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_de_trabalho"/>
  <bookViews>
    <workbookView visibility="visible" minimized="0" showHorizontalScroll="1" showVerticalScroll="1" showSheetTabs="1" xWindow="-120" yWindow="-120" windowWidth="29040" windowHeight="16440" tabRatio="736" firstSheet="0" activeTab="2" autoFilterDateGrouping="1"/>
  </bookViews>
  <sheets>
    <sheet xmlns:r="http://schemas.openxmlformats.org/officeDocument/2006/relationships" name="ETAPAS" sheetId="1" state="visible" r:id="rId1"/>
    <sheet xmlns:r="http://schemas.openxmlformats.org/officeDocument/2006/relationships" name="Base_Abril-2026-copia" sheetId="2" state="visible" r:id="rId2"/>
    <sheet xmlns:r="http://schemas.openxmlformats.org/officeDocument/2006/relationships" name="MCQ" sheetId="3" state="visible" r:id="rId3"/>
    <sheet xmlns:r="http://schemas.openxmlformats.org/officeDocument/2006/relationships" name="CURVA_ABC" sheetId="4" state="hidden" r:id="rId4"/>
    <sheet xmlns:r="http://schemas.openxmlformats.org/officeDocument/2006/relationships" name="FUNDACAO RASA" sheetId="5" state="hidden" r:id="rId5"/>
    <sheet xmlns:r="http://schemas.openxmlformats.org/officeDocument/2006/relationships" name="FUNDACAO PROFUNDA" sheetId="6" state="hidden" r:id="rId6"/>
    <sheet xmlns:r="http://schemas.openxmlformats.org/officeDocument/2006/relationships" name="SUPRAESTRUTURA" sheetId="7" state="hidden" r:id="rId7"/>
    <sheet xmlns:r="http://schemas.openxmlformats.org/officeDocument/2006/relationships" name="PAREDES E REVEST" sheetId="8" state="hidden" r:id="rId8"/>
    <sheet xmlns:r="http://schemas.openxmlformats.org/officeDocument/2006/relationships" name="PISOS" sheetId="9" state="hidden" r:id="rId9"/>
    <sheet xmlns:r="http://schemas.openxmlformats.org/officeDocument/2006/relationships" name="ORC_SINTETICO" sheetId="10" state="visible" r:id="rId10"/>
    <sheet xmlns:r="http://schemas.openxmlformats.org/officeDocument/2006/relationships" name="ORC_ANALITICO" sheetId="11" state="visible" r:id="rId11"/>
    <sheet xmlns:r="http://schemas.openxmlformats.org/officeDocument/2006/relationships" name="CRONOGRAMA" sheetId="12" state="visible" r:id="rId12"/>
    <sheet xmlns:r="http://schemas.openxmlformats.org/officeDocument/2006/relationships" name="ESP_TECNICA" sheetId="13" state="visible" r:id="rId13"/>
  </sheets>
  <externalReferences>
    <externalReference xmlns:r="http://schemas.openxmlformats.org/officeDocument/2006/relationships" r:id="rId14"/>
    <externalReference xmlns:r="http://schemas.openxmlformats.org/officeDocument/2006/relationships" r:id="rId15"/>
    <externalReference xmlns:r="http://schemas.openxmlformats.org/officeDocument/2006/relationships" r:id="rId16"/>
  </externalReferences>
  <definedNames>
    <definedName name="_16599.8.8.2.PMM">#REF!</definedName>
    <definedName name="_BaseAbril2026">'Base_Abril-2026-copia'!$A$1:$F$9000</definedName>
    <definedName name="_BDI">MCQ!$N$11:$U$13</definedName>
    <definedName name="_DESCRICAO">MCQ!$J$19</definedName>
    <definedName name="_Ordenar2">MCQ!$A$21:$F$1019</definedName>
    <definedName name="_OrdenarMem1">MCQ!$A$21:$E$1019</definedName>
    <definedName name="_Seminf_AS">#REF!</definedName>
    <definedName name="_SEQUENCIA_ITEM">IF(MCQ!XFD1="", "", IF(MCQ!XFD1="ETAPA", VALUE(LEFT(LOOKUP(2, 1/(MCQ!A$21:A1048576&lt;&gt;""), MCQ!A$21:A1048576), FIND(".", LOOKUP(2, 1/(MCQ!A$21:A1048576&lt;&gt;""), MCQ!A$21:A1048576) &amp; ".") - 1)) + 1, IF(MCQ!XFD1="SUB-ETAPA", LEFT(LOOKUP(2, 1/(MCQ!A$21:A1048576&lt;&gt;""), MCQ!A$21:A1048576), FIND(".", LOOKUP(2, 1/(MCQ!A$21:A1048576&lt;&gt;""), MCQ!A$21:A1048576) &amp; ".") - 1) &amp; "." &amp; (IFERROR(VALUE(SUBSTITUTE(MID(LOOKUP(2, 1/(MCQ!A$21:A1048576&lt;&gt;""), MCQ!A$21:A1048576), FIND(".", LOOKUP(2, 1/(MCQ!A$21:A1048576&lt;&gt;""), MCQ!A$21:A1048576) &amp; "..") + 1, 2), ".", "")), 0) + 1), IF(MCQ!XFD1="S", IF(LEN(LOOKUP(2, 1/(MCQ!A$21:A1048576&lt;&gt;""), MCQ!A$21:A1048576))-LEN(SUBSTITUTE(LOOKUP(2, 1/(MCQ!A$21:A1048576&lt;&gt;""), MCQ!A$21:A1048576), ".", ""))=0, LOOKUP(2, 1/(MCQ!A$21:A1048576&lt;&gt;""), MCQ!A$21:A1048576) &amp; ".1", IF(MCQ!XFD1048576="SUB-ETAPA", LOOKUP(2, 1/(MCQ!A$21:A1048576&lt;&gt;""), MCQ!A$21:A1048576) &amp; ".1", IF(LEN(LOOKUP(2, 1/(MCQ!A$21:A1048576&lt;&gt;""), MCQ!A$21:A1048576))-LEN(SUBSTITUTE(LOOKUP(2, 1/(MCQ!A$21:A1048576&lt;&gt;""), MCQ!A$21:A1048576), ".", ""))=1, LEFT(LOOKUP(2, 1/(MCQ!A$21:A1048576&lt;&gt;""), MCQ!A$21:A1048576), FIND(".", LOOKUP(2, 1/(MCQ!A$21:A1048576&lt;&gt;""), MCQ!A$21:A1048576))) &amp; (VALUE(RIGHT(LOOKUP(2, 1/(MCQ!A$21:A1048576&lt;&gt;""), MCQ!A$21:A1048576), LEN(LOOKUP(2, 1/(MCQ!A$21:A1048576&lt;&gt;""), MCQ!A$21:A1048576)) - FIND(".", LOOKUP(2, 1/(MCQ!A$21:A1048576&lt;&gt;""), MCQ!A$21:A1048576)))) + 1), LEFT(LOOKUP(2, 1/(MCQ!A$21:A1048576&lt;&gt;""), MCQ!A$21:A1048576), FIND(".", LOOKUP(2, 1/(MCQ!A$21:A1048576&lt;&gt;""), MCQ!A$21:A1048576), FIND(".", LOOKUP(2, 1/(MCQ!A$21:A1048576&lt;&gt;""), MCQ!A$21:A1048576)) + 1)) &amp; (VALUE(RIGHT(LOOKUP(2, 1/(MCQ!A$21:A1048576&lt;&gt;""), MCQ!A$21:A1048576), LEN(LOOKUP(2, 1/(MCQ!A$21:A1048576&lt;&gt;""), MCQ!A$21:A1048576)) - FIND(".", LOOKUP(2, 1/(MCQ!A$21:A1048576&lt;&gt;""), MCQ!A$21:A1048576), FIND(".", LOOKUP(2, 1/(MCQ!A$21:A1048576&lt;&gt;""), MCQ!A$21:A1048576)) + 1))) + 1)))), ""))))</definedName>
    <definedName name="_xleta.CODE" hidden="1" xlm="1">#NAME?</definedName>
    <definedName name="_xleta.IF" hidden="1" xlm="1">#NAME?</definedName>
    <definedName name="_xleta.NOT" hidden="1" xlm="1">#NAME?</definedName>
    <definedName name="A.A.U.Q._Aplicação_DMT___10_km">#REF!</definedName>
    <definedName name="ABERTURA_e_preparo_de_caixa_de_até_40_cm_para_pavimentação">#REF!</definedName>
    <definedName name="ABRIGO_para_hidrante_em_chapa_de_aço_carbono___com_mangueira_de_Ø_65_mm__2_1_2___x_30_m">#REF!</definedName>
    <definedName name="ABRIGO_PROVISÓRIO_de_madeira_executado_na_obra_para_alojamento_e_depósito_de_materiais_e_ferramentas">#REF!</definedName>
    <definedName name="ABRIGO_provisório_metálico__container_com_45_pés">#REF!</definedName>
    <definedName name="ABRIGO_PROVISÓRIO_metálico_tipo_container_constituído_por_um_conjunto_de_dois_módulos_podendo_ser_acoplados_pela_lateral__fundo_e_frente">#REF!</definedName>
    <definedName name="ACABADORA_de_superfície__elétrica__potência_2_HP__1_5_kW___peso_50_kg__rendimento_100_m²___vida_útil_4.500_h">#REF!</definedName>
    <definedName name="ACABAMENTO_de_cimalha_de_madeira">#REF!</definedName>
    <definedName name="ACABAMENTO_de_superfície_de_concreto_com_desempenadeira_mecânica_elétrica">#REF!</definedName>
    <definedName name="ACESSÓRIOS_para_lavatório_de_louça_sem_coluna">#REF!</definedName>
    <definedName name="ACESSÓRIOS_para_pia_de_cozinha_de_aço_inoxidável__cuba_simples__15_0_x_0_54_m">#REF!</definedName>
    <definedName name="ACIONADOR_MANUAL__com_módulo_monitor_para_instalação_de_combate_a_incêndio">#REF!</definedName>
    <definedName name="ACOMPANHAMENTO_Topográfico">#REF!</definedName>
    <definedName name="ADAPTADOR_curto_de_PVC_roscável_60mm_x_1_1_2¨">#REF!</definedName>
    <definedName name="ADAPTADOR_de_ferro_maleável_classe_10__150mm___2_1_2___para_caixa_d´agua">#REF!</definedName>
    <definedName name="ADAPTADOR_de_PVC_2_1_2">#REF!</definedName>
    <definedName name="ADAPTADOR_ponta_bolsa_e_virola_de_PVC_branco___para_sifão_metálico__Ø_40_mm_x_1_1_2">#REF!</definedName>
    <definedName name="ADAPTADOR_roscável_de_PVC_branco___para_sifão__Ø_40_mm_x_1_1_4">#REF!</definedName>
    <definedName name="ADAPTADOR_sold._curto_com_bolsa_rosca_para_registro_60mm_x_2">#REF!</definedName>
    <definedName name="ADAPTADOR_soldável_curto_com_bolsa_e_rosca_para_registro_32mm_x_1">#REF!</definedName>
    <definedName name="ADAPTADOR_soldável_curto_com_bolsa_e_rosca_para_registro_de_20mm_x_1_2">#REF!</definedName>
    <definedName name="ADAPTADOR_soldável_curto_com_bolsa_e_rosca_para_registro_de_25mm_x_3_4">#REF!</definedName>
    <definedName name="ADAPTADOR_soldável_curto_com_bolsa_e_rosca_para_registro_de_40mm_x_1_1_4">#REF!</definedName>
    <definedName name="ADAPTADOR_soldável_curto_com_bolsa_e_rosca_para_registro_de_50mm_x_1_1_2">#REF!</definedName>
    <definedName name="ADAPTADOR_soldável_curto_com_bolsa_e_rosca_para_registro_de_75mm_x_2__1_2">#REF!</definedName>
    <definedName name="ADAPTADOR_soldável_de_CPVC_bege_claro_Ø_15_mm">#REF!</definedName>
    <definedName name="ADAPTADOR_soldável_de_CPVC_bege_claro_Ø_22_mm">#REF!</definedName>
    <definedName name="ADAPTADOR_soldável_de_PVC_marrom_com_flanges_e_anel_para_caixa_dágua_Ø_20_mm_x_1_2">#REF!</definedName>
    <definedName name="ADAPTADOR_soldável_de_PVC_marrom_com_flanges_e_anel_para_caixa_dágua_Ø_25_mm_x_3_4">#REF!</definedName>
    <definedName name="ADAPTADOR_soldável_de_PVC_marrom_com_flanges_e_anel_para_caixa_dágua_Ø_32_mm_x_1">#REF!</definedName>
    <definedName name="ADAPTADOR_soldável_de_PVC_marrom_com_flanges_e_anel_para_caixa_dágua_Ø_40_mm_x_1_1_4">#REF!</definedName>
    <definedName name="ADAPTADOR_soldável_de_PVC_marrom_com_flanges_e_anel_para_caixa_dágua_Ø_50_mm_x_1_1_2">#REF!</definedName>
    <definedName name="ADAPTADOR_soldável_de_PVC_marrom_com_flanges_e_anel_para_caixa_dágua_Ø_60_mm_x_2">#REF!</definedName>
    <definedName name="ADAPTADOR_soldável_de_PVC_marrom_com_flanges_livres_para_caixa_dágua_Ø_110_mm_x_4">#REF!</definedName>
    <definedName name="ADAPTADOR_soldável_de_PVC_marrom_com_flanges_livres_para_caixa_dágua_Ø_25_mm_x_3_4">#REF!</definedName>
    <definedName name="ADAPTADOR_soldável_de_PVC_marrom_com_flanges_livres_para_caixa_dágua_Ø_32_mm_x_1">#REF!</definedName>
    <definedName name="ADAPTADOR_soldável_de_PVC_marrom_com_flanges_livres_para_caixa_dágua_Ø_40_mm_x_1_1_4">#REF!</definedName>
    <definedName name="ADAPTADOR_soldável_de_PVC_marrom_com_flanges_livres_para_caixa_dágua_Ø_50_mm_x_1_1_2">#REF!</definedName>
    <definedName name="ADAPTADOR_soldável_de_PVC_marrom_com_flanges_livres_para_caixa_dágua_Ø_60_mm_x_2">#REF!</definedName>
    <definedName name="ADAPTADOR_soldável_de_PVC_marrom_com_flanges_livres_para_caixa_dágua_Ø_75_mm_x_2_1_2">#REF!</definedName>
    <definedName name="ADAPTADOR_soldável_de_PVC_marrom_com_flanges_livres_para_caixa_dágua_Ø_85_mm_x_3">#REF!</definedName>
    <definedName name="ADAPTADOR_soldável_longo_de_PVC_marrom_com_flanges_livres_para_caixa_dágua_Ø_110_mm_x_4">#REF!</definedName>
    <definedName name="ADAPTADOR_soldável_longo_de_PVC_marrom_com_flanges_livres_para_caixa_dágua_Ø_25_mm_x_3_4">#REF!</definedName>
    <definedName name="ADAPTADOR_soldável_longo_de_PVC_marrom_com_flanges_livres_para_caixa_dágua_Ø_32_mm_x_1">#REF!</definedName>
    <definedName name="ADAPTADOR_soldável_longo_de_PVC_marrom_com_flanges_livres_para_caixa_dágua_Ø_40_mm_x_1_1_4">#REF!</definedName>
    <definedName name="ADAPTADOR_soldável_longo_de_PVC_marrom_com_flanges_livres_para_caixa_dágua_Ø_50_mm_x_1_1_2">#REF!</definedName>
    <definedName name="ADAPTADOR_soldável_longo_de_PVC_marrom_com_flanges_livres_para_caixa_dágua_Ø_60_mm_x_2">#REF!</definedName>
    <definedName name="ADAPTADOR_soldável_longo_de_PVC_marrom_com_flanges_livres_para_caixa_dágua_Ø_75_mm_x_2_1_2">#REF!</definedName>
    <definedName name="ADAPTADOR_soldável_longo_de_PVC_marrom_com_flanges_livres_para_caixa_dágua_Ø_85_mm_x_3">#REF!</definedName>
    <definedName name="ADAPTER_CABLE_de_2_5m__568_A">#REF!</definedName>
    <definedName name="ADESIVO_em_VINIL_impresso__fornecimento_e_instalação__área_externa">#REF!</definedName>
    <definedName name="ADESIVO_em_VINIL_impresso__fornecimento_e_instalação__placa_de_corredor_dupla_face">#REF!</definedName>
    <definedName name="ADESIVO_em_VINIL_impresso__fornecimento_e_instalação__placa_de_informação">#REF!</definedName>
    <definedName name="ADESIVO_em_VINIL_impresso__fornecimento_e_instalação__placa_de_localização">#REF!</definedName>
    <definedName name="ADESIVO_em_VINIL_impresso__fornecimento_e_instalação__placa_de_porta___tipo_1">#REF!</definedName>
    <definedName name="ADESIVO_em_VINIL_impresso__fornecimento_e_instalação__placa_de_porta___tipo_2">#REF!</definedName>
    <definedName name="ADESIVO_em_VINIL_impresso__fornecimento_e_instalação__placa_de_porta___tipo_3">#REF!</definedName>
    <definedName name="ADESIVO_impresso_eletronicamente_com_o_logo_tipo_da_Prefeitura__tamanho_6_0x12_0cm">#REF!</definedName>
    <definedName name="ALA_para_bueiro_celular">#REF!</definedName>
    <definedName name="ALAMBRADO_com_tela_arame_galvanizado_quadro_com_duplo_perfil_U_3¨_x_1_1_2¨x_1_8¨">#REF!</definedName>
    <definedName name="ALAMBRADO_com_tela_de_arame_galvanizado_ou_PVC__fixada_em_mourão_de_concreto_armado__altura_livre_2_00_m">#REF!</definedName>
    <definedName name="ALAMBRADO_COM_TELA_de_nylon__fio_e_3mm_e_malha_de_7_x_7_cm">#REF!</definedName>
    <definedName name="ALAMBRADO_com_tela_galvanizado_2___malha_quadrangular_2x2__com_fio_de_12">#REF!</definedName>
    <definedName name="ALAMBRADO_com_tela_soldada_galvanizada__fixada_em_mourão_de_concreto_armado_reto__altura_livre_2_m">#REF!</definedName>
    <definedName name="ALAMBRADO_em_barra_chata_1¨x_1_8¨__tubo_FoGo_3¨">#REF!</definedName>
    <definedName name="ALAMBRADO_em_barra_chata_1¨x_3_16¨__tubo_FoGo_3¨">#REF!</definedName>
    <definedName name="ALAMBRADO_em_tela_arame_galvanizado_2__fio_12_AWG__tubo_FoGo_2_1_2">#REF!</definedName>
    <definedName name="ALAMBRADO_para_quadra_esportiva__com_tela_de_arame_galvanizado_ou_PVC__fixada_em_quadros_de_tubos_de_aço_galvanizado__altura_1_m">#REF!</definedName>
    <definedName name="ALAMBRADO_para_quadra_esportiva__com_tela_de_arame_galvanizado_ou_PVC__fixada_em_quadros_de_tubos_de_aço_galvanizado__altura_4_m">#REF!</definedName>
    <definedName name="ALARME_sonoro_visual">#REF!</definedName>
    <definedName name="ALÇA_pré_formado_ref._DG_45mm">#REF!</definedName>
    <definedName name="ALMOXARIFADO_E_DEPÓSITO_de_cimento_frente_de_obras">#REF!</definedName>
    <definedName name="ALVENARIA_de_embasamento_com_pedra_rachão__empregando_argamassa_de_cimento_e_areia_sem_peneirar__traço_1_4">#REF!</definedName>
    <definedName name="ALVENARIA_de_vedação__1_2_vez__com_tijolo_cerâmico_furado_9_x_19_x_19_cm__espessura_da_parede_9_cm__juntas_de_12_mm_com_argamassa_de_cimento_e_areia_sem_peneirar_traço_1_4">#REF!</definedName>
    <definedName name="ALVENARIA_de_vedação__1_vez__com_tijolo_cerâmico_furado_9_x_19_x_19_cm__espessura_da_parede_19_cm__juntas_de_12_mm_com_argamassa_de_cimento__argila_e_areia_sem_peneirar_traço_1_4">#REF!</definedName>
    <definedName name="ALVENARIA_de_vedação_com_bloco_cerâmico__9_x_19_x_29_cm__espessura_da_parede_9_cm__juntas_de_10_mm_com_argamassa_mista_de_cimento__argila_e_areia_sem_peneirar_traço_1_1_5_5">#REF!</definedName>
    <definedName name="ALVENARIA_de_vedação_com_bloco_de_concreto__14_x_19_x_19_cm__espessura_da_parede_14_cm__juntas_de_10mm_com_argamassa_mista_de_cimento__argila_e_areia_sem_peneirar_traço_1_1_5_5___tipo_2">#REF!</definedName>
    <definedName name="ALVENARIA_de_vedação_com_bloco_de_concreto__14_x_19_x_34_cm__espessura_da_parede_14_cm__juntas_de_10mm_com_argamassa_mista_de_cimento__argila_e_areia_sem_peneirar_traço_1_1_5_5___tipo_2">#REF!</definedName>
    <definedName name="ALVENARIA_de_vedação_com_bloco_de_concreto__14_x_19_x_39_cm__espessura_da_parede_14_cm__juntas_de_10_mm_com_argamassa_mista_de_cimento__argila_e_areia_sem_peneirar_traço_1_1_5_5___tipo_2">#REF!</definedName>
    <definedName name="ALVENARIA_de_vedação_com_bloco_de_concreto__19_x_19_x_39_cm__espessura_da_parede_19_cm__juntas_de_10_mm_com_argamassa_mista_de_cimento__argila_e_areia_sem_peneirar_traço_1_1_5_5___tipo_2">#REF!</definedName>
    <definedName name="ALVENARIA_de_vedação_com_bloco_de_concreto__9_x_19_x_39_cm__espessura_da_parede_9_cm__juntas_de_10_mm_com_argamassa_mista_de_cimento__argila_e_areia_sem_peneirar_traço_1_1_5_5___tipo_2">#REF!</definedName>
    <definedName name="ALVENARIA_de_vedação_com_bloco_de_concreto_celular__15_x_30_x_60_cm__espessura_da_parede_15_cm__juntas_de_10_mm_com_argamassa_mista_de_cimento__cal_hidratada_e_areia_sem_peneirar_traço_1_2_9___tipo_2">#REF!</definedName>
    <definedName name="ALVENARIA_de_vedação_com_bloco_de_concreto_celular__20_x_30_x_60_cm__espessura_da_parede_20_cm__juntas_de_10_mm_com_argamassa_mista_de_cimento__cal_hidratada_e_areia_sem_peneirar_traço_1_2_9___tipo_2">#REF!</definedName>
    <definedName name="ALVENARIA_de_vedação_com_bloco_de_concreto_celular__25_x_30_x_60_cm__espessura_da_parede_25_cm__juntas_de_10_mm_com_argamassa_mista_de_cimento__cal_hidratada_e_areia_sem_peneirar_traço_1_2_9___tipo_2">#REF!</definedName>
    <definedName name="ALVENARIA_de_vedação_com_blocos_cerâmico_9_x_19_x_19_cm__espessura_da_parede_19_cm__juntas_de_12_mm_com_argamassa_industrializada">#REF!</definedName>
    <definedName name="ALVENARIA_de_vedação_com_blocos_cerâmico_9_x_19_x_19_cm__espessura_da_parede_9_cm__juntas_de_12_mm_com_argamassa_industrializada">#REF!</definedName>
    <definedName name="ALVENARIA_de_vedação_com_blocos_cerâmico_furado__14_x_19_x_39_cm__espessura_da_parede_14_cm__juntas_de_12_mm_com_argamassa_industrializada">#REF!</definedName>
    <definedName name="ALVENARIA_de_vedação_com_blocos_cerâmico_furado__19_x_19_x_39_cm__espessura_da_parede_19_cm__juntas_de_12_mm_com_argamassa_industrializada">#REF!</definedName>
    <definedName name="ALVENARIA_de_vedação_com_blocos_cerâmico_furado__9_x_19_x_39_cm__espessura_da_parede_9_cm__juntas_de_12_mm_com_argamassa_industrializada">#REF!</definedName>
    <definedName name="ALVENARIA_de_vedação_com_blocos_de_concreto__11_5_x_19_x_39_cm__espessura_da_parede_11_5_cm__juntas_de_10_mm_com_argamassa_industrializada">#REF!</definedName>
    <definedName name="ALVENARIA_de_vedação_com_blocos_de_concreto__14_x_19_x_39_cm__espessura_da_parede_14_cm__juntas_de_10_mm_com_argamassa_industrializada">#REF!</definedName>
    <definedName name="ALVENARIA_de_vedação_com_blocos_de_concreto__6_7_x_19_x_39_cm__espessura_da_parede_6_7_cm__juntas_de_10_mm_com_argamassa_industrializada">#REF!</definedName>
    <definedName name="ALVENARIA_de_vedação_com_blocos_de_concreto_aparente__14_x_19_x_39_cm__espessura_da_parede_14_cm__juntas_de_10_mm_com_argamassa_industrializada">#REF!</definedName>
    <definedName name="ALVENARIA_de_vedação_com_blocos_de_concreto_aparente__19_x_19_x_39_cm__espessura_da_parede_19_cm__juntas_de_10_mm_com_argamassa_industrializada">#REF!</definedName>
    <definedName name="ALVENARIA_de_vedação_com_blocos_de_concreto_aparente__9_x_19_x_39_cm__espessura_da_parede_9_cm__juntas_de_10_mm_com_argamassa_industrializada">#REF!</definedName>
    <definedName name="ALVENARIA_de_vedação_com_placas_de_vidro_6_x_20_x_20_cm__espessura_da_parede_6_cm__juntas_de_6_mm_com_argamassa_industrializada">#REF!</definedName>
    <definedName name="ALVENARIA_de_vedação_com_placas_de_vidro_6_x_20_x_20_cm__espessura_da_parede_6_cm__juntas_de_6_mm_com_argamassa_mista_de_cimento_e_areia_sem_peneirar_traço_1_3">#REF!</definedName>
    <definedName name="ALVENARIA_de_vedação_com_tijolo_cerâmico_aparente">#REF!</definedName>
    <definedName name="ALVENARIA_de_vedação_com_tijolo_cerâmico_furado_9_x_19_x_19_cm__espessura_da_parede_30_cm__com_argamassa_mista_de_cal_hidratada">#REF!</definedName>
    <definedName name="ALVENARIA_de_vedação_com_tijolo_comum_5_7_x_9_x_19_cm__epessura_da_parede_5_7_cm__juntas_de_12_mm_com_argamassa_mista_de_cimento__argila_e_areia_sem_peneirar_traço_1_0_5_2_5___tipo_5">#REF!</definedName>
    <definedName name="ALVENARIA_de_vedação_com_tijolo_maciço__aparente__5_7_x_9_x_19_cm__epessura_da_parede_19_cm__juntas_de_12_mm_com_argamassa_mista_de_cimento__argila_e_areia_sem_peneirar_traço_1_0_5_2_5">#REF!</definedName>
    <definedName name="ALVENARIA_de_vedação_com_tijolo_maciço__aparente__5_7_x_9_x_19_cm__epessura_da_parede_9_cm__juntas_de_12_mm_com_argamassa_mista_de_cimento__argila_e_areia_sem_peneirar_traço_1_0_5_2_5">#REF!</definedName>
    <definedName name="ALVENARIA_de_vedação_com_tijolo_solo_cimento__20_x_10_x_5_cm">#REF!</definedName>
    <definedName name="ALVENARIA_de_vedação_com_tijolo_solo_cimento__6_5_x_12_5_x_25_cm">#REF!</definedName>
    <definedName name="ALVENARIA_de_vedação_de_tijolo_de_solo_cimento_6_5_x_12_5_x_25_cm__traço_1_10">#REF!</definedName>
    <definedName name="ALVENARIA_estrutural_com_bloco_cerâmico__14_x_19_x_14_cm__espessura_de_parede_14cm__juntas_de_10_com_argamassa_mista_de_cimento__argila_e_areia_sem_peneirar_traço_1_1_5_5">#REF!</definedName>
    <definedName name="ALVENARIA_estrutural_com_bloco_cerâmico__14_x_19_x_29_cm__espessura_de_parede_14cm__juntas_de_10_com_argamassa_mista_de_cimento__argila_e_areia_sem_peneirar_traço_1_1_5_5">#REF!</definedName>
    <definedName name="ALVENARIA_estrutural_com_bloco_cerâmico__tipo_canaleta__14_x_19_x_29_cm__espessura_de_parede_14cm__juntas_de_10_com_argamassa_mista_de_cimento__argila_e_areia_sem_peneirar_traço_1_1_5_5">#REF!</definedName>
    <definedName name="ALVENARIA_estrutural_com_bloco_de_concreto__14_x_19_x_39_cm__espessura_da_parede_14_cm__juntas_de_10_mm_com_argamassa_mista_de_cimento__cal_hidratada_e_areia_sem_peneirar_traço_1_0_25_3___tipo_3">#REF!</definedName>
    <definedName name="ALVENARIA_estrutural_com_bloco_de_concreto__19_x_19_x_39_cm__espessura_da_parede_19_cm__juntas_de_10_mm_com_argamassa_mista_de_cimento__cal_hidratada_e_areia_sem_peneirar_traço_1_0_25_3___tipo_3">#REF!</definedName>
    <definedName name="ALVENARIA_estrutural_com_bloco_de_concreto__canaleta__14_x_19_x_39_cm__espessura_da_parede_14_cm__juntas_de_10_mm_com_argamassa_mista_de_cimento__argila_e_areia_sem_peneirar_traço_1_1_5_5___tipo_2">#REF!</definedName>
    <definedName name="ALVENARIA_estrutural_com_blocos_cerâmico__14_x_19_x_39_cm__espessura_da_parede_14_cm__juntas_de_10_mm_com_argamassa_industrializada">#REF!</definedName>
    <definedName name="ALVENARIA_estrutural_com_blocos_cerâmico__19_x_19_x_39_cm__espessura_da_parede_19_cm__juntas_de_10_com_argamassa_industrializada">#REF!</definedName>
    <definedName name="ALVENARIA_estrutural_com_blocos_cerâmico__19_x_19_x_39_cm__espessura_da_parede_19_cm__juntas_de_10_mm_com_argamassa_mista_de_cimento__cal_hidratada_e_areia_sem_peneirar_traço_1_0_2_5_4___tipo_3">#REF!</definedName>
    <definedName name="ALVENARIA_estrutural_com_blocos_de_concreto__14_x_19_x_39_cm__espessura_da_parede_14_cm__juntas_de_10_mm_com_argamassa_industrializada">#REF!</definedName>
    <definedName name="ALVENARIA_estrutural_com_blocos_de_concreto__19_x_19_x_39_cm__espessura_da_parede_19_cm__juntas_de_10_mm_com_argamassa_industrializada">#REF!</definedName>
    <definedName name="AMPLIFICADOR_de_potência_420W">#REF!</definedName>
    <definedName name="ANÁLISE_cromotográfica_gasosa_do_óleo_isolante_do_transformador">#REF!</definedName>
    <definedName name="ANÁLISE_fisico_química_do_óleo_isolante_do_disjuntor_de_350_MVA">#REF!</definedName>
    <definedName name="ANÁLISE_físico_química_do_óleo_isolante_do_transformador">#REF!</definedName>
    <definedName name="ANÁLISE_FÍSICO_QUÍMICA_e_microbacteriológica_da_água">#REF!</definedName>
    <definedName name="ANCORAGEM_ativa_para_cabo_com_12_cordoalhas_Ø_15_2mm">#REF!</definedName>
    <definedName name="ANCORAGEM_ativa_para_cabo_com_15_cordoalhas_Ø_15_2mm">#REF!</definedName>
    <definedName name="ANCORAGEM_ativa_para_cabo_com_4_cordoalhas_Ø_15_2mm">#REF!</definedName>
    <definedName name="ANCORAGEM_ativa_para_cabo_com_7_cordoalhas_Ø_15_2mm">#REF!</definedName>
    <definedName name="ANCORAGEM_ativa_para_cabo_com_9_cordoalhas_Ø_15_2mm">#REF!</definedName>
    <definedName name="ANCORAGEM_de_barras_de_aço___com_resina_base_de_poliéster">#REF!</definedName>
    <definedName name="ANCORAGEM_de_Geotextil_Confeccionado_na_obra">#REF!</definedName>
    <definedName name="ANDAIME_metálico_de_encaixe_para_trabalho_em_fachada_de_edifícios___locação">#REF!</definedName>
    <definedName name="ANDAIME_para_1m²_de_alvenaria___construção_e_desmontagem__reaproveitamento_dez_vezes">#REF!</definedName>
    <definedName name="ANDAIME_para_1m³_concreto_armado___construção_e_desmontagem__reaproveitamento_dez_vezes">#REF!</definedName>
    <definedName name="ANEL_de_concreto_estrutural_Fck___30_Mpa__Ø_1_20__altura_0_30m_para_fossa_e_sumidouro">#REF!</definedName>
    <definedName name="ANEL_de_fossa_pré_moldada__Ø_1_50__altura_2_50m_para_10_contribuintes">#REF!</definedName>
    <definedName name="ANILHA">#REF!</definedName>
    <definedName name="ANTEPARO_metálico">#REF!</definedName>
    <definedName name="ANTICUPIM__incolor____2_demãos">#REF!</definedName>
    <definedName name="APARELHAMENTO_em_esquadria_de_ferro">#REF!</definedName>
    <definedName name="APARELHAMENTO_em_madeira_para_pintura_óleo__esmalte_e_verniz">#REF!</definedName>
    <definedName name="APARELHAMENTO_em_paredes_com_selador_acrílico">#REF!</definedName>
    <definedName name="APARELHAMENTO_em_paredes_com_selador_PVA">#REF!</definedName>
    <definedName name="APARELHAMENTO_em_paredes_para_pintura_óleo_esmalte">#REF!</definedName>
    <definedName name="APARELHO_abdominal_em_tubo_metálico_galvanizado_Ø_75mm_e_tábua_de_madeira">#REF!</definedName>
    <definedName name="APARELHO_apoio_neoprene_fretado__200x250x31cm">#REF!</definedName>
    <definedName name="APARELHO_misturador_metálico_para_pia_de_cozinha_tipo_mesa">#REF!</definedName>
    <definedName name="APARELHO_misturador_metálico_para_pia_de_cozinha_tipo_parede">#REF!</definedName>
    <definedName name="APICOAMENTO_manual_com_ponteira_de_1_2">#REF!</definedName>
    <definedName name="APILOAMENTO_de_fundo_de_vala_com_maço_de_30_kg_Compactador_manual">#REF!</definedName>
    <definedName name="APILOAMENTO_de_fundo_de_vala_com_maço_de_40_a_60_kg">#REF!</definedName>
    <definedName name="APLICAÇÃO_de_cera_microcristalina">#REF!</definedName>
    <definedName name="APLICAÇÃO_de_estuque_e_preparo_de_pasta_em_superfície_de_concreto">#REF!</definedName>
    <definedName name="APLICAÇÃO_de_fundo_preparador_para_superfície_de_alumínio_com_duas_demãos">#REF!</definedName>
    <definedName name="APLICAÇÃO_de_herbicida_esterilizante_de_solo">#REF!</definedName>
    <definedName name="APLICAÇÃO_de_lençol_de_borracha_lonado__e_3_2mm__em_filtro_biológico">#REF!</definedName>
    <definedName name="APLICAÇÃO_de_paraloide_diluidoxilou_B72_com_equipamento_especial">#REF!</definedName>
    <definedName name="APLICAÇÃO_de_primer_epóxi_em_estrutura_de_aço_carbono_com_uma_demão__e_25_micra__a_revólver">#REF!</definedName>
    <definedName name="APLICAÇÃO_de_primer_epóxi_em_estrutura_de_aço_carbono_com_uma_demão__e_25_micra__com_trincha">#REF!</definedName>
    <definedName name="APLICAÇÃO_de_primer_sintético_em_estrutura_de_aço_carbono_com_uma_demão__e_25_micra__a_revólver">#REF!</definedName>
    <definedName name="APLICAÇÃO_de_primer_sintético_em_estrutura_de_aço_carbono_com_uma_demão__e_25_micra__com_trincha">#REF!</definedName>
    <definedName name="APLICAÇÃO_de_solo_cimento">#REF!</definedName>
    <definedName name="APLICAÇÃO_de_solvente_em_substrato_impregnado">#REF!</definedName>
    <definedName name="AQUECEDOR_a_gás_de_chapa_em_ferro_esmaltado">#REF!</definedName>
    <definedName name="AQUECEDOR_elétrico___com_capacidade_de_50_a_250_litros__110_220_V___1500_2000_W">#REF!</definedName>
    <definedName name="AQUECEDOR_eletro_automático_central__220_V___5060_a_7480_W">#REF!</definedName>
    <definedName name="AQUECEDOR_eletro_automático_individual__220_V___5200_W">#REF!</definedName>
    <definedName name="ARAME_de_espinar">#REF!</definedName>
    <definedName name="ARAME_de_ferro_galvanizado__bitola__14_BWG">#REF!</definedName>
    <definedName name="ARANDELA_com_lâmpada_compacta_26_W">#REF!</definedName>
    <definedName name="ARANDELA_com_lâmpada_DECORATIVA__vela_balão___60_W">#REF!</definedName>
    <definedName name="ARANDELA_com_lâmpada_incandescente_25_W">#REF!</definedName>
    <definedName name="ARANDELA_quadrada_branca_com_lâmpada_compacta_26_W">#REF!</definedName>
    <definedName name="ARDÓSIA_em_placas_30_X_15_cm__e_8_mm__assentado_com_argamassa_pré_fabricada_de_cimento_colante__inclusive_rejunte_com_juntas_de_5_mm">#REF!</definedName>
    <definedName name="ARDÓSIA_em_placas_30_X_20_cm__e_8_mm__assentado_com_argamassa_pré_fabricada_de_cimento_colante__inclusive_rejunte_com_juntas_de_5_mm">#REF!</definedName>
    <definedName name="ARDÓSIA_em_placas_30_x_30_cm__e_8_mm__assentado_com_argamassa_pré_fabricada_de_cimento_colante__inclusive_rejunte_com_juntas_de_5_mm">#REF!</definedName>
    <definedName name="ARDÓSIA_em_placas_40_X_40_cm__e_8_mm__assentado_com_argamassa_pré_fabricada_de_cimento_colante__inclusive_rejunte_com_juntas_de_5_mm">#REF!</definedName>
    <definedName name="AREIA_FINA___Secagem_e_peneiramento">#REF!</definedName>
    <definedName name="AREIA_MÉDIA___Secagem_e_peneiramento">#REF!</definedName>
    <definedName name="ARGAMASSA_baritada_para_sala_de_raio_X">#REF!</definedName>
    <definedName name="ARGAMASSA_de_cal_hidratada_e_areia_peneirada_traço_1_2">#REF!</definedName>
    <definedName name="ARGAMASSA_de_cal_hidratada_e_areia_peneirada_traço_1_3">#REF!</definedName>
    <definedName name="ARGAMASSA_de_cal_hidratada_e_areia_peneirada_traço_1_4_5__com_betoneira">#REF!</definedName>
    <definedName name="ARGAMASSA_de_cal_hidratada_e_areia_sem_peneirar_traço_1_2">#REF!</definedName>
    <definedName name="ARGAMASSA_de_cal_hidratada_e_areia_sem_peneirar_traço_1_3">#REF!</definedName>
    <definedName name="ARGAMASSA_de_cal_hidratada_e_areia_sem_peneirar_traço_1_4">#REF!</definedName>
    <definedName name="ARGAMASSA_de_cal_hidratada_e_areia_sem_peneirar_traço_1_4_5__com_betoneira">#REF!</definedName>
    <definedName name="ARGAMASSA_de_cimento_branco_e_pó_de_mármore_traço_1_3">#REF!</definedName>
    <definedName name="ARGAMASSA_de_cimento_e_areia_peneirada_traço_1_1_5__com_aditivo_impermeabilizante">#REF!</definedName>
    <definedName name="ARGAMASSA_de_cimento_e_areia_peneirada_traço_1_2">#REF!</definedName>
    <definedName name="ARGAMASSA_de_cimento_e_areia_peneirada_traço_1_3">#REF!</definedName>
    <definedName name="ARGAMASSA_de_cimento_e_areia_peneirada_traço_1_4">#REF!</definedName>
    <definedName name="ARGAMASSA_de_cimento_e_areia_peneirada_traço_1_4__com_aditivo_impermeabilizante">#REF!</definedName>
    <definedName name="ARGAMASSA_de_cimento_e_areia_sem_peneirar_traço_1_1">#REF!</definedName>
    <definedName name="ARGAMASSA_de_cimento_e_areia_sem_peneirar_traço_1_1_5">#REF!</definedName>
    <definedName name="ARGAMASSA_de_cimento_e_areia_sem_peneirar_traço_1_2">#REF!</definedName>
    <definedName name="ARGAMASSA_de_cimento_e_areia_sem_peneirar_traço_1_2__com_aditivo_impermeabilizante">#REF!</definedName>
    <definedName name="ARGAMASSA_de_cimento_e_areia_sem_peneirar_traço_1_2_5">#REF!</definedName>
    <definedName name="ARGAMASSA_de_cimento_e_areia_sem_peneirar_traço_1_3">#REF!</definedName>
    <definedName name="ARGAMASSA_de_cimento_e_areia_sem_peneirar_traço_1_3__com_aditivo_impermeabilizante">#REF!</definedName>
    <definedName name="ARGAMASSA_de_cimento_e_areia_sem_peneirar_traço_1_4">#REF!</definedName>
    <definedName name="BDI_Equip">MCQ!$M:$M</definedName>
    <definedName name="COD">[3]Q1!$B$8:$B$24</definedName>
    <definedName name="CÓDIGO">#REF!</definedName>
    <definedName name="CODIGOS">#REF!</definedName>
    <definedName name="CONCATENAR">CONCATENATE(#REF!," ",#REF!)</definedName>
    <definedName name="DADOS">[3]Q1!$B$8:$E$24</definedName>
    <definedName name="DAMI">#REF!,#REF!</definedName>
    <definedName name="DESCRIÇÃO">#REF!</definedName>
    <definedName name="ITEM">#REF!</definedName>
    <definedName name="NÃO_UTILIZAR_ADMINISTRAÇÃO_da_obra">#REF!</definedName>
    <definedName name="Nivel">ORC_SINTETICO!$A$21:$A$1023</definedName>
    <definedName name="NOME">#REF!,#REF!,#REF!,#REF!</definedName>
    <definedName name="PMM">#REF!</definedName>
    <definedName name="SEMD">#REF!</definedName>
    <definedName name="SENHAGT" hidden="1">"pm2caixa"</definedName>
    <definedName name="SequenciaA20Mais1">IF(MCQ!G1="ETAPA",MCQ!A1048576+1,MCQ!A1048576)</definedName>
    <definedName name="SequenciaB20Mais1">IF(MCQ!F1="ETAPA",0,IF(MCQ!F1="SUB-ETAPA",MCQ!A1048576+1,MCQ!A1048576))</definedName>
    <definedName name="SequenciaD20Mais1">IF(MCQ!D1="SUB-ETAPA",0,MCQ!A1048576+1)</definedName>
    <definedName name="SERVIÇOS">#REF!</definedName>
    <definedName name="SubNivel">ORC_SINTETICO!$C$21:$C$1023</definedName>
    <definedName name="ValorTotalComD">ORC_SINTETICO!$T$21:$T$1023</definedName>
    <definedName name="ValorTotalSemD">ORC_SINTETICO!$U$21:$U$1023</definedName>
    <definedName name="_Seminf_AS" localSheetId="1">'[1]Base_Abril-2026-copia'!$A:$B</definedName>
    <definedName name="CONCATENAR" localSheetId="1">CONCATENATE(#REF!," ",#REF!)</definedName>
    <definedName name="_xlnm._FilterDatabase" localSheetId="2" hidden="1">'MCQ'!$G$19:$M$1019</definedName>
    <definedName name="_xlnm.Print_Area" localSheetId="2">'MCQ'!$H$11:$L$1019</definedName>
    <definedName name="Codigos" localSheetId="3">CURVA_ABC!$B$20:$B$1030</definedName>
    <definedName name="Quantidade" localSheetId="3">CURVA_ABC!$E$20:$E$1030</definedName>
    <definedName name="TotalCurvaABC" localSheetId="3">CURVA_ABC!$H$20:$H$1030</definedName>
    <definedName name="Z_16211F70_B368_4AC8_91D9_8A530F1C6BB9_.wvu.Cols" localSheetId="3" hidden="1">CURVA_ABC!#REF!,CURVA_ABC!#REF!,CURVA_ABC!#REF!,CURVA_ABC!#REF!</definedName>
    <definedName name="Z_16211F70_B368_4AC8_91D9_8A530F1C6BB9_.wvu.FilterData" localSheetId="3" hidden="1">CURVA_ABC!#REF!</definedName>
    <definedName name="Z_16211F70_B368_4AC8_91D9_8A530F1C6BB9_.wvu.PrintArea" localSheetId="3" hidden="1">CURVA_ABC!#REF!</definedName>
    <definedName name="Z_16211F70_B368_4AC8_91D9_8A530F1C6BB9_.wvu.PrintTitles" localSheetId="3" hidden="1">CURVA_ABC!$19:$19</definedName>
    <definedName name="Z_16211F70_B368_4AC8_91D9_8A530F1C6BB9_.wvu.Rows" localSheetId="3" hidden="1">CURVA_ABC!$16:$17</definedName>
    <definedName name="Z_244CBEEA_E74C_4CE8_ADD1_4E2021B88E78_.wvu.FilterData" localSheetId="3" hidden="1">CURVA_ABC!#REF!</definedName>
    <definedName name="Z_56CFB64B_D2B6_4D48_92F4_AF1D44F08398_.wvu.FilterData" localSheetId="3" hidden="1">CURVA_ABC!#REF!</definedName>
    <definedName name="Z_6B8CF519_798E_430E_95BE_3372D42A3007_.wvu.Cols" localSheetId="3" hidden="1">CURVA_ABC!#REF!,CURVA_ABC!#REF!,CURVA_ABC!#REF!,CURVA_ABC!#REF!</definedName>
    <definedName name="Z_6B8CF519_798E_430E_95BE_3372D42A3007_.wvu.FilterData" localSheetId="3" hidden="1">CURVA_ABC!#REF!</definedName>
    <definedName name="Z_6B8CF519_798E_430E_95BE_3372D42A3007_.wvu.PrintArea" localSheetId="3" hidden="1">CURVA_ABC!$A$19:$H$28</definedName>
    <definedName name="Z_6B8CF519_798E_430E_95BE_3372D42A3007_.wvu.PrintTitles" localSheetId="3" hidden="1">CURVA_ABC!$19:$19</definedName>
    <definedName name="Z_6B8CF519_798E_430E_95BE_3372D42A3007_.wvu.Rows" localSheetId="3" hidden="1">CURVA_ABC!$16:$17</definedName>
    <definedName name="Z_87D163E4_4B86_4E13_9E41_5670B691838C_.wvu.Cols" localSheetId="3" hidden="1">CURVA_ABC!#REF!,CURVA_ABC!#REF!,CURVA_ABC!#REF!,CURVA_ABC!#REF!</definedName>
    <definedName name="Z_87D163E4_4B86_4E13_9E41_5670B691838C_.wvu.FilterData" localSheetId="3" hidden="1">CURVA_ABC!#REF!</definedName>
    <definedName name="Z_87D163E4_4B86_4E13_9E41_5670B691838C_.wvu.PrintArea" localSheetId="3" hidden="1">CURVA_ABC!$A$19:$H$28</definedName>
    <definedName name="Z_87D163E4_4B86_4E13_9E41_5670B691838C_.wvu.PrintTitles" localSheetId="3" hidden="1">CURVA_ABC!$19:$19</definedName>
    <definedName name="Z_87D163E4_4B86_4E13_9E41_5670B691838C_.wvu.Rows" localSheetId="3" hidden="1">CURVA_ABC!$16:$17</definedName>
    <definedName name="Z_9CDAAFD0_4C3C_4BBF_B690_2A28BFB7DF21_.wvu.FilterData" localSheetId="3" hidden="1">CURVA_ABC!#REF!</definedName>
    <definedName name="Z_D98846B6_D775_4775_BCD3_FA956541C301_.wvu.FilterData" localSheetId="3" hidden="1">CURVA_ABC!#REF!</definedName>
    <definedName name="Z_DE04FCEF_62B3_4FCB_94CD_135AA18A0088_.wvu.Cols" localSheetId="3" hidden="1">CURVA_ABC!#REF!,CURVA_ABC!#REF!,CURVA_ABC!#REF!,CURVA_ABC!#REF!</definedName>
    <definedName name="Z_DE04FCEF_62B3_4FCB_94CD_135AA18A0088_.wvu.FilterData" localSheetId="3" hidden="1">CURVA_ABC!#REF!</definedName>
    <definedName name="Z_DE04FCEF_62B3_4FCB_94CD_135AA18A0088_.wvu.PrintArea" localSheetId="3" hidden="1">CURVA_ABC!#REF!</definedName>
    <definedName name="Z_DE04FCEF_62B3_4FCB_94CD_135AA18A0088_.wvu.PrintTitles" localSheetId="3" hidden="1">CURVA_ABC!$19:$19</definedName>
    <definedName name="Z_DE04FCEF_62B3_4FCB_94CD_135AA18A0088_.wvu.Rows" localSheetId="3" hidden="1">CURVA_ABC!$16:$17</definedName>
    <definedName name="Z_F64ACB8D_F51F_47CE_8A58_7EFC4D7709C6_.wvu.FilterData" localSheetId="3" hidden="1">CURVA_ABC!#REF!</definedName>
    <definedName name="_xlnm._FilterDatabase" localSheetId="3" hidden="1">'CURVA_ABC'!$A$19:$H$28</definedName>
    <definedName name="_xlnm.Print_Area" localSheetId="3">'CURVA_ABC'!$B$11:$L$399</definedName>
  </definedNames>
  <calcPr calcId="191029" fullCalcOnLoad="1"/>
</workbook>
</file>

<file path=xl/styles.xml><?xml version="1.0" encoding="utf-8"?>
<styleSheet xmlns="http://schemas.openxmlformats.org/spreadsheetml/2006/main">
  <numFmts count="12">
    <numFmt numFmtId="164" formatCode="_-* #,##0_-;\-* #,##0_-;_-* &quot;-&quot;_-;_-@_-"/>
    <numFmt numFmtId="165" formatCode="_-* #,##0.00_-;\-* #,##0.00_-;_-* &quot;-&quot;??_-;_-@_-"/>
    <numFmt numFmtId="166" formatCode="0.0"/>
    <numFmt numFmtId="167" formatCode="_-* #,##0_-;\-* #,##0_-;_-* &quot;-&quot;??_-;_-@_-"/>
    <numFmt numFmtId="168" formatCode="_-[$R$-416]\ * #,##0.00_-;\-[$R$-416]\ * #,##0.00_-;_-[$R$-416]\ * &quot;-&quot;??_-;_-@_-"/>
    <numFmt numFmtId="169" formatCode="#,##0.00;\-\ #,##0.00;\-"/>
    <numFmt numFmtId="170" formatCode="&quot;TOTAL GERAL:&quot;\ \ \ \ #,##0.00"/>
    <numFmt numFmtId="171" formatCode="_-[$R$-416]* #,##0.00_-;\-[$R$-416]* #,##0.00_-;_-[$R$-416]* &quot;-&quot;??_-;_-@_-"/>
    <numFmt numFmtId="172" formatCode="_-&quot;R$&quot;\ * #,##0.00_-;\-&quot;R$&quot;\ * #,##0.00_-;_-&quot;R$&quot;\ * &quot;-&quot;??_-;_-@_-"/>
    <numFmt numFmtId="173" formatCode="#,##0.00_ ;\-#,##0.00\ "/>
    <numFmt numFmtId="174" formatCode="&quot;R$ &quot;#,##0.00"/>
    <numFmt numFmtId="175" formatCode="_(&quot;$&quot;* #,##0.00_);_(&quot;$&quot;* \(#,##0.00\);_(&quot;$&quot;* &quot;-&quot;??_);_(@_)"/>
  </numFmts>
  <fonts count="117">
    <font>
      <name val="Arial"/>
      <charset val="1"/>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indexed="8"/>
      <sz val="11"/>
    </font>
    <font>
      <name val="Arial"/>
      <family val="2"/>
      <sz val="10"/>
    </font>
    <font>
      <name val="Times New Roman"/>
      <family val="1"/>
      <sz val="10"/>
    </font>
    <font>
      <name val="Arial"/>
      <family val="2"/>
      <sz val="10"/>
    </font>
    <font>
      <name val="Calibri"/>
      <family val="2"/>
      <color indexed="8"/>
      <sz val="8"/>
    </font>
    <font>
      <name val="Calibri"/>
      <charset val="1"/>
      <family val="2"/>
      <color indexed="8"/>
      <sz val="11"/>
    </font>
    <font>
      <name val="Calibri"/>
      <family val="2"/>
      <b val="1"/>
      <color indexed="8"/>
      <sz val="8"/>
    </font>
    <font>
      <name val="Calibri"/>
      <family val="2"/>
      <color indexed="8"/>
      <sz val="11"/>
    </font>
    <font>
      <name val="Calibri"/>
      <family val="2"/>
      <sz val="10"/>
    </font>
    <font>
      <name val="Arial"/>
      <family val="2"/>
      <sz val="10"/>
    </font>
    <font>
      <name val="Calibri"/>
      <family val="2"/>
      <color theme="1"/>
      <sz val="11"/>
      <scheme val="minor"/>
    </font>
    <font>
      <name val="Arial"/>
      <family val="2"/>
      <b val="1"/>
      <color rgb="FF7030A0"/>
      <sz val="11"/>
    </font>
    <font>
      <name val="Arial"/>
      <family val="2"/>
      <b val="1"/>
      <color rgb="FF7030A0"/>
      <sz val="8"/>
    </font>
    <font>
      <name val="Calibri"/>
      <family val="2"/>
      <sz val="11"/>
      <scheme val="minor"/>
    </font>
    <font>
      <name val="Calibri"/>
      <family val="2"/>
      <color indexed="8"/>
      <sz val="11"/>
      <scheme val="minor"/>
    </font>
    <font>
      <name val="Calibri"/>
      <family val="2"/>
      <color rgb="FF0070C0"/>
      <sz val="11"/>
      <scheme val="minor"/>
    </font>
    <font>
      <name val="Calibri"/>
      <family val="2"/>
      <b val="1"/>
      <sz val="12"/>
      <scheme val="minor"/>
    </font>
    <font>
      <name val="Calibri"/>
      <family val="2"/>
      <color indexed="8"/>
      <sz val="10"/>
      <scheme val="minor"/>
    </font>
    <font>
      <name val="Calibri"/>
      <family val="2"/>
      <b val="1"/>
      <color indexed="8"/>
      <sz val="11"/>
      <scheme val="minor"/>
    </font>
    <font>
      <name val="Arial"/>
      <family val="2"/>
      <b val="1"/>
      <color rgb="FFFF0000"/>
      <sz val="11"/>
    </font>
    <font>
      <name val="Calibri"/>
      <family val="2"/>
      <b val="1"/>
      <color rgb="FF7030A0"/>
      <sz val="11"/>
    </font>
    <font>
      <name val="Calibri"/>
      <family val="2"/>
      <b val="1"/>
      <sz val="11"/>
      <scheme val="minor"/>
    </font>
    <font>
      <name val="Calibri"/>
      <family val="2"/>
      <b val="1"/>
      <color rgb="FF7030A0"/>
      <sz val="11"/>
      <scheme val="minor"/>
    </font>
    <font>
      <name val="Calibri"/>
      <family val="2"/>
      <sz val="12"/>
      <scheme val="minor"/>
    </font>
    <font>
      <name val="Calibri"/>
      <family val="2"/>
      <b val="1"/>
      <color indexed="8"/>
      <sz val="12"/>
      <u val="single"/>
      <scheme val="minor"/>
    </font>
    <font>
      <name val="Calibri"/>
      <family val="2"/>
      <color theme="0"/>
      <sz val="11"/>
      <scheme val="minor"/>
    </font>
    <font>
      <name val="Calibri"/>
      <family val="2"/>
      <sz val="10"/>
      <scheme val="minor"/>
    </font>
    <font>
      <name val="Calibri"/>
      <family val="2"/>
      <b val="1"/>
      <sz val="10"/>
      <scheme val="minor"/>
    </font>
    <font>
      <name val="Calibri"/>
      <family val="2"/>
      <b val="1"/>
      <color indexed="9"/>
      <sz val="11"/>
      <scheme val="minor"/>
    </font>
    <font>
      <name val="Calibri"/>
      <family val="2"/>
      <b val="1"/>
      <i val="1"/>
      <sz val="11"/>
      <scheme val="minor"/>
    </font>
    <font>
      <name val="Calibri"/>
      <family val="2"/>
      <b val="1"/>
      <sz val="12"/>
      <u val="single"/>
      <scheme val="minor"/>
    </font>
    <font>
      <name val="Calibri"/>
      <family val="2"/>
      <b val="1"/>
      <color indexed="8"/>
      <sz val="10"/>
      <scheme val="minor"/>
    </font>
    <font>
      <name val="Calibri"/>
      <family val="2"/>
      <b val="1"/>
      <color theme="1"/>
      <sz val="11"/>
      <scheme val="minor"/>
    </font>
    <font>
      <name val="Calibri"/>
      <family val="2"/>
      <b val="1"/>
      <color theme="1"/>
      <sz val="12"/>
      <u val="single"/>
      <scheme val="minor"/>
    </font>
    <font>
      <name val="Calibri"/>
      <family val="2"/>
      <b val="1"/>
      <color rgb="FFFF0000"/>
      <sz val="11"/>
      <scheme val="minor"/>
    </font>
    <font>
      <name val="Calibri"/>
      <family val="2"/>
      <color theme="8" tint="-0.249977111117893"/>
      <sz val="11"/>
      <scheme val="minor"/>
    </font>
    <font>
      <name val="Calibri"/>
      <family val="2"/>
      <color theme="4" tint="-0.249977111117893"/>
      <sz val="11"/>
      <scheme val="minor"/>
    </font>
    <font>
      <name val="Calibri"/>
      <family val="2"/>
      <color theme="1"/>
      <sz val="12"/>
      <scheme val="minor"/>
    </font>
    <font>
      <name val="Calibri"/>
      <family val="2"/>
      <b val="1"/>
      <color rgb="FF7030A0"/>
      <sz val="20"/>
      <scheme val="minor"/>
    </font>
    <font>
      <name val="Arial"/>
      <family val="2"/>
      <sz val="10"/>
    </font>
    <font>
      <name val="Calibri"/>
      <family val="2"/>
      <b val="1"/>
      <color rgb="FF002060"/>
      <sz val="10"/>
      <scheme val="minor"/>
    </font>
    <font>
      <name val="Calibri"/>
      <family val="2"/>
      <b val="1"/>
      <color theme="6" tint="-0.499984740745262"/>
      <sz val="10"/>
      <scheme val="minor"/>
    </font>
    <font>
      <name val="Calibri"/>
      <family val="2"/>
      <b val="1"/>
      <color rgb="FF002060"/>
      <sz val="11"/>
      <scheme val="minor"/>
    </font>
    <font>
      <name val="Calibri"/>
      <family val="2"/>
      <b val="1"/>
      <color theme="6" tint="-0.499984740745262"/>
      <sz val="11"/>
      <scheme val="minor"/>
    </font>
    <font>
      <name val="Arial"/>
      <family val="2"/>
      <sz val="10"/>
    </font>
    <font>
      <name val="Calibri"/>
      <family val="2"/>
      <sz val="9"/>
      <scheme val="minor"/>
    </font>
    <font>
      <name val="Calibri"/>
      <family val="2"/>
      <b val="1"/>
      <color rgb="FF7030A0"/>
      <sz val="10"/>
      <scheme val="minor"/>
    </font>
    <font>
      <name val="Arial"/>
      <family val="2"/>
      <sz val="10"/>
    </font>
    <font>
      <name val="Arial"/>
      <family val="2"/>
      <sz val="10"/>
    </font>
    <font>
      <name val="Arial"/>
      <family val="2"/>
      <sz val="10"/>
    </font>
    <font>
      <name val="Arial"/>
      <family val="1"/>
      <sz val="11"/>
    </font>
    <font>
      <name val="Arial"/>
      <family val="2"/>
      <sz val="10"/>
    </font>
    <font>
      <name val="Cambria"/>
      <family val="1"/>
      <sz val="12"/>
    </font>
    <font>
      <name val="Segoe UI"/>
      <family val="2"/>
      <b val="1"/>
      <color indexed="81"/>
      <sz val="9"/>
    </font>
    <font>
      <name val="Segoe UI"/>
      <family val="2"/>
      <color indexed="81"/>
      <sz val="9"/>
    </font>
    <font>
      <name val="Cambria"/>
      <family val="1"/>
      <b val="1"/>
      <color rgb="FF7030A0"/>
      <sz val="10"/>
    </font>
    <font>
      <name val="Arial"/>
      <family val="2"/>
      <sz val="10"/>
    </font>
    <font>
      <name val="Courier New"/>
      <family val="3"/>
      <sz val="10"/>
    </font>
    <font>
      <name val="Calibri"/>
      <family val="2"/>
      <b val="1"/>
      <color rgb="FF002060"/>
      <sz val="9"/>
      <scheme val="minor"/>
    </font>
    <font>
      <name val="Calibri"/>
      <family val="2"/>
      <b val="1"/>
      <color theme="6" tint="-0.499984740745262"/>
      <sz val="9"/>
      <scheme val="minor"/>
    </font>
    <font>
      <name val="Arial"/>
      <family val="2"/>
      <b val="1"/>
      <color rgb="FFFF0000"/>
      <sz val="10"/>
    </font>
    <font>
      <name val="Arial"/>
      <family val="2"/>
      <sz val="10"/>
    </font>
    <font>
      <name val="Calibri"/>
      <family val="2"/>
      <b val="1"/>
      <color rgb="FFC00000"/>
      <sz val="6"/>
      <scheme val="minor"/>
    </font>
    <font>
      <name val="Calibri"/>
      <family val="2"/>
      <b val="1"/>
      <sz val="8"/>
      <scheme val="minor"/>
    </font>
    <font>
      <name val="Arial"/>
      <family val="2"/>
      <b val="1"/>
      <sz val="10"/>
    </font>
    <font>
      <name val="Calibri"/>
      <family val="2"/>
      <b val="1"/>
      <color rgb="FF002060"/>
      <sz val="8"/>
      <scheme val="minor"/>
    </font>
    <font>
      <name val="Arial"/>
      <family val="2"/>
      <b val="1"/>
      <color rgb="FF002060"/>
      <sz val="10"/>
    </font>
    <font>
      <name val="Calibri"/>
      <family val="2"/>
      <b val="1"/>
      <color theme="6" tint="-0.499984740745262"/>
      <sz val="8"/>
      <scheme val="minor"/>
    </font>
    <font>
      <name val="Arial"/>
      <family val="2"/>
      <b val="1"/>
      <color theme="6" tint="-0.499984740745262"/>
      <sz val="10"/>
    </font>
    <font>
      <name val="Calibri"/>
      <family val="2"/>
      <b val="1"/>
      <color rgb="FF7030A0"/>
      <sz val="13"/>
      <scheme val="minor"/>
    </font>
    <font>
      <name val="Arial Black"/>
      <family val="2"/>
      <b val="1"/>
      <color theme="6" tint="-0.499984740745262"/>
      <sz val="12"/>
    </font>
    <font>
      <name val="Arial Black"/>
      <family val="2"/>
      <b val="1"/>
      <color rgb="FF002060"/>
      <sz val="12"/>
    </font>
    <font>
      <name val="Cambria"/>
      <family val="1"/>
      <b val="1"/>
      <color rgb="FF002060"/>
      <sz val="13"/>
    </font>
    <font>
      <name val="Cambria"/>
      <family val="1"/>
      <b val="1"/>
      <color theme="6" tint="-0.499984740745262"/>
      <sz val="13"/>
    </font>
    <font>
      <name val="Calibri"/>
      <family val="2"/>
      <color indexed="8"/>
      <sz val="7"/>
    </font>
    <font>
      <name val="Arial"/>
      <family val="2"/>
      <b val="1"/>
      <sz val="7"/>
    </font>
    <font>
      <name val="Calibri"/>
      <family val="2"/>
      <color indexed="8"/>
      <sz val="8"/>
      <scheme val="minor"/>
    </font>
    <font>
      <name val="Calibri"/>
      <family val="2"/>
      <sz val="8"/>
      <scheme val="minor"/>
    </font>
    <font>
      <name val="Calibri"/>
      <family val="2"/>
      <b val="1"/>
      <color rgb="FF7030A0"/>
      <sz val="8"/>
      <scheme val="minor"/>
    </font>
    <font>
      <name val="Arial"/>
      <family val="2"/>
      <b val="1"/>
      <color theme="1"/>
      <sz val="10"/>
    </font>
    <font>
      <name val="Arial"/>
      <family val="2"/>
      <color rgb="FF7030A0"/>
      <sz val="7"/>
    </font>
    <font>
      <name val="Calibri"/>
      <family val="2"/>
      <b val="1"/>
      <color rgb="FFC00000"/>
      <sz val="11"/>
      <scheme val="minor"/>
    </font>
    <font>
      <name val="Calibri"/>
      <family val="2"/>
      <b val="1"/>
      <color rgb="FF7030A0"/>
      <sz val="12"/>
      <scheme val="minor"/>
    </font>
    <font>
      <name val="Arial"/>
      <family val="2"/>
      <sz val="10"/>
    </font>
    <font>
      <name val="Calibri"/>
      <family val="2"/>
      <b val="1"/>
      <color theme="3" tint="-0.499984740745262"/>
      <sz val="11"/>
      <scheme val="minor"/>
    </font>
    <font>
      <name val="Calibri"/>
      <family val="2"/>
      <b val="1"/>
      <color theme="3" tint="-0.499984740745262"/>
      <sz val="8"/>
    </font>
    <font>
      <name val="Calibri"/>
      <family val="2"/>
      <b val="1"/>
      <color theme="3" tint="-0.499984740745262"/>
      <sz val="10"/>
      <scheme val="minor"/>
    </font>
    <font>
      <name val="Calibri"/>
      <family val="2"/>
      <b val="1"/>
      <color theme="3" tint="-0.499984740745262"/>
      <sz val="12"/>
      <scheme val="minor"/>
    </font>
    <font>
      <name val="Calibri"/>
      <family val="2"/>
      <b val="1"/>
      <i val="1"/>
      <color theme="3" tint="-0.499984740745262"/>
      <sz val="11"/>
      <scheme val="minor"/>
    </font>
    <font>
      <name val="Calibri"/>
      <family val="2"/>
      <b val="1"/>
      <color theme="6" tint="-0.499984740745262"/>
      <sz val="8"/>
    </font>
    <font>
      <name val="Calibri"/>
      <family val="2"/>
      <b val="1"/>
      <color theme="6" tint="-0.499984740745262"/>
      <sz val="12"/>
      <scheme val="minor"/>
    </font>
    <font>
      <name val="Calibri"/>
      <family val="2"/>
      <b val="1"/>
      <i val="1"/>
      <color theme="6" tint="-0.499984740745262"/>
      <sz val="11"/>
      <scheme val="minor"/>
    </font>
    <font>
      <name val="Calibri"/>
      <family val="2"/>
      <b val="1"/>
      <color rgb="FF002060"/>
      <sz val="12"/>
      <scheme val="minor"/>
    </font>
    <font>
      <name val="Calibri"/>
      <family val="2"/>
      <b val="1"/>
      <color rgb="FF7030A0"/>
      <sz val="9"/>
      <scheme val="minor"/>
    </font>
    <font>
      <name val="Calibri"/>
      <family val="2"/>
      <b val="1"/>
      <color indexed="8"/>
      <sz val="9"/>
    </font>
    <font>
      <name val="Courier New"/>
      <family val="3"/>
      <color rgb="FF000000"/>
      <sz val="10"/>
    </font>
    <font>
      <name val="Courier New"/>
      <family val="3"/>
      <color theme="1"/>
      <sz val="10"/>
    </font>
    <font>
      <name val="Calibri"/>
      <family val="2"/>
      <b val="1"/>
      <color rgb="FF002060"/>
      <sz val="7"/>
      <scheme val="minor"/>
    </font>
    <font>
      <name val="Calibri"/>
      <family val="2"/>
      <b val="1"/>
      <color theme="1"/>
      <sz val="10"/>
      <scheme val="minor"/>
    </font>
    <font>
      <name val="Arial"/>
      <family val="2"/>
      <sz val="7"/>
    </font>
    <font>
      <name val="Calibri"/>
      <family val="2"/>
      <b val="1"/>
      <color theme="1"/>
      <sz val="10"/>
      <u val="single"/>
      <scheme val="minor"/>
    </font>
    <font>
      <name val="Arial"/>
      <family val="2"/>
      <b val="1"/>
      <color rgb="FFFFC000"/>
      <sz val="10"/>
    </font>
    <font>
      <name val="Arial"/>
      <family val="2"/>
      <b val="1"/>
      <color rgb="FFFFC000"/>
      <sz val="7"/>
    </font>
    <font>
      <name val="Arial Narrow"/>
      <family val="2"/>
      <b val="1"/>
      <color indexed="8"/>
      <sz val="7"/>
    </font>
    <font>
      <name val="Calibri"/>
      <family val="2"/>
      <sz val="8"/>
    </font>
    <font>
      <name val="Arial"/>
      <sz val="10"/>
    </font>
    <font>
      <name val="Arial Narrow"/>
      <family val="2"/>
      <b val="1"/>
      <sz val="18"/>
    </font>
    <font>
      <name val="Times New Roman"/>
      <family val="1"/>
      <b val="1"/>
      <sz val="12"/>
    </font>
  </fonts>
  <fills count="10">
    <fill>
      <patternFill/>
    </fill>
    <fill>
      <patternFill patternType="gray125"/>
    </fill>
    <fill>
      <patternFill patternType="solid">
        <fgColor indexed="9"/>
        <bgColor indexed="64"/>
      </patternFill>
    </fill>
    <fill>
      <patternFill patternType="solid">
        <fgColor indexed="23"/>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0"/>
        <bgColor indexed="64"/>
      </patternFill>
    </fill>
    <fill>
      <patternFill patternType="solid">
        <fgColor theme="0" tint="-0.3499862666707358"/>
        <bgColor indexed="64"/>
      </patternFill>
    </fill>
    <fill>
      <patternFill patternType="solid">
        <fgColor rgb="FFFBFBFB"/>
        <bgColor indexed="64"/>
      </patternFill>
    </fill>
    <fill>
      <patternFill patternType="solid">
        <fgColor rgb="FFFFC000"/>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indexed="64"/>
      </left>
      <right/>
      <top/>
      <bottom/>
      <diagonal/>
    </border>
    <border>
      <left/>
      <right style="thin">
        <color indexed="64"/>
      </right>
      <top/>
      <bottom/>
      <diagonal/>
    </border>
    <border>
      <left/>
      <right/>
      <top style="thin">
        <color indexed="64"/>
      </top>
      <bottom style="thin">
        <color theme="0" tint="-0.249946592608417"/>
      </bottom>
      <diagonal/>
    </border>
    <border>
      <left style="thin">
        <color indexed="64"/>
      </left>
      <right style="thin">
        <color indexed="64"/>
      </right>
      <top/>
      <bottom style="thin">
        <color indexed="64"/>
      </bottom>
      <diagonal/>
    </border>
    <border>
      <left style="thin">
        <color theme="0" tint="-0.249946592608417"/>
      </left>
      <right style="thin">
        <color theme="0" tint="-0.249946592608417"/>
      </right>
      <top/>
      <bottom/>
      <diagonal/>
    </border>
    <border>
      <left style="thin">
        <color theme="0" tint="-0.249946592608417"/>
      </left>
      <right/>
      <top style="thin">
        <color theme="0" tint="-0.249946592608417"/>
      </top>
      <bottom/>
      <diagonal/>
    </border>
    <border>
      <left/>
      <right/>
      <top style="thin">
        <color theme="0" tint="-0.249946592608417"/>
      </top>
      <bottom/>
      <diagonal/>
    </border>
    <border>
      <left/>
      <right style="thin">
        <color theme="0" tint="-0.249946592608417"/>
      </right>
      <top style="thin">
        <color theme="0" tint="-0.249946592608417"/>
      </top>
      <bottom/>
      <diagonal/>
    </border>
    <border>
      <left style="thin">
        <color theme="0" tint="-0.249946592608417"/>
      </left>
      <right/>
      <top/>
      <bottom/>
      <diagonal/>
    </border>
    <border>
      <left/>
      <right style="thin">
        <color theme="0" tint="-0.249946592608417"/>
      </right>
      <top/>
      <bottom/>
      <diagonal/>
    </border>
    <border>
      <left style="medium">
        <color indexed="64"/>
      </left>
      <right style="medium">
        <color indexed="64"/>
      </right>
      <top/>
      <bottom/>
      <diagonal/>
    </border>
    <border>
      <left/>
      <right style="hair">
        <color indexed="64"/>
      </right>
      <top/>
      <bottom/>
      <diagonal/>
    </border>
    <border>
      <left style="dotted">
        <color indexed="64"/>
      </left>
      <right style="dotted">
        <color indexed="64"/>
      </right>
      <top style="thin">
        <color indexed="64"/>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style="thin">
        <color rgb="FFCCCCCC"/>
      </left>
      <right style="thin">
        <color rgb="FFCCCCCC"/>
      </right>
      <top style="thin">
        <color rgb="FFCCCCCC"/>
      </top>
      <bottom style="thin">
        <color rgb="FFCCCCCC"/>
      </bottom>
      <diagonal/>
    </border>
    <border>
      <left style="hair">
        <color indexed="64"/>
      </left>
      <right style="hair">
        <color indexed="64"/>
      </right>
      <top/>
      <bottom/>
      <diagonal/>
    </border>
    <border>
      <left style="double">
        <color indexed="64"/>
      </left>
      <right style="medium">
        <color indexed="64"/>
      </right>
      <top style="double">
        <color indexed="64"/>
      </top>
      <bottom/>
      <diagonal/>
    </border>
    <border>
      <left style="medium">
        <color indexed="64"/>
      </left>
      <right style="medium">
        <color indexed="64"/>
      </right>
      <top style="double">
        <color indexed="64"/>
      </top>
      <bottom/>
      <diagonal/>
    </border>
    <border>
      <left style="medium">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double">
        <color indexed="64"/>
      </left>
      <right style="medium">
        <color indexed="64"/>
      </right>
      <top/>
      <bottom/>
      <diagonal/>
    </border>
    <border>
      <left/>
      <right style="double">
        <color indexed="64"/>
      </right>
      <top/>
      <bottom/>
      <diagonal/>
    </border>
    <border>
      <left style="double">
        <color indexed="64"/>
      </left>
      <right style="medium">
        <color indexed="64"/>
      </right>
      <top/>
      <bottom style="double">
        <color indexed="64"/>
      </bottom>
      <diagonal/>
    </border>
    <border>
      <left style="medium">
        <color indexed="64"/>
      </left>
      <right style="medium">
        <color indexed="64"/>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diagonal/>
    </border>
    <border>
      <left style="dotted">
        <color auto="1"/>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double">
        <color indexed="64"/>
      </bottom>
      <diagonal/>
    </border>
    <border>
      <left style="double">
        <color indexed="64"/>
      </left>
      <right style="medium">
        <color indexed="64"/>
      </right>
      <top style="double">
        <color indexed="64"/>
      </top>
      <bottom style="double">
        <color indexed="64"/>
      </bottom>
      <diagonal/>
    </border>
    <border>
      <left style="double">
        <color indexed="64"/>
      </left>
      <right/>
      <top/>
      <bottom/>
      <diagonal/>
    </border>
    <border>
      <left style="medium">
        <color indexed="64"/>
      </left>
      <right style="medium">
        <color indexed="64"/>
      </right>
      <top style="double">
        <color indexed="64"/>
      </top>
      <bottom style="double">
        <color indexed="64"/>
      </bottom>
      <diagonal/>
    </border>
    <border>
      <left style="medium">
        <color indexed="64"/>
      </left>
      <right/>
      <top/>
      <bottom/>
      <diagonal/>
    </border>
    <border>
      <left style="hair">
        <color indexed="64"/>
      </left>
      <right/>
      <top/>
      <bottom/>
      <diagonal/>
    </border>
    <border>
      <left style="thin">
        <color indexed="64"/>
      </left>
      <right style="thin">
        <color indexed="64"/>
      </right>
      <top/>
      <bottom/>
      <diagonal/>
    </border>
    <border>
      <left style="dotted">
        <color auto="1"/>
      </left>
      <right style="dotted">
        <color auto="1"/>
      </right>
      <top style="dotted">
        <color auto="1"/>
      </top>
      <bottom style="dotted">
        <color auto="1"/>
      </bottom>
      <diagonal/>
    </border>
    <border>
      <left/>
      <right/>
      <top style="dotted">
        <color auto="1"/>
      </top>
      <bottom/>
      <diagonal/>
    </border>
    <border>
      <left/>
      <right style="dotted">
        <color auto="1"/>
      </right>
      <top style="dotted">
        <color auto="1"/>
      </top>
      <bottom/>
      <diagonal/>
    </border>
  </borders>
  <cellStyleXfs count="64">
    <xf numFmtId="0" fontId="0" fillId="0" borderId="0" applyAlignment="1">
      <alignment wrapText="1"/>
    </xf>
    <xf numFmtId="0" fontId="14" fillId="0" borderId="0"/>
    <xf numFmtId="44" fontId="19" fillId="0" borderId="0"/>
    <xf numFmtId="0" fontId="92" fillId="0" borderId="0"/>
    <xf numFmtId="0" fontId="92" fillId="0" borderId="0"/>
    <xf numFmtId="0" fontId="92" fillId="0" borderId="0"/>
    <xf numFmtId="174" fontId="19" fillId="0" borderId="0"/>
    <xf numFmtId="0" fontId="92" fillId="0" borderId="0"/>
    <xf numFmtId="0" fontId="92" fillId="0" borderId="0" applyAlignment="1">
      <alignment wrapText="1"/>
    </xf>
    <xf numFmtId="0" fontId="92" fillId="0" borderId="0"/>
    <xf numFmtId="0" fontId="19" fillId="0" borderId="0"/>
    <xf numFmtId="0" fontId="92" fillId="0" borderId="0"/>
    <xf numFmtId="0" fontId="92" fillId="0" borderId="0"/>
    <xf numFmtId="0" fontId="92" fillId="0" borderId="0"/>
    <xf numFmtId="0" fontId="19" fillId="0" borderId="0"/>
    <xf numFmtId="0" fontId="11" fillId="0" borderId="0"/>
    <xf numFmtId="0" fontId="92" fillId="0" borderId="0"/>
    <xf numFmtId="0" fontId="92" fillId="0" borderId="0"/>
    <xf numFmtId="0" fontId="92" fillId="0" borderId="0"/>
    <xf numFmtId="0" fontId="19" fillId="0" borderId="0"/>
    <xf numFmtId="0" fontId="92" fillId="0" borderId="0"/>
    <xf numFmtId="0" fontId="19" fillId="0" borderId="0"/>
    <xf numFmtId="0" fontId="92" fillId="0" borderId="0"/>
    <xf numFmtId="0" fontId="92" fillId="0" borderId="0"/>
    <xf numFmtId="0" fontId="92" fillId="0" borderId="0"/>
    <xf numFmtId="9" fontId="19" fillId="0" borderId="0"/>
    <xf numFmtId="9" fontId="92" fillId="0" borderId="0"/>
    <xf numFmtId="9" fontId="92" fillId="0" borderId="0"/>
    <xf numFmtId="9" fontId="16" fillId="0" borderId="0"/>
    <xf numFmtId="43" fontId="92" fillId="0" borderId="0"/>
    <xf numFmtId="43" fontId="19" fillId="0" borderId="0"/>
    <xf numFmtId="43" fontId="16" fillId="0" borderId="0"/>
    <xf numFmtId="43" fontId="16" fillId="0" borderId="0"/>
    <xf numFmtId="43" fontId="92" fillId="0" borderId="0"/>
    <xf numFmtId="43" fontId="19" fillId="0" borderId="0"/>
    <xf numFmtId="175" fontId="92" fillId="0" borderId="0"/>
    <xf numFmtId="43" fontId="92" fillId="0" borderId="0"/>
    <xf numFmtId="43" fontId="16" fillId="0" borderId="0"/>
    <xf numFmtId="0" fontId="19" fillId="0" borderId="0"/>
    <xf numFmtId="0" fontId="92" fillId="0" borderId="0"/>
    <xf numFmtId="0" fontId="92" fillId="0" borderId="0"/>
    <xf numFmtId="43" fontId="92" fillId="0" borderId="0"/>
    <xf numFmtId="0" fontId="92" fillId="0" borderId="0"/>
    <xf numFmtId="43" fontId="92" fillId="0" borderId="0"/>
    <xf numFmtId="0" fontId="92" fillId="0" borderId="0"/>
    <xf numFmtId="171" fontId="92" fillId="0" borderId="0"/>
    <xf numFmtId="0" fontId="92" fillId="0" borderId="0"/>
    <xf numFmtId="0" fontId="92" fillId="0" borderId="0"/>
    <xf numFmtId="0" fontId="92" fillId="0" borderId="0"/>
    <xf numFmtId="0" fontId="92" fillId="0" borderId="0"/>
    <xf numFmtId="43" fontId="92" fillId="0" borderId="0"/>
    <xf numFmtId="43" fontId="92" fillId="0" borderId="0"/>
    <xf numFmtId="0" fontId="92" fillId="0" borderId="0"/>
    <xf numFmtId="0" fontId="92" fillId="0" borderId="0"/>
    <xf numFmtId="0" fontId="59" fillId="0" borderId="0"/>
    <xf numFmtId="0" fontId="92" fillId="0" borderId="0"/>
    <xf numFmtId="43" fontId="59" fillId="0" borderId="0"/>
    <xf numFmtId="0" fontId="59" fillId="0" borderId="0"/>
    <xf numFmtId="0" fontId="92" fillId="0" borderId="0"/>
    <xf numFmtId="9" fontId="92" fillId="0" borderId="0"/>
    <xf numFmtId="0" fontId="19" fillId="0" borderId="0"/>
    <xf numFmtId="43" fontId="16" fillId="0" borderId="0"/>
    <xf numFmtId="0" fontId="92" fillId="0" borderId="0" applyAlignment="1">
      <alignment wrapText="1"/>
    </xf>
    <xf numFmtId="0" fontId="114" fillId="0" borderId="0"/>
  </cellStyleXfs>
  <cellXfs count="627">
    <xf numFmtId="0" fontId="0" fillId="0" borderId="0" applyAlignment="1" pivotButton="0" quotePrefix="0" xfId="0">
      <alignment wrapText="1"/>
    </xf>
    <xf numFmtId="0" fontId="22" fillId="0" borderId="0" applyAlignment="1" pivotButton="0" quotePrefix="0" xfId="8">
      <alignment vertical="center" wrapText="1"/>
    </xf>
    <xf numFmtId="0" fontId="31" fillId="0" borderId="1" applyProtection="1" pivotButton="0" quotePrefix="0" xfId="12">
      <protection locked="0" hidden="0"/>
    </xf>
    <xf numFmtId="0" fontId="31" fillId="0" borderId="0" applyAlignment="1" applyProtection="1" pivotButton="0" quotePrefix="0" xfId="21">
      <alignment horizontal="center"/>
      <protection locked="0" hidden="0"/>
    </xf>
    <xf numFmtId="0" fontId="8" fillId="0" borderId="0" applyProtection="1" pivotButton="0" quotePrefix="0" xfId="21">
      <protection locked="0" hidden="0"/>
    </xf>
    <xf numFmtId="0" fontId="23" fillId="0" borderId="0" applyAlignment="1" applyProtection="1" pivotButton="0" quotePrefix="0" xfId="21">
      <alignment horizontal="center" vertical="center"/>
      <protection locked="0" hidden="0"/>
    </xf>
    <xf numFmtId="0" fontId="23" fillId="0" borderId="0" applyAlignment="1" applyProtection="1" pivotButton="0" quotePrefix="0" xfId="21">
      <alignment horizontal="center" vertical="center" wrapText="1"/>
      <protection locked="0" hidden="0"/>
    </xf>
    <xf numFmtId="164" fontId="23" fillId="0" borderId="0" applyAlignment="1" applyProtection="1" pivotButton="0" quotePrefix="0" xfId="21">
      <alignment horizontal="center" vertical="center"/>
      <protection locked="0" hidden="0"/>
    </xf>
    <xf numFmtId="0" fontId="23" fillId="3" borderId="0" applyAlignment="1" applyProtection="1" pivotButton="0" quotePrefix="0" xfId="21">
      <alignment horizontal="center" vertical="center"/>
      <protection locked="0" hidden="0"/>
    </xf>
    <xf numFmtId="0" fontId="27" fillId="0" borderId="0" applyAlignment="1" applyProtection="1" pivotButton="0" quotePrefix="0" xfId="21">
      <alignment horizontal="center" vertical="center"/>
      <protection locked="0" hidden="0"/>
    </xf>
    <xf numFmtId="0" fontId="22" fillId="0" borderId="0" applyAlignment="1" pivotButton="0" quotePrefix="0" xfId="0">
      <alignment wrapText="1"/>
    </xf>
    <xf numFmtId="0" fontId="22" fillId="0" borderId="1" applyAlignment="1" pivotButton="0" quotePrefix="0" xfId="8">
      <alignment vertical="center" wrapText="1"/>
    </xf>
    <xf numFmtId="0" fontId="30" fillId="0" borderId="0" applyAlignment="1" pivotButton="0" quotePrefix="0" xfId="8">
      <alignment vertical="center" wrapText="1"/>
    </xf>
    <xf numFmtId="0" fontId="30" fillId="0" borderId="4" applyAlignment="1" pivotButton="0" quotePrefix="0" xfId="8">
      <alignment vertical="center" wrapText="1"/>
    </xf>
    <xf numFmtId="0" fontId="22" fillId="0" borderId="0" applyProtection="1" pivotButton="0" quotePrefix="0" xfId="13">
      <protection locked="0" hidden="0"/>
    </xf>
    <xf numFmtId="0" fontId="22" fillId="6" borderId="6" applyAlignment="1" applyProtection="1" pivotButton="0" quotePrefix="0" xfId="13">
      <alignment vertical="center" wrapText="1"/>
      <protection locked="1" hidden="1"/>
    </xf>
    <xf numFmtId="0" fontId="22" fillId="6" borderId="6" applyAlignment="1" applyProtection="1" pivotButton="0" quotePrefix="0" xfId="13">
      <alignment horizontal="right" vertical="center" wrapText="1"/>
      <protection locked="1" hidden="1"/>
    </xf>
    <xf numFmtId="0" fontId="27" fillId="0" borderId="0" applyAlignment="1" applyProtection="1" pivotButton="0" quotePrefix="0" xfId="21">
      <alignment horizontal="left" vertical="center" wrapText="1"/>
      <protection locked="0" hidden="0"/>
    </xf>
    <xf numFmtId="0" fontId="31" fillId="0" borderId="1" applyAlignment="1" applyProtection="1" pivotButton="0" quotePrefix="0" xfId="16">
      <alignment horizontal="center" vertical="center"/>
      <protection locked="1" hidden="1"/>
    </xf>
    <xf numFmtId="165" fontId="23" fillId="0" borderId="0" applyAlignment="1" applyProtection="1" pivotButton="0" quotePrefix="0" xfId="21">
      <alignment horizontal="center" vertical="center"/>
      <protection locked="0" hidden="0"/>
    </xf>
    <xf numFmtId="0" fontId="31" fillId="0" borderId="0" applyAlignment="1" applyProtection="1" pivotButton="0" quotePrefix="0" xfId="21">
      <alignment horizontal="center" vertical="center"/>
      <protection locked="0" hidden="0"/>
    </xf>
    <xf numFmtId="0" fontId="22" fillId="0" borderId="0" applyProtection="1" pivotButton="0" quotePrefix="0" xfId="11">
      <protection locked="0" hidden="0"/>
    </xf>
    <xf numFmtId="0" fontId="23" fillId="2" borderId="0" applyAlignment="1" applyProtection="1" pivotButton="0" quotePrefix="0" xfId="11">
      <alignment horizontal="left" vertical="top" wrapText="1"/>
      <protection locked="0" hidden="0"/>
    </xf>
    <xf numFmtId="166" fontId="23" fillId="0" borderId="12" applyAlignment="1" applyProtection="1" pivotButton="0" quotePrefix="0" xfId="21">
      <alignment horizontal="center" vertical="center"/>
      <protection locked="1" hidden="1"/>
    </xf>
    <xf numFmtId="0" fontId="23" fillId="0" borderId="12" applyAlignment="1" applyProtection="1" pivotButton="0" quotePrefix="0" xfId="21">
      <alignment horizontal="center" vertical="center"/>
      <protection locked="1" hidden="1"/>
    </xf>
    <xf numFmtId="0" fontId="23" fillId="0" borderId="12" applyAlignment="1" applyProtection="1" pivotButton="0" quotePrefix="0" xfId="21">
      <alignment horizontal="left" vertical="center" wrapText="1"/>
      <protection locked="1" hidden="1"/>
    </xf>
    <xf numFmtId="2" fontId="23" fillId="0" borderId="12" applyAlignment="1" applyProtection="1" pivotButton="0" quotePrefix="0" xfId="21">
      <alignment horizontal="center" vertical="center"/>
      <protection locked="1" hidden="1"/>
    </xf>
    <xf numFmtId="165" fontId="23" fillId="0" borderId="12" applyAlignment="1" applyProtection="1" pivotButton="0" quotePrefix="0" xfId="31">
      <alignment horizontal="right" vertical="center" wrapText="1"/>
      <protection locked="1" hidden="1"/>
    </xf>
    <xf numFmtId="165" fontId="23" fillId="0" borderId="12" applyAlignment="1" applyProtection="1" pivotButton="0" quotePrefix="0" xfId="31">
      <alignment horizontal="right" vertical="center"/>
      <protection locked="1" hidden="1"/>
    </xf>
    <xf numFmtId="165" fontId="27" fillId="0" borderId="12" applyAlignment="1" applyProtection="1" pivotButton="0" quotePrefix="0" xfId="31">
      <alignment horizontal="right" vertical="center"/>
      <protection locked="1" hidden="1"/>
    </xf>
    <xf numFmtId="0" fontId="27" fillId="0" borderId="15" applyAlignment="1" applyProtection="1" pivotButton="0" quotePrefix="0" xfId="21">
      <alignment horizontal="center" vertical="center" wrapText="1"/>
      <protection locked="1" hidden="1"/>
    </xf>
    <xf numFmtId="0" fontId="27" fillId="0" borderId="15" applyAlignment="1" applyProtection="1" pivotButton="0" quotePrefix="0" xfId="21">
      <alignment horizontal="left" vertical="center"/>
      <protection locked="1" hidden="1"/>
    </xf>
    <xf numFmtId="164" fontId="27" fillId="0" borderId="15" applyAlignment="1" applyProtection="1" pivotButton="0" quotePrefix="0" xfId="21">
      <alignment horizontal="left" vertical="center"/>
      <protection locked="1" hidden="1"/>
    </xf>
    <xf numFmtId="167" fontId="37" fillId="0" borderId="15" applyAlignment="1" applyProtection="1" pivotButton="0" quotePrefix="0" xfId="21">
      <alignment horizontal="right" vertical="center" wrapText="1"/>
      <protection locked="1" hidden="1"/>
    </xf>
    <xf numFmtId="0" fontId="27" fillId="0" borderId="15" applyAlignment="1" applyProtection="1" pivotButton="0" quotePrefix="0" xfId="21">
      <alignment horizontal="right" vertical="center" wrapText="1"/>
      <protection locked="1" hidden="1"/>
    </xf>
    <xf numFmtId="165" fontId="27" fillId="0" borderId="15" applyAlignment="1" applyProtection="1" pivotButton="0" quotePrefix="0" xfId="21">
      <alignment horizontal="right" vertical="center"/>
      <protection locked="1" hidden="1"/>
    </xf>
    <xf numFmtId="168" fontId="25" fillId="4" borderId="12" applyAlignment="1" applyProtection="1" pivotButton="0" quotePrefix="1" xfId="11">
      <alignment vertical="center" wrapText="1"/>
      <protection locked="1" hidden="1"/>
    </xf>
    <xf numFmtId="0" fontId="13" fillId="0" borderId="0" applyAlignment="1" applyProtection="1" pivotButton="0" quotePrefix="0" xfId="21">
      <alignment horizontal="center" vertical="center"/>
      <protection locked="0" hidden="0"/>
    </xf>
    <xf numFmtId="0" fontId="15" fillId="0" borderId="0" applyAlignment="1" applyProtection="1" pivotButton="0" quotePrefix="0" xfId="21">
      <alignment horizontal="center" vertical="center"/>
      <protection locked="0" hidden="0"/>
    </xf>
    <xf numFmtId="0" fontId="15" fillId="0" borderId="0" applyAlignment="1" applyProtection="1" pivotButton="0" quotePrefix="0" xfId="21">
      <alignment horizontal="center" vertical="center" wrapText="1"/>
      <protection locked="0" hidden="0"/>
    </xf>
    <xf numFmtId="0" fontId="40" fillId="7" borderId="1" applyAlignment="1" applyProtection="1" pivotButton="0" quotePrefix="0" xfId="21">
      <alignment horizontal="center" vertical="center" wrapText="1"/>
      <protection locked="1" hidden="1"/>
    </xf>
    <xf numFmtId="164" fontId="40" fillId="7" borderId="1" applyAlignment="1" applyProtection="1" pivotButton="0" quotePrefix="0" xfId="21">
      <alignment horizontal="center" vertical="center"/>
      <protection locked="1" hidden="1"/>
    </xf>
    <xf numFmtId="49" fontId="27" fillId="0" borderId="0" applyAlignment="1" applyProtection="1" pivotButton="0" quotePrefix="0" xfId="38">
      <alignment horizontal="left" vertical="center" wrapText="1"/>
      <protection locked="0" hidden="0"/>
    </xf>
    <xf numFmtId="0" fontId="27" fillId="0" borderId="0" applyAlignment="1" applyProtection="1" pivotButton="0" quotePrefix="0" xfId="38">
      <alignment vertical="center" wrapText="1"/>
      <protection locked="0" hidden="0"/>
    </xf>
    <xf numFmtId="0" fontId="30" fillId="0" borderId="0" applyAlignment="1" applyProtection="1" pivotButton="0" quotePrefix="0" xfId="38">
      <alignment vertical="center" wrapText="1"/>
      <protection locked="0" hidden="0"/>
    </xf>
    <xf numFmtId="166" fontId="30" fillId="0" borderId="0" applyAlignment="1" applyProtection="1" pivotButton="0" quotePrefix="0" xfId="38">
      <alignment vertical="center" wrapText="1"/>
      <protection locked="0" hidden="0"/>
    </xf>
    <xf numFmtId="0" fontId="30" fillId="0" borderId="0" applyAlignment="1" applyProtection="1" pivotButton="0" quotePrefix="0" xfId="38">
      <alignment horizontal="left" vertical="center" wrapText="1"/>
      <protection locked="0" hidden="0"/>
    </xf>
    <xf numFmtId="0" fontId="22" fillId="0" borderId="1" applyAlignment="1" applyProtection="1" pivotButton="0" quotePrefix="0" xfId="38">
      <alignment horizontal="center" vertical="center" wrapText="1"/>
      <protection locked="0" hidden="0"/>
    </xf>
    <xf numFmtId="49" fontId="23" fillId="0" borderId="0" applyAlignment="1" applyProtection="1" pivotButton="0" quotePrefix="0" xfId="38">
      <alignment horizontal="center" vertical="center"/>
      <protection locked="0" hidden="0"/>
    </xf>
    <xf numFmtId="0" fontId="23" fillId="0" borderId="0" applyAlignment="1" applyProtection="1" pivotButton="0" quotePrefix="0" xfId="38">
      <alignment vertical="center" wrapText="1"/>
      <protection locked="0" hidden="0"/>
    </xf>
    <xf numFmtId="0" fontId="23" fillId="0" borderId="0" applyAlignment="1" applyProtection="1" pivotButton="0" quotePrefix="0" xfId="38">
      <alignment horizontal="right" vertical="center"/>
      <protection locked="0" hidden="0"/>
    </xf>
    <xf numFmtId="0" fontId="22" fillId="0" borderId="0" applyAlignment="1" applyProtection="1" pivotButton="0" quotePrefix="0" xfId="38">
      <alignment vertical="center" wrapText="1"/>
      <protection locked="0" hidden="0"/>
    </xf>
    <xf numFmtId="166" fontId="22" fillId="0" borderId="0" applyAlignment="1" applyProtection="1" pivotButton="0" quotePrefix="0" xfId="38">
      <alignment vertical="center" wrapText="1"/>
      <protection locked="0" hidden="0"/>
    </xf>
    <xf numFmtId="0" fontId="7" fillId="0" borderId="0" applyAlignment="1" applyProtection="1" pivotButton="0" quotePrefix="0" xfId="38">
      <alignment horizontal="center" vertical="center"/>
      <protection locked="0" hidden="0"/>
    </xf>
    <xf numFmtId="0" fontId="41" fillId="4" borderId="1" applyAlignment="1" applyProtection="1" pivotButton="0" quotePrefix="0" xfId="38">
      <alignment horizontal="center" vertical="center"/>
      <protection locked="0" hidden="0"/>
    </xf>
    <xf numFmtId="0" fontId="41" fillId="5" borderId="1" applyAlignment="1" applyProtection="1" pivotButton="0" quotePrefix="0" xfId="38">
      <alignment horizontal="center" vertical="center"/>
      <protection locked="0" hidden="0"/>
    </xf>
    <xf numFmtId="0" fontId="43" fillId="5" borderId="1" applyAlignment="1" applyProtection="1" pivotButton="0" quotePrefix="0" xfId="38">
      <alignment horizontal="center" vertical="center" wrapText="1"/>
      <protection locked="0" hidden="0"/>
    </xf>
    <xf numFmtId="9" fontId="43" fillId="5" borderId="1" applyAlignment="1" applyProtection="1" pivotButton="0" quotePrefix="0" xfId="38">
      <alignment horizontal="center" vertical="center" wrapText="1"/>
      <protection locked="0" hidden="0"/>
    </xf>
    <xf numFmtId="0" fontId="43" fillId="5" borderId="1" applyAlignment="1" applyProtection="1" pivotButton="0" quotePrefix="0" xfId="38">
      <alignment horizontal="center" vertical="center"/>
      <protection locked="0" hidden="0"/>
    </xf>
    <xf numFmtId="0" fontId="44" fillId="0" borderId="1" applyAlignment="1" applyProtection="1" pivotButton="0" quotePrefix="0" xfId="38">
      <alignment horizontal="center" vertical="center"/>
      <protection locked="0" hidden="0"/>
    </xf>
    <xf numFmtId="4" fontId="44" fillId="0" borderId="1" applyAlignment="1" applyProtection="1" pivotButton="0" quotePrefix="0" xfId="38">
      <alignment horizontal="center" vertical="center"/>
      <protection locked="0" hidden="0"/>
    </xf>
    <xf numFmtId="166" fontId="44" fillId="0" borderId="1" applyAlignment="1" applyProtection="1" pivotButton="0" quotePrefix="0" xfId="38">
      <alignment horizontal="center" vertical="center"/>
      <protection locked="0" hidden="0"/>
    </xf>
    <xf numFmtId="2" fontId="7" fillId="0" borderId="1" applyAlignment="1" pivotButton="0" quotePrefix="0" xfId="38">
      <alignment horizontal="center" vertical="center"/>
    </xf>
    <xf numFmtId="4" fontId="7" fillId="0" borderId="1" applyAlignment="1" pivotButton="0" quotePrefix="0" xfId="38">
      <alignment horizontal="center" vertical="center"/>
    </xf>
    <xf numFmtId="0" fontId="7" fillId="0" borderId="1" applyAlignment="1" applyProtection="1" pivotButton="0" quotePrefix="0" xfId="38">
      <alignment horizontal="center" vertical="center"/>
      <protection locked="0" hidden="0"/>
    </xf>
    <xf numFmtId="4" fontId="7" fillId="0" borderId="1" applyAlignment="1" applyProtection="1" pivotButton="0" quotePrefix="0" xfId="38">
      <alignment horizontal="center" vertical="center"/>
      <protection locked="0" hidden="0"/>
    </xf>
    <xf numFmtId="166" fontId="7" fillId="0" borderId="1" applyAlignment="1" applyProtection="1" pivotButton="0" quotePrefix="0" xfId="38">
      <alignment horizontal="center" vertical="center"/>
      <protection locked="0" hidden="0"/>
    </xf>
    <xf numFmtId="4" fontId="41" fillId="0" borderId="1" applyAlignment="1" pivotButton="0" quotePrefix="0" xfId="38">
      <alignment horizontal="center" vertical="center"/>
    </xf>
    <xf numFmtId="0" fontId="7" fillId="0" borderId="0" applyAlignment="1" applyProtection="1" pivotButton="0" quotePrefix="0" xfId="38">
      <alignment horizontal="left" vertical="center"/>
      <protection locked="0" hidden="0"/>
    </xf>
    <xf numFmtId="166" fontId="7" fillId="0" borderId="0" applyAlignment="1" applyProtection="1" pivotButton="0" quotePrefix="0" xfId="38">
      <alignment horizontal="center" vertical="center"/>
      <protection locked="0" hidden="0"/>
    </xf>
    <xf numFmtId="0" fontId="7" fillId="0" borderId="0" applyAlignment="1" pivotButton="0" quotePrefix="0" xfId="38">
      <alignment horizontal="center" vertical="center"/>
    </xf>
    <xf numFmtId="0" fontId="41" fillId="4" borderId="1" applyAlignment="1" pivotButton="0" quotePrefix="0" xfId="38">
      <alignment horizontal="center" vertical="center" wrapText="1"/>
    </xf>
    <xf numFmtId="0" fontId="41" fillId="5" borderId="1" applyAlignment="1" pivotButton="0" quotePrefix="0" xfId="38">
      <alignment horizontal="center" vertical="center"/>
    </xf>
    <xf numFmtId="0" fontId="41" fillId="5" borderId="1" applyAlignment="1" pivotButton="0" quotePrefix="0" xfId="38">
      <alignment horizontal="center" vertical="center" wrapText="1"/>
    </xf>
    <xf numFmtId="0" fontId="24" fillId="0" borderId="1" applyAlignment="1" pivotButton="0" quotePrefix="0" xfId="38">
      <alignment horizontal="center" vertical="center"/>
    </xf>
    <xf numFmtId="2" fontId="24" fillId="0" borderId="1" applyAlignment="1" pivotButton="0" quotePrefix="0" xfId="38">
      <alignment horizontal="center" vertical="center"/>
    </xf>
    <xf numFmtId="4" fontId="24" fillId="0" borderId="1" applyAlignment="1" pivotButton="0" quotePrefix="0" xfId="38">
      <alignment horizontal="center" vertical="center"/>
    </xf>
    <xf numFmtId="4" fontId="30" fillId="0" borderId="1" applyAlignment="1" pivotButton="0" quotePrefix="0" xfId="38">
      <alignment horizontal="center" vertical="center"/>
    </xf>
    <xf numFmtId="0" fontId="22" fillId="0" borderId="0" applyAlignment="1" pivotButton="0" quotePrefix="0" xfId="38">
      <alignment horizontal="center" vertical="center"/>
    </xf>
    <xf numFmtId="0" fontId="24" fillId="0" borderId="0" applyAlignment="1" pivotButton="0" quotePrefix="0" xfId="38">
      <alignment horizontal="center" vertical="center"/>
    </xf>
    <xf numFmtId="0" fontId="24" fillId="0" borderId="0" applyAlignment="1" pivotButton="0" quotePrefix="0" xfId="38">
      <alignment horizontal="left" vertical="center"/>
    </xf>
    <xf numFmtId="0" fontId="7" fillId="0" borderId="0" applyAlignment="1" pivotButton="0" quotePrefix="0" xfId="38">
      <alignment horizontal="left" vertical="center"/>
    </xf>
    <xf numFmtId="0" fontId="43" fillId="5" borderId="1" applyAlignment="1" pivotButton="0" quotePrefix="0" xfId="38">
      <alignment horizontal="center" vertical="center" wrapText="1"/>
    </xf>
    <xf numFmtId="0" fontId="43" fillId="5" borderId="1" applyAlignment="1" pivotButton="0" quotePrefix="0" xfId="38">
      <alignment horizontal="center" vertical="center"/>
    </xf>
    <xf numFmtId="4" fontId="41" fillId="0" borderId="1" applyAlignment="1" pivotButton="0" quotePrefix="0" xfId="38">
      <alignment vertical="center" wrapText="1"/>
    </xf>
    <xf numFmtId="4" fontId="41" fillId="0" borderId="1" applyAlignment="1" pivotButton="0" quotePrefix="0" xfId="38">
      <alignment horizontal="center" vertical="center" wrapText="1"/>
    </xf>
    <xf numFmtId="49" fontId="23" fillId="0" borderId="0" applyAlignment="1" pivotButton="0" quotePrefix="0" xfId="38">
      <alignment vertical="center" wrapText="1"/>
    </xf>
    <xf numFmtId="0" fontId="22" fillId="0" borderId="0" applyAlignment="1" pivotButton="0" quotePrefix="0" xfId="38">
      <alignment wrapText="1"/>
    </xf>
    <xf numFmtId="0" fontId="45" fillId="0" borderId="1" applyAlignment="1" pivotButton="0" quotePrefix="0" xfId="38">
      <alignment horizontal="center" vertical="center"/>
    </xf>
    <xf numFmtId="4" fontId="45" fillId="0" borderId="1" applyAlignment="1" pivotButton="0" quotePrefix="0" xfId="38">
      <alignment horizontal="center" vertical="center"/>
    </xf>
    <xf numFmtId="0" fontId="27" fillId="0" borderId="0" applyAlignment="1" pivotButton="0" quotePrefix="0" xfId="38">
      <alignment vertical="center" wrapText="1"/>
    </xf>
    <xf numFmtId="0" fontId="32" fillId="0" borderId="0" applyAlignment="1" pivotButton="0" quotePrefix="0" xfId="38">
      <alignment wrapText="1"/>
    </xf>
    <xf numFmtId="0" fontId="46" fillId="0" borderId="0" applyAlignment="1" pivotButton="0" quotePrefix="0" xfId="38">
      <alignment horizontal="center" vertical="center"/>
    </xf>
    <xf numFmtId="0" fontId="41" fillId="4" borderId="1" applyAlignment="1" pivotButton="0" quotePrefix="0" xfId="38">
      <alignment horizontal="center" vertical="center"/>
    </xf>
    <xf numFmtId="0" fontId="45" fillId="6" borderId="1" applyAlignment="1" pivotButton="0" quotePrefix="0" xfId="38">
      <alignment horizontal="center" vertical="center"/>
    </xf>
    <xf numFmtId="4" fontId="45" fillId="6" borderId="1" applyAlignment="1" pivotButton="0" quotePrefix="0" xfId="38">
      <alignment horizontal="center" vertical="center"/>
    </xf>
    <xf numFmtId="0" fontId="46" fillId="0" borderId="0" applyAlignment="1" pivotButton="0" quotePrefix="0" xfId="38">
      <alignment horizontal="left" vertical="center"/>
    </xf>
    <xf numFmtId="0" fontId="22" fillId="0" borderId="0" applyAlignment="1" pivotButton="0" quotePrefix="0" xfId="38">
      <alignment horizontal="center" wrapText="1"/>
    </xf>
    <xf numFmtId="0" fontId="23" fillId="0" borderId="6" applyAlignment="1" pivotButton="0" quotePrefix="0" xfId="38">
      <alignment wrapText="1"/>
    </xf>
    <xf numFmtId="0" fontId="30" fillId="5" borderId="1" applyAlignment="1" pivotButton="0" quotePrefix="0" xfId="38">
      <alignment horizontal="center" vertical="center" wrapText="1"/>
    </xf>
    <xf numFmtId="0" fontId="30" fillId="5" borderId="8" applyAlignment="1" pivotButton="0" quotePrefix="0" xfId="38">
      <alignment horizontal="center" vertical="center" wrapText="1"/>
    </xf>
    <xf numFmtId="2" fontId="7" fillId="0" borderId="8" applyAlignment="1" pivotButton="0" quotePrefix="0" xfId="38">
      <alignment horizontal="center" vertical="center"/>
    </xf>
    <xf numFmtId="4" fontId="41" fillId="0" borderId="8" applyAlignment="1" pivotButton="0" quotePrefix="0" xfId="38">
      <alignment horizontal="center" vertical="center" wrapText="1"/>
    </xf>
    <xf numFmtId="0" fontId="23" fillId="0" borderId="0" applyAlignment="1" pivotButton="0" quotePrefix="0" xfId="38">
      <alignment wrapText="1"/>
    </xf>
    <xf numFmtId="2" fontId="30" fillId="0" borderId="1" applyAlignment="1" pivotButton="0" quotePrefix="0" xfId="38">
      <alignment horizontal="center" vertical="center"/>
    </xf>
    <xf numFmtId="165" fontId="30" fillId="6" borderId="7" applyAlignment="1" applyProtection="1" pivotButton="0" quotePrefix="0" xfId="13">
      <alignment horizontal="center" vertical="center" wrapText="1"/>
      <protection locked="1" hidden="1"/>
    </xf>
    <xf numFmtId="0" fontId="29" fillId="0" borderId="1" applyAlignment="1" applyProtection="1" pivotButton="0" quotePrefix="0" xfId="17">
      <alignment horizontal="center" vertical="center"/>
      <protection locked="1" hidden="1"/>
    </xf>
    <xf numFmtId="0" fontId="21" fillId="0" borderId="1" applyAlignment="1" applyProtection="1" pivotButton="0" quotePrefix="0" xfId="17">
      <alignment horizontal="center" vertical="center"/>
      <protection locked="1" hidden="1"/>
    </xf>
    <xf numFmtId="0" fontId="34" fillId="0" borderId="0" applyAlignment="1" applyProtection="1" pivotButton="0" quotePrefix="0" xfId="21">
      <alignment horizontal="right" wrapText="1"/>
      <protection locked="0" hidden="0"/>
    </xf>
    <xf numFmtId="0" fontId="35" fillId="0" borderId="0" applyAlignment="1" pivotButton="0" quotePrefix="0" xfId="8">
      <alignment horizontal="left" vertical="center" wrapText="1"/>
    </xf>
    <xf numFmtId="0" fontId="36" fillId="0" borderId="0" applyAlignment="1" pivotButton="0" quotePrefix="0" xfId="8">
      <alignment horizontal="center" vertical="center" wrapText="1"/>
    </xf>
    <xf numFmtId="0" fontId="35" fillId="0" borderId="0" applyAlignment="1" pivotButton="0" quotePrefix="0" xfId="8">
      <alignment horizontal="center" vertical="center" wrapText="1"/>
    </xf>
    <xf numFmtId="10" fontId="35" fillId="6" borderId="0" applyAlignment="1" applyProtection="1" pivotButton="0" quotePrefix="0" xfId="13">
      <alignment horizontal="center" vertical="center" wrapText="1"/>
      <protection locked="1" hidden="1"/>
    </xf>
    <xf numFmtId="0" fontId="50" fillId="7" borderId="1" applyAlignment="1" applyProtection="1" pivotButton="0" quotePrefix="0" xfId="21">
      <alignment horizontal="center" vertical="center" wrapText="1"/>
      <protection locked="1" hidden="1"/>
    </xf>
    <xf numFmtId="0" fontId="31" fillId="0" borderId="0" applyAlignment="1" applyProtection="1" pivotButton="0" quotePrefix="0" xfId="16">
      <alignment horizontal="center" vertical="center"/>
      <protection locked="1" hidden="1"/>
    </xf>
    <xf numFmtId="0" fontId="31" fillId="0" borderId="5" applyAlignment="1" applyProtection="1" pivotButton="0" quotePrefix="0" xfId="16">
      <alignment horizontal="center" vertical="center"/>
      <protection locked="1" hidden="1"/>
    </xf>
    <xf numFmtId="10" fontId="52" fillId="6" borderId="6" applyAlignment="1" applyProtection="1" pivotButton="0" quotePrefix="0" xfId="13">
      <alignment horizontal="center" vertical="center" wrapText="1"/>
      <protection locked="1" hidden="1"/>
    </xf>
    <xf numFmtId="0" fontId="54" fillId="0" borderId="1" applyAlignment="1" pivotButton="0" quotePrefix="0" xfId="8">
      <alignment horizontal="center" vertical="center" wrapText="1"/>
    </xf>
    <xf numFmtId="0" fontId="52" fillId="0" borderId="13" applyAlignment="1" applyProtection="1" pivotButton="0" quotePrefix="0" xfId="21">
      <alignment horizontal="center" vertical="center"/>
      <protection locked="0" hidden="0"/>
    </xf>
    <xf numFmtId="0" fontId="51" fillId="0" borderId="13" applyAlignment="1" applyProtection="1" pivotButton="0" quotePrefix="0" xfId="21">
      <alignment horizontal="center" vertical="center"/>
      <protection locked="0" hidden="0"/>
    </xf>
    <xf numFmtId="168" fontId="51" fillId="0" borderId="0" applyAlignment="1" applyProtection="1" pivotButton="0" quotePrefix="0" xfId="21">
      <alignment vertical="center"/>
      <protection locked="0" hidden="0"/>
    </xf>
    <xf numFmtId="168" fontId="52" fillId="0" borderId="0" applyAlignment="1" applyProtection="1" pivotButton="0" quotePrefix="0" xfId="21">
      <alignment vertical="center"/>
      <protection locked="0" hidden="0"/>
    </xf>
    <xf numFmtId="49" fontId="27" fillId="0" borderId="2" applyAlignment="1" applyProtection="1" pivotButton="0" quotePrefix="0" xfId="21">
      <alignment vertical="center"/>
      <protection locked="0" hidden="0"/>
    </xf>
    <xf numFmtId="49" fontId="27" fillId="0" borderId="13" applyAlignment="1" applyProtection="1" pivotButton="0" quotePrefix="0" xfId="21">
      <alignment vertical="center"/>
      <protection locked="0" hidden="0"/>
    </xf>
    <xf numFmtId="0" fontId="11" fillId="0" borderId="0" applyAlignment="1" pivotButton="0" quotePrefix="0" xfId="0">
      <alignment wrapText="1"/>
    </xf>
    <xf numFmtId="49" fontId="22" fillId="0" borderId="0" applyAlignment="1" pivotButton="0" quotePrefix="0" xfId="8">
      <alignment horizontal="left" vertical="center" wrapText="1"/>
    </xf>
    <xf numFmtId="49" fontId="22" fillId="0" borderId="0" applyAlignment="1" pivotButton="0" quotePrefix="0" xfId="8">
      <alignment horizontal="center" vertical="center" wrapText="1"/>
    </xf>
    <xf numFmtId="0" fontId="22" fillId="0" borderId="0" applyAlignment="1" pivotButton="0" quotePrefix="0" xfId="8">
      <alignment horizontal="center" vertical="center" wrapText="1"/>
    </xf>
    <xf numFmtId="165" fontId="22" fillId="0" borderId="0" applyAlignment="1" pivotButton="0" quotePrefix="0" xfId="29">
      <alignment horizontal="right" vertical="center" wrapText="1"/>
    </xf>
    <xf numFmtId="165" fontId="22" fillId="0" borderId="14" applyAlignment="1" pivotButton="0" quotePrefix="0" xfId="29">
      <alignment horizontal="right" vertical="center" wrapText="1"/>
    </xf>
    <xf numFmtId="0" fontId="17" fillId="0" borderId="1" applyAlignment="1" pivotButton="0" quotePrefix="0" xfId="8">
      <alignment horizontal="center" vertical="center" wrapText="1"/>
    </xf>
    <xf numFmtId="165" fontId="17" fillId="0" borderId="1" applyAlignment="1" pivotButton="0" quotePrefix="0" xfId="29">
      <alignment horizontal="center" vertical="center" wrapText="1"/>
    </xf>
    <xf numFmtId="0" fontId="17" fillId="0" borderId="1" applyAlignment="1" pivotButton="0" quotePrefix="0" xfId="8">
      <alignment vertical="top" wrapText="1"/>
    </xf>
    <xf numFmtId="165" fontId="17" fillId="0" borderId="1" applyAlignment="1" pivotButton="0" quotePrefix="0" xfId="29">
      <alignment vertical="top" wrapText="1"/>
    </xf>
    <xf numFmtId="49" fontId="23" fillId="0" borderId="13" applyAlignment="1" pivotButton="0" quotePrefix="0" xfId="8">
      <alignment horizontal="left" vertical="center"/>
    </xf>
    <xf numFmtId="49" fontId="23" fillId="0" borderId="0" applyAlignment="1" pivotButton="0" quotePrefix="0" xfId="8">
      <alignment horizontal="center" vertical="center"/>
    </xf>
    <xf numFmtId="0" fontId="23" fillId="0" borderId="0" applyAlignment="1" pivotButton="0" quotePrefix="0" xfId="8">
      <alignment vertical="center" wrapText="1"/>
    </xf>
    <xf numFmtId="49" fontId="33" fillId="0" borderId="3" applyAlignment="1" pivotButton="0" quotePrefix="0" xfId="8">
      <alignment vertical="center"/>
    </xf>
    <xf numFmtId="49" fontId="27" fillId="7" borderId="1" applyAlignment="1" pivotButton="0" quotePrefix="0" xfId="8">
      <alignment horizontal="center" vertical="center" wrapText="1"/>
    </xf>
    <xf numFmtId="0" fontId="27" fillId="7" borderId="1" applyAlignment="1" pivotButton="0" quotePrefix="0" xfId="8">
      <alignment horizontal="center" vertical="center" wrapText="1"/>
    </xf>
    <xf numFmtId="165" fontId="27" fillId="7" borderId="1" applyAlignment="1" pivotButton="0" quotePrefix="0" xfId="29">
      <alignment horizontal="center" vertical="center" wrapText="1"/>
    </xf>
    <xf numFmtId="0" fontId="20" fillId="0" borderId="1" pivotButton="0" quotePrefix="0" xfId="12"/>
    <xf numFmtId="0" fontId="28" fillId="0" borderId="1" applyAlignment="1" pivotButton="0" quotePrefix="0" xfId="21">
      <alignment horizontal="center"/>
    </xf>
    <xf numFmtId="49" fontId="27" fillId="0" borderId="0" applyAlignment="1" pivotButton="0" quotePrefix="0" xfId="8">
      <alignment horizontal="center" vertical="center" wrapText="1"/>
    </xf>
    <xf numFmtId="0" fontId="27" fillId="0" borderId="0" applyAlignment="1" pivotButton="0" quotePrefix="0" xfId="8">
      <alignment horizontal="center" vertical="center" wrapText="1"/>
    </xf>
    <xf numFmtId="165" fontId="27" fillId="0" borderId="0" applyAlignment="1" pivotButton="0" quotePrefix="0" xfId="29">
      <alignment horizontal="center" vertical="center" wrapText="1"/>
    </xf>
    <xf numFmtId="49" fontId="27" fillId="0" borderId="12" applyAlignment="1" pivotButton="0" quotePrefix="0" xfId="8">
      <alignment horizontal="center" vertical="center" wrapText="1"/>
    </xf>
    <xf numFmtId="0" fontId="27" fillId="0" borderId="12" applyAlignment="1" pivotButton="0" quotePrefix="0" xfId="8">
      <alignment horizontal="left" vertical="center" wrapText="1"/>
    </xf>
    <xf numFmtId="0" fontId="23" fillId="0" borderId="12" applyAlignment="1" pivotButton="0" quotePrefix="0" xfId="8">
      <alignment horizontal="center" vertical="center" wrapText="1"/>
    </xf>
    <xf numFmtId="165" fontId="23" fillId="0" borderId="12" applyAlignment="1" pivotButton="0" quotePrefix="0" xfId="29">
      <alignment horizontal="right" vertical="center" wrapText="1"/>
    </xf>
    <xf numFmtId="49" fontId="24" fillId="0" borderId="12" applyAlignment="1" pivotButton="0" quotePrefix="0" xfId="8">
      <alignment horizontal="center" vertical="center" wrapText="1"/>
    </xf>
    <xf numFmtId="0" fontId="24" fillId="0" borderId="12" applyAlignment="1" pivotButton="0" quotePrefix="0" xfId="8">
      <alignment horizontal="left" vertical="center" wrapText="1"/>
    </xf>
    <xf numFmtId="165" fontId="24" fillId="0" borderId="12" applyAlignment="1" pivotButton="0" quotePrefix="0" xfId="29">
      <alignment horizontal="right" vertical="center" wrapText="1"/>
    </xf>
    <xf numFmtId="0" fontId="24" fillId="0" borderId="0" applyAlignment="1" pivotButton="0" quotePrefix="0" xfId="8">
      <alignment vertical="center" wrapText="1"/>
    </xf>
    <xf numFmtId="0" fontId="23" fillId="5" borderId="12" applyAlignment="1" pivotButton="0" quotePrefix="0" xfId="8">
      <alignment horizontal="center" vertical="center" wrapText="1"/>
    </xf>
    <xf numFmtId="0" fontId="34" fillId="0" borderId="0" applyAlignment="1" pivotButton="0" quotePrefix="0" xfId="8">
      <alignment vertical="center" wrapText="1"/>
    </xf>
    <xf numFmtId="10" fontId="50" fillId="6" borderId="5" applyAlignment="1" applyProtection="1" pivotButton="0" quotePrefix="0" xfId="13">
      <alignment horizontal="center" vertical="center" wrapText="1"/>
      <protection locked="1" hidden="1"/>
    </xf>
    <xf numFmtId="10" fontId="49" fillId="6" borderId="5" applyAlignment="1" applyProtection="1" pivotButton="0" quotePrefix="0" xfId="13">
      <alignment horizontal="center" vertical="center" wrapText="1"/>
      <protection locked="1" hidden="1"/>
    </xf>
    <xf numFmtId="0" fontId="59" fillId="0" borderId="0" applyAlignment="1" pivotButton="0" quotePrefix="0" xfId="57">
      <alignment vertical="center"/>
    </xf>
    <xf numFmtId="0" fontId="59" fillId="0" borderId="0" pivotButton="0" quotePrefix="0" xfId="57"/>
    <xf numFmtId="0" fontId="59" fillId="0" borderId="0" applyAlignment="1" pivotButton="0" quotePrefix="0" xfId="57">
      <alignment horizontal="center"/>
    </xf>
    <xf numFmtId="165" fontId="59" fillId="0" borderId="0" applyAlignment="1" pivotButton="0" quotePrefix="0" xfId="56">
      <alignment vertical="center"/>
    </xf>
    <xf numFmtId="165" fontId="59" fillId="0" borderId="0" applyAlignment="1" pivotButton="0" quotePrefix="0" xfId="56">
      <alignment horizontal="right" vertical="center"/>
    </xf>
    <xf numFmtId="0" fontId="66" fillId="0" borderId="0" applyAlignment="1" pivotButton="0" quotePrefix="0" xfId="57">
      <alignment horizontal="right"/>
    </xf>
    <xf numFmtId="0" fontId="32" fillId="0" borderId="0" applyAlignment="1" pivotButton="0" quotePrefix="0" xfId="8">
      <alignment vertical="center" wrapText="1"/>
    </xf>
    <xf numFmtId="0" fontId="61" fillId="0" borderId="0" applyAlignment="1" pivotButton="0" quotePrefix="0" xfId="8">
      <alignment vertical="center" wrapText="1"/>
    </xf>
    <xf numFmtId="0" fontId="22" fillId="0" borderId="0" applyAlignment="1" applyProtection="1" pivotButton="0" quotePrefix="0" xfId="8">
      <alignment vertical="center" wrapText="1"/>
      <protection locked="0" hidden="0"/>
    </xf>
    <xf numFmtId="0" fontId="25" fillId="0" borderId="0" applyAlignment="1" applyProtection="1" pivotButton="0" quotePrefix="0" xfId="8">
      <alignment horizontal="center" vertical="center" wrapText="1"/>
      <protection locked="0" hidden="0"/>
    </xf>
    <xf numFmtId="0" fontId="23" fillId="0" borderId="0" applyAlignment="1" applyProtection="1" pivotButton="0" quotePrefix="0" xfId="60">
      <alignment horizontal="center" vertical="center"/>
      <protection locked="0" hidden="0"/>
    </xf>
    <xf numFmtId="0" fontId="23" fillId="0" borderId="0" applyAlignment="1" applyProtection="1" pivotButton="0" quotePrefix="0" xfId="60">
      <alignment horizontal="center" vertical="center" wrapText="1"/>
      <protection locked="0" hidden="0"/>
    </xf>
    <xf numFmtId="164" fontId="23" fillId="0" borderId="0" applyAlignment="1" applyProtection="1" pivotButton="0" quotePrefix="0" xfId="60">
      <alignment horizontal="center" vertical="center"/>
      <protection locked="0" hidden="0"/>
    </xf>
    <xf numFmtId="0" fontId="22" fillId="0" borderId="0" applyAlignment="1" applyProtection="1" pivotButton="0" quotePrefix="0" xfId="60">
      <alignment horizontal="center" vertical="center"/>
      <protection locked="0" hidden="0"/>
    </xf>
    <xf numFmtId="0" fontId="23" fillId="3" borderId="0" applyAlignment="1" applyProtection="1" pivotButton="0" quotePrefix="0" xfId="60">
      <alignment horizontal="center" vertical="center"/>
      <protection locked="0" hidden="0"/>
    </xf>
    <xf numFmtId="0" fontId="27" fillId="0" borderId="0" applyAlignment="1" applyProtection="1" pivotButton="0" quotePrefix="0" xfId="60">
      <alignment horizontal="center" vertical="center"/>
      <protection locked="0" hidden="0"/>
    </xf>
    <xf numFmtId="0" fontId="23" fillId="0" borderId="14" applyAlignment="1" applyProtection="1" pivotButton="0" quotePrefix="0" xfId="60">
      <alignment horizontal="center" vertical="center"/>
      <protection locked="0" hidden="0"/>
    </xf>
    <xf numFmtId="0" fontId="13" fillId="0" borderId="0" applyAlignment="1" applyProtection="1" pivotButton="0" quotePrefix="0" xfId="60">
      <alignment horizontal="center" vertical="center"/>
      <protection locked="0" hidden="0"/>
    </xf>
    <xf numFmtId="0" fontId="15" fillId="0" borderId="0" applyAlignment="1" applyProtection="1" pivotButton="0" quotePrefix="0" xfId="60">
      <alignment horizontal="center" vertical="center"/>
      <protection locked="0" hidden="0"/>
    </xf>
    <xf numFmtId="0" fontId="15" fillId="0" borderId="14" applyAlignment="1" applyProtection="1" pivotButton="0" quotePrefix="0" xfId="60">
      <alignment horizontal="center" vertical="center"/>
      <protection locked="0" hidden="0"/>
    </xf>
    <xf numFmtId="0" fontId="15" fillId="0" borderId="0" applyAlignment="1" applyProtection="1" pivotButton="0" quotePrefix="0" xfId="60">
      <alignment horizontal="center" vertical="center" wrapText="1"/>
      <protection locked="0" hidden="0"/>
    </xf>
    <xf numFmtId="0" fontId="15" fillId="0" borderId="14" applyAlignment="1" applyProtection="1" pivotButton="0" quotePrefix="0" xfId="60">
      <alignment horizontal="center" vertical="center" wrapText="1"/>
      <protection locked="0" hidden="0"/>
    </xf>
    <xf numFmtId="0" fontId="27" fillId="0" borderId="14" applyAlignment="1" applyProtection="1" pivotButton="0" quotePrefix="0" xfId="60">
      <alignment horizontal="center" vertical="center"/>
      <protection locked="0" hidden="0"/>
    </xf>
    <xf numFmtId="49" fontId="27" fillId="0" borderId="2" applyAlignment="1" applyProtection="1" pivotButton="0" quotePrefix="0" xfId="60">
      <alignment vertical="center"/>
      <protection locked="0" hidden="0"/>
    </xf>
    <xf numFmtId="0" fontId="54" fillId="0" borderId="5" applyAlignment="1" pivotButton="0" quotePrefix="0" xfId="8">
      <alignment horizontal="left" vertical="center" wrapText="1"/>
    </xf>
    <xf numFmtId="0" fontId="54" fillId="0" borderId="9" applyAlignment="1" pivotButton="0" quotePrefix="0" xfId="8">
      <alignment horizontal="left" vertical="center" wrapText="1"/>
    </xf>
    <xf numFmtId="49" fontId="27" fillId="0" borderId="13" applyAlignment="1" applyProtection="1" pivotButton="0" quotePrefix="0" xfId="60">
      <alignment vertical="center"/>
      <protection locked="0" hidden="0"/>
    </xf>
    <xf numFmtId="0" fontId="36" fillId="0" borderId="14" applyAlignment="1" pivotButton="0" quotePrefix="0" xfId="8">
      <alignment horizontal="center" vertical="center" wrapText="1"/>
    </xf>
    <xf numFmtId="0" fontId="54" fillId="0" borderId="0" applyAlignment="1" pivotButton="0" quotePrefix="0" xfId="8">
      <alignment horizontal="center" vertical="center" wrapText="1"/>
    </xf>
    <xf numFmtId="0" fontId="54" fillId="0" borderId="14" applyAlignment="1" pivotButton="0" quotePrefix="0" xfId="8">
      <alignment horizontal="center" vertical="center" wrapText="1"/>
    </xf>
    <xf numFmtId="0" fontId="22" fillId="0" borderId="14" applyAlignment="1" pivotButton="0" quotePrefix="0" xfId="8">
      <alignment vertical="center" wrapText="1"/>
    </xf>
    <xf numFmtId="0" fontId="71" fillId="0" borderId="0" applyAlignment="1" pivotButton="0" quotePrefix="0" xfId="8">
      <alignment vertical="center"/>
    </xf>
    <xf numFmtId="2" fontId="35" fillId="6" borderId="0" applyAlignment="1" applyProtection="1" pivotButton="0" quotePrefix="0" xfId="13">
      <alignment vertical="center" wrapText="1"/>
      <protection locked="1" hidden="1"/>
    </xf>
    <xf numFmtId="2" fontId="35" fillId="6" borderId="0" applyAlignment="1" applyProtection="1" pivotButton="0" quotePrefix="0" xfId="13">
      <alignment vertical="center"/>
      <protection locked="1" hidden="1"/>
    </xf>
    <xf numFmtId="0" fontId="35" fillId="6" borderId="0" applyAlignment="1" applyProtection="1" pivotButton="0" quotePrefix="0" xfId="13">
      <alignment vertical="center" wrapText="1"/>
      <protection locked="1" hidden="1"/>
    </xf>
    <xf numFmtId="0" fontId="22" fillId="6" borderId="0" applyAlignment="1" applyProtection="1" pivotButton="0" quotePrefix="0" xfId="13">
      <alignment vertical="center" wrapText="1"/>
      <protection locked="1" hidden="1"/>
    </xf>
    <xf numFmtId="0" fontId="22" fillId="6" borderId="0" applyAlignment="1" applyProtection="1" pivotButton="0" quotePrefix="0" xfId="13">
      <alignment horizontal="right" vertical="center" wrapText="1"/>
      <protection locked="1" hidden="1"/>
    </xf>
    <xf numFmtId="165" fontId="72" fillId="6" borderId="5" applyAlignment="1" applyProtection="1" pivotButton="0" quotePrefix="0" xfId="13">
      <alignment horizontal="center" vertical="center" wrapText="1"/>
      <protection locked="1" hidden="1"/>
    </xf>
    <xf numFmtId="165" fontId="72" fillId="6" borderId="0" applyAlignment="1" applyProtection="1" pivotButton="0" quotePrefix="0" xfId="13">
      <alignment horizontal="center" vertical="center" wrapText="1"/>
      <protection locked="1" hidden="1"/>
    </xf>
    <xf numFmtId="165" fontId="72" fillId="6" borderId="14" applyAlignment="1" applyProtection="1" pivotButton="0" quotePrefix="0" xfId="13">
      <alignment horizontal="center" vertical="center" wrapText="1"/>
      <protection locked="1" hidden="1"/>
    </xf>
    <xf numFmtId="0" fontId="72" fillId="0" borderId="0" applyAlignment="1" pivotButton="0" quotePrefix="0" xfId="0">
      <alignment horizontal="center" wrapText="1"/>
    </xf>
    <xf numFmtId="165" fontId="73" fillId="0" borderId="0" applyProtection="1" pivotButton="0" quotePrefix="1" xfId="33">
      <protection locked="0" hidden="0"/>
    </xf>
    <xf numFmtId="0" fontId="35" fillId="0" borderId="0" applyAlignment="1" pivotButton="0" quotePrefix="0" xfId="0">
      <alignment wrapText="1"/>
    </xf>
    <xf numFmtId="0" fontId="22" fillId="0" borderId="13" applyProtection="1" pivotButton="0" quotePrefix="0" xfId="13">
      <protection locked="0" hidden="0"/>
    </xf>
    <xf numFmtId="0" fontId="25" fillId="0" borderId="0" applyAlignment="1" applyProtection="1" pivotButton="0" quotePrefix="0" xfId="13">
      <alignment horizontal="right" vertical="center" wrapText="1"/>
      <protection locked="1" hidden="1"/>
    </xf>
    <xf numFmtId="0" fontId="39" fillId="0" borderId="0" applyAlignment="1" applyProtection="1" pivotButton="0" quotePrefix="0" xfId="13">
      <alignment vertical="center" wrapText="1"/>
      <protection locked="1" hidden="1"/>
    </xf>
    <xf numFmtId="10" fontId="35" fillId="6" borderId="14" applyAlignment="1" applyProtection="1" pivotButton="0" quotePrefix="0" xfId="13">
      <alignment horizontal="center" vertical="center" wrapText="1"/>
      <protection locked="1" hidden="1"/>
    </xf>
    <xf numFmtId="0" fontId="74" fillId="0" borderId="0" applyAlignment="1" pivotButton="0" quotePrefix="0" xfId="0">
      <alignment horizontal="center" wrapText="1"/>
    </xf>
    <xf numFmtId="0" fontId="75" fillId="0" borderId="0" applyAlignment="1" pivotButton="0" quotePrefix="1" xfId="0">
      <alignment vertical="center"/>
    </xf>
    <xf numFmtId="0" fontId="39" fillId="0" borderId="6" applyAlignment="1" applyProtection="1" pivotButton="0" quotePrefix="0" xfId="13">
      <alignment vertical="center" wrapText="1"/>
      <protection locked="1" hidden="1"/>
    </xf>
    <xf numFmtId="0" fontId="39" fillId="0" borderId="11" applyAlignment="1" applyProtection="1" pivotButton="0" quotePrefix="0" xfId="13">
      <alignment vertical="center" wrapText="1"/>
      <protection locked="1" hidden="1"/>
    </xf>
    <xf numFmtId="10" fontId="52" fillId="6" borderId="7" applyAlignment="1" applyProtection="1" pivotButton="0" quotePrefix="0" xfId="13">
      <alignment horizontal="center" vertical="center" wrapText="1"/>
      <protection locked="1" hidden="1"/>
    </xf>
    <xf numFmtId="0" fontId="76" fillId="0" borderId="0" applyAlignment="1" pivotButton="0" quotePrefix="0" xfId="0">
      <alignment horizontal="center" wrapText="1"/>
    </xf>
    <xf numFmtId="0" fontId="77" fillId="0" borderId="0" applyAlignment="1" pivotButton="0" quotePrefix="1" xfId="0">
      <alignment vertical="center"/>
    </xf>
    <xf numFmtId="0" fontId="40" fillId="7" borderId="1" applyAlignment="1" applyProtection="1" pivotButton="0" quotePrefix="0" xfId="60">
      <alignment horizontal="center" vertical="center" wrapText="1"/>
      <protection locked="1" hidden="1"/>
    </xf>
    <xf numFmtId="165" fontId="40" fillId="0" borderId="1" applyAlignment="1" applyProtection="1" pivotButton="0" quotePrefix="0" xfId="33">
      <alignment horizontal="center" vertical="center" wrapText="1"/>
      <protection locked="0" hidden="0"/>
    </xf>
    <xf numFmtId="0" fontId="49" fillId="0" borderId="1" applyAlignment="1" pivotButton="0" quotePrefix="0" xfId="0">
      <alignment horizontal="center" vertical="center" wrapText="1"/>
    </xf>
    <xf numFmtId="166" fontId="23" fillId="0" borderId="12" applyAlignment="1" applyProtection="1" pivotButton="0" quotePrefix="0" xfId="60">
      <alignment horizontal="center" vertical="center"/>
      <protection locked="1" hidden="1"/>
    </xf>
    <xf numFmtId="10" fontId="23" fillId="0" borderId="12" applyAlignment="1" applyProtection="1" pivotButton="0" quotePrefix="0" xfId="59">
      <alignment horizontal="center" vertical="center"/>
      <protection locked="1" hidden="1"/>
    </xf>
    <xf numFmtId="2" fontId="23" fillId="0" borderId="12" applyAlignment="1" applyProtection="1" pivotButton="0" quotePrefix="0" xfId="60">
      <alignment horizontal="center" vertical="center"/>
      <protection locked="1" hidden="1"/>
    </xf>
    <xf numFmtId="165" fontId="75" fillId="0" borderId="0" applyAlignment="1" pivotButton="0" quotePrefix="1" xfId="36">
      <alignment vertical="center"/>
    </xf>
    <xf numFmtId="4" fontId="23" fillId="0" borderId="0" applyAlignment="1" applyProtection="1" pivotButton="0" quotePrefix="0" xfId="60">
      <alignment horizontal="center" vertical="center"/>
      <protection locked="0" hidden="0"/>
    </xf>
    <xf numFmtId="10" fontId="23" fillId="0" borderId="0" applyAlignment="1" applyProtection="1" pivotButton="0" quotePrefix="0" xfId="59">
      <alignment horizontal="center" vertical="center"/>
      <protection locked="0" hidden="0"/>
    </xf>
    <xf numFmtId="165" fontId="23" fillId="0" borderId="0" applyAlignment="1" applyProtection="1" pivotButton="0" quotePrefix="1" xfId="60">
      <alignment horizontal="center" vertical="center"/>
      <protection locked="0" hidden="0"/>
    </xf>
    <xf numFmtId="0" fontId="78" fillId="0" borderId="1" applyAlignment="1" pivotButton="0" quotePrefix="0" xfId="8">
      <alignment horizontal="center" vertical="center" wrapText="1"/>
    </xf>
    <xf numFmtId="0" fontId="78" fillId="0" borderId="4" applyAlignment="1" pivotButton="0" quotePrefix="0" xfId="8">
      <alignment horizontal="center" vertical="center" wrapText="1"/>
    </xf>
    <xf numFmtId="0" fontId="80" fillId="0" borderId="1" applyAlignment="1" pivotButton="0" quotePrefix="0" xfId="8">
      <alignment horizontal="center" vertical="center" wrapText="1"/>
    </xf>
    <xf numFmtId="165" fontId="41" fillId="0" borderId="12" applyAlignment="1" applyProtection="1" pivotButton="0" quotePrefix="0" xfId="29">
      <alignment horizontal="right" vertical="center"/>
      <protection locked="1" hidden="1"/>
    </xf>
    <xf numFmtId="165" fontId="73" fillId="0" borderId="0" applyAlignment="1" pivotButton="0" quotePrefix="0" xfId="29">
      <alignment wrapText="1"/>
    </xf>
    <xf numFmtId="0" fontId="83" fillId="0" borderId="0" applyAlignment="1" pivotButton="0" quotePrefix="0" xfId="21">
      <alignment horizontal="center" vertical="center"/>
    </xf>
    <xf numFmtId="0" fontId="84" fillId="6" borderId="7" applyAlignment="1" pivotButton="0" quotePrefix="0" xfId="12">
      <alignment horizontal="center" vertical="center"/>
    </xf>
    <xf numFmtId="0" fontId="85" fillId="0" borderId="0" applyAlignment="1" applyProtection="1" pivotButton="0" quotePrefix="0" xfId="21">
      <alignment horizontal="center" vertical="center"/>
      <protection locked="0" hidden="0"/>
    </xf>
    <xf numFmtId="0" fontId="86" fillId="0" borderId="0" applyProtection="1" pivotButton="0" quotePrefix="0" xfId="13">
      <protection locked="0" hidden="0"/>
    </xf>
    <xf numFmtId="0" fontId="85" fillId="0" borderId="0" applyAlignment="1" applyProtection="1" pivotButton="0" quotePrefix="0" xfId="21">
      <alignment horizontal="center" vertical="center" wrapText="1"/>
      <protection locked="0" hidden="0"/>
    </xf>
    <xf numFmtId="0" fontId="87" fillId="0" borderId="0" applyAlignment="1" applyProtection="1" pivotButton="0" quotePrefix="0" xfId="12">
      <alignment horizontal="center"/>
      <protection locked="0" hidden="0"/>
    </xf>
    <xf numFmtId="0" fontId="72" fillId="6" borderId="8" applyAlignment="1" applyProtection="1" pivotButton="0" quotePrefix="0" xfId="12">
      <alignment horizontal="center" vertical="center"/>
      <protection locked="0" hidden="0"/>
    </xf>
    <xf numFmtId="0" fontId="69" fillId="5" borderId="0" applyAlignment="1" pivotButton="0" quotePrefix="0" xfId="57">
      <alignment horizontal="center" vertical="center"/>
    </xf>
    <xf numFmtId="0" fontId="59" fillId="0" borderId="0" applyAlignment="1" pivotButton="0" quotePrefix="0" xfId="57">
      <alignment horizontal="center" vertical="center"/>
    </xf>
    <xf numFmtId="0" fontId="69" fillId="5" borderId="0" applyAlignment="1" pivotButton="0" quotePrefix="0" xfId="57">
      <alignment horizontal="right" vertical="center"/>
    </xf>
    <xf numFmtId="10" fontId="75" fillId="5" borderId="24" applyAlignment="1" pivotButton="0" quotePrefix="0" xfId="57">
      <alignment horizontal="center" vertical="center"/>
    </xf>
    <xf numFmtId="10" fontId="77" fillId="5" borderId="0" applyAlignment="1" pivotButton="0" quotePrefix="0" xfId="57">
      <alignment horizontal="center" vertical="center"/>
    </xf>
    <xf numFmtId="0" fontId="27" fillId="0" borderId="1" applyAlignment="1" applyProtection="1" pivotButton="0" quotePrefix="0" xfId="60">
      <alignment vertical="center"/>
      <protection locked="0" hidden="0"/>
    </xf>
    <xf numFmtId="0" fontId="30" fillId="0" borderId="1" applyAlignment="1" pivotButton="0" quotePrefix="0" xfId="0">
      <alignment vertical="center" wrapText="1"/>
    </xf>
    <xf numFmtId="0" fontId="90" fillId="0" borderId="0" applyAlignment="1" pivotButton="0" quotePrefix="0" xfId="0">
      <alignment horizontal="centerContinuous" vertical="center"/>
    </xf>
    <xf numFmtId="0" fontId="22" fillId="0" borderId="0" applyAlignment="1" pivotButton="0" quotePrefix="0" xfId="0">
      <alignment horizontal="centerContinuous"/>
    </xf>
    <xf numFmtId="0" fontId="23" fillId="0" borderId="0" applyAlignment="1" applyProtection="1" pivotButton="0" quotePrefix="0" xfId="60">
      <alignment horizontal="centerContinuous" vertical="center"/>
      <protection locked="0" hidden="0"/>
    </xf>
    <xf numFmtId="0" fontId="91" fillId="0" borderId="25" applyAlignment="1" applyProtection="1" pivotButton="0" quotePrefix="0" xfId="60">
      <alignment horizontal="center" vertical="center"/>
      <protection locked="0" hidden="0"/>
    </xf>
    <xf numFmtId="0" fontId="90" fillId="0" borderId="0" applyAlignment="1" pivotButton="0" quotePrefix="0" xfId="0">
      <alignment horizontal="left" vertical="center"/>
    </xf>
    <xf numFmtId="0" fontId="52" fillId="0" borderId="1" applyAlignment="1" pivotButton="0" quotePrefix="0" xfId="0">
      <alignment horizontal="center" vertical="center" wrapText="1"/>
    </xf>
    <xf numFmtId="165" fontId="52" fillId="0" borderId="1" applyAlignment="1" pivotButton="0" quotePrefix="0" xfId="0">
      <alignment vertical="center" wrapText="1"/>
    </xf>
    <xf numFmtId="0" fontId="49" fillId="3" borderId="0" applyAlignment="1" applyProtection="1" pivotButton="0" quotePrefix="0" xfId="21">
      <alignment horizontal="right" vertical="center"/>
      <protection locked="0" hidden="0"/>
    </xf>
    <xf numFmtId="168" fontId="51" fillId="0" borderId="0" applyAlignment="1" applyProtection="1" pivotButton="0" quotePrefix="0" xfId="36">
      <alignment horizontal="center" vertical="center"/>
      <protection locked="0" hidden="0"/>
    </xf>
    <xf numFmtId="0" fontId="50" fillId="3" borderId="0" applyAlignment="1" applyProtection="1" pivotButton="0" quotePrefix="0" xfId="21">
      <alignment horizontal="right" vertical="center"/>
      <protection locked="0" hidden="0"/>
    </xf>
    <xf numFmtId="168" fontId="52" fillId="0" borderId="0" applyAlignment="1" applyProtection="1" pivotButton="0" quotePrefix="0" xfId="36">
      <alignment horizontal="center" vertical="center"/>
      <protection locked="0" hidden="0"/>
    </xf>
    <xf numFmtId="0" fontId="89" fillId="0" borderId="0" applyAlignment="1" pivotButton="0" quotePrefix="1" xfId="57">
      <alignment horizontal="center" vertical="center"/>
    </xf>
    <xf numFmtId="0" fontId="89" fillId="0" borderId="0" applyAlignment="1" pivotButton="0" quotePrefix="0" xfId="57">
      <alignment horizontal="center"/>
    </xf>
    <xf numFmtId="0" fontId="91" fillId="0" borderId="1" applyAlignment="1" pivotButton="0" quotePrefix="0" xfId="8">
      <alignment horizontal="center" vertical="center" wrapText="1"/>
    </xf>
    <xf numFmtId="0" fontId="52" fillId="0" borderId="0" applyAlignment="1" applyProtection="1" pivotButton="0" quotePrefix="0" xfId="21">
      <alignment horizontal="right" vertical="center"/>
      <protection locked="0" hidden="0"/>
    </xf>
    <xf numFmtId="0" fontId="51" fillId="0" borderId="0" applyAlignment="1" applyProtection="1" pivotButton="0" quotePrefix="0" xfId="21">
      <alignment horizontal="right" vertical="center"/>
      <protection locked="0" hidden="0"/>
    </xf>
    <xf numFmtId="0" fontId="25" fillId="4" borderId="30" applyAlignment="1" applyProtection="1" pivotButton="0" quotePrefix="0" xfId="11">
      <alignment vertical="center" wrapText="1"/>
      <protection locked="1" hidden="1"/>
    </xf>
    <xf numFmtId="0" fontId="25" fillId="4" borderId="28" applyAlignment="1" applyProtection="1" pivotButton="0" quotePrefix="0" xfId="11">
      <alignment vertical="center" wrapText="1"/>
      <protection locked="1" hidden="1"/>
    </xf>
    <xf numFmtId="168" fontId="25" fillId="4" borderId="29" applyAlignment="1" applyProtection="1" pivotButton="0" quotePrefix="1" xfId="11">
      <alignment vertical="center" wrapText="1"/>
      <protection locked="1" hidden="1"/>
    </xf>
    <xf numFmtId="168" fontId="25" fillId="4" borderId="28" applyAlignment="1" applyProtection="1" pivotButton="0" quotePrefix="1" xfId="11">
      <alignment vertical="center" wrapText="1"/>
      <protection locked="1" hidden="1"/>
    </xf>
    <xf numFmtId="0" fontId="50" fillId="7" borderId="0" applyAlignment="1" applyProtection="1" pivotButton="0" quotePrefix="0" xfId="21">
      <alignment horizontal="center" vertical="center" wrapText="1"/>
      <protection locked="1" hidden="1"/>
    </xf>
    <xf numFmtId="0" fontId="93" fillId="0" borderId="0" applyAlignment="1" applyProtection="1" pivotButton="0" quotePrefix="0" xfId="21">
      <alignment horizontal="center" vertical="center"/>
      <protection locked="0" hidden="0"/>
    </xf>
    <xf numFmtId="0" fontId="94" fillId="0" borderId="0" applyAlignment="1" applyProtection="1" pivotButton="0" quotePrefix="0" xfId="21">
      <alignment horizontal="center" vertical="center"/>
      <protection locked="0" hidden="0"/>
    </xf>
    <xf numFmtId="0" fontId="94" fillId="0" borderId="0" applyAlignment="1" applyProtection="1" pivotButton="0" quotePrefix="0" xfId="21">
      <alignment horizontal="center" vertical="center" wrapText="1"/>
      <protection locked="0" hidden="0"/>
    </xf>
    <xf numFmtId="0" fontId="95" fillId="7" borderId="0" applyAlignment="1" applyProtection="1" pivotButton="0" quotePrefix="0" xfId="21">
      <alignment horizontal="center" vertical="center" wrapText="1"/>
      <protection locked="1" hidden="1"/>
    </xf>
    <xf numFmtId="165" fontId="93" fillId="0" borderId="0" applyAlignment="1" applyProtection="1" pivotButton="0" quotePrefix="0" xfId="21">
      <alignment horizontal="right" vertical="center"/>
      <protection locked="1" hidden="1"/>
    </xf>
    <xf numFmtId="165" fontId="93" fillId="0" borderId="0" applyAlignment="1" applyProtection="1" pivotButton="0" quotePrefix="0" xfId="31">
      <alignment horizontal="right" vertical="center"/>
      <protection locked="1" hidden="1"/>
    </xf>
    <xf numFmtId="168" fontId="96" fillId="4" borderId="0" applyAlignment="1" applyProtection="1" pivotButton="0" quotePrefix="1" xfId="11">
      <alignment vertical="center" wrapText="1"/>
      <protection locked="1" hidden="1"/>
    </xf>
    <xf numFmtId="0" fontId="97" fillId="4" borderId="0" applyAlignment="1" applyProtection="1" pivotButton="0" quotePrefix="0" xfId="11">
      <alignment horizontal="center" vertical="center"/>
      <protection locked="0" hidden="0"/>
    </xf>
    <xf numFmtId="168" fontId="93" fillId="0" borderId="0" applyAlignment="1" applyProtection="1" pivotButton="0" quotePrefix="0" xfId="36">
      <alignment horizontal="center" vertical="center"/>
      <protection locked="0" hidden="0"/>
    </xf>
    <xf numFmtId="0" fontId="93" fillId="0" borderId="0" applyAlignment="1" applyProtection="1" pivotButton="0" quotePrefix="0" xfId="21">
      <alignment horizontal="right" wrapText="1"/>
      <protection locked="0" hidden="0"/>
    </xf>
    <xf numFmtId="0" fontId="52" fillId="0" borderId="0" applyAlignment="1" applyProtection="1" pivotButton="0" quotePrefix="0" xfId="21">
      <alignment horizontal="center" vertical="center"/>
      <protection locked="0" hidden="0"/>
    </xf>
    <xf numFmtId="0" fontId="98" fillId="0" borderId="0" applyAlignment="1" applyProtection="1" pivotButton="0" quotePrefix="0" xfId="21">
      <alignment horizontal="center" vertical="center"/>
      <protection locked="0" hidden="0"/>
    </xf>
    <xf numFmtId="0" fontId="98" fillId="0" borderId="0" applyAlignment="1" applyProtection="1" pivotButton="0" quotePrefix="0" xfId="21">
      <alignment horizontal="center" vertical="center" wrapText="1"/>
      <protection locked="0" hidden="0"/>
    </xf>
    <xf numFmtId="165" fontId="52" fillId="0" borderId="0" applyAlignment="1" applyProtection="1" pivotButton="0" quotePrefix="0" xfId="21">
      <alignment horizontal="right" vertical="center"/>
      <protection locked="1" hidden="1"/>
    </xf>
    <xf numFmtId="165" fontId="52" fillId="0" borderId="0" applyAlignment="1" applyProtection="1" pivotButton="0" quotePrefix="0" xfId="31">
      <alignment horizontal="right" vertical="center"/>
      <protection locked="1" hidden="1"/>
    </xf>
    <xf numFmtId="168" fontId="99" fillId="4" borderId="0" applyAlignment="1" applyProtection="1" pivotButton="0" quotePrefix="1" xfId="11">
      <alignment vertical="center" wrapText="1"/>
      <protection locked="1" hidden="1"/>
    </xf>
    <xf numFmtId="0" fontId="100" fillId="4" borderId="0" applyAlignment="1" applyProtection="1" pivotButton="0" quotePrefix="0" xfId="11">
      <alignment horizontal="center" vertical="center"/>
      <protection locked="0" hidden="0"/>
    </xf>
    <xf numFmtId="0" fontId="52" fillId="0" borderId="0" applyAlignment="1" applyProtection="1" pivotButton="0" quotePrefix="0" xfId="21">
      <alignment horizontal="right" wrapText="1"/>
      <protection locked="0" hidden="0"/>
    </xf>
    <xf numFmtId="165" fontId="30" fillId="6" borderId="3" applyAlignment="1" applyProtection="1" pivotButton="0" quotePrefix="0" xfId="13">
      <alignment horizontal="center" vertical="center" wrapText="1"/>
      <protection locked="1" hidden="1"/>
    </xf>
    <xf numFmtId="165" fontId="27" fillId="0" borderId="12" applyAlignment="1" applyProtection="1" pivotButton="0" quotePrefix="0" xfId="29">
      <alignment horizontal="center" vertical="center"/>
      <protection locked="1" hidden="1"/>
    </xf>
    <xf numFmtId="165" fontId="27" fillId="0" borderId="12" applyAlignment="1" applyProtection="1" pivotButton="0" quotePrefix="0" xfId="29">
      <alignment horizontal="left" vertical="center" wrapText="1"/>
      <protection locked="1" hidden="1"/>
    </xf>
    <xf numFmtId="165" fontId="30" fillId="0" borderId="12" applyAlignment="1" applyProtection="1" pivotButton="0" quotePrefix="0" xfId="29">
      <alignment horizontal="right" vertical="center" wrapText="1"/>
      <protection locked="1" hidden="1"/>
    </xf>
    <xf numFmtId="165" fontId="27" fillId="0" borderId="12" applyAlignment="1" applyProtection="1" pivotButton="0" quotePrefix="0" xfId="29">
      <alignment horizontal="right" vertical="center"/>
      <protection locked="1" hidden="1"/>
    </xf>
    <xf numFmtId="0" fontId="38" fillId="4" borderId="0" applyAlignment="1" applyProtection="1" pivotButton="0" quotePrefix="0" xfId="11">
      <alignment horizontal="center" vertical="center"/>
      <protection locked="0" hidden="0"/>
    </xf>
    <xf numFmtId="165" fontId="27" fillId="0" borderId="0" applyAlignment="1" applyProtection="1" pivotButton="0" quotePrefix="0" xfId="21">
      <alignment horizontal="right" vertical="center"/>
      <protection locked="1" hidden="1"/>
    </xf>
    <xf numFmtId="168" fontId="25" fillId="4" borderId="0" applyAlignment="1" applyProtection="1" pivotButton="0" quotePrefix="1" xfId="11">
      <alignment vertical="center" wrapText="1"/>
      <protection locked="1" hidden="1"/>
    </xf>
    <xf numFmtId="165" fontId="102" fillId="0" borderId="0" applyAlignment="1" applyProtection="1" pivotButton="0" quotePrefix="0" xfId="31">
      <alignment horizontal="center" vertical="center"/>
      <protection locked="1" hidden="1"/>
    </xf>
    <xf numFmtId="0" fontId="74" fillId="0" borderId="0" applyAlignment="1" pivotButton="0" quotePrefix="0" xfId="8">
      <alignment horizontal="center" vertical="center" wrapText="1"/>
    </xf>
    <xf numFmtId="0" fontId="74" fillId="0" borderId="27" applyAlignment="1" pivotButton="0" quotePrefix="0" xfId="8">
      <alignment horizontal="center" vertical="center" wrapText="1"/>
    </xf>
    <xf numFmtId="0" fontId="79" fillId="0" borderId="10" applyAlignment="1" pivotButton="0" quotePrefix="0" xfId="8">
      <alignment horizontal="center" vertical="center" wrapText="1"/>
    </xf>
    <xf numFmtId="0" fontId="47" fillId="0" borderId="38" applyAlignment="1" pivotButton="0" quotePrefix="0" xfId="8">
      <alignment horizontal="center" vertical="center" wrapText="1"/>
    </xf>
    <xf numFmtId="0" fontId="54" fillId="0" borderId="40" applyAlignment="1" pivotButton="0" quotePrefix="0" xfId="8">
      <alignment vertical="center" wrapText="1"/>
    </xf>
    <xf numFmtId="0" fontId="47" fillId="0" borderId="46" applyAlignment="1" pivotButton="0" quotePrefix="0" xfId="8">
      <alignment horizontal="center" vertical="center" wrapText="1"/>
    </xf>
    <xf numFmtId="0" fontId="22" fillId="0" borderId="48" applyAlignment="1" pivotButton="0" quotePrefix="0" xfId="8">
      <alignment vertical="center" wrapText="1"/>
    </xf>
    <xf numFmtId="10" fontId="49" fillId="0" borderId="47" applyAlignment="1" pivotButton="0" quotePrefix="0" xfId="8">
      <alignment horizontal="center" vertical="center" wrapText="1"/>
    </xf>
    <xf numFmtId="10" fontId="50" fillId="0" borderId="47" applyAlignment="1" pivotButton="0" quotePrefix="0" xfId="8">
      <alignment horizontal="center" vertical="center" wrapText="1"/>
    </xf>
    <xf numFmtId="10" fontId="49" fillId="6" borderId="6" applyAlignment="1" applyProtection="1" pivotButton="0" quotePrefix="0" xfId="13">
      <alignment horizontal="center" vertical="center" wrapText="1"/>
      <protection locked="1" hidden="1"/>
    </xf>
    <xf numFmtId="10" fontId="50" fillId="6" borderId="6" applyAlignment="1" applyProtection="1" pivotButton="0" quotePrefix="0" xfId="13">
      <alignment horizontal="center" vertical="center" wrapText="1"/>
      <protection locked="1" hidden="1"/>
    </xf>
    <xf numFmtId="10" fontId="67" fillId="0" borderId="1" applyAlignment="1" pivotButton="0" quotePrefix="0" xfId="8">
      <alignment horizontal="center" vertical="center" wrapText="1"/>
    </xf>
    <xf numFmtId="10" fontId="68" fillId="0" borderId="10" applyAlignment="1" pivotButton="0" quotePrefix="0" xfId="8">
      <alignment horizontal="center" vertical="center" wrapText="1"/>
    </xf>
    <xf numFmtId="165" fontId="51" fillId="0" borderId="8" applyAlignment="1" pivotButton="0" quotePrefix="0" xfId="36">
      <alignment vertical="center" wrapText="1"/>
    </xf>
    <xf numFmtId="0" fontId="51" fillId="0" borderId="1" applyAlignment="1" pivotButton="0" quotePrefix="0" xfId="0">
      <alignment horizontal="center" vertical="center" wrapText="1"/>
    </xf>
    <xf numFmtId="0" fontId="104" fillId="0" borderId="31" applyAlignment="1" pivotButton="0" quotePrefix="0" xfId="57">
      <alignment horizontal="center" vertical="center" wrapText="1"/>
    </xf>
    <xf numFmtId="0" fontId="105" fillId="0" borderId="0" applyAlignment="1" pivotButton="0" quotePrefix="0" xfId="57">
      <alignment horizontal="left" vertical="center" wrapText="1"/>
    </xf>
    <xf numFmtId="0" fontId="105" fillId="0" borderId="0" applyAlignment="1" pivotButton="0" quotePrefix="0" xfId="57">
      <alignment horizontal="center" vertical="center"/>
    </xf>
    <xf numFmtId="169" fontId="105" fillId="0" borderId="0" applyAlignment="1" pivotButton="0" quotePrefix="0" xfId="57">
      <alignment vertical="center"/>
    </xf>
    <xf numFmtId="165" fontId="0" fillId="0" borderId="0" applyAlignment="1" pivotButton="0" quotePrefix="0" xfId="29">
      <alignment wrapText="1"/>
    </xf>
    <xf numFmtId="0" fontId="106" fillId="0" borderId="0" applyAlignment="1" pivotButton="0" quotePrefix="0" xfId="21">
      <alignment horizontal="center" vertical="center"/>
    </xf>
    <xf numFmtId="164" fontId="40" fillId="7" borderId="1" applyAlignment="1" applyProtection="1" pivotButton="0" quotePrefix="0" xfId="60">
      <alignment horizontal="center" vertical="center"/>
      <protection locked="1" hidden="1"/>
    </xf>
    <xf numFmtId="2" fontId="73" fillId="0" borderId="0" applyAlignment="1" applyProtection="1" pivotButton="0" quotePrefix="1" xfId="33">
      <alignment vertical="center"/>
      <protection locked="0" hidden="0"/>
    </xf>
    <xf numFmtId="0" fontId="107" fillId="7" borderId="1" applyAlignment="1" applyProtection="1" pivotButton="0" quotePrefix="0" xfId="60">
      <alignment horizontal="center" vertical="center" wrapText="1"/>
      <protection locked="1" hidden="1"/>
    </xf>
    <xf numFmtId="0" fontId="107" fillId="7" borderId="1" applyAlignment="1" applyProtection="1" pivotButton="0" quotePrefix="0" xfId="21">
      <alignment horizontal="center" vertical="center" wrapText="1"/>
      <protection locked="1" hidden="1"/>
    </xf>
    <xf numFmtId="170" fontId="41" fillId="0" borderId="6" applyAlignment="1" applyProtection="1" pivotButton="0" quotePrefix="0" xfId="36">
      <alignment vertical="center" wrapText="1"/>
      <protection locked="1" hidden="1"/>
    </xf>
    <xf numFmtId="168" fontId="41" fillId="0" borderId="6" applyAlignment="1" applyProtection="1" pivotButton="0" quotePrefix="0" xfId="29">
      <alignment horizontal="center" vertical="center" wrapText="1"/>
      <protection locked="1" hidden="1"/>
    </xf>
    <xf numFmtId="0" fontId="107" fillId="7" borderId="1" applyAlignment="1" applyProtection="1" pivotButton="0" quotePrefix="1" xfId="60">
      <alignment horizontal="center" vertical="center" wrapText="1"/>
      <protection locked="1" hidden="1"/>
    </xf>
    <xf numFmtId="2" fontId="86" fillId="6" borderId="13" applyAlignment="1" applyProtection="1" pivotButton="0" quotePrefix="0" xfId="13">
      <alignment vertical="center"/>
      <protection locked="1" hidden="1"/>
    </xf>
    <xf numFmtId="0" fontId="109" fillId="0" borderId="0" applyAlignment="1" applyProtection="1" pivotButton="0" quotePrefix="0" xfId="13">
      <alignment horizontal="right" vertical="center" wrapText="1"/>
      <protection locked="1" hidden="1"/>
    </xf>
    <xf numFmtId="0" fontId="109" fillId="0" borderId="0" applyAlignment="1" applyProtection="1" pivotButton="0" quotePrefix="0" xfId="13">
      <alignment horizontal="center" vertical="center" wrapText="1"/>
      <protection locked="1" hidden="1"/>
    </xf>
    <xf numFmtId="10" fontId="107" fillId="6" borderId="0" applyAlignment="1" applyProtection="1" pivotButton="0" quotePrefix="0" xfId="13">
      <alignment horizontal="center" vertical="center" wrapText="1"/>
      <protection locked="1" hidden="1"/>
    </xf>
    <xf numFmtId="10" fontId="107" fillId="6" borderId="6" applyAlignment="1" applyProtection="1" pivotButton="0" quotePrefix="0" xfId="59">
      <alignment horizontal="right" vertical="center" wrapText="1"/>
      <protection locked="1" hidden="1"/>
    </xf>
    <xf numFmtId="10" fontId="107" fillId="6" borderId="6" applyAlignment="1" applyProtection="1" pivotButton="0" quotePrefix="0" xfId="59">
      <alignment horizontal="center" vertical="center" wrapText="1"/>
      <protection locked="1" hidden="1"/>
    </xf>
    <xf numFmtId="0" fontId="110" fillId="0" borderId="16" applyAlignment="1" pivotButton="0" quotePrefix="0" xfId="57">
      <alignment horizontal="center" vertical="center"/>
    </xf>
    <xf numFmtId="165" fontId="110" fillId="0" borderId="16" applyAlignment="1" pivotButton="0" quotePrefix="0" xfId="56">
      <alignment horizontal="center" vertical="center" wrapText="1"/>
    </xf>
    <xf numFmtId="0" fontId="111" fillId="0" borderId="16" applyAlignment="1" pivotButton="0" quotePrefix="0" xfId="57">
      <alignment horizontal="center" vertical="center" wrapText="1"/>
    </xf>
    <xf numFmtId="0" fontId="59" fillId="0" borderId="0" applyAlignment="1" pivotButton="0" quotePrefix="0" xfId="57">
      <alignment horizontal="left" vertical="center" wrapText="1"/>
    </xf>
    <xf numFmtId="0" fontId="69" fillId="5" borderId="0" applyAlignment="1" pivotButton="0" quotePrefix="0" xfId="57">
      <alignment horizontal="left" vertical="center"/>
    </xf>
    <xf numFmtId="0" fontId="59" fillId="0" borderId="0" applyAlignment="1" pivotButton="0" quotePrefix="0" xfId="57">
      <alignment horizontal="left" vertical="center"/>
    </xf>
    <xf numFmtId="0" fontId="110" fillId="0" borderId="16" applyAlignment="1" pivotButton="0" quotePrefix="0" xfId="57">
      <alignment horizontal="left" vertical="center" wrapText="1"/>
    </xf>
    <xf numFmtId="49" fontId="5" fillId="8" borderId="12" applyAlignment="1" pivotButton="0" quotePrefix="0" xfId="8">
      <alignment horizontal="center" vertical="center" wrapText="1"/>
    </xf>
    <xf numFmtId="49" fontId="5" fillId="8" borderId="12" applyAlignment="1" pivotButton="0" quotePrefix="0" xfId="8">
      <alignment horizontal="left" vertical="center" wrapText="1"/>
    </xf>
    <xf numFmtId="49" fontId="23" fillId="0" borderId="12" applyAlignment="1" pivotButton="0" quotePrefix="0" xfId="8">
      <alignment horizontal="center" vertical="center" wrapText="1"/>
    </xf>
    <xf numFmtId="0" fontId="23" fillId="0" borderId="12" applyAlignment="1" pivotButton="0" quotePrefix="0" xfId="8">
      <alignment horizontal="left" vertical="center" wrapText="1"/>
    </xf>
    <xf numFmtId="165" fontId="23" fillId="0" borderId="12" applyAlignment="1" pivotButton="0" quotePrefix="0" xfId="36">
      <alignment horizontal="right" vertical="center" wrapText="1"/>
    </xf>
    <xf numFmtId="165" fontId="4" fillId="8" borderId="12" applyAlignment="1" pivotButton="0" quotePrefix="0" xfId="29">
      <alignment horizontal="center" vertical="center" wrapText="1"/>
    </xf>
    <xf numFmtId="49" fontId="40" fillId="0" borderId="2" applyAlignment="1" pivotButton="0" quotePrefix="0" xfId="8">
      <alignment horizontal="left" vertical="center" wrapText="1"/>
    </xf>
    <xf numFmtId="49" fontId="40" fillId="0" borderId="13" applyAlignment="1" pivotButton="0" quotePrefix="0" xfId="8">
      <alignment horizontal="left" vertical="center" wrapText="1"/>
    </xf>
    <xf numFmtId="49" fontId="3" fillId="8" borderId="12" applyAlignment="1" pivotButton="0" quotePrefix="0" xfId="8">
      <alignment horizontal="left" vertical="center" wrapText="1"/>
    </xf>
    <xf numFmtId="49" fontId="2" fillId="8" borderId="12" applyAlignment="1" pivotButton="0" quotePrefix="0" xfId="8">
      <alignment horizontal="left" vertical="center" wrapText="1"/>
    </xf>
    <xf numFmtId="0" fontId="84" fillId="0" borderId="8" applyAlignment="1" pivotButton="0" quotePrefix="0" xfId="12">
      <alignment horizontal="center" vertical="center"/>
    </xf>
    <xf numFmtId="0" fontId="55" fillId="0" borderId="0" applyAlignment="1" pivotButton="0" quotePrefix="0" xfId="8">
      <alignment horizontal="center" vertical="top" wrapText="1"/>
    </xf>
    <xf numFmtId="0" fontId="35" fillId="0" borderId="0" applyAlignment="1" pivotButton="0" quotePrefix="0" xfId="8">
      <alignment horizontal="center" vertical="top" wrapText="1"/>
    </xf>
    <xf numFmtId="49" fontId="1" fillId="8" borderId="12" applyAlignment="1" pivotButton="0" quotePrefix="0" xfId="8">
      <alignment horizontal="left" vertical="center" wrapText="1"/>
    </xf>
    <xf numFmtId="0" fontId="55" fillId="0" borderId="49" applyAlignment="1" pivotButton="0" quotePrefix="0" xfId="8">
      <alignment vertical="top" wrapText="1"/>
    </xf>
    <xf numFmtId="0" fontId="35" fillId="0" borderId="0" applyAlignment="1" pivotButton="0" quotePrefix="0" xfId="8">
      <alignment vertical="top" wrapText="1"/>
    </xf>
    <xf numFmtId="0" fontId="89" fillId="0" borderId="0" applyAlignment="1" pivotButton="0" quotePrefix="0" xfId="57">
      <alignment horizontal="center" vertical="center" textRotation="90" wrapText="1"/>
    </xf>
    <xf numFmtId="0" fontId="89" fillId="0" borderId="0" applyAlignment="1" pivotButton="0" quotePrefix="0" xfId="57">
      <alignment horizontal="center" vertical="center" textRotation="90"/>
    </xf>
    <xf numFmtId="0" fontId="88" fillId="5" borderId="0" applyAlignment="1" pivotButton="0" quotePrefix="0" xfId="57">
      <alignment horizontal="right" vertical="center"/>
    </xf>
    <xf numFmtId="0" fontId="103" fillId="0" borderId="14" applyAlignment="1" pivotButton="0" quotePrefix="0" xfId="21">
      <alignment horizontal="center" vertical="center" textRotation="90" wrapText="1"/>
    </xf>
    <xf numFmtId="0" fontId="36" fillId="0" borderId="0" applyAlignment="1" pivotButton="0" quotePrefix="0" xfId="8">
      <alignment horizontal="left" vertical="center" wrapText="1"/>
    </xf>
    <xf numFmtId="0" fontId="40" fillId="0" borderId="5" applyAlignment="1" pivotButton="0" quotePrefix="0" xfId="8">
      <alignment horizontal="left" vertical="center"/>
    </xf>
    <xf numFmtId="49" fontId="33" fillId="0" borderId="8" applyAlignment="1" pivotButton="0" quotePrefix="0" xfId="8">
      <alignment horizontal="center" vertical="center"/>
    </xf>
    <xf numFmtId="49" fontId="33" fillId="0" borderId="3" applyAlignment="1" pivotButton="0" quotePrefix="0" xfId="8">
      <alignment horizontal="center" vertical="center"/>
    </xf>
    <xf numFmtId="49" fontId="33" fillId="0" borderId="4" applyAlignment="1" pivotButton="0" quotePrefix="0" xfId="8">
      <alignment horizontal="center" vertical="center"/>
    </xf>
    <xf numFmtId="171" fontId="81" fillId="0" borderId="35" applyAlignment="1" pivotButton="0" quotePrefix="0" xfId="8">
      <alignment horizontal="center" vertical="center" wrapText="1"/>
    </xf>
    <xf numFmtId="171" fontId="81" fillId="0" borderId="36" applyAlignment="1" pivotButton="0" quotePrefix="0" xfId="8">
      <alignment horizontal="center" vertical="center" wrapText="1"/>
    </xf>
    <xf numFmtId="171" fontId="81" fillId="0" borderId="37" applyAlignment="1" pivotButton="0" quotePrefix="0" xfId="8">
      <alignment horizontal="center" vertical="center" wrapText="1"/>
    </xf>
    <xf numFmtId="171" fontId="82" fillId="0" borderId="43" applyAlignment="1" pivotButton="0" quotePrefix="0" xfId="8">
      <alignment horizontal="center" vertical="center" wrapText="1"/>
    </xf>
    <xf numFmtId="171" fontId="82" fillId="0" borderId="44" applyAlignment="1" pivotButton="0" quotePrefix="0" xfId="8">
      <alignment horizontal="center" vertical="center" wrapText="1"/>
    </xf>
    <xf numFmtId="171" fontId="82" fillId="0" borderId="45" applyAlignment="1" pivotButton="0" quotePrefix="0" xfId="8">
      <alignment horizontal="center" vertical="center" wrapText="1"/>
    </xf>
    <xf numFmtId="0" fontId="74" fillId="0" borderId="13" applyAlignment="1" pivotButton="0" quotePrefix="0" xfId="8">
      <alignment horizontal="center" vertical="center" textRotation="180" wrapText="1"/>
    </xf>
    <xf numFmtId="0" fontId="113" fillId="0" borderId="8" applyAlignment="1" pivotButton="0" quotePrefix="0" xfId="8">
      <alignment horizontal="center" vertical="center" wrapText="1"/>
    </xf>
    <xf numFmtId="0" fontId="113" fillId="0" borderId="4" applyAlignment="1" pivotButton="0" quotePrefix="0" xfId="8">
      <alignment horizontal="center" vertical="center" wrapText="1"/>
    </xf>
    <xf numFmtId="0" fontId="113" fillId="0" borderId="2" applyAlignment="1" pivotButton="0" quotePrefix="0" xfId="8">
      <alignment horizontal="left" vertical="center" wrapText="1"/>
    </xf>
    <xf numFmtId="0" fontId="113" fillId="0" borderId="9" applyAlignment="1" pivotButton="0" quotePrefix="0" xfId="8">
      <alignment horizontal="left" vertical="center" wrapText="1"/>
    </xf>
    <xf numFmtId="0" fontId="64" fillId="0" borderId="33" applyAlignment="1" pivotButton="0" quotePrefix="0" xfId="8">
      <alignment horizontal="center" vertical="center" wrapText="1"/>
    </xf>
    <xf numFmtId="0" fontId="64" fillId="0" borderId="39" applyAlignment="1" pivotButton="0" quotePrefix="0" xfId="8">
      <alignment horizontal="center" vertical="center" wrapText="1"/>
    </xf>
    <xf numFmtId="0" fontId="64" fillId="0" borderId="41" applyAlignment="1" pivotButton="0" quotePrefix="0" xfId="8">
      <alignment horizontal="center" vertical="center" wrapText="1"/>
    </xf>
    <xf numFmtId="0" fontId="64" fillId="0" borderId="34" applyAlignment="1" pivotButton="0" quotePrefix="0" xfId="8">
      <alignment horizontal="center" vertical="center" wrapText="1"/>
    </xf>
    <xf numFmtId="0" fontId="64" fillId="0" borderId="23" applyAlignment="1" pivotButton="0" quotePrefix="0" xfId="8">
      <alignment horizontal="center" vertical="center" wrapText="1"/>
    </xf>
    <xf numFmtId="0" fontId="64" fillId="0" borderId="42" applyAlignment="1" pivotButton="0" quotePrefix="0" xfId="8">
      <alignment horizontal="center" vertical="center" wrapText="1"/>
    </xf>
    <xf numFmtId="2" fontId="112" fillId="0" borderId="11" applyAlignment="1" pivotButton="0" quotePrefix="0" xfId="8">
      <alignment horizontal="left" vertical="center"/>
    </xf>
    <xf numFmtId="2" fontId="112" fillId="0" borderId="6" applyAlignment="1" pivotButton="0" quotePrefix="0" xfId="8">
      <alignment horizontal="left" vertical="center"/>
    </xf>
    <xf numFmtId="2" fontId="112" fillId="0" borderId="7" applyAlignment="1" pivotButton="0" quotePrefix="0" xfId="8">
      <alignment horizontal="left" vertical="center"/>
    </xf>
    <xf numFmtId="0" fontId="13" fillId="0" borderId="0" applyAlignment="1" applyProtection="1" pivotButton="0" quotePrefix="0" xfId="21">
      <alignment horizontal="center" vertical="center" wrapText="1"/>
      <protection locked="0" hidden="0"/>
    </xf>
    <xf numFmtId="49" fontId="23" fillId="0" borderId="13" applyAlignment="1" applyProtection="1" pivotButton="0" quotePrefix="0" xfId="21">
      <alignment horizontal="center" vertical="center"/>
      <protection locked="0" hidden="0"/>
    </xf>
    <xf numFmtId="49" fontId="23" fillId="0" borderId="0" applyAlignment="1" applyProtection="1" pivotButton="0" quotePrefix="0" xfId="21">
      <alignment horizontal="center" vertical="center"/>
      <protection locked="0" hidden="0"/>
    </xf>
    <xf numFmtId="0" fontId="34" fillId="0" borderId="17" applyAlignment="1" applyProtection="1" pivotButton="0" quotePrefix="0" xfId="21">
      <alignment horizontal="right" wrapText="1"/>
      <protection locked="0" hidden="0"/>
    </xf>
    <xf numFmtId="0" fontId="34" fillId="0" borderId="21" applyAlignment="1" applyProtection="1" pivotButton="0" quotePrefix="0" xfId="21">
      <alignment horizontal="right" wrapText="1"/>
      <protection locked="0" hidden="0"/>
    </xf>
    <xf numFmtId="0" fontId="54" fillId="0" borderId="2" applyAlignment="1" pivotButton="0" quotePrefix="0" xfId="8">
      <alignment horizontal="left" vertical="center" wrapText="1"/>
    </xf>
    <xf numFmtId="0" fontId="54" fillId="0" borderId="9" applyAlignment="1" pivotButton="0" quotePrefix="0" xfId="8">
      <alignment horizontal="left" vertical="center" wrapText="1"/>
    </xf>
    <xf numFmtId="0" fontId="35" fillId="0" borderId="8" applyAlignment="1" pivotButton="0" quotePrefix="0" xfId="8">
      <alignment horizontal="center" vertical="center" wrapText="1"/>
    </xf>
    <xf numFmtId="0" fontId="35" fillId="0" borderId="4" applyAlignment="1" pivotButton="0" quotePrefix="0" xfId="8">
      <alignment horizontal="center" vertical="center" wrapText="1"/>
    </xf>
    <xf numFmtId="0" fontId="38" fillId="4" borderId="21" applyAlignment="1" applyProtection="1" pivotButton="0" quotePrefix="0" xfId="11">
      <alignment horizontal="center" vertical="center"/>
      <protection locked="0" hidden="0"/>
    </xf>
    <xf numFmtId="0" fontId="38" fillId="4" borderId="0" applyAlignment="1" applyProtection="1" pivotButton="0" quotePrefix="0" xfId="11">
      <alignment horizontal="center" vertical="center"/>
      <protection locked="0" hidden="0"/>
    </xf>
    <xf numFmtId="0" fontId="26" fillId="0" borderId="5" applyAlignment="1" applyProtection="1" pivotButton="0" quotePrefix="0" xfId="21">
      <alignment horizontal="left" vertical="center"/>
      <protection locked="0" hidden="0"/>
    </xf>
    <xf numFmtId="0" fontId="26" fillId="0" borderId="9" applyAlignment="1" applyProtection="1" pivotButton="0" quotePrefix="0" xfId="21">
      <alignment horizontal="left" vertical="center"/>
      <protection locked="0" hidden="0"/>
    </xf>
    <xf numFmtId="0" fontId="26" fillId="0" borderId="0" applyAlignment="1" applyProtection="1" pivotButton="0" quotePrefix="0" xfId="21">
      <alignment horizontal="left" vertical="center"/>
      <protection locked="0" hidden="0"/>
    </xf>
    <xf numFmtId="0" fontId="26" fillId="0" borderId="14" applyAlignment="1" applyProtection="1" pivotButton="0" quotePrefix="0" xfId="21">
      <alignment horizontal="left" vertical="center"/>
      <protection locked="0" hidden="0"/>
    </xf>
    <xf numFmtId="0" fontId="26" fillId="0" borderId="0" applyAlignment="1" pivotButton="0" quotePrefix="0" xfId="8">
      <alignment horizontal="left" vertical="center"/>
    </xf>
    <xf numFmtId="0" fontId="26" fillId="0" borderId="14" applyAlignment="1" pivotButton="0" quotePrefix="0" xfId="8">
      <alignment horizontal="left" vertical="center"/>
    </xf>
    <xf numFmtId="0" fontId="22" fillId="0" borderId="0" applyAlignment="1" pivotButton="0" quotePrefix="0" xfId="0">
      <alignment horizontal="center" vertical="center" wrapText="1"/>
    </xf>
    <xf numFmtId="0" fontId="34" fillId="0" borderId="0" applyAlignment="1" applyProtection="1" pivotButton="0" quotePrefix="0" xfId="21">
      <alignment horizontal="right" wrapText="1"/>
      <protection locked="0" hidden="0"/>
    </xf>
    <xf numFmtId="0" fontId="34" fillId="0" borderId="22" applyAlignment="1" applyProtection="1" pivotButton="0" quotePrefix="0" xfId="21">
      <alignment horizontal="right" wrapText="1"/>
      <protection locked="0" hidden="0"/>
    </xf>
    <xf numFmtId="0" fontId="34" fillId="0" borderId="18" applyAlignment="1" applyProtection="1" pivotButton="0" quotePrefix="0" xfId="21">
      <alignment horizontal="right" wrapText="1"/>
      <protection locked="0" hidden="0"/>
    </xf>
    <xf numFmtId="0" fontId="34" fillId="0" borderId="19" applyAlignment="1" applyProtection="1" pivotButton="0" quotePrefix="0" xfId="21">
      <alignment horizontal="right" wrapText="1"/>
      <protection locked="0" hidden="0"/>
    </xf>
    <xf numFmtId="0" fontId="34" fillId="0" borderId="20" applyAlignment="1" applyProtection="1" pivotButton="0" quotePrefix="0" xfId="21">
      <alignment horizontal="right" wrapText="1"/>
      <protection locked="0" hidden="0"/>
    </xf>
    <xf numFmtId="2" fontId="108" fillId="6" borderId="11" applyAlignment="1" applyProtection="1" pivotButton="0" quotePrefix="0" xfId="13">
      <alignment horizontal="left" vertical="center" wrapText="1"/>
      <protection locked="1" hidden="1"/>
    </xf>
    <xf numFmtId="2" fontId="108" fillId="6" borderId="6" applyAlignment="1" applyProtection="1" pivotButton="0" quotePrefix="0" xfId="13">
      <alignment horizontal="left" vertical="center" wrapText="1"/>
      <protection locked="1" hidden="1"/>
    </xf>
    <xf numFmtId="172" fontId="25" fillId="4" borderId="12" applyAlignment="1" applyProtection="1" pivotButton="0" quotePrefix="0" xfId="6">
      <alignment horizontal="right" vertical="center" wrapText="1"/>
      <protection locked="1" hidden="1"/>
    </xf>
    <xf numFmtId="172" fontId="25" fillId="4" borderId="29" applyAlignment="1" applyProtection="1" pivotButton="0" quotePrefix="0" xfId="6">
      <alignment horizontal="right" vertical="center" wrapText="1"/>
      <protection locked="1" hidden="1"/>
    </xf>
    <xf numFmtId="0" fontId="39" fillId="0" borderId="5" applyAlignment="1" applyProtection="1" pivotButton="0" quotePrefix="0" xfId="13">
      <alignment horizontal="center" vertical="center" wrapText="1"/>
      <protection locked="1" hidden="1"/>
    </xf>
    <xf numFmtId="0" fontId="39" fillId="0" borderId="6" applyAlignment="1" applyProtection="1" pivotButton="0" quotePrefix="0" xfId="13">
      <alignment horizontal="center" vertical="center" wrapText="1"/>
      <protection locked="1" hidden="1"/>
    </xf>
    <xf numFmtId="0" fontId="101" fillId="0" borderId="24" applyAlignment="1" applyProtection="1" pivotButton="0" quotePrefix="0" xfId="17">
      <alignment horizontal="center" vertical="center" textRotation="180" wrapText="1"/>
      <protection locked="1" hidden="1"/>
    </xf>
    <xf numFmtId="0" fontId="99" fillId="0" borderId="32" applyAlignment="1" applyProtection="1" pivotButton="0" quotePrefix="0" xfId="17">
      <alignment horizontal="center" vertical="center" textRotation="180" wrapText="1"/>
      <protection locked="1" hidden="1"/>
    </xf>
    <xf numFmtId="173" fontId="51" fillId="0" borderId="10" applyAlignment="1" pivotButton="0" quotePrefix="1" xfId="36">
      <alignment horizontal="center" vertical="center" wrapText="1"/>
    </xf>
    <xf numFmtId="173" fontId="51" fillId="0" borderId="16" applyAlignment="1" pivotButton="0" quotePrefix="1" xfId="36">
      <alignment horizontal="center" vertical="center" wrapText="1"/>
    </xf>
    <xf numFmtId="2" fontId="52" fillId="0" borderId="10" applyAlignment="1" pivotButton="0" quotePrefix="0" xfId="36">
      <alignment horizontal="center" vertical="center" wrapText="1"/>
    </xf>
    <xf numFmtId="2" fontId="52" fillId="0" borderId="16" applyAlignment="1" pivotButton="0" quotePrefix="0" xfId="36">
      <alignment horizontal="center" vertical="center" wrapText="1"/>
    </xf>
    <xf numFmtId="0" fontId="91" fillId="0" borderId="26" applyAlignment="1" applyProtection="1" pivotButton="0" quotePrefix="0" xfId="60">
      <alignment horizontal="center" vertical="center"/>
      <protection locked="0" hidden="0"/>
    </xf>
    <xf numFmtId="0" fontId="91" fillId="0" borderId="27" applyAlignment="1" applyProtection="1" pivotButton="0" quotePrefix="0" xfId="60">
      <alignment horizontal="center" vertical="center"/>
      <protection locked="0" hidden="0"/>
    </xf>
    <xf numFmtId="0" fontId="40" fillId="0" borderId="0" applyAlignment="1" pivotButton="0" quotePrefix="0" xfId="8">
      <alignment horizontal="left" vertical="center"/>
    </xf>
    <xf numFmtId="0" fontId="40" fillId="0" borderId="14" applyAlignment="1" pivotButton="0" quotePrefix="0" xfId="8">
      <alignment horizontal="left" vertical="center"/>
    </xf>
    <xf numFmtId="49" fontId="23" fillId="0" borderId="13" applyAlignment="1" applyProtection="1" pivotButton="0" quotePrefix="0" xfId="60">
      <alignment horizontal="center" vertical="center"/>
      <protection locked="0" hidden="0"/>
    </xf>
    <xf numFmtId="0" fontId="23" fillId="0" borderId="0" applyAlignment="1" applyProtection="1" pivotButton="0" quotePrefix="0" xfId="60">
      <alignment horizontal="center" vertical="center"/>
      <protection locked="0" hidden="0"/>
    </xf>
    <xf numFmtId="0" fontId="40" fillId="0" borderId="0" applyAlignment="1" applyProtection="1" pivotButton="0" quotePrefix="0" xfId="60">
      <alignment horizontal="left" vertical="center"/>
      <protection locked="0" hidden="0"/>
    </xf>
    <xf numFmtId="0" fontId="40" fillId="0" borderId="14" applyAlignment="1" applyProtection="1" pivotButton="0" quotePrefix="0" xfId="60">
      <alignment horizontal="left" vertical="center"/>
      <protection locked="0" hidden="0"/>
    </xf>
    <xf numFmtId="0" fontId="13" fillId="0" borderId="0" applyAlignment="1" applyProtection="1" pivotButton="0" quotePrefix="0" xfId="60">
      <alignment horizontal="center" vertical="center" wrapText="1"/>
      <protection locked="0" hidden="0"/>
    </xf>
    <xf numFmtId="0" fontId="40" fillId="0" borderId="5" applyAlignment="1" applyProtection="1" pivotButton="0" quotePrefix="0" xfId="60">
      <alignment horizontal="left" vertical="center"/>
      <protection locked="0" hidden="0"/>
    </xf>
    <xf numFmtId="0" fontId="40" fillId="0" borderId="9" applyAlignment="1" applyProtection="1" pivotButton="0" quotePrefix="0" xfId="60">
      <alignment horizontal="left" vertical="center"/>
      <protection locked="0" hidden="0"/>
    </xf>
    <xf numFmtId="0" fontId="54" fillId="0" borderId="8" applyAlignment="1" pivotButton="0" quotePrefix="0" xfId="8">
      <alignment horizontal="center" vertical="center" wrapText="1"/>
    </xf>
    <xf numFmtId="0" fontId="54" fillId="0" borderId="4" applyAlignment="1" pivotButton="0" quotePrefix="0" xfId="8">
      <alignment horizontal="center" vertical="center" wrapText="1"/>
    </xf>
    <xf numFmtId="0" fontId="36" fillId="0" borderId="8" applyAlignment="1" pivotButton="0" quotePrefix="0" xfId="8">
      <alignment horizontal="center" vertical="center" wrapText="1"/>
    </xf>
    <xf numFmtId="0" fontId="36" fillId="0" borderId="4" applyAlignment="1" pivotButton="0" quotePrefix="0" xfId="8">
      <alignment horizontal="center" vertical="center" wrapText="1"/>
    </xf>
    <xf numFmtId="2" fontId="7" fillId="0" borderId="1" applyAlignment="1" pivotButton="0" quotePrefix="0" xfId="38">
      <alignment horizontal="center" vertical="center"/>
    </xf>
    <xf numFmtId="4" fontId="7" fillId="0" borderId="1" applyAlignment="1" pivotButton="0" quotePrefix="0" xfId="38">
      <alignment horizontal="center" vertical="center"/>
    </xf>
    <xf numFmtId="0" fontId="41" fillId="0" borderId="8" applyAlignment="1" applyProtection="1" pivotButton="0" quotePrefix="0" xfId="38">
      <alignment horizontal="right" vertical="center"/>
      <protection locked="0" hidden="0"/>
    </xf>
    <xf numFmtId="0" fontId="41" fillId="0" borderId="3" applyAlignment="1" applyProtection="1" pivotButton="0" quotePrefix="0" xfId="38">
      <alignment horizontal="right" vertical="center"/>
      <protection locked="0" hidden="0"/>
    </xf>
    <xf numFmtId="0" fontId="41" fillId="0" borderId="4" applyAlignment="1" applyProtection="1" pivotButton="0" quotePrefix="0" xfId="38">
      <alignment horizontal="right" vertical="center"/>
      <protection locked="0" hidden="0"/>
    </xf>
    <xf numFmtId="4" fontId="41" fillId="0" borderId="8" applyAlignment="1" pivotButton="0" quotePrefix="0" xfId="38">
      <alignment horizontal="center" vertical="center"/>
    </xf>
    <xf numFmtId="4" fontId="41" fillId="0" borderId="4" applyAlignment="1" pivotButton="0" quotePrefix="0" xfId="38">
      <alignment horizontal="center" vertical="center"/>
    </xf>
    <xf numFmtId="4" fontId="41" fillId="0" borderId="8" applyAlignment="1" pivotButton="0" quotePrefix="0" xfId="38">
      <alignment horizontal="center" vertical="center" wrapText="1"/>
    </xf>
    <xf numFmtId="4" fontId="41" fillId="0" borderId="4" applyAlignment="1" pivotButton="0" quotePrefix="0" xfId="38">
      <alignment horizontal="center" vertical="center" wrapText="1"/>
    </xf>
    <xf numFmtId="0" fontId="41" fillId="4" borderId="1" applyAlignment="1" applyProtection="1" pivotButton="0" quotePrefix="0" xfId="38">
      <alignment horizontal="center" vertical="center" wrapText="1"/>
      <protection locked="0" hidden="0"/>
    </xf>
    <xf numFmtId="0" fontId="41" fillId="4" borderId="10" applyAlignment="1" applyProtection="1" pivotButton="0" quotePrefix="0" xfId="38">
      <alignment horizontal="center" vertical="center" wrapText="1"/>
      <protection locked="0" hidden="0"/>
    </xf>
    <xf numFmtId="0" fontId="41" fillId="4" borderId="16" applyAlignment="1" applyProtection="1" pivotButton="0" quotePrefix="0" xfId="38">
      <alignment horizontal="center" vertical="center" wrapText="1"/>
      <protection locked="0" hidden="0"/>
    </xf>
    <xf numFmtId="0" fontId="41" fillId="4" borderId="1" applyAlignment="1" applyProtection="1" pivotButton="0" quotePrefix="0" xfId="38">
      <alignment horizontal="center" vertical="center"/>
      <protection locked="0" hidden="0"/>
    </xf>
    <xf numFmtId="0" fontId="22" fillId="0" borderId="8" applyAlignment="1" applyProtection="1" pivotButton="0" quotePrefix="0" xfId="38">
      <alignment horizontal="center" vertical="center" wrapText="1"/>
      <protection locked="0" hidden="0"/>
    </xf>
    <xf numFmtId="0" fontId="22" fillId="0" borderId="4" applyAlignment="1" applyProtection="1" pivotButton="0" quotePrefix="0" xfId="38">
      <alignment horizontal="center" vertical="center" wrapText="1"/>
      <protection locked="0" hidden="0"/>
    </xf>
    <xf numFmtId="0" fontId="30" fillId="0" borderId="8" applyAlignment="1" applyProtection="1" pivotButton="0" quotePrefix="0" xfId="38">
      <alignment horizontal="center" vertical="center" wrapText="1"/>
      <protection locked="0" hidden="0"/>
    </xf>
    <xf numFmtId="0" fontId="30" fillId="0" borderId="4" applyAlignment="1" applyProtection="1" pivotButton="0" quotePrefix="0" xfId="38">
      <alignment horizontal="center" vertical="center" wrapText="1"/>
      <protection locked="0" hidden="0"/>
    </xf>
    <xf numFmtId="0" fontId="42" fillId="4" borderId="1" applyAlignment="1" applyProtection="1" pivotButton="0" quotePrefix="0" xfId="38">
      <alignment horizontal="center" vertical="center"/>
      <protection locked="0" hidden="0"/>
    </xf>
    <xf numFmtId="166" fontId="41" fillId="4" borderId="1" applyAlignment="1" applyProtection="1" pivotButton="0" quotePrefix="0" xfId="38">
      <alignment horizontal="center" vertical="center"/>
      <protection locked="0" hidden="0"/>
    </xf>
    <xf numFmtId="4" fontId="30" fillId="0" borderId="8" applyAlignment="1" pivotButton="0" quotePrefix="0" xfId="38">
      <alignment horizontal="center" vertical="center" wrapText="1"/>
    </xf>
    <xf numFmtId="4" fontId="30" fillId="0" borderId="4" applyAlignment="1" pivotButton="0" quotePrefix="0" xfId="38">
      <alignment horizontal="center" vertical="center" wrapText="1"/>
    </xf>
    <xf numFmtId="0" fontId="30" fillId="0" borderId="8" applyAlignment="1" pivotButton="0" quotePrefix="0" xfId="38">
      <alignment horizontal="right" vertical="center"/>
    </xf>
    <xf numFmtId="0" fontId="30" fillId="0" borderId="3" applyAlignment="1" pivotButton="0" quotePrefix="0" xfId="38">
      <alignment horizontal="right" vertical="center"/>
    </xf>
    <xf numFmtId="0" fontId="30" fillId="0" borderId="4" applyAlignment="1" pivotButton="0" quotePrefix="0" xfId="38">
      <alignment horizontal="right" vertical="center"/>
    </xf>
    <xf numFmtId="4" fontId="30" fillId="0" borderId="8" applyAlignment="1" pivotButton="0" quotePrefix="0" xfId="38">
      <alignment horizontal="center" vertical="center"/>
    </xf>
    <xf numFmtId="4" fontId="30" fillId="0" borderId="4" applyAlignment="1" pivotButton="0" quotePrefix="0" xfId="38">
      <alignment horizontal="center" vertical="center"/>
    </xf>
    <xf numFmtId="0" fontId="41" fillId="4" borderId="1" applyAlignment="1" pivotButton="0" quotePrefix="0" xfId="38">
      <alignment horizontal="center" vertical="center" wrapText="1"/>
    </xf>
    <xf numFmtId="0" fontId="41" fillId="4" borderId="1" applyAlignment="1" pivotButton="0" quotePrefix="0" xfId="38">
      <alignment horizontal="center" vertical="center"/>
    </xf>
    <xf numFmtId="0" fontId="42" fillId="4" borderId="1" applyAlignment="1" pivotButton="0" quotePrefix="0" xfId="38">
      <alignment horizontal="center" vertical="center"/>
    </xf>
    <xf numFmtId="4" fontId="7" fillId="0" borderId="8" applyAlignment="1" pivotButton="0" quotePrefix="0" xfId="38">
      <alignment horizontal="center" vertical="center"/>
    </xf>
    <xf numFmtId="4" fontId="7" fillId="0" borderId="4" applyAlignment="1" pivotButton="0" quotePrefix="0" xfId="38">
      <alignment horizontal="center" vertical="center"/>
    </xf>
    <xf numFmtId="4" fontId="30" fillId="6" borderId="3" applyAlignment="1" pivotButton="0" quotePrefix="0" xfId="38">
      <alignment horizontal="right"/>
    </xf>
    <xf numFmtId="4" fontId="30" fillId="6" borderId="4" applyAlignment="1" pivotButton="0" quotePrefix="0" xfId="38">
      <alignment horizontal="right"/>
    </xf>
    <xf numFmtId="0" fontId="22" fillId="0" borderId="1" applyAlignment="1" applyProtection="1" pivotButton="0" quotePrefix="0" xfId="38">
      <alignment horizontal="center" vertical="center" wrapText="1"/>
      <protection locked="0" hidden="0"/>
    </xf>
    <xf numFmtId="0" fontId="30" fillId="0" borderId="1" applyAlignment="1" applyProtection="1" pivotButton="0" quotePrefix="0" xfId="38">
      <alignment horizontal="center" vertical="center" wrapText="1"/>
      <protection locked="0" hidden="0"/>
    </xf>
    <xf numFmtId="0" fontId="30" fillId="0" borderId="8" applyAlignment="1" pivotButton="0" quotePrefix="0" xfId="38">
      <alignment horizontal="right"/>
    </xf>
    <xf numFmtId="0" fontId="30" fillId="0" borderId="3" applyAlignment="1" pivotButton="0" quotePrefix="0" xfId="38">
      <alignment horizontal="right"/>
    </xf>
    <xf numFmtId="0" fontId="30" fillId="0" borderId="4" applyAlignment="1" pivotButton="0" quotePrefix="0" xfId="38">
      <alignment horizontal="right"/>
    </xf>
    <xf numFmtId="4" fontId="41" fillId="0" borderId="1" applyAlignment="1" pivotButton="0" quotePrefix="0" xfId="38">
      <alignment horizontal="center" vertical="center" wrapText="1"/>
    </xf>
    <xf numFmtId="0" fontId="43" fillId="5" borderId="1" applyAlignment="1" pivotButton="0" quotePrefix="0" xfId="38">
      <alignment horizontal="center" vertical="center" wrapText="1"/>
    </xf>
    <xf numFmtId="0" fontId="42" fillId="4" borderId="8" applyAlignment="1" pivotButton="0" quotePrefix="0" xfId="38">
      <alignment horizontal="center" vertical="center" wrapText="1"/>
    </xf>
    <xf numFmtId="0" fontId="42" fillId="4" borderId="3" applyAlignment="1" pivotButton="0" quotePrefix="0" xfId="38">
      <alignment horizontal="center" vertical="center" wrapText="1"/>
    </xf>
    <xf numFmtId="0" fontId="42" fillId="4" borderId="4" applyAlignment="1" pivotButton="0" quotePrefix="0" xfId="38">
      <alignment horizontal="center" vertical="center" wrapText="1"/>
    </xf>
    <xf numFmtId="0" fontId="41" fillId="4" borderId="10" applyAlignment="1" pivotButton="0" quotePrefix="0" xfId="38">
      <alignment horizontal="center" vertical="center"/>
    </xf>
    <xf numFmtId="0" fontId="41" fillId="4" borderId="16" applyAlignment="1" pivotButton="0" quotePrefix="0" xfId="38">
      <alignment horizontal="center" vertical="center"/>
    </xf>
    <xf numFmtId="0" fontId="41" fillId="4" borderId="8" applyAlignment="1" pivotButton="0" quotePrefix="0" xfId="38">
      <alignment horizontal="center" vertical="center"/>
    </xf>
    <xf numFmtId="0" fontId="41" fillId="4" borderId="3" applyAlignment="1" pivotButton="0" quotePrefix="0" xfId="38">
      <alignment horizontal="center" vertical="center"/>
    </xf>
    <xf numFmtId="0" fontId="41" fillId="4" borderId="4" applyAlignment="1" pivotButton="0" quotePrefix="0" xfId="38">
      <alignment horizontal="center" vertical="center"/>
    </xf>
    <xf numFmtId="0" fontId="41" fillId="4" borderId="10" applyAlignment="1" pivotButton="0" quotePrefix="0" xfId="38">
      <alignment horizontal="center" vertical="center" wrapText="1"/>
    </xf>
    <xf numFmtId="0" fontId="41" fillId="4" borderId="16" applyAlignment="1" pivotButton="0" quotePrefix="0" xfId="38">
      <alignment horizontal="center" vertical="center" wrapText="1"/>
    </xf>
    <xf numFmtId="0" fontId="42" fillId="4" borderId="1" applyAlignment="1" pivotButton="0" quotePrefix="0" xfId="38">
      <alignment horizontal="center" vertical="center" wrapText="1"/>
    </xf>
    <xf numFmtId="0" fontId="41" fillId="4" borderId="8" applyAlignment="1" pivotButton="0" quotePrefix="0" xfId="38">
      <alignment horizontal="center" vertical="center" wrapText="1"/>
    </xf>
    <xf numFmtId="0" fontId="41" fillId="4" borderId="4" applyAlignment="1" pivotButton="0" quotePrefix="0" xfId="38">
      <alignment horizontal="center" vertical="center" wrapText="1"/>
    </xf>
    <xf numFmtId="0" fontId="43" fillId="5" borderId="8" applyAlignment="1" pivotButton="0" quotePrefix="0" xfId="38">
      <alignment horizontal="center" vertical="center" wrapText="1"/>
    </xf>
    <xf numFmtId="0" fontId="43" fillId="5" borderId="4" applyAlignment="1" pivotButton="0" quotePrefix="0" xfId="38">
      <alignment horizontal="center" vertical="center" wrapText="1"/>
    </xf>
    <xf numFmtId="0" fontId="41" fillId="4" borderId="2" applyAlignment="1" pivotButton="0" quotePrefix="0" xfId="38">
      <alignment horizontal="center" vertical="center"/>
    </xf>
    <xf numFmtId="0" fontId="41" fillId="4" borderId="5" applyAlignment="1" pivotButton="0" quotePrefix="0" xfId="38">
      <alignment horizontal="center" vertical="center"/>
    </xf>
    <xf numFmtId="0" fontId="41" fillId="4" borderId="9" applyAlignment="1" pivotButton="0" quotePrefix="0" xfId="38">
      <alignment horizontal="center" vertical="center"/>
    </xf>
    <xf numFmtId="0" fontId="41" fillId="4" borderId="11" applyAlignment="1" pivotButton="0" quotePrefix="0" xfId="38">
      <alignment horizontal="center" vertical="center"/>
    </xf>
    <xf numFmtId="0" fontId="41" fillId="4" borderId="6" applyAlignment="1" pivotButton="0" quotePrefix="0" xfId="38">
      <alignment horizontal="center" vertical="center"/>
    </xf>
    <xf numFmtId="0" fontId="41" fillId="4" borderId="7" applyAlignment="1" pivotButton="0" quotePrefix="0" xfId="38">
      <alignment horizontal="center" vertical="center"/>
    </xf>
    <xf numFmtId="0" fontId="115" fillId="9" borderId="50" applyAlignment="1" pivotButton="0" quotePrefix="0" xfId="63">
      <alignment horizontal="center" vertical="center"/>
    </xf>
    <xf numFmtId="0" fontId="115" fillId="9" borderId="51" applyAlignment="1" pivotButton="0" quotePrefix="0" xfId="63">
      <alignment horizontal="center" vertical="center"/>
    </xf>
    <xf numFmtId="0" fontId="114" fillId="0" borderId="0" pivotButton="0" quotePrefix="0" xfId="63"/>
    <xf numFmtId="0" fontId="116" fillId="0" borderId="16" applyAlignment="1" pivotButton="0" quotePrefix="0" xfId="63">
      <alignment horizontal="center" vertical="center"/>
    </xf>
    <xf numFmtId="0" fontId="116" fillId="0" borderId="16" applyAlignment="1" pivotButton="0" quotePrefix="0" xfId="63">
      <alignment horizontal="left" vertical="center"/>
    </xf>
    <xf numFmtId="0" fontId="116" fillId="0" borderId="1" applyAlignment="1" pivotButton="0" quotePrefix="0" xfId="63">
      <alignment horizontal="center" vertical="center"/>
    </xf>
    <xf numFmtId="0" fontId="116" fillId="0" borderId="1" applyAlignment="1" pivotButton="0" quotePrefix="0" xfId="63">
      <alignment horizontal="left" vertical="center"/>
    </xf>
    <xf numFmtId="0" fontId="116" fillId="0" borderId="1" applyAlignment="1" pivotButton="0" quotePrefix="0" xfId="63">
      <alignment horizontal="left" vertical="center" wrapText="1"/>
    </xf>
    <xf numFmtId="0" fontId="114" fillId="0" borderId="0" applyAlignment="1" pivotButton="0" quotePrefix="0" xfId="63">
      <alignment horizontal="center" vertical="center"/>
    </xf>
    <xf numFmtId="0" fontId="114" fillId="0" borderId="0" applyAlignment="1" pivotButton="0" quotePrefix="0" xfId="63">
      <alignment horizontal="left" vertical="center"/>
    </xf>
    <xf numFmtId="0" fontId="0" fillId="0" borderId="0" pivotButton="0" quotePrefix="0" xfId="0"/>
    <xf numFmtId="0" fontId="0" fillId="0" borderId="54" pivotButton="0" quotePrefix="0" xfId="0"/>
    <xf numFmtId="165" fontId="59" fillId="0" borderId="0" applyAlignment="1" pivotButton="0" quotePrefix="0" xfId="56">
      <alignment vertical="center"/>
    </xf>
    <xf numFmtId="165" fontId="59" fillId="0" borderId="0" applyAlignment="1" pivotButton="0" quotePrefix="0" xfId="56">
      <alignment horizontal="right" vertical="center"/>
    </xf>
    <xf numFmtId="165" fontId="110" fillId="0" borderId="16" applyAlignment="1" pivotButton="0" quotePrefix="0" xfId="56">
      <alignment horizontal="center" vertical="center" wrapText="1"/>
    </xf>
    <xf numFmtId="165" fontId="4" fillId="8" borderId="12" applyAlignment="1" pivotButton="0" quotePrefix="0" xfId="29">
      <alignment horizontal="center" vertical="center" wrapText="1"/>
    </xf>
    <xf numFmtId="169" fontId="105" fillId="0" borderId="0" applyAlignment="1" pivotButton="0" quotePrefix="0" xfId="57">
      <alignment vertical="center"/>
    </xf>
    <xf numFmtId="165" fontId="22" fillId="0" borderId="0" applyAlignment="1" pivotButton="0" quotePrefix="0" xfId="29">
      <alignment horizontal="right" vertical="center" wrapText="1"/>
    </xf>
    <xf numFmtId="165" fontId="23" fillId="0" borderId="12" applyAlignment="1" pivotButton="0" quotePrefix="0" xfId="36">
      <alignment horizontal="right" vertical="center" wrapText="1"/>
    </xf>
    <xf numFmtId="0" fontId="0" fillId="0" borderId="5" pivotButton="0" quotePrefix="0" xfId="0"/>
    <xf numFmtId="0" fontId="113" fillId="0" borderId="10" applyAlignment="1" pivotButton="0" quotePrefix="0" xfId="8">
      <alignment horizontal="left" vertical="center" wrapText="1"/>
    </xf>
    <xf numFmtId="0" fontId="0" fillId="0" borderId="9" pivotButton="0" quotePrefix="0" xfId="0"/>
    <xf numFmtId="0" fontId="0" fillId="0" borderId="14" pivotButton="0" quotePrefix="0" xfId="0"/>
    <xf numFmtId="0" fontId="113" fillId="0" borderId="1" applyAlignment="1" pivotButton="0" quotePrefix="0" xfId="8">
      <alignment horizontal="center" vertical="center" wrapText="1"/>
    </xf>
    <xf numFmtId="0" fontId="0" fillId="0" borderId="4" pivotButton="0" quotePrefix="0" xfId="0"/>
    <xf numFmtId="0" fontId="0" fillId="0" borderId="13" pivotButton="0" quotePrefix="0" xfId="0"/>
    <xf numFmtId="165" fontId="17" fillId="0" borderId="1" applyAlignment="1" pivotButton="0" quotePrefix="0" xfId="29">
      <alignment horizontal="center" vertical="center" wrapText="1"/>
    </xf>
    <xf numFmtId="165" fontId="17" fillId="0" borderId="1" applyAlignment="1" pivotButton="0" quotePrefix="0" xfId="29">
      <alignment vertical="top" wrapText="1"/>
    </xf>
    <xf numFmtId="0" fontId="64" fillId="0" borderId="57" applyAlignment="1" pivotButton="0" quotePrefix="0" xfId="8">
      <alignment horizontal="center" vertical="center" wrapText="1"/>
    </xf>
    <xf numFmtId="0" fontId="64" fillId="0" borderId="59" applyAlignment="1" pivotButton="0" quotePrefix="0" xfId="8">
      <alignment horizontal="center" vertical="center" wrapText="1"/>
    </xf>
    <xf numFmtId="171" fontId="81" fillId="0" borderId="55" applyAlignment="1" pivotButton="0" quotePrefix="0" xfId="8">
      <alignment horizontal="center" vertical="center" wrapText="1"/>
    </xf>
    <xf numFmtId="0" fontId="0" fillId="0" borderId="36" pivotButton="0" quotePrefix="0" xfId="0"/>
    <xf numFmtId="0" fontId="0" fillId="0" borderId="37" pivotButton="0" quotePrefix="0" xfId="0"/>
    <xf numFmtId="165" fontId="22" fillId="0" borderId="14" applyAlignment="1" pivotButton="0" quotePrefix="0" xfId="29">
      <alignment horizontal="right" vertical="center" wrapText="1"/>
    </xf>
    <xf numFmtId="0" fontId="0" fillId="0" borderId="39" pivotButton="0" quotePrefix="0" xfId="0"/>
    <xf numFmtId="0" fontId="0" fillId="0" borderId="23" pivotButton="0" quotePrefix="0" xfId="0"/>
    <xf numFmtId="2" fontId="112" fillId="0" borderId="16" applyAlignment="1" pivotButton="0" quotePrefix="0" xfId="8">
      <alignment horizontal="left" vertical="center"/>
    </xf>
    <xf numFmtId="0" fontId="0" fillId="0" borderId="6" pivotButton="0" quotePrefix="0" xfId="0"/>
    <xf numFmtId="0" fontId="0" fillId="0" borderId="7" pivotButton="0" quotePrefix="0" xfId="0"/>
    <xf numFmtId="0" fontId="0" fillId="0" borderId="41" pivotButton="0" quotePrefix="0" xfId="0"/>
    <xf numFmtId="0" fontId="0" fillId="0" borderId="42" pivotButton="0" quotePrefix="0" xfId="0"/>
    <xf numFmtId="171" fontId="82" fillId="0" borderId="56" applyAlignment="1" pivotButton="0" quotePrefix="0" xfId="8">
      <alignment horizontal="center" vertical="center" wrapText="1"/>
    </xf>
    <xf numFmtId="0" fontId="0" fillId="0" borderId="44" pivotButton="0" quotePrefix="0" xfId="0"/>
    <xf numFmtId="0" fontId="0" fillId="0" borderId="45" pivotButton="0" quotePrefix="0" xfId="0"/>
    <xf numFmtId="49" fontId="33" fillId="0" borderId="1" applyAlignment="1" pivotButton="0" quotePrefix="0" xfId="8">
      <alignment horizontal="center" vertical="center"/>
    </xf>
    <xf numFmtId="0" fontId="0" fillId="0" borderId="3" pivotButton="0" quotePrefix="0" xfId="0"/>
    <xf numFmtId="165" fontId="27" fillId="7" borderId="1" applyAlignment="1" pivotButton="0" quotePrefix="0" xfId="29">
      <alignment horizontal="center" vertical="center" wrapText="1"/>
    </xf>
    <xf numFmtId="165" fontId="27" fillId="0" borderId="0" applyAlignment="1" pivotButton="0" quotePrefix="0" xfId="29">
      <alignment horizontal="center" vertical="center" wrapText="1"/>
    </xf>
    <xf numFmtId="165" fontId="23" fillId="0" borderId="12" applyAlignment="1" pivotButton="0" quotePrefix="0" xfId="29">
      <alignment horizontal="right" vertical="center" wrapText="1"/>
    </xf>
    <xf numFmtId="165" fontId="24" fillId="0" borderId="12" applyAlignment="1" pivotButton="0" quotePrefix="0" xfId="29">
      <alignment horizontal="right" vertical="center" wrapText="1"/>
    </xf>
    <xf numFmtId="164" fontId="23" fillId="0" borderId="0" applyAlignment="1" applyProtection="1" pivotButton="0" quotePrefix="0" xfId="60">
      <alignment horizontal="center" vertical="center"/>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9" applyProtection="1" pivotButton="0" quotePrefix="0" xfId="0">
      <protection locked="0" hidden="0"/>
    </xf>
    <xf numFmtId="0" fontId="0" fillId="0" borderId="14" applyProtection="1" pivotButton="0" quotePrefix="0" xfId="0">
      <protection locked="0" hidden="0"/>
    </xf>
    <xf numFmtId="0" fontId="36" fillId="0" borderId="1" applyAlignment="1" pivotButton="0" quotePrefix="0" xfId="8">
      <alignment horizontal="center" vertical="center" wrapText="1"/>
    </xf>
    <xf numFmtId="0" fontId="91" fillId="0" borderId="63" applyAlignment="1" applyProtection="1" pivotButton="0" quotePrefix="0" xfId="60">
      <alignment horizontal="center" vertical="center"/>
      <protection locked="0" hidden="0"/>
    </xf>
    <xf numFmtId="0" fontId="0" fillId="0" borderId="27" applyProtection="1" pivotButton="0" quotePrefix="0" xfId="0">
      <protection locked="0" hidden="0"/>
    </xf>
    <xf numFmtId="165" fontId="72" fillId="6" borderId="5" applyAlignment="1" applyProtection="1" pivotButton="0" quotePrefix="0" xfId="13">
      <alignment horizontal="center" vertical="center" wrapText="1"/>
      <protection locked="1" hidden="1"/>
    </xf>
    <xf numFmtId="165" fontId="72" fillId="6" borderId="0" applyAlignment="1" applyProtection="1" pivotButton="0" quotePrefix="0" xfId="13">
      <alignment horizontal="center" vertical="center" wrapText="1"/>
      <protection locked="1" hidden="1"/>
    </xf>
    <xf numFmtId="165" fontId="72" fillId="6" borderId="14" applyAlignment="1" applyProtection="1" pivotButton="0" quotePrefix="0" xfId="13">
      <alignment horizontal="center" vertical="center" wrapText="1"/>
      <protection locked="1" hidden="1"/>
    </xf>
    <xf numFmtId="165" fontId="73" fillId="0" borderId="0" applyProtection="1" pivotButton="0" quotePrefix="1" xfId="33">
      <protection locked="0" hidden="0"/>
    </xf>
    <xf numFmtId="168" fontId="41" fillId="0" borderId="6" applyAlignment="1" applyProtection="1" pivotButton="0" quotePrefix="0" xfId="29">
      <alignment horizontal="center" vertical="center" wrapText="1"/>
      <protection locked="1" hidden="1"/>
    </xf>
    <xf numFmtId="170" fontId="41" fillId="0" borderId="6" applyAlignment="1" applyProtection="1" pivotButton="0" quotePrefix="0" xfId="36">
      <alignment vertical="center" wrapText="1"/>
      <protection locked="1" hidden="1"/>
    </xf>
    <xf numFmtId="164" fontId="40" fillId="7" borderId="1" applyAlignment="1" applyProtection="1" pivotButton="0" quotePrefix="0" xfId="60">
      <alignment horizontal="center" vertical="center"/>
      <protection locked="1" hidden="1"/>
    </xf>
    <xf numFmtId="165" fontId="40" fillId="0" borderId="1" applyAlignment="1" applyProtection="1" pivotButton="0" quotePrefix="0" xfId="33">
      <alignment horizontal="center" vertical="center" wrapText="1"/>
      <protection locked="0" hidden="0"/>
    </xf>
    <xf numFmtId="166" fontId="23" fillId="0" borderId="12" applyAlignment="1" applyProtection="1" pivotButton="0" quotePrefix="0" xfId="60">
      <alignment horizontal="center" vertical="center"/>
      <protection locked="1" hidden="1"/>
    </xf>
    <xf numFmtId="165" fontId="27" fillId="0" borderId="12" applyAlignment="1" applyProtection="1" pivotButton="0" quotePrefix="0" xfId="29">
      <alignment horizontal="center" vertical="center"/>
      <protection locked="1" hidden="1"/>
    </xf>
    <xf numFmtId="165" fontId="27" fillId="0" borderId="12" applyAlignment="1" applyProtection="1" pivotButton="0" quotePrefix="0" xfId="29">
      <alignment horizontal="left" vertical="center" wrapText="1"/>
      <protection locked="1" hidden="1"/>
    </xf>
    <xf numFmtId="165" fontId="30" fillId="0" borderId="12" applyAlignment="1" applyProtection="1" pivotButton="0" quotePrefix="0" xfId="29">
      <alignment horizontal="right" vertical="center" wrapText="1"/>
      <protection locked="1" hidden="1"/>
    </xf>
    <xf numFmtId="165" fontId="27" fillId="0" borderId="12" applyAlignment="1" applyProtection="1" pivotButton="0" quotePrefix="0" xfId="29">
      <alignment horizontal="right" vertical="center"/>
      <protection locked="1" hidden="1"/>
    </xf>
    <xf numFmtId="165" fontId="41" fillId="0" borderId="12" applyAlignment="1" applyProtection="1" pivotButton="0" quotePrefix="0" xfId="29">
      <alignment horizontal="right" vertical="center"/>
      <protection locked="1" hidden="1"/>
    </xf>
    <xf numFmtId="165" fontId="75" fillId="0" borderId="0" applyAlignment="1" pivotButton="0" quotePrefix="1" xfId="36">
      <alignment vertical="center"/>
    </xf>
    <xf numFmtId="165" fontId="73" fillId="0" borderId="0" applyAlignment="1" pivotButton="0" quotePrefix="0" xfId="29">
      <alignment wrapText="1"/>
    </xf>
    <xf numFmtId="165" fontId="0" fillId="0" borderId="0" applyAlignment="1" pivotButton="0" quotePrefix="0" xfId="29">
      <alignment wrapText="1"/>
    </xf>
    <xf numFmtId="165" fontId="23" fillId="0" borderId="0" applyAlignment="1" applyProtection="1" pivotButton="0" quotePrefix="1" xfId="60">
      <alignment horizontal="center" vertical="center"/>
      <protection locked="0" hidden="0"/>
    </xf>
    <xf numFmtId="166" fontId="7" fillId="0" borderId="0" applyAlignment="1" applyProtection="1" pivotButton="0" quotePrefix="0" xfId="38">
      <alignment horizontal="center" vertical="center"/>
      <protection locked="0" hidden="0"/>
    </xf>
    <xf numFmtId="166" fontId="30" fillId="0" borderId="0" applyAlignment="1" applyProtection="1" pivotButton="0" quotePrefix="0" xfId="38">
      <alignment vertical="center" wrapText="1"/>
      <protection locked="0" hidden="0"/>
    </xf>
    <xf numFmtId="0" fontId="0" fillId="0" borderId="4" applyProtection="1" pivotButton="0" quotePrefix="0" xfId="0">
      <protection locked="0" hidden="0"/>
    </xf>
    <xf numFmtId="166" fontId="22" fillId="0" borderId="0" applyAlignment="1" applyProtection="1" pivotButton="0" quotePrefix="0" xfId="38">
      <alignment vertical="center" wrapText="1"/>
      <protection locked="0" hidden="0"/>
    </xf>
    <xf numFmtId="0" fontId="0" fillId="0" borderId="3" applyProtection="1" pivotButton="0" quotePrefix="0" xfId="0">
      <protection locked="0" hidden="0"/>
    </xf>
    <xf numFmtId="166" fontId="41" fillId="4" borderId="1" applyAlignment="1" applyProtection="1" pivotButton="0" quotePrefix="0" xfId="38">
      <alignment horizontal="center" vertical="center"/>
      <protection locked="0" hidden="0"/>
    </xf>
    <xf numFmtId="0" fontId="0" fillId="0" borderId="62" applyProtection="1" pivotButton="0" quotePrefix="0" xfId="0">
      <protection locked="0" hidden="0"/>
    </xf>
    <xf numFmtId="0" fontId="0" fillId="0" borderId="11" applyProtection="1" pivotButton="0" quotePrefix="0" xfId="0">
      <protection locked="0" hidden="0"/>
    </xf>
    <xf numFmtId="0" fontId="0" fillId="0" borderId="6" applyProtection="1" pivotButton="0" quotePrefix="0" xfId="0">
      <protection locked="0" hidden="0"/>
    </xf>
    <xf numFmtId="0" fontId="0" fillId="0" borderId="7" applyProtection="1" pivotButton="0" quotePrefix="0" xfId="0">
      <protection locked="0" hidden="0"/>
    </xf>
    <xf numFmtId="0" fontId="0" fillId="0" borderId="16" applyProtection="1" pivotButton="0" quotePrefix="0" xfId="0">
      <protection locked="0" hidden="0"/>
    </xf>
    <xf numFmtId="166" fontId="44" fillId="0" borderId="1" applyAlignment="1" applyProtection="1" pivotButton="0" quotePrefix="0" xfId="38">
      <alignment horizontal="center" vertical="center"/>
      <protection locked="0" hidden="0"/>
    </xf>
    <xf numFmtId="166" fontId="7" fillId="0" borderId="1" applyAlignment="1" applyProtection="1" pivotButton="0" quotePrefix="0" xfId="38">
      <alignment horizontal="center" vertical="center"/>
      <protection locked="0" hidden="0"/>
    </xf>
    <xf numFmtId="0" fontId="41" fillId="0" borderId="1" applyAlignment="1" applyProtection="1" pivotButton="0" quotePrefix="0" xfId="38">
      <alignment horizontal="right" vertical="center"/>
      <protection locked="0" hidden="0"/>
    </xf>
    <xf numFmtId="0" fontId="0" fillId="0" borderId="16" pivotButton="0" quotePrefix="0" xfId="0"/>
    <xf numFmtId="0" fontId="30" fillId="0" borderId="1" applyAlignment="1" pivotButton="0" quotePrefix="0" xfId="38">
      <alignment horizontal="right" vertical="center"/>
    </xf>
    <xf numFmtId="4" fontId="30" fillId="0" borderId="1" applyAlignment="1" pivotButton="0" quotePrefix="0" xfId="38">
      <alignment horizontal="center" vertical="center" wrapText="1"/>
    </xf>
    <xf numFmtId="0" fontId="0" fillId="0" borderId="62" pivotButton="0" quotePrefix="0" xfId="0"/>
    <xf numFmtId="0" fontId="0" fillId="0" borderId="11" pivotButton="0" quotePrefix="0" xfId="0"/>
    <xf numFmtId="0" fontId="30" fillId="0" borderId="1" applyAlignment="1" pivotButton="0" quotePrefix="0" xfId="38">
      <alignment horizontal="right"/>
    </xf>
    <xf numFmtId="164" fontId="23" fillId="0" borderId="0" applyAlignment="1" applyProtection="1" pivotButton="0" quotePrefix="0" xfId="21">
      <alignment horizontal="center" vertical="center"/>
      <protection locked="0" hidden="0"/>
    </xf>
    <xf numFmtId="166" fontId="23" fillId="0" borderId="12" applyAlignment="1" applyProtection="1" pivotButton="0" quotePrefix="0" xfId="21">
      <alignment horizontal="center" vertical="center"/>
      <protection locked="1" hidden="1"/>
    </xf>
    <xf numFmtId="165" fontId="23" fillId="0" borderId="12" applyAlignment="1" applyProtection="1" pivotButton="0" quotePrefix="0" xfId="31">
      <alignment horizontal="right" vertical="center" wrapText="1"/>
      <protection locked="1" hidden="1"/>
    </xf>
    <xf numFmtId="165" fontId="23" fillId="0" borderId="12" applyAlignment="1" applyProtection="1" pivotButton="0" quotePrefix="0" xfId="31">
      <alignment horizontal="right" vertical="center"/>
      <protection locked="1" hidden="1"/>
    </xf>
    <xf numFmtId="165" fontId="27" fillId="0" borderId="12" applyAlignment="1" applyProtection="1" pivotButton="0" quotePrefix="0" xfId="31">
      <alignment horizontal="right" vertical="center"/>
      <protection locked="1" hidden="1"/>
    </xf>
    <xf numFmtId="165" fontId="102" fillId="0" borderId="0" applyAlignment="1" applyProtection="1" pivotButton="0" quotePrefix="0" xfId="31">
      <alignment horizontal="center" vertical="center"/>
      <protection locked="1" hidden="1"/>
    </xf>
    <xf numFmtId="165" fontId="93" fillId="0" borderId="0" applyAlignment="1" applyProtection="1" pivotButton="0" quotePrefix="0" xfId="31">
      <alignment horizontal="right" vertical="center"/>
      <protection locked="1" hidden="1"/>
    </xf>
    <xf numFmtId="165" fontId="52" fillId="0" borderId="0" applyAlignment="1" applyProtection="1" pivotButton="0" quotePrefix="0" xfId="31">
      <alignment horizontal="right" vertical="center"/>
      <protection locked="1" hidden="1"/>
    </xf>
    <xf numFmtId="0" fontId="54" fillId="0" borderId="10" applyAlignment="1" pivotButton="0" quotePrefix="0" xfId="8">
      <alignment horizontal="left" vertical="center" wrapText="1"/>
    </xf>
    <xf numFmtId="168" fontId="51" fillId="0" borderId="0" applyAlignment="1" applyProtection="1" pivotButton="0" quotePrefix="0" xfId="21">
      <alignment vertical="center"/>
      <protection locked="0" hidden="0"/>
    </xf>
    <xf numFmtId="0" fontId="35" fillId="0" borderId="1" applyAlignment="1" pivotButton="0" quotePrefix="0" xfId="8">
      <alignment horizontal="center" vertical="center" wrapText="1"/>
    </xf>
    <xf numFmtId="0" fontId="0" fillId="0" borderId="24" applyProtection="1" pivotButton="0" quotePrefix="0" xfId="0">
      <protection locked="1" hidden="1"/>
    </xf>
    <xf numFmtId="0" fontId="0" fillId="0" borderId="32" applyProtection="1" pivotButton="0" quotePrefix="0" xfId="0">
      <protection locked="1" hidden="1"/>
    </xf>
    <xf numFmtId="168" fontId="52" fillId="0" borderId="0" applyAlignment="1" applyProtection="1" pivotButton="0" quotePrefix="0" xfId="21">
      <alignment vertical="center"/>
      <protection locked="0" hidden="0"/>
    </xf>
    <xf numFmtId="0" fontId="0" fillId="0" borderId="6" applyProtection="1" pivotButton="0" quotePrefix="0" xfId="0">
      <protection locked="1" hidden="1"/>
    </xf>
    <xf numFmtId="165" fontId="30" fillId="6" borderId="3" applyAlignment="1" applyProtection="1" pivotButton="0" quotePrefix="0" xfId="13">
      <alignment horizontal="center" vertical="center" wrapText="1"/>
      <protection locked="1" hidden="1"/>
    </xf>
    <xf numFmtId="165" fontId="30" fillId="6" borderId="7" applyAlignment="1" applyProtection="1" pivotButton="0" quotePrefix="0" xfId="13">
      <alignment horizontal="center" vertical="center" wrapText="1"/>
      <protection locked="1" hidden="1"/>
    </xf>
    <xf numFmtId="0" fontId="39" fillId="0" borderId="3" applyAlignment="1" applyProtection="1" pivotButton="0" quotePrefix="0" xfId="13">
      <alignment horizontal="center" vertical="center" wrapText="1"/>
      <protection locked="1" hidden="1"/>
    </xf>
    <xf numFmtId="0" fontId="0" fillId="0" borderId="5" applyProtection="1" pivotButton="0" quotePrefix="0" xfId="0">
      <protection locked="1" hidden="1"/>
    </xf>
    <xf numFmtId="164" fontId="40" fillId="7" borderId="1" applyAlignment="1" applyProtection="1" pivotButton="0" quotePrefix="0" xfId="21">
      <alignment horizontal="center" vertical="center"/>
      <protection locked="1" hidden="1"/>
    </xf>
    <xf numFmtId="164" fontId="27" fillId="0" borderId="15" applyAlignment="1" applyProtection="1" pivotButton="0" quotePrefix="0" xfId="21">
      <alignment horizontal="left" vertical="center"/>
      <protection locked="1" hidden="1"/>
    </xf>
    <xf numFmtId="167" fontId="37" fillId="0" borderId="15" applyAlignment="1" applyProtection="1" pivotButton="0" quotePrefix="0" xfId="21">
      <alignment horizontal="right" vertical="center" wrapText="1"/>
      <protection locked="1" hidden="1"/>
    </xf>
    <xf numFmtId="165" fontId="27" fillId="0" borderId="15" applyAlignment="1" applyProtection="1" pivotButton="0" quotePrefix="0" xfId="21">
      <alignment horizontal="right" vertical="center"/>
      <protection locked="1" hidden="1"/>
    </xf>
    <xf numFmtId="165" fontId="27" fillId="0" borderId="0" applyAlignment="1" applyProtection="1" pivotButton="0" quotePrefix="0" xfId="21">
      <alignment horizontal="right" vertical="center"/>
      <protection locked="1" hidden="1"/>
    </xf>
    <xf numFmtId="165" fontId="93" fillId="0" borderId="0" applyAlignment="1" applyProtection="1" pivotButton="0" quotePrefix="0" xfId="21">
      <alignment horizontal="right" vertical="center"/>
      <protection locked="1" hidden="1"/>
    </xf>
    <xf numFmtId="165" fontId="52" fillId="0" borderId="0" applyAlignment="1" applyProtection="1" pivotButton="0" quotePrefix="0" xfId="21">
      <alignment horizontal="right" vertical="center"/>
      <protection locked="1" hidden="1"/>
    </xf>
    <xf numFmtId="165" fontId="23" fillId="0" borderId="0" applyAlignment="1" applyProtection="1" pivotButton="0" quotePrefix="0" xfId="21">
      <alignment horizontal="center" vertical="center"/>
      <protection locked="0" hidden="0"/>
    </xf>
    <xf numFmtId="172" fontId="25" fillId="4" borderId="12" applyAlignment="1" applyProtection="1" pivotButton="0" quotePrefix="0" xfId="6">
      <alignment horizontal="right" vertical="center" wrapText="1"/>
      <protection locked="1" hidden="1"/>
    </xf>
    <xf numFmtId="0" fontId="0" fillId="0" borderId="28" applyProtection="1" pivotButton="0" quotePrefix="0" xfId="0">
      <protection locked="1" hidden="1"/>
    </xf>
    <xf numFmtId="0" fontId="0" fillId="0" borderId="30" applyProtection="1" pivotButton="0" quotePrefix="0" xfId="0">
      <protection locked="1" hidden="1"/>
    </xf>
    <xf numFmtId="168" fontId="25" fillId="4" borderId="29" applyAlignment="1" applyProtection="1" pivotButton="0" quotePrefix="1" xfId="11">
      <alignment vertical="center" wrapText="1"/>
      <protection locked="1" hidden="1"/>
    </xf>
    <xf numFmtId="168" fontId="25" fillId="4" borderId="28" applyAlignment="1" applyProtection="1" pivotButton="0" quotePrefix="1" xfId="11">
      <alignment vertical="center" wrapText="1"/>
      <protection locked="1" hidden="1"/>
    </xf>
    <xf numFmtId="168" fontId="25" fillId="4" borderId="12" applyAlignment="1" applyProtection="1" pivotButton="0" quotePrefix="1" xfId="11">
      <alignment vertical="center" wrapText="1"/>
      <protection locked="1" hidden="1"/>
    </xf>
    <xf numFmtId="168" fontId="25" fillId="4" borderId="0" applyAlignment="1" applyProtection="1" pivotButton="0" quotePrefix="1" xfId="11">
      <alignment vertical="center" wrapText="1"/>
      <protection locked="1" hidden="1"/>
    </xf>
    <xf numFmtId="168" fontId="96" fillId="4" borderId="0" applyAlignment="1" applyProtection="1" pivotButton="0" quotePrefix="1" xfId="11">
      <alignment vertical="center" wrapText="1"/>
      <protection locked="1" hidden="1"/>
    </xf>
    <xf numFmtId="168" fontId="99" fillId="4" borderId="0" applyAlignment="1" applyProtection="1" pivotButton="0" quotePrefix="1" xfId="11">
      <alignment vertical="center" wrapText="1"/>
      <protection locked="1" hidden="1"/>
    </xf>
    <xf numFmtId="165" fontId="51" fillId="0" borderId="8" applyAlignment="1" pivotButton="0" quotePrefix="0" xfId="36">
      <alignment vertical="center" wrapText="1"/>
    </xf>
    <xf numFmtId="165" fontId="52" fillId="0" borderId="1" applyAlignment="1" pivotButton="0" quotePrefix="0" xfId="0">
      <alignment vertical="center" wrapText="1"/>
    </xf>
    <xf numFmtId="0" fontId="0" fillId="0" borderId="19" applyProtection="1" pivotButton="0" quotePrefix="0" xfId="0">
      <protection locked="0" hidden="0"/>
    </xf>
    <xf numFmtId="173" fontId="51" fillId="0" borderId="1" applyAlignment="1" pivotButton="0" quotePrefix="1" xfId="36">
      <alignment horizontal="center" vertical="center" wrapText="1"/>
    </xf>
    <xf numFmtId="2" fontId="52" fillId="0" borderId="1" applyAlignment="1" pivotButton="0" quotePrefix="0" xfId="36">
      <alignment horizontal="center" vertical="center" wrapText="1"/>
    </xf>
    <xf numFmtId="0" fontId="0" fillId="0" borderId="22" applyProtection="1" pivotButton="0" quotePrefix="0" xfId="0">
      <protection locked="0" hidden="0"/>
    </xf>
    <xf numFmtId="168" fontId="51" fillId="0" borderId="0" applyAlignment="1" applyProtection="1" pivotButton="0" quotePrefix="0" xfId="36">
      <alignment horizontal="center" vertical="center"/>
      <protection locked="0" hidden="0"/>
    </xf>
    <xf numFmtId="168" fontId="52" fillId="0" borderId="0" applyAlignment="1" applyProtection="1" pivotButton="0" quotePrefix="0" xfId="36">
      <alignment horizontal="center" vertical="center"/>
      <protection locked="0" hidden="0"/>
    </xf>
    <xf numFmtId="168" fontId="93" fillId="0" borderId="0" applyAlignment="1" applyProtection="1" pivotButton="0" quotePrefix="0" xfId="36">
      <alignment horizontal="center" vertical="center"/>
      <protection locked="0" hidden="0"/>
    </xf>
  </cellXfs>
  <cellStyles count="64">
    <cellStyle name="Normal" xfId="0" builtinId="0"/>
    <cellStyle name="Hyperlink 2" xfId="1"/>
    <cellStyle name="Moeda 2" xfId="2"/>
    <cellStyle name="Moeda 2 2" xfId="3"/>
    <cellStyle name="Moeda 3" xfId="4"/>
    <cellStyle name="Moeda 3 2" xfId="5"/>
    <cellStyle name="Moeda 4" xfId="6"/>
    <cellStyle name="Normal 10" xfId="7"/>
    <cellStyle name="Normal 11" xfId="8"/>
    <cellStyle name="Normal 2" xfId="9"/>
    <cellStyle name="Normal 2 2" xfId="10"/>
    <cellStyle name="Normal 2 2 2" xfId="11"/>
    <cellStyle name="Normal 2 4" xfId="12"/>
    <cellStyle name="Normal 2 4 2" xfId="13"/>
    <cellStyle name="Normal 3" xfId="14"/>
    <cellStyle name="Normal 3 2 3" xfId="15"/>
    <cellStyle name="Normal 4" xfId="16"/>
    <cellStyle name="Normal 4 2" xfId="17"/>
    <cellStyle name="Normal 5" xfId="18"/>
    <cellStyle name="Normal 5 19" xfId="19"/>
    <cellStyle name="Normal 5 2" xfId="20"/>
    <cellStyle name="Normal 6" xfId="21"/>
    <cellStyle name="Normal 7" xfId="22"/>
    <cellStyle name="Normal 8" xfId="23"/>
    <cellStyle name="Normal 9" xfId="24"/>
    <cellStyle name="Porcentagem 2" xfId="25"/>
    <cellStyle name="Porcentagem 2 2" xfId="26"/>
    <cellStyle name="Porcentagem 3" xfId="27"/>
    <cellStyle name="Porcentagem 3 2" xfId="28"/>
    <cellStyle name="Vírgula" xfId="29" builtinId="3"/>
    <cellStyle name="Separador de milhares 2" xfId="30"/>
    <cellStyle name="Separador de milhares 3" xfId="31"/>
    <cellStyle name="Separador de milhares 4" xfId="32"/>
    <cellStyle name="Separador de milhares 7" xfId="33"/>
    <cellStyle name="Vírgula 2" xfId="34"/>
    <cellStyle name="Vírgula 2 2" xfId="35"/>
    <cellStyle name="Vírgula 3" xfId="36"/>
    <cellStyle name="Vírgula 3 2" xfId="37"/>
    <cellStyle name="Normal 12" xfId="38"/>
    <cellStyle name="Normal 13" xfId="39"/>
    <cellStyle name="Normal 14" xfId="40"/>
    <cellStyle name="Separador de milhares 5" xfId="41"/>
    <cellStyle name="Normal 15" xfId="42"/>
    <cellStyle name="Separador de milhares 6" xfId="43"/>
    <cellStyle name="Normal 16" xfId="44"/>
    <cellStyle name="Separador de milhares 6 2" xfId="45"/>
    <cellStyle name="Separador de milhares 8" xfId="46"/>
    <cellStyle name="Normal 15 2" xfId="47"/>
    <cellStyle name="Separador de milhares 8 2" xfId="48"/>
    <cellStyle name="Normal 17" xfId="49"/>
    <cellStyle name="Vírgula 4" xfId="50"/>
    <cellStyle name="Vírgula 5" xfId="51"/>
    <cellStyle name="Normal 18" xfId="52"/>
    <cellStyle name="Normal 17 2" xfId="53"/>
    <cellStyle name="Normal 19" xfId="54"/>
    <cellStyle name="Normal 20" xfId="55"/>
    <cellStyle name="Vírgula 6" xfId="56"/>
    <cellStyle name="Normal 18 2" xfId="57"/>
    <cellStyle name="Normal 21" xfId="58"/>
    <cellStyle name="Porcentagem" xfId="59" builtinId="5"/>
    <cellStyle name="Normal 6 2" xfId="60"/>
    <cellStyle name="Separador de milhares 3 2" xfId="61"/>
    <cellStyle name="Normal 2 3" xfId="62"/>
    <cellStyle name="Normal 22" xfId="63"/>
  </cellStyles>
  <dxfs count="263">
    <dxf>
      <font>
        <b val="1"/>
        <color rgb="FFC00000"/>
      </font>
      <fill>
        <patternFill>
          <bgColor theme="0" tint="-0.1499679555650502"/>
        </patternFill>
      </fill>
      <border>
        <left/>
        <right/>
      </border>
    </dxf>
    <dxf>
      <fill>
        <patternFill>
          <bgColor theme="0" tint="-0.0499893185216834"/>
        </patternFill>
      </fill>
      <border>
        <left/>
        <right/>
      </border>
    </dxf>
    <dxf>
      <font>
        <b val="1"/>
        <color rgb="FFC00000"/>
      </font>
      <fill>
        <patternFill>
          <bgColor theme="0" tint="-0.1499679555650502"/>
        </patternFill>
      </fill>
      <border>
        <left/>
        <right/>
      </border>
    </dxf>
    <dxf>
      <fill>
        <patternFill>
          <bgColor theme="0" tint="-0.0499893185216834"/>
        </patternFill>
      </fill>
      <border>
        <left/>
        <right/>
      </border>
    </dxf>
    <dxf>
      <font>
        <b val="1"/>
        <color rgb="FFC00000"/>
      </font>
      <fill>
        <patternFill>
          <bgColor theme="0" tint="-0.1499679555650502"/>
        </patternFill>
      </fill>
      <border>
        <left/>
        <right/>
      </border>
    </dxf>
    <dxf>
      <fill>
        <patternFill>
          <bgColor theme="0" tint="-0.0499893185216834"/>
        </patternFill>
      </fill>
      <border>
        <left/>
        <right/>
      </border>
    </dxf>
    <dxf>
      <font>
        <b val="1"/>
        <color rgb="FFC00000"/>
      </font>
      <fill>
        <patternFill>
          <bgColor theme="0" tint="-0.1499679555650502"/>
        </patternFill>
      </fill>
      <border>
        <left/>
        <right/>
      </border>
    </dxf>
    <dxf>
      <font>
        <b val="1"/>
        <color rgb="FFC00000"/>
      </font>
    </dxf>
    <dxf>
      <font>
        <b val="1"/>
        <color rgb="FFC00000"/>
      </font>
    </dxf>
    <dxf>
      <font>
        <b val="1"/>
        <color rgb="FF002060"/>
      </font>
    </dxf>
    <dxf>
      <font>
        <b val="1"/>
        <color rgb="FFC00000"/>
      </font>
      <fill>
        <patternFill>
          <bgColor theme="0" tint="-0.1499679555650502"/>
        </patternFill>
      </fill>
      <border>
        <left/>
        <right/>
      </border>
    </dxf>
    <dxf>
      <font>
        <b val="1"/>
        <color rgb="FF002060"/>
      </font>
      <fill>
        <patternFill patternType="solid">
          <bgColor rgb="FFEAEAEA"/>
        </patternFill>
      </fill>
      <border>
        <left/>
        <right/>
      </border>
    </dxf>
    <dxf>
      <font>
        <b val="1"/>
        <color theme="6" tint="-0.499984740745262"/>
      </font>
    </dxf>
    <dxf>
      <font>
        <b val="1"/>
        <color rgb="FF002060"/>
      </font>
    </dxf>
    <dxf>
      <font>
        <b val="1"/>
      </font>
      <fill>
        <patternFill>
          <bgColor theme="0" tint="-0.1499679555650502"/>
        </patternFill>
      </fill>
      <border>
        <left style="thin">
          <color indexed="64"/>
        </left>
        <top style="thin">
          <color indexed="64"/>
        </top>
        <bottom style="thin">
          <color indexed="64"/>
        </bottom>
      </border>
    </dxf>
    <dxf>
      <font>
        <b val="1"/>
      </font>
      <fill>
        <patternFill>
          <bgColor theme="0" tint="-0.1499679555650502"/>
        </patternFill>
      </fill>
      <border>
        <left style="thin">
          <color indexed="64"/>
        </left>
        <top style="thin">
          <color indexed="64"/>
        </top>
        <bottom style="thin">
          <color indexed="64"/>
        </bottom>
      </border>
    </dxf>
    <dxf>
      <font>
        <b val="1"/>
      </font>
      <fill>
        <patternFill>
          <bgColor theme="0" tint="-0.1499679555650502"/>
        </patternFill>
      </fill>
      <border>
        <left style="thin">
          <color indexed="64"/>
        </left>
        <top style="thin">
          <color indexed="64"/>
        </top>
        <bottom style="thin">
          <color indexed="64"/>
        </bottom>
      </border>
    </dxf>
    <dxf>
      <font>
        <b val="1"/>
        <color rgb="FFC00000"/>
      </font>
    </dxf>
    <dxf>
      <font>
        <b val="1"/>
        <color rgb="FFC00000"/>
      </font>
      <fill>
        <patternFill>
          <bgColor theme="0" tint="-0.1499679555650502"/>
        </patternFill>
      </fill>
      <border>
        <left/>
        <right/>
      </border>
    </dxf>
    <dxf>
      <font>
        <b val="1"/>
        <color rgb="FF002060"/>
      </font>
      <fill>
        <patternFill patternType="solid">
          <bgColor rgb="FFEAEAEA"/>
        </patternFill>
      </fill>
      <border>
        <left/>
        <right/>
      </border>
    </dxf>
    <dxf>
      <font>
        <b val="1"/>
        <color rgb="FFC00000"/>
      </font>
    </dxf>
    <dxf>
      <font>
        <b val="1"/>
        <color rgb="FF002060"/>
      </font>
    </dxf>
    <dxf>
      <font>
        <b val="1"/>
      </font>
      <fill>
        <patternFill>
          <bgColor theme="0" tint="-0.1499679555650502"/>
        </patternFill>
      </fill>
      <border>
        <left style="thin">
          <color indexed="64"/>
        </left>
        <top style="thin">
          <color indexed="64"/>
        </top>
        <bottom style="thin">
          <color indexed="64"/>
        </bottom>
      </border>
    </dxf>
    <dxf>
      <font>
        <b val="1"/>
      </font>
      <fill>
        <patternFill>
          <bgColor theme="0" tint="-0.1499679555650502"/>
        </patternFill>
      </fill>
      <border>
        <left style="thin">
          <color indexed="64"/>
        </left>
        <top style="thin">
          <color indexed="64"/>
        </top>
        <bottom style="thin">
          <color indexed="64"/>
        </bottom>
      </border>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rgb="FF002060"/>
      </font>
    </dxf>
    <dxf>
      <font>
        <b val="1"/>
        <color rgb="FFC00000"/>
      </font>
    </dxf>
    <dxf>
      <font>
        <b val="1"/>
        <color rgb="FF0070C0"/>
      </font>
    </dxf>
    <dxf>
      <font>
        <b val="1"/>
        <color rgb="FFC00000"/>
      </font>
    </dxf>
    <dxf>
      <font>
        <b val="1"/>
        <color rgb="FF002060"/>
      </font>
    </dxf>
    <dxf>
      <font>
        <b val="1"/>
        <color theme="1"/>
      </font>
      <fill>
        <patternFill>
          <bgColor theme="0" tint="-0.249946592608417"/>
        </patternFill>
      </fill>
    </dxf>
    <dxf>
      <font>
        <b val="1"/>
        <color rgb="FF0070C0"/>
      </font>
    </dxf>
    <dxf>
      <font>
        <color rgb="FFFF0000"/>
      </font>
    </dxf>
    <dxf>
      <font>
        <b val="1"/>
        <color theme="1"/>
      </font>
      <fill>
        <patternFill>
          <bgColor theme="0" tint="-0.249946592608417"/>
        </patternFill>
      </fill>
    </dxf>
    <dxf>
      <font>
        <b val="1"/>
        <color rgb="FF0070C0"/>
      </font>
    </dxf>
    <dxf>
      <font>
        <b val="1"/>
        <color rgb="FF002060"/>
      </font>
      <fill>
        <patternFill patternType="solid">
          <bgColor rgb="FFE8E8E8"/>
        </patternFill>
      </fill>
      <border>
        <left style="thin">
          <color theme="0"/>
        </left>
        <right style="thin">
          <color theme="0"/>
        </right>
        <vertical/>
        <horizontal/>
      </border>
    </dxf>
    <dxf>
      <font>
        <color theme="1"/>
      </font>
    </dxf>
    <dxf>
      <font>
        <b val="1"/>
        <color theme="1"/>
      </font>
      <fill>
        <patternFill>
          <bgColor theme="0" tint="-0.249946592608417"/>
        </patternFill>
      </fill>
    </dxf>
    <dxf>
      <font>
        <b val="1"/>
        <color rgb="FF0070C0"/>
      </font>
    </dxf>
    <dxf>
      <font>
        <b val="1"/>
        <color rgb="FF002060"/>
      </font>
      <fill>
        <patternFill patternType="solid">
          <bgColor rgb="FFE8E8E8"/>
        </patternFill>
      </fill>
      <border>
        <left style="thin">
          <color theme="0"/>
        </left>
        <right style="thin">
          <color theme="0"/>
        </right>
        <vertical/>
        <horizontal/>
      </border>
    </dxf>
    <dxf>
      <font>
        <color theme="1"/>
      </font>
    </dxf>
    <dxf>
      <font>
        <b val="1"/>
        <color rgb="FF002060"/>
      </font>
    </dxf>
    <dxf>
      <font>
        <b val="1"/>
        <color rgb="FFC00000"/>
      </font>
    </dxf>
    <dxf>
      <font>
        <b val="1"/>
        <color rgb="FF0070C0"/>
      </font>
    </dxf>
    <dxf>
      <font>
        <b val="1"/>
        <color rgb="FFC00000"/>
      </font>
    </dxf>
    <dxf>
      <font>
        <b val="1"/>
        <color rgb="FF00206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fill>
        <patternFill patternType="solid">
          <bgColor rgb="FFE8E8E8"/>
        </patternFill>
      </fill>
      <border>
        <left style="thin">
          <color theme="0"/>
        </left>
        <right style="thin">
          <color theme="0"/>
        </right>
        <vertical/>
        <horizontal/>
      </border>
    </dxf>
    <dxf>
      <font>
        <color theme="1"/>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2060"/>
      </font>
      <fill>
        <patternFill>
          <bgColor auto="1"/>
        </patternFill>
      </fill>
      <border>
        <left style="thin">
          <color theme="0"/>
        </left>
        <right style="thin">
          <color theme="0"/>
        </right>
        <vertical/>
        <horizontal/>
      </border>
    </dxf>
    <dxf>
      <font>
        <b val="1"/>
        <color rgb="FF0070C0"/>
      </font>
    </dxf>
    <dxf>
      <font>
        <b val="1"/>
        <color theme="1"/>
      </font>
      <fill>
        <patternFill>
          <bgColor theme="0" tint="-0.249946592608417"/>
        </patternFill>
      </fill>
    </dxf>
    <dxf>
      <font>
        <b val="1"/>
        <color rgb="FF002060"/>
      </font>
      <fill>
        <patternFill>
          <bgColor auto="1"/>
        </patternFill>
      </fill>
      <border>
        <left style="thin">
          <color theme="0"/>
        </left>
        <right style="thin">
          <color theme="0"/>
        </right>
        <vertical/>
        <horizontal/>
      </border>
    </dxf>
    <dxf>
      <font>
        <b val="1"/>
        <color rgb="FF0070C0"/>
      </font>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theme="6" tint="-0.499984740745262"/>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6" tint="-0.499984740745262"/>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theme="1"/>
      </font>
      <fill>
        <patternFill>
          <bgColor theme="0" tint="-0.249946592608417"/>
        </patternFill>
      </fill>
    </dxf>
    <dxf>
      <font>
        <b val="1"/>
        <color rgb="FF0070C0"/>
      </font>
    </dxf>
    <dxf>
      <font>
        <b val="1"/>
        <color rgb="FF002060"/>
      </font>
      <border>
        <left style="thin">
          <color theme="0"/>
        </left>
        <right style="thin">
          <color theme="0"/>
        </right>
        <vertical/>
        <horizontal/>
      </border>
    </dxf>
    <dxf>
      <font>
        <b val="1"/>
        <color theme="1"/>
      </font>
      <fill>
        <patternFill>
          <bgColor theme="0" tint="-0.249946592608417"/>
        </patternFill>
      </fill>
    </dxf>
    <dxf>
      <font>
        <b val="1"/>
        <color rgb="FF0070C0"/>
      </font>
    </dxf>
    <dxf>
      <font>
        <b val="1"/>
        <color rgb="FF002060"/>
      </font>
    </dxf>
    <dxf>
      <font>
        <b val="1"/>
        <color rgb="FFC00000"/>
      </font>
    </dxf>
    <dxf>
      <font>
        <b val="1"/>
        <color rgb="FF0070C0"/>
      </font>
    </dxf>
    <dxf>
      <font>
        <b val="1"/>
        <color rgb="FFC00000"/>
      </font>
    </dxf>
    <dxf>
      <font>
        <b val="1"/>
        <color rgb="FF002060"/>
      </font>
    </dxf>
    <dxf>
      <font>
        <b val="1"/>
        <color rgb="FFC00000"/>
      </font>
    </dxf>
    <dxf>
      <font>
        <name val="Arial"/>
        <strike val="0"/>
        <outline val="0"/>
        <shadow val="0"/>
        <condense val="0"/>
        <color rgb="FF7030A0"/>
        <extend val="0"/>
        <sz val="7"/>
        <vertAlign val="baseline"/>
      </font>
      <numFmt numFmtId="0" formatCode="General"/>
      <alignment horizontal="center" vertical="center"/>
    </dxf>
    <dxf>
      <font>
        <name val="Courier New"/>
        <strike val="0"/>
        <outline val="0"/>
        <shadow val="0"/>
        <condense val="0"/>
        <color theme="1"/>
        <extend val="0"/>
        <sz val="10"/>
        <vertAlign val="baseline"/>
      </font>
      <numFmt numFmtId="171" formatCode="#,##0.00;\-\ #,##0.00;\-"/>
      <alignment horizontal="general" vertical="center"/>
    </dxf>
    <dxf>
      <font>
        <name val="Courier New"/>
        <strike val="0"/>
        <outline val="0"/>
        <shadow val="0"/>
        <condense val="0"/>
        <color theme="1"/>
        <extend val="0"/>
        <sz val="10"/>
        <vertAlign val="baseline"/>
      </font>
      <numFmt numFmtId="171" formatCode="#,##0.00;\-\ #,##0.00;\-"/>
      <alignment horizontal="general" vertical="center"/>
    </dxf>
    <dxf>
      <font>
        <name val="Courier New"/>
        <strike val="0"/>
        <outline val="0"/>
        <shadow val="0"/>
        <condense val="0"/>
        <color theme="1"/>
        <extend val="0"/>
        <sz val="10"/>
        <vertAlign val="baseline"/>
      </font>
      <alignment horizontal="center" vertical="center"/>
    </dxf>
    <dxf>
      <font>
        <name val="Courier New"/>
        <strike val="0"/>
        <outline val="0"/>
        <shadow val="0"/>
        <condense val="0"/>
        <color theme="1"/>
        <extend val="0"/>
        <sz val="10"/>
        <vertAlign val="baseline"/>
      </font>
      <alignment horizontal="left" vertical="center" wrapText="1"/>
    </dxf>
    <dxf>
      <font>
        <name val="Courier New"/>
        <strike val="0"/>
        <outline val="0"/>
        <shadow val="0"/>
        <condense val="0"/>
        <color rgb="FF000000"/>
        <extend val="0"/>
        <sz val="10"/>
        <vertAlign val="baseline"/>
      </font>
      <alignment horizontal="center" vertical="center" wrapText="1"/>
      <border outline="0">
        <left style="thin">
          <color rgb="FFCCCCCC"/>
        </left>
        <right style="thin">
          <color rgb="FFCCCCCC"/>
        </right>
        <top style="thin">
          <color rgb="FFCCCCCC"/>
        </top>
        <bottom style="thin">
          <color rgb="FFCCCCCC"/>
        </bottom>
      </border>
    </dxf>
    <dxf>
      <alignment vertical="center"/>
    </dxf>
    <dxf>
      <border outline="0">
        <bottom style="thin">
          <color rgb="FF000000"/>
        </bottom>
      </border>
    </dxf>
    <dxf>
      <font>
        <name val="Arial"/>
        <family val="2"/>
        <b val="1"/>
        <strike val="0"/>
        <outline val="0"/>
        <shadow val="0"/>
        <condense val="0"/>
        <color rgb="FFFFC000"/>
        <extend val="0"/>
        <sz val="10"/>
        <vertAlign val="baseline"/>
      </font>
      <fill>
        <patternFill>
          <fgColor indexed="64"/>
          <bgColor indexed="65"/>
        </patternFill>
      </fill>
      <alignment horizontal="center" vertical="center" wrapText="1"/>
      <border outline="0">
        <left style="thin">
          <color indexed="64"/>
        </left>
        <right style="thin">
          <color indexed="64"/>
        </right>
        <top/>
        <bottom/>
      </border>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externalLink" Target="/xl/externalLinks/externalLink1.xml" Id="rId14"/><Relationship Type="http://schemas.openxmlformats.org/officeDocument/2006/relationships/externalLink" Target="/xl/externalLinks/externalLink2.xml" Id="rId15"/><Relationship Type="http://schemas.openxmlformats.org/officeDocument/2006/relationships/externalLink" Target="/xl/externalLinks/externalLink3.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omments/comment1.xml><?xml version="1.0" encoding="utf-8"?>
<comments xmlns="http://schemas.openxmlformats.org/spreadsheetml/2006/main">
  <authors>
    <author>GEORGE DAMIAO DE LIMA</author>
  </authors>
  <commentList>
    <comment ref="F7" authorId="0" shapeId="0">
      <text>
        <t xml:space="preserve">item que foi obtida utilizando preços de insumos de São Paulo por indisponibilidade destes no estado em questão
</t>
      </text>
    </comment>
  </commentList>
</comments>
</file>

<file path=xl/comments/comment2.xml><?xml version="1.0" encoding="utf-8"?>
<comments xmlns="http://schemas.openxmlformats.org/spreadsheetml/2006/main">
  <authors>
    <author>GEORGE DAMIAO DE LIMA</author>
  </authors>
  <commentList>
    <comment ref="O11" authorId="0" shapeId="0">
      <text>
        <t>Edificios</t>
      </text>
    </comment>
    <comment ref="P11" authorId="0" shapeId="0">
      <text>
        <t xml:space="preserve">Rodovias e Ferrovias
</t>
      </text>
    </comment>
    <comment ref="Q11" authorId="0" shapeId="0">
      <text>
        <t xml:space="preserve">Fornecimento e Instalaç;ao de Equip.
</t>
      </text>
    </comment>
    <comment ref="R11" authorId="0" shapeId="0">
      <text>
        <t>Instalaç;ao Eletrica</t>
      </text>
    </comment>
    <comment ref="S11" authorId="0" shapeId="0">
      <text>
        <t>Obras Portuárias / Marítimas e Fluviais</t>
      </text>
    </comment>
    <comment ref="T11" authorId="0" shapeId="0">
      <text>
        <t xml:space="preserve">Serviços Especializados em Engenharias
</t>
      </text>
    </comment>
    <comment ref="U11" authorId="0" shapeId="0">
      <text>
        <t>Construção de Agua e Esgoto</t>
      </text>
    </comment>
    <comment ref="O14" authorId="0" shapeId="0">
      <text>
        <t xml:space="preserve">Digitar tipo de BDI
</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wsDr xmlns="http://schemas.openxmlformats.org/drawingml/2006/spreadsheetDrawing">
  <twoCellAnchor editAs="oneCell">
    <from>
      <col>0</col>
      <colOff>28574</colOff>
      <row>0</row>
      <rowOff>0</rowOff>
    </from>
    <to>
      <col>4</col>
      <colOff>666750</colOff>
      <row>3</row>
      <rowOff>19050</rowOff>
    </to>
    <pic>
      <nvPicPr>
        <cNvPr id="2" name="Imagem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28574" y="0"/>
          <a:ext cx="8515351" cy="714375"/>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Users/george.lima/Desktop/V7/Tabela_Pre&#231;o-Abril2026-10-06-2026.xlsm" TargetMode="External" Id="rId1"/></Relationships>
</file>

<file path=xl/externalLinks/_rels/externalLink2.xml.rels><Relationships xmlns="http://schemas.openxmlformats.org/package/2006/relationships"><Relationship Type="http://schemas.openxmlformats.org/officeDocument/2006/relationships/externalLinkPath" Target="file:///Z:\DP\_Ano2026\01_2026-Modelos\ETAPAS%20DE%20SERVI&#199;OS\ETAPAS_2024.xls" TargetMode="External" Id="rId1"/></Relationships>
</file>

<file path=xl/externalLinks/_rels/externalLink3.xml.rels><Relationships xmlns="http://schemas.openxmlformats.org/package/2006/relationships"><Relationship Type="http://schemas.openxmlformats.org/officeDocument/2006/relationships/externalLinkPath" Target="file:///E:\Documents%20and%20Settings\george.lima\Desktop\Excel_avan&#231;ado\Exerc&#237;cios\Quest&#245;es%20de%20Excel%20para%20alunos.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AM-AS"/>
      <sheetName val="Base_Abril-2026-ORIGINAL"/>
      <sheetName val="Base_Abril-2026-copia"/>
      <sheetName val="MCQ"/>
      <sheetName val="PLANILHA"/>
      <sheetName val="CURVA_ABC"/>
      <sheetName val="FUNDACAO RASA"/>
      <sheetName val="FUNDACAO PROFUNDA"/>
      <sheetName val="SUPRAESTRUTURA"/>
    </sheetNames>
    <sheetDataSet>
      <sheetData sheetId="0"/>
      <sheetData sheetId="1"/>
      <sheetData sheetId="2">
        <row r="1">
          <cell r="A1"/>
          <cell r="B1"/>
        </row>
        <row r="2">
          <cell r="A2"/>
          <cell r="B2"/>
        </row>
        <row r="3">
          <cell r="A3"/>
          <cell r="B3"/>
        </row>
        <row r="4">
          <cell r="A4"/>
          <cell r="B4"/>
        </row>
        <row r="5">
          <cell r="A5"/>
        </row>
        <row r="6">
          <cell r="A6" t="str">
            <v>Encargos sociais sobre a mão de obra: Vigência a Partir de 01/2026</v>
          </cell>
          <cell r="B6"/>
        </row>
        <row r="7">
          <cell r="A7" t="str">
            <v>CODIGO</v>
          </cell>
          <cell r="B7" t="str">
            <v>DESCRICAO</v>
          </cell>
        </row>
        <row r="8">
          <cell r="A8">
            <v>104658</v>
          </cell>
          <cell r="B8" t="str">
            <v>PISO PODOTÁTIL DE ALERTA OU DIRECIONAL, DE CONCRETO, ASSENTADO SOBRE ARGAMASSA. AF_03/2024</v>
          </cell>
        </row>
        <row r="9">
          <cell r="A9">
            <v>105002</v>
          </cell>
          <cell r="B9" t="str">
            <v>RAMPA DE ACESSIBILIDADE EM CONCRETO MOLDADO IN LOCO, EM CALÇADA NOVA COM LARGURA MAIOR OU IGUAL À 3,00 M, FCK 25MPA, COM PISO PODOTÁTIL. AF_03/2024</v>
          </cell>
        </row>
        <row r="10">
          <cell r="A10">
            <v>105004</v>
          </cell>
          <cell r="B10" t="str">
            <v>RAMPA DE ACESSIBILIDADE EM CONCRETO MOLDADO IN LOCO, EM CALÇADA NOVA COM LARGURA MENOR À 3,00 M, FCK 25MPA, COM PISO PODOTÁTIL. AF_03/2024</v>
          </cell>
        </row>
        <row r="11">
          <cell r="A11">
            <v>105003</v>
          </cell>
          <cell r="B11" t="str">
            <v>RAMPA DE ACESSIBILIDADE EM CONCRETO MOLDADO IN LOCO, EM CALÇADA PRÉ EXISTENTE COM LARGURA MAIOR OU IGUAL À 3,00 M, FCK 25MPA, COM PISO PODOTÁTIL. AF_03/2024</v>
          </cell>
        </row>
        <row r="12">
          <cell r="A12">
            <v>105005</v>
          </cell>
          <cell r="B12" t="str">
            <v>RAMPA DE ACESSIBILIDADE EM CONCRETO MOLDADO IN LOCO, EM CALÇADA PRÉ EXISTENTE COM LARGURA MENOR À 3,00 M, FCK 25MPA, COM PISO PODOTÁTIL. AF_03/2024</v>
          </cell>
        </row>
        <row r="13">
          <cell r="A13">
            <v>105000</v>
          </cell>
          <cell r="B13" t="str">
            <v>RAMPA DE ACESSIBILIDADE PARA ACESSO A EDIFICAÇÕES COM INCLINAÇÃO DE 8,33% EM CONCRETO MOLDADO IN LOCO, COM LARGURA DE 1,20M, FCK 25MPA, NÃO ARMADA, COM JUNTA A CADA 2M COM CORTE À SECO. AF_03/2024</v>
          </cell>
        </row>
        <row r="14">
          <cell r="A14">
            <v>105001</v>
          </cell>
          <cell r="B14" t="str">
            <v>RAMPA DE ACESSIBILIDADE PARA ACESSO A EDIFICAÇÕES COM INCLINAÇÃO DE 8,33% EM CONCRETO MOLDADO IN LOCO, COM LARGURA DE 1,50M, FCK 25MPA, NÃO ARMADA, COM JUNTA A CADA 2M COM CORTE À SECO. AF_03/2024</v>
          </cell>
        </row>
        <row r="15">
          <cell r="A15">
            <v>89306</v>
          </cell>
          <cell r="B15" t="str">
            <v>ALVENARIA ESTRUTURAL DE BLOCOS CERÂMICOS 14X19X29, (ESPESSURA DE 14 CM), UTILIZANDO COLHER DE PEDREIRO E ARGAMASSA DE ASSENTAMENTO COM PREPARO EM BETONEIRA. AF_03/2023</v>
          </cell>
        </row>
        <row r="16">
          <cell r="A16">
            <v>89307</v>
          </cell>
          <cell r="B16" t="str">
            <v>ALVENARIA ESTRUTURAL DE BLOCOS CERÂMICOS 14X19X29, (ESPESSURA DE 14 CM), UTILIZANDO COLHER DE PEDREIRO E ARGAMASSA DE ASSENTAMENTO COM PREPARO MANUAL. AF_03/2023</v>
          </cell>
        </row>
        <row r="17">
          <cell r="A17">
            <v>89290</v>
          </cell>
          <cell r="B17" t="str">
            <v>ALVENARIA ESTRUTURAL DE BLOCOS CERÂMICOS 14X19X29, (ESPESSURA DE 14 CM), UTILIZANDO PALHETA E ARGAMASSA DE ASSENTAMENTO COM PREPARO EM BETONEIRA. AF_03/2023</v>
          </cell>
        </row>
        <row r="18">
          <cell r="A18">
            <v>89291</v>
          </cell>
          <cell r="B18" t="str">
            <v>ALVENARIA ESTRUTURAL DE BLOCOS CERÂMICOS 14X19X29, (ESPESSURA DE 14 CM), UTILIZANDO PALHETA E ARGAMASSA DE ASSENTAMENTO COM PREPARO MANUAL. AF_03/2023</v>
          </cell>
        </row>
        <row r="19">
          <cell r="A19">
            <v>89298</v>
          </cell>
          <cell r="B19" t="str">
            <v>ALVENARIA ESTRUTURAL DE BLOCOS CERÂMICOS 14X19X39, (ESPESSURA DE 14 CM), UTILIZANDO COLHER DE PEDREIRO E ARGAMASSA DE ASSENTAMENTO COM PREPARO EM BETONEIRA. AF_03/2023</v>
          </cell>
        </row>
        <row r="20">
          <cell r="A20">
            <v>89299</v>
          </cell>
          <cell r="B20" t="str">
            <v>ALVENARIA ESTRUTURAL DE BLOCOS CERÂMICOS 14X19X39, (ESPESSURA DE 14 CM), UTILIZANDO COLHER DE PEDREIRO E ARGAMASSA DE ASSENTAMENTO COM PREPARO MANUAL. AF_03/2023</v>
          </cell>
        </row>
        <row r="21">
          <cell r="A21">
            <v>89282</v>
          </cell>
          <cell r="B21" t="str">
            <v>ALVENARIA ESTRUTURAL DE BLOCOS CERÂMICOS 14X19X39, (ESPESSURA DE 14 CM), UTILIZANDO PALHETA E ARGAMASSA DE ASSENTAMENTO COM PREPARO EM BETONEIRA. AF_03/2023</v>
          </cell>
        </row>
        <row r="22">
          <cell r="A22">
            <v>89283</v>
          </cell>
          <cell r="B22" t="str">
            <v>ALVENARIA ESTRUTURAL DE BLOCOS CERÂMICOS 14X19X39, (ESPESSURA DE 14 CM), UTILIZANDO PALHETA E ARGAMASSA DE ASSENTAMENTO COM PREPARO MANUAL. AF_03/2023</v>
          </cell>
        </row>
        <row r="23">
          <cell r="A23">
            <v>89480</v>
          </cell>
          <cell r="B23" t="str">
            <v>ALVENARIA DE BLOCOS DE CONCRETO ESTRUTURAL 14X19X29 CM (ESPESSURA 14 CM), FBK = 14 MPA, UTILIZANDO COLHER DE PEDREIRO. AF_10/2022</v>
          </cell>
        </row>
        <row r="24">
          <cell r="A24">
            <v>89464</v>
          </cell>
          <cell r="B24" t="str">
            <v>ALVENARIA DE BLOCOS DE CONCRETO ESTRUTURAL 14X19X29 CM (ESPESSURA 14 CM), FBK = 14,0 MPA, UTILIZANDO PALHETA. AF_10/2022</v>
          </cell>
        </row>
        <row r="25">
          <cell r="A25">
            <v>89478</v>
          </cell>
          <cell r="B25" t="str">
            <v>ALVENARIA DE BLOCOS DE CONCRETO ESTRUTURAL 14X19X29 CM (ESPESSURA 14 CM), FBK = 4,5 MPA, UTILIZANDO COLHER DE PEDREIRO. AF_10/2022</v>
          </cell>
        </row>
        <row r="26">
          <cell r="A26">
            <v>89462</v>
          </cell>
          <cell r="B26" t="str">
            <v>ALVENARIA DE BLOCOS DE CONCRETO ESTRUTURAL 14X19X29 CM (ESPESSURA 14 CM), FBK = 4,5 MPA, UTILIZANDO PALHETA. AF_10/2022</v>
          </cell>
        </row>
        <row r="27">
          <cell r="A27">
            <v>89472</v>
          </cell>
          <cell r="B27" t="str">
            <v>ALVENARIA DE BLOCOS DE CONCRETO ESTRUTURAL 14X19X39 CM (ESPESSURA 14 CM), FBK = 14 MPA, UTILIZANDO COLHER DE PEDREIRO. AF_10/2022</v>
          </cell>
        </row>
        <row r="28">
          <cell r="A28">
            <v>89455</v>
          </cell>
          <cell r="B28" t="str">
            <v>ALVENARIA DE BLOCOS DE CONCRETO ESTRUTURAL 14X19X39 CM (ESPESSURA 14 CM), FBK = 14 MPA, UTILIZANDO PALHETA. AF_10/2022</v>
          </cell>
        </row>
        <row r="29">
          <cell r="A29">
            <v>89470</v>
          </cell>
          <cell r="B29" t="str">
            <v>ALVENARIA DE BLOCOS DE CONCRETO ESTRUTURAL 14X19X39 CM (ESPESSURA 14 CM), FBK = 4,5 MPA, UTILIZANDO COLHER DE PEDREIRO. AF_10/2022</v>
          </cell>
        </row>
        <row r="30">
          <cell r="A30">
            <v>89453</v>
          </cell>
          <cell r="B30" t="str">
            <v>ALVENARIA DE BLOCOS DE CONCRETO ESTRUTURAL 14X19X39 CM (ESPESSURA 14 CM), FBK = 4,5 MPA, UTILIZANDO PALHETA. AF_10/2022</v>
          </cell>
        </row>
        <row r="31">
          <cell r="A31">
            <v>103354</v>
          </cell>
          <cell r="B31" t="str">
            <v>ALVENARIA DE VEDAÇÃO DE BLOCOS CERÂMICOS FURADOS NA HORIZONTAL DE 11,5X14X24 CM (ESPESSURA 11,5 CM) E ARGAMASSA DE ASSENTAMENTO COM PREPARO EM BETONEIRA. AF_12/2021</v>
          </cell>
        </row>
        <row r="32">
          <cell r="A32">
            <v>103355</v>
          </cell>
          <cell r="B32" t="str">
            <v>ALVENARIA DE VEDAÇÃO DE BLOCOS CERÂMICOS FURADOS NA HORIZONTAL DE 11,5X14X24 CM (ESPESSURA 11,5 CM) E ARGAMASSA DE ASSENTAMENTO COM PREPARO MANUAL. AF_12/2021</v>
          </cell>
        </row>
        <row r="33">
          <cell r="A33">
            <v>103330</v>
          </cell>
          <cell r="B33" t="str">
            <v>ALVENARIA DE VEDAÇÃO DE BLOCOS CERÂMICOS FURADOS NA HORIZONTAL DE 11,5X19X19 CM (ESPESSURA 11,5 CM) E ARGAMASSA DE ASSENTAMENTO COM PREPARO EM BETONEIRA. AF_12/2021</v>
          </cell>
        </row>
        <row r="34">
          <cell r="A34">
            <v>103331</v>
          </cell>
          <cell r="B34" t="str">
            <v>ALVENARIA DE VEDAÇÃO DE BLOCOS CERÂMICOS FURADOS NA HORIZONTAL DE 11,5X19X19 CM (ESPESSURA 11,5 CM) E ARGAMASSA DE ASSENTAMENTO COM PREPARO MANUAL. AF_12/2021</v>
          </cell>
        </row>
        <row r="35">
          <cell r="A35">
            <v>103358</v>
          </cell>
          <cell r="B35" t="str">
            <v>ALVENARIA DE VEDAÇÃO DE BLOCOS CERÂMICOS FURADOS NA HORIZONTAL DE 11,5X19X29 CM (ESPESSURA 11,5 CM) E ARGAMASSA DE ASSENTAMENTO COM PREPARO EM BETONEIRA. AF_12/2021</v>
          </cell>
        </row>
        <row r="36">
          <cell r="A36">
            <v>103359</v>
          </cell>
          <cell r="B36" t="str">
            <v>ALVENARIA DE VEDAÇÃO DE BLOCOS CERÂMICOS FURADOS NA HORIZONTAL DE 11,5X19X29 CM (ESPESSURA 11,5 CM) E ARGAMASSA DE ASSENTAMENTO COM PREPARO MANUAL. AF_12/2021</v>
          </cell>
        </row>
        <row r="37">
          <cell r="A37">
            <v>103366</v>
          </cell>
          <cell r="B37" t="str">
            <v>ALVENARIA DE VEDAÇÃO DE BLOCOS CERÂMICOS FURADOS NA HORIZONTAL DE 11,5X19X39 CM (ESPESSURA 11,5 CM) E ARGAMASSA DE ASSENTAMENTO COM PREPARO EM BETONEIRA. AF_12/2021</v>
          </cell>
        </row>
        <row r="38">
          <cell r="A38">
            <v>103367</v>
          </cell>
          <cell r="B38" t="str">
            <v>ALVENARIA DE VEDAÇÃO DE BLOCOS CERÂMICOS FURADOS NA HORIZONTAL DE 11,5X19X39 CM (ESPESSURA 11,5 CM) E ARGAMASSA DE ASSENTAMENTO COM PREPARO MANUAL. AF_12/2021</v>
          </cell>
        </row>
        <row r="39">
          <cell r="A39">
            <v>103360</v>
          </cell>
          <cell r="B39" t="str">
            <v>ALVENARIA DE VEDAÇÃO DE BLOCOS CERÂMICOS FURADOS NA HORIZONTAL DE 14X19X29 CM (ESPESSURA 14 CM) E ARGAMASSA DE ASSENTAMENTO COM PREPARO EM BETONEIRA. AF_12/2021</v>
          </cell>
        </row>
        <row r="40">
          <cell r="A40">
            <v>103361</v>
          </cell>
          <cell r="B40" t="str">
            <v>ALVENARIA DE VEDAÇÃO DE BLOCOS CERÂMICOS FURADOS NA HORIZONTAL DE 14X19X29 CM (ESPESSURA 14 CM) E ARGAMASSA DE ASSENTAMENTO COM PREPARO MANUAL. AF_12/2021</v>
          </cell>
        </row>
        <row r="41">
          <cell r="A41">
            <v>103368</v>
          </cell>
          <cell r="B41" t="str">
            <v>ALVENARIA DE VEDAÇÃO DE BLOCOS CERÂMICOS FURADOS NA HORIZONTAL DE 14X19X39 CM (ESPESSURA 14 CM) E ARGAMASSA DE ASSENTAMENTO COM PREPARO EM BETONEIRA. AF_12/2021</v>
          </cell>
        </row>
        <row r="42">
          <cell r="A42">
            <v>103369</v>
          </cell>
          <cell r="B42" t="str">
            <v>ALVENARIA DE VEDAÇÃO DE BLOCOS CERÂMICOS FURADOS NA HORIZONTAL DE 14X19X39 CM (ESPESSURA 14 CM) E ARGAMASSA DE ASSENTAMENTO COM PREPARO MANUAL. AF_12/2021</v>
          </cell>
        </row>
        <row r="43">
          <cell r="A43">
            <v>103334</v>
          </cell>
          <cell r="B43" t="str">
            <v>ALVENARIA DE VEDAÇÃO DE BLOCOS CERÂMICOS FURADOS NA HORIZONTAL DE 14X9X19 CM (ESPESSURA 14 CM, BLOCO DEITADO) E ARGAMASSA DE ASSENTAMENTO COM PREPARO EM BETONEIRA. AF_12/2021</v>
          </cell>
        </row>
        <row r="44">
          <cell r="A44">
            <v>103335</v>
          </cell>
          <cell r="B44" t="str">
            <v>ALVENARIA DE VEDAÇÃO DE BLOCOS CERÂMICOS FURADOS NA HORIZONTAL DE 14X9X19 CM (ESPESSURA 14 CM, BLOCO DEITADO) E ARGAMASSA DE ASSENTAMENTO COM PREPARO MANUAL. AF_12/2021</v>
          </cell>
        </row>
        <row r="45">
          <cell r="A45">
            <v>103362</v>
          </cell>
          <cell r="B45" t="str">
            <v>ALVENARIA DE VEDAÇÃO DE BLOCOS CERÂMICOS FURADOS NA HORIZONTAL DE 19X19X29 CM (ESPESSURA 19 CM) E ARGAMASSA DE ASSENTAMENTO COM PREPARO EM BETONEIRA. AF_12/2021</v>
          </cell>
        </row>
        <row r="46">
          <cell r="A46">
            <v>103363</v>
          </cell>
          <cell r="B46" t="str">
            <v>ALVENARIA DE VEDAÇÃO DE BLOCOS CERÂMICOS FURADOS NA HORIZONTAL DE 19X19X29 CM (ESPESSURA 19 CM) E ARGAMASSA DE ASSENTAMENTO COM PREPARO MANUAL. AF_12/2021</v>
          </cell>
        </row>
        <row r="47">
          <cell r="A47">
            <v>103370</v>
          </cell>
          <cell r="B47" t="str">
            <v>ALVENARIA DE VEDAÇÃO DE BLOCOS CERÂMICOS FURADOS NA HORIZONTAL DE 19X19X39 CM (ESPESSURA 19 CM) E ARGAMASSA DE ASSENTAMENTO COM PREPARO EM BETONEIRA. AF_12/2021</v>
          </cell>
        </row>
        <row r="48">
          <cell r="A48">
            <v>103371</v>
          </cell>
          <cell r="B48" t="str">
            <v>ALVENARIA DE VEDAÇÃO DE BLOCOS CERÂMICOS FURADOS NA HORIZONTAL DE 19X19X39 CM (ESPESSURA 19 CM) E ARGAMASSA DE ASSENTAMENTO COM PREPARO MANUAL. AF_12/2021</v>
          </cell>
        </row>
        <row r="49">
          <cell r="A49">
            <v>103332</v>
          </cell>
          <cell r="B49" t="str">
            <v>ALVENARIA DE VEDAÇÃO DE BLOCOS CERÂMICOS FURADOS NA HORIZONTAL DE 9X14X19 CM (ESPESSURA 9 CM) E ARGAMASSA DE ASSENTAMENTO COM PREPARO EM BETONEIRA. AF_12/2021</v>
          </cell>
        </row>
        <row r="50">
          <cell r="A50">
            <v>103333</v>
          </cell>
          <cell r="B50" t="str">
            <v>ALVENARIA DE VEDAÇÃO DE BLOCOS CERÂMICOS FURADOS NA HORIZONTAL DE 9X14X19 CM (ESPESSURA 9 CM) E ARGAMASSA DE ASSENTAMENTO COM PREPARO MANUAL. AF_12/2021</v>
          </cell>
        </row>
        <row r="51">
          <cell r="A51">
            <v>103352</v>
          </cell>
          <cell r="B51" t="str">
            <v>ALVENARIA DE VEDAÇÃO DE BLOCOS CERÂMICOS FURADOS NA HORIZONTAL DE 9X14X24 CM (ESPESSURA 9 CM) E ARGAMASSA DE ASSENTAMENTO COM PREPARO EM BETONEIRA. AF_12/2021</v>
          </cell>
        </row>
        <row r="52">
          <cell r="A52">
            <v>103353</v>
          </cell>
          <cell r="B52" t="str">
            <v>ALVENARIA DE VEDAÇÃO DE BLOCOS CERÂMICOS FURADOS NA HORIZONTAL DE 9X14X24 CM (ESPESSURA 9 CM) E ARGAMASSA DE ASSENTAMENTO COM PREPARO MANUAL. AF_12/2021</v>
          </cell>
        </row>
        <row r="53">
          <cell r="A53">
            <v>103328</v>
          </cell>
          <cell r="B53" t="str">
            <v>ALVENARIA DE VEDAÇÃO DE BLOCOS CERÂMICOS FURADOS NA HORIZONTAL DE 9X19X19 CM (ESPESSURA 9 CM) E ARGAMASSA DE ASSENTAMENTO COM PREPARO EM BETONEIRA. AF_12/2021</v>
          </cell>
        </row>
        <row r="54">
          <cell r="A54">
            <v>103329</v>
          </cell>
          <cell r="B54" t="str">
            <v>ALVENARIA DE VEDAÇÃO DE BLOCOS CERÂMICOS FURADOS NA HORIZONTAL DE 9X19X19 CM (ESPESSURA 9 CM) E ARGAMASSA DE ASSENTAMENTO COM PREPARO MANUAL. AF_12/2021</v>
          </cell>
        </row>
        <row r="55">
          <cell r="A55">
            <v>103356</v>
          </cell>
          <cell r="B55" t="str">
            <v>ALVENARIA DE VEDAÇÃO DE BLOCOS CERÂMICOS FURADOS NA HORIZONTAL DE 9X19X29 CM (ESPESSURA 9 CM) E ARGAMASSA DE ASSENTAMENTO COM PREPARO EM BETONEIRA. AF_12/2021</v>
          </cell>
        </row>
        <row r="56">
          <cell r="A56">
            <v>103357</v>
          </cell>
          <cell r="B56" t="str">
            <v>ALVENARIA DE VEDAÇÃO DE BLOCOS CERÂMICOS FURADOS NA HORIZONTAL DE 9X19X29 CM (ESPESSURA 9 CM) E ARGAMASSA DE ASSENTAMENTO COM PREPARO MANUAL. AF_12/2021</v>
          </cell>
        </row>
        <row r="57">
          <cell r="A57">
            <v>103364</v>
          </cell>
          <cell r="B57" t="str">
            <v>ALVENARIA DE VEDAÇÃO DE BLOCOS CERÂMICOS FURADOS NA HORIZONTAL DE 9X19X39 CM (ESPESSURA 9 CM) E ARGAMASSA DE ASSENTAMENTO COM PREPARO EM BETONEIRA. AF_12/2021</v>
          </cell>
        </row>
        <row r="58">
          <cell r="A58">
            <v>103365</v>
          </cell>
          <cell r="B58" t="str">
            <v>ALVENARIA DE VEDAÇÃO DE BLOCOS CERÂMICOS FURADOS NA HORIZONTAL DE 9X19X39 CM (ESPESSURA 9 CM) E ARGAMASSA DE ASSENTAMENTO COM PREPARO MANUAL. AF_12/2021</v>
          </cell>
        </row>
        <row r="59">
          <cell r="A59">
            <v>103350</v>
          </cell>
          <cell r="B59" t="str">
            <v>ALVENARIA DE VEDAÇÃO DE BLOCOS CERÂMICOS FURADOS NA HORIZONTAL DE 9X9X19 CM (ESPESSURA 9 CM) E ARGAMASSA DE ASSENTAMENTO COM PREPARO EM BETONEIRA. AF_12/2021</v>
          </cell>
        </row>
        <row r="60">
          <cell r="A60">
            <v>103351</v>
          </cell>
          <cell r="B60" t="str">
            <v>ALVENARIA DE VEDAÇÃO DE BLOCOS CERÂMICOS FURADOS NA HORIZONTAL DE 9X9X19 CM (ESPESSURA 9 CM) E ARGAMASSA DE ASSENTAMENTO COM PREPARO MANUAL. AF_12/2021</v>
          </cell>
        </row>
        <row r="61">
          <cell r="A61">
            <v>103344</v>
          </cell>
          <cell r="B61" t="str">
            <v>ALVENARIA DE VEDAÇÃO DE BLOCOS CERÂMICOS FURADOS NA VERTICAL DE 11,5X19X29 CM (ESPESSURA 11,5 CM) E ARGAMASSA DE ASSENTAMENTO COM PREPARO EM BETONEIRA. AF_12/2021</v>
          </cell>
        </row>
        <row r="62">
          <cell r="A62">
            <v>103345</v>
          </cell>
          <cell r="B62" t="str">
            <v>ALVENARIA DE VEDAÇÃO DE BLOCOS CERÂMICOS FURADOS NA VERTICAL DE 11,5X19X29 CM (ESPESSURA 11,5 CM) E ARGAMASSA DE ASSENTAMENTO COM PREPARO MANUAL. AF_12/2021</v>
          </cell>
        </row>
        <row r="63">
          <cell r="A63">
            <v>103348</v>
          </cell>
          <cell r="B63" t="str">
            <v>ALVENARIA DE VEDAÇÃO DE BLOCOS CERÂMICOS FURADOS NA VERTICAL DE 11,5X19X39 CM (ESPESSURA 11,5 CM) E ARGAMASSA DE ASSENTAMENTO COM PREPARO EM BETONEIRA. AF_12/2021</v>
          </cell>
        </row>
        <row r="64">
          <cell r="A64">
            <v>103349</v>
          </cell>
          <cell r="B64" t="str">
            <v>ALVENARIA DE VEDAÇÃO DE BLOCOS CERÂMICOS FURADOS NA VERTICAL DE 11,5X19X39 CM (ESPESSURA 11,5 CM) E ARGAMASSA DE ASSENTAMENTO COM PREPARO MANUAL. AF_12/2021</v>
          </cell>
        </row>
        <row r="65">
          <cell r="A65">
            <v>103346</v>
          </cell>
          <cell r="B65" t="str">
            <v>ALVENARIA DE VEDAÇÃO DE BLOCOS CERÂMICOS FURADOS NA VERTICAL DE 14X19X29 CM (ESPESSURA 14 CM) E ARGAMASSA DE ASSENTAMENTO COM PREPARO EM BETONEIRA. AF_12/2021</v>
          </cell>
        </row>
        <row r="66">
          <cell r="A66">
            <v>103347</v>
          </cell>
          <cell r="B66" t="str">
            <v>ALVENARIA DE VEDAÇÃO DE BLOCOS CERÂMICOS FURADOS NA VERTICAL DE 14X19X29 CM (ESPESSURA 14 CM) E ARGAMASSA DE ASSENTAMENTO COM PREPARO MANUAL. AF_12/2021</v>
          </cell>
        </row>
        <row r="67">
          <cell r="A67">
            <v>103324</v>
          </cell>
          <cell r="B67" t="str">
            <v>ALVENARIA DE VEDAÇÃO DE BLOCOS CERÂMICOS FURADOS NA VERTICAL DE 14X19X39 CM (ESPESSURA 14 CM) E ARGAMASSA DE ASSENTAMENTO COM PREPARO EM BETONEIRA. AF_12/2021</v>
          </cell>
        </row>
        <row r="68">
          <cell r="A68">
            <v>103325</v>
          </cell>
          <cell r="B68" t="str">
            <v>ALVENARIA DE VEDAÇÃO DE BLOCOS CERÂMICOS FURADOS NA VERTICAL DE 14X19X39 CM (ESPESSURA 14 CM) E ARGAMASSA DE ASSENTAMENTO COM PREPARO MANUAL. AF_12/2021</v>
          </cell>
        </row>
        <row r="69">
          <cell r="A69">
            <v>103326</v>
          </cell>
          <cell r="B69" t="str">
            <v>ALVENARIA DE VEDAÇÃO DE BLOCOS CERÂMICOS FURADOS NA VERTICAL DE 19X19X39 CM (ESPESSURA 19 CM) E ARGAMASSA DE ASSENTAMENTO COM PREPARO EM BETONEIRA. AF_12/2021</v>
          </cell>
        </row>
        <row r="70">
          <cell r="A70">
            <v>103327</v>
          </cell>
          <cell r="B70" t="str">
            <v>ALVENARIA DE VEDAÇÃO DE BLOCOS CERÂMICOS FURADOS NA VERTICAL DE 19X19X39 CM (ESPESSURA 19 CM) E ARGAMASSA DE ASSENTAMENTO COM PREPARO MANUAL. AF_12/2021</v>
          </cell>
        </row>
        <row r="71">
          <cell r="A71">
            <v>103322</v>
          </cell>
          <cell r="B71" t="str">
            <v>ALVENARIA DE VEDAÇÃO DE BLOCOS CERÂMICOS FURADOS NA VERTICAL DE 9X19X39 CM (ESPESSURA 9 CM) E ARGAMASSA DE ASSENTAMENTO COM PREPARO EM BETONEIRA. AF_12/2021</v>
          </cell>
        </row>
        <row r="72">
          <cell r="A72">
            <v>103323</v>
          </cell>
          <cell r="B72" t="str">
            <v>ALVENARIA DE VEDAÇÃO DE BLOCOS CERÂMICOS FURADOS NA VERTICAL DE 9X19X39 CM (ESPESSURA 9 CM) E ARGAMASSA DE ASSENTAMENTO COM PREPARO MANUAL. AF_12/2021</v>
          </cell>
        </row>
        <row r="73">
          <cell r="A73">
            <v>103338</v>
          </cell>
          <cell r="B73" t="str">
            <v>ALVENARIA DE VEDAÇÃO DE BLOCOS VAZADOS DE CONCRETO APARENTE DE 14X19X39 CM (ESPESSURA 14 CM) E ARGAMASSA DE ASSENTAMENTO COM PREPARO EM BETONEIRA. AF_12/2021</v>
          </cell>
        </row>
        <row r="74">
          <cell r="A74">
            <v>103339</v>
          </cell>
          <cell r="B74" t="str">
            <v>ALVENARIA DE VEDAÇÃO DE BLOCOS VAZADOS DE CONCRETO APARENTE DE 14X19X39 CM (ESPESSURA 14 CM) E ARGAMASSA DE ASSENTAMENTO COM PREPARO MANUAL. AF_12/2021</v>
          </cell>
        </row>
        <row r="75">
          <cell r="A75">
            <v>103340</v>
          </cell>
          <cell r="B75" t="str">
            <v>ALVENARIA DE VEDAÇÃO DE BLOCOS VAZADOS DE CONCRETO APARENTE DE 19X19X39 CM (ESPESSURA 19 CM) E ARGAMASSA DE ASSENTAMENTO COM PREPARO EM BETONEIRA. AF_12/2021</v>
          </cell>
        </row>
        <row r="76">
          <cell r="A76">
            <v>103341</v>
          </cell>
          <cell r="B76" t="str">
            <v>ALVENARIA DE VEDAÇÃO DE BLOCOS VAZADOS DE CONCRETO APARENTE DE 19X19X39 CM (ESPESSURA 19 CM) E ARGAMASSA DE ASSENTAMENTO COM PREPARO MANUAL. AF_12/2021</v>
          </cell>
        </row>
        <row r="77">
          <cell r="A77">
            <v>103336</v>
          </cell>
          <cell r="B77" t="str">
            <v>ALVENARIA DE VEDAÇÃO DE BLOCOS VAZADOS DE CONCRETO APARENTE DE 9X19X39 CM (ESPESSURA 9 CM) E ARGAMASSA DE ASSENTAMENTO COM PREPARO EM BETONEIRA. AF_12/2021</v>
          </cell>
        </row>
        <row r="78">
          <cell r="A78">
            <v>103337</v>
          </cell>
          <cell r="B78" t="str">
            <v>ALVENARIA DE VEDAÇÃO DE BLOCOS VAZADOS DE CONCRETO APARENTE DE 9X19X39 CM (ESPESSURA 9 CM) E ARGAMASSA DE ASSENTAMENTO COM PREPARO MANUAL. AF_12/2021</v>
          </cell>
        </row>
        <row r="79">
          <cell r="A79">
            <v>103342</v>
          </cell>
          <cell r="B79" t="str">
            <v>ALVENARIA DE VEDAÇÃO DE BLOCOS VAZADOS DE CONCRETO DE 14X19X29 CM (ESPESSURA 14 CM) E ARGAMASSA DE ASSENTAMENTO COM PREPARO EM BETONEIRA. AF_12/2021</v>
          </cell>
        </row>
        <row r="80">
          <cell r="A80">
            <v>103343</v>
          </cell>
          <cell r="B80" t="str">
            <v>ALVENARIA DE VEDAÇÃO DE BLOCOS VAZADOS DE CONCRETO DE 14X19X29 CM (ESPESSURA 14 CM) E ARGAMASSA DE ASSENTAMENTO COM PREPARO MANUAL. AF_12/2021</v>
          </cell>
        </row>
        <row r="81">
          <cell r="A81">
            <v>103318</v>
          </cell>
          <cell r="B81" t="str">
            <v>ALVENARIA DE VEDAÇÃO DE BLOCOS VAZADOS DE CONCRETO DE 14X19X39 CM (ESPESSURA 14 CM) E ARGAMASSA DE ASSENTAMENTO COM PREPARO EM BETONEIRA. AF_12/2021</v>
          </cell>
        </row>
        <row r="82">
          <cell r="A82">
            <v>103319</v>
          </cell>
          <cell r="B82" t="str">
            <v>ALVENARIA DE VEDAÇÃO DE BLOCOS VAZADOS DE CONCRETO DE 14X19X39 CM (ESPESSURA 14 CM) E ARGAMASSA DE ASSENTAMENTO COM PREPARO MANUAL. AF_12/2021</v>
          </cell>
        </row>
        <row r="83">
          <cell r="A83">
            <v>103320</v>
          </cell>
          <cell r="B83" t="str">
            <v>ALVENARIA DE VEDAÇÃO DE BLOCOS VAZADOS DE CONCRETO DE 19X19X39 CM (ESPESSURA 19 CM) E ARGAMASSA DE ASSENTAMENTO COM PREPARO EM BETONEIRA. AF_12/2021</v>
          </cell>
        </row>
        <row r="84">
          <cell r="A84">
            <v>103321</v>
          </cell>
          <cell r="B84" t="str">
            <v>ALVENARIA DE VEDAÇÃO DE BLOCOS VAZADOS DE CONCRETO DE 19X19X39 CM (ESPESSURA 19 CM) E ARGAMASSA DE ASSENTAMENTO COM PREPARO MANUAL. AF_12/2021</v>
          </cell>
        </row>
        <row r="85">
          <cell r="A85">
            <v>103316</v>
          </cell>
          <cell r="B85" t="str">
            <v>ALVENARIA DE VEDAÇÃO DE BLOCOS VAZADOS DE CONCRETO DE 9X19X39 CM (ESPESSURA 9 CM) E ARGAMASSA DE ASSENTAMENTO COM PREPARO EM BETONEIRA. AF_12/2021</v>
          </cell>
        </row>
        <row r="86">
          <cell r="A86">
            <v>103317</v>
          </cell>
          <cell r="B86" t="str">
            <v>ALVENARIA DE VEDAÇÃO DE BLOCOS VAZADOS DE CONCRETO DE 9X19X39 CM (ESPESSURA 9 CM) E ARGAMASSA DE ASSENTAMENTO COM PREPARO MANUAL. AF_12/2021</v>
          </cell>
        </row>
        <row r="87">
          <cell r="A87">
            <v>101166</v>
          </cell>
          <cell r="B87" t="str">
            <v>ALVENARIA DE EMBASAMENTO COM BLOCO ESTRUTURAL DE CERÂMICA, DE 14X19X29CM E ARGAMASSA DE ASSENTAMENTO COM PREPARO EM BETONEIRA. AF_05/2020</v>
          </cell>
        </row>
        <row r="88">
          <cell r="A88">
            <v>101165</v>
          </cell>
          <cell r="B88" t="str">
            <v>ALVENARIA DE EMBASAMENTO COM BLOCO ESTRUTURAL DE CONCRETO, DE 14X19X29CM E ARGAMASSA DE ASSENTAMENTO COM PREPARO EM BETONEIRA. AF_05/2020</v>
          </cell>
        </row>
        <row r="89">
          <cell r="A89">
            <v>101163</v>
          </cell>
          <cell r="B89" t="str">
            <v>ALVENARIA DE VEDAÇÃO COM BLOCO DE VIDRO VAZADO, TIPO VENEZIANA, DE 6X20X20CM E ARGAMASSA DE ASSENTAMENTO COM PREPARO EM BETONEIRA. AF_05/2020</v>
          </cell>
        </row>
        <row r="90">
          <cell r="A90">
            <v>101164</v>
          </cell>
          <cell r="B90" t="str">
            <v>ALVENARIA DE VEDAÇÃO COM BLOCO DE VIDRO, TIPO CANELADO, DE 8X19X19CM E ARGAMASSA DE ASSENTAMENTO COM PREPARO EM BETONEIRA. AF_05/2020</v>
          </cell>
        </row>
        <row r="91">
          <cell r="A91">
            <v>101162</v>
          </cell>
          <cell r="B91" t="str">
            <v>ALVENARIA DE VEDAÇÃO COM ELEMENTO VAZADO DE CERÂMICA (COBOGÓ) DE 7X20X20CM E ARGAMASSA DE ASSENTAMENTO COM PREPARO EM BETONEIRA. AF_05/2020</v>
          </cell>
        </row>
        <row r="92">
          <cell r="A92">
            <v>101161</v>
          </cell>
          <cell r="B92" t="str">
            <v>ALVENARIA DE VEDAÇÃO COM ELEMENTO VAZADO DE CONCRETO (COBOGÓ) DE 7X50X50CM E ARGAMASSA DE ASSENTAMENTO COM PREPARO EM BETONEIRA. AF_05/2020</v>
          </cell>
        </row>
        <row r="93">
          <cell r="A93">
            <v>101159</v>
          </cell>
          <cell r="B93" t="str">
            <v>ALVENARIA DE VEDAÇÃO DE BLOCOS CERÂMICOS MACIÇOS DE 5X10X20CM (ESPESSURA 10CM) E ARGAMASSA DE ASSENTAMENTO COM PREPARO EM BETONEIRA. AF_05/2020</v>
          </cell>
        </row>
        <row r="94">
          <cell r="A94">
            <v>101154</v>
          </cell>
          <cell r="B94" t="str">
            <v>ALVENARIA DE VEDAÇÃO DE BLOCOS DE CONCRETO CELULAR DE 10X30X60CM (ESPESSURA 10CM) E ARGAMASSA DE ASSENTAMENTO COM PREPARO EM BETONEIRA. AF_05/2020</v>
          </cell>
        </row>
        <row r="95">
          <cell r="A95">
            <v>101155</v>
          </cell>
          <cell r="B95" t="str">
            <v>ALVENARIA DE VEDAÇÃO DE BLOCOS DE CONCRETO CELULAR DE 15X30X60CM (ESPESSURA 15CM) E ARGAMASSA DE ASSENTAMENTO COM PREPARO EM BETONEIRA. AF_05/2020</v>
          </cell>
        </row>
        <row r="96">
          <cell r="A96">
            <v>101156</v>
          </cell>
          <cell r="B96" t="str">
            <v>ALVENARIA DE VEDAÇÃO DE BLOCOS DE CONCRETO CELULAR DE 20X30X60CM (ESPESSURA 20CM) E ARGAMASSA DE ASSENTAMENTO COM PREPARO EM BETONEIRA. AF_05/2020</v>
          </cell>
        </row>
        <row r="97">
          <cell r="A97">
            <v>101158</v>
          </cell>
          <cell r="B97" t="str">
            <v>ALVENARIA DE VEDAÇÃO DE BLOCOS DE GESSO DE 10X50X66CM (ESPESSURA 10CM). AF_05/2020</v>
          </cell>
        </row>
        <row r="98">
          <cell r="A98">
            <v>101157</v>
          </cell>
          <cell r="B98" t="str">
            <v>ALVENARIA DE VEDAÇÃO DE BLOCOS DE GESSO DE 7X50X66CM (ESPESSURA 7CM). AF_05/2020</v>
          </cell>
        </row>
        <row r="99">
          <cell r="A99">
            <v>87382</v>
          </cell>
          <cell r="B99" t="str">
            <v>ARGAMASSA INDUSTRIALIZADA MULTIUSO PARA REVESTIMENTOS E ASSENTAMENTO DA ALVENARIA, PREPARO COM MISTURADOR DE EIXO HORIZONTAL DE 160 KG. AF_08/2019</v>
          </cell>
        </row>
        <row r="100">
          <cell r="A100">
            <v>87383</v>
          </cell>
          <cell r="B100" t="str">
            <v>ARGAMASSA INDUSTRIALIZADA MULTIUSO PARA REVESTIMENTOS E ASSENTAMENTO DA ALVENARIA, PREPARO COM MISTURADOR DE EIXO HORIZONTAL DE 300 KG. AF_08/2019</v>
          </cell>
        </row>
        <row r="101">
          <cell r="A101">
            <v>87384</v>
          </cell>
          <cell r="B101" t="str">
            <v>ARGAMASSA INDUSTRIALIZADA MULTIUSO PARA REVESTIMENTOS E ASSENTAMENTO DA ALVENARIA, PREPARO COM MISTURADOR DE EIXO HORIZONTAL DE 600 KG. AF_08/2019</v>
          </cell>
        </row>
        <row r="102">
          <cell r="A102">
            <v>87398</v>
          </cell>
          <cell r="B102" t="str">
            <v>ARGAMASSA INDUSTRIALIZADA MULTIUSO PARA REVESTIMENTOS E ASSENTAMENTO DA ALVENARIA, PREPARO MANUAL. AF_08/2019</v>
          </cell>
        </row>
        <row r="103">
          <cell r="A103">
            <v>87395</v>
          </cell>
          <cell r="B103" t="str">
            <v>ARGAMASSA INDUSTRIALIZADA PARA CHAPISCO COLANTE, PREPARO COM MISTURADOR DE EIXO HORIZONTAL DE 160 KG. AF_08/2019</v>
          </cell>
        </row>
        <row r="104">
          <cell r="A104">
            <v>87396</v>
          </cell>
          <cell r="B104" t="str">
            <v>ARGAMASSA INDUSTRIALIZADA PARA CHAPISCO COLANTE, PREPARO COM MISTURADOR DE EIXO HORIZONTAL DE 300 KG. AF_08/2019</v>
          </cell>
        </row>
        <row r="105">
          <cell r="A105">
            <v>87397</v>
          </cell>
          <cell r="B105" t="str">
            <v>ARGAMASSA INDUSTRIALIZADA PARA CHAPISCO COLANTE, PREPARO COM MISTURADOR DE EIXO HORIZONTAL DE 600 KG. AF_08/2019</v>
          </cell>
        </row>
        <row r="106">
          <cell r="A106">
            <v>87402</v>
          </cell>
          <cell r="B106" t="str">
            <v>ARGAMASSA INDUSTRIALIZADA PARA CHAPISCO COLANTE, PREPARO MANUAL. AF_08/2019</v>
          </cell>
        </row>
        <row r="107">
          <cell r="A107">
            <v>87391</v>
          </cell>
          <cell r="B107" t="str">
            <v>ARGAMASSA INDUSTRIALIZADA PARA CHAPISCO ROLADO, PREPARO COM MISTURADOR DE EIXO HORIZONTAL DE 160 KG. AF_08/2019</v>
          </cell>
        </row>
        <row r="108">
          <cell r="A108">
            <v>87393</v>
          </cell>
          <cell r="B108" t="str">
            <v>ARGAMASSA INDUSTRIALIZADA PARA CHAPISCO ROLADO, PREPARO COM MISTURADOR DE EIXO HORIZONTAL DE 300 KG. AF_08/2019</v>
          </cell>
        </row>
        <row r="109">
          <cell r="A109">
            <v>87394</v>
          </cell>
          <cell r="B109" t="str">
            <v>ARGAMASSA INDUSTRIALIZADA PARA CHAPISCO ROLADO, PREPARO COM MISTURADOR DE EIXO HORIZONTAL DE 600 KG. AF_08/2019</v>
          </cell>
        </row>
        <row r="110">
          <cell r="A110">
            <v>87401</v>
          </cell>
          <cell r="B110" t="str">
            <v>ARGAMASSA INDUSTRIALIZADA PARA CHAPISCO ROLADO, PREPARO MANUAL. AF_08/2019</v>
          </cell>
        </row>
        <row r="111">
          <cell r="A111">
            <v>87407</v>
          </cell>
          <cell r="B111" t="str">
            <v>ARGAMASSA INDUSTRIALIZADA PARA REVESTIMENTOS, MISTURA E PROJEÇÃO DE 1,5 M³/H DE ARGAMASSA. AF_08/2019</v>
          </cell>
        </row>
        <row r="112">
          <cell r="A112">
            <v>87408</v>
          </cell>
          <cell r="B112" t="str">
            <v>ARGAMASSA INDUSTRIALIZADA PARA REVESTIMENTOS, MISTURA E PROJEÇÃO DE 2 M³/H DE ARGAMASSA. AF_08/2019</v>
          </cell>
        </row>
        <row r="113">
          <cell r="A113">
            <v>87404</v>
          </cell>
          <cell r="B113" t="str">
            <v>ARGAMASSA PARA REVESTIMENTO DECORATIVO MONOCAMADA (MONOCAPA), MISTURA E PROJEÇÃO DE 1,5 M3/H DE ARGAMASSA. AF_08/2019</v>
          </cell>
        </row>
        <row r="114">
          <cell r="A114">
            <v>87405</v>
          </cell>
          <cell r="B114" t="str">
            <v>ARGAMASSA PARA REVESTIMENTO DECORATIVO MONOCAMADA (MONOCAPA), MISTURA E PROJEÇÃO DE 2 M3/H DE ARGAMASSA. AF_08/2019</v>
          </cell>
        </row>
        <row r="115">
          <cell r="A115">
            <v>87388</v>
          </cell>
          <cell r="B115" t="str">
            <v>ARGAMASSA PARA REVESTIMENTO DECORATIVO MONOCAMADA (MONOCAPA), PREPARO COM MISTURADOR DE EIXO HORIZONTAL DE 160 KG. AF_08/2019</v>
          </cell>
        </row>
        <row r="116">
          <cell r="A116">
            <v>87389</v>
          </cell>
          <cell r="B116" t="str">
            <v>ARGAMASSA PARA REVESTIMENTO DECORATIVO MONOCAMADA (MONOCAPA), PREPARO COM MISTURADOR DE EIXO HORIZONTAL DE 300 KG. AF_08/2019</v>
          </cell>
        </row>
        <row r="117">
          <cell r="A117">
            <v>87390</v>
          </cell>
          <cell r="B117" t="str">
            <v>ARGAMASSA PARA REVESTIMENTO DECORATIVO MONOCAMADA (MONOCAPA), PREPARO COM MISTURADOR DE EIXO HORIZONTAL DE 600 KG. AF_08/2019</v>
          </cell>
        </row>
        <row r="118">
          <cell r="A118">
            <v>87385</v>
          </cell>
          <cell r="B118" t="str">
            <v>ARGAMASSA PRONTA PARA CONTRAPISO, PREPARO COM MISTURADOR DE EIXO HORIZONTAL DE 160 KG. AF_08/2019</v>
          </cell>
        </row>
        <row r="119">
          <cell r="A119">
            <v>87386</v>
          </cell>
          <cell r="B119" t="str">
            <v>ARGAMASSA PRONTA PARA CONTRAPISO, PREPARO COM MISTURADOR DE EIXO HORIZONTAL DE 300 KG. AF_08/2019</v>
          </cell>
        </row>
        <row r="120">
          <cell r="A120">
            <v>87387</v>
          </cell>
          <cell r="B120" t="str">
            <v>ARGAMASSA PRONTA PARA CONTRAPISO, PREPARO COM MISTURADOR DE EIXO HORIZONTAL DE 600 KG. AF_08/2019</v>
          </cell>
        </row>
        <row r="121">
          <cell r="A121">
            <v>87399</v>
          </cell>
          <cell r="B121" t="str">
            <v>ARGAMASSA PRONTA PARA CONTRAPISO, PREPARO MANUAL. AF_08/2019</v>
          </cell>
        </row>
        <row r="122">
          <cell r="A122">
            <v>88627</v>
          </cell>
          <cell r="B122" t="str">
            <v>ARGAMASSA TRAÇO 1:0,5:4,5 (EM VOLUME DE CIMENTO, CAL E AREIA MÉDIA ÚMIDA) PARA ASSENTAMENTO DE ALVENARIA, PREPARO MANUAL. AF_08/2019</v>
          </cell>
        </row>
        <row r="123">
          <cell r="A123">
            <v>88626</v>
          </cell>
          <cell r="B123" t="str">
            <v>ARGAMASSA TRAÇO 1:0,5:4,5 (EM VOLUME DE CIMENTO, CAL E AREIA MÉDIA ÚMIDA), PREPARO MECÂNICO COM BETONEIRA 400 L. AF_08/2019</v>
          </cell>
        </row>
        <row r="124">
          <cell r="A124">
            <v>100488</v>
          </cell>
          <cell r="B124" t="str">
            <v>ARGAMASSA TRAÇO 1:0,5:4,5 (EM VOLUME DE CIMENTO, CAL E AREIA MÉDIA ÚMIDA), PREPARO MECÂNICO COM BETONEIRA 600 L. AF_08/2019</v>
          </cell>
        </row>
        <row r="125">
          <cell r="A125">
            <v>100464</v>
          </cell>
          <cell r="B125" t="str">
            <v>ARGAMASSA TRAÇO 1:0,5:4,5 (EM VOLUME DE CIMENTO, CAL E AREIA MÉDIA ÚMIDA), PREPARO MECÂNICO COM MISTURADOR DE EIXO HORIZONTAL DE 160 KG. AF_08/2019</v>
          </cell>
        </row>
        <row r="126">
          <cell r="A126">
            <v>100465</v>
          </cell>
          <cell r="B126" t="str">
            <v>ARGAMASSA TRAÇO 1:0,5:4,5 (EM VOLUME DE CIMENTO, CAL E AREIA MÉDIA ÚMIDA), PREPARO MECÂNICO COM MISTURADOR DE EIXO HORIZONTAL DE 300 KG. AF_08/2019</v>
          </cell>
        </row>
        <row r="127">
          <cell r="A127">
            <v>100466</v>
          </cell>
          <cell r="B127" t="str">
            <v>ARGAMASSA TRAÇO 1:0,5:4,5 (EM VOLUME DE CIMENTO, CAL E AREIA MÉDIA ÚMIDA), PREPARO MECÂNICO COM MISTURADOR DE EIXO HORIZONTAL DE 600 KG. AF_08/2019</v>
          </cell>
        </row>
        <row r="128">
          <cell r="A128">
            <v>87368</v>
          </cell>
          <cell r="B128" t="str">
            <v>ARGAMASSA TRAÇO 1:1,5:7,5 (EM VOLUME DE CIMENTO, CAL E AREIA MÉDIA ÚMIDA) PARA EMBOÇO/MASSA ÚNICA/ASSENTAMENTO DE ALVENARIA DE VEDAÇÃO, PREPARO MANUAL. AF_08/2019</v>
          </cell>
        </row>
        <row r="129">
          <cell r="A129">
            <v>87289</v>
          </cell>
          <cell r="B129" t="str">
            <v>ARGAMASSA TRAÇO 1:1,5:7,5 (EM VOLUME DE CIMENTO, CAL E AREIA MÉDIA ÚMIDA) PARA EMBOÇO/MASSA ÚNICA/ASSENTAMENTO DE ALVENARIA DE VEDAÇÃO, PREPARO MECÂNICO COM BETONEIRA 400 L. AF_08/2019</v>
          </cell>
        </row>
        <row r="130">
          <cell r="A130">
            <v>87290</v>
          </cell>
          <cell r="B130" t="str">
            <v>ARGAMASSA TRAÇO 1:1,5:7,5 (EM VOLUME DE CIMENTO, CAL E AREIA MÉDIA ÚMIDA) PARA EMBOÇO/MASSA ÚNICA/ASSENTAMENTO DE ALVENARIA DE VEDAÇÃO, PREPARO MECÂNICO COM BETONEIRA 600 L. AF_08/2019</v>
          </cell>
        </row>
        <row r="131">
          <cell r="A131">
            <v>87333</v>
          </cell>
          <cell r="B131" t="str">
            <v>ARGAMASSA TRAÇO 1:1,5:7,5 (EM VOLUME DE CIMENTO, CAL E AREIA MÉDIA ÚMIDA) PARA EMBOÇO/MASSA ÚNICA/ASSENTAMENTO DE ALVENARIA DE VEDAÇÃO, PREPARO MECÂNICO COM MISTURADOR DE EIXO HORIZONTAL DE 300 KG. AF_08/2019</v>
          </cell>
        </row>
        <row r="132">
          <cell r="A132">
            <v>87334</v>
          </cell>
          <cell r="B132" t="str">
            <v>ARGAMASSA TRAÇO 1:1,5:7,5 (EM VOLUME DE CIMENTO, CAL E AREIA MÉDIA ÚMIDA) PARA EMBOÇO/MASSA ÚNICA/ASSENTAMENTO DE ALVENARIA DE VEDAÇÃO, PREPARO MECÂNICO COM MISTURADOR DE EIXO HORIZONTAL DE 600 KG. AF_08/2019</v>
          </cell>
        </row>
        <row r="133">
          <cell r="A133">
            <v>105515</v>
          </cell>
          <cell r="B133" t="str">
            <v>ARGAMASSA TRAÇO 1:1,93 (EM VOLUME DE CIMENTO E AREIA MÉDIA ÚMIDA), FCK 20MPA, PREPARO MECÂNICO COM MISTURADOR DUPLO HORIZONTAL DE ALTA TURBULÊNCIA. AF_03/2020</v>
          </cell>
        </row>
        <row r="134">
          <cell r="A134">
            <v>87367</v>
          </cell>
          <cell r="B134" t="str">
            <v>ARGAMASSA TRAÇO 1:1:6 (EM VOLUME DE CIMENTO, CAL E AREIA MÉDIA ÚMIDA) PARA EMBOÇO/MASSA ÚNICA/ASSENTAMENTO DE ALVENARIA DE VEDAÇÃO, PREPARO MANUAL. AF_08/2019</v>
          </cell>
        </row>
        <row r="135">
          <cell r="A135">
            <v>87286</v>
          </cell>
          <cell r="B135" t="str">
            <v>ARGAMASSA TRAÇO 1:1:6 (EM VOLUME DE CIMENTO, CAL E AREIA MÉDIA ÚMIDA) PARA EMBOÇO/MASSA ÚNICA/ASSENTAMENTO DE ALVENARIA DE VEDAÇÃO, PREPARO MECÂNICO COM BETONEIRA 400 L. AF_08/2019</v>
          </cell>
        </row>
        <row r="136">
          <cell r="A136">
            <v>87287</v>
          </cell>
          <cell r="B136" t="str">
            <v>ARGAMASSA TRAÇO 1:1:6 (EM VOLUME DE CIMENTO, CAL E AREIA MÉDIA ÚMIDA) PARA EMBOÇO/MASSA ÚNICA/ASSENTAMENTO DE ALVENARIA DE VEDAÇÃO, PREPARO MECÂNICO COM BETONEIRA 600 L. AF_08/2019</v>
          </cell>
        </row>
        <row r="137">
          <cell r="A137">
            <v>87331</v>
          </cell>
          <cell r="B137" t="str">
            <v>ARGAMASSA TRAÇO 1:1:6 (EM VOLUME DE CIMENTO, CAL E AREIA MÉDIA ÚMIDA) PARA EMBOÇO/MASSA ÚNICA/ASSENTAMENTO DE ALVENARIA DE VEDAÇÃO, PREPARO MECÂNICO COM MISTURADOR DE EIXO HORIZONTAL DE 300 KG. AF_08/2019</v>
          </cell>
        </row>
        <row r="138">
          <cell r="A138">
            <v>87332</v>
          </cell>
          <cell r="B138" t="str">
            <v>ARGAMASSA TRAÇO 1:1:6 (EM VOLUME DE CIMENTO, CAL E AREIA MÉDIA ÚMIDA) PARA EMBOÇO/MASSA ÚNICA/ASSENTAMENTO DE ALVENARIA DE VEDAÇÃO, PREPARO MECÂNICO COM MISTURADOR DE EIXO HORIZONTAL DE 600 KG. AF_08/2019</v>
          </cell>
        </row>
        <row r="139">
          <cell r="A139">
            <v>87369</v>
          </cell>
          <cell r="B139" t="str">
            <v>ARGAMASSA TRAÇO 1:2:8 (EM VOLUME DE CIMENTO, CAL E AREIA MÉDIA ÚMIDA) PARA EMBOÇO/MASSA ÚNICA/ASSENTAMENTO DE ALVENARIA DE VEDAÇÃO, PREPARO MANUAL. AF_08/2019</v>
          </cell>
        </row>
        <row r="140">
          <cell r="A140">
            <v>87292</v>
          </cell>
          <cell r="B140" t="str">
            <v>ARGAMASSA TRAÇO 1:2:8 (EM VOLUME DE CIMENTO, CAL E AREIA MÉDIA ÚMIDA) PARA EMBOÇO/MASSA ÚNICA/ASSENTAMENTO DE ALVENARIA DE VEDAÇÃO, PREPARO MECÂNICO COM BETONEIRA 400 L. AF_08/2019</v>
          </cell>
        </row>
        <row r="141">
          <cell r="A141">
            <v>87335</v>
          </cell>
          <cell r="B141" t="str">
            <v>ARGAMASSA TRAÇO 1:2:8 (EM VOLUME DE CIMENTO, CAL E AREIA MÉDIA ÚMIDA) PARA EMBOÇO/MASSA ÚNICA/ASSENTAMENTO DE ALVENARIA DE VEDAÇÃO, PREPARO MECÂNICO COM MISTURADOR DE EIXO HORIZONTAL DE 300 KG. AF_08/2019</v>
          </cell>
        </row>
        <row r="142">
          <cell r="A142">
            <v>87336</v>
          </cell>
          <cell r="B142" t="str">
            <v>ARGAMASSA TRAÇO 1:2:8 (EM VOLUME DE CIMENTO, CAL E AREIA MÉDIA ÚMIDA) PARA EMBOÇO/MASSA ÚNICA/ASSENTAMENTO DE ALVENARIA DE VEDAÇÃO, PREPARO MECÂNICO COM MISTURADOR DE EIXO HORIZONTAL DE 600 KG. AF_08/2019</v>
          </cell>
        </row>
        <row r="143">
          <cell r="A143">
            <v>87370</v>
          </cell>
          <cell r="B143" t="str">
            <v>ARGAMASSA TRAÇO 1:2:9 (EM VOLUME DE CIMENTO, CAL E AREIA MÉDIA ÚMIDA) PARA EMBOÇO/MASSA ÚNICA/ASSENTAMENTO DE ALVENARIA DE VEDAÇÃO, PREPARO MANUAL. AF_08/2019</v>
          </cell>
        </row>
        <row r="144">
          <cell r="A144">
            <v>88715</v>
          </cell>
          <cell r="B144" t="str">
            <v>ARGAMASSA TRAÇO 1:2:9 (EM VOLUME DE CIMENTO, CAL E AREIA MÉDIA ÚMIDA) PARA EMBOÇO/MASSA ÚNICA/ASSENTAMENTO DE ALVENARIA DE VEDAÇÃO, PREPARO MECÂNICO COM BETONEIRA 400 L. AF_08/2019</v>
          </cell>
        </row>
        <row r="145">
          <cell r="A145">
            <v>87294</v>
          </cell>
          <cell r="B145" t="str">
            <v>ARGAMASSA TRAÇO 1:2:9 (EM VOLUME DE CIMENTO, CAL E AREIA MÉDIA ÚMIDA) PARA EMBOÇO/MASSA ÚNICA/ASSENTAMENTO DE ALVENARIA DE VEDAÇÃO, PREPARO MECÂNICO COM BETONEIRA 600 L. AF_08/2019</v>
          </cell>
        </row>
        <row r="146">
          <cell r="A146">
            <v>87337</v>
          </cell>
          <cell r="B146" t="str">
            <v>ARGAMASSA TRAÇO 1:2:9 (EM VOLUME DE CIMENTO, CAL E AREIA MÉDIA ÚMIDA) PARA EMBOÇO/MASSA ÚNICA/ASSENTAMENTO DE ALVENARIA DE VEDAÇÃO, PREPARO MECÂNICO COM MISTURADOR DE EIXO HORIZONTAL DE 300 KG. AF_08/2019</v>
          </cell>
        </row>
        <row r="147">
          <cell r="A147">
            <v>100487</v>
          </cell>
          <cell r="B147" t="str">
            <v>ARGAMASSA TRAÇO 1:2:9 (EM VOLUME DE CIMENTO, CAL E AREIA MÉDIA ÚMIDA) PARA EMBOÇO/MASSA ÚNICA/ASSENTAMENTO DE ALVENARIA DE VEDAÇÃO, PREPARO MECÂNICO COM MISTURADOR DE EIXO HORIZONTAL DE 600 KG. AF_08/2019</v>
          </cell>
        </row>
        <row r="148">
          <cell r="A148">
            <v>87380</v>
          </cell>
          <cell r="B148" t="str">
            <v>ARGAMASSA TRAÇO 1:3 (EM VOLUME DE CIMENTO E AREIA GROSSA ÚMIDA) COM ADIÇÃO DE EMULSÃO POLIMÉRICA PARA CHAPISCO ROLADO, PREPARO MANUAL. AF_08/2019</v>
          </cell>
        </row>
        <row r="149">
          <cell r="A149">
            <v>87322</v>
          </cell>
          <cell r="B149" t="str">
            <v>ARGAMASSA TRAÇO 1:3 (EM VOLUME DE CIMENTO E AREIA GROSSA ÚMIDA) COM ADIÇÃO DE EMULSÃO POLIMÉRICA PARA CHAPISCO ROLADO, PREPARO MECÂNICO COM BETONEIRA 400 L. AF_08/2019</v>
          </cell>
        </row>
        <row r="150">
          <cell r="A150">
            <v>87323</v>
          </cell>
          <cell r="B150" t="str">
            <v>ARGAMASSA TRAÇO 1:3 (EM VOLUME DE CIMENTO E AREIA GROSSA ÚMIDA) COM ADIÇÃO DE EMULSÃO POLIMÉRICA PARA CHAPISCO ROLADO, PREPARO MECÂNICO COM BETONEIRA 600 L. AF_08/2019</v>
          </cell>
        </row>
        <row r="151">
          <cell r="A151">
            <v>87360</v>
          </cell>
          <cell r="B151" t="str">
            <v>ARGAMASSA TRAÇO 1:3 (EM VOLUME DE CIMENTO E AREIA GROSSA ÚMIDA) COM ADIÇÃO DE EMULSÃO POLIMÉRICA PARA CHAPISCO ROLADO, PREPARO MECÂNICO COM MISTURADOR DE EIXO HORIZONTAL DE 160 KG. AF_08/2019</v>
          </cell>
        </row>
        <row r="152">
          <cell r="A152">
            <v>87361</v>
          </cell>
          <cell r="B152" t="str">
            <v>ARGAMASSA TRAÇO 1:3 (EM VOLUME DE CIMENTO E AREIA GROSSA ÚMIDA) COM ADIÇÃO DE EMULSÃO POLIMÉRICA PARA CHAPISCO ROLADO, PREPARO MECÂNICO COM MISTURADOR DE EIXO HORIZONTAL DE 300 KG. AF_08/2019</v>
          </cell>
        </row>
        <row r="153">
          <cell r="A153">
            <v>87362</v>
          </cell>
          <cell r="B153" t="str">
            <v>ARGAMASSA TRAÇO 1:3 (EM VOLUME DE CIMENTO E AREIA GROSSA ÚMIDA) COM ADIÇÃO DE EMULSÃO POLIMÉRICA PARA CHAPISCO ROLADO, PREPARO MECÂNICO COM MISTURADOR DE EIXO HORIZONTAL DE 600 KG. AF_08/2019</v>
          </cell>
        </row>
        <row r="154">
          <cell r="A154">
            <v>87377</v>
          </cell>
          <cell r="B154" t="str">
            <v>ARGAMASSA TRAÇO 1:3 (EM VOLUME DE CIMENTO E AREIA GROSSA ÚMIDA) PARA CHAPISCO CONVENCIONAL, PREPARO MANUAL. AF_08/2019</v>
          </cell>
        </row>
        <row r="155">
          <cell r="A155">
            <v>87313</v>
          </cell>
          <cell r="B155" t="str">
            <v>ARGAMASSA TRAÇO 1:3 (EM VOLUME DE CIMENTO E AREIA GROSSA ÚMIDA) PARA CHAPISCO CONVENCIONAL, PREPARO MECÂNICO COM BETONEIRA 400 L. AF_08/2019</v>
          </cell>
        </row>
        <row r="156">
          <cell r="A156">
            <v>87314</v>
          </cell>
          <cell r="B156" t="str">
            <v>ARGAMASSA TRAÇO 1:3 (EM VOLUME DE CIMENTO E AREIA GROSSA ÚMIDA) PARA CHAPISCO CONVENCIONAL, PREPARO MECÂNICO COM BETONEIRA 600 L. AF_08/2019</v>
          </cell>
        </row>
        <row r="157">
          <cell r="A157">
            <v>87352</v>
          </cell>
          <cell r="B157" t="str">
            <v>ARGAMASSA TRAÇO 1:3 (EM VOLUME DE CIMENTO E AREIA GROSSA ÚMIDA) PARA CHAPISCO CONVENCIONAL, PREPARO MECÂNICO COM MISTURADOR DE EIXO HORIZONTAL DE 160 KG. AF_08/2019</v>
          </cell>
        </row>
        <row r="158">
          <cell r="A158">
            <v>87353</v>
          </cell>
          <cell r="B158" t="str">
            <v>ARGAMASSA TRAÇO 1:3 (EM VOLUME DE CIMENTO E AREIA GROSSA ÚMIDA) PARA CHAPISCO CONVENCIONAL, PREPARO MECÂNICO COM MISTURADOR DE EIXO HORIZONTAL DE 300 KG. AF_08/2019</v>
          </cell>
        </row>
        <row r="159">
          <cell r="A159">
            <v>87354</v>
          </cell>
          <cell r="B159" t="str">
            <v>ARGAMASSA TRAÇO 1:3 (EM VOLUME DE CIMENTO E AREIA GROSSA ÚMIDA) PARA CHAPISCO CONVENCIONAL, PREPARO MECÂNICO COM MISTURADOR DE EIXO HORIZONTAL DE 600 KG. AF_08/2019</v>
          </cell>
        </row>
        <row r="160">
          <cell r="A160">
            <v>100480</v>
          </cell>
          <cell r="B160" t="str">
            <v>ARGAMASSA TRAÇO 1:3 (EM VOLUME DE CIMENTO E AREIA MÉDIA ÚMIDA) COM ADIÇÃO DE IMPERMEABILIZANTE, PREPARO MANUAL. AF_08/2019</v>
          </cell>
        </row>
        <row r="161">
          <cell r="A161">
            <v>100475</v>
          </cell>
          <cell r="B161" t="str">
            <v>ARGAMASSA TRAÇO 1:3 (EM VOLUME DE CIMENTO E AREIA MÉDIA ÚMIDA) COM ADIÇÃO DE IMPERMEABILIZANTE, PREPARO MECÂNICO COM BETONEIRA 400 L. AF_08/2019</v>
          </cell>
        </row>
        <row r="162">
          <cell r="A162">
            <v>100491</v>
          </cell>
          <cell r="B162" t="str">
            <v>ARGAMASSA TRAÇO 1:3 (EM VOLUME DE CIMENTO E AREIA MÉDIA ÚMIDA) COM ADIÇÃO DE IMPERMEABILIZANTE, PREPARO MECÂNICO COM BETONEIRA 600 L. AF_08/2019</v>
          </cell>
        </row>
        <row r="163">
          <cell r="A163">
            <v>100477</v>
          </cell>
          <cell r="B163" t="str">
            <v>ARGAMASSA TRAÇO 1:3 (EM VOLUME DE CIMENTO E AREIA MÉDIA ÚMIDA) COM ADIÇÃO DE IMPERMEABILIZANTE, PREPARO MECÂNICO COM MISTURADOR DE EIXO HORIZONTAL DE 160 KG. AF_08/2019</v>
          </cell>
        </row>
        <row r="164">
          <cell r="A164">
            <v>100478</v>
          </cell>
          <cell r="B164" t="str">
            <v>ARGAMASSA TRAÇO 1:3 (EM VOLUME DE CIMENTO E AREIA MÉDIA ÚMIDA) COM ADIÇÃO DE IMPERMEABILIZANTE, PREPARO MECÂNICO COM MISTURADOR DE EIXO HORIZONTAL DE 300 KG. AF_08/2019</v>
          </cell>
        </row>
        <row r="165">
          <cell r="A165">
            <v>100479</v>
          </cell>
          <cell r="B165" t="str">
            <v>ARGAMASSA TRAÇO 1:3 (EM VOLUME DE CIMENTO E AREIA MÉDIA ÚMIDA) COM ADIÇÃO DE IMPERMEABILIZANTE, PREPARO MECÂNICO COM MISTURADOR DE EIXO HORIZONTAL DE 600 KG. AF_08/2019</v>
          </cell>
        </row>
        <row r="166">
          <cell r="A166">
            <v>87372</v>
          </cell>
          <cell r="B166" t="str">
            <v>ARGAMASSA TRAÇO 1:3 (EM VOLUME DE CIMENTO E AREIA MÉDIA ÚMIDA) PARA CONTRAPISO, PREPARO MANUAL. AF_08/2019</v>
          </cell>
        </row>
        <row r="167">
          <cell r="A167">
            <v>87298</v>
          </cell>
          <cell r="B167" t="str">
            <v>ARGAMASSA TRAÇO 1:3 (EM VOLUME DE CIMENTO E AREIA MÉDIA ÚMIDA) PARA CONTRAPISO, PREPARO MECÂNICO COM BETONEIRA 400 L. AF_08/2019</v>
          </cell>
        </row>
        <row r="168">
          <cell r="A168">
            <v>87299</v>
          </cell>
          <cell r="B168" t="str">
            <v>ARGAMASSA TRAÇO 1:3 (EM VOLUME DE CIMENTO E AREIA MÉDIA ÚMIDA) PARA CONTRAPISO, PREPARO MECÂNICO COM BETONEIRA 600 L. AF_08/2019</v>
          </cell>
        </row>
        <row r="169">
          <cell r="A169">
            <v>87339</v>
          </cell>
          <cell r="B169" t="str">
            <v>ARGAMASSA TRAÇO 1:3 (EM VOLUME DE CIMENTO E AREIA MÉDIA ÚMIDA) PARA CONTRAPISO, PREPARO MECÂNICO COM MISTURADOR DE EIXO HORIZONTAL DE 160 KG. AF_08/2019</v>
          </cell>
        </row>
        <row r="170">
          <cell r="A170">
            <v>87340</v>
          </cell>
          <cell r="B170" t="str">
            <v>ARGAMASSA TRAÇO 1:3 (EM VOLUME DE CIMENTO E AREIA MÉDIA ÚMIDA) PARA CONTRAPISO, PREPARO MECÂNICO COM MISTURADOR DE EIXO HORIZONTAL DE 300 KG. AF_08/2019</v>
          </cell>
        </row>
        <row r="171">
          <cell r="A171">
            <v>87341</v>
          </cell>
          <cell r="B171" t="str">
            <v>ARGAMASSA TRAÇO 1:3 (EM VOLUME DE CIMENTO E AREIA MÉDIA ÚMIDA) PARA CONTRAPISO, PREPARO MECÂNICO COM MISTURADOR DE EIXO HORIZONTAL DE 600 KG. AF_08/2019</v>
          </cell>
        </row>
        <row r="172">
          <cell r="A172">
            <v>88629</v>
          </cell>
          <cell r="B172" t="str">
            <v>ARGAMASSA TRAÇO 1:3 (EM VOLUME DE CIMENTO E AREIA MÉDIA ÚMIDA), PREPARO MANUAL. AF_08/2019</v>
          </cell>
        </row>
        <row r="173">
          <cell r="A173">
            <v>88628</v>
          </cell>
          <cell r="B173" t="str">
            <v>ARGAMASSA TRAÇO 1:3 (EM VOLUME DE CIMENTO E AREIA MÉDIA ÚMIDA), PREPARO MECÂNICO COM BETONEIRA 400 L. AF_08/2019</v>
          </cell>
        </row>
        <row r="174">
          <cell r="A174">
            <v>100489</v>
          </cell>
          <cell r="B174" t="str">
            <v>ARGAMASSA TRAÇO 1:3 (EM VOLUME DE CIMENTO E AREIA MÉDIA ÚMIDA), PREPARO MECÂNICO COM BETONEIRA 600 L. AF_08/2019</v>
          </cell>
        </row>
        <row r="175">
          <cell r="A175">
            <v>100468</v>
          </cell>
          <cell r="B175" t="str">
            <v>ARGAMASSA TRAÇO 1:3 (EM VOLUME DE CIMENTO E AREIA MÉDIA ÚMIDA), PREPARO MECÂNICO COM MISTURADOR DE EIXO HORIZONTAL DE 160 KG. AF_08/2019</v>
          </cell>
        </row>
        <row r="176">
          <cell r="A176">
            <v>100469</v>
          </cell>
          <cell r="B176" t="str">
            <v>ARGAMASSA TRAÇO 1:3 (EM VOLUME DE CIMENTO E AREIA MÉDIA ÚMIDA), PREPARO MECÂNICO COM MISTURADOR DE EIXO HORIZONTAL DE 300 KG. AF_08/2019</v>
          </cell>
        </row>
        <row r="177">
          <cell r="A177">
            <v>100470</v>
          </cell>
          <cell r="B177" t="str">
            <v>ARGAMASSA TRAÇO 1:3 (EM VOLUME DE CIMENTO E AREIA MÉDIA ÚMIDA), PREPARO MECÂNICO COM MISTURADOR DE EIXO HORIZONTAL DE 600 KG. AF_08/2019</v>
          </cell>
        </row>
        <row r="178">
          <cell r="A178">
            <v>87371</v>
          </cell>
          <cell r="B178" t="str">
            <v>ARGAMASSA TRAÇO 1:3:12 (EM VOLUME DE CIMENTO, CAL E AREIA MÉDIA ÚMIDA) PARA EMBOÇO/MASSA ÚNICA/ASSENTAMENTO DE ALVENARIA DE VEDAÇÃO, PREPARO MANUAL. AF_08/2019</v>
          </cell>
        </row>
        <row r="179">
          <cell r="A179">
            <v>87295</v>
          </cell>
          <cell r="B179" t="str">
            <v>ARGAMASSA TRAÇO 1:3:12 (EM VOLUME DE CIMENTO, CAL E AREIA MÉDIA ÚMIDA) PARA EMBOÇO/MASSA ÚNICA/ASSENTAMENTO DE ALVENARIA DE VEDAÇÃO, PREPARO MECÂNICO COM BETONEIRA 400 L. AF_08/2019</v>
          </cell>
        </row>
        <row r="180">
          <cell r="A180">
            <v>87296</v>
          </cell>
          <cell r="B180" t="str">
            <v>ARGAMASSA TRAÇO 1:3:12 (EM VOLUME DE CIMENTO, CAL E AREIA MÉDIA ÚMIDA) PARA EMBOÇO/MASSA ÚNICA/ASSENTAMENTO DE ALVENARIA DE VEDAÇÃO, PREPARO MECÂNICO COM BETONEIRA 600 L. AF_08/2019</v>
          </cell>
        </row>
        <row r="181">
          <cell r="A181">
            <v>87338</v>
          </cell>
          <cell r="B181" t="str">
            <v>ARGAMASSA TRAÇO 1:3:12 (EM VOLUME DE CIMENTO, CAL E AREIA MÉDIA ÚMIDA) PARA EMBOÇO/MASSA ÚNICA/ASSENTAMENTO DE ALVENARIA DE VEDAÇÃO, PREPARO MECÂNICO COM MISTURADOR DE EIXO HORIZONTAL DE 600 KG. AF_08/2019</v>
          </cell>
        </row>
        <row r="182">
          <cell r="A182">
            <v>88630</v>
          </cell>
          <cell r="B182" t="str">
            <v>ARGAMASSA TRAÇO 1:4 (CIMENTO E AREIA MÉDIA), PREPARO MECÂNICO COM BETONEIRA 400 L. AF_08/2019</v>
          </cell>
        </row>
        <row r="183">
          <cell r="A183">
            <v>87381</v>
          </cell>
          <cell r="B183" t="str">
            <v>ARGAMASSA TRAÇO 1:4 (EM VOLUME DE CIMENTO E AREIA GROSSA ÚMIDA) COM ADIÇÃO DE EMULSÃO POLIMÉRICA PARA CHAPISCO ROLADO, PREPARO MANUAL. AF_08/2019</v>
          </cell>
        </row>
        <row r="184">
          <cell r="A184">
            <v>87325</v>
          </cell>
          <cell r="B184" t="str">
            <v>ARGAMASSA TRAÇO 1:4 (EM VOLUME DE CIMENTO E AREIA GROSSA ÚMIDA) COM ADIÇÃO DE EMULSÃO POLIMÉRICA PARA CHAPISCO ROLADO, PREPARO MECÂNICO COM BETONEIRA 400 L. AF_08/2019</v>
          </cell>
        </row>
        <row r="185">
          <cell r="A185">
            <v>87326</v>
          </cell>
          <cell r="B185" t="str">
            <v>ARGAMASSA TRAÇO 1:4 (EM VOLUME DE CIMENTO E AREIA GROSSA ÚMIDA) COM ADIÇÃO DE EMULSÃO POLIMÉRICA PARA CHAPISCO ROLADO, PREPARO MECÂNICO COM BETONEIRA 600 L. AF_08/2019</v>
          </cell>
        </row>
        <row r="186">
          <cell r="A186">
            <v>87363</v>
          </cell>
          <cell r="B186" t="str">
            <v>ARGAMASSA TRAÇO 1:4 (EM VOLUME DE CIMENTO E AREIA GROSSA ÚMIDA) COM ADIÇÃO DE EMULSÃO POLIMÉRICA PARA CHAPISCO ROLADO, PREPARO MECÂNICO COM MISTURADOR DE EIXO HORIZONTAL DE 300 KG. AF_08/2019</v>
          </cell>
        </row>
        <row r="187">
          <cell r="A187">
            <v>87364</v>
          </cell>
          <cell r="B187" t="str">
            <v>ARGAMASSA TRAÇO 1:4 (EM VOLUME DE CIMENTO E AREIA GROSSA ÚMIDA) COM ADIÇÃO DE EMULSÃO POLIMÉRICA PARA CHAPISCO ROLADO, PREPARO MECÂNICO COM MISTURADOR DE EIXO HORIZONTAL DE 600 KG. AF_08/2019</v>
          </cell>
        </row>
        <row r="188">
          <cell r="A188">
            <v>87378</v>
          </cell>
          <cell r="B188" t="str">
            <v>ARGAMASSA TRAÇO 1:4 (EM VOLUME DE CIMENTO E AREIA GROSSA ÚMIDA) PARA CHAPISCO CONVENCIONAL, PREPARO MANUAL. AF_08/2019</v>
          </cell>
        </row>
        <row r="189">
          <cell r="A189">
            <v>87316</v>
          </cell>
          <cell r="B189" t="str">
            <v>ARGAMASSA TRAÇO 1:4 (EM VOLUME DE CIMENTO E AREIA GROSSA ÚMIDA) PARA CHAPISCO CONVENCIONAL, PREPARO MECÂNICO COM BETONEIRA 400 L. AF_08/2019</v>
          </cell>
        </row>
        <row r="190">
          <cell r="A190">
            <v>87317</v>
          </cell>
          <cell r="B190" t="str">
            <v>ARGAMASSA TRAÇO 1:4 (EM VOLUME DE CIMENTO E AREIA GROSSA ÚMIDA) PARA CHAPISCO CONVENCIONAL, PREPARO MECÂNICO COM BETONEIRA 600 L. AF_08/2019</v>
          </cell>
        </row>
        <row r="191">
          <cell r="A191">
            <v>87355</v>
          </cell>
          <cell r="B191" t="str">
            <v>ARGAMASSA TRAÇO 1:4 (EM VOLUME DE CIMENTO E AREIA GROSSA ÚMIDA) PARA CHAPISCO CONVENCIONAL, PREPARO MECÂNICO COM MISTURADOR DE EIXO HORIZONTAL DE 160 KG. AF_08/2019</v>
          </cell>
        </row>
        <row r="192">
          <cell r="A192">
            <v>87356</v>
          </cell>
          <cell r="B192" t="str">
            <v>ARGAMASSA TRAÇO 1:4 (EM VOLUME DE CIMENTO E AREIA GROSSA ÚMIDA) PARA CHAPISCO CONVENCIONAL, PREPARO MECÂNICO COM MISTURADOR DE EIXO HORIZONTAL DE 300 KG. AF_08/2019</v>
          </cell>
        </row>
        <row r="193">
          <cell r="A193">
            <v>87357</v>
          </cell>
          <cell r="B193" t="str">
            <v>ARGAMASSA TRAÇO 1:4 (EM VOLUME DE CIMENTO E AREIA GROSSA ÚMIDA) PARA CHAPISCO CONVENCIONAL, PREPARO MECÂNICO COM MISTURADOR DE EIXO HORIZONTAL DE 600 KG. AF_08/2019</v>
          </cell>
        </row>
        <row r="194">
          <cell r="A194">
            <v>100486</v>
          </cell>
          <cell r="B194" t="str">
            <v>ARGAMASSA TRAÇO 1:4 (EM VOLUME DE CIMENTO E AREIA MÉDIA ÚMIDA) COM ADIÇÃO DE IMPERMEABILIZANTE, PREPARO MANUAL. AF_08/2019</v>
          </cell>
        </row>
        <row r="195">
          <cell r="A195">
            <v>100481</v>
          </cell>
          <cell r="B195" t="str">
            <v>ARGAMASSA TRAÇO 1:4 (EM VOLUME DE CIMENTO E AREIA MÉDIA ÚMIDA) COM ADIÇÃO DE IMPERMEABILIZANTE, PREPARO MECÂNICO COM BETONEIRA 400 L. AF_08/2019</v>
          </cell>
        </row>
        <row r="196">
          <cell r="A196">
            <v>100492</v>
          </cell>
          <cell r="B196" t="str">
            <v>ARGAMASSA TRAÇO 1:4 (EM VOLUME DE CIMENTO E AREIA MÉDIA ÚMIDA) COM ADIÇÃO DE IMPERMEABILIZANTE, PREPARO MECÂNICO COM BETONEIRA 600 L. AF_08/2019</v>
          </cell>
        </row>
        <row r="197">
          <cell r="A197">
            <v>100483</v>
          </cell>
          <cell r="B197" t="str">
            <v>ARGAMASSA TRAÇO 1:4 (EM VOLUME DE CIMENTO E AREIA MÉDIA ÚMIDA) COM ADIÇÃO DE IMPERMEABILIZANTE, PREPARO MECÂNICO COM MISTURADOR DE EIXO HORIZONTAL DE 160 KG. AF_08/2019</v>
          </cell>
        </row>
        <row r="198">
          <cell r="A198">
            <v>100484</v>
          </cell>
          <cell r="B198" t="str">
            <v>ARGAMASSA TRAÇO 1:4 (EM VOLUME DE CIMENTO E AREIA MÉDIA ÚMIDA) COM ADIÇÃO DE IMPERMEABILIZANTE, PREPARO MECÂNICO COM MISTURADOR DE EIXO HORIZONTAL DE 300 KG. AF_08/2019</v>
          </cell>
        </row>
        <row r="199">
          <cell r="A199">
            <v>100485</v>
          </cell>
          <cell r="B199" t="str">
            <v>ARGAMASSA TRAÇO 1:4 (EM VOLUME DE CIMENTO E AREIA MÉDIA ÚMIDA) COM ADIÇÃO DE IMPERMEABILIZANTE, PREPARO MECÂNICO COM MISTURADOR DE EIXO HORIZONTAL DE 600 KG. AF_08/2019</v>
          </cell>
        </row>
        <row r="200">
          <cell r="A200">
            <v>87373</v>
          </cell>
          <cell r="B200" t="str">
            <v>ARGAMASSA TRAÇO 1:4 (EM VOLUME DE CIMENTO E AREIA MÉDIA ÚMIDA) PARA CONTRAPISO, PREPARO MANUAL. AF_08/2019</v>
          </cell>
        </row>
        <row r="201">
          <cell r="A201">
            <v>87301</v>
          </cell>
          <cell r="B201" t="str">
            <v>ARGAMASSA TRAÇO 1:4 (EM VOLUME DE CIMENTO E AREIA MÉDIA ÚMIDA) PARA CONTRAPISO, PREPARO MECÂNICO COM BETONEIRA 400 L. AF_08/2019</v>
          </cell>
        </row>
        <row r="202">
          <cell r="A202">
            <v>87302</v>
          </cell>
          <cell r="B202" t="str">
            <v>ARGAMASSA TRAÇO 1:4 (EM VOLUME DE CIMENTO E AREIA MÉDIA ÚMIDA) PARA CONTRAPISO, PREPARO MECÂNICO COM BETONEIRA 600 L. AF_08/2019</v>
          </cell>
        </row>
        <row r="203">
          <cell r="A203">
            <v>87342</v>
          </cell>
          <cell r="B203" t="str">
            <v>ARGAMASSA TRAÇO 1:4 (EM VOLUME DE CIMENTO E AREIA MÉDIA ÚMIDA) PARA CONTRAPISO, PREPARO MECÂNICO COM MISTURADOR DE EIXO HORIZONTAL DE 160 KG. AF_08/2019</v>
          </cell>
        </row>
        <row r="204">
          <cell r="A204">
            <v>87343</v>
          </cell>
          <cell r="B204" t="str">
            <v>ARGAMASSA TRAÇO 1:4 (EM VOLUME DE CIMENTO E AREIA MÉDIA ÚMIDA) PARA CONTRAPISO, PREPARO MECÂNICO COM MISTURADOR DE EIXO HORIZONTAL DE 300 KG. AF_08/2019</v>
          </cell>
        </row>
        <row r="205">
          <cell r="A205">
            <v>87344</v>
          </cell>
          <cell r="B205" t="str">
            <v>ARGAMASSA TRAÇO 1:4 (EM VOLUME DE CIMENTO E AREIA MÉDIA ÚMIDA) PARA CONTRAPISO, PREPARO MECÂNICO COM MISTURADOR DE EIXO HORIZONTAL DE 600 KG. AF_08/2019</v>
          </cell>
        </row>
        <row r="206">
          <cell r="A206">
            <v>88631</v>
          </cell>
          <cell r="B206" t="str">
            <v>ARGAMASSA TRAÇO 1:4 (EM VOLUME DE CIMENTO E AREIA MÉDIA ÚMIDA), PREPARO MANUAL. AF_08/2019</v>
          </cell>
        </row>
        <row r="207">
          <cell r="A207">
            <v>100490</v>
          </cell>
          <cell r="B207" t="str">
            <v>ARGAMASSA TRAÇO 1:4 (EM VOLUME DE CIMENTO E AREIA MÉDIA ÚMIDA), PREPARO MECÂNICO COM BETONEIRA 600 L. AF_08/2019</v>
          </cell>
        </row>
        <row r="208">
          <cell r="A208">
            <v>100472</v>
          </cell>
          <cell r="B208" t="str">
            <v>ARGAMASSA TRAÇO 1:4 (EM VOLUME DE CIMENTO E AREIA MÉDIA ÚMIDA), PREPARO MECÂNICO COM MISTURADOR DE EIXO HORIZONTAL DE 160 KG. AF_08/2019</v>
          </cell>
        </row>
        <row r="209">
          <cell r="A209">
            <v>100473</v>
          </cell>
          <cell r="B209" t="str">
            <v>ARGAMASSA TRAÇO 1:4 (EM VOLUME DE CIMENTO E AREIA MÉDIA ÚMIDA), PREPARO MECÂNICO COM MISTURADOR DE EIXO HORIZONTAL DE 300 KG. AF_08/2019</v>
          </cell>
        </row>
        <row r="210">
          <cell r="A210">
            <v>100474</v>
          </cell>
          <cell r="B210" t="str">
            <v>ARGAMASSA TRAÇO 1:4 (EM VOLUME DE CIMENTO E AREIA MÉDIA ÚMIDA), PREPARO MECÂNICO COM MISTURADOR DE EIXO HORIZONTAL DE 600 KG. AF_08/2019</v>
          </cell>
        </row>
        <row r="211">
          <cell r="A211">
            <v>87379</v>
          </cell>
          <cell r="B211" t="str">
            <v>ARGAMASSA TRAÇO 1:5 (EM VOLUME DE CIMENTO E AREIA GROSSA ÚMIDA) COM ADIÇÃO DE EMULSÃO POLIMÉRICA PARA CHAPISCO ROLADO, PREPARO MANUAL. AF_08/2019</v>
          </cell>
        </row>
        <row r="212">
          <cell r="A212">
            <v>87319</v>
          </cell>
          <cell r="B212" t="str">
            <v>ARGAMASSA TRAÇO 1:5 (EM VOLUME DE CIMENTO E AREIA GROSSA ÚMIDA) COM ADIÇÃO DE EMULSÃO POLIMÉRICA PARA CHAPISCO ROLADO, PREPARO MECÂNICO COM BETONEIRA 400 L. AF_08/2019</v>
          </cell>
        </row>
        <row r="213">
          <cell r="A213">
            <v>87320</v>
          </cell>
          <cell r="B213" t="str">
            <v>ARGAMASSA TRAÇO 1:5 (EM VOLUME DE CIMENTO E AREIA GROSSA ÚMIDA) COM ADIÇÃO DE EMULSÃO POLIMÉRICA PARA CHAPISCO ROLADO, PREPARO MECÂNICO COM BETONEIRA 600 L. AF_08/2019</v>
          </cell>
        </row>
        <row r="214">
          <cell r="A214">
            <v>87358</v>
          </cell>
          <cell r="B214" t="str">
            <v>ARGAMASSA TRAÇO 1:5 (EM VOLUME DE CIMENTO E AREIA GROSSA ÚMIDA) COM ADIÇÃO DE EMULSÃO POLIMÉRICA PARA CHAPISCO ROLADO, PREPARO MECÂNICO COM MISTURADOR DE EIXO HORIZONTAL DE 300 KG. AF_08/2019</v>
          </cell>
        </row>
        <row r="215">
          <cell r="A215">
            <v>87359</v>
          </cell>
          <cell r="B215" t="str">
            <v>ARGAMASSA TRAÇO 1:5 (EM VOLUME DE CIMENTO E AREIA GROSSA ÚMIDA) COM ADIÇÃO DE EMULSÃO POLIMÉRICA PARA CHAPISCO ROLADO, PREPARO MECÂNICO COM MISTURADOR DE EIXO HORIZONTAL DE 600 KG. AF_08/2019</v>
          </cell>
        </row>
        <row r="216">
          <cell r="A216">
            <v>87376</v>
          </cell>
          <cell r="B216" t="str">
            <v>ARGAMASSA TRAÇO 1:5 (EM VOLUME DE CIMENTO E AREIA GROSSA ÚMIDA) PARA CHAPISCO CONVENCIONAL, PREPARO MANUAL. AF_08/2019</v>
          </cell>
        </row>
        <row r="217">
          <cell r="A217">
            <v>87310</v>
          </cell>
          <cell r="B217" t="str">
            <v>ARGAMASSA TRAÇO 1:5 (EM VOLUME DE CIMENTO E AREIA GROSSA ÚMIDA) PARA CHAPISCO CONVENCIONAL, PREPARO MECÂNICO COM BETONEIRA 400 L. AF_08/2019</v>
          </cell>
        </row>
        <row r="218">
          <cell r="A218">
            <v>87311</v>
          </cell>
          <cell r="B218" t="str">
            <v>ARGAMASSA TRAÇO 1:5 (EM VOLUME DE CIMENTO E AREIA GROSSA ÚMIDA) PARA CHAPISCO CONVENCIONAL, PREPARO MECÂNICO COM BETONEIRA 600 L. AF_08/2019</v>
          </cell>
        </row>
        <row r="219">
          <cell r="A219">
            <v>87350</v>
          </cell>
          <cell r="B219" t="str">
            <v>ARGAMASSA TRAÇO 1:5 (EM VOLUME DE CIMENTO E AREIA GROSSA ÚMIDA) PARA CHAPISCO CONVENCIONAL, PREPARO MECÂNICO COM MISTURADOR DE EIXO HORIZONTAL DE 300 KG. AF_08/2019</v>
          </cell>
        </row>
        <row r="220">
          <cell r="A220">
            <v>87351</v>
          </cell>
          <cell r="B220" t="str">
            <v>ARGAMASSA TRAÇO 1:5 (EM VOLUME DE CIMENTO E AREIA GROSSA ÚMIDA) PARA CHAPISCO CONVENCIONAL, PREPARO MECÂNICO COM MISTURADOR DE EIXO HORIZONTAL DE 600 KG. AF_08/2019</v>
          </cell>
        </row>
        <row r="221">
          <cell r="A221">
            <v>87374</v>
          </cell>
          <cell r="B221" t="str">
            <v>ARGAMASSA TRAÇO 1:5 (EM VOLUME DE CIMENTO E AREIA MÉDIA ÚMIDA) PARA CONTRAPISO, PREPARO MANUAL. AF_08/2019</v>
          </cell>
        </row>
        <row r="222">
          <cell r="A222">
            <v>87304</v>
          </cell>
          <cell r="B222" t="str">
            <v>ARGAMASSA TRAÇO 1:5 (EM VOLUME DE CIMENTO E AREIA MÉDIA ÚMIDA) PARA CONTRAPISO, PREPARO MECÂNICO COM BETONEIRA 400 L. AF_08/2019</v>
          </cell>
        </row>
        <row r="223">
          <cell r="A223">
            <v>87305</v>
          </cell>
          <cell r="B223" t="str">
            <v>ARGAMASSA TRAÇO 1:5 (EM VOLUME DE CIMENTO E AREIA MÉDIA ÚMIDA) PARA CONTRAPISO, PREPARO MECÂNICO COM BETONEIRA 600 L. AF_08/2019</v>
          </cell>
        </row>
        <row r="224">
          <cell r="A224">
            <v>87345</v>
          </cell>
          <cell r="B224" t="str">
            <v>ARGAMASSA TRAÇO 1:5 (EM VOLUME DE CIMENTO E AREIA MÉDIA ÚMIDA) PARA CONTRAPISO, PREPARO MECÂNICO COM MISTURADOR DE EIXO HORIZONTAL DE 160 KG. AF_08/2019</v>
          </cell>
        </row>
        <row r="225">
          <cell r="A225">
            <v>87346</v>
          </cell>
          <cell r="B225" t="str">
            <v>ARGAMASSA TRAÇO 1:5 (EM VOLUME DE CIMENTO E AREIA MÉDIA ÚMIDA) PARA CONTRAPISO, PREPARO MECÂNICO COM MISTURADOR DE EIXO HORIZONTAL DE 300 KG. AF_08/2019</v>
          </cell>
        </row>
        <row r="226">
          <cell r="A226">
            <v>87347</v>
          </cell>
          <cell r="B226" t="str">
            <v>ARGAMASSA TRAÇO 1:5 (EM VOLUME DE CIMENTO E AREIA MÉDIA ÚMIDA) PARA CONTRAPISO, PREPARO MECÂNICO COM MISTURADOR DE EIXO HORIZONTAL DE 600 KG. AF_08/2019</v>
          </cell>
        </row>
        <row r="227">
          <cell r="A227">
            <v>87366</v>
          </cell>
          <cell r="B227" t="str">
            <v>ARGAMASSA TRAÇO 1:6 (EM VOLUME DE CIMENTO E AREIA MÉDIA ÚMIDA) COM ADIÇÃO DE PLASTIFICANTE PARA EMBOÇO/MASSA ÚNICA/ASSENTAMENTO DE ALVENARIA DE VEDAÇÃO, PREPARO MANUAL. AF_08/2019</v>
          </cell>
        </row>
        <row r="228">
          <cell r="A228">
            <v>87283</v>
          </cell>
          <cell r="B228" t="str">
            <v>ARGAMASSA TRAÇO 1:6 (EM VOLUME DE CIMENTO E AREIA MÉDIA ÚMIDA) COM ADIÇÃO DE PLASTIFICANTE PARA EMBOÇO/MASSA ÚNICA/ASSENTAMENTO DE ALVENARIA DE VEDAÇÃO, PREPARO MECÂNICO COM BETONEIRA 400 L. AF_08/2019</v>
          </cell>
        </row>
        <row r="229">
          <cell r="A229">
            <v>87284</v>
          </cell>
          <cell r="B229" t="str">
            <v>ARGAMASSA TRAÇO 1:6 (EM VOLUME DE CIMENTO E AREIA MÉDIA ÚMIDA) COM ADIÇÃO DE PLASTIFICANTE PARA EMBOÇO/MASSA ÚNICA/ASSENTAMENTO DE ALVENARIA DE VEDAÇÃO, PREPARO MECÂNICO COM BETONEIRA 600 L. AF_08/2019</v>
          </cell>
        </row>
        <row r="230">
          <cell r="A230">
            <v>87329</v>
          </cell>
          <cell r="B230" t="str">
            <v>ARGAMASSA TRAÇO 1:6 (EM VOLUME DE CIMENTO E AREIA MÉDIA ÚMIDA) COM ADIÇÃO DE PLASTIFICANTE PARA EMBOÇO/MASSA ÚNICA/ASSENTAMENTO DE ALVENARIA DE VEDAÇÃO, PREPARO MECÂNICO COM MISTURADOR DE EIXO HORIZONTAL DE 300 KG. AF_08/2019</v>
          </cell>
        </row>
        <row r="231">
          <cell r="A231">
            <v>87330</v>
          </cell>
          <cell r="B231" t="str">
            <v>ARGAMASSA TRAÇO 1:6 (EM VOLUME DE CIMENTO E AREIA MÉDIA ÚMIDA) COM ADIÇÃO DE PLASTIFICANTE PARA EMBOÇO/MASSA ÚNICA/ASSENTAMENTO DE ALVENARIA DE VEDAÇÃO, PREPARO MECÂNICO COM MISTURADOR DE EIXO HORIZONTAL DE 600 KG. AF_08/2019</v>
          </cell>
        </row>
        <row r="232">
          <cell r="A232">
            <v>87375</v>
          </cell>
          <cell r="B232" t="str">
            <v>ARGAMASSA TRAÇO 1:6 (EM VOLUME DE CIMENTO E AREIA MÉDIA ÚMIDA) PARA CONTRAPISO, PREPARO MANUAL. AF_08/2019</v>
          </cell>
        </row>
        <row r="233">
          <cell r="A233">
            <v>87307</v>
          </cell>
          <cell r="B233" t="str">
            <v>ARGAMASSA TRAÇO 1:6 (EM VOLUME DE CIMENTO E AREIA MÉDIA ÚMIDA) PARA CONTRAPISO, PREPARO MECÂNICO COM BETONEIRA 400 L. AF_08/2019</v>
          </cell>
        </row>
        <row r="234">
          <cell r="A234">
            <v>87308</v>
          </cell>
          <cell r="B234" t="str">
            <v>ARGAMASSA TRAÇO 1:6 (EM VOLUME DE CIMENTO E AREIA MÉDIA ÚMIDA) PARA CONTRAPISO, PREPARO MECÂNICO COM BETONEIRA 600 L. AF_08/2019</v>
          </cell>
        </row>
        <row r="235">
          <cell r="A235">
            <v>87348</v>
          </cell>
          <cell r="B235" t="str">
            <v>ARGAMASSA TRAÇO 1:6 (EM VOLUME DE CIMENTO E AREIA MÉDIA ÚMIDA) PARA CONTRAPISO, PREPARO MECÂNICO COM MISTURADOR DE EIXO HORIZONTAL DE 160 KG. AF_08/2019</v>
          </cell>
        </row>
        <row r="236">
          <cell r="A236">
            <v>87349</v>
          </cell>
          <cell r="B236" t="str">
            <v>ARGAMASSA TRAÇO 1:6 (EM VOLUME DE CIMENTO E AREIA MÉDIA ÚMIDA) PARA CONTRAPISO, PREPARO MECÂNICO COM MISTURADOR DE EIXO HORIZONTAL DE 600 KG. AF_08/2019</v>
          </cell>
        </row>
        <row r="237">
          <cell r="A237">
            <v>87365</v>
          </cell>
          <cell r="B237" t="str">
            <v>ARGAMASSA TRAÇO 1:7 (EM VOLUME DE CIMENTO E AREIA MÉDIA ÚMIDA) COM ADIÇÃO DE PLASTIFICANTE PARA EMBOÇO/MASSA ÚNICA/ASSENTAMENTO DE ALVENARIA DE VEDAÇÃO, PREPARO MANUAL. AF_08/2019</v>
          </cell>
        </row>
        <row r="238">
          <cell r="A238">
            <v>87280</v>
          </cell>
          <cell r="B238" t="str">
            <v>ARGAMASSA TRAÇO 1:7 (EM VOLUME DE CIMENTO E AREIA MÉDIA ÚMIDA) COM ADIÇÃO DE PLASTIFICANTE PARA EMBOÇO/MASSA ÚNICA/ASSENTAMENTO DE ALVENARIA DE VEDAÇÃO, PREPARO MECÂNICO COM BETONEIRA 400 L. AF_08/2019</v>
          </cell>
        </row>
        <row r="239">
          <cell r="A239">
            <v>87281</v>
          </cell>
          <cell r="B239" t="str">
            <v>ARGAMASSA TRAÇO 1:7 (EM VOLUME DE CIMENTO E AREIA MÉDIA ÚMIDA) COM ADIÇÃO DE PLASTIFICANTE PARA EMBOÇO/MASSA ÚNICA/ASSENTAMENTO DE ALVENARIA DE VEDAÇÃO, PREPARO MECÂNICO COM BETONEIRA 600 L. AF_08/2019</v>
          </cell>
        </row>
        <row r="240">
          <cell r="A240">
            <v>87327</v>
          </cell>
          <cell r="B240" t="str">
            <v>ARGAMASSA TRAÇO 1:7 (EM VOLUME DE CIMENTO E AREIA MÉDIA ÚMIDA) COM ADIÇÃO DE PLASTIFICANTE PARA EMBOÇO/MASSA ÚNICA/ASSENTAMENTO DE ALVENARIA DE VEDAÇÃO, PREPARO MECÂNICO COM MISTURADOR DE EIXO HORIZONTAL DE 300 KG. AF_08/2019</v>
          </cell>
        </row>
        <row r="241">
          <cell r="A241">
            <v>87328</v>
          </cell>
          <cell r="B241" t="str">
            <v>ARGAMASSA TRAÇO 1:7 (EM VOLUME DE CIMENTO E AREIA MÉDIA ÚMIDA) COM ADIÇÃO DE PLASTIFICANTE PARA EMBOÇO/MASSA ÚNICA/ASSENTAMENTO DE ALVENARIA DE VEDAÇÃO, PREPARO MECÂNICO COM MISTURADOR DE EIXO HORIZONTAL DE 600 KG. AF_08/2019</v>
          </cell>
        </row>
        <row r="242">
          <cell r="A242">
            <v>87410</v>
          </cell>
          <cell r="B242" t="str">
            <v>ARGAMASSA À BASE DE GESSO, MISTURA E PROJEÇÃO DE 1,5 M³/H DE ARGAMASSA. AF_08/2019</v>
          </cell>
        </row>
        <row r="243">
          <cell r="A243">
            <v>95577</v>
          </cell>
          <cell r="B243" t="str">
            <v>MONTAGEM DE ARMADURA DE ESTACAS, DIÂMETRO = 10,0 MM. AF_09/2021_PS</v>
          </cell>
        </row>
        <row r="244">
          <cell r="A244">
            <v>95578</v>
          </cell>
          <cell r="B244" t="str">
            <v>MONTAGEM DE ARMADURA DE ESTACAS, DIÂMETRO = 12,5 MM. AF_09/2021_PS</v>
          </cell>
        </row>
        <row r="245">
          <cell r="A245">
            <v>95579</v>
          </cell>
          <cell r="B245" t="str">
            <v>MONTAGEM DE ARMADURA DE ESTACAS, DIÂMETRO = 16,0 MM. AF_09/2021_PS</v>
          </cell>
        </row>
        <row r="246">
          <cell r="A246">
            <v>95580</v>
          </cell>
          <cell r="B246" t="str">
            <v>MONTAGEM DE ARMADURA DE ESTACAS, DIÂMETRO = 20,0 MM. AF_09/2021_PS</v>
          </cell>
        </row>
        <row r="247">
          <cell r="A247">
            <v>95581</v>
          </cell>
          <cell r="B247" t="str">
            <v>MONTAGEM DE ARMADURA DE ESTACAS, DIÂMETRO = 25,0 MM. AF_09/2021_PS</v>
          </cell>
        </row>
        <row r="248">
          <cell r="A248">
            <v>95582</v>
          </cell>
          <cell r="B248" t="str">
            <v>MONTAGEM DE ARMADURA DE ESTACAS, DIÂMETRO = 32,0 MM. AF_09/2021_PS</v>
          </cell>
        </row>
        <row r="249">
          <cell r="A249">
            <v>95576</v>
          </cell>
          <cell r="B249" t="str">
            <v>MONTAGEM DE ARMADURA DE ESTACAS, DIÂMETRO = 8,0 MM. AF_09/2021_PS</v>
          </cell>
        </row>
        <row r="250">
          <cell r="A250">
            <v>95583</v>
          </cell>
          <cell r="B250" t="str">
            <v>MONTAGEM DE ARMADURA TRANSVERSAL DE ESTACAS DE SEÇÃO CIRCULAR, DIÂMETRO = 5,0 MM. AF_09/2021_PS</v>
          </cell>
        </row>
        <row r="251">
          <cell r="A251">
            <v>95584</v>
          </cell>
          <cell r="B251" t="str">
            <v>MONTAGEM DE ARMADURA TRANSVERSAL DE ESTACAS DE SEÇÃO CIRCULAR, DIÂMETRO = 6,30 MM. AF_09/2021_PS</v>
          </cell>
        </row>
        <row r="252">
          <cell r="A252">
            <v>95593</v>
          </cell>
          <cell r="B252" t="str">
            <v>MONTAGEM DE ARMADURA TRANSVERSAL DE ESTACAS DE SEÇÃO RETANGULAR, DIÂMETRO = 6,30 MM. AF_09/2021_PS</v>
          </cell>
        </row>
        <row r="253">
          <cell r="A253">
            <v>95592</v>
          </cell>
          <cell r="B253" t="str">
            <v>MONTAGEM DE ARMADURA TRANVERSAL DE ESTACAS DE SEÇÃO RETANGULAR, DIÂMETRO = 5,0 MM. AF_09/2021_PS</v>
          </cell>
        </row>
        <row r="254">
          <cell r="A254">
            <v>92919</v>
          </cell>
          <cell r="B254" t="str">
            <v>ARMAÇÃO DE ESTRUTURAS DIVERSAS DE CONCRETO ARMADO, EXCETO VIGAS, PILARES, LAJES E FUNDAÇÕES, UTILIZANDO AÇO CA-50 DE 10,0 MM - MONTAGEM. AF_06/2022</v>
          </cell>
        </row>
        <row r="255">
          <cell r="A255">
            <v>92921</v>
          </cell>
          <cell r="B255" t="str">
            <v>ARMAÇÃO DE ESTRUTURAS DIVERSAS DE CONCRETO ARMADO, EXCETO VIGAS, PILARES, LAJES E FUNDAÇÕES, UTILIZANDO AÇO CA-50 DE 12,5 MM - MONTAGEM. AF_06/2022</v>
          </cell>
        </row>
        <row r="256">
          <cell r="A256">
            <v>92922</v>
          </cell>
          <cell r="B256" t="str">
            <v>ARMAÇÃO DE ESTRUTURAS DIVERSAS DE CONCRETO ARMADO, EXCETO VIGAS, PILARES, LAJES E FUNDAÇÕES, UTILIZANDO AÇO CA-50 DE 16,0 MM - MONTAGEM. AF_06/2022</v>
          </cell>
        </row>
        <row r="257">
          <cell r="A257">
            <v>92923</v>
          </cell>
          <cell r="B257" t="str">
            <v>ARMAÇÃO DE ESTRUTURAS DIVERSAS DE CONCRETO ARMADO, EXCETO VIGAS, PILARES, LAJES E FUNDAÇÕES, UTILIZANDO AÇO CA-50 DE 20,0 MM - MONTAGEM. AF_06/2022</v>
          </cell>
        </row>
        <row r="258">
          <cell r="A258">
            <v>92924</v>
          </cell>
          <cell r="B258" t="str">
            <v>ARMAÇÃO DE ESTRUTURAS DIVERSAS DE CONCRETO ARMADO, EXCETO VIGAS, PILARES, LAJES E FUNDAÇÕES, UTILIZANDO AÇO CA-50 DE 25,0 MM - MONTAGEM. AF_06/2022</v>
          </cell>
        </row>
        <row r="259">
          <cell r="A259">
            <v>104104</v>
          </cell>
          <cell r="B259" t="str">
            <v>ARMAÇÃO DE ESTRUTURAS DIVERSAS DE CONCRETO ARMADO, EXCETO VIGAS, PILARES, LAJES E FUNDAÇÕES, UTILIZANDO AÇO CA-50 DE 32,0 MM - MONTAGEM. AF_06/2022</v>
          </cell>
        </row>
        <row r="260">
          <cell r="A260">
            <v>92916</v>
          </cell>
          <cell r="B260" t="str">
            <v>ARMAÇÃO DE ESTRUTURAS DIVERSAS DE CONCRETO ARMADO, EXCETO VIGAS, PILARES, LAJES E FUNDAÇÕES, UTILIZANDO AÇO CA-50 DE 6,3 MM - MONTAGEM. AF_06/2022</v>
          </cell>
        </row>
        <row r="261">
          <cell r="A261">
            <v>92917</v>
          </cell>
          <cell r="B261" t="str">
            <v>ARMAÇÃO DE ESTRUTURAS DIVERSAS DE CONCRETO ARMADO, EXCETO VIGAS, PILARES, LAJES E FUNDAÇÕES, UTILIZANDO AÇO CA-50 DE 8,0 MM - MONTAGEM. AF_06/2022</v>
          </cell>
        </row>
        <row r="262">
          <cell r="A262">
            <v>92915</v>
          </cell>
          <cell r="B262" t="str">
            <v>ARMAÇÃO DE ESTRUTURAS DIVERSAS DE CONCRETO ARMADO, EXCETO VIGAS, PILARES, LAJES E FUNDAÇÕES, UTILIZANDO AÇO CA-60 DE 5,0 MM - MONTAGEM. AF_06/2022</v>
          </cell>
        </row>
        <row r="263">
          <cell r="A263">
            <v>92771</v>
          </cell>
          <cell r="B263" t="str">
            <v>ARMAÇÃO DE LAJE DE ESTRUTURA CONVENCIONAL DE CONCRETO ARMADO UTILIZANDO AÇO CA-50 DE 10,0 MM - MONTAGEM. AF_06/2022</v>
          </cell>
        </row>
        <row r="264">
          <cell r="A264">
            <v>92772</v>
          </cell>
          <cell r="B264" t="str">
            <v>ARMAÇÃO DE LAJE DE ESTRUTURA CONVENCIONAL DE CONCRETO ARMADO UTILIZANDO AÇO CA-50 DE 12,5 MM - MONTAGEM. AF_06/2022</v>
          </cell>
        </row>
        <row r="265">
          <cell r="A265">
            <v>92773</v>
          </cell>
          <cell r="B265" t="str">
            <v>ARMAÇÃO DE LAJE DE ESTRUTURA CONVENCIONAL DE CONCRETO ARMADO UTILIZANDO AÇO CA-50 DE 16,0 MM - MONTAGEM. AF_06/2022</v>
          </cell>
        </row>
        <row r="266">
          <cell r="A266">
            <v>92774</v>
          </cell>
          <cell r="B266" t="str">
            <v>ARMAÇÃO DE LAJE DE ESTRUTURA CONVENCIONAL DE CONCRETO ARMADO UTILIZANDO AÇO CA-50 DE 20,0 MM - MONTAGEM. AF_06/2022</v>
          </cell>
        </row>
        <row r="267">
          <cell r="A267">
            <v>92769</v>
          </cell>
          <cell r="B267" t="str">
            <v>ARMAÇÃO DE LAJE DE ESTRUTURA CONVENCIONAL DE CONCRETO ARMADO UTILIZANDO AÇO CA-50 DE 6,3 MM - MONTAGEM. AF_06/2022</v>
          </cell>
        </row>
        <row r="268">
          <cell r="A268">
            <v>92770</v>
          </cell>
          <cell r="B268" t="str">
            <v>ARMAÇÃO DE LAJE DE ESTRUTURA CONVENCIONAL DE CONCRETO ARMADO UTILIZANDO AÇO CA-50 DE 8,0 MM - MONTAGEM. AF_06/2022</v>
          </cell>
        </row>
        <row r="269">
          <cell r="A269">
            <v>92767</v>
          </cell>
          <cell r="B269" t="str">
            <v>ARMAÇÃO DE LAJE DE ESTRUTURA CONVENCIONAL DE CONCRETO ARMADO UTILIZANDO AÇO CA-60 DE 4,2 MM - MONTAGEM. AF_06/2022</v>
          </cell>
        </row>
        <row r="270">
          <cell r="A270">
            <v>92768</v>
          </cell>
          <cell r="B270" t="str">
            <v>ARMAÇÃO DE LAJE DE ESTRUTURA CONVENCIONAL DE CONCRETO ARMADO UTILIZANDO AÇO CA-60 DE 5,0 MM - MONTAGEM. AF_06/2022</v>
          </cell>
        </row>
        <row r="271">
          <cell r="A271">
            <v>92762</v>
          </cell>
          <cell r="B271" t="str">
            <v>ARMAÇÃO DE PILAR OU VIGA DE ESTRUTURA CONVENCIONAL DE CONCRETO ARMADO UTILIZANDO AÇO CA-50 DE 10,0 MM - MONTAGEM. AF_06/2022</v>
          </cell>
        </row>
        <row r="272">
          <cell r="A272">
            <v>92763</v>
          </cell>
          <cell r="B272" t="str">
            <v>ARMAÇÃO DE PILAR OU VIGA DE ESTRUTURA CONVENCIONAL DE CONCRETO ARMADO UTILIZANDO AÇO CA-50 DE 12,5 MM - MONTAGEM. AF_06/2022</v>
          </cell>
        </row>
        <row r="273">
          <cell r="A273">
            <v>92764</v>
          </cell>
          <cell r="B273" t="str">
            <v>ARMAÇÃO DE PILAR OU VIGA DE ESTRUTURA CONVENCIONAL DE CONCRETO ARMADO UTILIZANDO AÇO CA-50 DE 16,0 MM - MONTAGEM. AF_06/2022</v>
          </cell>
        </row>
        <row r="274">
          <cell r="A274">
            <v>92765</v>
          </cell>
          <cell r="B274" t="str">
            <v>ARMAÇÃO DE PILAR OU VIGA DE ESTRUTURA CONVENCIONAL DE CONCRETO ARMADO UTILIZANDO AÇO CA-50 DE 20,0 MM - MONTAGEM. AF_06/2022</v>
          </cell>
        </row>
        <row r="275">
          <cell r="A275">
            <v>92766</v>
          </cell>
          <cell r="B275" t="str">
            <v>ARMAÇÃO DE PILAR OU VIGA DE ESTRUTURA CONVENCIONAL DE CONCRETO ARMADO UTILIZANDO AÇO CA-50 DE 25,0 MM - MONTAGEM. AF_06/2022</v>
          </cell>
        </row>
        <row r="276">
          <cell r="A276">
            <v>104105</v>
          </cell>
          <cell r="B276" t="str">
            <v>ARMAÇÃO DE PILAR OU VIGA DE ESTRUTURA CONVENCIONAL DE CONCRETO ARMADO UTILIZANDO AÇO CA-50 DE 32,0 MM. AF_06/2022</v>
          </cell>
        </row>
        <row r="277">
          <cell r="A277">
            <v>92760</v>
          </cell>
          <cell r="B277" t="str">
            <v>ARMAÇÃO DE PILAR OU VIGA DE ESTRUTURA CONVENCIONAL DE CONCRETO ARMADO UTILIZANDO AÇO CA-50 DE 6,3 MM - MONTAGEM. AF_06/2022</v>
          </cell>
        </row>
        <row r="278">
          <cell r="A278">
            <v>92761</v>
          </cell>
          <cell r="B278" t="str">
            <v>ARMAÇÃO DE PILAR OU VIGA DE ESTRUTURA CONVENCIONAL DE CONCRETO ARMADO UTILIZANDO AÇO CA-50 DE 8,0 MM - MONTAGEM. AF_06/2022</v>
          </cell>
        </row>
        <row r="279">
          <cell r="A279">
            <v>92759</v>
          </cell>
          <cell r="B279" t="str">
            <v>ARMAÇÃO DE PILAR OU VIGA DE ESTRUTURA CONVENCIONAL DE CONCRETO ARMADO UTILIZANDO AÇO CA-60 DE 5,0 MM - MONTAGEM. AF_06/2022</v>
          </cell>
        </row>
        <row r="280">
          <cell r="A280">
            <v>104108</v>
          </cell>
          <cell r="B280" t="str">
            <v>ARMAÇÃO DE PILAR OU VIGA DE ESTRUTURA DE CONCRETO ARMADO EMBUTIDA EM ALVENARIA DE VEDAÇÃO UTILIZANDO AÇO CA-50 DE 10,0 MM - MONTAGEM. AF_06/2022</v>
          </cell>
        </row>
        <row r="281">
          <cell r="A281">
            <v>104107</v>
          </cell>
          <cell r="B281" t="str">
            <v>ARMAÇÃO DE PILAR OU VIGA DE ESTRUTURA DE CONCRETO ARMADO EMBUTIDA EM ALVENARIA DE VEDAÇÃO UTILIZANDO AÇO CA-50 DE 12,5 MM - MONTAGEM. AF_06/2022</v>
          </cell>
        </row>
        <row r="282">
          <cell r="A282">
            <v>104106</v>
          </cell>
          <cell r="B282" t="str">
            <v>ARMAÇÃO DE PILAR OU VIGA DE ESTRUTURA DE CONCRETO ARMADO EMBUTIDA EM ALVENARIA DE VEDAÇÃO UTILIZANDO AÇO CA-50 DE 16,0 MM - MONTAGEM. AF_06/2022</v>
          </cell>
        </row>
        <row r="283">
          <cell r="A283">
            <v>104110</v>
          </cell>
          <cell r="B283" t="str">
            <v>ARMAÇÃO DE PILAR OU VIGA DE ESTRUTURA DE CONCRETO ARMADO EMBUTIDA EM ALVENARIA DE VEDAÇÃO UTILIZANDO AÇO CA-50 DE 6,3 MM - MONTAGEM. AF_06/2022</v>
          </cell>
        </row>
        <row r="284">
          <cell r="A284">
            <v>104109</v>
          </cell>
          <cell r="B284" t="str">
            <v>ARMAÇÃO DE PILAR OU VIGA DE ESTRUTURA DE CONCRETO ARMADO EMBUTIDA EM ALVENARIA DE VEDAÇÃO UTILIZANDO AÇO CA-50 DE 8,0 MM - MONTAGEM. AF_06/2022</v>
          </cell>
        </row>
        <row r="285">
          <cell r="A285">
            <v>104111</v>
          </cell>
          <cell r="B285" t="str">
            <v>ARMAÇÃO DE PILAR OU VIGA DE ESTRUTURA DE CONCRETO ARMADO EMBUTIDA EM ALVENARIA DE VEDAÇÃO UTILIZANDO AÇO CA-60 DE 5,0 MM - MONTAGEM. AF_06/2022</v>
          </cell>
        </row>
        <row r="286">
          <cell r="A286">
            <v>92884</v>
          </cell>
          <cell r="B286" t="str">
            <v>ARMAÇÃO UTILIZANDO AÇO CA-25 DE 10,0 MM - MONTAGEM. AF_06/2022</v>
          </cell>
        </row>
        <row r="287">
          <cell r="A287">
            <v>92885</v>
          </cell>
          <cell r="B287" t="str">
            <v>ARMAÇÃO UTILIZANDO AÇO CA-25 DE 12,5 MM - MONTAGEM. AF_06/2022</v>
          </cell>
        </row>
        <row r="288">
          <cell r="A288">
            <v>92886</v>
          </cell>
          <cell r="B288" t="str">
            <v>ARMAÇÃO UTILIZANDO AÇO CA-25 DE 16,0 MM - MONTAGEM. AF_06/2022</v>
          </cell>
        </row>
        <row r="289">
          <cell r="A289">
            <v>92887</v>
          </cell>
          <cell r="B289" t="str">
            <v>ARMAÇÃO UTILIZANDO AÇO CA-25 DE 20,0 MM - MONTAGEM. AF_06/2022</v>
          </cell>
        </row>
        <row r="290">
          <cell r="A290">
            <v>92888</v>
          </cell>
          <cell r="B290" t="str">
            <v>ARMAÇÃO UTILIZANDO AÇO CA-25 DE 25,0 MM - MONTAGEM. AF_06/2022</v>
          </cell>
        </row>
        <row r="291">
          <cell r="A291">
            <v>92882</v>
          </cell>
          <cell r="B291" t="str">
            <v>ARMAÇÃO UTILIZANDO AÇO CA-25 DE 6,3 MM - MONTAGEM. AF_06/2022</v>
          </cell>
        </row>
        <row r="292">
          <cell r="A292">
            <v>92883</v>
          </cell>
          <cell r="B292" t="str">
            <v>ARMAÇÃO UTILIZANDO AÇO CA-25 DE 8,0 MM - MONTAGEM. AF_06/2022</v>
          </cell>
        </row>
        <row r="293">
          <cell r="A293">
            <v>92877</v>
          </cell>
          <cell r="B293" t="str">
            <v>CORTE E DOBRA DE AÇO CA-25, DIÂMETRO DE 10,0 MM. AF_06/2022</v>
          </cell>
        </row>
        <row r="294">
          <cell r="A294">
            <v>92878</v>
          </cell>
          <cell r="B294" t="str">
            <v>CORTE E DOBRA DE AÇO CA-25, DIÂMETRO DE 12,5 MM. AF_06/2022</v>
          </cell>
        </row>
        <row r="295">
          <cell r="A295">
            <v>92879</v>
          </cell>
          <cell r="B295" t="str">
            <v>CORTE E DOBRA DE AÇO CA-25, DIÂMETRO DE 16,0 MM. AF_06/2022</v>
          </cell>
        </row>
        <row r="296">
          <cell r="A296">
            <v>92880</v>
          </cell>
          <cell r="B296" t="str">
            <v>CORTE E DOBRA DE AÇO CA-25, DIÂMETRO DE 20,0 MM. AF_06/2022</v>
          </cell>
        </row>
        <row r="297">
          <cell r="A297">
            <v>92881</v>
          </cell>
          <cell r="B297" t="str">
            <v>CORTE E DOBRA DE AÇO CA-25, DIÂMETRO DE 25,0 MM. AF_06/2022</v>
          </cell>
        </row>
        <row r="298">
          <cell r="A298">
            <v>92875</v>
          </cell>
          <cell r="B298" t="str">
            <v>CORTE E DOBRA DE AÇO CA-25, DIÂMETRO DE 6,3 MM. AF_06/2022</v>
          </cell>
        </row>
        <row r="299">
          <cell r="A299">
            <v>92876</v>
          </cell>
          <cell r="B299" t="str">
            <v>CORTE E DOBRA DE AÇO CA-25, DIÂMETRO DE 8,0 MM. AF_06/2022</v>
          </cell>
        </row>
        <row r="300">
          <cell r="A300">
            <v>92803</v>
          </cell>
          <cell r="B300" t="str">
            <v>CORTE E DOBRA DE AÇO CA-50, DIÂMETRO DE 10,0 MM. AF_06/2022</v>
          </cell>
        </row>
        <row r="301">
          <cell r="A301">
            <v>92804</v>
          </cell>
          <cell r="B301" t="str">
            <v>CORTE E DOBRA DE AÇO CA-50, DIÂMETRO DE 12,5 MM. AF_06/2022</v>
          </cell>
        </row>
        <row r="302">
          <cell r="A302">
            <v>92805</v>
          </cell>
          <cell r="B302" t="str">
            <v>CORTE E DOBRA DE AÇO CA-50, DIÂMETRO DE 16,0 MM. AF_06/2022</v>
          </cell>
        </row>
        <row r="303">
          <cell r="A303">
            <v>92806</v>
          </cell>
          <cell r="B303" t="str">
            <v>CORTE E DOBRA DE AÇO CA-50, DIÂMETRO DE 20,0 MM. AF_06/2022</v>
          </cell>
        </row>
        <row r="304">
          <cell r="A304">
            <v>92798</v>
          </cell>
          <cell r="B304" t="str">
            <v>CORTE E DOBRA DE AÇO CA-50, DIÂMETRO DE 25,0 MM. AF_06/2022</v>
          </cell>
        </row>
        <row r="305">
          <cell r="A305">
            <v>95448</v>
          </cell>
          <cell r="B305" t="str">
            <v>CORTE E DOBRA DE AÇO CA-50, DIÂMETRO DE 32 MM. AF_06/2022</v>
          </cell>
        </row>
        <row r="306">
          <cell r="A306">
            <v>92801</v>
          </cell>
          <cell r="B306" t="str">
            <v>CORTE E DOBRA DE AÇO CA-50, DIÂMETRO DE 6,3 MM. AF_06/2022</v>
          </cell>
        </row>
        <row r="307">
          <cell r="A307">
            <v>92802</v>
          </cell>
          <cell r="B307" t="str">
            <v>CORTE E DOBRA DE AÇO CA-50, DIÂMETRO DE 8,0 MM. AF_06/2022</v>
          </cell>
        </row>
        <row r="308">
          <cell r="A308">
            <v>92799</v>
          </cell>
          <cell r="B308" t="str">
            <v>CORTE E DOBRA DE AÇO CA-60, DIÂMETRO DE 4,2 MM. AF_06/2022</v>
          </cell>
        </row>
        <row r="309">
          <cell r="A309">
            <v>92800</v>
          </cell>
          <cell r="B309" t="str">
            <v>CORTE E DOBRA DE AÇO CA-60, DIÂMETRO DE 5,0 MM. AF_06/2022</v>
          </cell>
        </row>
        <row r="310">
          <cell r="A310">
            <v>95605</v>
          </cell>
          <cell r="B310" t="str">
            <v>ARRASAMENTO MECANICO DE ESTACA DE CONCRETO ARMADO, DIAMETROS DE 101 CM A 150 CM. AF_05/2021</v>
          </cell>
        </row>
        <row r="311">
          <cell r="A311">
            <v>95602</v>
          </cell>
          <cell r="B311" t="str">
            <v>ARRASAMENTO MECANICO DE ESTACA DE CONCRETO ARMADO, DIAMETROS DE 41 CM A 60 CM. AF_05/2021</v>
          </cell>
        </row>
        <row r="312">
          <cell r="A312">
            <v>95603</v>
          </cell>
          <cell r="B312" t="str">
            <v>ARRASAMENTO MECANICO DE ESTACA DE CONCRETO ARMADO, DIAMETROS DE 61 CM A 80 CM. AF_05/2021</v>
          </cell>
        </row>
        <row r="313">
          <cell r="A313">
            <v>95604</v>
          </cell>
          <cell r="B313" t="str">
            <v>ARRASAMENTO MECANICO DE ESTACA DE CONCRETO ARMADO, DIAMETROS DE 81 CM A 100 CM. AF_05/2021</v>
          </cell>
        </row>
        <row r="314">
          <cell r="A314">
            <v>95601</v>
          </cell>
          <cell r="B314" t="str">
            <v>ARRASAMENTO MECANICO DE ESTACA DE CONCRETO ARMADO, DIAMETROS DE ATÉ 40 CM. AF_05/2021</v>
          </cell>
        </row>
        <row r="315">
          <cell r="A315">
            <v>102521</v>
          </cell>
          <cell r="B315" t="str">
            <v>ARRASAMENTO MECÂNICO DE ESTACA BARRETE DE CONCRETO ARMADO, SEÇÃO DE 0,40 X 2,50 M. AF_05/2021</v>
          </cell>
        </row>
        <row r="316">
          <cell r="A316">
            <v>102522</v>
          </cell>
          <cell r="B316" t="str">
            <v>ARRASAMENTO MECÂNICO DE ESTACA BARRETE DE CONCRETO ARMADO, SEÇÃO DE 0,60 X 2,50 M. AF_05/2021</v>
          </cell>
        </row>
        <row r="317">
          <cell r="A317">
            <v>102523</v>
          </cell>
          <cell r="B317" t="str">
            <v>ARRASAMENTO MECÂNICO DE ESTACA BARRETE DE CONCRETO ARMADO, SEÇÃO DE 0,80 X 2,50 M. AF_05/2021</v>
          </cell>
        </row>
        <row r="318">
          <cell r="A318">
            <v>95608</v>
          </cell>
          <cell r="B318" t="str">
            <v>ARRASAMENTO MECÂNICO DE ESTACA METÁLICA, PERFIL LAMINADO TIPO H - FAMÍLIA 250. AF_05/2021</v>
          </cell>
        </row>
        <row r="319">
          <cell r="A319">
            <v>95609</v>
          </cell>
          <cell r="B319" t="str">
            <v>ARRASAMENTO MECÂNICO DE ESTACA METÁLICA, PERFIL LAMINADO TIPO H - FAMÍLIA 310. AF_05/2021</v>
          </cell>
        </row>
        <row r="320">
          <cell r="A320">
            <v>95607</v>
          </cell>
          <cell r="B320" t="str">
            <v>ARRASAMENTO MECÂNICO DE ESTACA METÁLICA, PERFIL LAMINADO TIPO I FAMÍLIA 250. AF_05/2021</v>
          </cell>
        </row>
        <row r="321">
          <cell r="A321">
            <v>95996</v>
          </cell>
          <cell r="B321" t="str">
            <v>EXECUÇÃO DE PAVIMENTO COM APLICAÇÃO DE CONCRETO ASFÁLTICO, CAMADA DE BINDER - EXCLUSIVE CARGA E TRANSPORTE. AF_10/2025</v>
          </cell>
        </row>
        <row r="322">
          <cell r="A322">
            <v>95995</v>
          </cell>
          <cell r="B322" t="str">
            <v>EXECUÇÃO DE PAVIMENTO COM APLICAÇÃO DE CONCRETO ASFÁLTICO, CAMADA DE ROLAMENTO - EXCLUSIVE CARGA E TRANSPORTE. AF_10/2025</v>
          </cell>
        </row>
        <row r="323">
          <cell r="A323">
            <v>106138</v>
          </cell>
          <cell r="B323" t="str">
            <v>FRESAGEM DE PAVIMENTO ASFÁLTICO, COM LARGURA DA VIA MAIOR QUE 10,00 M, EM LOCAIS COM NIVEL ALTO DE INTERFERÊNCIA. AF_10/2025</v>
          </cell>
        </row>
        <row r="324">
          <cell r="A324">
            <v>106135</v>
          </cell>
          <cell r="B324" t="str">
            <v>FRESAGEM DE PAVIMENTO ASFÁLTICO, COM LARGURA DA VIA MAIOR QUE 10,00 M, EM LOCAIS COM NIVEL BAIXO DE INTERFERÊNCIA. AF_10/2025</v>
          </cell>
        </row>
        <row r="325">
          <cell r="A325">
            <v>106137</v>
          </cell>
          <cell r="B325" t="str">
            <v>FRESAGEM DE PAVIMENTO ASFÁLTICO, COM LARGURA DA VIA MAIOR QUE 6,00 M E MENOR OU IGUAL 10,00 M, EM LOCAIS COM NIVEL ALTO DE INTERFERÊNCIA. AF_10/2025</v>
          </cell>
        </row>
        <row r="326">
          <cell r="A326">
            <v>96001</v>
          </cell>
          <cell r="B326" t="str">
            <v>FRESAGEM DE PAVIMENTO ASFÁLTICO, COM LARGURA DA VIA MAIOR QUE 6,00 M E MENOR OU IGUAL 10,00 M, EM LOCAIS COM NIVEL BAIXO DE INTERFERÊNCIA. AF_10/2025</v>
          </cell>
        </row>
        <row r="327">
          <cell r="A327">
            <v>106136</v>
          </cell>
          <cell r="B327" t="str">
            <v>FRESAGEM DE PAVIMENTO ASFÁLTICO, COM LARGURA DA VIA MENOR OU IGUAL 6,00 M, EM LOCAIS COM NIVEL ALTO DE INTERFERÊNCIA. AF_10/2025</v>
          </cell>
        </row>
        <row r="328">
          <cell r="A328">
            <v>106134</v>
          </cell>
          <cell r="B328" t="str">
            <v>FRESAGEM DE PAVIMENTO ASFÁLTICO, COM LARGURA DA VIA MENOR OU IGUAL 6,00 M, EM LOCAIS COM NIVEL BAIXO DE INTERFERÊNCIA. AF_10/2025</v>
          </cell>
        </row>
        <row r="329">
          <cell r="A329">
            <v>94880</v>
          </cell>
          <cell r="B329" t="str">
            <v>ASSENTAMENTO DE TUBO DE PEAD CORRUGADO DE DUPLA PAREDE PARA REDE COLETORA DE ESGOTO, DN 1000 MM, JUNTA ELÁSTICA INTEGRADA (NÃO INCLUI FORNECIMENTO). AF_01/2021</v>
          </cell>
        </row>
        <row r="330">
          <cell r="A330">
            <v>94882</v>
          </cell>
          <cell r="B330" t="str">
            <v>ASSENTAMENTO DE TUBO DE PEAD CORRUGADO DE DUPLA PAREDE PARA REDE COLETORA DE ESGOTO, DN 1200 MM, JUNTA ELÁSTICA INTEGRADA (NÃO INCLUI FORNECIMENTO). AF_01/2021</v>
          </cell>
        </row>
        <row r="331">
          <cell r="A331">
            <v>94884</v>
          </cell>
          <cell r="B331" t="str">
            <v>ASSENTAMENTO DE TUBO DE PEAD CORRUGADO DE DUPLA PAREDE PARA REDE COLETORA DE ESGOTO, DN 1500 MM, JUNTA ELÁSTICA INTEGRADA (NÃO INCLUI FORNECIMENTO). AF_01/2021</v>
          </cell>
        </row>
        <row r="332">
          <cell r="A332">
            <v>94870</v>
          </cell>
          <cell r="B332" t="str">
            <v>ASSENTAMENTO DE TUBO DE PEAD CORRUGADO DE DUPLA PAREDE PARA REDE COLETORA DE ESGOTO, DN 250 MM, JUNTA ELÁSTICA INTEGRADA (NÃO INCLUI FORNECIMENTO). AF_01/2021</v>
          </cell>
        </row>
        <row r="333">
          <cell r="A333">
            <v>94872</v>
          </cell>
          <cell r="B333" t="str">
            <v>ASSENTAMENTO DE TUBO DE PEAD CORRUGADO DE DUPLA PAREDE PARA REDE COLETORA DE ESGOTO, DN 300 MM, JUNTA ELÁSTICA INTEGRADA (NÃO INCLUI FORNECIMENTO). AF_01/2021</v>
          </cell>
        </row>
        <row r="334">
          <cell r="A334">
            <v>90746</v>
          </cell>
          <cell r="B334" t="str">
            <v>ASSENTAMENTO DE TUBO DE PEAD CORRUGADO DE DUPLA PAREDE PARA REDE COLETORA DE ESGOTO, DN 450 MM, JUNTA ELÁSTICA INTEGRADA (NÃO INCLUI FORNECIMENTO). AF_01/2021</v>
          </cell>
        </row>
        <row r="335">
          <cell r="A335">
            <v>90747</v>
          </cell>
          <cell r="B335" t="str">
            <v>ASSENTAMENTO DE TUBO DE PEAD CORRUGADO DE DUPLA PAREDE PARA REDE COLETORA DE ESGOTO, DN 600 MM, JUNTA ELÁSTICA INTEGRADA (NÃO INCLUI FORNECIMENTO). AF_01/2021</v>
          </cell>
        </row>
        <row r="336">
          <cell r="A336">
            <v>94876</v>
          </cell>
          <cell r="B336" t="str">
            <v>ASSENTAMENTO DE TUBO DE PEAD CORRUGADO DE DUPLA PAREDE PARA REDE COLETORA DE ESGOTO, DN 800 MM, JUNTA ELÁSTICA INTEGRADA (NÃO INCLUI FORNECIMENTO). AF_01/2021</v>
          </cell>
        </row>
        <row r="337">
          <cell r="A337">
            <v>94878</v>
          </cell>
          <cell r="B337" t="str">
            <v>ASSENTAMENTO DE TUBO DE PEAD CORRUGADO DE DUPLA PAREDE PARA REDE COLETORA DE ESGOTO, DN 900 MM, JUNTA ELÁSTICA INTEGRADA (NÃO INCLUI FORNECIMENTO). AF_01/2021</v>
          </cell>
        </row>
        <row r="338">
          <cell r="A338">
            <v>90740</v>
          </cell>
          <cell r="B338" t="str">
            <v>ASSENTAMENTO DE TUBO DE PVC CORRUGADO DE DUPLA PAREDE PARA REDE COLETORA DE ESGOTO, DN 150 MM, JUNTA ELÁSTICA (NÃO INCLUI FORNECIMENTO). AF_01/2021</v>
          </cell>
        </row>
        <row r="339">
          <cell r="A339">
            <v>90741</v>
          </cell>
          <cell r="B339" t="str">
            <v>ASSENTAMENTO DE TUBO DE PVC CORRUGADO DE DUPLA PAREDE PARA REDE COLETORA DE ESGOTO, DN 200 MM, JUNTA ELÁSTICA (NÃO INCLUI FORNECIMENTO). AF_01/2021</v>
          </cell>
        </row>
        <row r="340">
          <cell r="A340">
            <v>90742</v>
          </cell>
          <cell r="B340" t="str">
            <v>ASSENTAMENTO DE TUBO DE PVC CORRUGADO DE DUPLA PAREDE PARA REDE COLETORA DE ESGOTO, DN 250 MM, JUNTA ELÁSTICA (NÃO INCLUI FORNECIMENTO). AF_01/2021</v>
          </cell>
        </row>
        <row r="341">
          <cell r="A341">
            <v>90743</v>
          </cell>
          <cell r="B341" t="str">
            <v>ASSENTAMENTO DE TUBO DE PVC CORRUGADO DE DUPLA PAREDE PARA REDE COLETORA DE ESGOTO, DN 300 MM, JUNTA ELÁSTICA (NÃO INCLUI FORNECIMENTO). AF_01/2021</v>
          </cell>
        </row>
        <row r="342">
          <cell r="A342">
            <v>90744</v>
          </cell>
          <cell r="B342" t="str">
            <v>ASSENTAMENTO DE TUBO DE PVC CORRUGADO DE DUPLA PAREDE PARA REDE COLETORA DE ESGOTO, DN 350 MM, JUNTA ELÁSTICA (NÃO INCLUI FORNECIMENTO). AF_01/2021</v>
          </cell>
        </row>
        <row r="343">
          <cell r="A343">
            <v>90745</v>
          </cell>
          <cell r="B343" t="str">
            <v>ASSENTAMENTO DE TUBO DE PVC CORRUGADO DE DUPLA PAREDE PARA REDE COLETORA DE ESGOTO, DN 400 MM, JUNTA ELÁSTICA (NÃO INCLUI FORNECIMENTO). AF_01/2021</v>
          </cell>
        </row>
        <row r="344">
          <cell r="A344">
            <v>90733</v>
          </cell>
          <cell r="B344" t="str">
            <v>ASSENTAMENTO DE TUBO DE PVC PARA REDE COLETORA DE ESGOTO DE PAREDE MACIÇA, DN 100 MM, JUNTA ELÁSTICA (NÃO INCLUI FORNECIMENTO). AF_01/2021</v>
          </cell>
        </row>
        <row r="345">
          <cell r="A345">
            <v>90734</v>
          </cell>
          <cell r="B345" t="str">
            <v>ASSENTAMENTO DE TUBO DE PVC PARA REDE COLETORA DE ESGOTO DE PAREDE MACIÇA, DN 150 MM, JUNTA ELÁSTICA, (NÃO INCLUI FORNECIMENTO). AF_01/2021</v>
          </cell>
        </row>
        <row r="346">
          <cell r="A346">
            <v>90735</v>
          </cell>
          <cell r="B346" t="str">
            <v>ASSENTAMENTO DE TUBO DE PVC PARA REDE COLETORA DE ESGOTO DE PAREDE MACIÇA, DN 200 MM, JUNTA ELÁSTICA (NÃO INCLUI FORNECIMENTO). AF_01/2021</v>
          </cell>
        </row>
        <row r="347">
          <cell r="A347">
            <v>90736</v>
          </cell>
          <cell r="B347" t="str">
            <v>ASSENTAMENTO DE TUBO DE PVC PARA REDE COLETORA DE ESGOTO DE PAREDE MACIÇA, DN 250 MM, JUNTA ELÁSTICA (NÃO INCLUI FORNECIMENTO). AF_01/2021</v>
          </cell>
        </row>
        <row r="348">
          <cell r="A348">
            <v>90737</v>
          </cell>
          <cell r="B348" t="str">
            <v>ASSENTAMENTO DE TUBO DE PVC PARA REDE COLETORA DE ESGOTO DE PAREDE MACIÇA, DN 300 MM, JUNTA ELÁSTICA (NÃO INCLUI FORNECIMENTO). AF_01/2021</v>
          </cell>
        </row>
        <row r="349">
          <cell r="A349">
            <v>90738</v>
          </cell>
          <cell r="B349" t="str">
            <v>ASSENTAMENTO DE TUBO DE PVC PARA REDE COLETORA DE ESGOTO DE PAREDE MACIÇA, DN 350 MM, JUNTA ELÁSTICA (NÃO INCLUI FORNECIMENTO). AF_01/2021</v>
          </cell>
        </row>
        <row r="350">
          <cell r="A350">
            <v>90739</v>
          </cell>
          <cell r="B350" t="str">
            <v>ASSENTAMENTO DE TUBO DE PVC PARA REDE COLETORA DE ESGOTO DE PAREDE MACIÇA, DN 400 MM, JUNTA ELÁSTICA (NÃO INCLUI FORNECIMENTO). AF_01/2021</v>
          </cell>
        </row>
        <row r="351">
          <cell r="A351">
            <v>90724</v>
          </cell>
          <cell r="B351" t="str">
            <v>JUNTA ARGAMASSADA ENTRE TUBO DN 100 MM E O POÇO DE VISITA/ CAIXA DE CONCRETO OU ALVENARIA EM REDES DE ESGOTO. AF_01/2021</v>
          </cell>
        </row>
        <row r="352">
          <cell r="A352">
            <v>102267</v>
          </cell>
          <cell r="B352" t="str">
            <v>JUNTA ARGAMASSADA ENTRE TUBO DN 1000 MM E O POÇO DE VISITA/ CAIXA DE CONCRETO OU ALVENARIA EM REDES DE ESGOTO. AF_01/2021</v>
          </cell>
        </row>
        <row r="353">
          <cell r="A353">
            <v>102268</v>
          </cell>
          <cell r="B353" t="str">
            <v>JUNTA ARGAMASSADA ENTRE TUBO DN 1200 MM E O POÇO DE VISITA/ CAIXA DE CONCRETO OU ALVENARIA EM REDES DE ESGOTO. AF_01/2021</v>
          </cell>
        </row>
        <row r="354">
          <cell r="A354">
            <v>90725</v>
          </cell>
          <cell r="B354" t="str">
            <v>JUNTA ARGAMASSADA ENTRE TUBO DN 150 MM E O POÇO DE VISITA/ CAIXA DE CONCRETO OU ALVENARIA EM REDES DE ESGOTO. AF_01/2021</v>
          </cell>
        </row>
        <row r="355">
          <cell r="A355">
            <v>102269</v>
          </cell>
          <cell r="B355" t="str">
            <v>JUNTA ARGAMASSADA ENTRE TUBO DN 1500 MM E O POÇO DE VISITA/ CAIXA DE CONCRETO OU ALVENARIA EM REDES DE ESGOTO. AF_01/2021</v>
          </cell>
        </row>
        <row r="356">
          <cell r="A356">
            <v>90726</v>
          </cell>
          <cell r="B356" t="str">
            <v>JUNTA ARGAMASSADA ENTRE TUBO DN 200 MM E O POÇO/ CAIXA DE CONCRETO OU ALVENARIA EM REDES DE ESGOTO. AF_01/2021</v>
          </cell>
        </row>
        <row r="357">
          <cell r="A357">
            <v>90727</v>
          </cell>
          <cell r="B357" t="str">
            <v>JUNTA ARGAMASSADA ENTRE TUBO DN 250 MM E O POÇO DE VISITA/ CAIXA DE CONCRETO OU ALVENARIA EM REDES DE ESGOTO. AF_01/2021</v>
          </cell>
        </row>
        <row r="358">
          <cell r="A358">
            <v>90728</v>
          </cell>
          <cell r="B358" t="str">
            <v>JUNTA ARGAMASSADA ENTRE TUBO DN 300 MM E O POÇO DE VISITA/ CAIXA DE CONCRETO OU ALVENARIA EM REDES DE ESGOTO. AF_01/2021</v>
          </cell>
        </row>
        <row r="359">
          <cell r="A359">
            <v>90729</v>
          </cell>
          <cell r="B359" t="str">
            <v>JUNTA ARGAMASSADA ENTRE TUBO DN 350 MM E O POÇO DE VISITA/ CAIXA DE CONCRETO OU ALVENARIA EM REDES DE ESGOTO. AF_01/2021</v>
          </cell>
        </row>
        <row r="360">
          <cell r="A360">
            <v>90730</v>
          </cell>
          <cell r="B360" t="str">
            <v>JUNTA ARGAMASSADA ENTRE TUBO DN 400 MM E O POÇO DE VISITA/ CAIXA DE CONCRETO OU ALVENARIA EM REDES DE ESGOTO. AF_01/2021</v>
          </cell>
        </row>
        <row r="361">
          <cell r="A361">
            <v>90731</v>
          </cell>
          <cell r="B361" t="str">
            <v>JUNTA ARGAMASSADA ENTRE TUBO DN 450 MM E O POÇO DE VISITA/ CAIXA DE CONCRETO OU ALVENARIA EM REDES DE ESGOTO. AF_01/2021</v>
          </cell>
        </row>
        <row r="362">
          <cell r="A362">
            <v>90732</v>
          </cell>
          <cell r="B362" t="str">
            <v>JUNTA ARGAMASSADA ENTRE TUBO DN 600 MM E O POÇO DE VISITA/ CAIXA DE CONCRETO OU ALVENARIA EM REDES DE ESGOTO. AF_01/2021</v>
          </cell>
        </row>
        <row r="363">
          <cell r="A363">
            <v>102265</v>
          </cell>
          <cell r="B363" t="str">
            <v>JUNTA ARGAMASSADA ENTRE TUBO DN 800 MM E O POÇO DE VISITA/ CAIXA DE CONCRETO OU ALVENARIA EM REDES DE ESGOTO. AF_01/2021</v>
          </cell>
        </row>
        <row r="364">
          <cell r="A364">
            <v>102266</v>
          </cell>
          <cell r="B364" t="str">
            <v>JUNTA ARGAMASSADA ENTRE TUBO DN 900 MM E O POÇO DE VISITA/ CAIXA DE CONCRETO OU ALVENARIA EM REDES DE ESGOTO. AF_01/2021</v>
          </cell>
        </row>
        <row r="365">
          <cell r="A365">
            <v>94879</v>
          </cell>
          <cell r="B365" t="str">
            <v>TUBO DE PEAD CORRUGADO DE DUPLA PAREDE PARA REDE COLETORA DE ESGOTO, DN 1000 MM, JUNTA ELÁSTICA INTEGRADA - FORNECIMENTO E ASSENTAMENTO. AF_01/2021</v>
          </cell>
        </row>
        <row r="366">
          <cell r="A366">
            <v>94881</v>
          </cell>
          <cell r="B366" t="str">
            <v>TUBO DE PEAD CORRUGADO DE DUPLA PAREDE PARA REDE COLETORA DE ESGOTO, DN 1200 MM, JUNTA ELÁSTICA INTEGRADA - FORNECIMENTO E ASSENTAMENTO. AF_01/2021</v>
          </cell>
        </row>
        <row r="367">
          <cell r="A367">
            <v>94869</v>
          </cell>
          <cell r="B367" t="str">
            <v>TUBO DE PEAD CORRUGADO DE DUPLA PAREDE PARA REDE COLETORA DE ESGOTO, DN 250 MM, JUNTA ELÁSTICA INTEGRADA - FORNECIMENTO E ASSENTAMENTO. AF_01/2021</v>
          </cell>
        </row>
        <row r="368">
          <cell r="A368">
            <v>94871</v>
          </cell>
          <cell r="B368" t="str">
            <v>TUBO DE PEAD CORRUGADO DE DUPLA PAREDE PARA REDE COLETORA DE ESGOTO, DN 300 MM, JUNTA ELÁSTICA INTEGRADA - FORNECIMENTO E ASSENTAMENTO. AF_01/2021</v>
          </cell>
        </row>
        <row r="369">
          <cell r="A369">
            <v>90708</v>
          </cell>
          <cell r="B369" t="str">
            <v>TUBO DE PEAD CORRUGADO DE DUPLA PAREDE PARA REDE COLETORA DE ESGOTO, DN 600 MM, JUNTA ELÁSTICA INTEGRADA - FORNECIMENTO E ASSENTAMENTO. AF_01/2021</v>
          </cell>
        </row>
        <row r="370">
          <cell r="A370">
            <v>94875</v>
          </cell>
          <cell r="B370" t="str">
            <v>TUBO DE PEAD CORRUGADO DE DUPLA PAREDE PARA REDE COLETORA DE ESGOTO, DN 800 MM, JUNTA ELÁSTICA INTEGRADA - FORNECIMENTO E ASSENTAMENTO. AF_01/2021</v>
          </cell>
        </row>
        <row r="371">
          <cell r="A371">
            <v>102264</v>
          </cell>
          <cell r="B371" t="str">
            <v>TUBO DE PVC BRANCO PARA REDE COLETORA DE ESGOTO CONDOMINIAL DE PAREDE MACIÇA, DN 100 MM, JUNTA ELÁSTICA - FORNECIMENTO E ASSENTAMENTO. AF_01/2021</v>
          </cell>
        </row>
        <row r="372">
          <cell r="A372">
            <v>90701</v>
          </cell>
          <cell r="B372" t="str">
            <v>TUBO DE PVC CORRUGADO DE DUPLA PAREDE PARA REDE COLETORA DE ESGOTO, DN 150 MM, JUNTA ELÁSTICA - FORNECIMENTO E ASSENTAMENTO. AF_01/2021</v>
          </cell>
        </row>
        <row r="373">
          <cell r="A373">
            <v>90702</v>
          </cell>
          <cell r="B373" t="str">
            <v>TUBO DE PVC CORRUGADO DE DUPLA PAREDE PARA REDE COLETORA DE ESGOTO, DN 200 MM, JUNTA ELÁSTICA - FORNECIMENTO E ASSENTAMENTO. AF_01/2021</v>
          </cell>
        </row>
        <row r="374">
          <cell r="A374">
            <v>90703</v>
          </cell>
          <cell r="B374" t="str">
            <v>TUBO DE PVC CORRUGADO DE DUPLA PAREDE PARA REDE COLETORA DE ESGOTO, DN 250 MM, JUNTA ELÁSTICA - FORNECIMENTO E ASSENTAMENTO. AF_01/2021</v>
          </cell>
        </row>
        <row r="375">
          <cell r="A375">
            <v>90704</v>
          </cell>
          <cell r="B375" t="str">
            <v>TUBO DE PVC CORRUGADO DE DUPLA PAREDE PARA REDE COLETORA DE ESGOTO, DN 300 MM, JUNTA ELÁSTICA - FORNECIMENTO E ASSENTAMENTO. AF_01/2021</v>
          </cell>
        </row>
        <row r="376">
          <cell r="A376">
            <v>90705</v>
          </cell>
          <cell r="B376" t="str">
            <v>TUBO DE PVC CORRUGADO DE DUPLA PAREDE PARA REDE COLETORA DE ESGOTO, DN 350 MM, JUNTA ELÁSTICA - FORNECIMENTO E ASSENTAMENTO. AF_01/2021</v>
          </cell>
        </row>
        <row r="377">
          <cell r="A377">
            <v>90706</v>
          </cell>
          <cell r="B377" t="str">
            <v>TUBO DE PVC CORRUGADO DE DUPLA PAREDE PARA REDE COLETORA DE ESGOTO, DN 400 MM, JUNTA ELÁSTICA - FORNECIMENTO E ASSENTAMENTO. AF_01/2021</v>
          </cell>
        </row>
        <row r="378">
          <cell r="A378">
            <v>90694</v>
          </cell>
          <cell r="B378" t="str">
            <v>TUBO DE PVC PARA REDE COLETORA DE ESGOTO DE PAREDE MACIÇA, DN 100 MM, JUNTA ELÁSTICA - FORNECIMENTO E ASSENTAMENTO. AF_01/2021</v>
          </cell>
        </row>
        <row r="379">
          <cell r="A379">
            <v>90695</v>
          </cell>
          <cell r="B379" t="str">
            <v>TUBO DE PVC PARA REDE COLETORA DE ESGOTO DE PAREDE MACIÇA, DN 150 MM, JUNTA ELÁSTICA - FORNECIMENTO E ASSENTAMENTO. AF_01/2021</v>
          </cell>
        </row>
        <row r="380">
          <cell r="A380">
            <v>90696</v>
          </cell>
          <cell r="B380" t="str">
            <v>TUBO DE PVC PARA REDE COLETORA DE ESGOTO DE PAREDE MACIÇA, DN 200 MM, JUNTA ELÁSTICA - FORNECIMENTO E ASSENTAMENTO. AF_01/2021</v>
          </cell>
        </row>
        <row r="381">
          <cell r="A381">
            <v>90697</v>
          </cell>
          <cell r="B381" t="str">
            <v>TUBO DE PVC PARA REDE COLETORA DE ESGOTO DE PAREDE MACIÇA, DN 250 MM, JUNTA ELÁSTICA - FORNECIMENTO E ASSENTAMENTO. AF_01/2021</v>
          </cell>
        </row>
        <row r="382">
          <cell r="A382">
            <v>90698</v>
          </cell>
          <cell r="B382" t="str">
            <v>TUBO DE PVC PARA REDE COLETORA DE ESGOTO DE PAREDE MACIÇA, DN 300 MM, JUNTA ELÁSTICA, FORNECIMENTO E ASSENTAMENTO. AF_01/2021</v>
          </cell>
        </row>
        <row r="383">
          <cell r="A383">
            <v>90699</v>
          </cell>
          <cell r="B383" t="str">
            <v>TUBO DE PVC PARA REDE COLETORA DE ESGOTO DE PAREDE MACIÇA, DN 350 MM, JUNTA ELÁSTICA - FORNECIMENTO E ASSENTAMENTO. AF_01/2021</v>
          </cell>
        </row>
        <row r="384">
          <cell r="A384">
            <v>90700</v>
          </cell>
          <cell r="B384" t="str">
            <v>TUBO DE PVC PARA REDE COLETORA DE ESGOTO DE PAREDE MACIÇA, DN 400 MM, JUNTA ELÁSTICA FORNECIMENTO E ASSENTAMENTO. AF_01/2021</v>
          </cell>
        </row>
        <row r="385">
          <cell r="A385">
            <v>105378</v>
          </cell>
          <cell r="B385" t="str">
            <v>ASSENTAMENTO DE CONEXÃO 2 ACESSOS ALINHADOS DE FERRO FUNDIDO PARA REDE DE ÁGUA, DN 100, JUNTA ELÁSTICA, INSTALADO EM LOCAL COM NÍVEL ALTO DE INTERFERÊNCIAS (NÃO INCLUI FORNECIMENTO). AF_05/2024</v>
          </cell>
        </row>
        <row r="386">
          <cell r="A386">
            <v>105373</v>
          </cell>
          <cell r="B386" t="str">
            <v>ASSENTAMENTO DE CONEXÃO 2 ACESSOS ALINHADOS DE FERRO FUNDIDO PARA REDE DE ÁGUA, DN 100, JUNTA ELÁSTICA, INSTALADO EM LOCAL COM NÍVEL BAIXO DE INTERFERÊNCIAS (NÃO INCLUI FORNECIMENTO). AF_05/2024</v>
          </cell>
        </row>
        <row r="387">
          <cell r="A387">
            <v>105380</v>
          </cell>
          <cell r="B387" t="str">
            <v>ASSENTAMENTO DE CONEXÃO 2 ACESSOS ALINHADOS DE FERRO FUNDIDO PARA REDE DE ÁGUA, DN 1000, JUNTA ELÁSTICA, INSTALADO EM LOCAL COM NÍVEL ALTO DE INTERFERÊNCIAS (NÃO INCLUI FORNECIMENTO). AF_05/2024</v>
          </cell>
        </row>
        <row r="388">
          <cell r="A388">
            <v>105267</v>
          </cell>
          <cell r="B388" t="str">
            <v>ASSENTAMENTO DE CONEXÃO 2 ACESSOS ALINHADOS DE FERRO FUNDIDO PARA REDE DE ÁGUA, DN 1000, JUNTA ELÁSTICA, INSTALADO EM LOCAL COM NÍVEL BAIXO DE INTERFERÊNCIAS (NÃO INCLUI FORNECIMENTO). AF_05/2024</v>
          </cell>
        </row>
        <row r="389">
          <cell r="A389">
            <v>105249</v>
          </cell>
          <cell r="B389" t="str">
            <v>ASSENTAMENTO DE CONEXÃO 2 ACESSOS ALINHADOS DE FERRO FUNDIDO PARA REDE DE ÁGUA, DN 1200, JUNTA ELÁSTICA, INSTALADO EM LOCAL COM NÍVEL ALTO DE INTERFERÊNCIAS (NÃO INCLUI FORNECIMENTO). AF_05/2024</v>
          </cell>
        </row>
        <row r="390">
          <cell r="A390">
            <v>105268</v>
          </cell>
          <cell r="B390" t="str">
            <v>ASSENTAMENTO DE CONEXÃO 2 ACESSOS ALINHADOS DE FERRO FUNDIDO PARA REDE DE ÁGUA, DN 1200, JUNTA ELÁSTICA, INSTALADO EM LOCAL COM NÍVEL BAIXO DE INTERFERÊNCIAS (NÃO INCLUI FORNECIMENTO). AF_05/2024</v>
          </cell>
        </row>
        <row r="391">
          <cell r="A391">
            <v>105379</v>
          </cell>
          <cell r="B391" t="str">
            <v>ASSENTAMENTO DE CONEXÃO 2 ACESSOS ALINHADOS DE FERRO FUNDIDO PARA REDE DE ÁGUA, DN 150, JUNTA ELÁSTICA, INSTALADO EM LOCAL COM NÍVEL ALTO DE INTERFERÊNCIAS (NÃO INCLUI FORNECIMENTO). AF_05/2024</v>
          </cell>
        </row>
        <row r="392">
          <cell r="A392">
            <v>105388</v>
          </cell>
          <cell r="B392" t="str">
            <v>ASSENTAMENTO DE CONEXÃO 2 ACESSOS ALINHADOS DE FERRO FUNDIDO PARA REDE DE ÁGUA, DN 150, JUNTA ELÁSTICA, INSTALADO EM LOCAL COM NÍVEL BAIXO DE INTERFERÊNCIAS (NÃO INCLUI FORNECIMENTO). AF_05/2024</v>
          </cell>
        </row>
        <row r="393">
          <cell r="A393">
            <v>105392</v>
          </cell>
          <cell r="B393" t="str">
            <v>ASSENTAMENTO DE CONEXÃO 2 ACESSOS ALINHADOS DE FERRO FUNDIDO PARA REDE DE ÁGUA, DN 200, JUNTA ELÁSTICA, INSTALADO EM LOCAL COM NÍVEL ALTO DE INTERFERÊNCIAS (NÃO INCLUI FORNECIMENTO). AF_05/2024</v>
          </cell>
        </row>
        <row r="394">
          <cell r="A394">
            <v>105389</v>
          </cell>
          <cell r="B394" t="str">
            <v>ASSENTAMENTO DE CONEXÃO 2 ACESSOS ALINHADOS DE FERRO FUNDIDO PARA REDE DE ÁGUA, DN 200, JUNTA ELÁSTICA, INSTALADO EM LOCAL COM NÍVEL BAIXO DE INTERFERÊNCIAS (NÃO INCLUI FORNECIMENTO). AF_05/2024</v>
          </cell>
        </row>
        <row r="395">
          <cell r="A395">
            <v>105393</v>
          </cell>
          <cell r="B395" t="str">
            <v>ASSENTAMENTO DE CONEXÃO 2 ACESSOS ALINHADOS DE FERRO FUNDIDO PARA REDE DE ÁGUA, DN 250, JUNTA ELÁSTICA, INSTALADO EM LOCAL COM NÍVEL ALTO DE INTERFERÊNCIAS (NÃO INCLUI FORNECIMENTO). AF_05/2024</v>
          </cell>
        </row>
        <row r="396">
          <cell r="A396">
            <v>105316</v>
          </cell>
          <cell r="B396" t="str">
            <v>ASSENTAMENTO DE CONEXÃO 2 ACESSOS ALINHADOS DE FERRO FUNDIDO PARA REDE DE ÁGUA, DN 250, JUNTA ELÁSTICA, INSTALADO EM LOCAL COM NÍVEL BAIXO DE INTERFERÊNCIAS (NÃO INCLUI FORNECIMENTO). AF_05/2024</v>
          </cell>
        </row>
        <row r="397">
          <cell r="A397">
            <v>105394</v>
          </cell>
          <cell r="B397" t="str">
            <v>ASSENTAMENTO DE CONEXÃO 2 ACESSOS ALINHADOS DE FERRO FUNDIDO PARA REDE DE ÁGUA, DN 300, JUNTA ELÁSTICA, INSTALADO EM LOCAL COM NÍVEL ALTO DE INTERFERÊNCIAS (NÃO INCLUI FORNECIMENTO). AF_05/2024</v>
          </cell>
        </row>
        <row r="398">
          <cell r="A398">
            <v>105317</v>
          </cell>
          <cell r="B398" t="str">
            <v>ASSENTAMENTO DE CONEXÃO 2 ACESSOS ALINHADOS DE FERRO FUNDIDO PARA REDE DE ÁGUA, DN 300, JUNTA ELÁSTICA, INSTALADO EM LOCAL COM NÍVEL BAIXO DE INTERFERÊNCIAS (NÃO INCLUI FORNECIMENTO). AF_05/2024</v>
          </cell>
        </row>
        <row r="399">
          <cell r="A399">
            <v>105395</v>
          </cell>
          <cell r="B399" t="str">
            <v>ASSENTAMENTO DE CONEXÃO 2 ACESSOS ALINHADOS DE FERRO FUNDIDO PARA REDE DE ÁGUA, DN 350, JUNTA ELÁSTICA, INSTALADO EM LOCAL COM NÍVEL ALTO DE INTERFERÊNCIAS (NÃO INCLUI FORNECIMENTO). AF_05/2024</v>
          </cell>
        </row>
        <row r="400">
          <cell r="A400">
            <v>105318</v>
          </cell>
          <cell r="B400" t="str">
            <v>ASSENTAMENTO DE CONEXÃO 2 ACESSOS ALINHADOS DE FERRO FUNDIDO PARA REDE DE ÁGUA, DN 350, JUNTA ELÁSTICA, INSTALADO EM LOCAL COM NÍVEL BAIXO DE INTERFERÊNCIAS (NÃO INCLUI FORNECIMENTO). AF_05/2024</v>
          </cell>
        </row>
        <row r="401">
          <cell r="A401">
            <v>105396</v>
          </cell>
          <cell r="B401" t="str">
            <v>ASSENTAMENTO DE CONEXÃO 2 ACESSOS ALINHADOS DE FERRO FUNDIDO PARA REDE DE ÁGUA, DN 400, JUNTA ELÁSTICA, INSTALADO EM LOCAL COM NÍVEL ALTO DE INTERFERÊNCIAS (NÃO INCLUI FORNECIMENTO). AF_05/2024</v>
          </cell>
        </row>
        <row r="402">
          <cell r="A402">
            <v>105258</v>
          </cell>
          <cell r="B402" t="str">
            <v>ASSENTAMENTO DE CONEXÃO 2 ACESSOS ALINHADOS DE FERRO FUNDIDO PARA REDE DE ÁGUA, DN 400, JUNTA ELÁSTICA, INSTALADO EM LOCAL COM NÍVEL BAIXO DE INTERFERÊNCIAS (NÃO INCLUI FORNECIMENTO). AF_05/2024</v>
          </cell>
        </row>
        <row r="403">
          <cell r="A403">
            <v>105397</v>
          </cell>
          <cell r="B403" t="str">
            <v>ASSENTAMENTO DE CONEXÃO 2 ACESSOS ALINHADOS DE FERRO FUNDIDO PARA REDE DE ÁGUA, DN 450, JUNTA ELÁSTICA, INSTALADO EM LOCAL COM NÍVEL ALTO DE INTERFERÊNCIAS (NÃO INCLUI FORNECIMENTO). AF_05/2024</v>
          </cell>
        </row>
        <row r="404">
          <cell r="A404">
            <v>105261</v>
          </cell>
          <cell r="B404" t="str">
            <v>ASSENTAMENTO DE CONEXÃO 2 ACESSOS ALINHADOS DE FERRO FUNDIDO PARA REDE DE ÁGUA, DN 450, JUNTA ELÁSTICA, INSTALADO EM LOCAL COM NÍVEL BAIXO DE INTERFERÊNCIAS (NÃO INCLUI FORNECIMENTO). AF_05/2024</v>
          </cell>
        </row>
        <row r="405">
          <cell r="A405">
            <v>105398</v>
          </cell>
          <cell r="B405" t="str">
            <v>ASSENTAMENTO DE CONEXÃO 2 ACESSOS ALINHADOS DE FERRO FUNDIDO PARA REDE DE ÁGUA, DN 500, JUNTA ELÁSTICA, INSTALADO EM LOCAL COM NÍVEL ALTO DE INTERFERÊNCIAS (NÃO INCLUI FORNECIMENTO). AF_05/2024</v>
          </cell>
        </row>
        <row r="406">
          <cell r="A406">
            <v>105262</v>
          </cell>
          <cell r="B406" t="str">
            <v>ASSENTAMENTO DE CONEXÃO 2 ACESSOS ALINHADOS DE FERRO FUNDIDO PARA REDE DE ÁGUA, DN 500, JUNTA ELÁSTICA, INSTALADO EM LOCAL COM NÍVEL BAIXO DE INTERFERÊNCIAS (NÃO INCLUI FORNECIMENTO). AF_05/2024</v>
          </cell>
        </row>
        <row r="407">
          <cell r="A407">
            <v>105399</v>
          </cell>
          <cell r="B407" t="str">
            <v>ASSENTAMENTO DE CONEXÃO 2 ACESSOS ALINHADOS DE FERRO FUNDIDO PARA REDE DE ÁGUA, DN 600, JUNTA ELÁSTICA, INSTALADO EM LOCAL COM NÍVEL ALTO DE INTERFERÊNCIAS (NÃO INCLUI FORNECIMENTO). AF_05/2024</v>
          </cell>
        </row>
        <row r="408">
          <cell r="A408">
            <v>105263</v>
          </cell>
          <cell r="B408" t="str">
            <v>ASSENTAMENTO DE CONEXÃO 2 ACESSOS ALINHADOS DE FERRO FUNDIDO PARA REDE DE ÁGUA, DN 600, JUNTA ELÁSTICA, INSTALADO EM LOCAL COM NÍVEL BAIXO DE INTERFERÊNCIAS (NÃO INCLUI FORNECIMENTO). AF_05/2024</v>
          </cell>
        </row>
        <row r="409">
          <cell r="A409">
            <v>105400</v>
          </cell>
          <cell r="B409" t="str">
            <v>ASSENTAMENTO DE CONEXÃO 2 ACESSOS ALINHADOS DE FERRO FUNDIDO PARA REDE DE ÁGUA, DN 700, JUNTA ELÁSTICA, INSTALADO EM LOCAL COM NÍVEL ALTO DE INTERFERÊNCIAS (NÃO INCLUI FORNECIMENTO). AF_05/2024</v>
          </cell>
        </row>
        <row r="410">
          <cell r="A410">
            <v>105264</v>
          </cell>
          <cell r="B410" t="str">
            <v>ASSENTAMENTO DE CONEXÃO 2 ACESSOS ALINHADOS DE FERRO FUNDIDO PARA REDE DE ÁGUA, DN 700, JUNTA ELÁSTICA, INSTALADO EM LOCAL COM NÍVEL BAIXO DE INTERFERÊNCIAS (NÃO INCLUI FORNECIMENTO). AF_05/2024</v>
          </cell>
        </row>
        <row r="411">
          <cell r="A411">
            <v>105297</v>
          </cell>
          <cell r="B411" t="str">
            <v>ASSENTAMENTO DE CONEXÃO 2 ACESSOS ALINHADOS DE FERRO FUNDIDO PARA REDE DE ÁGUA, DN 80, JUNTA ELÁSTICA, INSTALADO EM LOCAL COM NÍVEL ALTO DE INTERFERÊNCIAS (NÃO INCLUI FORNECIMENTO). AF_05/2024</v>
          </cell>
        </row>
        <row r="412">
          <cell r="A412">
            <v>105372</v>
          </cell>
          <cell r="B412" t="str">
            <v>ASSENTAMENTO DE CONEXÃO 2 ACESSOS ALINHADOS DE FERRO FUNDIDO PARA REDE DE ÁGUA, DN 80, JUNTA ELÁSTICA, INSTALADO EM LOCAL COM NÍVEL BAIXO DE INTERFERÊNCIAS (NÃO INCLUI FORNECIMENTO). AF_05/2024</v>
          </cell>
        </row>
        <row r="413">
          <cell r="A413">
            <v>105401</v>
          </cell>
          <cell r="B413" t="str">
            <v>ASSENTAMENTO DE CONEXÃO 2 ACESSOS ALINHADOS DE FERRO FUNDIDO PARA REDE DE ÁGUA, DN 800, JUNTA ELÁSTICA, INSTALADO EM LOCAL COM NÍVEL ALTO DE INTERFERÊNCIAS (NÃO INCLUI FORNECIMENTO). AF_05/2024</v>
          </cell>
        </row>
        <row r="414">
          <cell r="A414">
            <v>105265</v>
          </cell>
          <cell r="B414" t="str">
            <v>ASSENTAMENTO DE CONEXÃO 2 ACESSOS ALINHADOS DE FERRO FUNDIDO PARA REDE DE ÁGUA, DN 800, JUNTA ELÁSTICA, INSTALADO EM LOCAL COM NÍVEL BAIXO DE INTERFERÊNCIAS (NÃO INCLUI FORNECIMENTO). AF_05/2024</v>
          </cell>
        </row>
        <row r="415">
          <cell r="A415">
            <v>105402</v>
          </cell>
          <cell r="B415" t="str">
            <v>ASSENTAMENTO DE CONEXÃO 2 ACESSOS ALINHADOS DE FERRO FUNDIDO PARA REDE DE ÁGUA, DN 900, JUNTA ELÁSTICA, INSTALADO EM LOCAL COM NÍVEL ALTO DE INTERFERÊNCIAS (NÃO INCLUI FORNECIMENTO). AF_05/2024</v>
          </cell>
        </row>
        <row r="416">
          <cell r="A416">
            <v>105266</v>
          </cell>
          <cell r="B416" t="str">
            <v>ASSENTAMENTO DE CONEXÃO 2 ACESSOS ALINHADOS DE FERRO FUNDIDO PARA REDE DE ÁGUA, DN 900, JUNTA ELÁSTICA, INSTALADO EM LOCAL COM NÍVEL BAIXO DE INTERFERÊNCIAS (NÃO INCLUI FORNECIMENTO). AF_05/2024</v>
          </cell>
        </row>
        <row r="417">
          <cell r="A417">
            <v>105361</v>
          </cell>
          <cell r="B417" t="str">
            <v>ASSENTAMENTO DE CONEXÃO 2 ACESSOS ALINHADOS DE PVC PBA PARA REDE DE ÁGUA, DN 100, JUNTA ELÁSTICA INTEGRADA, INSTALADO EM LOCAL COM NÍVEL ALTO DE INTERFERÊNCIAS (NÃO INCLUI FORNECIMENTO). AF_05/2024</v>
          </cell>
        </row>
        <row r="418">
          <cell r="A418">
            <v>105382</v>
          </cell>
          <cell r="B418" t="str">
            <v>ASSENTAMENTO DE CONEXÃO 2 ACESSOS ALINHADOS DE PVC PBA PARA REDE DE ÁGUA, DN 100, JUNTA ELÁSTICA INTEGRADA, INSTALADO EM LOCAL COM NÍVEL BAIXO DE INTERFERÊNCIAS (NÃO INCLUI FORNECIMENTO). AF_05/2024</v>
          </cell>
        </row>
        <row r="419">
          <cell r="A419">
            <v>105359</v>
          </cell>
          <cell r="B419" t="str">
            <v>ASSENTAMENTO DE CONEXÃO 2 ACESSOS ALINHADOS DE PVC PBA PARA REDE DE ÁGUA, DN 50, JUNTA ELÁSTICA INTEGRADA, INSTALADO EM LOCAL COM NÍVEL ALTO DE INTERFERÊNCIAS (NÃO INCLUI FORNECIMENTO). AF_05/2024</v>
          </cell>
        </row>
        <row r="420">
          <cell r="A420">
            <v>105315</v>
          </cell>
          <cell r="B420" t="str">
            <v>ASSENTAMENTO DE CONEXÃO 2 ACESSOS ALINHADOS DE PVC PBA PARA REDE DE ÁGUA, DN 50, JUNTA ELÁSTICA INTEGRADA, INSTALADO EM LOCAL COM NÍVEL BAIXO DE INTERFERÊNCIAS (NÃO INCLUI FORNECIMENTO). AF_05/2024</v>
          </cell>
        </row>
        <row r="421">
          <cell r="A421">
            <v>105360</v>
          </cell>
          <cell r="B421" t="str">
            <v>ASSENTAMENTO DE CONEXÃO 2 ACESSOS ALINHADOS DE PVC PBA PARA REDE DE ÁGUA, DN 75, JUNTA ELÁSTICA INTEGRADA, INSTALADO EM LOCAL COM NÍVEL ALTO DE INTERFERÊNCIAS (NÃO INCLUI FORNECIMENTO). AF_05/2024</v>
          </cell>
        </row>
        <row r="422">
          <cell r="A422">
            <v>105381</v>
          </cell>
          <cell r="B422" t="str">
            <v>ASSENTAMENTO DE CONEXÃO 2 ACESSOS ALINHADOS DE PVC PBA PARA REDE DE ÁGUA, DN 75, JUNTA ELÁSTICA INTEGRADA, INSTALADO EM LOCAL COM NÍVEL BAIXO DE INTERFERÊNCIAS (NÃO INCLUI FORNECIMENTO). AF_05/2024</v>
          </cell>
        </row>
        <row r="423">
          <cell r="A423">
            <v>105251</v>
          </cell>
          <cell r="B423" t="str">
            <v>ASSENTAMENTO DE CONEXÃO 2 ACESSOS INCLINADOS DE FERRO FUNDIDO PARA REDE DE ÁGUA, DN 100, JUNTA ELÁSTICA, INSTALADO EM LOCAL COM NÍVEL ALTO DE INTERFERÊNCIAS (NÃO INCLUI FORNECIMENTO). AF_05/2024</v>
          </cell>
        </row>
        <row r="424">
          <cell r="A424">
            <v>105282</v>
          </cell>
          <cell r="B424" t="str">
            <v>ASSENTAMENTO DE CONEXÃO 2 ACESSOS INCLINADOS DE FERRO FUNDIDO PARA REDE DE ÁGUA, DN 100, JUNTA ELÁSTICA, INSTALADO EM LOCAL COM NÍVEL BAIXO DE INTERFERÊNCIAS (NÃO INCLUI FORNECIMENTO). AF_05/2024</v>
          </cell>
        </row>
        <row r="425">
          <cell r="A425">
            <v>105276</v>
          </cell>
          <cell r="B425" t="str">
            <v>ASSENTAMENTO DE CONEXÃO 2 ACESSOS INCLINADOS DE FERRO FUNDIDO PARA REDE DE ÁGUA, DN 1000, JUNTA ELÁSTICA, INSTALADO EM LOCAL COM NÍVEL ALTO DE INTERFERÊNCIAS (NÃO INCLUI FORNECIMENTO). AF_05/2024</v>
          </cell>
        </row>
        <row r="426">
          <cell r="A426">
            <v>105341</v>
          </cell>
          <cell r="B426" t="str">
            <v>ASSENTAMENTO DE CONEXÃO 2 ACESSOS INCLINADOS DE FERRO FUNDIDO PARA REDE DE ÁGUA, DN 1000, JUNTA ELÁSTICA, INSTALADO EM LOCAL COM NÍVEL BAIXO DE INTERFERÊNCIAS (NÃO INCLUI FORNECIMENTO). AF_05/2024</v>
          </cell>
        </row>
        <row r="427">
          <cell r="A427">
            <v>105277</v>
          </cell>
          <cell r="B427" t="str">
            <v>ASSENTAMENTO DE CONEXÃO 2 ACESSOS INCLINADOS DE FERRO FUNDIDO PARA REDE DE ÁGUA, DN 1200, JUNTA ELÁSTICA, INSTALADO EM LOCAL COM NÍVEL ALTO DE INTERFERÊNCIAS (NÃO INCLUI FORNECIMENTO). AF_05/2024</v>
          </cell>
        </row>
        <row r="428">
          <cell r="A428">
            <v>105342</v>
          </cell>
          <cell r="B428" t="str">
            <v>ASSENTAMENTO DE CONEXÃO 2 ACESSOS INCLINADOS DE FERRO FUNDIDO PARA REDE DE ÁGUA, DN 1200, JUNTA ELÁSTICA, INSTALADO EM LOCAL COM NÍVEL BAIXO DE INTERFERÊNCIAS (NÃO INCLUI FORNECIMENTO). AF_05/2024</v>
          </cell>
        </row>
        <row r="429">
          <cell r="A429">
            <v>105252</v>
          </cell>
          <cell r="B429" t="str">
            <v>ASSENTAMENTO DE CONEXÃO 2 ACESSOS INCLINADOS DE FERRO FUNDIDO PARA REDE DE ÁGUA, DN 150, JUNTA ELÁSTICA, INSTALADO EM LOCAL COM NÍVEL ALTO DE INTERFERÊNCIAS (NÃO INCLUI FORNECIMENTO). AF_05/2024</v>
          </cell>
        </row>
        <row r="430">
          <cell r="A430">
            <v>105298</v>
          </cell>
          <cell r="B430" t="str">
            <v>ASSENTAMENTO DE CONEXÃO 2 ACESSOS INCLINADOS DE FERRO FUNDIDO PARA REDE DE ÁGUA, DN 150, JUNTA ELÁSTICA, INSTALADO EM LOCAL COM NÍVEL BAIXO DE INTERFERÊNCIAS (NÃO INCLUI FORNECIMENTO). AF_05/2024</v>
          </cell>
        </row>
        <row r="431">
          <cell r="A431">
            <v>105253</v>
          </cell>
          <cell r="B431" t="str">
            <v>ASSENTAMENTO DE CONEXÃO 2 ACESSOS INCLINADOS DE FERRO FUNDIDO PARA REDE DE ÁGUA, DN 200, JUNTA ELÁSTICA, INSTALADO EM LOCAL COM NÍVEL ALTO DE INTERFERÊNCIAS (NÃO INCLUI FORNECIMENTO). AF_05/2024</v>
          </cell>
        </row>
        <row r="432">
          <cell r="A432">
            <v>105299</v>
          </cell>
          <cell r="B432" t="str">
            <v>ASSENTAMENTO DE CONEXÃO 2 ACESSOS INCLINADOS DE FERRO FUNDIDO PARA REDE DE ÁGUA, DN 200, JUNTA ELÁSTICA, INSTALADO EM LOCAL COM NÍVEL BAIXO DE INTERFERÊNCIAS (NÃO INCLUI FORNECIMENTO). AF_05/2024</v>
          </cell>
        </row>
        <row r="433">
          <cell r="A433">
            <v>105254</v>
          </cell>
          <cell r="B433" t="str">
            <v>ASSENTAMENTO DE CONEXÃO 2 ACESSOS INCLINADOS DE FERRO FUNDIDO PARA REDE DE ÁGUA, DN 250, JUNTA ELÁSTICA, INSTALADO EM LOCAL COM NÍVEL ALTO DE INTERFERÊNCIAS (NÃO INCLUI FORNECIMENTO). AF_05/2024</v>
          </cell>
        </row>
        <row r="434">
          <cell r="A434">
            <v>105300</v>
          </cell>
          <cell r="B434" t="str">
            <v>ASSENTAMENTO DE CONEXÃO 2 ACESSOS INCLINADOS DE FERRO FUNDIDO PARA REDE DE ÁGUA, DN 250, JUNTA ELÁSTICA, INSTALADO EM LOCAL COM NÍVEL BAIXO DE INTERFERÊNCIAS (NÃO INCLUI FORNECIMENTO). AF_05/2024</v>
          </cell>
        </row>
        <row r="435">
          <cell r="A435">
            <v>105255</v>
          </cell>
          <cell r="B435" t="str">
            <v>ASSENTAMENTO DE CONEXÃO 2 ACESSOS INCLINADOS DE FERRO FUNDIDO PARA REDE DE ÁGUA, DN 300, JUNTA ELÁSTICA, INSTALADO EM LOCAL COM NÍVEL ALTO DE INTERFERÊNCIAS (NÃO INCLUI FORNECIMENTO). AF_05/2024</v>
          </cell>
        </row>
        <row r="436">
          <cell r="A436">
            <v>105301</v>
          </cell>
          <cell r="B436" t="str">
            <v>ASSENTAMENTO DE CONEXÃO 2 ACESSOS INCLINADOS DE FERRO FUNDIDO PARA REDE DE ÁGUA, DN 300, JUNTA ELÁSTICA, INSTALADO EM LOCAL COM NÍVEL BAIXO DE INTERFERÊNCIAS (NÃO INCLUI FORNECIMENTO). AF_05/2024</v>
          </cell>
        </row>
        <row r="437">
          <cell r="A437">
            <v>105256</v>
          </cell>
          <cell r="B437" t="str">
            <v>ASSENTAMENTO DE CONEXÃO 2 ACESSOS INCLINADOS DE FERRO FUNDIDO PARA REDE DE ÁGUA, DN 350, JUNTA ELÁSTICA, INSTALADO EM LOCAL COM NÍVEL ALTO DE INTERFERÊNCIAS (NÃO INCLUI FORNECIMENTO). AF_05/2024</v>
          </cell>
        </row>
        <row r="438">
          <cell r="A438">
            <v>105302</v>
          </cell>
          <cell r="B438" t="str">
            <v>ASSENTAMENTO DE CONEXÃO 2 ACESSOS INCLINADOS DE FERRO FUNDIDO PARA REDE DE ÁGUA, DN 350, JUNTA ELÁSTICA, INSTALADO EM LOCAL COM NÍVEL BAIXO DE INTERFERÊNCIAS (NÃO INCLUI FORNECIMENTO). AF_05/2024</v>
          </cell>
        </row>
        <row r="439">
          <cell r="A439">
            <v>105257</v>
          </cell>
          <cell r="B439" t="str">
            <v>ASSENTAMENTO DE CONEXÃO 2 ACESSOS INCLINADOS DE FERRO FUNDIDO PARA REDE DE ÁGUA, DN 400, JUNTA ELÁSTICA, INSTALADO EM LOCAL COM NÍVEL ALTO DE INTERFERÊNCIAS (NÃO INCLUI FORNECIMENTO). AF_05/2024</v>
          </cell>
        </row>
        <row r="440">
          <cell r="A440">
            <v>105303</v>
          </cell>
          <cell r="B440" t="str">
            <v>ASSENTAMENTO DE CONEXÃO 2 ACESSOS INCLINADOS DE FERRO FUNDIDO PARA REDE DE ÁGUA, DN 400, JUNTA ELÁSTICA, INSTALADO EM LOCAL COM NÍVEL BAIXO DE INTERFERÊNCIAS (NÃO INCLUI FORNECIMENTO). AF_05/2024</v>
          </cell>
        </row>
        <row r="441">
          <cell r="A441">
            <v>105270</v>
          </cell>
          <cell r="B441" t="str">
            <v>ASSENTAMENTO DE CONEXÃO 2 ACESSOS INCLINADOS DE FERRO FUNDIDO PARA REDE DE ÁGUA, DN 450, JUNTA ELÁSTICA, INSTALADO EM LOCAL COM NÍVEL ALTO DE INTERFERÊNCIAS (NÃO INCLUI FORNECIMENTO). AF_05/2024</v>
          </cell>
        </row>
        <row r="442">
          <cell r="A442">
            <v>105304</v>
          </cell>
          <cell r="B442" t="str">
            <v>ASSENTAMENTO DE CONEXÃO 2 ACESSOS INCLINADOS DE FERRO FUNDIDO PARA REDE DE ÁGUA, DN 450, JUNTA ELÁSTICA, INSTALADO EM LOCAL COM NÍVEL BAIXO DE INTERFERÊNCIAS (NÃO INCLUI FORNECIMENTO). AF_05/2024</v>
          </cell>
        </row>
        <row r="443">
          <cell r="A443">
            <v>105271</v>
          </cell>
          <cell r="B443" t="str">
            <v>ASSENTAMENTO DE CONEXÃO 2 ACESSOS INCLINADOS DE FERRO FUNDIDO PARA REDE DE ÁGUA, DN 500, JUNTA ELÁSTICA, INSTALADO EM LOCAL COM NÍVEL ALTO DE INTERFERÊNCIAS (NÃO INCLUI FORNECIMENTO). AF_05/2024</v>
          </cell>
        </row>
        <row r="444">
          <cell r="A444">
            <v>105305</v>
          </cell>
          <cell r="B444" t="str">
            <v>ASSENTAMENTO DE CONEXÃO 2 ACESSOS INCLINADOS DE FERRO FUNDIDO PARA REDE DE ÁGUA, DN 500, JUNTA ELÁSTICA, INSTALADO EM LOCAL COM NÍVEL BAIXO DE INTERFERÊNCIAS (NÃO INCLUI FORNECIMENTO). AF_05/2024</v>
          </cell>
        </row>
        <row r="445">
          <cell r="A445">
            <v>105272</v>
          </cell>
          <cell r="B445" t="str">
            <v>ASSENTAMENTO DE CONEXÃO 2 ACESSOS INCLINADOS DE FERRO FUNDIDO PARA REDE DE ÁGUA, DN 600, JUNTA ELÁSTICA, INSTALADO EM LOCAL COM NÍVEL ALTO DE INTERFERÊNCIAS (NÃO INCLUI FORNECIMENTO). AF_05/2024</v>
          </cell>
        </row>
        <row r="446">
          <cell r="A446">
            <v>105306</v>
          </cell>
          <cell r="B446" t="str">
            <v>ASSENTAMENTO DE CONEXÃO 2 ACESSOS INCLINADOS DE FERRO FUNDIDO PARA REDE DE ÁGUA, DN 600, JUNTA ELÁSTICA, INSTALADO EM LOCAL COM NÍVEL BAIXO DE INTERFERÊNCIAS (NÃO INCLUI FORNECIMENTO). AF_05/2024</v>
          </cell>
        </row>
        <row r="447">
          <cell r="A447">
            <v>105273</v>
          </cell>
          <cell r="B447" t="str">
            <v>ASSENTAMENTO DE CONEXÃO 2 ACESSOS INCLINADOS DE FERRO FUNDIDO PARA REDE DE ÁGUA, DN 700, JUNTA ELÁSTICA, INSTALADO EM LOCAL COM NÍVEL ALTO DE INTERFERÊNCIAS (NÃO INCLUI FORNECIMENTO). AF_05/2024</v>
          </cell>
        </row>
        <row r="448">
          <cell r="A448">
            <v>105307</v>
          </cell>
          <cell r="B448" t="str">
            <v>ASSENTAMENTO DE CONEXÃO 2 ACESSOS INCLINADOS DE FERRO FUNDIDO PARA REDE DE ÁGUA, DN 700, JUNTA ELÁSTICA, INSTALADO EM LOCAL COM NÍVEL BAIXO DE INTERFERÊNCIAS (NÃO INCLUI FORNECIMENTO). AF_05/2024</v>
          </cell>
        </row>
        <row r="449">
          <cell r="A449">
            <v>105250</v>
          </cell>
          <cell r="B449" t="str">
            <v>ASSENTAMENTO DE CONEXÃO 2 ACESSOS INCLINADOS DE FERRO FUNDIDO PARA REDE DE ÁGUA, DN 80, JUNTA ELÁSTICA, INSTALADO EM LOCAL COM NÍVEL ALTO DE INTERFERÊNCIAS (NÃO INCLUI FORNECIMENTO). AF_05/2024</v>
          </cell>
        </row>
        <row r="450">
          <cell r="A450">
            <v>105269</v>
          </cell>
          <cell r="B450" t="str">
            <v>ASSENTAMENTO DE CONEXÃO 2 ACESSOS INCLINADOS DE FERRO FUNDIDO PARA REDE DE ÁGUA, DN 80, JUNTA ELÁSTICA, INSTALADO EM LOCAL COM NÍVEL BAIXO DE INTERFERÊNCIAS (NÃO INCLUI FORNECIMENTO). AF_05/2024</v>
          </cell>
        </row>
        <row r="451">
          <cell r="A451">
            <v>105274</v>
          </cell>
          <cell r="B451" t="str">
            <v>ASSENTAMENTO DE CONEXÃO 2 ACESSOS INCLINADOS DE FERRO FUNDIDO PARA REDE DE ÁGUA, DN 800, JUNTA ELÁSTICA, INSTALADO EM LOCAL COM NÍVEL ALTO DE INTERFERÊNCIAS (NÃO INCLUI FORNECIMENTO). AF_05/2024</v>
          </cell>
        </row>
        <row r="452">
          <cell r="A452">
            <v>105340</v>
          </cell>
          <cell r="B452" t="str">
            <v>ASSENTAMENTO DE CONEXÃO 2 ACESSOS INCLINADOS DE FERRO FUNDIDO PARA REDE DE ÁGUA, DN 800, JUNTA ELÁSTICA, INSTALADO EM LOCAL COM NÍVEL BAIXO DE INTERFERÊNCIAS (NÃO INCLUI FORNECIMENTO). AF_05/2024</v>
          </cell>
        </row>
        <row r="453">
          <cell r="A453">
            <v>105275</v>
          </cell>
          <cell r="B453" t="str">
            <v>ASSENTAMENTO DE CONEXÃO 2 ACESSOS INCLINADOS DE FERRO FUNDIDO PARA REDE DE ÁGUA, DN 900, JUNTA ELÁSTICA, INSTALADO EM LOCAL COM NÍVEL ALTO DE INTERFERÊNCIAS (NÃO INCLUI FORNECIMENTO). AF_05/2024</v>
          </cell>
        </row>
        <row r="454">
          <cell r="A454">
            <v>105390</v>
          </cell>
          <cell r="B454" t="str">
            <v>ASSENTAMENTO DE CONEXÃO 2 ACESSOS INCLINADOS DE FERRO FUNDIDO PARA REDE DE ÁGUA, DN 900, JUNTA ELÁSTICA, INSTALADO EM LOCAL COM NÍVEL BAIXO DE INTERFERÊNCIAS (NÃO INCLUI FORNECIMENTO). AF_05/2024</v>
          </cell>
        </row>
        <row r="455">
          <cell r="A455">
            <v>105364</v>
          </cell>
          <cell r="B455" t="str">
            <v>ASSENTAMENTO DE CONEXÃO 2 ACESSOS INCLINADOS DE PVC PBA PARA REDE DE ÁGUA, DN 100, JUNTA ELÁSTICA INTEGRADA, INSTALADO EM LOCAL COM NÍVEL ALTO DE INTERFERÊNCIAS (NÃO INCLUI FORNECIMENTO). AF_05/2024</v>
          </cell>
        </row>
        <row r="456">
          <cell r="A456">
            <v>105385</v>
          </cell>
          <cell r="B456" t="str">
            <v>ASSENTAMENTO DE CONEXÃO 2 ACESSOS INCLINADOS DE PVC PBA PARA REDE DE ÁGUA, DN 100, JUNTA ELÁSTICA INTEGRADA, INSTALADO EM LOCAL COM NÍVEL BAIXO DE INTERFERÊNCIAS (NÃO INCLUI FORNECIMENTO). AF_05/2024</v>
          </cell>
        </row>
        <row r="457">
          <cell r="A457">
            <v>105362</v>
          </cell>
          <cell r="B457" t="str">
            <v>ASSENTAMENTO DE CONEXÃO 2 ACESSOS INCLINADOS DE PVC PBA PARA REDE DE ÁGUA, DN 50, JUNTA ELÁSTICA INTEGRADA, INSTALADO EM LOCAL COM NÍVEL ALTO DE INTERFERÊNCIAS (NÃO INCLUI FORNECIMENTO). AF_05/2024</v>
          </cell>
        </row>
        <row r="458">
          <cell r="A458">
            <v>105383</v>
          </cell>
          <cell r="B458" t="str">
            <v>ASSENTAMENTO DE CONEXÃO 2 ACESSOS INCLINADOS DE PVC PBA PARA REDE DE ÁGUA, DN 50, JUNTA ELÁSTICA INTEGRADA, INSTALADO EM LOCAL COM NÍVEL BAIXO DE INTERFERÊNCIAS (NÃO INCLUI FORNECIMENTO). AF_05/2024</v>
          </cell>
        </row>
        <row r="459">
          <cell r="A459">
            <v>105363</v>
          </cell>
          <cell r="B459" t="str">
            <v>ASSENTAMENTO DE CONEXÃO 2 ACESSOS INCLINADOS DE PVC PBA PARA REDE DE ÁGUA, DN 75, JUNTA ELÁSTICA INTEGRADA, INSTALADO EM LOCAL COM NÍVEL ALTO DE INTERFERÊNCIAS (NÃO INCLUI FORNECIMENTO). AF_05/2024</v>
          </cell>
        </row>
        <row r="460">
          <cell r="A460">
            <v>105384</v>
          </cell>
          <cell r="B460" t="str">
            <v>ASSENTAMENTO DE CONEXÃO 2 ACESSOS INCLINADOS DE PVC PBA PARA REDE DE ÁGUA, DN 75, JUNTA ELÁSTICA INTEGRADA, INSTALADO EM LOCAL COM NÍVEL BAIXO DE INTERFERÊNCIAS (NÃO INCLUI FORNECIMENTO). AF_05/2024</v>
          </cell>
        </row>
        <row r="461">
          <cell r="A461">
            <v>105279</v>
          </cell>
          <cell r="B461" t="str">
            <v>ASSENTAMENTO DE CONEXÃO 3 ACESSOS DE FERRO FUNDIDO PARA REDE DE ÁGUA, DN 100, JUNTA ELÁSTICA, INSTALADO EM LOCAL COM NÍVEL ALTO DE INTERFERÊNCIAS (NÃO INCLUI FORNECIMENTO). AF_05/2024</v>
          </cell>
        </row>
        <row r="462">
          <cell r="A462">
            <v>105259</v>
          </cell>
          <cell r="B462" t="str">
            <v>ASSENTAMENTO DE CONEXÃO 3 ACESSOS DE FERRO FUNDIDO PARA REDE DE ÁGUA, DN 100, JUNTA ELÁSTICA, INSTALADO EM LOCAL COM NÍVEL BAIXO DE INTERFERÊNCIAS (NÃO INCLUI FORNECIMENTO). AF_05/2024</v>
          </cell>
        </row>
        <row r="463">
          <cell r="A463">
            <v>105357</v>
          </cell>
          <cell r="B463" t="str">
            <v>ASSENTAMENTO DE CONEXÃO 3 ACESSOS DE FERRO FUNDIDO PARA REDE DE ÁGUA, DN 1000, JUNTA ELÁSTICA, INSTALADO EM LOCAL COM NÍVEL ALTO DE INTERFERÊNCIAS (NÃO INCLUI FORNECIMENTO). AF_05/2024</v>
          </cell>
        </row>
        <row r="464">
          <cell r="A464">
            <v>105346</v>
          </cell>
          <cell r="B464" t="str">
            <v>ASSENTAMENTO DE CONEXÃO 3 ACESSOS DE FERRO FUNDIDO PARA REDE DE ÁGUA, DN 1000, JUNTA ELÁSTICA, INSTALADO EM LOCAL COM NÍVEL BAIXO DE INTERFERÊNCIAS (NÃO INCLUI FORNECIMENTO). AF_05/2024</v>
          </cell>
        </row>
        <row r="465">
          <cell r="A465">
            <v>105358</v>
          </cell>
          <cell r="B465" t="str">
            <v>ASSENTAMENTO DE CONEXÃO 3 ACESSOS DE FERRO FUNDIDO PARA REDE DE ÁGUA, DN 1200, JUNTA ELÁSTICA, INSTALADO EM LOCAL COM NÍVEL ALTO DE INTERFERÊNCIAS (NÃO INCLUI FORNECIMENTO). AF_05/2024</v>
          </cell>
        </row>
        <row r="466">
          <cell r="A466">
            <v>105347</v>
          </cell>
          <cell r="B466" t="str">
            <v>ASSENTAMENTO DE CONEXÃO 3 ACESSOS DE FERRO FUNDIDO PARA REDE DE ÁGUA, DN 1200, JUNTA ELÁSTICA, INSTALADO EM LOCAL COM NÍVEL BAIXO DE INTERFERÊNCIAS (NÃO INCLUI FORNECIMENTO). AF_05/2024</v>
          </cell>
        </row>
        <row r="467">
          <cell r="A467">
            <v>105280</v>
          </cell>
          <cell r="B467" t="str">
            <v>ASSENTAMENTO DE CONEXÃO 3 ACESSOS DE FERRO FUNDIDO PARA REDE DE ÁGUA, DN 150, JUNTA ELÁSTICA, INSTALADO EM LOCAL COM NÍVEL ALTO DE INTERFERÊNCIAS (NÃO INCLUI FORNECIMENTO). AF_05/2024</v>
          </cell>
        </row>
        <row r="468">
          <cell r="A468">
            <v>105283</v>
          </cell>
          <cell r="B468" t="str">
            <v>ASSENTAMENTO DE CONEXÃO 3 ACESSOS DE FERRO FUNDIDO PARA REDE DE ÁGUA, DN 150, JUNTA ELÁSTICA, INSTALADO EM LOCAL COM NÍVEL BAIXO DE INTERFERÊNCIAS (NÃO INCLUI FORNECIMENTO). AF_05/2024</v>
          </cell>
        </row>
        <row r="469">
          <cell r="A469">
            <v>105281</v>
          </cell>
          <cell r="B469" t="str">
            <v>ASSENTAMENTO DE CONEXÃO 3 ACESSOS DE FERRO FUNDIDO PARA REDE DE ÁGUA, DN 200, JUNTA ELÁSTICA, INSTALADO EM LOCAL COM NÍVEL ALTO DE INTERFERÊNCIAS (NÃO INCLUI FORNECIMENTO). AF_05/2024</v>
          </cell>
        </row>
        <row r="470">
          <cell r="A470">
            <v>105319</v>
          </cell>
          <cell r="B470" t="str">
            <v>ASSENTAMENTO DE CONEXÃO 3 ACESSOS DE FERRO FUNDIDO PARA REDE DE ÁGUA, DN 200, JUNTA ELÁSTICA, INSTALADO EM LOCAL COM NÍVEL BAIXO DE INTERFERÊNCIAS (NÃO INCLUI FORNECIMENTO). AF_05/2024</v>
          </cell>
        </row>
        <row r="471">
          <cell r="A471">
            <v>105284</v>
          </cell>
          <cell r="B471" t="str">
            <v>ASSENTAMENTO DE CONEXÃO 3 ACESSOS DE FERRO FUNDIDO PARA REDE DE ÁGUA, DN 250, JUNTA ELÁSTICA, INSTALADO EM LOCAL COM NÍVEL ALTO DE INTERFERÊNCIAS (NÃO INCLUI FORNECIMENTO). AF_05/2024</v>
          </cell>
        </row>
        <row r="472">
          <cell r="A472">
            <v>105320</v>
          </cell>
          <cell r="B472" t="str">
            <v>ASSENTAMENTO DE CONEXÃO 3 ACESSOS DE FERRO FUNDIDO PARA REDE DE ÁGUA, DN 250, JUNTA ELÁSTICA, INSTALADO EM LOCAL COM NÍVEL BAIXO DE INTERFERÊNCIAS (NÃO INCLUI FORNECIMENTO). AF_05/2024</v>
          </cell>
        </row>
        <row r="473">
          <cell r="A473">
            <v>105348</v>
          </cell>
          <cell r="B473" t="str">
            <v>ASSENTAMENTO DE CONEXÃO 3 ACESSOS DE FERRO FUNDIDO PARA REDE DE ÁGUA, DN 300, JUNTA ELÁSTICA, INSTALADO EM LOCAL COM NÍVEL ALTO DE INTERFERÊNCIAS (NÃO INCLUI FORNECIMENTO). AF_05/2024</v>
          </cell>
        </row>
        <row r="474">
          <cell r="A474">
            <v>105321</v>
          </cell>
          <cell r="B474" t="str">
            <v>ASSENTAMENTO DE CONEXÃO 3 ACESSOS DE FERRO FUNDIDO PARA REDE DE ÁGUA, DN 300, JUNTA ELÁSTICA, INSTALADO EM LOCAL COM NÍVEL BAIXO DE INTERFERÊNCIAS (NÃO INCLUI FORNECIMENTO). AF_05/2024</v>
          </cell>
        </row>
        <row r="475">
          <cell r="A475">
            <v>105349</v>
          </cell>
          <cell r="B475" t="str">
            <v>ASSENTAMENTO DE CONEXÃO 3 ACESSOS DE FERRO FUNDIDO PARA REDE DE ÁGUA, DN 350, JUNTA ELÁSTICA, INSTALADO EM LOCAL COM NÍVEL ALTO DE INTERFERÊNCIAS (NÃO INCLUI FORNECIMENTO). AF_05/2024</v>
          </cell>
        </row>
        <row r="476">
          <cell r="A476">
            <v>105322</v>
          </cell>
          <cell r="B476" t="str">
            <v>ASSENTAMENTO DE CONEXÃO 3 ACESSOS DE FERRO FUNDIDO PARA REDE DE ÁGUA, DN 350, JUNTA ELÁSTICA, INSTALADO EM LOCAL COM NÍVEL BAIXO DE INTERFERÊNCIAS (NÃO INCLUI FORNECIMENTO). AF_05/2024</v>
          </cell>
        </row>
        <row r="477">
          <cell r="A477">
            <v>105350</v>
          </cell>
          <cell r="B477" t="str">
            <v>ASSENTAMENTO DE CONEXÃO 3 ACESSOS DE FERRO FUNDIDO PARA REDE DE ÁGUA, DN 400, JUNTA ELÁSTICA, INSTALADO EM LOCAL COM NÍVEL ALTO DE INTERFERÊNCIAS (NÃO INCLUI FORNECIMENTO). AF_05/2024</v>
          </cell>
        </row>
        <row r="478">
          <cell r="A478">
            <v>105323</v>
          </cell>
          <cell r="B478" t="str">
            <v>ASSENTAMENTO DE CONEXÃO 3 ACESSOS DE FERRO FUNDIDO PARA REDE DE ÁGUA, DN 400, JUNTA ELÁSTICA, INSTALADO EM LOCAL COM NÍVEL BAIXO DE INTERFERÊNCIAS (NÃO INCLUI FORNECIMENTO). AF_05/2024</v>
          </cell>
        </row>
        <row r="479">
          <cell r="A479">
            <v>105351</v>
          </cell>
          <cell r="B479" t="str">
            <v>ASSENTAMENTO DE CONEXÃO 3 ACESSOS DE FERRO FUNDIDO PARA REDE DE ÁGUA, DN 450, JUNTA ELÁSTICA, INSTALADO EM LOCAL COM NÍVEL ALTO DE INTERFERÊNCIAS (NÃO INCLUI FORNECIMENTO). AF_05/2024</v>
          </cell>
        </row>
        <row r="480">
          <cell r="A480">
            <v>105324</v>
          </cell>
          <cell r="B480" t="str">
            <v>ASSENTAMENTO DE CONEXÃO 3 ACESSOS DE FERRO FUNDIDO PARA REDE DE ÁGUA, DN 450, JUNTA ELÁSTICA, INSTALADO EM LOCAL COM NÍVEL BAIXO DE INTERFERÊNCIAS (NÃO INCLUI FORNECIMENTO). AF_05/2024</v>
          </cell>
        </row>
        <row r="481">
          <cell r="A481">
            <v>105352</v>
          </cell>
          <cell r="B481" t="str">
            <v>ASSENTAMENTO DE CONEXÃO 3 ACESSOS DE FERRO FUNDIDO PARA REDE DE ÁGUA, DN 500, JUNTA ELÁSTICA, INSTALADO EM LOCAL COM NÍVEL ALTO DE INTERFERÊNCIAS (NÃO INCLUI FORNECIMENTO). AF_05/2024</v>
          </cell>
        </row>
        <row r="482">
          <cell r="A482">
            <v>105325</v>
          </cell>
          <cell r="B482" t="str">
            <v>ASSENTAMENTO DE CONEXÃO 3 ACESSOS DE FERRO FUNDIDO PARA REDE DE ÁGUA, DN 500, JUNTA ELÁSTICA, INSTALADO EM LOCAL COM NÍVEL BAIXO DE INTERFERÊNCIAS (NÃO INCLUI FORNECIMENTO). AF_05/2024</v>
          </cell>
        </row>
        <row r="483">
          <cell r="A483">
            <v>105353</v>
          </cell>
          <cell r="B483" t="str">
            <v>ASSENTAMENTO DE CONEXÃO 3 ACESSOS DE FERRO FUNDIDO PARA REDE DE ÁGUA, DN 600, JUNTA ELÁSTICA, INSTALADO EM LOCAL COM NÍVEL ALTO DE INTERFERÊNCIAS (NÃO INCLUI FORNECIMENTO). AF_05/2024</v>
          </cell>
        </row>
        <row r="484">
          <cell r="A484">
            <v>105326</v>
          </cell>
          <cell r="B484" t="str">
            <v>ASSENTAMENTO DE CONEXÃO 3 ACESSOS DE FERRO FUNDIDO PARA REDE DE ÁGUA, DN 600, JUNTA ELÁSTICA, INSTALADO EM LOCAL COM NÍVEL BAIXO DE INTERFERÊNCIAS (NÃO INCLUI FORNECIMENTO). AF_05/2024</v>
          </cell>
        </row>
        <row r="485">
          <cell r="A485">
            <v>105354</v>
          </cell>
          <cell r="B485" t="str">
            <v>ASSENTAMENTO DE CONEXÃO 3 ACESSOS DE FERRO FUNDIDO PARA REDE DE ÁGUA, DN 700, JUNTA ELÁSTICA, INSTALADO EM LOCAL COM NÍVEL ALTO DE INTERFERÊNCIAS (NÃO INCLUI FORNECIMENTO). AF_05/2024</v>
          </cell>
        </row>
        <row r="486">
          <cell r="A486">
            <v>105344</v>
          </cell>
          <cell r="B486" t="str">
            <v>ASSENTAMENTO DE CONEXÃO 3 ACESSOS DE FERRO FUNDIDO PARA REDE DE ÁGUA, DN 700, JUNTA ELÁSTICA, INSTALADO EM LOCAL COM NÍVEL BAIXO DE INTERFERÊNCIAS (NÃO INCLUI FORNECIMENTO). AF_05/2024</v>
          </cell>
        </row>
        <row r="487">
          <cell r="A487">
            <v>105278</v>
          </cell>
          <cell r="B487" t="str">
            <v>ASSENTAMENTO DE CONEXÃO 3 ACESSOS DE FERRO FUNDIDO PARA REDE DE ÁGUA, DN 80, JUNTA ELÁSTICA, INSTALADO EM LOCAL COM NÍVEL ALTO DE INTERFERÊNCIAS (NÃO INCLUI FORNECIMENTO). AF_05/2024</v>
          </cell>
        </row>
        <row r="488">
          <cell r="A488">
            <v>105343</v>
          </cell>
          <cell r="B488" t="str">
            <v>ASSENTAMENTO DE CONEXÃO 3 ACESSOS DE FERRO FUNDIDO PARA REDE DE ÁGUA, DN 80, JUNTA ELÁSTICA, INSTALADO EM LOCAL COM NÍVEL BAIXO DE INTERFERÊNCIAS (NÃO INCLUI FORNECIMENTO). AF_05/2024</v>
          </cell>
        </row>
        <row r="489">
          <cell r="A489">
            <v>105355</v>
          </cell>
          <cell r="B489" t="str">
            <v>ASSENTAMENTO DE CONEXÃO 3 ACESSOS DE FERRO FUNDIDO PARA REDE DE ÁGUA, DN 800, JUNTA ELÁSTICA, INSTALADO EM LOCAL COM NÍVEL ALTO DE INTERFERÊNCIAS (NÃO INCLUI FORNECIMENTO). AF_05/2024</v>
          </cell>
        </row>
        <row r="490">
          <cell r="A490">
            <v>105391</v>
          </cell>
          <cell r="B490" t="str">
            <v>ASSENTAMENTO DE CONEXÃO 3 ACESSOS DE FERRO FUNDIDO PARA REDE DE ÁGUA, DN 800, JUNTA ELÁSTICA, INSTALADO EM LOCAL COM NÍVEL BAIXO DE INTERFERÊNCIAS (NÃO INCLUI FORNECIMENTO). AF_05/2024</v>
          </cell>
        </row>
        <row r="491">
          <cell r="A491">
            <v>105356</v>
          </cell>
          <cell r="B491" t="str">
            <v>ASSENTAMENTO DE CONEXÃO 3 ACESSOS DE FERRO FUNDIDO PARA REDE DE ÁGUA, DN 900, JUNTA ELÁSTICA, INSTALADO EM LOCAL COM NÍVEL ALTO DE INTERFERÊNCIAS (NÃO INCLUI FORNECIMENTO). AF_05/2024</v>
          </cell>
        </row>
        <row r="492">
          <cell r="A492">
            <v>105345</v>
          </cell>
          <cell r="B492" t="str">
            <v>ASSENTAMENTO DE CONEXÃO 3 ACESSOS DE FERRO FUNDIDO PARA REDE DE ÁGUA, DN 900, JUNTA ELÁSTICA, INSTALADO EM LOCAL COM NÍVEL BAIXO DE INTERFERÊNCIAS (NÃO INCLUI FORNECIMENTO). AF_05/2024</v>
          </cell>
        </row>
        <row r="493">
          <cell r="A493">
            <v>105367</v>
          </cell>
          <cell r="B493" t="str">
            <v>ASSENTAMENTO DE CONEXÃO 3 ACESSOS DE PVC PBA PARA REDE DE ÁGUA, DN 100, JUNTA ELÁSTICA INTEGRADA, INSTALADO EM LOCAL COM NÍVEL ALTO DE INTERFERÊNCIAS (NÃO INCLUI FORNECIMENTO). AF_05/2024</v>
          </cell>
        </row>
        <row r="494">
          <cell r="A494">
            <v>105371</v>
          </cell>
          <cell r="B494" t="str">
            <v>ASSENTAMENTO DE CONEXÃO 3 ACESSOS DE PVC PBA PARA REDE DE ÁGUA, DN 100, JUNTA ELÁSTICA INTEGRADA, INSTALADO EM LOCAL COM NÍVEL BAIXO DE INTERFERÊNCIAS (NÃO INCLUI FORNECIMENTO). AF_05/2024</v>
          </cell>
        </row>
        <row r="495">
          <cell r="A495">
            <v>105365</v>
          </cell>
          <cell r="B495" t="str">
            <v>ASSENTAMENTO DE CONEXÃO 3 ACESSOS DE PVC PBA PARA REDE DE ÁGUA, DN 50, JUNTA ELÁSTICA INTEGRADA, INSTALADO EM LOCAL COM NÍVEL ALTO DE INTERFERÊNCIAS (NÃO INCLUI FORNECIMENTO). AF_05/2024</v>
          </cell>
        </row>
        <row r="496">
          <cell r="A496">
            <v>105386</v>
          </cell>
          <cell r="B496" t="str">
            <v>ASSENTAMENTO DE CONEXÃO 3 ACESSOS DE PVC PBA PARA REDE DE ÁGUA, DN 50, JUNTA ELÁSTICA INTEGRADA, INSTALADO EM LOCAL COM NÍVEL BAIXO DE INTERFERÊNCIAS (NÃO INCLUI FORNECIMENTO). AF_05/2024</v>
          </cell>
        </row>
        <row r="497">
          <cell r="A497">
            <v>105366</v>
          </cell>
          <cell r="B497" t="str">
            <v>ASSENTAMENTO DE CONEXÃO 3 ACESSOS DE PVC PBA PARA REDE DE ÁGUA, DN 75, JUNTA ELÁSTICA INTEGRADA, INSTALADO EM LOCAL COM NÍVEL ALTO DE INTERFERÊNCIAS (NÃO INCLUI FORNECIMENTO). AF_05/2024</v>
          </cell>
        </row>
        <row r="498">
          <cell r="A498">
            <v>105387</v>
          </cell>
          <cell r="B498" t="str">
            <v>ASSENTAMENTO DE CONEXÃO 3 ACESSOS DE PVC PBA PARA REDE DE ÁGUA, DN 75, JUNTA ELÁSTICA INTEGRADA, INSTALADO EM LOCAL COM NÍVEL BAIXO DE INTERFERÊNCIAS (NÃO INCLUI FORNECIMENTO). AF_05/2024</v>
          </cell>
        </row>
        <row r="499">
          <cell r="A499">
            <v>97177</v>
          </cell>
          <cell r="B499" t="str">
            <v>ASSENTAMENTO DE TUBO DE AÇO CARBONO PARA REDE DE ÁGUA, DN 1000 MM (40") OU DN 1100 MM (44"), JUNTA SOLDADA, INSTALADO EM LOCAL COM NÍVEL ALTO DE INTERFERÊNCIAS (NÃO INCLUI FORNECIMENTO). AF_05/2024</v>
          </cell>
        </row>
        <row r="500">
          <cell r="A500">
            <v>97187</v>
          </cell>
          <cell r="B500" t="str">
            <v>ASSENTAMENTO DE TUBO DE AÇO CARBONO PARA REDE DE ÁGUA, DN 1000 MM (40") OU DN 1100 MM (44"), JUNTA SOLDADA, INSTALADO EM LOCAL COM NÍVEL BAIXO DE INTERFERÊNCIAS (NÃO INCLUI FORNECIMENTO). AF_05/2024</v>
          </cell>
        </row>
        <row r="501">
          <cell r="A501">
            <v>97178</v>
          </cell>
          <cell r="B501" t="str">
            <v>ASSENTAMENTO DE TUBO DE AÇO CARBONO PARA REDE DE ÁGUA, DN 1200 MM (48") OU DN 1300 MM (52"), JUNTA SOLDADA, INSTALADO EM LOCAL COM NÍVEL ALTO DE INTERFERÊNCIAS (NÃO INCLUI FORNECIMENTO). AF_05/2024</v>
          </cell>
        </row>
        <row r="502">
          <cell r="A502">
            <v>97188</v>
          </cell>
          <cell r="B502" t="str">
            <v>ASSENTAMENTO DE TUBO DE AÇO CARBONO PARA REDE DE ÁGUA, DN 1200 MM (48") OU DN 1300 MM (52"), JUNTA SOLDADA, INSTALADO EM LOCAL COM NÍVEL BAIXO DE INTERFERÊNCIAS (NÃO INCLUI FORNECIMENTO). AF_05/2024</v>
          </cell>
        </row>
        <row r="503">
          <cell r="A503">
            <v>97179</v>
          </cell>
          <cell r="B503" t="str">
            <v>ASSENTAMENTO DE TUBO DE AÇO CARBONO PARA REDE DE ÁGUA, DN 1400 MM (56'') OU DN 1500 MM (60"), JUNTA SOLDADA, INSTALADO EM LOCAL COM NÍVEL ALTO DE INTERFERÊNCIAS (NÃO INCLUI FORNECIMENTO). AF_05/2024</v>
          </cell>
        </row>
        <row r="504">
          <cell r="A504">
            <v>97189</v>
          </cell>
          <cell r="B504" t="str">
            <v>ASSENTAMENTO DE TUBO DE AÇO CARBONO PARA REDE DE ÁGUA, DN 1400 MM (56'') OU DN 1500 MM (60"), JUNTA SOLDADA, INSTALADO EM LOCAL COM NÍVEL BAIXO DE INTERFERÊNCIAS (NÃO INCLUI FORNECIMENTO). AF_05/2024</v>
          </cell>
        </row>
        <row r="505">
          <cell r="A505">
            <v>97180</v>
          </cell>
          <cell r="B505" t="str">
            <v>ASSENTAMENTO DE TUBO DE AÇO CARBONO PARA REDE DE ÁGUA, DN 1600 MM (64") OU DN 1700 MM (68"), JUNTA SOLDADA, INSTALADO EM LOCAL COM NÍVEL ALTO DE INTERFERÊNCIAS (NÃO INCLUI FORNECIMENTO). AF_05/2024</v>
          </cell>
        </row>
        <row r="506">
          <cell r="A506">
            <v>97190</v>
          </cell>
          <cell r="B506" t="str">
            <v>ASSENTAMENTO DE TUBO DE AÇO CARBONO PARA REDE DE ÁGUA, DN 1600 MM (64") OU DN 1700 MM (68"), JUNTA SOLDADA, INSTALADO EM LOCAL COM NÍVEL BAIXO DE INTERFERÊNCIAS (NÃO INCLUI FORNECIMENTO). AF_05/2024</v>
          </cell>
        </row>
        <row r="507">
          <cell r="A507">
            <v>97181</v>
          </cell>
          <cell r="B507" t="str">
            <v>ASSENTAMENTO DE TUBO DE AÇO CARBONO PARA REDE DE ÁGUA, DN 1800 MM (72") OU DN 1900 MM (76"), JUNTA SOLDADA, INSTALADO EM LOCAL COM NÍVEL ALTO DE INTERFERÊNCIAS (NÃO INCLUI FORNECIMENTO). AF_05/2024</v>
          </cell>
        </row>
        <row r="508">
          <cell r="A508">
            <v>97191</v>
          </cell>
          <cell r="B508" t="str">
            <v>ASSENTAMENTO DE TUBO DE AÇO CARBONO PARA REDE DE ÁGUA, DN 1800 MM (72") OU DN 1900 MM (76"), JUNTA SOLDADA, INSTALADO EM LOCAL COM NÍVEL BAIXO DE INTERFERÊNCIAS (NÃO INCLUI FORNECIMENTO). AF_05/2024</v>
          </cell>
        </row>
        <row r="509">
          <cell r="A509">
            <v>97182</v>
          </cell>
          <cell r="B509" t="str">
            <v>ASSENTAMENTO DE TUBO DE AÇO CARBONO PARA REDE DE ÁGUA, DN 2000 MM (80") OU DN 2100 MM (84"), JUNTA SOLDADA, INSTALADO EM LOCAL COM NÍVEL ALTO DE INTERFERÊNCIAS (NÃO INCLUI FORNECIMENTO). AF_05/2024</v>
          </cell>
        </row>
        <row r="510">
          <cell r="A510">
            <v>97192</v>
          </cell>
          <cell r="B510" t="str">
            <v>ASSENTAMENTO DE TUBO DE AÇO CARBONO PARA REDE DE ÁGUA, DN 2000 MM (80") OU DN 2100 MM (84"), JUNTA SOLDADA, INSTALADO EM LOCAL COM NÍVEL BAIXO DE INTERFERÊNCIAS (NÃO INCLUI FORNECIMENTO). AF_05/2024</v>
          </cell>
        </row>
        <row r="511">
          <cell r="A511">
            <v>97173</v>
          </cell>
          <cell r="B511" t="str">
            <v>ASSENTAMENTO DE TUBO DE AÇO CARBONO PARA REDE DE ÁGUA, DN 600 MM (24"), JUNTA SOLDADA, INSTALADO EM LOCAL COM NÍVEL ALTO DE INTERFERÊNCIAS (NÃO INCLUI FORNECIMENTO). AF_05/2024</v>
          </cell>
        </row>
        <row r="512">
          <cell r="A512">
            <v>97183</v>
          </cell>
          <cell r="B512" t="str">
            <v>ASSENTAMENTO DE TUBO DE AÇO CARBONO PARA REDE DE ÁGUA, DN 600 MM (24"), JUNTA SOLDADA, INSTALADO EM LOCAL COM NÍVEL BAIXO DE INTERFERÊNCIAS (NÃO INCLUI FORNECIMENTO). AF_05/2024</v>
          </cell>
        </row>
        <row r="513">
          <cell r="A513">
            <v>97174</v>
          </cell>
          <cell r="B513" t="str">
            <v>ASSENTAMENTO DE TUBO DE AÇO CARBONO PARA REDE DE ÁGUA, DN 700 MM (28"), JUNTA SOLDADA, INSTALADO EM LOCAL COM NÍVEL ALTO DE INTERFERÊNCIAS (NÃO INCLUI FORNECIMENTO). AF_05/2024</v>
          </cell>
        </row>
        <row r="514">
          <cell r="A514">
            <v>97184</v>
          </cell>
          <cell r="B514" t="str">
            <v>ASSENTAMENTO DE TUBO DE AÇO CARBONO PARA REDE DE ÁGUA, DN 700 MM (28"), JUNTA SOLDADA, INSTALADO EM LOCAL COM NÍVEL BAIXO DE INTERFERÊNCIAS (NÃO INCLUI FORNECIMENTO). AF_05/2024</v>
          </cell>
        </row>
        <row r="515">
          <cell r="A515">
            <v>97175</v>
          </cell>
          <cell r="B515" t="str">
            <v>ASSENTAMENTO DE TUBO DE AÇO CARBONO PARA REDE DE ÁGUA, DN 800 MM (32"), JUNTA SOLDADA, INSTALADO EM LOCAL COM NÍVEL ALTO DE INTERFERÊNCIAS (NÃO INCLUI FORNECIMENTO). AF_05/2024</v>
          </cell>
        </row>
        <row r="516">
          <cell r="A516">
            <v>97185</v>
          </cell>
          <cell r="B516" t="str">
            <v>ASSENTAMENTO DE TUBO DE AÇO CARBONO PARA REDE DE ÁGUA, DN 800 MM (32"), JUNTA SOLDADA, INSTALADO EM LOCAL COM NÍVEL BAIXO DE INTERFERÊNCIAS (NÃO INCLUI FORNECIMENTO). AF_05/2024</v>
          </cell>
        </row>
        <row r="517">
          <cell r="A517">
            <v>97176</v>
          </cell>
          <cell r="B517" t="str">
            <v>ASSENTAMENTO DE TUBO DE AÇO CARBONO PARA REDE DE ÁGUA, DN 900 MM (36"), JUNTA SOLDADA, INSTALADO EM LOCAL COM NÍVEL ALTO DE INTERFERÊNCIAS (NÃO INCLUI FORNECIMENTO). AF_05/2024</v>
          </cell>
        </row>
        <row r="518">
          <cell r="A518">
            <v>97186</v>
          </cell>
          <cell r="B518" t="str">
            <v>ASSENTAMENTO DE TUBO DE AÇO CARBONO PARA REDE DE ÁGUA, DN 900 MM (36"), JUNTA SOLDADA, INSTALADO EM LOCAL COM NÍVEL BAIXO DE INTERFERÊNCIAS (NÃO INCLUI FORNECIMENTO). AF_05/2024</v>
          </cell>
        </row>
        <row r="519">
          <cell r="A519">
            <v>97142</v>
          </cell>
          <cell r="B519" t="str">
            <v>ASSENTAMENTO DE TUBO DE FERRO FUNDIDO PARA REDE DE ÁGUA, DN 100 MM, JUNTA ELÁSTICA, INSTALADO EM LOCAL COM NÍVEL ALTO DE INTERFERÊNCIAS (NÃO INCLUI FORNECIMENTO). AF_05/2024</v>
          </cell>
        </row>
        <row r="520">
          <cell r="A520">
            <v>97158</v>
          </cell>
          <cell r="B520" t="str">
            <v>ASSENTAMENTO DE TUBO DE FERRO FUNDIDO PARA REDE DE ÁGUA, DN 100 MM, JUNTA ELÁSTICA, INSTALADO EM LOCAL COM NÍVEL BAIXO DE INTERFERÊNCIAS (NÃO INCLUI FORNECIMENTO). AF_05/2024</v>
          </cell>
        </row>
        <row r="521">
          <cell r="A521">
            <v>97155</v>
          </cell>
          <cell r="B521" t="str">
            <v>ASSENTAMENTO DE TUBO DE FERRO FUNDIDO PARA REDE DE ÁGUA, DN 1000 MM, JUNTA ELÁSTICA, INSTALADO EM LOCAL COM NÍVEL ALTO DE INTERFERÊNCIAS (NÃO INCLUI FORNECIMENTO). AF_05/2024</v>
          </cell>
        </row>
        <row r="522">
          <cell r="A522">
            <v>97171</v>
          </cell>
          <cell r="B522" t="str">
            <v>ASSENTAMENTO DE TUBO DE FERRO FUNDIDO PARA REDE DE ÁGUA, DN 1000 MM, JUNTA ELÁSTICA, INSTALADO EM LOCAL COM NÍVEL BAIXO DE INTERFERÊNCIAS (NÃO INCLUI FORNECIMENTO). AF_05/2024</v>
          </cell>
        </row>
        <row r="523">
          <cell r="A523">
            <v>97156</v>
          </cell>
          <cell r="B523" t="str">
            <v>ASSENTAMENTO DE TUBO DE FERRO FUNDIDO PARA REDE DE ÁGUA, DN 1200 MM, JUNTA ELÁSTICA, INSTALADO EM LOCAL COM NÍVEL ALTO DE INTERFERÊNCIAS (NÃO INCLUI FORNECIMENTO). AF_05/2024</v>
          </cell>
        </row>
        <row r="524">
          <cell r="A524">
            <v>97172</v>
          </cell>
          <cell r="B524" t="str">
            <v>ASSENTAMENTO DE TUBO DE FERRO FUNDIDO PARA REDE DE ÁGUA, DN 1200 MM, JUNTA ELÁSTICA, INSTALADO EM LOCAL COM NÍVEL BAIXO DE INTERFERÊNCIAS (NÃO INCLUI FORNECIMENTO). AF_05/2024</v>
          </cell>
        </row>
        <row r="525">
          <cell r="A525">
            <v>97143</v>
          </cell>
          <cell r="B525" t="str">
            <v>ASSENTAMENTO DE TUBO DE FERRO FUNDIDO PARA REDE DE ÁGUA, DN 150 MM, JUNTA ELÁSTICA, INSTALADO EM LOCAL COM NÍVEL ALTO DE INTERFERÊNCIAS (NÃO INCLUI FORNECIMENTO). AF_05/2024</v>
          </cell>
        </row>
        <row r="526">
          <cell r="A526">
            <v>97159</v>
          </cell>
          <cell r="B526" t="str">
            <v>ASSENTAMENTO DE TUBO DE FERRO FUNDIDO PARA REDE DE ÁGUA, DN 150 MM, JUNTA ELÁSTICA, INSTALADO EM LOCAL COM NÍVEL BAIXO DE INTERFERÊNCIAS (NÃO INCLUI FORNECIMENTO). AF_05/2024</v>
          </cell>
        </row>
        <row r="527">
          <cell r="A527">
            <v>97144</v>
          </cell>
          <cell r="B527" t="str">
            <v>ASSENTAMENTO DE TUBO DE FERRO FUNDIDO PARA REDE DE ÁGUA, DN 200 MM, JUNTA ELÁSTICA, INSTALADO EM LOCAL COM NÍVEL ALTO DE INTERFERÊNCIAS (NÃO INCLUI FORNECIMENTO). AF_05/2024</v>
          </cell>
        </row>
        <row r="528">
          <cell r="A528">
            <v>97160</v>
          </cell>
          <cell r="B528" t="str">
            <v>ASSENTAMENTO DE TUBO DE FERRO FUNDIDO PARA REDE DE ÁGUA, DN 200 MM, JUNTA ELÁSTICA, INSTALADO EM LOCAL COM NÍVEL BAIXO DE INTERFERÊNCIAS (NÃO INCLUI FORNECIMENTO). AF_05/2024</v>
          </cell>
        </row>
        <row r="529">
          <cell r="A529">
            <v>97145</v>
          </cell>
          <cell r="B529" t="str">
            <v>ASSENTAMENTO DE TUBO DE FERRO FUNDIDO PARA REDE DE ÁGUA, DN 250 MM, JUNTA ELÁSTICA, INSTALADO EM LOCAL COM NÍVEL ALTO DE INTERFERÊNCIAS (NÃO INCLUI FORNECIMENTO). AF_05/2024</v>
          </cell>
        </row>
        <row r="530">
          <cell r="A530">
            <v>97161</v>
          </cell>
          <cell r="B530" t="str">
            <v>ASSENTAMENTO DE TUBO DE FERRO FUNDIDO PARA REDE DE ÁGUA, DN 250 MM, JUNTA ELÁSTICA, INSTALADO EM LOCAL COM NÍVEL BAIXO DE INTERFERÊNCIAS (NÃO INCLUI FORNECIMENTO). AF_05/2024</v>
          </cell>
        </row>
        <row r="531">
          <cell r="A531">
            <v>97146</v>
          </cell>
          <cell r="B531" t="str">
            <v>ASSENTAMENTO DE TUBO DE FERRO FUNDIDO PARA REDE DE ÁGUA, DN 300 MM, JUNTA ELÁSTICA, INSTALADO EM LOCAL COM NÍVEL ALTO DE INTERFERÊNCIAS (NÃO INCLUI FORNECIMENTO). AF_05/2024</v>
          </cell>
        </row>
        <row r="532">
          <cell r="A532">
            <v>97162</v>
          </cell>
          <cell r="B532" t="str">
            <v>ASSENTAMENTO DE TUBO DE FERRO FUNDIDO PARA REDE DE ÁGUA, DN 300 MM, JUNTA ELÁSTICA, INSTALADO EM LOCAL COM NÍVEL BAIXO DE INTERFERÊNCIAS (NÃO INCLUI FORNECIMENTO). AF_05/2024</v>
          </cell>
        </row>
        <row r="533">
          <cell r="A533">
            <v>97147</v>
          </cell>
          <cell r="B533" t="str">
            <v>ASSENTAMENTO DE TUBO DE FERRO FUNDIDO PARA REDE DE ÁGUA, DN 350 MM, JUNTA ELÁSTICA, INSTALADO EM LOCAL COM NÍVEL ALTO DE INTERFERÊNCIAS (NÃO INCLUI FORNECIMENTO). AF_05/2024</v>
          </cell>
        </row>
        <row r="534">
          <cell r="A534">
            <v>97163</v>
          </cell>
          <cell r="B534" t="str">
            <v>ASSENTAMENTO DE TUBO DE FERRO FUNDIDO PARA REDE DE ÁGUA, DN 350 MM, JUNTA ELÁSTICA, INSTALADO EM LOCAL COM NÍVEL BAIXO DE INTERFERÊNCIAS (NÃO INCLUI FORNECIMENTO). AF_05/2024</v>
          </cell>
        </row>
        <row r="535">
          <cell r="A535">
            <v>97148</v>
          </cell>
          <cell r="B535" t="str">
            <v>ASSENTAMENTO DE TUBO DE FERRO FUNDIDO PARA REDE DE ÁGUA, DN 400 MM, JUNTA ELÁSTICA, INSTALADO EM LOCAL COM NÍVEL ALTO DE INTERFERÊNCIAS (NÃO INCLUI FORNECIMENTO). AF_05/2024</v>
          </cell>
        </row>
        <row r="536">
          <cell r="A536">
            <v>97164</v>
          </cell>
          <cell r="B536" t="str">
            <v>ASSENTAMENTO DE TUBO DE FERRO FUNDIDO PARA REDE DE ÁGUA, DN 400 MM, JUNTA ELÁSTICA, INSTALADO EM LOCAL COM NÍVEL BAIXO DE INTERFERÊNCIAS (NÃO INCLUI FORNECIMENTO). AF_05/2024</v>
          </cell>
        </row>
        <row r="537">
          <cell r="A537">
            <v>97149</v>
          </cell>
          <cell r="B537" t="str">
            <v>ASSENTAMENTO DE TUBO DE FERRO FUNDIDO PARA REDE DE ÁGUA, DN 450 MM, JUNTA ELÁSTICA, INSTALADO EM LOCAL COM NÍVEL ALTO DE INTERFERÊNCIAS (NÃO INCLUI FORNECIMENTO). AF_05/2024</v>
          </cell>
        </row>
        <row r="538">
          <cell r="A538">
            <v>97165</v>
          </cell>
          <cell r="B538" t="str">
            <v>ASSENTAMENTO DE TUBO DE FERRO FUNDIDO PARA REDE DE ÁGUA, DN 450 MM, JUNTA ELÁSTICA, INSTALADO EM LOCAL COM NÍVEL BAIXO DE INTERFERÊNCIAS (NÃO INCLUI FORNECIMENTO). AF_05/2024</v>
          </cell>
        </row>
        <row r="539">
          <cell r="A539">
            <v>97150</v>
          </cell>
          <cell r="B539" t="str">
            <v>ASSENTAMENTO DE TUBO DE FERRO FUNDIDO PARA REDE DE ÁGUA, DN 500 MM, JUNTA ELÁSTICA, INSTALADO EM LOCAL COM NÍVEL ALTO DE INTERFERÊNCIAS (NÃO INCLUI FORNECIMENTO). AF_05/2024</v>
          </cell>
        </row>
        <row r="540">
          <cell r="A540">
            <v>97166</v>
          </cell>
          <cell r="B540" t="str">
            <v>ASSENTAMENTO DE TUBO DE FERRO FUNDIDO PARA REDE DE ÁGUA, DN 500 MM, JUNTA ELÁSTICA, INSTALADO EM LOCAL COM NÍVEL BAIXO DE INTERFERÊNCIAS (NÃO INCLUI FORNECIMENTO). AF_05/2024</v>
          </cell>
        </row>
        <row r="541">
          <cell r="A541">
            <v>97151</v>
          </cell>
          <cell r="B541" t="str">
            <v>ASSENTAMENTO DE TUBO DE FERRO FUNDIDO PARA REDE DE ÁGUA, DN 600 MM, JUNTA ELÁSTICA, INSTALADO EM LOCAL COM NÍVEL ALTO DE INTERFERÊNCIAS (NÃO INCLUI FORNECIMENTO). AF_05/2024</v>
          </cell>
        </row>
        <row r="542">
          <cell r="A542">
            <v>97167</v>
          </cell>
          <cell r="B542" t="str">
            <v>ASSENTAMENTO DE TUBO DE FERRO FUNDIDO PARA REDE DE ÁGUA, DN 600 MM, JUNTA ELÁSTICA, INSTALADO EM LOCAL COM NÍVEL BAIXO DE INTERFERÊNCIAS (NÃO INCLUI FORNECIMENTO). AF_05/2024</v>
          </cell>
        </row>
        <row r="543">
          <cell r="A543">
            <v>97152</v>
          </cell>
          <cell r="B543" t="str">
            <v>ASSENTAMENTO DE TUBO DE FERRO FUNDIDO PARA REDE DE ÁGUA, DN 700 MM, JUNTA ELÁSTICA, INSTALADO EM LOCAL COM NÍVEL ALTO DE INTERFERÊNCIAS (NÃO INCLUI FORNECIMENTO). AF_05/2024</v>
          </cell>
        </row>
        <row r="544">
          <cell r="A544">
            <v>97168</v>
          </cell>
          <cell r="B544" t="str">
            <v>ASSENTAMENTO DE TUBO DE FERRO FUNDIDO PARA REDE DE ÁGUA, DN 700 MM, JUNTA ELÁSTICA, INSTALADO EM LOCAL COM NÍVEL BAIXO DE INTERFERÊNCIAS (NÃO INCLUI FORNECIMENTO). AF_05/2024</v>
          </cell>
        </row>
        <row r="545">
          <cell r="A545">
            <v>97141</v>
          </cell>
          <cell r="B545" t="str">
            <v>ASSENTAMENTO DE TUBO DE FERRO FUNDIDO PARA REDE DE ÁGUA, DN 80 MM, JUNTA ELÁSTICA, INSTALADO EM LOCAL COM NÍVEL ALTO DE INTERFERÊNCIAS (NÃO INCLUI FORNECIMENTO). AF_05/2024</v>
          </cell>
        </row>
        <row r="546">
          <cell r="A546">
            <v>97157</v>
          </cell>
          <cell r="B546" t="str">
            <v>ASSENTAMENTO DE TUBO DE FERRO FUNDIDO PARA REDE DE ÁGUA, DN 80 MM, JUNTA ELÁSTICA, INSTALADO EM LOCAL COM NÍVEL BAIXO DE INTERFERÊNCIAS (NÃO INCLUI FORNECIMENTO). AF_05/2024</v>
          </cell>
        </row>
        <row r="547">
          <cell r="A547">
            <v>97153</v>
          </cell>
          <cell r="B547" t="str">
            <v>ASSENTAMENTO DE TUBO DE FERRO FUNDIDO PARA REDE DE ÁGUA, DN 800 MM, JUNTA ELÁSTICA, INSTALADO EM LOCAL COM NÍVEL ALTO DE INTERFERÊNCIAS (NÃO INCLUI FORNECIMENTO). AF_05/2024</v>
          </cell>
        </row>
        <row r="548">
          <cell r="A548">
            <v>97169</v>
          </cell>
          <cell r="B548" t="str">
            <v>ASSENTAMENTO DE TUBO DE FERRO FUNDIDO PARA REDE DE ÁGUA, DN 800 MM, JUNTA ELÁSTICA, INSTALADO EM LOCAL COM NÍVEL BAIXO DE INTERFERÊNCIAS (NÃO INCLUI FORNECIMENTO). AF_05/2024</v>
          </cell>
        </row>
        <row r="549">
          <cell r="A549">
            <v>97154</v>
          </cell>
          <cell r="B549" t="str">
            <v>ASSENTAMENTO DE TUBO DE FERRO FUNDIDO PARA REDE DE ÁGUA, DN 900 MM, JUNTA ELÁSTICA, INSTALADO EM LOCAL COM NÍVEL ALTO DE INTERFERÊNCIAS (NÃO INCLUI FORNECIMENTO). AF_05/2024</v>
          </cell>
        </row>
        <row r="550">
          <cell r="A550">
            <v>97170</v>
          </cell>
          <cell r="B550" t="str">
            <v>ASSENTAMENTO DE TUBO DE FERRO FUNDIDO PARA REDE DE ÁGUA, DN 900 MM, JUNTA ELÁSTICA, INSTALADO EM LOCAL COM NÍVEL BAIXO DE INTERFERÊNCIAS (NÃO INCLUI FORNECIMENTO). AF_05/2024</v>
          </cell>
        </row>
        <row r="551">
          <cell r="A551">
            <v>105311</v>
          </cell>
          <cell r="B551" t="str">
            <v>ASSENTAMENTO DE TUBO DE PVC DEFOFO OU PRFV OU RPVC PARA REDE DE ÁGUA, DN 100, JUNTA ELÁSTICA INTEGRADA, INSTALADO EM LOCAL COM NÍVEL ALTO DE INTERFERÊNCIAS (NÃO INCLUI FORNECIMENTO). AF_05/2024</v>
          </cell>
        </row>
        <row r="552">
          <cell r="A552">
            <v>105339</v>
          </cell>
          <cell r="B552" t="str">
            <v>ASSENTAMENTO DE TUBO DE PVC DEFOFO OU PRFV OU RPVC PARA REDE DE ÁGUA, DN 100, JUNTA ELÁSTICA INTEGRADA, INSTALADO EM LOCAL COM NÍVEL BAIXO DE INTERFERÊNCIAS (NÃO INCLUI FORNECIMENTO). AF_05/2024</v>
          </cell>
        </row>
        <row r="553">
          <cell r="A553">
            <v>97127</v>
          </cell>
          <cell r="B553" t="str">
            <v>ASSENTAMENTO DE TUBO DE PVC DEFOFO OU PRFV OU RPVC PARA REDE DE ÁGUA, DN 150 MM, JUNTA ELÁSTICA INTEGRADA, INSTALADO EM LOCAL COM NÍVEL ALTO DE INTERFERÊNCIAS (NÃO INCLUI FORNECIMENTO). AF_05/2024</v>
          </cell>
        </row>
        <row r="554">
          <cell r="A554">
            <v>97134</v>
          </cell>
          <cell r="B554" t="str">
            <v>ASSENTAMENTO DE TUBO DE PVC DEFOFO OU PRFV OU RPVC PARA REDE DE ÁGUA, DN 150 MM, JUNTA ELÁSTICA INTEGRADA, INSTALADO EM LOCAL COM NÍVEL BAIXO DE INTERFERÊNCIAS (NÃO INCLUI FORNECIMENTO). AF_05/2024</v>
          </cell>
        </row>
        <row r="555">
          <cell r="A555">
            <v>97128</v>
          </cell>
          <cell r="B555" t="str">
            <v>ASSENTAMENTO DE TUBO DE PVC DEFOFO OU PRFV OU RPVC PARA REDE DE ÁGUA, DN 200 MM, JUNTA ELÁSTICA INTEGRADA, INSTALADO EM LOCAL COM NÍVEL ALTO DE INTERFERÊNCIAS (NÃO INCLUI FORNECIMENTO). AF_05/2024</v>
          </cell>
        </row>
        <row r="556">
          <cell r="A556">
            <v>97135</v>
          </cell>
          <cell r="B556" t="str">
            <v>ASSENTAMENTO DE TUBO DE PVC DEFOFO OU PRFV OU RPVC PARA REDE DE ÁGUA, DN 200 MM, JUNTA ELÁSTICA INTEGRADA, INSTALADO EM LOCAL COM NÍVEL BAIXO DE INTERFERÊNCIAS (NÃO INCLUI FORNECIMENTO). AF_05/2024</v>
          </cell>
        </row>
        <row r="557">
          <cell r="A557">
            <v>97129</v>
          </cell>
          <cell r="B557" t="str">
            <v>ASSENTAMENTO DE TUBO DE PVC DEFOFO OU PRFV OU RPVC PARA REDE DE ÁGUA, DN 250 MM, JUNTA ELÁSTICA INTEGRADA, INSTALADO EM LOCAL COM NÍVEL ALTO DE INTERFERÊNCIAS (NÃO INCLUI FORNECIMENTO). AF_05/2024</v>
          </cell>
        </row>
        <row r="558">
          <cell r="A558">
            <v>97136</v>
          </cell>
          <cell r="B558" t="str">
            <v>ASSENTAMENTO DE TUBO DE PVC DEFOFO OU PRFV OU RPVC PARA REDE DE ÁGUA, DN 250 MM, JUNTA ELÁSTICA INTEGRADA, INSTALADO EM LOCAL COM NÍVEL BAIXO DE INTERFERÊNCIAS (NÃO INCLUI FORNECIMENTO). AF_05/2024</v>
          </cell>
        </row>
        <row r="559">
          <cell r="A559">
            <v>97130</v>
          </cell>
          <cell r="B559" t="str">
            <v>ASSENTAMENTO DE TUBO DE PVC DEFOFO OU PRFV OU RPVC PARA REDE DE ÁGUA, DN 300 MM, JUNTA ELÁSTICA INTEGRADA, INSTALADO EM LOCAL COM NÍVEL ALTO DE INTERFERÊNCIAS (NÃO INCLUI FORNECIMENTO). AF_05/2024</v>
          </cell>
        </row>
        <row r="560">
          <cell r="A560">
            <v>97137</v>
          </cell>
          <cell r="B560" t="str">
            <v>ASSENTAMENTO DE TUBO DE PVC DEFOFO OU PRFV OU RPVC PARA REDE DE ÁGUA, DN 300 MM, JUNTA ELÁSTICA INTEGRADA, INSTALADO EM LOCAL COM NÍVEL BAIXO DE INTERFERÊNCIAS (NÃO INCLUI FORNECIMENTO). AF_05/2024</v>
          </cell>
        </row>
        <row r="561">
          <cell r="A561">
            <v>97131</v>
          </cell>
          <cell r="B561" t="str">
            <v>ASSENTAMENTO DE TUBO DE PVC DEFOFO OU PRFV OU RPVC PARA REDE DE ÁGUA, DN 350 MM, JUNTA ELÁSTICA INTEGRADA, INSTALADO EM LOCAL COM NÍVEL ALTO DE INTERFERÊNCIAS (NÃO INCLUI FORNECIMENTO). AF_05/2024</v>
          </cell>
        </row>
        <row r="562">
          <cell r="A562">
            <v>97138</v>
          </cell>
          <cell r="B562" t="str">
            <v>ASSENTAMENTO DE TUBO DE PVC DEFOFO OU PRFV OU RPVC PARA REDE DE ÁGUA, DN 350 MM, JUNTA ELÁSTICA INTEGRADA, INSTALADO EM LOCAL COM NÍVEL BAIXO DE INTERFERÊNCIAS (NÃO INCLUI FORNECIMENTO). AF_05/2024</v>
          </cell>
        </row>
        <row r="563">
          <cell r="A563">
            <v>97132</v>
          </cell>
          <cell r="B563" t="str">
            <v>ASSENTAMENTO DE TUBO DE PVC DEFOFO OU PRFV OU RPVC PARA REDE DE ÁGUA, DN 400 MM, JUNTA ELÁSTICA INTEGRADA, INSTALADO EM LOCAL COM NÍVEL ALTO DE INTERFERÊNCIAS (NÃO INCLUI FORNECIMENTO). AF_05/2024</v>
          </cell>
        </row>
        <row r="564">
          <cell r="A564">
            <v>97139</v>
          </cell>
          <cell r="B564" t="str">
            <v>ASSENTAMENTO DE TUBO DE PVC DEFOFO OU PRFV OU RPVC PARA REDE DE ÁGUA, DN 400 MM, JUNTA ELÁSTICA INTEGRADA, INSTALADO EM LOCAL COM NÍVEL BAIXO DE INTERFERÊNCIAS (NÃO INCLUI FORNECIMENTO). AF_05/2024</v>
          </cell>
        </row>
        <row r="565">
          <cell r="A565">
            <v>97133</v>
          </cell>
          <cell r="B565" t="str">
            <v>ASSENTAMENTO DE TUBO DE PVC DEFOFO OU PRFV OU RPVC PARA REDE DE ÁGUA, DN 500 MM, JUNTA ELÁSTICA INTEGRADA, INSTALADO EM LOCAL COM NÍVEL ALTO DE INTERFERÊNCIAS (NÃO INCLUI FORNECIMENTO). AF_05/2024</v>
          </cell>
        </row>
        <row r="566">
          <cell r="A566">
            <v>97140</v>
          </cell>
          <cell r="B566" t="str">
            <v>ASSENTAMENTO DE TUBO DE PVC DEFOFO OU PRFV OU RPVC PARA REDE DE ÁGUA, DN 500 MM, JUNTA ELÁSTICA INTEGRADA, INSTALADO EM LOCAL COM NÍVEL BAIXO DE INTERFERÊNCIAS (NÃO INCLUI FORNECIMENTO). AF_05/2024</v>
          </cell>
        </row>
        <row r="567">
          <cell r="A567">
            <v>97123</v>
          </cell>
          <cell r="B567" t="str">
            <v>ASSENTAMENTO DE TUBO DE PVC PBA PARA REDE DE ÁGUA, DN 100 MM, JUNTA ELÁSTICA INTEGRADA, INSTALADO EM LOCAL COM NÍVEL ALTO DE INTERFERÊNCIAS (NÃO INCLUI FORNECIMENTO). AF_05/2024</v>
          </cell>
        </row>
        <row r="568">
          <cell r="A568">
            <v>97126</v>
          </cell>
          <cell r="B568" t="str">
            <v>ASSENTAMENTO DE TUBO DE PVC PBA PARA REDE DE ÁGUA, DN 100 MM, JUNTA ELÁSTICA INTEGRADA, INSTALADO EM LOCAL COM NÍVEL BAIXO DE INTERFERÊNCIAS (NÃO INCLUI FORNECIMENTO). AF_05/2024</v>
          </cell>
        </row>
        <row r="569">
          <cell r="A569">
            <v>105308</v>
          </cell>
          <cell r="B569" t="str">
            <v>ASSENTAMENTO DE TUBO DE PVC PBA PARA REDE DE ÁGUA, DN 125, JUNTA ELÁSTICA INTEGRADA, INSTALADO EM LOCAL COM NÍVEL ALTO DE INTERFERÊNCIAS (NÃO INCLUI FORNECIMENTO). AF_05/2024</v>
          </cell>
        </row>
        <row r="570">
          <cell r="A570">
            <v>105312</v>
          </cell>
          <cell r="B570" t="str">
            <v>ASSENTAMENTO DE TUBO DE PVC PBA PARA REDE DE ÁGUA, DN 125, JUNTA ELÁSTICA INTEGRADA, INSTALADO EM LOCAL COM NÍVEL BAIXO DE INTERFERÊNCIAS (NÃO INCLUI FORNECIMENTO). AF_05/2024</v>
          </cell>
        </row>
        <row r="571">
          <cell r="A571">
            <v>105309</v>
          </cell>
          <cell r="B571" t="str">
            <v>ASSENTAMENTO DE TUBO DE PVC PBA PARA REDE DE ÁGUA, DN 140, JUNTA ELÁSTICA INTEGRADA, INSTALADO EM LOCAL COM NÍVEL ALTO DE INTERFERÊNCIAS (NÃO INCLUI FORNECIMENTO). AF_05/2024</v>
          </cell>
        </row>
        <row r="572">
          <cell r="A572">
            <v>105313</v>
          </cell>
          <cell r="B572" t="str">
            <v>ASSENTAMENTO DE TUBO DE PVC PBA PARA REDE DE ÁGUA, DN 140, JUNTA ELÁSTICA INTEGRADA, INSTALADO EM LOCAL COM NÍVEL BAIXO DE INTERFERÊNCIAS (NÃO INCLUI FORNECIMENTO). AF_05/2024</v>
          </cell>
        </row>
        <row r="573">
          <cell r="A573">
            <v>105310</v>
          </cell>
          <cell r="B573" t="str">
            <v>ASSENTAMENTO DE TUBO DE PVC PBA PARA REDE DE ÁGUA, DN 180, JUNTA ELÁSTICA INTEGRADA, INSTALADO EM LOCAL COM NÍVEL ALTO DE INTERFERÊNCIAS (NÃO INCLUI FORNECIMENTO). AF_05/2024</v>
          </cell>
        </row>
        <row r="574">
          <cell r="A574">
            <v>105314</v>
          </cell>
          <cell r="B574" t="str">
            <v>ASSENTAMENTO DE TUBO DE PVC PBA PARA REDE DE ÁGUA, DN 180, JUNTA ELÁSTICA INTEGRADA, INSTALADO EM LOCAL COM NÍVEL BAIXO DE INTERFERÊNCIAS (NÃO INCLUI FORNECIMENTO). AF_05/2024</v>
          </cell>
        </row>
        <row r="575">
          <cell r="A575">
            <v>97121</v>
          </cell>
          <cell r="B575" t="str">
            <v>ASSENTAMENTO DE TUBO DE PVC PBA PARA REDE DE ÁGUA, DN 50 MM, JUNTA ELÁSTICA INTEGRADA, INSTALADO EM LOCAL COM NÍVEL ALTO DE INTERFERÊNCIAS (NÃO INCLUI FORNECIMENTO). AF_05/2024</v>
          </cell>
        </row>
        <row r="576">
          <cell r="A576">
            <v>97124</v>
          </cell>
          <cell r="B576" t="str">
            <v>ASSENTAMENTO DE TUBO DE PVC PBA PARA REDE DE ÁGUA, DN 50 MM, JUNTA ELÁSTICA INTEGRADA, INSTALADO EM LOCAL COM NÍVEL BAIXO DE INTERFERÊNCIAS (NÃO INCLUI FORNECIMENTO). AF_05/2024</v>
          </cell>
        </row>
        <row r="577">
          <cell r="A577">
            <v>97122</v>
          </cell>
          <cell r="B577" t="str">
            <v>ASSENTAMENTO DE TUBO DE PVC PBA PARA REDE DE ÁGUA, DN 75 MM, JUNTA ELÁSTICA INTEGRADA, INSTALADO EM LOCAL COM NÍVEL ALTO DE INTERFERÊNCIAS (NÃO INCLUI FORNECIMENTO). AF_05/2024</v>
          </cell>
        </row>
        <row r="578">
          <cell r="A578">
            <v>97125</v>
          </cell>
          <cell r="B578" t="str">
            <v>ASSENTAMENTO DE TUBO DE PVC PBA PARA REDE DE ÁGUA, DN 75 MM, JUNTA ELÁSTICA INTEGRADA, INSTALADO EM LOCAL COM NÍVEL BAIXO DE INTERFERÊNCIAS (NÃO INCLUI FORNECIMENTO). AF_05/2024</v>
          </cell>
        </row>
        <row r="579">
          <cell r="A579">
            <v>105296</v>
          </cell>
          <cell r="B579" t="str">
            <v>ASSENTAMENTO E FORNECIMENTO DE CURVA PVC PBA, JE, PB, 45 GRAUS, DN 100 / DE 110 MM, PARA REDE AGUA, JUNTA ELÁSTICA INTEGRADA, INSTALADO EM LOCAL COM NÍVEL ALTO DE INTERFERÊNCIAS (INCLUI FORNECIMENTO). AF_05/2024</v>
          </cell>
        </row>
        <row r="580">
          <cell r="A580">
            <v>105374</v>
          </cell>
          <cell r="B580" t="str">
            <v>ASSENTAMENTO E FORNECIMENTO DE CURVA PVC PBA, JE, PB, 45 GRAUS, DN 100 / DE 110 MM, PARA REDE AGUA, JUNTA ELÁSTICA INTEGRADA, INSTALADO EM LOCAL COM NÍVEL BAIXO DE INTERFERÊNCIAS (INCLUI FORNECIMENTO). AF_05/2024</v>
          </cell>
        </row>
        <row r="581">
          <cell r="A581">
            <v>105292</v>
          </cell>
          <cell r="B581" t="str">
            <v>ASSENTAMENTO E FORNECIMENTO DE CURVA PVC PBA, JE, PB, 45 GRAUS, DN 50 / DE 60 MM, PARA REDE AGUA, JUNTA ELÁSTICA INTEGRADA, INSTALADO EM LOCAL COM NÍVEL ALTO DE INTERFERÊNCIAS (INCLUI FORNECIMENTO). AF_05/2024</v>
          </cell>
        </row>
        <row r="582">
          <cell r="A582">
            <v>105293</v>
          </cell>
          <cell r="B582" t="str">
            <v>ASSENTAMENTO E FORNECIMENTO DE CURVA PVC PBA, JE, PB, 45 GRAUS, DN 50 / DE 60 MM, PARA REDE AGUA, JUNTA ELÁSTICA INTEGRADA, INSTALADO EM LOCAL COM NÍVEL BAIXO DE INTERFERÊNCIAS (INCLUI FORNECIMENTO). AF_05/2024</v>
          </cell>
        </row>
        <row r="583">
          <cell r="A583">
            <v>105294</v>
          </cell>
          <cell r="B583" t="str">
            <v>ASSENTAMENTO E FORNECIMENTO DE CURVA PVC PBA, JE, PB, 45 GRAUS, DN 75 / DE 85 MM, PARA REDE AGUA, JUNTA ELÁSTICA INTEGRADA, INSTALADO EM LOCAL COM NÍVEL ALTO DE INTERFERÊNCIAS (INCLUI FORNECIMENTO). AF_05/2024</v>
          </cell>
        </row>
        <row r="584">
          <cell r="A584">
            <v>105295</v>
          </cell>
          <cell r="B584" t="str">
            <v>ASSENTAMENTO E FORNECIMENTO DE CURVA PVC PBA, JE, PB, 45 GRAUS, DN 75 / DE 85 MM, PARA REDE AGUA, JUNTA ELÁSTICA INTEGRADA, INSTALADO EM LOCAL COM NÍVEL BAIXO DE INTERFERÊNCIAS (INCLUI FORNECIMENTO). AF_05/2024</v>
          </cell>
        </row>
        <row r="585">
          <cell r="A585">
            <v>105290</v>
          </cell>
          <cell r="B585" t="str">
            <v>ASSENTAMENTO E FORNECIMENTO DE LUVA SIMPLES, PVC PBA, JE, DN 100 / DE 110 MM, PARA REDE AGUA, JUNTA ELÁSTICA INTEGRADA, INSTALADO EM LOCAL COM NÍVEL ALTO DE INTERFERÊNCIAS (INCLUI FORNECIMENTO). AF_05/2024</v>
          </cell>
        </row>
        <row r="586">
          <cell r="A586">
            <v>105291</v>
          </cell>
          <cell r="B586" t="str">
            <v>ASSENTAMENTO E FORNECIMENTO DE LUVA SIMPLES, PVC PBA, JE, DN 100 / DE 110 MM, PARA REDE AGUA, JUNTA ELÁSTICA INTEGRADA, INSTALADO EM LOCAL COM NÍVEL BAIXO DE INTERFERÊNCIAS (INCLUI FORNECIMENTO). AF_05/2024</v>
          </cell>
        </row>
        <row r="587">
          <cell r="A587">
            <v>105286</v>
          </cell>
          <cell r="B587" t="str">
            <v>ASSENTAMENTO E FORNECIMENTO DE LUVA SIMPLES, PVC PBA, JE, DN 50 / DE 60 MM, PARA REDE AGUA, JUNTA ELÁSTICA INTEGRADA, INSTALADO EM LOCAL COM NÍVEL ALTO DE INTERFERÊNCIAS (INCLUI FORNECIMENTO). AF_05/2024</v>
          </cell>
        </row>
        <row r="588">
          <cell r="A588">
            <v>105287</v>
          </cell>
          <cell r="B588" t="str">
            <v>ASSENTAMENTO E FORNECIMENTO DE LUVA SIMPLES, PVC PBA, JE, DN 50 / DE 60 MM, PARA REDE AGUA, JUNTA ELÁSTICA INTEGRADA, INSTALADO EM LOCAL COM NÍVEL BAIXO DE INTERFERÊNCIAS (INCLUI FORNECIMENTO). AF_05/2024</v>
          </cell>
        </row>
        <row r="589">
          <cell r="A589">
            <v>105288</v>
          </cell>
          <cell r="B589" t="str">
            <v>ASSENTAMENTO E FORNECIMENTO DE LUVA SIMPLES, PVC PBA, JE, DN 75 / DE 85 MM, PARA REDE AGUA, JUNTA ELÁSTICA INTEGRADA, INSTALADO EM LOCAL COM NÍVEL ALTO DE INTERFERÊNCIAS (INCLUI FORNECIMENTO). AF_05/2024</v>
          </cell>
        </row>
        <row r="590">
          <cell r="A590">
            <v>105289</v>
          </cell>
          <cell r="B590" t="str">
            <v>ASSENTAMENTO E FORNECIMENTO DE LUVA SIMPLES, PVC PBA, JE, DN 75 / DE 85 MM, PARA REDE AGUA, JUNTA ELÁSTICA INTEGRADA, INSTALADO EM LOCAL COM NÍVEL BAIXO DE INTERFERÊNCIAS (INCLUI FORNECIMENTO). AF_05/2024</v>
          </cell>
        </row>
        <row r="591">
          <cell r="A591">
            <v>105375</v>
          </cell>
          <cell r="B591" t="str">
            <v>ASSENTAMENTO E FORNECIMENTO DE TE DE REDUCAO, PVC PBA, BBB, JE, DN 100 X 50 / DE 110 X 60 MM, PARA REDE AGUA, JUNTA ELÁSTICA INTEGRADA, INSTALADO EM LOCAL COM NÍVEL ALTO DE INTERFERÊNCIAS (INCLUI FORNECIMENTO). AF_05/2024</v>
          </cell>
        </row>
        <row r="592">
          <cell r="A592">
            <v>105376</v>
          </cell>
          <cell r="B592" t="str">
            <v>ASSENTAMENTO E FORNECIMENTO DE TE DE REDUCAO, PVC PBA, BBB, JE, DN 100 X 50 / DE 110 X 60 MM, PARA REDE AGUA, JUNTA ELÁSTICA INTEGRADA, INSTALADO EM LOCAL COM NÍVEL BAIXO DE INTERFERÊNCIAS (INCLUI FORNECIMENTO). AF_05/2024</v>
          </cell>
        </row>
        <row r="593">
          <cell r="A593">
            <v>105331</v>
          </cell>
          <cell r="B593" t="str">
            <v>ASSENTAMENTO E FORNECIMENTO DE TUBO DE PVC DEFOFO OU PRFV OU RPVC PARA REDE DE ÁGUA, DN 100, JUNTA ELÁSTICA INTEGRADA, INSTALADO EM LOCAL COM NÍVEL ALTO DE INTERFERÊNCIAS (INCLUI FORNECIMENTO). AF_05/2024</v>
          </cell>
        </row>
        <row r="594">
          <cell r="A594">
            <v>105332</v>
          </cell>
          <cell r="B594" t="str">
            <v>ASSENTAMENTO E FORNECIMENTO DE TUBO DE PVC DEFOFO OU PRFV OU RPVC PARA REDE DE ÁGUA, DN 100, JUNTA ELÁSTICA INTEGRADA, INSTALADO EM LOCAL COM NÍVEL BAIXO DE INTERFERÊNCIAS (INCLUI FORNECIMENTO). AF_05/2024</v>
          </cell>
        </row>
        <row r="595">
          <cell r="A595">
            <v>105333</v>
          </cell>
          <cell r="B595" t="str">
            <v>ASSENTAMENTO E FORNECIMENTO DE TUBO DE PVC DEFOFO PARA REDE DE ÁGUA, DN 200, JUNTA ELÁSTICA INTEGRADA, INSTALADO EM LOCAL COM NÍVEL ALTO DE INTERFERÊNCIAS (INCLUI FORNECIMENTO). AF_05/2024</v>
          </cell>
        </row>
        <row r="596">
          <cell r="A596">
            <v>105334</v>
          </cell>
          <cell r="B596" t="str">
            <v>ASSENTAMENTO E FORNECIMENTO DE TUBO DE PVC DEFOFO PARA REDE DE ÁGUA, DN 200, JUNTA ELÁSTICA INTEGRADA, INSTALADO EM LOCAL COM NÍVEL BAIXO DE INTERFERÊNCIAS (INCLUI FORNECIMENTO). AF_05/2024</v>
          </cell>
        </row>
        <row r="597">
          <cell r="A597">
            <v>105335</v>
          </cell>
          <cell r="B597" t="str">
            <v>ASSENTAMENTO E FORNECIMENTO DE TUBO DE PVC DEFOFO PARA REDE DE ÁGUA, DN 250, JUNTA ELÁSTICA INTEGRADA, INSTALADO EM LOCAL COM NÍVEL ALTO DE INTERFERÊNCIAS (INCLUI FORNECIMENTO). AF_05/2024</v>
          </cell>
        </row>
        <row r="598">
          <cell r="A598">
            <v>105336</v>
          </cell>
          <cell r="B598" t="str">
            <v>ASSENTAMENTO E FORNECIMENTO DE TUBO DE PVC DEFOFO PARA REDE DE ÁGUA, DN 250, JUNTA ELÁSTICA INTEGRADA, INSTALADO EM LOCAL COM NÍVEL BAIXO DE INTERFERÊNCIAS (INCLUI FORNECIMENTO). AF_05/2024</v>
          </cell>
        </row>
        <row r="599">
          <cell r="A599">
            <v>105337</v>
          </cell>
          <cell r="B599" t="str">
            <v>ASSENTAMENTO E FORNECIMENTO DE TUBO DE PVC DEFOFO PARA REDE DE ÁGUA, DN 300, JUNTA ELÁSTICA INTEGRADA, INSTALADO EM LOCAL COM NÍVEL ALTO DE INTERFERÊNCIAS (INCLUI FORNECIMENTO). AF_05/2024</v>
          </cell>
        </row>
        <row r="600">
          <cell r="A600">
            <v>105338</v>
          </cell>
          <cell r="B600" t="str">
            <v>ASSENTAMENTO E FORNECIMENTO DE TUBO DE PVC DEFOFO PARA REDE DE ÁGUA, DN 300, JUNTA ELÁSTICA INTEGRADA, INSTALADO EM LOCAL COM NÍVEL BAIXO DE INTERFERÊNCIAS (INCLUI FORNECIMENTO). AF_05/2024</v>
          </cell>
        </row>
        <row r="601">
          <cell r="A601">
            <v>106108</v>
          </cell>
          <cell r="B601" t="str">
            <v>ASSENTAMENTO E FORNECIMENTO DE TUBO DE PVC PBA PARA REDE DE ÁGUA, DN 100, JUNTA ELÁSTICA INTEGRADA, INSTALADO EM LOCAL COM NÍVEL ALTO DE INTERFERÊNCIAS (INCLUI FORNECIMENTO). AF_05/2024</v>
          </cell>
        </row>
        <row r="602">
          <cell r="A602">
            <v>106109</v>
          </cell>
          <cell r="B602" t="str">
            <v>ASSENTAMENTO E FORNECIMENTO DE TUBO DE PVC PBA PARA REDE DE ÁGUA, DN 100, JUNTA ELÁSTICA INTEGRADA, INSTALADO EM LOCAL COM NÍVEL BAIXO DE INTERFERÊNCIAS (INCLUI FORNECIMENTO). AF_05/2024</v>
          </cell>
        </row>
        <row r="603">
          <cell r="A603">
            <v>106104</v>
          </cell>
          <cell r="B603" t="str">
            <v>ASSENTAMENTO E FORNECIMENTO DE TUBO DE PVC PBA PARA REDE DE ÁGUA, DN 50, JUNTA ELÁSTICA INTEGRADA, INSTALADO EM LOCAL COM NÍVEL ALTO DE INTERFERÊNCIAS (INCLUI FORNECIMENTO). AF_05/2024</v>
          </cell>
        </row>
        <row r="604">
          <cell r="A604">
            <v>106105</v>
          </cell>
          <cell r="B604" t="str">
            <v>ASSENTAMENTO E FORNECIMENTO DE TUBO DE PVC PBA PARA REDE DE ÁGUA, DN 50, JUNTA ELÁSTICA INTEGRADA, INSTALADO EM LOCAL COM NÍVEL BAIXO DE INTERFERÊNCIAS (INCLUI FORNECIMENTO). AF_05/2024</v>
          </cell>
        </row>
        <row r="605">
          <cell r="A605">
            <v>106106</v>
          </cell>
          <cell r="B605" t="str">
            <v>ASSENTAMENTO E FORNECIMENTO DE TUBO DE PVC PBA PARA REDE DE ÁGUA, DN 75, JUNTA ELÁSTICA INTEGRADA, INSTALADO EM LOCAL COM NÍVEL ALTO DE INTERFERÊNCIAS (INCLUI FORNECIMENTO). AF_05/2024</v>
          </cell>
        </row>
        <row r="606">
          <cell r="A606">
            <v>106107</v>
          </cell>
          <cell r="B606" t="str">
            <v>ASSENTAMENTO E FORNECIMENTO DE TUBO DE PVC PBA PARA REDE DE ÁGUA, DN 75, JUNTA ELÁSTICA INTEGRADA, INSTALADO EM LOCAL COM NÍVEL BAIXO DE INTERFERÊNCIAS (INCLUI FORNECIMENTO). AF_05/2024</v>
          </cell>
        </row>
        <row r="607">
          <cell r="A607">
            <v>105377</v>
          </cell>
          <cell r="B607" t="str">
            <v>FORNECIMENTO E ASSENTAMENTO DE CURVA 45 GRAUS RANHURADA EM FERRO FUNDIDO, DN 80 MM (3") PARA REDE DE ÁGUA, INSTALADO EM LOCAL COM NÍVEL ALTO DE INTERFERÊNCIAS (INCLUI FORNECIMENTO). AF_05/2024</v>
          </cell>
        </row>
        <row r="608">
          <cell r="A608">
            <v>105368</v>
          </cell>
          <cell r="B608" t="str">
            <v>FORNECIMENTO E ASSENTAMENTO DE CURVA 45 GRAUS RANHURADA EM FERRO FUNDIDO, DN 80 MM (3") PARA REDE DE ÁGUA, INSTALADO EM LOCAL COM NÍVEL BAIXO DE INTERFERÊNCIAS (INCLUI FORNECIMENTO). AF_05/2024</v>
          </cell>
        </row>
        <row r="609">
          <cell r="A609">
            <v>105369</v>
          </cell>
          <cell r="B609" t="str">
            <v>FORNECIMENTO E ASSENTAMENTO DE TE RANHURADO EM FERRO FUNDIDO, DN 80 (3") PARA REDE DE ÁGUA, INSTALADO EM LOCAL COM NÍVEL ALTO DE INTERFERÊNCIAS (INCLUI FORNECIMENTO). AF_05/2024</v>
          </cell>
        </row>
        <row r="610">
          <cell r="A610">
            <v>105370</v>
          </cell>
          <cell r="B610" t="str">
            <v>FORNECIMENTO E ASSENTAMENTO DE TE RANHURADO EM FERRO FUNDIDO, DN 80 (3") PARA REDE DE ÁGUA, INSTALADO EM LOCAL COM NÍVEL BAIXO DE INTERFERÊNCIAS (INCLUI FORNECIMENTO). AF_05/2024</v>
          </cell>
        </row>
        <row r="611">
          <cell r="A611">
            <v>92864</v>
          </cell>
          <cell r="B611" t="str">
            <v>ASSENTAMENTO DE TUBO DE CONCRETO PARA REDES COLETORAS DE ESGOTO SANITÁRIO, DIÂMETRO DE 1000 MM, JUNTA ELÁSTICA, INSTALADO EM LOCAL COM ALTO NÍVEL DE INTERFERÊNCIAS (NÃO INCLUI FORNECIMENTO). AF_03/2024</v>
          </cell>
        </row>
        <row r="612">
          <cell r="A612">
            <v>92848</v>
          </cell>
          <cell r="B612" t="str">
            <v>ASSENTAMENTO DE TUBO DE CONCRETO PARA REDES COLETORAS DE ESGOTO SANITÁRIO, DIÂMETRO DE 1000 MM, JUNTA ELÁSTICA, INSTALADO EM LOCAL COM BAIXO NÍVEL DE INTERFERÊNCIAS (NÃO INCLUI FORNECIMENTO). AF_03/2024</v>
          </cell>
        </row>
        <row r="613">
          <cell r="A613">
            <v>92850</v>
          </cell>
          <cell r="B613" t="str">
            <v>ASSENTAMENTO DE TUBO DE CONCRETO PARA REDES COLETORAS DE ESGOTO SANITÁRIO, DIÂMETRO DE 300 MM, JUNTA ELÁSTICA, INSTALADO EM LOCAL COM ALTO NÍVEL DE INTERFERÊNCIAS (NÃO INCLUI FORNECIMENTO). AF_03/2024</v>
          </cell>
        </row>
        <row r="614">
          <cell r="A614">
            <v>92834</v>
          </cell>
          <cell r="B614" t="str">
            <v>ASSENTAMENTO DE TUBO DE CONCRETO PARA REDES COLETORAS DE ESGOTO SANITÁRIO, DIÂMETRO DE 300 MM, JUNTA ELÁSTICA, INSTALADO EM LOCAL COM BAIXO NÍVEL DE INTERFERÊNCIAS (NÃO INCLUI FORNECIMENTO). AF_03/2024</v>
          </cell>
        </row>
        <row r="615">
          <cell r="A615">
            <v>92852</v>
          </cell>
          <cell r="B615" t="str">
            <v>ASSENTAMENTO DE TUBO DE CONCRETO PARA REDES COLETORAS DE ESGOTO SANITÁRIO, DIÂMETRO DE 400 MM, JUNTA ELÁSTICA, INSTALADO EM LOCAL COM ALTO NÍVEL DE INTERFERÊNCIAS (NÃO INCLUI FORNECIMENTO). AF_03/2024</v>
          </cell>
        </row>
        <row r="616">
          <cell r="A616">
            <v>92836</v>
          </cell>
          <cell r="B616" t="str">
            <v>ASSENTAMENTO DE TUBO DE CONCRETO PARA REDES COLETORAS DE ESGOTO SANITÁRIO, DIÂMETRO DE 400 MM, JUNTA ELÁSTICA, INSTALADO EM LOCAL COM BAIXO NÍVEL DE INTERFERÊNCIAS (NÃO INCLUI FORNECIMENTO). AF_03/2024</v>
          </cell>
        </row>
        <row r="617">
          <cell r="A617">
            <v>92854</v>
          </cell>
          <cell r="B617" t="str">
            <v>ASSENTAMENTO DE TUBO DE CONCRETO PARA REDES COLETORAS DE ESGOTO SANITÁRIO, DIÂMETRO DE 500 MM, JUNTA ELÁSTICA, INSTALADO EM LOCAL COM ALTO NÍVEL DE INTERFERÊNCIAS (NÃO INCLUI FORNECIMENTO). AF_03/2024</v>
          </cell>
        </row>
        <row r="618">
          <cell r="A618">
            <v>92838</v>
          </cell>
          <cell r="B618" t="str">
            <v>ASSENTAMENTO DE TUBO DE CONCRETO PARA REDES COLETORAS DE ESGOTO SANITÁRIO, DIÂMETRO DE 500 MM, JUNTA ELÁSTICA, INSTALADO EM LOCAL COM BAIXO NÍVEL DE INTERFERÊNCIAS (NÃO INCLUI FORNECIMENTO). AF_03/2024</v>
          </cell>
        </row>
        <row r="619">
          <cell r="A619">
            <v>92856</v>
          </cell>
          <cell r="B619" t="str">
            <v>ASSENTAMENTO DE TUBO DE CONCRETO PARA REDES COLETORAS DE ESGOTO SANITÁRIO, DIÂMETRO DE 600 MM, JUNTA ELÁSTICA, INSTALADO EM LOCAL COM ALTO NÍVEL DE INTERFERÊNCIAS (NÃO INCLUI FORNECIMENTO). AF_03/2024</v>
          </cell>
        </row>
        <row r="620">
          <cell r="A620">
            <v>92840</v>
          </cell>
          <cell r="B620" t="str">
            <v>ASSENTAMENTO DE TUBO DE CONCRETO PARA REDES COLETORAS DE ESGOTO SANITÁRIO, DIÂMETRO DE 600 MM, JUNTA ELÁSTICA, INSTALADO EM LOCAL COM BAIXO NÍVEL DE INTERFERÊNCIAS (NÃO INCLUI FORNECIMENTO). AF_03/2024</v>
          </cell>
        </row>
        <row r="621">
          <cell r="A621">
            <v>92858</v>
          </cell>
          <cell r="B621" t="str">
            <v>ASSENTAMENTO DE TUBO DE CONCRETO PARA REDES COLETORAS DE ESGOTO SANITÁRIO, DIÂMETRO DE 700 MM, JUNTA ELÁSTICA, INSTALADO EM LOCAL COM ALTO NÍVEL DE INTERFERÊNCIAS (NÃO INCLUI FORNECIMENTO). AF_03/2024</v>
          </cell>
        </row>
        <row r="622">
          <cell r="A622">
            <v>92842</v>
          </cell>
          <cell r="B622" t="str">
            <v>ASSENTAMENTO DE TUBO DE CONCRETO PARA REDES COLETORAS DE ESGOTO SANITÁRIO, DIÂMETRO DE 700 MM, JUNTA ELÁSTICA, INSTALADO EM LOCAL COM BAIXO NÍVEL DE INTERFERÊNCIAS (NÃO INCLUI FORNECIMENTO). AF_03/2024</v>
          </cell>
        </row>
        <row r="623">
          <cell r="A623">
            <v>92860</v>
          </cell>
          <cell r="B623" t="str">
            <v>ASSENTAMENTO DE TUBO DE CONCRETO PARA REDES COLETORAS DE ESGOTO SANITÁRIO, DIÂMETRO DE 800 MM, JUNTA ELÁSTICA, INSTALADO EM LOCAL COM ALTO NÍVEL DE INTERFERÊNCIAS (NÃO INCLUI FORNECIMENTO). AF_03/2024</v>
          </cell>
        </row>
        <row r="624">
          <cell r="A624">
            <v>92844</v>
          </cell>
          <cell r="B624" t="str">
            <v>ASSENTAMENTO DE TUBO DE CONCRETO PARA REDES COLETORAS DE ESGOTO SANITÁRIO, DIÂMETRO DE 800 MM, JUNTA ELÁSTICA, INSTALADO EM LOCAL COM BAIXO NÍVEL DE INTERFERÊNCIAS (NÃO INCLUI FORNECIMENTO). AF_03/2024</v>
          </cell>
        </row>
        <row r="625">
          <cell r="A625">
            <v>92862</v>
          </cell>
          <cell r="B625" t="str">
            <v>ASSENTAMENTO DE TUBO DE CONCRETO PARA REDES COLETORAS DE ESGOTO SANITÁRIO, DIÂMETRO DE 900 MM, JUNTA ELÁSTICA, INSTALADO EM LOCAL COM ALTO NÍVEL DE INTERFERÊNCIAS (NÃO INCLUI FORNECIMENTO). AF_03/2024</v>
          </cell>
        </row>
        <row r="626">
          <cell r="A626">
            <v>92846</v>
          </cell>
          <cell r="B626" t="str">
            <v>ASSENTAMENTO DE TUBO DE CONCRETO PARA REDES COLETORAS DE ESGOTO SANITÁRIO, DIÂMETRO DE 900 MM, JUNTA ELÁSTICA, INSTALADO EM LOCAL COM BAIXO NÍVEL DE INTERFERÊNCIAS (NÃO INCLUI FORNECIMENTO). AF_03/2024</v>
          </cell>
        </row>
        <row r="627">
          <cell r="A627">
            <v>92828</v>
          </cell>
          <cell r="B627" t="str">
            <v>ASSENTAMENTO DE TUBO DE CONCRETO PARA REDES COLETORAS DE ÁGUAS PLUVIAIS, DIÂMETRO DE 1000 MM, JUNTA RÍGIDA, INSTALADO EM LOCAL COM ALTO NÍVEL DE INTERFERÊNCIAS (NÃO INCLUI FORNECIMENTO). AF_03/2024</v>
          </cell>
        </row>
        <row r="628">
          <cell r="A628">
            <v>92815</v>
          </cell>
          <cell r="B628" t="str">
            <v>ASSENTAMENTO DE TUBO DE CONCRETO PARA REDES COLETORAS DE ÁGUAS PLUVIAIS, DIÂMETRO DE 1000 MM, JUNTA RÍGIDA, INSTALADO EM LOCAL COM BAIXO NÍVEL DE INTERFERÊNCIAS (NÃO INCLUI FORNECIMENTO). AF_03/2024</v>
          </cell>
        </row>
        <row r="629">
          <cell r="A629">
            <v>92830</v>
          </cell>
          <cell r="B629" t="str">
            <v>ASSENTAMENTO DE TUBO DE CONCRETO PARA REDES COLETORAS DE ÁGUAS PLUVIAIS, DIÂMETRO DE 1200 MM, JUNTA RÍGIDA, INSTALADO EM LOCAL COM ALTO NÍVEL DE INTERFERÊNCIAS (NÃO INCLUI FORNECIMENTO). AF_03/2024</v>
          </cell>
        </row>
        <row r="630">
          <cell r="A630">
            <v>92817</v>
          </cell>
          <cell r="B630" t="str">
            <v>ASSENTAMENTO DE TUBO DE CONCRETO PARA REDES COLETORAS DE ÁGUAS PLUVIAIS, DIÂMETRO DE 1200 MM, JUNTA RÍGIDA, INSTALADO EM LOCAL COM BAIXO NÍVEL DE INTERFERÊNCIAS (NÃO INCLUI FORNECIMENTO). AF_03/2024</v>
          </cell>
        </row>
        <row r="631">
          <cell r="A631">
            <v>92832</v>
          </cell>
          <cell r="B631" t="str">
            <v>ASSENTAMENTO DE TUBO DE CONCRETO PARA REDES COLETORAS DE ÁGUAS PLUVIAIS, DIÂMETRO DE 1500 MM, JUNTA RÍGIDA, INSTALADO EM LOCAL COM ALTO NÍVEL DE INTERFERÊNCIAS (NÃO INCLUI FORNECIMENTO). AF_03/2024</v>
          </cell>
        </row>
        <row r="632">
          <cell r="A632">
            <v>92819</v>
          </cell>
          <cell r="B632" t="str">
            <v>ASSENTAMENTO DE TUBO DE CONCRETO PARA REDES COLETORAS DE ÁGUAS PLUVIAIS, DIÂMETRO DE 1500 MM, JUNTA RÍGIDA, INSTALADO EM LOCAL COM BAIXO NÍVEL DE INTERFERÊNCIAS (NÃO INCLUI FORNECIMENTO). AF_03/2024</v>
          </cell>
        </row>
        <row r="633">
          <cell r="A633">
            <v>92820</v>
          </cell>
          <cell r="B633" t="str">
            <v>ASSENTAMENTO DE TUBO DE CONCRETO PARA REDES COLETORAS DE ÁGUAS PLUVIAIS, DIÂMETRO DE 300 MM, JUNTA RÍGIDA, INSTALADO EM LOCAL COM ALTO NÍVEL DE INTERFERÊNCIAS (NÃO INCLUI FORNECIMENTO). AF_03/2024</v>
          </cell>
        </row>
        <row r="634">
          <cell r="A634">
            <v>92808</v>
          </cell>
          <cell r="B634" t="str">
            <v>ASSENTAMENTO DE TUBO DE CONCRETO PARA REDES COLETORAS DE ÁGUAS PLUVIAIS, DIÂMETRO DE 300 MM, JUNTA RÍGIDA, INSTALADO EM LOCAL COM BAIXO NÍVEL DE INTERFERÊNCIAS (NÃO INCLUI FORNECIMENTO). AF_03/2024</v>
          </cell>
        </row>
        <row r="635">
          <cell r="A635">
            <v>92821</v>
          </cell>
          <cell r="B635" t="str">
            <v>ASSENTAMENTO DE TUBO DE CONCRETO PARA REDES COLETORAS DE ÁGUAS PLUVIAIS, DIÂMETRO DE 400 MM, JUNTA RÍGIDA, INSTALADO EM LOCAL COM ALTO NÍVEL DE INTERFERÊNCIAS (NÃO INCLUI FORNECIMENTO). AF_03/2024</v>
          </cell>
        </row>
        <row r="636">
          <cell r="A636">
            <v>92809</v>
          </cell>
          <cell r="B636" t="str">
            <v>ASSENTAMENTO DE TUBO DE CONCRETO PARA REDES COLETORAS DE ÁGUAS PLUVIAIS, DIÂMETRO DE 400 MM, JUNTA RÍGIDA, INSTALADO EM LOCAL COM BAIXO NÍVEL DE INTERFERÊNCIAS (NÃO INCLUI FORNECIMENTO). AF_03/2024</v>
          </cell>
        </row>
        <row r="637">
          <cell r="A637">
            <v>92822</v>
          </cell>
          <cell r="B637" t="str">
            <v>ASSENTAMENTO DE TUBO DE CONCRETO PARA REDES COLETORAS DE ÁGUAS PLUVIAIS, DIÂMETRO DE 500 MM, JUNTA RÍGIDA, INSTALADO EM LOCAL COM ALTO NÍVEL DE INTERFERÊNCIAS (NÃO INCLUI FORNECIMENTO). AF_03/2024</v>
          </cell>
        </row>
        <row r="638">
          <cell r="A638">
            <v>92810</v>
          </cell>
          <cell r="B638" t="str">
            <v>ASSENTAMENTO DE TUBO DE CONCRETO PARA REDES COLETORAS DE ÁGUAS PLUVIAIS, DIÂMETRO DE 500 MM, JUNTA RÍGIDA, INSTALADO EM LOCAL COM BAIXO NÍVEL DE INTERFERÊNCIAS (NÃO INCLUI FORNECIMENTO). AF_03/2024</v>
          </cell>
        </row>
        <row r="639">
          <cell r="A639">
            <v>92824</v>
          </cell>
          <cell r="B639" t="str">
            <v>ASSENTAMENTO DE TUBO DE CONCRETO PARA REDES COLETORAS DE ÁGUAS PLUVIAIS, DIÂMETRO DE 600 MM, JUNTA RÍGIDA, INSTALADO EM LOCAL COM ALTO NÍVEL DE INTERFERÊNCIAS (NÃO INCLUI FORNECIMENTO). AF_03/2024</v>
          </cell>
        </row>
        <row r="640">
          <cell r="A640">
            <v>92811</v>
          </cell>
          <cell r="B640" t="str">
            <v>ASSENTAMENTO DE TUBO DE CONCRETO PARA REDES COLETORAS DE ÁGUAS PLUVIAIS, DIÂMETRO DE 600 MM, JUNTA RÍGIDA, INSTALADO EM LOCAL COM BAIXO NÍVEL DE INTERFERÊNCIAS (NÃO INCLUI FORNECIMENTO). AF_03/2024</v>
          </cell>
        </row>
        <row r="641">
          <cell r="A641">
            <v>92825</v>
          </cell>
          <cell r="B641" t="str">
            <v>ASSENTAMENTO DE TUBO DE CONCRETO PARA REDES COLETORAS DE ÁGUAS PLUVIAIS, DIÂMETRO DE 700 MM, JUNTA RÍGIDA, INSTALADO EM LOCAL COM ALTO NÍVEL DE INTERFERÊNCIAS (NÃO INCLUI FORNECIMENTO). AF_03/2024</v>
          </cell>
        </row>
        <row r="642">
          <cell r="A642">
            <v>92812</v>
          </cell>
          <cell r="B642" t="str">
            <v>ASSENTAMENTO DE TUBO DE CONCRETO PARA REDES COLETORAS DE ÁGUAS PLUVIAIS, DIÂMETRO DE 700 MM, JUNTA RÍGIDA, INSTALADO EM LOCAL COM BAIXO NÍVEL DE INTERFERÊNCIAS (NÃO INCLUI FORNECIMENTO). AF_03/2024</v>
          </cell>
        </row>
        <row r="643">
          <cell r="A643">
            <v>92826</v>
          </cell>
          <cell r="B643" t="str">
            <v>ASSENTAMENTO DE TUBO DE CONCRETO PARA REDES COLETORAS DE ÁGUAS PLUVIAIS, DIÂMETRO DE 800 MM, JUNTA RÍGIDA, INSTALADO EM LOCAL COM ALTO NÍVEL DE INTERFERÊNCIAS (NÃO INCLUI FORNECIMENTO). AF_03/2024</v>
          </cell>
        </row>
        <row r="644">
          <cell r="A644">
            <v>92813</v>
          </cell>
          <cell r="B644" t="str">
            <v>ASSENTAMENTO DE TUBO DE CONCRETO PARA REDES COLETORAS DE ÁGUAS PLUVIAIS, DIÂMETRO DE 800 MM, JUNTA RÍGIDA, INSTALADO EM LOCAL COM BAIXO NÍVEL DE INTERFERÊNCIAS (NÃO INCLUI FORNECIMENTO). AF_03/2024</v>
          </cell>
        </row>
        <row r="645">
          <cell r="A645">
            <v>92827</v>
          </cell>
          <cell r="B645" t="str">
            <v>ASSENTAMENTO DE TUBO DE CONCRETO PARA REDES COLETORAS DE ÁGUAS PLUVIAIS, DIÂMETRO DE 900 MM, JUNTA RÍGIDA, INSTALADO EM LOCAL COM ALTO NÍVEL DE INTERFERÊNCIAS (NÃO INCLUI FORNECIMENTO). AF_03/2024</v>
          </cell>
        </row>
        <row r="646">
          <cell r="A646">
            <v>92814</v>
          </cell>
          <cell r="B646" t="str">
            <v>ASSENTAMENTO DE TUBO DE CONCRETO PARA REDES COLETORAS DE ÁGUAS PLUVIAIS, DIÂMETRO DE 900 MM, JUNTA RÍGIDA, INSTALADO EM LOCAL COM BAIXO NÍVEL DE INTERFERÊNCIAS (NÃO INCLUI FORNECIMENTO). AF_03/2024</v>
          </cell>
        </row>
        <row r="647">
          <cell r="A647">
            <v>95570</v>
          </cell>
          <cell r="B647" t="str">
            <v>TUBO DE CONCRETO (SIMPLES) PARA REDES COLETORAS DE ÁGUAS PLUVIAIS, DIÂMETRO DE 300 MM, JUNTA RÍGIDA, INSTALADO EM LOCAL COM ALTO NÍVEL DE INTERFERÊNCIAS - FORNECIMENTO E ASSENTAMENTO. AF_03/2024</v>
          </cell>
        </row>
        <row r="648">
          <cell r="A648">
            <v>95567</v>
          </cell>
          <cell r="B648" t="str">
            <v>TUBO DE CONCRETO (SIMPLES) PARA REDES COLETORAS DE ÁGUAS PLUVIAIS, DIÂMETRO DE 300 MM, JUNTA RÍGIDA, INSTALADO EM LOCAL COM BAIXO NÍVEL DE INTERFERÊNCIAS - FORNECIMENTO E ASSENTAMENTO. AF_03/2024</v>
          </cell>
        </row>
        <row r="649">
          <cell r="A649">
            <v>95571</v>
          </cell>
          <cell r="B649" t="str">
            <v>TUBO DE CONCRETO (SIMPLES) PARA REDES COLETORAS DE ÁGUAS PLUVIAIS, DIÂMETRO DE 400 MM, JUNTA RÍGIDA, INSTALADO EM LOCAL COM ALTO NÍVEL DE INTERFERÊNCIAS - FORNECIMENTO E ASSENTAMENTO. AF_03/2024</v>
          </cell>
        </row>
        <row r="650">
          <cell r="A650">
            <v>95568</v>
          </cell>
          <cell r="B650" t="str">
            <v>TUBO DE CONCRETO (SIMPLES) PARA REDES COLETORAS DE ÁGUAS PLUVIAIS, DIÂMETRO DE 400 MM, JUNTA RÍGIDA, INSTALADO EM LOCAL COM BAIXO NÍVEL DE INTERFERÊNCIAS - FORNECIMENTO E ASSENTAMENTO. AF_03/2024</v>
          </cell>
        </row>
        <row r="651">
          <cell r="A651">
            <v>95572</v>
          </cell>
          <cell r="B651" t="str">
            <v>TUBO DE CONCRETO (SIMPLES) PARA REDES COLETORAS DE ÁGUAS PLUVIAIS, DIÂMETRO DE 500 MM, JUNTA RÍGIDA, INSTALADO EM LOCAL COM ALTO NÍVEL DE INTERFERÊNCIAS - FORNECIMENTO E ASSENTAMENTO. AF_03/2024</v>
          </cell>
        </row>
        <row r="652">
          <cell r="A652">
            <v>95569</v>
          </cell>
          <cell r="B652" t="str">
            <v>TUBO DE CONCRETO (SIMPLES) PARA REDES COLETORAS DE ÁGUAS PLUVIAIS, DIÂMETRO DE 500 MM, JUNTA RÍGIDA, INSTALADO EM LOCAL COM BAIXO NÍVEL DE INTERFERÊNCIAS - FORNECIMENTO E ASSENTAMENTO. AF_03/2024</v>
          </cell>
        </row>
        <row r="653">
          <cell r="A653">
            <v>92863</v>
          </cell>
          <cell r="B653" t="str">
            <v>TUBO DE CONCRETO PARA REDES COLETORAS DE ESGOTO SANITÁRIO, DIÂMETRO DE 1000 MM, JUNTA ELÁSTICA, INSTALADO EM LOCAL COM ALTO NÍVEL DE INTERFERÊNCIAS - FORNECIMENTO E ASSENTAMENTO. AF_03/2024</v>
          </cell>
        </row>
        <row r="654">
          <cell r="A654">
            <v>92847</v>
          </cell>
          <cell r="B654" t="str">
            <v>TUBO DE CONCRETO PARA REDES COLETORAS DE ESGOTO SANITÁRIO, DIÂMETRO DE 1000 MM, JUNTA ELÁSTICA, INSTALADO EM LOCAL COM BAIXO NÍVEL DE INTERFERÊNCIAS - FORNECIMENTO E ASSENTAMENTO. AF_03/2024</v>
          </cell>
        </row>
        <row r="655">
          <cell r="A655">
            <v>92849</v>
          </cell>
          <cell r="B655" t="str">
            <v>TUBO DE CONCRETO PARA REDES COLETORAS DE ESGOTO SANITÁRIO, DIÂMETRO DE 300 MM, JUNTA ELÁSTICA, INSTALADO EM LOCAL COM ALTO NÍVEL DE INTERFERÊNCIAS - FORNECIMENTO E ASSENTAMENTO. AF_03/2024</v>
          </cell>
        </row>
        <row r="656">
          <cell r="A656">
            <v>92833</v>
          </cell>
          <cell r="B656" t="str">
            <v>TUBO DE CONCRETO PARA REDES COLETORAS DE ESGOTO SANITÁRIO, DIÂMETRO DE 300 MM, JUNTA ELÁSTICA, INSTALADO EM LOCAL COM BAIXO NÍVEL DE INTERFERÊNCIAS - FORNECIMENTO E ASSENTAMENTO. AF_03/2024</v>
          </cell>
        </row>
        <row r="657">
          <cell r="A657">
            <v>92851</v>
          </cell>
          <cell r="B657" t="str">
            <v>TUBO DE CONCRETO PARA REDES COLETORAS DE ESGOTO SANITÁRIO, DIÂMETRO DE 400 MM, JUNTA ELÁSTICA, INSTALADO EM LOCAL COM ALTO NÍVEL DE INTERFERÊNCIAS - FORNECIMENTO E ASSENTAMENTO. AF_03/2024</v>
          </cell>
        </row>
        <row r="658">
          <cell r="A658">
            <v>92835</v>
          </cell>
          <cell r="B658" t="str">
            <v>TUBO DE CONCRETO PARA REDES COLETORAS DE ESGOTO SANITÁRIO, DIÂMETRO DE 400 MM, JUNTA ELÁSTICA, INSTALADO EM LOCAL COM BAIXO NÍVEL DE INTERFERÊNCIAS - FORNECIMENTO E ASSENTAMENTO. AF_03/2024</v>
          </cell>
        </row>
        <row r="659">
          <cell r="A659">
            <v>92853</v>
          </cell>
          <cell r="B659" t="str">
            <v>TUBO DE CONCRETO PARA REDES COLETORAS DE ESGOTO SANITÁRIO, DIÂMETRO DE 500 MM, JUNTA ELÁSTICA, INSTALADO EM LOCAL COM ALTO NÍVEL DE INTERFERÊNCIAS - FORNECIMENTO E ASSENTAMENTO. AF_03/2024</v>
          </cell>
        </row>
        <row r="660">
          <cell r="A660">
            <v>92837</v>
          </cell>
          <cell r="B660" t="str">
            <v>TUBO DE CONCRETO PARA REDES COLETORAS DE ESGOTO SANITÁRIO, DIÂMETRO DE 500 MM, JUNTA ELÁSTICA, INSTALADO EM LOCAL COM BAIXO NÍVEL DE INTERFERÊNCIAS - FORNECIMENTO E ASSENTAMENTO. AF_03/2024</v>
          </cell>
        </row>
        <row r="661">
          <cell r="A661">
            <v>92855</v>
          </cell>
          <cell r="B661" t="str">
            <v>TUBO DE CONCRETO PARA REDES COLETORAS DE ESGOTO SANITÁRIO, DIÂMETRO DE 600 MM, JUNTA ELÁSTICA, INSTALADO EM LOCAL COM ALTO NÍVEL DE INTERFERÊNCIAS - FORNECIMENTO E ASSENTAMENTO. AF_03/2024</v>
          </cell>
        </row>
        <row r="662">
          <cell r="A662">
            <v>92839</v>
          </cell>
          <cell r="B662" t="str">
            <v>TUBO DE CONCRETO PARA REDES COLETORAS DE ESGOTO SANITÁRIO, DIÂMETRO DE 600 MM, JUNTA ELÁSTICA, INSTALADO EM LOCAL COM BAIXO NÍVEL DE INTERFERÊNCIAS - FORNECIMENTO E ASSENTAMENTO. AF_03/2024</v>
          </cell>
        </row>
        <row r="663">
          <cell r="A663">
            <v>92857</v>
          </cell>
          <cell r="B663" t="str">
            <v>TUBO DE CONCRETO PARA REDES COLETORAS DE ESGOTO SANITÁRIO, DIÂMETRO DE 700 MM, JUNTA ELÁSTICA, INSTALADO EM LOCAL COM ALTO NÍVEL DE INTERFERÊNCIAS - FORNECIMENTO E ASSENTAMENTO. AF_03/2024</v>
          </cell>
        </row>
        <row r="664">
          <cell r="A664">
            <v>92841</v>
          </cell>
          <cell r="B664" t="str">
            <v>TUBO DE CONCRETO PARA REDES COLETORAS DE ESGOTO SANITÁRIO, DIÂMETRO DE 700 MM, JUNTA ELÁSTICA, INSTALADO EM LOCAL COM BAIXO NÍVEL DE INTERFERÊNCIAS - FORNECIMENTO E ASSENTAMENTO. AF_03/2024</v>
          </cell>
        </row>
        <row r="665">
          <cell r="A665">
            <v>92859</v>
          </cell>
          <cell r="B665" t="str">
            <v>TUBO DE CONCRETO PARA REDES COLETORAS DE ESGOTO SANITÁRIO, DIÂMETRO DE 800 MM, JUNTA ELÁSTICA, INSTALADO EM LOCAL COM ALTO NÍVEL DE INTERFERÊNCIAS - FORNECIMENTO E ASSENTAMENTO. AF_03/2024</v>
          </cell>
        </row>
        <row r="666">
          <cell r="A666">
            <v>92843</v>
          </cell>
          <cell r="B666" t="str">
            <v>TUBO DE CONCRETO PARA REDES COLETORAS DE ESGOTO SANITÁRIO, DIÂMETRO DE 800 MM, JUNTA ELÁSTICA, INSTALADO EM LOCAL COM BAIXO NÍVEL DE INTERFERÊNCIAS - FORNECIMENTO E ASSENTAMENTO. AF_03/2024</v>
          </cell>
        </row>
        <row r="667">
          <cell r="A667">
            <v>92861</v>
          </cell>
          <cell r="B667" t="str">
            <v>TUBO DE CONCRETO PARA REDES COLETORAS DE ESGOTO SANITÁRIO, DIÂMETRO DE 900 MM, JUNTA ELÁSTICA, INSTALADO EM LOCAL COM ALTO NÍVEL DE INTERFERÊNCIAS - FORNECIMENTO E ASSENTAMENTO. AF_03/2024</v>
          </cell>
        </row>
        <row r="668">
          <cell r="A668">
            <v>92845</v>
          </cell>
          <cell r="B668" t="str">
            <v>TUBO DE CONCRETO PARA REDES COLETORAS DE ESGOTO SANITÁRIO, DIÂMETRO DE 900 MM, JUNTA ELÁSTICA, INSTALADO EM LOCAL COM BAIXO NÍVEL DE INTERFERÊNCIAS - FORNECIMENTO E ASSENTAMENTO. AF_03/2024</v>
          </cell>
        </row>
        <row r="669">
          <cell r="A669">
            <v>92226</v>
          </cell>
          <cell r="B669" t="str">
            <v>TUBO DE CONCRETO PARA REDES COLETORAS DE ÁGUAS PLUVIAIS, DIÂMETRO DE 1000 MM, JUNTA RÍGIDA, INSTALADO EM LOCAL COM ALTO NÍVEL DE INTERFERÊNCIAS - FORNECIMENTO E ASSENTAMENTO. AF_03/2024</v>
          </cell>
        </row>
        <row r="670">
          <cell r="A670">
            <v>92216</v>
          </cell>
          <cell r="B670" t="str">
            <v>TUBO DE CONCRETO PARA REDES COLETORAS DE ÁGUAS PLUVIAIS, DIÂMETRO DE 1000 MM, JUNTA RÍGIDA, INSTALADO EM LOCAL COM BAIXO NÍVEL DE INTERFERÊNCIAS - FORNECIMENTO E ASSENTAMENTO. AF_03/2024</v>
          </cell>
        </row>
        <row r="671">
          <cell r="A671">
            <v>92829</v>
          </cell>
          <cell r="B671" t="str">
            <v>TUBO DE CONCRETO PARA REDES COLETORAS DE ÁGUAS PLUVIAIS, DIÂMETRO DE 1200 MM, JUNTA RÍGIDA, INSTALADO EM LOCAL COM ALTO NÍVEL DE INTERFERÊNCIAS - FORNECIMENTO E ASSENTAMENTO. AF_03/2024</v>
          </cell>
        </row>
        <row r="672">
          <cell r="A672">
            <v>92816</v>
          </cell>
          <cell r="B672" t="str">
            <v>TUBO DE CONCRETO PARA REDES COLETORAS DE ÁGUAS PLUVIAIS, DIÂMETRO DE 1200 MM, JUNTA RÍGIDA, INSTALADO EM LOCAL COM BAIXO NÍVEL DE INTERFERÊNCIAS - FORNECIMENTO E ASSENTAMENTO. AF_03/2024</v>
          </cell>
        </row>
        <row r="673">
          <cell r="A673">
            <v>92831</v>
          </cell>
          <cell r="B673" t="str">
            <v>TUBO DE CONCRETO PARA REDES COLETORAS DE ÁGUAS PLUVIAIS, DIÂMETRO DE 1500 MM, JUNTA RÍGIDA, INSTALADO EM LOCAL COM ALTO NÍVEL DE INTERFERÊNCIAS - FORNECIMENTO E ASSENTAMENTO. AF_03/2024</v>
          </cell>
        </row>
        <row r="674">
          <cell r="A674">
            <v>92818</v>
          </cell>
          <cell r="B674" t="str">
            <v>TUBO DE CONCRETO PARA REDES COLETORAS DE ÁGUAS PLUVIAIS, DIÂMETRO DE 1500 MM, JUNTA RÍGIDA, INSTALADO EM LOCAL COM BAIXO NÍVEL DE INTERFERÊNCIAS - FORNECIMENTO E ASSENTAMENTO. AF_03/2024</v>
          </cell>
        </row>
        <row r="675">
          <cell r="A675">
            <v>95566</v>
          </cell>
          <cell r="B675" t="str">
            <v>TUBO DE CONCRETO PARA REDES COLETORAS DE ÁGUAS PLUVIAIS, DIÂMETRO DE 300MM, JUNTA RÍGIDA, INSTALADO EM LOCAL COM ALTO NÍVEL DE INTERFERÊNCIAS - FORNECIMENTO E ASSENTAMENTO. AF_03/2024</v>
          </cell>
        </row>
        <row r="676">
          <cell r="A676">
            <v>95565</v>
          </cell>
          <cell r="B676" t="str">
            <v>TUBO DE CONCRETO PARA REDES COLETORAS DE ÁGUAS PLUVIAIS, DIÂMETRO DE 300MM, JUNTA RÍGIDA, INSTALADO EM LOCAL COM BAIXO NÍVEL DE INTERFERÊNCIAS - FORNECIMENTO E ASSENTAMENTO. AF_03/2024</v>
          </cell>
        </row>
        <row r="677">
          <cell r="A677">
            <v>92219</v>
          </cell>
          <cell r="B677" t="str">
            <v>TUBO DE CONCRETO PARA REDES COLETORAS DE ÁGUAS PLUVIAIS, DIÂMETRO DE 400 MM, JUNTA RÍGIDA, INSTALADO EM LOCAL COM ALTO NÍVEL DE INTERFERÊNCIAS - FORNECIMENTO E ASSENTAMENTO. AF_03/2024</v>
          </cell>
        </row>
        <row r="678">
          <cell r="A678">
            <v>92210</v>
          </cell>
          <cell r="B678" t="str">
            <v>TUBO DE CONCRETO PARA REDES COLETORAS DE ÁGUAS PLUVIAIS, DIÂMETRO DE 400 MM, JUNTA RÍGIDA, INSTALADO EM LOCAL COM BAIXO NÍVEL DE INTERFERÊNCIAS - FORNECIMENTO E ASSENTAMENTO. AF_03/2024</v>
          </cell>
        </row>
        <row r="679">
          <cell r="A679">
            <v>92220</v>
          </cell>
          <cell r="B679" t="str">
            <v>TUBO DE CONCRETO PARA REDES COLETORAS DE ÁGUAS PLUVIAIS, DIÂMETRO DE 500 MM, JUNTA RÍGIDA, INSTALADO EM LOCAL COM ALTO NÍVEL DE INTERFERÊNCIAS - FORNECIMENTO E ASSENTAMENTO. AF_03/2024</v>
          </cell>
        </row>
        <row r="680">
          <cell r="A680">
            <v>92211</v>
          </cell>
          <cell r="B680" t="str">
            <v>TUBO DE CONCRETO PARA REDES COLETORAS DE ÁGUAS PLUVIAIS, DIÂMETRO DE 500 MM, JUNTA RÍGIDA, INSTALADO EM LOCAL COM BAIXO NÍVEL DE INTERFERÊNCIAS - FORNECIMENTO E ASSENTAMENTO. AF_03/2024</v>
          </cell>
        </row>
        <row r="681">
          <cell r="A681">
            <v>92221</v>
          </cell>
          <cell r="B681" t="str">
            <v>TUBO DE CONCRETO PARA REDES COLETORAS DE ÁGUAS PLUVIAIS, DIÂMETRO DE 600 MM, JUNTA RÍGIDA, INSTALADO EM LOCAL COM ALTO NÍVEL DE INTERFERÊNCIAS - FORNECIMENTO E ASSENTAMENTO. AF_03/2024</v>
          </cell>
        </row>
        <row r="682">
          <cell r="A682">
            <v>92212</v>
          </cell>
          <cell r="B682" t="str">
            <v>TUBO DE CONCRETO PARA REDES COLETORAS DE ÁGUAS PLUVIAIS, DIÂMETRO DE 600 MM, JUNTA RÍGIDA, INSTALADO EM LOCAL COM BAIXO NÍVEL DE INTERFERÊNCIAS - FORNECIMENTO E ASSENTAMENTO. AF_03/2024</v>
          </cell>
        </row>
        <row r="683">
          <cell r="A683">
            <v>92222</v>
          </cell>
          <cell r="B683" t="str">
            <v>TUBO DE CONCRETO PARA REDES COLETORAS DE ÁGUAS PLUVIAIS, DIÂMETRO DE 700 MM, JUNTA RÍGIDA, INSTALADO EM LOCAL COM ALTO NÍVEL DE INTERFERÊNCIAS - FORNECIMENTO E ASSENTAMENTO. AF_03/2024</v>
          </cell>
        </row>
        <row r="684">
          <cell r="A684">
            <v>92213</v>
          </cell>
          <cell r="B684" t="str">
            <v>TUBO DE CONCRETO PARA REDES COLETORAS DE ÁGUAS PLUVIAIS, DIÂMETRO DE 700 MM, JUNTA RÍGIDA, INSTALADO EM LOCAL COM BAIXO NÍVEL DE INTERFERÊNCIAS - FORNECIMENTO E ASSENTAMENTO. AF_03/2024</v>
          </cell>
        </row>
        <row r="685">
          <cell r="A685">
            <v>92223</v>
          </cell>
          <cell r="B685" t="str">
            <v>TUBO DE CONCRETO PARA REDES COLETORAS DE ÁGUAS PLUVIAIS, DIÂMETRO DE 800 MM, JUNTA RÍGIDA, INSTALADO EM LOCAL COM ALTO NÍVEL DE INTERFERÊNCIAS - FORNECIMENTO E ASSENTAMENTO. AF_03/2024</v>
          </cell>
        </row>
        <row r="686">
          <cell r="A686">
            <v>92214</v>
          </cell>
          <cell r="B686" t="str">
            <v>TUBO DE CONCRETO PARA REDES COLETORAS DE ÁGUAS PLUVIAIS, DIÂMETRO DE 800 MM, JUNTA RÍGIDA, INSTALADO EM LOCAL COM BAIXO NÍVEL DE INTERFERÊNCIAS - FORNECIMENTO E ASSENTAMENTO. AF_03/2024</v>
          </cell>
        </row>
        <row r="687">
          <cell r="A687">
            <v>92224</v>
          </cell>
          <cell r="B687" t="str">
            <v>TUBO DE CONCRETO PARA REDES COLETORAS DE ÁGUAS PLUVIAIS, DIÂMETRO DE 900 MM, JUNTA RÍGIDA, INSTALADO EM LOCAL COM ALTO NÍVEL DE INTERFERÊNCIAS - FORNECIMENTO E ASSENTAMENTO. AF_03/2024</v>
          </cell>
        </row>
        <row r="688">
          <cell r="A688">
            <v>92215</v>
          </cell>
          <cell r="B688" t="str">
            <v>TUBO DE CONCRETO PARA REDES COLETORAS DE ÁGUAS PLUVIAIS, DIÂMETRO DE 900 MM, JUNTA RÍGIDA, INSTALADO EM LOCAL COM BAIXO NÍVEL DE INTERFERÊNCIAS - FORNECIMENTO E ASSENTAMENTO. AF_03/2024</v>
          </cell>
        </row>
        <row r="689">
          <cell r="A689">
            <v>94342</v>
          </cell>
          <cell r="B689" t="str">
            <v>ATERRO MANUAL DE VALAS COM AREIA PARA ATERRO. AF_08/2023</v>
          </cell>
        </row>
        <row r="690">
          <cell r="A690">
            <v>94319</v>
          </cell>
          <cell r="B690" t="str">
            <v>ATERRO MANUAL DE VALAS COM SOLO ARGILO-ARENOSO. AF_08/2023</v>
          </cell>
        </row>
        <row r="691">
          <cell r="A691">
            <v>94304</v>
          </cell>
          <cell r="B691" t="str">
            <v>ATERRO MECANIZADO DE VALA COM ESCAVADEIRA HIDRÁULICA (CAPACIDADE DA CAÇAMBA: 0,8 M³ / POTÊNCIA: 111 HP), LARGURA ATÉ 2,5 M, PROFUNDIDADE ATÉ 1,5 M, COM SOLO ARGILO-ARENOSO. AF_08/2023</v>
          </cell>
        </row>
        <row r="692">
          <cell r="A692">
            <v>94306</v>
          </cell>
          <cell r="B692" t="str">
            <v>ATERRO MECANIZADO DE VALA COM ESCAVADEIRA HIDRÁULICA (CAPACIDADE DA CAÇAMBA: 0,8 M³ / POTÊNCIA: 111 HP), LARGURA ATÉ 2,5 M, PROFUNDIDADE DE 1,5 A 3,0 M, COM SOLO ARGILO-ARENOSO. AF_08/2023</v>
          </cell>
        </row>
        <row r="693">
          <cell r="A693">
            <v>94327</v>
          </cell>
          <cell r="B693" t="str">
            <v>ATERRO MECANIZADO DE VALA COM ESCAVADEIRA HIDRÁULICA (CAPACIDADE DA CAÇAMBA: 0,8 M³/POTÊNCIA: 111 HP), LARGURA ATÉ 2,5 M, PROFUNDIDADE ATÉ 1,5 M, COM AREIA PARA ATERRO. AF_08/2023</v>
          </cell>
        </row>
        <row r="694">
          <cell r="A694">
            <v>94329</v>
          </cell>
          <cell r="B694" t="str">
            <v>ATERRO MECANIZADO DE VALA COM ESCAVADEIRA HIDRÁULICA (CAPACIDADE DA CAÇAMBA: 0,8 M³/POTÊNCIA: 111 HP), LARGURA ATÉ 2,5 M, PROFUNDIDADE DE 1,5 A 3,0 M, COM AREIA PARA ATERRO. AF_08/2023</v>
          </cell>
        </row>
        <row r="695">
          <cell r="A695">
            <v>94333</v>
          </cell>
          <cell r="B695" t="str">
            <v>ATERRO MECANIZADO DE VALA COM ESCAVADEIRA HIDRÁULICA (CAPACIDADE DA CAÇAMBA: 0,8 M³/POTÊNCIA: 111 HP), LARGURA ATÉ 2,5 M, PROFUNDIDADE DE 3,0 A 6,0 M, COM AREIA PARA ATERRO. AF_08/2023</v>
          </cell>
        </row>
        <row r="696">
          <cell r="A696">
            <v>94310</v>
          </cell>
          <cell r="B696" t="str">
            <v>ATERRO MECANIZADO DE VALA COM ESCAVADEIRA HIDRÁULICA (CAPACIDADE DA CAÇAMBA: 0,8 M³/POTÊNCIA: 111 HP), LARGURA ATÉ 2,5 M, PROFUNDIDADE DE 3,0 A 6,0 M, COM SOLO ARGILO-ARENOSO. AF_08/2023</v>
          </cell>
        </row>
        <row r="697">
          <cell r="A697">
            <v>104739</v>
          </cell>
          <cell r="B697" t="str">
            <v>ATERRO MECANIZADO DE VALA COM MINICARREGADEIRA, COM AREIA PARA ATERRO. AF_08/2023</v>
          </cell>
        </row>
        <row r="698">
          <cell r="A698">
            <v>104738</v>
          </cell>
          <cell r="B698" t="str">
            <v>ATERRO MECANIZADO DE VALA COM MINICARREGADEIRA, COM SOLO ARGILO-ARENOSO. AF_08/2023</v>
          </cell>
        </row>
        <row r="699">
          <cell r="A699">
            <v>94316</v>
          </cell>
          <cell r="B699" t="str">
            <v>ATERRO MECANIZADO DE VALA COM RETROESCAVADEIRA (CAPACIDADE DA CAÇAMBA DA RETRO: 0,26 M³ / POTÊNCIA: 88 HP), LARGURA ATÉ 1,5 M, PROFUNDIDADE ATÉ 1,5 M, COM SOLO ARGILO-ARENOSO. AF_08/2023</v>
          </cell>
        </row>
        <row r="700">
          <cell r="A700">
            <v>94318</v>
          </cell>
          <cell r="B700" t="str">
            <v>ATERRO MECANIZADO DE VALA COM RETROESCAVADEIRA (CAPACIDADE DA CAÇAMBA DA RETRO: 0,26 M³ / POTÊNCIA: 88 HP), LARGURA ATÉ 1,5 M, PROFUNDIDADE DE 1,5 A 3,0 M, COM SOLO ARGILO-ARENOSO. AF_08/2023</v>
          </cell>
        </row>
        <row r="701">
          <cell r="A701">
            <v>94339</v>
          </cell>
          <cell r="B701" t="str">
            <v>ATERRO MECANIZADO DE VALA COM RETROESCAVADEIRA (CAPACIDADE DA CAÇAMBA DA RETRO: 0,26 M³/POTÊNCIA: 88 HP), LARGURA ATÉ 1,5 M, PROFUNDIDADE ATÉ 1,5 M, COM AREIA PARA ATERRO. AF_08/2023</v>
          </cell>
        </row>
        <row r="702">
          <cell r="A702">
            <v>94341</v>
          </cell>
          <cell r="B702" t="str">
            <v>ATERRO MECANIZADO DE VALA COM RETROESCAVADEIRA (CAPACIDADE DA CAÇAMBA DA RETRO: 0,26 M³/POTÊNCIA: 88 HP), LARGURA ATÉ 1,5 M, PROFUNDIDADE DE 1,5 A 3,0 M, COM AREIA PARA ATERRO. AF_08/2023</v>
          </cell>
        </row>
        <row r="703">
          <cell r="A703">
            <v>104742</v>
          </cell>
          <cell r="B703" t="str">
            <v>COMPACTAÇÃO DE VALAS COM ROLO COMPRESSOR. AF_08/2023</v>
          </cell>
        </row>
        <row r="704">
          <cell r="A704">
            <v>93382</v>
          </cell>
          <cell r="B704" t="str">
            <v>REATERRO MANUAL DE VALAS, COM COMPACTADOR DE SOLOS DE PERCUSSÃO. AF_08/2023</v>
          </cell>
        </row>
        <row r="705">
          <cell r="A705">
            <v>104737</v>
          </cell>
          <cell r="B705" t="str">
            <v>REATERRO MANUAL DE VALAS, COM PLACA VIBRATÓRIA. AF_08/2023</v>
          </cell>
        </row>
        <row r="706">
          <cell r="A706">
            <v>93369</v>
          </cell>
          <cell r="B706" t="str">
            <v>REATERRO MECANIZADO DE VALA COM ESCAVADEIRA HIDRÁULICA (CAPACIDADE DA CAÇAMBA: 0,8 M³/POTÊNCIA: 111 HP), LARGURA 1,5 A 2,5 M, PROFUNDIDADE 1,5 A 3,0 M, COM SOLO (SEM SUBSTITUIÇÃO) DE 1ª CATEGORIA, COM COMPACTADOR DE SOLOS DE PERCUSSÃO. AF_08/2023</v>
          </cell>
        </row>
        <row r="707">
          <cell r="A707">
            <v>93373</v>
          </cell>
          <cell r="B707" t="str">
            <v>REATERRO MECANIZADO DE VALA COM ESCAVADEIRA HIDRÁULICA (CAPACIDADE DA CAÇAMBA: 0,8 M³/POTÊNCIA: 111 HP), LARGURA 1,5 A 2,5 M, PROFUNDIDADE 3,0 A 6,0 M, COM SOLO (SEM SUBSTITUIÇÃO) DE 1ª CATEGORIA, COM COMPACTADOR DE SOLOS DE PERCUSSÃO. AF_08/2023</v>
          </cell>
        </row>
        <row r="708">
          <cell r="A708">
            <v>93368</v>
          </cell>
          <cell r="B708" t="str">
            <v>REATERRO MECANIZADO DE VALA COM ESCAVADEIRA HIDRÁULICA (CAPACIDADE DA CAÇAMBA: 0,8 M³/POTÊNCIA: 111 HP), LARGURA ATÉ 1,5 M, PROFUNDIDADE DE 1,5 A 3,0 M, COM SOLO (SEM SUBSTITUIÇÃO) DE 1ª CATEGORIA, COM COMPACTADOR DE SOLOS DE PERCUSSÃO. AF_08/2023</v>
          </cell>
        </row>
        <row r="709">
          <cell r="A709">
            <v>104729</v>
          </cell>
          <cell r="B709" t="str">
            <v>REATERRO MECANIZADO DE VALA COM ESCAVADEIRA HIDRÁULICA (CAPACIDADE DA CAÇAMBA: 0,8 M³/POTÊNCIA: 111 HP), LARGURA ATÉ 1,5 M, PROFUNDIDADE DE 1,5 A 3,0 M, COM SOLO (SEM SUBSTITUIÇÃO) DE 1ª CATEGORIA, COM PLACA VIBRATÓRIA. AF_08/2023</v>
          </cell>
        </row>
        <row r="710">
          <cell r="A710">
            <v>93372</v>
          </cell>
          <cell r="B710" t="str">
            <v>REATERRO MECANIZADO DE VALA COM ESCAVADEIRA HIDRÁULICA (CAPACIDADE DA CAÇAMBA: 0,8 M³/POTÊNCIA: 111 HP), LARGURA ATÉ 1,5 M, PROFUNDIDADE DE 3,0 A 6,0 M, COM SOLO (SEM SUBSTITUIÇÃO) DE 1ª CATEGORIA, COM COMPACTADOR DE SOLOS DE PERCUSSÃO. AF_08/2023</v>
          </cell>
        </row>
        <row r="711">
          <cell r="A711">
            <v>104731</v>
          </cell>
          <cell r="B711" t="str">
            <v>REATERRO MECANIZADO DE VALA COM ESCAVADEIRA HIDRÁULICA (CAPACIDADE DA CAÇAMBA: 0,8 M³/POTÊNCIA: 111 HP), LARGURA ATÉ 1,5 M, PROFUNDIDADE DE 3,0 A 6,0 M, COM SOLO (SEM SUBSTITUIÇÃO) DE 1ª CATEGORIA, COM PLACA VIBRATÓRIA. AF_08/2023</v>
          </cell>
        </row>
        <row r="712">
          <cell r="A712">
            <v>93367</v>
          </cell>
          <cell r="B712" t="str">
            <v>REATERRO MECANIZADO DE VALA COM ESCAVADEIRA HIDRÁULICA (CAPACIDADE DA CAÇAMBA: 0,8 M³/POTÊNCIA: 111 HP), LARGURA DE 1,5 A 2,5 M, PROFUNDIDADE ATÉ 1,5 M, COM SOLO (SEM SUBSTITUIÇÃO) DE 1ª CATEGORIA, COM COMPACTADOR DE SOLOS DE PERCUSSÃO. AF_08/2023</v>
          </cell>
        </row>
        <row r="713">
          <cell r="A713">
            <v>104728</v>
          </cell>
          <cell r="B713" t="str">
            <v>REATERRO MECANIZADO DE VALA COM ESCAVADEIRA HIDRÁULICA (CAPACIDADE DA CAÇAMBA: 0,8 M³/POTÊNCIA: 111 HP), LARGURA DE 1,5 A 2,5 M, PROFUNDIDADE ATÉ 1,5 M, COM SOLO (SEM SUBSTITUIÇÃO) DE 1ª CATEGORIA, COM PLACA VIBRATÓRIA. AF_08/2023</v>
          </cell>
        </row>
        <row r="714">
          <cell r="A714">
            <v>104730</v>
          </cell>
          <cell r="B714" t="str">
            <v>REATERRO MECANIZADO DE VALA COM ESCAVADEIRA HIDRÁULICA (CAPACIDADE DA CAÇAMBA: 0,8 M³/POTÊNCIA: 111 HP), LARGURA DE 1,5 A 2,5 M, PROFUNDIDADE DE 1,5 A 3,0 M, COM SOLO (SEM SUBSTITUIÇÃO) DE 1ª CATEGORIA, COM PLACA VIBRATÓRIA. AF_08/2023</v>
          </cell>
        </row>
        <row r="715">
          <cell r="A715">
            <v>104732</v>
          </cell>
          <cell r="B715" t="str">
            <v>REATERRO MECANIZADO DE VALA COM ESCAVADEIRA HIDRÁULICA (CAPACIDADE DA CAÇAMBA: 0,8 M³/POTÊNCIA: 111 HP), LARGURA DE 1,5 A 2,5 M, PROFUNDIDADE DE 3,0 A 6,0 M, COM SOLO (SEM SUBSTITUIÇÃO) DE 1ª CATEGORIA, COM PLACA VIBRATÓRIA. AF_08/2023</v>
          </cell>
        </row>
        <row r="716">
          <cell r="A716">
            <v>104740</v>
          </cell>
          <cell r="B716" t="str">
            <v>REATERRO MECANIZADO DE VALA COM MINICARREGADEIRA, COM COMPACTADOR DE SOLOS DE PERCUSSÃO. AF_08/2023</v>
          </cell>
        </row>
        <row r="717">
          <cell r="A717">
            <v>104741</v>
          </cell>
          <cell r="B717" t="str">
            <v>REATERRO MECANIZADO DE VALA COM MINICARREGADEIRA, COM PLACA VIBRATÓRIA. AF_08/2023</v>
          </cell>
        </row>
        <row r="718">
          <cell r="A718">
            <v>93381</v>
          </cell>
          <cell r="B718" t="str">
            <v>REATERRO MECANIZADO DE VALA COM RETROESCAVADEIRA (CAPACIDADE DA CAÇAMBA DA RETRO: 0,26 M³/POTÊNCIA: 88 HP), LARGURA 0,8 A 1,5 M, PROFUNDIDADE 1,5 A 3,0 M, COM SOLO (SEM SUBSTITUIÇÃO) DE 1ª CATEGORIA E COMPACTADOR DE SOLOS DE PERCUSSÃO. AF_08/2023</v>
          </cell>
        </row>
        <row r="719">
          <cell r="A719">
            <v>93379</v>
          </cell>
          <cell r="B719" t="str">
            <v>REATERRO MECANIZADO DE VALA COM RETROESCAVADEIRA (CAPACIDADE DA CAÇAMBA DA RETRO: 0,26 M³/POTÊNCIA: 88 HP), LARGURA 0,8 A 1,5 M, PROFUNDIDADE ATÉ 1,5 M, COM SOLO (SEM SUBSTITUIÇÃO) DE 1ª CATEGORIA, COM COMPACTADOR DE SOLOS DE PERCUSSÃO AF_08/2023</v>
          </cell>
        </row>
        <row r="720">
          <cell r="A720">
            <v>93380</v>
          </cell>
          <cell r="B720" t="str">
            <v>REATERRO MECANIZADO DE VALA COM RETROESCAVADEIRA (CAPACIDADE DA CAÇAMBA DA RETRO: 0,26 M³/POTÊNCIA: 88 HP), LARGURA ATÉ 0,8 M, PROFUNDIDADE 1,5 A 3,0 M, COM SOLO (SEM SUBSTITUIÇÃO) DE 1ª CATEGORIA, COM COMPACTADOR DE SOLOS DE PERCUSSÃO AF_08/2023</v>
          </cell>
        </row>
        <row r="721">
          <cell r="A721">
            <v>93378</v>
          </cell>
          <cell r="B721" t="str">
            <v>REATERRO MECANIZADO DE VALA COM RETROESCAVADEIRA (CAPACIDADE DA CAÇAMBA DA RETRO: 0,26 M³/POTÊNCIA: 88 HP), LARGURA ATÉ 0,8 M, PROFUNDIDADE ATÉ 1,5 M, COM SOLO (SEM SUBSTITUIÇÃO) DE 1ª CATEGORIA, COM COMPACTADOR DE SOLOS DE PERCUSSÃO. AF_08/2023</v>
          </cell>
        </row>
        <row r="722">
          <cell r="A722">
            <v>104733</v>
          </cell>
          <cell r="B722" t="str">
            <v>REATERRO MECANIZADO DE VALA COM RETROESCAVADEIRA (CAPACIDADE DA CAÇAMBA DA RETRO: 0,26 M³/POTÊNCIA: 88 HP), LARGURA ATÉ 0,8 M, PROFUNDIDADE ATÉ 1,5 M, COM SOLO (SEM SUBSTITUIÇÃO) DE 1ª CATEGORIA, COM PLACA VIBRATÓRIA. AF_08/2023</v>
          </cell>
        </row>
        <row r="723">
          <cell r="A723">
            <v>104735</v>
          </cell>
          <cell r="B723" t="str">
            <v>REATERRO MECANIZADO DE VALA COM RETROESCAVADEIRA (CAPACIDADE DA CAÇAMBA DA RETRO: 0,26 M³/POTÊNCIA: 88 HP), LARGURA ATÉ 0,8 M, PROFUNDIDADE DE 1,5 A 3,0 M, COM SOLO (SEM SUBSTITUIÇÃO) DE 1ª CATEGORIA, COM PLACA VIBRATÓRIA. AF_08/2023</v>
          </cell>
        </row>
        <row r="724">
          <cell r="A724">
            <v>104734</v>
          </cell>
          <cell r="B724" t="str">
            <v>REATERRO MECANIZADO DE VALA COM RETROESCAVADEIRA (CAPACIDADE DA CAÇAMBA DA RETRO: 0,26 M³/POTÊNCIA: 88 HP), LARGURA DE 0,8 A 1,5 M, PROFUNDIDADE ATÉ 1,5 M, COM SOLO (SEM SUBSTITUIÇÃO) DE 1ª CATEGORIA, COM PLACA VIBRATÓRIA. AF_08/2023</v>
          </cell>
        </row>
        <row r="725">
          <cell r="A725">
            <v>104736</v>
          </cell>
          <cell r="B725" t="str">
            <v>REATERRO MECANIZADO DE VALA COM RETROESCAVADEIRA (CAPACIDADE DA CAÇAMBA DA RETRO: 0,26 M³/POTÊNCIA: 88 HP), LARGURA DE 0,8 A 1,5 M, PROFUNDIDADE DE 1,5 A 3,0 M, COM SOLO (SEM SUBSTITUIÇÃO) DE 1ª CATEGORIA, COM PLACA VIBRATÓRIA. AF_08/2023</v>
          </cell>
        </row>
        <row r="726">
          <cell r="A726">
            <v>105732</v>
          </cell>
          <cell r="B726" t="str">
            <v>CONSTRUÇÃO DE BASE E SUB-BASE PARA PAVIMENTAÇÃO DE BRITA GRADUADA SIMPLES TRATADA COM CIMENTO, COM ESPESSURA DE 10 CM - EXCLUSIVE CARGA E TRANSPORTE. AF_09/2024</v>
          </cell>
        </row>
        <row r="727">
          <cell r="A727">
            <v>96397</v>
          </cell>
          <cell r="B727" t="str">
            <v>CONSTRUÇÃO DE BASE E SUB-BASE PARA PAVIMENTAÇÃO DE BRITA GRADUADA SIMPLES TRATADA COM CIMENTO, COM ESPESSURA DE 15 CM - EXCLUSIVE CARGA E TRANSPORTE. AF_09/2024</v>
          </cell>
        </row>
        <row r="728">
          <cell r="A728">
            <v>105735</v>
          </cell>
          <cell r="B728" t="str">
            <v>CONSTRUÇÃO DE BASE E SUB-BASE PARA PAVIMENTAÇÃO DE BRITA GRADUADA SIMPLES TRATADA COM CIMENTO, COM ESPESSURA DE 20 CM - EXCLUSIVE CARGA E TRANSPORTE. AF_09/2024</v>
          </cell>
        </row>
        <row r="729">
          <cell r="A729">
            <v>105727</v>
          </cell>
          <cell r="B729" t="str">
            <v>CONSTRUÇÃO DE BASE E SUB-BASE PARA PAVIMENTAÇÃO DE BRITA GRADUADA SIMPLES, COM ESPESSURA DE 10 CM - EXCLUSIVE CARGA E TRANSPORTE. AF_09/2024</v>
          </cell>
        </row>
        <row r="730">
          <cell r="A730">
            <v>96396</v>
          </cell>
          <cell r="B730" t="str">
            <v>CONSTRUÇÃO DE BASE E SUB-BASE PARA PAVIMENTAÇÃO DE BRITA GRADUADA SIMPLES, COM ESPESSURA DE 15 CM - EXCLUSIVE CARGA E TRANSPORTE. AF_09/2024</v>
          </cell>
        </row>
        <row r="731">
          <cell r="A731">
            <v>105730</v>
          </cell>
          <cell r="B731" t="str">
            <v>CONSTRUÇÃO DE BASE E SUB-BASE PARA PAVIMENTAÇÃO DE BRITA GRADUADA SIMPLES, COM ESPESSURA DE 20 CM - EXCLUSIVE CARGA E TRANSPORTE. AF_09/2024</v>
          </cell>
        </row>
        <row r="732">
          <cell r="A732">
            <v>105737</v>
          </cell>
          <cell r="B732" t="str">
            <v>CONSTRUÇÃO DE BASE E SUB-BASE PARA PAVIMENTAÇÃO DE CONCRETO COMPACTADO COM ROLO, COM ESPESSURA DE 10 CM - EXCLUSIVE CARGA E TRANSPORTE. AF_09/2024</v>
          </cell>
        </row>
        <row r="733">
          <cell r="A733">
            <v>96398</v>
          </cell>
          <cell r="B733" t="str">
            <v>CONSTRUÇÃO DE BASE E SUB-BASE PARA PAVIMENTAÇÃO DE CONCRETO COMPACTADO COM ROLO, COM ESPESSURA DE 15 CM - EXCLUSIVE CARGA E TRANSPORTE. AF_09/2024</v>
          </cell>
        </row>
        <row r="734">
          <cell r="A734">
            <v>105740</v>
          </cell>
          <cell r="B734" t="str">
            <v>CONSTRUÇÃO DE BASE E SUB-BASE PARA PAVIMENTAÇÃO DE CONCRETO COMPACTADO COM ROLO, COM ESPESSURA DE 20 CM - EXCLUSIVE CARGA E TRANSPORTE. AF_09/2024</v>
          </cell>
        </row>
        <row r="735">
          <cell r="A735">
            <v>105749</v>
          </cell>
          <cell r="B735" t="str">
            <v>CONSTRUÇÃO DE BASE E SUB-BASE PARA PAVIMENTAÇÃO DE MACADAME SECO, COM ESPESSURA DE 10 CM - EXCLUSIVE CARGA E TRANSPORTE. AF_09/2024</v>
          </cell>
        </row>
        <row r="736">
          <cell r="A736">
            <v>96400</v>
          </cell>
          <cell r="B736" t="str">
            <v>CONSTRUÇÃO DE BASE E SUB-BASE PARA PAVIMENTAÇÃO DE MACADAME SECO, COM ESPESSURA DE 15 CM - EXCLUSIVE CARGA E TRANSPORTE. AF_09/2024</v>
          </cell>
        </row>
        <row r="737">
          <cell r="A737">
            <v>105752</v>
          </cell>
          <cell r="B737" t="str">
            <v>CONSTRUÇÃO DE BASE E SUB-BASE PARA PAVIMENTAÇÃO DE MACADAME SECO, COM ESPESSURA DE 20 CM - EXCLUSIVE CARGA E TRANSPORTE. AF_09/2024</v>
          </cell>
        </row>
        <row r="738">
          <cell r="A738">
            <v>105754</v>
          </cell>
          <cell r="B738" t="str">
            <v>CONSTRUÇÃO DE BASE E SUB-BASE PARA PAVIMENTAÇÃO DE MACADAME SECO, COM ESPESSURA DE 25 CM - EXCLUSIVE CARGA E TRANSPORTE. AF_09/2024</v>
          </cell>
        </row>
        <row r="739">
          <cell r="A739">
            <v>105742</v>
          </cell>
          <cell r="B739" t="str">
            <v>CONSTRUÇÃO DE BASE E SUB-BASE PARA PAVIMENTAÇÃO DE RACHÃO, COM ESPESSURA DE 30 CM - EXCLUSIVE CARGA E TRANSPORTE. AF_09/2024</v>
          </cell>
        </row>
        <row r="740">
          <cell r="A740">
            <v>96399</v>
          </cell>
          <cell r="B740" t="str">
            <v>CONSTRUÇÃO DE BASE E SUB-BASE PARA PAVIMENTAÇÃO DE RACHÃO, COM ESPESSURA DE 40 CM - EXCLUSIVE CARGA E TRANSPORTE. AF_09/2024</v>
          </cell>
        </row>
        <row r="741">
          <cell r="A741">
            <v>105745</v>
          </cell>
          <cell r="B741" t="str">
            <v>CONSTRUÇÃO DE BASE E SUB-BASE PARA PAVIMENTAÇÃO DE RACHÃO, COM ESPESSURA DE 50 CM - EXCLUSIVE CARGA E TRANSPORTE. AF_09/2024</v>
          </cell>
        </row>
        <row r="742">
          <cell r="A742">
            <v>105747</v>
          </cell>
          <cell r="B742" t="str">
            <v>CONSTRUÇÃO DE BASE E SUB-BASE PARA PAVIMENTAÇÃO DE RACHÃO, COM ESPESSURA DE 60 CM - EXCLUSIVE CARGA E TRANSPORTE. AF_09/2024</v>
          </cell>
        </row>
        <row r="743">
          <cell r="A743">
            <v>105657</v>
          </cell>
          <cell r="B743" t="str">
            <v>CONSTRUÇÃO DE BASE E SUB-BASE PARA PAVIMENTAÇÃO DE SOLO (PREDOMINANTEMENTE ARENOSO) BRITA - 40%-60% COM CIMENTO - 4%, MISTURA EM PISTA, COM ESPESSURA DE 10 CM - EXCLUSIVE ESCAVAÇÃO, CARGA E TRANSPORTE E SOLO. AF_09/2024</v>
          </cell>
        </row>
        <row r="744">
          <cell r="A744">
            <v>100566</v>
          </cell>
          <cell r="B744" t="str">
            <v>CONSTRUÇÃO DE BASE E SUB-BASE PARA PAVIMENTAÇÃO DE SOLO (PREDOMINANTEMENTE ARENOSO) BRITA - 40%-60% COM CIMENTO - 4%, MISTURA EM PISTA, COM ESPESSURA DE 15 CM - EXCLUSIVE ESCAVAÇÃO, CARGA E TRANSPORTE E SOLO. AF_09/2024</v>
          </cell>
        </row>
        <row r="745">
          <cell r="A745">
            <v>105666</v>
          </cell>
          <cell r="B745" t="str">
            <v>CONSTRUÇÃO DE BASE E SUB-BASE PARA PAVIMENTAÇÃO DE SOLO (PREDOMINANTEMENTE ARENOSO) BRITA - 40%-60% COM CIMENTO - 4%, MISTURA EM PISTA, COM ESPESSURA DE 20 CM - EXCLUSIVE ESCAVAÇÃO, CARGA E TRANSPORTE E SOLO. AF_09/2024</v>
          </cell>
        </row>
        <row r="746">
          <cell r="A746">
            <v>105639</v>
          </cell>
          <cell r="B746" t="str">
            <v>CONSTRUÇÃO DE BASE E SUB-BASE PARA PAVIMENTAÇÃO DE SOLO (PREDOMINANTEMENTE ARENOSO) BRITA - 40%-60% COM CIMENTO - 4%, MISTURA EM USINA, COM ESPESSURA DE 10 CM - EXCLUSIVE CARGA E TRANSPORTE. AF_09/2024</v>
          </cell>
        </row>
        <row r="747">
          <cell r="A747">
            <v>105645</v>
          </cell>
          <cell r="B747" t="str">
            <v>CONSTRUÇÃO DE BASE E SUB-BASE PARA PAVIMENTAÇÃO DE SOLO (PREDOMINANTEMENTE ARENOSO) BRITA - 40%-60% COM CIMENTO - 4%, MISTURA EM USINA, COM ESPESSURA DE 15 CM - EXCLUSIVE CARGA E TRANSPORTE. AF_09/2024</v>
          </cell>
        </row>
        <row r="748">
          <cell r="A748">
            <v>105651</v>
          </cell>
          <cell r="B748" t="str">
            <v>CONSTRUÇÃO DE BASE E SUB-BASE PARA PAVIMENTAÇÃO DE SOLO (PREDOMINANTEMENTE ARENOSO) BRITA - 40%-60% COM CIMENTO - 4%, MISTURA EM USINA, COM ESPESSURA DE 20 CM - EXCLUSIVE CARGA E TRANSPORTE. AF_09/2024</v>
          </cell>
        </row>
        <row r="749">
          <cell r="A749">
            <v>105658</v>
          </cell>
          <cell r="B749" t="str">
            <v>CONSTRUÇÃO DE BASE E SUB-BASE PARA PAVIMENTAÇÃO DE SOLO (PREDOMINANTEMENTE ARENOSO) BRITA - 40%-60% COM CIMENTO - 6%, MISTURA EM PISTA, COM ESPESSURA DE 10 CM - EXCLUSIVE ESCAVAÇÃO, CARGA E TRANSPORTE E SOLO. AF_09/2024</v>
          </cell>
        </row>
        <row r="750">
          <cell r="A750">
            <v>100567</v>
          </cell>
          <cell r="B750" t="str">
            <v>CONSTRUÇÃO DE BASE E SUB-BASE PARA PAVIMENTAÇÃO DE SOLO (PREDOMINANTEMENTE ARENOSO) BRITA - 40%-60% COM CIMENTO - 6%, MISTURA EM PISTA, COM ESPESSURA DE 15 CM - EXCLUSIVE ESCAVAÇÃO, CARGA E TRANSPORTE E SOLO. AF_09/2024</v>
          </cell>
        </row>
        <row r="751">
          <cell r="A751">
            <v>105667</v>
          </cell>
          <cell r="B751" t="str">
            <v>CONSTRUÇÃO DE BASE E SUB-BASE PARA PAVIMENTAÇÃO DE SOLO (PREDOMINANTEMENTE ARENOSO) BRITA - 40%-60% COM CIMENTO - 6%, MISTURA EM PISTA, COM ESPESSURA DE 20 CM - EXCLUSIVE ESCAVAÇÃO, CARGA E TRANSPORTE E SOLO. AF_09/2024</v>
          </cell>
        </row>
        <row r="752">
          <cell r="A752">
            <v>105640</v>
          </cell>
          <cell r="B752" t="str">
            <v>CONSTRUÇÃO DE BASE E SUB-BASE PARA PAVIMENTAÇÃO DE SOLO (PREDOMINANTEMENTE ARENOSO) BRITA - 40%-60% COM CIMENTO - 6%, MISTURA EM USINA, COM ESPESSURA DE 10 CM - EXCLUSIVE CARGA E TRANSPORTE. AF_09/2024</v>
          </cell>
        </row>
        <row r="753">
          <cell r="A753">
            <v>105646</v>
          </cell>
          <cell r="B753" t="str">
            <v>CONSTRUÇÃO DE BASE E SUB-BASE PARA PAVIMENTAÇÃO DE SOLO (PREDOMINANTEMENTE ARENOSO) BRITA - 40%-60% COM CIMENTO - 6%, MISTURA EM USINA, COM ESPESSURA DE 15 CM - EXCLUSIVE CARGA E TRANSPORTE. AF_09/2024</v>
          </cell>
        </row>
        <row r="754">
          <cell r="A754">
            <v>105652</v>
          </cell>
          <cell r="B754" t="str">
            <v>CONSTRUÇÃO DE BASE E SUB-BASE PARA PAVIMENTAÇÃO DE SOLO (PREDOMINANTEMENTE ARENOSO) BRITA - 40%-60% COM CIMENTO - 6%, MISTURA EM USINA, COM ESPESSURA DE 20 CM - EXCLUSIVE CARGA E TRANSPORTE. AF_09/2024</v>
          </cell>
        </row>
        <row r="755">
          <cell r="A755">
            <v>105659</v>
          </cell>
          <cell r="B755" t="str">
            <v>CONSTRUÇÃO DE BASE E SUB-BASE PARA PAVIMENTAÇÃO DE SOLO (PREDOMINANTEMENTE ARENOSO) BRITA - 40%-60% COM CIMENTO - 8%, MISTURA EM PISTA, COM ESPESSURA DE 10 CM - EXCLUSIVE ESCAVAÇÃO, CARGA E TRANSPORTE E SOLO. AF_09/2024</v>
          </cell>
        </row>
        <row r="756">
          <cell r="A756">
            <v>100568</v>
          </cell>
          <cell r="B756" t="str">
            <v>CONSTRUÇÃO DE BASE E SUB-BASE PARA PAVIMENTAÇÃO DE SOLO (PREDOMINANTEMENTE ARENOSO) BRITA - 40%-60% COM CIMENTO - 8%, MISTURA EM PISTA, COM ESPESSURA DE 15 CM - EXCLUSIVE ESCAVAÇÃO, CARGA E TRANSPORTE E SOLO. AF_09/2024</v>
          </cell>
        </row>
        <row r="757">
          <cell r="A757">
            <v>105668</v>
          </cell>
          <cell r="B757" t="str">
            <v>CONSTRUÇÃO DE BASE E SUB-BASE PARA PAVIMENTAÇÃO DE SOLO (PREDOMINANTEMENTE ARENOSO) BRITA - 40%-60% COM CIMENTO - 8%, MISTURA EM PISTA, COM ESPESSURA DE 20 CM - EXCLUSIVE ESCAVAÇÃO, CARGA E TRANSPORTE E SOLO. AF_09/2024</v>
          </cell>
        </row>
        <row r="758">
          <cell r="A758">
            <v>105641</v>
          </cell>
          <cell r="B758" t="str">
            <v>CONSTRUÇÃO DE BASE E SUB-BASE PARA PAVIMENTAÇÃO DE SOLO (PREDOMINANTEMENTE ARENOSO) BRITA - 40%-60% COM CIMENTO - 8%, MISTURA EM USINA, COM ESPESSURA DE 10 CM - EXCLUSIVE CARGA E TRANSPORTE. AF_09/2024</v>
          </cell>
        </row>
        <row r="759">
          <cell r="A759">
            <v>105647</v>
          </cell>
          <cell r="B759" t="str">
            <v>CONSTRUÇÃO DE BASE E SUB-BASE PARA PAVIMENTAÇÃO DE SOLO (PREDOMINANTEMENTE ARENOSO) BRITA - 40%-60% COM CIMENTO - 8%, MISTURA EM USINA, COM ESPESSURA DE 15 CM - EXCLUSIVE CARGA E TRANSPORTE. AF_09/2024</v>
          </cell>
        </row>
        <row r="760">
          <cell r="A760">
            <v>105653</v>
          </cell>
          <cell r="B760" t="str">
            <v>CONSTRUÇÃO DE BASE E SUB-BASE PARA PAVIMENTAÇÃO DE SOLO (PREDOMINANTEMENTE ARENOSO) BRITA - 40%-60% COM CIMENTO - 8%, MISTURA EM USINA, COM ESPESSURA DE 20 CM - EXCLUSIVE CARGA E TRANSPORTE. AF_09/2024</v>
          </cell>
        </row>
        <row r="761">
          <cell r="A761">
            <v>105710</v>
          </cell>
          <cell r="B761" t="str">
            <v>CONSTRUÇÃO DE BASE E SUB-BASE PARA PAVIMENTAÇÃO DE SOLO (PREDOMINANTEMENTE ARENOSO) BRITA - 40%-60%, MISTURA EM PISTA, COM ESPESSURA DE 10 CM - EXCLUSIVE ESCAVAÇÃO, CARGA E TRANSPORTE E SOLO. AF_09/2024</v>
          </cell>
        </row>
        <row r="762">
          <cell r="A762">
            <v>100564</v>
          </cell>
          <cell r="B762" t="str">
            <v>CONSTRUÇÃO DE BASE E SUB-BASE PARA PAVIMENTAÇÃO DE SOLO (PREDOMINANTEMENTE ARENOSO) BRITA - 40%-60%, MISTURA EM PISTA, COM ESPESSURA DE 15 CM - EXCLUSIVE ESCAVAÇÃO, CARGA E TRANSPORTE E SOLO. AF_09/2024</v>
          </cell>
        </row>
        <row r="763">
          <cell r="A763">
            <v>105711</v>
          </cell>
          <cell r="B763" t="str">
            <v>CONSTRUÇÃO DE BASE E SUB-BASE PARA PAVIMENTAÇÃO DE SOLO (PREDOMINANTEMENTE ARENOSO) BRITA - 40%-60%, MISTURA EM PISTA, COM ESPESSURA DE 20 CM - EXCLUSIVE ESCAVAÇÃO, CARGA E TRANSPORTE E SOLO. AF_09/2024</v>
          </cell>
        </row>
        <row r="764">
          <cell r="A764">
            <v>105705</v>
          </cell>
          <cell r="B764" t="str">
            <v>CONSTRUÇÃO DE BASE E SUB-BASE PARA PAVIMENTAÇÃO DE SOLO (PREDOMINANTEMENTE ARENOSO) BRITA - 40%-60%, MISTURA EM USINA, COM ESPESSURA DE 10 CM - EXCLUSIVE CARGA E TRANSPORTE. AF_09/2024</v>
          </cell>
        </row>
        <row r="765">
          <cell r="A765">
            <v>105706</v>
          </cell>
          <cell r="B765" t="str">
            <v>CONSTRUÇÃO DE BASE E SUB-BASE PARA PAVIMENTAÇÃO DE SOLO (PREDOMINANTEMENTE ARENOSO) BRITA - 40%-60%, MISTURA EM USINA, COM ESPESSURA DE 15 CM - EXCLUSIVE CARGA E TRANSPORTE. AF_09/2024</v>
          </cell>
        </row>
        <row r="766">
          <cell r="A766">
            <v>105708</v>
          </cell>
          <cell r="B766" t="str">
            <v>CONSTRUÇÃO DE BASE E SUB-BASE PARA PAVIMENTAÇÃO DE SOLO (PREDOMINANTEMENTE ARENOSO) BRITA - 40%-60%, MISTURA EM USINA, COM ESPESSURA DE 20 CM - EXCLUSIVE CARGA E TRANSPORTE. AF_09/2024</v>
          </cell>
        </row>
        <row r="767">
          <cell r="A767">
            <v>105690</v>
          </cell>
          <cell r="B767" t="str">
            <v>CONSTRUÇÃO DE BASE E SUB-BASE PARA PAVIMENTAÇÃO DE SOLO (PREDOMINANTEMENTE ARENOSO) BRITA - 50%-50% COM CIMENTO - 4%, MISTURA EM PISTA, COM ESPESSURA DE 10 CM - EXCLUSIVE ESCAVAÇÃO, CARGA E TRANSPORTE E SOLO. AF_09/2024</v>
          </cell>
        </row>
        <row r="768">
          <cell r="A768">
            <v>100569</v>
          </cell>
          <cell r="B768" t="str">
            <v>CONSTRUÇÃO DE BASE E SUB-BASE PARA PAVIMENTAÇÃO DE SOLO (PREDOMINANTEMENTE ARENOSO) BRITA - 50%-50% COM CIMENTO - 4%, MISTURA EM PISTA, COM ESPESSURA DE 15 CM - EXCLUSIVE ESCAVAÇÃO, CARGA E TRANSPORTE E SOLO. AF_09/2024</v>
          </cell>
        </row>
        <row r="769">
          <cell r="A769">
            <v>105699</v>
          </cell>
          <cell r="B769" t="str">
            <v>CONSTRUÇÃO DE BASE E SUB-BASE PARA PAVIMENTAÇÃO DE SOLO (PREDOMINANTEMENTE ARENOSO) BRITA - 50%-50% COM CIMENTO - 4%, MISTURA EM PISTA, COM ESPESSURA DE 20 CM - EXCLUSIVE ESCAVAÇÃO, CARGA E TRANSPORTE E SOLO. AF_09/2024</v>
          </cell>
        </row>
        <row r="770">
          <cell r="A770">
            <v>105672</v>
          </cell>
          <cell r="B770" t="str">
            <v>CONSTRUÇÃO DE BASE E SUB-BASE PARA PAVIMENTAÇÃO DE SOLO (PREDOMINANTEMENTE ARENOSO) BRITA - 50%-50% COM CIMENTO - 4%, MISTURA EM USINA, COM ESPESSURA DE 10 CM - EXCLUSIVE CARGA E TRANSPORTE. AF_09/2024</v>
          </cell>
        </row>
        <row r="771">
          <cell r="A771">
            <v>105678</v>
          </cell>
          <cell r="B771" t="str">
            <v>CONSTRUÇÃO DE BASE E SUB-BASE PARA PAVIMENTAÇÃO DE SOLO (PREDOMINANTEMENTE ARENOSO) BRITA - 50%-50% COM CIMENTO - 4%, MISTURA EM USINA, COM ESPESSURA DE 15 CM - EXCLUSIVE CARGA E TRANSPORTE. AF_09/2024</v>
          </cell>
        </row>
        <row r="772">
          <cell r="A772">
            <v>105684</v>
          </cell>
          <cell r="B772" t="str">
            <v>CONSTRUÇÃO DE BASE E SUB-BASE PARA PAVIMENTAÇÃO DE SOLO (PREDOMINANTEMENTE ARENOSO) BRITA - 50%-50% COM CIMENTO - 4%, MISTURA EM USINA, COM ESPESSURA DE 20 CM - EXCLUSIVE CARGA E TRANSPORTE. AF_09/2024</v>
          </cell>
        </row>
        <row r="773">
          <cell r="A773">
            <v>105691</v>
          </cell>
          <cell r="B773" t="str">
            <v>CONSTRUÇÃO DE BASE E SUB-BASE PARA PAVIMENTAÇÃO DE SOLO (PREDOMINANTEMENTE ARENOSO) BRITA - 50%-50% COM CIMENTO - 6%, MISTURA EM PISTA, COM ESPESSURA DE 10 CM - EXCLUSIVE ESCAVAÇÃO, CARGA E TRANSPORTE E SOLO. AF_09/2024</v>
          </cell>
        </row>
        <row r="774">
          <cell r="A774">
            <v>100570</v>
          </cell>
          <cell r="B774" t="str">
            <v>CONSTRUÇÃO DE BASE E SUB-BASE PARA PAVIMENTAÇÃO DE SOLO (PREDOMINANTEMENTE ARENOSO) BRITA - 50%-50% COM CIMENTO - 6%, MISTURA EM PISTA, COM ESPESSURA DE 15 CM - EXCLUSIVE ESCAVAÇÃO, CARGA E TRANSPORTE E SOLO. AF_09/2024</v>
          </cell>
        </row>
        <row r="775">
          <cell r="A775">
            <v>105700</v>
          </cell>
          <cell r="B775" t="str">
            <v>CONSTRUÇÃO DE BASE E SUB-BASE PARA PAVIMENTAÇÃO DE SOLO (PREDOMINANTEMENTE ARENOSO) BRITA - 50%-50% COM CIMENTO - 6%, MISTURA EM PISTA, COM ESPESSURA DE 20 CM - EXCLUSIVE ESCAVAÇÃO, CARGA E TRANSPORTE E SOLO. AF_09/2024</v>
          </cell>
        </row>
        <row r="776">
          <cell r="A776">
            <v>105673</v>
          </cell>
          <cell r="B776" t="str">
            <v>CONSTRUÇÃO DE BASE E SUB-BASE PARA PAVIMENTAÇÃO DE SOLO (PREDOMINANTEMENTE ARENOSO) BRITA - 50%-50% COM CIMENTO - 6%, MISTURA EM USINA, COM ESPESSURA DE 10 CM - EXCLUSIVE CARGA E TRANSPORTE. AF_09/2024</v>
          </cell>
        </row>
        <row r="777">
          <cell r="A777">
            <v>105679</v>
          </cell>
          <cell r="B777" t="str">
            <v>CONSTRUÇÃO DE BASE E SUB-BASE PARA PAVIMENTAÇÃO DE SOLO (PREDOMINANTEMENTE ARENOSO) BRITA - 50%-50% COM CIMENTO - 6%, MISTURA EM USINA, COM ESPESSURA DE 15 CM - EXCLUSIVE CARGA E TRANSPORTE. AF_09/2024</v>
          </cell>
        </row>
        <row r="778">
          <cell r="A778">
            <v>105685</v>
          </cell>
          <cell r="B778" t="str">
            <v>CONSTRUÇÃO DE BASE E SUB-BASE PARA PAVIMENTAÇÃO DE SOLO (PREDOMINANTEMENTE ARENOSO) BRITA - 50%-50% COM CIMENTO - 6%, MISTURA EM USINA, COM ESPESSURA DE 20 CM - EXCLUSIVE CARGA E TRANSPORTE. AF_09/2024</v>
          </cell>
        </row>
        <row r="779">
          <cell r="A779">
            <v>105692</v>
          </cell>
          <cell r="B779" t="str">
            <v>CONSTRUÇÃO DE BASE E SUB-BASE PARA PAVIMENTAÇÃO DE SOLO (PREDOMINANTEMENTE ARENOSO) BRITA - 50%-50% COM CIMENTO - 8%, MISTURA EM PISTA, COM ESPESSURA DE 10 CM - EXCLUSIVE ESCAVAÇÃO, CARGA E TRANSPORTE E SOLO. AF_09/2024</v>
          </cell>
        </row>
        <row r="780">
          <cell r="A780">
            <v>100571</v>
          </cell>
          <cell r="B780" t="str">
            <v>CONSTRUÇÃO DE BASE E SUB-BASE PARA PAVIMENTAÇÃO DE SOLO (PREDOMINANTEMENTE ARENOSO) BRITA - 50%-50% COM CIMENTO - 8%, MISTURA EM PISTA, COM ESPESSURA DE 15 CM - EXCLUSIVE ESCAVAÇÃO, CARGA E TRANSPORTE E SOLO. AF_09/2024</v>
          </cell>
        </row>
        <row r="781">
          <cell r="A781">
            <v>105701</v>
          </cell>
          <cell r="B781" t="str">
            <v>CONSTRUÇÃO DE BASE E SUB-BASE PARA PAVIMENTAÇÃO DE SOLO (PREDOMINANTEMENTE ARENOSO) BRITA - 50%-50% COM CIMENTO - 8%, MISTURA EM PISTA, COM ESPESSURA DE 20 CM - EXCLUSIVE ESCAVAÇÃO, CARGA E TRANSPORTE E SOLO. AF_09/2024</v>
          </cell>
        </row>
        <row r="782">
          <cell r="A782">
            <v>105674</v>
          </cell>
          <cell r="B782" t="str">
            <v>CONSTRUÇÃO DE BASE E SUB-BASE PARA PAVIMENTAÇÃO DE SOLO (PREDOMINANTEMENTE ARENOSO) BRITA - 50%-50% COM CIMENTO - 8%, MISTURA EM USINA, COM ESPESSURA DE 10 CM - EXCLUSIVE CARGA E TRANSPORTE. AF_09/2024</v>
          </cell>
        </row>
        <row r="783">
          <cell r="A783">
            <v>105680</v>
          </cell>
          <cell r="B783" t="str">
            <v>CONSTRUÇÃO DE BASE E SUB-BASE PARA PAVIMENTAÇÃO DE SOLO (PREDOMINANTEMENTE ARENOSO) BRITA - 50%-50% COM CIMENTO - 8%, MISTURA EM USINA, COM ESPESSURA DE 15 CM - EXCLUSIVE CARGA E TRANSPORTE. AF_09/2024</v>
          </cell>
        </row>
        <row r="784">
          <cell r="A784">
            <v>105686</v>
          </cell>
          <cell r="B784" t="str">
            <v>CONSTRUÇÃO DE BASE E SUB-BASE PARA PAVIMENTAÇÃO DE SOLO (PREDOMINANTEMENTE ARENOSO) BRITA - 50%-50% COM CIMENTO - 8%, MISTURA EM USINA, COM ESPESSURA DE 20 CM - EXCLUSIVE CARGA E TRANSPORTE. AF_09/2024</v>
          </cell>
        </row>
        <row r="785">
          <cell r="A785">
            <v>105718</v>
          </cell>
          <cell r="B785" t="str">
            <v>CONSTRUÇÃO DE BASE E SUB-BASE PARA PAVIMENTAÇÃO DE SOLO (PREDOMINANTEMENTE ARENOSO) BRITA - 50%-50%, MISTURA EM PISTA, COM ESPESSURA DE 10 CM - EXCLUSIVE ESCAVAÇÃO, CARGA E TRANSPORTE E SOLO. AF_09/2024</v>
          </cell>
        </row>
        <row r="786">
          <cell r="A786">
            <v>100565</v>
          </cell>
          <cell r="B786" t="str">
            <v>CONSTRUÇÃO DE BASE E SUB-BASE PARA PAVIMENTAÇÃO DE SOLO (PREDOMINANTEMENTE ARENOSO) BRITA - 50%-50%, MISTURA EM PISTA, COM ESPESSURA DE 15 CM - EXCLUSIVE ESCAVAÇÃO, CARGA E TRANSPORTE E SOLO. AF_09/2024</v>
          </cell>
        </row>
        <row r="787">
          <cell r="A787">
            <v>105581</v>
          </cell>
          <cell r="B787" t="str">
            <v>CONSTRUÇÃO DE BASE E SUB-BASE PARA PAVIMENTAÇÃO DE SOLO (PREDOMINANTEMENTE ARENOSO) BRITA - 50%-50%, MISTURA EM PISTA, COM ESPESSURA DE 20 CM - EXCLUSIVE ESCAVAÇÃO, CARGA E TRANSPORTE E SOLO. AF_09/2024</v>
          </cell>
        </row>
        <row r="788">
          <cell r="A788">
            <v>105713</v>
          </cell>
          <cell r="B788" t="str">
            <v>CONSTRUÇÃO DE BASE E SUB-BASE PARA PAVIMENTAÇÃO DE SOLO (PREDOMINANTEMENTE ARENOSO) BRITA - 50%-50%, MISTURA EM USINA, COM ESPESSURA DE 10 CM - EXCLUSIVE CARGA E TRANSPORTE. AF_09/2024</v>
          </cell>
        </row>
        <row r="789">
          <cell r="A789">
            <v>105714</v>
          </cell>
          <cell r="B789" t="str">
            <v>CONSTRUÇÃO DE BASE E SUB-BASE PARA PAVIMENTAÇÃO DE SOLO (PREDOMINANTEMENTE ARENOSO) BRITA - 50%-50%, MISTURA EM USINA, COM ESPESSURA DE 15 CM - EXCLUSIVE CARGA E TRANSPORTE. AF_09/2024</v>
          </cell>
        </row>
        <row r="790">
          <cell r="A790">
            <v>105716</v>
          </cell>
          <cell r="B790" t="str">
            <v>CONSTRUÇÃO DE BASE E SUB-BASE PARA PAVIMENTAÇÃO DE SOLO (PREDOMINANTEMENTE ARENOSO) BRITA - 50%-50%, MISTURA EM USINA, COM ESPESSURA DE 20 CM - EXCLUSIVE CARGA E TRANSPORTE. AF_09/2024</v>
          </cell>
        </row>
        <row r="791">
          <cell r="A791">
            <v>105624</v>
          </cell>
          <cell r="B791" t="str">
            <v>CONSTRUÇÃO DE BASE E SUB-BASE PARA PAVIMENTAÇÃO DE SOLO (PREDOMINANTEMENTE ARENOSO) COM CIMENTO - 6%, MISTURA EM PISTA, COM ESPESSURA DE 10 CM - EXCLUSIVE ESCAVAÇÃO, CARGA E TRANSPORTE E SOLO. AF_09/2024</v>
          </cell>
        </row>
        <row r="792">
          <cell r="A792">
            <v>96391</v>
          </cell>
          <cell r="B792" t="str">
            <v>CONSTRUÇÃO DE BASE E SUB-BASE PARA PAVIMENTAÇÃO DE SOLO (PREDOMINANTEMENTE ARENOSO) COM CIMENTO - 6%, MISTURA EM PISTA, COM ESPESSURA DE 15 CM - EXCLUSIVE ESCAVAÇÃO, CARGA E TRANSPORTE E SOLO. AF_09/2024</v>
          </cell>
        </row>
        <row r="793">
          <cell r="A793">
            <v>105632</v>
          </cell>
          <cell r="B793" t="str">
            <v>CONSTRUÇÃO DE BASE E SUB-BASE PARA PAVIMENTAÇÃO DE SOLO (PREDOMINANTEMENTE ARENOSO) COM CIMENTO - 6%, MISTURA EM PISTA, COM ESPESSURA DE 20 CM - EXCLUSIVE ESCAVAÇÃO, CARGA E TRANSPORTE E SOLO. AF_09/2024</v>
          </cell>
        </row>
        <row r="794">
          <cell r="A794">
            <v>105601</v>
          </cell>
          <cell r="B794" t="str">
            <v>CONSTRUÇÃO DE BASE E SUB-BASE PARA PAVIMENTAÇÃO DE SOLO (PREDOMINANTEMENTE ARENOSO) COM CIMENTO - 6%, MISTURA EM USINA, COM ESPESSURA DE 10 CM - EXCLUSIVE CARGA E TRANSPORTE. AF_09/2024</v>
          </cell>
        </row>
        <row r="795">
          <cell r="A795">
            <v>105609</v>
          </cell>
          <cell r="B795" t="str">
            <v>CONSTRUÇÃO DE BASE E SUB-BASE PARA PAVIMENTAÇÃO DE SOLO (PREDOMINANTEMENTE ARENOSO) COM CIMENTO - 6%, MISTURA EM USINA, COM ESPESSURA DE 15 CM - EXCLUSIVE CARGA E TRANSPORTE. AF_09/2024</v>
          </cell>
        </row>
        <row r="796">
          <cell r="A796">
            <v>105617</v>
          </cell>
          <cell r="B796" t="str">
            <v>CONSTRUÇÃO DE BASE E SUB-BASE PARA PAVIMENTAÇÃO DE SOLO (PREDOMINANTEMENTE ARENOSO) COM CIMENTO - 6%, MISTURA EM USINA, COM ESPESSURA DE 20 CM - EXCLUSIVE CARGA E TRANSPORTE. AF_09/2024</v>
          </cell>
        </row>
        <row r="797">
          <cell r="A797">
            <v>105625</v>
          </cell>
          <cell r="B797" t="str">
            <v>CONSTRUÇÃO DE BASE E SUB-BASE PARA PAVIMENTAÇÃO DE SOLO (PREDOMINANTEMENTE ARENOSO) COM CIMENTO - 8%, MISTURA EM PISTA, COM ESPESSURA DE 10 CM - EXCLUSIVE ESCAVAÇÃO, CARGA E TRANSPORTE E SOLO. AF_09/2024</v>
          </cell>
        </row>
        <row r="798">
          <cell r="A798">
            <v>96392</v>
          </cell>
          <cell r="B798" t="str">
            <v>CONSTRUÇÃO DE BASE E SUB-BASE PARA PAVIMENTAÇÃO DE SOLO (PREDOMINANTEMENTE ARENOSO) COM CIMENTO - 8%, MISTURA EM PISTA, COM ESPESSURA DE 15 CM - EXCLUSIVE ESCAVAÇÃO, CARGA E TRANSPORTE E SOLO. AF_09/2024</v>
          </cell>
        </row>
        <row r="799">
          <cell r="A799">
            <v>105633</v>
          </cell>
          <cell r="B799" t="str">
            <v>CONSTRUÇÃO DE BASE E SUB-BASE PARA PAVIMENTAÇÃO DE SOLO (PREDOMINANTEMENTE ARENOSO) COM CIMENTO - 8%, MISTURA EM PISTA, COM ESPESSURA DE 20 CM - EXCLUSIVE ESCAVAÇÃO, CARGA E TRANSPORTE E SOLO. AF_09/2024</v>
          </cell>
        </row>
        <row r="800">
          <cell r="A800">
            <v>105602</v>
          </cell>
          <cell r="B800" t="str">
            <v>CONSTRUÇÃO DE BASE E SUB-BASE PARA PAVIMENTAÇÃO DE SOLO (PREDOMINANTEMENTE ARENOSO) COM CIMENTO - 8%, MISTURA EM USINA, COM ESPESSURA DE 10 CM - EXCLUSIVE CARGA E TRANSPORTE. AF_09/2024</v>
          </cell>
        </row>
        <row r="801">
          <cell r="A801">
            <v>105610</v>
          </cell>
          <cell r="B801" t="str">
            <v>CONSTRUÇÃO DE BASE E SUB-BASE PARA PAVIMENTAÇÃO DE SOLO (PREDOMINANTEMENTE ARENOSO) COM CIMENTO - 8%, MISTURA EM USINA, COM ESPESSURA DE 15 CM - EXCLUSIVE CARGA E TRANSPORTE. AF_09/2024</v>
          </cell>
        </row>
        <row r="802">
          <cell r="A802">
            <v>105618</v>
          </cell>
          <cell r="B802" t="str">
            <v>CONSTRUÇÃO DE BASE E SUB-BASE PARA PAVIMENTAÇÃO DE SOLO (PREDOMINANTEMENTE ARENOSO) COM CIMENTO - 8%, MISTURA EM USINA, COM ESPESSURA DE 20 CM - EXCLUSIVE CARGA E TRANSPORTE. AF_09/2024</v>
          </cell>
        </row>
        <row r="803">
          <cell r="A803">
            <v>105571</v>
          </cell>
          <cell r="B803" t="str">
            <v>CONSTRUÇÃO DE BASE E SUB-BASE PARA PAVIMENTAÇÃO DE SOLO (PREDOMINANTEMENTE ARENOSO) MELHORADO COM CIMENTO - 2%, MISTURA EM PISTA, COM ESPESSURA DE 10 CM - EXCLUSIVE ESCAVAÇÃO, CARGA E TRANSPORTE E SOLO. AF_09/2024</v>
          </cell>
        </row>
        <row r="804">
          <cell r="A804">
            <v>96389</v>
          </cell>
          <cell r="B804" t="str">
            <v>CONSTRUÇÃO DE BASE E SUB-BASE PARA PAVIMENTAÇÃO DE SOLO (PREDOMINANTEMENTE ARENOSO) MELHORADO COM CIMENTO - 2%, MISTURA EM PISTA, COM ESPESSURA DE 15 CM - EXCLUSIVE ESCAVAÇÃO, CARGA E TRANSPORTE E SOLO. AF_09/2024</v>
          </cell>
        </row>
        <row r="805">
          <cell r="A805">
            <v>105575</v>
          </cell>
          <cell r="B805" t="str">
            <v>CONSTRUÇÃO DE BASE E SUB-BASE PARA PAVIMENTAÇÃO DE SOLO (PREDOMINANTEMENTE ARENOSO) MELHORADO COM CIMENTO - 2%, MISTURA EM PISTA, COM ESPESSURA DE 20 CM - EXCLUSIVE ESCAVAÇÃO, CARGA E TRANSPORTE E SOLO. AF_09/2024</v>
          </cell>
        </row>
        <row r="806">
          <cell r="A806">
            <v>105599</v>
          </cell>
          <cell r="B806" t="str">
            <v>CONSTRUÇÃO DE BASE E SUB-BASE PARA PAVIMENTAÇÃO DE SOLO (PREDOMINANTEMENTE ARENOSO) MELHORADO COM CIMENTO - 2%, MISTURA EM USINA, COM ESPESSURA DE 10 CM - EXCLUSIVE CARGA E TRANSPORTE. AF_09/2024</v>
          </cell>
        </row>
        <row r="807">
          <cell r="A807">
            <v>105607</v>
          </cell>
          <cell r="B807" t="str">
            <v>CONSTRUÇÃO DE BASE E SUB-BASE PARA PAVIMENTAÇÃO DE SOLO (PREDOMINANTEMENTE ARENOSO) MELHORADO COM CIMENTO - 2%, MISTURA EM USINA, COM ESPESSURA DE 15 CM - EXCLUSIVE CARGA E TRANSPORTE. AF_09/2024</v>
          </cell>
        </row>
        <row r="808">
          <cell r="A808">
            <v>105615</v>
          </cell>
          <cell r="B808" t="str">
            <v>CONSTRUÇÃO DE BASE E SUB-BASE PARA PAVIMENTAÇÃO DE SOLO (PREDOMINANTEMENTE ARENOSO) MELHORADO COM CIMENTO - 2%, MISTURA EM USINA, COM ESPESSURA DE 20 CM - EXCLUSIVE CARGA E TRANSPORTE. AF_09/2024</v>
          </cell>
        </row>
        <row r="809">
          <cell r="A809">
            <v>105623</v>
          </cell>
          <cell r="B809" t="str">
            <v>CONSTRUÇÃO DE BASE E SUB-BASE PARA PAVIMENTAÇÃO DE SOLO (PREDOMINANTEMENTE ARENOSO) MELHORADO COM CIMENTO - 4%, MISTURA EM PISTA, COM ESPESSURA DE 10 CM - EXCLUSIVE ESCAVAÇÃO, CARGA E TRANSPORTE E SOLO. AF_09/2024</v>
          </cell>
        </row>
        <row r="810">
          <cell r="A810">
            <v>96390</v>
          </cell>
          <cell r="B810" t="str">
            <v>CONSTRUÇÃO DE BASE E SUB-BASE PARA PAVIMENTAÇÃO DE SOLO (PREDOMINANTEMENTE ARENOSO) MELHORADO COM CIMENTO - 4%, MISTURA EM PISTA, COM ESPESSURA DE 15 CM - EXCLUSIVE ESCAVAÇÃO, CARGA E TRANSPORTE E SOLO. AF_09/2024</v>
          </cell>
        </row>
        <row r="811">
          <cell r="A811">
            <v>105631</v>
          </cell>
          <cell r="B811" t="str">
            <v>CONSTRUÇÃO DE BASE E SUB-BASE PARA PAVIMENTAÇÃO DE SOLO (PREDOMINANTEMENTE ARENOSO) MELHORADO COM CIMENTO - 4%, MISTURA EM PISTA, COM ESPESSURA DE 20 CM - EXCLUSIVE ESCAVAÇÃO, CARGA E TRANSPORTE E SOLO. AF_09/2024</v>
          </cell>
        </row>
        <row r="812">
          <cell r="A812">
            <v>105600</v>
          </cell>
          <cell r="B812" t="str">
            <v>CONSTRUÇÃO DE BASE E SUB-BASE PARA PAVIMENTAÇÃO DE SOLO (PREDOMINANTEMENTE ARENOSO) MELHORADO COM CIMENTO - 4%, MISTURA EM USINA, COM ESPESSURA DE 10 CM - EXCLUSIVE CARGA E TRANSPORTE. AF_09/2024</v>
          </cell>
        </row>
        <row r="813">
          <cell r="A813">
            <v>105608</v>
          </cell>
          <cell r="B813" t="str">
            <v>CONSTRUÇÃO DE BASE E SUB-BASE PARA PAVIMENTAÇÃO DE SOLO (PREDOMINANTEMENTE ARENOSO) MELHORADO COM CIMENTO - 4%, MISTURA EM USINA, COM ESPESSURA DE 15 CM - EXCLUSIVE CARGA E TRANSPORTE. AF_09/2024</v>
          </cell>
        </row>
        <row r="814">
          <cell r="A814">
            <v>105616</v>
          </cell>
          <cell r="B814" t="str">
            <v>CONSTRUÇÃO DE BASE E SUB-BASE PARA PAVIMENTAÇÃO DE SOLO (PREDOMINANTEMENTE ARENOSO) MELHORADO COM CIMENTO - 4%, MISTURA EM USINA, COM ESPESSURA DE 20 CM - EXCLUSIVE CARGA E TRANSPORTE. AF_09/2024</v>
          </cell>
        </row>
        <row r="815">
          <cell r="A815">
            <v>105585</v>
          </cell>
          <cell r="B815" t="str">
            <v>CONSTRUÇÃO DE BASE E SUB-BASE PARA PAVIMENTAÇÃO DE SOLO (PREDOMINANTEMENTE ARGILOSO) BRITA - 40%-60%, MISTURA EM PISTA, COM ESPESSURA DE 10 CM - EXCLUSIVE ESCAVAÇÃO, CARGA E TRANSPORTE E SOLO. AF_09/2024</v>
          </cell>
        </row>
        <row r="816">
          <cell r="A816">
            <v>100572</v>
          </cell>
          <cell r="B816" t="str">
            <v>CONSTRUÇÃO DE BASE E SUB-BASE PARA PAVIMENTAÇÃO DE SOLO (PREDOMINANTEMENTE ARGILOSO) BRITA - 40%-60%, MISTURA EM PISTA, COM ESPESSURA DE 15 CM - EXCLUSIVE ESCAVAÇÃO, CARGA E TRANSPORTE E SOLO. AF_09/2024</v>
          </cell>
        </row>
        <row r="817">
          <cell r="A817">
            <v>105588</v>
          </cell>
          <cell r="B817" t="str">
            <v>CONSTRUÇÃO DE BASE E SUB-BASE PARA PAVIMENTAÇÃO DE SOLO (PREDOMINANTEMENTE ARGILOSO) BRITA - 40%-60%, MISTURA EM PISTA, COM ESPESSURA DE 20 CM - EXCLUSIVE ESCAVAÇÃO, CARGA E TRANSPORTE E SOLO. AF_09/2024</v>
          </cell>
        </row>
        <row r="818">
          <cell r="A818">
            <v>105583</v>
          </cell>
          <cell r="B818" t="str">
            <v>CONSTRUÇÃO DE BASE E SUB-BASE PARA PAVIMENTAÇÃO DE SOLO (PREDOMINANTEMENTE ARGILOSO) BRITA - 40%-60%, MISTURA EM USINA, COM ESPESSURA DE 10 CM - EXCLUSIVE CARGA E TRANSPORTE. AF_09/2024</v>
          </cell>
        </row>
        <row r="819">
          <cell r="A819">
            <v>105719</v>
          </cell>
          <cell r="B819" t="str">
            <v>CONSTRUÇÃO DE BASE E SUB-BASE PARA PAVIMENTAÇÃO DE SOLO (PREDOMINANTEMENTE ARGILOSO) BRITA - 40%-60%, MISTURA EM USINA, COM ESPESSURA DE 15 CM - EXCLUSIVE CARGA E TRANSPORTE. AF_09/2024</v>
          </cell>
        </row>
        <row r="820">
          <cell r="A820">
            <v>105721</v>
          </cell>
          <cell r="B820" t="str">
            <v>CONSTRUÇÃO DE BASE E SUB-BASE PARA PAVIMENTAÇÃO DE SOLO (PREDOMINANTEMENTE ARGILOSO) BRITA - 40%-60%, MISTURA EM USINA, COM ESPESSURA DE 20 CM - EXCLUSIVE CARGA E TRANSPORTE. AF_09/2024</v>
          </cell>
        </row>
        <row r="821">
          <cell r="A821">
            <v>105592</v>
          </cell>
          <cell r="B821" t="str">
            <v>CONSTRUÇÃO DE BASE E SUB-BASE PARA PAVIMENTAÇÃO DE SOLO (PREDOMINANTEMENTE ARGILOSO) BRITA - 50%-50%, MISTURA EM PISTA, COM ESPESSURA DE 10 CM - EXCLUSIVE ESCAVAÇÃO, CARGA E TRANSPORTE E SOLO. AF_09/2024</v>
          </cell>
        </row>
        <row r="822">
          <cell r="A822">
            <v>100573</v>
          </cell>
          <cell r="B822" t="str">
            <v>CONSTRUÇÃO DE BASE E SUB-BASE PARA PAVIMENTAÇÃO DE SOLO (PREDOMINANTEMENTE ARGILOSO) BRITA - 50%-50%, MISTURA EM PISTA, COM ESPESSURA DE 15 CM - EXCLUSIVE ESCAVAÇÃO, CARGA E TRANSPORTE E SOLO. AF_09/2024</v>
          </cell>
        </row>
        <row r="823">
          <cell r="A823">
            <v>105595</v>
          </cell>
          <cell r="B823" t="str">
            <v>CONSTRUÇÃO DE BASE E SUB-BASE PARA PAVIMENTAÇÃO DE SOLO (PREDOMINANTEMENTE ARGILOSO) BRITA - 50%-50%, MISTURA EM PISTA, COM ESPESSURA DE 20 CM - EXCLUSIVE ESCAVAÇÃO, CARGA E TRANSPORTE E SOLO. AF_09/2024</v>
          </cell>
        </row>
        <row r="824">
          <cell r="A824">
            <v>105590</v>
          </cell>
          <cell r="B824" t="str">
            <v>CONSTRUÇÃO DE BASE E SUB-BASE PARA PAVIMENTAÇÃO DE SOLO (PREDOMINANTEMENTE ARGILOSO) BRITA - 50%-50%, MISTURA EM USINA, COM ESPESSURA DE 10 CM - EXCLUSIVE CARGA E TRANSPORTE. AF_09/2024</v>
          </cell>
        </row>
        <row r="825">
          <cell r="A825">
            <v>105723</v>
          </cell>
          <cell r="B825" t="str">
            <v>CONSTRUÇÃO DE BASE E SUB-BASE PARA PAVIMENTAÇÃO DE SOLO (PREDOMINANTEMENTE ARGILOSO) BRITA - 50%-50%, MISTURA EM USINA, COM ESPESSURA DE 15 CM - EXCLUSIVE CARGA E TRANSPORTE. AF_09/2024</v>
          </cell>
        </row>
        <row r="826">
          <cell r="A826">
            <v>105725</v>
          </cell>
          <cell r="B826" t="str">
            <v>CONSTRUÇÃO DE BASE E SUB-BASE PARA PAVIMENTAÇÃO DE SOLO (PREDOMINANTEMENTE ARGILOSO) BRITA - 50%-50%, MISTURA EM USINA, COM ESPESSURA DE 20 CM - EXCLUSIVE CARGA E TRANSPORTE. AF_09/2024</v>
          </cell>
        </row>
        <row r="827">
          <cell r="A827">
            <v>105566</v>
          </cell>
          <cell r="B827" t="str">
            <v>CONSTRUÇÃO DE BASE E SUB-BASE PARA PAVIMENTAÇÃO DE SOLO DE COMPORTAMENTO LATERÍTICO (ARENOSO), COM ESPESSURA DE 10 CM - EXCLUSIVE ESCAVAÇÃO, CARGA E TRANSPORTE E SOLO. AF_09/2024</v>
          </cell>
        </row>
        <row r="828">
          <cell r="A828">
            <v>96388</v>
          </cell>
          <cell r="B828" t="str">
            <v>CONSTRUÇÃO DE BASE E SUB-BASE PARA PAVIMENTAÇÃO DE SOLO DE COMPORTAMENTO LATERÍTICO (ARENOSO), COM ESPESSURA DE 15 CM - EXCLUSIVE ESCAVAÇÃO, CARGA E TRANSPORTE E SOLO. AF_09/2024</v>
          </cell>
        </row>
        <row r="829">
          <cell r="A829">
            <v>105569</v>
          </cell>
          <cell r="B829" t="str">
            <v>CONSTRUÇÃO DE BASE E SUB-BASE PARA PAVIMENTAÇÃO DE SOLO DE COMPORTAMENTO LATERÍTICO (ARENOSO), COM ESPESSURA DE 20 CM - EXCLUSIVE ESCAVAÇÃO, CARGA E TRANSPORTE E SOLO. AF_09/2024</v>
          </cell>
        </row>
        <row r="830">
          <cell r="A830">
            <v>101767</v>
          </cell>
          <cell r="B830" t="str">
            <v>CONSTRUÇÃO DE BASE E SUB-BASE PARA PAVIMENTAÇÃO DE SOLO ESTABILIZADO GRANULOMETRICAMENTE COM MISTURA DE SOLOS EM PISTA - EXCLUSIVE SOLO, ESCAVAÇÃO, CARGA E TRANSPORTE. AF_09/2024</v>
          </cell>
        </row>
        <row r="831">
          <cell r="A831">
            <v>101768</v>
          </cell>
          <cell r="B831" t="str">
            <v>CONSTRUÇÃO DE BASE E SUB-BASE PARA PAVIMENTAÇÃO DE SOLO ESTABILIZADO GRANULOMETRICAMENTE SEM MISTURA DE SOLOS - EXCLUSIVE SOLO, ESCAVAÇÃO, CARGA E TRANSPORTE. AF_09/2024</v>
          </cell>
        </row>
        <row r="832">
          <cell r="A832">
            <v>100574</v>
          </cell>
          <cell r="B832" t="str">
            <v>ESPALHAMENTO DE MATERIAL COM TRATOR DE ESTEIRAS. AF_09/2024</v>
          </cell>
        </row>
        <row r="833">
          <cell r="A833">
            <v>105562</v>
          </cell>
          <cell r="B833" t="str">
            <v>EXECUÇÃO E COMPACTAÇÃO DE CAMADA FINAL DE ATERRO (100% DE ENERGIA DO PROCTOR NORMAL) COM SOLO PREDOMINANTEMENTE ARENOSO, EM CAMADAS COM ESPESSURA DE 10 CM - EXCLUSIVE ESCAVAÇÃO, CARGA E TRANSPORTE E SOLO. AF_09/2024</v>
          </cell>
        </row>
        <row r="834">
          <cell r="A834">
            <v>105563</v>
          </cell>
          <cell r="B834" t="str">
            <v>EXECUÇÃO E COMPACTAÇÃO DE CAMADA FINAL DE ATERRO (100% DE ENERGIA DO PROCTOR NORMAL) COM SOLO PREDOMINANTEMENTE ARENOSO, EM CAMADAS COM ESPESSURA DE 15 CM - EXCLUSIVE ESCAVAÇÃO, CARGA E TRANSPORTE E SOLO. AF_09/2024</v>
          </cell>
        </row>
        <row r="835">
          <cell r="A835">
            <v>105565</v>
          </cell>
          <cell r="B835" t="str">
            <v>EXECUÇÃO E COMPACTAÇÃO DE CAMADA FINAL DE ATERRO (100% DE ENERGIA DO PROCTOR NORMAL) COM SOLO PREDOMINANTEMENTE ARENOSO, EM CAMADAS COM ESPESSURA DE 20 CM - EXCLUSIVE ESCAVAÇÃO, CARGA E TRANSPORTE E SOLO. AF_09/2024</v>
          </cell>
        </row>
        <row r="836">
          <cell r="A836">
            <v>105557</v>
          </cell>
          <cell r="B836" t="str">
            <v>EXECUÇÃO E COMPACTAÇÃO DE CAMADA FINAL DE ATERRO (100% DE ENERGIA DO PROCTOR NORMAL) COM SOLO PREDOMINANTEMENTE ARGILOSO, EM CAMADAS COM ESPESSURA DE 10 CM - EXCLUSIVE ESCAVAÇÃO, CARGA E TRANSPORTE E SOLO. AF_09/2024</v>
          </cell>
        </row>
        <row r="837">
          <cell r="A837">
            <v>105558</v>
          </cell>
          <cell r="B837" t="str">
            <v>EXECUÇÃO E COMPACTAÇÃO DE CAMADA FINAL DE ATERRO (100% DE ENERGIA DO PROCTOR NORMAL) COM SOLO PREDOMINANTEMENTE ARGILOSO, EM CAMADAS COM ESPESSURA DE 15 CM - EXCLUSIVE ESCAVAÇÃO, CARGA E TRANSPORTE E SOLO. AF_09/2024</v>
          </cell>
        </row>
        <row r="838">
          <cell r="A838">
            <v>105560</v>
          </cell>
          <cell r="B838" t="str">
            <v>EXECUÇÃO E COMPACTAÇÃO DE CAMADA FINAL DE ATERRO (100% DE ENERGIA DO PROCTOR NORMAL) COM SOLO PREDOMINANTEMENTE ARGILOSO, EM CAMADAS COM ESPESSURA DE 20 CM - EXCLUSIVE ESCAVAÇÃO, CARGA E TRANSPORTE E SOLO. AF_09/2024</v>
          </cell>
        </row>
        <row r="839">
          <cell r="A839">
            <v>96386</v>
          </cell>
          <cell r="B839" t="str">
            <v>EXECUÇÃO E COMPACTAÇÃO DE CORPO DE ATERRO (95% DE ENERGIA DO PROCTOR NORMAL) COM SOLO PREDOMINANTEMENTE ARENOSO ESPESSURA 15CM - EXCLUSIVE MATERIAL, ESCAVAÇÃO, CARGA E TRANSPORTE. AF_09/2024</v>
          </cell>
        </row>
        <row r="840">
          <cell r="A840">
            <v>105564</v>
          </cell>
          <cell r="B840" t="str">
            <v>EXECUÇÃO E COMPACTAÇÃO DE CORPO DE ATERRO (95% DE ENERGIA DO PROCTOR NORMAL) COM SOLO PREDOMINANTEMENTE ARENOSO, EM CAMADAS COM ESPESSURA DE 20 CM - EXCLUSIVE ESCAVAÇÃO, CARGA E TRANSPORTE E SOLO. AF_09/2024</v>
          </cell>
        </row>
        <row r="841">
          <cell r="A841">
            <v>105561</v>
          </cell>
          <cell r="B841" t="str">
            <v>EXECUÇÃO E COMPACTAÇÃO DE CORPO DE ATERRO DE ATERRO (95% DE ENERGIA DO PROCTOR NORMAL) COM SOLO PREDOMINANTEMENTE ARENOSO, EM CAMADAS COM ESPESSURA DE 10 CM - EXCLUSIVE ESCAVAÇÃO, CARGA E TRANSPORTE E SOLO. AF_09/2024</v>
          </cell>
        </row>
        <row r="842">
          <cell r="A842">
            <v>96385</v>
          </cell>
          <cell r="B842" t="str">
            <v>EXECUÇÃO E COMPACTAÇÃO DE CORPO DE ATERRO DE ATERRO (95% DE ENERGIA DO PROCTOR NORMAL) COM SOLO PREDOMINANTEMENTE ARGILOSO ESPESSURA 15 CM - EXCLUSIVE MATERIAL, ESCAVAÇÃO, CARGA E TRANSPORTE. AF_09/2024</v>
          </cell>
        </row>
        <row r="843">
          <cell r="A843">
            <v>105556</v>
          </cell>
          <cell r="B843" t="str">
            <v>EXECUÇÃO E COMPACTAÇÃO DE CORPO DE ATERRO DE ATERRO (95% DE ENERGIA DO PROCTOR NORMAL) COM SOLO PREDOMINANTEMENTE ARGILOSO, EM CAMADAS COM ESPESSURA DE 10 CM - EXCLUSIVE ESCAVAÇÃO, CARGA E TRANSPORTE E SOLO. AF_09/2024</v>
          </cell>
        </row>
        <row r="844">
          <cell r="A844">
            <v>105559</v>
          </cell>
          <cell r="B844" t="str">
            <v>EXECUÇÃO E COMPACTAÇÃO DE CORPO DE ATERRO DE ATERRO (95% DE ENERGIA DO PROCTOR NORMAL) COM SOLO PREDOMINANTEMENTE ARGILOSO, EM CAMADAS COM ESPESSURA DE 20 CM - EXCLUSIVE ESCAVAÇÃO, CARGA E TRANSPORTE E SOLO. AF_09/2024</v>
          </cell>
        </row>
        <row r="845">
          <cell r="A845">
            <v>105733</v>
          </cell>
          <cell r="B845" t="str">
            <v>RECONSTRUÇÃO DE BASE E SUB-BASE PARA PAVIMENTAÇÃO DE BRITA GRADUADA SIMPLES TRATADA COM CIMENTO, COM ESPESSURA DE 10 CM - EXCLUSIVE CARGA E TRANSPORTE. AF_09/2024</v>
          </cell>
        </row>
        <row r="846">
          <cell r="A846">
            <v>105734</v>
          </cell>
          <cell r="B846" t="str">
            <v>RECONSTRUÇÃO DE BASE E SUB-BASE PARA PAVIMENTAÇÃO DE BRITA GRADUADA SIMPLES TRATADA COM CIMENTO, COM ESPESSURA DE 15 CM - EXCLUSIVE CARGA E TRANSPORTE. AF_09/2024</v>
          </cell>
        </row>
        <row r="847">
          <cell r="A847">
            <v>105736</v>
          </cell>
          <cell r="B847" t="str">
            <v>RECONSTRUÇÃO DE BASE E SUB-BASE PARA PAVIMENTAÇÃO DE BRITA GRADUADA SIMPLES TRATADA COM CIMENTO, COM ESPESSURA DE 20 CM - EXCLUSIVE CARGA E TRANSPORTE. AF_09/2024</v>
          </cell>
        </row>
        <row r="848">
          <cell r="A848">
            <v>105728</v>
          </cell>
          <cell r="B848" t="str">
            <v>RECONSTRUÇÃO DE BASE E SUB-BASE PARA PAVIMENTAÇÃO DE BRITA GRADUADA SIMPLES, COM ESPESSURA DE 10 CM - EXCLUSIVE CARGA E TRANSPORTE. AF_09/2024</v>
          </cell>
        </row>
        <row r="849">
          <cell r="A849">
            <v>105729</v>
          </cell>
          <cell r="B849" t="str">
            <v>RECONSTRUÇÃO DE BASE E SUB-BASE PARA PAVIMENTAÇÃO DE BRITA GRADUADA SIMPLES, COM ESPESSURA DE 15 CM - EXCLUSIVE CARGA E TRANSPORTE. AF_09/2024</v>
          </cell>
        </row>
        <row r="850">
          <cell r="A850">
            <v>105731</v>
          </cell>
          <cell r="B850" t="str">
            <v>RECONSTRUÇÃO DE BASE E SUB-BASE PARA PAVIMENTAÇÃO DE BRITA GRADUADA SIMPLES, COM ESPESSURA DE 20 CM - EXCLUSIVE CARGA E TRANSPORTE. AF_09/2024</v>
          </cell>
        </row>
        <row r="851">
          <cell r="A851">
            <v>105738</v>
          </cell>
          <cell r="B851" t="str">
            <v>RECONSTRUÇÃO DE BASE E SUB-BASE PARA PAVIMENTAÇÃO DE CONCRETO COMPACTADO COM ROLO, COM ESPESSURA DE 10 CM - EXCLUSIVE CARGA E TRANSPORTE. AF_09/2024</v>
          </cell>
        </row>
        <row r="852">
          <cell r="A852">
            <v>105739</v>
          </cell>
          <cell r="B852" t="str">
            <v>RECONSTRUÇÃO DE BASE E SUB-BASE PARA PAVIMENTAÇÃO DE CONCRETO COMPACTADO COM ROLO, COM ESPESSURA DE 15 CM - EXCLUSIVE CARGA E TRANSPORTE. AF_09/2024</v>
          </cell>
        </row>
        <row r="853">
          <cell r="A853">
            <v>105741</v>
          </cell>
          <cell r="B853" t="str">
            <v>RECONSTRUÇÃO DE BASE E SUB-BASE PARA PAVIMENTAÇÃO DE CONCRETO COMPACTADO COM ROLO, COM ESPESSURA DE 20 CM - EXCLUSIVE CARGA E TRANSPORTE. AF_09/2024</v>
          </cell>
        </row>
        <row r="854">
          <cell r="A854">
            <v>105750</v>
          </cell>
          <cell r="B854" t="str">
            <v>RECONSTRUÇÃO DE BASE E SUB-BASE PARA PAVIMENTAÇÃO DE MACADAME SECO, COM ESPESSURA DE 10 CM - EXCLUSIVE CARGA E TRANSPORTE. AF_09/2024</v>
          </cell>
        </row>
        <row r="855">
          <cell r="A855">
            <v>105751</v>
          </cell>
          <cell r="B855" t="str">
            <v>RECONSTRUÇÃO DE BASE E SUB-BASE PARA PAVIMENTAÇÃO DE MACADAME SECO, COM ESPESSURA DE 15 CM - EXCLUSIVE CARGA E TRANSPORTE. AF_09/2024</v>
          </cell>
        </row>
        <row r="856">
          <cell r="A856">
            <v>105753</v>
          </cell>
          <cell r="B856" t="str">
            <v>RECONSTRUÇÃO DE BASE E SUB-BASE PARA PAVIMENTAÇÃO DE MACADAME SECO, COM ESPESSURA DE 20 CM - EXCLUSIVE CARGA E TRANSPORTE. AF_09/2024</v>
          </cell>
        </row>
        <row r="857">
          <cell r="A857">
            <v>105755</v>
          </cell>
          <cell r="B857" t="str">
            <v>RECONSTRUÇÃO DE BASE E SUB-BASE PARA PAVIMENTAÇÃO DE MACADAME SECO, COM ESPESSURA DE 25 CM - EXCLUSIVE CARGA E TRANSPORTE. AF_09/2024</v>
          </cell>
        </row>
        <row r="858">
          <cell r="A858">
            <v>105743</v>
          </cell>
          <cell r="B858" t="str">
            <v>RECONSTRUÇÃO DE BASE E SUB-BASE PARA PAVIMENTAÇÃO DE RACHÃO, COM ESPESSURA DE 30 CM - EXCLUSIVE CARGA E TRANSPORTE. AF_09/2024</v>
          </cell>
        </row>
        <row r="859">
          <cell r="A859">
            <v>105744</v>
          </cell>
          <cell r="B859" t="str">
            <v>RECONSTRUÇÃO DE BASE E SUB-BASE PARA PAVIMENTAÇÃO DE RACHÃO, COM ESPESSURA DE 40 CM - EXCLUSIVE CARGA E TRANSPORTE. AF_09/2024</v>
          </cell>
        </row>
        <row r="860">
          <cell r="A860">
            <v>105746</v>
          </cell>
          <cell r="B860" t="str">
            <v>RECONSTRUÇÃO DE BASE E SUB-BASE PARA PAVIMENTAÇÃO DE RACHÃO, COM ESPESSURA DE 50 CM - EXCLUSIVE CARGA E TRANSPORTE. AF_09/2024</v>
          </cell>
        </row>
        <row r="861">
          <cell r="A861">
            <v>105748</v>
          </cell>
          <cell r="B861" t="str">
            <v>RECONSTRUÇÃO DE BASE E SUB-BASE PARA PAVIMENTAÇÃO DE RACHÃO, COM ESPESSURA DE 60 CM - EXCLUSIVE CARGA E TRANSPORTE. AF_09/2024</v>
          </cell>
        </row>
        <row r="862">
          <cell r="A862">
            <v>105660</v>
          </cell>
          <cell r="B862" t="str">
            <v>RECONSTRUÇÃO DE BASE E SUB-BASE PARA PAVIMENTAÇÃO DE SOLO (PREDOMINANTEMENTE ARENOSO) BRITA - 40%-60% COM CIMENTO - 4%, MISTURA EM PISTA, COM ESPESSURA DE 10 CM - EXCLUSIVE ESCAVAÇÃO, CARGA E TRANSPORTE E SOLO. AF_09/2024</v>
          </cell>
        </row>
        <row r="863">
          <cell r="A863">
            <v>105663</v>
          </cell>
          <cell r="B863" t="str">
            <v>RECONSTRUÇÃO DE BASE E SUB-BASE PARA PAVIMENTAÇÃO DE SOLO (PREDOMINANTEMENTE ARENOSO) BRITA - 40%-60% COM CIMENTO - 4%, MISTURA EM PISTA, COM ESPESSURA DE 15 CM - EXCLUSIVE ESCAVAÇÃO, CARGA E TRANSPORTE E SOLO. AF_09/2024</v>
          </cell>
        </row>
        <row r="864">
          <cell r="A864">
            <v>105669</v>
          </cell>
          <cell r="B864" t="str">
            <v>RECONSTRUÇÃO DE BASE E SUB-BASE PARA PAVIMENTAÇÃO DE SOLO (PREDOMINANTEMENTE ARENOSO) BRITA - 40%-60% COM CIMENTO - 4%, MISTURA EM PISTA, COM ESPESSURA DE 20 CM - EXCLUSIVE ESCAVAÇÃO, CARGA E TRANSPORTE E SOLO. AF_09/2024</v>
          </cell>
        </row>
        <row r="865">
          <cell r="A865">
            <v>105642</v>
          </cell>
          <cell r="B865" t="str">
            <v>RECONSTRUÇÃO DE BASE E SUB-BASE PARA PAVIMENTAÇÃO DE SOLO (PREDOMINANTEMENTE ARENOSO) BRITA - 40%-60% COM CIMENTO - 4%, MISTURA EM USINA, COM ESPESSURA DE 10 CM - EXCLUSIVE CARGA E TRANSPORTE. AF_09/2024</v>
          </cell>
        </row>
        <row r="866">
          <cell r="A866">
            <v>105648</v>
          </cell>
          <cell r="B866" t="str">
            <v>RECONSTRUÇÃO DE BASE E SUB-BASE PARA PAVIMENTAÇÃO DE SOLO (PREDOMINANTEMENTE ARENOSO) BRITA - 40%-60% COM CIMENTO - 4%, MISTURA EM USINA, COM ESPESSURA DE 15 CM - EXCLUSIVE CARGA E TRANSPORTE. AF_09/2024</v>
          </cell>
        </row>
        <row r="867">
          <cell r="A867">
            <v>105654</v>
          </cell>
          <cell r="B867" t="str">
            <v>RECONSTRUÇÃO DE BASE E SUB-BASE PARA PAVIMENTAÇÃO DE SOLO (PREDOMINANTEMENTE ARENOSO) BRITA - 40%-60% COM CIMENTO - 4%, MISTURA EM USINA, COM ESPESSURA DE 20 CM - EXCLUSIVE CARGA E TRANSPORTE. AF_09/2024</v>
          </cell>
        </row>
        <row r="868">
          <cell r="A868">
            <v>105661</v>
          </cell>
          <cell r="B868" t="str">
            <v>RECONSTRUÇÃO DE BASE E SUB-BASE PARA PAVIMENTAÇÃO DE SOLO (PREDOMINANTEMENTE ARENOSO) BRITA - 40%-60% COM CIMENTO - 6%, MISTURA EM PISTA, COM ESPESSURA DE 10 CM - EXCLUSIVE ESCAVAÇÃO, CARGA E TRANSPORTE E SOLO. AF_09/2024</v>
          </cell>
        </row>
        <row r="869">
          <cell r="A869">
            <v>105664</v>
          </cell>
          <cell r="B869" t="str">
            <v>RECONSTRUÇÃO DE BASE E SUB-BASE PARA PAVIMENTAÇÃO DE SOLO (PREDOMINANTEMENTE ARENOSO) BRITA - 40%-60% COM CIMENTO - 6%, MISTURA EM PISTA, COM ESPESSURA DE 15 CM - EXCLUSIVE ESCAVAÇÃO, CARGA E TRANSPORTE E SOLO. AF_09/2024</v>
          </cell>
        </row>
        <row r="870">
          <cell r="A870">
            <v>105670</v>
          </cell>
          <cell r="B870" t="str">
            <v>RECONSTRUÇÃO DE BASE E SUB-BASE PARA PAVIMENTAÇÃO DE SOLO (PREDOMINANTEMENTE ARENOSO) BRITA - 40%-60% COM CIMENTO - 6%, MISTURA EM PISTA, COM ESPESSURA DE 20 CM - EXCLUSIVE ESCAVAÇÃO, CARGA E TRANSPORTE E SOLO. AF_09/2024</v>
          </cell>
        </row>
        <row r="871">
          <cell r="A871">
            <v>105643</v>
          </cell>
          <cell r="B871" t="str">
            <v>RECONSTRUÇÃO DE BASE E SUB-BASE PARA PAVIMENTAÇÃO DE SOLO (PREDOMINANTEMENTE ARENOSO) BRITA - 40%-60% COM CIMENTO - 6%, MISTURA EM USINA, COM ESPESSURA DE 10 CM - EXCLUSIVE CARGA E TRANSPORTE. AF_09/2024</v>
          </cell>
        </row>
        <row r="872">
          <cell r="A872">
            <v>105649</v>
          </cell>
          <cell r="B872" t="str">
            <v>RECONSTRUÇÃO DE BASE E SUB-BASE PARA PAVIMENTAÇÃO DE SOLO (PREDOMINANTEMENTE ARENOSO) BRITA - 40%-60% COM CIMENTO - 6%, MISTURA EM USINA, COM ESPESSURA DE 15 CM - EXCLUSIVE CARGA E TRANSPORTE. AF_09/2024</v>
          </cell>
        </row>
        <row r="873">
          <cell r="A873">
            <v>105655</v>
          </cell>
          <cell r="B873" t="str">
            <v>RECONSTRUÇÃO DE BASE E SUB-BASE PARA PAVIMENTAÇÃO DE SOLO (PREDOMINANTEMENTE ARENOSO) BRITA - 40%-60% COM CIMENTO - 6%, MISTURA EM USINA, COM ESPESSURA DE 20 CM - EXCLUSIVE CARGA E TRANSPORTE. AF_09/2024</v>
          </cell>
        </row>
        <row r="874">
          <cell r="A874">
            <v>105662</v>
          </cell>
          <cell r="B874" t="str">
            <v>RECONSTRUÇÃO DE BASE E SUB-BASE PARA PAVIMENTAÇÃO DE SOLO (PREDOMINANTEMENTE ARENOSO) BRITA - 40%-60% COM CIMENTO - 8%, MISTURA EM PISTA, COM ESPESSURA DE 10 CM - EXCLUSIVE ESCAVAÇÃO, CARGA E TRANSPORTE E SOLO. AF_09/2024</v>
          </cell>
        </row>
        <row r="875">
          <cell r="A875">
            <v>105665</v>
          </cell>
          <cell r="B875" t="str">
            <v>RECONSTRUÇÃO DE BASE E SUB-BASE PARA PAVIMENTAÇÃO DE SOLO (PREDOMINANTEMENTE ARENOSO) BRITA - 40%-60% COM CIMENTO - 8%, MISTURA EM PISTA, COM ESPESSURA DE 15 CM - EXCLUSIVE ESCAVAÇÃO, CARGA E TRANSPORTE E SOLO. AF_09/2024</v>
          </cell>
        </row>
        <row r="876">
          <cell r="A876">
            <v>105671</v>
          </cell>
          <cell r="B876" t="str">
            <v>RECONSTRUÇÃO DE BASE E SUB-BASE PARA PAVIMENTAÇÃO DE SOLO (PREDOMINANTEMENTE ARENOSO) BRITA - 40%-60% COM CIMENTO - 8%, MISTURA EM PISTA, COM ESPESSURA DE 20 CM - EXCLUSIVE ESCAVAÇÃO, CARGA E TRANSPORTE E SOLO. AF_09/2024</v>
          </cell>
        </row>
        <row r="877">
          <cell r="A877">
            <v>105644</v>
          </cell>
          <cell r="B877" t="str">
            <v>RECONSTRUÇÃO DE BASE E SUB-BASE PARA PAVIMENTAÇÃO DE SOLO (PREDOMINANTEMENTE ARENOSO) BRITA - 40%-60% COM CIMENTO - 8%, MISTURA EM USINA, COM ESPESSURA DE 10 CM - EXCLUSIVE CARGA E TRANSPORTE. AF_09/2024</v>
          </cell>
        </row>
        <row r="878">
          <cell r="A878">
            <v>105650</v>
          </cell>
          <cell r="B878" t="str">
            <v>RECONSTRUÇÃO DE BASE E SUB-BASE PARA PAVIMENTAÇÃO DE SOLO (PREDOMINANTEMENTE ARENOSO) BRITA - 40%-60% COM CIMENTO - 8%, MISTURA EM USINA, COM ESPESSURA DE 15 CM - EXCLUSIVE CARGA E TRANSPORTE. AF_09/2024</v>
          </cell>
        </row>
        <row r="879">
          <cell r="A879">
            <v>105656</v>
          </cell>
          <cell r="B879" t="str">
            <v>RECONSTRUÇÃO DE BASE E SUB-BASE PARA PAVIMENTAÇÃO DE SOLO (PREDOMINANTEMENTE ARENOSO) BRITA - 40%-60% COM CIMENTO - 8%, MISTURA EM USINA, COM ESPESSURA DE 20 CM - EXCLUSIVE CARGA E TRANSPORTE. AF_09/2024</v>
          </cell>
        </row>
        <row r="880">
          <cell r="A880">
            <v>105577</v>
          </cell>
          <cell r="B880" t="str">
            <v>RECONSTRUÇÃO DE BASE E SUB-BASE PARA PAVIMENTAÇÃO DE SOLO (PREDOMINANTEMENTE ARENOSO) BRITA - 40%-60%, MISTURA EM PISTA, COM ESPESSURA DE 10 CM - EXCLUSIVE ESCAVAÇÃO, CARGA E TRANSPORTE E SOLO. AF_09/2024</v>
          </cell>
        </row>
        <row r="881">
          <cell r="A881">
            <v>105578</v>
          </cell>
          <cell r="B881" t="str">
            <v>RECONSTRUÇÃO DE BASE E SUB-BASE PARA PAVIMENTAÇÃO DE SOLO (PREDOMINANTEMENTE ARENOSO) BRITA - 40%-60%, MISTURA EM PISTA, COM ESPESSURA DE 15 CM - EXCLUSIVE ESCAVAÇÃO, CARGA E TRANSPORTE E SOLO. AF_09/2024</v>
          </cell>
        </row>
        <row r="882">
          <cell r="A882">
            <v>105712</v>
          </cell>
          <cell r="B882" t="str">
            <v>RECONSTRUÇÃO DE BASE E SUB-BASE PARA PAVIMENTAÇÃO DE SOLO (PREDOMINANTEMENTE ARENOSO) BRITA - 40%-60%, MISTURA EM PISTA, COM ESPESSURA DE 20 CM - EXCLUSIVE ESCAVAÇÃO, CARGA E TRANSPORTE E SOLO. AF_09/2024</v>
          </cell>
        </row>
        <row r="883">
          <cell r="A883">
            <v>105637</v>
          </cell>
          <cell r="B883" t="str">
            <v>RECONSTRUÇÃO DE BASE E SUB-BASE PARA PAVIMENTAÇÃO DE SOLO (PREDOMINANTEMENTE ARENOSO) BRITA - 40%-60%, MISTURA EM USINA, COM ESPESSURA DE 10 CM - EXCLUSIVE CARGA E TRANSPORTE. AF_09/2024</v>
          </cell>
        </row>
        <row r="884">
          <cell r="A884">
            <v>105707</v>
          </cell>
          <cell r="B884" t="str">
            <v>RECONSTRUÇÃO DE BASE E SUB-BASE PARA PAVIMENTAÇÃO DE SOLO (PREDOMINANTEMENTE ARENOSO) BRITA - 40%-60%, MISTURA EM USINA, COM ESPESSURA DE 15 CM - EXCLUSIVE CARGA E TRANSPORTE. AF_09/2024</v>
          </cell>
        </row>
        <row r="885">
          <cell r="A885">
            <v>105709</v>
          </cell>
          <cell r="B885" t="str">
            <v>RECONSTRUÇÃO DE BASE E SUB-BASE PARA PAVIMENTAÇÃO DE SOLO (PREDOMINANTEMENTE ARENOSO) BRITA - 40%-60%, MISTURA EM USINA, COM ESPESSURA DE 20 CM - EXCLUSIVE CARGA E TRANSPORTE. AF_09/2024</v>
          </cell>
        </row>
        <row r="886">
          <cell r="A886">
            <v>105693</v>
          </cell>
          <cell r="B886" t="str">
            <v>RECONSTRUÇÃO DE BASE E SUB-BASE PARA PAVIMENTAÇÃO DE SOLO (PREDOMINANTEMENTE ARENOSO) BRITA - 50%-50% COM CIMENTO - 4%, MISTURA EM PISTA, COM ESPESSURA DE 10 CM - EXCLUSIVE ESCAVAÇÃO, CARGA E TRANSPORTE E SOLO. AF_09/2024</v>
          </cell>
        </row>
        <row r="887">
          <cell r="A887">
            <v>105696</v>
          </cell>
          <cell r="B887" t="str">
            <v>RECONSTRUÇÃO DE BASE E SUB-BASE PARA PAVIMENTAÇÃO DE SOLO (PREDOMINANTEMENTE ARENOSO) BRITA - 50%-50% COM CIMENTO - 4%, MISTURA EM PISTA, COM ESPESSURA DE 15 CM - EXCLUSIVE ESCAVAÇÃO, CARGA E TRANSPORTE E SOLO. AF_09/2024</v>
          </cell>
        </row>
        <row r="888">
          <cell r="A888">
            <v>105702</v>
          </cell>
          <cell r="B888" t="str">
            <v>RECONSTRUÇÃO DE BASE E SUB-BASE PARA PAVIMENTAÇÃO DE SOLO (PREDOMINANTEMENTE ARENOSO) BRITA - 50%-50% COM CIMENTO - 4%, MISTURA EM PISTA, COM ESPESSURA DE 20 CM - EXCLUSIVE ESCAVAÇÃO, CARGA E TRANSPORTE E SOLO. AF_09/2024</v>
          </cell>
        </row>
        <row r="889">
          <cell r="A889">
            <v>105675</v>
          </cell>
          <cell r="B889" t="str">
            <v>RECONSTRUÇÃO DE BASE E SUB-BASE PARA PAVIMENTAÇÃO DE SOLO (PREDOMINANTEMENTE ARENOSO) BRITA - 50%-50% COM CIMENTO - 4%, MISTURA EM USINA, COM ESPESSURA DE 10 CM - EXCLUSIVE CARGA E TRANSPORTE. AF_09/2024</v>
          </cell>
        </row>
        <row r="890">
          <cell r="A890">
            <v>105681</v>
          </cell>
          <cell r="B890" t="str">
            <v>RECONSTRUÇÃO DE BASE E SUB-BASE PARA PAVIMENTAÇÃO DE SOLO (PREDOMINANTEMENTE ARENOSO) BRITA - 50%-50% COM CIMENTO - 4%, MISTURA EM USINA, COM ESPESSURA DE 15 CM - EXCLUSIVE CARGA E TRANSPORTE. AF_09/2024</v>
          </cell>
        </row>
        <row r="891">
          <cell r="A891">
            <v>105687</v>
          </cell>
          <cell r="B891" t="str">
            <v>RECONSTRUÇÃO DE BASE E SUB-BASE PARA PAVIMENTAÇÃO DE SOLO (PREDOMINANTEMENTE ARENOSO) BRITA - 50%-50% COM CIMENTO - 4%, MISTURA EM USINA, COM ESPESSURA DE 20 CM - EXCLUSIVE CARGA E TRANSPORTE. AF_09/2024</v>
          </cell>
        </row>
        <row r="892">
          <cell r="A892">
            <v>105694</v>
          </cell>
          <cell r="B892" t="str">
            <v>RECONSTRUÇÃO DE BASE E SUB-BASE PARA PAVIMENTAÇÃO DE SOLO (PREDOMINANTEMENTE ARENOSO) BRITA - 50%-50% COM CIMENTO - 6%, MISTURA EM PISTA, COM ESPESSURA DE 10 CM - EXCLUSIVE ESCAVAÇÃO, CARGA E TRANSPORTE E SOLO. AF_09/2024</v>
          </cell>
        </row>
        <row r="893">
          <cell r="A893">
            <v>105697</v>
          </cell>
          <cell r="B893" t="str">
            <v>RECONSTRUÇÃO DE BASE E SUB-BASE PARA PAVIMENTAÇÃO DE SOLO (PREDOMINANTEMENTE ARENOSO) BRITA - 50%-50% COM CIMENTO - 6%, MISTURA EM PISTA, COM ESPESSURA DE 15 CM - EXCLUSIVE ESCAVAÇÃO, CARGA E TRANSPORTE E SOLO. AF_09/2024</v>
          </cell>
        </row>
        <row r="894">
          <cell r="A894">
            <v>105703</v>
          </cell>
          <cell r="B894" t="str">
            <v>RECONSTRUÇÃO DE BASE E SUB-BASE PARA PAVIMENTAÇÃO DE SOLO (PREDOMINANTEMENTE ARENOSO) BRITA - 50%-50% COM CIMENTO - 6%, MISTURA EM PISTA, COM ESPESSURA DE 20 CM - EXCLUSIVE ESCAVAÇÃO, CARGA E TRANSPORTE E SOLO. AF_09/2024</v>
          </cell>
        </row>
        <row r="895">
          <cell r="A895">
            <v>105676</v>
          </cell>
          <cell r="B895" t="str">
            <v>RECONSTRUÇÃO DE BASE E SUB-BASE PARA PAVIMENTAÇÃO DE SOLO (PREDOMINANTEMENTE ARENOSO) BRITA - 50%-50% COM CIMENTO - 6%, MISTURA EM USINA, COM ESPESSURA DE 10 CM - EXCLUSIVE CARGA E TRANSPORTE. AF_09/2024</v>
          </cell>
        </row>
        <row r="896">
          <cell r="A896">
            <v>105682</v>
          </cell>
          <cell r="B896" t="str">
            <v>RECONSTRUÇÃO DE BASE E SUB-BASE PARA PAVIMENTAÇÃO DE SOLO (PREDOMINANTEMENTE ARENOSO) BRITA - 50%-50% COM CIMENTO - 6%, MISTURA EM USINA, COM ESPESSURA DE 15 CM - EXCLUSIVE CARGA E TRANSPORTE. AF_09/2024</v>
          </cell>
        </row>
        <row r="897">
          <cell r="A897">
            <v>105688</v>
          </cell>
          <cell r="B897" t="str">
            <v>RECONSTRUÇÃO DE BASE E SUB-BASE PARA PAVIMENTAÇÃO DE SOLO (PREDOMINANTEMENTE ARENOSO) BRITA - 50%-50% COM CIMENTO - 6%, MISTURA EM USINA, COM ESPESSURA DE 20 CM - EXCLUSIVE CARGA E TRANSPORTE. AF_09/2024</v>
          </cell>
        </row>
        <row r="898">
          <cell r="A898">
            <v>105695</v>
          </cell>
          <cell r="B898" t="str">
            <v>RECONSTRUÇÃO DE BASE E SUB-BASE PARA PAVIMENTAÇÃO DE SOLO (PREDOMINANTEMENTE ARENOSO) BRITA - 50%-50% COM CIMENTO - 8%, MISTURA EM PISTA, COM ESPESSURA DE 10 CM - EXCLUSIVE ESCAVAÇÃO, CARGA E TRANSPORTE E SOLO. AF_09/2024</v>
          </cell>
        </row>
        <row r="899">
          <cell r="A899">
            <v>105698</v>
          </cell>
          <cell r="B899" t="str">
            <v>RECONSTRUÇÃO DE BASE E SUB-BASE PARA PAVIMENTAÇÃO DE SOLO (PREDOMINANTEMENTE ARENOSO) BRITA - 50%-50% COM CIMENTO - 8%, MISTURA EM PISTA, COM ESPESSURA DE 15 CM - EXCLUSIVE ESCAVAÇÃO, CARGA E TRANSPORTE E SOLO. AF_09/2024</v>
          </cell>
        </row>
        <row r="900">
          <cell r="A900">
            <v>105704</v>
          </cell>
          <cell r="B900" t="str">
            <v>RECONSTRUÇÃO DE BASE E SUB-BASE PARA PAVIMENTAÇÃO DE SOLO (PREDOMINANTEMENTE ARENOSO) BRITA - 50%-50% COM CIMENTO - 8%, MISTURA EM PISTA, COM ESPESSURA DE 20 CM - EXCLUSIVE ESCAVAÇÃO, CARGA E TRANSPORTE E SOLO. AF_09/2024</v>
          </cell>
        </row>
        <row r="901">
          <cell r="A901">
            <v>105677</v>
          </cell>
          <cell r="B901" t="str">
            <v>RECONSTRUÇÃO DE BASE E SUB-BASE PARA PAVIMENTAÇÃO DE SOLO (PREDOMINANTEMENTE ARENOSO) BRITA - 50%-50% COM CIMENTO - 8%, MISTURA EM USINA, COM ESPESSURA DE 10 CM - EXCLUSIVE CARGA E TRANSPORTE. AF_09/2024</v>
          </cell>
        </row>
        <row r="902">
          <cell r="A902">
            <v>105683</v>
          </cell>
          <cell r="B902" t="str">
            <v>RECONSTRUÇÃO DE BASE E SUB-BASE PARA PAVIMENTAÇÃO DE SOLO (PREDOMINANTEMENTE ARENOSO) BRITA - 50%-50% COM CIMENTO - 8%, MISTURA EM USINA, COM ESPESSURA DE 15 CM - EXCLUSIVE CARGA E TRANSPORTE. AF_09/2024</v>
          </cell>
        </row>
        <row r="903">
          <cell r="A903">
            <v>105689</v>
          </cell>
          <cell r="B903" t="str">
            <v>RECONSTRUÇÃO DE BASE E SUB-BASE PARA PAVIMENTAÇÃO DE SOLO (PREDOMINANTEMENTE ARENOSO) BRITA - 50%-50% COM CIMENTO - 8%, MISTURA EM USINA, COM ESPESSURA DE 20 CM - EXCLUSIVE CARGA E TRANSPORTE. AF_09/2024</v>
          </cell>
        </row>
        <row r="904">
          <cell r="A904">
            <v>105579</v>
          </cell>
          <cell r="B904" t="str">
            <v>RECONSTRUÇÃO DE BASE E SUB-BASE PARA PAVIMENTAÇÃO DE SOLO (PREDOMINANTEMENTE ARENOSO) BRITA - 50%-50%, MISTURA EM PISTA, COM ESPESSURA DE 10 CM - EXCLUSIVE ESCAVAÇÃO, CARGA E TRANSPORTE E SOLO. AF_09/2024</v>
          </cell>
        </row>
        <row r="905">
          <cell r="A905">
            <v>105580</v>
          </cell>
          <cell r="B905" t="str">
            <v>RECONSTRUÇÃO DE BASE E SUB-BASE PARA PAVIMENTAÇÃO DE SOLO (PREDOMINANTEMENTE ARENOSO) BRITA - 50%-50%, MISTURA EM PISTA, COM ESPESSURA DE 15 CM - EXCLUSIVE ESCAVAÇÃO, CARGA E TRANSPORTE E SOLO. AF_09/2024</v>
          </cell>
        </row>
        <row r="906">
          <cell r="A906">
            <v>105582</v>
          </cell>
          <cell r="B906" t="str">
            <v>RECONSTRUÇÃO DE BASE E SUB-BASE PARA PAVIMENTAÇÃO DE SOLO (PREDOMINANTEMENTE ARENOSO) BRITA - 50%-50%, MISTURA EM PISTA, COM ESPESSURA DE 20 CM - EXCLUSIVE ESCAVAÇÃO, CARGA E TRANSPORTE E SOLO. AF_09/2024</v>
          </cell>
        </row>
        <row r="907">
          <cell r="A907">
            <v>105638</v>
          </cell>
          <cell r="B907" t="str">
            <v>RECONSTRUÇÃO DE BASE E SUB-BASE PARA PAVIMENTAÇÃO DE SOLO (PREDOMINANTEMENTE ARENOSO) BRITA - 50%-50%, MISTURA EM USINA, COM ESPESSURA DE 10 CM - EXCLUSIVE CARGA E TRANSPORTE. AF_09/2024</v>
          </cell>
        </row>
        <row r="908">
          <cell r="A908">
            <v>105715</v>
          </cell>
          <cell r="B908" t="str">
            <v>RECONSTRUÇÃO DE BASE E SUB-BASE PARA PAVIMENTAÇÃO DE SOLO (PREDOMINANTEMENTE ARENOSO) BRITA - 50%-50%, MISTURA EM USINA, COM ESPESSURA DE 15 CM - EXCLUSIVE CARGA E TRANSPORTE. AF_09/2024</v>
          </cell>
        </row>
        <row r="909">
          <cell r="A909">
            <v>105717</v>
          </cell>
          <cell r="B909" t="str">
            <v>RECONSTRUÇÃO DE BASE E SUB-BASE PARA PAVIMENTAÇÃO DE SOLO (PREDOMINANTEMENTE ARENOSO) BRITA - 50%-50%, MISTURA EM USINA, COM ESPESSURA DE 20 CM - EXCLUSIVE CARGA E TRANSPORTE. AF_09/2024</v>
          </cell>
        </row>
        <row r="910">
          <cell r="A910">
            <v>105626</v>
          </cell>
          <cell r="B910" t="str">
            <v>RECONSTRUÇÃO DE BASE E SUB-BASE PARA PAVIMENTAÇÃO DE SOLO (PREDOMINANTEMENTE ARENOSO) COM CIMENTO - 6%, MISTURA EM PISTA, COM ESPESSURA DE 10 CM - EXCLUSIVE ESCAVAÇÃO, CARGA E TRANSPORTE E SOLO. AF_09/2024</v>
          </cell>
        </row>
        <row r="911">
          <cell r="A911">
            <v>105629</v>
          </cell>
          <cell r="B911" t="str">
            <v>RECONSTRUÇÃO DE BASE E SUB-BASE PARA PAVIMENTAÇÃO DE SOLO (PREDOMINANTEMENTE ARENOSO) COM CIMENTO - 6%, MISTURA EM PISTA, COM ESPESSURA DE 15 CM - EXCLUSIVE ESCAVAÇÃO, CARGA E TRANSPORTE E SOLO. AF_09/2024</v>
          </cell>
        </row>
        <row r="912">
          <cell r="A912">
            <v>105635</v>
          </cell>
          <cell r="B912" t="str">
            <v>RECONSTRUÇÃO DE BASE E SUB-BASE PARA PAVIMENTAÇÃO DE SOLO (PREDOMINANTEMENTE ARENOSO) COM CIMENTO - 6%, MISTURA EM PISTA, COM ESPESSURA DE 20 CM - EXCLUSIVE ESCAVAÇÃO, CARGA E TRANSPORTE E SOLO. AF_09/2024</v>
          </cell>
        </row>
        <row r="913">
          <cell r="A913">
            <v>105605</v>
          </cell>
          <cell r="B913" t="str">
            <v>RECONSTRUÇÃO DE BASE E SUB-BASE PARA PAVIMENTAÇÃO DE SOLO (PREDOMINANTEMENTE ARENOSO) COM CIMENTO - 6%, MISTURA EM USINA, COM ESPESSURA DE 10 CM - EXCLUSIVE CARGA E TRANSPORTE. AF_09/2024</v>
          </cell>
        </row>
        <row r="914">
          <cell r="A914">
            <v>105613</v>
          </cell>
          <cell r="B914" t="str">
            <v>RECONSTRUÇÃO DE BASE E SUB-BASE PARA PAVIMENTAÇÃO DE SOLO (PREDOMINANTEMENTE ARENOSO) COM CIMENTO - 6%, MISTURA EM USINA, COM ESPESSURA DE 15 CM - EXCLUSIVE CARGA E TRANSPORTE. AF_09/2024</v>
          </cell>
        </row>
        <row r="915">
          <cell r="A915">
            <v>105621</v>
          </cell>
          <cell r="B915" t="str">
            <v>RECONSTRUÇÃO DE BASE E SUB-BASE PARA PAVIMENTAÇÃO DE SOLO (PREDOMINANTEMENTE ARENOSO) COM CIMENTO - 6%, MISTURA EM USINA, COM ESPESSURA DE 20 CM - EXCLUSIVE CARGA E TRANSPORTE. AF_09/2024</v>
          </cell>
        </row>
        <row r="916">
          <cell r="A916">
            <v>105627</v>
          </cell>
          <cell r="B916" t="str">
            <v>RECONSTRUÇÃO DE BASE E SUB-BASE PARA PAVIMENTAÇÃO DE SOLO (PREDOMINANTEMENTE ARENOSO) COM CIMENTO - 8%, MISTURA EM PISTA, COM ESPESSURA DE 10 CM - EXCLUSIVE ESCAVAÇÃO, CARGA E TRANSPORTE E SOLO. AF_09/2024</v>
          </cell>
        </row>
        <row r="917">
          <cell r="A917">
            <v>105630</v>
          </cell>
          <cell r="B917" t="str">
            <v>RECONSTRUÇÃO DE BASE E SUB-BASE PARA PAVIMENTAÇÃO DE SOLO (PREDOMINANTEMENTE ARENOSO) COM CIMENTO - 8%, MISTURA EM PISTA, COM ESPESSURA DE 15 CM - EXCLUSIVE ESCAVAÇÃO, CARGA E TRANSPORTE E SOLO. AF_09/2024</v>
          </cell>
        </row>
        <row r="918">
          <cell r="A918">
            <v>105636</v>
          </cell>
          <cell r="B918" t="str">
            <v>RECONSTRUÇÃO DE BASE E SUB-BASE PARA PAVIMENTAÇÃO DE SOLO (PREDOMINANTEMENTE ARENOSO) COM CIMENTO - 8%, MISTURA EM PISTA, COM ESPESSURA DE 20 CM - EXCLUSIVE ESCAVAÇÃO, CARGA E TRANSPORTE E SOLO. AF_09/2024</v>
          </cell>
        </row>
        <row r="919">
          <cell r="A919">
            <v>105606</v>
          </cell>
          <cell r="B919" t="str">
            <v>RECONSTRUÇÃO DE BASE E SUB-BASE PARA PAVIMENTAÇÃO DE SOLO (PREDOMINANTEMENTE ARENOSO) COM CIMENTO - 8%, MISTURA EM USINA, COM ESPESSURA DE 10 CM - EXCLUSIVE CARGA E TRANSPORTE. AF_09/2024</v>
          </cell>
        </row>
        <row r="920">
          <cell r="A920">
            <v>105614</v>
          </cell>
          <cell r="B920" t="str">
            <v>RECONSTRUÇÃO DE BASE E SUB-BASE PARA PAVIMENTAÇÃO DE SOLO (PREDOMINANTEMENTE ARENOSO) COM CIMENTO - 8%, MISTURA EM USINA, COM ESPESSURA DE 15 CM - EXCLUSIVE CARGA E TRANSPORTE. AF_09/2024</v>
          </cell>
        </row>
        <row r="921">
          <cell r="A921">
            <v>105622</v>
          </cell>
          <cell r="B921" t="str">
            <v>RECONSTRUÇÃO DE BASE E SUB-BASE PARA PAVIMENTAÇÃO DE SOLO (PREDOMINANTEMENTE ARENOSO) COM CIMENTO - 8%, MISTURA EM USINA, COM ESPESSURA DE 20 CM - EXCLUSIVE CARGA E TRANSPORTE. AF_09/2024</v>
          </cell>
        </row>
        <row r="922">
          <cell r="A922">
            <v>105572</v>
          </cell>
          <cell r="B922" t="str">
            <v>RECONSTRUÇÃO DE BASE E SUB-BASE PARA PAVIMENTAÇÃO DE SOLO (PREDOMINANTEMENTE ARENOSO) MELHORADO COM CIMENTO - 2%, MISTURA EM PISTA, COM ESPESSURA DE 10 CM - EXCLUSIVE ESCAVAÇÃO, CARGA E TRANSPORTE E SOLO. AF_09/2024</v>
          </cell>
        </row>
        <row r="923">
          <cell r="A923">
            <v>105574</v>
          </cell>
          <cell r="B923" t="str">
            <v>RECONSTRUÇÃO DE BASE E SUB-BASE PARA PAVIMENTAÇÃO DE SOLO (PREDOMINANTEMENTE ARENOSO) MELHORADO COM CIMENTO - 2%, MISTURA EM PISTA, COM ESPESSURA DE 15 CM - EXCLUSIVE ESCAVAÇÃO, CARGA E TRANSPORTE E SOLO. AF_09/2024</v>
          </cell>
        </row>
        <row r="924">
          <cell r="A924">
            <v>105576</v>
          </cell>
          <cell r="B924" t="str">
            <v>RECONSTRUÇÃO DE BASE E SUB-BASE PARA PAVIMENTAÇÃO DE SOLO (PREDOMINANTEMENTE ARENOSO) MELHORADO COM CIMENTO - 2%, MISTURA EM PISTA, COM ESPESSURA DE 20 CM - EXCLUSIVE ESCAVAÇÃO, CARGA E TRANSPORTE E SOLO. AF_09/2024</v>
          </cell>
        </row>
        <row r="925">
          <cell r="A925">
            <v>105603</v>
          </cell>
          <cell r="B925" t="str">
            <v>RECONSTRUÇÃO DE BASE E SUB-BASE PARA PAVIMENTAÇÃO DE SOLO (PREDOMINANTEMENTE ARENOSO) MELHORADO COM CIMENTO - 2%, MISTURA EM USINA, COM ESPESSURA DE 10 CM - EXCLUSIVE CARGA E TRANSPORTE. AF_09/2024</v>
          </cell>
        </row>
        <row r="926">
          <cell r="A926">
            <v>105611</v>
          </cell>
          <cell r="B926" t="str">
            <v>RECONSTRUÇÃO DE BASE E SUB-BASE PARA PAVIMENTAÇÃO DE SOLO (PREDOMINANTEMENTE ARENOSO) MELHORADO COM CIMENTO - 2%, MISTURA EM USINA, COM ESPESSURA DE 15 CM - EXCLUSIVE CARGA E TRANSPORTE. AF_09/2024</v>
          </cell>
        </row>
        <row r="927">
          <cell r="A927">
            <v>105619</v>
          </cell>
          <cell r="B927" t="str">
            <v>RECONSTRUÇÃO DE BASE E SUB-BASE PARA PAVIMENTAÇÃO DE SOLO (PREDOMINANTEMENTE ARENOSO) MELHORADO COM CIMENTO - 2%, MISTURA EM USINA, COM ESPESSURA DE 20 CM - EXCLUSIVE CARGA E TRANSPORTE. AF_09/2024</v>
          </cell>
        </row>
        <row r="928">
          <cell r="A928">
            <v>105573</v>
          </cell>
          <cell r="B928" t="str">
            <v>RECONSTRUÇÃO DE BASE E SUB-BASE PARA PAVIMENTAÇÃO DE SOLO (PREDOMINANTEMENTE ARENOSO) MELHORADO COM CIMENTO - 4%, MISTURA EM PISTA, COM ESPESSURA DE 10 CM - EXCLUSIVE ESCAVAÇÃO, CARGA E TRANSPORTE E SOLO. AF_09/2024</v>
          </cell>
        </row>
        <row r="929">
          <cell r="A929">
            <v>105628</v>
          </cell>
          <cell r="B929" t="str">
            <v>RECONSTRUÇÃO DE BASE E SUB-BASE PARA PAVIMENTAÇÃO DE SOLO (PREDOMINANTEMENTE ARENOSO) MELHORADO COM CIMENTO - 4%, MISTURA EM PISTA, COM ESPESSURA DE 15 CM - EXCLUSIVE ESCAVAÇÃO, CARGA E TRANSPORTE E SOLO. AF_09/2024</v>
          </cell>
        </row>
        <row r="930">
          <cell r="A930">
            <v>105634</v>
          </cell>
          <cell r="B930" t="str">
            <v>RECONSTRUÇÃO DE BASE E SUB-BASE PARA PAVIMENTAÇÃO DE SOLO (PREDOMINANTEMENTE ARENOSO) MELHORADO COM CIMENTO - 4%, MISTURA EM PISTA, COM ESPESSURA DE 20 CM - EXCLUSIVE ESCAVAÇÃO, CARGA E TRANSPORTE E SOLO. AF_09/2024</v>
          </cell>
        </row>
        <row r="931">
          <cell r="A931">
            <v>105604</v>
          </cell>
          <cell r="B931" t="str">
            <v>RECONSTRUÇÃO DE BASE E SUB-BASE PARA PAVIMENTAÇÃO DE SOLO (PREDOMINANTEMENTE ARENOSO) MELHORADO COM CIMENTO - 4%, MISTURA EM USINA, COM ESPESSURA DE 10 CM - EXCLUSIVE CARGA E TRANSPORTE. AF_09/2024</v>
          </cell>
        </row>
        <row r="932">
          <cell r="A932">
            <v>105612</v>
          </cell>
          <cell r="B932" t="str">
            <v>RECONSTRUÇÃO DE BASE E SUB-BASE PARA PAVIMENTAÇÃO DE SOLO (PREDOMINANTEMENTE ARENOSO) MELHORADO COM CIMENTO - 4%, MISTURA EM USINA, COM ESPESSURA DE 15 CM - EXCLUSIVE CARGA E TRANSPORTE. AF_09/2024</v>
          </cell>
        </row>
        <row r="933">
          <cell r="A933">
            <v>105620</v>
          </cell>
          <cell r="B933" t="str">
            <v>RECONSTRUÇÃO DE BASE E SUB-BASE PARA PAVIMENTAÇÃO DE SOLO (PREDOMINANTEMENTE ARENOSO) MELHORADO COM CIMENTO - 4%, MISTURA EM USINA, COM ESPESSURA DE 20 CM - EXCLUSIVE CARGA E TRANSPORTE. AF_09/2024</v>
          </cell>
        </row>
        <row r="934">
          <cell r="A934">
            <v>105586</v>
          </cell>
          <cell r="B934" t="str">
            <v>RECONSTRUÇÃO DE BASE E SUB-BASE PARA PAVIMENTAÇÃO DE SOLO (PREDOMINANTEMENTE ARGILOSO) BRITA - 40%-60%, MISTURA EM PISTA, COM ESPESSURA DE 10 CM - EXCLUSIVE ESCAVAÇÃO, CARGA E TRANSPORTE E SOLO. AF_09/2024</v>
          </cell>
        </row>
        <row r="935">
          <cell r="A935">
            <v>105587</v>
          </cell>
          <cell r="B935" t="str">
            <v>RECONSTRUÇÃO DE BASE E SUB-BASE PARA PAVIMENTAÇÃO DE SOLO (PREDOMINANTEMENTE ARGILOSO) BRITA - 40%-60%, MISTURA EM PISTA, COM ESPESSURA DE 15 CM - EXCLUSIVE ESCAVAÇÃO, CARGA E TRANSPORTE E SOLO. AF_09/2024</v>
          </cell>
        </row>
        <row r="936">
          <cell r="A936">
            <v>105589</v>
          </cell>
          <cell r="B936" t="str">
            <v>RECONSTRUÇÃO DE BASE E SUB-BASE PARA PAVIMENTAÇÃO DE SOLO (PREDOMINANTEMENTE ARGILOSO) BRITA - 40%-60%, MISTURA EM PISTA, COM ESPESSURA DE 20 CM - EXCLUSIVE ESCAVAÇÃO, CARGA E TRANSPORTE E SOLO. AF_09/2024</v>
          </cell>
        </row>
        <row r="937">
          <cell r="A937">
            <v>105584</v>
          </cell>
          <cell r="B937" t="str">
            <v>RECONSTRUÇÃO DE BASE E SUB-BASE PARA PAVIMENTAÇÃO DE SOLO (PREDOMINANTEMENTE ARGILOSO) BRITA - 40%-60%, MISTURA EM USINA, COM ESPESSURA DE 10 CM - EXCLUSIVE CARGA E TRANSPORTE. AF_09/2024</v>
          </cell>
        </row>
        <row r="938">
          <cell r="A938">
            <v>105720</v>
          </cell>
          <cell r="B938" t="str">
            <v>RECONSTRUÇÃO DE BASE E SUB-BASE PARA PAVIMENTAÇÃO DE SOLO (PREDOMINANTEMENTE ARGILOSO) BRITA - 40%-60%, MISTURA EM USINA, COM ESPESSURA DE 15 CM - EXCLUSIVE CARGA E TRANSPORTE. AF_09/2024</v>
          </cell>
        </row>
        <row r="939">
          <cell r="A939">
            <v>105722</v>
          </cell>
          <cell r="B939" t="str">
            <v>RECONSTRUÇÃO DE BASE E SUB-BASE PARA PAVIMENTAÇÃO DE SOLO (PREDOMINANTEMENTE ARGILOSO) BRITA - 40%-60%, MISTURA EM USINA, COM ESPESSURA DE 20 CM - EXCLUSIVE CARGA E TRANSPORTE. AF_09/2024</v>
          </cell>
        </row>
        <row r="940">
          <cell r="A940">
            <v>105593</v>
          </cell>
          <cell r="B940" t="str">
            <v>RECONSTRUÇÃO DE BASE E SUB-BASE PARA PAVIMENTAÇÃO DE SOLO (PREDOMINANTEMENTE ARGILOSO) BRITA - 50%-50%, MISTURA EM PISTA, COM ESPESSURA DE 10 CM - EXCLUSIVE ESCAVAÇÃO, CARGA E TRANSPORTE E SOLO. AF_09/2024</v>
          </cell>
        </row>
        <row r="941">
          <cell r="A941">
            <v>105594</v>
          </cell>
          <cell r="B941" t="str">
            <v>RECONSTRUÇÃO DE BASE E SUB-BASE PARA PAVIMENTAÇÃO DE SOLO (PREDOMINANTEMENTE ARGILOSO) BRITA - 50%-50%, MISTURA EM PISTA, COM ESPESSURA DE 15 CM - EXCLUSIVE ESCAVAÇÃO, CARGA E TRANSPORTE E SOLO. AF_09/2024</v>
          </cell>
        </row>
        <row r="942">
          <cell r="A942">
            <v>105596</v>
          </cell>
          <cell r="B942" t="str">
            <v>RECONSTRUÇÃO DE BASE E SUB-BASE PARA PAVIMENTAÇÃO DE SOLO (PREDOMINANTEMENTE ARGILOSO) BRITA - 50%-50%, MISTURA EM PISTA, COM ESPESSURA DE 20 CM - EXCLUSIVE ESCAVAÇÃO, CARGA E TRANSPORTE E SOLO. AF_09/2024</v>
          </cell>
        </row>
        <row r="943">
          <cell r="A943">
            <v>105591</v>
          </cell>
          <cell r="B943" t="str">
            <v>RECONSTRUÇÃO DE BASE E SUB-BASE PARA PAVIMENTAÇÃO DE SOLO (PREDOMINANTEMENTE ARGILOSO) BRITA - 50%-50%, MISTURA EM USINA, COM ESPESSURA DE 10 CM - EXCLUSIVE CARGA E TRANSPORTE. AF_09/2024</v>
          </cell>
        </row>
        <row r="944">
          <cell r="A944">
            <v>105724</v>
          </cell>
          <cell r="B944" t="str">
            <v>RECONSTRUÇÃO DE BASE E SUB-BASE PARA PAVIMENTAÇÃO DE SOLO (PREDOMINANTEMENTE ARGILOSO) BRITA - 50%-50%, MISTURA EM USINA, COM ESPESSURA DE 15 CM - EXCLUSIVE CARGA E TRANSPORTE. AF_09/2024</v>
          </cell>
        </row>
        <row r="945">
          <cell r="A945">
            <v>105726</v>
          </cell>
          <cell r="B945" t="str">
            <v>RECONSTRUÇÃO DE BASE E SUB-BASE PARA PAVIMENTAÇÃO DE SOLO (PREDOMINANTEMENTE ARGILOSO) BRITA - 50%-50%, MISTURA EM USINA, COM ESPESSURA DE 20 CM - EXCLUSIVE CARGA E TRANSPORTE. AF_09/2024</v>
          </cell>
        </row>
        <row r="946">
          <cell r="A946">
            <v>105567</v>
          </cell>
          <cell r="B946" t="str">
            <v>RECONSTRUÇÃO DE BASE E SUB-BASE PARA PAVIMENTAÇÃO DE SOLO DE COMPORTAMENTO LATERÍTICO (ARENOSO), COM ESPESSURA DE 10 CM - EXCLUSIVE ESCAVAÇÃO, CARGA E TRANSPORTE E SOLO. AF_09/2024</v>
          </cell>
        </row>
        <row r="947">
          <cell r="A947">
            <v>105568</v>
          </cell>
          <cell r="B947" t="str">
            <v>RECONSTRUÇÃO DE BASE E SUB-BASE PARA PAVIMENTAÇÃO DE SOLO DE COMPORTAMENTO LATERÍTICO (ARENOSO), COM ESPESSURA DE 15 CM - EXCLUSIVE ESCAVAÇÃO, CARGA E TRANSPORTE E SOLO. AF_09/2024</v>
          </cell>
        </row>
        <row r="948">
          <cell r="A948">
            <v>105570</v>
          </cell>
          <cell r="B948" t="str">
            <v>RECONSTRUÇÃO DE BASE E SUB-BASE PARA PAVIMENTAÇÃO DE SOLO DE COMPORTAMENTO LATERÍTICO (ARENOSO), COM ESPESSURA DE 20 CM - EXCLUSIVE ESCAVAÇÃO, CARGA E TRANSPORTE E SOLO. AF_09/2024</v>
          </cell>
        </row>
        <row r="949">
          <cell r="A949">
            <v>100575</v>
          </cell>
          <cell r="B949" t="str">
            <v>REGULARIZAÇÃO DE SUPERFÍCIES COM MOTONIVELADORA. AF_09/2024</v>
          </cell>
        </row>
        <row r="950">
          <cell r="A950">
            <v>100577</v>
          </cell>
          <cell r="B950" t="str">
            <v>REGULARIZAÇÃO E COMPACTAÇÃO DE SUBLEITO DE SOLO PREDOMINANTEMENTE ARENOSO, PARA OBRAS DE CONSTRUÇÃO DE PAVIMENTOS. AF_09/2024</v>
          </cell>
        </row>
        <row r="951">
          <cell r="A951">
            <v>105598</v>
          </cell>
          <cell r="B951" t="str">
            <v>REGULARIZAÇÃO E COMPACTAÇÃO DE SUBLEITO DE SOLO PREDOMINANTEMENTE ARENOSO, PARA OBRAS DE RECONSTRUÇÃO DE PAVIMENTOS. AF_09/2024</v>
          </cell>
        </row>
        <row r="952">
          <cell r="A952">
            <v>100576</v>
          </cell>
          <cell r="B952" t="str">
            <v>REGULARIZAÇÃO E COMPACTAÇÃO DE SUBLEITO DE SOLO PREDOMINANTEMENTE ARGILOSO, PARA OBRAS DE CONSTRUÇÃO DE PAVIMENTOS. AF_09/2024</v>
          </cell>
        </row>
        <row r="953">
          <cell r="A953">
            <v>105597</v>
          </cell>
          <cell r="B953" t="str">
            <v>REGULARIZAÇÃO E COMPACTAÇÃO DE SUBLEITO DE SOLO PREDOMINANTEMENTE ARGILOSO, PARA OBRAS DE RECONSTRUÇÃO DE PAVIMENTOS. AF_09/2024</v>
          </cell>
        </row>
        <row r="954">
          <cell r="A954">
            <v>102730</v>
          </cell>
          <cell r="B954" t="str">
            <v>ARMAÇÃO DE MURO ALA E MURO TESTA UTILIZANDO AÇO CA-50 DE 10 MM - MONTAGEM. AF_07/2021</v>
          </cell>
        </row>
        <row r="955">
          <cell r="A955">
            <v>102731</v>
          </cell>
          <cell r="B955" t="str">
            <v>ARMAÇÃO DE MURO ALA E MURO TESTA UTILIZANDO AÇO CA-50 DE 12,5 MM - MONTAGEM. AF_07/2021</v>
          </cell>
        </row>
        <row r="956">
          <cell r="A956">
            <v>102732</v>
          </cell>
          <cell r="B956" t="str">
            <v>ARMAÇÃO DE MURO ALA E MURO TESTA UTILIZANDO AÇO CA-50 DE 16 MM - MONTAGEM. AF_07/2021</v>
          </cell>
        </row>
        <row r="957">
          <cell r="A957">
            <v>102733</v>
          </cell>
          <cell r="B957" t="str">
            <v>ARMAÇÃO DE MURO ALA E MURO TESTA UTILIZANDO AÇO CA-50 DE 20 MM - MONTAGEM. AF_07/2021</v>
          </cell>
        </row>
        <row r="958">
          <cell r="A958">
            <v>102728</v>
          </cell>
          <cell r="B958" t="str">
            <v>ARMAÇÃO DE MURO ALA E MURO TESTA UTILIZANDO AÇO CA-50 DE 6,3 MM - MONTAGEM. AF_07/2021</v>
          </cell>
        </row>
        <row r="959">
          <cell r="A959">
            <v>102729</v>
          </cell>
          <cell r="B959" t="str">
            <v>ARMAÇÃO DE MURO ALA E MURO TESTA UTILIZANDO AÇO CA-50 DE 8 MM - MONTAGEM. AF_07/2021</v>
          </cell>
        </row>
        <row r="960">
          <cell r="A960">
            <v>102734</v>
          </cell>
          <cell r="B960" t="str">
            <v>ARMAÇÃO DE SOLEIRA UTILIZANDO AÇO CA-50 DE 6,3 MM - MONTAGEM. AF_07/2021</v>
          </cell>
        </row>
        <row r="961">
          <cell r="A961">
            <v>102735</v>
          </cell>
          <cell r="B961" t="str">
            <v>ARMAÇÃO DE SOLEIRA UTILIZANDO AÇO CA-50 DE 8 MM - MONTAGEM. AF_07/2021</v>
          </cell>
        </row>
        <row r="962">
          <cell r="A962">
            <v>102765</v>
          </cell>
          <cell r="B962" t="str">
            <v>BOCA PARA BUEIRO DUPLO CELULAR 150 X 150 CM EM CONCRETO, ALAS COM ESCONSIDADE DE 30°, INCLUINDO FÔRMAS E MATERIAIS. AF_07/2021</v>
          </cell>
        </row>
        <row r="963">
          <cell r="A963">
            <v>102795</v>
          </cell>
          <cell r="B963" t="str">
            <v>BOCA PARA BUEIRO DUPLO CELULAR 150 X 150 CM EM GABIÃO, ALAS COM ESCONSIDADE DE 45°, INCLUINDO FÔRMAS E MATERIAIS. AF_07/2021</v>
          </cell>
        </row>
        <row r="964">
          <cell r="A964">
            <v>102766</v>
          </cell>
          <cell r="B964" t="str">
            <v>BOCA PARA BUEIRO DUPLO CELULAR 200 X 200 CM EM CONCRETO, ALAS COM ESCONSIDADE DE 30°, INCLUINDO FÔRMAS E MATERIAIS. AF_07/2021</v>
          </cell>
        </row>
        <row r="965">
          <cell r="A965">
            <v>102796</v>
          </cell>
          <cell r="B965" t="str">
            <v>BOCA PARA BUEIRO DUPLO CELULAR 200 X 200 CM EM GABIÃO, ALAS COM ESCONSIDADE DE 45°, INCLUINDO FÔRMAS E MATERIAIS. AF_07/2021</v>
          </cell>
        </row>
        <row r="966">
          <cell r="A966">
            <v>102767</v>
          </cell>
          <cell r="B966" t="str">
            <v>BOCA PARA BUEIRO DUPLO CELULAR 250 X 250 CM EM CONCRETO, ALAS COM ESCONSIDADE DE 30°, INCLUINDO FÔRMAS E MATERIAIS. AF_07/2021</v>
          </cell>
        </row>
        <row r="967">
          <cell r="A967">
            <v>102797</v>
          </cell>
          <cell r="B967" t="str">
            <v>BOCA PARA BUEIRO DUPLO CELULAR 250 X 250 CM EM GABIÃO, ALAS COM ESCONSIDADE DE 45°, INCLUINDO FÔRMAS E MATERIAIS. AF_07/2021</v>
          </cell>
        </row>
        <row r="968">
          <cell r="A968">
            <v>102768</v>
          </cell>
          <cell r="B968" t="str">
            <v>BOCA PARA BUEIRO DUPLO CELULAR 300 X 300 CM EM CONCRETO, ALAS COM ESCONSIDADE DE 30°, INCLUINDO FÔRMAS E MATERIAIS. AF_07/2021</v>
          </cell>
        </row>
        <row r="969">
          <cell r="A969">
            <v>102798</v>
          </cell>
          <cell r="B969" t="str">
            <v>BOCA PARA BUEIRO DUPLO CELULAR 300 X 300 CM EM GABIÃO, ALAS COM ESCONSIDADE DE 45°, INCLUINDO FÔRMAS E MATERIAIS. AF_07/2021</v>
          </cell>
        </row>
        <row r="970">
          <cell r="A970">
            <v>102744</v>
          </cell>
          <cell r="B970" t="str">
            <v>BOCA PARA BUEIRO DUPLO TUBULAR D = 100 CM EM CONCRETO, ALAS COM ESCONSIDADE DE 0°, INCLUINDO FÔRMAS E MATERIAIS. AF_07/2021</v>
          </cell>
        </row>
        <row r="971">
          <cell r="A971">
            <v>102755</v>
          </cell>
          <cell r="B971" t="str">
            <v>BOCA PARA BUEIRO DUPLO TUBULAR D = 100 CM EM CONCRETO, ALAS COM ESCONSIDADE DE 30°, INCLUINDO FÔRMAS E MATERIAIS. AF_07/2021</v>
          </cell>
        </row>
        <row r="972">
          <cell r="A972">
            <v>102782</v>
          </cell>
          <cell r="B972" t="str">
            <v>BOCA PARA BUEIRO DUPLO TUBULAR D = 100 CM EM GABIÃO, ALAS COM ESCONSIDADE DE 45°, INCLUINDO FÔRMAS E MATERIAIS. AF_07/2021</v>
          </cell>
        </row>
        <row r="973">
          <cell r="A973">
            <v>102745</v>
          </cell>
          <cell r="B973" t="str">
            <v>BOCA PARA BUEIRO DUPLO TUBULAR D = 120 CM EM CONCRETO, ALAS COM ESCONSIDADE DE 0°, INCLUINDO FÔRMAS E MATERIAIS. AF_07/2021</v>
          </cell>
        </row>
        <row r="974">
          <cell r="A974">
            <v>102756</v>
          </cell>
          <cell r="B974" t="str">
            <v>BOCA PARA BUEIRO DUPLO TUBULAR D = 120 CM EM CONCRETO, ALAS COM ESCONSIDADE DE 30°, INCLUINDO FÔRMAS E MATERIAIS. AF_07/2021</v>
          </cell>
        </row>
        <row r="975">
          <cell r="A975">
            <v>102783</v>
          </cell>
          <cell r="B975" t="str">
            <v>BOCA PARA BUEIRO DUPLO TUBULAR D = 120 CM EM GABIÃO, ALAS COM ESCONSIDADE DE 45°, INCLUINDO FÔRMAS E MATERIAIS. AF_07/2021</v>
          </cell>
        </row>
        <row r="976">
          <cell r="A976">
            <v>102746</v>
          </cell>
          <cell r="B976" t="str">
            <v>BOCA PARA BUEIRO DUPLO TUBULAR D = 150 CM EM CONCRETO, ALAS COM ESCONSIDADE DE 0°, INCLUINDO FÔRMAS E MATERIAIS. AF_07/2021</v>
          </cell>
        </row>
        <row r="977">
          <cell r="A977">
            <v>102757</v>
          </cell>
          <cell r="B977" t="str">
            <v>BOCA PARA BUEIRO DUPLO TUBULAR D = 150 CM EM CONCRETO, ALAS COM ESCONSIDADE DE 30°, INCLUINDO FÔRMAS E MATERIAIS. AF_07/2021</v>
          </cell>
        </row>
        <row r="978">
          <cell r="A978">
            <v>102784</v>
          </cell>
          <cell r="B978" t="str">
            <v>BOCA PARA BUEIRO DUPLO TUBULAR D = 150 CM EM GABIÃO, ALAS COM ESCONSIDADE DE 45°, INCLUINDO FÔRMAS E MATERIAIS. AF_07/2021</v>
          </cell>
        </row>
        <row r="979">
          <cell r="A979">
            <v>102779</v>
          </cell>
          <cell r="B979" t="str">
            <v>BOCA PARA BUEIRO DUPLO TUBULAR D = 40 CM EM GABIÃO, ALAS COM ESCONSIDADE DE 45°, INCLUINDO FÔRMAS E MATERIAIS. AF_07/2021</v>
          </cell>
        </row>
        <row r="980">
          <cell r="A980">
            <v>102780</v>
          </cell>
          <cell r="B980" t="str">
            <v>BOCA PARA BUEIRO DUPLO TUBULAR D = 60 CM EM GABIÃO, ALAS COM ESCONSIDADE DE 45°, INCLUINDO FÔRMAS E MATERIAIS. AF_07/2021</v>
          </cell>
        </row>
        <row r="981">
          <cell r="A981">
            <v>102743</v>
          </cell>
          <cell r="B981" t="str">
            <v>BOCA PARA BUEIRO DUPLO TUBULAR D = 80 CM EM CONCRETO, ALAS COM ESCONSIDADE DE 0°, INCLUINDO FÔRMAS E MATERIAIS. AF_07/2021</v>
          </cell>
        </row>
        <row r="982">
          <cell r="A982">
            <v>102781</v>
          </cell>
          <cell r="B982" t="str">
            <v>BOCA PARA BUEIRO DUPLO TUBULAR D = 80 CM EM GABIÃO, ALAS COM ESCONSIDADE DE 45°, INCLUINDO FÔRMAS E MATERIAIS. AF_07/2021</v>
          </cell>
        </row>
        <row r="983">
          <cell r="A983">
            <v>102761</v>
          </cell>
          <cell r="B983" t="str">
            <v>BOCA PARA BUEIRO SIMPLES CELULAR 150 X 150 CM EM CONCRETO, ALAS COM ESCONSIDADE DE 30°, INCLUINDO FÔRMAS E MATERIAIS. AF_07/2021</v>
          </cell>
        </row>
        <row r="984">
          <cell r="A984">
            <v>102791</v>
          </cell>
          <cell r="B984" t="str">
            <v>BOCA PARA BUEIRO SIMPLES CELULAR 150 X 150 CM EM GABIÃO, ALAS COM ESCONSIDADE DE 45°, INCLUINDO FÔRMAS E MATERIAIS. AF_07/2021</v>
          </cell>
        </row>
        <row r="985">
          <cell r="A985">
            <v>102762</v>
          </cell>
          <cell r="B985" t="str">
            <v>BOCA PARA BUEIRO SIMPLES CELULAR 200 X 200 CM EM CONCRETO, ALAS COM ESCONSIDADE DE 30°, INCLUINDO FÔRMAS E MATERIAIS. AF_07/2021</v>
          </cell>
        </row>
        <row r="986">
          <cell r="A986">
            <v>102792</v>
          </cell>
          <cell r="B986" t="str">
            <v>BOCA PARA BUEIRO SIMPLES CELULAR 200 X 200 CM EM GABIÃO, ALAS COM ESCONSIDADE DE 45°, INCLUINDO FÔRMAS E MATERIAIS. AF_07/2021</v>
          </cell>
        </row>
        <row r="987">
          <cell r="A987">
            <v>102763</v>
          </cell>
          <cell r="B987" t="str">
            <v>BOCA PARA BUEIRO SIMPLES CELULAR 250 X 250 CM EM CONCRETO, ALAS COM ESCONSIDADE DE 30°, INCLUINDO FÔRMAS E MATERIAIS. AF_07/2021</v>
          </cell>
        </row>
        <row r="988">
          <cell r="A988">
            <v>102793</v>
          </cell>
          <cell r="B988" t="str">
            <v>BOCA PARA BUEIRO SIMPLES CELULAR 250 X 250 CM EM GABIÃO, ALAS COM ESCONSIDADE DE 45°, INCLUINDO FÔRMAS E MATERIAIS. AF_07/2021</v>
          </cell>
        </row>
        <row r="989">
          <cell r="A989">
            <v>102764</v>
          </cell>
          <cell r="B989" t="str">
            <v>BOCA PARA BUEIRO SIMPLES CELULAR 300 X 300 CM EM CONCRETO, ALAS COM ESCONSIDADE DE 30°, INCLUINDO FÔRMAS E MATERIAIS. AF_07/2021</v>
          </cell>
        </row>
        <row r="990">
          <cell r="A990">
            <v>102794</v>
          </cell>
          <cell r="B990" t="str">
            <v>BOCA PARA BUEIRO SIMPLES CELULAR 300 X 300 CM EM GABIÃO, ALAS COM ESCONSIDADE DE 45°, INCLUINDO FÔRMAS E MATERIAIS. AF_07/2021</v>
          </cell>
        </row>
        <row r="991">
          <cell r="A991">
            <v>102740</v>
          </cell>
          <cell r="B991" t="str">
            <v>BOCA PARA BUEIRO SIMPLES TUBULAR D = 100 CM EM CONCRETO, ALAS COM ESCONSIDADE DE 0°, INCLUINDO FÔRMAS E MATERIAIS. AF_07/2021</v>
          </cell>
        </row>
        <row r="992">
          <cell r="A992">
            <v>102752</v>
          </cell>
          <cell r="B992" t="str">
            <v>BOCA PARA BUEIRO SIMPLES TUBULAR D = 100 CM EM CONCRETO, ALAS COM ESCONSIDADE DE 30°, INCLUINDO FÔRMAS E MATERIAIS. AF_07/2021</v>
          </cell>
        </row>
        <row r="993">
          <cell r="A993">
            <v>102776</v>
          </cell>
          <cell r="B993" t="str">
            <v>BOCA PARA BUEIRO SIMPLES TUBULAR D = 100 CM EM GABIÃO, ALAS COM ESCONSIDADE DE 45°, INCLUINDO FÔRMAS E MATERIAIS. AF_07/2021</v>
          </cell>
        </row>
        <row r="994">
          <cell r="A994">
            <v>102741</v>
          </cell>
          <cell r="B994" t="str">
            <v>BOCA PARA BUEIRO SIMPLES TUBULAR D = 120 CM EM CONCRETO, ALAS COM ESCONSIDADE DE 0°, INCLUINDO FÔRMAS E MATERIAIS. AF_07/2021</v>
          </cell>
        </row>
        <row r="995">
          <cell r="A995">
            <v>102753</v>
          </cell>
          <cell r="B995" t="str">
            <v>BOCA PARA BUEIRO SIMPLES TUBULAR D = 120 CM EM CONCRETO, ALAS COM ESCONSIDADE DE 30°, INCLUINDO FÔRMAS E MATERIAIS. AF_07/2021</v>
          </cell>
        </row>
        <row r="996">
          <cell r="A996">
            <v>102777</v>
          </cell>
          <cell r="B996" t="str">
            <v>BOCA PARA BUEIRO SIMPLES TUBULAR D = 120 CM EM GABIÃO, ALAS COM ESCONSIDADE DE 45°, INCLUINDO FÔRMAS E MATERIAIS. AF_07/2021</v>
          </cell>
        </row>
        <row r="997">
          <cell r="A997">
            <v>102742</v>
          </cell>
          <cell r="B997" t="str">
            <v>BOCA PARA BUEIRO SIMPLES TUBULAR D = 150 CM EM CONCRETO, ALAS COM ESCONSIDADE DE 0°, INCLUINDO FÔRMAS E MATERIAIS. AF_07/2021</v>
          </cell>
        </row>
        <row r="998">
          <cell r="A998">
            <v>102754</v>
          </cell>
          <cell r="B998" t="str">
            <v>BOCA PARA BUEIRO SIMPLES TUBULAR D = 150 CM EM CONCRETO, ALAS COM ESCONSIDADE DE 30°, INCLUINDO FÔRMAS E MATERIAIS. AF_07/2021</v>
          </cell>
        </row>
        <row r="999">
          <cell r="A999">
            <v>102778</v>
          </cell>
          <cell r="B999" t="str">
            <v>BOCA PARA BUEIRO SIMPLES TUBULAR D = 150 CM EM GABIÃO, ALAS COM ESCONSIDADE DE 45°, INCLUINDO FÔRMAS E MATERIAIS. AF_07/2021</v>
          </cell>
        </row>
        <row r="1000">
          <cell r="A1000">
            <v>102737</v>
          </cell>
          <cell r="B1000" t="str">
            <v>BOCA PARA BUEIRO SIMPLES TUBULAR D = 40 CM EM CONCRETO, ALAS COM ESCONSIDADE DE 0°, INCLUINDO FÔRMAS E MATERIAIS. AF_07/2021</v>
          </cell>
        </row>
        <row r="1001">
          <cell r="A1001">
            <v>102773</v>
          </cell>
          <cell r="B1001" t="str">
            <v>BOCA PARA BUEIRO SIMPLES TUBULAR D = 40 CM EM GABIÃO, ALAS COM ESCONSIDADE DE 45°, INCLUINDO FÔRMAS E MATERIAIS. AF_07/2021</v>
          </cell>
        </row>
        <row r="1002">
          <cell r="A1002">
            <v>102738</v>
          </cell>
          <cell r="B1002" t="str">
            <v>BOCA PARA BUEIRO SIMPLES TUBULAR D = 60 CM EM CONCRETO, ALAS COM ESCONSIDADE DE 0°, INCLUINDO FÔRMAS E MATERIAIS. AF_07/2021</v>
          </cell>
        </row>
        <row r="1003">
          <cell r="A1003">
            <v>102750</v>
          </cell>
          <cell r="B1003" t="str">
            <v>BOCA PARA BUEIRO SIMPLES TUBULAR D = 60 CM EM CONCRETO, ALAS COM ESCONSIDADE DE 30°, INCLUINDO FÔRMAS E MATERIAIS. AF_07/2021</v>
          </cell>
        </row>
        <row r="1004">
          <cell r="A1004">
            <v>102774</v>
          </cell>
          <cell r="B1004" t="str">
            <v>BOCA PARA BUEIRO SIMPLES TUBULAR D = 60 CM EM GABIÃO, ALAS COM ESCONSIDADE DE 45°, INCLUINDO FÔRMAS E MATERIAIS. AF_07/2021</v>
          </cell>
        </row>
        <row r="1005">
          <cell r="A1005">
            <v>102739</v>
          </cell>
          <cell r="B1005" t="str">
            <v>BOCA PARA BUEIRO SIMPLES TUBULAR D = 80 CM EM CONCRETO, ALAS COM ESCONSIDADE DE 0°, INCLUINDO FÔRMAS E MATERIAIS. AF_07/2021</v>
          </cell>
        </row>
        <row r="1006">
          <cell r="A1006">
            <v>102751</v>
          </cell>
          <cell r="B1006" t="str">
            <v>BOCA PARA BUEIRO SIMPLES TUBULAR D = 80 CM EM CONCRETO, ALAS COM ESCONSIDADE DE 30°, INCLUINDO FÔRMAS E MATERIAIS. AF_07/2021</v>
          </cell>
        </row>
        <row r="1007">
          <cell r="A1007">
            <v>102775</v>
          </cell>
          <cell r="B1007" t="str">
            <v>BOCA PARA BUEIRO SIMPLES TUBULAR D = 80 CM EM GABIÃO, ALAS COM ESCONSIDADE DE 45°, INCLUINDO FÔRMAS E MATERIAIS. AF_07/2021</v>
          </cell>
        </row>
        <row r="1008">
          <cell r="A1008">
            <v>102769</v>
          </cell>
          <cell r="B1008" t="str">
            <v>BOCA PARA BUEIRO TRIPLO CELULAR 150 X 150 CM EM CONCRETO, ALAS COM ESCONSIDADE DE 30°, INCLUINDO FÔRMAS E MATERIAIS. AF_07/2021</v>
          </cell>
        </row>
        <row r="1009">
          <cell r="A1009">
            <v>102799</v>
          </cell>
          <cell r="B1009" t="str">
            <v>BOCA PARA BUEIRO TRIPLO CELULAR 150 X 150 CM EM GABIÃO, ALAS COM ESCONSIDADE DE 45°, INCLUINDO FÔRMAS E MATERIAIS. AF_07/2021</v>
          </cell>
        </row>
        <row r="1010">
          <cell r="A1010">
            <v>102770</v>
          </cell>
          <cell r="B1010" t="str">
            <v>BOCA PARA BUEIRO TRIPLO CELULAR 200 X 200 CM EM CONCRETO, ALAS COM ESCONSIDADE DE 30°, INCLUINDO FÔRMAS E MATERIAIS. AF_07/2021</v>
          </cell>
        </row>
        <row r="1011">
          <cell r="A1011">
            <v>102800</v>
          </cell>
          <cell r="B1011" t="str">
            <v>BOCA PARA BUEIRO TRIPLO CELULAR 200 X 200 CM EM GABIÃO, ALAS COM ESCONSIDADE DE 45°, INCLUINDO FÔRMAS E MATERIAIS. AF_07/2021</v>
          </cell>
        </row>
        <row r="1012">
          <cell r="A1012">
            <v>102771</v>
          </cell>
          <cell r="B1012" t="str">
            <v>BOCA PARA BUEIRO TRIPLO CELULAR 250 X 250 CM EM CONCRETO, ALAS COM ESCONSIDADE DE 30°, INCLUINDO FÔRMAS E MATERIAIS. AF_07/2021</v>
          </cell>
        </row>
        <row r="1013">
          <cell r="A1013">
            <v>102801</v>
          </cell>
          <cell r="B1013" t="str">
            <v>BOCA PARA BUEIRO TRIPLO CELULAR 250 X 250 CM EM GABIÃO, ALAS COM ESCONSIDADE DE 45°, INCLUINDO FÔRMAS E MATERIAIS. AF_07/2021</v>
          </cell>
        </row>
        <row r="1014">
          <cell r="A1014">
            <v>102772</v>
          </cell>
          <cell r="B1014" t="str">
            <v>BOCA PARA BUEIRO TRIPLO CELULAR 300 X 300 CM EM CONCRETO, ALAS COM ESCONSIDADE DE 30°, INCLUINDO FÔRMAS E MATERIAIS. AF_07/2021</v>
          </cell>
        </row>
        <row r="1015">
          <cell r="A1015">
            <v>102802</v>
          </cell>
          <cell r="B1015" t="str">
            <v>BOCA PARA BUEIRO TRIPLO CELULAR 300 X 300 CM EM GABIÃO, ALAS COM ESCONSIDADE DE 45°, INCLUINDO FÔRMAS E MATERIAIS. AF_07/2021</v>
          </cell>
        </row>
        <row r="1016">
          <cell r="A1016">
            <v>102747</v>
          </cell>
          <cell r="B1016" t="str">
            <v>BOCA PARA BUEIRO TRIPLO TUBULAR D = 100 CM EM CONCRETO, ALAS COM ESCONSIDADE DE 0°, INCLUINDO FÔRMAS E MATERIAIS. AF_07/2021</v>
          </cell>
        </row>
        <row r="1017">
          <cell r="A1017">
            <v>102758</v>
          </cell>
          <cell r="B1017" t="str">
            <v>BOCA PARA BUEIRO TRIPLO TUBULAR D = 100 CM EM CONCRETO, ALAS COM ESCONSIDADE DE 30°, INCLUINDO FÔRMAS E MATERIAIS. AF_07/2021</v>
          </cell>
        </row>
        <row r="1018">
          <cell r="A1018">
            <v>102788</v>
          </cell>
          <cell r="B1018" t="str">
            <v>BOCA PARA BUEIRO TRIPLO TUBULAR D = 100 CM EM GABIÃO, ALAS COM ESCONSIDADE DE 45°, INCLUINDO FÔRMAS E MATERIAIS. AF_07/2021</v>
          </cell>
        </row>
        <row r="1019">
          <cell r="A1019">
            <v>102748</v>
          </cell>
          <cell r="B1019" t="str">
            <v>BOCA PARA BUEIRO TRIPLO TUBULAR D = 120 CM EM CONCRETO, ALAS COM ESCONSIDADE DE 0°, INCLUINDO FÔRMAS E MATERIAIS. AF_07/2021</v>
          </cell>
        </row>
        <row r="1020">
          <cell r="A1020">
            <v>102759</v>
          </cell>
          <cell r="B1020" t="str">
            <v>BOCA PARA BUEIRO TRIPLO TUBULAR D = 120 CM EM CONCRETO, ALAS COM ESCONSIDADE DE 30°, INCLUINDO FÔRMAS E MATERIAIS. AF_07/2021</v>
          </cell>
        </row>
        <row r="1021">
          <cell r="A1021">
            <v>102789</v>
          </cell>
          <cell r="B1021" t="str">
            <v>BOCA PARA BUEIRO TRIPLO TUBULAR D = 120 CM EM GABIÃO, ALAS COM ESCONSIDADE DE 45°, INCLUINDO FÔRMAS E MATERIAIS. AF_07/2021</v>
          </cell>
        </row>
        <row r="1022">
          <cell r="A1022">
            <v>102749</v>
          </cell>
          <cell r="B1022" t="str">
            <v>BOCA PARA BUEIRO TRIPLO TUBULAR D = 150 CM EM CONCRETO, ALAS COM ESCONSIDADE DE 0°, INCLUINDO FÔRMAS E MATERIAIS. AF_07/2021</v>
          </cell>
        </row>
        <row r="1023">
          <cell r="A1023">
            <v>102760</v>
          </cell>
          <cell r="B1023" t="str">
            <v>BOCA PARA BUEIRO TRIPLO TUBULAR D = 150 CM EM CONCRETO, ALAS COM ESCONSIDADE DE 30°, INCLUINDO FÔRMAS E MATERIAIS. AF_07/2021</v>
          </cell>
        </row>
        <row r="1024">
          <cell r="A1024">
            <v>102790</v>
          </cell>
          <cell r="B1024" t="str">
            <v>BOCA PARA BUEIRO TRIPLO TUBULAR D = 150 CM EM GABIÃO, ALAS COM ESCONSIDADE DE 45°, INCLUINDO FÔRMAS E MATERIAIS. AF_07/2021</v>
          </cell>
        </row>
        <row r="1025">
          <cell r="A1025">
            <v>102785</v>
          </cell>
          <cell r="B1025" t="str">
            <v>BOCA PARA BUEIRO TRIPLO TUBULAR D = 40 CM EM GABIÃO, ALAS COM ESCONSIDADE DE 45°, INCLUINDO FÔRMAS E MATERIAIS. AF_07/2021</v>
          </cell>
        </row>
        <row r="1026">
          <cell r="A1026">
            <v>102786</v>
          </cell>
          <cell r="B1026" t="str">
            <v>BOCA PARA BUEIRO TRIPLO TUBULAR D = 60 CM EM GABIÃO, ALAS COM ESCONSIDADE DE 45°, INCLUINDO FÔRMAS E MATERIAIS. AF_07/2021</v>
          </cell>
        </row>
        <row r="1027">
          <cell r="A1027">
            <v>102787</v>
          </cell>
          <cell r="B1027" t="str">
            <v>BOCA PARA BUEIRO TRIPLO TUBULAR D = 80 CM EM GABIÃO, ALAS COM ESCONSIDADE DE 45°, INCLUINDO FÔRMAS E MATERIAIS. AF_07/2021</v>
          </cell>
        </row>
        <row r="1028">
          <cell r="A1028">
            <v>102736</v>
          </cell>
          <cell r="B1028" t="str">
            <v>CONCRETAGEM DE BOCA PARA BUEIRO, FCK = 20 MPA, COM USO DE BOMBA - LANÇAMENTO, ADENSAMENTO E ACABAMENTO. AF_07/2021</v>
          </cell>
        </row>
        <row r="1029">
          <cell r="A1029">
            <v>102727</v>
          </cell>
          <cell r="B1029" t="str">
            <v>FABRICAÇÃO, MONTAGEM E DESMONTAGEM DE FÔRMA PARA BOCA PARA BUEIRO, EM CHAPA DE MADEIRA COMPENSADA RESINADA, E = 17 MM, 2 UTILIZAÇÕES. AF_07/2021</v>
          </cell>
        </row>
        <row r="1030">
          <cell r="A1030">
            <v>102111</v>
          </cell>
          <cell r="B1030" t="str">
            <v>BOMBA CENTRÍFUGA, MONOFÁSICA, 0,5 CV OU 0,49 HP, HM 6 A 20 M, Q 1,2 A 8,3 M3/H - FORNECIMENTO E INSTALAÇÃO. AF_11/2025_PS</v>
          </cell>
        </row>
        <row r="1031">
          <cell r="A1031">
            <v>102113</v>
          </cell>
          <cell r="B1031" t="str">
            <v>BOMBA CENTRÍFUGA, TRIFÁSICA, 1,0 CV OU 0,99 HP, HM 14 A 40 M, Q 0,6 A 8,4 M3/H - FORNECIMENTO E INSTALAÇÃO. AF_11/2025_PS</v>
          </cell>
        </row>
        <row r="1032">
          <cell r="A1032">
            <v>102116</v>
          </cell>
          <cell r="B1032" t="str">
            <v>BOMBA CENTRÍFUGA, TRIFÁSICA, 1,5 CV OU 1,48 HP, HM 10 A 24 M, Q 6,1 A 21,9 M3/H - FORNECIMENTO E INSTALAÇÃO. AF_11/2025_PS</v>
          </cell>
        </row>
        <row r="1033">
          <cell r="A1033">
            <v>102115</v>
          </cell>
          <cell r="B1033" t="str">
            <v>BOMBA CENTRÍFUGA, TRIFÁSICA, 1,5 CV OU 1,48 HP, HM 10 A 70 M, Q 1,8 A 5,3 M3/H - FORNECIMENTO E INSTALAÇÃO. AF_11/2025_PS</v>
          </cell>
        </row>
        <row r="1034">
          <cell r="A1034">
            <v>102122</v>
          </cell>
          <cell r="B1034" t="str">
            <v>BOMBA CENTRÍFUGA, TRIFÁSICA, 10 CV OU 9,86 HP, HM 85 A 140 M, Q 4,2 A 14,9 M3/H - FORNECIMENTO E INSTALAÇÃO. AF_11/2025_PS</v>
          </cell>
        </row>
        <row r="1035">
          <cell r="A1035">
            <v>102118</v>
          </cell>
          <cell r="B1035" t="str">
            <v>BOMBA CENTRÍFUGA, TRIFÁSICA, 3 CV OU 2,96 HP, HM 34 A 40 M, Q 8,6 A 14,8 M3/H - FORNECIMENTO E INSTALAÇÃO. AF_11/2025_PS</v>
          </cell>
        </row>
        <row r="1036">
          <cell r="A1036">
            <v>102126</v>
          </cell>
          <cell r="B1036" t="str">
            <v>BOMBA SUBMERSÍVEL, TRIFÁSICA, 3,80 CV OU 3,75 HP, HM 5 A 25,5 M, Q 3,6 A 61,2 M3/H - FORNECIMENTO E INSTALAÇÃO. AF_11/2025</v>
          </cell>
        </row>
        <row r="1037">
          <cell r="A1037">
            <v>102137</v>
          </cell>
          <cell r="B1037" t="str">
            <v>CHAVE DE BOIA AUTOMÁTICA SUPERIOR/INFERIOR 15A/250V - FORNECIMENTO E INSTALAÇÃO. AF_11/2025</v>
          </cell>
        </row>
        <row r="1038">
          <cell r="A1038">
            <v>102112</v>
          </cell>
          <cell r="B1038" t="str">
            <v>INSTALAÇÃO DE BOMBA CENTRÍFUGA, MONOFÁSICA, 0,5 CV OU 0,49 HP, HM 6 A 20 M, Q 1,2 A 8,3 M3/H (SEM FORNECIMENTO). AF_11/2025_PS</v>
          </cell>
        </row>
        <row r="1039">
          <cell r="A1039">
            <v>102114</v>
          </cell>
          <cell r="B1039" t="str">
            <v>INSTALAÇÃO DE BOMBA CENTRÍFUGA, TRIFÁSICA, 1,0 CV OU 0,99 HP, HM 14 A 40 M, Q 0,6 A 8,4 M3/H (SEM FORNECIMENTO). AF_11/2025_PS</v>
          </cell>
        </row>
        <row r="1040">
          <cell r="A1040">
            <v>102117</v>
          </cell>
          <cell r="B1040" t="str">
            <v>INSTALAÇÃO DE BOMBA CENTRÍFUGA, TRIFÁSICA, 1,5 CV OU 1,48 HP (SEM FORNECIMENTO). AF_11/2025_PS</v>
          </cell>
        </row>
        <row r="1041">
          <cell r="A1041">
            <v>102123</v>
          </cell>
          <cell r="B1041" t="str">
            <v>INSTALAÇÃO DE BOMBA CENTRÍFUGA, TRIFÁSICA, 10 CV OU 9,86 HP, HM 85 A 140 M, Q 4,2 A 14,9 M3/H (SEM FORNECIMENTO). AF_11/2025_PS</v>
          </cell>
        </row>
        <row r="1042">
          <cell r="A1042">
            <v>102119</v>
          </cell>
          <cell r="B1042" t="str">
            <v>INSTALAÇÃO DE BOMBA CENTRÍFUGA, TRIFÁSICA, 3 CV OU 2,96 HP, HM 34 A 40 M, Q 8,6 A 14,8 M3/H (SEM FORNECIMENTO). AF_11/2025_PS</v>
          </cell>
        </row>
        <row r="1043">
          <cell r="A1043">
            <v>102127</v>
          </cell>
          <cell r="B1043" t="str">
            <v>INSTALAÇÃO DE BOMBA SUBMERSÍVEL, TRIFÁSICA, 3,80 CV OU 3,75 HP, HM 5 A 25,5 M, Q 3,6 A 61,2 M3/H (SEM FORNECIMENTO). AF_11/2025</v>
          </cell>
        </row>
        <row r="1044">
          <cell r="A1044">
            <v>102121</v>
          </cell>
          <cell r="B1044" t="str">
            <v>INSTALAÇÃO DE MOTO BOMBA HORIZONTAL ATÉ 10 CV, HM 75 A 80 M, Q 25,4 A 48 M3/H (SEM FORNECIMENTO). AF_11/2025_PS</v>
          </cell>
        </row>
        <row r="1045">
          <cell r="A1045">
            <v>102138</v>
          </cell>
          <cell r="B1045" t="str">
            <v>INSTALAÇÃO DE MOTO BOMBA HORIZONTAL DE 12,5 A 25 CV, HM 140 M (SEM FORNECIMENTO). AF_11/2025_PS</v>
          </cell>
        </row>
        <row r="1046">
          <cell r="A1046">
            <v>102129</v>
          </cell>
          <cell r="B1046" t="str">
            <v>INSTALAÇÃO DE MOTO BOMBA SUBMERSÍVEL ATÉ 10 CV, HM 21 M (SEM FORNECIMENTO). AF_11/2025</v>
          </cell>
        </row>
        <row r="1047">
          <cell r="A1047">
            <v>102131</v>
          </cell>
          <cell r="B1047" t="str">
            <v>INSTALAÇÃO DE MOTO BOMBA SUBMERSÍVEL DE 11 A 25 CV, HM 33 M (SEM FORNECIMENTO). AF_11/2025</v>
          </cell>
        </row>
        <row r="1048">
          <cell r="A1048">
            <v>101801</v>
          </cell>
          <cell r="B1048" t="str">
            <v>CAIXA COM GRELHA RETANGULAR DE FERRO FUNDIDO, EM ALVENARIA COM BLOCOS DE CONCRETO, DIMENSÕES INTERNAS: 0,30 X 1,00 X 1,00. AF_12/2020</v>
          </cell>
        </row>
        <row r="1049">
          <cell r="A1049">
            <v>101800</v>
          </cell>
          <cell r="B1049" t="str">
            <v>CAIXA COM GRELHA RETANGULAR DE FERRO FUNDIDO, EM ALVENARIA COM TIJOLOS CERÂMICOS MACIÇOS, DIMENSÕES INTERNAS: 0,30 X 1,00 X 1,00. AF_12/2020</v>
          </cell>
        </row>
        <row r="1050">
          <cell r="A1050">
            <v>98108</v>
          </cell>
          <cell r="B1050" t="str">
            <v>CAIXA DE GORDURA DUPLA (CAPACIDADE: 126 L), RETANGULAR, EM ALVENARIA COM BLOCOS DE CONCRETO, DIMENSÕES INTERNAS = 0,4X0,7 M, ALTURA INTERNA = 0,8 M. AF_12/2020</v>
          </cell>
        </row>
        <row r="1051">
          <cell r="A1051">
            <v>98105</v>
          </cell>
          <cell r="B1051" t="str">
            <v>CAIXA DE GORDURA DUPLA (CAPACIDADE: 126 L), RETANGULAR, EM ALVENARIA COM TIJOLOS CERÂMICOS MACIÇOS, DIMENSÕES INTERNAS = 0,4X0,7 M, ALTURA INTERNA = 0,8 M. AF_12/2020</v>
          </cell>
        </row>
        <row r="1052">
          <cell r="A1052">
            <v>98109</v>
          </cell>
          <cell r="B1052" t="str">
            <v>CAIXA DE GORDURA ESPECIAL (CAPACIDADE: 312 L - PARA ATÉ 146 PESSOAS SERVIDAS NO PICO), RETANGULAR, EM ALVENARIA COM BLOCOS DE CONCRETO, DIMENSÕES INTERNAS = 0,4X1,2 M, ALTURA INTERNA = 1 M. AF_12/2020</v>
          </cell>
        </row>
        <row r="1053">
          <cell r="A1053">
            <v>98106</v>
          </cell>
          <cell r="B1053" t="str">
            <v>CAIXA DE GORDURA ESPECIAL (CAPACIDADE: 312 L - PARA ATÉ 146 PESSOAS SERVIDAS NO PICO), RETANGULAR, EM ALVENARIA COM TIJOLOS CERÂMICOS MACIÇOS, DIMENSÕES INTERNAS = 0,4X1,2 M, ALTURA INTERNA = 1 M. AF_12/2020</v>
          </cell>
        </row>
        <row r="1054">
          <cell r="A1054">
            <v>98110</v>
          </cell>
          <cell r="B1054" t="str">
            <v>CAIXA DE GORDURA PEQUENA (CAPACIDADE: 19 L), CIRCULAR, EM PVC, DIÂMETRO INTERNO= 0,3 M. AF_12/2020</v>
          </cell>
        </row>
        <row r="1055">
          <cell r="A1055">
            <v>98107</v>
          </cell>
          <cell r="B1055" t="str">
            <v>CAIXA DE GORDURA SIMPLES (CAPACIDADE: 36 L), RETANGULAR, EM ALVENARIA COM BLOCOS DE CONCRETO, DIMENSÕES INTERNAS = 0,2X0,4 M, ALTURA INTERNA = 0,8 M. AF_12/2020</v>
          </cell>
        </row>
        <row r="1056">
          <cell r="A1056">
            <v>98104</v>
          </cell>
          <cell r="B1056" t="str">
            <v>CAIXA DE GORDURA SIMPLES (CAPACIDADE: 36L), RETANGULAR, EM ALVENARIA COM TIJOLOS CERÂMICOS MACIÇOS, DIMENSÕES INTERNAS = 0,2X0,4 M, ALTURA INTERNA = 0,8 M. AF_12/2020</v>
          </cell>
        </row>
        <row r="1057">
          <cell r="A1057">
            <v>98102</v>
          </cell>
          <cell r="B1057" t="str">
            <v>CAIXA DE GORDURA SIMPLES, CIRCULAR, EM CONCRETO PRÉ-MOLDADO, DIÂMETRO INTERNO = 0,4 M, ALTURA INTERNA = 0,4 M. AF_12/2020</v>
          </cell>
        </row>
        <row r="1058">
          <cell r="A1058">
            <v>98111</v>
          </cell>
          <cell r="B1058" t="str">
            <v>CAIXA DE INSPEÇÃO PARA ATERRAMENTO, CIRCULAR, EM POLIETILENO, DIÂMETRO INTERNO = 0,3 M. AF_12/2020</v>
          </cell>
        </row>
        <row r="1059">
          <cell r="A1059">
            <v>97891</v>
          </cell>
          <cell r="B1059" t="str">
            <v>CAIXA ENTERRADA ELÉTRICA RETANGULAR, EM ALVENARIA COM BLOCOS DE CONCRETO, FUNDO COM BRITA, DIMENSÕES INTERNAS: 0,4X0,4X0,4 M. AF_12/2020</v>
          </cell>
        </row>
        <row r="1060">
          <cell r="A1060">
            <v>97892</v>
          </cell>
          <cell r="B1060" t="str">
            <v>CAIXA ENTERRADA ELÉTRICA RETANGULAR, EM ALVENARIA COM BLOCOS DE CONCRETO, FUNDO COM BRITA, DIMENSÕES INTERNAS: 0,6X0,6X0,6 M. AF_12/2020</v>
          </cell>
        </row>
        <row r="1061">
          <cell r="A1061">
            <v>97893</v>
          </cell>
          <cell r="B1061" t="str">
            <v>CAIXA ENTERRADA ELÉTRICA RETANGULAR, EM ALVENARIA COM BLOCOS DE CONCRETO, FUNDO COM BRITA, DIMENSÕES INTERNAS: 0,8X0,8X0,6 M. AF_12/2020</v>
          </cell>
        </row>
        <row r="1062">
          <cell r="A1062">
            <v>97894</v>
          </cell>
          <cell r="B1062" t="str">
            <v>CAIXA ENTERRADA ELÉTRICA RETANGULAR, EM ALVENARIA COM BLOCOS DE CONCRETO, FUNDO COM BRITA, DIMENSÕES INTERNAS: 1X1X0,6 M. AF_12/2020</v>
          </cell>
        </row>
        <row r="1063">
          <cell r="A1063">
            <v>97886</v>
          </cell>
          <cell r="B1063" t="str">
            <v>CAIXA ENTERRADA ELÉTRICA RETANGULAR, EM ALVENARIA COM TIJOLOS CERÂMICOS MACIÇOS, FUNDO COM BRITA, DIMENSÕES INTERNAS: 0,3X0,3X0,3 M. AF_12/2020</v>
          </cell>
        </row>
        <row r="1064">
          <cell r="A1064">
            <v>97887</v>
          </cell>
          <cell r="B1064" t="str">
            <v>CAIXA ENTERRADA ELÉTRICA RETANGULAR, EM ALVENARIA COM TIJOLOS CERÂMICOS MACIÇOS, FUNDO COM BRITA, DIMENSÕES INTERNAS: 0,4X0,4X0,4 M. AF_12/2020</v>
          </cell>
        </row>
        <row r="1065">
          <cell r="A1065">
            <v>97888</v>
          </cell>
          <cell r="B1065" t="str">
            <v>CAIXA ENTERRADA ELÉTRICA RETANGULAR, EM ALVENARIA COM TIJOLOS CERÂMICOS MACIÇOS, FUNDO COM BRITA, DIMENSÕES INTERNAS: 0,6X0,6X0,6 M. AF_12/2020</v>
          </cell>
        </row>
        <row r="1066">
          <cell r="A1066">
            <v>97889</v>
          </cell>
          <cell r="B1066" t="str">
            <v>CAIXA ENTERRADA ELÉTRICA RETANGULAR, EM ALVENARIA COM TIJOLOS CERÂMICOS MACIÇOS, FUNDO COM BRITA, DIMENSÕES INTERNAS: 0,8X0,8X0,6 M. AF_12/2020</v>
          </cell>
        </row>
        <row r="1067">
          <cell r="A1067">
            <v>97890</v>
          </cell>
          <cell r="B1067" t="str">
            <v>CAIXA ENTERRADA ELÉTRICA RETANGULAR, EM ALVENARIA COM TIJOLOS CERÂMICOS MACIÇOS, FUNDO COM BRITA, DIMENSÕES INTERNAS: 1X1X0,6 M. AF_12/2020</v>
          </cell>
        </row>
        <row r="1068">
          <cell r="A1068">
            <v>97881</v>
          </cell>
          <cell r="B1068" t="str">
            <v>CAIXA ENTERRADA ELÉTRICA RETANGULAR, EM CONCRETO PRÉ-MOLDADO, FUNDO COM BRITA, DIMENSÕES INTERNAS: 0,3X0,3X0,3 M. AF_12/2020</v>
          </cell>
        </row>
        <row r="1069">
          <cell r="A1069">
            <v>97882</v>
          </cell>
          <cell r="B1069" t="str">
            <v>CAIXA ENTERRADA ELÉTRICA RETANGULAR, EM CONCRETO PRÉ-MOLDADO, FUNDO COM BRITA, DIMENSÕES INTERNAS: 0,4X0,4X0,4 M. AF_12/2020</v>
          </cell>
        </row>
        <row r="1070">
          <cell r="A1070">
            <v>97883</v>
          </cell>
          <cell r="B1070" t="str">
            <v>CAIXA ENTERRADA ELÉTRICA RETANGULAR, EM CONCRETO PRÉ-MOLDADO, FUNDO COM BRITA, DIMENSÕES INTERNAS: 0,6X0,6X0,5 M. AF_12/2020</v>
          </cell>
        </row>
        <row r="1071">
          <cell r="A1071">
            <v>97884</v>
          </cell>
          <cell r="B1071" t="str">
            <v>CAIXA ENTERRADA ELÉTRICA RETANGULAR, EM CONCRETO PRÉ-MOLDADO, FUNDO COM BRITA, DIMENSÕES INTERNAS: 0,8X0,8X0,5 M. AF_12/2020</v>
          </cell>
        </row>
        <row r="1072">
          <cell r="A1072">
            <v>97885</v>
          </cell>
          <cell r="B1072" t="str">
            <v>CAIXA ENTERRADA ELÉTRICA RETANGULAR, EM CONCRETO PRÉ-MOLDADO, FUNDO COM BRITA, DIMENSÕES INTERNAS: 1X1X0,5 M. AF_12/2020</v>
          </cell>
        </row>
        <row r="1073">
          <cell r="A1073">
            <v>99250</v>
          </cell>
          <cell r="B1073" t="str">
            <v>CAIXA ENTERRADA HIDRÁULICA RETANGULAR EM ALVENARIA COM TIJOLOS CERÂMICOS MACIÇOS, DIMENSÕES INTERNAS: 0,3X0,3X0,3 M PARA REDE DE DRENAGEM. AF_12/2020</v>
          </cell>
        </row>
        <row r="1074">
          <cell r="A1074">
            <v>97900</v>
          </cell>
          <cell r="B1074" t="str">
            <v>CAIXA ENTERRADA HIDRÁULICA RETANGULAR EM ALVENARIA COM TIJOLOS CERÂMICOS MACIÇOS, DIMENSÕES INTERNAS: 0,3X0,3X0,3 M PARA REDE DE ESGOTO. AF_12/2020</v>
          </cell>
        </row>
        <row r="1075">
          <cell r="A1075">
            <v>99251</v>
          </cell>
          <cell r="B1075" t="str">
            <v>CAIXA ENTERRADA HIDRÁULICA RETANGULAR EM ALVENARIA COM TIJOLOS CERÂMICOS MACIÇOS, DIMENSÕES INTERNAS: 0,4X0,4X0,4 M PARA REDE DE DRENAGEM. AF_12/2020</v>
          </cell>
        </row>
        <row r="1076">
          <cell r="A1076">
            <v>97901</v>
          </cell>
          <cell r="B1076" t="str">
            <v>CAIXA ENTERRADA HIDRÁULICA RETANGULAR EM ALVENARIA COM TIJOLOS CERÂMICOS MACIÇOS, DIMENSÕES INTERNAS: 0,4X0,4X0,4 M PARA REDE DE ESGOTO. AF_12/2020</v>
          </cell>
        </row>
        <row r="1077">
          <cell r="A1077">
            <v>99253</v>
          </cell>
          <cell r="B1077" t="str">
            <v>CAIXA ENTERRADA HIDRÁULICA RETANGULAR EM ALVENARIA COM TIJOLOS CERÂMICOS MACIÇOS, DIMENSÕES INTERNAS: 0,6X0,6X0,6 M PARA REDE DE DRENAGEM. AF_12/2020</v>
          </cell>
        </row>
        <row r="1078">
          <cell r="A1078">
            <v>97902</v>
          </cell>
          <cell r="B1078" t="str">
            <v>CAIXA ENTERRADA HIDRÁULICA RETANGULAR EM ALVENARIA COM TIJOLOS CERÂMICOS MACIÇOS, DIMENSÕES INTERNAS: 0,6X0,6X0,6 M PARA REDE DE ESGOTO. AF_12/2020</v>
          </cell>
        </row>
        <row r="1079">
          <cell r="A1079">
            <v>99255</v>
          </cell>
          <cell r="B1079" t="str">
            <v>CAIXA ENTERRADA HIDRÁULICA RETANGULAR EM ALVENARIA COM TIJOLOS CERÂMICOS MACIÇOS, DIMENSÕES INTERNAS: 0,8X0,8X0,6 M PARA REDE DE DRENAGEM. AF_12/2020</v>
          </cell>
        </row>
        <row r="1080">
          <cell r="A1080">
            <v>97903</v>
          </cell>
          <cell r="B1080" t="str">
            <v>CAIXA ENTERRADA HIDRÁULICA RETANGULAR EM ALVENARIA COM TIJOLOS CERÂMICOS MACIÇOS, DIMENSÕES INTERNAS: 0,8X0,8X0,6 M PARA REDE DE ESGOTO. AF_12/2020</v>
          </cell>
        </row>
        <row r="1081">
          <cell r="A1081">
            <v>99257</v>
          </cell>
          <cell r="B1081" t="str">
            <v>CAIXA ENTERRADA HIDRÁULICA RETANGULAR EM ALVENARIA COM TIJOLOS CERÂMICOS MACIÇOS, DIMENSÕES INTERNAS: 1X1X0,6 M PARA REDE DE DRENAGEM. AF_12/2020</v>
          </cell>
        </row>
        <row r="1082">
          <cell r="A1082">
            <v>97904</v>
          </cell>
          <cell r="B1082" t="str">
            <v>CAIXA ENTERRADA HIDRÁULICA RETANGULAR EM ALVENARIA COM TIJOLOS CERÂMICOS MACIÇOS, DIMENSÕES INTERNAS: 1X1X0,6 M PARA REDE DE ESGOTO. AF_12/2020</v>
          </cell>
        </row>
        <row r="1083">
          <cell r="A1083">
            <v>99258</v>
          </cell>
          <cell r="B1083" t="str">
            <v>CAIXA ENTERRADA HIDRÁULICA RETANGULAR, EM ALVENARIA COM BLOCOS DE CONCRETO, DIMENSÕES INTERNAS: 0,4X0,4X0,4 M PARA REDE DE DRENAGEM. AF_12/2020</v>
          </cell>
        </row>
        <row r="1084">
          <cell r="A1084">
            <v>97905</v>
          </cell>
          <cell r="B1084" t="str">
            <v>CAIXA ENTERRADA HIDRÁULICA RETANGULAR, EM ALVENARIA COM BLOCOS DE CONCRETO, DIMENSÕES INTERNAS: 0,4X0,4X0,4 M PARA REDE DE ESGOTO. AF_12/2020</v>
          </cell>
        </row>
        <row r="1085">
          <cell r="A1085">
            <v>99260</v>
          </cell>
          <cell r="B1085" t="str">
            <v>CAIXA ENTERRADA HIDRÁULICA RETANGULAR, EM ALVENARIA COM BLOCOS DE CONCRETO, DIMENSÕES INTERNAS: 0,6X0,6X0,6 M PARA REDE DE DRENAGEM. AF_12/2020</v>
          </cell>
        </row>
        <row r="1086">
          <cell r="A1086">
            <v>97906</v>
          </cell>
          <cell r="B1086" t="str">
            <v>CAIXA ENTERRADA HIDRÁULICA RETANGULAR, EM ALVENARIA COM BLOCOS DE CONCRETO, DIMENSÕES INTERNAS: 0,6X0,6X0,6 M PARA REDE DE ESGOTO. AF_12/2020</v>
          </cell>
        </row>
        <row r="1087">
          <cell r="A1087">
            <v>99262</v>
          </cell>
          <cell r="B1087" t="str">
            <v>CAIXA ENTERRADA HIDRÁULICA RETANGULAR, EM ALVENARIA COM BLOCOS DE CONCRETO, DIMENSÕES INTERNAS: 0,8X0,8X0,6 M PARA REDE DE DRENAGEM. AF_12/2020</v>
          </cell>
        </row>
        <row r="1088">
          <cell r="A1088">
            <v>97907</v>
          </cell>
          <cell r="B1088" t="str">
            <v>CAIXA ENTERRADA HIDRÁULICA RETANGULAR, EM ALVENARIA COM BLOCOS DE CONCRETO, DIMENSÕES INTERNAS: 0,8X0,8X0,6 M PARA REDE DE ESGOTO. AF_12/2020</v>
          </cell>
        </row>
        <row r="1089">
          <cell r="A1089">
            <v>99264</v>
          </cell>
          <cell r="B1089" t="str">
            <v>CAIXA ENTERRADA HIDRÁULICA RETANGULAR, EM ALVENARIA COM BLOCOS DE CONCRETO, DIMENSÕES INTERNAS: 1X1X0,6 M PARA REDE DE DRENAGEM. AF_12/2020</v>
          </cell>
        </row>
        <row r="1090">
          <cell r="A1090">
            <v>97908</v>
          </cell>
          <cell r="B1090" t="str">
            <v>CAIXA ENTERRADA HIDRÁULICA RETANGULAR, EM ALVENARIA COM BLOCOS DE CONCRETO, DIMENSÕES INTERNAS: 1X1X0,6 M PARA REDE DE ESGOTO. AF_12/2020</v>
          </cell>
        </row>
        <row r="1091">
          <cell r="A1091">
            <v>97895</v>
          </cell>
          <cell r="B1091" t="str">
            <v>CAIXA ENTERRADA HIDRÁULICA RETANGULAR, EM CONCRETO PRÉ-MOLDADO, DIMENSÕES INTERNAS: 0,3X0,3X0,3 M. AF_12/2020</v>
          </cell>
        </row>
        <row r="1092">
          <cell r="A1092">
            <v>97896</v>
          </cell>
          <cell r="B1092" t="str">
            <v>CAIXA ENTERRADA HIDRÁULICA RETANGULAR, EM CONCRETO PRÉ-MOLDADO, DIMENSÕES INTERNAS: 0,4X0,4X0,4 M. AF_12/2020</v>
          </cell>
        </row>
        <row r="1093">
          <cell r="A1093">
            <v>97897</v>
          </cell>
          <cell r="B1093" t="str">
            <v>CAIXA ENTERRADA HIDRÁULICA RETANGULAR, EM CONCRETO PRÉ-MOLDADO, DIMENSÕES INTERNAS: 0,6X0,6X0,5 M. AF_12/2020</v>
          </cell>
        </row>
        <row r="1094">
          <cell r="A1094">
            <v>97898</v>
          </cell>
          <cell r="B1094" t="str">
            <v>CAIXA ENTERRADA HIDRÁULICA RETANGULAR, EM CONCRETO PRÉ-MOLDADO, DIMENSÕES INTERNAS: 0,8X0,8X0,5 M. AF_12/2020</v>
          </cell>
        </row>
        <row r="1095">
          <cell r="A1095">
            <v>101795</v>
          </cell>
          <cell r="B1095" t="str">
            <v>CAIXA ENTERRADA PARA INSTALAÇÕES TELEFÔNICAS TIPO R1, EM ALVENARIA COM BLOCOS DE CONCRETO, DIMENSÕES INTERNAS: 0,35X0,60X0,60 M, EXCLUINDO TAMPÃO. AF_12/2020</v>
          </cell>
        </row>
        <row r="1096">
          <cell r="A1096">
            <v>101802</v>
          </cell>
          <cell r="B1096" t="str">
            <v>CAIXA ENTERRADA RETENTORA DE AREIA RETANGULAR, EM ALVENARIA COM BLOCOS DE CONCRETO, DIMENSÕES INTERNAS: 1,00 X 1,00 X 1,20 M, EXCLUINDO TAMPÃO. AF_12/2020</v>
          </cell>
        </row>
        <row r="1097">
          <cell r="A1097">
            <v>101803</v>
          </cell>
          <cell r="B1097" t="str">
            <v>CAIXA ENTERRADA SEPARADORA DE ÓLEO RETANGULAR, EM ALVENARIA COM BLOCOS DE CONCRETO, DIMENSÕES INTERNAS: 0,6 X 0,6 X 1,00 M, EXCLUINDO TAMPÃO. AF_12/2020</v>
          </cell>
        </row>
        <row r="1098">
          <cell r="A1098">
            <v>101804</v>
          </cell>
          <cell r="B1098" t="str">
            <v>CAIXA ENTERRADA SEPARADORA DE ÓLEO RETANGULAR, EM ALVENARIA COM BLOCOS DE CONCRETO, DIMENSÕES INTERNAS: 0,8 X 0,8 X 1,00 M, EXCLUINDO TAMPÃO. AF_12/2020</v>
          </cell>
        </row>
        <row r="1099">
          <cell r="A1099">
            <v>101805</v>
          </cell>
          <cell r="B1099" t="str">
            <v>CAIXA ENTERRADA SEPARADORA DE ÓLEO RETANGULAR, EM ALVENARIA COM BLOCOS DE CONCRETO, DIMENSÕES INTERNAS: 1,00 X 1,00 X 1,00 M, EXCLUINDO TAMPÃO. AF_12/2020</v>
          </cell>
        </row>
        <row r="1100">
          <cell r="A1100">
            <v>98115</v>
          </cell>
          <cell r="B1100" t="str">
            <v>TAMPA CIRCULAR PARA ESGOTO E DRENAGEM, EM CONCRETO PRÉ-MOLDADO, DIÂMETRO INTERNO = 0,60 M E ALTURA = 0,10 M. AF_12/2020</v>
          </cell>
        </row>
        <row r="1101">
          <cell r="A1101">
            <v>98114</v>
          </cell>
          <cell r="B1101" t="str">
            <v>TAMPA CIRCULAR PARA ESGOTO E DRENAGEM, EM FERRO FUNDIDO, DIÂMETRO INTERNO = 0,6 M. AF_12/2020</v>
          </cell>
        </row>
        <row r="1102">
          <cell r="A1102">
            <v>98112</v>
          </cell>
          <cell r="B1102" t="str">
            <v>TIL (TUBO DE INSPEÇÃO E LIMPEZA) CONDOMINIAL PARA ESGOTO, EM PVC, DN 100 X 100 MM. AF_12/2020</v>
          </cell>
        </row>
        <row r="1103">
          <cell r="A1103">
            <v>100128</v>
          </cell>
          <cell r="B1103" t="str">
            <v>TIL (TUBO DE INSPEÇÃO E LIMPEZA) RADIAL PARA ESGOTO, EM PVC, DN 300X200 MM. AF_12/2020</v>
          </cell>
        </row>
        <row r="1104">
          <cell r="A1104">
            <v>102623</v>
          </cell>
          <cell r="B1104" t="str">
            <v>CAIXA D´ÁGUA EM POLIETILENO, 1000 LITROS (INCLUSOS TUBOS, CONEXÕES E TORNEIRA DE BÓIA) - FORNECIMENTO E INSTALAÇÃO. AF_06/2021</v>
          </cell>
        </row>
        <row r="1105">
          <cell r="A1105">
            <v>102607</v>
          </cell>
          <cell r="B1105" t="str">
            <v>CAIXA D´ÁGUA EM POLIETILENO, 1000 LITROS - FORNECIMENTO E INSTALAÇÃO. AF_06/2021</v>
          </cell>
        </row>
        <row r="1106">
          <cell r="A1106">
            <v>102608</v>
          </cell>
          <cell r="B1106" t="str">
            <v>CAIXA D´ÁGUA EM POLIETILENO, 1500 LITROS - FORNECIMENTO E INSTALAÇÃO. AF_06/2021</v>
          </cell>
        </row>
        <row r="1107">
          <cell r="A1107">
            <v>102609</v>
          </cell>
          <cell r="B1107" t="str">
            <v>CAIXA D´ÁGUA EM POLIETILENO, 2000 LITROS - FORNECIMENTO E INSTALAÇÃO. AF_06/2021</v>
          </cell>
        </row>
        <row r="1108">
          <cell r="A1108">
            <v>102610</v>
          </cell>
          <cell r="B1108" t="str">
            <v>CAIXA D´ÁGUA EM POLIETILENO, 3000 LITROS - FORNECIMENTO E INSTALAÇÃO. AF_06/2021</v>
          </cell>
        </row>
        <row r="1109">
          <cell r="A1109">
            <v>102622</v>
          </cell>
          <cell r="B1109" t="str">
            <v>CAIXA D´ÁGUA EM POLIETILENO, 500 LITROS (INCLUSOS TUBOS, CONEXÕES E TORNEIRA DE BÓIA) - FORNECIMENTO E INSTALAÇÃO. AF_06/2021</v>
          </cell>
        </row>
        <row r="1110">
          <cell r="A1110">
            <v>102605</v>
          </cell>
          <cell r="B1110" t="str">
            <v>CAIXA D´ÁGUA EM POLIETILENO, 500 LITROS - FORNECIMENTO E INSTALAÇÃO. AF_06/2021</v>
          </cell>
        </row>
        <row r="1111">
          <cell r="A1111">
            <v>102606</v>
          </cell>
          <cell r="B1111" t="str">
            <v>CAIXA D´ÁGUA EM POLIETILENO, 750 LITROS - FORNECIMENTO E INSTALAÇÃO. AF_06/2021</v>
          </cell>
        </row>
        <row r="1112">
          <cell r="A1112">
            <v>102613</v>
          </cell>
          <cell r="B1112" t="str">
            <v>CAIXA D´ÁGUA EM POLIÉSTER REFORÇADO COM FIBRA DE VIDRO, 1000 LITROS - FORNECIMENTO E INSTALAÇÃO. AF_06/2021</v>
          </cell>
        </row>
        <row r="1113">
          <cell r="A1113">
            <v>102619</v>
          </cell>
          <cell r="B1113" t="str">
            <v>CAIXA D´ÁGUA EM POLIÉSTER REFORÇADO COM FIBRA DE VIDRO, 10000 LITROS - FORNECIMENTO E INSTALAÇÃO. AF_06/2021</v>
          </cell>
        </row>
        <row r="1114">
          <cell r="A1114">
            <v>102614</v>
          </cell>
          <cell r="B1114" t="str">
            <v>CAIXA D´ÁGUA EM POLIÉSTER REFORÇADO COM FIBRA DE VIDRO, 1500 LITROS - FORNECIMENTO E INSTALAÇÃO. AF_06/2021</v>
          </cell>
        </row>
        <row r="1115">
          <cell r="A1115">
            <v>102620</v>
          </cell>
          <cell r="B1115" t="str">
            <v>CAIXA D´ÁGUA EM POLIÉSTER REFORÇADO COM FIBRA DE VIDRO, 15000 LITROS - FORNECIMENTO E INSTALAÇÃO. AF_06/2021</v>
          </cell>
        </row>
        <row r="1116">
          <cell r="A1116">
            <v>102615</v>
          </cell>
          <cell r="B1116" t="str">
            <v>CAIXA D´ÁGUA EM POLIÉSTER REFORÇADO COM FIBRA DE VIDRO, 2000 LITROS - FORNECIMENTO E INSTALAÇÃO. AF_06/2021</v>
          </cell>
        </row>
        <row r="1117">
          <cell r="A1117">
            <v>102621</v>
          </cell>
          <cell r="B1117" t="str">
            <v>CAIXA D´ÁGUA EM POLIÉSTER REFORÇADO COM FIBRA DE VIDRO, 20000 LITROS - FORNECIMENTO E INSTALAÇÃO. AF_06/2021</v>
          </cell>
        </row>
        <row r="1118">
          <cell r="A1118">
            <v>102616</v>
          </cell>
          <cell r="B1118" t="str">
            <v>CAIXA D´ÁGUA EM POLIÉSTER REFORÇADO COM FIBRA DE VIDRO, 3000 LITROS - FORNECIMENTO E INSTALAÇÃO. AF_06/2021</v>
          </cell>
        </row>
        <row r="1119">
          <cell r="A1119">
            <v>102611</v>
          </cell>
          <cell r="B1119" t="str">
            <v>CAIXA D´ÁGUA EM POLIÉSTER REFORÇADO COM FIBRA DE VIDRO, 500 LITROS - FORNECIMENTO E INSTALAÇÃO. AF_06/2021</v>
          </cell>
        </row>
        <row r="1120">
          <cell r="A1120">
            <v>102617</v>
          </cell>
          <cell r="B1120" t="str">
            <v>CAIXA D´ÁGUA EM POLIÉSTER REFORÇADO COM FIBRA DE VIDRO, 5000 LITROS - FORNECIMENTO E INSTALAÇÃO. AF_06/2021</v>
          </cell>
        </row>
        <row r="1121">
          <cell r="A1121">
            <v>102618</v>
          </cell>
          <cell r="B1121" t="str">
            <v>CAIXA D´ÁGUA EM POLIÉSTER REFORÇADO COM FIBRA DE VIDRO, 7000 LITROS - FORNECIMENTO E INSTALAÇÃO. AF_06/2021</v>
          </cell>
        </row>
        <row r="1122">
          <cell r="A1122">
            <v>102612</v>
          </cell>
          <cell r="B1122" t="str">
            <v>CAIXA D´ÁGUA EM POLIÉSTER REFORÇADO COM FIBRA DE VIDRO, 750 LITROS - FORNECIMENTO E INSTALAÇÃO. AF_06/2021</v>
          </cell>
        </row>
        <row r="1123">
          <cell r="A1123">
            <v>102603</v>
          </cell>
          <cell r="B1123" t="str">
            <v>FURO EM CAIXA D'ÁGUA COM ESPESSURA DE 2 ATÉ 5 MM E DIÂMETRO DE 100 MM. AF_06/2021</v>
          </cell>
        </row>
        <row r="1124">
          <cell r="A1124">
            <v>102587</v>
          </cell>
          <cell r="B1124" t="str">
            <v>FURO EM CAIXA D'ÁGUA COM ESPESSURA DE 2 ATÉ 5 MM E DIÂMETRO DE 15 MM. AF_06/2021</v>
          </cell>
        </row>
        <row r="1125">
          <cell r="A1125">
            <v>102589</v>
          </cell>
          <cell r="B1125" t="str">
            <v>FURO EM CAIXA D'ÁGUA COM ESPESSURA DE 2 ATÉ 5 MM E DIÂMETRO DE 20 MM. AF_06/2021</v>
          </cell>
        </row>
        <row r="1126">
          <cell r="A1126">
            <v>102591</v>
          </cell>
          <cell r="B1126" t="str">
            <v>FURO EM CAIXA D'ÁGUA COM ESPESSURA DE 2 ATÉ 5 MM E DIÂMETRO DE 25 MM. AF_06/2021</v>
          </cell>
        </row>
        <row r="1127">
          <cell r="A1127">
            <v>102593</v>
          </cell>
          <cell r="B1127" t="str">
            <v>FURO EM CAIXA D'ÁGUA COM ESPESSURA DE 2 ATÉ 5 MM E DIÂMETRO DE 32 MM. AF_06/2021</v>
          </cell>
        </row>
        <row r="1128">
          <cell r="A1128">
            <v>102595</v>
          </cell>
          <cell r="B1128" t="str">
            <v>FURO EM CAIXA D'ÁGUA COM ESPESSURA DE 2 ATÉ 5 MM E DIÂMETRO DE 40 MM. AF_06/2021</v>
          </cell>
        </row>
        <row r="1129">
          <cell r="A1129">
            <v>102597</v>
          </cell>
          <cell r="B1129" t="str">
            <v>FURO EM CAIXA D'ÁGUA COM ESPESSURA DE 2 ATÉ 5 MM E DIÂMETRO DE 50 MM. AF_06/2021</v>
          </cell>
        </row>
        <row r="1130">
          <cell r="A1130">
            <v>102599</v>
          </cell>
          <cell r="B1130" t="str">
            <v>FURO EM CAIXA D'ÁGUA COM ESPESSURA DE 2 ATÉ 5 MM E DIÂMETRO DE 60 MM. AF_06/2021</v>
          </cell>
        </row>
        <row r="1131">
          <cell r="A1131">
            <v>102601</v>
          </cell>
          <cell r="B1131" t="str">
            <v>FURO EM CAIXA D'ÁGUA COM ESPESSURA DE 2 ATÉ 5 MM E DIÂMETRO DE 75 MM. AF_06/2021</v>
          </cell>
        </row>
        <row r="1132">
          <cell r="A1132">
            <v>102604</v>
          </cell>
          <cell r="B1132" t="str">
            <v>FURO EM CAIXA D'ÁGUA COM ESPESSURA DE 6 ATÉ 8 MM E DIÂMETRO DE 100 MM. AF_06/2021</v>
          </cell>
        </row>
        <row r="1133">
          <cell r="A1133">
            <v>102588</v>
          </cell>
          <cell r="B1133" t="str">
            <v>FURO EM CAIXA D'ÁGUA COM ESPESSURA DE 6 ATÉ 8 MM E DIÂMETRO DE 15 MM. AF_06/2021</v>
          </cell>
        </row>
        <row r="1134">
          <cell r="A1134">
            <v>102590</v>
          </cell>
          <cell r="B1134" t="str">
            <v>FURO EM CAIXA D'ÁGUA COM ESPESSURA DE 6 ATÉ 8 MM E DIÂMETRO DE 20 MM. AF_06/2021</v>
          </cell>
        </row>
        <row r="1135">
          <cell r="A1135">
            <v>102592</v>
          </cell>
          <cell r="B1135" t="str">
            <v>FURO EM CAIXA D'ÁGUA COM ESPESSURA DE 6 ATÉ 8 MM E DIÂMETRO DE 25 MM. AF_06/2021</v>
          </cell>
        </row>
        <row r="1136">
          <cell r="A1136">
            <v>102594</v>
          </cell>
          <cell r="B1136" t="str">
            <v>FURO EM CAIXA D'ÁGUA COM ESPESSURA DE 6 ATÉ 8 MM E DIÂMETRO DE 32 MM. AF_06/2021</v>
          </cell>
        </row>
        <row r="1137">
          <cell r="A1137">
            <v>102596</v>
          </cell>
          <cell r="B1137" t="str">
            <v>FURO EM CAIXA D'ÁGUA COM ESPESSURA DE 6 ATÉ 8 MM E DIÂMETRO DE 40 MM. AF_06/2021</v>
          </cell>
        </row>
        <row r="1138">
          <cell r="A1138">
            <v>102598</v>
          </cell>
          <cell r="B1138" t="str">
            <v>FURO EM CAIXA D'ÁGUA COM ESPESSURA DE 6 ATÉ 8 MM E DIÂMETRO DE 50 MM. AF_06/2021</v>
          </cell>
        </row>
        <row r="1139">
          <cell r="A1139">
            <v>102600</v>
          </cell>
          <cell r="B1139" t="str">
            <v>FURO EM CAIXA D'ÁGUA COM ESPESSURA DE 6 ATÉ 8 MM E DIÂMETRO DE 60 MM. AF_06/2021</v>
          </cell>
        </row>
        <row r="1140">
          <cell r="A1140">
            <v>102602</v>
          </cell>
          <cell r="B1140" t="str">
            <v>FURO EM CAIXA D'ÁGUA COM ESPESSURA DE 6 ATÉ 8 MM E DIÂMETRO DE 75 MM. AF_06/2021</v>
          </cell>
        </row>
        <row r="1141">
          <cell r="A1141">
            <v>103005</v>
          </cell>
          <cell r="B1141" t="str">
            <v>CAIXA COM GRELHA RETANGULAR DE FERRO FUNDIDO, EM ALVENARIA COM TIJOLOS CERÂMICOS MACIÇOS, DIMENSÕES INTERNAS: 0,15 X 1,00 X 0,3 M. AF_05/2025</v>
          </cell>
        </row>
        <row r="1142">
          <cell r="A1142">
            <v>103006</v>
          </cell>
          <cell r="B1142" t="str">
            <v>CAIXA COM GRELHA RETANGULAR DE FERRO FUNDIDO, EM ALVENARIA COM TIJOLOS CERÂMICOS MACIÇOS, DIMENSÕES INTERNAS: 0,20 X 1,00 X 0,4 M. AF_05/2025</v>
          </cell>
        </row>
        <row r="1143">
          <cell r="A1143">
            <v>103007</v>
          </cell>
          <cell r="B1143" t="str">
            <v>CAIXA COM GRELHA RETANGULAR DE FERRO FUNDIDO, EM ALVENARIA COM TIJOLOS CERÂMICOS MACIÇOS, DIMENSÕES INTERNAS: 0,30 X 1,00 X 0,5 M. AF_05/2025</v>
          </cell>
        </row>
        <row r="1144">
          <cell r="A1144">
            <v>102989</v>
          </cell>
          <cell r="B1144" t="str">
            <v>CANALETA MEIA CANA PRÉ-MOLDADA DE CONCRETO (D = 20 CM) - FORNECIMENTO E INSTALAÇÃO. AF_05/2025</v>
          </cell>
        </row>
        <row r="1145">
          <cell r="A1145">
            <v>102990</v>
          </cell>
          <cell r="B1145" t="str">
            <v>CANALETA MEIA CANA PRÉ-MOLDADA DE CONCRETO (D = 30 CM) - FORNECIMENTO E INSTALAÇÃO. AF_05/2025</v>
          </cell>
        </row>
        <row r="1146">
          <cell r="A1146">
            <v>102991</v>
          </cell>
          <cell r="B1146" t="str">
            <v>CANALETA MEIA CANA PRÉ-MOLDADA DE CONCRETO (D = 40 CM) - FORNECIMENTO E INSTALAÇÃO. AF_05/2025</v>
          </cell>
        </row>
        <row r="1147">
          <cell r="A1147">
            <v>102992</v>
          </cell>
          <cell r="B1147" t="str">
            <v>CANALETA MEIA CANA PRÉ-MOLDADA DE CONCRETO (D = 50 CM) - FORNECIMENTO E INSTALAÇÃO. AF_05/2025</v>
          </cell>
        </row>
        <row r="1148">
          <cell r="A1148">
            <v>102993</v>
          </cell>
          <cell r="B1148" t="str">
            <v>CANALETA MEIA CANA PRÉ-MOLDADA DE CONCRETO (D = 60 CM) - FORNECIMENTO E INSTALAÇÃO. AF_05/2025</v>
          </cell>
        </row>
        <row r="1149">
          <cell r="A1149">
            <v>102994</v>
          </cell>
          <cell r="B1149" t="str">
            <v>CANALETA MEIA CANA PRÉ-MOLDADA DE CONCRETO (D = 80 CM) - FORNECIMENTO E INSTALAÇÃO. AF_05/2025</v>
          </cell>
        </row>
        <row r="1150">
          <cell r="A1150">
            <v>105944</v>
          </cell>
          <cell r="B1150" t="str">
            <v>CONCRETAGEM DE VALETA/ CANALETA MOLDADA IN LOCO. AF_05/2025</v>
          </cell>
        </row>
        <row r="1151">
          <cell r="A1151">
            <v>106004</v>
          </cell>
          <cell r="B1151" t="str">
            <v>EXECUÇÃO DE CANALETA DE CONCRETO ARMADO MOLDADA IN LOCO, ESPESSURA DE 0,1 M, GEOMETRIA QUADRADA, COM DIMENSÕES INTERNAS: L=0,20 M; H=0,20 M. AF_05/2025</v>
          </cell>
        </row>
        <row r="1152">
          <cell r="A1152">
            <v>106005</v>
          </cell>
          <cell r="B1152" t="str">
            <v>EXECUÇÃO DE CANALETA DE CONCRETO ARMADO MOLDADA IN LOCO, ESPESSURA DE 0,1 M, GEOMETRIA QUADRADA, COM DIMENSÕES INTERNAS: L=0,25 M; H=0,25 M. AF_05/2025</v>
          </cell>
        </row>
        <row r="1153">
          <cell r="A1153">
            <v>106006</v>
          </cell>
          <cell r="B1153" t="str">
            <v>EXECUÇÃO DE CANALETA DE CONCRETO ARMADO MOLDADA IN LOCO, ESPESSURA DE 0,1 M, GEOMETRIA QUADRADA, COM DIMENSÕES INTERNAS: L=0,30 M; H=0,30 M. AF_05/2025</v>
          </cell>
        </row>
        <row r="1154">
          <cell r="A1154">
            <v>106007</v>
          </cell>
          <cell r="B1154" t="str">
            <v>EXECUÇÃO DE CANALETA DE CONCRETO ARMADO MOLDADA IN LOCO, ESPESSURA DE 0,1 M, GEOMETRIA QUADRADA, COM DIMENSÕES INTERNAS: L=0,35 M; H=0,35 M. AF_05/2025</v>
          </cell>
        </row>
        <row r="1155">
          <cell r="A1155">
            <v>106008</v>
          </cell>
          <cell r="B1155" t="str">
            <v>EXECUÇÃO DE CANALETA DE CONCRETO ARMADO MOLDADA IN LOCO, ESPESSURA DE 0,1 M, GEOMETRIA QUADRADA, COM DIMENSÕES INTERNAS: L=0,40 M; H=0,40 M. AF_05/2025</v>
          </cell>
        </row>
        <row r="1156">
          <cell r="A1156">
            <v>106009</v>
          </cell>
          <cell r="B1156" t="str">
            <v>EXECUÇÃO DE CANALETA DE CONCRETO ARMADO MOLDADA IN LOCO, ESPESSURA DE 0,1 M, GEOMETRIA QUADRADA, COM DIMENSÕES INTERNAS: L=0,50 M; H=0,50 M. AF_05/2025</v>
          </cell>
        </row>
        <row r="1157">
          <cell r="A1157">
            <v>106010</v>
          </cell>
          <cell r="B1157" t="str">
            <v>EXECUÇÃO DE CANALETA DE CONCRETO ARMADO MOLDADA IN LOCO, ESPESSURA DE 0,1 M, GEOMETRIA QUADRADA, COM DIMENSÕES INTERNAS: L=0,60 M; H=0,60 M. AF_05/2025</v>
          </cell>
        </row>
        <row r="1158">
          <cell r="A1158">
            <v>106011</v>
          </cell>
          <cell r="B1158" t="str">
            <v>EXECUÇÃO DE CANALETA DE CONCRETO MOLDADO IN LOCO, COM GRELHA DE CONCRETO; ESPESSURA DE 0,15 M, GEOMETRIA RETANGULAR, COM DIMENSÕES INTERNAS: L=0,4 M; H=*0,3*M. AF_05/2025</v>
          </cell>
        </row>
        <row r="1159">
          <cell r="A1159">
            <v>106013</v>
          </cell>
          <cell r="B1159" t="str">
            <v>EXECUÇÃO DE CANALETA DE CONCRETO MOLDADO IN LOCO, COM GRELHA DE CONCRETO; ESPESSURA DE 0,15 M, GEOMETRIA RETANGULAR, COM DIMENSÕES INTERNAS: L=0,60 M; H=0,50 M. AF_05/2025</v>
          </cell>
        </row>
        <row r="1160">
          <cell r="A1160">
            <v>106012</v>
          </cell>
          <cell r="B1160" t="str">
            <v>EXECUÇÃO DE CANALETA DE CONCRETO MOLDADO IN LOCO, COM GRELHA DE CONCRETO; ESPESSURA DE 0,15 M, GEOMETRIA RETANGULAR, COM DIMENSÕES INTERNAS:L=*0,6* M; H=* 0,3* M. AF_05/2025</v>
          </cell>
        </row>
        <row r="1161">
          <cell r="A1161">
            <v>106014</v>
          </cell>
          <cell r="B1161" t="str">
            <v>EXECUÇÃO DE CANALETA DE CONCRETO MOLDADO IN LOCO, COM GRELHA DE CONCRETO; ESPESSURA DE 0,20 M, GEOMETRIA RETANGULAR, COM DIMENSÕES INTERNAS: L=0,80 M; H=0,30 M. AF_05/2025</v>
          </cell>
        </row>
        <row r="1162">
          <cell r="A1162">
            <v>106015</v>
          </cell>
          <cell r="B1162" t="str">
            <v>EXECUÇÃO DE CANALETA DE CONCRETO MOLDADO IN LOCO, COM GRELHA DE CONCRETO; ESPESSURA DE 0,20 M, GEOMETRIA RETANGULAR, COM DIMENSÕES INTERNAS: L=0,80 M; H=0,60 M. AF_05/2025</v>
          </cell>
        </row>
        <row r="1163">
          <cell r="A1163">
            <v>106016</v>
          </cell>
          <cell r="B1163" t="str">
            <v>EXECUÇÃO DE CANALETA DE CONCRETO MOLDADO IN LOCO, COM GRELHA DE CONCRETO; ESPESSURA DE 0,20 M, GEOMETRIA RETANGULAR, COM DIMENSÕES INTERNAS: L=0,80 M; H=0,90 M. AF_05/2025</v>
          </cell>
        </row>
        <row r="1164">
          <cell r="A1164">
            <v>106003</v>
          </cell>
          <cell r="B1164" t="str">
            <v>EXECUÇÃO DE VALETA DE CONCRETO ARMADO MOLDADO IN LOCO, ESPESSURA DE 0,08 M, GEOMETRIA TRAPEIZOIDAL, COM DIMENSÕES INTERNAS: B1=*1,20* M; B2=*0,4* M; H=0,4 M. AF_05/2025</v>
          </cell>
        </row>
        <row r="1165">
          <cell r="A1165">
            <v>105997</v>
          </cell>
          <cell r="B1165" t="str">
            <v>EXECUÇÃO DE VALETA DE CONCRETO ARMADO MOLDADO IN LOCO, ESPESSURA DE 0,08 M, GEOMETRIA TRAPEIZOIDAL, COM DIMENSÕES INTERNAS: B1=0,6 M; B2=0,20 M; H=0,20 M. AF_05/2025</v>
          </cell>
        </row>
        <row r="1166">
          <cell r="A1166">
            <v>105998</v>
          </cell>
          <cell r="B1166" t="str">
            <v>EXECUÇÃO DE VALETA DE CONCRETO ARMADO MOLDADO IN LOCO, ESPESSURA DE 0,08 M, GEOMETRIA TRAPEIZOIDAL, COM DIMENSÕES INTERNAS: B1=0,7 M; B2=0,30 M; H=0,20 M. AF_05/2025</v>
          </cell>
        </row>
        <row r="1167">
          <cell r="A1167">
            <v>105999</v>
          </cell>
          <cell r="B1167" t="str">
            <v>EXECUÇÃO DE VALETA DE CONCRETO ARMADO MOLDADO IN LOCO, ESPESSURA DE 0,08 M, GEOMETRIA TRAPEIZOIDAL, COM DIMENSÕES INTERNAS: B1=0,8 M; B2=0,30 M; H=0,25 M. AF_05/2025</v>
          </cell>
        </row>
        <row r="1168">
          <cell r="A1168">
            <v>106000</v>
          </cell>
          <cell r="B1168" t="str">
            <v>EXECUÇÃO DE VALETA DE CONCRETO ARMADO MOLDADO IN LOCO, ESPESSURA DE 0,08 M, GEOMETRIA TRAPEIZOIDAL, COM DIMENSÕES INTERNAS: B1=0,9 M; B2=0,30 M; H=0,30 M. AF_05/2025</v>
          </cell>
        </row>
        <row r="1169">
          <cell r="A1169">
            <v>106001</v>
          </cell>
          <cell r="B1169" t="str">
            <v>EXECUÇÃO DE VALETA DE CONCRETO ARMADO MOLDADO IN LOCO, ESPESSURA DE 0,08 M, GEOMETRIA TRAPEIZOIDAL, COM DIMENSÕES INTERNAS: B1=1,0 M; B2=0,40 M; H=0,30 M. AF_05/2025</v>
          </cell>
        </row>
        <row r="1170">
          <cell r="A1170">
            <v>106002</v>
          </cell>
          <cell r="B1170" t="str">
            <v>EXECUÇÃO DE VALETA DE CONCRETO ARMADO MOLDADO IN LOCO, ESPESSURA DE 0,08 M, GEOMETRIA TRAPEIZOIDAL, COM DIMENSÕES INTERNAS: B1=1,1 M; B2=0,40 M; H=0,35 M. AF_05/2025</v>
          </cell>
        </row>
        <row r="1171">
          <cell r="A1171">
            <v>105992</v>
          </cell>
          <cell r="B1171" t="str">
            <v>EXECUÇÃO DE VALETA DE CONCRETO MOLDADO IN LOCO, ESPESSURA DE 0,08 M, GEOMETRIA TRAPEIZOIDAL, COM DIMENSÕES INTERNAS: B1=*1,0* M; B2=0,40 M; H=*0,30* M. AF_05/2025</v>
          </cell>
        </row>
        <row r="1172">
          <cell r="A1172">
            <v>105993</v>
          </cell>
          <cell r="B1172" t="str">
            <v>EXECUÇÃO DE VALETA DE CONCRETO MOLDADO IN LOCO, ESPESSURA DE 0,08 M, GEOMETRIA TRAPEIZOIDAL, COM DIMENSÕES INTERNAS: B1=*1,2* M; B2=*0,4* M; H= 0,4 M. AF_05/2025</v>
          </cell>
        </row>
        <row r="1173">
          <cell r="A1173">
            <v>105994</v>
          </cell>
          <cell r="B1173" t="str">
            <v>EXECUÇÃO DE VALETA DE CONCRETO MOLDADO IN LOCO, ESPESSURA DE 0,08 M, GEOMETRIA TRAPEIZOIDAL, COM DIMENSÕES INTERNAS: B1=*1,5* M; B2=*0,50* M; H=*0,50* M. AF_05/2025</v>
          </cell>
        </row>
        <row r="1174">
          <cell r="A1174">
            <v>105995</v>
          </cell>
          <cell r="B1174" t="str">
            <v>EXECUÇÃO DE VALETA DE CONCRETO MOLDADO IN LOCO, ESPESSURA DE 0,08 M, GEOMETRIA TRAPEIZOIDAL, COM DIMENSÕES INTERNAS: B1=*1,8* M; B2=*0,60* M; H=*0,6* M. AF_05/2025</v>
          </cell>
        </row>
        <row r="1175">
          <cell r="A1175">
            <v>105996</v>
          </cell>
          <cell r="B1175" t="str">
            <v>EXECUÇÃO DE VALETA DE CONCRETO MOLDADO IN LOCO, ESPESSURA DE 0,08 M, GEOMETRIA TRAPEIZOIDAL, COM DIMENSÕES INTERNAS: B1=*2,0* M; B2=*0,8* M; H=0,6 M. AF_05/2025</v>
          </cell>
        </row>
        <row r="1176">
          <cell r="A1176">
            <v>105988</v>
          </cell>
          <cell r="B1176" t="str">
            <v>EXECUÇÃO DE VALETA DE CONCRETO MOLDADO IN LOCO, ESPESSURA DE 0,08 M, GEOMETRIA TRAPEIZOIDAL, COM DIMENSÕES INTERNAS: B1=0,6M; B2=0,20 M; H=0,20 M. AF_05/2025</v>
          </cell>
        </row>
        <row r="1177">
          <cell r="A1177">
            <v>105989</v>
          </cell>
          <cell r="B1177" t="str">
            <v>EXECUÇÃO DE VALETA DE CONCRETO MOLDADO IN LOCO, ESPESSURA DE 0,08 M, GEOMETRIA TRAPEIZOIDAL, COM DIMENSÕES INTERNAS: B1=0,7 M; B2=0,30 M; H=0,20 M. AF_05/2025</v>
          </cell>
        </row>
        <row r="1178">
          <cell r="A1178">
            <v>105990</v>
          </cell>
          <cell r="B1178" t="str">
            <v>EXECUÇÃO DE VALETA DE CONCRETO MOLDADO IN LOCO, ESPESSURA DE 0,08 M, GEOMETRIA TRAPEIZOIDAL, COM DIMENSÕES INTERNAS: B1=0,8 M; B2=0,30 M; H=0,25 M. AF_05/2025</v>
          </cell>
        </row>
        <row r="1179">
          <cell r="A1179">
            <v>105991</v>
          </cell>
          <cell r="B1179" t="str">
            <v>EXECUÇÃO DE VALETA DE CONCRETO MOLDADO IN LOCO, ESPESSURA DE 0,08 M, GEOMETRIA TRAPEIZOIDAL, COM DIMENSÕES INTERNAS: B1=0,9 M; B2=0,30 M; H=0,30 M. AF_05/2025</v>
          </cell>
        </row>
        <row r="1180">
          <cell r="A1180">
            <v>105987</v>
          </cell>
          <cell r="B1180" t="str">
            <v>EXECUÇÃO DE VALETA DE CONCRETO MOLDADO IN LOCO, ESPESSURA DE 0,08 M, GEOMETRIA TRAPEIZOIDAL, COM DIMENSÕES INTERNAS: B1=1,2 M; B2=0,6 M; H=0,3 M. AF_05/2025</v>
          </cell>
        </row>
        <row r="1181">
          <cell r="A1181">
            <v>105986</v>
          </cell>
          <cell r="B1181" t="str">
            <v>EXECUÇÃO DE VALETA DE CONCRETO MOLDADO IN LOCO, ESPESSURA DE 0,08 M, GEOMETRIA TRAPEIZOIDAL, COM DIMENSÕES INTERNAS: B1=1,6 M; B2=1,0 M; H=0,3 M. AF_05/2025</v>
          </cell>
        </row>
        <row r="1182">
          <cell r="A1182">
            <v>103001</v>
          </cell>
          <cell r="B1182" t="str">
            <v>GRELHA DE FERRO FUNDIDO SIMPLES COM REQUADRO, 150 X 1000 MM, ASSENTADA COM ARGAMASSA 1 : 3 CIMENTO: AREIA - FORNECIMENTO E INSTALAÇÃO. AF_05/2025</v>
          </cell>
        </row>
        <row r="1183">
          <cell r="A1183">
            <v>103002</v>
          </cell>
          <cell r="B1183" t="str">
            <v>GRELHA DE FERRO FUNDIDO SIMPLES COM REQUADRO, 200 X 1000 MM, ASSENTADA COM ARGAMASSA 1 : 3 CIMENTO: AREIA - FORNECIMENTO E INSTALAÇÃO. AF_05/2025</v>
          </cell>
        </row>
        <row r="1184">
          <cell r="A1184">
            <v>103003</v>
          </cell>
          <cell r="B1184" t="str">
            <v>GRELHA DE FERRO FUNDIDO SIMPLES COM REQUADRO, 300 X 1000 MM, ASSENTADA COM ARGAMASSA 1 : 3 CIMENTO: AREIA - FORNECIMENTO E INSTALAÇÃO. AF_05/2025</v>
          </cell>
        </row>
        <row r="1185">
          <cell r="A1185">
            <v>105945</v>
          </cell>
          <cell r="B1185" t="str">
            <v>PREPARO DE SOLO E GABARITO DE MADEIRA PARA VALETA MOLDADA IN LOCO COM GEOMETRIA TRAPEZOIDAL. AF_05/2025</v>
          </cell>
        </row>
        <row r="1186">
          <cell r="A1186">
            <v>98522</v>
          </cell>
          <cell r="B1186" t="str">
            <v>ALAMBRADO EM MOURÕES DE CONCRETO, COM TELA DE ARAME GALVANIZADO (INCLUSIVE MURETA EM CONCRETO). AF_12/2025</v>
          </cell>
        </row>
        <row r="1187">
          <cell r="A1187">
            <v>102364</v>
          </cell>
          <cell r="B1187" t="str">
            <v>ALAMBRADO PARA QUADRA POLIESPORTIVA, ESTRUTURADO POR TUBOS DE AÇO GALVANIZADO, (MONTANTES COM DIÂMETRO 2", TRAVESSAS E ESCORAS COM DIÂMETRO 1 ¼"), COM TELA DE ARAME GALVANIZADO, FIO 10 BWG E MALHA QUADRADA 5X5CM (EXCETO MURETA). AF_12/2025</v>
          </cell>
        </row>
        <row r="1188">
          <cell r="A1188">
            <v>102363</v>
          </cell>
          <cell r="B1188" t="str">
            <v>ALAMBRADO PARA QUADRA POLIESPORTIVA, ESTRUTURADO POR TUBOS DE AÇO GALVANIZADO, (MONTANTES COM DIÂMETRO 2", TRAVESSAS E ESCORAS COM DIÂMETRO 1 ¼"), COM TELA DE ARAME GALVANIZADO, FIO 12 BWG E MALHA QUADRADA 5X5CM (EXCETO MURETA). AF_12/2025</v>
          </cell>
        </row>
        <row r="1189">
          <cell r="A1189">
            <v>102362</v>
          </cell>
          <cell r="B1189" t="str">
            <v>ALAMBRADO PARA QUADRA POLIESPORTIVA, ESTRUTURADO POR TUBOS DE AÇO GALVANIZADO, (MONTANTES COM DIÂMETRO 2", TRAVESSAS E ESCORAS COM DIÂMETRO 1 ¼"), COM TELA DE ARAME GALVANIZADO, FIO 14 BWG E MALHA QUADRADA 5X5CM (EXCETO MURETA). AF_12/2025</v>
          </cell>
        </row>
        <row r="1190">
          <cell r="A1190">
            <v>101193</v>
          </cell>
          <cell r="B1190" t="str">
            <v>CERCA COM MOURÕES DE CONCRETO, RETO, H=2,30 M, ESPAÇAMENTO DE 2,5 M, CRAVADOS 0,5 M, COM 4 FIOS DE ARAME DE AÇO OVALADO 15X17 - FORNECIMENTO E INSTALAÇÃO. AF_12/2025</v>
          </cell>
        </row>
        <row r="1191">
          <cell r="A1191">
            <v>106459</v>
          </cell>
          <cell r="B1191" t="str">
            <v>CERCA COM MOURÕES DE CONCRETO, RETO, H=2,30 M, ESPAÇAMENTO DE 2,5 M, CRAVADOS 0,5 M, COM 4 FIOS DE ARAME FARPADO Nº 14 OU 16 CLASSE 250 - FORNECIMENTO E INSTALAÇÃO. AF_12/2025</v>
          </cell>
        </row>
        <row r="1192">
          <cell r="A1192">
            <v>101194</v>
          </cell>
          <cell r="B1192" t="str">
            <v>CERCA COM MOURÕES DE CONCRETO, RETO, H=2,30 M, ESPAÇAMENTO DE 2,5 M, CRAVADOS 0,5 M, COM 4 FIOS DE ARAME MISTO - FORNECIMENTO E INSTALAÇÃO. AF_12/2025</v>
          </cell>
        </row>
        <row r="1193">
          <cell r="A1193">
            <v>101190</v>
          </cell>
          <cell r="B1193" t="str">
            <v>CERCA COM MOURÕES DE CONCRETO, RETO, H=3,00 M, ESPAÇAMENTO DE 2,5 M, CRAVADOS 0,5 M, COM 4 FIOS DE ARAME DE AÇO OVALADO 15X17 - FORNECIMENTO E INSTALAÇÃO. AF_12/2025</v>
          </cell>
        </row>
        <row r="1194">
          <cell r="A1194">
            <v>106458</v>
          </cell>
          <cell r="B1194" t="str">
            <v>CERCA COM MOURÕES DE CONCRETO, RETO, H=3,00 M, ESPAÇAMENTO DE 2,5 M, CRAVADOS 0,5 M, COM 4 FIOS DE ARAME FARPADO Nº 14 OU 16 CLASSE 250 - FORNECIMENTO E INSTALAÇÃO. AF_12/2025</v>
          </cell>
        </row>
        <row r="1195">
          <cell r="A1195">
            <v>101191</v>
          </cell>
          <cell r="B1195" t="str">
            <v>CERCA COM MOURÕES DE CONCRETO, RETO, H=3,00 M, ESPAÇAMENTO DE 2,5 M, CRAVADOS 0,5 M, COM 4 FIOS DE ARAME MISTO - FORNECIMENTO E INSTALAÇÃO. AF_12/2025</v>
          </cell>
        </row>
        <row r="1196">
          <cell r="A1196">
            <v>101198</v>
          </cell>
          <cell r="B1196" t="str">
            <v>CERCA COM MOURÕES DE CONCRETO, SEÇÃO "T" PONTA INCLINADA, 10X10 CM, ESPAÇAMENTO DE 2,5 M, CRAVADOS 0,5 M, COM 11 FIOS DE ARAME DE AÇO OVALADO 15X17 - FORNECIMENTO E INSTALAÇÃO. AF_12/2025</v>
          </cell>
        </row>
        <row r="1197">
          <cell r="A1197">
            <v>106460</v>
          </cell>
          <cell r="B1197" t="str">
            <v>CERCA COM MOURÕES DE CONCRETO, SEÇÃO "T" PONTA INCLINADA, 10X10CM, ESPAÇAMENTO DE 2,5M, CRAVADOS 0,5M, COM 11 FIOS DE ARAME FARPADO Nº 14 OU 16 - FORNECIMENTO E INSTALAÇÃO. AF_12/2025</v>
          </cell>
        </row>
        <row r="1198">
          <cell r="A1198">
            <v>101199</v>
          </cell>
          <cell r="B1198" t="str">
            <v>CERCA COM MOURÕES DE CONCRETO, SEÇÃO "T" PONTA INCLINADA, 10X10CM, ESPAÇAMENTO DE 2,5M, CRAVADOS 0,5M, COM 11 FIOS DE ARAME MISTO - FORNECIMENTO E INSTALAÇÃO. AF_12/2025</v>
          </cell>
        </row>
        <row r="1199">
          <cell r="A1199">
            <v>101203</v>
          </cell>
          <cell r="B1199" t="str">
            <v>CERCA COM MOURÕES DE MADEIRA ROLIÇA, DIÂMETRO 11 CM, ESPAÇAMENTO DE 2,5 M, ALTURA LIVRE DE 1,7 M, CRAVADOS 0,5 M, COM 5 FIOS DE ARAME DE AÇO OVALADO 15X17 - FORNECIMENTO E INSTALAÇÃO. AF_12/2025</v>
          </cell>
        </row>
        <row r="1200">
          <cell r="A1200">
            <v>101204</v>
          </cell>
          <cell r="B1200" t="str">
            <v>CERCA COM MOURÕES DE MADEIRA ROLIÇA, DIÂMETRO 11 CM, ESPAÇAMENTO DE 2,5 M, ALTURA LIVRE DE 1,7 M, CRAVADOS 0,5 M, COM 5 FIOS DE ARAME MISTO - FORNECIMENTO E INSTALAÇÃO. AF_12/2025</v>
          </cell>
        </row>
        <row r="1201">
          <cell r="A1201">
            <v>106257</v>
          </cell>
          <cell r="B1201" t="str">
            <v>CERCA COM MOURÕES DE MADEIRA ROLIÇA, DIÂMETRO 11CM, ESPAÇAMENTO DE 2,5M, ALTURA LIVRE DE 1,7M, CRAVADOS 0,5M, COM 5 FIOS DE ARAME FARPADO Nº 14 OU 16 CLASSE 250 - FORNECIMENTO E INSTALAÇÃO. AF_12/2025</v>
          </cell>
        </row>
        <row r="1202">
          <cell r="A1202">
            <v>106461</v>
          </cell>
          <cell r="B1202" t="str">
            <v>CERCA COM MOURÕES DE MADEIRA, 7,5X7,5 CM, ESPAÇAMENTO DE 2,5 M, ALTURA LIVRE DE 2 M, CRAVADOS 0,5 M, COM 4 FIOS DE ARAME FARPADO Nº 14 OU 16 CLASSE 250 - FORNECIMENTO E INSTALAÇÃO. AF_12/2025</v>
          </cell>
        </row>
        <row r="1203">
          <cell r="A1203">
            <v>106462</v>
          </cell>
          <cell r="B1203" t="str">
            <v>CERCA COM MOURÕES DE MADEIRA, 7,5X7,5CM, ESPAÇAMENTO DE 2,5M, ALTURA LIVRE DE 2M, CRAVADOS 0,5M, COM 8 FIOS DE ARAME FARPADO Nº 14 OU 16 CLASSE 250 - FORNECIMENTO E INSTALAÇÃO. AF_12/2025</v>
          </cell>
        </row>
        <row r="1204">
          <cell r="A1204">
            <v>106479</v>
          </cell>
          <cell r="B1204" t="str">
            <v>INSTALAÇÃO DE ESCORAS PARA ALAMBRADO EM TUBO AÇO GALVANIZADO COM COSTURA, CLASSE MÉDIA, DN 1.1/4", E = *3,25* MM, PESO *3,14* KG/M. AF_12/2025</v>
          </cell>
        </row>
        <row r="1205">
          <cell r="A1205">
            <v>106483</v>
          </cell>
          <cell r="B1205" t="str">
            <v>INSTALAÇÃO DE MOURÃO DE CONCRETO PONTA INCLINADA (CURVA), *10 X 10* CM, H= *2,60* M + CURVA DE 0,40 M. AF_12/2025</v>
          </cell>
        </row>
        <row r="1206">
          <cell r="A1206">
            <v>106484</v>
          </cell>
          <cell r="B1206" t="str">
            <v>INSTALAÇÃO DE MOURÃO DE CONCRETO PONTA INCLINADA (CURVA), SEÇÃO "T", H = 2,80 M + CURVA COM 0,45 M, COM FUROS PARA FIOS. AF_12/2025</v>
          </cell>
        </row>
        <row r="1207">
          <cell r="A1207">
            <v>106480</v>
          </cell>
          <cell r="B1207" t="str">
            <v>INSTALAÇÃO DE MOURÃO DE CONCRETO RETO, SEÇÃO QUADRADA *10 X 10* CM, H= 2,30 A 2,50 M. AF_12/2025</v>
          </cell>
        </row>
        <row r="1208">
          <cell r="A1208">
            <v>106481</v>
          </cell>
          <cell r="B1208" t="str">
            <v>INSTALAÇÃO DE MOURÃO DE CONCRETO RETO, SEÇÃO QUADRADA, *10 X 10* CM, H= 3,00 M. AF_12/2025</v>
          </cell>
        </row>
        <row r="1209">
          <cell r="A1209">
            <v>106469</v>
          </cell>
          <cell r="B1209" t="str">
            <v>INSTALAÇÃO DE TELA DE ARAME GALVANIZADA, PARA ALAMBRADO COM MOURÕES DE CONCRETO, QUADRANGULAR / LOSANGULAR, FIO 2,11 MM (14 BWG), MALHA 8 X 8 CM, H = 2 M, COM REVESTIMENTO EM PVC. AF_12/2025</v>
          </cell>
        </row>
        <row r="1210">
          <cell r="A1210">
            <v>106468</v>
          </cell>
          <cell r="B1210" t="str">
            <v>INSTALAÇÃO DE TELA DE ARAME GALVANIZADA, PARA ALAMBRADO COM MOURÕES DE CONCRETO, QUADRANGULAR / LOSANGULAR, FIO 2,11 MM (14 BWG), MALHA 8 X 8 CM, H = 2 M. AF_12/2025</v>
          </cell>
        </row>
        <row r="1211">
          <cell r="A1211">
            <v>106466</v>
          </cell>
          <cell r="B1211" t="str">
            <v>INSTALAÇÃO DE TELA DE ARAME GALVANIZADA, PARA ALAMBRADO COM TUBOS DE AÇO, QUADRANGULAR / LOSANGULAR, FIO 2,11 MM (14 BWG), MALHA 5 X 5 CM, H = 2 M. AF_12/2025</v>
          </cell>
        </row>
        <row r="1212">
          <cell r="A1212">
            <v>106464</v>
          </cell>
          <cell r="B1212" t="str">
            <v>INSTALAÇÃO DE TELA DE ARAME GALVANIZADA, PARA ALAMBRADO COM TUBOS DE AÇO, QUADRANGULAR / LOSANGULAR, FIO 2,77 MM (12 BWG), MALHA 5 X 5 CM, H = 2 M. AF_12/2025</v>
          </cell>
        </row>
        <row r="1213">
          <cell r="A1213">
            <v>106476</v>
          </cell>
          <cell r="B1213" t="str">
            <v>INSTALAÇÃO DE TRAVESSA PARA ALAMBRADO EM TUBO AÇO GALVANIZADO COM COSTURA, CLASSE MÉDIA, DN 1 1/4", E = *3,25* MM, PESO *3,14* KG/M, COM ESPAÇAMENTO DE 2,0 A 2,5 M. AF_12/2025</v>
          </cell>
        </row>
        <row r="1214">
          <cell r="A1214">
            <v>106477</v>
          </cell>
          <cell r="B1214" t="str">
            <v>INSTALAÇÃO DE TRAVESSA PARA ALAMBRADO EM TUBO AÇO GALVANIZADO COM COSTURA, CLASSE MÉDIA, DN 1", E = *3,25* MM, PESO *3,14* KG/M, COM ESPAÇAMENTO DE 2,0 A 2,5 M. AF_12/2025</v>
          </cell>
        </row>
        <row r="1215">
          <cell r="A1215">
            <v>106478</v>
          </cell>
          <cell r="B1215" t="str">
            <v>INSTALAÇÃO DE TRAVESSA PARA ALAMBRADO EM TUBO AÇO GALVANIZADO COM COSTURA, CLASSE MÉDIA, DN 2 1/2", E = *3,65* MM, PESO *6,51* KG/M, COM ESPAÇAMENTO DE 2,0 A 2,5 M. AF_12/2025</v>
          </cell>
        </row>
        <row r="1216">
          <cell r="A1216">
            <v>106471</v>
          </cell>
          <cell r="B1216" t="str">
            <v>INSTALAÇÃO MONTANTE, PARA ALAMBRADO COM 1 M DE ALTURA, EM TUBO AÇO GALVANIZADO COM COSTURA, CLASSE MÉDIA, DN 2 1/2", E = *3,65* MM, PESO *6,51* KG/M. AF_12/2025</v>
          </cell>
        </row>
        <row r="1217">
          <cell r="A1217">
            <v>106470</v>
          </cell>
          <cell r="B1217" t="str">
            <v>INSTALAÇÃO MONTANTE, PARA ALAMBRADO COM 1 M DE ALTURA, EM TUBO AÇO GALVANIZADO COM COSTURA, CLASSE MÉDIA, DN 2", E = *3,65* MM, PESO *5,10* KG/M. AF_12/2025</v>
          </cell>
        </row>
        <row r="1218">
          <cell r="A1218">
            <v>106472</v>
          </cell>
          <cell r="B1218" t="str">
            <v>INSTALAÇÃO MONTANTE, PARA ALAMBRADO COM 1 M DE ALTURA, EM TUBO AÇO GALVANIZADO COM COSTURA, CLASSE MÉDIA, DN 3", E = *3,35* MM, PESO *7,32* KG/M. AF_12/2025</v>
          </cell>
        </row>
        <row r="1219">
          <cell r="A1219">
            <v>106475</v>
          </cell>
          <cell r="B1219" t="str">
            <v>INSTALAÇÃO MONTANTE, PARA ALAMBRADO COM 2,40 A 5,00 M DE ALTURA, EM TUBO AÇO GALVANIZADO COM COSTURA, CLASSE MÉDIA, DN 3", E = *3,35* MM, PESO *7,32* KG/M. AF_12/2025</v>
          </cell>
        </row>
        <row r="1220">
          <cell r="A1220">
            <v>106474</v>
          </cell>
          <cell r="B1220" t="str">
            <v>INSTALAÇÃO MONTANTE, PARA ALAMBRADO DE 2,40 A 5,00 M DE ALTURA, EM TUBO AÇO GALVANIZADO COM COSTURA, CLASSE MÉDIA, DN 2 1/2", E = *3,65* MM, PESO *6,51* KG/M. AF_12/2025</v>
          </cell>
        </row>
        <row r="1221">
          <cell r="A1221">
            <v>106473</v>
          </cell>
          <cell r="B1221" t="str">
            <v>INSTALAÇÃO MONTANTE, PARA ALAMBRADO DE 2,40 A 5,00 M DE ALTURA, EM TUBO AÇO GALVANIZADO COM COSTURA, CLASSE MÉDIA, DN 2", E = *3,65* MM, PESO *5,10* KG/M. AF_12/2025</v>
          </cell>
        </row>
        <row r="1222">
          <cell r="A1222">
            <v>101205</v>
          </cell>
          <cell r="B1222" t="str">
            <v>PORTÃO COM MOURÕES DE MADEIRA ROLIÇA, DIÂMETRO 11 CM, COM 5 FIOS DE ARAME FARPADO Nº 14 CLASSE 250, SEM DOBRADIÇAS - FORNECIMENTO E INSTALAÇÃO. AF_12/2025</v>
          </cell>
        </row>
        <row r="1223">
          <cell r="A1223">
            <v>106457</v>
          </cell>
          <cell r="B1223" t="str">
            <v>RECOMPOSIÇÃO PARCIAL DE ARAME FARPADO Nº 14 OU 16 CLASSE 250, FIXADO EM CERCA COM MOURÕES DE CONCRETO - FORNECIMENTO E INSTALAÇÃO. AF_12/2025</v>
          </cell>
        </row>
        <row r="1224">
          <cell r="A1224">
            <v>87905</v>
          </cell>
          <cell r="B1224" t="str">
            <v>CHAPISCO APLICADO EM ALVENARIA (COM PRESENÇA DE VÃOS) E ESTRUTURAS DE CONCRETO DE FACHADA, COM COLHER DE PEDREIRO. ARGAMASSA TRAÇO 1:3 COM PREPARO EM BETONEIRA 400L. AF_10/2022</v>
          </cell>
        </row>
        <row r="1225">
          <cell r="A1225">
            <v>87904</v>
          </cell>
          <cell r="B1225" t="str">
            <v>CHAPISCO APLICADO EM ALVENARIA (COM PRESENÇA DE VÃOS) E ESTRUTURAS DE CONCRETO DE FACHADA, COM COLHER DE PEDREIRO. ARGAMASSA TRAÇO 1:3 COM PREPARO MANUAL. AF_10/2022</v>
          </cell>
        </row>
        <row r="1226">
          <cell r="A1226">
            <v>87908</v>
          </cell>
          <cell r="B1226" t="str">
            <v>CHAPISCO APLICADO EM ALVENARIA (COM PRESENÇA DE VÃOS) E ESTRUTURAS DE CONCRETO DE FACHADA, COM EQUIPAMENTO DE PROJEÇÃO. ARGAMASSA TRAÇO 1:3 COM PREPARO EM BETONEIRA 400 L. AF_10/2022</v>
          </cell>
        </row>
        <row r="1227">
          <cell r="A1227">
            <v>87907</v>
          </cell>
          <cell r="B1227" t="str">
            <v>CHAPISCO APLICADO EM ALVENARIA (COM PRESENÇA DE VÃOS) E ESTRUTURAS DE CONCRETO DE FACHADA, COM EQUIPAMENTO DE PROJEÇÃO. ARGAMASSA TRAÇO 1:3 COM PREPARO MANUAL. AF_10/2022</v>
          </cell>
        </row>
        <row r="1228">
          <cell r="A1228">
            <v>87903</v>
          </cell>
          <cell r="B1228" t="str">
            <v>CHAPISCO APLICADO EM ALVENARIA (COM PRESENÇA DE VÃOS) E ESTRUTURAS DE CONCRETO DE FACHADA, COM ROLO PARA TEXTURA ACRÍLICA. ARGAMASSA INDUSTRIALIZADA COM PREPARO EM MISTURADOR 300 KG. AF_10/2022</v>
          </cell>
        </row>
        <row r="1229">
          <cell r="A1229">
            <v>87902</v>
          </cell>
          <cell r="B1229" t="str">
            <v>CHAPISCO APLICADO EM ALVENARIA (COM PRESENÇA DE VÃOS) E ESTRUTURAS DE CONCRETO DE FACHADA, COM ROLO PARA TEXTURA ACRÍLICA. ARGAMASSA INDUSTRIALIZADA COM PREPARO MANUAL. AF_10/2022</v>
          </cell>
        </row>
        <row r="1230">
          <cell r="A1230">
            <v>87900</v>
          </cell>
          <cell r="B1230" t="str">
            <v>CHAPISCO APLICADO EM ALVENARIA (COM PRESENÇA DE VÃOS) E ESTRUTURAS DE CONCRETO DE FACHADA, COM ROLO PARA TEXTURA ACRÍLICA. ARGAMASSA TRAÇO 1:4 E EMULSÃO POLIMÉRICA (ADESIVO) COM PREPARO EM BETONEIRA 400L. AF_10/2022</v>
          </cell>
        </row>
        <row r="1231">
          <cell r="A1231">
            <v>87899</v>
          </cell>
          <cell r="B1231" t="str">
            <v>CHAPISCO APLICADO EM ALVENARIA (COM PRESENÇA DE VÃOS) E ESTRUTURAS DE CONCRETO DE FACHADA, COM ROLO PARA TEXTURA ACRÍLICA. ARGAMASSA TRAÇO 1:4 E EMULSÃO POLIMÉRICA (ADESIVO) COM PREPARO MANUAL. AF_10/2022</v>
          </cell>
        </row>
        <row r="1232">
          <cell r="A1232">
            <v>87894</v>
          </cell>
          <cell r="B1232" t="str">
            <v>CHAPISCO APLICADO EM ALVENARIA (SEM PRESENÇA DE VÃOS) E ESTRUTURAS DE CONCRETO DE FACHADA, COM COLHER DE PEDREIRO. ARGAMASSA TRAÇO 1:3 COM PREPARO EM BETONEIRA 400L. AF_10/2022</v>
          </cell>
        </row>
        <row r="1233">
          <cell r="A1233">
            <v>87893</v>
          </cell>
          <cell r="B1233" t="str">
            <v>CHAPISCO APLICADO EM ALVENARIA (SEM PRESENÇA DE VÃOS) E ESTRUTURAS DE CONCRETO DE FACHADA, COM COLHER DE PEDREIRO. ARGAMASSA TRAÇO 1:3 COM PREPARO MANUAL. AF_10/2022</v>
          </cell>
        </row>
        <row r="1234">
          <cell r="A1234">
            <v>87897</v>
          </cell>
          <cell r="B1234" t="str">
            <v>CHAPISCO APLICADO EM ALVENARIA (SEM PRESENÇA DE VÃOS) E ESTRUTURAS DE CONCRETO DE FACHADA, COM EQUIPAMENTO DE PROJEÇÃO. ARGAMASSA TRAÇO 1:3 COM PREPARO EM BETONEIRA 400 L. AF_10/2022</v>
          </cell>
        </row>
        <row r="1235">
          <cell r="A1235">
            <v>87896</v>
          </cell>
          <cell r="B1235" t="str">
            <v>CHAPISCO APLICADO EM ALVENARIA (SEM PRESENÇA DE VÃOS) E ESTRUTURAS DE CONCRETO DE FACHADA, COM EQUIPAMENTO DE PROJEÇÃO. ARGAMASSA TRAÇO 1:3 COM PREPARO MANUAL. AF_10/2022</v>
          </cell>
        </row>
        <row r="1236">
          <cell r="A1236">
            <v>87892</v>
          </cell>
          <cell r="B1236" t="str">
            <v>CHAPISCO APLICADO EM ALVENARIA (SEM PRESENÇA DE VÃOS) E ESTRUTURAS DE CONCRETO DE FACHADA, COM ROLO PARA TEXTURA ACRÍLICA. ARGAMASSA INDUSTRIALIZADA COM PREPARO EM MISTURADOR 300 KG. AF_10/2022</v>
          </cell>
        </row>
        <row r="1237">
          <cell r="A1237">
            <v>87891</v>
          </cell>
          <cell r="B1237" t="str">
            <v>CHAPISCO APLICADO EM ALVENARIA (SEM PRESENÇA DE VÃOS) E ESTRUTURAS DE CONCRETO DE FACHADA, COM ROLO PARA TEXTURA ACRÍLICA. ARGAMASSA INDUSTRIALIZADA COM PREPARO MANUAL. AF_10/2022</v>
          </cell>
        </row>
        <row r="1238">
          <cell r="A1238">
            <v>87889</v>
          </cell>
          <cell r="B1238" t="str">
            <v>CHAPISCO APLICADO EM ALVENARIA (SEM PRESENÇA DE VÃOS) E ESTRUTURAS DE CONCRETO DE FACHADA, COM ROLO PARA TEXTURA ACRÍLICA. ARGAMASSA TRAÇO 1:4 E EMULSÃO POLIMÉRICA (ADESIVO) COM PREPARO EM BETONEIRA 400L. AF_10/2022</v>
          </cell>
        </row>
        <row r="1239">
          <cell r="A1239">
            <v>87888</v>
          </cell>
          <cell r="B1239" t="str">
            <v>CHAPISCO APLICADO EM ALVENARIA (SEM PRESENÇA DE VÃOS) E ESTRUTURAS DE CONCRETO DE FACHADA, COM ROLO PARA TEXTURA ACRÍLICA. ARGAMASSA TRAÇO 1:4 E EMULSÃO POLIMÉRICA (ADESIVO) COM PREPARO MANUAL. AF_10/2022</v>
          </cell>
        </row>
        <row r="1240">
          <cell r="A1240">
            <v>104411</v>
          </cell>
          <cell r="B1240" t="str">
            <v>CHAPISCO APLICADO EM ALVENARIA E ESTRUTURAS DE CONCRETO INTERNAS, COM EQUIPAMENTO DE PROJEÇÃO. ARGAMASSA TRAÇO 1:3 COM PREPARO EM BETONEIRA 400 L. AF_10/2022</v>
          </cell>
        </row>
        <row r="1241">
          <cell r="A1241">
            <v>104410</v>
          </cell>
          <cell r="B1241" t="str">
            <v>CHAPISCO APLICADO EM ALVENARIA E ESTRUTURAS DE CONCRETO INTERNAS, COM EQUIPAMENTO DE PROJEÇÃO. ARGAMASSA TRAÇO 1:3 COM PREPARO MANUAL. AF_10/2022</v>
          </cell>
        </row>
        <row r="1242">
          <cell r="A1242">
            <v>87879</v>
          </cell>
          <cell r="B1242" t="str">
            <v>CHAPISCO APLICADO EM ALVENARIAS E ESTRUTURAS DE CONCRETO INTERNAS, COM COLHER DE PEDREIRO. ARGAMASSA TRAÇO 1:3 COM PREPARO EM BETONEIRA 400L. AF_10/2022</v>
          </cell>
        </row>
        <row r="1243">
          <cell r="A1243">
            <v>87878</v>
          </cell>
          <cell r="B1243" t="str">
            <v>CHAPISCO APLICADO EM ALVENARIAS E ESTRUTURAS DE CONCRETO INTERNAS, COM COLHER DE PEDREIRO. ARGAMASSA TRAÇO 1:3 COM PREPARO MANUAL. AF_10/2022</v>
          </cell>
        </row>
        <row r="1244">
          <cell r="A1244">
            <v>87885</v>
          </cell>
          <cell r="B1244" t="str">
            <v>CHAPISCO APLICADO NO TETO OU EM ALVENARIA E ESTRUTURA, COM ROLO PARA TEXTURA ACRÍLICA. ARGAMASSA INDUSTRIALIZADA COM PREPARO EM MISTURADOR 300 KG. AF_10/2022</v>
          </cell>
        </row>
        <row r="1245">
          <cell r="A1245">
            <v>87884</v>
          </cell>
          <cell r="B1245" t="str">
            <v>CHAPISCO APLICADO NO TETO OU EM ALVENARIA E ESTRUTURA, COM ROLO PARA TEXTURA ACRÍLICA. ARGAMASSA INDUSTRIALIZADA COM PREPARO MANUAL. AF_10/2022</v>
          </cell>
        </row>
        <row r="1246">
          <cell r="A1246">
            <v>87882</v>
          </cell>
          <cell r="B1246" t="str">
            <v>CHAPISCO APLICADO NO TETO OU EM ALVENARIA E ESTRUTURA, COM ROLO PARA TEXTURA ACRÍLICA. ARGAMASSA TRAÇO 1:4 E EMULSÃO POLIMÉRICA (ADESIVO) COM PREPARO EM BETONEIRA 400L. AF_10/2022</v>
          </cell>
        </row>
        <row r="1247">
          <cell r="A1247">
            <v>87881</v>
          </cell>
          <cell r="B1247" t="str">
            <v>CHAPISCO APLICADO NO TETO OU EM ALVENARIA E ESTRUTURA, COM ROLO PARA TEXTURA ACRÍLICA. ARGAMASSA TRAÇO 1:4 E EMULSÃO POLIMÉRICA (ADESIVO) COM PREPARO MANUAL. AF_10/2022</v>
          </cell>
        </row>
        <row r="1248">
          <cell r="A1248">
            <v>87887</v>
          </cell>
          <cell r="B1248" t="str">
            <v>CHAPISCO APLICADO NO TETO OU EM ESTRUTURA, COM DESEMPENADEIRA DENTADA. ARGAMASSA INDUSTRIALIZADA COM PREPARO EM MISTURADOR 300 KG. AF_10/2022</v>
          </cell>
        </row>
        <row r="1249">
          <cell r="A1249">
            <v>87886</v>
          </cell>
          <cell r="B1249" t="str">
            <v>CHAPISCO APLICADO NO TETO OU EM ESTRUTURA, COM DESEMPENADEIRA DENTADA. ARGAMASSA INDUSTRIALIZADA COM PREPARO MANUAL. AF_10/2022</v>
          </cell>
        </row>
        <row r="1250">
          <cell r="A1250">
            <v>87911</v>
          </cell>
          <cell r="B1250" t="str">
            <v>CHAPISCO APLICADO SOMENTE NA ESTRUTURA DE CONCRETO DA FACHADA, COM DESEMPENADEIRA DENTADA. ARGAMASSA INDUSTRIALIZADA COM PREPARO EM MISTURADOR 300 KG. AF_10/2022</v>
          </cell>
        </row>
        <row r="1251">
          <cell r="A1251">
            <v>87910</v>
          </cell>
          <cell r="B1251" t="str">
            <v>CHAPISCO APLICADO SOMENTE NA ESTRUTURA DE CONCRETO DA FACHADA, COM DESEMPENADEIRA DENTADA. ARGAMASSA INDUSTRIALIZADA COM PREPARO MANUAL. AF_10/2022</v>
          </cell>
        </row>
        <row r="1252">
          <cell r="A1252">
            <v>103686</v>
          </cell>
          <cell r="B1252" t="str">
            <v>CONCRETAGEM DE ESCADAS, FCK=25 MPA, COM USO DE BOMBA - LANÇAMENTO, ADENSAMENTO E ACABAMENTO. AF_02/2022_PS</v>
          </cell>
        </row>
        <row r="1253">
          <cell r="A1253">
            <v>103685</v>
          </cell>
          <cell r="B1253" t="str">
            <v>CONCRETAGEM DE MURETAS, FCK=25 MPA, COM USO DE BOMBA - LANÇAMENTO, ADENSAMENTO E ACABAMENTO. AF_02/2022_PS</v>
          </cell>
        </row>
        <row r="1254">
          <cell r="A1254">
            <v>103669</v>
          </cell>
          <cell r="B1254" t="str">
            <v>CONCRETAGEM DE PILARES, FCK = 25 MPA, COM USO DE BALDES - LANÇAMENTO, ADENSAMENTO E ACABAMENTO. AF_02/2022</v>
          </cell>
        </row>
        <row r="1255">
          <cell r="A1255">
            <v>103672</v>
          </cell>
          <cell r="B1255" t="str">
            <v>CONCRETAGEM DE PILARES, FCK = 25 MPA, COM USO DE BOMBA - LANÇAMENTO, ADENSAMENTO E ACABAMENTO. AF_02/2022_PS</v>
          </cell>
        </row>
        <row r="1256">
          <cell r="A1256">
            <v>103671</v>
          </cell>
          <cell r="B1256" t="str">
            <v>CONCRETAGEM DE PILARES, FCK = 25 MPA, COM USO DE GRUA - LANÇAMENTO, ADENSAMENTO E ACABAMENTO. AF_02/2022</v>
          </cell>
        </row>
        <row r="1257">
          <cell r="A1257">
            <v>103688</v>
          </cell>
          <cell r="B1257" t="str">
            <v>CONCRETAGEM DE PILARES, FCK=25 MPA, COM USO DE JERICAS EM CREMALHEIRA - LANÇAMENTO, ADENSAMENTO E ACABAMENTO. AF_02/2022</v>
          </cell>
        </row>
        <row r="1258">
          <cell r="A1258">
            <v>103687</v>
          </cell>
          <cell r="B1258" t="str">
            <v>CONCRETAGEM DE PILARES, FCK=25 MPA, COM USO DE JERICAS EM ELEVADOR DE CABO - LANÇAMENTO, ADENSAMENTO E ACABAMENTO. AF_02/2022</v>
          </cell>
        </row>
        <row r="1259">
          <cell r="A1259">
            <v>103684</v>
          </cell>
          <cell r="B1259" t="str">
            <v>CONCRETAGEM DE RESERVATÓRIOS, FCK=25 MPA, COM USO DE BOMBA - LANÇAMENTO, ADENSAMENTO E ACABAMENTO. AF_02/2022_PS</v>
          </cell>
        </row>
        <row r="1260">
          <cell r="A1260">
            <v>103681</v>
          </cell>
          <cell r="B1260" t="str">
            <v>CONCRETAGEM DE VIGAS E LAJES, FCK=25 MPA, PARA LAJES MACIÇAS OU NERVURADAS COM GRUA DE CAÇAMBA DE 500 L EM EDIFICAÇÃO DE MULTIPAVIMENTOS ATÉ 16 ANDARES - LANÇAMENTO, ADENSAMENTO E ACABAMENTO. AF_02/2022</v>
          </cell>
        </row>
        <row r="1261">
          <cell r="A1261">
            <v>103679</v>
          </cell>
          <cell r="B1261" t="str">
            <v>CONCRETAGEM DE VIGAS E LAJES, FCK=25 MPA, PARA LAJES MACIÇAS OU NERVURADAS COM JERICAS EM CREMALHEIRA EM EDIFICAÇÃO DE MULTIPAVIMENTOS ATÉ 16 ANDARES - LANÇAMENTO, ADENSAMENTO E ACABAMENTO. AF_02/2022</v>
          </cell>
        </row>
        <row r="1262">
          <cell r="A1262">
            <v>103677</v>
          </cell>
          <cell r="B1262" t="str">
            <v>CONCRETAGEM DE VIGAS E LAJES, FCK=25 MPA, PARA LAJES MACIÇAS OU NERVURADAS COM JERICAS EM ELEVADOR DE CABO EM EDIFICAÇÃO DE MULTIPAVIMENTOS ATÉ 16 ANDARES - LANÇAMENTO, ADENSAMENTO E ACABAMENTO. AF_02/2022</v>
          </cell>
        </row>
        <row r="1263">
          <cell r="A1263">
            <v>103675</v>
          </cell>
          <cell r="B1263" t="str">
            <v>CONCRETAGEM DE VIGAS E LAJES, FCK=25 MPA, PARA LAJES MACIÇAS OU NERVURADAS COM USO DE BOMBA - LANÇAMENTO, ADENSAMENTO E ACABAMENTO. AF_02/2022_PS</v>
          </cell>
        </row>
        <row r="1264">
          <cell r="A1264">
            <v>103680</v>
          </cell>
          <cell r="B1264" t="str">
            <v>CONCRETAGEM DE VIGAS E LAJES, FCK=25 MPA, PARA LAJES PREMOLDADAS COM GRUA DE CAÇAMBA DE 350 L EM EDIFICAÇÃO DE MULTIPAVIMENTOS ATÉ 16 ANDARES - LANÇAMENTO, ADENSAMENTO E ACABAMENTO. AF_02/2022</v>
          </cell>
        </row>
        <row r="1265">
          <cell r="A1265">
            <v>103678</v>
          </cell>
          <cell r="B1265" t="str">
            <v>CONCRETAGEM DE VIGAS E LAJES, FCK=25 MPA, PARA LAJES PREMOLDADAS COM JERICAS EM CREMALHEIRA EM EDIFICAÇÃO DE MULTIPAVIMENTOS ATÉ 16 ANDARES - LANÇAMENTO, ADENSAMENTO E ACABAMENTO. AF_02/2022</v>
          </cell>
        </row>
        <row r="1266">
          <cell r="A1266">
            <v>103676</v>
          </cell>
          <cell r="B1266" t="str">
            <v>CONCRETAGEM DE VIGAS E LAJES, FCK=25 MPA, PARA LAJES PREMOLDADAS COM JERICAS EM ELEVADOR DE CABO EM EDIFICAÇÃO DE MULTIPAVIMENTOS ATÉ 16 ANDARES - LANÇAMENTO, ADENSAMENTO E ACABAMENTO. AF_02/2022</v>
          </cell>
        </row>
        <row r="1267">
          <cell r="A1267">
            <v>103674</v>
          </cell>
          <cell r="B1267" t="str">
            <v>CONCRETAGEM DE VIGAS E LAJES, FCK=25 MPA, PARA LAJES PREMOLDADAS COM USO DE BOMBA - LANÇAMENTO, ADENSAMENTO E ACABAMENTO. AF_02/2022_PS</v>
          </cell>
        </row>
        <row r="1268">
          <cell r="A1268">
            <v>103683</v>
          </cell>
          <cell r="B1268" t="str">
            <v>CONCRETAGEM DE VIGAS E LAJES, FCK=25 MPA, PARA QUALQUER TIPO DE LAJE COM BALDES EM EDIFICAÇÃO DE MULTIPAVIMENTOS ATÉ 04 ANDARES - LANÇAMENTO, ADENSAMENTO E ACABAMENTO. AF_02/2022</v>
          </cell>
        </row>
        <row r="1269">
          <cell r="A1269">
            <v>103682</v>
          </cell>
          <cell r="B1269" t="str">
            <v>CONCRETAGEM DE VIGAS E LAJES, FCK=25 MPA, PARA QUALQUER TIPO DE LAJE COM BALDES EM EDIFICAÇÃO TÉRREA - LANÇAMENTO, ADENSAMENTO E ACABAMENTO. AF_02/2022</v>
          </cell>
        </row>
        <row r="1270">
          <cell r="A1270">
            <v>103670</v>
          </cell>
          <cell r="B1270" t="str">
            <v>LANÇAMENTO COM USO DE BALDES, ADENSAMENTO E ACABAMENTO DE CONCRETO EM ESTRUTURAS. AF_02/2022</v>
          </cell>
        </row>
        <row r="1271">
          <cell r="A1271">
            <v>103673</v>
          </cell>
          <cell r="B1271" t="str">
            <v>LANÇAMENTO COM USO DE BOMBA, ADENSAMENTO E ACABAMENTO DE CONCRETO EM ESTRUTURAS. AF_02/2022</v>
          </cell>
        </row>
        <row r="1272">
          <cell r="A1272">
            <v>91084</v>
          </cell>
          <cell r="B1272" t="str">
            <v>EXECUÇÃO DE REVESTIMENTO DE CONCRETO PROJETADO COM ESPESSURA DE 10 CM, ARMADO COM FIBRAS DE AÇO, INCLINAÇÃO DE 90°, APLICAÇÃO CONTÍNUA, UTILIZANDO EQUIPAMENTO DE PROJEÇÃO COM 3 M3/H DE CAPACIDADE. AF_07/2024</v>
          </cell>
        </row>
        <row r="1273">
          <cell r="A1273">
            <v>91080</v>
          </cell>
          <cell r="B1273" t="str">
            <v>EXECUÇÃO DE REVESTIMENTO DE CONCRETO PROJETADO COM ESPESSURA DE 10 CM, ARMADO COM FIBRAS DE AÇO, INCLINAÇÃO DE 90°, APLICAÇÃO CONTÍNUA, UTILIZANDO EQUIPAMENTO DE PROJEÇÃO COM 6 M3/H DE CAPACIDADE. AF_07/2024</v>
          </cell>
        </row>
        <row r="1274">
          <cell r="A1274">
            <v>91101</v>
          </cell>
          <cell r="B1274" t="str">
            <v>EXECUÇÃO DE REVESTIMENTO DE CONCRETO PROJETADO COM ESPESSURA DE 10 CM, ARMADO COM FIBRAS DE AÇO, INCLINAÇÃO DE 90°, APLICAÇÃO DESCONTÍNUA, UTILIZANDO EQUIPAMENTO DE PROJEÇÃO COM 3 M3/H DE CAPACIDADE. AF_07/2024</v>
          </cell>
        </row>
        <row r="1275">
          <cell r="A1275">
            <v>91097</v>
          </cell>
          <cell r="B1275" t="str">
            <v>EXECUÇÃO DE REVESTIMENTO DE CONCRETO PROJETADO COM ESPESSURA DE 10 CM, ARMADO COM FIBRAS DE AÇO, INCLINAÇÃO DE 90°, APLICAÇÃO DESCONTÍNUA, UTILIZANDO EQUIPAMENTO DE PROJEÇÃO COM 6 M3/H DE CAPACIDADE. AF_07/2024</v>
          </cell>
        </row>
        <row r="1276">
          <cell r="A1276">
            <v>91082</v>
          </cell>
          <cell r="B1276" t="str">
            <v>EXECUÇÃO DE REVESTIMENTO DE CONCRETO PROJETADO COM ESPESSURA DE 10 CM, ARMADO COM FIBRAS DE AÇO, INCLINAÇÃO MENOR QUE 90°, APLICAÇÃO CONTÍNUA, UTILIZANDO EQUIPAMENTO DE PROJEÇÃO COM 3 M3/H DE CAPACIDADE. AF_07/2024</v>
          </cell>
        </row>
        <row r="1277">
          <cell r="A1277">
            <v>91078</v>
          </cell>
          <cell r="B1277" t="str">
            <v>EXECUÇÃO DE REVESTIMENTO DE CONCRETO PROJETADO COM ESPESSURA DE 10 CM, ARMADO COM FIBRAS DE AÇO, INCLINAÇÃO MENOR QUE 90°, APLICAÇÃO CONTÍNUA, UTILIZANDO EQUIPAMENTO DE PROJEÇÃO COM 6 M3/H DE CAPACIDADE. AF_07/2024</v>
          </cell>
        </row>
        <row r="1278">
          <cell r="A1278">
            <v>91099</v>
          </cell>
          <cell r="B1278" t="str">
            <v>EXECUÇÃO DE REVESTIMENTO DE CONCRETO PROJETADO COM ESPESSURA DE 10 CM, ARMADO COM FIBRAS DE AÇO, INCLINAÇÃO MENOR QUE 90°, APLICAÇÃO DESCONTÍNUA, UTILIZANDO EQUIPAMENTO DE PROJEÇÃO COM 3 M3/H DE CAPACIDADE. AF_07/2024</v>
          </cell>
        </row>
        <row r="1279">
          <cell r="A1279">
            <v>91095</v>
          </cell>
          <cell r="B1279" t="str">
            <v>EXECUÇÃO DE REVESTIMENTO DE CONCRETO PROJETADO COM ESPESSURA DE 10 CM, ARMADO COM FIBRAS DE AÇO, INCLINAÇÃO MENOR QUE 90°, APLICAÇÃO DESCONTÍNUA, UTILIZANDO EQUIPAMENTO DE PROJEÇÃO COM 6 M3/H DE CAPACIDADE. AF_07/2024</v>
          </cell>
        </row>
        <row r="1280">
          <cell r="A1280">
            <v>91076</v>
          </cell>
          <cell r="B1280" t="str">
            <v>EXECUÇÃO DE REVESTIMENTO DE CONCRETO PROJETADO COM ESPESSURA DE 10 CM, ARMADO COM TELA, INCLINAÇÃO DE 90°, APLICAÇÃO CONTÍNUA, UTILIZANDO EQUIPAMENTO DE PROJEÇÃO COM 3 M3/H DE CAPACIDADE. AF_07/2024</v>
          </cell>
        </row>
        <row r="1281">
          <cell r="A1281">
            <v>91072</v>
          </cell>
          <cell r="B1281" t="str">
            <v>EXECUÇÃO DE REVESTIMENTO DE CONCRETO PROJETADO COM ESPESSURA DE 10 CM, ARMADO COM TELA, INCLINAÇÃO DE 90°, APLICAÇÃO CONTÍNUA, UTILIZANDO EQUIPAMENTO DE PROJEÇÃO COM 6 M3/H DE CAPACIDADE. AF_07/2024</v>
          </cell>
        </row>
        <row r="1282">
          <cell r="A1282">
            <v>91093</v>
          </cell>
          <cell r="B1282" t="str">
            <v>EXECUÇÃO DE REVESTIMENTO DE CONCRETO PROJETADO COM ESPESSURA DE 10 CM, ARMADO COM TELA, INCLINAÇÃO DE 90°, APLICAÇÃO DESCONTÍNUA, UTILIZANDO EQUIPAMENTO DE PROJEÇÃO COM 3 M3/H DE CAPACIDADE. AF_07/2024</v>
          </cell>
        </row>
        <row r="1283">
          <cell r="A1283">
            <v>91089</v>
          </cell>
          <cell r="B1283" t="str">
            <v>EXECUÇÃO DE REVESTIMENTO DE CONCRETO PROJETADO COM ESPESSURA DE 10 CM, ARMADO COM TELA, INCLINAÇÃO DE 90°, APLICAÇÃO DESCONTÍNUA, UTILIZANDO EQUIPAMENTO DE PROJEÇÃO COM 6 M3/H DE CAPACIDADE. AF_07/2024</v>
          </cell>
        </row>
        <row r="1284">
          <cell r="A1284">
            <v>91074</v>
          </cell>
          <cell r="B1284" t="str">
            <v>EXECUÇÃO DE REVESTIMENTO DE CONCRETO PROJETADO COM ESPESSURA DE 10 CM, ARMADO COM TELA, INCLINAÇÃO MENOR QUE 90°, APLICAÇÃO CONTÍNUA, UTILIZANDO EQUIPAMENTO DE PROJEÇÃO COM 3 M3/H DE CAPACIDADE. AF_07/2024</v>
          </cell>
        </row>
        <row r="1285">
          <cell r="A1285">
            <v>91070</v>
          </cell>
          <cell r="B1285" t="str">
            <v>EXECUÇÃO DE REVESTIMENTO DE CONCRETO PROJETADO COM ESPESSURA DE 10 CM, ARMADO COM TELA, INCLINAÇÃO MENOR QUE 90°, APLICAÇÃO CONTÍNUA, UTILIZANDO EQUIPAMENTO DE PROJEÇÃO COM 6 M3/H DE CAPACIDADE. AF_07/2024</v>
          </cell>
        </row>
        <row r="1286">
          <cell r="A1286">
            <v>91091</v>
          </cell>
          <cell r="B1286" t="str">
            <v>EXECUÇÃO DE REVESTIMENTO DE CONCRETO PROJETADO COM ESPESSURA DE 10 CM, ARMADO COM TELA, INCLINAÇÃO MENOR QUE 90°, APLICAÇÃO DESCONTÍNUA, UTILIZANDO EQUIPAMENTO DE PROJEÇÃO COM 3 M3/H DE CAPACIDADE. AF_07/2024</v>
          </cell>
        </row>
        <row r="1287">
          <cell r="A1287">
            <v>91087</v>
          </cell>
          <cell r="B1287" t="str">
            <v>EXECUÇÃO DE REVESTIMENTO DE CONCRETO PROJETADO COM ESPESSURA DE 10 CM, ARMADO COM TELA, INCLINAÇÃO MENOR QUE 90°, APLICAÇÃO DESCONTÍNUA, UTILIZANDO EQUIPAMENTO DE PROJEÇÃO COM 6 M3/H DE CAPACIDADE. AF_07/2024</v>
          </cell>
        </row>
        <row r="1288">
          <cell r="A1288">
            <v>91083</v>
          </cell>
          <cell r="B1288" t="str">
            <v>EXECUÇÃO DE REVESTIMENTO DE CONCRETO PROJETADO COM ESPESSURA DE 7 CM, ARMADO COM FIBRAS DE AÇO, INCLINAÇÃO DE 90°, APLICAÇÃO CONTÍNUA, UTILIZANDO EQUIPAMENTO DE PROJEÇÃO COM 3 M3/H DE CAPACIDADE. AF_07/2024</v>
          </cell>
        </row>
        <row r="1289">
          <cell r="A1289">
            <v>91079</v>
          </cell>
          <cell r="B1289" t="str">
            <v>EXECUÇÃO DE REVESTIMENTO DE CONCRETO PROJETADO COM ESPESSURA DE 7 CM, ARMADO COM FIBRAS DE AÇO, INCLINAÇÃO DE 90°, APLICAÇÃO CONTÍNUA, UTILIZANDO EQUIPAMENTO DE PROJEÇÃO COM 6 M3/H DE CAPACIDADE. AF_07/2024</v>
          </cell>
        </row>
        <row r="1290">
          <cell r="A1290">
            <v>91100</v>
          </cell>
          <cell r="B1290" t="str">
            <v>EXECUÇÃO DE REVESTIMENTO DE CONCRETO PROJETADO COM ESPESSURA DE 7 CM, ARMADO COM FIBRAS DE AÇO, INCLINAÇÃO DE 90°, APLICAÇÃO DESCONTÍNUA, UTILIZANDO EQUIPAMENTO DE PROJEÇÃO COM 3 M3/H DE CAPACIDADE. AF_07/2024</v>
          </cell>
        </row>
        <row r="1291">
          <cell r="A1291">
            <v>91096</v>
          </cell>
          <cell r="B1291" t="str">
            <v>EXECUÇÃO DE REVESTIMENTO DE CONCRETO PROJETADO COM ESPESSURA DE 7 CM, ARMADO COM FIBRAS DE AÇO, INCLINAÇÃO DE 90°, APLICAÇÃO DESCONTÍNUA, UTILIZANDO EQUIPAMENTO DE PROJEÇÃO COM 6 M3/H DE CAPACIDADE. AF_07/2024</v>
          </cell>
        </row>
        <row r="1292">
          <cell r="A1292">
            <v>91081</v>
          </cell>
          <cell r="B1292" t="str">
            <v>EXECUÇÃO DE REVESTIMENTO DE CONCRETO PROJETADO COM ESPESSURA DE 7 CM, ARMADO COM FIBRAS DE AÇO, INCLINAÇÃO MENOR QUE 90°, APLICAÇÃO CONTÍNUA, UTILIZANDO EQUIPAMENTO DE PROJEÇÃO COM 3 M3/H DE CAPACIDADE. AF_07/2024</v>
          </cell>
        </row>
        <row r="1293">
          <cell r="A1293">
            <v>91077</v>
          </cell>
          <cell r="B1293" t="str">
            <v>EXECUÇÃO DE REVESTIMENTO DE CONCRETO PROJETADO COM ESPESSURA DE 7 CM, ARMADO COM FIBRAS DE AÇO, INCLINAÇÃO MENOR QUE 90°, APLICAÇÃO CONTÍNUA, UTILIZANDO EQUIPAMENTO DE PROJEÇÃO COM 6 M3/H DE CAPACIDADE. AF_07/2024</v>
          </cell>
        </row>
        <row r="1294">
          <cell r="A1294">
            <v>91098</v>
          </cell>
          <cell r="B1294" t="str">
            <v>EXECUÇÃO DE REVESTIMENTO DE CONCRETO PROJETADO COM ESPESSURA DE 7 CM, ARMADO COM FIBRAS DE AÇO, INCLINAÇÃO MENOR QUE 90°, APLICAÇÃO DESCONTÍNUA, UTILIZANDO EQUIPAMENTO DE PROJEÇÃO COM 3 M3/H DE CAPACIDADE. AF_07/2024</v>
          </cell>
        </row>
        <row r="1295">
          <cell r="A1295">
            <v>91094</v>
          </cell>
          <cell r="B1295" t="str">
            <v>EXECUÇÃO DE REVESTIMENTO DE CONCRETO PROJETADO COM ESPESSURA DE 7 CM, ARMADO COM FIBRAS DE AÇO, INCLINAÇÃO MENOR QUE 90°, APLICAÇÃO DESCONTÍNUA, UTILIZANDO EQUIPAMENTO DE PROJEÇÃO COM 6 M3/H DE CAPACIDADE. AF_07/2024</v>
          </cell>
        </row>
        <row r="1296">
          <cell r="A1296">
            <v>91075</v>
          </cell>
          <cell r="B1296" t="str">
            <v>EXECUÇÃO DE REVESTIMENTO DE CONCRETO PROJETADO COM ESPESSURA DE 7 CM, ARMADO COM TELA, INCLINAÇÃO DE 90°, APLICAÇÃO CONTÍNUA, UTILIZANDO EQUIPAMENTO DE PROJEÇÃO COM 3 M3/H DE CAPACIDADE. AF_07/2024</v>
          </cell>
        </row>
        <row r="1297">
          <cell r="A1297">
            <v>91071</v>
          </cell>
          <cell r="B1297" t="str">
            <v>EXECUÇÃO DE REVESTIMENTO DE CONCRETO PROJETADO COM ESPESSURA DE 7 CM, ARMADO COM TELA, INCLINAÇÃO DE 90°, APLICAÇÃO CONTÍNUA, UTILIZANDO EQUIPAMENTO DE PROJEÇÃO COM 6 M3/H DE CAPACIDADE. AF_07/2024</v>
          </cell>
        </row>
        <row r="1298">
          <cell r="A1298">
            <v>91092</v>
          </cell>
          <cell r="B1298" t="str">
            <v>EXECUÇÃO DE REVESTIMENTO DE CONCRETO PROJETADO COM ESPESSURA DE 7 CM, ARMADO COM TELA, INCLINAÇÃO DE 90°, APLICAÇÃO DESCONTÍNUA, UTILIZANDO EQUIPAMENTO DE PROJEÇÃO COM 3 M3/H DE CAPACIDADE. AF_07/2024</v>
          </cell>
        </row>
        <row r="1299">
          <cell r="A1299">
            <v>91088</v>
          </cell>
          <cell r="B1299" t="str">
            <v>EXECUÇÃO DE REVESTIMENTO DE CONCRETO PROJETADO COM ESPESSURA DE 7 CM, ARMADO COM TELA, INCLINAÇÃO DE 90°, APLICAÇÃO DESCONTÍNUA, UTILIZANDO EQUIPAMENTO DE PROJEÇÃO COM 6 M3/H DE CAPACIDADE. AF_07/2024</v>
          </cell>
        </row>
        <row r="1300">
          <cell r="A1300">
            <v>91073</v>
          </cell>
          <cell r="B1300" t="str">
            <v>EXECUÇÃO DE REVESTIMENTO DE CONCRETO PROJETADO COM ESPESSURA DE 7 CM, ARMADO COM TELA, INCLINAÇÃO MENOR QUE 90°, APLICAÇÃO CONTÍNUA, UTILIZANDO EQUIPAMENTO DE PROJEÇÃO COM 3 M3/H DE CAPACIDADE. AF_07/2024</v>
          </cell>
        </row>
        <row r="1301">
          <cell r="A1301">
            <v>91069</v>
          </cell>
          <cell r="B1301" t="str">
            <v>EXECUÇÃO DE REVESTIMENTO DE CONCRETO PROJETADO COM ESPESSURA DE 7 CM, ARMADO COM TELA, INCLINAÇÃO MENOR QUE 90°, APLICAÇÃO CONTÍNUA, UTILIZANDO EQUIPAMENTO DE PROJEÇÃO COM 6 M3/H DE CAPACIDADE. AF_07/2024</v>
          </cell>
        </row>
        <row r="1302">
          <cell r="A1302">
            <v>91090</v>
          </cell>
          <cell r="B1302" t="str">
            <v>EXECUÇÃO DE REVESTIMENTO DE CONCRETO PROJETADO COM ESPESSURA DE 7 CM, ARMADO COM TELA, INCLINAÇÃO MENOR QUE 90°, APLICAÇÃO DESCONTÍNUA, UTILIZANDO EQUIPAMENTO DE PROJEÇÃO COM 3 M3/H DE CAPACIDADE. AF_07/2024</v>
          </cell>
        </row>
        <row r="1303">
          <cell r="A1303">
            <v>91086</v>
          </cell>
          <cell r="B1303" t="str">
            <v>EXECUÇÃO DE REVESTIMENTO DE CONCRETO PROJETADO COM ESPESSURA DE 7 CM, ARMADO COM TELA, INCLINAÇÃO MENOR QUE 90°, APLICAÇÃO DESCONTÍNUA, UTILIZANDO EQUIPAMENTO DE PROJEÇÃO COM 6 M3/H DE CAPACIDADE. AF_07/2024</v>
          </cell>
        </row>
        <row r="1304">
          <cell r="A1304">
            <v>90944</v>
          </cell>
          <cell r="B1304" t="str">
            <v>CONTRAPISO ACÚSTICO EM ARGAMASSA PRONTA, PREPARO MANUAL, APLICADO EM ÁREAS SECA, ACABAMENTO NÃO REFORÇADO, ESPESSURA 6CM. AF_07/2021</v>
          </cell>
        </row>
        <row r="1305">
          <cell r="A1305">
            <v>90934</v>
          </cell>
          <cell r="B1305" t="str">
            <v>CONTRAPISO ACÚSTICO EM ARGAMASSA PRONTA, PREPARO MANUAL, APLICADO EM ÁREAS SECAS, ACABAMENTO NÃO REFORÇADO, ESPESSURA 5CM. AF_07/2021</v>
          </cell>
        </row>
        <row r="1306">
          <cell r="A1306">
            <v>90954</v>
          </cell>
          <cell r="B1306" t="str">
            <v>CONTRAPISO ACÚSTICO EM ARGAMASSA PRONTA, PREPARO MANUAL, APLICADO EM ÁREAS SECAS, ACABAMENTO NÃO REFORÇADO, ESPESSURA 7CM. AF_07/2021</v>
          </cell>
        </row>
        <row r="1307">
          <cell r="A1307">
            <v>90933</v>
          </cell>
          <cell r="B1307" t="str">
            <v>CONTRAPISO ACÚSTICO EM ARGAMASSA PRONTA, PREPARO MECÂNICO COM MISTURADOR 300 KG, APLICADO EM ÁREAS SECAS, ACABAMENTO NÃO REFORÇADO, ESPESSURA 5CM. AF_07/2021</v>
          </cell>
        </row>
        <row r="1308">
          <cell r="A1308">
            <v>90943</v>
          </cell>
          <cell r="B1308" t="str">
            <v>CONTRAPISO ACÚSTICO EM ARGAMASSA PRONTA, PREPARO MECÂNICO COM MISTURADOR 300 KG, APLICADO EM ÁREAS SECAS, ACABAMENTO NÃO REFORÇADO, ESPESSURA 6CM. AF_07/2021</v>
          </cell>
        </row>
        <row r="1309">
          <cell r="A1309">
            <v>90953</v>
          </cell>
          <cell r="B1309" t="str">
            <v>CONTRAPISO ACÚSTICO EM ARGAMASSA PRONTA, PREPARO MECÂNICO COM MISTURADOR 300 KG, APLICADO EM ÁREAS SECAS, ACABAMENTO NÃO REFORÇADO, ESPESSURA 7CM. AF_07/2021</v>
          </cell>
        </row>
        <row r="1310">
          <cell r="A1310">
            <v>90932</v>
          </cell>
          <cell r="B1310" t="str">
            <v>CONTRAPISO ACÚSTICO EM ARGAMASSA TRAÇO 1:4 (CIMENTO E AREIA), PREPARO MANUAL, APLICADO EM ÁREAS SECAS, ACABAMENTO NÃO REFORÇADO, ESPESSURA 5CM. AF_07/2021</v>
          </cell>
        </row>
        <row r="1311">
          <cell r="A1311">
            <v>90942</v>
          </cell>
          <cell r="B1311" t="str">
            <v>CONTRAPISO ACÚSTICO EM ARGAMASSA TRAÇO 1:4 (CIMENTO E AREIA), PREPARO MANUAL, APLICADO EM ÁREAS SECAS, ACABAMENTO NÃO REFORÇADO, ESPESSURA 6CM. AF_07/2021</v>
          </cell>
        </row>
        <row r="1312">
          <cell r="A1312">
            <v>90952</v>
          </cell>
          <cell r="B1312" t="str">
            <v>CONTRAPISO ACÚSTICO EM ARGAMASSA TRAÇO 1:4 (CIMENTO E AREIA), PREPARO MANUAL, APLICADO EM ÁREAS SECAS, ACABAMENTO NÃO REFORÇADO, ESPESSURA 7CM. AF_07/2021</v>
          </cell>
        </row>
        <row r="1313">
          <cell r="A1313">
            <v>90930</v>
          </cell>
          <cell r="B1313" t="str">
            <v>CONTRAPISO ACÚSTICO EM ARGAMASSA TRAÇO 1:4 (CIMENTO E AREIA), PREPARO MECÂNICO COM BETONEIRA 400L, APLICADO EM ÁREAS SECAS, ACABAMENTO NÃO REFORÇADO, ESPESSURA 5CM. AF_07/2021</v>
          </cell>
        </row>
        <row r="1314">
          <cell r="A1314">
            <v>90940</v>
          </cell>
          <cell r="B1314" t="str">
            <v>CONTRAPISO ACÚSTICO EM ARGAMASSA TRAÇO 1:4 (CIMENTO E AREIA), PREPARO MECÂNICO COM BETONEIRA 400L, APLICADO EM ÁREAS SECAS, ACABAMENTO NÃO REFORÇADO, ESPESSURA 6CM. AF_07/2021</v>
          </cell>
        </row>
        <row r="1315">
          <cell r="A1315">
            <v>90950</v>
          </cell>
          <cell r="B1315" t="str">
            <v>CONTRAPISO ACÚSTICO EM ARGAMASSA TRAÇO 1:4 (CIMENTO E AREIA), PREPARO MECÂNICO COM BETONEIRA 400L, APLICADO EM ÁREAS SECAS, ACABAMENTO NÃO REFORÇADO, ESPESSURA 7CM. AF_07/2021</v>
          </cell>
        </row>
        <row r="1316">
          <cell r="A1316">
            <v>88476</v>
          </cell>
          <cell r="B1316" t="str">
            <v>CONTRAPISO COM ARGAMASSA AUTONIVELANTE, APLICADO SOBRE LAJE, ADERIDO, ESPESSURA 2CM. AF_07/2021</v>
          </cell>
        </row>
        <row r="1317">
          <cell r="A1317">
            <v>88477</v>
          </cell>
          <cell r="B1317" t="str">
            <v>CONTRAPISO COM ARGAMASSA AUTONIVELANTE, APLICADO SOBRE LAJE, ADERIDO, ESPESSURA 3CM. AF_07/2021</v>
          </cell>
        </row>
        <row r="1318">
          <cell r="A1318">
            <v>88478</v>
          </cell>
          <cell r="B1318" t="str">
            <v>CONTRAPISO COM ARGAMASSA AUTONIVELANTE, APLICADO SOBRE LAJE, ADERIDO, ESPESSURA 4CM. AF_07/2021</v>
          </cell>
        </row>
        <row r="1319">
          <cell r="A1319">
            <v>88470</v>
          </cell>
          <cell r="B1319" t="str">
            <v>CONTRAPISO COM ARGAMASSA AUTONIVELANTE, APLICADO SOBRE LAJE, NÃO ADERIDO, ESPESSURA 3CM. AF_07/2021</v>
          </cell>
        </row>
        <row r="1320">
          <cell r="A1320">
            <v>88471</v>
          </cell>
          <cell r="B1320" t="str">
            <v>CONTRAPISO COM ARGAMASSA AUTONIVELANTE, APLICADO SOBRE LAJE, NÃO ADERIDO, ESPESSURA 4CM. AF_07/2021</v>
          </cell>
        </row>
        <row r="1321">
          <cell r="A1321">
            <v>88472</v>
          </cell>
          <cell r="B1321" t="str">
            <v>CONTRAPISO COM ARGAMASSA AUTONIVELANTE, APLICADO SOBRE LAJE, NÃO ADERIDO, ESPESSURA 5CM. AF_07/2021</v>
          </cell>
        </row>
        <row r="1322">
          <cell r="A1322">
            <v>87759</v>
          </cell>
          <cell r="B1322" t="str">
            <v>CONTRAPISO EM ARGAMASSA PRONTA, PREPARO MANUAL, APLICADO EM ÁREAS MOLHADAS SOBRE IMPERMEABILIZAÇÃO, ACABAMENTO NÃO REFORÇADO, ESPESSURA 3CM. AF_07/2021</v>
          </cell>
        </row>
        <row r="1323">
          <cell r="A1323">
            <v>87769</v>
          </cell>
          <cell r="B1323" t="str">
            <v>CONTRAPISO EM ARGAMASSA PRONTA, PREPARO MANUAL, APLICADO EM ÁREAS MOLHADAS SOBRE IMPERMEABILIZAÇÃO, ACABAMENTO NÃO REFORÇADO, ESPESSURA 4CM. AF_07/2021</v>
          </cell>
        </row>
        <row r="1324">
          <cell r="A1324">
            <v>87739</v>
          </cell>
          <cell r="B1324" t="str">
            <v>CONTRAPISO EM ARGAMASSA PRONTA, PREPARO MANUAL, APLICADO EM ÁREAS MOLHADAS SOBRE LAJE, ADERIDO, ACABAMENTO NÃO REFORÇADO, ESPESSURA 2CM. AF_07/2021</v>
          </cell>
        </row>
        <row r="1325">
          <cell r="A1325">
            <v>87749</v>
          </cell>
          <cell r="B1325" t="str">
            <v>CONTRAPISO EM ARGAMASSA PRONTA, PREPARO MANUAL, APLICADO EM ÁREAS MOLHADAS SOBRE LAJE, ADERIDO, ACABAMENTO NÃO REFORÇADO, ESPESSURA 3CM. AF_07/2021</v>
          </cell>
        </row>
        <row r="1326">
          <cell r="A1326">
            <v>87624</v>
          </cell>
          <cell r="B1326" t="str">
            <v>CONTRAPISO EM ARGAMASSA PRONTA, PREPARO MANUAL, APLICADO EM ÁREAS SECAS SOBRE LAJE, ADERIDO, ACABAMENTO NÃO REFORÇADO, ESPESSURA 2CM. AF_07/2021</v>
          </cell>
        </row>
        <row r="1327">
          <cell r="A1327">
            <v>87634</v>
          </cell>
          <cell r="B1327" t="str">
            <v>CONTRAPISO EM ARGAMASSA PRONTA, PREPARO MANUAL, APLICADO EM ÁREAS SECAS SOBRE LAJE, ADERIDO, ACABAMENTO NÃO REFORÇADO, ESPESSURA 3CM. AF_07/2021</v>
          </cell>
        </row>
        <row r="1328">
          <cell r="A1328">
            <v>87644</v>
          </cell>
          <cell r="B1328" t="str">
            <v>CONTRAPISO EM ARGAMASSA PRONTA, PREPARO MANUAL, APLICADO EM ÁREAS SECAS SOBRE LAJE, ADERIDO, ACABAMENTO NÃO REFORÇADO, ESPESSURA 4CM. AF_07/2021</v>
          </cell>
        </row>
        <row r="1329">
          <cell r="A1329">
            <v>87684</v>
          </cell>
          <cell r="B1329" t="str">
            <v>CONTRAPISO EM ARGAMASSA PRONTA, PREPARO MANUAL, APLICADO EM ÁREAS SECAS SOBRE LAJE, NÃO ADERIDO, ACABAMENTO NÃO REFORÇADO, ESPESSURA 4CM. AF_07/2021</v>
          </cell>
        </row>
        <row r="1330">
          <cell r="A1330">
            <v>87694</v>
          </cell>
          <cell r="B1330" t="str">
            <v>CONTRAPISO EM ARGAMASSA PRONTA, PREPARO MANUAL, APLICADO EM ÁREAS SECAS SOBRE LAJE, NÃO ADERIDO, ACABAMENTO NÃO REFORÇADO, ESPESSURA 5CM. AF_07/2021</v>
          </cell>
        </row>
        <row r="1331">
          <cell r="A1331">
            <v>87704</v>
          </cell>
          <cell r="B1331" t="str">
            <v>CONTRAPISO EM ARGAMASSA PRONTA, PREPARO MANUAL, APLICADO EM ÁREAS SECAS SOBRE LAJE, NÃO ADERIDO, ACABAMENTO NÃO REFORÇADO, ESPESSURA 6CM. AF_07/2021</v>
          </cell>
        </row>
        <row r="1332">
          <cell r="A1332">
            <v>87758</v>
          </cell>
          <cell r="B1332" t="str">
            <v>CONTRAPISO EM ARGAMASSA PRONTA, PREPARO MECÂNICO COM MISTURADOR 300 KG, APLICADO EM ÁREAS MOLHADAS SOBRE IMPERMEABILIZAÇÃO, ACABAMENTO NÃO REFORÇADO, ESPESSURA 3CM. AF_07/2021</v>
          </cell>
        </row>
        <row r="1333">
          <cell r="A1333">
            <v>87768</v>
          </cell>
          <cell r="B1333" t="str">
            <v>CONTRAPISO EM ARGAMASSA PRONTA, PREPARO MECÂNICO COM MISTURADOR 300 KG, APLICADO EM ÁREAS MOLHADAS SOBRE IMPERMEABILIZAÇÃO, ACABAMENTO NÃO REFORÇADO, ESPESSURA 4CM. AF_07/2021</v>
          </cell>
        </row>
        <row r="1334">
          <cell r="A1334">
            <v>87738</v>
          </cell>
          <cell r="B1334" t="str">
            <v>CONTRAPISO EM ARGAMASSA PRONTA, PREPARO MECÂNICO COM MISTURADOR 300 KG, APLICADO EM ÁREAS MOLHADAS SOBRE LAJE, ADERIDO, ACABAMENTO NÃO REFORÇADO, ESPESSURA 2CM. AF_07/2021</v>
          </cell>
        </row>
        <row r="1335">
          <cell r="A1335">
            <v>87748</v>
          </cell>
          <cell r="B1335" t="str">
            <v>CONTRAPISO EM ARGAMASSA PRONTA, PREPARO MECÂNICO COM MISTURADOR 300 KG, APLICADO EM ÁREAS MOLHADAS SOBRE LAJE, ADERIDO, ACABAMENTO NÃO REFORÇADO, ESPESSURA 3CM. AF_07/2021</v>
          </cell>
        </row>
        <row r="1336">
          <cell r="A1336">
            <v>87623</v>
          </cell>
          <cell r="B1336" t="str">
            <v>CONTRAPISO EM ARGAMASSA PRONTA, PREPARO MECÂNICO COM MISTURADOR 300 KG, APLICADO EM ÁREAS SECAS SOBRE LAJE, ADERIDO, ACABAMENTO NÃO REFORÇADO, ESPESSURA 2CM. AF_07/2021</v>
          </cell>
        </row>
        <row r="1337">
          <cell r="A1337">
            <v>87633</v>
          </cell>
          <cell r="B1337" t="str">
            <v>CONTRAPISO EM ARGAMASSA PRONTA, PREPARO MECÂNICO COM MISTURADOR 300 KG, APLICADO EM ÁREAS SECAS SOBRE LAJE, ADERIDO, ACABAMENTO NÃO REFORÇADO, ESPESSURA 3CM. AF_07/2021</v>
          </cell>
        </row>
        <row r="1338">
          <cell r="A1338">
            <v>87643</v>
          </cell>
          <cell r="B1338" t="str">
            <v>CONTRAPISO EM ARGAMASSA PRONTA, PREPARO MECÂNICO COM MISTURADOR 300 KG, APLICADO EM ÁREAS SECAS SOBRE LAJE, ADERIDO, ACABAMENTO NÃO REFORÇADO, ESPESSURA 4CM. AF_07/2021</v>
          </cell>
        </row>
        <row r="1339">
          <cell r="A1339">
            <v>87683</v>
          </cell>
          <cell r="B1339" t="str">
            <v>CONTRAPISO EM ARGAMASSA PRONTA, PREPARO MECÂNICO COM MISTURADOR 300 KG, APLICADO EM ÁREAS SECAS SOBRE LAJE, NÃO ADERIDO, ACABAMENTO NÃO REFORÇADO, ESPESSURA 4CM. AF_07/2021</v>
          </cell>
        </row>
        <row r="1340">
          <cell r="A1340">
            <v>87703</v>
          </cell>
          <cell r="B1340" t="str">
            <v>CONTRAPISO EM ARGAMASSA PRONTA, PREPARO MECÂNICO COM MISTURADOR 300 KG, APLICADO EM ÁREAS SECAS SOBRE LAJE, NÃO ADERIDO, ACABAMENTO NÃO REFORÇADO, ESPESSURA 6CM. AF_07/2021</v>
          </cell>
        </row>
        <row r="1341">
          <cell r="A1341">
            <v>87693</v>
          </cell>
          <cell r="B1341" t="str">
            <v>CONTRAPISO EM ARGAMASSA PRONTA, PREPARO MECÂNICO COM MISTURADOR 300 KG, APLICADO EM ÁREAS SECAS SOBRE LAJE, NÃO ADERIDO, ESPESSURA 5CM. AF_07/2021</v>
          </cell>
        </row>
        <row r="1342">
          <cell r="A1342">
            <v>87757</v>
          </cell>
          <cell r="B1342" t="str">
            <v>CONTRAPISO EM ARGAMASSA TRAÇO 1:4 (CIMENTO E AREIA), PREPARO MANUAL, APLICADO EM ÁREAS MOLHADAS SOBRE IMPERMEABILIZAÇÃO, ACABAMENTO NÃO REFORÇADO, ESPESSURA 3CM. AF_07/2021</v>
          </cell>
        </row>
        <row r="1343">
          <cell r="A1343">
            <v>87767</v>
          </cell>
          <cell r="B1343" t="str">
            <v>CONTRAPISO EM ARGAMASSA TRAÇO 1:4 (CIMENTO E AREIA), PREPARO MANUAL, APLICADO EM ÁREAS MOLHADAS SOBRE IMPERMEABILIZAÇÃO, ACABAMENTO NÃO REFORÇADO, ESPESSURA 4CM. AF_07/2021</v>
          </cell>
        </row>
        <row r="1344">
          <cell r="A1344">
            <v>87737</v>
          </cell>
          <cell r="B1344" t="str">
            <v>CONTRAPISO EM ARGAMASSA TRAÇO 1:4 (CIMENTO E AREIA), PREPARO MANUAL, APLICADO EM ÁREAS MOLHADAS SOBRE LAJE, ADERIDO, ACABAMENTO NÃO REFORÇADO, ESPESSURA 2CM. AF_07/2021</v>
          </cell>
        </row>
        <row r="1345">
          <cell r="A1345">
            <v>87747</v>
          </cell>
          <cell r="B1345" t="str">
            <v>CONTRAPISO EM ARGAMASSA TRAÇO 1:4 (CIMENTO E AREIA), PREPARO MANUAL, APLICADO EM ÁREAS MOLHADAS SOBRE LAJE, ADERIDO, ACABAMENTO NÃO REFORÇADO, ESPESSURA 3CM. AF_07/2021</v>
          </cell>
        </row>
        <row r="1346">
          <cell r="A1346">
            <v>87622</v>
          </cell>
          <cell r="B1346" t="str">
            <v>CONTRAPISO EM ARGAMASSA TRAÇO 1:4 (CIMENTO E AREIA), PREPARO MANUAL, APLICADO EM ÁREAS SECAS SOBRE LAJE, ADERIDO, ACABAMENTO NÃO REFORÇADO, ESPESSURA 2CM. AF_07/2021</v>
          </cell>
        </row>
        <row r="1347">
          <cell r="A1347">
            <v>87632</v>
          </cell>
          <cell r="B1347" t="str">
            <v>CONTRAPISO EM ARGAMASSA TRAÇO 1:4 (CIMENTO E AREIA), PREPARO MANUAL, APLICADO EM ÁREAS SECAS SOBRE LAJE, ADERIDO, ACABAMENTO NÃO REFORÇADO, ESPESSURA 3CM. AF_07/2021</v>
          </cell>
        </row>
        <row r="1348">
          <cell r="A1348">
            <v>87642</v>
          </cell>
          <cell r="B1348" t="str">
            <v>CONTRAPISO EM ARGAMASSA TRAÇO 1:4 (CIMENTO E AREIA), PREPARO MANUAL, APLICADO EM ÁREAS SECAS SOBRE LAJE, ADERIDO, ACABAMENTO NÃO REFORÇADO, ESPESSURA 4CM. AF_07/2021</v>
          </cell>
        </row>
        <row r="1349">
          <cell r="A1349">
            <v>87682</v>
          </cell>
          <cell r="B1349" t="str">
            <v>CONTRAPISO EM ARGAMASSA TRAÇO 1:4 (CIMENTO E AREIA), PREPARO MANUAL, APLICADO EM ÁREAS SECAS SOBRE LAJE, NÃO ADERIDO, ACABAMENTO NÃO REFORÇADO, ESPESSURA 4CM. AF_07/2021</v>
          </cell>
        </row>
        <row r="1350">
          <cell r="A1350">
            <v>87692</v>
          </cell>
          <cell r="B1350" t="str">
            <v>CONTRAPISO EM ARGAMASSA TRAÇO 1:4 (CIMENTO E AREIA), PREPARO MANUAL, APLICADO EM ÁREAS SECAS SOBRE LAJE, NÃO ADERIDO, ACABAMENTO NÃO REFORÇADO, ESPESSURA 5CM. AF_07/2021</v>
          </cell>
        </row>
        <row r="1351">
          <cell r="A1351">
            <v>87702</v>
          </cell>
          <cell r="B1351" t="str">
            <v>CONTRAPISO EM ARGAMASSA TRAÇO 1:4 (CIMENTO E AREIA), PREPARO MANUAL, APLICADO EM ÁREAS SECAS SOBRE LAJE, NÃO ADERIDO, ACABAMENTO NÃO REFORÇADO, ESPESSURA 6CM. AF_07/2021</v>
          </cell>
        </row>
        <row r="1352">
          <cell r="A1352">
            <v>87755</v>
          </cell>
          <cell r="B1352" t="str">
            <v>CONTRAPISO EM ARGAMASSA TRAÇO 1:4 (CIMENTO E AREIA), PREPARO MECÂNICO COM BETONEIRA 400 L, APLICADO EM ÁREAS MOLHADAS SOBRE IMPERMEABILIZAÇÃO, ACABAMENTO NÃO REFORÇADO, ESPESSURA 3CM. AF_07/2021</v>
          </cell>
        </row>
        <row r="1353">
          <cell r="A1353">
            <v>87765</v>
          </cell>
          <cell r="B1353" t="str">
            <v>CONTRAPISO EM ARGAMASSA TRAÇO 1:4 (CIMENTO E AREIA), PREPARO MECÂNICO COM BETONEIRA 400 L, APLICADO EM ÁREAS MOLHADAS SOBRE IMPERMEABILIZAÇÃO, ACABAMENTO NÃO REFORÇADO, ESPESSURA 4CM. AF_07/2021</v>
          </cell>
        </row>
        <row r="1354">
          <cell r="A1354">
            <v>87735</v>
          </cell>
          <cell r="B1354" t="str">
            <v>CONTRAPISO EM ARGAMASSA TRAÇO 1:4 (CIMENTO E AREIA), PREPARO MECÂNICO COM BETONEIRA 400 L, APLICADO EM ÁREAS MOLHADAS SOBRE LAJE, ADERIDO, ACABAMENTO NÃO REFORÇADO, ESPESSURA 2CM. AF_07/2021</v>
          </cell>
        </row>
        <row r="1355">
          <cell r="A1355">
            <v>87745</v>
          </cell>
          <cell r="B1355" t="str">
            <v>CONTRAPISO EM ARGAMASSA TRAÇO 1:4 (CIMENTO E AREIA), PREPARO MECÂNICO COM BETONEIRA 400 L, APLICADO EM ÁREAS MOLHADAS SOBRE LAJE, ADERIDO, ACABAMENTO NÃO REFORÇADO, ESPESSURA 3CM. AF_07/2021</v>
          </cell>
        </row>
        <row r="1356">
          <cell r="A1356">
            <v>87620</v>
          </cell>
          <cell r="B1356" t="str">
            <v>CONTRAPISO EM ARGAMASSA TRAÇO 1:4 (CIMENTO E AREIA), PREPARO MECÂNICO COM BETONEIRA 400 L, APLICADO EM ÁREAS SECAS SOBRE LAJE, ADERIDO, ACABAMENTO NÃO REFORÇADO, ESPESSURA 2CM. AF_07/2021</v>
          </cell>
        </row>
        <row r="1357">
          <cell r="A1357">
            <v>87630</v>
          </cell>
          <cell r="B1357" t="str">
            <v>CONTRAPISO EM ARGAMASSA TRAÇO 1:4 (CIMENTO E AREIA), PREPARO MECÂNICO COM BETONEIRA 400 L, APLICADO EM ÁREAS SECAS SOBRE LAJE, ADERIDO, ACABAMENTO NÃO REFORÇADO, ESPESSURA 3CM. AF_07/2021</v>
          </cell>
        </row>
        <row r="1358">
          <cell r="A1358">
            <v>87640</v>
          </cell>
          <cell r="B1358" t="str">
            <v>CONTRAPISO EM ARGAMASSA TRAÇO 1:4 (CIMENTO E AREIA), PREPARO MECÂNICO COM BETONEIRA 400 L, APLICADO EM ÁREAS SECAS SOBRE LAJE, ADERIDO, ACABAMENTO NÃO REFORÇADO, ESPESSURA 4CM. AF_07/2021</v>
          </cell>
        </row>
        <row r="1359">
          <cell r="A1359">
            <v>87680</v>
          </cell>
          <cell r="B1359" t="str">
            <v>CONTRAPISO EM ARGAMASSA TRAÇO 1:4 (CIMENTO E AREIA), PREPARO MECÂNICO COM BETONEIRA 400 L, APLICADO EM ÁREAS SECAS SOBRE LAJE, NÃO ADERIDO, ACABAMENTO NÃO REFORÇADO, ESPESSURA 4CM. AF_07/2021</v>
          </cell>
        </row>
        <row r="1360">
          <cell r="A1360">
            <v>87690</v>
          </cell>
          <cell r="B1360" t="str">
            <v>CONTRAPISO EM ARGAMASSA TRAÇO 1:4 (CIMENTO E AREIA), PREPARO MECÂNICO COM BETONEIRA 400 L, APLICADO EM ÁREAS SECAS SOBRE LAJE, NÃO ADERIDO, ACABAMENTO NÃO REFORÇADO, ESPESSURA 5CM. AF_07/2021</v>
          </cell>
        </row>
        <row r="1361">
          <cell r="A1361">
            <v>87700</v>
          </cell>
          <cell r="B1361" t="str">
            <v>CONTRAPISO EM ARGAMASSA TRAÇO 1:4 (CIMENTO E AREIA), PREPARO MECÂNICO COM BETONEIRA 400 L, APLICADO EM ÁREAS SECAS SOBRE LAJE, NÃO ADERIDO, ACABAMENTO NÃO REFORÇADO, ESPESSURA 6CM. AF_07/2021</v>
          </cell>
        </row>
        <row r="1362">
          <cell r="A1362">
            <v>102803</v>
          </cell>
          <cell r="B1362" t="str">
            <v>REFORÇO SUPERFICIAL PARA CONTRAPISOS DE ARGAMASSA SEMI-SECA. AF_07/2021</v>
          </cell>
        </row>
        <row r="1363">
          <cell r="A1363">
            <v>92717</v>
          </cell>
          <cell r="B1363" t="str">
            <v>APARELHO PARA CORTE E SOLDA OXI-ACETILENO SOBRE RODAS, INCLUSIVE CILINDROS E MAÇARICOS - CHI DIURNO. AF_05/2023</v>
          </cell>
        </row>
        <row r="1364">
          <cell r="A1364">
            <v>92716</v>
          </cell>
          <cell r="B1364" t="str">
            <v>APARELHO PARA CORTE E SOLDA OXI-ACETILENO SOBRE RODAS, INCLUSIVE CILINDROS E MAÇARICOS - CHP DIURNO. AF_05/2023</v>
          </cell>
        </row>
        <row r="1365">
          <cell r="A1365">
            <v>89218</v>
          </cell>
          <cell r="B1365" t="str">
            <v>BATE-ESTACAS POR GRAVIDADE, POTÊNCIA DE 160 HP, PESO DO MARTELO ATÉ 3 TONELADAS - CHI DIURNO. AF_11/2014</v>
          </cell>
        </row>
        <row r="1366">
          <cell r="A1366">
            <v>89843</v>
          </cell>
          <cell r="B1366" t="str">
            <v>BATE-ESTACAS POR GRAVIDADE, POTÊNCIA DE 160 HP, PESO DO MARTELO ATÉ 3 TONELADAS - CHP DIURNO. AF_11/2014</v>
          </cell>
        </row>
        <row r="1367">
          <cell r="A1367">
            <v>87446</v>
          </cell>
          <cell r="B1367" t="str">
            <v>BETONEIRA CAPACIDADE NOMINAL 400 L, CAPACIDADE DE MISTURA 310 L, MOTOR A DIESEL POTÊNCIA 5,0 HP, SEM CARREGADOR - CHI DIURNO. AF_05/2023</v>
          </cell>
        </row>
        <row r="1368">
          <cell r="A1368">
            <v>87445</v>
          </cell>
          <cell r="B1368" t="str">
            <v>BETONEIRA CAPACIDADE NOMINAL 400 L, CAPACIDADE DE MISTURA 310 L, MOTOR A DIESEL POTÊNCIA 5,0 HP, SEM CARREGADOR - CHP DIURNO. AF_05/2023</v>
          </cell>
        </row>
        <row r="1369">
          <cell r="A1369">
            <v>93234</v>
          </cell>
          <cell r="B1369" t="str">
            <v>BETONEIRA CAPACIDADE NOMINAL 400 L, CAPACIDADE DE MISTURA 310 L, MOTOR A GASOLINA POTÊNCIA 5,5 HP, SEM CARREGADOR - CHI DIURNO. AF_02/2016</v>
          </cell>
        </row>
        <row r="1370">
          <cell r="A1370">
            <v>93233</v>
          </cell>
          <cell r="B1370" t="str">
            <v>BETONEIRA CAPACIDADE NOMINAL 400 L, CAPACIDADE DE MISTURA 310 L, MOTOR A GASOLINA POTÊNCIA 5,5 HP, SEM CARREGADOR - CHP DIURNO. AF_02/2016</v>
          </cell>
        </row>
        <row r="1371">
          <cell r="A1371">
            <v>88831</v>
          </cell>
          <cell r="B1371" t="str">
            <v>BETONEIRA CAPACIDADE NOMINAL DE 400 L, CAPACIDADE DE MISTURA 280 L, MOTOR ELÉTRICO TRIFÁSICO POTÊNCIA DE 2 CV, SEM CARREGADOR - CHI DIURNO. AF_05/2023</v>
          </cell>
        </row>
        <row r="1372">
          <cell r="A1372">
            <v>88830</v>
          </cell>
          <cell r="B1372" t="str">
            <v>BETONEIRA CAPACIDADE NOMINAL DE 400 L, CAPACIDADE DE MISTURA 280 L, MOTOR ELÉTRICO TRIFÁSICO POTÊNCIA DE 2 CV, SEM CARREGADOR - CHP DIURNO. AF_05/2023</v>
          </cell>
        </row>
        <row r="1373">
          <cell r="A1373">
            <v>89226</v>
          </cell>
          <cell r="B1373" t="str">
            <v>BETONEIRA CAPACIDADE NOMINAL DE 600 L, CAPACIDADE DE MISTURA 360 L, MOTOR ELÉTRICO TRIFÁSICO POTÊNCIA DE 4 CV, SEM CARREGADOR - CHI DIURNO. AF_05/2023</v>
          </cell>
        </row>
        <row r="1374">
          <cell r="A1374">
            <v>89225</v>
          </cell>
          <cell r="B1374" t="str">
            <v>BETONEIRA CAPACIDADE NOMINAL DE 600 L, CAPACIDADE DE MISTURA 360 L, MOTOR ELÉTRICO TRIFÁSICO POTÊNCIA DE 4 CV, SEM CARREGADOR - CHP DIURNO. AF_05/2023</v>
          </cell>
        </row>
        <row r="1375">
          <cell r="A1375">
            <v>89279</v>
          </cell>
          <cell r="B1375" t="str">
            <v>BETONEIRA CAPACIDADE NOMINAL DE 600 L, CAPACIDADE DE MISTURA 440 L, MOTOR A DIESEL POTÊNCIA 10 HP, COM CARREGADOR - CHI DIURNO. AF_05/2023</v>
          </cell>
        </row>
        <row r="1376">
          <cell r="A1376">
            <v>89278</v>
          </cell>
          <cell r="B1376" t="str">
            <v>BETONEIRA CAPACIDADE NOMINAL DE 600 L, CAPACIDADE DE MISTURA 440 L, MOTOR A DIESEL POTÊNCIA 10 HP, COM CARREGADOR - CHP DIURNO. AF_05/2023</v>
          </cell>
        </row>
        <row r="1377">
          <cell r="A1377">
            <v>90651</v>
          </cell>
          <cell r="B1377" t="str">
            <v>BOMBA CENTRÍFUGA MONOESTÁGIO COM MOTOR ELÉTRICO MONOFÁSICO, POTÊNCIA 15 HP, DIÂMETRO DO ROTOR 173 MM, HM/Q = 30 MCA / 90 M3/H A 45 MCA / 55 M3/H - CHI DIURNO. AF_06/2015</v>
          </cell>
        </row>
        <row r="1378">
          <cell r="A1378">
            <v>90650</v>
          </cell>
          <cell r="B1378" t="str">
            <v>BOMBA CENTRÍFUGA MONOESTÁGIO COM MOTOR ELÉTRICO MONOFÁSICO, POTÊNCIA 15 HP, DIÂMETRO DO ROTOR 173 MM, HM/Q = 30 MCA / 90 M3/H A 45 MCA / 55 M3/H - CHP DIURNO. AF_06/2015</v>
          </cell>
        </row>
        <row r="1379">
          <cell r="A1379">
            <v>90657</v>
          </cell>
          <cell r="B1379" t="str">
            <v>BOMBA DE PROJEÇÃO DE CONCRETO SECO, POTÊNCIA 10 CV, VAZÃO 3 M3/H - CHI DIURNO. AF_06/2015</v>
          </cell>
        </row>
        <row r="1380">
          <cell r="A1380">
            <v>90656</v>
          </cell>
          <cell r="B1380" t="str">
            <v>BOMBA DE PROJEÇÃO DE CONCRETO SECO, POTÊNCIA 10 CV, VAZÃO 3 M3/H - CHP DIURNO. AF_06/2015</v>
          </cell>
        </row>
        <row r="1381">
          <cell r="A1381">
            <v>90663</v>
          </cell>
          <cell r="B1381" t="str">
            <v>BOMBA DE PROJEÇÃO DE CONCRETO SECO, POTÊNCIA 10 CV, VAZÃO 6 M3/H - CHI DIURNO. AF_06/2015</v>
          </cell>
        </row>
        <row r="1382">
          <cell r="A1382">
            <v>90662</v>
          </cell>
          <cell r="B1382" t="str">
            <v>BOMBA DE PROJEÇÃO DE CONCRETO SECO, POTÊNCIA 10 CV, VAZÃO 6 M3/H - CHP DIURNO. AF_06/2015</v>
          </cell>
        </row>
        <row r="1383">
          <cell r="A1383">
            <v>89022</v>
          </cell>
          <cell r="B1383" t="str">
            <v>BOMBA SUBMERSÍVEL ELÉTRICA TRIFÁSICA, POTÊNCIA 2,96 HP, Ø ROTOR 144 MM SEMI-ABERTO, BOCAL DE SAÍDA Ø 2", HM/Q = 2 MCA / 38,8 M3/H A 28 MCA / 5 M3/H - CHI DIURNO. AF_06/2014</v>
          </cell>
        </row>
        <row r="1384">
          <cell r="A1384">
            <v>89021</v>
          </cell>
          <cell r="B1384" t="str">
            <v>BOMBA SUBMERSÍVEL ELÉTRICA TRIFÁSICA, POTÊNCIA 2,96 HP, Ø ROTOR 144 MM SEMI-ABERTO, BOCAL DE SAÍDA Ø 2", HM/Q = 2 MCA / 38,8 M3/H A 28 MCA / 5 M3/H - CHP DIURNO. AF_06/2014</v>
          </cell>
        </row>
        <row r="1385">
          <cell r="A1385">
            <v>90644</v>
          </cell>
          <cell r="B1385" t="str">
            <v>BOMBA TRIPLEX, PARA INJEÇÃO DE NATA DE CIMENTO, VAZÃO MÁXIMA DE 100 LITROS/MINUTO, PRESSÃO MÁXIMA DE 70 BAR - CHI DIURNO. AF_06/2015</v>
          </cell>
        </row>
        <row r="1386">
          <cell r="A1386">
            <v>90643</v>
          </cell>
          <cell r="B1386" t="str">
            <v>BOMBA TRIPLEX, PARA INJEÇÃO DE NATA DE CIMENTO, VAZÃO MÁXIMA DE 100 LITROS/MINUTO, PRESSÃO MÁXIMA DE 70 BAR - CHP DIURNO. AF_06/2015</v>
          </cell>
        </row>
        <row r="1387">
          <cell r="A1387">
            <v>92146</v>
          </cell>
          <cell r="B1387" t="str">
            <v>CAMINHONETE CABINE SIMPLES COM MOTOR 1.6 FLEX, CÂMBIO MANUAL, POTÊNCIA 101/104 CV, 2 PORTAS - CHI DIURNO. AF_11/2015</v>
          </cell>
        </row>
        <row r="1388">
          <cell r="A1388">
            <v>92145</v>
          </cell>
          <cell r="B1388" t="str">
            <v>CAMINHONETE CABINE SIMPLES COM MOTOR 1.6 FLEX, CÂMBIO MANUAL, POTÊNCIA 101/104 CV, 2 PORTAS - CHP DIURNO. AF_11/2015</v>
          </cell>
        </row>
        <row r="1389">
          <cell r="A1389">
            <v>92139</v>
          </cell>
          <cell r="B1389" t="str">
            <v>CAMINHONETE COM MOTOR A DIESEL, POTÊNCIA 180 CV, CABINE DUPLA, 4X4 - CHI DIURNO. AF_11/2015</v>
          </cell>
        </row>
        <row r="1390">
          <cell r="A1390">
            <v>92138</v>
          </cell>
          <cell r="B1390" t="str">
            <v>CAMINHONETE COM MOTOR A DIESEL, POTÊNCIA 180 CV, CABINE DUPLA, 4X4 - CHP DIURNO. AF_11/2015</v>
          </cell>
        </row>
        <row r="1391">
          <cell r="A1391">
            <v>91387</v>
          </cell>
          <cell r="B1391" t="str">
            <v>CAMINHÃO BASCULANTE 10 M3, TRUCADO CABINE SIMPLES, PESO BRUTO TOTAL 23.000 KG, CARGA ÚTIL MÁXIMA 15.935 KG, DISTÂNCIA ENTRE EIXOS 4,80 M, POTÊNCIA 230 CV INCLUSIVE CAÇAMBA METÁLICA - CHI DIURNO. AF_06/2014</v>
          </cell>
        </row>
        <row r="1392">
          <cell r="A1392">
            <v>91386</v>
          </cell>
          <cell r="B1392" t="str">
            <v>CAMINHÃO BASCULANTE 10 M3, TRUCADO CABINE SIMPLES, PESO BRUTO TOTAL 23.000 KG, CARGA ÚTIL MÁXIMA 15.935 KG, DISTÂNCIA ENTRE EIXOS 4,80 M, POTÊNCIA 230 CV INCLUSIVE CAÇAMBA METÁLICA - CHP DIURNO. AF_06/2014</v>
          </cell>
        </row>
        <row r="1393">
          <cell r="A1393">
            <v>96036</v>
          </cell>
          <cell r="B1393" t="str">
            <v>CAMINHÃO BASCULANTE 10 M3, TRUCADO, POTÊNCIA 230 CV, INCLUSIVE CAÇAMBA METÁLICA, COM DISTRIBUIDOR DE AGREGADOS ACOPLADO - CHI DIURNO. AF_02/2017</v>
          </cell>
        </row>
        <row r="1394">
          <cell r="A1394">
            <v>96035</v>
          </cell>
          <cell r="B1394" t="str">
            <v>CAMINHÃO BASCULANTE 10 M3, TRUCADO, POTÊNCIA 230 CV, INCLUSIVE CAÇAMBA METÁLICA, COM DISTRIBUIDOR DE AGREGADOS ACOPLADO - CHP DIURNO. AF_02/2017</v>
          </cell>
        </row>
        <row r="1395">
          <cell r="A1395">
            <v>89877</v>
          </cell>
          <cell r="B1395" t="str">
            <v>CAMINHÃO BASCULANTE 14 M3, COM CAVALO MECÂNICO DE CAPACIDADE MÁXIMA DE TRAÇÃO COMBINADO DE 36000 KG, POTÊNCIA 286 CV, INCLUSIVE SEMIREBOQUE COM CAÇAMBA METÁLICA - CHI DIURNO. AF_12/2014</v>
          </cell>
        </row>
        <row r="1396">
          <cell r="A1396">
            <v>89876</v>
          </cell>
          <cell r="B1396" t="str">
            <v>CAMINHÃO BASCULANTE 14 M3, COM CAVALO MECÂNICO DE CAPACIDADE MÁXIMA DE TRAÇÃO COMBINADO DE 36000 KG, POTÊNCIA 286 CV, INCLUSIVE SEMIREBOQUE COM CAÇAMBA METÁLICA - CHP DIURNO. AF_12/2014</v>
          </cell>
        </row>
        <row r="1397">
          <cell r="A1397">
            <v>89884</v>
          </cell>
          <cell r="B1397" t="str">
            <v>CAMINHÃO BASCULANTE 18 M3, COM CAVALO MECÂNICO DE CAPACIDADE MÁXIMA DE TRAÇÃO COMBINADO DE 45000 KG, POTÊNCIA 330 CV, INCLUSIVE SEMIREBOQUE COM CAÇAMBA METÁLICA - CHI DIURNO. AF_12/2014</v>
          </cell>
        </row>
        <row r="1398">
          <cell r="A1398">
            <v>89883</v>
          </cell>
          <cell r="B1398" t="str">
            <v>CAMINHÃO BASCULANTE 18 M3, COM CAVALO MECÂNICO DE CAPACIDADE MÁXIMA DE TRAÇÃO COMBINADO DE 45000 KG, POTÊNCIA 330 CV, INCLUSIVE SEMIREBOQUE COM CAÇAMBA METÁLICA - CHP DIURNO. AF_12/2014</v>
          </cell>
        </row>
        <row r="1399">
          <cell r="A1399">
            <v>67827</v>
          </cell>
          <cell r="B1399" t="str">
            <v>CAMINHÃO BASCULANTE 6 M3 TOCO, PESO BRUTO TOTAL 16.000 KG, CARGA ÚTIL MÁXIMA 11.130 KG, DISTÂNCIA ENTRE EIXOS 5,36 M, POTÊNCIA 185 CV, INCLUSIVE CAÇAMBA METÁLICA - CHI DIURNO. AF_06/2014</v>
          </cell>
        </row>
        <row r="1400">
          <cell r="A1400">
            <v>67826</v>
          </cell>
          <cell r="B1400" t="str">
            <v>CAMINHÃO BASCULANTE 6 M3 TOCO, PESO BRUTO TOTAL 16.000 KG, CARGA ÚTIL MÁXIMA 11.130 KG, DISTÂNCIA ENTRE EIXOS 5,36 M, POTÊNCIA 185 CV, INCLUSIVE CAÇAMBA METÁLICA - CHP DIURNO. AF_06/2014</v>
          </cell>
        </row>
        <row r="1401">
          <cell r="A1401">
            <v>5961</v>
          </cell>
          <cell r="B1401" t="str">
            <v>CAMINHÃO BASCULANTE 6 M3, PESO BRUTO TOTAL 16.000 KG, CARGA ÚTIL MÁXIMA 13.071 KG, DISTÂNCIA ENTRE EIXOS 4,80 M, POTÊNCIA 230 CV INCLUSIVE CAÇAMBA METÁLICA - CHI DIURNO. AF_06/2014</v>
          </cell>
        </row>
        <row r="1402">
          <cell r="A1402">
            <v>5811</v>
          </cell>
          <cell r="B1402" t="str">
            <v>CAMINHÃO BASCULANTE 6 M3, PESO BRUTO TOTAL 16.000 KG, CARGA ÚTIL MÁXIMA 13.071 KG, DISTÂNCIA ENTRE EIXOS 4,80 M, POTÊNCIA 230 CV INCLUSIVE CAÇAMBA METÁLICA - CHP DIURNO. AF_06/2014</v>
          </cell>
        </row>
        <row r="1403">
          <cell r="A1403">
            <v>92243</v>
          </cell>
          <cell r="B1403" t="str">
            <v>CAMINHÃO DE TRANSPORTE DE MATERIAL ASFÁLTICO 20.000 L, COM CAVALO MECÂNICO DE CAPACIDADE MÁXIMA DE TRAÇÃO COMBINADO DE 45.000 KG, POTÊNCIA 330 CV, INCLUSIVE TANQUE DE ASFALTO COM MAÇARICO - CHI DIURNO. AF_12/2015</v>
          </cell>
        </row>
        <row r="1404">
          <cell r="A1404">
            <v>92242</v>
          </cell>
          <cell r="B1404" t="str">
            <v>CAMINHÃO DE TRANSPORTE DE MATERIAL ASFÁLTICO 20.000 L, COM CAVALO MECÂNICO DE CAPACIDADE MÁXIMA DE TRAÇÃO COMBINADO DE 45.000 KG, POTÊNCIA 330 CV, INCLUSIVE TANQUE DE ASFALTO COM MAÇARICO - CHP DIURNO. AF_12/2015</v>
          </cell>
        </row>
        <row r="1405">
          <cell r="A1405">
            <v>91646</v>
          </cell>
          <cell r="B1405" t="str">
            <v>CAMINHÃO DE TRANSPORTE DE MATERIAL ASFÁLTICO 30.000 L, COM CAVALO MECÂNICO DE CAPACIDADE MÁXIMA DE TRAÇÃO COMBINADO DE 66.000 KG, POTÊNCIA 360 CV, INCLUSIVE TANQUE DE ASFALTO COM SERPENTINA - CHI DIURNO. AF_08/2015</v>
          </cell>
        </row>
        <row r="1406">
          <cell r="A1406">
            <v>91645</v>
          </cell>
          <cell r="B1406" t="str">
            <v>CAMINHÃO DE TRANSPORTE DE MATERIAL ASFÁLTICO 30.000 L, COM CAVALO MECÂNICO DE CAPACIDADE MÁXIMA DE TRAÇÃO COMBINADO DE 66.000 KG, POTÊNCIA 360 CV, INCLUSIVE TANQUE DE ASFALTO COM SERPENTINA - CHP DIURNO. AF_08/2015</v>
          </cell>
        </row>
        <row r="1407">
          <cell r="A1407">
            <v>92107</v>
          </cell>
          <cell r="B1407" t="str">
            <v>CAMINHÃO PARA EQUIPAMENTO DE LIMPEZA A SUCÇÃO COM CAMINHÃO TRUCADO DE PESO BRUTO TOTAL 23000 KG, CARGA ÚTIL MÁXIMA 15935 KG, DISTÂNCIA ENTRE EIXOS 4,80 M, POTÊNCIA 230 CV, INCLUSIVE LIMPADORA A SUCÇÃO, TANQUE 12000 L - CHI DIURNO. AF_05/2023</v>
          </cell>
        </row>
        <row r="1408">
          <cell r="A1408">
            <v>92106</v>
          </cell>
          <cell r="B1408" t="str">
            <v>CAMINHÃO PARA EQUIPAMENTO DE LIMPEZA A SUCÇÃO, COM CAMINHÃO TRUCADO DE PESO BRUTO TOTAL 23000 KG, CARGA ÚTIL MÁXIMA 15935 KG, DISTÂNCIA ENTRE EIXOS 4,80 M, POTÊNCIA 230 CV, INCLUSIVE LIMPADORA A SUCÇÃO, TANQUE 12000 L - CHP DIURNO. AF_05/2023</v>
          </cell>
        </row>
        <row r="1409">
          <cell r="A1409">
            <v>5903</v>
          </cell>
          <cell r="B1409" t="str">
            <v>CAMINHÃO PIPA 10.000 L TRUCADO, PESO BRUTO TOTAL 23.000 KG, CARGA ÚTIL MÁXIMA 15.935 KG, DISTÂNCIA ENTRE EIXOS 4,8 M, POTÊNCIA 230 CV, INCLUSIVE TANQUE DE AÇO PARA TRANSPORTE DE ÁGUA - CHI DIURNO. AF_06/2014</v>
          </cell>
        </row>
        <row r="1410">
          <cell r="A1410">
            <v>5901</v>
          </cell>
          <cell r="B1410" t="str">
            <v>CAMINHÃO PIPA 10.000 L TRUCADO, PESO BRUTO TOTAL 23.000 KG, CARGA ÚTIL MÁXIMA 15.935 KG, DISTÂNCIA ENTRE EIXOS 4,8 M, POTÊNCIA 230 CV, INCLUSIVE TANQUE DE AÇO PARA TRANSPORTE DE ÁGUA - CHP DIURNO. AF_06/2014</v>
          </cell>
        </row>
        <row r="1411">
          <cell r="A1411">
            <v>106252</v>
          </cell>
          <cell r="B1411" t="str">
            <v>CAMINHÃO PIPA 14.000 L TRUCADO, PESO BRUTO TOTAL 23.000 KG, CARGA ÚTIL MÁXIMA 16.540 KG, DISTÂNCIA ENTRE EIXOS 4,8 M, POTÊNCIA 256 CV, INCLUSIVE TANQUE DE AÇO PARA TRANSPORTE DE ÁGUA - CHI DIURNO. AF_10/2025</v>
          </cell>
        </row>
        <row r="1412">
          <cell r="A1412">
            <v>106247</v>
          </cell>
          <cell r="B1412" t="str">
            <v>CAMINHÃO PIPA 14.000 L TRUCADO, PESO BRUTO TOTAL 23.000 KG, CARGA ÚTIL MÁXIMA 16.540 KG, DISTÂNCIA ENTRE EIXOS 4,8 M, POTÊNCIA 256 CV, INCLUSIVE TANQUE DE AÇO PARA TRANSPORTE DE ÁGUA - CHP DIURNO. AF_10/2025</v>
          </cell>
        </row>
        <row r="1413">
          <cell r="A1413">
            <v>6260</v>
          </cell>
          <cell r="B1413" t="str">
            <v>CAMINHÃO PIPA 6.000 L, PESO BRUTO TOTAL 13.000 KG, DISTÂNCIA ENTRE EIXOS 4,80 M, POTÊNCIA 189 CV INCLUSIVE TANQUE DE AÇO PARA TRANSPORTE DE ÁGUA, CAPACIDADE 6 M3 - CHI DIURNO. AF_06/2014</v>
          </cell>
        </row>
        <row r="1414">
          <cell r="A1414">
            <v>6259</v>
          </cell>
          <cell r="B1414" t="str">
            <v>CAMINHÃO PIPA 6.000 L, PESO BRUTO TOTAL 13.000 KG, DISTÂNCIA ENTRE EIXOS 4,80 M, POTÊNCIA 189 CV INCLUSIVE TANQUE DE AÇO PARA TRANSPORTE DE ÁGUA, CAPACIDADE 6 M3 - CHP DIURNO. AF_06/2014</v>
          </cell>
        </row>
        <row r="1415">
          <cell r="A1415">
            <v>91395</v>
          </cell>
          <cell r="B1415" t="str">
            <v>CAMINHÃO TOCO, PBT 14.300 KG, CARGA ÚTIL MÁX. 9.710 KG, DIST. ENTRE EIXOS 3,56 M, POTÊNCIA 185 CV, INCLUSIVE CARROCERIA FIXA ABERTA DE MADEIRA P/ TRANSPORTE GERAL DE CARGA SECA, DIMEN. APROX. 2,50 X 6,50 X 0,50 M - CHI DIURNO. AF_06/2014</v>
          </cell>
        </row>
        <row r="1416">
          <cell r="A1416">
            <v>73467</v>
          </cell>
          <cell r="B1416" t="str">
            <v>CAMINHÃO TOCO, PBT 14.300 KG, CARGA ÚTIL MÁX. 9.710 KG, DIST. ENTRE EIXOS 3,56 M, POTÊNCIA 185 CV, INCLUSIVE CARROCERIA FIXA ABERTA DE MADEIRA P/ TRANSPORTE GERAL DE CARGA SECA, DIMEN. APROX. 2,50 X 6,50 X 0,50 M - CHP DIURNO. AF_06/2014</v>
          </cell>
        </row>
        <row r="1417">
          <cell r="A1417">
            <v>5826</v>
          </cell>
          <cell r="B1417" t="str">
            <v>CAMINHÃO TOCO, PBT 16.000 KG, CARGA ÚTIL MÁX. 10.685 KG, DIST. ENTRE EIXOS 4,8 M, POTÊNCIA 189 CV, INCLUSIVE CARROCERIA FIXA ABERTA DE MADEIRA P/ TRANSPORTE GERAL DE CARGA SECA, DIMEN. APROX. 2,5 X 7,00 X 0,50 M - CHI DIURNO. AF_06/2014</v>
          </cell>
        </row>
        <row r="1418">
          <cell r="A1418">
            <v>5824</v>
          </cell>
          <cell r="B1418" t="str">
            <v>CAMINHÃO TOCO, PBT 16.000 KG, CARGA ÚTIL MÁX. 10.685 KG, DIST. ENTRE EIXOS 4,8 M, POTÊNCIA 189 CV, INCLUSIVE CARROCERIA FIXA ABERTA DE MADEIRA P/ TRANSPORTE GERAL DE CARGA SECA, DIMEN. APROX. 2,5 X 7,00 X 0,50 M - CHP DIURNO. AF_06/2014</v>
          </cell>
        </row>
        <row r="1419">
          <cell r="A1419">
            <v>106253</v>
          </cell>
          <cell r="B1419" t="str">
            <v>CAMINHÃO TOCO, PBT 23.000 KG, CARGA ÚTIL MÁX. 16.540 KG, DIST. ENTRE EIXOS 4,8 M, POTÊNCIA 256 CV, INCLUSIVE CARROCERIA FIXA ABERTA DE MADEIRA P/ TRANSPORTE GERAL DE CARGA SECA, DIMEN. APROX. 2,6 X 12,50 X 0,50 M - CHI DIURNO. AF_10/2025</v>
          </cell>
        </row>
        <row r="1420">
          <cell r="A1420">
            <v>106248</v>
          </cell>
          <cell r="B1420" t="str">
            <v>CAMINHÃO TOCO, PBT 23.000 KG, CARGA ÚTIL MÁX. 16.540 KG, DIST. ENTRE EIXOS 4,8 M, POTÊNCIA 256 CV, INCLUSIVE CARROCERIA FIXA ABERTA DE MADEIRA P/ TRANSPORTE GERAL DE CARGA SECA, DIMEN. APROX. 2,6 X 12,50 X 0,50 M - CHP DIURNO. AF_10/2025</v>
          </cell>
        </row>
        <row r="1421">
          <cell r="A1421">
            <v>5892</v>
          </cell>
          <cell r="B1421" t="str">
            <v>CAMINHÃO TOCO, PESO BRUTO TOTAL 14.300 KG, CARGA ÚTIL MÁXIMA 9590 KG, DISTÂNCIA ENTRE EIXOS 4,76 M, POTÊNCIA 185 CV (NÃO INCLUI CARROCERIA) - CHI DIURNO. AF_06/2014</v>
          </cell>
        </row>
        <row r="1422">
          <cell r="A1422">
            <v>5890</v>
          </cell>
          <cell r="B1422" t="str">
            <v>CAMINHÃO TOCO, PESO BRUTO TOTAL 14.300 KG, CARGA ÚTIL MÁXIMA 9590 KG, DISTÂNCIA ENTRE EIXOS 4,76 M, POTÊNCIA 185 CV (NÃO INCLUI CARROCERIA) - CHP DIURNO. AF_06/2014</v>
          </cell>
        </row>
        <row r="1423">
          <cell r="A1423">
            <v>5896</v>
          </cell>
          <cell r="B1423" t="str">
            <v>CAMINHÃO TOCO, PESO BRUTO TOTAL 16.000 KG, CARGA ÚTIL MÁXIMA DE 10.685 KG, DISTÂNCIA ENTRE EIXOS 4,80 M, POTÊNCIA 189 CV EXCLUSIVE CARROCERIA - CHI DIURNO. AF_06/2014</v>
          </cell>
        </row>
        <row r="1424">
          <cell r="A1424">
            <v>5894</v>
          </cell>
          <cell r="B1424" t="str">
            <v>CAMINHÃO TOCO, PESO BRUTO TOTAL 16.000 KG, CARGA ÚTIL MÁXIMA DE 10.685 KG, DISTÂNCIA ENTRE EIXOS 4,80 M, POTÊNCIA 189 CV EXCLUSIVE CARROCERIA - CHP DIURNO. AF_06/2014</v>
          </cell>
        </row>
        <row r="1425">
          <cell r="A1425">
            <v>91032</v>
          </cell>
          <cell r="B1425" t="str">
            <v>CAMINHÃO TRUCADO (C/ TERCEIRO EIXO) ELETRÔNICO - POTÊNCIA 231CV - PBT = 22000KG - DIST. ENTRE EIXOS 5170 MM - INCLUI CARROCERIA FIXA ABERTA DE MADEIRA - CHI DIURNO. AF_06/2015</v>
          </cell>
        </row>
        <row r="1426">
          <cell r="A1426">
            <v>91031</v>
          </cell>
          <cell r="B1426" t="str">
            <v>CAMINHÃO TRUCADO (C/ TERCEIRO EIXO) ELETRÔNICO - POTÊNCIA 231CV - PBT = 22000KG - DIST. ENTRE EIXOS 5170 MM - INCLUI CARROCERIA FIXA ABERTA DE MADEIRA - CHP DIURNO. AF_06/2015</v>
          </cell>
        </row>
        <row r="1427">
          <cell r="A1427">
            <v>91534</v>
          </cell>
          <cell r="B1427" t="str">
            <v>COMPACTADOR DE SOLOS DE PERCUSSÃO (SOQUETE) COM MOTOR A GASOLINA 4 TEMPOS, POTÊNCIA 4 CV - CHI DIURNO. AF_08/2015</v>
          </cell>
        </row>
        <row r="1428">
          <cell r="A1428">
            <v>91533</v>
          </cell>
          <cell r="B1428" t="str">
            <v>COMPACTADOR DE SOLOS DE PERCUSSÃO (SOQUETE) COM MOTOR A GASOLINA 4 TEMPOS, POTÊNCIA 4 CV - CHP DIURNO. AF_08/2015</v>
          </cell>
        </row>
        <row r="1429">
          <cell r="A1429">
            <v>95265</v>
          </cell>
          <cell r="B1429" t="str">
            <v>COMPACTADOR DE SOLOS DE PERCUSÃO (SOQUETE) COM MOTOR A GASOLINA, POTÊNCIA 3 CV - CHI DIURNO. AF_09/2016</v>
          </cell>
        </row>
        <row r="1430">
          <cell r="A1430">
            <v>95264</v>
          </cell>
          <cell r="B1430" t="str">
            <v>COMPACTADOR DE SOLOS DE PERCUSÃO (SOQUETE) COM MOTOR A GASOLINA, POTÊNCIA 3 CV - CHP DIURNO. AF_09/2016</v>
          </cell>
        </row>
        <row r="1431">
          <cell r="A1431">
            <v>90973</v>
          </cell>
          <cell r="B1431" t="str">
            <v>COMPRESSOR DE AR REBOCAVEL, VAZÃO 250 PCM, PRESSAO DE TRABALHO 102 PSI, MOTOR A DIESEL POTÊNCIA 81 CV - CHI DIURNO. AF_06/2015</v>
          </cell>
        </row>
        <row r="1432">
          <cell r="A1432">
            <v>90972</v>
          </cell>
          <cell r="B1432" t="str">
            <v>COMPRESSOR DE AR REBOCAVEL, VAZÃO 250 PCM, PRESSAO DE TRABALHO 102 PSI, MOTOR A DIESEL POTÊNCIA 81 CV - CHP DIURNO. AF_06/2015</v>
          </cell>
        </row>
        <row r="1433">
          <cell r="A1433">
            <v>91001</v>
          </cell>
          <cell r="B1433" t="str">
            <v>COMPRESSOR DE AR REBOCAVEL, VAZÃO 400 PCM, PRESSAO DE TRABALHO 102 PSI, MOTOR A DIESEL POTÊNCIA 110 CV - CHI DIURNO. AF_06/2015</v>
          </cell>
        </row>
        <row r="1434">
          <cell r="A1434">
            <v>90999</v>
          </cell>
          <cell r="B1434" t="str">
            <v>COMPRESSOR DE AR REBOCAVEL, VAZÃO 400 PCM, PRESSAO DE TRABALHO 102 PSI, MOTOR A DIESEL POTÊNCIA 110 CV - CHP DIURNO. AF_06/2015</v>
          </cell>
        </row>
        <row r="1435">
          <cell r="A1435">
            <v>5954</v>
          </cell>
          <cell r="B1435" t="str">
            <v>COMPRESSOR DE AR REBOCÁVEL, VAZÃO 189 PCM, PRESSÃO EFETIVA DE TRABALHO 102 PSI, MOTOR DIESEL, POTÊNCIA 63 CV - CHI DIURNO. AF_06/2015</v>
          </cell>
        </row>
        <row r="1436">
          <cell r="A1436">
            <v>5953</v>
          </cell>
          <cell r="B1436" t="str">
            <v>COMPRESSOR DE AR REBOCÁVEL, VAZÃO 189 PCM, PRESSÃO EFETIVA DE TRABALHO 102 PSI, MOTOR DIESEL, POTÊNCIA 63 CV - CHP DIURNO. AF_06/2015</v>
          </cell>
        </row>
        <row r="1437">
          <cell r="A1437">
            <v>90982</v>
          </cell>
          <cell r="B1437" t="str">
            <v>COMPRESSOR DE AR REBOCÁVEL, VAZÃO 748 PCM, PRESSÃO EFETIVA DE TRABALHO 102 PSI, MOTOR DIESEL, POTÊNCIA 210 CV - CHI DIURNO. AF_06/2015</v>
          </cell>
        </row>
        <row r="1438">
          <cell r="A1438">
            <v>90979</v>
          </cell>
          <cell r="B1438" t="str">
            <v>COMPRESSOR DE AR REBOCÁVEL, VAZÃO 748 PCM, PRESSÃO EFETIVA DE TRABALHO 102 PSI, MOTOR DIESEL, POTÊNCIA 210 CV - CHP DIURNO. AF_06/2015</v>
          </cell>
        </row>
        <row r="1439">
          <cell r="A1439">
            <v>90965</v>
          </cell>
          <cell r="B1439" t="str">
            <v>COMPRESSOR DE AR REBOCÁVEL, VAZÃO 89 PCM, PRESSÃO EFETIVA DE TRABALHO 102 PSI, MOTOR DIESEL, POTÊNCIA 20 CV - CHI DIURNO. AF_06/2015</v>
          </cell>
        </row>
        <row r="1440">
          <cell r="A1440">
            <v>90964</v>
          </cell>
          <cell r="B1440" t="str">
            <v>COMPRESSOR DE AR REBOCÁVEL, VAZÃO 89 PCM, PRESSÃO EFETIVA DE TRABALHO 102 PSI, MOTOR DIESEL, POTÊNCIA 20 CV - CHP DIURNO. AF_06/2015</v>
          </cell>
        </row>
        <row r="1441">
          <cell r="A1441">
            <v>102970</v>
          </cell>
          <cell r="B1441" t="str">
            <v>COMPRESSOR DE AR, VAZAO DE 10 PCM, RESERVATORIO 100 L, PRESSAO DE TRABALHO ENTRE 6,9 E 9,7 BAR POTENCIA 2 HP, TENSAO 110/220 V - CHI DIURNO. AF_05/2023</v>
          </cell>
        </row>
        <row r="1442">
          <cell r="A1442">
            <v>102971</v>
          </cell>
          <cell r="B1442" t="str">
            <v>COMPRESSOR DE AR, VAZAO DE 10 PCM, RESERVATORIO 100 L, PRESSAO DE TRABALHO ENTRE 6,9 E 9,7 BAR, POTENCIA 2 HP, TENSAO 110/220 V - CHP DIURNO. AF_05/2023</v>
          </cell>
        </row>
        <row r="1443">
          <cell r="A1443">
            <v>106416</v>
          </cell>
          <cell r="B1443" t="str">
            <v>CORTADEIRA HIDRÁULICA DE VERGALHÃO, PARA AÇO DE DIÂMETRO ATÉ 50 MM, MOTOR ELÉTRICO TRIFÁSICO, POTÊNCIA DE 5,5 HP A 7,5 HP - CHI DIURNO. AF_12/2025</v>
          </cell>
        </row>
        <row r="1444">
          <cell r="A1444">
            <v>106414</v>
          </cell>
          <cell r="B1444" t="str">
            <v>CORTADEIRA HIDRÁULICA DE VERGALHÃO, PARA AÇO DE DIÂMETRO ATÉ 50 MM, MOTOR ELÉTRICO TRIFÁSICO, POTÊNCIA DE 5,5 HP A 7,5 HP - CHP DIURNO. AF_12/2025</v>
          </cell>
        </row>
        <row r="1445">
          <cell r="A1445">
            <v>91285</v>
          </cell>
          <cell r="B1445" t="str">
            <v>CORTADORA DE PISO COM MOTOR 4 TEMPOS A GASOLINA, POTÊNCIA DE 13 HP, COM DISCO DE CORTE DIAMANTADO SEGMENTADO PARA CONCRETO, DIÂMETRO DE 350 MM, FURO DE 1" (14 X 1") - CHI DIURNO. AF_08/2015</v>
          </cell>
        </row>
        <row r="1446">
          <cell r="A1446">
            <v>91283</v>
          </cell>
          <cell r="B1446" t="str">
            <v>CORTADORA DE PISO COM MOTOR 4 TEMPOS A GASOLINA, POTÊNCIA DE 13 HP, COM DISCO DE CORTE DIAMANTADO SEGMENTADO PARA CONCRETO, DIÂMETRO DE 350 MM, FURO DE 1" (14 X 1") - CHP DIURNO. AF_08/2015</v>
          </cell>
        </row>
        <row r="1447">
          <cell r="A1447">
            <v>95283</v>
          </cell>
          <cell r="B1447" t="str">
            <v>DESEMPENADEIRA DE CONCRETO, PESO DE 78 KG, 4 PÁS, MOTOR A GASOLINA, POTÊNCIA 5,5 HP - CHI DIURNO. AF_05/2023</v>
          </cell>
        </row>
        <row r="1448">
          <cell r="A1448">
            <v>95282</v>
          </cell>
          <cell r="B1448" t="str">
            <v>DESEMPENADEIRA DE CONCRETO, PESO DE 78 KG, 4 PÁS, MOTOR A GASOLINA, POTÊNCIA 5,5 HP - CHP DIURNO. AF_05/2023</v>
          </cell>
        </row>
        <row r="1449">
          <cell r="A1449">
            <v>95128</v>
          </cell>
          <cell r="B1449" t="str">
            <v>DISTRIBUIDOR DE AGREGADOS AUTOPROPELIDO, CAP 3 M3, A DIESEL, POTÊNCIA 176CV - CHI DIURNO. AF_07/2016</v>
          </cell>
        </row>
        <row r="1450">
          <cell r="A1450">
            <v>95127</v>
          </cell>
          <cell r="B1450" t="str">
            <v>DISTRIBUIDOR DE AGREGADOS AUTOPROPELIDO, CAP 3 M3, A DIESEL, POTÊNCIA 176CV - CHP DIURNO. AF_07/2016</v>
          </cell>
        </row>
        <row r="1451">
          <cell r="A1451">
            <v>92044</v>
          </cell>
          <cell r="B1451" t="str">
            <v>DISTRIBUIDOR DE AGREGADOS REBOCAVEL, CAPACIDADE 1,9 M³, LARGURA DE TRABALHO 3,66 M - CHI DIURNO. AF_11/2015</v>
          </cell>
        </row>
        <row r="1452">
          <cell r="A1452">
            <v>92043</v>
          </cell>
          <cell r="B1452" t="str">
            <v>DISTRIBUIDOR DE AGREGADOS REBOCAVEL, CAPACIDADE 1,9 M³, LARGURA DE TRABALHO 3,66 M - CHP DIURNO. AF_11/2015</v>
          </cell>
        </row>
        <row r="1453">
          <cell r="A1453">
            <v>106417</v>
          </cell>
          <cell r="B1453" t="str">
            <v>DOBRADEIRA ELETROMECÂNICA DE VERGALHÃO, PARA AÇO DE DIÂMETRO ATÉ 1 1/2", MOTOR ELÉTRICO TRIFÁSICO, POTÊNCIA DE 3 HP ATÉ 5 HP- CHI DIURNO. AF_12/2025</v>
          </cell>
        </row>
        <row r="1454">
          <cell r="A1454">
            <v>106415</v>
          </cell>
          <cell r="B1454" t="str">
            <v>DOBRADEIRA ELETROMECÂNICA DE VERGALHÃO, PARA AÇO DE DIÂMETRO ATÉ 1 1/2", MOTOR ELÉTRICO TRIFÁSICO, POTÊNCIA DE 3 HP ATÉ 5 HP- CHP DIURNO. AF_12/2025</v>
          </cell>
        </row>
        <row r="1455">
          <cell r="A1455">
            <v>92119</v>
          </cell>
          <cell r="B1455" t="str">
            <v>DOSADOR DE AREIA, CAPACIDADE DE 26 LITROS - CHI DIURNO. AF_05/2023</v>
          </cell>
        </row>
        <row r="1456">
          <cell r="A1456">
            <v>92118</v>
          </cell>
          <cell r="B1456" t="str">
            <v>DOSADOR DE AREIA, CAPACIDADE DE 26 LITROS - CHP DIURNO. AF_05/2023</v>
          </cell>
        </row>
        <row r="1457">
          <cell r="A1457">
            <v>95721</v>
          </cell>
          <cell r="B1457" t="str">
            <v>ESCAVADEIRA HIDRAULICA SOBRE ESTEIRA, EQUIPADA COM CLAMSHELL, COM CAPACIDADE DA CAÇAMBA ENTRE 1,20 E 1,50 M3, PESO OPERACIONAL ENTRE 20,00 E 22,00 TON, POTENCIA LIQUIDA ENTRE 150 E 160 HP - CHI DIURNO. AF_11/2016</v>
          </cell>
        </row>
        <row r="1458">
          <cell r="A1458">
            <v>95720</v>
          </cell>
          <cell r="B1458" t="str">
            <v>ESCAVADEIRA HIDRAULICA SOBRE ESTEIRA, EQUIPADA COM CLAMSHELL, COM CAPACIDADE DA CAÇAMBA ENTRE 1,20 E 1,50 M3, PESO OPERACIONAL ENTRE 20,00 E 22,00 TON, POTENCIA LIQUIDA ENTRE 150 E 160 HP - CHP DIURNO. AF_11/2016</v>
          </cell>
        </row>
        <row r="1459">
          <cell r="A1459">
            <v>104717</v>
          </cell>
          <cell r="B1459" t="str">
            <v>ESCAVADEIRA HIDRÁULICA DE BRAÇO LONGO (LONGO ALCANCE) SOBRE ESTEIRAS, CAÇAMBA 0,52 M3, PESO OPERACIONAL 24 T, POTÊNCIA LÍQUIDA 155 HP - CHI DIURNO. AF_06/2023</v>
          </cell>
        </row>
        <row r="1460">
          <cell r="A1460">
            <v>104716</v>
          </cell>
          <cell r="B1460" t="str">
            <v>ESCAVADEIRA HIDRÁULICA DE BRAÇO LONGO (LONGO ALCANCE) SOBRE ESTEIRAS, CAÇAMBA 0,52 M3, PESO OPERACIONAL 24 T, POTÊNCIA LÍQUIDA 155 HP - CHP DIURNO. AF_06/2023</v>
          </cell>
        </row>
        <row r="1461">
          <cell r="A1461">
            <v>5632</v>
          </cell>
          <cell r="B1461" t="str">
            <v>ESCAVADEIRA HIDRÁULICA SOBRE ESTEIRAS, CAÇAMBA 0,80 M3, PESO OPERACIONAL 17 T, POTENCIA BRUTA 111 HP - CHI DIURNO. AF_06/2014</v>
          </cell>
        </row>
        <row r="1462">
          <cell r="A1462">
            <v>5631</v>
          </cell>
          <cell r="B1462" t="str">
            <v>ESCAVADEIRA HIDRÁULICA SOBRE ESTEIRAS, CAÇAMBA 0,80 M3, PESO OPERACIONAL 17 T, POTENCIA BRUTA 111 HP - CHP DIURNO. AF_06/2014</v>
          </cell>
        </row>
        <row r="1463">
          <cell r="A1463">
            <v>88908</v>
          </cell>
          <cell r="B1463" t="str">
            <v>ESCAVADEIRA HIDRÁULICA SOBRE ESTEIRAS, CAÇAMBA 1,20 M3, PESO OPERACIONAL 21 T, POTÊNCIA BRUTA 155 HP - CHI DIURNO. AF_06/2014</v>
          </cell>
        </row>
        <row r="1464">
          <cell r="A1464">
            <v>88907</v>
          </cell>
          <cell r="B1464" t="str">
            <v>ESCAVADEIRA HIDRÁULICA SOBRE ESTEIRAS, CAÇAMBA 1,20 M3, PESO OPERACIONAL 21 T, POTÊNCIA BRUTA 155 HP - CHP DIURNO. AF_06/2014</v>
          </cell>
        </row>
        <row r="1465">
          <cell r="A1465">
            <v>5911</v>
          </cell>
          <cell r="B1465" t="str">
            <v>ESPARGIDOR DE ASFALTO PRESSURIZADO COM TANQUE DE 2500 L, REBOCÁVEL COM MOTOR A GASOLINA POTÊNCIA 3,4 HP - CHI DIURNO. AF_07/2014</v>
          </cell>
        </row>
        <row r="1466">
          <cell r="A1466">
            <v>5909</v>
          </cell>
          <cell r="B1466" t="str">
            <v>ESPARGIDOR DE ASFALTO PRESSURIZADO COM TANQUE DE 2500 L, REBOCÁVEL COM MOTOR A GASOLINA POTÊNCIA 3,4 HP - CHP DIURNO. AF_07/2014</v>
          </cell>
        </row>
        <row r="1467">
          <cell r="A1467">
            <v>91486</v>
          </cell>
          <cell r="B1467" t="str">
            <v>ESPARGIDOR DE ASFALTO PRESSURIZADO, TANQUE 6 M3 COM ISOLAÇÃO TÉRMICA, AQUECIDO COM 2 MAÇARICOS, COM BARRA ESPARGIDORA 3,60 M, MONTADO SOBRE CAMINHÃO TOCO, PBT 14.300 KG, POTÊNCIA 185 CV - CHI DIURNO. AF_05/2023</v>
          </cell>
        </row>
        <row r="1468">
          <cell r="A1468">
            <v>83362</v>
          </cell>
          <cell r="B1468" t="str">
            <v>ESPARGIDOR DE ASFALTO PRESSURIZADO, TANQUE 6 M3 COM ISOLAÇÃO TÉRMICA, AQUECIDO COM 2 MAÇARICOS, COM BARRA ESPARGIDORA 3,60 M, MONTADO SOBRE CAMINHÃO TOCO, PBT 14.300 KG, POTÊNCIA 185 CV - CHP DIURNO. AF_05/2023</v>
          </cell>
        </row>
        <row r="1469">
          <cell r="A1469">
            <v>89235</v>
          </cell>
          <cell r="B1469" t="str">
            <v>FRESADORA DE ASFALTO A FRIO SOBRE RODAS, LARGURA FRESAGEM DE 1,0 M, POTÊNCIA 208 HP - CHI DIURNO. AF_11/2014</v>
          </cell>
        </row>
        <row r="1470">
          <cell r="A1470">
            <v>89234</v>
          </cell>
          <cell r="B1470" t="str">
            <v>FRESADORA DE ASFALTO A FRIO SOBRE RODAS, LARGURA FRESAGEM DE 1,0 M, POTÊNCIA 208 HP - CHP DIURNO. AF_11/2014</v>
          </cell>
        </row>
        <row r="1471">
          <cell r="A1471">
            <v>89243</v>
          </cell>
          <cell r="B1471" t="str">
            <v>FRESADORA DE ASFALTO A FRIO SOBRE RODAS, LARGURA FRESAGEM DE 2,0 M, POTÊNCIA 550 HP - CHI DIURNO. AF_11/2014</v>
          </cell>
        </row>
        <row r="1472">
          <cell r="A1472">
            <v>89242</v>
          </cell>
          <cell r="B1472" t="str">
            <v>FRESADORA DE ASFALTO A FRIO SOBRE RODAS, LARGURA FRESAGEM DE 2,0 M, POTÊNCIA 550 HP - CHP DIURNO. AF_11/2014</v>
          </cell>
        </row>
        <row r="1473">
          <cell r="A1473">
            <v>93416</v>
          </cell>
          <cell r="B1473" t="str">
            <v>GERADOR PORTÁTIL MONOFÁSICO, POTÊNCIA 5500 VA, MOTOR A GASOLINA, POTÊNCIA DO MOTOR 13 CV - CHI DIURNO. AF_03/2016</v>
          </cell>
        </row>
        <row r="1474">
          <cell r="A1474">
            <v>93415</v>
          </cell>
          <cell r="B1474" t="str">
            <v>GERADOR PORTÁTIL MONOFÁSICO, POTÊNCIA 5500 VA, MOTOR A GASOLINA, POTÊNCIA DO MOTOR 13 CV - CHP DIURNO. AF_03/2016</v>
          </cell>
        </row>
        <row r="1475">
          <cell r="A1475">
            <v>5689</v>
          </cell>
          <cell r="B1475" t="str">
            <v>GRADE DE DISCO CONTROLE REMOTO REBOCÁVEL, COM 24 DISCOS 24 X 6 MM COM PNEUS PARA TRANSPORTE - CHP DIURNO. AF_06/2014</v>
          </cell>
        </row>
        <row r="1476">
          <cell r="A1476">
            <v>5690</v>
          </cell>
          <cell r="B1476" t="str">
            <v>GRADE DE DISCO CONTROLE REMOTO REBOCÁVEL, COM 24 DISCOS 24" X 6 MM COM PNEUS PARA TRANSPORTE - CHI DIURNO. AF_06/2014</v>
          </cell>
        </row>
        <row r="1477">
          <cell r="A1477">
            <v>5923</v>
          </cell>
          <cell r="B1477" t="str">
            <v>GRADE DE DISCO REBOCÁVEL COM 20 DISCOS 24" X 6 MM COM PNEUS PARA TRANSPORTE - CHI DIURNO. AF_06/2014</v>
          </cell>
        </row>
        <row r="1478">
          <cell r="A1478">
            <v>5921</v>
          </cell>
          <cell r="B1478" t="str">
            <v>GRADE DE DISCO REBOCÁVEL COM 20 DISCOS 24" X 6 MM COM PNEUS PARA TRANSPORTE - CHP DIURNO. AF_06/2014</v>
          </cell>
        </row>
        <row r="1479">
          <cell r="A1479">
            <v>95212</v>
          </cell>
          <cell r="B1479" t="str">
            <v>GRUA ASCENCIONAL, LANCA DE 42 M, CAPACIDADE DE 1,5 T A 30 M, ALTURA ATE 39 M - CHP DIURNO. AF_05/2023</v>
          </cell>
        </row>
        <row r="1480">
          <cell r="A1480">
            <v>95213</v>
          </cell>
          <cell r="B1480" t="str">
            <v>GRUA ASCENCIONAL, LANÇA DE 42 M, CAPACIDADE DE 1,5 T A 30 M, ALTURA ATÉ 39 M - CHI DIURNO. AF_05/2023</v>
          </cell>
        </row>
        <row r="1481">
          <cell r="A1481">
            <v>93272</v>
          </cell>
          <cell r="B1481" t="str">
            <v>GRUA ASCENSIONAL, LANCA DE 30 M, CAPACIDADE DE 1,0 T A 30 M, ALTURA ATE 39 M - CHP DIURNO. AF_05/2023</v>
          </cell>
        </row>
        <row r="1482">
          <cell r="A1482">
            <v>93274</v>
          </cell>
          <cell r="B1482" t="str">
            <v>GRUA ASCENSIONAL, LANÇA DE 30 M, CAPACIDADE DE 1,0 T A 30 M, ALTURA ATÉ 39 M - CHI DIURNO. AF_05/2023</v>
          </cell>
        </row>
        <row r="1483">
          <cell r="A1483">
            <v>83766</v>
          </cell>
          <cell r="B1483" t="str">
            <v>GRUPO DE SOLDAGEM COM GERADOR A DIESEL 60 CV PARA SOLDA ELÉTRICA, SOBRE 04 RODAS, COM MOTOR 4 CILINDROS 600 A - CHI DIURNO. AF_02/2016</v>
          </cell>
        </row>
        <row r="1484">
          <cell r="A1484">
            <v>83765</v>
          </cell>
          <cell r="B1484" t="str">
            <v>GRUPO DE SOLDAGEM COM GERADOR A DIESEL 60 CV PARA SOLDA ELÉTRICA, SOBRE 04 RODAS, COM MOTOR 4 CILINDROS 600 A - CHP DIURNO. AF_02/2016</v>
          </cell>
        </row>
        <row r="1485">
          <cell r="A1485">
            <v>95873</v>
          </cell>
          <cell r="B1485" t="str">
            <v>GRUPO GERADOR COM CARENAGEM, MOTOR DIESEL POTÊNCIA STANDART ENTRE 250 E 260 KVA - CHI DIURNO. AF_12/2016</v>
          </cell>
        </row>
        <row r="1486">
          <cell r="A1486">
            <v>95872</v>
          </cell>
          <cell r="B1486" t="str">
            <v>GRUPO GERADOR COM CARENAGEM, MOTOR DIESEL POTÊNCIA STANDART ENTRE 250 E 260 KVA - CHP DIURNO. AF_12/2016</v>
          </cell>
        </row>
        <row r="1487">
          <cell r="A1487">
            <v>73395</v>
          </cell>
          <cell r="B1487" t="str">
            <v>GRUPO GERADOR ESTACIONÁRIO, MOTOR DIESEL POTÊNCIA 170 KVA - CHI DIURNO. AF_02/2016</v>
          </cell>
        </row>
        <row r="1488">
          <cell r="A1488">
            <v>73417</v>
          </cell>
          <cell r="B1488" t="str">
            <v>GRUPO GERADOR ESTACIONÁRIO, MOTOR DIESEL POTÊNCIA 170 KVA - CHP DIURNO. AF_02/2016</v>
          </cell>
        </row>
        <row r="1489">
          <cell r="A1489">
            <v>93428</v>
          </cell>
          <cell r="B1489" t="str">
            <v>GRUPO GERADOR ESTACIONÁRIO, POTÊNCIA 150 KVA, MOTOR A DIESEL- CHI DIURNO. AF_03/2016</v>
          </cell>
        </row>
        <row r="1490">
          <cell r="A1490">
            <v>93427</v>
          </cell>
          <cell r="B1490" t="str">
            <v>GRUPO GERADOR ESTACIONÁRIO, POTÊNCIA 150 KVA, MOTOR A DIESEL- CHP DIURNO. AF_03/2016</v>
          </cell>
        </row>
        <row r="1491">
          <cell r="A1491">
            <v>93422</v>
          </cell>
          <cell r="B1491" t="str">
            <v>GRUPO GERADOR REBOCÁVEL, POTÊNCIA 66 KVA, MOTOR A DIESEL - CHI DIURNO. AF_03/2016</v>
          </cell>
        </row>
        <row r="1492">
          <cell r="A1492">
            <v>93421</v>
          </cell>
          <cell r="B1492" t="str">
            <v>GRUPO GERADOR REBOCÁVEL, POTÊNCIA 66 KVA, MOTOR A DIESEL - CHP DIURNO. AF_03/2016</v>
          </cell>
        </row>
        <row r="1493">
          <cell r="A1493">
            <v>93282</v>
          </cell>
          <cell r="B1493" t="str">
            <v>GUINCHO ELÉTRICO DE COLUNA, CAPACIDADE 400 KG, COM MOTO FREIO, MOTOR TRIFÁSICO DE 1,25 CV - CHI DIURNO. AF_03/2016</v>
          </cell>
        </row>
        <row r="1494">
          <cell r="A1494">
            <v>93281</v>
          </cell>
          <cell r="B1494" t="str">
            <v>GUINCHO ELÉTRICO DE COLUNA, CAPACIDADE 400 KG, COM MOTO FREIO, MOTOR TRIFÁSICO DE 1,25 CV - CHP DIURNO. AF_03/2016</v>
          </cell>
        </row>
        <row r="1495">
          <cell r="A1495">
            <v>89273</v>
          </cell>
          <cell r="B1495" t="str">
            <v>GUINDASTE HIDRÁULICO AUTOPROPELIDO, COM LANÇA TELESCÓPICA 28,80 M, CAPACIDADE MÁXIMA 30 T, POTÊNCIA 97 KW, TRAÇÃO 4 X 4 - CHI DIURNO. AF_11/2014</v>
          </cell>
        </row>
        <row r="1496">
          <cell r="A1496">
            <v>89272</v>
          </cell>
          <cell r="B1496" t="str">
            <v>GUINDASTE HIDRÁULICO AUTOPROPELIDO, COM LANÇA TELESCÓPICA 28,80 M, CAPACIDADE MÁXIMA 30 T, POTÊNCIA 97 KW, TRAÇÃO 4 X 4 - CHP DIURNO. AF_11/2014</v>
          </cell>
        </row>
        <row r="1497">
          <cell r="A1497">
            <v>93288</v>
          </cell>
          <cell r="B1497" t="str">
            <v>GUINDASTE HIDRÁULICO AUTOPROPELIDO, COM LANÇA TELESCÓPICA 40 M, CAPACIDADE MÁXIMA 60 T, POTÊNCIA 260 KW - CHI DIURNO. AF_03/2016</v>
          </cell>
        </row>
        <row r="1498">
          <cell r="A1498">
            <v>93287</v>
          </cell>
          <cell r="B1498" t="str">
            <v>GUINDASTE HIDRÁULICO AUTOPROPELIDO, COM LANÇA TELESCÓPICA 40 M, CAPACIDADE MÁXIMA 60 T, POTÊNCIA 260 KW - CHP DIURNO. AF_03/2016</v>
          </cell>
        </row>
        <row r="1499">
          <cell r="A1499">
            <v>106256</v>
          </cell>
          <cell r="B1499" t="str">
            <v>GUINDAUTO HIDRÁULICO, CAPACIDADE MÁXIMA DE CARGA 14340 KG, MOMENTO MÁXIMO DE CARGA 42,3 TM, ALCANCE MÁXIMO HORIZONTAL16,80 M, INCLUSIVE CAMINHÃO TOCO PBT 23.000 KG, POTÊNCIA DE 256 CV - CHI DIURNO. AF_10/2025</v>
          </cell>
        </row>
        <row r="1500">
          <cell r="A1500">
            <v>106251</v>
          </cell>
          <cell r="B1500" t="str">
            <v>GUINDAUTO HIDRÁULICO, CAPACIDADE MÁXIMA DE CARGA 14340 KG, MOMENTO MÁXIMO DE CARGA 42,3 TM, ALCANCE MÁXIMO HORIZONTAL16,80 M, INCLUSIVE CAMINHÃO TOCO PBT 23.000 KG, POTÊNCIA DE 256 CV - CHP DIURNO. AF_10/2025</v>
          </cell>
        </row>
        <row r="1501">
          <cell r="A1501">
            <v>93403</v>
          </cell>
          <cell r="B1501" t="str">
            <v>GUINDAUTO HIDRÁULICO, CAPACIDADE MÁXIMA DE CARGA 3300 KG, MOMENTO MÁXIMO DE CARGA 5,8 TM, ALCANCE MÁXIMO HORIZONTAL 7,60 M, INCLUSIVE CAMINHÃO TOCO PBT 16.000 KG, POTÊNCIA DE 189 CV - CHI DIURNO. AF_03/2016</v>
          </cell>
        </row>
        <row r="1502">
          <cell r="A1502">
            <v>93402</v>
          </cell>
          <cell r="B1502" t="str">
            <v>GUINDAUTO HIDRÁULICO, CAPACIDADE MÁXIMA DE CARGA 3300 KG, MOMENTO MÁXIMO DE CARGA 5,8 TM, ALCANCE MÁXIMO HORIZONTAL 7,60 M, INCLUSIVE CAMINHÃO TOCO PBT 16.000 KG, POTÊNCIA DE 189 CV - CHP DIURNO. AF_03/2016</v>
          </cell>
        </row>
        <row r="1503">
          <cell r="A1503">
            <v>5930</v>
          </cell>
          <cell r="B1503" t="str">
            <v>GUINDAUTO HIDRÁULICO, CAPACIDADE MÁXIMA DE CARGA 6200 KG, MOMENTO MÁXIMO DE CARGA 11,7 TM, ALCANCE MÁXIMO HORIZONTAL 9,70 M, INCLUSIVE CAMINHÃO TOCO PBT 16.000 KG, POTÊNCIA DE 189 CV - CHI DIURNO. AF_06/2014</v>
          </cell>
        </row>
        <row r="1504">
          <cell r="A1504">
            <v>5928</v>
          </cell>
          <cell r="B1504" t="str">
            <v>GUINDAUTO HIDRÁULICO, CAPACIDADE MÁXIMA DE CARGA 6200 KG, MOMENTO MÁXIMO DE CARGA 11,7 TM, ALCANCE MÁXIMO HORIZONTAL 9,70 M, INCLUSIVE CAMINHÃO TOCO PBT 16.000 KG, POTÊNCIA DE 189 CV - CHP DIURNO. AF_06/2014</v>
          </cell>
        </row>
        <row r="1505">
          <cell r="A1505">
            <v>91635</v>
          </cell>
          <cell r="B1505" t="str">
            <v>GUINDAUTO HIDRÁULICO, CAPACIDADE MÁXIMA DE CARGA 6500 KG, MOMENTO MÁXIMO DE CARGA 5,8 TM, ALCANCE MÁXIMO HORIZONTAL 7,60 M, INCLUSIVE CAMINHÃO TOCO PBT 9.700 KG, POTÊNCIA DE 160 CV - CHI DIURNO. AF_08/2015</v>
          </cell>
        </row>
        <row r="1506">
          <cell r="A1506">
            <v>91634</v>
          </cell>
          <cell r="B1506" t="str">
            <v>GUINDAUTO HIDRÁULICO, CAPACIDADE MÁXIMA DE CARGA 6500 KG, MOMENTO MÁXIMO DE CARGA 5,8 TM, ALCANCE MÁXIMO HORIZONTAL 7,60 M, INCLUSIVE CAMINHÃO TOCO PBT 9.700 KG, POTÊNCIA DE 160 CV - CHP DIURNO. AF_08/2015</v>
          </cell>
        </row>
        <row r="1507">
          <cell r="A1507">
            <v>105985</v>
          </cell>
          <cell r="B1507" t="str">
            <v>GUINDAUTO HIDRÁULICO, CAPACIDADE MÁXIMA DE CARGA 8500 KG, MOMENTO MÁXIMO DE CARGA 30,4 TM, ALCANCE MÁXIMO HORIZONTAL 14,30 M, INCLUSIVE CAMINHÃO TRUCADO PBT 23.000 KG, POTÊNCIA DE 256 CV E CARROCERIA FIXA ABERTA DE MADEIRA - CHI DIURNO. AF_05/2025</v>
          </cell>
        </row>
        <row r="1508">
          <cell r="A1508">
            <v>105984</v>
          </cell>
          <cell r="B1508" t="str">
            <v>GUINDAUTO HIDRÁULICO, CAPACIDADE MÁXIMA DE CARGA 8500 KG, MOMENTO MÁXIMO DE CARGA 30,4 TM, ALCANCE MÁXIMO HORIZONTAL 14,30 M, INCLUSIVE CAMINHÃO TRUCADO PBT 23.000 KG, POTÊNCIA DE 256 CV E CARROCERIA FIXA ABERTA DE MADEIRA - CHP DIURNO. AF_05/2025</v>
          </cell>
        </row>
        <row r="1509">
          <cell r="A1509">
            <v>98765</v>
          </cell>
          <cell r="B1509" t="str">
            <v>INVERSOR DE SOLDA MONOFÁSICO DE 160 A, POTÊNCIA DE 7000 W, TENSÃO DE 220 V, TURBO VENTILADO, PROTEÇÃO POR TERMOSTATO, PARA ELETRODOS DE 2,0 A 4,0 MM - CHI DIURNO. AF_06/2018</v>
          </cell>
        </row>
        <row r="1510">
          <cell r="A1510">
            <v>98764</v>
          </cell>
          <cell r="B1510" t="str">
            <v>INVERSOR DE SOLDA MONOFÁSICO DE 160 A, POTÊNCIA DE 7000 W, TENSÃO DE 220 V, TURBO VENTILADO, PROTEÇÃO POR TERMOSTATO, PARA ELETRODOS DE 2,0 A 4,0 MM - CHP DIURNO. AF_06/2018</v>
          </cell>
        </row>
        <row r="1511">
          <cell r="A1511">
            <v>99834</v>
          </cell>
          <cell r="B1511" t="str">
            <v>LAVADORA DE ALTA PRESSAO (LAVA-JATO) PARA AGUA FRIA, PRESSAO DE OPERACAO ENTRE 1400 E 1900 LIB/POL2, VAZAO MAXIMA ENTRE 400 E 700 L/H - CHI DIURNO. AF_05/2023</v>
          </cell>
        </row>
        <row r="1512">
          <cell r="A1512">
            <v>99833</v>
          </cell>
          <cell r="B1512" t="str">
            <v>LAVADORA DE ALTA PRESSAO (LAVA-JATO) PARA AGUA FRIA, PRESSAO DE OPERACAO ENTRE 1400 E 1900 LIB/POL2, VAZAO MAXIMA ENTRE 400 E 700 L/H - CHP DIURNO. AF_05/2023</v>
          </cell>
        </row>
        <row r="1513">
          <cell r="A1513">
            <v>90687</v>
          </cell>
          <cell r="B1513" t="str">
            <v>MANIPULADOR TELESCÓPICO, POTÊNCIA DE 85 HP, CAPACIDADE DE CARGA DE 3.500 KG, ALTURA MÁXIMA DE ELEVAÇÃO DE 12,3 M - CHI DIURNO. AF_05/2023</v>
          </cell>
        </row>
        <row r="1514">
          <cell r="A1514">
            <v>90686</v>
          </cell>
          <cell r="B1514" t="str">
            <v>MANIPULADOR TELESCÓPICO, POTÊNCIA DE 85 HP, CAPACIDADE DE CARGA DE 3.500 KG, ALTURA MÁXIMA DE ELEVAÇÃO DE 12,3 M - CHP DIURNO. AF_05/2023</v>
          </cell>
        </row>
        <row r="1515">
          <cell r="A1515">
            <v>5952</v>
          </cell>
          <cell r="B1515" t="str">
            <v>MARTELETE OU ROMPEDOR PNEUMÁTICO MANUAL, 28 KG, COM SILENCIADOR - CHI DIURNO. AF_07/2016</v>
          </cell>
        </row>
        <row r="1516">
          <cell r="A1516">
            <v>5795</v>
          </cell>
          <cell r="B1516" t="str">
            <v>MARTELETE OU ROMPEDOR PNEUMÁTICO MANUAL, 28 KG, COM SILENCIADOR - CHP DIURNO. AF_07/2016</v>
          </cell>
        </row>
        <row r="1517">
          <cell r="A1517">
            <v>102274</v>
          </cell>
          <cell r="B1517" t="str">
            <v>MARTELO DEMOLIDOR ELÉTRICO, COM POTÊNCIA DE 2.000 W, 1.000 IMPACTOS POR MINUTO, PESO DE 30 KG - CHI DIURNO. AF_01/2021</v>
          </cell>
        </row>
        <row r="1518">
          <cell r="A1518">
            <v>102275</v>
          </cell>
          <cell r="B1518" t="str">
            <v>MARTELO DEMOLIDOR ELÉTRICO, COM POTÊNCIA DE 2.000 W, 1.000 IMPACTOS POR MINUTO, PESO DE 30 KG - CHP DIURNO. AF_01/2021</v>
          </cell>
        </row>
        <row r="1519">
          <cell r="A1519">
            <v>95259</v>
          </cell>
          <cell r="B1519" t="str">
            <v>MARTELO DEMOLIDOR PNEUMÁTICO MANUAL, 32 KG - CHI DIURNO. AF_09/2016</v>
          </cell>
        </row>
        <row r="1520">
          <cell r="A1520">
            <v>95258</v>
          </cell>
          <cell r="B1520" t="str">
            <v>MARTELO DEMOLIDOR PNEUMÁTICO MANUAL, 32 KG - CHP DIURNO. AF_09/2016</v>
          </cell>
        </row>
        <row r="1521">
          <cell r="A1521">
            <v>105917</v>
          </cell>
          <cell r="B1521" t="str">
            <v>MARTELO PERFURADOR PNEUMÁTICO MANUAL, HASTE 19 X 108 MM, *11* KG - CHI DIURNO. AF_02/2025</v>
          </cell>
        </row>
        <row r="1522">
          <cell r="A1522">
            <v>105916</v>
          </cell>
          <cell r="B1522" t="str">
            <v>MARTELO PERFURADOR PNEUMÁTICO MANUAL, HASTE 19 X 108 MM, *11* KG - CHP DIURNO. AF_02/2025</v>
          </cell>
        </row>
        <row r="1523">
          <cell r="A1523">
            <v>96156</v>
          </cell>
          <cell r="B1523" t="str">
            <v>MINICARREGADEIRA SOBRE RODAS POTENCIA 47HP CAPACIDADE OPERACAO 646 KG, COM VASSOURA MECÂNICA ACOPLADA - CHI DIURNO. AF_03/2017</v>
          </cell>
        </row>
        <row r="1524">
          <cell r="A1524">
            <v>96158</v>
          </cell>
          <cell r="B1524" t="str">
            <v>MINICARREGADEIRA SOBRE RODAS POTENCIA 47HP CAPACIDADE OPERACAO 646 KG, COM VASSOURA MECÂNICA ACOPLADA - CHP DIURNO. AF_03/2017</v>
          </cell>
        </row>
        <row r="1525">
          <cell r="A1525">
            <v>90693</v>
          </cell>
          <cell r="B1525" t="str">
            <v>MINICARREGADEIRA SOBRE RODAS, POTÊNCIA LÍQUIDA DE 47 HP, CAPACIDADE NOMINAL DE OPERAÇÃO DE 646 KG - CHI DIURNO. AF_06/2015</v>
          </cell>
        </row>
        <row r="1526">
          <cell r="A1526">
            <v>90692</v>
          </cell>
          <cell r="B1526" t="str">
            <v>MINICARREGADEIRA SOBRE RODAS, POTÊNCIA LÍQUIDA DE 47 HP, CAPACIDADE NOMINAL DE OPERAÇÃO DE 646 KG - CHP DIURNO. AF_06/2015</v>
          </cell>
        </row>
        <row r="1527">
          <cell r="A1527">
            <v>96246</v>
          </cell>
          <cell r="B1527" t="str">
            <v>MINIESCAVADEIRA SOBRE ESTEIRAS, POTÊNCIA LÍQUIDA DE *30* HP, PESO OPERACIONAL DE *3.500* KG - CHI DIURNO. AF_04/2017</v>
          </cell>
        </row>
        <row r="1528">
          <cell r="A1528">
            <v>96245</v>
          </cell>
          <cell r="B1528" t="str">
            <v>MINIESCAVADEIRA SOBRE ESTEIRAS, POTÊNCIA LÍQUIDA DE *30* HP, PESO OPERACIONAL DE *3.500* KG - CHP DIURNO. AF_04/2017</v>
          </cell>
        </row>
        <row r="1529">
          <cell r="A1529">
            <v>88404</v>
          </cell>
          <cell r="B1529" t="str">
            <v>MISTURADOR DE ARGAMASSA, EIXO HORIZONTAL, CAPACIDADE DE MISTURA 160 KG, MOTOR ELÉTRICO POTÊNCIA 3 CV - CHI DIURNO. AF_05/2023</v>
          </cell>
        </row>
        <row r="1530">
          <cell r="A1530">
            <v>88399</v>
          </cell>
          <cell r="B1530" t="str">
            <v>MISTURADOR DE ARGAMASSA, EIXO HORIZONTAL, CAPACIDADE DE MISTURA 160 KG, MOTOR ELÉTRICO POTÊNCIA 3 CV - CHP DIURNO. AF_05/2023</v>
          </cell>
        </row>
        <row r="1531">
          <cell r="A1531">
            <v>88392</v>
          </cell>
          <cell r="B1531" t="str">
            <v>MISTURADOR DE ARGAMASSA, EIXO HORIZONTAL, CAPACIDADE DE MISTURA 300 KG, MOTOR ELÉTRICO POTÊNCIA 5 CV - CHI DIURNO. AF_05/2023</v>
          </cell>
        </row>
        <row r="1532">
          <cell r="A1532">
            <v>88386</v>
          </cell>
          <cell r="B1532" t="str">
            <v>MISTURADOR DE ARGAMASSA, EIXO HORIZONTAL, CAPACIDADE DE MISTURA 300 KG, MOTOR ELÉTRICO POTÊNCIA 5 CV - CHP DIURNO. AF_05/2023</v>
          </cell>
        </row>
        <row r="1533">
          <cell r="A1533">
            <v>88398</v>
          </cell>
          <cell r="B1533" t="str">
            <v>MISTURADOR DE ARGAMASSA, EIXO HORIZONTAL, CAPACIDADE DE MISTURA 600 KG, MOTOR ELÉTRICO POTÊNCIA 7,5 CV - CHI DIURNO. AF_05/2023</v>
          </cell>
        </row>
        <row r="1534">
          <cell r="A1534">
            <v>88393</v>
          </cell>
          <cell r="B1534" t="str">
            <v>MISTURADOR DE ARGAMASSA, EIXO HORIZONTAL, CAPACIDADE DE MISTURA 600 KG, MOTOR ELÉTRICO POTÊNCIA 7,5 CV - CHP DIURNO. AF_05/2023</v>
          </cell>
        </row>
        <row r="1535">
          <cell r="A1535">
            <v>90638</v>
          </cell>
          <cell r="B1535" t="str">
            <v>MISTURADOR DUPLO HORIZONTAL DE ALTA TURBULÊNCIA, CAPACIDADE / VOLUME 2 X 500 LITROS, MOTORES ELÉTRICOS MÍNIMO 5 CV CADA, PARA NATA CIMENTO, ARGAMASSA E OUTROS - CHI DIURNO. AF_06/2015</v>
          </cell>
        </row>
        <row r="1536">
          <cell r="A1536">
            <v>90637</v>
          </cell>
          <cell r="B1536" t="str">
            <v>MISTURADOR DUPLO HORIZONTAL DE ALTA TURBULÊNCIA, CAPACIDADE / VOLUME 2 X 500 LITROS, MOTORES ELÉTRICOS MÍNIMO 5 CV CADA, PARA NATA CIMENTO, ARGAMASSA E OUTROS - CHP DIURNO. AF_06/2015</v>
          </cell>
        </row>
        <row r="1537">
          <cell r="A1537">
            <v>5806</v>
          </cell>
          <cell r="B1537" t="str">
            <v>MOTOBOMBA CENTRÍFUGA, MOTOR A GASOLINA, POTÊNCIA 5,42 HP, BOCAIS 1 1/2" X 1", DIÂMETRO ROTOR 143 MM HM/Q = 6 MCA / 16,8 M3/H A 38 MCA / 6,6 M3/H - CHI DIURNO. AF_06/2014</v>
          </cell>
        </row>
        <row r="1538">
          <cell r="A1538">
            <v>73536</v>
          </cell>
          <cell r="B1538" t="str">
            <v>MOTOBOMBA CENTRÍFUGA, MOTOR A GASOLINA, POTÊNCIA 5,42 HP, BOCAIS 1 1/2" X 1", DIÂMETRO ROTOR 143 MM HM/Q = 6 MCA / 16,8 M3/H A 38 MCA / 6,6 M3/H - CHP DIURNO. AF_06/2014</v>
          </cell>
        </row>
        <row r="1539">
          <cell r="A1539">
            <v>7043</v>
          </cell>
          <cell r="B1539" t="str">
            <v>MOTOBOMBA TRASH (PARA ÁGUA SUJA) AUTO ESCORVANTE, MOTOR GASOLINA DE 6,41 HP, DIÂMETROS DE SUCÇÃO X RECALQUE: 3" X 3", HM/Q = 10 MCA / 60 M3/H A 23 MCA / 0 M3/H - CHI DIURNO. AF_10/2014</v>
          </cell>
        </row>
        <row r="1540">
          <cell r="A1540">
            <v>7042</v>
          </cell>
          <cell r="B1540" t="str">
            <v>MOTOBOMBA TRASH (PARA ÁGUA SUJA) AUTO ESCORVANTE, MOTOR GASOLINA DE 6,41 HP, DIÂMETROS DE SUCÇÃO X RECALQUE: 3" X 3", HM/Q = 10 MCA / 60 M3/H A 23 MCA / 0 M3/H - CHP DIURNO. AF_10/2014</v>
          </cell>
        </row>
        <row r="1541">
          <cell r="A1541">
            <v>5934</v>
          </cell>
          <cell r="B1541" t="str">
            <v>MOTONIVELADORA POTÊNCIA BÁSICA LÍQUIDA (PRIMEIRA MARCHA) 125 HP, PESO BRUTO 13032 KG, LARGURA DA LÂMINA DE 3,7 M - CHI DIURNO. AF_06/2014</v>
          </cell>
        </row>
        <row r="1542">
          <cell r="A1542">
            <v>5932</v>
          </cell>
          <cell r="B1542" t="str">
            <v>MOTONIVELADORA POTÊNCIA BÁSICA LÍQUIDA (PRIMEIRA MARCHA) 125 HP, PESO BRUTO 13032 KG, LARGURA DA LÂMINA DE 3,7 M - CHP DIURNO. AF_06/2014</v>
          </cell>
        </row>
        <row r="1543">
          <cell r="A1543">
            <v>96159</v>
          </cell>
          <cell r="B1543" t="str">
            <v>MÁQUINA DEMARCADORA DE FAIXA DE TRÁFEGO À FRIO, AUTOPROPELIDA, POTÊNCIA 38 HP - CHI DIURNO. AF_07/2016</v>
          </cell>
        </row>
        <row r="1544">
          <cell r="A1544">
            <v>95133</v>
          </cell>
          <cell r="B1544" t="str">
            <v>MÁQUINA DEMARCADORA DE FAIXA DE TRÁFEGO À FRIO, AUTOPROPELIDA, POTÊNCIA 38 HP - CHP DIURNO. AF_07/2016</v>
          </cell>
        </row>
        <row r="1545">
          <cell r="A1545">
            <v>92961</v>
          </cell>
          <cell r="B1545" t="str">
            <v>MÁQUINA EXTRUSORA DE CONCRETO PARA GUIAS E SARJETAS, MOTOR A DIESEL, POTÊNCIA 14 CV - CHI DIURNO. AF_12/2015</v>
          </cell>
        </row>
        <row r="1546">
          <cell r="A1546">
            <v>92960</v>
          </cell>
          <cell r="B1546" t="str">
            <v>MÁQUINA EXTRUSORA DE CONCRETO PARA GUIAS E SARJETAS, MOTOR A DIESEL, POTÊNCIA 14 CV - CHP DIURNO. AF_12/2015</v>
          </cell>
        </row>
        <row r="1547">
          <cell r="A1547">
            <v>93409</v>
          </cell>
          <cell r="B1547" t="str">
            <v>MÁQUINA JATO DE PRESSAO PORTÁTIL, CAMARA DE 1 SAIDA, CAPACIDADE 280 L, DIAMETRO 670 MM, BICO DE JATO CURTO VENTURI DE 5/16", MANGUEIRA DE 1" COM COMPRESSOR DE AR REBOCÁVEL 189 PCM E MOTOR DIESEL 63 CV - CHI DIURNO. AF_05/2023</v>
          </cell>
        </row>
        <row r="1548">
          <cell r="A1548">
            <v>93408</v>
          </cell>
          <cell r="B1548" t="str">
            <v>MÁQUINA JATO DE PRESSAO PORTÁTIL, CAMARA DE 1 SAIDA, CAPACIDADE 280 L, DIAMETRO 670 MM, BICO DE JATO CURTO VENTURI DE 5/16", MANGUEIRA DE 1" COM COMPRESSOR DE AR REBOCÁVEL 189 PCM E MOTOR DIESEL 63 CV - CHP DIURNO. AF_05/2023</v>
          </cell>
        </row>
        <row r="1549">
          <cell r="A1549">
            <v>92113</v>
          </cell>
          <cell r="B1549" t="str">
            <v>PENEIRA ROTATIVA COM MOTOR ELÉTRICO TRIFÁSICO DE 2 CV, CILINDRO DE 1 M X 0,60 M, COM FUROS DE 3,17 MM - CHI DIURNO. AF_05/2023</v>
          </cell>
        </row>
        <row r="1550">
          <cell r="A1550">
            <v>92112</v>
          </cell>
          <cell r="B1550" t="str">
            <v>PENEIRA ROTATIVA COM MOTOR ELÉTRICO TRIFÁSICO DE 2 CV, CILINDRO DE 1 M X 0,60 M, COM FUROS DE 3,17 MM - CHP DIURNO. AF_05/2023</v>
          </cell>
        </row>
        <row r="1551">
          <cell r="A1551">
            <v>90675</v>
          </cell>
          <cell r="B1551" t="str">
            <v>PERFURATRIZ COM TORRE METÁLICA PARA EXECUÇÃO DE ESTACA HÉLICE CONTÍNUA, PROFUNDIDADE MÁXIMA DE 30 M, DIÂMETRO MÁXIMO DE 800 MM, POTÊNCIA INSTALADA DE 268 HP, MESA ROTATIVA COM TORQUE MÁXIMO DE 170 KNM - CHI DIURNO. AF_06/2015</v>
          </cell>
        </row>
        <row r="1552">
          <cell r="A1552">
            <v>90674</v>
          </cell>
          <cell r="B1552" t="str">
            <v>PERFURATRIZ COM TORRE METÁLICA PARA EXECUÇÃO DE ESTACA HÉLICE CONTÍNUA, PROFUNDIDADE MÁXIMA DE 30 M, DIÂMETRO MÁXIMO DE 800 MM, POTÊNCIA INSTALADA DE 268 HP, MESA ROTATIVA COM TORQUE MÁXIMO DE 170 KNM - CHP DIURNO. AF_06/2015</v>
          </cell>
        </row>
        <row r="1553">
          <cell r="A1553">
            <v>93225</v>
          </cell>
          <cell r="B1553" t="str">
            <v>PERFURATRIZ COM TORRE METÁLICA PARA EXECUÇÃO DE ESTACA HÉLICE CONTÍNUA, PROFUNDIDADE MÁXIMA DE 32 M, DIÂMETRO MÁXIMO DE 1000 MM, POTÊNCIA INSTALADA DE 350 HP, MESA ROTATIVA COM TORQUE MÁXIMO DE 263 KNM - CHI DIURNO. AF_01/2016</v>
          </cell>
        </row>
        <row r="1554">
          <cell r="A1554">
            <v>93224</v>
          </cell>
          <cell r="B1554" t="str">
            <v>PERFURATRIZ COM TORRE METÁLICA PARA EXECUÇÃO DE ESTACA HÉLICE CONTÍNUA, PROFUNDIDADE MÁXIMA DE 32 M, DIÂMETRO MÁXIMO DE 1000 MM, POTÊNCIA INSTALADA DE 350 HP, MESA ROTATIVA COM TORQUE MÁXIMO DE 263 KNM - CHP DIURNO. AF_01/2016</v>
          </cell>
        </row>
        <row r="1555">
          <cell r="A1555">
            <v>104696</v>
          </cell>
          <cell r="B1555" t="str">
            <v>PERFURATRIZ DE COROA DIAMANTADA PARA CONCRETO, DIÂMETRO ATÉ 250 MM, MOTOR ELÉTRICO 220 V, POTÊNCIA 2.500 W - CHI DIURNO. AF_05/2023</v>
          </cell>
        </row>
        <row r="1556">
          <cell r="A1556">
            <v>104695</v>
          </cell>
          <cell r="B1556" t="str">
            <v>PERFURATRIZ DE COROA DIAMANTADA PARA CONCRETO, DIÂMETRO ATÉ 250 MM, MOTOR ELÉTRICO 220 V, POTÊNCIA 2.500 W - CHP DIURNO. AF_05/2023</v>
          </cell>
        </row>
        <row r="1557">
          <cell r="A1557">
            <v>90681</v>
          </cell>
          <cell r="B1557" t="str">
            <v>PERFURATRIZ HIDRÁULICA SOBRE CAMINHÃO COM TRADO CURTO ACOPLADO, PROFUNDIDADE MÁXIMA DE 20 M, DIÂMETRO MÁXIMO DE 1500 MM, POTÊNCIA INSTALADA DE 137 HP, MESA ROTATIVA COM TORQUE MÁXIMO DE 30 KNM - CHI DIURNO. AF_06/2015</v>
          </cell>
        </row>
        <row r="1558">
          <cell r="A1558">
            <v>90680</v>
          </cell>
          <cell r="B1558" t="str">
            <v>PERFURATRIZ HIDRÁULICA SOBRE CAMINHÃO COM TRADO CURTO ACOPLADO, PROFUNDIDADE MÁXIMA DE 20 M, DIÂMETRO MÁXIMO DE 1500 MM, POTÊNCIA INSTALADA DE 137 HP, MESA ROTATIVA COM TORQUE MÁXIMO DE 30 KNM - CHP DIURNO. AF_06/2015</v>
          </cell>
        </row>
        <row r="1559">
          <cell r="A1559">
            <v>102875</v>
          </cell>
          <cell r="B1559" t="str">
            <v>PERFURATRIZ HIDRÁULICA SOBRE ESTEIRA, TORQUE MÁXIMO 161 KNM, PROFUNDIDADE MÁXIMA 54 M, DIÂMETRO MÁXIMO 1500 MM, POTÊNCIA MOTOR 268 HP - CHI DIURNO. AF_04/2019</v>
          </cell>
        </row>
        <row r="1560">
          <cell r="A1560">
            <v>102874</v>
          </cell>
          <cell r="B1560" t="str">
            <v>PERFURATRIZ HIDRÁULICA SOBRE ESTEIRA, TORQUE MÁXIMO 161 KNM, PROFUNDIDADE MÁXIMA 54 M, DIÂMETRO MÁXIMO 1500 MM, POTÊNCIA MOTOR 268 HP - CHP DIURNO. AF_04/2019</v>
          </cell>
        </row>
        <row r="1561">
          <cell r="A1561">
            <v>102965</v>
          </cell>
          <cell r="B1561" t="str">
            <v>PERFURATRIZ HIDRÁULICA SOBRE ESTEIRA, TORQUE MÁXIMO 98 KNM, PROFUNDIDADE MÁXIMA 25 M, DIÂMETRO MÁXIMO 115 MM, POTÊNCIA MOTOR 190 HP - CHI DIURNO. AF_02/2021</v>
          </cell>
        </row>
        <row r="1562">
          <cell r="A1562">
            <v>102964</v>
          </cell>
          <cell r="B1562" t="str">
            <v>PERFURATRIZ HIDRÁULICA SOBRE ESTEIRA, TORQUE MÁXIMO 98 KNM, PROFUNDIDADE MÁXIMA 25 M, DIÂMETRO MÁXIMO 115 MM, POTÊNCIA MOTOR 190 HP - CHP DIURNO. AF_02/2021</v>
          </cell>
        </row>
        <row r="1563">
          <cell r="A1563">
            <v>90626</v>
          </cell>
          <cell r="B1563" t="str">
            <v>PERFURATRIZ MANUAL, TORQUE MÁXIMO 83 N.M, POTÊNCIA 5 CV, COM DIÂMETRO MÁXIMO 4" - CHI DIURNO. AF_06/2015</v>
          </cell>
        </row>
        <row r="1564">
          <cell r="A1564">
            <v>90625</v>
          </cell>
          <cell r="B1564" t="str">
            <v>PERFURATRIZ MANUAL, TORQUE MÁXIMO 83 N.M, POTÊNCIA 5 CV, COM DIÂMETRO MÁXIMO 4" - CHP DIURNO. AF_06/2015</v>
          </cell>
        </row>
        <row r="1565">
          <cell r="A1565">
            <v>102881</v>
          </cell>
          <cell r="B1565" t="str">
            <v>PERFURATRIZ PARA EXECUÇÃO DE ESTACAS SECANTES, TIPO HÉLICE CONTÍNUA COM CABEÇOTE DUPLO E TUBO METÁLICO - CHI DIURNO. AF_04/2019</v>
          </cell>
        </row>
        <row r="1566">
          <cell r="A1566">
            <v>102880</v>
          </cell>
          <cell r="B1566" t="str">
            <v>PERFURATRIZ PARA EXECUÇÃO DE ESTACAS SECANTES, TIPO HÉLICE CONTÍNUA COM CABEÇOTE DUPLO E TUBO METÁLICO - CHP DIURNO. AF_04/2019</v>
          </cell>
        </row>
        <row r="1567">
          <cell r="A1567">
            <v>103225</v>
          </cell>
          <cell r="B1567" t="str">
            <v>PERFURATRIZ PARA FURO DIRECIONAL HORIZONTAL (HDD) COM CAPACIDADE ATÉ 89 KN, POTÊNCIA 24,8 HP A 80 HP (INCLUSO FERRAMENTAS E LOCALIZADOR) - CHI DIURNO. AF_05/2023</v>
          </cell>
        </row>
        <row r="1568">
          <cell r="A1568">
            <v>103224</v>
          </cell>
          <cell r="B1568" t="str">
            <v>PERFURATRIZ PARA FURO DIRECIONAL HORIZONTAL (HDD) COM CAPACIDADE ATÉ 89 KN, POTÊNCIA 24,8 HP A 80 HP (INCLUSO FERRAMENTAS E LOCALIZADOR) - CHP DIURNO. AF_05/2023</v>
          </cell>
        </row>
        <row r="1569">
          <cell r="A1569">
            <v>103237</v>
          </cell>
          <cell r="B1569" t="str">
            <v>PERFURATRIZ PARA FURO DIRECIONAL HORIZONTAL (HDD) COM CAPACIDADE DE 201 KN A 560 KN, POTÊNCIA 200 HP A 260 HP (INCLUSO FERRAMENTAS E LOCALIZADOR) - CHI DIURNO. AF_05/2023</v>
          </cell>
        </row>
        <row r="1570">
          <cell r="A1570">
            <v>103236</v>
          </cell>
          <cell r="B1570" t="str">
            <v>PERFURATRIZ PARA FURO DIRECIONAL HORIZONTAL (HDD) COM CAPACIDADE DE 201 KN A 560 KN, POTÊNCIA 200 HP A 260 HP (INCLUSO FERRAMENTAS E LOCALIZADOR) - CHP DIURNO. AF_05/2023</v>
          </cell>
        </row>
        <row r="1571">
          <cell r="A1571">
            <v>103231</v>
          </cell>
          <cell r="B1571" t="str">
            <v>PERFURATRIZ PARA FURO DIRECIONAL HORIZONTAL (HDD) COM CAPACIDADE DE 90 KN A 200 KN, POTÊNCIA 100 HP A 160 HP (INCLUSO FERRAMENTAS E LOCALIZADOR) - CHI DIURNO. AF_05/2023</v>
          </cell>
        </row>
        <row r="1572">
          <cell r="A1572">
            <v>103230</v>
          </cell>
          <cell r="B1572" t="str">
            <v>PERFURATRIZ PARA FURO DIRECIONAL HORIZONTAL (HDD) COM CAPACIDADE DE 90 KN A 200 KN, POTÊNCIA 100 HP A 160 HP (INCLUSO FERRAMENTAS E LOCALIZADOR) - CHP DIURNO. AF_05/2023</v>
          </cell>
        </row>
        <row r="1573">
          <cell r="A1573">
            <v>102975</v>
          </cell>
          <cell r="B1573" t="str">
            <v>PERFURATRIZ ROTATIVA SOBRE ESTEIRA, TORQUE MAXIMO 2500 KGM, POTENCIA 110 HP, MOTOR DIESEL - CHI DIURNO. AF_05/2017</v>
          </cell>
        </row>
        <row r="1574">
          <cell r="A1574">
            <v>102976</v>
          </cell>
          <cell r="B1574" t="str">
            <v>PERFURATRIZ ROTATIVA SOBRE ESTEIRA, TORQUE MAXIMO 2500 KGM, POTENCIA 110 HP, MOTOR DIESEL- CHP DIURNO. AF_05/2017</v>
          </cell>
        </row>
        <row r="1575">
          <cell r="A1575">
            <v>90632</v>
          </cell>
          <cell r="B1575" t="str">
            <v>PERFURATRIZ SOBRE ESTEIRA, TORQUE MÁXIMO 600 KGF, PESO MÉDIO 1000 KG, POTÊNCIA 20 HP, DIÂMETRO MÁXIMO 10" - CHI DIURNO. AF_06/2015</v>
          </cell>
        </row>
        <row r="1576">
          <cell r="A1576">
            <v>90631</v>
          </cell>
          <cell r="B1576" t="str">
            <v>PERFURATRIZ SOBRE ESTEIRA, TORQUE MÁXIMO 600 KGF, PESO MÉDIO 1000 KG, POTÊNCIA 20 HP, DIÂMETRO MÁXIMO 10" - CHP DIURNO. AF_06/2015</v>
          </cell>
        </row>
        <row r="1577">
          <cell r="A1577">
            <v>95709</v>
          </cell>
          <cell r="B1577" t="str">
            <v>PERFURATRIZ SOBRE ESTEIRA, TORQUE MÁXIMO 600 KGF, POTÊNCIA ENTRE 50 E 60 HP, DIÂMETRO MÁXIMO 10" - CHI DIURNO. AF_11/2016</v>
          </cell>
        </row>
        <row r="1578">
          <cell r="A1578">
            <v>95708</v>
          </cell>
          <cell r="B1578" t="str">
            <v>PERFURATRIZ SOBRE ESTEIRA, TORQUE MÁXIMO 600 KGF, POTÊNCIA ENTRE 50 E 60 HP, DIÂMETRO MÁXIMO 10" - CHP DIURNO. AF_11/2016</v>
          </cell>
        </row>
        <row r="1579">
          <cell r="A1579">
            <v>91278</v>
          </cell>
          <cell r="B1579" t="str">
            <v>PLACA VIBRATÓRIA REVERSÍVEL COM MOTOR 4 TEMPOS A GASOLINA, FORÇA CENTRÍFUGA DE 25 KN (2500 KGF), POTÊNCIA 5,5 CV - CHI DIURNO. AF_08/2015</v>
          </cell>
        </row>
        <row r="1580">
          <cell r="A1580">
            <v>91277</v>
          </cell>
          <cell r="B1580" t="str">
            <v>PLACA VIBRATÓRIA REVERSÍVEL COM MOTOR 4 TEMPOS A GASOLINA, FORÇA CENTRÍFUGA DE 25 KN (2500 KGF), POTÊNCIA 5,5 CV - CHP DIURNO. AF_08/2015</v>
          </cell>
        </row>
        <row r="1581">
          <cell r="A1581">
            <v>95277</v>
          </cell>
          <cell r="B1581" t="str">
            <v>POLIDORA DE PISO (POLITRIZ), PESO DE 100KG, DIÂMETRO 450 MM, MOTOR ELÉTRICO, POTÊNCIA 4 HP - CHI DIURNO. AF_05/2023</v>
          </cell>
        </row>
        <row r="1582">
          <cell r="A1582">
            <v>95276</v>
          </cell>
          <cell r="B1582" t="str">
            <v>POLIDORA DE PISO (POLITRIZ), PESO DE 100KG, DIÂMETRO 450 MM, MOTOR ELÉTRICO, POTÊNCIA 4 HP - CHP DIURNO. AF_05/2023</v>
          </cell>
        </row>
        <row r="1583">
          <cell r="A1583">
            <v>88430</v>
          </cell>
          <cell r="B1583" t="str">
            <v>PROJETOR DE ARGAMASSA, CAPACIDADE DE PROJEÇÃO 1,5 M3/H, ALCANCE DE 30 ATÉ 60 M, MOTOR ELÉTRICO POTÊNCIA 7,5 HP - CHI DIURNO. AF_06/2014</v>
          </cell>
        </row>
        <row r="1584">
          <cell r="A1584">
            <v>88418</v>
          </cell>
          <cell r="B1584" t="str">
            <v>PROJETOR DE ARGAMASSA, CAPACIDADE DE PROJEÇÃO 1,5 M3/H, ALCANCE DE 30 ATÉ 60 M, MOTOR ELÉTRICO POTÊNCIA 7,5 HP - CHP DIURNO. AF_06/2014</v>
          </cell>
        </row>
        <row r="1585">
          <cell r="A1585">
            <v>88438</v>
          </cell>
          <cell r="B1585" t="str">
            <v>PROJETOR DE ARGAMASSA, CAPACIDADE DE PROJEÇÃO 2 M3/H, ALCANCE ATÉ 50 M, MOTOR ELÉTRICO POTÊNCIA 7,5 HP - CHI DIURNO. AF_06/2014</v>
          </cell>
        </row>
        <row r="1586">
          <cell r="A1586">
            <v>88433</v>
          </cell>
          <cell r="B1586" t="str">
            <v>PROJETOR DE ARGAMASSA, CAPACIDADE DE PROJEÇÃO 2 M3/H, ALCANCE ATÉ 50 M, MOTOR ELÉTRICO POTÊNCIA 7,5 HP - CHP DIURNO. AF_06/2014</v>
          </cell>
        </row>
        <row r="1587">
          <cell r="A1587">
            <v>90669</v>
          </cell>
          <cell r="B1587" t="str">
            <v>PROJETOR PNEUMÁTICO DE ARGAMASSA PARA CHAPISCO E REBOCO COM RECIPIENTE ACOPLADO, TIPO CANEQUINHA, COM COMPRESSOR DE AR REBOCÁVEL VAZÃO 89 PCM E MOTOR DIESEL DE 20 CV - CHI DIURNO. AF_05/2023</v>
          </cell>
        </row>
        <row r="1588">
          <cell r="A1588">
            <v>90668</v>
          </cell>
          <cell r="B1588" t="str">
            <v>PROJETOR PNEUMÁTICO DE ARGAMASSA PARA CHAPISCO E REBOCO COM RECIPIENTE ACOPLADO, TIPO CANEQUINHA, COM COMPRESSOR DE AR REBOCÁVEL VAZÃO 89 PCM E MOTOR DIESEL DE 20 CV - CHP DIURNO. AF_05/2023</v>
          </cell>
        </row>
        <row r="1589">
          <cell r="A1589">
            <v>5946</v>
          </cell>
          <cell r="B1589" t="str">
            <v>PÁ CARREGADEIRA SOBRE RODAS, POTÊNCIA 197 HP, CAPACIDADE DA CAÇAMBA 2,5 A 3,5 M3, PESO OPERACIONAL 18338 KG - CHI DIURNO. AF_06/2014</v>
          </cell>
        </row>
        <row r="1590">
          <cell r="A1590">
            <v>5944</v>
          </cell>
          <cell r="B1590" t="str">
            <v>PÁ CARREGADEIRA SOBRE RODAS, POTÊNCIA 197 HP, CAPACIDADE DA CAÇAMBA 2,5 A 3,5 M3, PESO OPERACIONAL 18338 KG - CHP DIURNO. AF_06/2014</v>
          </cell>
        </row>
        <row r="1591">
          <cell r="A1591">
            <v>5942</v>
          </cell>
          <cell r="B1591" t="str">
            <v>PÁ CARREGADEIRA SOBRE RODAS, POTÊNCIA LÍQUIDA 128 HP, CAPACIDADE DA CAÇAMBA 1,7 A 2,8 M3, PESO OPERACIONAL 11632 KG - CHI DIURNO. AF_06/2014</v>
          </cell>
        </row>
        <row r="1592">
          <cell r="A1592">
            <v>5940</v>
          </cell>
          <cell r="B1592" t="str">
            <v>PÁ CARREGADEIRA SOBRE RODAS, POTÊNCIA LÍQUIDA 128 HP, CAPACIDADE DA CAÇAMBA 1,7 A 2,8 M3, PESO OPERACIONAL 11632 KG - CHP DIURNO. AF_06/2014</v>
          </cell>
        </row>
        <row r="1593">
          <cell r="A1593">
            <v>89251</v>
          </cell>
          <cell r="B1593" t="str">
            <v>RECICLADORA DE ASFALTO A FRIO SOBRE RODAS, LARGURA FRESAGEM DE 2,0 M, POTÊNCIA 422 HP - CHI DIURNO. AF_11/2014</v>
          </cell>
        </row>
        <row r="1594">
          <cell r="A1594">
            <v>89250</v>
          </cell>
          <cell r="B1594" t="str">
            <v>RECICLADORA DE ASFALTO A FRIO SOBRE RODAS, LARGURA FRESAGEM DE 2,0 M, POTÊNCIA 422 HP - CHP DIURNO. AF_11/2014</v>
          </cell>
        </row>
        <row r="1595">
          <cell r="A1595">
            <v>5681</v>
          </cell>
          <cell r="B1595" t="str">
            <v>RETROESCAVADEIRA SOBRE RODAS COM CARREGADEIRA, TRAÇÃO 4X2, POTÊNCIA LÍQ. 79 HP, CAÇAMBA CARREG. CAP. MÍN. 1 M3, CAÇAMBA RETRO CAP. 0,20 M3, PESO OPERACIONAL MÍN. 6.570 KG, PROFUNDIDADE ESCAVAÇÃO MÁX. 4,37 M - CHI DIURNO. AF_06/2014</v>
          </cell>
        </row>
        <row r="1596">
          <cell r="A1596">
            <v>5680</v>
          </cell>
          <cell r="B1596" t="str">
            <v>RETROESCAVADEIRA SOBRE RODAS COM CARREGADEIRA, TRAÇÃO 4X2, POTÊNCIA LÍQ. 79 HP, CAÇAMBA CARREG. CAP. MÍN. 1 M3, CAÇAMBA RETRO CAP. 0,20 M3, PESO OPERACIONAL MÍN. 6.570 KG, PROFUNDIDADE ESCAVAÇÃO MÁX. 4,37 M - CHP DIURNO. AF_06/2014</v>
          </cell>
        </row>
        <row r="1597">
          <cell r="A1597">
            <v>5877</v>
          </cell>
          <cell r="B1597" t="str">
            <v>RETROESCAVADEIRA SOBRE RODAS COM CARREGADEIRA, TRAÇÃO 4X4, POTÊNCIA LÍQ. 72 HP, CAÇAMBA CARREG. CAP. MÍN. 0,79 M3, CAÇAMBA RETRO CAP. 0,18 M3, PESO OPERACIONAL MÍN. 7.140 KG, PROFUNDIDADE ESCAVAÇÃO MÁX. 4,50 M - CHI DIURNO. AF_06/2014</v>
          </cell>
        </row>
        <row r="1598">
          <cell r="A1598">
            <v>5875</v>
          </cell>
          <cell r="B1598" t="str">
            <v>RETROESCAVADEIRA SOBRE RODAS COM CARREGADEIRA, TRAÇÃO 4X4, POTÊNCIA LÍQ. 72 HP, CAÇAMBA CARREG. CAP. MÍN. 0,79 M3, CAÇAMBA RETRO CAP. 0,18 M3, PESO OPERACIONAL MÍN. 7.140 KG, PROFUNDIDADE ESCAVAÇÃO MÁX. 4,50 M - CHP DIURNO. AF_06/2014</v>
          </cell>
        </row>
        <row r="1599">
          <cell r="A1599">
            <v>5679</v>
          </cell>
          <cell r="B1599" t="str">
            <v>RETROESCAVADEIRA SOBRE RODAS COM CARREGADEIRA, TRAÇÃO 4X4, POTÊNCIA LÍQ. 88 HP, CAÇAMBA CARREG. CAP. MÍN. 1 M3, CAÇAMBA RETRO CAP. 0,26 M3, PESO OPERACIONAL MÍN. 6.674 KG, PROFUNDIDADE ESCAVAÇÃO MÁX. 4,37 M - CHI DIURNO. AF_06/2014</v>
          </cell>
        </row>
        <row r="1600">
          <cell r="A1600">
            <v>5678</v>
          </cell>
          <cell r="B1600" t="str">
            <v>RETROESCAVADEIRA SOBRE RODAS COM CARREGADEIRA, TRAÇÃO 4X4, POTÊNCIA LÍQ. 88 HP, CAÇAMBA CARREG. CAP. MÍN. 1 M3, CAÇAMBA RETRO CAP. 0,26 M3, PESO OPERACIONAL MÍN. 6.674 KG, PROFUNDIDADE ESCAVAÇÃO MÁX. 4,37 M - CHP DIURNO. AF_06/2014</v>
          </cell>
        </row>
        <row r="1601">
          <cell r="A1601">
            <v>6880</v>
          </cell>
          <cell r="B1601" t="str">
            <v>ROLO COMPACTADOR DE PNEUS ESTÁTICO, PRESSÃO VARIÁVEL, POTÊNCIA 111 HP, PESO SEM/COM LASTRO 9,5 / 26 T, LARGURA DE TRABALHO 1,90 M - CHI DIURNO. AF_07/2014</v>
          </cell>
        </row>
        <row r="1602">
          <cell r="A1602">
            <v>6879</v>
          </cell>
          <cell r="B1602" t="str">
            <v>ROLO COMPACTADOR DE PNEUS ESTÁTICO, PRESSÃO VARIÁVEL, POTÊNCIA 111 HP, PESO SEM/COM LASTRO 9,5 / 26 T, LARGURA DE TRABALHO 1,90 M - CHP DIURNO. AF_07/2014</v>
          </cell>
        </row>
        <row r="1603">
          <cell r="A1603">
            <v>96464</v>
          </cell>
          <cell r="B1603" t="str">
            <v>ROLO COMPACTADOR DE PNEUS, ESTÁTICO, PRESSÃO VARIÁVEL, POTÊNCIA 110 HP, PESO SEM/COM LASTRO 10,8/27 T, LARGURA DE ROLAGEM 2,30 M - CHI DIURNO. AF_06/2017</v>
          </cell>
        </row>
        <row r="1604">
          <cell r="A1604">
            <v>96463</v>
          </cell>
          <cell r="B1604" t="str">
            <v>ROLO COMPACTADOR DE PNEUS, ESTÁTICO, PRESSÃO VARIÁVEL, POTÊNCIA 110 HP, PESO SEM/COM LASTRO 10,8/27 T, LARGURA DE ROLAGEM 2,30 M - CHP DIURNO. AF_06/2017</v>
          </cell>
        </row>
        <row r="1605">
          <cell r="A1605">
            <v>7050</v>
          </cell>
          <cell r="B1605" t="str">
            <v>ROLO COMPACTADOR PE DE CARNEIRO VIBRATORIO, POTENCIA 125 HP, PESO OPERACIONAL SEM/COM LASTRO 11,95 / 13,30 T, IMPACTO DINAMICO 38,5 / 22,5 T, LARGURA DE TRABALHO 2,15 M - CHI DIURNO. AF_06/2014</v>
          </cell>
        </row>
        <row r="1606">
          <cell r="A1606">
            <v>7049</v>
          </cell>
          <cell r="B1606" t="str">
            <v>ROLO COMPACTADOR PE DE CARNEIRO VIBRATORIO, POTENCIA 125 HP, PESO OPERACIONAL SEM/COM LASTRO 11,95 / 13,30 T, IMPACTO DINAMICO 38,5 / 22,5 T, LARGURA DE TRABALHO 2,15 M - CHP DIURNO. AF_06/2014</v>
          </cell>
        </row>
        <row r="1607">
          <cell r="A1607">
            <v>95632</v>
          </cell>
          <cell r="B1607" t="str">
            <v>ROLO COMPACTADOR VIBRATORIO TANDEM, ACO LISO, POTENCIA 125 HP, PESO SEM/COM LASTRO 10,20/11,65 T, LARGURA DE TRABALHO 1,73 M - CHI DIURNO. AF_11/2016</v>
          </cell>
        </row>
        <row r="1608">
          <cell r="A1608">
            <v>95631</v>
          </cell>
          <cell r="B1608" t="str">
            <v>ROLO COMPACTADOR VIBRATORIO TANDEM, ACO LISO, POTENCIA 125 HP, PESO SEM/COM LASTRO 10,20/11,65 T, LARGURA DE TRABALHO 1,73 M - CHP DIURNO. AF_11/2016</v>
          </cell>
        </row>
        <row r="1609">
          <cell r="A1609">
            <v>5685</v>
          </cell>
          <cell r="B1609" t="str">
            <v>ROLO COMPACTADOR VIBRATÓRIO DE UM CILINDRO AÇO LISO, POTÊNCIA 80 HP, PESO OPERACIONAL MÁXIMO 8,1 T, IMPACTO DINÂMICO 16,15 / 9,5 T, LARGURA DE TRABALHO 1,68 M - CHI DIURNO. AF_06/2014</v>
          </cell>
        </row>
        <row r="1610">
          <cell r="A1610">
            <v>5684</v>
          </cell>
          <cell r="B1610" t="str">
            <v>ROLO COMPACTADOR VIBRATÓRIO DE UM CILINDRO AÇO LISO, POTÊNCIA 80 HP, PESO OPERACIONAL MÁXIMO 8,1 T, IMPACTO DINÂMICO 16,15 / 9,5 T, LARGURA DE TRABALHO 1,68 M - CHP DIURNO. AF_06/2014</v>
          </cell>
        </row>
        <row r="1611">
          <cell r="A1611">
            <v>93244</v>
          </cell>
          <cell r="B1611" t="str">
            <v>ROLO COMPACTADOR VIBRATÓRIO PÉ DE CARNEIRO PARA SOLOS, POTÊNCIA 80 HP, PESO OPERACIONAL SEM/COM LASTRO 7,4 / 8,8 T, LARGURA DE TRABALHO 1,68 M - CHI DIURNO. AF_02/2016</v>
          </cell>
        </row>
        <row r="1612">
          <cell r="A1612">
            <v>73436</v>
          </cell>
          <cell r="B1612" t="str">
            <v>ROLO COMPACTADOR VIBRATÓRIO PÉ DE CARNEIRO PARA SOLOS, POTÊNCIA 80 HP, PESO OPERACIONAL SEM/COM LASTRO 7,4 / 8,8 T, LARGURA DE TRABALHO 1,68 M - CHP DIURNO. AF_02/2016</v>
          </cell>
        </row>
        <row r="1613">
          <cell r="A1613">
            <v>5881</v>
          </cell>
          <cell r="B1613" t="str">
            <v>ROLO COMPACTADOR VIBRATÓRIO PÉ DE CARNEIRO, OPERADO POR CONTROLE REMOTO, POTÊNCIA 12,5 KW, PESO OPERACIONAL 1,675 T, LARGURA DE TRABALHO 0,85 M - CHI DIURNO. AF_02/2016</v>
          </cell>
        </row>
        <row r="1614">
          <cell r="A1614">
            <v>5879</v>
          </cell>
          <cell r="B1614" t="str">
            <v>ROLO COMPACTADOR VIBRATÓRIO PÉ DE CARNEIRO, OPERADO POR CONTROLE REMOTO, POTÊNCIA 12,5 KW, PESO OPERACIONAL 1,675 T, LARGURA DE TRABALHO 0,85 M - CHP DIURNO. AF_02/2016</v>
          </cell>
        </row>
        <row r="1615">
          <cell r="A1615">
            <v>5865</v>
          </cell>
          <cell r="B1615" t="str">
            <v>ROLO COMPACTADOR VIBRATÓRIO REBOCÁVEL, CILINDRO DE AÇO LISO, POTÊNCIA DE TRAÇÃO DE 65 CV, PESO 4,7 T, IMPACTO DINÂMICO 18,3 T, LARGURA DE TRABALHO 1,67 M - CHI DIURNO. AF_02/2016</v>
          </cell>
        </row>
        <row r="1616">
          <cell r="A1616">
            <v>5863</v>
          </cell>
          <cell r="B1616" t="str">
            <v>ROLO COMPACTADOR VIBRATÓRIO REBOCÁVEL, CILINDRO DE AÇO LISO, POTÊNCIA DE TRAÇÃO DE 65 CV, PESO 4,7 T, IMPACTO DINÂMICO 18,3 T, LARGURA DE TRABALHO 1,67 M - CHP DIURNO. AF_02/2016</v>
          </cell>
        </row>
        <row r="1617">
          <cell r="A1617">
            <v>5869</v>
          </cell>
          <cell r="B1617" t="str">
            <v>ROLO COMPACTADOR VIBRATÓRIO TANDEM AÇO LISO, POTÊNCIA 58 HP, PESO SEM/COM LASTRO 6,5 / 9,4 T, LARGURA DE TRABALHO 1,2 M - CHI DIURNO. AF_06/2014</v>
          </cell>
        </row>
        <row r="1618">
          <cell r="A1618">
            <v>5867</v>
          </cell>
          <cell r="B1618" t="str">
            <v>ROLO COMPACTADOR VIBRATÓRIO TANDEM AÇO LISO, POTÊNCIA 58 HP, PESO SEM/COM LASTRO 6,5 / 9,4 T, LARGURA DE TRABALHO 1,2 M - CHP DIURNO. AF_06/2014</v>
          </cell>
        </row>
        <row r="1619">
          <cell r="A1619">
            <v>95271</v>
          </cell>
          <cell r="B1619" t="str">
            <v>RÉGUA VIBRATÓRIA DUPLA PARA CONCRETO, PESO DE 60KG, COMPRIMENTO 4 M, COM MOTOR A GASOLINA, POTÊNCIA 5,5 HP - CHI DIURNO. AF_09/2016</v>
          </cell>
        </row>
        <row r="1620">
          <cell r="A1620">
            <v>95270</v>
          </cell>
          <cell r="B1620" t="str">
            <v>RÉGUA VIBRATÓRIA DUPLA PARA CONCRETO, PESO DE 60KG, COMPRIMENTO 4 M, COM MOTOR A GASOLINA, POTÊNCIA 5,5 HP - CHP DIURNO. AF_09/2016</v>
          </cell>
        </row>
        <row r="1621">
          <cell r="A1621">
            <v>91693</v>
          </cell>
          <cell r="B1621" t="str">
            <v>SERRA CIRCULAR DE BANCADA COM MOTOR ELÉTRICO POTÊNCIA DE 5HP, COM COIFA PARA DISCO 10" - CHI DIURNO. AF_08/2015</v>
          </cell>
        </row>
        <row r="1622">
          <cell r="A1622">
            <v>91692</v>
          </cell>
          <cell r="B1622" t="str">
            <v>SERRA CIRCULAR DE BANCADA COM MOTOR ELÉTRICO POTÊNCIA DE 5HP, COM COIFA PARA DISCO 10" - CHP DIURNO. AF_08/2015</v>
          </cell>
        </row>
        <row r="1623">
          <cell r="A1623">
            <v>95140</v>
          </cell>
          <cell r="B1623" t="str">
            <v>TALHA MANUAL DE CORRENTE, CAPACIDADE DE 2 TON. COM ELEVAÇÃO DE 3 M - CHI DIURNO. AF_07/2016</v>
          </cell>
        </row>
        <row r="1624">
          <cell r="A1624">
            <v>95139</v>
          </cell>
          <cell r="B1624" t="str">
            <v>TALHA MANUAL DE CORRENTE, CAPACIDADE DE 2 TON. COM ELEVAÇÃO DE 3 M - CHP DIURNO. AF_07/2016</v>
          </cell>
        </row>
        <row r="1625">
          <cell r="A1625">
            <v>89027</v>
          </cell>
          <cell r="B1625" t="str">
            <v>TANQUE DE ASFALTO ESTACIONÁRIO COM MAÇARICO, CAPACIDADE 20.000 L - CHI DIURNO. AF_05/2023</v>
          </cell>
        </row>
        <row r="1626">
          <cell r="A1626">
            <v>89028</v>
          </cell>
          <cell r="B1626" t="str">
            <v>TANQUE DE ASFALTO ESTACIONÁRIO COM MAÇARICO, CAPACIDADE 20.000 L - CHP DIURNO. AF_05/2023</v>
          </cell>
        </row>
        <row r="1627">
          <cell r="A1627">
            <v>7031</v>
          </cell>
          <cell r="B1627" t="str">
            <v>TANQUE DE ASFALTO ESTACIONÁRIO COM SERPENTINA, CAPACIDADE 30.000 L - CHI DIURNO. AF_05/2023</v>
          </cell>
        </row>
        <row r="1628">
          <cell r="A1628">
            <v>7030</v>
          </cell>
          <cell r="B1628" t="str">
            <v>TANQUE DE ASFALTO ESTACIONÁRIO COM SERPENTINA, CAPACIDADE 30.000 L - CHP DIURNO. AF_05/2023</v>
          </cell>
        </row>
        <row r="1629">
          <cell r="A1629">
            <v>104092</v>
          </cell>
          <cell r="B1629" t="str">
            <v>TERMOFUSORA PARA TUBOS E CONEXÕES EM PPR COM DIÂMETROS DE 20 A 63 MM, POTÊNCIA DE 800 W, TENSAO 220 V - CHI DIURNO. AF_05/2022</v>
          </cell>
        </row>
        <row r="1630">
          <cell r="A1630">
            <v>104091</v>
          </cell>
          <cell r="B1630" t="str">
            <v>TERMOFUSORA PARA TUBOS E CONEXÕES EM PPR COM DIÂMETROS DE 20 A 63 MM, POTÊNCIA DE 800 W, TENSAO 220 V - CHP DIURNO. AF_05/2022</v>
          </cell>
        </row>
        <row r="1631">
          <cell r="A1631">
            <v>104098</v>
          </cell>
          <cell r="B1631" t="str">
            <v>TERMOFUSORA PARA TUBOS E CONEXÕES EM PPR COM DIÂMETROS DE 75 A 110 MM, POTÊNCIA DE *1100* W, TENSÃO 220 V - CHI DIURNO. AF_05/2022</v>
          </cell>
        </row>
        <row r="1632">
          <cell r="A1632">
            <v>104097</v>
          </cell>
          <cell r="B1632" t="str">
            <v>TERMOFUSORA PARA TUBOS E CONEXÕES EM PPR COM DIÂMETROS DE 75 A 110 MM, POTÊNCIA DE *1100* W, TENSÃO 220 V - CHP DIURNO. AF_05/2022</v>
          </cell>
        </row>
        <row r="1633">
          <cell r="A1633">
            <v>89031</v>
          </cell>
          <cell r="B1633" t="str">
            <v>TRATOR DE ESTEIRAS, POTÊNCIA 100 HP, PESO OPERACIONAL 9,4 T, COM LÂMINA 2,19 M3 - CHI DIURNO. AF_06/2014</v>
          </cell>
        </row>
        <row r="1634">
          <cell r="A1634">
            <v>89032</v>
          </cell>
          <cell r="B1634" t="str">
            <v>TRATOR DE ESTEIRAS, POTÊNCIA 100 HP, PESO OPERACIONAL 9,4 T, COM LÂMINA 2,19 M3 - CHP DIURNO. AF_06/2014</v>
          </cell>
        </row>
        <row r="1635">
          <cell r="A1635">
            <v>88844</v>
          </cell>
          <cell r="B1635" t="str">
            <v>TRATOR DE ESTEIRAS, POTÊNCIA 125 HP, PESO OPERACIONAL 12,9 T, COM LÂMINA 2,7 M3 - CHI DIURNO. AF_10/2014</v>
          </cell>
        </row>
        <row r="1636">
          <cell r="A1636">
            <v>88843</v>
          </cell>
          <cell r="B1636" t="str">
            <v>TRATOR DE ESTEIRAS, POTÊNCIA 125 HP, PESO OPERACIONAL 12,9 T, COM LÂMINA 2,7 M3 - CHP DIURNO. AF_10/2014</v>
          </cell>
        </row>
        <row r="1637">
          <cell r="A1637">
            <v>5853</v>
          </cell>
          <cell r="B1637" t="str">
            <v>TRATOR DE ESTEIRAS, POTÊNCIA 150 HP, PESO OPERACIONAL 16,7 T, COM RODA MOTRIZ ELEVADA E LÂMINA 3,18 M3 - CHI DIURNO. AF_06/2014</v>
          </cell>
        </row>
        <row r="1638">
          <cell r="A1638">
            <v>5851</v>
          </cell>
          <cell r="B1638" t="str">
            <v>TRATOR DE ESTEIRAS, POTÊNCIA 150 HP, PESO OPERACIONAL 16,7 T, COM RODA MOTRIZ ELEVADA E LÂMINA 3,18 M3 - CHP DIURNO. AF_06/2014</v>
          </cell>
        </row>
        <row r="1639">
          <cell r="A1639">
            <v>5849</v>
          </cell>
          <cell r="B1639" t="str">
            <v>TRATOR DE ESTEIRAS, POTÊNCIA 170 HP, PESO OPERACIONAL 19 T, CAÇAMBA 5,2 M3 - CHI DIURNO. AF_06/2014</v>
          </cell>
        </row>
        <row r="1640">
          <cell r="A1640">
            <v>5847</v>
          </cell>
          <cell r="B1640" t="str">
            <v>TRATOR DE ESTEIRAS, POTÊNCIA 170 HP, PESO OPERACIONAL 19 T, CAÇAMBA 5,2 M3 - CHP DIURNO. AF_06/2014</v>
          </cell>
        </row>
        <row r="1641">
          <cell r="A1641">
            <v>5857</v>
          </cell>
          <cell r="B1641" t="str">
            <v>TRATOR DE ESTEIRAS, POTÊNCIA 347 HP, PESO OPERACIONAL 38,5 T, COM LÂMINA 8,70 M3 - CHI DIURNO. AF_06/2014</v>
          </cell>
        </row>
        <row r="1642">
          <cell r="A1642">
            <v>5855</v>
          </cell>
          <cell r="B1642" t="str">
            <v>TRATOR DE ESTEIRAS, POTÊNCIA 347 HP, PESO OPERACIONAL 38,5 T, COM LÂMINA 8,70 M3 - CHP DIURNO. AF_06/2014</v>
          </cell>
        </row>
        <row r="1643">
          <cell r="A1643">
            <v>96021</v>
          </cell>
          <cell r="B1643" t="str">
            <v>TRATOR DE PNEUS COM POTÊNCIA DE 122 CV, TRAÇÃO 4X4, COM GRADE DE DISCOS ACOPLADA - CHI DIURNO. AF_02/2017</v>
          </cell>
        </row>
        <row r="1644">
          <cell r="A1644">
            <v>96020</v>
          </cell>
          <cell r="B1644" t="str">
            <v>TRATOR DE PNEUS COM POTÊNCIA DE 122 CV, TRAÇÃO 4X4, COM GRADE DE DISCOS ACOPLADA - CHP DIURNO. AF_02/2017</v>
          </cell>
        </row>
        <row r="1645">
          <cell r="A1645">
            <v>96014</v>
          </cell>
          <cell r="B1645" t="str">
            <v>TRATOR DE PNEUS COM POTÊNCIA DE 122 CV, TRAÇÃO 4X4, COM VASSOURA MECÂNICA ACOPLADA - CHI DIURNO. AF_02/2017</v>
          </cell>
        </row>
        <row r="1646">
          <cell r="A1646">
            <v>96013</v>
          </cell>
          <cell r="B1646" t="str">
            <v>TRATOR DE PNEUS COM POTÊNCIA DE 122 CV, TRAÇÃO 4X4, COM VASSOURA MECÂNICA ACOPLADA - CHP DIURNO. AF_02/2017</v>
          </cell>
        </row>
        <row r="1647">
          <cell r="A1647">
            <v>96029</v>
          </cell>
          <cell r="B1647" t="str">
            <v>TRATOR DE PNEUS COM POTÊNCIA DE 85 CV, TRAÇÃO 4X4, COM GRADE DE DISCOS ACOPLADA - CHI DIURNO. AF_02/2017</v>
          </cell>
        </row>
        <row r="1648">
          <cell r="A1648">
            <v>96028</v>
          </cell>
          <cell r="B1648" t="str">
            <v>TRATOR DE PNEUS COM POTÊNCIA DE 85 CV, TRAÇÃO 4X4, COM GRADE DE DISCOS ACOPLADA - CHP DIURNO. AF_02/2017</v>
          </cell>
        </row>
        <row r="1649">
          <cell r="A1649">
            <v>96155</v>
          </cell>
          <cell r="B1649" t="str">
            <v>TRATOR DE PNEUS COM POTÊNCIA DE 85 CV, TRAÇÃO 4X4, COM VASSOURA MECÂNICA ACOPLADA - CHI DIURNO. AF_02/2017</v>
          </cell>
        </row>
        <row r="1650">
          <cell r="A1650">
            <v>96157</v>
          </cell>
          <cell r="B1650" t="str">
            <v>TRATOR DE PNEUS COM POTÊNCIA DE 85 CV, TRAÇÃO 4X4, COM VASSOURA MECÂNICA ACOPLADA - CHP DIURNO. AF_03/2017</v>
          </cell>
        </row>
        <row r="1651">
          <cell r="A1651">
            <v>5845</v>
          </cell>
          <cell r="B1651" t="str">
            <v>TRATOR DE PNEUS, POTÊNCIA 122 CV, TRAÇÃO 4X4, PESO COM LASTRO DE 4.510 KG - CHI DIURNO. AF_06/2014</v>
          </cell>
        </row>
        <row r="1652">
          <cell r="A1652">
            <v>5843</v>
          </cell>
          <cell r="B1652" t="str">
            <v>TRATOR DE PNEUS, POTÊNCIA 122 CV, TRAÇÃO 4X4, PESO COM LASTRO DE 4.510 KG - CHP DIURNO. AF_06/2014</v>
          </cell>
        </row>
        <row r="1653">
          <cell r="A1653">
            <v>89036</v>
          </cell>
          <cell r="B1653" t="str">
            <v>TRATOR DE PNEUS, POTÊNCIA 85 CV, TRAÇÃO 4X4, PESO COM LASTRO DE 4.675 KG - CHI DIURNO. AF_06/2014</v>
          </cell>
        </row>
        <row r="1654">
          <cell r="A1654">
            <v>89035</v>
          </cell>
          <cell r="B1654" t="str">
            <v>TRATOR DE PNEUS, POTÊNCIA 85 CV, TRAÇÃO 4X4, PESO COM LASTRO DE 4.675 KG - CHP DIURNO. AF_06/2014</v>
          </cell>
        </row>
        <row r="1655">
          <cell r="A1655">
            <v>93440</v>
          </cell>
          <cell r="B1655" t="str">
            <v>USINA DE ASFALTO À FRIO, CAPACIDADE DE 40 A 60 TON/HORA, ELÉTRICA POTÊNCIA 30 CV - CHI DIURNO. AF_05/2023</v>
          </cell>
        </row>
        <row r="1656">
          <cell r="A1656">
            <v>93439</v>
          </cell>
          <cell r="B1656" t="str">
            <v>USINA DE ASFALTO À FRIO, CAPACIDADE DE 40 A 60 TON/HORA, ELÉTRICA POTÊNCIA 30 CV - CHP DIURNO. AF_05/2023</v>
          </cell>
        </row>
        <row r="1657">
          <cell r="A1657">
            <v>100648</v>
          </cell>
          <cell r="B1657" t="str">
            <v>USINA DE ASFALTO, TIPO GRAVIMÉTRICA, PROD 150 TON/HORA - CHI DIURNO. AF_12/2019</v>
          </cell>
        </row>
        <row r="1658">
          <cell r="A1658">
            <v>100647</v>
          </cell>
          <cell r="B1658" t="str">
            <v>USINA DE ASFALTO, TIPO GRAVIMÉTRICA, PROD 150 TON/HORA - CHP DIURNO. AF_12/2019</v>
          </cell>
        </row>
        <row r="1659">
          <cell r="A1659">
            <v>5829</v>
          </cell>
          <cell r="B1659" t="str">
            <v>USINA DE CONCRETO FIXA, CAPACIDADE NOMINAL DE 90 A 120 M3/H, SEM SILO - CHI DIURNO. AF_07/2016</v>
          </cell>
        </row>
        <row r="1660">
          <cell r="A1660">
            <v>5823</v>
          </cell>
          <cell r="B1660" t="str">
            <v>USINA DE CONCRETO FIXA, CAPACIDADE NOMINAL DE 90 A 120 M3/H, SEM SILO - CHP DIURNO. AF_07/2016</v>
          </cell>
        </row>
        <row r="1661">
          <cell r="A1661">
            <v>106095</v>
          </cell>
          <cell r="B1661"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v>
          </cell>
        </row>
        <row r="1662">
          <cell r="A1662">
            <v>106094</v>
          </cell>
          <cell r="B1662"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v>
          </cell>
        </row>
        <row r="1663">
          <cell r="A1663">
            <v>100642</v>
          </cell>
          <cell r="B1663" t="str">
            <v>USINA DE MISTURA ASFÁLTICA À QUENTE, TIPO CONTRA FLUXO, PROD 100 A 140 TON/HORA - CHI DIURNO. AF_12/2019</v>
          </cell>
        </row>
        <row r="1664">
          <cell r="A1664">
            <v>100641</v>
          </cell>
          <cell r="B1664" t="str">
            <v>USINA DE MISTURA ASFÁLTICA À QUENTE, TIPO CONTRA FLUXO, PROD 100 A 140 TON/HORA - CHP DIURNO. AF_12/2019</v>
          </cell>
        </row>
        <row r="1665">
          <cell r="A1665">
            <v>93434</v>
          </cell>
          <cell r="B1665" t="str">
            <v>USINA DE MISTURA ASFÁLTICA À QUENTE, TIPO CONTRA FLUXO, PROD 40 A 80 TON/HORA - CHI DIURNO. AF_05/2023</v>
          </cell>
        </row>
        <row r="1666">
          <cell r="A1666">
            <v>93433</v>
          </cell>
          <cell r="B1666" t="str">
            <v>USINA DE MISTURA ASFÁLTICA À QUENTE, TIPO CONTRA FLUXO, PROD 40 A 80 TON/HORA - CHP DIURNO. AF_05/2023</v>
          </cell>
        </row>
        <row r="1667">
          <cell r="A1667">
            <v>95122</v>
          </cell>
          <cell r="B1667" t="str">
            <v>USINA MISTURADORA DE SOLOS, CAPACIDADE DE 200 A 500 TON/H, POTENCIA 75KW - CHI DIURNO. AF_07/2016</v>
          </cell>
        </row>
        <row r="1668">
          <cell r="A1668">
            <v>95121</v>
          </cell>
          <cell r="B1668" t="str">
            <v>USINA MISTURADORA DE SOLOS, CAPACIDADE DE 200 A 500 TON/H, POTENCIA 75KW - CHP DIURNO. AF_07/2016</v>
          </cell>
        </row>
        <row r="1669">
          <cell r="A1669">
            <v>5841</v>
          </cell>
          <cell r="B1669" t="str">
            <v>VASSOURA MECÂNICA REBOCÁVEL COM ESCOVA CILÍNDRICA, LARGURA ÚTIL DE VARRIMENTO DE 2,44 M - CHI DIURNO. AF_06/2014</v>
          </cell>
        </row>
        <row r="1670">
          <cell r="A1670">
            <v>5839</v>
          </cell>
          <cell r="B1670" t="str">
            <v>VASSOURA MECÂNICA REBOCÁVEL COM ESCOVA CILÍNDRICA, LARGURA ÚTIL DE VARRIMENTO DE 2,44 M - CHP DIURNO. AF_06/2014</v>
          </cell>
        </row>
        <row r="1671">
          <cell r="A1671">
            <v>90587</v>
          </cell>
          <cell r="B1671" t="str">
            <v>VIBRADOR DE IMERSÃO, DIÂMETRO DE PONTEIRA 45MM, MOTOR ELÉTRICO TRIFÁSICO POTÊNCIA DE 2 CV - CHI DIURNO. AF_06/2015</v>
          </cell>
        </row>
        <row r="1672">
          <cell r="A1672">
            <v>90586</v>
          </cell>
          <cell r="B1672" t="str">
            <v>VIBRADOR DE IMERSÃO, DIÂMETRO DE PONTEIRA 45MM, MOTOR ELÉTRICO TRIFÁSICO POTÊNCIA DE 2 CV - CHP DIURNO. AF_06/2015</v>
          </cell>
        </row>
        <row r="1673">
          <cell r="A1673">
            <v>106392</v>
          </cell>
          <cell r="B1673" t="str">
            <v>VIBROACABADORA DE ASFALTO SOBRE ESTEIRAS, LARG. PAVIM. 2,60 M A 5,75 M, POT. 110 HP, CAP. 450 T/ H - CHI DIURNO. AF_11/2025</v>
          </cell>
        </row>
        <row r="1674">
          <cell r="A1674">
            <v>106389</v>
          </cell>
          <cell r="B1674" t="str">
            <v>VIBROACABADORA DE ASFALTO SOBRE ESTEIRAS, LARG. PAVIM. 2,60 M A 5,75 M, POT. 110 HP, CAP. 450 T/ H - CHP DIURNO. AF_11/2025</v>
          </cell>
        </row>
        <row r="1675">
          <cell r="A1675">
            <v>106391</v>
          </cell>
          <cell r="B1675" t="str">
            <v>VIBROACABADORA DE ASFALTO SOBRE ESTEIRAS, LARG. PAVIM. MÁX. 8,00 M, POT. 100 KW/ 134 HP, CAP. 600 T/ H - CHI DIURNO. AF_11/2025</v>
          </cell>
        </row>
        <row r="1676">
          <cell r="A1676">
            <v>106388</v>
          </cell>
          <cell r="B1676" t="str">
            <v>VIBROACABADORA DE ASFALTO SOBRE ESTEIRAS, LARG. PAVIM. MÁX. 8,00 M, POT. 100 KW/ 134 HP, CAP. 600 T/ H - CHP DIURNO. AF_11/2025</v>
          </cell>
        </row>
        <row r="1677">
          <cell r="A1677">
            <v>5837</v>
          </cell>
          <cell r="B1677" t="str">
            <v>VIBROACABADORA DE ASFALTO SOBRE ESTEIRAS, LARGURA DE PAVIMENTAÇÃO 1,90 M A 5,30 M, POTÊNCIA 105 HP CAPACIDADE 450 T/H - CHI DIURNO. AF_11/2014</v>
          </cell>
        </row>
        <row r="1678">
          <cell r="A1678">
            <v>5835</v>
          </cell>
          <cell r="B1678" t="str">
            <v>VIBROACABADORA DE ASFALTO SOBRE ESTEIRAS, LARGURA DE PAVIMENTAÇÃO 1,90 M A 5,30 M, POTÊNCIA 105 HP CAPACIDADE 450 T/H - CHP DIURNO. AF_11/2014</v>
          </cell>
        </row>
        <row r="1679">
          <cell r="A1679">
            <v>89257</v>
          </cell>
          <cell r="B1679" t="str">
            <v>VIBROACABADORA DE ASFALTO SOBRE ESTEIRAS, LARGURA DE PAVIMENTAÇÃO 2,13 M A 4,55 M, POTÊNCIA 100 HP CAPACIDADE 400 T/H - CHP DIURNO. AF_11/2014</v>
          </cell>
        </row>
        <row r="1680">
          <cell r="A1680">
            <v>89258</v>
          </cell>
          <cell r="B1680" t="str">
            <v>VIBROACABADORA DE ASFALTO SOBRE ESTEIRAS, LARGURA DE PAVIMENTAÇÃO 2,13 M A 4,55 M, POTÊNCIA 100 HP, CAPACIDADE 400 T/H - CHI DIURNO. AF_11/2014</v>
          </cell>
        </row>
        <row r="1681">
          <cell r="A1681">
            <v>106393</v>
          </cell>
          <cell r="B1681" t="str">
            <v>VIBROACABADORA DE ASFALTO SOBRE RODAS, LARGURA DE PAVIMENTAÇÃO DE 1,70 A 4,20 M, POTÊNCIA 78 KW/105 HP, CAPACIDADE 300 T/H - CHI DIURNO. AF_11/2025</v>
          </cell>
        </row>
        <row r="1682">
          <cell r="A1682">
            <v>106390</v>
          </cell>
          <cell r="B1682" t="str">
            <v>VIBROACABADORA DE ASFALTO SOBRE RODAS, LARGURA DE PAVIMENTAÇÃO DE 1,70 A 4,20 M, POTÊNCIA 78 KW/105 HP, CAPACIDADE 300 T/H - CHP DIURNO. AF_11/2025</v>
          </cell>
        </row>
        <row r="1683">
          <cell r="A1683">
            <v>97621</v>
          </cell>
          <cell r="B1683" t="str">
            <v>DEMOLIÇÃO DE ALVENARIA DE BLOCO FURADO, DE FORMA MANUAL, COM REAPROVEITAMENTO. AF_09/2023</v>
          </cell>
        </row>
        <row r="1684">
          <cell r="A1684">
            <v>97622</v>
          </cell>
          <cell r="B1684" t="str">
            <v>DEMOLIÇÃO DE ALVENARIA DE BLOCO FURADO, DE FORMA MANUAL, SEM REAPROVEITAMENTO. AF_09/2023</v>
          </cell>
        </row>
        <row r="1685">
          <cell r="A1685">
            <v>97623</v>
          </cell>
          <cell r="B1685" t="str">
            <v>DEMOLIÇÃO DE ALVENARIA DE TIJOLO MACIÇO, DE FORMA MANUAL, COM REAPROVEITAMENTO. AF_09/2023</v>
          </cell>
        </row>
        <row r="1686">
          <cell r="A1686">
            <v>97624</v>
          </cell>
          <cell r="B1686" t="str">
            <v>DEMOLIÇÃO DE ALVENARIA DE TIJOLO MACIÇO, DE FORMA MANUAL, SEM REAPROVEITAMENTO. AF_09/2023</v>
          </cell>
        </row>
        <row r="1687">
          <cell r="A1687">
            <v>97625</v>
          </cell>
          <cell r="B1687" t="str">
            <v>DEMOLIÇÃO DE ALVENARIA PARA QUALQUER TIPO DE BLOCO, DE FORMA MECANIZADA, SEM REAPROVEITAMENTO. AF_09/2023</v>
          </cell>
        </row>
        <row r="1688">
          <cell r="A1688">
            <v>104791</v>
          </cell>
          <cell r="B1688" t="str">
            <v>DEMOLIÇÃO DE ARGAMASSAS, DE FORMA DE FORMA MECANIZADA COM MARTELETE, SEM REAPROVEITAMENTO. AF_09/2023</v>
          </cell>
        </row>
        <row r="1689">
          <cell r="A1689">
            <v>97631</v>
          </cell>
          <cell r="B1689" t="str">
            <v>DEMOLIÇÃO DE ARGAMASSAS, DE FORMA MANUAL, SEM REAPROVEITAMENTO. AF_09/2023</v>
          </cell>
        </row>
        <row r="1690">
          <cell r="A1690">
            <v>104796</v>
          </cell>
          <cell r="B1690" t="str">
            <v>DEMOLIÇÃO DE GUIAS, SARJETAS OU SARJETÕES, DE FORMA MECANIZADA, SEM REAPROVEITAMENTO. AF_09/2023</v>
          </cell>
        </row>
        <row r="1691">
          <cell r="A1691">
            <v>97628</v>
          </cell>
          <cell r="B1691" t="str">
            <v>DEMOLIÇÃO DE LAJES, EM CONCRETO ARMADO, DE FORMA MANUAL, SEM REAPROVEITAMENTO. AF_09/2023</v>
          </cell>
        </row>
        <row r="1692">
          <cell r="A1692">
            <v>97629</v>
          </cell>
          <cell r="B1692" t="str">
            <v>DEMOLIÇÃO DE LAJES, EM CONCRETO ARMADO, DE FORMA MECANIZADA COM MARTELETE, SEM REAPROVEITAMENTO. AF_09/2023</v>
          </cell>
        </row>
        <row r="1693">
          <cell r="A1693">
            <v>97626</v>
          </cell>
          <cell r="B1693" t="str">
            <v>DEMOLIÇÃO DE PILARES E VIGAS EM CONCRETO ARMADO, DE FORMA MANUAL, SEM REAPROVEITAMENTO. AF_09/2023</v>
          </cell>
        </row>
        <row r="1694">
          <cell r="A1694">
            <v>97627</v>
          </cell>
          <cell r="B1694" t="str">
            <v>DEMOLIÇÃO DE PILARES E VIGAS EM CONCRETO ARMADO, DE FORMA MECANIZADA COM MARTELETE, SEM REAPROVEITAMENTO. AF_09/2023</v>
          </cell>
        </row>
        <row r="1695">
          <cell r="A1695">
            <v>104789</v>
          </cell>
          <cell r="B1695" t="str">
            <v>DEMOLIÇÃO DE PISO DE CONCRETO SIMPLES, DE FORMA MANUAL, SEM REAPROVEITAMENTO. AF_09/2023</v>
          </cell>
        </row>
        <row r="1696">
          <cell r="A1696">
            <v>104790</v>
          </cell>
          <cell r="B1696" t="str">
            <v>DEMOLIÇÃO DE PISO DE CONCRETO SIMPLES, DE FORMA MECANIZADA COM MARTELETE, SEM REAPROVEITAMENTO. AF_09/2023</v>
          </cell>
        </row>
        <row r="1697">
          <cell r="A1697">
            <v>97633</v>
          </cell>
          <cell r="B1697" t="str">
            <v>DEMOLIÇÃO DE REVESTIMENTO CERÂMICO, DE FORMA MANUAL, SEM REAPROVEITAMENTO. AF_09/2023</v>
          </cell>
        </row>
        <row r="1698">
          <cell r="A1698">
            <v>97634</v>
          </cell>
          <cell r="B1698" t="str">
            <v>DEMOLIÇÃO DE REVESTIMENTO CERÂMICO, DE FORMA MECANIZADA COM MARTELETE, SEM REAPROVEITAMENTO. AF_09/2023</v>
          </cell>
        </row>
        <row r="1699">
          <cell r="A1699">
            <v>97632</v>
          </cell>
          <cell r="B1699" t="str">
            <v>DEMOLIÇÃO DE RODAPÉ CERÂMICO, DE FORMA MANUAL, SEM REAPROVEITAMENTO. AF_09/2023</v>
          </cell>
        </row>
        <row r="1700">
          <cell r="A1700">
            <v>97636</v>
          </cell>
          <cell r="B1700" t="str">
            <v>DEMOLIÇÃO PARCIAL DE PAVIMENTO ASFÁLTICO, DE FORMA MECANIZADA, SEM REAPROVEITAMENTO. AF_09/2023</v>
          </cell>
        </row>
        <row r="1701">
          <cell r="A1701">
            <v>104797</v>
          </cell>
          <cell r="B1701" t="str">
            <v>REMOÇAO DE GUIAS PRÉ-FABRICADAS DE CONCRETO, DE FORMA MECANIZADA, COM REAPROVEITAMENTO. AF_09/2023</v>
          </cell>
        </row>
        <row r="1702">
          <cell r="A1702">
            <v>104803</v>
          </cell>
          <cell r="B1702" t="str">
            <v>REMOÇÃO CALHAS E RUFOS, DE FORMA MANUAL, SEM REAPROVEITAMENTO. AF_09/2023</v>
          </cell>
        </row>
        <row r="1703">
          <cell r="A1703">
            <v>97664</v>
          </cell>
          <cell r="B1703" t="str">
            <v>REMOÇÃO DE ACESSÓRIOS, DE FORMA MANUAL, SEM REAPROVEITAMENTO. AF_09/2023</v>
          </cell>
        </row>
        <row r="1704">
          <cell r="A1704">
            <v>104801</v>
          </cell>
          <cell r="B1704" t="str">
            <v>REMOÇÃO DE ALAMBRADOS PARA QUADRAS POLIESPORTIVAS, ESTRUTURADO POR TUBOS DE AÇO GALVANIZADO, COM TELA DE ARAME GALVANIZADO, DE FORMA MANUAL, SEM REAPROVEITAMENTO. AF_09/2023</v>
          </cell>
        </row>
        <row r="1705">
          <cell r="A1705">
            <v>97661</v>
          </cell>
          <cell r="B1705" t="str">
            <v>REMOÇÃO DE CABOS ELÉTRICOS, COM SEÇÃO DE 10 MM², FORMA MANUAL, SEM REAPROVEITAMENTO. AF_09/2023</v>
          </cell>
        </row>
        <row r="1706">
          <cell r="A1706">
            <v>104794</v>
          </cell>
          <cell r="B1706" t="str">
            <v>REMOÇÃO DE CABOS ELÉTRICOS, COM SEÇÃO DE 16 MM², FORMA MANUAL, SEM REAPROVEITAMENTO. AF_09/2023</v>
          </cell>
        </row>
        <row r="1707">
          <cell r="A1707">
            <v>104795</v>
          </cell>
          <cell r="B1707" t="str">
            <v>REMOÇÃO DE CABOS ELÉTRICOS, COM SEÇÃO DE 25 MM², FORMA MANUAL, SEM REAPROVEITAMENTO. AF_09/2023</v>
          </cell>
        </row>
        <row r="1708">
          <cell r="A1708">
            <v>104792</v>
          </cell>
          <cell r="B1708" t="str">
            <v>REMOÇÃO DE CABOS ELÉTRICOS, COM SEÇÃO DE ATÉ 2,5 MM², DE FORMA MANUAL, SEM REAPROVEITAMENTO. AF_09/2023</v>
          </cell>
        </row>
        <row r="1709">
          <cell r="A1709">
            <v>104793</v>
          </cell>
          <cell r="B1709" t="str">
            <v>REMOÇÃO DE CABOS ELÉTRICOS, COM SEÇÃO MAIOR QUE 2,5 MM² E MENOR QUE 10 MM², DE FORMA MANUAL, SEM REAPROVEITAMENTO. AF_09/2023</v>
          </cell>
        </row>
        <row r="1710">
          <cell r="A1710">
            <v>104800</v>
          </cell>
          <cell r="B1710" t="str">
            <v>REMOÇÃO DE CERCAS E MOURÕES, DE FORMA MANUAL, SEM REAPROVEITAMENTO. AF_09/2023</v>
          </cell>
        </row>
        <row r="1711">
          <cell r="A1711">
            <v>97638</v>
          </cell>
          <cell r="B1711" t="str">
            <v>REMOÇÃO DE CHAPAS E PERFIS DE DRYWALL, DE FORMA MANUAL, SEM REAPROVEITAMENTO. AF_09/2023</v>
          </cell>
        </row>
        <row r="1712">
          <cell r="A1712">
            <v>97641</v>
          </cell>
          <cell r="B1712" t="str">
            <v>REMOÇÃO DE FORRO DE GESSO, DE FORMA MANUAL, SEM REAPROVEITAMENTO. AF_09/2023</v>
          </cell>
        </row>
        <row r="1713">
          <cell r="A1713">
            <v>97640</v>
          </cell>
          <cell r="B1713" t="str">
            <v>REMOÇÃO DE FORROS DE DRYWALL, PVC E FIBROMINERAL, DE FORMA MANUAL, SEM REAPROVEITAMENTO. AF_09/2023</v>
          </cell>
        </row>
        <row r="1714">
          <cell r="A1714">
            <v>97660</v>
          </cell>
          <cell r="B1714" t="str">
            <v>REMOÇÃO DE INTERRUPTORES/TOMADAS ELÉTRICAS, DE FORMA MANUAL, SEM REAPROVEITAMENTO. AF_09/2023</v>
          </cell>
        </row>
        <row r="1715">
          <cell r="A1715">
            <v>97645</v>
          </cell>
          <cell r="B1715" t="str">
            <v>REMOÇÃO DE JANELAS, DE FORMA MANUAL, SEM REAPROVEITAMENTO. AF_09/2023</v>
          </cell>
        </row>
        <row r="1716">
          <cell r="A1716">
            <v>97663</v>
          </cell>
          <cell r="B1716" t="str">
            <v>REMOÇÃO DE LOUÇAS, DE FORMA MANUAL, SEM REAPROVEITAMENTO. AF_09/2023</v>
          </cell>
        </row>
        <row r="1717">
          <cell r="A1717">
            <v>97665</v>
          </cell>
          <cell r="B1717" t="str">
            <v>REMOÇÃO DE LUMINÁRIAS, DE FORMA MANUAL, SEM REAPROVEITAMENTO. AF_09/2023</v>
          </cell>
        </row>
        <row r="1718">
          <cell r="A1718">
            <v>97666</v>
          </cell>
          <cell r="B1718" t="str">
            <v>REMOÇÃO DE METAIS SANITÁRIOS, DE FORMA MANUAL, SEM REAPROVEITAMENTO. AF_09/2023</v>
          </cell>
        </row>
        <row r="1719">
          <cell r="A1719">
            <v>97635</v>
          </cell>
          <cell r="B1719" t="str">
            <v>REMOÇÃO DE PISO DE BLOCO INTERTRAVADO OU DE PEDRA PORTUGUESA, DE FORMA MANUAL, COM REAPROVEITAMENTO. AF_09/2023</v>
          </cell>
        </row>
        <row r="1720">
          <cell r="A1720">
            <v>97643</v>
          </cell>
          <cell r="B1720" t="str">
            <v>REMOÇÃO DE PISO DE MADEIRA (ASSOALHO E BARROTE), DE FORMA MANUAL, SEM REAPROVEITAMENTO. AF_09/2023</v>
          </cell>
        </row>
        <row r="1721">
          <cell r="A1721">
            <v>104799</v>
          </cell>
          <cell r="B1721" t="str">
            <v>REMOÇÃO DE PLACAS DE SINALIZAÇÃO VIÁRIA, DE FORMA MANUAL, SEM REAPROVEITAMENTO. AF_09/2023</v>
          </cell>
        </row>
        <row r="1722">
          <cell r="A1722">
            <v>97639</v>
          </cell>
          <cell r="B1722" t="str">
            <v>REMOÇÃO DE PLACAS E PILARETES DE CONCRETO, DE FORMA MANUAL, SEM REAPROVEITAMENTO. AF_09/2023</v>
          </cell>
        </row>
        <row r="1723">
          <cell r="A1723">
            <v>97644</v>
          </cell>
          <cell r="B1723" t="str">
            <v>REMOÇÃO DE PORTAS, DE FORMA MANUAL, SEM REAPROVEITAMENTO. AF_09/2023</v>
          </cell>
        </row>
        <row r="1724">
          <cell r="A1724">
            <v>97648</v>
          </cell>
          <cell r="B1724" t="str">
            <v>REMOÇÃO DE PROTEÇÃO TÉRMICA PARA COBERTURA EM EPS, DE FORMA MANUAL, SEM REAPROVEITAMENTO. AF_09/2023</v>
          </cell>
        </row>
        <row r="1725">
          <cell r="A1725">
            <v>104798</v>
          </cell>
          <cell r="B1725" t="str">
            <v>REMOÇÃO DE SUPORTE METÁLICO OU DE MADEIRA PARA PLACAS DE SINALIZAÇÃO VIÁRIA, DE FORMA MANUAL, SEM REAPROVEITAMENTO. AF_09/2023</v>
          </cell>
        </row>
        <row r="1726">
          <cell r="A1726">
            <v>97637</v>
          </cell>
          <cell r="B1726" t="str">
            <v>REMOÇÃO DE TAPUME/ CHAPAS METÁLICAS E DE MADEIRA, DE FORMA MANUAL, SEM REAPROVEITAMENTO. AF_09/2023</v>
          </cell>
        </row>
        <row r="1727">
          <cell r="A1727">
            <v>104802</v>
          </cell>
          <cell r="B1727" t="str">
            <v>REMOÇÃO DE TELA DE ARAME GALVANIZADO DE ALAMBRADOS PARA QUADRAS POLIESPORTIVAS, DE FORMA MANUAL, SEM REMOÇÃO DA ESTRUTURA DE SUSTENTAÇÃO, SEM REAPROVEITAMENTO. AF_09/2023</v>
          </cell>
        </row>
        <row r="1728">
          <cell r="A1728">
            <v>97647</v>
          </cell>
          <cell r="B1728" t="str">
            <v>REMOÇÃO DE TELHAS DE FIBROCIMENTO METÁLICA E CERÂMICA, DE FORMA MANUAL, SEM REAPROVEITAMENTO. AF_09/2023</v>
          </cell>
        </row>
        <row r="1729">
          <cell r="A1729">
            <v>97649</v>
          </cell>
          <cell r="B1729" t="str">
            <v>REMOÇÃO DE TELHAS DE FIBROCIMENTO, METÁLICA E CERÂMICA, DE FORMA MECANIZADA, COM USO DE GUINDASTE, SEM REAPROVEITAMENTO. AF_09/2023</v>
          </cell>
        </row>
        <row r="1730">
          <cell r="A1730">
            <v>97652</v>
          </cell>
          <cell r="B1730" t="str">
            <v>REMOÇÃO DE TESOURAS DE MADEIRA, COM VÃO MAIOR OU IGUAL A 8M, DE FORMA MANUAL, SEM REAPROVEITAMENTO. AF_09/2023</v>
          </cell>
        </row>
        <row r="1731">
          <cell r="A1731">
            <v>97654</v>
          </cell>
          <cell r="B1731" t="str">
            <v>REMOÇÃO DE TESOURAS DE MADEIRA, COM VÃO MAIOR OU IGUAL A 8M, DE FORMA MECANIZADA, COM REAPROVEITAMENTO. AF_09/2023</v>
          </cell>
        </row>
        <row r="1732">
          <cell r="A1732">
            <v>97651</v>
          </cell>
          <cell r="B1732" t="str">
            <v>REMOÇÃO DE TESOURAS DE MADEIRA, COM VÃO MENOR QUE 8M, DE FORMA MANUAL, SEM REAPROVEITAMENTO. AF_09/2023</v>
          </cell>
        </row>
        <row r="1733">
          <cell r="A1733">
            <v>97653</v>
          </cell>
          <cell r="B1733" t="str">
            <v>REMOÇÃO DE TESOURAS DE MADEIRA, COM VÃO MENOR QUE 8M, DE FORMA MECANIZADA, COM REAPROVEITAMENTO. AF_09/2023</v>
          </cell>
        </row>
        <row r="1734">
          <cell r="A1734">
            <v>97657</v>
          </cell>
          <cell r="B1734" t="str">
            <v>REMOÇÃO DE TESOURAS METÁLICAS, COM VÃO MAIOR OU IGUAL A 8M, DE FORMA MANUAL, SEM REAPROVEITAMENTO. AF_09/2023</v>
          </cell>
        </row>
        <row r="1735">
          <cell r="A1735">
            <v>97659</v>
          </cell>
          <cell r="B1735" t="str">
            <v>REMOÇÃO DE TESOURAS METÁLICAS, COM VÃO MAIOR OU IGUAL A 8M, DE FORMA MECANIZADA, COM REAPROVEITAMENTO. AF_09/2023</v>
          </cell>
        </row>
        <row r="1736">
          <cell r="A1736">
            <v>97656</v>
          </cell>
          <cell r="B1736" t="str">
            <v>REMOÇÃO DE TESOURAS METÁLICAS, COM VÃO MENOR QUE 8M, DE FORMA MANUAL, SEM REAPROVEITAMENTO. AF_09/2023</v>
          </cell>
        </row>
        <row r="1737">
          <cell r="A1737">
            <v>97658</v>
          </cell>
          <cell r="B1737" t="str">
            <v>REMOÇÃO DE TESOURAS METÁLICAS, COM VÃO MENOR QUE 8M, DE FORMA MECANIZADA, COM REAPROVEITAMENTO. AF_09/2023</v>
          </cell>
        </row>
        <row r="1738">
          <cell r="A1738">
            <v>97650</v>
          </cell>
          <cell r="B1738" t="str">
            <v>REMOÇÃO DE TRAMA DE MADEIRA PARA COBERTURA, DE FORMA MANUAL, SEM REAPROVEITAMENTO. AF_09/2023</v>
          </cell>
        </row>
        <row r="1739">
          <cell r="A1739">
            <v>97642</v>
          </cell>
          <cell r="B1739" t="str">
            <v>REMOÇÃO DE TRAMA METÁLICA OU DE MADEIRA PARA FORRO, DE FORMA MANUAL, SEM REAPROVEITAMENTO. AF_09/2023</v>
          </cell>
        </row>
        <row r="1740">
          <cell r="A1740">
            <v>97655</v>
          </cell>
          <cell r="B1740" t="str">
            <v>REMOÇÃO DE TRAMA METÁLICA PARA COBERTURA, DE FORMA MANUAL, SEM REAPROVEITAMENTO. AF_09/2023</v>
          </cell>
        </row>
        <row r="1741">
          <cell r="A1741">
            <v>97662</v>
          </cell>
          <cell r="B1741" t="str">
            <v>REMOÇÃO DE TUBULAÇÕES (TUBOS E CONEXÕES) DE ÁGUA FRIA, DE FORMA MANUAL, SEM REAPROVEITAMENTO. AF_09/2023</v>
          </cell>
        </row>
        <row r="1742">
          <cell r="A1742">
            <v>92712</v>
          </cell>
          <cell r="B1742" t="str">
            <v>APARELHO PARA CORTE E SOLDA OXI-ACETILENO SOBRE RODAS, INCLUSIVE CILINDROS E MAÇARICOS - DEPRECIAÇÃO. AF_05/2023</v>
          </cell>
        </row>
        <row r="1743">
          <cell r="A1743">
            <v>92713</v>
          </cell>
          <cell r="B1743" t="str">
            <v>APARELHO PARA CORTE E SOLDA OXI-ACETILENO SOBRE RODAS, INCLUSIVE CILINDROS E MAÇARICOS - JUROS. AF_05/2023</v>
          </cell>
        </row>
        <row r="1744">
          <cell r="A1744">
            <v>92714</v>
          </cell>
          <cell r="B1744" t="str">
            <v>APARELHO PARA CORTE E SOLDA OXI-ACETILENO SOBRE RODAS, INCLUSIVE CILINDROS E MAÇARICOS - MANUTENÇÃO. AF_05/2023</v>
          </cell>
        </row>
        <row r="1745">
          <cell r="A1745">
            <v>92715</v>
          </cell>
          <cell r="B1745" t="str">
            <v>APARELHO PARA CORTE E SOLDA OXI-ACETILENO SOBRE RODAS, INCLUSIVE CILINDROS E MAÇARICOS - MATERIAIS NA OPERAÇÃO. AF_05/2023</v>
          </cell>
        </row>
        <row r="1746">
          <cell r="A1746">
            <v>103666</v>
          </cell>
          <cell r="B1746" t="str">
            <v>BATE ESTACA PARA INSTALAÇÃO DE DEFENSAS METÁLICAS (GUARD RAIL) FIXO, INCLUSIVE CAMINHÃO TOCO PBT 9.700 KG, POTÊNCIA DE 160 CV - MATERIAIS NA OPERAÇÃO. AF_05/2023</v>
          </cell>
        </row>
        <row r="1747">
          <cell r="A1747">
            <v>89212</v>
          </cell>
          <cell r="B1747" t="str">
            <v>BATE-ESTACAS POR GRAVIDADE, POTÊNCIA DE 160 HP, PESO DO MARTELO ATÉ 3 TONELADAS - DEPRECIAÇÃO. AF_11/2014</v>
          </cell>
        </row>
        <row r="1748">
          <cell r="A1748">
            <v>89213</v>
          </cell>
          <cell r="B1748" t="str">
            <v>BATE-ESTACAS POR GRAVIDADE, POTÊNCIA DE 160 HP, PESO DO MARTELO ATÉ 3 TONELADAS - JUROS. AF_11/2014</v>
          </cell>
        </row>
        <row r="1749">
          <cell r="A1749">
            <v>89214</v>
          </cell>
          <cell r="B1749" t="str">
            <v>BATE-ESTACAS POR GRAVIDADE, POTÊNCIA DE 160 HP, PESO DO MARTELO ATÉ 3 TONELADAS - MANUTENÇÃO. AF_11/2014</v>
          </cell>
        </row>
        <row r="1750">
          <cell r="A1750">
            <v>89215</v>
          </cell>
          <cell r="B1750" t="str">
            <v>BATE-ESTACAS POR GRAVIDADE, POTÊNCIA DE 160 HP, PESO DO MARTELO ATÉ 3 TONELADAS - MATERIAIS NA OPERAÇÃO. AF_11/2014</v>
          </cell>
        </row>
        <row r="1751">
          <cell r="A1751">
            <v>87441</v>
          </cell>
          <cell r="B1751" t="str">
            <v>BETONEIRA CAPACIDADE NOMINAL 400 L, CAPACIDADE DE MISTURA 310 L, MOTOR A DIESEL POTÊNCIA 5,0 CV, SEM CARREGADOR - DEPRECIAÇÃO. AF_05/2023</v>
          </cell>
        </row>
        <row r="1752">
          <cell r="A1752">
            <v>87442</v>
          </cell>
          <cell r="B1752" t="str">
            <v>BETONEIRA CAPACIDADE NOMINAL 400 L, CAPACIDADE DE MISTURA 310 L, MOTOR A DIESEL POTÊNCIA 5,0 CV, SEM CARREGADOR - JUROS. AF_05/2023</v>
          </cell>
        </row>
        <row r="1753">
          <cell r="A1753">
            <v>87443</v>
          </cell>
          <cell r="B1753" t="str">
            <v>BETONEIRA CAPACIDADE NOMINAL 400 L, CAPACIDADE DE MISTURA 310 L, MOTOR A DIESEL POTÊNCIA 5,0 CV, SEM CARREGADOR - MANUTENÇÃO. AF_05/2023</v>
          </cell>
        </row>
        <row r="1754">
          <cell r="A1754">
            <v>87444</v>
          </cell>
          <cell r="B1754" t="str">
            <v>BETONEIRA CAPACIDADE NOMINAL 400 L, CAPACIDADE DE MISTURA 310 L, MOTOR A DIESEL POTÊNCIA 5,0 CV, SEM CARREGADOR - MATERIAIS NA OPERAÇÃO. AF_05/2023</v>
          </cell>
        </row>
        <row r="1755">
          <cell r="A1755">
            <v>93229</v>
          </cell>
          <cell r="B1755" t="str">
            <v>BETONEIRA CAPACIDADE NOMINAL 400 L, CAPACIDADE DE MISTURA 310 L, MOTOR A GASOLINA POTÊNCIA 5,5 CV, SEM CARREGADOR - DEPRECIAÇÃO. AF_02/2016</v>
          </cell>
        </row>
        <row r="1756">
          <cell r="A1756">
            <v>93230</v>
          </cell>
          <cell r="B1756" t="str">
            <v>BETONEIRA CAPACIDADE NOMINAL 400 L, CAPACIDADE DE MISTURA 310 L, MOTOR A GASOLINA POTÊNCIA 5,5 CV, SEM CARREGADOR - JUROS. AF_02/2016</v>
          </cell>
        </row>
        <row r="1757">
          <cell r="A1757">
            <v>93231</v>
          </cell>
          <cell r="B1757" t="str">
            <v>BETONEIRA CAPACIDADE NOMINAL 400 L, CAPACIDADE DE MISTURA 310 L, MOTOR A GASOLINA POTÊNCIA 5,5 CV, SEM CARREGADOR - MANUTENÇÃO. AF_02/2016</v>
          </cell>
        </row>
        <row r="1758">
          <cell r="A1758">
            <v>93232</v>
          </cell>
          <cell r="B1758" t="str">
            <v>BETONEIRA CAPACIDADE NOMINAL 400 L, CAPACIDADE DE MISTURA 310 L, MOTOR A GASOLINA POTÊNCIA 5,5 CV, SEM CARREGADOR - MATERIAIS NA OPERAÇÃO. AF_02/2016</v>
          </cell>
        </row>
        <row r="1759">
          <cell r="A1759">
            <v>102951</v>
          </cell>
          <cell r="B1759" t="str">
            <v>BETONEIRA CAPACIDADE NOMINAL DE 250 L, CAPACIDADE DE MISTURA DE 175 L, MOTOR ELÉTRICO MONOFÁSICO POTÊNCIA 1CV - MATERIAIS NA OPERAÇÃO. AF_05/2023</v>
          </cell>
        </row>
        <row r="1760">
          <cell r="A1760">
            <v>88826</v>
          </cell>
          <cell r="B1760" t="str">
            <v>BETONEIRA CAPACIDADE NOMINAL DE 400 L, CAPACIDADE DE MISTURA 280 L, MOTOR ELÉTRICO TRIFÁSICO POTÊNCIA DE 2 CV, SEM CARREGADOR - DEPRECIAÇÃO. AF_05/2023</v>
          </cell>
        </row>
        <row r="1761">
          <cell r="A1761">
            <v>88827</v>
          </cell>
          <cell r="B1761" t="str">
            <v>BETONEIRA CAPACIDADE NOMINAL DE 400 L, CAPACIDADE DE MISTURA 280 L, MOTOR ELÉTRICO TRIFÁSICO POTÊNCIA DE 2 CV, SEM CARREGADOR - JUROS. AF_05/2023</v>
          </cell>
        </row>
        <row r="1762">
          <cell r="A1762">
            <v>88828</v>
          </cell>
          <cell r="B1762" t="str">
            <v>BETONEIRA CAPACIDADE NOMINAL DE 400 L, CAPACIDADE DE MISTURA 280 L, MOTOR ELÉTRICO TRIFÁSICO POTÊNCIA DE 2 CV, SEM CARREGADOR - MANUTENÇÃO. AF_05/2023</v>
          </cell>
        </row>
        <row r="1763">
          <cell r="A1763">
            <v>88829</v>
          </cell>
          <cell r="B1763" t="str">
            <v>BETONEIRA CAPACIDADE NOMINAL DE 400 L, CAPACIDADE DE MISTURA 280 L, MOTOR ELÉTRICO TRIFÁSICO POTÊNCIA DE 2 CV, SEM CARREGADOR - MATERIAIS NA OPERAÇÃO. AF_05/2023</v>
          </cell>
        </row>
        <row r="1764">
          <cell r="A1764">
            <v>89221</v>
          </cell>
          <cell r="B1764" t="str">
            <v>BETONEIRA CAPACIDADE NOMINAL DE 600 L, CAPACIDADE DE MISTURA 360 L, MOTOR ELÉTRICO TRIFÁSICO POTÊNCIA DE 4 CV, SEM CARREGADOR - DEPRECIAÇÃO. AF_05/2023</v>
          </cell>
        </row>
        <row r="1765">
          <cell r="A1765">
            <v>89222</v>
          </cell>
          <cell r="B1765" t="str">
            <v>BETONEIRA CAPACIDADE NOMINAL DE 600 L, CAPACIDADE DE MISTURA 360 L, MOTOR ELÉTRICO TRIFÁSICO POTÊNCIA DE 4 CV, SEM CARREGADOR - JUROS. AF_05/2023</v>
          </cell>
        </row>
        <row r="1766">
          <cell r="A1766">
            <v>89223</v>
          </cell>
          <cell r="B1766" t="str">
            <v>BETONEIRA CAPACIDADE NOMINAL DE 600 L, CAPACIDADE DE MISTURA 360 L, MOTOR ELÉTRICO TRIFÁSICO POTÊNCIA DE 4 CV, SEM CARREGADOR - MANUTENÇÃO. AF_05/2023</v>
          </cell>
        </row>
        <row r="1767">
          <cell r="A1767">
            <v>89224</v>
          </cell>
          <cell r="B1767" t="str">
            <v>BETONEIRA CAPACIDADE NOMINAL DE 600 L, CAPACIDADE DE MISTURA 360 L, MOTOR ELÉTRICO TRIFÁSICO POTÊNCIA DE 4 CV, SEM CARREGADOR - MATERIAIS NA OPERAÇÃO. AF_05/2023</v>
          </cell>
        </row>
        <row r="1768">
          <cell r="A1768">
            <v>89274</v>
          </cell>
          <cell r="B1768" t="str">
            <v>BETONEIRA CAPACIDADE NOMINAL DE 600 L, CAPACIDADE DE MISTURA 440 L, MOTOR A DIESEL POTÊNCIA 10 CV, COM CARREGADOR - DEPRECIAÇÃO. AF_05/2023</v>
          </cell>
        </row>
        <row r="1769">
          <cell r="A1769">
            <v>89275</v>
          </cell>
          <cell r="B1769" t="str">
            <v>BETONEIRA CAPACIDADE NOMINAL DE 600 L, CAPACIDADE DE MISTURA 440 L, MOTOR A DIESEL POTÊNCIA 10 CV, COM CARREGADOR - JUROS. AF_05/2023</v>
          </cell>
        </row>
        <row r="1770">
          <cell r="A1770">
            <v>89276</v>
          </cell>
          <cell r="B1770" t="str">
            <v>BETONEIRA CAPACIDADE NOMINAL DE 600 L, CAPACIDADE DE MISTURA 440 L, MOTOR A DIESEL POTÊNCIA 10 CV, COM CARREGADOR - MANUTENÇÃO. AF_05/2023</v>
          </cell>
        </row>
        <row r="1771">
          <cell r="A1771">
            <v>89277</v>
          </cell>
          <cell r="B1771" t="str">
            <v>BETONEIRA CAPACIDADE NOMINAL DE 600 L, CAPACIDADE DE MISTURA 440 L, MOTOR A DIESEL POTÊNCIA 10 CV, COM CARREGADOR - MATERIAIS NA OPERAÇÃO. AF_05/2023</v>
          </cell>
        </row>
        <row r="1772">
          <cell r="A1772">
            <v>90646</v>
          </cell>
          <cell r="B1772" t="str">
            <v>BOMBA CENTRÍFUGA MONOESTÁGIO COM MOTOR ELÉTRICO MONOFÁSICO, POTÊNCIA 15 HP, DIÂMETRO DO ROTOR 173 MM, HM/Q = 30 MCA / 90 M3/H A 45 MCA / 55 M3/H - DEPRECIAÇÃO. AF_06/2015</v>
          </cell>
        </row>
        <row r="1773">
          <cell r="A1773">
            <v>90647</v>
          </cell>
          <cell r="B1773" t="str">
            <v>BOMBA CENTRÍFUGA MONOESTÁGIO COM MOTOR ELÉTRICO MONOFÁSICO, POTÊNCIA 15 HP, DIÂMETRO DO ROTOR 173 MM, HM/Q = 30 MCA / 90 M3/H A 45 MCA / 55 M3/H - JUROS. AF_06/2015</v>
          </cell>
        </row>
        <row r="1774">
          <cell r="A1774">
            <v>90648</v>
          </cell>
          <cell r="B1774" t="str">
            <v>BOMBA CENTRÍFUGA MONOESTÁGIO COM MOTOR ELÉTRICO MONOFÁSICO, POTÊNCIA 15 HP, DIÂMETRO DO ROTOR 173 MM, HM/Q = 30 MCA / 90 M3/H A 45 MCA / 55 M3/H - MANUTENÇÃO. AF_06/2015</v>
          </cell>
        </row>
        <row r="1775">
          <cell r="A1775">
            <v>90649</v>
          </cell>
          <cell r="B1775" t="str">
            <v>BOMBA CENTRÍFUGA MONOESTÁGIO COM MOTOR ELÉTRICO MONOFÁSICO, POTÊNCIA 15 HP, DIÂMETRO DO ROTOR 173 MM, HM/Q = 30 MCA / 90 M3/H A 45 MCA / 55 M3/H - MATERIAIS NA OPERAÇÃO. AF_06/2015</v>
          </cell>
        </row>
        <row r="1776">
          <cell r="A1776">
            <v>106099</v>
          </cell>
          <cell r="B1776" t="str">
            <v>BOMBA DE INJEÇÃO, ELÉTRICA, TRIFÁSICA, POTÊNCIA 7,5 CV - MATERIAIS NA OPERAÇÃO. AF_08/2025</v>
          </cell>
        </row>
        <row r="1777">
          <cell r="A1777">
            <v>90652</v>
          </cell>
          <cell r="B1777" t="str">
            <v>BOMBA DE PROJEÇÃO DE CONCRETO SECO, POTÊNCIA 10 CV, VAZÃO 3 M3/H - DEPRECIAÇÃO. AF_06/2015</v>
          </cell>
        </row>
        <row r="1778">
          <cell r="A1778">
            <v>90653</v>
          </cell>
          <cell r="B1778" t="str">
            <v>BOMBA DE PROJEÇÃO DE CONCRETO SECO, POTÊNCIA 10 CV, VAZÃO 3 M3/H - JUROS. AF_06/2015</v>
          </cell>
        </row>
        <row r="1779">
          <cell r="A1779">
            <v>90654</v>
          </cell>
          <cell r="B1779" t="str">
            <v>BOMBA DE PROJEÇÃO DE CONCRETO SECO, POTÊNCIA 10 CV, VAZÃO 3 M3/H - MANUTENÇÃO. AF_06/2015</v>
          </cell>
        </row>
        <row r="1780">
          <cell r="A1780">
            <v>90655</v>
          </cell>
          <cell r="B1780" t="str">
            <v>BOMBA DE PROJEÇÃO DE CONCRETO SECO, POTÊNCIA 10 CV, VAZÃO 3 M3/H - MATERIAIS NA OPERAÇÃO. AF_06/2015</v>
          </cell>
        </row>
        <row r="1781">
          <cell r="A1781">
            <v>90658</v>
          </cell>
          <cell r="B1781" t="str">
            <v>BOMBA DE PROJEÇÃO DE CONCRETO SECO, POTÊNCIA 10 CV, VAZÃO 6 M3/H - DEPRECIAÇÃO. AF_06/2015</v>
          </cell>
        </row>
        <row r="1782">
          <cell r="A1782">
            <v>90659</v>
          </cell>
          <cell r="B1782" t="str">
            <v>BOMBA DE PROJEÇÃO DE CONCRETO SECO, POTÊNCIA 10 CV, VAZÃO 6 M3/H - JUROS. AF_06/2015</v>
          </cell>
        </row>
        <row r="1783">
          <cell r="A1783">
            <v>90660</v>
          </cell>
          <cell r="B1783" t="str">
            <v>BOMBA DE PROJEÇÃO DE CONCRETO SECO, POTÊNCIA 10 CV, VAZÃO 6 M3/H - MANUTENÇÃO. AF_06/2015</v>
          </cell>
        </row>
        <row r="1784">
          <cell r="A1784">
            <v>90661</v>
          </cell>
          <cell r="B1784" t="str">
            <v>BOMBA DE PROJEÇÃO DE CONCRETO SECO, POTÊNCIA 10 CV, VAZÃO 6 M3/H - MATERIAIS NA OPERAÇÃO. AF_06/2015</v>
          </cell>
        </row>
        <row r="1785">
          <cell r="A1785">
            <v>89019</v>
          </cell>
          <cell r="B1785" t="str">
            <v>BOMBA SUBMERSÍVEL ELÉTRICA TRIFÁSICA, POTÊNCIA 2,96 HP, Ø ROTOR 144 MM SEMI-ABERTO, BOCAL DE SAÍDA Ø 2", HM/Q = 2 MCA / 38,8 M3/H A 28 MCA / 5 M3/H - DEPRECIAÇÃO. AF_06/2014</v>
          </cell>
        </row>
        <row r="1786">
          <cell r="A1786">
            <v>89020</v>
          </cell>
          <cell r="B1786" t="str">
            <v>BOMBA SUBMERSÍVEL ELÉTRICA TRIFÁSICA, POTÊNCIA 2,96 HP, Ø ROTOR 144 MM SEMI-ABERTO, BOCAL DE SAÍDA Ø 2", HM/Q = 2 MCA / 38,8 M3/H A 28 MCA / 5 M3/H - JUROS. AF_06/2014</v>
          </cell>
        </row>
        <row r="1787">
          <cell r="A1787">
            <v>5800</v>
          </cell>
          <cell r="B1787" t="str">
            <v>BOMBA SUBMERSÍVEL ELÉTRICA TRIFÁSICA, POTÊNCIA 2,96 HP, Ø ROTOR 144 MM SEMI-ABERTO, BOCAL DE SAÍDA Ø 2", HM/Q = 2 MCA / 38,8 M3/H A 28 MCA / 5 M3/H - MANUTENÇÃO. AF_06/2014</v>
          </cell>
        </row>
        <row r="1788">
          <cell r="A1788">
            <v>53866</v>
          </cell>
          <cell r="B1788" t="str">
            <v>BOMBA SUBMERSÍVEL ELÉTRICA TRIFÁSICA, POTÊNCIA 2,96 HP, Ø ROTOR 144 MM SEMI-ABERTO, BOCAL DE SAÍDA Ø 2", HM/Q = 2 MCA / 38,8 M3/H A 28 MCA / 5 M3/H - MATERIAIS NA OPERAÇÃO. AF_06/2014</v>
          </cell>
        </row>
        <row r="1789">
          <cell r="A1789">
            <v>90639</v>
          </cell>
          <cell r="B1789" t="str">
            <v>BOMBA TRIPLEX, PARA INJEÇÃO DE NATA DE CIMENTO, VAZÃO MÁXIMA DE 100 LITROS/MINUTO, PRESSÃO MÁXIMA DE 70 BAR - DEPRECIAÇÃO. AF_06/2015</v>
          </cell>
        </row>
        <row r="1790">
          <cell r="A1790">
            <v>90640</v>
          </cell>
          <cell r="B1790" t="str">
            <v>BOMBA TRIPLEX, PARA INJEÇÃO DE NATA DE CIMENTO, VAZÃO MÁXIMA DE 100 LITROS/MINUTO, PRESSÃO MÁXIMA DE 70 BAR - JUROS. AF_06/2015</v>
          </cell>
        </row>
        <row r="1791">
          <cell r="A1791">
            <v>90641</v>
          </cell>
          <cell r="B1791" t="str">
            <v>BOMBA TRIPLEX, PARA INJEÇÃO DE NATA DE CIMENTO, VAZÃO MÁXIMA DE 100 LITROS/MINUTO, PRESSÃO MÁXIMA DE 70 BAR - MANUTENÇÃO. AF_06/2015</v>
          </cell>
        </row>
        <row r="1792">
          <cell r="A1792">
            <v>90642</v>
          </cell>
          <cell r="B1792" t="str">
            <v>BOMBA TRIPLEX, PARA INJEÇÃO DE NATA DE CIMENTO, VAZÃO MÁXIMA DE 100 LITROS/MINUTO, PRESSÃO MÁXIMA DE 70 BAR - MATERIAIS NA OPERAÇÃO. AF_06/2015</v>
          </cell>
        </row>
        <row r="1793">
          <cell r="A1793">
            <v>102809</v>
          </cell>
          <cell r="B1793" t="str">
            <v>CALDEIRA A GÁS COM TERMOSTATO, CAPACIDADE 100 LITROS - MATERIAIS NA OPERAÇÃO. AF_05/2023</v>
          </cell>
        </row>
        <row r="1794">
          <cell r="A1794">
            <v>92140</v>
          </cell>
          <cell r="B1794" t="str">
            <v>CAMINHONETE CABINE SIMPLES COM MOTOR 1.6 FLEX, CÂMBIO MANUAL, POTÊNCIA 101/104 CV, 2 PORTAS - DEPRECIAÇÃO. AF_11/2015</v>
          </cell>
        </row>
        <row r="1795">
          <cell r="A1795">
            <v>92142</v>
          </cell>
          <cell r="B1795" t="str">
            <v>CAMINHONETE CABINE SIMPLES COM MOTOR 1.6 FLEX, CÂMBIO MANUAL, POTÊNCIA 101/104 CV, 2 PORTAS - IMPOSTOS E SEGUROS. AF_11/2015</v>
          </cell>
        </row>
        <row r="1796">
          <cell r="A1796">
            <v>92141</v>
          </cell>
          <cell r="B1796" t="str">
            <v>CAMINHONETE CABINE SIMPLES COM MOTOR 1.6 FLEX, CÂMBIO MANUAL, POTÊNCIA 101/104 CV, 2 PORTAS - JUROS. AF_11/2015</v>
          </cell>
        </row>
        <row r="1797">
          <cell r="A1797">
            <v>92143</v>
          </cell>
          <cell r="B1797" t="str">
            <v>CAMINHONETE CABINE SIMPLES COM MOTOR 1.6 FLEX, CÂMBIO MANUAL, POTÊNCIA 101/104 CV, 2 PORTAS - MANUTENÇÃO. AF_11/2015</v>
          </cell>
        </row>
        <row r="1798">
          <cell r="A1798">
            <v>92144</v>
          </cell>
          <cell r="B1798" t="str">
            <v>CAMINHONETE CABINE SIMPLES COM MOTOR 1.6 FLEX, CÂMBIO MANUAL, POTÊNCIA 101/104 CV, 2 PORTAS - MATERIAIS NA OPERAÇÃO. AF_11/2015</v>
          </cell>
        </row>
        <row r="1799">
          <cell r="A1799">
            <v>92133</v>
          </cell>
          <cell r="B1799" t="str">
            <v>CAMINHONETE COM MOTOR A DIESEL, POTÊNCIA 180 CV, CABINE DUPLA, 4X4 - DEPRECIAÇÃO. AF_11/2015</v>
          </cell>
        </row>
        <row r="1800">
          <cell r="A1800">
            <v>92135</v>
          </cell>
          <cell r="B1800" t="str">
            <v>CAMINHONETE COM MOTOR A DIESEL, POTÊNCIA 180 CV, CABINE DUPLA, 4X4 - IMPOSTOS E SEGUROS. AF_11/2015</v>
          </cell>
        </row>
        <row r="1801">
          <cell r="A1801">
            <v>92134</v>
          </cell>
          <cell r="B1801" t="str">
            <v>CAMINHONETE COM MOTOR A DIESEL, POTÊNCIA 180 CV, CABINE DUPLA, 4X4 - JUROS. AF_11/2015</v>
          </cell>
        </row>
        <row r="1802">
          <cell r="A1802">
            <v>92136</v>
          </cell>
          <cell r="B1802" t="str">
            <v>CAMINHONETE COM MOTOR A DIESEL, POTÊNCIA 180 CV, CABINE DUPLA, 4X4 - MANUTENÇÃO. AF_11/2015</v>
          </cell>
        </row>
        <row r="1803">
          <cell r="A1803">
            <v>92137</v>
          </cell>
          <cell r="B1803" t="str">
            <v>CAMINHONETE COM MOTOR A DIESEL, POTÊNCIA 180 CV, CABINE DUPLA, 4X4 - MATERIAIS NA OPERAÇÃO. AF_11/2015</v>
          </cell>
        </row>
        <row r="1804">
          <cell r="A1804">
            <v>91380</v>
          </cell>
          <cell r="B1804" t="str">
            <v>CAMINHÃO BASCULANTE 10 M3, TRUCADO CABINE SIMPLES, PESO BRUTO TOTAL 23.000 KG, CARGA ÚTIL MÁXIMA 15.935 KG, DISTÂNCIA ENTRE EIXOS 4,80 M, POTÊNCIA 230 CV INCLUSIVE CAÇAMBA METÁLICA - DEPRECIAÇÃO. AF_06/2014</v>
          </cell>
        </row>
        <row r="1805">
          <cell r="A1805">
            <v>91382</v>
          </cell>
          <cell r="B1805" t="str">
            <v>CAMINHÃO BASCULANTE 10 M3, TRUCADO CABINE SIMPLES, PESO BRUTO TOTAL 23.000 KG, CARGA ÚTIL MÁXIMA 15.935 KG, DISTÂNCIA ENTRE EIXOS 4,80 M, POTÊNCIA 230 CV INCLUSIVE CAÇAMBA METÁLICA - IMPOSTOS E SEGUROS. AF_06/2014</v>
          </cell>
        </row>
        <row r="1806">
          <cell r="A1806">
            <v>91381</v>
          </cell>
          <cell r="B1806" t="str">
            <v>CAMINHÃO BASCULANTE 10 M3, TRUCADO CABINE SIMPLES, PESO BRUTO TOTAL 23.000 KG, CARGA ÚTIL MÁXIMA 15.935 KG, DISTÂNCIA ENTRE EIXOS 4,80 M, POTÊNCIA 230 CV INCLUSIVE CAÇAMBA METÁLICA - JUROS. AF_06/2014</v>
          </cell>
        </row>
        <row r="1807">
          <cell r="A1807">
            <v>91383</v>
          </cell>
          <cell r="B1807" t="str">
            <v>CAMINHÃO BASCULANTE 10 M3, TRUCADO CABINE SIMPLES, PESO BRUTO TOTAL 23.000 KG, CARGA ÚTIL MÁXIMA 15.935 KG, DISTÂNCIA ENTRE EIXOS 4,80 M, POTÊNCIA 230 CV INCLUSIVE CAÇAMBA METÁLICA - MANUTENÇÃO. AF_06/2014</v>
          </cell>
        </row>
        <row r="1808">
          <cell r="A1808">
            <v>91384</v>
          </cell>
          <cell r="B1808" t="str">
            <v>CAMINHÃO BASCULANTE 10 M3, TRUCADO CABINE SIMPLES, PESO BRUTO TOTAL 23.000 KG, CARGA ÚTIL MÁXIMA 15.935 KG, DISTÂNCIA ENTRE EIXOS 4,80 M, POTÊNCIA 230 CV INCLUSIVE CAÇAMBA METÁLICA - MATERIAIS NA OPERAÇÃO. AF_06/2014</v>
          </cell>
        </row>
        <row r="1809">
          <cell r="A1809">
            <v>96030</v>
          </cell>
          <cell r="B1809" t="str">
            <v>CAMINHÃO BASCULANTE 10 M3, TRUCADO, POTÊNCIA 230 CV, INCLUSIVE CAÇAMBA METÁLICA, COM DISTRIBUIDOR DE AGREGADOS ACOPLADO - DEPRECIAÇÃO. AF_02/2017</v>
          </cell>
        </row>
        <row r="1810">
          <cell r="A1810">
            <v>96032</v>
          </cell>
          <cell r="B1810" t="str">
            <v>CAMINHÃO BASCULANTE 10 M3, TRUCADO, POTÊNCIA 230 CV, INCLUSIVE CAÇAMBA METÁLICA, COM DISTRIBUIDOR DE AGREGADOS ACOPLADO - IMPOSTOS E SEGUROS. AF_02/2017</v>
          </cell>
        </row>
        <row r="1811">
          <cell r="A1811">
            <v>96031</v>
          </cell>
          <cell r="B1811" t="str">
            <v>CAMINHÃO BASCULANTE 10 M3, TRUCADO, POTÊNCIA 230 CV, INCLUSIVE CAÇAMBA METÁLICA, COM DISTRIBUIDOR DE AGREGADOS ACOPLADO - JUROS. AF_02/2017</v>
          </cell>
        </row>
        <row r="1812">
          <cell r="A1812">
            <v>96033</v>
          </cell>
          <cell r="B1812" t="str">
            <v>CAMINHÃO BASCULANTE 10 M3, TRUCADO, POTÊNCIA 230 CV, INCLUSIVE CAÇAMBA METÁLICA, COM DISTRIBUIDOR DE AGREGADOS ACOPLADO - MANUTENÇÃO. AF_02/2017</v>
          </cell>
        </row>
        <row r="1813">
          <cell r="A1813">
            <v>96034</v>
          </cell>
          <cell r="B1813" t="str">
            <v>CAMINHÃO BASCULANTE 10 M3, TRUCADO, POTÊNCIA 230 CV, INCLUSIVE CAÇAMBA METÁLICA, COM DISTRIBUIDOR DE AGREGADOS ACOPLADO - MATERIAIS NA OPERAÇÃO. AF_02/2017</v>
          </cell>
        </row>
        <row r="1814">
          <cell r="A1814">
            <v>89870</v>
          </cell>
          <cell r="B1814" t="str">
            <v>CAMINHÃO BASCULANTE 14 M3, COM CAVALO MECÂNICO DE CAPACIDADE MÁXIMA DE TRAÇÃO COMBINADO DE 36000 KG, POTÊNCIA 286 CV, INCLUSIVE SEMIREBOQUE COM CAÇAMBA METÁLICA - DEPRECIAÇÃO. AF_12/2014</v>
          </cell>
        </row>
        <row r="1815">
          <cell r="A1815">
            <v>89872</v>
          </cell>
          <cell r="B1815" t="str">
            <v>CAMINHÃO BASCULANTE 14 M3, COM CAVALO MECÂNICO DE CAPACIDADE MÁXIMA DE TRAÇÃO COMBINADO DE 36000 KG, POTÊNCIA 286 CV, INCLUSIVE SEMIREBOQUE COM CAÇAMBA METÁLICA - IMPOSTOS E SEGUROS. AF_12/2014</v>
          </cell>
        </row>
        <row r="1816">
          <cell r="A1816">
            <v>89871</v>
          </cell>
          <cell r="B1816" t="str">
            <v>CAMINHÃO BASCULANTE 14 M3, COM CAVALO MECÂNICO DE CAPACIDADE MÁXIMA DE TRAÇÃO COMBINADO DE 36000 KG, POTÊNCIA 286 CV, INCLUSIVE SEMIREBOQUE COM CAÇAMBA METÁLICA - JUROS. AF_12/2014</v>
          </cell>
        </row>
        <row r="1817">
          <cell r="A1817">
            <v>89873</v>
          </cell>
          <cell r="B1817" t="str">
            <v>CAMINHÃO BASCULANTE 14 M3, COM CAVALO MECÂNICO DE CAPACIDADE MÁXIMA DE TRAÇÃO COMBINADO DE 36000 KG, POTÊNCIA 286 CV, INCLUSIVE SEMIREBOQUE COM CAÇAMBA METÁLICA - MANUTENÇÃO. AF_12/2014</v>
          </cell>
        </row>
        <row r="1818">
          <cell r="A1818">
            <v>89874</v>
          </cell>
          <cell r="B1818" t="str">
            <v>CAMINHÃO BASCULANTE 14 M3, COM CAVALO MECÂNICO DE CAPACIDADE MÁXIMA DE TRAÇÃO COMBINADO DE 36000 KG, POTÊNCIA 286 CV, INCLUSIVE SEMIREBOQUE COM CAÇAMBA METÁLICA - MATERIAIS NA OPERAÇÃO. AF_12/2014</v>
          </cell>
        </row>
        <row r="1819">
          <cell r="A1819">
            <v>89878</v>
          </cell>
          <cell r="B1819" t="str">
            <v>CAMINHÃO BASCULANTE 18 M3, COM CAVALO MECÂNICO DE CAPACIDADE MÁXIMA DE TRAÇÃO COMBINADO DE 45000 KG, POTÊNCIA 330 CV, INCLUSIVE SEMIREBOQUE COM CAÇAMBA METÁLICA - DEPRECIAÇÃO. AF_12/2014</v>
          </cell>
        </row>
        <row r="1820">
          <cell r="A1820">
            <v>89880</v>
          </cell>
          <cell r="B1820" t="str">
            <v>CAMINHÃO BASCULANTE 18 M3, COM CAVALO MECÂNICO DE CAPACIDADE MÁXIMA DE TRAÇÃO COMBINADO DE 45000 KG, POTÊNCIA 330 CV, INCLUSIVE SEMIREBOQUE COM CAÇAMBA METÁLICA - IMPOSTOS E SEGUROS. AF_12/2014</v>
          </cell>
        </row>
        <row r="1821">
          <cell r="A1821">
            <v>89879</v>
          </cell>
          <cell r="B1821" t="str">
            <v>CAMINHÃO BASCULANTE 18 M3, COM CAVALO MECÂNICO DE CAPACIDADE MÁXIMA DE TRAÇÃO COMBINADO DE 45000 KG, POTÊNCIA 330 CV, INCLUSIVE SEMIREBOQUE COM CAÇAMBA METÁLICA - JUROS. AF_12/2014</v>
          </cell>
        </row>
        <row r="1822">
          <cell r="A1822">
            <v>89881</v>
          </cell>
          <cell r="B1822" t="str">
            <v>CAMINHÃO BASCULANTE 18 M3, COM CAVALO MECÂNICO DE CAPACIDADE MÁXIMA DE TRAÇÃO COMBINADO DE 45000 KG, POTÊNCIA 330 CV, INCLUSIVE SEMIREBOQUE COM CAÇAMBA METÁLICA - MANUTENÇÃO. AF_12/2014</v>
          </cell>
        </row>
        <row r="1823">
          <cell r="A1823">
            <v>89882</v>
          </cell>
          <cell r="B1823" t="str">
            <v>CAMINHÃO BASCULANTE 18 M3, COM CAVALO MECÂNICO DE CAPACIDADE MÁXIMA DE TRAÇÃO COMBINADO DE 45000 KG, POTÊNCIA 330 CV, INCLUSIVE SEMIREBOQUE COM CAÇAMBA METÁLICA - MATERIAIS NA OPERAÇÃO. AF_12/2014</v>
          </cell>
        </row>
        <row r="1824">
          <cell r="A1824">
            <v>7058</v>
          </cell>
          <cell r="B1824" t="str">
            <v>CAMINHÃO BASCULANTE 6 M3 TOCO, PESO BRUTO TOTAL 16.000 KG, CARGA ÚTIL MÁXIMA 11.130 KG, DISTÂNCIA ENTRE EIXOS 5,36 M, POTÊNCIA 185 CV, INCLUSIVE CAÇAMBA METÁLICA - DEPRECIAÇÃO. AF_06/2014</v>
          </cell>
        </row>
        <row r="1825">
          <cell r="A1825">
            <v>91402</v>
          </cell>
          <cell r="B1825" t="str">
            <v>CAMINHÃO BASCULANTE 6 M3 TOCO, PESO BRUTO TOTAL 16.000 KG, CARGA ÚTIL MÁXIMA 11.130 KG, DISTÂNCIA ENTRE EIXOS 5,36 M, POTÊNCIA 185 CV, INCLUSIVE CAÇAMBA METÁLICA - IMPOSTOS E SEGUROS. AF_06/2014</v>
          </cell>
        </row>
        <row r="1826">
          <cell r="A1826">
            <v>7059</v>
          </cell>
          <cell r="B1826" t="str">
            <v>CAMINHÃO BASCULANTE 6 M3 TOCO, PESO BRUTO TOTAL 16.000 KG, CARGA ÚTIL MÁXIMA 11.130 KG, DISTÂNCIA ENTRE EIXOS 5,36 M, POTÊNCIA 185 CV, INCLUSIVE CAÇAMBA METÁLICA - JUROS. AF_06/2014</v>
          </cell>
        </row>
        <row r="1827">
          <cell r="A1827">
            <v>7060</v>
          </cell>
          <cell r="B1827" t="str">
            <v>CAMINHÃO BASCULANTE 6 M3 TOCO, PESO BRUTO TOTAL 16.000 KG, CARGA ÚTIL MÁXIMA 11.130 KG, DISTÂNCIA ENTRE EIXOS 5,36 M, POTÊNCIA 185 CV, INCLUSIVE CAÇAMBA METÁLICA - MANUTENÇÃO. AF_06/2014</v>
          </cell>
        </row>
        <row r="1828">
          <cell r="A1828">
            <v>7061</v>
          </cell>
          <cell r="B1828" t="str">
            <v>CAMINHÃO BASCULANTE 6 M3 TOCO, PESO BRUTO TOTAL 16.000 KG, CARGA ÚTIL MÁXIMA 11.130 KG, DISTÂNCIA ENTRE EIXOS 5,36 M, POTÊNCIA 185 CV, INCLUSIVE CAÇAMBA METÁLICA - MATERIAIS NA OPERAÇÃO. AF_06/2014</v>
          </cell>
        </row>
        <row r="1829">
          <cell r="A1829">
            <v>91367</v>
          </cell>
          <cell r="B1829" t="str">
            <v>CAMINHÃO BASCULANTE 6 M3, PESO BRUTO TOTAL 16.000 KG, CARGA ÚTIL MÁXIMA 13.071 KG, DISTÂNCIA ENTRE EIXOS 4,80 M, POTÊNCIA 230 CV INCLUSIVE CAÇAMBA METÁLICA - DEPRECIAÇÃO. AF_06/2014</v>
          </cell>
        </row>
        <row r="1830">
          <cell r="A1830">
            <v>91369</v>
          </cell>
          <cell r="B1830" t="str">
            <v>CAMINHÃO BASCULANTE 6 M3, PESO BRUTO TOTAL 16.000 KG, CARGA ÚTIL MÁXIMA 13.071 KG, DISTÂNCIA ENTRE EIXOS 4,80 M, POTÊNCIA 230 CV INCLUSIVE CAÇAMBA METÁLICA - IMPOSTOS E SEGUROS. AF_06/2014</v>
          </cell>
        </row>
        <row r="1831">
          <cell r="A1831">
            <v>91368</v>
          </cell>
          <cell r="B1831" t="str">
            <v>CAMINHÃO BASCULANTE 6 M3, PESO BRUTO TOTAL 16.000 KG, CARGA ÚTIL MÁXIMA 13.071 KG, DISTÂNCIA ENTRE EIXOS 4,80 M, POTÊNCIA 230 CV INCLUSIVE CAÇAMBA METÁLICA - JUROS. AF_06/2014</v>
          </cell>
        </row>
        <row r="1832">
          <cell r="A1832">
            <v>5695</v>
          </cell>
          <cell r="B1832" t="str">
            <v>CAMINHÃO BASCULANTE 6 M3, PESO BRUTO TOTAL 16.000 KG, CARGA ÚTIL MÁXIMA 13.071 KG, DISTÂNCIA ENTRE EIXOS 4,80 M, POTÊNCIA 230 CV INCLUSIVE CAÇAMBA METÁLICA - MANUTENÇÃO. AF_06/2014</v>
          </cell>
        </row>
        <row r="1833">
          <cell r="A1833">
            <v>53792</v>
          </cell>
          <cell r="B1833" t="str">
            <v>CAMINHÃO BASCULANTE 6 M3, PESO BRUTO TOTAL 16.000 KG, CARGA ÚTIL MÁXIMA 13.071 KG, DISTÂNCIA ENTRE EIXOS 4,80 M, POTÊNCIA 230 CV INCLUSIVE CAÇAMBA METÁLICA - MATERIAIS NA OPERAÇÃO. AF_06/2014</v>
          </cell>
        </row>
        <row r="1834">
          <cell r="A1834">
            <v>106351</v>
          </cell>
          <cell r="B1834" t="str">
            <v>CAMINHÃO BITRUCK TRAÇÃO 8X2, PBT 29.000 KG, PESO BRUTO TOTAL COMBINADO (PBTC) *36.000* KG, POTÊNCIA 321 CV, INCLUSIVE PLATAFORMA GUINCHO-SOCORRO, COMPRIMENTO ÚTIL 10 M, LARGURA 2,60 M COM GUINCHO DE ARRASTE BASCULANTE - MATERIAIS NA OPERAÇÃO. AF_11/2025</v>
          </cell>
        </row>
        <row r="1835">
          <cell r="A1835">
            <v>106341</v>
          </cell>
          <cell r="B1835" t="str">
            <v>CAMINHÃO BITRUCK TRAÇÃO 8X2, PBT 29.000 KG, PESO BRUTO TOTAL COMBINADO (PBTC) *36.000* KG, POTÊNCIA 321 CV, INCLUSIVE PLATAFORMA SOBRE CHASSI, COMPRIMENTO ÚTIL 10 M, LARGURA 2,60 M COM GUINCHO DE ARRASTE E RAMPA COM ACIONAMENTO ELETRO-HIDRÁULICO - MATERIAIS NA OPERAÇÃO. AF_11/2025</v>
          </cell>
        </row>
        <row r="1836">
          <cell r="A1836">
            <v>92237</v>
          </cell>
          <cell r="B1836" t="str">
            <v>CAMINHÃO DE TRANSPORTE DE MATERIAL ASFÁLTICO 20.000 L, COM CAVALO MECÂNICO DE CAPACIDADE MÁXIMA DE TRAÇÃO COMBINADO DE 45.000 KG, POTÊNCIA 330 CV, INCLUSIVE TANQUE DE ASFALTO COM MAÇARICO - DEPRECIAÇÃO. AF_12/2015</v>
          </cell>
        </row>
        <row r="1837">
          <cell r="A1837">
            <v>92239</v>
          </cell>
          <cell r="B1837" t="str">
            <v>CAMINHÃO DE TRANSPORTE DE MATERIAL ASFÁLTICO 20.000 L, COM CAVALO MECÂNICO DE CAPACIDADE MÁXIMA DE TRAÇÃO COMBINADO DE 45.000 KG, POTÊNCIA 330 CV, INCLUSIVE TANQUE DE ASFALTO COM MAÇARICO - IMPOSTOS E SEGUROS. AF_12/2015</v>
          </cell>
        </row>
        <row r="1838">
          <cell r="A1838">
            <v>92238</v>
          </cell>
          <cell r="B1838" t="str">
            <v>CAMINHÃO DE TRANSPORTE DE MATERIAL ASFÁLTICO 20.000 L, COM CAVALO MECÂNICO DE CAPACIDADE MÁXIMA DE TRAÇÃO COMBINADO DE 45.000 KG, POTÊNCIA 330 CV, INCLUSIVE TANQUE DE ASFALTO COM MAÇARICO - JUROS. AF_12/2015</v>
          </cell>
        </row>
        <row r="1839">
          <cell r="A1839">
            <v>92240</v>
          </cell>
          <cell r="B1839" t="str">
            <v>CAMINHÃO DE TRANSPORTE DE MATERIAL ASFÁLTICO 20.000 L, COM CAVALO MECÂNICO DE CAPACIDADE MÁXIMA DE TRAÇÃO COMBINADO DE 45.000 KG, POTÊNCIA 330 CV, INCLUSIVE TANQUE DE ASFALTO COM MAÇARICO - MANUTENÇÃO. AF_12/2015</v>
          </cell>
        </row>
        <row r="1840">
          <cell r="A1840">
            <v>92241</v>
          </cell>
          <cell r="B1840" t="str">
            <v>CAMINHÃO DE TRANSPORTE DE MATERIAL ASFÁLTICO 20.000 L, COM CAVALO MECÂNICO DE CAPACIDADE MÁXIMA DE TRAÇÃO COMBINADO DE 45.000 KG, POTÊNCIA 330 CV, INCLUSIVE TANQUE DE ASFALTO COM MAÇARICO - MATERIAIS NA OPERAÇÃO. AF_12/2015</v>
          </cell>
        </row>
        <row r="1841">
          <cell r="A1841">
            <v>91640</v>
          </cell>
          <cell r="B1841" t="str">
            <v>CAMINHÃO DE TRANSPORTE DE MATERIAL ASFÁLTICO 30.000 L, COM CAVALO MECÂNICO DE CAPACIDADE MÁXIMA DE TRAÇÃO COMBINADO DE 66.000 KG, POTÊNCIA 360 CV, INCLUSIVE TANQUE DE ASFALTO COM SERPENTINA - DEPRECIAÇÃO. AF_08/2015</v>
          </cell>
        </row>
        <row r="1842">
          <cell r="A1842">
            <v>91642</v>
          </cell>
          <cell r="B1842" t="str">
            <v>CAMINHÃO DE TRANSPORTE DE MATERIAL ASFÁLTICO 30.000 L, COM CAVALO MECÂNICO DE CAPACIDADE MÁXIMA DE TRAÇÃO COMBINADO DE 66.000 KG, POTÊNCIA 360 CV, INCLUSIVE TANQUE DE ASFALTO COM SERPENTINA - IMPOSTOS E SEGUROS. AF_08/2015</v>
          </cell>
        </row>
        <row r="1843">
          <cell r="A1843">
            <v>91641</v>
          </cell>
          <cell r="B1843" t="str">
            <v>CAMINHÃO DE TRANSPORTE DE MATERIAL ASFÁLTICO 30.000 L, COM CAVALO MECÂNICO DE CAPACIDADE MÁXIMA DE TRAÇÃO COMBINADO DE 66.000 KG, POTÊNCIA 360 CV, INCLUSIVE TANQUE DE ASFALTO COM SERPENTINA - JUROS. AF_08/2015</v>
          </cell>
        </row>
        <row r="1844">
          <cell r="A1844">
            <v>91643</v>
          </cell>
          <cell r="B1844" t="str">
            <v>CAMINHÃO DE TRANSPORTE DE MATERIAL ASFÁLTICO 30.000 L, COM CAVALO MECÂNICO DE CAPACIDADE MÁXIMA DE TRAÇÃO COMBINADO DE 66.000 KG, POTÊNCIA 360 CV, INCLUSIVE TANQUE DE ASFALTO COM SERPENTINA - MANUTENÇÃO. AF_08/2015</v>
          </cell>
        </row>
        <row r="1845">
          <cell r="A1845">
            <v>91644</v>
          </cell>
          <cell r="B1845" t="str">
            <v>CAMINHÃO DE TRANSPORTE DE MATERIAL ASFÁLTICO 30.000 L, COM CAVALO MECÂNICO DE CAPACIDADE MÁXIMA DE TRAÇÃO COMBINADO DE 66.000 KG, POTÊNCIA 360 CV, INCLUSIVE TANQUE DE ASFALTO COM SERPENTINA - MATERIAIS NA OPERAÇÃO. AF_08/2015</v>
          </cell>
        </row>
        <row r="1846">
          <cell r="A1846">
            <v>92105</v>
          </cell>
          <cell r="B1846" t="str">
            <v>CAMINHÃO PARA EQUIPAMENTO DE LIMPEZA A SUCÇÃO COM CAMINHÃO TRUCADO DE PESO BRUTO TOTAL 23000 KG, CARGA ÚTIL MÁX. 15935 KG, DISTÂNCIA ENTRE EIXOS 4,80 M, POTÊNCIA 230 CV, INCLUSIVE LIMPADORA A SUCÇÃO, TANQUE 12000 L - MATERIAIS NA OPERAÇÃO. AF_05/2023</v>
          </cell>
        </row>
        <row r="1847">
          <cell r="A1847">
            <v>92101</v>
          </cell>
          <cell r="B1847" t="str">
            <v>CAMINHÃO PARA EQUIPAMENTO DE LIMPEZA A SUCÇÃO COM CAMINHÃO TRUCADO DE PESO BRUTO TOTAL 23000 KG, CARGA ÚTIL MÁXIMA 15935 KG, DISTÂNCIA ENTRE EIXOS 4,80 M, POTÊNCIA 230 CV, INCLUSIVE LIMPADORA A SUCÇÃO, TANQUE 12000 L - DEPRECIAÇÃO. AF_05/2023</v>
          </cell>
        </row>
        <row r="1848">
          <cell r="A1848">
            <v>92103</v>
          </cell>
          <cell r="B1848" t="str">
            <v>CAMINHÃO PARA EQUIPAMENTO DE LIMPEZA A SUCÇÃO COM CAMINHÃO TRUCADO DE PESO BRUTO TOTAL 23000 KG, CARGA ÚTIL MÁXIMA 15935 KG, DISTÂNCIA ENTRE EIXOS 4,80 M, POTÊNCIA 230 CV, INCLUSIVE LIMPADORA A SUCÇÃO, TANQUE 12000 L - IMPOSTOS E SEGUROS. AF_05/2023</v>
          </cell>
        </row>
        <row r="1849">
          <cell r="A1849">
            <v>92102</v>
          </cell>
          <cell r="B1849" t="str">
            <v>CAMINHÃO PARA EQUIPAMENTO DE LIMPEZA A SUCÇÃO COM CAMINHÃO TRUCADO DE PESO BRUTO TOTAL 23000 KG, CARGA ÚTIL MÁXIMA 15935 KG, DISTÂNCIA ENTRE EIXOS 4,80 M, POTÊNCIA 230 CV, INCLUSIVE LIMPADORA A SUCÇÃO, TANQUE 12000 L - JUROS. AF_05/2023</v>
          </cell>
        </row>
        <row r="1850">
          <cell r="A1850">
            <v>92104</v>
          </cell>
          <cell r="B1850" t="str">
            <v>CAMINHÃO PARA EQUIPAMENTO DE LIMPEZA A SUCÇÃO COM CAMINHÃO TRUCADO DE PESO BRUTO TOTAL 23000 KG, CARGA ÚTIL MÁXIMA 15935 KG, DISTÂNCIA ENTRE EIXOS 4,80 M, POTÊNCIA 230 CV, INCLUSIVE LIMPADORA A SUCÇÃO, TANQUE 12000 L - MANUTENÇÃO. AF_05/2023</v>
          </cell>
        </row>
        <row r="1851">
          <cell r="A1851">
            <v>91396</v>
          </cell>
          <cell r="B1851" t="str">
            <v>CAMINHÃO PIPA 10.000 L TRUCADO, PESO BRUTO TOTAL 23.000 KG, CARGA ÚTIL MÁXIMA 15.935 KG, DISTÂNCIA ENTRE EIXOS 4,8 M, POTÊNCIA 230 CV, INCLUSIVE TANQUE DE AÇO PARA TRANSPORTE DE ÁGUA - DEPRECIAÇÃO. AF_06/2014</v>
          </cell>
        </row>
        <row r="1852">
          <cell r="A1852">
            <v>91398</v>
          </cell>
          <cell r="B1852" t="str">
            <v>CAMINHÃO PIPA 10.000 L TRUCADO, PESO BRUTO TOTAL 23.000 KG, CARGA ÚTIL MÁXIMA 15.935 KG, DISTÂNCIA ENTRE EIXOS 4,8 M, POTÊNCIA 230 CV, INCLUSIVE TANQUE DE AÇO PARA TRANSPORTE DE ÁGUA - IMPOSTOS E SEGUROS. AF_06/2014</v>
          </cell>
        </row>
        <row r="1853">
          <cell r="A1853">
            <v>91397</v>
          </cell>
          <cell r="B1853" t="str">
            <v>CAMINHÃO PIPA 10.000 L TRUCADO, PESO BRUTO TOTAL 23.000 KG, CARGA ÚTIL MÁXIMA 15.935 KG, DISTÂNCIA ENTRE EIXOS 4,8 M, POTÊNCIA 230 CV, INCLUSIVE TANQUE DE AÇO PARA TRANSPORTE DE ÁGUA - JUROS. AF_06/2014</v>
          </cell>
        </row>
        <row r="1854">
          <cell r="A1854">
            <v>5763</v>
          </cell>
          <cell r="B1854" t="str">
            <v>CAMINHÃO PIPA 10.000 L TRUCADO, PESO BRUTO TOTAL 23.000 KG, CARGA ÚTIL MÁXIMA 15.935 KG, DISTÂNCIA ENTRE EIXOS 4,8 M, POTÊNCIA 230 CV, INCLUSIVE TANQUE DE AÇO PARA TRANSPORTE DE ÁGUA - MANUTENÇÃO. AF_06/2014</v>
          </cell>
        </row>
        <row r="1855">
          <cell r="A1855">
            <v>53831</v>
          </cell>
          <cell r="B1855" t="str">
            <v>CAMINHÃO PIPA 10.000 L TRUCADO, PESO BRUTO TOTAL 23.000 KG, CARGA ÚTIL MÁXIMA 15.935 KG, DISTÂNCIA ENTRE EIXOS 4,8 M, POTÊNCIA 230 CV, INCLUSIVE TANQUE DE AÇO PARA TRANSPORTE DE ÁGUA - MATERIAIS NA OPERAÇÃO. AF_06/2014</v>
          </cell>
        </row>
        <row r="1856">
          <cell r="A1856">
            <v>106222</v>
          </cell>
          <cell r="B1856" t="str">
            <v>CAMINHÃO PIPA 14.000 L TRUCADO, PESO BRUTO TOTAL 23.000 KG, CARGA ÚTIL MÁXIMA 16.540 KG, DISTÂNCIA ENTRE EIXOS 4,8 M, POTÊNCIA 256 CV, INCLUSIVE TANQUE DE AÇO PARA TRANSPORTE DE ÁGUA - DEPRECIAÇÃO. AF_10/2025</v>
          </cell>
        </row>
        <row r="1857">
          <cell r="A1857">
            <v>106225</v>
          </cell>
          <cell r="B1857" t="str">
            <v>CAMINHÃO PIPA 14.000 L TRUCADO, PESO BRUTO TOTAL 23.000 KG, CARGA ÚTIL MÁXIMA 16.540 KG, DISTÂNCIA ENTRE EIXOS 4,8 M, POTÊNCIA 256 CV, INCLUSIVE TANQUE DE AÇO PARA TRANSPORTE DE ÁGUA - IMPOSTOS E SEGUROS. AF_10/2025</v>
          </cell>
        </row>
        <row r="1858">
          <cell r="A1858">
            <v>106223</v>
          </cell>
          <cell r="B1858" t="str">
            <v>CAMINHÃO PIPA 14.000 L TRUCADO, PESO BRUTO TOTAL 23.000 KG, CARGA ÚTIL MÁXIMA 16.540 KG, DISTÂNCIA ENTRE EIXOS 4,8 M, POTÊNCIA 256 CV, INCLUSIVE TANQUE DE AÇO PARA TRANSPORTE DE ÁGUA - JUROS. AF_10/2025</v>
          </cell>
        </row>
        <row r="1859">
          <cell r="A1859">
            <v>106224</v>
          </cell>
          <cell r="B1859" t="str">
            <v>CAMINHÃO PIPA 14.000 L TRUCADO, PESO BRUTO TOTAL 23.000 KG, CARGA ÚTIL MÁXIMA 16.540 KG, DISTÂNCIA ENTRE EIXOS 4,8 M, POTÊNCIA 256 CV, INCLUSIVE TANQUE DE AÇO PARA TRANSPORTE DE ÁGUA - MANUTENÇÃO. AF_10/2025</v>
          </cell>
        </row>
        <row r="1860">
          <cell r="A1860">
            <v>106226</v>
          </cell>
          <cell r="B1860" t="str">
            <v>CAMINHÃO PIPA 14.000 L TRUCADO, PESO BRUTO TOTAL 23.000 KG, CARGA ÚTIL MÁXIMA 16.540 KG, DISTÂNCIA ENTRE EIXOS 4,8 M, POTÊNCIA 256 CV, INCLUSIVE TANQUE DE AÇO PARA TRANSPORTE DE ÁGUA - MATERIAIS NA OPERAÇÃO. AF_10/2025</v>
          </cell>
        </row>
        <row r="1861">
          <cell r="A1861">
            <v>91359</v>
          </cell>
          <cell r="B1861" t="str">
            <v>CAMINHÃO PIPA 6.000 L, PESO BRUTO TOTAL 13.000 KG, DISTÂNCIA ENTRE EIXOS 4,80 M, POTÊNCIA 189 CV INCLUSIVE TANQUE DE AÇO PARA TRANSPORTE DE ÁGUA, CAPACIDADE 6 M3 - DEPRECIAÇÃO. AF_06/2014</v>
          </cell>
        </row>
        <row r="1862">
          <cell r="A1862">
            <v>91361</v>
          </cell>
          <cell r="B1862" t="str">
            <v>CAMINHÃO PIPA 6.000 L, PESO BRUTO TOTAL 13.000 KG, DISTÂNCIA ENTRE EIXOS 4,80 M, POTÊNCIA 189 CV INCLUSIVE TANQUE DE AÇO PARA TRANSPORTE DE ÁGUA, CAPACIDADE 6 M3 - IMPOSTOS E SEGUROS. AF_06/2014</v>
          </cell>
        </row>
        <row r="1863">
          <cell r="A1863">
            <v>91360</v>
          </cell>
          <cell r="B1863" t="str">
            <v>CAMINHÃO PIPA 6.000 L, PESO BRUTO TOTAL 13.000 KG, DISTÂNCIA ENTRE EIXOS 4,80 M, POTÊNCIA 189 CV INCLUSIVE TANQUE DE AÇO PARA TRANSPORTE DE ÁGUA, CAPACIDADE 6 M3 - JUROS. AF_06/2014</v>
          </cell>
        </row>
        <row r="1864">
          <cell r="A1864">
            <v>53882</v>
          </cell>
          <cell r="B1864" t="str">
            <v>CAMINHÃO PIPA 6.000 L, PESO BRUTO TOTAL 13.000 KG, DISTÂNCIA ENTRE EIXOS 4,80 M, POTÊNCIA 189 CV INCLUSIVE TANQUE DE AÇO PARA TRANSPORTE DE ÁGUA, CAPACIDADE 6 M3 - MANUTENÇÃO. AF_06/2014</v>
          </cell>
        </row>
        <row r="1865">
          <cell r="A1865">
            <v>5747</v>
          </cell>
          <cell r="B1865" t="str">
            <v>CAMINHÃO PIPA 6.000 L, PESO BRUTO TOTAL 13.000 KG, DISTÂNCIA ENTRE EIXOS 4,80 M, POTÊNCIA 189 CV INCLUSIVE TANQUE DE AÇO PARA TRANSPORTE DE ÁGUA, CAPACIDADE 6 M3 - MATERIAIS NA OPERAÇÃO. AF_06/2014</v>
          </cell>
        </row>
        <row r="1866">
          <cell r="A1866">
            <v>104703</v>
          </cell>
          <cell r="B1866" t="str">
            <v>CAMINHÃO TANQUE PARA HIDROSSEMEADURA, COM CAPACIDADE DE 8.000 LITROS, INCLUINDO BOMBA PARA LANÇAMENTO COM MOTOR DIESEL COM POTÊNCIA DE 105 CV - MATERIAIS NA OPERAÇÃO. AF_06/2023</v>
          </cell>
        </row>
        <row r="1867">
          <cell r="A1867">
            <v>91390</v>
          </cell>
          <cell r="B1867" t="str">
            <v>CAMINHÃO TOCO, PBT 14.300 KG, CARGA ÚTIL MÁX. 9.710 KG, DIST. ENTRE EIXOS 3,56 M, POTÊNCIA 185 CV, INCLUSIVE CARROCERIA FIXA ABERTA DE MADEIRA P/ TRANSPORTE GERAL DE CARGA SECA, DIMEN. APROX. 2,50 X 6,50 X 0,50 M - DEPRECIAÇÃO. AF_06/2014</v>
          </cell>
        </row>
        <row r="1868">
          <cell r="A1868">
            <v>91392</v>
          </cell>
          <cell r="B1868" t="str">
            <v>CAMINHÃO TOCO, PBT 14.300 KG, CARGA ÚTIL MÁX. 9.710 KG, DIST. ENTRE EIXOS 3,56 M, POTÊNCIA 185 CV, INCLUSIVE CARROCERIA FIXA ABERTA DE MADEIRA P/ TRANSPORTE GERAL DE CARGA SECA, DIMEN. APROX. 2,50 X 6,50 X 0,50 M - IMPOSTOS E SEGUROS. AF_06/2014</v>
          </cell>
        </row>
        <row r="1869">
          <cell r="A1869">
            <v>91391</v>
          </cell>
          <cell r="B1869" t="str">
            <v>CAMINHÃO TOCO, PBT 14.300 KG, CARGA ÚTIL MÁX. 9.710 KG, DIST. ENTRE EIXOS 3,56 M, POTÊNCIA 185 CV, INCLUSIVE CARROCERIA FIXA ABERTA DE MADEIRA P/ TRANSPORTE GERAL DE CARGA SECA, DIMEN. APROX. 2,50 X 6,50 X 0,50 M - JUROS. AF_06/2014</v>
          </cell>
        </row>
        <row r="1870">
          <cell r="A1870">
            <v>73335</v>
          </cell>
          <cell r="B1870" t="str">
            <v>CAMINHÃO TOCO, PBT 14.300 KG, CARGA ÚTIL MÁX. 9.710 KG, DIST. ENTRE EIXOS 3,56 M, POTÊNCIA 185 CV, INCLUSIVE CARROCERIA FIXA ABERTA DE MADEIRA P/ TRANSPORTE GERAL DE CARGA SECA, DIMEN. APROX. 2,50 X 6,50 X 0,50 M - MANUTENÇÃO. AF_06/2014</v>
          </cell>
        </row>
        <row r="1871">
          <cell r="A1871">
            <v>73340</v>
          </cell>
          <cell r="B1871" t="str">
            <v>CAMINHÃO TOCO, PBT 14.300 KG, CARGA ÚTIL MÁX. 9.710 KG, DIST. ENTRE EIXOS 3,56 M, POTÊNCIA 185 CV, INCLUSIVE CARROCERIA FIXA ABERTA DE MADEIRA P/ TRANSPORTE GERAL DE CARGA SECA, DIMEN. APROX. 2,50 X 6,50 X 0,50 M - MATERIAIS NA OPERAÇÃO. AF_06/2014</v>
          </cell>
        </row>
        <row r="1872">
          <cell r="A1872">
            <v>89264</v>
          </cell>
          <cell r="B1872" t="str">
            <v>CAMINHÃO TOCO, PBT 16.000 KG, CARGA ÚTIL MÁX. 10.685 KG, DIST. ENTRE EIXOS 4,8 M, POTÊNCIA 189 CV, INCLUSIVE CARROCERIA FIXA ABERTA DE MADEIRA P/ TRANSPORTE GERAL DE CARGA SECA, DIMEN. APROX. 2,5 X 7,00 X 0,50 M - DEPRECIAÇÃO. AF_06/2014</v>
          </cell>
        </row>
        <row r="1873">
          <cell r="A1873">
            <v>89266</v>
          </cell>
          <cell r="B1873" t="str">
            <v>CAMINHÃO TOCO, PBT 16.000 KG, CARGA ÚTIL MÁX. 10.685 KG, DIST. ENTRE EIXOS 4,8 M, POTÊNCIA 189 CV, INCLUSIVE CARROCERIA FIXA ABERTA DE MADEIRA P/ TRANSPORTE GERAL DE CARGA SECA, DIMEN. APROX. 2,5 X 7,00 X 0,50 M - IMPOSTOS E SEGUROS. AF_06/2014</v>
          </cell>
        </row>
        <row r="1874">
          <cell r="A1874">
            <v>89265</v>
          </cell>
          <cell r="B1874" t="str">
            <v>CAMINHÃO TOCO, PBT 16.000 KG, CARGA ÚTIL MÁX. 10.685 KG, DIST. ENTRE EIXOS 4,8 M, POTÊNCIA 189 CV, INCLUSIVE CARROCERIA FIXA ABERTA DE MADEIRA P/ TRANSPORTE GERAL DE CARGA SECA, DIMEN. APROX. 2,5 X 7,00 X 0,50 M - JUROS. AF_06/2014</v>
          </cell>
        </row>
        <row r="1875">
          <cell r="A1875">
            <v>5705</v>
          </cell>
          <cell r="B1875" t="str">
            <v>CAMINHÃO TOCO, PBT 16.000 KG, CARGA ÚTIL MÁX. 10.685 KG, DIST. ENTRE EIXOS 4,8 M, POTÊNCIA 189 CV, INCLUSIVE CARROCERIA FIXA ABERTA DE MADEIRA P/ TRANSPORTE GERAL DE CARGA SECA, DIMEN. APROX. 2,5 X 7,00 X 0,50 M - MANUTENÇÃO. AF_06/2014</v>
          </cell>
        </row>
        <row r="1876">
          <cell r="A1876">
            <v>53797</v>
          </cell>
          <cell r="B1876" t="str">
            <v>CAMINHÃO TOCO, PBT 16.000 KG, CARGA ÚTIL MÁX. 10.685 KG, DIST. ENTRE EIXOS 4,8 M, POTÊNCIA 189 CV, INCLUSIVE CARROCERIA FIXA ABERTA DE MADEIRA P/ TRANSPORTE GERAL DE CARGA SECA, DIMEN. APROX. 2,5 X 7,00 X 0,50 M - MATERIAIS NA OPERAÇÃO. AF_06/2014</v>
          </cell>
        </row>
        <row r="1877">
          <cell r="A1877">
            <v>106331</v>
          </cell>
          <cell r="B1877" t="str">
            <v>CAMINHÃO TOCO, PBT 16.000 KG, CARGA ÚTIL MÁX. 10.830 KG, DIST. ENTRE EIXOS 3,56 M, POTÊNCIA 226 CV, INCLUSIVE PLATAFORMA SOBRE CHASSI, COMPRIMENTO ÚTIL 10 M, LARGURA 2,60 M COM GUINCHO DE ARRASTE E RAMPA COM ACIONAMENTO ELETRO-HIDRÁULICO - MATERIAIS NA OPERAÇÃO. AF_11/2025</v>
          </cell>
        </row>
        <row r="1878">
          <cell r="A1878">
            <v>106227</v>
          </cell>
          <cell r="B1878" t="str">
            <v>CAMINHÃO TOCO, PBT 23.000 KG, CARGA ÚTIL MÁX. 16.540 KG, DIST. ENTRE EIXOS 4,8 M, POTÊNCIA 256 CV, INCLUSIVE CARROCERIA FIXA ABERTA DE MADEIRA P/ TRANSPORTE GERAL DE CARGA SECA, DIMEN. APROX. 2,6 X 12,50 X 0,50 M - DEPRECIAÇÃO. AF_10/2025</v>
          </cell>
        </row>
        <row r="1879">
          <cell r="A1879">
            <v>106230</v>
          </cell>
          <cell r="B1879" t="str">
            <v>CAMINHÃO TOCO, PBT 23.000 KG, CARGA ÚTIL MÁX. 16.540 KG, DIST. ENTRE EIXOS 4,8 M, POTÊNCIA 256 CV, INCLUSIVE CARROCERIA FIXA ABERTA DE MADEIRA P/ TRANSPORTE GERAL DE CARGA SECA, DIMEN. APROX. 2,6 X 12,50 X 0,50 M - IMPOSTOS E SEGUROS. AF_10/2025</v>
          </cell>
        </row>
        <row r="1880">
          <cell r="A1880">
            <v>106228</v>
          </cell>
          <cell r="B1880" t="str">
            <v>CAMINHÃO TOCO, PBT 23.000 KG, CARGA ÚTIL MÁX. 16.540 KG, DIST. ENTRE EIXOS 4,8 M, POTÊNCIA 256 CV, INCLUSIVE CARROCERIA FIXA ABERTA DE MADEIRA P/ TRANSPORTE GERAL DE CARGA SECA, DIMEN. APROX. 2,6 X 12,50 X 0,50 M - JUROS. AF_10/2025</v>
          </cell>
        </row>
        <row r="1881">
          <cell r="A1881">
            <v>106229</v>
          </cell>
          <cell r="B1881" t="str">
            <v>CAMINHÃO TOCO, PBT 23.000 KG, CARGA ÚTIL MÁX. 16.540 KG, DIST. ENTRE EIXOS 4,8 M, POTÊNCIA 256 CV, INCLUSIVE CARROCERIA FIXA ABERTA DE MADEIRA P/ TRANSPORTE GERAL DE CARGA SECA, DIMEN. APROX. 2,6 X 12,50 X 0,50 M - MANUTENÇÃO. AF_10/2025</v>
          </cell>
        </row>
        <row r="1882">
          <cell r="A1882">
            <v>106231</v>
          </cell>
          <cell r="B1882" t="str">
            <v>CAMINHÃO TOCO, PBT 23.000 KG, CARGA ÚTIL MÁX. 16.540 KG, DIST. ENTRE EIXOS 4,8 M, POTÊNCIA 256 CV, INCLUSIVE CARROCERIA FIXA ABERTA DE MADEIRA P/ TRANSPORTE GERAL DE CARGA SECA, DIMEN. APROX. 2,6 X 12,50 X 0,50 M - MATERIAIS NA OPERAÇÃO. AF_10/2025</v>
          </cell>
        </row>
        <row r="1883">
          <cell r="A1883">
            <v>106346</v>
          </cell>
          <cell r="B1883" t="str">
            <v>CAMINHÃO TOCO, PBT 23.000 KG, CARGA ÚTIL MÁX. 16.540 KG, DIST. ENTRE EIXOS 4,80 M, POTÊNCIA 256 CV, INCLUSIVE PLATAFORMA GUINCHO-SOCORRO, COMPRIMENTO ÚTIL 10 M, LARGURA 2,60 M COM GUINCHO DE ARRASTE BASCULANTE - MATERIAIS NA OPERAÇÃO. AF_11/2025</v>
          </cell>
        </row>
        <row r="1884">
          <cell r="A1884">
            <v>106336</v>
          </cell>
          <cell r="B1884" t="str">
            <v>CAMINHÃO TOCO, PBT 23.000 KG, CARGA ÚTIL MÁX. 16.540 KG, DIST. ENTRE EIXOS 4,80 M, POTÊNCIA 256 CV, INCLUSIVE PLATAFORMA SOBRE CHASSI, COMPRIMENTO ÚTIL 10 M, LARGURA 2,60 M COM GUINCHO DE ARRASTE E RAMPA COM ACIONAMENTO ELETRO-HIDRÁULICO - MATERIAIS NA OPERAÇÃO. AF_11/2025</v>
          </cell>
        </row>
        <row r="1885">
          <cell r="A1885">
            <v>91354</v>
          </cell>
          <cell r="B1885" t="str">
            <v>CAMINHÃO TOCO, PESO BRUTO TOTAL 14.300 KG, CARGA ÚTIL MÁXIMA 9590 KG, DISTÂNCIA ENTRE EIXOS 4,76 M, POTÊNCIA 185 CV (NÃO INCLUI CARROCERIA) - DEPRECIAÇÃO. AF_06/2014</v>
          </cell>
        </row>
        <row r="1886">
          <cell r="A1886">
            <v>91356</v>
          </cell>
          <cell r="B1886" t="str">
            <v>CAMINHÃO TOCO, PESO BRUTO TOTAL 14.300 KG, CARGA ÚTIL MÁXIMA 9590 KG, DISTÂNCIA ENTRE EIXOS 4,76 M, POTÊNCIA 185 CV (NÃO INCLUI CARROCERIA) - IMPOSTOS E SEGUROS. AF_06/2014</v>
          </cell>
        </row>
        <row r="1887">
          <cell r="A1887">
            <v>91355</v>
          </cell>
          <cell r="B1887" t="str">
            <v>CAMINHÃO TOCO, PESO BRUTO TOTAL 14.300 KG, CARGA ÚTIL MÁXIMA 9590 KG, DISTÂNCIA ENTRE EIXOS 4,76 M, POTÊNCIA 185 CV (NÃO INCLUI CARROCERIA) - JUROS. AF_06/2014</v>
          </cell>
        </row>
        <row r="1888">
          <cell r="A1888">
            <v>5751</v>
          </cell>
          <cell r="B1888" t="str">
            <v>CAMINHÃO TOCO, PESO BRUTO TOTAL 14.300 KG, CARGA ÚTIL MÁXIMA 9590 KG, DISTÂNCIA ENTRE EIXOS 4,76 M, POTÊNCIA 185 CV (NÃO INCLUI CARROCERIA) - MANUTENÇÃO. AF_06/2014</v>
          </cell>
        </row>
        <row r="1889">
          <cell r="A1889">
            <v>53827</v>
          </cell>
          <cell r="B1889" t="str">
            <v>CAMINHÃO TOCO, PESO BRUTO TOTAL 14.300 KG, CARGA ÚTIL MÁXIMA 9590 KG, DISTÂNCIA ENTRE EIXOS 4,76 M, POTÊNCIA 185 CV (NÃO INCLUI CARROCERIA) - MATERIAIS NA OPERAÇÃO. AF_06/2014</v>
          </cell>
        </row>
        <row r="1890">
          <cell r="A1890">
            <v>91375</v>
          </cell>
          <cell r="B1890" t="str">
            <v>CAMINHÃO TOCO, PESO BRUTO TOTAL 16.000 KG, CARGA ÚTIL MÁXIMA DE 10.685 KG, DISTÂNCIA ENTRE EIXOS 4,80 M, POTÊNCIA 189 CV EXCLUSIVE CARROCERIA - DEPRECIAÇÃO. AF_06/2014</v>
          </cell>
        </row>
        <row r="1891">
          <cell r="A1891">
            <v>91377</v>
          </cell>
          <cell r="B1891" t="str">
            <v>CAMINHÃO TOCO, PESO BRUTO TOTAL 16.000 KG, CARGA ÚTIL MÁXIMA DE 10.685 KG, DISTÂNCIA ENTRE EIXOS 4,80 M, POTÊNCIA 189 CV EXCLUSIVE CARROCERIA - IMPOSTOS E SEGUROS. AF_06/2014</v>
          </cell>
        </row>
        <row r="1892">
          <cell r="A1892">
            <v>91376</v>
          </cell>
          <cell r="B1892" t="str">
            <v>CAMINHÃO TOCO, PESO BRUTO TOTAL 16.000 KG, CARGA ÚTIL MÁXIMA DE 10.685 KG, DISTÂNCIA ENTRE EIXOS 4,80 M, POTÊNCIA 189 CV EXCLUSIVE CARROCERIA - JUROS. AF_06/2014</v>
          </cell>
        </row>
        <row r="1893">
          <cell r="A1893">
            <v>5754</v>
          </cell>
          <cell r="B1893" t="str">
            <v>CAMINHÃO TOCO, PESO BRUTO TOTAL 16.000 KG, CARGA ÚTIL MÁXIMA DE 10.685 KG, DISTÂNCIA ENTRE EIXOS 4,80 M, POTÊNCIA 189 CV EXCLUSIVE CARROCERIA - MANUTENÇÃO. AF_06/2014</v>
          </cell>
        </row>
        <row r="1894">
          <cell r="A1894">
            <v>53829</v>
          </cell>
          <cell r="B1894" t="str">
            <v>CAMINHÃO TOCO, PESO BRUTO TOTAL 16.000 KG, CARGA ÚTIL MÁXIMA DE 10.685 KG, DISTÂNCIA ENTRE EIXOS 4,80 M, POTÊNCIA 189 CV EXCLUSIVE CARROCERIA - MATERIAIS NA OPERAÇÃO. AF_06/2014</v>
          </cell>
        </row>
        <row r="1895">
          <cell r="A1895">
            <v>91026</v>
          </cell>
          <cell r="B1895" t="str">
            <v>CAMINHÃO TRUCADO (C/ TERCEIRO EIXO) ELETRÔNICO - POTÊNCIA 231CV - PBT = 22000KG - DIST. ENTRE EIXOS 5170 MM - INCLUI CARROCERIA FIXA ABERTA DE MADEIRA - DEPRECIAÇÃO. AF_06/2015</v>
          </cell>
        </row>
        <row r="1896">
          <cell r="A1896">
            <v>91028</v>
          </cell>
          <cell r="B1896" t="str">
            <v>CAMINHÃO TRUCADO (C/ TERCEIRO EIXO) ELETRÔNICO - POTÊNCIA 231CV - PBT = 22000KG - DIST. ENTRE EIXOS 5170 MM - INCLUI CARROCERIA FIXA ABERTA DE MADEIRA - IMPOSTOS E SEGUROS. AF_06/2015</v>
          </cell>
        </row>
        <row r="1897">
          <cell r="A1897">
            <v>91027</v>
          </cell>
          <cell r="B1897" t="str">
            <v>CAMINHÃO TRUCADO (C/ TERCEIRO EIXO) ELETRÔNICO - POTÊNCIA 231CV - PBT = 22000KG - DIST. ENTRE EIXOS 5170 MM - INCLUI CARROCERIA FIXA ABERTA DE MADEIRA - JUROS. AF_06/2015</v>
          </cell>
        </row>
        <row r="1898">
          <cell r="A1898">
            <v>91029</v>
          </cell>
          <cell r="B1898" t="str">
            <v>CAMINHÃO TRUCADO (C/ TERCEIRO EIXO) ELETRÔNICO - POTÊNCIA 231CV - PBT = 22000KG - DIST. ENTRE EIXOS 5170 MM - INCLUI CARROCERIA FIXA ABERTA DE MADEIRA - MANUTENÇÃO. AF_06/2015</v>
          </cell>
        </row>
        <row r="1899">
          <cell r="A1899">
            <v>91030</v>
          </cell>
          <cell r="B1899" t="str">
            <v>CAMINHÃO TRUCADO (C/ TERCEIRO EIXO) ELETRÔNICO - POTÊNCIA 231CV - PBT = 22000KG - DIST. ENTRE EIXOS 5170 MM - INCLUI CARROCERIA FIXA ABERTA DE MADEIRA - MATERIAIS NA OPERAÇÃO. AF_06/2015</v>
          </cell>
        </row>
        <row r="1900">
          <cell r="A1900">
            <v>106241</v>
          </cell>
          <cell r="B1900" t="str">
            <v>CAVALO MECÂNICO TRAÇÃO 6X2, PBT COMBINADO 56.000 KG, CAPACIDADE MÁX. TRAÇÃO 66.000 KG, POTÊNCIA 360 CV, INCLUSIVE CARROCERIA FIXA ABERTA DE MADEIRA P/ TRANSPORTE GERAL DE CARGA SECA, DIMEN. APROX. 2,6 X 14,50 X 0,50 M - MATERIAIS NA OPERAÇÃO. AF_10/2025</v>
          </cell>
        </row>
        <row r="1901">
          <cell r="A1901">
            <v>106356</v>
          </cell>
          <cell r="B1901" t="str">
            <v>CAVALO MECÂNICO TRAÇÃO 6X2, PBT COMBINADO 56.000 KG, CAPACIDADE MÁX. TRAÇÃO 66.000 KG, POTÊNCIA 360 CV, INCLUSIVE PRANCHA REBAIXADA 3 EIXOS, DIMENSÕES *17,33 X 3,00* M, COM RAMPA DE ACIONAMENTO HIDRÁULICO - MATERIAIS NA OPERAÇÃO. AF_11/2025</v>
          </cell>
        </row>
        <row r="1902">
          <cell r="A1902">
            <v>106361</v>
          </cell>
          <cell r="B1902" t="str">
            <v>CAVALO MECÂNICO TRAÇÃO 6X2, PBT COMBINADO 56.000 KG, CAPACIDADE MÁX. TRAÇÃO 66.000 KG, POTÊNCIA 360 CV, INCLUSIVE PRANCHA RETA 3 EIXOS, COMPRIMENTO ÚTIL 11,3 M, PESCOÇO DE 3,5 M, LARGURA 3,00 M, COM RAMPA DE ACIONAMENTO HIDRÁULICO - MATERIAIS NA OPERAÇÃO. AF_11/2025</v>
          </cell>
        </row>
        <row r="1903">
          <cell r="A1903">
            <v>102815</v>
          </cell>
          <cell r="B1903" t="str">
            <v>CENTRAL DE LAMA BENTONÍTICA (DEPÓSITO DE BENTONITA, MISTURADOR DE ALTA TURBULÊNCIA, SILOS DE ARMAZENAMENTO DE LAMA E ÁGUA, LABORATÓRIO DE CONTROLE DE QUALIDADE DA LAMA) - MATERIAIS NA OPERAÇÃO. AF_04/2019</v>
          </cell>
        </row>
        <row r="1904">
          <cell r="A1904">
            <v>91529</v>
          </cell>
          <cell r="B1904" t="str">
            <v>COMPACTADOR DE SOLOS DE PERCUSSÃO (SOQUETE) COM MOTOR A GASOLINA 4 TEMPOS, POTÊNCIA 4 CV - DEPRECIAÇÃO. AF_08/2015</v>
          </cell>
        </row>
        <row r="1905">
          <cell r="A1905">
            <v>91530</v>
          </cell>
          <cell r="B1905" t="str">
            <v>COMPACTADOR DE SOLOS DE PERCUSSÃO (SOQUETE) COM MOTOR A GASOLINA 4 TEMPOS, POTÊNCIA 4 CV - JUROS. AF_08/2015</v>
          </cell>
        </row>
        <row r="1906">
          <cell r="A1906">
            <v>91531</v>
          </cell>
          <cell r="B1906" t="str">
            <v>COMPACTADOR DE SOLOS DE PERCUSSÃO (SOQUETE) COM MOTOR A GASOLINA 4 TEMPOS, POTÊNCIA 4 CV - MANUTENÇÃO. AF_08/2015</v>
          </cell>
        </row>
        <row r="1907">
          <cell r="A1907">
            <v>91532</v>
          </cell>
          <cell r="B1907" t="str">
            <v>COMPACTADOR DE SOLOS DE PERCUSSÃO (SOQUETE) COM MOTOR A GASOLINA 4 TEMPOS, POTÊNCIA 4 CV - MATERIAIS NA OPERAÇÃO. AF_08/2015</v>
          </cell>
        </row>
        <row r="1908">
          <cell r="A1908">
            <v>95260</v>
          </cell>
          <cell r="B1908" t="str">
            <v>COMPACTADOR DE SOLOS DE PERCUSÃO (SOQUETE) COM MOTOR A GASOLINA, POTÊNCIA 3 CV - DEPRECIAÇÃO. AF_09/2016</v>
          </cell>
        </row>
        <row r="1909">
          <cell r="A1909">
            <v>95261</v>
          </cell>
          <cell r="B1909" t="str">
            <v>COMPACTADOR DE SOLOS DE PERCUSÃO (SOQUETE) COM MOTOR A GASOLINA, POTÊNCIA 3 CV - JUROS. AF_09/2016</v>
          </cell>
        </row>
        <row r="1910">
          <cell r="A1910">
            <v>95262</v>
          </cell>
          <cell r="B1910" t="str">
            <v>COMPACTADOR DE SOLOS DE PERCUSÃO (SOQUETE) COM MOTOR A GASOLINA, POTÊNCIA 3 CV - MANUTENÇÃO. AF_09/2016</v>
          </cell>
        </row>
        <row r="1911">
          <cell r="A1911">
            <v>95263</v>
          </cell>
          <cell r="B1911" t="str">
            <v>COMPACTADOR DE SOLOS DE PERCUSÃO (SOQUETE) COM MOTOR A GASOLINA, POTÊNCIA 3 CV - MATERIAIS NA OPERAÇÃO. AF_09/2016</v>
          </cell>
        </row>
        <row r="1912">
          <cell r="A1912">
            <v>90968</v>
          </cell>
          <cell r="B1912" t="str">
            <v>COMPRESSOR DE AR REBOCAVEL, VAZÃO 250 PCM, PRESSAO DE TRABALHO 102 PSI, MOTOR A DIESEL POTÊNCIA 81 CV - DEPRECIAÇÃO. AF_06/2015</v>
          </cell>
        </row>
        <row r="1913">
          <cell r="A1913">
            <v>90969</v>
          </cell>
          <cell r="B1913" t="str">
            <v>COMPRESSOR DE AR REBOCAVEL, VAZÃO 250 PCM, PRESSAO DE TRABALHO 102 PSI, MOTOR A DIESEL POTÊNCIA 81 CV - JUROS. AF_06/2015</v>
          </cell>
        </row>
        <row r="1914">
          <cell r="A1914">
            <v>90970</v>
          </cell>
          <cell r="B1914" t="str">
            <v>COMPRESSOR DE AR REBOCAVEL, VAZÃO 250 PCM, PRESSAO DE TRABALHO 102 PSI, MOTOR A DIESEL POTÊNCIA 81 CV - MANUTENÇÃO. AF_06/2015</v>
          </cell>
        </row>
        <row r="1915">
          <cell r="A1915">
            <v>90971</v>
          </cell>
          <cell r="B1915" t="str">
            <v>COMPRESSOR DE AR REBOCAVEL, VAZÃO 250 PCM, PRESSAO DE TRABALHO 102 PSI, MOTOR A DIESEL POTÊNCIA 81 CV - MATERIAIS NA OPERAÇÃO. AF_06/2015</v>
          </cell>
        </row>
        <row r="1916">
          <cell r="A1916">
            <v>90992</v>
          </cell>
          <cell r="B1916" t="str">
            <v>COMPRESSOR DE AR REBOCAVEL, VAZÃO 400 PCM, PRESSAO DE TRABALHO 102 PSI, MOTOR A DIESEL POTÊNCIA 110 CV - DEPRECIAÇÃO. AF_06/2015</v>
          </cell>
        </row>
        <row r="1917">
          <cell r="A1917">
            <v>90993</v>
          </cell>
          <cell r="B1917" t="str">
            <v>COMPRESSOR DE AR REBOCAVEL, VAZÃO 400 PCM, PRESSAO DE TRABALHO 102 PSI, MOTOR A DIESEL POTÊNCIA 110 CV - JUROS. AF_06/2015</v>
          </cell>
        </row>
        <row r="1918">
          <cell r="A1918">
            <v>90994</v>
          </cell>
          <cell r="B1918" t="str">
            <v>COMPRESSOR DE AR REBOCAVEL, VAZÃO 400 PCM, PRESSAO DE TRABALHO 102 PSI, MOTOR A DIESEL POTÊNCIA 110 CV - MANUTENÇÃO. AF_06/2015</v>
          </cell>
        </row>
        <row r="1919">
          <cell r="A1919">
            <v>90995</v>
          </cell>
          <cell r="B1919" t="str">
            <v>COMPRESSOR DE AR REBOCAVEL, VAZÃO 400 PCM, PRESSAO DE TRABALHO 102 PSI, MOTOR A DIESEL POTÊNCIA 110 CV - MATERIAIS NA OPERAÇÃO. AF_06/2015</v>
          </cell>
        </row>
        <row r="1920">
          <cell r="A1920">
            <v>90957</v>
          </cell>
          <cell r="B1920" t="str">
            <v>COMPRESSOR DE AR REBOCÁVEL, VAZÃO 189 PCM, PRESSÃO EFETIVA DE TRABALHO 102 PSI, MOTOR DIESEL, POTÊNCIA 63 CV - DEPRECIAÇÃO. AF_06/2015</v>
          </cell>
        </row>
        <row r="1921">
          <cell r="A1921">
            <v>90958</v>
          </cell>
          <cell r="B1921" t="str">
            <v>COMPRESSOR DE AR REBOCÁVEL, VAZÃO 189 PCM, PRESSÃO EFETIVA DE TRABALHO 102 PSI, MOTOR DIESEL, POTÊNCIA 63 CV - JUROS. AF_06/2015</v>
          </cell>
        </row>
        <row r="1922">
          <cell r="A1922">
            <v>5797</v>
          </cell>
          <cell r="B1922" t="str">
            <v>COMPRESSOR DE AR REBOCÁVEL, VAZÃO 189 PCM, PRESSÃO EFETIVA DE TRABALHO 102 PSI, MOTOR DIESEL, POTÊNCIA 63 CV - MANUTENÇÃO. AF_06/2015</v>
          </cell>
        </row>
        <row r="1923">
          <cell r="A1923">
            <v>53865</v>
          </cell>
          <cell r="B1923" t="str">
            <v>COMPRESSOR DE AR REBOCÁVEL, VAZÃO 189 PCM, PRESSÃO EFETIVA DE TRABALHO 102 PSI, MOTOR DIESEL, POTÊNCIA 63 CV - MATERIAIS NA OPERAÇÃO. AF_06/2015</v>
          </cell>
        </row>
        <row r="1924">
          <cell r="A1924">
            <v>90975</v>
          </cell>
          <cell r="B1924" t="str">
            <v>COMPRESSOR DE AR REBOCÁVEL, VAZÃO 748 PCM, PRESSÃO EFETIVA DE TRABALHO 102 PSI, MOTOR DIESEL, POTÊNCIA 210 CV - DEPRECIAÇÃO. AF_06/2015</v>
          </cell>
        </row>
        <row r="1925">
          <cell r="A1925">
            <v>90976</v>
          </cell>
          <cell r="B1925" t="str">
            <v>COMPRESSOR DE AR REBOCÁVEL, VAZÃO 748 PCM, PRESSÃO EFETIVA DE TRABALHO 102 PSI, MOTOR DIESEL, POTÊNCIA 210 CV - JUROS. AF_06/2015</v>
          </cell>
        </row>
        <row r="1926">
          <cell r="A1926">
            <v>90977</v>
          </cell>
          <cell r="B1926" t="str">
            <v>COMPRESSOR DE AR REBOCÁVEL, VAZÃO 748 PCM, PRESSÃO EFETIVA DE TRABALHO 102 PSI, MOTOR DIESEL, POTÊNCIA 210 CV - MANUTENÇÃO. AF_06/2015</v>
          </cell>
        </row>
        <row r="1927">
          <cell r="A1927">
            <v>90978</v>
          </cell>
          <cell r="B1927" t="str">
            <v>COMPRESSOR DE AR REBOCÁVEL, VAZÃO 748 PCM, PRESSÃO EFETIVA DE TRABALHO 102 PSI, MOTOR DIESEL, POTÊNCIA 210 CV - MATERIAIS NA OPERAÇÃO. AF_06/2015</v>
          </cell>
        </row>
        <row r="1928">
          <cell r="A1928">
            <v>90960</v>
          </cell>
          <cell r="B1928" t="str">
            <v>COMPRESSOR DE AR REBOCÁVEL, VAZÃO 89 PCM, PRESSÃO EFETIVA DE TRABALHO 102 PSI, MOTOR DIESEL, POTÊNCIA 20 CV - DEPRECIAÇÃO. AF_06/2015</v>
          </cell>
        </row>
        <row r="1929">
          <cell r="A1929">
            <v>90961</v>
          </cell>
          <cell r="B1929" t="str">
            <v>COMPRESSOR DE AR REBOCÁVEL, VAZÃO 89 PCM, PRESSÃO EFETIVA DE TRABALHO 102 PSI, MOTOR DIESEL, POTÊNCIA 20 CV - JUROS. AF_06/2015</v>
          </cell>
        </row>
        <row r="1930">
          <cell r="A1930">
            <v>90962</v>
          </cell>
          <cell r="B1930" t="str">
            <v>COMPRESSOR DE AR REBOCÁVEL, VAZÃO 89 PCM, PRESSÃO EFETIVA DE TRABALHO 102 PSI, MOTOR DIESEL, POTÊNCIA 20 CV - MANUTENÇÃO. AF_06/2015</v>
          </cell>
        </row>
        <row r="1931">
          <cell r="A1931">
            <v>90963</v>
          </cell>
          <cell r="B1931" t="str">
            <v>COMPRESSOR DE AR REBOCÁVEL, VAZÃO 89 PCM, PRESSÃO EFETIVA DE TRABALHO 102 PSI, MOTOR DIESEL, POTÊNCIA 20 CV - MATERIAIS NA OPERAÇÃO. AF_06/2015</v>
          </cell>
        </row>
        <row r="1932">
          <cell r="A1932">
            <v>102966</v>
          </cell>
          <cell r="B1932" t="str">
            <v>COMPRESSOR DE AR, VAZAO DE 10 PCM, RESERVATORIO 100 L, PRESSAO DE TRABALHO ENTRE 6,9 E 9,7 BAR, POTENCIA 2 HP, TENSAO 110/220 V - DEPRECIAÇÃO. AF_05/2023</v>
          </cell>
        </row>
        <row r="1933">
          <cell r="A1933">
            <v>102967</v>
          </cell>
          <cell r="B1933" t="str">
            <v>COMPRESSOR DE AR, VAZAO DE 10 PCM, RESERVATORIO 100 L, PRESSAO DE TRABALHO ENTRE 6,9 E 9,7 BAR, POTENCIA 2 HP, TENSAO 110/220 V - JUROS. AF_05/2023</v>
          </cell>
        </row>
        <row r="1934">
          <cell r="A1934">
            <v>102968</v>
          </cell>
          <cell r="B1934" t="str">
            <v>COMPRESSOR DE AR, VAZAO DE 10 PCM, RESERVATORIO 100 L, PRESSAO DE TRABALHO ENTRE 6,9 E 9,7 BAR, POTENCIA 2 HP, TENSAO 110/220 V - MANUTENÇÃO. AF_05/2023</v>
          </cell>
        </row>
        <row r="1935">
          <cell r="A1935">
            <v>102969</v>
          </cell>
          <cell r="B1935" t="str">
            <v>COMPRESSOR DE AR, VAZAO DE 10 PCM, RESERVATORIO 100 L, PRESSAO DE TRABALHO ENTRE 6,9 E 9,7 BAR, POTENCIA 2 HP, TENSAO 110/220 V - MATERIAIS NA OPERAÇÃO. AF_05/2023</v>
          </cell>
        </row>
        <row r="1936">
          <cell r="A1936">
            <v>102832</v>
          </cell>
          <cell r="B1936" t="str">
            <v>CONJUNTO CILINDRO E BOMBA HIDRÁULICA PARA PROTENSÃO DE MONOBARRAS PARA TIRANTES, ESFORÇO MÁXIMO DE 30 TONELADAS - MATERIAIS NA OPERAÇÃO. AF_05/2023</v>
          </cell>
        </row>
        <row r="1937">
          <cell r="A1937">
            <v>102826</v>
          </cell>
          <cell r="B1937" t="str">
            <v>CONJUNTO MACACO E BOMBA HIDRÁULICA PARA PROTENSAO DE CORDOALHAS, ESFORÇO MAXIMO DE 115 TONELADAS - MATERIAIS NA OPERAÇÃO. AF_05/2023</v>
          </cell>
        </row>
        <row r="1938">
          <cell r="A1938">
            <v>103937</v>
          </cell>
          <cell r="B1938" t="str">
            <v>CONJUNTO MACACO HIDRÁULICO E CENTRAL DE BOMBEAMENTO MOTORIZADO 1,8 KW PARA PROTENSÃO DE MONOCABOS PARA CONCRETO PROTENDIDO, ESFORÇO MÁXIMO DE 20 TONELADAS - MATERIAIS NA OPERAÇÃO. AF_05/2022</v>
          </cell>
        </row>
        <row r="1939">
          <cell r="A1939">
            <v>103943</v>
          </cell>
          <cell r="B1939" t="str">
            <v>CONJUNTO MACACO HIDRÁULICO E CENTRAL DE BOMBEAMENTO MOTORIZADO 1,8 KW PARA PROTENSÃO DE MONOCABOS PARA CONCRETO PROTENDIDO, ESFORÇO MÁXIMO DE 30 TONELADAS - MATERIAIS NA OPERAÇÃO. AF_05/2022</v>
          </cell>
        </row>
        <row r="1940">
          <cell r="A1940">
            <v>106406</v>
          </cell>
          <cell r="B1940" t="str">
            <v>CORTADEIRA HIDRÁULICA DE VERGALHÃO, PARA AÇO DE DIÂMETRO ATÉ 50 MM, MOTOR ELÉTRICO TRIFÁSICO, POTÊNCIA DE 5,5 HP A 7,5 HP - DEPRECIAÇÃO. AF_12/2025</v>
          </cell>
        </row>
        <row r="1941">
          <cell r="A1941">
            <v>106407</v>
          </cell>
          <cell r="B1941" t="str">
            <v>CORTADEIRA HIDRÁULICA DE VERGALHÃO, PARA AÇO DE DIÂMETRO ATÉ 50 MM, MOTOR ELÉTRICO TRIFÁSICO, POTÊNCIA DE 5,5 HP A 7,5 HP - JUROS. AF_12/2025</v>
          </cell>
        </row>
        <row r="1942">
          <cell r="A1942">
            <v>106408</v>
          </cell>
          <cell r="B1942" t="str">
            <v>CORTADEIRA HIDRÁULICA DE VERGALHÃO, PARA AÇO DE DIÂMETRO ATÉ 50 MM, MOTOR ELÉTRICO TRIFÁSICO, POTÊNCIA DE 5,5 HP A 7,5 HP - MANUTENÇÃO. AF_12/2025</v>
          </cell>
        </row>
        <row r="1943">
          <cell r="A1943">
            <v>106409</v>
          </cell>
          <cell r="B1943" t="str">
            <v>CORTADEIRA HIDRÁULICA DE VERGALHÃO, PARA AÇO DE DIÂMETRO ATÉ 50 MM, MOTOR ELÉTRICO TRIFÁSICO, POTÊNCIA DE 5,5 HP A 7,5 HP - MATERIAIS NA OPERAÇÃO. AF_12/2025</v>
          </cell>
        </row>
        <row r="1944">
          <cell r="A1944">
            <v>91279</v>
          </cell>
          <cell r="B1944" t="str">
            <v>CORTADORA DE PISO COM MOTOR 4 TEMPOS A GASOLINA, POTÊNCIA DE 13 HP, COM DISCO DE CORTE DIAMANTADO SEGMENTADO PARA CONCRETO, DIÂMETRO DE 350 MM, FURO DE 1" (14 X 1") - DEPRECIAÇÃO. AF_08/2015</v>
          </cell>
        </row>
        <row r="1945">
          <cell r="A1945">
            <v>91280</v>
          </cell>
          <cell r="B1945" t="str">
            <v>CORTADORA DE PISO COM MOTOR 4 TEMPOS A GASOLINA, POTÊNCIA DE 13 HP, COM DISCO DE CORTE DIAMANTADO SEGMENTADO PARA CONCRETO, DIÂMETRO DE 350 MM, FURO DE 1" (14 X 1") - JUROS. AF_08/2015</v>
          </cell>
        </row>
        <row r="1946">
          <cell r="A1946">
            <v>91281</v>
          </cell>
          <cell r="B1946" t="str">
            <v>CORTADORA DE PISO COM MOTOR 4 TEMPOS A GASOLINA, POTÊNCIA DE 13 HP, COM DISCO DE CORTE DIAMANTADO SEGMENTADO PARA CONCRETO, DIÂMETRO DE 350 MM, FURO DE 1" (14 X 1") - MANUTENÇÃO. AF_08/2015</v>
          </cell>
        </row>
        <row r="1947">
          <cell r="A1947">
            <v>91282</v>
          </cell>
          <cell r="B1947" t="str">
            <v>CORTADORA DE PISO COM MOTOR 4 TEMPOS A GASOLINA, POTÊNCIA DE 13 HP, COM DISCO DE CORTE DIAMANTADO SEGMENTADO PARA CONCRETO, DIÂMETRO DE 350 MM, FURO DE 1" (14 X 1") - MATERIAIS NA OPERAÇÃO. AF_08/2015</v>
          </cell>
        </row>
        <row r="1948">
          <cell r="A1948">
            <v>95278</v>
          </cell>
          <cell r="B1948" t="str">
            <v>DESEMPENADEIRA DE CONCRETO, PESO DE 78 KG, 4 PÁS, MOTOR A GASOLINA, POTÊNCIA 5,5 HP - DEPRECIAÇÃO. AF_05/2023</v>
          </cell>
        </row>
        <row r="1949">
          <cell r="A1949">
            <v>95279</v>
          </cell>
          <cell r="B1949" t="str">
            <v>DESEMPENADEIRA DE CONCRETO, PESO DE 78 KG, 4 PÁS, MOTOR A GASOLINA, POTÊNCIA 5,5 HP - JUROS. AF_05/2023</v>
          </cell>
        </row>
        <row r="1950">
          <cell r="A1950">
            <v>95280</v>
          </cell>
          <cell r="B1950" t="str">
            <v>DESEMPENADEIRA DE CONCRETO, PESO DE 78 KG, 4 PÁS, MOTOR A GASOLINA, POTÊNCIA 5,5 HP - MANUTENÇÃO. AF_05/2023</v>
          </cell>
        </row>
        <row r="1951">
          <cell r="A1951">
            <v>95281</v>
          </cell>
          <cell r="B1951" t="str">
            <v>DESEMPENADEIRA DE CONCRETO, PESO DE 78 KG, 4 PÁS, MOTOR A GASOLINA, POTÊNCIA 5,5 HP MATERIAIS NA OPERAÇÃO. AF_05/2023</v>
          </cell>
        </row>
        <row r="1952">
          <cell r="A1952">
            <v>95124</v>
          </cell>
          <cell r="B1952" t="str">
            <v>DISTRIBUIDOR DE AGREGADOS AUTOPROPELIDO, C/AP 3 M3, A DIESEL, POTÊNCIA 176CV - JUROS. AF_07/2016</v>
          </cell>
        </row>
        <row r="1953">
          <cell r="A1953">
            <v>95123</v>
          </cell>
          <cell r="B1953" t="str">
            <v>DISTRIBUIDOR DE AGREGADOS AUTOPROPELIDO, CAP 3 M3, A DIESEL, POTÊNCIA 176CV - DEPRECIAÇÃO. AF_07/2016</v>
          </cell>
        </row>
        <row r="1954">
          <cell r="A1954">
            <v>95125</v>
          </cell>
          <cell r="B1954" t="str">
            <v>DISTRIBUIDOR DE AGREGADOS AUTOPROPELIDO, CAP 3 M3, A DIESEL, POTÊNCIA 176CV - MANUTENÇÃO. AF_07/2016</v>
          </cell>
        </row>
        <row r="1955">
          <cell r="A1955">
            <v>95126</v>
          </cell>
          <cell r="B1955" t="str">
            <v>DISTRIBUIDOR DE AGREGADOS AUTOPROPELIDO, CAP 3 M3, A DIESEL, POTÊNCIA 176CV - MATERIAIS NA OPERAÇÃO. AF_07/2016</v>
          </cell>
        </row>
        <row r="1956">
          <cell r="A1956">
            <v>92040</v>
          </cell>
          <cell r="B1956" t="str">
            <v>DISTRIBUIDOR DE AGREGADOS REBOCAVEL, CAPACIDADE 1,9 M³, LARGURA DE TRABALHO 3,66 M - DEPRECIAÇÃO. AF_11/2015</v>
          </cell>
        </row>
        <row r="1957">
          <cell r="A1957">
            <v>92041</v>
          </cell>
          <cell r="B1957" t="str">
            <v>DISTRIBUIDOR DE AGREGADOS REBOCAVEL, CAPACIDADE 1,9 M³, LARGURA DE TRABALHO 3,66 M - JUROS. AF_11/2015</v>
          </cell>
        </row>
        <row r="1958">
          <cell r="A1958">
            <v>92042</v>
          </cell>
          <cell r="B1958" t="str">
            <v>DISTRIBUIDOR DE AGREGADOS REBOCAVEL, CAPACIDADE 1,9 M³, LARGURA DE TRABALHO 3,66 M - MANUTENÇÃO. AF_11/2015</v>
          </cell>
        </row>
        <row r="1959">
          <cell r="A1959">
            <v>106410</v>
          </cell>
          <cell r="B1959" t="str">
            <v>DOBRADEIRA ELETROMECÂNICA DE VERGALHÃO, PARA AÇO DE DIÂMETRO ATÉ 1 1/2", MOTOR ELÉTRICO TRIFÁSICO, POTÊNCIA DE 3 HP ATÉ 5 HP - DEPRECIAÇÃO. AF_12/2025</v>
          </cell>
        </row>
        <row r="1960">
          <cell r="A1960">
            <v>106411</v>
          </cell>
          <cell r="B1960" t="str">
            <v>DOBRADEIRA ELETROMECÂNICA DE VERGALHÃO, PARA AÇO DE DIÂMETRO ATÉ 1 1/2", MOTOR ELÉTRICO TRIFÁSICO, POTÊNCIA DE 3 HP ATÉ 5 HP - JUROS. AF_12/2025</v>
          </cell>
        </row>
        <row r="1961">
          <cell r="A1961">
            <v>106412</v>
          </cell>
          <cell r="B1961" t="str">
            <v>DOBRADEIRA ELETROMECÂNICA DE VERGALHÃO, PARA AÇO DE DIÂMETRO ATÉ 1 1/2", MOTOR ELÉTRICO TRIFÁSICO, POTÊNCIA DE 3 HP ATÉ 5 HP - MANUTENÇÃO. AF_12/2025</v>
          </cell>
        </row>
        <row r="1962">
          <cell r="A1962">
            <v>106413</v>
          </cell>
          <cell r="B1962" t="str">
            <v>DOBRADEIRA ELETROMECÂNICA DE VERGALHÃO, PARA AÇO DE DIÂMETRO ATÉ 1 1/2", MOTOR ELÉTRICO TRIFÁSICO, POTÊNCIA DE 3 HP ATÉ 5 HP - MATERIAIS NA OPERAÇÃO. AF_12/2025</v>
          </cell>
        </row>
        <row r="1963">
          <cell r="A1963">
            <v>92114</v>
          </cell>
          <cell r="B1963" t="str">
            <v>DOSADOR DE AREIA, CAPACIDADE DE 26 LITROS - DEPRECIAÇÃO. AF_05/2023</v>
          </cell>
        </row>
        <row r="1964">
          <cell r="A1964">
            <v>92115</v>
          </cell>
          <cell r="B1964" t="str">
            <v>DOSADOR DE AREIA, CAPACIDADE DE 26 LITROS - JUROS. AF_05/2023</v>
          </cell>
        </row>
        <row r="1965">
          <cell r="A1965">
            <v>92116</v>
          </cell>
          <cell r="B1965" t="str">
            <v>DOSADOR DE AREIA, CAPACIDADE DE 26 LITROS - MANUTENÇÃO. AF_05/2023</v>
          </cell>
        </row>
        <row r="1966">
          <cell r="A1966">
            <v>102915</v>
          </cell>
          <cell r="B1966" t="str">
            <v>ENCERADEIRA INDUSTRIAL, 400 MM, 220V, 1 HP - MATERIAIS NA OPERAÇÃO. AF_05/2023</v>
          </cell>
        </row>
        <row r="1967">
          <cell r="A1967">
            <v>95716</v>
          </cell>
          <cell r="B1967" t="str">
            <v>ESCAVADEIRA HIDRAULICA SOBRE ESTEIRA, EQUIPADA COM CLAMSHELL, COM CAPACIDADE DA CAÇAMBA ENTRE 1,20 E 1,50 M3, PESO OPERACIONAL ENTRE 20,00 E 22,00 TON, POTENCIA LIQUIDA ENTRE 150 E 160 HP - DEPRECIAÇÃO. AF_11/2016</v>
          </cell>
        </row>
        <row r="1968">
          <cell r="A1968">
            <v>95717</v>
          </cell>
          <cell r="B1968" t="str">
            <v>ESCAVADEIRA HIDRAULICA SOBRE ESTEIRA, EQUIPADA COM CLAMSHELL, COM CAPACIDADE DA CAÇAMBA ENTRE 1,20 E 1,50 M3, PESO OPERACIONAL ENTRE 20,00 E 22,00 TON, POTENCIA LIQUIDA ENTRE 150 E 160 HP - JUROS. AF_11/2016</v>
          </cell>
        </row>
        <row r="1969">
          <cell r="A1969">
            <v>95718</v>
          </cell>
          <cell r="B1969" t="str">
            <v>ESCAVADEIRA HIDRAULICA SOBRE ESTEIRA, EQUIPADA COM CLAMSHELL, COM CAPACIDADE DA CAÇAMBA ENTRE 1,20 E 1,50 M3, PESO OPERACIONAL ENTRE 20,00 E 22,00 TON, POTENCIA LIQUIDA ENTRE 150 E 160 HP - MANUTENÇÃO. AF_11/2016</v>
          </cell>
        </row>
        <row r="1970">
          <cell r="A1970">
            <v>95719</v>
          </cell>
          <cell r="B1970" t="str">
            <v>ESCAVADEIRA HIDRAULICA SOBRE ESTEIRA, EQUIPADA COM CLAMSHELL, COM CAPACIDADE DA CAÇAMBA ENTRE 1,20 E 1,50 M3, PESO OPERACIONAL ENTRE 20,00 E 22,00 TON, POTENCIA LIQUIDA ENTRE 150 E 160 HP - MATERIAIS NA OPERAÇÃO. AF_11/2016</v>
          </cell>
        </row>
        <row r="1971">
          <cell r="A1971">
            <v>104712</v>
          </cell>
          <cell r="B1971" t="str">
            <v>ESCAVADEIRA HIDRÁULICA DE BRAÇO LONGO (LONGO ALCANCE) SOBRE ESTEIRAS, CAÇAMBA 0,52 M3, PESO OPERACIONAL 24 T, POTÊNCIA LÍQUIDA 155 HP - DEPRECIAÇÃO. AF_06/2023</v>
          </cell>
        </row>
        <row r="1972">
          <cell r="A1972">
            <v>104713</v>
          </cell>
          <cell r="B1972" t="str">
            <v>ESCAVADEIRA HIDRÁULICA DE BRAÇO LONGO (LONGO ALCANCE) SOBRE ESTEIRAS, CAÇAMBA 0,52 M3, PESO OPERACIONAL 24 T, POTÊNCIA LÍQUIDA 155 HP - JUROS. AF_06/2023</v>
          </cell>
        </row>
        <row r="1973">
          <cell r="A1973">
            <v>104714</v>
          </cell>
          <cell r="B1973" t="str">
            <v>ESCAVADEIRA HIDRÁULICA DE BRAÇO LONGO (LONGO ALCANCE) SOBRE ESTEIRAS, CAÇAMBA 0,52 M3, PESO OPERACIONAL 24 T, POTÊNCIA LÍQUIDA 155 HP - MANUTENÇÃO. AF_06/2023</v>
          </cell>
        </row>
        <row r="1974">
          <cell r="A1974">
            <v>104715</v>
          </cell>
          <cell r="B1974" t="str">
            <v>ESCAVADEIRA HIDRÁULICA DE BRAÇO LONGO (LONGO ALCANCE) SOBRE ESTEIRAS, CAÇAMBA 0,52 M3, PESO OPERACIONAL 24 T, POTÊNCIA LÍQUIDA 155 HP - MATERIAIS NA OPERAÇÃO. AF_06/2023</v>
          </cell>
        </row>
        <row r="1975">
          <cell r="A1975">
            <v>106397</v>
          </cell>
          <cell r="B1975" t="str">
            <v>ESCAVADEIRA HIDRÁULICA SOBRE ESTEIRA, PESO OPERACIONAL 21,00 T, POTÊNCIA NOMINAL 155 HP, COM MARTELO VIBRATÓRIO HIDRÁULICO *1200 A 2200* KG - MATERIAIS NA OPERAÇÃO. AF_11/2025</v>
          </cell>
        </row>
        <row r="1976">
          <cell r="A1976">
            <v>106403</v>
          </cell>
          <cell r="B1976" t="str">
            <v>ESCAVADEIRA HIDRÁULICA SOBRE ESTEIRA, PESO OPERACIONAL 21,00 T, POTÊNCIA NOMINAL 155 HP, COM TORRE DE CRAVAÇÃO PARA EXECUÇÃO DE GEODRENO VERTICAL, LANÇA DE 32 M, PARA DRENO FIBROQUÍMICO DE LARGURA PADRÃO (100 MM) - MATERIAIS NA OPERAÇÃO. AF_12/2025</v>
          </cell>
        </row>
        <row r="1977">
          <cell r="A1977">
            <v>102897</v>
          </cell>
          <cell r="B1977" t="str">
            <v>ESCAVADEIRA HIDRÁULICA SOBRE ESTEIRA, PESO OPERACIONAL ENTRE 22,00 E 23,50 T, POTÊNCIA NOMINAL 139 HP, COM MARTELO ROMPEDOR HIDRÁULICO 1700 KG - MATERIAIS NA OPERAÇÃO. AF_04/2019</v>
          </cell>
        </row>
        <row r="1978">
          <cell r="A1978">
            <v>5627</v>
          </cell>
          <cell r="B1978" t="str">
            <v>ESCAVADEIRA HIDRÁULICA SOBRE ESTEIRAS, CAÇAMBA 0,80 M3, PESO OPERACIONAL 17 T, POTENCIA BRUTA 111 HP - DEPRECIAÇÃO. AF_06/2014</v>
          </cell>
        </row>
        <row r="1979">
          <cell r="A1979">
            <v>5628</v>
          </cell>
          <cell r="B1979" t="str">
            <v>ESCAVADEIRA HIDRÁULICA SOBRE ESTEIRAS, CAÇAMBA 0,80 M3, PESO OPERACIONAL 17 T, POTENCIA BRUTA 111 HP - JUROS. AF_06/2014</v>
          </cell>
        </row>
        <row r="1980">
          <cell r="A1980">
            <v>5629</v>
          </cell>
          <cell r="B1980" t="str">
            <v>ESCAVADEIRA HIDRÁULICA SOBRE ESTEIRAS, CAÇAMBA 0,80 M3, PESO OPERACIONAL 17 T, POTENCIA BRUTA 111 HP - MANUTENÇÃO. AF_06/2014</v>
          </cell>
        </row>
        <row r="1981">
          <cell r="A1981">
            <v>5630</v>
          </cell>
          <cell r="B1981" t="str">
            <v>ESCAVADEIRA HIDRÁULICA SOBRE ESTEIRAS, CAÇAMBA 0,80 M3, PESO OPERACIONAL 17 T, POTENCIA BRUTA 111 HP - MATERIAIS NA OPERAÇÃO. AF_06/2014</v>
          </cell>
        </row>
        <row r="1982">
          <cell r="A1982">
            <v>88900</v>
          </cell>
          <cell r="B1982" t="str">
            <v>ESCAVADEIRA HIDRÁULICA SOBRE ESTEIRAS, CAÇAMBA 1,20 M3, PESO OPERACIONAL 21 T, POTÊNCIA BRUTA 155 HP - DEPRECIAÇÃO. AF_06/2014</v>
          </cell>
        </row>
        <row r="1983">
          <cell r="A1983">
            <v>88902</v>
          </cell>
          <cell r="B1983" t="str">
            <v>ESCAVADEIRA HIDRÁULICA SOBRE ESTEIRAS, CAÇAMBA 1,20 M3, PESO OPERACIONAL 21 T, POTÊNCIA BRUTA 155 HP - JUROS. AF_06/2014</v>
          </cell>
        </row>
        <row r="1984">
          <cell r="A1984">
            <v>88903</v>
          </cell>
          <cell r="B1984" t="str">
            <v>ESCAVADEIRA HIDRÁULICA SOBRE ESTEIRAS, CAÇAMBA 1,20 M3, PESO OPERACIONAL 21 T, POTÊNCIA BRUTA 155 HP - MANUTENÇÃO. AF_06/2014</v>
          </cell>
        </row>
        <row r="1985">
          <cell r="A1985">
            <v>88904</v>
          </cell>
          <cell r="B1985" t="str">
            <v>ESCAVADEIRA HIDRÁULICA SOBRE ESTEIRAS, CAÇAMBA 1,20 M3, PESO OPERACIONAL 21 T, POTÊNCIA BRUTA 155 HP - MATERIAIS NA OPERAÇÃO. AF_06/2014</v>
          </cell>
        </row>
        <row r="1986">
          <cell r="A1986">
            <v>88569</v>
          </cell>
          <cell r="B1986" t="str">
            <v>ESPARGIDOR DE ASFALTO PRESSURIZADO COM TANQUE DE 2500 L, REBOCÁVEL COM MOTOR A GASOLINA POTÊNCIA 3,4 HP - DEPRECIAÇÃO. AF_07/2014</v>
          </cell>
        </row>
        <row r="1987">
          <cell r="A1987">
            <v>88570</v>
          </cell>
          <cell r="B1987" t="str">
            <v>ESPARGIDOR DE ASFALTO PRESSURIZADO COM TANQUE DE 2500 L, REBOCÁVEL COM MOTOR A GASOLINA POTÊNCIA 3,4 HP - JUROS. AF_07/2014</v>
          </cell>
        </row>
        <row r="1988">
          <cell r="A1988">
            <v>5765</v>
          </cell>
          <cell r="B1988" t="str">
            <v>ESPARGIDOR DE ASFALTO PRESSURIZADO COM TANQUE DE 2500 L, REBOCÁVEL COM MOTOR A GASOLINA POTÊNCIA 3,4 HP - MANUTENÇÃO. AF_07/2014</v>
          </cell>
        </row>
        <row r="1989">
          <cell r="A1989">
            <v>5766</v>
          </cell>
          <cell r="B1989" t="str">
            <v>ESPARGIDOR DE ASFALTO PRESSURIZADO COM TANQUE DE 2500 L, REBOCÁVEL COM MOTOR A GASOLINA POTÊNCIA 3,4 HP - MATERIAIS NA OPERAÇÃO. AF_07/2014</v>
          </cell>
        </row>
        <row r="1990">
          <cell r="A1990">
            <v>91468</v>
          </cell>
          <cell r="B1990" t="str">
            <v>ESPARGIDOR DE ASFALTO PRESSURIZADO, TANQUE 6 M3 COM ISOLAÇÃO TÉRMICA, AQUECIDO COM 2 MAÇARICOS, COM BARRA ESPARGIDORA 3,60 M, MONTADO SOBRE CAMINHÃO TOCO, PBT 14.300 KG, POTÊNCIA 185 CV - DEPRECIAÇÃO. AF_05/2023</v>
          </cell>
        </row>
        <row r="1991">
          <cell r="A1991">
            <v>91484</v>
          </cell>
          <cell r="B1991" t="str">
            <v>ESPARGIDOR DE ASFALTO PRESSURIZADO, TANQUE 6 M3 COM ISOLAÇÃO TÉRMICA, AQUECIDO COM 2 MAÇARICOS, COM BARRA ESPARGIDORA 3,60 M, MONTADO SOBRE CAMINHÃO TOCO, PBT 14.300 KG, POTÊNCIA 185 CV - IMPOSTOS E SEGUROS. AF_05/2023</v>
          </cell>
        </row>
        <row r="1992">
          <cell r="A1992">
            <v>91469</v>
          </cell>
          <cell r="B1992" t="str">
            <v>ESPARGIDOR DE ASFALTO PRESSURIZADO, TANQUE 6 M3 COM ISOLAÇÃO TÉRMICA, AQUECIDO COM 2 MAÇARICOS, COM BARRA ESPARGIDORA 3,60 M, MONTADO SOBRE CAMINHÃO TOCO, PBT 14.300 KG, POTÊNCIA 185 CV - JUROS. AF_05/2023</v>
          </cell>
        </row>
        <row r="1993">
          <cell r="A1993">
            <v>83361</v>
          </cell>
          <cell r="B1993" t="str">
            <v>ESPARGIDOR DE ASFALTO PRESSURIZADO, TANQUE 6 M3 COM ISOLAÇÃO TÉRMICA, AQUECIDO COM 2 MAÇARICOS, COM BARRA ESPARGIDORA 3,60 M, MONTADO SOBRE CAMINHÃO TOCO, PBT 14.300 KG, POTÊNCIA 185 CV - MANUTENÇÃO. AF_08/2015</v>
          </cell>
        </row>
        <row r="1994">
          <cell r="A1994">
            <v>91485</v>
          </cell>
          <cell r="B1994" t="str">
            <v>ESPARGIDOR DE ASFALTO PRESSURIZADO, TANQUE 6 M3 COM ISOLAÇÃO TÉRMICA, AQUECIDO COM 2 MAÇARICOS, COM BARRA ESPARGIDORA 3,60 M, MONTADO SOBRE CAMINHÃO TOCO, PBT 14.300 KG, POTÊNCIA 185 CV - MATERIAIS NA OPERAÇÃO. AF_05/2023</v>
          </cell>
        </row>
        <row r="1995">
          <cell r="A1995">
            <v>89230</v>
          </cell>
          <cell r="B1995" t="str">
            <v>FRESADORA DE ASFALTO A FRIO SOBRE RODAS, LARGURA FRESAGEM DE 1,0 M, POTÊNCIA 208 HP - DEPRECIAÇÃO. AF_11/2014</v>
          </cell>
        </row>
        <row r="1996">
          <cell r="A1996">
            <v>89231</v>
          </cell>
          <cell r="B1996" t="str">
            <v>FRESADORA DE ASFALTO A FRIO SOBRE RODAS, LARGURA FRESAGEM DE 1,0 M, POTÊNCIA 208 HP - JUROS. AF_11/2014</v>
          </cell>
        </row>
        <row r="1997">
          <cell r="A1997">
            <v>89232</v>
          </cell>
          <cell r="B1997" t="str">
            <v>FRESADORA DE ASFALTO A FRIO SOBRE RODAS, LARGURA FRESAGEM DE 1,0 M, POTÊNCIA 208 HP - MANUTENÇÃO. AF_11/2014</v>
          </cell>
        </row>
        <row r="1998">
          <cell r="A1998">
            <v>89233</v>
          </cell>
          <cell r="B1998" t="str">
            <v>FRESADORA DE ASFALTO A FRIO SOBRE RODAS, LARGURA FRESAGEM DE 1,0 M, POTÊNCIA 208 HP - MATERIAIS NA OPERAÇÃO. AF_11/2014</v>
          </cell>
        </row>
        <row r="1999">
          <cell r="A1999">
            <v>89236</v>
          </cell>
          <cell r="B1999" t="str">
            <v>FRESADORA DE ASFALTO A FRIO SOBRE RODAS, LARGURA FRESAGEM DE 2,0 M, POTÊNCIA 550 HP - DEPRECIAÇÃO. AF_11/2014</v>
          </cell>
        </row>
        <row r="2000">
          <cell r="A2000">
            <v>89237</v>
          </cell>
          <cell r="B2000" t="str">
            <v>FRESADORA DE ASFALTO A FRIO SOBRE RODAS, LARGURA FRESAGEM DE 2,0 M, POTÊNCIA 550 HP - JUROS. AF_11/2014</v>
          </cell>
        </row>
        <row r="2001">
          <cell r="A2001">
            <v>89238</v>
          </cell>
          <cell r="B2001" t="str">
            <v>FRESADORA DE ASFALTO A FRIO SOBRE RODAS, LARGURA FRESAGEM DE 2,0 M, POTÊNCIA 550 HP - MANUTENÇÃO. AF_11/2014</v>
          </cell>
        </row>
        <row r="2002">
          <cell r="A2002">
            <v>89239</v>
          </cell>
          <cell r="B2002" t="str">
            <v>FRESADORA DE ASFALTO A FRIO SOBRE RODAS, LARGURA FRESAGEM DE 2,0 M, POTÊNCIA 550 HP - MATERIAIS NA OPERAÇÃO. AF_11/2014</v>
          </cell>
        </row>
        <row r="2003">
          <cell r="A2003">
            <v>102933</v>
          </cell>
          <cell r="B2003" t="str">
            <v>FURADEIRA ELETROMAGNÉTICA, VELOCIDADE (SEM CARGA/ COM CARGA) 450/ 270 RPM, ESPESSURA MÁXIMA DA CHAPA A SER FURADA 50 MM, PORÇA DE ADESÃO MAGNÉTICA 17000 N, POTÊNCIA 1100 W, ALIMENTÇÃO 220 - 60 HZ, MONOFÁSICA - MATERIAIS NA OPERAÇÃO. AF_08/2019</v>
          </cell>
        </row>
        <row r="2004">
          <cell r="A2004">
            <v>93411</v>
          </cell>
          <cell r="B2004" t="str">
            <v>GERADOR PORTÁTIL MONOFÁSICO, POTÊNCIA 5500 VA, MOTOR A GASOLINA, POTÊNCIA DO MOTOR 13 CV - DEPRECIAÇÃO. AF_03/2016</v>
          </cell>
        </row>
        <row r="2005">
          <cell r="A2005">
            <v>93412</v>
          </cell>
          <cell r="B2005" t="str">
            <v>GERADOR PORTÁTIL MONOFÁSICO, POTÊNCIA 5500 VA, MOTOR A GASOLINA, POTÊNCIA DO MOTOR 13 CV - JUROS. AF_03/2016</v>
          </cell>
        </row>
        <row r="2006">
          <cell r="A2006">
            <v>93413</v>
          </cell>
          <cell r="B2006" t="str">
            <v>GERADOR PORTÁTIL MONOFÁSICO, POTÊNCIA 5500 VA, MOTOR A GASOLINA, POTÊNCIA DO MOTOR 13 CV - MANUTENÇÃO. AF_03/2016</v>
          </cell>
        </row>
        <row r="2007">
          <cell r="A2007">
            <v>93414</v>
          </cell>
          <cell r="B2007" t="str">
            <v>GERADOR PORTÁTIL MONOFÁSICO, POTÊNCIA 5500 VA, MOTOR A GASOLINA, POTÊNCIA DO MOTOR 13 CV - MATERIAIS NA OPERAÇÃO. AF_03/2016</v>
          </cell>
        </row>
        <row r="2008">
          <cell r="A2008">
            <v>88855</v>
          </cell>
          <cell r="B2008" t="str">
            <v>GRADE DE DISCO CONTROLE REMOTO REBOCÁVEL, COM 24 DISCOS 24" X 6 MM COM PNEUS PARA TRANSPORTE - DEPRECIAÇÃO. AF_06/2014</v>
          </cell>
        </row>
        <row r="2009">
          <cell r="A2009">
            <v>88856</v>
          </cell>
          <cell r="B2009" t="str">
            <v>GRADE DE DISCO CONTROLE REMOTO REBOCÁVEL, COM 24 DISCOS 24" X 6 MM COM PNEUS PARA TRANSPORTE - JUROS. AF_06/2014</v>
          </cell>
        </row>
        <row r="2010">
          <cell r="A2010">
            <v>5658</v>
          </cell>
          <cell r="B2010" t="str">
            <v>GRADE DE DISCO CONTROLE REMOTO REBOCÁVEL, COM 24 DISCOS 24" X 6 MM COM PNEUS PARA TRANSPORTE - MANUTENÇÃO. AF_06/2014</v>
          </cell>
        </row>
        <row r="2011">
          <cell r="A2011">
            <v>53840</v>
          </cell>
          <cell r="B2011" t="str">
            <v>GRADE DE DISCO REBOCÁVEL COM 20 DISCOS 24" X 6 MM COM PNEUS PARA TRANSPORTE - DEPRECIAÇÃO. AF_06/2014</v>
          </cell>
        </row>
        <row r="2012">
          <cell r="A2012">
            <v>87026</v>
          </cell>
          <cell r="B2012" t="str">
            <v>GRADE DE DISCO REBOCÁVEL COM 20 DISCOS 24" X 6 MM COM PNEUS PARA TRANSPORTE - JUROS. AF_06/2014</v>
          </cell>
        </row>
        <row r="2013">
          <cell r="A2013">
            <v>53841</v>
          </cell>
          <cell r="B2013" t="str">
            <v>GRADE DE DISCO REBOCÁVEL COM 20 DISCOS 24" X 6 MM COM PNEUS PARA TRANSPORTE - MANUTENÇÃO. AF_06/2014</v>
          </cell>
        </row>
        <row r="2014">
          <cell r="A2014">
            <v>95209</v>
          </cell>
          <cell r="B2014" t="str">
            <v>GRUA ASCENCIONAL, LANCA DE 42 M, CAPACIDADE DE 1,5 T A 30 M, ALTURA ATE 39 M JUROS. AF_05/2023</v>
          </cell>
        </row>
        <row r="2015">
          <cell r="A2015">
            <v>95210</v>
          </cell>
          <cell r="B2015" t="str">
            <v>GRUA ASCENCIONAL, LANCA DE 42 M, CAPACIDADE DE 1,5 T A 30 M, ALTURA ATE 39 M MANUTENÇÃO. AF_05/2023</v>
          </cell>
        </row>
        <row r="2016">
          <cell r="A2016">
            <v>95211</v>
          </cell>
          <cell r="B2016" t="str">
            <v>GRUA ASCENCIONAL, LANCA DE 42 M, CAPACIDADE DE 1,5 T A 30 M, ALTURA ATE 39 M MATERIAIS NA OPERAÇÃO. AF_05/2023</v>
          </cell>
        </row>
        <row r="2017">
          <cell r="A2017">
            <v>93267</v>
          </cell>
          <cell r="B2017" t="str">
            <v>GRUA ASCENCIONAL, LANÇA DE 30 M, CAPACIDADE DE 1,0 T A 30 M, ALTURA ATÉ 39 M DEPRECIAÇÃO. AF_05/2023</v>
          </cell>
        </row>
        <row r="2018">
          <cell r="A2018">
            <v>93269</v>
          </cell>
          <cell r="B2018" t="str">
            <v>GRUA ASCENCIONAL, LANÇA DE 30 M, CAPACIDADE DE 1,0 T A 30 M, ALTURA ATÉ 39 M JUROS. AF_05/2023</v>
          </cell>
        </row>
        <row r="2019">
          <cell r="A2019">
            <v>93270</v>
          </cell>
          <cell r="B2019" t="str">
            <v>GRUA ASCENCIONAL, LANÇA DE 30 M, CAPACIDADE DE 1,0 T A 30 M, ALTURA ATÉ 39 M MANUTENÇÃO. AF_05/2023</v>
          </cell>
        </row>
        <row r="2020">
          <cell r="A2020">
            <v>93271</v>
          </cell>
          <cell r="B2020" t="str">
            <v>GRUA ASCENCIONAL, LANÇA DE 30 M, CAPACIDADE DE 1,0 T A 30 M, ALTURA ATÉ 39 M MATERIAIS NA OPERAÇÃO. AF_05/2023</v>
          </cell>
        </row>
        <row r="2021">
          <cell r="A2021">
            <v>95208</v>
          </cell>
          <cell r="B2021" t="str">
            <v>GRUA ASCENCIONAL, LANÇA DE 42 M, CAPACIDADE DE 1,5 T A 30 M, ALTURA ATÉ 39 M DEPRECIAÇÃO. AF_05/2023</v>
          </cell>
        </row>
        <row r="2022">
          <cell r="A2022">
            <v>83761</v>
          </cell>
          <cell r="B2022" t="str">
            <v>GRUPO DE SOLDAGEM COM GERADOR A DIESEL 60 CV PARA SOLDA ELÉTRICA, SOBRE 04 RODAS, COM MOTOR 4 CILINDROS 600 A - DEPRECIAÇÃO. AF_02/2016</v>
          </cell>
        </row>
        <row r="2023">
          <cell r="A2023">
            <v>83764</v>
          </cell>
          <cell r="B2023" t="str">
            <v>GRUPO DE SOLDAGEM COM GERADOR A DIESEL 60 CV PARA SOLDA ELÉTRICA, SOBRE 04 RODAS, COM MOTOR 4 CILINDROS 600 A - JUROS. AF_02/2016</v>
          </cell>
        </row>
        <row r="2024">
          <cell r="A2024">
            <v>83762</v>
          </cell>
          <cell r="B2024" t="str">
            <v>GRUPO DE SOLDAGEM COM GERADOR A DIESEL 60 CV PARA SOLDA ELÉTRICA, SOBRE 04 RODAS, COM MOTOR 4 CILINDROS 600 A - MANUTENÇÃO. AF_02/2016</v>
          </cell>
        </row>
        <row r="2025">
          <cell r="A2025">
            <v>83763</v>
          </cell>
          <cell r="B2025" t="str">
            <v>GRUPO DE SOLDAGEM COM GERADOR A DIESEL 60 CV PARA SOLDA ELÉTRICA, SOBRE 04 RODAS, COM MOTOR 4 CILINDROS 600 A - MATERIAIS NA OPERAÇÃO. AF_02/2016</v>
          </cell>
        </row>
        <row r="2026">
          <cell r="A2026">
            <v>95874</v>
          </cell>
          <cell r="B2026" t="str">
            <v>GRUPO GERADOR COM CARENAGEM, MOTOR DIESEL POTÊNCIA STANDART ENTRE 250 E 260 KVA - DEPRECIAÇÃO. AF_12/2016</v>
          </cell>
        </row>
        <row r="2027">
          <cell r="A2027">
            <v>95869</v>
          </cell>
          <cell r="B2027" t="str">
            <v>GRUPO GERADOR COM CARENAGEM, MOTOR DIESEL POTÊNCIA STANDART ENTRE 250 E 260 KVA - JUROS. AF_12/2016</v>
          </cell>
        </row>
        <row r="2028">
          <cell r="A2028">
            <v>95870</v>
          </cell>
          <cell r="B2028" t="str">
            <v>GRUPO GERADOR COM CARENAGEM, MOTOR DIESEL POTÊNCIA STANDART ENTRE 250 E 260 KVA - MANUTENÇÃO. AF_12/2016</v>
          </cell>
        </row>
        <row r="2029">
          <cell r="A2029">
            <v>95871</v>
          </cell>
          <cell r="B2029" t="str">
            <v>GRUPO GERADOR COM CARENAGEM, MOTOR DIESEL POTÊNCIA STANDART ENTRE 250 E 260 KVA - MATERIAIS NA OPERAÇÃO. AF_12/2016</v>
          </cell>
        </row>
        <row r="2030">
          <cell r="A2030">
            <v>104687</v>
          </cell>
          <cell r="B2030" t="str">
            <v>GRUPO GERADOR DIESEL, COM CARENAGEM, POTÊNCIA STANDART ENTRE 400 E 460 KVA, VELOCIDADE DE 1800 RPM, FREQUÊNCIA DE 60 HZ - MATERIAIS NA OPERAÇÃO. AF_05/2023</v>
          </cell>
        </row>
        <row r="2031">
          <cell r="A2031">
            <v>73303</v>
          </cell>
          <cell r="B2031" t="str">
            <v>GRUPO GERADOR ESTACIONÁRIO, MOTOR DIESEL POTÊNCIA 170 KVA - DEPRECIAÇÃO. AF_02/2016</v>
          </cell>
        </row>
        <row r="2032">
          <cell r="A2032">
            <v>93235</v>
          </cell>
          <cell r="B2032" t="str">
            <v>GRUPO GERADOR ESTACIONÁRIO, MOTOR DIESEL POTÊNCIA 170 KVA - JUROS. AF_02/2016</v>
          </cell>
        </row>
        <row r="2033">
          <cell r="A2033">
            <v>73307</v>
          </cell>
          <cell r="B2033" t="str">
            <v>GRUPO GERADOR ESTACIONÁRIO, MOTOR DIESEL POTÊNCIA 170 KVA - MANUTENÇÃO. AF_02/2016</v>
          </cell>
        </row>
        <row r="2034">
          <cell r="A2034">
            <v>73311</v>
          </cell>
          <cell r="B2034" t="str">
            <v>GRUPO GERADOR ESTACIONÁRIO, MOTOR DIESEL POTÊNCIA 170 KVA - MATERIAIS NA OPERAÇÃO. AF_02/2016</v>
          </cell>
        </row>
        <row r="2035">
          <cell r="A2035">
            <v>93423</v>
          </cell>
          <cell r="B2035" t="str">
            <v>GRUPO GERADOR ESTACIONÁRIO, POTÊNCIA 150 KVA, MOTOR A DIESEL- DEPRECIAÇÃO. AF_03/2016</v>
          </cell>
        </row>
        <row r="2036">
          <cell r="A2036">
            <v>93424</v>
          </cell>
          <cell r="B2036" t="str">
            <v>GRUPO GERADOR ESTACIONÁRIO, POTÊNCIA 150 KVA, MOTOR A DIESEL- JUROS. AF_03/2016</v>
          </cell>
        </row>
        <row r="2037">
          <cell r="A2037">
            <v>93425</v>
          </cell>
          <cell r="B2037" t="str">
            <v>GRUPO GERADOR ESTACIONÁRIO, POTÊNCIA 150 KVA, MOTOR A DIESEL- MANUTENÇÃO. AF_03/2016</v>
          </cell>
        </row>
        <row r="2038">
          <cell r="A2038">
            <v>93426</v>
          </cell>
          <cell r="B2038" t="str">
            <v>GRUPO GERADOR ESTACIONÁRIO, POTÊNCIA 150 KVA, MOTOR A DIESEL- MATERIAIS NA OPERAÇÃO. AF_03/2016</v>
          </cell>
        </row>
        <row r="2039">
          <cell r="A2039">
            <v>93417</v>
          </cell>
          <cell r="B2039" t="str">
            <v>GRUPO GERADOR REBOCÁVEL, POTÊNCIA 66 KVA, MOTOR A DIESEL - DEPRECIAÇÃO. AF_03/2016</v>
          </cell>
        </row>
        <row r="2040">
          <cell r="A2040">
            <v>93418</v>
          </cell>
          <cell r="B2040" t="str">
            <v>GRUPO GERADOR REBOCÁVEL, POTÊNCIA 66 KVA, MOTOR A DIESEL - JUROS. AF_03/2016</v>
          </cell>
        </row>
        <row r="2041">
          <cell r="A2041">
            <v>93419</v>
          </cell>
          <cell r="B2041" t="str">
            <v>GRUPO GERADOR REBOCÁVEL, POTÊNCIA 66 KVA, MOTOR A DIESEL - MANUTENÇÃO. AF_03/2016</v>
          </cell>
        </row>
        <row r="2042">
          <cell r="A2042">
            <v>93420</v>
          </cell>
          <cell r="B2042" t="str">
            <v>GRUPO GERADOR REBOCÁVEL, POTÊNCIA 66 KVA, MOTOR A DIESEL - MATERIAIS NA OPERAÇÃO. AF_03/2016</v>
          </cell>
        </row>
        <row r="2043">
          <cell r="A2043">
            <v>93277</v>
          </cell>
          <cell r="B2043" t="str">
            <v>GUINCHO ELÉTRICO DE COLUNA, CAPACIDADE 400 KG, COM MOTO FREIO, MOTOR TRIFÁSICO DE 1,25 CV - DEPRECIAÇÃO. AF_03/2016</v>
          </cell>
        </row>
        <row r="2044">
          <cell r="A2044">
            <v>93278</v>
          </cell>
          <cell r="B2044" t="str">
            <v>GUINCHO ELÉTRICO DE COLUNA, CAPACIDADE 400 KG, COM MOTO FREIO, MOTOR TRIFÁSICO DE 1,25 CV - JUROS. AF_03/2016</v>
          </cell>
        </row>
        <row r="2045">
          <cell r="A2045">
            <v>93279</v>
          </cell>
          <cell r="B2045" t="str">
            <v>GUINCHO ELÉTRICO DE COLUNA, CAPACIDADE 400 KG, COM MOTO FREIO, MOTOR TRIFÁSICO DE 1,25 CV - MANUTENÇÃO. AF_03/2016</v>
          </cell>
        </row>
        <row r="2046">
          <cell r="A2046">
            <v>93280</v>
          </cell>
          <cell r="B2046" t="str">
            <v>GUINCHO ELÉTRICO DE COLUNA, CAPACIDADE 400 KG, COM MOTO FREIO, MOTOR TRIFÁSICO DE 1,25 CV - MATERIAIS NA OPERAÇÃO. AF_03/2016</v>
          </cell>
        </row>
        <row r="2047">
          <cell r="A2047">
            <v>104912</v>
          </cell>
          <cell r="B2047" t="str">
            <v>GUINDASTE DERRICK, LANÇA DE *20* M, CARGA MÁXIMA 10T, POTÊNCIA 45 KW - MATERIAIS NA OPERAÇÃO. AF_01/2024</v>
          </cell>
        </row>
        <row r="2048">
          <cell r="A2048">
            <v>102843</v>
          </cell>
          <cell r="B2048" t="str">
            <v>GUINDASTE HIDRAULICO AUTOPROPELIDO, COM LANÇA TRELIÇADA 40 M, CAPACIDADE MÁXIMA 75 T, EQUIPADO COM CLAMSHELL - MATERIAIS NA OPERAÇÃO. AF_04/2019</v>
          </cell>
        </row>
        <row r="2049">
          <cell r="A2049">
            <v>89267</v>
          </cell>
          <cell r="B2049" t="str">
            <v>GUINDASTE HIDRÁULICO AUTOPROPELIDO, COM LANÇA TELESCÓPICA 28,80 M, CAPACIDADE MÁXIMA 30 T, POTÊNCIA 97 KW, TRAÇÃO 4 X 4 - DEPRECIAÇÃO. AF_11/2014</v>
          </cell>
        </row>
        <row r="2050">
          <cell r="A2050">
            <v>89269</v>
          </cell>
          <cell r="B2050" t="str">
            <v>GUINDASTE HIDRÁULICO AUTOPROPELIDO, COM LANÇA TELESCÓPICA 28,80 M, CAPACIDADE MÁXIMA 30 T, POTÊNCIA 97 KW, TRAÇÃO 4 X 4 - IMPOSTOS E SEGUROS. AF_11/2014</v>
          </cell>
        </row>
        <row r="2051">
          <cell r="A2051">
            <v>89268</v>
          </cell>
          <cell r="B2051" t="str">
            <v>GUINDASTE HIDRÁULICO AUTOPROPELIDO, COM LANÇA TELESCÓPICA 28,80 M, CAPACIDADE MÁXIMA 30 T, POTÊNCIA 97 KW, TRAÇÃO 4 X 4 - JUROS. AF_11/2014</v>
          </cell>
        </row>
        <row r="2052">
          <cell r="A2052">
            <v>89270</v>
          </cell>
          <cell r="B2052" t="str">
            <v>GUINDASTE HIDRÁULICO AUTOPROPELIDO, COM LANÇA TELESCÓPICA 28,80 M, CAPACIDADE MÁXIMA 30 T, POTÊNCIA 97 KW, TRAÇÃO 4 X 4 - MANUTENÇÃO. AF_11/2014</v>
          </cell>
        </row>
        <row r="2053">
          <cell r="A2053">
            <v>89271</v>
          </cell>
          <cell r="B2053" t="str">
            <v>GUINDASTE HIDRÁULICO AUTOPROPELIDO, COM LANÇA TELESCÓPICA 28,80 M, CAPACIDADE MÁXIMA 30 T, POTÊNCIA 97 KW, TRAÇÃO 4 X 4 - MATERIAIS NA OPERAÇÃO. AF_11/2014</v>
          </cell>
        </row>
        <row r="2054">
          <cell r="A2054">
            <v>93283</v>
          </cell>
          <cell r="B2054" t="str">
            <v>GUINDASTE HIDRÁULICO AUTOPROPELIDO, COM LANÇA TELESCÓPICA 40 M, CAPACIDADE MÁXIMA 60 T, POTÊNCIA 260 KW - DEPRECIAÇÃO. AF_03/2016</v>
          </cell>
        </row>
        <row r="2055">
          <cell r="A2055">
            <v>93296</v>
          </cell>
          <cell r="B2055" t="str">
            <v>GUINDASTE HIDRÁULICO AUTOPROPELIDO, COM LANÇA TELESCÓPICA 40 M, CAPACIDADE MÁXIMA 60 T, POTÊNCIA 260 KW - IMPOSTOS E SEGUROS. AF_03/2016</v>
          </cell>
        </row>
        <row r="2056">
          <cell r="A2056">
            <v>93284</v>
          </cell>
          <cell r="B2056" t="str">
            <v>GUINDASTE HIDRÁULICO AUTOPROPELIDO, COM LANÇA TELESCÓPICA 40 M, CAPACIDADE MÁXIMA 60 T, POTÊNCIA 260 KW - JUROS. AF_03/2016</v>
          </cell>
        </row>
        <row r="2057">
          <cell r="A2057">
            <v>93285</v>
          </cell>
          <cell r="B2057" t="str">
            <v>GUINDASTE HIDRÁULICO AUTOPROPELIDO, COM LANÇA TELESCÓPICA 40 M, CAPACIDADE MÁXIMA 60 T, POTÊNCIA 260 KW - MANUTENÇÃO. AF_03/2016</v>
          </cell>
        </row>
        <row r="2058">
          <cell r="A2058">
            <v>93286</v>
          </cell>
          <cell r="B2058" t="str">
            <v>GUINDASTE HIDRÁULICO AUTOPROPELIDO, COM LANÇA TELESCÓPICA 40 M, CAPACIDADE MÁXIMA 60 T, POTÊNCIA 260 KW - MATERIAIS NA OPERAÇÃO. AF_03/2016</v>
          </cell>
        </row>
        <row r="2059">
          <cell r="A2059">
            <v>104709</v>
          </cell>
          <cell r="B2059" t="str">
            <v>GUINDASTE HIDRÁULICO AUTOPROPELIDO, COM LANÇA TRELICADA 41 M, CAPACIDADE MÁXIMA DE ELEVAÇÃO 43 T, POTÊNCIA 230 KW, EQUIPADO COM CAÇAMBA DE ARRASTO (DRAGLINE) DE 0,76 M3 - MATERIAIS NA OPERAÇÃO. AF_06/2023</v>
          </cell>
        </row>
        <row r="2060">
          <cell r="A2060">
            <v>104906</v>
          </cell>
          <cell r="B2060" t="str">
            <v>GUINDASTE HIDRÁULICO RODOVIÁRIO, LANCA TELESCÓPICA DE *50+20* M, CAPACIDADE MÁXIMA DE 90T, 4 EIXOS, POTÊNCIA 330 KW, MOTOR DIESEL - MATERIAIS NA OPERAÇÃO. AF_01/2024</v>
          </cell>
        </row>
        <row r="2061">
          <cell r="A2061">
            <v>102849</v>
          </cell>
          <cell r="B2061" t="str">
            <v>GUINDASTE SOBRE ESTEIRAS, COM LANÇA TRELIÇADA 40 M, CAPACIDADE MÁXIMA 75 T - MATERIAIS NA OPERAÇÃO. AF_04/2019</v>
          </cell>
        </row>
        <row r="2062">
          <cell r="A2062">
            <v>102855</v>
          </cell>
          <cell r="B2062" t="str">
            <v>GUINDASTE SOBRE ESTEIRAS, COM LANÇA TRELIÇADA 40 M, CAPACIDADE MÁXIMA 75 T, EQUIPADO COM CLAMSHELL - MATERIAIS NA OPERAÇÃO. AF_04/2019</v>
          </cell>
        </row>
        <row r="2063">
          <cell r="A2063">
            <v>106242</v>
          </cell>
          <cell r="B2063" t="str">
            <v>GUINDAUTO HIDRÁULICO, CAPACIDADE MÁXIMA DE CARGA 14340 KG, MOMENTO MÁXIMO DE CARGA 42,3 TM, ALCANCE MÁXIMO HORIZONTAL16,80 M, INCLUSIVE CAMINHÃO TOCO PBT 23.000 KG, POTÊNCIA DE 256 CV - DEPRECIAÇÃO. AF_10/2025</v>
          </cell>
        </row>
        <row r="2064">
          <cell r="A2064">
            <v>106245</v>
          </cell>
          <cell r="B2064" t="str">
            <v>GUINDAUTO HIDRÁULICO, CAPACIDADE MÁXIMA DE CARGA 14340 KG, MOMENTO MÁXIMO DE CARGA 42,3 TM, ALCANCE MÁXIMO HORIZONTAL16,80 M, INCLUSIVE CAMINHÃO TOCO PBT 23.000 KG, POTÊNCIA DE 256 CV - IMPOSTOS E SEGUROS. AF_10/2025</v>
          </cell>
        </row>
        <row r="2065">
          <cell r="A2065">
            <v>106243</v>
          </cell>
          <cell r="B2065" t="str">
            <v>GUINDAUTO HIDRÁULICO, CAPACIDADE MÁXIMA DE CARGA 14340 KG, MOMENTO MÁXIMO DE CARGA 42,3 TM, ALCANCE MÁXIMO HORIZONTAL16,80 M, INCLUSIVE CAMINHÃO TOCO PBT 23.000 KG, POTÊNCIA DE 256 CV - JUROS. AF_10/2025</v>
          </cell>
        </row>
        <row r="2066">
          <cell r="A2066">
            <v>106244</v>
          </cell>
          <cell r="B2066" t="str">
            <v>GUINDAUTO HIDRÁULICO, CAPACIDADE MÁXIMA DE CARGA 14340 KG, MOMENTO MÁXIMO DE CARGA 42,3 TM, ALCANCE MÁXIMO HORIZONTAL16,80 M, INCLUSIVE CAMINHÃO TOCO PBT 23.000 KG, POTÊNCIA DE 256 CV - MANUTENÇÃO. AF_10/2025</v>
          </cell>
        </row>
        <row r="2067">
          <cell r="A2067">
            <v>106246</v>
          </cell>
          <cell r="B2067" t="str">
            <v>GUINDAUTO HIDRÁULICO, CAPACIDADE MÁXIMA DE CARGA 14340 KG, MOMENTO MÁXIMO DE CARGA 42,3 TM, ALCANCE MÁXIMO HORIZONTAL16,80 M, INCLUSIVE CAMINHÃO TOCO PBT 23.000 KG, POTÊNCIA DE 256 CV - MATERIAIS NA OPERAÇÃO. AF_10/2025</v>
          </cell>
        </row>
        <row r="2068">
          <cell r="A2068">
            <v>93397</v>
          </cell>
          <cell r="B2068" t="str">
            <v>GUINDAUTO HIDRÁULICO, CAPACIDADE MÁXIMA DE CARGA 3300 KG, MOMENTO MÁXIMO DE CARGA 5,8 TM, ALCANCE MÁXIMO HORIZONTAL 7,60 M, INCLUSIVE CAMINHÃO TOCO PBT 16.000 KG, POTÊNCIA DE 189 CV - DEPRECIAÇÃO. AF_03/2016</v>
          </cell>
        </row>
        <row r="2069">
          <cell r="A2069">
            <v>93399</v>
          </cell>
          <cell r="B2069" t="str">
            <v>GUINDAUTO HIDRÁULICO, CAPACIDADE MÁXIMA DE CARGA 3300 KG, MOMENTO MÁXIMO DE CARGA 5,8 TM, ALCANCE MÁXIMO HORIZONTAL 7,60 M, INCLUSIVE CAMINHÃO TOCO PBT 16.000 KG, POTÊNCIA DE 189 CV - IMPOSTOS E SEGUROS. AF_03/2016</v>
          </cell>
        </row>
        <row r="2070">
          <cell r="A2070">
            <v>93398</v>
          </cell>
          <cell r="B2070" t="str">
            <v>GUINDAUTO HIDRÁULICO, CAPACIDADE MÁXIMA DE CARGA 3300 KG, MOMENTO MÁXIMO DE CARGA 5,8 TM, ALCANCE MÁXIMO HORIZONTAL 7,60 M, INCLUSIVE CAMINHÃO TOCO PBT 16.000 KG, POTÊNCIA DE 189 CV - JUROS. AF_03/2016</v>
          </cell>
        </row>
        <row r="2071">
          <cell r="A2071">
            <v>93400</v>
          </cell>
          <cell r="B2071" t="str">
            <v>GUINDAUTO HIDRÁULICO, CAPACIDADE MÁXIMA DE CARGA 3300 KG, MOMENTO MÁXIMO DE CARGA 5,8 TM, ALCANCE MÁXIMO HORIZONTAL 7,60 M, INCLUSIVE CAMINHÃO TOCO PBT 16.000 KG, POTÊNCIA DE 189 CV - MANUTENÇÃO. AF_03/2016</v>
          </cell>
        </row>
        <row r="2072">
          <cell r="A2072">
            <v>93401</v>
          </cell>
          <cell r="B2072" t="str">
            <v>GUINDAUTO HIDRÁULICO, CAPACIDADE MÁXIMA DE CARGA 3300 KG, MOMENTO MÁXIMO DE CARGA 5,8 TM, ALCANCE MÁXIMO HORIZONTAL 7,60 M, INCLUSIVE CAMINHÃO TOCO PBT 16.000 KG, POTÊNCIA DE 189 CV - MATERIAIS NA OPERAÇÃO. AF_03/2016</v>
          </cell>
        </row>
        <row r="2073">
          <cell r="A2073">
            <v>89259</v>
          </cell>
          <cell r="B2073" t="str">
            <v>GUINDAUTO HIDRÁULICO, CAPACIDADE MÁXIMA DE CARGA 6200 KG, MOMENTO MÁXIMO DE CARGA 11,7 TM, ALCANCE MÁXIMO HORIZONTAL 9,70 M, INCLUSIVE CAMINHÃO TOCO PBT 16.000 KG, POTÊNCIA DE 189 CV - DEPRECIAÇÃO. AF_06/2014</v>
          </cell>
        </row>
        <row r="2074">
          <cell r="A2074">
            <v>91466</v>
          </cell>
          <cell r="B2074" t="str">
            <v>GUINDAUTO HIDRÁULICO, CAPACIDADE MÁXIMA DE CARGA 6200 KG, MOMENTO MÁXIMO DE CARGA 11,7 TM, ALCANCE MÁXIMO HORIZONTAL 9,70 M, INCLUSIVE CAMINHÃO TOCO PBT 16.000 KG, POTÊNCIA DE 189 CV - IMPOSTOS E SEGUROS. AF_08/2015</v>
          </cell>
        </row>
        <row r="2075">
          <cell r="A2075">
            <v>89260</v>
          </cell>
          <cell r="B2075" t="str">
            <v>GUINDAUTO HIDRÁULICO, CAPACIDADE MÁXIMA DE CARGA 6200 KG, MOMENTO MÁXIMO DE CARGA 11,7 TM, ALCANCE MÁXIMO HORIZONTAL 9,70 M, INCLUSIVE CAMINHÃO TOCO PBT 16.000 KG, POTÊNCIA DE 189 CV - JUROS. AF_06/2014</v>
          </cell>
        </row>
        <row r="2076">
          <cell r="A2076">
            <v>89262</v>
          </cell>
          <cell r="B2076" t="str">
            <v>GUINDAUTO HIDRÁULICO, CAPACIDADE MÁXIMA DE CARGA 6200 KG, MOMENTO MÁXIMO DE CARGA 11,7 TM, ALCANCE MÁXIMO HORIZONTAL 9,70 M, INCLUSIVE CAMINHÃO TOCO PBT 16.000 KG, POTÊNCIA DE 189 CV - MANUTENÇÃO. AF_06/2014</v>
          </cell>
        </row>
        <row r="2077">
          <cell r="A2077">
            <v>91467</v>
          </cell>
          <cell r="B2077" t="str">
            <v>GUINDAUTO HIDRÁULICO, CAPACIDADE MÁXIMA DE CARGA 6200 KG, MOMENTO MÁXIMO DE CARGA 11,7 TM, ALCANCE MÁXIMO HORIZONTAL 9,70 M, INCLUSIVE CAMINHÃO TOCO PBT 16.000 KG, POTÊNCIA DE 189 CV - MATERIAIS NA OPERAÇÃO. AF_08/2015</v>
          </cell>
        </row>
        <row r="2078">
          <cell r="A2078">
            <v>105843</v>
          </cell>
          <cell r="B2078" t="str">
            <v>GUINDAUTO HIDRÁULICO, CAPACIDADE MÁXIMA DE CARGA 6200 KG, MOMENTO MÁXIMO DE CARGA 11,7 TM, ALCANCE MÁXIMO HORIZONTAL 9,70 M, INCLUSIVE CAMINHÃO TOCO PBT 16.000 KG, POTÊNCIA DE 189 CV E CESTA AÉREA COM ISOLAMENTO CLASSE C - MATERIAIS NA OPERAÇÃO. AF_01/2025</v>
          </cell>
        </row>
        <row r="2079">
          <cell r="A2079">
            <v>91629</v>
          </cell>
          <cell r="B2079" t="str">
            <v>GUINDAUTO HIDRÁULICO, CAPACIDADE MÁXIMA DE CARGA 6500 KG, MOMENTO MÁXIMO DE CARGA 5,8 TM, ALCANCE MÁXIMO HORIZONTAL 7,60 M, INCLUSIVE CAMINHÃO TOCO PBT 9.700 KG, POTÊNCIA DE 160 CV - DEPRECIAÇÃO. AF_08/2015</v>
          </cell>
        </row>
        <row r="2080">
          <cell r="A2080">
            <v>91631</v>
          </cell>
          <cell r="B2080" t="str">
            <v>GUINDAUTO HIDRÁULICO, CAPACIDADE MÁXIMA DE CARGA 6500 KG, MOMENTO MÁXIMO DE CARGA 5,8 TM, ALCANCE MÁXIMO HORIZONTAL 7,60 M, INCLUSIVE CAMINHÃO TOCO PBT 9.700 KG, POTÊNCIA DE 160 CV - IMPOSTOS E SEGUROS. AF_08/2015</v>
          </cell>
        </row>
        <row r="2081">
          <cell r="A2081">
            <v>91630</v>
          </cell>
          <cell r="B2081" t="str">
            <v>GUINDAUTO HIDRÁULICO, CAPACIDADE MÁXIMA DE CARGA 6500 KG, MOMENTO MÁXIMO DE CARGA 5,8 TM, ALCANCE MÁXIMO HORIZONTAL 7,60 M, INCLUSIVE CAMINHÃO TOCO PBT 9.700 KG, POTÊNCIA DE 160 CV - JUROS. AF_08/2015</v>
          </cell>
        </row>
        <row r="2082">
          <cell r="A2082">
            <v>91632</v>
          </cell>
          <cell r="B2082" t="str">
            <v>GUINDAUTO HIDRÁULICO, CAPACIDADE MÁXIMA DE CARGA 6500 KG, MOMENTO MÁXIMO DE CARGA 5,8 TM, ALCANCE MÁXIMO HORIZONTAL 7,60 M, INCLUSIVE CAMINHÃO TOCO PBT 9.700 KG, POTÊNCIA DE 160 CV - MANUTENÇÃO. AF_08/2015</v>
          </cell>
        </row>
        <row r="2083">
          <cell r="A2083">
            <v>91633</v>
          </cell>
          <cell r="B2083" t="str">
            <v>GUINDAUTO HIDRÁULICO, CAPACIDADE MÁXIMA DE CARGA 6500 KG, MOMENTO MÁXIMO DE CARGA 5,8 TM, ALCANCE MÁXIMO HORIZONTAL 7,60 M, INCLUSIVE CAMINHÃO TOCO PBT 9.700 KG, POTÊNCIA DE 160 CV - MATERIAIS NA OPERAÇÃO. AF_08/2015</v>
          </cell>
        </row>
        <row r="2084">
          <cell r="A2084">
            <v>105979</v>
          </cell>
          <cell r="B2084" t="str">
            <v>GUINDAUTO HIDRÁULICO, CAPACIDADE MÁXIMA DE CARGA 8500 KG, MOMENTO MÁXIMO DE CARGA 30,4 TM, ALCANCE MÁXIMO HORIZONTAL 14,30 M, INCLUSIVE CAMINHÃO TRUCADO PBT 23.000 KG, POTÊNCIA DE 256 CV E CARROCERIA FIXA ABERTA DE MADEIRA - DEPRECIAÇÃO. AF_05/2025</v>
          </cell>
        </row>
        <row r="2085">
          <cell r="A2085">
            <v>105982</v>
          </cell>
          <cell r="B2085" t="str">
            <v>GUINDAUTO HIDRÁULICO, CAPACIDADE MÁXIMA DE CARGA 8500 KG, MOMENTO MÁXIMO DE CARGA 30,4 TM, ALCANCE MÁXIMO HORIZONTAL 14,30 M, INCLUSIVE CAMINHÃO TRUCADO PBT 23.000 KG, POTÊNCIA DE 256 CV E CARROCERIA FIXA ABERTA DE MADEIRA - IMPOSTOS E SEGUROS. AF_05/2025</v>
          </cell>
        </row>
        <row r="2086">
          <cell r="A2086">
            <v>105980</v>
          </cell>
          <cell r="B2086" t="str">
            <v>GUINDAUTO HIDRÁULICO, CAPACIDADE MÁXIMA DE CARGA 8500 KG, MOMENTO MÁXIMO DE CARGA 30,4 TM, ALCANCE MÁXIMO HORIZONTAL 14,30 M, INCLUSIVE CAMINHÃO TRUCADO PBT 23.000 KG, POTÊNCIA DE 256 CV E CARROCERIA FIXA ABERTA DE MADEIRA - JUROS. AF_05/2025</v>
          </cell>
        </row>
        <row r="2087">
          <cell r="A2087">
            <v>105981</v>
          </cell>
          <cell r="B2087" t="str">
            <v>GUINDAUTO HIDRÁULICO, CAPACIDADE MÁXIMA DE CARGA 8500 KG, MOMENTO MÁXIMO DE CARGA 30,4 TM, ALCANCE MÁXIMO HORIZONTAL 14,30 M, INCLUSIVE CAMINHÃO TRUCADO PBT 23.000 KG, POTÊNCIA DE 256 CV E CARROCERIA FIXA ABERTA DE MADEIRA - MANUTENÇÃO. AF_05/2025</v>
          </cell>
        </row>
        <row r="2088">
          <cell r="A2088">
            <v>105983</v>
          </cell>
          <cell r="B2088" t="str">
            <v>GUINDAUTO HIDRÁULICO, CAPACIDADE MÁXIMA DE CARGA 8500 KG, MOMENTO MÁXIMO DE CARGA 30,4 TM, ALCANCE MÁXIMO HORIZONTAL 14,30 M, INCLUSIVE CAMINHÃO TRUCADO PBT 23.000 KG, POTÊNCIA DE 256 CV E CARROCERIA FIXA ABERTA DE MADEIRA - MATERIAIS NA OPERAÇÃO. AF_05/2025</v>
          </cell>
        </row>
        <row r="2089">
          <cell r="A2089">
            <v>98760</v>
          </cell>
          <cell r="B2089" t="str">
            <v>INVERSOR DE SOLDA MONOFÁSICO DE 160 A, POTÊNCIA DE 7000 W, TENSÃO DE 220 V, TURBO VENTILADO, PROTEÇÃO POR TERMOSTATO, PARA ELETRODOS DE 2,0 A 4,0 MM - DEPRECIAÇÃO. AF_06/2018</v>
          </cell>
        </row>
        <row r="2090">
          <cell r="A2090">
            <v>98761</v>
          </cell>
          <cell r="B2090" t="str">
            <v>INVERSOR DE SOLDA MONOFÁSICO DE 160 A, POTÊNCIA DE 7000 W, TENSÃO DE 220 V, TURBO VENTILADO, PROTEÇÃO POR TERMOSTATO, PARA ELETRODOS DE 2,0 A 4,0 MM - JUROS. AF_06/2018</v>
          </cell>
        </row>
        <row r="2091">
          <cell r="A2091">
            <v>98762</v>
          </cell>
          <cell r="B2091" t="str">
            <v>INVERSOR DE SOLDA MONOFÁSICO DE 160 A, POTÊNCIA DE 7000 W, TENSÃO DE 220 V, TURBO VENTILADO, PROTEÇÃO POR TERMOSTATO, PARA ELETRODOS DE 2,0 A 4,0 MM - MANUTENÇÃO. AF_06/2018</v>
          </cell>
        </row>
        <row r="2092">
          <cell r="A2092">
            <v>98763</v>
          </cell>
          <cell r="B2092" t="str">
            <v>INVERSOR DE SOLDA MONOFÁSICO DE 160 A, POTÊNCIA DE 7000 W, TENSÃO DE 220 V, TURBO VENTILADO, PROTEÇÃO POR TERMOSTATO, PARA ELETRODOS DE 2,0 A 4,0 MM - MATERIAIS NA OPERAÇÃO. AF_06/2018</v>
          </cell>
        </row>
        <row r="2093">
          <cell r="A2093">
            <v>99829</v>
          </cell>
          <cell r="B2093" t="str">
            <v>LAVADORA DE ALTA PRESSAO (LAVA-JATO) PARA AGUA FRIA, PRESSAO DE OPERACAO ENTRE 1400 E 1900 LIB/POL2, VAZAO MAXIMA ENTRE 400 E 700 L/H - DEPRECIAÇÃO. AF_05/2023</v>
          </cell>
        </row>
        <row r="2094">
          <cell r="A2094">
            <v>99830</v>
          </cell>
          <cell r="B2094" t="str">
            <v>LAVADORA DE ALTA PRESSAO (LAVA-JATO) PARA AGUA FRIA, PRESSAO DE OPERACAO ENTRE 1400 E 1900 LIB/POL2, VAZAO MAXIMA ENTRE 400 E 700 L/H - JUROS. AF_05/2023</v>
          </cell>
        </row>
        <row r="2095">
          <cell r="A2095">
            <v>99831</v>
          </cell>
          <cell r="B2095" t="str">
            <v>LAVADORA DE ALTA PRESSAO (LAVA-JATO) PARA AGUA FRIA, PRESSAO DE OPERACAO ENTRE 1400 E 1900 LIB/POL2, VAZAO MAXIMA ENTRE 400 E 700 L/H - MANUTENÇÃO. AF_05/2023</v>
          </cell>
        </row>
        <row r="2096">
          <cell r="A2096">
            <v>99832</v>
          </cell>
          <cell r="B2096" t="str">
            <v>LAVADORA DE ALTA PRESSAO (LAVA-JATO) PARA AGUA FRIA, PRESSAO DE OPERACAO ENTRE 1400 E 1900 LIB/POL2, VAZAO MAXIMA ENTRE 400 E 700 L/H - MATERIAIS NA OPERAÇÃO. AF_05/2023</v>
          </cell>
        </row>
        <row r="2097">
          <cell r="A2097">
            <v>104519</v>
          </cell>
          <cell r="B2097" t="str">
            <v>LIXADEIRA DE PAREDE, COM LED, POTÊNCIA 750 W, FREQUÊNCIA 60 HZ, VELOCIDADE 1000 A 2100 RPM, DIÂMETRO DA LIXA 225 MM - MATERIAIS NA OPERAÇÃO. AF_12/2022</v>
          </cell>
        </row>
        <row r="2098">
          <cell r="A2098">
            <v>90682</v>
          </cell>
          <cell r="B2098" t="str">
            <v>MANIPULADOR TELESCÓPICO, POTÊNCIA DE 85 HP, CAPACIDADE DE CARGA DE 3.500 KG, ALTURA MÁXIMA DE ELEVAÇÃO DE 12,3 M - DEPRECIAÇÃO. AF_05/2023</v>
          </cell>
        </row>
        <row r="2099">
          <cell r="A2099">
            <v>90683</v>
          </cell>
          <cell r="B2099" t="str">
            <v>MANIPULADOR TELESCÓPICO, POTÊNCIA DE 85 HP, CAPACIDADE DE CARGA DE 3.500 KG, ALTURA MÁXIMA DE ELEVAÇÃO DE 12,3 M - JUROS. AF_05/2023</v>
          </cell>
        </row>
        <row r="2100">
          <cell r="A2100">
            <v>90684</v>
          </cell>
          <cell r="B2100" t="str">
            <v>MANIPULADOR TELESCÓPICO, POTÊNCIA DE 85 HP, CAPACIDADE DE CARGA DE 3.500 KG, ALTURA MÁXIMA DE ELEVAÇÃO DE 12,3 M - MANUTENÇÃO. AF_05/2023</v>
          </cell>
        </row>
        <row r="2101">
          <cell r="A2101">
            <v>90685</v>
          </cell>
          <cell r="B2101" t="str">
            <v>MANIPULADOR TELESCÓPICO, POTÊNCIA DE 85 HP, CAPACIDADE DE CARGA DE 3.500 KG, ALTURA MÁXIMA DE ELEVAÇÃO DE 12,3 M - MATERIAIS NA OPERAÇÃO. AF_05/2023</v>
          </cell>
        </row>
        <row r="2102">
          <cell r="A2102">
            <v>95114</v>
          </cell>
          <cell r="B2102" t="str">
            <v>MARTELETE OU ROMPEDOR PNEUMÁTICO MANUAL, 28 KG, COM SILENCIADOR - DEPRECIAÇÃO. AF_07/2016</v>
          </cell>
        </row>
        <row r="2103">
          <cell r="A2103">
            <v>95115</v>
          </cell>
          <cell r="B2103" t="str">
            <v>MARTELETE OU ROMPEDOR PNEUMÁTICO MANUAL, 28 KG, COM SILENCIADOR - JUROS. AF_07/2016</v>
          </cell>
        </row>
        <row r="2104">
          <cell r="A2104">
            <v>53863</v>
          </cell>
          <cell r="B2104" t="str">
            <v>MARTELETE OU ROMPEDOR PNEUMÁTICO MANUAL, 28 KG, COM SILENCIADOR - MANUTENÇÃO. AF_07/2016</v>
          </cell>
        </row>
        <row r="2105">
          <cell r="A2105">
            <v>104655</v>
          </cell>
          <cell r="B2105" t="str">
            <v>MARTELETE PERFURADOR/ ROMPEDOR ELÉTRICO, POTÊNCIA 800 W, 220 V - MATERIAIS NA OPERAÇÃO. AF_05/2023</v>
          </cell>
        </row>
        <row r="2106">
          <cell r="A2106">
            <v>102270</v>
          </cell>
          <cell r="B2106" t="str">
            <v>MARTELO DEMOLIDOR ELÉTRICO, COM POTÊNCIA DE 2.000 W, 1.000 IMPACTOS POR MINUTO, PESO DE 30 KG - DEPRECIAÇÃO. AF_01/2021</v>
          </cell>
        </row>
        <row r="2107">
          <cell r="A2107">
            <v>102271</v>
          </cell>
          <cell r="B2107" t="str">
            <v>MARTELO DEMOLIDOR ELÉTRICO, COM POTÊNCIA DE 2.000 W, 1.000 IMPACTOS POR MINUTO, PESO DE 30 KG - JUROS. AF_01/2021</v>
          </cell>
        </row>
        <row r="2108">
          <cell r="A2108">
            <v>102272</v>
          </cell>
          <cell r="B2108" t="str">
            <v>MARTELO DEMOLIDOR ELÉTRICO, COM POTÊNCIA DE 2.000 W, 1.000 IMPACTOS POR MINUTO, PESO DE 30 KG - MANUTENÇÃO. AF_01/2021</v>
          </cell>
        </row>
        <row r="2109">
          <cell r="A2109">
            <v>102273</v>
          </cell>
          <cell r="B2109" t="str">
            <v>MARTELO DEMOLIDOR ELÉTRICO, COM POTÊNCIA DE 2.000 W, 1.000 IMPACTOS POR MINUTO, PESO DE 30 KG - MATERIAIS NA OPERAÇÃO. AF_01/2021</v>
          </cell>
        </row>
        <row r="2110">
          <cell r="A2110">
            <v>95255</v>
          </cell>
          <cell r="B2110" t="str">
            <v>MARTELO DEMOLIDOR PNEUMÁTICO MANUAL, 32 KG - DEPRECIAÇÃO. AF_09/2016</v>
          </cell>
        </row>
        <row r="2111">
          <cell r="A2111">
            <v>95256</v>
          </cell>
          <cell r="B2111" t="str">
            <v>MARTELO DEMOLIDOR PNEUMÁTICO MANUAL, 32 KG - JUROS. AF_09/2016</v>
          </cell>
        </row>
        <row r="2112">
          <cell r="A2112">
            <v>95257</v>
          </cell>
          <cell r="B2112" t="str">
            <v>MARTELO DEMOLIDOR PNEUMÁTICO MANUAL, 32 KG - MANUTENÇÃO. AF_09/2016</v>
          </cell>
        </row>
        <row r="2113">
          <cell r="A2113">
            <v>105913</v>
          </cell>
          <cell r="B2113" t="str">
            <v>MARTELO PERFURADOR PNEUMÁTICO MANUAL, HASTE 19 X 108 MM, *11* KG - DEPRECIAÇÃO. AF_02/2025</v>
          </cell>
        </row>
        <row r="2114">
          <cell r="A2114">
            <v>105914</v>
          </cell>
          <cell r="B2114" t="str">
            <v>MARTELO PERFURADOR PNEUMÁTICO MANUAL, HASTE 19 X 108 MM, *11* KG - JUROS. AF_02/2025</v>
          </cell>
        </row>
        <row r="2115">
          <cell r="A2115">
            <v>105915</v>
          </cell>
          <cell r="B2115" t="str">
            <v>MARTELO PERFURADOR PNEUMÁTICO MANUAL, HASTE 19 X 108 MM, *11* KG - MANUTENÇÃO. AF_02/2025</v>
          </cell>
        </row>
        <row r="2116">
          <cell r="A2116">
            <v>103792</v>
          </cell>
          <cell r="B2116" t="str">
            <v>MINI GUINDASTE ARANHA SOBRE ESTEIRAS E LANCA TELESCÓPICA, CAPACIDADE MÁXIMA DE CARGA 3,0 TON, RAIO MÁXIMO DE TRABALHO 8,25 M, ALTURA DE LANÇA DO SOLO 9,2 M, 55 M DE CABO DE AÇO 8 MM, MOTOR ELÉTRICO 220/380 VOLTS - MATERIAIS NA OPERAÇÃO. AF_03/2022</v>
          </cell>
        </row>
        <row r="2117">
          <cell r="A2117">
            <v>96054</v>
          </cell>
          <cell r="B2117" t="str">
            <v>MINICARREGADEIRA SOBRE RODAS POTENCIA 47HP CAPACIDADE OPERACAO 646 KG, COM VASSOURA MECÂNICA ACOPLADA - DEPRECIAÇÃO. AF_03/2017</v>
          </cell>
        </row>
        <row r="2118">
          <cell r="A2118">
            <v>96060</v>
          </cell>
          <cell r="B2118" t="str">
            <v>MINICARREGADEIRA SOBRE RODAS POTENCIA 47HP CAPACIDADE OPERACAO 646 KG, COM VASSOURA MECÂNICA ACOPLADA - JUROS. AF_03/2017</v>
          </cell>
        </row>
        <row r="2119">
          <cell r="A2119">
            <v>96061</v>
          </cell>
          <cell r="B2119" t="str">
            <v>MINICARREGADEIRA SOBRE RODAS POTENCIA 47HP CAPACIDADE OPERACAO 646 KG, COM VASSOURA MECÂNICA ACOPLADA - MANUTENÇÃO. AF_03/2017</v>
          </cell>
        </row>
        <row r="2120">
          <cell r="A2120">
            <v>96062</v>
          </cell>
          <cell r="B2120" t="str">
            <v>MINICARREGADEIRA SOBRE RODAS POTENCIA 47HP CAPACIDADE OPERACAO 646 KG, COM VASSOURA MECÂNICA ACOPLADA - MATERIAIS NA OPERAÇÃO. AF_03/2017</v>
          </cell>
        </row>
        <row r="2121">
          <cell r="A2121">
            <v>90688</v>
          </cell>
          <cell r="B2121" t="str">
            <v>MINICARREGADEIRA SOBRE RODAS, POTÊNCIA LÍQUIDA DE 47 HP, CAPACIDADE NOMINAL DE OPERAÇÃO DE 646 KG - DEPRECIAÇÃO. AF_06/2015</v>
          </cell>
        </row>
        <row r="2122">
          <cell r="A2122">
            <v>90689</v>
          </cell>
          <cell r="B2122" t="str">
            <v>MINICARREGADEIRA SOBRE RODAS, POTÊNCIA LÍQUIDA DE 47 HP, CAPACIDADE NOMINAL DE OPERAÇÃO DE 646 KG - JUROS. AF_06/2015</v>
          </cell>
        </row>
        <row r="2123">
          <cell r="A2123">
            <v>90690</v>
          </cell>
          <cell r="B2123" t="str">
            <v>MINICARREGADEIRA SOBRE RODAS, POTÊNCIA LÍQUIDA DE 47 HP, CAPACIDADE NOMINAL DE OPERAÇÃO DE 646 KG - MANUTENÇÃO. AF_06/2015</v>
          </cell>
        </row>
        <row r="2124">
          <cell r="A2124">
            <v>90691</v>
          </cell>
          <cell r="B2124" t="str">
            <v>MINICARREGADEIRA SOBRE RODAS, POTÊNCIA LÍQUIDA DE 47 HP, CAPACIDADE NOMINAL DE OPERAÇÃO DE 646 KG - MATERIAIS NA OPERAÇÃO. AF_06/2015</v>
          </cell>
        </row>
        <row r="2125">
          <cell r="A2125">
            <v>96241</v>
          </cell>
          <cell r="B2125" t="str">
            <v>MINIESCAVADEIRA SOBRE ESTEIRAS, POTÊNCIA LÍQUIDA DE *30* HP, PESO OPERACIONAL DE *3.500* KG - DEPRECIAÇÃO. AF_04/2017</v>
          </cell>
        </row>
        <row r="2126">
          <cell r="A2126">
            <v>96242</v>
          </cell>
          <cell r="B2126" t="str">
            <v>MINIESCAVADEIRA SOBRE ESTEIRAS, POTÊNCIA LÍQUIDA DE *30* HP, PESO OPERACIONAL DE *3.500* KG - JUROS. AF_04/2017</v>
          </cell>
        </row>
        <row r="2127">
          <cell r="A2127">
            <v>96243</v>
          </cell>
          <cell r="B2127" t="str">
            <v>MINIESCAVADEIRA SOBRE ESTEIRAS, POTÊNCIA LÍQUIDA DE *30* HP, PESO OPERACIONAL DE *3.500* KG - MANUTENÇÃO. AF_04/2017</v>
          </cell>
        </row>
        <row r="2128">
          <cell r="A2128">
            <v>96244</v>
          </cell>
          <cell r="B2128" t="str">
            <v>MINIESCAVADEIRA SOBRE ESTEIRAS, POTÊNCIA LÍQUIDA DE *30* HP, PESO OPERACIONAL DE *3.500* KG - MATERIAIS NA OPERAÇÃO. AF_04/2017</v>
          </cell>
        </row>
        <row r="2129">
          <cell r="A2129">
            <v>88400</v>
          </cell>
          <cell r="B2129" t="str">
            <v>MISTURADOR DE ARGAMASSA, EIXO HORIZONTAL, CAPACIDADE DE MISTURA 160 KG, MOTOR ELÉTRICO POTÊNCIA 3 CV - DEPRECIAÇÃO. AF_05/2023</v>
          </cell>
        </row>
        <row r="2130">
          <cell r="A2130">
            <v>88401</v>
          </cell>
          <cell r="B2130" t="str">
            <v>MISTURADOR DE ARGAMASSA, EIXO HORIZONTAL, CAPACIDADE DE MISTURA 160 KG, MOTOR ELÉTRICO POTÊNCIA 3 CV - JUROS. AF_05/2023</v>
          </cell>
        </row>
        <row r="2131">
          <cell r="A2131">
            <v>88402</v>
          </cell>
          <cell r="B2131" t="str">
            <v>MISTURADOR DE ARGAMASSA, EIXO HORIZONTAL, CAPACIDADE DE MISTURA 160 KG, MOTOR ELÉTRICO POTÊNCIA 3 CV - MANUTENÇÃO. AF_05/2023</v>
          </cell>
        </row>
        <row r="2132">
          <cell r="A2132">
            <v>88403</v>
          </cell>
          <cell r="B2132" t="str">
            <v>MISTURADOR DE ARGAMASSA, EIXO HORIZONTAL, CAPACIDADE DE MISTURA 160 KG, MOTOR ELÉTRICO POTÊNCIA 3 CV - MATERIAIS NA OPERAÇÃO. AF_05/2023</v>
          </cell>
        </row>
        <row r="2133">
          <cell r="A2133">
            <v>88387</v>
          </cell>
          <cell r="B2133" t="str">
            <v>MISTURADOR DE ARGAMASSA, EIXO HORIZONTAL, CAPACIDADE DE MISTURA 300 KG, MOTOR ELÉTRICO POTÊNCIA 5 CV - DEPRECIAÇÃO. AF_05/2023</v>
          </cell>
        </row>
        <row r="2134">
          <cell r="A2134">
            <v>88389</v>
          </cell>
          <cell r="B2134" t="str">
            <v>MISTURADOR DE ARGAMASSA, EIXO HORIZONTAL, CAPACIDADE DE MISTURA 300 KG, MOTOR ELÉTRICO POTÊNCIA 5 CV - JUROS. AF_05/2023</v>
          </cell>
        </row>
        <row r="2135">
          <cell r="A2135">
            <v>88390</v>
          </cell>
          <cell r="B2135" t="str">
            <v>MISTURADOR DE ARGAMASSA, EIXO HORIZONTAL, CAPACIDADE DE MISTURA 300 KG, MOTOR ELÉTRICO POTÊNCIA 5 CV - MANUTENÇÃO. AF_05/2023</v>
          </cell>
        </row>
        <row r="2136">
          <cell r="A2136">
            <v>88391</v>
          </cell>
          <cell r="B2136" t="str">
            <v>MISTURADOR DE ARGAMASSA, EIXO HORIZONTAL, CAPACIDADE DE MISTURA 300 KG, MOTOR ELÉTRICO POTÊNCIA 5 CV - MATERIAIS NA OPERAÇÃO. AF_05/2023</v>
          </cell>
        </row>
        <row r="2137">
          <cell r="A2137">
            <v>88394</v>
          </cell>
          <cell r="B2137" t="str">
            <v>MISTURADOR DE ARGAMASSA, EIXO HORIZONTAL, CAPACIDADE DE MISTURA 600 KG, MOTOR ELÉTRICO POTÊNCIA 7,5 CV - DEPRECIAÇÃO. AF_05/2023</v>
          </cell>
        </row>
        <row r="2138">
          <cell r="A2138">
            <v>88395</v>
          </cell>
          <cell r="B2138" t="str">
            <v>MISTURADOR DE ARGAMASSA, EIXO HORIZONTAL, CAPACIDADE DE MISTURA 600 KG, MOTOR ELÉTRICO POTÊNCIA 7,5 CV - JUROS. AF_05/2023</v>
          </cell>
        </row>
        <row r="2139">
          <cell r="A2139">
            <v>88396</v>
          </cell>
          <cell r="B2139" t="str">
            <v>MISTURADOR DE ARGAMASSA, EIXO HORIZONTAL, CAPACIDADE DE MISTURA 600 KG, MOTOR ELÉTRICO POTÊNCIA 7,5 CV - MANUTENÇÃO. AF_05/2023</v>
          </cell>
        </row>
        <row r="2140">
          <cell r="A2140">
            <v>88397</v>
          </cell>
          <cell r="B2140" t="str">
            <v>MISTURADOR DE ARGAMASSA, EIXO HORIZONTAL, CAPACIDADE DE MISTURA 600 KG, MOTOR ELÉTRICO POTÊNCIA 7,5 CV - MATERIAIS NA OPERAÇÃO. AF_05/2023</v>
          </cell>
        </row>
        <row r="2141">
          <cell r="A2141">
            <v>90633</v>
          </cell>
          <cell r="B2141" t="str">
            <v>MISTURADOR DUPLO HORIZONTAL DE ALTA TURBULÊNCIA, CAPACIDADE / VOLUME 2 X 500 LITROS, MOTORES ELÉTRICOS MÍNIMO 5 CV CADA, PARA NATA CIMENTO, ARGAMASSA E OUTROS - DEPRECIAÇÃO. AF_06/2015</v>
          </cell>
        </row>
        <row r="2142">
          <cell r="A2142">
            <v>90634</v>
          </cell>
          <cell r="B2142" t="str">
            <v>MISTURADOR DUPLO HORIZONTAL DE ALTA TURBULÊNCIA, CAPACIDADE / VOLUME 2 X 500 LITROS, MOTORES ELÉTRICOS MÍNIMO 5 CV CADA, PARA NATA CIMENTO, ARGAMASSA E OUTROS - JUROS. AF_06/2015</v>
          </cell>
        </row>
        <row r="2143">
          <cell r="A2143">
            <v>90635</v>
          </cell>
          <cell r="B2143" t="str">
            <v>MISTURADOR DUPLO HORIZONTAL DE ALTA TURBULÊNCIA, CAPACIDADE / VOLUME 2 X 500 LITROS, MOTORES ELÉTRICOS MÍNIMO 5 CV CADA, PARA NATA CIMENTO, ARGAMASSA E OUTROS - MANUTENÇÃO. AF_06/2015</v>
          </cell>
        </row>
        <row r="2144">
          <cell r="A2144">
            <v>90636</v>
          </cell>
          <cell r="B2144" t="str">
            <v>MISTURADOR DUPLO HORIZONTAL DE ALTA TURBULÊNCIA, CAPACIDADE / VOLUME 2 X 500 LITROS, MOTORES ELÉTRICOS MÍNIMO 5 CV CADA, PARA NATA CIMENTO, ARGAMASSA E OUTROS - MATERIAIS NA OPERAÇÃO. AF_06/2015</v>
          </cell>
        </row>
        <row r="2145">
          <cell r="A2145">
            <v>103241</v>
          </cell>
          <cell r="B2145" t="str">
            <v>MISTURADOR PARA PREPARO DE LAMA ESTABILIZANTE COM CAPACIDADE DE *4000* L, COM BOMBA CENTRÍFUGA 5,5 HP A 23,07 HP, PARA SISTEMA DE FURO DIRECIONAL - MATERIAIS NA OPERAÇÃO. AF_05/2023</v>
          </cell>
        </row>
        <row r="2146">
          <cell r="A2146">
            <v>88853</v>
          </cell>
          <cell r="B2146" t="str">
            <v>MOTOBOMBA CENTRÍFUGA, MOTOR A GASOLINA, POTÊNCIA 5,42 HP, BOCAIS 1 1/2" X 1", DIÂMETRO ROTOR 143 MM HM/Q = 6 MCA / 16,8 M3/H A 38 MCA / 6,6 M3/H - DEPRECIAÇÃO. AF_06/2014</v>
          </cell>
        </row>
        <row r="2147">
          <cell r="A2147">
            <v>88854</v>
          </cell>
          <cell r="B2147" t="str">
            <v>MOTOBOMBA CENTRÍFUGA, MOTOR A GASOLINA, POTÊNCIA 5,42 HP, BOCAIS 1 1/2" X 1", DIÂMETRO ROTOR 143 MM HM/Q = 6 MCA / 16,8 M3/H A 38 MCA / 6,6 M3/H - JUROS. AF_06/2014</v>
          </cell>
        </row>
        <row r="2148">
          <cell r="A2148">
            <v>5692</v>
          </cell>
          <cell r="B2148" t="str">
            <v>MOTOBOMBA CENTRÍFUGA, MOTOR A GASOLINA, POTÊNCIA 5,42 HP, BOCAIS 1 1/2" X 1", DIÂMETRO ROTOR 143 MM HM/Q = 6 MCA / 16,8 M3/H A 38 MCA / 6,6 M3/H - MANUTENÇÃO. AF_06/2014</v>
          </cell>
        </row>
        <row r="2149">
          <cell r="A2149">
            <v>5693</v>
          </cell>
          <cell r="B2149" t="str">
            <v>MOTOBOMBA CENTRÍFUGA, MOTOR A GASOLINA, POTÊNCIA 5,42 HP, BOCAIS 1 1/2" X 1", DIÂMETRO ROTOR 143 MM HM/Q = 6 MCA / 16,8 M3/H A 38 MCA / 6,6 M3/H - MATERIAIS NA OPERAÇÃO. AF_06/2014</v>
          </cell>
        </row>
        <row r="2150">
          <cell r="A2150">
            <v>7044</v>
          </cell>
          <cell r="B2150" t="str">
            <v>MOTOBOMBA TRASH (PARA ÁGUA SUJA) AUTO ESCORVANTE, MOTOR GASOLINA DE 6,41 HP, DIÂMETROS DE SUCÇÃO X RECALQUE: 3" X 3", HM/Q = 10 MCA / 60 M3/H A 23 MCA / 0 M3/H - DEPRECIAÇÃO. AF_10/2014</v>
          </cell>
        </row>
        <row r="2151">
          <cell r="A2151">
            <v>7045</v>
          </cell>
          <cell r="B2151" t="str">
            <v>MOTOBOMBA TRASH (PARA ÁGUA SUJA) AUTO ESCORVANTE, MOTOR GASOLINA DE 6,41 HP, DIÂMETROS DE SUCÇÃO X RECALQUE: 3" X 3", HM/Q = 10 MCA / 60 M3/H A 23 MCA / 0 M3/H - JUROS. AF_10/2014</v>
          </cell>
        </row>
        <row r="2152">
          <cell r="A2152">
            <v>7046</v>
          </cell>
          <cell r="B2152" t="str">
            <v>MOTOBOMBA TRASH (PARA ÁGUA SUJA) AUTO ESCORVANTE, MOTOR GASOLINA DE 6,41 HP, DIÂMETROS DE SUCÇÃO X RECALQUE: 3" X 3", HM/Q = 10 MCA / 60 M3/H A 23 MCA / 0 M3/H - MANUTENÇÃO. AF_10/2014</v>
          </cell>
        </row>
        <row r="2153">
          <cell r="A2153">
            <v>7047</v>
          </cell>
          <cell r="B2153" t="str">
            <v>MOTOBOMBA TRASH (PARA ÁGUA SUJA) AUTO ESCORVANTE, MOTOR GASOLINA DE 6,41 HP, DIÂMETROS DE SUCÇÃO X RECALQUE: 3" X 3", HM/Q = 10 MCA / 60 M3/H A 23 MCA / 0 M3/H - MATERIAIS NA OPERAÇÃO. AF_10/2014</v>
          </cell>
        </row>
        <row r="2154">
          <cell r="A2154">
            <v>89228</v>
          </cell>
          <cell r="B2154" t="str">
            <v>MOTONIVELADORA POTÊNCIA BÁSICA LÍQUIDA (PRIMEIRA MARCHA) 125 HP, PESO BRUTO 13032 KG, LARGURA DA LÂMINA DE 3,7 M - DEPRECIAÇÃO. AF_06/2014</v>
          </cell>
        </row>
        <row r="2155">
          <cell r="A2155">
            <v>89229</v>
          </cell>
          <cell r="B2155" t="str">
            <v>MOTONIVELADORA POTÊNCIA BÁSICA LÍQUIDA (PRIMEIRA MARCHA) 125 HP, PESO BRUTO 13032 KG, LARGURA DA LÂMINA DE 3,7 M - JUROS. AF_06/2014</v>
          </cell>
        </row>
        <row r="2156">
          <cell r="A2156">
            <v>5779</v>
          </cell>
          <cell r="B2156" t="str">
            <v>MOTONIVELADORA POTÊNCIA BÁSICA LÍQUIDA (PRIMEIRA MARCHA) 125 HP, PESO BRUTO 13032 KG, LARGURA DA LÂMINA DE 3,7 M - MANUTENÇÃO. AF_06/2014</v>
          </cell>
        </row>
        <row r="2157">
          <cell r="A2157">
            <v>53849</v>
          </cell>
          <cell r="B2157" t="str">
            <v>MOTONIVELADORA POTÊNCIA BÁSICA LÍQUIDA (PRIMEIRA MARCHA) 125 HP, PESO BRUTO 13032 KG, LARGURA DA LÂMINA DE 3,7 M - MATERIAIS NA OPERAÇÃO. AF_06/2014</v>
          </cell>
        </row>
        <row r="2158">
          <cell r="A2158">
            <v>95129</v>
          </cell>
          <cell r="B2158" t="str">
            <v>MÁQUINA DEMARCADORA DE FAIXA DE TRÁFEGO À FRIO, AUTOPROPELIDA, POTÊNCIA 38 HP - DEPRECIAÇÃO. AF_07/2016</v>
          </cell>
        </row>
        <row r="2159">
          <cell r="A2159">
            <v>95130</v>
          </cell>
          <cell r="B2159" t="str">
            <v>MÁQUINA DEMARCADORA DE FAIXA DE TRÁFEGO À FRIO, AUTOPROPELIDA, POTÊNCIA 38 HP - JUROS. AF_07/2016</v>
          </cell>
        </row>
        <row r="2160">
          <cell r="A2160">
            <v>95131</v>
          </cell>
          <cell r="B2160" t="str">
            <v>MÁQUINA DEMARCADORA DE FAIXA DE TRÁFEGO À FRIO, AUTOPROPELIDA, POTÊNCIA 38 HP - MANUTENÇÃO. AF_07/2016</v>
          </cell>
        </row>
        <row r="2161">
          <cell r="A2161">
            <v>95132</v>
          </cell>
          <cell r="B2161" t="str">
            <v>MÁQUINA DEMARCADORA DE FAIXA DE TRÁFEGO À FRIO, AUTOPROPELIDA, POTÊNCIA 38 HP - MATERIAIS NA OPERAÇÃO. AF_07/2016</v>
          </cell>
        </row>
        <row r="2162">
          <cell r="A2162">
            <v>102985</v>
          </cell>
          <cell r="B2162" t="str">
            <v>MÁQUINA DEMARCADORA DE FAIXA DE TRÁFEGO À FRIO, TRAÇÃO MANUAL, 4 CV, PRESSÃO MAX 3300 PSI, TANQUE 20 L - MATERIAIS NA OPERAÇÃO. AF_06/2021</v>
          </cell>
        </row>
        <row r="2163">
          <cell r="A2163">
            <v>92956</v>
          </cell>
          <cell r="B2163" t="str">
            <v>MÁQUINA EXTRUSORA DE CONCRETO PARA GUIAS E SARJETAS, MOTOR A DIESEL, POTÊNCIA 14 CV - DEPRECIAÇÃO. AF_12/2015</v>
          </cell>
        </row>
        <row r="2164">
          <cell r="A2164">
            <v>92957</v>
          </cell>
          <cell r="B2164" t="str">
            <v>MÁQUINA EXTRUSORA DE CONCRETO PARA GUIAS E SARJETAS, MOTOR A DIESEL, POTÊNCIA 14 CV - JUROS. AF_12/2015</v>
          </cell>
        </row>
        <row r="2165">
          <cell r="A2165">
            <v>92958</v>
          </cell>
          <cell r="B2165" t="str">
            <v>MÁQUINA EXTRUSORA DE CONCRETO PARA GUIAS E SARJETAS, MOTOR A DIESEL, POTÊNCIA 14 CV - MANUTENÇÃO. AF_12/2015</v>
          </cell>
        </row>
        <row r="2166">
          <cell r="A2166">
            <v>92959</v>
          </cell>
          <cell r="B2166" t="str">
            <v>MÁQUINA EXTRUSORA DE CONCRETO PARA GUIAS E SARJETAS, MOTOR A DIESEL, POTÊNCIA 14 CV - MATERIAIS NA OPERAÇÃO. AF_12/2015</v>
          </cell>
        </row>
        <row r="2167">
          <cell r="A2167">
            <v>102861</v>
          </cell>
          <cell r="B2167" t="str">
            <v>MÁQUINA FORMER DOBRAS DIVERSAS: 220V/380V TRIFÁSICO OU MONOFÁSICO, CAPACIDADE 0,5-1,27MM, MOTOR 2CV - MATERIAIS NA OPERAÇÃO. AF_05/2023</v>
          </cell>
        </row>
        <row r="2168">
          <cell r="A2168">
            <v>93404</v>
          </cell>
          <cell r="B2168" t="str">
            <v>MÁQUINA JATO DE PRESSAO PORTÁTIL, CAMARA DE 1 SAIDA, CAPACIDADE 280 L, DIAMETRO 670 MM, BICO DE JATO CURTO VENTURI DE 5/16", MANGUEIRA DE 1" COM COMPRESSOR DE AR REBOCÁVEL 189 PCM E MOTOR DIESEL 63 CV - DEPRECIAÇÃO. AF_05/2023</v>
          </cell>
        </row>
        <row r="2169">
          <cell r="A2169">
            <v>93405</v>
          </cell>
          <cell r="B2169" t="str">
            <v>MÁQUINA JATO DE PRESSAO PORTÁTIL, CAMARA DE 1 SAIDA, CAPACIDADE 280 L, DIAMETRO 670 MM, BICO DE JATO CURTO VENTURI DE 5/16", MANGUEIRA DE 1" COM COMPRESSOR DE AR REBOCÁVEL 189 PCM E MOTOR DIESEL 63 CV - JUROS. AF_05/2023</v>
          </cell>
        </row>
        <row r="2170">
          <cell r="A2170">
            <v>93406</v>
          </cell>
          <cell r="B2170" t="str">
            <v>MÁQUINA JATO DE PRESSAO PORTÁTIL, CAMARA DE 1 SAIDA, CAPACIDADE 280 L, DIAMETRO 670 MM, BICO DE JATO CURTO VENTURI DE 5/16", MANGUEIRA DE 1" COM COMPRESSOR DE AR REBOCÁVEL 189 PCM E MOTOR DIESEL 63 CV - MANUTENÇÃO. AF_05/2023</v>
          </cell>
        </row>
        <row r="2171">
          <cell r="A2171">
            <v>93407</v>
          </cell>
          <cell r="B2171" t="str">
            <v>MÁQUINA JATO DE PRESSAO PORTÁTIL, CAMARA DE 1 SAIDA, CAPACIDADE 280 L, DIAMETRO 670 MM, BICO DE JATO CURTO VENTURI DE 5/16", MANGUEIRA DE 1" COM COMPRESSOR DE AR REBOCÁVEL 189 PCM E MOTOR DIESEL 63 CV - MATERIAIS NA OPERAÇÃO. AF_05/2023</v>
          </cell>
        </row>
        <row r="2172">
          <cell r="A2172">
            <v>102939</v>
          </cell>
          <cell r="B2172" t="str">
            <v>MÁQUINA METALEIRA UNIVERSAL MODELO IW 110/180 BTD - MATERIAIS NA OPERAÇÃO. AF_05/2023</v>
          </cell>
        </row>
        <row r="2173">
          <cell r="A2173">
            <v>103162</v>
          </cell>
          <cell r="B2173" t="str">
            <v>MÁQUINA PARA SOLDA POR ELETROFUSÃO PARA TUBOS DE POLIETILENO DE ALTA DENSIDADE (PEAD) COM DIÂMETRO EXTERNO DE 20 A 1600 MM, POTÊNCIA DE 3500 W - MATERIAIS NA OPERAÇÃO. AF_05/2023</v>
          </cell>
        </row>
        <row r="2174">
          <cell r="A2174">
            <v>103156</v>
          </cell>
          <cell r="B2174" t="str">
            <v>MÁQUINA PARA SOLDA POR ELETROFUSÃO PARA TUBOS DE POLIETILENO DE ALTA DENSIDADE (PEAD) COM DIÂMETRO EXTERNO DE 20 A 800 MM, POTÊNCIA ENTRE 2750 E 3000 W - MATERIAIS NA OPERAÇÃO. AF_05/2023</v>
          </cell>
        </row>
        <row r="2175">
          <cell r="A2175">
            <v>103174</v>
          </cell>
          <cell r="B2175" t="str">
            <v>MÁQUINA PARA SOLDA POR TERMOFUSÃO PARA TUBOS DE POLIETILENO DE ALTA DENSIDADE (PEAD) COM DIÂMETRO EXTERNO DE 315 A 630 MM, POTÊNCIA ENTRE 8000 E 12350 W - MATERIAIS NA OPERAÇÃO. AF_05/2023</v>
          </cell>
        </row>
        <row r="2176">
          <cell r="A2176">
            <v>103180</v>
          </cell>
          <cell r="B2176" t="str">
            <v>MÁQUINA PARA SOLDA POR TERMOFUSÃO PARA TUBOS DE POLIETILENO DE ALTA DENSIDADE (PEAD) COM DIÂMETRO EXTERNO DE 710 A 1200 MM, POTÊNCIA ENTRE 16000 E 29500 W - MATERIAIS NA OPERAÇÃO. AF_05/2023</v>
          </cell>
        </row>
        <row r="2177">
          <cell r="A2177">
            <v>103168</v>
          </cell>
          <cell r="B2177" t="str">
            <v>MÁQUINA PARA SOLDA POR TERMOFUSÃO PARA TUBOS DE POLIETILENO DE ALTA DENSIDADE (PEAD) COM DIÂMETRO EXTERNO DE 90 A 315 MM, POTÊNCIA ENTRE 2500 E 5350 W - MATERIAIS NA OPERAÇÃO. AF_05/2023</v>
          </cell>
        </row>
        <row r="2178">
          <cell r="A2178">
            <v>102867</v>
          </cell>
          <cell r="B2178" t="str">
            <v>MÁQUINA SOLDA ARCO COM PISTOLA DE SOLDAGEM PARA STUD BOLT DE 5 MM A 22 MM - MATERIAIS NA OPERAÇÃO. AF_05/2023</v>
          </cell>
        </row>
        <row r="2179">
          <cell r="A2179">
            <v>106324</v>
          </cell>
          <cell r="B2179" t="str">
            <v>PENEIRA ROTATIVA COM MOTOR ELÉTRICO MONOFÁSICO DE *0,5 A 1,0* CV, CILINDRO COM DIÂMETRO DE *0,48 A 0,85* M E COMPRIMENTO DE *1,0 A 1,65* M - MATERIAIS NA OPERAÇÃO. AF_11/2025</v>
          </cell>
        </row>
        <row r="2180">
          <cell r="A2180">
            <v>92108</v>
          </cell>
          <cell r="B2180" t="str">
            <v>PENEIRA ROTATIVA COM MOTOR ELÉTRICO TRIFÁSICO DE 2 CV, CILINDRO DE 1 M X 0,60 M, COM FUROS DE 3,17 MM - DEPRECIAÇÃO. AF_05/2023</v>
          </cell>
        </row>
        <row r="2181">
          <cell r="A2181">
            <v>92109</v>
          </cell>
          <cell r="B2181" t="str">
            <v>PENEIRA ROTATIVA COM MOTOR ELÉTRICO TRIFÁSICO DE 2 CV, CILINDRO DE 1 M X 0,60 M, COM FUROS DE 3,17 MM - JUROS. AF_05/2023</v>
          </cell>
        </row>
        <row r="2182">
          <cell r="A2182">
            <v>92110</v>
          </cell>
          <cell r="B2182" t="str">
            <v>PENEIRA ROTATIVA COM MOTOR ELÉTRICO TRIFÁSICO DE 2 CV, CILINDRO DE 1 M X 0,60 M, COM FUROS DE 3,17 MM - MANUTENÇÃO. AF_05/2023</v>
          </cell>
        </row>
        <row r="2183">
          <cell r="A2183">
            <v>92111</v>
          </cell>
          <cell r="B2183" t="str">
            <v>PENEIRA ROTATIVA COM MOTOR ELÉTRICO TRIFÁSICO DE 2 CV, CILINDRO DE 1 M X 0,60 M, COM FUROS DE 3,17 MM - MATERIAIS NA OPERAÇÃO. AF_05/2023</v>
          </cell>
        </row>
        <row r="2184">
          <cell r="A2184">
            <v>90670</v>
          </cell>
          <cell r="B2184" t="str">
            <v>PERFURATRIZ COM TORRE METÁLICA PARA EXECUÇÃO DE ESTACA HÉLICE CONTÍNUA, PROFUNDIDADE MÁXIMA DE 30 M, DIÂMETRO MÁXIMO DE 800 MM, POTÊNCIA INSTALADA DE 268 HP, MESA ROTATIVA COM TORQUE MÁXIMO DE 170 KNM - DEPRECIAÇÃO. AF_06/2015</v>
          </cell>
        </row>
        <row r="2185">
          <cell r="A2185">
            <v>90671</v>
          </cell>
          <cell r="B2185" t="str">
            <v>PERFURATRIZ COM TORRE METÁLICA PARA EXECUÇÃO DE ESTACA HÉLICE CONTÍNUA, PROFUNDIDADE MÁXIMA DE 30 M, DIÂMETRO MÁXIMO DE 800 MM, POTÊNCIA INSTALADA DE 268 HP, MESA ROTATIVA COM TORQUE MÁXIMO DE 170 KNM - JUROS. AF_06/2015</v>
          </cell>
        </row>
        <row r="2186">
          <cell r="A2186">
            <v>90672</v>
          </cell>
          <cell r="B2186" t="str">
            <v>PERFURATRIZ COM TORRE METÁLICA PARA EXECUÇÃO DE ESTACA HÉLICE CONTÍNUA, PROFUNDIDADE MÁXIMA DE 30 M, DIÂMETRO MÁXIMO DE 800 MM, POTÊNCIA INSTALADA DE 268 HP, MESA ROTATIVA COM TORQUE MÁXIMO DE 170 KNM - MANUTENÇÃO. AF_06/2015</v>
          </cell>
        </row>
        <row r="2187">
          <cell r="A2187">
            <v>90673</v>
          </cell>
          <cell r="B2187" t="str">
            <v>PERFURATRIZ COM TORRE METÁLICA PARA EXECUÇÃO DE ESTACA HÉLICE CONTÍNUA, PROFUNDIDADE MÁXIMA DE 30 M, DIÂMETRO MÁXIMO DE 800 MM, POTÊNCIA INSTALADA DE 268 HP, MESA ROTATIVA COM TORQUE MÁXIMO DE 170 KNM - MATERIAIS NA OPERAÇÃO. AF_06/2015</v>
          </cell>
        </row>
        <row r="2188">
          <cell r="A2188">
            <v>93220</v>
          </cell>
          <cell r="B2188" t="str">
            <v>PERFURATRIZ COM TORRE METÁLICA PARA EXECUÇÃO DE ESTACA HÉLICE CONTÍNUA, PROFUNDIDADE MÁXIMA DE 32 M, DIÂMETRO MÁXIMO DE 1000 MM, POTÊNCIA INSTALADA DE 350 HP, MESA ROTATIVA COM TORQUE MÁXIMO DE 263 KNM - DEPRECIAÇÃO. AF_01/2016</v>
          </cell>
        </row>
        <row r="2189">
          <cell r="A2189">
            <v>93221</v>
          </cell>
          <cell r="B2189" t="str">
            <v>PERFURATRIZ COM TORRE METÁLICA PARA EXECUÇÃO DE ESTACA HÉLICE CONTÍNUA, PROFUNDIDADE MÁXIMA DE 32 M, DIÂMETRO MÁXIMO DE 1000 MM, POTÊNCIA INSTALADA DE 350 HP, MESA ROTATIVA COM TORQUE MÁXIMO DE 263 KNM - JUROS. AF_01/2016</v>
          </cell>
        </row>
        <row r="2190">
          <cell r="A2190">
            <v>93222</v>
          </cell>
          <cell r="B2190" t="str">
            <v>PERFURATRIZ COM TORRE METÁLICA PARA EXECUÇÃO DE ESTACA HÉLICE CONTÍNUA, PROFUNDIDADE MÁXIMA DE 32 M, DIÂMETRO MÁXIMO DE 1000 MM, POTÊNCIA INSTALADA DE 350 HP, MESA ROTATIVA COM TORQUE MÁXIMO DE 263 KNM - MANUTENÇÃO. AF_01/2016</v>
          </cell>
        </row>
        <row r="2191">
          <cell r="A2191">
            <v>93223</v>
          </cell>
          <cell r="B2191" t="str">
            <v>PERFURATRIZ COM TORRE METÁLICA PARA EXECUÇÃO DE ESTACA HÉLICE CONTÍNUA, PROFUNDIDADE MÁXIMA DE 32 M, DIÂMETRO MÁXIMO DE 1000 MM, POTÊNCIA INSTALADA DE 350 HP, MESA ROTATIVA COM TORQUE MÁXIMO DE 263 KNM - MATERIAIS NA OPERAÇÃO. AF_01/2016</v>
          </cell>
        </row>
        <row r="2192">
          <cell r="A2192">
            <v>104691</v>
          </cell>
          <cell r="B2192" t="str">
            <v>PERFURATRIZ DE COROA DIAMANTADA PARA CONCRETO, DIÂMETRO ATÉ 250 MM, MOTOR ELÉTRICO 220 V, POTÊNCIA 2.500 W - DEPRECIAÇÃO. AF_05/2023</v>
          </cell>
        </row>
        <row r="2193">
          <cell r="A2193">
            <v>104692</v>
          </cell>
          <cell r="B2193" t="str">
            <v>PERFURATRIZ DE COROA DIAMANTADA PARA CONCRETO, DIÂMETRO ATÉ 250 MM, MOTOR ELÉTRICO 220 V, POTÊNCIA 2.500 W - JUROS. AF_05/2023</v>
          </cell>
        </row>
        <row r="2194">
          <cell r="A2194">
            <v>104693</v>
          </cell>
          <cell r="B2194" t="str">
            <v>PERFURATRIZ DE COROA DIAMANTADA PARA CONCRETO, DIÂMETRO ATÉ 250 MM, MOTOR ELÉTRICO 220 V, POTÊNCIA 2.500 W - MANUTENÇÃO. AF_05/2023</v>
          </cell>
        </row>
        <row r="2195">
          <cell r="A2195">
            <v>104694</v>
          </cell>
          <cell r="B2195" t="str">
            <v>PERFURATRIZ DE COROA DIAMANTADA PARA CONCRETO, DIÂMETRO ATÉ 250 MM, MOTOR ELÉTRICO 220 V, POTÊNCIA 2.500 W - MATERIAIS NA OPERAÇÃO. AF_05/2023</v>
          </cell>
        </row>
        <row r="2196">
          <cell r="A2196">
            <v>90676</v>
          </cell>
          <cell r="B2196" t="str">
            <v>PERFURATRIZ HIDRÁULICA SOBRE CAMINHÃO COM TRADO CURTO ACOPLADO, PROFUNDIDADE MÁXIMA DE 20 M, DIÂMETRO MÁXIMO DE 1500 MM, POTÊNCIA INSTALADA DE 137 HP, MESA ROTATIVA COM TORQUE MÁXIMO DE 30 KNM - DEPRECIAÇÃO. AF_06/2015</v>
          </cell>
        </row>
        <row r="2197">
          <cell r="A2197">
            <v>91021</v>
          </cell>
          <cell r="B2197" t="str">
            <v>PERFURATRIZ HIDRÁULICA SOBRE CAMINHÃO COM TRADO CURTO ACOPLADO, PROFUNDIDADE MÁXIMA DE 20 M, DIÂMETRO MÁXIMO DE 1500 MM, POTÊNCIA INSTALADA DE 137 HP, MESA ROTATIVA COM TORQUE MÁXIMO DE 30 KNM - IMPOSTOS E SEGUROS. AF_06/2015</v>
          </cell>
        </row>
        <row r="2198">
          <cell r="A2198">
            <v>90677</v>
          </cell>
          <cell r="B2198" t="str">
            <v>PERFURATRIZ HIDRÁULICA SOBRE CAMINHÃO COM TRADO CURTO ACOPLADO, PROFUNDIDADE MÁXIMA DE 20 M, DIÂMETRO MÁXIMO DE 1500 MM, POTÊNCIA INSTALADA DE 137 HP, MESA ROTATIVA COM TORQUE MÁXIMO DE 30 KNM - JUROS. AF_06/2015</v>
          </cell>
        </row>
        <row r="2199">
          <cell r="A2199">
            <v>90678</v>
          </cell>
          <cell r="B2199" t="str">
            <v>PERFURATRIZ HIDRÁULICA SOBRE CAMINHÃO COM TRADO CURTO ACOPLADO, PROFUNDIDADE MÁXIMA DE 20 M, DIÂMETRO MÁXIMO DE 1500 MM, POTÊNCIA INSTALADA DE 137 HP, MESA ROTATIVA COM TORQUE MÁXIMO DE 30 KNM - MANUTENÇÃO. AF_06/2015</v>
          </cell>
        </row>
        <row r="2200">
          <cell r="A2200">
            <v>90679</v>
          </cell>
          <cell r="B2200" t="str">
            <v>PERFURATRIZ HIDRÁULICA SOBRE CAMINHÃO COM TRADO CURTO ACOPLADO, PROFUNDIDADE MÁXIMA DE 20 M, DIÂMETRO MÁXIMO DE 1500 MM, POTÊNCIA INSTALADA DE 137 HP, MESA ROTATIVA COM TORQUE MÁXIMO DE 30 KNM - MATERIAIS NA OPERAÇÃO. AF_06/2015</v>
          </cell>
        </row>
        <row r="2201">
          <cell r="A2201">
            <v>102870</v>
          </cell>
          <cell r="B2201" t="str">
            <v>PERFURATRIZ HIDRÁULICA SOBRE ESTEIRA, TORQUE MÁXIMO 161 KNM, PROFUNDIDADE MÁXIMA 54 M, DIÂMETRO MÁXIMO 1500 MM, POTÊNCIA MOTOR 268 HP - DEPRECIAÇÃO. AF_04/2019</v>
          </cell>
        </row>
        <row r="2202">
          <cell r="A2202">
            <v>102871</v>
          </cell>
          <cell r="B2202" t="str">
            <v>PERFURATRIZ HIDRÁULICA SOBRE ESTEIRA, TORQUE MÁXIMO 161 KNM, PROFUNDIDADE MÁXIMA 54 M, DIÂMETRO MÁXIMO 1500 MM, POTÊNCIA MOTOR 268 HP - JUROS. AF_04/2019</v>
          </cell>
        </row>
        <row r="2203">
          <cell r="A2203">
            <v>102872</v>
          </cell>
          <cell r="B2203" t="str">
            <v>PERFURATRIZ HIDRÁULICA SOBRE ESTEIRA, TORQUE MÁXIMO 161 KNM, PROFUNDIDADE MÁXIMA 54 M, DIÂMETRO MÁXIMO 1500 MM, POTÊNCIA MOTOR 268 HP - MANUTENÇÃO. AF_04/2019</v>
          </cell>
        </row>
        <row r="2204">
          <cell r="A2204">
            <v>102873</v>
          </cell>
          <cell r="B2204" t="str">
            <v>PERFURATRIZ HIDRÁULICA SOBRE ESTEIRA, TORQUE MÁXIMO 161 KNM, PROFUNDIDADE MÁXIMA 54 M, DIÂMETRO MÁXIMO 1500 MM, POTÊNCIA MOTOR 268 HP - MATERIAIS NA OPERAÇÃO. AF_04/2019</v>
          </cell>
        </row>
        <row r="2205">
          <cell r="A2205">
            <v>102960</v>
          </cell>
          <cell r="B2205" t="str">
            <v>PERFURATRIZ HIDRÁULICA SOBRE ESTEIRA, TORQUE MÁXIMO 98 KNM, PROFUNDIDADE MÁXIMA 25 M, DIÂMETRO MÁXIMO 115 MM, POTÊNCIA MOTOR 190 HP - DEPRECIAÇÃO. AF_02/2021</v>
          </cell>
        </row>
        <row r="2206">
          <cell r="A2206">
            <v>102961</v>
          </cell>
          <cell r="B2206" t="str">
            <v>PERFURATRIZ HIDRÁULICA SOBRE ESTEIRA, TORQUE MÁXIMO 98 KNM, PROFUNDIDADE MÁXIMA 25 M, DIÂMETRO MÁXIMO 115 MM, POTÊNCIA MOTOR 190 HP - JUROS. AF_02/2021</v>
          </cell>
        </row>
        <row r="2207">
          <cell r="A2207">
            <v>102962</v>
          </cell>
          <cell r="B2207" t="str">
            <v>PERFURATRIZ HIDRÁULICA SOBRE ESTEIRA, TORQUE MÁXIMO 98 KNM, PROFUNDIDADE MÁXIMA 25 M, DIÂMETRO MÁXIMO 115 MM, POTÊNCIA MOTOR 190 HP - MANUTENÇÃO. AF_02/2021</v>
          </cell>
        </row>
        <row r="2208">
          <cell r="A2208">
            <v>102963</v>
          </cell>
          <cell r="B2208" t="str">
            <v>PERFURATRIZ HIDRÁULICA SOBRE ESTEIRA, TORQUE MÁXIMO 98 KNM, PROFUNDIDADE MÁXIMA 25 M, DIÂMETRO MÁXIMO 115 MM, POTÊNCIA MOTOR 190 HP - MATERIAIS NA OPERAÇÃO. AF_02/2021</v>
          </cell>
        </row>
        <row r="2209">
          <cell r="A2209">
            <v>90621</v>
          </cell>
          <cell r="B2209" t="str">
            <v>PERFURATRIZ MANUAL, TORQUE MÁXIMO 83 N.M, POTÊNCIA 5 CV, COM DIÂMETRO MÁXIMO 4" - DEPRECIAÇÃO. AF_06/2015</v>
          </cell>
        </row>
        <row r="2210">
          <cell r="A2210">
            <v>90622</v>
          </cell>
          <cell r="B2210" t="str">
            <v>PERFURATRIZ MANUAL, TORQUE MÁXIMO 83 N.M, POTÊNCIA 5 CV, COM DIÂMETRO MÁXIMO 4" - JUROS. AF_06/2015</v>
          </cell>
        </row>
        <row r="2211">
          <cell r="A2211">
            <v>90623</v>
          </cell>
          <cell r="B2211" t="str">
            <v>PERFURATRIZ MANUAL, TORQUE MÁXIMO 83 N.M, POTÊNCIA 5 CV, COM DIÂMETRO MÁXIMO 4" - MANUTENÇÃO. AF_06/2015</v>
          </cell>
        </row>
        <row r="2212">
          <cell r="A2212">
            <v>90624</v>
          </cell>
          <cell r="B2212" t="str">
            <v>PERFURATRIZ MANUAL, TORQUE MÁXIMO 83 N.M, POTÊNCIA 5 CV, COM DIÂMETRO MÁXIMO 4" - MATERIAIS NA OPERAÇÃO. AF_06/2015</v>
          </cell>
        </row>
        <row r="2213">
          <cell r="A2213">
            <v>102876</v>
          </cell>
          <cell r="B2213" t="str">
            <v>PERFURATRIZ PARA EXECUÇÃO DE ESTACAS SECANTES, TIPO HÉLICE CONTÍNUA COM CABEÇOTE DUPLO E TUBO METÁLICO - DEPRECIAÇÃO. AF_04/2019</v>
          </cell>
        </row>
        <row r="2214">
          <cell r="A2214">
            <v>102877</v>
          </cell>
          <cell r="B2214" t="str">
            <v>PERFURATRIZ PARA EXECUÇÃO DE ESTACAS SECANTES, TIPO HÉLICE CONTÍNUA COM CABEÇOTE DUPLO E TUBO METÁLICO - JUROS. AF_04/2019</v>
          </cell>
        </row>
        <row r="2215">
          <cell r="A2215">
            <v>102878</v>
          </cell>
          <cell r="B2215" t="str">
            <v>PERFURATRIZ PARA EXECUÇÃO DE ESTACAS SECANTES, TIPO HÉLICE CONTÍNUA COM CABEÇOTE DUPLO E TUBO METÁLICO - MANUTENÇÃO. AF_04/2019</v>
          </cell>
        </row>
        <row r="2216">
          <cell r="A2216">
            <v>102879</v>
          </cell>
          <cell r="B2216" t="str">
            <v>PERFURATRIZ PARA EXECUÇÃO DE ESTACAS SECANTES, TIPO HÉLICE CONTÍNUA COM CABEÇOTE DUPLO E TUBO METÁLICO - MATERIAIS NA OPERAÇÃO. AF_04/2019</v>
          </cell>
        </row>
        <row r="2217">
          <cell r="A2217">
            <v>103220</v>
          </cell>
          <cell r="B2217" t="str">
            <v>PERFURATRIZ PARA FURO DIRECIONAL HORIZONTAL (HDD) COM CAPACIDADE ATÉ 89 KN, POTÊNCIA 24,8 HP A 80 HP (INCLUSO FERRAMENTAS E LOCALIZADOR) - DEPRECIAÇÃO. AF_05/2023</v>
          </cell>
        </row>
        <row r="2218">
          <cell r="A2218">
            <v>103221</v>
          </cell>
          <cell r="B2218" t="str">
            <v>PERFURATRIZ PARA FURO DIRECIONAL HORIZONTAL (HDD) COM CAPACIDADE ATÉ 89 KN, POTÊNCIA 24,8 HP A 80 HP (INCLUSO FERRAMENTAS E LOCALIZADOR) - JUROS. AF_05/2023</v>
          </cell>
        </row>
        <row r="2219">
          <cell r="A2219">
            <v>103222</v>
          </cell>
          <cell r="B2219" t="str">
            <v>PERFURATRIZ PARA FURO DIRECIONAL HORIZONTAL (HDD) COM CAPACIDADE ATÉ 89 KN, POTÊNCIA 24,8 HP A 80 HP (INCLUSO FERRAMENTAS E LOCALIZADOR) - MANUTENÇÃO. AF_05/2023</v>
          </cell>
        </row>
        <row r="2220">
          <cell r="A2220">
            <v>103223</v>
          </cell>
          <cell r="B2220" t="str">
            <v>PERFURATRIZ PARA FURO DIRECIONAL HORIZONTAL (HDD) COM CAPACIDADE ATÉ 89 KN, POTÊNCIA 24,8 HP A 80 HP (INCLUSO FERRAMENTAS E LOCALIZADOR) - MATERIAIS NA OPERAÇÃO. AF_05/2023</v>
          </cell>
        </row>
        <row r="2221">
          <cell r="A2221">
            <v>103232</v>
          </cell>
          <cell r="B2221" t="str">
            <v>PERFURATRIZ PARA FURO DIRECIONAL HORIZONTAL (HDD) COM CAPACIDADE DE 201 KN A 560 KN, POTÊNCIA 200 HP A 260 HP (INCLUSO FERRAMENTAS E LOCALIZADOR) - DEPRECIAÇÃO. AF_05/2023</v>
          </cell>
        </row>
        <row r="2222">
          <cell r="A2222">
            <v>103233</v>
          </cell>
          <cell r="B2222" t="str">
            <v>PERFURATRIZ PARA FURO DIRECIONAL HORIZONTAL (HDD) COM CAPACIDADE DE 201 KN A 560 KN, POTÊNCIA 200 HP A 260 HP (INCLUSO FERRAMENTAS E LOCALIZADOR) - JUROS. AF_05/2023</v>
          </cell>
        </row>
        <row r="2223">
          <cell r="A2223">
            <v>103234</v>
          </cell>
          <cell r="B2223" t="str">
            <v>PERFURATRIZ PARA FURO DIRECIONAL HORIZONTAL (HDD) COM CAPACIDADE DE 201 KN A 560 KN, POTÊNCIA 200 HP A 260 HP (INCLUSO FERRAMENTAS E LOCALIZADOR) - MANUTENÇÃO. AF_05/2023</v>
          </cell>
        </row>
        <row r="2224">
          <cell r="A2224">
            <v>103235</v>
          </cell>
          <cell r="B2224" t="str">
            <v>PERFURATRIZ PARA FURO DIRECIONAL HORIZONTAL (HDD) COM CAPACIDADE DE 201 KN A 560 KN, POTÊNCIA 200 HP A 260 HP (INCLUSO FERRAMENTAS E LOCALIZADOR) - MATERIAIS NA OPERAÇÃO. AF_05/2023</v>
          </cell>
        </row>
        <row r="2225">
          <cell r="A2225">
            <v>103228</v>
          </cell>
          <cell r="B2225" t="str">
            <v>PERFURATRIZ PARA FURO DIRECIONAL HORIZONTAL (HDD) COM CAPACIDADE DE 90 KN A 200 KN, POTÊNCIA 100 HP A 160 HP (INCLUSO FERRAMENTAS E LOCALIZADOR - MANUTENÇÃO. AF_05/2023</v>
          </cell>
        </row>
        <row r="2226">
          <cell r="A2226">
            <v>103226</v>
          </cell>
          <cell r="B2226" t="str">
            <v>PERFURATRIZ PARA FURO DIRECIONAL HORIZONTAL (HDD) COM CAPACIDADE DE 90 KN A 200 KN, POTÊNCIA 100 HP A 160 HP (INCLUSO FERRAMENTAS E LOCALIZADOR) - DEPRECIAÇÃO. AF_05/2023</v>
          </cell>
        </row>
        <row r="2227">
          <cell r="A2227">
            <v>103227</v>
          </cell>
          <cell r="B2227" t="str">
            <v>PERFURATRIZ PARA FURO DIRECIONAL HORIZONTAL (HDD) COM CAPACIDADE DE 90 KN A 200 KN, POTÊNCIA 100 HP A 160 HP (INCLUSO FERRAMENTAS E LOCALIZADOR) - JUROS. AF_05/2023</v>
          </cell>
        </row>
        <row r="2228">
          <cell r="A2228">
            <v>103229</v>
          </cell>
          <cell r="B2228" t="str">
            <v>PERFURATRIZ PARA FURO DIRECIONAL HORIZONTAL (HDD) COM CAPACIDADE DE 90 KN A 200 KN, POTÊNCIA 100 HP A 160 HP (INCLUSO FERRAMENTAS E LOCALIZADOR) - MATERIAIS NA OPERAÇÃO. AF_05/2023</v>
          </cell>
        </row>
        <row r="2229">
          <cell r="A2229">
            <v>102972</v>
          </cell>
          <cell r="B2229" t="str">
            <v>PERFURATRIZ ROTATIVA SOBRE ESTEIRA, TORQUE MAXIMO 2500 KGM, POTENCIA 110 HP, MOTOR DIESEL - DEPRECIAÇÃO. AF_05/2017</v>
          </cell>
        </row>
        <row r="2230">
          <cell r="A2230">
            <v>102973</v>
          </cell>
          <cell r="B2230" t="str">
            <v>PERFURATRIZ ROTATIVA SOBRE ESTEIRA, TORQUE MAXIMO 2500 KGM, POTENCIA 110 HP, MOTOR DIESEL - JUROS. AF_05/2017</v>
          </cell>
        </row>
        <row r="2231">
          <cell r="A2231">
            <v>102974</v>
          </cell>
          <cell r="B2231" t="str">
            <v>PERFURATRIZ ROTATIVA SOBRE ESTEIRA, TORQUE MAXIMO 2500 KGM, POTENCIA 110 HP, MOTOR DIESEL - MANUTENÇÃO. AF_05/2017</v>
          </cell>
        </row>
        <row r="2232">
          <cell r="A2232">
            <v>96301</v>
          </cell>
          <cell r="B2232" t="str">
            <v>PERFURATRIZ ROTATIVA SOBRE ESTEIRA, TORQUE MAXIMO 2500 KGM, POTENCIA 110 HP, MOTOR DIESEL - MATERIAIS NA OPERAÇÃO. AF_05/2017</v>
          </cell>
        </row>
        <row r="2233">
          <cell r="A2233">
            <v>90627</v>
          </cell>
          <cell r="B2233" t="str">
            <v>PERFURATRIZ SOBRE ESTEIRA, TORQUE MÁXIMO 600 KGF, PESO MÉDIO 1000 KG, POTÊNCIA 20 HP, DIÂMETRO MÁXIMO 10" - DEPRECIAÇÃO. AF_06/2015</v>
          </cell>
        </row>
        <row r="2234">
          <cell r="A2234">
            <v>90628</v>
          </cell>
          <cell r="B2234" t="str">
            <v>PERFURATRIZ SOBRE ESTEIRA, TORQUE MÁXIMO 600 KGF, PESO MÉDIO 1000 KG, POTÊNCIA 20 HP, DIÂMETRO MÁXIMO 10" - JUROS. AF_06/2015</v>
          </cell>
        </row>
        <row r="2235">
          <cell r="A2235">
            <v>90629</v>
          </cell>
          <cell r="B2235" t="str">
            <v>PERFURATRIZ SOBRE ESTEIRA, TORQUE MÁXIMO 600 KGF, PESO MÉDIO 1000 KG, POTÊNCIA 20 HP, DIÂMETRO MÁXIMO 10" - MANUTENÇÃO. AF_06/2015</v>
          </cell>
        </row>
        <row r="2236">
          <cell r="A2236">
            <v>90630</v>
          </cell>
          <cell r="B2236" t="str">
            <v>PERFURATRIZ SOBRE ESTEIRA, TORQUE MÁXIMO 600 KGF, PESO MÉDIO 1000 KG, POTÊNCIA 20 HP, DIÂMETRO MÁXIMO 10" - MATERIAIS NA OPERAÇÃO. AF_06/2015</v>
          </cell>
        </row>
        <row r="2237">
          <cell r="A2237">
            <v>95704</v>
          </cell>
          <cell r="B2237" t="str">
            <v>PERFURATRIZ SOBRE ESTEIRA, TORQUE MÁXIMO 600 KGF, POTÊNCIA ENTRE 50 E 60 HP, DIÂMETRO MÁXIMO 10" - DEPRECIAÇÃO. AF_11/2016</v>
          </cell>
        </row>
        <row r="2238">
          <cell r="A2238">
            <v>95705</v>
          </cell>
          <cell r="B2238" t="str">
            <v>PERFURATRIZ SOBRE ESTEIRA, TORQUE MÁXIMO 600 KGF, POTÊNCIA ENTRE 50 E 60 HP, DIÂMETRO MÁXIMO 10" - JUROS. AF_11/2016</v>
          </cell>
        </row>
        <row r="2239">
          <cell r="A2239">
            <v>95706</v>
          </cell>
          <cell r="B2239" t="str">
            <v>PERFURATRIZ SOBRE ESTEIRA, TORQUE MÁXIMO 600 KGF, POTÊNCIA ENTRE 50 E 60 HP, DIÂMETRO MÁXIMO 10" - MANUTENÇÃO. AF_11/2016</v>
          </cell>
        </row>
        <row r="2240">
          <cell r="A2240">
            <v>95707</v>
          </cell>
          <cell r="B2240" t="str">
            <v>PERFURATRIZ SOBRE ESTEIRA, TORQUE MÁXIMO 600 KGF, POTÊNCIA ENTRE 50 E 60 HP, DIÂMETRO MÁXIMO 10" - MATERIAIS NA OPERAÇÃO. AF_11/2016</v>
          </cell>
        </row>
        <row r="2241">
          <cell r="A2241">
            <v>91273</v>
          </cell>
          <cell r="B2241" t="str">
            <v>PLACA VIBRATÓRIA REVERSÍVEL COM MOTOR 4 TEMPOS A GASOLINA, FORÇA CENTRÍFUGA DE 25 KN (2500 KGF), POTÊNCIA 5,5 CV - DEPRECIAÇÃO. AF_08/2015</v>
          </cell>
        </row>
        <row r="2242">
          <cell r="A2242">
            <v>91274</v>
          </cell>
          <cell r="B2242" t="str">
            <v>PLACA VIBRATÓRIA REVERSÍVEL COM MOTOR 4 TEMPOS A GASOLINA, FORÇA CENTRÍFUGA DE 25 KN (2500 KGF), POTÊNCIA 5,5 CV - JUROS. AF_08/2015</v>
          </cell>
        </row>
        <row r="2243">
          <cell r="A2243">
            <v>91275</v>
          </cell>
          <cell r="B2243" t="str">
            <v>PLACA VIBRATÓRIA REVERSÍVEL COM MOTOR 4 TEMPOS A GASOLINA, FORÇA CENTRÍFUGA DE 25 KN (2500 KGF), POTÊNCIA 5,5 CV - MANUTENÇÃO. AF_08/2015</v>
          </cell>
        </row>
        <row r="2244">
          <cell r="A2244">
            <v>91276</v>
          </cell>
          <cell r="B2244" t="str">
            <v>PLACA VIBRATÓRIA REVERSÍVEL COM MOTOR 4 TEMPOS A GASOLINA, FORÇA CENTRÍFUGA DE 25 KN (2500 KGF), POTÊNCIA 5,5 CV - MATERIAIS NA OPERAÇÃO. AF_08/2015</v>
          </cell>
        </row>
        <row r="2245">
          <cell r="A2245">
            <v>102885</v>
          </cell>
          <cell r="B2245" t="str">
            <v>PLATAFORMA ELEVATÓRIA - MATERIAIS NA OPERAÇÃO. AF_04/2019</v>
          </cell>
        </row>
        <row r="2246">
          <cell r="A2246">
            <v>95272</v>
          </cell>
          <cell r="B2246" t="str">
            <v>POLIDORA DE PISO (POLITRIZ), PESO DE 100KG, DIÂMETRO 450 MM, MOTOR ELÉTRICO, POTÊNCIA 4 HP - DEPRECIAÇÃO. AF_05/2023</v>
          </cell>
        </row>
        <row r="2247">
          <cell r="A2247">
            <v>95273</v>
          </cell>
          <cell r="B2247" t="str">
            <v>POLIDORA DE PISO (POLITRIZ), PESO DE 100KG, DIÂMETRO 450 MM, MOTOR ELÉTRICO, POTÊNCIA 4 HP - JUROS. AF_05/2023</v>
          </cell>
        </row>
        <row r="2248">
          <cell r="A2248">
            <v>95274</v>
          </cell>
          <cell r="B2248" t="str">
            <v>POLIDORA DE PISO (POLITRIZ), PESO DE 100KG, DIÂMETRO 450 MM, MOTOR ELÉTRICO, POTÊNCIA 4 HP - MANUTENÇÃO. AF_05/2023</v>
          </cell>
        </row>
        <row r="2249">
          <cell r="A2249">
            <v>95275</v>
          </cell>
          <cell r="B2249" t="str">
            <v>POLIDORA DE PISO (POLITRIZ), PESO DE 100KG, DIÂMETRO 450 MM, MOTOR ELÉTRICO, POTÊNCIA 4 HP - MATERIAIS NA OPERAÇÃO. AF_05/2023</v>
          </cell>
        </row>
        <row r="2250">
          <cell r="A2250">
            <v>106236</v>
          </cell>
          <cell r="B2250" t="str">
            <v>POLIGUINDASTE, CAPACIDADE MÁXIMA DE CARGA 8000 KG, PARA TRANSPORTE DE CAÇAMBAS ESTACIONÁRIAS, INCLUSIVE CAMINHÃO TOCO PBT 14.300 KG, POTÊNCIA DE 185 CV - MATERIAIS NA OPERAÇÃO. AF_10/2025</v>
          </cell>
        </row>
        <row r="2251">
          <cell r="A2251">
            <v>88419</v>
          </cell>
          <cell r="B2251" t="str">
            <v>PROJETOR DE ARGAMASSA, CAPACIDADE DE PROJEÇÃO 1,5 M3/H, ALCANCE DE 30 ATÉ 60 M, MOTOR ELÉTRICO POTÊNCIA 7,5 HP - DEPRECIAÇÃO. AF_06/2014</v>
          </cell>
        </row>
        <row r="2252">
          <cell r="A2252">
            <v>88422</v>
          </cell>
          <cell r="B2252" t="str">
            <v>PROJETOR DE ARGAMASSA, CAPACIDADE DE PROJEÇÃO 1,5 M3/H, ALCANCE DE 30 ATÉ 60 M, MOTOR ELÉTRICO POTÊNCIA 7,5 HP - JUROS. AF_06/2014</v>
          </cell>
        </row>
        <row r="2253">
          <cell r="A2253">
            <v>88425</v>
          </cell>
          <cell r="B2253" t="str">
            <v>PROJETOR DE ARGAMASSA, CAPACIDADE DE PROJEÇÃO 1,5 M3/H, ALCANCE DE 30 ATÉ 60 M, MOTOR ELÉTRICO POTÊNCIA 7,5 HP - MANUTENÇÃO. AF_06/2014</v>
          </cell>
        </row>
        <row r="2254">
          <cell r="A2254">
            <v>88427</v>
          </cell>
          <cell r="B2254" t="str">
            <v>PROJETOR DE ARGAMASSA, CAPACIDADE DE PROJEÇÃO 1,5 M3/H, ALCANCE DE 30 ATÉ 60 M, MOTOR ELÉTRICO POTÊNCIA 7,5 HP - MATERIAIS NA OPERAÇÃO. AF_06/2014</v>
          </cell>
        </row>
        <row r="2255">
          <cell r="A2255">
            <v>88434</v>
          </cell>
          <cell r="B2255" t="str">
            <v>PROJETOR DE ARGAMASSA, CAPACIDADE DE PROJEÇÃO 2 M3/H, ALCANCE ATÉ 50 M, MOTOR ELÉTRICO POTÊNCIA 7,5 HP - DEPRECIAÇÃO. AF_06/2014</v>
          </cell>
        </row>
        <row r="2256">
          <cell r="A2256">
            <v>88435</v>
          </cell>
          <cell r="B2256" t="str">
            <v>PROJETOR DE ARGAMASSA, CAPACIDADE DE PROJEÇÃO 2 M3/H, ALCANCE ATÉ 50 M, MOTOR ELÉTRICO POTÊNCIA 7,5 HP - JUROS. AF_06/2014</v>
          </cell>
        </row>
        <row r="2257">
          <cell r="A2257">
            <v>88436</v>
          </cell>
          <cell r="B2257" t="str">
            <v>PROJETOR DE ARGAMASSA, CAPACIDADE DE PROJEÇÃO 2 M3/H, ALCANCE ATÉ 50 M, MOTOR ELÉTRICO POTÊNCIA 7,5 HP - MANUTENÇÃO. AF_06/2014</v>
          </cell>
        </row>
        <row r="2258">
          <cell r="A2258">
            <v>88437</v>
          </cell>
          <cell r="B2258" t="str">
            <v>PROJETOR DE ARGAMASSA, CAPACIDADE DE PROJEÇÃO 2 M3/H, ALCANCE ATÉ 50 M, MOTOR ELÉTRICO POTÊNCIA 7,5 HP - MATERIAIS NA OPERAÇÃO. AF_06/2014</v>
          </cell>
        </row>
        <row r="2259">
          <cell r="A2259">
            <v>90664</v>
          </cell>
          <cell r="B2259" t="str">
            <v>PROJETOR PNEUMÁTICO DE ARGAMASSA PARA CHAPISCO E REBOCO COM RECIPIENTE ACOPLADO, TIPO CANEQUINHA, COM COMPRESSOR DE AR REBOCÁVEL VAZÃO 89 PCM E MOTOR DIESEL DE 20 CV - DEPRECIAÇÃO. AF_05/2023</v>
          </cell>
        </row>
        <row r="2260">
          <cell r="A2260">
            <v>90665</v>
          </cell>
          <cell r="B2260" t="str">
            <v>PROJETOR PNEUMÁTICO DE ARGAMASSA PARA CHAPISCO E REBOCO COM RECIPIENTE ACOPLADO, TIPO CANEQUINHA, COM COMPRESSOR DE AR REBOCÁVEL VAZÃO 89 PCM E MOTOR DIESEL DE 20 CV - JUROS. AF_05/2023</v>
          </cell>
        </row>
        <row r="2261">
          <cell r="A2261">
            <v>90666</v>
          </cell>
          <cell r="B2261" t="str">
            <v>PROJETOR PNEUMÁTICO DE ARGAMASSA PARA CHAPISCO E REBOCO COM RECIPIENTE ACOPLADO, TIPO CANEQUINHA, COM COMPRESSOR DE AR REBOCÁVEL VAZÃO 89 PCM E MOTOR DIESEL DE 20 CV - MANUTENÇÃO. AF_05/2023</v>
          </cell>
        </row>
        <row r="2262">
          <cell r="A2262">
            <v>90667</v>
          </cell>
          <cell r="B2262" t="str">
            <v>PROJETOR PNEUMÁTICO DE ARGAMASSA PARA CHAPISCO E REBOCO COM RECIPIENTE ACOPLADO, TIPO CANEQUINHA, COM COMPRESSOR DE AR REBOCÁVEL VAZÃO 89 PCM E MOTOR DIESEL DE 20 CV - MATERIAIS NA OPERAÇÃO. AF_05/2023</v>
          </cell>
        </row>
        <row r="2263">
          <cell r="A2263">
            <v>95217</v>
          </cell>
          <cell r="B2263" t="str">
            <v>PULVERIZADOR DE TINTA ELÉTRICO/MÁQUINA DE PINTURA AIRLESS, VAZÃO 2 L/MIN - MATERIAIS NA OPERAÇÃO. AF_05/2023</v>
          </cell>
        </row>
        <row r="2264">
          <cell r="A2264">
            <v>89130</v>
          </cell>
          <cell r="B2264" t="str">
            <v>PÁ CARREGADEIRA SOBRE RODAS, POTÊNCIA 197 HP, CAPACIDADE DA CAÇAMBA 2,5 A 3,5 M3, PESO OPERACIONAL 18338 KG - DEPRECIAÇÃO. AF_06/2014</v>
          </cell>
        </row>
        <row r="2265">
          <cell r="A2265">
            <v>89131</v>
          </cell>
          <cell r="B2265" t="str">
            <v>PÁ CARREGADEIRA SOBRE RODAS, POTÊNCIA 197 HP, CAPACIDADE DA CAÇAMBA 2,5 A 3,5 M3, PESO OPERACIONAL 18338 KG - JUROS. AF_06/2014</v>
          </cell>
        </row>
        <row r="2266">
          <cell r="A2266">
            <v>53861</v>
          </cell>
          <cell r="B2266" t="str">
            <v>PÁ CARREGADEIRA SOBRE RODAS, POTÊNCIA 197 HP, CAPACIDADE DA CAÇAMBA 2,5 A 3,5 M3, PESO OPERACIONAL 18338 KG - MANUTENÇÃO. AF_06/2014</v>
          </cell>
        </row>
        <row r="2267">
          <cell r="A2267">
            <v>5787</v>
          </cell>
          <cell r="B2267" t="str">
            <v>PÁ CARREGADEIRA SOBRE RODAS, POTÊNCIA 197 HP, CAPACIDADE DA CAÇAMBA 2,5 A 3,5 M3, PESO OPERACIONAL 18338 KG - MATERIAIS NA OPERAÇÃO. AF_06/2014</v>
          </cell>
        </row>
        <row r="2268">
          <cell r="A2268">
            <v>89128</v>
          </cell>
          <cell r="B2268" t="str">
            <v>PÁ CARREGADEIRA SOBRE RODAS, POTÊNCIA LÍQUIDA 128 HP, CAPACIDADE DA CAÇAMBA 1,7 A 2,8 M3, PESO OPERACIONAL 11632 KG - DEPRECIAÇÃO. AF_06/2014</v>
          </cell>
        </row>
        <row r="2269">
          <cell r="A2269">
            <v>89129</v>
          </cell>
          <cell r="B2269" t="str">
            <v>PÁ CARREGADEIRA SOBRE RODAS, POTÊNCIA LÍQUIDA 128 HP, CAPACIDADE DA CAÇAMBA 1,7 A 2,8 M3, PESO OPERACIONAL 11632 KG - JUROS. AF_06/2014</v>
          </cell>
        </row>
        <row r="2270">
          <cell r="A2270">
            <v>53857</v>
          </cell>
          <cell r="B2270" t="str">
            <v>PÁ CARREGADEIRA SOBRE RODAS, POTÊNCIA LÍQUIDA 128 HP, CAPACIDADE DA CAÇAMBA 1,7 A 2,8 M3, PESO OPERACIONAL 11632 KG - MANUTENÇÃO. AF_06/2014</v>
          </cell>
        </row>
        <row r="2271">
          <cell r="A2271">
            <v>53858</v>
          </cell>
          <cell r="B2271" t="str">
            <v>PÁ CARREGADEIRA SOBRE RODAS, POTÊNCIA LÍQUIDA 128 HP, CAPACIDADE DA CAÇAMBA 1,7 A 2,8 M3, PESO OPERACIONAL 11632 KG - MATERIAIS NA OPERAÇÃO. AF_06/2014</v>
          </cell>
        </row>
        <row r="2272">
          <cell r="A2272">
            <v>102891</v>
          </cell>
          <cell r="B2272" t="str">
            <v>PÓRTICO ROLANTE MONOVIGA, PERFIL I, 4 PERNAS, CAPACIDADE 5 T - MATERIAIS NA OPERAÇÃO. AF_04/2019</v>
          </cell>
        </row>
        <row r="2273">
          <cell r="A2273">
            <v>89246</v>
          </cell>
          <cell r="B2273" t="str">
            <v>RECICLADORA DE ASFALTO A FRIO SOBRE RODAS, LARGURA FRESAGEM DE 2,0 M, POTÊNCIA 422 HP - DEPRECIAÇÃO. AF_11/2014</v>
          </cell>
        </row>
        <row r="2274">
          <cell r="A2274">
            <v>89247</v>
          </cell>
          <cell r="B2274" t="str">
            <v>RECICLADORA DE ASFALTO A FRIO SOBRE RODAS, LARGURA FRESAGEM DE 2,0 M, POTÊNCIA 422 HP - JUROS. AF_11/2014</v>
          </cell>
        </row>
        <row r="2275">
          <cell r="A2275">
            <v>89248</v>
          </cell>
          <cell r="B2275" t="str">
            <v>RECICLADORA DE ASFALTO A FRIO SOBRE RODAS, LARGURA FRESAGEM DE 2,0 M, POTÊNCIA 422 HP - MANUTENÇÃO. AF_11/2014</v>
          </cell>
        </row>
        <row r="2276">
          <cell r="A2276">
            <v>89249</v>
          </cell>
          <cell r="B2276" t="str">
            <v>RECICLADORA DE ASFALTO A FRIO SOBRE RODAS, LARGURA FRESAGEM DE 2,0 M, POTÊNCIA 422 HP - MATERIAIS NA OPERAÇÃO. AF_11/2014</v>
          </cell>
        </row>
        <row r="2277">
          <cell r="A2277">
            <v>102957</v>
          </cell>
          <cell r="B2277" t="str">
            <v>RETROESCAVADEIRA SOBRE RODAS COM CARREGADEIRA, PESO OPERACIONAL MÍN. 6,674, POTÊNCIA LÍQ 88 HP, COM MARTELO ROMPEDOR HIDRÁULICO ENTRE 275 A 362 KG - MATERIAIS NA OPERAÇÃO. AF_02/2021</v>
          </cell>
        </row>
        <row r="2278">
          <cell r="A2278">
            <v>88859</v>
          </cell>
          <cell r="B2278" t="str">
            <v>RETROESCAVADEIRA SOBRE RODAS COM CARREGADEIRA, TRAÇÃO 4X2, POTÊNCIA LÍQ. 79 HP, CAÇAMBA CARREG. CAP. MÍN. 1 M3, CAÇAMBA RETRO CAP. 0,20 M3, PESO OPERACIONAL MÍN. 6.570 KG, PROFUNDIDADE ESCAVAÇÃO MÁX. 4,37 M - DEPRECIAÇÃO. AF_06/2014</v>
          </cell>
        </row>
        <row r="2279">
          <cell r="A2279">
            <v>88860</v>
          </cell>
          <cell r="B2279" t="str">
            <v>RETROESCAVADEIRA SOBRE RODAS COM CARREGADEIRA, TRAÇÃO 4X2, POTÊNCIA LÍQ. 79 HP, CAÇAMBA CARREG. CAP. MÍN. 1 M3, CAÇAMBA RETRO CAP. 0,20 M3, PESO OPERACIONAL MÍN. 6.570 KG, PROFUNDIDADE ESCAVAÇÃO MÁX. 4,37 M - JUROS. AF_06/2014</v>
          </cell>
        </row>
        <row r="2280">
          <cell r="A2280">
            <v>5667</v>
          </cell>
          <cell r="B2280" t="str">
            <v>RETROESCAVADEIRA SOBRE RODAS COM CARREGADEIRA, TRAÇÃO 4X2, POTÊNCIA LÍQ. 79 HP, CAÇAMBA CARREG. CAP. MÍN. 1 M3, CAÇAMBA RETRO CAP. 0,20 M3, PESO OPERACIONAL MÍN. 6.570 KG, PROFUNDIDADE ESCAVAÇÃO MÁX. 4,37 M - MANUTENÇÃO. AF_06/2014</v>
          </cell>
        </row>
        <row r="2281">
          <cell r="A2281">
            <v>5668</v>
          </cell>
          <cell r="B2281" t="str">
            <v>RETROESCAVADEIRA SOBRE RODAS COM CARREGADEIRA, TRAÇÃO 4X2, POTÊNCIA LÍQ. 79 HP, CAÇAMBA CARREG. CAP. MÍN. 1 M3, CAÇAMBA RETRO CAP. 0,20 M3, PESO OPERACIONAL MÍN. 6.570 KG, PROFUNDIDADE ESCAVAÇÃO MÁX. 4,37 M - MATERIAIS NA OPERAÇÃO. AF_06/2014</v>
          </cell>
        </row>
        <row r="2282">
          <cell r="A2282">
            <v>89011</v>
          </cell>
          <cell r="B2282" t="str">
            <v>RETROESCAVADEIRA SOBRE RODAS COM CARREGADEIRA, TRAÇÃO 4X4, POTÊNCIA LÍQ. 72 HP, CAÇAMBA CARREG. CAP. MÍN. 0,79 M3, CAÇAMBA RETRO CAP. 0,18 M3, PESO OPERACIONAL MÍN. 7.140 KG, PROFUNDIDADE ESCAVAÇÃO MÁX. 4,50 M - DEPRECIAÇÃO. AF_06/2014</v>
          </cell>
        </row>
        <row r="2283">
          <cell r="A2283">
            <v>89012</v>
          </cell>
          <cell r="B2283" t="str">
            <v>RETROESCAVADEIRA SOBRE RODAS COM CARREGADEIRA, TRAÇÃO 4X4, POTÊNCIA LÍQ. 72 HP, CAÇAMBA CARREG. CAP. MÍN. 0,79 M3, CAÇAMBA RETRO CAP. 0,18 M3, PESO OPERACIONAL MÍN. 7.140 KG, PROFUNDIDADE ESCAVAÇÃO MÁX. 4,50 M - JUROS. AF_06/2014</v>
          </cell>
        </row>
        <row r="2284">
          <cell r="A2284">
            <v>5735</v>
          </cell>
          <cell r="B2284" t="str">
            <v>RETROESCAVADEIRA SOBRE RODAS COM CARREGADEIRA, TRAÇÃO 4X4, POTÊNCIA LÍQ. 72 HP, CAÇAMBA CARREG. CAP. MÍN. 0,79 M3, CAÇAMBA RETRO CAP. 0,18 M3, PESO OPERACIONAL MÍN. 7.140 KG, PROFUNDIDADE ESCAVAÇÃO MÁX. 4,50 M - MANUTENÇÃO. AF_06/2014</v>
          </cell>
        </row>
        <row r="2285">
          <cell r="A2285">
            <v>5736</v>
          </cell>
          <cell r="B2285" t="str">
            <v>RETROESCAVADEIRA SOBRE RODAS COM CARREGADEIRA, TRAÇÃO 4X4, POTÊNCIA LÍQ. 72 HP, CAÇAMBA CARREG. CAP. MÍN. 0,79 M3, CAÇAMBA RETRO CAP. 0,18 M3, PESO OPERACIONAL MÍN. 7.140 KG, PROFUNDIDADE ESCAVAÇÃO MÁX. 4,50 M - MATERIAIS NA OPERAÇÃO. AF_06/2014</v>
          </cell>
        </row>
        <row r="2286">
          <cell r="A2286">
            <v>88857</v>
          </cell>
          <cell r="B2286" t="str">
            <v>RETROESCAVADEIRA SOBRE RODAS COM CARREGADEIRA, TRAÇÃO 4X4, POTÊNCIA LÍQ. 88 HP, CAÇAMBA CARREG. CAP. MÍN. 1 M3, CAÇAMBA RETRO CAP. 0,26 M3, PESO OPERACIONAL MÍN. 6.674 KG, PROFUNDIDADE ESCAVAÇÃO MÁX. 4,37 M - DEPRECIAÇÃO. AF_06/2014</v>
          </cell>
        </row>
        <row r="2287">
          <cell r="A2287">
            <v>88858</v>
          </cell>
          <cell r="B2287" t="str">
            <v>RETROESCAVADEIRA SOBRE RODAS COM CARREGADEIRA, TRAÇÃO 4X4, POTÊNCIA LÍQ. 88 HP, CAÇAMBA CARREG. CAP. MÍN. 1 M3, CAÇAMBA RETRO CAP. 0,26 M3, PESO OPERACIONAL MÍN. 6.674 KG, PROFUNDIDADE ESCAVAÇÃO MÁX. 4,37 M - JUROS. AF_06/2014</v>
          </cell>
        </row>
        <row r="2288">
          <cell r="A2288">
            <v>5664</v>
          </cell>
          <cell r="B2288" t="str">
            <v>RETROESCAVADEIRA SOBRE RODAS COM CARREGADEIRA, TRAÇÃO 4X4, POTÊNCIA LÍQ. 88 HP, CAÇAMBA CARREG. CAP. MÍN. 1 M3, CAÇAMBA RETRO CAP. 0,26 M3, PESO OPERACIONAL MÍN. 6.674 KG, PROFUNDIDADE ESCAVAÇÃO MÁX. 4,37 M - MANUTENÇÃO. AF_06/2014</v>
          </cell>
        </row>
        <row r="2289">
          <cell r="A2289">
            <v>53786</v>
          </cell>
          <cell r="B2289" t="str">
            <v>RETROESCAVADEIRA SOBRE RODAS COM CARREGADEIRA, TRAÇÃO 4X4, POTÊNCIA LÍQ. 88 HP, CAÇAMBA CARREG. CAP. MÍN. 1 M3, CAÇAMBA RETRO CAP. 0,26 M3, PESO OPERACIONAL MÍN. 6.674 KG, PROFUNDIDADE ESCAVAÇÃO MÁX. 4,37 M - MATERIAIS NA OPERAÇÃO. AF_06/2014</v>
          </cell>
        </row>
        <row r="2290">
          <cell r="A2290">
            <v>7038</v>
          </cell>
          <cell r="B2290" t="str">
            <v>ROLO COMPACTADOR DE PNEUS ESTÁTICO, PRESSÃO VARIÁVEL, POTÊNCIA 111 HP, PESO SEM/COM LASTRO 9,5 / 26 T, LARGURA DE TRABALHO 1,90 M - DEPRECIAÇÃO. AF_07/2014</v>
          </cell>
        </row>
        <row r="2291">
          <cell r="A2291">
            <v>7039</v>
          </cell>
          <cell r="B2291" t="str">
            <v>ROLO COMPACTADOR DE PNEUS ESTÁTICO, PRESSÃO VARIÁVEL, POTÊNCIA 111 HP, PESO SEM/COM LASTRO 9,5 / 26 T, LARGURA DE TRABALHO 1,90 M - JUROS. AF_07/2014</v>
          </cell>
        </row>
        <row r="2292">
          <cell r="A2292">
            <v>7040</v>
          </cell>
          <cell r="B2292" t="str">
            <v>ROLO COMPACTADOR DE PNEUS ESTÁTICO, PRESSÃO VARIÁVEL, POTÊNCIA 111 HP, PESO SEM/COM LASTRO 9,5 / 26 T, LARGURA DE TRABALHO 1,90 M - MANUTENÇÃO. AF_07/2014</v>
          </cell>
        </row>
        <row r="2293">
          <cell r="A2293">
            <v>55263</v>
          </cell>
          <cell r="B2293" t="str">
            <v>ROLO COMPACTADOR DE PNEUS ESTÁTICO, PRESSÃO VARIÁVEL, POTÊNCIA 111 HP, PESO SEM/COM LASTRO 9,5 / 26 T, LARGURA DE TRABALHO 1,90 M - MATERIAIS NA OPERAÇÃO. AF_07/2014</v>
          </cell>
        </row>
        <row r="2294">
          <cell r="A2294">
            <v>96460</v>
          </cell>
          <cell r="B2294" t="str">
            <v>ROLO COMPACTADOR DE PNEUS, ESTÁTICO, PRESSÃO VARIÁVEL, POTÊNCIA 110 HP, PESO SEM/COM LASTRO 10,8/27 T, LARGURA DE ROLAGEM 2,30 M - DEPRECIAÇÃO. AF_06/2017</v>
          </cell>
        </row>
        <row r="2295">
          <cell r="A2295">
            <v>96459</v>
          </cell>
          <cell r="B2295" t="str">
            <v>ROLO COMPACTADOR DE PNEUS, ESTÁTICO, PRESSÃO VARIÁVEL, POTÊNCIA 110 HP, PESO SEM/COM LASTRO 10,8/27 T, LARGURA DE ROLAGEM 2,30 M - JUROS. AF_06/2017</v>
          </cell>
        </row>
        <row r="2296">
          <cell r="A2296">
            <v>96458</v>
          </cell>
          <cell r="B2296" t="str">
            <v>ROLO COMPACTADOR DE PNEUS, ESTÁTICO, PRESSÃO VARIÁVEL, POTÊNCIA 110 HP, PESO SEM/COM LASTRO 10,8/27 T, LARGURA DE ROLAGEM 2,30 M - MANUTENÇÃO. AF_06/2017</v>
          </cell>
        </row>
        <row r="2297">
          <cell r="A2297">
            <v>96457</v>
          </cell>
          <cell r="B2297" t="str">
            <v>ROLO COMPACTADOR DE PNEUS, ESTÁTICO, PRESSÃO VARIÁVEL, POTÊNCIA 110 HP, PESO SEM/COM LASTRO 10,8/27 T, LARGURA DE ROLAGEM 2,30 M - MATERIAIS NA OPERAÇÃO. AF_06/2017</v>
          </cell>
        </row>
        <row r="2298">
          <cell r="A2298">
            <v>7051</v>
          </cell>
          <cell r="B2298" t="str">
            <v>ROLO COMPACTADOR PE DE CARNEIRO VIBRATORIO, POTENCIA 125 HP, PESO OPERACIONAL SEM/COM LASTRO 11,95 / 13,30 T, IMPACTO DINAMICO 38,5 / 22,5 T, LARGURA DE TRABALHO 2,15 M - DEPRECIAÇÃO. AF_06/2014</v>
          </cell>
        </row>
        <row r="2299">
          <cell r="A2299">
            <v>7052</v>
          </cell>
          <cell r="B2299" t="str">
            <v>ROLO COMPACTADOR PE DE CARNEIRO VIBRATORIO, POTENCIA 125 HP, PESO OPERACIONAL SEM/COM LASTRO 11,95 / 13,30 T, IMPACTO DINAMICO 38,5 / 22,5 T, LARGURA DE TRABALHO 2,15 M - JUROS. AF_06/2014</v>
          </cell>
        </row>
        <row r="2300">
          <cell r="A2300">
            <v>7053</v>
          </cell>
          <cell r="B2300" t="str">
            <v>ROLO COMPACTADOR PE DE CARNEIRO VIBRATORIO, POTENCIA 125 HP, PESO OPERACIONAL SEM/COM LASTRO 11,95 / 13,30 T, IMPACTO DINAMICO 38,5 / 22,5 T, LARGURA DE TRABALHO 2,15 M - MANUTENÇÃO. AF_06/2014</v>
          </cell>
        </row>
        <row r="2301">
          <cell r="A2301">
            <v>7054</v>
          </cell>
          <cell r="B2301" t="str">
            <v>ROLO COMPACTADOR PE DE CARNEIRO VIBRATORIO, POTENCIA 125 HP, PESO OPERACIONAL SEM/COM LASTRO 11,95 / 13,30 T, IMPACTO DINAMICO 38,5 / 22,5 T, LARGURA DE TRABALHO 2,15 M - MATERIAIS NA OPERAÇÃO. AF_06/2014</v>
          </cell>
        </row>
        <row r="2302">
          <cell r="A2302">
            <v>95627</v>
          </cell>
          <cell r="B2302" t="str">
            <v>ROLO COMPACTADOR VIBRATORIO TANDEM, ACO LISO, POTENCIA 125 HP, PESO SEM/COM LASTRO 10,20/11,65 T, LARGURA DE TRABALHO 1,73 M - DEPRECIAÇÃO. AF_11/2016</v>
          </cell>
        </row>
        <row r="2303">
          <cell r="A2303">
            <v>95628</v>
          </cell>
          <cell r="B2303" t="str">
            <v>ROLO COMPACTADOR VIBRATORIO TANDEM, ACO LISO, POTENCIA 125 HP, PESO SEM/COM LASTRO 10,20/11,65 T, LARGURA DE TRABALHO 1,73 M - JUROS. AF_11/2016</v>
          </cell>
        </row>
        <row r="2304">
          <cell r="A2304">
            <v>95629</v>
          </cell>
          <cell r="B2304" t="str">
            <v>ROLO COMPACTADOR VIBRATORIO TANDEM, ACO LISO, POTENCIA 125 HP, PESO SEM/COM LASTRO 10,20/11,65 T, LARGURA DE TRABALHO 1,73 M - MANUTENÇÃO. AF_11/2016</v>
          </cell>
        </row>
        <row r="2305">
          <cell r="A2305">
            <v>95630</v>
          </cell>
          <cell r="B2305" t="str">
            <v>ROLO COMPACTADOR VIBRATORIO TANDEM, ACO LISO, POTENCIA 125 HP, PESO SEM/COM LASTRO 10,20/11,65 T, LARGURA DE TRABALHO 1,73 M - MATERIAIS NA OPERAÇÃO. AF_11/2016</v>
          </cell>
        </row>
        <row r="2306">
          <cell r="A2306">
            <v>89210</v>
          </cell>
          <cell r="B2306" t="str">
            <v>ROLO COMPACTADOR VIBRATÓRIO DE UM CILINDRO AÇO LISO, POTÊNCIA 80 HP, PESO OPERACIONAL MÁXIMO 8,1 T, IMPACTO DINÂMICO 16,15 / 9,5 T, LARGURA DE TRABALHO 1,68 M - DEPRECIAÇÃO. AF_06/2014</v>
          </cell>
        </row>
        <row r="2307">
          <cell r="A2307">
            <v>89211</v>
          </cell>
          <cell r="B2307" t="str">
            <v>ROLO COMPACTADOR VIBRATÓRIO DE UM CILINDRO AÇO LISO, POTÊNCIA 80 HP, PESO OPERACIONAL MÁXIMO 8,1 T, IMPACTO DINÂMICO 16,15 / 9,5 T, LARGURA DE TRABALHO 1,68 M - JUROS. AF_06/2014</v>
          </cell>
        </row>
        <row r="2308">
          <cell r="A2308">
            <v>5674</v>
          </cell>
          <cell r="B2308" t="str">
            <v>ROLO COMPACTADOR VIBRATÓRIO DE UM CILINDRO AÇO LISO, POTÊNCIA 80 HP, PESO OPERACIONAL MÁXIMO 8,1 T, IMPACTO DINÂMICO 16,15 / 9,5 T, LARGURA DE TRABALHO 1,68 M - MANUTENÇÃO. AF_06/2014</v>
          </cell>
        </row>
        <row r="2309">
          <cell r="A2309">
            <v>53788</v>
          </cell>
          <cell r="B2309" t="str">
            <v>ROLO COMPACTADOR VIBRATÓRIO DE UM CILINDRO AÇO LISO, POTÊNCIA 80 HP, PESO OPERACIONAL MÁXIMO 8,1 T, IMPACTO DINÂMICO 16,15 / 9,5 T, LARGURA DE TRABALHO 1,68 M - MATERIAIS NA OPERAÇÃO. AF_06/2014</v>
          </cell>
        </row>
        <row r="2310">
          <cell r="A2310">
            <v>73309</v>
          </cell>
          <cell r="B2310" t="str">
            <v>ROLO COMPACTADOR VIBRATÓRIO PÉ DE CARNEIRO PARA SOLOS, POTÊNCIA 80 HP, PESO OPERACIONAL SEM/COM LASTRO 7,4 / 8,8 T, LARGURA DE TRABALHO 1,68 M - DEPRECIAÇÃO. AF_02/2016</v>
          </cell>
        </row>
        <row r="2311">
          <cell r="A2311">
            <v>73313</v>
          </cell>
          <cell r="B2311" t="str">
            <v>ROLO COMPACTADOR VIBRATÓRIO PÉ DE CARNEIRO PARA SOLOS, POTÊNCIA 80 HP, PESO OPERACIONAL SEM/COM LASTRO 7,4 / 8,8 T, LARGURA DE TRABALHO 1,68 M - JUROS. AF_02/2016</v>
          </cell>
        </row>
        <row r="2312">
          <cell r="A2312">
            <v>5089</v>
          </cell>
          <cell r="B2312" t="str">
            <v>ROLO COMPACTADOR VIBRATÓRIO PÉ DE CARNEIRO PARA SOLOS, POTÊNCIA 80 HP, PESO OPERACIONAL SEM/COM LASTRO 7,4 / 8,8 T, LARGURA DE TRABALHO 1,68 M - MANUTENÇÃO. AF_02/2016</v>
          </cell>
        </row>
        <row r="2313">
          <cell r="A2313">
            <v>73315</v>
          </cell>
          <cell r="B2313" t="str">
            <v>ROLO COMPACTADOR VIBRATÓRIO PÉ DE CARNEIRO PARA SOLOS, POTÊNCIA 80 HP, PESO OPERACIONAL SEM/COM LASTRO 7,4 / 8,8 T, LARGURA DE TRABALHO 1,68 M - MATERIAIS NA OPERAÇÃO. AF_02/2016</v>
          </cell>
        </row>
        <row r="2314">
          <cell r="A2314">
            <v>5738</v>
          </cell>
          <cell r="B2314" t="str">
            <v>ROLO COMPACTADOR VIBRATÓRIO PÉ DE CARNEIRO, OPERADO POR CONTROLE REMOTO, POTÊNCIA 12,5 KW, PESO OPERACIONAL 1,675 T, LARGURA DE TRABALHO 0,85 M - DEPRECIAÇÃO. AF_02/2016</v>
          </cell>
        </row>
        <row r="2315">
          <cell r="A2315">
            <v>93239</v>
          </cell>
          <cell r="B2315" t="str">
            <v>ROLO COMPACTADOR VIBRATÓRIO PÉ DE CARNEIRO, OPERADO POR CONTROLE REMOTO, POTÊNCIA 12,5 KW, PESO OPERACIONAL 1,675 T, LARGURA DE TRABALHO 0,85 M - JUROS. AF_02/2016</v>
          </cell>
        </row>
        <row r="2316">
          <cell r="A2316">
            <v>5739</v>
          </cell>
          <cell r="B2316" t="str">
            <v>ROLO COMPACTADOR VIBRATÓRIO PÉ DE CARNEIRO, OPERADO POR CONTROLE REMOTO, POTÊNCIA 12,5 KW, PESO OPERACIONAL 1,675 T, LARGURA DE TRABALHO 0,85 M - MANUTENÇÃO. AF_02/2016</v>
          </cell>
        </row>
        <row r="2317">
          <cell r="A2317">
            <v>93240</v>
          </cell>
          <cell r="B2317" t="str">
            <v>ROLO COMPACTADOR VIBRATÓRIO PÉ DE CARNEIRO, OPERADO POR CONTROLE REMOTO, POTÊNCIA 12,5 KW, PESO OPERACIONAL 1,675 T, LARGURA DE TRABALHO 0,85 M - MATERIAIS NA OPERAÇÃO. AF_02/2016</v>
          </cell>
        </row>
        <row r="2318">
          <cell r="A2318">
            <v>53818</v>
          </cell>
          <cell r="B2318" t="str">
            <v>ROLO COMPACTADOR VIBRATÓRIO REBOCÁVEL, CILINDRO DE AÇO LISO, POTÊNCIA DE TRAÇÃO DE 65 CV, PESO 4,7 T, IMPACTO DINÂMICO 18,3 T, LARGURA DE TRABALHO 1,67 M - DEPRECIAÇÃO. AF_02/2016</v>
          </cell>
        </row>
        <row r="2319">
          <cell r="A2319">
            <v>93238</v>
          </cell>
          <cell r="B2319" t="str">
            <v>ROLO COMPACTADOR VIBRATÓRIO REBOCÁVEL, CILINDRO DE AÇO LISO, POTÊNCIA DE TRAÇÃO DE 65 CV, PESO 4,7 T, IMPACTO DINÂMICO 18,3 T, LARGURA DE TRABALHO 1,67 M - JUROS. AF_02/2016</v>
          </cell>
        </row>
        <row r="2320">
          <cell r="A2320">
            <v>5727</v>
          </cell>
          <cell r="B2320" t="str">
            <v>ROLO COMPACTADOR VIBRATÓRIO REBOCÁVEL, CILINDRO DE AÇO LISO, POTÊNCIA DE TRAÇÃO DE 65 CV, PESO 4,7 T, IMPACTO DINÂMICO 18,3 T, LARGURA DE TRABALHO 1,67 M - MANUTENÇÃO. AF_02/2016</v>
          </cell>
        </row>
        <row r="2321">
          <cell r="A2321">
            <v>89280</v>
          </cell>
          <cell r="B2321" t="str">
            <v>ROLO COMPACTADOR VIBRATÓRIO TANDEM AÇO LISO, POTÊNCIA 58 HP, PESO SEM/COM LASTRO 6,5 / 9,4 T, LARGURA DE TRABALHO 1,2 M - DEPRECIAÇÃO. AF_06/2014</v>
          </cell>
        </row>
        <row r="2322">
          <cell r="A2322">
            <v>89281</v>
          </cell>
          <cell r="B2322" t="str">
            <v>ROLO COMPACTADOR VIBRATÓRIO TANDEM AÇO LISO, POTÊNCIA 58 HP, PESO SEM/COM LASTRO 6,5 / 9,4 T, LARGURA DE TRABALHO 1,2 M - JUROS. AF_06/2014</v>
          </cell>
        </row>
        <row r="2323">
          <cell r="A2323">
            <v>5729</v>
          </cell>
          <cell r="B2323" t="str">
            <v>ROLO COMPACTADOR VIBRATÓRIO TANDEM AÇO LISO, POTÊNCIA 58 HP, PESO SEM/COM LASTRO 6,5 / 9,4 T, LARGURA DE TRABALHO 1,2 M - MANUTENÇÃO. AF_06/2014</v>
          </cell>
        </row>
        <row r="2324">
          <cell r="A2324">
            <v>5730</v>
          </cell>
          <cell r="B2324" t="str">
            <v>ROLO COMPACTADOR VIBRATÓRIO TANDEM AÇO LISO, POTÊNCIA 58 HP, PESO SEM/COM LASTRO 6,5 / 9,4 T, LARGURA DE TRABALHO 1,2 M - MATERIAIS NA OPERAÇÃO. AF_06/2014</v>
          </cell>
        </row>
        <row r="2325">
          <cell r="A2325">
            <v>95266</v>
          </cell>
          <cell r="B2325" t="str">
            <v>RÉGUA VIBRATÓRIA DUPLA PARA CONCRETO, PESO DE 60KG, COMPRIMENTO 4 M, COM MOTOR A GASOLINA, POTÊNCIA 5,5 HP - DEPRECIAÇÃO. AF_09/2016</v>
          </cell>
        </row>
        <row r="2326">
          <cell r="A2326">
            <v>95267</v>
          </cell>
          <cell r="B2326" t="str">
            <v>RÉGUA VIBRATÓRIA DUPLA PARA CONCRETO, PESO DE 60KG, COMPRIMENTO 4 M, COM MOTOR A GASOLINA, POTÊNCIA 5,5 HP - JUROS. AF_09/2016</v>
          </cell>
        </row>
        <row r="2327">
          <cell r="A2327">
            <v>95268</v>
          </cell>
          <cell r="B2327" t="str">
            <v>RÉGUA VIBRATÓRIA DUPLA PARA CONCRETO, PESO DE 60KG, COMPRIMENTO 4 M, COM MOTOR A GASOLINA, POTÊNCIA 5,5 HP - MANUTENÇÃO. AF_09/2016</v>
          </cell>
        </row>
        <row r="2328">
          <cell r="A2328">
            <v>95269</v>
          </cell>
          <cell r="B2328" t="str">
            <v>RÉGUA VIBRATÓRIA DUPLA PARA CONCRETO, PESO DE 60KG, COMPRIMENTO 4 M, COM MOTOR A GASOLINA, POTÊNCIA 5,5 HP - MATERIAIS NA OPERAÇÃO. AF_09/2016</v>
          </cell>
        </row>
        <row r="2329">
          <cell r="A2329">
            <v>91688</v>
          </cell>
          <cell r="B2329" t="str">
            <v>SERRA CIRCULAR DE BANCADA COM MOTOR ELÉTRICO POTÊNCIA DE 5HP, COM COIFA PARA DISCO 10" - DEPRECIAÇÃO. AF_08/2015</v>
          </cell>
        </row>
        <row r="2330">
          <cell r="A2330">
            <v>91689</v>
          </cell>
          <cell r="B2330" t="str">
            <v>SERRA CIRCULAR DE BANCADA COM MOTOR ELÉTRICO POTÊNCIA DE 5HP, COM COIFA PARA DISCO 10" - JUROS. AF_08/2015</v>
          </cell>
        </row>
        <row r="2331">
          <cell r="A2331">
            <v>91690</v>
          </cell>
          <cell r="B2331" t="str">
            <v>SERRA CIRCULAR DE BANCADA COM MOTOR ELÉTRICO POTÊNCIA DE 5HP, COM COIFA PARA DISCO 10" - MANUTENÇÃO. AF_08/2015</v>
          </cell>
        </row>
        <row r="2332">
          <cell r="A2332">
            <v>91691</v>
          </cell>
          <cell r="B2332" t="str">
            <v>SERRA CIRCULAR DE BANCADA COM MOTOR ELÉTRICO POTÊNCIA DE 5HP, COM COIFA PARA DISCO 10" - MATERIAIS NA OPERAÇÃO. AF_08/2015</v>
          </cell>
        </row>
        <row r="2333">
          <cell r="A2333">
            <v>102927</v>
          </cell>
          <cell r="B2333" t="str">
            <v>SERRA FITA HORIZONTAL, ELÉTRICA, COM CONTROLE HIDRÁULICO, PAINEL DE COMANDO EM 24 V, MOTOR ELÉTRICO 1,5 CV, DIMENSÕES DA FITA 3880 X 27 X 0,9 MM, TRIFÁSICA - MATERIAIS NA OPERAÇÃO. AF_05/2023</v>
          </cell>
        </row>
        <row r="2334">
          <cell r="A2334">
            <v>95136</v>
          </cell>
          <cell r="B2334" t="str">
            <v>TALHA MANUAL DE CORRENTE, CAPACIDADE DE 2 TON. COM ELEVAÇÃO DE 3 M - DEPRECIAÇÃO. AF_07/2016</v>
          </cell>
        </row>
        <row r="2335">
          <cell r="A2335">
            <v>95137</v>
          </cell>
          <cell r="B2335" t="str">
            <v>TALHA MANUAL DE CORRENTE, CAPACIDADE DE 2 TON. COM ELEVAÇÃO DE 3 M - JUROS. AF_07/2016</v>
          </cell>
        </row>
        <row r="2336">
          <cell r="A2336">
            <v>95138</v>
          </cell>
          <cell r="B2336" t="str">
            <v>TALHA MANUAL DE CORRENTE, CAPACIDADE DE 2 TON. COM ELEVAÇÃO DE 3 M - MANUTENÇÃO. AF_07/2016</v>
          </cell>
        </row>
        <row r="2337">
          <cell r="A2337">
            <v>89023</v>
          </cell>
          <cell r="B2337" t="str">
            <v>TANQUE DE ASFALTO ESTACIONÁRIO COM MAÇARICO, CAPACIDADE 20.000 L - DEPRECIAÇÃO. AF_05/2023</v>
          </cell>
        </row>
        <row r="2338">
          <cell r="A2338">
            <v>89024</v>
          </cell>
          <cell r="B2338" t="str">
            <v>TANQUE DE ASFALTO ESTACIONÁRIO COM MAÇARICO, CAPACIDADE 20.000 L - JUROS. AF_05/2023</v>
          </cell>
        </row>
        <row r="2339">
          <cell r="A2339">
            <v>89025</v>
          </cell>
          <cell r="B2339" t="str">
            <v>TANQUE DE ASFALTO ESTACIONÁRIO COM MAÇARICO, CAPACIDADE 20.000 L - MANUTENÇÃO. AF_05/2023</v>
          </cell>
        </row>
        <row r="2340">
          <cell r="A2340">
            <v>89026</v>
          </cell>
          <cell r="B2340" t="str">
            <v>TANQUE DE ASFALTO ESTACIONÁRIO COM MAÇARICO, CAPACIDADE 20.000 L - MATERIAIS NA OPERAÇÃO. AF_05/2023</v>
          </cell>
        </row>
        <row r="2341">
          <cell r="A2341">
            <v>7032</v>
          </cell>
          <cell r="B2341" t="str">
            <v>TANQUE DE ASFALTO ESTACIONÁRIO COM SERPENTINA, CAPACIDADE 30.000 L - DEPRECIAÇÃO. AF_05/2023</v>
          </cell>
        </row>
        <row r="2342">
          <cell r="A2342">
            <v>7033</v>
          </cell>
          <cell r="B2342" t="str">
            <v>TANQUE DE ASFALTO ESTACIONÁRIO COM SERPENTINA, CAPACIDADE 30.000 L - JUROS. AF_05/2023</v>
          </cell>
        </row>
        <row r="2343">
          <cell r="A2343">
            <v>7034</v>
          </cell>
          <cell r="B2343" t="str">
            <v>TANQUE DE ASFALTO ESTACIONÁRIO COM SERPENTINA, CAPACIDADE 30.000 L - MANUTENÇÃO. AF_05/2023</v>
          </cell>
        </row>
        <row r="2344">
          <cell r="A2344">
            <v>7035</v>
          </cell>
          <cell r="B2344" t="str">
            <v>TANQUE DE ASFALTO ESTACIONÁRIO COM SERPENTINA, CAPACIDADE 30.000 L - MATERIAIS NA OPERAÇÃO. AF_05/2023</v>
          </cell>
        </row>
        <row r="2345">
          <cell r="A2345">
            <v>102945</v>
          </cell>
          <cell r="B2345" t="str">
            <v>TARTARUGA DE OXICORTE CG1, MONOFÁSICA, 220 V, FREQUÊNCIA 50 HZ, VELOCIDADE DE CORTE (MM/MIN) 50 A 750, DIÂMETRO MÍNIMO DO COMPASSO MM 200 - MATERIAIS NA OPERAÇÃO. AF_05/2023</v>
          </cell>
        </row>
        <row r="2346">
          <cell r="A2346">
            <v>104087</v>
          </cell>
          <cell r="B2346" t="str">
            <v>TERMOFUSORA PARA TUBOS E CONEXÕES EM PPR COM DIÂMETROS DE 20 A 63 MM, POTÊNCIA DE 800 W, TENSAO 220 V - DEPRECIAÇÃO. AF_05/2022</v>
          </cell>
        </row>
        <row r="2347">
          <cell r="A2347">
            <v>104088</v>
          </cell>
          <cell r="B2347" t="str">
            <v>TERMOFUSORA PARA TUBOS E CONEXÕES EM PPR COM DIÂMETROS DE 20 A 63 MM, POTÊNCIA DE 800 W, TENSAO 220 V - JUROS. AF_05/2022</v>
          </cell>
        </row>
        <row r="2348">
          <cell r="A2348">
            <v>104089</v>
          </cell>
          <cell r="B2348" t="str">
            <v>TERMOFUSORA PARA TUBOS E CONEXÕES EM PPR COM DIÂMETROS DE 20 A 63 MM, POTÊNCIA DE 800 W, TENSAO 220 V - MANUTENÇÃO. AF_05/2022</v>
          </cell>
        </row>
        <row r="2349">
          <cell r="A2349">
            <v>104090</v>
          </cell>
          <cell r="B2349" t="str">
            <v>TERMOFUSORA PARA TUBOS E CONEXÕES EM PPR COM DIÂMETROS DE 20 A 63 MM, POTÊNCIA DE 800 W, TENSAO 220 V - MATERIAIS NA OPERAÇÃO. AF_05/2022</v>
          </cell>
        </row>
        <row r="2350">
          <cell r="A2350">
            <v>104093</v>
          </cell>
          <cell r="B2350" t="str">
            <v>TERMOFUSORA PARA TUBOS E CONEXÕES EM PPR COM DIÂMETROS DE 75 A 110 MM, POTÊNCIA DE *1100* W, TENSÃO 220 V - DEPRECIAÇÃO. AF_05/2022</v>
          </cell>
        </row>
        <row r="2351">
          <cell r="A2351">
            <v>104094</v>
          </cell>
          <cell r="B2351" t="str">
            <v>TERMOFUSORA PARA TUBOS E CONEXÕES EM PPR COM DIÂMETROS DE 75 A 110 MM, POTÊNCIA DE *1100* W, TENSÃO 220 V - JUROS. AF_05/2022</v>
          </cell>
        </row>
        <row r="2352">
          <cell r="A2352">
            <v>104095</v>
          </cell>
          <cell r="B2352" t="str">
            <v>TERMOFUSORA PARA TUBOS E CONEXÕES EM PPR COM DIÂMETROS DE 75 A 110 MM, POTÊNCIA DE *1100* W, TENSÃO 220 V - MANUTENÇÃO. AF_05/2022</v>
          </cell>
        </row>
        <row r="2353">
          <cell r="A2353">
            <v>104096</v>
          </cell>
          <cell r="B2353" t="str">
            <v>TERMOFUSORA PARA TUBOS E CONEXÕES EM PPR COM DIÂMETROS DE 75 A 110 MM, POTÊNCIA DE *1100* W, TENSÃO 220 V - MATERIAIS NA OPERAÇÃO. AF_05/2022</v>
          </cell>
        </row>
        <row r="2354">
          <cell r="A2354">
            <v>102903</v>
          </cell>
          <cell r="B2354" t="str">
            <v>TORRE, COMPOSTA POR GUINCHO MECÂNICO, GUINCHO MANUAL, CABOS DE AÇO, PITEIRA E SOQUETE - MATERIAIS NA OPERAÇÃO. AF_05/2023</v>
          </cell>
        </row>
        <row r="2355">
          <cell r="A2355">
            <v>89029</v>
          </cell>
          <cell r="B2355" t="str">
            <v>TRATOR DE ESTEIRAS, POTÊNCIA 100 HP, PESO OPERACIONAL 9,4 T, COM LÂMINA 2,19 M3 - DEPRECIAÇÃO. AF_06/2014</v>
          </cell>
        </row>
        <row r="2356">
          <cell r="A2356">
            <v>89030</v>
          </cell>
          <cell r="B2356" t="str">
            <v>TRATOR DE ESTEIRAS, POTÊNCIA 100 HP, PESO OPERACIONAL 9,4 T, COM LÂMINA 2,19 M3 - JUROS. AF_06/2014</v>
          </cell>
        </row>
        <row r="2357">
          <cell r="A2357">
            <v>5724</v>
          </cell>
          <cell r="B2357" t="str">
            <v>TRATOR DE ESTEIRAS, POTÊNCIA 100 HP, PESO OPERACIONAL 9,4 T, COM LÂMINA 2,19 M3 - MANUTENÇÃO. AF_06/2014</v>
          </cell>
        </row>
        <row r="2358">
          <cell r="A2358">
            <v>53817</v>
          </cell>
          <cell r="B2358" t="str">
            <v>TRATOR DE ESTEIRAS, POTÊNCIA 100 HP, PESO OPERACIONAL 9,4 T, COM LÂMINA 2,19 M3 - MATERIAIS NA OPERAÇÃO. AF_06/2014</v>
          </cell>
        </row>
        <row r="2359">
          <cell r="A2359">
            <v>88839</v>
          </cell>
          <cell r="B2359" t="str">
            <v>TRATOR DE ESTEIRAS, POTÊNCIA 125 HP, PESO OPERACIONAL 12,9 T, COM LÂMINA 2,7 M3 - DEPRECIAÇÃO. AF_10/2014</v>
          </cell>
        </row>
        <row r="2360">
          <cell r="A2360">
            <v>88840</v>
          </cell>
          <cell r="B2360" t="str">
            <v>TRATOR DE ESTEIRAS, POTÊNCIA 125 HP, PESO OPERACIONAL 12,9 T, COM LÂMINA 2,7 M3 - JUROS. AF_10/2014</v>
          </cell>
        </row>
        <row r="2361">
          <cell r="A2361">
            <v>88841</v>
          </cell>
          <cell r="B2361" t="str">
            <v>TRATOR DE ESTEIRAS, POTÊNCIA 125 HP, PESO OPERACIONAL 12,9 T, COM LÂMINA 2,7 M3 - MANUTENÇÃO. AF_10/2014</v>
          </cell>
        </row>
        <row r="2362">
          <cell r="A2362">
            <v>88842</v>
          </cell>
          <cell r="B2362" t="str">
            <v>TRATOR DE ESTEIRAS, POTÊNCIA 125 HP, PESO OPERACIONAL 12,9 T, COM LÂMINA 2,7 M3 - MATERIAIS NA OPERAÇÃO. AF_10/2014</v>
          </cell>
        </row>
        <row r="2363">
          <cell r="A2363">
            <v>89009</v>
          </cell>
          <cell r="B2363" t="str">
            <v>TRATOR DE ESTEIRAS, POTÊNCIA 150 HP, PESO OPERACIONAL 16,7 T, COM RODA MOTRIZ ELEVADA E LÂMINA 3,18 M3 - DEPRECIAÇÃO. AF_06/2014</v>
          </cell>
        </row>
        <row r="2364">
          <cell r="A2364">
            <v>89010</v>
          </cell>
          <cell r="B2364" t="str">
            <v>TRATOR DE ESTEIRAS, POTÊNCIA 150 HP, PESO OPERACIONAL 16,7 T, COM RODA MOTRIZ ELEVADA E LÂMINA 3,18 M3 - JUROS. AF_06/2014</v>
          </cell>
        </row>
        <row r="2365">
          <cell r="A2365">
            <v>53810</v>
          </cell>
          <cell r="B2365" t="str">
            <v>TRATOR DE ESTEIRAS, POTÊNCIA 150 HP, PESO OPERACIONAL 16,7 T, COM RODA MOTRIZ ELEVADA E LÂMINA 3,18 M3 - MANUTENÇÃO. AF_06/2014</v>
          </cell>
        </row>
        <row r="2366">
          <cell r="A2366">
            <v>5721</v>
          </cell>
          <cell r="B2366" t="str">
            <v>TRATOR DE ESTEIRAS, POTÊNCIA 150 HP, PESO OPERACIONAL 16,7 T, COM RODA MOTRIZ ELEVADA E LÂMINA 3,18 M3 - MATERIAIS NA OPERAÇÃO. AF_06/2014</v>
          </cell>
        </row>
        <row r="2367">
          <cell r="A2367">
            <v>89017</v>
          </cell>
          <cell r="B2367" t="str">
            <v>TRATOR DE ESTEIRAS, POTÊNCIA 170 HP, PESO OPERACIONAL 19 T, CAÇAMBA 5,2 M3 - DEPRECIAÇÃO. AF_06/2014</v>
          </cell>
        </row>
        <row r="2368">
          <cell r="A2368">
            <v>89018</v>
          </cell>
          <cell r="B2368" t="str">
            <v>TRATOR DE ESTEIRAS, POTÊNCIA 170 HP, PESO OPERACIONAL 19 T, CAÇAMBA 5,2 M3 - JUROS. AF_06/2014</v>
          </cell>
        </row>
        <row r="2369">
          <cell r="A2369">
            <v>53806</v>
          </cell>
          <cell r="B2369" t="str">
            <v>TRATOR DE ESTEIRAS, POTÊNCIA 170 HP, PESO OPERACIONAL 19 T, CAÇAMBA 5,2 M3 - MANUTENÇÃO. AF_06/2014</v>
          </cell>
        </row>
        <row r="2370">
          <cell r="A2370">
            <v>5718</v>
          </cell>
          <cell r="B2370" t="str">
            <v>TRATOR DE ESTEIRAS, POTÊNCIA 170 HP, PESO OPERACIONAL 19 T, CAÇAMBA 5,2 M3 - MATERIAIS NA OPERAÇÃO. AF_06/2014</v>
          </cell>
        </row>
        <row r="2371">
          <cell r="A2371">
            <v>89013</v>
          </cell>
          <cell r="B2371" t="str">
            <v>TRATOR DE ESTEIRAS, POTÊNCIA 347 HP, PESO OPERACIONAL 38,5 T, COM LÂMINA 8,70 M3 - DEPRECIAÇÃO. AF_06/2014</v>
          </cell>
        </row>
        <row r="2372">
          <cell r="A2372">
            <v>89014</v>
          </cell>
          <cell r="B2372" t="str">
            <v>TRATOR DE ESTEIRAS, POTÊNCIA 347 HP, PESO OPERACIONAL 38,5 T, COM LÂMINA 8,70 M3 - JUROS. AF_06/2014</v>
          </cell>
        </row>
        <row r="2373">
          <cell r="A2373">
            <v>53814</v>
          </cell>
          <cell r="B2373" t="str">
            <v>TRATOR DE ESTEIRAS, POTÊNCIA 347 HP, PESO OPERACIONAL 38,5 T, COM LÂMINA 8,70 M3 - MANUTENÇÃO. AF_06/2014</v>
          </cell>
        </row>
        <row r="2374">
          <cell r="A2374">
            <v>5722</v>
          </cell>
          <cell r="B2374" t="str">
            <v>TRATOR DE ESTEIRAS, POTÊNCIA 347 HP, PESO OPERACIONAL 38,5 T, COM LÂMINA 8,70 M3 - MATERIAIS NA OPERAÇÃO. AF_06/2014</v>
          </cell>
        </row>
        <row r="2375">
          <cell r="A2375">
            <v>96015</v>
          </cell>
          <cell r="B2375" t="str">
            <v>TRATOR DE PNEUS COM POTÊNCIA DE 122 CV, TRAÇÃO 4X4, COM GRADE DE DISCOS ACOPLADA - DEPRECIAÇÃO. AF_02/2017</v>
          </cell>
        </row>
        <row r="2376">
          <cell r="A2376">
            <v>96016</v>
          </cell>
          <cell r="B2376" t="str">
            <v>TRATOR DE PNEUS COM POTÊNCIA DE 122 CV, TRAÇÃO 4X4, COM GRADE DE DISCOS ACOPLADA - JUROS. AF_02/2017</v>
          </cell>
        </row>
        <row r="2377">
          <cell r="A2377">
            <v>96018</v>
          </cell>
          <cell r="B2377" t="str">
            <v>TRATOR DE PNEUS COM POTÊNCIA DE 122 CV, TRAÇÃO 4X4, COM GRADE DE DISCOS ACOPLADA - MANUTENÇÃO. AF_02/2017</v>
          </cell>
        </row>
        <row r="2378">
          <cell r="A2378">
            <v>96019</v>
          </cell>
          <cell r="B2378" t="str">
            <v>TRATOR DE PNEUS COM POTÊNCIA DE 122 CV, TRAÇÃO 4X4, COM GRADE DE DISCOS ACOPLADA - MATERIAIS NA OPERAÇÃO. AF_02/2017</v>
          </cell>
        </row>
        <row r="2379">
          <cell r="A2379">
            <v>96008</v>
          </cell>
          <cell r="B2379" t="str">
            <v>TRATOR DE PNEUS COM POTÊNCIA DE 122 CV, TRAÇÃO 4X4, COM VASSOURA MECÂNICA ACOPLADA - DEPRECIAÇÃO. AF_02/2017</v>
          </cell>
        </row>
        <row r="2380">
          <cell r="A2380">
            <v>96009</v>
          </cell>
          <cell r="B2380" t="str">
            <v>TRATOR DE PNEUS COM POTÊNCIA DE 122 CV, TRAÇÃO 4X4, COM VASSOURA MECÂNICA ACOPLADA - JUROS. AF_02/2017</v>
          </cell>
        </row>
        <row r="2381">
          <cell r="A2381">
            <v>96011</v>
          </cell>
          <cell r="B2381" t="str">
            <v>TRATOR DE PNEUS COM POTÊNCIA DE 122 CV, TRAÇÃO 4X4, COM VASSOURA MECÂNICA ACOPLADA - MANUTENÇÃO. AF_02/2017</v>
          </cell>
        </row>
        <row r="2382">
          <cell r="A2382">
            <v>96012</v>
          </cell>
          <cell r="B2382" t="str">
            <v>TRATOR DE PNEUS COM POTÊNCIA DE 122 CV, TRAÇÃO 4X4, COM VASSOURA MECÂNICA ACOPLADA - MATERIAIS NA OPERAÇÃO. AF_02/2017</v>
          </cell>
        </row>
        <row r="2383">
          <cell r="A2383">
            <v>96023</v>
          </cell>
          <cell r="B2383" t="str">
            <v>TRATOR DE PNEUS COM POTÊNCIA DE 85 CV, TRAÇÃO 4X4, COM GRADE DE DISCOS ACOPLADA - DEPRECIAÇÃO. AF_02/2017</v>
          </cell>
        </row>
        <row r="2384">
          <cell r="A2384">
            <v>96024</v>
          </cell>
          <cell r="B2384" t="str">
            <v>TRATOR DE PNEUS COM POTÊNCIA DE 85 CV, TRAÇÃO 4X4, COM GRADE DE DISCOS ACOPLADA - JUROS. AF_02/2017</v>
          </cell>
        </row>
        <row r="2385">
          <cell r="A2385">
            <v>96026</v>
          </cell>
          <cell r="B2385" t="str">
            <v>TRATOR DE PNEUS COM POTÊNCIA DE 85 CV, TRAÇÃO 4X4, COM GRADE DE DISCOS ACOPLADA - MANUTENÇÃO. AF_02/2017</v>
          </cell>
        </row>
        <row r="2386">
          <cell r="A2386">
            <v>96027</v>
          </cell>
          <cell r="B2386" t="str">
            <v>TRATOR DE PNEUS COM POTÊNCIA DE 85 CV, TRAÇÃO 4X4, COM GRADE DE DISCOS ACOPLADA - MATERIAIS NA OPERAÇÃO. AF_02/2017</v>
          </cell>
        </row>
        <row r="2387">
          <cell r="A2387">
            <v>96053</v>
          </cell>
          <cell r="B2387" t="str">
            <v>TRATOR DE PNEUS COM POTÊNCIA DE 85 CV, TRAÇÃO 4X4, COM VASSOURA MECÂNICA ACOPLADA - DEPRECIAÇÃO. AF_03/2017</v>
          </cell>
        </row>
        <row r="2388">
          <cell r="A2388">
            <v>96055</v>
          </cell>
          <cell r="B2388" t="str">
            <v>TRATOR DE PNEUS COM POTÊNCIA DE 85 CV, TRAÇÃO 4X4, COM VASSOURA MECÂNICA ACOPLADA - JUROS. AF_03/2017</v>
          </cell>
        </row>
        <row r="2389">
          <cell r="A2389">
            <v>96056</v>
          </cell>
          <cell r="B2389" t="str">
            <v>TRATOR DE PNEUS COM POTÊNCIA DE 85 CV, TRAÇÃO 4X4, COM VASSOURA MECÂNICA ACOPLADA - MANUTENÇÃO. AF_03/2017</v>
          </cell>
        </row>
        <row r="2390">
          <cell r="A2390">
            <v>96057</v>
          </cell>
          <cell r="B2390" t="str">
            <v>TRATOR DE PNEUS COM POTÊNCIA DE 85 CV, TRAÇÃO 4X4, COM VASSOURA MECÂNICA ACOPLADA - MATERIAIS NA OPERAÇÃO. AF_03/2017</v>
          </cell>
        </row>
        <row r="2391">
          <cell r="A2391">
            <v>7063</v>
          </cell>
          <cell r="B2391" t="str">
            <v>TRATOR DE PNEUS, POTÊNCIA 122 CV, TRAÇÃO 4X4, PESO COM LASTRO DE 4.510 KG - DEPRECIAÇÃO. AF_06/2014</v>
          </cell>
        </row>
        <row r="2392">
          <cell r="A2392">
            <v>7064</v>
          </cell>
          <cell r="B2392" t="str">
            <v>TRATOR DE PNEUS, POTÊNCIA 122 CV, TRAÇÃO 4X4, PESO COM LASTRO DE 4.510 KG - JUROS. AF_06/2014</v>
          </cell>
        </row>
        <row r="2393">
          <cell r="A2393">
            <v>7065</v>
          </cell>
          <cell r="B2393" t="str">
            <v>TRATOR DE PNEUS, POTÊNCIA 122 CV, TRAÇÃO 4X4, PESO COM LASTRO DE 4.510 KG - MANUTENÇÃO. AF_06/2014</v>
          </cell>
        </row>
        <row r="2394">
          <cell r="A2394">
            <v>7066</v>
          </cell>
          <cell r="B2394" t="str">
            <v>TRATOR DE PNEUS, POTÊNCIA 122 CV, TRAÇÃO 4X4, PESO COM LASTRO DE 4.510 KG - MATERIAIS NA OPERAÇÃO. AF_06/2014</v>
          </cell>
        </row>
        <row r="2395">
          <cell r="A2395">
            <v>89033</v>
          </cell>
          <cell r="B2395" t="str">
            <v>TRATOR DE PNEUS, POTÊNCIA 85 CV, TRAÇÃO 4X4, PESO COM LASTRO DE 4.675 KG - DEPRECIAÇÃO. AF_06/2014</v>
          </cell>
        </row>
        <row r="2396">
          <cell r="A2396">
            <v>89034</v>
          </cell>
          <cell r="B2396" t="str">
            <v>TRATOR DE PNEUS, POTÊNCIA 85 CV, TRAÇÃO 4X4, PESO COM LASTRO DE 4.675 KG - JUROS. AF_06/2014</v>
          </cell>
        </row>
        <row r="2397">
          <cell r="A2397">
            <v>5714</v>
          </cell>
          <cell r="B2397" t="str">
            <v>TRATOR DE PNEUS, POTÊNCIA 85 CV, TRAÇÃO 4X4, PESO COM LASTRO DE 4.675 KG - MANUTENÇÃO. AF_06/2014</v>
          </cell>
        </row>
        <row r="2398">
          <cell r="A2398">
            <v>5715</v>
          </cell>
          <cell r="B2398" t="str">
            <v>TRATOR DE PNEUS, POTÊNCIA 85 CV, TRAÇÃO 4X4, PESO COM LASTRO DE 4.675 KG - MATERIAIS NA OPERAÇÃO. AF_06/2014</v>
          </cell>
        </row>
        <row r="2399">
          <cell r="A2399">
            <v>102909</v>
          </cell>
          <cell r="B2399" t="str">
            <v>UNIDADE DOSADORA AIRLESS TIPO HOT SPRAY - MATERIAIS NA OPERAÇÃO. AF_05/2023</v>
          </cell>
        </row>
        <row r="2400">
          <cell r="A2400">
            <v>93435</v>
          </cell>
          <cell r="B2400" t="str">
            <v>USINA DE ASFALTO À FRIO, CAPACIDADE DE 40 A 60 TON/HORA, ELÉTRICA POTÊNCIA 30 CV - DEPRECIAÇÃO. AF_05/2023</v>
          </cell>
        </row>
        <row r="2401">
          <cell r="A2401">
            <v>93436</v>
          </cell>
          <cell r="B2401" t="str">
            <v>USINA DE ASFALTO À FRIO, CAPACIDADE DE 40 A 60 TON/HORA, ELÉTRICA POTÊNCIA 30 CV - JUROS. AF_05/2023</v>
          </cell>
        </row>
        <row r="2402">
          <cell r="A2402">
            <v>93437</v>
          </cell>
          <cell r="B2402" t="str">
            <v>USINA DE ASFALTO À FRIO, CAPACIDADE DE 40 A 60 TON/HORA, ELÉTRICA POTÊNCIA 30 CV - MANUTENÇÃO. AF_05/2023</v>
          </cell>
        </row>
        <row r="2403">
          <cell r="A2403">
            <v>93438</v>
          </cell>
          <cell r="B2403" t="str">
            <v>USINA DE ASFALTO À FRIO, CAPACIDADE DE 40 A 60 TON/HORA, ELÉTRICA POTÊNCIA 30 CV - MATERIAIS NA OPERAÇÃO. AF_05/2023</v>
          </cell>
        </row>
        <row r="2404">
          <cell r="A2404">
            <v>100643</v>
          </cell>
          <cell r="B2404" t="str">
            <v>USINA DE ASFALTO, TIPO GRAVIMÉTRICA, PROD 150 TON/HORA - DEPRECIAÇÃO. AF_12/2019</v>
          </cell>
        </row>
        <row r="2405">
          <cell r="A2405">
            <v>100644</v>
          </cell>
          <cell r="B2405" t="str">
            <v>USINA DE ASFALTO, TIPO GRAVIMÉTRICA, PROD 150 TON/HORA - JUROS. AF_12/2019</v>
          </cell>
        </row>
        <row r="2406">
          <cell r="A2406">
            <v>100645</v>
          </cell>
          <cell r="B2406" t="str">
            <v>USINA DE ASFALTO, TIPO GRAVIMÉTRICA, PROD 150 TON/HORA - MANUTENÇÃO. AF_12/2019</v>
          </cell>
        </row>
        <row r="2407">
          <cell r="A2407">
            <v>100646</v>
          </cell>
          <cell r="B2407" t="str">
            <v>USINA DE ASFALTO, TIPO GRAVIMÉTRICA, PROD 150 TON/HORA - MATERIAIS NA OPERAÇÃO. AF_12/2019</v>
          </cell>
        </row>
        <row r="2408">
          <cell r="A2408">
            <v>95116</v>
          </cell>
          <cell r="B2408" t="str">
            <v>USINA DE CONCRETO FIXA, CAPACIDADE NOMINAL DE 90 A 120 M3/H, SEM SILO - DEPRECIAÇÃO. AF_07/2016</v>
          </cell>
        </row>
        <row r="2409">
          <cell r="A2409">
            <v>95117</v>
          </cell>
          <cell r="B2409" t="str">
            <v>USINA DE CONCRETO FIXA, CAPACIDADE NOMINAL DE 90 A 120 M3/H, SEM SILO - JUROS. AF_07/2016</v>
          </cell>
        </row>
        <row r="2410">
          <cell r="A2410">
            <v>53794</v>
          </cell>
          <cell r="B2410" t="str">
            <v>USINA DE CONCRETO FIXA, CAPACIDADE NOMINAL DE 90 A 120 M3/H, SEM SILO - MANUTENÇÃO. AF_07/2016</v>
          </cell>
        </row>
        <row r="2411">
          <cell r="A2411">
            <v>5703</v>
          </cell>
          <cell r="B2411" t="str">
            <v>USINA DE CONCRETO FIXA, CAPACIDADE NOMINAL DE 90 A 120 M3/H, SEM SILO - MATERIAIS NA OPERAÇÃO. AF_07/2016</v>
          </cell>
        </row>
        <row r="2412">
          <cell r="A2412">
            <v>106089</v>
          </cell>
          <cell r="B2412"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v>
          </cell>
        </row>
        <row r="2413">
          <cell r="A2413">
            <v>106092</v>
          </cell>
          <cell r="B2413"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v>
          </cell>
        </row>
        <row r="2414">
          <cell r="A2414">
            <v>106090</v>
          </cell>
          <cell r="B2414"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v>
          </cell>
        </row>
        <row r="2415">
          <cell r="A2415">
            <v>106091</v>
          </cell>
          <cell r="B2415"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v>
          </cell>
        </row>
        <row r="2416">
          <cell r="A2416">
            <v>106093</v>
          </cell>
          <cell r="B2416"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v>
          </cell>
        </row>
        <row r="2417">
          <cell r="A2417">
            <v>100637</v>
          </cell>
          <cell r="B2417" t="str">
            <v>USINA DE MISTURA ASFÁLTICA À QUENTE, TIPO CONTRA FLUXO, PROD 100 A 140 TON/HORA - DEPRECIAÇÃO. AF_12/2019</v>
          </cell>
        </row>
        <row r="2418">
          <cell r="A2418">
            <v>100638</v>
          </cell>
          <cell r="B2418" t="str">
            <v>USINA DE MISTURA ASFÁLTICA À QUENTE, TIPO CONTRA FLUXO, PROD 100 A 140 TON/HORA - JUROS. AF_12/2019</v>
          </cell>
        </row>
        <row r="2419">
          <cell r="A2419">
            <v>100639</v>
          </cell>
          <cell r="B2419" t="str">
            <v>USINA DE MISTURA ASFÁLTICA À QUENTE, TIPO CONTRA FLUXO, PROD 100 A 140 TON/HORA - MANUTENÇÃO. AF_12/2019</v>
          </cell>
        </row>
        <row r="2420">
          <cell r="A2420">
            <v>100640</v>
          </cell>
          <cell r="B2420" t="str">
            <v>USINA DE MISTURA ASFÁLTICA À QUENTE, TIPO CONTRA FLUXO, PROD 100 A 140 TON/HORA - MATERIAIS NA OPERAÇÃO. AF_12/2019</v>
          </cell>
        </row>
        <row r="2421">
          <cell r="A2421">
            <v>93429</v>
          </cell>
          <cell r="B2421" t="str">
            <v>USINA DE MISTURA ASFÁLTICA À QUENTE, TIPO CONTRA FLUXO, PROD 40 A 80 TON/HORA - DEPRECIAÇÃO. AF_05/2023</v>
          </cell>
        </row>
        <row r="2422">
          <cell r="A2422">
            <v>93430</v>
          </cell>
          <cell r="B2422" t="str">
            <v>USINA DE MISTURA ASFÁLTICA À QUENTE, TIPO CONTRA FLUXO, PROD 40 A 80 TON/HORA - JUROS. AF_05/2023</v>
          </cell>
        </row>
        <row r="2423">
          <cell r="A2423">
            <v>93431</v>
          </cell>
          <cell r="B2423" t="str">
            <v>USINA DE MISTURA ASFÁLTICA À QUENTE, TIPO CONTRA FLUXO, PROD 40 A 80 TON/HORA - MANUTENÇÃO. AF_05/2023</v>
          </cell>
        </row>
        <row r="2424">
          <cell r="A2424">
            <v>93432</v>
          </cell>
          <cell r="B2424" t="str">
            <v>USINA DE MISTURA ASFÁLTICA À QUENTE, TIPO CONTRA FLUXO, PROD 40 A 80 TON/HORA - MATERIAIS NA OPERAÇÃO. AF_05/2023</v>
          </cell>
        </row>
        <row r="2425">
          <cell r="A2425">
            <v>95118</v>
          </cell>
          <cell r="B2425" t="str">
            <v>USINA MISTURADORA DE SOLOS, CAPACIDADE DE 200 A 500 TON/H, POTENCIA 75KW - DEPRECIAÇÃO. AF_07/2016</v>
          </cell>
        </row>
        <row r="2426">
          <cell r="A2426">
            <v>95119</v>
          </cell>
          <cell r="B2426" t="str">
            <v>USINA MISTURADORA DE SOLOS, CAPACIDADE DE 200 A 500 TON/H, POTENCIA 75KW - JUROS. AF_07/2016</v>
          </cell>
        </row>
        <row r="2427">
          <cell r="A2427">
            <v>5707</v>
          </cell>
          <cell r="B2427" t="str">
            <v>USINA MISTURADORA DE SOLOS, CAPACIDADE DE 200 A 500 TON/H, POTENCIA 75KW - MANUTENÇÃO. AF_07/2016</v>
          </cell>
        </row>
        <row r="2428">
          <cell r="A2428">
            <v>95120</v>
          </cell>
          <cell r="B2428" t="str">
            <v>USINA MISTURADORA DE SOLOS, CAPACIDADE DE 200 A 500 TON/H, POTENCIA 75KW - MATERIAIS NA OPERAÇÃO. AF_07/2016</v>
          </cell>
        </row>
        <row r="2429">
          <cell r="A2429">
            <v>103660</v>
          </cell>
          <cell r="B2429" t="str">
            <v>VARREDEIRA DE GRAMA SINTÉTICA A GASOLINA, 2,4 CV, 4 TEMPOS - MATERIAIS NA OPERAÇÃO. AF_05/2023</v>
          </cell>
        </row>
        <row r="2430">
          <cell r="A2430">
            <v>89015</v>
          </cell>
          <cell r="B2430" t="str">
            <v>VASSOURA MECÂNICA REBOCÁVEL COM ESCOVA CILÍNDRICA, LARGURA ÚTIL DE VARRIMENTO DE 2,44 M - DEPRECIAÇÃO. AF_06/2014</v>
          </cell>
        </row>
        <row r="2431">
          <cell r="A2431">
            <v>89016</v>
          </cell>
          <cell r="B2431" t="str">
            <v>VASSOURA MECÂNICA REBOCÁVEL COM ESCOVA CILÍNDRICA, LARGURA ÚTIL DE VARRIMENTO DE 2,44 M - JUROS. AF_06/2014</v>
          </cell>
        </row>
        <row r="2432">
          <cell r="A2432">
            <v>53804</v>
          </cell>
          <cell r="B2432" t="str">
            <v>VASSOURA MECÂNICA REBOCÁVEL COM ESCOVA CILÍNDRICA, LARGURA ÚTIL DE VARRIMENTO DE 2,44 M - MANUTENÇÃO. AF_06/2014</v>
          </cell>
        </row>
        <row r="2433">
          <cell r="A2433">
            <v>90582</v>
          </cell>
          <cell r="B2433" t="str">
            <v>VIBRADOR DE IMERSÃO, DIÂMETRO DE PONTEIRA 45MM, MOTOR ELÉTRICO TRIFÁSICO POTÊNCIA DE 2 CV - DEPRECIAÇÃO. AF_06/2015</v>
          </cell>
        </row>
        <row r="2434">
          <cell r="A2434">
            <v>90583</v>
          </cell>
          <cell r="B2434" t="str">
            <v>VIBRADOR DE IMERSÃO, DIÂMETRO DE PONTEIRA 45MM, MOTOR ELÉTRICO TRIFÁSICO POTÊNCIA DE 2 CV - JUROS. AF_06/2015</v>
          </cell>
        </row>
        <row r="2435">
          <cell r="A2435">
            <v>90584</v>
          </cell>
          <cell r="B2435" t="str">
            <v>VIBRADOR DE IMERSÃO, DIÂMETRO DE PONTEIRA 45MM, MOTOR ELÉTRICO TRIFÁSICO POTÊNCIA DE 2 CV - MANUTENÇÃO. AF_06/2015</v>
          </cell>
        </row>
        <row r="2436">
          <cell r="A2436">
            <v>90585</v>
          </cell>
          <cell r="B2436" t="str">
            <v>VIBRADOR DE IMERSÃO, DIÂMETRO DE PONTEIRA 45MM, MOTOR ELÉTRICO TRIFÁSICO POTÊNCIA DE 2 CV - MATERIAIS NA OPERAÇÃO. AF_06/2015</v>
          </cell>
        </row>
        <row r="2437">
          <cell r="A2437">
            <v>106380</v>
          </cell>
          <cell r="B2437" t="str">
            <v>VIBROACABADORA DE ASFALTO SOBRE ESTEIRAS, LARG. PAVIM. 2,60 M A 5,75 M, POT. 110 HP, CAP. 450 T/ H - DEPRECIAÇÃO. AF_11/2025</v>
          </cell>
        </row>
        <row r="2438">
          <cell r="A2438">
            <v>106381</v>
          </cell>
          <cell r="B2438" t="str">
            <v>VIBROACABADORA DE ASFALTO SOBRE ESTEIRAS, LARG. PAVIM. 2,60 M A 5,75 M, POT. 110 HP, CAP. 450 T/ H - JUROS. AF_11/2025</v>
          </cell>
        </row>
        <row r="2439">
          <cell r="A2439">
            <v>106382</v>
          </cell>
          <cell r="B2439" t="str">
            <v>VIBROACABADORA DE ASFALTO SOBRE ESTEIRAS, LARG. PAVIM. 2,60 M A 5,75 M, POT. 110 HP, CAP. 450 T/ H - MANUTENÇÃO. AF_11/2025</v>
          </cell>
        </row>
        <row r="2440">
          <cell r="A2440">
            <v>106383</v>
          </cell>
          <cell r="B2440" t="str">
            <v>VIBROACABADORA DE ASFALTO SOBRE ESTEIRAS, LARG. PAVIM. 2,60 M A 5,75 M, POT. 110 HP, CAP. 450 T/ H - MATERIAIS NA OPERAÇÃO. AF_11/2025</v>
          </cell>
        </row>
        <row r="2441">
          <cell r="A2441">
            <v>106376</v>
          </cell>
          <cell r="B2441" t="str">
            <v>VIBROACABADORA DE ASFALTO SOBRE ESTEIRAS, LARG. PAVIM. MÁX. 8,00 M, POT. 100 KW/ 134 HP, CAP. 600 T/ H - DEPRECIAÇÃO. AF_11/2025</v>
          </cell>
        </row>
        <row r="2442">
          <cell r="A2442">
            <v>106377</v>
          </cell>
          <cell r="B2442" t="str">
            <v>VIBROACABADORA DE ASFALTO SOBRE ESTEIRAS, LARG. PAVIM. MÁX. 8,00 M, POT. 100 KW/ 134 HP, CAP. 600 T/ H - JUROS. AF_11/2025</v>
          </cell>
        </row>
        <row r="2443">
          <cell r="A2443">
            <v>106378</v>
          </cell>
          <cell r="B2443" t="str">
            <v>VIBROACABADORA DE ASFALTO SOBRE ESTEIRAS, LARG. PAVIM. MÁX. 8,00 M, POT. 100 KW/ 134 HP, CAP. 600 T/ H - MANUTENÇÃO. AF_11/2025</v>
          </cell>
        </row>
        <row r="2444">
          <cell r="A2444">
            <v>106379</v>
          </cell>
          <cell r="B2444" t="str">
            <v>VIBROACABADORA DE ASFALTO SOBRE ESTEIRAS, LARG. PAVIM. MÁX. 8,00 M, POT. 100 KW/ 134 HP, CAP. 600 T/ H - MATERIAIS NA OPERAÇÃO. AF_11/2025</v>
          </cell>
        </row>
        <row r="2445">
          <cell r="A2445">
            <v>89240</v>
          </cell>
          <cell r="B2445" t="str">
            <v>VIBROACABADORA DE ASFALTO SOBRE ESTEIRAS, LARGURA DE PAVIMENTAÇÃO 1,90 M A 5,30 M, POTÊNCIA 105 HP CAPACIDADE 450 T/H - DEPRECIAÇÃO. AF_11/2014</v>
          </cell>
        </row>
        <row r="2446">
          <cell r="A2446">
            <v>89241</v>
          </cell>
          <cell r="B2446" t="str">
            <v>VIBROACABADORA DE ASFALTO SOBRE ESTEIRAS, LARGURA DE PAVIMENTAÇÃO 1,90 M A 5,30 M, POTÊNCIA 105 HP CAPACIDADE 450 T/H - JUROS. AF_11/2014</v>
          </cell>
        </row>
        <row r="2447">
          <cell r="A2447">
            <v>5710</v>
          </cell>
          <cell r="B2447" t="str">
            <v>VIBROACABADORA DE ASFALTO SOBRE ESTEIRAS, LARGURA DE PAVIMENTAÇÃO 1,90 M A 5,30 M, POTÊNCIA 105 HP CAPACIDADE 450 T/H - MANUTENÇÃO. AF_11/2014</v>
          </cell>
        </row>
        <row r="2448">
          <cell r="A2448">
            <v>5711</v>
          </cell>
          <cell r="B2448" t="str">
            <v>VIBROACABADORA DE ASFALTO SOBRE ESTEIRAS, LARGURA DE PAVIMENTAÇÃO 1,90 M A 5,30 M, POTÊNCIA 105 HP CAPACIDADE 450 T/H - MATERIAIS NA OPERAÇÃO. AF_11/2014</v>
          </cell>
        </row>
        <row r="2449">
          <cell r="A2449">
            <v>89253</v>
          </cell>
          <cell r="B2449" t="str">
            <v>VIBROACABADORA DE ASFALTO SOBRE ESTEIRAS, LARGURA DE PAVIMENTAÇÃO 2,13 M A 4,55 M, POTÊNCIA 100 HP, CAPACIDADE 400 T/H - DEPRECIAÇÃO. AF_11/2014</v>
          </cell>
        </row>
        <row r="2450">
          <cell r="A2450">
            <v>89254</v>
          </cell>
          <cell r="B2450" t="str">
            <v>VIBROACABADORA DE ASFALTO SOBRE ESTEIRAS, LARGURA DE PAVIMENTAÇÃO 2,13 M A 4,55 M, POTÊNCIA 100 HP, CAPACIDADE 400 T/H - JUROS. AF_11/2014</v>
          </cell>
        </row>
        <row r="2451">
          <cell r="A2451">
            <v>89255</v>
          </cell>
          <cell r="B2451" t="str">
            <v>VIBROACABADORA DE ASFALTO SOBRE ESTEIRAS, LARGURA DE PAVIMENTAÇÃO 2,13 M A 4,55 M, POTÊNCIA 100 HP, CAPACIDADE 400 T/H - MANUTENÇÃO. AF_11/2014</v>
          </cell>
        </row>
        <row r="2452">
          <cell r="A2452">
            <v>89256</v>
          </cell>
          <cell r="B2452" t="str">
            <v>VIBROACABADORA DE ASFALTO SOBRE ESTEIRAS, LARGURA DE PAVIMENTAÇÃO 2,13 M A 4,55 M, POTÊNCIA 100 HP, CAPACIDADE 400 T/H - MATERIAIS NA OPERAÇÃO. AF_11/2014</v>
          </cell>
        </row>
        <row r="2453">
          <cell r="A2453">
            <v>106384</v>
          </cell>
          <cell r="B2453" t="str">
            <v>VIBROACABADORA DE ASFALTO SOBRE RODAS, LARGURA DE PAVIMENTAÇÃO DE 1,70 A 4,20 M, POTÊNCIA 78 KW/105 HP, CAPACIDADE 300 T/H - DEPRECIAÇÃO. AF_11/2025</v>
          </cell>
        </row>
        <row r="2454">
          <cell r="A2454">
            <v>106385</v>
          </cell>
          <cell r="B2454" t="str">
            <v>VIBROACABADORA DE ASFALTO SOBRE RODAS, LARGURA DE PAVIMENTAÇÃO DE 1,70 A 4,20 M, POTÊNCIA 78 KW/105 HP, CAPACIDADE 300 T/H - JUROS. AF_11/2025</v>
          </cell>
        </row>
        <row r="2455">
          <cell r="A2455">
            <v>106386</v>
          </cell>
          <cell r="B2455" t="str">
            <v>VIBROACABADORA DE ASFALTO SOBRE RODAS, LARGURA DE PAVIMENTAÇÃO DE 1,70 A 4,20 M, POTÊNCIA 78 KW/105 HP, CAPACIDADE 300 T/H - MANUTENÇÃO. AF_11/2025</v>
          </cell>
        </row>
        <row r="2456">
          <cell r="A2456">
            <v>106387</v>
          </cell>
          <cell r="B2456" t="str">
            <v>VIBROACABADORA DE ASFALTO SOBRE RODAS, LARGURA DE PAVIMENTAÇÃO DE 1,70 A 4,20 M, POTÊNCIA 78 KW/105 HP, CAPACIDADE 300 T/H - MATERIAIS NA OPERAÇÃO. AF_11/2025</v>
          </cell>
        </row>
        <row r="2457">
          <cell r="A2457">
            <v>103797</v>
          </cell>
          <cell r="B2457" t="str">
            <v>ARMAÇÃO DE DESCIDA D'ÁGUA UTILIZANDO AÇO CA-60 DE 5 MM - MONTAGEM. AF_08/2022</v>
          </cell>
        </row>
        <row r="2458">
          <cell r="A2458">
            <v>103930</v>
          </cell>
          <cell r="B2458" t="str">
            <v>BACIA DE DISSIPAÇÃO, LARGURA ATÉ 1 M, TIPO BACIA EM PEDRA DE MÃO FIXADA COM CONCRETO (DEB 01, 02), COM PREPARO MANUAL, FCK = 20 MPA, LANÇADO MANUALMENTE, INCLUINDO MATERIAIS E FÔRMAS (2 UTILIZAÇÕES). AF_08/2022</v>
          </cell>
        </row>
        <row r="2459">
          <cell r="A2459">
            <v>103931</v>
          </cell>
          <cell r="B2459" t="str">
            <v>BACIA DE DISSIPAÇÃO, LARGURA DE 1 A 4 M, TIPO BACIA EM PEDRA DE MÃO FIXADA COM CONCRETO (DEB 03, 04, 05, 06), COM PREPARO MANUAL, FCK = 20 MPA, LANÇADO MANUALMENTE, INCLUINDO MATERIAIS E FÔRMAS (2 UTILIZAÇÕES). AF_08/2022</v>
          </cell>
        </row>
        <row r="2460">
          <cell r="A2460">
            <v>103932</v>
          </cell>
          <cell r="B2460" t="str">
            <v>BACIA DE DISSIPAÇÃO, LARGURA DE 4 A 9,2 M, TIPO BACIA EM PEDRA DE MÃO FIXADA COM CONCRETO (DEB 07, 08, 09, 10, 11, 12, 13), COM PREPARO MANUAL, FCK = 20 MPA, LANÇADO MANUALMENTE, INCLUINDO MATERIAIS E FÔRMAS (2 UTILIZAÇÕES). AF_08/2022</v>
          </cell>
        </row>
        <row r="2461">
          <cell r="A2461">
            <v>103929</v>
          </cell>
          <cell r="B2461" t="str">
            <v>BACIA DE DISSIPAÇÃO, TIPO BACIA COM DENTES DE CONCRETO (01), COM PREPARO MANUAL, FCK = 20 MPA, LANÇADO MANUALMENTE, INCLUINDO MATERIAIS E FÔRMAS (2 UTILIZAÇÕES). AF_08/2022</v>
          </cell>
        </row>
        <row r="2462">
          <cell r="A2462">
            <v>103928</v>
          </cell>
          <cell r="B2462" t="str">
            <v>BACIA DE DISSIPAÇÃO, TIPO BACIA EM PEDRA DE MÃO ARGAMASSADA (DES 01, 02, 03, 04), LANÇADO MANUALMENTE, INCLUINDO MATERIAIS E FÔRMAS (2 UTILIZAÇÕES). AF_08/2022</v>
          </cell>
        </row>
        <row r="2463">
          <cell r="A2463">
            <v>103798</v>
          </cell>
          <cell r="B2463" t="str">
            <v>CONCRETAGEM DE DISSIPADOR DE ENERGIA, CONCRETO USINADO, FCK = 20 MPA, COM USO DE BOMBA - LANÇAMENTO, ADENSAMENTO E ACABAMENTO. AF_08/2022</v>
          </cell>
        </row>
        <row r="2464">
          <cell r="A2464">
            <v>103801</v>
          </cell>
          <cell r="B2464" t="str">
            <v>CONCRETAGEM DE DISSIPADOR DE ENERGIA, FCK = 20 MPA, COM USO DE JERICAS E PREPARO EM BETONEIRA DE 600 L - AREIA E BRITA COMERCIAIS - LANÇAMENTO, ADENSAMENTO E ACABAMENTO. AF_08/2022</v>
          </cell>
        </row>
        <row r="2465">
          <cell r="A2465">
            <v>103933</v>
          </cell>
          <cell r="B2465" t="str">
            <v>DESCIDA D'ÁGUA RÁPIDA (DAR 03), EM CONCRETO USINADO, FCK = 20 MPA, LANÇADO COM BOMBA, INCLUINDO ARMAÇÃO, MATERIAIS E FÔRMAS (2 UTILIZAÇÕES). AF_08/2022</v>
          </cell>
        </row>
        <row r="2466">
          <cell r="A2466">
            <v>103925</v>
          </cell>
          <cell r="B2466" t="str">
            <v>ESCADA HIDRÁULICA, LARGURA ATÉ 1M, TIPO DESCIDA D'ÁGUA DE CORTE OU ATERRO EM DEGRAUS (DCD 02, 04 E DAD 02), EM CONCRETO USINADO, FCK = 20 MPA, LANÇADO COM BOMBA, INCLUINDO ARMAÇÃO, MATERIAIS E FÔRMAS (3 UTILIZAÇÕES). AF_08/2022</v>
          </cell>
        </row>
        <row r="2467">
          <cell r="A2467">
            <v>103926</v>
          </cell>
          <cell r="B2467" t="str">
            <v>ESCADA HIDRÁULICA, LARGURA DE 1 A 4,1 M, TIPO DESCIDA D'ÁGUA DE ATERRO EM DEGRAUS (DAD 04, 06, 08, 10, 12, 14, 16, 18), EM CONCRETO USINADO, FCK = 20 MPA, LANÇADO COM BOMBA, INCLUINDO ARMAÇÃO, MATERIAIS E FÔRMAS (3 UTILIZAÇÕES). AF_08/2022</v>
          </cell>
        </row>
        <row r="2468">
          <cell r="A2468">
            <v>103796</v>
          </cell>
          <cell r="B2468" t="str">
            <v>FABRICAÇÃO, MONTAGEM E DESMONTAGEM DE FÔRMA PARA BACIA DE DISSIPAÇÃO, EM MADEIRA SERRADA, E = 25 MM, 2 UTILIZAÇÕES. AF_08/2022</v>
          </cell>
        </row>
        <row r="2469">
          <cell r="A2469">
            <v>103795</v>
          </cell>
          <cell r="B2469" t="str">
            <v>FABRICAÇÃO, MONTAGEM E DESMONTAGEM DE FÔRMA PARA ESCADA HIDRÁULICA, EM CHAPA DE MADEIRA COMPENSADA RESINADA, E = 17 MM, 3 UTILIZAÇÕES. AF_08/2022</v>
          </cell>
        </row>
        <row r="2470">
          <cell r="A2470">
            <v>103800</v>
          </cell>
          <cell r="B2470" t="str">
            <v>PEDRA ARGAMASSADA COM CIMENTO E AREIA 1:3, 40% DE ARGAMASSA EM VOLUME - AREIA E PEDRA DE MÃO COMERCIAIS - FORNECIMENTO E ASSENTAMENTO. AF_08/2022</v>
          </cell>
        </row>
        <row r="2471">
          <cell r="A2471">
            <v>103799</v>
          </cell>
          <cell r="B2471" t="str">
            <v>PEDRA DE MÃO FIXADA COM CONCRETO PARA BACIA DE DISSIPAÇÃO, 40% DE CONCRETO EM VOLUME, FCK = 20 MPA, COM USO DE JERICA E PREPARO EM BETONEIRA DE 600 L - AREIA, BRITA E PEDRA DE MÃO COMERCIAIS - LANÇAMENTO, ADENSAMENTO E ACABAMENTO. AF_08/2022</v>
          </cell>
        </row>
        <row r="2472">
          <cell r="A2472">
            <v>104948</v>
          </cell>
          <cell r="B2472" t="str">
            <v>DRAGAGEM DE MATERIAIS DE 1A CATEGORIA E COMPOSTOS ORGÂNICOS E INORGÂNICOS COM ESCAVADEIRA HIDRÁULICA (CAÇAMBA: 0,80 M3/111 HP). AF_03/2024</v>
          </cell>
        </row>
        <row r="2473">
          <cell r="A2473">
            <v>104949</v>
          </cell>
          <cell r="B2473" t="str">
            <v>DRAGAGEM DE MATERIAIS DE 1A CATEGORIA E COMPOSTOS ORGÂNICOS E INORGÂNICOS COM ESCAVADEIRA HIDRÁULICA DE LONGO ALCANCE (CAÇAMBA: 0,52 M3/155 HP). AF_03/2024</v>
          </cell>
        </row>
        <row r="2474">
          <cell r="A2474">
            <v>104947</v>
          </cell>
          <cell r="B2474" t="str">
            <v>DRAGAGEM DE MATERIAIS DE 1A CATEGORIA E COMPOSTOS ORGÂNICOS E INORGÂNICOS COM RETROESCAVADEIRA (CAÇAMBA: 0,26 M3/88 HP). AF_03/2024</v>
          </cell>
        </row>
        <row r="2475">
          <cell r="A2475">
            <v>106545</v>
          </cell>
          <cell r="B2475" t="str">
            <v>ASSENTAMENTO DE TUBO DRENO DE PEAD CORRUGADO EM GEOCOMPOSTO, DN 100 MM - FORNECIMENTO E INSTALAÇÃO. AF_01/2026</v>
          </cell>
        </row>
        <row r="2476">
          <cell r="A2476">
            <v>106543</v>
          </cell>
          <cell r="B2476" t="str">
            <v>ASSENTAMENTO DE TUBO DRENO DE PEAD CORRUGADO EM GEOCOMPOSTO, DN 160 MM - FORNECIMENTO E INSTALAÇÃO. AF_01/2026</v>
          </cell>
        </row>
        <row r="2477">
          <cell r="A2477">
            <v>106544</v>
          </cell>
          <cell r="B2477" t="str">
            <v>ASSENTAMENTO DE TUBO DRENO DE PEAD CORRUGADO EM GEOCOMPOSTO, DN 200 MM - FORNECIMENTO E INSTALAÇÃO. AF_01/2026</v>
          </cell>
        </row>
        <row r="2478">
          <cell r="A2478">
            <v>106546</v>
          </cell>
          <cell r="B2478" t="str">
            <v>ASSENTAMENTO DE TUBO DRENO DE PEAD CORRUGADO EM GEOCOMPOSTO, DN 65 MM - FORNECIMENTO E INSTALAÇÃO. AF_01/2026</v>
          </cell>
        </row>
        <row r="2479">
          <cell r="A2479">
            <v>106547</v>
          </cell>
          <cell r="B2479" t="str">
            <v>CONEXÃO TUBO CORRUGADO PEAD EM TUBO PVC PARA DRENAGEM DE GEOCOMPOSTO APENAS INSTALAÇÃO. AF_01/2026</v>
          </cell>
        </row>
        <row r="2480">
          <cell r="A2480">
            <v>104318</v>
          </cell>
          <cell r="B2480" t="str">
            <v>JOELHO 45 GRAUS, PVC, SOLDÁVEL, DN 20 MM, INSTALADO EM DRENO DE AR CONDICIONADO - FORNECIMENTO E INSTALAÇÃO. AF_08/2022</v>
          </cell>
        </row>
        <row r="2481">
          <cell r="A2481">
            <v>89867</v>
          </cell>
          <cell r="B2481" t="str">
            <v>JOELHO 45 GRAUS, PVC, SOLDÁVEL, DN 25MM, INSTALADO EM DRENO DE AR-CONDICIONADO - FORNECIMENTO E INSTALAÇÃO. AF_08/2022</v>
          </cell>
        </row>
        <row r="2482">
          <cell r="A2482">
            <v>104320</v>
          </cell>
          <cell r="B2482" t="str">
            <v>JOELHO 45 GRAUS, PVC, SOLDÁVEL, DN 32 MM, INSTALADO EM DRENO DE AR CONDICIONADO - FORNECIMENTO E INSTALAÇÃO. AF_08/2022</v>
          </cell>
        </row>
        <row r="2483">
          <cell r="A2483">
            <v>104317</v>
          </cell>
          <cell r="B2483" t="str">
            <v>JOELHO 90 GRAUS, PVC, SOLDÁVEL, DN 20 MM, INSTALADO EM DRENO DE AR CONDICIONADO - FORNECIMENTO E INSTALAÇÃO. AF_08/2022</v>
          </cell>
        </row>
        <row r="2484">
          <cell r="A2484">
            <v>89866</v>
          </cell>
          <cell r="B2484" t="str">
            <v>JOELHO 90 GRAUS, PVC, SOLDÁVEL, DN 25MM, INSTALADO EM DRENO DE AR-CONDICIONADO - FORNECIMENTO E INSTALAÇÃO. AF_08/2022</v>
          </cell>
        </row>
        <row r="2485">
          <cell r="A2485">
            <v>104319</v>
          </cell>
          <cell r="B2485" t="str">
            <v>JOELHO 90 GRAUS, PVC, SOLDÁVEL, DN 32 MM, INSTALADO EM DRENO DE AR CONDICIONADO - FORNECIMENTO E INSTALAÇÃO. AF_08/2022</v>
          </cell>
        </row>
        <row r="2486">
          <cell r="A2486">
            <v>104321</v>
          </cell>
          <cell r="B2486" t="str">
            <v>LUVA, PVC, SOLDÁVEL, DN 20 MM, INSTALADO EM DRENO DE AR CONDICIONADO - FORNECIMENTO E INSTALAÇÃO. AF_08/2022</v>
          </cell>
        </row>
        <row r="2487">
          <cell r="A2487">
            <v>89868</v>
          </cell>
          <cell r="B2487" t="str">
            <v>LUVA, PVC, SOLDÁVEL, DN 25MM, INSTALADO EM DRENO DE AR-CONDICIONADO - FORNECIMENTO E INSTALAÇÃO. AF_08/2022</v>
          </cell>
        </row>
        <row r="2488">
          <cell r="A2488">
            <v>104322</v>
          </cell>
          <cell r="B2488" t="str">
            <v>LUVA, PVC, SOLDÁVEL, DN 32 MM, INSTALADO EM DRENO DE AR CONDICIONADO - FORNECIMENTO E INSTALAÇÃO. AF_08/2022</v>
          </cell>
        </row>
        <row r="2489">
          <cell r="A2489">
            <v>104323</v>
          </cell>
          <cell r="B2489" t="str">
            <v>TE, PVC, SOLDÁVEL, DN 20 MM, INSTALADO EM DRENO DE AR CONDICIONADO - FORNECIMENTO E INSTALAÇÃO. AF_08/2022</v>
          </cell>
        </row>
        <row r="2490">
          <cell r="A2490">
            <v>89869</v>
          </cell>
          <cell r="B2490" t="str">
            <v>TE, PVC, SOLDÁVEL, DN 25MM, INSTALADO EM DRENO DE AR-CONDICIONADO - FORNECIMENTO E INSTALAÇÃO. AF_08/2022</v>
          </cell>
        </row>
        <row r="2491">
          <cell r="A2491">
            <v>104324</v>
          </cell>
          <cell r="B2491" t="str">
            <v>TE, PVC, SOLDÁVEL, DN 32 MM, INSTALADO EM DRENO DE AR CONDICIONADO - FORNECIMENTO E INSTALAÇÃO. AF_08/2022</v>
          </cell>
        </row>
        <row r="2492">
          <cell r="A2492">
            <v>104315</v>
          </cell>
          <cell r="B2492" t="str">
            <v>TUBO, PVC, SOLDÁVEL, DE 20MM, INSTALADO EM DRENO DE AR CONDICIONADO - FORNECIMENTO E INSTALAÇÃO. AF_08/2022</v>
          </cell>
        </row>
        <row r="2493">
          <cell r="A2493">
            <v>89865</v>
          </cell>
          <cell r="B2493" t="str">
            <v>TUBO, PVC, SOLDÁVEL, DE 25MM, INSTALADO EM DRENO DE AR-CONDICIONADO - FORNECIMENTO E INSTALAÇÃO. AF_08/2022</v>
          </cell>
        </row>
        <row r="2494">
          <cell r="A2494">
            <v>104316</v>
          </cell>
          <cell r="B2494" t="str">
            <v>TUBO, PVC, SOLDÁVEL, DE 32MM, INSTALADO EM DRENO DE AR CONDICIONADO - FORNECIMENTO E INSTALAÇÃO. AF_08/2022</v>
          </cell>
        </row>
        <row r="2495">
          <cell r="A2495">
            <v>102724</v>
          </cell>
          <cell r="B2495" t="str">
            <v>DRENO BARBACÃ, DN 100 MM, COM MATERIAL DRENANTE. AF_07/2021</v>
          </cell>
        </row>
        <row r="2496">
          <cell r="A2496">
            <v>102726</v>
          </cell>
          <cell r="B2496" t="str">
            <v>DRENO BARBACÃ, DN 50 MM, COM MATERIAL DRENANTE. AF_07/2021</v>
          </cell>
        </row>
        <row r="2497">
          <cell r="A2497">
            <v>102725</v>
          </cell>
          <cell r="B2497" t="str">
            <v>DRENO BARBACÃ, DN 75 MM, COM MATERIAL DRENANTE. AF_07/2021</v>
          </cell>
        </row>
        <row r="2498">
          <cell r="A2498">
            <v>102722</v>
          </cell>
          <cell r="B2498" t="str">
            <v>DRENO EM MURO DE CONTENÇÃO, EXECUTADO NO PÉ DO MURO, COM TUBO DE PEAD CORRUGADO FLEXÍVEL PERFURADO, ENCHIMENTO COM BRITA, ENVOLVIDO COM MANTA GEOTÊXTIL. AF_07/2021</v>
          </cell>
        </row>
        <row r="2499">
          <cell r="A2499">
            <v>102723</v>
          </cell>
          <cell r="B2499" t="str">
            <v>DRENO EM MURO DE CONTENÇÃO, EXECUTADO NO PÉ DO MURO, COM TUBO DE PVC CORRUGADO RÍGIDO PERFURADO, ENCHIMENTO COM BRITA, ENVOLVIDO COM MANTA GEOTÊXTIL. AF_07/2021</v>
          </cell>
        </row>
        <row r="2500">
          <cell r="A2500">
            <v>102690</v>
          </cell>
          <cell r="B2500" t="str">
            <v>DRENO ESPINHA DE PEIXE (SEÇÃO (0,40 X 0,40 M), COM TUBO DE PEAD CORRUGADO PERFURADO, DN 100 MM, ENCHIMENTO COM BRITA, ENVOLVIDO COM MANTA GEOTÊXTIL, INCLUSIVE CONEXÕES. AF_07/2021</v>
          </cell>
        </row>
        <row r="2501">
          <cell r="A2501">
            <v>102688</v>
          </cell>
          <cell r="B2501" t="str">
            <v>DRENO ESPINHA DE PEIXE (SEÇÃO 0,40 X 0,40 M), COM TUBO DE PEAD CORRUGADO PERFURADO, DN 100 MM, ENCHIMENTO COM AREIA, INCLUSIVE CONEXÕES. AF_07/2021</v>
          </cell>
        </row>
        <row r="2502">
          <cell r="A2502">
            <v>102689</v>
          </cell>
          <cell r="B2502" t="str">
            <v>DRENO ESPINHA DE PEIXE (SEÇÃO 0,40 X 0,40 M), COM TUBO DE PVC CORRUGADO RÍGIDO PERFURADO, DN 100 MM, ENCHIMENTO COM AREIA, INCLUSIVE CONEXÕES. AF_07/2021</v>
          </cell>
        </row>
        <row r="2503">
          <cell r="A2503">
            <v>102693</v>
          </cell>
          <cell r="B2503" t="str">
            <v>DRENO ESPINHA DE PEIXE (SEÇÃO 0,40 X 0,40 M), COM TUBO DE PVC CORRUGADO RÍGIDO PERFURADO, DN 100 MM, ENCHIMENTO COM BRITA, ENVOLVIDO COM MANTA GEOTÊXTIL, INCLUSIVE CONEXÕES. AF_07/2021</v>
          </cell>
        </row>
        <row r="2504">
          <cell r="A2504">
            <v>102694</v>
          </cell>
          <cell r="B2504" t="str">
            <v>DRENO ESPINHA DE PEIXE (SEÇÃO 0,50 X 0,80 M), COM TUBO DE PEAD CORRUGADO PERFURADO, DN 100 MM, ENCHIMENTO COM AREIA, INCLUSIVE CONEXÕES. AF_07/2021</v>
          </cell>
        </row>
        <row r="2505">
          <cell r="A2505">
            <v>102697</v>
          </cell>
          <cell r="B2505" t="str">
            <v>DRENO ESPINHA DE PEIXE (SEÇÃO 0,50 X 0,80 M), COM TUBO DE PEAD CORRUGADO PERFURADO, DN 100 MM, ENCHIMENTO COM BRITA, ENVOLVIDO COM MANTA GEOTÊXTIL, INCLUSIVE CONEXÕES. AF_07/2021</v>
          </cell>
        </row>
        <row r="2506">
          <cell r="A2506">
            <v>102696</v>
          </cell>
          <cell r="B2506" t="str">
            <v>DRENO ESPINHA DE PEIXE (SEÇÃO 0,50 X 0,80 M), COM TUBO DE PVC CORRUGADO RÍGIDO PERFURADO, DN 100 MM, ENCHIMENTO COM AREIA, INCLUSIVE CONEXÕES. AF_07/2021</v>
          </cell>
        </row>
        <row r="2507">
          <cell r="A2507">
            <v>102703</v>
          </cell>
          <cell r="B2507" t="str">
            <v>DRENO ESPINHA DE PEIXE (SEÇÃO 0,50 X 0,80 M), COM TUBO DE PVC CORRUGADO RÍGIDO PERFURADO, DN 100 MM, ENCHIMENTO COM BRITA, ENVOLVIDO COM MANTA GEOTÊXTIL, INCLUSIVE CONEXÕES. AF_07/2021</v>
          </cell>
        </row>
        <row r="2508">
          <cell r="A2508">
            <v>102678</v>
          </cell>
          <cell r="B2508" t="str">
            <v>DRENO PROFUNDO (SEÇÃO 0,50 X 1,50 M), CEGO, ENCHIMENTO DE BRITA, ENVOLVIDO COM MANTA GEOTÊXTIL, COM SELO DE ARGILA. AF_07/2021</v>
          </cell>
        </row>
        <row r="2509">
          <cell r="A2509">
            <v>102679</v>
          </cell>
          <cell r="B2509" t="str">
            <v>DRENO PROFUNDO (SEÇÃO 0,50 X 1,50 M), CEGO, ENCHIMENTO DE BRITA, ENVOLVIDO COM MANTA GEOTÊXTIL. AF_07/2021</v>
          </cell>
        </row>
        <row r="2510">
          <cell r="A2510">
            <v>102673</v>
          </cell>
          <cell r="B2510" t="str">
            <v>DRENO PROFUNDO (SEÇÃO 0,50 X 1,50 M), COM TUBO DE CONCRETO SIMPLES POROSO, DN 200 MM, ENCHIMENTO COM AREIA, COM SELO DE ARGILA. AF_07/2021</v>
          </cell>
        </row>
        <row r="2511">
          <cell r="A2511">
            <v>102677</v>
          </cell>
          <cell r="B2511" t="str">
            <v>DRENO PROFUNDO (SEÇÃO 0,50 X 1,50 M), COM TUBO DE CONCRETO SIMPLES POROSO, DN 200 MM, ENCHIMENTO COM AREIA. AF_07/2021</v>
          </cell>
        </row>
        <row r="2512">
          <cell r="A2512">
            <v>102683</v>
          </cell>
          <cell r="B2512" t="str">
            <v>DRENO PROFUNDO (SEÇÃO 0,50 X 1,50 M), COM TUBO DE CONCRETO SIMPLES POROSO, DN 200 MM, ENCHIMENTO COM BRITA, ENVOLVIDO COM MANTA GEOTÊXTIL, COM SELO DE ARGILA. AF_07/2021</v>
          </cell>
        </row>
        <row r="2513">
          <cell r="A2513">
            <v>102687</v>
          </cell>
          <cell r="B2513" t="str">
            <v>DRENO PROFUNDO (SEÇÃO 0,50 X 1,50 M), COM TUBO DE CONCRETO SIMPLES POROSO, DN 200 MM, ENCHIMENTO COM BRITA, ENVOLVIDO COM MANTA GEOTÊXTIL. AF_07/2021</v>
          </cell>
        </row>
        <row r="2514">
          <cell r="A2514">
            <v>102670</v>
          </cell>
          <cell r="B2514" t="str">
            <v>DRENO PROFUNDO (SEÇÃO 0,50 X 1,50 M), COM TUBO DE PEAD CORRUGADO PERFURADO, DN 100 MM, ENCHIMENTO COM AREIA, COM SELO DE ARGILA. AF_07/2021</v>
          </cell>
        </row>
        <row r="2515">
          <cell r="A2515">
            <v>102674</v>
          </cell>
          <cell r="B2515" t="str">
            <v>DRENO PROFUNDO (SEÇÃO 0,50 X 1,50 M), COM TUBO DE PEAD CORRUGADO PERFURADO, DN 100 MM, ENCHIMENTO COM AREIA. AF_07/2021</v>
          </cell>
        </row>
        <row r="2516">
          <cell r="A2516">
            <v>102680</v>
          </cell>
          <cell r="B2516" t="str">
            <v>DRENO PROFUNDO (SEÇÃO 0,50 X 1,50 M), COM TUBO DE PEAD CORRUGADO PERFURADO, DN 100 MM, ENCHIMENTO COM BRITA, ENVOLVIDO COM MANTA GEOTÊXTIL, COM SELO DE ARGILA. AF_07/2021</v>
          </cell>
        </row>
        <row r="2517">
          <cell r="A2517">
            <v>102684</v>
          </cell>
          <cell r="B2517" t="str">
            <v>DRENO PROFUNDO (SEÇÃO 0,50 X 1,50 M), COM TUBO DE PEAD CORRUGADO PERFURADO, DN 100 MM, ENCHIMENTO COM BRITA, ENVOLVIDO COM MANTA GEOTÊXTIL. AF_07/2021</v>
          </cell>
        </row>
        <row r="2518">
          <cell r="A2518">
            <v>102672</v>
          </cell>
          <cell r="B2518" t="str">
            <v>DRENO PROFUNDO (SEÇÃO 0,50 X 1,50 M), COM TUBO DE PVC CORRUGADO RÍGIDO PERFURADO, DN 100 MM, ENCHIMENTO COM AREIA, COM SELO DE ARGILA. AF_07/2021</v>
          </cell>
        </row>
        <row r="2519">
          <cell r="A2519">
            <v>102676</v>
          </cell>
          <cell r="B2519" t="str">
            <v>DRENO PROFUNDO (SEÇÃO 0,50 X 1,50 M), COM TUBO DE PVC CORRUGADO RÍGIDO PERFURADO, DN 100 MM, ENCHIMENTO COM AREIA. AF_07/2021</v>
          </cell>
        </row>
        <row r="2520">
          <cell r="A2520">
            <v>102681</v>
          </cell>
          <cell r="B2520" t="str">
            <v>DRENO PROFUNDO (SEÇÃO 0,50 X 1,50 M), COM TUBO DE PVC CORRUGADO RÍGIDO PERFURADO, DN 100 MM, ENCHIMENTO COM BRITA, ENVOLVIDO COM MANTA GEOTÊXTIL, COM SELO DE ARGILA. AF_07/2021</v>
          </cell>
        </row>
        <row r="2521">
          <cell r="A2521">
            <v>102685</v>
          </cell>
          <cell r="B2521" t="str">
            <v>DRENO PROFUNDO (SEÇÃO 0,50 X 1,50 M), COM TUBO DE PVC CORRUGADO RÍGIDO PERFURADO, DN 100 MM, ENCHIMENTO COM BRITA, ENVOLVIDO COM MANTA GEOTÊXTIL. AF_07/2021</v>
          </cell>
        </row>
        <row r="2522">
          <cell r="A2522">
            <v>102664</v>
          </cell>
          <cell r="B2522" t="str">
            <v>DRENO SUBSUPERFICIAL (SEÇÃO 0,40 X 0,40 M), CEGO, ENCHIMENTO DE BRITA, ENVOLVIDO COM MANTA GEOTÊXTIL. AF_07/2021</v>
          </cell>
        </row>
        <row r="2523">
          <cell r="A2523">
            <v>102665</v>
          </cell>
          <cell r="B2523" t="str">
            <v>DRENO SUBSUPERFICIAL (SEÇÃO 0,40 X 0,40 M), CEGO, ENCHIMENTO DE BRITA. AF_07/2021</v>
          </cell>
        </row>
        <row r="2524">
          <cell r="A2524">
            <v>102663</v>
          </cell>
          <cell r="B2524" t="str">
            <v>DRENO SUBSUPERFICIAL (SEÇÃO 0,40 X 0,40 M), COM TUBO DE CONCRETO SIMPLES POROSO, DN 200 MM, ENCHIMENTO COM AREIA. AF_07/2021</v>
          </cell>
        </row>
        <row r="2525">
          <cell r="A2525">
            <v>102669</v>
          </cell>
          <cell r="B2525" t="str">
            <v>DRENO SUBSUPERFICIAL (SEÇÃO 0,40 X 0,40 M), COM TUBO DE CONCRETO SIMPLES POROSO, DN 200 MM, ENCHIMENTO COM BRITA, ENVOLVIDO COM MANTA GEOTÊXTIL. AF_07/2021</v>
          </cell>
        </row>
        <row r="2526">
          <cell r="A2526">
            <v>102661</v>
          </cell>
          <cell r="B2526" t="str">
            <v>DRENO SUBSUPERFICIAL (SEÇÃO 0,40 X 0,40 M), COM TUBO DE PEAD CORRUGADO PERFURADO, DN 100 MM, ENCHIMENTO COM AREIA. AF_07/2021</v>
          </cell>
        </row>
        <row r="2527">
          <cell r="A2527">
            <v>102666</v>
          </cell>
          <cell r="B2527" t="str">
            <v>DRENO SUBSUPERFICIAL (SEÇÃO 0,40 X 0,40 M), COM TUBO DE PEAD CORRUGADO PERFURADO, DN 100 MM, ENCHIMENTO COM BRITA, ENVOLVIDO COM MANTA GEOTÊXTIL. AF_07/2021</v>
          </cell>
        </row>
        <row r="2528">
          <cell r="A2528">
            <v>102662</v>
          </cell>
          <cell r="B2528" t="str">
            <v>DRENO SUBSUPERFICIAL (SEÇÃO 0,40 X 0,40 M), COM TUBO DE PVC CORRUGADO RÍGIDO PERFURADO, DN 100 MM, ENCHIMENTO COM AREIA. AF_07/2021</v>
          </cell>
        </row>
        <row r="2529">
          <cell r="A2529">
            <v>102668</v>
          </cell>
          <cell r="B2529" t="str">
            <v>DRENO SUBSUPERFICIAL (SEÇÃO 0,40 X 0,40 M), COM TUBO DE PVC CORRUGADO RÍGIDO PERFURADO, DN 100 MM, ENCHIMENTO COM BRITA, ENVOLVIDO COM MANTA GEOTÊXTIL. AF_07/2021</v>
          </cell>
        </row>
        <row r="2530">
          <cell r="A2530">
            <v>102718</v>
          </cell>
          <cell r="B2530" t="str">
            <v>ENCHIMENTO DE AREIA PARA DRENO, LANÇAMENTO MANUAL. AF_07/2021</v>
          </cell>
        </row>
        <row r="2531">
          <cell r="A2531">
            <v>102716</v>
          </cell>
          <cell r="B2531" t="str">
            <v>ENCHIMENTO DE AREIA PARA DRENO, LANÇAMENTO MECANIZADO. AF_07/2021</v>
          </cell>
        </row>
        <row r="2532">
          <cell r="A2532">
            <v>102719</v>
          </cell>
          <cell r="B2532" t="str">
            <v>ENCHIMENTO DE BRITA PARA DRENO, LANÇAMENTO MANUAL. AF_07/2021</v>
          </cell>
        </row>
        <row r="2533">
          <cell r="A2533">
            <v>102717</v>
          </cell>
          <cell r="B2533" t="str">
            <v>ENCHIMENTO DE BRITA PARA DRENO, LANÇAMENTO MECANIZADO. AF_07/2021</v>
          </cell>
        </row>
        <row r="2534">
          <cell r="A2534">
            <v>102713</v>
          </cell>
          <cell r="B2534" t="str">
            <v>GEOTÊXTIL NÃO TECIDO 100% POLIÉSTER, RESISTÊNCIA A TRAÇÃO DE 14 KN/M (RT - 14), INSTALADO EM DRENO - FORNECIMENTO E INSTALAÇÃO. AF_07/2021</v>
          </cell>
        </row>
        <row r="2535">
          <cell r="A2535">
            <v>102715</v>
          </cell>
          <cell r="B2535" t="str">
            <v>GEOTÊXTIL NÃO TECIDO 100% POLIÉSTER, RESISTÊNCIA A TRAÇÃO DE 26 KN/M (RT - 26), INSTALADO EM DRENO - FORNECIMENTO E INSTALAÇÃO. AF_07/2021</v>
          </cell>
        </row>
        <row r="2536">
          <cell r="A2536">
            <v>103653</v>
          </cell>
          <cell r="B2536" t="str">
            <v>GEOTÊXTIL NÃO TECIDO 100% POLIÉSTER, RESISTÊNCIA A TRAÇÃO DE 31 KN/M (RT-31), INSTALADO EM DRENO - FORNECIMENTO E INSTALAÇÃO. AF_07/2021</v>
          </cell>
        </row>
        <row r="2537">
          <cell r="A2537">
            <v>102712</v>
          </cell>
          <cell r="B2537" t="str">
            <v>GEOTÊXTIL NÃO TECIDO 100% POLIÉSTER, RESISTÊNCIA A TRAÇÃO DE 9 KN/M (RT - 9), INSTALADO EM DRENO - FORNECIMENTO E INSTALAÇÃO. AF_07/2021</v>
          </cell>
        </row>
        <row r="2538">
          <cell r="A2538">
            <v>102711</v>
          </cell>
          <cell r="B2538" t="str">
            <v>JUNÇÃO DUPLA DE PVC, SÉRIE NORMAL, PARA ESGOTO PREDIAL, DN 100 X 100 X 100 MM, INSTALADA EM DRENO - FORNECIMENTO E INSTALAÇÃO. AF_07/2021</v>
          </cell>
        </row>
        <row r="2539">
          <cell r="A2539">
            <v>102710</v>
          </cell>
          <cell r="B2539" t="str">
            <v>JUNÇÃO SIMPLES DE PVC, 45 GRAUS, SÉRIE NORMAL, PARA ESGOTO PREDIAL, DN 100 MM, INSTALADA EM DRENO - FORNECIMENTO E INSTALAÇÃO. AF_07/2021</v>
          </cell>
        </row>
        <row r="2540">
          <cell r="A2540">
            <v>102708</v>
          </cell>
          <cell r="B2540" t="str">
            <v>LUVA DE PVC, SÉRIE NORMAL, PARA ESGOTO PREDIAL, DN 100 MM, INSTALADA EM DRENO - FORNECIMENTO E INSTALAÇÃO. AF_07/2021</v>
          </cell>
        </row>
        <row r="2541">
          <cell r="A2541">
            <v>102707</v>
          </cell>
          <cell r="B2541" t="str">
            <v>TUBO DE CONCRETO SIMPLES POROSO, DN 200 MM, PARA DRENO - FORNECIMENTO E ASSENTAMENTO. AF_07/2021</v>
          </cell>
        </row>
        <row r="2542">
          <cell r="A2542">
            <v>102704</v>
          </cell>
          <cell r="B2542" t="str">
            <v>TUBO DE PEAD CORRUGADO PERFURADO, DN 100 MM, PARA DRENO - FORNECIMENTO E ASSENTAMENTO. AF_07/2021</v>
          </cell>
        </row>
        <row r="2543">
          <cell r="A2543">
            <v>102705</v>
          </cell>
          <cell r="B2543" t="str">
            <v>TUBO DE PVC CORRUGADO RÍGIDO PERFURADO, DN 100 MM, PARA DRENO - FORNECIMENTO E ASSENTAMENTO. AF_07/2021</v>
          </cell>
        </row>
        <row r="2544">
          <cell r="A2544">
            <v>98397</v>
          </cell>
          <cell r="B2544" t="str">
            <v>PINTURA ANTICORROSIVA DE DUTO METÁLICO. AF_03/2024</v>
          </cell>
        </row>
        <row r="2545">
          <cell r="A2545">
            <v>103517</v>
          </cell>
          <cell r="B2545" t="str">
            <v>AQUECEDOR SOLAR COMPACTO, KIT PARA 1 COLETOR SOLAR EM VIDRO TEMPERADO E SERPENTINA EM TUBO DE COBRE SEM SUPORTE, RESERVATÓRIO, FIXAÇÕES E TUBOS - FORNECIMENTO E INSTALAÇÃO. AF_01/2026</v>
          </cell>
        </row>
        <row r="2546">
          <cell r="A2546">
            <v>103519</v>
          </cell>
          <cell r="B2546" t="str">
            <v>BLOCO CONCRETADO NO LOCAL, 20X20X15CM, PARA BASE DE FIXAÇÃO DA ESTRUTURA SOLAR PARA LAJE DE CONCRETO - FORNECIMENTO E INSTALAÇÃO. AF_01/2026</v>
          </cell>
        </row>
        <row r="2547">
          <cell r="A2547">
            <v>103523</v>
          </cell>
          <cell r="B2547" t="str">
            <v>RESERVATÓRIO TÉRMICO/BOILER SOLAR EM AÇO INOX 1000 L COM 5 PLACAS COLETORAS EM VIDRO TEMPERADO COM SERPENTINA EM TUBO DE COBRE 2 X 1 M - FORNECIMENTO E INSTALAÇÃO. AF_01/2026</v>
          </cell>
        </row>
        <row r="2548">
          <cell r="A2548">
            <v>103520</v>
          </cell>
          <cell r="B2548" t="str">
            <v>RESERVATÓRIO TÉRMICO/BOILER SOLAR EM AÇO INOX 400 L COM 2 PLACAS COLETORAS EM VIDRO TEMPERADO COM SERPENTINA EM TUBO DE COBRE 2 X 1 M - FORNECIMENTO E INSTALAÇÃO. AF_01/2026</v>
          </cell>
        </row>
        <row r="2549">
          <cell r="A2549">
            <v>103521</v>
          </cell>
          <cell r="B2549" t="str">
            <v>RESERVATÓRIO TÉRMICO/BOILER SOLAR EM AÇO INOX 600 L COM 3 PLACAS COLETORAS EM VIDRO TEMPERADO COM SERPENTINA EM TUBO DE COBRE 2 X 1 M - FORNECIMENTO E INSTALAÇÃO. AF_01/2026</v>
          </cell>
        </row>
        <row r="2550">
          <cell r="A2550">
            <v>103522</v>
          </cell>
          <cell r="B2550" t="str">
            <v>RESERVATÓRIO TÉRMICO/BOILER SOLAR EM AÇO INOX 800 L COM 4 PLACAS COLETORAS EM VIDRO TEMPERADO COM SERPENTINA EM TUBO DE COBRE 2 X 1 M - FORNECIMENTO E INSTALAÇÃO. AF_01/2026</v>
          </cell>
        </row>
        <row r="2551">
          <cell r="A2551">
            <v>97062</v>
          </cell>
          <cell r="B2551" t="str">
            <v>COLOCAÇÃO DE TELA EM ANDAIME FACHADEIRO. AF_03/2024</v>
          </cell>
        </row>
        <row r="2552">
          <cell r="A2552">
            <v>97040</v>
          </cell>
          <cell r="B2552" t="str">
            <v>FECHAMENTO REMOVÍVEL DE ABERTURA DE CAIXILHO EM MADEIRA - 4 MONTAGENS EM OBRA. AF_03/2024</v>
          </cell>
        </row>
        <row r="2553">
          <cell r="A2553">
            <v>97041</v>
          </cell>
          <cell r="B2553" t="str">
            <v>FECHAMENTO REMOVÍVEL DE ABERTURA NO PISO EM MADEIRA - 1 MONTAGEM EM OBRA. AF_03/2024</v>
          </cell>
        </row>
        <row r="2554">
          <cell r="A2554">
            <v>97039</v>
          </cell>
          <cell r="B2554" t="str">
            <v>FECHAMENTO REMOVÍVEL DE VÃO DE PORTAS EM MADEIRA (VÃO DO ELEVADOR) - 1 MONTAGEM EM OBRA. AF_03/2024</v>
          </cell>
        </row>
        <row r="2555">
          <cell r="A2555">
            <v>102655</v>
          </cell>
          <cell r="B2555" t="str">
            <v>FITA DE SINALIZAÇÃO FIXADA NA ESTRUTURA. AF_03/2024</v>
          </cell>
        </row>
        <row r="2556">
          <cell r="A2556">
            <v>97032</v>
          </cell>
          <cell r="B2556" t="str">
            <v>GUARDA-CORPO EM LAJE PÓS-DESFÔRMA COM ESCORAS DE MADEIRA ESTRONCADAS NA ESTRUTURA, TRAVESSÕES DE MADEIRA E FECHAMENTO EM TELA DE POLIPROPILENO PARA EDIFÍCIOS ACIMA DE 4 PAVIMENTOS (2 MONTAGENS). AF_03/2024</v>
          </cell>
        </row>
        <row r="2557">
          <cell r="A2557">
            <v>97031</v>
          </cell>
          <cell r="B2557" t="str">
            <v>GUARDA-CORPO EM LAJE PÓS-DESFÔRMA COM ESCORAS DE MADEIRA ESTRONCADAS NA ESTRUTURA, TRAVESSÕES DE MADEIRA E FECHAMENTO EM TELA DE POLIPROPILENO PARA EDIFÍCIOS COM ATÉ 4 PAVIMENTOS (1 MONTAGEM). AF_03/2024</v>
          </cell>
        </row>
        <row r="2558">
          <cell r="A2558">
            <v>97034</v>
          </cell>
          <cell r="B2558" t="str">
            <v>GUARDA-CORPO EM LAJE PÓS-DESFÔRMA COM ESCORAS METÁLICAS ESTRONCADAS NA ESTRUTURA, TRAVESSÕES DE MADEIRA E FECHAMENTO EM TELA DE POLIPROPILENO PARA EDIFÍCIOS ACIMA DE 4 PAVIMENTOS (2 MONTAGENS). AF_03/2024_PS</v>
          </cell>
        </row>
        <row r="2559">
          <cell r="A2559">
            <v>97033</v>
          </cell>
          <cell r="B2559" t="str">
            <v>GUARDA-CORPO EM LAJE PÓS-DESFÔRMA COM ESCORAS METÁLICAS ESTRONCADAS NA ESTRUTURA, TRAVESSÕES DE MADEIRA E FECHAMENTO EM TELA DE POLIPROPILENO PARA EDIFÍCIOS COM ATÉ 4 PAVIMENTOS (1 MONTAGEM). AF_03/2024_PS</v>
          </cell>
        </row>
        <row r="2560">
          <cell r="A2560">
            <v>97014</v>
          </cell>
          <cell r="B2560" t="str">
            <v>GUARDA-CORPO FIXADO EM FÔRMA DE MADEIRA COM MONTANTES E TRAVESSÕES EM MADEIRA E FECHAMENTO EM PLACA COMPENSADO PARA EDIFÍCIOS COM 3 PAVIMENTOS. AF_03/2024</v>
          </cell>
        </row>
        <row r="2561">
          <cell r="A2561">
            <v>97015</v>
          </cell>
          <cell r="B2561" t="str">
            <v>GUARDA-CORPO FIXADO EM FÔRMA DE MADEIRA COM MONTANTES E TRAVESSÕES EM MADEIRA E FECHAMENTO EM PLACA COMPENSADO PARA EDIFÍCIOS COM ALTURA IGUAL OU SUPERIOR A 4 PAVIMENTOS. AF_03/2024</v>
          </cell>
        </row>
        <row r="2562">
          <cell r="A2562">
            <v>97013</v>
          </cell>
          <cell r="B2562" t="str">
            <v>GUARDA-CORPO FIXADO EM FÔRMA DE MADEIRA COM MONTANTES E TRAVESSÕES EM MADEIRA E FECHAMENTO EM PLACA COMPENSADO PARA EDIFÍCIOS COM ATÉ 2 PAVIMENTOS. AF_03/2024</v>
          </cell>
        </row>
        <row r="2563">
          <cell r="A2563">
            <v>97017</v>
          </cell>
          <cell r="B2563" t="str">
            <v>GUARDA-CORPO FIXADO EM FÔRMA DE MADEIRA COM MONTANTES E TRAVESSÕES EM MADEIRA PRÉ-MONTADOS PARA EDIFÍCIOS COM 3 PAVIMENTOS. AF_03/2024</v>
          </cell>
        </row>
        <row r="2564">
          <cell r="A2564">
            <v>97018</v>
          </cell>
          <cell r="B2564" t="str">
            <v>GUARDA-CORPO FIXADO EM FÔRMA DE MADEIRA COM MONTANTES E TRAVESSÕES EM MADEIRA PRÉ-MONTADOS PARA EDIFÍCIOS COM ALTURA IGUAL OU SUPERIOR A 4 PAVIMENTOS. AF_03/2024</v>
          </cell>
        </row>
        <row r="2565">
          <cell r="A2565">
            <v>97016</v>
          </cell>
          <cell r="B2565" t="str">
            <v>GUARDA-CORPO FIXADO EM FÔRMA DE MADEIRA COM MONTANTES E TRAVESSÕES EM MADEIRA PRÉ-MONTADOS PARA EDIFÍCIOS COM ATÉ 2 PAVIMENTOS. AF_03/2024</v>
          </cell>
        </row>
        <row r="2566">
          <cell r="A2566">
            <v>104990</v>
          </cell>
          <cell r="B2566" t="str">
            <v>GUARDA-CORPO PARA POÇO DE CREMALHEIRA, COM MONTANTE METÁLICO FIXADO EM LAJE COM CHUMBADOR PARABOLT E FECHAMENTO EM PAINEL DE TELA METÁLICA (EXCLUSO PROTEÇÃO). AF_03/2024</v>
          </cell>
        </row>
        <row r="2567">
          <cell r="A2567">
            <v>97054</v>
          </cell>
          <cell r="B2567" t="str">
            <v>INSTALAÇÃO DE SINALIZADOR NOTURNO LED. AF_03/2024</v>
          </cell>
        </row>
        <row r="2568">
          <cell r="A2568">
            <v>97063</v>
          </cell>
          <cell r="B2568" t="str">
            <v>MONTAGEM E DESMONTAGEM DE ANDAIME MODULAR FACHADEIRO, COM PISO METÁLICO, PARA EDIFÍCIOS COM MULTIPLOS PAVIMENTOS (EXCLUSIVE ANDAIME E LIMPEZA). AF_03/2024</v>
          </cell>
        </row>
        <row r="2569">
          <cell r="A2569">
            <v>97065</v>
          </cell>
          <cell r="B2569" t="str">
            <v>MONTAGEM E DESMONTAGEM DE ANDAIME MULTIDIRECIONAL (EXCLUSIVE ANDAIME E LIMPEZA). AF_03/2024</v>
          </cell>
        </row>
        <row r="2570">
          <cell r="A2570">
            <v>97064</v>
          </cell>
          <cell r="B2570" t="str">
            <v>MONTAGEM E DESMONTAGEM DE ANDAIME TUBULAR TIPO "TORRE" (EXCLUSIVE ANDAIME E LIMPEZA). AF_03/2024</v>
          </cell>
        </row>
        <row r="2571">
          <cell r="A2571">
            <v>97067</v>
          </cell>
          <cell r="B2571" t="str">
            <v>PLATAFORMA DE PROTEÇÃO PRINCIPAL PARA ALVENARIA ESTRUTURAL PARA SER APOIADA EM ANDAIME, INCLUSIVE MONTAGEM E DESMONTAGEM. AF_03/2024</v>
          </cell>
        </row>
        <row r="2572">
          <cell r="A2572">
            <v>97048</v>
          </cell>
          <cell r="B2572" t="str">
            <v>PONTEIRAS DE PROTEÇÃO DE PONTAS E VERGALHÕES EXPOSTOS EM ALVENARIA ESTRUTURAL. AF_03/2024</v>
          </cell>
        </row>
        <row r="2573">
          <cell r="A2573">
            <v>97047</v>
          </cell>
          <cell r="B2573" t="str">
            <v>PONTEIRAS DE PROTEÇÃO DE PONTAS E VERGALHÕES EXPOSTOS EM ESTRUTURAS DE CONCRETO ARMADO CONVENCIONAL. AF_03/2024</v>
          </cell>
        </row>
        <row r="2574">
          <cell r="A2574">
            <v>97046</v>
          </cell>
          <cell r="B2574" t="str">
            <v>PONTEIRAS DE PROTEÇÃO DE PONTAS E VERGALHÕES EXPOSTOS EM FUNDAÇÕES. AF_03/2024</v>
          </cell>
        </row>
        <row r="2575">
          <cell r="A2575">
            <v>104989</v>
          </cell>
          <cell r="B2575" t="str">
            <v>PROTEÇÃO DE ACESSO A CREMALHEIRA, COM CANCELA FIXADA EM LAJE - 1 MONTAGEM (EXCLUSO CANCELA). AF_03/2024</v>
          </cell>
        </row>
        <row r="2576">
          <cell r="A2576">
            <v>97066</v>
          </cell>
          <cell r="B2576" t="str">
            <v>PROTEÇÃO DE PEDESTRES, INCLUSIVE MONTAGEM E DESMONTAGEM. AF_03/2024_PS</v>
          </cell>
        </row>
        <row r="2577">
          <cell r="A2577">
            <v>102656</v>
          </cell>
          <cell r="B2577" t="str">
            <v>SINALIZAÇÃO COM FITA FIXADA EM CONE PLÁSTICO, INCLUINDO CONE. AF_03/2024</v>
          </cell>
        </row>
        <row r="2578">
          <cell r="A2578">
            <v>95946</v>
          </cell>
          <cell r="B2578" t="str">
            <v>ARMAÇÃO DE ESCADA, DE UMA ESTRUTURA CONVENCIONAL DE CONCRETO ARMADO UTILIZANDO AÇO CA-50 DE 10,0 MM - MONTAGEM. AF_11/2020</v>
          </cell>
        </row>
        <row r="2579">
          <cell r="A2579">
            <v>95947</v>
          </cell>
          <cell r="B2579" t="str">
            <v>ARMAÇÃO DE ESCADA, DE UMA ESTRUTURA CONVENCIONAL DE CONCRETO ARMADO UTILIZANDO AÇO CA-50 DE 12,5 MM - MONTAGEM. AF_11/2020</v>
          </cell>
        </row>
        <row r="2580">
          <cell r="A2580">
            <v>95948</v>
          </cell>
          <cell r="B2580" t="str">
            <v>ARMAÇÃO DE ESCADA, DE UMA ESTRUTURA CONVENCIONAL DE CONCRETO ARMADO UTILIZANDO AÇO CA-50 DE 16,0 MM - MONTAGEM. AF_11/2020</v>
          </cell>
        </row>
        <row r="2581">
          <cell r="A2581">
            <v>95944</v>
          </cell>
          <cell r="B2581" t="str">
            <v>ARMAÇÃO DE ESCADA, DE UMA ESTRUTURA CONVENCIONAL DE CONCRETO ARMADO UTILIZANDO AÇO CA-50 DE 6,3 MM - MONTAGEM. AF_11/2020</v>
          </cell>
        </row>
        <row r="2582">
          <cell r="A2582">
            <v>95945</v>
          </cell>
          <cell r="B2582" t="str">
            <v>ARMAÇÃO DE ESCADA, DE UMA ESTRUTURA CONVENCIONAL DE CONCRETO ARMADO UTILIZANDO AÇO CA-50 DE 8,0 MM - MONTAGEM. AF_11/2020</v>
          </cell>
        </row>
        <row r="2583">
          <cell r="A2583">
            <v>95943</v>
          </cell>
          <cell r="B2583" t="str">
            <v>ARMAÇÃO DE ESCADA, DE UMA ESTRUTURA CONVENCIONAL DE CONCRETO ARMADO UTILIZANDO AÇO CA-60 DE 5,0 MM - MONTAGEM. AF_11/2020</v>
          </cell>
        </row>
        <row r="2584">
          <cell r="A2584">
            <v>102077</v>
          </cell>
          <cell r="B2584" t="str">
            <v>ESCADA EM CONCRETO ARMADO MOLDADO IN LOCO, FCK 25 MPA, COM 1 LANCE E LAJE CASCATA, FÔRMA EM CHAPA DE MADEIRA COMPENSADA RESINADA. AF_11/2020</v>
          </cell>
        </row>
        <row r="2585">
          <cell r="A2585">
            <v>102073</v>
          </cell>
          <cell r="B2585" t="str">
            <v>ESCADA EM CONCRETO ARMADO MOLDADO IN LOCO, FCK 25 MPA, COM 1 LANCE E LAJE PLANA, FÔRMA EM CHAPA DE MADEIRA COMPENSADA RESINADA. AF_11/2020</v>
          </cell>
        </row>
        <row r="2586">
          <cell r="A2586">
            <v>102079</v>
          </cell>
          <cell r="B2586" t="str">
            <v>ESCADA EM CONCRETO ARMADO MOLDADO IN LOCO, FCK 25 MPA, COM 2 LANCES EM L E LAJE CASCATA, FÔRMA EM CHAPA DE MADEIRA COMPENSADA RESINADA. AF_11/2020</v>
          </cell>
        </row>
        <row r="2587">
          <cell r="A2587">
            <v>102075</v>
          </cell>
          <cell r="B2587" t="str">
            <v>ESCADA EM CONCRETO ARMADO MOLDADO IN LOCO, FCK 25 MPA, COM 2 LANCES EM L E LAJE PLANA, FÔRMA EM CHAPA DE MADEIRA COMPENSADA RESINADA. AF_11/2020</v>
          </cell>
        </row>
        <row r="2588">
          <cell r="A2588">
            <v>102078</v>
          </cell>
          <cell r="B2588" t="str">
            <v>ESCADA EM CONCRETO ARMADO MOLDADO IN LOCO, FCK 25 MPA, COM 2 LANCES EM U E LAJE CASCATA, FÔRMA EM CHAPA DE MADEIRA COMPENSADA RESINADA. AF_11/2020</v>
          </cell>
        </row>
        <row r="2589">
          <cell r="A2589">
            <v>102074</v>
          </cell>
          <cell r="B2589" t="str">
            <v>ESCADA EM CONCRETO ARMADO MOLDADO IN LOCO, FCK 25 MPA, COM 2 LANCES EM U E LAJE PLANA, FÔRMA EM CHAPA DE MADEIRA COMPENSADA RESINADA. AF_11/2020</v>
          </cell>
        </row>
        <row r="2590">
          <cell r="A2590">
            <v>102080</v>
          </cell>
          <cell r="B2590" t="str">
            <v>ESCADA EM CONCRETO ARMADO MOLDADO IN LOCO, FCK 25 MPA, COM 2 LANCES EM X E LAJE CASCATA, FÔRMA EM CHAPA DE MADEIRA COMPENSADA RESINADA. AF_11/2020</v>
          </cell>
        </row>
        <row r="2591">
          <cell r="A2591">
            <v>102076</v>
          </cell>
          <cell r="B2591" t="str">
            <v>ESCADA EM CONCRETO ARMADO MOLDADO IN LOCO, FCK 25 MPA, COM 2 LANCES EM X E LAJE PLANA, FÔRMA EM CHAPA DE MADEIRA COMPENSADA RESINADA. AF_11/2020</v>
          </cell>
        </row>
        <row r="2592">
          <cell r="A2592">
            <v>102089</v>
          </cell>
          <cell r="B2592" t="str">
            <v>FABRICAÇÃO DE FÔRMA PARA ESCADA DUPLA COM 2 LANCES EM "X" E LAJE CASCATA, EM CHAPA DE MADEIRA COMPENSADA PLASTIFICADA, E=18 MM. AF_11/2020</v>
          </cell>
        </row>
        <row r="2593">
          <cell r="A2593">
            <v>102090</v>
          </cell>
          <cell r="B2593" t="str">
            <v>FABRICAÇÃO DE FÔRMA PARA ESCADA DUPLA COM 2 LANCES EM "X" E LAJE CASCATA, EM CHAPA DE MADEIRA COMPENSADA RESINADA, E= 17 MM. AF_11/2020</v>
          </cell>
        </row>
        <row r="2594">
          <cell r="A2594">
            <v>102086</v>
          </cell>
          <cell r="B2594" t="str">
            <v>FABRICAÇÃO DE FÔRMA PARA ESCADA DUPLA COM 2 LANCES EM "X" E LAJE PLANA, EM CHAPA DE MADEIRA COMPENSADA PLASTIFICADA, E=18 MM. AF_11/2020</v>
          </cell>
        </row>
        <row r="2595">
          <cell r="A2595">
            <v>102087</v>
          </cell>
          <cell r="B2595" t="str">
            <v>FABRICAÇÃO DE FÔRMA PARA ESCADA DUPLA COM 2 LANCES EM "X" E LAJE PLANA, EM CHAPA DE MADEIRA COMPENSADA RESINADA, E= 17 MM. AF_11/2020</v>
          </cell>
        </row>
        <row r="2596">
          <cell r="A2596">
            <v>102091</v>
          </cell>
          <cell r="B2596" t="str">
            <v>FABRICAÇÃO DE FÔRMA PARA ESCADA DUPLA COM 2 LANCES EM X E LAJE CASCATA, EM MADEIRA SERRADA, E=25 MM. AF_11/2020</v>
          </cell>
        </row>
        <row r="2597">
          <cell r="A2597">
            <v>102088</v>
          </cell>
          <cell r="B2597" t="str">
            <v>FABRICAÇÃO DE FÔRMA PARA ESCADA DUPLA COM 2 LANCES EM X E LAJE PLANA, EM MADEIRA SERRADA, E=25 MM. AF_11/2020</v>
          </cell>
        </row>
        <row r="2598">
          <cell r="A2598">
            <v>101997</v>
          </cell>
          <cell r="B2598" t="str">
            <v>FABRICAÇÃO DE FÔRMA PARA ESCADAS, COM 1 LANCE E LAJE CASCATA, EM CHAPA DE MADEIRA COMPENSADA PLASTIFICADA, E=18 MM. AF_11/2020</v>
          </cell>
        </row>
        <row r="2599">
          <cell r="A2599">
            <v>101998</v>
          </cell>
          <cell r="B2599" t="str">
            <v>FABRICAÇÃO DE FÔRMA PARA ESCADAS, COM 1 LANCE E LAJE CASCATA, EM CHAPA DE MADEIRA COMPENSADA RESINADA, E= 17 MM. AF_11/2020</v>
          </cell>
        </row>
        <row r="2600">
          <cell r="A2600">
            <v>101999</v>
          </cell>
          <cell r="B2600" t="str">
            <v>FABRICAÇÃO DE FÔRMA PARA ESCADAS, COM 1 LANCE E LAJE CASCATA, EM MADEIRA SERRADA, E=25 MM. AF_11/2020</v>
          </cell>
        </row>
        <row r="2601">
          <cell r="A2601">
            <v>101994</v>
          </cell>
          <cell r="B2601" t="str">
            <v>FABRICAÇÃO DE FÔRMA PARA ESCADAS, COM 1 LANCE E LAJE PLANA, EM CHAPA DE MADEIRA COMPENSADA PLASTIFICADA, E=18 MM. AF_11/2020</v>
          </cell>
        </row>
        <row r="2602">
          <cell r="A2602">
            <v>101995</v>
          </cell>
          <cell r="B2602" t="str">
            <v>FABRICAÇÃO DE FÔRMA PARA ESCADAS, COM 1 LANCE E LAJE PLANA, EM CHAPA DE MADEIRA COMPENSADA RESINADA, E= 17 MM. AF_11/2020</v>
          </cell>
        </row>
        <row r="2603">
          <cell r="A2603">
            <v>101996</v>
          </cell>
          <cell r="B2603" t="str">
            <v>FABRICAÇÃO DE FÔRMA PARA ESCADAS, COM 1 LANCE E LAJE PLANA, EM MADEIRA SERRADA, E=25 MM. AF_11/2020</v>
          </cell>
        </row>
        <row r="2604">
          <cell r="A2604">
            <v>101991</v>
          </cell>
          <cell r="B2604" t="str">
            <v>FABRICAÇÃO DE FÔRMA PARA ESCADAS, COM 2 LANCES EM "L" E LAJE CASCATA, EM CHAPA DE MADEIRA COMPENSADA PLASTIFICADA, E=18 MM. AF_11/2020</v>
          </cell>
        </row>
        <row r="2605">
          <cell r="A2605">
            <v>101992</v>
          </cell>
          <cell r="B2605" t="str">
            <v>FABRICAÇÃO DE FÔRMA PARA ESCADAS, COM 2 LANCES EM "L" E LAJE CASCATA, EM CHAPA DE MADEIRA COMPENSADA RESINADA, E= 17 MM. AF_11/2020</v>
          </cell>
        </row>
        <row r="2606">
          <cell r="A2606">
            <v>101993</v>
          </cell>
          <cell r="B2606" t="str">
            <v>FABRICAÇÃO DE FÔRMA PARA ESCADAS, COM 2 LANCES EM "L" E LAJE CASCATA, EM MADEIRA SERRADA, E=25 MM. AF_11/2020</v>
          </cell>
        </row>
        <row r="2607">
          <cell r="A2607">
            <v>101988</v>
          </cell>
          <cell r="B2607" t="str">
            <v>FABRICAÇÃO DE FÔRMA PARA ESCADAS, COM 2 LANCES EM "L" E LAJE PLANA, EM CHAPA DE MADEIRA COMPENSADA PLASTIFICADA, E=18 MM. AF_11/2020</v>
          </cell>
        </row>
        <row r="2608">
          <cell r="A2608">
            <v>101989</v>
          </cell>
          <cell r="B2608" t="str">
            <v>FABRICAÇÃO DE FÔRMA PARA ESCADAS, COM 2 LANCES EM "L" E LAJE PLANA, EM CHAPA DE MADEIRA COMPENSADA RESINADA, E= 17 MM. AF_11/2020</v>
          </cell>
        </row>
        <row r="2609">
          <cell r="A2609">
            <v>101990</v>
          </cell>
          <cell r="B2609" t="str">
            <v>FABRICAÇÃO DE FÔRMA PARA ESCADAS, COM 2 LANCES EM "L" E LAJE PLANA, EM MADEIRA SERRADA, E=25 MM. AF_11/2020</v>
          </cell>
        </row>
        <row r="2610">
          <cell r="A2610">
            <v>101985</v>
          </cell>
          <cell r="B2610" t="str">
            <v>FABRICAÇÃO DE FÔRMA PARA ESCADAS, COM 2 LANCES EM "U" E LAJE CASCATA, EM CHAPA DE MADEIRA COMPENSADA PLASTIFICADA, E=18 MM. AF_11/2020</v>
          </cell>
        </row>
        <row r="2611">
          <cell r="A2611">
            <v>101986</v>
          </cell>
          <cell r="B2611" t="str">
            <v>FABRICAÇÃO DE FÔRMA PARA ESCADAS, COM 2 LANCES EM "U" E LAJE CASCATA, EM CHAPA DE MADEIRA COMPENSADA RESINADA, E= 17 MM. AF_11/2020</v>
          </cell>
        </row>
        <row r="2612">
          <cell r="A2612">
            <v>101987</v>
          </cell>
          <cell r="B2612" t="str">
            <v>FABRICAÇÃO DE FÔRMA PARA ESCADAS, COM 2 LANCES EM "U" E LAJE CASCATA, EM MADEIRA SERRADA, E=25 MM. AF_11/2020</v>
          </cell>
        </row>
        <row r="2613">
          <cell r="A2613">
            <v>101969</v>
          </cell>
          <cell r="B2613" t="str">
            <v>FABRICAÇÃO DE FÔRMA PARA ESCADAS, COM 2 LANCES EM "U" E LAJE PLANA, EM CHAPA DE MADEIRA COMPENSADA PLASTIFICADA, E=18 MM. AF_11/2020</v>
          </cell>
        </row>
        <row r="2614">
          <cell r="A2614">
            <v>101971</v>
          </cell>
          <cell r="B2614" t="str">
            <v>FABRICAÇÃO DE FÔRMA PARA ESCADAS, COM 2 LANCES EM "U" E LAJE PLANA, EM CHAPA DE MADEIRA COMPENSADA RESINADA, E= 17 MM. AF_11/2020</v>
          </cell>
        </row>
        <row r="2615">
          <cell r="A2615">
            <v>101973</v>
          </cell>
          <cell r="B2615" t="str">
            <v>FABRICAÇÃO DE FÔRMA PARA ESCADAS, COM 2 LANCES EM "U" E LAJE PLANA, EM MADEIRA SERRADA, E=25 MM. AF_11/2020</v>
          </cell>
        </row>
        <row r="2616">
          <cell r="A2616">
            <v>102072</v>
          </cell>
          <cell r="B2616" t="str">
            <v>MONTAGEM E DESMONTAGEM DE FÔRMA PARA ESCADA DUPLA COM 2 LANCES EM "X" E LAJE CASCATA, EM CHAPA DE MADEIRA COMPENSADA PLASTIFICADA, 10 UTILIZAÇÕES. AF_11/2020</v>
          </cell>
        </row>
        <row r="2617">
          <cell r="A2617">
            <v>102070</v>
          </cell>
          <cell r="B2617" t="str">
            <v>MONTAGEM E DESMONTAGEM DE FÔRMA PARA ESCADA DUPLA COM 2 LANCES EM "X" E LAJE CASCATA, EM CHAPA DE MADEIRA COMPENSADA PLASTIFICADA, 6 UTILIZAÇÕES. AF_11/2020</v>
          </cell>
        </row>
        <row r="2618">
          <cell r="A2618">
            <v>102071</v>
          </cell>
          <cell r="B2618" t="str">
            <v>MONTAGEM E DESMONTAGEM DE FÔRMA PARA ESCADA DUPLA COM 2 LANCES EM "X" E LAJE CASCATA, EM CHAPA DE MADEIRA COMPENSADA PLASTIFICADA, 8 UTILIZAÇÕES. AF_11/2020</v>
          </cell>
        </row>
        <row r="2619">
          <cell r="A2619">
            <v>102068</v>
          </cell>
          <cell r="B2619" t="str">
            <v>MONTAGEM E DESMONTAGEM DE FÔRMA PARA ESCADA DUPLA COM 2 LANCES EM "X" E LAJE CASCATA, EM CHAPA DE MADEIRA COMPENSADA RESINADA, 2 UTILIZAÇÕES. AF_11/2020</v>
          </cell>
        </row>
        <row r="2620">
          <cell r="A2620">
            <v>102069</v>
          </cell>
          <cell r="B2620" t="str">
            <v>MONTAGEM E DESMONTAGEM DE FÔRMA PARA ESCADA DUPLA COM 2 LANCES EM "X" E LAJE CASCATA, EM CHAPA DE MADEIRA COMPENSADA RESINADA, 4 UTILIZAÇÕES. AF_11/2020</v>
          </cell>
        </row>
        <row r="2621">
          <cell r="A2621">
            <v>102066</v>
          </cell>
          <cell r="B2621" t="str">
            <v>MONTAGEM E DESMONTAGEM DE FÔRMA PARA ESCADA DUPLA COM 2 LANCES EM "X" E LAJE CASCATA, EM MADEIRA SERRADA, 1 UTILIZAÇÃO. AF_11/2020</v>
          </cell>
        </row>
        <row r="2622">
          <cell r="A2622">
            <v>102067</v>
          </cell>
          <cell r="B2622" t="str">
            <v>MONTAGEM E DESMONTAGEM DE FÔRMA PARA ESCADA DUPLA COM 2 LANCES EM "X" E LAJE CASCATA, EM MADEIRA SERRADA, 2 UTILIZAÇÕES. AF_11/2020</v>
          </cell>
        </row>
        <row r="2623">
          <cell r="A2623">
            <v>102065</v>
          </cell>
          <cell r="B2623" t="str">
            <v>MONTAGEM E DESMONTAGEM DE FÔRMA PARA ESCADA DUPLA COM 2 LANCES EM "X" E LAJE PLANA, EM CHAPA DE MADEIRA COMPENSADA PLASTIFICADA, 10 UTILIZAÇÕES. AF_11/2020</v>
          </cell>
        </row>
        <row r="2624">
          <cell r="A2624">
            <v>102063</v>
          </cell>
          <cell r="B2624" t="str">
            <v>MONTAGEM E DESMONTAGEM DE FÔRMA PARA ESCADA DUPLA COM 2 LANCES EM "X" E LAJE PLANA, EM CHAPA DE MADEIRA COMPENSADA PLASTIFICADA, 6 UTILIZAÇÕES. AF_11/2020</v>
          </cell>
        </row>
        <row r="2625">
          <cell r="A2625">
            <v>102064</v>
          </cell>
          <cell r="B2625" t="str">
            <v>MONTAGEM E DESMONTAGEM DE FÔRMA PARA ESCADA DUPLA COM 2 LANCES EM "X" E LAJE PLANA, EM CHAPA DE MADEIRA COMPENSADA PLASTIFICADA, 8 UTILIZAÇÕES. AF_11/2020</v>
          </cell>
        </row>
        <row r="2626">
          <cell r="A2626">
            <v>102061</v>
          </cell>
          <cell r="B2626" t="str">
            <v>MONTAGEM E DESMONTAGEM DE FÔRMA PARA ESCADA DUPLA COM 2 LANCES EM "X" E LAJE PLANA, EM CHAPA DE MADEIRA COMPENSADA RESINADA, 2 UTILIZAÇÕES. AF_11/2020</v>
          </cell>
        </row>
        <row r="2627">
          <cell r="A2627">
            <v>102062</v>
          </cell>
          <cell r="B2627" t="str">
            <v>MONTAGEM E DESMONTAGEM DE FÔRMA PARA ESCADA DUPLA COM 2 LANCES EM "X" E LAJE PLANA, EM CHAPA DE MADEIRA COMPENSADA RESINADA, 4 UTILIZAÇÕES. AF_11/2020</v>
          </cell>
        </row>
        <row r="2628">
          <cell r="A2628">
            <v>102059</v>
          </cell>
          <cell r="B2628" t="str">
            <v>MONTAGEM E DESMONTAGEM DE FÔRMA PARA ESCADA DUPLA COM 2 LANCES EM "X" E LAJE PLANA, EM MADEIRA SERRADA, 1 UTILIZAÇÃO. AF_11/2020</v>
          </cell>
        </row>
        <row r="2629">
          <cell r="A2629">
            <v>102060</v>
          </cell>
          <cell r="B2629" t="str">
            <v>MONTAGEM E DESMONTAGEM DE FÔRMA PARA ESCADA DUPLA COM 2 LANCES EM "X" E LAJE PLANA, EM MADEIRA SERRADA, 2 UTILIZAÇÕES. AF_11/2020</v>
          </cell>
        </row>
        <row r="2630">
          <cell r="A2630">
            <v>102052</v>
          </cell>
          <cell r="B2630" t="str">
            <v>MONTAGEM E DESMONTAGEM DE FÔRMA PARA ESCADAS, COM 1 LANCE E LAJE CASCATA, EM CHAPA DE MADEIRA COMPENSADA PLASTIFICADA, 10 UTILIZAÇÕES. AF_11/2020</v>
          </cell>
        </row>
        <row r="2631">
          <cell r="A2631">
            <v>102050</v>
          </cell>
          <cell r="B2631" t="str">
            <v>MONTAGEM E DESMONTAGEM DE FÔRMA PARA ESCADAS, COM 1 LANCE E LAJE CASCATA, EM CHAPA DE MADEIRA COMPENSADA PLASTIFICADA, 6 UTILIZAÇÕES. AF_11/2020</v>
          </cell>
        </row>
        <row r="2632">
          <cell r="A2632">
            <v>102051</v>
          </cell>
          <cell r="B2632" t="str">
            <v>MONTAGEM E DESMONTAGEM DE FÔRMA PARA ESCADAS, COM 1 LANCE E LAJE CASCATA, EM CHAPA DE MADEIRA COMPENSADA PLASTIFICADA, 8 UTILIZAÇÕES. AF_11/2020</v>
          </cell>
        </row>
        <row r="2633">
          <cell r="A2633">
            <v>102048</v>
          </cell>
          <cell r="B2633" t="str">
            <v>MONTAGEM E DESMONTAGEM DE FÔRMA PARA ESCADAS, COM 1 LANCE E LAJE CASCATA, EM CHAPA DE MADEIRA COMPENSADA RESINADA, 2 UTILIZAÇÕES. AF_11/2020</v>
          </cell>
        </row>
        <row r="2634">
          <cell r="A2634">
            <v>102049</v>
          </cell>
          <cell r="B2634" t="str">
            <v>MONTAGEM E DESMONTAGEM DE FÔRMA PARA ESCADAS, COM 1 LANCE E LAJE CASCATA, EM CHAPA DE MADEIRA COMPENSADA RESINADA, 4 UTILIZAÇÕES. AF_11/2020</v>
          </cell>
        </row>
        <row r="2635">
          <cell r="A2635">
            <v>102046</v>
          </cell>
          <cell r="B2635" t="str">
            <v>MONTAGEM E DESMONTAGEM DE FÔRMA PARA ESCADAS, COM 1 LANCE E LAJE CASCATA, EM MADEIRA SERRADA, 1 UTILIZAÇÃO. AF_11/2020</v>
          </cell>
        </row>
        <row r="2636">
          <cell r="A2636">
            <v>102047</v>
          </cell>
          <cell r="B2636" t="str">
            <v>MONTAGEM E DESMONTAGEM DE FÔRMA PARA ESCADAS, COM 1 LANCE E LAJE CASCATA, EM MADEIRA SERRADA, 2 UTILIZAÇÕES. AF_11/2020</v>
          </cell>
        </row>
        <row r="2637">
          <cell r="A2637">
            <v>102045</v>
          </cell>
          <cell r="B2637" t="str">
            <v>MONTAGEM E DESMONTAGEM DE FÔRMA PARA ESCADAS, COM 1 LANCE E LAJE PLANA, EM CHAPA DE MADEIRA COMPENSADA PLASTIFICADA, 10 UTILIZAÇÕES. AF_11/2020</v>
          </cell>
        </row>
        <row r="2638">
          <cell r="A2638">
            <v>102043</v>
          </cell>
          <cell r="B2638" t="str">
            <v>MONTAGEM E DESMONTAGEM DE FÔRMA PARA ESCADAS, COM 1 LANCE E LAJE PLANA, EM CHAPA DE MADEIRA COMPENSADA PLASTIFICADA, 6 UTILIZAÇÕES. AF_11/2020</v>
          </cell>
        </row>
        <row r="2639">
          <cell r="A2639">
            <v>102044</v>
          </cell>
          <cell r="B2639" t="str">
            <v>MONTAGEM E DESMONTAGEM DE FÔRMA PARA ESCADAS, COM 1 LANCE E LAJE PLANA, EM CHAPA DE MADEIRA COMPENSADA PLASTIFICADA, 8 UTILIZAÇÕES. AF_11/2020</v>
          </cell>
        </row>
        <row r="2640">
          <cell r="A2640">
            <v>102041</v>
          </cell>
          <cell r="B2640" t="str">
            <v>MONTAGEM E DESMONTAGEM DE FÔRMA PARA ESCADAS, COM 1 LANCE E LAJE PLANA, EM CHAPA DE MADEIRA COMPENSADA RESINADA, 2 UTILIZAÇÕES. AF_11/2020</v>
          </cell>
        </row>
        <row r="2641">
          <cell r="A2641">
            <v>102042</v>
          </cell>
          <cell r="B2641" t="str">
            <v>MONTAGEM E DESMONTAGEM DE FÔRMA PARA ESCADAS, COM 1 LANCE E LAJE PLANA, EM CHAPA DE MADEIRA COMPENSADA RESINADA, 4 UTILIZAÇÕES. AF_11/2020</v>
          </cell>
        </row>
        <row r="2642">
          <cell r="A2642">
            <v>102039</v>
          </cell>
          <cell r="B2642" t="str">
            <v>MONTAGEM E DESMONTAGEM DE FÔRMA PARA ESCADAS, COM 1 LANCE E LAJE PLANA, EM MADEIRA SERRADA, 1 UTILIZAÇÃO. AF_11/2020</v>
          </cell>
        </row>
        <row r="2643">
          <cell r="A2643">
            <v>102040</v>
          </cell>
          <cell r="B2643" t="str">
            <v>MONTAGEM E DESMONTAGEM DE FÔRMA PARA ESCADAS, COM 1 LANCE E LAJE PLANA, EM MADEIRA SERRADA, 2 UTILIZAÇÕES. AF_11/2020</v>
          </cell>
        </row>
        <row r="2644">
          <cell r="A2644">
            <v>102038</v>
          </cell>
          <cell r="B2644" t="str">
            <v>MONTAGEM E DESMONTAGEM DE FÔRMA PARA ESCADAS, COM 2 LANCES EM "L" E LAJE CASCATA, EM CHAPA DE MADEIRA COMPENSADA PLASTIFICADA, 10 UTILIZAÇÕES. AF_11/2020</v>
          </cell>
        </row>
        <row r="2645">
          <cell r="A2645">
            <v>102036</v>
          </cell>
          <cell r="B2645" t="str">
            <v>MONTAGEM E DESMONTAGEM DE FÔRMA PARA ESCADAS, COM 2 LANCES EM "L" E LAJE CASCATA, EM CHAPA DE MADEIRA COMPENSADA PLASTIFICADA, 6 UTILIZAÇÕES. AF_11/2020</v>
          </cell>
        </row>
        <row r="2646">
          <cell r="A2646">
            <v>102037</v>
          </cell>
          <cell r="B2646" t="str">
            <v>MONTAGEM E DESMONTAGEM DE FÔRMA PARA ESCADAS, COM 2 LANCES EM "L" E LAJE CASCATA, EM CHAPA DE MADEIRA COMPENSADA PLASTIFICADA, 8 UTILIZAÇÕES. AF_11/2020</v>
          </cell>
        </row>
        <row r="2647">
          <cell r="A2647">
            <v>102016</v>
          </cell>
          <cell r="B2647" t="str">
            <v>MONTAGEM E DESMONTAGEM DE FÔRMA PARA ESCADAS, COM 2 LANCES EM "L" E LAJE CASCATA, EM CHAPA DE MADEIRA COMPENSADA RESINADA, 2 UTILIZAÇÕES. AF_11/2020</v>
          </cell>
        </row>
        <row r="2648">
          <cell r="A2648">
            <v>102017</v>
          </cell>
          <cell r="B2648" t="str">
            <v>MONTAGEM E DESMONTAGEM DE FÔRMA PARA ESCADAS, COM 2 LANCES EM "L" E LAJE CASCATA, EM CHAPA DE MADEIRA COMPENSADA RESINADA, 4 UTILIZAÇÕES. AF_11/2020</v>
          </cell>
        </row>
        <row r="2649">
          <cell r="A2649">
            <v>102014</v>
          </cell>
          <cell r="B2649" t="str">
            <v>MONTAGEM E DESMONTAGEM DE FÔRMA PARA ESCADAS, COM 2 LANCES EM "L" E LAJE CASCATA, EM MADEIRA SERRADA, 1 UTILIZAÇÃO. AF_11/2020</v>
          </cell>
        </row>
        <row r="2650">
          <cell r="A2650">
            <v>102015</v>
          </cell>
          <cell r="B2650" t="str">
            <v>MONTAGEM E DESMONTAGEM DE FÔRMA PARA ESCADAS, COM 2 LANCES EM "L" E LAJE CASCATA, EM MADEIRA SERRADA, 2 UTILIZAÇÕES. AF_11/2020</v>
          </cell>
        </row>
        <row r="2651">
          <cell r="A2651">
            <v>102013</v>
          </cell>
          <cell r="B2651" t="str">
            <v>MONTAGEM E DESMONTAGEM DE FÔRMA PARA ESCADAS, COM 2 LANCES EM "L" E LAJE PLANA, EM CHAPA DE MADEIRA COMPENSADA PLASTIFICADA, 10 UTILIZAÇÕES. AF_11/2020</v>
          </cell>
        </row>
        <row r="2652">
          <cell r="A2652">
            <v>102011</v>
          </cell>
          <cell r="B2652" t="str">
            <v>MONTAGEM E DESMONTAGEM DE FÔRMA PARA ESCADAS, COM 2 LANCES EM "L" E LAJE PLANA, EM CHAPA DE MADEIRA COMPENSADA PLASTIFICADA, 6 UTILIZAÇÕES. AF_11/2020</v>
          </cell>
        </row>
        <row r="2653">
          <cell r="A2653">
            <v>102012</v>
          </cell>
          <cell r="B2653" t="str">
            <v>MONTAGEM E DESMONTAGEM DE FÔRMA PARA ESCADAS, COM 2 LANCES EM "L" E LAJE PLANA, EM CHAPA DE MADEIRA COMPENSADA PLASTIFICADA, 8 UTILIZAÇÕES. AF_11/2020</v>
          </cell>
        </row>
        <row r="2654">
          <cell r="A2654">
            <v>102009</v>
          </cell>
          <cell r="B2654" t="str">
            <v>MONTAGEM E DESMONTAGEM DE FÔRMA PARA ESCADAS, COM 2 LANCES EM "L" E LAJE PLANA, EM CHAPA DE MADEIRA COMPENSADA RESINADA, 2 UTILIZAÇÕES. AF_11/2020</v>
          </cell>
        </row>
        <row r="2655">
          <cell r="A2655">
            <v>102010</v>
          </cell>
          <cell r="B2655" t="str">
            <v>MONTAGEM E DESMONTAGEM DE FÔRMA PARA ESCADAS, COM 2 LANCES EM "L" E LAJE PLANA, EM CHAPA DE MADEIRA COMPENSADA RESINADA, 4 UTILIZAÇÕES. AF_11/2020</v>
          </cell>
        </row>
        <row r="2656">
          <cell r="A2656">
            <v>102007</v>
          </cell>
          <cell r="B2656" t="str">
            <v>MONTAGEM E DESMONTAGEM DE FÔRMA PARA ESCADAS, COM 2 LANCES EM "L" E LAJE PLANA, EM MADEIRA SERRADA, 1 UTILIZAÇÃO. AF_11/2020</v>
          </cell>
        </row>
        <row r="2657">
          <cell r="A2657">
            <v>102008</v>
          </cell>
          <cell r="B2657" t="str">
            <v>MONTAGEM E DESMONTAGEM DE FÔRMA PARA ESCADAS, COM 2 LANCES EM "L" E LAJE PLANA, EM MADEIRA SERRADA, 2 UTILIZAÇÕES. AF_11/2020</v>
          </cell>
        </row>
        <row r="2658">
          <cell r="A2658">
            <v>102006</v>
          </cell>
          <cell r="B2658" t="str">
            <v>MONTAGEM E DESMONTAGEM DE FÔRMA PARA ESCADAS, COM 2 LANCES EM "U" E LAJE CASCATA, EM CHAPA DE MADEIRA COMPENSADA PLASTIFICADA, 10 UTILIZAÇÕES. AF_11/2020</v>
          </cell>
        </row>
        <row r="2659">
          <cell r="A2659">
            <v>102004</v>
          </cell>
          <cell r="B2659" t="str">
            <v>MONTAGEM E DESMONTAGEM DE FÔRMA PARA ESCADAS, COM 2 LANCES EM "U" E LAJE CASCATA, EM CHAPA DE MADEIRA COMPENSADA PLASTIFICADA, 6 UTILIZAÇÕES. AF_11/2020</v>
          </cell>
        </row>
        <row r="2660">
          <cell r="A2660">
            <v>102005</v>
          </cell>
          <cell r="B2660" t="str">
            <v>MONTAGEM E DESMONTAGEM DE FÔRMA PARA ESCADAS, COM 2 LANCES EM "U" E LAJE CASCATA, EM CHAPA DE MADEIRA COMPENSADA PLASTIFICADA, 8 UTILIZAÇÕES. AF_11/2020</v>
          </cell>
        </row>
        <row r="2661">
          <cell r="A2661">
            <v>102002</v>
          </cell>
          <cell r="B2661" t="str">
            <v>MONTAGEM E DESMONTAGEM DE FÔRMA PARA ESCADAS, COM 2 LANCES EM "U" E LAJE CASCATA, EM CHAPA DE MADEIRA COMPENSADA RESINADA, 2 UTILIZAÇÕES. AF_11/2020</v>
          </cell>
        </row>
        <row r="2662">
          <cell r="A2662">
            <v>102003</v>
          </cell>
          <cell r="B2662" t="str">
            <v>MONTAGEM E DESMONTAGEM DE FÔRMA PARA ESCADAS, COM 2 LANCES EM "U" E LAJE CASCATA, EM CHAPA DE MADEIRA COMPENSADA RESINADA, 4 UTILIZAÇÕES. AF_11/2020</v>
          </cell>
        </row>
        <row r="2663">
          <cell r="A2663">
            <v>102000</v>
          </cell>
          <cell r="B2663" t="str">
            <v>MONTAGEM E DESMONTAGEM DE FÔRMA PARA ESCADAS, COM 2 LANCES EM "U" E LAJE CASCATA, EM MADEIRA SERRADA, 1 UTILIZAÇÃO. AF_11/2020</v>
          </cell>
        </row>
        <row r="2664">
          <cell r="A2664">
            <v>102001</v>
          </cell>
          <cell r="B2664" t="str">
            <v>MONTAGEM E DESMONTAGEM DE FÔRMA PARA ESCADAS, COM 2 LANCES EM "U" E LAJE CASCATA, EM MADEIRA SERRADA, 2 UTILIZAÇÕES. AF_11/2020</v>
          </cell>
        </row>
        <row r="2665">
          <cell r="A2665">
            <v>101983</v>
          </cell>
          <cell r="B2665" t="str">
            <v>MONTAGEM E DESMONTAGEM DE FÔRMA PARA ESCADAS, COM 2 LANCES EM "U" E LAJE PLANA, EM CHAPA DE MADEIRA COMPENSADA PLASTIFICADA, 10 UTILIZAÇÕES. AF_11/2020</v>
          </cell>
        </row>
        <row r="2666">
          <cell r="A2666">
            <v>101981</v>
          </cell>
          <cell r="B2666" t="str">
            <v>MONTAGEM E DESMONTAGEM DE FÔRMA PARA ESCADAS, COM 2 LANCES EM "U" E LAJE PLANA, EM CHAPA DE MADEIRA COMPENSADA PLASTIFICADA, 6 UTILIZAÇÕES. AF_11/2020</v>
          </cell>
        </row>
        <row r="2667">
          <cell r="A2667">
            <v>101982</v>
          </cell>
          <cell r="B2667" t="str">
            <v>MONTAGEM E DESMONTAGEM DE FÔRMA PARA ESCADAS, COM 2 LANCES EM "U" E LAJE PLANA, EM CHAPA DE MADEIRA COMPENSADA PLASTIFICADA, 8 UTILIZAÇÕES. AF_11/2020</v>
          </cell>
        </row>
        <row r="2668">
          <cell r="A2668">
            <v>101977</v>
          </cell>
          <cell r="B2668" t="str">
            <v>MONTAGEM E DESMONTAGEM DE FÔRMA PARA ESCADAS, COM 2 LANCES EM "U" E LAJE PLANA, EM CHAPA DE MADEIRA COMPENSADA RESINADA, 2 UTILIZAÇÕES. AF_11/2020</v>
          </cell>
        </row>
        <row r="2669">
          <cell r="A2669">
            <v>101980</v>
          </cell>
          <cell r="B2669" t="str">
            <v>MONTAGEM E DESMONTAGEM DE FÔRMA PARA ESCADAS, COM 2 LANCES EM "U" E LAJE PLANA, EM CHAPA DE MADEIRA COMPENSADA RESINADA, 4 UTILIZAÇÕES. AF_11/2020</v>
          </cell>
        </row>
        <row r="2670">
          <cell r="A2670">
            <v>101974</v>
          </cell>
          <cell r="B2670" t="str">
            <v>MONTAGEM E DESMONTAGEM DE FÔRMA PARA ESCADAS, COM 2 LANCES EM "U" E LAJE PLANA, EM MADEIRA SERRADA, 1 UTILIZAÇÃO. AF_11/2020</v>
          </cell>
        </row>
        <row r="2671">
          <cell r="A2671">
            <v>101975</v>
          </cell>
          <cell r="B2671" t="str">
            <v>MONTAGEM E DESMONTAGEM DE FÔRMA PARA ESCADAS, COM 2 LANCES EM "U" E LAJE PLANA, EM MADEIRA SERRADA, 2 UTILIZAÇÕES. AF_11/2020</v>
          </cell>
        </row>
        <row r="2672">
          <cell r="A2672">
            <v>101114</v>
          </cell>
          <cell r="B2672" t="str">
            <v>ESCAVAÇÃO HORIZONTAL EM SOLO DE 1A CATEGORIA COM TRATOR DE ESTEIRAS (100HP/LÂMINA: 2,19M3). AF_07/2020</v>
          </cell>
        </row>
        <row r="2673">
          <cell r="A2673">
            <v>101118</v>
          </cell>
          <cell r="B2673" t="str">
            <v>ESCAVAÇÃO HORIZONTAL EM SOLO DE 1A CATEGORIA COM TRATOR DE ESTEIRAS (125HP/LÂMINA: 2,70M3). AF_07/2020</v>
          </cell>
        </row>
        <row r="2674">
          <cell r="A2674">
            <v>101115</v>
          </cell>
          <cell r="B2674" t="str">
            <v>ESCAVAÇÃO HORIZONTAL EM SOLO DE 1A CATEGORIA COM TRATOR DE ESTEIRAS (150HP/LÂMINA: 3,18M3). AF_07/2020</v>
          </cell>
        </row>
        <row r="2675">
          <cell r="A2675">
            <v>101116</v>
          </cell>
          <cell r="B2675" t="str">
            <v>ESCAVAÇÃO HORIZONTAL EM SOLO DE 1A CATEGORIA COM TRATOR DE ESTEIRAS (170HP/LÂMINA: 5,20M3). AF_07/2020</v>
          </cell>
        </row>
        <row r="2676">
          <cell r="A2676">
            <v>101117</v>
          </cell>
          <cell r="B2676" t="str">
            <v>ESCAVAÇÃO HORIZONTAL EM SOLO DE 1A CATEGORIA COM TRATOR DE ESTEIRAS (347HP/LÂMINA: 8,70M3). AF_07/2020</v>
          </cell>
        </row>
        <row r="2677">
          <cell r="A2677">
            <v>101124</v>
          </cell>
          <cell r="B2677" t="str">
            <v>ESCAVAÇÃO HORIZONTAL, INCLUINDO CARGA E DESCARGA EM SOLO DE 1A CATEGORIA COM TRATOR DE ESTEIRAS (100HP/LÂMINA: 2,19M3). AF_07/2020</v>
          </cell>
        </row>
        <row r="2678">
          <cell r="A2678">
            <v>101128</v>
          </cell>
          <cell r="B2678" t="str">
            <v>ESCAVAÇÃO HORIZONTAL, INCLUINDO CARGA E DESCARGA EM SOLO DE 1A CATEGORIA COM TRATOR DE ESTEIRAS (125HP/LÂMINA: 2,70M3). AF_07/2020</v>
          </cell>
        </row>
        <row r="2679">
          <cell r="A2679">
            <v>101125</v>
          </cell>
          <cell r="B2679" t="str">
            <v>ESCAVAÇÃO HORIZONTAL, INCLUINDO CARGA E DESCARGA EM SOLO DE 1A CATEGORIA COM TRATOR DE ESTEIRAS (150HP/LÂMINA: 3,18M3). AF_07/2020</v>
          </cell>
        </row>
        <row r="2680">
          <cell r="A2680">
            <v>101126</v>
          </cell>
          <cell r="B2680" t="str">
            <v>ESCAVAÇÃO HORIZONTAL, INCLUINDO CARGA E DESCARGA EM SOLO DE 1A CATEGORIA COM TRATOR DE ESTEIRAS (170HP/LÂMINA: 5,20M3). AF_07/2020</v>
          </cell>
        </row>
        <row r="2681">
          <cell r="A2681">
            <v>101127</v>
          </cell>
          <cell r="B2681" t="str">
            <v>ESCAVAÇÃO HORIZONTAL, INCLUINDO CARGA E DESCARGA EM SOLO DE 1A CATEGORIA COM TRATOR DE ESTEIRAS (347HP/LÂMINA: 8,70M3). AF_07/2020</v>
          </cell>
        </row>
        <row r="2682">
          <cell r="A2682">
            <v>101134</v>
          </cell>
          <cell r="B2682" t="str">
            <v>ESCAVAÇÃO HORIZONTAL, INCLUINDO CARGA, DESCARGA E TRANSPORTE EM SOLO DE 1A CATEGORIA COM TRATOR DE ESTEIRAS (100HP/LÂMINA: 2,19M3) E CAMINHÃO BASCULANTE DE 10M3, DMT ATÉ 200M. AF_07/2020</v>
          </cell>
        </row>
        <row r="2683">
          <cell r="A2683">
            <v>101144</v>
          </cell>
          <cell r="B2683" t="str">
            <v>ESCAVAÇÃO HORIZONTAL, INCLUINDO CARGA, DESCARGA E TRANSPORTE EM SOLO DE 1A CATEGORIA COM TRATOR DE ESTEIRAS (100HP/LÂMINA: 2,19M3) E CAMINHÃO BASCULANTE DE 14M3, DMT ATÉ 200M. AF_07/2020</v>
          </cell>
        </row>
        <row r="2684">
          <cell r="A2684">
            <v>101138</v>
          </cell>
          <cell r="B2684" t="str">
            <v>ESCAVAÇÃO HORIZONTAL, INCLUINDO CARGA, DESCARGA E TRANSPORTE EM SOLO DE 1A CATEGORIA COM TRATOR DE ESTEIRAS (125HP/LÂMINA: 2,70M3) E CAMINHÃO BASCULANTE DE 10M3, DMT ATÉ 200M. AF_07/2020</v>
          </cell>
        </row>
        <row r="2685">
          <cell r="A2685">
            <v>101148</v>
          </cell>
          <cell r="B2685" t="str">
            <v>ESCAVAÇÃO HORIZONTAL, INCLUINDO CARGA, DESCARGA E TRANSPORTE EM SOLO DE 1A CATEGORIA COM TRATOR DE ESTEIRAS (125HP/LÂMINA: 2,70M3) E CAMINHÃO BASCULANTE DE 14M3, DMT ATÉ 200M. AF_07/2020</v>
          </cell>
        </row>
        <row r="2686">
          <cell r="A2686">
            <v>101135</v>
          </cell>
          <cell r="B2686" t="str">
            <v>ESCAVAÇÃO HORIZONTAL, INCLUINDO CARGA, DESCARGA E TRANSPORTE EM SOLO DE 1A CATEGORIA COM TRATOR DE ESTEIRAS (150HP/LÂMINA: 3,18M3) E CAMINHÃO BASCULANTE DE 10M3, DMT ATÉ 200M AF_07/2020</v>
          </cell>
        </row>
        <row r="2687">
          <cell r="A2687">
            <v>101145</v>
          </cell>
          <cell r="B2687" t="str">
            <v>ESCAVAÇÃO HORIZONTAL, INCLUINDO CARGA, DESCARGA E TRANSPORTE EM SOLO DE 1A CATEGORIA COM TRATOR DE ESTEIRAS (150HP/LÂMINA: 3,18M3) E CAMINHÃO BASCULANTE DE 14M3, DMT ATÉ 200M. AF_07/2020</v>
          </cell>
        </row>
        <row r="2688">
          <cell r="A2688">
            <v>101136</v>
          </cell>
          <cell r="B2688" t="str">
            <v>ESCAVAÇÃO HORIZONTAL, INCLUINDO CARGA, DESCARGA E TRANSPORTE EM SOLO DE 1A CATEGORIA COM TRATOR DE ESTEIRAS (170HP/LÂMINA: 5,20M3) E CAMINHÃO BASCULANTE DE 10M3, DMT ATÉ 200M. AF_07/2020</v>
          </cell>
        </row>
        <row r="2689">
          <cell r="A2689">
            <v>101146</v>
          </cell>
          <cell r="B2689" t="str">
            <v>ESCAVAÇÃO HORIZONTAL, INCLUINDO CARGA, DESCARGA E TRANSPORTE EM SOLO DE 1A CATEGORIA COM TRATOR DE ESTEIRAS (170HP/LÂMINA: 5,20M3) E CAMINHÃO BASCULANTE DE 14M3, DMT ATÉ 200M. AF_07/2020</v>
          </cell>
        </row>
        <row r="2690">
          <cell r="A2690">
            <v>101137</v>
          </cell>
          <cell r="B2690" t="str">
            <v>ESCAVAÇÃO HORIZONTAL, INCLUINDO CARGA, DESCARGA E TRANSPORTE EM SOLO DE 1A CATEGORIA COM TRATOR DE ESTEIRAS (347HP/LÂMINA: 8,70M3) E CAMINHÃO BASCULANTE DE 10M3, DMT ATÉ 200M. AF_07/2020</v>
          </cell>
        </row>
        <row r="2691">
          <cell r="A2691">
            <v>101147</v>
          </cell>
          <cell r="B2691" t="str">
            <v>ESCAVAÇÃO HORIZONTAL, INCLUINDO CARGA, DESCARGA E TRANSPORTE EM SOLO DE 1A CATEGORIA COM TRATOR DE ESTEIRAS (347HP/LÂMINA: 8,70M3) E CAMINHÃO BASCULANTE DE 14M3, DMT ATÉ 200M. AF_07/2020</v>
          </cell>
        </row>
        <row r="2692">
          <cell r="A2692">
            <v>101119</v>
          </cell>
          <cell r="B2692" t="str">
            <v>ESCAVAÇÃO HORIZONTAL, INCLUINDO ESCARIFICAÇÃO EM SOLO DE 2A CATEGORIA COM TRATOR DE ESTEIRAS (100HP/LÂMINA: 2,19M3). AF_07/2020</v>
          </cell>
        </row>
        <row r="2693">
          <cell r="A2693">
            <v>101123</v>
          </cell>
          <cell r="B2693" t="str">
            <v>ESCAVAÇÃO HORIZONTAL, INCLUINDO ESCARIFICAÇÃO EM SOLO DE 2A CATEGORIA COM TRATOR DE ESTEIRAS (125HP/LÂMINA: 2,70M3). AF_07/2020</v>
          </cell>
        </row>
        <row r="2694">
          <cell r="A2694">
            <v>101120</v>
          </cell>
          <cell r="B2694" t="str">
            <v>ESCAVAÇÃO HORIZONTAL, INCLUINDO ESCARIFICAÇÃO EM SOLO DE 2A CATEGORIA COM TRATOR DE ESTEIRAS (150HP/LÂMINA: 3,18M3). AF_07/2020</v>
          </cell>
        </row>
        <row r="2695">
          <cell r="A2695">
            <v>101121</v>
          </cell>
          <cell r="B2695" t="str">
            <v>ESCAVAÇÃO HORIZONTAL, INCLUINDO ESCARIFICAÇÃO EM SOLO DE 2A CATEGORIA COM TRATOR DE ESTEIRAS (170HP/LÂMINA: 5,20M3). AF_07/2020</v>
          </cell>
        </row>
        <row r="2696">
          <cell r="A2696">
            <v>101122</v>
          </cell>
          <cell r="B2696" t="str">
            <v>ESCAVAÇÃO HORIZONTAL, INCLUINDO ESCARIFICAÇÃO EM SOLO DE 2A CATEGORIA COM TRATOR DE ESTEIRAS (347HP/LÂMINA: 8,70M3). AF_07/2020</v>
          </cell>
        </row>
        <row r="2697">
          <cell r="A2697">
            <v>101129</v>
          </cell>
          <cell r="B2697" t="str">
            <v>ESCAVAÇÃO HORIZONTAL, INCLUINDO ESCARIFICAÇÃO, CARGA E DESCARGA EM SOLO DE 2A CATEGORIA COM TRATOR DE ESTEIRAS (100HP/LÂMINA: 2,19M3). AF_07/2020</v>
          </cell>
        </row>
        <row r="2698">
          <cell r="A2698">
            <v>101133</v>
          </cell>
          <cell r="B2698" t="str">
            <v>ESCAVAÇÃO HORIZONTAL, INCLUINDO ESCARIFICAÇÃO, CARGA E DESCARGA EM SOLO DE 2A CATEGORIA COM TRATOR DE ESTEIRAS (125HP/LÂMINA: 2,70M3). AF_07/2020</v>
          </cell>
        </row>
        <row r="2699">
          <cell r="A2699">
            <v>101130</v>
          </cell>
          <cell r="B2699" t="str">
            <v>ESCAVAÇÃO HORIZONTAL, INCLUINDO ESCARIFICAÇÃO, CARGA E DESCARGA EM SOLO DE 2A CATEGORIA COM TRATOR DE ESTEIRAS (150HP/LÂMINA: 3,18M3). AF_07/2020</v>
          </cell>
        </row>
        <row r="2700">
          <cell r="A2700">
            <v>101131</v>
          </cell>
          <cell r="B2700" t="str">
            <v>ESCAVAÇÃO HORIZONTAL, INCLUINDO ESCARIFICAÇÃO, CARGA E DESCARGA EM SOLO DE 2A CATEGORIA COM TRATOR DE ESTEIRAS (170HP/LÂMINA: 5,20M3). AF_07/2020</v>
          </cell>
        </row>
        <row r="2701">
          <cell r="A2701">
            <v>101132</v>
          </cell>
          <cell r="B2701" t="str">
            <v>ESCAVAÇÃO HORIZONTAL, INCLUINDO ESCARIFICAÇÃO, CARGA E DESCARGA EM SOLO DE 2A CATEGORIA COM TRATOR DE ESTEIRAS (347HP/LÂMINA: 8,70M3). AF_07/2020</v>
          </cell>
        </row>
        <row r="2702">
          <cell r="A2702">
            <v>101139</v>
          </cell>
          <cell r="B2702" t="str">
            <v>ESCAVAÇÃO HORIZONTAL, INCLUINDO ESCARIFICAÇÃO, CARGA, DESCARGA E TRANSPORTE EM SOLO DE 2A CATEGORIA COM TRATOR DE ESTEIRAS (100HP/LÂMINA: 2,19M3) E CAMINHÃO BASCULANTE DE 10M3, DMT ATÉ 200M. AF_07/2020</v>
          </cell>
        </row>
        <row r="2703">
          <cell r="A2703">
            <v>101149</v>
          </cell>
          <cell r="B2703" t="str">
            <v>ESCAVAÇÃO HORIZONTAL, INCLUINDO ESCARIFICAÇÃO, CARGA, DESCARGA E TRANSPORTE EM SOLO DE 2A CATEGORIA COM TRATOR DE ESTEIRAS (100HP/LÂMINA: 2,19M3) E CAMINHÃO BASCULANTE DE 14M3, DMT ATÉ 200M. AF_07/2020</v>
          </cell>
        </row>
        <row r="2704">
          <cell r="A2704">
            <v>101143</v>
          </cell>
          <cell r="B2704" t="str">
            <v>ESCAVAÇÃO HORIZONTAL, INCLUINDO ESCARIFICAÇÃO, CARGA, DESCARGA E TRANSPORTE EM SOLO DE 2A CATEGORIA COM TRATOR DE ESTEIRAS (125HP/LÂMINA: 2,70M3) E CAMINHÃO BASCULANTE DE 10M3, DMT ATÉ 200M. AF_07/2020</v>
          </cell>
        </row>
        <row r="2705">
          <cell r="A2705">
            <v>101153</v>
          </cell>
          <cell r="B2705" t="str">
            <v>ESCAVAÇÃO HORIZONTAL, INCLUINDO ESCARIFICAÇÃO, CARGA, DESCARGA E TRANSPORTE EM SOLO DE 2A CATEGORIA COM TRATOR DE ESTEIRAS (125HP/LÂMINA: 2,70M3) E CAMINHÃO BASCULANTE DE 14M3, DMT ATÉ 200M. AF_07/2020</v>
          </cell>
        </row>
        <row r="2706">
          <cell r="A2706">
            <v>101140</v>
          </cell>
          <cell r="B2706" t="str">
            <v>ESCAVAÇÃO HORIZONTAL, INCLUINDO ESCARIFICAÇÃO, CARGA, DESCARGA E TRANSPORTE EM SOLO DE 2A CATEGORIA COM TRATOR DE ESTEIRAS (150HP/LÂMINA: 3,18M3) E CAMINHÃO BASCULANTE DE 10M3, DMT ATÉ 200M. AF_07/2020</v>
          </cell>
        </row>
        <row r="2707">
          <cell r="A2707">
            <v>101150</v>
          </cell>
          <cell r="B2707" t="str">
            <v>ESCAVAÇÃO HORIZONTAL, INCLUINDO ESCARIFICAÇÃO, CARGA, DESCARGA E TRANSPORTE EM SOLO DE 2A CATEGORIA COM TRATOR DE ESTEIRAS (150HP/LÂMINA: 3,18M3) E CAMINHÃO BASCULANTE DE 14M3, DMT ATÉ 200M. AF_07/2020</v>
          </cell>
        </row>
        <row r="2708">
          <cell r="A2708">
            <v>101141</v>
          </cell>
          <cell r="B2708" t="str">
            <v>ESCAVAÇÃO HORIZONTAL, INCLUINDO ESCARIFICAÇÃO, CARGA, DESCARGA E TRANSPORTE EM SOLO DE 2A CATEGORIA COM TRATOR DE ESTEIRAS (170HP/LÂMINA: 5,20M3) E CAMINHÃO BASCULANTE DE 10M3, DMT ATÉ 200M. AF_07/2020</v>
          </cell>
        </row>
        <row r="2709">
          <cell r="A2709">
            <v>101151</v>
          </cell>
          <cell r="B2709" t="str">
            <v>ESCAVAÇÃO HORIZONTAL, INCLUINDO ESCARIFICAÇÃO, CARGA, DESCARGA E TRANSPORTE EM SOLO DE 2A CATEGORIA COM TRATOR DE ESTEIRAS (170HP/LÂMINA: 5,20M3) E CAMINHÃO BASCULANTE DE 14M3, DMT ATÉ 200M. AF_07/2020</v>
          </cell>
        </row>
        <row r="2710">
          <cell r="A2710">
            <v>101142</v>
          </cell>
          <cell r="B2710" t="str">
            <v>ESCAVAÇÃO HORIZONTAL, INCLUINDO ESCARIFICAÇÃO, CARGA, DESCARGA E TRANSPORTE EM SOLO DE 2A CATEGORIA COM TRATOR DE ESTEIRAS (347HP/LÂMINA: 8,70M3) E CAMINHÃO BASCULANTE DE 10M3, DMT ATÉ 200M. AF_07/2020</v>
          </cell>
        </row>
        <row r="2711">
          <cell r="A2711">
            <v>101152</v>
          </cell>
          <cell r="B2711" t="str">
            <v>ESCAVAÇÃO HORIZONTAL, INCLUINDO ESCARIFICAÇÃO, CARGA, DESCARGA E TRANSPORTE EM SOLO DE 2A CATEGORIA COM TRATOR DE ESTEIRAS (347HP/LÂMINA: 8,70M3) E CAMINHÃO BASCULANTE DE 14M3, DMT ATÉ 200M. AF_07/2020</v>
          </cell>
        </row>
        <row r="2712">
          <cell r="A2712">
            <v>101207</v>
          </cell>
          <cell r="B2712" t="str">
            <v>ESCAVAÇÃO VERTICAL PARA EDIFICAÇÃO, COM CARGA, DESCARGA E TRANSPORTE DE SOLO DE 1ª CATEGORIA, COM ESCAVADEIRA HIDRÁULICA (CAÇAMBA: 0,8 M³ / 111 HP), FROTA DE 2 CAMINHÕES BASCULANTES DE 18 M³, DMT ATÉ 1 KM E VELOCIDADE MÉDIA 14 KM/H. AF_05/2020</v>
          </cell>
        </row>
        <row r="2713">
          <cell r="A2713">
            <v>101206</v>
          </cell>
          <cell r="B2713" t="str">
            <v>ESCAVAÇÃO VERTICAL PARA EDIFICAÇÃO, COM CARGA, DESCARGA E TRANSPORTE DE SOLO DE 1ª CATEGORIA, COM ESCAVADEIRA HIDRÁULICA (CAÇAMBA: 0,8 M³ / 111 HP), FROTA DE 3 CAMINHÕES BASCULANTES DE 14 M³, DMT ATÉ 1 KM E VELOCIDADE MÉDIA 14 KM/H. AF_05/2020</v>
          </cell>
        </row>
        <row r="2714">
          <cell r="A2714">
            <v>101210</v>
          </cell>
          <cell r="B2714" t="str">
            <v>ESCAVAÇÃO VERTICAL PARA EDIFICAÇÃO, COM CARGA, DESCARGA E TRANSPORTE DE SOLO DE 1ª CATEGORIA, COM ESCAVADEIRA HIDRÁULICA (CAÇAMBA: 0,8 M³ / 111 HP), FROTA DE 4 CAMINHÕES BASCULANTES DE 14 M³, DMT DE 1,5 KM E VELOCIDADE MÉDIA 18 KM/H. AF_05/2020</v>
          </cell>
        </row>
        <row r="2715">
          <cell r="A2715">
            <v>101211</v>
          </cell>
          <cell r="B2715" t="str">
            <v>ESCAVAÇÃO VERTICAL PARA EDIFICAÇÃO, COM CARGA, DESCARGA E TRANSPORTE DE SOLO DE 1ª CATEGORIA, COM ESCAVADEIRA HIDRÁULICA (CAÇAMBA: 0,8 M³ / 111 HP), FROTA DE 4 CAMINHÕES BASCULANTES DE 14 M³, DMT DE 2 KM E VELOCIDADE MÉDIA 19 KM/H. AF_05/2020</v>
          </cell>
        </row>
        <row r="2716">
          <cell r="A2716">
            <v>101215</v>
          </cell>
          <cell r="B2716" t="str">
            <v>ESCAVAÇÃO VERTICAL PARA EDIFICAÇÃO, COM CARGA, DESCARGA E TRANSPORTE DE SOLO DE 1ª CATEGORIA, COM ESCAVADEIRA HIDRÁULICA (CAÇAMBA: 0,8 M³ / 111 HP), FROTA DE 4 CAMINHÕES BASCULANTES DE 18 M³, DMT DE 1,5 KM E VELOCIDADE MÉDIA 18 KM/H. AF_05/2020</v>
          </cell>
        </row>
        <row r="2717">
          <cell r="A2717">
            <v>101216</v>
          </cell>
          <cell r="B2717" t="str">
            <v>ESCAVAÇÃO VERTICAL PARA EDIFICAÇÃO, COM CARGA, DESCARGA E TRANSPORTE DE SOLO DE 1ª CATEGORIA, COM ESCAVADEIRA HIDRÁULICA (CAÇAMBA: 0,8 M³ / 111 HP), FROTA DE 4 CAMINHÕES BASCULANTES DE 18 M³, DMT DE 2 KM E VELOCIDADE MÉDIA 19 KM/H. AF_05/2020</v>
          </cell>
        </row>
        <row r="2718">
          <cell r="A2718">
            <v>101212</v>
          </cell>
          <cell r="B2718" t="str">
            <v>ESCAVAÇÃO VERTICAL PARA EDIFICAÇÃO, COM CARGA, DESCARGA E TRANSPORTE DE SOLO DE 1ª CATEGORIA, COM ESCAVADEIRA HIDRÁULICA (CAÇAMBA: 0,8 M³ / 111 HP), FROTA DE 5 CAMINHÕES BASCULANTES DE 14 M³, DMT DE 3 KM E VELOCIDADE MÉDIA 20 KM/H. AF_05/2020</v>
          </cell>
        </row>
        <row r="2719">
          <cell r="A2719">
            <v>101217</v>
          </cell>
          <cell r="B2719" t="str">
            <v>ESCAVAÇÃO VERTICAL PARA EDIFICAÇÃO, COM CARGA, DESCARGA E TRANSPORTE DE SOLO DE 1ª CATEGORIA, COM ESCAVADEIRA HIDRÁULICA (CAÇAMBA: 0,8 M³ / 111 HP), FROTA DE 5 CAMINHÕES BASCULANTES DE 18 M³, DMT DE 3 KM E VELOCIDADE MÉDIA 20 KM/H. AF_05/2020</v>
          </cell>
        </row>
        <row r="2720">
          <cell r="A2720">
            <v>101218</v>
          </cell>
          <cell r="B2720" t="str">
            <v>ESCAVAÇÃO VERTICAL PARA EDIFICAÇÃO, COM CARGA, DESCARGA E TRANSPORTE DE SOLO DE 1ª CATEGORIA, COM ESCAVADEIRA HIDRÁULICA (CAÇAMBA: 0,8 M³ / 111 HP), FROTA DE 5 CAMINHÕES BASCULANTES DE 18 M³, DMT DE 4 KM E VELOCIDADE MÉDIA 22 KM/H. AF_05/2020</v>
          </cell>
        </row>
        <row r="2721">
          <cell r="A2721">
            <v>101213</v>
          </cell>
          <cell r="B2721" t="str">
            <v>ESCAVAÇÃO VERTICAL PARA EDIFICAÇÃO, COM CARGA, DESCARGA E TRANSPORTE DE SOLO DE 1ª CATEGORIA, COM ESCAVADEIRA HIDRÁULICA (CAÇAMBA: 0,8 M³ / 111 HP), FROTA DE 6 CAMINHÕES BASCULANTES DE 14 M³, DMT DE 4 KM E VELOCIDADE MÉDIA 22 KM/H. AF_05/2020</v>
          </cell>
        </row>
        <row r="2722">
          <cell r="A2722">
            <v>101219</v>
          </cell>
          <cell r="B2722" t="str">
            <v>ESCAVAÇÃO VERTICAL PARA EDIFICAÇÃO, COM CARGA, DESCARGA E TRANSPORTE DE SOLO DE 1ª CATEGORIA, COM ESCAVADEIRA HIDRÁULICA (CAÇAMBA: 0,8 M³ / 111 HP), FROTA DE 6 CAMINHÕES BASCULANTES DE 18 M³, DMT DE 6 KM E VELOCIDADE MÉDIA 22 KM/H. AF_05/2020</v>
          </cell>
        </row>
        <row r="2723">
          <cell r="A2723">
            <v>101214</v>
          </cell>
          <cell r="B2723" t="str">
            <v>ESCAVAÇÃO VERTICAL PARA EDIFICAÇÃO, COM CARGA, DESCARGA E TRANSPORTE DE SOLO DE 1ª CATEGORIA, COM ESCAVADEIRA HIDRÁULICA (CAÇAMBA: 0,8 M³ / 111 HP), FROTA DE 7 CAMINHÕES BASCULANTES DE 14 M³, DMT DE 6 KM E VELOCIDADE MÉDIA 22 KM/H. AF_05/2020</v>
          </cell>
        </row>
        <row r="2724">
          <cell r="A2724">
            <v>101254</v>
          </cell>
          <cell r="B2724" t="str">
            <v>ESCAVAÇÃO VERTICAL PARA EDIFICAÇÃO, COM CARGA, DESCARGA E TRANSPORTE DE SOLO DE 1ª CATEGORIA, COM ESCAVADEIRA HIDRÁULICA (CAÇAMBA: 0,8 M³ / 111HP), FROTA DE 3 CAMINHÕES BASCULANTES DE 10 M³, DMT ATÉ 1 KM E VELOCIDADE MÉDIA 14 KM/H. AF_05/2020</v>
          </cell>
        </row>
        <row r="2725">
          <cell r="A2725">
            <v>101256</v>
          </cell>
          <cell r="B2725" t="str">
            <v>ESCAVAÇÃO VERTICAL PARA EDIFICAÇÃO, COM CARGA, DESCARGA E TRANSPORTE DE SOLO DE 1ª CATEGORIA, COM ESCAVADEIRA HIDRÁULICA (CAÇAMBA: 0,8 M³ / 111HP), FROTA DE 5 CAMINHÕES BASCULANTES DE 10 M³, DMT DE 1,5 KM E VELOCIDADE MÉDIA 18 KM/H. AF_05/2020</v>
          </cell>
        </row>
        <row r="2726">
          <cell r="A2726">
            <v>101257</v>
          </cell>
          <cell r="B2726" t="str">
            <v>ESCAVAÇÃO VERTICAL PARA EDIFICAÇÃO, COM CARGA, DESCARGA E TRANSPORTE DE SOLO DE 1ª CATEGORIA, COM ESCAVADEIRA HIDRÁULICA (CAÇAMBA: 0,8 M³ / 111HP), FROTA DE 5 CAMINHÕES BASCULANTES DE 10 M³, DMT DE 2 KM E VELOCIDADE MÉDIA 19 KM/H. AF_05/2020</v>
          </cell>
        </row>
        <row r="2727">
          <cell r="A2727">
            <v>101258</v>
          </cell>
          <cell r="B2727" t="str">
            <v>ESCAVAÇÃO VERTICAL PARA EDIFICAÇÃO, COM CARGA, DESCARGA E TRANSPORTE DE SOLO DE 1ª CATEGORIA, COM ESCAVADEIRA HIDRÁULICA (CAÇAMBA: 0,8 M³ / 111HP), FROTA DE 6 CAMINHÕES BASCULANTES DE 10 M³, DMT DE 3 KM E VELOCIDADE MÉDIA 20 KM/H. AF_05/2020</v>
          </cell>
        </row>
        <row r="2728">
          <cell r="A2728">
            <v>101259</v>
          </cell>
          <cell r="B2728" t="str">
            <v>ESCAVAÇÃO VERTICAL PARA EDIFICAÇÃO, COM CARGA, DESCARGA E TRANSPORTE DE SOLO DE 1ª CATEGORIA, COM ESCAVADEIRA HIDRÁULICA (CAÇAMBA: 0,8 M³ / 111HP), FROTA DE 7 CAMINHÕES BASCULANTES DE 10 M³, DMT DE 4 KM E VELOCIDADE MÉDIA 22 KM/H. AF_05/2020</v>
          </cell>
        </row>
        <row r="2729">
          <cell r="A2729">
            <v>101260</v>
          </cell>
          <cell r="B2729" t="str">
            <v>ESCAVAÇÃO VERTICAL PARA EDIFICAÇÃO, COM CARGA, DESCARGA E TRANSPORTE DE SOLO DE 1ª CATEGORIA, COM ESCAVADEIRA HIDRÁULICA (CAÇAMBA: 0,8 M³ / 111HP), FROTA DE 9 CAMINHÕES BASCULANTES DE 10 M³, DMT DE 6 KM E VELOCIDADE MÉDIA 22 KM/H. AF_05/2020</v>
          </cell>
        </row>
        <row r="2730">
          <cell r="A2730">
            <v>101208</v>
          </cell>
          <cell r="B2730" t="str">
            <v>ESCAVAÇÃO VERTICAL PARA EDIFICAÇÃO, COM CARGA, DESCARGA E TRANSPORTE DE SOLO DE 1ª CATEGORIA, COM ESCAVADEIRA HIDRÁULICA (CAÇAMBA: 1,2 M³ / 155 HP), FROTA DE 3 CAMINHÕES BASCULANTES DE 14 M³, DMT ATÉ 1 KM E VELOCIDADE MÉDIA 14 KM/H. AF_05/2020</v>
          </cell>
        </row>
        <row r="2731">
          <cell r="A2731">
            <v>101209</v>
          </cell>
          <cell r="B2731" t="str">
            <v>ESCAVAÇÃO VERTICAL PARA EDIFICAÇÃO, COM CARGA, DESCARGA E TRANSPORTE DE SOLO DE 1ª CATEGORIA, COM ESCAVADEIRA HIDRÁULICA (CAÇAMBA: 1,2 M³ / 155 HP), FROTA DE 3 CAMINHÕES BASCULANTES DE 18 M³, DMT ATÉ 1 KM E VELOCIDADE MÉDIA 14 KM/H. AF_05/2020</v>
          </cell>
        </row>
        <row r="2732">
          <cell r="A2732">
            <v>101220</v>
          </cell>
          <cell r="B2732" t="str">
            <v>ESCAVAÇÃO VERTICAL PARA EDIFICAÇÃO, COM CARGA, DESCARGA E TRANSPORTE DE SOLO DE 1ª CATEGORIA, COM ESCAVADEIRA HIDRÁULICA (CAÇAMBA: 1,2 M³ / 155 HP), FROTA DE 5 CAMINHÕES BASCULANTES DE 14 M³, DMT DE 1,5 KM E VELOCIDADE MÉDIA 18 KM/H. AF_05/2020</v>
          </cell>
        </row>
        <row r="2733">
          <cell r="A2733">
            <v>101221</v>
          </cell>
          <cell r="B2733" t="str">
            <v>ESCAVAÇÃO VERTICAL PARA EDIFICAÇÃO, COM CARGA, DESCARGA E TRANSPORTE DE SOLO DE 1ª CATEGORIA, COM ESCAVADEIRA HIDRÁULICA (CAÇAMBA: 1,2 M³ / 155 HP), FROTA DE 5 CAMINHÕES BASCULANTES DE 14 M³, DMT DE 2 KM E VELOCIDADE MÉDIA 19 KM/H. AF_05/2020</v>
          </cell>
        </row>
        <row r="2734">
          <cell r="A2734">
            <v>101225</v>
          </cell>
          <cell r="B2734" t="str">
            <v>ESCAVAÇÃO VERTICAL PARA EDIFICAÇÃO, COM CARGA, DESCARGA E TRANSPORTE DE SOLO DE 1ª CATEGORIA, COM ESCAVADEIRA HIDRÁULICA (CAÇAMBA: 1,2 M³ / 155 HP), FROTA DE 5 CAMINHÕES BASCULANTES DE 18 M³, DMT DE 1,5 KM E VELOCIDADE MÉDIA 18 KM/H. AF_05/2020</v>
          </cell>
        </row>
        <row r="2735">
          <cell r="A2735">
            <v>101226</v>
          </cell>
          <cell r="B2735" t="str">
            <v>ESCAVAÇÃO VERTICAL PARA EDIFICAÇÃO, COM CARGA, DESCARGA E TRANSPORTE DE SOLO DE 1ª CATEGORIA, COM ESCAVADEIRA HIDRÁULICA (CAÇAMBA: 1,2 M³ / 155 HP), FROTA DE 5 CAMINHÕES BASCULANTES DE 18 M³, DMT DE 2 KM E VELOCIDADE MÉDIA 19 KM/H. AF_05/2020</v>
          </cell>
        </row>
        <row r="2736">
          <cell r="A2736">
            <v>101222</v>
          </cell>
          <cell r="B2736" t="str">
            <v>ESCAVAÇÃO VERTICAL PARA EDIFICAÇÃO, COM CARGA, DESCARGA E TRANSPORTE DE SOLO DE 1ª CATEGORIA, COM ESCAVADEIRA HIDRÁULICA (CAÇAMBA: 1,2 M³ / 155 HP), FROTA DE 6 CAMINHÕES BASCULANTES DE 14 M³, DMT DE 3 KM E VELOCIDADE MÉDIA 20 KM/H. AF_05/2020</v>
          </cell>
        </row>
        <row r="2737">
          <cell r="A2737">
            <v>101227</v>
          </cell>
          <cell r="B2737" t="str">
            <v>ESCAVAÇÃO VERTICAL PARA EDIFICAÇÃO, COM CARGA, DESCARGA E TRANSPORTE DE SOLO DE 1ª CATEGORIA, COM ESCAVADEIRA HIDRÁULICA (CAÇAMBA: 1,2 M³ / 155 HP), FROTA DE 6 CAMINHÕES BASCULANTES DE 18 M³, DMT DE 3 KM E VELOCIDADE MÉDIA 20 KM/H. AF_05/2020</v>
          </cell>
        </row>
        <row r="2738">
          <cell r="A2738">
            <v>101228</v>
          </cell>
          <cell r="B2738" t="str">
            <v>ESCAVAÇÃO VERTICAL PARA EDIFICAÇÃO, COM CARGA, DESCARGA E TRANSPORTE DE SOLO DE 1ª CATEGORIA, COM ESCAVADEIRA HIDRÁULICA (CAÇAMBA: 1,2 M³ / 155 HP), FROTA DE 6 CAMINHÕES BASCULANTES DE 18 M³, DMT DE 4 KM E VELOCIDADE MÉDIA 22 KM/H. AF_05/2020</v>
          </cell>
        </row>
        <row r="2739">
          <cell r="A2739">
            <v>101223</v>
          </cell>
          <cell r="B2739" t="str">
            <v>ESCAVAÇÃO VERTICAL PARA EDIFICAÇÃO, COM CARGA, DESCARGA E TRANSPORTE DE SOLO DE 1ª CATEGORIA, COM ESCAVADEIRA HIDRÁULICA (CAÇAMBA: 1,2 M³ / 155 HP), FROTA DE 7 CAMINHÕES BASCULANTES DE 14 M³, DMT DE 4 KM E VELOCIDADE MÉDIA 22 KM/H. AF_05/2020</v>
          </cell>
        </row>
        <row r="2740">
          <cell r="A2740">
            <v>101229</v>
          </cell>
          <cell r="B2740" t="str">
            <v>ESCAVAÇÃO VERTICAL PARA EDIFICAÇÃO, COM CARGA, DESCARGA E TRANSPORTE DE SOLO DE 1ª CATEGORIA, COM ESCAVADEIRA HIDRÁULICA (CAÇAMBA: 1,2 M³ / 155 HP), FROTA DE 8 CAMINHÕES BASCULANTES DE 18 M³, DMT DE 6 KM E VELOCIDADE MÉDIA 22 KM/H. AF_05/2020</v>
          </cell>
        </row>
        <row r="2741">
          <cell r="A2741">
            <v>101224</v>
          </cell>
          <cell r="B2741" t="str">
            <v>ESCAVAÇÃO VERTICAL PARA EDIFICAÇÃO, COM CARGA, DESCARGA E TRANSPORTE DE SOLO DE 1ª CATEGORIA, COM ESCAVADEIRA HIDRÁULICA (CAÇAMBA: 1,2 M³ / 155 HP), FROTA DE 9 CAMINHÕES BASCULANTES DE 14 M³, DMT DE 6 KM E VELOCIDADE MÉDIA 22 KM/H. AF_05/2020</v>
          </cell>
        </row>
        <row r="2742">
          <cell r="A2742">
            <v>101265</v>
          </cell>
          <cell r="B2742" t="str">
            <v>ESCAVAÇÃO VERTICAL PARA EDIFICAÇÃO, COM CARGA, DESCARGA E TRANSPORTE DE SOLO DE 1ª CATEGORIA, COM ESCAVADEIRA HIDRÁULICA (CAÇAMBA: 1,2 M³ / 155HP), FROTA DE 10 CAMINHÕES BASCULANTES DE 10 M³, DMT DE 6 KM E VELOCIDADE MÉDIA 22 KM/H. AF_05/2020</v>
          </cell>
        </row>
        <row r="2743">
          <cell r="A2743">
            <v>101255</v>
          </cell>
          <cell r="B2743" t="str">
            <v>ESCAVAÇÃO VERTICAL PARA EDIFICAÇÃO, COM CARGA, DESCARGA E TRANSPORTE DE SOLO DE 1ª CATEGORIA, COM ESCAVADEIRA HIDRÁULICA (CAÇAMBA: 1,2 M³ / 155HP), FROTA DE 3 CAMINHÕES BASCULANTES DE 10 M³, DMT ATÉ 1 KM E VELOCIDADE MÉDIA 14 KM/H. AF_05/2020</v>
          </cell>
        </row>
        <row r="2744">
          <cell r="A2744">
            <v>101261</v>
          </cell>
          <cell r="B2744" t="str">
            <v>ESCAVAÇÃO VERTICAL PARA EDIFICAÇÃO, COM CARGA, DESCARGA E TRANSPORTE DE SOLO DE 1ª CATEGORIA, COM ESCAVADEIRA HIDRÁULICA (CAÇAMBA: 1,2 M³ / 155HP), FROTA DE 6 CAMINHÕES BASCULANTES DE 10 M³, DMT DE 1,5 KM E VELOCIDADE MÉDIA 18 KM/H. AF_05/2020</v>
          </cell>
        </row>
        <row r="2745">
          <cell r="A2745">
            <v>101262</v>
          </cell>
          <cell r="B2745" t="str">
            <v>ESCAVAÇÃO VERTICAL PARA EDIFICAÇÃO, COM CARGA, DESCARGA E TRANSPORTE DE SOLO DE 1ª CATEGORIA, COM ESCAVADEIRA HIDRÁULICA (CAÇAMBA: 1,2 M³ / 155HP), FROTA DE 6 CAMINHÕES BASCULANTES DE 10 M³, DMT DE 2 KM E VELOCIDADE MÉDIA 19 KM/H. AF_05/2020</v>
          </cell>
        </row>
        <row r="2746">
          <cell r="A2746">
            <v>101263</v>
          </cell>
          <cell r="B2746" t="str">
            <v>ESCAVAÇÃO VERTICAL PARA EDIFICAÇÃO, COM CARGA, DESCARGA E TRANSPORTE DE SOLO DE 1ª CATEGORIA, COM ESCAVADEIRA HIDRÁULICA (CAÇAMBA: 1,2 M³ / 155HP), FROTA DE 7 CAMINHÕES BASCULANTES DE 10 M³, DMT DE 3 KM E VELOCIDADE MÉDIA 20 KM/H. AF_05/2020</v>
          </cell>
        </row>
        <row r="2747">
          <cell r="A2747">
            <v>101264</v>
          </cell>
          <cell r="B2747" t="str">
            <v>ESCAVAÇÃO VERTICAL PARA EDIFICAÇÃO, COM CARGA, DESCARGA E TRANSPORTE DE SOLO DE 1ª CATEGORIA, COM ESCAVADEIRA HIDRÁULICA (CAÇAMBA: 1,2 M³ / 155HP), FROTA DE 8 CAMINHÕES BASCULANTES DE 10 M³, DMT DE 4 KM E VELOCIDADE MÉDIA 22 KM/H. AF_05/2020</v>
          </cell>
        </row>
        <row r="2748">
          <cell r="A2748">
            <v>101230</v>
          </cell>
          <cell r="B2748" t="str">
            <v>ESCAVAÇÃO VERTICAL PARA INFRAESTRUTURA, COM CARGA, DESCARGA E TRANSPORTE DE SOLO DE 1ª CATEGORIA, COM ESCAVADEIRA HIDRÁULICA (CAÇAMBA: 0,8 M³ / 111 HP), FROTA DE 3 CAMINHÕES BASCULANTES DE 14 M³, DMT ATÉ 1 KM E VELOCIDADE MÉDIA14 KM/H. AF_05/2020</v>
          </cell>
        </row>
        <row r="2749">
          <cell r="A2749">
            <v>101231</v>
          </cell>
          <cell r="B2749" t="str">
            <v>ESCAVAÇÃO VERTICAL PARA INFRAESTRUTURA, COM CARGA, DESCARGA E TRANSPORTE DE SOLO DE 1ª CATEGORIA, COM ESCAVADEIRA HIDRÁULICA (CAÇAMBA: 0,8 M³ / 111 HP), FROTA DE 3 CAMINHÕES BASCULANTES DE 18 M³, DMT ATÉ 1 KM E VELOCIDADE MÉDIA14 KM/H. AF_05/2020</v>
          </cell>
        </row>
        <row r="2750">
          <cell r="A2750">
            <v>101272</v>
          </cell>
          <cell r="B2750" t="str">
            <v>ESCAVAÇÃO VERTICAL PARA INFRAESTRUTURA, COM CARGA, DESCARGA E TRANSPORTE DE SOLO DE 1ª CATEGORIA, COM ESCAVADEIRA HIDRÁULICA (CAÇAMBA: 0,8 M³ / 111HP), FROTA DE 10 CAMINHÕES BASCULANTES DE 10 M³, DMT DE 6 KM E VELOCIDADE MÉDIA22 KM/H. AF_05/2020</v>
          </cell>
        </row>
        <row r="2751">
          <cell r="A2751">
            <v>101266</v>
          </cell>
          <cell r="B2751" t="str">
            <v>ESCAVAÇÃO VERTICAL PARA INFRAESTRUTURA, COM CARGA, DESCARGA E TRANSPORTE DE SOLO DE 1ª CATEGORIA, COM ESCAVADEIRA HIDRÁULICA (CAÇAMBA: 0,8 M³ / 111HP), FROTA DE 3 CAMINHÕES BASCULANTES DE 10 M³, DMT ATÉ 1 KM E VELOCIDADE MÉDIA14 KM/H. AF_05/2020</v>
          </cell>
        </row>
        <row r="2752">
          <cell r="A2752">
            <v>101239</v>
          </cell>
          <cell r="B2752" t="str">
            <v>ESCAVAÇÃO VERTICAL PARA INFRAESTRUTURA, COM CARGA, DESCARGA E TRANSPORTE DE SOLO DE 1ª CATEGORIA, COM ESCAVADEIRA HIDRÁULICA (CAÇAMBA: 0,8 M³ / 111HP), FROTA DE 4 CAMINHÕES BASCULANTES DE 18 M³, DMT DE 1,5 KM E VELOCIDADE MÉDIA18 KM/H. AF_05/2020</v>
          </cell>
        </row>
        <row r="2753">
          <cell r="A2753">
            <v>101240</v>
          </cell>
          <cell r="B2753" t="str">
            <v>ESCAVAÇÃO VERTICAL PARA INFRAESTRUTURA, COM CARGA, DESCARGA E TRANSPORTE DE SOLO DE 1ª CATEGORIA, COM ESCAVADEIRA HIDRÁULICA (CAÇAMBA: 0,8 M³ / 111HP), FROTA DE 4 CAMINHÕES BASCULANTES DE 18 M³, DMT DE 2 KM E VELOCIDADE MÉDIA 19 KM/H. AF_05/2020</v>
          </cell>
        </row>
        <row r="2754">
          <cell r="A2754">
            <v>101268</v>
          </cell>
          <cell r="B2754" t="str">
            <v>ESCAVAÇÃO VERTICAL PARA INFRAESTRUTURA, COM CARGA, DESCARGA E TRANSPORTE DE SOLO DE 1ª CATEGORIA, COM ESCAVADEIRA HIDRÁULICA (CAÇAMBA: 0,8 M³ / 111HP), FROTA DE 5 CAMINHÕES BASCULANTES DE 10 M³, DMT DE 1,5 KM E VELOCIDADE MÉDIA18 KM/H. AF_05/2020</v>
          </cell>
        </row>
        <row r="2755">
          <cell r="A2755">
            <v>101234</v>
          </cell>
          <cell r="B2755" t="str">
            <v>ESCAVAÇÃO VERTICAL PARA INFRAESTRUTURA, COM CARGA, DESCARGA E TRANSPORTE DE SOLO DE 1ª CATEGORIA, COM ESCAVADEIRA HIDRÁULICA (CAÇAMBA: 0,8 M³ / 111HP), FROTA DE 5 CAMINHÕES BASCULANTES DE 14 M³, DMT DE 1,5 KM E VELOCIDADE MÉDIA18 KM/H. AF_05/2020</v>
          </cell>
        </row>
        <row r="2756">
          <cell r="A2756">
            <v>101235</v>
          </cell>
          <cell r="B2756" t="str">
            <v>ESCAVAÇÃO VERTICAL PARA INFRAESTRUTURA, COM CARGA, DESCARGA E TRANSPORTE DE SOLO DE 1ª CATEGORIA, COM ESCAVADEIRA HIDRÁULICA (CAÇAMBA: 0,8 M³ / 111HP), FROTA DE 5 CAMINHÕES BASCULANTES DE 14 M³, DMT DE 2 KM E VELOCIDADE MÉDIA 19 KM/H. AF_05/2020</v>
          </cell>
        </row>
        <row r="2757">
          <cell r="A2757">
            <v>101241</v>
          </cell>
          <cell r="B2757" t="str">
            <v>ESCAVAÇÃO VERTICAL PARA INFRAESTRUTURA, COM CARGA, DESCARGA E TRANSPORTE DE SOLO DE 1ª CATEGORIA, COM ESCAVADEIRA HIDRÁULICA (CAÇAMBA: 0,8 M³ / 111HP), FROTA DE 5 CAMINHÕES BASCULANTES DE 18 M³, DMT DE 3 KM E VELOCIDADE MÉDIA 20 KM/H. AF_05/2020</v>
          </cell>
        </row>
        <row r="2758">
          <cell r="A2758">
            <v>101269</v>
          </cell>
          <cell r="B2758" t="str">
            <v>ESCAVAÇÃO VERTICAL PARA INFRAESTRUTURA, COM CARGA, DESCARGA E TRANSPORTE DE SOLO DE 1ª CATEGORIA, COM ESCAVADEIRA HIDRÁULICA (CAÇAMBA: 0,8 M³ / 111HP), FROTA DE 6 CAMINHÕES BASCULANTES DE 10 M³, DMT DE 2 KM E VELOCIDADE MÉDIA 19 KM/H. AF_05/2020</v>
          </cell>
        </row>
        <row r="2759">
          <cell r="A2759">
            <v>101236</v>
          </cell>
          <cell r="B2759" t="str">
            <v>ESCAVAÇÃO VERTICAL PARA INFRAESTRUTURA, COM CARGA, DESCARGA E TRANSPORTE DE SOLO DE 1ª CATEGORIA, COM ESCAVADEIRA HIDRÁULICA (CAÇAMBA: 0,8 M³ / 111HP), FROTA DE 6 CAMINHÕES BASCULANTES DE 14 M³, DMT DE 3 KM E VELOCIDADE MÉDIA 20 KM/H. AF_05/2020</v>
          </cell>
        </row>
        <row r="2760">
          <cell r="A2760">
            <v>101237</v>
          </cell>
          <cell r="B2760" t="str">
            <v>ESCAVAÇÃO VERTICAL PARA INFRAESTRUTURA, COM CARGA, DESCARGA E TRANSPORTE DE SOLO DE 1ª CATEGORIA, COM ESCAVADEIRA HIDRÁULICA (CAÇAMBA: 0,8 M³ / 111HP), FROTA DE 6 CAMINHÕES BASCULANTES DE 14 M³, DMT DE 4 KM E VELOCIDADE MÉDIA 22 KM/H. AF_05/2020</v>
          </cell>
        </row>
        <row r="2761">
          <cell r="A2761">
            <v>101242</v>
          </cell>
          <cell r="B2761" t="str">
            <v>ESCAVAÇÃO VERTICAL PARA INFRAESTRUTURA, COM CARGA, DESCARGA E TRANSPORTE DE SOLO DE 1ª CATEGORIA, COM ESCAVADEIRA HIDRÁULICA (CAÇAMBA: 0,8 M³ / 111HP), FROTA DE 6 CAMINHÕES BASCULANTES DE 18 M³, DMT DE 4 KM E VELOCIDADE MÉDIA 22 KM/H. AF_05/2020</v>
          </cell>
        </row>
        <row r="2762">
          <cell r="A2762">
            <v>101270</v>
          </cell>
          <cell r="B2762" t="str">
            <v>ESCAVAÇÃO VERTICAL PARA INFRAESTRUTURA, COM CARGA, DESCARGA E TRANSPORTE DE SOLO DE 1ª CATEGORIA, COM ESCAVADEIRA HIDRÁULICA (CAÇAMBA: 0,8 M³ / 111HP), FROTA DE 7 CAMINHÕES BASCULANTES DE 10 M³, DMT DE 3 KM E VELOCIDADE MÉDIA 20 KM/H. AF_05/2020</v>
          </cell>
        </row>
        <row r="2763">
          <cell r="A2763">
            <v>101243</v>
          </cell>
          <cell r="B2763" t="str">
            <v>ESCAVAÇÃO VERTICAL PARA INFRAESTRUTURA, COM CARGA, DESCARGA E TRANSPORTE DE SOLO DE 1ª CATEGORIA, COM ESCAVADEIRA HIDRÁULICA (CAÇAMBA: 0,8 M³ / 111HP), FROTA DE 7 CAMINHÕES BASCULANTES DE 18 M³, DMT DE 6 KM E VELOCIDADE MÉDIA 22 KM/H. AF_05/2020</v>
          </cell>
        </row>
        <row r="2764">
          <cell r="A2764">
            <v>101271</v>
          </cell>
          <cell r="B2764" t="str">
            <v>ESCAVAÇÃO VERTICAL PARA INFRAESTRUTURA, COM CARGA, DESCARGA E TRANSPORTE DE SOLO DE 1ª CATEGORIA, COM ESCAVADEIRA HIDRÁULICA (CAÇAMBA: 0,8 M³ / 111HP), FROTA DE 8 CAMINHÕES BASCULANTES DE 10 M³, DMT DE 4 KM E VELOCIDADE MÉDIA 22 KM/H. AF_05/2020</v>
          </cell>
        </row>
        <row r="2765">
          <cell r="A2765">
            <v>101238</v>
          </cell>
          <cell r="B2765" t="str">
            <v>ESCAVAÇÃO VERTICAL PARA INFRAESTRUTURA, COM CARGA, DESCARGA E TRANSPORTE DE SOLO DE 1ª CATEGORIA, COM ESCAVADEIRA HIDRÁULICA (CAÇAMBA: 0,8 M³ / 111HP), FROTA DE 8 CAMINHÕES BASCULANTES DE 14 M³, DMT DE 6 KM E VELOCIDADE MÉDIA 22 KM/H. AF_05/2020</v>
          </cell>
        </row>
        <row r="2766">
          <cell r="A2766">
            <v>101232</v>
          </cell>
          <cell r="B2766" t="str">
            <v>ESCAVAÇÃO VERTICAL PARA INFRAESTRUTURA, COM CARGA, DESCARGA E TRANSPORTE DE SOLO DE 1ª CATEGORIA, COM ESCAVADEIRA HIDRÁULICA (CAÇAMBA: 1,2 M³ / 155 HP), FROTA DE 3 CAMINHÕES BASCULANTES DE 14 M³, DMT ATÉ 1 KM E VELOCIDADE MÉDIA14 KM/H. AF_05/2020</v>
          </cell>
        </row>
        <row r="2767">
          <cell r="A2767">
            <v>101233</v>
          </cell>
          <cell r="B2767" t="str">
            <v>ESCAVAÇÃO VERTICAL PARA INFRAESTRUTURA, COM CARGA, DESCARGA E TRANSPORTE DE SOLO DE 1ª CATEGORIA, COM ESCAVADEIRA HIDRÁULICA (CAÇAMBA: 1,2 M³ / 155 HP), FROTA DE 3 CAMINHÕES BASCULANTES DE 18 M³, DMT ATÉ 1 KM E VELOCIDADE MÉDIA14 KM/H. AF_05/2020</v>
          </cell>
        </row>
        <row r="2768">
          <cell r="A2768">
            <v>101248</v>
          </cell>
          <cell r="B2768" t="str">
            <v>ESCAVAÇÃO VERTICAL PARA INFRAESTRUTURA, COM CARGA, DESCARGA E TRANSPORTE DE SOLO DE 1ª CATEGORIA, COM ESCAVADEIRA HIDRÁULICA (CAÇAMBA: 1,2 M³ / 155HP), FROTA DE 10 CAMINHÕES BASCULANTES DE 14 M³, DMT DE 6 KM E VELOCIDADE MÉDIA22 KM/H. AF_05/2020</v>
          </cell>
        </row>
        <row r="2769">
          <cell r="A2769">
            <v>101277</v>
          </cell>
          <cell r="B2769" t="str">
            <v>ESCAVAÇÃO VERTICAL PARA INFRAESTRUTURA, COM CARGA, DESCARGA E TRANSPORTE DE SOLO DE 1ª CATEGORIA, COM ESCAVADEIRA HIDRÁULICA (CAÇAMBA: 1,2 M³ / 155HP), FROTA DE 12 CAMINHÕES BASCULANTES DE 10 M³, DMT DE 6 KM E VELOCIDADE MÉDIA22 KM/H. AF_05/2020</v>
          </cell>
        </row>
        <row r="2770">
          <cell r="A2770">
            <v>101267</v>
          </cell>
          <cell r="B2770" t="str">
            <v>ESCAVAÇÃO VERTICAL PARA INFRAESTRUTURA, COM CARGA, DESCARGA E TRANSPORTE DE SOLO DE 1ª CATEGORIA, COM ESCAVADEIRA HIDRÁULICA (CAÇAMBA: 1,2 M³ / 155HP), FROTA DE 4 CAMINHÕES BASCULANTES DE 10 M³, DMT ATÉ 1 KM E VELOCIDADE MÉDIA14 KM/H. AF_05/2020</v>
          </cell>
        </row>
        <row r="2771">
          <cell r="A2771">
            <v>101249</v>
          </cell>
          <cell r="B2771" t="str">
            <v>ESCAVAÇÃO VERTICAL PARA INFRAESTRUTURA, COM CARGA, DESCARGA E TRANSPORTE DE SOLO DE 1ª CATEGORIA, COM ESCAVADEIRA HIDRÁULICA (CAÇAMBA: 1,2 M³ / 155HP), FROTA DE 5 CAMINHÕES BASCULANTES DE 18 M³, DMT DE 1,5 KM E VELOCIDADE MÉDIA18 KM/H. AF_05/2020</v>
          </cell>
        </row>
        <row r="2772">
          <cell r="A2772">
            <v>101273</v>
          </cell>
          <cell r="B2772" t="str">
            <v>ESCAVAÇÃO VERTICAL PARA INFRAESTRUTURA, COM CARGA, DESCARGA E TRANSPORTE DE SOLO DE 1ª CATEGORIA, COM ESCAVADEIRA HIDRÁULICA (CAÇAMBA: 1,2 M³ / 155HP), FROTA DE 6 CAMINHÕES BASCULANTES DE 10 M³, DMT DE 1,5 KM E VELOCIDADE MÉDIA18 KM/H. AF_05/2020</v>
          </cell>
        </row>
        <row r="2773">
          <cell r="A2773">
            <v>101245</v>
          </cell>
          <cell r="B2773" t="str">
            <v>ESCAVAÇÃO VERTICAL PARA INFRAESTRUTURA, COM CARGA, DESCARGA E TRANSPORTE DE SOLO DE 1ª CATEGORIA, COM ESCAVADEIRA HIDRÁULICA (CAÇAMBA: 1,2 M³ / 155HP), FROTA DE 6 CAMINHÕES BASCULANTES DE 14 M³, DMT DE 2 KM E VELOCIDADE MÉDIA 19 KM/H. AF_05/2020</v>
          </cell>
        </row>
        <row r="2774">
          <cell r="A2774">
            <v>101250</v>
          </cell>
          <cell r="B2774" t="str">
            <v>ESCAVAÇÃO VERTICAL PARA INFRAESTRUTURA, COM CARGA, DESCARGA E TRANSPORTE DE SOLO DE 1ª CATEGORIA, COM ESCAVADEIRA HIDRÁULICA (CAÇAMBA: 1,2 M³ / 155HP), FROTA DE 6 CAMINHÕES BASCULANTES DE 18 M³, DMT DE 2 KM E VELOCIDADE MÉDIA 19 KM/H. AF_05/2020</v>
          </cell>
        </row>
        <row r="2775">
          <cell r="A2775">
            <v>101251</v>
          </cell>
          <cell r="B2775" t="str">
            <v>ESCAVAÇÃO VERTICAL PARA INFRAESTRUTURA, COM CARGA, DESCARGA E TRANSPORTE DE SOLO DE 1ª CATEGORIA, COM ESCAVADEIRA HIDRÁULICA (CAÇAMBA: 1,2 M³ / 155HP), FROTA DE 6 CAMINHÕES BASCULANTES DE 18 M³, DMT DE 3 KM E VELOCIDADE MÉDIA 20 KM/H. AF_05/2020</v>
          </cell>
        </row>
        <row r="2776">
          <cell r="A2776">
            <v>101274</v>
          </cell>
          <cell r="B2776" t="str">
            <v>ESCAVAÇÃO VERTICAL PARA INFRAESTRUTURA, COM CARGA, DESCARGA E TRANSPORTE DE SOLO DE 1ª CATEGORIA, COM ESCAVADEIRA HIDRÁULICA (CAÇAMBA: 1,2 M³ / 155HP), FROTA DE 7 CAMINHÕES BASCULANTES DE 10 M³, DMT DE 2 KM E VELOCIDADE MÉDIA 19 KM/H. AF_05/2020</v>
          </cell>
        </row>
        <row r="2777">
          <cell r="A2777">
            <v>101246</v>
          </cell>
          <cell r="B2777" t="str">
            <v>ESCAVAÇÃO VERTICAL PARA INFRAESTRUTURA, COM CARGA, DESCARGA E TRANSPORTE DE SOLO DE 1ª CATEGORIA, COM ESCAVADEIRA HIDRÁULICA (CAÇAMBA: 1,2 M³ / 155HP), FROTA DE 7 CAMINHÕES BASCULANTES DE 14 M³, DMT DE 3 KM E VELOCIDADE MÉDIA 20 KM/H. AF_05/2020</v>
          </cell>
        </row>
        <row r="2778">
          <cell r="A2778">
            <v>101252</v>
          </cell>
          <cell r="B2778" t="str">
            <v>ESCAVAÇÃO VERTICAL PARA INFRAESTRUTURA, COM CARGA, DESCARGA E TRANSPORTE DE SOLO DE 1ª CATEGORIA, COM ESCAVADEIRA HIDRÁULICA (CAÇAMBA: 1,2 M³ / 155HP), FROTA DE 7 CAMINHÕES BASCULANTES DE 18 M³, DMT DE 4 KM E VELOCIDADE MÉDIA 22 KM/H. AF_05/2020</v>
          </cell>
        </row>
        <row r="2779">
          <cell r="A2779">
            <v>101275</v>
          </cell>
          <cell r="B2779" t="str">
            <v>ESCAVAÇÃO VERTICAL PARA INFRAESTRUTURA, COM CARGA, DESCARGA E TRANSPORTE DE SOLO DE 1ª CATEGORIA, COM ESCAVADEIRA HIDRÁULICA (CAÇAMBA: 1,2 M³ / 155HP), FROTA DE 8 CAMINHÕES BASCULANTES DE 10 M³, DMT DE 3 KM E VELOCIDADE MÉDIA 20 KM/H. AF_05/2020</v>
          </cell>
        </row>
        <row r="2780">
          <cell r="A2780">
            <v>101247</v>
          </cell>
          <cell r="B2780" t="str">
            <v>ESCAVAÇÃO VERTICAL PARA INFRAESTRUTURA, COM CARGA, DESCARGA E TRANSPORTE DE SOLO DE 1ª CATEGORIA, COM ESCAVADEIRA HIDRÁULICA (CAÇAMBA: 1,2 M³ / 155HP), FROTA DE 8 CAMINHÕES BASCULANTES DE 14 M³, DMT DE 4 KM E VELOCIDADE MÉDIA 22 KM/H. AF_05/2020</v>
          </cell>
        </row>
        <row r="2781">
          <cell r="A2781">
            <v>101276</v>
          </cell>
          <cell r="B2781" t="str">
            <v>ESCAVAÇÃO VERTICAL PARA INFRAESTRUTURA, COM CARGA, DESCARGA E TRANSPORTE DE SOLO DE 1ª CATEGORIA, COM ESCAVADEIRA HIDRÁULICA (CAÇAMBA: 1,2 M³ / 155HP), FROTA DE 9 CAMINHÕES BASCULANTES DE 10 M³, DMT DE 4 KM E VELOCIDADE MÉDIA 22 KM/H. AF_05/2020</v>
          </cell>
        </row>
        <row r="2782">
          <cell r="A2782">
            <v>101253</v>
          </cell>
          <cell r="B2782" t="str">
            <v>ESCAVAÇÃO VERTICAL PARA INFRAESTRUTURA, COM CARGA, DESCARGA E TRANSPORTE DE SOLO DE 1ª CATEGORIA, COM ESCAVADEIRA HIDRÁULICA (CAÇAMBA: 1,2 M³ / 155HP), FROTA DE 9 CAMINHÕES BASCULANTES DE 18 M³, DMT DE 6 KM E VELOCIDADE MÉDIA 22 KM/H. AF_05/2020</v>
          </cell>
        </row>
        <row r="2783">
          <cell r="A2783">
            <v>101244</v>
          </cell>
          <cell r="B2783" t="str">
            <v>ESCAVAÇÃO VERTICAL PARA INFRAESTRUTURA, COM CARGA, DESCARGA E TRANSPORTE DE SOLO DE 1ª CATEGORIA, COM ESCAVADEIRA HIDRÁULICA (CAÇAMBA: 1,2M³ / 155HP), FROTA DE 6 CAMINHÕES BASCULANTES DE 14 M³, DMT DE 1,5 KM E VELOCIDADE MÉDIA18 KM/H. AF_05/2020</v>
          </cell>
        </row>
        <row r="2784">
          <cell r="A2784">
            <v>93358</v>
          </cell>
          <cell r="B2784" t="str">
            <v>ESCAVAÇÃO MANUAL DE VALA. AF_09/2024</v>
          </cell>
        </row>
        <row r="2785">
          <cell r="A2785">
            <v>90082</v>
          </cell>
          <cell r="B2785" t="str">
            <v>ESCAVAÇÃO MECANIZADA DE VALA COM PROF. ATÉ 1,5 M (MÉDIA MONTANTE E JUSANTE/UMA COMPOSIÇÃO POR TRECHO), ESCAVADEIRA (0,8 M3), LARG. DE 1,5 M A 2,5 M, EM SOLO DE 1A CATEGORIA, EM LOCAIS COM ALTO NÍVEL DE INTERFERÊNCIA. AF_09/2024</v>
          </cell>
        </row>
        <row r="2786">
          <cell r="A2786">
            <v>90091</v>
          </cell>
          <cell r="B2786" t="str">
            <v>ESCAVAÇÃO MECANIZADA DE VALA COM PROF. ATÉ 1,5 M (MÉDIA MONTANTE E JUSANTE/UMA COMPOSIÇÃO POR TRECHO), ESCAVADEIRA (0,8 M3), LARG. DE 1,5 M A 2,5 M, EM SOLO DE 1A CATEGORIA, LOCAIS COM BAIXO NÍVEL DE INTERFERÊNCIA. AF_09/2024</v>
          </cell>
        </row>
        <row r="2787">
          <cell r="A2787">
            <v>102307</v>
          </cell>
          <cell r="B2787" t="str">
            <v>ESCAVAÇÃO MECANIZADA DE VALA COM PROF. ATÉ 1,5 M (MÉDIA MONTANTE E JUSANTE/UMA COMPOSIÇÃO POR TRECHO), ESCAVADEIRA (0,8 M3), LARG. DE 1,5 M A 2,5 M, EM SOLO DE 2A CATEGORIA, EM LOCAIS COM ALTO NÍVEL DE INTERFERÊNCIA. AF_09/2024</v>
          </cell>
        </row>
        <row r="2788">
          <cell r="A2788">
            <v>102315</v>
          </cell>
          <cell r="B2788" t="str">
            <v>ESCAVAÇÃO MECANIZADA DE VALA COM PROF. ATÉ 1,5 M (MÉDIA MONTANTE E JUSANTE/UMA COMPOSIÇÃO POR TRECHO), ESCAVADEIRA (0,8 M3), LARG. DE 1,5 M A 2,5 M, EM SOLO DE 2A CATEGORIA, LOCAIS COM BAIXO NÍVEL DE INTERFERÊNCIA. AF_09/2024</v>
          </cell>
        </row>
        <row r="2789">
          <cell r="A2789">
            <v>102283</v>
          </cell>
          <cell r="B2789" t="str">
            <v>ESCAVAÇÃO MECANIZADA DE VALA COM PROF. ATÉ 1,5 M (MÉDIA MONTANTE E JUSANTE/UMA COMPOSIÇÃO POR TRECHO), ESCAVADEIRA (0,8 M3), LARG. DE 1,5 M A 2,5 M, EM SOLO MOLE, EM LOCAIS COM ALTO NÍVEL DE INTERFERÊNCIA. AF_09/2024</v>
          </cell>
        </row>
        <row r="2790">
          <cell r="A2790">
            <v>102291</v>
          </cell>
          <cell r="B2790" t="str">
            <v>ESCAVAÇÃO MECANIZADA DE VALA COM PROF. ATÉ 1,5 M (MÉDIA MONTANTE E JUSANTE/UMA COMPOSIÇÃO POR TRECHO), ESCAVADEIRA (0,8 M3), LARG. DE 1,5 M A 2,5 M, EM SOLO MOLE, LOCAIS COM BAIXO NÍVEL DE INTERFERÊNCIA. AF_09/2024</v>
          </cell>
        </row>
        <row r="2791">
          <cell r="A2791">
            <v>102276</v>
          </cell>
          <cell r="B2791" t="str">
            <v>ESCAVAÇÃO MECANIZADA DE VALA COM PROF. ATÉ 1,5 M (MÉDIA MONTANTE E JUSANTE/UMA COMPOSIÇÃO POR TRECHO), ESCAVADEIRA (0,8 M3), LARG. MENOR QUE 1,5 M, EM SOLO DE 1A CATEGORIA, EM LOCAIS COM ALTO NÍVEL DE INTERFERÊNCIA. AF_09/2024</v>
          </cell>
        </row>
        <row r="2792">
          <cell r="A2792">
            <v>102306</v>
          </cell>
          <cell r="B2792" t="str">
            <v>ESCAVAÇÃO MECANIZADA DE VALA COM PROF. ATÉ 1,5 M (MÉDIA MONTANTE E JUSANTE/UMA COMPOSIÇÃO POR TRECHO), ESCAVADEIRA (0,8 M3),LARG. ATÉ 1,5 M, EM SOLO DE 2A CATEGORIA, EM LOCAIS COM ALTO NÍVEL DE INTERFERÊNCIA. AF_09/2024</v>
          </cell>
        </row>
        <row r="2793">
          <cell r="A2793">
            <v>102279</v>
          </cell>
          <cell r="B2793" t="str">
            <v>ESCAVAÇÃO MECANIZADA DE VALA COM PROF. ATÉ 1,5 M (MÉDIA MONTANTE E JUSANTE/UMA COMPOSIÇÃO POR TRECHO), ESCAVADEIRA (0,8 M3),LARG. MENOR QUE 1,5 M, EM SOLO DE 1A CATEGORIA, LOCAIS COM BAIXO NÍVEL DE INTERFERÊNCIA. AF_09/2024</v>
          </cell>
        </row>
        <row r="2794">
          <cell r="A2794">
            <v>102282</v>
          </cell>
          <cell r="B2794" t="str">
            <v>ESCAVAÇÃO MECANIZADA DE VALA COM PROF. ATÉ 1,5 M (MÉDIA MONTANTE E JUSANTE/UMA COMPOSIÇÃO POR TRECHO), ESCAVADEIRA (0,8 M3),LARG. MENOR QUE 1,5 M, EM SOLO DE MOLE, EM LOCAIS COM ALTO NÍVEL DE INTERFERÊNCIA. AF_09/2024</v>
          </cell>
        </row>
        <row r="2795">
          <cell r="A2795">
            <v>102290</v>
          </cell>
          <cell r="B2795" t="str">
            <v>ESCAVAÇÃO MECANIZADA DE VALA COM PROF. ATÉ 1,5 M (MÉDIA MONTANTE E JUSANTE/UMA COMPOSIÇÃO POR TRECHO), ESCAVADEIRA (0,8 M3),LARG. MENOR QUE 1,5 M, EM SOLO MOLE, LOCAIS COM BAIXO NÍVEL DE INTERFERÊNCIA. AF_09/2024</v>
          </cell>
        </row>
        <row r="2796">
          <cell r="A2796">
            <v>90100</v>
          </cell>
          <cell r="B2796" t="str">
            <v>ESCAVAÇÃO MECANIZADA DE VALA COM PROF. ATÉ 1,5 M (MÉDIA MONTANTE E JUSANTE/UMA COMPOSIÇÃO POR TRECHO), RETROESCAV. (0,26 M3), LARG. DE 0,8 M A 1,5 M, EM SOLO DE 1A CATEGORIA, EM LOCAIS COM ALTO NÍVEL DE INTERFERÊNCIA. AF_09/2024</v>
          </cell>
        </row>
        <row r="2797">
          <cell r="A2797">
            <v>102323</v>
          </cell>
          <cell r="B2797" t="str">
            <v>ESCAVAÇÃO MECANIZADA DE VALA COM PROF. ATÉ 1,5 M (MÉDIA MONTANTE E JUSANTE/UMA COMPOSIÇÃO POR TRECHO), RETROESCAV. (0,26 M3), LARG. DE 0,8 M A 1,5 M, EM SOLO DE 2A CATEGORIA, EM LOCAIS COM ALTO NÍVEL DE INTERFERÊNCIA. AF_09/2024</v>
          </cell>
        </row>
        <row r="2798">
          <cell r="A2798">
            <v>102327</v>
          </cell>
          <cell r="B2798" t="str">
            <v>ESCAVAÇÃO MECANIZADA DE VALA COM PROF. ATÉ 1,5 M (MÉDIA MONTANTE E JUSANTE/UMA COMPOSIÇÃO POR TRECHO), RETROESCAV. (0,26 M3), LARG. DE 0,8 M A 1,5 M, EM SOLO DE 2A CATEGORIA, EM LOCAIS COM BAIXO NÍVEL DE INTERFERÊNCIA. AF_09/2024</v>
          </cell>
        </row>
        <row r="2799">
          <cell r="A2799">
            <v>102299</v>
          </cell>
          <cell r="B2799" t="str">
            <v>ESCAVAÇÃO MECANIZADA DE VALA COM PROF. ATÉ 1,5 M (MÉDIA MONTANTE E JUSANTE/UMA COMPOSIÇÃO POR TRECHO), RETROESCAV. (0,26 M3), LARG. DE 0,8 M A 1,5 M, EM SOLO MOLE, EM LOCAIS COM ALTO NÍVEL DE INTERFERÊNCIA. AF_09/2024</v>
          </cell>
        </row>
        <row r="2800">
          <cell r="A2800">
            <v>102303</v>
          </cell>
          <cell r="B2800" t="str">
            <v>ESCAVAÇÃO MECANIZADA DE VALA COM PROF. ATÉ 1,5 M (MÉDIA MONTANTE E JUSANTE/UMA COMPOSIÇÃO POR TRECHO), RETROESCAV. (0,26 M3), LARG. DE 0,8 M A 1,5 M, EM SOLO MOLE, LOCAIS COM BAIXO NÍVEL DE INTERFERÊNCIA. AF_09/2024</v>
          </cell>
        </row>
        <row r="2801">
          <cell r="A2801">
            <v>90099</v>
          </cell>
          <cell r="B2801" t="str">
            <v>ESCAVAÇÃO MECANIZADA DE VALA COM PROF. ATÉ 1,5 M (MÉDIA MONTANTE E JUSANTE/UMA COMPOSIÇÃO POR TRECHO), RETROESCAV. (0,26 M3), LARG. MENOR QUE 0,8 M, EM SOLO DE 1A CATEGORIA, EM LOCAIS COM ALTO NÍVEL DE INTERFERÊNCIA. AF_09/2024</v>
          </cell>
        </row>
        <row r="2802">
          <cell r="A2802">
            <v>102322</v>
          </cell>
          <cell r="B2802" t="str">
            <v>ESCAVAÇÃO MECANIZADA DE VALA COM PROF. ATÉ 1,5 M (MÉDIA MONTANTE E JUSANTE/UMA COMPOSIÇÃO POR TRECHO), RETROESCAV. (0,26 M3), LARG. MENOR QUE 0,8 M, EM SOLO DE 2A CATEGORIA, EM LOCAIS COM ALTO NÍVEL DE INTERFERÊNCIA. AF_09/2024</v>
          </cell>
        </row>
        <row r="2803">
          <cell r="A2803">
            <v>102298</v>
          </cell>
          <cell r="B2803" t="str">
            <v>ESCAVAÇÃO MECANIZADA DE VALA COM PROF. ATÉ 1,5 M (MÉDIA MONTANTE E JUSANTE/UMA COMPOSIÇÃO POR TRECHO), RETROESCAV. (0,26 M3), LARG. MENOR QUE 0,8 M, EM SOLO MOLE, EM LOCAIS COM ALTO NÍVEL DE INTERFERÊNCIA. AF_09/2024</v>
          </cell>
        </row>
        <row r="2804">
          <cell r="A2804">
            <v>102302</v>
          </cell>
          <cell r="B2804" t="str">
            <v>ESCAVAÇÃO MECANIZADA DE VALA COM PROF. ATÉ 1,5 M (MÉDIA MONTANTE E JUSANTE/UMA COMPOSIÇÃO POR TRECHO), RETROESCAV. (0,26 M3), LARG. MENOR QUE 0,8 M, EM SOLO MOLE, LOCAIS COM BAIXO NÍVEL DE INTERFERÊNCIA. AF_09/2024</v>
          </cell>
        </row>
        <row r="2805">
          <cell r="A2805">
            <v>102326</v>
          </cell>
          <cell r="B2805" t="str">
            <v>ESCAVAÇÃO MECANIZADA DE VALA COM PROF. ATÉ 1,5 M (MÉDIA MONTANTE E JUSANTE/UMA COMPOSIÇÃO POR TRECHO), RETROESCAV. (0,26 M3), LARGURA MENOR QUE 0,8 M, EM SOLO DE 2A CATEGORIA, EM LOCAIS COM BAIXO NÍVEL DE INTERFERÊNCIA. AF_09/2024</v>
          </cell>
        </row>
        <row r="2806">
          <cell r="A2806">
            <v>102314</v>
          </cell>
          <cell r="B2806" t="str">
            <v>ESCAVAÇÃO MECANIZADA DE VALA COM PROF. ATÉ 1,5 M (MÉDIA MONTANTE E JUSANTE/UMA COMPOSIÇÃO POR TRECHO),COM ESCAVADEIRA (0,8 M3), LARG. MENOR QUE 1,5 M, EM SOLO DE 2A CATEGORIA, LOCAIS COM BAIXO NÍVEL DE INTERFERÊNCIA. AF_09/2024</v>
          </cell>
        </row>
        <row r="2807">
          <cell r="A2807">
            <v>102312</v>
          </cell>
          <cell r="B2807" t="str">
            <v>ESCAVAÇÃO MECANIZADA DE VALA COM PROF. DE 3,0 M ATÉ 4,5 M (MÉDIA MONTANTE E JUSANTE/UMA COMPOSIÇÃO POR TRECHO), ESCAVADEIRA (1,2 M3), LARG. DE 1,5 M A 2,5 M, EM SOLO DE 2A CATEGORIA, EM LOCAIS COM ALTO NÍVEL DE INTERFERÊNCIA. AF_09/2024</v>
          </cell>
        </row>
        <row r="2808">
          <cell r="A2808">
            <v>102288</v>
          </cell>
          <cell r="B2808" t="str">
            <v>ESCAVAÇÃO MECANIZADA DE VALA COM PROF. DE 3,0 M ATÉ 4,5 M (MÉDIA MONTANTE E JUSANTE/UMA COMPOSIÇÃO POR TRECHO), ESCAVADEIRA (1,2 M3), LARG. DE 1,5 M A 2,5 M, EM SOLO MOLE, EM LOCAIS COM ALTO NÍVEL DE INTERFERÊNCIA. AF_09/2024</v>
          </cell>
        </row>
        <row r="2809">
          <cell r="A2809">
            <v>90087</v>
          </cell>
          <cell r="B2809" t="str">
            <v>ESCAVAÇÃO MECANIZADA DE VALA COM PROF. DE 3,0 M ATÉ 4,5 M(MÉDIA MONTANTE E JUSANTE/UMA COMPOSIÇÃO POR TRECHO), ESCAVADEIRA (1,2 M3), LARG. DE 1,5 M A 2,5 M, EM SOLO DE 1A CATEGORIA, EM LOCAIS COM ALTO NÍVEL DE INTERFERÊNCIA. AF_09/2024</v>
          </cell>
        </row>
        <row r="2810">
          <cell r="A2810">
            <v>102308</v>
          </cell>
          <cell r="B2810" t="str">
            <v>ESCAVAÇÃO MECANIZADA DE VALA COM PROF. MAIOR QUE 1,5 M ATÉ 3,0 M (MÉDIA MONTANTE E JUSANTE/UMA COMPOSIÇÃO POR TRECHO), ESCAVADEIRA (0,8 M3), LARG. ATÉ 1,5 M, EM SOLO DE 2A CATEGORIA, EM LOCAIS COM ALTO NÍVEL DE INTERFERÊNCIA. AF_09/2024</v>
          </cell>
        </row>
        <row r="2811">
          <cell r="A2811">
            <v>90084</v>
          </cell>
          <cell r="B2811" t="str">
            <v>ESCAVAÇÃO MECANIZADA DE VALA COM PROF. MAIOR QUE 1,5 M ATÉ 3,0 M (MÉDIA MONTANTE E JUSANTE/UMA COMPOSIÇÃO POR TRECHO), ESCAVADEIRA (0,8 M3), LARGURA ATÉ 1,5 M, EM SOLO DE 1A CATEGORIA, EM LOCAIS COM ALTO NÍVEL DE INTERFERÊNCIA. AF_09/2024</v>
          </cell>
        </row>
        <row r="2812">
          <cell r="A2812">
            <v>102284</v>
          </cell>
          <cell r="B2812" t="str">
            <v>ESCAVAÇÃO MECANIZADA DE VALA COM PROF. MAIOR QUE 1,5 M ATÉ 3,0 M (MÉDIA MONTANTE E JUSANTE/UMA COMPOSIÇÃO POR TRECHO), ESCAVADEIRA (0,8 M3), LARGURA ATÉ 1,5 M, EM SOLO MOLE, EM LOCAIS COM ALTO NÍVEL DE INTERFERÊNCIA. AF_09/2024</v>
          </cell>
        </row>
        <row r="2813">
          <cell r="A2813">
            <v>102325</v>
          </cell>
          <cell r="B2813" t="str">
            <v>ESCAVAÇÃO MECANIZADA DE VALA COM PROF. MAIOR QUE 1,5 M ATÉ 3,0 M (MÉDIA MONTANTE E JUSANTE/UMA COMPOSIÇÃO POR TRECHO), RETROESCAV. (0,26 M3), LARG. DE 0,8 M A 1,5 M, EM SOLO DE 2A CATEGORIA, EM LOCAIS COM ALTO NÍVEL DE INTERFERÊNCIA. AF_09/2024</v>
          </cell>
        </row>
        <row r="2814">
          <cell r="A2814">
            <v>102329</v>
          </cell>
          <cell r="B2814" t="str">
            <v>ESCAVAÇÃO MECANIZADA DE VALA COM PROF. MAIOR QUE 1,5 M ATÉ 3,0 M (MÉDIA MONTANTE E JUSANTE/UMA COMPOSIÇÃO POR TRECHO), RETROESCAV. (0,26 M3), LARG. DE 0,8 M A 1,5 M, EM SOLO DE 2A CATEGORIA, EM LOCAIS COM BAIXO NÍVEL DE INTERFERÊNCIA. AF_09/2024</v>
          </cell>
        </row>
        <row r="2815">
          <cell r="A2815">
            <v>102301</v>
          </cell>
          <cell r="B2815" t="str">
            <v>ESCAVAÇÃO MECANIZADA DE VALA COM PROF. MAIOR QUE 1,5 M ATÉ 3,0 M (MÉDIA MONTANTE E JUSANTE/UMA COMPOSIÇÃO POR TRECHO), RETROESCAV. (0,26 M3), LARG. DE 0,8 M A 1,5 M, EM SOLO MOLE, EM LOCAIS COM ALTO NÍVEL DE INTERFERÊNCIA. AF_09/2024</v>
          </cell>
        </row>
        <row r="2816">
          <cell r="A2816">
            <v>102305</v>
          </cell>
          <cell r="B2816" t="str">
            <v>ESCAVAÇÃO MECANIZADA DE VALA COM PROF. MAIOR QUE 1,5 M ATÉ 3,0 M (MÉDIA MONTANTE E JUSANTE/UMA COMPOSIÇÃO POR TRECHO), RETROESCAV. (0,26 M3), LARG. DE 0,8 M A 1,5 M, EM SOLO MOLE, LOCAIS COM BAIXO NÍVEL DE INTERFERÊNCIA. AF_09/2024</v>
          </cell>
        </row>
        <row r="2817">
          <cell r="A2817">
            <v>90101</v>
          </cell>
          <cell r="B2817" t="str">
            <v>ESCAVAÇÃO MECANIZADA DE VALA COM PROF. MAIOR QUE 1,5 M ATÉ 3,0 M (MÉDIA MONTANTE E JUSANTE/UMA COMPOSIÇÃO POR TRECHO), RETROESCAV. (0,26 M3), LARG. MENOR QUE 0,8 M, EM SOLO DE 1A CATEGORIA, EM LOCAIS COM ALTO NÍVEL DE INTERFERÊNCIA. AF_09/2024</v>
          </cell>
        </row>
        <row r="2818">
          <cell r="A2818">
            <v>102324</v>
          </cell>
          <cell r="B2818" t="str">
            <v>ESCAVAÇÃO MECANIZADA DE VALA COM PROF. MAIOR QUE 1,5 M ATÉ 3,0 M (MÉDIA MONTANTE E JUSANTE/UMA COMPOSIÇÃO POR TRECHO), RETROESCAV. (0,26 M3), LARG. MENOR QUE 0,8 M, EM SOLO DE 2A CATEGORIA, EM LOCAIS COM ALTO NÍVEL DE INTERFERÊNCIA. AF_09/2024</v>
          </cell>
        </row>
        <row r="2819">
          <cell r="A2819">
            <v>102300</v>
          </cell>
          <cell r="B2819" t="str">
            <v>ESCAVAÇÃO MECANIZADA DE VALA COM PROF. MAIOR QUE 1,5 M ATÉ 3,0 M (MÉDIA MONTANTE E JUSANTE/UMA COMPOSIÇÃO POR TRECHO), RETROESCAV. (0,26 M3), LARG. MENOR QUE 0,8 M, EM SOLO MOLE, EM LOCAIS COM ALTO NÍVEL DE INTERFERÊNCIA. AF_09/2024</v>
          </cell>
        </row>
        <row r="2820">
          <cell r="A2820">
            <v>90102</v>
          </cell>
          <cell r="B2820" t="str">
            <v>ESCAVAÇÃO MECANIZADA DE VALA COM PROF. MAIOR QUE 1,5 M ATÉ 3,0 M (MÉDIA MONTANTE E JUSANTE/UMA COMPOSIÇÃO POR TRECHO), RETROESCAV. (0,26 M3), LARGURA DE 0,8 M A 1,5 M, EM SOLO DE 1A CATEGORIA, EM LOCAIS COM ALTO NÍVEL DE INTERFERÊNCIA. AF_09/2024</v>
          </cell>
        </row>
        <row r="2821">
          <cell r="A2821">
            <v>102328</v>
          </cell>
          <cell r="B2821" t="str">
            <v>ESCAVAÇÃO MECANIZADA DE VALA COM PROF. MAIOR QUE 1,5 M ATÉ 3,0 M (MÉDIA MONTANTE E JUSANTE/UMA COMPOSIÇÃO POR TRECHO), RETROESCAV. (0,26 M3),LARG. MENOR QUE 0,8 M, EM SOLO DE 2A CATEGORIA, EM LOCAIS COM BAIXO NÍVEL DE INTERFERÊNCIA. AF_09/2024</v>
          </cell>
        </row>
        <row r="2822">
          <cell r="A2822">
            <v>102304</v>
          </cell>
          <cell r="B2822" t="str">
            <v>ESCAVAÇÃO MECANIZADA DE VALA COM PROF. MAIOR QUE 1,5 M ATÉ 3,0 M (MÉDIA MONTANTE E JUSANTE/UMA COMPOSIÇÃO POR TRECHO), RETROESCAV. (0,26 M3),LARG. MENOR QUE 0,8 M, EM SOLO MOLE, LOCAIS COM BAIXO NÍVEL DE INTERFERÊNCIA. AF_09/2024</v>
          </cell>
        </row>
        <row r="2823">
          <cell r="A2823">
            <v>102295</v>
          </cell>
          <cell r="B2823" t="str">
            <v>ESCAVAÇÃO MECANIZADA DE VALA COM PROF. MAIOR QUE 1,5 M ATÉ 3,0 M (MÉDIA MONTANTE E JUSANTE/UMA COMPOSIÇÃO POR TRECHO),COM ESCAVADEIRA (1,2 M3), LARG. DE 1,5 M A 2,5 M, EM SOLO MOLE, LOCAIS COM BAIXO NÍVEL DE INTERFERÊNCIA. AF_09/2024</v>
          </cell>
        </row>
        <row r="2824">
          <cell r="A2824">
            <v>102281</v>
          </cell>
          <cell r="B2824" t="str">
            <v>ESCAVAÇÃO MECANIZADA DE VALA COM PROF. MAIOR QUE 1,5 M ATÉ 3,0 M (MÉDIA MONTANTE E JUSANTE/UMA COMPOSIÇÃO POR TRECHO),COM ESCAVADEIRA (1,2 M3),LARG. DE 1,5 M A 2,5 M, EM SOLO DE 1A CATEGORIA, LOCAIS COM BAIXO NÍVEL DE INTERFERÊNCIA. AF_09/2024</v>
          </cell>
        </row>
        <row r="2825">
          <cell r="A2825">
            <v>102311</v>
          </cell>
          <cell r="B2825" t="str">
            <v>ESCAVAÇÃO MECANIZADA DE VALA COM PROF. MAIOR QUE 1,5 M ATÉ 3,0 M (MÉDIA MONTANTE E JUSANTE/UMA COMPOSIÇÃO POR TRECHO),COM ESCAVADEIRA (1,2 M3),LARG. DE 1,5 M A 2,5 M, EM SOLO DE 2A CATEGORIA, EM LOCAIS COM ALTO NÍVEL DE INTERFERÊNCIA. AF_09/2024</v>
          </cell>
        </row>
        <row r="2826">
          <cell r="A2826">
            <v>102319</v>
          </cell>
          <cell r="B2826" t="str">
            <v>ESCAVAÇÃO MECANIZADA DE VALA COM PROF. MAIOR QUE 1,5 M ATÉ 3,0 M (MÉDIA MONTANTE E JUSANTE/UMA COMPOSIÇÃO POR TRECHO),COM ESCAVADEIRA (1,2 M3),LARG. DE 1,5 M A 2,5 M, EM SOLO DE 2A CATEGORIA, LOCAIS COM BAIXO NÍVEL DE INTERFERÊNCIA. AF_09/2024</v>
          </cell>
        </row>
        <row r="2827">
          <cell r="A2827">
            <v>102287</v>
          </cell>
          <cell r="B2827" t="str">
            <v>ESCAVAÇÃO MECANIZADA DE VALA COM PROF. MAIOR QUE 1,5 M ATÉ 3,0 M (MÉDIA MONTANTE E JUSANTE/UMA COMPOSIÇÃO POR TRECHO),COM ESCAVADEIRA (1,2 M3),LARG. DE 1,5 M A 2,5 M, EM SOLO MOLE, EM LOCAIS COM ALTO NÍVEL DE INTERFERÊNCIA. AF_09/2024</v>
          </cell>
        </row>
        <row r="2828">
          <cell r="A2828">
            <v>102316</v>
          </cell>
          <cell r="B2828" t="str">
            <v>ESCAVAÇÃO MECANIZADA DE VALA COM PROF. MAIOR QUE 1,5 M E ATÉ 3,0 M (MÉDIA MONTANTE E JUSANTE/UMA COMPOSIÇÃO POR TRECHO), ESCAVADEIRA (0,8 M3), LARG. MENOR QUE 1,5 M, EM SOLO DE 2A CATEGORIA, LOCAIS COM BAIXO NÍVEL DE INTERFERÊNCIA. AF_09/2024</v>
          </cell>
        </row>
        <row r="2829">
          <cell r="A2829">
            <v>102292</v>
          </cell>
          <cell r="B2829" t="str">
            <v>ESCAVAÇÃO MECANIZADA DE VALA COM PROF. MAIOR QUE 1,5 M E ATÉ 3,0 M (MÉDIA MONTANTE E JUSANTE/UMA COMPOSIÇÃO POR TRECHO), ESCAVADEIRA (0,8 M3), LARG. MENOR QUE 1,5 M, EM SOLO MOLE, LOCAIS COM BAIXO NÍVEL DE INTERFERÊNCIA. AF_09/2024</v>
          </cell>
        </row>
        <row r="2830">
          <cell r="A2830">
            <v>90092</v>
          </cell>
          <cell r="B2830" t="str">
            <v>ESCAVAÇÃO MECANIZADA DE VALA COM PROF. MAIOR QUE 1,5 M E ATÉ 3,0 M(MÉDIA MONTANTE E JUSANTE/UMA COMPOSIÇÃO POR TRECHO), ESCAVADEIRA (0,8 M3), LARG. MENOR QUE 1,5 M, EM SOLO DE 1A CATEGORIA, LOCAIS COM BAIXO NÍVEL DE INTERFERÊNCIA. AF_09/2024</v>
          </cell>
        </row>
        <row r="2831">
          <cell r="A2831">
            <v>102278</v>
          </cell>
          <cell r="B2831" t="str">
            <v>ESCAVAÇÃO MECANIZADA DE VALA COM PROF. MAIOR QUE 1,50 M ATÉ 3,0 M (MÉDIA MONTANTE E JUSANTE/UMA COMPOSIÇÃO POR TRECHO), ESCAVADEIRA (1,2 M3), LARG. DE 1,5 M A 2,5 M, EM SOLO DE 1A CATEGORIA, EM LOCAIS COM ALTO NÍVEL DE INTERFERÊNCIA. AF_09/2024</v>
          </cell>
        </row>
        <row r="2832">
          <cell r="A2832">
            <v>90094</v>
          </cell>
          <cell r="B2832" t="str">
            <v>ESCAVAÇÃO MECANIZADA DE VALA COM PROF. MAIOR QUE 3,0 M ATÉ 4,5 M (MÉDIA MONTANTE E JUSANTE/UMA COMPOSIÇÃO POR TRECHO), ESCAVADEIRA (0,8 M3), LARG. MENOR QUE 1,5 M, EM SOLO DE 1A CATEGORIA, LOCAIS COM BAIXO NÍVEL DE INTERFERÊNCIA. AF_09/2024</v>
          </cell>
        </row>
        <row r="2833">
          <cell r="A2833">
            <v>102309</v>
          </cell>
          <cell r="B2833" t="str">
            <v>ESCAVAÇÃO MECANIZADA DE VALA COM PROF. MAIOR QUE 3,0 M ATÉ 4,5 M (MÉDIA MONTANTE E JUSANTE/UMA COMPOSIÇÃO POR TRECHO), ESCAVADEIRA (0,8 M3), LARG. MENOR QUE 1,5 M, EM SOLO DE 2A CATEGORIA, EM LOCAIS COM ALTO NÍVEL DE INTERFERÊNCIA. AF_09/2024</v>
          </cell>
        </row>
        <row r="2834">
          <cell r="A2834">
            <v>102285</v>
          </cell>
          <cell r="B2834" t="str">
            <v>ESCAVAÇÃO MECANIZADA DE VALA COM PROF. MAIOR QUE 3,0 M ATÉ 4,5 M (MÉDIA MONTANTE E JUSANTE/UMA COMPOSIÇÃO POR TRECHO), ESCAVADEIRA (0,8 M3), LARG. MENOR QUE 1,5 M, EM SOLO MOLE, EM LOCAIS COM ALTO NÍVEL DE INTERFERÊNCIA. AF_09/2024</v>
          </cell>
        </row>
        <row r="2835">
          <cell r="A2835">
            <v>90095</v>
          </cell>
          <cell r="B2835" t="str">
            <v>ESCAVAÇÃO MECANIZADA DE VALA COM PROF. MAIOR QUE 3,0 M ATÉ 4,5 M (MÉDIA MONTANTE E JUSANTE/UMA COMPOSIÇÃO POR TRECHO), ESCAVADEIRA (1,2 M3), LARG. DE 1,5 M A 2,5 M, EM SOLO DE 1A CATEGORIA, LOCAIS COM BAIXO NÍVEL DE INTERFERÊNCIA. AF_09/2024</v>
          </cell>
        </row>
        <row r="2836">
          <cell r="A2836">
            <v>102320</v>
          </cell>
          <cell r="B2836" t="str">
            <v>ESCAVAÇÃO MECANIZADA DE VALA COM PROF. MAIOR QUE 3,0 M ATÉ 4,5 M (MÉDIA MONTANTE E JUSANTE/UMA COMPOSIÇÃO POR TRECHO), ESCAVADEIRA (1,2 M3), LARG. DE 1,5 M A 2,5 M, EM SOLO DE 2A CATEGORIA, LOCAIS COM BAIXO NÍVEL DE INTERFERÊNCIA. AF_09/2024</v>
          </cell>
        </row>
        <row r="2837">
          <cell r="A2837">
            <v>102296</v>
          </cell>
          <cell r="B2837" t="str">
            <v>ESCAVAÇÃO MECANIZADA DE VALA COM PROF. MAIOR QUE 3,0 M ATÉ 4,5 M (MÉDIA MONTANTE E JUSANTE/UMA COMPOSIÇÃO POR TRECHO), ESCAVADEIRA (1,2 M3), LARG. DE 1,5 M A 2,5 M, EM SOLO MOLE, LOCAIS COM BAIXO NÍVEL DE INTERFERÊNCIA. AF_09/2024</v>
          </cell>
        </row>
        <row r="2838">
          <cell r="A2838">
            <v>90086</v>
          </cell>
          <cell r="B2838" t="str">
            <v>ESCAVAÇÃO MECANIZADA DE VALA COM PROF. MAIOR QUE 3,0 M ATÉ 4,5 M(MÉDIA MONTANTE E JUSANTE/UMA COMPOSIÇÃO POR TRECHO), ESCAVADEIRA (0,8 M3), LARG. MENOR QUE 1,5 M, EM SOLO DE 1A CATEGORIA, EM LOCAIS COM ALTO NÍVEL DE INTERFERÊNCIA. AF_09/2024</v>
          </cell>
        </row>
        <row r="2839">
          <cell r="A2839">
            <v>102277</v>
          </cell>
          <cell r="B2839" t="str">
            <v>ESCAVAÇÃO MECANIZADA DE VALA COM PROF. MAIOR QUE 4,5 M ATÉ 6,0 M (MÉDIA MONTANTE E JUSANTE/UMA COMPOSIÇÃO POR TRECHO), ESCAVADEIRA (0,8 M3), LARG. MENOR QUE 1,5 M, EM SOLO DE 1A CATEGORIA, EM LOCAIS COM ALTO NÍVEL DE INTERFERÊNCIA. AF_09/2024</v>
          </cell>
        </row>
        <row r="2840">
          <cell r="A2840">
            <v>102286</v>
          </cell>
          <cell r="B2840" t="str">
            <v>ESCAVAÇÃO MECANIZADA DE VALA COM PROF. MAIOR QUE 4,5 M ATÉ 6,0 M (MÉDIA MONTANTE E JUSANTE/UMA COMPOSIÇÃO POR TRECHO), ESCAVADEIRA (0,8 M3),LARG. MENOR QUE 1,5 M, EM SOLO DE MOLE, EM LOCAIS COM ALTO NÍVEL DE INTERFERÊNCIA. AF_09/2024</v>
          </cell>
        </row>
        <row r="2841">
          <cell r="A2841">
            <v>90098</v>
          </cell>
          <cell r="B2841" t="str">
            <v>ESCAVAÇÃO MECANIZADA DE VALA COM PROF. MAIOR QUE 4,5 M ATÉ 6,0 M (MÉDIA MONTANTE E JUSANTE/UMA COMPOSIÇÃO POR TRECHO), ESCAVADEIRA (1,2 M3), LARG. DE 1,5 M A 2,5 M, EM SOLO DE 1A CATEGORIA, LOCAIS COM BAIXO NÍVEL DE INTERFERÊNCIA. AF_09/2024</v>
          </cell>
        </row>
        <row r="2842">
          <cell r="A2842">
            <v>102313</v>
          </cell>
          <cell r="B2842" t="str">
            <v>ESCAVAÇÃO MECANIZADA DE VALA COM PROF. MAIOR QUE 4,5 M ATÉ 6,0 M (MÉDIA MONTANTE E JUSANTE/UMA COMPOSIÇÃO POR TRECHO), ESCAVADEIRA (1,2 M3), LARG. DE 1,5 M A 2,5 M, EM SOLO DE 2A CATEGORIA, EM LOCAIS COM ALTO NÍVEL DE INTERFERÊNCIA. AF_09/2024</v>
          </cell>
        </row>
        <row r="2843">
          <cell r="A2843">
            <v>102321</v>
          </cell>
          <cell r="B2843" t="str">
            <v>ESCAVAÇÃO MECANIZADA DE VALA COM PROF. MAIOR QUE 4,5 M ATÉ 6,0 M (MÉDIA MONTANTE E JUSANTE/UMA COMPOSIÇÃO POR TRECHO), ESCAVADEIRA (1,2 M3), LARG. DE 1,5 M A 2,5 M, EM SOLO DE 2A CATEGORIA, LOCAIS COM BAIXO NÍVEL DE INTERFERÊNCIA. AF_09/2024</v>
          </cell>
        </row>
        <row r="2844">
          <cell r="A2844">
            <v>102289</v>
          </cell>
          <cell r="B2844" t="str">
            <v>ESCAVAÇÃO MECANIZADA DE VALA COM PROF. MAIOR QUE 4,5 M ATÉ 6,0 M (MÉDIA MONTANTE E JUSANTE/UMA COMPOSIÇÃO POR TRECHO), ESCAVADEIRA (1,2 M3), LARG. DE 1,5 M A 2,5 M, EM SOLO MOLE, EM LOCAIS COM ALTO NÍVEL DE INTERFERÊNCIA. AF_09/2024</v>
          </cell>
        </row>
        <row r="2845">
          <cell r="A2845">
            <v>102297</v>
          </cell>
          <cell r="B2845" t="str">
            <v>ESCAVAÇÃO MECANIZADA DE VALA COM PROF. MAIOR QUE 4,5 M ATÉ 6,0 M (MÉDIA MONTANTE E JUSANTE/UMA COMPOSIÇÃO POR TRECHO), ESCAVADEIRA (1,2 M3), LARG. DE 1,5 M A 2,5 M, EM SOLO MOLE, LOCAIS COM BAIXO NÍVEL DE INTERFERÊNCIA. AF_09/2024</v>
          </cell>
        </row>
        <row r="2846">
          <cell r="A2846">
            <v>102280</v>
          </cell>
          <cell r="B2846" t="str">
            <v>ESCAVAÇÃO MECANIZADA DE VALA COM PROF. MAIOR QUE 4,5 M ATÉ 6,0 M (MÉDIA MONTANTE E JUSANTE/UMA COMPOSIÇÃO POR TRECHO),COM ESCAVADEIRA (0,8 M3), LARG. MENOR QUE 1,5 M, EM SOLO DE 1A CATEGORIA, LOCAIS COM BAIXO NÍVEL DE INTERFERÊNCIA. AF_09/2024</v>
          </cell>
        </row>
        <row r="2847">
          <cell r="A2847">
            <v>102294</v>
          </cell>
          <cell r="B2847" t="str">
            <v>ESCAVAÇÃO MECANIZADA DE VALA COM PROF. MAIOR QUE 4,5 M ATÉ 6,0 M (MÉDIA MONTANTE E JUSANTE/UMA COMPOSIÇÃO POR TRECHO),COM ESCAVADEIRA (0,8 M3), LARG. MENOR QUE 1,5 M, EM SOLO MOLE, LOCAIS COM BAIXO NÍVEL DE INTERFERÊNCIA. AF_09/2024</v>
          </cell>
        </row>
        <row r="2848">
          <cell r="A2848">
            <v>90090</v>
          </cell>
          <cell r="B2848" t="str">
            <v>ESCAVAÇÃO MECANIZADA DE VALA COM PROF. MAIOR QUE 4,5 M ATÉ 6,0 M(MÉDIA MONTANTE E JUSANTE/UMA COMPOSIÇÃO POR TRECHO), ESCAVADEIRA (1,2 M3), LARG. DE 1,5 M A 2,5 M, EM SOLO DE 1A CATEGORIA, EM LOCAIS COM ALTO NÍVEL DE INTERFERÊNCIA. AF_09/2024</v>
          </cell>
        </row>
        <row r="2849">
          <cell r="A2849">
            <v>102317</v>
          </cell>
          <cell r="B2849" t="str">
            <v>ESCAVAÇÃO MECANIZADA DE VALA COM PROF.MAIOR QUE 3,0 M ATÉ 4,5 M (MÉDIA MONTANTE E JUSANTE/UMA COMPOSIÇÃO POR TRECHO), ESCAVADEIRA (0,8 M3), LARG. MENOR QUE 1,5 M, EM SOLO DE 2A CATEGORIA, LOCAIS COM BAIXO NÍVEL DE INTERFERÊNCIA. AF_09/2024</v>
          </cell>
        </row>
        <row r="2850">
          <cell r="A2850">
            <v>102293</v>
          </cell>
          <cell r="B2850" t="str">
            <v>ESCAVAÇÃO MECANIZADA DE VALA COM PROF.MAIOR QUE 3,0 M ATÉ 4,5 M (MÉDIA MONTANTE E JUSANTE/UMA COMPOSIÇÃO POR TRECHO), ESCAVADEIRA (0,8 M3), LARG. MENOR QUE 1,5 M, EM SOLO MOLE, LOCAIS COM BAIXO NÍVEL DE INTERFERÊNCIA. AF_09/2024</v>
          </cell>
        </row>
        <row r="2851">
          <cell r="A2851">
            <v>102310</v>
          </cell>
          <cell r="B2851" t="str">
            <v>ESCAVAÇÃO MECANIZADA DE VALA COM PROF.MAIOR QUE 4,5 M ATÉ 6,0 M (MÉDIA MONTANTE E JUSANTE/UMA COMPOSIÇÃO POR TRECHO),COM ESCAVADEIRA (0,8 M3), LARG. MENOR QUE 1,5 M, EM SOLO DE 2A CATEGORIA, EM LOCAIS COM ALTO NÍVEL DE INTERFERÊNCIA. AF_09/2024</v>
          </cell>
        </row>
        <row r="2852">
          <cell r="A2852">
            <v>102318</v>
          </cell>
          <cell r="B2852" t="str">
            <v>ESCAVAÇÃO MECANIZADA DE VALA COM PROF.MAIOR QUE 4,5 M ATÉ 6,0 M (MÉDIA MONTANTE E JUSANTE/UMA COMPOSIÇÃO POR TRECHO),COM ESCAVADEIRA (0,8 M3), LARG. MENOR QUE 1,5 M, EM SOLO DE 2A CATEGORIA, EM LOCAIS COM BAIXO NÍVEL DE INTERFERÊNCIA. AF_09/2024</v>
          </cell>
        </row>
        <row r="2853">
          <cell r="A2853">
            <v>90106</v>
          </cell>
          <cell r="B2853" t="str">
            <v>ESCAVAÇÃO MECANIZADA DE VALA COM PROFUNDIDADE ATÉ 1,5 M (MÉDIA MONTANTE E JUSANTE/UMA COMPOSIÇÃO POR TRECHO), RETROESCAV. (0,26 M3), LARGURA DE 0,8 M A 1,5 M, EM SOLO DE 1A CATEGORIA, LOCAIS COM BAIXO NÍVEL DE INTERFERÊNCIA. AF_09/2024</v>
          </cell>
        </row>
        <row r="2854">
          <cell r="A2854">
            <v>90105</v>
          </cell>
          <cell r="B2854" t="str">
            <v>ESCAVAÇÃO MECANIZADA DE VALA COM PROFUNDIDADE ATÉ 1,5 M (MÉDIA MONTANTE E JUSANTE/UMA COMPOSIÇÃO POR TRECHO), RETROESCAV. (0,26 M3), LARGURA MENOR QUE 0,8 M, EM SOLO DE 1A CATEGORIA, LOCAIS COM BAIXO NÍVEL DE INTERFERÊNCIA. AF_09/2024</v>
          </cell>
        </row>
        <row r="2855">
          <cell r="A2855">
            <v>90108</v>
          </cell>
          <cell r="B2855" t="str">
            <v>ESCAVAÇÃO MECANIZADA DE VALA COM PROFUNDIDADE MAIOR QUE 1,5 M ATÉ 3,0 M (MÉDIA MONTANTE E JUSANTE/UMA COMPOSIÇÃO POR TRECHO), RETROESCAV (0,26 M3), LARGURA DE 0,8 M A 1,5 M, EM SOLO DE 1A CATEGORIA, LOCAIS COM BAIXO NÍVEL DE INTERFERÊNCIA. AF_09/2024</v>
          </cell>
        </row>
        <row r="2856">
          <cell r="A2856">
            <v>90107</v>
          </cell>
          <cell r="B2856" t="str">
            <v>ESCAVAÇÃO MECANIZADA DE VALA COM PROFUNDIDADE MAIOR QUE 1,5 M ATÉ 3,0 M (MÉDIA MONTANTE E JUSANTE/UMA COMPOSIÇÃO POR TRECHO), RETROESCAV. (0,26 M3), LARGURA MENOR QUE 0,8 M, EM SOLO DE 1A CATEGORIA, LOCAIS COM BAIXO NÍVEL DE INTERFERÊNCIA. AF_09/2024</v>
          </cell>
        </row>
        <row r="2857">
          <cell r="A2857">
            <v>102354</v>
          </cell>
          <cell r="B2857" t="str">
            <v>DESMONTE DE MATERIAL DE 3ª CATEGORIA (BLOCOS DE ROCHAS OU MATACOS), COM MARTELETE PNEUMÁTICO MANUAL - EXCLUSIVE CARGA E TRANSPORTE. AF_03/2021</v>
          </cell>
        </row>
        <row r="2858">
          <cell r="A2858">
            <v>102355</v>
          </cell>
          <cell r="B2858" t="str">
            <v>DESMONTE DE MATERIAL DE 3ª CATEGORIA (BLOCOS DE ROCHAS OU MATACOS), EM VALA, COM MARTELETE PNEUMÁTICO MANUAL - EXCLUSIVE RETIRADA, CARGA E TRANSPORTE. AF_03/2021</v>
          </cell>
        </row>
        <row r="2859">
          <cell r="A2859">
            <v>102360</v>
          </cell>
          <cell r="B2859" t="str">
            <v>RETIRADA DE MATERIAL DE 3ª CATEGORIA (APÓS ESCAVAÇÃO/DESMONTE) EM VALAS, COM ESCAVADEIRA HIDRÁULICA - EXCLUSIVE CARGA E TRANSPORTE. AF_03/2021</v>
          </cell>
        </row>
        <row r="2860">
          <cell r="A2860">
            <v>102361</v>
          </cell>
          <cell r="B2860" t="str">
            <v>RETIRADA DE MATERIAL DE 3ª CATEGORIA (APÓS ESCAVAÇÃO/DESMONTE) EM VALAS, COM RETROESCAVADEIRA - EXCLUSIVE CARGA E TRANSPORTE. AF_03/2021</v>
          </cell>
        </row>
        <row r="2861">
          <cell r="A2861">
            <v>101601</v>
          </cell>
          <cell r="B2861" t="str">
            <v>ESCORAMENTO DE VALA, TIPO BLINDAGEM COM PROFUNDIDADE DE 0 A 1,5 M, LARGURA MAIOR OU IGUAL A 1,5 M E MENOR QUE 2,5 M - EXECUÇÃO, NÃO INCLUI MATERIAL. AF_01/2026</v>
          </cell>
        </row>
        <row r="2862">
          <cell r="A2862">
            <v>101600</v>
          </cell>
          <cell r="B2862" t="str">
            <v>ESCORAMENTO DE VALA, TIPO BLINDAGEM, COM PROFUNDIDADE DE 0 A 1,5 M, LARGURA MENOR QUE 1,5 M - EXECUÇÃO, NÃO INCLUI MATERIAL. AF_01/2026</v>
          </cell>
        </row>
        <row r="2863">
          <cell r="A2863">
            <v>101603</v>
          </cell>
          <cell r="B2863" t="str">
            <v>ESCORAMENTO DE VALA, TIPO BLINDAGEM, COM PROFUNDIDADE DE 1,5 A 3,0 M, LARGURA MAIOR OU IGUAL A 1,5 M E MENOR QUE 2,5 M - EXECUÇÃO, NÃO INCLUI MATERIAL. AF_01/2026</v>
          </cell>
        </row>
        <row r="2864">
          <cell r="A2864">
            <v>101602</v>
          </cell>
          <cell r="B2864" t="str">
            <v>ESCORAMENTO DE VALA, TIPO BLINDAGEM, COM PROFUNDIDADE DE 1,5 A 3,0 M, LARGURA MENOR QUE 1,5 M - EXECUÇÃO, NÃO INCLUI MATERIAL. AF_01/2026</v>
          </cell>
        </row>
        <row r="2865">
          <cell r="A2865">
            <v>101605</v>
          </cell>
          <cell r="B2865" t="str">
            <v>ESCORAMENTO DE VALA, TIPO BLINDAGEM, COM PROFUNDIDADE DE 3,0 A 4,5 M, LARGURA MAIOR OU IGUAL A 1,5 M E MENOR QUE 2,5 M - EXECUÇÃO, NÃO INCLUI MATERIAL. AF_01/2026</v>
          </cell>
        </row>
        <row r="2866">
          <cell r="A2866">
            <v>101604</v>
          </cell>
          <cell r="B2866" t="str">
            <v>ESCORAMENTO DE VALA, TIPO BLINDAGEM, COM PROFUNDIDADE DE 3,0 A 4,5 M, LARGURA MENOR QUE 1,5 M - EXECUÇÃO, NÃO INCLUI MATERIAL. AF_01/2026</v>
          </cell>
        </row>
        <row r="2867">
          <cell r="A2867">
            <v>101588</v>
          </cell>
          <cell r="B2867" t="str">
            <v>ESCORAMENTO DE VALA, TIPO CONTÍNUO COM PERFIL METÁLICO "U", COM PROFUNDIDADE DE 0 A 1,5 M, LARGURA MENOR QUE 1,5 M. AF_01/2026</v>
          </cell>
        </row>
        <row r="2868">
          <cell r="A2868">
            <v>101591</v>
          </cell>
          <cell r="B2868" t="str">
            <v>ESCORAMENTO DE VALA, TIPO CONTÍNUO COM PERFIL METÁLICO "U", COM PROFUNDIDADE DE 1,5 A 3,0 M, LARGURA MAIOR OU IGUAL 1,5 M E MENOR QUE 2,5 M. AF_01/2026</v>
          </cell>
        </row>
        <row r="2869">
          <cell r="A2869">
            <v>101590</v>
          </cell>
          <cell r="B2869" t="str">
            <v>ESCORAMENTO DE VALA, TIPO CONTÍNUO COM PERFIL METÁLICO "U", COM PROFUNDIDADE DE 1,5 A 3,0 M, LARGURA MENOR QUE 1,5 M. AF_01/2026</v>
          </cell>
        </row>
        <row r="2870">
          <cell r="A2870">
            <v>101593</v>
          </cell>
          <cell r="B2870" t="str">
            <v>ESCORAMENTO DE VALA, TIPO CONTÍNUO COM PERFIL METÁLICO "U", COM PROFUNDIDADE DE 3,0 A 4,5 M, LARGURA MAIOR OU IGUAL A 1,5 M E MENOR QUE 2,5 M. AF_01/2026</v>
          </cell>
        </row>
        <row r="2871">
          <cell r="A2871">
            <v>101592</v>
          </cell>
          <cell r="B2871" t="str">
            <v>ESCORAMENTO DE VALA, TIPO CONTÍNUO COM PERFIL METÁLICO "U", COM PROFUNDIDADE DE 3,0 A 4,5 M, LARGURA MENOR QUE 1,5 M. AF_01/2026</v>
          </cell>
        </row>
        <row r="2872">
          <cell r="A2872">
            <v>101583</v>
          </cell>
          <cell r="B2872" t="str">
            <v>ESCORAMENTO DE VALA, TIPO CONTÍNUO, COM PROFUNDIDADE DE 0 A 1,5 M, LARGURA MAIOR OU IGUAL A 1,5 M E MENOR QUE 2,5 M. AF_01/2026</v>
          </cell>
        </row>
        <row r="2873">
          <cell r="A2873">
            <v>101582</v>
          </cell>
          <cell r="B2873" t="str">
            <v>ESCORAMENTO DE VALA, TIPO CONTÍNUO, COM PROFUNDIDADE DE 0 A 1,5 M, LARGURA MENOR QUE 1,5 M. AF_01/2026</v>
          </cell>
        </row>
        <row r="2874">
          <cell r="A2874">
            <v>101585</v>
          </cell>
          <cell r="B2874" t="str">
            <v>ESCORAMENTO DE VALA, TIPO CONTÍNUO, COM PROFUNDIDADE DE 1,5 A 3,0 M, LARGURA MAIOR OU IGUAL A 1,5 M E MENOR QUE 2,5 M. AF_01/2026</v>
          </cell>
        </row>
        <row r="2875">
          <cell r="A2875">
            <v>101584</v>
          </cell>
          <cell r="B2875" t="str">
            <v>ESCORAMENTO DE VALA, TIPO CONTÍNUO, COM PROFUNDIDADE DE 1,5 M A 3,0 M, LARGURA MENOR QUE 1,5 M. AF_01/2026</v>
          </cell>
        </row>
        <row r="2876">
          <cell r="A2876">
            <v>101587</v>
          </cell>
          <cell r="B2876" t="str">
            <v>ESCORAMENTO DE VALA, TIPO CONTÍNUO, COM PROFUNDIDADE DE 3,0 A 4,5 M, LARGURA MAIOR OU IGUAL A 1,5 E MENOR QUE 2,5 M. AF_01/2026</v>
          </cell>
        </row>
        <row r="2877">
          <cell r="A2877">
            <v>101586</v>
          </cell>
          <cell r="B2877" t="str">
            <v>ESCORAMENTO DE VALA, TIPO CONTÍNUO, COM PROFUNDIDADE DE 3,0 A 4,5 M, LARGURA MENOR QUE 1,5 M. AF_01/2026</v>
          </cell>
        </row>
        <row r="2878">
          <cell r="A2878">
            <v>101577</v>
          </cell>
          <cell r="B2878" t="str">
            <v>ESCORAMENTO DE VALA, TIPO DESCONTÍNUO, COM PROFUNDIDADE DE 0 A 1,5 M, LARGURA MAIOR OU IGUAL A 1,5 M E MENOR QUE 2,5 M. AF_01/2026</v>
          </cell>
        </row>
        <row r="2879">
          <cell r="A2879">
            <v>101576</v>
          </cell>
          <cell r="B2879" t="str">
            <v>ESCORAMENTO DE VALA, TIPO DESCONTÍNUO, COM PROFUNDIDADE DE 0 A 1,5 M, LARGURA MENOR QUE 1,5 M. AF_01/2026</v>
          </cell>
        </row>
        <row r="2880">
          <cell r="A2880">
            <v>101579</v>
          </cell>
          <cell r="B2880" t="str">
            <v>ESCORAMENTO DE VALA, TIPO DESCONTÍNUO, COM PROFUNDIDADE DE 1,5 A 3,0 M, LARGURA MAIOR OU IGUAL A 1,5 M E MENOR QUE 2,5 M. AF_01/2026</v>
          </cell>
        </row>
        <row r="2881">
          <cell r="A2881">
            <v>101578</v>
          </cell>
          <cell r="B2881" t="str">
            <v>ESCORAMENTO DE VALA, TIPO DESCONTÍNUO, COM PROFUNDIDADE DE 1,5 M A 3,0 M, LARGURA MENOR QUE 1,5 M. AF_01/2026</v>
          </cell>
        </row>
        <row r="2882">
          <cell r="A2882">
            <v>101581</v>
          </cell>
          <cell r="B2882" t="str">
            <v>ESCORAMENTO DE VALA, TIPO DESCONTÍNUO, COM PROFUNDIDADE DE 3,0 A 4,5 M, LARGURA MAIOR OU IGUAL A 1,5 E MENOR QUE 2,5 M. AF_01/2026</v>
          </cell>
        </row>
        <row r="2883">
          <cell r="A2883">
            <v>101580</v>
          </cell>
          <cell r="B2883" t="str">
            <v>ESCORAMENTO DE VALA, TIPO DESCONTÍNUO, COM PROFUNDIDADE DE 3,0 A 4,5 M, LARGURA MENOR QUE 1,5 M. AF_01/2026</v>
          </cell>
        </row>
        <row r="2884">
          <cell r="A2884">
            <v>101571</v>
          </cell>
          <cell r="B2884" t="str">
            <v>ESCORAMENTO DE VALA, TIPO PONTALETEAMENTO, COM PROFUNDIDADE DE 0 A 1,5 M, LARGURA MAIOR OU IGUAL A 1,5 M E MENOR QUE 2,5 M. AF_01/2026</v>
          </cell>
        </row>
        <row r="2885">
          <cell r="A2885">
            <v>101570</v>
          </cell>
          <cell r="B2885" t="str">
            <v>ESCORAMENTO DE VALA, TIPO PONTALETEAMENTO, COM PROFUNDIDADE DE 0 A 1,5 M, LARGURA MENOR QUE 1,5 M. AF_01/2026</v>
          </cell>
        </row>
        <row r="2886">
          <cell r="A2886">
            <v>101573</v>
          </cell>
          <cell r="B2886" t="str">
            <v>ESCORAMENTO DE VALA, TIPO PONTALETEAMENTO, COM PROFUNDIDADE DE 1,5 A 3,0 M, LARGURA MAIOR OU IGUAL A 1,5 M E MENOR QUE 2,5 M. AF_01/2026</v>
          </cell>
        </row>
        <row r="2887">
          <cell r="A2887">
            <v>101572</v>
          </cell>
          <cell r="B2887" t="str">
            <v>ESCORAMENTO DE VALA, TIPO PONTALETEAMENTO, COM PROFUNDIDADE DE 1,5 A 3,0 M, LARGURA MENOR QUE 1,5 M. AF_01/2026</v>
          </cell>
        </row>
        <row r="2888">
          <cell r="A2888">
            <v>101575</v>
          </cell>
          <cell r="B2888" t="str">
            <v>ESCORAMENTO DE VALA, TIPO PONTALETEAMENTO, COM PROFUNDIDADE DE 3,0 A 4,5 M, LARGURA MAIOR OU IGUAL A 1,5 M E MENOR QUE 2,5 M. AF_01/2026</v>
          </cell>
        </row>
        <row r="2889">
          <cell r="A2889">
            <v>101574</v>
          </cell>
          <cell r="B2889" t="str">
            <v>ESCORAMENTO DE VALA, TIPO PONTALETEAMENTO, COM PROFUNDIDADE DE 3,0 A 4,5 M, LARGURA MENOR QUE 1,5 M. AF_01/2026</v>
          </cell>
        </row>
        <row r="2890">
          <cell r="A2890">
            <v>101589</v>
          </cell>
          <cell r="B2890" t="str">
            <v>ESCORAMENTO DE VALA,TIPO CONTÍNUO COM PERFIL METÁLICO "U", COM PROFUNDIDADE DE 0 A 1,5 M, LARGURA MAIOR OU IGUAL A 1,5 E MENOR QUE 2,5 M. AF_01/2026</v>
          </cell>
        </row>
        <row r="2891">
          <cell r="A2891">
            <v>106673</v>
          </cell>
          <cell r="B2891" t="str">
            <v>PREPARO DE FUNDO DE VALA COM LARGURA MAIOR OU IGUAL A 1,5 M E MENOR QUE 2,5 M (ACERTO DO SOLO NATURAL), EM LOCAL COM NÍVEL ALTO DE INTERFERÊNCIA. AF_01/2026</v>
          </cell>
        </row>
        <row r="2892">
          <cell r="A2892">
            <v>101617</v>
          </cell>
          <cell r="B2892" t="str">
            <v>PREPARO DE FUNDO DE VALA COM LARGURA MAIOR OU IGUAL A 1,5 M E MENOR QUE 2,5 M (ACERTO DO SOLO NATURAL), EM LOCAL COM NÍVEL BAIXO DE INTERFERÊNCIA. AF_01/2026</v>
          </cell>
        </row>
        <row r="2893">
          <cell r="A2893">
            <v>101620</v>
          </cell>
          <cell r="B2893" t="str">
            <v>PREPARO DE FUNDO DE VALA COM LARGURA MAIOR OU IGUAL A 1,5 M E MENOR QUE 2,5 M, COM CAMADA DE AREIA, LANÇAMENTO MANUAL. AF_01/2026</v>
          </cell>
        </row>
        <row r="2894">
          <cell r="A2894">
            <v>101625</v>
          </cell>
          <cell r="B2894" t="str">
            <v>PREPARO DE FUNDO DE VALA COM LARGURA MAIOR OU IGUAL A 1,5 M E MENOR QUE 2,5 M, COM CAMADA DE AREIA, LANÇAMENTO MECANIZADO. AF_01/2026</v>
          </cell>
        </row>
        <row r="2895">
          <cell r="A2895">
            <v>101621</v>
          </cell>
          <cell r="B2895" t="str">
            <v>PREPARO DE FUNDO DE VALA COM LARGURA MAIOR OU IGUAL A 1,5 M E MENOR QUE 2,5 M, COM CAMADA DE BRITA, LANÇAMENTO MANUAL. AF_01/2026</v>
          </cell>
        </row>
        <row r="2896">
          <cell r="A2896">
            <v>101624</v>
          </cell>
          <cell r="B2896" t="str">
            <v>PREPARO DE FUNDO DE VALA COM LARGURA MAIOR OU IGUAL A 1,5 M E MENOR QUE 2,5 M, COM CAMADA DE BRITA, LANÇAMENTO MECANIZADO. AF_01/2026</v>
          </cell>
        </row>
        <row r="2897">
          <cell r="A2897">
            <v>106672</v>
          </cell>
          <cell r="B2897" t="str">
            <v>PREPARO DE FUNDO DE VALA COM LARGURA MENOR QUE 1,5 M (ACERTO DO SOLO NATURAL), EM LOCAL COM NÍVEL ALTO DE INTERFERÊNCIA. AF_01/2026</v>
          </cell>
        </row>
        <row r="2898">
          <cell r="A2898">
            <v>101616</v>
          </cell>
          <cell r="B2898" t="str">
            <v>PREPARO DE FUNDO DE VALA COM LARGURA MENOR QUE 1,5 M (ACERTO DO SOLO NATURAL), EM LOCAL COM NÍVEL BAIXO DE INTERFERÊNCIA. AF_01/2026</v>
          </cell>
        </row>
        <row r="2899">
          <cell r="A2899">
            <v>101618</v>
          </cell>
          <cell r="B2899" t="str">
            <v>PREPARO DE FUNDO DE VALA COM LARGURA MENOR QUE 1,5 M, COM CAMADA DE AREIA, LANÇAMENTO MANUAL. AF_01/2026</v>
          </cell>
        </row>
        <row r="2900">
          <cell r="A2900">
            <v>101622</v>
          </cell>
          <cell r="B2900" t="str">
            <v>PREPARO DE FUNDO DE VALA COM LARGURA MENOR QUE 1,5 M, COM CAMADA DE AREIA, LANÇAMENTO MECANIZADO. AF_01/2026</v>
          </cell>
        </row>
        <row r="2901">
          <cell r="A2901">
            <v>101619</v>
          </cell>
          <cell r="B2901" t="str">
            <v>PREPARO DE FUNDO DE VALA COM LARGURA MENOR QUE 1,5 M, COM CAMADA DE BRITA, LANÇAMENTO MANUAL. AF_01/2026</v>
          </cell>
        </row>
        <row r="2902">
          <cell r="A2902">
            <v>101623</v>
          </cell>
          <cell r="B2902" t="str">
            <v>PREPARO DE FUNDO DE VALA COM LARGURA MENOR QUE 1,5 M, COM CAMADA DE BRITA, LANÇAMENTO MECANIZADO. AF_01/2026</v>
          </cell>
        </row>
        <row r="2903">
          <cell r="A2903">
            <v>104482</v>
          </cell>
          <cell r="B2903" t="str">
            <v>ESGOTAMENTO DE VALA COM BOMBA SUBMERSÍVEL. AF_12/2022</v>
          </cell>
        </row>
        <row r="2904">
          <cell r="A2904">
            <v>104189</v>
          </cell>
          <cell r="B2904" t="str">
            <v>INSTALAÇÃO DE MATERIAL GRANULAR FILTRANTE PARA SISTEMA DE REBAIXAMENTO DE LENÇOL FREÁTICO POR POÇOS PROFUNDOSA, DIÂMETRO DO POÇO DE 400 MM. AF_12/2022</v>
          </cell>
        </row>
        <row r="2905">
          <cell r="A2905">
            <v>104185</v>
          </cell>
          <cell r="B2905" t="str">
            <v>INSTALAÇÃO E DESINSTALAÇÃO DE CONJUNTO DE BOMBAS, À VÁCUO E CENTRÍFUGA, PARA SISTEMA DE REBAIXAMENTO DE LENÇOL FREÁTICO POR PONTEIRAS FILTRANTES (EXCLUI O FORNECIMENTO DE BOMBAS). AF_12/2022</v>
          </cell>
        </row>
        <row r="2906">
          <cell r="A2906">
            <v>104184</v>
          </cell>
          <cell r="B2906" t="str">
            <v>INSTALAÇÃO E DESINSTALAÇÃO DE REGISTRO DE PVC PARA SISTEMA DE REBAIXAMENTO DE LENÇOL FREÁTICO POR PONTEIRAS FILTRANTES. AF_12/2022</v>
          </cell>
        </row>
        <row r="2907">
          <cell r="A2907">
            <v>104190</v>
          </cell>
          <cell r="B2907" t="str">
            <v>INSTALAÇÃO E DESINSTALAÇÃO DE SISTEMA DE BOMBA PARA SISTEMA DE REBAIXAMENTO DE LENÇOL FREÁTICO POR POÇOS PROFUNDOS (EXCLUI O FORNECIMENTO DE BOMBA). AF_12/2022</v>
          </cell>
        </row>
        <row r="2908">
          <cell r="A2908">
            <v>104183</v>
          </cell>
          <cell r="B2908" t="str">
            <v>INSTALAÇÃO E DESINSTALAÇÃO DE TUBO COLETOR DE PVC, DIÂMETRO DE 100 MM, PARA SISTEMA DE REBAIXAMENTO DE LENÇOL FREÁTICO POR PONTEIRAS FILTRANTES. AF_12/2022</v>
          </cell>
        </row>
        <row r="2909">
          <cell r="A2909">
            <v>104187</v>
          </cell>
          <cell r="B2909" t="str">
            <v>INSTALAÇÃO E RETIRADA DE REVESTIMENTO METÁLICO PARA PERFURAÇÃO DE SOLO PARA SISTEMA DE REBAIXAMENTO DE LENÇOL FREÁTICO POR PORÇOS PROFUNDOS, DIÂMETRO DO POÇO DE 400 MM. AF_12/2022</v>
          </cell>
        </row>
        <row r="2910">
          <cell r="A2910">
            <v>104186</v>
          </cell>
          <cell r="B2910" t="str">
            <v>PERFURAÇÃO DE SOLO PARA SISTEMA DE REBAIXAMENTO DE LENÇOL FREÁTICO POR POÇOS PROFUNDOS, DIÂMETRO DO POÇO DE 400 MM. AF_12/2022</v>
          </cell>
        </row>
        <row r="2911">
          <cell r="A2911">
            <v>100674</v>
          </cell>
          <cell r="B2911" t="str">
            <v>CAIXILHO FIXO DE ALUMÍNIO PARA VIDRO (VIDRO INCLUSO), BATENTE/ REQUADRO DE 4 A 14 CM, SEM GUARNIÇÃO/ ALIZAR, FIXAÇÃO COM PARAFUSOS, VEDAÇÃO COM SILICONE, EXCLUSIVE CONTRAMARCO - FORNECIMENTO E INSTALAÇÃO. AF_11/2024</v>
          </cell>
        </row>
        <row r="2912">
          <cell r="A2912">
            <v>94589</v>
          </cell>
          <cell r="B2912" t="str">
            <v>CONTRAMARCO DE ALUMÍNIO, FIXAÇÃO COM ARGAMASSA - FORNECIMENTO E INSTALAÇÃO. AF_11/2024</v>
          </cell>
        </row>
        <row r="2913">
          <cell r="A2913">
            <v>94590</v>
          </cell>
          <cell r="B2913" t="str">
            <v>CONTRAMARCO DE ALUMÍNIO, FIXAÇÃO COM PARAFUSO - FORNECIMENTO E INSTALAÇÃO. AF_11/2024</v>
          </cell>
        </row>
        <row r="2914">
          <cell r="A2914">
            <v>94587</v>
          </cell>
          <cell r="B2914" t="str">
            <v>CONTRAMARCO DE AÇO, FIXAÇÃO COM ARGAMASSA - FORNECIMENTO E INSTALAÇÃO. AF_11/2024</v>
          </cell>
        </row>
        <row r="2915">
          <cell r="A2915">
            <v>94588</v>
          </cell>
          <cell r="B2915" t="str">
            <v>CONTRAMARCO DE AÇO, FIXAÇÃO COM PARAFUSO - FORNECIMENTO E INSTALAÇÃO. AF_11/2024</v>
          </cell>
        </row>
        <row r="2916">
          <cell r="A2916">
            <v>105812</v>
          </cell>
          <cell r="B2916" t="str">
            <v>GUARNIÇÃO DE ALUMÍNIO. AF_11/2024</v>
          </cell>
        </row>
        <row r="2917">
          <cell r="A2917">
            <v>94570</v>
          </cell>
          <cell r="B2917" t="str">
            <v>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v>
          </cell>
        </row>
        <row r="2918">
          <cell r="A2918">
            <v>94572</v>
          </cell>
          <cell r="B2918" t="str">
            <v>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v>
          </cell>
        </row>
        <row r="2919">
          <cell r="A2919">
            <v>94573</v>
          </cell>
          <cell r="B2919" t="str">
            <v>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v>
          </cell>
        </row>
        <row r="2920">
          <cell r="A2920">
            <v>94569</v>
          </cell>
          <cell r="B2920" t="str">
            <v>JANELA DE ALUMÍNIO TIPO MAXIM-AR, BATENTE/ REQUADRO 3 A 14 CM, VIDRO INCLUSO, FIXAÇÃO COM PARAFUSO, SEM GUARNIÇÃO/ ALIZAR, DIMENSÕES 60X80 (A X L) CM, SEM ACABAMENTO, VEDAÇÃO COM SILICONE, EXCLUSIVE CONTRAMARCO - FORNECIMENTO E INSTALAÇÃO. AF_11/2024</v>
          </cell>
        </row>
        <row r="2921">
          <cell r="A2921">
            <v>94562</v>
          </cell>
          <cell r="B2921" t="str">
            <v>JANELA DE AÇO DE CORRER COM 4 FOLHAS PARA VIDRO (VIDROS NÃO INCLUSOS), BATENTE/ REQUADRO INCLUSO (6 A 14 CM), FIXAÇÃO COM ARGAMASSA, COM PINTURA ANTICORROSIVA, COM FERRAGENS, FIXAÇÃO COM ARGAMASSA, EXCLUSIVE CONTRAMARCO - FORNECIMENTO E INSTALAÇÃO. AF_11/2024</v>
          </cell>
        </row>
        <row r="2922">
          <cell r="A2922">
            <v>105813</v>
          </cell>
          <cell r="B2922" t="str">
            <v>JANELA DE AÇO GALVANIZADO TIPO MAXIMO-AR, PINT. ANTICORROSIVA, COM BATENTE/REQUADRO DE 6 A 14 CM, SEM VIDRO, COM GRADE, 1 FL, 60 X 80 CM (A X L), FIXAÇÃO COM ARGAMASSA, EXCLUSIVE CONTRAMARCO - FORNECIMENTO E INSTALAÇÃO. AF_11/2024</v>
          </cell>
        </row>
        <row r="2923">
          <cell r="A2923">
            <v>94559</v>
          </cell>
          <cell r="B2923" t="str">
            <v>JANELA DE AÇO TIPO BASCULANTE, PARA VIDROS (VIDROS NÃO INCLUSOS), BATENTE/ REQUADRO INCLUSO (6,5 A 14 CM), DIMENSÕES 60X60 CM, COM COM PINTURA ANTICORROSIVA, SEM ACABAMENTO, COM FERRAGENS, FIXAÇÃO COM ARGAMASSA, EXCLUSIVE CONTRAMARCO - FORNECIMENTO E INSTALAÇÃO. AF_11/2024</v>
          </cell>
        </row>
        <row r="2924">
          <cell r="A2924">
            <v>100668</v>
          </cell>
          <cell r="B2924" t="str">
            <v>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v>
          </cell>
        </row>
        <row r="2925">
          <cell r="A2925">
            <v>100670</v>
          </cell>
          <cell r="B2925" t="str">
            <v>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v>
          </cell>
        </row>
        <row r="2926">
          <cell r="A2926">
            <v>100665</v>
          </cell>
          <cell r="B2926" t="str">
            <v>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row>
        <row r="2927">
          <cell r="A2927">
            <v>100671</v>
          </cell>
          <cell r="B2927" t="str">
            <v>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v>
          </cell>
        </row>
        <row r="2928">
          <cell r="A2928">
            <v>100667</v>
          </cell>
          <cell r="B2928" t="str">
            <v>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row>
        <row r="2929">
          <cell r="A2929">
            <v>100669</v>
          </cell>
          <cell r="B2929" t="str">
            <v>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v>
          </cell>
        </row>
        <row r="2930">
          <cell r="A2930">
            <v>100672</v>
          </cell>
          <cell r="B2930" t="str">
            <v>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v>
          </cell>
        </row>
        <row r="2931">
          <cell r="A2931">
            <v>100666</v>
          </cell>
          <cell r="B2931" t="str">
            <v>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row>
        <row r="2932">
          <cell r="A2932">
            <v>105925</v>
          </cell>
          <cell r="B2932" t="str">
            <v>ALIZAR DE 5X1,5CM PARA PORTA FIXADO COM PREGOS - SOMENTE INSTALAÇÃO. AF_10/2025</v>
          </cell>
        </row>
        <row r="2933">
          <cell r="A2933">
            <v>100659</v>
          </cell>
          <cell r="B2933" t="str">
            <v>ALIZAR DE 5X1,5CM PARA PORTA FIXADO COM PREGOS, PADRÃO MÉDIO - FORNECIMENTO E INSTALAÇÃO. AF_10/2025</v>
          </cell>
        </row>
        <row r="2934">
          <cell r="A2934">
            <v>100660</v>
          </cell>
          <cell r="B2934" t="str">
            <v>ALIZAR DE 5X1,5CM PARA PORTA FIXADO COM PREGOS, PADRÃO POPULAR - FORNECIMENTO E INSTALAÇÃO. AF_10/2025</v>
          </cell>
        </row>
        <row r="2935">
          <cell r="A2935">
            <v>100676</v>
          </cell>
          <cell r="B2935" t="str">
            <v>BATENTE PARA PORTA COM BANDEIRA, FIXAÇÃO COM PARAFUSO E BUCHA. AF_10/2025</v>
          </cell>
        </row>
        <row r="2936">
          <cell r="A2936">
            <v>90806</v>
          </cell>
          <cell r="B2936" t="str">
            <v>BATENTE PARA PORTA DE MADEIRA, FIXAÇÃO COM ARGAMASSA, PADRÃO MÉDIO - FORNECIMENTO E INSTALAÇÃO. AF_10/2025</v>
          </cell>
        </row>
        <row r="2937">
          <cell r="A2937">
            <v>91292</v>
          </cell>
          <cell r="B2937" t="str">
            <v>BATENTE PARA PORTA DE MADEIRA, FIXAÇÃO COM ARGAMASSA, PADRÃO POPULAR FORNECIMENTO E INSTALAÇÃO. AF_10/2025</v>
          </cell>
        </row>
        <row r="2938">
          <cell r="A2938">
            <v>90801</v>
          </cell>
          <cell r="B2938" t="str">
            <v>BATENTE PARA PORTA DE MADEIRA, PADRÃO MÉDIO - FORNECIMENTO E MONTAGEM. AF_10/2025</v>
          </cell>
        </row>
        <row r="2939">
          <cell r="A2939">
            <v>91287</v>
          </cell>
          <cell r="B2939" t="str">
            <v>BATENTE PARA PORTA DE MADEIRA, PADRÃO POPULAR - FORNECIMENTO E MONTAGEM. AF_10/2025</v>
          </cell>
        </row>
        <row r="2940">
          <cell r="A2940">
            <v>100706</v>
          </cell>
          <cell r="B2940" t="str">
            <v>CREMONA EM LATÃO CROMADO OU POLIDO, COMPLETA. AF_10/2025</v>
          </cell>
        </row>
        <row r="2941">
          <cell r="A2941">
            <v>100709</v>
          </cell>
          <cell r="B2941" t="str">
            <v>DOBRADIÇA EM AÇO/FERRO, 3" X 2 1/2", E=1,9 A 2MM, SEN ANEL, CROMADO OU ZINCADO, TAMPA BOLA, COM PARAFUSOS. AF_10/2025</v>
          </cell>
        </row>
        <row r="2942">
          <cell r="A2942">
            <v>100710</v>
          </cell>
          <cell r="B2942" t="str">
            <v>DOBRADIÇA TIPO VAI E VEM EM LATÃO POLIDO 3". AF_10/2025</v>
          </cell>
        </row>
        <row r="2943">
          <cell r="A2943">
            <v>90830</v>
          </cell>
          <cell r="B2943" t="str">
            <v>FECHADURA DE EMBUTIR COM CILINDRO, EXTERNA, COMPLETA, ACABAMENTO PADRÃO MÉDIO, INCLUSO EXECUÇÃO DE FURO - FORNECIMENTO E INSTALAÇÃO. AF_10/2025</v>
          </cell>
        </row>
        <row r="2944">
          <cell r="A2944">
            <v>91304</v>
          </cell>
          <cell r="B2944" t="str">
            <v>FECHADURA DE EMBUTIR COM CILINDRO, EXTERNA, COMPLETA, ACABAMENTO PADRÃO POPULAR, INCLUSO EXECUÇÃO DE FURO - FORNECIMENTO E INSTALAÇÃO. AF_10/2025</v>
          </cell>
        </row>
        <row r="2945">
          <cell r="A2945">
            <v>90831</v>
          </cell>
          <cell r="B2945" t="str">
            <v>FECHADURA DE EMBUTIR PARA PORTA DE BANHEIRO, COMPLETA, ACABAMENTO PADRÃO MÉDIO, INCLUSO EXECUÇÃO DE FURO - FORNECIMENTO E INSTALAÇÃO. AF_10/2025</v>
          </cell>
        </row>
        <row r="2946">
          <cell r="A2946">
            <v>91305</v>
          </cell>
          <cell r="B2946" t="str">
            <v>FECHADURA DE EMBUTIR PARA PORTA DE BANHEIRO, COMPLETA, ACABAMENTO PADRÃO POPULAR, INCLUSO EXECUÇÃO DE FURO - FORNECIMENTO E INSTALAÇÃO. AF_10/2025</v>
          </cell>
        </row>
        <row r="2947">
          <cell r="A2947">
            <v>91306</v>
          </cell>
          <cell r="B2947" t="str">
            <v>FECHADURA DE EMBUTIR PARA PORTAS INTERNAS, COMPLETA, ACABAMENTO PADRÃO MÉDIO, COM EXECUÇÃO DE FURO - FORNECIMENTO E INSTALAÇÃO. AF_10/2025</v>
          </cell>
        </row>
        <row r="2948">
          <cell r="A2948">
            <v>91307</v>
          </cell>
          <cell r="B2948" t="str">
            <v>FECHADURA DE EMBUTIR PARA PORTAS INTERNAS, COMPLETA, ACABAMENTO PADRÃO POPULAR, COM EXECUÇÃO DE FURO - FORNECIMENTO E INSTALAÇÃO. AF_10/2025</v>
          </cell>
        </row>
        <row r="2949">
          <cell r="A2949">
            <v>100707</v>
          </cell>
          <cell r="B2949" t="str">
            <v>FECHO DE EMBUTIR TIPO UNHA 22CM. AF_10/2025</v>
          </cell>
        </row>
        <row r="2950">
          <cell r="A2950">
            <v>100708</v>
          </cell>
          <cell r="B2950" t="str">
            <v>FECHO DE EMBUTIR TIPO UNHA 40CM. AF_10/2025</v>
          </cell>
        </row>
        <row r="2951">
          <cell r="A2951">
            <v>91328</v>
          </cell>
          <cell r="B2951" t="str">
            <v>KIT DE PORTA DE MADEIRA FRISADA, SEMI-OCA (LEVE OU MÉDIA), PADRÃO MÉDIO 60X210CM, ESPESSURA DE 3CM, ITENS INCLUSOS: DOBRADIÇAS, MONTAGEM E INSTALAÇÃO DO BATENTE, SEM FECHADURA - FORNECIMENTO E INSTALAÇÃO. AF_10/2025</v>
          </cell>
        </row>
        <row r="2952">
          <cell r="A2952">
            <v>100687</v>
          </cell>
          <cell r="B2952" t="str">
            <v>KIT DE PORTA DE MADEIRA FRISADA, SEMI-OCA (LEVE OU MÉDIA), PADRÃO MÉDIO, 60X210CM, ESPESSURA DE 3CM, ITENS INCLUSOS: DOBRADIÇAS, MONTAGEM E INSTALAÇÃO DE BATENTE, FECHADURA COM EXECUÇÃO DO FURO - FORNECIMENTO E INSTALAÇÃO. AF_10/2025</v>
          </cell>
        </row>
        <row r="2953">
          <cell r="A2953">
            <v>100681</v>
          </cell>
          <cell r="B2953" t="str">
            <v>KIT DE PORTA DE MADEIRA FRISADA, SEMI-OCA (LEVE OU MÉDIA), PADRÃO MÉDIO, 70X210CM, ESPESSURA DE 3CM, ITENS INCLUSOS: DOBRADIÇAS, MONTAGEM E INSTALAÇÃO DE BATENTE, FECHADURA COM EXECUÇÃO DO FURO - FORNECIMENTO E INSTALAÇÃO. AF_10/2025</v>
          </cell>
        </row>
        <row r="2954">
          <cell r="A2954">
            <v>91330</v>
          </cell>
          <cell r="B2954" t="str">
            <v>KIT DE PORTA DE MADEIRA FRISADA, SEMI-OCA (LEVE OU MÉDIA), PADRÃO MÉDIO, 70X210CM, ESPESSURA DE 3CM, ITENS INCLUSOS: DOBRADIÇAS, MONTAGEM E INSTALAÇÃO DO BATENTE, SEM FECHADURA - FORNECIMENTO E INSTALAÇÃO. AF_10/2025</v>
          </cell>
        </row>
        <row r="2955">
          <cell r="A2955">
            <v>100689</v>
          </cell>
          <cell r="B2955" t="str">
            <v>KIT DE PORTA DE MADEIRA FRISADA, SEMI-OCA (LEVE OU MÉDIA), PADRÃO MÉDIO, 80X210CM, ESPESSURA DE 3,5CM, ITENS INCLUSOS: DOBRADIÇAS, MONTAGEM E INSTALAÇÃO DE BATENTE, FECHADURA COM EXECUÇÃO DO FURO - FORNECIMENTO E INSTALAÇÃO. AF_10/2025</v>
          </cell>
        </row>
        <row r="2956">
          <cell r="A2956">
            <v>91332</v>
          </cell>
          <cell r="B2956" t="str">
            <v>KIT DE PORTA DE MADEIRA FRISADA, SEMI-OCA (LEVE OU MÉDIA), PADRÃO MÉDIO, 80X210CM, ESPESSURA DE 3,5CM, ITENS INCLUSOS: DOBRADIÇAS, MONTAGEM E INSTALAÇÃO DO BATENTE, SEM FECHADURA - FORNECIMENTO E INSTALAÇÃO. AF_10/2025</v>
          </cell>
        </row>
        <row r="2957">
          <cell r="A2957">
            <v>100688</v>
          </cell>
          <cell r="B2957" t="str">
            <v>KIT DE PORTA DE MADEIRA FRISADA, SEMI-OCA (LEVE OU MÉDIA), PADRÃO POPULAR, 60X210CM, ESPESSURA DE 3CM, ITENS INCLUSOS: DOBRADIÇAS, MONTAGEM E INSTALAÇÃO DE BATENTE, FECHADURA COM EXECUÇÃO DO FURO - FORNECIMENTO E INSTALAÇÃO. AF_10/2025</v>
          </cell>
        </row>
        <row r="2958">
          <cell r="A2958">
            <v>91329</v>
          </cell>
          <cell r="B2958" t="str">
            <v>KIT DE PORTA DE MADEIRA FRISADA, SEMI-OCA (LEVE OU MÉDIA), PADRÃO POPULAR, 60X210CM, ESPESSURA DE 3CM, ITENS INCLUSOS: DOBRADIÇAS, MONTAGEM E INSTALAÇÃO DO BATENTE, SEM FECHADURA - FORNECIMENTO E INSTALAÇÃO. AF_10/2025</v>
          </cell>
        </row>
        <row r="2959">
          <cell r="A2959">
            <v>100682</v>
          </cell>
          <cell r="B2959" t="str">
            <v>KIT DE PORTA DE MADEIRA FRISADA, SEMI-OCA (LEVE OU MÉDIA), PADRÃO POPULAR, 70X210CM, ESPESSURA DE 3CM, ITENS INCLUSOS: DOBRADIÇAS, MONTAGEM E INSTALAÇÃO DE BATENTE, FECHADURA COM EXECUÇÃO DO FURO - FORNECIMENTO E INSTALAÇÃO. AF_10/2025</v>
          </cell>
        </row>
        <row r="2960">
          <cell r="A2960">
            <v>91331</v>
          </cell>
          <cell r="B2960" t="str">
            <v>KIT DE PORTA DE MADEIRA FRISADA, SEMI-OCA (LEVE OU MÉDIA), PADRÃO POPULAR, 70X210CM, ESPESSURA DE 3CM, ITENS INCLUSOS: DOBRADIÇAS, MONTAGEM E INSTALAÇÃO DO BATENTE, SEM FECHADURA - FORNECIMENTO E INSTALAÇÃO. AF_10/2025</v>
          </cell>
        </row>
        <row r="2961">
          <cell r="A2961">
            <v>100690</v>
          </cell>
          <cell r="B2961" t="str">
            <v>KIT DE PORTA DE MADEIRA FRISADA, SEMI-OCA (LEVE OU MÉDIA), PADRÃO POPULAR, 80X210CM, ESPESSURA DE 3,5CM, ITENS INCLUSOS: DOBRADIÇAS, MONTAGEM E INSTALAÇÃO DE BATENTE, FECHADURA COM EXECUÇÃO DO FURO - FORNECIMENTO E INSTALAÇÃO. AF_10/2025</v>
          </cell>
        </row>
        <row r="2962">
          <cell r="A2962">
            <v>91333</v>
          </cell>
          <cell r="B2962" t="str">
            <v>KIT DE PORTA DE MADEIRA FRISADA, SEMI-OCA (LEVE OU MÉDIA), PADRÃO POPULAR, 80X210CM, ESPESSURA DE 3,5CM, ITENS INCLUSOS: DOBRADIÇAS, MONTAGEM E INSTALAÇÃO DO BATENTE, SEM FECHADURA - FORNECIMENTO E INSTALAÇÃO. AF_10/2025</v>
          </cell>
        </row>
        <row r="2963">
          <cell r="A2963">
            <v>90845</v>
          </cell>
          <cell r="B2963" t="str">
            <v>KIT DE PORTA DE MADEIRA PARA PINTURA, MACIÇA (PESADA OU SUPERPESADA), PADRÃO MÉDIO, 80X210CM, ESPESSURA DE 3,5CM, ITENS INCLUSOS: DOBRADIÇAS, MONTAGEM E INSTALAÇÃO DO BATENTE, FECHADURA COM EXECUÇÃO DO FURO - FORNECIMENTO E INSTALAÇÃO. AF_10/2025</v>
          </cell>
        </row>
        <row r="2964">
          <cell r="A2964">
            <v>90846</v>
          </cell>
          <cell r="B2964" t="str">
            <v>KIT DE PORTA DE MADEIRA PARA PINTURA, MACIÇA (PESADA OU SUPERPESADA), PADRÃO MÉDIO, 90X210CM, ESPESSURA DE 3,5CM, ITENS INCLUSOS: DOBRADIÇAS, MONTAGEM E INSTALAÇÃO DO BATENTE, FECHADURA COM EXECUÇÃO DO FURO - FORNECIMENTO E INSTALAÇÃO. AF_10/2025</v>
          </cell>
        </row>
        <row r="2965">
          <cell r="A2965">
            <v>91316</v>
          </cell>
          <cell r="B2965" t="str">
            <v>KIT DE PORTA DE MADEIRA PARA PINTURA, MACIÇA (PESADA OU SUPERPESADA), PADRÃO POPULAR, 80X210CM, ESPESSURA DE 3,5CM, ITENS INCLUSOS: DOBRADIÇAS, MONTAGEM E INSTALAÇÃO DO BATENTE, FECHADURA COM EXECUÇÃO DO FURO - FORNECIMENTO E INSTALAÇÃO. AF_10/2025</v>
          </cell>
        </row>
        <row r="2966">
          <cell r="A2966">
            <v>91317</v>
          </cell>
          <cell r="B2966" t="str">
            <v>KIT DE PORTA DE MADEIRA PARA PINTURA, MACIÇA (PESADA OU SUPERPESADA), PADRÃO POPULAR, 90X210CM, ESPESSURA DE 3,5CM, ITENS INCLUSOS: DOBRADIÇAS, MONTAGEM E INSTALAÇÃO DO BATENTE, FECHADURA COM EXECUÇÃO DO FURO - FORNECIMENTO E INSTALAÇÃO. AF_10/2025</v>
          </cell>
        </row>
        <row r="2967">
          <cell r="A2967">
            <v>90841</v>
          </cell>
          <cell r="B2967" t="str">
            <v>KIT DE PORTA DE MADEIRA PARA PINTURA, SEMI-OCA (LEVE OU MÉDIA), PADRÃO MÉDIO, 60X210CM, ESPESSURA DE 3,5CM, ITENS INCLUSOS: DOBRADIÇAS, MONTAGEM E INSTALAÇÃO DO BATENTE, FECHADURA COM EXECUÇÃO DO FURO - FORNECIMENTO E INSTALAÇÃO. AF_10/2025</v>
          </cell>
        </row>
        <row r="2968">
          <cell r="A2968">
            <v>90847</v>
          </cell>
          <cell r="B2968" t="str">
            <v>KIT DE PORTA DE MADEIRA PARA PINTURA, SEMI-OCA (LEVE OU MÉDIA), PADRÃO MÉDIO, 60X210CM, ESPESSURA DE 3,5CM, ITENS INCLUSOS: DOBRADIÇAS, MONTAGEM E INSTALAÇÃO DO BATENTE, SEM FECHADURA - FORNECIMENTO E INSTALAÇÃO. AF_10/2025</v>
          </cell>
        </row>
        <row r="2969">
          <cell r="A2969">
            <v>90842</v>
          </cell>
          <cell r="B2969" t="str">
            <v>KIT DE PORTA DE MADEIRA PARA PINTURA, SEMI-OCA (LEVE OU MÉDIA), PADRÃO MÉDIO, 70X210CM, ESPESSURA DE 3,5CM, ITENS INCLUSOS: DOBRADIÇAS, MONTAGEM E INSTALAÇÃO DO BATENTE, FECHADURA COM EXECUÇÃO DO FURO - FORNECIMENTO E INSTALAÇÃO. AF_10/2025</v>
          </cell>
        </row>
        <row r="2970">
          <cell r="A2970">
            <v>90848</v>
          </cell>
          <cell r="B2970" t="str">
            <v>KIT DE PORTA DE MADEIRA PARA PINTURA, SEMI-OCA (LEVE OU MÉDIA), PADRÃO MÉDIO, 70X210CM, ESPESSURA DE 3,5CM, ITENS INCLUSOS: DOBRADIÇAS, MONTAGEM E INSTALAÇÃO DO BATENTE, SEM FECHADURA - FORNECIMENTO E INSTALAÇÃO. AF_10/2025</v>
          </cell>
        </row>
        <row r="2971">
          <cell r="A2971">
            <v>90843</v>
          </cell>
          <cell r="B2971" t="str">
            <v>KIT DE PORTA DE MADEIRA PARA PINTURA, SEMI-OCA (LEVE OU MÉDIA), PADRÃO MÉDIO, 80X210CM, ESPESSURA DE 3,5CM, ITENS INCLUSOS: DOBRADIÇAS, MONTAGEM E INSTALAÇÃO DO BATENTE, FECHADURA COM EXECUÇÃO DO FURO - FORNECIMENTO E INSTALAÇÃO. AF_10/2025</v>
          </cell>
        </row>
        <row r="2972">
          <cell r="A2972">
            <v>90849</v>
          </cell>
          <cell r="B2972" t="str">
            <v>KIT DE PORTA DE MADEIRA PARA PINTURA, SEMI-OCA (LEVE OU MÉDIA), PADRÃO MÉDIO, 80X210CM, ESPESSURA DE 3,5CM, ITENS INCLUSOS: DOBRADIÇAS, MONTAGEM E INSTALAÇÃO DO BATENTE, SEM FECHADURA - FORNECIMENTO E INSTALAÇÃO. AF_10/2025</v>
          </cell>
        </row>
        <row r="2973">
          <cell r="A2973">
            <v>90844</v>
          </cell>
          <cell r="B2973" t="str">
            <v>KIT DE PORTA DE MADEIRA PARA PINTURA, SEMI-OCA (LEVE OU MÉDIA), PADRÃO MÉDIO, 90X210CM, ESPESSURA DE 3,5CM, ITENS INCLUSOS: DOBRADIÇAS, MONTAGEM E INSTALAÇÃO DO BATENTE, FECHADURA COM EXECUÇÃO DO FURO - FORNECIMENTO E INSTALAÇÃO. AF_10/2025</v>
          </cell>
        </row>
        <row r="2974">
          <cell r="A2974">
            <v>90850</v>
          </cell>
          <cell r="B2974" t="str">
            <v>KIT DE PORTA DE MADEIRA PARA PINTURA, SEMI-OCA (LEVE OU MÉDIA), PADRÃO MÉDIO, 90X210CM, ESPESSURA DE 3,5CM, ITENS INCLUSOS: DOBRADIÇAS, MONTAGEM E INSTALAÇÃO DO BATENTE, SEM FECHADURA - FORNECIMENTO E INSTALAÇÃO. AF_10/2025</v>
          </cell>
        </row>
        <row r="2975">
          <cell r="A2975">
            <v>91312</v>
          </cell>
          <cell r="B2975" t="str">
            <v>KIT DE PORTA DE MADEIRA PARA PINTURA, SEMI-OCA (LEVE OU MÉDIA), PADRÃO POPULAR, 60X210CM, ESPESSURA DE 3,5CM, ITENS INCLUSOS: DOBRADIÇAS, MONTAGEM E INSTALAÇÃO DO BATENTE, FECHADURA COM EXECUÇÃO DO FURO - FORNECIMENTO E INSTALAÇÃO. AF_10/2025</v>
          </cell>
        </row>
        <row r="2976">
          <cell r="A2976">
            <v>91318</v>
          </cell>
          <cell r="B2976" t="str">
            <v>KIT DE PORTA DE MADEIRA PARA PINTURA, SEMI-OCA (LEVE OU MÉDIA), PADRÃO POPULAR, 60X210CM, ESPESSURA DE 3,5CM, ITENS INCLUSOS: DOBRADIÇAS, MONTAGEM E INSTALAÇÃO DO BATENTE, SEM FECHADURA - FORNECIMENTO E INSTALAÇÃO. AF_10/2025</v>
          </cell>
        </row>
        <row r="2977">
          <cell r="A2977">
            <v>91313</v>
          </cell>
          <cell r="B2977" t="str">
            <v>KIT DE PORTA DE MADEIRA PARA PINTURA, SEMI-OCA (LEVE OU MÉDIA), PADRÃO POPULAR, 70X210CM, ESPESSURA DE 3,5CM, ITENS INCLUSOS: DOBRADIÇAS, MONTAGEM E INSTALAÇÃO DO BATENTE, FECHADURA COM EXECUÇÃO DO FURO - FORNECIMENTO E INSTALAÇÃO. AF_10/2025</v>
          </cell>
        </row>
        <row r="2978">
          <cell r="A2978">
            <v>91319</v>
          </cell>
          <cell r="B2978" t="str">
            <v>KIT DE PORTA DE MADEIRA PARA PINTURA, SEMI-OCA (LEVE OU MÉDIA), PADRÃO POPULAR, 70X210CM, ESPESSURA DE 3,5CM, ITENS INCLUSOS: DOBRADIÇAS, MONTAGEM E INSTALAÇÃO DO BATENTE, SEM FECHADURA - FORNECIMENTO E INSTALAÇÃO. AF_10/2025</v>
          </cell>
        </row>
        <row r="2979">
          <cell r="A2979">
            <v>91314</v>
          </cell>
          <cell r="B2979" t="str">
            <v>KIT DE PORTA DE MADEIRA PARA PINTURA, SEMI-OCA (LEVE OU MÉDIA), PADRÃO POPULAR, 80X210CM, ESPESSURA DE 3,5CM, ITENS INCLUSOS: DOBRADIÇAS, MONTAGEM E INSTALAÇÃO DO BATENTE, FECHADURA COM EXECUÇÃO DO FURO - FORNECIMENTO E INSTALAÇÃO. AF_10/2025</v>
          </cell>
        </row>
        <row r="2980">
          <cell r="A2980">
            <v>91320</v>
          </cell>
          <cell r="B2980" t="str">
            <v>KIT DE PORTA DE MADEIRA PARA PINTURA, SEMI-OCA (LEVE OU MÉDIA), PADRÃO POPULAR, 80X210CM, ESPESSURA DE 3,5CM, ITENS INCLUSOS: DOBRADIÇAS, MONTAGEM E INSTALAÇÃO DO BATENTE, SEM FECHADURA - FORNECIMENTO E INSTALAÇÃO. AF_10/2025</v>
          </cell>
        </row>
        <row r="2981">
          <cell r="A2981">
            <v>91315</v>
          </cell>
          <cell r="B2981" t="str">
            <v>KIT DE PORTA DE MADEIRA PARA PINTURA, SEMI-OCA (LEVE OU MÉDIA), PADRÃO POPULAR, 90X210CM, ESPESSURA DE 3,5CM, ITENS INCLUSOS: DOBRADIÇAS, MONTAGEM E INSTALAÇÃO DO BATENTE, FECHADURA COM EXECUÇÃO DO FURO - FORNECIMENTO E INSTALAÇÃO. AF_10/2025</v>
          </cell>
        </row>
        <row r="2982">
          <cell r="A2982">
            <v>91321</v>
          </cell>
          <cell r="B2982" t="str">
            <v>KIT DE PORTA DE MADEIRA PARA PINTURA, SEMI-OCA (LEVE OU MÉDIA), PADRÃO POPULAR, 90X210CM, ESPESSURA DE 3,5CM, ITENS INCLUSOS: DOBRADIÇAS, MONTAGEM E INSTALAÇÃO DO BATENTE, SEM FECHADURA - FORNECIMENTO E INSTALAÇÃO. AF_10/2025</v>
          </cell>
        </row>
        <row r="2983">
          <cell r="A2983">
            <v>90851</v>
          </cell>
          <cell r="B2983" t="str">
            <v>KIT DE PORTA DE MADEIRA PARA PINTURA, SEMI-OCA (PESADA OU SUPERPESADA), PADRÃO MÉDIO, 80X210CM, ESPESSURA DE 3,5CM, ITENS INCLUSOS: DOBRADIÇAS, MONTAGEM E INSTALAÇÃO DO BATENTE, SEM FECHADURA - FORNECIMENTO E INSTALAÇÃO. AF_10/2025</v>
          </cell>
        </row>
        <row r="2984">
          <cell r="A2984">
            <v>90852</v>
          </cell>
          <cell r="B2984" t="str">
            <v>KIT DE PORTA DE MADEIRA PARA PINTURA, SEMI-OCA (PESADA OU SUPERPESADA), PADRÃO MÉDIO, 90X210CM, ESPESSURA DE 3,5CM, ITENS INCLUSOS: DOBRADIÇAS, MONTAGEM E INSTALAÇÃO DO BATENTE, SEM FECHADURA - FORNECIMENTO E INSTALAÇÃO. AF_10/2025</v>
          </cell>
        </row>
        <row r="2985">
          <cell r="A2985">
            <v>91322</v>
          </cell>
          <cell r="B2985" t="str">
            <v>KIT DE PORTA DE MADEIRA PARA PINTURA, SEMI-OCA (PESADA OU SUPERPESADA), PADRÃO POPULAR, 80X210CM, ESPESSURA DE 3,5CM, ITENS INCLUSOS: DOBRADIÇAS, MONTAGEM E INSTALAÇÃO DO BATENTE, SEM FECHADURA - FORNECIMENTO E INSTALAÇÃO. AF_10/2025</v>
          </cell>
        </row>
        <row r="2986">
          <cell r="A2986">
            <v>91323</v>
          </cell>
          <cell r="B2986" t="str">
            <v>KIT DE PORTA DE MADEIRA PARA PINTURA, SEMI-OCA (PESADA OU SUPERPESADA), PADRÃO POPULAR, 90X210CM, ESPESSURA DE 3,5CM, ITENS INCLUSOS: DOBRADIÇAS, MONTAGEM E INSTALAÇÃO DO BATENTE, SEM FECHADURA - FORNECIMENTO E INSTALAÇÃO. AF_10/2025</v>
          </cell>
        </row>
        <row r="2987">
          <cell r="A2987">
            <v>100678</v>
          </cell>
          <cell r="B2987" t="str">
            <v>KIT DE PORTA DE MADEIRA PARA VERNIZ, SEMI-OCA (LEVE OU MÉDIA), PADRÃO MÉDIO, 60X210CM, ESPESSURA DE 3,5CM, ITENS INCLUSOS: DOBRADIÇAS, MONTAGEM E INSTALAÇÃO DE BATENTE, FECHADURA COM EXECUÇÃO DO FURO - FORNECIMENTO E INSTALAÇÃO. AF_10/2025</v>
          </cell>
        </row>
        <row r="2988">
          <cell r="A2988">
            <v>91013</v>
          </cell>
          <cell r="B2988" t="str">
            <v>KIT DE PORTA DE MADEIRA PARA VERNIZ, SEMI-OCA (LEVE OU MÉDIA), PADRÃO MÉDIO, 60X210CM, ESPESSURA DE 3,5CM, ITENS INCLUSOS: DOBRADIÇAS, MONTAGEM E INSTALAÇÃO DO BATENTE, SEM FECHADURA - FORNECIMENTO E INSTALAÇÃO. AF_10/2025</v>
          </cell>
        </row>
        <row r="2989">
          <cell r="A2989">
            <v>100680</v>
          </cell>
          <cell r="B2989" t="str">
            <v>KIT DE PORTA DE MADEIRA PARA VERNIZ, SEMI-OCA (LEVE OU MÉDIA), PADRÃO MÉDIO, 70X210CM, ESPESSURA DE 3,5CM, ITENS INCLUSOS: DOBRADIÇAS, MONTAGEM E INSTALAÇÃO DE BATENTE, FECHADURA COM EXECUÇÃO DO FURO - FORNECIMENTO E INSTALAÇÃO. AF_10/2025</v>
          </cell>
        </row>
        <row r="2990">
          <cell r="A2990">
            <v>91014</v>
          </cell>
          <cell r="B2990" t="str">
            <v>KIT DE PORTA DE MADEIRA PARA VERNIZ, SEMI-OCA (LEVE OU MÉDIA), PADRÃO MÉDIO, 70X210CM, ESPESSURA DE 3,5CM, ITENS INCLUSOS: DOBRADIÇAS, MONTAGEM E INSTALAÇÃO DO BATENTE, SEM FECHADURA - FORNECIMENTO E INSTALAÇÃO. AF_10/2025</v>
          </cell>
        </row>
        <row r="2991">
          <cell r="A2991">
            <v>100683</v>
          </cell>
          <cell r="B2991" t="str">
            <v>KIT DE PORTA DE MADEIRA PARA VERNIZ, SEMI-OCA (LEVE OU MÉDIA), PADRÃO MÉDIO, 80X210CM, ESPESSURA DE 3,5CM, ITENS INCLUSOS: DOBRADIÇAS, MONTAGEM E INSTALAÇÃO DE BATENTE, FECHADURA COM EXECUÇÃO DO FURO - FORNECIMENTO E INSTALAÇÃO. AF_10/2025</v>
          </cell>
        </row>
        <row r="2992">
          <cell r="A2992">
            <v>91015</v>
          </cell>
          <cell r="B2992" t="str">
            <v>KIT DE PORTA DE MADEIRA PARA VERNIZ, SEMI-OCA (LEVE OU MÉDIA), PADRÃO MÉDIO, 80X210CM, ESPESSURA DE 3,5CM, ITENS INCLUSOS: DOBRADIÇAS, MONTAGEM E INSTALAÇÃO DO BATENTE, SEM FECHADURA - FORNECIMENTO E INSTALAÇÃO. AF_10/2025</v>
          </cell>
        </row>
        <row r="2993">
          <cell r="A2993">
            <v>100685</v>
          </cell>
          <cell r="B2993" t="str">
            <v>KIT DE PORTA DE MADEIRA PARA VERNIZ, SEMI-OCA (LEVE OU MÉDIA), PADRÃO MÉDIO, 90X210CM, ESPESSURA DE 3,5CM, ITENS INCLUSOS: DOBRADIÇAS, MONTAGEM E INSTALAÇÃO DE BATENTE, FECHADURA COM EXECUÇÃO DO FURO - FORNECIMENTO E INSTALAÇÃO. AF_10/2025</v>
          </cell>
        </row>
        <row r="2994">
          <cell r="A2994">
            <v>91016</v>
          </cell>
          <cell r="B2994" t="str">
            <v>KIT DE PORTA DE MADEIRA PARA VERNIZ, SEMI-OCA (LEVE OU MÉDIA), PADRÃO MÉDIO, 90X210CM, ESPESSURA DE 3,5CM, ITENS INCLUSOS: DOBRADIÇAS, MONTAGEM E INSTALAÇÃO DO BATENTE, SEM FECHADURA - FORNECIMENTO E INSTALAÇÃO. AF_10/2025</v>
          </cell>
        </row>
        <row r="2995">
          <cell r="A2995">
            <v>100679</v>
          </cell>
          <cell r="B2995" t="str">
            <v>KIT DE PORTA DE MADEIRA PARA VERNIZ, SEMI-OCA (LEVE OU MÉDIA), PADRÃO POPULAR, 60X210CM, ESPESSURA DE 3,5CM, ITENS INCLUSOS: DOBRADIÇAS, MONTAGEM E INSTALAÇÃO DE BATENTE, FECHADURA COM EXECUÇÃO DO FURO - FORNECIMENTO E INSTALAÇÃO. AF_10/2025</v>
          </cell>
        </row>
        <row r="2996">
          <cell r="A2996">
            <v>91324</v>
          </cell>
          <cell r="B2996" t="str">
            <v>KIT DE PORTA DE MADEIRA PARA VERNIZ, SEMI-OCA (LEVE OU MÉDIA), PADRÃO POPULAR, 60X210CM, ESPESSURA DE 3,5CM, ITENS INCLUSOS: DOBRADIÇAS, MONTAGEM E INSTALAÇÃO DO BATENTE, SEM FECHADURA - FORNECIMENTO E INSTALAÇÃO. AF_10/2025</v>
          </cell>
        </row>
        <row r="2997">
          <cell r="A2997">
            <v>100712</v>
          </cell>
          <cell r="B2997" t="str">
            <v>KIT DE PORTA DE MADEIRA PARA VERNIZ, SEMI-OCA (LEVE OU MÉDIA), PADRÃO POPULAR, 70X210CM, ESPESSURA DE 3,5CM, ITENS INCLUSOS: DOBRADIÇAS, MONTAGEM E INSTALAÇÃO DE BATENTE, FECHADURA COM EXECUÇÃO DO FURO - FORNECIMENTO E INSTALAÇÃO. AF_10/2025</v>
          </cell>
        </row>
        <row r="2998">
          <cell r="A2998">
            <v>91325</v>
          </cell>
          <cell r="B2998" t="str">
            <v>KIT DE PORTA DE MADEIRA PARA VERNIZ, SEMI-OCA (LEVE OU MÉDIA), PADRÃO POPULAR, 70X210CM, ESPESSURA DE 3,5CM, ITENS INCLUSOS: DOBRADIÇAS, MONTAGEM E INSTALAÇÃO DO BATENTE, SEM FECHADURA - FORNECIMENTO E INSTALAÇÃO. AF_10/2025</v>
          </cell>
        </row>
        <row r="2999">
          <cell r="A2999">
            <v>100684</v>
          </cell>
          <cell r="B2999" t="str">
            <v>KIT DE PORTA DE MADEIRA PARA VERNIZ, SEMI-OCA (LEVE OU MÉDIA), PADRÃO POPULAR, 80X210CM, ESPESSURA DE 3,5CM, ITENS INCLUSOS: DOBRADIÇAS, MONTAGEM E INSTALAÇÃO DE BATENTE, FECHADURA COM EXECUÇÃO DO FURO - FORNECIMENTO E INSTALAÇÃO. AF_10/2025</v>
          </cell>
        </row>
        <row r="3000">
          <cell r="A3000">
            <v>91326</v>
          </cell>
          <cell r="B3000" t="str">
            <v>KIT DE PORTA DE MADEIRA PARA VERNIZ, SEMI-OCA (LEVE OU MÉDIA), PADRÃO POPULAR, 80X210CM, ESPESSURA DE 3,5CM, ITENS INCLUSOS: DOBRADIÇAS, MONTAGEM E INSTALAÇÃO DO BATENTE, SEM FECHADURA - FORNECIMENTO E INSTALAÇÃO. AF_10/2025</v>
          </cell>
        </row>
        <row r="3001">
          <cell r="A3001">
            <v>100686</v>
          </cell>
          <cell r="B3001" t="str">
            <v>KIT DE PORTA DE MADEIRA PARA VERNIZ, SEMI-OCA (LEVE OU MÉDIA), PADRÃO POPULAR, 90X210CM, ESPESSURA DE 3,5CM, ITENS INCLUSOS: DOBRADIÇAS, MONTAGEM E INSTALAÇÃO DE BATENTE, FECHADURA COM EXECUÇÃO DO FURO - FORNECIMENTO E INSTALAÇÃO. AF_10/2025</v>
          </cell>
        </row>
        <row r="3002">
          <cell r="A3002">
            <v>91327</v>
          </cell>
          <cell r="B3002" t="str">
            <v>KIT DE PORTA DE MADEIRA PARA VERNIZ, SEMI-OCA (LEVE OU MÉDIA), PADRÃO POPULAR, 90X210CM, ESPESSURA DE 3,5CM, ITENS INCLUSOS: DOBRADIÇAS, MONTAGEM E INSTALAÇÃO DO BATENTE, SEM FECHADURA - FORNECIMENTO E INSTALAÇÃO. AF_10/2025</v>
          </cell>
        </row>
        <row r="3003">
          <cell r="A3003">
            <v>100693</v>
          </cell>
          <cell r="B3003" t="str">
            <v>KIT DE PORTA DE MADEIRA TIPO MEXICANA, MACIÇA (PESADA OU SUPERPESADA), PADRÃO MÉDIO, 80X210CM, ESPESSURA DE 3,5CM, ITENS INCLUSOS: DOBRADIÇAS, MONTAGEM E INSTALAÇÃO DE BATENTE, FECHADURA COM EXECUÇÃO DO FURO - FORNECIMENTO E INSTALAÇÃO. AF_10/2025</v>
          </cell>
        </row>
        <row r="3004">
          <cell r="A3004">
            <v>91336</v>
          </cell>
          <cell r="B3004" t="str">
            <v>KIT DE PORTA DE MADEIRA TIPO MEXICANA, MACIÇA (PESADA OU SUPERPESADA), PADRÃO MÉDIO, 80X210CM, ESPESSURA DE 3,5CM, ITENS INCLUSOS: DOBRADIÇAS, MONTAGEM E INSTALAÇÃO DO BATENTE, SEM FECHADURA - FORNECIMENTO E INSTALAÇÃO. AF_10/2025</v>
          </cell>
        </row>
        <row r="3005">
          <cell r="A3005">
            <v>100694</v>
          </cell>
          <cell r="B3005" t="str">
            <v>KIT DE PORTA DE MADEIRA TIPO MEXICANA, MACIÇA (PESADA OU SUPERPESADA), PADRÃO POPULAR, 80X210CM, ESPESSURA DE 3,5CM, ITENS INCLUSOS: DOBRADIÇAS, MONTAGEM E INSTALAÇÃO DE BATENTE, FECHADURA COM EXECUÇÃO DO FURO - FORNECIMENTO E INSTALAÇÃO. AF_10/2025</v>
          </cell>
        </row>
        <row r="3006">
          <cell r="A3006">
            <v>91337</v>
          </cell>
          <cell r="B3006" t="str">
            <v>KIT DE PORTA DE MADEIRA TIPO MEXICANA, MACIÇA (PESADA OU SUPERPESADA), PADRÃO POPULAR, 80X210CM, ESPESSURA DE 3,5CM, ITENS INCLUSOS: DOBRADIÇAS, MONTAGEM E INSTALAÇÃO DO BATENTE, SEM FECHADURA - FORNECIMENTO E INSTALAÇÃO. AF_10/2025</v>
          </cell>
        </row>
        <row r="3007">
          <cell r="A3007">
            <v>100691</v>
          </cell>
          <cell r="B3007" t="str">
            <v>KIT DE PORTA DE MADEIRA TIPO VENEZIANA, 80X210CM (ESPESSURA DE 3CM), PADRÃO MÉDIO, ITENS INCLUSOS: DOBRADIÇAS, MONTAGEM E INSTALAÇÃO DE BATENTE, FECHADURA COM EXECUÇÃO DO FURO - FORNECIMENTO E INSTALAÇÃO. AF_10/2025</v>
          </cell>
        </row>
        <row r="3008">
          <cell r="A3008">
            <v>100692</v>
          </cell>
          <cell r="B3008" t="str">
            <v>KIT DE PORTA DE MADEIRA TIPO VENEZIANA, 80X210CM (ESPESSURA DE 3CM), PADRÃO POPULAR, ITENS INCLUSOS: DOBRADIÇAS, MONTAGEM E INSTALAÇÃO DE BATENTE, FECHADURA COM EXECUÇÃO DO FURO - FORNECIMENTO E INSTALAÇÃO. AF_10/2025</v>
          </cell>
        </row>
        <row r="3009">
          <cell r="A3009">
            <v>91334</v>
          </cell>
          <cell r="B3009" t="str">
            <v>KIT DE PORTA DE MADEIRA TIPO VENEZIANA, PADRÃO MÉDIO, 80X210CM, ESPESSURA DE 3CM, ITENS INCLUSOS: DOBRADIÇAS, MONTAGEM E INSTALAÇÃO DO BATENTE, SEM FECHADURA - FORNECIMENTO E INSTALAÇÃO. AF_10/2025</v>
          </cell>
        </row>
        <row r="3010">
          <cell r="A3010">
            <v>91335</v>
          </cell>
          <cell r="B3010" t="str">
            <v>KIT DE PORTA DE MADEIRA TIPO VENEZIANA, PADRÃO POPULAR, 80X210CM, ESPESSURA DE 3CM, ITENS INCLUSOS: DOBRADIÇAS, MONTAGEM E INSTALAÇÃO DO BATENTE, SEM FECHADURA - FORNECIMENTO E INSTALAÇÃO. AF_10/2025</v>
          </cell>
        </row>
        <row r="3011">
          <cell r="A3011">
            <v>90788</v>
          </cell>
          <cell r="B3011" t="str">
            <v>KIT DE PORTA-PRONTA DE MADEIRA EM ACABAMENTO MELAMÍNICO BRANCO, FOLHA LEVE OU MÉDIA, 60X210CM, EXCLUSIVE FECHADURA, FIXAÇÃO COM PREENCHIMENTO PARCIAL DE ESPUMA EXPANSIVA - FORNECIMENTO E INSTALAÇÃO. AF_10/2025</v>
          </cell>
        </row>
        <row r="3012">
          <cell r="A3012">
            <v>90789</v>
          </cell>
          <cell r="B3012" t="str">
            <v>KIT DE PORTA-PRONTA DE MADEIRA EM ACABAMENTO MELAMÍNICO BRANCO, FOLHA LEVE OU MÉDIA, 70X210CM, EXCLUSIVE FECHADURA, FIXAÇÃO COM PREENCHIMENTO PARCIAL DE ESPUMA EXPANSIVA - FORNECIMENTO E INSTALAÇÃO. AF_10/2025</v>
          </cell>
        </row>
        <row r="3013">
          <cell r="A3013">
            <v>90790</v>
          </cell>
          <cell r="B3013" t="str">
            <v>KIT DE PORTA-PRONTA DE MADEIRA EM ACABAMENTO MELAMÍNICO BRANCO, FOLHA LEVE OU MÉDIA, 80X210CM, EXCLUSIVE FECHADURA, FIXAÇÃO COM PREENCHIMENTO PARCIAL DE ESPUMA EXPANSIVA - FORNECIMENTO E INSTALAÇÃO. AF_10/2025</v>
          </cell>
        </row>
        <row r="3014">
          <cell r="A3014">
            <v>100675</v>
          </cell>
          <cell r="B3014" t="str">
            <v>KIT DE PORTA-PRONTA DE MADEIRA EM ACABAMENTO MELAMÍNICO BRANCO, FOLHA LEVE OU MÉDIA, 90X210, EXCLUSIVE FECHADURA, FIXAÇÃO COM PREENCHIMENTO TOTAL DE ESPUMA EXPANSIVA - FORNECIMENTO E INSTALAÇÃO. AF_10/2025</v>
          </cell>
        </row>
        <row r="3015">
          <cell r="A3015">
            <v>90794</v>
          </cell>
          <cell r="B3015" t="str">
            <v>KIT DE PORTA-PRONTA DE MADEIRA EM ACABAMENTO MELAMÍNICO BRANCO, FOLHA LEVE OU MÉDIA, E BATENTE METÁLICO, 60X210CM, FIXAÇÃO COM ARGAMASSA - FORNECIMENTO E INSTALAÇÃO. AF_10/2025</v>
          </cell>
        </row>
        <row r="3016">
          <cell r="A3016">
            <v>90796</v>
          </cell>
          <cell r="B3016" t="str">
            <v>KIT DE PORTA-PRONTA DE MADEIRA EM ACABAMENTO MELAMÍNICO BRANCO, FOLHA LEVE OU MÉDIA, E BATENTE METÁLICO, 80X210CM, FIXAÇÃO COM ARGAMASSA - FORNECIMENTO E INSTALAÇÃO. AF_10/2025</v>
          </cell>
        </row>
        <row r="3017">
          <cell r="A3017">
            <v>90797</v>
          </cell>
          <cell r="B3017" t="str">
            <v>KIT DE PORTA-PRONTA DE MADEIRA EM ACABAMENTO MELAMÍNICO BRANCO, FOLHA LEVE OU MÉDIA, E BATENTE METÁLICO, 90X210CM, FIXAÇÃO COM ARGAMASSA - FORNECIMENTO E INSTALAÇÃO. AF_10/2025</v>
          </cell>
        </row>
        <row r="3018">
          <cell r="A3018">
            <v>90791</v>
          </cell>
          <cell r="B3018" t="str">
            <v>KIT DE PORTA-PRONTA DE MADEIRA EM ACABAMENTO MELAMÍNICO BRANCO, FOLHA PESADA OU SUPERPESADA, 80X210CM, FIXAÇÃO COM PREENCHIMENTO PARCIAL DE ESPUMA EXPANSIVA - FORNECIMENTO E INSTALAÇÃO. AF_10/2025</v>
          </cell>
        </row>
        <row r="3019">
          <cell r="A3019">
            <v>90793</v>
          </cell>
          <cell r="B3019" t="str">
            <v>KIT DE PORTA-PRONTA DE MADEIRA EM ACABAMENTO MELAMÍNICO BRANCO, FOLHA PESADA OU SUPERPESADA, 90X210CM, FIXAÇÃO COM PREENCHIMENTO TOTAL DE ESPUMA EXPANSIVA - FORNECIMENTO E INSTALAÇÃO. AF_10/2025</v>
          </cell>
        </row>
        <row r="3020">
          <cell r="A3020">
            <v>90798</v>
          </cell>
          <cell r="B3020" t="str">
            <v>KIT DE PORTA-PRONTA DE MADEIRA EM ACABAMENTO MELAMÍNICO BRANCO, FOLHA PESADA OU SUPERPESADA, E BATENTE METÁLICO, 80X210CM, FIXAÇÃO COM ARGAMASSA - FORNECIMENTO E INSTALAÇÃO. AF_10/2025</v>
          </cell>
        </row>
        <row r="3021">
          <cell r="A3021">
            <v>90799</v>
          </cell>
          <cell r="B3021" t="str">
            <v>KIT DE PORTA-PRONTA DE MADEIRA EM ACABAMENTO MELAMÍNICO BRANCO, FOLHA PESADA OU SUPERPESADA, E BATENTE METÁLICO, 90X210CM, FIXAÇÃO COM ARGAMASSA - FORNECIMENTO E INSTALAÇÃO. AF_10/2025</v>
          </cell>
        </row>
        <row r="3022">
          <cell r="A3022">
            <v>100704</v>
          </cell>
          <cell r="B3022" t="str">
            <v>PORTA CADEADO ZINCADO OXIDADO PRETO COM CADEADO DE AÇO INOX, LARGURA DE *50* MM. AF_10/2025</v>
          </cell>
        </row>
        <row r="3023">
          <cell r="A3023">
            <v>90838</v>
          </cell>
          <cell r="B3023" t="str">
            <v>PORTA CORTA-FOGO 90X210X5CM - FORNECIMENTO E INSTALAÇÃO. AF_10/2025</v>
          </cell>
        </row>
        <row r="3024">
          <cell r="A3024">
            <v>94805</v>
          </cell>
          <cell r="B3024" t="str">
            <v>PORTA DE ALUMÍNIO DE ABRIR PARA VIDRO SEM GUARNIÇÃO, 87X210CM, FIXAÇÃO COM PARAFUSOS, INCLUSIVE VIDROS - FORNECIMENTO E INSTALAÇÃO. AF_10/2025</v>
          </cell>
        </row>
        <row r="3025">
          <cell r="A3025">
            <v>106145</v>
          </cell>
          <cell r="B3025" t="str">
            <v>PORTA DE ALUMÍNIO DE ABRIR, P/ VIDRO, C/ GUARNIÇÃO, 87X210CM, FIXAÇÃO COM ARGAMASSA. AF_10/2025</v>
          </cell>
        </row>
        <row r="3026">
          <cell r="A3026">
            <v>106146</v>
          </cell>
          <cell r="B3026" t="str">
            <v>PORTA DE AÇO DE ABRIR, P/ VIDRO, C/ GUARNIÇÃO, 90X210CM, FIXAÇÃO COM ARGAMASSA. AF_10/2025</v>
          </cell>
        </row>
        <row r="3027">
          <cell r="A3027">
            <v>100702</v>
          </cell>
          <cell r="B3027" t="str">
            <v>PORTA DE CORRER DE ALUMÍNIO, COM DUAS FOLHAS PARA VIDRO, INCLUSO VIDRO LISO INCOLOR, FECHADURA E PUXADOR, SEM ALIZAR. AF_10/2025</v>
          </cell>
        </row>
        <row r="3028">
          <cell r="A3028">
            <v>100701</v>
          </cell>
          <cell r="B3028" t="str">
            <v>PORTA DE FERRO, DE ABRIR, TIPO GRADE COM CHAPA, COM GUARNIÇÕES. AF_10/2025</v>
          </cell>
        </row>
        <row r="3029">
          <cell r="A3029">
            <v>100700</v>
          </cell>
          <cell r="B3029" t="str">
            <v>PORTA DE MADEIRA COMPENSADA LISA PARA PINTURA, 120X210X3,5CM, 2 FOLHAS, INCLUSO ADUELA 2A, ALIZAR 2A E DOBRADIÇAS. AF_10/2025</v>
          </cell>
        </row>
        <row r="3030">
          <cell r="A3030">
            <v>91295</v>
          </cell>
          <cell r="B3030" t="str">
            <v>PORTA DE MADEIRA FRISADA, SEMI-OCA (LEVE OU MÉDIA), 60X210CM, ESPESSURA DE 3,5CM, INCLUSO DOBRADIÇAS - FORNECIMENTO E INSTALAÇÃO. AF_10/2025</v>
          </cell>
        </row>
        <row r="3031">
          <cell r="A3031">
            <v>91296</v>
          </cell>
          <cell r="B3031" t="str">
            <v>PORTA DE MADEIRA FRISADA, SEMI-OCA (LEVE OU MÉDIA), 70X210CM, ESPESSURA DE 3,5CM, INCLUSO DOBRADIÇAS - FORNECIMENTO E INSTALAÇÃO. AF_10/2025</v>
          </cell>
        </row>
        <row r="3032">
          <cell r="A3032">
            <v>91297</v>
          </cell>
          <cell r="B3032" t="str">
            <v>PORTA DE MADEIRA FRISADA, SEMI-OCA (LEVE OU MÉDIA), 80X210CM, ESPESSURA DE 3,5CM, INCLUSO DOBRADIÇAS - FORNECIMENTO E INSTALAÇÃO. AF_10/2025</v>
          </cell>
        </row>
        <row r="3033">
          <cell r="A3033">
            <v>90820</v>
          </cell>
          <cell r="B3033" t="str">
            <v>PORTA DE MADEIRA PARA PINTURA, SEMI-OCA (LEVE OU MÉDIA), 60X210CM, ESPESSURA DE 3,5CM, INCLUSO DOBRADIÇAS - FORNECIMENTO E INSTALAÇÃO. AF_10/2025</v>
          </cell>
        </row>
        <row r="3034">
          <cell r="A3034">
            <v>90821</v>
          </cell>
          <cell r="B3034" t="str">
            <v>PORTA DE MADEIRA PARA PINTURA, SEMI-OCA (LEVE OU MÉDIA), 70X210CM, ESPESSURA DE 3,5CM, INCLUSO DOBRADIÇAS - FORNECIMENTO E INSTALAÇÃO. AF_10/2025</v>
          </cell>
        </row>
        <row r="3035">
          <cell r="A3035">
            <v>90822</v>
          </cell>
          <cell r="B3035" t="str">
            <v>PORTA DE MADEIRA PARA PINTURA, SEMI-OCA (LEVE OU MÉDIA), 80X210CM, ESPESSURA DE 3,5CM, INCLUSO DOBRADIÇAS - FORNECIMENTO E INSTALAÇÃO. AF_10/2025</v>
          </cell>
        </row>
        <row r="3036">
          <cell r="A3036">
            <v>90823</v>
          </cell>
          <cell r="B3036" t="str">
            <v>PORTA DE MADEIRA PARA PINTURA, SEMI-OCA (LEVE OU MÉDIA), 90X210CM, ESPESSURA DE 3,5CM, INCLUSO DOBRADIÇAS - FORNECIMENTO E INSTALAÇÃO. AF_10/2025</v>
          </cell>
        </row>
        <row r="3037">
          <cell r="A3037">
            <v>90824</v>
          </cell>
          <cell r="B3037" t="str">
            <v>PORTA DE MADEIRA PARA PINTURA, SEMI-OCA (PESADA OU SUPERPESADA), 80X210CM, ESPESSURA DE 4,0CM, INCLUSO DOBRADIÇAS - FORNECIMENTO E INSTALAÇÃO. AF_10/2025</v>
          </cell>
        </row>
        <row r="3038">
          <cell r="A3038">
            <v>91009</v>
          </cell>
          <cell r="B3038" t="str">
            <v>PORTA DE MADEIRA PARA VERNIZ, SEMI-OCA (LEVE OU MÉDIA), 60X210CM, ESPESSURA DE 3,5CM, INCLUSO DOBRADIÇAS - FORNECIMENTO E INSTALAÇÃO. AF_10/2025</v>
          </cell>
        </row>
        <row r="3039">
          <cell r="A3039">
            <v>91010</v>
          </cell>
          <cell r="B3039" t="str">
            <v>PORTA DE MADEIRA PARA VERNIZ, SEMI-OCA (LEVE OU MÉDIA), 70X210CM, ESPESSURA DE 3,5CM, INCLUSO DOBRADIÇAS - FORNECIMENTO E INSTALAÇÃO. AF_10/2025</v>
          </cell>
        </row>
        <row r="3040">
          <cell r="A3040">
            <v>91011</v>
          </cell>
          <cell r="B3040" t="str">
            <v>PORTA DE MADEIRA PARA VERNIZ, SEMI-OCA (LEVE OU MÉDIA), 80X210CM, ESPESSURA DE 3,5CM, INCLUSO DOBRADIÇAS - FORNECIMENTO E INSTALAÇÃO. AF_10/2025</v>
          </cell>
        </row>
        <row r="3041">
          <cell r="A3041">
            <v>91012</v>
          </cell>
          <cell r="B3041" t="str">
            <v>PORTA DE MADEIRA PARA VERNIZ, SEMI-OCA (LEVE OU MÉDIA), 90X210CM, ESPESSURA DE 3,5CM, INCLUSO DOBRADIÇAS - FORNECIMENTO E INSTALAÇÃO. AF_10/2025</v>
          </cell>
        </row>
        <row r="3042">
          <cell r="A3042">
            <v>91298</v>
          </cell>
          <cell r="B3042" t="str">
            <v>PORTA DE MADEIRA TIPO VENEZIANA, 80X210CM, ESPESSURA DE 3CM, INCLUSO DOBRADIÇAS - FORNECIMENTO E INSTALAÇÃO. AF_10/2025</v>
          </cell>
        </row>
        <row r="3043">
          <cell r="A3043">
            <v>90825</v>
          </cell>
          <cell r="B3043" t="str">
            <v>PORTA DE MADEIRA, MACIÇA (PESADA OU SUPERPESADA), 90X210CM, ESPESSURA DE 4,0CM, INCLUSO DOBRADIÇAS - FORNECIMENTO E INSTALAÇÃO. AF_10/2025</v>
          </cell>
        </row>
        <row r="3044">
          <cell r="A3044">
            <v>91299</v>
          </cell>
          <cell r="B3044" t="str">
            <v>PORTA DE MADEIRA, TIPO MEXICANA, MACIÇA (PESADA OU SUPERPESADA), 70X210CM, ESPESSURA DE 3,5CM, INCLUSO DOBRADIÇAS - FORNECIMENTO E INSTALAÇÃO. AF_10/2025</v>
          </cell>
        </row>
        <row r="3045">
          <cell r="A3045">
            <v>91341</v>
          </cell>
          <cell r="B3045" t="str">
            <v>PORTA EM ALUMÍNIO DE ABRIR TIPO VENEZIANA COM GUARNIÇÃO, FIXAÇÃO COM PARAFUSOS - FORNECIMENTO E INSTALAÇÃO. AF_10/2025</v>
          </cell>
        </row>
        <row r="3046">
          <cell r="A3046">
            <v>94806</v>
          </cell>
          <cell r="B3046" t="str">
            <v>PORTA EM AÇO DE ABRIR PARA VIDRO SEM GUARNIÇÃO, 90X210CM, FIXAÇÃO COM PARAFUSOS, EXCLUSIVE VIDROS - FORNECIMENTO E INSTALAÇÃO. AF_10/2025</v>
          </cell>
        </row>
        <row r="3047">
          <cell r="A3047">
            <v>94807</v>
          </cell>
          <cell r="B3047" t="str">
            <v>PORTA EM AÇO DE ABRIR TIPO VENEZIANA SEM GUARNIÇÃO, 90X210CM, FIXAÇÃO COM PARAFUSOS - FORNECIMENTO E INSTALAÇÃO. AF_10/2025</v>
          </cell>
        </row>
        <row r="3048">
          <cell r="A3048">
            <v>106142</v>
          </cell>
          <cell r="B3048" t="str">
            <v>PORTA-PRONTA DE MADEIRA, FOLHA LEVE OU MÉDIA, 70X210CM, FIXAÇÃO COM PREENCHIMENTO TOTAL DE ESPUMA EXPANSIVA - FORNECIMENTO E INSTALAÇÃO. AF_10/2025</v>
          </cell>
        </row>
        <row r="3049">
          <cell r="A3049">
            <v>106143</v>
          </cell>
          <cell r="B3049" t="str">
            <v>PORTA-PRONTA DE MADEIRA, FOLHA LEVE OU MÉDIA, 80X210CM, FIXAÇÃO COM PREENCHIMENTO TOTAL DE ESPUMA EXPANSIVA - FORNECIMENTO E INSTALAÇÃO. AF_10/2025</v>
          </cell>
        </row>
        <row r="3050">
          <cell r="A3050">
            <v>106144</v>
          </cell>
          <cell r="B3050" t="str">
            <v>PORTA-PRONTA DE MADEIRA, FOLHA PESADA OU SUPERPESADA, 80X210CM, FIXAÇÃO COM PREENCHIMENTO TOTAL DE ESPUMA EXPANSIVA - FORNECIMENTO E INSTALAÇÃO. AF_10/2025</v>
          </cell>
        </row>
        <row r="3051">
          <cell r="A3051">
            <v>100703</v>
          </cell>
          <cell r="B3051" t="str">
            <v>PUXADOR CENTRAL PARA ESQUADRIA DE MADEIRA. AF_10/2025</v>
          </cell>
        </row>
        <row r="3052">
          <cell r="A3052">
            <v>106147</v>
          </cell>
          <cell r="B3052" t="str">
            <v>RECOLOCACAO DE FOLHAS DE PORTA DE MADEIRA PESADA OU SUPER PESADA DE 90 CM DE LARGURA, CONSIDERANDO REAPROVEITAMENTO DO MATERIAL. AF_10/2025</v>
          </cell>
        </row>
        <row r="3053">
          <cell r="A3053">
            <v>100695</v>
          </cell>
          <cell r="B3053" t="str">
            <v>RECOLOCAÇÃO DE FOLHAS DE PORTA DE MADEIRA LEVE OU MÉDIA DE 60CM DE LARGURA, CONSIDERANDO REAPROVEITAMENTO DO MATERIAL. AF_10/2025</v>
          </cell>
        </row>
        <row r="3054">
          <cell r="A3054">
            <v>100696</v>
          </cell>
          <cell r="B3054" t="str">
            <v>RECOLOCAÇÃO DE FOLHAS DE PORTA DE MADEIRA LEVE OU MÉDIA DE 70CM DE LARGURA, CONSIDERANDO REAPROVEITAMENTO DO MATERIAL. AF_10/2025</v>
          </cell>
        </row>
        <row r="3055">
          <cell r="A3055">
            <v>100697</v>
          </cell>
          <cell r="B3055" t="str">
            <v>RECOLOCAÇÃO DE FOLHAS DE PORTA DE MADEIRA LEVE OU MÉDIA DE 80CM DE LARGURA, CONSIDERANDO REAPROVEITAMENTO DO MATERIAL. AF_10/2025</v>
          </cell>
        </row>
        <row r="3056">
          <cell r="A3056">
            <v>100698</v>
          </cell>
          <cell r="B3056" t="str">
            <v>RECOLOCAÇÃO DE FOLHAS DE PORTA DE MADEIRA LEVE OU MÉDIA DE 90CM DE LARGURA, CONSIDERANDO REAPROVEITAMENTO DO MATERIAL. AF_10/2025</v>
          </cell>
        </row>
        <row r="3057">
          <cell r="A3057">
            <v>100699</v>
          </cell>
          <cell r="B3057" t="str">
            <v>RECOLOCAÇÃO DE FOLHAS DE PORTA DE MADEIRA PESADA OU SUPERPESADA DE 80CM DE LARGURA, CONSIDERANDO REAPROVEITAMENTO DO MATERIAL. AF_10/2025</v>
          </cell>
        </row>
        <row r="3058">
          <cell r="A3058">
            <v>100705</v>
          </cell>
          <cell r="B3058" t="str">
            <v>TARJETA TIPO LIVRE/OCUPADO PARA PORTA DE BANHEIRO. AF_10/2025</v>
          </cell>
        </row>
        <row r="3059">
          <cell r="A3059">
            <v>101173</v>
          </cell>
          <cell r="B3059" t="str">
            <v>ESTACA BROCA DE CONCRETO, DIÂMETRO DE 20CM, ESCAVAÇÃO MANUAL COM TRADO CONCHA, COM ARMADURA DE ARRANQUE. AF_05/2020</v>
          </cell>
        </row>
        <row r="3060">
          <cell r="A3060">
            <v>101174</v>
          </cell>
          <cell r="B3060" t="str">
            <v>ESTACA BROCA DE CONCRETO, DIÂMETRO DE 25CM, ESCAVAÇÃO MANUAL COM TRADO CONCHA, COM ARMADURA DE ARRANQUE. AF_05/2020</v>
          </cell>
        </row>
        <row r="3061">
          <cell r="A3061">
            <v>101175</v>
          </cell>
          <cell r="B3061" t="str">
            <v>ESTACA BROCA DE CONCRETO, DIÂMETRO DE 30CM, ESCAVAÇÃO MANUAL COM TRADO CONCHA, COM ARMADURA DE ARRANQUE. AF_05/2020</v>
          </cell>
        </row>
        <row r="3062">
          <cell r="A3062">
            <v>101176</v>
          </cell>
          <cell r="B3062" t="str">
            <v>ESTACA BROCA DE CONCRETO, DIÂMETRO DE 30CM, ESCAVAÇÃO MANUAL COM TRADO CONCHA, INTEIRAMENTE ARMADA. AF_05/2020</v>
          </cell>
        </row>
        <row r="3063">
          <cell r="A3063">
            <v>100899</v>
          </cell>
          <cell r="B3063" t="str">
            <v>ESTACA ESCAVADA MECANICAMENTE, SEM FLUIDO ESTABILIZANTE, COM 25CM DE DIÂMETRO, CONCRETO LANÇADO MANUALMENTE (EXCLUSIVE MOBILIZAÇÃO E DESMOBILIZAÇÃO). AF_01/2020</v>
          </cell>
        </row>
        <row r="3064">
          <cell r="A3064">
            <v>100896</v>
          </cell>
          <cell r="B3064" t="str">
            <v>ESTACA ESCAVADA MECANICAMENTE, SEM FLUIDO ESTABILIZANTE, COM 25CM DE DIÂMETRO, CONCRETO LANÇADO POR CAMINHÃO BETONEIRA (EXCLUSIVE MOBILIZAÇÃO E DESMOBILIZAÇÃO). AF_01/2020</v>
          </cell>
        </row>
        <row r="3065">
          <cell r="A3065">
            <v>100897</v>
          </cell>
          <cell r="B3065" t="str">
            <v>ESTACA ESCAVADA MECANICAMENTE, SEM FLUIDO ESTABILIZANTE, COM 40CM DE DIÂMETRO, CONCRETO LANÇADO POR CAMINHÃO BETONEIRA (EXCLUSIVE MOBILIZAÇÃO E DESMOBILIZAÇÃO). AF_01/2020</v>
          </cell>
        </row>
        <row r="3066">
          <cell r="A3066">
            <v>100900</v>
          </cell>
          <cell r="B3066" t="str">
            <v>ESTACA ESCAVADA MECANICAMENTE, SEM FLUIDO ESTABILIZANTE, COM 60CM DE DIÂMETRO, CONCRETO LANÇADO POR BOMBA LANÇA (EXCLUSIVE BOMBEAMENTO, MOBILIZAÇÃO E DESMOBILIZAÇÃO). AF_01/2020</v>
          </cell>
        </row>
        <row r="3067">
          <cell r="A3067">
            <v>100898</v>
          </cell>
          <cell r="B3067" t="str">
            <v>ESTACA ESCAVADA MECANICAMENTE, SEM FLUIDO ESTABILIZANTE, COM 60CM DE DIÂMETRO, CONCRETO LANÇADO POR CAMINHÃO BETONEIRA (EXCLUSIVE MOBILIZAÇÃO E DESMOBILIZAÇÃO). AF_01/2020</v>
          </cell>
        </row>
        <row r="3068">
          <cell r="A3068">
            <v>100892</v>
          </cell>
          <cell r="B3068" t="str">
            <v>ESTACA METÁLICA PARA CONTENÇÃO, UTILIZANDO PERFIL LAMINADO W250X32,7 (EXCLUSIVE MOBILIZAÇÃO E DESMOBILIZAÇÃO). AF_01/2020</v>
          </cell>
        </row>
        <row r="3069">
          <cell r="A3069">
            <v>100893</v>
          </cell>
          <cell r="B3069" t="str">
            <v>ESTACA METÁLICA PARA CONTENÇÃO, UTILIZANDO PERFIL LAMINADO W250X38,5 (EXCLUSIVE MOBILIZAÇÃO E DESMOBILIZAÇÃO). AF_01/2020</v>
          </cell>
        </row>
        <row r="3070">
          <cell r="A3070">
            <v>100894</v>
          </cell>
          <cell r="B3070" t="str">
            <v>ESTACA METÁLICA PARA CONTENÇÃO, UTILIZANDO PERFIL LAMINADO W250X44,8 (EXCLUSIVE MOBILIZAÇÃO E DESMOBILIZAÇÃO). AF_01/2020</v>
          </cell>
        </row>
        <row r="3071">
          <cell r="A3071">
            <v>100889</v>
          </cell>
          <cell r="B3071" t="str">
            <v>ESTACA METÁLICA PARA FUNDAÇÃO, UTILIZANDO PERFIL LAMINADO HP250X62 (EXCLUSIVE MOBILIZAÇÃO E DESMOBILIZAÇÃO). AF_01/2020</v>
          </cell>
        </row>
        <row r="3072">
          <cell r="A3072">
            <v>100890</v>
          </cell>
          <cell r="B3072" t="str">
            <v>ESTACA METÁLICA PARA FUNDAÇÃO, UTILIZANDO PERFIL LAMINADO HP310X79 (EXCLUSIVE MOBILIZAÇÃO E DESMOBILIZAÇÃO). AF_01/2020</v>
          </cell>
        </row>
        <row r="3073">
          <cell r="A3073">
            <v>100658</v>
          </cell>
          <cell r="B3073" t="str">
            <v>ESTACA PRÉ-MOLDADA DE CONCRETO CENTRIFUGADO, SEÇÃO CIRCULAR, CAPACIDADE DE 100 TONELADAS, INCLUSO EMENDA (EXCLUSIVE MOBILIZAÇÃO E DESMOBILIZAÇÃO). AF_12/2019</v>
          </cell>
        </row>
        <row r="3074">
          <cell r="A3074">
            <v>100657</v>
          </cell>
          <cell r="B3074" t="str">
            <v>ESTACA PRÉ-MOLDADA DE CONCRETO SEÇÃO QUADRADA, CAPACIDADE DE 50 TONELADAS, INCLUSO EMENDA (EXCLUSIVE MOBILIZAÇÃO E DESMOBILIZAÇÃO). AF_12/2019</v>
          </cell>
        </row>
        <row r="3075">
          <cell r="A3075">
            <v>100656</v>
          </cell>
          <cell r="B3075" t="str">
            <v>ESTACA PRÉ-MOLDADA DE CONCRETO, SEÇÃO QUADRADA, CAPACIDADE DE 25 TONELADAS, INCLUSO EMENDA (EXCLUSIVE MOBILIZAÇÃO E DESMOBILIZAÇÃO). AF_12/2019</v>
          </cell>
        </row>
        <row r="3076">
          <cell r="A3076">
            <v>102649</v>
          </cell>
          <cell r="B3076" t="str">
            <v>ESTACA RAIZ, DIÂMETRO DE 20 CM, PERFURADA EM ROCHA (EXCLUSIVE MOBILIZAÇÃO E DESMOBILIZAÇÃO). AF_03/2020</v>
          </cell>
        </row>
        <row r="3077">
          <cell r="A3077">
            <v>102645</v>
          </cell>
          <cell r="B3077" t="str">
            <v>ESTACA RAIZ, DIÂMETRO DE 20 CM, SEM PRESENÇA DE ROCHA (EXCLUSIVE MOBILIZAÇÃO E DESMOBILIZAÇÃO). AF_03/2020</v>
          </cell>
        </row>
        <row r="3078">
          <cell r="A3078">
            <v>102650</v>
          </cell>
          <cell r="B3078" t="str">
            <v>ESTACA RAIZ, DIÂMETRO DE 31 CM, PERFURADA EM ROCHA (EXCLUSIVE MOBILIZAÇÃO E DESMOBILIZAÇÃO). AF_03/2020</v>
          </cell>
        </row>
        <row r="3079">
          <cell r="A3079">
            <v>102646</v>
          </cell>
          <cell r="B3079" t="str">
            <v>ESTACA RAIZ, DIÂMETRO DE 31 CM, SEM PRESENÇA DE ROCHA (EXCLUSIVE MOBILIZAÇÃO E DESMOBILIZAÇÃO). AF_03/2020</v>
          </cell>
        </row>
        <row r="3080">
          <cell r="A3080">
            <v>102651</v>
          </cell>
          <cell r="B3080" t="str">
            <v>ESTACA RAIZ, DIÂMETRO DE 40 CM, PERFURADA EM ROCHA (EXCLUSIVE MOBILIZAÇÃO E DESMOBILIZAÇÃO). AF_03/2020</v>
          </cell>
        </row>
        <row r="3081">
          <cell r="A3081">
            <v>102647</v>
          </cell>
          <cell r="B3081" t="str">
            <v>ESTACA RAIZ, DIÂMETRO DE 40 CM, SEM PRESENÇA DE ROCHA (EXCLUSIVE MOBILIZAÇÃO E DESMOBILIZAÇÃO). AF_03/2020</v>
          </cell>
        </row>
        <row r="3082">
          <cell r="A3082">
            <v>102652</v>
          </cell>
          <cell r="B3082" t="str">
            <v>ESTACA RAIZ, DIÂMETRO DE 45 CM, PERFURADA EM ROCHA (EXCLUSIVE MOBILIZAÇÃO E DESMOBILIZAÇÃO). AF_03/2020</v>
          </cell>
        </row>
        <row r="3083">
          <cell r="A3083">
            <v>102648</v>
          </cell>
          <cell r="B3083" t="str">
            <v>ESTACA RAIZ, DIÂMETRO DE 45 CM, SEM PRESENÇA DE ROCHA (EXCLUSIVE MOBILIZAÇÃO E DESMOBILIZAÇÃO). AF_03/2020</v>
          </cell>
        </row>
        <row r="3084">
          <cell r="A3084">
            <v>106794</v>
          </cell>
          <cell r="B3084" t="str">
            <v>ESTACA HÉLICE CONTÍNUA, DIÂMETRO DE 30 CM, INCLUSO CONCRETO FCK=30MPA E BOMBEAMENTO (EXCLUSIVE ARMADURA, MOBILIZAÇÃO E DESMOBILIZAÇÃO). AF_03/2026</v>
          </cell>
        </row>
        <row r="3085">
          <cell r="A3085">
            <v>100651</v>
          </cell>
          <cell r="B3085" t="str">
            <v>ESTACA HÉLICE CONTÍNUA, DIÂMETRO DE 30 CM, INCLUSO CONCRETO FCK=30MPA, BOMBEAMENTO E ARMADURA MÍNIMA (EXCLUSIVE MOBILIZAÇÃO E DESMOBILIZAÇÃO). AF_03/2026</v>
          </cell>
        </row>
        <row r="3086">
          <cell r="A3086">
            <v>106804</v>
          </cell>
          <cell r="B3086" t="str">
            <v>ESTACA HÉLICE CONTÍNUA, DIÂMETRO DE 30 CM, INCLUSO CONCRETO FCK=40MPA E BOMBEAMENTO (EXCLUSIVE ARMADURA, MOBILIZAÇÃO E DESMOBILIZAÇÃO). AF_03/2026</v>
          </cell>
        </row>
        <row r="3087">
          <cell r="A3087">
            <v>106799</v>
          </cell>
          <cell r="B3087" t="str">
            <v>ESTACA HÉLICE CONTÍNUA, DIÂMETRO DE 30 CM, INCLUSO CONCRETO FCK=40MPA, BOMBEAMENTO E ARMADURA MÍNIMA (EXCLUSIVE MOBILIZAÇÃO E DESMOBILIZAÇÃO). AF_03/2026</v>
          </cell>
        </row>
        <row r="3088">
          <cell r="A3088">
            <v>106795</v>
          </cell>
          <cell r="B3088" t="str">
            <v>ESTACA HÉLICE CONTÍNUA, DIÂMETRO DE 50 CM, INCLUSO CONCRETO FCK=30MPA E BOMBEAMENTO (EXCLUSIVE ARMADURA, MOBILIZAÇÃO E DESMOBILIZAÇÃO). AF_03/2026</v>
          </cell>
        </row>
        <row r="3089">
          <cell r="A3089">
            <v>100652</v>
          </cell>
          <cell r="B3089" t="str">
            <v>ESTACA HÉLICE CONTÍNUA, DIÂMETRO DE 50 CM, INCLUSO CONCRETO FCK=30MPA, BOMBEAMENTO E ARMADURA MÍNIMA (EXCLUSIVE MOBILIZAÇÃO E DESMOBILIZAÇÃO). AF_03/2026</v>
          </cell>
        </row>
        <row r="3090">
          <cell r="A3090">
            <v>106805</v>
          </cell>
          <cell r="B3090" t="str">
            <v>ESTACA HÉLICE CONTÍNUA, DIÂMETRO DE 50 CM, INCLUSO CONCRETO FCK=40MPA E BOMBEAMENTO (EXCLUSIVE ARMADURA, MOBILIZAÇÃO E DESMOBILIZAÇÃO). AF_03/2026</v>
          </cell>
        </row>
        <row r="3091">
          <cell r="A3091">
            <v>106800</v>
          </cell>
          <cell r="B3091" t="str">
            <v>ESTACA HÉLICE CONTÍNUA, DIÂMETRO DE 50 CM, INCLUSO CONCRETO FCK=40MPA, BOMBEAMENTO E ARMADURA MÍNIMA (EXCLUSIVE MOBILIZAÇÃO E DESMOBILIZAÇÃO). AF_03/2026</v>
          </cell>
        </row>
        <row r="3092">
          <cell r="A3092">
            <v>106796</v>
          </cell>
          <cell r="B3092" t="str">
            <v>ESTACA HÉLICE CONTÍNUA, DIÂMETRO DE 70 CM, INCLUSO CONCRETO FCK=30MPA E BOMBEAMENTO (EXCLUSIVE ARMADURA, MOBILIZAÇÃO E DESMOBILIZAÇÃO). AF_03/2026</v>
          </cell>
        </row>
        <row r="3093">
          <cell r="A3093">
            <v>100653</v>
          </cell>
          <cell r="B3093" t="str">
            <v>ESTACA HÉLICE CONTÍNUA, DIÂMETRO DE 70 CM, INCLUSO CONCRETO FCK=30MPA, BOMBEAMENTO E ARMADURA MÍNIMA (EXCLUSIVE MOBILIZAÇÃO E DESMOBILIZAÇÃO). AF_03/2026</v>
          </cell>
        </row>
        <row r="3094">
          <cell r="A3094">
            <v>106806</v>
          </cell>
          <cell r="B3094" t="str">
            <v>ESTACA HÉLICE CONTÍNUA, DIÂMETRO DE 70 CM, INCLUSO CONCRETO FCK=40MPA E BOMBEAMENTO (EXCLUSIVE ARMADURA, MOBILIZAÇÃO E DESMOBILIZAÇÃO). AF_03/2026</v>
          </cell>
        </row>
        <row r="3095">
          <cell r="A3095">
            <v>106801</v>
          </cell>
          <cell r="B3095" t="str">
            <v>ESTACA HÉLICE CONTÍNUA, DIÂMETRO DE 70 CM, INCLUSO CONCRETO FCK=40MPA, BOMBEAMENTO E ARMADURA MÍNIMA (EXCLUSIVE MOBILIZAÇÃO E DESMOBILIZAÇÃO). AF_03/2026</v>
          </cell>
        </row>
        <row r="3096">
          <cell r="A3096">
            <v>106797</v>
          </cell>
          <cell r="B3096" t="str">
            <v>ESTACA HÉLICE CONTÍNUA, DIÂMETRO DE 80 CM, INCLUSO CONCRETO FCK=30MPA E BOMBEAMENTO (EXCLUSIVE ARMADURA, MOBILIZAÇÃO E DESMOBILIZAÇÃO). AF_03/2026</v>
          </cell>
        </row>
        <row r="3097">
          <cell r="A3097">
            <v>100654</v>
          </cell>
          <cell r="B3097" t="str">
            <v>ESTACA HÉLICE CONTÍNUA, DIÂMETRO DE 80 CM, INCLUSO CONCRETO FCK=30MPA, BOMBEAMENTO E ARMADURA MÍNIMA (EXCLUSIVE MOBILIZAÇÃO E DESMOBILIZAÇÃO). AF_03/2026</v>
          </cell>
        </row>
        <row r="3098">
          <cell r="A3098">
            <v>106807</v>
          </cell>
          <cell r="B3098" t="str">
            <v>ESTACA HÉLICE CONTÍNUA, DIÂMETRO DE 80 CM, INCLUSO CONCRETO FCK=40MPA E BOMBEAMENTO (EXCLUSIVE ARMADURA, MOBILIZAÇÃO E DESMOBILIZAÇÃO). AF_03/2026</v>
          </cell>
        </row>
        <row r="3099">
          <cell r="A3099">
            <v>106802</v>
          </cell>
          <cell r="B3099" t="str">
            <v>ESTACA HÉLICE CONTÍNUA, DIÂMETRO DE 80 CM, INCLUSO CONCRETO FCK=40MPA, BOMBEAMENTO E ARMADURA MÍNIMA (EXCLUSIVE MOBILIZAÇÃO E DESMOBILIZAÇÃO). AF_03/2026</v>
          </cell>
        </row>
        <row r="3100">
          <cell r="A3100">
            <v>106798</v>
          </cell>
          <cell r="B3100" t="str">
            <v>ESTACA HÉLICE CONTÍNUA, DIÂMETRO DE 90 CM, INCLUSO CONCRETO FCK=30MPA E BOMBEAMENTO (EXCLUSIVE ARMADURA, MOBILIZAÇÃO E DESMOBILIZAÇÃO). AF_03/2026</v>
          </cell>
        </row>
        <row r="3101">
          <cell r="A3101">
            <v>100655</v>
          </cell>
          <cell r="B3101" t="str">
            <v>ESTACA HÉLICE CONTÍNUA, DIÂMETRO DE 90 CM, INCLUSO CONCRETO FCK=30MPA, BOMBEAMENTO E ARMADURA MÍNIMA (EXCLUSIVE MOBILIZAÇÃO E DESMOBILIZAÇÃO). AF_03/2026</v>
          </cell>
        </row>
        <row r="3102">
          <cell r="A3102">
            <v>106808</v>
          </cell>
          <cell r="B3102" t="str">
            <v>ESTACA HÉLICE CONTÍNUA, DIÂMETRO DE 90 CM, INCLUSO CONCRETO FCK=40MPA E BOMBEAMENTO (EXCLUSIVE ARMADURA, MOBILIZAÇÃO E DESMOBILIZAÇÃO). AF_03/2026</v>
          </cell>
        </row>
        <row r="3103">
          <cell r="A3103">
            <v>106803</v>
          </cell>
          <cell r="B3103" t="str">
            <v>ESTACA HÉLICE CONTÍNUA, DIÂMETRO DE 90 CM, INCLUSO CONCRETO FCK=40MPA, BOMBEAMENTO E ARMADURA MÍNIMA (EXCLUSIVE MOBILIZAÇÃO E DESMOBILIZAÇÃO). AF_03/2026</v>
          </cell>
        </row>
        <row r="3104">
          <cell r="A3104">
            <v>100364</v>
          </cell>
          <cell r="B3104" t="str">
            <v>FABRICAÇÃO E INSTALAÇÃO DE MEIA TESOURA DE MADEIRA NÃO APARELHADA, COM VÃO DE 10 M, PARA TELHA CERÂMICA OU DE CONCRETO, INCLUSO IÇAMENTO. AF_10/2025</v>
          </cell>
        </row>
        <row r="3105">
          <cell r="A3105">
            <v>100374</v>
          </cell>
          <cell r="B3105" t="str">
            <v>FABRICAÇÃO E INSTALAÇÃO DE MEIA TESOURA DE MADEIRA NÃO APARELHADA, COM VÃO DE 10 M, PARA TELHA ONDULADA DE FIBROCIMENTO, ALUMÍNIO, PLÁSTICA OU TERMOACÚSTICA, INCLUSO IÇAMENTO. AF_10/2025</v>
          </cell>
        </row>
        <row r="3106">
          <cell r="A3106">
            <v>100365</v>
          </cell>
          <cell r="B3106" t="str">
            <v>FABRICAÇÃO E INSTALAÇÃO DE MEIA TESOURA DE MADEIRA NÃO APARELHADA, COM VÃO DE 11 M, PARA TELHA CERÂMICA OU DE CONCRETO, INCLUSO IÇAMENTO. AF_10/2025</v>
          </cell>
        </row>
        <row r="3107">
          <cell r="A3107">
            <v>100375</v>
          </cell>
          <cell r="B3107" t="str">
            <v>FABRICAÇÃO E INSTALAÇÃO DE MEIA TESOURA DE MADEIRA NÃO APARELHADA, COM VÃO DE 11 M, PARA TELHA ONDULADA DE FIBROCIMENTO, ALUMÍNIO, PLÁSTICA OU TERMOACÚSTICA, INCLUSO IÇAMENTO. AF_10/2025</v>
          </cell>
        </row>
        <row r="3108">
          <cell r="A3108">
            <v>100366</v>
          </cell>
          <cell r="B3108" t="str">
            <v>FABRICAÇÃO E INSTALAÇÃO DE MEIA TESOURA DE MADEIRA NÃO APARELHADA, COM VÃO DE 12 M, PARA TELHA CERÂMICA OU DE CONCRETO, INCLUSO IÇAMENTO. AF_10/2025</v>
          </cell>
        </row>
        <row r="3109">
          <cell r="A3109">
            <v>100376</v>
          </cell>
          <cell r="B3109" t="str">
            <v>FABRICAÇÃO E INSTALAÇÃO DE MEIA TESOURA DE MADEIRA NÃO APARELHADA, COM VÃO DE 12 M, PARA TELHA ONDULADA DE FIBROCIMENTO, ALUMÍNIO, PLÁSTICA OU TERMOACÚSTICA, INCLUSO IÇAMENTO. AF_10/2025</v>
          </cell>
        </row>
        <row r="3110">
          <cell r="A3110">
            <v>100357</v>
          </cell>
          <cell r="B3110" t="str">
            <v>FABRICAÇÃO E INSTALAÇÃO DE MEIA TESOURA DE MADEIRA NÃO APARELHADA, COM VÃO DE 3 M, PARA TELHA CERÂMICA OU DE CONCRETO, INCLUSO IÇAMENTO. AF_10/2025</v>
          </cell>
        </row>
        <row r="3111">
          <cell r="A3111">
            <v>100367</v>
          </cell>
          <cell r="B3111" t="str">
            <v>FABRICAÇÃO E INSTALAÇÃO DE MEIA TESOURA DE MADEIRA NÃO APARELHADA, COM VÃO DE 3 M, PARA TELHA ONDULADA DE FIBROCIMENTO, ALUMÍNIO, PLÁSTICA OU TERMOACÚSTICA, INCLUSO IÇAMENTO. AF_10/2025</v>
          </cell>
        </row>
        <row r="3112">
          <cell r="A3112">
            <v>100358</v>
          </cell>
          <cell r="B3112" t="str">
            <v>FABRICAÇÃO E INSTALAÇÃO DE MEIA TESOURA DE MADEIRA NÃO APARELHADA, COM VÃO DE 4 M, PARA TELHA CERÂMICA OU DE CONCRETO, INCLUSO IÇAMENTO. AF_10/2025</v>
          </cell>
        </row>
        <row r="3113">
          <cell r="A3113">
            <v>100368</v>
          </cell>
          <cell r="B3113" t="str">
            <v>FABRICAÇÃO E INSTALAÇÃO DE MEIA TESOURA DE MADEIRA NÃO APARELHADA, COM VÃO DE 4 M, PARA TELHA ONDULADA DE FIBROCIMENTO, ALUMÍNIO, PLÁSTICA OU TERMOACÚSTICA, INCLUSO IÇAMENTO. AF_10/2025</v>
          </cell>
        </row>
        <row r="3114">
          <cell r="A3114">
            <v>100359</v>
          </cell>
          <cell r="B3114" t="str">
            <v>FABRICAÇÃO E INSTALAÇÃO DE MEIA TESOURA DE MADEIRA NÃO APARELHADA, COM VÃO DE 5 M, PARA TELHA CERÂMICA OU DE CONCRETO, INCLUSO IÇAMENTO. AF_10/2025</v>
          </cell>
        </row>
        <row r="3115">
          <cell r="A3115">
            <v>100369</v>
          </cell>
          <cell r="B3115" t="str">
            <v>FABRICAÇÃO E INSTALAÇÃO DE MEIA TESOURA DE MADEIRA NÃO APARELHADA, COM VÃO DE 5 M, PARA TELHA ONDULADA DE FIBROCIMENTO, ALUMÍNIO, PLÁSTICA OU TERMOACÚSTICA, INCLUSO IÇAMENTO. AF_10/2025</v>
          </cell>
        </row>
        <row r="3116">
          <cell r="A3116">
            <v>100360</v>
          </cell>
          <cell r="B3116" t="str">
            <v>FABRICAÇÃO E INSTALAÇÃO DE MEIA TESOURA DE MADEIRA NÃO APARELHADA, COM VÃO DE 6 M, PARA TELHA CERÂMICA OU DE CONCRETO, INCLUSO IÇAMENTO. AF_10/2025</v>
          </cell>
        </row>
        <row r="3117">
          <cell r="A3117">
            <v>100370</v>
          </cell>
          <cell r="B3117" t="str">
            <v>FABRICAÇÃO E INSTALAÇÃO DE MEIA TESOURA DE MADEIRA NÃO APARELHADA, COM VÃO DE 6 M, PARA TELHA ONDULADA DE FIBROCIMENTO, ALUMÍNIO, PLÁSTICA OU TERMOACÚSTICA, INCLUSO IÇAMENTO. AF_10/2025</v>
          </cell>
        </row>
        <row r="3118">
          <cell r="A3118">
            <v>100361</v>
          </cell>
          <cell r="B3118" t="str">
            <v>FABRICAÇÃO E INSTALAÇÃO DE MEIA TESOURA DE MADEIRA NÃO APARELHADA, COM VÃO DE 7 M, PARA TELHA CERÂMICA OU DE CONCRETO, INCLUSO IÇAMENTO. AF_10/2025</v>
          </cell>
        </row>
        <row r="3119">
          <cell r="A3119">
            <v>100371</v>
          </cell>
          <cell r="B3119" t="str">
            <v>FABRICAÇÃO E INSTALAÇÃO DE MEIA TESOURA DE MADEIRA NÃO APARELHADA, COM VÃO DE 7 M, PARA TELHA ONDULADA DE FIBROCIMENTO, ALUMÍNIO, PLÁSTICA OU TERMOACÚSTICA, INCLUSO IÇAMENTO. AF_10/2025</v>
          </cell>
        </row>
        <row r="3120">
          <cell r="A3120">
            <v>100362</v>
          </cell>
          <cell r="B3120" t="str">
            <v>FABRICAÇÃO E INSTALAÇÃO DE MEIA TESOURA DE MADEIRA NÃO APARELHADA, COM VÃO DE 8 M, PARA TELHA CERÂMICA OU DE CONCRETO, INCLUSO IÇAMENTO. AF_10/2025</v>
          </cell>
        </row>
        <row r="3121">
          <cell r="A3121">
            <v>100372</v>
          </cell>
          <cell r="B3121" t="str">
            <v>FABRICAÇÃO E INSTALAÇÃO DE MEIA TESOURA DE MADEIRA NÃO APARELHADA, COM VÃO DE 8 M, PARA TELHA ONDULADA DE FIBROCIMENTO, ALUMÍNIO, PLÁSTICA OU TERMOACÚSTICA, INCLUSO IÇAMENTO. AF_10/2025</v>
          </cell>
        </row>
        <row r="3122">
          <cell r="A3122">
            <v>100363</v>
          </cell>
          <cell r="B3122" t="str">
            <v>FABRICAÇÃO E INSTALAÇÃO DE MEIA TESOURA DE MADEIRA NÃO APARELHADA, COM VÃO DE 9 M, PARA TELHA CERÂMICA OU DE CONCRETO, INCLUSO IÇAMENTO. AF_10/2025</v>
          </cell>
        </row>
        <row r="3123">
          <cell r="A3123">
            <v>100373</v>
          </cell>
          <cell r="B3123" t="str">
            <v>FABRICAÇÃO E INSTALAÇÃO DE MEIA TESOURA DE MADEIRA NÃO APARELHADA, COM VÃO DE 9 M, PARA TELHA ONDULADA DE FIBROCIMENTO, ALUMÍNIO, PLÁSTICA OU TERMOACÚSTICA, INCLUSO IÇAMENTO. AF_10/2025</v>
          </cell>
        </row>
        <row r="3124">
          <cell r="A3124">
            <v>100381</v>
          </cell>
          <cell r="B3124" t="str">
            <v>FABRICAÇÃO E INSTALAÇÃO DE PONTALETES DE MADEIRA NÃO APARELHADA PARA TELHADOS COM ATÉ 2 ÁGUAS E COM TELHA CERÂMICA (ENCAIXE/CAPA CANAL) OU DE CONCRETO EM EDIFÍCIO INSTITUCIONAL TÉRREO, INCLUSO TRANSPORTE VERTICAL. AF_10/2025</v>
          </cell>
        </row>
        <row r="3125">
          <cell r="A3125">
            <v>100380</v>
          </cell>
          <cell r="B3125" t="str">
            <v>FABRICAÇÃO E INSTALAÇÃO DE PONTALETES DE MADEIRA NÃO APARELHADA PARA TELHADOS COM ATÉ 2 ÁGUAS E COM TELHA CERÂMICA (ENCAIXE/CAPA CANAL) OU DE CONCRETO EM EDIFÍCIO RESIDENCIAL DE MÚLTIPLOS PAVIMENTOS, INCLUSO TRANSPORTE VERTICAL. AF_10/2025</v>
          </cell>
        </row>
        <row r="3126">
          <cell r="A3126">
            <v>100379</v>
          </cell>
          <cell r="B3126" t="str">
            <v>FABRICAÇÃO E INSTALAÇÃO DE PONTALETES DE MADEIRA NÃO APARELHADA PARA TELHADOS COM ATÉ 2 ÁGUAS E COM TELHA CERÂMICA (ENCAIXE/CAPA CANAL) OU DE CONCRETO EM EDIFÍCIO RESIDENCIAL TÉRREO/SOBRADO, INCLUSO TRANSPORTE VERTICAL. AF_10/2025</v>
          </cell>
        </row>
        <row r="3127">
          <cell r="A3127">
            <v>100384</v>
          </cell>
          <cell r="B3127" t="str">
            <v>FABRICAÇÃO E INSTALAÇÃO DE PONTALETES DE MADEIRA NÃO APARELHADA PARA TELHADOS COM ATÉ 2 ÁGUAS E COM TELHA ONDULADA DE FIBROCIMENTO, ALUMÍNIO OU PLÁSTICA EM EDIFÍCIO INSTITUCIONAL TÉRREO, INCLUSO TRANSPORTE VERTICAL. AF_10/2025</v>
          </cell>
        </row>
        <row r="3128">
          <cell r="A3128">
            <v>100383</v>
          </cell>
          <cell r="B3128" t="str">
            <v>FABRICAÇÃO E INSTALAÇÃO DE PONTALETES DE MADEIRA NÃO APARELHADA PARA TELHADOS COM ATÉ 2 ÁGUAS E COM TELHA ONDULADA DE FIBROCIMENTO, ALUMÍNIO OU PLÁSTICA EM EDIFÍCIO RESIDENCIAL DE MÚLTIPLOS PAVIMENTOS, INCLUSO TRANSPORTE VERTICAL. AF_10/2025</v>
          </cell>
        </row>
        <row r="3129">
          <cell r="A3129">
            <v>100382</v>
          </cell>
          <cell r="B3129" t="str">
            <v>FABRICAÇÃO E INSTALAÇÃO DE PONTALETES DE MADEIRA NÃO APARELHADA PARA TELHADOS COM ATÉ 2 ÁGUAS E COM TELHA ONDULADA DE FIBROCIMENTO, ALUMÍNIO OU PLÁSTICA EM EDIFÍCIO RESIDENCIAL TÉRREO/SOBRADO, INCLUSO TRANSPORTE VERTICAL. AF_10/2025</v>
          </cell>
        </row>
        <row r="3130">
          <cell r="A3130">
            <v>100387</v>
          </cell>
          <cell r="B3130" t="str">
            <v>FABRICAÇÃO E INSTALAÇÃO DE PONTALETES DE MADEIRA NÃO APARELHADA PARA TELHADOS COM MAIS QUE 2 ÁGUAS E COM TELHA CERÂMICA (ENCAIXE/CAPA CANAL) OU DE CONCRETO EM EDIFÍCIO INSTITUCIONAL TÉRREO, INCLUSO TRANSPORTE VERTICAL. AF_10/2025</v>
          </cell>
        </row>
        <row r="3131">
          <cell r="A3131">
            <v>100386</v>
          </cell>
          <cell r="B3131" t="str">
            <v>FABRICAÇÃO E INSTALAÇÃO DE PONTALETES DE MADEIRA NÃO APARELHADA PARA TELHADOS COM MAIS QUE 2 ÁGUAS E COM TELHA CERÂMICA (ENCAIXE/CAPA CANAL) OU DE CONCRETO EM EDIFÍCIO RESIDENCIAL DE MÚLTIPLOS PAVIMENTOS. AF_10/2025</v>
          </cell>
        </row>
        <row r="3132">
          <cell r="A3132">
            <v>100385</v>
          </cell>
          <cell r="B3132" t="str">
            <v>FABRICAÇÃO E INSTALAÇÃO DE PONTALETES DE MADEIRA NÃO APARELHADA PARA TELHADOS COM MAIS QUE 2 ÁGUAS E COM TELHA CERÂMICA (ENCAIXE/CAPA CANAL) OU DE CONCRETO EM EDIFÍCIO RESIDENCIAL TÉRREO/SOBRADO, INCLUSO TRANSPORTE VERTICAL. AF_10/2025</v>
          </cell>
        </row>
        <row r="3133">
          <cell r="A3133">
            <v>100377</v>
          </cell>
          <cell r="B3133" t="str">
            <v>FABRICAÇÃO E INSTALAÇÃO DE TESOURA (INTEIRA OU MEIA) EM AÇO, VÃOS MAIORES OU IGUAIS A 3,0 M E MENORES QUE 6,0 M, INCLUSO IÇAMENTO, EXCLUSIVE PINTURA. AF_10/2025</v>
          </cell>
        </row>
        <row r="3134">
          <cell r="A3134">
            <v>100378</v>
          </cell>
          <cell r="B3134" t="str">
            <v>FABRICAÇÃO E INSTALAÇÃO DE TESOURA (INTEIRA OU MEIA) EM AÇO, VÃOS MAIORES OU IGUAIS A 6,0 M E MENORES OU IGUAIS A 12,0 M, INCLUSO IÇAMENTO, EXCLUSIVE PINTURA. AF_10/2025</v>
          </cell>
        </row>
        <row r="3135">
          <cell r="A3135">
            <v>92596</v>
          </cell>
          <cell r="B3135" t="str">
            <v>FABRICAÇÃO E INSTALAÇÃO DE TESOURA INTEIRA EM AÇO, VÃO DE 10 M, PARA TELHA CERÂMICA OU DE CONCRETO, INCLUSO IÇAMENTO, EXCLUSIVE PINTURA. AF_10/2025</v>
          </cell>
        </row>
        <row r="3136">
          <cell r="A3136">
            <v>92616</v>
          </cell>
          <cell r="B3136" t="str">
            <v>FABRICAÇÃO E INSTALAÇÃO DE TESOURA INTEIRA EM AÇO, VÃO DE 10 M, PARA TELHA ONDULADA DE FIBROCIMENTO, METÁLICA, PLÁSTICA OU TERMOACÚSTICA, INCLUSO IÇAMENTO, EXCLUSIVE PINTURA. AF_10/2025</v>
          </cell>
        </row>
        <row r="3137">
          <cell r="A3137">
            <v>92598</v>
          </cell>
          <cell r="B3137" t="str">
            <v>FABRICAÇÃO E INSTALAÇÃO DE TESOURA INTEIRA EM AÇO, VÃO DE 11 M, PARA TELHA CERÂMICA OU DE CONCRETO, INCLUSO IÇAMENTO, EXCLUSIVE PINTURA. AF_10/2025</v>
          </cell>
        </row>
        <row r="3138">
          <cell r="A3138">
            <v>92618</v>
          </cell>
          <cell r="B3138" t="str">
            <v>FABRICAÇÃO E INSTALAÇÃO DE TESOURA INTEIRA EM AÇO, VÃO DE 11 M, PARA TELHA ONDULADA DE FIBROCIMENTO, METÁLICA, PLÁSTICA OU TERMOACÚSTICA, INCLUSO IÇAMENTO, EXCLUSIVE PINTURA. AF_10/2025</v>
          </cell>
        </row>
        <row r="3139">
          <cell r="A3139">
            <v>92600</v>
          </cell>
          <cell r="B3139" t="str">
            <v>FABRICAÇÃO E INSTALAÇÃO DE TESOURA INTEIRA EM AÇO, VÃO DE 12 M, PARA TELHA CERÂMICA OU DE CONCRETO, INCLUSO IÇAMENTO, EXCLUSIVE PINTURA. AF_10/2025</v>
          </cell>
        </row>
        <row r="3140">
          <cell r="A3140">
            <v>92620</v>
          </cell>
          <cell r="B3140" t="str">
            <v>FABRICAÇÃO E INSTALAÇÃO DE TESOURA INTEIRA EM AÇO, VÃO DE 12 M, PARA TELHA ONDULADA DE FIBROCIMENTO, METÁLICA, PLÁSTICA OU TERMOACÚSTICA, INCLUSO IÇAMENTO, EXCLUSIVE PINTURA. AF_10/2025</v>
          </cell>
        </row>
        <row r="3141">
          <cell r="A3141">
            <v>92582</v>
          </cell>
          <cell r="B3141" t="str">
            <v>FABRICAÇÃO E INSTALAÇÃO DE TESOURA INTEIRA EM AÇO, VÃO DE 3 M, PARA TELHA CERÂMICA OU DE CONCRETO, INCLUSO IÇAMENTO, EXCLUSIVE PINTURA. AF_10/2025</v>
          </cell>
        </row>
        <row r="3142">
          <cell r="A3142">
            <v>92602</v>
          </cell>
          <cell r="B3142" t="str">
            <v>FABRICAÇÃO E INSTALAÇÃO DE TESOURA INTEIRA EM AÇO, VÃO DE 3 M, PARA TELHA ONDULADA DE FIBROCIMENTO, METÁLICA, PLÁSTICA OU TERMOACÚSTICA, INCLUSO IÇAMENTO, EXCLUSIVE PINTURA. AF_10/2025</v>
          </cell>
        </row>
        <row r="3143">
          <cell r="A3143">
            <v>92584</v>
          </cell>
          <cell r="B3143" t="str">
            <v>FABRICAÇÃO E INSTALAÇÃO DE TESOURA INTEIRA EM AÇO, VÃO DE 4 M, PARA TELHA CERÂMICA OU DE CONCRETO, INCLUSO IÇAMENTO, EXCLUSIVE PINTURA. AF_10/2025</v>
          </cell>
        </row>
        <row r="3144">
          <cell r="A3144">
            <v>92604</v>
          </cell>
          <cell r="B3144" t="str">
            <v>FABRICAÇÃO E INSTALAÇÃO DE TESOURA INTEIRA EM AÇO, VÃO DE 4 M, PARA TELHA ONDULADA DE FIBROCIMENTO, METÁLICA, PLÁSTICA OU TERMOACÚSTICA, INCLUSO IÇAMENTO, EXCLUSIVE PINTURA. AF_10/2025</v>
          </cell>
        </row>
        <row r="3145">
          <cell r="A3145">
            <v>92586</v>
          </cell>
          <cell r="B3145" t="str">
            <v>FABRICAÇÃO E INSTALAÇÃO DE TESOURA INTEIRA EM AÇO, VÃO DE 5 M, PARA TELHA CERÂMICA OU DE CONCRETO, INCLUSO IÇAMENTO, EXCLUSIVE PINTURA. AF_10/2025</v>
          </cell>
        </row>
        <row r="3146">
          <cell r="A3146">
            <v>92606</v>
          </cell>
          <cell r="B3146" t="str">
            <v>FABRICAÇÃO E INSTALAÇÃO DE TESOURA INTEIRA EM AÇO, VÃO DE 5 M, PARA TELHA ONDULADA DE FIBROCIMENTO, METÁLICA, PLÁSTICA OU TERMOACÚSTICA, INCLUSO IÇAMENTO, EXCLUSIVE PINTURA. AF_10/2025</v>
          </cell>
        </row>
        <row r="3147">
          <cell r="A3147">
            <v>92588</v>
          </cell>
          <cell r="B3147" t="str">
            <v>FABRICAÇÃO E INSTALAÇÃO DE TESOURA INTEIRA EM AÇO, VÃO DE 6 M, PARA TELHA CERÂMICA OU DE CONCRETO, INCLUSO IÇAMENTO, EXCLUSIVE PINTURA. AF_10/2025</v>
          </cell>
        </row>
        <row r="3148">
          <cell r="A3148">
            <v>92608</v>
          </cell>
          <cell r="B3148" t="str">
            <v>FABRICAÇÃO E INSTALAÇÃO DE TESOURA INTEIRA EM AÇO, VÃO DE 6 M, PARA TELHA ONDULADA DE FIBROCIMENTO, METÁLICA, PLÁSTICA OU TERMOACÚSTICA, INCLUSO IÇAMENTO, EXCLUSIVE PINTURA. AF_10/2025</v>
          </cell>
        </row>
        <row r="3149">
          <cell r="A3149">
            <v>92590</v>
          </cell>
          <cell r="B3149" t="str">
            <v>FABRICAÇÃO E INSTALAÇÃO DE TESOURA INTEIRA EM AÇO, VÃO DE 7 M, PARA TELHA CERÂMICA OU DE CONCRETO, INCLUSO IÇAMENTO, EXCLUSIVE PINTURA. AF_10/2025</v>
          </cell>
        </row>
        <row r="3150">
          <cell r="A3150">
            <v>92610</v>
          </cell>
          <cell r="B3150" t="str">
            <v>FABRICAÇÃO E INSTALAÇÃO DE TESOURA INTEIRA EM AÇO, VÃO DE 7 M, PARA TELHA ONDULADA DE FIBROCIMENTO, METÁLICA, PLÁSTICA OU TERMOACÚSTICA, INCLUSO IÇAMENTO, EXCLUSIVE PINTURA. AF_10/2025</v>
          </cell>
        </row>
        <row r="3151">
          <cell r="A3151">
            <v>92592</v>
          </cell>
          <cell r="B3151" t="str">
            <v>FABRICAÇÃO E INSTALAÇÃO DE TESOURA INTEIRA EM AÇO, VÃO DE 8 M, PARA TELHA CERÂMICA OU DE CONCRETO, INCLUSO IÇAMENTO, EXCLUSIVE PINTURA. AF_10/2025</v>
          </cell>
        </row>
        <row r="3152">
          <cell r="A3152">
            <v>92612</v>
          </cell>
          <cell r="B3152" t="str">
            <v>FABRICAÇÃO E INSTALAÇÃO DE TESOURA INTEIRA EM AÇO, VÃO DE 8 M, PARA TELHA ONDULADA DE FIBROCIMENTO, METÁLICA, PLÁSTICA OU TERMOACÚSTICA, INCLUSO IÇAMENTO, EXCLUSIVE PINTURA. AF_10/2025</v>
          </cell>
        </row>
        <row r="3153">
          <cell r="A3153">
            <v>92594</v>
          </cell>
          <cell r="B3153" t="str">
            <v>FABRICAÇÃO E INSTALAÇÃO DE TESOURA INTEIRA EM AÇO, VÃO DE 9 M, PARA TELHA CERÂMICA OU DE CONCRETO, INCLUSO IÇAMENTO, EXCLUSIVE PINTURA. AF_10/2025</v>
          </cell>
        </row>
        <row r="3154">
          <cell r="A3154">
            <v>92614</v>
          </cell>
          <cell r="B3154" t="str">
            <v>FABRICAÇÃO E INSTALAÇÃO DE TESOURA INTEIRA EM AÇO, VÃO DE 9 M, PARA TELHA ONDULADA DE FIBROCIMENTO, METÁLICA, PLÁSTICA OU TERMOACÚSTICA, INCLUSO IÇAMENTO, EXCLUSIVE PINTURA. AF_10/2025</v>
          </cell>
        </row>
        <row r="3155">
          <cell r="A3155">
            <v>92552</v>
          </cell>
          <cell r="B3155" t="str">
            <v>FABRICAÇÃO E INSTALAÇÃO DE TESOURA INTEIRA EM MADEIRA NÃO APARELHADA, VÃO DE 10 M, PARA TELHA CERÂMICA OU DE CONCRETO, INCLUSO IÇAMENTO. AF_10/2025</v>
          </cell>
        </row>
        <row r="3156">
          <cell r="A3156">
            <v>92562</v>
          </cell>
          <cell r="B3156" t="str">
            <v>FABRICAÇÃO E INSTALAÇÃO DE TESOURA INTEIRA EM MADEIRA NÃO APARELHADA, VÃO DE 10 M, PARA TELHA ONDULADA DE FIBROCIMENTO, METÁLICA, PLÁSTICA OU TERMOACÚSTICA, INCLUSO IÇAMENTO. AF_10/2025</v>
          </cell>
        </row>
        <row r="3157">
          <cell r="A3157">
            <v>92553</v>
          </cell>
          <cell r="B3157" t="str">
            <v>FABRICAÇÃO E INSTALAÇÃO DE TESOURA INTEIRA EM MADEIRA NÃO APARELHADA, VÃO DE 11 M, PARA TELHA CERÂMICA OU DE CONCRETO, INCLUSO IÇAMENTO. AF_10/2025</v>
          </cell>
        </row>
        <row r="3158">
          <cell r="A3158">
            <v>92563</v>
          </cell>
          <cell r="B3158" t="str">
            <v>FABRICAÇÃO E INSTALAÇÃO DE TESOURA INTEIRA EM MADEIRA NÃO APARELHADA, VÃO DE 11 M, PARA TELHA ONDULADA DE FIBROCIMENTO, METÁLICA, PLÁSTICA OU TERMOACÚSTICA, INCLUSO IÇAMENTO. AF_10/2025</v>
          </cell>
        </row>
        <row r="3159">
          <cell r="A3159">
            <v>92554</v>
          </cell>
          <cell r="B3159" t="str">
            <v>FABRICAÇÃO E INSTALAÇÃO DE TESOURA INTEIRA EM MADEIRA NÃO APARELHADA, VÃO DE 12 M, PARA TELHA CERÂMICA OU DE CONCRETO, INCLUSO IÇAMENTO. AF_10/2025</v>
          </cell>
        </row>
        <row r="3160">
          <cell r="A3160">
            <v>92564</v>
          </cell>
          <cell r="B3160" t="str">
            <v>FABRICAÇÃO E INSTALAÇÃO DE TESOURA INTEIRA EM MADEIRA NÃO APARELHADA, VÃO DE 12 M, PARA TELHA ONDULADA DE FIBROCIMENTO, METÁLICA, PLÁSTICA OU TERMOACÚSTICA, INCLUSO IÇAMENTO. AF_10/2025</v>
          </cell>
        </row>
        <row r="3161">
          <cell r="A3161">
            <v>92545</v>
          </cell>
          <cell r="B3161" t="str">
            <v>FABRICAÇÃO E INSTALAÇÃO DE TESOURA INTEIRA EM MADEIRA NÃO APARELHADA, VÃO DE 3 M, PARA TELHA CERÂMICA OU DE CONCRETO, INCLUSO IÇAMENTO. AF_10/2025</v>
          </cell>
        </row>
        <row r="3162">
          <cell r="A3162">
            <v>92555</v>
          </cell>
          <cell r="B3162" t="str">
            <v>FABRICAÇÃO E INSTALAÇÃO DE TESOURA INTEIRA EM MADEIRA NÃO APARELHADA, VÃO DE 3 M, PARA TELHA ONDULADA DE FIBROCIMENTO, METÁLICA, PLÁSTICA OU TERMOACÚSTICA, INCLUSO IÇAMENTO. AF_10/2025</v>
          </cell>
        </row>
        <row r="3163">
          <cell r="A3163">
            <v>92546</v>
          </cell>
          <cell r="B3163" t="str">
            <v>FABRICAÇÃO E INSTALAÇÃO DE TESOURA INTEIRA EM MADEIRA NÃO APARELHADA, VÃO DE 4 M, PARA TELHA CERÂMICA OU DE CONCRETO, INCLUSO IÇAMENTO. AF_10/2025</v>
          </cell>
        </row>
        <row r="3164">
          <cell r="A3164">
            <v>92556</v>
          </cell>
          <cell r="B3164" t="str">
            <v>FABRICAÇÃO E INSTALAÇÃO DE TESOURA INTEIRA EM MADEIRA NÃO APARELHADA, VÃO DE 4 M, PARA TELHA ONDULADA DE FIBROCIMENTO, METÁLICA, PLÁSTICA OU TERMOACÚSTICA, INCLUSO IÇAMENTO. AF_10/2025</v>
          </cell>
        </row>
        <row r="3165">
          <cell r="A3165">
            <v>92547</v>
          </cell>
          <cell r="B3165" t="str">
            <v>FABRICAÇÃO E INSTALAÇÃO DE TESOURA INTEIRA EM MADEIRA NÃO APARELHADA, VÃO DE 5 M, PARA TELHA CERÂMICA OU DE CONCRETO, INCLUSO IÇAMENTO. AF_10/2025</v>
          </cell>
        </row>
        <row r="3166">
          <cell r="A3166">
            <v>92557</v>
          </cell>
          <cell r="B3166" t="str">
            <v>FABRICAÇÃO E INSTALAÇÃO DE TESOURA INTEIRA EM MADEIRA NÃO APARELHADA, VÃO DE 5 M, PARA TELHA ONDULADA DE FIBROCIMENTO, METÁLICA, PLÁSTICA OU TERMOACÚSTICA, INCLUSO IÇAMENTO. AF_10/2025</v>
          </cell>
        </row>
        <row r="3167">
          <cell r="A3167">
            <v>92548</v>
          </cell>
          <cell r="B3167" t="str">
            <v>FABRICAÇÃO E INSTALAÇÃO DE TESOURA INTEIRA EM MADEIRA NÃO APARELHADA, VÃO DE 6 M, PARA TELHA CERÂMICA OU DE CONCRETO, INCLUSO IÇAMENTO. AF_10/2025</v>
          </cell>
        </row>
        <row r="3168">
          <cell r="A3168">
            <v>92558</v>
          </cell>
          <cell r="B3168" t="str">
            <v>FABRICAÇÃO E INSTALAÇÃO DE TESOURA INTEIRA EM MADEIRA NÃO APARELHADA, VÃO DE 6 M, PARA TELHA ONDULADA DE FIBROCIMENTO, METÁLICA, PLÁSTICA OU TERMOACÚSTICA, INCLUSO IÇAMENTO. AF_10/2025</v>
          </cell>
        </row>
        <row r="3169">
          <cell r="A3169">
            <v>92549</v>
          </cell>
          <cell r="B3169" t="str">
            <v>FABRICAÇÃO E INSTALAÇÃO DE TESOURA INTEIRA EM MADEIRA NÃO APARELHADA, VÃO DE 7 M, PARA TELHA CERÂMICA OU DE CONCRETO, INCLUSO IÇAMENTO. AF_10/2025</v>
          </cell>
        </row>
        <row r="3170">
          <cell r="A3170">
            <v>92559</v>
          </cell>
          <cell r="B3170" t="str">
            <v>FABRICAÇÃO E INSTALAÇÃO DE TESOURA INTEIRA EM MADEIRA NÃO APARELHADA, VÃO DE 7 M, PARA TELHA ONDULADA DE FIBROCIMENTO, METÁLICA, PLÁSTICA OU TERMOACÚSTICA, INCLUSO IÇAMENTO. AF_10/2025</v>
          </cell>
        </row>
        <row r="3171">
          <cell r="A3171">
            <v>92550</v>
          </cell>
          <cell r="B3171" t="str">
            <v>FABRICAÇÃO E INSTALAÇÃO DE TESOURA INTEIRA EM MADEIRA NÃO APARELHADA, VÃO DE 8 M, PARA TELHA CERÂMICA OU DE CONCRETO, INCLUSO IÇAMENTO. AF_10/2025</v>
          </cell>
        </row>
        <row r="3172">
          <cell r="A3172">
            <v>92560</v>
          </cell>
          <cell r="B3172" t="str">
            <v>FABRICAÇÃO E INSTALAÇÃO DE TESOURA INTEIRA EM MADEIRA NÃO APARELHADA, VÃO DE 8 M, PARA TELHA ONDULADA DE FIBROCIMENTO, METÁLICA, PLÁSTICA OU TERMOACÚSTICA, INCLUSO IÇAMENTO. AF_10/2025</v>
          </cell>
        </row>
        <row r="3173">
          <cell r="A3173">
            <v>92551</v>
          </cell>
          <cell r="B3173" t="str">
            <v>FABRICAÇÃO E INSTALAÇÃO DE TESOURA INTEIRA EM MADEIRA NÃO APARELHADA, VÃO DE 9 M, PARA TELHA CERÂMICA OU DE CONCRETO, INCLUSO IÇAMENTO. AF_10/2025</v>
          </cell>
        </row>
        <row r="3174">
          <cell r="A3174">
            <v>92561</v>
          </cell>
          <cell r="B3174" t="str">
            <v>FABRICAÇÃO E INSTALAÇÃO DE TESOURA INTEIRA EM MADEIRA NÃO APARELHADA, VÃO DE 9 M, PARA TELHA ONDULADA DE FIBROCIMENTO, METÁLICA, PLÁSTICA OU TERMOACÚSTICA, INCLUSO IÇAMENTO. AF_10/2025</v>
          </cell>
        </row>
        <row r="3175">
          <cell r="A3175">
            <v>92262</v>
          </cell>
          <cell r="B3175" t="str">
            <v>INSTALAÇÃO DE TESOURA (INTEIRA OU MEIA), BIAPOIADA, EM MADEIRA NÃO APARELHADA, PARA VÃOS MAIORES OU IGUAIS A 10,0 M E MENORES QUE 12,0 M, INCLUSO IÇAMENTO. AF_10/2025</v>
          </cell>
        </row>
        <row r="3176">
          <cell r="A3176">
            <v>106149</v>
          </cell>
          <cell r="B3176" t="str">
            <v>INSTALAÇÃO DE TESOURA (INTEIRA OU MEIA), BIAPOIADA, EM MADEIRA NÃO APARELHADA, PARA VÃOS MAIORES OU IGUAIS A 12,0 M E MENORES QUE 14,0 M, INCLUSO IÇAMENTO. AF_10/2025</v>
          </cell>
        </row>
        <row r="3177">
          <cell r="A3177">
            <v>106150</v>
          </cell>
          <cell r="B3177" t="str">
            <v>INSTALAÇÃO DE TESOURA (INTEIRA OU MEIA), BIAPOIADA, EM MADEIRA NÃO APARELHADA, PARA VÃOS MAIORES OU IGUAIS A 14,0 M E MENORES QUE 16,0 M, INCLUSO IÇAMENTO. AF_10/2025</v>
          </cell>
        </row>
        <row r="3178">
          <cell r="A3178">
            <v>106151</v>
          </cell>
          <cell r="B3178" t="str">
            <v>INSTALAÇÃO DE TESOURA (INTEIRA OU MEIA), BIAPOIADA, EM MADEIRA NÃO APARELHADA, PARA VÃOS MAIORES OU IGUAIS A 16,0 M E MENORES QUE 18,0 M, INCLUSO IÇAMENTO. AF_10/2025</v>
          </cell>
        </row>
        <row r="3179">
          <cell r="A3179">
            <v>92259</v>
          </cell>
          <cell r="B3179" t="str">
            <v>INSTALAÇÃO DE TESOURA (INTEIRA OU MEIA), BIAPOIADA, EM MADEIRA NÃO APARELHADA, PARA VÃOS MAIORES OU IGUAIS A 3,0 M E MENORES QUE 6,0 M, INCLUSO IÇAMENTO. AF_10/2025</v>
          </cell>
        </row>
        <row r="3180">
          <cell r="A3180">
            <v>92260</v>
          </cell>
          <cell r="B3180" t="str">
            <v>INSTALAÇÃO DE TESOURA (INTEIRA OU MEIA), BIAPOIADA, EM MADEIRA NÃO APARELHADA, PARA VÃOS MAIORES OU IGUAIS A 6,0 M E MENORES QUE 8,0 M, INCLUSO IÇAMENTO. AF_10/2025</v>
          </cell>
        </row>
        <row r="3181">
          <cell r="A3181">
            <v>92261</v>
          </cell>
          <cell r="B3181" t="str">
            <v>INSTALAÇÃO DE TESOURA (INTEIRA OU MEIA), BIAPOIADA, EM MADEIRA NÃO APARELHADA, PARA VÃOS MAIORES OU IGUAIS A 8,0 M E MENORES QUE 10,0 M, INCLUSO IÇAMENTO. AF_10/2025</v>
          </cell>
        </row>
        <row r="3182">
          <cell r="A3182">
            <v>92258</v>
          </cell>
          <cell r="B3182" t="str">
            <v>INSTALAÇÃO DE TESOURA (INTEIRA OU MEIA), EM AÇO, PARA VÃOS MAIORES OU IGUAIS A 10,0 M E MENORES OU IGUAIS A 12,0 M, INCLUSO IÇAMENTO, EXCLUSIVE PINTURA. AF_10/2025_PE</v>
          </cell>
        </row>
        <row r="3183">
          <cell r="A3183">
            <v>92255</v>
          </cell>
          <cell r="B3183" t="str">
            <v>INSTALAÇÃO DE TESOURA (INTEIRA OU MEIA), EM AÇO, PARA VÃOS MAIORES OU IGUAIS A 3,0 M E MENORES QUE 6,0 M, INCLUSO IÇAMENTO, EXCLUSIVE PINTURA. AF_10/2025_PE</v>
          </cell>
        </row>
        <row r="3184">
          <cell r="A3184">
            <v>92256</v>
          </cell>
          <cell r="B3184" t="str">
            <v>INSTALAÇÃO DE TESOURA (INTEIRA OU MEIA), EM AÇO, PARA VÃOS MAIORES OU IGUAIS A 6,0 M E MENORES QUE 8,0 M, INCLUSO IÇAMENTO, EXCLUSIVE PINTURA. AF_10/2025_PE</v>
          </cell>
        </row>
        <row r="3185">
          <cell r="A3185">
            <v>92257</v>
          </cell>
          <cell r="B3185" t="str">
            <v>INSTALAÇÃO DE TESOURA (INTEIRA OU MEIA), EM AÇO, PARA VÃOS MAIORES OU IGUAIS A 8,0 M E MENORES QUE 10,0 M, INCLUSO IÇAMENTO, EXCLUSIVE PINTURA. AF_10/2025_PE</v>
          </cell>
        </row>
        <row r="3186">
          <cell r="A3186">
            <v>100393</v>
          </cell>
          <cell r="B3186" t="str">
            <v>RETIRADA E RECOLOCAÇÃO DE CAIBRO DE MADEIRA EM TELHADOS DE ATÉ 2 ÁGUAS COM TELHA CERÂMICA CAPA-CANAL, INCLUSO TRANSPORTE VERTICAL. AF_10/2025</v>
          </cell>
        </row>
        <row r="3187">
          <cell r="A3187">
            <v>100389</v>
          </cell>
          <cell r="B3187" t="str">
            <v>RETIRADA E RECOLOCAÇÃO DE CAIBRO DE MADEIRA EM TELHADOS DE ATÉ 2 ÁGUAS COM TELHA CERÂMICA OU DE CONCRETO DE ENCAIXE, INCLUSO TRANSPORTE VERTICAL. AF_10/2025</v>
          </cell>
        </row>
        <row r="3188">
          <cell r="A3188">
            <v>100395</v>
          </cell>
          <cell r="B3188" t="str">
            <v>RETIRADA E RECOLOCAÇÃO DE CAIBRO DE MADEIRA EM TELHADOS DE MAIS DE 2 ÁGUAS COM TELHA CERÂMICA CAPA-CANAL, INCLUSO TRANSPORTE VERTICAL. AF_10/2025</v>
          </cell>
        </row>
        <row r="3189">
          <cell r="A3189">
            <v>100391</v>
          </cell>
          <cell r="B3189" t="str">
            <v>RETIRADA E RECOLOCAÇÃO DE CAIBRO DE MADEIRA EM TELHADOS DE MAIS DE 2 ÁGUAS COM TELHA CERÂMICA OU DE CONCRETO DE ENCAIXE, INCLUSO TRANSPORTE VERTICAL. AF_10/2025</v>
          </cell>
        </row>
        <row r="3190">
          <cell r="A3190">
            <v>100392</v>
          </cell>
          <cell r="B3190" t="str">
            <v>RETIRADA E RECOLOCAÇÃO DE RIPA DE MADEIRA EM TELHADOS DE ATÉ 2 ÁGUAS COM TELHA CERÂMICA CAPA-CANAL, INCLUSO TRANSPORTE VERTICAL. AF_10/2025</v>
          </cell>
        </row>
        <row r="3191">
          <cell r="A3191">
            <v>100388</v>
          </cell>
          <cell r="B3191" t="str">
            <v>RETIRADA E RECOLOCAÇÃO DE RIPA DE MADEIRA EM TELHADOS DE ATÉ 2 ÁGUAS COM TELHA CERÂMICA OU DE CONCRETO DE ENCAIXE, INCLUSO TRANSPORTE VERTICAL. AF_10/2025</v>
          </cell>
        </row>
        <row r="3192">
          <cell r="A3192">
            <v>100394</v>
          </cell>
          <cell r="B3192" t="str">
            <v>RETIRADA E RECOLOCAÇÃO DE RIPA DE MADEIRA EM TELHADOS DE MAIS DE 2 ÁGUAS COM TELHA CERÂMICA CAPA-CANAL, INCLUSO TRANSPORTE VERTICAL. AF_10/2025</v>
          </cell>
        </row>
        <row r="3193">
          <cell r="A3193">
            <v>100390</v>
          </cell>
          <cell r="B3193" t="str">
            <v>RETIRADA E RECOLOCAÇÃO DE RIPA DE MADEIRA EM TELHADOS DE MAIS DE 2 ÁGUAS COM TELHA CERÂMICA OU DE CONCRETO DE ENCAIXE, INCLUSO TRANSPORTE VERTICAL. AF_10/2025</v>
          </cell>
        </row>
        <row r="3194">
          <cell r="A3194">
            <v>92575</v>
          </cell>
          <cell r="B3194" t="str">
            <v>TRAMA DE AÇO COMPOSTA POR RIPAS E CAIBROS PARA TELHADOS DE ATÉ 2 ÁGUAS PARA TELHA CERÂMICA CAPA-CANAL, INCLUSO TRANSPORTE VERTICAL, EXCLUSIVE PINTURA. AF_10/2025</v>
          </cell>
        </row>
        <row r="3195">
          <cell r="A3195">
            <v>92569</v>
          </cell>
          <cell r="B3195" t="str">
            <v>TRAMA DE AÇO COMPOSTA POR RIPAS E CAIBROS PARA TELHADOS DE ATÉ 2 ÁGUAS PARA TELHA DE ENCAIXE DE CERÂMICA OU DE CONCRETO, INCLUSO TRANSPORTE VERTICAL, EXCLUSIVE PINTURA. AF_10/2025</v>
          </cell>
        </row>
        <row r="3196">
          <cell r="A3196">
            <v>92578</v>
          </cell>
          <cell r="B3196" t="str">
            <v>TRAMA DE AÇO COMPOSTA POR RIPAS E CAIBROS PARA TELHADOS DE MAIS DE 2 ÁGUAS PARA TELHA CERÂMICA CAPA-CANAL, INCLUSO TRANSPORTE VERTICAL, EXCLUSIVE PINTURA. AF_10/2025</v>
          </cell>
        </row>
        <row r="3197">
          <cell r="A3197">
            <v>92572</v>
          </cell>
          <cell r="B3197" t="str">
            <v>TRAMA DE AÇO COMPOSTA POR RIPAS E CAIBROS PARA TELHADOS DE MAIS DE 2 ÁGUAS PARA TELHA DE ENCAIXE DE CERÂMICA OU DE CONCRETO, INCLUSO TRANSPORTE VERTICAL, EXCLUSIVE PINTURA. AF_10/2025</v>
          </cell>
        </row>
        <row r="3198">
          <cell r="A3198">
            <v>92576</v>
          </cell>
          <cell r="B3198" t="str">
            <v>TRAMA DE AÇO COMPOSTA POR RIPAS PARA TELHADOS DE ATÉ 2 ÁGUAS PARA TELHA CERÂMICA CAPA-CANAL, INCLUSO TRANSPORTE VERTICAL, EXCLUSIVE PINTURA. AF_10/2025</v>
          </cell>
        </row>
        <row r="3199">
          <cell r="A3199">
            <v>92570</v>
          </cell>
          <cell r="B3199" t="str">
            <v>TRAMA DE AÇO COMPOSTA POR RIPAS PARA TELHADOS DE ATÉ 2 ÁGUAS PARA TELHA DE ENCAIXE DE CERÂMICA OU DE CONCRETO, INCLUSO TRANSPORTE VERTICAL, EXCLUSIVE PINTURA. AF_10/2025</v>
          </cell>
        </row>
        <row r="3200">
          <cell r="A3200">
            <v>92579</v>
          </cell>
          <cell r="B3200" t="str">
            <v>TRAMA DE AÇO COMPOSTA POR RIPAS PARA TELHADOS DE MAIS DE 2 ÁGUAS PARA TELHA CERÂMICA CAPA-CANAL, INCLUSO TRANSPORTE VERTICAL, EXCLUSIVE PINTURA. AF_10/2025</v>
          </cell>
        </row>
        <row r="3201">
          <cell r="A3201">
            <v>92573</v>
          </cell>
          <cell r="B3201" t="str">
            <v>TRAMA DE AÇO COMPOSTA POR RIPAS PARA TELHADOS DE MAIS DE 2 ÁGUAS PARA TELHA DE ENCAIXE DE CERÂMICA OU DE CONCRETO, INCLUSO TRANSPORTE VERTICAL, EXCLUSIVE PINTURA. AF_10/2025</v>
          </cell>
        </row>
        <row r="3202">
          <cell r="A3202">
            <v>92574</v>
          </cell>
          <cell r="B3202" t="str">
            <v>TRAMA DE AÇO COMPOSTA POR RIPAS, CAIBROS E TERÇAS PARA TELHADOS DE ATÉ 2 ÁGUAS PARA TELHA CERÂMICA CAPA-CANAL, INCLUSO TRANSPORTE VERTICAL, EXCLUSIVE PINTURA. AF_10/2025</v>
          </cell>
        </row>
        <row r="3203">
          <cell r="A3203">
            <v>92568</v>
          </cell>
          <cell r="B3203" t="str">
            <v>TRAMA DE AÇO COMPOSTA POR RIPAS, CAIBROS E TERÇAS PARA TELHADOS DE ATÉ 2 ÁGUAS PARA TELHA DE ENCAIXE DE CERÂMICA OU DE CONCRETO, INCLUSO TRANSPORTE VERTICAL, EXCLUSIVE PINTURA. AF_10/2025</v>
          </cell>
        </row>
        <row r="3204">
          <cell r="A3204">
            <v>92577</v>
          </cell>
          <cell r="B3204" t="str">
            <v>TRAMA DE AÇO COMPOSTA POR RIPAS, CAIBROS E TERÇAS PARA TELHADOS DE MAIS DE 2 ÁGUAS PARA TELHA CERÂMICA CAPA-CANAL, INCLUSO TRANSPORTE VERTICAL, EXCLUSIVE PINTURA. AF_10/2025</v>
          </cell>
        </row>
        <row r="3205">
          <cell r="A3205">
            <v>92571</v>
          </cell>
          <cell r="B3205" t="str">
            <v>TRAMA DE AÇO COMPOSTA POR RIPAS, CAIBROS E TERÇAS PARA TELHADOS DE MAIS DE 2 ÁGUAS PARA TELHA DE ENCAIXE DE CERÂMICA OU DE CONCRETO, INCLUSO TRANSPORTE VERTICAL, EXCLUSIVE PINTURA. AF_10/2025</v>
          </cell>
        </row>
        <row r="3206">
          <cell r="A3206">
            <v>92581</v>
          </cell>
          <cell r="B3206" t="str">
            <v>TRAMA DE AÇO COMPOSTA POR TERÇAS PARA TELHADOS DE ATÉ 2 ÁGUAS PARA TELHA ESTRUTURAL DE FIBROCIMENTO, INCLUSO TRANSPORTE VERTICAL, EXCLUSIVE PINTURA. AF_10/2025</v>
          </cell>
        </row>
        <row r="3207">
          <cell r="A3207">
            <v>104314</v>
          </cell>
          <cell r="B3207" t="str">
            <v>TRAMA DE AÇO COMPOSTA POR TERÇAS PARA TELHADOS DE ATÉ 2 ÁGUAS PARA TELHA ONDULADA DE FIBROCIMENTO, METÁLICA, PLÁSTICA OU TERMOACÚSTICA, INCLUSO TRANSPORTE VERTICAL (EM KG). EXCLUSIVE PINTURA. AF_10/2025_PS</v>
          </cell>
        </row>
        <row r="3208">
          <cell r="A3208">
            <v>92580</v>
          </cell>
          <cell r="B3208" t="str">
            <v>TRAMA DE AÇO COMPOSTA POR TERÇAS PARA TELHADOS DE ATÉ 2 ÁGUAS PARA TELHA ONDULADA DE FIBROCIMENTO, METÁLICA, PLÁSTICA OU TERMOACÚSTICA, INCLUSO TRANSPORTE VERTICAL, EXCLUSIVE PINTURA. AF_10/2025_PS</v>
          </cell>
        </row>
        <row r="3209">
          <cell r="A3209">
            <v>92539</v>
          </cell>
          <cell r="B3209" t="str">
            <v>TRAMA DE MADEIRA COMPOSTA POR RIPAS, CAIBROS E TERÇAS PARA TELHADOS DE ATÉ 2 ÁGUAS PARA TELHA CERÂMICA OU DE CONCRETO, INCLUSO TRANSPORTE VERTICAL. AF_10/2025</v>
          </cell>
        </row>
        <row r="3210">
          <cell r="A3210">
            <v>92540</v>
          </cell>
          <cell r="B3210" t="str">
            <v>TRAMA DE MADEIRA COMPOSTA POR RIPAS, CAIBROS E TERÇAS PARA TELHADOS DE MAIS QUE 2 ÁGUAS PARA TELHA CERÂMICA OU DE CONCRETO, INCLUSO TRANSPORTE VERTICAL. AF_10/2025</v>
          </cell>
        </row>
        <row r="3211">
          <cell r="A3211">
            <v>92544</v>
          </cell>
          <cell r="B3211" t="str">
            <v>TRAMA DE MADEIRA COMPOSTA POR TERÇAS PARA TELHADOS DE ATÉ 2 ÁGUAS PARA TELHA ESTRUTURAL DE FIBROCIMENTO, INCLUSO TRANSPORTE VERTICAL. AF_10/2025</v>
          </cell>
        </row>
        <row r="3212">
          <cell r="A3212">
            <v>92543</v>
          </cell>
          <cell r="B3212" t="str">
            <v>TRAMA DE MADEIRA COMPOSTA POR TERÇAS PARA TELHADOS DE ATÉ 2 ÁGUAS PARA TELHA ONDULADA DE FIBROCIMENTO, METÁLICA, PLÁSTICA OU TERMOACÚSTICA, INCLUSO TRANSPORTE VERTICAL. AF_10/2025</v>
          </cell>
        </row>
        <row r="3213">
          <cell r="A3213">
            <v>97740</v>
          </cell>
          <cell r="B3213" t="str">
            <v>PEÇA CIRCULAR PRÉ-MOLDADA, VOLUME DE CONCRETO ACIMA DE 100 LITROS, TAXA DE AÇO APROXIMADA DE 30KG/M³. AF_03/2024</v>
          </cell>
        </row>
        <row r="3214">
          <cell r="A3214">
            <v>97738</v>
          </cell>
          <cell r="B3214" t="str">
            <v>PEÇA CIRCULAR PRÉ-MOLDADA, VOLUME DE CONCRETO DE 10 A 30 LITROS, TAXA DE FIBRA DE POLIPROPILENO APROXIMADA DE 6 KG/M³. AF_03/2024_PS</v>
          </cell>
        </row>
        <row r="3215">
          <cell r="A3215">
            <v>97739</v>
          </cell>
          <cell r="B3215" t="str">
            <v>PEÇA CIRCULAR PRÉ-MOLDADA, VOLUME DE CONCRETO DE 30 A 100 LITROS, TAXA DE AÇO APROXIMADA DE 30KG/M³. AF_03/2024</v>
          </cell>
        </row>
        <row r="3216">
          <cell r="A3216">
            <v>97736</v>
          </cell>
          <cell r="B3216" t="str">
            <v>PEÇA RETANGULAR PRÉ-MOLDADA, VOLUME DE CONCRETO ACIMA DE 100 LITROS, TAXA DE AÇO APROXIMADA DE 30KG/M³. AF_03/2024</v>
          </cell>
        </row>
        <row r="3217">
          <cell r="A3217">
            <v>97734</v>
          </cell>
          <cell r="B3217" t="str">
            <v>PEÇA RETANGULAR PRÉ-MOLDADA, VOLUME DE CONCRETO DE 10 A 30 LITROS, TAXA DE AÇO APROXIMADA DE 30KG/M³. AF_03/2024</v>
          </cell>
        </row>
        <row r="3218">
          <cell r="A3218">
            <v>97735</v>
          </cell>
          <cell r="B3218" t="str">
            <v>PEÇA RETANGULAR PRÉ-MOLDADA, VOLUME DE CONCRETO DE 30 A 100 LITROS, TAXA DE AÇO APROXIMADA DE 30KG/M³. AF_03/2024</v>
          </cell>
        </row>
        <row r="3219">
          <cell r="A3219">
            <v>97737</v>
          </cell>
          <cell r="B3219" t="str">
            <v>PEÇA RETANGULAR PRÉ-MOLDADA, VOLUME DE CONCRETO DE 30 A 70 LITROS, TAXA DE AÇO APROXIMADA DE 70KG/M³. AF_03/2024</v>
          </cell>
        </row>
        <row r="3220">
          <cell r="A3220">
            <v>97733</v>
          </cell>
          <cell r="B3220" t="str">
            <v>PEÇA RETANGULAR PRÉ-MOLDADA, VOLUME DE CONCRETO DE ATÉ 10 LITROS, TAXA DE AÇO APROXIMADA DE 30KG/M³. AF_03/2024</v>
          </cell>
        </row>
        <row r="3221">
          <cell r="A3221">
            <v>98616</v>
          </cell>
          <cell r="B3221" t="str">
            <v>CONTENÇÃO EM CORTINA COM ESTACAS ESPAÇADAS COM 30 CM DE DIÂMETRO E PROFUNDIDADE ATÉ 20 METROS. AF_02/2025</v>
          </cell>
        </row>
        <row r="3222">
          <cell r="A3222">
            <v>98619</v>
          </cell>
          <cell r="B3222" t="str">
            <v>CONTENÇÃO EM CORTINA COM ESTACAS ESPAÇADAS COM 40 CM DE DIÂMETRO E PROFUNDIDADE ATÉ 20 METROS. AF_02/2025</v>
          </cell>
        </row>
        <row r="3223">
          <cell r="A3223">
            <v>98622</v>
          </cell>
          <cell r="B3223" t="str">
            <v>CONTENÇÃO EM CORTINA COM ESTACAS ESPAÇADAS COM 50 CM DE DIÂMETRO E PROFUNDIDADE ATÉ 20 METROS. AF_02/2025</v>
          </cell>
        </row>
        <row r="3224">
          <cell r="A3224">
            <v>98625</v>
          </cell>
          <cell r="B3224" t="str">
            <v>CONTENÇÃO EM CORTINA COM ESTACAS ESPAÇADAS COM 60 CM DE DIÂMETRO E PROFUNDIDADE ATÉ 20 METROS. AF_02/2025</v>
          </cell>
        </row>
        <row r="3225">
          <cell r="A3225">
            <v>98657</v>
          </cell>
          <cell r="B3225" t="str">
            <v>EXECUÇÃO DE MURETA GUIA PARA CONTENÇÃO/FUNDAÇÃO, PARA LAMELAS ATÉ 0,80 M DE LARGURA. AF_02/2025</v>
          </cell>
        </row>
        <row r="3226">
          <cell r="A3226">
            <v>100344</v>
          </cell>
          <cell r="B3226" t="str">
            <v>ARMAÇÃO DE CORTINA DE CONTENÇÃO EM CONCRETO ARMADO, COM AÇO CA-50 DE 10 MM - MONTAGEM. AF_11/2024</v>
          </cell>
        </row>
        <row r="3227">
          <cell r="A3227">
            <v>100345</v>
          </cell>
          <cell r="B3227" t="str">
            <v>ARMAÇÃO DE CORTINA DE CONTENÇÃO EM CONCRETO ARMADO, COM AÇO CA-50 DE 12,5 MM - MONTAGEM. AF_11/2024</v>
          </cell>
        </row>
        <row r="3228">
          <cell r="A3228">
            <v>100346</v>
          </cell>
          <cell r="B3228" t="str">
            <v>ARMAÇÃO DE CORTINA DE CONTENÇÃO EM CONCRETO ARMADO, COM AÇO CA-50 DE 16 MM - MONTAGEM. AF_11/2024</v>
          </cell>
        </row>
        <row r="3229">
          <cell r="A3229">
            <v>100347</v>
          </cell>
          <cell r="B3229" t="str">
            <v>ARMAÇÃO DE CORTINA DE CONTENÇÃO EM CONCRETO ARMADO, COM AÇO CA-50 DE 20 MM - MONTAGEM. AF_11/2024</v>
          </cell>
        </row>
        <row r="3230">
          <cell r="A3230">
            <v>100348</v>
          </cell>
          <cell r="B3230" t="str">
            <v>ARMAÇÃO DE CORTINA DE CONTENÇÃO EM CONCRETO ARMADO, COM AÇO CA-50 DE 25 MM - MONTAGEM. AF_11/2024</v>
          </cell>
        </row>
        <row r="3231">
          <cell r="A3231">
            <v>100342</v>
          </cell>
          <cell r="B3231" t="str">
            <v>ARMAÇÃO DE CORTINA DE CONTENÇÃO EM CONCRETO ARMADO, COM AÇO CA-50 DE 6,3 MM - MONTAGEM. AF_11/2024</v>
          </cell>
        </row>
        <row r="3232">
          <cell r="A3232">
            <v>100343</v>
          </cell>
          <cell r="B3232" t="str">
            <v>ARMAÇÃO DE CORTINA DE CONTENÇÃO EM CONCRETO ARMADO, COM AÇO CA-50 DE 8 MM - MONTAGEM. AF_11/2024</v>
          </cell>
        </row>
        <row r="3233">
          <cell r="A3233">
            <v>100349</v>
          </cell>
          <cell r="B3233" t="str">
            <v>CONCRETAGEM DE CORTINA DE CONTENÇÃO, ATRAVÉS DE BOMBA - LANÇAMENTO, ADENSAMENTO E ACABAMENTO. AF_11/2024</v>
          </cell>
        </row>
        <row r="3234">
          <cell r="A3234">
            <v>105805</v>
          </cell>
          <cell r="B3234" t="str">
            <v>CONTENÇÃO EM PERFIL PRANCHADO COM PRANCHÃO DE MADEIRA, PERFIS ESPAÇADOS A 1,5 M PARA 1 SUBSOLO. AF_11/2024</v>
          </cell>
        </row>
        <row r="3235">
          <cell r="A3235">
            <v>105806</v>
          </cell>
          <cell r="B3235" t="str">
            <v>CONTENÇÃO EM PERFIL PRANCHADO COM PRANCHÃO DE MADEIRA, PERFIS ESPAÇADOS A 1,5 M PARA 2 OU MAIS SUBSOLOS. AF_11/2024</v>
          </cell>
        </row>
        <row r="3236">
          <cell r="A3236">
            <v>105807</v>
          </cell>
          <cell r="B3236" t="str">
            <v>CONTENÇÃO EM PERFIL PRANCHADO COM PRANCHÃO DE MADEIRA, PERFIS ESPAÇADOS A 2 M PARA 1 SUBSOLO. AF_11/2024</v>
          </cell>
        </row>
        <row r="3237">
          <cell r="A3237">
            <v>105808</v>
          </cell>
          <cell r="B3237" t="str">
            <v>CONTENÇÃO EM PERFIL PRANCHADO COM PRANCHÃO DE MADEIRA, PERFIS ESPAÇADOS A 2 M PARA 2 OU MAIS SUBSOLOS. AF_11/2024</v>
          </cell>
        </row>
        <row r="3238">
          <cell r="A3238">
            <v>100341</v>
          </cell>
          <cell r="B3238" t="str">
            <v>FABRICAÇÃO, MONTAGEM E DESMONTAGEM DE FÔRMA PARA CORTINA DE CONTENÇÃO, EM CHAPA DE MADEIRA COMPENSADA PLASTIFICADA, E = 18 MM, 10 UTILIZAÇÕES. AF_11/2024</v>
          </cell>
        </row>
        <row r="3239">
          <cell r="A3239">
            <v>105042</v>
          </cell>
          <cell r="B3239" t="str">
            <v>PILAR DE MADEIRA ROLIÇA, EUCALIPTO OU EQUIVALENTE DA REGIÃO, FIXADO COM VERGALHÃO, DIÂMETRO DE 12 A 15 CM, APOIO ARTICULADO, COMPRIMENTO DE 3 M. AF_03/2024</v>
          </cell>
        </row>
        <row r="3240">
          <cell r="A3240">
            <v>105046</v>
          </cell>
          <cell r="B3240" t="str">
            <v>PILAR DE MADEIRA ROLIÇA, EUCALIPTO OU EQUIVALENTE DA REGIÃO, FIXADO COM VERGALHÃO, DIÂMETRO DE 12 A 15 CM, APOIO ARTICULADO, COMPRIMENTO DE 6 M. AF_03/2024</v>
          </cell>
        </row>
        <row r="3241">
          <cell r="A3241">
            <v>105095</v>
          </cell>
          <cell r="B3241" t="str">
            <v>PILAR DE MADEIRA ROLIÇA, EUCALIPTO OU EQUIVALENTE DA REGIÃO, FIXADO COM VERGALHÃO, DIÂMETRO DE 16 A 20 CM, APOIO ARTICULADO, COMPRIMENTO DE 3 M. AF_03/2024</v>
          </cell>
        </row>
        <row r="3242">
          <cell r="A3242">
            <v>105098</v>
          </cell>
          <cell r="B3242" t="str">
            <v>PILAR DE MADEIRA ROLIÇA, EUCALIPTO OU EQUIVALENTE DA REGIÃO, FIXADO COM VERGALHÃO, DIÂMETRO DE 16 A 20 CM, APOIO ARTICULADO, COMPRIMENTO DE 6 M. AF_03/2024</v>
          </cell>
        </row>
        <row r="3243">
          <cell r="A3243">
            <v>105050</v>
          </cell>
          <cell r="B3243" t="str">
            <v>PILAR DE MADEIRA ROLIÇA, EUCALIPTO OU EQUIVALENTE DA REGIÃO, FIXADO COM VERGALHÃO, DIÂMETRO DE 21 A 29 CM, APOIO ARTICULADO, COMPRIMENTO DE 3 M. AF_03/2024</v>
          </cell>
        </row>
        <row r="3244">
          <cell r="A3244">
            <v>105053</v>
          </cell>
          <cell r="B3244" t="str">
            <v>PILAR DE MADEIRA ROLIÇA, EUCALIPTO OU EQUIVALENTE DA REGIÃO, FIXADO COM VERGALHÃO, DIÂMETRO DE 21 A 29 CM, APOIO ARTICULADO, COMPRIMENTO DE 6 M. AF_03/2024</v>
          </cell>
        </row>
        <row r="3245">
          <cell r="A3245">
            <v>105056</v>
          </cell>
          <cell r="B3245" t="str">
            <v>PILAR DE MADEIRA ROLIÇA, EUCALIPTO OU EQUIVALENTE DA REGIÃO, FIXADO COM VERGALHÃO, DIÂMETRO DE 30 A 34 CM, APOIO ARTICULADO, COMPRIMENTO DE 3 M. AF_03/2024</v>
          </cell>
        </row>
        <row r="3246">
          <cell r="A3246">
            <v>105058</v>
          </cell>
          <cell r="B3246" t="str">
            <v>PILAR DE MADEIRA ROLIÇA, EUCALIPTO OU EQUIVALENTE DA REGIÃO, FIXADO COM VERGALHÃO, DIÂMETRO DE 30 A 34 CM, APOIO ARTICULADO, COMPRIMENTO DE 6 M. AF_03/2024</v>
          </cell>
        </row>
        <row r="3247">
          <cell r="A3247">
            <v>105061</v>
          </cell>
          <cell r="B3247" t="str">
            <v>PILAR DE MADEIRA SERRADA, MAÇARANDUBA OU EQUIVALENTE DA REGIÃO, NÃO APARELHADO, FIXADO COM VERGALHÃO, SEÇÃO QUADRADA 10 X 10 CM, APOIO ARTICULADO, COMPRIMENTO DE 3 M. AF_03/2024</v>
          </cell>
        </row>
        <row r="3248">
          <cell r="A3248">
            <v>105064</v>
          </cell>
          <cell r="B3248" t="str">
            <v>PILAR DE MADEIRA SERRADA, MAÇARANDUBA OU EQUIVALENTE DA REGIÃO, NÃO APARELHADO, FIXADO COM VERGALHÃO, SEÇÃO QUADRADA 10 X 10 CM, APOIO ARTICULADO, COMPRIMENTO DE 6 M. AF_03/2024</v>
          </cell>
        </row>
        <row r="3249">
          <cell r="A3249">
            <v>105068</v>
          </cell>
          <cell r="B3249" t="str">
            <v>PILAR DE MADEIRA SERRADA, MAÇARANDUBA OU EQUIVALENTE DA REGIÃO, NÃO APARELHADO, FIXADO COM VERGALHÃO, SEÇÃO QUADRADA 15 X 15 CM, APOIO ARTICULADO, COMPRIMENTO DE 3 M. AF_03/2024</v>
          </cell>
        </row>
        <row r="3250">
          <cell r="A3250">
            <v>105071</v>
          </cell>
          <cell r="B3250" t="str">
            <v>PILAR DE MADEIRA SERRADA, MAÇARANDUBA OU EQUIVALENTE DA REGIÃO, NÃO APARELHADO, FIXADO COM VERGALHÃO, SEÇÃO QUADRADA 15 X 15 CM, APOIO ARTICULADO, COMPRIMENTO DE 6 M. AF_03/2024</v>
          </cell>
        </row>
        <row r="3251">
          <cell r="A3251">
            <v>105074</v>
          </cell>
          <cell r="B3251" t="str">
            <v>PILAR DE MADEIRA SERRADA, MAÇARANDUBA OU EQUIVALENTE DA REGIÃO, NÃO APARELHADO, FIXADO COM VERGALHÃO, SEÇÃO QUADRADA 20 X 20 CM, APOIO ARTICULADO, COMPRIMENTO DE 3 M. AF_03/2024</v>
          </cell>
        </row>
        <row r="3252">
          <cell r="A3252">
            <v>105077</v>
          </cell>
          <cell r="B3252" t="str">
            <v>PILAR DE MADEIRA SERRADA, MAÇARANDUBA OU EQUIVALENTE DA REGIÃO, NÃO APARELHADO, FIXADO COM VERGALHÃO, SEÇÃO QUADRADA 20 X 20 CM, APOIO ARTICULADO, COMPRIMENTO DE 6 M. AF_03/2024</v>
          </cell>
        </row>
        <row r="3253">
          <cell r="A3253">
            <v>105090</v>
          </cell>
          <cell r="B3253" t="str">
            <v>PISO DE MADEIRA, SOBRE VIGOTAS DE MADEIRA SEÇÃO 7,5 X 15 CM. AF_03/2024</v>
          </cell>
        </row>
        <row r="3254">
          <cell r="A3254">
            <v>105099</v>
          </cell>
          <cell r="B3254" t="str">
            <v>VIGA DE MADEIRA ROLIÇA, EUCALIPTO OU EQUIVALENTE DA REGIÃO, DIÂMETRO DE 12 A 15 CM. AF_03/2024</v>
          </cell>
        </row>
        <row r="3255">
          <cell r="A3255">
            <v>105100</v>
          </cell>
          <cell r="B3255" t="str">
            <v>VIGA DE MADEIRA ROLIÇA, EUCALIPTO OU EQUIVALENTE DA REGIÃO, DIÂMETRO DE 16 A 20 CM. AF_03/2024</v>
          </cell>
        </row>
        <row r="3256">
          <cell r="A3256">
            <v>105101</v>
          </cell>
          <cell r="B3256" t="str">
            <v>VIGA DE MADEIRA ROLIÇA, EUCALIPTO OU EQUIVALENTE DA REGIÃO, DIÂMETRO DE 21 A 29 CM. AF_03/2024</v>
          </cell>
        </row>
        <row r="3257">
          <cell r="A3257">
            <v>105102</v>
          </cell>
          <cell r="B3257" t="str">
            <v>VIGA DE MADEIRA ROLIÇA, EUCALIPTO OU EQUIVALENTE DA REGIÃO, DIÂMETRO DE 30 A 34 CM. AF_03/2024</v>
          </cell>
        </row>
        <row r="3258">
          <cell r="A3258">
            <v>105080</v>
          </cell>
          <cell r="B3258" t="str">
            <v>VIGA DE MADEIRA SERRADA, MAÇARANDUBA OU EQUIVALENTE DA REGIÃO, APARELHADA, SEÇÃO RETANGULAR 6 X 12 CM. AF_03/2024</v>
          </cell>
        </row>
        <row r="3259">
          <cell r="A3259">
            <v>105081</v>
          </cell>
          <cell r="B3259" t="str">
            <v>VIGA DE MADEIRA SERRADA, MAÇARANDUBA OU EQUIVALENTE DA REGIÃO, APARELHADA, SEÇÃO RETANGULAR 6 X 16 CM. AF_03/2024</v>
          </cell>
        </row>
        <row r="3260">
          <cell r="A3260">
            <v>105091</v>
          </cell>
          <cell r="B3260" t="str">
            <v>VIGA DE MADEIRA SERRADA, MAÇARANDUBA OU EQUIVALENTE DA REGIÃO, APARELHADA, SEÇÃO RETANGULAR 7,5 X 23 CM. AF_03/2024</v>
          </cell>
        </row>
        <row r="3261">
          <cell r="A3261">
            <v>105089</v>
          </cell>
          <cell r="B3261" t="str">
            <v>VIGA DE MADEIRA SERRADA, MAÇARANDUBA OU EQUIVALENTE DA REGIÃO, APARELHADA, SEÇÃO RETANGULAR 8 X 30 CM. AF_03/2024</v>
          </cell>
        </row>
        <row r="3262">
          <cell r="A3262">
            <v>105082</v>
          </cell>
          <cell r="B3262" t="str">
            <v>VIGA DE MADEIRA SERRADA, MAÇARANDUBA OU EQUIVALENTE DA REGIÃO, NÃO APARELHADA, SEÇÃO RETANGULAR 6 X 12 CM. AF_03/2024</v>
          </cell>
        </row>
        <row r="3263">
          <cell r="A3263">
            <v>105083</v>
          </cell>
          <cell r="B3263" t="str">
            <v>VIGA DE MADEIRA SERRADA, MAÇARANDUBA OU EQUIVALENTE DA REGIÃO, NÃO APARELHADA, SEÇÃO RETANGULAR 6 X 16 CM. AF_03/2024</v>
          </cell>
        </row>
        <row r="3264">
          <cell r="A3264">
            <v>105084</v>
          </cell>
          <cell r="B3264" t="str">
            <v>VIGA DE MADEIRA SERRADA, MAÇARANDUBA OU EQUIVALENTE DA REGIÃO, NÃO APARELHADA, SEÇÃO RETANGULAR 6 X 20 CM. AF_03/2024</v>
          </cell>
        </row>
        <row r="3265">
          <cell r="A3265">
            <v>105086</v>
          </cell>
          <cell r="B3265" t="str">
            <v>VIGA DE MADEIRA SERRADA, MAÇARANDUBA OU EQUIVALENTE DA REGIÃO, NÃO APARELHADA, SEÇÃO RETANGULAR 6 X 25 CM. AF_03/2024</v>
          </cell>
        </row>
        <row r="3266">
          <cell r="A3266">
            <v>105087</v>
          </cell>
          <cell r="B3266" t="str">
            <v>VIGA DE MADEIRA SERRADA, MAÇARANDUBA OU EQUIVALENTE DA REGIÃO, NÃO APARELHADA, SEÇÃO RETANGULAR 6 X 30 CM. AF_03/2024</v>
          </cell>
        </row>
        <row r="3267">
          <cell r="A3267">
            <v>105088</v>
          </cell>
          <cell r="B3267" t="str">
            <v>VIGA DE MADEIRA SERRADA, MAÇARANDUBA OU EQUIVALENTE DA REGIÃO, NÃO APARELHADA, SEÇÃO RETANGULAR 6 X 40 CM. AF_03/2024</v>
          </cell>
        </row>
        <row r="3268">
          <cell r="A3268">
            <v>105092</v>
          </cell>
          <cell r="B3268" t="str">
            <v>VIGA DE MADEIRA SERRADA, MAÇARANDUBA OU EQUIVALENTE DA REGIÃO, NÃO APARELHADA, SEÇÃO RETANGULAR 7,5 X 23 CM. AF_03/2024</v>
          </cell>
        </row>
        <row r="3269">
          <cell r="A3269">
            <v>105085</v>
          </cell>
          <cell r="B3269" t="str">
            <v>VIGA DE MADEIRA SERRADA, MAÇARANDUBA OU EQUIVALENTE DA REGIÃO, NÃO APARELHADA, SEÇÃO RETANGULAR 8 X 16 CM. AF_03/2024</v>
          </cell>
        </row>
        <row r="3270">
          <cell r="A3270">
            <v>105093</v>
          </cell>
          <cell r="B3270" t="str">
            <v>VIGA DE MADEIRA SERRADA, MAÇARANDUBA OU EQUIVALENTE DA REGIÃO, NÃO APARELHADA, SEÇÃO RETANGULAR 8 X 30 CM. AF_03/2024</v>
          </cell>
        </row>
        <row r="3271">
          <cell r="A3271">
            <v>105041</v>
          </cell>
          <cell r="B3271" t="str">
            <v>VIGA DE MADEIRA SERRADA, PINUS OU EQUIVALENTE DA REGIÃO, SEÇÃO RETANGULAR 7,5 X 10 CM. AF_03/2024</v>
          </cell>
        </row>
        <row r="3272">
          <cell r="A3272">
            <v>105045</v>
          </cell>
          <cell r="B3272" t="str">
            <v>VIGA DE MADEIRA SERRADA, PINUS OU EQUIVALENTE DA REGIÃO, SEÇÃO RETANGULAR 7,5 X 15 CM. AF_03/2024</v>
          </cell>
        </row>
        <row r="3273">
          <cell r="A3273">
            <v>93961</v>
          </cell>
          <cell r="B3273" t="str">
            <v>EXECUÇÃO DE GRAMPO PARA SOLO GRAMPEADO COM COMPRIMENTO MAIOR QUE 10 M, DIÂMETRO DE 10 CM, PERFURAÇÃO COM EQUIPAMENTO MANUAL E ARMADURA COM DIÂMETRO DE 20 MM. AF_07/2024</v>
          </cell>
        </row>
        <row r="3274">
          <cell r="A3274">
            <v>93971</v>
          </cell>
          <cell r="B3274" t="str">
            <v>EXECUÇÃO DE GRAMPO PARA SOLO GRAMPEADO COM COMPRIMENTO MAIOR QUE 10 M, DIÂMETRO DE 7 CM, PERFURAÇÃO COM EQUIPAMENTO MANUAL E ARMADURA COM DIÂMETRO DE 20 MM. AF_07/2024</v>
          </cell>
        </row>
        <row r="3275">
          <cell r="A3275">
            <v>93959</v>
          </cell>
          <cell r="B3275" t="str">
            <v>EXECUÇÃO DE GRAMPO PARA SOLO GRAMPEADO COM COMPRIMENTO MAIOR QUE 6 M E MENOR OU IGUAL A 10 M, DIÂMETRO DE 10 CM, PERFURAÇÃO COM EQUIPAMENTO MANUAL E ARMADURA COM DIÂMETRO DE 20 MM. AF_07/2024</v>
          </cell>
        </row>
        <row r="3276">
          <cell r="A3276">
            <v>93969</v>
          </cell>
          <cell r="B3276" t="str">
            <v>EXECUÇÃO DE GRAMPO PARA SOLO GRAMPEADO COM COMPRIMENTO MAIOR QUE 6 M E MENOR OU IGUAL A 10 M, DIÂMETRO DE 7 CM, PERFURAÇÃO COM EQUIPAMENTO MANUAL E ARMADURA COM DIÂMETRO DE 20 MM. AF_07/2024</v>
          </cell>
        </row>
        <row r="3277">
          <cell r="A3277">
            <v>93957</v>
          </cell>
          <cell r="B3277" t="str">
            <v>EXECUÇÃO DE GRAMPO PARA SOLO GRAMPEADO COM COMPRIMENTO MENOR OU IGUAL A 6 M, DIÂMETRO DE 10 CM, PERFURAÇÃO COM EQUIPAMENTO MANUAL E ARMADURA COM DIÂMETRO DE 20 MM. AF_07/2024</v>
          </cell>
        </row>
        <row r="3278">
          <cell r="A3278">
            <v>93967</v>
          </cell>
          <cell r="B3278" t="str">
            <v>EXECUÇÃO DE GRAMPO PARA SOLO GRAMPEADO COM COMPRIMENTO MENOR OU IGUAL A 6 M, DIÂMETRO DE 7 CM, PERFURAÇÃO COM EQUIPAMENTO MANUAL E ARMADURA COM DIÂMETRO DE 20 MM. AF_07/2024</v>
          </cell>
        </row>
        <row r="3279">
          <cell r="A3279">
            <v>104878</v>
          </cell>
          <cell r="B3279" t="str">
            <v>EXECUÇÃO DE LONGARINA, PARA TIRANTES PERMANENTES, COM PERFIL METÁLICO, INCLUINDO CUNHA E SOLIDARIZAÇÃO. AF_11/2023</v>
          </cell>
        </row>
        <row r="3280">
          <cell r="A3280">
            <v>104877</v>
          </cell>
          <cell r="B3280" t="str">
            <v>EXECUÇÃO DE LONGARINA, PARA TIRANTES PROVISÓRIOS, COM PERFIL METÁLICO, INCLUINDO CUNHA E SOLIDARIZAÇÃO. AF_11/2023</v>
          </cell>
        </row>
        <row r="3281">
          <cell r="A3281">
            <v>104841</v>
          </cell>
          <cell r="B3281" t="str">
            <v>EXECUÇÃO DE PERFURAÇÃO PARA TIRANTE, COMPRIMENTO MAIOR OU IGUAL A 14 M E MENOR QUE 22 M, COM DIÂMETRO DE FURO DE 100 MM EXECUTADO COM HASTE E TUBOS DE REVESTIMENTO UTILIZANDO PERFURATRIZ SOBRE ESTEIRA. AF_11/2023</v>
          </cell>
        </row>
        <row r="3282">
          <cell r="A3282">
            <v>104849</v>
          </cell>
          <cell r="B3282" t="str">
            <v>EXECUÇÃO DE PERFURAÇÃO PARA TIRANTE, COMPRIMENTO MAIOR OU IGUAL A 14 M E MENOR QUE 22 M, COM DIÂMETRO DE FURO DE 100 MM EXECUTADO COM HASTE UTILIZANDO PERFURATRIZ MANUAL SOBRE BASE DE MONTAGEM. AF_11/2023</v>
          </cell>
        </row>
        <row r="3283">
          <cell r="A3283">
            <v>104887</v>
          </cell>
          <cell r="B3283" t="str">
            <v>EXECUÇÃO DE PERFURAÇÃO PARA TIRANTE, COMPRIMENTO MAIOR OU IGUAL A 14 M E MENOR QUE 22 M, COM DIÂMETRO DE FURO DE 100 MM EXECUTADO COM HASTE UTILIZANDO PERFURATRIZ SOBRE ESTEIRA. AF_11/2023</v>
          </cell>
        </row>
        <row r="3284">
          <cell r="A3284">
            <v>104844</v>
          </cell>
          <cell r="B3284" t="str">
            <v>EXECUÇÃO DE PERFURAÇÃO PARA TIRANTE, COMPRIMENTO MAIOR OU IGUAL A 14 M E MENOR QUE 22 M, COM DIÂMETRO DE FURO DE 150 MM EXECUTADO COM HASTE E TUBOS DE REVESTIMENTO UTILIZANDO PERFURATRIZ SOBRE ESTEIRA. AF_11/2023</v>
          </cell>
        </row>
        <row r="3285">
          <cell r="A3285">
            <v>104852</v>
          </cell>
          <cell r="B3285" t="str">
            <v>EXECUÇÃO DE PERFURAÇÃO PARA TIRANTE, COMPRIMENTO MAIOR OU IGUAL A 14 M E MENOR QUE 22 M, COM DIÂMETRO DE FURO DE 150 MM EXECUTADO COM HASTE UTILIZANDO PERFURATRIZ MANUAL SOBRE BASE DE MONTAGEM. AF_11/2023</v>
          </cell>
        </row>
        <row r="3286">
          <cell r="A3286">
            <v>104846</v>
          </cell>
          <cell r="B3286" t="str">
            <v>EXECUÇÃO DE PERFURAÇÃO PARA TIRANTE, COMPRIMENTO MAIOR OU IGUAL A 14 M E MENOR QUE 22 M, COM DIÂMETRO DE FURO DE 200 MM EXECUTADO COM HASTE E TUBOS DE REVESTIMENTO UTILIZANDO PERFURATRIZ SOBRE ESTEIRA. AF_11/2023</v>
          </cell>
        </row>
        <row r="3287">
          <cell r="A3287">
            <v>104854</v>
          </cell>
          <cell r="B3287" t="str">
            <v>EXECUÇÃO DE PERFURAÇÃO PARA TIRANTE, COMPRIMENTO MAIOR OU IGUAL A 14 M E MENOR QUE 22 M, COM DIÂMETRO DE FURO DE 200 MM EXECUTADO COM HASTE UTILIZANDO PERFURATRIZ MANUAL SOBRE BASE DE MONTAGEM. AF_11/2023</v>
          </cell>
        </row>
        <row r="3288">
          <cell r="A3288">
            <v>104890</v>
          </cell>
          <cell r="B3288" t="str">
            <v>EXECUÇÃO DE PERFURAÇÃO PARA TIRANTE, COMPRIMENTO MAIOR OU IGUAL A 14 M E MENOR QUE 22 M, COM DIÂMETRO DE FURO DE 200 MM EXECUTADO COM HASTE UTILIZANDO PERFURATRIZ SOBRE ESTEIRA. AF_11/2023</v>
          </cell>
        </row>
        <row r="3289">
          <cell r="A3289">
            <v>104842</v>
          </cell>
          <cell r="B3289" t="str">
            <v>EXECUÇÃO DE PERFURAÇÃO PARA TIRANTE, COMPRIMENTO MAIOR OU IGUAL A 22 M E MENOR QUE 30 M, COM DIÂMETRO DE FURO DE 100 MM EXECUTADO COM HASTE E TUBOS DE REVESTIMENTO UTILIZANDO PERFURATRIZ SOBRE ESTEIRA. AF_11/2023</v>
          </cell>
        </row>
        <row r="3290">
          <cell r="A3290">
            <v>104850</v>
          </cell>
          <cell r="B3290" t="str">
            <v>EXECUÇÃO DE PERFURAÇÃO PARA TIRANTE, COMPRIMENTO MAIOR OU IGUAL A 22 M E MENOR QUE 30 M, COM DIÂMETRO DE FURO DE 100 MM EXECUTADO COM HASTE UTILIZANDO PERFURATRIZ MANUAL SOBRE BASE DE MONTAGEM. AF_11/2023</v>
          </cell>
        </row>
        <row r="3291">
          <cell r="A3291">
            <v>104888</v>
          </cell>
          <cell r="B3291" t="str">
            <v>EXECUÇÃO DE PERFURAÇÃO PARA TIRANTE, COMPRIMENTO MAIOR OU IGUAL A 22 M E MENOR QUE 30 M, COM DIÂMETRO DE FURO DE 100 MM EXECUTADO COM HASTE UTILIZANDO PERFURATRIZ SOBRE ESTEIRA. AF_11/2023</v>
          </cell>
        </row>
        <row r="3292">
          <cell r="A3292">
            <v>104879</v>
          </cell>
          <cell r="B3292" t="str">
            <v>EXECUÇÃO DE PERFURAÇÃO PARA TIRANTE, COMPRIMENTO MAIOR OU IGUAL A 22 M E MENOR QUE 30 M, COM DIÂMETRO DE FURO DE 150 MM EXECUTADO COM HASTE E TUBOS DE REVESTIMENTO UTILIZANDO PERFURATRIZ SOBRE ESTEIRA. AF_11/2023</v>
          </cell>
        </row>
        <row r="3293">
          <cell r="A3293">
            <v>104853</v>
          </cell>
          <cell r="B3293" t="str">
            <v>EXECUÇÃO DE PERFURAÇÃO PARA TIRANTE, COMPRIMENTO MAIOR OU IGUAL A 22 M E MENOR QUE 30 M, COM DIÂMETRO DE FURO DE 150 MM EXECUTADO COM HASTE UTILIZANDO PERFURATRIZ MANUAL SOBRE BASE DE MONTAGEM. AF_11/2023</v>
          </cell>
        </row>
        <row r="3294">
          <cell r="A3294">
            <v>104847</v>
          </cell>
          <cell r="B3294" t="str">
            <v>EXECUÇÃO DE PERFURAÇÃO PARA TIRANTE, COMPRIMENTO MAIOR OU IGUAL A 22 M E MENOR QUE 30 M, COM DIÂMETRO DE FURO DE 200 MM EXECUTADO COM HASTE E TUBOS DE REVESTIMENTO UTILIZANDO PERFURATRIZ SOBRE ESTEIRA. AF_11/2023</v>
          </cell>
        </row>
        <row r="3295">
          <cell r="A3295">
            <v>104855</v>
          </cell>
          <cell r="B3295" t="str">
            <v>EXECUÇÃO DE PERFURAÇÃO PARA TIRANTE, COMPRIMENTO MAIOR OU IGUAL A 22 M E MENOR QUE 30 M, COM DIÂMETRO DE FURO DE 200 MM EXECUTADO COM HASTE UTILIZANDO PERFURATRIZ MANUAL SOBRE BASE DE MONTAGEM. AF_11/2023</v>
          </cell>
        </row>
        <row r="3296">
          <cell r="A3296">
            <v>104891</v>
          </cell>
          <cell r="B3296" t="str">
            <v>EXECUÇÃO DE PERFURAÇÃO PARA TIRANTE, COMPRIMENTO MAIOR OU IGUAL A 22 M E MENOR QUE 30 M, COM DIÂMETRO DE FURO DE 200 MM EXECUTADO COM HASTE UTILIZANDO PERFURATRIZ SOBRE ESTEIRA. AF_11/2023</v>
          </cell>
        </row>
        <row r="3297">
          <cell r="A3297">
            <v>104892</v>
          </cell>
          <cell r="B3297" t="str">
            <v>EXECUÇÃO DE PERFURAÇÃO PARA TIRANTE, COMPRIMENTO MAIOR OU IGUAL A 6 M E MENOR QUE 14 M, COM DIÂMETRO DE FURO DE 100 MM EXECUTADO COM HASTE E TUBOS DE REVESTIMENTO UTILIZANDO PERFURATRIZ SOBRE ESTEIRA. AF_11/2023</v>
          </cell>
        </row>
        <row r="3298">
          <cell r="A3298">
            <v>104848</v>
          </cell>
          <cell r="B3298" t="str">
            <v>EXECUÇÃO DE PERFURAÇÃO PARA TIRANTE, COMPRIMENTO MAIOR OU IGUAL A 6 M E MENOR QUE 14 M, COM DIÂMETRO DE FURO DE 100 MM EXECUTADO COM HASTE UTILIZANDO PERFURATRIZ MANUAL SOBRE BASE DE MONTAGEM. AF_11/2023</v>
          </cell>
        </row>
        <row r="3299">
          <cell r="A3299">
            <v>104886</v>
          </cell>
          <cell r="B3299" t="str">
            <v>EXECUÇÃO DE PERFURAÇÃO PARA TIRANTE, COMPRIMENTO MAIOR OU IGUAL A 6 M E MENOR QUE 14 M, COM DIÂMETRO DE FURO DE 100 MM EXECUTADO COM HASTE UTILIZANDO PERFURATRIZ SOBRE ESTEIRA. AF_11/2023</v>
          </cell>
        </row>
        <row r="3300">
          <cell r="A3300">
            <v>104843</v>
          </cell>
          <cell r="B3300" t="str">
            <v>EXECUÇÃO DE PERFURAÇÃO PARA TIRANTE, COMPRIMENTO MAIOR OU IGUAL A 6 M E MENOR QUE 14 M, COM DIÂMETRO DE FURO DE 150 MM EXECUTADO COM HASTE E TUBOS DE REVESTIMENTO UTILIZANDO PERFURATRIZ SOBRE ESTEIRA. AF_11/2023</v>
          </cell>
        </row>
        <row r="3301">
          <cell r="A3301">
            <v>104851</v>
          </cell>
          <cell r="B3301" t="str">
            <v>EXECUÇÃO DE PERFURAÇÃO PARA TIRANTE, COMPRIMENTO MAIOR OU IGUAL A 6 M E MENOR QUE 14 M, COM DIÂMETRO DE FURO DE 150 MM EXECUTADO COM HASTE UTILIZANDO PERFURATRIZ MANUAL SOBRE BASE DE MONTAGEM. AF_11/2023</v>
          </cell>
        </row>
        <row r="3302">
          <cell r="A3302">
            <v>104845</v>
          </cell>
          <cell r="B3302" t="str">
            <v>EXECUÇÃO DE PERFURAÇÃO PARA TIRANTE, COMPRIMENTO MAIOR OU IGUAL A 6 M E MENOR QUE 14 M, COM DIÂMETRO DE FURO DE 200 MM EXECUTADO COM HASTE E TUBOS DE REVESTIMENTO UTILIZANDO PERFURATRIZ SOBRE ESTEIRA. AF_11/2023</v>
          </cell>
        </row>
        <row r="3303">
          <cell r="A3303">
            <v>104880</v>
          </cell>
          <cell r="B3303" t="str">
            <v>EXECUÇÃO DE PERFURAÇÃO PARA TIRANTE, COMPRIMENTO MAIOR OU IGUAL A 6 M E MENOR QUE 14 M, COM DIÂMETRO DE FURO DE 200 MM EXECUTADO COM HASTE UTILIZANDO PERFURATRIZ MANUAL SOBRE BASE DE MONTAGEM. AF_11/2023</v>
          </cell>
        </row>
        <row r="3304">
          <cell r="A3304">
            <v>104889</v>
          </cell>
          <cell r="B3304" t="str">
            <v>EXECUÇÃO DE PERFURAÇÃO PARA TIRANTE, COMPRIMENTO MAIOR OU IGUAL A 6 M E MENOR QUE 14 M, COM DIÂMETRO DE FURO DE 200 MM EXECUTADO COM HASTE UTILIZANDO PERFURATRIZ SOBRE ESTEIRA. AF_11/2023</v>
          </cell>
        </row>
        <row r="3305">
          <cell r="A3305">
            <v>95108</v>
          </cell>
          <cell r="B3305" t="str">
            <v>EXECUÇÃO DE PROTEÇÃO DA CABEÇA DO TIRANTE COM USO DE FÔRMAS METÁLICAS, 50 UTILIZAÇÕES, E CONCRETO FCK =15 MPA. AF_11/2023</v>
          </cell>
        </row>
        <row r="3306">
          <cell r="A3306">
            <v>104876</v>
          </cell>
          <cell r="B3306" t="str">
            <v>PERFURAÇÃO DE CORTINA PRÉ-MOLDADA COM MARTELETE ROMPEDOR. AF_11/2023</v>
          </cell>
        </row>
        <row r="3307">
          <cell r="A3307">
            <v>104875</v>
          </cell>
          <cell r="B3307" t="str">
            <v>PERFURAÇÃO DE PAREDE DIAFRAGMA COM COROA DIAMANTADA DE DIÂMETRO DE 102 MM. AF_11/2023</v>
          </cell>
        </row>
        <row r="3308">
          <cell r="A3308">
            <v>96120</v>
          </cell>
          <cell r="B3308" t="str">
            <v>ACABAMENTOS PARA FORRO (MOLDURA DE GESSO). AF_08/2023</v>
          </cell>
        </row>
        <row r="3309">
          <cell r="A3309">
            <v>96123</v>
          </cell>
          <cell r="B3309" t="str">
            <v>ACABAMENTOS PARA FORRO (MOLDURA EM DRYWALL, COM LARGURA DE 15 CM). AF_08/2023_PS</v>
          </cell>
        </row>
        <row r="3310">
          <cell r="A3310">
            <v>96122</v>
          </cell>
          <cell r="B3310" t="str">
            <v>ACABAMENTOS PARA FORRO (RODA-FORRO EM MADEIRA PINUS). AF_08/2023</v>
          </cell>
        </row>
        <row r="3311">
          <cell r="A3311">
            <v>96121</v>
          </cell>
          <cell r="B3311" t="str">
            <v>ACABAMENTOS PARA FORRO (RODA-FORRO EM PERFIL METÁLICO E PLÁSTICO). AF_08/2023</v>
          </cell>
        </row>
        <row r="3312">
          <cell r="A3312">
            <v>99054</v>
          </cell>
          <cell r="B3312" t="str">
            <v>ACABAMENTOS PARA FORRO (SANCA DE GESSO, MONTADA NA OBRA). AF_08/2023_PS</v>
          </cell>
        </row>
        <row r="3313">
          <cell r="A3313">
            <v>96110</v>
          </cell>
          <cell r="B3313" t="str">
            <v>FORRO EM DRYWALL PARA AMBIENTES RESIDENCIAIS, INCLUSIVE ESTRUTURA UNIDIRECIONAL DE FIXAÇÃO. AF_08/2023_PS</v>
          </cell>
        </row>
        <row r="3314">
          <cell r="A3314">
            <v>96114</v>
          </cell>
          <cell r="B3314" t="str">
            <v>FORRO EM DRYWALL, PARA AMBIENTES COMERCIAIS, INCLUSIVE ESTRUTURA BIRECIONAL DE FIXAÇÃO. AF_08/2023_PS</v>
          </cell>
        </row>
        <row r="3315">
          <cell r="A3315">
            <v>104757</v>
          </cell>
          <cell r="B3315" t="str">
            <v>FORRO EM FIBRA MINERAL, PARA AMBIENTES COMERCIAIS, INCLUSIVE ESTRUTURA DE FIXAÇÃO. AF_08/2023_PS</v>
          </cell>
        </row>
        <row r="3316">
          <cell r="A3316">
            <v>104756</v>
          </cell>
          <cell r="B3316" t="str">
            <v>FORRO EM MADEIRA PINUS, PARA AMBIENTES RESIDENCIAIS E COMERCIAIS, INCLUSIVE ESTRUTURA BIDIRECIONAL DE FIXAÇÃO. AF_08/2023</v>
          </cell>
        </row>
        <row r="3317">
          <cell r="A3317">
            <v>96112</v>
          </cell>
          <cell r="B3317" t="str">
            <v>FORRO EM MADEIRA PINUS, PARA AMBIENTES RESIDENCIAIS, INCLUSIVE ESTRUTURA UNIDIRECIONAL DE FIXAÇÃO. AF_08/2023</v>
          </cell>
        </row>
        <row r="3318">
          <cell r="A3318">
            <v>96113</v>
          </cell>
          <cell r="B3318" t="str">
            <v>FORRO EM PLACAS DE GESSO, PARA AMBIENTES COMERCIAIS. AF_08/2023_PS</v>
          </cell>
        </row>
        <row r="3319">
          <cell r="A3319">
            <v>96109</v>
          </cell>
          <cell r="B3319" t="str">
            <v>FORRO EM PLACAS DE GESSO, PARA AMBIENTES RESIDENCIAIS. AF_08/2023_PS</v>
          </cell>
        </row>
        <row r="3320">
          <cell r="A3320">
            <v>96116</v>
          </cell>
          <cell r="B3320" t="str">
            <v>FORRO EM RÉGUAS DE PVC, FRISADO, PARA AMBIENTES COMERCIAIS, INCLUSIVE ESTRUTURA BIDIRECIONAL DE FIXAÇÃO. AF_08/2023_PS</v>
          </cell>
        </row>
        <row r="3321">
          <cell r="A3321">
            <v>96111</v>
          </cell>
          <cell r="B3321" t="str">
            <v>FORRO EM RÉGUAS DE PVC, FRISADO, PARA AMBIENTES RESIDENCIAIS, INCLUSIVE ESTRUTURA UNIDIRECIONAL DE FIXAÇÃO. AF_08/2023_PS</v>
          </cell>
        </row>
        <row r="3322">
          <cell r="A3322">
            <v>96486</v>
          </cell>
          <cell r="B3322" t="str">
            <v>FORRO EM RÉGUAS DE PVC, LISO, PARA AMBIENTES COMERCIAIS, INCLUSIVE ESTRUTURA BIDIRECIONAL DE FIXAÇÃO. AF_08/2023_PS</v>
          </cell>
        </row>
        <row r="3323">
          <cell r="A3323">
            <v>96485</v>
          </cell>
          <cell r="B3323" t="str">
            <v>FORRO EM RÉGUAS DE PVC, LISO, PARA AMBIENTES RESIDENCIAIS, INCLUSIVE ESTRUTURA UNIDIRECIONAL DE FIXAÇÃO. AF_08/2023_PS</v>
          </cell>
        </row>
        <row r="3324">
          <cell r="A3324">
            <v>101807</v>
          </cell>
          <cell r="B3324" t="str">
            <v>CAIXA ENTERRADA DISTRIBUIDORA DE VAZÃO (SUMIDOUROS MÚLTIPLOS), RETANGULAR, EM ALVENARIA COM BLOCOS DE CONCRETO, DIMENSÕES INTERNAS: 0,60 X 0,60 X H=0,50 M. AF_12/2020</v>
          </cell>
        </row>
        <row r="3325">
          <cell r="A3325">
            <v>101806</v>
          </cell>
          <cell r="B3325" t="str">
            <v>CAIXA ENTERRADA DISTRIBUIDORA DE VAZÃO (SUMIDOUROS MÚLTIPLOS), RETANGULAR, EM ALVENARIA COM TIJOLOS MACIÇOS, DIMENSÕES INTERNAS: 0,60 X 0,60 X H=0,50 M. AF_12/2020</v>
          </cell>
        </row>
        <row r="3326">
          <cell r="A3326">
            <v>101808</v>
          </cell>
          <cell r="B3326" t="str">
            <v>CAIXA ENTERRADA DISTRIBUIDORA DE VAZÃO (SUMIDOUROS MÚLTIPLOS), RETANGULAR, EM CONCRETO PRÉ-MOLDADO, DIMENSÕES INTERNAS: 0,60 X 0,60 X H=0,50 M. AF_12/2020</v>
          </cell>
        </row>
        <row r="3327">
          <cell r="A3327">
            <v>98058</v>
          </cell>
          <cell r="B3327" t="str">
            <v>FILTRO ANAERÓBIO CIRCULAR, EM CONCRETO PRÉ-MOLDADO, DIÂMETRO INTERNO = 1,10 M, ALTURA INTERNA = 1,50 M, VOLUME ÚTIL: 1140,4 L (PARA 5 CONTRIBUINTES). AF_12/2020</v>
          </cell>
        </row>
        <row r="3328">
          <cell r="A3328">
            <v>98059</v>
          </cell>
          <cell r="B3328" t="str">
            <v>FILTRO ANAERÓBIO CIRCULAR, EM CONCRETO PRÉ-MOLDADO, DIÂMETRO INTERNO = 1,88 M, ALTURA INTERNA = 1,50 M, VOLUME ÚTIL: 3331,1 L (PARA 19 CONTRIBUINTES). AF_12/2020</v>
          </cell>
        </row>
        <row r="3329">
          <cell r="A3329">
            <v>98060</v>
          </cell>
          <cell r="B3329" t="str">
            <v>FILTRO ANAERÓBIO CIRCULAR, EM CONCRETO PRÉ-MOLDADO, DIÂMETRO INTERNO = 2,38 M, ALTURA INTERNA = 1,50 M, VOLUME ÚTIL: 5338,6 L (PARA 34 CONTRIBUINTES). AF_12/2020</v>
          </cell>
        </row>
        <row r="3330">
          <cell r="A3330">
            <v>98061</v>
          </cell>
          <cell r="B3330" t="str">
            <v>FILTRO ANAERÓBIO CIRCULAR, EM CONCRETO PRÉ-MOLDADO, DIÂMETRO INTERNO = 2,88 M, ALTURA INTERNA = 1,50 M, VOLUME ÚTIL: 7817,3 L (PARA 75 CONTRIBUINTES). AF_12/2020</v>
          </cell>
        </row>
        <row r="3331">
          <cell r="A3331">
            <v>98088</v>
          </cell>
          <cell r="B3331" t="str">
            <v>FILTRO ANAERÓBIO RETANGULAR, EM ALVENARIA COM BLOCOS DE CONCRETO, DIMENSÕES INTERNAS: 0,8 X 1,2 X H=1,67 M, VOLUME ÚTIL: 1152 L (PARA 5 CONTRIBUINTES). AF_12/2020</v>
          </cell>
        </row>
        <row r="3332">
          <cell r="A3332">
            <v>98089</v>
          </cell>
          <cell r="B3332" t="str">
            <v>FILTRO ANAERÓBIO RETANGULAR, EM ALVENARIA COM BLOCOS DE CONCRETO, DIMENSÕES INTERNAS: 1,2 X 1,8 X H=1,67 M, VOLUME ÚTIL: 2592 L (PARA 13 CONTRIBUINTES). AF_12/2020</v>
          </cell>
        </row>
        <row r="3333">
          <cell r="A3333">
            <v>98090</v>
          </cell>
          <cell r="B3333" t="str">
            <v>FILTRO ANAERÓBIO RETANGULAR, EM ALVENARIA COM BLOCOS DE CONCRETO, DIMENSÕES INTERNAS: 1,4 X 3,0 X H=1,67 M, VOLUME ÚTIL: 5040 L (PARA 32 CONTRIBUINTES). AF_12/2020</v>
          </cell>
        </row>
        <row r="3334">
          <cell r="A3334">
            <v>98091</v>
          </cell>
          <cell r="B3334" t="str">
            <v>FILTRO ANAERÓBIO RETANGULAR, EM ALVENARIA COM BLOCOS DE CONCRETO, DIMENSÕES INTERNAS: 1,4 X 4,2 X H=1,67 M, VOLUME ÚTIL: 7056 L (PARA 67 CONTRIBUINTES). AF_12/2020</v>
          </cell>
        </row>
        <row r="3335">
          <cell r="A3335">
            <v>98092</v>
          </cell>
          <cell r="B3335" t="str">
            <v>FILTRO ANAERÓBIO RETANGULAR, EM ALVENARIA COM BLOCOS DE CONCRETO, DIMENSÕES INTERNAS: 1,6 X 4,6 X H=1,67 M, VOLUME ÚTIL: 8832 L (PARA 84 CONTRIBUINTES). AF_12/2020</v>
          </cell>
        </row>
        <row r="3336">
          <cell r="A3336">
            <v>98093</v>
          </cell>
          <cell r="B3336" t="str">
            <v>FILTRO ANAERÓBIO RETANGULAR, EM ALVENARIA COM BLOCOS DE CONCRETO, DIMENSÕES INTERNAS: 1,6 X 5,6 X H=1,67 M, VOLUME ÚTIL: 10752 L (PARA 103 CONTRIBUINTES). AF_12/2020</v>
          </cell>
        </row>
        <row r="3337">
          <cell r="A3337">
            <v>98072</v>
          </cell>
          <cell r="B3337" t="str">
            <v>FILTRO ANAERÓBIO RETANGULAR, EM ALVENARIA COM TIJOLOS CERÂMICOS MACIÇOS, DIMENSÕES INTERNAS: 0,8 X 1,2 X H=1,67 M, VOLUME ÚTIL: 1152 L (PARA 5 CONTRIBUINTES). AF_12/2020</v>
          </cell>
        </row>
        <row r="3338">
          <cell r="A3338">
            <v>98073</v>
          </cell>
          <cell r="B3338" t="str">
            <v>FILTRO ANAERÓBIO RETANGULAR, EM ALVENARIA COM TIJOLOS CERÂMICOS MACIÇOS, DIMENSÕES INTERNAS: 1,2 X 1,8 X H=1,67 M, VOLUME ÚTIL: 2592 L (PARA 13 CONTRIBUINTES). AF_12/2020</v>
          </cell>
        </row>
        <row r="3339">
          <cell r="A3339">
            <v>98074</v>
          </cell>
          <cell r="B3339" t="str">
            <v>FILTRO ANAERÓBIO RETANGULAR, EM ALVENARIA COM TIJOLOS CERÂMICOS MACIÇOS, DIMENSÕES INTERNAS: 1,4 X 3,0 X H=1,67 M, VOLUME ÚTIL: 5040 L (PARA 32 CONTRIBUINTES). AF_12/2020</v>
          </cell>
        </row>
        <row r="3340">
          <cell r="A3340">
            <v>98075</v>
          </cell>
          <cell r="B3340" t="str">
            <v>FILTRO ANAERÓBIO RETANGULAR, EM ALVENARIA COM TIJOLOS CERÂMICOS MACIÇOS, DIMENSÕES INTERNAS: 1,4 X 4,2 X H=1,67 M, VOLUME ÚTIL: 7056 L (PARA 67 CONTRIBUINTES). AF_12/2020</v>
          </cell>
        </row>
        <row r="3341">
          <cell r="A3341">
            <v>98076</v>
          </cell>
          <cell r="B3341" t="str">
            <v>FILTRO ANAERÓBIO RETANGULAR, EM ALVENARIA COM TIJOLOS CERÂMICOS MACIÇOS, DIMENSÕES INTERNAS: 1,6 X 4,6 X H=1,67 M, VOLUME ÚTIL: 8832 L (PARA 84 CONTRIBUINTES). AF_12/2020</v>
          </cell>
        </row>
        <row r="3342">
          <cell r="A3342">
            <v>98077</v>
          </cell>
          <cell r="B3342" t="str">
            <v>FILTRO ANAERÓBIO RETANGULAR, EM ALVENARIA COM TIJOLOS CERÂMICOS MACIÇOS, DIMENSÕES INTERNAS: 1,6 X 5,6 X H=1,67 M, VOLUME ÚTIL: 10752 L (PARA 103 CONTRIBUINTES). AF_12/2020</v>
          </cell>
        </row>
        <row r="3343">
          <cell r="A3343">
            <v>98062</v>
          </cell>
          <cell r="B3343" t="str">
            <v>SUMIDOURO CIRCULAR, EM CONCRETO PRÉ-MOLDADO, DIÂMETRO INTERNO = 1,88 M, ALTURA INTERNA = 2,00 M, ÁREA DE INFILTRAÇÃO: 13,1 M² (PARA 5 CONTRIBUINTES). AF_12/2020</v>
          </cell>
        </row>
        <row r="3344">
          <cell r="A3344">
            <v>98063</v>
          </cell>
          <cell r="B3344" t="str">
            <v>SUMIDOURO CIRCULAR, EM CONCRETO PRÉ-MOLDADO, DIÂMETRO INTERNO = 2,38 M, ALTURA INTERNA = 2,50 M, ÁREA DE INFILTRAÇÃO: 21,3 M² (PARA 8 CONTRIBUINTES). AF_12/2020</v>
          </cell>
        </row>
        <row r="3345">
          <cell r="A3345">
            <v>98064</v>
          </cell>
          <cell r="B3345" t="str">
            <v>SUMIDOURO CIRCULAR, EM CONCRETO PRÉ-MOLDADO, DIÂMETRO INTERNO = 2,38 M, ALTURA INTERNA = 3,0 M, ÁREA DE INFILTRAÇÃO: 25 M² (PARA 10 CONTRIBUINTES). AF_12/2020</v>
          </cell>
        </row>
        <row r="3346">
          <cell r="A3346">
            <v>98065</v>
          </cell>
          <cell r="B3346" t="str">
            <v>SUMIDOURO CIRCULAR, EM CONCRETO PRÉ-MOLDADO, DIÂMETRO INTERNO = 2,88 M, ALTURA INTERNA = 3,0 M, ÁREA DE INFILTRAÇÃO: 31,4 M² (PARA 12 CONTRIBUINTES). AF_12/2020</v>
          </cell>
        </row>
        <row r="3347">
          <cell r="A3347">
            <v>98094</v>
          </cell>
          <cell r="B3347" t="str">
            <v>SUMIDOURO RETANGULAR, EM ALVENARIA COM BLOCOS DE CONCRETO, DIMENSÕES INTERNAS: 0,8 X 1,4 X H=3,0 M, ÁREA DE INFILTRAÇÃO: 13,2 M² (PARA 5 CONTRIBUINTES). AF_12/2020</v>
          </cell>
        </row>
        <row r="3348">
          <cell r="A3348">
            <v>98099</v>
          </cell>
          <cell r="B3348" t="str">
            <v>SUMIDOURO RETANGULAR, EM ALVENARIA COM BLOCOS DE CONCRETO, DIMENSÕES INTERNAS: 1,0 X 3,0 X H=3,0 M, ÁREA DE INFILTRAÇÃO: 25 M² (PARA 10 CONTRIBUINTES). AF_12/2020</v>
          </cell>
        </row>
        <row r="3349">
          <cell r="A3349">
            <v>98100</v>
          </cell>
          <cell r="B3349" t="str">
            <v>SUMIDOURO RETANGULAR, EM ALVENARIA COM BLOCOS DE CONCRETO, DIMENSÕES INTERNAS: 1,6 X 3,4 X H=3,0 M, ÁREA DE INFILTRAÇÃO: 32,9 M² (PARA 13 CONTRIBUINTES). . AF_12/2020</v>
          </cell>
        </row>
        <row r="3350">
          <cell r="A3350">
            <v>98101</v>
          </cell>
          <cell r="B3350" t="str">
            <v>SUMIDOURO RETANGULAR, EM ALVENARIA COM BLOCOS DE CONCRETO, DIMENSÕES INTERNAS: 1,6 X 5,8 X H=3,0 M, ÁREA DE INFILTRAÇÃO: 50 M² (PARA 20 CONTRIBUINTES). . AF_12/2020</v>
          </cell>
        </row>
        <row r="3351">
          <cell r="A3351">
            <v>98078</v>
          </cell>
          <cell r="B3351" t="str">
            <v>SUMIDOURO RETANGULAR, EM ALVENARIA COM TIJOLOS CERÂMICOS MACIÇOS, DIMENSÕES INTERNAS: 0,8 X 1,4 X H=3,0 M, ÁREA DE INFILTRAÇÃO: 13,2 M² (PARA 5 CONTRIBUINTES). AF_12/2020</v>
          </cell>
        </row>
        <row r="3352">
          <cell r="A3352">
            <v>98079</v>
          </cell>
          <cell r="B3352" t="str">
            <v>SUMIDOURO RETANGULAR, EM ALVENARIA COM TIJOLOS CERÂMICOS MACIÇOS, DIMENSÕES INTERNAS: 1,0 X 3,0 X H=3,0 M, ÁREA DE INFILTRAÇÃO: 25 M² (PARA 10 CONTRIBUINTES). AF_12/2020</v>
          </cell>
        </row>
        <row r="3353">
          <cell r="A3353">
            <v>98080</v>
          </cell>
          <cell r="B3353" t="str">
            <v>SUMIDOURO RETANGULAR, EM ALVENARIA COM TIJOLOS CERÂMICOS MACIÇOS, DIMENSÕES INTERNAS: 1,6 X 3,4 X H=3,0 M, ÁREA DE INFILTRAÇÃO: 32,9 M² (PARA 13 CONTRIBUINTES). AF_12/2020</v>
          </cell>
        </row>
        <row r="3354">
          <cell r="A3354">
            <v>98081</v>
          </cell>
          <cell r="B3354" t="str">
            <v>SUMIDOURO RETANGULAR, EM ALVENARIA COM TIJOLOS CERÂMICOS MACIÇOS, DIMENSÕES INTERNAS: 1,6 X 5,8 X H=3,0 M, ÁREA DE INFILTRAÇÃO: 50 M² (PARA 20 CONTRIBUINTES). AF_12/2020</v>
          </cell>
        </row>
        <row r="3355">
          <cell r="A3355">
            <v>98052</v>
          </cell>
          <cell r="B3355" t="str">
            <v>TANQUE SÉPTICO CIRCULAR, EM CONCRETO PRÉ-MOLDADO, DIÂMETRO INTERNO = 1,10 M, ALTURA INTERNA = 2,50 M, VOLUME ÚTIL: 2138,2 L (PARA 5 CONTRIBUINTES). AF_12/2020</v>
          </cell>
        </row>
        <row r="3356">
          <cell r="A3356">
            <v>98053</v>
          </cell>
          <cell r="B3356" t="str">
            <v>TANQUE SÉPTICO CIRCULAR, EM CONCRETO PRÉ-MOLDADO, DIÂMETRO INTERNO = 1,40 M, ALTURA INTERNA = 2,50 M, VOLUME ÚTIL: 3463,6 L (PARA 13 CONTRIBUINTES). AF_12/2020</v>
          </cell>
        </row>
        <row r="3357">
          <cell r="A3357">
            <v>98054</v>
          </cell>
          <cell r="B3357" t="str">
            <v>TANQUE SÉPTICO CIRCULAR, EM CONCRETO PRÉ-MOLDADO, DIÂMETRO INTERNO = 1,88 M, ALTURA INTERNA = 2,50 M, VOLUME ÚTIL: 6245,8 L (PARA 32 CONTRIBUINTES). AF_12/2020</v>
          </cell>
        </row>
        <row r="3358">
          <cell r="A3358">
            <v>98055</v>
          </cell>
          <cell r="B3358" t="str">
            <v>TANQUE SÉPTICO CIRCULAR, EM CONCRETO PRÉ-MOLDADO, DIÂMETRO INTERNO = 2,38 M, ALTURA INTERNA = 2,50 M, VOLUME ÚTIL: 10009,8 L (PARA 69 CONTRIBUINTES). AF_12/2020</v>
          </cell>
        </row>
        <row r="3359">
          <cell r="A3359">
            <v>98056</v>
          </cell>
          <cell r="B3359" t="str">
            <v>TANQUE SÉPTICO CIRCULAR, EM CONCRETO PRÉ-MOLDADO, DIÂMETRO INTERNO = 2,38 M, ALTURA INTERNA = 3,0 M, VOLUME ÚTIL: 12234,2 L (PARA 86 CONTRIBUINTES). AF_12/2020</v>
          </cell>
        </row>
        <row r="3360">
          <cell r="A3360">
            <v>98057</v>
          </cell>
          <cell r="B3360" t="str">
            <v>TANQUE SÉPTICO CIRCULAR, EM CONCRETO PRÉ-MOLDADO, DIÂMETRO INTERNO = 2,88 M, ALTURA INTERNA = 2,50 M, VOLUME ÚTIL: 14657,4 L (PARA 105 CONTRIBUINTES). AF_12/2020</v>
          </cell>
        </row>
        <row r="3361">
          <cell r="A3361">
            <v>98082</v>
          </cell>
          <cell r="B3361" t="str">
            <v>TANQUE SÉPTICO RETANGULAR, EM ALVENARIA COM BLOCOS DE CONCRETO, DIMENSÕES INTERNAS: 1,0 X 2,0 X H=1,4 M, VOLUME ÚTIL: 2000 L (PARA 5 CONTRIBUINTES). AF_12/2020</v>
          </cell>
        </row>
        <row r="3362">
          <cell r="A3362">
            <v>98083</v>
          </cell>
          <cell r="B3362" t="str">
            <v>TANQUE SÉPTICO RETANGULAR, EM ALVENARIA COM BLOCOS DE CONCRETO, DIMENSÕES INTERNAS: 1,2 X 2,4 X H=1,6 M, VOLUME ÚTIL: 3456 L (PARA 13 CONTRIBUINTES). AF_12/2020</v>
          </cell>
        </row>
        <row r="3363">
          <cell r="A3363">
            <v>98084</v>
          </cell>
          <cell r="B3363" t="str">
            <v>TANQUE SÉPTICO RETANGULAR, EM ALVENARIA COM BLOCOS DE CONCRETO, DIMENSÕES INTERNAS: 1,4 X 3,2 X H=1,8 M, VOLUME ÚTIL: 6272 L (PARA 32 CONTRIBUINTES). AF_12/2020</v>
          </cell>
        </row>
        <row r="3364">
          <cell r="A3364">
            <v>98085</v>
          </cell>
          <cell r="B3364" t="str">
            <v>TANQUE SÉPTICO RETANGULAR, EM ALVENARIA COM BLOCOS DE CONCRETO, DIMENSÕES INTERNAS: 1,6 X 4,4 X H=1,8 M, VOLUME ÚTIL: 9856 L (PARA 68 CONTRIBUINTES). AF_12/2020</v>
          </cell>
        </row>
        <row r="3365">
          <cell r="A3365">
            <v>98087</v>
          </cell>
          <cell r="B3365" t="str">
            <v>TANQUE SÉPTICO RETANGULAR, EM ALVENARIA COM BLOCOS DE CONCRETO, DIMENSÕES INTERNAS: 1,6 X 4,6 X H=2,4 M, VOLUME ÚTIL: 14720 L (PARA 105 CONTRIBUINTES). AF_12/2020</v>
          </cell>
        </row>
        <row r="3366">
          <cell r="A3366">
            <v>98086</v>
          </cell>
          <cell r="B3366" t="str">
            <v>TANQUE SÉPTICO RETANGULAR, EM ALVENARIA COM BLOCOS DE CONCRETO, DIMENSÕES INTERNAS: 1,6 X 4,8 X H=2,0 M, VOLUME ÚTIL: 12288 L (PARA 86 CONTRIBUINTES). AF_12/2020</v>
          </cell>
        </row>
        <row r="3367">
          <cell r="A3367">
            <v>98066</v>
          </cell>
          <cell r="B3367" t="str">
            <v>TANQUE SÉPTICO RETANGULAR, EM ALVENARIA COM TIJOLOS CERÂMICOS MACIÇOS, DIMENSÕES INTERNAS: 1,0 X 2,0 X H=1,4 M, VOLUME ÚTIL: 2000 L (PARA 5 CONTRIBUINTES). AF_12/2020</v>
          </cell>
        </row>
        <row r="3368">
          <cell r="A3368">
            <v>98067</v>
          </cell>
          <cell r="B3368" t="str">
            <v>TANQUE SÉPTICO RETANGULAR, EM ALVENARIA COM TIJOLOS CERÂMICOS MACIÇOS, DIMENSÕES INTERNAS: 1,2 X 2,4 X H=1,6 M, VOLUME ÚTIL: 3456 L (PARA 13 CONTRIBUINTES). AF_12/2020</v>
          </cell>
        </row>
        <row r="3369">
          <cell r="A3369">
            <v>98068</v>
          </cell>
          <cell r="B3369" t="str">
            <v>TANQUE SÉPTICO RETANGULAR, EM ALVENARIA COM TIJOLOS CERÂMICOS MACIÇOS, DIMENSÕES INTERNAS: 1,4 X 3,2 X H=1,8 M, VOLUME ÚTIL: 6272 L (PARA 32 CONTRIBUINTES). AF_12/2020</v>
          </cell>
        </row>
        <row r="3370">
          <cell r="A3370">
            <v>98069</v>
          </cell>
          <cell r="B3370" t="str">
            <v>TANQUE SÉPTICO RETANGULAR, EM ALVENARIA COM TIJOLOS CERÂMICOS MACIÇOS, DIMENSÕES INTERNAS: 1,6 X 4,4 X H=1,8 M, VOLUME ÚTIL: 9856 L (PARA 68 CONTRIBUINTES). AF_12/2020</v>
          </cell>
        </row>
        <row r="3371">
          <cell r="A3371">
            <v>98071</v>
          </cell>
          <cell r="B3371" t="str">
            <v>TANQUE SÉPTICO RETANGULAR, EM ALVENARIA COM TIJOLOS CERÂMICOS MACIÇOS, DIMENSÕES INTERNAS: 1,6 X 4,6 X H=2,4 M, VOLUME ÚTIL: 14720 L (PARA 105 CONTRIBUINTES). AF_12/2020</v>
          </cell>
        </row>
        <row r="3372">
          <cell r="A3372">
            <v>98070</v>
          </cell>
          <cell r="B3372" t="str">
            <v>TANQUE SÉPTICO RETANGULAR, EM ALVENARIA COM TIJOLOS CERÂMICOS MACIÇOS, DIMENSÕES INTERNAS: 1,6 X 4,8 X H=2,0 M, VOLUME ÚTIL: 12288 L (PARA 86 CONTRIBUINTES). AF_12/2020</v>
          </cell>
        </row>
        <row r="3373">
          <cell r="A3373">
            <v>104915</v>
          </cell>
          <cell r="B3373" t="str">
            <v>ARMAÇÃO DE BLOCO E SAPATA UTILIZANDO AÇO CA-50 DE 25 MM - MONTAGEM. AF_01/2024</v>
          </cell>
        </row>
        <row r="3374">
          <cell r="A3374">
            <v>96546</v>
          </cell>
          <cell r="B3374" t="str">
            <v>ARMAÇÃO DE BLOCO UTILIZANDO AÇO CA-50 DE 10 MM - MONTAGEM. AF_01/2024</v>
          </cell>
        </row>
        <row r="3375">
          <cell r="A3375">
            <v>96544</v>
          </cell>
          <cell r="B3375" t="str">
            <v>ARMAÇÃO DE BLOCO UTILIZANDO AÇO CA-50 DE 6,3 MM - MONTAGEM. AF_01/2024</v>
          </cell>
        </row>
        <row r="3376">
          <cell r="A3376">
            <v>96545</v>
          </cell>
          <cell r="B3376" t="str">
            <v>ARMAÇÃO DE BLOCO UTILIZANDO AÇO CA-50 DE 8 MM - MONTAGEM. AF_01/2024</v>
          </cell>
        </row>
        <row r="3377">
          <cell r="A3377">
            <v>96543</v>
          </cell>
          <cell r="B3377" t="str">
            <v>ARMAÇÃO DE BLOCO UTILIZANDO AÇO CA-60 DE 5 MM - MONTAGEM. AF_01/2024</v>
          </cell>
        </row>
        <row r="3378">
          <cell r="A3378">
            <v>104922</v>
          </cell>
          <cell r="B3378" t="str">
            <v>ARMAÇÃO DE BLOCO, SAPATA ISOLADA E SAPATA CORRIDA UTILIZANDO AÇO CA-50 DE 20 MM - MONTAGEM. AF_01/2024</v>
          </cell>
        </row>
        <row r="3379">
          <cell r="A3379">
            <v>104920</v>
          </cell>
          <cell r="B3379" t="str">
            <v>ARMAÇÃO DE BLOCO, SAPATA ISOLADA, VIGA BALDRAME E SAPATA CORRIDA UTILIZANDO AÇO CA-50 DE 12,5 MM - MONTAGEM. AF_01/2024</v>
          </cell>
        </row>
        <row r="3380">
          <cell r="A3380">
            <v>104921</v>
          </cell>
          <cell r="B3380" t="str">
            <v>ARMAÇÃO DE BLOCO, SAPATA ISOLADA, VIGA BALDRAME E SAPATA CORRIDA UTILIZANDO AÇO CA-50 DE 16 MM - MONTAGEM. AF_01/2024</v>
          </cell>
        </row>
        <row r="3381">
          <cell r="A3381">
            <v>104919</v>
          </cell>
          <cell r="B3381" t="str">
            <v>ARMAÇÃO DE SAPATA ISOLADA, VIGA BALDRAME E SAPATA CORRIDA UTILIZANDO AÇO CA-50 DE 10 MM - MONTAGEM. AF_01/2024</v>
          </cell>
        </row>
        <row r="3382">
          <cell r="A3382">
            <v>104917</v>
          </cell>
          <cell r="B3382" t="str">
            <v>ARMAÇÃO DE SAPATA ISOLADA, VIGA BALDRAME E SAPATA CORRIDA UTILIZANDO AÇO CA-50 DE 6,3 MM - MONTAGEM. AF_01/2024</v>
          </cell>
        </row>
        <row r="3383">
          <cell r="A3383">
            <v>104918</v>
          </cell>
          <cell r="B3383" t="str">
            <v>ARMAÇÃO DE SAPATA ISOLADA, VIGA BALDRAME E SAPATA CORRIDA UTILIZANDO AÇO CA-50 DE 8 MM - MONTAGEM. AF_01/2024</v>
          </cell>
        </row>
        <row r="3384">
          <cell r="A3384">
            <v>104916</v>
          </cell>
          <cell r="B3384" t="str">
            <v>ARMAÇÃO DE SAPATA ISOLADA, VIGA BALDRAME E SAPATA CORRIDA UTILIZANDO AÇO CA-60 DE 5 MM - MONTAGEM. AF_01/2024</v>
          </cell>
        </row>
        <row r="3385">
          <cell r="A3385">
            <v>96557</v>
          </cell>
          <cell r="B3385" t="str">
            <v>CONCRETAGEM DE BLOCO DE COROAMENTO OU VIGA BALDRAME, FCK 30 MPA, COM USO DE BOMBA - LANÇAMENTO, ADENSAMENTO E ACABAMENTO. AF_01/2024</v>
          </cell>
        </row>
        <row r="3386">
          <cell r="A3386">
            <v>96555</v>
          </cell>
          <cell r="B3386" t="str">
            <v>CONCRETAGEM DE BLOCO DE COROAMENTO OU VIGA BALDRAME, FCK 30 MPA, COM USO DE JERICA - LANÇAMENTO, ADENSAMENTO E ACABAMENTO. AF_01/2024</v>
          </cell>
        </row>
        <row r="3387">
          <cell r="A3387">
            <v>104924</v>
          </cell>
          <cell r="B3387" t="str">
            <v>CONCRETAGEM DE SAPATA CORRIDA, FCK 30 MPA, COM USO DE BOMBA - LANÇAMENTO, ADENSAMENTO E ACABAMENTO. AF_01/2024</v>
          </cell>
        </row>
        <row r="3388">
          <cell r="A3388">
            <v>104923</v>
          </cell>
          <cell r="B3388" t="str">
            <v>CONCRETAGEM DE SAPATA CORRIDA, FCK 30 MPA, COM USO DE JERICA - LANÇAMENTO, ADENSAMENTO E ACABAMENTO. AF_01/2024</v>
          </cell>
        </row>
        <row r="3389">
          <cell r="A3389">
            <v>96558</v>
          </cell>
          <cell r="B3389" t="str">
            <v>CONCRETAGEM DE SAPATA, FCK 30 MPA, COM USO DE BOMBA - LANÇAMENTO, ADENSAMENTO E ACABAMENTO. AF_01/2024</v>
          </cell>
        </row>
        <row r="3390">
          <cell r="A3390">
            <v>96556</v>
          </cell>
          <cell r="B3390" t="str">
            <v>CONCRETAGEM DE SAPATA, FCK 30 MPA, COM USO DE JERICA - LANÇAMENTO, ADENSAMENTO E ACABAMENTO. AF_01/2024</v>
          </cell>
        </row>
        <row r="3391">
          <cell r="A3391">
            <v>96523</v>
          </cell>
          <cell r="B3391" t="str">
            <v>ESCAVAÇÃO MANUAL PARA BLOCO DE COROAMENTO OU SAPATA (INCLUINDO ESCAVAÇÃO PARA COLOCAÇÃO DE FÔRMAS). AF_01/2024</v>
          </cell>
        </row>
        <row r="3392">
          <cell r="A3392">
            <v>96522</v>
          </cell>
          <cell r="B3392" t="str">
            <v>ESCAVAÇÃO MANUAL PARA BLOCO DE COROAMENTO OU SAPATA (SEM ESCAVAÇÃO PARA COLOCAÇÃO DE FÔRMAS). AF_01/2024</v>
          </cell>
        </row>
        <row r="3393">
          <cell r="A3393">
            <v>96527</v>
          </cell>
          <cell r="B3393" t="str">
            <v>ESCAVAÇÃO MANUAL PARA VIGA BALDRAME OU SAPATA CORRIDA (INCLUINDO ESCAVAÇÃO PARA COLOCAÇÃO DE FÔRMAS). AF_01/2024</v>
          </cell>
        </row>
        <row r="3394">
          <cell r="A3394">
            <v>96526</v>
          </cell>
          <cell r="B3394" t="str">
            <v>ESCAVAÇÃO MANUAL PARA VIGA BALDRAME OU SAPATA CORRIDA (SEM ESCAVAÇÃO PARA COLOCAÇÃO DE FÔRMAS). AF_01/2024</v>
          </cell>
        </row>
        <row r="3395">
          <cell r="A3395">
            <v>96521</v>
          </cell>
          <cell r="B3395" t="str">
            <v>ESCAVAÇÃO MECANIZADA PARA BLOCO DE COROAMENTO OU SAPATA COM RETROESCAVADEIRA (INCLUINDO ESCAVAÇÃO PARA COLOCAÇÃO DE FÔRMAS). AF_01/2024</v>
          </cell>
        </row>
        <row r="3396">
          <cell r="A3396">
            <v>96520</v>
          </cell>
          <cell r="B3396" t="str">
            <v>ESCAVAÇÃO MECANIZADA PARA BLOCO DE COROAMENTO OU SAPATA COM RETROESCAVADEIRA (SEM ESCAVAÇÃO PARA COLOCAÇÃO DE FÔRMAS). AF_01/2024</v>
          </cell>
        </row>
        <row r="3397">
          <cell r="A3397">
            <v>96525</v>
          </cell>
          <cell r="B3397" t="str">
            <v>ESCAVAÇÃO MECANIZADA PARA VIGA BALDRAME OU SAPATA CORRIDA COM MINI-ESCAVADEIRA (INCLUINDO ESCAVAÇÃO PARA COLOCAÇÃO DE FÔRMAS). AF_01/2024</v>
          </cell>
        </row>
        <row r="3398">
          <cell r="A3398">
            <v>96524</v>
          </cell>
          <cell r="B3398" t="str">
            <v>ESCAVAÇÃO MECANIZADA PARA VIGA BALDRAME OU SAPATA CORRIDA COM MINI-ESCAVADEIRA (SEM ESCAVAÇÃO PARA COLOCAÇÃO DE FÔRMAS). AF_01/2024</v>
          </cell>
        </row>
        <row r="3399">
          <cell r="A3399">
            <v>96537</v>
          </cell>
          <cell r="B3399" t="str">
            <v>FABRICAÇÃO, MONTAGEM E DESMONTAGEM DE FÔRMA PARA BLOCO DE COROAMENTO, EM CHAPA DE MADEIRA COMPENSADA RESINADA, E=17 MM, 2 UTILIZAÇÕES. AF_01/2024</v>
          </cell>
        </row>
        <row r="3400">
          <cell r="A3400">
            <v>96540</v>
          </cell>
          <cell r="B3400" t="str">
            <v>FABRICAÇÃO, MONTAGEM E DESMONTAGEM DE FÔRMA PARA BLOCO DE COROAMENTO, EM CHAPA DE MADEIRA COMPENSADA RESINADA, E=17 MM, 4 UTILIZAÇÕES. AF_01/2024</v>
          </cell>
        </row>
        <row r="3401">
          <cell r="A3401">
            <v>96528</v>
          </cell>
          <cell r="B3401" t="str">
            <v>FABRICAÇÃO, MONTAGEM E DESMONTAGEM DE FÔRMA PARA BLOCO DE COROAMENTO, EM MADEIRA SERRADA, E=25 MM, 1 UTILIZAÇÃO. AF_01/2024</v>
          </cell>
        </row>
        <row r="3402">
          <cell r="A3402">
            <v>96531</v>
          </cell>
          <cell r="B3402" t="str">
            <v>FABRICAÇÃO, MONTAGEM E DESMONTAGEM DE FÔRMA PARA BLOCO DE COROAMENTO, EM MADEIRA SERRADA, E=25 MM, 2 UTILIZAÇÕES. AF_01/2024</v>
          </cell>
        </row>
        <row r="3403">
          <cell r="A3403">
            <v>96534</v>
          </cell>
          <cell r="B3403" t="str">
            <v>FABRICAÇÃO, MONTAGEM E DESMONTAGEM DE FÔRMA PARA BLOCO DE COROAMENTO, EM MADEIRA SERRADA, E=25 MM, 4 UTILIZAÇÕES. AF_01/2024</v>
          </cell>
        </row>
        <row r="3404">
          <cell r="A3404">
            <v>104928</v>
          </cell>
          <cell r="B3404" t="str">
            <v>FABRICAÇÃO, MONTAGEM E DESMONTAGEM DE FÔRMA PARA SAPATA CORRIDA, EM CHAPA DE MADEIRA COMPENSADA RESINADA, E=17 MM, 2 UTILIZAÇÕES. AF_01/2024</v>
          </cell>
        </row>
        <row r="3405">
          <cell r="A3405">
            <v>104929</v>
          </cell>
          <cell r="B3405" t="str">
            <v>FABRICAÇÃO, MONTAGEM E DESMONTAGEM DE FÔRMA PARA SAPATA CORRIDA, EM CHAPA DE MADEIRA COMPENSADA RESINADA, E=17 MM, 4 UTILIZAÇÕES. AF_01/2024</v>
          </cell>
        </row>
        <row r="3406">
          <cell r="A3406">
            <v>104925</v>
          </cell>
          <cell r="B3406" t="str">
            <v>FABRICAÇÃO, MONTAGEM E DESMONTAGEM DE FÔRMA PARA SAPATA CORRIDA, EM MADEIRA SERRADA, E=25 MM, 1 UTILIZAÇÃO. AF_01/2024</v>
          </cell>
        </row>
        <row r="3407">
          <cell r="A3407">
            <v>104926</v>
          </cell>
          <cell r="B3407" t="str">
            <v>FABRICAÇÃO, MONTAGEM E DESMONTAGEM DE FÔRMA PARA SAPATA CORRIDA, EM MADEIRA SERRADA, E=25 MM, 2 UTILIZAÇÕES. AF_01/2024</v>
          </cell>
        </row>
        <row r="3408">
          <cell r="A3408">
            <v>104927</v>
          </cell>
          <cell r="B3408" t="str">
            <v>FABRICAÇÃO, MONTAGEM E DESMONTAGEM DE FÔRMA PARA SAPATA CORRIDA, EM MADEIRA SERRADA, E=25 MM, 4 UTILIZAÇÕES. AF_01/2024</v>
          </cell>
        </row>
        <row r="3409">
          <cell r="A3409">
            <v>96538</v>
          </cell>
          <cell r="B3409" t="str">
            <v>FABRICAÇÃO, MONTAGEM E DESMONTAGEM DE FÔRMA PARA SAPATA, EM CHAPA DE MADEIRA COMPENSADA RESINADA, E=17 MM, 2 UTILIZAÇÕES. AF_01/2024</v>
          </cell>
        </row>
        <row r="3410">
          <cell r="A3410">
            <v>96541</v>
          </cell>
          <cell r="B3410" t="str">
            <v>FABRICAÇÃO, MONTAGEM E DESMONTAGEM DE FÔRMA PARA SAPATA, EM CHAPA DE MADEIRA COMPENSADA RESINADA, E=17 MM, 4 UTILIZAÇÕES. AF_01/2024</v>
          </cell>
        </row>
        <row r="3411">
          <cell r="A3411">
            <v>96529</v>
          </cell>
          <cell r="B3411" t="str">
            <v>FABRICAÇÃO, MONTAGEM E DESMONTAGEM DE FÔRMA PARA SAPATA, EM MADEIRA SERRADA, E=25 MM, 1 UTILIZAÇÃO. AF_01/2024</v>
          </cell>
        </row>
        <row r="3412">
          <cell r="A3412">
            <v>96532</v>
          </cell>
          <cell r="B3412" t="str">
            <v>FABRICAÇÃO, MONTAGEM E DESMONTAGEM DE FÔRMA PARA SAPATA, EM MADEIRA SERRADA, E=25 MM, 2 UTILIZAÇÕES. AF_01/2024</v>
          </cell>
        </row>
        <row r="3413">
          <cell r="A3413">
            <v>96535</v>
          </cell>
          <cell r="B3413" t="str">
            <v>FABRICAÇÃO, MONTAGEM E DESMONTAGEM DE FÔRMA PARA SAPATA, EM MADEIRA SERRADA, E=25 MM, 4 UTILIZAÇÕES. AF_01/2024</v>
          </cell>
        </row>
        <row r="3414">
          <cell r="A3414">
            <v>96539</v>
          </cell>
          <cell r="B3414" t="str">
            <v>FABRICAÇÃO, MONTAGEM E DESMONTAGEM DE FÔRMA PARA VIGA BALDRAME, EM CHAPA DE MADEIRA COMPENSADA RESINADA, E=17 MM, 2 UTILIZAÇÕES. AF_01/2024</v>
          </cell>
        </row>
        <row r="3415">
          <cell r="A3415">
            <v>96542</v>
          </cell>
          <cell r="B3415" t="str">
            <v>FABRICAÇÃO, MONTAGEM E DESMONTAGEM DE FÔRMA PARA VIGA BALDRAME, EM CHAPA DE MADEIRA COMPENSADA RESINADA, E=17 MM, 4 UTILIZAÇÕES. AF_01/2024</v>
          </cell>
        </row>
        <row r="3416">
          <cell r="A3416">
            <v>96530</v>
          </cell>
          <cell r="B3416" t="str">
            <v>FABRICAÇÃO, MONTAGEM E DESMONTAGEM DE FÔRMA PARA VIGA BALDRAME, EM MADEIRA SERRADA, E=25 MM, 1 UTILIZAÇÃO. AF_01/2024</v>
          </cell>
        </row>
        <row r="3417">
          <cell r="A3417">
            <v>96533</v>
          </cell>
          <cell r="B3417" t="str">
            <v>FABRICAÇÃO, MONTAGEM E DESMONTAGEM DE FÔRMA PARA VIGA BALDRAME, EM MADEIRA SERRADA, E=25 MM, 2 UTILIZAÇÕES. AF_01/2024</v>
          </cell>
        </row>
        <row r="3418">
          <cell r="A3418">
            <v>96536</v>
          </cell>
          <cell r="B3418" t="str">
            <v>FABRICAÇÃO, MONTAGEM E DESMONTAGEM DE FÔRMA PARA VIGA BALDRAME, EM MADEIRA SERRADA, E=25 MM, 4 UTILIZAÇÕES. AF_01/2024</v>
          </cell>
        </row>
        <row r="3419">
          <cell r="A3419">
            <v>101793</v>
          </cell>
          <cell r="B3419" t="str">
            <v>ESCORAMENTO DE FÔRMAS DE LAJE EM MADEIRA NÃO APARELHADA, PÉ-DIREITO DUPLO, INCLUSO TRAVAMENTO, 4 UTILIZAÇÕES. AF_09/2020</v>
          </cell>
        </row>
        <row r="3420">
          <cell r="A3420">
            <v>101792</v>
          </cell>
          <cell r="B3420" t="str">
            <v>ESCORAMENTO DE FÔRMAS DE LAJE EM MADEIRA NÃO APARELHADA, PÉ-DIREITO SIMPLES, INCLUSO TRAVAMENTO, 4 UTILIZAÇÕES. AF_09/2020</v>
          </cell>
        </row>
        <row r="3421">
          <cell r="A3421">
            <v>92272</v>
          </cell>
          <cell r="B3421" t="str">
            <v>FABRICAÇÃO DE ESCORAS DE VIGA DO TIPO GARFO, EM MADEIRA. AF_09/2020</v>
          </cell>
        </row>
        <row r="3422">
          <cell r="A3422">
            <v>101791</v>
          </cell>
          <cell r="B3422" t="str">
            <v>FABRICAÇÃO DE ESCORAS DO TIPO PONTALETE, EM MADEIRA, PARA PÉ-DIREITO DUPLO. AF_09/2020</v>
          </cell>
        </row>
        <row r="3423">
          <cell r="A3423">
            <v>92273</v>
          </cell>
          <cell r="B3423" t="str">
            <v>FABRICAÇÃO DE ESCORAS DO TIPO PONTALETE, EM MADEIRA, PARA PÉ-DIREITO SIMPLES. AF_09/2020</v>
          </cell>
        </row>
        <row r="3424">
          <cell r="A3424">
            <v>92268</v>
          </cell>
          <cell r="B3424" t="str">
            <v>FABRICAÇÃO DE FÔRMA PARA LAJES, EM CHAPA DE MADEIRA COMPENSADA PLASTIFICADA, E = 18 MM. AF_09/2020</v>
          </cell>
        </row>
        <row r="3425">
          <cell r="A3425">
            <v>92267</v>
          </cell>
          <cell r="B3425" t="str">
            <v>FABRICAÇÃO DE FÔRMA PARA LAJES, EM CHAPA DE MADEIRA COMPENSADA RESINADA, E = 17 MM. AF_09/2020</v>
          </cell>
        </row>
        <row r="3426">
          <cell r="A3426">
            <v>92271</v>
          </cell>
          <cell r="B3426" t="str">
            <v>FABRICAÇÃO DE FÔRMA PARA LAJES, EM MADEIRA SERRADA, E=25 MM. AF_09/2020</v>
          </cell>
        </row>
        <row r="3427">
          <cell r="A3427">
            <v>92264</v>
          </cell>
          <cell r="B3427" t="str">
            <v>FABRICAÇÃO DE FÔRMA PARA PILARES E ESTRUTURAS SIMILARES, EM CHAPA DE MADEIRA COMPENSADA PLASTIFICADA, E = 18 MM. AF_09/2020</v>
          </cell>
        </row>
        <row r="3428">
          <cell r="A3428">
            <v>92263</v>
          </cell>
          <cell r="B3428" t="str">
            <v>FABRICAÇÃO DE FÔRMA PARA PILARES E ESTRUTURAS SIMILARES, EM CHAPA DE MADEIRA COMPENSADA RESINADA, E = 17 MM. AF_09/2020</v>
          </cell>
        </row>
        <row r="3429">
          <cell r="A3429">
            <v>92269</v>
          </cell>
          <cell r="B3429" t="str">
            <v>FABRICAÇÃO DE FÔRMA PARA PILARES E ESTRUTURAS SIMILARES, EM MADEIRA SERRADA, E=25 MM. AF_09/2020</v>
          </cell>
        </row>
        <row r="3430">
          <cell r="A3430">
            <v>92270</v>
          </cell>
          <cell r="B3430" t="str">
            <v>FABRICAÇÃO DE FÔRMA PARA VIGAS, COM MADEIRA SERRADA, E = 25 MM. AF_09/2020</v>
          </cell>
        </row>
        <row r="3431">
          <cell r="A3431">
            <v>92266</v>
          </cell>
          <cell r="B3431" t="str">
            <v>FABRICAÇÃO DE FÔRMA PARA VIGAS, EM CHAPA DE MADEIRA COMPENSADA PLASTIFICADA, E = 18 MM. AF_09/2020</v>
          </cell>
        </row>
        <row r="3432">
          <cell r="A3432">
            <v>92265</v>
          </cell>
          <cell r="B3432" t="str">
            <v>FABRICAÇÃO DE FÔRMA PARA VIGAS, EM CHAPA DE MADEIRA COMPENSADA RESINADA, E = 17 MM. AF_09/2020</v>
          </cell>
        </row>
        <row r="3433">
          <cell r="A3433">
            <v>92524</v>
          </cell>
          <cell r="B3433" t="str">
            <v>MONTAGEM E DESMONTAGEM DE FÔRMA DE LAJE MACIÇA, PÉ-DIREITO DUPLO, EM CHAPA DE MADEIRA COMPENSADA PLASTIFICADA, 10 UTILIZAÇÕES. AF_09/2020</v>
          </cell>
        </row>
        <row r="3434">
          <cell r="A3434">
            <v>92528</v>
          </cell>
          <cell r="B3434" t="str">
            <v>MONTAGEM E DESMONTAGEM DE FÔRMA DE LAJE MACIÇA, PÉ-DIREITO DUPLO, EM CHAPA DE MADEIRA COMPENSADA PLASTIFICADA, 12 UTILIZAÇÕES. AF_09/2020</v>
          </cell>
        </row>
        <row r="3435">
          <cell r="A3435">
            <v>92532</v>
          </cell>
          <cell r="B3435" t="str">
            <v>MONTAGEM E DESMONTAGEM DE FÔRMA DE LAJE MACIÇA, PÉ-DIREITO DUPLO, EM CHAPA DE MADEIRA COMPENSADA PLASTIFICADA, 14 UTILIZAÇÕES. AF_09/2020</v>
          </cell>
        </row>
        <row r="3436">
          <cell r="A3436">
            <v>92536</v>
          </cell>
          <cell r="B3436" t="str">
            <v>MONTAGEM E DESMONTAGEM DE FÔRMA DE LAJE MACIÇA, PÉ-DIREITO DUPLO, EM CHAPA DE MADEIRA COMPENSADA PLASTIFICADA, 18 UTILIZAÇÕES. AF_09/2020</v>
          </cell>
        </row>
        <row r="3437">
          <cell r="A3437">
            <v>92508</v>
          </cell>
          <cell r="B3437" t="str">
            <v>MONTAGEM E DESMONTAGEM DE FÔRMA DE LAJE MACIÇA, PÉ-DIREITO DUPLO, EM CHAPA DE MADEIRA COMPENSADA RESINADA, 2 UTILIZAÇÕES. AF_09/2020</v>
          </cell>
        </row>
        <row r="3438">
          <cell r="A3438">
            <v>92512</v>
          </cell>
          <cell r="B3438" t="str">
            <v>MONTAGEM E DESMONTAGEM DE FÔRMA DE LAJE MACIÇA, PÉ-DIREITO DUPLO, EM CHAPA DE MADEIRA COMPENSADA RESINADA, 4 UTILIZAÇÕES. AF_09/2020</v>
          </cell>
        </row>
        <row r="3439">
          <cell r="A3439">
            <v>92515</v>
          </cell>
          <cell r="B3439" t="str">
            <v>MONTAGEM E DESMONTAGEM DE FÔRMA DE LAJE MACIÇA, PÉ-DIREITO DUPLO, EM CHAPA DE MADEIRA COMPENSADA RESINADA, 6 UTILIZAÇÕES. AF_09/2020</v>
          </cell>
        </row>
        <row r="3440">
          <cell r="A3440">
            <v>92520</v>
          </cell>
          <cell r="B3440" t="str">
            <v>MONTAGEM E DESMONTAGEM DE FÔRMA DE LAJE MACIÇA, PÉ-DIREITO DUPLO, EM CHAPA DE MADEIRA COMPENSADA RESINADA, 8 UTILIZAÇÕES. AF_09/2020</v>
          </cell>
        </row>
        <row r="3441">
          <cell r="A3441">
            <v>92526</v>
          </cell>
          <cell r="B3441" t="str">
            <v>MONTAGEM E DESMONTAGEM DE FÔRMA DE LAJE MACIÇA, PÉ-DIREITO SIMPLES, EM CHAPA DE MADEIRA COMPENSADA PLASTIFICADA, 10 UTILIZAÇÕES. AF_09/2020</v>
          </cell>
        </row>
        <row r="3442">
          <cell r="A3442">
            <v>92530</v>
          </cell>
          <cell r="B3442" t="str">
            <v>MONTAGEM E DESMONTAGEM DE FÔRMA DE LAJE MACIÇA, PÉ-DIREITO SIMPLES, EM CHAPA DE MADEIRA COMPENSADA PLASTIFICADA, 12 UTILIZAÇÕES. AF_09/2020</v>
          </cell>
        </row>
        <row r="3443">
          <cell r="A3443">
            <v>92534</v>
          </cell>
          <cell r="B3443" t="str">
            <v>MONTAGEM E DESMONTAGEM DE FÔRMA DE LAJE MACIÇA, PÉ-DIREITO SIMPLES, EM CHAPA DE MADEIRA COMPENSADA PLASTIFICADA, 14 UTILIZAÇÕES. AF_09/2020</v>
          </cell>
        </row>
        <row r="3444">
          <cell r="A3444">
            <v>92538</v>
          </cell>
          <cell r="B3444" t="str">
            <v>MONTAGEM E DESMONTAGEM DE FÔRMA DE LAJE MACIÇA, PÉ-DIREITO SIMPLES, EM CHAPA DE MADEIRA COMPENSADA PLASTIFICADA, 18 UTILIZAÇÕES. AF_09/2020</v>
          </cell>
        </row>
        <row r="3445">
          <cell r="A3445">
            <v>103760</v>
          </cell>
          <cell r="B3445" t="str">
            <v>MONTAGEM E DESMONTAGEM DE FÔRMA DE LAJE MACIÇA, PÉ-DIREITO SIMPLES, EM CHAPA DE MADEIRA COMPENSADA RESINADA E CIMBRAMENTO DE MADEIRA, 2 UTILIZAÇÕES. AF_03/2022</v>
          </cell>
        </row>
        <row r="3446">
          <cell r="A3446">
            <v>103761</v>
          </cell>
          <cell r="B3446" t="str">
            <v>MONTAGEM E DESMONTAGEM DE FÔRMA DE LAJE MACIÇA, PÉ-DIREITO SIMPLES, EM CHAPA DE MADEIRA COMPENSADA RESINADA E CIMBRAMENTO DE MADEIRA, 4 UTILIZAÇÕES. AF_03/2022</v>
          </cell>
        </row>
        <row r="3447">
          <cell r="A3447">
            <v>103762</v>
          </cell>
          <cell r="B3447" t="str">
            <v>MONTAGEM E DESMONTAGEM DE FÔRMA DE LAJE MACIÇA, PÉ-DIREITO SIMPLES, EM CHAPA DE MADEIRA COMPENSADA RESINADA E CIMBRAMENTO DE MADEIRA, 6 UTILIZAÇÕES. AF_03/2022</v>
          </cell>
        </row>
        <row r="3448">
          <cell r="A3448">
            <v>103763</v>
          </cell>
          <cell r="B3448" t="str">
            <v>MONTAGEM E DESMONTAGEM DE FÔRMA DE LAJE MACIÇA, PÉ-DIREITO SIMPLES, EM CHAPA DE MADEIRA COMPENSADA RESINADA E CIMBRAMENTO DE MADEIRA, 8 UTILIZAÇÕES. AF_03/2022</v>
          </cell>
        </row>
        <row r="3449">
          <cell r="A3449">
            <v>92510</v>
          </cell>
          <cell r="B3449" t="str">
            <v>MONTAGEM E DESMONTAGEM DE FÔRMA DE LAJE MACIÇA, PÉ-DIREITO SIMPLES, EM CHAPA DE MADEIRA COMPENSADA RESINADA, 2 UTILIZAÇÕES. AF_09/2020</v>
          </cell>
        </row>
        <row r="3450">
          <cell r="A3450">
            <v>92514</v>
          </cell>
          <cell r="B3450" t="str">
            <v>MONTAGEM E DESMONTAGEM DE FÔRMA DE LAJE MACIÇA, PÉ-DIREITO SIMPLES, EM CHAPA DE MADEIRA COMPENSADA RESINADA, 4 UTILIZAÇÕES. AF_09/2020</v>
          </cell>
        </row>
        <row r="3451">
          <cell r="A3451">
            <v>92518</v>
          </cell>
          <cell r="B3451" t="str">
            <v>MONTAGEM E DESMONTAGEM DE FÔRMA DE LAJE MACIÇA, PÉ-DIREITO SIMPLES, EM CHAPA DE MADEIRA COMPENSADA RESINADA, 6 UTILIZAÇÕES. AF_09/2020</v>
          </cell>
        </row>
        <row r="3452">
          <cell r="A3452">
            <v>92522</v>
          </cell>
          <cell r="B3452" t="str">
            <v>MONTAGEM E DESMONTAGEM DE FÔRMA DE LAJE MACIÇA, PÉ-DIREITO SIMPLES, EM CHAPA DE MADEIRA COMPENSADA RESINADA, 8 UTILIZAÇÕES. AF_09/2020</v>
          </cell>
        </row>
        <row r="3453">
          <cell r="A3453">
            <v>92482</v>
          </cell>
          <cell r="B3453" t="str">
            <v>MONTAGEM E DESMONTAGEM DE FÔRMA DE LAJE MACIÇA, PÉ-DIREITO SIMPLES, EM MADEIRA SERRADA, 1 UTILIZAÇÃO. AF_09/2020</v>
          </cell>
        </row>
        <row r="3454">
          <cell r="A3454">
            <v>92484</v>
          </cell>
          <cell r="B3454" t="str">
            <v>MONTAGEM E DESMONTAGEM DE FÔRMA DE LAJE MACIÇA, PÉ-DIREITO SIMPLES, EM MADEIRA SERRADA, 2 UTILIZAÇÕES. AF_09/2020</v>
          </cell>
        </row>
        <row r="3455">
          <cell r="A3455">
            <v>92486</v>
          </cell>
          <cell r="B3455" t="str">
            <v>MONTAGEM E DESMONTAGEM DE FÔRMA DE LAJE MACIÇA, PÉ-DIREITO SIMPLES, EM MADEIRA SERRADA, 4 UTILIZAÇÕES. AF_09/2020</v>
          </cell>
        </row>
        <row r="3456">
          <cell r="A3456">
            <v>92492</v>
          </cell>
          <cell r="B3456" t="str">
            <v>MONTAGEM E DESMONTAGEM DE FÔRMA DE LAJE NERVURADA COM CUBETA E ASSOALHO, PÉ-DIREITO DUPLO, EM CHAPA DE MADEIRA COMPENSADA RESINADA, 10 UTILIZAÇÕES. AF_09/2020</v>
          </cell>
        </row>
        <row r="3457">
          <cell r="A3457">
            <v>92496</v>
          </cell>
          <cell r="B3457" t="str">
            <v>MONTAGEM E DESMONTAGEM DE FÔRMA DE LAJE NERVURADA COM CUBETA E ASSOALHO, PÉ-DIREITO DUPLO, EM CHAPA DE MADEIRA COMPENSADA RESINADA, 12 UTILIZAÇÕES. AF_09/2020</v>
          </cell>
        </row>
        <row r="3458">
          <cell r="A3458">
            <v>92500</v>
          </cell>
          <cell r="B3458" t="str">
            <v>MONTAGEM E DESMONTAGEM DE FÔRMA DE LAJE NERVURADA COM CUBETA E ASSOALHO, PÉ-DIREITO DUPLO, EM CHAPA DE MADEIRA COMPENSADA RESINADA, 14 UTILIZAÇÕES. AF_09/2020</v>
          </cell>
        </row>
        <row r="3459">
          <cell r="A3459">
            <v>92504</v>
          </cell>
          <cell r="B3459" t="str">
            <v>MONTAGEM E DESMONTAGEM DE FÔRMA DE LAJE NERVURADA COM CUBETA E ASSOALHO, PÉ-DIREITO DUPLO, EM CHAPA DE MADEIRA COMPENSADA RESINADA, 18 UTILIZAÇÕES. AF_09/2020</v>
          </cell>
        </row>
        <row r="3460">
          <cell r="A3460">
            <v>92488</v>
          </cell>
          <cell r="B3460" t="str">
            <v>MONTAGEM E DESMONTAGEM DE FÔRMA DE LAJE NERVURADA COM CUBETA E ASSOALHO, PÉ-DIREITO DUPLO, EM CHAPA DE MADEIRA COMPENSADA RESINADA, 8 UTILIZAÇÕES. AF_09/2020</v>
          </cell>
        </row>
        <row r="3461">
          <cell r="A3461">
            <v>92494</v>
          </cell>
          <cell r="B3461" t="str">
            <v>MONTAGEM E DESMONTAGEM DE FÔRMA DE LAJE NERVURADA COM CUBETA E ASSOALHO, PÉ-DIREITO SIMPLES, EM CHAPA DE MADEIRA COMPENSADA RESINADA, 10 UTILIZAÇÕES. AF_09/2020</v>
          </cell>
        </row>
        <row r="3462">
          <cell r="A3462">
            <v>92498</v>
          </cell>
          <cell r="B3462" t="str">
            <v>MONTAGEM E DESMONTAGEM DE FÔRMA DE LAJE NERVURADA COM CUBETA E ASSOALHO, PÉ-DIREITO SIMPLES, EM CHAPA DE MADEIRA COMPENSADA RESINADA, 12 UTILIZAÇÕES. AF_09/2020</v>
          </cell>
        </row>
        <row r="3463">
          <cell r="A3463">
            <v>92502</v>
          </cell>
          <cell r="B3463" t="str">
            <v>MONTAGEM E DESMONTAGEM DE FÔRMA DE LAJE NERVURADA COM CUBETA E ASSOALHO, PÉ-DIREITO SIMPLES, EM CHAPA DE MADEIRA COMPENSADA RESINADA, 14 UTILIZAÇÕES. AF_09/2020</v>
          </cell>
        </row>
        <row r="3464">
          <cell r="A3464">
            <v>92506</v>
          </cell>
          <cell r="B3464" t="str">
            <v>MONTAGEM E DESMONTAGEM DE FÔRMA DE LAJE NERVURADA COM CUBETA E ASSOALHO, PÉ-DIREITO SIMPLES, EM CHAPA DE MADEIRA COMPENSADA RESINADA, 18 UTILIZAÇÕES. AF_09/2020</v>
          </cell>
        </row>
        <row r="3465">
          <cell r="A3465">
            <v>92490</v>
          </cell>
          <cell r="B3465" t="str">
            <v>MONTAGEM E DESMONTAGEM DE FÔRMA DE LAJE NERVURADA COM CUBETA E ASSOALHO, PÉ-DIREITO SIMPLES, EM CHAPA DE MADEIRA COMPENSADA RESINADA, 8 UTILIZAÇÕES. AF_09/2020</v>
          </cell>
        </row>
        <row r="3466">
          <cell r="A3466">
            <v>92433</v>
          </cell>
          <cell r="B3466" t="str">
            <v>MONTAGEM E DESMONTAGEM DE FÔRMA DE PILARES RETANGULARES E ESTRUTURAS SIMILARES, PÉ-DIREITO DUPLO, EM CHAPA DE MADEIRA COMPENSADA PLASTIFICADA, 10 UTILIZAÇÕES. AF_09/2020</v>
          </cell>
        </row>
        <row r="3467">
          <cell r="A3467">
            <v>92437</v>
          </cell>
          <cell r="B3467" t="str">
            <v>MONTAGEM E DESMONTAGEM DE FÔRMA DE PILARES RETANGULARES E ESTRUTURAS SIMILARES, PÉ-DIREITO DUPLO, EM CHAPA DE MADEIRA COMPENSADA PLASTIFICADA, 12 UTILIZAÇÕES. AF_09/2020</v>
          </cell>
        </row>
        <row r="3468">
          <cell r="A3468">
            <v>92441</v>
          </cell>
          <cell r="B3468" t="str">
            <v>MONTAGEM E DESMONTAGEM DE FÔRMA DE PILARES RETANGULARES E ESTRUTURAS SIMILARES, PÉ-DIREITO DUPLO, EM CHAPA DE MADEIRA COMPENSADA PLASTIFICADA, 14 UTILIZAÇÕES. AF_09/2020</v>
          </cell>
        </row>
        <row r="3469">
          <cell r="A3469">
            <v>92445</v>
          </cell>
          <cell r="B3469" t="str">
            <v>MONTAGEM E DESMONTAGEM DE FÔRMA DE PILARES RETANGULARES E ESTRUTURAS SIMILARES, PÉ-DIREITO DUPLO, EM CHAPA DE MADEIRA COMPENSADA PLASTIFICADA, 18 UTILIZAÇÕES. AF_09/2020</v>
          </cell>
        </row>
        <row r="3470">
          <cell r="A3470">
            <v>92417</v>
          </cell>
          <cell r="B3470" t="str">
            <v>MONTAGEM E DESMONTAGEM DE FÔRMA DE PILARES RETANGULARES E ESTRUTURAS SIMILARES, PÉ-DIREITO DUPLO, EM CHAPA DE MADEIRA COMPENSADA RESINADA, 2 UTILIZAÇÕES. AF_09/2020</v>
          </cell>
        </row>
        <row r="3471">
          <cell r="A3471">
            <v>92421</v>
          </cell>
          <cell r="B3471" t="str">
            <v>MONTAGEM E DESMONTAGEM DE FÔRMA DE PILARES RETANGULARES E ESTRUTURAS SIMILARES, PÉ-DIREITO DUPLO, EM CHAPA DE MADEIRA COMPENSADA RESINADA, 4 UTILIZAÇÕES. AF_09/2020</v>
          </cell>
        </row>
        <row r="3472">
          <cell r="A3472">
            <v>92425</v>
          </cell>
          <cell r="B3472" t="str">
            <v>MONTAGEM E DESMONTAGEM DE FÔRMA DE PILARES RETANGULARES E ESTRUTURAS SIMILARES, PÉ-DIREITO DUPLO, EM CHAPA DE MADEIRA COMPENSADA RESINADA, 6 UTILIZAÇÕES. AF_09/2020</v>
          </cell>
        </row>
        <row r="3473">
          <cell r="A3473">
            <v>92429</v>
          </cell>
          <cell r="B3473" t="str">
            <v>MONTAGEM E DESMONTAGEM DE FÔRMA DE PILARES RETANGULARES E ESTRUTURAS SIMILARES, PÉ-DIREITO DUPLO, EM CHAPA DE MADEIRA COMPENSADA RESINADA, 8 UTILIZAÇÕES. AF_09/2020</v>
          </cell>
        </row>
        <row r="3474">
          <cell r="A3474">
            <v>92431</v>
          </cell>
          <cell r="B3474" t="str">
            <v>MONTAGEM E DESMONTAGEM DE FÔRMA DE PILARES RETANGULARES E ESTRUTURAS SIMILARES, PÉ-DIREITO SIMPLES, EM CHAPA DE MADEIRA COMPENSADA PLASTIFICADA, 10 UTILIZAÇÕES. AF_09/2020</v>
          </cell>
        </row>
        <row r="3475">
          <cell r="A3475">
            <v>92435</v>
          </cell>
          <cell r="B3475" t="str">
            <v>MONTAGEM E DESMONTAGEM DE FÔRMA DE PILARES RETANGULARES E ESTRUTURAS SIMILARES, PÉ-DIREITO SIMPLES, EM CHAPA DE MADEIRA COMPENSADA PLASTIFICADA, 12 UTILIZAÇÕES. AF_09/2020</v>
          </cell>
        </row>
        <row r="3476">
          <cell r="A3476">
            <v>92439</v>
          </cell>
          <cell r="B3476" t="str">
            <v>MONTAGEM E DESMONTAGEM DE FÔRMA DE PILARES RETANGULARES E ESTRUTURAS SIMILARES, PÉ-DIREITO SIMPLES, EM CHAPA DE MADEIRA COMPENSADA PLASTIFICADA, 14 UTILIZAÇÕES. AF_09/2020</v>
          </cell>
        </row>
        <row r="3477">
          <cell r="A3477">
            <v>92443</v>
          </cell>
          <cell r="B3477" t="str">
            <v>MONTAGEM E DESMONTAGEM DE FÔRMA DE PILARES RETANGULARES E ESTRUTURAS SIMILARES, PÉ-DIREITO SIMPLES, EM CHAPA DE MADEIRA COMPENSADA PLASTIFICADA, 18 UTILIZAÇÕES. AF_09/2020</v>
          </cell>
        </row>
        <row r="3478">
          <cell r="A3478">
            <v>92415</v>
          </cell>
          <cell r="B3478" t="str">
            <v>MONTAGEM E DESMONTAGEM DE FÔRMA DE PILARES RETANGULARES E ESTRUTURAS SIMILARES, PÉ-DIREITO SIMPLES, EM CHAPA DE MADEIRA COMPENSADA RESINADA, 2 UTILIZAÇÕES. AF_09/2020</v>
          </cell>
        </row>
        <row r="3479">
          <cell r="A3479">
            <v>92419</v>
          </cell>
          <cell r="B3479" t="str">
            <v>MONTAGEM E DESMONTAGEM DE FÔRMA DE PILARES RETANGULARES E ESTRUTURAS SIMILARES, PÉ-DIREITO SIMPLES, EM CHAPA DE MADEIRA COMPENSADA RESINADA, 4 UTILIZAÇÕES. AF_09/2020</v>
          </cell>
        </row>
        <row r="3480">
          <cell r="A3480">
            <v>92423</v>
          </cell>
          <cell r="B3480" t="str">
            <v>MONTAGEM E DESMONTAGEM DE FÔRMA DE PILARES RETANGULARES E ESTRUTURAS SIMILARES, PÉ-DIREITO SIMPLES, EM CHAPA DE MADEIRA COMPENSADA RESINADA, 6 UTILIZAÇÕES. AF_09/2020</v>
          </cell>
        </row>
        <row r="3481">
          <cell r="A3481">
            <v>92427</v>
          </cell>
          <cell r="B3481" t="str">
            <v>MONTAGEM E DESMONTAGEM DE FÔRMA DE PILARES RETANGULARES E ESTRUTURAS SIMILARES, PÉ-DIREITO SIMPLES, EM CHAPA DE MADEIRA COMPENSADA RESINADA, 8 UTILIZAÇÕES. AF_09/2020</v>
          </cell>
        </row>
        <row r="3482">
          <cell r="A3482">
            <v>92409</v>
          </cell>
          <cell r="B3482" t="str">
            <v>MONTAGEM E DESMONTAGEM DE FÔRMA DE PILARES RETANGULARES E ESTRUTURAS SIMILARES, PÉ-DIREITO SIMPLES, EM MADEIRA SERRADA, 1 UTILIZAÇÃO. AF_09/2020</v>
          </cell>
        </row>
        <row r="3483">
          <cell r="A3483">
            <v>92411</v>
          </cell>
          <cell r="B3483" t="str">
            <v>MONTAGEM E DESMONTAGEM DE FÔRMA DE PILARES RETANGULARES E ESTRUTURAS SIMILARES, PÉ-DIREITO SIMPLES, EM MADEIRA SERRADA, 2 UTILIZAÇÕES. AF_09/2020</v>
          </cell>
        </row>
        <row r="3484">
          <cell r="A3484">
            <v>92413</v>
          </cell>
          <cell r="B3484" t="str">
            <v>MONTAGEM E DESMONTAGEM DE FÔRMA DE PILARES RETANGULARES E ESTRUTURAS SIMILARES, PÉ-DIREITO SIMPLES, EM MADEIRA SERRADA, 4 UTILIZAÇÕES. AF_09/2020</v>
          </cell>
        </row>
        <row r="3485">
          <cell r="A3485">
            <v>92465</v>
          </cell>
          <cell r="B3485" t="str">
            <v>MONTAGEM E DESMONTAGEM DE FÔRMA DE VIGA, ESCORAMENTO COM GARFO DE MADEIRA, PÉ-DIREITO DUPLO, EM CHAPA DE MADEIRA PLASTIFICADA, 10 UTILIZAÇÕES. AF_09/2020</v>
          </cell>
        </row>
        <row r="3486">
          <cell r="A3486">
            <v>92469</v>
          </cell>
          <cell r="B3486" t="str">
            <v>MONTAGEM E DESMONTAGEM DE FÔRMA DE VIGA, ESCORAMENTO COM GARFO DE MADEIRA, PÉ-DIREITO DUPLO, EM CHAPA DE MADEIRA PLASTIFICADA, 12 UTILIZAÇÕES. AF_09/2020</v>
          </cell>
        </row>
        <row r="3487">
          <cell r="A3487">
            <v>92473</v>
          </cell>
          <cell r="B3487" t="str">
            <v>MONTAGEM E DESMONTAGEM DE FÔRMA DE VIGA, ESCORAMENTO COM GARFO DE MADEIRA, PÉ-DIREITO DUPLO, EM CHAPA DE MADEIRA PLASTIFICADA, 14 UTILIZAÇÕES. AF_09/2020</v>
          </cell>
        </row>
        <row r="3488">
          <cell r="A3488">
            <v>92477</v>
          </cell>
          <cell r="B3488" t="str">
            <v>MONTAGEM E DESMONTAGEM DE FÔRMA DE VIGA, ESCORAMENTO COM GARFO DE MADEIRA, PÉ-DIREITO DUPLO, EM CHAPA DE MADEIRA PLASTIFICADA, 18 UTILIZAÇÕES. AF_09/2020</v>
          </cell>
        </row>
        <row r="3489">
          <cell r="A3489">
            <v>92449</v>
          </cell>
          <cell r="B3489" t="str">
            <v>MONTAGEM E DESMONTAGEM DE FÔRMA DE VIGA, ESCORAMENTO COM GARFO DE MADEIRA, PÉ-DIREITO DUPLO, EM CHAPA DE MADEIRA RESINADA, 2 UTILIZAÇÕES. AF_09/2020</v>
          </cell>
        </row>
        <row r="3490">
          <cell r="A3490">
            <v>92453</v>
          </cell>
          <cell r="B3490" t="str">
            <v>MONTAGEM E DESMONTAGEM DE FÔRMA DE VIGA, ESCORAMENTO COM GARFO DE MADEIRA, PÉ-DIREITO DUPLO, EM CHAPA DE MADEIRA RESINADA, 4 UTILIZAÇÕES. AF_09/2020</v>
          </cell>
        </row>
        <row r="3491">
          <cell r="A3491">
            <v>92457</v>
          </cell>
          <cell r="B3491" t="str">
            <v>MONTAGEM E DESMONTAGEM DE FÔRMA DE VIGA, ESCORAMENTO COM GARFO DE MADEIRA, PÉ-DIREITO DUPLO, EM CHAPA DE MADEIRA RESINADA, 6 UTILIZAÇÕES. AF_09/2020</v>
          </cell>
        </row>
        <row r="3492">
          <cell r="A3492">
            <v>92461</v>
          </cell>
          <cell r="B3492" t="str">
            <v>MONTAGEM E DESMONTAGEM DE FÔRMA DE VIGA, ESCORAMENTO COM GARFO DE MADEIRA, PÉ-DIREITO DUPLO, EM CHAPA DE MADEIRA RESINADA, 8 UTILIZAÇÕES. AF_09/2020</v>
          </cell>
        </row>
        <row r="3493">
          <cell r="A3493">
            <v>92467</v>
          </cell>
          <cell r="B3493" t="str">
            <v>MONTAGEM E DESMONTAGEM DE FÔRMA DE VIGA, ESCORAMENTO COM GARFO DE MADEIRA, PÉ-DIREITO SIMPLES, EM CHAPA DE MADEIRA PLASTIFICADA, 10 UTILIZAÇÕES. AF_09/2020</v>
          </cell>
        </row>
        <row r="3494">
          <cell r="A3494">
            <v>92471</v>
          </cell>
          <cell r="B3494" t="str">
            <v>MONTAGEM E DESMONTAGEM DE FÔRMA DE VIGA, ESCORAMENTO COM GARFO DE MADEIRA, PÉ-DIREITO SIMPLES, EM CHAPA DE MADEIRA PLASTIFICADA, 12 UTILIZAÇÕES. AF_09/2020</v>
          </cell>
        </row>
        <row r="3495">
          <cell r="A3495">
            <v>92475</v>
          </cell>
          <cell r="B3495" t="str">
            <v>MONTAGEM E DESMONTAGEM DE FÔRMA DE VIGA, ESCORAMENTO COM GARFO DE MADEIRA, PÉ-DIREITO SIMPLES, EM CHAPA DE MADEIRA PLASTIFICADA, 14 UTILIZAÇÕES. AF_09/2020</v>
          </cell>
        </row>
        <row r="3496">
          <cell r="A3496">
            <v>92479</v>
          </cell>
          <cell r="B3496" t="str">
            <v>MONTAGEM E DESMONTAGEM DE FÔRMA DE VIGA, ESCORAMENTO COM GARFO DE MADEIRA, PÉ-DIREITO SIMPLES, EM CHAPA DE MADEIRA PLASTIFICADA, 18 UTILIZAÇÕES. AF_09/2020</v>
          </cell>
        </row>
        <row r="3497">
          <cell r="A3497">
            <v>92451</v>
          </cell>
          <cell r="B3497" t="str">
            <v>MONTAGEM E DESMONTAGEM DE FÔRMA DE VIGA, ESCORAMENTO COM GARFO DE MADEIRA, PÉ-DIREITO SIMPLES, EM CHAPA DE MADEIRA RESINADA, 2 UTILIZAÇÕES. AF_09/2020</v>
          </cell>
        </row>
        <row r="3498">
          <cell r="A3498">
            <v>92455</v>
          </cell>
          <cell r="B3498" t="str">
            <v>MONTAGEM E DESMONTAGEM DE FÔRMA DE VIGA, ESCORAMENTO COM GARFO DE MADEIRA, PÉ-DIREITO SIMPLES, EM CHAPA DE MADEIRA RESINADA, 4 UTILIZAÇÕES. AF_09/2020</v>
          </cell>
        </row>
        <row r="3499">
          <cell r="A3499">
            <v>92459</v>
          </cell>
          <cell r="B3499" t="str">
            <v>MONTAGEM E DESMONTAGEM DE FÔRMA DE VIGA, ESCORAMENTO COM GARFO DE MADEIRA, PÉ-DIREITO SIMPLES, EM CHAPA DE MADEIRA RESINADA, 6 UTILIZAÇÕES. AF_09/2020</v>
          </cell>
        </row>
        <row r="3500">
          <cell r="A3500">
            <v>92463</v>
          </cell>
          <cell r="B3500" t="str">
            <v>MONTAGEM E DESMONTAGEM DE FÔRMA DE VIGA, ESCORAMENTO COM GARFO DE MADEIRA, PÉ-DIREITO SIMPLES, EM CHAPA DE MADEIRA RESINADA, 8 UTILIZAÇÕES. AF_09/2020</v>
          </cell>
        </row>
        <row r="3501">
          <cell r="A3501">
            <v>92446</v>
          </cell>
          <cell r="B3501" t="str">
            <v>MONTAGEM E DESMONTAGEM DE FÔRMA DE VIGA, ESCORAMENTO COM PONTALETE DE MADEIRA, PÉ-DIREITO SIMPLES, EM MADEIRA SERRADA, 1 UTILIZAÇÃO. AF_09/2020</v>
          </cell>
        </row>
        <row r="3502">
          <cell r="A3502">
            <v>92447</v>
          </cell>
          <cell r="B3502" t="str">
            <v>MONTAGEM E DESMONTAGEM DE FÔRMA DE VIGA, ESCORAMENTO COM PONTALETE DE MADEIRA, PÉ-DIREITO SIMPLES, EM MADEIRA SERRADA, 2 UTILIZAÇÕES. AF_09/2020</v>
          </cell>
        </row>
        <row r="3503">
          <cell r="A3503">
            <v>92448</v>
          </cell>
          <cell r="B3503" t="str">
            <v>MONTAGEM E DESMONTAGEM DE FÔRMA DE VIGA, ESCORAMENTO COM PONTALETE DE MADEIRA, PÉ-DIREITO SIMPLES, EM MADEIRA SERRADA, 4 UTILIZAÇÕES. AF_09/2020</v>
          </cell>
        </row>
        <row r="3504">
          <cell r="A3504">
            <v>92466</v>
          </cell>
          <cell r="B3504" t="str">
            <v>MONTAGEM E DESMONTAGEM DE FÔRMA DE VIGA, ESCORAMENTO METÁLICO, PÉ-DIREITO DUPLO, EM CHAPA DE MADEIRA PLASTIFICADA, 10 UTILIZAÇÕES. AF_09/2020</v>
          </cell>
        </row>
        <row r="3505">
          <cell r="A3505">
            <v>92470</v>
          </cell>
          <cell r="B3505" t="str">
            <v>MONTAGEM E DESMONTAGEM DE FÔRMA DE VIGA, ESCORAMENTO METÁLICO, PÉ-DIREITO DUPLO, EM CHAPA DE MADEIRA PLASTIFICADA, 12 UTILIZAÇÕES. AF_09/2020</v>
          </cell>
        </row>
        <row r="3506">
          <cell r="A3506">
            <v>92474</v>
          </cell>
          <cell r="B3506" t="str">
            <v>MONTAGEM E DESMONTAGEM DE FÔRMA DE VIGA, ESCORAMENTO METÁLICO, PÉ-DIREITO DUPLO, EM CHAPA DE MADEIRA PLASTIFICADA, 14 UTILIZAÇÕES. AF_09/2020</v>
          </cell>
        </row>
        <row r="3507">
          <cell r="A3507">
            <v>92478</v>
          </cell>
          <cell r="B3507" t="str">
            <v>MONTAGEM E DESMONTAGEM DE FÔRMA DE VIGA, ESCORAMENTO METÁLICO, PÉ-DIREITO DUPLO, EM CHAPA DE MADEIRA PLASTIFICADA, 18 UTILIZAÇÕES. AF_09/2020</v>
          </cell>
        </row>
        <row r="3508">
          <cell r="A3508">
            <v>92450</v>
          </cell>
          <cell r="B3508" t="str">
            <v>MONTAGEM E DESMONTAGEM DE FÔRMA DE VIGA, ESCORAMENTO METÁLICO, PÉ-DIREITO DUPLO, EM CHAPA DE MADEIRA RESINADA, 2 UTILIZAÇÕES. AF_09/2020</v>
          </cell>
        </row>
        <row r="3509">
          <cell r="A3509">
            <v>92454</v>
          </cell>
          <cell r="B3509" t="str">
            <v>MONTAGEM E DESMONTAGEM DE FÔRMA DE VIGA, ESCORAMENTO METÁLICO, PÉ-DIREITO DUPLO, EM CHAPA DE MADEIRA RESINADA, 4 UTILIZAÇÕES. AF_09/2020</v>
          </cell>
        </row>
        <row r="3510">
          <cell r="A3510">
            <v>92458</v>
          </cell>
          <cell r="B3510" t="str">
            <v>MONTAGEM E DESMONTAGEM DE FÔRMA DE VIGA, ESCORAMENTO METÁLICO, PÉ-DIREITO DUPLO, EM CHAPA DE MADEIRA RESINADA, 6 UTILIZAÇÕES. AF_09/2020</v>
          </cell>
        </row>
        <row r="3511">
          <cell r="A3511">
            <v>92462</v>
          </cell>
          <cell r="B3511" t="str">
            <v>MONTAGEM E DESMONTAGEM DE FÔRMA DE VIGA, ESCORAMENTO METÁLICO, PÉ-DIREITO DUPLO, EM CHAPA DE MADEIRA RESINADA, 8 UTILIZAÇÕES. AF_09/2020</v>
          </cell>
        </row>
        <row r="3512">
          <cell r="A3512">
            <v>92468</v>
          </cell>
          <cell r="B3512" t="str">
            <v>MONTAGEM E DESMONTAGEM DE FÔRMA DE VIGA, ESCORAMENTO METÁLICO, PÉ-DIREITO SIMPLES, EM CHAPA DE MADEIRA PLASTIFICADA, 10 UTILIZAÇÕES. AF_09/2020</v>
          </cell>
        </row>
        <row r="3513">
          <cell r="A3513">
            <v>92472</v>
          </cell>
          <cell r="B3513" t="str">
            <v>MONTAGEM E DESMONTAGEM DE FÔRMA DE VIGA, ESCORAMENTO METÁLICO, PÉ-DIREITO SIMPLES, EM CHAPA DE MADEIRA PLASTIFICADA, 12 UTILIZAÇÕES. AF_09/2020</v>
          </cell>
        </row>
        <row r="3514">
          <cell r="A3514">
            <v>92476</v>
          </cell>
          <cell r="B3514" t="str">
            <v>MONTAGEM E DESMONTAGEM DE FÔRMA DE VIGA, ESCORAMENTO METÁLICO, PÉ-DIREITO SIMPLES, EM CHAPA DE MADEIRA PLASTIFICADA, 14 UTILIZAÇÕES. AF_09/2020</v>
          </cell>
        </row>
        <row r="3515">
          <cell r="A3515">
            <v>92480</v>
          </cell>
          <cell r="B3515" t="str">
            <v>MONTAGEM E DESMONTAGEM DE FÔRMA DE VIGA, ESCORAMENTO METÁLICO, PÉ-DIREITO SIMPLES, EM CHAPA DE MADEIRA PLASTIFICADA, 18 UTILIZAÇÕES. AF_09/2020</v>
          </cell>
        </row>
        <row r="3516">
          <cell r="A3516">
            <v>92452</v>
          </cell>
          <cell r="B3516" t="str">
            <v>MONTAGEM E DESMONTAGEM DE FÔRMA DE VIGA, ESCORAMENTO METÁLICO, PÉ-DIREITO SIMPLES, EM CHAPA DE MADEIRA RESINADA, 2 UTILIZAÇÕES. AF_09/2020</v>
          </cell>
        </row>
        <row r="3517">
          <cell r="A3517">
            <v>92456</v>
          </cell>
          <cell r="B3517" t="str">
            <v>MONTAGEM E DESMONTAGEM DE FÔRMA DE VIGA, ESCORAMENTO METÁLICO, PÉ-DIREITO SIMPLES, EM CHAPA DE MADEIRA RESINADA, 4 UTILIZAÇÕES. AF_09/2020</v>
          </cell>
        </row>
        <row r="3518">
          <cell r="A3518">
            <v>92460</v>
          </cell>
          <cell r="B3518" t="str">
            <v>MONTAGEM E DESMONTAGEM DE FÔRMA DE VIGA, ESCORAMENTO METÁLICO, PÉ-DIREITO SIMPLES, EM CHAPA DE MADEIRA RESINADA, 6 UTILIZAÇÕES. AF_09/2020</v>
          </cell>
        </row>
        <row r="3519">
          <cell r="A3519">
            <v>92464</v>
          </cell>
          <cell r="B3519" t="str">
            <v>MONTAGEM E DESMONTAGEM DE FÔRMA DE VIGA, ESCORAMENTO METÁLICO, PÉ-DIREITO SIMPLES, EM CHAPA DE MADEIRA RESINADA, 8 UTILIZAÇÕES. AF_09/2020</v>
          </cell>
        </row>
        <row r="3520">
          <cell r="A3520">
            <v>105403</v>
          </cell>
          <cell r="B3520" t="str">
            <v>FABRICAÇÃO DE FÔRMA PARA PILARES CIRCULARES, EM CHAPA DE MADEIRA COMPENSADA RESINADA, PÉ-DIREITO DUPLO. AF_05/2024</v>
          </cell>
        </row>
        <row r="3521">
          <cell r="A3521">
            <v>96252</v>
          </cell>
          <cell r="B3521" t="str">
            <v>FABRICAÇÃO DE FÔRMA PARA PILARES CIRCULARES, EM CHAPA DE MADEIRA COMPENSADA RESINADA, PÉ-DIREITO SIMPLES. AF_05/2024</v>
          </cell>
        </row>
        <row r="3522">
          <cell r="A3522">
            <v>105406</v>
          </cell>
          <cell r="B3522" t="str">
            <v>MONTAGEM E DESMONTAGEM DE FÔRMA DE PILARES CIRCULARES, PÉ-DIREITO DUPLO, EM MADEIRA, 2 UTILIZAÇÕES. AF_05/2024</v>
          </cell>
        </row>
        <row r="3523">
          <cell r="A3523">
            <v>96258</v>
          </cell>
          <cell r="B3523" t="str">
            <v>MONTAGEM E DESMONTAGEM DE FÔRMA DE PILARES CIRCULARES, PÉ-DIREITO SIMPLES, EM MADEIRA, 2 UTILIZAÇÕES. AF_05/2024</v>
          </cell>
        </row>
        <row r="3524">
          <cell r="A3524">
            <v>92751</v>
          </cell>
          <cell r="B3524" t="str">
            <v>MURO DE GABIÃO, ENCHIMENTO COM PEDRA DE MÃO TIPO RACHÃO, COM SOLO REFORÇADO, PARA MUROS COM ALTURA MAIOR QUE 12 M E MENOR OU IGUAL A 20 M - FORNECIMENTO E EXECUÇÃO. AF_03/2024</v>
          </cell>
        </row>
        <row r="3525">
          <cell r="A3525">
            <v>92752</v>
          </cell>
          <cell r="B3525" t="str">
            <v>MURO DE GABIÃO, ENCHIMENTO COM PEDRA DE MÃO TIPO RACHÃO, COM SOLO REFORÇADO, PARA MUROS COM ALTURA MAIOR QUE 20 M E MENOR OU IGUAL A 28 M - FORNECIMENTO E EXECUÇÃO. AF_03/2024</v>
          </cell>
        </row>
        <row r="3526">
          <cell r="A3526">
            <v>92750</v>
          </cell>
          <cell r="B3526" t="str">
            <v>MURO DE GABIÃO, ENCHIMENTO COM PEDRA DE MÃO TIPO RACHÃO, COM SOLO REFORÇADO, PARA MUROS COM ALTURA MAIOR QUE 4 M E MENOR OU IGUAL A 12 M - FORNECIMENTO E EXECUÇÃO. AF_03/2024</v>
          </cell>
        </row>
        <row r="3527">
          <cell r="A3527">
            <v>92749</v>
          </cell>
          <cell r="B3527" t="str">
            <v>MURO DE GABIÃO, ENCHIMENTO COM PEDRA DE MÃO TIPO RACHÃO, COM SOLO REFORÇADO, PARA MUROS COM ALTURA MENOR OU IGUAL A 4 M - FORNECIMENTO E EXECUÇÃO. AF_03/2024</v>
          </cell>
        </row>
        <row r="3528">
          <cell r="A3528">
            <v>92745</v>
          </cell>
          <cell r="B3528" t="str">
            <v>MURO DE GABIÃO, ENCHIMENTO COM PEDRA DE MÃO TIPO RACHÃO, DE GRAVIDADE, COM GAIOLAS DE COMPRIMENTO IGUAL A 2 M, PARA MUROS COM ALTURA MAIOR QUE 4 M E MENOR OU IGUAL A 6 M - FORNECIMENTO E EXECUÇÃO. AF_03/2024</v>
          </cell>
        </row>
        <row r="3529">
          <cell r="A3529">
            <v>92747</v>
          </cell>
          <cell r="B3529" t="str">
            <v>MURO DE GABIÃO, ENCHIMENTO COM PEDRA DE MÃO TIPO RACHÃO, DE GRAVIDADE, COM GAIOLAS DE COMPRIMENTO IGUAL A 2 M, PARA MUROS COM ALTURA MAIOR QUE 6 M E MENOR OU IGUAL A 10 M - FORNECIMENTO E EXECUÇÃO. AF_03/2024</v>
          </cell>
        </row>
        <row r="3530">
          <cell r="A3530">
            <v>92743</v>
          </cell>
          <cell r="B3530" t="str">
            <v>MURO DE GABIÃO, ENCHIMENTO COM PEDRA DE MÃO TIPO RACHÃO, DE GRAVIDADE, COM GAIOLAS DE COMPRIMENTO IGUAL A 2 M, PARA MUROS COM ALTURA MENOR OU IGUAL A 4 M - FORNECIMENTO E EXECUÇÃO. AF_03/2024</v>
          </cell>
        </row>
        <row r="3531">
          <cell r="A3531">
            <v>92746</v>
          </cell>
          <cell r="B3531" t="str">
            <v>MURO DE GABIÃO, ENCHIMENTO COM PEDRA DE MÃO TIPO RACHÃO, DE GRAVIDADE, COM GAIOLAS DE COMPRIMENTO IGUAL A 5 M, PARA MUROS COM ALTURA MAIOR QUE 4 M E MENOR OU IGUAL A 6 M - FORNECIMENTO E EXECUÇÃO. AF_03/2024</v>
          </cell>
        </row>
        <row r="3532">
          <cell r="A3532">
            <v>92748</v>
          </cell>
          <cell r="B3532" t="str">
            <v>MURO DE GABIÃO, ENCHIMENTO COM PEDRA DE MÃO TIPO RACHÃO, DE GRAVIDADE, COM GAIOLAS DE COMPRIMENTO IGUAL A 5 M, PARA MUROS COM ALTURA MAIOR QUE 6 M E MENOR OU IGUAL A 10 M- FORNECIMENTO E EXECUÇÃO. AF_03/2024</v>
          </cell>
        </row>
        <row r="3533">
          <cell r="A3533">
            <v>92744</v>
          </cell>
          <cell r="B3533" t="str">
            <v>MURO DE GABIÃO, ENCHIMENTO COM PEDRA DE MÃO TIPO RACHÃO, DE GRAVIDADE, COM GAIOLAS DE COMPRIMENTO IGUAL A 5 M, PARA MUROS COM ALTURA MENOR OU IGUAL A 4 M - FORNECIMENTO E EXECUÇÃO. AF_03/2024</v>
          </cell>
        </row>
        <row r="3534">
          <cell r="A3534">
            <v>92754</v>
          </cell>
          <cell r="B3534" t="str">
            <v>MURO DE GABIÃO, ENCHIMENTO COM RESÍDUO DE CONSTRUÇÃO E DEMOLIÇÃO, DE GRAVIDADE, COM GAIOLA TRAPEZOIDAL DE COMPRIMENTO IGUAL A 2 M, PARA MUROS COM ALTURA MAIOR QUE 2 M E MENOR OU IGUAL A 4 M - FORNECIMENTO E EXECUÇÃO. AF_03/2024</v>
          </cell>
        </row>
        <row r="3535">
          <cell r="A3535">
            <v>92753</v>
          </cell>
          <cell r="B3535" t="str">
            <v>MURO DE GABIÃO, ENCHIMENTO COM RESÍDUO DE CONSTRUÇÃO E DEMOLIÇÃO, DE GRAVIDADE, COM GAIOLA TRAPEZOIDAL DE COMPRIMENTO IGUAL A 2 M, PARA MUROS COM ALTURA MENOR OU IGUAL A 2 M - FORNECIMENTO E EXECUÇÃO. AF_03/2024</v>
          </cell>
        </row>
        <row r="3536">
          <cell r="A3536">
            <v>92755</v>
          </cell>
          <cell r="B3536" t="str">
            <v>PROTEÇÃO SUPERFICIAL DE CANAL EM GABIÃO TIPO COLCHÃO, ALTURA DE 17 CENTÍMETROS, ENCHIMENTO COM PEDRA DE MÃO TIPO RACHÃO - FORNECIMENTO E EXECUÇÃO. AF_03/2024</v>
          </cell>
        </row>
        <row r="3537">
          <cell r="A3537">
            <v>92756</v>
          </cell>
          <cell r="B3537" t="str">
            <v>PROTEÇÃO SUPERFICIAL DE CANAL EM GABIÃO TIPO COLCHÃO, ALTURA DE 23 CENTÍMETROS, ENCHIMENTO COM PEDRA DE MÃO TIPO RACHÃO - FORNECIMENTO E EXECUÇÃO. AF_03/2024</v>
          </cell>
        </row>
        <row r="3538">
          <cell r="A3538">
            <v>92757</v>
          </cell>
          <cell r="B3538" t="str">
            <v>PROTEÇÃO SUPERFICIAL DE CANAL EM GABIÃO TIPO COLCHÃO, ALTURA DE 30 CENTÍMETROS, ENCHIMENTO COM PEDRA DE MÃO TIPO RACHÃO - FORNECIMENTO E EXECUÇÃO. AF_03/2024</v>
          </cell>
        </row>
        <row r="3539">
          <cell r="A3539">
            <v>92758</v>
          </cell>
          <cell r="B3539" t="str">
            <v>PROTEÇÃO SUPERFICIAL DE CANAL EM GABIÃO TIPO SACO, DIÂMETRO DE 65 CENTÍMETROS, ENCHIMENTO MANUAL COM PEDRA DE MÃO TIPO RACHÃO - FORNECIMENTO E EXECUÇÃO. AF_03/2024</v>
          </cell>
        </row>
        <row r="3540">
          <cell r="A3540">
            <v>104491</v>
          </cell>
          <cell r="B3540" t="str">
            <v>ADUELA/ GALERIA FECHADA PRE-MOLDADA DE CONCRETO ARMADO, SECAO QUADRANGULAR INTERNA DE 1,50 X 1,50 M (L X A), MISULA DE 20 X 20 CM, C = 1,00 M, ESPESSURA MIN = 15 CM, TB-45 E FCK DO CONCRETO = 30 MPA FORNECIMENTO E ASSENTAMENTO. AF_01/2023</v>
          </cell>
        </row>
        <row r="3541">
          <cell r="A3541">
            <v>104492</v>
          </cell>
          <cell r="B3541" t="str">
            <v>ADUELA/ GALERIA FECHADA PRE-MOLDADA DE CONCRETO ARMADO, SECAO QUADRANGULAR INTERNA DE 2,00 X 2,00 M (L X A), MISULA DE 20 X 20 CM, C = 1,00 M, ESPESSURA MIN = 15 CM, TB-45 E FCK DO CONCRETO = 30 MPA FORNECIMENTO E ASSENTAMENTO. AF_01/2023</v>
          </cell>
        </row>
        <row r="3542">
          <cell r="A3542">
            <v>104494</v>
          </cell>
          <cell r="B3542" t="str">
            <v>ADUELA/ GALERIA FECHADA PRE-MOLDADA DE CONCRETO ARMADO, SECAO QUADRANGULAR INTERNA DE 2,50 X 2,50 M (L X A), MISULA DE 20 X 20 CM, C = 1,00 M, ESPESSURA MIN = 15 CM, TB-45 E FCK DO CONCRETO = 30 MPA FORNECIMENTO E ASSENTAMENTO. AF_01/2023</v>
          </cell>
        </row>
        <row r="3543">
          <cell r="A3543">
            <v>104497</v>
          </cell>
          <cell r="B3543" t="str">
            <v>ADUELA/ GALERIA FECHADA PRE-MOLDADA DE CONCRETO ARMADO, SECAO QUADRANGULAR INTERNA DE 3,00 X 3,00 M (L X A), MISULA DE 20 X 20 CM, C = 1,00 M, ESPESSURA MIN = 20 CM, TB-45 E FCK DO CONCRETO = 30 MPA FORNECIMENTO E ASSENTAMENTO. AF_01/2023</v>
          </cell>
        </row>
        <row r="3544">
          <cell r="A3544">
            <v>104515</v>
          </cell>
          <cell r="B3544" t="str">
            <v>APLICAÇÃO DE MANTA GEOTÊXTIL NAS JUNTAS RÍGIDAS DE ADUELAS PRÉ-MOLDADAS DE CONCRETO ARMADO. AF_01/2023</v>
          </cell>
        </row>
        <row r="3545">
          <cell r="A3545">
            <v>106550</v>
          </cell>
          <cell r="B3545" t="str">
            <v>EXECUÇÃO DE PRÉ-FURO PARA GEODRENO VERTICAL. AF_01/2026</v>
          </cell>
        </row>
        <row r="3546">
          <cell r="A3546">
            <v>87430</v>
          </cell>
          <cell r="B3546" t="str">
            <v>APLICAÇÃO DE GESSO PROJETADO COM EQUIPAMENTO DE PROJEÇÃO EM PAREDES, DESEMPENADO (SEM TALISCAS), ESPESSURA DE 0,5CM. AF_03/2023</v>
          </cell>
        </row>
        <row r="3547">
          <cell r="A3547">
            <v>87433</v>
          </cell>
          <cell r="B3547" t="str">
            <v>APLICAÇÃO DE GESSO PROJETADO COM EQUIPAMENTO DE PROJEÇÃO EM PAREDES, DESEMPENADO (SEM TALISCAS), ESPESSURA DE 1,0CM. AF_03/2023</v>
          </cell>
        </row>
        <row r="3548">
          <cell r="A3548">
            <v>87436</v>
          </cell>
          <cell r="B3548" t="str">
            <v>APLICAÇÃO DE GESSO PROJETADO COM EQUIPAMENTO DE PROJEÇÃO EM PAREDES, SARRAFEADO (COM TALISCAS), ESPESSURA DE 1,0CM. AF_03/2023</v>
          </cell>
        </row>
        <row r="3549">
          <cell r="A3549">
            <v>87439</v>
          </cell>
          <cell r="B3549" t="str">
            <v>APLICAÇÃO DE GESSO PROJETADO COM EQUIPAMENTO DE PROJEÇÃO EM PAREDES, SARRAFEADO (COM TALISCAS), ESPESSURA DE 1,5CM. AF_03/2023</v>
          </cell>
        </row>
        <row r="3550">
          <cell r="A3550">
            <v>104633</v>
          </cell>
          <cell r="B3550" t="str">
            <v>APLICAÇÃO MANUAL DE GESSO DESEMPENADO (SEM TALISCAS) EM PAREDES COM PÉ DIREITO DUPLO, ESPESSURA DE 0,5CM. AF_03/2023</v>
          </cell>
        </row>
        <row r="3551">
          <cell r="A3551">
            <v>104634</v>
          </cell>
          <cell r="B3551" t="str">
            <v>APLICAÇÃO MANUAL DE GESSO DESEMPENADO (SEM TALISCAS) EM PAREDES COM PÉ DIREITO DUPLO, ESPESSURA DE 1,0CM. AF_03/2023</v>
          </cell>
        </row>
        <row r="3552">
          <cell r="A3552">
            <v>87418</v>
          </cell>
          <cell r="B3552" t="str">
            <v>APLICAÇÃO MANUAL DE GESSO DESEMPENADO (SEM TALISCAS) EM PAREDES, ESPESSURA DE 0,5CM. AF_03/2023</v>
          </cell>
        </row>
        <row r="3553">
          <cell r="A3553">
            <v>87421</v>
          </cell>
          <cell r="B3553" t="str">
            <v>APLICAÇÃO MANUAL DE GESSO DESEMPENADO (SEM TALISCAS) EM PAREDES, ESPESSURA DE 1,0CM. AF_03/2023</v>
          </cell>
        </row>
        <row r="3554">
          <cell r="A3554">
            <v>104628</v>
          </cell>
          <cell r="B3554" t="str">
            <v>APLICAÇÃO MANUAL DE GESSO DESEMPENADO (SEM TALISCAS) EM TETO DE AMBIENTES COM PAREDES EM PÉ DIREITO DUPLO E ÁREA ENTRE 5M² E 10M², ESPESSURA DE 0,5CM. AF_03/2023</v>
          </cell>
        </row>
        <row r="3555">
          <cell r="A3555">
            <v>104631</v>
          </cell>
          <cell r="B3555" t="str">
            <v>APLICAÇÃO MANUAL DE GESSO DESEMPENADO (SEM TALISCAS) EM TETO DE AMBIENTES COM PAREDES EM PÉ DIREITO DUPLO E ÁREA ENTRE 5M² E 10M², ESPESSURA DE 1,0CM. AF_03/2023</v>
          </cell>
        </row>
        <row r="3556">
          <cell r="A3556">
            <v>104627</v>
          </cell>
          <cell r="B3556" t="str">
            <v>APLICAÇÃO MANUAL DE GESSO DESEMPENADO (SEM TALISCAS) EM TETO DE AMBIENTES COM PAREDES EM PÉ DIREITO DUPLO E ÁREA MAIOR QUE 10M², ESPESSURA DE 0,5CM. AF_03/2023</v>
          </cell>
        </row>
        <row r="3557">
          <cell r="A3557">
            <v>104630</v>
          </cell>
          <cell r="B3557" t="str">
            <v>APLICAÇÃO MANUAL DE GESSO DESEMPENADO (SEM TALISCAS) EM TETO DE AMBIENTES COM PAREDES EM PÉ DIREITO DUPLO E ÁREA MAIOR QUE 10M², ESPESSURA DE 1,0CM. AF_03/2023</v>
          </cell>
        </row>
        <row r="3558">
          <cell r="A3558">
            <v>104629</v>
          </cell>
          <cell r="B3558" t="str">
            <v>APLICAÇÃO MANUAL DE GESSO DESEMPENADO (SEM TALISCAS) EM TETO DE AMBIENTES COM PAREDES EM PÉ DIREITO DUPLO E ÁREA MENOR QUE 5M², ESPESSURA DE 0,5CM. AF_03/2023</v>
          </cell>
        </row>
        <row r="3559">
          <cell r="A3559">
            <v>104632</v>
          </cell>
          <cell r="B3559" t="str">
            <v>APLICAÇÃO MANUAL DE GESSO DESEMPENADO (SEM TALISCAS) EM TETO DE AMBIENTES COM PAREDES EM PÉ DIREITO DUPLO E ÁREA MENOR QUE 5M², ESPESSURA DE 1,0CM. AF_03/2023</v>
          </cell>
        </row>
        <row r="3560">
          <cell r="A3560">
            <v>87412</v>
          </cell>
          <cell r="B3560" t="str">
            <v>APLICAÇÃO MANUAL DE GESSO DESEMPENADO (SEM TALISCAS) EM TETO DE AMBIENTES DE ÁREA ENTRE 5M² E 10M², ESPESSURA DE 0,5CM. AF_03/2023</v>
          </cell>
        </row>
        <row r="3561">
          <cell r="A3561">
            <v>87415</v>
          </cell>
          <cell r="B3561" t="str">
            <v>APLICAÇÃO MANUAL DE GESSO DESEMPENADO (SEM TALISCAS) EM TETO DE AMBIENTES DE ÁREA ENTRE 5M² E 10M², ESPESSURA DE 1,0CM. AF_03/2023</v>
          </cell>
        </row>
        <row r="3562">
          <cell r="A3562">
            <v>87411</v>
          </cell>
          <cell r="B3562" t="str">
            <v>APLICAÇÃO MANUAL DE GESSO DESEMPENADO (SEM TALISCAS) EM TETO DE AMBIENTES DE ÁREA MAIOR QUE 10M², ESPESSURA DE 0,5CM. AF_03/2023</v>
          </cell>
        </row>
        <row r="3563">
          <cell r="A3563">
            <v>87414</v>
          </cell>
          <cell r="B3563" t="str">
            <v>APLICAÇÃO MANUAL DE GESSO DESEMPENADO (SEM TALISCAS) EM TETO DE AMBIENTES DE ÁREA MAIOR QUE 10M², ESPESSURA DE 1,0CM. AF_03/2023</v>
          </cell>
        </row>
        <row r="3564">
          <cell r="A3564">
            <v>87413</v>
          </cell>
          <cell r="B3564" t="str">
            <v>APLICAÇÃO MANUAL DE GESSO DESEMPENADO (SEM TALISCAS) EM TETO DE AMBIENTES DE ÁREA MENOR QUE 5M², ESPESSURA DE 0,5CM. AF_03/2023</v>
          </cell>
        </row>
        <row r="3565">
          <cell r="A3565">
            <v>87416</v>
          </cell>
          <cell r="B3565" t="str">
            <v>APLICAÇÃO MANUAL DE GESSO DESEMPENADO (SEM TALISCAS) EM TETO DE AMBIENTES DE ÁREA MENOR QUE 5M², ESPESSURA DE 1,0CM. AF_03/2023</v>
          </cell>
        </row>
        <row r="3566">
          <cell r="A3566">
            <v>104635</v>
          </cell>
          <cell r="B3566" t="str">
            <v>APLICAÇÃO MANUAL DE GESSO SARRAFEADO (COM TALISCAS) EM PAREDES COM PÉ DIREITO DUPLO, ESPESSURA DE 1,0CM. AF_03/2023</v>
          </cell>
        </row>
        <row r="3567">
          <cell r="A3567">
            <v>104636</v>
          </cell>
          <cell r="B3567" t="str">
            <v>APLICAÇÃO MANUAL DE GESSO SARRAFEADO (COM TALISCAS) EM PAREDES COM PÉ DIREITO DUPLO, ESPESSURA DE 1,5CM. AF_03/2023</v>
          </cell>
        </row>
        <row r="3568">
          <cell r="A3568">
            <v>87424</v>
          </cell>
          <cell r="B3568" t="str">
            <v>APLICAÇÃO MANUAL DE GESSO SARRAFEADO (COM TALISCAS) EM PAREDES, ESPESSURA DE 1,0CM. AF_03/2023</v>
          </cell>
        </row>
        <row r="3569">
          <cell r="A3569">
            <v>87427</v>
          </cell>
          <cell r="B3569" t="str">
            <v>APLICAÇÃO MANUAL DE GESSO SARRAFEADO (COM TALISCAS) EM PAREDES, ESPESSURA DE 1,5CM. AF_03/2023</v>
          </cell>
        </row>
        <row r="3570">
          <cell r="A3570">
            <v>89998</v>
          </cell>
          <cell r="B3570" t="str">
            <v>ARMAÇÃO DE CINTA DE ALVENARIA ESTRUTURAL; DIÂMETRO DE 10,0 MM. AF_09/2021</v>
          </cell>
        </row>
        <row r="3571">
          <cell r="A3571">
            <v>102920</v>
          </cell>
          <cell r="B3571" t="str">
            <v>ARMAÇÃO DE CINTA DE ALVENARIA ESTRUTURAL; DIÂMETRO DE 12,5 MM. AF_09/2021</v>
          </cell>
        </row>
        <row r="3572">
          <cell r="A3572">
            <v>102923</v>
          </cell>
          <cell r="B3572" t="str">
            <v>ARMAÇÃO DE CINTA DE ALVENARIA ESTRUTURAL; DIÂMETRO DE 16,0 MM. AF_09/2021</v>
          </cell>
        </row>
        <row r="3573">
          <cell r="A3573">
            <v>90000</v>
          </cell>
          <cell r="B3573" t="str">
            <v>ARMAÇÃO DE VERGA E CONTRAVERGA DE ALVENARIA ESTRUTURAL; DIÂMETRO DE 10,0 MM. AF_09/2021</v>
          </cell>
        </row>
        <row r="3574">
          <cell r="A3574">
            <v>103088</v>
          </cell>
          <cell r="B3574" t="str">
            <v>ARMAÇÃO DE VERGA E CONTRAVERGA DE ALVENARIA ESTRUTURAL; DIÂMETRO DE 12,5 MM. AF_09/2021</v>
          </cell>
        </row>
        <row r="3575">
          <cell r="A3575">
            <v>102922</v>
          </cell>
          <cell r="B3575" t="str">
            <v>ARMAÇÃO DE VERGA E CONTRAVERGA DE ALVENARIA ESTRUTURAL; DIÂMETRO DE 16,0 MM. AF_09/2021</v>
          </cell>
        </row>
        <row r="3576">
          <cell r="A3576">
            <v>89999</v>
          </cell>
          <cell r="B3576" t="str">
            <v>ARMAÇÃO DE VERGA E CONTRAVERGA DE ALVENARIA ESTRUTURAL; DIÂMETRO DE 8,0 MM. AF_09/2021</v>
          </cell>
        </row>
        <row r="3577">
          <cell r="A3577">
            <v>89996</v>
          </cell>
          <cell r="B3577" t="str">
            <v>ARMAÇÃO VERTICAL DE ALVENARIA ESTRUTURAL; DIÂMETRO DE 10,0 MM. AF_09/2021</v>
          </cell>
        </row>
        <row r="3578">
          <cell r="A3578">
            <v>89997</v>
          </cell>
          <cell r="B3578" t="str">
            <v>ARMAÇÃO VERTICAL DE ALVENARIA ESTRUTURAL; DIÂMETRO DE 12,5 MM. AF_09/2021</v>
          </cell>
        </row>
        <row r="3579">
          <cell r="A3579">
            <v>102921</v>
          </cell>
          <cell r="B3579" t="str">
            <v>ARMAÇÃO VERTICAL DE ALVENARIA ESTRUTURAL; DIÂMETRO DE 16,0 MM. AF_09/2021</v>
          </cell>
        </row>
        <row r="3580">
          <cell r="A3580">
            <v>90278</v>
          </cell>
          <cell r="B3580" t="str">
            <v>GRAUTE FGK=15 MPA; TRAÇO 1:0,04:2,2:2,5 (EM MASSA SECA DE CIMENTO/CAL/AREIA GROSSA/BRITA 0) - PREPARO MECÂNICO COM BETONEIRA 400 L. AF_09/2021</v>
          </cell>
        </row>
        <row r="3581">
          <cell r="A3581">
            <v>90282</v>
          </cell>
          <cell r="B3581" t="str">
            <v>GRAUTE FGK=15 MPA; TRAÇO 1:2,2:2,5:0,3 (EM MASSA SECA DE CIMENTO/ AREIA GROSSA/ BRITA 0/ ADITIVO) - PREPARO MECÂNICO COM BETONEIRA 400 L. AF_09/2021</v>
          </cell>
        </row>
        <row r="3582">
          <cell r="A3582">
            <v>90279</v>
          </cell>
          <cell r="B3582" t="str">
            <v>GRAUTE FGK=20 MPA; TRAÇO 1:0,04:1,8:2,1 (EM MASSA SECA DE CIMENTO/ CAL/ AREIA GROSSA/ BRITA 0) - PREPARO MECÂNICO COM BETONEIRA 400 L. AF_09/2021</v>
          </cell>
        </row>
        <row r="3583">
          <cell r="A3583">
            <v>90283</v>
          </cell>
          <cell r="B3583" t="str">
            <v>GRAUTE FGK=20 MPA; TRAÇO 1:1,8:2,1:0,4 (EM MASSA SECA DE CIMENTO/ AREIA GROSSA/ BRITA 0/ ADITIVO) - PREPARO MECÂNICO COM BETONEIRA 400 L. AF_09/2021</v>
          </cell>
        </row>
        <row r="3584">
          <cell r="A3584">
            <v>90280</v>
          </cell>
          <cell r="B3584" t="str">
            <v>GRAUTE FGK=25 MPA; TRAÇO 1:0,02:1,3:1,6 (EM MASSA SECA DE CIMENTO/ CAL/ AREIA GROSSA/ BRITA 0) - PREPARO MECÂNICO COM BETONEIRA 400 L. AF_09/2021</v>
          </cell>
        </row>
        <row r="3585">
          <cell r="A3585">
            <v>90284</v>
          </cell>
          <cell r="B3585" t="str">
            <v>GRAUTE FGK=25 MPA; TRAÇO 1:1,3:1,6:0,4 (EM MASSA SECA DE CIMENTO/ AREIA GROSSA/ BRITA 0/ ADITIVO) - PREPARO MECÂNICO COM BETONEIRA 400 L. AF_09/2021</v>
          </cell>
        </row>
        <row r="3586">
          <cell r="A3586">
            <v>90281</v>
          </cell>
          <cell r="B3586" t="str">
            <v>GRAUTE FGK=30 MPA; TRAÇO 1:0,02:0,9:1,2 (EM MASSA SECA DE CIMENTO/ CAL/ AREIA GROSSA/ BRITA 0) - PREPARO MECÂNICO COM BETONEIRA 400 L. AF_09/2021</v>
          </cell>
        </row>
        <row r="3587">
          <cell r="A3587">
            <v>90285</v>
          </cell>
          <cell r="B3587" t="str">
            <v>GRAUTE FGK=30 MPA; TRAÇO 1:0,9:1,2:0,6 (EM MASSA SECA DE CIMENTO/ AREIA GROSSA/ BRITA 0/ ADITIVO) - PREPARO MECÂNICO COM BETONEIRA 400 L. AF_09/2021</v>
          </cell>
        </row>
        <row r="3588">
          <cell r="A3588">
            <v>89994</v>
          </cell>
          <cell r="B3588" t="str">
            <v>GRAUTEAMENTO DE CINTA INTERMEDIÁRIA OU DE CONTRAVERGA EM ALVENARIA ESTRUTURAL. AF_09/2021</v>
          </cell>
        </row>
        <row r="3589">
          <cell r="A3589">
            <v>89995</v>
          </cell>
          <cell r="B3589" t="str">
            <v>GRAUTEAMENTO DE CINTA SUPERIOR OU DE VERGA EM ALVENARIA ESTRUTURAL. AF_09/2021</v>
          </cell>
        </row>
        <row r="3590">
          <cell r="A3590">
            <v>89993</v>
          </cell>
          <cell r="B3590" t="str">
            <v>GRAUTEAMENTO VERTICAL EM ALVENARIA ESTRUTURAL. AF_09/2021</v>
          </cell>
        </row>
        <row r="3591">
          <cell r="A3591">
            <v>99857</v>
          </cell>
          <cell r="B3591" t="str">
            <v>CORRIMÃO SIMPLES FIXADO EM PAREDE, DIÂMETRO EXTERNO = 1 1/2", EM ALUMÍNIO. AF_10/2025_PS</v>
          </cell>
        </row>
        <row r="3592">
          <cell r="A3592">
            <v>99855</v>
          </cell>
          <cell r="B3592" t="str">
            <v>CORRIMÃO SIMPLES FIXADO EM PAREDE, DIÂMETRO EXTERNO = 1 1/2", EM AÇO GALVANIZADO. AF_10/2025_PS</v>
          </cell>
        </row>
        <row r="3593">
          <cell r="A3593">
            <v>99862</v>
          </cell>
          <cell r="B3593" t="str">
            <v>GRADIL EM ALUMÍNIO FIXADO EM VÃOS DE JANELAS, FORMADO POR TUBOS DE 3/4". AF_10/2025</v>
          </cell>
        </row>
        <row r="3594">
          <cell r="A3594">
            <v>99861</v>
          </cell>
          <cell r="B3594" t="str">
            <v>GRADIL EM AÇO FIXADO EM VÃOS DE JANELAS, FORMADO POR BARRAS CHATAS DE 25X4,8 MM. AF_10/2025</v>
          </cell>
        </row>
        <row r="3595">
          <cell r="A3595">
            <v>99842</v>
          </cell>
          <cell r="B3595" t="str">
            <v>GUARDA-CORPO DE AÇO GALVANIZADO DE 1,10M, MONTANTES TUBULARES DE 1.1/4" ESPAÇADOS 1,20M, TRAVESSA SUPERIOR DE 1.1/2", GRADIL FORMADO POR TUBOS HORIZONTAIS DE 1" E VERTICAIS DE 3/4", FIXADO COM ADESIVO ESTRUTURAL EPOXI. AF_10/2025_PS</v>
          </cell>
        </row>
        <row r="3596">
          <cell r="A3596">
            <v>94276</v>
          </cell>
          <cell r="B3596" t="str">
            <v>ASSENTAMENTO DE GUIA (MEIO-FIO) EM TRECHO CURVO, CONFECCIONADA EM CONCRETO PRÉ-FABRICADO, DIMENSÕES 100X15X13X20 CM (COMPRIMENTO X BASE INFERIOR X BASE SUPERIOR X ALTURA). AF_01/2024</v>
          </cell>
        </row>
        <row r="3597">
          <cell r="A3597">
            <v>94274</v>
          </cell>
          <cell r="B3597" t="str">
            <v>ASSENTAMENTO DE GUIA (MEIO-FIO) EM TRECHO CURVO, CONFECCIONADA EM CONCRETO PRÉ-FABRICADO, DIMENSÕES 100X15X13X30 CM (COMPRIMENTO X BASE INFERIOR X BASE SUPERIOR X ALTURA). AF_01/2024</v>
          </cell>
        </row>
        <row r="3598">
          <cell r="A3598">
            <v>94280</v>
          </cell>
          <cell r="B3598" t="str">
            <v>ASSENTAMENTO DE GUIA (MEIO-FIO) EM TRECHO CURVO, CONFECCIONADA EM CONCRETO PRÉ-FABRICADO, DIMENSÕES 39X6,5X6,5X19 CM (COMPRIMENTO X BASE INFERIOR X BASE SUPERIOR X ALTURA), PARA DELIMITAÇÃO DE JARDINS, PRAÇAS OU PASSEIOS. AF_01/2024</v>
          </cell>
        </row>
        <row r="3599">
          <cell r="A3599">
            <v>94278</v>
          </cell>
          <cell r="B3599" t="str">
            <v>ASSENTAMENTO DE GUIA (MEIO-FIO) EM TRECHO CURVO, CONFECCIONADA EM CONCRETO PRÉ-FABRICADO, DIMENSÕES 80X08X08X25 CM (COMPRIMENTO X BASE INFERIOR X BASE SUPERIOR X ALTURA). AF_01/2024</v>
          </cell>
        </row>
        <row r="3600">
          <cell r="A3600">
            <v>94275</v>
          </cell>
          <cell r="B3600" t="str">
            <v>ASSENTAMENTO DE GUIA (MEIO-FIO) EM TRECHO RETO, CONFECCIONADA EM CONCRETO PRÉ-FABRICADO, DIMENSÕES 100X15X13X20 CM (COMPRIMENTO X BASE INFERIOR X BASE SUPERIOR X ALTURA). AF_01/2024</v>
          </cell>
        </row>
        <row r="3601">
          <cell r="A3601">
            <v>94273</v>
          </cell>
          <cell r="B3601" t="str">
            <v>ASSENTAMENTO DE GUIA (MEIO-FIO) EM TRECHO RETO, CONFECCIONADA EM CONCRETO PRÉ-FABRICADO, DIMENSÕES 100X15X13X30 CM (COMPRIMENTO X BASE INFERIOR X BASE SUPERIOR X ALTURA). AF_01/2024</v>
          </cell>
        </row>
        <row r="3602">
          <cell r="A3602">
            <v>94279</v>
          </cell>
          <cell r="B3602" t="str">
            <v>ASSENTAMENTO DE GUIA (MEIO-FIO) EM TRECHO RETO, CONFECCIONADA EM CONCRETO PRÉ-FABRICADO, DIMENSÕES 39X6,5X6,5X19 CM (COMPRIMENTO X BASE INFERIOR X BASE SUPERIOR X ALTURA), PARA DELIMITAÇÃO DE JARDINS, PRAÇAS OU PASSEIOS. AF_01/2024</v>
          </cell>
        </row>
        <row r="3603">
          <cell r="A3603">
            <v>94277</v>
          </cell>
          <cell r="B3603" t="str">
            <v>ASSENTAMENTO DE GUIA (MEIO-FIO) EM TRECHO RETO, CONFECCIONADA EM CONCRETO PRÉ-FABRICADO, DIMENSÕES 80X08X08X25 CM (COMPRIMENTO X BASE INFERIOR X BASE SUPERIOR X ALTURA). AF_01/2024</v>
          </cell>
        </row>
        <row r="3604">
          <cell r="A3604">
            <v>94294</v>
          </cell>
          <cell r="B3604" t="str">
            <v>EXECUÇÃO DE ESCORAS DE CONCRETO PARA CONTENÇÃO DE GUIAS PRÉ-FABRICADAS. AF_01/2024</v>
          </cell>
        </row>
        <row r="3605">
          <cell r="A3605">
            <v>94288</v>
          </cell>
          <cell r="B3605" t="str">
            <v>EXECUÇÃO DE SARJETA DE CONCRETO USINADO, MOLDADA IN LOCO EM TRECHO CURVO, 30 CM BASE X 10 CM ALTURA. AF_01/2024</v>
          </cell>
        </row>
        <row r="3606">
          <cell r="A3606">
            <v>94282</v>
          </cell>
          <cell r="B3606" t="str">
            <v>EXECUÇÃO DE SARJETA DE CONCRETO USINADO, MOLDADA IN LOCO EM TRECHO CURVO, 30 CM BASE X 15 CM ALTURA. AF_01/2024</v>
          </cell>
        </row>
        <row r="3607">
          <cell r="A3607">
            <v>94290</v>
          </cell>
          <cell r="B3607" t="str">
            <v>EXECUÇÃO DE SARJETA DE CONCRETO USINADO, MOLDADA IN LOCO EM TRECHO CURVO, 45 CM BASE X 10 CM ALTURA. AF_01/2024</v>
          </cell>
        </row>
        <row r="3608">
          <cell r="A3608">
            <v>94284</v>
          </cell>
          <cell r="B3608" t="str">
            <v>EXECUÇÃO DE SARJETA DE CONCRETO USINADO, MOLDADA IN LOCO EM TRECHO CURVO, 45 CM BASE X 15 CM ALTURA. AF_01/2024</v>
          </cell>
        </row>
        <row r="3609">
          <cell r="A3609">
            <v>94292</v>
          </cell>
          <cell r="B3609" t="str">
            <v>EXECUÇÃO DE SARJETA DE CONCRETO USINADO, MOLDADA IN LOCO EM TRECHO CURVO, 60 CM BASE X 10 CM ALTURA. AF_01/2024</v>
          </cell>
        </row>
        <row r="3610">
          <cell r="A3610">
            <v>94286</v>
          </cell>
          <cell r="B3610" t="str">
            <v>EXECUÇÃO DE SARJETA DE CONCRETO USINADO, MOLDADA IN LOCO EM TRECHO CURVO, 60 CM BASE X 15 CM ALTURA. AF_01/2024</v>
          </cell>
        </row>
        <row r="3611">
          <cell r="A3611">
            <v>94287</v>
          </cell>
          <cell r="B3611" t="str">
            <v>EXECUÇÃO DE SARJETA DE CONCRETO USINADO, MOLDADA IN LOCO EM TRECHO RETO, 30 CM BASE X 10 CM ALTURA. AF_01/2024</v>
          </cell>
        </row>
        <row r="3612">
          <cell r="A3612">
            <v>94281</v>
          </cell>
          <cell r="B3612" t="str">
            <v>EXECUÇÃO DE SARJETA DE CONCRETO USINADO, MOLDADA IN LOCO EM TRECHO RETO, 30 CM BASE X 15 CM ALTURA. AF_01/2024</v>
          </cell>
        </row>
        <row r="3613">
          <cell r="A3613">
            <v>94289</v>
          </cell>
          <cell r="B3613" t="str">
            <v>EXECUÇÃO DE SARJETA DE CONCRETO USINADO, MOLDADA IN LOCO EM TRECHO RETO, 45 CM BASE X 10 CM ALTURA. AF_01/2024</v>
          </cell>
        </row>
        <row r="3614">
          <cell r="A3614">
            <v>94283</v>
          </cell>
          <cell r="B3614" t="str">
            <v>EXECUÇÃO DE SARJETA DE CONCRETO USINADO, MOLDADA IN LOCO EM TRECHO RETO, 45 CM BASE X 15 CM ALTURA. AF_01/2024</v>
          </cell>
        </row>
        <row r="3615">
          <cell r="A3615">
            <v>94291</v>
          </cell>
          <cell r="B3615" t="str">
            <v>EXECUÇÃO DE SARJETA DE CONCRETO USINADO, MOLDADA IN LOCO EM TRECHO RETO, 60 CM BASE X 10 CM ALTURA. AF_01/2024</v>
          </cell>
        </row>
        <row r="3616">
          <cell r="A3616">
            <v>94285</v>
          </cell>
          <cell r="B3616" t="str">
            <v>EXECUÇÃO DE SARJETA DE CONCRETO USINADO, MOLDADA IN LOCO EM TRECHO RETO, 60 CM BASE X 15 CM ALTURA. AF_01/2024</v>
          </cell>
        </row>
        <row r="3617">
          <cell r="A3617">
            <v>94293</v>
          </cell>
          <cell r="B3617" t="str">
            <v>EXECUÇÃO DE SARJETÃO DE CONCRETO USINADO, MOLDADA IN LOCO EM TRECHO RETO, 100 CM BASE X 20 CM ALTURA. AF_01/2024</v>
          </cell>
        </row>
        <row r="3618">
          <cell r="A3618">
            <v>94264</v>
          </cell>
          <cell r="B3618" t="str">
            <v>GUIA (MEIO-FIO) CONCRETO, MOLDADA IN LOCO EM TRECHO CURVO COM EXTRUSORA, 13 CM BASE X 22 CM ALTURA. AF_01/2024</v>
          </cell>
        </row>
        <row r="3619">
          <cell r="A3619">
            <v>94266</v>
          </cell>
          <cell r="B3619" t="str">
            <v>GUIA (MEIO-FIO) CONCRETO, MOLDADA IN LOCO EM TRECHO CURVO COM EXTRUSORA, 15 CM BASE X 30 CM ALTURA. AF_01/2024</v>
          </cell>
        </row>
        <row r="3620">
          <cell r="A3620">
            <v>94263</v>
          </cell>
          <cell r="B3620" t="str">
            <v>GUIA (MEIO-FIO) CONCRETO, MOLDADA IN LOCO EM TRECHO RETO COM EXTRUSORA, 13 CM BASE X 22 CM ALTURA. AF_01/2024</v>
          </cell>
        </row>
        <row r="3621">
          <cell r="A3621">
            <v>94265</v>
          </cell>
          <cell r="B3621" t="str">
            <v>GUIA (MEIO-FIO) CONCRETO, MOLDADA IN LOCO EM TRECHO RETO COM EXTRUSORA, 15 CM BASE X 30 CM ALTURA. AF_01/2024</v>
          </cell>
        </row>
        <row r="3622">
          <cell r="A3622">
            <v>94268</v>
          </cell>
          <cell r="B3622" t="str">
            <v>GUIA (MEIO-FIO) E SARJETA CONJUGADOS DE CONCRETO, MOLDADA IN LOCO EM TRECHO CURVO COM EXTRUSORA, 45 CM BASE (15 CM BASE DA GUIA + 30 CM BASE DA SARJETA) X 22 CM ALTURA. AF_01/2024</v>
          </cell>
        </row>
        <row r="3623">
          <cell r="A3623">
            <v>94270</v>
          </cell>
          <cell r="B3623" t="str">
            <v>GUIA (MEIO-FIO) E SARJETA CONJUGADOS DE CONCRETO, MOLDADA IN LOCO EM TRECHO CURVO COM EXTRUSORA, 60 CM BASE (15 CM BASE DA GUIA + 45 CM BASE DA SARJETA) X 26 CM ALTURA. AF_01/2024</v>
          </cell>
        </row>
        <row r="3624">
          <cell r="A3624">
            <v>94272</v>
          </cell>
          <cell r="B3624" t="str">
            <v>GUIA (MEIO-FIO) E SARJETA CONJUGADOS DE CONCRETO, MOLDADA IN LOCO EM TRECHO CURVO COM EXTRUSORA, 65 CM BASE (15 CM BASE DA GUIA + 50 CM BASE DA SARJETA) X 26 CM ALTURA. AF_01/2024</v>
          </cell>
        </row>
        <row r="3625">
          <cell r="A3625">
            <v>94267</v>
          </cell>
          <cell r="B3625" t="str">
            <v>GUIA (MEIO-FIO) E SARJETA CONJUGADOS DE CONCRETO, MOLDADA IN LOCO EM TRECHO RETO COM EXTRUSORA, 45 CM BASE (15 CM BASE DA GUIA + 30 CM BASE DA SARJETA) X 22 CM ALTURA. AF_01/2024</v>
          </cell>
        </row>
        <row r="3626">
          <cell r="A3626">
            <v>94269</v>
          </cell>
          <cell r="B3626" t="str">
            <v>GUIA (MEIO-FIO) E SARJETA CONJUGADOS DE CONCRETO, MOLDADA IN LOCO EM TRECHO RETO COM EXTRUSORA, 60 CM BASE (15 CM BASE DA GUIA + 45 CM BASE DA SARJETA) X 26 CM ALTURA. AF_01/2024</v>
          </cell>
        </row>
        <row r="3627">
          <cell r="A3627">
            <v>94271</v>
          </cell>
          <cell r="B3627" t="str">
            <v>GUIA (MEIO-FIO) E SARJETA CONJUGADOS DE CONCRETO, MOLDADA IN LOCO EM TRECHO RETO COM EXTRUSORA, 65 CM BASE (15 CM BASE DA GUIA + 50 CM BASE DA SARJETA) X 26 CM ALTURA. AF_01/2024</v>
          </cell>
        </row>
        <row r="3628">
          <cell r="A3628">
            <v>97605</v>
          </cell>
          <cell r="B3628" t="str">
            <v>LUMINÁRIA ARANDELA TIPO MEIA LUA, DE SOBREPOR, COM 1 LÂMPADA LED DE 6 W, SEM REATOR - FORNECIMENTO E INSTALAÇÃO. AF_09/2024</v>
          </cell>
        </row>
        <row r="3629">
          <cell r="A3629">
            <v>97607</v>
          </cell>
          <cell r="B3629" t="str">
            <v>LUMINÁRIA ARANDELA TIPO TARTARUGA, DE SOBREPOR, COM 1 LÂMPADA LED DE 6 W, SEM REATOR - FORNECIMENTO E INSTALAÇÃO. AF_09/2024</v>
          </cell>
        </row>
        <row r="3630">
          <cell r="A3630">
            <v>97599</v>
          </cell>
          <cell r="B3630" t="str">
            <v>LUMINÁRIA DE EMERGÊNCIA, COM 30 LÂMPADAS LED DE 2 W, SEM REATOR - FORNECIMENTO E INSTALAÇÃO. AF_09/2024</v>
          </cell>
        </row>
        <row r="3631">
          <cell r="A3631">
            <v>103782</v>
          </cell>
          <cell r="B3631" t="str">
            <v>LUMINÁRIA TIPO PLAFON CIRCULAR, DE SOBREPOR, COM LED DE 12/13 W - FORNECIMENTO E INSTALAÇÃO. AF_09/2024</v>
          </cell>
        </row>
        <row r="3632">
          <cell r="A3632">
            <v>97610</v>
          </cell>
          <cell r="B3632" t="str">
            <v>LÂMPADA COMPACTA DE LED 10 W, BASE E27 - FORNECIMENTO E INSTALAÇÃO. AF_09/2024</v>
          </cell>
        </row>
        <row r="3633">
          <cell r="A3633">
            <v>97609</v>
          </cell>
          <cell r="B3633" t="str">
            <v>LÂMPADA COMPACTA DE LED 6 W, BASE E27 - FORNECIMENTO E INSTALAÇÃO. AF_09/2024</v>
          </cell>
        </row>
        <row r="3634">
          <cell r="A3634">
            <v>105554</v>
          </cell>
          <cell r="B3634" t="str">
            <v>LÂMPADA TUBULAR LED 9/10W SEM SOQUETE - FORNECIMENTO E INSTALAÇÃO. AF_09/2024</v>
          </cell>
        </row>
        <row r="3635">
          <cell r="A3635">
            <v>100903</v>
          </cell>
          <cell r="B3635" t="str">
            <v>LÂMPADA TUBULAR LED DE 18/20 W, COM SOQUETE, BASE G13 - FORNECIMENTO E INSTALAÇÃO. AF_09/2024_PS</v>
          </cell>
        </row>
        <row r="3636">
          <cell r="A3636">
            <v>100902</v>
          </cell>
          <cell r="B3636" t="str">
            <v>LÂMPADA TUBULAR LED DE 9/10 W, COM SOQUETE, BASE G13 - FORNECIMENTO E INSTALAÇÃO. AF_09/2024_PS</v>
          </cell>
        </row>
        <row r="3637">
          <cell r="A3637">
            <v>97595</v>
          </cell>
          <cell r="B3637" t="str">
            <v>SENSOR DE PRESENÇA COM FOTOCÉLULA, FIXAÇÃO EM PAREDE - FORNECIMENTO E INSTALAÇÃO. AF_09/2024</v>
          </cell>
        </row>
        <row r="3638">
          <cell r="A3638">
            <v>97597</v>
          </cell>
          <cell r="B3638" t="str">
            <v>SENSOR DE PRESENÇA COM FOTOCÉLULA, FIXAÇÃO EM TETO - FORNECIMENTO E INSTALAÇÃO. AF_09/2024</v>
          </cell>
        </row>
        <row r="3639">
          <cell r="A3639">
            <v>97596</v>
          </cell>
          <cell r="B3639" t="str">
            <v>SENSOR DE PRESENÇA SEM FOTOCÉLULA, FIXAÇÃO EM PAREDE - FORNECIMENTO E INSTALAÇÃO. AF_09/2024</v>
          </cell>
        </row>
        <row r="3640">
          <cell r="A3640">
            <v>97598</v>
          </cell>
          <cell r="B3640" t="str">
            <v>SENSOR DE PRESENÇA SEM FOTOCÉLULA, FIXAÇÃO EM TETO - FORNECIMENTO E INSTALAÇÃO. AF_09/2024</v>
          </cell>
        </row>
        <row r="3641">
          <cell r="A3641">
            <v>98562</v>
          </cell>
          <cell r="B3641" t="str">
            <v>IMPERMEABILIZAÇÃO DE SUPERFÍCIE COM ARGAMASSA DE CIMENTO E AREIA, COM ADITIVO IMPERMEABILIZANTE, E = 1,5CM. AF_09/2023</v>
          </cell>
        </row>
        <row r="3642">
          <cell r="A3642">
            <v>98555</v>
          </cell>
          <cell r="B3642" t="str">
            <v>IMPERMEABILIZAÇÃO DE SUPERFÍCIE COM ARGAMASSA POLIMÉRICA / MEMBRANA ACRÍLICA, 3 DEMÃOS. AF_09/2023</v>
          </cell>
        </row>
        <row r="3643">
          <cell r="A3643">
            <v>98556</v>
          </cell>
          <cell r="B3643" t="str">
            <v>IMPERMEABILIZAÇÃO DE SUPERFÍCIE COM ARGAMASSA POLIMÉRICA / MEMBRANA ACRÍLICA, 4 DEMÃOS, REFORÇADA COM VÉU DE POLIÉSTER. AF_09/2023</v>
          </cell>
        </row>
        <row r="3644">
          <cell r="A3644">
            <v>98557</v>
          </cell>
          <cell r="B3644" t="str">
            <v>IMPERMEABILIZAÇÃO DE SUPERFÍCIE COM EMULSÃO ASFÁLTICA, 2 DEMÃOS. AF_09/2023</v>
          </cell>
        </row>
        <row r="3645">
          <cell r="A3645">
            <v>98547</v>
          </cell>
          <cell r="B3645" t="str">
            <v>IMPERMEABILIZAÇÃO DE SUPERFÍCIE COM MANTA ASFÁLTICA, DUAS CAMADAS, INCLUSIVE APLICAÇÃO DE PRIMER ASFÁLTICO, E=3MM E E=4MM. AF_09/2023</v>
          </cell>
        </row>
        <row r="3646">
          <cell r="A3646">
            <v>98546</v>
          </cell>
          <cell r="B3646" t="str">
            <v>IMPERMEABILIZAÇÃO DE SUPERFÍCIE COM MANTA ASFÁLTICA, UMA CAMADA, INCLUSIVE APLICAÇÃO DE PRIMER ASFÁLTICO, E=4MM. AF_09/2023</v>
          </cell>
        </row>
        <row r="3647">
          <cell r="A3647">
            <v>98553</v>
          </cell>
          <cell r="B3647" t="str">
            <v>IMPERMEABILIZAÇÃO DE SUPERFÍCIE COM MEMBRANA À BASE DE POLIURETANO, 2 DEMÃOS. AF_09/2023</v>
          </cell>
        </row>
        <row r="3648">
          <cell r="A3648">
            <v>98554</v>
          </cell>
          <cell r="B3648" t="str">
            <v>IMPERMEABILIZAÇÃO DE SUPERFÍCIE COM MEMBRANA À BASE DE RESINA ACRÍLICA, 3 DEMÃOS. AF_09/2023</v>
          </cell>
        </row>
        <row r="3649">
          <cell r="A3649">
            <v>98565</v>
          </cell>
          <cell r="B3649" t="str">
            <v>PROTEÇÃO MECÂNICA DE SUPERFICIE HORIZONTAL COM ARGAMASSA DE CIMENTO E AREIA, TRAÇO 1:3, E=3CM. AF_09/2023</v>
          </cell>
        </row>
        <row r="3650">
          <cell r="A3650">
            <v>98567</v>
          </cell>
          <cell r="B3650" t="str">
            <v>PROTEÇÃO MECÂNICA DE SUPERFICIE HORIZONTAL COM ARGAMASSA DE CIMENTO E AREIA, TRAÇO 1:3, E=4CM. AF_09/2023</v>
          </cell>
        </row>
        <row r="3651">
          <cell r="A3651">
            <v>98569</v>
          </cell>
          <cell r="B3651" t="str">
            <v>PROTEÇÃO MECÂNICA DE SUPERFICIE HORIZONTAL COM ARGAMASSA DE CIMENTO E AREIA, TRAÇO 1:3, E=5CM. AF_09/2023</v>
          </cell>
        </row>
        <row r="3652">
          <cell r="A3652">
            <v>98571</v>
          </cell>
          <cell r="B3652" t="str">
            <v>PROTEÇÃO MECÂNICA DE SUPERFICIE HORIZONTAL COM CONCRETO 15 MPA, E=4CM. AF_09/2023</v>
          </cell>
        </row>
        <row r="3653">
          <cell r="A3653">
            <v>98572</v>
          </cell>
          <cell r="B3653" t="str">
            <v>PROTEÇÃO MECÂNICA DE SUPERFICIE HORIZONTAL COM CONCRETO 15 MPA, E=5CM. AF_09/2023</v>
          </cell>
        </row>
        <row r="3654">
          <cell r="A3654">
            <v>98563</v>
          </cell>
          <cell r="B3654" t="str">
            <v>PROTEÇÃO MECÂNICA DE SUPERFÍCIE HORIZONTAL COM ARGAMASSA DE CIMENTO E AREIA, TRAÇO 1:3, E=2CM. AF_09/2023</v>
          </cell>
        </row>
        <row r="3655">
          <cell r="A3655">
            <v>98564</v>
          </cell>
          <cell r="B3655" t="str">
            <v>PROTEÇÃO MECÂNICA DE SUPERFÍCIE VERTICAL COM ARGAMASSA DE CIMENTO E AREIA, TRAÇO 1:3, E=2CM. AF_09/2023</v>
          </cell>
        </row>
        <row r="3656">
          <cell r="A3656">
            <v>98566</v>
          </cell>
          <cell r="B3656" t="str">
            <v>PROTEÇÃO MECÂNICA DE SUPERFÍCIE VERTICAL COM ARGAMASSA DE CIMENTO E AREIA, TRAÇO 1:3, E=3CM. AF_09/2023</v>
          </cell>
        </row>
        <row r="3657">
          <cell r="A3657">
            <v>98568</v>
          </cell>
          <cell r="B3657" t="str">
            <v>PROTEÇÃO MECÂNICA DE SUPERFÍCIE VERTICAL COM ARGAMASSA DE CIMENTO E AREIA, TRAÇO 1:3, E=4CM. AF_09/2023</v>
          </cell>
        </row>
        <row r="3658">
          <cell r="A3658">
            <v>98570</v>
          </cell>
          <cell r="B3658" t="str">
            <v>PROTEÇÃO MECÂNICA DE SUPERFÍCIE VERTICAL COM ARGAMASSA DE CIMENTO E AREIA, TRAÇO 1:3, E=5CM. AF_09/2023</v>
          </cell>
        </row>
        <row r="3659">
          <cell r="A3659">
            <v>98573</v>
          </cell>
          <cell r="B3659" t="str">
            <v>PROTEÇÃO MECÂNICA DE SUPERFÍCIE VERTICAL COM CONCRETO 15 MPA, E=5CM. AF_09/2023</v>
          </cell>
        </row>
        <row r="3660">
          <cell r="A3660">
            <v>98576</v>
          </cell>
          <cell r="B3660" t="str">
            <v>TRATAMENTO DE JUNTA DE DILATAÇÃO COM MANTA ASFÁLTICA ADERIDA COM MAÇARICO. AF_09/2023</v>
          </cell>
        </row>
        <row r="3661">
          <cell r="A3661">
            <v>98575</v>
          </cell>
          <cell r="B3661" t="str">
            <v>TRATAMENTO DE JUNTA DE DILATAÇÃO, COM TARUGO DE POLIETILENO E SELANTE PU, INCLUSO PREENCHIMENTO COM ESPUMA EXPANSIVA PU. AF_09/2023</v>
          </cell>
        </row>
        <row r="3662">
          <cell r="A3662">
            <v>98577</v>
          </cell>
          <cell r="B3662" t="str">
            <v>TRATAMENTO DE JUNTA SERRADA, COM TARUGO DE POLIETILENO E SELANTE À BASE DE SILICONE. AF_09/2023</v>
          </cell>
        </row>
        <row r="3663">
          <cell r="A3663">
            <v>98558</v>
          </cell>
          <cell r="B3663" t="str">
            <v>TRATAMENTO DE RALO OU PONTO EMERGENTE COM ARGAMASSA POLIMÉRICA / MEMBRANA ACRÍLICA REFORÇADO COM VÉU DE POLIÉSTER. AF_09/2023</v>
          </cell>
        </row>
        <row r="3664">
          <cell r="A3664">
            <v>98559</v>
          </cell>
          <cell r="B3664" t="str">
            <v>TRATAMENTO DE RODAPÉ COM VÉU DE POLIÉSTER. AF_09/2023</v>
          </cell>
        </row>
        <row r="3665">
          <cell r="A3665">
            <v>91925</v>
          </cell>
          <cell r="B3665" t="str">
            <v>CABO DE COBRE FLEXÍVEL ISOLADO, 1,5 MM², ANTI-CHAMA 0,6/1,0 KV, PARA CIRCUITOS TERMINAIS - FORNECIMENTO E INSTALAÇÃO. AF_03/2023</v>
          </cell>
        </row>
        <row r="3666">
          <cell r="A3666">
            <v>91924</v>
          </cell>
          <cell r="B3666" t="str">
            <v>CABO DE COBRE FLEXÍVEL ISOLADO, 1,5 MM², ANTI-CHAMA 450/750 V, PARA CIRCUITOS TERMINAIS - FORNECIMENTO E INSTALAÇÃO. AF_03/2023</v>
          </cell>
        </row>
        <row r="3667">
          <cell r="A3667">
            <v>91933</v>
          </cell>
          <cell r="B3667" t="str">
            <v>CABO DE COBRE FLEXÍVEL ISOLADO, 10 MM², ANTI-CHAMA 0,6/1,0 KV, PARA CIRCUITOS TERMINAIS - FORNECIMENTO E INSTALAÇÃO. AF_03/2023</v>
          </cell>
        </row>
        <row r="3668">
          <cell r="A3668">
            <v>91932</v>
          </cell>
          <cell r="B3668" t="str">
            <v>CABO DE COBRE FLEXÍVEL ISOLADO, 10 MM², ANTI-CHAMA 450/750 V, PARA CIRCUITOS TERMINAIS - FORNECIMENTO E INSTALAÇÃO. AF_03/2023</v>
          </cell>
        </row>
        <row r="3669">
          <cell r="A3669">
            <v>91935</v>
          </cell>
          <cell r="B3669" t="str">
            <v>CABO DE COBRE FLEXÍVEL ISOLADO, 16 MM², ANTI-CHAMA 0,6/1,0 KV, PARA CIRCUITOS TERMINAIS - FORNECIMENTO E INSTALAÇÃO. AF_03/2023</v>
          </cell>
        </row>
        <row r="3670">
          <cell r="A3670">
            <v>91934</v>
          </cell>
          <cell r="B3670" t="str">
            <v>CABO DE COBRE FLEXÍVEL ISOLADO, 16 MM², ANTI-CHAMA 450/750 V, PARA CIRCUITOS TERMINAIS - FORNECIMENTO E INSTALAÇÃO. AF_03/2023</v>
          </cell>
        </row>
        <row r="3671">
          <cell r="A3671">
            <v>91927</v>
          </cell>
          <cell r="B3671" t="str">
            <v>CABO DE COBRE FLEXÍVEL ISOLADO, 2,5 MM², ANTI-CHAMA 0,6/1,0 KV, PARA CIRCUITOS TERMINAIS - FORNECIMENTO E INSTALAÇÃO. AF_03/2023</v>
          </cell>
        </row>
        <row r="3672">
          <cell r="A3672">
            <v>91926</v>
          </cell>
          <cell r="B3672" t="str">
            <v>CABO DE COBRE FLEXÍVEL ISOLADO, 2,5 MM², ANTI-CHAMA 450/750 V, PARA CIRCUITOS TERMINAIS - FORNECIMENTO E INSTALAÇÃO. AF_03/2023</v>
          </cell>
        </row>
        <row r="3673">
          <cell r="A3673">
            <v>91929</v>
          </cell>
          <cell r="B3673" t="str">
            <v>CABO DE COBRE FLEXÍVEL ISOLADO, 4 MM², ANTI-CHAMA 0,6/1,0 KV, PARA CIRCUITOS TERMINAIS - FORNECIMENTO E INSTALAÇÃO. AF_03/2023</v>
          </cell>
        </row>
        <row r="3674">
          <cell r="A3674">
            <v>91928</v>
          </cell>
          <cell r="B3674" t="str">
            <v>CABO DE COBRE FLEXÍVEL ISOLADO, 4 MM², ANTI-CHAMA 450/750 V, PARA CIRCUITOS TERMINAIS - FORNECIMENTO E INSTALAÇÃO. AF_03/2023</v>
          </cell>
        </row>
        <row r="3675">
          <cell r="A3675">
            <v>91931</v>
          </cell>
          <cell r="B3675" t="str">
            <v>CABO DE COBRE FLEXÍVEL ISOLADO, 6 MM², ANTI-CHAMA 0,6/1,0 KV, PARA CIRCUITOS TERMINAIS - FORNECIMENTO E INSTALAÇÃO. AF_03/2023</v>
          </cell>
        </row>
        <row r="3676">
          <cell r="A3676">
            <v>91930</v>
          </cell>
          <cell r="B3676" t="str">
            <v>CABO DE COBRE FLEXÍVEL ISOLADO, 6 MM², ANTI-CHAMA 450/750 V, PARA CIRCUITOS TERMINAIS - FORNECIMENTO E INSTALAÇÃO. AF_03/2023</v>
          </cell>
        </row>
        <row r="3677">
          <cell r="A3677">
            <v>91937</v>
          </cell>
          <cell r="B3677" t="str">
            <v>CAIXA OCTOGONAL 3" X 3", PVC, INSTALADA EM LAJE - FORNECIMENTO E INSTALAÇÃO. AF_03/2023</v>
          </cell>
        </row>
        <row r="3678">
          <cell r="A3678">
            <v>92865</v>
          </cell>
          <cell r="B3678" t="str">
            <v>CAIXA OCTOGONAL 4" X 4", METÁLICA, INSTALADA EM LAJE - FORNECIMENTO E INSTALAÇÃO. AF_03/2023</v>
          </cell>
        </row>
        <row r="3679">
          <cell r="A3679">
            <v>91936</v>
          </cell>
          <cell r="B3679" t="str">
            <v>CAIXA OCTOGONAL 4" X 4", PVC, INSTALADA EM LAJE - FORNECIMENTO E INSTALAÇÃO. AF_03/2023</v>
          </cell>
        </row>
        <row r="3680">
          <cell r="A3680">
            <v>92867</v>
          </cell>
          <cell r="B3680" t="str">
            <v>CAIXA RETANGULAR 4" X 2" ALTA (2,00 M DO PISO), METÁLICA, INSTALADA EM PAREDE - FORNECIMENTO E INSTALAÇÃO. AF_03/2023</v>
          </cell>
        </row>
        <row r="3681">
          <cell r="A3681">
            <v>91939</v>
          </cell>
          <cell r="B3681" t="str">
            <v>CAIXA RETANGULAR 4" X 2" ALTA (2,00 M DO PISO), PVC, INSTALADA EM PAREDE - FORNECIMENTO E INSTALAÇÃO. AF_03/2023</v>
          </cell>
        </row>
        <row r="3682">
          <cell r="A3682">
            <v>92869</v>
          </cell>
          <cell r="B3682" t="str">
            <v>CAIXA RETANGULAR 4" X 2" BAIXA (0,30 M DO PISO), METÁLICA, INSTALADA EM PAREDE - FORNECIMENTO E INSTALAÇÃO. AF_03/2023</v>
          </cell>
        </row>
        <row r="3683">
          <cell r="A3683">
            <v>91941</v>
          </cell>
          <cell r="B3683" t="str">
            <v>CAIXA RETANGULAR 4" X 2" BAIXA (0,30 M DO PISO), PVC, INSTALADA EM PAREDE - FORNECIMENTO E INSTALAÇÃO. AF_03/2023</v>
          </cell>
        </row>
        <row r="3684">
          <cell r="A3684">
            <v>92868</v>
          </cell>
          <cell r="B3684" t="str">
            <v>CAIXA RETANGULAR 4" X 2" MÉDIA (1,30 M DO PISO), METÁLICA, INSTALADA EM PAREDE - FORNECIMENTO E INSTALAÇÃO. AF_03/2023</v>
          </cell>
        </row>
        <row r="3685">
          <cell r="A3685">
            <v>91940</v>
          </cell>
          <cell r="B3685" t="str">
            <v>CAIXA RETANGULAR 4" X 2" MÉDIA (1,30 M DO PISO), PVC, INSTALADA EM PAREDE - FORNECIMENTO E INSTALAÇÃO. AF_03/2023</v>
          </cell>
        </row>
        <row r="3686">
          <cell r="A3686">
            <v>92870</v>
          </cell>
          <cell r="B3686" t="str">
            <v>CAIXA RETANGULAR 4" X 4" ALTA (2,00 M DO PISO), METÁLICA, INSTALADA EM PAREDE - FORNECIMENTO E INSTALAÇÃO. AF_03/2023</v>
          </cell>
        </row>
        <row r="3687">
          <cell r="A3687">
            <v>91942</v>
          </cell>
          <cell r="B3687" t="str">
            <v>CAIXA RETANGULAR 4" X 4" ALTA (2,00 M DO PISO), PVC, INSTALADA EM PAREDE - FORNECIMENTO E INSTALAÇÃO. AF_03/2023</v>
          </cell>
        </row>
        <row r="3688">
          <cell r="A3688">
            <v>92872</v>
          </cell>
          <cell r="B3688" t="str">
            <v>CAIXA RETANGULAR 4" X 4" BAIXA (0,30 M DO PISO), METÁLICA, INSTALADA EM PAREDE - FORNECIMENTO E INSTALAÇÃO. AF_03/2023</v>
          </cell>
        </row>
        <row r="3689">
          <cell r="A3689">
            <v>91944</v>
          </cell>
          <cell r="B3689" t="str">
            <v>CAIXA RETANGULAR 4" X 4" BAIXA (0,30 M DO PISO), PVC, INSTALADA EM PAREDE - FORNECIMENTO E INSTALAÇÃO. AF_03/2023</v>
          </cell>
        </row>
        <row r="3690">
          <cell r="A3690">
            <v>92871</v>
          </cell>
          <cell r="B3690" t="str">
            <v>CAIXA RETANGULAR 4" X 4" MÉDIA (1,30 M DO PISO), METÁLICA, INSTALADA EM PAREDE - FORNECIMENTO E INSTALAÇÃO. AF_03/2023</v>
          </cell>
        </row>
        <row r="3691">
          <cell r="A3691">
            <v>91943</v>
          </cell>
          <cell r="B3691" t="str">
            <v>CAIXA RETANGULAR 4" X 4" MÉDIA (1,30 M DO PISO), PVC, INSTALADA EM PAREDE - FORNECIMENTO E INSTALAÇÃO. AF_03/2023</v>
          </cell>
        </row>
        <row r="3692">
          <cell r="A3692">
            <v>92866</v>
          </cell>
          <cell r="B3692" t="str">
            <v>CAIXA SEXTAVADA 3" X 3", METÁLICA, INSTALADA EM LAJE - FORNECIMENTO E INSTALAÇÃO. AF_03/2023</v>
          </cell>
        </row>
        <row r="3693">
          <cell r="A3693">
            <v>91987</v>
          </cell>
          <cell r="B3693" t="str">
            <v>CAMPAINHA CIGARRA (1 MÓDULO), 10A/250V, INCLUINDO SUPORTE E PLACA - FORNECIMENTO E INSTALAÇÃO. AF_03/2023</v>
          </cell>
        </row>
        <row r="3694">
          <cell r="A3694">
            <v>91986</v>
          </cell>
          <cell r="B3694" t="str">
            <v>CAMPAINHA CIGARRA (1 MÓDULO), 10A/250V, SEM SUPORTE E SEM PLACA - FORNECIMENTO E INSTALAÇÃO. AF_03/2023</v>
          </cell>
        </row>
        <row r="3695">
          <cell r="A3695">
            <v>97559</v>
          </cell>
          <cell r="B3695" t="str">
            <v>CURVA 135 GRAUS PARA ELETRODUTO, PVC, ROSCÁVEL, DN 25 MM (3/4"), PARA CIRCUITOS TERMINAIS, INSTALADA EM FORRO - FORNECIMENTO E INSTALAÇÃO. AF_03/2023</v>
          </cell>
        </row>
        <row r="3696">
          <cell r="A3696">
            <v>97562</v>
          </cell>
          <cell r="B3696" t="str">
            <v>CURVA 135 GRAUS PARA ELETRODUTO, PVC, ROSCÁVEL, DN 25 MM (3/4"), PARA CIRCUITOS TERMINAIS, INSTALADA EM LAJE - FORNECIMENTO E INSTALAÇÃO. AF_03/2023</v>
          </cell>
        </row>
        <row r="3697">
          <cell r="A3697">
            <v>97564</v>
          </cell>
          <cell r="B3697" t="str">
            <v>CURVA 135 GRAUS PARA ELETRODUTO, PVC, ROSCÁVEL, DN 25 MM (3/4"), PARA CIRCUITOS TERMINAIS, INSTALADA EM PAREDE - FORNECIMENTO E INSTALAÇÃO. AF_03/2023</v>
          </cell>
        </row>
        <row r="3698">
          <cell r="A3698">
            <v>91889</v>
          </cell>
          <cell r="B3698" t="str">
            <v>CURVA 180 GRAUS PARA ELETRODUTO, PVC, ROSCÁVEL, DN 20 MM (1/2"), PARA CIRCUITOS TERMINAIS, INSTALADA EM FORRO - FORNECIMENTO E INSTALAÇÃO. AF_03/2023</v>
          </cell>
        </row>
        <row r="3699">
          <cell r="A3699">
            <v>91901</v>
          </cell>
          <cell r="B3699" t="str">
            <v>CURVA 180 GRAUS PARA ELETRODUTO, PVC, ROSCÁVEL, DN 20 MM (1/2"), PARA CIRCUITOS TERMINAIS, INSTALADA EM LAJE - FORNECIMENTO E INSTALAÇÃO. AF_03/2023</v>
          </cell>
        </row>
        <row r="3700">
          <cell r="A3700">
            <v>91913</v>
          </cell>
          <cell r="B3700" t="str">
            <v>CURVA 180 GRAUS PARA ELETRODUTO, PVC, ROSCÁVEL, DN 20 MM (1/2"), PARA CIRCUITOS TERMINAIS, INSTALADA EM PAREDE - FORNECIMENTO E INSTALAÇÃO. AF_03/2023</v>
          </cell>
        </row>
        <row r="3701">
          <cell r="A3701">
            <v>91892</v>
          </cell>
          <cell r="B3701" t="str">
            <v>CURVA 180 GRAUS PARA ELETRODUTO, PVC, ROSCÁVEL, DN 25 MM (3/4"), PARA CIRCUITOS TERMINAIS, INSTALADA EM FORRO - FORNECIMENTO E INSTALAÇÃO. AF_03/2023</v>
          </cell>
        </row>
        <row r="3702">
          <cell r="A3702">
            <v>91904</v>
          </cell>
          <cell r="B3702" t="str">
            <v>CURVA 180 GRAUS PARA ELETRODUTO, PVC, ROSCÁVEL, DN 25 MM (3/4"), PARA CIRCUITOS TERMINAIS, INSTALADA EM LAJE - FORNECIMENTO E INSTALAÇÃO. AF_03/2023</v>
          </cell>
        </row>
        <row r="3703">
          <cell r="A3703">
            <v>91916</v>
          </cell>
          <cell r="B3703" t="str">
            <v>CURVA 180 GRAUS PARA ELETRODUTO, PVC, ROSCÁVEL, DN 25 MM (3/4"), PARA CIRCUITOS TERMINAIS, INSTALADA EM PAREDE - FORNECIMENTO E INSTALAÇÃO. AF_03/2023</v>
          </cell>
        </row>
        <row r="3704">
          <cell r="A3704">
            <v>91895</v>
          </cell>
          <cell r="B3704" t="str">
            <v>CURVA 180 GRAUS PARA ELETRODUTO, PVC, ROSCÁVEL, DN 32 MM (1"), PARA CIRCUITOS TERMINAIS, INSTALADA EM FORRO - FORNECIMENTO E INSTALAÇÃO. AF_03/2023</v>
          </cell>
        </row>
        <row r="3705">
          <cell r="A3705">
            <v>91907</v>
          </cell>
          <cell r="B3705" t="str">
            <v>CURVA 180 GRAUS PARA ELETRODUTO, PVC, ROSCÁVEL, DN 32 MM (1"), PARA CIRCUITOS TERMINAIS, INSTALADA EM LAJE - FORNECIMENTO E INSTALAÇÃO. AF_03/2023</v>
          </cell>
        </row>
        <row r="3706">
          <cell r="A3706">
            <v>91919</v>
          </cell>
          <cell r="B3706" t="str">
            <v>CURVA 180 GRAUS PARA ELETRODUTO, PVC, ROSCÁVEL, DN 32 MM (1"), PARA CIRCUITOS TERMINAIS, INSTALADA EM PAREDE - FORNECIMENTO E INSTALAÇÃO. AF_03/2023</v>
          </cell>
        </row>
        <row r="3707">
          <cell r="A3707">
            <v>91898</v>
          </cell>
          <cell r="B3707" t="str">
            <v>CURVA 180 GRAUS PARA ELETRODUTO, PVC, ROSCÁVEL, DN 40 MM (1 1/4"), PARA CIRCUITOS TERMINAIS, INSTALADA EM FORRO - FORNECIMENTO E INSTALAÇÃO. AF_03/2023</v>
          </cell>
        </row>
        <row r="3708">
          <cell r="A3708">
            <v>91910</v>
          </cell>
          <cell r="B3708" t="str">
            <v>CURVA 180 GRAUS PARA ELETRODUTO, PVC, ROSCÁVEL, DN 40 MM (1 1/4"), PARA CIRCUITOS TERMINAIS, INSTALADA EM LAJE - FORNECIMENTO E INSTALAÇÃO. AF_03/2023</v>
          </cell>
        </row>
        <row r="3709">
          <cell r="A3709">
            <v>91922</v>
          </cell>
          <cell r="B3709" t="str">
            <v>CURVA 180 GRAUS PARA ELETRODUTO, PVC, ROSCÁVEL, DN 40 MM (1 1/4"), PARA CIRCUITOS TERMINAIS, INSTALADA EM PAREDE - FORNECIMENTO E INSTALAÇÃO. AF_03/2023</v>
          </cell>
        </row>
        <row r="3710">
          <cell r="A3710">
            <v>91887</v>
          </cell>
          <cell r="B3710" t="str">
            <v>CURVA 90 GRAUS PARA ELETRODUTO, PVC, ROSCÁVEL, DN 20 MM (1/2"), PARA CIRCUITOS TERMINAIS, INSTALADA EM FORRO - FORNECIMENTO E INSTALAÇÃO. AF_03/2023</v>
          </cell>
        </row>
        <row r="3711">
          <cell r="A3711">
            <v>91899</v>
          </cell>
          <cell r="B3711" t="str">
            <v>CURVA 90 GRAUS PARA ELETRODUTO, PVC, ROSCÁVEL, DN 20 MM (1/2"), PARA CIRCUITOS TERMINAIS, INSTALADA EM LAJE - FORNECIMENTO E INSTALAÇÃO. AF_03/2023</v>
          </cell>
        </row>
        <row r="3712">
          <cell r="A3712">
            <v>91911</v>
          </cell>
          <cell r="B3712" t="str">
            <v>CURVA 90 GRAUS PARA ELETRODUTO, PVC, ROSCÁVEL, DN 20 MM (1/2"), PARA CIRCUITOS TERMINAIS, INSTALADA EM PAREDE - FORNECIMENTO E INSTALAÇÃO. AF_03/2023</v>
          </cell>
        </row>
        <row r="3713">
          <cell r="A3713">
            <v>91890</v>
          </cell>
          <cell r="B3713" t="str">
            <v>CURVA 90 GRAUS PARA ELETRODUTO, PVC, ROSCÁVEL, DN 25 MM (3/4"), PARA CIRCUITOS TERMINAIS, INSTALADA EM FORRO - FORNECIMENTO E INSTALAÇÃO. AF_03/2023</v>
          </cell>
        </row>
        <row r="3714">
          <cell r="A3714">
            <v>91902</v>
          </cell>
          <cell r="B3714" t="str">
            <v>CURVA 90 GRAUS PARA ELETRODUTO, PVC, ROSCÁVEL, DN 25 MM (3/4"), PARA CIRCUITOS TERMINAIS, INSTALADA EM LAJE - FORNECIMENTO E INSTALAÇÃO. AF_03/2023</v>
          </cell>
        </row>
        <row r="3715">
          <cell r="A3715">
            <v>91914</v>
          </cell>
          <cell r="B3715" t="str">
            <v>CURVA 90 GRAUS PARA ELETRODUTO, PVC, ROSCÁVEL, DN 25 MM (3/4"), PARA CIRCUITOS TERMINAIS, INSTALADA EM PAREDE - FORNECIMENTO E INSTALAÇÃO. AF_03/2023</v>
          </cell>
        </row>
        <row r="3716">
          <cell r="A3716">
            <v>91893</v>
          </cell>
          <cell r="B3716" t="str">
            <v>CURVA 90 GRAUS PARA ELETRODUTO, PVC, ROSCÁVEL, DN 32 MM (1"), PARA CIRCUITOS TERMINAIS, INSTALADA EM FORRO - FORNECIMENTO E INSTALAÇÃO. AF_03/2023</v>
          </cell>
        </row>
        <row r="3717">
          <cell r="A3717">
            <v>91905</v>
          </cell>
          <cell r="B3717" t="str">
            <v>CURVA 90 GRAUS PARA ELETRODUTO, PVC, ROSCÁVEL, DN 32 MM (1"), PARA CIRCUITOS TERMINAIS, INSTALADA EM LAJE - FORNECIMENTO E INSTALAÇÃO. AF_03/2023</v>
          </cell>
        </row>
        <row r="3718">
          <cell r="A3718">
            <v>91917</v>
          </cell>
          <cell r="B3718" t="str">
            <v>CURVA 90 GRAUS PARA ELETRODUTO, PVC, ROSCÁVEL, DN 32 MM (1"), PARA CIRCUITOS TERMINAIS, INSTALADA EM PAREDE - FORNECIMENTO E INSTALAÇÃO. AF_03/2023</v>
          </cell>
        </row>
        <row r="3719">
          <cell r="A3719">
            <v>91896</v>
          </cell>
          <cell r="B3719" t="str">
            <v>CURVA 90 GRAUS PARA ELETRODUTO, PVC, ROSCÁVEL, DN 40 MM (1 1/4"), PARA CIRCUITOS TERMINAIS, INSTALADA EM FORRO - FORNECIMENTO E INSTALAÇÃO. AF_03/2023</v>
          </cell>
        </row>
        <row r="3720">
          <cell r="A3720">
            <v>91908</v>
          </cell>
          <cell r="B3720" t="str">
            <v>CURVA 90 GRAUS PARA ELETRODUTO, PVC, ROSCÁVEL, DN 40 MM (1 1/4"), PARA CIRCUITOS TERMINAIS, INSTALADA EM LAJE - FORNECIMENTO E INSTALAÇÃO. AF_03/2023</v>
          </cell>
        </row>
        <row r="3721">
          <cell r="A3721">
            <v>91920</v>
          </cell>
          <cell r="B3721" t="str">
            <v>CURVA 90 GRAUS PARA ELETRODUTO, PVC, ROSCÁVEL, DN 40 MM (1 1/4"), PARA CIRCUITOS TERMINAIS, INSTALADA EM PAREDE - FORNECIMENTO E INSTALAÇÃO. AF_03/2023</v>
          </cell>
        </row>
        <row r="3722">
          <cell r="A3722">
            <v>91983</v>
          </cell>
          <cell r="B3722" t="str">
            <v>DIMMER ROTATIVO (1 MÓDULO), 220V/600W, INCLUINDO SUPORTE E PLACA - FORNECIMENTO E INSTALAÇÃO. AF_03/2023</v>
          </cell>
        </row>
        <row r="3723">
          <cell r="A3723">
            <v>91982</v>
          </cell>
          <cell r="B3723" t="str">
            <v>DIMMER ROTATIVO (1 MÓDULO), 220V/600W, SEM SUPORTE E SEM PLACA - FORNECIMENTO E INSTALAÇÃO. AF_03/2023</v>
          </cell>
        </row>
        <row r="3724">
          <cell r="A3724">
            <v>91833</v>
          </cell>
          <cell r="B3724" t="str">
            <v>ELETRODUTO FLEXÍVEL CORRUGADO REFORÇADO, PVC, DN 20 MM (1/2"), PARA CIRCUITOS TERMINAIS, INSTALADO EM FORRO - FORNECIMENTO E INSTALAÇÃO. AF_03/2023</v>
          </cell>
        </row>
        <row r="3725">
          <cell r="A3725">
            <v>91843</v>
          </cell>
          <cell r="B3725" t="str">
            <v>ELETRODUTO FLEXÍVEL CORRUGADO REFORÇADO, PVC, DN 20 MM (1/2"), PARA CIRCUITOS TERMINAIS, INSTALADO EM LAJE - FORNECIMENTO E INSTALAÇÃO. AF_03/2023</v>
          </cell>
        </row>
        <row r="3726">
          <cell r="A3726">
            <v>91853</v>
          </cell>
          <cell r="B3726" t="str">
            <v>ELETRODUTO FLEXÍVEL CORRUGADO REFORÇADO, PVC, DN 20 MM (1/2"), PARA CIRCUITOS TERMINAIS, INSTALADO EM PAREDE - FORNECIMENTO E INSTALAÇÃO. AF_03/2023</v>
          </cell>
        </row>
        <row r="3727">
          <cell r="A3727">
            <v>91835</v>
          </cell>
          <cell r="B3727" t="str">
            <v>ELETRODUTO FLEXÍVEL CORRUGADO REFORÇADO, PVC, DN 25 MM (3/4"), PARA CIRCUITOS TERMINAIS, INSTALADO EM FORRO - FORNECIMENTO E INSTALAÇÃO. AF_03/2023</v>
          </cell>
        </row>
        <row r="3728">
          <cell r="A3728">
            <v>91845</v>
          </cell>
          <cell r="B3728" t="str">
            <v>ELETRODUTO FLEXÍVEL CORRUGADO REFORÇADO, PVC, DN 25 MM (3/4"), PARA CIRCUITOS TERMINAIS, INSTALADO EM LAJE - FORNECIMENTO E INSTALAÇÃO. AF_03/2023</v>
          </cell>
        </row>
        <row r="3729">
          <cell r="A3729">
            <v>91855</v>
          </cell>
          <cell r="B3729" t="str">
            <v>ELETRODUTO FLEXÍVEL CORRUGADO REFORÇADO, PVC, DN 25 MM (3/4"), PARA CIRCUITOS TERMINAIS, INSTALADO EM PAREDE - FORNECIMENTO E INSTALAÇÃO. AF_03/2023</v>
          </cell>
        </row>
        <row r="3730">
          <cell r="A3730">
            <v>91837</v>
          </cell>
          <cell r="B3730" t="str">
            <v>ELETRODUTO FLEXÍVEL CORRUGADO REFORÇADO, PVC, DN 32 MM (1"), PARA CIRCUITOS TERMINAIS, INSTALADO EM FORRO - FORNECIMENTO E INSTALAÇÃO. AF_03/2023</v>
          </cell>
        </row>
        <row r="3731">
          <cell r="A3731">
            <v>91847</v>
          </cell>
          <cell r="B3731" t="str">
            <v>ELETRODUTO FLEXÍVEL CORRUGADO REFORÇADO, PVC, DN 32 MM (1"), PARA CIRCUITOS TERMINAIS, INSTALADO EM LAJE - FORNECIMENTO E INSTALAÇÃO. AF_03/2023</v>
          </cell>
        </row>
        <row r="3732">
          <cell r="A3732">
            <v>91857</v>
          </cell>
          <cell r="B3732" t="str">
            <v>ELETRODUTO FLEXÍVEL CORRUGADO REFORÇADO, PVC, DN 32 MM (1"), PARA CIRCUITOS TERMINAIS, INSTALADO EM PAREDE - FORNECIMENTO E INSTALAÇÃO. AF_03/2023</v>
          </cell>
        </row>
        <row r="3733">
          <cell r="A3733">
            <v>91840</v>
          </cell>
          <cell r="B3733" t="str">
            <v>ELETRODUTO FLEXÍVEL CORRUGADO, PEAD, DN 40 MM (1 1/4"), PARA CIRCUITOS TERMINAIS, INSTALADO EM FORRO - FORNECIMENTO E INSTALAÇÃO. AF_03/2023</v>
          </cell>
        </row>
        <row r="3734">
          <cell r="A3734">
            <v>91850</v>
          </cell>
          <cell r="B3734" t="str">
            <v>ELETRODUTO FLEXÍVEL CORRUGADO, PEAD, DN 40 MM (1 1/4"), PARA CIRCUITOS TERMINAIS, INSTALADO EM LAJE - FORNECIMENTO E INSTALAÇÃO. AF_03/2023</v>
          </cell>
        </row>
        <row r="3735">
          <cell r="A3735">
            <v>91860</v>
          </cell>
          <cell r="B3735" t="str">
            <v>ELETRODUTO FLEXÍVEL CORRUGADO, PEAD, DN 40 MM (1 1/4"), PARA CIRCUITOS TERMINAIS, INSTALADO EM PAREDE - FORNECIMENTO E INSTALAÇÃO. AF_03/2023</v>
          </cell>
        </row>
        <row r="3736">
          <cell r="A3736">
            <v>91831</v>
          </cell>
          <cell r="B3736" t="str">
            <v>ELETRODUTO FLEXÍVEL CORRUGADO, PVC, DN 20 MM (1/2"), PARA CIRCUITOS TERMINAIS, INSTALADO EM FORRO - FORNECIMENTO E INSTALAÇÃO. AF_03/2023</v>
          </cell>
        </row>
        <row r="3737">
          <cell r="A3737">
            <v>91852</v>
          </cell>
          <cell r="B3737" t="str">
            <v>ELETRODUTO FLEXÍVEL CORRUGADO, PVC, DN 20 MM (1/2"), PARA CIRCUITOS TERMINAIS, INSTALADO EM PAREDE - FORNECIMENTO E INSTALAÇÃO. AF_03/2023</v>
          </cell>
        </row>
        <row r="3738">
          <cell r="A3738">
            <v>91834</v>
          </cell>
          <cell r="B3738" t="str">
            <v>ELETRODUTO FLEXÍVEL CORRUGADO, PVC, DN 25 MM (3/4"), PARA CIRCUITOS TERMINAIS, INSTALADO EM FORRO - FORNECIMENTO E INSTALAÇÃO. AF_03/2023</v>
          </cell>
        </row>
        <row r="3739">
          <cell r="A3739">
            <v>91854</v>
          </cell>
          <cell r="B3739" t="str">
            <v>ELETRODUTO FLEXÍVEL CORRUGADO, PVC, DN 25 MM (3/4"), PARA CIRCUITOS TERMINAIS, INSTALADO EM PAREDE - FORNECIMENTO E INSTALAÇÃO. AF_03/2023</v>
          </cell>
        </row>
        <row r="3740">
          <cell r="A3740">
            <v>91836</v>
          </cell>
          <cell r="B3740" t="str">
            <v>ELETRODUTO FLEXÍVEL CORRUGADO, PVC, DN 32 MM (1"), PARA CIRCUITOS TERMINAIS, INSTALADO EM FORRO - FORNECIMENTO E INSTALAÇÃO. AF_03/2023</v>
          </cell>
        </row>
        <row r="3741">
          <cell r="A3741">
            <v>91856</v>
          </cell>
          <cell r="B3741" t="str">
            <v>ELETRODUTO FLEXÍVEL CORRUGADO, PVC, DN 32 MM (1"), PARA CIRCUITOS TERMINAIS, INSTALADO EM PAREDE - FORNECIMENTO E INSTALAÇÃO. AF_03/2023</v>
          </cell>
        </row>
        <row r="3742">
          <cell r="A3742">
            <v>91839</v>
          </cell>
          <cell r="B3742" t="str">
            <v>ELETRODUTO FLEXÍVEL LISO, PEAD, DN 32 MM (1"), PARA CIRCUITOS TERMINAIS, INSTALADO EM FORRO - FORNECIMENTO E INSTALAÇÃO. AF_03/2023</v>
          </cell>
        </row>
        <row r="3743">
          <cell r="A3743">
            <v>91849</v>
          </cell>
          <cell r="B3743" t="str">
            <v>ELETRODUTO FLEXÍVEL LISO, PEAD, DN 32 MM (1"), PARA CIRCUITOS TERMINAIS, INSTALADO EM LAJE - FORNECIMENTO E INSTALAÇÃO. AF_03/2023</v>
          </cell>
        </row>
        <row r="3744">
          <cell r="A3744">
            <v>91859</v>
          </cell>
          <cell r="B3744" t="str">
            <v>ELETRODUTO FLEXÍVEL LISO, PEAD, DN 32 MM (1"), PARA CIRCUITOS TERMINAIS, INSTALADO EM PAREDE - FORNECIMENTO E INSTALAÇÃO. AF_03/2023</v>
          </cell>
        </row>
        <row r="3745">
          <cell r="A3745">
            <v>91841</v>
          </cell>
          <cell r="B3745" t="str">
            <v>ELETRODUTO FLEXÍVEL LISO, PEAD, DN 40 MM (1 1/4"), PARA CIRCUITOS TERMINAIS, INSTALADO EM FORRO - FORNECIMENTO E INSTALAÇÃO. AF_03/2023</v>
          </cell>
        </row>
        <row r="3746">
          <cell r="A3746">
            <v>91851</v>
          </cell>
          <cell r="B3746" t="str">
            <v>ELETRODUTO FLEXÍVEL LISO, PEAD, DN 40 MM (1 1/4"), PARA CIRCUITOS TERMINAIS, INSTALADO EM LAJE - FORNECIMENTO E INSTALAÇÃO. AF_03/2023</v>
          </cell>
        </row>
        <row r="3747">
          <cell r="A3747">
            <v>91861</v>
          </cell>
          <cell r="B3747" t="str">
            <v>ELETRODUTO FLEXÍVEL LISO, PEAD, DN 40 MM (1 1/4"), PARA CIRCUITOS TERMINAIS, INSTALADO EM PAREDE - FORNECIMENTO E INSTALAÇÃO. AF_03/2023</v>
          </cell>
        </row>
        <row r="3748">
          <cell r="A3748">
            <v>91862</v>
          </cell>
          <cell r="B3748" t="str">
            <v>ELETRODUTO RÍGIDO ROSCÁVEL, PVC, DN 20 MM (1/2"), PARA CIRCUITOS TERMINAIS, INSTALADO EM FORRO - FORNECIMENTO E INSTALAÇÃO. AF_03/2023</v>
          </cell>
        </row>
        <row r="3749">
          <cell r="A3749">
            <v>91866</v>
          </cell>
          <cell r="B3749" t="str">
            <v>ELETRODUTO RÍGIDO ROSCÁVEL, PVC, DN 20 MM (1/2"), PARA CIRCUITOS TERMINAIS, INSTALADO EM LAJE - FORNECIMENTO E INSTALAÇÃO. AF_03/2023</v>
          </cell>
        </row>
        <row r="3750">
          <cell r="A3750">
            <v>91870</v>
          </cell>
          <cell r="B3750" t="str">
            <v>ELETRODUTO RÍGIDO ROSCÁVEL, PVC, DN 20 MM (1/2"), PARA CIRCUITOS TERMINAIS, INSTALADO EM PAREDE - FORNECIMENTO E INSTALAÇÃO. AF_03/2023</v>
          </cell>
        </row>
        <row r="3751">
          <cell r="A3751">
            <v>91863</v>
          </cell>
          <cell r="B3751" t="str">
            <v>ELETRODUTO RÍGIDO ROSCÁVEL, PVC, DN 25 MM (3/4"), PARA CIRCUITOS TERMINAIS, INSTALADO EM FORRO - FORNECIMENTO E INSTALAÇÃO. AF_03/2023</v>
          </cell>
        </row>
        <row r="3752">
          <cell r="A3752">
            <v>91867</v>
          </cell>
          <cell r="B3752" t="str">
            <v>ELETRODUTO RÍGIDO ROSCÁVEL, PVC, DN 25 MM (3/4"), PARA CIRCUITOS TERMINAIS, INSTALADO EM LAJE - FORNECIMENTO E INSTALAÇÃO. AF_03/2023</v>
          </cell>
        </row>
        <row r="3753">
          <cell r="A3753">
            <v>91871</v>
          </cell>
          <cell r="B3753" t="str">
            <v>ELETRODUTO RÍGIDO ROSCÁVEL, PVC, DN 25 MM (3/4"), PARA CIRCUITOS TERMINAIS, INSTALADO EM PAREDE - FORNECIMENTO E INSTALAÇÃO. AF_03/2023</v>
          </cell>
        </row>
        <row r="3754">
          <cell r="A3754">
            <v>91864</v>
          </cell>
          <cell r="B3754" t="str">
            <v>ELETRODUTO RÍGIDO ROSCÁVEL, PVC, DN 32 MM (1"), PARA CIRCUITOS TERMINAIS, INSTALADO EM FORRO - FORNECIMENTO E INSTALAÇÃO. AF_03/2023</v>
          </cell>
        </row>
        <row r="3755">
          <cell r="A3755">
            <v>91868</v>
          </cell>
          <cell r="B3755" t="str">
            <v>ELETRODUTO RÍGIDO ROSCÁVEL, PVC, DN 32 MM (1"), PARA CIRCUITOS TERMINAIS, INSTALADO EM LAJE - FORNECIMENTO E INSTALAÇÃO. AF_03/2023</v>
          </cell>
        </row>
        <row r="3756">
          <cell r="A3756">
            <v>91872</v>
          </cell>
          <cell r="B3756" t="str">
            <v>ELETRODUTO RÍGIDO ROSCÁVEL, PVC, DN 32 MM (1"), PARA CIRCUITOS TERMINAIS, INSTALADO EM PAREDE - FORNECIMENTO E INSTALAÇÃO. AF_03/2023</v>
          </cell>
        </row>
        <row r="3757">
          <cell r="A3757">
            <v>91865</v>
          </cell>
          <cell r="B3757" t="str">
            <v>ELETRODUTO RÍGIDO ROSCÁVEL, PVC, DN 40 MM (1 1/4"), PARA CIRCUITOS TERMINAIS, INSTALADO EM FORRO - FORNECIMENTO E INSTALAÇÃO. AF_03/2023</v>
          </cell>
        </row>
        <row r="3758">
          <cell r="A3758">
            <v>91869</v>
          </cell>
          <cell r="B3758" t="str">
            <v>ELETRODUTO RÍGIDO ROSCÁVEL, PVC, DN 40 MM (1 1/4"), PARA CIRCUITOS TERMINAIS, INSTALADO EM LAJE - FORNECIMENTO E INSTALAÇÃO. AF_03/2023</v>
          </cell>
        </row>
        <row r="3759">
          <cell r="A3759">
            <v>91873</v>
          </cell>
          <cell r="B3759" t="str">
            <v>ELETRODUTO RÍGIDO ROSCÁVEL, PVC, DN 40 MM (1 1/4"), PARA CIRCUITOS TERMINAIS, INSTALADO EM PAREDE - FORNECIMENTO E INSTALAÇÃO. AF_03/2023</v>
          </cell>
        </row>
        <row r="3760">
          <cell r="A3760">
            <v>91981</v>
          </cell>
          <cell r="B3760" t="str">
            <v>INTERRUPTOR BIPOLAR (1 MÓDULO), 10A/250V, INCLUINDO SUPORTE E PLACA - FORNECIMENTO E INSTALAÇÃO. AF_03/2023</v>
          </cell>
        </row>
        <row r="3761">
          <cell r="A3761">
            <v>91980</v>
          </cell>
          <cell r="B3761" t="str">
            <v>INTERRUPTOR BIPOLAR (1 MÓDULO), 10A/250V, SEM SUPORTE E SEM PLACA - FORNECIMENTO E INSTALAÇÃO. AF_03/2023</v>
          </cell>
        </row>
        <row r="3762">
          <cell r="A3762">
            <v>91979</v>
          </cell>
          <cell r="B3762" t="str">
            <v>INTERRUPTOR INTERMEDIÁRIO (1 MÓDULO), 10A/250V, INCLUINDO SUPORTE E PLACA - FORNECIMENTO E INSTALAÇÃO. AF_03/2023</v>
          </cell>
        </row>
        <row r="3763">
          <cell r="A3763">
            <v>91978</v>
          </cell>
          <cell r="B3763" t="str">
            <v>INTERRUPTOR INTERMEDIÁRIO (1 MÓDULO), 10A/250V, SEM SUPORTE E SEM PLACA - FORNECIMENTO E INSTALAÇÃO. AF_03/2023</v>
          </cell>
        </row>
        <row r="3764">
          <cell r="A3764">
            <v>92029</v>
          </cell>
          <cell r="B3764" t="str">
            <v>INTERRUPTOR PARALELO (1 MÓDULO) COM 1 TOMADA DE EMBUTIR 2P+T 10 A, INCLUINDO SUPORTE E PLACA - FORNECIMENTO E INSTALAÇÃO. AF_03/2023</v>
          </cell>
        </row>
        <row r="3765">
          <cell r="A3765">
            <v>92028</v>
          </cell>
          <cell r="B3765" t="str">
            <v>INTERRUPTOR PARALELO (1 MÓDULO) COM 1 TOMADA DE EMBUTIR 2P+T 10 A, SEM SUPORTE E SEM PLACA - FORNECIMENTO E INSTALAÇÃO. AF_03/2023</v>
          </cell>
        </row>
        <row r="3766">
          <cell r="A3766">
            <v>92031</v>
          </cell>
          <cell r="B3766" t="str">
            <v>INTERRUPTOR PARALELO (1 MÓDULO) COM 2 TOMADAS DE EMBUTIR 2P+T 10 A, INCLUINDO SUPORTE E PLACA - FORNECIMENTO E INSTALAÇÃO. AF_03/2023</v>
          </cell>
        </row>
        <row r="3767">
          <cell r="A3767">
            <v>92030</v>
          </cell>
          <cell r="B3767" t="str">
            <v>INTERRUPTOR PARALELO (1 MÓDULO) COM 2 TOMADAS DE EMBUTIR 2P+T 10 A, SEM SUPORTE E SEM PLACA - FORNECIMENTO E INSTALAÇÃO. AF_03/2023</v>
          </cell>
        </row>
        <row r="3768">
          <cell r="A3768">
            <v>91955</v>
          </cell>
          <cell r="B3768" t="str">
            <v>INTERRUPTOR PARALELO (1 MÓDULO), 10A/250V, INCLUINDO SUPORTE E PLACA - FORNECIMENTO E INSTALAÇÃO. AF_03/2023</v>
          </cell>
        </row>
        <row r="3769">
          <cell r="A3769">
            <v>91954</v>
          </cell>
          <cell r="B3769" t="str">
            <v>INTERRUPTOR PARALELO (1 MÓDULO), 10A/250V, SEM SUPORTE E SEM PLACA - FORNECIMENTO E INSTALAÇÃO. AF_03/2023</v>
          </cell>
        </row>
        <row r="3770">
          <cell r="A3770">
            <v>92033</v>
          </cell>
          <cell r="B3770" t="str">
            <v>INTERRUPTOR PARALELO (2 MÓDULOS) COM 1 TOMADA DE EMBUTIR 2P+T 10 A, INCLUINDO SUPORTE E PLACA - FORNECIMENTO E INSTALAÇÃO. AF_03/2023</v>
          </cell>
        </row>
        <row r="3771">
          <cell r="A3771">
            <v>92032</v>
          </cell>
          <cell r="B3771" t="str">
            <v>INTERRUPTOR PARALELO (2 MÓDULOS) COM 1 TOMADA DE EMBUTIR 2P+T 10 A, SEM SUPORTE E SEM PLACA - FORNECIMENTO E INSTALAÇÃO. AF_03/2023</v>
          </cell>
        </row>
        <row r="3772">
          <cell r="A3772">
            <v>91961</v>
          </cell>
          <cell r="B3772" t="str">
            <v>INTERRUPTOR PARALELO (2 MÓDULOS), 10A/250V, INCLUINDO SUPORTE E PLACA - FORNECIMENTO E INSTALAÇÃO. AF_03/2023</v>
          </cell>
        </row>
        <row r="3773">
          <cell r="A3773">
            <v>91960</v>
          </cell>
          <cell r="B3773" t="str">
            <v>INTERRUPTOR PARALELO (2 MÓDULOS), 10A/250V, SEM SUPORTE E SEM PLACA - FORNECIMENTO E INSTALAÇÃO. AF_03/2023</v>
          </cell>
        </row>
        <row r="3774">
          <cell r="A3774">
            <v>91969</v>
          </cell>
          <cell r="B3774" t="str">
            <v>INTERRUPTOR PARALELO (3 MÓDULOS), 10A/250V, INCLUINDO SUPORTE E PLACA - FORNECIMENTO E INSTALAÇÃO. AF_03/2023</v>
          </cell>
        </row>
        <row r="3775">
          <cell r="A3775">
            <v>91968</v>
          </cell>
          <cell r="B3775" t="str">
            <v>INTERRUPTOR PARALELO (3 MÓDULOS), 10A/250V, SEM SUPORTE E SEM PLACA - FORNECIMENTO E INSTALAÇÃO. AF_03/2023</v>
          </cell>
        </row>
        <row r="3776">
          <cell r="A3776">
            <v>91985</v>
          </cell>
          <cell r="B3776" t="str">
            <v>INTERRUPTOR PULSADOR CAMPAINHA (1 MÓDULO), 10A/250V, INCLUINDO SUPORTE E PLACA - FORNECIMENTO E INSTALAÇÃO. AF_03/2023</v>
          </cell>
        </row>
        <row r="3777">
          <cell r="A3777">
            <v>91984</v>
          </cell>
          <cell r="B3777" t="str">
            <v>INTERRUPTOR PULSADOR CAMPAINHA (1 MÓDULO), 10A/250V, SEM SUPORTE E SEM PLACA - FORNECIMENTO E INSTALAÇÃO. AF_03/2023</v>
          </cell>
        </row>
        <row r="3778">
          <cell r="A3778">
            <v>91989</v>
          </cell>
          <cell r="B3778" t="str">
            <v>INTERRUPTOR PULSADOR MINUTERIA (1 MÓDULO), 10A/250V, INCLUINDO SUPORTE E PLACA - FORNECIMENTO E INSTALAÇÃO. AF_03/2023</v>
          </cell>
        </row>
        <row r="3779">
          <cell r="A3779">
            <v>91988</v>
          </cell>
          <cell r="B3779" t="str">
            <v>INTERRUPTOR PULSADOR MINUTERIA (1 MÓDULO), 10A/250V, SEM SUPORTE E SEM PLACA - FORNECIMENTO E INSTALAÇÃO. AF_03/2023</v>
          </cell>
        </row>
        <row r="3780">
          <cell r="A3780">
            <v>92023</v>
          </cell>
          <cell r="B3780" t="str">
            <v>INTERRUPTOR SIMPLES (1 MÓDULO) COM 1 TOMADA DE EMBUTIR 2P+T 10 A, INCLUINDO SUPORTE E PLACA - FORNECIMENTO E INSTALAÇÃO. AF_03/2023</v>
          </cell>
        </row>
        <row r="3781">
          <cell r="A3781">
            <v>92022</v>
          </cell>
          <cell r="B3781" t="str">
            <v>INTERRUPTOR SIMPLES (1 MÓDULO) COM 1 TOMADA DE EMBUTIR 2P+T 10 A, SEM SUPORTE E SEM PLACA - FORNECIMENTO E INSTALAÇÃO. AF_03/2023</v>
          </cell>
        </row>
        <row r="3782">
          <cell r="A3782">
            <v>92025</v>
          </cell>
          <cell r="B3782" t="str">
            <v>INTERRUPTOR SIMPLES (1 MÓDULO) COM 2 TOMADAS DE EMBUTIR 2P+T 10 A, INCLUINDO SUPORTE E PLACA - FORNECIMENTO E INSTALAÇÃO. AF_03/2023</v>
          </cell>
        </row>
        <row r="3783">
          <cell r="A3783">
            <v>92024</v>
          </cell>
          <cell r="B3783" t="str">
            <v>INTERRUPTOR SIMPLES (1 MÓDULO) COM 2 TOMADAS DE EMBUTIR 2P+T 10 A, SEM SUPORTE E SEM PLACA - FORNECIMENTO E INSTALAÇÃO. AF_03/2023</v>
          </cell>
        </row>
        <row r="3784">
          <cell r="A3784">
            <v>91957</v>
          </cell>
          <cell r="B3784" t="str">
            <v>INTERRUPTOR SIMPLES (1 MÓDULO) COM INTERRUPTOR PARALELO (1 MÓDULO), 10A/250V, INCLUINDO SUPORTE E PLACA - FORNECIMENTO E INSTALAÇÃO. AF_03/2023</v>
          </cell>
        </row>
        <row r="3785">
          <cell r="A3785">
            <v>91956</v>
          </cell>
          <cell r="B3785" t="str">
            <v>INTERRUPTOR SIMPLES (1 MÓDULO) COM INTERRUPTOR PARALELO (1 MÓDULO), 10A/250V, SEM SUPORTE E SEM PLACA - FORNECIMENTO E INSTALAÇÃO. AF_03/2023</v>
          </cell>
        </row>
        <row r="3786">
          <cell r="A3786">
            <v>91963</v>
          </cell>
          <cell r="B3786" t="str">
            <v>INTERRUPTOR SIMPLES (1 MÓDULO) COM INTERRUPTOR PARALELO (2 MÓDULOS), 10A/250V, INCLUINDO SUPORTE E PLACA - FORNECIMENTO E INSTALAÇÃO. AF_03/2023</v>
          </cell>
        </row>
        <row r="3787">
          <cell r="A3787">
            <v>91962</v>
          </cell>
          <cell r="B3787" t="str">
            <v>INTERRUPTOR SIMPLES (1 MÓDULO) COM INTERRUPTOR PARALELO (2 MÓDULOS), 10A/250V, SEM SUPORTE E SEM PLACA - FORNECIMENTO E INSTALAÇÃO. AF_03/2023</v>
          </cell>
        </row>
        <row r="3788">
          <cell r="A3788">
            <v>91953</v>
          </cell>
          <cell r="B3788" t="str">
            <v>INTERRUPTOR SIMPLES (1 MÓDULO), 10A/250V, INCLUINDO SUPORTE E PLACA - FORNECIMENTO E INSTALAÇÃO. AF_03/2023</v>
          </cell>
        </row>
        <row r="3789">
          <cell r="A3789">
            <v>91952</v>
          </cell>
          <cell r="B3789" t="str">
            <v>INTERRUPTOR SIMPLES (1 MÓDULO), 10A/250V, SEM SUPORTE E SEM PLACA - FORNECIMENTO E INSTALAÇÃO. AF_03/2023</v>
          </cell>
        </row>
        <row r="3790">
          <cell r="A3790">
            <v>92035</v>
          </cell>
          <cell r="B3790" t="str">
            <v>INTERRUPTOR SIMPLES (1 MÓDULO), INTERRUPTOR PARALELO (1 MÓDULO) E 1 TOMADA DE EMBUTIR 2P+T 10 A, INCLUINDO SUPORTE E PLACA - FORNECIMENTO E INSTALAÇÃO. AF_03/2023</v>
          </cell>
        </row>
        <row r="3791">
          <cell r="A3791">
            <v>92034</v>
          </cell>
          <cell r="B3791" t="str">
            <v>INTERRUPTOR SIMPLES (1 MÓDULO), INTERRUPTOR PARALELO (1 MÓDULO) E 1 TOMADA DE EMBUTIR 2P+T 10 A, SEM SUPORTE E SEM PLACA - FORNECIMENTO E INSTALAÇÃO. AF_03/2023</v>
          </cell>
        </row>
        <row r="3792">
          <cell r="A3792">
            <v>92027</v>
          </cell>
          <cell r="B3792" t="str">
            <v>INTERRUPTOR SIMPLES (2 MÓDULOS) COM 1 TOMADA DE EMBUTIR 2P+T 10 A, INCLUINDO SUPORTE E PLACA - FORNECIMENTO E INSTALAÇÃO. AF_03/2023</v>
          </cell>
        </row>
        <row r="3793">
          <cell r="A3793">
            <v>92026</v>
          </cell>
          <cell r="B3793" t="str">
            <v>INTERRUPTOR SIMPLES (2 MÓDULOS) COM 1 TOMADA DE EMBUTIR 2P+T 10 A, SEM SUPORTE E SEM PLACA - FORNECIMENTO E INSTALAÇÃO. AF_03/2023</v>
          </cell>
        </row>
        <row r="3794">
          <cell r="A3794">
            <v>91965</v>
          </cell>
          <cell r="B3794" t="str">
            <v>INTERRUPTOR SIMPLES (2 MÓDULOS) COM INTERRUPTOR PARALELO (1 MÓDULO), 10A/250V, INCLUINDO SUPORTE E PLACA - FORNECIMENTO E INSTALAÇÃO. AF_03/2023</v>
          </cell>
        </row>
        <row r="3795">
          <cell r="A3795">
            <v>91964</v>
          </cell>
          <cell r="B3795" t="str">
            <v>INTERRUPTOR SIMPLES (2 MÓDULOS) COM INTERRUPTOR PARALELO (1 MÓDULO), 10A/250V, SEM SUPORTE E SEM PLACA - FORNECIMENTO E INSTALAÇÃO. AF_03/2023</v>
          </cell>
        </row>
        <row r="3796">
          <cell r="A3796">
            <v>91973</v>
          </cell>
          <cell r="B3796" t="str">
            <v>INTERRUPTOR SIMPLES (2 MÓDULOS) COM INTERRUPTOR PARALELO (2 MÓDULOS), 10A/250V, INCLUINDO SUPORTE E PLACA - FORNECIMENTO E INSTALAÇÃO. AF_03/2023</v>
          </cell>
        </row>
        <row r="3797">
          <cell r="A3797">
            <v>91972</v>
          </cell>
          <cell r="B3797" t="str">
            <v>INTERRUPTOR SIMPLES (2 MÓDULOS) COM INTERRUPTOR PARALELO (2 MÓDULOS), 10A/250V, SEM SUPORTE E SEM PLACA - FORNECIMENTO E INSTALAÇÃO. AF_03/2023</v>
          </cell>
        </row>
        <row r="3798">
          <cell r="A3798">
            <v>91959</v>
          </cell>
          <cell r="B3798" t="str">
            <v>INTERRUPTOR SIMPLES (2 MÓDULOS), 10A/250V, INCLUINDO SUPORTE E PLACA - FORNECIMENTO E INSTALAÇÃO. AF_03/2023</v>
          </cell>
        </row>
        <row r="3799">
          <cell r="A3799">
            <v>91958</v>
          </cell>
          <cell r="B3799" t="str">
            <v>INTERRUPTOR SIMPLES (2 MÓDULOS), 10A/250V, SEM SUPORTE E SEM PLACA - FORNECIMENTO E INSTALAÇÃO. AF_03/2023</v>
          </cell>
        </row>
        <row r="3800">
          <cell r="A3800">
            <v>91971</v>
          </cell>
          <cell r="B3800" t="str">
            <v>INTERRUPTOR SIMPLES (3 MÓDULOS) COM INTERRUPTOR PARALELO (1 MÓDULO), 10A/250V, INCLUINDO SUPORTE E PLACA - FORNECIMENTO E INSTALAÇÃO. AF_03/2023</v>
          </cell>
        </row>
        <row r="3801">
          <cell r="A3801">
            <v>91970</v>
          </cell>
          <cell r="B3801" t="str">
            <v>INTERRUPTOR SIMPLES (3 MÓDULOS) COM INTERRUPTOR PARALELO (1 MÓDULO), 10A/250V, SEM SUPORTE E SEM PLACA - FORNECIMENTO E INSTALAÇÃO. AF_03/2023</v>
          </cell>
        </row>
        <row r="3802">
          <cell r="A3802">
            <v>91967</v>
          </cell>
          <cell r="B3802" t="str">
            <v>INTERRUPTOR SIMPLES (3 MÓDULOS), 10A/250V, INCLUINDO SUPORTE E PLACA - FORNECIMENTO E INSTALAÇÃO. AF_03/2023</v>
          </cell>
        </row>
        <row r="3803">
          <cell r="A3803">
            <v>91966</v>
          </cell>
          <cell r="B3803" t="str">
            <v>INTERRUPTOR SIMPLES (3 MÓDULOS), 10A/250V, SEM SUPORTE E SEM PLACA - FORNECIMENTO E INSTALAÇÃO. AF_03/2023</v>
          </cell>
        </row>
        <row r="3804">
          <cell r="A3804">
            <v>91975</v>
          </cell>
          <cell r="B3804" t="str">
            <v>INTERRUPTOR SIMPLES (4 MÓDULOS), 10A/250V, INCLUINDO SUPORTE E PLACA - FORNECIMENTO E INSTALAÇÃO. AF_03/2023</v>
          </cell>
        </row>
        <row r="3805">
          <cell r="A3805">
            <v>91974</v>
          </cell>
          <cell r="B3805" t="str">
            <v>INTERRUPTOR SIMPLES (4 MÓDULOS), 10A/250V, SEM SUPORTE E SEM PLACA - FORNECIMENTO E INSTALAÇÃO. AF_03/2023</v>
          </cell>
        </row>
        <row r="3806">
          <cell r="A3806">
            <v>91977</v>
          </cell>
          <cell r="B3806" t="str">
            <v>INTERRUPTOR SIMPLES (6 MÓDULOS), 10A/250V, INCLUINDO SUPORTE E PLACA - FORNECIMENTO E INSTALAÇÃO. AF_03/2023</v>
          </cell>
        </row>
        <row r="3807">
          <cell r="A3807">
            <v>91976</v>
          </cell>
          <cell r="B3807" t="str">
            <v>INTERRUPTOR SIMPLES (6 MÓDULOS), 10A/250V, SEM SUPORTE E SEM PLACA - FORNECIMENTO E INSTALAÇÃO. AF_03/2023</v>
          </cell>
        </row>
        <row r="3808">
          <cell r="A3808">
            <v>91874</v>
          </cell>
          <cell r="B3808" t="str">
            <v>LUVA PARA ELETRODUTO, PVC, ROSCÁVEL, DN 20 MM (1/2"), PARA CIRCUITOS TERMINAIS, INSTALADA EM FORRO - FORNECIMENTO E INSTALAÇÃO. AF_03/2023</v>
          </cell>
        </row>
        <row r="3809">
          <cell r="A3809">
            <v>91878</v>
          </cell>
          <cell r="B3809" t="str">
            <v>LUVA PARA ELETRODUTO, PVC, ROSCÁVEL, DN 20 MM (1/2"), PARA CIRCUITOS TERMINAIS, INSTALADA EM LAJE - FORNECIMENTO E INSTALAÇÃO. AF_03/2023</v>
          </cell>
        </row>
        <row r="3810">
          <cell r="A3810">
            <v>91882</v>
          </cell>
          <cell r="B3810" t="str">
            <v>LUVA PARA ELETRODUTO, PVC, ROSCÁVEL, DN 20 MM (1/2"), PARA CIRCUITOS TERMINAIS, INSTALADA EM PAREDE - FORNECIMENTO E INSTALAÇÃO. AF_03/2023</v>
          </cell>
        </row>
        <row r="3811">
          <cell r="A3811">
            <v>91875</v>
          </cell>
          <cell r="B3811" t="str">
            <v>LUVA PARA ELETRODUTO, PVC, ROSCÁVEL, DN 25 MM (3/4"), PARA CIRCUITOS TERMINAIS, INSTALADA EM FORRO - FORNECIMENTO E INSTALAÇÃO. AF_03/2023</v>
          </cell>
        </row>
        <row r="3812">
          <cell r="A3812">
            <v>91879</v>
          </cell>
          <cell r="B3812" t="str">
            <v>LUVA PARA ELETRODUTO, PVC, ROSCÁVEL, DN 25 MM (3/4"), PARA CIRCUITOS TERMINAIS, INSTALADA EM LAJE - FORNECIMENTO E INSTALAÇÃO. AF_03/2023</v>
          </cell>
        </row>
        <row r="3813">
          <cell r="A3813">
            <v>91884</v>
          </cell>
          <cell r="B3813" t="str">
            <v>LUVA PARA ELETRODUTO, PVC, ROSCÁVEL, DN 25 MM (3/4"), PARA CIRCUITOS TERMINAIS, INSTALADA EM PAREDE - FORNECIMENTO E INSTALAÇÃO. AF_03/2023</v>
          </cell>
        </row>
        <row r="3814">
          <cell r="A3814">
            <v>91876</v>
          </cell>
          <cell r="B3814" t="str">
            <v>LUVA PARA ELETRODUTO, PVC, ROSCÁVEL, DN 32 MM (1"), PARA CIRCUITOS TERMINAIS, INSTALADA EM FORRO - FORNECIMENTO E INSTALAÇÃO. AF_03/2023</v>
          </cell>
        </row>
        <row r="3815">
          <cell r="A3815">
            <v>91880</v>
          </cell>
          <cell r="B3815" t="str">
            <v>LUVA PARA ELETRODUTO, PVC, ROSCÁVEL, DN 32 MM (1"), PARA CIRCUITOS TERMINAIS, INSTALADA EM LAJE - FORNECIMENTO E INSTALAÇÃO. AF_03/2023</v>
          </cell>
        </row>
        <row r="3816">
          <cell r="A3816">
            <v>91885</v>
          </cell>
          <cell r="B3816" t="str">
            <v>LUVA PARA ELETRODUTO, PVC, ROSCÁVEL, DN 32 MM (1"), PARA CIRCUITOS TERMINAIS, INSTALADA EM PAREDE - FORNECIMENTO E INSTALAÇÃO. AF_03/2023</v>
          </cell>
        </row>
        <row r="3817">
          <cell r="A3817">
            <v>91877</v>
          </cell>
          <cell r="B3817" t="str">
            <v>LUVA PARA ELETRODUTO, PVC, ROSCÁVEL, DN 40 MM (1 1/4"), PARA CIRCUITOS TERMINAIS, INSTALADA EM FORRO - FORNECIMENTO E INSTALAÇÃO. AF_03/2023</v>
          </cell>
        </row>
        <row r="3818">
          <cell r="A3818">
            <v>91881</v>
          </cell>
          <cell r="B3818" t="str">
            <v>LUVA PARA ELETRODUTO, PVC, ROSCÁVEL, DN 40 MM (1 1/4"), PARA CIRCUITOS TERMINAIS, INSTALADA EM LAJE - FORNECIMENTO E INSTALAÇÃO. AF_03/2023</v>
          </cell>
        </row>
        <row r="3819">
          <cell r="A3819">
            <v>91886</v>
          </cell>
          <cell r="B3819" t="str">
            <v>LUVA PARA ELETRODUTO, PVC, ROSCÁVEL, DN 40 MM (1 1/4"), PARA CIRCUITOS TERMINAIS, INSTALADA EM PAREDE - FORNECIMENTO E INSTALAÇÃO. AF_03/2023</v>
          </cell>
        </row>
        <row r="3820">
          <cell r="A3820">
            <v>91945</v>
          </cell>
          <cell r="B3820" t="str">
            <v>SUPORTE PARAFUSADO COM PLACA DE ENCAIXE 4" X 2" ALTO (2,00 M DO PISO) PARA PONTO ELÉTRICO - FORNECIMENTO E INSTALAÇÃO. AF_03/2023</v>
          </cell>
        </row>
        <row r="3821">
          <cell r="A3821">
            <v>91947</v>
          </cell>
          <cell r="B3821" t="str">
            <v>SUPORTE PARAFUSADO COM PLACA DE ENCAIXE 4" X 2" BAIXO (0,30 M DO PISO) PARA PONTO ELÉTRICO - FORNECIMENTO E INSTALAÇÃO. AF_03/2023</v>
          </cell>
        </row>
        <row r="3822">
          <cell r="A3822">
            <v>91946</v>
          </cell>
          <cell r="B3822" t="str">
            <v>SUPORTE PARAFUSADO COM PLACA DE ENCAIXE 4" X 2" MÉDIO (1,30 M DO PISO) PARA PONTO ELÉTRICO - FORNECIMENTO E INSTALAÇÃO. AF_03/2023</v>
          </cell>
        </row>
        <row r="3823">
          <cell r="A3823">
            <v>91949</v>
          </cell>
          <cell r="B3823" t="str">
            <v>SUPORTE PARAFUSADO COM PLACA DE ENCAIXE 4" X 4" ALTO (2,00 M DO PISO) PARA PONTO ELÉTRICO - FORNECIMENTO E INSTALAÇÃO. AF_03/2023</v>
          </cell>
        </row>
        <row r="3824">
          <cell r="A3824">
            <v>91951</v>
          </cell>
          <cell r="B3824" t="str">
            <v>SUPORTE PARAFUSADO COM PLACA DE ENCAIXE 4" X 4" BAIXO (0,30 M DO PISO) PARA PONTO ELÉTRICO - FORNECIMENTO E INSTALAÇÃO. AF_03/2023</v>
          </cell>
        </row>
        <row r="3825">
          <cell r="A3825">
            <v>91950</v>
          </cell>
          <cell r="B3825" t="str">
            <v>SUPORTE PARAFUSADO COM PLACA DE ENCAIXE 4" X 4" MÉDIO (1,30 M DO PISO) PARA PONTO ELÉTRICO - FORNECIMENTO E INSTALAÇÃO. AF_03/2023</v>
          </cell>
        </row>
        <row r="3826">
          <cell r="A3826">
            <v>91992</v>
          </cell>
          <cell r="B3826" t="str">
            <v>TOMADA ALTA DE EMBUTIR (1 MÓDULO), 2P+T 10 A, INCLUINDO SUPORTE E PLACA - FORNECIMENTO E INSTALAÇÃO. AF_03/2023</v>
          </cell>
        </row>
        <row r="3827">
          <cell r="A3827">
            <v>91990</v>
          </cell>
          <cell r="B3827" t="str">
            <v>TOMADA ALTA DE EMBUTIR (1 MÓDULO), 2P+T 10 A, SEM SUPORTE E SEM PLACA - FORNECIMENTO E INSTALAÇÃO. AF_03/2023</v>
          </cell>
        </row>
        <row r="3828">
          <cell r="A3828">
            <v>91993</v>
          </cell>
          <cell r="B3828" t="str">
            <v>TOMADA ALTA DE EMBUTIR (1 MÓDULO), 2P+T 20 A, INCLUINDO SUPORTE E PLACA - FORNECIMENTO E INSTALAÇÃO. AF_03/2023</v>
          </cell>
        </row>
        <row r="3829">
          <cell r="A3829">
            <v>91991</v>
          </cell>
          <cell r="B3829" t="str">
            <v>TOMADA ALTA DE EMBUTIR (1 MÓDULO), 2P+T 20 A, SEM SUPORTE E SEM PLACA - FORNECIMENTO E INSTALAÇÃO. AF_03/2023</v>
          </cell>
        </row>
        <row r="3830">
          <cell r="A3830">
            <v>92000</v>
          </cell>
          <cell r="B3830" t="str">
            <v>TOMADA BAIXA DE EMBUTIR (1 MÓDULO), 2P+T 10 A, INCLUINDO SUPORTE E PLACA - FORNECIMENTO E INSTALAÇÃO. AF_03/2023</v>
          </cell>
        </row>
        <row r="3831">
          <cell r="A3831">
            <v>91998</v>
          </cell>
          <cell r="B3831" t="str">
            <v>TOMADA BAIXA DE EMBUTIR (1 MÓDULO), 2P+T 10 A, SEM SUPORTE E SEM PLACA - FORNECIMENTO E INSTALAÇÃO. AF_03/2023</v>
          </cell>
        </row>
        <row r="3832">
          <cell r="A3832">
            <v>92001</v>
          </cell>
          <cell r="B3832" t="str">
            <v>TOMADA BAIXA DE EMBUTIR (1 MÓDULO), 2P+T 20 A, INCLUINDO SUPORTE E PLACA - FORNECIMENTO E INSTALAÇÃO. AF_03/2023</v>
          </cell>
        </row>
        <row r="3833">
          <cell r="A3833">
            <v>91999</v>
          </cell>
          <cell r="B3833" t="str">
            <v>TOMADA BAIXA DE EMBUTIR (1 MÓDULO), 2P+T 20 A, SEM SUPORTE E SEM PLACA - FORNECIMENTO E INSTALAÇÃO. AF_03/2023</v>
          </cell>
        </row>
        <row r="3834">
          <cell r="A3834">
            <v>92008</v>
          </cell>
          <cell r="B3834" t="str">
            <v>TOMADA BAIXA DE EMBUTIR (2 MÓDULOS), 2P+T 10 A, INCLUINDO SUPORTE E PLACA - FORNECIMENTO E INSTALAÇÃO. AF_03/2023</v>
          </cell>
        </row>
        <row r="3835">
          <cell r="A3835">
            <v>92006</v>
          </cell>
          <cell r="B3835" t="str">
            <v>TOMADA BAIXA DE EMBUTIR (2 MÓDULOS), 2P+T 10 A, SEM SUPORTE E SEM PLACA - FORNECIMENTO E INSTALAÇÃO. AF_03/2023</v>
          </cell>
        </row>
        <row r="3836">
          <cell r="A3836">
            <v>92009</v>
          </cell>
          <cell r="B3836" t="str">
            <v>TOMADA BAIXA DE EMBUTIR (2 MÓDULOS), 2P+T 20 A, INCLUINDO SUPORTE E PLACA - FORNECIMENTO E INSTALAÇÃO. AF_03/2023</v>
          </cell>
        </row>
        <row r="3837">
          <cell r="A3837">
            <v>92007</v>
          </cell>
          <cell r="B3837" t="str">
            <v>TOMADA BAIXA DE EMBUTIR (2 MÓDULOS), 2P+T 20 A, SEM SUPORTE E SEM PLACA - FORNECIMENTO E INSTALAÇÃO. AF_03/2023</v>
          </cell>
        </row>
        <row r="3838">
          <cell r="A3838">
            <v>92016</v>
          </cell>
          <cell r="B3838" t="str">
            <v>TOMADA BAIXA DE EMBUTIR (3 MÓDULOS), 2P+T 10 A, INCLUINDO SUPORTE E PLACA - FORNECIMENTO E INSTALAÇÃO. AF_03/2023</v>
          </cell>
        </row>
        <row r="3839">
          <cell r="A3839">
            <v>92014</v>
          </cell>
          <cell r="B3839" t="str">
            <v>TOMADA BAIXA DE EMBUTIR (3 MÓDULOS), 2P+T 10 A, SEM SUPORTE E SEM PLACA - FORNECIMENTO E INSTALAÇÃO. AF_03/2023</v>
          </cell>
        </row>
        <row r="3840">
          <cell r="A3840">
            <v>92017</v>
          </cell>
          <cell r="B3840" t="str">
            <v>TOMADA BAIXA DE EMBUTIR (3 MÓDULOS), 2P+T 20 A, INCLUINDO SUPORTE E PLACA - FORNECIMENTO E INSTALAÇÃO. AF_03/2023</v>
          </cell>
        </row>
        <row r="3841">
          <cell r="A3841">
            <v>92015</v>
          </cell>
          <cell r="B3841" t="str">
            <v>TOMADA BAIXA DE EMBUTIR (3 MÓDULOS), 2P+T 20 A, SEM SUPORTE E SEM PLACA - FORNECIMENTO E INSTALAÇÃO. AF_03/2023</v>
          </cell>
        </row>
        <row r="3842">
          <cell r="A3842">
            <v>92019</v>
          </cell>
          <cell r="B3842" t="str">
            <v>TOMADA BAIXA DE EMBUTIR (4 MÓDULOS), 2P+T 10 A, INCLUINDO SUPORTE E PLACA - FORNECIMENTO E INSTALAÇÃO. AF_03/2023</v>
          </cell>
        </row>
        <row r="3843">
          <cell r="A3843">
            <v>92018</v>
          </cell>
          <cell r="B3843" t="str">
            <v>TOMADA BAIXA DE EMBUTIR (4 MÓDULOS), 2P+T 10 A, SEM SUPORTE E SEM PLACA - FORNECIMENTO E INSTALAÇÃO. AF_03/2023</v>
          </cell>
        </row>
        <row r="3844">
          <cell r="A3844">
            <v>92021</v>
          </cell>
          <cell r="B3844" t="str">
            <v>TOMADA BAIXA DE EMBUTIR (6 MÓDULOS), 2P+T 10 A, INCLUINDO SUPORTE E PLACA - FORNECIMENTO E INSTALAÇÃO. AF_03/2023</v>
          </cell>
        </row>
        <row r="3845">
          <cell r="A3845">
            <v>92020</v>
          </cell>
          <cell r="B3845" t="str">
            <v>TOMADA BAIXA DE EMBUTIR (6 MÓDULOS), 2P+T 10 A, SEM SUPORTE E SEM PLACA - FORNECIMENTO E INSTALAÇÃO. AF_03/2023</v>
          </cell>
        </row>
        <row r="3846">
          <cell r="A3846">
            <v>91996</v>
          </cell>
          <cell r="B3846" t="str">
            <v>TOMADA MÉDIA DE EMBUTIR (1 MÓDULO), 2P+T 10 A, INCLUINDO SUPORTE E PLACA - FORNECIMENTO E INSTALAÇÃO. AF_03/2023</v>
          </cell>
        </row>
        <row r="3847">
          <cell r="A3847">
            <v>91994</v>
          </cell>
          <cell r="B3847" t="str">
            <v>TOMADA MÉDIA DE EMBUTIR (1 MÓDULO), 2P+T 10 A, SEM SUPORTE E SEM PLACA - FORNECIMENTO E INSTALAÇÃO. AF_03/2023</v>
          </cell>
        </row>
        <row r="3848">
          <cell r="A3848">
            <v>91997</v>
          </cell>
          <cell r="B3848" t="str">
            <v>TOMADA MÉDIA DE EMBUTIR (1 MÓDULO), 2P+T 20 A, INCLUINDO SUPORTE E PLACA - FORNECIMENTO E INSTALAÇÃO. AF_03/2023</v>
          </cell>
        </row>
        <row r="3849">
          <cell r="A3849">
            <v>91995</v>
          </cell>
          <cell r="B3849" t="str">
            <v>TOMADA MÉDIA DE EMBUTIR (1 MÓDULO), 2P+T 20 A, SEM SUPORTE E SEM PLACA - FORNECIMENTO E INSTALAÇÃO. AF_03/2023</v>
          </cell>
        </row>
        <row r="3850">
          <cell r="A3850">
            <v>92004</v>
          </cell>
          <cell r="B3850" t="str">
            <v>TOMADA MÉDIA DE EMBUTIR (2 MÓDULOS), 2P+T 10 A, INCLUINDO SUPORTE E PLACA - FORNECIMENTO E INSTALAÇÃO. AF_03/2023</v>
          </cell>
        </row>
        <row r="3851">
          <cell r="A3851">
            <v>92002</v>
          </cell>
          <cell r="B3851" t="str">
            <v>TOMADA MÉDIA DE EMBUTIR (2 MÓDULOS), 2P+T 10 A, SEM SUPORTE E SEM PLACA - FORNECIMENTO E INSTALAÇÃO. AF_03/2023</v>
          </cell>
        </row>
        <row r="3852">
          <cell r="A3852">
            <v>92005</v>
          </cell>
          <cell r="B3852" t="str">
            <v>TOMADA MÉDIA DE EMBUTIR (2 MÓDULOS), 2P+T 20 A, INCLUINDO SUPORTE E PLACA - FORNECIMENTO E INSTALAÇÃO. AF_03/2023</v>
          </cell>
        </row>
        <row r="3853">
          <cell r="A3853">
            <v>92003</v>
          </cell>
          <cell r="B3853" t="str">
            <v>TOMADA MÉDIA DE EMBUTIR (2 MÓDULOS), 2P+T 20 A, SEM SUPORTE E SEM PLACA - FORNECIMENTO E INSTALAÇÃO. AF_03/2023</v>
          </cell>
        </row>
        <row r="3854">
          <cell r="A3854">
            <v>92012</v>
          </cell>
          <cell r="B3854" t="str">
            <v>TOMADA MÉDIA DE EMBUTIR (3 MÓDULOS), 2P+T 10 A, INCLUINDO SUPORTE E PLACA - FORNECIMENTO E INSTALAÇÃO. AF_03/2023</v>
          </cell>
        </row>
        <row r="3855">
          <cell r="A3855">
            <v>92010</v>
          </cell>
          <cell r="B3855" t="str">
            <v>TOMADA MÉDIA DE EMBUTIR (3 MÓDULOS), 2P+T 10 A, SEM SUPORTE E SEM PLACA - FORNECIMENTO E INSTALAÇÃO. AF_03/2023</v>
          </cell>
        </row>
        <row r="3856">
          <cell r="A3856">
            <v>92013</v>
          </cell>
          <cell r="B3856" t="str">
            <v>TOMADA MÉDIA DE EMBUTIR (3 MÓDULOS), 2P+T 20 A, INCLUINDO SUPORTE E PLACA - FORNECIMENTO E INSTALAÇÃO. AF_03/2023</v>
          </cell>
        </row>
        <row r="3857">
          <cell r="A3857">
            <v>92011</v>
          </cell>
          <cell r="B3857" t="str">
            <v>TOMADA MÉDIA DE EMBUTIR (3 MÓDULOS), 2P+T 20 A, SEM SUPORTE E SEM PLACA - FORNECIMENTO E INSTALAÇÃO. AF_03/2023</v>
          </cell>
        </row>
        <row r="3858">
          <cell r="A3858">
            <v>95777</v>
          </cell>
          <cell r="B3858" t="str">
            <v>CONDULETE DE ALUMÍNIO, TIPO B, PARA ELETRODUTO DE AÇO GALVANIZADO DN 20 MM (3/4''), APARENTE - FORNECIMENTO E INSTALAÇÃO. AF_01/2026</v>
          </cell>
        </row>
        <row r="3859">
          <cell r="A3859">
            <v>95780</v>
          </cell>
          <cell r="B3859" t="str">
            <v>CONDULETE DE ALUMÍNIO, TIPO B, PARA ELETRODUTO DE AÇO GALVANIZADO DN 25 MM (1''), APARENTE - FORNECIMENTO E INSTALAÇÃO. AF_01/2026</v>
          </cell>
        </row>
        <row r="3860">
          <cell r="A3860">
            <v>95778</v>
          </cell>
          <cell r="B3860" t="str">
            <v>CONDULETE DE ALUMÍNIO, TIPO C, PARA ELETRODUTO DE AÇO GALVANIZADO DN 20 MM (3/4''), APARENTE - FORNECIMENTO E INSTALAÇÃO. AF_01/2026</v>
          </cell>
        </row>
        <row r="3861">
          <cell r="A3861">
            <v>95781</v>
          </cell>
          <cell r="B3861" t="str">
            <v>CONDULETE DE ALUMÍNIO, TIPO C, PARA ELETRODUTO DE AÇO GALVANIZADO DN 25 MM (1''), APARENTE - FORNECIMENTO E INSTALAÇÃO. AF_01/2026</v>
          </cell>
        </row>
        <row r="3862">
          <cell r="A3862">
            <v>95782</v>
          </cell>
          <cell r="B3862" t="str">
            <v>CONDULETE DE ALUMÍNIO, TIPO E, ELETRODUTO DE AÇO GALVANIZADO DN 25 MM (1''), APARENTE - FORNECIMENTO E INSTALAÇÃO. AF_01/2026</v>
          </cell>
        </row>
        <row r="3863">
          <cell r="A3863">
            <v>95779</v>
          </cell>
          <cell r="B3863" t="str">
            <v>CONDULETE DE ALUMÍNIO, TIPO E, PARA ELETRODUTO DE AÇO GALVANIZADO DN 20 MM (3/4''), APARENTE - FORNECIMENTO E INSTALAÇÃO. AF_01/2026</v>
          </cell>
        </row>
        <row r="3864">
          <cell r="A3864">
            <v>95785</v>
          </cell>
          <cell r="B3864" t="str">
            <v>CONDULETE DE ALUMÍNIO, TIPO E, PARA ELETRODUTO DE AÇO GALVANIZADO DN 32 MM (1 1/4''), APARENTE - FORNECIMENTO E INSTALAÇÃO. AF_01/2026</v>
          </cell>
        </row>
        <row r="3865">
          <cell r="A3865">
            <v>95787</v>
          </cell>
          <cell r="B3865" t="str">
            <v>CONDULETE DE ALUMÍNIO, TIPO LR, PARA ELETRODUTO DE AÇO GALVANIZADO DN 20 MM (3/4''), APARENTE - FORNECIMENTO E INSTALAÇÃO. AF_01/2026</v>
          </cell>
        </row>
        <row r="3866">
          <cell r="A3866">
            <v>95789</v>
          </cell>
          <cell r="B3866" t="str">
            <v>CONDULETE DE ALUMÍNIO, TIPO LR, PARA ELETRODUTO DE AÇO GALVANIZADO DN 25 MM (1''), APARENTE - FORNECIMENTO E INSTALAÇÃO. AF_01/2026</v>
          </cell>
        </row>
        <row r="3867">
          <cell r="A3867">
            <v>95791</v>
          </cell>
          <cell r="B3867" t="str">
            <v>CONDULETE DE ALUMÍNIO, TIPO LR, PARA ELETRODUTO DE AÇO GALVANIZADO DN 32 MM (1 1/4''), APARENTE - FORNECIMENTO E INSTALAÇÃO. AF_01/2026</v>
          </cell>
        </row>
        <row r="3868">
          <cell r="A3868">
            <v>95795</v>
          </cell>
          <cell r="B3868" t="str">
            <v>CONDULETE DE ALUMÍNIO, TIPO T, PARA ELETRODUTO DE AÇO GALVANIZADO DN 20 MM (3/4''), APARENTE - FORNECIMENTO E INSTALAÇÃO. AF_01/2026</v>
          </cell>
        </row>
        <row r="3869">
          <cell r="A3869">
            <v>95796</v>
          </cell>
          <cell r="B3869" t="str">
            <v>CONDULETE DE ALUMÍNIO, TIPO T, PARA ELETRODUTO DE AÇO GALVANIZADO DN 25 MM (1''), APARENTE - FORNECIMENTO E INSTALAÇÃO. AF_01/2026</v>
          </cell>
        </row>
        <row r="3870">
          <cell r="A3870">
            <v>95797</v>
          </cell>
          <cell r="B3870" t="str">
            <v>CONDULETE DE ALUMÍNIO, TIPO T, PARA ELETRODUTO DE AÇO GALVANIZADO DN 32 MM (1 1/4''), APARENTE - FORNECIMENTO E INSTALAÇÃO. AF_01/2026</v>
          </cell>
        </row>
        <row r="3871">
          <cell r="A3871">
            <v>95801</v>
          </cell>
          <cell r="B3871" t="str">
            <v>CONDULETE DE ALUMÍNIO, TIPO X, PARA ELETRODUTO DE AÇO GALVANIZADO DN 20 MM (3/4''), APARENTE - FORNECIMENTO E INSTALAÇÃO. AF_01/2026</v>
          </cell>
        </row>
        <row r="3872">
          <cell r="A3872">
            <v>95802</v>
          </cell>
          <cell r="B3872" t="str">
            <v>CONDULETE DE ALUMÍNIO, TIPO X, PARA ELETRODUTO DE AÇO GALVANIZADO DN 25 MM (1''), APARENTE - FORNECIMENTO E INSTALAÇÃO. AF_01/2026</v>
          </cell>
        </row>
        <row r="3873">
          <cell r="A3873">
            <v>95803</v>
          </cell>
          <cell r="B3873" t="str">
            <v>CONDULETE DE ALUMÍNIO, TIPO X, PARA ELETRODUTO DE AÇO GALVANIZADO DN 32 MM (1 1/4''), APARENTE - FORNECIMENTO E INSTALAÇÃO. AF_01/2026</v>
          </cell>
        </row>
        <row r="3874">
          <cell r="A3874">
            <v>95804</v>
          </cell>
          <cell r="B3874" t="str">
            <v>CONDULETE DE PVC, TIPO B, PARA ELETRODUTO DE PVC SOLDÁVEL DN 20 MM (1/2''), APARENTE - FORNECIMENTO E INSTALAÇÃO. AF_01/2026</v>
          </cell>
        </row>
        <row r="3875">
          <cell r="A3875">
            <v>95805</v>
          </cell>
          <cell r="B3875" t="str">
            <v>CONDULETE DE PVC, TIPO B, PARA ELETRODUTO DE PVC SOLDÁVEL DN 25 MM (3/4''), APARENTE - FORNECIMENTO E INSTALAÇÃO. AF_01/2026</v>
          </cell>
        </row>
        <row r="3876">
          <cell r="A3876">
            <v>95806</v>
          </cell>
          <cell r="B3876" t="str">
            <v>CONDULETE DE PVC, TIPO B, PARA ELETRODUTO DE PVC SOLDÁVEL DN 32 MM (1''), APARENTE - FORNECIMENTO E INSTALAÇÃO. AF_01/2026</v>
          </cell>
        </row>
        <row r="3877">
          <cell r="A3877">
            <v>104401</v>
          </cell>
          <cell r="B3877" t="str">
            <v>CONDULETE DE PVC, TIPO C, PARA ELETRODUTO DE PVC SOLDÁVEL DN 20 MM (1/2''), APARENTE - FORNECIMENTO E INSTALAÇÃO. AF_01/2026</v>
          </cell>
        </row>
        <row r="3878">
          <cell r="A3878">
            <v>104402</v>
          </cell>
          <cell r="B3878" t="str">
            <v>CONDULETE DE PVC, TIPO C, PARA ELETRODUTO DE PVC SOLDÁVEL DN 25 MM (3/4''), APARENTE - FORNECIMENTO E INSTALAÇÃO. AF_01/2026</v>
          </cell>
        </row>
        <row r="3879">
          <cell r="A3879">
            <v>104403</v>
          </cell>
          <cell r="B3879" t="str">
            <v>CONDULETE DE PVC, TIPO C, PARA ELETRODUTO DE PVC SOLDÁVEL DN 32 MM (1''), APARENTE - FORNECIMENTO E INSTALAÇÃO. AF_01/2026</v>
          </cell>
        </row>
        <row r="3880">
          <cell r="A3880">
            <v>104395</v>
          </cell>
          <cell r="B3880" t="str">
            <v>CONDULETE DE PVC, TIPO E, PARA ELETRODUTO DE PVC SOLDÁVEL DN 20 MM (1/2''), APARENTE - FORNECIMENTO E INSTALAÇÃO. AF_01/2026</v>
          </cell>
        </row>
        <row r="3881">
          <cell r="A3881">
            <v>104396</v>
          </cell>
          <cell r="B3881" t="str">
            <v>CONDULETE DE PVC, TIPO E, PARA ELETRODUTO DE PVC SOLDÁVEL DN 25 MM (3/4''), APARENTE - FORNECIMENTO E INSTALAÇÃO. AF_01/2026</v>
          </cell>
        </row>
        <row r="3882">
          <cell r="A3882">
            <v>104397</v>
          </cell>
          <cell r="B3882" t="str">
            <v>CONDULETE DE PVC, TIPO E, PARA ELETRODUTO DE PVC SOLDÁVEL DN 32 MM (1''), APARENTE - FORNECIMENTO E INSTALAÇÃO. AF_01/2026</v>
          </cell>
        </row>
        <row r="3883">
          <cell r="A3883">
            <v>95810</v>
          </cell>
          <cell r="B3883" t="str">
            <v>CONDULETE DE PVC, TIPO LB, PARA ELETRODUTO DE PVC SOLDÁVEL DN 20 MM (1/2''), APARENTE - FORNECIMENTO E INSTALAÇÃO. AF_01/2026</v>
          </cell>
        </row>
        <row r="3884">
          <cell r="A3884">
            <v>95811</v>
          </cell>
          <cell r="B3884" t="str">
            <v>CONDULETE DE PVC, TIPO LB, PARA ELETRODUTO DE PVC SOLDÁVEL DN 25 MM (3/4''), APARENTE - FORNECIMENTO E INSTALAÇÃO. AF_01/2026</v>
          </cell>
        </row>
        <row r="3885">
          <cell r="A3885">
            <v>95812</v>
          </cell>
          <cell r="B3885" t="str">
            <v>CONDULETE DE PVC, TIPO LB, PARA ELETRODUTO DE PVC SOLDÁVEL DN 32 MM (1''), APARENTE - FORNECIMENTO E INSTALAÇÃO. AF_01/2026</v>
          </cell>
        </row>
        <row r="3886">
          <cell r="A3886">
            <v>95807</v>
          </cell>
          <cell r="B3886" t="str">
            <v>CONDULETE DE PVC, TIPO LL, PARA ELETRODUTO DE PVC SOLDÁVEL DN 20 MM (1/2''), APARENTE - FORNECIMENTO E INSTALAÇÃO. AF_01/2026</v>
          </cell>
        </row>
        <row r="3887">
          <cell r="A3887">
            <v>95808</v>
          </cell>
          <cell r="B3887" t="str">
            <v>CONDULETE DE PVC, TIPO LL, PARA ELETRODUTO DE PVC SOLDÁVEL DN 25 MM (3/4''), APARENTE - FORNECIMENTO E INSTALAÇÃO. AF_01/2026</v>
          </cell>
        </row>
        <row r="3888">
          <cell r="A3888">
            <v>95809</v>
          </cell>
          <cell r="B3888" t="str">
            <v>CONDULETE DE PVC, TIPO LL, PARA ELETRODUTO DE PVC SOLDÁVEL DN 32 MM (1''), APARENTE - FORNECIMENTO E INSTALAÇÃO. AF_01/2026</v>
          </cell>
        </row>
        <row r="3889">
          <cell r="A3889">
            <v>104398</v>
          </cell>
          <cell r="B3889" t="str">
            <v>CONDULETE DE PVC, TIPO LR, PARA ELETRODUTO DE PVC SOLDÁVEL DN 20 MM (1/2''), APARENTE - FORNECIMENTO E INSTALAÇÃO. AF_01/2026</v>
          </cell>
        </row>
        <row r="3890">
          <cell r="A3890">
            <v>104399</v>
          </cell>
          <cell r="B3890" t="str">
            <v>CONDULETE DE PVC, TIPO LR, PARA ELETRODUTO DE PVC SOLDÁVEL DN 25 MM (3/4''), APARENTE - FORNECIMENTO E INSTALAÇÃO. AF_01/2026</v>
          </cell>
        </row>
        <row r="3891">
          <cell r="A3891">
            <v>104400</v>
          </cell>
          <cell r="B3891" t="str">
            <v>CONDULETE DE PVC, TIPO LR, PARA ELETRODUTO DE PVC SOLDÁVEL DN 32 MM (1''), APARENTE - FORNECIMENTO E INSTALAÇÃO. AF_01/2026</v>
          </cell>
        </row>
        <row r="3892">
          <cell r="A3892">
            <v>104404</v>
          </cell>
          <cell r="B3892" t="str">
            <v>CONDULETE DE PVC, TIPO T, PARA ELETRODUTO DE PVC SOLDÁVEL DN 25 MM (3/4''), APARENTE - FORNECIMENTO E INSTALAÇÃO. AF_01/2026</v>
          </cell>
        </row>
        <row r="3893">
          <cell r="A3893">
            <v>104405</v>
          </cell>
          <cell r="B3893" t="str">
            <v>CONDULETE DE PVC, TIPO T, PARA ELETRODUTO DE PVC SOLDÁVEL DN 32 MM (1''), APARENTE - FORNECIMENTO E INSTALAÇÃO. AF_01/2026</v>
          </cell>
        </row>
        <row r="3894">
          <cell r="A3894">
            <v>95813</v>
          </cell>
          <cell r="B3894" t="str">
            <v>CONDULETE DE PVC, TIPO TB, PARA ELETRODUTO DE PVC SOLDÁVEL DN 20 MM (1/2''), APARENTE - FORNECIMENTO E INSTALAÇÃO. AF_01/2026</v>
          </cell>
        </row>
        <row r="3895">
          <cell r="A3895">
            <v>95814</v>
          </cell>
          <cell r="B3895" t="str">
            <v>CONDULETE DE PVC, TIPO TB, PARA ELETRODUTO DE PVC SOLDÁVEL DN 25 MM (3/4''), APARENTE - FORNECIMENTO E INSTALAÇÃO. AF_01/2026</v>
          </cell>
        </row>
        <row r="3896">
          <cell r="A3896">
            <v>95815</v>
          </cell>
          <cell r="B3896" t="str">
            <v>CONDULETE DE PVC, TIPO TB, PARA ELETRODUTO DE PVC SOLDÁVEL DN 32 MM (1''), APARENTE - FORNECIMENTO E INSTALAÇÃO. AF_01/2026</v>
          </cell>
        </row>
        <row r="3897">
          <cell r="A3897">
            <v>95816</v>
          </cell>
          <cell r="B3897" t="str">
            <v>CONDULETE DE PVC, TIPO X, PARA ELETRODUTO DE PVC SOLDÁVEL DN 20 MM (1/2''), APARENTE - FORNECIMENTO E INSTALAÇÃO. AF_01/2026</v>
          </cell>
        </row>
        <row r="3898">
          <cell r="A3898">
            <v>95817</v>
          </cell>
          <cell r="B3898" t="str">
            <v>CONDULETE DE PVC, TIPO X, PARA ELETRODUTO DE PVC SOLDÁVEL DN 25 MM (3/4"), APARENTE - FORNECIMENTO E INSTALAÇÃO. AF_01/2026</v>
          </cell>
        </row>
        <row r="3899">
          <cell r="A3899">
            <v>95818</v>
          </cell>
          <cell r="B3899" t="str">
            <v>CONDULETE DE PVC, TIPO X, PARA ELETRODUTO DE PVC SOLDÁVEL DN 32 MM (1''), APARENTE - FORNECIMENTO E INSTALAÇÃO. AF_01/2026</v>
          </cell>
        </row>
        <row r="3900">
          <cell r="A3900">
            <v>104391</v>
          </cell>
          <cell r="B3900" t="str">
            <v>CURVA 135 GRAUS PARA ELETRODUTO, AÇO GALVANIZADO, DN 20 MM (3/4''), APARENTE - FORNECIMENTO E INSTALAÇÃO. AF_01/2026</v>
          </cell>
        </row>
        <row r="3901">
          <cell r="A3901">
            <v>104392</v>
          </cell>
          <cell r="B3901" t="str">
            <v>CURVA 135 GRAUS PARA ELETRODUTO, AÇO GALVANIZADO, DN 25 MM (1''), APARENTE - FORNECIMENTO E INSTALAÇÃO. AF_01/2026</v>
          </cell>
        </row>
        <row r="3902">
          <cell r="A3902">
            <v>104393</v>
          </cell>
          <cell r="B3902" t="str">
            <v>CURVA 135 GRAUS PARA ELETRODUTO, AÇO GALVANIZADO, DN 32 MM (1 1/4''), APARENTE - FORNECIMENTO E INSTALAÇÃO. AF_01/2026</v>
          </cell>
        </row>
        <row r="3903">
          <cell r="A3903">
            <v>104394</v>
          </cell>
          <cell r="B3903" t="str">
            <v>CURVA 135 GRAUS PARA ELETRODUTO, AÇO GALVANIZADO, DN 40 MM (1 1/2''), APARENTE - FORNECIMENTO E INSTALAÇÃO. AF_01/2026</v>
          </cell>
        </row>
        <row r="3904">
          <cell r="A3904">
            <v>95761</v>
          </cell>
          <cell r="B3904" t="str">
            <v>CURVA 45 GRAUS PARA ELETRODUTO, AÇO GALVANIZADO, DN 20 MM (3/4''), APARENTE - FORNECIMENTO E INSTALAÇÃO. AF_01/2026</v>
          </cell>
        </row>
        <row r="3905">
          <cell r="A3905">
            <v>95763</v>
          </cell>
          <cell r="B3905" t="str">
            <v>CURVA 45 GRAUS PARA ELETRODUTO, AÇO GALVANIZADO, DN 25 MM (1''), APARENTE - FORNECIMENTO E INSTALAÇÃO. AF_01/2026</v>
          </cell>
        </row>
        <row r="3906">
          <cell r="A3906">
            <v>95767</v>
          </cell>
          <cell r="B3906" t="str">
            <v>CURVA 45 GRAUS PARA ELETRODUTO, AÇO GALVANIZADO, DN 40 MM (1 1/2''), APARENTE - FORNECIMENTO E INSTALAÇÃO. AF_01/2026</v>
          </cell>
        </row>
        <row r="3907">
          <cell r="A3907">
            <v>95762</v>
          </cell>
          <cell r="B3907" t="str">
            <v>CURVA 90 GRAUS PARA ELETRODUTO, AÇO GALVANIZADO, DN 20 MM (3/4''), APARENTE - FORNECIMENTO E INSTALAÇÃO. AF_01/2026</v>
          </cell>
        </row>
        <row r="3908">
          <cell r="A3908">
            <v>95764</v>
          </cell>
          <cell r="B3908" t="str">
            <v>CURVA 90 GRAUS PARA ELETRODUTO, AÇO GALVANIZADO, DN 25 MM (1"), APARENTE - FORNECIMENTO E INSTALAÇÃO. AF_01/2026</v>
          </cell>
        </row>
        <row r="3909">
          <cell r="A3909">
            <v>95766</v>
          </cell>
          <cell r="B3909" t="str">
            <v>CURVA 90 GRAUS PARA ELETRODUTO, AÇO GALVANIZADO, DN 32 MM (1 1/4''), APARENTE - FORNECIMENTO E INSTALAÇÃO. AF_01/2026</v>
          </cell>
        </row>
        <row r="3910">
          <cell r="A3910">
            <v>95768</v>
          </cell>
          <cell r="B3910" t="str">
            <v>CURVA 90 GRAUS PARA ELETRODUTO, AÇO GALVANIZADO, DN 40 MM (1 1/2''), APARENTE - FORNECIMENTO E INSTALAÇÃO. AF_01/2026</v>
          </cell>
        </row>
        <row r="3911">
          <cell r="A3911">
            <v>106671</v>
          </cell>
          <cell r="B3911" t="str">
            <v>ELETRODUTO METÁLICO ZINCADO FLEXÍVEL COM CAPA (SEALTUBO), DIÂMETRO 1 1/4"- FORNECIMENTO E INSTALAÇÃO. AF_01/2026</v>
          </cell>
        </row>
        <row r="3912">
          <cell r="A3912">
            <v>106670</v>
          </cell>
          <cell r="B3912" t="str">
            <v>ELETRODUTO METÁLICO ZINCADO FLEXÍVEL COM CAPA (SEALTUBO), DIÂMETRO 1"- FORNECIMENTO E INSTALAÇÃO. AF_01/2026</v>
          </cell>
        </row>
        <row r="3913">
          <cell r="A3913">
            <v>106669</v>
          </cell>
          <cell r="B3913" t="str">
            <v>ELETRODUTO METÁLICO ZINCADO FLEXÍVEL COM CAPA (SEALTUBO),  DIÂMETRO 3/4"- FORNECIMENTO E INSTALAÇÃO. AF_01/2026</v>
          </cell>
        </row>
        <row r="3914">
          <cell r="A3914">
            <v>95726</v>
          </cell>
          <cell r="B3914" t="str">
            <v>ELETRODUTO RÍGIDO SOLDÁVEL, PVC, DN 20 MM (1/2"), APARENTE - FORNECIMENTO E INSTALAÇÃO. AF_01/2026</v>
          </cell>
        </row>
        <row r="3915">
          <cell r="A3915">
            <v>95727</v>
          </cell>
          <cell r="B3915" t="str">
            <v>ELETRODUTO RÍGIDO SOLDÁVEL, PVC, DN 25 MM (3/4"), APARENTE - FORNECIMENTO E INSTALAÇÃO. AF_01/2026</v>
          </cell>
        </row>
        <row r="3916">
          <cell r="A3916">
            <v>95728</v>
          </cell>
          <cell r="B3916" t="str">
            <v>ELETRODUTO RÍGIDO SOLDÁVEL, PVC, DN 32 MM (1"), APARENTE - FORNECIMENTO E INSTALAÇÃO. AF_01/2026</v>
          </cell>
        </row>
        <row r="3917">
          <cell r="A3917">
            <v>104452</v>
          </cell>
          <cell r="B3917" t="str">
            <v>LUVA DE EMENDA PARA ELETRODUTO, AÇO GALVANIZADO, DN 20 MM (3/4''), APARENTE - FORNECIMENTO E INSTALAÇÃO. AF_01/2026</v>
          </cell>
        </row>
        <row r="3918">
          <cell r="A3918">
            <v>104448</v>
          </cell>
          <cell r="B3918" t="str">
            <v>LUVA DE EMENDA PARA ELETRODUTO, AÇO GALVANIZADO, DN 25 MM (1''), APARENTE - FORNECIMENTO E INSTALAÇÃO. AF_01/2026</v>
          </cell>
        </row>
        <row r="3919">
          <cell r="A3919">
            <v>104449</v>
          </cell>
          <cell r="B3919" t="str">
            <v>LUVA DE EMENDA PARA ELETRODUTO, AÇO GALVANIZADO, DN 32 MM (1 1/4''), APARENTE - FORNECIMENTO E INSTALAÇÃO. AF_01/2026</v>
          </cell>
        </row>
        <row r="3920">
          <cell r="A3920">
            <v>104450</v>
          </cell>
          <cell r="B3920" t="str">
            <v>LUVA DE EMENDA PARA ELETRODUTO, AÇO GALVANIZADO, DN 40 MM (1 1/2''), APARENTE - FORNECIMENTO E INSTALAÇÃO. AF_01/2026</v>
          </cell>
        </row>
        <row r="3921">
          <cell r="A3921">
            <v>101884</v>
          </cell>
          <cell r="B3921" t="str">
            <v>CABO DE COBRE ISOLADO, 10 MM², ANTI-CHAMA 450/750 V, INSTALADO EM ELETROCALHA OU PERFILADO - FORNECIMENTO E INSTALAÇÃO. AF_07/2025</v>
          </cell>
        </row>
        <row r="3922">
          <cell r="A3922">
            <v>101886</v>
          </cell>
          <cell r="B3922" t="str">
            <v>CABO DE COBRE ISOLADO, 16 MM², ANTI-CHAMA 450/750 V, INSTALADO EM ELETROCALHA OU PERFILADO - FORNECIMENTO E INSTALAÇÃO. AF_07/2025</v>
          </cell>
        </row>
        <row r="3923">
          <cell r="A3923">
            <v>101888</v>
          </cell>
          <cell r="B3923" t="str">
            <v>CABO DE COBRE ISOLADO, 25 MM², ANTI-CHAMA 450/750 V, INSTALADO EM ELETROCALHA OU PERFILADO - FORNECIMENTO E INSTALAÇÃO. AF_07/2025</v>
          </cell>
        </row>
        <row r="3924">
          <cell r="A3924">
            <v>101938</v>
          </cell>
          <cell r="B3924" t="str">
            <v>CAIXA DE PROTEÇÃO PARA MEDIDOR MONOFÁSICO DE EMBUTIR - FORNECIMENTO E INSTALAÇÃO. AF_07/2025</v>
          </cell>
        </row>
        <row r="3925">
          <cell r="A3925">
            <v>101904</v>
          </cell>
          <cell r="B3925" t="str">
            <v>CONTATOR TRIPOLAR I NOMIMAL 95A - FORNECIMENTO E INSTALAÇÃO. AF_07/2025</v>
          </cell>
        </row>
        <row r="3926">
          <cell r="A3926">
            <v>101901</v>
          </cell>
          <cell r="B3926" t="str">
            <v>CONTATOR TRIPOLAR I NOMINAL 12A - FORNECIMENTO E INSTALAÇÃO. AF_07/2025</v>
          </cell>
        </row>
        <row r="3927">
          <cell r="A3927">
            <v>101902</v>
          </cell>
          <cell r="B3927" t="str">
            <v>CONTATOR TRIPOLAR I NOMINAL 22A - FORNECIMENTO E INSTALAÇÃO. AF_07/2025</v>
          </cell>
        </row>
        <row r="3928">
          <cell r="A3928">
            <v>101903</v>
          </cell>
          <cell r="B3928" t="str">
            <v>CONTATOR TRIPOLAR I NOMINAL 38A - FORNECIMENTO E INSTALAÇÃO. AF_07/2025</v>
          </cell>
        </row>
        <row r="3929">
          <cell r="A3929">
            <v>101900</v>
          </cell>
          <cell r="B3929" t="str">
            <v>DISJUNTOR BAIXA TENSÃO TRIPOLAR A SECO 800A/600V - FORNECIMENTO E INSTALAÇÃO. AF_07/2025</v>
          </cell>
        </row>
        <row r="3930">
          <cell r="A3930">
            <v>106030</v>
          </cell>
          <cell r="B3930" t="str">
            <v>DISJUNTOR BIPOLAR DR 63A - FORNECIMENTO E INSTALAÇÃO. AF_07/2025</v>
          </cell>
        </row>
        <row r="3931">
          <cell r="A3931">
            <v>93660</v>
          </cell>
          <cell r="B3931" t="str">
            <v>DISJUNTOR BIPOLAR TIPO DIN, CORRENTE NOMINAL DE 10A - FORNECIMENTO E INSTALAÇÃO. AF_07/2025</v>
          </cell>
        </row>
        <row r="3932">
          <cell r="A3932">
            <v>93661</v>
          </cell>
          <cell r="B3932" t="str">
            <v>DISJUNTOR BIPOLAR TIPO DIN, CORRENTE NOMINAL DE 16A - FORNECIMENTO E INSTALAÇÃO. AF_07/2025</v>
          </cell>
        </row>
        <row r="3933">
          <cell r="A3933">
            <v>93662</v>
          </cell>
          <cell r="B3933" t="str">
            <v>DISJUNTOR BIPOLAR TIPO DIN, CORRENTE NOMINAL DE 20A - FORNECIMENTO E INSTALAÇÃO. AF_07/2025</v>
          </cell>
        </row>
        <row r="3934">
          <cell r="A3934">
            <v>93663</v>
          </cell>
          <cell r="B3934" t="str">
            <v>DISJUNTOR BIPOLAR TIPO DIN, CORRENTE NOMINAL DE 25A - FORNECIMENTO E INSTALAÇÃO. AF_07/2025</v>
          </cell>
        </row>
        <row r="3935">
          <cell r="A3935">
            <v>93664</v>
          </cell>
          <cell r="B3935" t="str">
            <v>DISJUNTOR BIPOLAR TIPO DIN, CORRENTE NOMINAL DE 32A - FORNECIMENTO E INSTALAÇÃO. AF_07/2025</v>
          </cell>
        </row>
        <row r="3936">
          <cell r="A3936">
            <v>93665</v>
          </cell>
          <cell r="B3936" t="str">
            <v>DISJUNTOR BIPOLAR TIPO DIN, CORRENTE NOMINAL DE 40A - FORNECIMENTO E INSTALAÇÃO. AF_07/2025</v>
          </cell>
        </row>
        <row r="3937">
          <cell r="A3937">
            <v>93666</v>
          </cell>
          <cell r="B3937" t="str">
            <v>DISJUNTOR BIPOLAR TIPO DIN, CORRENTE NOMINAL DE 50A - FORNECIMENTO E INSTALAÇÃO. AF_07/2025</v>
          </cell>
        </row>
        <row r="3938">
          <cell r="A3938">
            <v>93674</v>
          </cell>
          <cell r="B3938" t="str">
            <v>DISJUNTOR BIPOLAR TIPO DR, CORRENTE NOMINAL DE 25A - FORNECIMENTO E INSTALAÇÃO. AF_07/2025</v>
          </cell>
        </row>
        <row r="3939">
          <cell r="A3939">
            <v>93675</v>
          </cell>
          <cell r="B3939" t="str">
            <v>DISJUNTOR BIPOLAR TIPO DR, CORRENTE NOMINAL DE 40A - FORNECIMENTO E INSTALAÇÃO. AF_07/2025</v>
          </cell>
        </row>
        <row r="3940">
          <cell r="A3940">
            <v>101892</v>
          </cell>
          <cell r="B3940" t="str">
            <v>DISJUNTOR BIPOLAR TIPO NEMA, CORRENTE NOMINAL DE 10 ATÉ 50A - FORNECIMENTO E INSTALAÇÃO. AF_07/2025</v>
          </cell>
        </row>
        <row r="3941">
          <cell r="A3941">
            <v>93653</v>
          </cell>
          <cell r="B3941" t="str">
            <v>DISJUNTOR MONOPOLAR TIPO DIN, CORRENTE NOMINAL DE 10A - FORNECIMENTO E INSTALAÇÃO. AF_07/2025</v>
          </cell>
        </row>
        <row r="3942">
          <cell r="A3942">
            <v>93654</v>
          </cell>
          <cell r="B3942" t="str">
            <v>DISJUNTOR MONOPOLAR TIPO DIN, CORRENTE NOMINAL DE 16A - FORNECIMENTO E INSTALAÇÃO. AF_07/2025</v>
          </cell>
        </row>
        <row r="3943">
          <cell r="A3943">
            <v>93655</v>
          </cell>
          <cell r="B3943" t="str">
            <v>DISJUNTOR MONOPOLAR TIPO DIN, CORRENTE NOMINAL DE 20A - FORNECIMENTO E INSTALAÇÃO. AF_07/2025</v>
          </cell>
        </row>
        <row r="3944">
          <cell r="A3944">
            <v>93656</v>
          </cell>
          <cell r="B3944" t="str">
            <v>DISJUNTOR MONOPOLAR TIPO DIN, CORRENTE NOMINAL DE 25A - FORNECIMENTO E INSTALAÇÃO. AF_07/2025</v>
          </cell>
        </row>
        <row r="3945">
          <cell r="A3945">
            <v>93657</v>
          </cell>
          <cell r="B3945" t="str">
            <v>DISJUNTOR MONOPOLAR TIPO DIN, CORRENTE NOMINAL DE 32A - FORNECIMENTO E INSTALAÇÃO. AF_07/2025</v>
          </cell>
        </row>
        <row r="3946">
          <cell r="A3946">
            <v>93658</v>
          </cell>
          <cell r="B3946" t="str">
            <v>DISJUNTOR MONOPOLAR TIPO DIN, CORRENTE NOMINAL DE 40A - FORNECIMENTO E INSTALAÇÃO. AF_07/2025</v>
          </cell>
        </row>
        <row r="3947">
          <cell r="A3947">
            <v>93659</v>
          </cell>
          <cell r="B3947" t="str">
            <v>DISJUNTOR MONOPOLAR TIPO DIN, CORRENTE NOMINAL DE 50A - FORNECIMENTO E INSTALAÇÃO. AF_07/2025</v>
          </cell>
        </row>
        <row r="3948">
          <cell r="A3948">
            <v>101890</v>
          </cell>
          <cell r="B3948" t="str">
            <v>DISJUNTOR MONOPOLAR TIPO NEMA, CORRENTE NOMINAL DE 10 ATÉ 30A - FORNECIMENTO E INSTALAÇÃO. AF_07/2025</v>
          </cell>
        </row>
        <row r="3949">
          <cell r="A3949">
            <v>101891</v>
          </cell>
          <cell r="B3949" t="str">
            <v>DISJUNTOR MONOPOLAR TIPO NEMA, CORRENTE NOMINAL DE 35 ATÉ 50A - FORNECIMENTO E INSTALAÇÃO. AF_07/2025</v>
          </cell>
        </row>
        <row r="3950">
          <cell r="A3950">
            <v>101895</v>
          </cell>
          <cell r="B3950" t="str">
            <v>DISJUNTOR TERMOMAGNÉTICO TRIPOLAR, CORRENTE NOMINAL DE 125A - FORNECIMENTO E INSTALAÇÃO. AF_07/2025</v>
          </cell>
        </row>
        <row r="3951">
          <cell r="A3951">
            <v>101896</v>
          </cell>
          <cell r="B3951" t="str">
            <v>DISJUNTOR TERMOMAGNÉTICO TRIPOLAR, CORRENTE NOMINAL DE 200A - FORNECIMENTO E INSTALAÇÃO. AF_07/2025</v>
          </cell>
        </row>
        <row r="3952">
          <cell r="A3952">
            <v>101897</v>
          </cell>
          <cell r="B3952" t="str">
            <v>DISJUNTOR TERMOMAGNÉTICO TRIPOLAR, CORRENTE NOMINAL DE 250A - FORNECIMENTO E INSTALAÇÃO. AF_07/2025</v>
          </cell>
        </row>
        <row r="3953">
          <cell r="A3953">
            <v>101898</v>
          </cell>
          <cell r="B3953" t="str">
            <v>DISJUNTOR TERMOMAGNÉTICO TRIPOLAR, CORRENTE NOMINAL DE 400A - FORNECIMENTO E INSTALAÇÃO. AF_07/2025</v>
          </cell>
        </row>
        <row r="3954">
          <cell r="A3954">
            <v>101899</v>
          </cell>
          <cell r="B3954" t="str">
            <v>DISJUNTOR TERMOMAGNÉTICO TRIPOLAR, CORRENTE NOMINAL DE 600A - FORNECIMENTO E INSTALAÇÃO. AF_07/2025</v>
          </cell>
        </row>
        <row r="3955">
          <cell r="A3955">
            <v>93676</v>
          </cell>
          <cell r="B3955" t="str">
            <v>DISJUNTOR TETRAPOLAR TIPO DR, CORRENTE NOMINAL DE 25A - FORNECIMENTO E INSTALAÇÃO. AF_07/2025</v>
          </cell>
        </row>
        <row r="3956">
          <cell r="A3956">
            <v>97711</v>
          </cell>
          <cell r="B3956" t="str">
            <v>DISJUNTOR TETRAPOLAR TIPO DR, CORRENTE NOMINAL DE 40A - FORNECIMENTO E INSTALAÇÃO. AF_07/2025</v>
          </cell>
        </row>
        <row r="3957">
          <cell r="A3957">
            <v>106020</v>
          </cell>
          <cell r="B3957" t="str">
            <v>DISJUNTOR TRIPOLAR DIN 63A - FORNECIMENTO E INSTALAÇÃO. AF_07/2025</v>
          </cell>
        </row>
        <row r="3958">
          <cell r="A3958">
            <v>93667</v>
          </cell>
          <cell r="B3958" t="str">
            <v>DISJUNTOR TRIPOLAR TIPO DIN, CORRENTE NOMINAL DE 10A - FORNECIMENTO E INSTALAÇÃO. AF_07/2025</v>
          </cell>
        </row>
        <row r="3959">
          <cell r="A3959">
            <v>93668</v>
          </cell>
          <cell r="B3959" t="str">
            <v>DISJUNTOR TRIPOLAR TIPO DIN, CORRENTE NOMINAL DE 16A - FORNECIMENTO E INSTALAÇÃO. AF_07/2025</v>
          </cell>
        </row>
        <row r="3960">
          <cell r="A3960">
            <v>93669</v>
          </cell>
          <cell r="B3960" t="str">
            <v>DISJUNTOR TRIPOLAR TIPO DIN, CORRENTE NOMINAL DE 20A - FORNECIMENTO E INSTALAÇÃO. AF_07/2025</v>
          </cell>
        </row>
        <row r="3961">
          <cell r="A3961">
            <v>93670</v>
          </cell>
          <cell r="B3961" t="str">
            <v>DISJUNTOR TRIPOLAR TIPO DIN, CORRENTE NOMINAL DE 25A - FORNECIMENTO E INSTALAÇÃO. AF_07/2025</v>
          </cell>
        </row>
        <row r="3962">
          <cell r="A3962">
            <v>93671</v>
          </cell>
          <cell r="B3962" t="str">
            <v>DISJUNTOR TRIPOLAR TIPO DIN, CORRENTE NOMINAL DE 32A - FORNECIMENTO E INSTALAÇÃO. AF_07/2025</v>
          </cell>
        </row>
        <row r="3963">
          <cell r="A3963">
            <v>93672</v>
          </cell>
          <cell r="B3963" t="str">
            <v>DISJUNTOR TRIPOLAR TIPO DIN, CORRENTE NOMINAL DE 40A - FORNECIMENTO E INSTALAÇÃO. AF_07/2025</v>
          </cell>
        </row>
        <row r="3964">
          <cell r="A3964">
            <v>93673</v>
          </cell>
          <cell r="B3964" t="str">
            <v>DISJUNTOR TRIPOLAR TIPO DIN, CORRENTE NOMINAL DE 50A - FORNECIMENTO E INSTALAÇÃO. AF_07/2025</v>
          </cell>
        </row>
        <row r="3965">
          <cell r="A3965">
            <v>101893</v>
          </cell>
          <cell r="B3965" t="str">
            <v>DISJUNTOR TRIPOLAR TIPO NEMA, CORRENTE NOMINAL DE 10 ATÉ 50A - FORNECIMENTO E INSTALAÇÃO. AF_07/2025</v>
          </cell>
        </row>
        <row r="3966">
          <cell r="A3966">
            <v>101894</v>
          </cell>
          <cell r="B3966" t="str">
            <v>DISJUNTOR TRIPOLAR TIPO NEMA, CORRENTE NOMINAL DE 60 ATÉ 100A - FORNECIMENTO E INSTALAÇÃO. AF_07/2025</v>
          </cell>
        </row>
        <row r="3967">
          <cell r="A3967">
            <v>106027</v>
          </cell>
          <cell r="B3967" t="str">
            <v>DISPOSITIVO DPS 20KA-175V OU 275V - FORNECIMENTO E INSTALAÇÃO. AF_07/2025</v>
          </cell>
        </row>
        <row r="3968">
          <cell r="A3968">
            <v>101875</v>
          </cell>
          <cell r="B3968" t="str">
            <v>QUADRO DE DISTRIBUIÇÃO DE ENERGIA EM CHAPA DE AÇO GALVANIZADO, DE EMBUTIR, COM BARRAMENTO TRIFÁSICO, PARA 12 DISJUNTORES DIN 100A - FORNECIMENTO E INSTALAÇÃO. AF_07/2025</v>
          </cell>
        </row>
        <row r="3969">
          <cell r="A3969">
            <v>101883</v>
          </cell>
          <cell r="B3969" t="str">
            <v>QUADRO DE DISTRIBUIÇÃO DE ENERGIA EM CHAPA DE AÇO GALVANIZADO, DE EMBUTIR, COM BARRAMENTO TRIFÁSICO, PARA 18 DISJUNTORES DIN 100A - FORNECIMENTO E INSTALAÇÃO. AF_07/2025</v>
          </cell>
        </row>
        <row r="3970">
          <cell r="A3970">
            <v>101879</v>
          </cell>
          <cell r="B3970" t="str">
            <v>QUADRO DE DISTRIBUIÇÃO DE ENERGIA EM CHAPA DE AÇO GALVANIZADO, DE EMBUTIR, COM BARRAMENTO TRIFÁSICO, PARA 24 DISJUNTORES DIN 100A - FORNECIMENTO E INSTALAÇÃO. AF_07/2025</v>
          </cell>
        </row>
        <row r="3971">
          <cell r="A3971">
            <v>101880</v>
          </cell>
          <cell r="B3971" t="str">
            <v>QUADRO DE DISTRIBUIÇÃO DE ENERGIA EM CHAPA DE AÇO GALVANIZADO, DE EMBUTIR, COM BARRAMENTO TRIFÁSICO, PARA 30 DISJUNTORES DIN 150A - FORNECIMENTO E INSTALAÇÃO. AF_07/2025</v>
          </cell>
        </row>
        <row r="3972">
          <cell r="A3972">
            <v>101882</v>
          </cell>
          <cell r="B3972" t="str">
            <v>QUADRO DE DISTRIBUIÇÃO DE ENERGIA EM CHAPA DE AÇO GALVANIZADO, DE EMBUTIR, COM BARRAMENTO TRIFÁSICO, PARA 30 DISJUNTORES DIN 225A - FORNECIMENTO E INSTALAÇÃO. AF_07/2025</v>
          </cell>
        </row>
        <row r="3973">
          <cell r="A3973">
            <v>101881</v>
          </cell>
          <cell r="B3973" t="str">
            <v>QUADRO DE DISTRIBUIÇÃO DE ENERGIA EM CHAPA DE AÇO GALVANIZADO, DE EMBUTIR, COM BARRAMENTO TRIFÁSICO, PARA 40 DISJUNTORES DIN 100A - FORNECIMENTO E INSTALAÇÃO. AF_07/2025</v>
          </cell>
        </row>
        <row r="3974">
          <cell r="A3974">
            <v>101878</v>
          </cell>
          <cell r="B3974" t="str">
            <v>QUADRO DE DISTRIBUIÇÃO DE ENERGIA EM CHAPA DE AÇO GALVANIZADO, DE SOBREPOR, COM BARRAMENTO TRIFÁSICO, PARA 18 DISJUNTORES DIN 100A - FORNECIMENTO E INSTALAÇÃO. AF_07/2025</v>
          </cell>
        </row>
        <row r="3975">
          <cell r="A3975">
            <v>101877</v>
          </cell>
          <cell r="B3975" t="str">
            <v>QUADRO DE DISTRIBUIÇÃO DE ENERGIA EM PVC, DE EMBUTIR, SEM BARRAMENTO, PARA 3 DISJUNTORES - FORNECIMENTO E INSTALAÇÃO. AF_07/2025</v>
          </cell>
        </row>
        <row r="3976">
          <cell r="A3976">
            <v>101876</v>
          </cell>
          <cell r="B3976" t="str">
            <v>QUADRO DE DISTRIBUIÇÃO DE ENERGIA EM PVC, DE EMBUTIR, SEM BARRAMENTO, PARA 6 DISJUNTORES - FORNECIMENTO E INSTALAÇÃO. AF_07/2025</v>
          </cell>
        </row>
        <row r="3977">
          <cell r="A3977">
            <v>97360</v>
          </cell>
          <cell r="B3977" t="str">
            <v>QUADRO DE MEDIÇÃO GERAL DE ENERGIA COM 12 MEDIDORES - FORNECIMENTO E INSTALAÇÃO. AF_07/2025</v>
          </cell>
        </row>
        <row r="3978">
          <cell r="A3978">
            <v>97361</v>
          </cell>
          <cell r="B3978" t="str">
            <v>QUADRO DE MEDIÇÃO GERAL DE ENERGIA COM 16 MEDIDORES - FORNECIMENTO E INSTALAÇÃO. AF_07/2025</v>
          </cell>
        </row>
        <row r="3979">
          <cell r="A3979">
            <v>97359</v>
          </cell>
          <cell r="B3979" t="str">
            <v>QUADRO DE MEDIÇÃO GERAL DE ENERGIA COM 8 MEDIDORES - FORNECIMENTO E INSTALAÇÃO. AF_07/2025</v>
          </cell>
        </row>
        <row r="3980">
          <cell r="A3980">
            <v>101946</v>
          </cell>
          <cell r="B3980" t="str">
            <v>QUADRO DE MEDIÇÃO GERAL DE ENERGIA PARA 1 MEDIDOR DE SOBREPOR - FORNECIMENTO E INSTALAÇÃO. AF_07/2025</v>
          </cell>
        </row>
        <row r="3981">
          <cell r="A3981">
            <v>97362</v>
          </cell>
          <cell r="B3981" t="str">
            <v>QUADRO DE MEDIÇÃO GERAL DE ENERGIA PARA BARRAMENTO BLINDADO COM 4 MEDIDORES - FORNECIMENTO E INSTALAÇÃO. AF_07/2025</v>
          </cell>
        </row>
        <row r="3982">
          <cell r="A3982">
            <v>101553</v>
          </cell>
          <cell r="B3982" t="str">
            <v>ALÇA PREFORMADA DE DISTRIBUIÇÃO, EM AÇO GALVANIZADO, AWG 1 - FORNECIMENTO E INSTALAÇÃO. AF_12/2025</v>
          </cell>
        </row>
        <row r="3983">
          <cell r="A3983">
            <v>101554</v>
          </cell>
          <cell r="B3983" t="str">
            <v>ALÇA PREFORMADA DE DISTRIBUIÇÃO, EM AÇO GALVANIZADO, AWG 2 - FORNECIMENTO E INSTALAÇÃO. AF_12/2025</v>
          </cell>
        </row>
        <row r="3984">
          <cell r="A3984">
            <v>101555</v>
          </cell>
          <cell r="B3984" t="str">
            <v>ALÇA PREFORMADA DE DISTRIBUIÇÃO, EM AÇO GALVANIZADO, AWG 4 - FORNECIMENTO E INSTALAÇÃO. AF_12/2025</v>
          </cell>
        </row>
        <row r="3985">
          <cell r="A3985">
            <v>101556</v>
          </cell>
          <cell r="B3985" t="str">
            <v>ALÇA PREFORMADA DE DISTRIBUIÇÃO, EM AÇO GALVANIZADO, AWG 6 - FORNECIMENTO E INSTALAÇÃO. AF_12/2025</v>
          </cell>
        </row>
        <row r="3986">
          <cell r="A3986">
            <v>101537</v>
          </cell>
          <cell r="B3986" t="str">
            <v>APARELHO SINALIZADOR DE SAÍDA DE GARAGEM, COM CÉLULA FOTOELÉTRICA - FORNECIMENTO E INSTALAÇÃO. AF_12/2025</v>
          </cell>
        </row>
        <row r="3987">
          <cell r="A3987">
            <v>101538</v>
          </cell>
          <cell r="B3987" t="str">
            <v>ARMAÇÃO SECUNDÁRIA, COM 1 ESTRIBO E 1 ISOLADOR - FORNECIMENTO E INSTALAÇÃO. AF_12/2025</v>
          </cell>
        </row>
        <row r="3988">
          <cell r="A3988">
            <v>101542</v>
          </cell>
          <cell r="B3988" t="str">
            <v>ARMAÇÃO SECUNDÁRIA, COM 1 ESTRIBO, SEM ISOLADOR - FORNECIMENTO E INSTALAÇÃO. AF_12/2025</v>
          </cell>
        </row>
        <row r="3989">
          <cell r="A3989">
            <v>101539</v>
          </cell>
          <cell r="B3989" t="str">
            <v>ARMAÇÃO SECUNDÁRIA, COM 2 ESTRIBOS E 2 ISOLADORES - FORNECIMENTO E INSTALAÇÃO. AF_12/2025</v>
          </cell>
        </row>
        <row r="3990">
          <cell r="A3990">
            <v>101543</v>
          </cell>
          <cell r="B3990" t="str">
            <v>ARMAÇÃO SECUNDÁRIA, COM 2 ESTRIBOS, SEM ISOLADOR - FORNECIMENTO E INSTALAÇÃO. AF_12/2025</v>
          </cell>
        </row>
        <row r="3991">
          <cell r="A3991">
            <v>101540</v>
          </cell>
          <cell r="B3991" t="str">
            <v>ARMAÇÃO SECUNDÁRIA, COM 3 ESTRIBOS E 3 ISOLADORES - FORNECIMENTO E INSTALAÇÃO. AF_12/2025</v>
          </cell>
        </row>
        <row r="3992">
          <cell r="A3992">
            <v>101544</v>
          </cell>
          <cell r="B3992" t="str">
            <v>ARMAÇÃO SECUNDÁRIA, COM 3 ESTRIBOS, SEM ISOLADOR - FORNECIMENTO E INSTALAÇÃO. AF_12/2025</v>
          </cell>
        </row>
        <row r="3993">
          <cell r="A3993">
            <v>101541</v>
          </cell>
          <cell r="B3993" t="str">
            <v>ARMAÇÃO SECUNDÁRIA, COM 4 ESTRIBOS E 4 ISOLADORES - FORNECIMENTO E INSTALAÇÃO. AF_12/2025</v>
          </cell>
        </row>
        <row r="3994">
          <cell r="A3994">
            <v>101545</v>
          </cell>
          <cell r="B3994" t="str">
            <v>ARMAÇÃO SECUNDÁRIA, COM 4 ESTRIBOS, SEM ISOLADOR - FORNECIMENTO E INSTALAÇÃO. AF_12/2025</v>
          </cell>
        </row>
        <row r="3995">
          <cell r="A3995">
            <v>106502</v>
          </cell>
          <cell r="B3995" t="str">
            <v>CABO DE ALUMÍNIO NÚ COM ALMA DE AÇO, BITOLA 1/0 AWG PARA REDE AÉREA DE DISTRIBUIÇÃO DE ENERGIA ELÉTRICA DE MÉDIA TENSÃO - FORNECIMENTO E INSTALAÇÃO. AF_12/2025</v>
          </cell>
        </row>
        <row r="3996">
          <cell r="A3996">
            <v>106503</v>
          </cell>
          <cell r="B3996" t="str">
            <v>CABO DE ALUMÍNIO NÚ COM ALMA DE AÇO, BITOLA 2 AWG PARA REDE AÉREA DE DISTRIBUIÇÃO DE ENERGIA ELÉTRICA DE MÉDIA TENSÃO - FORNECIMENTO E INSTALAÇÃO. AF_12/2025</v>
          </cell>
        </row>
        <row r="3997">
          <cell r="A3997">
            <v>106504</v>
          </cell>
          <cell r="B3997" t="str">
            <v>CABO DE ALUMÍNIO NÚ COM ALMA DE AÇO, BITOLA 2/0 AWG PARA REDE AÉREA DE DISTRIBUIÇÃO DE ENERGIA ELÉTRICA DE MÉDIA TENSÃO - FORNECIMENTO E INSTALAÇÃO. AF_12/2025</v>
          </cell>
        </row>
        <row r="3998">
          <cell r="A3998">
            <v>106505</v>
          </cell>
          <cell r="B3998" t="str">
            <v>CABO DE ALUMÍNIO NÚ COM ALMA DE AÇO, BITOLA 4 AWG PARA REDE AÉREA DE DISTRIBUIÇÃO DE ENERGIA ELÉTRICA DE MÉDIA TENSÃO - FORNECIMENTO E INSTALAÇÃO. AF_12/2025</v>
          </cell>
        </row>
        <row r="3999">
          <cell r="A3999">
            <v>106506</v>
          </cell>
          <cell r="B3999" t="str">
            <v>CABO DE ALUMÍNIO NÚ SEM ALMA DE AÇO, BITOLA 1/0 AWG PARA REDE AÉREA DE DISTRIBUIÇÃO DE ENERGIA ELÉTRICA DE MÉDIA TENSÃO - FORNECIMENTO E INSTALAÇÃO. AF_12/2025</v>
          </cell>
        </row>
        <row r="4000">
          <cell r="A4000">
            <v>106507</v>
          </cell>
          <cell r="B4000" t="str">
            <v>CABO DE ALUMÍNIO NÚ SEM ALMA DE AÇO, BITOLA 2 AWG PARA REDE AÉREA DE DISTRIBUIÇÃO DE ENERGIA ELÉTRICA DE MÉDIA TENSÃO - FORNECIMENTO E INSTALAÇÃO. AF_12/2025</v>
          </cell>
        </row>
        <row r="4001">
          <cell r="A4001">
            <v>106508</v>
          </cell>
          <cell r="B4001" t="str">
            <v>CABO DE ALUMÍNIO NÚ SEM ALMA DE AÇO, BITOLA 2/0 AWG PARA REDE AÉREA DE DISTRIBUIÇÃO DE ENERGIA ELÉTRICA DE MÉDIA TENSÃO - FORNECIMENTO E INSTALAÇÃO. AF_12/2025</v>
          </cell>
        </row>
        <row r="4002">
          <cell r="A4002">
            <v>106509</v>
          </cell>
          <cell r="B4002" t="str">
            <v>CABO DE ALUMÍNIO NÚ SEM ALMA DE AÇO, BITOLA 4 AWG PARA REDE AÉREA DE DISTRIBUIÇÃO DE ENERGIA ELÉTRICA DE MÉDIA TENSÃO - FORNECIMENTO E INSTALAÇÃO. AF_12/2025</v>
          </cell>
        </row>
        <row r="4003">
          <cell r="A4003">
            <v>101560</v>
          </cell>
          <cell r="B4003" t="str">
            <v>CABO DE COBRE FLEXÍVEL ISOLADO, 10 MM², 0,6/1,0 KV, PARA REDE AÉREA DE DISTRIBUIÇÃO DE ENERGIA ELÉTRICA DE BAIXA TENSÃO - FORNECIMENTO E INSTALAÇÃO. AF_12/2025</v>
          </cell>
        </row>
        <row r="4004">
          <cell r="A4004">
            <v>101568</v>
          </cell>
          <cell r="B4004" t="str">
            <v>CABO DE COBRE FLEXÍVEL ISOLADO, 120 MM², 0,6/1,0 KV, PARA REDE AÉREA DE DISTRIBUIÇÃO DE ENERGIA ELÉTRICA DE BAIXA TENSÃO - FORNECIMENTO E INSTALAÇÃO. AF_12/2025</v>
          </cell>
        </row>
        <row r="4005">
          <cell r="A4005">
            <v>101561</v>
          </cell>
          <cell r="B4005" t="str">
            <v>CABO DE COBRE FLEXÍVEL ISOLADO, 16 MM², 0,6/1,0 KV, PARA REDE AÉREA DE DISTRIBUIÇÃO DE ENERGIA ELÉTRICA DE BAIXA TENSÃO - FORNECIMENTO E INSTALAÇÃO. AF_12/2025</v>
          </cell>
        </row>
        <row r="4006">
          <cell r="A4006">
            <v>101562</v>
          </cell>
          <cell r="B4006" t="str">
            <v>CABO DE COBRE FLEXÍVEL ISOLADO, 25 MM², 0,6/1,0 KV, PARA REDE AÉREA DE DISTRIBUIÇÃO DE ENERGIA ELÉTRICA DE BAIXA TENSÃO - FORNECIMENTO E INSTALAÇÃO. AF_12/2025</v>
          </cell>
        </row>
        <row r="4007">
          <cell r="A4007">
            <v>101563</v>
          </cell>
          <cell r="B4007" t="str">
            <v>CABO DE COBRE FLEXÍVEL ISOLADO, 35 MM², 0,6/1,0 KV, PARA REDE AÉREA DE DISTRIBUIÇÃO DE ENERGIA ELÉTRICA DE BAIXA TENSÃO - FORNECIMENTO E INSTALAÇÃO. AF_12/2025</v>
          </cell>
        </row>
        <row r="4008">
          <cell r="A4008">
            <v>101564</v>
          </cell>
          <cell r="B4008" t="str">
            <v>CABO DE COBRE FLEXÍVEL ISOLADO, 50 MM², 0,6/1,0 KV, PARA REDE AÉREA DE DISTRIBUIÇÃO DE ENERGIA ELÉTRICA DE BAIXA TENSÃO - FORNECIMENTO E INSTALAÇÃO. AF_12/2025</v>
          </cell>
        </row>
        <row r="4009">
          <cell r="A4009">
            <v>101565</v>
          </cell>
          <cell r="B4009" t="str">
            <v>CABO DE COBRE FLEXÍVEL ISOLADO, 70 MM², 0,6/1,0 KV, PARA REDE AÉREA DE DISTRIBUIÇÃO DE ENERGIA ELÉTRICA DE BAIXA TENSÃO - FORNECIMENTO E INSTALAÇÃO. AF_12/2025</v>
          </cell>
        </row>
        <row r="4010">
          <cell r="A4010">
            <v>101567</v>
          </cell>
          <cell r="B4010" t="str">
            <v>CABO DE COBRE FLEXÍVEL ISOLADO, 95 MM², 0,6/1,0 KV, PARA REDE AÉREA DE DISTRIBUIÇÃO DE ENERGIA ELÉTRICA DE BAIXA TENSÃO - FORNECIMENTO E INSTALAÇÃO. AF_12/2025</v>
          </cell>
        </row>
        <row r="4011">
          <cell r="A4011">
            <v>101501</v>
          </cell>
          <cell r="B4011" t="str">
            <v>ENTRADA DE ENERGIA ELÉTRICA, AÉREA, BIFÁSICA, COM CAIXA DE EMBUTIR, CABO DE 10 MM2 E DISJUNTOR DIN 50A (NÃO INCLUSO O POSTE DE CONCRETO). AF_12/2025</v>
          </cell>
        </row>
        <row r="4012">
          <cell r="A4012">
            <v>101502</v>
          </cell>
          <cell r="B4012" t="str">
            <v>ENTRADA DE ENERGIA ELÉTRICA, AÉREA, BIFÁSICA, COM CAIXA DE EMBUTIR, CABO DE 16 MM2 E DISJUNTOR DIN 50A (NÃO INCLUSO O POSTE DE CONCRETO). AF_12/2025</v>
          </cell>
        </row>
        <row r="4013">
          <cell r="A4013">
            <v>101503</v>
          </cell>
          <cell r="B4013" t="str">
            <v>ENTRADA DE ENERGIA ELÉTRICA, AÉREA, BIFÁSICA, COM CAIXA DE EMBUTIR, CABO DE 25 MM2 E DISJUNTOR DIN 50A (NÃO INCLUSO O POSTE DE CONCRETO). AF_12/2025</v>
          </cell>
        </row>
        <row r="4014">
          <cell r="A4014">
            <v>101504</v>
          </cell>
          <cell r="B4014" t="str">
            <v>ENTRADA DE ENERGIA ELÉTRICA, AÉREA, BIFÁSICA, COM CAIXA DE EMBUTIR, CABO DE 35 MM2 E DISJUNTOR DIN 50A (NÃO INCLUSO O POSTE DE CONCRETO). AF_12/2025</v>
          </cell>
        </row>
        <row r="4015">
          <cell r="A4015">
            <v>101497</v>
          </cell>
          <cell r="B4015" t="str">
            <v>ENTRADA DE ENERGIA ELÉTRICA, AÉREA, BIFÁSICA, COM CAIXA DE SOBREPOR, CABO DE 10 MM2 E DISJUNTOR DIN 50A (NÃO INCLUSO O POSTE DE CONCRETO). AF_12/2025</v>
          </cell>
        </row>
        <row r="4016">
          <cell r="A4016">
            <v>101498</v>
          </cell>
          <cell r="B4016" t="str">
            <v>ENTRADA DE ENERGIA ELÉTRICA, AÉREA, BIFÁSICA, COM CAIXA DE SOBREPOR, CABO DE 16 MM2 E DISJUNTOR DIN 50A (NÃO INCLUSO O POSTE DE CONCRETO). AF_12/2025</v>
          </cell>
        </row>
        <row r="4017">
          <cell r="A4017">
            <v>101499</v>
          </cell>
          <cell r="B4017" t="str">
            <v>ENTRADA DE ENERGIA ELÉTRICA, AÉREA, BIFÁSICA, COM CAIXA DE SOBREPOR, CABO DE 25 MM2 E DISJUNTOR DIN 50A (NÃO INCLUSO O POSTE DE CONCRETO). AF_12/2025</v>
          </cell>
        </row>
        <row r="4018">
          <cell r="A4018">
            <v>101500</v>
          </cell>
          <cell r="B4018" t="str">
            <v>ENTRADA DE ENERGIA ELÉTRICA, AÉREA, BIFÁSICA, COM CAIXA DE SOBREPOR, CABO DE 35 MM2 E DISJUNTOR DIN 50A (NÃO INCLUSO O POSTE DE CONCRETO). AF_12/2025</v>
          </cell>
        </row>
        <row r="4019">
          <cell r="A4019">
            <v>101493</v>
          </cell>
          <cell r="B4019" t="str">
            <v>ENTRADA DE ENERGIA ELÉTRICA, AÉREA, MONOFÁSICA, COM CAIXA DE EMBUTIR, CABO DE 10 MM2 E DISJUNTOR DIN 50A (NÃO INCLUSO O POSTE DE CONCRETO). AF_12/2025</v>
          </cell>
        </row>
        <row r="4020">
          <cell r="A4020">
            <v>101494</v>
          </cell>
          <cell r="B4020" t="str">
            <v>ENTRADA DE ENERGIA ELÉTRICA, AÉREA, MONOFÁSICA, COM CAIXA DE EMBUTIR, CABO DE 16 MM2 E DISJUNTOR DIN 50A (NÃO INCLUSO O POSTE DE CONCRETO). AF_12/2025</v>
          </cell>
        </row>
        <row r="4021">
          <cell r="A4021">
            <v>101495</v>
          </cell>
          <cell r="B4021" t="str">
            <v>ENTRADA DE ENERGIA ELÉTRICA, AÉREA, MONOFÁSICA, COM CAIXA DE EMBUTIR, CABO DE 25 MM2 E DISJUNTOR DIN 50A (NÃO INCLUSO O POSTE DE CONCRETO). AF_12/2025</v>
          </cell>
        </row>
        <row r="4022">
          <cell r="A4022">
            <v>101496</v>
          </cell>
          <cell r="B4022" t="str">
            <v>ENTRADA DE ENERGIA ELÉTRICA, AÉREA, MONOFÁSICA, COM CAIXA DE EMBUTIR, CABO DE 35 MM2 E DISJUNTOR DIN 50A (NÃO INCLUSO O POSTE DE CONCRETO). AF_12/2025</v>
          </cell>
        </row>
        <row r="4023">
          <cell r="A4023">
            <v>101489</v>
          </cell>
          <cell r="B4023" t="str">
            <v>ENTRADA DE ENERGIA ELÉTRICA, AÉREA, MONOFÁSICA, COM CAIXA DE SOBREPOR, CABO DE 10 MM2 E DISJUNTOR DIN 50A (NÃO INCLUSO O POSTE DE CONCRETO). AF_12/2025</v>
          </cell>
        </row>
        <row r="4024">
          <cell r="A4024">
            <v>101490</v>
          </cell>
          <cell r="B4024" t="str">
            <v>ENTRADA DE ENERGIA ELÉTRICA, AÉREA, MONOFÁSICA, COM CAIXA DE SOBREPOR, CABO DE 16 MM2 E DISJUNTOR DIN 50A (NÃO INCLUSO O POSTE DE CONCRETO). AF_12/2025</v>
          </cell>
        </row>
        <row r="4025">
          <cell r="A4025">
            <v>101491</v>
          </cell>
          <cell r="B4025" t="str">
            <v>ENTRADA DE ENERGIA ELÉTRICA, AÉREA, MONOFÁSICA, COM CAIXA DE SOBREPOR, CABO DE 25 MM2 E DISJUNTOR DIN 50A (NÃO INCLUSO O POSTE DE CONCRETO). AF_12/2025</v>
          </cell>
        </row>
        <row r="4026">
          <cell r="A4026">
            <v>101492</v>
          </cell>
          <cell r="B4026" t="str">
            <v>ENTRADA DE ENERGIA ELÉTRICA, AÉREA, MONOFÁSICA, COM CAIXA DE SOBREPOR, CABO DE 35 MM2 E DISJUNTOR DIN 50A (NÃO INCLUSO O POSTE DE CONCRETO). AF_12/2025</v>
          </cell>
        </row>
        <row r="4027">
          <cell r="A4027">
            <v>101509</v>
          </cell>
          <cell r="B4027" t="str">
            <v>ENTRADA DE ENERGIA ELÉTRICA, AÉREA, TRIFÁSICA, COM CAIXA DE EMBUTIR, CABO DE 10 MM2 E DISJUNTOR DIN 50A (NÃO INCLUSO O POSTE DE CONCRETO). AF_12/2025</v>
          </cell>
        </row>
        <row r="4028">
          <cell r="A4028">
            <v>101510</v>
          </cell>
          <cell r="B4028" t="str">
            <v>ENTRADA DE ENERGIA ELÉTRICA, AÉREA, TRIFÁSICA, COM CAIXA DE EMBUTIR, CABO DE 16 MM2 E DISJUNTOR DIN 50A (NÃO INCLUSO O POSTE DE CONCRETO). AF_12/2025</v>
          </cell>
        </row>
        <row r="4029">
          <cell r="A4029">
            <v>101511</v>
          </cell>
          <cell r="B4029" t="str">
            <v>ENTRADA DE ENERGIA ELÉTRICA, AÉREA, TRIFÁSICA, COM CAIXA DE EMBUTIR, CABO DE 25 MM2 E DISJUNTOR DIN 50A (NÃO INCLUSO O POSTE DE CONCRETO). AF_12/2025</v>
          </cell>
        </row>
        <row r="4030">
          <cell r="A4030">
            <v>101512</v>
          </cell>
          <cell r="B4030" t="str">
            <v>ENTRADA DE ENERGIA ELÉTRICA, AÉREA, TRIFÁSICA, COM CAIXA DE EMBUTIR, CABO DE 35 MM2 E DISJUNTOR DIN 50A (NÃO INCLUSO O POSTE DE CONCRETO). AF_12/2025</v>
          </cell>
        </row>
        <row r="4031">
          <cell r="A4031">
            <v>101505</v>
          </cell>
          <cell r="B4031" t="str">
            <v>ENTRADA DE ENERGIA ELÉTRICA, AÉREA, TRIFÁSICA, COM CAIXA DE SOBREPOR, CABO DE 10 MM2 E DISJUNTOR DIN 50A (NÃO INCLUSO O POSTE DE CONCRETO). AF_12/2025</v>
          </cell>
        </row>
        <row r="4032">
          <cell r="A4032">
            <v>101506</v>
          </cell>
          <cell r="B4032" t="str">
            <v>ENTRADA DE ENERGIA ELÉTRICA, AÉREA, TRIFÁSICA, COM CAIXA DE SOBREPOR, CABO DE 16 MM2 E DISJUNTOR DIN 50A (NÃO INCLUSO O POSTE DE CONCRETO). AF_12/2025</v>
          </cell>
        </row>
        <row r="4033">
          <cell r="A4033">
            <v>101507</v>
          </cell>
          <cell r="B4033" t="str">
            <v>ENTRADA DE ENERGIA ELÉTRICA, AÉREA, TRIFÁSICA, COM CAIXA DE SOBREPOR, CABO DE 25 MM2 E DISJUNTOR DIN 50A (NÃO INCLUSO O POSTE DE CONCRETO). AF_12/2025</v>
          </cell>
        </row>
        <row r="4034">
          <cell r="A4034">
            <v>101508</v>
          </cell>
          <cell r="B4034" t="str">
            <v>ENTRADA DE ENERGIA ELÉTRICA, AÉREA, TRIFÁSICA, COM CAIXA DE SOBREPOR, CABO DE 35 MM2 E DISJUNTOR DIN 50A (NÃO INCLUSO O POSTE DE CONCRETO). AF_12/2025</v>
          </cell>
        </row>
        <row r="4035">
          <cell r="A4035">
            <v>101525</v>
          </cell>
          <cell r="B4035" t="str">
            <v>ENTRADA DE ENERGIA ELÉTRICA, SUBTERRÂNEA, BIFÁSICA, COM CAIXA DE EMBUTIR, CABO DE 10 MM2 E DISJUNTOR DIN 50A (NÃO INCLUSA MURETA DE ALVENARIA). AF_12/2025</v>
          </cell>
        </row>
        <row r="4036">
          <cell r="A4036">
            <v>101526</v>
          </cell>
          <cell r="B4036" t="str">
            <v>ENTRADA DE ENERGIA ELÉTRICA, SUBTERRÂNEA, BIFÁSICA, COM CAIXA DE EMBUTIR, CABO DE 16 MM2 E DISJUNTOR DIN 50A (NÃO INCLUSA MURETA DE ALVENARIA). AF_12/2025</v>
          </cell>
        </row>
        <row r="4037">
          <cell r="A4037">
            <v>101527</v>
          </cell>
          <cell r="B4037" t="str">
            <v>ENTRADA DE ENERGIA ELÉTRICA, SUBTERRÂNEA, BIFÁSICA, COM CAIXA DE EMBUTIR, CABO DE 25 MM2 E DISJUNTOR DIN 50A (NÃO INCLUSA MURETA DE ALVENARIA). AF_12/2025</v>
          </cell>
        </row>
        <row r="4038">
          <cell r="A4038">
            <v>101528</v>
          </cell>
          <cell r="B4038" t="str">
            <v>ENTRADA DE ENERGIA ELÉTRICA, SUBTERRÂNEA, BIFÁSICA, COM CAIXA DE EMBUTIR, CABO DE 35 MM2 E DISJUNTOR DIN 50A (NÃO INCLUSA MURETA DE ALVENARIA). AF_12/2025</v>
          </cell>
        </row>
        <row r="4039">
          <cell r="A4039">
            <v>101521</v>
          </cell>
          <cell r="B4039" t="str">
            <v>ENTRADA DE ENERGIA ELÉTRICA, SUBTERRÂNEA, BIFÁSICA, COM CAIXA DE SOBREPOR, CABO DE 10 MM2 E DISJUNTOR DIN 50A (NÃO INCLUSA MURETA DE ALVENARIA). AF_12/2025</v>
          </cell>
        </row>
        <row r="4040">
          <cell r="A4040">
            <v>101522</v>
          </cell>
          <cell r="B4040" t="str">
            <v>ENTRADA DE ENERGIA ELÉTRICA, SUBTERRÂNEA, BIFÁSICA, COM CAIXA DE SOBREPOR, CABO DE 16 MM2 E DISJUNTOR DIN 50A (NÃO INCLUSA MURETA DE ALVENARIA). AF_12/2025</v>
          </cell>
        </row>
        <row r="4041">
          <cell r="A4041">
            <v>101523</v>
          </cell>
          <cell r="B4041" t="str">
            <v>ENTRADA DE ENERGIA ELÉTRICA, SUBTERRÂNEA, BIFÁSICA, COM CAIXA DE SOBREPOR, CABO DE 25 MM2 E DISJUNTOR DIN 50A (NÃO INCLUSA MURETA DE ALVENARIA). AF_12/2025</v>
          </cell>
        </row>
        <row r="4042">
          <cell r="A4042">
            <v>101524</v>
          </cell>
          <cell r="B4042" t="str">
            <v>ENTRADA DE ENERGIA ELÉTRICA, SUBTERRÂNEA, BIFÁSICA, COM CAIXA DE SOBREPOR, CABO DE 35 MM2 E DISJUNTOR DIN 50A (NÃO INCLUSA MURETA DE ALVENARIA). AF_12/2025</v>
          </cell>
        </row>
        <row r="4043">
          <cell r="A4043">
            <v>101517</v>
          </cell>
          <cell r="B4043" t="str">
            <v>ENTRADA DE ENERGIA ELÉTRICA, SUBTERRÂNEA, MONOFÁSICA, COM CAIXA DE EMBUTIR, CABO DE 10 MM2 E DISJUNTOR DIN 50A (NÃO INCLUSA MURETA DE ALVENARIA). AF_12/2025</v>
          </cell>
        </row>
        <row r="4044">
          <cell r="A4044">
            <v>101518</v>
          </cell>
          <cell r="B4044" t="str">
            <v>ENTRADA DE ENERGIA ELÉTRICA, SUBTERRÂNEA, MONOFÁSICA, COM CAIXA DE EMBUTIR, CABO DE 16 MM2 E DISJUNTOR DIN 50A (NÃO INCLUSA MURETA DE ALVENARIA). AF_12/2025</v>
          </cell>
        </row>
        <row r="4045">
          <cell r="A4045">
            <v>101519</v>
          </cell>
          <cell r="B4045" t="str">
            <v>ENTRADA DE ENERGIA ELÉTRICA, SUBTERRÂNEA, MONOFÁSICA, COM CAIXA DE EMBUTIR, CABO DE 25 MM2 E DISJUNTOR DIN 50A (NÃO INCLUSA MURETA DE ALVENARIA). AF_12/2025</v>
          </cell>
        </row>
        <row r="4046">
          <cell r="A4046">
            <v>101520</v>
          </cell>
          <cell r="B4046" t="str">
            <v>ENTRADA DE ENERGIA ELÉTRICA, SUBTERRÂNEA, MONOFÁSICA, COM CAIXA DE EMBUTIR, CABO DE 35 MM2 E DISJUNTOR DIN 50A (NÃO INCLUSA MURETA DE ALVENARIA). AF_12/2025</v>
          </cell>
        </row>
        <row r="4047">
          <cell r="A4047">
            <v>101513</v>
          </cell>
          <cell r="B4047" t="str">
            <v>ENTRADA DE ENERGIA ELÉTRICA, SUBTERRÂNEA, MONOFÁSICA, COM CAIXA DE SOBREPOR, CABO DE 10 MM2 E DISJUNTOR DIN 50A (NÃO INCLUSA MURETA DE ALVENARIA). AF_12/2025</v>
          </cell>
        </row>
        <row r="4048">
          <cell r="A4048">
            <v>101514</v>
          </cell>
          <cell r="B4048" t="str">
            <v>ENTRADA DE ENERGIA ELÉTRICA, SUBTERRÂNEA, MONOFÁSICA, COM CAIXA DE SOBREPOR, CABO DE 16 MM2 E DISJUNTOR DIN 50A (NÃO INCLUSA MURETA DE ALVENARIA). AF_12/2025</v>
          </cell>
        </row>
        <row r="4049">
          <cell r="A4049">
            <v>101515</v>
          </cell>
          <cell r="B4049" t="str">
            <v>ENTRADA DE ENERGIA ELÉTRICA, SUBTERRÂNEA, MONOFÁSICA, COM CAIXA DE SOBREPOR, CABO DE 25 MM2 E DISJUNTOR DIN 50A (NÃO INCLUSA MURETA DE ALVENARIA). AF_12/2025</v>
          </cell>
        </row>
        <row r="4050">
          <cell r="A4050">
            <v>101516</v>
          </cell>
          <cell r="B4050" t="str">
            <v>ENTRADA DE ENERGIA ELÉTRICA, SUBTERRÂNEA, MONOFÁSICA, COM CAIXA DE SOBREPOR, CABO DE 35 MM2 E DISJUNTOR DIN 50A (NÃO INCLUSA MURETA DE ALVENARIA). AF_12/2025</v>
          </cell>
        </row>
        <row r="4051">
          <cell r="A4051">
            <v>101533</v>
          </cell>
          <cell r="B4051" t="str">
            <v>ENTRADA DE ENERGIA ELÉTRICA, SUBTERRÂNEA, TRIFÁSICA, COM CAIXA DE EMBUTIR, CABO DE 10 MM2 E DISJUNTOR DIN 50A (NÃO INCLUSA MURETA DE ALVENARIA). AF_12/2025</v>
          </cell>
        </row>
        <row r="4052">
          <cell r="A4052">
            <v>101534</v>
          </cell>
          <cell r="B4052" t="str">
            <v>ENTRADA DE ENERGIA ELÉTRICA, SUBTERRÂNEA, TRIFÁSICA, COM CAIXA DE EMBUTIR, CABO DE 16 MM2 E DISJUNTOR DIN 50A (NÃO INCLUSA MURETA DE ALVENARIA). AF_12/2025</v>
          </cell>
        </row>
        <row r="4053">
          <cell r="A4053">
            <v>101535</v>
          </cell>
          <cell r="B4053" t="str">
            <v>ENTRADA DE ENERGIA ELÉTRICA, SUBTERRÂNEA, TRIFÁSICA, COM CAIXA DE EMBUTIR, CABO DE 25 MM2 E DISJUNTOR DIN 50A (NÃO INCLUSA MURETA DE ALVENARIA). AF_12/2025</v>
          </cell>
        </row>
        <row r="4054">
          <cell r="A4054">
            <v>101536</v>
          </cell>
          <cell r="B4054" t="str">
            <v>ENTRADA DE ENERGIA ELÉTRICA, SUBTERRÂNEA, TRIFÁSICA, COM CAIXA DE EMBUTIR, CABO DE 35 MM2 E DISJUNTOR DIN 50A (NÃO INCLUSA MURETA DE ALVENARIA). AF_12/2025</v>
          </cell>
        </row>
        <row r="4055">
          <cell r="A4055">
            <v>101529</v>
          </cell>
          <cell r="B4055" t="str">
            <v>ENTRADA DE ENERGIA ELÉTRICA, SUBTERRÂNEA, TRIFÁSICA, COM CAIXA DE SOBREPOR, CABO DE 10 MM2 E DISJUNTOR DIN 50A (NÃO INCLUSA MURETA DE ALVENARIA). AF_12/2025</v>
          </cell>
        </row>
        <row r="4056">
          <cell r="A4056">
            <v>101530</v>
          </cell>
          <cell r="B4056" t="str">
            <v>ENTRADA DE ENERGIA ELÉTRICA, SUBTERRÂNEA, TRIFÁSICA, COM CAIXA DE SOBREPOR, CABO DE 16 MM2 E DISJUNTOR DIN 50A (NÃO INCLUSA MURETA DE ALVENARIA). AF_12/2025</v>
          </cell>
        </row>
        <row r="4057">
          <cell r="A4057">
            <v>101531</v>
          </cell>
          <cell r="B4057" t="str">
            <v>ENTRADA DE ENERGIA ELÉTRICA, SUBTERRÂNEA, TRIFÁSICA, COM CAIXA DE SOBREPOR, CABO DE 25 MM2 E DISJUNTOR DIN 50A (NÃO INCLUSA MURETA DE ALVENARIA). AF_12/2025</v>
          </cell>
        </row>
        <row r="4058">
          <cell r="A4058">
            <v>101532</v>
          </cell>
          <cell r="B4058" t="str">
            <v>ENTRADA DE ENERGIA ELÉTRICA, SUBTERRÂNEA, TRIFÁSICA, COM CAIXA DE SOBREPOR, CABO DE 35 MM2 E DISJUNTOR DIN 50A (NÃO INCLUSA MURETA DE ALVENARIA). AF_12/2025</v>
          </cell>
        </row>
        <row r="4059">
          <cell r="A4059">
            <v>101549</v>
          </cell>
          <cell r="B4059" t="str">
            <v>GRAMPO PARALELO METÁLICO, PARA REDES AÉREAS DE DISTRIBUIÇÃO DE ENERGIA ELÉTRICA DE BAIXA TENSÃO - FORNECIMENTO E INSTALAÇÃO. AF_12/2025</v>
          </cell>
        </row>
        <row r="4060">
          <cell r="A4060">
            <v>101547</v>
          </cell>
          <cell r="B4060" t="str">
            <v>ISOLADOR, TIPO DISCO, PARA TENSÃO 15 KV - FORNECIMENTO E INSTALAÇÃO. AF_12/2025</v>
          </cell>
        </row>
        <row r="4061">
          <cell r="A4061">
            <v>101546</v>
          </cell>
          <cell r="B4061" t="str">
            <v>ISOLADOR, TIPO PINO, PARA TENSÃO 15 KV - FORNECIMENTO E INSTALAÇÃO. AF_12/2025</v>
          </cell>
        </row>
        <row r="4062">
          <cell r="A4062">
            <v>101548</v>
          </cell>
          <cell r="B4062" t="str">
            <v>ISOLADOR, TIPO ROLDANA, PARA BAIXA TENSÃO - FORNECIMENTO E INSTALAÇÃO. AF_12/2025</v>
          </cell>
        </row>
        <row r="4063">
          <cell r="A4063">
            <v>94764</v>
          </cell>
          <cell r="B4063" t="str">
            <v>ADAPTADOR COM FLANGE E ANEL DE VEDAÇÃO, CPVC, ROSCÁVEL, DN 15 MM, INSTALADO EM RESERVAÇÃO PREDIAL DE ÁGUA - FORNECIMENTO E INSTALAÇÃO. AF_04/2024</v>
          </cell>
        </row>
        <row r="4064">
          <cell r="A4064">
            <v>94765</v>
          </cell>
          <cell r="B4064" t="str">
            <v>ADAPTADOR COM FLANGE E ANEL DE VEDAÇÃO, CPVC, ROSCÁVEL, DN 22 MM, INSTALADO EM RESERVAÇÃO PREDIAL DE ÁGUA - FORNECIMENTO E INSTALAÇÃO. AF_04/2024</v>
          </cell>
        </row>
        <row r="4065">
          <cell r="A4065">
            <v>94766</v>
          </cell>
          <cell r="B4065" t="str">
            <v>ADAPTADOR COM FLANGE E ANEL DE VEDAÇÃO, CPVC, ROSCÁVEL, DN 28 MM, INSTALADO EM RESERVAÇÃO PREDIAL DE ÁGUA - FORNECIMENTO E INSTALAÇÃO. AF_04/2024</v>
          </cell>
        </row>
        <row r="4066">
          <cell r="A4066">
            <v>94767</v>
          </cell>
          <cell r="B4066" t="str">
            <v>ADAPTADOR COM FLANGE E ANEL DE VEDAÇÃO, CPVC, ROSCÁVEL, DN 35 MM, INSTALADO EM RESERVAÇÃO PREDIAL DE ÁGUA - FORNECIMENTO E INSTALAÇÃO. AF_04/2024</v>
          </cell>
        </row>
        <row r="4067">
          <cell r="A4067">
            <v>94768</v>
          </cell>
          <cell r="B4067" t="str">
            <v>ADAPTADOR COM FLANGE E ANEL DE VEDAÇÃO, CPVC, ROSCÁVEL, DN 42 MM, INSTALADO EM RESERVAÇÃO PREDIAL DE ÁGUA - FORNECIMENTO E INSTALAÇÃO. AF_04/2024</v>
          </cell>
        </row>
        <row r="4068">
          <cell r="A4068">
            <v>94769</v>
          </cell>
          <cell r="B4068" t="str">
            <v>ADAPTADOR COM FLANGE E ANEL DE VEDAÇÃO, CPVC, ROSCÁVEL, DN 54 MM, INSTALADO EM RESERVAÇÃO PREDIAL DE ÁGUA - FORNECIMENTO E INSTALAÇÃO. AF_04/2024</v>
          </cell>
        </row>
        <row r="4069">
          <cell r="A4069">
            <v>94783</v>
          </cell>
          <cell r="B4069" t="str">
            <v>ADAPTADOR COM FLANGE E ANEL DE VEDAÇÃO, PVC, SOLDÁVEL, DN 20 MM X 1/2", INSTALADO EM RESERVAÇÃO PREDIAL DE ÁGUA - FORNECIMENTO E INSTALAÇÃO. AF_04/2024</v>
          </cell>
        </row>
        <row r="4070">
          <cell r="A4070">
            <v>94703</v>
          </cell>
          <cell r="B4070" t="str">
            <v>ADAPTADOR COM FLANGE E ANEL DE VEDAÇÃO, PVC, SOLDÁVEL, DN 25 MM X 3/4", INSTALADO EM RESERVAÇÃO PREDIAL DE ÁGUA - FORNECIMENTO E INSTALAÇÃO. AF_04/2024</v>
          </cell>
        </row>
        <row r="4071">
          <cell r="A4071">
            <v>94704</v>
          </cell>
          <cell r="B4071" t="str">
            <v>ADAPTADOR COM FLANGE E ANEL DE VEDAÇÃO, PVC, SOLDÁVEL, DN 32 MM X 1", INSTALADO EM RESERVAÇÃO PREDIAL DE ÁGUA - FORNECIMENTO E INSTALAÇÃO. AF_04/2024</v>
          </cell>
        </row>
        <row r="4072">
          <cell r="A4072">
            <v>94705</v>
          </cell>
          <cell r="B4072" t="str">
            <v>ADAPTADOR COM FLANGE E ANEL DE VEDAÇÃO, PVC, SOLDÁVEL, DN 40 MM X 1 1/4", INSTALADO EM RESERVAÇÃO PREDIAL DE ÁGUA - FORNECIMENTO E INSTALAÇÃO. AF_04/2024</v>
          </cell>
        </row>
        <row r="4073">
          <cell r="A4073">
            <v>94706</v>
          </cell>
          <cell r="B4073" t="str">
            <v>ADAPTADOR COM FLANGE E ANEL DE VEDAÇÃO, PVC, SOLDÁVEL, DN 50 MM X 1 1/2", INSTALADO EM RESERVAÇÃO PREDIAL DE ÁGUA - FORNECIMENTO E INSTALAÇÃO. AF_04/2024</v>
          </cell>
        </row>
        <row r="4074">
          <cell r="A4074">
            <v>94707</v>
          </cell>
          <cell r="B4074" t="str">
            <v>ADAPTADOR COM FLANGE E ANEL DE VEDAÇÃO, PVC, SOLDÁVEL, DN 60 MM X 2", INSTALADO EM RESERVAÇÃO PREDIAL DE ÁGUA - FORNECIMENTO E INSTALAÇÃO. AF_04/2024</v>
          </cell>
        </row>
        <row r="4075">
          <cell r="A4075">
            <v>94715</v>
          </cell>
          <cell r="B4075" t="str">
            <v>ADAPTADOR COM FLANGES LIVRES, PVC, SOLDÁVEL, DN 110 MM X 4", INSTALADO EM RESERVAÇÃO PREDIAL DE ÁGUA - FORNECIMENTO E INSTALAÇÃO. AF_04/2024</v>
          </cell>
        </row>
        <row r="4076">
          <cell r="A4076">
            <v>94713</v>
          </cell>
          <cell r="B4076" t="str">
            <v>ADAPTADOR COM FLANGES LIVRES, PVC, SOLDÁVEL, DN 75 MM X 2 1/2", INSTALADO EM RESERVAÇÃO PREDIAL DE ÁGUA - FORNECIMENTO E INSTALAÇÃO. AF_04/2024</v>
          </cell>
        </row>
        <row r="4077">
          <cell r="A4077">
            <v>94714</v>
          </cell>
          <cell r="B4077" t="str">
            <v>ADAPTADOR COM FLANGES LIVRES, PVC, SOLDÁVEL, DN 85 MM X 3", INSTALADO EM RESERVAÇÃO PREDIAL DE ÁGUA - FORNECIMENTO E INSTALAÇÃO. AF_04/2024</v>
          </cell>
        </row>
        <row r="4078">
          <cell r="A4078">
            <v>94670</v>
          </cell>
          <cell r="B4078" t="str">
            <v>ADAPTADOR CURTO COM BOLSA E ROSCA PARA REGISTRO, PVC, SOLDÁVEL, DN 110 MM X 4", INSTALADO EM RESERVAÇÃO PREDIAL DE ÁGUA - FORNECIMENTO E INSTALAÇÃO. AF_04/2024</v>
          </cell>
        </row>
        <row r="4079">
          <cell r="A4079">
            <v>94656</v>
          </cell>
          <cell r="B4079" t="str">
            <v>ADAPTADOR CURTO COM BOLSA E ROSCA PARA REGISTRO, PVC, SOLDÁVEL, DN 25 MM X 3/4", INSTALADO EM RESERVAÇÃO PREDIAL DE ÁGUA - FORNECIMENTO E INSTALAÇÃO. AF_04/2024</v>
          </cell>
        </row>
        <row r="4080">
          <cell r="A4080">
            <v>94658</v>
          </cell>
          <cell r="B4080" t="str">
            <v>ADAPTADOR CURTO COM BOLSA E ROSCA PARA REGISTRO, PVC, SOLDÁVEL, DN 32 MM X 1", INSTALADO EM RESERVAÇÃO PREDIAL DE ÁGUA - FORNECIMENTO E INSTALAÇÃO. AF_04/2024</v>
          </cell>
        </row>
        <row r="4081">
          <cell r="A4081">
            <v>94660</v>
          </cell>
          <cell r="B4081" t="str">
            <v>ADAPTADOR CURTO COM BOLSA E ROSCA PARA REGISTRO, PVC, SOLDÁVEL, DN 40 MM X 1 1/4", INSTALADO EM RESERVAÇÃO PREDIAL DE ÁGUA - FORNECIMENTO E INSTALAÇÃO. AF_04/2024</v>
          </cell>
        </row>
        <row r="4082">
          <cell r="A4082">
            <v>94662</v>
          </cell>
          <cell r="B4082" t="str">
            <v>ADAPTADOR CURTO COM BOLSA E ROSCA PARA REGISTRO, PVC, SOLDÁVEL, DN 50 MM X 1 1/2", INSTALADO EM RESERVAÇÃO PREDIAL DE ÁGUA - FORNECIMENTO E INSTALAÇÃO. AF_04/2024</v>
          </cell>
        </row>
        <row r="4083">
          <cell r="A4083">
            <v>94664</v>
          </cell>
          <cell r="B4083" t="str">
            <v>ADAPTADOR CURTO COM BOLSA E ROSCA PARA REGISTRO, PVC, SOLDÁVEL, DN 60 MM X 2", INSTALADO EM RESERVAÇÃO PREDIAL DE ÁGUA - FORNECIMENTO E INSTALAÇÃO. AF_04/2024</v>
          </cell>
        </row>
        <row r="4084">
          <cell r="A4084">
            <v>94666</v>
          </cell>
          <cell r="B4084" t="str">
            <v>ADAPTADOR CURTO COM BOLSA E ROSCA PARA REGISTRO, PVC, SOLDÁVEL, DN 75 MM X 2 1/2", INSTALADO EM RESERVAÇÃO PREDIAL DE ÁGUA - FORNECIMENTO E INSTALAÇÃO. AF_04/2024</v>
          </cell>
        </row>
        <row r="4085">
          <cell r="A4085">
            <v>94668</v>
          </cell>
          <cell r="B4085" t="str">
            <v>ADAPTADOR CURTO COM BOLSA E ROSCA PARA REGISTRO, PVC, SOLDÁVEL, DN 85 MM X 3", INSTALADO EM RESERVAÇÃO PREDIAL DE ÁGUA - FORNECIMENTO E INSTALAÇÃO. AF_04/2024</v>
          </cell>
        </row>
        <row r="4086">
          <cell r="A4086">
            <v>105215</v>
          </cell>
          <cell r="B4086" t="str">
            <v>BUCHA DE REDUÇÃO CPVC, SOLDÁVEL, DN 28 X 22 MM, INSTALADO EM RESERVAÇÃO PREDIAL DE ÁGUA - FORNECIMENTO E INSTALAÇÃO. AF_04/2024</v>
          </cell>
        </row>
        <row r="4087">
          <cell r="A4087">
            <v>105216</v>
          </cell>
          <cell r="B4087" t="str">
            <v>BUCHA DE REDUÇÃO CPVC, SOLDÁVEL, DN 35 X 28 MM, INSTALADO EM RESERVAÇÃO PREDIAL DE ÁGUA - FORNECIMENTO E INSTALAÇÃO. AF_04/2024</v>
          </cell>
        </row>
        <row r="4088">
          <cell r="A4088">
            <v>105217</v>
          </cell>
          <cell r="B4088" t="str">
            <v>BUCHA DE REDUÇÃO CPVC, SOLDÁVEL, DN 42 X 22 MM, INSTALADO EM RESERVAÇÃO PREDIAL DE ÁGUA - FORNECIMENTO E INSTALAÇÃO. AF_04/2024</v>
          </cell>
        </row>
        <row r="4089">
          <cell r="A4089">
            <v>105214</v>
          </cell>
          <cell r="B4089" t="str">
            <v>BUCHA DE REDUÇÃO CPVC, SOLDÁVEL, DN 54 X 28 MM, INSTALADO EM RESERVAÇÃO PREDIAL DE ÁGUA - FORNECIMENTO E INSTALAÇÃO. AF_04/2024</v>
          </cell>
        </row>
        <row r="4090">
          <cell r="A4090">
            <v>105218</v>
          </cell>
          <cell r="B4090" t="str">
            <v>BUCHA DE REDUÇÃO CPVC, SOLDÁVEL, DN 54 X 35 MM, INSTALADO EM RESERVAÇÃO PREDIAL DE ÁGUA - FORNECIMENTO E INSTALAÇÃO. AF_04/2024</v>
          </cell>
        </row>
        <row r="4091">
          <cell r="A4091">
            <v>105213</v>
          </cell>
          <cell r="B4091" t="str">
            <v>BUCHA DE REDUÇÃO EM COBRE, PONTA X BOLSA, 66 X 54 MM, INSTALADO EM RESERVAÇÃO PREDIAL DE ÁGUA - FORNECIMENTO E INSTALAÇÃO. AF_04/2024</v>
          </cell>
        </row>
        <row r="4092">
          <cell r="A4092">
            <v>105233</v>
          </cell>
          <cell r="B4092" t="str">
            <v>BUCHA DE REDUÇÃO PVC, SOLDÁVEL, LONGA, DN 40 X 25 MM, INSTALADO EM RESERVAÇÃO PREDIAL DE ÁGUA - FORNECIMENTO E INSTALAÇÃO. AF_04/2024</v>
          </cell>
        </row>
        <row r="4093">
          <cell r="A4093">
            <v>105234</v>
          </cell>
          <cell r="B4093" t="str">
            <v>BUCHA DE REDUÇÃO PVC, SOLDÁVEL, LONGA, DN 50 X 25 MM, INSTALADO EM RESERVAÇÃO PREDIAL DE ÁGUA - FORNECIMENTO E INSTALAÇÃO. AF_04/2024</v>
          </cell>
        </row>
        <row r="4094">
          <cell r="A4094">
            <v>105228</v>
          </cell>
          <cell r="B4094" t="str">
            <v>BUCHA DE REDUÇÃO PVC, SOLDÁVEL, LONGA, DN 50 X 32 MM, INSTALADO EM RESERVAÇÃO PREDIAL DE ÁGUA - FORNECIMENTO E INSTALAÇÃO. AF_04/2024</v>
          </cell>
        </row>
        <row r="4095">
          <cell r="A4095">
            <v>105138</v>
          </cell>
          <cell r="B4095" t="str">
            <v>BUCHA DE REDUÇÃO PVC, SOLDÁVEL, LONGA, DN 60 X 25 MM, INSTALADO EM RESERVAÇÃO PREDIAL DE ÁGUA - FORNECIMENTO E INSTALAÇÃO. AF_04/2024</v>
          </cell>
        </row>
        <row r="4096">
          <cell r="A4096">
            <v>105139</v>
          </cell>
          <cell r="B4096" t="str">
            <v>BUCHA DE REDUÇÃO PVC, SOLDÁVEL, LONGA, DN 60 X 32 MM, INSTALADO EM RESERVAÇÃO PREDIAL DE ÁGUA - FORNECIMENTO E INSTALAÇÃO. AF_04/2024</v>
          </cell>
        </row>
        <row r="4097">
          <cell r="A4097">
            <v>105140</v>
          </cell>
          <cell r="B4097" t="str">
            <v>BUCHA DE REDUÇÃO PVC, SOLDÁVEL, LONGA, DN 60 X 50 MM, INSTALADO EM RESERVAÇÃO PREDIAL DE ÁGUA - FORNECIMENTO E INSTALAÇÃO. AF_04/2024</v>
          </cell>
        </row>
        <row r="4098">
          <cell r="A4098">
            <v>105141</v>
          </cell>
          <cell r="B4098" t="str">
            <v>BUCHA DE REDUÇÃO PVC, SOLDÁVEL, LONGA, DN 75 X 50 MM, INSTALADO EM RESERVAÇÃO PREDIAL DE ÁGUA - FORNECIMENTO E INSTALAÇÃO. AF_04/2024</v>
          </cell>
        </row>
        <row r="4099">
          <cell r="A4099">
            <v>105172</v>
          </cell>
          <cell r="B4099" t="str">
            <v>BUCHA DE REDUÇÃO, EM FERRO GALVANIZADO, CONEXÃO ROSQUEADA, DN 80 MM X 50 MM (3" X 2"), INSTALADO EM RESERVAÇÃO PREDIAL DE ÁGUA - FORNECIMENTO E INSTALAÇÃO. AF_04/2024</v>
          </cell>
        </row>
        <row r="4100">
          <cell r="A4100">
            <v>105169</v>
          </cell>
          <cell r="B4100" t="str">
            <v>BUCHA DE REDUÇÃO, EM FERRO GALVANIZADO, CONEXÃO ROSQUEADA, DN 80 MM X 65 MM (3" X 2 1/2"), INSTALADO EM RESERVAÇÃO PREDIAL DE ÁGUA - FORNECIMENTO E INSTALAÇÃO. AF_04/2024</v>
          </cell>
        </row>
        <row r="4101">
          <cell r="A4101">
            <v>105230</v>
          </cell>
          <cell r="B4101" t="str">
            <v>BUCHA DE REDUÇÃO, PPR, DN 25 X 20 MM, INSTALADO EM RESERVAÇÃO PREDIAL DE ÁGUA - FORNECIMENTO E INSTALAÇÃO. AF_04/2024</v>
          </cell>
        </row>
        <row r="4102">
          <cell r="A4102">
            <v>105231</v>
          </cell>
          <cell r="B4102" t="str">
            <v>BUCHA DE REDUÇÃO, PPR, DN 32 X 25 MM, INSTALADO EM RESERVAÇÃO PREDIAL DE ÁGUA - FORNECIMENTO E INSTALAÇÃO. AF_04/2024</v>
          </cell>
        </row>
        <row r="4103">
          <cell r="A4103">
            <v>105232</v>
          </cell>
          <cell r="B4103" t="str">
            <v>BUCHA DE REDUÇÃO, PPR, DN 40 X 25 MM, INSTALADO EM RESERVAÇÃO PREDIAL DE ÁGUA - FORNECIMENTO E INSTALAÇÃO. AF_04/2024</v>
          </cell>
        </row>
        <row r="4104">
          <cell r="A4104">
            <v>105229</v>
          </cell>
          <cell r="B4104" t="str">
            <v>BUCHA DE REDUÇÃO, PPR, DN 50 X 25 MM, INSTALADO EM RESERVAÇÃO PREDIAL DE ÁGUA - FORNECIMENTO E INSTALAÇÃO. AF_04/2024</v>
          </cell>
        </row>
        <row r="4105">
          <cell r="A4105">
            <v>105146</v>
          </cell>
          <cell r="B4105" t="str">
            <v>BUCHA DE REDUÇÃO, PPR, DN 50 X 32 MM, INSTALADO EM RESERVAÇÃO PREDIAL DE ÁGUA - FORNECIMENTO E INSTALAÇÃO. AF_04/2024</v>
          </cell>
        </row>
        <row r="4106">
          <cell r="A4106">
            <v>96738</v>
          </cell>
          <cell r="B4106" t="str">
            <v>CONECTOR MACHO, PPR, 25 MM X 1/2'', INSTALADO EM RESERVAÇÃO PREDIAL DE ÁGUA - FORNECIMENTO E INSTALAÇÃO. AF_04/2024</v>
          </cell>
        </row>
        <row r="4107">
          <cell r="A4107">
            <v>96740</v>
          </cell>
          <cell r="B4107" t="str">
            <v>CONECTOR MACHO, PPR, 32 MM X 3/4'', INSTALADO EM RESERVAÇÃO PREDIAL DE ÁGUA - FORNECIMENTO E INSTALAÇÃO. AF_04/2024</v>
          </cell>
        </row>
        <row r="4108">
          <cell r="A4108">
            <v>94738</v>
          </cell>
          <cell r="B4108" t="str">
            <v>CONECTOR, CPVC, SOLDÁVEL, DN 114 MM X 4", INSTALADO EM RESERVAÇÃO PREDIAL DE ÁGUA - FORNECIMENTO E INSTALAÇÃO. AF_04/2024</v>
          </cell>
        </row>
        <row r="4109">
          <cell r="A4109">
            <v>94724</v>
          </cell>
          <cell r="B4109" t="str">
            <v>CONECTOR, CPVC, SOLDÁVEL, DN 22 MM X 3/4", INSTALADO EM RESERVAÇÃO PREDIAL DE ÁGUA - FORNECIMENTO E INSTALAÇÃO. AF_04/2024</v>
          </cell>
        </row>
        <row r="4110">
          <cell r="A4110">
            <v>94726</v>
          </cell>
          <cell r="B4110" t="str">
            <v>CONECTOR, CPVC, SOLDÁVEL, DN 28 MM X 1", INSTALADO EM RESERVAÇÃO PREDIAL DE ÁGUA - FORNECIMENTO E INSTALAÇÃO. AF_04/2024</v>
          </cell>
        </row>
        <row r="4111">
          <cell r="A4111">
            <v>94728</v>
          </cell>
          <cell r="B4111" t="str">
            <v>CONECTOR, CPVC, SOLDÁVEL, DN 35 MM X 1 1/4", INSTALADO EM RESERVAÇÃO PREDIAL DE ÁGUA - FORNECIMENTO E INSTALAÇÃO. AF_04/2024</v>
          </cell>
        </row>
        <row r="4112">
          <cell r="A4112">
            <v>94730</v>
          </cell>
          <cell r="B4112" t="str">
            <v>CONECTOR, CPVC, SOLDÁVEL, DN 42 MM X 1 1/2", INSTALADO EM RESERVAÇÃO PREDIAL DE ÁGUA - FORNECIMENTO E INSTALAÇÃO. AF_04/2024</v>
          </cell>
        </row>
        <row r="4113">
          <cell r="A4113">
            <v>94732</v>
          </cell>
          <cell r="B4113" t="str">
            <v>CONECTOR, CPVC, SOLDÁVEL, DN 54 MM X 2", INSTALADO EM RESERVAÇÃO PREDIAL DE ÁGUA - FORNECIMENTO E INSTALAÇÃO. AF_04/2024</v>
          </cell>
        </row>
        <row r="4114">
          <cell r="A4114">
            <v>94734</v>
          </cell>
          <cell r="B4114" t="str">
            <v>CONECTOR, CPVC, SOLDÁVEL, DN 73 MM X 2 1/2", INSTALADO EM RESERVAÇÃO PREDIAL DE ÁGUA - FORNECIMENTO E INSTALAÇÃO. AF_04/2024</v>
          </cell>
        </row>
        <row r="4115">
          <cell r="A4115">
            <v>94736</v>
          </cell>
          <cell r="B4115" t="str">
            <v>CONECTOR, CPVC, SOLDÁVEL, DN 89 MM X 3", INSTALADO EM RESERVAÇÃO PREDIAL DE ÁGUA - FORNECIMENTO E INSTALAÇÃO. AF_04/2024</v>
          </cell>
        </row>
        <row r="4116">
          <cell r="A4116">
            <v>94483</v>
          </cell>
          <cell r="B4116" t="str">
            <v>CONJUNTO HIDRÁULICO EM AÇO ROSCÁVEL PARA INSTALAÇÃO DE BOMBA, DN SUCÇÃO 32 MM (1 1/4") E DN RECALQUE 25 MM (1"), PARA EDIFICAÇÃO COM 4 PAVIMENTOS - FORNECIMENTO E INSTALAÇÃO. AF_04/2024</v>
          </cell>
        </row>
        <row r="4117">
          <cell r="A4117">
            <v>94482</v>
          </cell>
          <cell r="B4117" t="str">
            <v>CONJUNTO HIDRÁULICO EM AÇO ROSCÁVEL PARA INSTALAÇÃO DE BOMBA, DN SUCÇÃO 40 MM (1 1/2") E DN RECALQUE 32 MM (1 1/4"), PARA EDIFICAÇÃO COM 8 PAVIMENTOS - FORNECIMENTO E INSTALAÇÃO. AF_04/2024</v>
          </cell>
        </row>
        <row r="4118">
          <cell r="A4118">
            <v>94481</v>
          </cell>
          <cell r="B4118" t="str">
            <v>CONJUNTO HIDRÁULICO EM AÇO ROSCÁVEL PARA INSTALAÇÃO DE BOMBA, DN SUCÇÃO 50 MM (2") E DN RECALQUE 40 MM (1 1/2"), PARA EDIFICAÇÃO COM 12 PAVIMENTOS - FORNECIMENTO E INSTALAÇÃO. AF_04/2024</v>
          </cell>
        </row>
        <row r="4119">
          <cell r="A4119">
            <v>94480</v>
          </cell>
          <cell r="B4119" t="str">
            <v>CONJUNTO HIDRÁULICO EM AÇO ROSCÁVEL PARA INSTALAÇÃO DE BOMBA, DN SUCÇÃO 65 MM (2½") E DN RECALQUE 50 MM (2"), PARA EDIFICAÇÃO COM 18 PAVIMENTOS - FORNECIMENTO E INSTALAÇÃO. AF_04/2024</v>
          </cell>
        </row>
        <row r="4120">
          <cell r="A4120">
            <v>94472</v>
          </cell>
          <cell r="B4120" t="str">
            <v>COTOVELO 45 GRAUS, EM FERRO GALVANIZADO, CONEXÃO ROSQUEADA, DN 50 MM (2"), INSTALADO EM RESERVAÇÃO PREDIAL DE ÁGUA - FORNECIMENTO E INSTALAÇÃO. AF_04/2024</v>
          </cell>
        </row>
        <row r="4121">
          <cell r="A4121">
            <v>94474</v>
          </cell>
          <cell r="B4121" t="str">
            <v>COTOVELO 45 GRAUS, EM FERRO GALVANIZADO, CONEXÃO ROSQUEADA, DN 65 MM (2 1/2"), INSTALADO EM RESERVAÇÃO PREDIAL DE ÁGUA - FORNECIMENTO E INSTALAÇÃO. AF_04/2024</v>
          </cell>
        </row>
        <row r="4122">
          <cell r="A4122">
            <v>94476</v>
          </cell>
          <cell r="B4122" t="str">
            <v>COTOVELO 45 GRAUS, EM FERRO GALVANIZADO, CONEXÃO ROSQUEADA, DN 80 MM (3"), INSTALADO EM RESERVAÇÃO PREDIAL DE ÁGUA - FORNECIMENTO E INSTALAÇÃO. AF_04/2024</v>
          </cell>
        </row>
        <row r="4123">
          <cell r="A4123">
            <v>94471</v>
          </cell>
          <cell r="B4123" t="str">
            <v>COTOVELO 90 GRAUS, EM FERRO GALVANIZADO, CONEXÃO ROSQUEADA, DN 50 MM (2"), INSTALADO EM RESERVAÇÃO PREDIAL DE ÁGUA - FORNECIMENTO E INSTALAÇÃO. AF_04/2024</v>
          </cell>
        </row>
        <row r="4124">
          <cell r="A4124">
            <v>94473</v>
          </cell>
          <cell r="B4124" t="str">
            <v>COTOVELO 90 GRAUS, EM FERRO GALVANIZADO, CONEXÃO ROSQUEADA, DN 65 MM (2 1/2"), INSTALADO EM RESERVAÇÃO PREDIAL DE ÁGUA - FORNECIMENTO E INSTALAÇÃO. AF_04/2024</v>
          </cell>
        </row>
        <row r="4125">
          <cell r="A4125">
            <v>94475</v>
          </cell>
          <cell r="B4125" t="str">
            <v>COTOVELO 90 GRAUS, EM FERRO GALVANIZADO, CONEXÃO ROSQUEADA, DN 80 MM (3"), INSTALADO EM RESERVAÇÃO PREDIAL DE ÁGUA - FORNECIMENTO E INSTALAÇÃO. AF_04/2024</v>
          </cell>
        </row>
        <row r="4126">
          <cell r="A4126">
            <v>105194</v>
          </cell>
          <cell r="B4126" t="str">
            <v>COTOVELO 90 GRAUS, EM FERRO GALVANIZADO, MACHO/FÊMEA, CONEXÃO ROSQUEADA, DN 50 MM (2"), INSTALADO EM RESERVAÇÃO PREDIAL DE ÁGUA - FORNECIMENTO E INSTALAÇÃO. AF_04/2024</v>
          </cell>
        </row>
        <row r="4127">
          <cell r="A4127">
            <v>105195</v>
          </cell>
          <cell r="B4127" t="str">
            <v>COTOVELO 90 GRAUS, EM FERRO GALVANIZADO, MACHO/FÊMEA, CONEXÃO ROSQUEADA, DN 80 MM (3"), INSTALADO EM RESERVAÇÃO PREDIAL DE ÁGUA - FORNECIMENTO E INSTALAÇÃO. AF_04/2024</v>
          </cell>
        </row>
        <row r="4128">
          <cell r="A4128">
            <v>105178</v>
          </cell>
          <cell r="B4128" t="str">
            <v>COTOVELO DE REDUÇÃO, 90 GRAUS, EM FERRO GALVANIZADO, CONEXÃO ROSQUEADA, DN 65 MM X 50 MM (2 1/2" X 2"), INSTALADO EM RESERVAÇÃO PREDIAL DE ÁGUA - FORNECIMENTO E INSTALAÇÃO. AF_04/2024</v>
          </cell>
        </row>
        <row r="4129">
          <cell r="A4129">
            <v>94620</v>
          </cell>
          <cell r="B4129" t="str">
            <v>COTOVELO EM COBRE, DN 104 MM, 90 GRAUS, SEM ANEL DE SOLDA, INSTALADO EM RESERVAÇÃO PREDIAL DE ÁGUA - FORNECIMENTO E INSTALAÇÃO. AF_04/2024</v>
          </cell>
        </row>
        <row r="4130">
          <cell r="A4130">
            <v>94614</v>
          </cell>
          <cell r="B4130" t="str">
            <v>COTOVELO EM COBRE, DN 54 MM, 90 GRAUS, SEM ANEL DE SOLDA, INSTALADO EM RESERVAÇÃO PREDIAL DE ÁGUA - FORNECIMENTO E INSTALAÇÃO. AF_04/2024</v>
          </cell>
        </row>
        <row r="4131">
          <cell r="A4131">
            <v>94616</v>
          </cell>
          <cell r="B4131" t="str">
            <v>COTOVELO EM COBRE, DN 66 MM, 90 GRAUS, SEM ANEL DE SOLDA, INSTALADO EM RESERVAÇÃO PREDIAL DE ÁGUA - FORNECIMENTO E INSTALAÇÃO. AF_04/2024</v>
          </cell>
        </row>
        <row r="4132">
          <cell r="A4132">
            <v>94618</v>
          </cell>
          <cell r="B4132" t="str">
            <v>COTOVELO EM COBRE, DN 79 MM, 90 GRAUS, SEM ANEL DE SOLDA, INSTALADO EM RESERVAÇÃO PREDIAL DE ÁGUA - FORNECIMENTO E INSTALAÇÃO. AF_04/2024</v>
          </cell>
        </row>
        <row r="4133">
          <cell r="A4133">
            <v>105193</v>
          </cell>
          <cell r="B4133" t="str">
            <v>COTOVELO, 90 GRAUS, EM FERRO GALVANIZADO, MACHO/FÊMEA, CONEXÃO ROSQUEADA, DN 65 MM (2 1/2"), INSTALADO EM RESERVAÇÃO PREDIAL DE ÁGUA - FORNECIMENTO E INSTALAÇÃO. AF_04/2024</v>
          </cell>
        </row>
        <row r="4134">
          <cell r="A4134">
            <v>105197</v>
          </cell>
          <cell r="B4134" t="str">
            <v>CURVA 45 GRAUS, EM FERRO GALVANIZADO, FÊMEA, CONEXÃO ROSQUEADA, DN 50 MM (2"), INSTALADO EM RESERVAÇÃO PREDIAL DE ÁGUA - FORNECIMENTO E INSTALAÇÃO. AF_04/2024</v>
          </cell>
        </row>
        <row r="4135">
          <cell r="A4135">
            <v>105196</v>
          </cell>
          <cell r="B4135" t="str">
            <v>CURVA 45 GRAUS, EM FERRO GALVANIZADO, FÊMEA, CONEXÃO ROSQUEADA, DN 65 MM (2 1/2"), INSTALADO EM RESERVAÇÃO PREDIAL DE ÁGUA - FORNECIMENTO E INSTALAÇÃO. AF_04/2024</v>
          </cell>
        </row>
        <row r="4136">
          <cell r="A4136">
            <v>105198</v>
          </cell>
          <cell r="B4136" t="str">
            <v>CURVA 45 GRAUS, EM FERRO GALVANIZADO, FÊMEA, CONEXÃO ROSQUEADA, DN 80 MM (3"), INSTALADO EM RESERVAÇÃO PREDIAL DE ÁGUA - FORNECIMENTO E INSTALAÇÃO. AF_04/2024</v>
          </cell>
        </row>
        <row r="4137">
          <cell r="A4137">
            <v>105200</v>
          </cell>
          <cell r="B4137" t="str">
            <v>CURVA 45 GRAUS, EM FERRO GALVANIZADO, MACHO/FÊMEA, CONEXÃO ROSQUEADA, DN 50 MM (2"), INSTALADO EM RESERVAÇÃO PREDIAL DE ÁGUA - FORNECIMENTO E INSTALAÇÃO. AF_04/2024</v>
          </cell>
        </row>
        <row r="4138">
          <cell r="A4138">
            <v>105199</v>
          </cell>
          <cell r="B4138" t="str">
            <v>CURVA 45 GRAUS, EM FERRO GALVANIZADO, MACHO/FÊMEA, CONEXÃO ROSQUEADA, DN 65 MM (2 1/2"), INSTALADO EM RESERVAÇÃO PREDIAL DE ÁGUA - FORNECIMENTO E INSTALAÇÃO. AF_04/2024</v>
          </cell>
        </row>
        <row r="4139">
          <cell r="A4139">
            <v>105201</v>
          </cell>
          <cell r="B4139" t="str">
            <v>CURVA 45 GRAUS, EM FERRO GALVANIZADO, MACHO/FÊMEA, CONEXÃO ROSQUEADA, DN 80 MM (3"), INSTALADO EM RESERVAÇÃO PREDIAL DE ÁGUA - FORNECIMENTO E INSTALAÇÃO. AF_04/2024</v>
          </cell>
        </row>
        <row r="4140">
          <cell r="A4140">
            <v>94741</v>
          </cell>
          <cell r="B4140" t="str">
            <v>CURVA 90 GRAUS, CPVC, SOLDÁVEL, DN 22 MM, INSTALADO EM RESERVAÇÃO PREDIAL DE ÁGUA - FORNECIMENTO E INSTALAÇÃO. AF_04/2024</v>
          </cell>
        </row>
        <row r="4141">
          <cell r="A4141">
            <v>94743</v>
          </cell>
          <cell r="B4141" t="str">
            <v>CURVA 90 GRAUS, CPVC, SOLDÁVEL, DN 28 MM, INSTALADO EM RESERVAÇÃO PREDIAL DE ÁGUA - FORNECIMENTO E INSTALAÇÃO. AF_04/2024</v>
          </cell>
        </row>
        <row r="4142">
          <cell r="A4142">
            <v>105209</v>
          </cell>
          <cell r="B4142" t="str">
            <v>CURVA 90 GRAUS, EM FERRO GALVANIZADO, CONEXÃO ROSQUEADA, DN 50 MM (2"), INSTALADO EM RESERVAÇÃO PREDIAL DE ÁGUA - FORNECIMENTO E INSTALAÇÃO. AF_04/2024</v>
          </cell>
        </row>
        <row r="4143">
          <cell r="A4143">
            <v>105208</v>
          </cell>
          <cell r="B4143" t="str">
            <v>CURVA 90 GRAUS, EM FERRO GALVANIZADO, CONEXÃO ROSQUEADA, DN 65 MM (2 1/2"), INSTALADO EM RESERVAÇÃO PREDIAL DE ÁGUA - FORNECIMENTO E INSTALAÇÃO. AF_04/2024</v>
          </cell>
        </row>
        <row r="4144">
          <cell r="A4144">
            <v>105210</v>
          </cell>
          <cell r="B4144" t="str">
            <v>CURVA 90 GRAUS, EM FERRO GALVANIZADO, CONEXÃO ROSQUEADA, DN 80 MM (3"), INSTALADO EM RESERVAÇÃO PREDIAL DE ÁGUA - FORNECIMENTO E INSTALAÇÃO. AF_04/2024</v>
          </cell>
        </row>
        <row r="4145">
          <cell r="A4145">
            <v>105203</v>
          </cell>
          <cell r="B4145" t="str">
            <v>CURVA 90 GRAUS, EM FERRO GALVANIZADO, FÊMEA, CONEXÃO ROSQUEADA, DN 50 MM (2"), INSTALADO EM RESERVAÇÃO PREDIAL DE ÁGUA - FORNECIMENTO E INSTALAÇÃO. AF_04/2024</v>
          </cell>
        </row>
        <row r="4146">
          <cell r="A4146">
            <v>105202</v>
          </cell>
          <cell r="B4146" t="str">
            <v>CURVA 90 GRAUS, EM FERRO GALVANIZADO, FÊMEA, CONEXÃO ROSQUEADA, DN 65 MM (2 1/2"), INSTALADO EM RESERVAÇÃO PREDIAL DE ÁGUA - FORNECIMENTO E INSTALAÇÃO. AF_04/2024</v>
          </cell>
        </row>
        <row r="4147">
          <cell r="A4147">
            <v>105204</v>
          </cell>
          <cell r="B4147" t="str">
            <v>CURVA 90 GRAUS, EM FERRO GALVANIZADO, FÊMEA, CONEXÃO ROSQUEADA, DN 80 (3"), INSTALADO EM RESERVAÇÃO PREDIAL DE ÁGUA - FORNECIMENTO E INSTALAÇÃO. AF_04/2024</v>
          </cell>
        </row>
        <row r="4148">
          <cell r="A4148">
            <v>105206</v>
          </cell>
          <cell r="B4148" t="str">
            <v>CURVA 90 GRAUS, EM FERRO GALVANIZADO, MACHO/FÊMEA, CONEXÃO ROSQUEADA, DN 50 MM (2"), INSTALADO EM RESERVAÇÃO PREDIAL DE ÁGUA - FORNECIMENTO E INSTALAÇÃO. AF_04/2024</v>
          </cell>
        </row>
        <row r="4149">
          <cell r="A4149">
            <v>105205</v>
          </cell>
          <cell r="B4149" t="str">
            <v>CURVA 90 GRAUS, EM FERRO GALVANIZADO, MACHO/FÊMEA, CONEXÃO ROSQUEADA, DN 65 MM (2 1/2"), INSTALADO EM RESERVAÇÃO PREDIAL DE ÁGUA - FORNECIMENTO E INSTALAÇÃO. AF_04/2024</v>
          </cell>
        </row>
        <row r="4150">
          <cell r="A4150">
            <v>105207</v>
          </cell>
          <cell r="B4150" t="str">
            <v>CURVA 90 GRAUS, EM FERRO GALVANIZADO, MACHO/FÊMEA, CONEXÃO ROSQUEADA, DN 80 MM (3"), INSTALADO EM RESERVAÇÃO PREDIAL DE ÁGUA - FORNECIMENTO E INSTALAÇÃO. AF_04/2024</v>
          </cell>
        </row>
        <row r="4151">
          <cell r="A4151">
            <v>94687</v>
          </cell>
          <cell r="B4151" t="str">
            <v>CURVA 90 GRAUS, PVC, SOLDÁVEL, DN 110 MM, INSTALADO EM RESERVAÇÃO PREDIAL DE ÁGUA - FORNECIMENTO E INSTALAÇÃO. AF_04/2024</v>
          </cell>
        </row>
        <row r="4152">
          <cell r="A4152">
            <v>94673</v>
          </cell>
          <cell r="B4152" t="str">
            <v>CURVA 90 GRAUS, PVC, SOLDÁVEL, DN 25 MM, INSTALADO EM RESERVAÇÃO PREDIAL DE ÁGUA - FORNECIMENTO E INSTALAÇÃO. AF_04/2024</v>
          </cell>
        </row>
        <row r="4153">
          <cell r="A4153">
            <v>94675</v>
          </cell>
          <cell r="B4153" t="str">
            <v>CURVA 90 GRAUS, PVC, SOLDÁVEL, DN 32 MM, INSTALADO EM RESERVAÇÃO PREDIAL DE ÁGUA - FORNECIMENTO E INSTALAÇÃO. AF_04/2024</v>
          </cell>
        </row>
        <row r="4154">
          <cell r="A4154">
            <v>94677</v>
          </cell>
          <cell r="B4154" t="str">
            <v>CURVA 90 GRAUS, PVC, SOLDÁVEL, DN 40 MM, INSTALADO EM RESERVAÇÃO PREDIAL DE ÁGUA - FORNECIMENTO E INSTALAÇÃO. AF_04/2024</v>
          </cell>
        </row>
        <row r="4155">
          <cell r="A4155">
            <v>94679</v>
          </cell>
          <cell r="B4155" t="str">
            <v>CURVA 90 GRAUS, PVC, SOLDÁVEL, DN 50 MM, INSTALADO EM RESERVAÇÃO PREDIAL DE ÁGUA - FORNECIMENTO E INSTALAÇÃO. AF_04/2024</v>
          </cell>
        </row>
        <row r="4156">
          <cell r="A4156">
            <v>94681</v>
          </cell>
          <cell r="B4156" t="str">
            <v>CURVA 90 GRAUS, PVC, SOLDÁVEL, DN 60 MM, INSTALADO EM RESERVAÇÃO PREDIAL DE ÁGUA - FORNECIMENTO E INSTALAÇÃO. AF_04/2024</v>
          </cell>
        </row>
        <row r="4157">
          <cell r="A4157">
            <v>94683</v>
          </cell>
          <cell r="B4157" t="str">
            <v>CURVA 90 GRAUS, PVC, SOLDÁVEL, DN 75 MM, INSTALADO EM RESERVAÇÃO PREDIAL DE ÁGUA - FORNECIMENTO E INSTALAÇÃO. AF_04/2024</v>
          </cell>
        </row>
        <row r="4158">
          <cell r="A4158">
            <v>94685</v>
          </cell>
          <cell r="B4158" t="str">
            <v>CURVA 90 GRAUS, PVC, SOLDÁVEL, DN 85 MM, INSTALADO EM RESERVAÇÃO PREDIAL DE ÁGUA - FORNECIMENTO E INSTALAÇÃO. AF_04/2024</v>
          </cell>
        </row>
        <row r="4159">
          <cell r="A4159">
            <v>94615</v>
          </cell>
          <cell r="B4159" t="str">
            <v>CURVA EM COBRE, DN 54 MM, 45 GRAUS, SEM ANEL DE SOLDA, BOLSA X BOLSA, INSTALADO EM RESERVAÇÃO PREDIAL DE ÁGUA - FORNECIMENTO E INSTALAÇÃO. AF_04/2024</v>
          </cell>
        </row>
        <row r="4160">
          <cell r="A4160">
            <v>94617</v>
          </cell>
          <cell r="B4160" t="str">
            <v>CURVA EM COBRE, DN 66 MM, 45 GRAUS, SEM ANEL DE SOLDA, BOLSA X BOLSA, INSTALADO EM RESERVAÇÃO PREDIAL DE ÁGUA - FORNECIMENTO E INSTALAÇÃO. AF_04/2024</v>
          </cell>
        </row>
        <row r="4161">
          <cell r="A4161">
            <v>105147</v>
          </cell>
          <cell r="B4161" t="str">
            <v>CURVA PPR 90 GRAUS, DN 20 MM, INSTALADO EM RESERVAÇÃO PREDIAL DE ÁGUA - FORNECIMENTO E INSTALAÇÃO. AF_04/2024</v>
          </cell>
        </row>
        <row r="4162">
          <cell r="A4162">
            <v>105148</v>
          </cell>
          <cell r="B4162" t="str">
            <v>CURVA PPR 90 GRAUS, DN 25 MM, INSTALADO EM RESERVAÇÃO PREDIAL DE ÁGUA - FORNECIMENTO E INSTALAÇÃO. AF_04/2024</v>
          </cell>
        </row>
        <row r="4163">
          <cell r="A4163">
            <v>105154</v>
          </cell>
          <cell r="B4163" t="str">
            <v>CURVA PVC 45 GRAUS, SOLDÁVEL, DN 25 MM, INSTALADO EM RESERVAÇÃO PREDIAL DE ÁGUA - FORNECIMENTO E INSTALAÇÃO. AF_04/2024</v>
          </cell>
        </row>
        <row r="4164">
          <cell r="A4164">
            <v>105155</v>
          </cell>
          <cell r="B4164" t="str">
            <v>CURVA PVC 45 GRAUS, SOLDÁVEL, DN 32 MM, INSTALADO EM RESERVAÇÃO PREDIAL DE ÁGUA - FORNECIMENTO E INSTALAÇÃO. AF_04/2024</v>
          </cell>
        </row>
        <row r="4165">
          <cell r="A4165">
            <v>105156</v>
          </cell>
          <cell r="B4165" t="str">
            <v>CURVA PVC 45 GRAUS, SOLDÁVEL, DN 40 MM, INSTALADO EM RESERVAÇÃO PREDIAL DE ÁGUA - FORNECIMENTO E INSTALAÇÃO. AF_04/2024</v>
          </cell>
        </row>
        <row r="4166">
          <cell r="A4166">
            <v>105157</v>
          </cell>
          <cell r="B4166" t="str">
            <v>CURVA PVC 45 GRAUS, SOLDÁVEL, DN 50 MM, INSTALADO EM RESERVAÇÃO PREDIAL DE ÁGUA - FORNECIMENTO E INSTALAÇÃO. AF_04/2024</v>
          </cell>
        </row>
        <row r="4167">
          <cell r="A4167">
            <v>105158</v>
          </cell>
          <cell r="B4167" t="str">
            <v>CURVA PVC 45 GRAUS, SOLDÁVEL, DN 60 MM, INSTALADO EM RESERVAÇÃO PREDIAL DE ÁGUA - FORNECIMENTO E INSTALAÇÃO. AF_04/2024</v>
          </cell>
        </row>
        <row r="4168">
          <cell r="A4168">
            <v>105159</v>
          </cell>
          <cell r="B4168" t="str">
            <v>CURVA PVC 45 GRAUS, SOLDÁVEL, DN 75 MM, INSTALADO EM RESERVAÇÃO PREDIAL DE ÁGUA - FORNECIMENTO E INSTALAÇÃO. AF_04/2024</v>
          </cell>
        </row>
        <row r="4169">
          <cell r="A4169">
            <v>105160</v>
          </cell>
          <cell r="B4169" t="str">
            <v>CURVA PVC 45 GRAUS, SOLDÁVEL, DN 85 MM, INSTALADO EM RESERVAÇÃO PREDIAL DE ÁGUA - FORNECIMENTO E INSTALAÇÃO. AF_04/2024</v>
          </cell>
        </row>
        <row r="4170">
          <cell r="A4170">
            <v>94672</v>
          </cell>
          <cell r="B4170" t="str">
            <v>JOELHO 90 GRAUS COM BUCHA DE LATÃO, PVC, SOLDÁVEL, DN 25 MM X 3/4", INSTALADO EM RESERVAÇÃO PREDIAL DE ÁGUA - FORNECIMENTO E INSTALAÇÃO. AF_04/2024</v>
          </cell>
        </row>
        <row r="4171">
          <cell r="A4171">
            <v>94754</v>
          </cell>
          <cell r="B4171" t="str">
            <v>JOELHO 90 GRAUS, CPVC, SOLDÁVEL, DN 114 MM, INSTALADO EM RESERVAÇÃO PREDIAL DE ÁGUA - FORNECIMENTO E INSTALAÇÃO. AF_04/2024</v>
          </cell>
        </row>
        <row r="4172">
          <cell r="A4172">
            <v>94740</v>
          </cell>
          <cell r="B4172" t="str">
            <v>JOELHO 90 GRAUS, CPVC, SOLDÁVEL, DN 22 MM, INSTALADO EM RESERVAÇÃO PREDIAL DE ÁGUA - FORNECIMENTO E INSTALAÇÃO. AF_04/2024</v>
          </cell>
        </row>
        <row r="4173">
          <cell r="A4173">
            <v>94742</v>
          </cell>
          <cell r="B4173" t="str">
            <v>JOELHO 90 GRAUS, CPVC, SOLDÁVEL, DN 28 MM, INSTALADO EM RESERVAÇÃO PREDIAL DE ÁGUA - FORNECIMENTO E INSTALAÇÃO. AF_04/2024</v>
          </cell>
        </row>
        <row r="4174">
          <cell r="A4174">
            <v>94744</v>
          </cell>
          <cell r="B4174" t="str">
            <v>JOELHO 90 GRAUS, CPVC, SOLDÁVEL, DN 35 MM, INSTALADO EM RESERVAÇÃO PREDIAL DE ÁGUA - FORNECIMENTO E INSTALAÇÃO. AF_04/2024</v>
          </cell>
        </row>
        <row r="4175">
          <cell r="A4175">
            <v>94746</v>
          </cell>
          <cell r="B4175" t="str">
            <v>JOELHO 90 GRAUS, CPVC, SOLDÁVEL, DN 42 MM, INSTALADO EM RESERVAÇÃO PREDIAL DE ÁGUA - FORNECIMENTO E INSTALAÇÃO. AF_04/2024</v>
          </cell>
        </row>
        <row r="4176">
          <cell r="A4176">
            <v>94748</v>
          </cell>
          <cell r="B4176" t="str">
            <v>JOELHO 90 GRAUS, CPVC, SOLDÁVEL, DN 54 MM, INSTALADO EM RESERVAÇÃO PREDIAL DE ÁGUA - FORNECIMENTO E INSTALAÇÃO. AF_04/2024</v>
          </cell>
        </row>
        <row r="4177">
          <cell r="A4177">
            <v>94750</v>
          </cell>
          <cell r="B4177" t="str">
            <v>JOELHO 90 GRAUS, CPVC, SOLDÁVEL, DN 73 MM, INSTALADO EM RESERVAÇÃO PREDIAL DE ÁGUA - FORNECIMENTO E INSTALAÇÃO. AF_04/2024</v>
          </cell>
        </row>
        <row r="4178">
          <cell r="A4178">
            <v>94752</v>
          </cell>
          <cell r="B4178" t="str">
            <v>JOELHO 90 GRAUS, CPVC, SOLDÁVEL, DN 89 MM, INSTALADO EM RESERVAÇÃO PREDIAL DE ÁGUA - FORNECIMENTO E INSTALAÇÃO. AF_04/2024</v>
          </cell>
        </row>
        <row r="4179">
          <cell r="A4179">
            <v>96755</v>
          </cell>
          <cell r="B4179" t="str">
            <v>JOELHO 90 GRAUS, PPR, DN 110 MM, INSTALADO EM RESERVAÇÃO PREDIAL DE ÁGUA - FORNECIMENTO E INSTALAÇÃO. AF_04/2024</v>
          </cell>
        </row>
        <row r="4180">
          <cell r="A4180">
            <v>96747</v>
          </cell>
          <cell r="B4180" t="str">
            <v>JOELHO 90 GRAUS, PPR, DN 20 MM, INSTALADO EM RESERVAÇÃO PREDIAL DE ÁGUA - FORNECIMENTO E INSTALAÇÃO. AF_04/2024</v>
          </cell>
        </row>
        <row r="4181">
          <cell r="A4181">
            <v>96748</v>
          </cell>
          <cell r="B4181" t="str">
            <v>JOELHO 90 GRAUS, PPR, DN 25 MM, INSTALADO EM RESERVAÇÃO PREDIAL DE ÁGUA - FORNECIMENTO E INSTALAÇÃO. AF_04/2024</v>
          </cell>
        </row>
        <row r="4182">
          <cell r="A4182">
            <v>96749</v>
          </cell>
          <cell r="B4182" t="str">
            <v>JOELHO 90 GRAUS, PPR, DN 32 MM, INSTALADO EM RESERVAÇÃO PREDIAL DE ÁGUA - FORNECIMENTO E INSTALAÇÃO. AF_04/2024</v>
          </cell>
        </row>
        <row r="4183">
          <cell r="A4183">
            <v>96750</v>
          </cell>
          <cell r="B4183" t="str">
            <v>JOELHO 90 GRAUS, PPR, DN 40 MM, INSTALADO EM RESERVAÇÃO PREDIAL DE ÁGUA - FORNECIMENTO E INSTALAÇÃO. AF_04/2024</v>
          </cell>
        </row>
        <row r="4184">
          <cell r="A4184">
            <v>96751</v>
          </cell>
          <cell r="B4184" t="str">
            <v>JOELHO 90 GRAUS, PPR, DN 50 MM, INSTALADO EM RESERVAÇÃO PREDIAL DE ÁGUA - FORNECIMENTO E INSTALAÇÃO. AF_04/2024</v>
          </cell>
        </row>
        <row r="4185">
          <cell r="A4185">
            <v>96752</v>
          </cell>
          <cell r="B4185" t="str">
            <v>JOELHO 90 GRAUS, PPR, DN 63 MM, INSTALADO EM RESERVAÇÃO PREDIAL DE ÁGUA - FORNECIMENTO E INSTALAÇÃO. AF_04/2024</v>
          </cell>
        </row>
        <row r="4186">
          <cell r="A4186">
            <v>96753</v>
          </cell>
          <cell r="B4186" t="str">
            <v>JOELHO 90 GRAUS, PPR, DN 75 MM, INSTALADO EM RESERVAÇÃO PREDIAL DE ÁGUA - FORNECIMENTO E INSTALAÇÃO. AF_04/2024</v>
          </cell>
        </row>
        <row r="4187">
          <cell r="A4187">
            <v>96754</v>
          </cell>
          <cell r="B4187" t="str">
            <v>JOELHO 90 GRAUS, PPR, DN 90 MM, INSTALADO EM RESERVAÇÃO PREDIAL DE ÁGUA - FORNECIMENTO E INSTALAÇÃO. AF_04/2024</v>
          </cell>
        </row>
        <row r="4188">
          <cell r="A4188">
            <v>94686</v>
          </cell>
          <cell r="B4188" t="str">
            <v>JOELHO 90 GRAUS, PVC, SOLDÁVEL, DN 110 MM INSTALADO EM RESERVAÇÃO PREDIAL DE ÁGUA - FORNECIMENTO E INSTALAÇÃO. AF_04/2024</v>
          </cell>
        </row>
        <row r="4189">
          <cell r="A4189">
            <v>94674</v>
          </cell>
          <cell r="B4189" t="str">
            <v>JOELHO 90 GRAUS, PVC, SOLDÁVEL, DN 32 MM INSTALADO EM RESERVAÇÃO PREDIAL DE ÁGUA - FORNECIMENTO E INSTALAÇÃO. AF_04/2024</v>
          </cell>
        </row>
        <row r="4190">
          <cell r="A4190">
            <v>94676</v>
          </cell>
          <cell r="B4190" t="str">
            <v>JOELHO 90 GRAUS, PVC, SOLDÁVEL, DN 40 MM INSTALADO EM RESERVAÇÃO PREDIAL DE ÁGUA - FORNECIMENTO E INSTALAÇÃO. AF_04/2024</v>
          </cell>
        </row>
        <row r="4191">
          <cell r="A4191">
            <v>94678</v>
          </cell>
          <cell r="B4191" t="str">
            <v>JOELHO 90 GRAUS, PVC, SOLDÁVEL, DN 50 MM INSTALADO EM RESERVAÇÃO PREDIAL DE ÁGUA - FORNECIMENTO E INSTALAÇÃO. AF_04/2024</v>
          </cell>
        </row>
        <row r="4192">
          <cell r="A4192">
            <v>94680</v>
          </cell>
          <cell r="B4192" t="str">
            <v>JOELHO 90 GRAUS, PVC, SOLDÁVEL, DN 60 MM INSTALADO EM RESERVAÇÃO PREDIAL DE ÁGUA - FORNECIMENTO E INSTALAÇÃO. AF_04/2024</v>
          </cell>
        </row>
        <row r="4193">
          <cell r="A4193">
            <v>94682</v>
          </cell>
          <cell r="B4193" t="str">
            <v>JOELHO 90 GRAUS, PVC, SOLDÁVEL, DN 75 MM INSTALADO EM RESERVAÇÃO PREDIAL DE ÁGUA - FORNECIMENTO E INSTALAÇÃO. AF_04/2024</v>
          </cell>
        </row>
        <row r="4194">
          <cell r="A4194">
            <v>94684</v>
          </cell>
          <cell r="B4194" t="str">
            <v>JOELHO 90 GRAUS, PVC, SOLDÁVEL, DN 85 MM INSTALADO EM RESERVAÇÃO PREDIAL DE ÁGUA - FORNECIMENTO E INSTALAÇÃO. AF_04/2024</v>
          </cell>
        </row>
        <row r="4195">
          <cell r="A4195">
            <v>105219</v>
          </cell>
          <cell r="B4195" t="str">
            <v>JOELHO CPVC, SOLDÁVEL, 45 GRAUS, DN 22 MM, INSTALADO EM RESERVAÇÃO PREDIAL DE ÁGUA - FORNECIMENTO E INSTALAÇÃO. AF_04/2024</v>
          </cell>
        </row>
        <row r="4196">
          <cell r="A4196">
            <v>105220</v>
          </cell>
          <cell r="B4196" t="str">
            <v>JOELHO CPVC, SOLDÁVEL, 45 GRAUS, DN 28 MM, INSTALADO EM RESERVAÇÃO PREDIAL DE ÁGUA - FORNECIMENTO E INSTALAÇÃO. AF_04/2024</v>
          </cell>
        </row>
        <row r="4197">
          <cell r="A4197">
            <v>105221</v>
          </cell>
          <cell r="B4197" t="str">
            <v>JOELHO CPVC, SOLDÁVEL, 45 GRAUS, DN 35 MM, INSTALADO EM RESERVAÇÃO PREDIAL DE ÁGUA - FORNECIMENTO E INSTALAÇÃO. AF_04/2024</v>
          </cell>
        </row>
        <row r="4198">
          <cell r="A4198">
            <v>105166</v>
          </cell>
          <cell r="B4198" t="str">
            <v>JOELHO CPVC, SOLDÁVEL, 45 GRAUS, DN 42 MM, INSTALADO EM RESERVAÇÃO PREDIAL DE ÁGUA - FORNECIMENTO E INSTALAÇÃO. AF_04/2024</v>
          </cell>
        </row>
        <row r="4199">
          <cell r="A4199">
            <v>105222</v>
          </cell>
          <cell r="B4199" t="str">
            <v>JOELHO CPVC, SOLDÁVEL, 45 GRAUS, DN 54 MM, INSTALADO EM RESERVAÇÃO PREDIAL DE ÁGUA - FORNECIMENTO E INSTALAÇÃO. AF_04/2024</v>
          </cell>
        </row>
        <row r="4200">
          <cell r="A4200">
            <v>105223</v>
          </cell>
          <cell r="B4200" t="str">
            <v>JOELHO CPVC, SOLDÁVEL, 45 GRAUS, DN 73 MM, INSTALADO EM RESERVAÇÃO PREDIAL DE ÁGUA - FORNECIMENTO E INSTALAÇÃO. AF_04/2024</v>
          </cell>
        </row>
        <row r="4201">
          <cell r="A4201">
            <v>105224</v>
          </cell>
          <cell r="B4201" t="str">
            <v>JOELHO CPVC, SOLDÁVEL, 45 GRAUS, DN 89 MM, INSTALADO EM RESERVAÇÃO PREDIAL DE ÁGUA - FORNECIMENTO E INSTALAÇÃO. AF_04/2024</v>
          </cell>
        </row>
        <row r="4202">
          <cell r="A4202">
            <v>105149</v>
          </cell>
          <cell r="B4202" t="str">
            <v>JOELHO PPR 45 GRAUS, SOLDÁVEL, DN 20 MM, INSTALADO EM RESERVAÇÃO PREDIAL DE ÁGUA - FORNECIMENTO E INSTALAÇÃO. AF_04/2024</v>
          </cell>
        </row>
        <row r="4203">
          <cell r="A4203">
            <v>105150</v>
          </cell>
          <cell r="B4203" t="str">
            <v>JOELHO PPR 45 GRAUS, SOLDÁVEL, DN 25 MM, INSTALADO EM RESERVAÇÃO PREDIAL DE ÁGUA - FORNECIMENTO E INSTALAÇÃO. AF_04/2024</v>
          </cell>
        </row>
        <row r="4204">
          <cell r="A4204">
            <v>105151</v>
          </cell>
          <cell r="B4204" t="str">
            <v>JOELHO PPR 45 GRAUS, SOLDÁVEL, DN 40 MM, INSTALADO EM RESERVAÇÃO PREDIAL DE ÁGUA - FORNECIMENTO E INSTALAÇÃO. AF_04/2024</v>
          </cell>
        </row>
        <row r="4205">
          <cell r="A4205">
            <v>105152</v>
          </cell>
          <cell r="B4205" t="str">
            <v>JOELHO PPR 45 GRAUS, SOLDÁVEL, DN 50 MM, INSTALADO EM RESERVAÇÃO PREDIAL DE ÁGUA - FORNECIMENTO E INSTALAÇÃO. AF_04/2024</v>
          </cell>
        </row>
        <row r="4206">
          <cell r="A4206">
            <v>105153</v>
          </cell>
          <cell r="B4206" t="str">
            <v>JOELHO PPR 45 GRAUS, SOLDÁVEL, DN 63 MM, INSTALADO EM RESERVAÇÃO PREDIAL DE ÁGUA - FORNECIMENTO E INSTALAÇÃO. AF_04/2024</v>
          </cell>
        </row>
        <row r="4207">
          <cell r="A4207">
            <v>105161</v>
          </cell>
          <cell r="B4207" t="str">
            <v>JOELHO PPR 45 GRAUS, SOLDÁVEL, DN 75 MM, INSTALADO EM RESERVAÇÃO PREDIAL DE ÁGUA - FORNECIMENTO E INSTALAÇÃO. AF_04/2024</v>
          </cell>
        </row>
        <row r="4208">
          <cell r="A4208">
            <v>105162</v>
          </cell>
          <cell r="B4208" t="str">
            <v>JOELHO PPR 45 GRAUS, SOLDÁVEL, DN 90 MM, INSTALADO EM RESERVAÇÃO PREDIAL DE ÁGUA - FORNECIMENTO E INSTALAÇÃO. AF_04/2024</v>
          </cell>
        </row>
        <row r="4209">
          <cell r="A4209">
            <v>105163</v>
          </cell>
          <cell r="B4209" t="str">
            <v>JOELHO PPR, 45 GRAUS, SOLDÁVEL, DN 32 MM, INSTALADO EM RESERVAÇÃO PREDIAL DE ÁGUA - FORNECIMENTO E INSTALAÇÃO. AF_04/2024</v>
          </cell>
        </row>
        <row r="4210">
          <cell r="A4210">
            <v>105170</v>
          </cell>
          <cell r="B4210" t="str">
            <v>JOELHO PVC, SOLDÁVEL, 45 GRAUS, DN 25 MM, INSTALADO EM RESERVAÇÃO PREDIAL DE ÁGUA - FORNECIMENTO E INSTALAÇÃO. AF_04/2024</v>
          </cell>
        </row>
        <row r="4211">
          <cell r="A4211">
            <v>105179</v>
          </cell>
          <cell r="B4211" t="str">
            <v>JOELHO PVC, SOLDÁVEL, 45 GRAUS, DN 32 MM, INSTALADO EM RESERVAÇÃO PREDIAL DE ÁGUA - FORNECIMENTO E INSTALAÇÃO. AF_04/2024</v>
          </cell>
        </row>
        <row r="4212">
          <cell r="A4212">
            <v>105180</v>
          </cell>
          <cell r="B4212" t="str">
            <v>JOELHO PVC, SOLDÁVEL, 45 GRAUS, DN 40 MM, INSTALADO EM RESERVAÇÃO PREDIAL DE ÁGUA - FORNECIMENTO E INSTALAÇÃO. AF_04/2024</v>
          </cell>
        </row>
        <row r="4213">
          <cell r="A4213">
            <v>105181</v>
          </cell>
          <cell r="B4213" t="str">
            <v>JOELHO PVC, SOLDÁVEL, 45 GRAUS, DN 50 MM, INSTALADO EM RESERVAÇÃO PREDIAL DE ÁGUA - FORNECIMENTO E INSTALAÇÃO. AF_04/2024</v>
          </cell>
        </row>
        <row r="4214">
          <cell r="A4214">
            <v>105182</v>
          </cell>
          <cell r="B4214" t="str">
            <v>JOELHO PVC, SOLDÁVEL, 45 GRAUS, DN 60 MM, INSTALADO EM RESERVAÇÃO PREDIAL DE ÁGUA - FORNECIMENTO E INSTALAÇÃO. AF_04/2024</v>
          </cell>
        </row>
        <row r="4215">
          <cell r="A4215">
            <v>105183</v>
          </cell>
          <cell r="B4215" t="str">
            <v>JOELHO PVC, SOLDÁVEL, 45 GRAUS, DN 75 MM, INSTALADO EM RESERVAÇÃO PREDIAL DE ÁGUA - FORNECIMENTO E INSTALAÇÃO. AF_04/2024</v>
          </cell>
        </row>
        <row r="4216">
          <cell r="A4216">
            <v>105184</v>
          </cell>
          <cell r="B4216" t="str">
            <v>JOELHO PVC, SOLDÁVEL, 45 GRAUS, DN 85 MM, INSTALADO EM RESERVAÇÃO PREDIAL DE ÁGUA - FORNECIMENTO E INSTALAÇÃO. AF_04/2024</v>
          </cell>
        </row>
        <row r="4217">
          <cell r="A4217">
            <v>94612</v>
          </cell>
          <cell r="B4217" t="str">
            <v>LUVA DE COBRE, DN 104 MM, SEM ANEL DE SOLDA, INSTALADO EM RESERVAÇÃO PREDIAL DE ÁGUA - FORNECIMENTO E INSTALAÇÃO. AF_04/2024</v>
          </cell>
        </row>
        <row r="4218">
          <cell r="A4218">
            <v>105142</v>
          </cell>
          <cell r="B4218" t="str">
            <v>LUVA DE REDUÇÃO SOLDÁVEL, PVC, DN 32 MM X 25 MM, INSTALADO EM RESERVAÇÃO PREDIAL DE ÁGUA - FORNECIMENTO E INSTALAÇÃO. AF_04/2024</v>
          </cell>
        </row>
        <row r="4219">
          <cell r="A4219">
            <v>105143</v>
          </cell>
          <cell r="B4219" t="str">
            <v>LUVA DE REDUÇÃO SOLDÁVEL, PVC, DN 40 MM X 32 MM, INSTALADO EM RESERVAÇÃO PREDIAL DE ÁGUA - FORNECIMENTO E INSTALAÇÃO. AF_04/2024</v>
          </cell>
        </row>
        <row r="4220">
          <cell r="A4220">
            <v>105144</v>
          </cell>
          <cell r="B4220" t="str">
            <v>LUVA DE REDUÇÃO SOLDÁVEL, PVC, DN 60 MM X 50 MM, INSTALADO EM RESERVAÇÃO PREDIAL DE ÁGUA - FORNECIMENTO E INSTALAÇÃO. AF_04/2024</v>
          </cell>
        </row>
        <row r="4221">
          <cell r="A4221">
            <v>105173</v>
          </cell>
          <cell r="B4221" t="str">
            <v>LUVA DE REDUÇÃO, EM FERRO GALVANIZADO, CONEXÃO ROSQUEADA, DN 65 MM X 50 MM (2 1/2" X 2"), INSTALADO EM RESERVAÇÃO PREDIAL DE ÁGUA - FORNECIMENTO E INSTALAÇÃO. AF_04/2024</v>
          </cell>
        </row>
        <row r="4222">
          <cell r="A4222">
            <v>105175</v>
          </cell>
          <cell r="B4222" t="str">
            <v>LUVA DE REDUÇÃO, EM FERRO GALVANIZADO, CONEXÃO ROSQUEADA, DN 80 MM X 50 MM (3" X 2"), INSTALADO EM RESERVAÇÃO PREDIAL DE ÁGUA - FORNECIMENTO E INSTALAÇÃO. AF_04/2024</v>
          </cell>
        </row>
        <row r="4223">
          <cell r="A4223">
            <v>105174</v>
          </cell>
          <cell r="B4223" t="str">
            <v>LUVA DE REDUÇÃO, EM FERRO GALVANIZADO, CONEXÃO ROSQUEADA, DN 80 MM X 65 MM (3" X 2 1/2"), INSTALADO EM RESERVAÇÃO PREDIAL DE ÁGUA - FORNECIMENTO E INSTALAÇÃO. AF_04/2024</v>
          </cell>
        </row>
        <row r="4224">
          <cell r="A4224">
            <v>105145</v>
          </cell>
          <cell r="B4224" t="str">
            <v>LUVA DE REDUÇÃO, SOLDÁVEL, PVC, DN 50 X 25 MM, INSTALADO EM RESERVAÇÃO PREDIAL DE ÁGUA - FORNECIMENTO E INSTALAÇÃO. AF_04/2024</v>
          </cell>
        </row>
        <row r="4225">
          <cell r="A4225">
            <v>94606</v>
          </cell>
          <cell r="B4225" t="str">
            <v>LUVA EM COBRE, DN 54 MM, SEM ANEL DE SOLDA, INSTALADO EM RESERVAÇÃO PREDIAL DE ÁGUA - FORNECIMENTO E INSTALAÇÃO. AF_04/2024</v>
          </cell>
        </row>
        <row r="4226">
          <cell r="A4226">
            <v>94608</v>
          </cell>
          <cell r="B4226" t="str">
            <v>LUVA EM COBRE, DN 66 MM, SEM ANEL DE SOLDA, INSTALADO EM RESERVAÇÃO PREDIAL DE ÁGUA - FORNECIMENTO E INSTALAÇÃO. AF_04/2024</v>
          </cell>
        </row>
        <row r="4227">
          <cell r="A4227">
            <v>94610</v>
          </cell>
          <cell r="B4227" t="str">
            <v>LUVA EM COBRE, DN 79 MM, SEM ANEL DE SOLDA, INSTALADO EM RESERVAÇÃO PREDIAL DE ÁGUA - FORNECIMENTO E INSTALAÇÃO. AF_04/2024</v>
          </cell>
        </row>
        <row r="4228">
          <cell r="A4228">
            <v>94657</v>
          </cell>
          <cell r="B4228" t="str">
            <v>LUVA PVC, SOLDÁVEL, DN 25 MM, INSTALADO EM RESERVAÇÃO PREDIAL DE ÁGUA - FORNECIMENTO E INSTALAÇÃO. AF_04/2024</v>
          </cell>
        </row>
        <row r="4229">
          <cell r="A4229">
            <v>94659</v>
          </cell>
          <cell r="B4229" t="str">
            <v>LUVA PVC, SOLDÁVEL, DN 32 MM, INSTALADO EM RESERVAÇÃO PREDIAL DE ÁGUA - FORNECIMENTO E INSTALAÇÃO. AF_04/2024</v>
          </cell>
        </row>
        <row r="4230">
          <cell r="A4230">
            <v>94739</v>
          </cell>
          <cell r="B4230" t="str">
            <v>LUVA, CPVC, SOLDÁVEL, DN 114 MM, INSTALADO EM RESERVAÇÃO PREDIAL DE ÁGUA - FORNECIMENTO E INSTALAÇÃO. AF_04/2024</v>
          </cell>
        </row>
        <row r="4231">
          <cell r="A4231">
            <v>94725</v>
          </cell>
          <cell r="B4231" t="str">
            <v>LUVA, CPVC, SOLDÁVEL, DN 22 MM, INSTALADO EM RESERVAÇÃO PREDIAL DE ÁGUA - FORNECIMENTO E INSTALAÇÃO. AF_04/2024</v>
          </cell>
        </row>
        <row r="4232">
          <cell r="A4232">
            <v>94727</v>
          </cell>
          <cell r="B4232" t="str">
            <v>LUVA, CPVC, SOLDÁVEL, DN 28 MM, INSTALADO EM RESERVAÇÃO PREDIAL DE ÁGUA - FORNECIMENTO E INSTALAÇÃO. AF_04/2024</v>
          </cell>
        </row>
        <row r="4233">
          <cell r="A4233">
            <v>94729</v>
          </cell>
          <cell r="B4233" t="str">
            <v>LUVA, CPVC, SOLDÁVEL, DN 35 MM, INSTALADO EM RESERVAÇÃO PREDIAL DE ÁGUA - FORNECIMENTO E INSTALAÇÃO. AF_04/2024</v>
          </cell>
        </row>
        <row r="4234">
          <cell r="A4234">
            <v>94731</v>
          </cell>
          <cell r="B4234" t="str">
            <v>LUVA, CPVC, SOLDÁVEL, DN 42 MM, INSTALADO EM RESERVAÇÃO PREDIAL DE ÁGUA - FORNECIMENTO E INSTALAÇÃO. AF_04/2024</v>
          </cell>
        </row>
        <row r="4235">
          <cell r="A4235">
            <v>94733</v>
          </cell>
          <cell r="B4235" t="str">
            <v>LUVA, CPVC, SOLDÁVEL, DN 54 MM, INSTALADO EM RESERVAÇÃO PREDIAL DE ÁGUA - FORNECIMENTO E INSTALAÇÃO. AF_04/2024</v>
          </cell>
        </row>
        <row r="4236">
          <cell r="A4236">
            <v>94863</v>
          </cell>
          <cell r="B4236" t="str">
            <v>LUVA, CPVC, SOLDÁVEL, DN 73 MM, INSTALADO EM RESERVAÇÃO PREDIAL DE ÁGUA - FORNECIMENTO E INSTALAÇÃO. AF_04/2024</v>
          </cell>
        </row>
        <row r="4237">
          <cell r="A4237">
            <v>94737</v>
          </cell>
          <cell r="B4237" t="str">
            <v>LUVA, CPVC, SOLDÁVEL, DN 89 MM, INSTALADO EM RESERVAÇÃO PREDIAL DE ÁGUA - FORNECIMENTO E INSTALAÇÃO. AF_04/2024</v>
          </cell>
        </row>
        <row r="4238">
          <cell r="A4238">
            <v>94465</v>
          </cell>
          <cell r="B4238" t="str">
            <v>LUVA, EM FERRO GALVANIZADO, CONEXÃO ROSQUEADA, DN 50 MM (2"), INSTALADO EM RESERVAÇÃO PREDIAL DE ÁGUA - FORNECIMENTO E INSTALAÇÃO. AF_04/2024</v>
          </cell>
        </row>
        <row r="4239">
          <cell r="A4239">
            <v>94467</v>
          </cell>
          <cell r="B4239" t="str">
            <v>LUVA, EM FERRO GALVANIZADO, CONEXÃO ROSQUEADA, DN 65 MM (2 1/2"), INSTALADO EM RESERVAÇÃO PREDIAL DE ÁGUA - FORNECIMENTO E INSTALAÇÃO. AF_04/2024</v>
          </cell>
        </row>
        <row r="4240">
          <cell r="A4240">
            <v>94469</v>
          </cell>
          <cell r="B4240" t="str">
            <v>LUVA, EM FERRO GALVANIZADO, CONEXÃO ROSQUEADA, DN 80 MM (3"), INSTALADO EM RESERVAÇÃO PREDIAL DE ÁGUA - FORNECIMENTO E INSTALAÇÃO. AF_04/2024</v>
          </cell>
        </row>
        <row r="4241">
          <cell r="A4241">
            <v>96746</v>
          </cell>
          <cell r="B4241" t="str">
            <v>LUVA, PPR, DN 110 MM, CLASSE PN 25, INSTALADO EM RESERVAÇÃO PREDIAL DE ÁGUA - FORNECIMENTO E INSTALAÇÃO. AF_04/2024</v>
          </cell>
        </row>
        <row r="4242">
          <cell r="A4242">
            <v>96736</v>
          </cell>
          <cell r="B4242" t="str">
            <v>LUVA, PPR, DN 20 MM, INSTALADO EM RESERVAÇÃO PREDIAL DE ÁGUA - FORNECIMENTO E INSTALAÇÃO. AF_04/2024</v>
          </cell>
        </row>
        <row r="4243">
          <cell r="A4243">
            <v>96737</v>
          </cell>
          <cell r="B4243" t="str">
            <v>LUVA, PPR, DN 25 MM, INSTALADO EM RESERVAÇÃO PREDIAL DE ÁGUA - FORNECIMENTO E INSTALAÇÃO. AF_04/2024</v>
          </cell>
        </row>
        <row r="4244">
          <cell r="A4244">
            <v>96739</v>
          </cell>
          <cell r="B4244" t="str">
            <v>LUVA, PPR, DN 32 MM, CLASSE PN 25, INSTALADO EM RESERVAÇÃO PREDIAL DE ÁGUA - FORNECIMENTO E INSTALAÇÃO. AF_04/2024</v>
          </cell>
        </row>
        <row r="4245">
          <cell r="A4245">
            <v>96741</v>
          </cell>
          <cell r="B4245" t="str">
            <v>LUVA, PPR, DN 40 MM, CLASSE PN 25, INSTALADO EM RESERVAÇÃO PREDIAL DE ÁGUA - FORNECIMENTO E INSTALAÇÃO. AF_04/2024</v>
          </cell>
        </row>
        <row r="4246">
          <cell r="A4246">
            <v>96742</v>
          </cell>
          <cell r="B4246" t="str">
            <v>LUVA, PPR, DN 50 MM, CLASSE PN 25, INSTALADO EM RESERVAÇÃO PREDIAL DE ÁGUA - FORNECIMENTO E INSTALAÇÃO. AF_04/2024</v>
          </cell>
        </row>
        <row r="4247">
          <cell r="A4247">
            <v>96743</v>
          </cell>
          <cell r="B4247" t="str">
            <v>LUVA, PPR, DN 63 MM, CLASSE PN 25, INSTALADO EM RESERVAÇÃO PREDIAL DE ÁGUA - FORNECIMENTO E INSTALAÇÃO. AF_04/2024</v>
          </cell>
        </row>
        <row r="4248">
          <cell r="A4248">
            <v>96744</v>
          </cell>
          <cell r="B4248" t="str">
            <v>LUVA, PPR, DN 75 MM, CLASSE PN 25, INSTALADO EM RESERVAÇÃO PREDIAL DE ÁGUA - FORNECIMENTO E INSTALAÇÃO. AF_04/2024</v>
          </cell>
        </row>
        <row r="4249">
          <cell r="A4249">
            <v>96745</v>
          </cell>
          <cell r="B4249" t="str">
            <v>LUVA, PPR, DN 90 MM, CLASSE PN 25, INSTALADO EM RESERVAÇÃO PREDIAL DE ÁGUA - FORNECIMENTO E INSTALAÇÃO. AF_04/2024</v>
          </cell>
        </row>
        <row r="4250">
          <cell r="A4250">
            <v>94671</v>
          </cell>
          <cell r="B4250" t="str">
            <v>LUVA, PVC, SOLDÁVEL, DN 110 MM, INSTALADO EM RESERVAÇÃO PREDIAL DE ÁGUA - FORNECIMENTO E INSTALAÇÃO. AF_04/2024</v>
          </cell>
        </row>
        <row r="4251">
          <cell r="A4251">
            <v>94661</v>
          </cell>
          <cell r="B4251" t="str">
            <v>LUVA, PVC, SOLDÁVEL, DN 40 MM, INSTALADO EM RESERVAÇÃO PREDIAL DE ÁGUA - FORNECIMENTO E INSTALAÇÃO. AF_04/2024</v>
          </cell>
        </row>
        <row r="4252">
          <cell r="A4252">
            <v>94663</v>
          </cell>
          <cell r="B4252" t="str">
            <v>LUVA, PVC, SOLDÁVEL, DN 50 MM, INSTALADO EM RESERVAÇÃO PREDIAL DE ÁGUA - FORNECIMENTO E INSTALAÇÃO. AF_04/2024</v>
          </cell>
        </row>
        <row r="4253">
          <cell r="A4253">
            <v>94665</v>
          </cell>
          <cell r="B4253" t="str">
            <v>LUVA, PVC, SOLDÁVEL, DN 60 MM, INSTALADO EM RESERVAÇÃO PREDIAL DE ÁGUA - FORNECIMENTO E INSTALAÇÃO. AF_04/2024</v>
          </cell>
        </row>
        <row r="4254">
          <cell r="A4254">
            <v>94667</v>
          </cell>
          <cell r="B4254" t="str">
            <v>LUVA, PVC, SOLDÁVEL, DN 75 MM, INSTALADO EM RESERVAÇÃO PREDIAL DE ÁGUA - FORNECIMENTO E INSTALAÇÃO. AF_04/2024</v>
          </cell>
        </row>
        <row r="4255">
          <cell r="A4255">
            <v>94669</v>
          </cell>
          <cell r="B4255" t="str">
            <v>LUVA, PVC, SOLDÁVEL, DN 85 MM, INSTALADO EM RESERVAÇÃO PREDIAL DE ÁGUA - FORNECIMENTO E INSTALAÇÃO. AF_04/2024</v>
          </cell>
        </row>
        <row r="4256">
          <cell r="A4256">
            <v>105177</v>
          </cell>
          <cell r="B4256" t="str">
            <v>NIPLE DE REDUÇÃO, EM FERRO GALVANIZADO, CONEXÃO ROSQUEADA, DN 80 MM X 50 MM (3" X 2"), INSTALADO EM RESERVAÇÃO PREDIAL DE ÁGUA - FORNECIMENTO E INSTALAÇÃO. AF_04/2024</v>
          </cell>
        </row>
        <row r="4257">
          <cell r="A4257">
            <v>105176</v>
          </cell>
          <cell r="B4257" t="str">
            <v>NIPLE DE REDUÇÃO, EM FERRO GALVANIZADO, CONEXÃO ROSQUEADA, DN 80 MM X 65 MM (3" X 2 1/2"), INSTALADO EM RESERVAÇÃO PREDIAL DE ÁGUA - FORNECIMENTO E INSTALAÇÃO. AF_04/2024</v>
          </cell>
        </row>
        <row r="4258">
          <cell r="A4258">
            <v>94466</v>
          </cell>
          <cell r="B4258" t="str">
            <v>NIPLE, EM FERRO GALVANIZADO, CONEXÃO ROSQUEADA, DN 50 MM (2"), INSTALADO EM RESERVAÇÃO PREDIAL DE ÁGUA - FORNECIMENTO E INSTALAÇÃO. AF_04/2024</v>
          </cell>
        </row>
        <row r="4259">
          <cell r="A4259">
            <v>94468</v>
          </cell>
          <cell r="B4259" t="str">
            <v>NIPLE, EM FERRO GALVANIZADO, CONEXÃO ROSQUEADA, DN 65 MM (2 1/2"), INSTALADO EM RESERVAÇÃO PREDIAL DE ÁGUA - FORNECIMENTO E INSTALAÇÃO. AF_04/2024</v>
          </cell>
        </row>
        <row r="4260">
          <cell r="A4260">
            <v>94470</v>
          </cell>
          <cell r="B4260" t="str">
            <v>NIPLE, EM FERRO GALVANIZADO, CONEXÃO ROSQUEADA, DN 80 MM (3"), INSTALADO EM RESERVAÇÃO PREDIAL DE ÁGUA - FORNECIMENTO E INSTALAÇÃO. AF_04/2024</v>
          </cell>
        </row>
        <row r="4261">
          <cell r="A4261">
            <v>105225</v>
          </cell>
          <cell r="B4261" t="str">
            <v>TE DE REDUÇÃO, CPVC, DN 28 X 22 MM, INSTALADO EM RESERVAÇÃO PREDIAL DE ÁGUA - FORNECIMENTO E INSTALAÇÃO. AF_04/2024</v>
          </cell>
        </row>
        <row r="4262">
          <cell r="A4262">
            <v>105226</v>
          </cell>
          <cell r="B4262" t="str">
            <v>TE DE REDUÇÃO, CPVC, DN 35 X 28 MM, INSTALADO EM RESERVAÇÃO PREDIAL DE ÁGUA - FORNECIMENTO E INSTALAÇÃO. AF_04/2024</v>
          </cell>
        </row>
        <row r="4263">
          <cell r="A4263">
            <v>105227</v>
          </cell>
          <cell r="B4263" t="str">
            <v>TE DE REDUÇÃO, CPVC, DN 42 X 35 MM, INSTALADO EM RESERVAÇÃO PREDIAL DE ÁGUA - FORNECIMENTO E INSTALAÇÃO. AF_04/2024</v>
          </cell>
        </row>
        <row r="4264">
          <cell r="A4264">
            <v>105212</v>
          </cell>
          <cell r="B4264" t="str">
            <v>TE DE REDUÇÃO, EM FERRO GALVANIZADO, CONEXÃO ROSQUEADA, DN 80 MM X 50 MM (3" X 2"), INSTALADO EM RESERVAÇÃO PREDIAL DE ÁGUA - FORNECIMENTO E INSTALAÇÃO. AF_04/2024</v>
          </cell>
        </row>
        <row r="4265">
          <cell r="A4265">
            <v>105211</v>
          </cell>
          <cell r="B4265" t="str">
            <v>TE DE REDUÇÃO, EM FERRO GALVANIZADO, CONEXÃO ROSQUEADA, DN 80 MM X 65 MM (3" X 2 1/2"), INSTALADO EM RESERVAÇÃO PREDIAL DE ÁGUA - FORNECIMENTO E INSTALAÇÃO. AF_04/2024</v>
          </cell>
        </row>
        <row r="4266">
          <cell r="A4266">
            <v>105189</v>
          </cell>
          <cell r="B4266" t="str">
            <v>TE DE REDUÇÃO, PVC, SOLDÁVEL, 90 GRAUS, DN 50 MM X 25 MM, INSTALADO EM RESERVAÇÃO PREDIAL DE ÁGUA - FORNECIMENTO E INSTALAÇÃO. AF_04/2024</v>
          </cell>
        </row>
        <row r="4267">
          <cell r="A4267">
            <v>105190</v>
          </cell>
          <cell r="B4267" t="str">
            <v>TE DE REDUÇÃO, PVC, SOLDÁVEL, 90 GRAUS, DN 50 MM X 32 MM, INSTALADO EM RESERVAÇÃO PREDIAL DE ÁGUA - FORNECIMENTO E INSTALAÇÃO. AF_04/2024</v>
          </cell>
        </row>
        <row r="4268">
          <cell r="A4268">
            <v>94625</v>
          </cell>
          <cell r="B4268" t="str">
            <v>TE EM COBRE, DN 104 MM, SEM ANEL DE SOLDA, INSTALADO EM RESERVAÇÃO PREDIAL DE ÁGUA - FORNECIMENTO E INSTALAÇÃO. AF_04/2024</v>
          </cell>
        </row>
        <row r="4269">
          <cell r="A4269">
            <v>94622</v>
          </cell>
          <cell r="B4269" t="str">
            <v>TE EM COBRE, DN 54 MM, SEM ANEL DE SOLDA, INSTALADO EM RESERVAÇÃO PREDIAL DE ÁGUA - FORNECIMENTO E INSTALAÇÃO. AF_04/2024</v>
          </cell>
        </row>
        <row r="4270">
          <cell r="A4270">
            <v>94623</v>
          </cell>
          <cell r="B4270" t="str">
            <v>TE EM COBRE, DN 66 MM, SEM ANEL DE SOLDA, INSTALADO EM RESERVAÇÃO PREDIAL DE ÁGUA - FORNECIMENTO E INSTALAÇÃO. AF_04/2024</v>
          </cell>
        </row>
        <row r="4271">
          <cell r="A4271">
            <v>94624</v>
          </cell>
          <cell r="B4271" t="str">
            <v>TE EM COBRE, DN 79 MM, SEM ANEL DE SOLDA, INSTALADO EM RESERVAÇÃO PREDIAL DE ÁGUA - FORNECIMENTO E INSTALAÇÃO. AF_04/2024</v>
          </cell>
        </row>
        <row r="4272">
          <cell r="A4272">
            <v>94763</v>
          </cell>
          <cell r="B4272" t="str">
            <v>TE, CPVC, SOLDÁVEL, DN 114 MM, INSTALADO EM RESERVAÇÃO PREDIAL DE ÁGUA - FORNECIMENTO E INSTALAÇÃO. AF_04/2024</v>
          </cell>
        </row>
        <row r="4273">
          <cell r="A4273">
            <v>94756</v>
          </cell>
          <cell r="B4273" t="str">
            <v>TE, CPVC, SOLDÁVEL, DN 22 MM, INSTALADO EM RESERVAÇÃO PREDIAL DE ÁGUA - FORNECIMENTO E INSTALAÇÃO. AF_04/2024</v>
          </cell>
        </row>
        <row r="4274">
          <cell r="A4274">
            <v>94757</v>
          </cell>
          <cell r="B4274" t="str">
            <v>TE, CPVC, SOLDÁVEL, DN 28 MM, INSTALADO EM RESERVAÇÃO PREDIAL DE ÁGUA - FORNECIMENTO E INSTALAÇÃO. AF_04/2024</v>
          </cell>
        </row>
        <row r="4275">
          <cell r="A4275">
            <v>94758</v>
          </cell>
          <cell r="B4275" t="str">
            <v>TE, CPVC, SOLDÁVEL, DN 35 MM, INSTALADO EM RESERVAÇÃO PREDIAL DE ÁGUA - FORNECIMENTO E INSTALAÇÃO. AF_04/2024</v>
          </cell>
        </row>
        <row r="4276">
          <cell r="A4276">
            <v>94759</v>
          </cell>
          <cell r="B4276" t="str">
            <v>TE, CPVC, SOLDÁVEL, DN 42 MM, INSTALADO EM RESERVAÇÃO PREDIAL DE ÁGUA - FORNECIMENTO E INSTALAÇÃO. AF_04/2024</v>
          </cell>
        </row>
        <row r="4277">
          <cell r="A4277">
            <v>94760</v>
          </cell>
          <cell r="B4277" t="str">
            <v>TE, CPVC, SOLDÁVEL, DN 54 MM, INSTALADO EM RESERVAÇÃO PREDIAL DE ÁGUA - FORNECIMENTO E INSTALAÇÃO. AF_04/2024</v>
          </cell>
        </row>
        <row r="4278">
          <cell r="A4278">
            <v>94761</v>
          </cell>
          <cell r="B4278" t="str">
            <v>TE, CPVC, SOLDÁVEL, DN 73 MM, INSTALADO EM RESERVAÇÃO PREDIAL DE ÁGUA - FORNECIMENTO E INSTALAÇÃO. AF_04/2024</v>
          </cell>
        </row>
        <row r="4279">
          <cell r="A4279">
            <v>94762</v>
          </cell>
          <cell r="B4279" t="str">
            <v>TE, CPVC, SOLDÁVEL, DN 89 MM, INSTALADO EM RESERVAÇÃO PREDIAL DE ÁGUA - FORNECIMENTO E INSTALAÇÃO. AF_04/2024</v>
          </cell>
        </row>
        <row r="4280">
          <cell r="A4280">
            <v>94462</v>
          </cell>
          <cell r="B4280" t="str">
            <v>TUBO DE AÇO GALVANIZADO COM COSTURA, CLASSE MÉDIA, DN 50 MM (2"), CONEXÃO ROSQUEADA, INSTALADO EM RESERVAÇÃO PREDIAL DE ÁGUA - FORNECIMENTO E INSTALAÇÃO. AF_04/2024</v>
          </cell>
        </row>
        <row r="4281">
          <cell r="A4281">
            <v>94463</v>
          </cell>
          <cell r="B4281" t="str">
            <v>TUBO DE AÇO GALVANIZADO COM COSTURA, CLASSE MÉDIA, DN 65 MM (2 1/2"), CONEXÃO ROSQUEADA, INSTALADO EM RESERVAÇÃO PREDIAL DE ÁGUA - FORNECIMENTO E INSTALAÇÃO. AF_04/2024</v>
          </cell>
        </row>
        <row r="4282">
          <cell r="A4282">
            <v>94464</v>
          </cell>
          <cell r="B4282" t="str">
            <v>TUBO DE AÇO GALVANIZADO COM COSTURA, CLASSE MÉDIA, DN 80 MM (3"), CONEXÃO ROSQUEADA, INSTALADO EM RESERVAÇÃO PREDIAL DE ÁGUA - FORNECIMENTO E INSTALAÇÃO. AF_04/2024</v>
          </cell>
        </row>
        <row r="4283">
          <cell r="A4283">
            <v>94605</v>
          </cell>
          <cell r="B4283" t="str">
            <v>TUBO EM COBRE RÍGIDO, DN 104 MM, CLASSE E, SEM ISOLAMENTO, INSTALADO EM RESERVAÇÃO PREDIAL DE ÁGUA - FORNECIMENTO E INSTALAÇÃO. AF_04/2024</v>
          </cell>
        </row>
        <row r="4284">
          <cell r="A4284">
            <v>94602</v>
          </cell>
          <cell r="B4284" t="str">
            <v>TUBO EM COBRE RÍGIDO, DN 54 MM, CLASSE E, SEM ISOLAMENTO, INSTALADO EM RESERVAÇÃO PREDIAL DE ÁGUA - FORNECIMENTO E INSTALAÇÃO. AF_04/2024</v>
          </cell>
        </row>
        <row r="4285">
          <cell r="A4285">
            <v>94603</v>
          </cell>
          <cell r="B4285" t="str">
            <v>TUBO EM COBRE RÍGIDO, DN 66 MM, CLASSE E, SEM ISOLAMENTO, INSTALADO EM RESERVAÇÃO PREDIAL DE ÁGUA - FORNECIMENTO E INSTALAÇÃO. AF_04/2024</v>
          </cell>
        </row>
        <row r="4286">
          <cell r="A4286">
            <v>94604</v>
          </cell>
          <cell r="B4286" t="str">
            <v>TUBO EM COBRE RÍGIDO, DN 79 MM, CLASSE E, SEM ISOLAMENTO, INSTALADO EM RESERVAÇÃO PREDIAL DE ÁGUA - FORNECIMENTO E INSTALAÇÃO. AF_04/2024</v>
          </cell>
        </row>
        <row r="4287">
          <cell r="A4287">
            <v>94723</v>
          </cell>
          <cell r="B4287" t="str">
            <v>TUBO, CPVC, SOLDÁVEL, DN 114 MM, INSTALADO EM RESERVAÇÃO PREDIAL DE ÁGUA - FORNECIMENTO E INSTALAÇÃO. AF_04/2024</v>
          </cell>
        </row>
        <row r="4288">
          <cell r="A4288">
            <v>94716</v>
          </cell>
          <cell r="B4288" t="str">
            <v>TUBO, CPVC, SOLDÁVEL, DN 22 MM, INSTALADO EM RESERVAÇÃO PREDIAL DE ÁGUA - FORNECIMENTO E INSTALAÇÃO. AF_04/2024</v>
          </cell>
        </row>
        <row r="4289">
          <cell r="A4289">
            <v>94717</v>
          </cell>
          <cell r="B4289" t="str">
            <v>TUBO, CPVC, SOLDÁVEL, DN 28 MM, INSTALADO EM RESERVAÇÃO PREDIAL DE ÁGUA - FORNECIMENTO E INSTALAÇÃO. AF_04/2024</v>
          </cell>
        </row>
        <row r="4290">
          <cell r="A4290">
            <v>94718</v>
          </cell>
          <cell r="B4290" t="str">
            <v>TUBO, CPVC, SOLDÁVEL, DN 35 MM, INSTALADO EM RESERVAÇÃO PREDIAL DE ÁGUA - FORNECIMENTO E INSTALAÇÃO. AF_04/2024</v>
          </cell>
        </row>
        <row r="4291">
          <cell r="A4291">
            <v>94719</v>
          </cell>
          <cell r="B4291" t="str">
            <v>TUBO, CPVC, SOLDÁVEL, DN 42 MM, INSTALADO EM RESERVAÇÃO PREDIAL DE ÁGUA - FORNECIMENTO E INSTALAÇÃO. AF_04/2024</v>
          </cell>
        </row>
        <row r="4292">
          <cell r="A4292">
            <v>94720</v>
          </cell>
          <cell r="B4292" t="str">
            <v>TUBO, CPVC, SOLDÁVEL, DN 54 MM, INSTALADO EM RESERVAÇÃO PREDIAL DE ÁGUA - FORNECIMENTO E INSTALAÇÃO. AF_04/2024</v>
          </cell>
        </row>
        <row r="4293">
          <cell r="A4293">
            <v>94721</v>
          </cell>
          <cell r="B4293" t="str">
            <v>TUBO, CPVC, SOLDÁVEL, DN 73 MM, INSTALADO EM RESERVAÇÃO PREDIAL DE ÁGUA - FORNECIMENTO E INSTALAÇÃO. AF_04/2024</v>
          </cell>
        </row>
        <row r="4294">
          <cell r="A4294">
            <v>94722</v>
          </cell>
          <cell r="B4294" t="str">
            <v>TUBO, CPVC, SOLDÁVEL, DN 89 MM, INSTALADO EM RESERVAÇÃO PREDIAL DE ÁGUA - FORNECIMENTO E INSTALAÇÃO. AF_04/2024</v>
          </cell>
        </row>
        <row r="4295">
          <cell r="A4295">
            <v>96726</v>
          </cell>
          <cell r="B4295" t="str">
            <v>TUBO, PPR, DN 110 MM, CLASSE PN 12, INSTALADO EM RESERVAÇÃO PREDIAL DE ÁGUA - FORNECIMENTO E INSTALAÇÃO. AF_04/2024</v>
          </cell>
        </row>
        <row r="4296">
          <cell r="A4296">
            <v>96735</v>
          </cell>
          <cell r="B4296" t="str">
            <v>TUBO, PPR, DN 110 MM, CLASSE PN 25, INSTALADO EM RESERVAÇÃO PREDIAL DE ÁGUA - FORNECIMENTO E INSTALAÇÃO. AF_04/2024</v>
          </cell>
        </row>
        <row r="4297">
          <cell r="A4297">
            <v>96718</v>
          </cell>
          <cell r="B4297" t="str">
            <v>TUBO, PPR, DN 20 MM, CLASSE PN 20, INSTALADO EM RESERVAÇÃO PREDIAL DE ÁGUA - FORNECIMENTO E INSTALAÇÃO. AF_04/2024</v>
          </cell>
        </row>
        <row r="4298">
          <cell r="A4298">
            <v>96727</v>
          </cell>
          <cell r="B4298" t="str">
            <v>TUBO, PPR, DN 20 MM, CLASSE PN 25, INSTALADO EM RESERVAÇÃO PREDIAL DE ÁGUA - FORNECIMENTO E INSTALAÇÃO. AF_04/2024</v>
          </cell>
        </row>
        <row r="4299">
          <cell r="A4299">
            <v>96719</v>
          </cell>
          <cell r="B4299" t="str">
            <v>TUBO, PPR, DN 25 MM, CLASSE PN 20, INSTALADO EM RESERVAÇÃO PREDIAL DE ÁGUA - FORNECIMENTO E INSTALAÇÃO. AF_04/2024</v>
          </cell>
        </row>
        <row r="4300">
          <cell r="A4300">
            <v>96728</v>
          </cell>
          <cell r="B4300" t="str">
            <v>TUBO, PPR, DN 25 MM, CLASSE PN 25, INSTALADO EM RESERVAÇÃO PREDIAL DE ÁGUA - FORNECIMENTO E INSTALAÇÃO. AF_04/2024</v>
          </cell>
        </row>
        <row r="4301">
          <cell r="A4301">
            <v>96720</v>
          </cell>
          <cell r="B4301" t="str">
            <v>TUBO, PPR, DN 32 MM, CLASSE PN 12, INSTALADO EM RESERVAÇÃO PREDIAL DE ÁGUA - FORNECIMENTO E INSTALAÇÃO. AF_04/2024</v>
          </cell>
        </row>
        <row r="4302">
          <cell r="A4302">
            <v>96729</v>
          </cell>
          <cell r="B4302" t="str">
            <v>TUBO, PPR, DN 32 MM, CLASSE PN 25, INSTALADO EM RESERVAÇÃO PREDIAL DE ÁGUA - FORNECIMENTO E INSTALAÇÃO. AF_04/2024</v>
          </cell>
        </row>
        <row r="4303">
          <cell r="A4303">
            <v>96721</v>
          </cell>
          <cell r="B4303" t="str">
            <v>TUBO, PPR, DN 40 MM, CLASSE PN 12, INSTALADO EM RESERVAÇÃO PREDIAL DE ÁGUA - FORNECIMENTO E INSTALAÇÃO. AF_04/2024</v>
          </cell>
        </row>
        <row r="4304">
          <cell r="A4304">
            <v>96730</v>
          </cell>
          <cell r="B4304" t="str">
            <v>TUBO, PPR, DN 40 MM, CLASSE PN 25, INSTALADO EM RESERVAÇÃO PREDIAL DE ÁGUA - FORNECIMENTO E INSTALAÇÃO. AF_04/2024</v>
          </cell>
        </row>
        <row r="4305">
          <cell r="A4305">
            <v>96722</v>
          </cell>
          <cell r="B4305" t="str">
            <v>TUBO, PPR, DN 50 MM, CLASSE PN 12, INSTALADO EM RESERVAÇÃO PREDIAL DE ÁGUA - FORNECIMENTO E INSTALAÇÃO. AF_04/2024</v>
          </cell>
        </row>
        <row r="4306">
          <cell r="A4306">
            <v>96731</v>
          </cell>
          <cell r="B4306" t="str">
            <v>TUBO, PPR, DN 50 MM, CLASSE PN 25, INSTALADO EM RESERVAÇÃO PREDIAL DE ÁGUA - FORNECIMENTO E INSTALAÇÃO. AF_04/2024</v>
          </cell>
        </row>
        <row r="4307">
          <cell r="A4307">
            <v>96723</v>
          </cell>
          <cell r="B4307" t="str">
            <v>TUBO, PPR, DN 63 MM, CLASSE PN 12, INSTALADO EM RESERVAÇÃO PREDIAL DE ÁGUA - FORNECIMENTO E INSTALAÇÃO. AF_04/2024</v>
          </cell>
        </row>
        <row r="4308">
          <cell r="A4308">
            <v>96732</v>
          </cell>
          <cell r="B4308" t="str">
            <v>TUBO, PPR, DN 63 MM, CLASSE PN 25, INSTALADO EM RESERVAÇÃO PREDIAL DE ÁGUA - FORNECIMENTO E INSTALAÇÃO. AF_04/2024</v>
          </cell>
        </row>
        <row r="4309">
          <cell r="A4309">
            <v>96724</v>
          </cell>
          <cell r="B4309" t="str">
            <v>TUBO, PPR, DN 75 MM, CLASSE PN 12, INSTALADO EM RESERVAÇÃO PREDIAL DE ÁGUA - FORNECIMENTO E INSTALAÇÃO. AF_04/2024</v>
          </cell>
        </row>
        <row r="4310">
          <cell r="A4310">
            <v>96733</v>
          </cell>
          <cell r="B4310" t="str">
            <v>TUBO, PPR, DN 75 MM, CLASSE PN 25, INSTALADO EM RESERVAÇÃO PREDIAL DE ÁGUA - FORNECIMENTO E INSTALAÇÃO. AF_04/2024</v>
          </cell>
        </row>
        <row r="4311">
          <cell r="A4311">
            <v>96725</v>
          </cell>
          <cell r="B4311" t="str">
            <v>TUBO, PPR, DN 90 MM, CLASSE PN 12, INSTALADO EM RESERVAÇÃO PREDIAL DE ÁGUA - FORNECIMENTO E INSTALAÇÃO. AF_04/2024</v>
          </cell>
        </row>
        <row r="4312">
          <cell r="A4312">
            <v>96734</v>
          </cell>
          <cell r="B4312" t="str">
            <v>TUBO, PPR, DN 90 MM, CLASSE PN 25, INSTALADO EM RESERVAÇÃO PREDIAL DE ÁGUA - FORNECIMENTO E INSTALAÇÃO. AF_04/2024</v>
          </cell>
        </row>
        <row r="4313">
          <cell r="A4313">
            <v>94655</v>
          </cell>
          <cell r="B4313" t="str">
            <v>TUBO, PVC, SOLDÁVEL, DE 110MM, INSTALADO EM RESERVAÇÃO PREDIAL DE ÁGUA - FORNECIMENTO E INSTALAÇÃO. AF_04/2024</v>
          </cell>
        </row>
        <row r="4314">
          <cell r="A4314">
            <v>94648</v>
          </cell>
          <cell r="B4314" t="str">
            <v>TUBO, PVC, SOLDÁVEL, DE 25MM, INSTALADO EM RESERVAÇÃO PREDIAL DE ÁGUA - FORNECIMENTO E INSTALAÇÃO. AF_04/2024</v>
          </cell>
        </row>
        <row r="4315">
          <cell r="A4315">
            <v>94649</v>
          </cell>
          <cell r="B4315" t="str">
            <v>TUBO, PVC, SOLDÁVEL, DE 32MM, INSTALADO EM RESERVAÇÃO PREDIAL DE ÁGUA - FORNECIMENTO E INSTALAÇÃO. AF_04/2024</v>
          </cell>
        </row>
        <row r="4316">
          <cell r="A4316">
            <v>94650</v>
          </cell>
          <cell r="B4316" t="str">
            <v>TUBO, PVC, SOLDÁVEL, DE 40MM, INSTALADO EM RESERVAÇÃO PREDIAL DE ÁGUA - FORNECIMENTO E INSTALAÇÃO. AF_04/2024</v>
          </cell>
        </row>
        <row r="4317">
          <cell r="A4317">
            <v>94651</v>
          </cell>
          <cell r="B4317" t="str">
            <v>TUBO, PVC, SOLDÁVEL, DE 50MM, INSTALADO EM RESERVAÇÃO PREDIAL DE ÁGUA - FORNECIMENTO E INSTALAÇÃO. AF_04/2024</v>
          </cell>
        </row>
        <row r="4318">
          <cell r="A4318">
            <v>94652</v>
          </cell>
          <cell r="B4318" t="str">
            <v>TUBO, PVC, SOLDÁVEL, DE 60MM, INSTALADO EM RESERVAÇÃO PREDIAL DE ÁGUA - FORNECIMENTO E INSTALAÇÃO. AF_04/2024</v>
          </cell>
        </row>
        <row r="4319">
          <cell r="A4319">
            <v>94653</v>
          </cell>
          <cell r="B4319" t="str">
            <v>TUBO, PVC, SOLDÁVEL, DE 75MM, INSTALADO EM RESERVAÇÃO PREDIAL DE ÁGUA - FORNECIMENTO E INSTALAÇÃO. AF_04/2024</v>
          </cell>
        </row>
        <row r="4320">
          <cell r="A4320">
            <v>94654</v>
          </cell>
          <cell r="B4320" t="str">
            <v>TUBO, PVC, SOLDÁVEL, DE 85MM, INSTALADO EM RESERVAÇÃO PREDIAL DE ÁGUA - FORNECIMENTO E INSTALAÇÃO. AF_04/2024</v>
          </cell>
        </row>
        <row r="4321">
          <cell r="A4321">
            <v>94689</v>
          </cell>
          <cell r="B4321" t="str">
            <v>TÊ COM BUCHA DE LATÃO NA BOLSA CENTRAL, PVC, SOLDÁVEL, DN 25 MM X 3/4", INSTALADO EM RESERVAÇÃO PREDIAL DE ÁGUA - FORNECIMENTO E INSTALAÇÃO. AF_04/2024</v>
          </cell>
        </row>
        <row r="4322">
          <cell r="A4322">
            <v>94702</v>
          </cell>
          <cell r="B4322" t="str">
            <v>TÊ DE REDUÇÃO, PVC, SOLDÁVEL, DN 110 MM X 60 MM, INSTALADO EM RESERVAÇÃO PREDIAL DE ÁGUA - FORNECIMENTO E INSTALAÇÃO. AF_04/2024</v>
          </cell>
        </row>
        <row r="4323">
          <cell r="A4323">
            <v>94691</v>
          </cell>
          <cell r="B4323" t="str">
            <v>TÊ DE REDUÇÃO, PVC, SOLDÁVEL, DN 32 MM X 25 MM, INSTALADO EM RESERVAÇÃO PREDIAL DE ÁGUA - FORNECIMENTO E INSTALAÇÃO. AF_04/2024</v>
          </cell>
        </row>
        <row r="4324">
          <cell r="A4324">
            <v>94693</v>
          </cell>
          <cell r="B4324" t="str">
            <v>TÊ DE REDUÇÃO, PVC, SOLDÁVEL, DN 40 MM X 32 MM, INSTALADO EM RESERVAÇÃO PREDIAL DE ÁGUA - FORNECIMENTO E INSTALAÇÃO. AF_04/2024</v>
          </cell>
        </row>
        <row r="4325">
          <cell r="A4325">
            <v>94695</v>
          </cell>
          <cell r="B4325" t="str">
            <v>TÊ DE REDUÇÃO, PVC, SOLDÁVEL, DN 50 MM X 40 MM, INSTALADO EM RESERVAÇÃO PREDIAL DE ÁGUA - FORNECIMENTO E INSTALAÇÃO. AF_04/2024</v>
          </cell>
        </row>
        <row r="4326">
          <cell r="A4326">
            <v>94698</v>
          </cell>
          <cell r="B4326" t="str">
            <v>TÊ DE REDUÇÃO, PVC, SOLDÁVEL, DN 75 MM X 50 MM, INSTALADO EM RESERVAÇÃO PREDIAL DE ÁGUA - FORNECIMENTO E INSTALAÇÃO. AF_04/2024</v>
          </cell>
        </row>
        <row r="4327">
          <cell r="A4327">
            <v>94700</v>
          </cell>
          <cell r="B4327" t="str">
            <v>TÊ DE REDUÇÃO, PVC, SOLDÁVEL, DN 85 MM X 60 MM, INSTALADO EM RESERVAÇÃO PREDIAL DE ÁGUA - FORNECIMENTO E INSTALAÇÃO. AF_04/2024</v>
          </cell>
        </row>
        <row r="4328">
          <cell r="A4328">
            <v>94477</v>
          </cell>
          <cell r="B4328" t="str">
            <v>TÊ, EM FERRO GALVANIZADO, CONEXÃO ROSQUEADA, DN 50 MM (2"), INSTALADO EM RESERVAÇÃO PREDIAL DE ÁGUA - FORNECIMENTO E INSTALAÇÃO. AF_04/2024</v>
          </cell>
        </row>
        <row r="4329">
          <cell r="A4329">
            <v>94478</v>
          </cell>
          <cell r="B4329" t="str">
            <v>TÊ, EM FERRO GALVANIZADO, CONEXÃO ROSQUEADA, DN 65 MM (2 1/2"), INSTALADO EM RESERVAÇÃO PREDIAL DE ÁGUA - FORNECIMENTO E INSTALAÇÃO. AF_04/2024</v>
          </cell>
        </row>
        <row r="4330">
          <cell r="A4330">
            <v>94479</v>
          </cell>
          <cell r="B4330" t="str">
            <v>TÊ, EM FERRO GALVANIZADO, CONEXÃO ROSQUEADA, DN 80 MM (3"), INSTALADO EM RESERVAÇÃO PREDIAL DE ÁGUA - FORNECIMENTO E INSTALAÇÃO. AF_04/2024</v>
          </cell>
        </row>
        <row r="4331">
          <cell r="A4331">
            <v>96764</v>
          </cell>
          <cell r="B4331" t="str">
            <v>TÊ, PPR, DN 110 MM, INSTALADO EM RESERVAÇÃO PREDIAL DE ÁGUA - FORNECIMENTO E INSTALAÇÃO. AF_04/2024</v>
          </cell>
        </row>
        <row r="4332">
          <cell r="A4332">
            <v>105164</v>
          </cell>
          <cell r="B4332" t="str">
            <v>TÊ, PPR, DN 20 MM, INSTALADO EM RESERVAÇÃO PREDIAL DE ÁGUA - FORNECIMENTO E INSTALAÇÃO. AF_04/2024</v>
          </cell>
        </row>
        <row r="4333">
          <cell r="A4333">
            <v>105165</v>
          </cell>
          <cell r="B4333" t="str">
            <v>TÊ, PPR, DN 25 MM, INSTALADO EM RESERVAÇÃO PREDIAL DE ÁGUA - FORNECIMENTO E INSTALAÇÃO. AF_04/2024</v>
          </cell>
        </row>
        <row r="4334">
          <cell r="A4334">
            <v>96758</v>
          </cell>
          <cell r="B4334" t="str">
            <v>TÊ, PPR, DN 32 MM, INSTALADO EM RESERVAÇÃO PREDIAL DE ÁGUA - FORNECIMENTO E INSTALAÇÃO. AF_04/2024</v>
          </cell>
        </row>
        <row r="4335">
          <cell r="A4335">
            <v>96759</v>
          </cell>
          <cell r="B4335" t="str">
            <v>TÊ, PPR, DN 40 MM, INSTALADO EM RESERVAÇÃO PREDIAL DE ÁGUA - FORNECIMENTO E INSTALAÇÃO. AF_04/2024</v>
          </cell>
        </row>
        <row r="4336">
          <cell r="A4336">
            <v>96760</v>
          </cell>
          <cell r="B4336" t="str">
            <v>TÊ, PPR, DN 50 MM, INSTALADO EM RESERVAÇÃO PREDIAL DE ÁGUA - FORNECIMENTO E INSTALAÇÃO. AF_04/2024</v>
          </cell>
        </row>
        <row r="4337">
          <cell r="A4337">
            <v>96761</v>
          </cell>
          <cell r="B4337" t="str">
            <v>TÊ, PPR, DN 63 MM, INSTALADO EM RESERVAÇÃO PREDIAL DE ÁGUA - FORNECIMENTO E INSTALAÇÃO. AF_04/2024</v>
          </cell>
        </row>
        <row r="4338">
          <cell r="A4338">
            <v>96762</v>
          </cell>
          <cell r="B4338" t="str">
            <v>TÊ, PPR, DN 75 MM, INSTALADO EM RESERVAÇÃO PREDIAL DE ÁGUA - FORNECIMENTO E INSTALAÇÃO. AF_04/2024</v>
          </cell>
        </row>
        <row r="4339">
          <cell r="A4339">
            <v>96763</v>
          </cell>
          <cell r="B4339" t="str">
            <v>TÊ, PPR, DN 90 MM, INSTALADO EM RESERVAÇÃO PREDIAL DE ÁGUA - FORNECIMENTO E INSTALAÇÃO. AF_04/2024</v>
          </cell>
        </row>
        <row r="4340">
          <cell r="A4340">
            <v>94701</v>
          </cell>
          <cell r="B4340" t="str">
            <v>TÊ, PVC, SOLDÁVEL, DN 110 MM INSTALADO EM RESERVAÇÃO PREDIAL DE ÁGUA - FORNECIMENTO E INSTALAÇÃO. AF_04/2024</v>
          </cell>
        </row>
        <row r="4341">
          <cell r="A4341">
            <v>94688</v>
          </cell>
          <cell r="B4341" t="str">
            <v>TÊ, PVC, SOLDÁVEL, DN 25 MM INSTALADO EM RESERVAÇÃO PREDIAL DE ÁGUA - FORNECIMENTO E INSTALAÇÃO. AF_04/2024</v>
          </cell>
        </row>
        <row r="4342">
          <cell r="A4342">
            <v>94690</v>
          </cell>
          <cell r="B4342" t="str">
            <v>TÊ, PVC, SOLDÁVEL, DN 32 MM INSTALADO EM RESERVAÇÃO PREDIAL DE ÁGUA - FORNECIMENTO E INSTALAÇÃO. AF_04/2024</v>
          </cell>
        </row>
        <row r="4343">
          <cell r="A4343">
            <v>94692</v>
          </cell>
          <cell r="B4343" t="str">
            <v>TÊ, PVC, SOLDÁVEL, DN 40 MM INSTALADO EM RESERVAÇÃO PREDIAL DE ÁGUA - FORNECIMENTO E INSTALAÇÃO. AF_04/2024</v>
          </cell>
        </row>
        <row r="4344">
          <cell r="A4344">
            <v>94694</v>
          </cell>
          <cell r="B4344" t="str">
            <v>TÊ, PVC, SOLDÁVEL, DN 50 MM INSTALADO EM RESERVAÇÃO PREDIAL DE ÁGUA - FORNECIMENTO E INSTALAÇÃO. AF_04/2024</v>
          </cell>
        </row>
        <row r="4345">
          <cell r="A4345">
            <v>94696</v>
          </cell>
          <cell r="B4345" t="str">
            <v>TÊ, PVC, SOLDÁVEL, DN 60 MM INSTALADO EM RESERVAÇÃO PREDIAL DE ÁGUA - FORNECIMENTO E INSTALAÇÃO. AF_04/2024</v>
          </cell>
        </row>
        <row r="4346">
          <cell r="A4346">
            <v>94697</v>
          </cell>
          <cell r="B4346" t="str">
            <v>TÊ, PVC, SOLDÁVEL, DN 75 MM INSTALADO EM RESERVAÇÃO PREDIAL DE ÁGUA - FORNECIMENTO E INSTALAÇÃO. AF_04/2024</v>
          </cell>
        </row>
        <row r="4347">
          <cell r="A4347">
            <v>94699</v>
          </cell>
          <cell r="B4347" t="str">
            <v>TÊ, PVC, SOLDÁVEL, DN 85 MM INSTALADO EM RESERVAÇÃO PREDIAL DE ÁGUA - FORNECIMENTO E INSTALAÇÃO. AF_04/2024</v>
          </cell>
        </row>
        <row r="4348">
          <cell r="A4348">
            <v>105167</v>
          </cell>
          <cell r="B4348" t="str">
            <v>UNIÃO FLANGE, PPR, COM PARAFUSOS, DN 40 MM, INSTALADO EM RESERVAÇÃO PREDIAL DE ÁGUA - FORNECIMENTO E INSTALAÇÃO. AF_04/2024</v>
          </cell>
        </row>
        <row r="4349">
          <cell r="A4349">
            <v>96809</v>
          </cell>
          <cell r="B4349" t="str">
            <v>CONEXÃO FIXA, ROSCA FÊMEA, METÁLICA, PARA INSTALAÇÕES EM PEX ÁGUA, DN 16 MM X 1/2", COM ANEL DESLIZANTE. FORNECIMENTO E INSTALAÇÃO. AF_02/2023</v>
          </cell>
        </row>
        <row r="4350">
          <cell r="A4350">
            <v>96812</v>
          </cell>
          <cell r="B4350" t="str">
            <v>CONEXÃO FIXA, ROSCA FÊMEA, METÁLICA, PARA INSTALAÇÕES EM PEX ÁGUA, DN 20 MM X 1/2", COM ANEL DESLIZANTE. FORNECIMENTO E INSTALAÇÃO. AF_02/2023</v>
          </cell>
        </row>
        <row r="4351">
          <cell r="A4351">
            <v>96813</v>
          </cell>
          <cell r="B4351" t="str">
            <v>CONEXÃO FIXA, ROSCA FÊMEA, METÁLICA, PARA INSTALAÇÕES EM PEX ÁGUA, DN 20 MM X 3/4", COM ANEL DESLIZANTE. FORNECIMENTO E INSTALAÇÃO. AF_02/2023</v>
          </cell>
        </row>
        <row r="4352">
          <cell r="A4352">
            <v>96817</v>
          </cell>
          <cell r="B4352" t="str">
            <v>CONEXÃO FIXA, ROSCA FÊMEA, METÁLICA, PARA INSTALAÇÕES EM PEX ÁGUA, DN 25 MM X 1", COM ANEL DESLIZANTE - FORNECIMENTO E INSTALAÇÃO. AF_02/2023</v>
          </cell>
        </row>
        <row r="4353">
          <cell r="A4353">
            <v>96816</v>
          </cell>
          <cell r="B4353" t="str">
            <v>CONEXÃO FIXA, ROSCA FÊMEA, METÁLICA, PARA INSTALAÇÕES EM PEX ÁGUA, DN 25 MM X 3/4", COM ANEL DESLIZANTE - FORNECIMENTO E INSTALAÇÃO. AF_02/2023</v>
          </cell>
        </row>
        <row r="4354">
          <cell r="A4354">
            <v>96821</v>
          </cell>
          <cell r="B4354" t="str">
            <v>CONEXÃO FIXA, ROSCA FÊMEA, METÁLICA, PARA INSTALAÇÕES EM PEX ÁGUA, DN 32 MM X 1", COM ANEL DESLIZANTE - FORNECIMENTO E INSTALAÇÃO. AF_02/2023</v>
          </cell>
        </row>
        <row r="4355">
          <cell r="A4355">
            <v>96824</v>
          </cell>
          <cell r="B4355" t="str">
            <v>CONEXÃO FIXA, ROSCA FÊMEA, PARA INSTALAÇÕES EM PEX ÁGUA, DN 16MM X 1/2", CONEXÃO POR CRIMPAGEM - FORNECIMENTO E INSTALAÇÃO. AF_02/2023</v>
          </cell>
        </row>
        <row r="4356">
          <cell r="A4356">
            <v>96827</v>
          </cell>
          <cell r="B4356" t="str">
            <v>CONEXÃO FIXA, ROSCA FÊMEA, PARA INSTALAÇÕES EM PEX ÁGUA, DN 20MM X 1/2", CONEXÃO POR CRIMPAGEM - FORNECIMENTO E INSTALAÇÃO. AF_02/2023</v>
          </cell>
        </row>
        <row r="4357">
          <cell r="A4357">
            <v>96828</v>
          </cell>
          <cell r="B4357" t="str">
            <v>CONEXÃO FIXA, ROSCA FÊMEA, PARA INSTALAÇÕES EM PEX ÁGUA, DN 20MM X 3/4", CONEXÃO POR CRIMPAGEM - FORNECIMENTO E INSTALAÇÃO. AF_02/2023</v>
          </cell>
        </row>
        <row r="4358">
          <cell r="A4358">
            <v>96832</v>
          </cell>
          <cell r="B4358" t="str">
            <v>CONEXÃO FIXA, ROSCA FÊMEA, PARA INSTALAÇÕES EM PEX ÁGUA, DN 25MM X 3/4", CONEXÃO POR CRIMPAGEM - FORNECIMENTO E INSTALAÇÃO. AF_02/2023</v>
          </cell>
        </row>
        <row r="4359">
          <cell r="A4359">
            <v>96810</v>
          </cell>
          <cell r="B4359" t="str">
            <v>CONEXÃO MÓVEL, ROSCA FÊMEA, METÁLICA, PARA INSTALAÇÕES EM PEX ÁGUA, DN 16 MM X 3/4", COM ANEL DESLIZANTE. FORNECIMENTO E INSTALAÇÃO. AF_02/2023</v>
          </cell>
        </row>
        <row r="4360">
          <cell r="A4360">
            <v>96873</v>
          </cell>
          <cell r="B4360" t="str">
            <v>DISTRIBUIDOR 2 SAÍDAS, METÁLICO, PARA INSTALAÇÕES EM PEX ÁGUA, ENTRADA DE 1" X 2 SAÍDAS DE 1/2", CONEXÃO POR ANEL DESLIZANTE - FORNECIMENTO E INSTALAÇÃO. AF_02/2023</v>
          </cell>
        </row>
        <row r="4361">
          <cell r="A4361">
            <v>96872</v>
          </cell>
          <cell r="B4361" t="str">
            <v>DISTRIBUIDOR 2 SAÍDAS, METÁLICO, PARA INSTALAÇÕES EM PEX ÁGUA, ENTRADA DE 3/4" X 2 SAÍDAS DE 1/2", CONEXÃO POR ANEL DESLIZANTE - FORNECIMENTO E INSTALAÇÃO. AF_02/2023</v>
          </cell>
        </row>
        <row r="4362">
          <cell r="A4362">
            <v>96876</v>
          </cell>
          <cell r="B4362" t="str">
            <v>DISTRIBUIDOR 2 SAÍDAS, PARA INSTALAÇÕES EM PEX ÁGUA, ENTRADA DE 32 MM X 2 SAÍDAS DE 16 MM, CONEXÃO POR CRIMPAGEM FORNECIMENTO E INSTALAÇÃO. AF_02/2023</v>
          </cell>
        </row>
        <row r="4363">
          <cell r="A4363">
            <v>96878</v>
          </cell>
          <cell r="B4363" t="str">
            <v>DISTRIBUIDOR 2 SAÍDAS, PARA INSTALAÇÕES EM PEX ÁGUA, ENTRADA DE 32 MM X 2 SAÍDAS DE 25 MM, CONEXÃO POR CRIMPAGEM - FORNECIMENTO E INSTALAÇÃO. AF_02/2023</v>
          </cell>
        </row>
        <row r="4364">
          <cell r="A4364">
            <v>96875</v>
          </cell>
          <cell r="B4364" t="str">
            <v>DISTRIBUIDOR 3 SAÍDAS, METÁLICO, PARA INSTALAÇÕES EM PEX ÁGUA, ENTRADA DE 1" X 3 SAÍDAS DE 1/2", CONEXÃO POR ANEL DESLIZANTE - FORNECIMENTO E INSTALAÇÃO. AF_02/2023</v>
          </cell>
        </row>
        <row r="4365">
          <cell r="A4365">
            <v>96874</v>
          </cell>
          <cell r="B4365" t="str">
            <v>DISTRIBUIDOR 3 SAÍDAS, METÁLICO, PARA INSTALAÇÕES EM PEX ÁGUA, ENTRADA DE 3/4" X 3 SAÍDAS DE 1/2", CONEXÃO POR ANEL DESLIZANTE - FORNECIMENTO E INSTALAÇÃO. AF_02/2023</v>
          </cell>
        </row>
        <row r="4366">
          <cell r="A4366">
            <v>96879</v>
          </cell>
          <cell r="B4366" t="str">
            <v>DISTRIBUIDOR 3 SAÍDAS, PARA INSTALAÇÕES EM PEX ÁGUA, ENTRADA DE 32 MM X 3 SAÍDAS DE 16 MM, CONEXÃO POR CRIMPAGEM - FORNECIMENTO E INSTALAÇÃO. AF_02/2023</v>
          </cell>
        </row>
        <row r="4367">
          <cell r="A4367">
            <v>96881</v>
          </cell>
          <cell r="B4367" t="str">
            <v>DISTRIBUIDOR 3 SAÍDAS, PARA INSTALAÇÕES EM PEX ÁGUA, ENTRADA DE 32 MM X 3 SAÍDAS DE 25 MM, CONEXÃO POR CRIMPAGEM - FORNECIMENTO E INSTALAÇÃO. AF_02/2023</v>
          </cell>
        </row>
        <row r="4368">
          <cell r="A4368">
            <v>96837</v>
          </cell>
          <cell r="B4368" t="str">
            <v>JOELHO 90 GRAUS, METÁLICO, PARA INSTALAÇÕES EM PEX ÁGUA, DN 16 MM, CONEXÃO POR ANEL DESLIZANTE - FORNECIMENTO E INSTALAÇÃO. AF_02/2023</v>
          </cell>
        </row>
        <row r="4369">
          <cell r="A4369">
            <v>96840</v>
          </cell>
          <cell r="B4369" t="str">
            <v>JOELHO 90 GRAUS, METÁLICO, PARA INSTALAÇÕES EM PEX ÁGUA, DN 20 MM, CONEXÃO POR ANEL DESLIZANTE - FORNECIMENTO E INSTALAÇÃO. AF_02/2023</v>
          </cell>
        </row>
        <row r="4370">
          <cell r="A4370">
            <v>96845</v>
          </cell>
          <cell r="B4370" t="str">
            <v>JOELHO 90 GRAUS, METÁLICO, PARA INSTALAÇÕES EM PEX ÁGUA, DN 25 MM, CONEXÃO POR ANEL DESLIZANTE - FORNECIMENTO E INSTALAÇÃO. AF_02/2023</v>
          </cell>
        </row>
        <row r="4371">
          <cell r="A4371">
            <v>96848</v>
          </cell>
          <cell r="B4371" t="str">
            <v>JOELHO 90 GRAUS, METÁLICO, PARA INSTALAÇÕES EM PEX ÁGUA, DN 32 MM, CONEXÃO POR ANEL DESLIZANTE - FORNECIMENTO E INSTALAÇÃO. AF_02/2023</v>
          </cell>
        </row>
        <row r="4372">
          <cell r="A4372">
            <v>96849</v>
          </cell>
          <cell r="B4372" t="str">
            <v>JOELHO 90 GRAUS, PARA INSTALAÇÕES EM PEX ÁGUA, DN 16 MM, CONEXÃO POR CRIMPAGEM - FORNECIMENTO E INSTALAÇÃO. AF_02/2023</v>
          </cell>
        </row>
        <row r="4373">
          <cell r="A4373">
            <v>96852</v>
          </cell>
          <cell r="B4373" t="str">
            <v>JOELHO 90 GRAUS, PARA INSTALAÇÕES EM PEX ÁGUA, DN 20 MM, CONEXÃO POR CRIMPAGEM - FORNECIMENTO E INSTALAÇÃO. AF_02/2023</v>
          </cell>
        </row>
        <row r="4374">
          <cell r="A4374">
            <v>96855</v>
          </cell>
          <cell r="B4374" t="str">
            <v>JOELHO 90 GRAUS, PARA INSTALAÇÕES EM PEX ÁGUA, DN 25 MM, CONEXÃO POR CRIMPAGEM - FORNECIMENTO E INSTALAÇÃO. AF_02/2023</v>
          </cell>
        </row>
        <row r="4375">
          <cell r="A4375">
            <v>96838</v>
          </cell>
          <cell r="B4375" t="str">
            <v>JOELHO 90 GRAUS, ROSCA FÊMEA TERMINAL, METÁLICO, PARA INSTALAÇÕES EM PEX ÁGUA, DN 16MM X 1/2", CONEXÃO POR ANEL DESLIZANTE - FORNECIMENTO E INSTALAÇÃO. AF_02/2023</v>
          </cell>
        </row>
        <row r="4376">
          <cell r="A4376">
            <v>96841</v>
          </cell>
          <cell r="B4376" t="str">
            <v>JOELHO 90 GRAUS, ROSCA FÊMEA TERMINAL, METÁLICO, PARA INSTALAÇÕES EM PEX ÁGUA, DN 20 MM X 1/2", CONEXÃO POR ANEL DESLIZANTE - FORNECIMENTO E INSTALAÇÃO. AF_02/2023</v>
          </cell>
        </row>
        <row r="4377">
          <cell r="A4377">
            <v>96842</v>
          </cell>
          <cell r="B4377" t="str">
            <v>JOELHO 90 GRAUS, ROSCA FÊMEA TERMINAL, METÁLICO, PARA INSTALAÇÕES EM PEX ÁGUA, DN 20 MM X 3/4", CONEXÃO POR ANEL DESLIZANTE - FORNECIMENTO E INSTALAÇÃO. AF_02/2023</v>
          </cell>
        </row>
        <row r="4378">
          <cell r="A4378">
            <v>96846</v>
          </cell>
          <cell r="B4378" t="str">
            <v>JOELHO 90 GRAUS, ROSCA FÊMEA TERMINAL, METÁLICO, PARA INSTALAÇÕES EM PEX ÁGUA, DN 25 MM X 3/4", CONEXÃO POR ANEL DESLIZANTE - FORNECIMENTO E INSTALAÇÃO. AF_02/2023</v>
          </cell>
        </row>
        <row r="4379">
          <cell r="A4379">
            <v>96850</v>
          </cell>
          <cell r="B4379" t="str">
            <v>JOELHO 90 GRAUS, ROSCA FÊMEA TERMINAL, PARA INSTALAÇÕES EM PEX ÁGUA, DN 16MM X 1/2", CONEXÃO POR CRIMPAGEM - FORNECIMENTO E INSTALAÇÃO. AF_02/2023</v>
          </cell>
        </row>
        <row r="4380">
          <cell r="A4380">
            <v>96853</v>
          </cell>
          <cell r="B4380" t="str">
            <v>JOELHO 90 GRAUS, ROSCA FÊMEA TERMINAL, PARA INSTALAÇÕES EM PEX ÁGUA, DN 20MM X 1/2", CONEXÃO POR CRIMPAGEM - FORNECIMENTO E INSTALAÇÃO. AF_02/2023</v>
          </cell>
        </row>
        <row r="4381">
          <cell r="A4381">
            <v>96854</v>
          </cell>
          <cell r="B4381" t="str">
            <v>JOELHO 90 GRAUS, ROSCA FÊMEA TERMINAL, PARA INSTALAÇÕES EM PEX ÁGUA, DN 20MM X 3/4", CONEXÃO POR CRIMPAGEM - FORNECIMENTO E INSTALAÇÃO. AF_02/2023</v>
          </cell>
        </row>
        <row r="4382">
          <cell r="A4382">
            <v>96856</v>
          </cell>
          <cell r="B4382" t="str">
            <v>JOELHO 90 GRAUS, ROSCA FÊMEA TERMINAL, PARA INSTALAÇÕES EM PEX ÁGUA, DN 25MM X 1/2", CONEXÃO POR CRIMPAGEM - FORNECIMENTO E INSTALAÇÃO. AF_02/2023</v>
          </cell>
        </row>
        <row r="4383">
          <cell r="A4383">
            <v>96843</v>
          </cell>
          <cell r="B4383" t="str">
            <v>JOELHO ROSCA FÊMEA, COM BASE FIXA, METÁLICO, PARA INSTALAÇÕES EM PEX ÁGUA, DN 20MM X 1/2", CONEXÃO POR ANEL DESLIZANTE - FORNECIMENTO E INSTALAÇÃO. AF_02/2023</v>
          </cell>
        </row>
        <row r="4384">
          <cell r="A4384">
            <v>96847</v>
          </cell>
          <cell r="B4384" t="str">
            <v>JOELHO ROSCA FÊMEA, COM BASE FIXA, METÁLICO, PARA INSTALAÇÕES EM PEX ÁGUA, DN 25MM X 3/4", CONEXÃO POR ANEL DESLIZANTE - FORNECIMENTO E INSTALAÇÃO. AF_02/2023</v>
          </cell>
        </row>
        <row r="4385">
          <cell r="A4385">
            <v>96844</v>
          </cell>
          <cell r="B4385" t="str">
            <v>JOELHO ROSCA FÊMEA, MÓVEL, METÁLICO, PARA INSTALAÇÕES EM PEX ÁGUA, DN 20MM X 3/4", CONEXÃO POR ANEL DESLIZANTE - FORNECIMENTO E INSTALAÇÃO. AF_02/2023</v>
          </cell>
        </row>
        <row r="4386">
          <cell r="A4386">
            <v>96839</v>
          </cell>
          <cell r="B4386" t="str">
            <v>JOELHO, ROSCA FÊMEA, COM BASE FIXA, METÁLICO, PARA INSTALAÇÕES EM PEX ÁGUA, DN 16MM X 1/2", CONEXÃO POR ANEL DESLIZANTE - FORNECIMENTO E INSTALAÇÃO. AF_02/2023</v>
          </cell>
        </row>
        <row r="4387">
          <cell r="A4387">
            <v>96805</v>
          </cell>
          <cell r="B4387" t="str">
            <v>KIT CHASSI PEX, PRÉ-FABRICADO, PARA CHUVEIRO, INCLUSO QUADRO METÁLICO, TUBOS, REGISTROS DE PRESSÃO E CONEXÕES POR ANEL DESLIZANTE - FORNECIMENTO E INSTALAÇÃO. AF_02/2023</v>
          </cell>
        </row>
        <row r="4388">
          <cell r="A4388">
            <v>96802</v>
          </cell>
          <cell r="B4388" t="str">
            <v>KIT CHASSI PEX, PRÉ-FABRICADO, PARA CHUVEIRO, INCLUSO QUADRO METÁLICO, TUBOS, REGISTROS DE PRESSÃO E CONEXÕES POR CRIMPAGEM - FORNECIMENTO E INSTALAÇÃO. AF_02/2023</v>
          </cell>
        </row>
        <row r="4389">
          <cell r="A4389">
            <v>96806</v>
          </cell>
          <cell r="B4389" t="str">
            <v>KIT CHASSI PEX, PRÉ-FABRICADO, PARA COZINHA COM CUBA SIMPLES, INCLUSO QUADRO METÁLICO, TUBOS E CONEXÕES POR ANEL DESLIZANTE - FORNECIMENTO E INSTALAÇÃO. AF_02/2023</v>
          </cell>
        </row>
        <row r="4390">
          <cell r="A4390">
            <v>96803</v>
          </cell>
          <cell r="B4390" t="str">
            <v>KIT CHASSI PEX, PRÉ-FABRICADO, PARA COZINHA COM CUBA SIMPLES, INCLUSO QUADRO METÁLICO, TUBOS E CONEXÕES POR CRIMPAGEM - FORNECIMENTO E INSTALAÇÃO. AF_02/2023</v>
          </cell>
        </row>
        <row r="4391">
          <cell r="A4391">
            <v>96807</v>
          </cell>
          <cell r="B4391" t="str">
            <v>KIT CHASSI PEX, PRÉ-FABRICADO, PARA ÁREA DE SERVIÇO COM TANQUE E MÁQUINA DE LAVAR ROUPA, INCLUSO QUADRO METÁLICO, TUBOS E CONEXÕES POR ANEL DESLIZANTE - FORNECIMENTO E INSTALAÇÃO. AF_02/2023</v>
          </cell>
        </row>
        <row r="4392">
          <cell r="A4392">
            <v>96804</v>
          </cell>
          <cell r="B4392" t="str">
            <v>KIT CHASSI PEX, PRÉ-FABRICADO, PARA ÁREA DE SERVIÇO COM TANQUE E MÁQUINA DE LAVAR ROUPA, INCLUSO QUADRO METÁLICO, TUBOS E CONEXÕES POR CRIMPAGEM - FORNECIMENTO E INSTALAÇÃO. AF_02/2023</v>
          </cell>
        </row>
        <row r="4393">
          <cell r="A4393">
            <v>96829</v>
          </cell>
          <cell r="B4393" t="str">
            <v>LUVA DE REDUÇÃO PARA INSTALAÇÕES EM PEX ÁGUA, DN 20 X 16 MM, CONEXÃO POR CRIMPAGEM - FORNECIMENTO E INSTALAÇÃO. AF_02/2023</v>
          </cell>
        </row>
        <row r="4394">
          <cell r="A4394">
            <v>96833</v>
          </cell>
          <cell r="B4394" t="str">
            <v>LUVA DE REDUÇÃO PARA INSTALAÇÕES EM PEX ÁGUA, DN 25 X 16 MM, CONEXÃO POR CRIMPAGEM - FORNECIMENTO E INSTALAÇÃO. AF_02/2023</v>
          </cell>
        </row>
        <row r="4395">
          <cell r="A4395">
            <v>96836</v>
          </cell>
          <cell r="B4395" t="str">
            <v>LUVA DE REDUÇÃO PARA INSTALAÇÕES EM PEX ÁGUA, DN 32 X 25 MM, CONEXÃO POR CRIMPAGEM - FORNECIMENTO E INSTALAÇÃO. AF_02/2023</v>
          </cell>
        </row>
        <row r="4396">
          <cell r="A4396">
            <v>104576</v>
          </cell>
          <cell r="B4396" t="str">
            <v>LUVA DE REDUÇÃO, PARA INSTALAÇÕES EM PEX ÁGUA, DN 20 X 16 MM, COM ANEL DESLIZANTE - FORNECIMENTO E INSTALAÇÃO. AF_02/2023</v>
          </cell>
        </row>
        <row r="4397">
          <cell r="A4397">
            <v>104577</v>
          </cell>
          <cell r="B4397" t="str">
            <v>LUVA DE REDUÇÃO, PARA INSTALAÇÕES EM PEX ÁGUA, DN 25 X 16 MM, COM ANEL DESLIZANTE - FORNECIMENTO E INSTALAÇÃO. AF_02/2023</v>
          </cell>
        </row>
        <row r="4398">
          <cell r="A4398">
            <v>104578</v>
          </cell>
          <cell r="B4398" t="str">
            <v>LUVA DE REDUÇÃO, PARA INSTALAÇÕES EM PEX ÁGUA, DN 25 X 20 MM, COM ANEL DESLIZANTE - FORNECIMENTO E INSTALAÇÃO. AF_02/2023</v>
          </cell>
        </row>
        <row r="4399">
          <cell r="A4399">
            <v>104580</v>
          </cell>
          <cell r="B4399" t="str">
            <v>LUVA DE REDUÇÃO, PARA INSTALAÇÕES EM PEX ÁGUA, DN 32 X 20 MM, FIXAÇÃO DAS CONEXÕES POR CRIMPAGEM - FORNECIMENTO E INSTALAÇÃO. AF_02/2023</v>
          </cell>
        </row>
        <row r="4400">
          <cell r="A4400">
            <v>104579</v>
          </cell>
          <cell r="B4400" t="str">
            <v>LUVA DE REDUÇÃO, PARA INSTALAÇÕES EM PEX ÁGUA, DN 32 X 25 MM, COM ANEL DESLIZANTE - FORNECIMENTO E INSTALAÇÃO. AF_02/2023</v>
          </cell>
        </row>
        <row r="4401">
          <cell r="A4401">
            <v>96823</v>
          </cell>
          <cell r="B4401" t="str">
            <v>LUVA PARA INSTALAÇÕES EM PEX ÁGUA, DN 16 MM, CONEXÃO POR CRIMPAGEM - FORNECIMENTO E INSTALAÇÃO. AF_02/2023</v>
          </cell>
        </row>
        <row r="4402">
          <cell r="A4402">
            <v>96826</v>
          </cell>
          <cell r="B4402" t="str">
            <v>LUVA PARA INSTALAÇÕES EM PEX ÁGUA, DN 20 MM, CONEXÃO POR CRIMPAGEM - FORNECIMENTO E INSTALAÇÃO. AF_02/2023</v>
          </cell>
        </row>
        <row r="4403">
          <cell r="A4403">
            <v>96830</v>
          </cell>
          <cell r="B4403" t="str">
            <v>LUVA PARA INSTALAÇÕES EM PEX ÁGUA, DN 25 MM, CONEXÃO POR CRIMPAGEM - FORNECIMENTO E INSTALAÇÃO. AF_02/2023</v>
          </cell>
        </row>
        <row r="4404">
          <cell r="A4404">
            <v>96834</v>
          </cell>
          <cell r="B4404" t="str">
            <v>LUVA PARA INSTALAÇÕES EM PEX ÁGUA, DN 32 MM, CONEXÃO POR CRIMPAGEM - FORNECIMENTO E INSTALAÇÃO. AF_02/2023</v>
          </cell>
        </row>
        <row r="4405">
          <cell r="A4405">
            <v>104581</v>
          </cell>
          <cell r="B4405" t="str">
            <v>LUVA, PARA INSTALAÇÕES EM PEX ÁGUA, DN 16 MM, COM ANEL DESLIZANTE - FORNECIMENTO E INSTALAÇÃO. AF_02/2023</v>
          </cell>
        </row>
        <row r="4406">
          <cell r="A4406">
            <v>104582</v>
          </cell>
          <cell r="B4406" t="str">
            <v>LUVA, PARA INSTALAÇÕES EM PEX ÁGUA, DN 20 MM, COM ANEL DESLIZANTE - FORNECIMENTO E INSTALAÇÃO. AF_02/2023</v>
          </cell>
        </row>
        <row r="4407">
          <cell r="A4407">
            <v>104583</v>
          </cell>
          <cell r="B4407" t="str">
            <v>LUVA, PARA INSTALAÇÕES EM PEX ÁGUA, DN 25 MM, COM ANEL DESLIZANTE - FORNECIMENTO E INSTALAÇÃO. AF_02/2023</v>
          </cell>
        </row>
        <row r="4408">
          <cell r="A4408">
            <v>104584</v>
          </cell>
          <cell r="B4408" t="str">
            <v>LUVA, PARA INSTALAÇÕES EM PEX ÁGUA, DN 32 MM, COM ANEL DESLIZANTE - FORNECIMENTO E INSTALAÇÃO. AF_02/2023</v>
          </cell>
        </row>
        <row r="4409">
          <cell r="A4409">
            <v>96798</v>
          </cell>
          <cell r="B4409" t="str">
            <v>TUBO, PEX, MONOCAMADA, DN 16, INSTALADO EM RAMAL/SUB-RAMAL OU DISTRIBUIÇÃO DE ÁGUA - FORNECIMENTO E INSTALAÇÃO. AF_02/2023</v>
          </cell>
        </row>
        <row r="4410">
          <cell r="A4410">
            <v>96799</v>
          </cell>
          <cell r="B4410" t="str">
            <v>TUBO, PEX, MONOCAMADA, DN 20, INSTALADO EM RAMAL/SUB-RAMAL OU DISTRIBUIÇÃO DE ÁGUA - FORNECIMENTO E INSTALAÇÃO. AF_02/2023</v>
          </cell>
        </row>
        <row r="4411">
          <cell r="A4411">
            <v>96800</v>
          </cell>
          <cell r="B4411" t="str">
            <v>TUBO, PEX, MONOCAMADA, DN 25, INSTALADO EM RAMAL/SUB-RAMAL OU DISTRIBUIÇÃO DE ÁGUA - FORNECIMENTO E INSTALAÇÃO. AF_02/2023</v>
          </cell>
        </row>
        <row r="4412">
          <cell r="A4412">
            <v>96801</v>
          </cell>
          <cell r="B4412" t="str">
            <v>TUBO, PEX, MONOCAMADA, DN 32, INSTALADO EM RAMAL/SUB-RAMAL OU DISTRIBUIÇÃO DE ÁGUA - FORNECIMENTO E INSTALAÇÃO. AF_02/2023</v>
          </cell>
        </row>
        <row r="4413">
          <cell r="A4413">
            <v>96860</v>
          </cell>
          <cell r="B4413" t="str">
            <v>TÊ, METÁLICO, PARA INSTALAÇÕES EM PEX ÁGUA, DN 16 MM, CONEXÃO POR ANEL DESLIZANTE - FORNECIMENTO E INSTALAÇÃO. AF_02/2023</v>
          </cell>
        </row>
        <row r="4414">
          <cell r="A4414">
            <v>96862</v>
          </cell>
          <cell r="B4414" t="str">
            <v>TÊ, METÁLICO, PARA INSTALAÇÕES EM PEX ÁGUA, DN 20 MM, CONEXÃO POR ANEL DESLIZANTE - FORNECIMENTO E INSTALAÇÃO. AF_02/2023</v>
          </cell>
        </row>
        <row r="4415">
          <cell r="A4415">
            <v>96864</v>
          </cell>
          <cell r="B4415" t="str">
            <v>TÊ, METÁLICO, PARA INSTALAÇÕES EM PEX ÁGUA, DN 25 MM, CONEXÃO POR ANEL DESLIZANTE - FORNECIMENTO E INSTALAÇÃO. AF_02/2023</v>
          </cell>
        </row>
        <row r="4416">
          <cell r="A4416">
            <v>96866</v>
          </cell>
          <cell r="B4416" t="str">
            <v>TÊ, METÁLICO, PARA INSTALAÇÕES EM PEX ÁGUA, DN 32 MM, CONEXÃO POR ANEL DESLIZANTE - FORNECIMENTO E INSTALAÇÃO. AF_02/2023</v>
          </cell>
        </row>
        <row r="4417">
          <cell r="A4417">
            <v>96868</v>
          </cell>
          <cell r="B4417" t="str">
            <v>TÊ, PARA INSTALAÇÕES EM PEX ÁGUA, DN 16 MM, CONEXÃO POR CRIMPAGEM - FORNECIMENTO E INSTALAÇÃO. AF_02/2023</v>
          </cell>
        </row>
        <row r="4418">
          <cell r="A4418">
            <v>96869</v>
          </cell>
          <cell r="B4418" t="str">
            <v>TÊ, PARA INSTALAÇÕES EM PEX ÁGUA, DN 20 MM, CONEXÃO POR CRIMPAGEM - FORNECIMENTO E INSTALAÇÃO. AF_02/2023</v>
          </cell>
        </row>
        <row r="4419">
          <cell r="A4419">
            <v>96870</v>
          </cell>
          <cell r="B4419" t="str">
            <v>TÊ, PARA INSTALAÇÕES EM PEX ÁGUA, DN 25 MM, CONEXÃO POR CRIMPAGEM - FORNECIMENTO E INSTALAÇÃO. AF_02/2023</v>
          </cell>
        </row>
        <row r="4420">
          <cell r="A4420">
            <v>96871</v>
          </cell>
          <cell r="B4420" t="str">
            <v>TÊ, PARA INSTALAÇÕES EM PEX ÁGUA, DN 32 MM, CONEXÃO POR CRIMPAGEM - FORNECIMENTO E INSTALAÇÃO. AF_02/2023</v>
          </cell>
        </row>
        <row r="4421">
          <cell r="A4421">
            <v>96861</v>
          </cell>
          <cell r="B4421" t="str">
            <v>TÊ, ROSCA FÊMEA, METÁLICO, PARA INSTALAÇÕES EM PEX ÁGUA, DN 16 MM X ½", CONEXÃO POR ANEL DESLIZANTE - FORNECIMENTO E INSTALAÇÃO. AF_02/2023</v>
          </cell>
        </row>
        <row r="4422">
          <cell r="A4422">
            <v>96863</v>
          </cell>
          <cell r="B4422" t="str">
            <v>TÊ, ROSCA FÊMEA, METÁLICO, PARA INSTALAÇÕES EM PEX ÁGUA, DN 20 MM X 1/2", CONEXÃO POR ANEL DESLIZANTE - FORNECIMENTO E INSTALAÇÃO. AF_02/2023</v>
          </cell>
        </row>
        <row r="4423">
          <cell r="A4423">
            <v>96865</v>
          </cell>
          <cell r="B4423" t="str">
            <v>TÊ, ROSCA FÊMEA, METÁLICO, PARA INSTALAÇÕES EM PEX ÁGUA, DN 25 MM X 3/4", CONEXÃO POR ANEL DESLIZANTE - FORNECIMENTO E INSTALAÇÃO. AF_02/2023</v>
          </cell>
        </row>
        <row r="4424">
          <cell r="A4424">
            <v>96814</v>
          </cell>
          <cell r="B4424" t="str">
            <v>UNIÃO DE REDUÇÃO, METÁLICA, PARA INSTALAÇÕES EM PEX ÁGUA, DN 20 X 16 MM, CONEXÃO POR ANEL DESLIZANTE - FORNECIMENTO E INSTALAÇÃO. AF_02/2023</v>
          </cell>
        </row>
        <row r="4425">
          <cell r="A4425">
            <v>96818</v>
          </cell>
          <cell r="B4425" t="str">
            <v>UNIÃO DE REDUÇÃO, METÁLICA, PARA INSTALAÇÕES EM PEX ÁGUA, DN 25 X 16 MM, CONEXÃO POR ANEL DESLIZANTE - FORNECIMENTO E INSTALAÇÃO. AF_02/2023</v>
          </cell>
        </row>
        <row r="4426">
          <cell r="A4426">
            <v>96819</v>
          </cell>
          <cell r="B4426" t="str">
            <v>UNIÃO DE REDUÇÃO, METÁLICA, PARA INSTALAÇÕES EM PEX ÁGUA, DN 25 X 20 MM, CONEXÃO POR ANEL DESLIZANTE - FORNECIMENTO E INSTALAÇÃO. AF_02/2023</v>
          </cell>
        </row>
        <row r="4427">
          <cell r="A4427">
            <v>96822</v>
          </cell>
          <cell r="B4427" t="str">
            <v>UNIÃO DE REDUÇÃO, METÁLICA, PARA INSTALAÇÕES EM PEX ÁGUA, DN 32 X 25 MM, CONEXÃO POR ANEL DESLIZANTE - FORNECIMENTO E INSTALAÇÃO. AF_02/2023</v>
          </cell>
        </row>
        <row r="4428">
          <cell r="A4428">
            <v>96808</v>
          </cell>
          <cell r="B4428" t="str">
            <v>UNIÃO METÁLICA PARA INSTALAÇÕES EM PEX ÁGUA, DN 16 MM, COM ANEL DESLIZANTE - FORNECIMENTO E INSTALAÇÃO. AF_02/2023</v>
          </cell>
        </row>
        <row r="4429">
          <cell r="A4429">
            <v>96811</v>
          </cell>
          <cell r="B4429" t="str">
            <v>UNIÃO METÁLICA PARA INSTALAÇÕES EM PEX ÁGUA, DN 20 MM, COM ANEL DESLIZANTE - FORNECIMENTO E INSTALAÇÃO. AF_02/2023</v>
          </cell>
        </row>
        <row r="4430">
          <cell r="A4430">
            <v>96815</v>
          </cell>
          <cell r="B4430" t="str">
            <v>UNIÃO METÁLICA PARA INSTALAÇÕES EM PEX ÁGUA, DN 25 MM, COM ANEL DESLIZANTE - FORNECIMENTO E INSTALAÇÃO. AF_02/2023</v>
          </cell>
        </row>
        <row r="4431">
          <cell r="A4431">
            <v>96820</v>
          </cell>
          <cell r="B4431" t="str">
            <v>UNIÃO METÁLICA PARA INSTALAÇÕES EM PEX ÁGUA, DN 32 MM, COM ANEL DESLIZANTE - FORNECIMENTO E INSTALAÇÃO. AF_02/2023</v>
          </cell>
        </row>
        <row r="4432">
          <cell r="A4432">
            <v>96702</v>
          </cell>
          <cell r="B4432" t="str">
            <v>BUCHA DE REDUÇÃO, PPR, 32 X 25, CLASSE PN 25, INSTALADO EM PRUMADA DE ÁGUA FORNECIMENTO E INSTALAÇÃO . AF_08/2022</v>
          </cell>
        </row>
        <row r="4433">
          <cell r="A4433">
            <v>96662</v>
          </cell>
          <cell r="B4433" t="str">
            <v>BUCHA DE REDUÇÃO, PPR, 32 X 25, CLASSE PN 25, INSTALADO EM RAMAL DE DISTRIBUIÇÃO DE ÁGUA FORNECIMENTO E INSTALAÇÃO. AF_08/2022</v>
          </cell>
        </row>
        <row r="4434">
          <cell r="A4434">
            <v>96704</v>
          </cell>
          <cell r="B4434" t="str">
            <v>BUCHA DE REDUÇÃO, PPR, 40 X 25, CLASSE PN 25, INSTALADO EM PRUMADA DE ÁGUA FORNECIMENTO E INSTALAÇÃO . AF_08/2022</v>
          </cell>
        </row>
        <row r="4435">
          <cell r="A4435">
            <v>96664</v>
          </cell>
          <cell r="B4435" t="str">
            <v>BUCHA DE REDUÇÃO, PPR, 40 X 25, CLASSE PN 25, INSTALADO EM RAMAL DE DISTRIBUIÇÃO DE ÁGUA FORNECIMENTO E INSTALAÇÃO. AF_08/2022</v>
          </cell>
        </row>
        <row r="4436">
          <cell r="A4436">
            <v>104191</v>
          </cell>
          <cell r="B4436" t="str">
            <v>BUCHA DE REDUÇÃO, PPR, DN 25 X 20 MM, INSTALADO EM RAMAL OU SUB-RAMAL DE ÁGUA - FORNECIMENTO E INSTALAÇÃO. AF_08/2022</v>
          </cell>
        </row>
        <row r="4437">
          <cell r="A4437">
            <v>96700</v>
          </cell>
          <cell r="B4437" t="str">
            <v>CONECTOR FÊMEA, PPR, 25 X 1/2", CLASSE PN 25, INSTALADO EM PRUMADA DE ÁGUA FORNECIMENTO E INSTALAÇÃO . AF_08/2022</v>
          </cell>
        </row>
        <row r="4438">
          <cell r="A4438">
            <v>96658</v>
          </cell>
          <cell r="B4438" t="str">
            <v>CONECTOR FÊMEA, PPR, 25 X 1/2, CLASSE PN 25, INSTALADO EM RAMAL DE DISTRIBUIÇÃO DE ÁGUA FORNECIMENTO E INSTALAÇÃO. AF_08/2022</v>
          </cell>
        </row>
        <row r="4439">
          <cell r="A4439">
            <v>96641</v>
          </cell>
          <cell r="B4439" t="str">
            <v>CONECTOR FÊMEA, PPR, 25 X 1/2, CLASSE PN 25, INSTALADO EM RAMAL OU SUB-RAMAL DE ÁGUA FORNECIMENTO E INSTALAÇÃO. AF_08/2022</v>
          </cell>
        </row>
        <row r="4440">
          <cell r="A4440">
            <v>96661</v>
          </cell>
          <cell r="B4440" t="str">
            <v>CONECTOR FÊMEA, PPR, 32 X 3/4", CLASSE PN 25, INSTALADO EM RAMAL DE DISTRIBUIÇÃO DE ÁGUA FORNECIMENTO E INSTALAÇÃO. AF_08/2022</v>
          </cell>
        </row>
        <row r="4441">
          <cell r="A4441">
            <v>96699</v>
          </cell>
          <cell r="B4441" t="str">
            <v>CONECTOR MACHO, PPR, 25 X 1/2", CLASSE PN 25, INSTALADO EM PRUMADA DE ÁGUA FORNECIMENTO E INSTALAÇÃO . AF_08/2022</v>
          </cell>
        </row>
        <row r="4442">
          <cell r="A4442">
            <v>96657</v>
          </cell>
          <cell r="B4442" t="str">
            <v>CONECTOR MACHO, PPR, 25 X 1/2, CLASSE PN 25, INSTALADO EM RAMAL DE DISTRIBUIÇÃO DE ÁGUA FORNECIMENTO E INSTALAÇÃO. AF_08/2022</v>
          </cell>
        </row>
        <row r="4443">
          <cell r="A4443">
            <v>96640</v>
          </cell>
          <cell r="B4443" t="str">
            <v>CONECTOR MACHO, PPR, 25 X 1/2, CLASSE PN 25, INSTALADO EM RAMAL OU SUB-RAMAL DE ÁGUA FORNECIMENTO E INSTALAÇÃO. AF_08/2022</v>
          </cell>
        </row>
        <row r="4444">
          <cell r="A4444">
            <v>96660</v>
          </cell>
          <cell r="B4444" t="str">
            <v>CONECTOR MACHO, PPR, 32 X 3/4", CLASSE PN 25, INSTALADO EM RAMAL DE DISTRIBUIÇÃO DE ÁGUA FORNECIMENTO E INSTALAÇÃO. AF_08/2022</v>
          </cell>
        </row>
        <row r="4445">
          <cell r="A4445">
            <v>104196</v>
          </cell>
          <cell r="B4445" t="str">
            <v>CURVA 90 GRAUS, PPR, DN 20 MM, INSTALADO EM RAMAL OU SUB-RAMAL DE ÁGUA - FORNECIMENTO E INSTALAÇÃO. AF_08/2022</v>
          </cell>
        </row>
        <row r="4446">
          <cell r="A4446">
            <v>104197</v>
          </cell>
          <cell r="B4446" t="str">
            <v>CURVA 90 GRAUS, PPR, DN 25 MM, INSTALADO EM RAMAL OU SUB-RAMAL DE ÁGUA - FORNECIMENTO E INSTALAÇÃO. AF_08/2022</v>
          </cell>
        </row>
        <row r="4447">
          <cell r="A4447">
            <v>104198</v>
          </cell>
          <cell r="B4447" t="str">
            <v>JOELHO 45 GRAUS, PPR, DN 20 MM, INSTALADO EM RAMAL OU SUB-RAMAL DE ÁGUA - FORNECIMENTO E INSTALAÇÃO. AF_08/2022</v>
          </cell>
        </row>
        <row r="4448">
          <cell r="A4448">
            <v>96685</v>
          </cell>
          <cell r="B4448" t="str">
            <v>JOELHO 45 GRAUS, PPR, DN 25 MM, CLASSE PN 25, INSTALADO EM PRUMADA DE ÁGUA FORNECIMENTO E INSTALAÇÃO . AF_08/2022</v>
          </cell>
        </row>
        <row r="4449">
          <cell r="A4449">
            <v>96651</v>
          </cell>
          <cell r="B4449" t="str">
            <v>JOELHO 45 GRAUS, PPR, DN 25 MM, CLASSE PN 25, INSTALADO EM RAMAL DE DISTRIBUIÇÃO DE ÁGUA FORNECIMENTO E INSTALAÇÃO. AF_08/2022</v>
          </cell>
        </row>
        <row r="4450">
          <cell r="A4450">
            <v>96638</v>
          </cell>
          <cell r="B4450" t="str">
            <v>JOELHO 45 GRAUS, PPR, DN 25 MM, CLASSE PN 25, INSTALADO EM RAMAL OU SUB-RAMAL DE ÁGUA FORNECIMENTO E INSTALAÇÃO. AF_08/2022</v>
          </cell>
        </row>
        <row r="4451">
          <cell r="A4451">
            <v>96687</v>
          </cell>
          <cell r="B4451" t="str">
            <v>JOELHO 45 GRAUS, PPR, DN 32 MM, CLASSE PN 25, INSTALADO EM PRUMADA DE ÁGUA FORNECIMENTO E INSTALAÇÃO . AF_08/2022</v>
          </cell>
        </row>
        <row r="4452">
          <cell r="A4452">
            <v>96653</v>
          </cell>
          <cell r="B4452" t="str">
            <v>JOELHO 45 GRAUS, PPR, DN 32 MM, CLASSE PN 25, INSTALADO EM RAMAL DE DISTRIBUIÇÃO DE ÁGUA - FORNECIMENTO E INSTALAÇÃO. AF_08/2022</v>
          </cell>
        </row>
        <row r="4453">
          <cell r="A4453">
            <v>96689</v>
          </cell>
          <cell r="B4453" t="str">
            <v>JOELHO 45 GRAUS, PPR, DN 40 MM, CLASSE PN 25, INSTALADO EM PRUMADA DE ÁGUA FORNECIMENTO E INSTALAÇÃO . AF_08/2022</v>
          </cell>
        </row>
        <row r="4454">
          <cell r="A4454">
            <v>96655</v>
          </cell>
          <cell r="B4454" t="str">
            <v>JOELHO 45 GRAUS, PPR, DN 40 MM, CLASSE PN 25, INSTALADO EM RAMAL DE DISTRIBUIÇÃO DE ÁGUA - FORNECIMENTO E INSTALAÇÃO. AF_08/2022</v>
          </cell>
        </row>
        <row r="4455">
          <cell r="A4455">
            <v>96691</v>
          </cell>
          <cell r="B4455" t="str">
            <v>JOELHO 45 GRAUS, PPR, DN 50 MM, CLASSE PN 25, INSTALADO EM PRUMADA DE ÁGUA FORNECIMENTO E INSTALAÇÃO . AF_08/2022</v>
          </cell>
        </row>
        <row r="4456">
          <cell r="A4456">
            <v>96693</v>
          </cell>
          <cell r="B4456" t="str">
            <v>JOELHO 45 GRAUS, PPR, DN 63 MM, CLASSE PN 25, INSTALADO EM PRUMADA DE ÁGUA FORNECIMENTO E INSTALAÇÃO . AF_08/2022</v>
          </cell>
        </row>
        <row r="4457">
          <cell r="A4457">
            <v>96695</v>
          </cell>
          <cell r="B4457" t="str">
            <v>JOELHO 45 GRAUS, PPR, DN 75 MM, CLASSE PN 25, INSTALADO EM PRUMADA DE ÁGUA FORNECIMENTO E INSTALAÇÃO . AF_08/2022</v>
          </cell>
        </row>
        <row r="4458">
          <cell r="A4458">
            <v>104193</v>
          </cell>
          <cell r="B4458" t="str">
            <v>JOELHO 45 GRAUS, PPR, F/ F, DN 90 MM, INSTALADO EM PRUMADA DE ÁGUA - FORNECIMENTO E INSTALAÇÃO. AF_08/2022</v>
          </cell>
        </row>
        <row r="4459">
          <cell r="A4459">
            <v>96697</v>
          </cell>
          <cell r="B4459" t="str">
            <v>JOELHO 90 GRAUS, PPR, DN 110 MM, CLASSE PN 25, INSTALADO EM PRUMADA DE ÁGUA FORNECIMENTO E INSTALAÇÃO . AF_08/2022</v>
          </cell>
        </row>
        <row r="4460">
          <cell r="A4460">
            <v>104199</v>
          </cell>
          <cell r="B4460" t="str">
            <v>JOELHO 90 GRAUS, PPR, DN 20 MM, INSTALADO EM RAMAL OU SUB-RAMAL DE ÁGUA - FORNECIMENTO E INSTALAÇÃO. AF_08/2022</v>
          </cell>
        </row>
        <row r="4461">
          <cell r="A4461">
            <v>96684</v>
          </cell>
          <cell r="B4461" t="str">
            <v>JOELHO 90 GRAUS, PPR, DN 25 MM, CLASSE PN 25, INSTALADO EM PRUMADA DE ÁGUA FORNECIMENTO E INSTALAÇÃO . AF_08/2022</v>
          </cell>
        </row>
        <row r="4462">
          <cell r="A4462">
            <v>96650</v>
          </cell>
          <cell r="B4462" t="str">
            <v>JOELHO 90 GRAUS, PPR, DN 25 MM, CLASSE PN 25, INSTALADO EM RAMAL DE DISTRIBUIÇÃO FORNECIMENTO E INSTALAÇÃO. AF_08/2022</v>
          </cell>
        </row>
        <row r="4463">
          <cell r="A4463">
            <v>96637</v>
          </cell>
          <cell r="B4463" t="str">
            <v>JOELHO 90 GRAUS, PPR, DN 25 MM, CLASSE PN 25, INSTALADO EM RAMAL OU SUB-RAMAL DE ÁGUA FORNECIMENTO E INSTALAÇÃO. AF_08/2022</v>
          </cell>
        </row>
        <row r="4464">
          <cell r="A4464">
            <v>96686</v>
          </cell>
          <cell r="B4464" t="str">
            <v>JOELHO 90 GRAUS, PPR, DN 32 MM, CLASSE PN 25, INSTALADO EM PRUMADA DE ÁGUA FORNECIMENTO E INSTALAÇÃO . AF_08/2022</v>
          </cell>
        </row>
        <row r="4465">
          <cell r="A4465">
            <v>96652</v>
          </cell>
          <cell r="B4465" t="str">
            <v>JOELHO 90 GRAUS, PPR, DN 32 MM, CLASSE PN 25, INSTALADO EM RAMAL DE DISTRIBUIÇÃO - FORNECIMENTO E INSTALAÇÃO. AF_08/2022</v>
          </cell>
        </row>
        <row r="4466">
          <cell r="A4466">
            <v>96688</v>
          </cell>
          <cell r="B4466" t="str">
            <v>JOELHO 90 GRAUS, PPR, DN 40 MM, CLASSE PN 25, INSTALADO EM PRUMADA DE ÁGUA FORNECIMENTO E INSTALAÇÃO . AF_08/2022</v>
          </cell>
        </row>
        <row r="4467">
          <cell r="A4467">
            <v>96654</v>
          </cell>
          <cell r="B4467" t="str">
            <v>JOELHO 90 GRAUS, PPR, DN 40 MM, CLASSE PN 25, INSTALADO EM RAMAL DE DISTRIBUIÇÃO - FORNECIMENTO E INSTALAÇÃO. AF_08/2022</v>
          </cell>
        </row>
        <row r="4468">
          <cell r="A4468">
            <v>96690</v>
          </cell>
          <cell r="B4468" t="str">
            <v>JOELHO 90 GRAUS, PPR, DN 50 MM, CLASSE PN 25, INSTALADO EM PRUMADA DE ÁGUA FORNECIMENTO E INSTALAÇÃO . AF_08/2022</v>
          </cell>
        </row>
        <row r="4469">
          <cell r="A4469">
            <v>96692</v>
          </cell>
          <cell r="B4469" t="str">
            <v>JOELHO 90 GRAUS, PPR, DN 63 MM, CLASSE PN 25, INSTALADO EM PRUMADA DE ÁGUA FORNECIMENTO E INSTALAÇÃO . AF_08/2022</v>
          </cell>
        </row>
        <row r="4470">
          <cell r="A4470">
            <v>96694</v>
          </cell>
          <cell r="B4470" t="str">
            <v>JOELHO 90 GRAUS, PPR, DN 75 MM, CLASSE PN 25, INSTALADO EM PRUMADA DE ÁGUA FORNECIMENTO E INSTALAÇÃO . AF_08/2022</v>
          </cell>
        </row>
        <row r="4471">
          <cell r="A4471">
            <v>96696</v>
          </cell>
          <cell r="B4471" t="str">
            <v>JOELHO 90 GRAUS, PPR, DN 90 MM, CLASSE PN 25, INSTALADO EM PRUMADA DE ÁGUA FORNECIMENTO E INSTALAÇÃO . AF_08/2022</v>
          </cell>
        </row>
        <row r="4472">
          <cell r="A4472">
            <v>96709</v>
          </cell>
          <cell r="B4472" t="str">
            <v>LUVA, PPR, DN 110 MM, CLASSE PN 25, INSTALADO EM PRUMADA DE ÁGUA FORNECIMENTO E INSTALAÇÃO. AF_08/2022</v>
          </cell>
        </row>
        <row r="4473">
          <cell r="A4473">
            <v>104200</v>
          </cell>
          <cell r="B4473" t="str">
            <v>LUVA, PPR, DN 20 MM, INSTALADO EM RAMAL OU SUB-RAMAL DE ÁGUA - FORNECIMENTO E INSTALAÇÃO. AF_08/2022</v>
          </cell>
        </row>
        <row r="4474">
          <cell r="A4474">
            <v>96698</v>
          </cell>
          <cell r="B4474" t="str">
            <v>LUVA, PPR, DN 25 MM, CLASSE PN 25, INSTALADO EM PRUMADA DE ÁGUA FORNECIMENTO E INSTALAÇÃO . AF_08/2022</v>
          </cell>
        </row>
        <row r="4475">
          <cell r="A4475">
            <v>96656</v>
          </cell>
          <cell r="B4475" t="str">
            <v>LUVA, PPR, DN 25 MM, CLASSE PN 25, INSTALADO EM RAMAL DE DISTRIBUIÇÃO DE ÁGUA FORNECIMENTO E INSTALAÇÃO. AF_08/2022</v>
          </cell>
        </row>
        <row r="4476">
          <cell r="A4476">
            <v>96639</v>
          </cell>
          <cell r="B4476" t="str">
            <v>LUVA, PPR, DN 25 MM, CLASSE PN 25, INSTALADO EM RAMAL OU SUB-RAMAL DE ÁGUA FORNECIMENTO E INSTALAÇÃO. AF_08/2022</v>
          </cell>
        </row>
        <row r="4477">
          <cell r="A4477">
            <v>96701</v>
          </cell>
          <cell r="B4477" t="str">
            <v>LUVA, PPR, DN 32 MM, CLASSE PN 25, INSTALADO EM PRUMADA DE ÁGUA FORNECIMENTO E INSTALAÇÃO. AF_08/2022</v>
          </cell>
        </row>
        <row r="4478">
          <cell r="A4478">
            <v>96659</v>
          </cell>
          <cell r="B4478" t="str">
            <v>LUVA, PPR, DN 32 MM, CLASSE PN 25, INSTALADO EM RAMAL DE DISTRIBUIÇÃO DE ÁGUA FORNECIMENTO E INSTALAÇÃO. AF_08/2022</v>
          </cell>
        </row>
        <row r="4479">
          <cell r="A4479">
            <v>96703</v>
          </cell>
          <cell r="B4479" t="str">
            <v>LUVA, PPR, DN 40 MM, CLASSE PN 25, INSTALADO EM PRUMADA DE ÁGUA FORNECIMENTO E INSTALAÇÃO. AF_08/2022</v>
          </cell>
        </row>
        <row r="4480">
          <cell r="A4480">
            <v>96663</v>
          </cell>
          <cell r="B4480" t="str">
            <v>LUVA, PPR, DN 40 MM, CLASSE PN 25, INSTALADO EM RAMAL DE DISTRIBUIÇÃO DE ÁGUA FORNECIMENTO E INSTALAÇÃO. AF_08/2022</v>
          </cell>
        </row>
        <row r="4481">
          <cell r="A4481">
            <v>96705</v>
          </cell>
          <cell r="B4481" t="str">
            <v>LUVA, PPR, DN 50 MM, CLASSE PN 25, INSTALADO EM PRUMADA DE ÁGUA FORNECIMENTO E INSTALAÇÃO. AF_08/2022</v>
          </cell>
        </row>
        <row r="4482">
          <cell r="A4482">
            <v>96706</v>
          </cell>
          <cell r="B4482" t="str">
            <v>LUVA, PPR, DN 63 MM, CLASSE PN 25, INSTALADO EM PRUMADA DE ÁGUA FORNECIMENTO E INSTALAÇÃO. AF_08/2022</v>
          </cell>
        </row>
        <row r="4483">
          <cell r="A4483">
            <v>96707</v>
          </cell>
          <cell r="B4483" t="str">
            <v>LUVA, PPR, DN 75 MM, CLASSE PN 25, INSTALADO EM PRUMADA DE ÁGUA FORNECIMENTO E INSTALAÇÃO. AF_08/2022</v>
          </cell>
        </row>
        <row r="4484">
          <cell r="A4484">
            <v>96708</v>
          </cell>
          <cell r="B4484" t="str">
            <v>LUVA, PPR, DN 90 MM, CLASSE PN 25, INSTALADO EM PRUMADA DE ÁGUA FORNECIMENTO E INSTALAÇÃO. AF_08/2022</v>
          </cell>
        </row>
        <row r="4485">
          <cell r="A4485">
            <v>96675</v>
          </cell>
          <cell r="B4485" t="str">
            <v>TUBO, PPR, DN 110, CLASSE PN 12, INSTALADO EM PRUMADA DE ÁGUA FORNECIMENTO E INSTALAÇÃO. AF_08/2022</v>
          </cell>
        </row>
        <row r="4486">
          <cell r="A4486">
            <v>96683</v>
          </cell>
          <cell r="B4486" t="str">
            <v>TUBO, PPR, DN 110, CLASSE PN 25, INSTALADO EM PRUMADA DE ÁGUA FORNECIMENTO E INSTALAÇÃO. AF_08/2022</v>
          </cell>
        </row>
        <row r="4487">
          <cell r="A4487">
            <v>104194</v>
          </cell>
          <cell r="B4487" t="str">
            <v>TUBO, PPR, DN 20, CLASSE PN20, INSTALADO EM RAMAL OU SUB-RAMAL DE ÁGUA - FORNECIMENTO E INSTALAÇÃO. AF_08/2022</v>
          </cell>
        </row>
        <row r="4488">
          <cell r="A4488">
            <v>104195</v>
          </cell>
          <cell r="B4488" t="str">
            <v>TUBO, PPR, DN 20, CLASSE PN25, INSTALADO EM RAMAL OU SUB-RAMAL DE ÁGUA - FORNECIMENTO E INSTALAÇÃO. AF_08/2022</v>
          </cell>
        </row>
        <row r="4489">
          <cell r="A4489">
            <v>96668</v>
          </cell>
          <cell r="B4489" t="str">
            <v>TUBO, PPR, DN 25, CLASSE PN 20, INSTALADO EM PRUMADA DE ÁGUA FORNECIMENTO E INSTALAÇÃO. AF_08/2022</v>
          </cell>
        </row>
        <row r="4490">
          <cell r="A4490">
            <v>96644</v>
          </cell>
          <cell r="B4490" t="str">
            <v>TUBO, PPR, DN 25, CLASSE PN 20, INSTALADO EM RAMAL DE DISTRIBUIÇÃO DE ÁGUA FORNECIMENTO E INSTALAÇÃO. AF_08/2022</v>
          </cell>
        </row>
        <row r="4491">
          <cell r="A4491">
            <v>96635</v>
          </cell>
          <cell r="B4491" t="str">
            <v>TUBO, PPR, DN 25, CLASSE PN 20, INSTALADO EM RAMAL OU SUB-RAMAL DE ÁGUA FORNECIMENTO E INSTALAÇÃO. AF_08/2022</v>
          </cell>
        </row>
        <row r="4492">
          <cell r="A4492">
            <v>96636</v>
          </cell>
          <cell r="B4492" t="str">
            <v>TUBO, PPR, DN 25, CLASSE PN 25 INSTALADO EM RAMAL OU SUB-RAMAL DE ÁGUA FORNECIMENTO E INSTALAÇÃO. AF_08/2022</v>
          </cell>
        </row>
        <row r="4493">
          <cell r="A4493">
            <v>96676</v>
          </cell>
          <cell r="B4493" t="str">
            <v>TUBO, PPR, DN 25, CLASSE PN 25, INSTALADO EM PRUMADA DE ÁGUA FORNECIMENTO E INSTALAÇÃO. AF_08/2022</v>
          </cell>
        </row>
        <row r="4494">
          <cell r="A4494">
            <v>96647</v>
          </cell>
          <cell r="B4494" t="str">
            <v>TUBO, PPR, DN 25, CLASSE PN 25, INSTALADO EM RAMAL DE DISTRIBUIÇÃO DE ÁGUA FORNECIMENTO E INSTALAÇÃO. AF_08/2022</v>
          </cell>
        </row>
        <row r="4495">
          <cell r="A4495">
            <v>96669</v>
          </cell>
          <cell r="B4495" t="str">
            <v>TUBO, PPR, DN 32, CLASSE PN 12, INSTALADO EM PRUMADA DE ÁGUA FORNECIMENTO E INSTALAÇÃO. AF_08/2022</v>
          </cell>
        </row>
        <row r="4496">
          <cell r="A4496">
            <v>96645</v>
          </cell>
          <cell r="B4496" t="str">
            <v>TUBO, PPR, DN 32, CLASSE PN 12, INSTALADO EM RAMAL DE DISTRIBUIÇÃO DE ÁGUA FORNECIMENTO E INSTALAÇÃO. AF_08/2022</v>
          </cell>
        </row>
        <row r="4497">
          <cell r="A4497">
            <v>96677</v>
          </cell>
          <cell r="B4497" t="str">
            <v>TUBO, PPR, DN 32, CLASSE PN 25, INSTALADO EM PRUMADA DE ÁGUA FORNECIMENTO E INSTALAÇÃO. AF_08/2022</v>
          </cell>
        </row>
        <row r="4498">
          <cell r="A4498">
            <v>96648</v>
          </cell>
          <cell r="B4498" t="str">
            <v>TUBO, PPR, DN 32, CLASSE PN 25, INSTALADO EM RAMAL DE DISTRIBUIÇÃO DE ÁGUA FORNECIMENTO E INSTALAÇÃO. AF_08/2022</v>
          </cell>
        </row>
        <row r="4499">
          <cell r="A4499">
            <v>96670</v>
          </cell>
          <cell r="B4499" t="str">
            <v>TUBO, PPR, DN 40, CLASSE PN 12, INSTALADO EM PRUMADA DE ÁGUA FORNECIMENTO E INSTALAÇÃO. AF_08/2022</v>
          </cell>
        </row>
        <row r="4500">
          <cell r="A4500">
            <v>96646</v>
          </cell>
          <cell r="B4500" t="str">
            <v>TUBO, PPR, DN 40, CLASSE PN 12, INSTALADO EM RAMAL DE DISTRIBUIÇÃO DE ÁGUA FORNECIMENTO E INSTALAÇÃO. AF_08/2022</v>
          </cell>
        </row>
        <row r="4501">
          <cell r="A4501">
            <v>96678</v>
          </cell>
          <cell r="B4501" t="str">
            <v>TUBO, PPR, DN 40, CLASSE PN 25, INSTALADO EM PRUMADA DE ÁGUA FORNECIMENTO E INSTALAÇÃO. AF_08/2022</v>
          </cell>
        </row>
        <row r="4502">
          <cell r="A4502">
            <v>96649</v>
          </cell>
          <cell r="B4502" t="str">
            <v>TUBO, PPR, DN 40, CLASSE PN 25, INSTALADO EM RAMAL DE DISTRIBUIÇÃO DE ÁGUA FORNECIMENTO E INSTALAÇÃO. AF_08/2022</v>
          </cell>
        </row>
        <row r="4503">
          <cell r="A4503">
            <v>96671</v>
          </cell>
          <cell r="B4503" t="str">
            <v>TUBO, PPR, DN 50, CLASSE PN 12, INSTALADO EM PRUMADA DE ÁGUA FORNECIMENTO E INSTALAÇÃO. AF_08/2022</v>
          </cell>
        </row>
        <row r="4504">
          <cell r="A4504">
            <v>96679</v>
          </cell>
          <cell r="B4504" t="str">
            <v>TUBO, PPR, DN 50, CLASSE PN 25, INSTALADO EM PRUMADA DE ÁGUA FORNECIMENTO E INSTALAÇÃO. AF_08/2022</v>
          </cell>
        </row>
        <row r="4505">
          <cell r="A4505">
            <v>96672</v>
          </cell>
          <cell r="B4505" t="str">
            <v>TUBO, PPR, DN 63, CLASSE PN 12, INSTALADO EM PRUMADA DE ÁGUA FORNECIMENTO E INSTALAÇÃO. AF_08/2022</v>
          </cell>
        </row>
        <row r="4506">
          <cell r="A4506">
            <v>96680</v>
          </cell>
          <cell r="B4506" t="str">
            <v>TUBO, PPR, DN 63, CLASSE PN 25, INSTALADO EM PRUMADA DE ÁGUA FORNECIMENTO E INSTALAÇÃO. AF_08/2022</v>
          </cell>
        </row>
        <row r="4507">
          <cell r="A4507">
            <v>96673</v>
          </cell>
          <cell r="B4507" t="str">
            <v>TUBO, PPR, DN 75, CLASSE PN 12, INSTALADO EM PRUMADA DE ÁGUA FORNECIMENTO E INSTALAÇÃO. AF_08/2022</v>
          </cell>
        </row>
        <row r="4508">
          <cell r="A4508">
            <v>96681</v>
          </cell>
          <cell r="B4508" t="str">
            <v>TUBO, PPR, DN 75, CLASSE PN 25, INSTALADO EM PRUMADA DE ÁGUA FORNECIMENTO E INSTALAÇÃO. AF_08/2022</v>
          </cell>
        </row>
        <row r="4509">
          <cell r="A4509">
            <v>96674</v>
          </cell>
          <cell r="B4509" t="str">
            <v>TUBO, PPR, DN 90, CLASSE PN 12, INSTALADO EM PRUMADA DE ÁGUA FORNECIMENTO E INSTALAÇÃO. AF_08/2022</v>
          </cell>
        </row>
        <row r="4510">
          <cell r="A4510">
            <v>96682</v>
          </cell>
          <cell r="B4510" t="str">
            <v>TUBO, PPR, DN 90, CLASSE PN 25, INSTALADO EM PRUMADA DE ÁGUA FORNECIMENTO E INSTALAÇÃO. AF_08/2022</v>
          </cell>
        </row>
        <row r="4511">
          <cell r="A4511">
            <v>96643</v>
          </cell>
          <cell r="B4511" t="str">
            <v>TÊ MISTURADOR, PPR, 25 X 3/4, CLASSE PN 25, INSTALADO EM RAMAL OU SUB-RAMAL DE ÁGUA FORNECIMENTO E INSTALAÇÃO. AF_08/2022</v>
          </cell>
        </row>
        <row r="4512">
          <cell r="A4512">
            <v>104201</v>
          </cell>
          <cell r="B4512" t="str">
            <v>TÊ MISTURADOR, PPR, F M M, DN 20 X 20 MM, INSTALADO EM RAMAL OU SUB-RAMAL DE ÁGUA - FORNECIMENTO E INSTALAÇÃO. AF_08/2022</v>
          </cell>
        </row>
        <row r="4513">
          <cell r="A4513">
            <v>104192</v>
          </cell>
          <cell r="B4513" t="str">
            <v>TÊ MISTURADOR, PPR, F M M, DN 25 X 25 MM, INSTALADO EM RAMAL OU SUB-RAMAL DE ÁGUA - FORNECIMENTO E INSTALAÇÃO. AF_08/2022</v>
          </cell>
        </row>
        <row r="4514">
          <cell r="A4514">
            <v>104202</v>
          </cell>
          <cell r="B4514" t="str">
            <v>TÊ NORMAL, PPR, 90 GRAUS, DN 20 X 20 X 20 MM, INSTALADO EM RAMAL OU SUB-RAMAL DE ÁGUA - FORNECIMENTO E INSTALAÇÃO. AF_08/2022</v>
          </cell>
        </row>
        <row r="4515">
          <cell r="A4515">
            <v>96717</v>
          </cell>
          <cell r="B4515" t="str">
            <v>TÊ NORMAL, PPR, DN 110 MM, CLASSE PN 25, INSTALADO EM PRUMADA DE ÁGUA FORNECIMENTO E INSTALAÇÃO . AF_08/2022</v>
          </cell>
        </row>
        <row r="4516">
          <cell r="A4516">
            <v>96710</v>
          </cell>
          <cell r="B4516" t="str">
            <v>TÊ NORMAL, PPR, DN 25 MM, CLASSE PN 25, INSTALADO EM PRUMADA DE ÁGUA FORNECIMENTO E INSTALAÇÃO . AF_08/2022</v>
          </cell>
        </row>
        <row r="4517">
          <cell r="A4517">
            <v>96665</v>
          </cell>
          <cell r="B4517" t="str">
            <v>TÊ NORMAL, PPR, DN 25 MM, CLASSE PN 25, INSTALADO EM RAMAL DE DISTRIBUIÇÃO DE ÁGUA FORNECIMENTO E INSTALAÇÃO. AF_08/2022</v>
          </cell>
        </row>
        <row r="4518">
          <cell r="A4518">
            <v>96642</v>
          </cell>
          <cell r="B4518" t="str">
            <v>TÊ NORMAL, PPR, DN 25 MM, CLASSE PN 25, INSTALADO EM RAMAL OU SUB-RAMAL DE ÁGUA FORNECIMENTO E INSTALAÇÃO. AF_08/2022</v>
          </cell>
        </row>
        <row r="4519">
          <cell r="A4519">
            <v>96711</v>
          </cell>
          <cell r="B4519" t="str">
            <v>TÊ NORMAL, PPR, DN 32 MM, CLASSE PN 25, INSTALADO EM PRUMADA DE ÁGUA FORNECIMENTO E INSTALAÇÃO . AF_08/2022</v>
          </cell>
        </row>
        <row r="4520">
          <cell r="A4520">
            <v>96666</v>
          </cell>
          <cell r="B4520" t="str">
            <v>TÊ NORMAL, PPR, DN 32 MM, CLASSE PN 25, INSTALADO EM RAMAL DE DISTRIBUIÇÃO DE ÁGUA FORNECIMENTO E INSTALAÇÃO. AF_08/2022</v>
          </cell>
        </row>
        <row r="4521">
          <cell r="A4521">
            <v>96712</v>
          </cell>
          <cell r="B4521" t="str">
            <v>TÊ NORMAL, PPR, DN 40 MM, CLASSE PN 25, INSTALADO EM PRUMADA DE ÁGUA FORNECIMENTO E INSTALAÇÃO . AF_08/2022</v>
          </cell>
        </row>
        <row r="4522">
          <cell r="A4522">
            <v>96667</v>
          </cell>
          <cell r="B4522" t="str">
            <v>TÊ NORMAL, PPR, DN 40 MM, CLASSE PN 25, INSTALADO EM RAMAL DE DISTRIBUIÇÃO DE ÁGUA FORNECIMENTO E INSTALAÇÃO. AF_08/2022</v>
          </cell>
        </row>
        <row r="4523">
          <cell r="A4523">
            <v>96713</v>
          </cell>
          <cell r="B4523" t="str">
            <v>TÊ NORMAL, PPR, DN 50 MM, CLASSE PN 25, INSTALADO EM PRUMADA DE ÁGUA FORNECIMENTO E INSTALAÇÃO . AF_08/2022</v>
          </cell>
        </row>
        <row r="4524">
          <cell r="A4524">
            <v>96714</v>
          </cell>
          <cell r="B4524" t="str">
            <v>TÊ NORMAL, PPR, DN 63 MM, CLASSE PN 25, INSTALADO EM PRUMADA DE ÁGUA FORNECIMENTO E INSTALAÇÃO . AF_08/2022</v>
          </cell>
        </row>
        <row r="4525">
          <cell r="A4525">
            <v>96715</v>
          </cell>
          <cell r="B4525" t="str">
            <v>TÊ NORMAL, PPR, DN 75 MM, CLASSE PN 25, INSTALADO EM PRUMADA DE ÁGUA FORNECIMENTO E INSTALAÇÃO . AF_08/2022</v>
          </cell>
        </row>
        <row r="4526">
          <cell r="A4526">
            <v>96716</v>
          </cell>
          <cell r="B4526" t="str">
            <v>TÊ NORMAL, PPR, DN 90 MM, CLASSE PN 25, INSTALADO EM PRUMADA DE ÁGUA FORNECIMENTO E INSTALAÇÃO . AF_08/2022</v>
          </cell>
        </row>
        <row r="4527">
          <cell r="A4527">
            <v>104328</v>
          </cell>
          <cell r="B4527" t="str">
            <v>CAIXA SIFONADA, COM GRELHA QUADRADA, PVC, DN 150 X 150 X 50 MM, JUNTA SOLDÁVEL, FORNECIDA E INSTALADA EM RAMAL DE DESCARGA OU EM RAMAL DE ESGOTO SANITÁRIO. AF_08/2022</v>
          </cell>
        </row>
        <row r="4528">
          <cell r="A4528">
            <v>104329</v>
          </cell>
          <cell r="B4528" t="str">
            <v>CAIXA SIFONADA, COM GRELHA REDONDA, PVC, DN 150 X 150 X 50 MM, JUNTA SOLDÁVEL, FORNECIDA E INSTALADA EM RAMAL DE DESCARGA OU EM RAMAL DE ESGOTO SANITÁRIO. AF_08/2022</v>
          </cell>
        </row>
        <row r="4529">
          <cell r="A4529">
            <v>89707</v>
          </cell>
          <cell r="B4529" t="str">
            <v>CAIXA SIFONADA, PVC, DN 100 X 100 X 50 MM, JUNTA ELÁSTICA, FORNECIDA E INSTALADA EM RAMAL DE DESCARGA OU EM RAMAL DE ESGOTO SANITÁRIO. AF_08/2022</v>
          </cell>
        </row>
        <row r="4530">
          <cell r="A4530">
            <v>89708</v>
          </cell>
          <cell r="B4530" t="str">
            <v>CAIXA SIFONADA, PVC, DN 150 X 185 X 75 MM, JUNTA ELÁSTICA, FORNECIDA E INSTALADA EM RAMAL DE DESCARGA OU EM RAMAL DE ESGOTO SANITÁRIO. AF_08/2022</v>
          </cell>
        </row>
        <row r="4531">
          <cell r="A4531">
            <v>104326</v>
          </cell>
          <cell r="B4531" t="str">
            <v>RALO SECO CÔNICO, PVC, DN 100 X 40 MM, JUNTA SOLDÁVEL, FORNECIDO E INSTALADO EM RAMAL DE DESCARGA OU EM RAMAL DE ESGOTO SANITÁRIO. AF_08/2022</v>
          </cell>
        </row>
        <row r="4532">
          <cell r="A4532">
            <v>89710</v>
          </cell>
          <cell r="B4532" t="str">
            <v>RALO SECO, PVC, DN 100 X 40 MM, JUNTA SOLDÁVEL, FORNECIDO E INSTALADO EM RAMAL DE DESCARGA OU EM RAMAL DE ESGOTO SANITÁRIO. AF_08/2022</v>
          </cell>
        </row>
        <row r="4533">
          <cell r="A4533">
            <v>104327</v>
          </cell>
          <cell r="B4533" t="str">
            <v>RALO SIFONADO REDONDO, PVC, DN 100 X 40 MM, JUNTA SOLDÁVEL, FORNECIDO E INSTALADO EM RAMAL DE DESCARGA OU EM RAMAL DE ESGOTO SANITÁRIO. AF_08/2022</v>
          </cell>
        </row>
        <row r="4534">
          <cell r="A4534">
            <v>89709</v>
          </cell>
          <cell r="B4534" t="str">
            <v>RALO SIFONADO, PVC, DN 100 X 40 MM, JUNTA SOLDÁVEL, FORNECIDO E INSTALADO EM RAMAL DE DESCARGA OU EM RAMAL DE ESGOTO SANITÁRIO. AF_08/2022</v>
          </cell>
        </row>
        <row r="4535">
          <cell r="A4535">
            <v>104341</v>
          </cell>
          <cell r="B4535" t="str">
            <v>BUCHA DE REDUÇÃO LONGA, PVC, SÉRIE NORMAL, ESGOTO PREDIAL, DN 50 X 40 MM, JUNTA SOLDÁVEL E ELÁSTICA, FORNECIDO E INSTALADO EM RAMAL DE DESCARGA OU RAMAL DE ESGOTO SANITÁRIO. AF_08/2022</v>
          </cell>
        </row>
        <row r="4536">
          <cell r="A4536">
            <v>104357</v>
          </cell>
          <cell r="B4536" t="str">
            <v>CAP, PVC, SÉRIE NORMAL, ESGOTO PREDIAL, DN 100 MM, JUNTA ELÁSTICA, FORNECIDO E INSTALADO EM SUBCOLETOR AÉREO DE ESGOTO SANITÁRIO. AF_08/2022</v>
          </cell>
        </row>
        <row r="4537">
          <cell r="A4537">
            <v>89811</v>
          </cell>
          <cell r="B4537" t="str">
            <v>CURVA CURTA 90 GRAUS, PVC, SERIE NORMAL, ESGOTO PREDIAL, DN 100 MM, JUNTA ELÁSTICA, FORNECIDO E INSTALADO EM PRUMADA DE ESGOTO SANITÁRIO OU VENTILAÇÃO. AF_08/2022</v>
          </cell>
        </row>
        <row r="4538">
          <cell r="A4538">
            <v>89748</v>
          </cell>
          <cell r="B4538" t="str">
            <v>CURVA CURTA 90 GRAUS, PVC, SERIE NORMAL, ESGOTO PREDIAL, DN 100 MM, JUNTA ELÁSTICA, FORNECIDO E INSTALADO EM RAMAL DE DESCARGA OU RAMAL DE ESGOTO SANITÁRIO. AF_08/2022</v>
          </cell>
        </row>
        <row r="4539">
          <cell r="A4539">
            <v>89852</v>
          </cell>
          <cell r="B4539" t="str">
            <v>CURVA CURTA 90 GRAUS, PVC, SERIE NORMAL, ESGOTO PREDIAL, DN 100 MM, JUNTA ELÁSTICA, FORNECIDO E INSTALADO EM SUBCOLETOR AÉREO DE ESGOTO SANITÁRIO. AF_08/2022</v>
          </cell>
        </row>
        <row r="4540">
          <cell r="A4540">
            <v>89728</v>
          </cell>
          <cell r="B4540" t="str">
            <v>CURVA CURTA 90 GRAUS, PVC, SERIE NORMAL, ESGOTO PREDIAL, DN 40 MM, JUNTA SOLDÁVEL, FORNECIDO E INSTALADO EM RAMAL DE DESCARGA OU RAMAL DE ESGOTO SANITÁRIO. AF_08/2022</v>
          </cell>
        </row>
        <row r="4541">
          <cell r="A4541">
            <v>89803</v>
          </cell>
          <cell r="B4541" t="str">
            <v>CURVA CURTA 90 GRAUS, PVC, SERIE NORMAL, ESGOTO PREDIAL, DN 50 MM, JUNTA ELÁSTICA, FORNECIDO E INSTALADO EM PRUMADA DE ESGOTO SANITÁRIO OU VENTILAÇÃO. AF_08/2022</v>
          </cell>
        </row>
        <row r="4542">
          <cell r="A4542">
            <v>89733</v>
          </cell>
          <cell r="B4542" t="str">
            <v>CURVA CURTA 90 GRAUS, PVC, SERIE NORMAL, ESGOTO PREDIAL, DN 50 MM, JUNTA ELÁSTICA, FORNECIDO E INSTALADO EM RAMAL DE DESCARGA OU RAMAL DE ESGOTO SANITÁRIO. AF_08/2022</v>
          </cell>
        </row>
        <row r="4543">
          <cell r="A4543">
            <v>89807</v>
          </cell>
          <cell r="B4543" t="str">
            <v>CURVA CURTA 90 GRAUS, PVC, SERIE NORMAL, ESGOTO PREDIAL, DN 75 MM, JUNTA ELÁSTICA, FORNECIDO E INSTALADO EM PRUMADA DE ESGOTO SANITÁRIO OU VENTILAÇÃO. AF_08/2022</v>
          </cell>
        </row>
        <row r="4544">
          <cell r="A4544">
            <v>89742</v>
          </cell>
          <cell r="B4544" t="str">
            <v>CURVA CURTA 90 GRAUS, PVC, SERIE NORMAL, ESGOTO PREDIAL, DN 75 MM, JUNTA ELÁSTICA, FORNECIDO E INSTALADO EM RAMAL DE DESCARGA OU RAMAL DE ESGOTO SANITÁRIO. AF_08/2022</v>
          </cell>
        </row>
        <row r="4545">
          <cell r="A4545">
            <v>89812</v>
          </cell>
          <cell r="B4545" t="str">
            <v>CURVA LONGA 90 GRAUS, PVC, SERIE NORMAL, ESGOTO PREDIAL, DN 100 MM, JUNTA ELÁSTICA, FORNECIDO E INSTALADO EM PRUMADA DE ESGOTO SANITÁRIO OU VENTILAÇÃO. AF_08/2022</v>
          </cell>
        </row>
        <row r="4546">
          <cell r="A4546">
            <v>89750</v>
          </cell>
          <cell r="B4546" t="str">
            <v>CURVA LONGA 90 GRAUS, PVC, SERIE NORMAL, ESGOTO PREDIAL, DN 100 MM, JUNTA ELÁSTICA, FORNECIDO E INSTALADO EM RAMAL DE DESCARGA OU RAMAL DE ESGOTO SANITÁRIO. AF_08/2022</v>
          </cell>
        </row>
        <row r="4547">
          <cell r="A4547">
            <v>89853</v>
          </cell>
          <cell r="B4547" t="str">
            <v>CURVA LONGA 90 GRAUS, PVC, SERIE NORMAL, ESGOTO PREDIAL, DN 100 MM, JUNTA ELÁSTICA, FORNECIDO E INSTALADO EM SUBCOLETOR AÉREO DE ESGOTO SANITÁRIO. AF_08/2022</v>
          </cell>
        </row>
        <row r="4548">
          <cell r="A4548">
            <v>89730</v>
          </cell>
          <cell r="B4548" t="str">
            <v>CURVA LONGA 90 GRAUS, PVC, SERIE NORMAL, ESGOTO PREDIAL, DN 40 MM, JUNTA SOLDÁVEL, FORNECIDO E INSTALADO EM RAMAL DE DESCARGA OU RAMAL DE ESGOTO SANITÁRIO. AF_08/2022</v>
          </cell>
        </row>
        <row r="4549">
          <cell r="A4549">
            <v>89804</v>
          </cell>
          <cell r="B4549" t="str">
            <v>CURVA LONGA 90 GRAUS, PVC, SERIE NORMAL, ESGOTO PREDIAL, DN 50 MM, JUNTA ELÁSTICA, FORNECIDO E INSTALADO EM PRUMADA DE ESGOTO SANITÁRIO OU VENTILAÇÃO. AF_08/2022</v>
          </cell>
        </row>
        <row r="4550">
          <cell r="A4550">
            <v>89735</v>
          </cell>
          <cell r="B4550" t="str">
            <v>CURVA LONGA 90 GRAUS, PVC, SERIE NORMAL, ESGOTO PREDIAL, DN 50 MM, JUNTA ELÁSTICA, FORNECIDO E INSTALADO EM RAMAL DE DESCARGA OU RAMAL DE ESGOTO SANITÁRIO. AF_08/2022</v>
          </cell>
        </row>
        <row r="4551">
          <cell r="A4551">
            <v>89808</v>
          </cell>
          <cell r="B4551" t="str">
            <v>CURVA LONGA 90 GRAUS, PVC, SERIE NORMAL, ESGOTO PREDIAL, DN 75 MM, JUNTA ELÁSTICA, FORNECIDO E INSTALADO EM PRUMADA DE ESGOTO SANITÁRIO OU VENTILAÇÃO. AF_08/2022</v>
          </cell>
        </row>
        <row r="4552">
          <cell r="A4552">
            <v>89743</v>
          </cell>
          <cell r="B4552" t="str">
            <v>CURVA LONGA 90 GRAUS, PVC, SERIE NORMAL, ESGOTO PREDIAL, DN 75 MM, JUNTA ELÁSTICA, FORNECIDO E INSTALADO EM RAMAL DE DESCARGA OU RAMAL DE ESGOTO SANITÁRIO. AF_08/2022</v>
          </cell>
        </row>
        <row r="4553">
          <cell r="A4553">
            <v>89810</v>
          </cell>
          <cell r="B4553" t="str">
            <v>JOELHO 45 GRAUS, PVC, SERIE NORMAL, ESGOTO PREDIAL, DN 100 MM, JUNTA ELÁSTICA, FORNECIDO E INSTALADO EM PRUMADA DE ESGOTO SANITÁRIO OU VENTILAÇÃO. AF_08/2022</v>
          </cell>
        </row>
        <row r="4554">
          <cell r="A4554">
            <v>89746</v>
          </cell>
          <cell r="B4554" t="str">
            <v>JOELHO 45 GRAUS, PVC, SERIE NORMAL, ESGOTO PREDIAL, DN 100 MM, JUNTA ELÁSTICA, FORNECIDO E INSTALADO EM RAMAL DE DESCARGA OU RAMAL DE ESGOTO SANITÁRIO. AF_08/2022</v>
          </cell>
        </row>
        <row r="4555">
          <cell r="A4555">
            <v>89851</v>
          </cell>
          <cell r="B4555" t="str">
            <v>JOELHO 45 GRAUS, PVC, SERIE NORMAL, ESGOTO PREDIAL, DN 100 MM, JUNTA ELÁSTICA, FORNECIDO E INSTALADO EM SUBCOLETOR AÉREO DE ESGOTO SANITÁRIO. AF_08/2022</v>
          </cell>
        </row>
        <row r="4556">
          <cell r="A4556">
            <v>89855</v>
          </cell>
          <cell r="B4556" t="str">
            <v>JOELHO 45 GRAUS, PVC, SERIE NORMAL, ESGOTO PREDIAL, DN 150 MM, JUNTA ELÁSTICA, FORNECIDO E INSTALADO EM SUBCOLETOR AÉREO DE ESGOTO SANITÁRIO. AF_08/2022</v>
          </cell>
        </row>
        <row r="4557">
          <cell r="A4557">
            <v>89726</v>
          </cell>
          <cell r="B4557" t="str">
            <v>JOELHO 45 GRAUS, PVC, SERIE NORMAL, ESGOTO PREDIAL, DN 40 MM, JUNTA SOLDÁVEL, FORNECIDO E INSTALADO EM RAMAL DE DESCARGA OU RAMAL DE ESGOTO SANITÁRIO. AF_08/2022</v>
          </cell>
        </row>
        <row r="4558">
          <cell r="A4558">
            <v>89802</v>
          </cell>
          <cell r="B4558" t="str">
            <v>JOELHO 45 GRAUS, PVC, SERIE NORMAL, ESGOTO PREDIAL, DN 50 MM, JUNTA ELÁSTICA, FORNECIDO E INSTALADO EM PRUMADA DE ESGOTO SANITÁRIO OU VENTILAÇÃO. AF_08/2022</v>
          </cell>
        </row>
        <row r="4559">
          <cell r="A4559">
            <v>89732</v>
          </cell>
          <cell r="B4559" t="str">
            <v>JOELHO 45 GRAUS, PVC, SERIE NORMAL, ESGOTO PREDIAL, DN 50 MM, JUNTA ELÁSTICA, FORNECIDO E INSTALADO EM RAMAL DE DESCARGA OU RAMAL DE ESGOTO SANITÁRIO. AF_08/2022</v>
          </cell>
        </row>
        <row r="4560">
          <cell r="A4560">
            <v>89806</v>
          </cell>
          <cell r="B4560" t="str">
            <v>JOELHO 45 GRAUS, PVC, SERIE NORMAL, ESGOTO PREDIAL, DN 75 MM, JUNTA ELÁSTICA, FORNECIDO E INSTALADO EM PRUMADA DE ESGOTO SANITÁRIO OU VENTILAÇÃO. AF_08/2022</v>
          </cell>
        </row>
        <row r="4561">
          <cell r="A4561">
            <v>89739</v>
          </cell>
          <cell r="B4561" t="str">
            <v>JOELHO 45 GRAUS, PVC, SERIE NORMAL, ESGOTO PREDIAL, DN 75 MM, JUNTA ELÁSTICA, FORNECIDO E INSTALADO EM RAMAL DE DESCARGA OU RAMAL DE ESGOTO SANITÁRIO. AF_08/2022</v>
          </cell>
        </row>
        <row r="4562">
          <cell r="A4562">
            <v>89809</v>
          </cell>
          <cell r="B4562" t="str">
            <v>JOELHO 90 GRAUS, PVC, SERIE NORMAL, ESGOTO PREDIAL, DN 100 MM, JUNTA ELÁSTICA, FORNECIDO E INSTALADO EM PRUMADA DE ESGOTO SANITÁRIO OU VENTILAÇÃO. AF_08/2022</v>
          </cell>
        </row>
        <row r="4563">
          <cell r="A4563">
            <v>89744</v>
          </cell>
          <cell r="B4563" t="str">
            <v>JOELHO 90 GRAUS, PVC, SERIE NORMAL, ESGOTO PREDIAL, DN 100 MM, JUNTA ELÁSTICA, FORNECIDO E INSTALADO EM RAMAL DE DESCARGA OU RAMAL DE ESGOTO SANITÁRIO. AF_08/2022</v>
          </cell>
        </row>
        <row r="4564">
          <cell r="A4564">
            <v>89850</v>
          </cell>
          <cell r="B4564" t="str">
            <v>JOELHO 90 GRAUS, PVC, SERIE NORMAL, ESGOTO PREDIAL, DN 100 MM, JUNTA ELÁSTICA, FORNECIDO E INSTALADO EM SUBCOLETOR AÉREO DE ESGOTO SANITÁRIO. AF_08/2022</v>
          </cell>
        </row>
        <row r="4565">
          <cell r="A4565">
            <v>89854</v>
          </cell>
          <cell r="B4565" t="str">
            <v>JOELHO 90 GRAUS, PVC, SERIE NORMAL, ESGOTO PREDIAL, DN 150 MM, JUNTA ELÁSTICA, FORNECIDO E INSTALADO EM SUBCOLETOR AÉREO DE ESGOTO SANITÁRIO. AF_08/2022</v>
          </cell>
        </row>
        <row r="4566">
          <cell r="A4566">
            <v>89724</v>
          </cell>
          <cell r="B4566" t="str">
            <v>JOELHO 90 GRAUS, PVC, SERIE NORMAL, ESGOTO PREDIAL, DN 40 MM, JUNTA SOLDÁVEL, FORNECIDO E INSTALADO EM RAMAL DE DESCARGA OU RAMAL DE ESGOTO SANITÁRIO. AF_08/2022</v>
          </cell>
        </row>
        <row r="4567">
          <cell r="A4567">
            <v>89801</v>
          </cell>
          <cell r="B4567" t="str">
            <v>JOELHO 90 GRAUS, PVC, SERIE NORMAL, ESGOTO PREDIAL, DN 50 MM, JUNTA ELÁSTICA, FORNECIDO E INSTALADO EM PRUMADA DE ESGOTO SANITÁRIO OU VENTILAÇÃO. AF_08/2022</v>
          </cell>
        </row>
        <row r="4568">
          <cell r="A4568">
            <v>89731</v>
          </cell>
          <cell r="B4568" t="str">
            <v>JOELHO 90 GRAUS, PVC, SERIE NORMAL, ESGOTO PREDIAL, DN 50 MM, JUNTA ELÁSTICA, FORNECIDO E INSTALADO EM RAMAL DE DESCARGA OU RAMAL DE ESGOTO SANITÁRIO. AF_08/2022</v>
          </cell>
        </row>
        <row r="4569">
          <cell r="A4569">
            <v>89805</v>
          </cell>
          <cell r="B4569" t="str">
            <v>JOELHO 90 GRAUS, PVC, SERIE NORMAL, ESGOTO PREDIAL, DN 75 MM, JUNTA ELÁSTICA, FORNECIDO E INSTALADO EM PRUMADA DE ESGOTO SANITÁRIO OU VENTILAÇÃO. AF_08/2022</v>
          </cell>
        </row>
        <row r="4570">
          <cell r="A4570">
            <v>89737</v>
          </cell>
          <cell r="B4570" t="str">
            <v>JOELHO 90 GRAUS, PVC, SERIE NORMAL, ESGOTO PREDIAL, DN 75 MM, JUNTA ELÁSTICA, FORNECIDO E INSTALADO EM RAMAL DE DESCARGA OU RAMAL DE ESGOTO SANITÁRIO. AF_08/2022</v>
          </cell>
        </row>
        <row r="4571">
          <cell r="A4571">
            <v>104355</v>
          </cell>
          <cell r="B4571" t="str">
            <v>JUNÇÃO DE REDUCAO INVERTIDA, PVC, SÉRIE NORMAL, ESGOTO PREDIAL, DN 100 X 75 MM, JUNTA ELÁSTICA, FORNECIDO E INSTALADO EM PRUMADA DE ESGOTO SANITÁRIO OU VENTILAÇÃO. AF_08/2022</v>
          </cell>
        </row>
        <row r="4572">
          <cell r="A4572">
            <v>104347</v>
          </cell>
          <cell r="B4572" t="str">
            <v>JUNÇÃO DE REDUCAO INVERTIDA, PVC, SÉRIE NORMAL, ESGOTO PREDIAL, DN 100 X 75 MM, JUNTA ELÁSTICA, FORNECIDO E INSTALADO EM RAMAL DE DESCARGA OU RAMAL DE ESGOTO SANITÁRIO. AF_08/2022</v>
          </cell>
        </row>
        <row r="4573">
          <cell r="A4573">
            <v>104353</v>
          </cell>
          <cell r="B4573" t="str">
            <v>JUNÇÃO DE REDUÇÃO INVERTIDA, PVC, SÉRIE NORMAL, ESGOTO PREDIAL, DN 100 X 50 MM, JUNTA ELÁSTICA, FORNECIDO E INSTALADO EM PRUMADA DE ESGOTO SANITÁRIO OU VENTILAÇÃO. AF_08/2022</v>
          </cell>
        </row>
        <row r="4574">
          <cell r="A4574">
            <v>104345</v>
          </cell>
          <cell r="B4574" t="str">
            <v>JUNÇÃO DE REDUÇÃO INVERTIDA, PVC, SÉRIE NORMAL, ESGOTO PREDIAL, DN 100 X 50 MM, JUNTA ELÁSTICA, FORNECIDO E INSTALADO EM RAMAL DE DESCARGA OU RAMAL DE ESGOTO SANITÁRIO. AF_08/2022</v>
          </cell>
        </row>
        <row r="4575">
          <cell r="A4575">
            <v>104350</v>
          </cell>
          <cell r="B4575" t="str">
            <v>JUNÇÃO DE REDUÇÃO INVERTIDA, PVC, SÉRIE NORMAL, ESGOTO PREDIAL, DN 75 X 50 MM, JUNTA ELÁSTICA, FORNECIDO E INSTALADO EM PRUMADA DE ESGOTO SANITÁRIO OU VENTILAÇÃO. AF_08/2022</v>
          </cell>
        </row>
        <row r="4576">
          <cell r="A4576">
            <v>104343</v>
          </cell>
          <cell r="B4576" t="str">
            <v>JUNÇÃO DE REDUÇÃO INVERTIDA, PVC, SÉRIE NORMAL, ESGOTO PREDIAL, DN 75 X 50 MM, JUNTA ELÁSTICA, FORNECIDO E INSTALADO EM RAMAL DE DESCARGA OU RAMAL DE ESGOTO SANITÁRIO. AF_08/2022</v>
          </cell>
        </row>
        <row r="4577">
          <cell r="A4577">
            <v>89834</v>
          </cell>
          <cell r="B4577" t="str">
            <v>JUNÇÃO SIMPLES, PVC, SERIE NORMAL, ESGOTO PREDIAL, DN 100 X 100 MM, JUNTA ELÁSTICA, FORNECIDO E INSTALADO EM PRUMADA DE ESGOTO SANITÁRIO OU VENTILAÇÃO. AF_08/2022</v>
          </cell>
        </row>
        <row r="4578">
          <cell r="A4578">
            <v>89797</v>
          </cell>
          <cell r="B4578" t="str">
            <v>JUNÇÃO SIMPLES, PVC, SERIE NORMAL, ESGOTO PREDIAL, DN 100 X 100 MM, JUNTA ELÁSTICA, FORNECIDO E INSTALADO EM RAMAL DE DESCARGA OU RAMAL DE ESGOTO SANITÁRIO. AF_08/2022</v>
          </cell>
        </row>
        <row r="4579">
          <cell r="A4579">
            <v>89861</v>
          </cell>
          <cell r="B4579" t="str">
            <v>JUNÇÃO SIMPLES, PVC, SERIE NORMAL, ESGOTO PREDIAL, DN 100 X 100 MM, JUNTA ELÁSTICA, FORNECIDO E INSTALADO EM SUBCOLETOR AÉREO DE ESGOTO SANITÁRIO. AF_08/2022</v>
          </cell>
        </row>
        <row r="4580">
          <cell r="A4580">
            <v>89783</v>
          </cell>
          <cell r="B4580" t="str">
            <v>JUNÇÃO SIMPLES, PVC, SERIE NORMAL, ESGOTO PREDIAL, DN 40 MM, JUNTA SOLDÁVEL, FORNECIDO E INSTALADO EM RAMAL DE DESCARGA OU RAMAL DE ESGOTO SANITÁRIO. AF_08/2022</v>
          </cell>
        </row>
        <row r="4581">
          <cell r="A4581">
            <v>89827</v>
          </cell>
          <cell r="B4581" t="str">
            <v>JUNÇÃO SIMPLES, PVC, SERIE NORMAL, ESGOTO PREDIAL, DN 50 X 50 MM, JUNTA ELÁSTICA, FORNECIDO E INSTALADO EM PRUMADA DE ESGOTO SANITÁRIO OU VENTILAÇÃO. AF_08/2022</v>
          </cell>
        </row>
        <row r="4582">
          <cell r="A4582">
            <v>89785</v>
          </cell>
          <cell r="B4582" t="str">
            <v>JUNÇÃO SIMPLES, PVC, SERIE NORMAL, ESGOTO PREDIAL, DN 50 X 50 MM, JUNTA ELÁSTICA, FORNECIDO E INSTALADO EM RAMAL DE DESCARGA OU RAMAL DE ESGOTO SANITÁRIO. AF_08/2022</v>
          </cell>
        </row>
        <row r="4583">
          <cell r="A4583">
            <v>89830</v>
          </cell>
          <cell r="B4583" t="str">
            <v>JUNÇÃO SIMPLES, PVC, SERIE NORMAL, ESGOTO PREDIAL, DN 75 X 75 MM, JUNTA ELÁSTICA, FORNECIDO E INSTALADO EM PRUMADA DE ESGOTO SANITÁRIO OU VENTILAÇÃO. AF_08/2022</v>
          </cell>
        </row>
        <row r="4584">
          <cell r="A4584">
            <v>89795</v>
          </cell>
          <cell r="B4584" t="str">
            <v>JUNÇÃO SIMPLES, PVC, SERIE NORMAL, ESGOTO PREDIAL, DN 75 X 75 MM, JUNTA ELÁSTICA, FORNECIDO E INSTALADO EM RAMAL DE DESCARGA OU RAMAL DE ESGOTO SANITÁRIO. AF_08/2022</v>
          </cell>
        </row>
        <row r="4585">
          <cell r="A4585">
            <v>89823</v>
          </cell>
          <cell r="B4585" t="str">
            <v>LUVA DE CORRER, PVC, SERIE NORMAL, ESGOTO PREDIAL, DN 100 MM, JUNTA ELÁSTICA, FORNECIDO E INSTALADO EM PRUMADA DE ESGOTO SANITÁRIO OU VENTILAÇÃO. AF_08/2022</v>
          </cell>
        </row>
        <row r="4586">
          <cell r="A4586">
            <v>89779</v>
          </cell>
          <cell r="B4586" t="str">
            <v>LUVA DE CORRER, PVC, SERIE NORMAL, ESGOTO PREDIAL, DN 100 MM, JUNTA ELÁSTICA, FORNECIDO E INSTALADO EM RAMAL DE DESCARGA OU RAMAL DE ESGOTO SANITÁRIO. AF_08/2022</v>
          </cell>
        </row>
        <row r="4587">
          <cell r="A4587">
            <v>89857</v>
          </cell>
          <cell r="B4587" t="str">
            <v>LUVA DE CORRER, PVC, SERIE NORMAL, ESGOTO PREDIAL, DN 100 MM, JUNTA ELÁSTICA, FORNECIDO E INSTALADO EM SUBCOLETOR AÉREO DE ESGOTO SANITÁRIO. AF_08/2022</v>
          </cell>
        </row>
        <row r="4588">
          <cell r="A4588">
            <v>89814</v>
          </cell>
          <cell r="B4588" t="str">
            <v>LUVA DE CORRER, PVC, SERIE NORMAL, ESGOTO PREDIAL, DN 50 MM, JUNTA ELÁSTICA, FORNECIDO E INSTALADO EM PRUMADA DE ESGOTO SANITÁRIO OU VENTILAÇÃO. AF_08/2022</v>
          </cell>
        </row>
        <row r="4589">
          <cell r="A4589">
            <v>89754</v>
          </cell>
          <cell r="B4589" t="str">
            <v>LUVA DE CORRER, PVC, SERIE NORMAL, ESGOTO PREDIAL, DN 50 MM, JUNTA ELÁSTICA, FORNECIDO E INSTALADO EM RAMAL DE DESCARGA OU RAMAL DE ESGOTO SANITÁRIO. AF_08/2022</v>
          </cell>
        </row>
        <row r="4590">
          <cell r="A4590">
            <v>89819</v>
          </cell>
          <cell r="B4590" t="str">
            <v>LUVA DE CORRER, PVC, SERIE NORMAL, ESGOTO PREDIAL, DN 75 MM, JUNTA ELÁSTICA, FORNECIDO E INSTALADO EM PRUMADA DE ESGOTO SANITÁRIO OU VENTILAÇÃO. AF_08/2022</v>
          </cell>
        </row>
        <row r="4591">
          <cell r="A4591">
            <v>89776</v>
          </cell>
          <cell r="B4591" t="str">
            <v>LUVA DE CORRER, PVC, SERIE NORMAL, ESGOTO PREDIAL, DN 75 MM, JUNTA ELÁSTICA, FORNECIDO E INSTALADO EM RAMAL DE DESCARGA OU RAMAL DE ESGOTO SANITÁRIO. AF_08/2022</v>
          </cell>
        </row>
        <row r="4592">
          <cell r="A4592">
            <v>89821</v>
          </cell>
          <cell r="B4592" t="str">
            <v>LUVA SIMPLES, PVC, SERIE NORMAL, ESGOTO PREDIAL, DN 100 MM, JUNTA ELÁSTICA, FORNECIDO E INSTALADO EM PRUMADA DE ESGOTO SANITÁRIO OU VENTILAÇÃO. AF_08/2022</v>
          </cell>
        </row>
        <row r="4593">
          <cell r="A4593">
            <v>89778</v>
          </cell>
          <cell r="B4593" t="str">
            <v>LUVA SIMPLES, PVC, SERIE NORMAL, ESGOTO PREDIAL, DN 100 MM, JUNTA ELÁSTICA, FORNECIDO E INSTALADO EM RAMAL DE DESCARGA OU RAMAL DE ESGOTO SANITÁRIO. AF_08/2022</v>
          </cell>
        </row>
        <row r="4594">
          <cell r="A4594">
            <v>89856</v>
          </cell>
          <cell r="B4594" t="str">
            <v>LUVA SIMPLES, PVC, SERIE NORMAL, ESGOTO PREDIAL, DN 100 MM, JUNTA ELÁSTICA, FORNECIDO E INSTALADO EM SUBCOLETOR AÉREO DE ESGOTO SANITÁRIO. AF_08/2022</v>
          </cell>
        </row>
        <row r="4595">
          <cell r="A4595">
            <v>89752</v>
          </cell>
          <cell r="B4595" t="str">
            <v>LUVA SIMPLES, PVC, SERIE NORMAL, ESGOTO PREDIAL, DN 40 MM, JUNTA SOLDÁVEL, FORNECIDO E INSTALADO EM RAMAL DE DESCARGA OU RAMAL DE ESGOTO SANITÁRIO. AF_08/2022</v>
          </cell>
        </row>
        <row r="4596">
          <cell r="A4596">
            <v>89813</v>
          </cell>
          <cell r="B4596" t="str">
            <v>LUVA SIMPLES, PVC, SERIE NORMAL, ESGOTO PREDIAL, DN 50 MM, JUNTA ELÁSTICA, FORNECIDO E INSTALADO EM PRUMADA DE ESGOTO SANITÁRIO OU VENTILAÇÃO. AF_08/2022</v>
          </cell>
        </row>
        <row r="4597">
          <cell r="A4597">
            <v>89753</v>
          </cell>
          <cell r="B4597" t="str">
            <v>LUVA SIMPLES, PVC, SERIE NORMAL, ESGOTO PREDIAL, DN 50 MM, JUNTA ELÁSTICA, FORNECIDO E INSTALADO EM RAMAL DE DESCARGA OU RAMAL DE ESGOTO SANITÁRIO. AF_08/2022</v>
          </cell>
        </row>
        <row r="4598">
          <cell r="A4598">
            <v>89817</v>
          </cell>
          <cell r="B4598" t="str">
            <v>LUVA SIMPLES, PVC, SERIE NORMAL, ESGOTO PREDIAL, DN 75 MM, JUNTA ELÁSTICA, FORNECIDO E INSTALADO EM PRUMADA DE ESGOTO SANITÁRIO OU VENTILAÇÃO. AF_08/2022</v>
          </cell>
        </row>
        <row r="4599">
          <cell r="A4599">
            <v>89774</v>
          </cell>
          <cell r="B4599" t="str">
            <v>LUVA SIMPLES, PVC, SERIE NORMAL, ESGOTO PREDIAL, DN 75 MM, JUNTA ELÁSTICA, FORNECIDO E INSTALADO EM RAMAL DE DESCARGA OU RAMAL DE ESGOTO SANITÁRIO. AF_08/2022</v>
          </cell>
        </row>
        <row r="4600">
          <cell r="A4600">
            <v>95693</v>
          </cell>
          <cell r="B4600" t="str">
            <v>LUVA SIMPLES, PVC, SÉRIE NORMAL, ESGOTO PREDIAL, DN 150 MM, JUNTA ELÁSTICA, FORNECIDO E INSTALADO EM SUBCOLETOR AÉREO DE ESGOTO SANITÁRIO. AF_08/2022</v>
          </cell>
        </row>
        <row r="4601">
          <cell r="A4601">
            <v>89833</v>
          </cell>
          <cell r="B4601" t="str">
            <v>TE, PVC, SERIE NORMAL, ESGOTO PREDIAL, DN 100 X 100 MM, JUNTA ELÁSTICA, FORNECIDO E INSTALADO EM PRUMADA DE ESGOTO SANITÁRIO OU VENTILAÇÃO. AF_08/2022</v>
          </cell>
        </row>
        <row r="4602">
          <cell r="A4602">
            <v>89796</v>
          </cell>
          <cell r="B4602" t="str">
            <v>TE, PVC, SERIE NORMAL, ESGOTO PREDIAL, DN 100 X 100 MM, JUNTA ELÁSTICA, FORNECIDO E INSTALADO EM RAMAL DE DESCARGA OU RAMAL DE ESGOTO SANITÁRIO. AF_08/2022</v>
          </cell>
        </row>
        <row r="4603">
          <cell r="A4603">
            <v>89860</v>
          </cell>
          <cell r="B4603" t="str">
            <v>TE, PVC, SERIE NORMAL, ESGOTO PREDIAL, DN 100 X 100 MM, JUNTA ELÁSTICA, FORNECIDO E INSTALADO EM SUBCOLETOR AÉREO DE ESGOTO SANITÁRIO. AF_08/2022</v>
          </cell>
        </row>
        <row r="4604">
          <cell r="A4604">
            <v>89782</v>
          </cell>
          <cell r="B4604" t="str">
            <v>TE, PVC, SERIE NORMAL, ESGOTO PREDIAL, DN 40 X 40 MM, JUNTA SOLDÁVEL, FORNECIDO E INSTALADO EM RAMAL DE DESCARGA OU RAMAL DE ESGOTO SANITÁRIO. AF_08/2022</v>
          </cell>
        </row>
        <row r="4605">
          <cell r="A4605">
            <v>89825</v>
          </cell>
          <cell r="B4605" t="str">
            <v>TE, PVC, SERIE NORMAL, ESGOTO PREDIAL, DN 50 X 50 MM, JUNTA ELÁSTICA, FORNECIDO E INSTALADO EM PRUMADA DE ESGOTO SANITÁRIO OU VENTILAÇÃO. AF_08/2022</v>
          </cell>
        </row>
        <row r="4606">
          <cell r="A4606">
            <v>89784</v>
          </cell>
          <cell r="B4606" t="str">
            <v>TE, PVC, SERIE NORMAL, ESGOTO PREDIAL, DN 50 X 50 MM, JUNTA ELÁSTICA, FORNECIDO E INSTALADO EM RAMAL DE DESCARGA OU RAMAL DE ESGOTO SANITÁRIO. AF_08/2022</v>
          </cell>
        </row>
        <row r="4607">
          <cell r="A4607">
            <v>89829</v>
          </cell>
          <cell r="B4607" t="str">
            <v>TE, PVC, SERIE NORMAL, ESGOTO PREDIAL, DN 75 X 75 MM, JUNTA ELÁSTICA, FORNECIDO E INSTALADO EM PRUMADA DE ESGOTO SANITÁRIO OU VENTILAÇÃO. AF_08/2022</v>
          </cell>
        </row>
        <row r="4608">
          <cell r="A4608">
            <v>89786</v>
          </cell>
          <cell r="B4608" t="str">
            <v>TE, PVC, SERIE NORMAL, ESGOTO PREDIAL, DN 75 X 75 MM, JUNTA ELÁSTICA, FORNECIDO E INSTALADO EM RAMAL DE DESCARGA OU RAMAL DE ESGOTO SANITÁRIO. AF_08/2022</v>
          </cell>
        </row>
        <row r="4609">
          <cell r="A4609">
            <v>104352</v>
          </cell>
          <cell r="B4609" t="str">
            <v>TE, PVC, SÉRIE NORMAL, ESGOTO PREDIAL, DN 100 X 50 MM, JUNTA ELÁSTICA, FORNECIDO E INSTALADO EM PRUMADA DE ESGOTO SANITÁRIO OU VENTILAÇÃO. AF_08/2022</v>
          </cell>
        </row>
        <row r="4610">
          <cell r="A4610">
            <v>104344</v>
          </cell>
          <cell r="B4610" t="str">
            <v>TE, PVC, SÉRIE NORMAL, ESGOTO PREDIAL, DN 100 X 50 MM, JUNTA ELÁSTICA, FORNECIDO E INSTALADO EM RAMAL DE DESCARGA OU RAMAL DE ESGOTO SANITÁRIO. AF_08/2022</v>
          </cell>
        </row>
        <row r="4611">
          <cell r="A4611">
            <v>104354</v>
          </cell>
          <cell r="B4611" t="str">
            <v>TE, PVC, SÉRIE NORMAL, ESGOTO PREDIAL, DN 100 X 75 MM, JUNTA ELÁSTICA, FORNECIDO E INSTALADO EM PRUMADA DE ESGOTO SANITÁRIO OU VENTILAÇÃO. AF_08/2022</v>
          </cell>
        </row>
        <row r="4612">
          <cell r="A4612">
            <v>104346</v>
          </cell>
          <cell r="B4612" t="str">
            <v>TE, PVC, SÉRIE NORMAL, ESGOTO PREDIAL, DN 100 X 75 MM, JUNTA ELÁSTICA, FORNECIDO E INSTALADO EM RAMAL DE DESCARGA OU RAMAL DE ESGOTO SANITÁRIO. AF_08/2022</v>
          </cell>
        </row>
        <row r="4613">
          <cell r="A4613">
            <v>104356</v>
          </cell>
          <cell r="B4613" t="str">
            <v>TERMINAL DE VENTILAÇÃO, PVC, SÉRIE NORMAL, ESGOTO PREDIAL, DN 100 MM, JUNTA SOLDÁVEL, FORNECIDO E INSTALADO EM PRUMADA DE ESGOTO SANITÁRIO OU VENTILAÇÃO. AF_08/2022</v>
          </cell>
        </row>
        <row r="4614">
          <cell r="A4614">
            <v>104348</v>
          </cell>
          <cell r="B4614" t="str">
            <v>TERMINAL DE VENTILAÇÃO, PVC, SÉRIE NORMAL, ESGOTO PREDIAL, DN 50 MM, JUNTA SOLDÁVEL, FORNECIDO E INSTALADO EM PRUMADA DE ESGOTO SANITÁRIO OU VENTILAÇÃO. AF_08/2022</v>
          </cell>
        </row>
        <row r="4615">
          <cell r="A4615">
            <v>104351</v>
          </cell>
          <cell r="B4615" t="str">
            <v>TERMINAL DE VENTILAÇÃO, PVC, SÉRIE NORMAL, ESGOTO PREDIAL, DN 75 MM, JUNTA SOLDÁVEL, FORNECIDO E INSTALADO EM PRUMADA DE ESGOTO SANITÁRIO OU VENTILAÇÃO. AF_08/2022</v>
          </cell>
        </row>
        <row r="4616">
          <cell r="A4616">
            <v>89800</v>
          </cell>
          <cell r="B4616" t="str">
            <v>TUBO PVC, SERIE NORMAL, ESGOTO PREDIAL, DN 100 MM, FORNECIDO E INSTALADO EM PRUMADA DE ESGOTO SANITÁRIO OU VENTILAÇÃO. AF_08/2022</v>
          </cell>
        </row>
        <row r="4617">
          <cell r="A4617">
            <v>89714</v>
          </cell>
          <cell r="B4617" t="str">
            <v>TUBO PVC, SERIE NORMAL, ESGOTO PREDIAL, DN 100 MM, FORNECIDO E INSTALADO EM RAMAL DE DESCARGA OU RAMAL DE ESGOTO SANITÁRIO. AF_08/2022</v>
          </cell>
        </row>
        <row r="4618">
          <cell r="A4618">
            <v>89848</v>
          </cell>
          <cell r="B4618" t="str">
            <v>TUBO PVC, SERIE NORMAL, ESGOTO PREDIAL, DN 100 MM, FORNECIDO E INSTALADO EM SUBCOLETOR AÉREO DE ESGOTO SANITÁRIO. AF_08/2022</v>
          </cell>
        </row>
        <row r="4619">
          <cell r="A4619">
            <v>89849</v>
          </cell>
          <cell r="B4619" t="str">
            <v>TUBO PVC, SERIE NORMAL, ESGOTO PREDIAL, DN 150 MM, FORNECIDO E INSTALADO EM SUBCOLETOR AÉREO DE ESGOTO SANITÁRIO. AF_08/2022</v>
          </cell>
        </row>
        <row r="4620">
          <cell r="A4620">
            <v>89711</v>
          </cell>
          <cell r="B4620" t="str">
            <v>TUBO PVC, SERIE NORMAL, ESGOTO PREDIAL, DN 40 MM, FORNECIDO E INSTALADO EM RAMAL DE DESCARGA OU RAMAL DE ESGOTO SANITÁRIO. AF_08/2022</v>
          </cell>
        </row>
        <row r="4621">
          <cell r="A4621">
            <v>89798</v>
          </cell>
          <cell r="B4621" t="str">
            <v>TUBO PVC, SERIE NORMAL, ESGOTO PREDIAL, DN 50 MM, FORNECIDO E INSTALADO EM PRUMADA DE ESGOTO SANITÁRIO OU VENTILAÇÃO. AF_08/2022</v>
          </cell>
        </row>
        <row r="4622">
          <cell r="A4622">
            <v>89712</v>
          </cell>
          <cell r="B4622" t="str">
            <v>TUBO PVC, SERIE NORMAL, ESGOTO PREDIAL, DN 50 MM, FORNECIDO E INSTALADO EM RAMAL DE DESCARGA OU RAMAL DE ESGOTO SANITÁRIO. AF_08/2022</v>
          </cell>
        </row>
        <row r="4623">
          <cell r="A4623">
            <v>89799</v>
          </cell>
          <cell r="B4623" t="str">
            <v>TUBO PVC, SERIE NORMAL, ESGOTO PREDIAL, DN 75 MM, FORNECIDO E INSTALADO EM PRUMADA DE ESGOTO SANITÁRIO OU VENTILAÇÃO. AF_08/2022</v>
          </cell>
        </row>
        <row r="4624">
          <cell r="A4624">
            <v>89713</v>
          </cell>
          <cell r="B4624" t="str">
            <v>TUBO PVC, SERIE NORMAL, ESGOTO PREDIAL, DN 75 MM, FORNECIDO E INSTALADO EM RAMAL DE DESCARGA OU RAMAL DE ESGOTO SANITÁRIO. AF_08/2022</v>
          </cell>
        </row>
        <row r="4625">
          <cell r="A4625">
            <v>89376</v>
          </cell>
          <cell r="B4625" t="str">
            <v>ADAPTADOR CURTO COM BOLSA E ROSCA PARA REGISTRO, PVC, SOLDÁVEL, DN 20MM X 1/2, INSTALADO EM RAMAL OU SUB-RAMAL DE ÁGUA - FORNECIMENTO E INSTALAÇÃO. AF_06/2022</v>
          </cell>
        </row>
        <row r="4626">
          <cell r="A4626">
            <v>89429</v>
          </cell>
          <cell r="B4626" t="str">
            <v>ADAPTADOR CURTO COM BOLSA E ROSCA PARA REGISTRO, PVC, SOLDÁVEL, DN 25MM X 3/4, INSTALADO EM RAMAL DE DISTRIBUIÇÃO DE ÁGUA - FORNECIMENTO E INSTALAÇÃO. AF_06/2022</v>
          </cell>
        </row>
        <row r="4627">
          <cell r="A4627">
            <v>89383</v>
          </cell>
          <cell r="B4627" t="str">
            <v>ADAPTADOR CURTO COM BOLSA E ROSCA PARA REGISTRO, PVC, SOLDÁVEL, DN 25MM X 3/4, INSTALADO EM RAMAL OU SUB-RAMAL DE ÁGUA - FORNECIMENTO E INSTALAÇÃO. AF_06/2022</v>
          </cell>
        </row>
        <row r="4628">
          <cell r="A4628">
            <v>89553</v>
          </cell>
          <cell r="B4628" t="str">
            <v>ADAPTADOR CURTO COM BOLSA E ROSCA PARA REGISTRO, PVC, SOLDÁVEL, DN 32MM X 1, INSTALADO EM PRUMADA DE ÁGUA - FORNECIMENTO E INSTALAÇÃO. AF_06/2022</v>
          </cell>
        </row>
        <row r="4629">
          <cell r="A4629">
            <v>89436</v>
          </cell>
          <cell r="B4629" t="str">
            <v>ADAPTADOR CURTO COM BOLSA E ROSCA PARA REGISTRO, PVC, SOLDÁVEL, DN 32MM X 1, INSTALADO EM RAMAL DE DISTRIBUIÇÃO DE ÁGUA - FORNECIMENTO E INSTALAÇÃO. AF_06/2022</v>
          </cell>
        </row>
        <row r="4630">
          <cell r="A4630">
            <v>89391</v>
          </cell>
          <cell r="B4630" t="str">
            <v>ADAPTADOR CURTO COM BOLSA E ROSCA PARA REGISTRO, PVC, SOLDÁVEL, DN 32MM X 1, INSTALADO EM RAMAL OU SUB-RAMAL DE ÁGUA - FORNECIMENTO E INSTALAÇÃO. AF_06/2022</v>
          </cell>
        </row>
        <row r="4631">
          <cell r="A4631">
            <v>103994</v>
          </cell>
          <cell r="B4631" t="str">
            <v>ADAPTADOR CURTO COM BOLSA E ROSCA PARA REGISTRO, PVC, SOLDÁVEL, DN 40MM X 1.1/2", INSTALADO EM RAMAL DE DISTRIBUIÇÃO DE ÁGUA - FORNECIMENTO E INSTALAÇÃO. AF_06/2022</v>
          </cell>
        </row>
        <row r="4632">
          <cell r="A4632">
            <v>89570</v>
          </cell>
          <cell r="B4632" t="str">
            <v>ADAPTADOR CURTO COM BOLSA E ROSCA PARA REGISTRO, PVC, SOLDÁVEL, DN 40MM X 1.1/2, INSTALADO EM PRUMADA DE ÁGUA - FORNECIMENTO E INSTALAÇÃO. AF_06/2022</v>
          </cell>
        </row>
        <row r="4633">
          <cell r="A4633">
            <v>103992</v>
          </cell>
          <cell r="B4633" t="str">
            <v>ADAPTADOR CURTO COM BOLSA E ROSCA PARA REGISTRO, PVC, SOLDÁVEL, DN 40MM X 1.1/4", INSTALADO EM RAMAL DE DISTRIBUIÇÃO DE ÁGUA - FORNECIMENTO E INSTALAÇÃO. AF_06/2022</v>
          </cell>
        </row>
        <row r="4634">
          <cell r="A4634">
            <v>89572</v>
          </cell>
          <cell r="B4634" t="str">
            <v>ADAPTADOR CURTO COM BOLSA E ROSCA PARA REGISTRO, PVC, SOLDÁVEL, DN 40MM X 1.1/4, INSTALADO EM PRUMADA DE ÁGUA - FORNECIMENTO E INSTALAÇÃO. AF_06/2022</v>
          </cell>
        </row>
        <row r="4635">
          <cell r="A4635">
            <v>104001</v>
          </cell>
          <cell r="B4635" t="str">
            <v>ADAPTADOR CURTO COM BOLSA E ROSCA PARA REGISTRO, PVC, SOLDÁVEL, DN 50MM X 1.1/2", INSTALADO EM RAMAL DE DISTRIBUIÇÃO DE ÁGUA - FORNECIMENTO E INSTALAÇÃO. AF_06/2022</v>
          </cell>
        </row>
        <row r="4636">
          <cell r="A4636">
            <v>89596</v>
          </cell>
          <cell r="B4636" t="str">
            <v>ADAPTADOR CURTO COM BOLSA E ROSCA PARA REGISTRO, PVC, SOLDÁVEL, DN 50MM X 1.1/2, INSTALADO EM PRUMADA DE ÁGUA - FORNECIMENTO E INSTALAÇÃO. AF_06/2022</v>
          </cell>
        </row>
        <row r="4637">
          <cell r="A4637">
            <v>104002</v>
          </cell>
          <cell r="B4637" t="str">
            <v>ADAPTADOR CURTO COM BOLSA E ROSCA PARA REGISTRO, PVC, SOLDÁVEL, DN 50MM X 1.1/4", INSTALADO EM RAMAL DE DISTRIBUIÇÃO DE ÁGUA - FORNECIMENTO E INSTALAÇÃO. AF_06/2022</v>
          </cell>
        </row>
        <row r="4638">
          <cell r="A4638">
            <v>89595</v>
          </cell>
          <cell r="B4638" t="str">
            <v>ADAPTADOR CURTO COM BOLSA E ROSCA PARA REGISTRO, PVC, SOLDÁVEL, DN 50MM X 1.1/4, INSTALADO EM PRUMADA DE ÁGUA - FORNECIMENTO E INSTALAÇÃO. AF_06/2022</v>
          </cell>
        </row>
        <row r="4639">
          <cell r="A4639">
            <v>89610</v>
          </cell>
          <cell r="B4639" t="str">
            <v>ADAPTADOR CURTO COM BOLSA E ROSCA PARA REGISTRO, PVC, SOLDÁVEL, DN 60MM X 2, INSTALADO EM PRUMADA DE ÁGUA - FORNECIMENTO E INSTALAÇÃO. AF_06/2022</v>
          </cell>
        </row>
        <row r="4640">
          <cell r="A4640">
            <v>89613</v>
          </cell>
          <cell r="B4640" t="str">
            <v>ADAPTADOR CURTO COM BOLSA E ROSCA PARA REGISTRO, PVC, SOLDÁVEL, DN 75MM X 2.1/2", INSTALADO EM PRUMADA DE ÁGUA - FORNECIMENTO E INSTALAÇÃO. AF_12/2014</v>
          </cell>
        </row>
        <row r="4641">
          <cell r="A4641">
            <v>89616</v>
          </cell>
          <cell r="B4641" t="str">
            <v>ADAPTADOR CURTO COM BOLSA E ROSCA PARA REGISTRO, PVC, SOLDÁVEL, DN 85MM X 3, INSTALADO EM PRUMADA DE ÁGUA - FORNECIMENTO E INSTALAÇÃO. AF_06/2022</v>
          </cell>
        </row>
        <row r="4642">
          <cell r="A4642">
            <v>103952</v>
          </cell>
          <cell r="B4642" t="str">
            <v>BUCHA DE REDUÇÃO, CURTA, PVC, SOLDÁVEL, DN 25 X 20 MM, INSTALADO EM RAMAL DE DISTRIBUIÇÃO DE ÁGUA - FORNECIMENTO E INSTALAÇÃO. AF_06/2022</v>
          </cell>
        </row>
        <row r="4643">
          <cell r="A4643">
            <v>103947</v>
          </cell>
          <cell r="B4643" t="str">
            <v>BUCHA DE REDUÇÃO, CURTA, PVC, SOLDÁVEL, DN 25 X 20 MM, INSTALADO EM RAMAL OU SUB-RAMAL DE ÁGUA - FORNECIMENTO E INSTALAÇÃO. AF_06/2022</v>
          </cell>
        </row>
        <row r="4644">
          <cell r="A4644">
            <v>103957</v>
          </cell>
          <cell r="B4644" t="str">
            <v>BUCHA DE REDUÇÃO, CURTA, PVC, SOLDÁVEL, DN 32 X 25 MM, INSTALADO EM PRUMADA DE ÁGUA - FORNECIMENTO E INSTALAÇÃO. AF_06/2022</v>
          </cell>
        </row>
        <row r="4645">
          <cell r="A4645">
            <v>103953</v>
          </cell>
          <cell r="B4645" t="str">
            <v>BUCHA DE REDUÇÃO, CURTA, PVC, SOLDÁVEL, DN 32 X 25 MM, INSTALADO EM RAMAL DE DISTRIBUIÇÃO DE ÁGUA - FORNECIMENTO E INSTALAÇÃO. AF_06/2022</v>
          </cell>
        </row>
        <row r="4646">
          <cell r="A4646">
            <v>103948</v>
          </cell>
          <cell r="B4646" t="str">
            <v>BUCHA DE REDUÇÃO, CURTA, PVC, SOLDÁVEL, DN 32 X 25 MM, INSTALADO EM RAMAL OU SUB-RAMAL DE ÁGUA - FORNECIMENTO E INSTALAÇÃO. AF_06/2022</v>
          </cell>
        </row>
        <row r="4647">
          <cell r="A4647">
            <v>103958</v>
          </cell>
          <cell r="B4647" t="str">
            <v>BUCHA DE REDUÇÃO, CURTA, PVC, SOLDÁVEL, DN 50 X 40 MM, INSTALADO EM PRUMADA DE ÁGUA - FORNECIMENTO E INSTALAÇÃO. AF_06/2022</v>
          </cell>
        </row>
        <row r="4648">
          <cell r="A4648">
            <v>104009</v>
          </cell>
          <cell r="B4648" t="str">
            <v>BUCHA DE REDUÇÃO, CURTA, PVC, SOLDÁVEL, DN 50 X 40 MM, INSTALADO EM RAMAL DE DISTRIBUIÇÃO DE ÁGUA - FORNECIMENTO E INSTALAÇÃO. AF_06/2022</v>
          </cell>
        </row>
        <row r="4649">
          <cell r="A4649">
            <v>103959</v>
          </cell>
          <cell r="B4649" t="str">
            <v>BUCHA DE REDUÇÃO, CURTA, PVC, SOLDÁVEL, DN 60 X 50 MM, INSTALADO EM PRUMADA DE ÁGUA - FORNECIMENTO E INSTALAÇÃO. AF_06/2022</v>
          </cell>
        </row>
        <row r="4650">
          <cell r="A4650">
            <v>103962</v>
          </cell>
          <cell r="B4650" t="str">
            <v>BUCHA DE REDUÇÃO, LONGA, PVC, SOLDÁVEL, DN 32 X 20 MM, INSTALADO EM PRUMADA DE ÁGUA - FORNECIMENTO E INSTALAÇÃO. AF_06/2022</v>
          </cell>
        </row>
        <row r="4651">
          <cell r="A4651">
            <v>103954</v>
          </cell>
          <cell r="B4651" t="str">
            <v>BUCHA DE REDUÇÃO, LONGA, PVC, SOLDÁVEL, DN 32 X 20 MM, INSTALADO EM RAMAL DE DISTRIBUIÇÃO DE ÁGUA - FORNECIMENTO E INSTALAÇÃO. AF_06/2022</v>
          </cell>
        </row>
        <row r="4652">
          <cell r="A4652">
            <v>103949</v>
          </cell>
          <cell r="B4652" t="str">
            <v>BUCHA DE REDUÇÃO, LONGA, PVC, SOLDÁVEL, DN 32 X 20 MM, INSTALADO EM RAMAL OU SUB-RAMAL DE ÁGUA - FORNECIMENTO E INSTALAÇÃO. AF_06/2022</v>
          </cell>
        </row>
        <row r="4653">
          <cell r="A4653">
            <v>103964</v>
          </cell>
          <cell r="B4653" t="str">
            <v>BUCHA DE REDUÇÃO, LONGA, PVC, SOLDÁVEL, DN 40 X 25 MM, INSTALADO EM PRUMADA DE ÁGUA - FORNECIMENTO E INSTALAÇÃO. AF_06/2022</v>
          </cell>
        </row>
        <row r="4654">
          <cell r="A4654">
            <v>104014</v>
          </cell>
          <cell r="B4654" t="str">
            <v>BUCHA DE REDUÇÃO, LONGA, PVC, SOLDÁVEL, DN 40 X 25 MM, INSTALADO EM RAMAL DE DISTRIBUIÇÃO DE ÁGUA - FORNECIMENTO E INSTALAÇÃO. AF_06/2022</v>
          </cell>
        </row>
        <row r="4655">
          <cell r="A4655">
            <v>103966</v>
          </cell>
          <cell r="B4655" t="str">
            <v>BUCHA DE REDUÇÃO, LONGA, PVC, SOLDÁVEL, DN 50 X 25 MM, INSTALADO EM PRUMADA DE ÁGUA - FORNECIMENTO E INSTALAÇÃO. AF_06/2022</v>
          </cell>
        </row>
        <row r="4656">
          <cell r="A4656">
            <v>103999</v>
          </cell>
          <cell r="B4656" t="str">
            <v>BUCHA DE REDUÇÃO, LONGA, PVC, SOLDÁVEL, DN 50 X 25 MM, INSTALADO EM RAMAL DE DISTRIBUIÇÃO DE ÁGUA - FORNECIMENTO E INSTALAÇÃO. AF_06/2022</v>
          </cell>
        </row>
        <row r="4657">
          <cell r="A4657">
            <v>103967</v>
          </cell>
          <cell r="B4657" t="str">
            <v>BUCHA DE REDUÇÃO, LONGA, PVC, SOLDÁVEL, DN 50 X 32 MM, INSTALADO EM PRUMADA DE ÁGUA - FORNECIMENTO E INSTALAÇÃO. AF_06/2022</v>
          </cell>
        </row>
        <row r="4658">
          <cell r="A4658">
            <v>104003</v>
          </cell>
          <cell r="B4658" t="str">
            <v>BUCHA DE REDUÇÃO, LONGA, PVC, SOLDÁVEL, DN 50 X 32 MM, INSTALADO EM RAMAL DE DISTRIBUIÇÃO DE ÁGUA - FORNECIMENTO E INSTALAÇÃO. AF_06/2022</v>
          </cell>
        </row>
        <row r="4659">
          <cell r="A4659">
            <v>103968</v>
          </cell>
          <cell r="B4659" t="str">
            <v>BUCHA DE REDUÇÃO, LONGA, PVC, SOLDÁVEL, DN 60 X 25 MM, INSTALADO EM PRUMADA DE ÁGUA - FORNECIMENTO E INSTALAÇÃO. AF_06/2022</v>
          </cell>
        </row>
        <row r="4660">
          <cell r="A4660">
            <v>103969</v>
          </cell>
          <cell r="B4660" t="str">
            <v>BUCHA DE REDUÇÃO, LONGA, PVC, SOLDÁVEL, DN 60 X 32 MM, INSTALADO EM PRUMADA DE ÁGUA - FORNECIMENTO E INSTALAÇÃO. AF_06/2022</v>
          </cell>
        </row>
        <row r="4661">
          <cell r="A4661">
            <v>103971</v>
          </cell>
          <cell r="B4661" t="str">
            <v>BUCHA DE REDUÇÃO, LONGA, PVC, SOLDÁVEL, DN 60 X 50 MM, INSTALADO EM PRUMADA DE ÁGUA - FORNECIMENTO E INSTALAÇÃO. AF_06/2022</v>
          </cell>
        </row>
        <row r="4662">
          <cell r="A4662">
            <v>103972</v>
          </cell>
          <cell r="B4662" t="str">
            <v>BUCHA DE REDUÇÃO, LONGA, PVC, SOLDÁVEL, DN 75 X 50 MM, INSTALADO EM PRUMADA DE ÁGUA - FORNECIMENTO E INSTALAÇÃO. AF_06/2022</v>
          </cell>
        </row>
        <row r="4663">
          <cell r="A4663">
            <v>103993</v>
          </cell>
          <cell r="B4663" t="str">
            <v>BUCHA DE REDUÇÃO, PVC, SOLDÁVEL, DN 40MM X 32MM, INSTALADO EM RAMAL DE DISTRIBUIÇÃO DE ÁGUA - FORNECIMENTO E INSTALAÇÃO. AF_06/2022</v>
          </cell>
        </row>
        <row r="4664">
          <cell r="A4664">
            <v>89407</v>
          </cell>
          <cell r="B4664" t="str">
            <v>CURVA 45 GRAUS, PVC, SOLDÁVEL, DN 20MM, INSTALADO EM RAMAL DE DISTRIBUIÇÃO DE ÁGUA - FORNECIMENTO E INSTALAÇÃO. AF_06/2022</v>
          </cell>
        </row>
        <row r="4665">
          <cell r="A4665">
            <v>89361</v>
          </cell>
          <cell r="B4665" t="str">
            <v>CURVA 45 GRAUS, PVC, SOLDÁVEL, DN 20MM, INSTALADO EM RAMAL OU SUB-RAMAL DE ÁGUA - FORNECIMENTO E INSTALAÇÃO. AF_06/2022</v>
          </cell>
        </row>
        <row r="4666">
          <cell r="A4666">
            <v>89490</v>
          </cell>
          <cell r="B4666" t="str">
            <v>CURVA 45 GRAUS, PVC, SOLDÁVEL, DN 25MM, INSTALADO EM PRUMADA DE ÁGUA - FORNECIMENTO E INSTALAÇÃO. AF_06/2022</v>
          </cell>
        </row>
        <row r="4667">
          <cell r="A4667">
            <v>89411</v>
          </cell>
          <cell r="B4667" t="str">
            <v>CURVA 45 GRAUS, PVC, SOLDÁVEL, DN 25MM, INSTALADO EM RAMAL DE DISTRIBUIÇÃO DE ÁGUA - FORNECIMENTO E INSTALAÇÃO. AF_06/2022</v>
          </cell>
        </row>
        <row r="4668">
          <cell r="A4668">
            <v>89365</v>
          </cell>
          <cell r="B4668" t="str">
            <v>CURVA 45 GRAUS, PVC, SOLDÁVEL, DN 25MM, INSTALADO EM RAMAL OU SUB-RAMAL DE ÁGUA - FORNECIMENTO E INSTALAÇÃO. AF_06/2022</v>
          </cell>
        </row>
        <row r="4669">
          <cell r="A4669">
            <v>89496</v>
          </cell>
          <cell r="B4669" t="str">
            <v>CURVA 45 GRAUS, PVC, SOLDÁVEL, DN 32MM, INSTALADO EM PRUMADA DE ÁGUA - FORNECIMENTO E INSTALAÇÃO. AF_06/2022</v>
          </cell>
        </row>
        <row r="4670">
          <cell r="A4670">
            <v>89416</v>
          </cell>
          <cell r="B4670" t="str">
            <v>CURVA 45 GRAUS, PVC, SOLDÁVEL, DN 32MM, INSTALADO EM RAMAL DE DISTRIBUIÇÃO DE ÁGUA - FORNECIMENTO E INSTALAÇÃO. AF_06/2022</v>
          </cell>
        </row>
        <row r="4671">
          <cell r="A4671">
            <v>89370</v>
          </cell>
          <cell r="B4671" t="str">
            <v>CURVA 45 GRAUS, PVC, SOLDÁVEL, DN 32MM, INSTALADO EM RAMAL OU SUB-RAMAL DE ÁGUA - FORNECIMENTO E INSTALAÇÃO. AF_06/2022</v>
          </cell>
        </row>
        <row r="4672">
          <cell r="A4672">
            <v>89500</v>
          </cell>
          <cell r="B4672" t="str">
            <v>CURVA 45 GRAUS, PVC, SOLDÁVEL, DN 40MM, INSTALADO EM PRUMADA DE ÁGUA - FORNECIMENTO E INSTALAÇÃO. AF_06/2022</v>
          </cell>
        </row>
        <row r="4673">
          <cell r="A4673">
            <v>103983</v>
          </cell>
          <cell r="B4673" t="str">
            <v>CURVA 45 GRAUS, PVC, SOLDÁVEL, DN 40MM, INSTALADO EM RAMAL DE DISTRIBUIÇÃO DE ÁGUA - FORNECIMENTO E INSTALAÇÃO. AF_06/2022</v>
          </cell>
        </row>
        <row r="4674">
          <cell r="A4674">
            <v>89504</v>
          </cell>
          <cell r="B4674" t="str">
            <v>CURVA 45 GRAUS, PVC, SOLDÁVEL, DN 50MM, INSTALADO EM PRUMADA DE ÁGUA - FORNECIMENTO E INSTALAÇÃO. AF_06/2022</v>
          </cell>
        </row>
        <row r="4675">
          <cell r="A4675">
            <v>103987</v>
          </cell>
          <cell r="B4675" t="str">
            <v>CURVA 45 GRAUS, PVC, SOLDÁVEL, DN 50MM, INSTALADO EM RAMAL DE DISTRIBUIÇÃO DE ÁGUA - FORNECIMENTO E INSTALAÇÃO. AF_06/2022</v>
          </cell>
        </row>
        <row r="4676">
          <cell r="A4676">
            <v>89510</v>
          </cell>
          <cell r="B4676" t="str">
            <v>CURVA 45 GRAUS, PVC, SOLDÁVEL, DN 60MM, INSTALADO EM PRUMADA DE ÁGUA - FORNECIMENTO E INSTALAÇÃO. AF_06/2022</v>
          </cell>
        </row>
        <row r="4677">
          <cell r="A4677">
            <v>89519</v>
          </cell>
          <cell r="B4677" t="str">
            <v>CURVA 45 GRAUS, PVC, SOLDÁVEL, DN 75MM, INSTALADO EM PRUMADA DE ÁGUA - FORNECIMENTO E INSTALAÇÃO. AF_06/2022</v>
          </cell>
        </row>
        <row r="4678">
          <cell r="A4678">
            <v>89527</v>
          </cell>
          <cell r="B4678" t="str">
            <v>CURVA 45 GRAUS, PVC, SOLDÁVEL, DN 85MM, INSTALADO EM PRUMADA DE ÁGUA - FORNECIMENTO E INSTALAÇÃO. AF_06/2022</v>
          </cell>
        </row>
        <row r="4679">
          <cell r="A4679">
            <v>89406</v>
          </cell>
          <cell r="B4679" t="str">
            <v>CURVA 90 GRAUS, PVC, SOLDÁVEL, DN 20MM, INSTALADO EM RAMAL DE DISTRIBUIÇÃO DE ÁGUA - FORNECIMENTO E INSTALAÇÃO. AF_06/2022</v>
          </cell>
        </row>
        <row r="4680">
          <cell r="A4680">
            <v>89360</v>
          </cell>
          <cell r="B4680" t="str">
            <v>CURVA 90 GRAUS, PVC, SOLDÁVEL, DN 20MM, INSTALADO EM RAMAL OU SUB-RAMAL DE ÁGUA - FORNECIMENTO E INSTALAÇÃO. AF_06/2022</v>
          </cell>
        </row>
        <row r="4681">
          <cell r="A4681">
            <v>89489</v>
          </cell>
          <cell r="B4681" t="str">
            <v>CURVA 90 GRAUS, PVC, SOLDÁVEL, DN 25MM, INSTALADO EM PRUMADA DE ÁGUA - FORNECIMENTO E INSTALAÇÃO. AF_06/2022</v>
          </cell>
        </row>
        <row r="4682">
          <cell r="A4682">
            <v>89410</v>
          </cell>
          <cell r="B4682" t="str">
            <v>CURVA 90 GRAUS, PVC, SOLDÁVEL, DN 25MM, INSTALADO EM RAMAL DE DISTRIBUIÇÃO DE ÁGUA - FORNECIMENTO E INSTALAÇÃO. AF_06/2022</v>
          </cell>
        </row>
        <row r="4683">
          <cell r="A4683">
            <v>89364</v>
          </cell>
          <cell r="B4683" t="str">
            <v>CURVA 90 GRAUS, PVC, SOLDÁVEL, DN 25MM, INSTALADO EM RAMAL OU SUB-RAMAL DE ÁGUA - FORNECIMENTO E INSTALAÇÃO. AF_06/2022</v>
          </cell>
        </row>
        <row r="4684">
          <cell r="A4684">
            <v>89494</v>
          </cell>
          <cell r="B4684" t="str">
            <v>CURVA 90 GRAUS, PVC, SOLDÁVEL, DN 32MM, INSTALADO EM PRUMADA DE ÁGUA - FORNECIMENTO E INSTALAÇÃO. AF_06/2022</v>
          </cell>
        </row>
        <row r="4685">
          <cell r="A4685">
            <v>89415</v>
          </cell>
          <cell r="B4685" t="str">
            <v>CURVA 90 GRAUS, PVC, SOLDÁVEL, DN 32MM, INSTALADO EM RAMAL DE DISTRIBUIÇÃO DE ÁGUA - FORNECIMENTO E INSTALAÇÃO. AF_06/2022</v>
          </cell>
        </row>
        <row r="4686">
          <cell r="A4686">
            <v>89369</v>
          </cell>
          <cell r="B4686" t="str">
            <v>CURVA 90 GRAUS, PVC, SOLDÁVEL, DN 32MM, INSTALADO EM RAMAL OU SUB-RAMAL DE ÁGUA - FORNECIMENTO E INSTALAÇÃO. AF_06/2022</v>
          </cell>
        </row>
        <row r="4687">
          <cell r="A4687">
            <v>89499</v>
          </cell>
          <cell r="B4687" t="str">
            <v>CURVA 90 GRAUS, PVC, SOLDÁVEL, DN 40MM, INSTALADO EM PRUMADA DE ÁGUA - FORNECIMENTO E INSTALAÇÃO. AF_06/2022</v>
          </cell>
        </row>
        <row r="4688">
          <cell r="A4688">
            <v>103982</v>
          </cell>
          <cell r="B4688" t="str">
            <v>CURVA 90 GRAUS, PVC, SOLDÁVEL, DN 40MM, INSTALADO EM RAMAL DE DISTRIBUIÇÃO DE ÁGUA - FORNECIMENTO E INSTALAÇÃO. AF_06/2022</v>
          </cell>
        </row>
        <row r="4689">
          <cell r="A4689">
            <v>89503</v>
          </cell>
          <cell r="B4689" t="str">
            <v>CURVA 90 GRAUS, PVC, SOLDÁVEL, DN 50MM, INSTALADO EM PRUMADA DE ÁGUA - FORNECIMENTO E INSTALAÇÃO. AF_06/2022</v>
          </cell>
        </row>
        <row r="4690">
          <cell r="A4690">
            <v>103986</v>
          </cell>
          <cell r="B4690" t="str">
            <v>CURVA 90 GRAUS, PVC, SOLDÁVEL, DN 50MM, INSTALADO EM RAMAL DE DISTRIBUIÇÃO DE ÁGUA - FORNECIMENTO E INSTALAÇÃO. AF_06/2022</v>
          </cell>
        </row>
        <row r="4691">
          <cell r="A4691">
            <v>89507</v>
          </cell>
          <cell r="B4691" t="str">
            <v>CURVA 90 GRAUS, PVC, SOLDÁVEL, DN 60MM, INSTALADO EM PRUMADA DE ÁGUA - FORNECIMENTO E INSTALAÇÃO. AF_06/2022</v>
          </cell>
        </row>
        <row r="4692">
          <cell r="A4692">
            <v>89517</v>
          </cell>
          <cell r="B4692" t="str">
            <v>CURVA 90 GRAUS, PVC, SOLDÁVEL, DN 75MM, INSTALADO EM PRUMADA DE ÁGUA - FORNECIMENTO E INSTALAÇÃO. AF_06/2022</v>
          </cell>
        </row>
        <row r="4693">
          <cell r="A4693">
            <v>89525</v>
          </cell>
          <cell r="B4693" t="str">
            <v>CURVA 90 GRAUS, PVC, SOLDÁVEL, DN 85MM, INSTALADO EM PRUMADA DE ÁGUA - FORNECIMENTO E INSTALAÇÃO. AF_06/2022</v>
          </cell>
        </row>
        <row r="4694">
          <cell r="A4694">
            <v>89423</v>
          </cell>
          <cell r="B4694" t="str">
            <v>CURVA DE TRANSPOSIÇÃO, PVC, SOLDÁVEL, DN 20MM, INSTALADO EM RAMAL DE DISTRIBUIÇÃO DE ÁGUA FORNECIMENTO E INSTALAÇÃO. AF_06/2022</v>
          </cell>
        </row>
        <row r="4695">
          <cell r="A4695">
            <v>89377</v>
          </cell>
          <cell r="B4695" t="str">
            <v>CURVA DE TRANSPOSIÇÃO, PVC, SOLDÁVEL, DN 20MM, INSTALADO EM RAMAL OU SUB-RAMAL DE ÁGUA - FORNECIMENTO E INSTALAÇÃO. AF_06/2022</v>
          </cell>
        </row>
        <row r="4696">
          <cell r="A4696">
            <v>89540</v>
          </cell>
          <cell r="B4696" t="str">
            <v>CURVA DE TRANSPOSIÇÃO, PVC, SOLDÁVEL, DN 25MM, INSTALADO EM PRUMADA DE ÁGUA - FORNECIMENTO E INSTALAÇÃO. AF_06/2022</v>
          </cell>
        </row>
        <row r="4697">
          <cell r="A4697">
            <v>89430</v>
          </cell>
          <cell r="B4697" t="str">
            <v>CURVA DE TRANSPOSIÇÃO, PVC, SOLDÁVEL, DN 25MM, INSTALADO EM RAMAL DE DISTRIBUIÇÃO DE ÁGUA FORNECIMENTO E INSTALAÇÃO. AF_06/2022</v>
          </cell>
        </row>
        <row r="4698">
          <cell r="A4698">
            <v>89384</v>
          </cell>
          <cell r="B4698" t="str">
            <v>CURVA DE TRANSPOSIÇÃO, PVC, SOLDÁVEL, DN 25MM, INSTALADO EM RAMAL OU SUB-RAMAL DE ÁGUA FORNECIMENTO E INSTALAÇÃO. AF_06/2022</v>
          </cell>
        </row>
        <row r="4699">
          <cell r="A4699">
            <v>89555</v>
          </cell>
          <cell r="B4699" t="str">
            <v>CURVA DE TRANSPOSIÇÃO, PVC, SOLDÁVEL, DN 32MM, INSTALADO EM PRUMADA DE ÁGUA FORNECIMENTO E INSTALAÇÃO. AF_06/2022</v>
          </cell>
        </row>
        <row r="4700">
          <cell r="A4700">
            <v>89437</v>
          </cell>
          <cell r="B4700" t="str">
            <v>CURVA DE TRANSPOSIÇÃO, PVC, SOLDÁVEL, DN 32MM, INSTALADO EM RAMAL DE DISTRIBUIÇÃO DE ÁGUA FORNECIMENTO E INSTALAÇÃO. AF_06/2022</v>
          </cell>
        </row>
        <row r="4701">
          <cell r="A4701">
            <v>89392</v>
          </cell>
          <cell r="B4701" t="str">
            <v>CURVA DE TRANSPOSIÇÃO, PVC, SOLDÁVEL, DN 32MM, INSTALADO EM RAMAL OU SUB-RAMAL DE ÁGUA FORNECIMENTO E INSTALAÇÃO. AF_06/2022</v>
          </cell>
        </row>
        <row r="4702">
          <cell r="A4702">
            <v>89405</v>
          </cell>
          <cell r="B4702" t="str">
            <v>JOELHO 45 GRAUS, PVC, SOLDÁVEL, DN 20MM, INSTALADO EM RAMAL DE DISTRIBUIÇÃO DE ÁGUA - FORNECIMENTO E INSTALAÇÃO. AF_06/2022</v>
          </cell>
        </row>
        <row r="4703">
          <cell r="A4703">
            <v>89359</v>
          </cell>
          <cell r="B4703" t="str">
            <v>JOELHO 45 GRAUS, PVC, SOLDÁVEL, DN 20MM, INSTALADO EM RAMAL OU SUB-RAMAL DE ÁGUA - FORNECIMENTO E INSTALAÇÃO. AF_06/2022</v>
          </cell>
        </row>
        <row r="4704">
          <cell r="A4704">
            <v>89485</v>
          </cell>
          <cell r="B4704" t="str">
            <v>JOELHO 45 GRAUS, PVC, SOLDÁVEL, DN 25MM, INSTALADO EM PRUMADA DE ÁGUA - FORNECIMENTO E INSTALAÇÃO. AF_06/2022</v>
          </cell>
        </row>
        <row r="4705">
          <cell r="A4705">
            <v>89409</v>
          </cell>
          <cell r="B4705" t="str">
            <v>JOELHO 45 GRAUS, PVC, SOLDÁVEL, DN 25MM, INSTALADO EM RAMAL DE DISTRIBUIÇÃO DE ÁGUA - FORNECIMENTO E INSTALAÇÃO. AF_06/2022</v>
          </cell>
        </row>
        <row r="4706">
          <cell r="A4706">
            <v>89363</v>
          </cell>
          <cell r="B4706" t="str">
            <v>JOELHO 45 GRAUS, PVC, SOLDÁVEL, DN 25MM, INSTALADO EM RAMAL OU SUB-RAMAL DE ÁGUA - FORNECIMENTO E INSTALAÇÃO. AF_06/2022</v>
          </cell>
        </row>
        <row r="4707">
          <cell r="A4707">
            <v>89493</v>
          </cell>
          <cell r="B4707" t="str">
            <v>JOELHO 45 GRAUS, PVC, SOLDÁVEL, DN 32MM, INSTALADO EM PRUMADA DE ÁGUA - FORNECIMENTO E INSTALAÇÃO. AF_06/2022</v>
          </cell>
        </row>
        <row r="4708">
          <cell r="A4708">
            <v>89414</v>
          </cell>
          <cell r="B4708" t="str">
            <v>JOELHO 45 GRAUS, PVC, SOLDÁVEL, DN 32MM, INSTALADO EM RAMAL DE DISTRIBUIÇÃO DE ÁGUA - FORNECIMENTO E INSTALAÇÃO. AF_06/2022</v>
          </cell>
        </row>
        <row r="4709">
          <cell r="A4709">
            <v>89368</v>
          </cell>
          <cell r="B4709" t="str">
            <v>JOELHO 45 GRAUS, PVC, SOLDÁVEL, DN 32MM, INSTALADO EM RAMAL OU SUB-RAMAL DE ÁGUA - FORNECIMENTO E INSTALAÇÃO. AF_06/2022</v>
          </cell>
        </row>
        <row r="4710">
          <cell r="A4710">
            <v>89498</v>
          </cell>
          <cell r="B4710" t="str">
            <v>JOELHO 45 GRAUS, PVC, SOLDÁVEL, DN 40MM, INSTALADO EM PRUMADA DE ÁGUA - FORNECIMENTO E INSTALAÇÃO. AF_06/2022</v>
          </cell>
        </row>
        <row r="4711">
          <cell r="A4711">
            <v>103981</v>
          </cell>
          <cell r="B4711" t="str">
            <v>JOELHO 45 GRAUS, PVC, SOLDÁVEL, DN 40MM, INSTALADO EM RAMAL DE DISTRIBUIÇÃO DE ÁGUA - FORNECIMENTO E INSTALAÇÃO. AF_06/2022</v>
          </cell>
        </row>
        <row r="4712">
          <cell r="A4712">
            <v>89502</v>
          </cell>
          <cell r="B4712" t="str">
            <v>JOELHO 45 GRAUS, PVC, SOLDÁVEL, DN 50MM, INSTALADO EM PRUMADA DE ÁGUA - FORNECIMENTO E INSTALAÇÃO. AF_06/2022</v>
          </cell>
        </row>
        <row r="4713">
          <cell r="A4713">
            <v>103985</v>
          </cell>
          <cell r="B4713" t="str">
            <v>JOELHO 45 GRAUS, PVC, SOLDÁVEL, DN 50MM, INSTALADO EM RAMAL DE DISTRIBUIÇÃO DE ÁGUA - FORNECIMENTO E INSTALAÇÃO. AF_06/2022</v>
          </cell>
        </row>
        <row r="4714">
          <cell r="A4714">
            <v>89506</v>
          </cell>
          <cell r="B4714" t="str">
            <v>JOELHO 45 GRAUS, PVC, SOLDÁVEL, DN 60MM, INSTALADO EM PRUMADA DE ÁGUA - FORNECIMENTO E INSTALAÇÃO. AF_06/2022</v>
          </cell>
        </row>
        <row r="4715">
          <cell r="A4715">
            <v>89515</v>
          </cell>
          <cell r="B4715" t="str">
            <v>JOELHO 45 GRAUS, PVC, SOLDÁVEL, DN 75MM, INSTALADO EM PRUMADA DE ÁGUA - FORNECIMENTO E INSTALAÇÃO. AF_06/2022</v>
          </cell>
        </row>
        <row r="4716">
          <cell r="A4716">
            <v>89523</v>
          </cell>
          <cell r="B4716" t="str">
            <v>JOELHO 45 GRAUS, PVC, SOLDÁVEL, DN 85MM, INSTALADO EM PRUMADA DE ÁGUA - FORNECIMENTO E INSTALAÇÃO. AF_06/2022</v>
          </cell>
        </row>
        <row r="4717">
          <cell r="A4717">
            <v>90373</v>
          </cell>
          <cell r="B4717" t="str">
            <v>JOELHO 90 GRAUS COM BUCHA DE LATÃO, PVC, SOLDÁVEL, DN 25MM, X 1/2 INSTALADO EM RAMAL OU SUB-RAMAL DE ÁGUA - FORNECIMENTO E INSTALAÇÃO. AF_06/2022</v>
          </cell>
        </row>
        <row r="4718">
          <cell r="A4718">
            <v>89366</v>
          </cell>
          <cell r="B4718" t="str">
            <v>JOELHO 90 GRAUS COM BUCHA DE LATÃO, PVC, SOLDÁVEL, DN 25MM, X 3/4 INSTALADO EM RAMAL OU SUB-RAMAL DE ÁGUA - FORNECIMENTO E INSTALAÇÃO. AF_06/2022</v>
          </cell>
        </row>
        <row r="4719">
          <cell r="A4719">
            <v>89404</v>
          </cell>
          <cell r="B4719" t="str">
            <v>JOELHO 90 GRAUS, PVC, SOLDÁVEL, DN 20MM, INSTALADO EM RAMAL DE DISTRIBUIÇÃO DE ÁGUA - FORNECIMENTO E INSTALAÇÃO. AF_06/2022</v>
          </cell>
        </row>
        <row r="4720">
          <cell r="A4720">
            <v>89358</v>
          </cell>
          <cell r="B4720" t="str">
            <v>JOELHO 90 GRAUS, PVC, SOLDÁVEL, DN 20MM, INSTALADO EM RAMAL OU SUB-RAMAL DE ÁGUA - FORNECIMENTO E INSTALAÇÃO. AF_06/2022</v>
          </cell>
        </row>
        <row r="4721">
          <cell r="A4721">
            <v>89481</v>
          </cell>
          <cell r="B4721" t="str">
            <v>JOELHO 90 GRAUS, PVC, SOLDÁVEL, DN 25MM, INSTALADO EM PRUMADA DE ÁGUA - FORNECIMENTO E INSTALAÇÃO. AF_06/2022</v>
          </cell>
        </row>
        <row r="4722">
          <cell r="A4722">
            <v>89408</v>
          </cell>
          <cell r="B4722" t="str">
            <v>JOELHO 90 GRAUS, PVC, SOLDÁVEL, DN 25MM, INSTALADO EM RAMAL DE DISTRIBUIÇÃO DE ÁGUA - FORNECIMENTO E INSTALAÇÃO. AF_06/2022</v>
          </cell>
        </row>
        <row r="4723">
          <cell r="A4723">
            <v>89362</v>
          </cell>
          <cell r="B4723" t="str">
            <v>JOELHO 90 GRAUS, PVC, SOLDÁVEL, DN 25MM, INSTALADO EM RAMAL OU SUB-RAMAL DE ÁGUA - FORNECIMENTO E INSTALAÇÃO. AF_06/2022</v>
          </cell>
        </row>
        <row r="4724">
          <cell r="A4724">
            <v>89412</v>
          </cell>
          <cell r="B4724" t="str">
            <v>JOELHO 90 GRAUS, PVC, SOLDÁVEL, DN 25MM, X 3/4 INSTALADO EM RAMAL DE DISTRIBUIÇÃO DE ÁGUA - FORNECIMENTO E INSTALAÇÃO. AF_06/2022</v>
          </cell>
        </row>
        <row r="4725">
          <cell r="A4725">
            <v>89492</v>
          </cell>
          <cell r="B4725" t="str">
            <v>JOELHO 90 GRAUS, PVC, SOLDÁVEL, DN 32MM, INSTALADO EM PRUMADA DE ÁGUA - FORNECIMENTO E INSTALAÇÃO. AF_06/2022</v>
          </cell>
        </row>
        <row r="4726">
          <cell r="A4726">
            <v>89413</v>
          </cell>
          <cell r="B4726" t="str">
            <v>JOELHO 90 GRAUS, PVC, SOLDÁVEL, DN 32MM, INSTALADO EM RAMAL DE DISTRIBUIÇÃO DE ÁGUA - FORNECIMENTO E INSTALAÇÃO. AF_06/2022</v>
          </cell>
        </row>
        <row r="4727">
          <cell r="A4727">
            <v>89367</v>
          </cell>
          <cell r="B4727" t="str">
            <v>JOELHO 90 GRAUS, PVC, SOLDÁVEL, DN 32MM, INSTALADO EM RAMAL OU SUB-RAMAL DE ÁGUA - FORNECIMENTO E INSTALAÇÃO. AF_06/2022</v>
          </cell>
        </row>
        <row r="4728">
          <cell r="A4728">
            <v>89497</v>
          </cell>
          <cell r="B4728" t="str">
            <v>JOELHO 90 GRAUS, PVC, SOLDÁVEL, DN 40MM, INSTALADO EM PRUMADA DE ÁGUA - FORNECIMENTO E INSTALAÇÃO. AF_06/2022</v>
          </cell>
        </row>
        <row r="4729">
          <cell r="A4729">
            <v>103980</v>
          </cell>
          <cell r="B4729" t="str">
            <v>JOELHO 90 GRAUS, PVC, SOLDÁVEL, DN 40MM, INSTALADO EM RAMAL DE DISTRIBUIÇÃO DE ÁGUA - FORNECIMENTO E INSTALAÇÃO. AF_06/2022</v>
          </cell>
        </row>
        <row r="4730">
          <cell r="A4730">
            <v>89501</v>
          </cell>
          <cell r="B4730" t="str">
            <v>JOELHO 90 GRAUS, PVC, SOLDÁVEL, DN 50MM, INSTALADO EM PRUMADA DE ÁGUA - FORNECIMENTO E INSTALAÇÃO. AF_06/2022</v>
          </cell>
        </row>
        <row r="4731">
          <cell r="A4731">
            <v>103984</v>
          </cell>
          <cell r="B4731" t="str">
            <v>JOELHO 90 GRAUS, PVC, SOLDÁVEL, DN 50MM, INSTALADO EM RAMAL DE DISTRIBUIÇÃO DE ÁGUA - FORNECIMENTO E INSTALAÇÃO. AF_06/2022</v>
          </cell>
        </row>
        <row r="4732">
          <cell r="A4732">
            <v>89505</v>
          </cell>
          <cell r="B4732" t="str">
            <v>JOELHO 90 GRAUS, PVC, SOLDÁVEL, DN 60MM, INSTALADO EM PRUMADA DE ÁGUA - FORNECIMENTO E INSTALAÇÃO. AF_06/2022</v>
          </cell>
        </row>
        <row r="4733">
          <cell r="A4733">
            <v>89513</v>
          </cell>
          <cell r="B4733" t="str">
            <v>JOELHO 90 GRAUS, PVC, SOLDÁVEL, DN 75MM, INSTALADO EM PRUMADA DE ÁGUA - FORNECIMENTO E INSTALAÇÃO. AF_06/2022</v>
          </cell>
        </row>
        <row r="4734">
          <cell r="A4734">
            <v>89521</v>
          </cell>
          <cell r="B4734" t="str">
            <v>JOELHO 90 GRAUS, PVC, SOLDÁVEL, DN 85MM, INSTALADO EM PRUMADA DE ÁGUA - FORNECIMENTO E INSTALAÇÃO. AF_06/2022</v>
          </cell>
        </row>
        <row r="4735">
          <cell r="A4735">
            <v>103955</v>
          </cell>
          <cell r="B4735" t="str">
            <v>JOELHO DE REDUÇÃO, 90 GRAUS, PVC, SOLDÁVEL, DN 25 MM X 20 MM, INSTALADO EM RAMAL DE DISTRIBUIÇÃO DE ÁGUA - FORNECIMENTO E INSTALAÇÃO. AF_06/2022</v>
          </cell>
        </row>
        <row r="4736">
          <cell r="A4736">
            <v>103950</v>
          </cell>
          <cell r="B4736" t="str">
            <v>JOELHO DE REDUÇÃO, 90 GRAUS, PVC, SOLDÁVEL, DN 25 MM X 20 MM, INSTALADO EM RAMAL OU SUB-RAMAL DE ÁGUA - FORNECIMENTO E INSTALAÇÃO. AF_06/2022</v>
          </cell>
        </row>
        <row r="4737">
          <cell r="A4737">
            <v>103974</v>
          </cell>
          <cell r="B4737" t="str">
            <v>JOELHO DE REDUÇÃO, 90 GRAUS, PVC, SOLDÁVEL, DN 32 MM X 25 MM, INSTALADO EM PRUMADA DE ÁGUA - FORNECIMENTO E INSTALAÇÃO. AF_06/2022</v>
          </cell>
        </row>
        <row r="4738">
          <cell r="A4738">
            <v>103956</v>
          </cell>
          <cell r="B4738" t="str">
            <v>JOELHO DE REDUÇÃO, 90 GRAUS, PVC, SOLDÁVEL, DN 32 MM X 25 MM, INSTALADO EM RAMAL DE DISTRIBUIÇÃO DE ÁGUA - FORNECIMENTO E INSTALAÇÃO. AF_06/2022</v>
          </cell>
        </row>
        <row r="4739">
          <cell r="A4739">
            <v>103951</v>
          </cell>
          <cell r="B4739" t="str">
            <v>JOELHO DE REDUÇÃO, 90 GRAUS, PVC, SOLDÁVEL, DN 32 MM X 25 MM, INSTALADO EM RAMAL OU SUB-RAMAL DE ÁGUA - FORNECIMENTO E INSTALAÇÃO. AF_06/2022</v>
          </cell>
        </row>
        <row r="4740">
          <cell r="A4740">
            <v>89374</v>
          </cell>
          <cell r="B4740" t="str">
            <v>LUVA COM BUCHA DE LATÃO, PVC, SOLDÁVEL, DN 20MM X 1/2", INSTALADO EM RAMAL OU SUB-RAMAL DE ÁGUA - FORNECIMENTO E INSTALAÇÃO. AF_06/2022</v>
          </cell>
        </row>
        <row r="4741">
          <cell r="A4741">
            <v>89427</v>
          </cell>
          <cell r="B4741" t="str">
            <v>LUVA COM BUCHA DE LATÃO, PVC, SOLDÁVEL, DN 25MM X 3/4, INSTALADO EM RAMAL DE DISTRIBUIÇÃO DE ÁGUA - FORNECIMENTO E INSTALAÇÃO. AF_06/2022</v>
          </cell>
        </row>
        <row r="4742">
          <cell r="A4742">
            <v>89381</v>
          </cell>
          <cell r="B4742" t="str">
            <v>LUVA COM BUCHA DE LATÃO, PVC, SOLDÁVEL, DN 25MM X 3/4, INSTALADO EM RAMAL OU SUB-RAMAL DE ÁGUA - FORNECIMENTO E INSTALAÇÃO. AF_06/2022</v>
          </cell>
        </row>
        <row r="4743">
          <cell r="A4743">
            <v>95237</v>
          </cell>
          <cell r="B4743" t="str">
            <v>LUVA COM BUCHA DE LATÃO, PVC, SOLDÁVEL, DN 32MM X 1, INSTALADO EM RAMAL DE DISTRIBUIÇÃO DE ÁGUA FORNECIMENTO E INSTALAÇÃO. AF_06/2022</v>
          </cell>
        </row>
        <row r="4744">
          <cell r="A4744">
            <v>89979</v>
          </cell>
          <cell r="B4744" t="str">
            <v>LUVA COM BUCHA DE LATÃO, PVC, SOLDÁVEL, DN 32MM X 1, INSTALADO EM RAMAL OU SUB-RAMAL DE ÁGUA FORNECIMENTO E INSTALAÇÃO. AF_06/2022</v>
          </cell>
        </row>
        <row r="4745">
          <cell r="A4745">
            <v>103991</v>
          </cell>
          <cell r="B4745" t="str">
            <v>LUVA COM ROSCA, PVC, SOLDÁVEL, DN 40MM X 1.1/4", INSTALADO EM RAMAL DE DISTRIBUIÇÃO DE ÁGUA - FORNECIMENTO E INSTALAÇÃO. AF_06/2022</v>
          </cell>
        </row>
        <row r="4746">
          <cell r="A4746">
            <v>89564</v>
          </cell>
          <cell r="B4746" t="str">
            <v>LUVA COM ROSCA, PVC, SOLDÁVEL, DN 40MM X 1.1/4, INSTALADO EM PRUMADA DE ÁGUA - FORNECIMENTO E INSTALAÇÃO. AF_06/2022</v>
          </cell>
        </row>
        <row r="4747">
          <cell r="A4747">
            <v>104000</v>
          </cell>
          <cell r="B4747" t="str">
            <v>LUVA COM ROSCA, PVC, SOLDÁVEL, DN 50MM X 1.1/2", INSTALADO EM RAMAL DE DISTRIBUIÇÃO DE ÁGUA - FORNECIMENTO E INSTALAÇÃO. AF_06/2022</v>
          </cell>
        </row>
        <row r="4748">
          <cell r="A4748">
            <v>89593</v>
          </cell>
          <cell r="B4748" t="str">
            <v>LUVA COM ROSCA, PVC, SOLDÁVEL, DN 50MM X 1.1/2, INSTALADO EM PRUMADA DE ÁGUA - FORNECIMENTO E INSTALAÇÃO. AF_06/2022</v>
          </cell>
        </row>
        <row r="4749">
          <cell r="A4749">
            <v>89418</v>
          </cell>
          <cell r="B4749" t="str">
            <v>LUVA DE CORRER, PVC, SOLDÁVEL, DN 20MM, INSTALADO EM RAMAL DE DISTRIBUIÇÃO DE ÁGUA - FORNECIMENTO E INSTALAÇÃO. AF_06/2022</v>
          </cell>
        </row>
        <row r="4750">
          <cell r="A4750">
            <v>89372</v>
          </cell>
          <cell r="B4750" t="str">
            <v>LUVA DE CORRER, PVC, SOLDÁVEL, DN 20MM, INSTALADO EM RAMAL OU SUB-RAMAL DE ÁGUA - FORNECIMENTO E INSTALAÇÃO. AF_06/2022</v>
          </cell>
        </row>
        <row r="4751">
          <cell r="A4751">
            <v>89530</v>
          </cell>
          <cell r="B4751" t="str">
            <v>LUVA DE CORRER, PVC, SOLDÁVEL, DN 25MM, INSTALADO EM PRUMADA DE ÁGUA - FORNECIMENTO E INSTALAÇÃO. AF_06/2022</v>
          </cell>
        </row>
        <row r="4752">
          <cell r="A4752">
            <v>89425</v>
          </cell>
          <cell r="B4752" t="str">
            <v>LUVA DE CORRER, PVC, SOLDÁVEL, DN 25MM, INSTALADO EM RAMAL DE DISTRIBUIÇÃO DE ÁGUA - FORNECIMENTO E INSTALAÇÃO. AF_06/2022</v>
          </cell>
        </row>
        <row r="4753">
          <cell r="A4753">
            <v>89379</v>
          </cell>
          <cell r="B4753" t="str">
            <v>LUVA DE CORRER, PVC, SOLDÁVEL, DN 25MM, INSTALADO EM RAMAL OU SUB-RAMAL DE ÁGUA - FORNECIMENTO E INSTALAÇÃO. AF_12/2014</v>
          </cell>
        </row>
        <row r="4754">
          <cell r="A4754">
            <v>89542</v>
          </cell>
          <cell r="B4754" t="str">
            <v>LUVA DE CORRER, PVC, SOLDÁVEL, DN 32MM, INSTALADO EM PRUMADA DE ÁGUA - FORNECIMENTO E INSTALAÇÃO. AF_06/2022</v>
          </cell>
        </row>
        <row r="4755">
          <cell r="A4755">
            <v>89432</v>
          </cell>
          <cell r="B4755" t="str">
            <v>LUVA DE CORRER, PVC, SOLDÁVEL, DN 32MM, INSTALADO EM RAMAL DE DISTRIBUIÇÃO DE ÁGUA FORNECIMENTO E INSTALAÇÃO. AF_06/2022</v>
          </cell>
        </row>
        <row r="4756">
          <cell r="A4756">
            <v>89387</v>
          </cell>
          <cell r="B4756" t="str">
            <v>LUVA DE CORRER, PVC, SOLDÁVEL, DN 32MM, INSTALADO EM RAMAL OU SUB-RAMAL DE ÁGUA FORNECIMENTO E INSTALAÇÃO. AF_06/2022</v>
          </cell>
        </row>
        <row r="4757">
          <cell r="A4757">
            <v>89560</v>
          </cell>
          <cell r="B4757" t="str">
            <v>LUVA DE CORRER, PVC, SOLDÁVEL, DN 40MM, INSTALADO EM PRUMADA DE ÁGUA FORNECIMENTO E INSTALAÇÃO. AF_06/2022</v>
          </cell>
        </row>
        <row r="4758">
          <cell r="A4758">
            <v>104159</v>
          </cell>
          <cell r="B4758" t="str">
            <v>LUVA DE CORRER, PVC, SOLDÁVEL, DN 40MM, INSTALADO EM RAMAL DE DISTRIBUIÇÃO DE ÁGUA - FORNECIMENTO E INSTALAÇÃO. AF_06/2022</v>
          </cell>
        </row>
        <row r="4759">
          <cell r="A4759">
            <v>89577</v>
          </cell>
          <cell r="B4759" t="str">
            <v>LUVA DE CORRER, PVC, SOLDÁVEL, DN 50MM, INSTALADO EM PRUMADA DE ÁGUA - FORNECIMENTO E INSTALAÇÃO. AF_06/2022</v>
          </cell>
        </row>
        <row r="4760">
          <cell r="A4760">
            <v>103996</v>
          </cell>
          <cell r="B4760" t="str">
            <v>LUVA DE CORRER, PVC, SOLDÁVEL, DN 50MM, INSTALADO EM RAMAL DE DISTRIBUIÇÃO DE ÁGUA - FORNECIMENTO E INSTALAÇÃO. AF_06/2022</v>
          </cell>
        </row>
        <row r="4761">
          <cell r="A4761">
            <v>89598</v>
          </cell>
          <cell r="B4761" t="str">
            <v>LUVA DE CORRER, PVC, SOLDÁVEL, DN 60MM, INSTALADO EM PRUMADA DE ÁGUA FORNECIMENTO E INSTALAÇÃO. AF_06/2022</v>
          </cell>
        </row>
        <row r="4762">
          <cell r="A4762">
            <v>89419</v>
          </cell>
          <cell r="B4762" t="str">
            <v>LUVA DE REDUÇÃO, PVC, SOLDÁVEL, DN 25MM X 20MM, INSTALADO EM RAMAL DE DISTRIBUIÇÃO DE ÁGUA - FORNECIMENTO E INSTALAÇÃO. AF_06/2022</v>
          </cell>
        </row>
        <row r="4763">
          <cell r="A4763">
            <v>89373</v>
          </cell>
          <cell r="B4763" t="str">
            <v>LUVA DE REDUÇÃO, PVC, SOLDÁVEL, DN 25MM X 20MM, INSTALADO EM RAMAL OU SUB-RAMAL DE ÁGUA - FORNECIMENTO E INSTALAÇÃO. AF_06/2022</v>
          </cell>
        </row>
        <row r="4764">
          <cell r="A4764">
            <v>89532</v>
          </cell>
          <cell r="B4764" t="str">
            <v>LUVA DE REDUÇÃO, PVC, SOLDÁVEL, DN 32MM X 25MM, INSTALADO EM PRUMADA DE ÁGUA - FORNECIMENTO E INSTALAÇÃO. AF_06/2022</v>
          </cell>
        </row>
        <row r="4765">
          <cell r="A4765">
            <v>89426</v>
          </cell>
          <cell r="B4765" t="str">
            <v>LUVA DE REDUÇÃO, PVC, SOLDÁVEL, DN 32MM X 25MM, INSTALADO EM RAMAL DE DISTRIBUIÇÃO DE ÁGUA - FORNECIMENTO E INSTALAÇÃO. AF_06/2022</v>
          </cell>
        </row>
        <row r="4766">
          <cell r="A4766">
            <v>89380</v>
          </cell>
          <cell r="B4766" t="str">
            <v>LUVA DE REDUÇÃO, PVC, SOLDÁVEL, DN 32MM X 25MM, INSTALADO EM RAMAL OU SUB-RAMAL DE ÁGUA - FORNECIMENTO E INSTALAÇÃO. AF_06/2022</v>
          </cell>
        </row>
        <row r="4767">
          <cell r="A4767">
            <v>89562</v>
          </cell>
          <cell r="B4767" t="str">
            <v>LUVA DE REDUÇÃO, PVC, SOLDÁVEL, DN 40MM X 32MM, INSTALADO EM PRUMADA DE ÁGUA - FORNECIMENTO E INSTALAÇÃO. AF_06/2022</v>
          </cell>
        </row>
        <row r="4768">
          <cell r="A4768">
            <v>89433</v>
          </cell>
          <cell r="B4768" t="str">
            <v>LUVA DE REDUÇÃO, PVC, SOLDÁVEL, DN 40MM X 32MM, INSTALADO EM RAMAL DE DISTRIBUIÇÃO DE ÁGUA - FORNECIMENTO E INSTALAÇÃO. AF_06/2022</v>
          </cell>
        </row>
        <row r="4769">
          <cell r="A4769">
            <v>89579</v>
          </cell>
          <cell r="B4769" t="str">
            <v>LUVA DE REDUÇÃO, PVC, SOLDÁVEL, DN 50MM X 25MM, INSTALADO EM PRUMADA DE ÁGUA FORNECIMENTO E INSTALAÇÃO. AF_06/2022</v>
          </cell>
        </row>
        <row r="4770">
          <cell r="A4770">
            <v>103998</v>
          </cell>
          <cell r="B4770" t="str">
            <v>LUVA DE REDUÇÃO, PVC, SOLDÁVEL, DN 50MM X 25MM, INSTALADO EM RAMAL DE DISTRIBUIÇÃO DE ÁGUA FORNECIMENTO E INSTALAÇÃO. AF_06/2022</v>
          </cell>
        </row>
        <row r="4771">
          <cell r="A4771">
            <v>89605</v>
          </cell>
          <cell r="B4771" t="str">
            <v>LUVA DE REDUÇÃO, PVC, SOLDÁVEL, DN 60MM X 50MM, INSTALADO EM PRUMADA DE ÁGUA - FORNECIMENTO E INSTALAÇÃO. AF_06/2022</v>
          </cell>
        </row>
        <row r="4772">
          <cell r="A4772">
            <v>89981</v>
          </cell>
          <cell r="B4772" t="str">
            <v>LUVA SOLDÁVEL E COM BUCHA DE LATÃO, PVC, SOLDÁVEL, DN 32MM X 1, INSTALADO EM PRUMADA DE ÁGUA FORNECIMENTO E INSTALAÇÃO. AF_06/2022</v>
          </cell>
        </row>
        <row r="4773">
          <cell r="A4773">
            <v>89385</v>
          </cell>
          <cell r="B4773" t="str">
            <v>LUVA SOLDÁVEL E COM ROSCA, PVC, SOLDÁVEL, DN 25MM X 3/4, INSTALADO EM RAMAL OU SUB-RAMAL DE ÁGUA - FORNECIMENTO E INSTALAÇÃO. AF_06/2022</v>
          </cell>
        </row>
        <row r="4774">
          <cell r="A4774">
            <v>89551</v>
          </cell>
          <cell r="B4774" t="str">
            <v>LUVA SOLDÁVEL E COM ROSCA, PVC, SOLDÁVEL, DN 32MM X 1, INSTALADO EM PRUMADA DE ÁGUA - FORNECIMENTO E INSTALAÇÃO. AF_06/2022</v>
          </cell>
        </row>
        <row r="4775">
          <cell r="A4775">
            <v>89434</v>
          </cell>
          <cell r="B4775" t="str">
            <v>LUVA SOLDÁVEL E COM ROSCA, PVC, SOLDÁVEL, DN 32MM X 1, INSTALADO EM RAMAL DE DISTRIBUIÇÃO DE ÁGUA - FORNECIMENTO E INSTALAÇÃO. AF_06/2022</v>
          </cell>
        </row>
        <row r="4776">
          <cell r="A4776">
            <v>89389</v>
          </cell>
          <cell r="B4776" t="str">
            <v>LUVA SOLDÁVEL E COM ROSCA, PVC, SOLDÁVEL, DN 32MM X 1, INSTALADO EM RAMAL OU SUB-RAMAL DE ÁGUA - FORNECIMENTO E INSTALAÇÃO. AF_06/2022</v>
          </cell>
        </row>
        <row r="4777">
          <cell r="A4777">
            <v>89417</v>
          </cell>
          <cell r="B4777" t="str">
            <v>LUVA, PVC, SOLDÁVEL, DN 20MM, INSTALADO EM RAMAL DE DISTRIBUIÇÃO DE ÁGUA - FORNECIMENTO E INSTALAÇÃO. AF_06/2022</v>
          </cell>
        </row>
        <row r="4778">
          <cell r="A4778">
            <v>89371</v>
          </cell>
          <cell r="B4778" t="str">
            <v>LUVA, PVC, SOLDÁVEL, DN 20MM, INSTALADO EM RAMAL OU SUB-RAMAL DE ÁGUA - FORNECIMENTO E INSTALAÇÃO. AF_06/2022</v>
          </cell>
        </row>
        <row r="4779">
          <cell r="A4779">
            <v>89528</v>
          </cell>
          <cell r="B4779" t="str">
            <v>LUVA, PVC, SOLDÁVEL, DN 25MM, INSTALADO EM PRUMADA DE ÁGUA - FORNECIMENTO E INSTALAÇÃO. AF_06/2022</v>
          </cell>
        </row>
        <row r="4780">
          <cell r="A4780">
            <v>89424</v>
          </cell>
          <cell r="B4780" t="str">
            <v>LUVA, PVC, SOLDÁVEL, DN 25MM, INSTALADO EM RAMAL DE DISTRIBUIÇÃO DE ÁGUA - FORNECIMENTO E INSTALAÇÃO. AF_06/2022</v>
          </cell>
        </row>
        <row r="4781">
          <cell r="A4781">
            <v>89378</v>
          </cell>
          <cell r="B4781" t="str">
            <v>LUVA, PVC, SOLDÁVEL, DN 25MM, INSTALADO EM RAMAL OU SUB-RAMAL DE ÁGUA - FORNECIMENTO E INSTALAÇÃO. AF_06/2022</v>
          </cell>
        </row>
        <row r="4782">
          <cell r="A4782">
            <v>89541</v>
          </cell>
          <cell r="B4782" t="str">
            <v>LUVA, PVC, SOLDÁVEL, DN 32MM, INSTALADO EM PRUMADA DE ÁGUA - FORNECIMENTO E INSTALAÇÃO. AF_06/2022</v>
          </cell>
        </row>
        <row r="4783">
          <cell r="A4783">
            <v>89431</v>
          </cell>
          <cell r="B4783" t="str">
            <v>LUVA, PVC, SOLDÁVEL, DN 32MM, INSTALADO EM RAMAL DE DISTRIBUIÇÃO DE ÁGUA - FORNECIMENTO E INSTALAÇÃO. AF_06/2022</v>
          </cell>
        </row>
        <row r="4784">
          <cell r="A4784">
            <v>89386</v>
          </cell>
          <cell r="B4784" t="str">
            <v>LUVA, PVC, SOLDÁVEL, DN 32MM, INSTALADO EM RAMAL OU SUB-RAMAL DE ÁGUA - FORNECIMENTO E INSTALAÇÃO. AF_06/2022</v>
          </cell>
        </row>
        <row r="4785">
          <cell r="A4785">
            <v>89558</v>
          </cell>
          <cell r="B4785" t="str">
            <v>LUVA, PVC, SOLDÁVEL, DN 40MM, INSTALADO EM PRUMADA DE ÁGUA - FORNECIMENTO E INSTALAÇÃO. AF_06/2022</v>
          </cell>
        </row>
        <row r="4786">
          <cell r="A4786">
            <v>103988</v>
          </cell>
          <cell r="B4786" t="str">
            <v>LUVA, PVC, SOLDÁVEL, DN 40MM, INSTALADO EM RAMAL DE DISTRIBUIÇÃO DE ÁGUA - FORNECIMENTO E INSTALAÇÃO. AF_06/2022</v>
          </cell>
        </row>
        <row r="4787">
          <cell r="A4787">
            <v>89575</v>
          </cell>
          <cell r="B4787" t="str">
            <v>LUVA, PVC, SOLDÁVEL, DN 50MM, INSTALADO EM PRUMADA DE ÁGUA - FORNECIMENTO E INSTALAÇÃO. AF_06/2022</v>
          </cell>
        </row>
        <row r="4788">
          <cell r="A4788">
            <v>103995</v>
          </cell>
          <cell r="B4788" t="str">
            <v>LUVA, PVC, SOLDÁVEL, DN 50MM, INSTALADO EM RAMAL DE DISTRIBUIÇÃO DE ÁGUA - FORNECIMENTO E INSTALAÇÃO. AF_06/2022</v>
          </cell>
        </row>
        <row r="4789">
          <cell r="A4789">
            <v>89597</v>
          </cell>
          <cell r="B4789" t="str">
            <v>LUVA, PVC, SOLDÁVEL, DN 60MM, INSTALADO EM PRUMADA DE ÁGUA - FORNECIMENTO E INSTALAÇÃO. AF_06/2022</v>
          </cell>
        </row>
        <row r="4790">
          <cell r="A4790">
            <v>89611</v>
          </cell>
          <cell r="B4790" t="str">
            <v>LUVA, PVC, SOLDÁVEL, DN 75MM, INSTALADO EM PRUMADA DE ÁGUA - FORNECIMENTO E INSTALAÇÃO. AF_06/2022</v>
          </cell>
        </row>
        <row r="4791">
          <cell r="A4791">
            <v>89614</v>
          </cell>
          <cell r="B4791" t="str">
            <v>LUVA, PVC, SOLDÁVEL, DN 85MM, INSTALADO EM PRUMADA DE ÁGUA - FORNECIMENTO E INSTALAÇÃO. AF_06/2022</v>
          </cell>
        </row>
        <row r="4792">
          <cell r="A4792">
            <v>103975</v>
          </cell>
          <cell r="B4792" t="str">
            <v>TE DE REDUÇÃO, 90 GRAUS, PVC, SOLDÁVEL, DN 50 MM X 20 MM, INSTALADO EM PRUMADA DE ÁGUA - FORNECIMENTO E INSTALAÇÃO. AF_06/2022</v>
          </cell>
        </row>
        <row r="4793">
          <cell r="A4793">
            <v>104007</v>
          </cell>
          <cell r="B4793" t="str">
            <v>TE DE REDUÇÃO, 90 GRAUS, PVC, SOLDÁVEL, DN 50 MM X 20 MM, INSTALADO EM RAMAL DE DISTRIBUIÇÃO DE ÁGUA - FORNECIMENTO E INSTALAÇÃO. AF_06/2022</v>
          </cell>
        </row>
        <row r="4794">
          <cell r="A4794">
            <v>103976</v>
          </cell>
          <cell r="B4794" t="str">
            <v>TE DE REDUÇÃO, 90 GRAUS, PVC, SOLDÁVEL, DN 50 MM X 32 MM, INSTALADO EM PRUMADA DE ÁGUA - FORNECIMENTO E INSTALAÇÃO. AF_06/2022</v>
          </cell>
        </row>
        <row r="4795">
          <cell r="A4795">
            <v>104008</v>
          </cell>
          <cell r="B4795" t="str">
            <v>TE DE REDUÇÃO, 90 GRAUS, PVC, SOLDÁVEL, DN 50 MM X 32 MM, INSTALADO EM RAMAL DE DISTRIBUIÇÃO DE ÁGUA - FORNECIMENTO E INSTALAÇÃO. AF_06/2022</v>
          </cell>
        </row>
        <row r="4796">
          <cell r="A4796">
            <v>89630</v>
          </cell>
          <cell r="B4796" t="str">
            <v>TE DE REDUÇÃO, PVC, SOLDÁVEL, DN 75MM X 50MM, INSTALADO EM PRUMADA DE ÁGUA - FORNECIMENTO E INSTALAÇÃO. AF_06/2022</v>
          </cell>
        </row>
        <row r="4797">
          <cell r="A4797">
            <v>89632</v>
          </cell>
          <cell r="B4797" t="str">
            <v>TE DE REDUÇÃO, PVC, SOLDÁVEL, DN 85MM X 60MM, INSTALADO EM PRUMADA DE ÁGUA - FORNECIMENTO E INSTALAÇÃO. AF_06/2022</v>
          </cell>
        </row>
        <row r="4798">
          <cell r="A4798">
            <v>89438</v>
          </cell>
          <cell r="B4798" t="str">
            <v>TE, PVC, SOLDÁVEL, DN 20MM, INSTALADO EM RAMAL DE DISTRIBUIÇÃO DE ÁGUA - FORNECIMENTO E INSTALAÇÃO. AF_06/2022</v>
          </cell>
        </row>
        <row r="4799">
          <cell r="A4799">
            <v>89393</v>
          </cell>
          <cell r="B4799" t="str">
            <v>TE, PVC, SOLDÁVEL, DN 20MM, INSTALADO EM RAMAL OU SUB-RAMAL DE ÁGUA - FORNECIMENTO E INSTALAÇÃO. AF_06/2022</v>
          </cell>
        </row>
        <row r="4800">
          <cell r="A4800">
            <v>89617</v>
          </cell>
          <cell r="B4800" t="str">
            <v>TE, PVC, SOLDÁVEL, DN 25MM, INSTALADO EM PRUMADA DE ÁGUA - FORNECIMENTO E INSTALAÇÃO. AF_06/2022</v>
          </cell>
        </row>
        <row r="4801">
          <cell r="A4801">
            <v>89440</v>
          </cell>
          <cell r="B4801" t="str">
            <v>TE, PVC, SOLDÁVEL, DN 25MM, INSTALADO EM RAMAL DE DISTRIBUIÇÃO DE ÁGUA - FORNECIMENTO E INSTALAÇÃO. AF_06/2022</v>
          </cell>
        </row>
        <row r="4802">
          <cell r="A4802">
            <v>89395</v>
          </cell>
          <cell r="B4802" t="str">
            <v>TE, PVC, SOLDÁVEL, DN 25MM, INSTALADO EM RAMAL OU SUB-RAMAL DE ÁGUA - FORNECIMENTO E INSTALAÇÃO. AF_06/2022</v>
          </cell>
        </row>
        <row r="4803">
          <cell r="A4803">
            <v>89620</v>
          </cell>
          <cell r="B4803" t="str">
            <v>TE, PVC, SOLDÁVEL, DN 32MM, INSTALADO EM PRUMADA DE ÁGUA - FORNECIMENTO E INSTALAÇÃO. AF_06/2022</v>
          </cell>
        </row>
        <row r="4804">
          <cell r="A4804">
            <v>89443</v>
          </cell>
          <cell r="B4804" t="str">
            <v>TE, PVC, SOLDÁVEL, DN 32MM, INSTALADO EM RAMAL DE DISTRIBUIÇÃO DE ÁGUA - FORNECIMENTO E INSTALAÇÃO. AF_06/2022</v>
          </cell>
        </row>
        <row r="4805">
          <cell r="A4805">
            <v>89398</v>
          </cell>
          <cell r="B4805" t="str">
            <v>TE, PVC, SOLDÁVEL, DN 32MM, INSTALADO EM RAMAL OU SUB-RAMAL DE ÁGUA - FORNECIMENTO E INSTALAÇÃO. AF_06/2022</v>
          </cell>
        </row>
        <row r="4806">
          <cell r="A4806">
            <v>89623</v>
          </cell>
          <cell r="B4806" t="str">
            <v>TE, PVC, SOLDÁVEL, DN 40MM, INSTALADO EM PRUMADA DE ÁGUA - FORNECIMENTO E INSTALAÇÃO. AF_06/2022</v>
          </cell>
        </row>
        <row r="4807">
          <cell r="A4807">
            <v>104011</v>
          </cell>
          <cell r="B4807" t="str">
            <v>TE, PVC, SOLDÁVEL, DN 40MM, INSTALADO EM RAMAL DE DISTRIBUIÇÃO DE ÁGUA - FORNECIMENTO E INSTALAÇÃO. AF_06/2022</v>
          </cell>
        </row>
        <row r="4808">
          <cell r="A4808">
            <v>89625</v>
          </cell>
          <cell r="B4808" t="str">
            <v>TE, PVC, SOLDÁVEL, DN 50MM, INSTALADO EM PRUMADA DE ÁGUA - FORNECIMENTO E INSTALAÇÃO. AF_06/2022</v>
          </cell>
        </row>
        <row r="4809">
          <cell r="A4809">
            <v>104004</v>
          </cell>
          <cell r="B4809" t="str">
            <v>TE, PVC, SOLDÁVEL, DN 50MM, INSTALADO EM RAMAL DE DISTRIBUIÇÃO DE ÁGUA - FORNECIMENTO E INSTALAÇÃO. AF_06/2022</v>
          </cell>
        </row>
        <row r="4810">
          <cell r="A4810">
            <v>89628</v>
          </cell>
          <cell r="B4810" t="str">
            <v>TE, PVC, SOLDÁVEL, DN 60MM, INSTALADO EM PRUMADA DE ÁGUA - FORNECIMENTO E INSTALAÇÃO. AF_06/2022</v>
          </cell>
        </row>
        <row r="4811">
          <cell r="A4811">
            <v>89629</v>
          </cell>
          <cell r="B4811" t="str">
            <v>TE, PVC, SOLDÁVEL, DN 75MM, INSTALADO EM PRUMADA DE ÁGUA - FORNECIMENTO E INSTALAÇÃO. AF_06/2022</v>
          </cell>
        </row>
        <row r="4812">
          <cell r="A4812">
            <v>89631</v>
          </cell>
          <cell r="B4812" t="str">
            <v>TE, PVC, SOLDÁVEL, DN 85MM, INSTALADO EM PRUMADA DE ÁGUA - FORNECIMENTO E INSTALAÇÃO. AF_06/2022</v>
          </cell>
        </row>
        <row r="4813">
          <cell r="A4813">
            <v>89401</v>
          </cell>
          <cell r="B4813" t="str">
            <v>TUBO, PVC, SOLDÁVEL, DE 20MM, INSTALADO EM RAMAL DE DISTRIBUIÇÃO DE ÁGUA - FORNECIMENTO E INSTALAÇÃO. AF_06/2022</v>
          </cell>
        </row>
        <row r="4814">
          <cell r="A4814">
            <v>89355</v>
          </cell>
          <cell r="B4814" t="str">
            <v>TUBO, PVC, SOLDÁVEL, DE 20MM, INSTALADO EM RAMAL OU SUB-RAMAL DE ÁGUA - FORNECIMENTO E INSTALAÇÃO. AF_06/2022</v>
          </cell>
        </row>
        <row r="4815">
          <cell r="A4815">
            <v>89446</v>
          </cell>
          <cell r="B4815" t="str">
            <v>TUBO, PVC, SOLDÁVEL, DE 25MM, INSTALADO EM PRUMADA DE ÁGUA - FORNECIMENTO E INSTALAÇÃO. AF_06/2022</v>
          </cell>
        </row>
        <row r="4816">
          <cell r="A4816">
            <v>89402</v>
          </cell>
          <cell r="B4816" t="str">
            <v>TUBO, PVC, SOLDÁVEL, DE 25MM, INSTALADO EM RAMAL DE DISTRIBUIÇÃO DE ÁGUA - FORNECIMENTO E INSTALAÇÃO. AF_06/2022</v>
          </cell>
        </row>
        <row r="4817">
          <cell r="A4817">
            <v>89356</v>
          </cell>
          <cell r="B4817" t="str">
            <v>TUBO, PVC, SOLDÁVEL, DE 25MM, INSTALADO EM RAMAL OU SUB-RAMAL DE ÁGUA - FORNECIMENTO E INSTALAÇÃO. AF_06/2022</v>
          </cell>
        </row>
        <row r="4818">
          <cell r="A4818">
            <v>89447</v>
          </cell>
          <cell r="B4818" t="str">
            <v>TUBO, PVC, SOLDÁVEL, DE 32MM, INSTALADO EM PRUMADA DE ÁGUA - FORNECIMENTO E INSTALAÇÃO. AF_06/2022</v>
          </cell>
        </row>
        <row r="4819">
          <cell r="A4819">
            <v>89403</v>
          </cell>
          <cell r="B4819" t="str">
            <v>TUBO, PVC, SOLDÁVEL, DE 32MM, INSTALADO EM RAMAL DE DISTRIBUIÇÃO DE ÁGUA - FORNECIMENTO E INSTALAÇÃO. AF_06/2022</v>
          </cell>
        </row>
        <row r="4820">
          <cell r="A4820">
            <v>89357</v>
          </cell>
          <cell r="B4820" t="str">
            <v>TUBO, PVC, SOLDÁVEL, DE 32MM, INSTALADO EM RAMAL OU SUB-RAMAL DE ÁGUA - FORNECIMENTO E INSTALAÇÃO. AF_06/2022</v>
          </cell>
        </row>
        <row r="4821">
          <cell r="A4821">
            <v>89448</v>
          </cell>
          <cell r="B4821" t="str">
            <v>TUBO, PVC, SOLDÁVEL, DE 40MM, INSTALADO EM PRUMADA DE ÁGUA - FORNECIMENTO E INSTALAÇÃO. AF_06/2022</v>
          </cell>
        </row>
        <row r="4822">
          <cell r="A4822">
            <v>103978</v>
          </cell>
          <cell r="B4822" t="str">
            <v>TUBO, PVC, SOLDÁVEL, DE 40MM, INSTALADO EM RAMAL DE DISTRIBUIÇÃO DE ÁGUA - FORNECIMENTO E INSTALAÇÃO. AF_06/2022</v>
          </cell>
        </row>
        <row r="4823">
          <cell r="A4823">
            <v>89449</v>
          </cell>
          <cell r="B4823" t="str">
            <v>TUBO, PVC, SOLDÁVEL, DE 50MM, INSTALADO EM PRUMADA DE ÁGUA - FORNECIMENTO E INSTALAÇÃO. AF_06/2022</v>
          </cell>
        </row>
        <row r="4824">
          <cell r="A4824">
            <v>103979</v>
          </cell>
          <cell r="B4824" t="str">
            <v>TUBO, PVC, SOLDÁVEL, DE 50MM, INSTALADO EM RAMAL DE DISTRIBUIÇÃO DE ÁGUA - FORNECIMENTO E INSTALAÇÃO. AF_06/2022</v>
          </cell>
        </row>
        <row r="4825">
          <cell r="A4825">
            <v>89450</v>
          </cell>
          <cell r="B4825" t="str">
            <v>TUBO, PVC, SOLDÁVEL, DE 60MM, INSTALADO EM PRUMADA DE ÁGUA - FORNECIMENTO E INSTALAÇÃO. AF_06/2022</v>
          </cell>
        </row>
        <row r="4826">
          <cell r="A4826">
            <v>89451</v>
          </cell>
          <cell r="B4826" t="str">
            <v>TUBO, PVC, SOLDÁVEL, DE 75MM, INSTALADO EM PRUMADA DE ÁGUA - FORNECIMENTO E INSTALAÇÃO. AF_06/2022</v>
          </cell>
        </row>
        <row r="4827">
          <cell r="A4827">
            <v>89452</v>
          </cell>
          <cell r="B4827" t="str">
            <v>TUBO, PVC, SOLDÁVEL, DE 85MM, INSTALADO EM PRUMADA DE ÁGUA - FORNECIMENTO E INSTALAÇÃO. AF_06/2022</v>
          </cell>
        </row>
        <row r="4828">
          <cell r="A4828">
            <v>89394</v>
          </cell>
          <cell r="B4828" t="str">
            <v>TÊ COM BUCHA DE LATÃO NA BOLSA CENTRAL, PVC, SOLDÁVEL, DN 20MM X 1/2, INSTALADO EM RAMAL OU SUB-RAMAL DE ÁGUA - FORNECIMENTO E INSTALAÇÃO. AF_06/2022</v>
          </cell>
        </row>
        <row r="4829">
          <cell r="A4829">
            <v>89396</v>
          </cell>
          <cell r="B4829" t="str">
            <v>TÊ COM BUCHA DE LATÃO NA BOLSA CENTRAL, PVC, SOLDÁVEL, DN 25MM X 1/2, INSTALADO EM RAMAL OU SUB-RAMAL DE ÁGUA - FORNECIMENTO E INSTALAÇÃO. AF_06/2022</v>
          </cell>
        </row>
        <row r="4830">
          <cell r="A4830">
            <v>90374</v>
          </cell>
          <cell r="B4830" t="str">
            <v>TÊ COM BUCHA DE LATÃO NA BOLSA CENTRAL, PVC, SOLDÁVEL, DN 25MM X 3/4, INSTALADO EM RAMAL OU SUB-RAMAL DE ÁGUA - FORNECIMENTO E INSTALAÇÃO. AF_06/2022</v>
          </cell>
        </row>
        <row r="4831">
          <cell r="A4831">
            <v>89444</v>
          </cell>
          <cell r="B4831" t="str">
            <v>TÊ COM BUCHA DE LATÃO NA BOLSA CENTRAL, PVC, SOLDÁVEL, DN 32MM X 3/4, INSTALADO EM RAMAL DE DISTRIBUIÇÃO DE ÁGUA - FORNECIMENTO E INSTALAÇÃO. AF_06/2022</v>
          </cell>
        </row>
        <row r="4832">
          <cell r="A4832">
            <v>89399</v>
          </cell>
          <cell r="B4832" t="str">
            <v>TÊ COM BUCHA DE LATÃO NA BOLSA CENTRAL, PVC, SOLDÁVEL, DN 32MM X 3/4, INSTALADO EM RAMAL OU SUB-RAMAL DE ÁGUA - FORNECIMENTO E INSTALAÇÃO. AF_06/2022</v>
          </cell>
        </row>
        <row r="4833">
          <cell r="A4833">
            <v>89442</v>
          </cell>
          <cell r="B4833" t="str">
            <v>TÊ DE REDUÇÃO, PVC, SOLDÁVEL, DN 25MM X 20MM, INSTALADO EM RAMAL DE DISTRIBUIÇÃO DE ÁGUA - FORNECIMENTO E INSTALAÇÃO. AF_06/2022</v>
          </cell>
        </row>
        <row r="4834">
          <cell r="A4834">
            <v>89397</v>
          </cell>
          <cell r="B4834" t="str">
            <v>TÊ DE REDUÇÃO, PVC, SOLDÁVEL, DN 25MM X 20MM, INSTALADO EM RAMAL OU SUB-RAMAL DE ÁGUA - FORNECIMENTO E INSTALAÇÃO. AF_06/2022</v>
          </cell>
        </row>
        <row r="4835">
          <cell r="A4835">
            <v>89622</v>
          </cell>
          <cell r="B4835" t="str">
            <v>TÊ DE REDUÇÃO, PVC, SOLDÁVEL, DN 32MM X 25MM, INSTALADO EM PRUMADA DE ÁGUA - FORNECIMENTO E INSTALAÇÃO. AF_06/2022</v>
          </cell>
        </row>
        <row r="4836">
          <cell r="A4836">
            <v>89445</v>
          </cell>
          <cell r="B4836" t="str">
            <v>TÊ DE REDUÇÃO, PVC, SOLDÁVEL, DN 32MM X 25MM, INSTALADO EM RAMAL DE DISTRIBUIÇÃO DE ÁGUA - FORNECIMENTO E INSTALAÇÃO. AF_06/2022</v>
          </cell>
        </row>
        <row r="4837">
          <cell r="A4837">
            <v>89400</v>
          </cell>
          <cell r="B4837" t="str">
            <v>TÊ DE REDUÇÃO, PVC, SOLDÁVEL, DN 32MM X 25MM, INSTALADO EM RAMAL OU SUB-RAMAL DE ÁGUA - FORNECIMENTO E INSTALAÇÃO. AF_06/2022</v>
          </cell>
        </row>
        <row r="4838">
          <cell r="A4838">
            <v>89624</v>
          </cell>
          <cell r="B4838" t="str">
            <v>TÊ DE REDUÇÃO, PVC, SOLDÁVEL, DN 40MM X 32MM, INSTALADO EM PRUMADA DE ÁGUA - FORNECIMENTO E INSTALAÇÃO. AF_06/2022</v>
          </cell>
        </row>
        <row r="4839">
          <cell r="A4839">
            <v>104012</v>
          </cell>
          <cell r="B4839" t="str">
            <v>TÊ DE REDUÇÃO, PVC, SOLDÁVEL, DN 40MM X 32MM, INSTALADO EM RAMAL DE DISTRIBUIÇÃO DE ÁGUA - FORNECIMENTO E INSTALAÇÃO. AF_06/2022</v>
          </cell>
        </row>
        <row r="4840">
          <cell r="A4840">
            <v>89627</v>
          </cell>
          <cell r="B4840" t="str">
            <v>TÊ DE REDUÇÃO, PVC, SOLDÁVEL, DN 50MM X 25MM, INSTALADO EM PRUMADA DE ÁGUA - FORNECIMENTO E INSTALAÇÃO. AF_06/2022</v>
          </cell>
        </row>
        <row r="4841">
          <cell r="A4841">
            <v>104006</v>
          </cell>
          <cell r="B4841" t="str">
            <v>TÊ DE REDUÇÃO, PVC, SOLDÁVEL, DN 50MM X 25MM, INSTALADO EM RAMAL DE DISTRIBUIÇÃO DE ÁGUA - FORNECIMENTO E INSTALAÇÃO. AF_06/2022</v>
          </cell>
        </row>
        <row r="4842">
          <cell r="A4842">
            <v>89626</v>
          </cell>
          <cell r="B4842" t="str">
            <v>TÊ DE REDUÇÃO, PVC, SOLDÁVEL, DN 50MM X 40MM, INSTALADO EM PRUMADA DE ÁGUA - FORNECIMENTO E INSTALAÇÃO. AF_06/2022</v>
          </cell>
        </row>
        <row r="4843">
          <cell r="A4843">
            <v>104005</v>
          </cell>
          <cell r="B4843" t="str">
            <v>TÊ DE REDUÇÃO, PVC, SOLDÁVEL, DN 50MM X 40MM, INSTALADO EM RAMAL DE DISTRIBUIÇÃO DE ÁGUA - FORNECIMENTO E INSTALAÇÃO. AF_06/2022</v>
          </cell>
        </row>
        <row r="4844">
          <cell r="A4844">
            <v>89439</v>
          </cell>
          <cell r="B4844" t="str">
            <v>TÊ SOLDÁVEL E COM ROSCA NA BOLSA CENTRAL, PVC, SOLDÁVEL, DN 20MM X 1/2, INSTALADO EM RAMAL DE DISTRIBUIÇÃO DE ÁGUA - FORNECIMENTO E INSTALAÇÃO. AF_06/2022</v>
          </cell>
        </row>
        <row r="4845">
          <cell r="A4845">
            <v>89421</v>
          </cell>
          <cell r="B4845" t="str">
            <v>UNIÃO, PVC, SOLDÁVEL, DN 20MM, INSTALADO EM RAMAL DE DISTRIBUIÇÃO DE ÁGUA - FORNECIMENTO E INSTALAÇÃO. AF_06/2022</v>
          </cell>
        </row>
        <row r="4846">
          <cell r="A4846">
            <v>89375</v>
          </cell>
          <cell r="B4846" t="str">
            <v>UNIÃO, PVC, SOLDÁVEL, DN 20MM, INSTALADO EM RAMAL OU SUB-RAMAL DE ÁGUA - FORNECIMENTO E INSTALAÇÃO. AF_06/2022</v>
          </cell>
        </row>
        <row r="4847">
          <cell r="A4847">
            <v>89536</v>
          </cell>
          <cell r="B4847" t="str">
            <v>UNIÃO, PVC, SOLDÁVEL, DN 25MM, INSTALADO EM PRUMADA DE ÁGUA - FORNECIMENTO E INSTALAÇÃO. AF_06/2022</v>
          </cell>
        </row>
        <row r="4848">
          <cell r="A4848">
            <v>89428</v>
          </cell>
          <cell r="B4848" t="str">
            <v>UNIÃO, PVC, SOLDÁVEL, DN 25MM, INSTALADO EM RAMAL DE DISTRIBUIÇÃO DE ÁGUA - FORNECIMENTO E INSTALAÇÃO. AF_06/2022</v>
          </cell>
        </row>
        <row r="4849">
          <cell r="A4849">
            <v>89382</v>
          </cell>
          <cell r="B4849" t="str">
            <v>UNIÃO, PVC, SOLDÁVEL, DN 25MM, INSTALADO EM RAMAL OU SUB-RAMAL DE ÁGUA - FORNECIMENTO E INSTALAÇÃO. AF_06/2022</v>
          </cell>
        </row>
        <row r="4850">
          <cell r="A4850">
            <v>89552</v>
          </cell>
          <cell r="B4850" t="str">
            <v>UNIÃO, PVC, SOLDÁVEL, DN 32MM, INSTALADO EM PRUMADA DE ÁGUA - FORNECIMENTO E INSTALAÇÃO. AF_06/2022</v>
          </cell>
        </row>
        <row r="4851">
          <cell r="A4851">
            <v>89435</v>
          </cell>
          <cell r="B4851" t="str">
            <v>UNIÃO, PVC, SOLDÁVEL, DN 32MM, INSTALADO EM RAMAL DE DISTRIBUIÇÃO DE ÁGUA - FORNECIMENTO E INSTALAÇÃO. AF_06/2022</v>
          </cell>
        </row>
        <row r="4852">
          <cell r="A4852">
            <v>89390</v>
          </cell>
          <cell r="B4852" t="str">
            <v>UNIÃO, PVC, SOLDÁVEL, DN 32MM, INSTALADO EM RAMAL OU SUB-RAMAL DE ÁGUA - FORNECIMENTO E INSTALAÇÃO. AF_06/2022</v>
          </cell>
        </row>
        <row r="4853">
          <cell r="A4853">
            <v>89568</v>
          </cell>
          <cell r="B4853" t="str">
            <v>UNIÃO, PVC, SOLDÁVEL, DN 40MM, INSTALADO EM PRUMADA DE ÁGUA - FORNECIMENTO E INSTALAÇÃO. AF_06/2022</v>
          </cell>
        </row>
        <row r="4854">
          <cell r="A4854">
            <v>103990</v>
          </cell>
          <cell r="B4854" t="str">
            <v>UNIÃO, PVC, SOLDÁVEL, DN 40MM, INSTALADO EM RAMAL DE DISTRIBUIÇÃO DE ÁGUA - FORNECIMENTO E INSTALAÇÃO. AF_06/2022</v>
          </cell>
        </row>
        <row r="4855">
          <cell r="A4855">
            <v>89594</v>
          </cell>
          <cell r="B4855" t="str">
            <v>UNIÃO, PVC, SOLDÁVEL, DN 50MM, INSTALADO EM PRUMADA DE ÁGUA - FORNECIMENTO E INSTALAÇÃO. AF_06/2022</v>
          </cell>
        </row>
        <row r="4856">
          <cell r="A4856">
            <v>103997</v>
          </cell>
          <cell r="B4856" t="str">
            <v>UNIÃO, PVC, SOLDÁVEL, DN 50MM, INSTALADO EM RAMAL DE DISTRIBUIÇÃO DE ÁGUA - FORNECIMENTO E INSTALAÇÃO. AF_06/2022</v>
          </cell>
        </row>
        <row r="4857">
          <cell r="A4857">
            <v>89609</v>
          </cell>
          <cell r="B4857" t="str">
            <v>UNIÃO, PVC, SOLDÁVEL, DN 60MM, INSTALADO EM PRUMADA DE ÁGUA - FORNECIMENTO E INSTALAÇÃO. AF_06/2022</v>
          </cell>
        </row>
        <row r="4858">
          <cell r="A4858">
            <v>89612</v>
          </cell>
          <cell r="B4858" t="str">
            <v>UNIÃO, PVC, SOLDÁVEL, DN 75MM, INSTALADO EM PRUMADA DE ÁGUA - FORNECIMENTO E INSTALAÇÃO. AF_06/2022</v>
          </cell>
        </row>
        <row r="4859">
          <cell r="A4859">
            <v>89615</v>
          </cell>
          <cell r="B4859" t="str">
            <v>UNIÃO, PVC, SOLDÁVEL, DN 85MM, INSTALADO EM PRUMADA DE ÁGUA - FORNECIMENTO E INSTALAÇÃO. AF_06/2022</v>
          </cell>
        </row>
        <row r="4860">
          <cell r="A4860">
            <v>89747</v>
          </cell>
          <cell r="B4860" t="str">
            <v>ADAPTADOR, CPVC, SOLDÁVEL, DN 22MM, INSTALADO EM RAMAL DE DISTRIBUIÇÃO DE ÁGUA FORNECIMENTO E INSTALAÇÃO. AF_06/2022</v>
          </cell>
        </row>
        <row r="4861">
          <cell r="A4861">
            <v>89656</v>
          </cell>
          <cell r="B4861" t="str">
            <v>ADAPTADOR, CPVC, SOLDÁVEL, DN15MM, INSTALADO EM RAMAL OU SUB-RAMAL DE ÁGUA FORNECIMENTO E INSTALAÇÃO. AF_06/2022</v>
          </cell>
        </row>
        <row r="4862">
          <cell r="A4862">
            <v>89663</v>
          </cell>
          <cell r="B4862" t="str">
            <v>ADAPTADOR, CPVC, SOLDÁVEL, DN22MM, INSTALADO EM RAMAL OU SUB-RAMAL DE ÁGUA FORNECIMENTO E INSTALAÇÃO. AF_06/2022</v>
          </cell>
        </row>
        <row r="4863">
          <cell r="A4863">
            <v>89759</v>
          </cell>
          <cell r="B4863" t="str">
            <v>BUCHA DE REDUÇÃO, CPVC, SOLDÁVEL, DN 28MM X 22MM, INSTALADO EM RAMAL DE DISTRIBUIÇÃO DE ÁGUA - FORNECIMENTO E INSTALAÇÃO. AF_06/2022</v>
          </cell>
        </row>
        <row r="4864">
          <cell r="A4864">
            <v>89832</v>
          </cell>
          <cell r="B4864" t="str">
            <v>BUCHA DE REDUÇÃO, CPVC, SOLDÁVEL, DN 42MM X 22MM, INSTALADO EM RAMAL DE DISTRIBUIÇÃO DE ÁGUA - FORNECIMENTO E INSTALAÇÃO. AF_06/2022</v>
          </cell>
        </row>
        <row r="4865">
          <cell r="A4865">
            <v>89666</v>
          </cell>
          <cell r="B4865" t="str">
            <v>BUCHA DE REDUÇÃO, CPVC, SOLDÁVEL, DN22MM X 15MM, INSTALADO EM RAMAL OU SUB-RAMAL DE ÁGUA FORNECIMENTO E INSTALAÇÃO. AF_06/2022</v>
          </cell>
        </row>
        <row r="4866">
          <cell r="A4866">
            <v>89678</v>
          </cell>
          <cell r="B4866" t="str">
            <v>BUCHA DE REDUÇÃO, CPVC, SOLDÁVEL, DN28MM X 22MM, INSTALADO EM RAMAL OU SUB-RAMAL DE ÁGUA FORNECIMENTO E INSTALAÇÃO. AF_06/2022</v>
          </cell>
        </row>
        <row r="4867">
          <cell r="A4867">
            <v>89764</v>
          </cell>
          <cell r="B4867" t="str">
            <v>BUCHA DE REDUÇÃO, CPVC, SOLDÁVEL, DN35MM X 28MM, INSTALADO EM RAMAL DE DISTRIBUIÇÃO DE ÁGUA - FORNECIMENTO E INSTALAÇÃO. AF_06/2022</v>
          </cell>
        </row>
        <row r="4868">
          <cell r="A4868">
            <v>89689</v>
          </cell>
          <cell r="B4868" t="str">
            <v>BUCHA DE REDUÇÃO, CPVC, SOLDÁVEL, DN35MM X 28MM, INSTALADO EM RAMAL OU SUB-RAMAL DE ÁGUA FORNECIMENTO E INSTALAÇÃO. AF_06/2022</v>
          </cell>
        </row>
        <row r="4869">
          <cell r="A4869">
            <v>89655</v>
          </cell>
          <cell r="B4869" t="str">
            <v>CONECTOR, CPVC, SOLDÁVEL, DN 15MM X 1/2, INSTALADO EM RAMAL OU SUB-RAMAL DE ÁGUA FORNECIMENTO E INSTALAÇÃO. AF_06/2022</v>
          </cell>
        </row>
        <row r="4870">
          <cell r="A4870">
            <v>89662</v>
          </cell>
          <cell r="B4870" t="str">
            <v>CONECTOR, CPVC, SOLDÁVEL, DN 22MM X 1/2, INSTALADO EM RAMAL OU SUB-RAMAL DE ÁGUA FORNECIMENTO E INSTALAÇÃO. AF_06/2022</v>
          </cell>
        </row>
        <row r="4871">
          <cell r="A4871">
            <v>89758</v>
          </cell>
          <cell r="B4871" t="str">
            <v>CONECTOR, CPVC, SOLDÁVEL, DN 28MM X 1, INSTALADO EM RAMAL DE DISTRIBUIÇÃO DE ÁGUA FORNECIMENTO E INSTALAÇÃO. AF_06/2022</v>
          </cell>
        </row>
        <row r="4872">
          <cell r="A4872">
            <v>89676</v>
          </cell>
          <cell r="B4872" t="str">
            <v>CONECTOR, CPVC, SOLDÁVEL, DN 28MM X 1, INSTALADO EM RAMAL OU SUB-RAMAL DE ÁGUA FORNECIMENTO E INSTALAÇÃO. AF_06/2022</v>
          </cell>
        </row>
        <row r="4873">
          <cell r="A4873">
            <v>89818</v>
          </cell>
          <cell r="B4873" t="str">
            <v>CONECTOR, CPVC, SOLDÁVEL, DN 35MM X 1 1/4, INSTALADO EM PRUMADA DE ÁGUA FORNECIMENTO E INSTALAÇÃO. AF_06/2022</v>
          </cell>
        </row>
        <row r="4874">
          <cell r="A4874">
            <v>89763</v>
          </cell>
          <cell r="B4874" t="str">
            <v>CONECTOR, CPVC, SOLDÁVEL, DN 35MM X 1 1/4, INSTALADO EM RAMAL DE DISTRIBUIÇÃO DE ÁGUA - FORNECIMENTO E INSTALAÇÃO. AF_06/2022</v>
          </cell>
        </row>
        <row r="4875">
          <cell r="A4875">
            <v>89686</v>
          </cell>
          <cell r="B4875" t="str">
            <v>CONECTOR, CPVC, SOLDÁVEL, DN 35MM X 1 1/4, INSTALADO EM RAMAL OU SUB-RAMAL DE ÁGUA FORNECIMENTO E INSTALAÇÃO. AF_06/2022</v>
          </cell>
        </row>
        <row r="4876">
          <cell r="A4876">
            <v>104029</v>
          </cell>
          <cell r="B4876" t="str">
            <v>CONECTOR, CPVC, SOLDÁVEL, DN 42MM X 1.1/2", INSTALADO EM RAMAL DE DISTRIBUIÇÃO DE ÁGUA - FORNECIMENTO E INSTALAÇÃO. AF_06/2022</v>
          </cell>
        </row>
        <row r="4877">
          <cell r="A4877">
            <v>89831</v>
          </cell>
          <cell r="B4877" t="str">
            <v>CONECTOR, CPVC, SOLDÁVEL, DN 42MM X 1.1/2, INSTALADO EM PRUMADA DE ÁGUA FORNECIMENTO E INSTALAÇÃO. AF_06/2022</v>
          </cell>
        </row>
        <row r="4878">
          <cell r="A4878">
            <v>89668</v>
          </cell>
          <cell r="B4878" t="str">
            <v>CONECTOR, CPVC, SOLDÁVEL, DN22MM X 3/4", INSTALADO EM RAMAL OU SUB-RAMAL DE ÁGUA - FORNECIMENTO E INSTALAÇÃO. AF_06/2022</v>
          </cell>
        </row>
        <row r="4879">
          <cell r="A4879">
            <v>89639</v>
          </cell>
          <cell r="B4879" t="str">
            <v>CURVA 90 GRAUS, CPVC, SOLDÁVEL, DN 15MM, INSTALADO EM RAMAL OU SUB-RAMAL DE ÁGUA - FORNECIMENTO E INSTALAÇÃO. AF_06/2022</v>
          </cell>
        </row>
        <row r="4880">
          <cell r="A4880">
            <v>89721</v>
          </cell>
          <cell r="B4880" t="str">
            <v>CURVA 90 GRAUS, CPVC, SOLDÁVEL, DN 22MM, INSTALADO EM RAMAL DE DISTRIBUIÇÃO DE ÁGUA - FORNECIMENTO E INSTALAÇÃO. AF_06/2022</v>
          </cell>
        </row>
        <row r="4881">
          <cell r="A4881">
            <v>89643</v>
          </cell>
          <cell r="B4881" t="str">
            <v>CURVA 90 GRAUS, CPVC, SOLDÁVEL, DN 22MM, INSTALADO EM RAMAL OU SUB-RAMAL DE ÁGUA - FORNECIMENTO E INSTALAÇÃO. AF_06/2022</v>
          </cell>
        </row>
        <row r="4882">
          <cell r="A4882">
            <v>89727</v>
          </cell>
          <cell r="B4882" t="str">
            <v>CURVA 90 GRAUS, CPVC, SOLDÁVEL, DN 28MM, INSTALADO EM RAMAL DE DISTRIBUIÇÃO DE ÁGUA FORNECIMENTO E INSTALAÇÃO. AF_06/2022</v>
          </cell>
        </row>
        <row r="4883">
          <cell r="A4883">
            <v>89648</v>
          </cell>
          <cell r="B4883" t="str">
            <v>CURVA 90 GRAUS, CPVC, SOLDÁVEL, DN 28MM, INSTALADO EM RAMAL OU SUB-RAMAL DE ÁGUA FORNECIMENTO E INSTALAÇÃO. AF_06/2022</v>
          </cell>
        </row>
        <row r="4884">
          <cell r="A4884">
            <v>89749</v>
          </cell>
          <cell r="B4884" t="str">
            <v>CURVA DE TRANSPOSIÇÃO, CPVC, SOLDÁVEL, DN 22MM, INSTALADO EM RAMAL DE DISTRIBUIÇÃO DE ÁGUA FORNECIMENTO E INSTALAÇÃO. AF_06/2022</v>
          </cell>
        </row>
        <row r="4885">
          <cell r="A4885">
            <v>89657</v>
          </cell>
          <cell r="B4885" t="str">
            <v>CURVA DE TRANSPOSIÇÃO, CPVC, SOLDÁVEL, DN15MM, INSTALADO EM RAMAL OU SUB-RAMAL DE ÁGUA FORNECIMENTO E INSTALAÇÃO. AF_06/2022</v>
          </cell>
        </row>
        <row r="4886">
          <cell r="A4886">
            <v>89664</v>
          </cell>
          <cell r="B4886" t="str">
            <v>CURVA DE TRANSPOSIÇÃO, CPVC, SOLDÁVEL, DN22MM, INSTALADO EM RAMAL OU SUB-RAMAL DE ÁGUA FORNECIMENTO E INSTALAÇÃO. AF_06/2022</v>
          </cell>
        </row>
        <row r="4887">
          <cell r="A4887">
            <v>89638</v>
          </cell>
          <cell r="B4887" t="str">
            <v>JOELHO 45 GRAUS, CPVC, SOLDÁVEL, DN 15MM, INSTALADO EM RAMAL OU SUB-RAMAL DE ÁGUA - FORNECIMENTO E INSTALAÇÃO. AF_06/2022</v>
          </cell>
        </row>
        <row r="4888">
          <cell r="A4888">
            <v>89720</v>
          </cell>
          <cell r="B4888" t="str">
            <v>JOELHO 45 GRAUS, CPVC, SOLDÁVEL, DN 22MM, INSTALADO EM RAMAL DE DISTRIBUIÇÃO DE ÁGUA FORNECIMENTO E INSTALAÇÃO. AF_06/2022</v>
          </cell>
        </row>
        <row r="4889">
          <cell r="A4889">
            <v>89642</v>
          </cell>
          <cell r="B4889" t="str">
            <v>JOELHO 45 GRAUS, CPVC, SOLDÁVEL, DN 22MM, INSTALADO EM RAMAL OU SUB-RAMAL DE ÁGUA - FORNECIMENTO E INSTALAÇÃO. AF_06/2022</v>
          </cell>
        </row>
        <row r="4890">
          <cell r="A4890">
            <v>89725</v>
          </cell>
          <cell r="B4890" t="str">
            <v>JOELHO 45 GRAUS, CPVC, SOLDÁVEL, DN 28MM, INSTALADO EM RAMAL DE DISTRIBUIÇÃO DE ÁGUA FORNECIMENTO E INSTALAÇÃO. AF_06/2022</v>
          </cell>
        </row>
        <row r="4891">
          <cell r="A4891">
            <v>89647</v>
          </cell>
          <cell r="B4891" t="str">
            <v>JOELHO 45 GRAUS, CPVC, SOLDÁVEL, DN 28MM, INSTALADO EM RAMAL OU SUB-RAMAL DE ÁGUA FORNECIMENTO E INSTALAÇÃO. AF_06/2022</v>
          </cell>
        </row>
        <row r="4892">
          <cell r="A4892">
            <v>89780</v>
          </cell>
          <cell r="B4892" t="str">
            <v>JOELHO 45 GRAUS, CPVC, SOLDÁVEL, DN 35MM, INSTALADO EM PRUMADA DE ÁGUA - FORNECIMENTO E INSTALAÇÃO. AF_06/2022</v>
          </cell>
        </row>
        <row r="4893">
          <cell r="A4893">
            <v>89734</v>
          </cell>
          <cell r="B4893" t="str">
            <v>JOELHO 45 GRAUS, CPVC, SOLDÁVEL, DN 35MM, INSTALADO EM RAMAL DE DISTRIBUIÇÃO DE ÁGUA FORNECIMENTO E INSTALAÇÃO. AF_06/2022</v>
          </cell>
        </row>
        <row r="4894">
          <cell r="A4894">
            <v>89650</v>
          </cell>
          <cell r="B4894" t="str">
            <v>JOELHO 45 GRAUS, CPVC, SOLDÁVEL, DN 35MM, INSTALADO EM RAMAL OU SUB-RAMAL DE ÁGUA FORNECIMENTO E INSTALAÇÃO. AF_06/2022</v>
          </cell>
        </row>
        <row r="4895">
          <cell r="A4895">
            <v>89787</v>
          </cell>
          <cell r="B4895" t="str">
            <v>JOELHO 45 GRAUS, CPVC, SOLDÁVEL, DN 42MM, INSTALADO EM PRUMADA DE ÁGUA FORNECIMENTO E INSTALAÇÃO. AF_06/2022</v>
          </cell>
        </row>
        <row r="4896">
          <cell r="A4896">
            <v>104024</v>
          </cell>
          <cell r="B4896" t="str">
            <v>JOELHO 45 GRAUS, CPVC, SOLDÁVEL, DN 42MM, INSTALADO EM RAMAL DE DISTRIBUIÇÃO DE ÁGUA - FORNECIMENTO E INSTALAÇÃO. AF_06/2022</v>
          </cell>
        </row>
        <row r="4897">
          <cell r="A4897">
            <v>89789</v>
          </cell>
          <cell r="B4897" t="str">
            <v>JOELHO 45 GRAUS, CPVC, SOLDÁVEL, DN 54MM, INSTALADO EM PRUMADA DE ÁGUA FORNECIMENTO E INSTALAÇÃO. AF_06/2022</v>
          </cell>
        </row>
        <row r="4898">
          <cell r="A4898">
            <v>89791</v>
          </cell>
          <cell r="B4898" t="str">
            <v>JOELHO 45 GRAUS, CPVC, SOLDÁVEL, DN 73MM, INSTALADO EM PRUMADA DE ÁGUA FORNECIMENTO E INSTALAÇÃO. AF_06/2022</v>
          </cell>
        </row>
        <row r="4899">
          <cell r="A4899">
            <v>89793</v>
          </cell>
          <cell r="B4899" t="str">
            <v>JOELHO 45 GRAUS, CPVC, SOLDÁVEL, DN 89MM, INSTALADO EM PRUMADA DE ÁGUA FORNECIMENTO E INSTALAÇÃO. AF_06/2022</v>
          </cell>
        </row>
        <row r="4900">
          <cell r="A4900">
            <v>89637</v>
          </cell>
          <cell r="B4900" t="str">
            <v>JOELHO 90 GRAUS, CPVC, SOLDÁVEL, DN 15MM, INSTALADO EM RAMAL OU SUB-RAMAL DE ÁGUA - FORNECIMENTO E INSTALAÇÃO. AF_06/2022</v>
          </cell>
        </row>
        <row r="4901">
          <cell r="A4901">
            <v>89719</v>
          </cell>
          <cell r="B4901" t="str">
            <v>JOELHO 90 GRAUS, CPVC, SOLDÁVEL, DN 22MM, INSTALADO EM RAMAL DE DISTRIBUIÇÃO DE ÁGUA FORNECIMENTO E INSTALAÇÃO. AF_06/2022</v>
          </cell>
        </row>
        <row r="4902">
          <cell r="A4902">
            <v>89641</v>
          </cell>
          <cell r="B4902" t="str">
            <v>JOELHO 90 GRAUS, CPVC, SOLDÁVEL, DN 22MM, INSTALADO EM RAMAL OU SUB-RAMAL DE ÁGUA - FORNECIMENTO E INSTALAÇÃO. AF_06/2022</v>
          </cell>
        </row>
        <row r="4903">
          <cell r="A4903">
            <v>89723</v>
          </cell>
          <cell r="B4903" t="str">
            <v>JOELHO 90 GRAUS, CPVC, SOLDÁVEL, DN 28MM, INSTALADO EM RAMAL DE DISTRIBUIÇÃO DE ÁGUA FORNECIMENTO E INSTALAÇÃO. AF_06/2022</v>
          </cell>
        </row>
        <row r="4904">
          <cell r="A4904">
            <v>89646</v>
          </cell>
          <cell r="B4904" t="str">
            <v>JOELHO 90 GRAUS, CPVC, SOLDÁVEL, DN 28MM, INSTALADO EM RAMAL OU SUB-RAMAL DE ÁGUA - FORNECIMENTO E INSTALAÇÃO. AF_06/2022</v>
          </cell>
        </row>
        <row r="4905">
          <cell r="A4905">
            <v>89777</v>
          </cell>
          <cell r="B4905" t="str">
            <v>JOELHO 90 GRAUS, CPVC, SOLDÁVEL, DN 35MM, INSTALADO EM PRUMADA DE ÁGUA FORNECIMENTO E INSTALAÇÃO. AF_06/2022</v>
          </cell>
        </row>
        <row r="4906">
          <cell r="A4906">
            <v>89729</v>
          </cell>
          <cell r="B4906" t="str">
            <v>JOELHO 90 GRAUS, CPVC, SOLDÁVEL, DN 35MM, INSTALADO EM RAMAL DE DISTRIBUIÇÃO DE ÁGUA FORNECIMENTO E INSTALAÇÃO. AF_06/2022</v>
          </cell>
        </row>
        <row r="4907">
          <cell r="A4907">
            <v>89649</v>
          </cell>
          <cell r="B4907" t="str">
            <v>JOELHO 90 GRAUS, CPVC, SOLDÁVEL, DN 35MM, INSTALADO EM RAMAL OU SUB-RAMAL DE ÁGUA FORNECIMENTO E INSTALAÇÃO. AF_06/2022</v>
          </cell>
        </row>
        <row r="4908">
          <cell r="A4908">
            <v>89781</v>
          </cell>
          <cell r="B4908" t="str">
            <v>JOELHO 90 GRAUS, CPVC, SOLDÁVEL, DN 42MM, INSTALADO EM PRUMADA DE ÁGUA FORNECIMENTO E INSTALAÇÃO. AF_06/2022</v>
          </cell>
        </row>
        <row r="4909">
          <cell r="A4909">
            <v>104023</v>
          </cell>
          <cell r="B4909" t="str">
            <v>JOELHO 90 GRAUS, CPVC, SOLDÁVEL, DN 42MM, INSTALADO EM RAMAL DE DISTRIBUIÇÃO DE ÁGUA - FORNECIMENTO E INSTALAÇÃO. AF_06/2022</v>
          </cell>
        </row>
        <row r="4910">
          <cell r="A4910">
            <v>89788</v>
          </cell>
          <cell r="B4910" t="str">
            <v>JOELHO 90 GRAUS, CPVC, SOLDÁVEL, DN 54MM, INSTALADO EM PRUMADA DE ÁGUA FORNECIMENTO E INSTALAÇÃO. AF_06/2022</v>
          </cell>
        </row>
        <row r="4911">
          <cell r="A4911">
            <v>89790</v>
          </cell>
          <cell r="B4911" t="str">
            <v>JOELHO 90 GRAUS, CPVC, SOLDÁVEL, DN 73MM, INSTALADO EM PRUMADA DE ÁGUA FORNECIMENTO E INSTALAÇÃO. AF_06/2022</v>
          </cell>
        </row>
        <row r="4912">
          <cell r="A4912">
            <v>89792</v>
          </cell>
          <cell r="B4912" t="str">
            <v>JOELHO 90 GRAUS, CPVC, SOLDÁVEL, DN 89MM, INSTALADO EM PRUMADA DE ÁGUA FORNECIMENTO E INSTALAÇÃO. AF_06/2022</v>
          </cell>
        </row>
        <row r="4913">
          <cell r="A4913">
            <v>89640</v>
          </cell>
          <cell r="B4913" t="str">
            <v>JOELHO DE TRANSIÇÃO, 90 GRAUS, CPVC, SOLDÁVEL, DN 15MM X 1/2", INSTALADO EM RAMAL OU SUB-RAMAL DE ÁGUA - FORNECIMENTO E INSTALAÇÃO. AF_06/2022</v>
          </cell>
        </row>
        <row r="4914">
          <cell r="A4914">
            <v>89644</v>
          </cell>
          <cell r="B4914" t="str">
            <v>JOELHO DE TRANSIÇÃO, 90 GRAUS, CPVC, SOLDÁVEL, DN 22MM X 1/2", INSTALADO EM RAMAL OU SUB-RAMAL DE ÁGUA - FORNECIMENTO E INSTALAÇÃO. AF_06/2022</v>
          </cell>
        </row>
        <row r="4915">
          <cell r="A4915">
            <v>89645</v>
          </cell>
          <cell r="B4915" t="str">
            <v>JOELHO DE TRANSIÇÃO, 90 GRAUS, CPVC, SOLDÁVEL, DN 22MM X 3/4", INSTALADO EM RAMAL OU SUB-RAMAL DE ÁGUA - FORNECIMENTO E INSTALAÇÃO. AF_06/2022</v>
          </cell>
        </row>
        <row r="4916">
          <cell r="A4916">
            <v>89652</v>
          </cell>
          <cell r="B4916" t="str">
            <v>LUVA DE CORRER, CPVC, SOLDÁVEL, DN 15MM, INSTALADO EM RAMAL OU SUB-RAMAL DE ÁGUA FORNECIMENTO E INSTALAÇÃO. AF_06/2022</v>
          </cell>
        </row>
        <row r="4917">
          <cell r="A4917">
            <v>89738</v>
          </cell>
          <cell r="B4917" t="str">
            <v>LUVA DE CORRER, CPVC, SOLDÁVEL, DN 22MM, INSTALADO EM RAMAL DE DISTRIBUIÇÃO DE ÁGUA FORNECIMENTO E INSTALAÇÃO. AF_12/2014</v>
          </cell>
        </row>
        <row r="4918">
          <cell r="A4918">
            <v>89659</v>
          </cell>
          <cell r="B4918" t="str">
            <v>LUVA DE CORRER, CPVC, SOLDÁVEL, DN 22MM, INSTALADO EM RAMAL OU SUB-RAMAL DE ÁGUA FORNECIMENTO E INSTALAÇÃO. AF_06/2022</v>
          </cell>
        </row>
        <row r="4919">
          <cell r="A4919">
            <v>89756</v>
          </cell>
          <cell r="B4919" t="str">
            <v>LUVA DE CORRER, CPVC, SOLDÁVEL, DN 28MM, INSTALADO EM RAMAL DE DISTRIBUIÇÃO DE ÁGUA FORNECIMENTO E INSTALAÇÃO. AF_06/2022</v>
          </cell>
        </row>
        <row r="4920">
          <cell r="A4920">
            <v>89672</v>
          </cell>
          <cell r="B4920" t="str">
            <v>LUVA DE CORRER, CPVC, SOLDÁVEL, DN 28MM, INSTALADO EM RAMAL OU SUB-RAMAL DE ÁGUA FORNECIMENTO E INSTALAÇÃO. AF_06/2022</v>
          </cell>
        </row>
        <row r="4921">
          <cell r="A4921">
            <v>89815</v>
          </cell>
          <cell r="B4921" t="str">
            <v>LUVA DE CORRER, CPVC, SOLDÁVEL, DN 35MM, INSTALADO EM PRUMADA DE ÁGUA FORNECIMENTO E INSTALAÇÃO. AF_06/2022</v>
          </cell>
        </row>
        <row r="4922">
          <cell r="A4922">
            <v>89761</v>
          </cell>
          <cell r="B4922" t="str">
            <v>LUVA DE CORRER, CPVC, SOLDÁVEL, DN 35MM, INSTALADO EM RAMAL DE DISTRIBUIÇÃO DE ÁGUA - FORNECIMENTO E INSTALAÇÃO. AF_06/2022</v>
          </cell>
        </row>
        <row r="4923">
          <cell r="A4923">
            <v>89682</v>
          </cell>
          <cell r="B4923" t="str">
            <v>LUVA DE CORRER, CPVC, SOLDÁVEL, DN 35MM, INSTALADO EM RAMAL OU SUB-RAMAL DE ÁGUA FORNECIMENTO E INSTALAÇÃO. AF_06/2022</v>
          </cell>
        </row>
        <row r="4924">
          <cell r="A4924">
            <v>89824</v>
          </cell>
          <cell r="B4924" t="str">
            <v>LUVA DE CORRER, CPVC, SOLDÁVEL, DN 42MM, INSTALADO EM PRUMADA DE ÁGUA FORNECIMENTO E INSTALAÇÃO. AF_06/2022</v>
          </cell>
        </row>
        <row r="4925">
          <cell r="A4925">
            <v>104026</v>
          </cell>
          <cell r="B4925" t="str">
            <v>LUVA DE CORRER, CPVC, SOLDÁVEL, DN 42MM, INSTALADO EM RAMAL DE DISTRIBUIÇÃO DE ÁGUA - FORNECIMENTO E INSTALAÇÃO. AF_06/2022</v>
          </cell>
        </row>
        <row r="4926">
          <cell r="A4926">
            <v>89740</v>
          </cell>
          <cell r="B4926" t="str">
            <v>LUVA DE TRANSIÇÃO, CPVC, SOLDÁVEL, DN 22MM X 25MM, INSTALADO EM RAMAL DE DISTRIBUIÇÃO DE ÁGUA FORNECIMENTO E INSTALAÇÃO. AF_06/2022</v>
          </cell>
        </row>
        <row r="4927">
          <cell r="A4927">
            <v>89836</v>
          </cell>
          <cell r="B4927" t="str">
            <v>LUVA DE TRANSIÇÃO, CPVC, SOLDÁVEL, DN 54MM X 2, INSTALADO EM PRUMADA DE ÁGUA FORNECIMENTO E INSTALAÇÃO. AF_06/2022</v>
          </cell>
        </row>
        <row r="4928">
          <cell r="A4928">
            <v>89653</v>
          </cell>
          <cell r="B4928" t="str">
            <v>LUVA DE TRANSIÇÃO, CPVC, SOLDÁVEL, DN15MM X 1/2", INSTALADO EM RAMAL OU SUB-RAMAL DE ÁGUA - FORNECIMENTO E INSTALAÇÃO. AF_06/2022</v>
          </cell>
        </row>
        <row r="4929">
          <cell r="A4929">
            <v>89660</v>
          </cell>
          <cell r="B4929" t="str">
            <v>LUVA DE TRANSIÇÃO, CPVC, SOLDÁVEL, DN22MM X 25MM, INSTALADO EM RAMAL OU SUB-RAMAL DE ÁGUA - FORNECIMENTO E INSTALAÇÃO. AF_06/2022</v>
          </cell>
        </row>
        <row r="4930">
          <cell r="A4930">
            <v>104028</v>
          </cell>
          <cell r="B4930" t="str">
            <v>LUVA DE TRANSIÇÃO, CPVC, SOLDÁVEL, DN42MM X 1.1/2", INSTALADO EM RAMAL DE DISTRIBUIÇÃO DE ÁGUA - FORNECIMENTO E INSTALAÇÃO. AF_06/2022</v>
          </cell>
        </row>
        <row r="4931">
          <cell r="A4931">
            <v>89826</v>
          </cell>
          <cell r="B4931" t="str">
            <v>LUVA DE TRANSIÇÃO, CPVC, SOLDÁVEL, DN42MM X 1.1/2, INSTALADO EM PRUMADA DE ÁGUA FORNECIMENTO E INSTALAÇÃO. AF_06/2022</v>
          </cell>
        </row>
        <row r="4932">
          <cell r="A4932">
            <v>89651</v>
          </cell>
          <cell r="B4932" t="str">
            <v>LUVA, CPVC, SOLDÁVEL, DN 15MM, INSTALADO EM RAMAL OU SUB-RAMAL DE ÁGUA - FORNECIMENTO E INSTALAÇÃO. AF_06/2022</v>
          </cell>
        </row>
        <row r="4933">
          <cell r="A4933">
            <v>89736</v>
          </cell>
          <cell r="B4933" t="str">
            <v>LUVA, CPVC, SOLDÁVEL, DN 22MM, INSTALADO EM RAMAL DE DISTRIBUIÇÃO DE ÁGUA FORNECIMENTO E INSTALAÇÃO. AF_06/2022</v>
          </cell>
        </row>
        <row r="4934">
          <cell r="A4934">
            <v>89658</v>
          </cell>
          <cell r="B4934" t="str">
            <v>LUVA, CPVC, SOLDÁVEL, DN 22MM, INSTALADO EM RAMAL OU SUB-RAMAL DE ÁGUA FORNECIMENTO E INSTALAÇÃO. AF_06/2022</v>
          </cell>
        </row>
        <row r="4935">
          <cell r="A4935">
            <v>89755</v>
          </cell>
          <cell r="B4935" t="str">
            <v>LUVA, CPVC, SOLDÁVEL, DN 28MM, INSTALADO EM RAMAL DE DISTRIBUIÇÃO DE ÁGUA FORNECIMENTO E INSTALAÇÃO. AF_06/2022</v>
          </cell>
        </row>
        <row r="4936">
          <cell r="A4936">
            <v>89670</v>
          </cell>
          <cell r="B4936" t="str">
            <v>LUVA, CPVC, SOLDÁVEL, DN 28MM, INSTALADO EM RAMAL OU SUB-RAMAL DE ÁGUA FORNECIMENTO E INSTALAÇÃO. AF_06/2022</v>
          </cell>
        </row>
        <row r="4937">
          <cell r="A4937">
            <v>89794</v>
          </cell>
          <cell r="B4937" t="str">
            <v>LUVA, CPVC, SOLDÁVEL, DN 35MM, INSTALADO EM PRUMADA DE ÁGUA FORNECIMENTO E INSTALAÇÃO. AF_06/2022</v>
          </cell>
        </row>
        <row r="4938">
          <cell r="A4938">
            <v>89760</v>
          </cell>
          <cell r="B4938" t="str">
            <v>LUVA, CPVC, SOLDÁVEL, DN 35MM, INSTALADO EM RAMAL DE DISTRIBUIÇÃO DE ÁGUA - FORNECIMENTO E INSTALAÇÃO. AF_06/2022</v>
          </cell>
        </row>
        <row r="4939">
          <cell r="A4939">
            <v>89680</v>
          </cell>
          <cell r="B4939" t="str">
            <v>LUVA, CPVC, SOLDÁVEL, DN 35MM, INSTALADO EM RAMAL OU SUB-RAMAL DE ÁGUA FORNECIMENTO E INSTALAÇÃO. AF_06/2022</v>
          </cell>
        </row>
        <row r="4940">
          <cell r="A4940">
            <v>89822</v>
          </cell>
          <cell r="B4940" t="str">
            <v>LUVA, CPVC, SOLDÁVEL, DN 42MM, INSTALADO EM PRUMADA DE ÁGUA FORNECIMENTO E INSTALAÇÃO. AF_06/2022</v>
          </cell>
        </row>
        <row r="4941">
          <cell r="A4941">
            <v>104025</v>
          </cell>
          <cell r="B4941" t="str">
            <v>LUVA, CPVC, SOLDÁVEL, DN 42MM, INSTALADO EM RAMAL DE DISTRIBUIÇÃO DE ÁGUA - FORNECIMENTO E INSTALAÇÃO. AF_06/2022</v>
          </cell>
        </row>
        <row r="4942">
          <cell r="A4942">
            <v>89835</v>
          </cell>
          <cell r="B4942" t="str">
            <v>LUVA, CPVC, SOLDÁVEL, DN 54MM, INSTALADO EM PRUMADA DE ÁGUA FORNECIMENTO E INSTALAÇÃO. AF_06/2022</v>
          </cell>
        </row>
        <row r="4943">
          <cell r="A4943">
            <v>89838</v>
          </cell>
          <cell r="B4943" t="str">
            <v>LUVA, CPVC, SOLDÁVEL, DN 73MM, INSTALADO EM PRUMADA DE ÁGUA FORNECIMENTO E INSTALAÇÃO. AF_06/2022</v>
          </cell>
        </row>
        <row r="4944">
          <cell r="A4944">
            <v>89840</v>
          </cell>
          <cell r="B4944" t="str">
            <v>LUVA, CPVC, SOLDÁVEL, DN 89MM, INSTALADO EM PRUMADA DE ÁGUA FORNECIMENTO E INSTALAÇÃO. AF_06/2022</v>
          </cell>
        </row>
        <row r="4945">
          <cell r="A4945">
            <v>104015</v>
          </cell>
          <cell r="B4945" t="str">
            <v>TE DE REDUÇÃO, CPVC, SOLDÁVEL, DN 22 X 15 MM, INSTALADO EM RAMAL OU SUB-RAMAL DE ÁGUA - FORNECIMENTO E INSTALAÇÃO. AF_06/2022</v>
          </cell>
        </row>
        <row r="4946">
          <cell r="A4946">
            <v>104018</v>
          </cell>
          <cell r="B4946" t="str">
            <v>TE DE REDUÇÃO, CPVC, SOLDÁVEL, DN 28 X 22 MM, INSTALADO EM RAMAL DE DISTRIBUIÇÃO DE ÁGUA - FORNECIMENTO E INSTALAÇÃO. AF_06/2022</v>
          </cell>
        </row>
        <row r="4947">
          <cell r="A4947">
            <v>104016</v>
          </cell>
          <cell r="B4947" t="str">
            <v>TE DE REDUÇÃO, CPVC, SOLDÁVEL, DN 28 X 22 MM, INSTALADO EM RAMAL OU SUB-RAMAL DE ÁGUA - FORNECIMENTO E INSTALAÇÃO. AF_06/2022</v>
          </cell>
        </row>
        <row r="4948">
          <cell r="A4948">
            <v>104019</v>
          </cell>
          <cell r="B4948" t="str">
            <v>TE DE REDUÇÃO, CPVC, SOLDÁVEL, DN 35 X 28 MM, INSTALADO EM RAMAL DE DISTRIBUIÇÃO DE ÁGUA - FORNECIMENTO E INSTALAÇÃO. AF_06/2022</v>
          </cell>
        </row>
        <row r="4949">
          <cell r="A4949">
            <v>104017</v>
          </cell>
          <cell r="B4949" t="str">
            <v>TE DE REDUÇÃO, CPVC, SOLDÁVEL, DN 35 X 28 MM, INSTALADO EM RAMAL OU SUB-RAMAL DE ÁGUA - FORNECIMENTO E INSTALAÇÃO. AF_06/2022</v>
          </cell>
        </row>
        <row r="4950">
          <cell r="A4950">
            <v>104020</v>
          </cell>
          <cell r="B4950" t="str">
            <v>TE DE REDUÇÃO, CPVC, SOLDÁVEL, DN 42 X 35 MM, INSTALADO EM PRUMADA DE ÁGUA - FORNECIMENTO E INSTALAÇÃO. AF_06/2022</v>
          </cell>
        </row>
        <row r="4951">
          <cell r="A4951">
            <v>104030</v>
          </cell>
          <cell r="B4951" t="str">
            <v>TE DE REDUÇÃO, CPVC, SOLDÁVEL, DN 42 X 35 MM, INSTALADO EM RAMAL DE DISTRIBUIÇÃO DE ÁGUA - FORNECIMENTO E INSTALAÇÃO. AF_06/2022</v>
          </cell>
        </row>
        <row r="4952">
          <cell r="A4952">
            <v>89694</v>
          </cell>
          <cell r="B4952" t="str">
            <v>TE DE TRANSIÇÃO, CPVC, SOLDÁVEL, DN 15MM X 1/2, INSTALADO EM RAMAL OU SUB-RAMAL DE ÁGUA FORNECIMENTO E INSTALAÇÃO. AF_06/2022</v>
          </cell>
        </row>
        <row r="4953">
          <cell r="A4953">
            <v>89700</v>
          </cell>
          <cell r="B4953" t="str">
            <v>TE DE TRANSIÇÃO, CPVC, SOLDÁVEL, DN 22MM X 1/2, INSTALADO EM RAMAL OU SUB-RAMAL DE ÁGUA FORNECIMENTO E INSTALAÇÃO. AF_06/2022</v>
          </cell>
        </row>
        <row r="4954">
          <cell r="A4954">
            <v>89703</v>
          </cell>
          <cell r="B4954" t="str">
            <v>TE MISTURADOR DE TRANSIÇÃO, CPVC, SOLDÁVEL, DN 22MM X 3/4", INSTALADO EM RAMAL OU SUB-RAMAL DE ÁGUA - FORNECIMENTO E INSTALAÇÃO. AF_06/2022</v>
          </cell>
        </row>
        <row r="4955">
          <cell r="A4955">
            <v>89691</v>
          </cell>
          <cell r="B4955" t="str">
            <v>TE, CPVC, SOLDÁVEL, DN 15MM, INSTALADO EM RAMAL OU SUB-RAMAL DE ÁGUA - FORNECIMENTO E INSTALAÇÃO. AF_06/2022</v>
          </cell>
        </row>
        <row r="4956">
          <cell r="A4956">
            <v>89765</v>
          </cell>
          <cell r="B4956" t="str">
            <v>TE, CPVC, SOLDÁVEL, DN 22MM, INSTALADO EM RAMAL DE DISTRIBUIÇÃO DE ÁGUA - FORNECIMENTO E INSTALAÇÃO. AF_06/2022</v>
          </cell>
        </row>
        <row r="4957">
          <cell r="A4957">
            <v>89697</v>
          </cell>
          <cell r="B4957" t="str">
            <v>TE, CPVC, SOLDÁVEL, DN 22MM, INSTALADO EM RAMAL OU SUB-RAMAL DE ÁGUA - FORNECIMENTO E INSTALAÇÃO. AF_06/2022</v>
          </cell>
        </row>
        <row r="4958">
          <cell r="A4958">
            <v>89844</v>
          </cell>
          <cell r="B4958" t="str">
            <v>TE, CPVC, SOLDÁVEL, DN 42MM, INSTALADO EM PRUMADA DE ÁGUA FORNECIMENTO E INSTALAÇÃO. AF_06/2022</v>
          </cell>
        </row>
        <row r="4959">
          <cell r="A4959">
            <v>104022</v>
          </cell>
          <cell r="B4959" t="str">
            <v>TE, CPVC, SOLDÁVEL, DN 42MM, INSTALADO EM RAMAL DE DISTRIBUIÇÃO DE ÁGUA - FORNECIMENTO E INSTALAÇÃO. AF_06/2022</v>
          </cell>
        </row>
        <row r="4960">
          <cell r="A4960">
            <v>89633</v>
          </cell>
          <cell r="B4960" t="str">
            <v>TUBO, CPVC, SOLDÁVEL, DN 15MM, INSTALADO EM RAMAL OU SUB-RAMAL DE ÁGUA - FORNECIMENTO E INSTALAÇÃO. AF_06/2022</v>
          </cell>
        </row>
        <row r="4961">
          <cell r="A4961">
            <v>89716</v>
          </cell>
          <cell r="B4961" t="str">
            <v>TUBO, CPVC, SOLDÁVEL, DN 22MM, INSTALADO EM RAMAL DE DISTRIBUIÇÃO DE ÁGUA - FORNECIMENTO E INSTALAÇÃO. AF_06/2022</v>
          </cell>
        </row>
        <row r="4962">
          <cell r="A4962">
            <v>89634</v>
          </cell>
          <cell r="B4962" t="str">
            <v>TUBO, CPVC, SOLDÁVEL, DN 22MM, INSTALADO EM RAMAL OU SUB-RAMAL DE ÁGUA - FORNECIMENTO E INSTALAÇÃO. AF_06/2022</v>
          </cell>
        </row>
        <row r="4963">
          <cell r="A4963">
            <v>89717</v>
          </cell>
          <cell r="B4963" t="str">
            <v>TUBO, CPVC, SOLDÁVEL, DN 28MM, INSTALADO EM RAMAL DE DISTRIBUIÇÃO DE ÁGUA - FORNECIMENTO E INSTALAÇÃO. AF_06/2022</v>
          </cell>
        </row>
        <row r="4964">
          <cell r="A4964">
            <v>89635</v>
          </cell>
          <cell r="B4964" t="str">
            <v>TUBO, CPVC, SOLDÁVEL, DN 28MM, INSTALADO EM RAMAL OU SUB-RAMAL DE ÁGUA - FORNECIMENTO E INSTALAÇÃO. AF_06/2022</v>
          </cell>
        </row>
        <row r="4965">
          <cell r="A4965">
            <v>89770</v>
          </cell>
          <cell r="B4965" t="str">
            <v>TUBO, CPVC, SOLDÁVEL, DN 35MM, INSTALADO EM PRUMADA DE ÁGUA FORNECIMENTO E INSTALAÇÃO. AF_06/2022</v>
          </cell>
        </row>
        <row r="4966">
          <cell r="A4966">
            <v>89718</v>
          </cell>
          <cell r="B4966" t="str">
            <v>TUBO, CPVC, SOLDÁVEL, DN 35MM, INSTALADO EM RAMAL DE DISTRIBUIÇÃO DE ÁGUA FORNECIMENTO E INSTALAÇÃO. AF_06/2022</v>
          </cell>
        </row>
        <row r="4967">
          <cell r="A4967">
            <v>89636</v>
          </cell>
          <cell r="B4967" t="str">
            <v>TUBO, CPVC, SOLDÁVEL, DN 35MM, INSTALADO EM RAMAL OU SUB-RAMAL DE ÁGUA FORNECIMENTO E INSTALAÇÃO. AF_06/2022</v>
          </cell>
        </row>
        <row r="4968">
          <cell r="A4968">
            <v>89771</v>
          </cell>
          <cell r="B4968" t="str">
            <v>TUBO, CPVC, SOLDÁVEL, DN 42MM, INSTALADO EM PRUMADA DE ÁGUA FORNECIMENTO E INSTALAÇÃO. AF_06/2022</v>
          </cell>
        </row>
        <row r="4969">
          <cell r="A4969">
            <v>104021</v>
          </cell>
          <cell r="B4969" t="str">
            <v>TUBO, CPVC, SOLDÁVEL, DN 42MM, INSTALADO EM RAMAL DE DISTRIBUIÇÃO DE ÁGUA - FORNECIMENTO E INSTALAÇÃO. AF_06/2022</v>
          </cell>
        </row>
        <row r="4970">
          <cell r="A4970">
            <v>89772</v>
          </cell>
          <cell r="B4970" t="str">
            <v>TUBO, CPVC, SOLDÁVEL, DN 54MM, INSTALADO EM PRUMADA DE ÁGUA FORNECIMENTO E INSTALAÇÃO. AF_06/2022</v>
          </cell>
        </row>
        <row r="4971">
          <cell r="A4971">
            <v>89773</v>
          </cell>
          <cell r="B4971" t="str">
            <v>TUBO, CPVC, SOLDÁVEL, DN 73MM, INSTALADO EM PRUMADA DE ÁGUA FORNECIMENTO E INSTALAÇÃO. AF_06/2022</v>
          </cell>
        </row>
        <row r="4972">
          <cell r="A4972">
            <v>89775</v>
          </cell>
          <cell r="B4972" t="str">
            <v>TUBO, CPVC, SOLDÁVEL, DN 89MM, INSTALADO EM PRUMADA DE ÁGUA FORNECIMENTO E INSTALAÇÃO. AF_06/2022</v>
          </cell>
        </row>
        <row r="4973">
          <cell r="A4973">
            <v>89767</v>
          </cell>
          <cell r="B4973" t="str">
            <v>TÊ MISTURADOR, CPVC, SOLDÁVEL, DN 22MM, INSTALADO EM RAMAL DE DISTRIBUIÇÃO DE ÁGUA - FORNECIMENTO E INSTALAÇÃO. AF_06/2022</v>
          </cell>
        </row>
        <row r="4974">
          <cell r="A4974">
            <v>89695</v>
          </cell>
          <cell r="B4974" t="str">
            <v>TÊ MISTURADOR, CPVC, SOLDÁVEL, DN15MM, INSTALADO EM RAMAL OU SUB-RAMAL DE ÁGUA FORNECIMENTO E INSTALAÇÃO. AF_06/2022</v>
          </cell>
        </row>
        <row r="4975">
          <cell r="A4975">
            <v>89702</v>
          </cell>
          <cell r="B4975" t="str">
            <v>TÊ MISTURADOR, CPVC, SOLDÁVEL, DN22MM, INSTALADO EM RAMAL OU SUB-RAMAL DE ÁGUA FORNECIMENTO E INSTALAÇÃO. AF_06/2022</v>
          </cell>
        </row>
        <row r="4976">
          <cell r="A4976">
            <v>89768</v>
          </cell>
          <cell r="B4976" t="str">
            <v>TÊ, CPVC, SOLDÁVEL, DN 28MM, INSTALADO EM RAMAL DE DISTRIBUIÇÃO DE ÁGUA - FORNECIMENTO E INSTALAÇÃO. AF_06/2022</v>
          </cell>
        </row>
        <row r="4977">
          <cell r="A4977">
            <v>89842</v>
          </cell>
          <cell r="B4977" t="str">
            <v>TÊ, CPVC, SOLDÁVEL, DN 35MM, INSTALADO EM PRUMADA DE ÁGUA FORNECIMENTO E INSTALAÇÃO. AF_06/2022</v>
          </cell>
        </row>
        <row r="4978">
          <cell r="A4978">
            <v>89845</v>
          </cell>
          <cell r="B4978" t="str">
            <v>TÊ, CPVC, SOLDÁVEL, DN 54 MM, INSTALADO EM PRUMADA DE ÁGUA FORNECIMENTO E INSTALAÇÃO. AF_06/2022</v>
          </cell>
        </row>
        <row r="4979">
          <cell r="A4979">
            <v>89846</v>
          </cell>
          <cell r="B4979" t="str">
            <v>TÊ, CPVC, SOLDÁVEL, DN 73MM, INSTALADO EM PRUMADA DE ÁGUA FORNECIMENTO E INSTALAÇÃO. AF_06/2022</v>
          </cell>
        </row>
        <row r="4980">
          <cell r="A4980">
            <v>89847</v>
          </cell>
          <cell r="B4980" t="str">
            <v>TÊ, CPVC, SOLDÁVEL, DN 89MM, INSTALADO EM PRUMADA DE ÁGUA FORNECIMENTO E INSTALAÇÃO. AF_06/2022</v>
          </cell>
        </row>
        <row r="4981">
          <cell r="A4981">
            <v>89705</v>
          </cell>
          <cell r="B4981" t="str">
            <v>TÊ, CPVC, SOLDÁVEL, DN28MM, INSTALADO EM RAMAL OU SUB-RAMAL DE ÁGUA FORNECIMENTO E INSTALAÇÃO. AF_06/2022</v>
          </cell>
        </row>
        <row r="4982">
          <cell r="A4982">
            <v>89769</v>
          </cell>
          <cell r="B4982" t="str">
            <v>TÊ, CPVC, SOLDÁVEL, DN35MM, INSTALADO EM RAMAL DE DISTRIBUIÇÃO DE ÁGUA - FORNECIMENTO E INSTALAÇÃO. AF_06/2022</v>
          </cell>
        </row>
        <row r="4983">
          <cell r="A4983">
            <v>89706</v>
          </cell>
          <cell r="B4983" t="str">
            <v>TÊ, CPVC, SOLDÁVEL, DN35MM, INSTALADO EM RAMAL OU SUB-RAMAL DE ÁGUA FORNECIMENTO E INSTALAÇÃO. AF_06/2022</v>
          </cell>
        </row>
        <row r="4984">
          <cell r="A4984">
            <v>89741</v>
          </cell>
          <cell r="B4984" t="str">
            <v>UNIÃO, CPVC, SOLDÁVEL, DN 22MM, INSTALADO EM RAMAL DE DISTRIBUIÇÃO DE ÁGUA FORNECIMENTO E INSTALAÇÃO. AF_06/2022</v>
          </cell>
        </row>
        <row r="4985">
          <cell r="A4985">
            <v>89757</v>
          </cell>
          <cell r="B4985" t="str">
            <v>UNIÃO, CPVC, SOLDÁVEL, DN 28MM, INSTALADO EM RAMAL DE DISTRIBUIÇÃO DE ÁGUA FORNECIMENTO E INSTALAÇÃO. AF_06/2022</v>
          </cell>
        </row>
        <row r="4986">
          <cell r="A4986">
            <v>104027</v>
          </cell>
          <cell r="B4986" t="str">
            <v>UNIÃO, CPVC, SOLDÁVEL, DN 42MM, INSTALADO EM RAMAL DE DISTRIBUIÇÃO DE ÁGUA FORNECIMENTO E INSTALAÇÃO. AF_06/2022</v>
          </cell>
        </row>
        <row r="4987">
          <cell r="A4987">
            <v>89837</v>
          </cell>
          <cell r="B4987" t="str">
            <v>UNIÃO, CPVC, SOLDÁVEL, DN 54MM, INSTALADO EM PRUMADA DE ÁGUA FORNECIMENTO E INSTALAÇÃO. AF_06/2022</v>
          </cell>
        </row>
        <row r="4988">
          <cell r="A4988">
            <v>89839</v>
          </cell>
          <cell r="B4988" t="str">
            <v>UNIÃO, CPVC, SOLDÁVEL, DN 73MM, INSTALADO EM PRUMADA DE ÁGUA FORNECIMENTO E INSTALAÇÃO. AF_06/2022</v>
          </cell>
        </row>
        <row r="4989">
          <cell r="A4989">
            <v>89841</v>
          </cell>
          <cell r="B4989" t="str">
            <v>UNIÃO, CPVC, SOLDÁVEL, DN 89MM, INSTALADO EM PRUMADA DE ÁGUA FORNECIMENTO E INSTALAÇÃO. AF_06/2022</v>
          </cell>
        </row>
        <row r="4990">
          <cell r="A4990">
            <v>89654</v>
          </cell>
          <cell r="B4990" t="str">
            <v>UNIÃO, CPVC, SOLDÁVEL, DN15MM, INSTALADO EM RAMAL OU SUB-RAMAL DE ÁGUA FORNECIMENTO E INSTALAÇÃO. AF_06/2022</v>
          </cell>
        </row>
        <row r="4991">
          <cell r="A4991">
            <v>89661</v>
          </cell>
          <cell r="B4991" t="str">
            <v>UNIÃO, CPVC, SOLDÁVEL, DN22MM, INSTALADO EM RAMAL OU SUB-RAMAL DE ÁGUA FORNECIMENTO E INSTALAÇÃO. AF_06/2022</v>
          </cell>
        </row>
        <row r="4992">
          <cell r="A4992">
            <v>89674</v>
          </cell>
          <cell r="B4992" t="str">
            <v>UNIÃO, CPVC, SOLDÁVEL, DN28MM, INSTALADO EM RAMAL OU SUB-RAMAL DE ÁGUA FORNECIMENTO E INSTALAÇÃO. AF_06/2022</v>
          </cell>
        </row>
        <row r="4993">
          <cell r="A4993">
            <v>89816</v>
          </cell>
          <cell r="B4993" t="str">
            <v>UNIÃO, CPVC, SOLDÁVEL, DN35MM, INSTALADO EM PRUMADA DE ÁGUA FORNECIMENTO E INSTALAÇÃO. AF_06/2022</v>
          </cell>
        </row>
        <row r="4994">
          <cell r="A4994">
            <v>89762</v>
          </cell>
          <cell r="B4994" t="str">
            <v>UNIÃO, CPVC, SOLDÁVEL, DN35MM, INSTALADO EM RAMAL DE DISTRIBUIÇÃO DE ÁGUA - FORNECIMENTO E INSTALAÇÃO. AF_06/2022</v>
          </cell>
        </row>
        <row r="4995">
          <cell r="A4995">
            <v>89684</v>
          </cell>
          <cell r="B4995" t="str">
            <v>UNIÃO, CPVC, SOLDÁVEL, DN35MM, INSTALADO EM RAMAL OU SUB-RAMAL DE ÁGUA FORNECIMENTO E INSTALAÇÃO. AF_06/2022</v>
          </cell>
        </row>
        <row r="4996">
          <cell r="A4996">
            <v>89828</v>
          </cell>
          <cell r="B4996" t="str">
            <v>UNIÃO, CPVC, SOLDÁVEL, DN42MM, INSTALADO EM PRUMADA DE ÁGUA FORNECIMENTO E INSTALAÇÃO. AF_06/2022</v>
          </cell>
        </row>
        <row r="4997">
          <cell r="A4997">
            <v>89546</v>
          </cell>
          <cell r="B4997" t="str">
            <v>BUCHA DE REDUÇÃO LONGA, PVC, SERIE R, ÁGUA PLUVIAL, DN 50 X 40 MM, JUNTA ELÁSTICA, FORNECIDO E INSTALADO EM RAMAL DE ENCAMINHAMENTO. AF_06/2022</v>
          </cell>
        </row>
        <row r="4998">
          <cell r="A4998">
            <v>89482</v>
          </cell>
          <cell r="B4998" t="str">
            <v>CAIXA SIFONADA, PVC, DN 100 X 100 X 50 MM, FORNECIDA E INSTALADA EM RAMAIS DE ENCAMINHAMENTO DE ÁGUA PLUVIAL. AF_06/2022</v>
          </cell>
        </row>
        <row r="4999">
          <cell r="A4999">
            <v>89491</v>
          </cell>
          <cell r="B4999" t="str">
            <v>CAIXA SIFONADA, PVC, DN 150 X 185 X 75 MM, FORNECIDA E INSTALADA EM RAMAIS DE ENCAMINHAMENTO DE ÁGUA PLUVIAL. AF_06/2022</v>
          </cell>
        </row>
        <row r="5000">
          <cell r="A5000">
            <v>104178</v>
          </cell>
          <cell r="B5000" t="str">
            <v>CAP, PVC, SERIE R, ÁGUA PLUVIAL, DN 100 MM, JUNTA ELÁSTICA, FORNECIDO E INSTALADO EM RAMAL DE ENCAMINHAMENTO. AF_06/2022</v>
          </cell>
        </row>
        <row r="5001">
          <cell r="A5001">
            <v>104179</v>
          </cell>
          <cell r="B5001" t="str">
            <v>CAP, PVC, SERIE R, ÁGUA PLUVIAL, DN 150 MM, JUNTA ELÁSTICA, FORNECIDO E INSTALADO EM RAMAL DE ENCAMINHAMENTO. AF_06/2022</v>
          </cell>
        </row>
        <row r="5002">
          <cell r="A5002">
            <v>89587</v>
          </cell>
          <cell r="B5002" t="str">
            <v>CURVA 87 GRAUS E 30 MINUTOS, PVC, SERIE R, ÁGUA PLUVIAL, DN 100 MM, JUNTA ELÁSTICA, FORNECIDO E INSTALADO EM CONDUTORES VERTICAIS DE ÁGUAS PLUVIAIS. AF_06/2022</v>
          </cell>
        </row>
        <row r="5003">
          <cell r="A5003">
            <v>89535</v>
          </cell>
          <cell r="B5003" t="str">
            <v>CURVA 87 GRAUS E 30 MINUTOS, PVC, SERIE R, ÁGUA PLUVIAL, DN 100 MM, JUNTA ELÁSTICA, FORNECIDO E INSTALADO EM RAMAL DE ENCAMINHAMENTO. AF_06/2022</v>
          </cell>
        </row>
        <row r="5004">
          <cell r="A5004">
            <v>89592</v>
          </cell>
          <cell r="B5004" t="str">
            <v>CURVA 87 GRAUS E 30 MINUTOS, PVC, SERIE R, ÁGUA PLUVIAL, DN 150 MM, JUNTA ELÁSTICA, FORNECIDO E INSTALADO EM CONDUTORES VERTICAIS DE ÁGUAS PLUVIAIS. AF_06/2022</v>
          </cell>
        </row>
        <row r="5005">
          <cell r="A5005">
            <v>104169</v>
          </cell>
          <cell r="B5005" t="str">
            <v>CURVA 87 GRAUS E 30 MINUTOS, PVC, SERIE R, ÁGUA PLUVIAL, DN 150 MM, JUNTA ELÁSTICA, FORNECIDO E INSTALADO EM RAMAL DE ENCAMINHAMENTO. AF_06/2022</v>
          </cell>
        </row>
        <row r="5006">
          <cell r="A5006">
            <v>89583</v>
          </cell>
          <cell r="B5006" t="str">
            <v>CURVA 87 GRAUS E 30 MINUTOS, PVC, SERIE R, ÁGUA PLUVIAL, DN 75 MM, JUNTA ELÁSTICA, FORNECIDO E INSTALADO EM CONDUTORES VERTICAIS DE ÁGUAS PLUVIAIS. AF_06/2022</v>
          </cell>
        </row>
        <row r="5007">
          <cell r="A5007">
            <v>89526</v>
          </cell>
          <cell r="B5007" t="str">
            <v>CURVA 87 GRAUS E 30 MINUTOS, PVC, SERIE R, ÁGUA PLUVIAL, DN 75 MM, JUNTA ELÁSTICA, FORNECIDO E INSTALADO EM RAMAL DE ENCAMINHAMENTO. AF_06/2022</v>
          </cell>
        </row>
        <row r="5008">
          <cell r="A5008">
            <v>95695</v>
          </cell>
          <cell r="B5008" t="str">
            <v>CURVA 90 GRAUS, PVC, SERIE R, ÁGUA PLUVIAL, DN 100 MM, JUNTA ELÁSTICA, FORNECIDO E INSTALADO EM CONDUTORES VERTICAIS DE ÁGUAS PLUVIAIS. AF_06/2022</v>
          </cell>
        </row>
        <row r="5009">
          <cell r="A5009">
            <v>95694</v>
          </cell>
          <cell r="B5009" t="str">
            <v>CURVA 90 GRAUS, PVC, SERIE R, ÁGUA PLUVIAL, DN 100 MM, JUNTA ELÁSTICA, FORNECIDO E INSTALADO EM RAMAL DE ENCAMINHAMENTO. AF_06/2022</v>
          </cell>
        </row>
        <row r="5010">
          <cell r="A5010">
            <v>89585</v>
          </cell>
          <cell r="B5010" t="str">
            <v>JOELHO 45 GRAUS, PVC, SERIE R, ÁGUA PLUVIAL, DN 100 MM, JUNTA ELÁSTICA, FORNECIDO E INSTALADO EM CONDUTORES VERTICAIS DE ÁGUAS PLUVIAIS. AF_06/2022</v>
          </cell>
        </row>
        <row r="5011">
          <cell r="A5011">
            <v>89531</v>
          </cell>
          <cell r="B5011" t="str">
            <v>JOELHO 45 GRAUS, PVC, SERIE R, ÁGUA PLUVIAL, DN 100 MM, JUNTA ELÁSTICA, FORNECIDO E INSTALADO EM RAMAL DE ENCAMINHAMENTO. AF_06/2022</v>
          </cell>
        </row>
        <row r="5012">
          <cell r="A5012">
            <v>89591</v>
          </cell>
          <cell r="B5012" t="str">
            <v>JOELHO 45 GRAUS, PVC, SERIE R, ÁGUA PLUVIAL, DN 150 MM, JUNTA ELÁSTICA, FORNECIDO E INSTALADO EM CONDUTORES VERTICAIS DE ÁGUAS PLUVIAIS. AF_06/2022</v>
          </cell>
        </row>
        <row r="5013">
          <cell r="A5013">
            <v>104168</v>
          </cell>
          <cell r="B5013" t="str">
            <v>JOELHO 45 GRAUS, PVC, SERIE R, ÁGUA PLUVIAL, DN 150 MM, JUNTA ELÁSTICA, FORNECIDO E INSTALADO EM RAMAL DE ENCAMINHAMENTO. AF_06/2022</v>
          </cell>
        </row>
        <row r="5014">
          <cell r="A5014">
            <v>89516</v>
          </cell>
          <cell r="B5014" t="str">
            <v>JOELHO 45 GRAUS, PVC, SERIE R, ÁGUA PLUVIAL, DN 40 MM, JUNTA SOLDÁVEL, FORNECIDO E INSTALADO EM RAMAL DE ENCAMINHAMENTO. AF_06/2022</v>
          </cell>
        </row>
        <row r="5015">
          <cell r="A5015">
            <v>89520</v>
          </cell>
          <cell r="B5015" t="str">
            <v>JOELHO 45 GRAUS, PVC, SERIE R, ÁGUA PLUVIAL, DN 50 MM, JUNTA ELÁSTICA, FORNECIDO E INSTALADO EM RAMAL DE ENCAMINHAMENTO. AF_06/2022</v>
          </cell>
        </row>
        <row r="5016">
          <cell r="A5016">
            <v>89582</v>
          </cell>
          <cell r="B5016" t="str">
            <v>JOELHO 45 GRAUS, PVC, SERIE R, ÁGUA PLUVIAL, DN 75 MM, JUNTA ELÁSTICA, FORNECIDO E INSTALADO EM CONDUTORES VERTICAIS DE ÁGUAS PLUVIAIS. AF_06/2022</v>
          </cell>
        </row>
        <row r="5017">
          <cell r="A5017">
            <v>89524</v>
          </cell>
          <cell r="B5017" t="str">
            <v>JOELHO 45 GRAUS, PVC, SERIE R, ÁGUA PLUVIAL, DN 75 MM, JUNTA ELÁSTICA, FORNECIDO E INSTALADO EM RAMAL DE ENCAMINHAMENTO. AF_06/2022</v>
          </cell>
        </row>
        <row r="5018">
          <cell r="A5018">
            <v>89584</v>
          </cell>
          <cell r="B5018" t="str">
            <v>JOELHO 90 GRAUS, PVC, SERIE R, ÁGUA PLUVIAL, DN 100 MM, JUNTA ELÁSTICA, FORNECIDO E INSTALADO EM CONDUTORES VERTICAIS DE ÁGUAS PLUVIAIS. AF_06/2022</v>
          </cell>
        </row>
        <row r="5019">
          <cell r="A5019">
            <v>89529</v>
          </cell>
          <cell r="B5019" t="str">
            <v>JOELHO 90 GRAUS, PVC, SERIE R, ÁGUA PLUVIAL, DN 100 MM, JUNTA ELÁSTICA, FORNECIDO E INSTALADO EM RAMAL DE ENCAMINHAMENTO. AF_06/2022</v>
          </cell>
        </row>
        <row r="5020">
          <cell r="A5020">
            <v>89590</v>
          </cell>
          <cell r="B5020" t="str">
            <v>JOELHO 90 GRAUS, PVC, SERIE R, ÁGUA PLUVIAL, DN 150 MM, JUNTA ELÁSTICA, FORNECIDO E INSTALADO EM CONDUTORES VERTICAIS DE ÁGUAS PLUVIAIS. AF_06/2022</v>
          </cell>
        </row>
        <row r="5021">
          <cell r="A5021">
            <v>104167</v>
          </cell>
          <cell r="B5021" t="str">
            <v>JOELHO 90 GRAUS, PVC, SERIE R, ÁGUA PLUVIAL, DN 150 MM, JUNTA ELÁSTICA, FORNECIDO E INSTALADO EM RAMAL DE ENCAMINHAMENTO. AF_06/2022</v>
          </cell>
        </row>
        <row r="5022">
          <cell r="A5022">
            <v>89514</v>
          </cell>
          <cell r="B5022" t="str">
            <v>JOELHO 90 GRAUS, PVC, SERIE R, ÁGUA PLUVIAL, DN 40 MM, JUNTA SOLDÁVEL, FORNECIDO E INSTALADO EM RAMAL DE ENCAMINHAMENTO. AF_06/2022</v>
          </cell>
        </row>
        <row r="5023">
          <cell r="A5023">
            <v>89518</v>
          </cell>
          <cell r="B5023" t="str">
            <v>JOELHO 90 GRAUS, PVC, SERIE R, ÁGUA PLUVIAL, DN 50 MM, JUNTA ELÁSTICA, FORNECIDO E INSTALADO EM RAMAL DE ENCAMINHAMENTO. AF_06/2022</v>
          </cell>
        </row>
        <row r="5024">
          <cell r="A5024">
            <v>89581</v>
          </cell>
          <cell r="B5024" t="str">
            <v>JOELHO 90 GRAUS, PVC, SERIE R, ÁGUA PLUVIAL, DN 75 MM, JUNTA ELÁSTICA, FORNECIDO E INSTALADO EM CONDUTORES VERTICAIS DE ÁGUAS PLUVIAIS. AF_06/2022</v>
          </cell>
        </row>
        <row r="5025">
          <cell r="A5025">
            <v>89522</v>
          </cell>
          <cell r="B5025" t="str">
            <v>JOELHO 90 GRAUS, PVC, SERIE R, ÁGUA PLUVIAL, DN 75 MM, JUNTA ELÁSTICA, FORNECIDO E INSTALADO EM RAMAL DE ENCAMINHAMENTO. AF_06/2022</v>
          </cell>
        </row>
        <row r="5026">
          <cell r="A5026">
            <v>89574</v>
          </cell>
          <cell r="B5026" t="str">
            <v>JUNÇÃO DUPLA, PVC, SERIE R, ÁGUA PLUVIAL, DN 100 X 100 X 100 MM, JUNTA ELÁSTICA, FORNECIDO E INSTALADO EM RAMAL DE ENCAMINHAMENTO. AF_06/2022</v>
          </cell>
        </row>
        <row r="5027">
          <cell r="A5027">
            <v>89690</v>
          </cell>
          <cell r="B5027" t="str">
            <v>JUNÇÃO SIMPLES, PVC, SERIE R, ÁGUA PLUVIAL, DN 100 X 100 MM, JUNTA ELÁSTICA, FORNECIDO E INSTALADO EM CONDUTORES VERTICAIS DE ÁGUAS PLUVIAIS. AF_06/2022</v>
          </cell>
        </row>
        <row r="5028">
          <cell r="A5028">
            <v>89567</v>
          </cell>
          <cell r="B5028" t="str">
            <v>JUNÇÃO SIMPLES, PVC, SERIE R, ÁGUA PLUVIAL, DN 100 X 100 MM, JUNTA ELÁSTICA, FORNECIDO E INSTALADO EM RAMAL DE ENCAMINHAMENTO. AF_06/2022</v>
          </cell>
        </row>
        <row r="5029">
          <cell r="A5029">
            <v>89692</v>
          </cell>
          <cell r="B5029" t="str">
            <v>JUNÇÃO SIMPLES, PVC, SERIE R, ÁGUA PLUVIAL, DN 100 X 75 MM, JUNTA ELÁSTICA, FORNECIDO E INSTALADO EM CONDUTORES VERTICAIS DE ÁGUAS PLUVIAIS. AF_06/2022</v>
          </cell>
        </row>
        <row r="5030">
          <cell r="A5030">
            <v>89569</v>
          </cell>
          <cell r="B5030" t="str">
            <v>JUNÇÃO SIMPLES, PVC, SERIE R, ÁGUA PLUVIAL, DN 100 X 75 MM, JUNTA ELÁSTICA, FORNECIDO E INSTALADO EM RAMAL DE ENCAMINHAMENTO. AF_06/2022</v>
          </cell>
        </row>
        <row r="5031">
          <cell r="A5031">
            <v>89699</v>
          </cell>
          <cell r="B5031" t="str">
            <v>JUNÇÃO SIMPLES, PVC, SERIE R, ÁGUA PLUVIAL, DN 150 X 100 MM, JUNTA ELÁSTICA, FORNECIDO E INSTALADO EM CONDUTORES VERTICAIS DE ÁGUAS PLUVIAIS. AF_06/2022</v>
          </cell>
        </row>
        <row r="5032">
          <cell r="A5032">
            <v>104174</v>
          </cell>
          <cell r="B5032" t="str">
            <v>JUNÇÃO SIMPLES, PVC, SERIE R, ÁGUA PLUVIAL, DN 150 X 100 MM, JUNTA ELÁSTICA, FORNECIDO E INSTALADO EM RAMAL DE ENCAMINHAMENTO. AF_06/2022</v>
          </cell>
        </row>
        <row r="5033">
          <cell r="A5033">
            <v>89698</v>
          </cell>
          <cell r="B5033" t="str">
            <v>JUNÇÃO SIMPLES, PVC, SERIE R, ÁGUA PLUVIAL, DN 150 X 150 MM, JUNTA ELÁSTICA, FORNECIDO E INSTALADO EM CONDUTORES VERTICAIS DE ÁGUAS PLUVIAIS. AF_06/2022</v>
          </cell>
        </row>
        <row r="5034">
          <cell r="A5034">
            <v>104176</v>
          </cell>
          <cell r="B5034" t="str">
            <v>JUNÇÃO SIMPLES, PVC, SERIE R, ÁGUA PLUVIAL, DN 150 X 150 MM, JUNTA ELÁSTICA, FORNECIDO E INSTALADO EM RAMAL DE ENCAMINHAMENTO. AF_06/2022</v>
          </cell>
        </row>
        <row r="5035">
          <cell r="A5035">
            <v>89561</v>
          </cell>
          <cell r="B5035" t="str">
            <v>JUNÇÃO SIMPLES, PVC, SERIE R, ÁGUA PLUVIAL, DN 40 MM, JUNTA SOLDÁVEL, FORNECIDO E INSTALADO EM RAMAL DE ENCAMINHAMENTO. AF_06/2022</v>
          </cell>
        </row>
        <row r="5036">
          <cell r="A5036">
            <v>89563</v>
          </cell>
          <cell r="B5036" t="str">
            <v>JUNÇÃO SIMPLES, PVC, SERIE R, ÁGUA PLUVIAL, DN 50 MM, JUNTA ELÁSTICA, FORNECIDO E INSTALADO EM RAMAL DE ENCAMINHAMENTO. AF_06/2022</v>
          </cell>
        </row>
        <row r="5037">
          <cell r="A5037">
            <v>89685</v>
          </cell>
          <cell r="B5037" t="str">
            <v>JUNÇÃO SIMPLES, PVC, SERIE R, ÁGUA PLUVIAL, DN 75 X 75 MM, JUNTA ELÁSTICA, FORNECIDO E INSTALADO EM CONDUTORES VERTICAIS DE ÁGUAS PLUVIAIS. AF_06/2022</v>
          </cell>
        </row>
        <row r="5038">
          <cell r="A5038">
            <v>89565</v>
          </cell>
          <cell r="B5038" t="str">
            <v>JUNÇÃO SIMPLES, PVC, SERIE R, ÁGUA PLUVIAL, DN 75 X 75 MM, JUNTA ELÁSTICA, FORNECIDO E INSTALADO EM RAMAL DE ENCAMINHAMENTO. AF_06/2022</v>
          </cell>
        </row>
        <row r="5039">
          <cell r="A5039">
            <v>89671</v>
          </cell>
          <cell r="B5039" t="str">
            <v>LUVA DE CORRER, PVC, SERIE R, ÁGUA PLUVIAL, DN 100 MM, JUNTA ELÁSTICA, FORNECIDO E INSTALADO EM CONDUTORES VERTICAIS DE ÁGUAS PLUVIAIS. AF_06/2022</v>
          </cell>
        </row>
        <row r="5040">
          <cell r="A5040">
            <v>89556</v>
          </cell>
          <cell r="B5040" t="str">
            <v>LUVA DE CORRER, PVC, SERIE R, ÁGUA PLUVIAL, DN 100 MM, JUNTA ELÁSTICA, FORNECIDO E INSTALADO EM RAMAL DE ENCAMINHAMENTO. AF_06/2022</v>
          </cell>
        </row>
        <row r="5041">
          <cell r="A5041">
            <v>89679</v>
          </cell>
          <cell r="B5041" t="str">
            <v>LUVA DE CORRER, PVC, SERIE R, ÁGUA PLUVIAL, DN 150 MM, JUNTA ELÁSTICA, FORNECIDO E INSTALADO EM CONDUTORES VERTICAIS DE ÁGUAS PLUVIAIS. AF_06/2022</v>
          </cell>
        </row>
        <row r="5042">
          <cell r="A5042">
            <v>104171</v>
          </cell>
          <cell r="B5042" t="str">
            <v>LUVA DE CORRER, PVC, SERIE R, ÁGUA PLUVIAL, DN 150 MM, JUNTA ELÁSTICA, FORNECIDO E INSTALADO EM RAMAL DE ENCAMINHAMENTO. AF_06/2022</v>
          </cell>
        </row>
        <row r="5043">
          <cell r="A5043">
            <v>89600</v>
          </cell>
          <cell r="B5043" t="str">
            <v>LUVA DE CORRER, PVC, SERIE R, ÁGUA PLUVIAL, DN 75 MM, JUNTA ELÁSTICA, FORNECIDO E INSTALADO EM CONDUTORES VERTICAIS DE ÁGUAS PLUVIAIS. AF_06/2022</v>
          </cell>
        </row>
        <row r="5044">
          <cell r="A5044">
            <v>89548</v>
          </cell>
          <cell r="B5044" t="str">
            <v>LUVA DE CORRER, PVC, SERIE R, ÁGUA PLUVIAL, DN 75 MM, JUNTA ELÁSTICA, FORNECIDO E INSTALADO EM RAMAL DE ENCAMINHAMENTO. AF_06/2022</v>
          </cell>
        </row>
        <row r="5045">
          <cell r="A5045">
            <v>89669</v>
          </cell>
          <cell r="B5045" t="str">
            <v>LUVA SIMPLES, PVC, SERIE R, ÁGUA PLUVIAL, DN 100 MM, JUNTA ELÁSTICA, FORNECIDO E INSTALADO EM CONDUTORES VERTICAIS DE ÁGUAS PLUVIAIS. AF_06/2022</v>
          </cell>
        </row>
        <row r="5046">
          <cell r="A5046">
            <v>89554</v>
          </cell>
          <cell r="B5046" t="str">
            <v>LUVA SIMPLES, PVC, SERIE R, ÁGUA PLUVIAL, DN 100 MM, JUNTA ELÁSTICA, FORNECIDO E INSTALADO EM RAMAL DE ENCAMINHAMENTO. AF_06/2022</v>
          </cell>
        </row>
        <row r="5047">
          <cell r="A5047">
            <v>89677</v>
          </cell>
          <cell r="B5047" t="str">
            <v>LUVA SIMPLES, PVC, SERIE R, ÁGUA PLUVIAL, DN 150 MM, JUNTA ELÁSTICA, FORNECIDO E INSTALADO EM CONDUTORES VERTICAIS DE ÁGUAS PLUVIAIS. AF_06/2022</v>
          </cell>
        </row>
        <row r="5048">
          <cell r="A5048">
            <v>104170</v>
          </cell>
          <cell r="B5048" t="str">
            <v>LUVA SIMPLES, PVC, SERIE R, ÁGUA PLUVIAL, DN 150 MM, JUNTA ELÁSTICA, FORNECIDO E INSTALADO EM RAMAL DE ENCAMINHAMENTO. AF_06/2022</v>
          </cell>
        </row>
        <row r="5049">
          <cell r="A5049">
            <v>89544</v>
          </cell>
          <cell r="B5049" t="str">
            <v>LUVA SIMPLES, PVC, SERIE R, ÁGUA PLUVIAL, DN 40 MM, JUNTA SOLDÁVEL, FORNECIDO E INSTALADO EM RAMAL DE ENCAMINHAMENTO. AF_06/2022</v>
          </cell>
        </row>
        <row r="5050">
          <cell r="A5050">
            <v>89545</v>
          </cell>
          <cell r="B5050" t="str">
            <v>LUVA SIMPLES, PVC, SERIE R, ÁGUA PLUVIAL, DN 50 MM, JUNTA ELÁSTICA, FORNECIDO E INSTALADO EM RAMAL DE ENCAMINHAMENTO. AF_06/2022</v>
          </cell>
        </row>
        <row r="5051">
          <cell r="A5051">
            <v>89599</v>
          </cell>
          <cell r="B5051" t="str">
            <v>LUVA SIMPLES, PVC, SERIE R, ÁGUA PLUVIAL, DN 75 MM, JUNTA ELÁSTICA, FORNECIDO E INSTALADO EM CONDUTORES VERTICAIS DE ÁGUAS PLUVIAIS. AF_06/2022</v>
          </cell>
        </row>
        <row r="5052">
          <cell r="A5052">
            <v>89547</v>
          </cell>
          <cell r="B5052" t="str">
            <v>LUVA SIMPLES, PVC, SERIE R, ÁGUA PLUVIAL, DN 75 MM, JUNTA ELÁSTICA, FORNECIDO E INSTALADO EM RAMAL DE ENCAMINHAMENTO. AF_06/2022</v>
          </cell>
        </row>
        <row r="5053">
          <cell r="A5053">
            <v>89495</v>
          </cell>
          <cell r="B5053" t="str">
            <v>RALO SIFONADO, PVC, DN 100 X 40 MM, JUNTA SOLDÁVEL, FORNECIDO E INSTALADO EM RAMAIS DE ENCAMINHAMENTO DE ÁGUA PLUVIAL. AF_06/2022</v>
          </cell>
        </row>
        <row r="5054">
          <cell r="A5054">
            <v>89673</v>
          </cell>
          <cell r="B5054" t="str">
            <v>REDUÇÃO EXCÊNTRICA, PVC, SERIE R, ÁGUA PLUVIAL, DN 100 X 75 MM, JUNTA ELÁSTICA, FORNECIDO E INSTALADO EM CONDUTORES VERTICAIS DE ÁGUAS PLUVIAIS. AF_06/2022</v>
          </cell>
        </row>
        <row r="5055">
          <cell r="A5055">
            <v>89557</v>
          </cell>
          <cell r="B5055" t="str">
            <v>REDUÇÃO EXCÊNTRICA, PVC, SERIE R, ÁGUA PLUVIAL, DN 100 X 75 MM, JUNTA ELÁSTICA, FORNECIDO E INSTALADO EM RAMAL DE ENCAMINHAMENTO. AF_06/2022</v>
          </cell>
        </row>
        <row r="5056">
          <cell r="A5056">
            <v>89681</v>
          </cell>
          <cell r="B5056" t="str">
            <v>REDUÇÃO EXCÊNTRICA, PVC, SERIE R, ÁGUA PLUVIAL, DN 150 X 100 MM, JUNTA ELÁSTICA, FORNECIDO E INSTALADO EM CONDUTORES VERTICAIS DE ÁGUAS PLUVIAIS. AF_06/2022</v>
          </cell>
        </row>
        <row r="5057">
          <cell r="A5057">
            <v>104173</v>
          </cell>
          <cell r="B5057" t="str">
            <v>REDUÇÃO EXCÊNTRICA, PVC, SERIE R, ÁGUA PLUVIAL, DN 150 X 100 MM, JUNTA ELÁSTICA, FORNECIDO E INSTALADO EM RAMAL DE ENCAMINHAMENTO. AF_06/2022</v>
          </cell>
        </row>
        <row r="5058">
          <cell r="A5058">
            <v>89549</v>
          </cell>
          <cell r="B5058" t="str">
            <v>REDUÇÃO EXCÊNTRICA, PVC, SERIE R, ÁGUA PLUVIAL, DN 75 X 50 MM, JUNTA ELÁSTICA, FORNECIDO E INSTALADO EM RAMAL DE ENCAMINHAMENTO. AF_06/2022</v>
          </cell>
        </row>
        <row r="5059">
          <cell r="A5059">
            <v>89578</v>
          </cell>
          <cell r="B5059" t="str">
            <v>TUBO PVC, SÉRIE R, ÁGUA PLUVIAL, DN 100 MM, FORNECIDO E INSTALADO EM CONDUTORES VERTICAIS DE ÁGUAS PLUVIAIS. AF_06/2022</v>
          </cell>
        </row>
        <row r="5060">
          <cell r="A5060">
            <v>89512</v>
          </cell>
          <cell r="B5060" t="str">
            <v>TUBO PVC, SÉRIE R, ÁGUA PLUVIAL, DN 100 MM, FORNECIDO E INSTALADO EM RAMAL DE ENCAMINHAMENTO. AF_06/2022</v>
          </cell>
        </row>
        <row r="5061">
          <cell r="A5061">
            <v>89580</v>
          </cell>
          <cell r="B5061" t="str">
            <v>TUBO PVC, SÉRIE R, ÁGUA PLUVIAL, DN 150 MM, FORNECIDO E INSTALADO EM CONDUTORES VERTICAIS DE ÁGUAS PLUVIAIS. AF_06/2022</v>
          </cell>
        </row>
        <row r="5062">
          <cell r="A5062">
            <v>104166</v>
          </cell>
          <cell r="B5062" t="str">
            <v>TUBO PVC, SÉRIE R, ÁGUA PLUVIAL, DN 150 MM, FORNECIDO E INSTALADO EM RAMAL DE ENCAMINHAMENTO. AF_06/2022</v>
          </cell>
        </row>
        <row r="5063">
          <cell r="A5063">
            <v>89508</v>
          </cell>
          <cell r="B5063" t="str">
            <v>TUBO PVC, SÉRIE R, ÁGUA PLUVIAL, DN 40 MM, FORNECIDO E INSTALADO EM RAMAL DE ENCAMINHAMENTO. AF_06/2022</v>
          </cell>
        </row>
        <row r="5064">
          <cell r="A5064">
            <v>89509</v>
          </cell>
          <cell r="B5064" t="str">
            <v>TUBO PVC, SÉRIE R, ÁGUA PLUVIAL, DN 50 MM, FORNECIDO E INSTALADO EM RAMAL DE ENCAMINHAMENTO. AF_06/2022</v>
          </cell>
        </row>
        <row r="5065">
          <cell r="A5065">
            <v>89576</v>
          </cell>
          <cell r="B5065" t="str">
            <v>TUBO PVC, SÉRIE R, ÁGUA PLUVIAL, DN 75 MM, FORNECIDO E INSTALADO EM CONDUTORES VERTICAIS DE ÁGUAS PLUVIAIS. AF_06/2022</v>
          </cell>
        </row>
        <row r="5066">
          <cell r="A5066">
            <v>89511</v>
          </cell>
          <cell r="B5066" t="str">
            <v>TUBO PVC, SÉRIE R, ÁGUA PLUVIAL, DN 75 MM, FORNECIDO E INSTALADO EM RAMAL DE ENCAMINHAMENTO. AF_06/2022</v>
          </cell>
        </row>
        <row r="5067">
          <cell r="A5067">
            <v>89675</v>
          </cell>
          <cell r="B5067" t="str">
            <v>TÊ DE INSPEÇÃO, PVC, SERIE R, ÁGUA PLUVIAL, DN 100 MM, JUNTA ELÁSTICA, FORNECIDO E INSTALADO EM CONDUTORES VERTICAIS DE ÁGUAS PLUVIAIS. AF_06/2022</v>
          </cell>
        </row>
        <row r="5068">
          <cell r="A5068">
            <v>89559</v>
          </cell>
          <cell r="B5068" t="str">
            <v>TÊ DE INSPEÇÃO, PVC, SERIE R, ÁGUA PLUVIAL, DN 100 MM, JUNTA ELÁSTICA, FORNECIDO E INSTALADO EM RAMAL DE ENCAMINHAMENTO. AF_06/2022</v>
          </cell>
        </row>
        <row r="5069">
          <cell r="A5069">
            <v>104172</v>
          </cell>
          <cell r="B5069" t="str">
            <v>TÊ DE INSPEÇÃO, PVC, SERIE R, ÁGUA PLUVIAL, DN 150 MM, JUNTA ELÁSTICA, FORNECIDO E INSTALADO EM RAMAL DE ENCAMINHAMENTO. AF_06/2022</v>
          </cell>
        </row>
        <row r="5070">
          <cell r="A5070">
            <v>89683</v>
          </cell>
          <cell r="B5070" t="str">
            <v>TÊ DE INSPEÇÃO, PVC, SERIE R, ÁGUA PLUVIAL, DN 150 X 100 MM, JUNTA ELÁSTICA, FORNECIDO E INSTALADO EM CONDUTORES VERTICAIS DE ÁGUAS PLUVIAIS. AF_06/2022</v>
          </cell>
        </row>
        <row r="5071">
          <cell r="A5071">
            <v>89667</v>
          </cell>
          <cell r="B5071" t="str">
            <v>TÊ DE INSPEÇÃO, PVC, SERIE R, ÁGUA PLUVIAL, DN 75 MM, JUNTA ELÁSTICA, FORNECIDO E INSTALADO EM CONDUTORES VERTICAIS DE ÁGUAS PLUVIAIS. AF_06/2022</v>
          </cell>
        </row>
        <row r="5072">
          <cell r="A5072">
            <v>89550</v>
          </cell>
          <cell r="B5072" t="str">
            <v>TÊ DE INSPEÇÃO, PVC, SERIE R, ÁGUA PLUVIAL, DN 75 MM, JUNTA ELÁSTICA, FORNECIDO E INSTALADO EM RAMAL DE ENCAMINHAMENTO. AF_06/2022</v>
          </cell>
        </row>
        <row r="5073">
          <cell r="A5073">
            <v>89693</v>
          </cell>
          <cell r="B5073" t="str">
            <v>TÊ, PVC, SERIE R, ÁGUA PLUVIAL, DN 100 X 100 MM, JUNTA ELÁSTICA, FORNECIDO E INSTALADO EM CONDUTORES VERTICAIS DE ÁGUAS PLUVIAIS. AF_06/2022</v>
          </cell>
        </row>
        <row r="5074">
          <cell r="A5074">
            <v>89571</v>
          </cell>
          <cell r="B5074" t="str">
            <v>TÊ, PVC, SERIE R, ÁGUA PLUVIAL, DN 100 X 100 MM, JUNTA ELÁSTICA, FORNECIDO E INSTALADO EM RAMAL DE ENCAMINHAMENTO. AF_06/2022</v>
          </cell>
        </row>
        <row r="5075">
          <cell r="A5075">
            <v>89696</v>
          </cell>
          <cell r="B5075" t="str">
            <v>TÊ, PVC, SERIE R, ÁGUA PLUVIAL, DN 100 X 75 MM, JUNTA ELÁSTICA, FORNECIDO E INSTALADO EM CONDUTORES VERTICAIS DE ÁGUAS PLUVIAIS. AF_06/2022</v>
          </cell>
        </row>
        <row r="5076">
          <cell r="A5076">
            <v>89573</v>
          </cell>
          <cell r="B5076" t="str">
            <v>TÊ, PVC, SERIE R, ÁGUA PLUVIAL, DN 100 X 75 MM, JUNTA ELÁSTICA, FORNECIDO E INSTALADO EM RAMAL DE ENCAMINHAMENTO. AF_06/2022</v>
          </cell>
        </row>
        <row r="5077">
          <cell r="A5077">
            <v>89704</v>
          </cell>
          <cell r="B5077" t="str">
            <v>TÊ, PVC, SERIE R, ÁGUA PLUVIAL, DN 150 X 100 MM, JUNTA ELÁSTICA, FORNECIDO E INSTALADO EM CONDUTORES VERTICAIS DE ÁGUAS PLUVIAIS. AF_06/2022</v>
          </cell>
        </row>
        <row r="5078">
          <cell r="A5078">
            <v>104175</v>
          </cell>
          <cell r="B5078" t="str">
            <v>TÊ, PVC, SERIE R, ÁGUA PLUVIAL, DN 150 X 100 MM, JUNTA ELÁSTICA, FORNECIDO E INSTALADO EM RAMAL DE ENCAMINHAMENTO. AF_06/2022</v>
          </cell>
        </row>
        <row r="5079">
          <cell r="A5079">
            <v>89701</v>
          </cell>
          <cell r="B5079" t="str">
            <v>TÊ, PVC, SERIE R, ÁGUA PLUVIAL, DN 150 X 150 MM, JUNTA ELÁSTICA, FORNECIDO E INSTALADO EM CONDUTORES VERTICAIS DE ÁGUAS PLUVIAIS. AF_06/2022</v>
          </cell>
        </row>
        <row r="5080">
          <cell r="A5080">
            <v>104177</v>
          </cell>
          <cell r="B5080" t="str">
            <v>TÊ, PVC, SERIE R, ÁGUA PLUVIAL, DN 150 X 150 MM, JUNTA ELÁSTICA, FORNECIDO E INSTALADO EM RAMAL DE ENCAMINHAMENTO. AF_06/2022</v>
          </cell>
        </row>
        <row r="5081">
          <cell r="A5081">
            <v>89566</v>
          </cell>
          <cell r="B5081" t="str">
            <v>TÊ, PVC, SERIE R, ÁGUA PLUVIAL, DN 75 MM, JUNTA ELÁSTICA, FORNECIDO E INSTALADO EM RAMAL DE ENCAMINHAMENTO. AF_06/2022</v>
          </cell>
        </row>
        <row r="5082">
          <cell r="A5082">
            <v>89687</v>
          </cell>
          <cell r="B5082" t="str">
            <v>TÊ, PVC, SERIE R, ÁGUA PLUVIAL, DN 75 X 75 MM, JUNTA ELÁSTICA, FORNECIDO E INSTALADO EM CONDUTORES VERTICAIS DE ÁGUAS PLUVIAIS. AF_06/2022</v>
          </cell>
        </row>
        <row r="5083">
          <cell r="A5083">
            <v>102253</v>
          </cell>
          <cell r="B5083" t="str">
            <v>DIVISORIA SANITÁRIA, EM GRANITO CINZA POLIDO, ESP = 3CM, ASSENTADO COM ARGAMASSA COLANTE AC III-E. AF_10/2025</v>
          </cell>
        </row>
        <row r="5084">
          <cell r="A5084">
            <v>102254</v>
          </cell>
          <cell r="B5084" t="str">
            <v>DIVISORIA SANITÁRIA, EM MÁRMORE BRANCO POLIDO, ESP = 3CM, ASSENTADO COM ARGAMASSA COLANTE AC III-E. AF_10/2025</v>
          </cell>
        </row>
        <row r="5085">
          <cell r="A5085">
            <v>102257</v>
          </cell>
          <cell r="B5085" t="str">
            <v>DIVISORIA SANITÁRIA, EM PAINEL DE GRANILITE, ESP = 3CM, ASSENTADO COM ARGAMASSA COLANTE AC III-E. AF_10/2025</v>
          </cell>
        </row>
        <row r="5086">
          <cell r="A5086">
            <v>102235</v>
          </cell>
          <cell r="B5086" t="str">
            <v>DIVISÓRIA FIXA EM VIDRO TEMPERADO 10 MM, SEM ABERTURA. AF_10/2025_PS</v>
          </cell>
        </row>
        <row r="5087">
          <cell r="A5087">
            <v>101912</v>
          </cell>
          <cell r="B5087" t="str">
            <v>ABRIGO PARA HIDRANTE, 75X45X17CM, COM REGISTRO GLOBO ANGULAR 45 GRAUS 2 1/2", ADAPTADOR STORZ 2 1/2", MANGUEIRA DE INCÊNDIO 15M 2 1/2" E ESGUICHO EM LATÃO 2 1/2" - FORNECIMENTO E INSTALAÇÃO. AF_01/2026</v>
          </cell>
        </row>
        <row r="5088">
          <cell r="A5088">
            <v>96765</v>
          </cell>
          <cell r="B5088" t="str">
            <v>ABRIGO PARA HIDRANTE, 90X60X17CM, COM REGISTRO GLOBO ANGULAR 45 GRAUS 2 1/2", ADAPTADOR STORZ 2 1/2", MANGUEIRA DE INCÊNDIO 20M, REDUÇÃO 2 1/2" X 1 1/2" E ESGUICHO EM LATÃO 1 1/2" - FORNECIMENTO E INSTALAÇÃO. AF_01/2026</v>
          </cell>
        </row>
        <row r="5089">
          <cell r="A5089">
            <v>97430</v>
          </cell>
          <cell r="B5089" t="str">
            <v>ACOPLAMENTO RÍGIDO EM AÇO, CONEXÃO RANHURADA, DN 50 (2"), INSTALADO EM PRUMADAS - FORNECIMENTO E INSTALAÇÃO. AF_01/2026</v>
          </cell>
        </row>
        <row r="5090">
          <cell r="A5090">
            <v>97431</v>
          </cell>
          <cell r="B5090" t="str">
            <v>ACOPLAMENTO RÍGIDO EM AÇO, CONEXÃO RANHURADA, DN 65 (2 1/2"), INSTALADO EM PRUMADAS - FORNECIMENTO E INSTALAÇÃO. AF_01/2026</v>
          </cell>
        </row>
        <row r="5091">
          <cell r="A5091">
            <v>97432</v>
          </cell>
          <cell r="B5091" t="str">
            <v>ACOPLAMENTO RÍGIDO EM AÇO, CONEXÃO RANHURADA, DN 80 (3"), INSTALADO EM PRUMADAS - FORNECIMENTO E INSTALAÇÃO. AF_01/2026</v>
          </cell>
        </row>
        <row r="5092">
          <cell r="A5092">
            <v>101913</v>
          </cell>
          <cell r="B5092" t="str">
            <v>CAIXA DE INCÊNDIO 45X75X17CM - FORNECIMENTO E INSTALAÇÃO. AF_01/2026</v>
          </cell>
        </row>
        <row r="5093">
          <cell r="A5093">
            <v>101914</v>
          </cell>
          <cell r="B5093" t="str">
            <v>CAIXA DE INCÊNDIO 60X90X17CM - FORNECIMENTO E INSTALAÇÃO. AF_01/2026</v>
          </cell>
        </row>
        <row r="5094">
          <cell r="A5094">
            <v>101915</v>
          </cell>
          <cell r="B5094" t="str">
            <v>CONJUNTO DE MANGUEIRA PARA COMBATE A INCÊNDIO EM FIBRA DE POLIESTER PURA, COM 1.1/2", REVESTIDA INTERNAMENTE, COMPRIMENTO DE 15M - FORNECIMENTO E INSTALAÇÃO. AF_01/2026</v>
          </cell>
        </row>
        <row r="5095">
          <cell r="A5095">
            <v>97433</v>
          </cell>
          <cell r="B5095" t="str">
            <v>CURVA 45 GRAUS, EM AÇO, CONEXÃO RANHURADA, DN 50 (2"), INSTALADO EM PRUMADAS - FORNECIMENTO E INSTALAÇÃO. AF_01/2026</v>
          </cell>
        </row>
        <row r="5096">
          <cell r="A5096">
            <v>97435</v>
          </cell>
          <cell r="B5096" t="str">
            <v>CURVA 45 GRAUS, EM AÇO, CONEXÃO RANHURADA, DN 65 (2 1/2"), INSTALADO EM PRUMADAS - FORNECIMENTO E INSTALAÇÃO. AF_01/2026</v>
          </cell>
        </row>
        <row r="5097">
          <cell r="A5097">
            <v>97437</v>
          </cell>
          <cell r="B5097" t="str">
            <v>CURVA 45 GRAUS, EM AÇO, CONEXÃO RANHURADA, DN 80 (3"), INSTALADO EM PRUMADAS - FORNECIMENTO E INSTALAÇÃO. AF_01/2026</v>
          </cell>
        </row>
        <row r="5098">
          <cell r="A5098">
            <v>97546</v>
          </cell>
          <cell r="B5098" t="str">
            <v>CURVA 45 GRAUS, EM AÇO, CONEXÃO SOLDADA, DN 15 (1/2"), INSTALADO EM RAMAIS E SUB-RAMAIS DE GÁS - FORNECIMENTO E INSTALAÇÃO. AF_01/2026</v>
          </cell>
        </row>
        <row r="5099">
          <cell r="A5099">
            <v>97548</v>
          </cell>
          <cell r="B5099" t="str">
            <v>CURVA 45 GRAUS, EM AÇO, CONEXÃO SOLDADA, DN 20 (3/4"), INSTALADO EM RAMAIS E SUB-RAMAIS DE GÁS - FORNECIMENTO E INSTALAÇÃO. AF_01/2026</v>
          </cell>
        </row>
        <row r="5100">
          <cell r="A5100">
            <v>97550</v>
          </cell>
          <cell r="B5100" t="str">
            <v>CURVA 45 GRAUS, EM AÇO, CONEXÃO SOLDADA, DN 25 (1"), INSTALADO EM RAMAIS E SUB-RAMAIS DE GÁS - FORNECIMENTO E INSTALAÇÃO. AF_01/2026</v>
          </cell>
        </row>
        <row r="5101">
          <cell r="A5101">
            <v>97479</v>
          </cell>
          <cell r="B5101" t="str">
            <v>CURVA 45 GRAUS, EM AÇO, CONEXÃO SOLDADA, DN 25 (1"), INSTALADO EM REDE DE ALIMENTAÇÃO PARA HIDRANTE - FORNECIMENTO E INSTALAÇÃO. AF_01/2026</v>
          </cell>
        </row>
        <row r="5102">
          <cell r="A5102">
            <v>97517</v>
          </cell>
          <cell r="B5102" t="str">
            <v>CURVA 45 GRAUS, EM AÇO, CONEXÃO SOLDADA, DN 25 (1"), INSTALADO EM REDE DE ALIMENTAÇÃO PARA SPRINKLER - FORNECIMENTO E INSTALAÇÃO. AF_01/2026</v>
          </cell>
        </row>
        <row r="5103">
          <cell r="A5103">
            <v>97481</v>
          </cell>
          <cell r="B5103" t="str">
            <v>CURVA 45 GRAUS, EM AÇO, CONEXÃO SOLDADA, DN 32 (1 1/4"), INSTALADO EM REDE DE ALIMENTAÇÃO PARA HIDRANTE - FORNECIMENTO E INSTALAÇÃO. AF_01/2026</v>
          </cell>
        </row>
        <row r="5104">
          <cell r="A5104">
            <v>97519</v>
          </cell>
          <cell r="B5104" t="str">
            <v>CURVA 45 GRAUS, EM AÇO, CONEXÃO SOLDADA, DN 32 (1 1/4"), INSTALADO EM REDE DE ALIMENTAÇÃO PARA SPRINKLER - FORNECIMENTO E INSTALAÇÃO. AF_01/2026</v>
          </cell>
        </row>
        <row r="5105">
          <cell r="A5105">
            <v>97483</v>
          </cell>
          <cell r="B5105" t="str">
            <v>CURVA 45 GRAUS, EM AÇO, CONEXÃO SOLDADA, DN 40 (1 1/2"), INSTALADO EM REDE DE ALIMENTAÇÃO PARA HIDRANTE - FORNECIMENTO E INSTALAÇÃO. AF_01/2026</v>
          </cell>
        </row>
        <row r="5106">
          <cell r="A5106">
            <v>97521</v>
          </cell>
          <cell r="B5106" t="str">
            <v>CURVA 45 GRAUS, EM AÇO, CONEXÃO SOLDADA, DN 40 (1 1/2"), INSTALADO EM REDE DE ALIMENTAÇÃO PARA SPRINKLER - FORNECIMENTO E INSTALAÇÃO. AF_01/2026</v>
          </cell>
        </row>
        <row r="5107">
          <cell r="A5107">
            <v>97452</v>
          </cell>
          <cell r="B5107" t="str">
            <v>CURVA 45 GRAUS, EM AÇO, CONEXÃO SOLDADA, DN 50 (2"), INSTALADO EM PRUMADAS - FORNECIMENTO E INSTALAÇÃO. AF_01/2026</v>
          </cell>
        </row>
        <row r="5108">
          <cell r="A5108">
            <v>97485</v>
          </cell>
          <cell r="B5108" t="str">
            <v>CURVA 45 GRAUS, EM AÇO, CONEXÃO SOLDADA, DN 50 (2"), INSTALADO EM REDE DE ALIMENTAÇÃO PARA HIDRANTE - FORNECIMENTO E INSTALAÇÃO. AF_01/2026</v>
          </cell>
        </row>
        <row r="5109">
          <cell r="A5109">
            <v>97523</v>
          </cell>
          <cell r="B5109" t="str">
            <v>CURVA 45 GRAUS, EM AÇO, CONEXÃO SOLDADA, DN 50 (2"), INSTALADO EM REDE DE ALIMENTAÇÃO PARA SPRINKLER - FORNECIMENTO E INSTALAÇÃO. AF_01/2026</v>
          </cell>
        </row>
        <row r="5110">
          <cell r="A5110">
            <v>97454</v>
          </cell>
          <cell r="B5110" t="str">
            <v>CURVA 45 GRAUS, EM AÇO, CONEXÃO SOLDADA, DN 65 (2 1/2"), INSTALADO EM PRUMADAS - FORNECIMENTO E INSTALAÇÃO. AF_01/2026</v>
          </cell>
        </row>
        <row r="5111">
          <cell r="A5111">
            <v>97487</v>
          </cell>
          <cell r="B5111" t="str">
            <v>CURVA 45 GRAUS, EM AÇO, CONEXÃO SOLDADA, DN 65 (2 1/2"), INSTALADO EM REDE DE ALIMENTAÇÃO PARA HIDRANTE - FORNECIMENTO E INSTALAÇÃO. AF_01/2026</v>
          </cell>
        </row>
        <row r="5112">
          <cell r="A5112">
            <v>97525</v>
          </cell>
          <cell r="B5112" t="str">
            <v>CURVA 45 GRAUS, EM AÇO, CONEXÃO SOLDADA, DN 65 (2 1/2"), INSTALADO EM REDE DE ALIMENTAÇÃO PARA SPRINKLER - FORNECIMENTO E INSTALAÇÃO. AF_01/2026</v>
          </cell>
        </row>
        <row r="5113">
          <cell r="A5113">
            <v>97456</v>
          </cell>
          <cell r="B5113" t="str">
            <v>CURVA 45 GRAUS, EM AÇO, CONEXÃO SOLDADA, DN 80 (3"), INSTALADO EM PRUMADAS - FORNECIMENTO E INSTALAÇÃO. AF_01/2026</v>
          </cell>
        </row>
        <row r="5114">
          <cell r="A5114">
            <v>97489</v>
          </cell>
          <cell r="B5114" t="str">
            <v>CURVA 45 GRAUS, EM AÇO, CONEXÃO SOLDADA, DN 80 (3"), INSTALADO EM REDE DE ALIMENTAÇÃO PARA HIDRANTE - FORNECIMENTO E INSTALAÇÃO. AF_01/2026</v>
          </cell>
        </row>
        <row r="5115">
          <cell r="A5115">
            <v>97527</v>
          </cell>
          <cell r="B5115" t="str">
            <v>CURVA 45 GRAUS, EM AÇO, CONEXÃO SOLDADA, DN 80 (3"), INSTALADO EM REDE DE ALIMENTAÇÃO PARA SPRINKLER - FORNECIMENTO E INSTALAÇÃO. AF_01/2026</v>
          </cell>
        </row>
        <row r="5116">
          <cell r="A5116">
            <v>97434</v>
          </cell>
          <cell r="B5116" t="str">
            <v>CURVA 90 GRAUS, EM AÇO, CONEXÃO RANHURADA, DN 50 (2"), INSTALADO EM PRUMADAS - FORNECIMENTO E INSTALAÇÃO. AF_01/2026</v>
          </cell>
        </row>
        <row r="5117">
          <cell r="A5117">
            <v>97436</v>
          </cell>
          <cell r="B5117" t="str">
            <v>CURVA 90 GRAUS, EM AÇO, CONEXÃO RANHURADA, DN 65 (2 1/2"), INSTALADO EM PRUMADAS - FORNECIMENTO E INSTALAÇÃO. AF_01/2026</v>
          </cell>
        </row>
        <row r="5118">
          <cell r="A5118">
            <v>97438</v>
          </cell>
          <cell r="B5118" t="str">
            <v>CURVA 90 GRAUS, EM AÇO, CONEXÃO RANHURADA, DN 80 (3"), INSTALADO EM PRUMADAS - FORNECIMENTO E INSTALAÇÃO. AF_01/2026</v>
          </cell>
        </row>
        <row r="5119">
          <cell r="A5119">
            <v>97547</v>
          </cell>
          <cell r="B5119" t="str">
            <v>CURVA 90 GRAUS, EM AÇO, CONEXÃO SOLDADA, DN 15 (1/2"), INSTALADO EM RAMAIS E SUB-RAMAIS DE GÁS - FORNECIMENTO E INSTALAÇÃO. AF_01/2026</v>
          </cell>
        </row>
        <row r="5120">
          <cell r="A5120">
            <v>97549</v>
          </cell>
          <cell r="B5120" t="str">
            <v>CURVA 90 GRAUS, EM AÇO, CONEXÃO SOLDADA, DN 20 (3/4"), INSTALADO EM RAMAIS E SUB-RAMAIS DE GÁS - FORNECIMENTO E INSTALAÇÃO. AF_01/2026</v>
          </cell>
        </row>
        <row r="5121">
          <cell r="A5121">
            <v>97551</v>
          </cell>
          <cell r="B5121" t="str">
            <v>CURVA 90 GRAUS, EM AÇO, CONEXÃO SOLDADA, DN 25 (1"), INSTALADO EM RAMAIS E SUB-RAMAIS DE GÁS - FORNECIMENTO E INSTALAÇÃO. AF_01/2026</v>
          </cell>
        </row>
        <row r="5122">
          <cell r="A5122">
            <v>97480</v>
          </cell>
          <cell r="B5122" t="str">
            <v>CURVA 90 GRAUS, EM AÇO, CONEXÃO SOLDADA, DN 25 (1"), INSTALADO EM REDE DE ALIMENTAÇÃO PARA HIDRANTE - FORNECIMENTO E INSTALAÇÃO. AF_01/2026</v>
          </cell>
        </row>
        <row r="5123">
          <cell r="A5123">
            <v>97518</v>
          </cell>
          <cell r="B5123" t="str">
            <v>CURVA 90 GRAUS, EM AÇO, CONEXÃO SOLDADA, DN 25 (1"), INSTALADO EM REDE DE ALIMENTAÇÃO PARA SPRINKLER - FORNECIMENTO E INSTALAÇÃO. AF_01/2026</v>
          </cell>
        </row>
        <row r="5124">
          <cell r="A5124">
            <v>97482</v>
          </cell>
          <cell r="B5124" t="str">
            <v>CURVA 90 GRAUS, EM AÇO, CONEXÃO SOLDADA, DN 32 (1 1/4"), INSTALADO EM REDE DE ALIMENTAÇÃO PARA HIDRANTE - FORNECIMENTO E INSTALAÇÃO. AF_01/2026</v>
          </cell>
        </row>
        <row r="5125">
          <cell r="A5125">
            <v>97520</v>
          </cell>
          <cell r="B5125" t="str">
            <v>CURVA 90 GRAUS, EM AÇO, CONEXÃO SOLDADA, DN 32 (1 1/4"), INSTALADO EM REDE DE ALIMENTAÇÃO PARA SPRINKLER - FORNECIMENTO E INSTALAÇÃO. AF_01/2026</v>
          </cell>
        </row>
        <row r="5126">
          <cell r="A5126">
            <v>97484</v>
          </cell>
          <cell r="B5126" t="str">
            <v>CURVA 90 GRAUS, EM AÇO, CONEXÃO SOLDADA, DN 40 (1 1/2"), INSTALADO EM REDE DE ALIMENTAÇÃO PARA HIDRANTE - FORNECIMENTO E INSTALAÇÃO. AF_01/2026</v>
          </cell>
        </row>
        <row r="5127">
          <cell r="A5127">
            <v>97522</v>
          </cell>
          <cell r="B5127" t="str">
            <v>CURVA 90 GRAUS, EM AÇO, CONEXÃO SOLDADA, DN 40 (1 1/2"), INSTALADO EM REDE DE ALIMENTAÇÃO PARA SPRINKLER - FORNECIMENTO E INSTALAÇÃO. AF_01/2026</v>
          </cell>
        </row>
        <row r="5128">
          <cell r="A5128">
            <v>97453</v>
          </cell>
          <cell r="B5128" t="str">
            <v>CURVA 90 GRAUS, EM AÇO, CONEXÃO SOLDADA, DN 50 (2"), INSTALADO EM PRUMADAS - FORNECIMENTO E INSTALAÇÃO. AF_01/2026</v>
          </cell>
        </row>
        <row r="5129">
          <cell r="A5129">
            <v>97486</v>
          </cell>
          <cell r="B5129" t="str">
            <v>CURVA 90 GRAUS, EM AÇO, CONEXÃO SOLDADA, DN 50 (2"), INSTALADO EM REDE DE ALIMENTAÇÃO PARA HIDRANTE - FORNECIMENTO E INSTALAÇÃO. AF_01/2026</v>
          </cell>
        </row>
        <row r="5130">
          <cell r="A5130">
            <v>97524</v>
          </cell>
          <cell r="B5130" t="str">
            <v>CURVA 90 GRAUS, EM AÇO, CONEXÃO SOLDADA, DN 50 (2"), INSTALADO EM REDE DE ALIMENTAÇÃO PARA SPRINKLER - FORNECIMENTO E INSTALAÇÃO. AF_01/2026</v>
          </cell>
        </row>
        <row r="5131">
          <cell r="A5131">
            <v>97455</v>
          </cell>
          <cell r="B5131" t="str">
            <v>CURVA 90 GRAUS, EM AÇO, CONEXÃO SOLDADA, DN 65 (2 1/2"), INSTALADO EM PRUMADAS - FORNECIMENTO E INSTALAÇÃO. AF_01/2026</v>
          </cell>
        </row>
        <row r="5132">
          <cell r="A5132">
            <v>97488</v>
          </cell>
          <cell r="B5132" t="str">
            <v>CURVA 90 GRAUS, EM AÇO, CONEXÃO SOLDADA, DN 65 (2 1/2"), INSTALADO EM REDE DE ALIMENTAÇÃO PARA HIDRANTE - FORNECIMENTO E INSTALAÇÃO. AF_01/2026</v>
          </cell>
        </row>
        <row r="5133">
          <cell r="A5133">
            <v>97526</v>
          </cell>
          <cell r="B5133" t="str">
            <v>CURVA 90 GRAUS, EM AÇO, CONEXÃO SOLDADA, DN 65 (2 1/2"), INSTALADO EM REDE DE ALIMENTAÇÃO PARA SPRINKLER - FORNECIMENTO E INSTALAÇÃO. AF_01/2026</v>
          </cell>
        </row>
        <row r="5134">
          <cell r="A5134">
            <v>97457</v>
          </cell>
          <cell r="B5134" t="str">
            <v>CURVA 90 GRAUS, EM AÇO, CONEXÃO SOLDADA, DN 80 (3"), INSTALADO EM PRUMADAS - FORNECIMENTO E INSTALAÇÃO. AF_01/2026</v>
          </cell>
        </row>
        <row r="5135">
          <cell r="A5135">
            <v>97490</v>
          </cell>
          <cell r="B5135" t="str">
            <v>CURVA 90 GRAUS, EM AÇO, CONEXÃO SOLDADA, DN 80 (3"), INSTALADO EM REDE DE ALIMENTAÇÃO PARA HIDRANTE - FORNECIMENTO E INSTALAÇÃO. AF_01/2026</v>
          </cell>
        </row>
        <row r="5136">
          <cell r="A5136">
            <v>97528</v>
          </cell>
          <cell r="B5136" t="str">
            <v>CURVA 90 GRAUS, EM AÇO, CONEXÃO SOLDADA, DN 80 (3"), INSTALADO EM REDE DE ALIMENTAÇÃO PARA SPRINKLER - FORNECIMENTO E INSTALAÇÃO. AF_01/2026</v>
          </cell>
        </row>
        <row r="5137">
          <cell r="A5137">
            <v>101906</v>
          </cell>
          <cell r="B5137" t="str">
            <v>EXTINTOR DE INCÊNDIO PORTÁTIL COM CARGA DE CO2 DE 4 KG, CLASSE BC - FORNECIMENTO E INSTALAÇÃO. AF_01/2026_PE</v>
          </cell>
        </row>
        <row r="5138">
          <cell r="A5138">
            <v>101907</v>
          </cell>
          <cell r="B5138" t="str">
            <v>EXTINTOR DE INCÊNDIO PORTÁTIL COM CARGA DE CO2 DE 6 KG, CLASSE BC - FORNECIMENTO E INSTALAÇÃO. AF_01/2026_PE</v>
          </cell>
        </row>
        <row r="5139">
          <cell r="A5139">
            <v>101911</v>
          </cell>
          <cell r="B5139" t="str">
            <v>EXTINTOR DE INCÊNDIO PORTÁTIL COM CARGA DE PQS DE 12 KG, CLASSE BC - FORNECIMENTO E INSTALAÇÃO. AF_01/2026_PE</v>
          </cell>
        </row>
        <row r="5140">
          <cell r="A5140">
            <v>101908</v>
          </cell>
          <cell r="B5140" t="str">
            <v>EXTINTOR DE INCÊNDIO PORTÁTIL COM CARGA DE PQS DE 4 KG, CLASSE BC - FORNECIMENTO E INSTALAÇÃO. AF_01/2026_PE</v>
          </cell>
        </row>
        <row r="5141">
          <cell r="A5141">
            <v>101909</v>
          </cell>
          <cell r="B5141" t="str">
            <v>EXTINTOR DE INCÊNDIO PORTÁTIL COM CARGA DE PQS DE 6 KG, CLASSE BC - FORNECIMENTO E INSTALAÇÃO. AF_01/2026_PE</v>
          </cell>
        </row>
        <row r="5142">
          <cell r="A5142">
            <v>101910</v>
          </cell>
          <cell r="B5142" t="str">
            <v>EXTINTOR DE INCÊNDIO PORTÁTIL COM CARGA DE PQS DE 8 KG, CLASSE BC - FORNECIMENTO E INSTALAÇÃO. AF_01/2026_PE</v>
          </cell>
        </row>
        <row r="5143">
          <cell r="A5143">
            <v>101905</v>
          </cell>
          <cell r="B5143" t="str">
            <v>EXTINTOR DE INCÊNDIO PORTÁTIL COM CARGA DE ÁGUA PRESSURIZADA DE 10 L, CLASSE A - FORNECIMENTO E INSTALAÇÃO. AF_01/2026_PE</v>
          </cell>
        </row>
        <row r="5144">
          <cell r="A5144">
            <v>92698</v>
          </cell>
          <cell r="B5144" t="str">
            <v>JOELHO 45 GRAUS, EM FERRO GALVANIZADO, CONEXÃO ROSQUEADA, DN 15 (1/2"), INSTALADO EM RAMAIS E SUB-RAMAIS DE GÁS - FORNECIMENTO E INSTALAÇÃO. AF_01/2026</v>
          </cell>
        </row>
        <row r="5145">
          <cell r="A5145">
            <v>92700</v>
          </cell>
          <cell r="B5145" t="str">
            <v>JOELHO 45 GRAUS, EM FERRO GALVANIZADO, CONEXÃO ROSQUEADA, DN 20 (3/4"), INSTALADO EM RAMAIS E SUB-RAMAIS DE GÁS - FORNECIMENTO E INSTALAÇÃO. AF_01/2026</v>
          </cell>
        </row>
        <row r="5146">
          <cell r="A5146">
            <v>92702</v>
          </cell>
          <cell r="B5146" t="str">
            <v>JOELHO 45 GRAUS, EM FERRO GALVANIZADO, CONEXÃO ROSQUEADA, DN 25 (1"), INSTALADO EM RAMAIS E SUB-RAMAIS DE GÁS - FORNECIMENTO E INSTALAÇÃO. AF_01/2026</v>
          </cell>
        </row>
        <row r="5147">
          <cell r="A5147">
            <v>92669</v>
          </cell>
          <cell r="B5147" t="str">
            <v>JOELHO 45 GRAUS, EM FERRO GALVANIZADO, CONEXÃO ROSQUEADA, DN 25 (1"), INSTALADO EM REDE DE ALIMENTAÇÃO PARA SPRINKLER - FORNECIMENTO E INSTALAÇÃO. AF_01/2026</v>
          </cell>
        </row>
        <row r="5148">
          <cell r="A5148">
            <v>92671</v>
          </cell>
          <cell r="B5148" t="str">
            <v>JOELHO 45 GRAUS, EM FERRO GALVANIZADO, CONEXÃO ROSQUEADA, DN 32 (1 1/4"), INSTALADO EM REDE DE ALIMENTAÇÃO PARA SPRINKLER - FORNECIMENTO E INSTALAÇÃO. AF_01/2026</v>
          </cell>
        </row>
        <row r="5149">
          <cell r="A5149">
            <v>92673</v>
          </cell>
          <cell r="B5149" t="str">
            <v>JOELHO 45 GRAUS, EM FERRO GALVANIZADO, CONEXÃO ROSQUEADA, DN 40 (1 1/2"), INSTALADO EM REDE DE ALIMENTAÇÃO PARA SPRINKLER - FORNECIMENTO E INSTALAÇÃO. AF_01/2026</v>
          </cell>
        </row>
        <row r="5150">
          <cell r="A5150">
            <v>92675</v>
          </cell>
          <cell r="B5150" t="str">
            <v>JOELHO 45 GRAUS, EM FERRO GALVANIZADO, CONEXÃO ROSQUEADA, DN 50 (2"), INSTALADO EM REDE DE ALIMENTAÇÃO PARA SPRINKLER - FORNECIMENTO E INSTALAÇÃO. AF_01/2026</v>
          </cell>
        </row>
        <row r="5151">
          <cell r="A5151">
            <v>92677</v>
          </cell>
          <cell r="B5151" t="str">
            <v>JOELHO 45 GRAUS, EM FERRO GALVANIZADO, CONEXÃO ROSQUEADA, DN 65 (2 1/2"), INSTALADO EM REDE DE ALIMENTAÇÃO PARA SPRINKLER - FORNECIMENTO E INSTALAÇÃO. AF_01/2026</v>
          </cell>
        </row>
        <row r="5152">
          <cell r="A5152">
            <v>92635</v>
          </cell>
          <cell r="B5152" t="str">
            <v>JOELHO 45 GRAUS, EM FERRO GALVANIZADO, CONEXÃO ROSQUEADA, DN 80 (3"), INSTALADO EM REDE DE ALIMENTAÇÃO PARA HIDRANTE - FORNECIMENTO E INSTALAÇÃO. AF_01/2026</v>
          </cell>
        </row>
        <row r="5153">
          <cell r="A5153">
            <v>92679</v>
          </cell>
          <cell r="B5153" t="str">
            <v>JOELHO 45 GRAUS, EM FERRO GALVANIZADO, CONEXÃO ROSQUEADA, DN 80 (3"), INSTALADO EM REDE DE ALIMENTAÇÃO PARA SPRINKLER - FORNECIMENTO E INSTALAÇÃO. AF_01/2026</v>
          </cell>
        </row>
        <row r="5154">
          <cell r="A5154">
            <v>92381</v>
          </cell>
          <cell r="B5154" t="str">
            <v>JOELHO 45 GRAUS, EM FERRO GALVANIZADO, DN 25 (1"), CONEXÃO ROSQUEADA, INSTALADO EM REDE DE ALIMENTAÇÃO PARA HIDRANTE - FORNECIMENTO E INSTALAÇÃO. AF_01/2026</v>
          </cell>
        </row>
        <row r="5155">
          <cell r="A5155">
            <v>92383</v>
          </cell>
          <cell r="B5155" t="str">
            <v>JOELHO 45 GRAUS, EM FERRO GALVANIZADO, DN 32 (1 1/4"), CONEXÃO ROSQUEADA, INSTALADO EM REDE DE ALIMENTAÇÃO PARA HIDRANTE - FORNECIMENTO E INSTALAÇÃO. AF_01/2026</v>
          </cell>
        </row>
        <row r="5156">
          <cell r="A5156">
            <v>92385</v>
          </cell>
          <cell r="B5156" t="str">
            <v>JOELHO 45 GRAUS, EM FERRO GALVANIZADO, DN 40 (1 1/2"), CONEXÃO ROSQUEADA, INSTALADO EM REDE DE ALIMENTAÇÃO PARA HIDRANTE - FORNECIMENTO E INSTALAÇÃO. AF_01/2026</v>
          </cell>
        </row>
        <row r="5157">
          <cell r="A5157">
            <v>92350</v>
          </cell>
          <cell r="B5157" t="str">
            <v>JOELHO 45 GRAUS, EM FERRO GALVANIZADO, DN 50 (2"), CONEXÃO ROSQUEADA, INSTALADO EM PRUMADAS - FORNECIMENTO E INSTALAÇÃO. AF_01/2026</v>
          </cell>
        </row>
        <row r="5158">
          <cell r="A5158">
            <v>92387</v>
          </cell>
          <cell r="B5158" t="str">
            <v>JOELHO 45 GRAUS, EM FERRO GALVANIZADO, DN 50 (2"), CONEXÃO ROSQUEADA, INSTALADO EM REDE DE ALIMENTAÇÃO PARA HIDRANTE - FORNECIMENTO E INSTALAÇÃO. AF_01/2026</v>
          </cell>
        </row>
        <row r="5159">
          <cell r="A5159">
            <v>92352</v>
          </cell>
          <cell r="B5159" t="str">
            <v>JOELHO 45 GRAUS, EM FERRO GALVANIZADO, DN 65 (2 1/2"), CONEXÃO ROSQUEADA, INSTALADO EM PRUMADAS - FORNECIMENTO E INSTALAÇÃO. AF_01/2026</v>
          </cell>
        </row>
        <row r="5160">
          <cell r="A5160">
            <v>92389</v>
          </cell>
          <cell r="B5160" t="str">
            <v>JOELHO 45 GRAUS, EM FERRO GALVANIZADO, DN 65 (2 1/2"), CONEXÃO ROSQUEADA, INSTALADO EM REDE DE ALIMENTAÇÃO PARA HIDRANTE - FORNECIMENTO E INSTALAÇÃO. AF_01/2026</v>
          </cell>
        </row>
        <row r="5161">
          <cell r="A5161">
            <v>92354</v>
          </cell>
          <cell r="B5161" t="str">
            <v>JOELHO 45 GRAUS, EM FERRO GALVANIZADO, DN 80 (3"), CONEXÃO ROSQUEADA, INSTALADO EM PRUMADAS - FORNECIMENTO E INSTALAÇÃO. AF_01/2026</v>
          </cell>
        </row>
        <row r="5162">
          <cell r="A5162">
            <v>92699</v>
          </cell>
          <cell r="B5162" t="str">
            <v>JOELHO 90 GRAUS, EM FERRO GALVANIZADO, CONEXÃO ROSQUEADA, DN 15 (1/2"), INSTALADO EM RAMAIS E SUB-RAMAIS DE GÁS - FORNECIMENTO E INSTALAÇÃO. AF_01/2026</v>
          </cell>
        </row>
        <row r="5163">
          <cell r="A5163">
            <v>92701</v>
          </cell>
          <cell r="B5163" t="str">
            <v>JOELHO 90 GRAUS, EM FERRO GALVANIZADO, CONEXÃO ROSQUEADA, DN 20 (3/4"), INSTALADO EM RAMAIS E SUB-RAMAIS DE GÁS - FORNECIMENTO E INSTALAÇÃO. AF_01/2026</v>
          </cell>
        </row>
        <row r="5164">
          <cell r="A5164">
            <v>92703</v>
          </cell>
          <cell r="B5164" t="str">
            <v>JOELHO 90 GRAUS, EM FERRO GALVANIZADO, CONEXÃO ROSQUEADA, DN 25 (1"), INSTALADO EM RAMAIS E SUB-RAMAIS DE GÁS - FORNECIMENTO E INSTALAÇÃO. AF_01/2026</v>
          </cell>
        </row>
        <row r="5165">
          <cell r="A5165">
            <v>92670</v>
          </cell>
          <cell r="B5165" t="str">
            <v>JOELHO 90 GRAUS, EM FERRO GALVANIZADO, CONEXÃO ROSQUEADA, DN 25 (1"), INSTALADO EM REDE DE ALIMENTAÇÃO PARA SPRINKLER - FORNECIMENTO E INSTALAÇÃO. AF_01/2026</v>
          </cell>
        </row>
        <row r="5166">
          <cell r="A5166">
            <v>92672</v>
          </cell>
          <cell r="B5166" t="str">
            <v>JOELHO 90 GRAUS, EM FERRO GALVANIZADO, CONEXÃO ROSQUEADA, DN 32 (1 1/4"), INSTALADO EM REDE DE ALIMENTAÇÃO PARA SPRINKLER - FORNECIMENTO E INSTALAÇÃO. AF_01/2026</v>
          </cell>
        </row>
        <row r="5167">
          <cell r="A5167">
            <v>92674</v>
          </cell>
          <cell r="B5167" t="str">
            <v>JOELHO 90 GRAUS, EM FERRO GALVANIZADO, CONEXÃO ROSQUEADA, DN 40 (1 1/2"), INSTALADO EM REDE DE ALIMENTAÇÃO PARA SPRINKLER - FORNECIMENTO E INSTALAÇÃO. AF_01/2026</v>
          </cell>
        </row>
        <row r="5168">
          <cell r="A5168">
            <v>92676</v>
          </cell>
          <cell r="B5168" t="str">
            <v>JOELHO 90 GRAUS, EM FERRO GALVANIZADO, CONEXÃO ROSQUEADA, DN 50 (2"), INSTALADO EM REDE DE ALIMENTAÇÃO PARA SPRINKLER - FORNECIMENTO E INSTALAÇÃO. AF_01/2026</v>
          </cell>
        </row>
        <row r="5169">
          <cell r="A5169">
            <v>92678</v>
          </cell>
          <cell r="B5169" t="str">
            <v>JOELHO 90 GRAUS, EM FERRO GALVANIZADO, CONEXÃO ROSQUEADA, DN 65 (2 1/2"), INSTALADO EM REDE DE ALIMENTAÇÃO PARA SPRINKLER - FORNECIMENTO E INSTALAÇÃO. AF_01/2026</v>
          </cell>
        </row>
        <row r="5170">
          <cell r="A5170">
            <v>92636</v>
          </cell>
          <cell r="B5170" t="str">
            <v>JOELHO 90 GRAUS, EM FERRO GALVANIZADO, CONEXÃO ROSQUEADA, DN 80 (3"), INSTALADO EM REDE DE ALIMENTAÇÃO PARA HIDRANTE - FORNECIMENTO E INSTALAÇÃO. AF_01/2026</v>
          </cell>
        </row>
        <row r="5171">
          <cell r="A5171">
            <v>92680</v>
          </cell>
          <cell r="B5171" t="str">
            <v>JOELHO 90 GRAUS, EM FERRO GALVANIZADO, CONEXÃO ROSQUEADA, DN 80 (3"), INSTALADO EM REDE DE ALIMENTAÇÃO PARA SPRINKLER - FORNECIMENTO E INSTALAÇÃO. AF_01/2026</v>
          </cell>
        </row>
        <row r="5172">
          <cell r="A5172">
            <v>92382</v>
          </cell>
          <cell r="B5172" t="str">
            <v>JOELHO 90 GRAUS, EM FERRO GALVANIZADO, DN 25 (1"), CONEXÃO ROSQUEADA, INSTALADO EM REDE DE ALIMENTAÇÃO PARA HIDRANTE - FORNECIMENTO E INSTALAÇÃO. AF_01/2026</v>
          </cell>
        </row>
        <row r="5173">
          <cell r="A5173">
            <v>92384</v>
          </cell>
          <cell r="B5173" t="str">
            <v>JOELHO 90 GRAUS, EM FERRO GALVANIZADO, DN 32 (1 1/4"), CONEXÃO ROSQUEADA, INSTALADO EM REDE DE ALIMENTAÇÃO PARA HIDRANTE - FORNECIMENTO E INSTALAÇÃO. AF_01/2026</v>
          </cell>
        </row>
        <row r="5174">
          <cell r="A5174">
            <v>92386</v>
          </cell>
          <cell r="B5174" t="str">
            <v>JOELHO 90 GRAUS, EM FERRO GALVANIZADO, DN 40 (1 1/2"), CONEXÃO ROSQUEADA, INSTALADO EM REDE DE ALIMENTAÇÃO PARA HIDRANTE - FORNECIMENTO E INSTALAÇÃO. AF_01/2026</v>
          </cell>
        </row>
        <row r="5175">
          <cell r="A5175">
            <v>92351</v>
          </cell>
          <cell r="B5175" t="str">
            <v>JOELHO 90 GRAUS, EM FERRO GALVANIZADO, DN 50 (2"), CONEXÃO ROSQUEADA, INSTALADO EM PRUMADAS - FORNECIMENTO E INSTALAÇÃO. AF_01/2026</v>
          </cell>
        </row>
        <row r="5176">
          <cell r="A5176">
            <v>92388</v>
          </cell>
          <cell r="B5176" t="str">
            <v>JOELHO 90 GRAUS, EM FERRO GALVANIZADO, DN 50 (2"), CONEXÃO ROSQUEADA, INSTALADO EM REDE DE ALIMENTAÇÃO PARA HIDRANTE - FORNECIMENTO E INSTALAÇÃO. AF_01/2026</v>
          </cell>
        </row>
        <row r="5177">
          <cell r="A5177">
            <v>92353</v>
          </cell>
          <cell r="B5177" t="str">
            <v>JOELHO 90 GRAUS, EM FERRO GALVANIZADO, DN 65 (2 1/2"), CONEXÃO ROSQUEADA, INSTALADO EM PRUMADAS - FORNECIMENTO E INSTALAÇÃO. AF_01/2026</v>
          </cell>
        </row>
        <row r="5178">
          <cell r="A5178">
            <v>92390</v>
          </cell>
          <cell r="B5178" t="str">
            <v>JOELHO 90 GRAUS, EM FERRO GALVANIZADO, DN 65 (2 1/2"), CONEXÃO ROSQUEADA, INSTALADO EM REDE DE ALIMENTAÇÃO PARA HIDRANTE - FORNECIMENTO E INSTALAÇÃO. AF_01/2026</v>
          </cell>
        </row>
        <row r="5179">
          <cell r="A5179">
            <v>92355</v>
          </cell>
          <cell r="B5179" t="str">
            <v>JOELHO 90 GRAUS, EM FERRO GALVANIZADO, DN 80 (3"), CONEXÃO ROSQUEADA, INSTALADO EM PRUMADAS - FORNECIMENTO E INSTALAÇÃO. AF_01/2026</v>
          </cell>
        </row>
        <row r="5180">
          <cell r="A5180">
            <v>101925</v>
          </cell>
          <cell r="B5180" t="str">
            <v>JOELHO 90°, EM FERRO GALVANIZADO, 4", CONEXÃO ROSQUEADA, INSTALADO EM PRUMADAS - FORNECIMENTO E INSTALAÇÃO. AF_01/2026</v>
          </cell>
        </row>
        <row r="5181">
          <cell r="A5181">
            <v>101934</v>
          </cell>
          <cell r="B5181" t="str">
            <v>JOELHO 90°, EM FERRO GALVANIZADO, 4", CONEXÃO ROSQUEADA, INSTALADO EM REDE DE ALIMENTAÇÃO PARA HIDRANTE - FORNECIMENTO E INSTALAÇÃO. AF_01/2026</v>
          </cell>
        </row>
        <row r="5182">
          <cell r="A5182">
            <v>97541</v>
          </cell>
          <cell r="B5182" t="str">
            <v>LUVA COM REDUÇÃO, EM AÇO, CONEXÃO SOLDADA, DN 20 X 15 MM (3/4" X 1/2"), INSTALADO EM RAMAIS E SUB-RAMAIS DE GÁS - FORNECIMENTO E INSTALAÇÃO. AF_01/2026</v>
          </cell>
        </row>
        <row r="5183">
          <cell r="A5183">
            <v>97462</v>
          </cell>
          <cell r="B5183" t="str">
            <v>LUVA COM REDUÇÃO, EM AÇO, CONEXÃO SOLDADA, DN 25 X 20 MM (1 X 3/4"), INSTALADO EM REDE DE ALIMENTAÇÃO PARA HIDRANTE - FORNECIMENTO E INSTALAÇÃO. AF_01/2026</v>
          </cell>
        </row>
        <row r="5184">
          <cell r="A5184">
            <v>97544</v>
          </cell>
          <cell r="B5184" t="str">
            <v>LUVA COM REDUÇÃO, EM AÇO, CONEXÃO SOLDADA, DN 25 X 20 MM (1" X 3/4"), INSTALADO EM RAMAIS E SUB-RAMAIS DE GÁS - FORNECIMENTO E INSTALAÇÃO. AF_01/2026</v>
          </cell>
        </row>
        <row r="5185">
          <cell r="A5185">
            <v>97500</v>
          </cell>
          <cell r="B5185" t="str">
            <v>LUVA COM REDUÇÃO, EM AÇO, CONEXÃO SOLDADA, DN 25 X 20 MM (1" X 3/4"), INSTALADO EM REDE DE ALIMENTAÇÃO PARA SPRINKLER - FORNECIMENTO E INSTALAÇÃO. AF_01/2026</v>
          </cell>
        </row>
        <row r="5186">
          <cell r="A5186">
            <v>97465</v>
          </cell>
          <cell r="B5186" t="str">
            <v>LUVA COM REDUÇÃO, EM AÇO, CONEXÃO SOLDADA, DN 32 X 25 MM (1 1/4" X 1"), INSTALADO EM REDE DE ALIMENTAÇÃO PARA HIDRANTE - FORNECIMENTO E INSTALAÇÃO. AF_01/2026</v>
          </cell>
        </row>
        <row r="5187">
          <cell r="A5187">
            <v>97503</v>
          </cell>
          <cell r="B5187" t="str">
            <v>LUVA COM REDUÇÃO, EM AÇO, CONEXÃO SOLDADA, DN 32 X 25 MM (1 1/4" X 1"), INSTALADO EM REDE DE ALIMENTAÇÃO PARA SPRINKLER - FORNECIMENTO E INSTALAÇÃO. AF_01/2026</v>
          </cell>
        </row>
        <row r="5188">
          <cell r="A5188">
            <v>97468</v>
          </cell>
          <cell r="B5188" t="str">
            <v>LUVA COM REDUÇÃO, EM AÇO, CONEXÃO SOLDADA, DN 40 X 32 MM (1 1/2" X 1 1/4"), INSTALADO EM REDE DE ALIMENTAÇÃO PARA HIDRANTE - FORNECIMENTO E INSTALAÇÃO. AF_01/2026</v>
          </cell>
        </row>
        <row r="5189">
          <cell r="A5189">
            <v>97506</v>
          </cell>
          <cell r="B5189" t="str">
            <v>LUVA COM REDUÇÃO, EM AÇO, CONEXÃO SOLDADA, DN 40 X 32 MM (1 1/2" X 1 1/4"), INSTALADO EM REDE DE ALIMENTAÇÃO PARA SPRINKLER - FORNECIMENTO E INSTALAÇÃO. AF_01/2026</v>
          </cell>
        </row>
        <row r="5190">
          <cell r="A5190">
            <v>97444</v>
          </cell>
          <cell r="B5190" t="str">
            <v>LUVA COM REDUÇÃO, EM AÇO, CONEXÃO SOLDADA, DN 50 X 40 MM (2 X 1 1/2"), INSTALADO EM PRUMADAS - FORNECIMENTO E INSTALAÇÃO. AF_01/2026</v>
          </cell>
        </row>
        <row r="5191">
          <cell r="A5191">
            <v>97471</v>
          </cell>
          <cell r="B5191" t="str">
            <v>LUVA COM REDUÇÃO, EM AÇO, CONEXÃO SOLDADA, DN 50 X 40 MM (2" X 1 1/2"), INSTALADO EM REDE DE ALIMENTAÇÃO PARA HIDRANTE - FORNECIMENTO E INSTALAÇÃO. AF_01/2026</v>
          </cell>
        </row>
        <row r="5192">
          <cell r="A5192">
            <v>97509</v>
          </cell>
          <cell r="B5192" t="str">
            <v>LUVA COM REDUÇÃO, EM AÇO, CONEXÃO SOLDADA, DN 50 X 40 MM (2" X 1 1/2"), INSTALADO EM REDE DE ALIMENTAÇÃO PARA SPRINKLER - FORNECIMENTO E INSTALAÇÃO. AF_01/2026</v>
          </cell>
        </row>
        <row r="5193">
          <cell r="A5193">
            <v>97447</v>
          </cell>
          <cell r="B5193" t="str">
            <v>LUVA COM REDUÇÃO, EM AÇO, CONEXÃO SOLDADA, DN 65 X 50 MM (2 1/2" X 2"), INSTALADO EM PRUMADAS - FORNECIMENTO E INSTALAÇÃO. AF_01/2026</v>
          </cell>
        </row>
        <row r="5194">
          <cell r="A5194">
            <v>97475</v>
          </cell>
          <cell r="B5194" t="str">
            <v>LUVA COM REDUÇÃO, EM AÇO, CONEXÃO SOLDADA, DN 65 X 50 MM (2 1/2" X 2"), INSTALADO EM REDE DE ALIMENTAÇÃO PARA HIDRANTE - FORNECIMENTO E INSTALAÇÃO. AF_01/2026</v>
          </cell>
        </row>
        <row r="5195">
          <cell r="A5195">
            <v>97512</v>
          </cell>
          <cell r="B5195" t="str">
            <v>LUVA COM REDUÇÃO, EM AÇO, CONEXÃO SOLDADA, DN 65 X 50 MM (2 1/2" X 2"), INSTALADO EM REDE DE ALIMENTAÇÃO PARA SPRINKLER - FORNECIMENTO E INSTALAÇÃO. AF_01/2026</v>
          </cell>
        </row>
        <row r="5196">
          <cell r="A5196">
            <v>97450</v>
          </cell>
          <cell r="B5196" t="str">
            <v>LUVA COM REDUÇÃO, EM AÇO, CONEXÃO SOLDADA, DN 80 X 65 MM (3" X 2 1/2"), INSTALADO EM PRUMADAS - FORNECIMENTO E INSTALAÇÃO. AF_01/2026</v>
          </cell>
        </row>
        <row r="5197">
          <cell r="A5197">
            <v>97478</v>
          </cell>
          <cell r="B5197" t="str">
            <v>LUVA COM REDUÇÃO, EM AÇO, CONEXÃO SOLDADA, DN 80 X 65 MM (3" X 2 1/2"), INSTALADO EM REDE DE ALIMENTAÇÃO PARA HIDRANTE - FORNECIMENTO E INSTALAÇÃO. AF_01/2026</v>
          </cell>
        </row>
        <row r="5198">
          <cell r="A5198">
            <v>97515</v>
          </cell>
          <cell r="B5198" t="str">
            <v>LUVA COM REDUÇÃO, EM AÇO, CONEXÃO SOLDADA, DN 80 X 65 MM (3" X 2 1/2"), INSTALADO EM REDE DE ALIMENTAÇÃO PARA SPRINKLER - FORNECIMENTO E INSTALAÇÃO. AF_01/2026</v>
          </cell>
        </row>
        <row r="5199">
          <cell r="A5199">
            <v>92928</v>
          </cell>
          <cell r="B5199" t="str">
            <v>LUVA DE REDUÇÃO, EM FERRO GALVANIZADO, 1 1/2" X 1 1/4", CONEXÃO ROSQUEADA, INSTALADO EM REDE DE ALIMENTAÇÃO PARA HIDRANTE - FORNECIMENTO E INSTALAÇÃO. AF_01/2026</v>
          </cell>
        </row>
        <row r="5200">
          <cell r="A5200">
            <v>92943</v>
          </cell>
          <cell r="B5200" t="str">
            <v>LUVA DE REDUÇÃO, EM FERRO GALVANIZADO, 1 1/2" X 1 1/4", CONEXÃO ROSQUEADA, INSTALADO EM REDE DE ALIMENTAÇÃO PARA SPRINKLER - FORNECIMENTO E INSTALAÇÃO. AF_01/2026</v>
          </cell>
        </row>
        <row r="5201">
          <cell r="A5201">
            <v>92929</v>
          </cell>
          <cell r="B5201" t="str">
            <v>LUVA DE REDUÇÃO, EM FERRO GALVANIZADO, 1 1/2" X 1", CONEXÃO ROSQUEADA, INSTALADO EM REDE DE ALIMENTAÇÃO PARA HIDRANTE - FORNECIMENTO E INSTALAÇÃO. AF_01/2026</v>
          </cell>
        </row>
        <row r="5202">
          <cell r="A5202">
            <v>92944</v>
          </cell>
          <cell r="B5202" t="str">
            <v>LUVA DE REDUÇÃO, EM FERRO GALVANIZADO, 1 1/2" X 1", CONEXÃO ROSQUEADA, INSTALADO EM REDE DE ALIMENTAÇÃO PARA SPRINKLER - FORNECIMENTO E INSTALAÇÃO. AF_01/2026</v>
          </cell>
        </row>
        <row r="5203">
          <cell r="A5203">
            <v>92930</v>
          </cell>
          <cell r="B5203" t="str">
            <v>LUVA DE REDUÇÃO, EM FERRO GALVANIZADO, 1 1/2" X 3/4", CONEXÃO ROSQUEADA, INSTALADO EM REDE DE ALIMENTAÇÃO PARA HIDRANTE - FORNECIMENTO E INSTALAÇÃO. AF_01/2026</v>
          </cell>
        </row>
        <row r="5204">
          <cell r="A5204">
            <v>92945</v>
          </cell>
          <cell r="B5204" t="str">
            <v>LUVA DE REDUÇÃO, EM FERRO GALVANIZADO, 1 1/2" X 3/4", CONEXÃO ROSQUEADA, INSTALADO EM REDE DE ALIMENTAÇÃO PARA SPRINKLER - FORNECIMENTO E INSTALAÇÃO. AF_01/2026</v>
          </cell>
        </row>
        <row r="5205">
          <cell r="A5205">
            <v>92925</v>
          </cell>
          <cell r="B5205" t="str">
            <v>LUVA DE REDUÇÃO, EM FERRO GALVANIZADO, 1 1/4" X 1", CONEXÃO ROSQUEADA, INSTALADO EM REDE DE ALIMENTAÇÃO PARA HIDRANTE - FORNECIMENTO E INSTALAÇÃO. AF_01/2026</v>
          </cell>
        </row>
        <row r="5206">
          <cell r="A5206">
            <v>92940</v>
          </cell>
          <cell r="B5206" t="str">
            <v>LUVA DE REDUÇÃO, EM FERRO GALVANIZADO, 1 1/4" X 1", CONEXÃO ROSQUEADA, INSTALADO EM REDE DE ALIMENTAÇÃO PARA SPRINKLER - FORNECIMENTO E INSTALAÇÃO. AF_01/2026</v>
          </cell>
        </row>
        <row r="5207">
          <cell r="A5207">
            <v>92926</v>
          </cell>
          <cell r="B5207" t="str">
            <v>LUVA DE REDUÇÃO, EM FERRO GALVANIZADO, 1 1/4" X 1/2", CONEXÃO ROSQUEADA, INSTALADO EM REDE DE ALIMENTAÇÃO PARA HIDRANTE - FORNECIMENTO E INSTALAÇÃO. AF_01/2026</v>
          </cell>
        </row>
        <row r="5208">
          <cell r="A5208">
            <v>92941</v>
          </cell>
          <cell r="B5208" t="str">
            <v>LUVA DE REDUÇÃO, EM FERRO GALVANIZADO, 1 1/4" X 1/2", CONEXÃO ROSQUEADA, INSTALADO EM REDE DE ALIMENTAÇÃO PARA SPRINKLER - FORNECIMENTO E INSTALAÇÃO. AF_01/2026</v>
          </cell>
        </row>
        <row r="5209">
          <cell r="A5209">
            <v>92927</v>
          </cell>
          <cell r="B5209" t="str">
            <v>LUVA DE REDUÇÃO, EM FERRO GALVANIZADO, 1 1/4" X 3/4", CONEXÃO ROSQUEADA, INSTALADO EM REDE DE ALIMENTAÇÃO PARA HIDRANTE - FORNECIMENTO E INSTALAÇÃO. AF_01/2026</v>
          </cell>
        </row>
        <row r="5210">
          <cell r="A5210">
            <v>92942</v>
          </cell>
          <cell r="B5210" t="str">
            <v>LUVA DE REDUÇÃO, EM FERRO GALVANIZADO, 1 1/4" X 3/4", CONEXÃO ROSQUEADA, INSTALADO EM REDE DE ALIMENTAÇÃO PARA SPRINKLER - FORNECIMENTO E INSTALAÇÃO. AF_01/2026</v>
          </cell>
        </row>
        <row r="5211">
          <cell r="A5211">
            <v>92918</v>
          </cell>
          <cell r="B5211" t="str">
            <v>LUVA DE REDUÇÃO, EM FERRO GALVANIZADO, 1" X 1/2", CONEXÃO ROSQUEADA, INSTALADO EM REDE DE ALIMENTAÇÃO PARA HIDRANTE - FORNECIMENTO E INSTALAÇÃO. AF_01/2026</v>
          </cell>
        </row>
        <row r="5212">
          <cell r="A5212">
            <v>92938</v>
          </cell>
          <cell r="B5212" t="str">
            <v>LUVA DE REDUÇÃO, EM FERRO GALVANIZADO, 1" X 1/2", CONEXÃO ROSQUEADA, INSTALADO EM REDE DE ALIMENTAÇÃO PARA SPRINKLER - FORNECIMENTO E INSTALAÇÃO. AF_01/2026</v>
          </cell>
        </row>
        <row r="5213">
          <cell r="A5213">
            <v>92920</v>
          </cell>
          <cell r="B5213" t="str">
            <v>LUVA DE REDUÇÃO, EM FERRO GALVANIZADO, 1" X 3/4", CONEXÃO ROSQUEADA, INSTALADO EM REDE DE ALIMENTAÇÃO PARA HIDRANTE - FORNECIMENTO E INSTALAÇÃO. AF_01/2026</v>
          </cell>
        </row>
        <row r="5214">
          <cell r="A5214">
            <v>92939</v>
          </cell>
          <cell r="B5214" t="str">
            <v>LUVA DE REDUÇÃO, EM FERRO GALVANIZADO, 1" X 3/4", CONEXÃO ROSQUEADA, INSTALADO EM REDE DE ALIMENTAÇÃO PARA SPRINKLER - FORNECIMENTO E INSTALAÇÃO. AF_01/2026</v>
          </cell>
        </row>
        <row r="5215">
          <cell r="A5215">
            <v>92910</v>
          </cell>
          <cell r="B5215" t="str">
            <v>LUVA DE REDUÇÃO, EM FERRO GALVANIZADO, 2 1/2" X 1 1/2", CONEXÃO ROSQUEADA, INSTALADO EM PRUMADAS - FORNECIMENTO E INSTALAÇÃO. AF_01/2026</v>
          </cell>
        </row>
        <row r="5216">
          <cell r="A5216">
            <v>92934</v>
          </cell>
          <cell r="B5216" t="str">
            <v>LUVA DE REDUÇÃO, EM FERRO GALVANIZADO, 2 1/2" X 1 1/2", CONEXÃO ROSQUEADA, INSTALADO EM REDE DE ALIMENTAÇÃO PARA HIDRANTE - FORNECIMENTO E INSTALAÇÃO. AF_01/2026</v>
          </cell>
        </row>
        <row r="5217">
          <cell r="A5217">
            <v>92949</v>
          </cell>
          <cell r="B5217" t="str">
            <v>LUVA DE REDUÇÃO, EM FERRO GALVANIZADO, 2 1/2" X 1 1/2", CONEXÃO ROSQUEADA, INSTALADO EM REDE DE ALIMENTAÇÃO PARA SPRINKLER - FORNECIMENTO E INSTALAÇÃO. AF_01/2026</v>
          </cell>
        </row>
        <row r="5218">
          <cell r="A5218">
            <v>92911</v>
          </cell>
          <cell r="B5218" t="str">
            <v>LUVA DE REDUÇÃO, EM FERRO GALVANIZADO, 2 1/2" X 2", CONEXÃO ROSQUEADA, INSTALADO EM PRUMADAS - FORNECIMENTO E INSTALAÇÃO. AF_01/2026</v>
          </cell>
        </row>
        <row r="5219">
          <cell r="A5219">
            <v>92935</v>
          </cell>
          <cell r="B5219" t="str">
            <v>LUVA DE REDUÇÃO, EM FERRO GALVANIZADO, 2 1/2" X 2", CONEXÃO ROSQUEADA, INSTALADO EM REDE DE ALIMENTAÇÃO PARA HIDRANTE - FORNECIMENTO E INSTALAÇÃO. AF_01/2026</v>
          </cell>
        </row>
        <row r="5220">
          <cell r="A5220">
            <v>92950</v>
          </cell>
          <cell r="B5220" t="str">
            <v>LUVA DE REDUÇÃO, EM FERRO GALVANIZADO, 2 1/2" X 2", CONEXÃO ROSQUEADA, INSTALADO EM REDE DE ALIMENTAÇÃO PARA SPRINKLER - FORNECIMENTO E INSTALAÇÃO. AF_01/2026</v>
          </cell>
        </row>
        <row r="5221">
          <cell r="A5221">
            <v>92907</v>
          </cell>
          <cell r="B5221" t="str">
            <v>LUVA DE REDUÇÃO, EM FERRO GALVANIZADO, 2" X 1 1/2", CONEXÃO ROSQUEADA, INSTALADO EM PRUMADAS - FORNECIMENTO E INSTALAÇÃO. AF_01/2026</v>
          </cell>
        </row>
        <row r="5222">
          <cell r="A5222">
            <v>92931</v>
          </cell>
          <cell r="B5222" t="str">
            <v>LUVA DE REDUÇÃO, EM FERRO GALVANIZADO, 2" X 1 1/2", CONEXÃO ROSQUEADA, INSTALADO EM REDE DE ALIMENTAÇÃO PARA HIDRANTE - FORNECIMENTO E INSTALAÇÃO. AF_01/2026</v>
          </cell>
        </row>
        <row r="5223">
          <cell r="A5223">
            <v>92946</v>
          </cell>
          <cell r="B5223" t="str">
            <v>LUVA DE REDUÇÃO, EM FERRO GALVANIZADO, 2" X 1 1/2", CONEXÃO ROSQUEADA, INSTALADO EM REDE DE ALIMENTAÇÃO PARA SPRINKLER - FORNECIMENTO E INSTALAÇÃO. AF_01/2026</v>
          </cell>
        </row>
        <row r="5224">
          <cell r="A5224">
            <v>92908</v>
          </cell>
          <cell r="B5224" t="str">
            <v>LUVA DE REDUÇÃO, EM FERRO GALVANIZADO, 2" X 1 1/4", CONEXÃO ROSQUEADA, INSTALADO EM PRUMADAS - FORNECIMENTO E INSTALAÇÃO. AF_01/2026</v>
          </cell>
        </row>
        <row r="5225">
          <cell r="A5225">
            <v>92932</v>
          </cell>
          <cell r="B5225" t="str">
            <v>LUVA DE REDUÇÃO, EM FERRO GALVANIZADO, 2" X 1 1/4", CONEXÃO ROSQUEADA, INSTALADO EM REDE DE ALIMENTAÇÃO PARA HIDRANTE - FORNECIMENTO E INSTALAÇÃO. AF_01/2026</v>
          </cell>
        </row>
        <row r="5226">
          <cell r="A5226">
            <v>92947</v>
          </cell>
          <cell r="B5226" t="str">
            <v>LUVA DE REDUÇÃO, EM FERRO GALVANIZADO, 2" X 1 1/4", CONEXÃO ROSQUEADA, INSTALADO EM REDE DE ALIMENTAÇÃO PARA SPRINKLER - FORNECIMENTO E INSTALAÇÃO. AF_01/2026</v>
          </cell>
        </row>
        <row r="5227">
          <cell r="A5227">
            <v>92909</v>
          </cell>
          <cell r="B5227" t="str">
            <v>LUVA DE REDUÇÃO, EM FERRO GALVANIZADO, 2" X 1", CONEXÃO ROSQUEADA, INSTALADO EM PRUMADAS - FORNECIMENTO E INSTALAÇÃO. AF_01/2026</v>
          </cell>
        </row>
        <row r="5228">
          <cell r="A5228">
            <v>92933</v>
          </cell>
          <cell r="B5228" t="str">
            <v>LUVA DE REDUÇÃO, EM FERRO GALVANIZADO, 2" X 1", CONEXÃO ROSQUEADA, INSTALADO EM REDE DE ALIMENTAÇÃO PARA HIDRANTE - FORNECIMENTO E INSTALAÇÃO. AF_01/2026</v>
          </cell>
        </row>
        <row r="5229">
          <cell r="A5229">
            <v>92948</v>
          </cell>
          <cell r="B5229" t="str">
            <v>LUVA DE REDUÇÃO, EM FERRO GALVANIZADO, 2" X 1", CONEXÃO ROSQUEADA, INSTALADO EM REDE DE ALIMENTAÇÃO PARA SPRINKLER - FORNECIMENTO E INSTALAÇÃO. AF_01/2026</v>
          </cell>
        </row>
        <row r="5230">
          <cell r="A5230">
            <v>92912</v>
          </cell>
          <cell r="B5230" t="str">
            <v>LUVA DE REDUÇÃO, EM FERRO GALVANIZADO, 3" X 1 1/2", CONEXÃO ROSQUEADA, INSTALADO EM PRUMADAS - FORNECIMENTO E INSTALAÇÃO. AF_01/2026</v>
          </cell>
        </row>
        <row r="5231">
          <cell r="A5231">
            <v>92913</v>
          </cell>
          <cell r="B5231" t="str">
            <v>LUVA DE REDUÇÃO, EM FERRO GALVANIZADO, 3" X 2 1/2", CONEXÃO ROSQUEADA, INSTALADO EM PRUMADAS - FORNECIMENTO E INSTALAÇÃO. AF_01/2026</v>
          </cell>
        </row>
        <row r="5232">
          <cell r="A5232">
            <v>92936</v>
          </cell>
          <cell r="B5232" t="str">
            <v>LUVA DE REDUÇÃO, EM FERRO GALVANIZADO, 3" X 2 1/2", CONEXÃO ROSQUEADA, INSTALADO EM REDE DE ALIMENTAÇÃO PARA HIDRANTE - FORNECIMENTO E INSTALAÇÃO. AF_01/2026</v>
          </cell>
        </row>
        <row r="5233">
          <cell r="A5233">
            <v>92951</v>
          </cell>
          <cell r="B5233" t="str">
            <v>LUVA DE REDUÇÃO, EM FERRO GALVANIZADO, 3" X 2 1/2", CONEXÃO ROSQUEADA, INSTALADO EM REDE DE ALIMENTAÇÃO PARA SPRINKLER - FORNECIMENTO E INSTALAÇÃO. AF_01/2026</v>
          </cell>
        </row>
        <row r="5234">
          <cell r="A5234">
            <v>92914</v>
          </cell>
          <cell r="B5234" t="str">
            <v>LUVA DE REDUÇÃO, EM FERRO GALVANIZADO, 3" X 2", CONEXÃO ROSQUEADA, INSTALADO EM PRUMADAS - FORNECIMENTO E INSTALAÇÃO. AF_01/2026</v>
          </cell>
        </row>
        <row r="5235">
          <cell r="A5235">
            <v>92937</v>
          </cell>
          <cell r="B5235" t="str">
            <v>LUVA DE REDUÇÃO, EM FERRO GALVANIZADO, 3" X 2", CONEXÃO ROSQUEADA, INSTALADO EM REDE DE ALIMENTAÇÃO PARA HIDRANTE - FORNECIMENTO E INSTALAÇÃO. AF_01/2026</v>
          </cell>
        </row>
        <row r="5236">
          <cell r="A5236">
            <v>92952</v>
          </cell>
          <cell r="B5236" t="str">
            <v>LUVA DE REDUÇÃO, EM FERRO GALVANIZADO, 3" X 2", CONEXÃO ROSQUEADA, INSTALADO EM REDE DE ALIMENTAÇÃO PARA SPRINKLER - FORNECIMENTO E INSTALAÇÃO. AF_01/2026</v>
          </cell>
        </row>
        <row r="5237">
          <cell r="A5237">
            <v>92953</v>
          </cell>
          <cell r="B5237" t="str">
            <v>LUVA DE REDUÇÃO, EM FERRO GALVANIZADO, 3/4" X 1/2", CONEXÃO ROSQUEADA, INSTALADO EM RAMAIS E SUB-RAMAIS DE GÁS - FORNECIMENTO E INSTALAÇÃO. AF_01/2026</v>
          </cell>
        </row>
        <row r="5238">
          <cell r="A5238">
            <v>101921</v>
          </cell>
          <cell r="B5238" t="str">
            <v>LUVA DE REDUÇÃO, EM FERRO GALVANIZADO, 4" X 2 1/2", CONEXÃO ROSQUEADA, INSTALADO EM PRUMADAS - FORNECIMENTO E INSTALAÇÃO. AF_01/2026</v>
          </cell>
        </row>
        <row r="5239">
          <cell r="A5239">
            <v>101930</v>
          </cell>
          <cell r="B5239" t="str">
            <v>LUVA DE REDUÇÃO, EM FERRO GALVANIZADO, 4" X 2 1/2", CONEXÃO ROSQUEADA, INSTALADO EM REDE DE ALIMENTAÇÃO PARA HIDRANTE - FORNECIMENTO E INSTALAÇÃO. AF_01/2026</v>
          </cell>
        </row>
        <row r="5240">
          <cell r="A5240">
            <v>101922</v>
          </cell>
          <cell r="B5240" t="str">
            <v>LUVA DE REDUÇÃO, EM FERRO GALVANIZADO, 4" X 2", CONEXÃO ROSQUEADA, INSTALADO EM PRUMADAS - FORNECIMENTO E INSTALAÇÃO. AF_01/2026</v>
          </cell>
        </row>
        <row r="5241">
          <cell r="A5241">
            <v>101931</v>
          </cell>
          <cell r="B5241" t="str">
            <v>LUVA DE REDUÇÃO, EM FERRO GALVANIZADO, 4" X 2", CONEXÃO ROSQUEADA, INSTALADO EM REDE DE ALIMENTAÇÃO PARA HIDRANTE - FORNECIMENTO E INSTALAÇÃO. AF_01/2026</v>
          </cell>
        </row>
        <row r="5242">
          <cell r="A5242">
            <v>101923</v>
          </cell>
          <cell r="B5242" t="str">
            <v>LUVA DE REDUÇÃO, EM FERRO GALVANIZADO, 4" X 3", CONEXÃO ROSQUEADA, INSTALADO EM PRUMADAS - FORNECIMENTO E INSTALAÇÃO. AF_01/2026</v>
          </cell>
        </row>
        <row r="5243">
          <cell r="A5243">
            <v>101932</v>
          </cell>
          <cell r="B5243" t="str">
            <v>LUVA DE REDUÇÃO, EM FERRO GALVANIZADO, 4" X 3", CONEXÃO ROSQUEADA, INSTALADO EM REDE DE ALIMENTAÇÃO PARA HIDRANTE - FORNECIMENTO E INSTALAÇÃO. AF_01/2026</v>
          </cell>
        </row>
        <row r="5244">
          <cell r="A5244">
            <v>97537</v>
          </cell>
          <cell r="B5244" t="str">
            <v>LUVA, EM AÇO, CONEXÃO SOLDADA, DN 15 (1/2"), INSTALADO EM RAMAIS E SUB-RAMAIS DE GÁS - FORNECIMENTO E INSTALAÇÃO. AF_01/2026</v>
          </cell>
        </row>
        <row r="5245">
          <cell r="A5245">
            <v>97540</v>
          </cell>
          <cell r="B5245" t="str">
            <v>LUVA, EM AÇO, CONEXÃO SOLDADA, DN 20 (3/4"), INSTALADO EM RAMAIS E SUB-RAMAIS DE GÁS - FORNECIMENTO E INSTALAÇÃO. AF_01/2026</v>
          </cell>
        </row>
        <row r="5246">
          <cell r="A5246">
            <v>97543</v>
          </cell>
          <cell r="B5246" t="str">
            <v>LUVA, EM AÇO, CONEXÃO SOLDADA, DN 25 (1"), INSTALADO EM RAMAIS E SUB-RAMAIS DE GÁS - FORNECIMENTO E INSTALAÇÃO. AF_01/2026</v>
          </cell>
        </row>
        <row r="5247">
          <cell r="A5247">
            <v>97461</v>
          </cell>
          <cell r="B5247" t="str">
            <v>LUVA, EM AÇO, CONEXÃO SOLDADA, DN 25 (1"), INSTALADO EM REDE DE ALIMENTAÇÃO PARA HIDRANTE - FORNECIMENTO E INSTALAÇÃO. AF_01/2026</v>
          </cell>
        </row>
        <row r="5248">
          <cell r="A5248">
            <v>97499</v>
          </cell>
          <cell r="B5248" t="str">
            <v>LUVA, EM AÇO, CONEXÃO SOLDADA, DN 25 (1"), INSTALADO EM REDE DE ALIMENTAÇÃO PARA SPRINKLER - FORNECIMENTO E INSTALAÇÃO. AF_01/2026</v>
          </cell>
        </row>
        <row r="5249">
          <cell r="A5249">
            <v>97464</v>
          </cell>
          <cell r="B5249" t="str">
            <v>LUVA, EM AÇO, CONEXÃO SOLDADA, DN 32 (1 1/4"), INSTALADO EM REDE DE ALIMENTAÇÃO PARA HIDRANTE - FORNECIMENTO E INSTALAÇÃO. AF_01/2026</v>
          </cell>
        </row>
        <row r="5250">
          <cell r="A5250">
            <v>97502</v>
          </cell>
          <cell r="B5250" t="str">
            <v>LUVA, EM AÇO, CONEXÃO SOLDADA, DN 32 (1 1/4"), INSTALADO EM REDE DE ALIMENTAÇÃO PARA SPRINKLER - FORNECIMENTO E INSTALAÇÃO. AF_01/2026</v>
          </cell>
        </row>
        <row r="5251">
          <cell r="A5251">
            <v>97467</v>
          </cell>
          <cell r="B5251" t="str">
            <v>LUVA, EM AÇO, CONEXÃO SOLDADA, DN 40 (1 1/2"), INSTALADO EM REDE DE ALIMENTAÇÃO PARA HIDRANTE - FORNECIMENTO E INSTALAÇÃO. AF_01/2026</v>
          </cell>
        </row>
        <row r="5252">
          <cell r="A5252">
            <v>97505</v>
          </cell>
          <cell r="B5252" t="str">
            <v>LUVA, EM AÇO, CONEXÃO SOLDADA, DN 40 (1 1/2"), INSTALADO EM REDE DE ALIMENTAÇÃO PARA SPRINKLER - FORNECIMENTO E INSTALAÇÃO. AF_01/2026</v>
          </cell>
        </row>
        <row r="5253">
          <cell r="A5253">
            <v>97443</v>
          </cell>
          <cell r="B5253" t="str">
            <v>LUVA, EM AÇO, CONEXÃO SOLDADA, DN 50 (2"), INSTALADO EM PRUMADAS - FORNECIMENTO E INSTALAÇÃO. AF_01/2026</v>
          </cell>
        </row>
        <row r="5254">
          <cell r="A5254">
            <v>97470</v>
          </cell>
          <cell r="B5254" t="str">
            <v>LUVA, EM AÇO, CONEXÃO SOLDADA, DN 50 (2"), INSTALADO EM REDE DE ALIMENTAÇÃO PARA HIDRANTE - FORNECIMENTO E INSTALAÇÃO. AF_01/2026</v>
          </cell>
        </row>
        <row r="5255">
          <cell r="A5255">
            <v>97508</v>
          </cell>
          <cell r="B5255" t="str">
            <v>LUVA, EM AÇO, CONEXÃO SOLDADA, DN 50 (2"), INSTALADO EM REDE DE ALIMENTAÇÃO PARA SPRINKLER - FORNECIMENTO E INSTALAÇÃO. AF_01/2026</v>
          </cell>
        </row>
        <row r="5256">
          <cell r="A5256">
            <v>97446</v>
          </cell>
          <cell r="B5256" t="str">
            <v>LUVA, EM AÇO, CONEXÃO SOLDADA, DN 65 (2 1/2"), INSTALADO EM PRUMADAS - FORNECIMENTO E INSTALAÇÃO. AF_01/2026</v>
          </cell>
        </row>
        <row r="5257">
          <cell r="A5257">
            <v>97474</v>
          </cell>
          <cell r="B5257" t="str">
            <v>LUVA, EM AÇO, CONEXÃO SOLDADA, DN 65 (2 1/2"), INSTALADO EM REDE DE ALIMENTAÇÃO PARA HIDRANTE - FORNECIMENTO E INSTALAÇÃO. AF_01/2026</v>
          </cell>
        </row>
        <row r="5258">
          <cell r="A5258">
            <v>97511</v>
          </cell>
          <cell r="B5258" t="str">
            <v>LUVA, EM AÇO, CONEXÃO SOLDADA, DN 65 (2 1/2"), INSTALADO EM REDE DE ALIMENTAÇÃO PARA SPRINKLER - FORNECIMENTO E INSTALAÇÃO. AF_01/2026</v>
          </cell>
        </row>
        <row r="5259">
          <cell r="A5259">
            <v>97449</v>
          </cell>
          <cell r="B5259" t="str">
            <v>LUVA, EM AÇO, CONEXÃO SOLDADA, DN 80 (3"), INSTALADO EM PRUMADAS - FORNECIMENTO E INSTALAÇÃO. AF_01/2026</v>
          </cell>
        </row>
        <row r="5260">
          <cell r="A5260">
            <v>97477</v>
          </cell>
          <cell r="B5260" t="str">
            <v>LUVA, EM AÇO, CONEXÃO SOLDADA, DN 80 (3"), INSTALADO EM REDE DE ALIMENTAÇÃO PARA HIDRANTE - FORNECIMENTO E INSTALAÇÃO. AF_01/2026</v>
          </cell>
        </row>
        <row r="5261">
          <cell r="A5261">
            <v>97514</v>
          </cell>
          <cell r="B5261" t="str">
            <v>LUVA, EM AÇO, CONEXÃO SOLDADA, DN 80 (3"), INSTALADO EM REDE DE ALIMENTAÇÃO PARA SPRINKLER - FORNECIMENTO E INSTALAÇÃO. AF_01/2026</v>
          </cell>
        </row>
        <row r="5262">
          <cell r="A5262">
            <v>101920</v>
          </cell>
          <cell r="B5262" t="str">
            <v>LUVA, EM FERRO GALVANIZADO, 4", CONEXÃO ROSQUEADA, INSTALADO EM PRUMADAS - FORNECIMENTO E INSTALAÇÃO. AF_01/2026</v>
          </cell>
        </row>
        <row r="5263">
          <cell r="A5263">
            <v>101929</v>
          </cell>
          <cell r="B5263" t="str">
            <v>LUVA, EM FERRO GALVANIZADO, 4", CONEXÃO ROSQUEADA, INSTALADO EM REDE DE ALIMENTAÇÃO PARA HIDRANTE - FORNECIMENTO E INSTALAÇÃO. AF_01/2026</v>
          </cell>
        </row>
        <row r="5264">
          <cell r="A5264">
            <v>92693</v>
          </cell>
          <cell r="B5264" t="str">
            <v>LUVA, EM FERRO GALVANIZADO, CONEXÃO ROSQUEADA, DN 15 (1/2"), INSTALADO EM RAMAIS E SUB-RAMAIS DE GÁS - FORNECIMENTO E INSTALAÇÃO. AF_01/2026</v>
          </cell>
        </row>
        <row r="5265">
          <cell r="A5265">
            <v>92695</v>
          </cell>
          <cell r="B5265" t="str">
            <v>LUVA, EM FERRO GALVANIZADO, CONEXÃO ROSQUEADA, DN 20 (3/4"), INSTALADO EM RAMAIS E SUB-RAMAIS DE GÁS - FORNECIMENTO E INSTALAÇÃO. AF_01/2026</v>
          </cell>
        </row>
        <row r="5266">
          <cell r="A5266">
            <v>92697</v>
          </cell>
          <cell r="B5266" t="str">
            <v>LUVA, EM FERRO GALVANIZADO, CONEXÃO ROSQUEADA, DN 25 (1"), INSTALADO EM RAMAIS E SUB-RAMAIS DE GÁS - FORNECIMENTO E INSTALAÇÃO. AF_01/2026</v>
          </cell>
        </row>
        <row r="5267">
          <cell r="A5267">
            <v>92658</v>
          </cell>
          <cell r="B5267" t="str">
            <v>LUVA, EM FERRO GALVANIZADO, CONEXÃO ROSQUEADA, DN 25 (1"), INSTALADO EM REDE DE ALIMENTAÇÃO PARA SPRINKLER - FORNECIMENTO E INSTALAÇÃO. AF_01/2026</v>
          </cell>
        </row>
        <row r="5268">
          <cell r="A5268">
            <v>92660</v>
          </cell>
          <cell r="B5268" t="str">
            <v>LUVA, EM FERRO GALVANIZADO, CONEXÃO ROSQUEADA, DN 32 (1 1/4"), INSTALADO EM REDE DE ALIMENTAÇÃO PARA SPRINKLER - FORNECIMENTO E INSTALAÇÃO. AF_01/2026</v>
          </cell>
        </row>
        <row r="5269">
          <cell r="A5269">
            <v>92662</v>
          </cell>
          <cell r="B5269" t="str">
            <v>LUVA, EM FERRO GALVANIZADO, CONEXÃO ROSQUEADA, DN 40 (1 1/2"), INSTALADO EM REDE DE ALIMENTAÇÃO PARA SPRINKLER - FORNECIMENTO E INSTALAÇÃO. AF_01/2026</v>
          </cell>
        </row>
        <row r="5270">
          <cell r="A5270">
            <v>92664</v>
          </cell>
          <cell r="B5270" t="str">
            <v>LUVA, EM FERRO GALVANIZADO, CONEXÃO ROSQUEADA, DN 50 (2"), INSTALADO EM REDE DE ALIMENTAÇÃO PARA SPRINKLER - FORNECIMENTO E INSTALAÇÃO. AF_01/2026</v>
          </cell>
        </row>
        <row r="5271">
          <cell r="A5271">
            <v>92666</v>
          </cell>
          <cell r="B5271" t="str">
            <v>LUVA, EM FERRO GALVANIZADO, CONEXÃO ROSQUEADA, DN 65 (2 1/2"), INSTALADO EM REDE DE ALIMENTAÇÃO PARA SPRINKLER - FORNECIMENTO E INSTALAÇÃO. AF_01/2026</v>
          </cell>
        </row>
        <row r="5272">
          <cell r="A5272">
            <v>92668</v>
          </cell>
          <cell r="B5272" t="str">
            <v>LUVA, EM FERRO GALVANIZADO, CONEXÃO ROSQUEADA, DN 80 (3"), INSTALADO EM REDE DE ALIMENTAÇÃO PARA SPRINKLER - FORNECIMENTO E INSTALAÇÃO. AF_01/2026</v>
          </cell>
        </row>
        <row r="5273">
          <cell r="A5273">
            <v>92370</v>
          </cell>
          <cell r="B5273" t="str">
            <v>LUVA, EM FERRO GALVANIZADO, DN 25 (1"), CONEXÃO ROSQUEADA, INSTALADO EM REDE DE ALIMENTAÇÃO PARA HIDRANTE - FORNECIMENTO E INSTALAÇÃO. AF_01/2026</v>
          </cell>
        </row>
        <row r="5274">
          <cell r="A5274">
            <v>92372</v>
          </cell>
          <cell r="B5274" t="str">
            <v>LUVA, EM FERRO GALVANIZADO, DN 32 (1 1/4"), CONEXÃO ROSQUEADA, INSTALADO EM REDE DE ALIMENTAÇÃO PARA HIDRANTE - FORNECIMENTO E INSTALAÇÃO. AF_01/2026</v>
          </cell>
        </row>
        <row r="5275">
          <cell r="A5275">
            <v>92374</v>
          </cell>
          <cell r="B5275" t="str">
            <v>LUVA, EM FERRO GALVANIZADO, DN 40 (1 1/2"), CONEXÃO ROSQUEADA, INSTALADO EM REDE DE ALIMENTAÇÃO PARA HIDRANTE - FORNECIMENTO E INSTALAÇÃO. AF_01/2026</v>
          </cell>
        </row>
        <row r="5276">
          <cell r="A5276">
            <v>92345</v>
          </cell>
          <cell r="B5276" t="str">
            <v>LUVA, EM FERRO GALVANIZADO, DN 50 (2"), CONEXÃO ROSQUEADA, INSTALADO EM PRUMADAS - FORNECIMENTO E INSTALAÇÃO. AF_01/2026</v>
          </cell>
        </row>
        <row r="5277">
          <cell r="A5277">
            <v>92376</v>
          </cell>
          <cell r="B5277" t="str">
            <v>LUVA, EM FERRO GALVANIZADO, DN 50 (2"), CONEXÃO ROSQUEADA, INSTALADO EM REDE DE ALIMENTAÇÃO PARA HIDRANTE - FORNECIMENTO E INSTALAÇÃO. AF_01/2026</v>
          </cell>
        </row>
        <row r="5278">
          <cell r="A5278">
            <v>92347</v>
          </cell>
          <cell r="B5278" t="str">
            <v>LUVA, EM FERRO GALVANIZADO, DN 65 (2 1/2"), CONEXÃO ROSQUEADA, INSTALADO EM PRUMADAS - FORNECIMENTO E INSTALAÇÃO. AF_01/2026</v>
          </cell>
        </row>
        <row r="5279">
          <cell r="A5279">
            <v>92378</v>
          </cell>
          <cell r="B5279" t="str">
            <v>LUVA, EM FERRO GALVANIZADO, DN 65 (2 1/2"), CONEXÃO ROSQUEADA, INSTALADO EM REDE DE ALIMENTAÇÃO PARA HIDRANTE - FORNECIMENTO E INSTALAÇÃO. AF_01/2026</v>
          </cell>
        </row>
        <row r="5280">
          <cell r="A5280">
            <v>92349</v>
          </cell>
          <cell r="B5280" t="str">
            <v>LUVA, EM FERRO GALVANIZADO, DN 80 (3"), CONEXÃO ROSQUEADA, INSTALADO EM PRUMADAS - FORNECIMENTO E INSTALAÇÃO. AF_01/2026</v>
          </cell>
        </row>
        <row r="5281">
          <cell r="A5281">
            <v>92380</v>
          </cell>
          <cell r="B5281" t="str">
            <v>LUVA, EM FERRO GALVANIZADO, DN 80 (3"), CONEXÃO ROSQUEADA, INSTALADO EM REDE DE ALIMENTAÇÃO PARA HIDRANTE - FORNECIMENTO E INSTALAÇÃO. AF_01/2026</v>
          </cell>
        </row>
        <row r="5282">
          <cell r="A5282">
            <v>101917</v>
          </cell>
          <cell r="B5282" t="str">
            <v>MANÔMETRO 0 A 200 PSI (0 A 14 KGF/CM2), D = 50MM - FORNECIMENTO E INSTALAÇÃO. AF_01/2026</v>
          </cell>
        </row>
        <row r="5283">
          <cell r="A5283">
            <v>101924</v>
          </cell>
          <cell r="B5283" t="str">
            <v>NIPLE, EM FERRO GALVANIZADO, 4", CONEXÃO ROSQUEADA, INSTALADO EM PRUMADAS - FORNECIMENTO E INSTALAÇÃO. AF_01/2026</v>
          </cell>
        </row>
        <row r="5284">
          <cell r="A5284">
            <v>101933</v>
          </cell>
          <cell r="B5284" t="str">
            <v>NIPLE, EM FERRO GALVANIZADO, 4", CONEXÃO ROSQUEADA, INSTALADO EM REDE DE ALIMENTAÇÃO PARA HIDRANTE - FORNECIMENTO E INSTALAÇÃO. AF_01/2026</v>
          </cell>
        </row>
        <row r="5285">
          <cell r="A5285">
            <v>92692</v>
          </cell>
          <cell r="B5285" t="str">
            <v>NIPLE, EM FERRO GALVANIZADO, CONEXÃO ROSQUEADA, DN 15 (1/2"), INSTALADO EM RAMAIS E SUB-RAMAIS DE GÁS - FORNECIMENTO E INSTALAÇÃO. AF_01/2026</v>
          </cell>
        </row>
        <row r="5286">
          <cell r="A5286">
            <v>92694</v>
          </cell>
          <cell r="B5286" t="str">
            <v>NIPLE, EM FERRO GALVANIZADO, CONEXÃO ROSQUEADA, DN 20 (3/4"), INSTALADO EM RAMAIS E SUB-RAMAIS DE GÁS - FORNECIMENTO E INSTALAÇÃO. AF_01/2026</v>
          </cell>
        </row>
        <row r="5287">
          <cell r="A5287">
            <v>92696</v>
          </cell>
          <cell r="B5287" t="str">
            <v>NIPLE, EM FERRO GALVANIZADO, CONEXÃO ROSQUEADA, DN 25 (1"), INSTALADO EM RAMAIS E SUB-RAMAIS DE GÁS - FORNECIMENTO E INSTALAÇÃO. AF_01/2026</v>
          </cell>
        </row>
        <row r="5288">
          <cell r="A5288">
            <v>92657</v>
          </cell>
          <cell r="B5288" t="str">
            <v>NIPLE, EM FERRO GALVANIZADO, CONEXÃO ROSQUEADA, DN 25 (1"), INSTALADO EM REDE DE ALIMENTAÇÃO PARA SPRINKLER - FORNECIMENTO E INSTALAÇÃO. AF_01/2026</v>
          </cell>
        </row>
        <row r="5289">
          <cell r="A5289">
            <v>92659</v>
          </cell>
          <cell r="B5289" t="str">
            <v>NIPLE, EM FERRO GALVANIZADO, CONEXÃO ROSQUEADA, DN 32 (1 1/4"), INSTALADO EM REDE DE ALIMENTAÇÃO PARA SPRINKLER - FORNECIMENTO E INSTALAÇÃO. AF_01/2026</v>
          </cell>
        </row>
        <row r="5290">
          <cell r="A5290">
            <v>92661</v>
          </cell>
          <cell r="B5290" t="str">
            <v>NIPLE, EM FERRO GALVANIZADO, CONEXÃO ROSQUEADA, DN 40 (1 1/2"), INSTALADO EM REDE DE ALIMENTAÇÃO PARA SPRINKLER - FORNECIMENTO E INSTALAÇÃO. AF_01/2026</v>
          </cell>
        </row>
        <row r="5291">
          <cell r="A5291">
            <v>92663</v>
          </cell>
          <cell r="B5291" t="str">
            <v>NIPLE, EM FERRO GALVANIZADO, CONEXÃO ROSQUEADA, DN 50 (2"), INSTALADO EM REDE DE ALIMENTAÇÃO PARA SPRINKLER - FORNECIMENTO E INSTALAÇÃO. AF_01/2026</v>
          </cell>
        </row>
        <row r="5292">
          <cell r="A5292">
            <v>92665</v>
          </cell>
          <cell r="B5292" t="str">
            <v>NIPLE, EM FERRO GALVANIZADO, CONEXÃO ROSQUEADA, DN 65 (2 1/2"), INSTALADO EM REDE DE ALIMENTAÇÃO PARA SPRINKLER - FORNECIMENTO E INSTALAÇÃO. AF_01/2026</v>
          </cell>
        </row>
        <row r="5293">
          <cell r="A5293">
            <v>92667</v>
          </cell>
          <cell r="B5293" t="str">
            <v>NIPLE, EM FERRO GALVANIZADO, CONEXÃO ROSQUEADA, DN 80 (3"), INSTALADO EM REDE DE ALIMENTAÇÃO PARA SPRINKLER - FORNECIMENTO E INSTALAÇÃO. AF_01/2026</v>
          </cell>
        </row>
        <row r="5294">
          <cell r="A5294">
            <v>92369</v>
          </cell>
          <cell r="B5294" t="str">
            <v>NIPLE, EM FERRO GALVANIZADO, DN 25 (1"), CONEXÃO ROSQUEADA, INSTALADO EM REDE DE ALIMENTAÇÃO PARA HIDRANTE - FORNECIMENTO E INSTALAÇÃO. AF_01/2026</v>
          </cell>
        </row>
        <row r="5295">
          <cell r="A5295">
            <v>92371</v>
          </cell>
          <cell r="B5295" t="str">
            <v>NIPLE, EM FERRO GALVANIZADO, DN 32 (1 1/4"), CONEXÃO ROSQUEADA, INSTALADO EM REDE DE ALIMENTAÇÃO PARA HIDRANTE - FORNECIMENTO E INSTALAÇÃO. AF_01/2026</v>
          </cell>
        </row>
        <row r="5296">
          <cell r="A5296">
            <v>92373</v>
          </cell>
          <cell r="B5296" t="str">
            <v>NIPLE, EM FERRO GALVANIZADO, DN 40 (1 1/2"), CONEXÃO ROSQUEADA, INSTALADO EM REDE DE ALIMENTAÇÃO PARA HIDRANTE - FORNECIMENTO E INSTALAÇÃO. AF_01/2026</v>
          </cell>
        </row>
        <row r="5297">
          <cell r="A5297">
            <v>92344</v>
          </cell>
          <cell r="B5297" t="str">
            <v>NIPLE, EM FERRO GALVANIZADO, DN 50 (2"), CONEXÃO ROSQUEADA, INSTALADO EM PRUMADAS - FORNECIMENTO E INSTALAÇÃO. AF_01/2026</v>
          </cell>
        </row>
        <row r="5298">
          <cell r="A5298">
            <v>92375</v>
          </cell>
          <cell r="B5298" t="str">
            <v>NIPLE, EM FERRO GALVANIZADO, DN 50 (2"), CONEXÃO ROSQUEADA, INSTALADO EM REDE DE ALIMENTAÇÃO PARA HIDRANTE - FORNECIMENTO E INSTALAÇÃO. AF_01/2026</v>
          </cell>
        </row>
        <row r="5299">
          <cell r="A5299">
            <v>92346</v>
          </cell>
          <cell r="B5299" t="str">
            <v>NIPLE, EM FERRO GALVANIZADO, DN 65 (2 1/2"), CONEXÃO ROSQUEADA, INSTALADO EM PRUMADAS - FORNECIMENTO E INSTALAÇÃO. AF_01/2026</v>
          </cell>
        </row>
        <row r="5300">
          <cell r="A5300">
            <v>92377</v>
          </cell>
          <cell r="B5300" t="str">
            <v>NIPLE, EM FERRO GALVANIZADO, DN 65 (2 1/2"), CONEXÃO ROSQUEADA, INSTALADO EM REDE DE ALIMENTAÇÃO PARA HIDRANTE - FORNECIMENTO E INSTALAÇÃO. AF_01/2026</v>
          </cell>
        </row>
        <row r="5301">
          <cell r="A5301">
            <v>92348</v>
          </cell>
          <cell r="B5301" t="str">
            <v>NIPLE, EM FERRO GALVANIZADO, DN 80 (3"), CONEXÃO ROSQUEADA, INSTALADO EM PRUMADAS - FORNECIMENTO E INSTALAÇÃO. AF_01/2026</v>
          </cell>
        </row>
        <row r="5302">
          <cell r="A5302">
            <v>92379</v>
          </cell>
          <cell r="B5302" t="str">
            <v>NIPLE, EM FERRO GALVANIZADO, DN 80 (3"), CONEXÃO ROSQUEADA, INSTALADO EM REDE DE ALIMENTAÇÃO PARA HIDRANTE - FORNECIMENTO E INSTALAÇÃO. AF_01/2026</v>
          </cell>
        </row>
        <row r="5303">
          <cell r="A5303">
            <v>106677</v>
          </cell>
          <cell r="B5303" t="str">
            <v>REGISTRO DE RECALQUE, HIDRANTE SUBTERRÂNEO PREDIAL, 65 MM - FORNECIMENTO E INSTALAÇÃO. AF_01/2026</v>
          </cell>
        </row>
        <row r="5304">
          <cell r="A5304">
            <v>95696</v>
          </cell>
          <cell r="B5304" t="str">
            <v>SPRINKLER TIPO PENDENTE, 68 °C, UNIÃO POR ROSCA DN 15 (1/2") - FORNECIMENTO E INSTALAÇÃO. AF_01/2026</v>
          </cell>
        </row>
        <row r="5305">
          <cell r="A5305">
            <v>92335</v>
          </cell>
          <cell r="B5305" t="str">
            <v>TUBO DE AÇO GALVANIZADO COM COSTURA, CLASSE MÉDIA, CONEXÃO RANHURADA, DN 50 (2"), INSTALADO EM PRUMADAS - FORNECIMENTO E INSTALAÇÃO. AF_01/2026</v>
          </cell>
        </row>
        <row r="5306">
          <cell r="A5306">
            <v>92336</v>
          </cell>
          <cell r="B5306" t="str">
            <v>TUBO DE AÇO GALVANIZADO COM COSTURA, CLASSE MÉDIA, CONEXÃO RANHURADA, DN 65 (2 1/2"), INSTALADO EM PRUMADAS - FORNECIMENTO E INSTALAÇÃO. AF_01/2026</v>
          </cell>
        </row>
        <row r="5307">
          <cell r="A5307">
            <v>92337</v>
          </cell>
          <cell r="B5307" t="str">
            <v>TUBO DE AÇO GALVANIZADO COM COSTURA, CLASSE MÉDIA, CONEXÃO RANHURADA, DN 80 (3"), INSTALADO EM PRUMADAS - FORNECIMENTO E INSTALAÇÃO. AF_01/2026</v>
          </cell>
        </row>
        <row r="5308">
          <cell r="A5308">
            <v>92687</v>
          </cell>
          <cell r="B5308" t="str">
            <v>TUBO DE AÇO GALVANIZADO COM COSTURA, CLASSE MÉDIA, CONEXÃO ROSQUEADA, DN 15 (1/2"), INSTALADO EM RAMAIS E SUB-RAMAIS DE GÁS - FORNECIMENTO E INSTALAÇÃO. AF_01/2026</v>
          </cell>
        </row>
        <row r="5309">
          <cell r="A5309">
            <v>92688</v>
          </cell>
          <cell r="B5309" t="str">
            <v>TUBO DE AÇO GALVANIZADO COM COSTURA, CLASSE MÉDIA, CONEXÃO ROSQUEADA, DN 20 (3/4"), INSTALADO EM RAMAIS E SUB-RAMAIS DE GÁS - FORNECIMENTO E INSTALAÇÃO. AF_01/2026</v>
          </cell>
        </row>
        <row r="5310">
          <cell r="A5310">
            <v>97536</v>
          </cell>
          <cell r="B5310" t="str">
            <v>TUBO DE AÇO GALVANIZADO COM COSTURA, CLASSE MÉDIA, CONEXÃO ROSQUEADA, DN 25 (1"), INSTALADO EM RAMAIS E SUB-RAMAIS DE GÁS - FORNECIMENTO E INSTALAÇÃO. AF_01/2026</v>
          </cell>
        </row>
        <row r="5311">
          <cell r="A5311">
            <v>97535</v>
          </cell>
          <cell r="B5311" t="str">
            <v>TUBO DE AÇO GALVANIZADO COM COSTURA, CLASSE MÉDIA, CONEXÃO ROSQUEADA, DN 25 (1"), INSTALADO EM REDE DE ALIMENTAÇÃO PARA SPRINKLER - FORNECIMENTO E INSTALAÇÃO. AF_01/2026</v>
          </cell>
        </row>
        <row r="5312">
          <cell r="A5312">
            <v>92652</v>
          </cell>
          <cell r="B5312" t="str">
            <v>TUBO DE AÇO GALVANIZADO COM COSTURA, CLASSE MÉDIA, CONEXÃO ROSQUEADA, DN 32 (1 1/4"), INSTALADO EM REDE DE ALIMENTAÇÃO PARA SPRINKLER - FORNECIMENTO E INSTALAÇÃO. AF_01/2026</v>
          </cell>
        </row>
        <row r="5313">
          <cell r="A5313">
            <v>92653</v>
          </cell>
          <cell r="B5313" t="str">
            <v>TUBO DE AÇO GALVANIZADO COM COSTURA, CLASSE MÉDIA, CONEXÃO ROSQUEADA, DN 40 (1 1/2"), INSTALADO EM REDE DE ALIMENTAÇÃO PARA SPRINKLER - FORNECIMENTO E INSTALAÇÃO. AF_01/2026</v>
          </cell>
        </row>
        <row r="5314">
          <cell r="A5314">
            <v>92654</v>
          </cell>
          <cell r="B5314" t="str">
            <v>TUBO DE AÇO GALVANIZADO COM COSTURA, CLASSE MÉDIA, CONEXÃO ROSQUEADA, DN 50 (2"), INSTALADO EM REDE DE ALIMENTAÇÃO PARA SPRINKLER - FORNECIMENTO E INSTALAÇÃO. AF_01/2026</v>
          </cell>
        </row>
        <row r="5315">
          <cell r="A5315">
            <v>92655</v>
          </cell>
          <cell r="B5315" t="str">
            <v>TUBO DE AÇO GALVANIZADO COM COSTURA, CLASSE MÉDIA, CONEXÃO ROSQUEADA, DN 65 (2 1/2"), INSTALADO EM REDE DE ALIMENTAÇÃO PARA SPRINKLER - FORNECIMENTO E INSTALAÇÃO. AF_01/2026</v>
          </cell>
        </row>
        <row r="5316">
          <cell r="A5316">
            <v>92656</v>
          </cell>
          <cell r="B5316" t="str">
            <v>TUBO DE AÇO GALVANIZADO COM COSTURA, CLASSE MÉDIA, CONEXÃO ROSQUEADA, DN 80 (3"), INSTALADO EM REDE DE ALIMENTAÇÃO PARA SPRINKLER - FORNECIMENTO E INSTALAÇÃO. AF_01/2026</v>
          </cell>
        </row>
        <row r="5317">
          <cell r="A5317">
            <v>101918</v>
          </cell>
          <cell r="B5317" t="str">
            <v>TUBO DE AÇO GALVANIZADO COM COSTURA, CLASSE MÉDIA, DN 100 (4"), CONEXÃO ROSQUEADA, INSTALADO EM PRUMADAS - FORNECIMENTO E INSTALAÇÃO. AF_01/2026</v>
          </cell>
        </row>
        <row r="5318">
          <cell r="A5318">
            <v>101927</v>
          </cell>
          <cell r="B5318" t="str">
            <v>TUBO DE AÇO GALVANIZADO COM COSTURA, CLASSE MÉDIA, DN 100 (4"), CONEXÃO ROSQUEADA, INSTALADO EM REDE DE ALIMENTAÇÃO PARA HIDRANTE - FORNECIMENTO E INSTALAÇÃO. AF_01/2026</v>
          </cell>
        </row>
        <row r="5319">
          <cell r="A5319">
            <v>97498</v>
          </cell>
          <cell r="B5319" t="str">
            <v>TUBO DE AÇO GALVANIZADO COM COSTURA, CLASSE MÉDIA, DN 25 (1"), CONEXÃO ROSQUEADA, INSTALADO EM REDE DE ALIMENTAÇÃO PARA HIDRANTE - FORNECIMENTO E INSTALAÇÃO. AF_01/2026</v>
          </cell>
        </row>
        <row r="5320">
          <cell r="A5320">
            <v>92364</v>
          </cell>
          <cell r="B5320" t="str">
            <v>TUBO DE AÇO GALVANIZADO COM COSTURA, CLASSE MÉDIA, DN 32 (1 1/4"), CONEXÃO ROSQUEADA, INSTALADO EM REDE DE ALIMENTAÇÃO PARA HIDRANTE - FORNECIMENTO E INSTALAÇÃO. AF_01/2026</v>
          </cell>
        </row>
        <row r="5321">
          <cell r="A5321">
            <v>92365</v>
          </cell>
          <cell r="B5321" t="str">
            <v>TUBO DE AÇO GALVANIZADO COM COSTURA, CLASSE MÉDIA, DN 40 (1 1/2"), CONEXÃO ROSQUEADA, INSTALADO EM REDE DE ALIMENTAÇÃO PARA HIDRANTE - FORNECIMENTO E INSTALAÇÃO. AF_01/2026</v>
          </cell>
        </row>
        <row r="5322">
          <cell r="A5322">
            <v>92341</v>
          </cell>
          <cell r="B5322" t="str">
            <v>TUBO DE AÇO GALVANIZADO COM COSTURA, CLASSE MÉDIA, DN 50 (2"), CONEXÃO ROSQUEADA, INSTALADO EM PRUMADAS - FORNECIMENTO E INSTALAÇÃO. AF_01/2026</v>
          </cell>
        </row>
        <row r="5323">
          <cell r="A5323">
            <v>92366</v>
          </cell>
          <cell r="B5323" t="str">
            <v>TUBO DE AÇO GALVANIZADO COM COSTURA, CLASSE MÉDIA, DN 50 (2"), CONEXÃO ROSQUEADA, INSTALADO EM REDE DE ALIMENTAÇÃO PARA HIDRANTE - FORNECIMENTO E INSTALAÇÃO. AF_01/2026</v>
          </cell>
        </row>
        <row r="5324">
          <cell r="A5324">
            <v>92342</v>
          </cell>
          <cell r="B5324" t="str">
            <v>TUBO DE AÇO GALVANIZADO COM COSTURA, CLASSE MÉDIA, DN 65 (2 1/2"), CONEXÃO ROSQUEADA, INSTALADO EM PRUMADAS - FORNECIMENTO E INSTALAÇÃO. AF_01/2026</v>
          </cell>
        </row>
        <row r="5325">
          <cell r="A5325">
            <v>92367</v>
          </cell>
          <cell r="B5325" t="str">
            <v>TUBO DE AÇO GALVANIZADO COM COSTURA, CLASSE MÉDIA, DN 65 (2 1/2"), CONEXÃO ROSQUEADA, INSTALADO EM REDE DE ALIMENTAÇÃO PARA HIDRANTE - FORNECIMENTO E INSTALAÇÃO. AF_01/2026</v>
          </cell>
        </row>
        <row r="5326">
          <cell r="A5326">
            <v>92343</v>
          </cell>
          <cell r="B5326" t="str">
            <v>TUBO DE AÇO GALVANIZADO COM COSTURA, CLASSE MÉDIA, DN 80 (3"), CONEXÃO ROSQUEADA, INSTALADO EM PRUMADAS - FORNECIMENTO E INSTALAÇÃO. AF_01/2026</v>
          </cell>
        </row>
        <row r="5327">
          <cell r="A5327">
            <v>92368</v>
          </cell>
          <cell r="B5327" t="str">
            <v>TUBO DE AÇO GALVANIZADO COM COSTURA, CLASSE MÉDIA, DN 80 (3"), CONEXÃO ROSQUEADA, INSTALADO EM REDE DE ALIMENTAÇÃO PARA HIDRANTE - FORNECIMENTO E INSTALAÇÃO. AF_01/2026</v>
          </cell>
        </row>
        <row r="5328">
          <cell r="A5328">
            <v>92689</v>
          </cell>
          <cell r="B5328" t="str">
            <v>TUBO DE AÇO PRETO SEM COSTURA, CLASSE MÉDIA, CONEXÃO SOLDADA, DN 15 (1/2"), INSTALADO EM RAMAIS E SUB-RAMAIS DE GÁS - FORNECIMENTO E INSTALAÇÃO. AF_01/2026</v>
          </cell>
        </row>
        <row r="5329">
          <cell r="A5329">
            <v>92690</v>
          </cell>
          <cell r="B5329" t="str">
            <v>TUBO DE AÇO PRETO SEM COSTURA, CLASSE MÉDIA, CONEXÃO SOLDADA, DN 20 (3/4"), INSTALADO EM RAMAIS E SUB-RAMAIS DE GÁS - FORNECIMENTO E INSTALAÇÃO. AF_01/2026</v>
          </cell>
        </row>
        <row r="5330">
          <cell r="A5330">
            <v>92691</v>
          </cell>
          <cell r="B5330" t="str">
            <v>TUBO DE AÇO PRETO SEM COSTURA, CLASSE MÉDIA, CONEXÃO SOLDADA, DN 25 (1"), INSTALADO EM RAMAIS E SUB-RAMAIS DE GÁS - FORNECIMENTO E INSTALAÇÃO. AF_01/2026</v>
          </cell>
        </row>
        <row r="5331">
          <cell r="A5331">
            <v>92359</v>
          </cell>
          <cell r="B5331" t="str">
            <v>TUBO DE AÇO PRETO SEM COSTURA, CONEXÃO SOLDADA, DN 25 (1"), INSTALADO EM REDE DE ALIMENTAÇÃO PARA HIDRANTE - FORNECIMENTO E INSTALAÇÃO. AF_01/2026</v>
          </cell>
        </row>
        <row r="5332">
          <cell r="A5332">
            <v>92645</v>
          </cell>
          <cell r="B5332" t="str">
            <v>TUBO DE AÇO PRETO SEM COSTURA, CONEXÃO SOLDADA, DN 25 (1"), INSTALADO EM REDE DE ALIMENTAÇÃO PARA SPRINKLER - FORNECIMENTO E INSTALAÇÃO. AF_01/2026</v>
          </cell>
        </row>
        <row r="5333">
          <cell r="A5333">
            <v>92360</v>
          </cell>
          <cell r="B5333" t="str">
            <v>TUBO DE AÇO PRETO SEM COSTURA, CONEXÃO SOLDADA, DN 32 (1 1/4"), INSTALADO EM REDE DE ALIMENTAÇÃO PARA HIDRANTE - FORNECIMENTO E INSTALAÇÃO. AF_01/2026</v>
          </cell>
        </row>
        <row r="5334">
          <cell r="A5334">
            <v>92646</v>
          </cell>
          <cell r="B5334" t="str">
            <v>TUBO DE AÇO PRETO SEM COSTURA, CONEXÃO SOLDADA, DN 32 (1 1/4"), INSTALADO EM REDE DE ALIMENTAÇÃO PARA SPRINKLER - FORNECIMENTO E INSTALAÇÃO. AF_01/2026</v>
          </cell>
        </row>
        <row r="5335">
          <cell r="A5335">
            <v>95697</v>
          </cell>
          <cell r="B5335" t="str">
            <v>TUBO DE AÇO PRETO SEM COSTURA, CONEXÃO SOLDADA, DN 40 (1 1/2"), INSTALADO EM REDE DE ALIMENTAÇÃO PARA HIDRANTE - FORNECIMENTO E INSTALAÇÃO. AF_01/2026</v>
          </cell>
        </row>
        <row r="5336">
          <cell r="A5336">
            <v>92648</v>
          </cell>
          <cell r="B5336" t="str">
            <v>TUBO DE AÇO PRETO SEM COSTURA, CONEXÃO SOLDADA, DN 40 (1 1/2"), INSTALADO EM REDE DE ALIMENTAÇÃO PARA SPRINKLER - FORNECIMENTO E INSTALAÇÃO. AF_01/2026</v>
          </cell>
        </row>
        <row r="5337">
          <cell r="A5337">
            <v>92338</v>
          </cell>
          <cell r="B5337" t="str">
            <v>TUBO DE AÇO PRETO SEM COSTURA, CONEXÃO SOLDADA, DN 50 (2"), INSTALADO EM PRUMADAS - FORNECIMENTO E INSTALAÇÃO. AF_01/2026</v>
          </cell>
        </row>
        <row r="5338">
          <cell r="A5338">
            <v>92361</v>
          </cell>
          <cell r="B5338" t="str">
            <v>TUBO DE AÇO PRETO SEM COSTURA, CONEXÃO SOLDADA, DN 50 (2"), INSTALADO EM REDE DE ALIMENTAÇÃO PARA HIDRANTE - FORNECIMENTO E INSTALAÇÃO. AF_01/2026</v>
          </cell>
        </row>
        <row r="5339">
          <cell r="A5339">
            <v>92649</v>
          </cell>
          <cell r="B5339" t="str">
            <v>TUBO DE AÇO PRETO SEM COSTURA, CONEXÃO SOLDADA, DN 50 (2"), INSTALADO EM REDE DE ALIMENTAÇÃO PARA SPRINKLER - FORNECIMENTO E INSTALAÇÃO. AF_01/2026</v>
          </cell>
        </row>
        <row r="5340">
          <cell r="A5340">
            <v>92339</v>
          </cell>
          <cell r="B5340" t="str">
            <v>TUBO DE AÇO PRETO SEM COSTURA, CONEXÃO SOLDADA, DN 65 (2 1/2"), INSTALADO EM PRUMADAS - FORNECIMENTO E INSTALAÇÃO. AF_01/2026</v>
          </cell>
        </row>
        <row r="5341">
          <cell r="A5341">
            <v>92362</v>
          </cell>
          <cell r="B5341" t="str">
            <v>TUBO DE AÇO PRETO SEM COSTURA, CONEXÃO SOLDADA, DN 65 (2 1/2"), INSTALADO EM REDE DE ALIMENTAÇÃO PARA HIDRANTE - FORNECIMENTO E INSTALAÇÃO. AF_01/2026</v>
          </cell>
        </row>
        <row r="5342">
          <cell r="A5342">
            <v>92650</v>
          </cell>
          <cell r="B5342" t="str">
            <v>TUBO DE AÇO PRETO SEM COSTURA, CONEXÃO SOLDADA, DN 65 (2 1/2"), INSTALADO EM REDE DE ALIMENTAÇÃO PARA SPRINKLER - FORNECIMENTO E INSTALAÇÃO. AF_01/2026</v>
          </cell>
        </row>
        <row r="5343">
          <cell r="A5343">
            <v>106674</v>
          </cell>
          <cell r="B5343" t="str">
            <v>TUBO DE AÇO PRETO SEM COSTURA, CONEXÃO SOLDADA, DN 80 (3"), INSTALADO EM PRUMADAS - FORNECIMENTO E INSTALAÇÃO. AF_01/2026</v>
          </cell>
        </row>
        <row r="5344">
          <cell r="A5344">
            <v>106675</v>
          </cell>
          <cell r="B5344" t="str">
            <v>TUBO DE AÇO PRETO SEM COSTURA, CONEXÃO SOLDADA, DN 80 (3"), INSTALADO EM REDE DE ALIMENTAÇÃO PARA HIDRANTE - FORNECIMENTO E INSTALAÇÃO. AF_01/2026</v>
          </cell>
        </row>
        <row r="5345">
          <cell r="A5345">
            <v>106676</v>
          </cell>
          <cell r="B5345" t="str">
            <v>TUBO DE AÇO PRETO SEM COSTURA, CONEXÃO SOLDADA, DN 80 (3"), INSTALADO EM REDE DE ALIMENTAÇÃO PARA SPRINKLER - FORNECIMENTO E INSTALAÇÃO. AF_01/2026</v>
          </cell>
        </row>
        <row r="5346">
          <cell r="A5346">
            <v>97439</v>
          </cell>
          <cell r="B5346" t="str">
            <v>TÊ, EM AÇO, CONEXÃO RANHURADA, DN 50 (2"), INSTALADO EM PRUMADAS - FORNECIMENTO E INSTALAÇÃO. AF_01/2026</v>
          </cell>
        </row>
        <row r="5347">
          <cell r="A5347">
            <v>97440</v>
          </cell>
          <cell r="B5347" t="str">
            <v>TÊ, EM AÇO, CONEXÃO RANHURADA, DN 65 (2 1/2"), INSTALADO EM PRUMADAS - FORNECIMENTO E INSTALAÇÃO. AF_01/2026</v>
          </cell>
        </row>
        <row r="5348">
          <cell r="A5348">
            <v>97442</v>
          </cell>
          <cell r="B5348" t="str">
            <v>TÊ, EM AÇO, CONEXÃO RANHURADA, DN 80 (3"), INSTALADO EM PRUMADAS - FORNECIMENTO E INSTALAÇÃO. AF_01/2026</v>
          </cell>
        </row>
        <row r="5349">
          <cell r="A5349">
            <v>97552</v>
          </cell>
          <cell r="B5349" t="str">
            <v>TÊ, EM AÇO, CONEXÃO SOLDADA, DN 15 (1/2"), INSTALADO EM RAMAIS E SUB-RAMAIS DE GÁS - FORNECIMENTO E INSTALAÇÃO. AF_01/2026</v>
          </cell>
        </row>
        <row r="5350">
          <cell r="A5350">
            <v>97553</v>
          </cell>
          <cell r="B5350" t="str">
            <v>TÊ, EM AÇO, CONEXÃO SOLDADA, DN 20 (3/4"), INSTALADO EM RAMAIS E SUB-RAMAIS DE GÁS - FORNECIMENTO E INSTALAÇÃO. AF_01/2026</v>
          </cell>
        </row>
        <row r="5351">
          <cell r="A5351">
            <v>97554</v>
          </cell>
          <cell r="B5351" t="str">
            <v>TÊ, EM AÇO, CONEXÃO SOLDADA, DN 25 (1"), INSTALADO EM RAMAIS E SUB-RAMAIS DE GÁS - FORNECIMENTO E INSTALAÇÃO. AF_01/2026</v>
          </cell>
        </row>
        <row r="5352">
          <cell r="A5352">
            <v>97491</v>
          </cell>
          <cell r="B5352" t="str">
            <v>TÊ, EM AÇO, CONEXÃO SOLDADA, DN 25 (1"), INSTALADO EM REDE DE ALIMENTAÇÃO PARA HIDRANTE - FORNECIMENTO E INSTALAÇÃO. AF_01/2026</v>
          </cell>
        </row>
        <row r="5353">
          <cell r="A5353">
            <v>97529</v>
          </cell>
          <cell r="B5353" t="str">
            <v>TÊ, EM AÇO, CONEXÃO SOLDADA, DN 25 (1"), INSTALADO EM REDE DE ALIMENTAÇÃO PARA SPRINKLER - FORNECIMENTO E INSTALAÇÃO. AF_01/2026</v>
          </cell>
        </row>
        <row r="5354">
          <cell r="A5354">
            <v>97492</v>
          </cell>
          <cell r="B5354" t="str">
            <v>TÊ, EM AÇO, CONEXÃO SOLDADA, DN 32 (1 1/4"), INSTALADO EM REDE DE ALIMENTAÇÃO PARA HIDRANTE - FORNECIMENTO E INSTALAÇÃO. AF_01/2026</v>
          </cell>
        </row>
        <row r="5355">
          <cell r="A5355">
            <v>97530</v>
          </cell>
          <cell r="B5355" t="str">
            <v>TÊ, EM AÇO, CONEXÃO SOLDADA, DN 32 (1 1/4"), INSTALADO EM REDE DE ALIMENTAÇÃO PARA SPRINKLER - FORNECIMENTO E INSTALAÇÃO. AF_01/2026</v>
          </cell>
        </row>
        <row r="5356">
          <cell r="A5356">
            <v>97493</v>
          </cell>
          <cell r="B5356" t="str">
            <v>TÊ, EM AÇO, CONEXÃO SOLDADA, DN 40 (1 1/2"), INSTALADO EM REDE DE ALIMENTAÇÃO PARA HIDRANTE - FORNECIMENTO E INSTALAÇÃO. AF_01/2026</v>
          </cell>
        </row>
        <row r="5357">
          <cell r="A5357">
            <v>97531</v>
          </cell>
          <cell r="B5357" t="str">
            <v>TÊ, EM AÇO, CONEXÃO SOLDADA, DN 40 (1 1/2"), INSTALADO EM REDE DE ALIMENTAÇÃO PARA SPRINKLER - FORNECIMENTO E INSTALAÇÃO. AF_01/2026</v>
          </cell>
        </row>
        <row r="5358">
          <cell r="A5358">
            <v>97458</v>
          </cell>
          <cell r="B5358" t="str">
            <v>TÊ, EM AÇO, CONEXÃO SOLDADA, DN 50 (2"), INSTALADO EM PRUMADAS - FORNECIMENTO E INSTALAÇÃO. AF_01/2026</v>
          </cell>
        </row>
        <row r="5359">
          <cell r="A5359">
            <v>97494</v>
          </cell>
          <cell r="B5359" t="str">
            <v>TÊ, EM AÇO, CONEXÃO SOLDADA, DN 50 (2"), INSTALADO EM REDE DE ALIMENTAÇÃO PARA HIDRANTE - FORNECIMENTO E INSTALAÇÃO. AF_01/2026</v>
          </cell>
        </row>
        <row r="5360">
          <cell r="A5360">
            <v>97532</v>
          </cell>
          <cell r="B5360" t="str">
            <v>TÊ, EM AÇO, CONEXÃO SOLDADA, DN 50 (2"), INSTALADO EM REDE DE ALIMENTAÇÃO PARA SPRINKLER - FORNECIMENTO E INSTALAÇÃO. AF_01/2026</v>
          </cell>
        </row>
        <row r="5361">
          <cell r="A5361">
            <v>97459</v>
          </cell>
          <cell r="B5361" t="str">
            <v>TÊ, EM AÇO, CONEXÃO SOLDADA, DN 65 (2 1/2"), INSTALADO EM PRUMADAS - FORNECIMENTO E INSTALAÇÃO. AF_01/2026</v>
          </cell>
        </row>
        <row r="5362">
          <cell r="A5362">
            <v>97495</v>
          </cell>
          <cell r="B5362" t="str">
            <v>TÊ, EM AÇO, CONEXÃO SOLDADA, DN 65 (2 1/2"), INSTALADO EM REDE DE ALIMENTAÇÃO PARA HIDRANTE - FORNECIMENTO E INSTALAÇÃO. AF_01/2026</v>
          </cell>
        </row>
        <row r="5363">
          <cell r="A5363">
            <v>97533</v>
          </cell>
          <cell r="B5363" t="str">
            <v>TÊ, EM AÇO, CONEXÃO SOLDADA, DN 65 (2 1/2"), INSTALADO EM REDE DE ALIMENTAÇÃO PARA SPRINKLER - FORNECIMENTO E INSTALAÇÃO. AF_01/2026</v>
          </cell>
        </row>
        <row r="5364">
          <cell r="A5364">
            <v>97460</v>
          </cell>
          <cell r="B5364" t="str">
            <v>TÊ, EM AÇO, CONEXÃO SOLDADA, DN 80 (3"), INSTALADO EM PRUMADAS - FORNECIMENTO E INSTALAÇÃO. AF_01/2026</v>
          </cell>
        </row>
        <row r="5365">
          <cell r="A5365">
            <v>97496</v>
          </cell>
          <cell r="B5365" t="str">
            <v>TÊ, EM AÇO, CONEXÃO SOLDADA, DN 80 (3"), INSTALADO EM REDE DE ALIMENTAÇÃO PARA HIDRANTE - FORNECIMENTO E INSTALAÇÃO. AF_01/2026</v>
          </cell>
        </row>
        <row r="5366">
          <cell r="A5366">
            <v>97534</v>
          </cell>
          <cell r="B5366" t="str">
            <v>TÊ, EM AÇO, CONEXÃO SOLDADA, DN 80 (3"), INSTALADO EM REDE DE ALIMENTAÇÃO PARA SPRINKLER - FORNECIMENTO E INSTALAÇÃO. AF_01/2026</v>
          </cell>
        </row>
        <row r="5367">
          <cell r="A5367">
            <v>101926</v>
          </cell>
          <cell r="B5367" t="str">
            <v>TÊ, EM FERRO GALVANIZADO, 4", CONEXÃO ROSQUEADA, INSTALADO EM PRUMADAS - FORNECIMENTO E INSTALAÇÃO. AF_01/2026</v>
          </cell>
        </row>
        <row r="5368">
          <cell r="A5368">
            <v>101935</v>
          </cell>
          <cell r="B5368" t="str">
            <v>TÊ, EM FERRO GALVANIZADO, 4", CONEXÃO ROSQUEADA, INSTALADO EM REDE DE ALIMENTAÇÃO PARA HIDRANTE - FORNECIMENTO E INSTALAÇÃO. AF_01/2026</v>
          </cell>
        </row>
        <row r="5369">
          <cell r="A5369">
            <v>92704</v>
          </cell>
          <cell r="B5369" t="str">
            <v>TÊ, EM FERRO GALVANIZADO, CONEXÃO ROSQUEADA, DN 15 (1/2"), INSTALADO EM RAMAIS E SUB-RAMAIS DE GÁS - FORNECIMENTO E INSTALAÇÃO. AF_01/2026</v>
          </cell>
        </row>
        <row r="5370">
          <cell r="A5370">
            <v>92705</v>
          </cell>
          <cell r="B5370" t="str">
            <v>TÊ, EM FERRO GALVANIZADO, CONEXÃO ROSQUEADA, DN 20 (3/4"), INSTALADO EM RAMAIS E SUB-RAMAIS DE GÁS - FORNECIMENTO E INSTALAÇÃO. AF_01/2026</v>
          </cell>
        </row>
        <row r="5371">
          <cell r="A5371">
            <v>92706</v>
          </cell>
          <cell r="B5371" t="str">
            <v>TÊ, EM FERRO GALVANIZADO, CONEXÃO ROSQUEADA, DN 25 (1"), INSTALADO EM RAMAIS E SUB-RAMAIS DE GÁS - FORNECIMENTO E INSTALAÇÃO. AF_01/2026</v>
          </cell>
        </row>
        <row r="5372">
          <cell r="A5372">
            <v>92637</v>
          </cell>
          <cell r="B5372" t="str">
            <v>TÊ, EM FERRO GALVANIZADO, CONEXÃO ROSQUEADA, DN 25 (1"), INSTALADO EM REDE DE ALIMENTAÇÃO PARA HIDRANTE - FORNECIMENTO E INSTALAÇÃO. AF_01/2026</v>
          </cell>
        </row>
        <row r="5373">
          <cell r="A5373">
            <v>92681</v>
          </cell>
          <cell r="B5373" t="str">
            <v>TÊ, EM FERRO GALVANIZADO, CONEXÃO ROSQUEADA, DN 25 (1"), INSTALADO EM REDE DE ALIMENTAÇÃO PARA SPRINKLER - FORNECIMENTO E INSTALAÇÃO. AF_01/2026</v>
          </cell>
        </row>
        <row r="5374">
          <cell r="A5374">
            <v>92638</v>
          </cell>
          <cell r="B5374" t="str">
            <v>TÊ, EM FERRO GALVANIZADO, CONEXÃO ROSQUEADA, DN 32 (1 1/4"), INSTALADO EM REDE DE ALIMENTAÇÃO PARA HIDRANTE - FORNECIMENTO E INSTALAÇÃO. AF_01/2026</v>
          </cell>
        </row>
        <row r="5375">
          <cell r="A5375">
            <v>92682</v>
          </cell>
          <cell r="B5375" t="str">
            <v>TÊ, EM FERRO GALVANIZADO, CONEXÃO ROSQUEADA, DN 32 (1 1/4"), INSTALADO EM REDE DE ALIMENTAÇÃO PARA SPRINKLER - FORNECIMENTO E INSTALAÇÃO. AF_01/2026</v>
          </cell>
        </row>
        <row r="5376">
          <cell r="A5376">
            <v>92639</v>
          </cell>
          <cell r="B5376" t="str">
            <v>TÊ, EM FERRO GALVANIZADO, CONEXÃO ROSQUEADA, DN 40 (1 1/2"), INSTALADO EM REDE DE ALIMENTAÇÃO PARA HIDRANTE - FORNECIMENTO E INSTALAÇÃO. AF_01/2026</v>
          </cell>
        </row>
        <row r="5377">
          <cell r="A5377">
            <v>92683</v>
          </cell>
          <cell r="B5377" t="str">
            <v>TÊ, EM FERRO GALVANIZADO, CONEXÃO ROSQUEADA, DN 40 (1 1/2"), INSTALADO EM REDE DE ALIMENTAÇÃO PARA SPRINKLER - FORNECIMENTO E INSTALAÇÃO. AF_01/2026</v>
          </cell>
        </row>
        <row r="5378">
          <cell r="A5378">
            <v>92640</v>
          </cell>
          <cell r="B5378" t="str">
            <v>TÊ, EM FERRO GALVANIZADO, CONEXÃO ROSQUEADA, DN 50 (2"), INSTALADO EM REDE DE ALIMENTAÇÃO PARA HIDRANTE - FORNECIMENTO E INSTALAÇÃO- FORNECIMENTO E INSTALAÇÃO. AF_01/2026</v>
          </cell>
        </row>
        <row r="5379">
          <cell r="A5379">
            <v>92684</v>
          </cell>
          <cell r="B5379" t="str">
            <v>TÊ, EM FERRO GALVANIZADO, CONEXÃO ROSQUEADA, DN 50 (2"), INSTALADO EM REDE DE ALIMENTAÇÃO PARA SPRINKLER - FORNECIMENTO E INSTALAÇÃO. AF_01/2026</v>
          </cell>
        </row>
        <row r="5380">
          <cell r="A5380">
            <v>92642</v>
          </cell>
          <cell r="B5380" t="str">
            <v>TÊ, EM FERRO GALVANIZADO, CONEXÃO ROSQUEADA, DN 65 (2 1/2"), INSTALADO EM REDE DE ALIMENTAÇÃO PARA HIDRANTE - FORNECIMENTO E INSTALAÇÃO. AF_01/2026</v>
          </cell>
        </row>
        <row r="5381">
          <cell r="A5381">
            <v>92685</v>
          </cell>
          <cell r="B5381" t="str">
            <v>TÊ, EM FERRO GALVANIZADO, CONEXÃO ROSQUEADA, DN 65 (2 1/2"), INSTALADO EM REDE DE ALIMENTAÇÃO PARA SPRINKLER - FORNECIMENTO E INSTALAÇÃO. AF_01/2026</v>
          </cell>
        </row>
        <row r="5382">
          <cell r="A5382">
            <v>92644</v>
          </cell>
          <cell r="B5382" t="str">
            <v>TÊ, EM FERRO GALVANIZADO, CONEXÃO ROSQUEADA, DN 80 (3"), INSTALADO EM REDE DE ALIMENTAÇÃO PARA HIDRANTE - FORNECIMENTO E INSTALAÇÃO. AF_01/2026</v>
          </cell>
        </row>
        <row r="5383">
          <cell r="A5383">
            <v>92686</v>
          </cell>
          <cell r="B5383" t="str">
            <v>TÊ, EM FERRO GALVANIZADO, CONEXÃO ROSQUEADA, DN 80 (3"), INSTALADO EM REDE DE ALIMENTAÇÃO PARA SPRINKLER - FORNECIMENTO E INSTALAÇÃO. AF_01/2026</v>
          </cell>
        </row>
        <row r="5384">
          <cell r="A5384">
            <v>92356</v>
          </cell>
          <cell r="B5384" t="str">
            <v>TÊ, EM FERRO GALVANIZADO, DN 50 (2"), CONEXÃO ROSQUEADA, INSTALADO EM PRUMADAS - FORNECIMENTO E INSTALAÇÃO. AF_01/2026</v>
          </cell>
        </row>
        <row r="5385">
          <cell r="A5385">
            <v>92357</v>
          </cell>
          <cell r="B5385" t="str">
            <v>TÊ, EM FERRO GALVANIZADO, DN 65 (2 1/2"), CONEXÃO ROSQUEADA, INSTALADO EM PRUMADAS - FORNECIMENTO E INSTALAÇÃO. AF_01/2026</v>
          </cell>
        </row>
        <row r="5386">
          <cell r="A5386">
            <v>92358</v>
          </cell>
          <cell r="B5386" t="str">
            <v>TÊ, EM FERRO GALVANIZADO, DN 80 (3"), CONEXÃO ROSQUEADA, INSTALADO EM PRUMADAS - FORNECIMENTO E INSTALAÇÃO. AF_01/2026</v>
          </cell>
        </row>
        <row r="5387">
          <cell r="A5387">
            <v>101919</v>
          </cell>
          <cell r="B5387" t="str">
            <v>UNIÃO, EM FERRO GALVANIZADO, 4", CONEXÃO ROSQUEADA, INSTALADO EM PRUMADAS - FORNECIMENTO E INSTALAÇÃO. AF_01/2026</v>
          </cell>
        </row>
        <row r="5388">
          <cell r="A5388">
            <v>101928</v>
          </cell>
          <cell r="B5388" t="str">
            <v>UNIÃO, EM FERRO GALVANIZADO, 4", CONEXÃO ROSQUEADA, INSTALADO EM REDE DE ALIMENTAÇÃO PARA HIDRANTE - FORNECIMENTO E INSTALAÇÃO. AF_01/2026</v>
          </cell>
        </row>
        <row r="5389">
          <cell r="A5389">
            <v>92904</v>
          </cell>
          <cell r="B5389" t="str">
            <v>UNIÃO, EM FERRO GALVANIZADO, CONEXÃO ROSQUEADA, DN 15 (1/2"), INSTALADO EM RAMAIS E SUB-RAMAIS DE GÁS - FORNECIMENTO E INSTALAÇÃO. AF_01/2026</v>
          </cell>
        </row>
        <row r="5390">
          <cell r="A5390">
            <v>92905</v>
          </cell>
          <cell r="B5390" t="str">
            <v>UNIÃO, EM FERRO GALVANIZADO, CONEXÃO ROSQUEADA, DN 20 (3/4"), INSTALADO EM RAMAIS E SUB-RAMAIS DE GÁS - FORNECIMENTO E INSTALAÇÃO. AF_01/2026</v>
          </cell>
        </row>
        <row r="5391">
          <cell r="A5391">
            <v>92906</v>
          </cell>
          <cell r="B5391" t="str">
            <v>UNIÃO, EM FERRO GALVANIZADO, CONEXÃO ROSQUEADA, DN 25 (1"), INSTALADO EM RAMAIS E SUB-RAMAIS DE GÁS - FORNECIMENTO E INSTALAÇÃO. AF_01/2026</v>
          </cell>
        </row>
        <row r="5392">
          <cell r="A5392">
            <v>92898</v>
          </cell>
          <cell r="B5392" t="str">
            <v>UNIÃO, EM FERRO GALVANIZADO, CONEXÃO ROSQUEADA, DN 25 (1"), INSTALADO EM REDE DE ALIMENTAÇÃO PARA SPRINKLER - FORNECIMENTO E INSTALAÇÃO. AF_01/2026</v>
          </cell>
        </row>
        <row r="5393">
          <cell r="A5393">
            <v>92899</v>
          </cell>
          <cell r="B5393" t="str">
            <v>UNIÃO, EM FERRO GALVANIZADO, CONEXÃO ROSQUEADA, DN 32 (1 1/4"), INSTALADO EM REDE DE ALIMENTAÇÃO PARA SPRINKLER - FORNECIMENTO E INSTALAÇÃO. AF_01/2026</v>
          </cell>
        </row>
        <row r="5394">
          <cell r="A5394">
            <v>92900</v>
          </cell>
          <cell r="B5394" t="str">
            <v>UNIÃO, EM FERRO GALVANIZADO, CONEXÃO ROSQUEADA, DN 40 (1 1/2"), INSTALADO EM REDE DE ALIMENTAÇÃO PARA SPRINKLER - FORNECIMENTO E INSTALAÇÃO. AF_01/2026</v>
          </cell>
        </row>
        <row r="5395">
          <cell r="A5395">
            <v>92901</v>
          </cell>
          <cell r="B5395" t="str">
            <v>UNIÃO, EM FERRO GALVANIZADO, CONEXÃO ROSQUEADA, DN 50 (2"), INSTALADO EM REDE DE ALIMENTAÇÃO PARA SPRINKLER - FORNECIMENTO E INSTALAÇÃO. AF_01/2026</v>
          </cell>
        </row>
        <row r="5396">
          <cell r="A5396">
            <v>92902</v>
          </cell>
          <cell r="B5396" t="str">
            <v>UNIÃO, EM FERRO GALVANIZADO, CONEXÃO ROSQUEADA, DN 65 (2 1/2"), INSTALADO EM REDE DE ALIMENTAÇÃO PARA SPRINKLER - FORNECIMENTO E INSTALAÇÃO. AF_01/2026</v>
          </cell>
        </row>
        <row r="5397">
          <cell r="A5397">
            <v>92903</v>
          </cell>
          <cell r="B5397" t="str">
            <v>UNIÃO, EM FERRO GALVANIZADO, CONEXÃO ROSQUEADA, DN 80 (3"), INSTALADO EM REDE DE ALIMENTAÇÃO PARA SPRINKLER - FORNECIMENTO E INSTALAÇÃO. AF_01/2026</v>
          </cell>
        </row>
        <row r="5398">
          <cell r="A5398">
            <v>92892</v>
          </cell>
          <cell r="B5398" t="str">
            <v>UNIÃO, EM FERRO GALVANIZADO, DN 25 (1"), CONEXÃO ROSQUEADA, INSTALADO EM REDE DE ALIMENTAÇÃO PARA HIDRANTE - FORNECIMENTO E INSTALAÇÃO. AF_01/2026</v>
          </cell>
        </row>
        <row r="5399">
          <cell r="A5399">
            <v>92893</v>
          </cell>
          <cell r="B5399" t="str">
            <v>UNIÃO, EM FERRO GALVANIZADO, DN 32 (1 1/4"), CONEXÃO ROSQUEADA, INSTALADO EM REDE DE ALIMENTAÇÃO PARA HIDRANTE - FORNECIMENTO E INSTALAÇÃO. AF_01/2026</v>
          </cell>
        </row>
        <row r="5400">
          <cell r="A5400">
            <v>92894</v>
          </cell>
          <cell r="B5400" t="str">
            <v>UNIÃO, EM FERRO GALVANIZADO, DN 40 (1 1/2"), CONEXÃO ROSQUEADA, INSTALADO EM REDE DE ALIMENTAÇÃO PARA HIDRANTE - FORNECIMENTO E INSTALAÇÃO. AF_01/2026</v>
          </cell>
        </row>
        <row r="5401">
          <cell r="A5401">
            <v>92889</v>
          </cell>
          <cell r="B5401" t="str">
            <v>UNIÃO, EM FERRO GALVANIZADO, DN 50 (2"), CONEXÃO ROSQUEADA, INSTALADO EM PRUMADAS - FORNECIMENTO E INSTALAÇÃO. AF_01/2026</v>
          </cell>
        </row>
        <row r="5402">
          <cell r="A5402">
            <v>92895</v>
          </cell>
          <cell r="B5402" t="str">
            <v>UNIÃO, EM FERRO GALVANIZADO, DN 50 (2"), CONEXÃO ROSQUEADA, INSTALADO EM REDE DE ALIMENTAÇÃO PARA HIDRANTE - FORNECIMENTO E INSTALAÇÃO. AF_01/2026</v>
          </cell>
        </row>
        <row r="5403">
          <cell r="A5403">
            <v>92890</v>
          </cell>
          <cell r="B5403" t="str">
            <v>UNIÃO, EM FERRO GALVANIZADO, DN 65 (2 1/2"), CONEXÃO ROSQUEADA, INSTALADO EM PRUMADAS - FORNECIMENTO E INSTALAÇÃO. AF_01/2026</v>
          </cell>
        </row>
        <row r="5404">
          <cell r="A5404">
            <v>92896</v>
          </cell>
          <cell r="B5404" t="str">
            <v>UNIÃO, EM FERRO GALVANIZADO, DN 65 (2 1/2"), CONEXÃO ROSQUEADA, INSTALADO EM REDE DE ALIMENTAÇÃO PARA HIDRANTE - FORNECIMENTO E INSTALAÇÃO. AF_01/2026</v>
          </cell>
        </row>
        <row r="5405">
          <cell r="A5405">
            <v>92891</v>
          </cell>
          <cell r="B5405" t="str">
            <v>UNIÃO, EM FERRO GALVANIZADO, DN 80 (3"), CONEXÃO ROSQUEADA, INSTALADO EM PRUMADAS - FORNECIMENTO E INSTALAÇÃO. AF_01/2026</v>
          </cell>
        </row>
        <row r="5406">
          <cell r="A5406">
            <v>92897</v>
          </cell>
          <cell r="B5406" t="str">
            <v>UNIÃO, EM FERRO GALVANIZADO, DN 80 (3"), CONEXÃO ROSQUEADA, INSTALADO EM REDE DE ALIMENTAÇÃO PARA HIDRANTE - FORNECIMENTO E INSTALAÇÃO. AF_01/2026</v>
          </cell>
        </row>
        <row r="5407">
          <cell r="A5407">
            <v>100788</v>
          </cell>
          <cell r="B5407" t="str">
            <v>KIT CAVALETE PARA GÁS - SEM MEDIDOR OU REGULADOR - ENTRADA INDIVIDUAL PRINCIPAL, EM AÇO GALVANIZADO DN 15 E 25 MM (1/2" E 1") - FORNECIMENTO E INSTALAÇÃO. AF_01/2020</v>
          </cell>
        </row>
        <row r="5408">
          <cell r="A5408">
            <v>100799</v>
          </cell>
          <cell r="B5408" t="str">
            <v>TUBO, PEX, MULTICAMADA, COM TUBO LUVA, DN 16, INSTALADO EM IMPLANTAÇÃO DE INSTALAÇÕES DE GÁS - FORNECIMENTO E INSTALAÇÃO. AF_01/2020</v>
          </cell>
        </row>
        <row r="5409">
          <cell r="A5409">
            <v>100807</v>
          </cell>
          <cell r="B5409" t="str">
            <v>TUBO, PEX, MULTICAMADA, COM TUBO LUVA, DN 16, INSTALADO EM RAMAL INTERNO DE INSTALAÇÕES DE GÁS - FORNECIMENTO E INSTALAÇÃO. AF_01/2020</v>
          </cell>
        </row>
        <row r="5410">
          <cell r="A5410">
            <v>100800</v>
          </cell>
          <cell r="B5410" t="str">
            <v>TUBO, PEX, MULTICAMADA, COM TUBO LUVA, DN 20, INSTALADO EM IMPLANTAÇÃO DE INSTALAÇÕES DE GÁS - FORNECIMENTO E INSTALAÇÃO. AF_01/2020</v>
          </cell>
        </row>
        <row r="5411">
          <cell r="A5411">
            <v>100808</v>
          </cell>
          <cell r="B5411" t="str">
            <v>TUBO, PEX, MULTICAMADA, COM TUBO LUVA, DN 20, INSTALADO EM RAMAL INTERNO DE INSTALAÇÕES DE GÁS - FORNECIMENTO E INSTALAÇÃO. AF_01/2020</v>
          </cell>
        </row>
        <row r="5412">
          <cell r="A5412">
            <v>100801</v>
          </cell>
          <cell r="B5412" t="str">
            <v>TUBO, PEX, MULTICAMADA, COM TUBO LUVA, DN 26, INSTALADO EM IMPLANTAÇÃO DE INSTALAÇÕES DE GÁS - FORNECIMENTO E INSTALAÇÃO. AF_01/2020</v>
          </cell>
        </row>
        <row r="5413">
          <cell r="A5413">
            <v>100809</v>
          </cell>
          <cell r="B5413" t="str">
            <v>TUBO, PEX, MULTICAMADA, COM TUBO LUVA, DN 26, INSTALADO EM RAMAL INTERNO DE INSTALAÇÕES DE GÁS - FORNECIMENTO E INSTALAÇÃO. AF_01/2020</v>
          </cell>
        </row>
        <row r="5414">
          <cell r="A5414">
            <v>100802</v>
          </cell>
          <cell r="B5414" t="str">
            <v>TUBO, PEX, MULTICAMADA, COM TUBO LUVA, DN 32, INSTALADO EM IMPLANTAÇÃO DE INSTALAÇÕES DE GÁS - FORNECIMENTO E INSTALAÇÃO. AF_01/2020</v>
          </cell>
        </row>
        <row r="5415">
          <cell r="A5415">
            <v>100810</v>
          </cell>
          <cell r="B5415" t="str">
            <v>TUBO, PEX, MULTICAMADA, COM TUBO LUVA, DN 32, INSTALADO EM RAMAL INTERNO DE INSTALAÇÕES DE GÁS - FORNECIMENTO E INSTALAÇÃO. AF_01/2020</v>
          </cell>
        </row>
        <row r="5416">
          <cell r="A5416">
            <v>100791</v>
          </cell>
          <cell r="B5416" t="str">
            <v>TUBO, PEX, MULTICAMADA, DN 16, INSTALADO EM IMPLANTAÇÃO DE INSTALAÇÕES DE GÁS - FORNECIMENTO E INSTALAÇÃO. AF_01/2020</v>
          </cell>
        </row>
        <row r="5417">
          <cell r="A5417">
            <v>100803</v>
          </cell>
          <cell r="B5417" t="str">
            <v>TUBO, PEX, MULTICAMADA, DN 16, INSTALADO EM RAMAL INTERNO DE INSTALAÇÕES DE GÁS - FORNECIMENTO E INSTALAÇÃO. AF_01/2020</v>
          </cell>
        </row>
        <row r="5418">
          <cell r="A5418">
            <v>100792</v>
          </cell>
          <cell r="B5418" t="str">
            <v>TUBO, PEX, MULTICAMADA, DN 20, INSTALADO EM IMPLANTAÇÃO DE INSTALAÇÕES DE GÁS - FORNECIMENTO E INSTALAÇÃO. AF_01/2020</v>
          </cell>
        </row>
        <row r="5419">
          <cell r="A5419">
            <v>100804</v>
          </cell>
          <cell r="B5419" t="str">
            <v>TUBO, PEX, MULTICAMADA, DN 20, INSTALADO EM RAMAL INTERNO DE INSTALAÇÕES DE GÁS - FORNECIMENTO E INSTALAÇÃO. AF_01/2020</v>
          </cell>
        </row>
        <row r="5420">
          <cell r="A5420">
            <v>100793</v>
          </cell>
          <cell r="B5420" t="str">
            <v>TUBO, PEX, MULTICAMADA, DN 26, INSTALADO EM IMPLANTAÇÃO DE INSTALAÇÕES DE GÁS - FORNECIMENTO E INSTALAÇÃO. AF_01/2020</v>
          </cell>
        </row>
        <row r="5421">
          <cell r="A5421">
            <v>100805</v>
          </cell>
          <cell r="B5421" t="str">
            <v>TUBO, PEX, MULTICAMADA, DN 26, INSTALADO EM RAMAL INTERNO DE INSTALAÇÕES DE GÁS - FORNECIMENTO E INSTALAÇÃO. AF_01/2020</v>
          </cell>
        </row>
        <row r="5422">
          <cell r="A5422">
            <v>100794</v>
          </cell>
          <cell r="B5422" t="str">
            <v>TUBO, PEX, MULTICAMADA, DN 32, INSTALADO EM IMPLANTAÇÃO DE INSTALAÇÕES DE GÁS - FORNECIMENTO E INSTALAÇÃO. AF_01/2020</v>
          </cell>
        </row>
        <row r="5423">
          <cell r="A5423">
            <v>100806</v>
          </cell>
          <cell r="B5423" t="str">
            <v>TUBO, PEX, MULTICAMADA, DN 32, INSTALADO EM RAMAL INTERNO DE INSTALAÇÕES DE GÁS - FORNECIMENTO E INSTALAÇÃO. AF_01/2020</v>
          </cell>
        </row>
        <row r="5424">
          <cell r="A5424">
            <v>103247</v>
          </cell>
          <cell r="B5424" t="str">
            <v>AR CONDICIONADO SPLIT INVERTER, HI-WALL (PAREDE), 12000 BTU/H, CICLO FRIO - FORNECIMENTO E INSTALAÇÃO. AF_11/2021_PE</v>
          </cell>
        </row>
        <row r="5425">
          <cell r="A5425">
            <v>103250</v>
          </cell>
          <cell r="B5425" t="str">
            <v>AR CONDICIONADO SPLIT INVERTER, HI-WALL (PAREDE), 18000 BTU/H, CICLO FRIO - FORNECIMENTO E INSTALAÇÃO. AF_11/2021_PE</v>
          </cell>
        </row>
        <row r="5426">
          <cell r="A5426">
            <v>103253</v>
          </cell>
          <cell r="B5426" t="str">
            <v>AR CONDICIONADO SPLIT INVERTER, HI-WALL (PAREDE), 24000 BTU/H, CICLO FRIO - FORNECIMENTO E INSTALAÇÃO. AF_11/2021_PE</v>
          </cell>
        </row>
        <row r="5427">
          <cell r="A5427">
            <v>103244</v>
          </cell>
          <cell r="B5427" t="str">
            <v>AR CONDICIONADO SPLIT INVERTER, HI-WALL (PAREDE), 9000 BTU/H, CICLO FRIO - FORNECIMENTO E INSTALAÇÃO. AF_11/2021_PE</v>
          </cell>
        </row>
        <row r="5428">
          <cell r="A5428">
            <v>103256</v>
          </cell>
          <cell r="B5428" t="str">
            <v>AR CONDICIONADO SPLIT INVERTER, PISO TETO, 18000 BTU/H, CICLO FRIO - FORNECIMENTO E INSTALAÇÃO. AF_11/2021_PSE</v>
          </cell>
        </row>
        <row r="5429">
          <cell r="A5429">
            <v>103258</v>
          </cell>
          <cell r="B5429" t="str">
            <v>AR CONDICIONADO SPLIT INVERTER, PISO TETO, 24000 BTU/H, CICLO FRIO - FORNECIMENTO E INSTALAÇÃO. AF_11/2021_PSE</v>
          </cell>
        </row>
        <row r="5430">
          <cell r="A5430">
            <v>103260</v>
          </cell>
          <cell r="B5430" t="str">
            <v>AR CONDICIONADO SPLIT INVERTER, PISO TETO, 24000 BTU/H, QUENTE/FRIO - FORNECIMENTO E INSTALAÇÃO. AF_11/2021_PSE</v>
          </cell>
        </row>
        <row r="5431">
          <cell r="A5431">
            <v>103261</v>
          </cell>
          <cell r="B5431" t="str">
            <v>AR CONDICIONADO SPLIT INVERTER, PISO TETO, 36000 BTU/H, CICLO FRIO - FORNECIMENTO E INSTALAÇÃO. AF_11/2021_PSE</v>
          </cell>
        </row>
        <row r="5432">
          <cell r="A5432">
            <v>103263</v>
          </cell>
          <cell r="B5432" t="str">
            <v>AR CONDICIONADO SPLIT INVERTER, PISO TETO, 48000 BTU/H, CICLO FRIO - FORNECIMENTO E INSTALAÇÃO. AF_11/2021_PE</v>
          </cell>
        </row>
        <row r="5433">
          <cell r="A5433">
            <v>103265</v>
          </cell>
          <cell r="B5433" t="str">
            <v>AR CONDICIONADO SPLIT INVERTER, PISO TETO, APRESENTANDO ENTRE 54000 E 58000 BTU/H, CICLO FRIO - FORNECIMENTO E INSTALAÇÃO. AF_11/2021_PE</v>
          </cell>
        </row>
        <row r="5434">
          <cell r="A5434">
            <v>103268</v>
          </cell>
          <cell r="B5434" t="str">
            <v>AR CONDICIONADO SPLIT ON/OFF, CASSETE (TETO), 18000 BTU/H, CICLO QUENTE/FRIO - FORNECIMENTO E INSTALAÇÃO. AF_11/2021_PE</v>
          </cell>
        </row>
        <row r="5435">
          <cell r="A5435">
            <v>103270</v>
          </cell>
          <cell r="B5435" t="str">
            <v>AR CONDICIONADO SPLIT ON/OFF, CASSETE (TETO), 24000 BTU/H, CICLO QUENTE/FRIO - FORNECIMENTO E INSTALAÇÃO. AF_11/2021_PE</v>
          </cell>
        </row>
        <row r="5436">
          <cell r="A5436">
            <v>103272</v>
          </cell>
          <cell r="B5436" t="str">
            <v>AR CONDICIONADO SPLIT ON/OFF, CASSETE (TETO), 36000 BTU/H, CICLO QUENTE/FRIO - FORNECIMENTO E INSTALAÇÃO. AF_11/2021_PE</v>
          </cell>
        </row>
        <row r="5437">
          <cell r="A5437">
            <v>103274</v>
          </cell>
          <cell r="B5437" t="str">
            <v>AR CONDICIONADO SPLIT ON/OFF, CASSETE (TETO), 48000 BTU/H, CICLO QUENTE/FRIO - FORNECIMENTO E INSTALAÇÃO. AF_11/2021_PE</v>
          </cell>
        </row>
        <row r="5438">
          <cell r="A5438">
            <v>103276</v>
          </cell>
          <cell r="B5438" t="str">
            <v>AR CONDICIONADO SPLIT ON/OFF, CASSETE (TETO), 60000 BTU/H, CICLO QUENTE/FRIO - FORNECIMENTO E INSTALAÇÃO. AF_11/2021_PE</v>
          </cell>
        </row>
        <row r="5439">
          <cell r="A5439">
            <v>103267</v>
          </cell>
          <cell r="B5439" t="str">
            <v>AR CONDICIONADO SPLIT ON/OFF, CASSETE (TETO), FRIO 4 VIAS 18000 BTU/H - FORNECIMENTO E INSTALAÇÃO. AF_11/2021_PE</v>
          </cell>
        </row>
        <row r="5440">
          <cell r="A5440">
            <v>103269</v>
          </cell>
          <cell r="B5440" t="str">
            <v>AR CONDICIONADO SPLIT ON/OFF, CASSETE (TETO), FRIO 4 VIAS 24000 BTU/H - FORNECIMENTO E INSTALAÇÃO. AF_11/2021_PE</v>
          </cell>
        </row>
        <row r="5441">
          <cell r="A5441">
            <v>103271</v>
          </cell>
          <cell r="B5441" t="str">
            <v>AR CONDICIONADO SPLIT ON/OFF, CASSETE (TETO), FRIO 4 VIAS 36000 BTU/H - FORNECIMENTO E INSTALAÇÃO. AF_11/2021_PE</v>
          </cell>
        </row>
        <row r="5442">
          <cell r="A5442">
            <v>103273</v>
          </cell>
          <cell r="B5442" t="str">
            <v>AR CONDICIONADO SPLIT ON/OFF, CASSETE (TETO), FRIO 4 VIAS 48000 BTU/H - FORNECIMENTO E INSTALAÇÃO. AF_11/2021_PE</v>
          </cell>
        </row>
        <row r="5443">
          <cell r="A5443">
            <v>103275</v>
          </cell>
          <cell r="B5443" t="str">
            <v>AR CONDICIONADO SPLIT ON/OFF, CASSETE (TETO), FRIO 4 VIAS 60000 BTU/H - FORNECIMENTO E INSTALAÇÃO. AF_11/2021_PE</v>
          </cell>
        </row>
        <row r="5444">
          <cell r="A5444">
            <v>103248</v>
          </cell>
          <cell r="B5444" t="str">
            <v>AR CONDICIONADO SPLIT ON/OFF, HI-WALL (PAREDE), 12000 BTUS/H, CICLO FRIO - FORNECIMENTO E INSTALAÇÃO. AF_11/2021_PE</v>
          </cell>
        </row>
        <row r="5445">
          <cell r="A5445">
            <v>103249</v>
          </cell>
          <cell r="B5445" t="str">
            <v>AR CONDICIONADO SPLIT ON/OFF, HI-WALL (PAREDE), 12000 BTUS/H, CICLO QUENTE/FRIO - FORNECIMENTO E INSTALAÇÃO. AF_11/2021_PE</v>
          </cell>
        </row>
        <row r="5446">
          <cell r="A5446">
            <v>103251</v>
          </cell>
          <cell r="B5446" t="str">
            <v>AR CONDICIONADO SPLIT ON/OFF, HI-WALL (PAREDE), 18000 BTUS/H, CICLO FRIO - FORNECIMENTO E INSTALAÇÃO. AF_11/2021_PE</v>
          </cell>
        </row>
        <row r="5447">
          <cell r="A5447">
            <v>103252</v>
          </cell>
          <cell r="B5447" t="str">
            <v>AR CONDICIONADO SPLIT ON/OFF, HI-WALL (PAREDE), 18000 BTUS/H, CICLO QUENTE/FRIO - FORNECIMENTO E INSTALAÇÃO. AF_11/2021_PE</v>
          </cell>
        </row>
        <row r="5448">
          <cell r="A5448">
            <v>103254</v>
          </cell>
          <cell r="B5448" t="str">
            <v>AR CONDICIONADO SPLIT ON/OFF, HI-WALL (PAREDE), 24000 BTUS/H, CICLO FRIO - FORNECIMENTO E INSTALAÇÃO. AF_11/2021_PE</v>
          </cell>
        </row>
        <row r="5449">
          <cell r="A5449">
            <v>103255</v>
          </cell>
          <cell r="B5449" t="str">
            <v>AR CONDICIONADO SPLIT ON/OFF, HI-WALL (PAREDE), 24000 BTUS/H, CICLO QUENTE/FRIO - FORNECIMENTO E INSTALAÇÃO. AF_11/2021_PE</v>
          </cell>
        </row>
        <row r="5450">
          <cell r="A5450">
            <v>103245</v>
          </cell>
          <cell r="B5450" t="str">
            <v>AR CONDICIONADO SPLIT ON/OFF, HI-WALL (PAREDE), 9000 BTUS/H, CICLO FRIO - FORNECIMENTO E INSTALAÇÃO. AF_11/2021_PE</v>
          </cell>
        </row>
        <row r="5451">
          <cell r="A5451">
            <v>103246</v>
          </cell>
          <cell r="B5451" t="str">
            <v>AR CONDICIONADO SPLIT ON/OFF, HI-WALL (PAREDE), 9000 BTUS/H, CICLO QUENTE/FRIO - FORNECIMENTO E INSTALAÇÃO. AF_11/2021_PE</v>
          </cell>
        </row>
        <row r="5452">
          <cell r="A5452">
            <v>103257</v>
          </cell>
          <cell r="B5452" t="str">
            <v>AR CONDICIONADO SPLIT ON/OFF, PISO TETO, 18.000 BTU/H, CICLO FRIO - FORNECIMENTO E INSTALAÇÃO. AF_11/2021_PSE</v>
          </cell>
        </row>
        <row r="5453">
          <cell r="A5453">
            <v>103259</v>
          </cell>
          <cell r="B5453" t="str">
            <v>AR CONDICIONADO SPLIT ON/OFF, PISO TETO, 24.000 BTU/H, CICLO FRIO - FORNECIMENTO E INSTALAÇÃO. AF_11/2021_PSE</v>
          </cell>
        </row>
        <row r="5454">
          <cell r="A5454">
            <v>103262</v>
          </cell>
          <cell r="B5454" t="str">
            <v>AR CONDICIONADO SPLIT ON/OFF, PISO TETO, 36.000 BTU/H, CICLO FRIO - FORNECIMENTO E INSTALAÇÃO. AF_11/2021_PSE</v>
          </cell>
        </row>
        <row r="5455">
          <cell r="A5455">
            <v>103264</v>
          </cell>
          <cell r="B5455" t="str">
            <v>AR CONDICIONADO SPLIT ON/OFF, PISO TETO, 48.000 BTU/H, CICLO FRIO - FORNECIMENTO E INSTALAÇÃO. AF_11/2021_PE</v>
          </cell>
        </row>
        <row r="5456">
          <cell r="A5456">
            <v>103266</v>
          </cell>
          <cell r="B5456" t="str">
            <v>AR CONDICIONADO SPLIT ON/OFF, PISO TETO, 60.000 BTU/H, CICLO FRIO - FORNECIMENTO E INSTALAÇÃO. AF_11/2021_PE</v>
          </cell>
        </row>
        <row r="5457">
          <cell r="A5457">
            <v>103277</v>
          </cell>
          <cell r="B5457" t="str">
            <v>AR CONDICIONADO SPLITÃO 10 TR - FORNECIMENTO E INSTALAÇÃO. AF_11/2021_PE</v>
          </cell>
        </row>
        <row r="5458">
          <cell r="A5458">
            <v>103278</v>
          </cell>
          <cell r="B5458" t="str">
            <v>AR CONDICIONADO SPLITÃO 15 TR - FORNECIMENTO E INSTALAÇÃO. AF_11/2021_PE</v>
          </cell>
        </row>
        <row r="5459">
          <cell r="A5459">
            <v>103288</v>
          </cell>
          <cell r="B5459" t="str">
            <v>RASGO E CHUMBAMENTO EM ALVENARIA PARA TUBOS DE SPLIT PAREDE DE 9000 A 24000 BTUS/H. AF_11/2021</v>
          </cell>
        </row>
        <row r="5460">
          <cell r="A5460">
            <v>103291</v>
          </cell>
          <cell r="B5460" t="str">
            <v>TUBO EM COBRE FLEXÍVEL, DN 1/2", COM ISOLAMENTO, INSTALADO EM FORRO, PARA RAMAL DE ALIMENTAÇÃO DE AR CONDICIONADO, INCLUSO FIXADOR. AF_11/2021</v>
          </cell>
        </row>
        <row r="5461">
          <cell r="A5461">
            <v>103289</v>
          </cell>
          <cell r="B5461" t="str">
            <v>TUBO EM COBRE FLEXÍVEL, DN 1/4", COM ISOLAMENTO, INSTALADO EM FORRO, PARA RAMAL DE ALIMENTAÇÃO DE AR CONDICIONADO, INCLUSO FIXADOR. AF_11/2021</v>
          </cell>
        </row>
        <row r="5462">
          <cell r="A5462">
            <v>103290</v>
          </cell>
          <cell r="B5462" t="str">
            <v>TUBO EM COBRE FLEXÍVEL, DN 3/8", COM ISOLAMENTO, INSTALADO EM FORRO, PARA RAMAL DE ALIMENTAÇÃO DE AR CONDICIONADO, INCLUSO FIXADOR. AF_11/2021</v>
          </cell>
        </row>
        <row r="5463">
          <cell r="A5463">
            <v>103292</v>
          </cell>
          <cell r="B5463" t="str">
            <v>TUBO EM COBRE FLEXÍVEL, DN 5/8", COM ISOLAMENTO, INSTALADO EM FORRO, PARA RAMAL DE ALIMENTAÇÃO DE AR CONDICIONADO, INCLUSO FIXADOR. AF_11/2021</v>
          </cell>
        </row>
        <row r="5464">
          <cell r="A5464">
            <v>106044</v>
          </cell>
          <cell r="B5464" t="str">
            <v>COTOVELO EM COBRE, 45 GRAUS, DN 1 1/8", INSTALADO EM RAMAL DE ALIMENTAÇÃO DE AR-CONDICIONADO COM CONDENSADORA CENTRAL - FORNECIMENTO E INSTALAÇÃO. AF_07/2025</v>
          </cell>
        </row>
        <row r="5465">
          <cell r="A5465">
            <v>106045</v>
          </cell>
          <cell r="B5465" t="str">
            <v>COTOVELO EM COBRE, 45 GRAUS, DN 1 5/8", INSTALADO EM RAMAL DE ALIMENTAÇÃO DE AR-CONDICIONADO COM CONDENSADORA CENTRAL - FORNECIMENTO E INSTALAÇÃO. AF_07/2025</v>
          </cell>
        </row>
        <row r="5466">
          <cell r="A5466">
            <v>106042</v>
          </cell>
          <cell r="B5466" t="str">
            <v>COTOVELO EM COBRE, 90 GRAUS, DN 1 1/8", INSTALADO EM RAMAL DE ALIMENTAÇÃO DE AR-CONDICIONADO COM CONDENSADORA CENTRAL - FORNECIMENTO E INSTALAÇÃO. AF_07/2025</v>
          </cell>
        </row>
        <row r="5467">
          <cell r="A5467">
            <v>106043</v>
          </cell>
          <cell r="B5467" t="str">
            <v>COTOVELO EM COBRE, 90 GRAUS, DN 1 5/8", INSTALADO EM RAMAL DE ALIMENTAÇÃO DE AR-CONDICIONADO COM CONDENSADORA CENTRAL - FORNECIMENTO E INSTALAÇÃO. AF_07/2025</v>
          </cell>
        </row>
        <row r="5468">
          <cell r="A5468">
            <v>106046</v>
          </cell>
          <cell r="B5468" t="str">
            <v>LUVA EM COBRE, DN 1 1/8", INSTALADO EM RAMAL DE ALIMENTAÇÃO DE AR-CONDICIONADO COM CONDENSADORA CENTRAL - FORNECIMENTO E INSTALAÇÃO. AF_07/2025</v>
          </cell>
        </row>
        <row r="5469">
          <cell r="A5469">
            <v>106047</v>
          </cell>
          <cell r="B5469" t="str">
            <v>LUVA EM COBRE, DN 1 5/8", INSTALADO EM RAMAL DE ALIMENTAÇÃO DE AR-CONDICIONADO COM CONDENSADORA CENTRAL - FORNECIMENTO E INSTALAÇÃO. AF_07/2025</v>
          </cell>
        </row>
        <row r="5470">
          <cell r="A5470">
            <v>106038</v>
          </cell>
          <cell r="B5470" t="str">
            <v>REFINETE EM COBRE, DN 1 1/8", INSTALADO EM RAMAL DE ALIMENTAÇÃO DE AR-CONDICIONADO COM CONDENSADORA CENTRAL - INSTALAÇÃO. AF_07/2025</v>
          </cell>
        </row>
        <row r="5471">
          <cell r="A5471">
            <v>106039</v>
          </cell>
          <cell r="B5471" t="str">
            <v>REFINETE EM COBRE, DN 1 5/8", INSTALADO EM RAMAL DE ALIMENTAÇÃO DE AR-CONDICIONADO COM CONDENSADORA CENTRAL - INSTALAÇÃO. AF_07/2025</v>
          </cell>
        </row>
        <row r="5472">
          <cell r="A5472">
            <v>106040</v>
          </cell>
          <cell r="B5472" t="str">
            <v>TE EM COBRE, DN 1 1/8", INSTALADO EM RAMAL DE ALIMENTAÇÃO DE AR-CONDICIONADO COM CONDENSADORA CENTRAL - FORNECIMENTO E INSTALAÇÃO. AF_07/2025</v>
          </cell>
        </row>
        <row r="5473">
          <cell r="A5473">
            <v>106041</v>
          </cell>
          <cell r="B5473" t="str">
            <v>TE EM COBRE, DN 1 5/8", INSTALADO EM RAMAL DE ALIMENTAÇÃO DE AR-CONDICIONADO COM CONDENSADORA CENTRAL - FORNECIMENTO E INSTALAÇÃO. AF_07/2025</v>
          </cell>
        </row>
        <row r="5474">
          <cell r="A5474">
            <v>97329</v>
          </cell>
          <cell r="B5474" t="str">
            <v>TUBO EM COBRE FLEXÍVEL, DN 1/2", COM ISOLAMENTO, INSTALADO EM RAMAL DE ALIMENTAÇÃO DE AR-CONDICIONADO - FORNECIMENTO E INSTALAÇÃO. AF_07/2025</v>
          </cell>
        </row>
        <row r="5475">
          <cell r="A5475">
            <v>97327</v>
          </cell>
          <cell r="B5475" t="str">
            <v>TUBO EM COBRE FLEXÍVEL, DN 1/4", COM ISOLAMENTO, INSTALADO EM RAMAL DE ALIMENTAÇÃO DE AR-CONDICIONADO - FORNECIMENTO E INSTALAÇÃO. AF_07/2025</v>
          </cell>
        </row>
        <row r="5476">
          <cell r="A5476">
            <v>106034</v>
          </cell>
          <cell r="B5476" t="str">
            <v>TUBO EM COBRE FLEXÍVEL, DN 3/4", COM ISOLAMENTO, INSTALADO EM RAMAL DE ALIMENTAÇÃO DE AR-CONDICIONADO - FORNECIMENTO E INSTALAÇÃO. AF_07/2025</v>
          </cell>
        </row>
        <row r="5477">
          <cell r="A5477">
            <v>97328</v>
          </cell>
          <cell r="B5477" t="str">
            <v>TUBO EM COBRE FLEXÍVEL, DN 3/8", COM ISOLAMENTO, INSTALADO EM RAMAL DE ALIMENTAÇÃO DE AR-CONDICIONADO - FORNECIMENTO E INSTALAÇÃO. AF_07/2025</v>
          </cell>
        </row>
        <row r="5478">
          <cell r="A5478">
            <v>97330</v>
          </cell>
          <cell r="B5478" t="str">
            <v>TUBO EM COBRE FLEXÍVEL, DN 5/8", COM ISOLAMENTO, INSTALADO EM RAMAL DE ALIMENTAÇÃO DE AR-CONDICIONADO - FORNECIMENTO E INSTALAÇÃO. AF_07/2025</v>
          </cell>
        </row>
        <row r="5479">
          <cell r="A5479">
            <v>93085</v>
          </cell>
          <cell r="B5479" t="str">
            <v>BUCHA DE REDUÇÃO EM COBRE, DN 22 MM X 15 MM, SEM ANEL DE SOLDA, PONTA X BOLSA, INSTALADO EM RAMAL DE DISTRIBUIÇÃO DE HIDRÁULICA PREDIAL - FORNECIMENTO E INSTALAÇÃO. AF_04/2022</v>
          </cell>
        </row>
        <row r="5480">
          <cell r="A5480">
            <v>103892</v>
          </cell>
          <cell r="B5480" t="str">
            <v>BUCHA DE REDUÇÃO EM COBRE, DN 22 MM X 15 MM, SEM ANEL DE SOLDA, PONTA X BOLSA, INSTALADO EM RAMAL E SUB-RAMAL DE AQUECIMENTO SOLAR - FORNECIMENTO E INSTALAÇÃO. AF_04/2022</v>
          </cell>
        </row>
        <row r="5481">
          <cell r="A5481">
            <v>103823</v>
          </cell>
          <cell r="B5481" t="str">
            <v>BUCHA DE REDUÇÃO EM COBRE, DN 22 MM X 15 MM, SEM ANEL DE SOLDA, PONTA X BOLSA, INSTALADO EM RAMAL E SUB-RAMAL DE GÁS COMBUSTÍVEL - FORNECIMENTO E INSTALAÇÃO. AF_04/2022</v>
          </cell>
        </row>
        <row r="5482">
          <cell r="A5482">
            <v>103856</v>
          </cell>
          <cell r="B5482" t="str">
            <v>BUCHA DE REDUÇÃO EM COBRE, DN 22 MM X 15 MM, SEM ANEL DE SOLDA, PONTA X BOLSA, INSTALADO EM RAMAL E SUB-RAMAL DE GÁS MEDICINAL - FORNECIMENTO E INSTALAÇÃO. AF_04/2022</v>
          </cell>
        </row>
        <row r="5483">
          <cell r="A5483">
            <v>93108</v>
          </cell>
          <cell r="B5483" t="str">
            <v>BUCHA DE REDUÇÃO EM COBRE, DN 22 MM X 15 MM, SEM ANEL DE SOLDA, PONTA X BOLSA, INSTALADO EM RAMAL E SUB-RAMAL DE HIDRÁULICA PREDIAL - FORNECIMENTO E INSTALAÇÃO. AF_04/2022</v>
          </cell>
        </row>
        <row r="5484">
          <cell r="A5484">
            <v>93091</v>
          </cell>
          <cell r="B5484" t="str">
            <v>BUCHA DE REDUÇÃO EM COBRE, DN 28 MM X 22 MM, SEM ANEL DE SOLDA, INSTALADO EM RAMAL DE DISTRIBUIÇÃO DE HIDRÁULICA PREDIAL - FORNECIMENTO E INSTALAÇÃO. AF_04/2022</v>
          </cell>
        </row>
        <row r="5485">
          <cell r="A5485">
            <v>103900</v>
          </cell>
          <cell r="B5485" t="str">
            <v>BUCHA DE REDUÇÃO EM COBRE, DN 28 MM X 22 MM, SEM ANEL DE SOLDA, INSTALADO EM RAMAL E SUB-RAMAL DE AQUECIMENTO SOLAR - FORNECIMENTO E INSTALAÇÃO. AF_04/2022</v>
          </cell>
        </row>
        <row r="5486">
          <cell r="A5486">
            <v>103831</v>
          </cell>
          <cell r="B5486" t="str">
            <v>BUCHA DE REDUÇÃO EM COBRE, DN 28 MM X 22 MM, SEM ANEL DE SOLDA, INSTALADO EM RAMAL E SUB-RAMAL DE GÁS COMBUSTÍVEL - FORNECIMENTO E INSTALAÇÃO. AF_04/2022</v>
          </cell>
        </row>
        <row r="5487">
          <cell r="A5487">
            <v>103864</v>
          </cell>
          <cell r="B5487" t="str">
            <v>BUCHA DE REDUÇÃO EM COBRE, DN 28 MM X 22 MM, SEM ANEL DE SOLDA, INSTALADO EM RAMAL E SUB-RAMAL DE GÁS MEDICINAL - FORNECIMENTO E INSTALAÇÃO. AF_04/2022</v>
          </cell>
        </row>
        <row r="5488">
          <cell r="A5488">
            <v>93133</v>
          </cell>
          <cell r="B5488" t="str">
            <v>BUCHA DE REDUÇÃO EM COBRE, DN 28 MM X 22 MM, SEM ANEL DE SOLDA, INSTALADO EM RAMAL E SUB-RAMAL DE HIDRÁULICA PREDIAL - FORNECIMENTO E INSTALAÇÃO. AF_04/2022</v>
          </cell>
        </row>
        <row r="5489">
          <cell r="A5489">
            <v>93057</v>
          </cell>
          <cell r="B5489" t="str">
            <v>BUCHA DE REDUÇÃO EM COBRE, DN 28 MM X 22 MM, SEM ANEL DE SOLDA, PONTA X BOLSA, INSTALADO EM PRUMADA DE HIDRÁULICA PREDIAL - FORNECIMENTO E INSTALAÇÃO. AF_04/2022</v>
          </cell>
        </row>
        <row r="5490">
          <cell r="A5490">
            <v>93062</v>
          </cell>
          <cell r="B5490" t="str">
            <v>BUCHA DE REDUÇÃO EM COBRE, DN 35 MM X 28 MM, SEM ANEL DE SOLDA, PONTA X BOLSA, INSTALADO EM PRUMADA DE HIDRÁULICA PREDIAL - FORNECIMENTO E INSTALAÇÃO. AF_04/2022</v>
          </cell>
        </row>
        <row r="5491">
          <cell r="A5491">
            <v>93065</v>
          </cell>
          <cell r="B5491" t="str">
            <v>BUCHA DE REDUÇÃO EM COBRE, DN 42 MM X 35 MM, SEM ANEL DE SOLDA, PONTA X BOLSA, INSTALADO EM PRUMADA DE HIDRÁULICA PREDIAL - FORNECIMENTO E INSTALAÇÃO. AF_04/2022</v>
          </cell>
        </row>
        <row r="5492">
          <cell r="A5492">
            <v>93068</v>
          </cell>
          <cell r="B5492" t="str">
            <v>BUCHA DE REDUÇÃO EM COBRE, DN 54 MM X 42 MM, SEM ANEL DE SOLDA, PONTA X BOLSA, INSTALADO EM PRUMADA DE HIDRÁULICA PREDIAL - FORNECIMENTO E INSTALAÇÃO. AF_04/2022</v>
          </cell>
        </row>
        <row r="5493">
          <cell r="A5493">
            <v>93071</v>
          </cell>
          <cell r="B5493" t="str">
            <v>BUCHA DE REDUÇÃO EM COBRE, DN 66 MM X 54 MM, SEM ANEL DE SOLDA, PONTA X BOLSA, INSTALADO EM PRUMADA DE HIDRÁULICA PREDIAL - FORNECIMENTO E INSTALAÇÃO. AF_04/2022</v>
          </cell>
        </row>
        <row r="5494">
          <cell r="A5494">
            <v>93081</v>
          </cell>
          <cell r="B5494" t="str">
            <v>CONECTOR EM BRONZE/LATÃO, DN 15 MM X 1/2", SEM ANEL DE SOLDA, BOLSA X ROSCA F, INSTALADO EM RAMAL DE DISTRIBUIÇÃO DE HIDRÁULICA PREDIAL - FORNECIMENTO E INSTALAÇÃO. AF_04/2022</v>
          </cell>
        </row>
        <row r="5495">
          <cell r="A5495">
            <v>103887</v>
          </cell>
          <cell r="B5495" t="str">
            <v>CONECTOR EM BRONZE/LATÃO, DN 15 MM X 1/2", SEM ANEL DE SOLDA, BOLSA X ROSCA F, INSTALADO EM RAMAL E SUB-RAMAL DE AQUECIMENTO SOLAR - FORNECIMENTO E INSTALAÇÃO. AF_04/2022</v>
          </cell>
        </row>
        <row r="5496">
          <cell r="A5496">
            <v>103818</v>
          </cell>
          <cell r="B5496" t="str">
            <v>CONECTOR EM BRONZE/LATÃO, DN 15 MM X 1/2", SEM ANEL DE SOLDA, BOLSA X ROSCA F, INSTALADO EM RAMAL E SUB-RAMAL DE GÁS COMBUSTÍVEL - FORNECIMENTO E INSTALAÇÃO. AF_04/2022</v>
          </cell>
        </row>
        <row r="5497">
          <cell r="A5497">
            <v>103851</v>
          </cell>
          <cell r="B5497" t="str">
            <v>CONECTOR EM BRONZE/LATÃO, DN 15 MM X 1/2", SEM ANEL DE SOLDA, BOLSA X ROSCA F, INSTALADO EM RAMAL E SUB-RAMAL DE GÁS MEDICINAL - FORNECIMENTO E INSTALAÇÃO. AF_04/2022</v>
          </cell>
        </row>
        <row r="5498">
          <cell r="A5498">
            <v>93104</v>
          </cell>
          <cell r="B5498" t="str">
            <v>CONECTOR EM BRONZE/LATÃO, DN 15 MM X 1/2", SEM ANEL DE SOLDA, BOLSA X ROSCA F, INSTALADO EM RAMAL E SUB-RAMAL DE HIDRÁULICA PREDIAL - FORNECIMENTO E INSTALAÇÃO. AF_04/2022</v>
          </cell>
        </row>
        <row r="5499">
          <cell r="A5499">
            <v>98602</v>
          </cell>
          <cell r="B5499" t="str">
            <v>CONECTOR EM BRONZE/LATÃO, DN 22 MM X 1/2", SEM ANEL DE SOLDA, BOLSA X ROSCA F, INSTALADO EM PRUMADA DE HIDRÁULICA PREDIAL - FORNECIMENTO E INSTALAÇÃO. AF_04/2022</v>
          </cell>
        </row>
        <row r="5500">
          <cell r="A5500">
            <v>93087</v>
          </cell>
          <cell r="B5500" t="str">
            <v>CONECTOR EM BRONZE/LATÃO, DN 22 MM X 1/2", SEM ANEL DE SOLDA, BOLSA X ROSCA F, INSTALADO EM RAMAL DE DISTRIBUIÇÃO DE HIDRÁULICA PREDIAL - FORNECIMENTO E INSTALAÇÃO. AF_04/2022</v>
          </cell>
        </row>
        <row r="5501">
          <cell r="A5501">
            <v>103893</v>
          </cell>
          <cell r="B5501" t="str">
            <v>CONECTOR EM BRONZE/LATÃO, DN 22 MM X 1/2", SEM ANEL DE SOLDA, BOLSA X ROSCA F, INSTALADO EM RAMAL E SUB-RAMAL DE AQUECIMENTO SOLAR - FORNECIMENTO E INSTALAÇÃO. AF_04/2022</v>
          </cell>
        </row>
        <row r="5502">
          <cell r="A5502">
            <v>103824</v>
          </cell>
          <cell r="B5502" t="str">
            <v>CONECTOR EM BRONZE/LATÃO, DN 22 MM X 1/2", SEM ANEL DE SOLDA, BOLSA X ROSCA F, INSTALADO EM RAMAL E SUB-RAMAL DE GÁS COMBUSTÍVEL - FORNECIMENTO E INSTALAÇÃO. AF_04/2022</v>
          </cell>
        </row>
        <row r="5503">
          <cell r="A5503">
            <v>103857</v>
          </cell>
          <cell r="B5503" t="str">
            <v>CONECTOR EM BRONZE/LATÃO, DN 22 MM X 1/2", SEM ANEL DE SOLDA, BOLSA X ROSCA F, INSTALADO EM RAMAL E SUB-RAMAL DE GÁS MEDICINAL - FORNECIMENTO E INSTALAÇÃO. AF_04/2022</v>
          </cell>
        </row>
        <row r="5504">
          <cell r="A5504">
            <v>93110</v>
          </cell>
          <cell r="B5504" t="str">
            <v>CONECTOR EM BRONZE/LATÃO, DN 22 MM X 1/2", SEM ANEL DE SOLDA, BOLSA X ROSCA F, INSTALADO EM RAMAL E SUB-RAMAL DE HIDRÁULICA PREDIAL - FORNECIMENTO E INSTALAÇÃO. AF_04/2022</v>
          </cell>
        </row>
        <row r="5505">
          <cell r="A5505">
            <v>93054</v>
          </cell>
          <cell r="B5505" t="str">
            <v>CONECTOR EM BRONZE/LATÃO, DN 22 MM X 3/4", SEM ANEL DE SOLDA, BOLSA X ROSCA F, INSTALADO EM PRUMADA DE HIDRÁULICA PREDIAL - FORNECIMENTO E INSTALAÇÃO. AF_04/2022</v>
          </cell>
        </row>
        <row r="5506">
          <cell r="A5506">
            <v>93088</v>
          </cell>
          <cell r="B5506" t="str">
            <v>CONECTOR EM BRONZE/LATÃO, DN 22 MM X 3/4", SEM ANEL DE SOLDA, BOLSA X ROSCA F, INSTALADO EM RAMAL DE DISTRIBUIÇÃO DE HIDRÁULICA PREDIAL - FORNECIMENTO E INSTALAÇÃO. AF_04/2022</v>
          </cell>
        </row>
        <row r="5507">
          <cell r="A5507">
            <v>103894</v>
          </cell>
          <cell r="B5507" t="str">
            <v>CONECTOR EM BRONZE/LATÃO, DN 22 MM X 3/4", SEM ANEL DE SOLDA, BOLSA X ROSCA F, INSTALADO EM RAMAL E SUB-RAMAL DE AQUECIMENTO SOLAR - FORNECIMENTO E INSTALAÇÃO. AF_04/2022</v>
          </cell>
        </row>
        <row r="5508">
          <cell r="A5508">
            <v>103825</v>
          </cell>
          <cell r="B5508" t="str">
            <v>CONECTOR EM BRONZE/LATÃO, DN 22 MM X 3/4", SEM ANEL DE SOLDA, BOLSA X ROSCA F, INSTALADO EM RAMAL E SUB-RAMAL DE GÁS COMBUSTÍVEL - FORNECIMENTO E INSTALAÇÃO. AF_04/2022</v>
          </cell>
        </row>
        <row r="5509">
          <cell r="A5509">
            <v>103858</v>
          </cell>
          <cell r="B5509" t="str">
            <v>CONECTOR EM BRONZE/LATÃO, DN 22 MM X 3/4", SEM ANEL DE SOLDA, BOLSA X ROSCA F, INSTALADO EM RAMAL E SUB-RAMAL DE GÁS MEDICINAL - FORNECIMENTO E INSTALAÇÃO. AF_04/2022</v>
          </cell>
        </row>
        <row r="5510">
          <cell r="A5510">
            <v>93111</v>
          </cell>
          <cell r="B5510" t="str">
            <v>CONECTOR EM BRONZE/LATÃO, DN 22 MM X 3/4", SEM ANEL DE SOLDA, BOLSA X ROSCA F, INSTALADO EM RAMAL E SUB-RAMAL DE HIDRÁULICA PREDIAL - FORNECIMENTO E INSTALAÇÃO. AF_04/2022</v>
          </cell>
        </row>
        <row r="5511">
          <cell r="A5511">
            <v>93059</v>
          </cell>
          <cell r="B5511" t="str">
            <v>CONECTOR EM BRONZE/LATÃO, DN 28 MM X 1/2", SEM ANEL DE SOLDA, BOLSA X ROSCA F, INSTALADO EM PRUMADA DE HIDRÁULICA PREDIAL - FORNECIMENTO E INSTALAÇÃO. AF_04/2022</v>
          </cell>
        </row>
        <row r="5512">
          <cell r="A5512">
            <v>93093</v>
          </cell>
          <cell r="B5512" t="str">
            <v>CONECTOR EM BRONZE/LATÃO, DN 28 MM X 1/2", SEM ANEL DE SOLDA, BOLSA X ROSCA F, INSTALADO EM RAMAL DE DISTRIBUIÇÃO DE HIDRÁULICA PREDIAL - FORNECIMENTO E INSTALAÇÃO. AF_04/2022</v>
          </cell>
        </row>
        <row r="5513">
          <cell r="A5513">
            <v>103899</v>
          </cell>
          <cell r="B5513" t="str">
            <v>CONECTOR EM BRONZE/LATÃO, DN 28 MM X 1/2", SEM ANEL DE SOLDA, BOLSA X ROSCA F, INSTALADO EM RAMAL E SUB-RAMAL DE AQUECIMENTO SOLAR - FORNECIMENTO E INSTALAÇÃO. AF_04/2022</v>
          </cell>
        </row>
        <row r="5514">
          <cell r="A5514">
            <v>103830</v>
          </cell>
          <cell r="B5514" t="str">
            <v>CONECTOR EM BRONZE/LATÃO, DN 28 MM X 1/2", SEM ANEL DE SOLDA, BOLSA X ROSCA F, INSTALADO EM RAMAL E SUB-RAMAL DE GÁS COMBUSTÍVEL - FORNECIMENTO E INSTALAÇÃO. AF_04/2022</v>
          </cell>
        </row>
        <row r="5515">
          <cell r="A5515">
            <v>103863</v>
          </cell>
          <cell r="B5515" t="str">
            <v>CONECTOR EM BRONZE/LATÃO, DN 28 MM X 1/2", SEM ANEL DE SOLDA, BOLSA X ROSCA F, INSTALADO EM RAMAL E SUB-RAMAL DE GÁS MEDICINAL - FORNECIMENTO E INSTALAÇÃO. AF_04/2022</v>
          </cell>
        </row>
        <row r="5516">
          <cell r="A5516">
            <v>93114</v>
          </cell>
          <cell r="B5516" t="str">
            <v>CONECTOR EM BRONZE/LATÃO, DN 28 MM X 1/2", SEM ANEL DE SOLDA, BOLSA X ROSCA F, INSTALADO EM RAMAL E SUB-RAMAL DE HIDRÁULICA PREDIAL - FORNECIMENTO E INSTALAÇÃO. AF_04/2022</v>
          </cell>
        </row>
        <row r="5517">
          <cell r="A5517">
            <v>93075</v>
          </cell>
          <cell r="B5517" t="str">
            <v>COTOVELO EM BRONZE/LATÃO, DN 15 MM X 1/2", 90 GRAUS, SEM ANEL DE SOLDA, BOLSA X ROSCA F, INSTALADO EM RAMAL DE DISTRIBUIÇÃO DE HIDRÁULICA PREDIAL - FORNECIMENTO E INSTALAÇÃO. AF_04/2022</v>
          </cell>
        </row>
        <row r="5518">
          <cell r="A5518">
            <v>103876</v>
          </cell>
          <cell r="B5518" t="str">
            <v>COTOVELO EM BRONZE/LATÃO, DN 15 MM X 1/2", 90 GRAUS, SEM ANEL DE SOLDA, BOLSA X ROSCA F, INSTALADO EM RAMAL E SUB-RAMAL DE AQUECIMENTO SOLAR - FORNECIMENTO E INSTALAÇÃO. AF_04/2022</v>
          </cell>
        </row>
        <row r="5519">
          <cell r="A5519">
            <v>103807</v>
          </cell>
          <cell r="B5519" t="str">
            <v>COTOVELO EM BRONZE/LATÃO, DN 15 MM X 1/2", 90 GRAUS, SEM ANEL DE SOLDA, BOLSA X ROSCA F, INSTALADO EM RAMAL E SUB-RAMAL DE GÁS COMBUSTÍVEL - FORNECIMENTO E INSTALAÇÃO. AF_04/2022</v>
          </cell>
        </row>
        <row r="5520">
          <cell r="A5520">
            <v>103840</v>
          </cell>
          <cell r="B5520" t="str">
            <v>COTOVELO EM BRONZE/LATÃO, DN 15 MM X 1/2", 90 GRAUS, SEM ANEL DE SOLDA, BOLSA X ROSCA F, INSTALADO EM RAMAL E SUB-RAMAL DE GÁS MEDICINAL - FORNECIMENTO E INSTALAÇÃO. AF_04/2022</v>
          </cell>
        </row>
        <row r="5521">
          <cell r="A5521">
            <v>93098</v>
          </cell>
          <cell r="B5521" t="str">
            <v>COTOVELO EM BRONZE/LATÃO, DN 15 MM X 1/2", 90 GRAUS, SEM ANEL DE SOLDA, BOLSA X ROSCA F, INSTALADO EM RAMAL E SUB-RAMAL DE HIDRÁULICA PREDIAL - FORNECIMENTO E INSTALAÇÃO. AF_04/2022</v>
          </cell>
        </row>
        <row r="5522">
          <cell r="A5522">
            <v>93120</v>
          </cell>
          <cell r="B5522" t="str">
            <v>COTOVELO EM BRONZE/LATÃO, DN 22 MM X 1/2", 90 GRAUS, SEM ANEL DE SOLDA, BOLSA X ROSCA F, INSTALADO EM PRUMADA DE HIDRÁULICA PREDIAL - FORNECIMENTO E INSTALAÇÃO. AF_04/2022</v>
          </cell>
        </row>
        <row r="5523">
          <cell r="A5523">
            <v>93077</v>
          </cell>
          <cell r="B5523" t="str">
            <v>COTOVELO EM BRONZE/LATÃO, DN 22 MM X 1/2", 90 GRAUS, SEM ANEL DE SOLDA, BOLSA X ROSCA F, INSTALADO EM RAMAL DE DISTRIBUIÇÃO DE HIDRÁULICA PREDIAL - FORNECIMENTO E INSTALAÇÃO. AF_04/2022</v>
          </cell>
        </row>
        <row r="5524">
          <cell r="A5524">
            <v>103879</v>
          </cell>
          <cell r="B5524" t="str">
            <v>COTOVELO EM BRONZE/LATÃO, DN 22 MM X 1/2", 90 GRAUS, SEM ANEL DE SOLDA, BOLSA X ROSCA F, INSTALADO EM RAMAL E SUB-RAMAL DE AQUECIMENTO SOLAR - FORNECIMENTO E INSTALAÇÃO. AF_04/2022</v>
          </cell>
        </row>
        <row r="5525">
          <cell r="A5525">
            <v>103810</v>
          </cell>
          <cell r="B5525" t="str">
            <v>COTOVELO EM BRONZE/LATÃO, DN 22 MM X 1/2", 90 GRAUS, SEM ANEL DE SOLDA, BOLSA X ROSCA F, INSTALADO EM RAMAL E SUB-RAMAL DE GÁS COMBUSTÍVEL - FORNECIMENTO E INSTALAÇÃO. AF_04/2022</v>
          </cell>
        </row>
        <row r="5526">
          <cell r="A5526">
            <v>103843</v>
          </cell>
          <cell r="B5526" t="str">
            <v>COTOVELO EM BRONZE/LATÃO, DN 22 MM X 1/2", 90 GRAUS, SEM ANEL DE SOLDA, BOLSA X ROSCA F, INSTALADO EM RAMAL E SUB-RAMAL DE GÁS MEDICINAL - FORNECIMENTO E INSTALAÇÃO. AF_04/2022</v>
          </cell>
        </row>
        <row r="5527">
          <cell r="A5527">
            <v>93100</v>
          </cell>
          <cell r="B5527" t="str">
            <v>COTOVELO EM BRONZE/LATÃO, DN 22 MM X 1/2", 90 GRAUS, SEM ANEL DE SOLDA, BOLSA X ROSCA F, INSTALADO EM RAMAL E SUB-RAMAL DE HIDRÁULICA PREDIAL - FORNECIMENTO E INSTALAÇÃO. AF_04/2022</v>
          </cell>
        </row>
        <row r="5528">
          <cell r="A5528">
            <v>93121</v>
          </cell>
          <cell r="B5528" t="str">
            <v>COTOVELO EM BRONZE/LATÃO, DN 22 MM X 3/4", 90 GRAUS, SEM ANEL DE SOLDA, BOLSA X ROSCA F, INSTALADO EM PRUMADA DE HIDRÁULICA PREDIAL - FORNECIMENTO E INSTALAÇÃO. AF_04/2022</v>
          </cell>
        </row>
        <row r="5529">
          <cell r="A5529">
            <v>93078</v>
          </cell>
          <cell r="B5529" t="str">
            <v>COTOVELO EM BRONZE/LATÃO, DN 22 MM X 3/4", 90 GRAUS, SEM ANEL DE SOLDA, BOLSA X ROSCA F, INSTALADO EM RAMAL DE DISTRIBUIÇÃO DE HIDRÁULICA PREDIAL - FORNECIMENTO E INSTALAÇÃO. AF_04/2022</v>
          </cell>
        </row>
        <row r="5530">
          <cell r="A5530">
            <v>103880</v>
          </cell>
          <cell r="B5530" t="str">
            <v>COTOVELO EM BRONZE/LATÃO, DN 22 MM X 3/4", 90 GRAUS, SEM ANEL DE SOLDA, BOLSA X ROSCA F, INSTALADO EM RAMAL E SUB-RAMAL DE AQUECIMENTO SOLAR - FORNECIMENTO E INSTALAÇÃO. AF_04/2022</v>
          </cell>
        </row>
        <row r="5531">
          <cell r="A5531">
            <v>103811</v>
          </cell>
          <cell r="B5531" t="str">
            <v>COTOVELO EM BRONZE/LATÃO, DN 22 MM X 3/4", 90 GRAUS, SEM ANEL DE SOLDA, BOLSA X ROSCA F, INSTALADO EM RAMAL E SUB-RAMAL DE GÁS COMBUSTÍVEL - FORNECIMENTO E INSTALAÇÃO. AF_04/2022</v>
          </cell>
        </row>
        <row r="5532">
          <cell r="A5532">
            <v>103844</v>
          </cell>
          <cell r="B5532" t="str">
            <v>COTOVELO EM BRONZE/LATÃO, DN 22 MM X 3/4", 90 GRAUS, SEM ANEL DE SOLDA, BOLSA X ROSCA F, INSTALADO EM RAMAL E SUB-RAMAL DE GÁS MEDICINAL - FORNECIMENTO E INSTALAÇÃO. AF_04/2022</v>
          </cell>
        </row>
        <row r="5533">
          <cell r="A5533">
            <v>93101</v>
          </cell>
          <cell r="B5533" t="str">
            <v>COTOVELO EM BRONZE/LATÃO, DN 22 MM X 3/4", 90 GRAUS, SEM ANEL DE SOLDA, BOLSA X ROSCA F, INSTALADO EM RAMAL E SUB-RAMAL DE HIDRÁULICA PREDIAL - FORNECIMENTO E INSTALAÇÃO. AF_04/2022</v>
          </cell>
        </row>
        <row r="5534">
          <cell r="A5534">
            <v>92311</v>
          </cell>
          <cell r="B5534" t="str">
            <v>COTOVELO EM COBRE, DN 15 MM, 90 GRAUS, SEM ANEL DE SOLDA, INSTALADO EM RAMAL DE DISTRIBUIÇÃO FORNECIMENTO E INSTALAÇÃO. AF_04/2022</v>
          </cell>
        </row>
        <row r="5535">
          <cell r="A5535">
            <v>103874</v>
          </cell>
          <cell r="B5535" t="str">
            <v>COTOVELO EM COBRE, DN 15 MM, 90 GRAUS, SEM ANEL DE SOLDA, INSTALADO EM RAMAL E SUB-RAMAL DE AQUECIMENTO SOLAR - FORNECIMENTO E INSTALAÇÃO. AF_04/2022</v>
          </cell>
        </row>
        <row r="5536">
          <cell r="A5536">
            <v>103805</v>
          </cell>
          <cell r="B5536" t="str">
            <v>COTOVELO EM COBRE, DN 15 MM, 90 GRAUS, SEM ANEL DE SOLDA, INSTALADO EM RAMAL E SUB-RAMAL DE GÁS COMBUSTÍVEL - FORNECIMENTO E INSTALAÇÃO. AF_04/2022</v>
          </cell>
        </row>
        <row r="5537">
          <cell r="A5537">
            <v>103838</v>
          </cell>
          <cell r="B5537" t="str">
            <v>COTOVELO EM COBRE, DN 15 MM, 90 GRAUS, SEM ANEL DE SOLDA, INSTALADO EM RAMAL E SUB-RAMAL DE GÁS MEDICINAL - FORNECIMENTO E INSTALAÇÃO. AF_04/2022</v>
          </cell>
        </row>
        <row r="5538">
          <cell r="A5538">
            <v>92326</v>
          </cell>
          <cell r="B5538" t="str">
            <v>COTOVELO EM COBRE, DN 15 MM, 90 GRAUS, SEM ANEL DE SOLDA, INSTALADO EM RAMAL E SUB-RAMAL DE HIDRÁULICA PREDIAL - FORNECIMENTO E INSTALAÇÃO. AF_04/2022</v>
          </cell>
        </row>
        <row r="5539">
          <cell r="A5539">
            <v>92287</v>
          </cell>
          <cell r="B5539" t="str">
            <v>COTOVELO EM COBRE, DN 22 MM, 90 GRAUS, SEM ANEL DE SOLDA, INSTALADO EM PRUMADA DE HIDRÁULICA PREDIAL - FORNECIMENTO E INSTALAÇÃO. AF_04/2022</v>
          </cell>
        </row>
        <row r="5540">
          <cell r="A5540">
            <v>92312</v>
          </cell>
          <cell r="B5540" t="str">
            <v>COTOVELO EM COBRE, DN 22 MM, 90 GRAUS, SEM ANEL DE SOLDA, INSTALADO EM RAMAL DE DISTRIBUIÇÃO DE HIDRÁULICA PREDIAL - FORNECIMENTO E INSTALAÇÃO. AF_04/2022</v>
          </cell>
        </row>
        <row r="5541">
          <cell r="A5541">
            <v>103877</v>
          </cell>
          <cell r="B5541" t="str">
            <v>COTOVELO EM COBRE, DN 22 MM, 90 GRAUS, SEM ANEL DE SOLDA, INSTALADO EM RAMAL E SUB-RAMAL DE AQUECIMENTO SOLAR - FORNECIMENTO E INSTALAÇÃO. AF_04/2022</v>
          </cell>
        </row>
        <row r="5542">
          <cell r="A5542">
            <v>103808</v>
          </cell>
          <cell r="B5542" t="str">
            <v>COTOVELO EM COBRE, DN 22 MM, 90 GRAUS, SEM ANEL DE SOLDA, INSTALADO EM RAMAL E SUB-RAMAL DE GÁS COMBUSTÍVEL - FORNECIMENTO E INSTALAÇÃO. AF_04/2022</v>
          </cell>
        </row>
        <row r="5543">
          <cell r="A5543">
            <v>103841</v>
          </cell>
          <cell r="B5543" t="str">
            <v>COTOVELO EM COBRE, DN 22 MM, 90 GRAUS, SEM ANEL DE SOLDA, INSTALADO EM RAMAL E SUB-RAMAL DE GÁS MEDICINAL - FORNECIMENTO E INSTALAÇÃO. AF_04/2022</v>
          </cell>
        </row>
        <row r="5544">
          <cell r="A5544">
            <v>92327</v>
          </cell>
          <cell r="B5544" t="str">
            <v>COTOVELO EM COBRE, DN 22 MM, 90 GRAUS, SEM ANEL DE SOLDA, INSTALADO EM RAMAL E SUB-RAMAL DE HIDRÁULICA PREDIAL - FORNECIMENTO E INSTALAÇÃO. AF_04/2022</v>
          </cell>
        </row>
        <row r="5545">
          <cell r="A5545">
            <v>92288</v>
          </cell>
          <cell r="B5545" t="str">
            <v>COTOVELO EM COBRE, DN 28 MM, 90 GRAUS, SEM ANEL DE SOLDA, INSTALADO EM PRUMADA DE HIDRÁULICA PREDIAL - FORNECIMENTO E INSTALAÇÃO. AF_04/2022</v>
          </cell>
        </row>
        <row r="5546">
          <cell r="A5546">
            <v>92313</v>
          </cell>
          <cell r="B5546" t="str">
            <v>COTOVELO EM COBRE, DN 28 MM, 90 GRAUS, SEM ANEL DE SOLDA, INSTALADO EM RAMAL DE DISTRIBUIÇÃO DE HIDRÁULICA PREDIAL - FORNECIMENTO E INSTALAÇÃO. AF_04/2022</v>
          </cell>
        </row>
        <row r="5547">
          <cell r="A5547">
            <v>103881</v>
          </cell>
          <cell r="B5547" t="str">
            <v>COTOVELO EM COBRE, DN 28 MM, 90 GRAUS, SEM ANEL DE SOLDA, INSTALADO EM RAMAL E SUB-RAMAL DE AQUECIMENTO SOLAR - FORNECIMENTO E INSTALAÇÃO. AF_04/2022</v>
          </cell>
        </row>
        <row r="5548">
          <cell r="A5548">
            <v>103812</v>
          </cell>
          <cell r="B5548" t="str">
            <v>COTOVELO EM COBRE, DN 28 MM, 90 GRAUS, SEM ANEL DE SOLDA, INSTALADO EM RAMAL E SUB-RAMAL DE GÁS COMBUSTÍVEL - FORNECIMENTO E INSTALAÇÃO. AF_04/2022</v>
          </cell>
        </row>
        <row r="5549">
          <cell r="A5549">
            <v>103845</v>
          </cell>
          <cell r="B5549" t="str">
            <v>COTOVELO EM COBRE, DN 28 MM, 90 GRAUS, SEM ANEL DE SOLDA, INSTALADO EM RAMAL E SUB-RAMAL DE GÁS MEDICINAL - FORNECIMENTO E INSTALAÇÃO. AF_04/2022</v>
          </cell>
        </row>
        <row r="5550">
          <cell r="A5550">
            <v>92328</v>
          </cell>
          <cell r="B5550" t="str">
            <v>COTOVELO EM COBRE, DN 28 MM, 90 GRAUS, SEM ANEL DE SOLDA, INSTALADO EM RAMAL E SUB-RAMAL DE HIDRÁULICA PREDIAL - FORNECIMENTO E INSTALAÇÃO. AF_04/2022</v>
          </cell>
        </row>
        <row r="5551">
          <cell r="A5551">
            <v>92289</v>
          </cell>
          <cell r="B5551" t="str">
            <v>COTOVELO EM COBRE, DN 35 MM, 90 GRAUS, SEM ANEL DE SOLDA, INSTALADO EM PRUMADA DE HIDRÁULICA PREDIAL - FORNECIMENTO E INSTALAÇÃO. AF_04/2022</v>
          </cell>
        </row>
        <row r="5552">
          <cell r="A5552">
            <v>92290</v>
          </cell>
          <cell r="B5552" t="str">
            <v>COTOVELO EM COBRE, DN 42 MM, 90 GRAUS, SEM ANEL DE SOLDA, INSTALADO EM PRUMADA DE HIDRÁULICA PREDIAL - FORNECIMENTO E INSTALAÇÃO. AF_04/2022</v>
          </cell>
        </row>
        <row r="5553">
          <cell r="A5553">
            <v>92291</v>
          </cell>
          <cell r="B5553" t="str">
            <v>COTOVELO EM COBRE, DN 54 MM, 90 GRAUS, SEM ANEL DE SOLDA, INSTALADO EM PRUMADA DE HIDRÁULICA PREDIAL - FORNECIMENTO E INSTALAÇÃO. AF_04/2022</v>
          </cell>
        </row>
        <row r="5554">
          <cell r="A5554">
            <v>92292</v>
          </cell>
          <cell r="B5554" t="str">
            <v>COTOVELO EM COBRE, DN 66 MM, 90 GRAUS, SEM ANEL DE SOLDA, INSTALADO EM PRUMADA DE HIDRÁULICA PREDIAL - FORNECIMENTO E INSTALAÇÃO. AF_04/2022</v>
          </cell>
        </row>
        <row r="5555">
          <cell r="A5555">
            <v>93082</v>
          </cell>
          <cell r="B5555" t="str">
            <v>CURVA DE TRANSPOSIÇÃO EM BRONZE/LATÃO, DN 15 MM, SEM ANEL DE SOLDA, BOLSA X BOLSA, INSTALADO EM RAMAL DE DISTRIBUIÇÃO DE HIDRÁULICA PREDIAL - FORNECIMENTO E INSTALAÇÃO. AF_04/2022</v>
          </cell>
        </row>
        <row r="5556">
          <cell r="A5556">
            <v>103885</v>
          </cell>
          <cell r="B5556" t="str">
            <v>CURVA DE TRANSPOSIÇÃO EM BRONZE/LATÃO, DN 15 MM, SEM ANEL DE SOLDA, BOLSA X BOLSA, INSTALADO EM RAMAL E SUB-RAMAL DE AQUECIMENTO SOLAR - FORNECIMENTO E INSTALAÇÃO. AF_04/2022</v>
          </cell>
        </row>
        <row r="5557">
          <cell r="A5557">
            <v>103816</v>
          </cell>
          <cell r="B5557" t="str">
            <v>CURVA DE TRANSPOSIÇÃO EM BRONZE/LATÃO, DN 15 MM, SEM ANEL DE SOLDA, BOLSA X BOLSA, INSTALADO EM RAMAL E SUB-RAMAL DE GÁS COMBUSTÍVEL - FORNECIMENTO E INSTALAÇÃO. AF_04/2022</v>
          </cell>
        </row>
        <row r="5558">
          <cell r="A5558">
            <v>103849</v>
          </cell>
          <cell r="B5558" t="str">
            <v>CURVA DE TRANSPOSIÇÃO EM BRONZE/LATÃO, DN 15 MM, SEM ANEL DE SOLDA, BOLSA X BOLSA, INSTALADO EM RAMAL E SUB-RAMAL DE GÁS MEDICINAL - FORNECIMENTO E INSTALAÇÃO. AF_04/2022</v>
          </cell>
        </row>
        <row r="5559">
          <cell r="A5559">
            <v>93105</v>
          </cell>
          <cell r="B5559" t="str">
            <v>CURVA DE TRANSPOSIÇÃO EM BRONZE/LATÃO, DN 15 MM, SEM ANEL DE SOLDA, BOLSA X BOLSA, INSTALADO EM RAMAL E SUB-RAMAL DE HIDRÁULICA PREDIAL - FORNECIMENTO E INSTALAÇÃO. AF_04/2022</v>
          </cell>
        </row>
        <row r="5560">
          <cell r="A5560">
            <v>93055</v>
          </cell>
          <cell r="B5560" t="str">
            <v>CURVA DE TRANSPOSIÇÃO EM BRONZE/LATÃO, DN 22 MM, SEM ANEL DE SOLDA, BOLSA X BOLSA, INSTALADO EM PRUMADA DE HIDRÁULICA PREDIAL - FORNECIMENTO E INSTALAÇÃO. AF_04/2022</v>
          </cell>
        </row>
        <row r="5561">
          <cell r="A5561">
            <v>93089</v>
          </cell>
          <cell r="B5561" t="str">
            <v>CURVA DE TRANSPOSIÇÃO EM BRONZE/LATÃO, DN 22 MM, SEM ANEL DE SOLDA, BOLSA X BOLSA, INSTALADO EM RAMAL DE DISTRIBUIÇÃO DE HIDRÁULICA PREDIAL - FORNECIMENTO E INSTALAÇÃO. AF_04/2022</v>
          </cell>
        </row>
        <row r="5562">
          <cell r="A5562">
            <v>103891</v>
          </cell>
          <cell r="B5562" t="str">
            <v>CURVA DE TRANSPOSIÇÃO EM BRONZE/LATÃO, DN 22 MM, SEM ANEL DE SOLDA, BOLSA X BOLSA, INSTALADO EM RAMAL E SUB-RAMAL DE AQUECIMENTO SOLAR - FORNECIMENTO E INSTALAÇÃO. AF_04/2022</v>
          </cell>
        </row>
        <row r="5563">
          <cell r="A5563">
            <v>103822</v>
          </cell>
          <cell r="B5563" t="str">
            <v>CURVA DE TRANSPOSIÇÃO EM BRONZE/LATÃO, DN 22 MM, SEM ANEL DE SOLDA, BOLSA X BOLSA, INSTALADO EM RAMAL E SUB-RAMAL DE GÁS COMBUSTÍVEL - FORNECIMENTO E INSTALAÇÃO. AF_04/2022</v>
          </cell>
        </row>
        <row r="5564">
          <cell r="A5564">
            <v>103855</v>
          </cell>
          <cell r="B5564" t="str">
            <v>CURVA DE TRANSPOSIÇÃO EM BRONZE/LATÃO, DN 22 MM, SEM ANEL DE SOLDA, BOLSA X BOLSA, INSTALADO EM RAMAL E SUB-RAMAL DE GÁS MEDICINAL - FORNECIMENTO E INSTALAÇÃO. AF_04/2022</v>
          </cell>
        </row>
        <row r="5565">
          <cell r="A5565">
            <v>93112</v>
          </cell>
          <cell r="B5565" t="str">
            <v>CURVA DE TRANSPOSIÇÃO EM BRONZE/LATÃO, DN 22 MM, SEM ANEL DE SOLDA, BOLSA X BOLSA, INSTALADO EM RAMAL E SUB-RAMAL DE HIDRÁULICA PREDIAL - FORNECIMENTO E INSTALAÇÃO. AF_04/2022</v>
          </cell>
        </row>
        <row r="5566">
          <cell r="A5566">
            <v>93060</v>
          </cell>
          <cell r="B5566" t="str">
            <v>CURVA DE TRANSPOSIÇÃO EM BRONZE/LATÃO, DN 28 MM, SEM ANEL DE SOLDA, BOLSA X BOLSA, INSTALADO EM PRUMADA DE HIDRÁULICA PREDIAL - FORNECIMENTO E INSTALAÇÃO. AF_04/2022</v>
          </cell>
        </row>
        <row r="5567">
          <cell r="A5567">
            <v>93094</v>
          </cell>
          <cell r="B5567" t="str">
            <v>CURVA DE TRANSPOSIÇÃO EM BRONZE/LATÃO, DN 28 MM, SEM ANEL DE SOLDA, BOLSA X BOLSA, INSTALADO EM RAMAL DE DISTRIBUIÇÃO DE HIDRÁULICA PREDIAL - FORNECIMENTO E INSTALAÇÃO. AF_04/2022</v>
          </cell>
        </row>
        <row r="5568">
          <cell r="A5568">
            <v>103897</v>
          </cell>
          <cell r="B5568" t="str">
            <v>CURVA DE TRANSPOSIÇÃO EM BRONZE/LATÃO, DN 28 MM, SEM ANEL DE SOLDA, BOLSA X BOLSA, INSTALADO EM RAMAL E SUB-RAMAL DE AQUECIMENTO SOLAR - FORNECIMENTO E INSTALAÇÃO. AF_04/2022</v>
          </cell>
        </row>
        <row r="5569">
          <cell r="A5569">
            <v>103828</v>
          </cell>
          <cell r="B5569" t="str">
            <v>CURVA DE TRANSPOSIÇÃO EM BRONZE/LATÃO, DN 28 MM, SEM ANEL DE SOLDA, BOLSA X BOLSA, INSTALADO EM RAMAL E SUB-RAMAL DE GÁS COMBUSTÍVEL - FORNECIMENTO E INSTALAÇÃO. AF_04/2022</v>
          </cell>
        </row>
        <row r="5570">
          <cell r="A5570">
            <v>103861</v>
          </cell>
          <cell r="B5570" t="str">
            <v>CURVA DE TRANSPOSIÇÃO EM BRONZE/LATÃO, DN 28 MM, SEM ANEL DE SOLDA, BOLSA X BOLSA, INSTALADO EM RAMAL E SUB-RAMAL DE GÁS MEDICINAL - FORNECIMENTO E INSTALAÇÃO. AF_04/2022</v>
          </cell>
        </row>
        <row r="5571">
          <cell r="A5571">
            <v>93115</v>
          </cell>
          <cell r="B5571" t="str">
            <v>CURVA DE TRANSPOSIÇÃO EM BRONZE/LATÃO, DN 28 MM, SEM ANEL DE SOLDA, BOLSA X BOLSA, INSTALADO EM RAMAL E SUB-RAMAL DE HIDRÁULICA PREDIAL - FORNECIMENTO E INSTALAÇÃO. AF_04/2022</v>
          </cell>
        </row>
        <row r="5572">
          <cell r="A5572">
            <v>93074</v>
          </cell>
          <cell r="B5572" t="str">
            <v>CURVA EM COBRE, DN 15 MM, 45 GRAUS, SEM ANEL DE SOLDA, BOLSA X BOLSA, INSTALADO EM RAMAL DE DISTRIBUIÇÃO DE HIDRÁULICA PREDIAL - FORNECIMENTO E INSTALAÇÃO. AF_04/2022</v>
          </cell>
        </row>
        <row r="5573">
          <cell r="A5573">
            <v>103875</v>
          </cell>
          <cell r="B5573" t="str">
            <v>CURVA EM COBRE, DN 15 MM, 45 GRAUS, SEM ANEL DE SOLDA, BOLSA X BOLSA, INSTALADO EM RAMAL E SUB-RAMAL DE AQUECIMENTO SOLAR - FORNECIMENTO E INSTALAÇÃO. AF_04/2022</v>
          </cell>
        </row>
        <row r="5574">
          <cell r="A5574">
            <v>103806</v>
          </cell>
          <cell r="B5574" t="str">
            <v>CURVA EM COBRE, DN 15 MM, 45 GRAUS, SEM ANEL DE SOLDA, BOLSA X BOLSA, INSTALADO EM RAMAL E SUB-RAMAL DE GÁS COMBUSTÍVEL - FORNECIMENTO E INSTALAÇÃO. AF_04/2022</v>
          </cell>
        </row>
        <row r="5575">
          <cell r="A5575">
            <v>103839</v>
          </cell>
          <cell r="B5575" t="str">
            <v>CURVA EM COBRE, DN 15 MM, 45 GRAUS, SEM ANEL DE SOLDA, BOLSA X BOLSA, INSTALADO EM RAMAL E SUB-RAMAL DE GÁS MEDICINAL - FORNECIMENTO E INSTALAÇÃO. AF_04/2022</v>
          </cell>
        </row>
        <row r="5576">
          <cell r="A5576">
            <v>93097</v>
          </cell>
          <cell r="B5576" t="str">
            <v>CURVA EM COBRE, DN 15 MM, 45 GRAUS, SEM ANEL DE SOLDA, BOLSA X BOLSA, INSTALADO EM RAMAL E SUB-RAMAL DE HIDRÁULICA PREDIAL - FORNECIMENTO E INSTALAÇÃO. AF_04/2022</v>
          </cell>
        </row>
        <row r="5577">
          <cell r="A5577">
            <v>93119</v>
          </cell>
          <cell r="B5577" t="str">
            <v>CURVA EM COBRE, DN 22 MM, 45 GRAUS, SEM ANEL DE SOLDA, BOLSA X BOLSA, INSTALADO EM PRUMADA DE HIDRÁULICA PREDIAL - FORNECIMENTO E INSTALAÇÃO. AF_04/2022</v>
          </cell>
        </row>
        <row r="5578">
          <cell r="A5578">
            <v>93076</v>
          </cell>
          <cell r="B5578" t="str">
            <v>CURVA EM COBRE, DN 22 MM, 45 GRAUS, SEM ANEL DE SOLDA, BOLSA X BOLSA, INSTALADO EM RAMAL DE DISTRIBUIÇÃO DE HIDRÁULICA PREDIAL - FORNECIMENTO E INSTALAÇÃO. AF_04/2022</v>
          </cell>
        </row>
        <row r="5579">
          <cell r="A5579">
            <v>103878</v>
          </cell>
          <cell r="B5579" t="str">
            <v>CURVA EM COBRE, DN 22 MM, 45 GRAUS, SEM ANEL DE SOLDA, BOLSA X BOLSA, INSTALADO EM RAMAL E SUB-RAMAL DE AQUECIMENTO SOLAR - FORNECIMENTO E INSTALAÇÃO. AF_04/2022</v>
          </cell>
        </row>
        <row r="5580">
          <cell r="A5580">
            <v>103809</v>
          </cell>
          <cell r="B5580" t="str">
            <v>CURVA EM COBRE, DN 22 MM, 45 GRAUS, SEM ANEL DE SOLDA, BOLSA X BOLSA, INSTALADO EM RAMAL E SUB-RAMAL DE GÁS COMBUSTÍVEL - FORNECIMENTO E INSTALAÇÃO. AF_04/2022</v>
          </cell>
        </row>
        <row r="5581">
          <cell r="A5581">
            <v>103842</v>
          </cell>
          <cell r="B5581" t="str">
            <v>CURVA EM COBRE, DN 22 MM, 45 GRAUS, SEM ANEL DE SOLDA, BOLSA X BOLSA, INSTALADO EM RAMAL E SUB-RAMAL DE GÁS MEDICINAL - FORNECIMENTO E INSTALAÇÃO. AF_04/2022</v>
          </cell>
        </row>
        <row r="5582">
          <cell r="A5582">
            <v>93099</v>
          </cell>
          <cell r="B5582" t="str">
            <v>CURVA EM COBRE, DN 22 MM, 45 GRAUS, SEM ANEL DE SOLDA, BOLSA X BOLSA, INSTALADO EM RAMAL E SUB-RAMAL DE HIDRÁULICA PREDIAL - FORNECIMENTO E INSTALAÇÃO. AF_04/2022</v>
          </cell>
        </row>
        <row r="5583">
          <cell r="A5583">
            <v>93122</v>
          </cell>
          <cell r="B5583" t="str">
            <v>CURVA EM COBRE, DN 28 MM, 45 GRAUS, SEM ANEL DE SOLDA, BOLSA X BOLSA, INSTALADO EM PRUMADA DE HIDRÁULICA PREDIAL - FORNECIMENTO E INSTALAÇÃO. AF_04/2022</v>
          </cell>
        </row>
        <row r="5584">
          <cell r="A5584">
            <v>93079</v>
          </cell>
          <cell r="B5584" t="str">
            <v>CURVA EM COBRE, DN 28 MM, 45 GRAUS, SEM ANEL DE SOLDA, BOLSA X BOLSA, INSTALADO EM RAMAL DE DISTRIBUIÇÃO DE HIDRÁULICA PREDIAL - FORNECIMENTO E INSTALAÇÃO. AF_04/2022</v>
          </cell>
        </row>
        <row r="5585">
          <cell r="A5585">
            <v>103882</v>
          </cell>
          <cell r="B5585" t="str">
            <v>CURVA EM COBRE, DN 28 MM, 45 GRAUS, SEM ANEL DE SOLDA, BOLSA X BOLSA, INSTALADO EM RAMAL E SUB-RAMAL DE AQUECIMENTO SOLAR - FORNECIMENTO E INSTALAÇÃO. AF_04/2022</v>
          </cell>
        </row>
        <row r="5586">
          <cell r="A5586">
            <v>103813</v>
          </cell>
          <cell r="B5586" t="str">
            <v>CURVA EM COBRE, DN 28 MM, 45 GRAUS, SEM ANEL DE SOLDA, BOLSA X BOLSA, INSTALADO EM RAMAL E SUB-RAMAL DE GÁS COMBUSTÍVEL - FORNECIMENTO E INSTALAÇÃO. AF_04/2022</v>
          </cell>
        </row>
        <row r="5587">
          <cell r="A5587">
            <v>103846</v>
          </cell>
          <cell r="B5587" t="str">
            <v>CURVA EM COBRE, DN 28 MM, 45 GRAUS, SEM ANEL DE SOLDA, BOLSA X BOLSA, INSTALADO EM RAMAL E SUB-RAMAL DE GÁS MEDICINAL - FORNECIMENTO E INSTALAÇÃO. AF_04/2022</v>
          </cell>
        </row>
        <row r="5588">
          <cell r="A5588">
            <v>93102</v>
          </cell>
          <cell r="B5588" t="str">
            <v>CURVA EM COBRE, DN 28 MM, 45 GRAUS, SEM ANEL DE SOLDA, BOLSA X BOLSA, INSTALADO EM RAMAL E SUB-RAMAL DE HIDRÁULICA PREDIAL - FORNECIMENTO E INSTALAÇÃO. AF_04/2022</v>
          </cell>
        </row>
        <row r="5589">
          <cell r="A5589">
            <v>93123</v>
          </cell>
          <cell r="B5589" t="str">
            <v>CURVA EM COBRE, DN 35 MM, 45 GRAUS, SEM ANEL DE SOLDA, BOLSA X BOLSA, INSTALADO EM PRUMADA DE HIDRÁULICA PREDIAL - FORNECIMENTO E INSTALAÇÃO. AF_04/2022</v>
          </cell>
        </row>
        <row r="5590">
          <cell r="A5590">
            <v>93124</v>
          </cell>
          <cell r="B5590" t="str">
            <v>CURVA EM COBRE, DN 42 MM, 45 GRAUS, SEM ANEL DE SOLDA, BOLSA X BOLSA, INSTALADO EM PRUMADA DE HIDRÁULICA PREDIAL - FORNECIMENTO E INSTALAÇÃO. AF_04/2022</v>
          </cell>
        </row>
        <row r="5591">
          <cell r="A5591">
            <v>93125</v>
          </cell>
          <cell r="B5591" t="str">
            <v>CURVA EM COBRE, DN 54 MM, 45 GRAUS, SEM ANEL DE SOLDA, BOLSA X BOLSA, INSTALADO EM PRUMADA DE HIDRÁULICA PREDIAL - FORNECIMENTO E INSTALAÇÃO. AF_04/2022</v>
          </cell>
        </row>
        <row r="5592">
          <cell r="A5592">
            <v>93126</v>
          </cell>
          <cell r="B5592" t="str">
            <v>CURVA EM COBRE, DN 66 MM, 45 GRAUS, SEM ANEL DE SOLDA, BOLSA X BOLSA, INSTALADO EM PRUMADA DE HIDRÁULICA PREDIAL - FORNECIMENTO E INSTALAÇÃO. AF_04/2022</v>
          </cell>
        </row>
        <row r="5593">
          <cell r="A5593">
            <v>93063</v>
          </cell>
          <cell r="B5593" t="str">
            <v>JUNTA DE EXPANSÃO EM BRONZE/LATÃO, DN 35 MM, PONTA X PONTA, INSTALADO EM PRUMADA DE HIDRÁULICA PREDIAL - FORNECIMENTO E INSTALAÇÃO. AF_04/2022</v>
          </cell>
        </row>
        <row r="5594">
          <cell r="A5594">
            <v>93066</v>
          </cell>
          <cell r="B5594" t="str">
            <v>JUNTA DE EXPANSÃO EM BRONZE/LATÃO, DN 42 MM, PONTA X PONTA, INSTALADO EM PRUMADA DE HIDRÁULICA PREDIAL - FORNECIMENTO E INSTALAÇÃO. AF_04/2022</v>
          </cell>
        </row>
        <row r="5595">
          <cell r="A5595">
            <v>93069</v>
          </cell>
          <cell r="B5595" t="str">
            <v>JUNTA DE EXPANSÃO EM BRONZE/LATÃO, DN 54 MM, PONTA X PONTA, INSTALADO EM PRUMADA DE HIDRÁULICA PREDIAL - FORNECIMENTO E INSTALAÇÃO. AF_04/2022</v>
          </cell>
        </row>
        <row r="5596">
          <cell r="A5596">
            <v>93072</v>
          </cell>
          <cell r="B5596" t="str">
            <v>JUNTA DE EXPANSÃO EM BRONZE/LATÃO, DN 66 MM, PONTA X PONTA, INSTALADO EM PRUMADA DE HIDRÁULICA PREDIAL - FORNECIMENTO E INSTALAÇÃO. AF_04/2022</v>
          </cell>
        </row>
        <row r="5597">
          <cell r="A5597">
            <v>93083</v>
          </cell>
          <cell r="B5597" t="str">
            <v>JUNTA DE EXPANSÃO EM COBRE, DN 15 MM, PONTA X PONTA, INSTALADO EM RAMAL DE DISTRIBUIÇÃO DE HIDRÁULICA PREDIAL - FORNECIMENTO E INSTALAÇÃO. AF_04/2022</v>
          </cell>
        </row>
        <row r="5598">
          <cell r="A5598">
            <v>103886</v>
          </cell>
          <cell r="B5598" t="str">
            <v>JUNTA DE EXPANSÃO EM COBRE, DN 15 MM, PONTA X PONTA, INSTALADO EM RAMAL E SUB-RAMAL DE AQUECIMENTO SOLAR - FORNECIMENTO E INSTALAÇÃO. AF_04/2022</v>
          </cell>
        </row>
        <row r="5599">
          <cell r="A5599">
            <v>103817</v>
          </cell>
          <cell r="B5599" t="str">
            <v>JUNTA DE EXPANSÃO EM COBRE, DN 15 MM, PONTA X PONTA, INSTALADO EM RAMAL E SUB-RAMAL DE GÁS COMBUSTÍVEL - FORNECIMENTO E INSTALAÇÃO. AF_04/2022</v>
          </cell>
        </row>
        <row r="5600">
          <cell r="A5600">
            <v>103850</v>
          </cell>
          <cell r="B5600" t="str">
            <v>JUNTA DE EXPANSÃO EM COBRE, DN 15 MM, PONTA X PONTA, INSTALADO EM RAMAL E SUB-RAMAL DE GÁS MEDICINAL - FORNECIMENTO E INSTALAÇÃO. AF_04/2022</v>
          </cell>
        </row>
        <row r="5601">
          <cell r="A5601">
            <v>93106</v>
          </cell>
          <cell r="B5601" t="str">
            <v>JUNTA DE EXPANSÃO EM COBRE, DN 15 MM, PONTA X PONTA, INSTALADO EM RAMAL E SUB-RAMAL DE HIDRÁULICA PREDIAL - FORNECIMENTO E INSTALAÇÃO. AF_04/2022</v>
          </cell>
        </row>
        <row r="5602">
          <cell r="A5602">
            <v>93052</v>
          </cell>
          <cell r="B5602" t="str">
            <v>JUNTA DE EXPANSÃO EM COBRE, DN 22 MM, PONTA X PONTA, INSTALADO EM PRUMADA DE HIDRÁULICA PREDIAL - FORNECIMENTO E INSTALAÇÃO. AF_04/2022</v>
          </cell>
        </row>
        <row r="5603">
          <cell r="A5603">
            <v>93086</v>
          </cell>
          <cell r="B5603" t="str">
            <v>JUNTA DE EXPANSÃO EM COBRE, DN 22 MM, PONTA X PONTA, INSTALADO EM RAMAL DE DISTRIBUIÇÃO DE HIDRÁULICA PREDIAL - FORNECIMENTO E INSTALAÇÃO. AF_04/2022</v>
          </cell>
        </row>
        <row r="5604">
          <cell r="A5604">
            <v>103890</v>
          </cell>
          <cell r="B5604" t="str">
            <v>JUNTA DE EXPANSÃO EM COBRE, DN 22 MM, PONTA X PONTA, INSTALADO EM RAMAL E SUB-RAMAL DE AQUECIMENTO SOLAR - FORNECIMENTO E INSTALAÇÃO. AF_04/2022</v>
          </cell>
        </row>
        <row r="5605">
          <cell r="A5605">
            <v>103821</v>
          </cell>
          <cell r="B5605" t="str">
            <v>JUNTA DE EXPANSÃO EM COBRE, DN 22 MM, PONTA X PONTA, INSTALADO EM RAMAL E SUB-RAMAL DE GÁS COMBUSTÍVEL - FORNECIMENTO E INSTALAÇÃO. AF_04/2022</v>
          </cell>
        </row>
        <row r="5606">
          <cell r="A5606">
            <v>103854</v>
          </cell>
          <cell r="B5606" t="str">
            <v>JUNTA DE EXPANSÃO EM COBRE, DN 22 MM, PONTA X PONTA, INSTALADO EM RAMAL E SUB-RAMAL DE GÁS MEDICINAL - FORNECIMENTO E INSTALAÇÃO. AF_04/2022</v>
          </cell>
        </row>
        <row r="5607">
          <cell r="A5607">
            <v>93109</v>
          </cell>
          <cell r="B5607" t="str">
            <v>JUNTA DE EXPANSÃO EM COBRE, DN 22 MM, PONTA X PONTA, INSTALADO EM RAMAL E SUB-RAMAL DE HIDRÁULICA PREDIAL - FORNECIMENTO E INSTALAÇÃO. AF_04/2022</v>
          </cell>
        </row>
        <row r="5608">
          <cell r="A5608">
            <v>93058</v>
          </cell>
          <cell r="B5608" t="str">
            <v>JUNTA DE EXPANSÃO EM COBRE, DN 28 MM, PONTA X PONTA, INSTALADO EM PRUMADA DE HIDRÁULICA PREDIAL - FORNECIMENTO E INSTALAÇÃO. AF_04/2022</v>
          </cell>
        </row>
        <row r="5609">
          <cell r="A5609">
            <v>93092</v>
          </cell>
          <cell r="B5609" t="str">
            <v>JUNTA DE EXPANSÃO EM COBRE, DN 28 MM, PONTA X PONTA, INSTALADO EM RAMAL DE DISTRIBUIÇÃO DE HIDRÁULICA PREDIAL - FORNECIMENTO E INSTALAÇÃO. AF_04/2022</v>
          </cell>
        </row>
        <row r="5610">
          <cell r="A5610">
            <v>103898</v>
          </cell>
          <cell r="B5610" t="str">
            <v>JUNTA DE EXPANSÃO EM COBRE, DN 28 MM, PONTA X PONTA, INSTALADO EM RAMAL E SUB-RAMAL DE AQUECIMENTO SOLAR - FORNECIMENTO E INSTALAÇÃO. AF_04/2022</v>
          </cell>
        </row>
        <row r="5611">
          <cell r="A5611">
            <v>103829</v>
          </cell>
          <cell r="B5611" t="str">
            <v>JUNTA DE EXPANSÃO EM COBRE, DN 28 MM, PONTA X PONTA, INSTALADO EM RAMAL E SUB-RAMAL DE GÁS COMBUSTÍVEL - FORNECIMENTO E INSTALAÇÃO. AF_04/2022</v>
          </cell>
        </row>
        <row r="5612">
          <cell r="A5612">
            <v>103862</v>
          </cell>
          <cell r="B5612" t="str">
            <v>JUNTA DE EXPANSÃO EM COBRE, DN 28 MM, PONTA X PONTA, INSTALADO EM RAMAL E SUB-RAMAL DE GÁS MEDICINAL - FORNECIMENTO E INSTALAÇÃO. AF_04/2022</v>
          </cell>
        </row>
        <row r="5613">
          <cell r="A5613">
            <v>93116</v>
          </cell>
          <cell r="B5613" t="str">
            <v>JUNTA DE EXPANSÃO EM COBRE, DN 28 MM, PONTA X PONTA, INSTALADO EM RAMAL E SUB-RAMAL DE HIDRÁULICA PREDIAL - FORNECIMENTO E INSTALAÇÃO. AF_04/2022</v>
          </cell>
        </row>
        <row r="5614">
          <cell r="A5614">
            <v>92314</v>
          </cell>
          <cell r="B5614" t="str">
            <v>LUVA EM COBRE, DN 15 MM, SEM ANEL DE SOLDA, INSTALADO EM RAMAL DE DISTRIBUIÇÃO DE HIDRÁULICA PREDIAL - FORNECIMENTO E INSTALAÇÃO. AF_04/2022</v>
          </cell>
        </row>
        <row r="5615">
          <cell r="A5615">
            <v>103883</v>
          </cell>
          <cell r="B5615" t="str">
            <v>LUVA EM COBRE, DN 15 MM, SEM ANEL DE SOLDA, INSTALADO EM RAMAL E SUB-RAMAL DE AQUECIMENTO SOLAR - FORNECIMENTO E INSTALAÇÃO. AF_04/2022</v>
          </cell>
        </row>
        <row r="5616">
          <cell r="A5616">
            <v>103814</v>
          </cell>
          <cell r="B5616" t="str">
            <v>LUVA EM COBRE, DN 15 MM, SEM ANEL DE SOLDA, INSTALADO EM RAMAL E SUB-RAMAL DE GÁS COMBUSTÍVEL - FORNECIMENTO E INSTALAÇÃO. AF_04/2022</v>
          </cell>
        </row>
        <row r="5617">
          <cell r="A5617">
            <v>103847</v>
          </cell>
          <cell r="B5617" t="str">
            <v>LUVA EM COBRE, DN 15 MM, SEM ANEL DE SOLDA, INSTALADO EM RAMAL E SUB-RAMAL DE GÁS MEDICINAL - FORNECIMENTO E INSTALAÇÃO. AF_04/2022</v>
          </cell>
        </row>
        <row r="5618">
          <cell r="A5618">
            <v>92329</v>
          </cell>
          <cell r="B5618" t="str">
            <v>LUVA EM COBRE, DN 15 MM, SEM ANEL DE SOLDA, INSTALADO EM RAMAL E SUB-RAMAL DE HIDRÁULICA PREDIAL - FORNECIMENTO E INSTALAÇÃO. AF_04/2022</v>
          </cell>
        </row>
        <row r="5619">
          <cell r="A5619">
            <v>92293</v>
          </cell>
          <cell r="B5619" t="str">
            <v>LUVA EM COBRE, DN 22 MM, SEM ANEL DE SOLDA, INSTALADO EM PRUMADA DE HIDRÁULICA PREDIAL - FORNECIMENTO E INSTALAÇÃO. AF_04/2022</v>
          </cell>
        </row>
        <row r="5620">
          <cell r="A5620">
            <v>92315</v>
          </cell>
          <cell r="B5620" t="str">
            <v>LUVA EM COBRE, DN 22 MM, SEM ANEL DE SOLDA, INSTALADO EM RAMAL DE DISTRIBUIÇÃO DE HIDRÁULICA PREDIAL - FORNECIMENTO E INSTALAÇÃO. AF_04/2022</v>
          </cell>
        </row>
        <row r="5621">
          <cell r="A5621">
            <v>103888</v>
          </cell>
          <cell r="B5621" t="str">
            <v>LUVA EM COBRE, DN 22 MM, SEM ANEL DE SOLDA, INSTALADO EM RAMAL E SUB-RAMAL DE AQUECIMENTO SOLAR - FORNECIMENTO E INSTALAÇÃO. AF_04/2022</v>
          </cell>
        </row>
        <row r="5622">
          <cell r="A5622">
            <v>103819</v>
          </cell>
          <cell r="B5622" t="str">
            <v>LUVA EM COBRE, DN 22 MM, SEM ANEL DE SOLDA, INSTALADO EM RAMAL E SUB-RAMAL DE GÁS COMBUSTÍVEL - FORNECIMENTO E INSTALAÇÃO. AF_04/2022</v>
          </cell>
        </row>
        <row r="5623">
          <cell r="A5623">
            <v>103852</v>
          </cell>
          <cell r="B5623" t="str">
            <v>LUVA EM COBRE, DN 22 MM, SEM ANEL DE SOLDA, INSTALADO EM RAMAL E SUB-RAMAL DE GÁS MEDICINAL - FORNECIMENTO E INSTALAÇÃO. AF_04/2022</v>
          </cell>
        </row>
        <row r="5624">
          <cell r="A5624">
            <v>92330</v>
          </cell>
          <cell r="B5624" t="str">
            <v>LUVA EM COBRE, DN 22 MM, SEM ANEL DE SOLDA, INSTALADO EM RAMAL E SUB-RAMAL DE HIDRÁULICA PREDIAL - FORNECIMENTO E INSTALAÇÃO. AF_04/2022</v>
          </cell>
        </row>
        <row r="5625">
          <cell r="A5625">
            <v>92294</v>
          </cell>
          <cell r="B5625" t="str">
            <v>LUVA EM COBRE, DN 28 MM, SEM ANEL DE SOLDA, INSTALADO EM PRUMADA DE HIDRÁULICA PREDIAL - FORNECIMENTO E INSTALAÇÃO. AF_04/2022</v>
          </cell>
        </row>
        <row r="5626">
          <cell r="A5626">
            <v>92316</v>
          </cell>
          <cell r="B5626" t="str">
            <v>LUVA EM COBRE, DN 28 MM, SEM ANEL DE SOLDA, INSTALADO EM RAMAL DE DISTRIBUIÇÃO DE HIDRÁULICA PREDIAL - FORNECIMENTO E INSTALAÇÃO. AF_04/2022</v>
          </cell>
        </row>
        <row r="5627">
          <cell r="A5627">
            <v>103895</v>
          </cell>
          <cell r="B5627" t="str">
            <v>LUVA EM COBRE, DN 28 MM, SEM ANEL DE SOLDA, INSTALADO EM RAMAL E SUB-RAMAL DE AQUECIMENTO SOLAR - FORNECIMENTO E INSTALAÇÃO. AF_04/2022</v>
          </cell>
        </row>
        <row r="5628">
          <cell r="A5628">
            <v>103826</v>
          </cell>
          <cell r="B5628" t="str">
            <v>LUVA EM COBRE, DN 28 MM, SEM ANEL DE SOLDA, INSTALADO EM RAMAL E SUB-RAMAL DE GÁS COMBUSTÍVEL - FORNECIMENTO E INSTALAÇÃO. AF_04/2022</v>
          </cell>
        </row>
        <row r="5629">
          <cell r="A5629">
            <v>103859</v>
          </cell>
          <cell r="B5629" t="str">
            <v>LUVA EM COBRE, DN 28 MM, SEM ANEL DE SOLDA, INSTALADO EM RAMAL E SUB-RAMAL DE GÁS MEDICINAL - FORNECIMENTO E INSTALAÇÃO. AF_04/2022</v>
          </cell>
        </row>
        <row r="5630">
          <cell r="A5630">
            <v>92331</v>
          </cell>
          <cell r="B5630" t="str">
            <v>LUVA EM COBRE, DN 28 MM, SEM ANEL DE SOLDA, INSTALADO EM RAMAL E SUB-RAMAL DE HIDRÁULICA PREDIAL - FORNECIMENTO E INSTALAÇÃO. AF_04/2022</v>
          </cell>
        </row>
        <row r="5631">
          <cell r="A5631">
            <v>92295</v>
          </cell>
          <cell r="B5631" t="str">
            <v>LUVA EM COBRE, DN 35 MM, SEM ANEL DE SOLDA, INSTALADO EM PRUMADA DE HIDRÁULICA PREDIAL - FORNECIMENTO E INSTALAÇÃO. AF_04/2022</v>
          </cell>
        </row>
        <row r="5632">
          <cell r="A5632">
            <v>92296</v>
          </cell>
          <cell r="B5632" t="str">
            <v>LUVA EM COBRE, DN 42 MM, SEM ANEL DE SOLDA, INSTALADO EM PRUMADA DE HIDRÁULICA PREDIAL - FORNECIMENTO E INSTALAÇÃO. AF_04/2022</v>
          </cell>
        </row>
        <row r="5633">
          <cell r="A5633">
            <v>92297</v>
          </cell>
          <cell r="B5633" t="str">
            <v>LUVA EM COBRE, DN 54 MM, SEM ANEL DE SOLDA, INSTALADO EM PRUMADA DE HIDRÁULICA PREDIAL - FORNECIMENTO E INSTALAÇÃO. AF_04/2022</v>
          </cell>
        </row>
        <row r="5634">
          <cell r="A5634">
            <v>92298</v>
          </cell>
          <cell r="B5634" t="str">
            <v>LUVA EM COBRE, DN 66 MM, SEM ANEL DE SOLDA, INSTALADO EM PRUMADA DE HIDRÁULICA PREDIAL - FORNECIMENTO E INSTALAÇÃO. AF_04/2022</v>
          </cell>
        </row>
        <row r="5635">
          <cell r="A5635">
            <v>93080</v>
          </cell>
          <cell r="B5635" t="str">
            <v>LUVA PASSANTE EM COBRE, DN 15 MM, SEM ANEL DE SOLDA, INSTALADO EM RAMAL DE DISTRIBUIÇÃO DE HIDRÁULICA PREDIAL - FORNECIMENTO E INSTALAÇÃO. AF_04/2022</v>
          </cell>
        </row>
        <row r="5636">
          <cell r="A5636">
            <v>103884</v>
          </cell>
          <cell r="B5636" t="str">
            <v>LUVA PASSANTE EM COBRE, DN 15 MM, SEM ANEL DE SOLDA, INSTALADO EM RAMAL E SUB-RAMAL DE AQUECIMENTO SOLAR - FORNECIMENTO E INSTALAÇÃO. AF_04/2022</v>
          </cell>
        </row>
        <row r="5637">
          <cell r="A5637">
            <v>103815</v>
          </cell>
          <cell r="B5637" t="str">
            <v>LUVA PASSANTE EM COBRE, DN 15 MM, SEM ANEL DE SOLDA, INSTALADO EM RAMAL E SUB-RAMAL DE GÁS COMBUSTÍVEL - FORNECIMENTO E INSTALAÇÃO. AF_04/2022</v>
          </cell>
        </row>
        <row r="5638">
          <cell r="A5638">
            <v>103848</v>
          </cell>
          <cell r="B5638" t="str">
            <v>LUVA PASSANTE EM COBRE, DN 15 MM, SEM ANEL DE SOLDA, INSTALADO EM RAMAL E SUB-RAMAL DE GÁS MEDICINAL - FORNECIMENTO E INSTALAÇÃO. AF_04/2022</v>
          </cell>
        </row>
        <row r="5639">
          <cell r="A5639">
            <v>93103</v>
          </cell>
          <cell r="B5639" t="str">
            <v>LUVA PASSANTE EM COBRE, DN 15 MM, SEM ANEL DE SOLDA, INSTALADO EM RAMAL E SUB-RAMAL DE HIDRÁULICA PREDIAL - FORNECIMENTO E INSTALAÇÃO. AF_04/2022</v>
          </cell>
        </row>
        <row r="5640">
          <cell r="A5640">
            <v>93050</v>
          </cell>
          <cell r="B5640" t="str">
            <v>LUVA PASSANTE EM COBRE, DN 22 MM, SEM ANEL DE SOLDA, INSTALADO EM PRUMADA DE HIDRÁULICA PREDIAL - FORNECIMENTO E INSTALAÇÃO. AF_04/2022</v>
          </cell>
        </row>
        <row r="5641">
          <cell r="A5641">
            <v>93084</v>
          </cell>
          <cell r="B5641" t="str">
            <v>LUVA PASSANTE EM COBRE, DN 22 MM, SEM ANEL DE SOLDA, INSTALADO EM RAMAL DE DISTRIBUIÇÃO DE HIDRÁULICA PREDIAL - FORNECIMENTO E INSTALAÇÃO. AF_04/2022</v>
          </cell>
        </row>
        <row r="5642">
          <cell r="A5642">
            <v>103889</v>
          </cell>
          <cell r="B5642" t="str">
            <v>LUVA PASSANTE EM COBRE, DN 22 MM, SEM ANEL DE SOLDA, INSTALADO EM RAMAL E SUB-RAMAL DE AQUECIMENTO SOLAR - FORNECIMENTO E INSTALAÇÃO. AF_04/2022</v>
          </cell>
        </row>
        <row r="5643">
          <cell r="A5643">
            <v>103820</v>
          </cell>
          <cell r="B5643" t="str">
            <v>LUVA PASSANTE EM COBRE, DN 22 MM, SEM ANEL DE SOLDA, INSTALADO EM RAMAL E SUB-RAMAL DE GÁS COMBUSTÍVEL - FORNECIMENTO E INSTALAÇÃO. AF_04/2022</v>
          </cell>
        </row>
        <row r="5644">
          <cell r="A5644">
            <v>103853</v>
          </cell>
          <cell r="B5644" t="str">
            <v>LUVA PASSANTE EM COBRE, DN 22 MM, SEM ANEL DE SOLDA, INSTALADO EM RAMAL E SUB-RAMAL DE GÁS MEDICINAL - FORNECIMENTO E INSTALAÇÃO. AF_04/2022</v>
          </cell>
        </row>
        <row r="5645">
          <cell r="A5645">
            <v>93107</v>
          </cell>
          <cell r="B5645" t="str">
            <v>LUVA PASSANTE EM COBRE, DN 22 MM, SEM ANEL DE SOLDA, INSTALADO EM RAMAL E SUB-RAMAL DE HIDRÁULICA PREDIAL - FORNECIMENTO E INSTALAÇÃO. AF_04/2022</v>
          </cell>
        </row>
        <row r="5646">
          <cell r="A5646">
            <v>93056</v>
          </cell>
          <cell r="B5646" t="str">
            <v>LUVA PASSANTE EM COBRE, DN 28 MM, SEM ANEL DE SOLDA, INSTALADO EM PRUMADA DE HIDRÁULICA PREDIAL - FORNECIMENTO E INSTALAÇÃO. AF_04/2022</v>
          </cell>
        </row>
        <row r="5647">
          <cell r="A5647">
            <v>93090</v>
          </cell>
          <cell r="B5647" t="str">
            <v>LUVA PASSANTE EM COBRE, DN 28 MM, SEM ANEL DE SOLDA, INSTALADO EM RAMAL DE DISTRIBUIÇÃO DE HIDRÁULICA PREDIAL - FORNECIMENTO E INSTALAÇÃO. AF_04/2022</v>
          </cell>
        </row>
        <row r="5648">
          <cell r="A5648">
            <v>103896</v>
          </cell>
          <cell r="B5648" t="str">
            <v>LUVA PASSANTE EM COBRE, DN 28 MM, SEM ANEL DE SOLDA, INSTALADO EM RAMAL E SUB-RAMAL DE AQUECIMENTO SOLAR - FORNECIMENTO E INSTALAÇÃO. AF_04/2022</v>
          </cell>
        </row>
        <row r="5649">
          <cell r="A5649">
            <v>103827</v>
          </cell>
          <cell r="B5649" t="str">
            <v>LUVA PASSANTE EM COBRE, DN 28 MM, SEM ANEL DE SOLDA, INSTALADO EM RAMAL E SUB-RAMAL DE GÁS COMBUSTÍVEL - FORNECIMENTO E INSTALAÇÃO. AF_04/2022</v>
          </cell>
        </row>
        <row r="5650">
          <cell r="A5650">
            <v>103860</v>
          </cell>
          <cell r="B5650" t="str">
            <v>LUVA PASSANTE EM COBRE, DN 28 MM, SEM ANEL DE SOLDA, INSTALADO EM RAMAL E SUB-RAMAL DE GÁS MEDICINAL - FORNECIMENTO E INSTALAÇÃO. AF_04/2022</v>
          </cell>
        </row>
        <row r="5651">
          <cell r="A5651">
            <v>93113</v>
          </cell>
          <cell r="B5651" t="str">
            <v>LUVA PASSANTE EM COBRE, DN 28 MM, SEM ANEL DE SOLDA, INSTALADO EM RAMAL E SUB-RAMAL DE HIDRÁULICA PREDIAL - FORNECIMENTO E INSTALAÇÃO. AF_04/2022</v>
          </cell>
        </row>
        <row r="5652">
          <cell r="A5652">
            <v>93061</v>
          </cell>
          <cell r="B5652" t="str">
            <v>LUVA PASSANTE EM COBRE, DN 35 MM, SEM ANEL DE SOLDA, INSTALADO EM PRUMADA DE HIDRÁULICA PREDIAL - FORNECIMENTO E INSTALAÇÃO. AF_04/2022</v>
          </cell>
        </row>
        <row r="5653">
          <cell r="A5653">
            <v>93064</v>
          </cell>
          <cell r="B5653" t="str">
            <v>LUVA PASSANTE EM COBRE, DN 42 MM, SEM ANEL DE SOLDA, INSTALADO EM PRUMADA DE HIDRÁULICA PREDIAL - FORNECIMENTO E INSTALAÇÃO. AF_04/2022</v>
          </cell>
        </row>
        <row r="5654">
          <cell r="A5654">
            <v>93067</v>
          </cell>
          <cell r="B5654" t="str">
            <v>LUVA PASSANTE EM COBRE, DN 54 MM, SEM ANEL DE SOLDA, INSTALADO EM PRUMADA DE HIDRÁULICA PREDIAL - FORNECIMENTO E INSTALAÇÃO. AF_04/2022</v>
          </cell>
        </row>
        <row r="5655">
          <cell r="A5655">
            <v>93070</v>
          </cell>
          <cell r="B5655" t="str">
            <v>LUVA PASSANTE EM COBRE, DN 66 MM, SEM ANEL DE SOLDA, INSTALADO EM PRUMADA DE HIDRÁULICA PREDIAL - FORNECIMENTO E INSTALAÇÃO. AF_04/2022</v>
          </cell>
        </row>
        <row r="5656">
          <cell r="A5656">
            <v>93117</v>
          </cell>
          <cell r="B5656" t="str">
            <v>TE DUPLA CURVA EM BRONZE/LATÃO, DN 1/2" X 15 MM X 1/2", SEM ANEL DE SOLDA, ROSCA F X BOLSA X ROSCA F, INSTALADO EM RAMAL E SUB-RAMAL DE HIDRÁULICA PREDIAL - FORNECIMENTO E INSTALAÇÃO. AF_04/2022</v>
          </cell>
        </row>
        <row r="5657">
          <cell r="A5657">
            <v>93118</v>
          </cell>
          <cell r="B5657" t="str">
            <v>TE DUPLA CURVA EM BRONZE/LATÃO, DN 3/4" X 22 MM X 3/4", SEM ANEL DE SOLDA, ROSCA F X BOLSA X ROSCA F, INSTALADO EM RAMAL E SUB-RAMAL DE HIDRÁULICA PREDIAL - FORNECIMENTO E INSTALAÇÃO. AF_04/2022</v>
          </cell>
        </row>
        <row r="5658">
          <cell r="A5658">
            <v>92317</v>
          </cell>
          <cell r="B5658" t="str">
            <v>TE EM COBRE, DN 15 MM, SEM ANEL DE SOLDA, INSTALADO EM RAMAL DE DISTRIBUIÇÃO DE HIDRÁULICA PREDIAL - FORNECIMENTO E INSTALAÇÃO. AF_04/2022</v>
          </cell>
        </row>
        <row r="5659">
          <cell r="A5659">
            <v>92332</v>
          </cell>
          <cell r="B5659" t="str">
            <v>TE EM COBRE, DN 15 MM, SEM ANEL DE SOLDA, INSTALADO EM RAMAL E SUB-RAMAL DE HIDRÁULICA PREDIAL - FORNECIMENTO E INSTALAÇÃO. AF_04/2022</v>
          </cell>
        </row>
        <row r="5660">
          <cell r="A5660">
            <v>92299</v>
          </cell>
          <cell r="B5660" t="str">
            <v>TE EM COBRE, DN 22 MM, SEM ANEL DE SOLDA, INSTALADO EM PRUMADA DE HIDRÁULICA PREDIAL - FORNECIMENTO E INSTALAÇÃO. AF_04/2022</v>
          </cell>
        </row>
        <row r="5661">
          <cell r="A5661">
            <v>92318</v>
          </cell>
          <cell r="B5661" t="str">
            <v>TE EM COBRE, DN 22 MM, SEM ANEL DE SOLDA, INSTALADO EM RAMAL DE DISTRIBUIÇÃO DE HIDRÁULICA PREDIAL - FORNECIMENTO E INSTALAÇÃO. AF_04/2022</v>
          </cell>
        </row>
        <row r="5662">
          <cell r="A5662">
            <v>103833</v>
          </cell>
          <cell r="B5662" t="str">
            <v>TE EM COBRE, DN 22 MM, SEM ANEL DE SOLDA, INSTALADO EM RAMAL E SUB-RAMAL DE GÁS COMBUSTÍVEL - FORNECIMENTO E INSTALAÇÃO. AF_04/2022</v>
          </cell>
        </row>
        <row r="5663">
          <cell r="A5663">
            <v>92333</v>
          </cell>
          <cell r="B5663" t="str">
            <v>TE EM COBRE, DN 22 MM, SEM ANEL DE SOLDA, INSTALADO EM RAMAL E SUB-RAMAL DE HIDRÁULICA PREDIAL - FORNECIMENTO E INSTALAÇÃO. AF_04/2022</v>
          </cell>
        </row>
        <row r="5664">
          <cell r="A5664">
            <v>92300</v>
          </cell>
          <cell r="B5664" t="str">
            <v>TE EM COBRE, DN 28 MM, SEM ANEL DE SOLDA, INSTALADO EM PRUMADA DE HIDRÁULICA PREDIAL - FORNECIMENTO E INSTALAÇÃO. AF_04/2022</v>
          </cell>
        </row>
        <row r="5665">
          <cell r="A5665">
            <v>92319</v>
          </cell>
          <cell r="B5665" t="str">
            <v>TE EM COBRE, DN 28 MM, SEM ANEL DE SOLDA, INSTALADO EM RAMAL DE DISTRIBUIÇÃO DE HIDRÁULICA PREDIAL - FORNECIMENTO E INSTALAÇÃO. AF_04/2022</v>
          </cell>
        </row>
        <row r="5666">
          <cell r="A5666">
            <v>92334</v>
          </cell>
          <cell r="B5666" t="str">
            <v>TE EM COBRE, DN 28 MM, SEM ANEL DE SOLDA, INSTALADO EM RAMAL E SUB-RAMAL DE HIDRÁULICA PREDIAL - FORNECIMENTO E INSTALAÇÃO. AF_04/2022</v>
          </cell>
        </row>
        <row r="5667">
          <cell r="A5667">
            <v>92301</v>
          </cell>
          <cell r="B5667" t="str">
            <v>TE EM COBRE, DN 35 MM, SEM ANEL DE SOLDA, INSTALADO EM PRUMADA DE HIDRÁULICA PREDIAL - FORNECIMENTO E INSTALAÇÃO. AF_04/2022</v>
          </cell>
        </row>
        <row r="5668">
          <cell r="A5668">
            <v>92302</v>
          </cell>
          <cell r="B5668" t="str">
            <v>TE EM COBRE, DN 42 MM, SEM ANEL DE SOLDA, INSTALADO EM PRUMADA DE HIDRÁULICA PREDIAL - FORNECIMENTO E INSTALAÇÃO. AF_04/2022</v>
          </cell>
        </row>
        <row r="5669">
          <cell r="A5669">
            <v>92303</v>
          </cell>
          <cell r="B5669" t="str">
            <v>TE EM COBRE, DN 54 MM, SEM ANEL DE SOLDA, INSTALADO EM PRUMADA DE HIDRÁULICA PREDIAL - FORNECIMENTO E INSTALAÇÃO. AF_04/2022</v>
          </cell>
        </row>
        <row r="5670">
          <cell r="A5670">
            <v>92304</v>
          </cell>
          <cell r="B5670" t="str">
            <v>TE EM COBRE, DN 66 MM, SEM ANEL DE SOLDA, INSTALADO EM PRUMADA DE HIDRÁULICA PREDIAL - FORNECIMENTO E INSTALAÇÃO. AF_04/2022</v>
          </cell>
        </row>
        <row r="5671">
          <cell r="A5671">
            <v>103835</v>
          </cell>
          <cell r="B5671" t="str">
            <v>TUBO EM COBRE RÍGIDO, DN 15 MM, CLASSE A, SEM ISOLAMENTO, INSTALADO EM RAMAL E SUB-RAMAL DE GÁS MEDICINAL - FORNECIMENTO E INSTALAÇÃO. AF_04/2022</v>
          </cell>
        </row>
        <row r="5672">
          <cell r="A5672">
            <v>92308</v>
          </cell>
          <cell r="B5672" t="str">
            <v>TUBO EM COBRE RÍGIDO, DN 15 MM, CLASSE E, COM ISOLAMENTO, INSTALADO EM RAMAL DE DISTRIBUIÇÃO DE HIDRÁULICA PREDIAL - FORNECIMENTO E INSTALAÇÃO. AF_04/2022</v>
          </cell>
        </row>
        <row r="5673">
          <cell r="A5673">
            <v>103871</v>
          </cell>
          <cell r="B5673" t="str">
            <v>TUBO EM COBRE RÍGIDO, DN 15 MM, CLASSE E, COM ISOLAMENTO, INSTALADO EM RAMAL E SUB-RAMAL DE AQUECIMENTO SOLAR - FORNECIMENTO E INSTALAÇÃO. AF_04/2022</v>
          </cell>
        </row>
        <row r="5674">
          <cell r="A5674">
            <v>92323</v>
          </cell>
          <cell r="B5674" t="str">
            <v>TUBO EM COBRE RÍGIDO, DN 15 MM, CLASSE E, COM ISOLAMENTO, INSTALADO EM RAMAL E SUB-RAMAL DE HIDRÁULICA PREDIAL - FORNECIMENTO E INSTALAÇÃO. AF_04/2022</v>
          </cell>
        </row>
        <row r="5675">
          <cell r="A5675">
            <v>92305</v>
          </cell>
          <cell r="B5675" t="str">
            <v>TUBO EM COBRE RÍGIDO, DN 15 MM, CLASSE E, SEM ISOLAMENTO, INSTALADO EM RAMAL DE DISTRIBUIÇÃO DE HIDRÁULICA PREDIAL - FORNECIMENTO E INSTALAÇÃO. AF_04/2022</v>
          </cell>
        </row>
        <row r="5676">
          <cell r="A5676">
            <v>103868</v>
          </cell>
          <cell r="B5676" t="str">
            <v>TUBO EM COBRE RÍGIDO, DN 15 MM, CLASSE E, SEM ISOLAMENTO, INSTALADO EM RAMAL E SUB-RAMAL DE AQUECIMENTO SOLAR - FORNECIMENTO E INSTALAÇÃO. AF_04/2022</v>
          </cell>
        </row>
        <row r="5677">
          <cell r="A5677">
            <v>103802</v>
          </cell>
          <cell r="B5677" t="str">
            <v>TUBO EM COBRE RÍGIDO, DN 15 MM, CLASSE E, SEM ISOLAMENTO, INSTALADO EM RAMAL E SUB-RAMAL DE GÁS COMBUSTÍVEL - FORNECIMENTO E INSTALAÇÃO. AF_04/2022</v>
          </cell>
        </row>
        <row r="5678">
          <cell r="A5678">
            <v>92320</v>
          </cell>
          <cell r="B5678" t="str">
            <v>TUBO EM COBRE RÍGIDO, DN 15 MM, CLASSE E, SEM ISOLAMENTO, INSTALADO EM RAMAL E SUB-RAMAL DE HIDRÁULICA PREDIAL - FORNECIMENTO E INSTALAÇÃO. AF_04/2022</v>
          </cell>
        </row>
        <row r="5679">
          <cell r="A5679">
            <v>97335</v>
          </cell>
          <cell r="B5679" t="str">
            <v>TUBO EM COBRE RÍGIDO, DN 22 MM, CLASSE A, SEM ISOLAMENTO, INSTALADO EM PRUMADA DE GÁS COMBUSTÍVEL - FORNECIMENTO E INSTALAÇÃO. AF_04/2022</v>
          </cell>
        </row>
        <row r="5680">
          <cell r="A5680">
            <v>103836</v>
          </cell>
          <cell r="B5680" t="str">
            <v>TUBO EM COBRE RÍGIDO, DN 22 MM, CLASSE A, SEM ISOLAMENTO, INSTALADO EM RAMAL E SUB-RAMAL DE GÁS MEDICINAL - FORNECIMENTO E INSTALAÇÃO. AF_04/2022</v>
          </cell>
        </row>
        <row r="5681">
          <cell r="A5681">
            <v>92281</v>
          </cell>
          <cell r="B5681" t="str">
            <v>TUBO EM COBRE RÍGIDO, DN 22 MM, CLASSE E, COM ISOLAMENTO, INSTALADO EM PRUMADA DE HIDRÁULICA PREDIAL - FORNECIMENTO E INSTALAÇÃO. AF_04/2022</v>
          </cell>
        </row>
        <row r="5682">
          <cell r="A5682">
            <v>92309</v>
          </cell>
          <cell r="B5682" t="str">
            <v>TUBO EM COBRE RÍGIDO, DN 22 MM, CLASSE E, COM ISOLAMENTO, INSTALADO EM RAMAL DE DISTRIBUIÇÃO DE HIDRÁULICA PREDIAL - FORNECIMENTO E INSTALAÇÃO. AF_04/2022</v>
          </cell>
        </row>
        <row r="5683">
          <cell r="A5683">
            <v>103872</v>
          </cell>
          <cell r="B5683" t="str">
            <v>TUBO EM COBRE RÍGIDO, DN 22 MM, CLASSE E, COM ISOLAMENTO, INSTALADO EM RAMAL E SUB-RAMAL DE AQUECIMENTO SOLAR - FORNECIMENTO E INSTALAÇÃO. AF_04/2022</v>
          </cell>
        </row>
        <row r="5684">
          <cell r="A5684">
            <v>92324</v>
          </cell>
          <cell r="B5684" t="str">
            <v>TUBO EM COBRE RÍGIDO, DN 22 MM, CLASSE E, COM ISOLAMENTO, INSTALADO EM RAMAL E SUB-RAMAL DE HIDRÁULICA PREDIAL - FORNECIMENTO E INSTALAÇÃO. AF_04/2022</v>
          </cell>
        </row>
        <row r="5685">
          <cell r="A5685">
            <v>92275</v>
          </cell>
          <cell r="B5685" t="str">
            <v>TUBO EM COBRE RÍGIDO, DN 22 MM, CLASSE E, SEM ISOLAMENTO, INSTALADO EM PRUMADA DE HIDRÁULICA PREDIAL - FORNECIMENTO E INSTALAÇÃO. AF_04/2022</v>
          </cell>
        </row>
        <row r="5686">
          <cell r="A5686">
            <v>92306</v>
          </cell>
          <cell r="B5686" t="str">
            <v>TUBO EM COBRE RÍGIDO, DN 22 MM, CLASSE E, SEM ISOLAMENTO, INSTALADO EM RAMAL DE DISTRIBUIÇÃO DE HIDRÁULICA PREDIAL - FORNECIMENTO E INSTALAÇÃO. AF_04/2022</v>
          </cell>
        </row>
        <row r="5687">
          <cell r="A5687">
            <v>103869</v>
          </cell>
          <cell r="B5687" t="str">
            <v>TUBO EM COBRE RÍGIDO, DN 22 MM, CLASSE E, SEM ISOLAMENTO, INSTALADO EM RAMAL E SUB-RAMAL DE AQUECIMENTO SOLAR - FORNECIMENTO E INSTALAÇÃO. AF_04/2022</v>
          </cell>
        </row>
        <row r="5688">
          <cell r="A5688">
            <v>103803</v>
          </cell>
          <cell r="B5688" t="str">
            <v>TUBO EM COBRE RÍGIDO, DN 22 MM, CLASSE E, SEM ISOLAMENTO, INSTALADO EM RAMAL E SUB-RAMAL DE GÁS COMBUSTÍVEL - FORNECIMENTO E INSTALAÇÃO. AF_04/2022</v>
          </cell>
        </row>
        <row r="5689">
          <cell r="A5689">
            <v>92321</v>
          </cell>
          <cell r="B5689" t="str">
            <v>TUBO EM COBRE RÍGIDO, DN 22 MM, CLASSE E, SEM ISOLAMENTO, INSTALADO EM RAMAL E SUB-RAMAL DE HIDRÁULICA PREDIAL - FORNECIMENTO E INSTALAÇÃO. AF_04/2022</v>
          </cell>
        </row>
        <row r="5690">
          <cell r="A5690">
            <v>97336</v>
          </cell>
          <cell r="B5690" t="str">
            <v>TUBO EM COBRE RÍGIDO, DN 28 MM, CLASSE A, SEM ISOLAMENTO, INSTALADO EM PRUMADA DE GÁS COMBUSTÍVEL - FORNECIMENTO E INSTALAÇÃO. AF_04/2022</v>
          </cell>
        </row>
        <row r="5691">
          <cell r="A5691">
            <v>103837</v>
          </cell>
          <cell r="B5691" t="str">
            <v>TUBO EM COBRE RÍGIDO, DN 28 MM, CLASSE A, SEM ISOLAMENTO, INSTALADO EM RAMAL E SUB-RAMAL DE GÁS MEDICINAL - FORNECIMENTO E INSTALAÇÃO. AF_04/2022</v>
          </cell>
        </row>
        <row r="5692">
          <cell r="A5692">
            <v>92282</v>
          </cell>
          <cell r="B5692" t="str">
            <v>TUBO EM COBRE RÍGIDO, DN 28 MM, CLASSE E, COM ISOLAMENTO, INSTALADO EM PRUMADA DE HIDRÁULICA PREDIAL - FORNECIMENTO E INSTALAÇÃO. AF_04/2022</v>
          </cell>
        </row>
        <row r="5693">
          <cell r="A5693">
            <v>92310</v>
          </cell>
          <cell r="B5693" t="str">
            <v>TUBO EM COBRE RÍGIDO, DN 28 MM, CLASSE E, COM ISOLAMENTO, INSTALADO EM RAMAL DE DISTRIBUIÇÃO DE HIDRÁULICA PREDIAL - FORNECIMENTO E INSTALAÇÃO. AF_04/2022</v>
          </cell>
        </row>
        <row r="5694">
          <cell r="A5694">
            <v>103873</v>
          </cell>
          <cell r="B5694" t="str">
            <v>TUBO EM COBRE RÍGIDO, DN 28 MM, CLASSE E, COM ISOLAMENTO, INSTALADO EM RAMAL E SUB-RAMAL DE AQUECIMENTO SOLAR - FORNECIMENTO E INSTALAÇÃO. AF_04/2022</v>
          </cell>
        </row>
        <row r="5695">
          <cell r="A5695">
            <v>92325</v>
          </cell>
          <cell r="B5695" t="str">
            <v>TUBO EM COBRE RÍGIDO, DN 28 MM, CLASSE E, COM ISOLAMENTO, INSTALADO EM RAMAL E SUB-RAMAL DE HIDRÁULICA PREDIAL - FORNECIMENTO E INSTALAÇÃO. AF_04/2022</v>
          </cell>
        </row>
        <row r="5696">
          <cell r="A5696">
            <v>92276</v>
          </cell>
          <cell r="B5696" t="str">
            <v>TUBO EM COBRE RÍGIDO, DN 28 MM, CLASSE E, SEM ISOLAMENTO, INSTALADO EM PRUMADA DE HIDRÁULICA PREDIAL - FORNECIMENTO E INSTALAÇÃO. AF_04/2022</v>
          </cell>
        </row>
        <row r="5697">
          <cell r="A5697">
            <v>92307</v>
          </cell>
          <cell r="B5697" t="str">
            <v>TUBO EM COBRE RÍGIDO, DN 28 MM, CLASSE E, SEM ISOLAMENTO, INSTALADO EM RAMAL DE DISTRIBUIÇÃO DE HIDRÁULICA PREDIAL - FORNECIMENTO E INSTALAÇÃO. AF_04/2022</v>
          </cell>
        </row>
        <row r="5698">
          <cell r="A5698">
            <v>103870</v>
          </cell>
          <cell r="B5698" t="str">
            <v>TUBO EM COBRE RÍGIDO, DN 28 MM, CLASSE E, SEM ISOLAMENTO, INSTALADO EM RAMAL E SUB-RAMAL DE AQUECIMENTO SOLAR - FORNECIMENTO E INSTALAÇÃO. AF_04/2022</v>
          </cell>
        </row>
        <row r="5699">
          <cell r="A5699">
            <v>103804</v>
          </cell>
          <cell r="B5699" t="str">
            <v>TUBO EM COBRE RÍGIDO, DN 28 MM, CLASSE E, SEM ISOLAMENTO, INSTALADO EM RAMAL E SUB-RAMAL DE GÁS COMBUSTÍVEL - FORNECIMENTO E INSTALAÇÃO. AF_04/2022</v>
          </cell>
        </row>
        <row r="5700">
          <cell r="A5700">
            <v>92322</v>
          </cell>
          <cell r="B5700" t="str">
            <v>TUBO EM COBRE RÍGIDO, DN 28 MM, CLASSE E, SEM ISOLAMENTO, INSTALADO EM RAMAL E SUB-RAMAL DE HIDRÁULICA PREDIAL - FORNECIMENTO E INSTALAÇÃO. AF_04/2022</v>
          </cell>
        </row>
        <row r="5701">
          <cell r="A5701">
            <v>97337</v>
          </cell>
          <cell r="B5701" t="str">
            <v>TUBO EM COBRE RÍGIDO, DN 35 MM, CLASSE A, SEM ISOLAMENTO, INSTALADO EM PRUMADA DE GÁS COMBUSTÍVEL - FORNECIMENTO E INSTALAÇÃO. AF_04/2022</v>
          </cell>
        </row>
        <row r="5702">
          <cell r="A5702">
            <v>92283</v>
          </cell>
          <cell r="B5702" t="str">
            <v>TUBO EM COBRE RÍGIDO, DN 35 MM, CLASSE E, COM ISOLAMENTO, INSTALADO EM PRUMADA DE HIDRÁULICA PREDIAL - FORNECIMENTO E INSTALAÇÃO. AF_04/2022</v>
          </cell>
        </row>
        <row r="5703">
          <cell r="A5703">
            <v>92277</v>
          </cell>
          <cell r="B5703" t="str">
            <v>TUBO EM COBRE RÍGIDO, DN 35 MM, CLASSE E, SEM ISOLAMENTO, INSTALADO EM PRUMADA DE HIDRÁULICA PREDIAL - FORNECIMENTO E INSTALAÇÃO. AF_04/2022</v>
          </cell>
        </row>
        <row r="5704">
          <cell r="A5704">
            <v>97338</v>
          </cell>
          <cell r="B5704" t="str">
            <v>TUBO EM COBRE RÍGIDO, DN 42 MM, CLASSE A, SEM ISOLAMENTO, INSTALADO EM PRUMADA DE GÁS COMBUSTÍVEL - FORNECIMENTO E INSTALAÇÃO. AF_04/2022</v>
          </cell>
        </row>
        <row r="5705">
          <cell r="A5705">
            <v>92284</v>
          </cell>
          <cell r="B5705" t="str">
            <v>TUBO EM COBRE RÍGIDO, DN 42 MM, CLASSE E, COM ISOLAMENTO, INSTALADO EM PRUMADA DE HIDRÁULICA PREDIAL - FORNECIMENTO E INSTALAÇÃO. AF_04/2022</v>
          </cell>
        </row>
        <row r="5706">
          <cell r="A5706">
            <v>92278</v>
          </cell>
          <cell r="B5706" t="str">
            <v>TUBO EM COBRE RÍGIDO, DN 42 MM, CLASSE E, SEM ISOLAMENTO, INSTALADO EM PRUMADA DE HIDRÁULICA PREDIAL - FORNECIMENTO E INSTALAÇÃO. AF_04/2022</v>
          </cell>
        </row>
        <row r="5707">
          <cell r="A5707">
            <v>97339</v>
          </cell>
          <cell r="B5707" t="str">
            <v>TUBO EM COBRE RÍGIDO, DN 54 MM, CLASSE A, SEM ISOLAMENTO, INSTALADO EM PRUMADA DE GÁS COMBUSTÍVEL - FORNECIMENTO E INSTALAÇÃO. AF_04/2022</v>
          </cell>
        </row>
        <row r="5708">
          <cell r="A5708">
            <v>92285</v>
          </cell>
          <cell r="B5708" t="str">
            <v>TUBO EM COBRE RÍGIDO, DN 54 MM, CLASSE E, COM ISOLAMENTO, INSTALADO EM PRUMADA DE HIDRÁULICA PREDIAL - FORNECIMENTO E INSTALAÇÃO. AF_04/2022</v>
          </cell>
        </row>
        <row r="5709">
          <cell r="A5709">
            <v>92279</v>
          </cell>
          <cell r="B5709" t="str">
            <v>TUBO EM COBRE RÍGIDO, DN 54 MM, CLASSE E, SEM ISOLAMENTO, INSTALADO EM PRUMADA DE HIDRÁULICA PREDIAL - FORNECIMENTO E INSTALAÇÃO. AF_04/2022</v>
          </cell>
        </row>
        <row r="5710">
          <cell r="A5710">
            <v>97340</v>
          </cell>
          <cell r="B5710" t="str">
            <v>TUBO EM COBRE RÍGIDO, DN 66 MM, CLASSE A, SEM ISOLAMENTO, INSTALADO EM PRUMADA DE GÁS COMBUSTÍVEL - FORNECIMENTO E INSTALAÇÃO. AF_04/2022</v>
          </cell>
        </row>
        <row r="5711">
          <cell r="A5711">
            <v>92286</v>
          </cell>
          <cell r="B5711" t="str">
            <v>TUBO EM COBRE RÍGIDO, DN 66 MM, CLASSE E, COM ISOLAMENTO, INSTALADO EM PRUMADA DE HIDRÁULICA PREDIAL - FORNECIMENTO E INSTALAÇÃO. AF_04/2022</v>
          </cell>
        </row>
        <row r="5712">
          <cell r="A5712">
            <v>92280</v>
          </cell>
          <cell r="B5712" t="str">
            <v>TUBO EM COBRE RÍGIDO, DN 66 MM, CLASSE E, SEM ISOLAMENTO, INSTALADO EM PRUMADA DE HIDRÁULICA PREDIAL - FORNECIMENTO E INSTALAÇÃO. AF_04/2022</v>
          </cell>
        </row>
        <row r="5713">
          <cell r="A5713">
            <v>103901</v>
          </cell>
          <cell r="B5713" t="str">
            <v>TÊ EM COBRE, DN 15 MM, SEM ANEL DE SOLDA, INSTALADO EM RAMAL E SUB-RAMAL DE AQUECIMENTO SOLAR - FORNECIMENTO E INSTALAÇÃO. AF_04/2022</v>
          </cell>
        </row>
        <row r="5714">
          <cell r="A5714">
            <v>103832</v>
          </cell>
          <cell r="B5714" t="str">
            <v>TÊ EM COBRE, DN 15 MM, SEM ANEL DE SOLDA, INSTALADO EM RAMAL E SUB-RAMAL DE GÁS COMBUSTÍVEL - FORNECIMENTO E INSTALAÇÃO. AF_04/2022</v>
          </cell>
        </row>
        <row r="5715">
          <cell r="A5715">
            <v>103865</v>
          </cell>
          <cell r="B5715" t="str">
            <v>TÊ EM COBRE, DN 15 MM, SEM ANEL DE SOLDA, INSTALADO EM RAMAL E SUB-RAMAL DE GÁS MEDICINAL - FORNECIMENTO E INSTALAÇÃO. AF_04/2022</v>
          </cell>
        </row>
        <row r="5716">
          <cell r="A5716">
            <v>103902</v>
          </cell>
          <cell r="B5716" t="str">
            <v>TÊ EM COBRE, DN 22 MM, SEM ANEL DE SOLDA, INSTALADO EM RAMAL E SUB-RAMAL DE AQUECIMENTO SOLAR - FORNECIMENTO E INSTALAÇÃO. AF_04/2022</v>
          </cell>
        </row>
        <row r="5717">
          <cell r="A5717">
            <v>103866</v>
          </cell>
          <cell r="B5717" t="str">
            <v>TÊ EM COBRE, DN 22 MM, SEM ANEL DE SOLDA, INSTALADO EM RAMAL E SUB-RAMAL DE GÁS MEDICINAL - FORNECIMENTO E INSTALAÇÃO. AF_04/2022</v>
          </cell>
        </row>
        <row r="5718">
          <cell r="A5718">
            <v>103903</v>
          </cell>
          <cell r="B5718" t="str">
            <v>TÊ EM COBRE, DN 28 MM, SEM ANEL DE SOLDA, INSTALADO EM RAMAL E SUB-RAMAL DE AQUECIMENTO SOLAR - FORNECIMENTO E INSTALAÇÃO. AF_04/2022</v>
          </cell>
        </row>
        <row r="5719">
          <cell r="A5719">
            <v>103834</v>
          </cell>
          <cell r="B5719" t="str">
            <v>TÊ EM COBRE, DN 28 MM, SEM ANEL DE SOLDA, INSTALADO EM RAMAL E SUB-RAMAL DE GÁS COMBUSTÍVEL - FORNECIMENTO E INSTALAÇÃO. AF_04/2022</v>
          </cell>
        </row>
        <row r="5720">
          <cell r="A5720">
            <v>103867</v>
          </cell>
          <cell r="B5720" t="str">
            <v>TÊ EM COBRE, DN 28 MM, SEM ANEL DE SOLDA, INSTALADO EM RAMAL E SUB-RAMAL DE GÁS MEDICINAL - FORNECIMENTO E INSTALAÇÃO. AF_04/2022</v>
          </cell>
        </row>
        <row r="5721">
          <cell r="A5721">
            <v>105113</v>
          </cell>
          <cell r="B5721" t="str">
            <v>ESTRUTURA DE MADEIRA PROVISÓRIA PARA SUPORTE DE CAIXA D'ÁGUA ELEVADA DE 2000 LITROS. AF_03/2024</v>
          </cell>
        </row>
        <row r="5722">
          <cell r="A5722">
            <v>98461</v>
          </cell>
          <cell r="B5722" t="str">
            <v>ESTRUTURA DE MADEIRA PROVISÓRIA PARA SUPORTE DE CAIXA DÁGUA ELEVADA DE 1000 LITROS. AF_03/2024</v>
          </cell>
        </row>
        <row r="5723">
          <cell r="A5723">
            <v>98462</v>
          </cell>
          <cell r="B5723" t="str">
            <v>ESTRUTURA DE MADEIRA PROVISÓRIA PARA SUPORTE DE CAIXA DÁGUA ELEVADA DE 3000 LITROS. AF_03/2024</v>
          </cell>
        </row>
        <row r="5724">
          <cell r="A5724">
            <v>105130</v>
          </cell>
          <cell r="B5724" t="str">
            <v>EXECUÇÃO DE PILARETES PARA TAPUMES E CONSTRUÇÕES TEMPORÁRIAS. AF_03/2024</v>
          </cell>
        </row>
        <row r="5725">
          <cell r="A5725">
            <v>105114</v>
          </cell>
          <cell r="B5725" t="str">
            <v>EXECUÇÃO DOS APOIOS PARA CONTÊINER OU MÓDULO HABITÁVEL. AF_03/2024</v>
          </cell>
        </row>
        <row r="5726">
          <cell r="A5726">
            <v>105127</v>
          </cell>
          <cell r="B5726" t="str">
            <v>INSTALAÇÃO DE CONCERTINA DUPLA CLIPADA, ESPIRAL DE 300 MM. AF_03/2024</v>
          </cell>
        </row>
        <row r="5727">
          <cell r="A5727">
            <v>105128</v>
          </cell>
          <cell r="B5727" t="str">
            <v>INSTALAÇÃO DE CONCERTINA FLAT, ESPIRAL DE 300 MM. AF_03/2024</v>
          </cell>
        </row>
        <row r="5728">
          <cell r="A5728">
            <v>105126</v>
          </cell>
          <cell r="B5728" t="str">
            <v>INSTALAÇÃO DE CONCERTINA SIMPLES, ESPIRAL DE 300 MM. AF_03/2024</v>
          </cell>
        </row>
        <row r="5729">
          <cell r="A5729">
            <v>105116</v>
          </cell>
          <cell r="B5729" t="str">
            <v>INSTALAÇÃO E DESINSTALAÇÃO MANUAL DE CONTÊINER OU MÓDULO HABITÁVEL PEQUENO. AF_03/2024</v>
          </cell>
        </row>
        <row r="5730">
          <cell r="A5730">
            <v>105115</v>
          </cell>
          <cell r="B5730" t="str">
            <v>INSTALAÇÃO E DESINSTALAÇÃO MECANIZADA DE CONTÊINER OU MÓDULO HABITÁVEL DE USOS DIVERSOS. AF_03/2024</v>
          </cell>
        </row>
        <row r="5731">
          <cell r="A5731">
            <v>98453</v>
          </cell>
          <cell r="B5731" t="str">
            <v>PAREDE DE MADEIRA COMPENSADA PARA CONSTRUÇÃO TEMPORÁRIA EM CHAPA DUPLA, EXTERNA, COM ÁREA LÍQUIDA MAIOR OU IGUAL A QUE 6 M², COM VÃO. AF_03/2024</v>
          </cell>
        </row>
        <row r="5732">
          <cell r="A5732">
            <v>98454</v>
          </cell>
          <cell r="B5732" t="str">
            <v>PAREDE DE MADEIRA COMPENSADA PARA CONSTRUÇÃO TEMPORÁRIA EM CHAPA DUPLA, EXTERNA, COM ÁREA LÍQUIDA MENOR QUE 6 M², COM VÃO. AF_03/2024</v>
          </cell>
        </row>
        <row r="5733">
          <cell r="A5733">
            <v>98449</v>
          </cell>
          <cell r="B5733" t="str">
            <v>PAREDE DE MADEIRA COMPENSADA PARA CONSTRUÇÃO TEMPORÁRIA EM CHAPA DUPLA, EXTERNA, SEM VÃO. AF_03/2024</v>
          </cell>
        </row>
        <row r="5734">
          <cell r="A5734">
            <v>98455</v>
          </cell>
          <cell r="B5734" t="str">
            <v>PAREDE DE MADEIRA COMPENSADA PARA CONSTRUÇÃO TEMPORÁRIA EM CHAPA DUPLA, INTERNA, COM ÁREA LÍQUIDA MAIOR OU IGUAL A 6 M², COM VÃO. AF_03/2024</v>
          </cell>
        </row>
        <row r="5735">
          <cell r="A5735">
            <v>98456</v>
          </cell>
          <cell r="B5735" t="str">
            <v>PAREDE DE MADEIRA COMPENSADA PARA CONSTRUÇÃO TEMPORÁRIA EM CHAPA DUPLA, INTERNA, COM ÁREA LÍQUIDA MENOR QUE 6 M², COM VÃO. AF_03/2024</v>
          </cell>
        </row>
        <row r="5736">
          <cell r="A5736">
            <v>98451</v>
          </cell>
          <cell r="B5736" t="str">
            <v>PAREDE DE MADEIRA COMPENSADA PARA CONSTRUÇÃO TEMPORÁRIA EM CHAPA DUPLA, INTERNA, SEM VÃO. AF_03/2024</v>
          </cell>
        </row>
        <row r="5737">
          <cell r="A5737">
            <v>98445</v>
          </cell>
          <cell r="B5737" t="str">
            <v>PAREDE DE MADEIRA COMPENSADA PARA CONSTRUÇÃO TEMPORÁRIA EM CHAPA SIMPLES, EXTERNA, COM ÁREA LÍQUIDA MAIOR OU IGUAL A 6 M², COM VÃO. AF_03/2024</v>
          </cell>
        </row>
        <row r="5738">
          <cell r="A5738">
            <v>98446</v>
          </cell>
          <cell r="B5738" t="str">
            <v>PAREDE DE MADEIRA COMPENSADA PARA CONSTRUÇÃO TEMPORÁRIA EM CHAPA SIMPLES, EXTERNA, COM ÁREA LÍQUIDA MENOR QUE 6 M², COM VÃO. AF_03/2024</v>
          </cell>
        </row>
        <row r="5739">
          <cell r="A5739">
            <v>98441</v>
          </cell>
          <cell r="B5739" t="str">
            <v>PAREDE DE MADEIRA COMPENSADA PARA CONSTRUÇÃO TEMPORÁRIA EM CHAPA SIMPLES, EXTERNA, SEM VÃO. AF_03/2024</v>
          </cell>
        </row>
        <row r="5740">
          <cell r="A5740">
            <v>98447</v>
          </cell>
          <cell r="B5740" t="str">
            <v>PAREDE DE MADEIRA COMPENSADA PARA CONSTRUÇÃO TEMPORÁRIA EM CHAPA SIMPLES, INTERNA, COM ÁREA LÍQUIDA MAIOR OU IGUAL A 6 M², COM VÃO. AF_03/2024</v>
          </cell>
        </row>
        <row r="5741">
          <cell r="A5741">
            <v>98448</v>
          </cell>
          <cell r="B5741" t="str">
            <v>PAREDE DE MADEIRA COMPENSADA PARA CONSTRUÇÃO TEMPORÁRIA EM CHAPA SIMPLES, INTERNA, COM ÁREA LÍQUIDA MENOR QUE 6 M², COM VÃO. AF_03/2024</v>
          </cell>
        </row>
        <row r="5742">
          <cell r="A5742">
            <v>98443</v>
          </cell>
          <cell r="B5742" t="str">
            <v>PAREDE DE MADEIRA COMPENSADA PARA CONSTRUÇÃO TEMPORÁRIA EM CHAPA SIMPLES, INTERNA, SEM VÃO. AF_03/2024</v>
          </cell>
        </row>
        <row r="5743">
          <cell r="A5743">
            <v>98460</v>
          </cell>
          <cell r="B5743" t="str">
            <v>PISO PARA CONSTRUÇÃO TEMPORÁRIA EM MADEIRA, SEM REAPROVEITAMENTO. AF_03/2024</v>
          </cell>
        </row>
        <row r="5744">
          <cell r="A5744">
            <v>98458</v>
          </cell>
          <cell r="B5744" t="str">
            <v>TAPUME COM COMPENSADO DE MADEIRA. AF_03/2024</v>
          </cell>
        </row>
        <row r="5745">
          <cell r="A5745">
            <v>98459</v>
          </cell>
          <cell r="B5745" t="str">
            <v>TAPUME COM TELHA METÁLICA. AF_03/2024</v>
          </cell>
        </row>
        <row r="5746">
          <cell r="A5746">
            <v>106056</v>
          </cell>
          <cell r="B5746" t="str">
            <v>LAJE PRÉ-MOLDADA UNIDIRECIONAL COM VÃOS MAIORES QUE 3,0 M, BIAPOIADA, PARA PISO, ENCHIMENTO EM CERÂMICA, VIGOTA PROTENDIDA, ALTURA TOTAL DA LAJE "LT" = 12 CM (ENCHIMENTO+CAPA) = (8+4). AF_08/2025</v>
          </cell>
        </row>
        <row r="5747">
          <cell r="A5747">
            <v>106057</v>
          </cell>
          <cell r="B5747" t="str">
            <v>LAJE PRÉ-MOLDADA UNIDIRECIONAL COM VÃOS MAIORES QUE 3,0 M, BIAPOIADA, PARA PISO, ENCHIMENTO EM CERÂMICA, VIGOTA PROTENDIDA, ALTURA TOTAL DA LAJE "LT" = 16 CM (ENCHIMENTO+CAPA) = (12+4). AF_08/2025</v>
          </cell>
        </row>
        <row r="5748">
          <cell r="A5748">
            <v>104690</v>
          </cell>
          <cell r="B5748" t="str">
            <v>LAJE PRÉ-MOLDADA UNIDIRECIONAL COM VÃOS MAIORES QUE 3,0 M, BIAPOIADA, PARA PISO, ENCHIMENTO EM CERÂMICA, VIGOTA PROTENDIDA, ALTURA TOTAL DA LAJE "LT" = 20 CM (ENCHIMENTO+CAPA) = (16+4). AF_08/2025</v>
          </cell>
        </row>
        <row r="5749">
          <cell r="A5749">
            <v>101958</v>
          </cell>
          <cell r="B5749" t="str">
            <v>LAJE PRÉ-MOLDADA UNIDIRECIONAL COM VÃOS MAIORES QUE 3,0 M, BIAPOIADA, PARA PISO, ENCHIMENTO EM CERÂMICA, VIGOTA PROTENDIDA, ALTURA TOTAL DA LAJE "LT" = 25 CM (ENCHIMENTO+CAPA) = (20+5). AF_08/2025</v>
          </cell>
        </row>
        <row r="5750">
          <cell r="A5750">
            <v>106065</v>
          </cell>
          <cell r="B5750" t="str">
            <v>LAJE PRÉ-MOLDADA UNIDIRECIONAL COM VÃOS MAIORES QUE 3,0 M, BIAPOIADA, PARA PISO, ENCHIMENTO EM CERÂMICA, VIGOTA PROTENDIDA, ALTURA TOTAL DA LAJE "LT" = 30 CM (ENCHIMENTO+CAPA) = (25+5). AF_08/2025</v>
          </cell>
        </row>
        <row r="5751">
          <cell r="A5751">
            <v>101959</v>
          </cell>
          <cell r="B5751" t="str">
            <v>LAJE PRÉ-MOLDADA UNIDIRECIONAL COM VÃOS MAIORES QUE 3,0 M, BIAPOIADA, PARA PISO, ENCHIMENTO EM EPS, VIGOTA PROTENDIDA, ALTURA TOTAL DA LAJE "LT" = 12 CM (ENCHIMENTO+CAPA) = (8+4). AF_08/2025</v>
          </cell>
        </row>
        <row r="5752">
          <cell r="A5752">
            <v>101960</v>
          </cell>
          <cell r="B5752" t="str">
            <v>LAJE PRÉ-MOLDADA UNIDIRECIONAL COM VÃOS MAIORES QUE 3,0 M, BIAPOIADA, PARA PISO, ENCHIMENTO EM EPS, VIGOTA PROTENDIDA, ALTURA TOTAL DA LAJE "LT" = 16 CM (ENCHIMENTO+CAPA) = (12+4). AF_08/2025</v>
          </cell>
        </row>
        <row r="5753">
          <cell r="A5753">
            <v>106058</v>
          </cell>
          <cell r="B5753" t="str">
            <v>LAJE PRÉ-MOLDADA UNIDIRECIONAL COM VÃOS MAIORES QUE 3,0 M, BIAPOIADA, PARA PISO, ENCHIMENTO EM EPS, VIGOTA PROTENDIDA, ALTURA TOTAL DA LAJE "LT" = 20 CM (ENCHIMENTO+CAPA) = (16+4). AF_08/2025</v>
          </cell>
        </row>
        <row r="5754">
          <cell r="A5754">
            <v>101962</v>
          </cell>
          <cell r="B5754" t="str">
            <v>LAJE PRÉ-MOLDADA UNIDIRECIONAL COM VÃOS MAIORES QUE 3,0 M, BIAPOIADA, PARA PISO, ENCHIMENTO EM EPS, VIGOTA PROTENDIDA, ALTURA TOTAL DA LAJE "LT" = 25 CM (ENCHIMENTO+CAPA) = (20+5). AF_08/2025</v>
          </cell>
        </row>
        <row r="5755">
          <cell r="A5755">
            <v>106066</v>
          </cell>
          <cell r="B5755" t="str">
            <v>LAJE PRÉ-MOLDADA UNIDIRECIONAL COM VÃOS MAIORES QUE 3,0 M, BIAPOIADA, PARA PISO, ENCHIMENTO EM EPS, VIGOTA PROTENDIDA, ALTURA TOTAL DA LAJE "LT" = 30 CM (ENCHIMENTO+CAPA) = (25+5). AF_08/2025</v>
          </cell>
        </row>
        <row r="5756">
          <cell r="A5756">
            <v>106048</v>
          </cell>
          <cell r="B5756" t="str">
            <v>LAJE PRÉ-MOLDADA UNIDIRECIONAL COM VÃOS MENORES OU IGUAIS A 3,0 M, BIAPOIADA, PARA PISO, ENCHIMENTO EM CERÂMICA, VIGOTA PROTENDIDA, ALTURA TOTAL DA LAJE "LT" = 12 CM (ENCHIMENTO+CAPA) = (8+4). AF_08/2025</v>
          </cell>
        </row>
        <row r="5757">
          <cell r="A5757">
            <v>106049</v>
          </cell>
          <cell r="B5757" t="str">
            <v>LAJE PRÉ-MOLDADA UNIDIRECIONAL COM VÃOS MENORES OU IGUAIS A 3,0 M, BIAPOIADA, PARA PISO, ENCHIMENTO EM CERÂMICA, VIGOTA PROTENDIDA, ALTURA TOTAL DA LAJE "LT" = 16 CM (ENCHIMENTO+CAPA) = (12+4). AF_08/2025</v>
          </cell>
        </row>
        <row r="5758">
          <cell r="A5758">
            <v>106050</v>
          </cell>
          <cell r="B5758" t="str">
            <v>LAJE PRÉ-MOLDADA UNIDIRECIONAL COM VÃOS MENORES OU IGUAIS A 3,0 M, BIAPOIADA, PARA PISO, ENCHIMENTO EM CERÂMICA, VIGOTA PROTENDIDA, ALTURA TOTAL DA LAJE "LT" = 20 CM (ENCHIMENTO+CAPA) = (16+4). AF_08/2025</v>
          </cell>
        </row>
        <row r="5759">
          <cell r="A5759">
            <v>106051</v>
          </cell>
          <cell r="B5759" t="str">
            <v>LAJE PRÉ-MOLDADA UNIDIRECIONAL COM VÃOS MENORES OU IGUAIS A 3,0 M, BIAPOIADA, PARA PISO, ENCHIMENTO EM CERÂMICA, VIGOTA PROTENDIDA, ALTURA TOTAL DA LAJE "LT" = 25 CM (ENCHIMENTO+CAPA) = (20+5). AF_08/2025</v>
          </cell>
        </row>
        <row r="5760">
          <cell r="A5760">
            <v>106063</v>
          </cell>
          <cell r="B5760" t="str">
            <v>LAJE PRÉ-MOLDADA UNIDIRECIONAL COM VÃOS MENORES OU IGUAIS A 3,0 M, BIAPOIADA, PARA PISO, ENCHIMENTO EM CERÂMICA, VIGOTA PROTENDIDA, ALTURA TOTAL DA LAJE "LT" = 30 CM (ENCHIMENTO+CAPA) = (25+5). AF_08/2025</v>
          </cell>
        </row>
        <row r="5761">
          <cell r="A5761">
            <v>106052</v>
          </cell>
          <cell r="B5761" t="str">
            <v>LAJE PRÉ-MOLDADA UNIDIRECIONAL COM VÃOS MENORES OU IGUAIS A 3,0 M, BIAPOIADA, PARA PISO, ENCHIMENTO EM EPS, VIGOTA PROTENDIDA, ALTURA TOTAL DA LAJE "LT" = 12 CM (ENCHIMENTO+CAPA) = (8+4). AF_08/2025</v>
          </cell>
        </row>
        <row r="5762">
          <cell r="A5762">
            <v>106053</v>
          </cell>
          <cell r="B5762" t="str">
            <v>LAJE PRÉ-MOLDADA UNIDIRECIONAL COM VÃOS MENORES OU IGUAIS A 3,0 M, BIAPOIADA, PARA PISO, ENCHIMENTO EM EPS, VIGOTA PROTENDIDA, ALTURA TOTAL DA LAJE "LT" = 16 CM (ENCHIMENTO+CAPA) = (12+4). AF_08/2025</v>
          </cell>
        </row>
        <row r="5763">
          <cell r="A5763">
            <v>106054</v>
          </cell>
          <cell r="B5763" t="str">
            <v>LAJE PRÉ-MOLDADA UNIDIRECIONAL COM VÃOS MENORES OU IGUAIS A 3,0 M, BIAPOIADA, PARA PISO, ENCHIMENTO EM EPS, VIGOTA PROTENDIDA, ALTURA TOTAL DA LAJE "LT" = 20 CM (ENCHIMENTO+CAPA) = (16+4). AF_08/2025</v>
          </cell>
        </row>
        <row r="5764">
          <cell r="A5764">
            <v>106055</v>
          </cell>
          <cell r="B5764" t="str">
            <v>LAJE PRÉ-MOLDADA UNIDIRECIONAL COM VÃOS MENORES OU IGUAIS A 3,0 M, BIAPOIADA, PARA PISO, ENCHIMENTO EM EPS, VIGOTA PROTENDIDA, ALTURA TOTAL DA LAJE "LT" = 25 CM (ENCHIMENTO+CAPA) = (20+5). AF_08/2025</v>
          </cell>
        </row>
        <row r="5765">
          <cell r="A5765">
            <v>106064</v>
          </cell>
          <cell r="B5765" t="str">
            <v>LAJE PRÉ-MOLDADA UNIDIRECIONAL COM VÃOS MENORES OU IGUAIS A 3,0 M, BIAPOIADA, PARA PISO, ENCHIMENTO EM EPS, VIGOTA PROTENDIDA, ALTURA TOTAL DA LAJE "LT" = 30 CM (ENCHIMENTO+CAPA) = (25+5). AF_08/2025</v>
          </cell>
        </row>
        <row r="5766">
          <cell r="A5766">
            <v>106067</v>
          </cell>
          <cell r="B5766" t="str">
            <v>LAJE PRÉ-MOLDADA UNIDIRECIONAL, BIAPOIADA TIPO LAJE PAINEL TRELIÇADO MACIÇO (SEM ENCHIMENTO), PARA PISO, ALTURA TOTAL DA LAJE "LT" = 12 CM (PAINEL+CAPA) = (3+9). AF_08/2025</v>
          </cell>
        </row>
        <row r="5767">
          <cell r="A5767">
            <v>106070</v>
          </cell>
          <cell r="B5767" t="str">
            <v>LAJE PRÉ-MOLDADA UNIDIRECIONAL, BIAPOIADA TIPO LAJE PAINEL TRELIÇADO MACIÇO (SEM ENCHIMENTO), PARA PISO, ALTURA TOTAL DA LAJE "LT" = 16 CM (PAINEL+CAPA) = (3+13). AF_08/2025</v>
          </cell>
        </row>
        <row r="5768">
          <cell r="A5768">
            <v>106071</v>
          </cell>
          <cell r="B5768" t="str">
            <v>LAJE PRÉ-MOLDADA UNIDIRECIONAL, BIAPOIADA TIPO LAJE PAINEL TRELIÇADO MACIÇO (SEM ENCHIMENTO), PARA PISO, ALTURA TOTAL DA LAJE "LT" = 20 CM (PAINEL+CAPA) = (3+17). AF_08/2025</v>
          </cell>
        </row>
        <row r="5769">
          <cell r="A5769">
            <v>106072</v>
          </cell>
          <cell r="B5769" t="str">
            <v>LAJE PRÉ-MOLDADA UNIDIRECIONAL, BIAPOIADA TIPO LAJE PAINEL TRELIÇADO MACIÇO (SEM ENCHIMENTO), PARA PISO, ALTURA TOTAL DA LAJE "LT" = 25 CM (PAINEL+CAPA) = (3+22). AF_08/2025</v>
          </cell>
        </row>
        <row r="5770">
          <cell r="A5770">
            <v>106073</v>
          </cell>
          <cell r="B5770" t="str">
            <v>LAJE PRÉ-MOLDADA UNIDIRECIONAL, BIAPOIADA TIPO LAJE PAINEL TRELIÇADO MACIÇO (SEM ENCHIMENTO), PARA PISO, ALTURA TOTAL DA LAJE "LT" = 30 CM (PAINEL+CAPA) = (3+27). AF_08/2025</v>
          </cell>
        </row>
        <row r="5771">
          <cell r="A5771">
            <v>106068</v>
          </cell>
          <cell r="B5771" t="str">
            <v>LAJE PRÉ-MOLDADA UNIDIRECIONAL, BIAPOIADA TIPO LAJE PAINEL TRELIÇADO NERVURADO (COM ENCHIMENTO EM EPS), PARA PISO, ALTURA TOTAL DA LAJE "LT" = 12 CM (PAINEL+ENCHIMENTO+CAPA) = (3+5+4). AF_08/2025</v>
          </cell>
        </row>
        <row r="5772">
          <cell r="A5772">
            <v>106069</v>
          </cell>
          <cell r="B5772" t="str">
            <v>LAJE PRÉ-MOLDADA UNIDIRECIONAL, BIAPOIADA TIPO LAJE PAINEL TRELIÇADO NERVURADO (COM ENCHIMENTO EM EPS), PARA PISO, ALTURA TOTAL DA LAJE "LT" = 16 CM (PAINEL+ENCHIMENTO+CAPA) = (3+9+4). AF_08/2025</v>
          </cell>
        </row>
        <row r="5773">
          <cell r="A5773">
            <v>106074</v>
          </cell>
          <cell r="B5773" t="str">
            <v>LAJE PRÉ-MOLDADA UNIDIRECIONAL, BIAPOIADA TIPO LAJE PAINEL TRELIÇADO NERVURADO (COM ENCHIMENTO EM EPS), PARA PISO, ALTURA TOTAL DA LAJE "LT" = 20 CM (PAINEL+ENCHIMENTO+CAPA) = (3+13+4). AF_08/2025</v>
          </cell>
        </row>
        <row r="5774">
          <cell r="A5774">
            <v>106075</v>
          </cell>
          <cell r="B5774" t="str">
            <v>LAJE PRÉ-MOLDADA UNIDIRECIONAL, BIAPOIADA TIPO LAJE PAINEL TRELIÇADO NERVURADO (COM ENCHIMENTO EM EPS), PARA PISO, ALTURA TOTAL DA LAJE "LT" = 25 CM (PAINEL+ENCHIMENTO+CAPA) = (3+17+5). AF_08/2025</v>
          </cell>
        </row>
        <row r="5775">
          <cell r="A5775">
            <v>106076</v>
          </cell>
          <cell r="B5775" t="str">
            <v>LAJE PRÉ-MOLDADA UNIDIRECIONAL, BIAPOIADA TIPO LAJE PAINEL TRELIÇADO NERVURADO (COM ENCHIMENTO EM EPS), PARA PISO, ALTURA TOTAL DA LAJE "LT" = 30 CM (PAINEL+ENCHIMENTO+CAPA) = (3+22+5). AF_08/2025</v>
          </cell>
        </row>
        <row r="5776">
          <cell r="A5776">
            <v>101964</v>
          </cell>
          <cell r="B5776" t="str">
            <v>LAJE PRÉ-MOLDADA UNIDIRECIONAL, BIAPOIADA, PARA FORRO, ENCHIMENTO EM CERÂMICA, VIGOTA CONVENCIONAL, ALTURA TOTAL DA LAJE "LT" = 12 CM (ENCHIMENTO+CAPA) = (8+4). AF_08/2025</v>
          </cell>
        </row>
        <row r="5777">
          <cell r="A5777">
            <v>106059</v>
          </cell>
          <cell r="B5777" t="str">
            <v>LAJE PRÉ-MOLDADA UNIDIRECIONAL, BIAPOIADA, PARA FORRO, ENCHIMENTO EM CERÂMICA, VIGOTA TRELIÇADA, ALTURA TOTAL DA LAJE "LT" = 12 CM (ENCHIMENTO+CAPA) = (8+4). AF_08/2025</v>
          </cell>
        </row>
        <row r="5778">
          <cell r="A5778">
            <v>101963</v>
          </cell>
          <cell r="B5778" t="str">
            <v>LAJE PRÉ-MOLDADA UNIDIRECIONAL, BIAPOIADA, PARA PISO, ENCHIMENTO EM CERÂMICA, VIGOTA CONVENCIONAL, ALTURA TOTAL DA LAJE "LT" = 12 CM (ENCHIMENTO+CAPA) = (8+4). AF_08/2025</v>
          </cell>
        </row>
        <row r="5779">
          <cell r="A5779">
            <v>101947</v>
          </cell>
          <cell r="B5779" t="str">
            <v>LAJE PRÉ-MOLDADA UNIDIRECIONAL, BIAPOIADA, PARA PISO, ENCHIMENTO EM CERÂMICA, VIGOTA TRELIÇADA, ALTURA TOTAL DA LAJE "LT" = 12 CM (ENCHIMENTO+CAPA) = (8+4). AF_08/2025</v>
          </cell>
        </row>
        <row r="5780">
          <cell r="A5780">
            <v>101948</v>
          </cell>
          <cell r="B5780" t="str">
            <v>LAJE PRÉ-MOLDADA UNIDIRECIONAL, BIAPOIADA, PARA PISO, ENCHIMENTO EM CERÂMICA, VIGOTA TRELIÇADA, ALTURA TOTAL DA LAJE "LT" = 16 CM (ENCHIMENTO+CAPA) = (12+4). AF_08/2025</v>
          </cell>
        </row>
        <row r="5781">
          <cell r="A5781">
            <v>101949</v>
          </cell>
          <cell r="B5781" t="str">
            <v>LAJE PRÉ-MOLDADA UNIDIRECIONAL, BIAPOIADA, PARA PISO, ENCHIMENTO EM CERÂMICA, VIGOTA TRELIÇADA, ALTURA TOTAL DA LAJE "LT" = 20 CM (ENCHIMENTO+CAPA) = (16+4). AF_08/2025</v>
          </cell>
        </row>
        <row r="5782">
          <cell r="A5782">
            <v>101950</v>
          </cell>
          <cell r="B5782" t="str">
            <v>LAJE PRÉ-MOLDADA UNIDIRECIONAL, BIAPOIADA, PARA PISO, ENCHIMENTO EM CERÂMICA, VIGOTA TRELIÇADA, ALTURA TOTAL DA LAJE "LT" = 25 CM (ENCHIMENTO+CAPA) = (20+5). AF_08/2025</v>
          </cell>
        </row>
        <row r="5783">
          <cell r="A5783">
            <v>106061</v>
          </cell>
          <cell r="B5783" t="str">
            <v>LAJE PRÉ-MOLDADA UNIDIRECIONAL, BIAPOIADA, PARA PISO, ENCHIMENTO EM CERÂMICA, VIGOTA TRELIÇADA, ALTURA TOTAL DA LAJE "LT" = 30 CM (ENCHIMENTO+CAPA) = (25+5). AF_08/2025</v>
          </cell>
        </row>
        <row r="5784">
          <cell r="A5784">
            <v>101951</v>
          </cell>
          <cell r="B5784" t="str">
            <v>LAJE PRÉ-MOLDADA UNIDIRECIONAL, BIAPOIADA, PARA PISO, ENCHIMENTO EM EPS, VIGOTA TRELIÇADA, ALTURA TOTAL DA LAJE "LT" = 12 CM (ENCHIMENTO+CAPA) = (8+4). AF_08/2025</v>
          </cell>
        </row>
        <row r="5785">
          <cell r="A5785">
            <v>101952</v>
          </cell>
          <cell r="B5785" t="str">
            <v>LAJE PRÉ-MOLDADA UNIDIRECIONAL, BIAPOIADA, PARA PISO, ENCHIMENTO EM EPS, VIGOTA TRELIÇADA, ALTURA TOTAL DA LAJE "LT" = 16 CM (ENCHIMENTO+CAPA) = (12+4). AF_08/2025</v>
          </cell>
        </row>
        <row r="5786">
          <cell r="A5786">
            <v>101953</v>
          </cell>
          <cell r="B5786" t="str">
            <v>LAJE PRÉ-MOLDADA UNIDIRECIONAL, BIAPOIADA, PARA PISO, ENCHIMENTO EM EPS, VIGOTA TRELIÇADA, ALTURA TOTAL DA LAJE "LT" = 20 CM (ENCHIMENTO+CAPA) = (16+4). AF_08/2025</v>
          </cell>
        </row>
        <row r="5787">
          <cell r="A5787">
            <v>101954</v>
          </cell>
          <cell r="B5787" t="str">
            <v>LAJE PRÉ-MOLDADA UNIDIRECIONAL, BIAPOIADA, PARA PISO, ENCHIMENTO EM EPS, VIGOTA TRELIÇADA, ALTURA TOTAL DA LAJE "LT" = 25 CM (ENCHIMENTO+CAPA) = (20+5). AF_08/2025</v>
          </cell>
        </row>
        <row r="5788">
          <cell r="A5788">
            <v>106062</v>
          </cell>
          <cell r="B5788" t="str">
            <v>LAJE PRÉ-MOLDADA UNIDIRECIONAL, BIAPOIADA, PARA PISO, ENCHIMENTO EM EPS, VIGOTA TRELIÇADA, ALTURA TOTAL DA LAJE "LT" = 30 CM (ENCHIMENTO+CAPA) = (25+5). AF_08/2025</v>
          </cell>
        </row>
        <row r="5789">
          <cell r="A5789">
            <v>100323</v>
          </cell>
          <cell r="B5789" t="str">
            <v>LASTRO COM MATERIAL GRANULAR (AREIA MÉDIA), APLICADO EM PISOS OU LAJES SOBRE SOLO, ESPESSURA DE *10 CM*. AF_01/2024</v>
          </cell>
        </row>
        <row r="5790">
          <cell r="A5790">
            <v>100324</v>
          </cell>
          <cell r="B5790" t="str">
            <v>LASTRO COM MATERIAL GRANULAR (PEDRA BRITADA N.1 E PEDRA BRITADA N.2), APLICADO EM PISOS OU LAJES SOBRE SOLO, ESPESSURA DE *10 CM*. AF_01/2024</v>
          </cell>
        </row>
        <row r="5791">
          <cell r="A5791">
            <v>96624</v>
          </cell>
          <cell r="B5791" t="str">
            <v>LASTRO COM MATERIAL GRANULAR (PEDRA BRITADA N.2), APLICADO EM PISOS OU LAJES SOBRE SOLO, ESPESSURA DE *10 CM*. AF_01/2024</v>
          </cell>
        </row>
        <row r="5792">
          <cell r="A5792">
            <v>100322</v>
          </cell>
          <cell r="B5792" t="str">
            <v>LASTRO COM MATERIAL GRANULAR (PEDRA BRITADA N.3), APLICADO EM PISOS OU LAJES SOBRE SOLO, ESPESSURA DE *10 CM*. AF_01/2024</v>
          </cell>
        </row>
        <row r="5793">
          <cell r="A5793">
            <v>96623</v>
          </cell>
          <cell r="B5793" t="str">
            <v>LASTRO COM MATERIAL GRANULAR, APLICADO EM BLOCOS DE COROAMENTO, ESPESSURA DE *10 CM*. AF_01/2024</v>
          </cell>
        </row>
        <row r="5794">
          <cell r="A5794">
            <v>96622</v>
          </cell>
          <cell r="B5794" t="str">
            <v>LASTRO COM MATERIAL GRANULAR, APLICADO EM PISOS OU LAJES SOBRE SOLO, ESPESSURA DE *5 CM*. AF_01/2024</v>
          </cell>
        </row>
        <row r="5795">
          <cell r="A5795">
            <v>96621</v>
          </cell>
          <cell r="B5795" t="str">
            <v>LASTRO COM MATERIAL GRANULAR, APLICAÇÃO EM BLOCOS DE COROAMENTO, ESPESSURA DE *5 CM*. AF_01/2024</v>
          </cell>
        </row>
        <row r="5796">
          <cell r="A5796">
            <v>96617</v>
          </cell>
          <cell r="B5796" t="str">
            <v>LASTRO DE CONCRETO MAGRO, APLICADO EM BLOCOS DE COROAMENTO OU SAPATAS, ESPESSURA DE 3 CM. AF_01/2024</v>
          </cell>
        </row>
        <row r="5797">
          <cell r="A5797">
            <v>96619</v>
          </cell>
          <cell r="B5797" t="str">
            <v>LASTRO DE CONCRETO MAGRO, APLICADO EM BLOCOS DE COROAMENTO OU SAPATAS, ESPESSURA DE 5 CM. AF_01/2024</v>
          </cell>
        </row>
        <row r="5798">
          <cell r="A5798">
            <v>96616</v>
          </cell>
          <cell r="B5798" t="str">
            <v>LASTRO DE CONCRETO MAGRO, APLICADO EM BLOCOS DE COROAMENTO OU SAPATAS. AF_01/2024</v>
          </cell>
        </row>
        <row r="5799">
          <cell r="A5799">
            <v>95240</v>
          </cell>
          <cell r="B5799" t="str">
            <v>LASTRO DE CONCRETO MAGRO, APLICADO EM PISOS, LAJES SOBRE SOLO OU RADIERS, ESPESSURA DE 3 CM. AF_01/2024</v>
          </cell>
        </row>
        <row r="5800">
          <cell r="A5800">
            <v>95241</v>
          </cell>
          <cell r="B5800" t="str">
            <v>LASTRO DE CONCRETO MAGRO, APLICADO EM PISOS, LAJES SOBRE SOLO OU RADIERS, ESPESSURA DE 5 CM. AF_01/2024</v>
          </cell>
        </row>
        <row r="5801">
          <cell r="A5801">
            <v>96620</v>
          </cell>
          <cell r="B5801" t="str">
            <v>LASTRO DE CONCRETO MAGRO, APLICADO EM PISOS, LAJES SOBRE SOLO OU RADIERS. AF_01/2024</v>
          </cell>
        </row>
        <row r="5802">
          <cell r="A5802">
            <v>104043</v>
          </cell>
          <cell r="B5802" t="str">
            <v>ADAPTADOR, POLIPROPILENO, PARA TUBOS EM PEAD, 20 MM X 1/2", PARA LIGAÇÃO PREDIAL DE ÁGUA. AF_06/2022</v>
          </cell>
        </row>
        <row r="5803">
          <cell r="A5803">
            <v>104044</v>
          </cell>
          <cell r="B5803" t="str">
            <v>ADAPTADOR, POLIPROPILENO, PARA TUBOS EM PEAD, 20 MM X 3/4", PARA LIGAÇÃO PREDIAL DE ÁGUA. AF_06/2022</v>
          </cell>
        </row>
        <row r="5804">
          <cell r="A5804">
            <v>104045</v>
          </cell>
          <cell r="B5804" t="str">
            <v>ADAPTADOR, POLIPROPILENO, PARA TUBOS EM PEAD, 32 MM X 1", PARA LIGAÇÃO PREDIAL DE ÁGUA. AF_06/2022</v>
          </cell>
        </row>
        <row r="5805">
          <cell r="A5805">
            <v>104049</v>
          </cell>
          <cell r="B5805" t="str">
            <v>ADAPTADOR, PVC, CURTO COM BOLSA E ROSCA, 20 MM X 1/2", PARA LIGAÇÃO PREDIAL DE ÁGUA. AF_06/2022</v>
          </cell>
        </row>
        <row r="5806">
          <cell r="A5806">
            <v>104050</v>
          </cell>
          <cell r="B5806" t="str">
            <v>ADAPTADOR, PVC, CURTO COM BOLSA E ROSCA, 32 MM X 1", PARA LIGAÇÃO PREDIAL DE ÁGUA. AF_06/2022</v>
          </cell>
        </row>
        <row r="5807">
          <cell r="A5807">
            <v>104084</v>
          </cell>
          <cell r="B5807" t="str">
            <v>CAP, PVC OCRE, JUNTA ELÁSTICA, DN 150 MM, PARA COLETOR PREDIAL DE ESGOTO. AF_06/2022</v>
          </cell>
        </row>
        <row r="5808">
          <cell r="A5808">
            <v>104035</v>
          </cell>
          <cell r="B5808" t="str">
            <v>COLAR DE TOMADA, POLIPROPILENO, COM PARAFUSOS, 63 MM X 1/2", PARA LIGAÇÃO PREDIAL DE ÁGUA. AF_06/2022</v>
          </cell>
        </row>
        <row r="5809">
          <cell r="A5809">
            <v>104036</v>
          </cell>
          <cell r="B5809" t="str">
            <v>COLAR DE TOMADA, POLIPROPILENO, COM PARAFUSOS, 63 MM X 3/4", PARA LIGAÇÃO PREDIAL DE ÁGUA. AF_06/2022</v>
          </cell>
        </row>
        <row r="5810">
          <cell r="A5810">
            <v>104034</v>
          </cell>
          <cell r="B5810" t="str">
            <v>COLAR DE TOMADA, PVC, COM TRAVAS, DE 110 MM X 1/2" OU 110 MM X 3/4", PARA LIGAÇÃO PREDIAL DE ÁGUA. AF_06/2022</v>
          </cell>
        </row>
        <row r="5811">
          <cell r="A5811">
            <v>104031</v>
          </cell>
          <cell r="B5811" t="str">
            <v>COLAR DE TOMADA, PVC, COM TRAVAS, DE 60 MM X 1/2" OU 60 MM X 3/4", PARA LIGAÇÃO PREDIAL DE ÁGUA. AF_06/2022</v>
          </cell>
        </row>
        <row r="5812">
          <cell r="A5812">
            <v>104032</v>
          </cell>
          <cell r="B5812" t="str">
            <v>COLAR DE TOMADA, PVC, COM TRAVAS, DE 75 MM X 1/2" OU 75 MM X 3/4", PARA LIGAÇÃO PREDIAL DE ÁGUA. AF_06/2022</v>
          </cell>
        </row>
        <row r="5813">
          <cell r="A5813">
            <v>104033</v>
          </cell>
          <cell r="B5813" t="str">
            <v>COLAR DE TOMADA, PVC, COM TRAVAS, DE 85 MM X 1/2" OU 85 MM X 3/4", PARA LIGAÇÃO PREDIAL DE ÁGUA. AF_06/2022</v>
          </cell>
        </row>
        <row r="5814">
          <cell r="A5814">
            <v>104051</v>
          </cell>
          <cell r="B5814" t="str">
            <v>COTOVELO/JOELHO 90°, POLIPROPILENO, PARA TUBOS EM PEAD, 20 X 20 MM, PARA LIGAÇÃO PREDIAL DE ÁGUA. AF_06/2022</v>
          </cell>
        </row>
        <row r="5815">
          <cell r="A5815">
            <v>104052</v>
          </cell>
          <cell r="B5815" t="str">
            <v>COTOVELO/JOELHO 90°, POLIPROPILENO, PARA TUBOS EM PEAD, 32 X 32 MM, PARA LIGAÇÃO PREDIAL DE ÁGUA. AF_06/2022</v>
          </cell>
        </row>
        <row r="5816">
          <cell r="A5816">
            <v>104046</v>
          </cell>
          <cell r="B5816" t="str">
            <v>COTOVELO/JOELHO COM ADAPTADOR, POLIPROPILENO, PARA TUBOS EM PEAD, 20 MM X 1/2", PARA LIGAÇÃO PREDIAL DE ÁGUA. AF_06/2022</v>
          </cell>
        </row>
        <row r="5817">
          <cell r="A5817">
            <v>104047</v>
          </cell>
          <cell r="B5817" t="str">
            <v>COTOVELO/JOELHO COM ADAPTADOR, POLIPROPILENO, PARA TUBOS EM PEAD, 20 MM X 3/4", PARA LIGAÇÃO PREDIAL DE ÁGUA. AF_06/2022</v>
          </cell>
        </row>
        <row r="5818">
          <cell r="A5818">
            <v>104048</v>
          </cell>
          <cell r="B5818" t="str">
            <v>COTOVELO/JOELHO COM ADAPTADOR, POLIPROPILENO, PARA TUBOS EM PEAD, 32 MM X 1", PARA LIGAÇÃO PREDIAL DE ÁGUA. AF_06/2022</v>
          </cell>
        </row>
        <row r="5819">
          <cell r="A5819">
            <v>104063</v>
          </cell>
          <cell r="B5819" t="str">
            <v>CURVA LONGA, 45 GRAUS, PVC OCRE, JUNTA ELÁSTICA, DN 100 MM, PARA COLETOR PREDIAL DE ESGOTO. AF_06/2022</v>
          </cell>
        </row>
        <row r="5820">
          <cell r="A5820">
            <v>104065</v>
          </cell>
          <cell r="B5820" t="str">
            <v>CURVA LONGA, 45 GRAUS, PVC OCRE, JUNTA ELÁSTICA, DN 150 MM, PARA COLETOR PREDIAL DE ESGOTO. AF_06/2022</v>
          </cell>
        </row>
        <row r="5821">
          <cell r="A5821">
            <v>104062</v>
          </cell>
          <cell r="B5821" t="str">
            <v>CURVA LONGA, 90 GRAUS, PVC OCRE, JUNTA ELÁSTICA, DN 100 MM, PARA COLETOR PREDIAL DE ESGOTO. AF_06/2022</v>
          </cell>
        </row>
        <row r="5822">
          <cell r="A5822">
            <v>104064</v>
          </cell>
          <cell r="B5822" t="str">
            <v>CURVA LONGA, 90 GRAUS, PVC OCRE, JUNTA ELÁSTICA, DN 150 MM, PARA COLETOR PREDIAL DE ESGOTO. AF_06/2022</v>
          </cell>
        </row>
        <row r="5823">
          <cell r="A5823">
            <v>104059</v>
          </cell>
          <cell r="B5823" t="str">
            <v>LUVA, PVC, ROSCÁVEL, 1", PARA LIGAÇÃO PREDIAL DE ÁGUA. AF_06/2022</v>
          </cell>
        </row>
        <row r="5824">
          <cell r="A5824">
            <v>104058</v>
          </cell>
          <cell r="B5824" t="str">
            <v>LUVA, PVC, ROSCÁVEL, 1/2", PARA LIGAÇÃO PREDIAL DE ÁGUA. AF_06/2022</v>
          </cell>
        </row>
        <row r="5825">
          <cell r="A5825">
            <v>104082</v>
          </cell>
          <cell r="B5825" t="str">
            <v>PLUG, PVC OCRE, JUNTA ELÁSTICA, DN 100 MM, PARA COLETOR PREDIAL DE ESGOTO. AF_06/2022</v>
          </cell>
        </row>
        <row r="5826">
          <cell r="A5826">
            <v>104083</v>
          </cell>
          <cell r="B5826" t="str">
            <v>PLUG, PVC OCRE, JUNTA ELÁSTICA, DN 150 MM, PARA COLETOR PREDIAL DE ESGOTO. AF_06/2022</v>
          </cell>
        </row>
        <row r="5827">
          <cell r="A5827">
            <v>104056</v>
          </cell>
          <cell r="B5827" t="str">
            <v>REGISTRO ESFERA, PVC, COM ROSCA, 1/2", PARA LIGAÇÃO PREDIAL DE ÁGUA. AF_06/2022</v>
          </cell>
        </row>
        <row r="5828">
          <cell r="A5828">
            <v>104055</v>
          </cell>
          <cell r="B5828" t="str">
            <v>REGISTRO ESFERA, PVC, DE PASSEIO, PARA POLIETILENO, 20 MM, PARA LIGAÇÃO PREDIAL DE ÁGUA. AF_06/2022</v>
          </cell>
        </row>
        <row r="5829">
          <cell r="A5829">
            <v>104076</v>
          </cell>
          <cell r="B5829" t="str">
            <v>SELIM, PVC OCRE, COM TRAVA, DN 125 X 100 MM OU 150 X 100 MM, PARA COLETOR PREDIAL DE ESGOTO. AF_06/2022</v>
          </cell>
        </row>
        <row r="5830">
          <cell r="A5830">
            <v>104060</v>
          </cell>
          <cell r="B5830" t="str">
            <v>TUBO, PEAD, PE-80, DE = 20 MM X 2,3 MM, PARA LIGAÇÃO PREDIAL DE ÁGUA. AF_06/2022</v>
          </cell>
        </row>
        <row r="5831">
          <cell r="A5831">
            <v>104061</v>
          </cell>
          <cell r="B5831" t="str">
            <v>TUBO, PEAD, PE-80, DE = 32 MM X 3,0 MM, PARA LIGAÇÃO PREDIAL DE ÁGUA. AF_06/2022</v>
          </cell>
        </row>
        <row r="5832">
          <cell r="A5832">
            <v>104085</v>
          </cell>
          <cell r="B5832" t="str">
            <v>TUBO, PVC OCRE, JUNTA ELÁSTICA, DN 100 MM, PARA COLETOR PREDIAL DE ESGOTO. AF_06/2022</v>
          </cell>
        </row>
        <row r="5833">
          <cell r="A5833">
            <v>104086</v>
          </cell>
          <cell r="B5833" t="str">
            <v>TUBO, PVC OCRE, JUNTA ELÁSTICA, DN 150 MM, PARA COLETOR PREDIAL DE ESGOTO. AF_06/2022</v>
          </cell>
        </row>
        <row r="5834">
          <cell r="A5834">
            <v>104039</v>
          </cell>
          <cell r="B5834" t="str">
            <v>TÊ DE SERVIÇO INTEGRADO, POLIPROPILENO, PARA TUBOS EM PEAD, 63 MM X 20 MM, PARA LIGAÇÃO PREDIAL DE ÁGUA. AF_06/2022</v>
          </cell>
        </row>
        <row r="5835">
          <cell r="A5835">
            <v>104072</v>
          </cell>
          <cell r="B5835" t="str">
            <v>TÊ, PVC OCRE, JUNTA ELÁSTICA, DN 200 MM, PARA COLETOR PREDIAL DE ESGOTO. AF_06/2022</v>
          </cell>
        </row>
        <row r="5836">
          <cell r="A5836">
            <v>104053</v>
          </cell>
          <cell r="B5836" t="str">
            <v>UNIÃO, POLIPROPILENO, PARA TUBOS EM PEAD, 20 MM, PARA LIGAÇÃO PREDIAL DE ÁGUA. AF_06/2022</v>
          </cell>
        </row>
        <row r="5837">
          <cell r="A5837">
            <v>104054</v>
          </cell>
          <cell r="B5837" t="str">
            <v>UNIÃO, POLIPROPILENO, PARA TUBOS EM PEAD, 32 MM, PARA LIGAÇÃO PREDIAL DE ÁGUA. AF_06/2022</v>
          </cell>
        </row>
        <row r="5838">
          <cell r="A5838">
            <v>99818</v>
          </cell>
          <cell r="B5838" t="str">
            <v>LIMPEZA DE BACIA SANITÁRIA, BIDÊ OU MICTÓRIO EM LOUÇA, INCLUSIVE METAIS CORRESPONDENTES. AF_10/2025_PS</v>
          </cell>
        </row>
        <row r="5839">
          <cell r="A5839">
            <v>99819</v>
          </cell>
          <cell r="B5839" t="str">
            <v>LIMPEZA DE BANCADA COM PLACA DE ROCHA (MÁRMORE OU GRANITO). AF_10/2025_PS</v>
          </cell>
        </row>
        <row r="5840">
          <cell r="A5840">
            <v>99817</v>
          </cell>
          <cell r="B5840" t="str">
            <v>LIMPEZA DE BANCADA COM PLACA DE ROCHA E CUBA DE LOUÇA, INCLUSIVE METAIS CORRESPONDENTES. AF_10/2025_PS</v>
          </cell>
        </row>
        <row r="5841">
          <cell r="A5841">
            <v>99815</v>
          </cell>
          <cell r="B5841" t="str">
            <v>LIMPEZA DE BANCADA DE PIA COM PLACA DE ROCHA E CUBA DE INOX, INCLUSIVE METAIS CORRESPONDENTES. AF_10/2025_PS</v>
          </cell>
        </row>
        <row r="5842">
          <cell r="A5842">
            <v>99811</v>
          </cell>
          <cell r="B5842" t="str">
            <v>LIMPEZA DE CONTRAPISO COM VASSOURA A SECO. AF_10/2025</v>
          </cell>
        </row>
        <row r="5843">
          <cell r="A5843">
            <v>99826</v>
          </cell>
          <cell r="B5843" t="str">
            <v>LIMPEZA DE FORRO REMOVÍVEL COM PANO ÚMIDO. AF_10/2025_PS</v>
          </cell>
        </row>
        <row r="5844">
          <cell r="A5844">
            <v>106170</v>
          </cell>
          <cell r="B5844" t="str">
            <v>LIMPEZA DE GRADIL. AF_10/2025_PS</v>
          </cell>
        </row>
        <row r="5845">
          <cell r="A5845">
            <v>99821</v>
          </cell>
          <cell r="B5845" t="str">
            <v>LIMPEZA DE JANELA DE VIDRO COM CAIXILHO EM AÇO/ALUMÍNIO/PVC. AF_10/2025_PS</v>
          </cell>
        </row>
        <row r="5846">
          <cell r="A5846">
            <v>99820</v>
          </cell>
          <cell r="B5846" t="str">
            <v>LIMPEZA DE JANELA INTEIRAMENTE DE VIDRO. AF_10/2025_PS</v>
          </cell>
        </row>
        <row r="5847">
          <cell r="A5847">
            <v>99805</v>
          </cell>
          <cell r="B5847" t="str">
            <v>LIMPEZA DE PISO CERÂMICO OU COM PEDRAS RÚSTICAS UTILIZANDO ÁCIDO MURIÁTICO. AF_10/2025_PS</v>
          </cell>
        </row>
        <row r="5848">
          <cell r="A5848">
            <v>99803</v>
          </cell>
          <cell r="B5848" t="str">
            <v>LIMPEZA DE PISO CERÂMICO OU PORCELANATO COM PANO ÚMIDO. AF_10/2025_PS</v>
          </cell>
        </row>
        <row r="5849">
          <cell r="A5849">
            <v>99802</v>
          </cell>
          <cell r="B5849" t="str">
            <v>LIMPEZA DE PISO CERÂMICO OU PORCELANATO COM VASSOURA A SECO. AF_10/2025</v>
          </cell>
        </row>
        <row r="5850">
          <cell r="A5850">
            <v>99810</v>
          </cell>
          <cell r="B5850" t="str">
            <v>LIMPEZA DE PISO CERÂMICO/ PORCELANATO/ MÁRMORE/ GRANITO UTILIZANDO DETERGENTE NEUTRO E ESCOVAÇÃO MANUAL. AF_10/2025_PS</v>
          </cell>
        </row>
        <row r="5851">
          <cell r="A5851">
            <v>99809</v>
          </cell>
          <cell r="B5851" t="str">
            <v>LIMPEZA DE PISO DE LADRILHO HIDRÁULICO COM PANO ÚMIDO. AF_10/2025_PS</v>
          </cell>
        </row>
        <row r="5852">
          <cell r="A5852">
            <v>106166</v>
          </cell>
          <cell r="B5852" t="str">
            <v>LIMPEZA DE PISO VINÍLICO COM VASSOURA E PANO ÚMIDO. AF_10/2025_PS</v>
          </cell>
        </row>
        <row r="5853">
          <cell r="A5853">
            <v>99822</v>
          </cell>
          <cell r="B5853" t="str">
            <v>LIMPEZA DE PORTA DE MADEIRA. AF_10/2025_PS</v>
          </cell>
        </row>
        <row r="5854">
          <cell r="A5854">
            <v>99825</v>
          </cell>
          <cell r="B5854" t="str">
            <v>LIMPEZA DE PORTA DE VIDRO COM CAIXILHO EM AÇO/ ALUMÍNIO/ PVC. AF_10/2025_PS</v>
          </cell>
        </row>
        <row r="5855">
          <cell r="A5855">
            <v>99824</v>
          </cell>
          <cell r="B5855" t="str">
            <v>LIMPEZA DE PORTA EM AÇO/ALUMÍNIO. AF_10/2025_PS</v>
          </cell>
        </row>
        <row r="5856">
          <cell r="A5856">
            <v>99823</v>
          </cell>
          <cell r="B5856" t="str">
            <v>LIMPEZA DE PORTA INTEIRAMENTE DE VIDRO. AF_10/2025_PS</v>
          </cell>
        </row>
        <row r="5857">
          <cell r="A5857">
            <v>99806</v>
          </cell>
          <cell r="B5857" t="str">
            <v>LIMPEZA DE REVESTIMENTO CERÂMICO EM PAREDE COM PANO ÚMIDO. AF_10/2025_PS</v>
          </cell>
        </row>
        <row r="5858">
          <cell r="A5858">
            <v>99813</v>
          </cell>
          <cell r="B5858" t="str">
            <v>LIMPEZA DE REVESTIMENTO CERÂMICO/ MÁRMORE/ GRANITO EM PAREDE UTILIZANDO DETERGENTE NEUTRO E ESCOVAÇÃO MANUAL. AF_10/2025_PS</v>
          </cell>
        </row>
        <row r="5859">
          <cell r="A5859">
            <v>106169</v>
          </cell>
          <cell r="B5859" t="str">
            <v>LIMPEZA DE RODAS DE CAMINHÕES COM JATO DE ALTA PRESSÃO, POR EIXO. AF_10/2025</v>
          </cell>
        </row>
        <row r="5860">
          <cell r="A5860">
            <v>106167</v>
          </cell>
          <cell r="B5860" t="str">
            <v>LIMPEZA DE RUA COM CAMINHÃO PIPA. AF_10/2025</v>
          </cell>
        </row>
        <row r="5861">
          <cell r="A5861">
            <v>106168</v>
          </cell>
          <cell r="B5861" t="str">
            <v>LIMPEZA DE RUA COM JATO DE ALTA PRESSÃO. AF_10/2025</v>
          </cell>
        </row>
        <row r="5862">
          <cell r="A5862">
            <v>99814</v>
          </cell>
          <cell r="B5862" t="str">
            <v>LIMPEZA DE SUPERFÍCIE PISO OU PAREDE COM JATO DE ALTA PRESSÃO. AF_10/2025</v>
          </cell>
        </row>
        <row r="5863">
          <cell r="A5863">
            <v>99816</v>
          </cell>
          <cell r="B5863" t="str">
            <v>LIMPEZA DE TANQUE OU LAVATÓRIO DE LOUÇA ISOLADO, INCLUSIVE METAIS CORRESPONDENTES. AF_10/2025_PS</v>
          </cell>
        </row>
        <row r="5864">
          <cell r="A5864">
            <v>106171</v>
          </cell>
          <cell r="B5864" t="str">
            <v>RETIRADA DE SALVA PISO DO CHÃO. AF_10/2025</v>
          </cell>
        </row>
        <row r="5865">
          <cell r="A5865">
            <v>88238</v>
          </cell>
          <cell r="B5865" t="str">
            <v>AJUDANTE DE ARMADOR COM ENCARGOS COMPLEMENTARES</v>
          </cell>
        </row>
        <row r="5866">
          <cell r="A5866">
            <v>101374</v>
          </cell>
          <cell r="B5866" t="str">
            <v>AJUDANTE DE ARMADOR COM ENCARGOS COMPLEMENTARES</v>
          </cell>
        </row>
        <row r="5867">
          <cell r="A5867">
            <v>88239</v>
          </cell>
          <cell r="B5867" t="str">
            <v>AJUDANTE DE CARPINTEIRO COM ENCARGOS COMPLEMENTARES</v>
          </cell>
        </row>
        <row r="5868">
          <cell r="A5868">
            <v>101375</v>
          </cell>
          <cell r="B5868" t="str">
            <v>AJUDANTE DE ELETRICISTA COM ENCARGOS COMPLEMENTARES</v>
          </cell>
        </row>
        <row r="5869">
          <cell r="A5869">
            <v>88240</v>
          </cell>
          <cell r="B5869" t="str">
            <v>AJUDANTE DE ESTRUTURA METÁLICA COM ENCARGOS COMPLEMENTARES</v>
          </cell>
        </row>
        <row r="5870">
          <cell r="A5870">
            <v>101376</v>
          </cell>
          <cell r="B5870" t="str">
            <v>AJUDANTE DE ESTRUTURAS METÁLICAS COM ENCARGOS COMPLEMENTARES</v>
          </cell>
        </row>
        <row r="5871">
          <cell r="A5871">
            <v>88241</v>
          </cell>
          <cell r="B5871" t="str">
            <v>AJUDANTE DE OPERAÇÃO EM GERAL COM ENCARGOS COMPLEMENTARES</v>
          </cell>
        </row>
        <row r="5872">
          <cell r="A5872">
            <v>101377</v>
          </cell>
          <cell r="B5872" t="str">
            <v>AJUDANTE DE OPERAÇÃO EM GERAL COM ENCARGOS COMPLEMENTARES</v>
          </cell>
        </row>
        <row r="5873">
          <cell r="A5873">
            <v>88242</v>
          </cell>
          <cell r="B5873" t="str">
            <v>AJUDANTE DE PEDREIRO COM ENCARGOS COMPLEMENTARES</v>
          </cell>
        </row>
        <row r="5874">
          <cell r="A5874">
            <v>100301</v>
          </cell>
          <cell r="B5874" t="str">
            <v>AJUDANTE DE PINTOR COM ENCARGOS COMPLEMENTARES</v>
          </cell>
        </row>
        <row r="5875">
          <cell r="A5875">
            <v>101378</v>
          </cell>
          <cell r="B5875" t="str">
            <v>AJUDANTE DE PINTOR COM ENCARGOS COMPLEMENTARES</v>
          </cell>
        </row>
        <row r="5876">
          <cell r="A5876">
            <v>101379</v>
          </cell>
          <cell r="B5876" t="str">
            <v>AJUDANTE DE SERRALHEIRO COM ENCARGOS COMPLEMENTARES</v>
          </cell>
        </row>
        <row r="5877">
          <cell r="A5877">
            <v>88243</v>
          </cell>
          <cell r="B5877" t="str">
            <v>AJUDANTE ESPECIALIZADO COM ENCARGOS COMPLEMENTARES</v>
          </cell>
        </row>
        <row r="5878">
          <cell r="A5878">
            <v>101380</v>
          </cell>
          <cell r="B5878" t="str">
            <v>AJUDANTE ESPECIALIZADO COM ENCARGOS COMPLEMENTARES</v>
          </cell>
        </row>
        <row r="5879">
          <cell r="A5879">
            <v>90766</v>
          </cell>
          <cell r="B5879" t="str">
            <v>ALMOXARIFE COM ENCARGOS COMPLEMENTARES</v>
          </cell>
        </row>
        <row r="5880">
          <cell r="A5880">
            <v>93563</v>
          </cell>
          <cell r="B5880" t="str">
            <v>ALMOXARIFE COM ENCARGOS COMPLEMENTARES</v>
          </cell>
        </row>
        <row r="5881">
          <cell r="A5881">
            <v>90767</v>
          </cell>
          <cell r="B5881" t="str">
            <v>APONTADOR OU APROPRIADOR COM ENCARGOS COMPLEMENTARES</v>
          </cell>
        </row>
        <row r="5882">
          <cell r="A5882">
            <v>93564</v>
          </cell>
          <cell r="B5882" t="str">
            <v>APONTADOR OU APROPRIADOR COM ENCARGOS COMPLEMENTARES</v>
          </cell>
        </row>
        <row r="5883">
          <cell r="A5883">
            <v>88245</v>
          </cell>
          <cell r="B5883" t="str">
            <v>ARMADOR COM ENCARGOS COMPLEMENTARES</v>
          </cell>
        </row>
        <row r="5884">
          <cell r="A5884">
            <v>101381</v>
          </cell>
          <cell r="B5884" t="str">
            <v>ARMADOR COM ENCARGOS COMPLEMENTARES</v>
          </cell>
        </row>
        <row r="5885">
          <cell r="A5885">
            <v>90768</v>
          </cell>
          <cell r="B5885" t="str">
            <v>ARQUITETO DE OBRA JUNIOR COM ENCARGOS COMPLEMENTARES</v>
          </cell>
        </row>
        <row r="5886">
          <cell r="A5886">
            <v>90769</v>
          </cell>
          <cell r="B5886" t="str">
            <v>ARQUITETO DE OBRA PLENO COM ENCARGOS COMPLEMENTARES</v>
          </cell>
        </row>
        <row r="5887">
          <cell r="A5887">
            <v>90770</v>
          </cell>
          <cell r="B5887" t="str">
            <v>ARQUITETO DE OBRA SENIOR COM ENCARGOS COMPLEMENTARES</v>
          </cell>
        </row>
        <row r="5888">
          <cell r="A5888">
            <v>93569</v>
          </cell>
          <cell r="B5888" t="str">
            <v>ARQUITETO JUNIOR COM ENCARGOS COMPLEMENTARES</v>
          </cell>
        </row>
        <row r="5889">
          <cell r="A5889">
            <v>93570</v>
          </cell>
          <cell r="B5889" t="str">
            <v>ARQUITETO PLENO COM ENCARGOS COMPLEMENTARES</v>
          </cell>
        </row>
        <row r="5890">
          <cell r="A5890">
            <v>93571</v>
          </cell>
          <cell r="B5890" t="str">
            <v>ARQUITETO SENIOR COM ENCARGOS COMPLEMENTARES</v>
          </cell>
        </row>
        <row r="5891">
          <cell r="A5891">
            <v>101382</v>
          </cell>
          <cell r="B5891" t="str">
            <v>ASSENTADOR DE MANILHAS COM ENCARGOS COMPLEMENTARES</v>
          </cell>
        </row>
        <row r="5892">
          <cell r="A5892">
            <v>88246</v>
          </cell>
          <cell r="B5892" t="str">
            <v>ASSENTADOR DE TUBOS COM ENCARGOS COMPLEMENTARES</v>
          </cell>
        </row>
        <row r="5893">
          <cell r="A5893">
            <v>100303</v>
          </cell>
          <cell r="B5893" t="str">
            <v>AUXILIAR DE AZULEJISTA COM ENCARGOS COMPLEMENTARES</v>
          </cell>
        </row>
        <row r="5894">
          <cell r="A5894">
            <v>101383</v>
          </cell>
          <cell r="B5894" t="str">
            <v>AUXILIAR DE AZULEJISTA COM ENCARGOS COMPLEMENTARES</v>
          </cell>
        </row>
        <row r="5895">
          <cell r="A5895">
            <v>88247</v>
          </cell>
          <cell r="B5895" t="str">
            <v>AUXILIAR DE ELETRICISTA COM ENCARGOS COMPLEMENTARES</v>
          </cell>
        </row>
        <row r="5896">
          <cell r="A5896">
            <v>88248</v>
          </cell>
          <cell r="B5896" t="str">
            <v>AUXILIAR DE ENCANADOR OU BOMBEIRO HIDRÁULICO COM ENCARGOS COMPLEMENTARES</v>
          </cell>
        </row>
        <row r="5897">
          <cell r="A5897">
            <v>101384</v>
          </cell>
          <cell r="B5897" t="str">
            <v>AUXILIAR DE ENCANADOR OU BOMBEIRO HIDRÁULICO COM ENCARGOS COMPLEMENTARES</v>
          </cell>
        </row>
        <row r="5898">
          <cell r="A5898">
            <v>90772</v>
          </cell>
          <cell r="B5898" t="str">
            <v>AUXILIAR DE ESCRITORIO COM ENCARGOS COMPLEMENTARES</v>
          </cell>
        </row>
        <row r="5899">
          <cell r="A5899">
            <v>93566</v>
          </cell>
          <cell r="B5899" t="str">
            <v>AUXILIAR DE ESCRITORIO COM ENCARGOS COMPLEMENTARES</v>
          </cell>
        </row>
        <row r="5900">
          <cell r="A5900">
            <v>101385</v>
          </cell>
          <cell r="B5900" t="str">
            <v>AUXILIAR DE LABORATORISTA DE SOLOS E DE CONCRETO COM ENCARGOS COMPLEMENTARES</v>
          </cell>
        </row>
        <row r="5901">
          <cell r="A5901">
            <v>88249</v>
          </cell>
          <cell r="B5901" t="str">
            <v>AUXILIAR DE LABORATÓRIO COM ENCARGOS COMPLEMENTARES</v>
          </cell>
        </row>
        <row r="5902">
          <cell r="A5902">
            <v>88250</v>
          </cell>
          <cell r="B5902" t="str">
            <v>AUXILIAR DE MECÂNICO COM ENCARGOS COMPLEMENTARES</v>
          </cell>
        </row>
        <row r="5903">
          <cell r="A5903">
            <v>101386</v>
          </cell>
          <cell r="B5903" t="str">
            <v>AUXILIAR DE MECÂNICO COM ENCARGOS COMPLEMENTARES</v>
          </cell>
        </row>
        <row r="5904">
          <cell r="A5904">
            <v>101387</v>
          </cell>
          <cell r="B5904" t="str">
            <v>AUXILIAR DE PEDREIRO COM ENCARGOS COMPLEMENTARES</v>
          </cell>
        </row>
        <row r="5905">
          <cell r="A5905">
            <v>88251</v>
          </cell>
          <cell r="B5905" t="str">
            <v>AUXILIAR DE SERRALHEIRO COM ENCARGOS COMPLEMENTARES</v>
          </cell>
        </row>
        <row r="5906">
          <cell r="A5906">
            <v>88252</v>
          </cell>
          <cell r="B5906" t="str">
            <v>AUXILIAR DE SERVIÇOS GERAIS COM ENCARGOS COMPLEMENTARES</v>
          </cell>
        </row>
        <row r="5907">
          <cell r="A5907">
            <v>101388</v>
          </cell>
          <cell r="B5907" t="str">
            <v>AUXILIAR DE SERVIÇOS GERAIS COM ENCARGOS COMPLEMENTARES</v>
          </cell>
        </row>
        <row r="5908">
          <cell r="A5908">
            <v>88253</v>
          </cell>
          <cell r="B5908" t="str">
            <v>AUXILIAR DE TOPÓGRAFO COM ENCARGOS COMPLEMENTARES</v>
          </cell>
        </row>
        <row r="5909">
          <cell r="A5909">
            <v>101389</v>
          </cell>
          <cell r="B5909" t="str">
            <v>AUXILIAR DE TOPÓGRAFO COM ENCARGOS COMPLEMENTARES</v>
          </cell>
        </row>
        <row r="5910">
          <cell r="A5910">
            <v>101390</v>
          </cell>
          <cell r="B5910" t="str">
            <v>AUXILIAR TÉCNICO / ASSISTENTE DE ENGENHARIA COM ENCARGOS COMPLEMENTARES</v>
          </cell>
        </row>
        <row r="5911">
          <cell r="A5911">
            <v>88255</v>
          </cell>
          <cell r="B5911" t="str">
            <v>AUXILIAR TÉCNICO DE ENGENHARIA COM ENCARGOS COMPLEMENTARES</v>
          </cell>
        </row>
        <row r="5912">
          <cell r="A5912">
            <v>88256</v>
          </cell>
          <cell r="B5912" t="str">
            <v>AZULEJISTA OU LADRILHEIRO COM ENCARGOS COMPLEMENTARES</v>
          </cell>
        </row>
        <row r="5913">
          <cell r="A5913">
            <v>101391</v>
          </cell>
          <cell r="B5913" t="str">
            <v>AZULEJISTA OU LADRILHEIRO COM ENCARGOS COMPLEMENTARES</v>
          </cell>
        </row>
        <row r="5914">
          <cell r="A5914">
            <v>88257</v>
          </cell>
          <cell r="B5914" t="str">
            <v>BLASTER, DINAMITADOR OU CABO DE FOGO COM ENCARGOS COMPLEMENTARES</v>
          </cell>
        </row>
        <row r="5915">
          <cell r="A5915">
            <v>101392</v>
          </cell>
          <cell r="B5915" t="str">
            <v>BLASTER, DINAMITADOR OU CABO DE FORÇA COM ENCARGOS COMPLEMENTARES</v>
          </cell>
        </row>
        <row r="5916">
          <cell r="A5916">
            <v>88260</v>
          </cell>
          <cell r="B5916" t="str">
            <v>CALCETEIRO COM ENCARGOS COMPLEMENTARES</v>
          </cell>
        </row>
        <row r="5917">
          <cell r="A5917">
            <v>101394</v>
          </cell>
          <cell r="B5917" t="str">
            <v>CALCETEIRO COM ENCARGOS COMPLEMENTARES</v>
          </cell>
        </row>
        <row r="5918">
          <cell r="A5918">
            <v>101395</v>
          </cell>
          <cell r="B5918" t="str">
            <v>CARPINTEIRO AUXILIAR COM ENCARGOS COMPLEMENTARES</v>
          </cell>
        </row>
        <row r="5919">
          <cell r="A5919">
            <v>88261</v>
          </cell>
          <cell r="B5919" t="str">
            <v>CARPINTEIRO DE ESQUADRIAS COM ENCARGOS COMPLEMENTARES</v>
          </cell>
        </row>
        <row r="5920">
          <cell r="A5920">
            <v>101396</v>
          </cell>
          <cell r="B5920" t="str">
            <v>CARPINTEIRO DE ESQUADRIAS COM ENCARGOS COMPLEMENTARES</v>
          </cell>
        </row>
        <row r="5921">
          <cell r="A5921">
            <v>88262</v>
          </cell>
          <cell r="B5921" t="str">
            <v>CARPINTEIRO DE FORMAS COM ENCARGOS COMPLEMENTARES</v>
          </cell>
        </row>
        <row r="5922">
          <cell r="A5922">
            <v>101397</v>
          </cell>
          <cell r="B5922" t="str">
            <v>CARPINTEIRO DE FORMAS COM ENCARGOS COMPLEMENTARES</v>
          </cell>
        </row>
        <row r="5923">
          <cell r="A5923">
            <v>101398</v>
          </cell>
          <cell r="B5923" t="str">
            <v>CAVOUQUEIRO OU OPERADOR DE PERFURATRIZ COM ENCARGOS COMPLEMENTARES</v>
          </cell>
        </row>
        <row r="5924">
          <cell r="A5924">
            <v>88263</v>
          </cell>
          <cell r="B5924" t="str">
            <v>CAVOUQUEIRO OU OPERADOR PERFURATRIZ/ROMPEDOR COM ENCARGOS COMPLEMENTARES</v>
          </cell>
        </row>
        <row r="5925">
          <cell r="A5925">
            <v>95308</v>
          </cell>
          <cell r="B5925" t="str">
            <v>CURSO DE CAPACITAÇÃO PARA AJUDANTE DE ARMADOR (ENCARGOS COMPLEMENTARES) - HORISTA</v>
          </cell>
        </row>
        <row r="5926">
          <cell r="A5926">
            <v>101286</v>
          </cell>
          <cell r="B5926" t="str">
            <v>CURSO DE CAPACITAÇÃO PARA AJUDANTE DE ARMADOR (ENCARGOS COMPLEMENTARES) - MENSALISTA</v>
          </cell>
        </row>
        <row r="5927">
          <cell r="A5927">
            <v>95309</v>
          </cell>
          <cell r="B5927" t="str">
            <v>CURSO DE CAPACITAÇÃO PARA AJUDANTE DE CARPINTEIRO (ENCARGOS COMPLEMENTARES) - HORISTA</v>
          </cell>
        </row>
        <row r="5928">
          <cell r="A5928">
            <v>101287</v>
          </cell>
          <cell r="B5928" t="str">
            <v>CURSO DE CAPACITAÇÃO PARA AJUDANTE DE ELETRICISTA (ENCARGOS COMPLEMENTARES) - MENSALISTA</v>
          </cell>
        </row>
        <row r="5929">
          <cell r="A5929">
            <v>95310</v>
          </cell>
          <cell r="B5929" t="str">
            <v>CURSO DE CAPACITAÇÃO PARA AJUDANTE DE ESTRUTURA METÁLICA (ENCARGOS COMPLEMENTARES) - HORISTA</v>
          </cell>
        </row>
        <row r="5930">
          <cell r="A5930">
            <v>101288</v>
          </cell>
          <cell r="B5930" t="str">
            <v>CURSO DE CAPACITAÇÃO PARA AJUDANTE DE ESTRUTURAS METÁLICAS(ENCARGOS COMPLEMENTARES) - MENSALISTA</v>
          </cell>
        </row>
        <row r="5931">
          <cell r="A5931">
            <v>95311</v>
          </cell>
          <cell r="B5931" t="str">
            <v>CURSO DE CAPACITAÇÃO PARA AJUDANTE DE OPERAÇÃO EM GERAL (ENCARGOS COMPLEMENTARES) - HORISTA</v>
          </cell>
        </row>
        <row r="5932">
          <cell r="A5932">
            <v>101289</v>
          </cell>
          <cell r="B5932" t="str">
            <v>CURSO DE CAPACITAÇÃO PARA AJUDANTE DE OPERAÇÃO EM GERAL (ENCARGOS COMPLEMENTARES) - MENSALISTA</v>
          </cell>
        </row>
        <row r="5933">
          <cell r="A5933">
            <v>95312</v>
          </cell>
          <cell r="B5933" t="str">
            <v>CURSO DE CAPACITAÇÃO PARA AJUDANTE DE PEDREIRO (ENCARGOS COMPLEMENTARES) - HORISTA</v>
          </cell>
        </row>
        <row r="5934">
          <cell r="A5934">
            <v>100291</v>
          </cell>
          <cell r="B5934" t="str">
            <v>CURSO DE CAPACITAÇÃO PARA AJUDANTE DE PINTOR (ENCARGOS COMPLEMENTARES) - HORISTA</v>
          </cell>
        </row>
        <row r="5935">
          <cell r="A5935">
            <v>101290</v>
          </cell>
          <cell r="B5935" t="str">
            <v>CURSO DE CAPACITAÇÃO PARA AJUDANTE DE PINTOR (ENCARGOS COMPLEMENTARES) - MENSALISTA</v>
          </cell>
        </row>
        <row r="5936">
          <cell r="A5936">
            <v>101291</v>
          </cell>
          <cell r="B5936" t="str">
            <v>CURSO DE CAPACITAÇÃO PARA AJUDANTE DE SERRALHEIRO (ENCARGOS COMPLEMENTARES) - MENSALISTA</v>
          </cell>
        </row>
        <row r="5937">
          <cell r="A5937">
            <v>95313</v>
          </cell>
          <cell r="B5937" t="str">
            <v>CURSO DE CAPACITAÇÃO PARA AJUDANTE ESPECIALIZADO (ENCARGOS COMPLEMENTARES) - HORISTA</v>
          </cell>
        </row>
        <row r="5938">
          <cell r="A5938">
            <v>101292</v>
          </cell>
          <cell r="B5938" t="str">
            <v>CURSO DE CAPACITAÇÃO PARA AJUDANTE ESPECIALIZADO (ENCARGOS COMPLEMENTARES) - MENSALISTA</v>
          </cell>
        </row>
        <row r="5939">
          <cell r="A5939">
            <v>95392</v>
          </cell>
          <cell r="B5939" t="str">
            <v>CURSO DE CAPACITAÇÃO PARA ALMOXARIFE (ENCARGOS COMPLEMENTARES) - HORISTA</v>
          </cell>
        </row>
        <row r="5940">
          <cell r="A5940">
            <v>95413</v>
          </cell>
          <cell r="B5940" t="str">
            <v>CURSO DE CAPACITAÇÃO PARA ALMOXARIFE (ENCARGOS COMPLEMENTARES) - MENSALISTA</v>
          </cell>
        </row>
        <row r="5941">
          <cell r="A5941">
            <v>95393</v>
          </cell>
          <cell r="B5941" t="str">
            <v>CURSO DE CAPACITAÇÃO PARA APONTADOR OU APROPRIADOR (ENCARGOS COMPLEMENTARES) - HORISTA</v>
          </cell>
        </row>
        <row r="5942">
          <cell r="A5942">
            <v>95414</v>
          </cell>
          <cell r="B5942" t="str">
            <v>CURSO DE CAPACITAÇÃO PARA APONTADOR OU APROPRIADOR (ENCARGOS COMPLEMENTARES) - MENSALISTA</v>
          </cell>
        </row>
        <row r="5943">
          <cell r="A5943">
            <v>95314</v>
          </cell>
          <cell r="B5943" t="str">
            <v>CURSO DE CAPACITAÇÃO PARA ARMADOR (ENCARGOS COMPLEMENTARES) - HORISTA</v>
          </cell>
        </row>
        <row r="5944">
          <cell r="A5944">
            <v>101293</v>
          </cell>
          <cell r="B5944" t="str">
            <v>CURSO DE CAPACITAÇÃO PARA ARMADOR (ENCARGOS COMPLEMENTARES) - MENSALISTA</v>
          </cell>
        </row>
        <row r="5945">
          <cell r="A5945">
            <v>95394</v>
          </cell>
          <cell r="B5945" t="str">
            <v>CURSO DE CAPACITAÇÃO PARA ARQUITETO DE OBRA JÚNIOR (ENCARGOS COMPLEMENTARES) - HORISTA</v>
          </cell>
        </row>
        <row r="5946">
          <cell r="A5946">
            <v>95395</v>
          </cell>
          <cell r="B5946" t="str">
            <v>CURSO DE CAPACITAÇÃO PARA ARQUITETO DE OBRA PLENO (ENCARGOS COMPLEMENTARES) - HORISTA</v>
          </cell>
        </row>
        <row r="5947">
          <cell r="A5947">
            <v>95396</v>
          </cell>
          <cell r="B5947" t="str">
            <v>CURSO DE CAPACITAÇÃO PARA ARQUITETO DE OBRA SÊNIOR (ENCARGOS COMPLEMENTARES) - HORISTA</v>
          </cell>
        </row>
        <row r="5948">
          <cell r="A5948">
            <v>95419</v>
          </cell>
          <cell r="B5948" t="str">
            <v>CURSO DE CAPACITAÇÃO PARA ARQUITETO JÚNIOR (ENCARGOS COMPLEMENTARES) - MENSALISTA</v>
          </cell>
        </row>
        <row r="5949">
          <cell r="A5949">
            <v>95420</v>
          </cell>
          <cell r="B5949" t="str">
            <v>CURSO DE CAPACITAÇÃO PARA ARQUITETO PLENO (ENCARGOS COMPLEMENTARES) - MENSALISTA</v>
          </cell>
        </row>
        <row r="5950">
          <cell r="A5950">
            <v>95421</v>
          </cell>
          <cell r="B5950" t="str">
            <v>CURSO DE CAPACITAÇÃO PARA ARQUITETO SÊNIOR (ENCARGOS COMPLEMENTARES) - MENSALISTA</v>
          </cell>
        </row>
        <row r="5951">
          <cell r="A5951">
            <v>101294</v>
          </cell>
          <cell r="B5951" t="str">
            <v>CURSO DE CAPACITAÇÃO PARA ASSENTADOR DE MANILHA (ENCARGOS COMPLEMENTARES) - MENSALISTA</v>
          </cell>
        </row>
        <row r="5952">
          <cell r="A5952">
            <v>95315</v>
          </cell>
          <cell r="B5952" t="str">
            <v>CURSO DE CAPACITAÇÃO PARA ASSENTADOR DE TUBOS (ENCARGOS COMPLEMENTARES) - HORISTA</v>
          </cell>
        </row>
        <row r="5953">
          <cell r="A5953">
            <v>100293</v>
          </cell>
          <cell r="B5953" t="str">
            <v>CURSO DE CAPACITAÇÃO PARA AUXILIAR DE AZULEJISTA (ENCARGOS COMPLEMENTARES) - HORISTA</v>
          </cell>
        </row>
        <row r="5954">
          <cell r="A5954">
            <v>101295</v>
          </cell>
          <cell r="B5954" t="str">
            <v>CURSO DE CAPACITAÇÃO PARA AUXILIAR DE AZULEJISTA (ENCARGOS COMPLEMENTARES) - MENSALISTA</v>
          </cell>
        </row>
        <row r="5955">
          <cell r="A5955">
            <v>95316</v>
          </cell>
          <cell r="B5955" t="str">
            <v>CURSO DE CAPACITAÇÃO PARA AUXILIAR DE ELETRICISTA (ENCARGOS COMPLEMENTARES) - HORISTA</v>
          </cell>
        </row>
        <row r="5956">
          <cell r="A5956">
            <v>95317</v>
          </cell>
          <cell r="B5956" t="str">
            <v>CURSO DE CAPACITAÇÃO PARA AUXILIAR DE ENCANADOR OU BOMBEIRO HIDRÁULICO (ENCARGOS COMPLEMENTARES) - HORISTA</v>
          </cell>
        </row>
        <row r="5957">
          <cell r="A5957">
            <v>101296</v>
          </cell>
          <cell r="B5957" t="str">
            <v>CURSO DE CAPACITAÇÃO PARA AUXILIAR DE ENCANADOR OU BOMBEIRO HIDRÁULICO (ENCARGOS COMPLEMENTARES) - MENSALISTA</v>
          </cell>
        </row>
        <row r="5958">
          <cell r="A5958">
            <v>95398</v>
          </cell>
          <cell r="B5958" t="str">
            <v>CURSO DE CAPACITAÇÃO PARA AUXILIAR DE ESCRITÓRIO (ENCARGOS COMPLEMENTARES) - HORISTA</v>
          </cell>
        </row>
        <row r="5959">
          <cell r="A5959">
            <v>95416</v>
          </cell>
          <cell r="B5959" t="str">
            <v>CURSO DE CAPACITAÇÃO PARA AUXILIAR DE ESCRITÓRIO (ENCARGOS COMPLEMENTARES) - MENSALISTA</v>
          </cell>
        </row>
        <row r="5960">
          <cell r="A5960">
            <v>101297</v>
          </cell>
          <cell r="B5960" t="str">
            <v>CURSO DE CAPACITAÇÃO PARA AUXILIAR DE LABORATORIO (ENCARGOS COMPLEMENTARES) - MENSALISTA</v>
          </cell>
        </row>
        <row r="5961">
          <cell r="A5961">
            <v>95318</v>
          </cell>
          <cell r="B5961" t="str">
            <v>CURSO DE CAPACITAÇÃO PARA AUXILIAR DE LABORATÓRIO (ENCARGOS COMPLEMENTARES) - HORISTA</v>
          </cell>
        </row>
        <row r="5962">
          <cell r="A5962">
            <v>101298</v>
          </cell>
          <cell r="B5962" t="str">
            <v>CURSO DE CAPACITAÇÃO PARA AUXILIAR DE MECANICO (ENCARGOS COMPLEMENTARES) - MENSALISTA</v>
          </cell>
        </row>
        <row r="5963">
          <cell r="A5963">
            <v>95319</v>
          </cell>
          <cell r="B5963" t="str">
            <v>CURSO DE CAPACITAÇÃO PARA AUXILIAR DE MECÂNICO (ENCARGOS COMPLEMENTARES) - HORISTA</v>
          </cell>
        </row>
        <row r="5964">
          <cell r="A5964">
            <v>101299</v>
          </cell>
          <cell r="B5964" t="str">
            <v>CURSO DE CAPACITAÇÃO PARA AUXILIAR DE PEDREIRO (ENCARGOS COMPLEMENTARES) - MENSALISTA</v>
          </cell>
        </row>
        <row r="5965">
          <cell r="A5965">
            <v>95320</v>
          </cell>
          <cell r="B5965" t="str">
            <v>CURSO DE CAPACITAÇÃO PARA AUXILIAR DE SERRALHEIRO (ENCARGOS COMPLEMENTARES) - HORISTA</v>
          </cell>
        </row>
        <row r="5966">
          <cell r="A5966">
            <v>95321</v>
          </cell>
          <cell r="B5966" t="str">
            <v>CURSO DE CAPACITAÇÃO PARA AUXILIAR DE SERVIÇOS GERAIS (ENCARGOS COMPLEMENTARES) - HORISTA</v>
          </cell>
        </row>
        <row r="5967">
          <cell r="A5967">
            <v>101300</v>
          </cell>
          <cell r="B5967" t="str">
            <v>CURSO DE CAPACITAÇÃO PARA AUXILIAR DE SERVIÇOS GERAIS (ENCARGOS COMPLEMENTARES) - MENSALISTA</v>
          </cell>
        </row>
        <row r="5968">
          <cell r="A5968">
            <v>95322</v>
          </cell>
          <cell r="B5968" t="str">
            <v>CURSO DE CAPACITAÇÃO PARA AUXILIAR DE TOPÓGRAFO (ENCARGOS COMPLEMENTARES) - HORISTA</v>
          </cell>
        </row>
        <row r="5969">
          <cell r="A5969">
            <v>101301</v>
          </cell>
          <cell r="B5969" t="str">
            <v>CURSO DE CAPACITAÇÃO PARA AUXILIAR DE TOPÓGRAFO (ENCARGOS COMPLEMENTARES) - MENSALISTA</v>
          </cell>
        </row>
        <row r="5970">
          <cell r="A5970">
            <v>95323</v>
          </cell>
          <cell r="B5970" t="str">
            <v>CURSO DE CAPACITAÇÃO PARA AUXILIAR TÉCNICO DE ENGENHARIA (ENCARGOS COMPLEMENTARES) - HORISTA</v>
          </cell>
        </row>
        <row r="5971">
          <cell r="A5971">
            <v>101302</v>
          </cell>
          <cell r="B5971" t="str">
            <v>CURSO DE CAPACITAÇÃO PARA AUXILIAR TÉCNICO DE ENGENHARIA (ENCARGOS COMPLEMENTARES) - MENSALISTA</v>
          </cell>
        </row>
        <row r="5972">
          <cell r="A5972">
            <v>95324</v>
          </cell>
          <cell r="B5972" t="str">
            <v>CURSO DE CAPACITAÇÃO PARA AZULEJISTA OU LADRILHEIRO (ENCARGOS COMPLEMENTARES) - HORISTA</v>
          </cell>
        </row>
        <row r="5973">
          <cell r="A5973">
            <v>101304</v>
          </cell>
          <cell r="B5973" t="str">
            <v>CURSO DE CAPACITAÇÃO PARA AZULEJISTA OU LADRILHEIRO (ENCARGOS COMPLEMENTARES) - MENSALISTA</v>
          </cell>
        </row>
        <row r="5974">
          <cell r="A5974">
            <v>95325</v>
          </cell>
          <cell r="B5974" t="str">
            <v>CURSO DE CAPACITAÇÃO PARA BLASTER, DINAMITADOR OU CABO DE FOGO (ENCARGOS COMPLEMENTARES) - HORISTA</v>
          </cell>
        </row>
        <row r="5975">
          <cell r="A5975">
            <v>101305</v>
          </cell>
          <cell r="B5975" t="str">
            <v>CURSO DE CAPACITAÇÃO PARA BLASTER, DINAMITADOR OU CABO DE FORÇA (ENCARGOS COMPLEMENTARES) - MENSALISTA</v>
          </cell>
        </row>
        <row r="5976">
          <cell r="A5976">
            <v>95328</v>
          </cell>
          <cell r="B5976" t="str">
            <v>CURSO DE CAPACITAÇÃO PARA CALCETEIRO (ENCARGOS COMPLEMENTARES) - HORISTA</v>
          </cell>
        </row>
        <row r="5977">
          <cell r="A5977">
            <v>101307</v>
          </cell>
          <cell r="B5977" t="str">
            <v>CURSO DE CAPACITAÇÃO PARA CALCETEIRO (ENCARGOS COMPLEMENTARES) - MENSALISTA</v>
          </cell>
        </row>
        <row r="5978">
          <cell r="A5978">
            <v>101309</v>
          </cell>
          <cell r="B5978" t="str">
            <v>CURSO DE CAPACITAÇÃO PARA CARPINTEIRO AUXILIAR (ENCARGOS COMPLEMENTARES) - MENSALISTA</v>
          </cell>
        </row>
        <row r="5979">
          <cell r="A5979">
            <v>95329</v>
          </cell>
          <cell r="B5979" t="str">
            <v>CURSO DE CAPACITAÇÃO PARA CARPINTEIRO DE ESQUADRIA (ENCARGOS COMPLEMENTARES) - HORISTA</v>
          </cell>
        </row>
        <row r="5980">
          <cell r="A5980">
            <v>101310</v>
          </cell>
          <cell r="B5980" t="str">
            <v>CURSO DE CAPACITAÇÃO PARA CARPINTEIRO DE ESQUADRIAS (ENCARGOS COMPLEMENTARES) - MENSALISTA</v>
          </cell>
        </row>
        <row r="5981">
          <cell r="A5981">
            <v>101311</v>
          </cell>
          <cell r="B5981" t="str">
            <v>CURSO DE CAPACITAÇÃO PARA CARPINTEIRO DE FORMAS (ENCARGOS COMPLEMENTARES) - MENSALISTA</v>
          </cell>
        </row>
        <row r="5982">
          <cell r="A5982">
            <v>95330</v>
          </cell>
          <cell r="B5982" t="str">
            <v>CURSO DE CAPACITAÇÃO PARA CARPINTEIRO DE FÔRMAS (ENCARGOS COMPLEMENTARES) - HORISTA</v>
          </cell>
        </row>
        <row r="5983">
          <cell r="A5983">
            <v>101312</v>
          </cell>
          <cell r="B5983" t="str">
            <v>CURSO DE CAPACITAÇÃO PARA CAVOUQUEIRO OU OPERADOR DE PERFURATRIZ (ENCARGOS COMPLEMENTARES) - MENSALISTA</v>
          </cell>
        </row>
        <row r="5984">
          <cell r="A5984">
            <v>95331</v>
          </cell>
          <cell r="B5984" t="str">
            <v>CURSO DE CAPACITAÇÃO PARA CAVOUQUEIRO OU OPERADOR PERFURATRIZ/ROMPEDOR (ENCARGOS COMPLEMENTARES) - HORISTA</v>
          </cell>
        </row>
        <row r="5985">
          <cell r="A5985">
            <v>95400</v>
          </cell>
          <cell r="B5985" t="str">
            <v>CURSO DE CAPACITAÇÃO PARA DESENHISTA PROJETISTA (ENCARGOS COMPLEMENTARES) - HORISTA</v>
          </cell>
        </row>
        <row r="5986">
          <cell r="A5986">
            <v>95411</v>
          </cell>
          <cell r="B5986" t="str">
            <v>CURSO DE CAPACITAÇÃO PARA DESENHISTA PROJETISTA (ENCARGOS COMPLEMENTARES) - MENSALISTA</v>
          </cell>
        </row>
        <row r="5987">
          <cell r="A5987">
            <v>95332</v>
          </cell>
          <cell r="B5987" t="str">
            <v>CURSO DE CAPACITAÇÃO PARA ELETRICISTA (ENCARGOS COMPLEMENTARES) - HORISTA</v>
          </cell>
        </row>
        <row r="5988">
          <cell r="A5988">
            <v>101313</v>
          </cell>
          <cell r="B5988" t="str">
            <v>CURSO DE CAPACITAÇÃO PARA ELETRICISTA (ENCARGOS COMPLEMENTARES) - MENSALISTA</v>
          </cell>
        </row>
        <row r="5989">
          <cell r="A5989">
            <v>95334</v>
          </cell>
          <cell r="B5989" t="str">
            <v>CURSO DE CAPACITAÇÃO PARA ELETROTÉCNICO (ENCARGOS COMPLEMENTARES) - HORISTA</v>
          </cell>
        </row>
        <row r="5990">
          <cell r="A5990">
            <v>101315</v>
          </cell>
          <cell r="B5990" t="str">
            <v>CURSO DE CAPACITAÇÃO PARA ELETROTÉCNICO (ENCARGOS COMPLEMENTARES) - MENSALISTA</v>
          </cell>
        </row>
        <row r="5991">
          <cell r="A5991">
            <v>95335</v>
          </cell>
          <cell r="B5991" t="str">
            <v>CURSO DE CAPACITAÇÃO PARA ENCANADOR OU BOMBEIRO HIDRÁULICO (ENCARGOS COMPLEMENTARES) - HORISTA</v>
          </cell>
        </row>
        <row r="5992">
          <cell r="A5992">
            <v>101316</v>
          </cell>
          <cell r="B5992" t="str">
            <v>CURSO DE CAPACITAÇÃO PARA ENCANADOR OU BOMBEIRO HIDRÁULICO (ENCARGOS COMPLEMENTARES) - MENSALISTA</v>
          </cell>
        </row>
        <row r="5993">
          <cell r="A5993">
            <v>95401</v>
          </cell>
          <cell r="B5993" t="str">
            <v>CURSO DE CAPACITAÇÃO PARA ENCARREGADO GERAL (ENCARGOS COMPLEMENTARES) - HORISTA</v>
          </cell>
        </row>
        <row r="5994">
          <cell r="A5994">
            <v>95422</v>
          </cell>
          <cell r="B5994" t="str">
            <v>CURSO DE CAPACITAÇÃO PARA ENCARREGADO GERAL DE OBRAS (ENCARGOS COMPLEMENTARES) - MENSALISTA</v>
          </cell>
        </row>
        <row r="5995">
          <cell r="A5995">
            <v>95402</v>
          </cell>
          <cell r="B5995" t="str">
            <v>CURSO DE CAPACITAÇÃO PARA ENGENHEIRO CIVIL DE OBRA JÚNIOR (ENCARGOS COMPLEMENTARES) - HORISTA</v>
          </cell>
        </row>
        <row r="5996">
          <cell r="A5996">
            <v>95415</v>
          </cell>
          <cell r="B5996" t="str">
            <v>CURSO DE CAPACITAÇÃO PARA ENGENHEIRO CIVIL DE OBRA JÚNIOR (ENCARGOS COMPLEMENTARES) - MENSALISTA</v>
          </cell>
        </row>
        <row r="5997">
          <cell r="A5997">
            <v>95403</v>
          </cell>
          <cell r="B5997" t="str">
            <v>CURSO DE CAPACITAÇÃO PARA ENGENHEIRO CIVIL DE OBRA PLENO (ENCARGOS COMPLEMENTARES) - HORISTA</v>
          </cell>
        </row>
        <row r="5998">
          <cell r="A5998">
            <v>95417</v>
          </cell>
          <cell r="B5998" t="str">
            <v>CURSO DE CAPACITAÇÃO PARA ENGENHEIRO CIVIL DE OBRA PLENO (ENCARGOS COMPLEMENTARES) - MENSALISTA</v>
          </cell>
        </row>
        <row r="5999">
          <cell r="A5999">
            <v>95404</v>
          </cell>
          <cell r="B5999" t="str">
            <v>CURSO DE CAPACITAÇÃO PARA ENGENHEIRO CIVIL DE OBRA SÊNIOR (ENCARGOS COMPLEMENTARES) - HORISTA</v>
          </cell>
        </row>
        <row r="6000">
          <cell r="A6000">
            <v>95418</v>
          </cell>
          <cell r="B6000" t="str">
            <v>CURSO DE CAPACITAÇÃO PARA ENGENHEIRO CIVIL DE OBRA SÊNIOR (ENCARGOS COMPLEMENTARES) - MENSALISTA</v>
          </cell>
        </row>
        <row r="6001">
          <cell r="A6001">
            <v>95337</v>
          </cell>
          <cell r="B6001" t="str">
            <v>CURSO DE CAPACITAÇÃO PARA GESSEIRO (ENCARGOS COMPLEMENTARES) - HORISTA</v>
          </cell>
        </row>
        <row r="6002">
          <cell r="A6002">
            <v>101322</v>
          </cell>
          <cell r="B6002" t="str">
            <v>CURSO DE CAPACITAÇÃO PARA GESSEIRO (ENCARGOS COMPLEMENTARES) - MENSALISTA</v>
          </cell>
        </row>
        <row r="6003">
          <cell r="A6003">
            <v>95338</v>
          </cell>
          <cell r="B6003" t="str">
            <v>CURSO DE CAPACITAÇÃO PARA IMPERMEABILIZADOR (ENCARGOS COMPLEMENTARES) - HORISTA</v>
          </cell>
        </row>
        <row r="6004">
          <cell r="A6004">
            <v>101323</v>
          </cell>
          <cell r="B6004" t="str">
            <v>CURSO DE CAPACITAÇÃO PARA IMPERMEABILIZADOR (ENCARGOS COMPLEMENTARES) - MENSALISTA</v>
          </cell>
        </row>
        <row r="6005">
          <cell r="A6005">
            <v>101325</v>
          </cell>
          <cell r="B6005" t="str">
            <v>CURSO DE CAPACITAÇÃO PARA INSTALADOR DE TUBULAÇÕES (ENCARGOS COMPLEMENTARES) - MENSALISTA</v>
          </cell>
        </row>
        <row r="6006">
          <cell r="A6006">
            <v>95390</v>
          </cell>
          <cell r="B6006" t="str">
            <v>CURSO DE CAPACITAÇÃO PARA JARDINEIRO (ENCARGOS COMPLEMENTARES) - HORISTA</v>
          </cell>
        </row>
        <row r="6007">
          <cell r="A6007">
            <v>101326</v>
          </cell>
          <cell r="B6007" t="str">
            <v>CURSO DE CAPACITAÇÃO PARA JARDINEIRO (ENCARGOS COMPLEMENTARES) - MENSALISTA</v>
          </cell>
        </row>
        <row r="6008">
          <cell r="A6008">
            <v>95340</v>
          </cell>
          <cell r="B6008" t="str">
            <v>CURSO DE CAPACITAÇÃO PARA MARCENEIRO (ENCARGOS COMPLEMENTARES) - HORISTA</v>
          </cell>
        </row>
        <row r="6009">
          <cell r="A6009">
            <v>101330</v>
          </cell>
          <cell r="B6009" t="str">
            <v>CURSO DE CAPACITAÇÃO PARA MARCENEIRO (ENCARGOS COMPLEMENTARES) - MENSALISTA</v>
          </cell>
        </row>
        <row r="6010">
          <cell r="A6010">
            <v>101331</v>
          </cell>
          <cell r="B6010" t="str">
            <v>CURSO DE CAPACITAÇÃO PARA MARMORISTA / GRANITEIRO (ENCARGOS COMPLEMENTARES) - MENSALISTA</v>
          </cell>
        </row>
        <row r="6011">
          <cell r="A6011">
            <v>95341</v>
          </cell>
          <cell r="B6011" t="str">
            <v>CURSO DE CAPACITAÇÃO PARA MARMORISTA/GRANITEIRO (ENCARGOS COMPLEMENTARES) - HORISTA</v>
          </cell>
        </row>
        <row r="6012">
          <cell r="A6012">
            <v>95339</v>
          </cell>
          <cell r="B6012" t="str">
            <v>CURSO DE CAPACITAÇÃO PARA MAÇARIQUEIRO (ENCARGOS COMPLEMENTARES) - HORISTA</v>
          </cell>
        </row>
        <row r="6013">
          <cell r="A6013">
            <v>101329</v>
          </cell>
          <cell r="B6013" t="str">
            <v>CURSO DE CAPACITAÇÃO PARA MAÇARIQUEIRO (ENCARGOS COMPLEMENTARES) - MENSALISTA</v>
          </cell>
        </row>
        <row r="6014">
          <cell r="A6014">
            <v>95342</v>
          </cell>
          <cell r="B6014" t="str">
            <v>CURSO DE CAPACITAÇÃO PARA MECÂNICO DE EQUIPAMENTOS PESADOS (ENCARGOS COMPLEMENTARES) - HORISTA</v>
          </cell>
        </row>
        <row r="6015">
          <cell r="A6015">
            <v>101333</v>
          </cell>
          <cell r="B6015" t="str">
            <v>CURSO DE CAPACITAÇÃO PARA MECÂNICO DE EQUIPAMENTOS PESADOS (ENCARGOS COMPLEMENTARES) - MENSALISTA</v>
          </cell>
        </row>
        <row r="6016">
          <cell r="A6016">
            <v>100298</v>
          </cell>
          <cell r="B6016" t="str">
            <v>CURSO DE CAPACITAÇÃO PARA MECÂNICO DE REFRIGERAÇÃO (ENCARGOS COMPLEMENTARES) - HORISTA</v>
          </cell>
        </row>
        <row r="6017">
          <cell r="A6017">
            <v>101334</v>
          </cell>
          <cell r="B6017" t="str">
            <v>CURSO DE CAPACITAÇÃO PARA MECÂNICO DE REFRIGERAÇÃO (ENCARGOS COMPLEMENTARES) - MENSALISTA</v>
          </cell>
        </row>
        <row r="6018">
          <cell r="A6018">
            <v>95405</v>
          </cell>
          <cell r="B6018" t="str">
            <v>CURSO DE CAPACITAÇÃO PARA MESTRE DE OBRAS (ENCARGOS COMPLEMENTARES) - HORISTA</v>
          </cell>
        </row>
        <row r="6019">
          <cell r="A6019">
            <v>95423</v>
          </cell>
          <cell r="B6019" t="str">
            <v>CURSO DE CAPACITAÇÃO PARA MESTRE DE OBRAS (ENCARGOS COMPLEMENTARES) - MENSALISTA</v>
          </cell>
        </row>
        <row r="6020">
          <cell r="A6020">
            <v>100295</v>
          </cell>
          <cell r="B6020" t="str">
            <v>CURSO DE CAPACITAÇÃO PARA MONTADOR DE ELETROELETRONICOS (ENCARGOS COMPLEMENTARES) - HORISTA</v>
          </cell>
        </row>
        <row r="6021">
          <cell r="A6021">
            <v>101303</v>
          </cell>
          <cell r="B6021" t="str">
            <v>CURSO DE CAPACITAÇÃO PARA MONTADOR DE ELETROELETRONICOS(ENCARGOS COMPLEMENTARES) - MENSALISTA</v>
          </cell>
        </row>
        <row r="6022">
          <cell r="A6022">
            <v>95344</v>
          </cell>
          <cell r="B6022" t="str">
            <v>CURSO DE CAPACITAÇÃO PARA MONTADOR DE ESTRUTURA METÁLICA (ENCARGOS COMPLEMENTARES) - HORISTA</v>
          </cell>
        </row>
        <row r="6023">
          <cell r="A6023">
            <v>101308</v>
          </cell>
          <cell r="B6023" t="str">
            <v>CURSO DE CAPACITAÇÃO PARA MONTADOR DE ESTRUTURAS METALICAS (ENCARGOS COMPLEMENTARES) - MENSALISTA</v>
          </cell>
        </row>
        <row r="6024">
          <cell r="A6024">
            <v>101320</v>
          </cell>
          <cell r="B6024" t="str">
            <v>CURSO DE CAPACITAÇÃO PARA MONTADOR DE MAQUINAS (ENCARGOS COMPLEMENTARES) - MENSALISTA</v>
          </cell>
        </row>
        <row r="6025">
          <cell r="A6025">
            <v>95343</v>
          </cell>
          <cell r="B6025" t="str">
            <v>CURSO DE CAPACITAÇÃO PARA MONTADOR DE TUBO AÇO/EQUIPAMENTOS (ENCARGOS COMPLEMENTARES) - HORISTA</v>
          </cell>
        </row>
        <row r="6026">
          <cell r="A6026">
            <v>95345</v>
          </cell>
          <cell r="B6026" t="str">
            <v>CURSO DE CAPACITAÇÃO PARA MONTADOR ELETROMECÂNICO (ENCARGOS COMPLEMENTARES) - HORISTA</v>
          </cell>
        </row>
        <row r="6027">
          <cell r="A6027">
            <v>95346</v>
          </cell>
          <cell r="B6027" t="str">
            <v>CURSO DE CAPACITAÇÃO PARA MOTORISTA DE BASCULANTE (ENCARGOS COMPLEMENTARES) - HORISTA</v>
          </cell>
        </row>
        <row r="6028">
          <cell r="A6028">
            <v>101324</v>
          </cell>
          <cell r="B6028" t="str">
            <v>CURSO DE CAPACITAÇÃO PARA MOTORISTA DE CAMINHAO-BASCULANTE (ENCARGOS COMPLEMENTARES) - MENSALISTA</v>
          </cell>
        </row>
        <row r="6029">
          <cell r="A6029">
            <v>101328</v>
          </cell>
          <cell r="B6029" t="str">
            <v>CURSO DE CAPACITAÇÃO PARA MOTORISTA DE CAMINHAO-CARRETA (ENCARGOS COMPLEMENTARES) - MENSALISTA</v>
          </cell>
        </row>
        <row r="6030">
          <cell r="A6030">
            <v>95347</v>
          </cell>
          <cell r="B6030" t="str">
            <v>CURSO DE CAPACITAÇÃO PARA MOTORISTA DE CAMINHÃO (ENCARGOS COMPLEMENTARES) - HORISTA</v>
          </cell>
        </row>
        <row r="6031">
          <cell r="A6031">
            <v>95408</v>
          </cell>
          <cell r="B6031" t="str">
            <v>CURSO DE CAPACITAÇÃO PARA MOTORISTA DE CAMINHÃO (ENCARGOS COMPLEMENTARES) - MENSALISTA</v>
          </cell>
        </row>
        <row r="6032">
          <cell r="A6032">
            <v>95348</v>
          </cell>
          <cell r="B6032" t="str">
            <v>CURSO DE CAPACITAÇÃO PARA MOTORISTA DE CAMINHÃO E CARRETA (ENCARGOS COMPLEMENTARES) - HORISTA</v>
          </cell>
        </row>
        <row r="6033">
          <cell r="A6033">
            <v>101332</v>
          </cell>
          <cell r="B6033" t="str">
            <v>CURSO DE CAPACITAÇÃO PARA MOTORISTA DE CARRO DE PASSEIO (ENCARGOS COMPLEMENTARES) - MENSALISTA</v>
          </cell>
        </row>
        <row r="6034">
          <cell r="A6034">
            <v>95349</v>
          </cell>
          <cell r="B6034" t="str">
            <v>CURSO DE CAPACITAÇÃO PARA MOTORISTA DE VEÍCULO LEVE (ENCARGOS COMPLEMENTARES) - HORISTA</v>
          </cell>
        </row>
        <row r="6035">
          <cell r="A6035">
            <v>101336</v>
          </cell>
          <cell r="B6035" t="str">
            <v>CURSO DE CAPACITAÇÃO PARA MOTORISTA OPERADOR DE CAMINHAO COM MUNCK (ENCARGOS COMPLEMENTARES) - MENSALISTA</v>
          </cell>
        </row>
        <row r="6036">
          <cell r="A6036">
            <v>95351</v>
          </cell>
          <cell r="B6036" t="str">
            <v>CURSO DE CAPACITAÇÃO PARA MOTORISTA OPERADOR DE MUNCK (ENCARGOS COMPLEMENTARES) - HORISTA</v>
          </cell>
        </row>
        <row r="6037">
          <cell r="A6037">
            <v>95352</v>
          </cell>
          <cell r="B6037" t="str">
            <v>CURSO DE CAPACITAÇÃO PARA NIVELADOR (ENCARGOS COMPLEMENTARES) - HORISTA</v>
          </cell>
        </row>
        <row r="6038">
          <cell r="A6038">
            <v>101337</v>
          </cell>
          <cell r="B6038" t="str">
            <v>CURSO DE CAPACITAÇÃO PARA NIVELADOR (ENCARGOS COMPLEMENTARES) - MENSALISTA</v>
          </cell>
        </row>
        <row r="6039">
          <cell r="A6039">
            <v>101338</v>
          </cell>
          <cell r="B6039" t="str">
            <v>CURSO DE CAPACITAÇÃO PARA OPERADOR DE BATE-ESTACAS (ENCARGOS COMPLEMENTARES) - MENSALISTA</v>
          </cell>
        </row>
        <row r="6040">
          <cell r="A6040">
            <v>95354</v>
          </cell>
          <cell r="B6040" t="str">
            <v>CURSO DE CAPACITAÇÃO PARA OPERADOR DE BETONEIRA (CAMINHÃO) (ENCARGOS COMPLEMENTARES) - HORISTA</v>
          </cell>
        </row>
        <row r="6041">
          <cell r="A6041">
            <v>101339</v>
          </cell>
          <cell r="B6041" t="str">
            <v>CURSO DE CAPACITAÇÃO PARA OPERADOR DE BETONEIRA (ENCARGOS COMPLEMENTARES) - MENSALISTA</v>
          </cell>
        </row>
        <row r="6042">
          <cell r="A6042">
            <v>101340</v>
          </cell>
          <cell r="B6042" t="str">
            <v>CURSO DE CAPACITAÇÃO PARA OPERADOR DE BETONEIRA ESTACIONARIA / MISTURADOR (ENCARGOS COMPLEMENTARES) - MENSALISTA</v>
          </cell>
        </row>
        <row r="6043">
          <cell r="A6043">
            <v>95389</v>
          </cell>
          <cell r="B6043" t="str">
            <v>CURSO DE CAPACITAÇÃO PARA OPERADOR DE BETONEIRA ESTACIONÁRIA/MISTURADOR (ENCARGOS COMPLEMENTARES) - HORISTA</v>
          </cell>
        </row>
        <row r="6044">
          <cell r="A6044">
            <v>101341</v>
          </cell>
          <cell r="B6044" t="str">
            <v>CURSO DE CAPACITAÇÃO PARA OPERADOR DE COMPRESSOR DE AR OU COMPRESSORISTA (ENCARGOS COMPLEMENTARES) - MENSALISTA</v>
          </cell>
        </row>
        <row r="6045">
          <cell r="A6045">
            <v>95355</v>
          </cell>
          <cell r="B6045" t="str">
            <v>CURSO DE CAPACITAÇÃO PARA OPERADOR DE COMPRESSOR OU COMPRESSORISTA (ENCARGOS COMPLEMENTARES) - HORISTA</v>
          </cell>
        </row>
        <row r="6046">
          <cell r="A6046">
            <v>95356</v>
          </cell>
          <cell r="B6046" t="str">
            <v>CURSO DE CAPACITAÇÃO PARA OPERADOR DE DEMARCADORA DE FAIXAS (ENCARGOS COMPLEMENTARES) - HORISTA</v>
          </cell>
        </row>
        <row r="6047">
          <cell r="A6047">
            <v>101342</v>
          </cell>
          <cell r="B6047" t="str">
            <v>CURSO DE CAPACITAÇÃO PARA OPERADOR DE DEMARCADORA DE FAIXAS DE TRAFEGO (ENCARGOS COMPLEMENTARES) - MENSALISTA</v>
          </cell>
        </row>
        <row r="6048">
          <cell r="A6048">
            <v>95357</v>
          </cell>
          <cell r="B6048" t="str">
            <v>CURSO DE CAPACITAÇÃO PARA OPERADOR DE ESCAVADEIRA (ENCARGOS COMPLEMENTARES) - HORISTA</v>
          </cell>
        </row>
        <row r="6049">
          <cell r="A6049">
            <v>101343</v>
          </cell>
          <cell r="B6049" t="str">
            <v>CURSO DE CAPACITAÇÃO PARA OPERADOR DE ESCAVADEIRA (ENCARGOS COMPLEMENTARES) - MENSALISTA</v>
          </cell>
        </row>
        <row r="6050">
          <cell r="A6050">
            <v>95358</v>
          </cell>
          <cell r="B6050" t="str">
            <v>CURSO DE CAPACITAÇÃO PARA OPERADOR DE GUINCHO (ENCARGOS COMPLEMENTARES) - HORISTA</v>
          </cell>
        </row>
        <row r="6051">
          <cell r="A6051">
            <v>101344</v>
          </cell>
          <cell r="B6051" t="str">
            <v>CURSO DE CAPACITAÇÃO PARA OPERADOR DE GUINCHO OU GUINCHEIRO (ENCARGOS COMPLEMENTARES) - MENSALISTA</v>
          </cell>
        </row>
        <row r="6052">
          <cell r="A6052">
            <v>95359</v>
          </cell>
          <cell r="B6052" t="str">
            <v>CURSO DE CAPACITAÇÃO PARA OPERADOR DE GUINDASTE (ENCARGOS COMPLEMENTARES) - HORISTA</v>
          </cell>
        </row>
        <row r="6053">
          <cell r="A6053">
            <v>101345</v>
          </cell>
          <cell r="B6053" t="str">
            <v>CURSO DE CAPACITAÇÃO PARA OPERADOR DE GUINDASTE (ENCARGOS COMPLEMENTARES) - MENSALISTA</v>
          </cell>
        </row>
        <row r="6054">
          <cell r="A6054">
            <v>101346</v>
          </cell>
          <cell r="B6054" t="str">
            <v>CURSO DE CAPACITAÇÃO PARA OPERADOR DE JATO ABRASIVO OU JATISTA (ENCARGOS COMPLEMENTARES) - MENSALISTA</v>
          </cell>
        </row>
        <row r="6055">
          <cell r="A6055">
            <v>101347</v>
          </cell>
          <cell r="B6055" t="str">
            <v>CURSO DE CAPACITAÇÃO PARA OPERADOR DE MAQUINAS E TRATORES DIVERSOS (ENCARGOS COMPLEMENTARES) - MENSALISTA</v>
          </cell>
        </row>
        <row r="6056">
          <cell r="A6056">
            <v>95361</v>
          </cell>
          <cell r="B6056" t="str">
            <v>CURSO DE CAPACITAÇÃO PARA OPERADOR DE MARTELETE OU MARTELETEIRO (ENCARGOS COMPLEMENTARES) - HORISTA</v>
          </cell>
        </row>
        <row r="6057">
          <cell r="A6057">
            <v>101348</v>
          </cell>
          <cell r="B6057" t="str">
            <v>CURSO DE CAPACITAÇÃO PARA OPERADOR DE MARTELETE OU MARTELETEIRO (ENCARGOS COMPLEMENTARES) - MENSALISTA</v>
          </cell>
        </row>
        <row r="6058">
          <cell r="A6058">
            <v>101349</v>
          </cell>
          <cell r="B6058" t="str">
            <v>CURSO DE CAPACITAÇÃO PARA OPERADOR DE MOTO SCRAPER (ENCARGOS COMPLEMENTARES) - MENSALISTA</v>
          </cell>
        </row>
        <row r="6059">
          <cell r="A6059">
            <v>95362</v>
          </cell>
          <cell r="B6059" t="str">
            <v>CURSO DE CAPACITAÇÃO PARA OPERADOR DE MOTO-ESCREIPER (ENCARGOS COMPLEMENTARES) - HORISTA</v>
          </cell>
        </row>
        <row r="6060">
          <cell r="A6060">
            <v>95363</v>
          </cell>
          <cell r="B6060" t="str">
            <v>CURSO DE CAPACITAÇÃO PARA OPERADOR DE MOTONIVELADORA (ENCARGOS COMPLEMENTARES) - HORISTA</v>
          </cell>
        </row>
        <row r="6061">
          <cell r="A6061">
            <v>101350</v>
          </cell>
          <cell r="B6061" t="str">
            <v>CURSO DE CAPACITAÇÃO PARA OPERADOR DE MOTONIVELADORA (ENCARGOS COMPLEMENTARES) - MENSALISTA</v>
          </cell>
        </row>
        <row r="6062">
          <cell r="A6062">
            <v>95360</v>
          </cell>
          <cell r="B6062" t="str">
            <v>CURSO DE CAPACITAÇÃO PARA OPERADOR DE MÁQUINAS E EQUIPAMENTOS (ENCARGOS COMPLEMENTARES) - HORISTA</v>
          </cell>
        </row>
        <row r="6063">
          <cell r="A6063">
            <v>101351</v>
          </cell>
          <cell r="B6063" t="str">
            <v>CURSO DE CAPACITAÇÃO PARA OPERADOR DE PA CARREGADEIRA (ENCARGOS COMPLEMENTARES) - MENSALISTA</v>
          </cell>
        </row>
        <row r="6064">
          <cell r="A6064">
            <v>95365</v>
          </cell>
          <cell r="B6064" t="str">
            <v>CURSO DE CAPACITAÇÃO PARA OPERADOR DE PAVIMENTADORA (ENCARGOS COMPLEMENTARES) - HORISTA</v>
          </cell>
        </row>
        <row r="6065">
          <cell r="A6065">
            <v>101352</v>
          </cell>
          <cell r="B6065" t="str">
            <v>CURSO DE CAPACITAÇÃO PARA OPERADOR DE PAVIMENTADORA / MESA VIBROACABADORA (ENCARGOS COMPLEMENTARES) - MENSALISTA</v>
          </cell>
        </row>
        <row r="6066">
          <cell r="A6066">
            <v>95364</v>
          </cell>
          <cell r="B6066" t="str">
            <v>CURSO DE CAPACITAÇÃO PARA OPERADOR DE PÁ CARREGADEIRA (ENCARGOS COMPLEMENTARES) - HORISTA</v>
          </cell>
        </row>
        <row r="6067">
          <cell r="A6067">
            <v>95366</v>
          </cell>
          <cell r="B6067" t="str">
            <v>CURSO DE CAPACITAÇÃO PARA OPERADOR DE ROLO COMPACTADOR (ENCARGOS COMPLEMENTARES) - HORISTA</v>
          </cell>
        </row>
        <row r="6068">
          <cell r="A6068">
            <v>101353</v>
          </cell>
          <cell r="B6068" t="str">
            <v>CURSO DE CAPACITAÇÃO PARA OPERADOR DE ROLO COMPACTADOR (ENCARGOS COMPLEMENTARES) - MENSALISTA</v>
          </cell>
        </row>
        <row r="6069">
          <cell r="A6069">
            <v>95367</v>
          </cell>
          <cell r="B6069" t="str">
            <v>CURSO DE CAPACITAÇÃO PARA OPERADOR DE USINA DE ASFALTO, DE SOLOS OU DE CONCRETO (ENCARGOS COMPLEMENTARES) - HORISTA</v>
          </cell>
        </row>
        <row r="6070">
          <cell r="A6070">
            <v>101355</v>
          </cell>
          <cell r="B6070" t="str">
            <v>CURSO DE CAPACITAÇÃO PARA OPERADOR DE USINA DE ASFALTO, DE SOLOS OU DE CONCRETO (ENCARGOS COMPLEMENTARES) - MENSALISTA</v>
          </cell>
        </row>
        <row r="6071">
          <cell r="A6071">
            <v>95368</v>
          </cell>
          <cell r="B6071" t="str">
            <v>CURSO DE CAPACITAÇÃO PARA OPERADOR JATO DE AREIA OU JATISTA (ENCARGOS COMPLEMENTARES) - HORISTA</v>
          </cell>
        </row>
        <row r="6072">
          <cell r="A6072">
            <v>95369</v>
          </cell>
          <cell r="B6072" t="str">
            <v>CURSO DE CAPACITAÇÃO PARA OPERADOR PARA BATE ESTACAS (ENCARGOS COMPLEMENTARES) - HORISTA</v>
          </cell>
        </row>
        <row r="6073">
          <cell r="A6073">
            <v>95370</v>
          </cell>
          <cell r="B6073" t="str">
            <v>CURSO DE CAPACITAÇÃO PARA PASTILHEIRO (ENCARGOS COMPLEMENTARES) - HORISTA</v>
          </cell>
        </row>
        <row r="6074">
          <cell r="A6074">
            <v>101356</v>
          </cell>
          <cell r="B6074" t="str">
            <v>CURSO DE CAPACITAÇÃO PARA PASTILHEIRO (ENCARGOS COMPLEMENTARES) - MENSALISTA</v>
          </cell>
        </row>
        <row r="6075">
          <cell r="A6075">
            <v>95371</v>
          </cell>
          <cell r="B6075" t="str">
            <v>CURSO DE CAPACITAÇÃO PARA PEDREIRO (ENCARGOS COMPLEMENTARES) - HORISTA</v>
          </cell>
        </row>
        <row r="6076">
          <cell r="A6076">
            <v>101357</v>
          </cell>
          <cell r="B6076" t="str">
            <v>CURSO DE CAPACITAÇÃO PARA PEDREIRO (ENCARGOS COMPLEMENTARES) - MENSALISTA</v>
          </cell>
        </row>
        <row r="6077">
          <cell r="A6077">
            <v>95372</v>
          </cell>
          <cell r="B6077" t="str">
            <v>CURSO DE CAPACITAÇÃO PARA PINTOR (ENCARGOS COMPLEMENTARES) - HORISTA</v>
          </cell>
        </row>
        <row r="6078">
          <cell r="A6078">
            <v>101358</v>
          </cell>
          <cell r="B6078" t="str">
            <v>CURSO DE CAPACITAÇÃO PARA PINTOR (ENCARGOS COMPLEMENTARES) - MENSALISTA</v>
          </cell>
        </row>
        <row r="6079">
          <cell r="A6079">
            <v>95373</v>
          </cell>
          <cell r="B6079" t="str">
            <v>CURSO DE CAPACITAÇÃO PARA PINTOR DE LETREIROS (ENCARGOS COMPLEMENTARES) - HORISTA</v>
          </cell>
        </row>
        <row r="6080">
          <cell r="A6080">
            <v>101359</v>
          </cell>
          <cell r="B6080" t="str">
            <v>CURSO DE CAPACITAÇÃO PARA PINTOR DE LETREIROS (ENCARGOS COMPLEMENTARES) - MENSALISTA</v>
          </cell>
        </row>
        <row r="6081">
          <cell r="A6081">
            <v>101360</v>
          </cell>
          <cell r="B6081" t="str">
            <v>CURSO DE CAPACITAÇÃO PARA PINTOR PARA TINTA EPOXI (ENCARGOS COMPLEMENTARES) - MENSALISTA</v>
          </cell>
        </row>
        <row r="6082">
          <cell r="A6082">
            <v>95374</v>
          </cell>
          <cell r="B6082" t="str">
            <v>CURSO DE CAPACITAÇÃO PARA PINTOR PARA TINTA EPÓXI (ENCARGOS COMPLEMENTARES) - HORISTA</v>
          </cell>
        </row>
        <row r="6083">
          <cell r="A6083">
            <v>95375</v>
          </cell>
          <cell r="B6083" t="str">
            <v>CURSO DE CAPACITAÇÃO PARA POCEIRO (ENCARGOS COMPLEMENTARES) - HORISTA</v>
          </cell>
        </row>
        <row r="6084">
          <cell r="A6084">
            <v>101361</v>
          </cell>
          <cell r="B6084" t="str">
            <v>CURSO DE CAPACITAÇÃO PARA POCEIRO / ESCAVADOR DE VALAS E TUBULOES (ENCARGOS COMPLEMENTARES) - MENSALISTA</v>
          </cell>
        </row>
        <row r="6085">
          <cell r="A6085">
            <v>95376</v>
          </cell>
          <cell r="B6085" t="str">
            <v>CURSO DE CAPACITAÇÃO PARA RASTELEIRO (ENCARGOS COMPLEMENTARES) - HORISTA</v>
          </cell>
        </row>
        <row r="6086">
          <cell r="A6086">
            <v>95377</v>
          </cell>
          <cell r="B6086" t="str">
            <v>CURSO DE CAPACITAÇÃO PARA SERRALHEIRO (ENCARGOS COMPLEMENTARES) - HORISTA</v>
          </cell>
        </row>
        <row r="6087">
          <cell r="A6087">
            <v>101363</v>
          </cell>
          <cell r="B6087" t="str">
            <v>CURSO DE CAPACITAÇÃO PARA SERRALHEIRO (ENCARGOS COMPLEMENTARES) - MENSALISTA</v>
          </cell>
        </row>
        <row r="6088">
          <cell r="A6088">
            <v>95378</v>
          </cell>
          <cell r="B6088" t="str">
            <v>CURSO DE CAPACITAÇÃO PARA SERVENTE (ENCARGOS COMPLEMENTARES) - HORISTA</v>
          </cell>
        </row>
        <row r="6089">
          <cell r="A6089">
            <v>101364</v>
          </cell>
          <cell r="B6089" t="str">
            <v>CURSO DE CAPACITAÇÃO PARA SERVENTE DE OBRAS (ENCARGOS COMPLEMENTARES) - MENSALISTA</v>
          </cell>
        </row>
        <row r="6090">
          <cell r="A6090">
            <v>95379</v>
          </cell>
          <cell r="B6090" t="str">
            <v>CURSO DE CAPACITAÇÃO PARA SOLDADOR (ENCARGOS COMPLEMENTARES) - HORISTA</v>
          </cell>
        </row>
        <row r="6091">
          <cell r="A6091">
            <v>101365</v>
          </cell>
          <cell r="B6091" t="str">
            <v>CURSO DE CAPACITAÇÃO PARA SOLDADOR (ENCARGOS COMPLEMENTARES) - MENSALISTA</v>
          </cell>
        </row>
        <row r="6092">
          <cell r="A6092">
            <v>95380</v>
          </cell>
          <cell r="B6092" t="str">
            <v>CURSO DE CAPACITAÇÃO PARA SOLDADOR A (PARA SOLDA A SER TESTADA COM RAIOS X) (ENCARGOS COMPLEMENTARES) - HORISTA</v>
          </cell>
        </row>
        <row r="6093">
          <cell r="A6093">
            <v>101366</v>
          </cell>
          <cell r="B6093" t="str">
            <v>CURSO DE CAPACITAÇÃO PARA SOLDADOR ELETRICO (ENCARGOS COMPLEMENTARES) - MENSALISTA</v>
          </cell>
        </row>
        <row r="6094">
          <cell r="A6094">
            <v>100535</v>
          </cell>
          <cell r="B6094" t="str">
            <v>CURSO DE CAPACITAÇÃO PARA TECNICO DE EDIFICACOES (ENCARGOS COMPLEMENTARES) - HORISTA</v>
          </cell>
        </row>
        <row r="6095">
          <cell r="A6095">
            <v>100536</v>
          </cell>
          <cell r="B6095" t="str">
            <v>CURSO DE CAPACITAÇÃO PARA TECNICO DE EDIFICACOES (ENCARGOS COMPLEMENTARES) - MENSALISTA</v>
          </cell>
        </row>
        <row r="6096">
          <cell r="A6096">
            <v>101368</v>
          </cell>
          <cell r="B6096" t="str">
            <v>CURSO DE CAPACITAÇÃO PARA TECNICO EM LABORATORIO E CAMPO DE CONSTRUCAO CIVIL (ENCARGOS COMPLEMENTARES) - MENSALISTA</v>
          </cell>
        </row>
        <row r="6097">
          <cell r="A6097">
            <v>101369</v>
          </cell>
          <cell r="B6097" t="str">
            <v>CURSO DE CAPACITAÇÃO PARA TECNICO EM SONDAGEM (ENCARGOS COMPLEMENTARES) - MENSALISTA</v>
          </cell>
        </row>
        <row r="6098">
          <cell r="A6098">
            <v>95385</v>
          </cell>
          <cell r="B6098" t="str">
            <v>CURSO DE CAPACITAÇÃO PARA TELHADISTA (ENCARGOS COMPLEMENTARES) - HORISTA</v>
          </cell>
        </row>
        <row r="6099">
          <cell r="A6099">
            <v>101370</v>
          </cell>
          <cell r="B6099" t="str">
            <v>CURSO DE CAPACITAÇÃO PARA TELHADOR (ENCARGOS COMPLEMENTARES) - MENSALISTA</v>
          </cell>
        </row>
        <row r="6100">
          <cell r="A6100">
            <v>95406</v>
          </cell>
          <cell r="B6100" t="str">
            <v>CURSO DE CAPACITAÇÃO PARA TOPÓGRAFO (ENCARGOS COMPLEMENTARES) - HORISTA</v>
          </cell>
        </row>
        <row r="6101">
          <cell r="A6101">
            <v>95424</v>
          </cell>
          <cell r="B6101" t="str">
            <v>CURSO DE CAPACITAÇÃO PARA TOPÓGRAFO (ENCARGOS COMPLEMENTARES) - MENSALISTA</v>
          </cell>
        </row>
        <row r="6102">
          <cell r="A6102">
            <v>95386</v>
          </cell>
          <cell r="B6102" t="str">
            <v>CURSO DE CAPACITAÇÃO PARA TRATORISTA (ENCARGOS COMPLEMENTARES) - HORISTA</v>
          </cell>
        </row>
        <row r="6103">
          <cell r="A6103">
            <v>95383</v>
          </cell>
          <cell r="B6103" t="str">
            <v>CURSO DE CAPACITAÇÃO PARA TÉCNICO DE LABORATÓRIO (ENCARGOS COMPLEMENTARES) - HORISTA</v>
          </cell>
        </row>
        <row r="6104">
          <cell r="A6104">
            <v>95384</v>
          </cell>
          <cell r="B6104" t="str">
            <v>CURSO DE CAPACITAÇÃO PARA TÉCNICO DE SONDAGEM (ENCARGOS COMPLEMENTARES) - HORISTA</v>
          </cell>
        </row>
        <row r="6105">
          <cell r="A6105">
            <v>100299</v>
          </cell>
          <cell r="B6105" t="str">
            <v>CURSO DE CAPACITAÇÃO PARA TÉCNICO EM SEGURANÇA DO TRABALHO (ENCARGOS COMPLEMENTARES) - HORISTA</v>
          </cell>
        </row>
        <row r="6106">
          <cell r="A6106">
            <v>100315</v>
          </cell>
          <cell r="B6106" t="str">
            <v>CURSO DE CAPACITAÇÃO PARA TÉCNICO EM SEGURANÇA DO TRABALHO (ENCARGOS COMPLEMENTARES) - MENSALISTA</v>
          </cell>
        </row>
        <row r="6107">
          <cell r="A6107">
            <v>95387</v>
          </cell>
          <cell r="B6107" t="str">
            <v>CURSO DE CAPACITAÇÃO PARA VIDRACEIRO (ENCARGOS COMPLEMENTARES) - HORISTA</v>
          </cell>
        </row>
        <row r="6108">
          <cell r="A6108">
            <v>101371</v>
          </cell>
          <cell r="B6108" t="str">
            <v>CURSO DE CAPACITAÇÃO PARA VIDRACEIRO (ENCARGOS COMPLEMENTARES) - MENSALISTA</v>
          </cell>
        </row>
        <row r="6109">
          <cell r="A6109">
            <v>100288</v>
          </cell>
          <cell r="B6109" t="str">
            <v>CURSO DE CAPACITAÇÃO PARA VIGIA DIURNO (ENCARGOS COMPLEMENTARES) - HORISTA</v>
          </cell>
        </row>
        <row r="6110">
          <cell r="A6110">
            <v>101372</v>
          </cell>
          <cell r="B6110" t="str">
            <v>CURSO DE CAPACITAÇÃO PARA VIGIA DIURNO (ENCARGOS COMPLEMENTARES) - MENSALISTA</v>
          </cell>
        </row>
        <row r="6111">
          <cell r="A6111">
            <v>90775</v>
          </cell>
          <cell r="B6111" t="str">
            <v>DESENHISTA PROJETISTA COM ENCARGOS COMPLEMENTARES</v>
          </cell>
        </row>
        <row r="6112">
          <cell r="A6112">
            <v>93561</v>
          </cell>
          <cell r="B6112" t="str">
            <v>DESENHISTA PROJETISTA COM ENCARGOS COMPLEMENTARES</v>
          </cell>
        </row>
        <row r="6113">
          <cell r="A6113">
            <v>88264</v>
          </cell>
          <cell r="B6113" t="str">
            <v>ELETRICISTA COM ENCARGOS COMPLEMENTARES</v>
          </cell>
        </row>
        <row r="6114">
          <cell r="A6114">
            <v>101399</v>
          </cell>
          <cell r="B6114" t="str">
            <v>ELETRICISTA COM ENCARGOS COMPLEMENTARES</v>
          </cell>
        </row>
        <row r="6115">
          <cell r="A6115">
            <v>88266</v>
          </cell>
          <cell r="B6115" t="str">
            <v>ELETROTÉCNICO COM ENCARGOS COMPLEMENTARES</v>
          </cell>
        </row>
        <row r="6116">
          <cell r="A6116">
            <v>101401</v>
          </cell>
          <cell r="B6116" t="str">
            <v>ELETROTÉCNICO COM ENCARGOS COMPLEMENTARES</v>
          </cell>
        </row>
        <row r="6117">
          <cell r="A6117">
            <v>88267</v>
          </cell>
          <cell r="B6117" t="str">
            <v>ENCANADOR OU BOMBEIRO HIDRÁULICO COM ENCARGOS COMPLEMENTARES</v>
          </cell>
        </row>
        <row r="6118">
          <cell r="A6118">
            <v>101402</v>
          </cell>
          <cell r="B6118" t="str">
            <v>ENCANADOR OU BOMBEIRO HIDRÁULICO COM ENCARGOS COMPLEMENTARES</v>
          </cell>
        </row>
        <row r="6119">
          <cell r="A6119">
            <v>90776</v>
          </cell>
          <cell r="B6119" t="str">
            <v>ENCARREGADO GERAL COM ENCARGOS COMPLEMENTARES</v>
          </cell>
        </row>
        <row r="6120">
          <cell r="A6120">
            <v>93572</v>
          </cell>
          <cell r="B6120" t="str">
            <v>ENCARREGADO GERAL DE OBRAS COM ENCARGOS COMPLEMENTARES</v>
          </cell>
        </row>
        <row r="6121">
          <cell r="A6121">
            <v>90777</v>
          </cell>
          <cell r="B6121" t="str">
            <v>ENGENHEIRO CIVIL DE OBRA JUNIOR COM ENCARGOS COMPLEMENTARES</v>
          </cell>
        </row>
        <row r="6122">
          <cell r="A6122">
            <v>93565</v>
          </cell>
          <cell r="B6122" t="str">
            <v>ENGENHEIRO CIVIL DE OBRA JUNIOR COM ENCARGOS COMPLEMENTARES</v>
          </cell>
        </row>
        <row r="6123">
          <cell r="A6123">
            <v>90778</v>
          </cell>
          <cell r="B6123" t="str">
            <v>ENGENHEIRO CIVIL DE OBRA PLENO COM ENCARGOS COMPLEMENTARES</v>
          </cell>
        </row>
        <row r="6124">
          <cell r="A6124">
            <v>93567</v>
          </cell>
          <cell r="B6124" t="str">
            <v>ENGENHEIRO CIVIL DE OBRA PLENO COM ENCARGOS COMPLEMENTARES</v>
          </cell>
        </row>
        <row r="6125">
          <cell r="A6125">
            <v>90779</v>
          </cell>
          <cell r="B6125" t="str">
            <v>ENGENHEIRO CIVIL DE OBRA SENIOR COM ENCARGOS COMPLEMENTARES</v>
          </cell>
        </row>
        <row r="6126">
          <cell r="A6126">
            <v>93568</v>
          </cell>
          <cell r="B6126" t="str">
            <v>ENGENHEIRO CIVIL DE OBRA SENIOR COM ENCARGOS COMPLEMENTARES</v>
          </cell>
        </row>
        <row r="6127">
          <cell r="A6127">
            <v>88269</v>
          </cell>
          <cell r="B6127" t="str">
            <v>GESSEIRO COM ENCARGOS COMPLEMENTARES</v>
          </cell>
        </row>
        <row r="6128">
          <cell r="A6128">
            <v>101407</v>
          </cell>
          <cell r="B6128" t="str">
            <v>GESSEIRO COM ENCARGOS COMPLEMENTARES</v>
          </cell>
        </row>
        <row r="6129">
          <cell r="A6129">
            <v>88270</v>
          </cell>
          <cell r="B6129" t="str">
            <v>IMPERMEABILIZADOR COM ENCARGOS COMPLEMENTARES</v>
          </cell>
        </row>
        <row r="6130">
          <cell r="A6130">
            <v>101408</v>
          </cell>
          <cell r="B6130" t="str">
            <v>IMPERMEABILIZADOR COM ENCARGOS COMPLEMENTARES</v>
          </cell>
        </row>
        <row r="6131">
          <cell r="A6131">
            <v>101409</v>
          </cell>
          <cell r="B6131" t="str">
            <v>INSTALADOR DE TUBULAÇÕES COM ENCARGOS COMPLEMENTARES</v>
          </cell>
        </row>
        <row r="6132">
          <cell r="A6132">
            <v>88441</v>
          </cell>
          <cell r="B6132" t="str">
            <v>JARDINEIRO COM ENCARGOS COMPLEMENTARES</v>
          </cell>
        </row>
        <row r="6133">
          <cell r="A6133">
            <v>101410</v>
          </cell>
          <cell r="B6133" t="str">
            <v>JARDINEIRO COM ENCARGOS COMPLEMENTARES</v>
          </cell>
        </row>
        <row r="6134">
          <cell r="A6134">
            <v>88272</v>
          </cell>
          <cell r="B6134" t="str">
            <v>MACARIQUEIRO COM ENCARGOS COMPLEMENTARES</v>
          </cell>
        </row>
        <row r="6135">
          <cell r="A6135">
            <v>88273</v>
          </cell>
          <cell r="B6135" t="str">
            <v>MARCENEIRO COM ENCARGOS COMPLEMENTARES</v>
          </cell>
        </row>
        <row r="6136">
          <cell r="A6136">
            <v>101413</v>
          </cell>
          <cell r="B6136" t="str">
            <v>MARCENEIRO COM ENCARGOS COMPLEMENTARES</v>
          </cell>
        </row>
        <row r="6137">
          <cell r="A6137">
            <v>101414</v>
          </cell>
          <cell r="B6137" t="str">
            <v>MARMORISTA / GRANITEIRO COM ENCARGOS COMPLEMENTARES</v>
          </cell>
        </row>
        <row r="6138">
          <cell r="A6138">
            <v>88274</v>
          </cell>
          <cell r="B6138" t="str">
            <v>MARMORISTA/GRANITEIRO COM ENCARGOS COMPLEMENTARES</v>
          </cell>
        </row>
        <row r="6139">
          <cell r="A6139">
            <v>101412</v>
          </cell>
          <cell r="B6139" t="str">
            <v>MAÇARIQUEIRO COM ENCARGOS COMPLEMENTARES</v>
          </cell>
        </row>
        <row r="6140">
          <cell r="A6140">
            <v>101415</v>
          </cell>
          <cell r="B6140" t="str">
            <v>MECÂNICO DE EQUIPAMENTOS PESADOS COM ENCARGOS COMPLEMENTARES</v>
          </cell>
        </row>
        <row r="6141">
          <cell r="A6141">
            <v>100308</v>
          </cell>
          <cell r="B6141" t="str">
            <v>MECÂNICO DE REFRIGERAÇÃO COM ENCARGOS COMPLEMENTARES</v>
          </cell>
        </row>
        <row r="6142">
          <cell r="A6142">
            <v>101416</v>
          </cell>
          <cell r="B6142" t="str">
            <v>MECÂNICO DE REFRIGERAÇÃO COM ENCARGOS COMPLEMENTARES</v>
          </cell>
        </row>
        <row r="6143">
          <cell r="A6143">
            <v>88275</v>
          </cell>
          <cell r="B6143" t="str">
            <v>MECÃNICO DE EQUIPAMENTOS PESADOS COM ENCARGOS COMPLEMENTARES</v>
          </cell>
        </row>
        <row r="6144">
          <cell r="A6144">
            <v>90780</v>
          </cell>
          <cell r="B6144" t="str">
            <v>MESTRE DE OBRAS COM ENCARGOS COMPLEMENTARES</v>
          </cell>
        </row>
        <row r="6145">
          <cell r="A6145">
            <v>94295</v>
          </cell>
          <cell r="B6145" t="str">
            <v>MESTRE DE OBRAS COM ENCARGOS COMPLEMENTARES</v>
          </cell>
        </row>
        <row r="6146">
          <cell r="A6146">
            <v>88277</v>
          </cell>
          <cell r="B6146" t="str">
            <v>MONTADOR (TUBO AÇO/EQUIPAMENTOS) COM ENCARGOS COMPLEMENTARES</v>
          </cell>
        </row>
        <row r="6147">
          <cell r="A6147">
            <v>100307</v>
          </cell>
          <cell r="B6147" t="str">
            <v>MONTADOR DE ELETROELETRÔNICOS COM ENCARGOS COMPLEMENTARES</v>
          </cell>
        </row>
        <row r="6148">
          <cell r="A6148">
            <v>101417</v>
          </cell>
          <cell r="B6148" t="str">
            <v>MONTADOR DE ELETROELETRÔNICOS COM ENCARGOS COMPLEMENTARES</v>
          </cell>
        </row>
        <row r="6149">
          <cell r="A6149">
            <v>88278</v>
          </cell>
          <cell r="B6149" t="str">
            <v>MONTADOR DE ESTRUTURAS METÁLICAS COM ENCARGOS COMPLEMENTARES</v>
          </cell>
        </row>
        <row r="6150">
          <cell r="A6150">
            <v>101418</v>
          </cell>
          <cell r="B6150" t="str">
            <v>MONTADOR DE ESTRUTURAS METÁLICAS COM ENCARGOS COMPLEMENTARES</v>
          </cell>
        </row>
        <row r="6151">
          <cell r="A6151">
            <v>101419</v>
          </cell>
          <cell r="B6151" t="str">
            <v>MONTADOR DE MÁQUINAS COM ENCARGOS COMPLEMENTARES</v>
          </cell>
        </row>
        <row r="6152">
          <cell r="A6152">
            <v>88279</v>
          </cell>
          <cell r="B6152" t="str">
            <v>MONTADOR ELETROMECÂNICO COM ENCARGOS COMPLEMENTARES</v>
          </cell>
        </row>
        <row r="6153">
          <cell r="A6153">
            <v>88281</v>
          </cell>
          <cell r="B6153" t="str">
            <v>MOTORISTA DE BASCULANTE COM ENCARGOS COMPLEMENTARES</v>
          </cell>
        </row>
        <row r="6154">
          <cell r="A6154">
            <v>93558</v>
          </cell>
          <cell r="B6154" t="str">
            <v>MOTORISTA DE CAMINHAO COM ENCARGOS COMPLEMENTARES</v>
          </cell>
        </row>
        <row r="6155">
          <cell r="A6155">
            <v>101420</v>
          </cell>
          <cell r="B6155" t="str">
            <v>MOTORISTA DE CAMINHÃO BASCULANTE COM ENCARGOS COMPLEMENTARES</v>
          </cell>
        </row>
        <row r="6156">
          <cell r="A6156">
            <v>101421</v>
          </cell>
          <cell r="B6156" t="str">
            <v>MOTORISTA DE CAMINHÃO CARRETA COM ENCARGOS COMPLEMENTARES</v>
          </cell>
        </row>
        <row r="6157">
          <cell r="A6157">
            <v>88282</v>
          </cell>
          <cell r="B6157" t="str">
            <v>MOTORISTA DE CAMINHÃO COM ENCARGOS COMPLEMENTARES</v>
          </cell>
        </row>
        <row r="6158">
          <cell r="A6158">
            <v>88283</v>
          </cell>
          <cell r="B6158" t="str">
            <v>MOTORISTA DE CAMINHÃO E CARRETA COM ENCARGOS COMPLEMENTARES</v>
          </cell>
        </row>
        <row r="6159">
          <cell r="A6159">
            <v>101422</v>
          </cell>
          <cell r="B6159" t="str">
            <v>MOTORISTA DE CARRO DE PASSEIO COM ENCARGOS COMPLEMENTARES</v>
          </cell>
        </row>
        <row r="6160">
          <cell r="A6160">
            <v>88284</v>
          </cell>
          <cell r="B6160" t="str">
            <v>MOTORISTA DE VEÍCULO LEVE COM ENCARGOS COMPLEMENTARES</v>
          </cell>
        </row>
        <row r="6161">
          <cell r="A6161">
            <v>101424</v>
          </cell>
          <cell r="B6161" t="str">
            <v>MOTORISTA OPERADOR DE CAMINHÃO COM MUNCK COM ENCARGOS COMPLEMENTARES</v>
          </cell>
        </row>
        <row r="6162">
          <cell r="A6162">
            <v>88286</v>
          </cell>
          <cell r="B6162" t="str">
            <v>MOTORISTA OPERADOR DE MUNCK COM ENCARGOS COMPLEMENTARES</v>
          </cell>
        </row>
        <row r="6163">
          <cell r="A6163">
            <v>88288</v>
          </cell>
          <cell r="B6163" t="str">
            <v>NIVELADOR COM ENCARGOS COMPLEMENTARES</v>
          </cell>
        </row>
        <row r="6164">
          <cell r="A6164">
            <v>101425</v>
          </cell>
          <cell r="B6164" t="str">
            <v>NIVELADOR COM ENCARGOS COMPLEMENTARES</v>
          </cell>
        </row>
        <row r="6165">
          <cell r="A6165">
            <v>101426</v>
          </cell>
          <cell r="B6165" t="str">
            <v>OPERADOR DE BATE-ESTACA COM ENCARGOS COMPLEMENTARES</v>
          </cell>
        </row>
        <row r="6166">
          <cell r="A6166">
            <v>88291</v>
          </cell>
          <cell r="B6166" t="str">
            <v>OPERADOR DE BETONEIRA (CAMINHÃO) COM ENCARGOS COMPLEMENTARES</v>
          </cell>
        </row>
        <row r="6167">
          <cell r="A6167">
            <v>101427</v>
          </cell>
          <cell r="B6167" t="str">
            <v>OPERADOR DE BETONEIRA (CAMINHÃO) COM ENCARGOS COMPLEMENTARES</v>
          </cell>
        </row>
        <row r="6168">
          <cell r="A6168">
            <v>101428</v>
          </cell>
          <cell r="B6168" t="str">
            <v>OPERADOR DE BETONEIRA ESTACIONÁRIA COM ENCARGOS COMPLEMENTARES</v>
          </cell>
        </row>
        <row r="6169">
          <cell r="A6169">
            <v>88377</v>
          </cell>
          <cell r="B6169" t="str">
            <v>OPERADOR DE BETONEIRA ESTACIONÁRIA/MISTURADOR COM ENCARGOS COMPLEMENTARES</v>
          </cell>
        </row>
        <row r="6170">
          <cell r="A6170">
            <v>101429</v>
          </cell>
          <cell r="B6170" t="str">
            <v>OPERADOR DE COMPRESSOR DE AR OU COMPRESSORISTA COM ENCARGOS COMPLEMENTARES</v>
          </cell>
        </row>
        <row r="6171">
          <cell r="A6171">
            <v>88292</v>
          </cell>
          <cell r="B6171" t="str">
            <v>OPERADOR DE COMPRESSOR OU COMPRESSORISTA COM ENCARGOS COMPLEMENTARES</v>
          </cell>
        </row>
        <row r="6172">
          <cell r="A6172">
            <v>88293</v>
          </cell>
          <cell r="B6172" t="str">
            <v>OPERADOR DE DEMARCADORA DE FAIXAS COM ENCARGOS COMPLEMENTARES</v>
          </cell>
        </row>
        <row r="6173">
          <cell r="A6173">
            <v>101430</v>
          </cell>
          <cell r="B6173" t="str">
            <v>OPERADOR DE DEMARCADORA DE FAIXAS DE TRÁFEGO COM ENCARGOS COMPLEMENTARES</v>
          </cell>
        </row>
        <row r="6174">
          <cell r="A6174">
            <v>88294</v>
          </cell>
          <cell r="B6174" t="str">
            <v>OPERADOR DE ESCAVADEIRA COM ENCARGOS COMPLEMENTARES</v>
          </cell>
        </row>
        <row r="6175">
          <cell r="A6175">
            <v>101431</v>
          </cell>
          <cell r="B6175" t="str">
            <v>OPERADOR DE ESCAVADEIRA COM ENCARGOS COMPLEMENTARES</v>
          </cell>
        </row>
        <row r="6176">
          <cell r="A6176">
            <v>88295</v>
          </cell>
          <cell r="B6176" t="str">
            <v>OPERADOR DE GUINCHO COM ENCARGOS COMPLEMENTARES</v>
          </cell>
        </row>
        <row r="6177">
          <cell r="A6177">
            <v>101432</v>
          </cell>
          <cell r="B6177" t="str">
            <v>OPERADOR DE GUINCHO OU GUINCHEIRO COM ENCARGOS COMPLEMENTARES</v>
          </cell>
        </row>
        <row r="6178">
          <cell r="A6178">
            <v>88296</v>
          </cell>
          <cell r="B6178" t="str">
            <v>OPERADOR DE GUINDASTE COM ENCARGOS COMPLEMENTARES</v>
          </cell>
        </row>
        <row r="6179">
          <cell r="A6179">
            <v>101433</v>
          </cell>
          <cell r="B6179" t="str">
            <v>OPERADOR DE GUINDASTE COM ENCARGOS COMPLEMENTARES</v>
          </cell>
        </row>
        <row r="6180">
          <cell r="A6180">
            <v>101434</v>
          </cell>
          <cell r="B6180" t="str">
            <v>OPERADOR DE JATO ABRASIVO OU JATISTA COM ENCARGOS COMPLEMENTARES</v>
          </cell>
        </row>
        <row r="6181">
          <cell r="A6181">
            <v>88298</v>
          </cell>
          <cell r="B6181" t="str">
            <v>OPERADOR DE MARTELETE OU MARTELETEIRO COM ENCARGOS COMPLEMENTARES</v>
          </cell>
        </row>
        <row r="6182">
          <cell r="A6182">
            <v>101436</v>
          </cell>
          <cell r="B6182" t="str">
            <v>OPERADOR DE MARTELETE OU MARTELETEIRO COM ENCARGOS COMPLEMENTARES</v>
          </cell>
        </row>
        <row r="6183">
          <cell r="A6183">
            <v>101437</v>
          </cell>
          <cell r="B6183" t="str">
            <v>OPERADOR DE MOTO SCRAPER COM ENCARGOS COMPLEMENTARES</v>
          </cell>
        </row>
        <row r="6184">
          <cell r="A6184">
            <v>88299</v>
          </cell>
          <cell r="B6184" t="str">
            <v>OPERADOR DE MOTO-ESCREIPER COM ENCARGOS COMPLEMENTARES</v>
          </cell>
        </row>
        <row r="6185">
          <cell r="A6185">
            <v>88300</v>
          </cell>
          <cell r="B6185" t="str">
            <v>OPERADOR DE MOTONIVELADORA COM ENCARGOS COMPLEMENTARES</v>
          </cell>
        </row>
        <row r="6186">
          <cell r="A6186">
            <v>101438</v>
          </cell>
          <cell r="B6186" t="str">
            <v>OPERADOR DE MOTONIVELADORA COM ENCARGOS COMPLEMENTARES</v>
          </cell>
        </row>
        <row r="6187">
          <cell r="A6187">
            <v>88297</v>
          </cell>
          <cell r="B6187" t="str">
            <v>OPERADOR DE MÁQUINAS E EQUIPAMENTOS COM ENCARGOS COMPLEMENTARES</v>
          </cell>
        </row>
        <row r="6188">
          <cell r="A6188">
            <v>101435</v>
          </cell>
          <cell r="B6188" t="str">
            <v>OPERADOR DE MÁQUINAS E TRATORES DIVERSOS COM ENCARGOS COMPLEMENTARES</v>
          </cell>
        </row>
        <row r="6189">
          <cell r="A6189">
            <v>101440</v>
          </cell>
          <cell r="B6189" t="str">
            <v>OPERADOR DE PAVIMENTADORA / MESA VIBROACABADORA COM ENCARGOS COMPLEMENTARES</v>
          </cell>
        </row>
        <row r="6190">
          <cell r="A6190">
            <v>88302</v>
          </cell>
          <cell r="B6190" t="str">
            <v>OPERADOR DE PAVIMENTADORA COM ENCARGOS COMPLEMENTARES</v>
          </cell>
        </row>
        <row r="6191">
          <cell r="A6191">
            <v>88301</v>
          </cell>
          <cell r="B6191" t="str">
            <v>OPERADOR DE PÁ CARREGADEIRA COM ENCARGOS COMPLEMENTARES</v>
          </cell>
        </row>
        <row r="6192">
          <cell r="A6192">
            <v>101439</v>
          </cell>
          <cell r="B6192" t="str">
            <v>OPERADOR DE PÁ CARREGADEIRA COM ENCARGOS COMPLEMENTARES</v>
          </cell>
        </row>
        <row r="6193">
          <cell r="A6193">
            <v>88303</v>
          </cell>
          <cell r="B6193" t="str">
            <v>OPERADOR DE ROLO COMPACTADOR COM ENCARGOS COMPLEMENTARES</v>
          </cell>
        </row>
        <row r="6194">
          <cell r="A6194">
            <v>101441</v>
          </cell>
          <cell r="B6194" t="str">
            <v>OPERADOR DE ROLO COMPACTADOR COM ENCARGOS COMPLEMENTARES</v>
          </cell>
        </row>
        <row r="6195">
          <cell r="A6195">
            <v>88304</v>
          </cell>
          <cell r="B6195" t="str">
            <v>OPERADOR DE USINA DE ASFALTO, DE SOLOS OU DE CONCRETO COM ENCARGOS COMPLEMENTARES</v>
          </cell>
        </row>
        <row r="6196">
          <cell r="A6196">
            <v>101443</v>
          </cell>
          <cell r="B6196" t="str">
            <v>OPERADOR DE USINA DE ASFALTO, DE SOLOS OU DE CONCRETO COM ENCARGOS COMPLEMENTARES</v>
          </cell>
        </row>
        <row r="6197">
          <cell r="A6197">
            <v>88306</v>
          </cell>
          <cell r="B6197" t="str">
            <v>OPERADOR JATO DE AREIA OU JATISTA COM ENCARGOS COMPLEMENTARES</v>
          </cell>
        </row>
        <row r="6198">
          <cell r="A6198">
            <v>88307</v>
          </cell>
          <cell r="B6198" t="str">
            <v>OPERADOR PARA BATE ESTACAS COM ENCARGOS COMPLEMENTARES</v>
          </cell>
        </row>
        <row r="6199">
          <cell r="A6199">
            <v>88308</v>
          </cell>
          <cell r="B6199" t="str">
            <v>PASTILHEIRO COM ENCARGOS COMPLEMENTARES</v>
          </cell>
        </row>
        <row r="6200">
          <cell r="A6200">
            <v>101444</v>
          </cell>
          <cell r="B6200" t="str">
            <v>PASTILHEIRO COM ENCARGOS COMPLEMENTARES</v>
          </cell>
        </row>
        <row r="6201">
          <cell r="A6201">
            <v>88309</v>
          </cell>
          <cell r="B6201" t="str">
            <v>PEDREIRO COM ENCARGOS COMPLEMENTARES</v>
          </cell>
        </row>
        <row r="6202">
          <cell r="A6202">
            <v>101445</v>
          </cell>
          <cell r="B6202" t="str">
            <v>PEDREIRO COM ENCARGOS COMPLEMENTARES</v>
          </cell>
        </row>
        <row r="6203">
          <cell r="A6203">
            <v>88310</v>
          </cell>
          <cell r="B6203" t="str">
            <v>PINTOR COM ENCARGOS COMPLEMENTARES</v>
          </cell>
        </row>
        <row r="6204">
          <cell r="A6204">
            <v>101446</v>
          </cell>
          <cell r="B6204" t="str">
            <v>PINTOR COM ENCARGOS COMPLEMENTARES</v>
          </cell>
        </row>
        <row r="6205">
          <cell r="A6205">
            <v>88311</v>
          </cell>
          <cell r="B6205" t="str">
            <v>PINTOR DE LETREIROS COM ENCARGOS COMPLEMENTARES</v>
          </cell>
        </row>
        <row r="6206">
          <cell r="A6206">
            <v>101447</v>
          </cell>
          <cell r="B6206" t="str">
            <v>PINTOR DE LETREIROS COM ENCARGOS COMPLEMENTARES</v>
          </cell>
        </row>
        <row r="6207">
          <cell r="A6207">
            <v>88312</v>
          </cell>
          <cell r="B6207" t="str">
            <v>PINTOR PARA TINTA EPÓXI COM ENCARGOS COMPLEMENTARES</v>
          </cell>
        </row>
        <row r="6208">
          <cell r="A6208">
            <v>101448</v>
          </cell>
          <cell r="B6208" t="str">
            <v>PINTOR PARA TINTA EPÓXI COM ENCARGOS COMPLEMENTARES</v>
          </cell>
        </row>
        <row r="6209">
          <cell r="A6209">
            <v>101449</v>
          </cell>
          <cell r="B6209" t="str">
            <v>POCEIRO / ESCAVADOR DE VALAS COM ENCARGOS COMPLEMENTARES</v>
          </cell>
        </row>
        <row r="6210">
          <cell r="A6210">
            <v>88313</v>
          </cell>
          <cell r="B6210" t="str">
            <v>POCEIRO COM ENCARGOS COMPLEMENTARES</v>
          </cell>
        </row>
        <row r="6211">
          <cell r="A6211">
            <v>88314</v>
          </cell>
          <cell r="B6211" t="str">
            <v>RASTELEIRO COM ENCARGOS COMPLEMENTARES</v>
          </cell>
        </row>
        <row r="6212">
          <cell r="A6212">
            <v>88315</v>
          </cell>
          <cell r="B6212" t="str">
            <v>SERRALHEIRO COM ENCARGOS COMPLEMENTARES</v>
          </cell>
        </row>
        <row r="6213">
          <cell r="A6213">
            <v>101451</v>
          </cell>
          <cell r="B6213" t="str">
            <v>SERRALHEIRO COM ENCARGOS COMPLEMENTARES</v>
          </cell>
        </row>
        <row r="6214">
          <cell r="A6214">
            <v>88316</v>
          </cell>
          <cell r="B6214" t="str">
            <v>SERVENTE COM ENCARGOS COMPLEMENTARES</v>
          </cell>
        </row>
        <row r="6215">
          <cell r="A6215">
            <v>101452</v>
          </cell>
          <cell r="B6215" t="str">
            <v>SERVENTE DE OBRAS COM ENCARGOS COMPLEMENTARES</v>
          </cell>
        </row>
        <row r="6216">
          <cell r="A6216">
            <v>88318</v>
          </cell>
          <cell r="B6216" t="str">
            <v>SOLDADOR A (PARA SOLDA A SER TESTADA COM RAIOS "X") COM ENCARGOS COMPLEMENTARES</v>
          </cell>
        </row>
        <row r="6217">
          <cell r="A6217">
            <v>88317</v>
          </cell>
          <cell r="B6217" t="str">
            <v>SOLDADOR COM ENCARGOS COMPLEMENTARES</v>
          </cell>
        </row>
        <row r="6218">
          <cell r="A6218">
            <v>101453</v>
          </cell>
          <cell r="B6218" t="str">
            <v>SOLDADOR COM ENCARGOS COMPLEMENTARES</v>
          </cell>
        </row>
        <row r="6219">
          <cell r="A6219">
            <v>101454</v>
          </cell>
          <cell r="B6219" t="str">
            <v>SOLDADOR ELÉTRICO COM ENCARGOS COMPLEMENTARES</v>
          </cell>
        </row>
        <row r="6220">
          <cell r="A6220">
            <v>100533</v>
          </cell>
          <cell r="B6220" t="str">
            <v>TECNICO DE EDIFICACOES COM ENCARGOS COMPLEMENTARES</v>
          </cell>
        </row>
        <row r="6221">
          <cell r="A6221">
            <v>100534</v>
          </cell>
          <cell r="B6221" t="str">
            <v>TECNICO DE EDIFICACOES COM ENCARGOS COMPLEMENTARES</v>
          </cell>
        </row>
        <row r="6222">
          <cell r="A6222">
            <v>88323</v>
          </cell>
          <cell r="B6222" t="str">
            <v>TELHADISTA COM ENCARGOS COMPLEMENTARES</v>
          </cell>
        </row>
        <row r="6223">
          <cell r="A6223">
            <v>101458</v>
          </cell>
          <cell r="B6223" t="str">
            <v>TELHADOR COM ENCARGOS COMPLEMENTARES</v>
          </cell>
        </row>
        <row r="6224">
          <cell r="A6224">
            <v>90781</v>
          </cell>
          <cell r="B6224" t="str">
            <v>TOPOGRAFO COM ENCARGOS COMPLEMENTARES</v>
          </cell>
        </row>
        <row r="6225">
          <cell r="A6225">
            <v>94296</v>
          </cell>
          <cell r="B6225" t="str">
            <v>TOPOGRAFO COM ENCARGOS COMPLEMENTARES</v>
          </cell>
        </row>
        <row r="6226">
          <cell r="A6226">
            <v>88324</v>
          </cell>
          <cell r="B6226" t="str">
            <v>TRATORISTA COM ENCARGOS COMPLEMENTARES</v>
          </cell>
        </row>
        <row r="6227">
          <cell r="A6227">
            <v>88321</v>
          </cell>
          <cell r="B6227" t="str">
            <v>TÉCNICO DE LABORATÓRIO COM ENCARGOS COMPLEMENTARES</v>
          </cell>
        </row>
        <row r="6228">
          <cell r="A6228">
            <v>101456</v>
          </cell>
          <cell r="B6228" t="str">
            <v>TÉCNICO DE LABORATÓRIO E CAMPO DE CONSTRUÇÃO COM ENCARGOS COMPLEMENTARES</v>
          </cell>
        </row>
        <row r="6229">
          <cell r="A6229">
            <v>100309</v>
          </cell>
          <cell r="B6229" t="str">
            <v>TÉCNICO EM SEGURANÇA DO TRABALHO COM ENCARGOS COMPLEMENTARES</v>
          </cell>
        </row>
        <row r="6230">
          <cell r="A6230">
            <v>100321</v>
          </cell>
          <cell r="B6230" t="str">
            <v>TÉCNICO EM SEGURANÇA DO TRABALHO COM ENCARGOS COMPLEMENTARES</v>
          </cell>
        </row>
        <row r="6231">
          <cell r="A6231">
            <v>88322</v>
          </cell>
          <cell r="B6231" t="str">
            <v>TÉCNICO EM SONDAGEM COM ENCARGOS COMPLEMENTARES</v>
          </cell>
        </row>
        <row r="6232">
          <cell r="A6232">
            <v>101457</v>
          </cell>
          <cell r="B6232" t="str">
            <v>TÉCNICO EM SONDAGEM COM ENCARGOS COMPLEMENTARES</v>
          </cell>
        </row>
        <row r="6233">
          <cell r="A6233">
            <v>88325</v>
          </cell>
          <cell r="B6233" t="str">
            <v>VIDRACEIRO COM ENCARGOS COMPLEMENTARES</v>
          </cell>
        </row>
        <row r="6234">
          <cell r="A6234">
            <v>101459</v>
          </cell>
          <cell r="B6234" t="str">
            <v>VIDRACEIRO COM ENCARGOS COMPLEMENTARES</v>
          </cell>
        </row>
        <row r="6235">
          <cell r="A6235">
            <v>100289</v>
          </cell>
          <cell r="B6235" t="str">
            <v>VIGIA DIURNO COM ENCARGOS COMPLEMENTARES</v>
          </cell>
        </row>
        <row r="6236">
          <cell r="A6236">
            <v>101460</v>
          </cell>
          <cell r="B6236" t="str">
            <v>VIGIA DIURNO COM ENCARGOS COMPLEMENTARES</v>
          </cell>
        </row>
        <row r="6237">
          <cell r="A6237">
            <v>105011</v>
          </cell>
          <cell r="B6237" t="str">
            <v>EXECUÇÃO DE LINHAS DE REFERÊNCIA EM GABARITO OU CAVALETE. AF_03/2024</v>
          </cell>
        </row>
        <row r="6238">
          <cell r="A6238">
            <v>99061</v>
          </cell>
          <cell r="B6238" t="str">
            <v>LOCAÇÃO COM CAVALETE COM ALTURA DE 0,50 M - 2 UTILIZAÇÕES. AF_03/2024</v>
          </cell>
        </row>
        <row r="6239">
          <cell r="A6239">
            <v>99060</v>
          </cell>
          <cell r="B6239" t="str">
            <v>LOCAÇÃO COM CAVALETE COM ALTURA DE 1,00 M - 2 UTILIZAÇÕES. AF_03/2024</v>
          </cell>
        </row>
        <row r="6240">
          <cell r="A6240">
            <v>105009</v>
          </cell>
          <cell r="B6240" t="str">
            <v>LOCAÇÃO CONVENCIONAL DE OBRA, UTILIZANDO GABARITO DE TÁBUAS CORRIDAS PONTALETADAS A CADA 1,50M - 2 UTILIZAÇÕES. AF_03/2024</v>
          </cell>
        </row>
        <row r="6241">
          <cell r="A6241">
            <v>99059</v>
          </cell>
          <cell r="B6241" t="str">
            <v>LOCAÇÃO CONVENCIONAL DE OBRA, UTILIZANDO GABARITO DE TÁBUAS CORRIDAS PONTALETADAS A CADA 2,00M - 2 UTILIZAÇÕES. AF_03/2024</v>
          </cell>
        </row>
        <row r="6242">
          <cell r="A6242">
            <v>105007</v>
          </cell>
          <cell r="B6242" t="str">
            <v>LOCAÇÃO DE PRAÇAS EM PONTALETEAMENTO. AF_03/2024</v>
          </cell>
        </row>
        <row r="6243">
          <cell r="A6243">
            <v>99063</v>
          </cell>
          <cell r="B6243" t="str">
            <v>LOCAÇÃO DE REDE DE ÁGUA OU ESGOTO. AF_03/2024</v>
          </cell>
        </row>
        <row r="6244">
          <cell r="A6244">
            <v>99062</v>
          </cell>
          <cell r="B6244" t="str">
            <v>MARCAÇÃO DE PONTOS EM GABARITO OU CAVALETE. AF_03/2024</v>
          </cell>
        </row>
        <row r="6245">
          <cell r="A6245">
            <v>100857</v>
          </cell>
          <cell r="B6245" t="str">
            <v>ACABAMENTO MONOCOMANDO PARA CHUVEIRO - FORNECIMENTO E INSTALAÇÃO. AF_02/2026</v>
          </cell>
        </row>
        <row r="6246">
          <cell r="A6246">
            <v>86905</v>
          </cell>
          <cell r="B6246" t="str">
            <v>APARELHO MISTURADOR DE MESA PARA LAVATÓRIO, PADRÃO MÉDIO - FORNECIMENTO E INSTALAÇÃO. AF_02/2026</v>
          </cell>
        </row>
        <row r="6247">
          <cell r="A6247">
            <v>86908</v>
          </cell>
          <cell r="B6247" t="str">
            <v>APARELHO MISTURADOR DE MESA PARA PIA DE COZINHA, PADRÃO MÉDIO - FORNECIMENTO E INSTALAÇÃO. AF_02/2026</v>
          </cell>
        </row>
        <row r="6248">
          <cell r="A6248">
            <v>100849</v>
          </cell>
          <cell r="B6248" t="str">
            <v>ASSENTO SANITÁRIO CONVENCIONAL - FORNECIMENTO E INSTALAÇÃO. AF_02/2026</v>
          </cell>
        </row>
        <row r="6249">
          <cell r="A6249">
            <v>100851</v>
          </cell>
          <cell r="B6249" t="str">
            <v>ASSENTO SANITÁRIO INFANTIL - FORNECIMENTO E INSTALAÇÃO. AF_02/2026</v>
          </cell>
        </row>
        <row r="6250">
          <cell r="A6250">
            <v>86888</v>
          </cell>
          <cell r="B6250" t="str">
            <v>BACIA SANITÁRIA COM CAIXA ACOPLADA LOUÇA BRANCA - FORNECIMENTO E INSTALAÇÃO. AF_02/2026</v>
          </cell>
        </row>
        <row r="6251">
          <cell r="A6251">
            <v>86932</v>
          </cell>
          <cell r="B6251" t="str">
            <v>BACIA SANITÁRIA COM CAIXA ACOPLADA LOUÇA BRANCA - PADRÃO MÉDIO, INCLUSO ENGATE FLEXÍVEL EM METAL CROMADO, 1/2" X 40 CM - FORNECIMENTO E INSTALAÇÃO. AF_02/2026</v>
          </cell>
        </row>
        <row r="6252">
          <cell r="A6252">
            <v>86931</v>
          </cell>
          <cell r="B6252" t="str">
            <v>BACIA SANITÁRIA COM CAIXA ACOPLADA LOUÇA BRANCA, INCLUSO ENGATE FLEXÍVEL EM PLÁSTICO BRANCO, 1/2" X 40 CM - FORNECIMENTO E INSTALAÇÃO. AF_02/2026</v>
          </cell>
        </row>
        <row r="6253">
          <cell r="A6253">
            <v>100878</v>
          </cell>
          <cell r="B6253" t="str">
            <v>BACIA SANITÁRIA COM CAIXA ACOPLADA, LOUÇA BRANCA - PADRÃO ALTO - FORNECIMENTO E INSTALAÇÃO. AF_02/2026</v>
          </cell>
        </row>
        <row r="6254">
          <cell r="A6254">
            <v>95471</v>
          </cell>
          <cell r="B6254" t="str">
            <v>BACIA SANITÁRIA EM LOUÇA BRANCA PARA PCD SEM FURO FRONTAL, COM TUBO DE LIGAÇÃO CROMADO, SEM ASSENTO - FORNECIMENTO E INSTALAÇÃO. AF_02/2026_PS</v>
          </cell>
        </row>
        <row r="6255">
          <cell r="A6255">
            <v>95469</v>
          </cell>
          <cell r="B6255" t="str">
            <v>BACIA SANITÁRIA EM LOUÇA BRANCA, COM TUBO DE LIGAÇÃO CROMADO - FORNECIMENTO E INSTALAÇÃO. AF_02/2026_PS</v>
          </cell>
        </row>
        <row r="6256">
          <cell r="A6256">
            <v>100848</v>
          </cell>
          <cell r="B6256" t="str">
            <v>BACIA SANITÁRIA INFANTIL LOUÇA BRANCA, COM TUBO DE LIGAÇÃO CROMADO - FORNECIMENTO E INSTALAÇÃO. AF_02/2026_PS</v>
          </cell>
        </row>
        <row r="6257">
          <cell r="A6257">
            <v>86895</v>
          </cell>
          <cell r="B6257" t="str">
            <v>BANCADA DE GRANITO CINZA POLIDO, DE 0,50 X 0,60 M, PARA LAVATÓRIO - FORNECIMENTO E INSTALAÇÃO. AF_02/2026</v>
          </cell>
        </row>
        <row r="6258">
          <cell r="A6258">
            <v>86889</v>
          </cell>
          <cell r="B6258" t="str">
            <v>BANCADA DE GRANITO CINZA POLIDO, DE 1,50 X 0,60 M, PARA PIA DE COZINHA - FORNECIMENTO E INSTALAÇÃO. AF_02/2026</v>
          </cell>
        </row>
        <row r="6259">
          <cell r="A6259">
            <v>106780</v>
          </cell>
          <cell r="B6259" t="str">
            <v>BANCADA DE GRANITO CINZA POLIDO, DE 2,00 X 0,60 M, PARA LAVATÓRIO - FORNECIMENTO E INSTALAÇÃO. AF_02/2026</v>
          </cell>
        </row>
        <row r="6260">
          <cell r="A6260">
            <v>106781</v>
          </cell>
          <cell r="B6260" t="str">
            <v>BANCADA DE GRANITO CINZA POLIDO, DE 3,00 X 0,60 M, PARA LAVATÓRIO - FORNECIMENTO E INSTALAÇÃO. AF_02/2026</v>
          </cell>
        </row>
        <row r="6261">
          <cell r="A6261">
            <v>86899</v>
          </cell>
          <cell r="B6261" t="str">
            <v>BANCADA DE MÁRMORE BRANCO POLIDO, DE 0,50 X 0,60 M, PARA LAVATÓRIO - FORNECIMENTO E INSTALAÇÃO. AF_02/2026</v>
          </cell>
        </row>
        <row r="6262">
          <cell r="A6262">
            <v>86893</v>
          </cell>
          <cell r="B6262" t="str">
            <v>BANCADA DE MÁRMORE BRANCO POLIDO, DE 1,50 X 0,60 M, PARA PIA DE COZINHA - FORNECIMENTO E INSTALAÇÃO. AF_02/2026</v>
          </cell>
        </row>
        <row r="6263">
          <cell r="A6263">
            <v>86934</v>
          </cell>
          <cell r="B6263" t="str">
            <v>BANCADA DE MÁRMORE SINTÉTICO 120 X 60CM, COM CUBA INTEGRADA, INCLUSO SIFÃO TIPO FLEXÍVEL EM PVC, VÁLVULA EM PLÁSTICO CROMADO TIPO AMERICANA E TORNEIRA CROMADA LONGA, DE PAREDE, PADRÃO POPULAR - FORNECIMENTO E INSTALAÇÃO. AF_02/2026</v>
          </cell>
        </row>
        <row r="6264">
          <cell r="A6264">
            <v>86933</v>
          </cell>
          <cell r="B6264" t="str">
            <v>BANCADA DE MÁRMORE SINTÉTICO 120 X 60CM, COM CUBA INTEGRADA, INCLUSO SIFÃO TIPO GARRAFA EM PVC, VÁLVULA EM PLÁSTICO CROMADO TIPO AMERICANA E TORNEIRA CROMADA LONGA, DE PAREDE, PADRÃO POPULAR - FORNECIMENTO E INSTALAÇÃO. AF_02/2026</v>
          </cell>
        </row>
        <row r="6265">
          <cell r="A6265">
            <v>86894</v>
          </cell>
          <cell r="B6265" t="str">
            <v>BANCADA DE MÁRMORE SINTÉTICO, DE 120 X 60CM, COM CUBA INTEGRADA - FORNECIMENTO E INSTALAÇÃO. AF_02/2026</v>
          </cell>
        </row>
        <row r="6266">
          <cell r="A6266">
            <v>93441</v>
          </cell>
          <cell r="B6266" t="str">
            <v>BANCADA GRANITO CINZA 150 X 60 CM, COM CUBA DE EMBUTIR DE AÇO, VÁLVULA AMERICANA EM METAL, SIFÃO FLEXÍVEL EM PVC, ENGATE FLEXÍVEL 30 CM, TORNEIRA CROMADA LONGA, DE PAREDE, 1/2" OU 3/4", P/ COZINHA, PADRÃO POPULAR - FORNEC. E INSTALAÇÃO. AF_02/2026</v>
          </cell>
        </row>
        <row r="6267">
          <cell r="A6267">
            <v>93396</v>
          </cell>
          <cell r="B6267" t="str">
            <v>BANCADA GRANITO CINZA, 50 X 60 CM, INCL. CUBA DE EMBUTIR OVAL LOUÇA BRANCA 35 X 50 CM, VÁLVULA METAL CROMADO, SIFÃO FLEXÍVEL PVC, ENGATE 30 CM FLEXÍVEL PLÁSTICO E TORNEIRA CROMADA DE MESA, PADRÃO POPULAR - FORNEC. E INSTALAÇÃO. AF_02/2026</v>
          </cell>
        </row>
        <row r="6268">
          <cell r="A6268">
            <v>93442</v>
          </cell>
          <cell r="B6268" t="str">
            <v>BANCADA MÁRMORE BRANCO 150 X 60 CM, COM CUBA DE EMBUTIR DE AÇO, VÁLVULA AMERICANA E SIFÃO TIPO GARRAFA EM METAL, ENGATE FLEXÍVEL 30 CM, TORNEIRA CROMADA, DE MESA, 1/2" OU 3/4", PARA PIA COZINHA, PADRÃO ALTO - FORNEC. E INSTALAÇÃO. AF_02/2026</v>
          </cell>
        </row>
        <row r="6269">
          <cell r="A6269">
            <v>86947</v>
          </cell>
          <cell r="B6269" t="str">
            <v>BANCADA MÁRMORE BRANCO, 50 X 60 CM, INCLUSO CUBA DE EMBUTIR OVAL EM LOUÇA BRANCA 35 X 50 CM, VÁLVULA, SIFÃO TIPO GARRAFA E ENGATE FLEXÍVEL 40 CM EM METAL CROMADO E APARELHO MISTURADOR DE MESA, PADRÃO MÉDIO - FORNEC. E INSTALAÇÃO. AF_02/2026</v>
          </cell>
        </row>
        <row r="6270">
          <cell r="A6270">
            <v>100875</v>
          </cell>
          <cell r="B6270" t="str">
            <v>BANCO ARTICULADO, EM AÇO INOX, PARA PCD, FIXADO NA PAREDE - FORNECIMENTO E INSTALAÇÃO. AF_02/2026</v>
          </cell>
        </row>
        <row r="6271">
          <cell r="A6271">
            <v>100863</v>
          </cell>
          <cell r="B6271" t="str">
            <v>BARRA DE APOIO EM "L", EM AÇO INOX POLIDO 70 X 70 CM, FIXADA NA PAREDE - FORNECIMENTO E INSTALAÇÃO. AF_02/2026</v>
          </cell>
        </row>
        <row r="6272">
          <cell r="A6272">
            <v>100864</v>
          </cell>
          <cell r="B6272" t="str">
            <v>BARRA DE APOIO EM "L", EM AÇO INOX POLIDO 80 X 80 CM, FIXADA NA PAREDE - FORNECIMENTO E INSTALAÇÃO. AF_02/2026</v>
          </cell>
        </row>
        <row r="6273">
          <cell r="A6273">
            <v>100865</v>
          </cell>
          <cell r="B6273" t="str">
            <v>BARRA DE APOIO LATERAL ARTICULADA, COM TRAVA, EM AÇO INOX POLIDO, FIXADA NA PAREDE - FORNECIMENTO E INSTALAÇÃO. AF_02/2026</v>
          </cell>
        </row>
        <row r="6274">
          <cell r="A6274">
            <v>100870</v>
          </cell>
          <cell r="B6274" t="str">
            <v>BARRA DE APOIO RETA, EM ALUMÍNIO, COMPRIMENTO 60 CM, FIXADA NA PAREDE - FORNECIMENTO E INSTALAÇÃO. AF_02/2026</v>
          </cell>
        </row>
        <row r="6275">
          <cell r="A6275">
            <v>100871</v>
          </cell>
          <cell r="B6275" t="str">
            <v>BARRA DE APOIO RETA, EM ALUMÍNIO, COMPRIMENTO 70 CM, FIXADA NA PAREDE - FORNECIMENTO E INSTALAÇÃO. AF_02/2026</v>
          </cell>
        </row>
        <row r="6276">
          <cell r="A6276">
            <v>100872</v>
          </cell>
          <cell r="B6276" t="str">
            <v>BARRA DE APOIO RETA, EM ALUMÍNIO, COMPRIMENTO 80 CM, FIXADA NA PAREDE - FORNECIMENTO E INSTALAÇÃO. AF_02/2026</v>
          </cell>
        </row>
        <row r="6277">
          <cell r="A6277">
            <v>100873</v>
          </cell>
          <cell r="B6277" t="str">
            <v>BARRA DE APOIO RETA, EM ALUMÍNIO, COMPRIMENTO 90 CM, FIXADA NA PAREDE - FORNECIMENTO E INSTALAÇÃO. AF_02/2026</v>
          </cell>
        </row>
        <row r="6278">
          <cell r="A6278">
            <v>100866</v>
          </cell>
          <cell r="B6278" t="str">
            <v>BARRA DE APOIO RETA, EM AÇO INOX POLIDO, COMPRIMENTO 60 CM, FIXADA NA PAREDE - FORNECIMENTO E INSTALAÇÃO. AF_02/2026</v>
          </cell>
        </row>
        <row r="6279">
          <cell r="A6279">
            <v>100867</v>
          </cell>
          <cell r="B6279" t="str">
            <v>BARRA DE APOIO RETA, EM AÇO INOX POLIDO, COMPRIMENTO 70 CM, FIXADA NA PAREDE - FORNECIMENTO E INSTALAÇÃO. AF_02/2026</v>
          </cell>
        </row>
        <row r="6280">
          <cell r="A6280">
            <v>100868</v>
          </cell>
          <cell r="B6280" t="str">
            <v>BARRA DE APOIO RETA, EM AÇO INOX POLIDO, COMPRIMENTO 80 CM, FIXADA NA PAREDE - FORNECIMENTO E INSTALAÇÃO. AF_02/2026</v>
          </cell>
        </row>
        <row r="6281">
          <cell r="A6281">
            <v>100869</v>
          </cell>
          <cell r="B6281" t="str">
            <v>BARRA DE APOIO RETA, EM AÇO INOX POLIDO, COMPRIMENTO 90 CM, FIXADA NA PAREDE - FORNECIMENTO E INSTALAÇÃO. AF_02/2026</v>
          </cell>
        </row>
        <row r="6282">
          <cell r="A6282">
            <v>106764</v>
          </cell>
          <cell r="B6282" t="str">
            <v>CABIDE METÁLICO TIPO GANCHO EM METAL CROMADO, INCLUSO FIXAÇÃO. AF_02/2026</v>
          </cell>
        </row>
        <row r="6283">
          <cell r="A6283">
            <v>100860</v>
          </cell>
          <cell r="B6283" t="str">
            <v>CHUVEIRO ELÉTRICO COMUM CORPO PLÁSTICO, TIPO DUCHA - FORNECIMENTO E INSTALAÇÃO. AF_02/2026</v>
          </cell>
        </row>
        <row r="6284">
          <cell r="A6284">
            <v>86936</v>
          </cell>
          <cell r="B6284" t="str">
            <v>CUBA DE EMBUTIR DE AÇO INOXIDÁVEL MÉDIA, INCLUSO VÁLVULA TIPO AMERICANA E SIFÃO TIPO GARRAFA EM METAL CROMADO - FORNECIMENTO E INSTALAÇÃO. AF_02/2026</v>
          </cell>
        </row>
        <row r="6285">
          <cell r="A6285">
            <v>86935</v>
          </cell>
          <cell r="B6285" t="str">
            <v>CUBA DE EMBUTIR DE AÇO INOXIDÁVEL MÉDIA, INCLUSO VÁLVULA TIPO AMERICANA EM METAL CROMADO E SIFÃO FLEXÍVEL EM PVC - FORNECIMENTO E INSTALAÇÃO. AF_02/2026</v>
          </cell>
        </row>
        <row r="6286">
          <cell r="A6286">
            <v>86938</v>
          </cell>
          <cell r="B6286" t="str">
            <v>CUBA DE EMBUTIR OVAL EM LOUÇA BRANCA, 35 X 50 CM OU EQUIVALENTE, INCLUSO VÁLVULA E SIFÃO TIPO GARRAFA EM METAL CROMADO - FORNECIMENTO E INSTALAÇÃO. AF_02/2026</v>
          </cell>
        </row>
        <row r="6287">
          <cell r="A6287">
            <v>86937</v>
          </cell>
          <cell r="B6287" t="str">
            <v>CUBA DE EMBUTIR OVAL EM LOUÇA BRANCA, 35 X 50 CM OU EQUIVALENTE, INCLUSO VÁLVULA EM METAL CROMADO E SIFÃO FLEXÍVEL EM PVC - FORNECIMENTO E INSTALAÇÃO. AF_02/2026</v>
          </cell>
        </row>
        <row r="6288">
          <cell r="A6288">
            <v>86901</v>
          </cell>
          <cell r="B6288" t="str">
            <v>CUBA DE EMBUTIR OVAL EM LOUÇA BRANCA, 35 X 50CM OU EQUIVALENTE - FORNECIMENTO E INSTALAÇÃO. AF_02/2026</v>
          </cell>
        </row>
        <row r="6289">
          <cell r="A6289">
            <v>86900</v>
          </cell>
          <cell r="B6289" t="str">
            <v>CUBA DE EMBUTIR RETANGULAR DE AÇO INOXIDÁVEL, 46 X 30 X 12 CM - FORNECIMENTO E INSTALAÇÃO. AF_02/2026</v>
          </cell>
        </row>
        <row r="6290">
          <cell r="A6290">
            <v>100852</v>
          </cell>
          <cell r="B6290" t="str">
            <v>CUBA DE EMBUTIR RETANGULAR DE AÇO INOXIDÁVEL, 56 X 33 X 12 CM - FORNECIMENTO E INSTALAÇÃO. AF_02/2026</v>
          </cell>
        </row>
        <row r="6291">
          <cell r="A6291">
            <v>106766</v>
          </cell>
          <cell r="B6291" t="str">
            <v>DISPENSER DE PLÁSTICO PARA PAPEL HIGIÊNICO, INCLUSO FIXAÇÃO. AF_02/2026</v>
          </cell>
        </row>
        <row r="6292">
          <cell r="A6292">
            <v>106765</v>
          </cell>
          <cell r="B6292" t="str">
            <v>DISPENSER DE PLÁSTICO PARA TOALHA DE PAPEL INTERFOLHADA, INCLUSO FIXAÇÃO. AF_02/2026</v>
          </cell>
        </row>
        <row r="6293">
          <cell r="A6293">
            <v>86886</v>
          </cell>
          <cell r="B6293" t="str">
            <v>ENGATE FLEXÍVEL EM INOX, 1/2" X 30 CM - FORNECIMENTO E INSTALAÇÃO. AF_02/2026</v>
          </cell>
        </row>
        <row r="6294">
          <cell r="A6294">
            <v>86887</v>
          </cell>
          <cell r="B6294" t="str">
            <v>ENGATE FLEXÍVEL EM INOX, 1/2" X 40 CM - FORNECIMENTO E INSTALAÇÃO. AF_02/2026</v>
          </cell>
        </row>
        <row r="6295">
          <cell r="A6295">
            <v>86884</v>
          </cell>
          <cell r="B6295" t="str">
            <v>ENGATE FLEXÍVEL EM PLÁSTICO BRANCO, 1/2" X 30CM - FORNECIMENTO E INSTALAÇÃO. AF_02/2026</v>
          </cell>
        </row>
        <row r="6296">
          <cell r="A6296">
            <v>86885</v>
          </cell>
          <cell r="B6296" t="str">
            <v>ENGATE FLEXÍVEL EM PLÁSTICO BRANCO, 1/2" X 40CM - FORNECIMENTO E INSTALAÇÃO. AF_02/2026</v>
          </cell>
        </row>
        <row r="6297">
          <cell r="A6297">
            <v>95546</v>
          </cell>
          <cell r="B6297" t="str">
            <v>KIT DE ACESSÓRIOS PARA BANHEIRO EM METAL CROMADO, 5 PEÇAS, INCLUSO FIXAÇÃO. AF_02/2026</v>
          </cell>
        </row>
        <row r="6298">
          <cell r="A6298">
            <v>86902</v>
          </cell>
          <cell r="B6298" t="str">
            <v>LAVATÓRIO LOUÇA BRANCA COM COLUNA, *44 X 35* CM, PADRÃO POPULAR - FORNECIMENTO E INSTALAÇÃO. AF_02/2026</v>
          </cell>
        </row>
        <row r="6299">
          <cell r="A6299">
            <v>86939</v>
          </cell>
          <cell r="B6299" t="str">
            <v>LAVATÓRIO LOUÇA BRANCA COM COLUNA, *44 X 35* CM, PADRÃO POPULAR, INCLUSO SIFÃO FLEXÍVEL EM PVC, VÁLVULA E ENGATE FLEXÍVEL 30 CM EM PLÁSTICO E COM TORNEIRA CROMADA PADRÃO POPULAR - FORNECIMENTO E INSTALAÇÃO. AF_02/2026</v>
          </cell>
        </row>
        <row r="6300">
          <cell r="A6300">
            <v>86903</v>
          </cell>
          <cell r="B6300" t="str">
            <v>LAVATÓRIO LOUÇA BRANCA COM COLUNA, *54 X 44* CM OU EQUIVALENTE, PADRÃO MÉDIO - FORNECIMENTO E INSTALAÇÃO. AF_02/2026</v>
          </cell>
        </row>
        <row r="6301">
          <cell r="A6301">
            <v>86940</v>
          </cell>
          <cell r="B6301" t="str">
            <v>LAVATÓRIO LOUÇA BRANCA COM COLUNA, 45 X 55 CM OU EQUIVALENTE, PADRÃO MÉDIO, INCLUSO SIFÃO TIPO GARRAFA, VÁLVULA E ENGATE FLEXÍVEL DE 40 CM EM METAL CROMADO, COM APARELHO MISTURADOR PADRÃO MÉDIO - FORNECIMENTO E INSTALAÇÃO. AF_02/2026</v>
          </cell>
        </row>
        <row r="6302">
          <cell r="A6302">
            <v>86941</v>
          </cell>
          <cell r="B6302" t="str">
            <v>LAVATÓRIO LOUÇA BRANCA COM COLUNA, 45 X 55 CM OU EQUIVALENTE, PADRÃO MÉDIO, INCLUSO SIFÃO TIPO GARRAFA, VÁLVULA E ENGATE FLEXÍVEL DE 40 CM EM METAL CROMADO, COM TORNEIRA CROMADA DE MESA, PADRÃO MÉDIO - FORNECIMENTO E INSTALAÇÃO. AF_02/2026</v>
          </cell>
        </row>
        <row r="6303">
          <cell r="A6303">
            <v>86904</v>
          </cell>
          <cell r="B6303" t="str">
            <v>LAVATÓRIO LOUÇA BRANCA SUSPENSO, *40 X 30* CM OU EQUIVALENTE, PADRÃO POPULAR - FORNECIMENTO E INSTALAÇÃO. AF_02/2026</v>
          </cell>
        </row>
        <row r="6304">
          <cell r="A6304">
            <v>86943</v>
          </cell>
          <cell r="B6304" t="str">
            <v>LAVATÓRIO LOUÇA BRANCA SUSPENSO, *40 X 30* CM OU EQUIVALENTE, PADRÃO POPULAR, INCLUSO SIFÃO FLEXÍVEL EM PVC, VÁLVULA E ENGATE FLEXÍVEL 30 CM EM PLÁSTICO E TORNEIRA CROMADA DE MESA, PADRÃO POPULAR - FORNECIMENTO E INSTALAÇÃO. AF_02/2026</v>
          </cell>
        </row>
        <row r="6305">
          <cell r="A6305">
            <v>86942</v>
          </cell>
          <cell r="B6305" t="str">
            <v>LAVATÓRIO LOUÇA BRANCA SUSPENSO, *40 X 30* CM OU EQUIVALENTE, PADRÃO POPULAR, INCLUSO SIFÃO TIPO GARRAFA EM PVC, VÁLVULA E ENGATE FLEXÍVEL 30 CM EM PLÁSTICO E TORNEIRA CROMADA DE MESA, PADRÃO POPULAR - FORNECIMENTO E INSTALAÇÃO. AF_02/2026</v>
          </cell>
        </row>
        <row r="6306">
          <cell r="A6306">
            <v>100856</v>
          </cell>
          <cell r="B6306" t="str">
            <v>MANOPLA E CANOPLA CROMADA - FORNECIMENTO E INSTALAÇÃO. AF_02/2026</v>
          </cell>
        </row>
        <row r="6307">
          <cell r="A6307">
            <v>106776</v>
          </cell>
          <cell r="B6307" t="str">
            <v>MICTÓRIO COLETIVO EM AÇO INOXIDÁVEL, 1,0 M - FORNECIMENTO E INSTALAÇÃO. AF_02/2026</v>
          </cell>
        </row>
        <row r="6308">
          <cell r="A6308">
            <v>100858</v>
          </cell>
          <cell r="B6308" t="str">
            <v>MICTÓRIO SIFONADO COM VÁLVULA DE DESCARGA EM LOUÇA BRANCA - PADRÃO MÉDIO - FORNECIMENTO E INSTALAÇÃO. AF_02/2026</v>
          </cell>
        </row>
        <row r="6309">
          <cell r="A6309">
            <v>100859</v>
          </cell>
          <cell r="B6309" t="str">
            <v>MICTÓRIO SIFONADO LOUÇA BRANCA PARA ENTRADA DE ÁGUA EMBUTIDA - PADRÃO ALTO - FORNECIMENTO E INSTALAÇÃO. AF_02/2026</v>
          </cell>
        </row>
        <row r="6310">
          <cell r="A6310">
            <v>95544</v>
          </cell>
          <cell r="B6310" t="str">
            <v>PAPELEIRA DE PAREDE EM METAL CROMADO SEM TAMPA, INCLUSO FIXAÇÃO. AF_02/2026</v>
          </cell>
        </row>
        <row r="6311">
          <cell r="A6311">
            <v>106772</v>
          </cell>
          <cell r="B6311" t="str">
            <v>PIA DE AÇO INOX, DE *0,55 X 1,20* M COM 1 CUBA - FORNECIMENTO E INSTALAÇÃO. AF_02/2026</v>
          </cell>
        </row>
        <row r="6312">
          <cell r="A6312">
            <v>95543</v>
          </cell>
          <cell r="B6312" t="str">
            <v>PORTA TOALHA BANHO EM METAL CROMADO, TIPO BARRA, INCLUSO FIXAÇÃO. AF_02/2026</v>
          </cell>
        </row>
        <row r="6313">
          <cell r="A6313">
            <v>95542</v>
          </cell>
          <cell r="B6313" t="str">
            <v>PORTA TOALHA ROSTO EM METAL CROMADO, TIPO ARGOLA, INCLUSO FIXAÇÃO. AF_02/2026</v>
          </cell>
        </row>
        <row r="6314">
          <cell r="A6314">
            <v>100874</v>
          </cell>
          <cell r="B6314" t="str">
            <v>PUXADOR PARA PCD, FIXADO NA PORTA - FORNECIMENTO E INSTALAÇÃO. AF_02/2026</v>
          </cell>
        </row>
        <row r="6315">
          <cell r="A6315">
            <v>95545</v>
          </cell>
          <cell r="B6315" t="str">
            <v>SABONETEIRA DE PAREDE EM METAL CROMADO, INCLUSO FIXAÇÃO. AF_02/2026</v>
          </cell>
        </row>
        <row r="6316">
          <cell r="A6316">
            <v>95547</v>
          </cell>
          <cell r="B6316" t="str">
            <v>SABONETEIRA PLÁSTICA TIPO DISPENSER PARA SABONETE LÍQUIDO COM RESERVATÓRIO 800 A 1500 ML, INCLUSO FIXAÇÃO. AF_02/2026</v>
          </cell>
        </row>
        <row r="6317">
          <cell r="A6317">
            <v>86883</v>
          </cell>
          <cell r="B6317" t="str">
            <v>SIFÃO DO TIPO FLEXÍVEL EM PVC 1" X 1.1/2" - FORNECIMENTO E INSTALAÇÃO. AF_02/2026</v>
          </cell>
        </row>
        <row r="6318">
          <cell r="A6318">
            <v>86881</v>
          </cell>
          <cell r="B6318" t="str">
            <v>SIFÃO DO TIPO GARRAFA EM METAL CROMADO 1" X 1.1/2" - FORNECIMENTO E INSTALAÇÃO. AF_02/2026</v>
          </cell>
        </row>
        <row r="6319">
          <cell r="A6319">
            <v>86882</v>
          </cell>
          <cell r="B6319" t="str">
            <v>SIFÃO DO TIPO GARRAFA/COPO EM PVC 1.1/4" X 1.1/2" - FORNECIMENTO E INSTALAÇÃO. AF_02/2026</v>
          </cell>
        </row>
        <row r="6320">
          <cell r="A6320">
            <v>100861</v>
          </cell>
          <cell r="B6320" t="str">
            <v>SUPORTE MÃO FRANCESA EM AÇO, ABAS IGUAIS 30 CM, CAPACIDADE MÍNIMA 60 KG, BRANCO - FORNECIMENTO E INSTALAÇÃO. AF_02/2026</v>
          </cell>
        </row>
        <row r="6321">
          <cell r="A6321">
            <v>100862</v>
          </cell>
          <cell r="B6321" t="str">
            <v>SUPORTE MÃO FRANCESA EM AÇO, ABAS IGUAIS 40 CM, CAPACIDADE MÍNIMA 70 KG, BRANCO - FORNECIMENTO E INSTALAÇÃO. AF_02/2026</v>
          </cell>
        </row>
        <row r="6322">
          <cell r="A6322">
            <v>86872</v>
          </cell>
          <cell r="B6322" t="str">
            <v>TANQUE DE LOUÇA BRANCA COM COLUNA, 30L OU EQUIVALENTE - FORNECIMENTO E INSTALAÇÃO. AF_02/2026</v>
          </cell>
        </row>
        <row r="6323">
          <cell r="A6323">
            <v>86919</v>
          </cell>
          <cell r="B6323" t="str">
            <v>TANQUE DE LOUÇA BRANCA COM COLUNA, 30L OU EQUIVALENTE, INCLUSO SIFÃO FLEXÍVEL EM PVC, VÁLVULA METÁLICA E TORNEIRA DE METAL CROMADO PADRÃO MÉDIO - FORNECIMENTO E INSTALAÇÃO. AF_02/2026</v>
          </cell>
        </row>
        <row r="6324">
          <cell r="A6324">
            <v>86920</v>
          </cell>
          <cell r="B6324" t="str">
            <v>TANQUE DE LOUÇA BRANCA COM COLUNA, 30L OU EQUIVALENTE, INCLUSO SIFÃO FLEXÍVEL EM PVC, VÁLVULA PLÁSTICA E TORNEIRA DE METAL CROMADO PADRÃO POPULAR - FORNECIMENTO E INSTALAÇÃO. AF_02/2026</v>
          </cell>
        </row>
        <row r="6325">
          <cell r="A6325">
            <v>86921</v>
          </cell>
          <cell r="B6325" t="str">
            <v>TANQUE DE LOUÇA BRANCA COM COLUNA, 30L OU EQUIVALENTE, INCLUSO SIFÃO FLEXÍVEL EM PVC, VÁLVULA PLÁSTICA E TORNEIRA DE PLÁSTICO - FORNECIMENTO E INSTALAÇÃO. AF_02/2026</v>
          </cell>
        </row>
        <row r="6326">
          <cell r="A6326">
            <v>86874</v>
          </cell>
          <cell r="B6326" t="str">
            <v>TANQUE DE LOUÇA BRANCA SUSPENSO, *20*L OU EQUIVALENTE - FORNECIMENTO E INSTALAÇÃO. AF_02/2026</v>
          </cell>
        </row>
        <row r="6327">
          <cell r="A6327">
            <v>86922</v>
          </cell>
          <cell r="B6327" t="str">
            <v>TANQUE DE LOUÇA BRANCA SUSPENSO, 20L OU EQUIVALENTE, INCLUSO SIFÃO TIPO GARRAFA EM METAL CROMADO, VÁLVULA METÁLICA E TORNEIRA DE METAL CROMADO PADRÃO MÉDIO - FORNECIMENTO E INSTALAÇÃO. AF_02/2026</v>
          </cell>
        </row>
        <row r="6328">
          <cell r="A6328">
            <v>86923</v>
          </cell>
          <cell r="B6328" t="str">
            <v>TANQUE DE LOUÇA BRANCA SUSPENSO, 20L OU EQUIVALENTE, INCLUSO SIFÃO TIPO GARRAFA EM PVC, VÁLVULA PLÁSTICA E TORNEIRA DE METAL CROMADO PADRÃO POPULAR - FORNECIMENTO E INSTALAÇÃO. AF_02/2026</v>
          </cell>
        </row>
        <row r="6329">
          <cell r="A6329">
            <v>86924</v>
          </cell>
          <cell r="B6329" t="str">
            <v>TANQUE DE LOUÇA BRANCA SUSPENSO, 20L OU EQUIVALENTE, INCLUSO SIFÃO TIPO GARRAFA EM PVC, VÁLVULA PLÁSTICA E TORNEIRA DE PLÁSTICO - FORNECIMENTO E INSTALAÇÃO. AF_02/2026</v>
          </cell>
        </row>
        <row r="6330">
          <cell r="A6330">
            <v>86875</v>
          </cell>
          <cell r="B6330" t="str">
            <v>TANQUE DE MÁRMORE SINTÉTICO COM COLUNA, 22L OU EQUIVALENTE FORNECIMENTO E INSTALAÇÃO. AF_02/2026</v>
          </cell>
        </row>
        <row r="6331">
          <cell r="A6331">
            <v>86925</v>
          </cell>
          <cell r="B6331" t="str">
            <v>TANQUE DE MÁRMORE SINTÉTICO COM COLUNA, 22L OU EQUIVALENTE, INCLUSO SIFÃO FLEXÍVEL EM PVC, VÁLVULA PLÁSTICA E TORNEIRA DE METAL CROMADO PADRÃO POPULAR - FORNECIMENTO E INSTALAÇÃO. AF_02/2026</v>
          </cell>
        </row>
        <row r="6332">
          <cell r="A6332">
            <v>86926</v>
          </cell>
          <cell r="B6332" t="str">
            <v>TANQUE DE MÁRMORE SINTÉTICO COM COLUNA, 22L OU EQUIVALENTE, INCLUSO SIFÃO FLEXÍVEL EM PVC, VÁLVULA PLÁSTICA E TORNEIRA DE PLÁSTICO - FORNECIMENTO E INSTALAÇÃO. AF_02/2026</v>
          </cell>
        </row>
        <row r="6333">
          <cell r="A6333">
            <v>86876</v>
          </cell>
          <cell r="B6333" t="str">
            <v>TANQUE DE MÁRMORE SINTÉTICO SUSPENSO, 22L OU EQUIVALENTE - FORNECIMENTO E INSTALAÇÃO. AF_02/2026</v>
          </cell>
        </row>
        <row r="6334">
          <cell r="A6334">
            <v>86929</v>
          </cell>
          <cell r="B6334" t="str">
            <v>TANQUE DE MÁRMORE SINTÉTICO SUSPENSO, 22L OU EQUIVALENTE, INCLUSO SIFÃO FLEXÍVEL EM PVC, VÁLVULA PLÁSTICA E TORNEIRA DE METAL CROMADO PADRÃO POPULAR - FORNECIMENTO E INSTALAÇÃO. AF_02/2026</v>
          </cell>
        </row>
        <row r="6335">
          <cell r="A6335">
            <v>86930</v>
          </cell>
          <cell r="B6335" t="str">
            <v>TANQUE DE MÁRMORE SINTÉTICO SUSPENSO, 22L OU EQUIVALENTE, INCLUSO SIFÃO FLEXÍVEL EM PVC, VÁLVULA PLÁSTICA E TORNEIRA DE PLÁSTICO - FORNECIMENTO E INSTALAÇÃO. AF_02/2026</v>
          </cell>
        </row>
        <row r="6336">
          <cell r="A6336">
            <v>86927</v>
          </cell>
          <cell r="B6336" t="str">
            <v>TANQUE DE MÁRMORE SINTÉTICO SUSPENSO, 22L OU EQUIVALENTE, INCLUSO SIFÃO TIPO GARRAFA EM PVC, VÁLVULA PLÁSTICA E TORNEIRA DE METAL CROMADO PADRÃO POPULAR - FORNEC. E INSTALAÇÃO. AF_02/2026</v>
          </cell>
        </row>
        <row r="6337">
          <cell r="A6337">
            <v>86928</v>
          </cell>
          <cell r="B6337" t="str">
            <v>TANQUE DE MÁRMORE SINTÉTICO SUSPENSO, 22L OU EQUIVALENTE, INCLUSO SIFÃO TIPO GARRAFA EM PVC, VÁLVULA PLÁSTICA E TORNEIRA DE PLÁSTICO - FORNECIMENTO E INSTALAÇÃO. AF_02/2026</v>
          </cell>
        </row>
        <row r="6338">
          <cell r="A6338">
            <v>86914</v>
          </cell>
          <cell r="B6338" t="str">
            <v>TORNEIRA CROMADA 1/2" OU 3/4" PARA TANQUE, PADRÃO MÉDIO - FORNECIMENTO E INSTALAÇÃO. AF_02/2026</v>
          </cell>
        </row>
        <row r="6339">
          <cell r="A6339">
            <v>86913</v>
          </cell>
          <cell r="B6339" t="str">
            <v>TORNEIRA CROMADA 1/2" OU 3/4" PARA TANQUE, PADRÃO POPULAR - FORNECIMENTO E INSTALAÇÃO. AF_02/2026</v>
          </cell>
        </row>
        <row r="6340">
          <cell r="A6340">
            <v>106779</v>
          </cell>
          <cell r="B6340" t="str">
            <v>TORNEIRA CROMADA DE MESA COM FECHAMENTO AUTOMÁTICO, PARA LAVATÓRIO - FORNECIMENTO E INSTALAÇÃO. AF_02/2026</v>
          </cell>
        </row>
        <row r="6341">
          <cell r="A6341">
            <v>100854</v>
          </cell>
          <cell r="B6341" t="str">
            <v>TORNEIRA CROMADA DE MESA PARA LAVATÓRIO COM SENSOR DE PRESENÇA. AF_02/2026</v>
          </cell>
        </row>
        <row r="6342">
          <cell r="A6342">
            <v>100853</v>
          </cell>
          <cell r="B6342" t="str">
            <v>TORNEIRA CROMADA DE MESA PARA LAVATÓRIO, TIPO MONOCOMANDO. AF_02/2026</v>
          </cell>
        </row>
        <row r="6343">
          <cell r="A6343">
            <v>86915</v>
          </cell>
          <cell r="B6343" t="str">
            <v>TORNEIRA CROMADA DE MESA, 1/2" OU 3/4", PARA LAVATÓRIO, PADRÃO MÉDIO - FORNECIMENTO E INSTALAÇÃO. AF_02/2026</v>
          </cell>
        </row>
        <row r="6344">
          <cell r="A6344">
            <v>86906</v>
          </cell>
          <cell r="B6344" t="str">
            <v>TORNEIRA CROMADA DE MESA, 1/2" OU 3/4", PARA LAVATÓRIO, PADRÃO POPULAR - FORNECIMENTO E INSTALAÇÃO. AF_02/2026</v>
          </cell>
        </row>
        <row r="6345">
          <cell r="A6345">
            <v>86911</v>
          </cell>
          <cell r="B6345" t="str">
            <v>TORNEIRA CROMADA LONGA, DE PAREDE, 1/2" OU 3/4", PARA PIA DE COZINHA, PADRÃO POPULAR - FORNECIMENTO E INSTALAÇÃO. AF_02/2026</v>
          </cell>
        </row>
        <row r="6346">
          <cell r="A6346">
            <v>86909</v>
          </cell>
          <cell r="B6346" t="str">
            <v>TORNEIRA CROMADA TUBO MÓVEL, DE MESA, 1/2" OU 3/4", PARA PIA DE COZINHA, PADRÃO ALTO - FORNECIMENTO E INSTALAÇÃO. AF_02/2026</v>
          </cell>
        </row>
        <row r="6347">
          <cell r="A6347">
            <v>86910</v>
          </cell>
          <cell r="B6347" t="str">
            <v>TORNEIRA CROMADA TUBO MÓVEL, DE PAREDE, 1/2" OU 3/4", PARA PIA DE COZINHA, PADRÃO MÉDIO - FORNECIMENTO E INSTALAÇÃO. AF_02/2026</v>
          </cell>
        </row>
        <row r="6348">
          <cell r="A6348">
            <v>86916</v>
          </cell>
          <cell r="B6348" t="str">
            <v>TORNEIRA PLÁSTICA 3/4" PARA TANQUE - FORNECIMENTO E INSTALAÇÃO. AF_02/2026</v>
          </cell>
        </row>
        <row r="6349">
          <cell r="A6349">
            <v>86877</v>
          </cell>
          <cell r="B6349" t="str">
            <v>VÁLVULA EM METAL CROMADO 1.1/2" X 1.1/2" PARA TANQUE OU LAVATÓRIO, COM OU SEM LADRÃO - FORNECIMENTO E INSTALAÇÃO. AF_02/2026</v>
          </cell>
        </row>
        <row r="6350">
          <cell r="A6350">
            <v>86878</v>
          </cell>
          <cell r="B6350" t="str">
            <v>VÁLVULA EM METAL CROMADO TIPO AMERICANA 3.1/2" X 1.1/2" PARA PIA - FORNECIMENTO E INSTALAÇÃO. AF_02/2026</v>
          </cell>
        </row>
        <row r="6351">
          <cell r="A6351">
            <v>86879</v>
          </cell>
          <cell r="B6351" t="str">
            <v>VÁLVULA EM PLÁSTICO 1" PARA PIA, TANQUE OU LAVATÓRIO, COM OU SEM LADRÃO - FORNECIMENTO E INSTALAÇÃO. AF_02/2026</v>
          </cell>
        </row>
        <row r="6352">
          <cell r="A6352">
            <v>86880</v>
          </cell>
          <cell r="B6352" t="str">
            <v>VÁLVULA EM PLÁSTICO CROMADO TIPO AMERICANA 3.1/2" X 1.1/2" SEM ADAPTADOR PARA PIA - FORNECIMENTO E INSTALAÇÃO. AF_02/2026</v>
          </cell>
        </row>
        <row r="6353">
          <cell r="A6353">
            <v>101663</v>
          </cell>
          <cell r="B6353" t="str">
            <v>ABRAÇADEIRA DE FIXAÇÃO DE BRAÇOS DE LUMINÁRIAS DE 2" - FORNECIMENTO E INSTALAÇÃO. AF_02/2025</v>
          </cell>
        </row>
        <row r="6354">
          <cell r="A6354">
            <v>101664</v>
          </cell>
          <cell r="B6354" t="str">
            <v>ABRAÇADEIRA DE FIXAÇÃO DE BRAÇOS DE LUMINÁRIAS DE 3" - FORNECIMENTO E INSTALAÇÃO. AF_02/2025</v>
          </cell>
        </row>
        <row r="6355">
          <cell r="A6355">
            <v>101665</v>
          </cell>
          <cell r="B6355" t="str">
            <v>ABRAÇADEIRA DE FIXAÇÃO DE BRAÇOS DE LUMINÁRIAS DE 4" - FORNECIMENTO E INSTALAÇÃO. AF_02/2025</v>
          </cell>
        </row>
        <row r="6356">
          <cell r="A6356">
            <v>101636</v>
          </cell>
          <cell r="B6356" t="str">
            <v>BRAÇO PARA ILUMINAÇÃO PÚBLICA, EM TUBO DE AÇO GALVANIZADO, COMPRIMENTO DE 1,50 M, PARA FIXAÇÃO EM POSTE DE CONCRETO - FORNECIMENTO E INSTALAÇÃO. AF_02/2025_PS</v>
          </cell>
        </row>
        <row r="6357">
          <cell r="A6357">
            <v>101637</v>
          </cell>
          <cell r="B6357" t="str">
            <v>BRAÇO PARA ILUMINAÇÃO PÚBLICA, EM TUBO DE AÇO GALVANIZADO, COMPRIMENTO DE 1,50 M, PARA FIXAÇÃO EM POSTE METÁLICO - FORNECIMENTO E INSTALAÇÃO. AF_02/2025_PS</v>
          </cell>
        </row>
        <row r="6358">
          <cell r="A6358">
            <v>101658</v>
          </cell>
          <cell r="B6358" t="str">
            <v>LUMINÁRIA DE LED PARA ILUMINAÇÃO PÚBLICA, DE 138 W ATÉ 180 W - FORNECIMENTO E INSTALAÇÃO. AF_02/2025_PS</v>
          </cell>
        </row>
        <row r="6359">
          <cell r="A6359">
            <v>101659</v>
          </cell>
          <cell r="B6359" t="str">
            <v>LUMINÁRIA DE LED PARA ILUMINAÇÃO PÚBLICA, DE 181 W ATÉ 239 W - FORNECIMENTO E INSTALAÇÃO. AF_02/2025_PS</v>
          </cell>
        </row>
        <row r="6360">
          <cell r="A6360">
            <v>101660</v>
          </cell>
          <cell r="B6360" t="str">
            <v>LUMINÁRIA DE LED PARA ILUMINAÇÃO PÚBLICA, DE 240 W ATÉ 350 W - FORNECIMENTO E INSTALAÇÃO. AF_02/2025_PS</v>
          </cell>
        </row>
        <row r="6361">
          <cell r="A6361">
            <v>101654</v>
          </cell>
          <cell r="B6361" t="str">
            <v>LUMINÁRIA DE LED PARA ILUMINAÇÃO PÚBLICA, DE 33 W ATÉ 50 W - FORNECIMENTO E INSTALAÇÃO. AF_02/2025_PS</v>
          </cell>
        </row>
        <row r="6362">
          <cell r="A6362">
            <v>101655</v>
          </cell>
          <cell r="B6362" t="str">
            <v>LUMINÁRIA DE LED PARA ILUMINAÇÃO PÚBLICA, DE 51 W ATÉ 67 W - FORNECIMENTO E INSTALAÇÃO. AF_02/2025_PS</v>
          </cell>
        </row>
        <row r="6363">
          <cell r="A6363">
            <v>101656</v>
          </cell>
          <cell r="B6363" t="str">
            <v>LUMINÁRIA DE LED PARA ILUMINAÇÃO PÚBLICA, DE 68 W ATÉ 97 W - FORNECIMENTO E INSTALAÇÃO. AF_02/2025_PS</v>
          </cell>
        </row>
        <row r="6364">
          <cell r="A6364">
            <v>101657</v>
          </cell>
          <cell r="B6364" t="str">
            <v>LUMINÁRIA DE LED PARA ILUMINAÇÃO PÚBLICA, DE 98 W ATÉ 137 W - FORNECIMENTO E INSTALAÇÃO. AF_02/2025_PS</v>
          </cell>
        </row>
        <row r="6365">
          <cell r="A6365">
            <v>101632</v>
          </cell>
          <cell r="B6365" t="str">
            <v>RELÉ FOTOELÉTRICO PARA COMANDO DE ILUMINAÇÃO EXTERNA 1000 W - FORNECIMENTO E INSTALAÇÃO. AF_02/2025</v>
          </cell>
        </row>
        <row r="6366">
          <cell r="A6366">
            <v>101661</v>
          </cell>
          <cell r="B6366" t="str">
            <v>SUBSTITUIÇÃO DE LUMINÁRIA DE VAPOR DE MERCÚRIO/VAPOR DE SÓDIO POR LUMINÁRIA DE LED PARA ILUMINAÇÃO PÚBLICA (NÃO INCLUI FORNECIMENTO). AF_02/2025_PS</v>
          </cell>
        </row>
        <row r="6367">
          <cell r="A6367">
            <v>105924</v>
          </cell>
          <cell r="B6367" t="str">
            <v>SUBSTITUIÇÃO DE LUMINÁRIA REFLETOR LED PARA ILUMINAÇÃO PÚBLICA (NÃO INCLUI FORNECIMENTO). AF_02/2025</v>
          </cell>
        </row>
        <row r="6368">
          <cell r="A6368">
            <v>101651</v>
          </cell>
          <cell r="B6368" t="str">
            <v>SUBSTITUIÇÃO DE LÂMPADA PARA ILUMINAÇÃO PÚBLICA (NÃO INCLUI FORNECIMENTO). AF_02/2025_PS</v>
          </cell>
        </row>
        <row r="6369">
          <cell r="A6369">
            <v>101630</v>
          </cell>
          <cell r="B6369" t="str">
            <v>SUBSTITUIÇÃO DE REATOR PARA ILUMINAÇÃO PÚBLICA (NÃO INCLUI FORNECIMENTO). AF_02/2025_PS</v>
          </cell>
        </row>
        <row r="6370">
          <cell r="A6370">
            <v>101633</v>
          </cell>
          <cell r="B6370" t="str">
            <v>SUBSTITUIÇÃO DE RELÉ FOTOELÉTRICO PARA COMANDO DE ILUMINAÇÃO EXTERNA 1000 W - FORNECIMENTO E INSTALAÇÃO. AF_02/2025_PS</v>
          </cell>
        </row>
        <row r="6371">
          <cell r="A6371">
            <v>104219</v>
          </cell>
          <cell r="B6371" t="str">
            <v>EMBOÇO OU MASSA ÚNICA EM ARGAMASSA INDUSTRIALIZADA, PREPARO MECÂNICA E APLICAÇÃO COM EQUIPAMENTO DE MISTURA E PROJEÇÃO DE 1,5 M3/H DE ARGAMASSA EM PANOS DE FACHADA COM PRESENÇA DE VÃOS, ESPESSURA DE 25 MM, ACESSO POR ANDAIME. AF_08/2022</v>
          </cell>
        </row>
        <row r="6372">
          <cell r="A6372">
            <v>104223</v>
          </cell>
          <cell r="B6372" t="str">
            <v>EMBOÇO OU MASSA ÚNICA EM ARGAMASSA INDUSTRIALIZADA, PREPARO MECÂNICA E APLICAÇÃO COM EQUIPAMENTO DE MISTURA E PROJEÇÃO DE 1,5 M3/H DE ARGAMASSA EM PANOS DE FACHADA COM PRESENÇA DE VÃOS, ESPESSURA DE 35 MM, ACESSO POR ANDAIME. AF_08/2022</v>
          </cell>
        </row>
        <row r="6373">
          <cell r="A6373">
            <v>104227</v>
          </cell>
          <cell r="B6373" t="str">
            <v>EMBOÇO OU MASSA ÚNICA EM ARGAMASSA INDUSTRIALIZADA, PREPARO MECÂNICA E APLICAÇÃO COM EQUIPAMENTO DE MISTURA E PROJEÇÃO DE 1,5 M3/H DE ARGAMASSA EM PANOS DE FACHADA COM PRESENÇA DE VÃOS, ESPESSURA DE 45 MM, ACESSO POR ANDAIME. AF_08/2022</v>
          </cell>
        </row>
        <row r="6374">
          <cell r="A6374">
            <v>104231</v>
          </cell>
          <cell r="B6374" t="str">
            <v>EMBOÇO OU MASSA ÚNICA EM ARGAMASSA INDUSTRIALIZADA, PREPARO MECÂNICA E APLICAÇÃO COM EQUIPAMENTO DE MISTURA E PROJEÇÃO DE 1,5 M3/H DE ARGAMASSA EM PANOS DE FACHADA COM PRESENÇA DE VÃOS, ESPESSURA DE 50 MM, ACESSO POR ANDAIME. AF_08/2022</v>
          </cell>
        </row>
        <row r="6375">
          <cell r="A6375">
            <v>104235</v>
          </cell>
          <cell r="B6375" t="str">
            <v>EMBOÇO OU MASSA ÚNICA EM ARGAMASSA INDUSTRIALIZADA, PREPARO MECÂNICA E APLICAÇÃO COM EQUIPAMENTO DE MISTURA E PROJEÇÃO DE 1,5 M3/H DE ARGAMASSA EM PANOS DE FACHADA SEM PRESENÇA DE VÃOS, ESPESSURA DE 25 MM, ACESSO POR ANDAIME. AF_08/2022</v>
          </cell>
        </row>
        <row r="6376">
          <cell r="A6376">
            <v>104239</v>
          </cell>
          <cell r="B6376" t="str">
            <v>EMBOÇO OU MASSA ÚNICA EM ARGAMASSA INDUSTRIALIZADA, PREPARO MECÂNICA E APLICAÇÃO COM EQUIPAMENTO DE MISTURA E PROJEÇÃO DE 1,5 M3/H DE ARGAMASSA EM PANOS DE FACHADA SEM PRESENÇA DE VÃOS, ESPESSURA DE 35 MM, ACESSO POR ANDAIME. AF_08/2022</v>
          </cell>
        </row>
        <row r="6377">
          <cell r="A6377">
            <v>104243</v>
          </cell>
          <cell r="B6377" t="str">
            <v>EMBOÇO OU MASSA ÚNICA EM ARGAMASSA INDUSTRIALIZADA, PREPARO MECÂNICA E APLICAÇÃO COM EQUIPAMENTO DE MISTURA E PROJEÇÃO DE 1,5 M3/H DE ARGAMASSA EM PANOS DE FACHADA SEM PRESENÇA DE VÃOS, ESPESSURA DE 45 MM, ACESSO POR ANDAIME. AF_08/2022</v>
          </cell>
        </row>
        <row r="6378">
          <cell r="A6378">
            <v>104247</v>
          </cell>
          <cell r="B6378" t="str">
            <v>EMBOÇO OU MASSA ÚNICA EM ARGAMASSA INDUSTRIALIZADA, PREPARO MECÂNICA E APLICAÇÃO COM EQUIPAMENTO DE MISTURA E PROJEÇÃO DE 1,5 M3/H DE ARGAMASSA EM PANOS DE FACHADA SEM PRESENÇA DE VÃOS, ESPESSURA DE 50 MM, ACESSO POR ANDAIME. AF_08/2022</v>
          </cell>
        </row>
        <row r="6379">
          <cell r="A6379">
            <v>87795</v>
          </cell>
          <cell r="B6379" t="str">
            <v>EMBOÇO OU MASSA ÚNICA EM ARGAMASSA INDUSTRIALIZADA, PREPARO MECÂNICO E APLICAÇÃO COM EQUIPAMENTO DE MISTURA E PROJEÇÃO DE 1,5 M3/H DE ARGAMASSA EM PANOS CEGOS DE FACHADA (SEM PRESENÇA DE VÃOS), ESPESSURA DE 25 MM. AF_08/2022</v>
          </cell>
        </row>
        <row r="6380">
          <cell r="A6380">
            <v>87800</v>
          </cell>
          <cell r="B6380" t="str">
            <v>EMBOÇO OU MASSA ÚNICA EM ARGAMASSA INDUSTRIALIZADA, PREPARO MECÂNICO E APLICAÇÃO COM EQUIPAMENTO DE MISTURA E PROJEÇÃO DE 1,5 M3/H DE ARGAMASSA EM PANOS CEGOS DE FACHADA (SEM PRESENÇA DE VÃOS), ESPESSURA DE 35 MM. AF_08/2022</v>
          </cell>
        </row>
        <row r="6381">
          <cell r="A6381">
            <v>87804</v>
          </cell>
          <cell r="B6381" t="str">
            <v>EMBOÇO OU MASSA ÚNICA EM ARGAMASSA INDUSTRIALIZADA, PREPARO MECÂNICO E APLICAÇÃO COM EQUIPAMENTO DE MISTURA E PROJEÇÃO DE 1,5 M3/H DE ARGAMASSA EM PANOS CEGOS DE FACHADA (SEM PRESENÇA DE VÃOS), ESPESSURA DE 45 MM. AF_08/2022</v>
          </cell>
        </row>
        <row r="6382">
          <cell r="A6382">
            <v>87808</v>
          </cell>
          <cell r="B6382" t="str">
            <v>EMBOÇO OU MASSA ÚNICA EM ARGAMASSA INDUSTRIALIZADA, PREPARO MECÂNICO E APLICAÇÃO COM EQUIPAMENTO DE MISTURA E PROJEÇÃO DE 1,5 M3/H DE ARGAMASSA EM PANOS CEGOS DE FACHADA (SEM PRESENÇA DE VÃOS), ESPESSURA MAIOR OU IGUAL A 50 MM. AF_08/2022</v>
          </cell>
        </row>
        <row r="6383">
          <cell r="A6383">
            <v>87778</v>
          </cell>
          <cell r="B6383" t="str">
            <v>EMBOÇO OU MASSA ÚNICA EM ARGAMASSA INDUSTRIALIZADA, PREPARO MECÂNICO E APLICAÇÃO COM EQUIPAMENTO DE MISTURA E PROJEÇÃO DE 1,5 M3/H DE ARGAMASSA EM PANOS DE FACHADA COM PRESENÇA DE VÃOS, ESPESSURA DE 25 MM. AF_08/2022</v>
          </cell>
        </row>
        <row r="6384">
          <cell r="A6384">
            <v>87783</v>
          </cell>
          <cell r="B6384" t="str">
            <v>EMBOÇO OU MASSA ÚNICA EM ARGAMASSA INDUSTRIALIZADA, PREPARO MECÂNICO E APLICAÇÃO COM EQUIPAMENTO DE MISTURA E PROJEÇÃO DE 1,5 M3/H DE ARGAMASSA EM PANOS DE FACHADA COM PRESENÇA DE VÃOS, ESPESSURA DE 35 MM. AF_08/2022</v>
          </cell>
        </row>
        <row r="6385">
          <cell r="A6385">
            <v>87787</v>
          </cell>
          <cell r="B6385" t="str">
            <v>EMBOÇO OU MASSA ÚNICA EM ARGAMASSA INDUSTRIALIZADA, PREPARO MECÂNICO E APLICAÇÃO COM EQUIPAMENTO DE MISTURA E PROJEÇÃO DE 1,5 M3/H DE ARGAMASSA EM PANOS DE FACHADA COM PRESENÇA DE VÃOS, ESPESSURA DE 45 MM. AF_08/2022</v>
          </cell>
        </row>
        <row r="6386">
          <cell r="A6386">
            <v>87791</v>
          </cell>
          <cell r="B6386" t="str">
            <v>EMBOÇO OU MASSA ÚNICA EM ARGAMASSA INDUSTRIALIZADA, PREPARO MECÂNICO E APLICAÇÃO COM EQUIPAMENTO DE MISTURA E PROJEÇÃO DE 1,5 M3/H DE ARGAMASSA EM PANOS DE FACHADA COM PRESENÇA DE VÃOS, ESPESSURA MAIOR OU IGUAL A 50 MM. AF_08/2022</v>
          </cell>
        </row>
        <row r="6387">
          <cell r="A6387">
            <v>87832</v>
          </cell>
          <cell r="B6387" t="str">
            <v>EMBOÇO OU MASSA ÚNICA EM ARGAMASSA INDUSTRIALIZADA, PREPARO MECÂNICO E APLICAÇÃO COM EQUIPAMENTO DE MISTURA E PROJEÇÃO DE 1,5 M3/H DE ARGAMASSA NAS PAREDES INTERNAS DA SACADA, ESPESSURA 35 MM, SEM USO DE TELA METÁLICA. AF_08/2022</v>
          </cell>
        </row>
        <row r="6388">
          <cell r="A6388">
            <v>87812</v>
          </cell>
          <cell r="B6388" t="str">
            <v>EMBOÇO OU MASSA ÚNICA EM ARGAMASSA INDUSTRIALIZADA, PREPARO MECÂNICO E APLICAÇÃO COM EQUIPAMENTO DE MISTURA E PROJEÇÃO DE 1,5 M3/H EM SUPERFÍCIES EXTERNAS DA SACADA, ESPESSURA 25 MM, SEM USO DE TELA METÁLICA. AF_08/2022</v>
          </cell>
        </row>
        <row r="6389">
          <cell r="A6389">
            <v>87816</v>
          </cell>
          <cell r="B6389" t="str">
            <v>EMBOÇO OU MASSA ÚNICA EM ARGAMASSA INDUSTRIALIZADA, PREPARO MECÂNICO E APLICAÇÃO COM EQUIPAMENTO DE MISTURA E PROJEÇÃO DE 1,5 M3/H EM SUPERFÍCIES EXTERNAS DA SACADA, ESPESSURA 35 MM, SEM USO DE TELA METÁLICA. AF_08/2022</v>
          </cell>
        </row>
        <row r="6390">
          <cell r="A6390">
            <v>87820</v>
          </cell>
          <cell r="B6390" t="str">
            <v>EMBOÇO OU MASSA ÚNICA EM ARGAMASSA INDUSTRIALIZADA, PREPARO MECÂNICO E APLICAÇÃO COM EQUIPAMENTO DE MISTURA E PROJEÇÃO DE 1,5 M3/H EM SUPERFÍCIES EXTERNAS DA SACADA, ESPESSURA 45 MM, SEM USO DE TELA METÁLICA. AF_08/2022</v>
          </cell>
        </row>
        <row r="6391">
          <cell r="A6391">
            <v>87824</v>
          </cell>
          <cell r="B6391" t="str">
            <v>EMBOÇO OU MASSA ÚNICA EM ARGAMASSA INDUSTRIALIZADA, PREPARO MECÂNICO E APLICAÇÃO COM EQUIPAMENTO DE MISTURA E PROJEÇÃO DE 1,5 M3/H EM SUPERFÍCIES EXTERNAS DA SACADA, ESPESSURA MAIOR OU IGUAL A 50 MM, SEM USO DE TELA METÁLICA. AF_08/2022</v>
          </cell>
        </row>
        <row r="6392">
          <cell r="A6392">
            <v>87828</v>
          </cell>
          <cell r="B6392" t="str">
            <v>EMBOÇO OU MASSA ÚNICA EM ARGAMASSA INDUSTRIALIZADA, PREPARO MECÂNICO E APLICAÇÃO COM EQUIPAMENTO DE MISTURA E PROJEÇÃO DE 1,5 M3/H NAS PAREDES INTERNAS DA SACADA, ESPESSURA 25 MM, SEM USO DE TELA METÁLICA. AF_08/2022</v>
          </cell>
        </row>
        <row r="6393">
          <cell r="A6393">
            <v>104251</v>
          </cell>
          <cell r="B6393" t="str">
            <v>EMBOÇO OU MASSA ÚNICA EM ARGAMASSA INDUSTRIALIZADA, PREPARO MECÂNICO E APLICAÇÃO COM EQUIPAMENTO DE MISTURA E PROJEÇÃO DE 1,5 M3/H, NAS SUPERFÍCIES EXTERNAS DA SACADA, ESPESSURA DE 25 MM, ACESSO POR ANDAIME, SEM USO DE TELA METÁLICA. AF_08/2022</v>
          </cell>
        </row>
        <row r="6394">
          <cell r="A6394">
            <v>104255</v>
          </cell>
          <cell r="B6394" t="str">
            <v>EMBOÇO OU MASSA ÚNICA EM ARGAMASSA INDUSTRIALIZADA, PREPARO MECÂNICO E APLICAÇÃO COM EQUIPAMENTO DE MISTURA E PROJEÇÃO DE 1,5 M3/H, NAS SUPERFÍCIES EXTERNAS DA SACADA, ESPESSURA DE 35 MM, ACESSO POR ANDAIME, SEM USO DE TELA METÁLICA. AF_08/2022</v>
          </cell>
        </row>
        <row r="6395">
          <cell r="A6395">
            <v>104259</v>
          </cell>
          <cell r="B6395" t="str">
            <v>EMBOÇO OU MASSA ÚNICA EM ARGAMASSA INDUSTRIALIZADA, PREPARO MECÂNICO E APLICAÇÃO COM EQUIPAMENTO DE MISTURA E PROJEÇÃO DE 1,5 M3/H, NAS SUPERFÍCIES EXTERNAS DA SACADA, ESPESSURA DE 45 MM, ACESSO POR ANDAIME, SEM USO DE TELA METÁLICA. AF_08/2022</v>
          </cell>
        </row>
        <row r="6396">
          <cell r="A6396">
            <v>104263</v>
          </cell>
          <cell r="B6396" t="str">
            <v>EMBOÇO OU MASSA ÚNICA EM ARGAMASSA INDUSTRIALIZADA, PREPARO MECÂNICO E APLICAÇÃO COM EQUIPAMENTO DE MISTURA E PROJEÇÃO DE 1,5 M3/H, NAS SUPERFÍCIES EXTERNAS DA SACADA, ESPESSURA DE 50 MM, ACESSO POR ANDAIME, SEM USO DE TELA METÁLICA. AF_08/2022</v>
          </cell>
        </row>
        <row r="6397">
          <cell r="A6397">
            <v>87794</v>
          </cell>
          <cell r="B6397" t="str">
            <v>EMBOÇO OU MASSA ÚNICA EM ARGAMASSA TRAÇO 1:2:8, PREPARO MANUAL, APLICADA MANUALMENTE EM PANOS CEGOS DE FACHADA (SEM PRESENÇA DE VÃOS), ESPESSURA DE 25 MM. AF_09/2022</v>
          </cell>
        </row>
        <row r="6398">
          <cell r="A6398">
            <v>87799</v>
          </cell>
          <cell r="B6398" t="str">
            <v>EMBOÇO OU MASSA ÚNICA EM ARGAMASSA TRAÇO 1:2:8, PREPARO MANUAL, APLICADA MANUALMENTE EM PANOS CEGOS DE FACHADA (SEM PRESENÇA DE VÃOS), ESPESSURA DE 35 MM. AF_08/2022</v>
          </cell>
        </row>
        <row r="6399">
          <cell r="A6399">
            <v>87803</v>
          </cell>
          <cell r="B6399" t="str">
            <v>EMBOÇO OU MASSA ÚNICA EM ARGAMASSA TRAÇO 1:2:8, PREPARO MANUAL, APLICADA MANUALMENTE EM PANOS CEGOS DE FACHADA (SEM PRESENÇA DE VÃOS), ESPESSURA DE 45 MM. AF_08/2022</v>
          </cell>
        </row>
        <row r="6400">
          <cell r="A6400">
            <v>87807</v>
          </cell>
          <cell r="B6400" t="str">
            <v>EMBOÇO OU MASSA ÚNICA EM ARGAMASSA TRAÇO 1:2:8, PREPARO MANUAL, APLICADA MANUALMENTE EM PANOS CEGOS DE FACHADA (SEM PRESENÇA DE VÃOS), ESPESSURA MAIOR OU IGUAL A 50 MM. AF_08/2022</v>
          </cell>
        </row>
        <row r="6401">
          <cell r="A6401">
            <v>104218</v>
          </cell>
          <cell r="B6401" t="str">
            <v>EMBOÇO OU MASSA ÚNICA EM ARGAMASSA TRAÇO 1:2:8, PREPARO MANUAL, APLICADA MANUALMENTE EM PANOS DE FACHADA COM PRESENÇA DE VÃOS, ESPESSURA DE 25 MM, ACESSO POR ANDAIME. AF_08/2022</v>
          </cell>
        </row>
        <row r="6402">
          <cell r="A6402">
            <v>87777</v>
          </cell>
          <cell r="B6402" t="str">
            <v>EMBOÇO OU MASSA ÚNICA EM ARGAMASSA TRAÇO 1:2:8, PREPARO MANUAL, APLICADA MANUALMENTE EM PANOS DE FACHADA COM PRESENÇA DE VÃOS, ESPESSURA DE 25 MM. AF_08/2022</v>
          </cell>
        </row>
        <row r="6403">
          <cell r="A6403">
            <v>104222</v>
          </cell>
          <cell r="B6403" t="str">
            <v>EMBOÇO OU MASSA ÚNICA EM ARGAMASSA TRAÇO 1:2:8, PREPARO MANUAL, APLICADA MANUALMENTE EM PANOS DE FACHADA COM PRESENÇA DE VÃOS, ESPESSURA DE 35 MM, ACESSO POR ANDAIME. AF_08/2022</v>
          </cell>
        </row>
        <row r="6404">
          <cell r="A6404">
            <v>87781</v>
          </cell>
          <cell r="B6404" t="str">
            <v>EMBOÇO OU MASSA ÚNICA EM ARGAMASSA TRAÇO 1:2:8, PREPARO MANUAL, APLICADA MANUALMENTE EM PANOS DE FACHADA COM PRESENÇA DE VÃOS, ESPESSURA DE 35 MM. AF_08/2022</v>
          </cell>
        </row>
        <row r="6405">
          <cell r="A6405">
            <v>104226</v>
          </cell>
          <cell r="B6405" t="str">
            <v>EMBOÇO OU MASSA ÚNICA EM ARGAMASSA TRAÇO 1:2:8, PREPARO MANUAL, APLICADA MANUALMENTE EM PANOS DE FACHADA COM PRESENÇA DE VÃOS, ESPESSURA DE 45 MM, ACESSO POR ANDAIME. AF_08/2022</v>
          </cell>
        </row>
        <row r="6406">
          <cell r="A6406">
            <v>87786</v>
          </cell>
          <cell r="B6406" t="str">
            <v>EMBOÇO OU MASSA ÚNICA EM ARGAMASSA TRAÇO 1:2:8, PREPARO MANUAL, APLICADA MANUALMENTE EM PANOS DE FACHADA COM PRESENÇA DE VÃOS, ESPESSURA DE 45 MM. AF_08/2022</v>
          </cell>
        </row>
        <row r="6407">
          <cell r="A6407">
            <v>104230</v>
          </cell>
          <cell r="B6407" t="str">
            <v>EMBOÇO OU MASSA ÚNICA EM ARGAMASSA TRAÇO 1:2:8, PREPARO MANUAL, APLICADA MANUALMENTE EM PANOS DE FACHADA COM PRESENÇA DE VÃOS, ESPESSURA DE 50 MM, ACESSO POR ANDAIME. AF_08/2022</v>
          </cell>
        </row>
        <row r="6408">
          <cell r="A6408">
            <v>104234</v>
          </cell>
          <cell r="B6408" t="str">
            <v>EMBOÇO OU MASSA ÚNICA EM ARGAMASSA TRAÇO 1:2:8, PREPARO MANUAL, APLICADA MANUALMENTE EM PANOS DE FACHADA SEM PRESENÇA DE VÃOS, ESPESSURA DE 25 MM, ACESSO POR ANDAIME. AF_08/2022</v>
          </cell>
        </row>
        <row r="6409">
          <cell r="A6409">
            <v>104238</v>
          </cell>
          <cell r="B6409" t="str">
            <v>EMBOÇO OU MASSA ÚNICA EM ARGAMASSA TRAÇO 1:2:8, PREPARO MANUAL, APLICADA MANUALMENTE EM PANOS DE FACHADA SEM PRESENÇA DE VÃOS, ESPESSURA DE 35 MM, ACESSO POR ANDAIME. AF_08/2022</v>
          </cell>
        </row>
        <row r="6410">
          <cell r="A6410">
            <v>104242</v>
          </cell>
          <cell r="B6410" t="str">
            <v>EMBOÇO OU MASSA ÚNICA EM ARGAMASSA TRAÇO 1:2:8, PREPARO MANUAL, APLICADA MANUALMENTE EM PANOS DE FACHADA SEM PRESENÇA DE VÃOS, ESPESSURA DE 45 MM, ACESSO POR ANDAIME. AF_08/2022</v>
          </cell>
        </row>
        <row r="6411">
          <cell r="A6411">
            <v>104246</v>
          </cell>
          <cell r="B6411" t="str">
            <v>EMBOÇO OU MASSA ÚNICA EM ARGAMASSA TRAÇO 1:2:8, PREPARO MANUAL, APLICADA MANUALMENTE EM PANOS DE FACHADA SEM PRESENÇA DE VÃOS, ESPESSURA DE 50 MM, ACESSO POR ANDAIME. AF_08/2022</v>
          </cell>
        </row>
        <row r="6412">
          <cell r="A6412">
            <v>104250</v>
          </cell>
          <cell r="B6412" t="str">
            <v>EMBOÇO OU MASSA ÚNICA EM ARGAMASSA TRAÇO 1:2:8, PREPARO MANUAL, APLICADA MANUALMENTE EM SUPERFÍCIES EXTERNAS DA SACADA, ESPESSURA DE 25 MM, ACESSO POR ANDAIME, SEM USO DE TELA METÁLICA. AF_08/2022</v>
          </cell>
        </row>
        <row r="6413">
          <cell r="A6413">
            <v>87811</v>
          </cell>
          <cell r="B6413" t="str">
            <v>EMBOÇO OU MASSA ÚNICA EM ARGAMASSA TRAÇO 1:2:8, PREPARO MANUAL, APLICADA MANUALMENTE EM SUPERFÍCIES EXTERNAS DA SACADA, ESPESSURA DE 25 MM, SEM USO DE TELA METÁLICA DE REFORÇO CONTRA FISSURAÇÃO. AF_08/2022</v>
          </cell>
        </row>
        <row r="6414">
          <cell r="A6414">
            <v>104254</v>
          </cell>
          <cell r="B6414" t="str">
            <v>EMBOÇO OU MASSA ÚNICA EM ARGAMASSA TRAÇO 1:2:8, PREPARO MANUAL, APLICADA MANUALMENTE EM SUPERFÍCIES EXTERNAS DA SACADA, ESPESSURA DE 35 MM, ACESSO POR ANDAIME, SEM USO DE TELA METÁLICA. AF_08/2022</v>
          </cell>
        </row>
        <row r="6415">
          <cell r="A6415">
            <v>87815</v>
          </cell>
          <cell r="B6415" t="str">
            <v>EMBOÇO OU MASSA ÚNICA EM ARGAMASSA TRAÇO 1:2:8, PREPARO MANUAL, APLICADA MANUALMENTE EM SUPERFÍCIES EXTERNAS DA SACADA, ESPESSURA DE 35 MM, SEM USO DE TELA METÁLICA DE REFORÇO CONTRA FISSURAÇÃO. AF_08/2022</v>
          </cell>
        </row>
        <row r="6416">
          <cell r="A6416">
            <v>104258</v>
          </cell>
          <cell r="B6416" t="str">
            <v>EMBOÇO OU MASSA ÚNICA EM ARGAMASSA TRAÇO 1:2:8, PREPARO MANUAL, APLICADA MANUALMENTE EM SUPERFÍCIES EXTERNAS DA SACADA, ESPESSURA DE 45 MM, ACESSO POR ANDAIME, SEM USO DE TELA METÁLICA. AF_08/2022</v>
          </cell>
        </row>
        <row r="6417">
          <cell r="A6417">
            <v>87819</v>
          </cell>
          <cell r="B6417" t="str">
            <v>EMBOÇO OU MASSA ÚNICA EM ARGAMASSA TRAÇO 1:2:8, PREPARO MANUAL, APLICADA MANUALMENTE EM SUPERFÍCIES EXTERNAS DA SACADA, ESPESSURA DE 45 MM, SEM USO DE TELA METÁLICA DE REFORÇO CONTRA FISSURAÇÃO. AF_08/2022</v>
          </cell>
        </row>
        <row r="6418">
          <cell r="A6418">
            <v>104262</v>
          </cell>
          <cell r="B6418" t="str">
            <v>EMBOÇO OU MASSA ÚNICA EM ARGAMASSA TRAÇO 1:2:8, PREPARO MANUAL, APLICADA MANUALMENTE EM SUPERFÍCIES EXTERNAS DA SACADA, ESPESSURA DE 50 MM, ACESSO POR ANDAIME, SEM USO DE TELA METÁLICA. AF_08/2022</v>
          </cell>
        </row>
        <row r="6419">
          <cell r="A6419">
            <v>87823</v>
          </cell>
          <cell r="B6419" t="str">
            <v>EMBOÇO OU MASSA ÚNICA EM ARGAMASSA TRAÇO 1:2:8, PREPARO MANUAL, APLICADA MANUALMENTE EM SUPERFÍCIES EXTERNAS DA SACADA, ESPESSURA MAIOR OU IGUAL A 50 MM, SEM USO DE TELA METÁLICA DE REFORÇO CONTRA FISSURAÇÃO. AF_08/2022</v>
          </cell>
        </row>
        <row r="6420">
          <cell r="A6420">
            <v>87827</v>
          </cell>
          <cell r="B6420" t="str">
            <v>EMBOÇO OU MASSA ÚNICA EM ARGAMASSA TRAÇO 1:2:8, PREPARO MANUAL, APLICADA MANUALMENTE NAS PAREDES INTERNAS DA SACADA, ESPESSURA DE 25 MM, SEM USO DE TELA METÁLICA DE REFORÇO CONTRA FISSURAÇÃO. AF_08/2022</v>
          </cell>
        </row>
        <row r="6421">
          <cell r="A6421">
            <v>87831</v>
          </cell>
          <cell r="B6421" t="str">
            <v>EMBOÇO OU MASSA ÚNICA EM ARGAMASSA TRAÇO 1:2:8, PREPARO MANUAL, APLICADA MANUALMENTE NAS PAREDES INTERNAS DA SACADA, ESPESSURA DE 35 MM, SEM USO DE TELA METÁLICA DE REFORÇO CONTRA FISSURAÇÃO. AF_08/2022</v>
          </cell>
        </row>
        <row r="6422">
          <cell r="A6422">
            <v>104220</v>
          </cell>
          <cell r="B6422" t="str">
            <v>EMBOÇO OU MASSA ÚNICA EM ARGAMASSA TRAÇO 1:2:8, PREPARO MECÂNICA COM BETONEIRA 400 L, APLICADA COM PROJETOR TIPO CANEQUINHA EM PANOS DE FACHADA COM PRESENÇA DE VÃOS, ESPESSURA DE 25 MM, ACESSO POR ANDAIME. AF_08/2022</v>
          </cell>
        </row>
        <row r="6423">
          <cell r="A6423">
            <v>104203</v>
          </cell>
          <cell r="B6423" t="str">
            <v>EMBOÇO OU MASSA ÚNICA EM ARGAMASSA TRAÇO 1:2:8, PREPARO MECÂNICA COM BETONEIRA 400 L, APLICADA COM PROJETOR TIPO CANEQUINHA EM PANOS DE FACHADA COM PRESENÇA DE VÃOS, ESPESSURA DE 25 MM, ACESSO POR BALANCIM MANUAL. AF_08/2022</v>
          </cell>
        </row>
        <row r="6424">
          <cell r="A6424">
            <v>104224</v>
          </cell>
          <cell r="B6424" t="str">
            <v>EMBOÇO OU MASSA ÚNICA EM ARGAMASSA TRAÇO 1:2:8, PREPARO MECÂNICA COM BETONEIRA 400 L, APLICADA COM PROJETOR TIPO CANEQUINHA EM PANOS DE FACHADA COM PRESENÇA DE VÃOS, ESPESSURA DE 35 MM, ACESSO POR ANDAIME. AF_08/2022</v>
          </cell>
        </row>
        <row r="6425">
          <cell r="A6425">
            <v>104204</v>
          </cell>
          <cell r="B6425" t="str">
            <v>EMBOÇO OU MASSA ÚNICA EM ARGAMASSA TRAÇO 1:2:8, PREPARO MECÂNICA COM BETONEIRA 400 L, APLICADA COM PROJETOR TIPO CANEQUINHA EM PANOS DE FACHADA COM PRESENÇA DE VÃOS, ESPESSURA DE 35 MM, ACESSO POR BALANCIM MANUAL. AF_08/2022</v>
          </cell>
        </row>
        <row r="6426">
          <cell r="A6426">
            <v>104228</v>
          </cell>
          <cell r="B6426" t="str">
            <v>EMBOÇO OU MASSA ÚNICA EM ARGAMASSA TRAÇO 1:2:8, PREPARO MECÂNICA COM BETONEIRA 400 L, APLICADA COM PROJETOR TIPO CANEQUINHA EM PANOS DE FACHADA COM PRESENÇA DE VÃOS, ESPESSURA DE 45 MM, ACESSO POR ANDAIME. AF_08/2022</v>
          </cell>
        </row>
        <row r="6427">
          <cell r="A6427">
            <v>104205</v>
          </cell>
          <cell r="B6427" t="str">
            <v>EMBOÇO OU MASSA ÚNICA EM ARGAMASSA TRAÇO 1:2:8, PREPARO MECÂNICA COM BETONEIRA 400 L, APLICADA COM PROJETOR TIPO CANEQUINHA EM PANOS DE FACHADA COM PRESENÇA DE VÃOS, ESPESSURA DE 45 MM, ACESSO POR BALANCIM MANUAL. AF_08/2022</v>
          </cell>
        </row>
        <row r="6428">
          <cell r="A6428">
            <v>104232</v>
          </cell>
          <cell r="B6428" t="str">
            <v>EMBOÇO OU MASSA ÚNICA EM ARGAMASSA TRAÇO 1:2:8, PREPARO MECÂNICA COM BETONEIRA 400 L, APLICADA COM PROJETOR TIPO CANEQUINHA EM PANOS DE FACHADA COM PRESENÇA DE VÃOS, ESPESSURA DE 50 MM, ACESSO POR ANDAIME. AF_08/2022</v>
          </cell>
        </row>
        <row r="6429">
          <cell r="A6429">
            <v>104206</v>
          </cell>
          <cell r="B6429" t="str">
            <v>EMBOÇO OU MASSA ÚNICA EM ARGAMASSA TRAÇO 1:2:8, PREPARO MECÂNICA COM BETONEIRA 400 L, APLICADA COM PROJETOR TIPO CANEQUINHA EM PANOS DE FACHADA COM PRESENÇA DE VÃOS, ESPESSURA DE 50 MM, ACESSO POR BALANCIM MANUAL. AF_08/2022</v>
          </cell>
        </row>
        <row r="6430">
          <cell r="A6430">
            <v>104236</v>
          </cell>
          <cell r="B6430" t="str">
            <v>EMBOÇO OU MASSA ÚNICA EM ARGAMASSA TRAÇO 1:2:8, PREPARO MECÂNICA COM BETONEIRA 400 L, APLICADA COM PROJETOR TIPO CANEQUINHA EM PANOS DE FACHADA SEM PRESENÇA DE VÃOS, ESPESSURA DE 25 MM, ACESSO POR ANDAIME. AF_08/2022</v>
          </cell>
        </row>
        <row r="6431">
          <cell r="A6431">
            <v>104207</v>
          </cell>
          <cell r="B6431" t="str">
            <v>EMBOÇO OU MASSA ÚNICA EM ARGAMASSA TRAÇO 1:2:8, PREPARO MECÂNICA COM BETONEIRA 400 L, APLICADA COM PROJETOR TIPO CANEQUINHA EM PANOS DE FACHADA SEM PRESENÇA DE VÃOS, ESPESSURA DE 25 MM, ACESSO POR BALANCIM MANUAL. AF_08/2022</v>
          </cell>
        </row>
        <row r="6432">
          <cell r="A6432">
            <v>104240</v>
          </cell>
          <cell r="B6432" t="str">
            <v>EMBOÇO OU MASSA ÚNICA EM ARGAMASSA TRAÇO 1:2:8, PREPARO MECÂNICA COM BETONEIRA 400 L, APLICADA COM PROJETOR TIPO CANEQUINHA EM PANOS DE FACHADA SEM PRESENÇA DE VÃOS, ESPESSURA DE 35 MM, ACESSO POR ANDAIME. AF_08/2022</v>
          </cell>
        </row>
        <row r="6433">
          <cell r="A6433">
            <v>104208</v>
          </cell>
          <cell r="B6433" t="str">
            <v>EMBOÇO OU MASSA ÚNICA EM ARGAMASSA TRAÇO 1:2:8, PREPARO MECÂNICA COM BETONEIRA 400 L, APLICADA COM PROJETOR TIPO CANEQUINHA EM PANOS DE FACHADA SEM PRESENÇA DE VÃOS, ESPESSURA DE 35 MM, ACESSO POR BALANCIM MANUAL. AF_08/2022</v>
          </cell>
        </row>
        <row r="6434">
          <cell r="A6434">
            <v>104244</v>
          </cell>
          <cell r="B6434" t="str">
            <v>EMBOÇO OU MASSA ÚNICA EM ARGAMASSA TRAÇO 1:2:8, PREPARO MECÂNICA COM BETONEIRA 400 L, APLICADA COM PROJETOR TIPO CANEQUINHA EM PANOS DE FACHADA SEM PRESENÇA DE VÃOS, ESPESSURA DE 45 MM, ACESSO POR ANDAIME. AF_08/2022</v>
          </cell>
        </row>
        <row r="6435">
          <cell r="A6435">
            <v>104209</v>
          </cell>
          <cell r="B6435" t="str">
            <v>EMBOÇO OU MASSA ÚNICA EM ARGAMASSA TRAÇO 1:2:8, PREPARO MECÂNICA COM BETONEIRA 400 L, APLICADA COM PROJETOR TIPO CANEQUINHA EM PANOS DE FACHADA SEM PRESENÇA DE VÃOS, ESPESSURA DE 45 MM, ACESSO POR BALANCIM MANUAL. AF_08/2022</v>
          </cell>
        </row>
        <row r="6436">
          <cell r="A6436">
            <v>104248</v>
          </cell>
          <cell r="B6436" t="str">
            <v>EMBOÇO OU MASSA ÚNICA EM ARGAMASSA TRAÇO 1:2:8, PREPARO MECÂNICA COM BETONEIRA 400 L, APLICADA COM PROJETOR TIPO CANEQUINHA EM PANOS DE FACHADA SEM PRESENÇA DE VÃOS, ESPESSURA DE 50 MM, ACESSO POR ANDAIME. AF_08/2022</v>
          </cell>
        </row>
        <row r="6437">
          <cell r="A6437">
            <v>104210</v>
          </cell>
          <cell r="B6437" t="str">
            <v>EMBOÇO OU MASSA ÚNICA EM ARGAMASSA TRAÇO 1:2:8, PREPARO MECÂNICA COM BETONEIRA 400 L, APLICADA COM PROJETOR TIPO CANEQUINHA EM PANOS DE FACHADA SEM PRESENÇA DE VÃOS, ESPESSURA DE 50 MM, ACESSO POR BALANCIM MANUAL. AF_08/2022</v>
          </cell>
        </row>
        <row r="6438">
          <cell r="A6438">
            <v>104252</v>
          </cell>
          <cell r="B6438" t="str">
            <v>EMBOÇO OU MASSA ÚNICA EM ARGAMASSA TRAÇO 1:2:8, PREPARO MECÂNICA COM BETONEIRA 400 L, APLICADA COM PROJETOR TIPO CANEQUINHA EM SUPERFÍCIES EXTERNAS DA SACADA, ESPESSURA DE 25 MM, ACESSO POR ANDAIME, SEM USO DE TELA METÁLICA. AF_08/2022</v>
          </cell>
        </row>
        <row r="6439">
          <cell r="A6439">
            <v>104211</v>
          </cell>
          <cell r="B6439" t="str">
            <v>EMBOÇO OU MASSA ÚNICA EM ARGAMASSA TRAÇO 1:2:8, PREPARO MECÂNICA COM BETONEIRA 400 L, APLICADA COM PROJETOR TIPO CANEQUINHA EM SUPERFÍCIES EXTERNAS DA SACADA, ESPESSURA DE 25 MM, ACESSO POR BALANCIM MANUAL, SEM USO DE TELA METÁLICA. AF_08/2022</v>
          </cell>
        </row>
        <row r="6440">
          <cell r="A6440">
            <v>104212</v>
          </cell>
          <cell r="B6440" t="str">
            <v>EMBOÇO OU MASSA ÚNICA EM ARGAMASSA TRAÇO 1:2:8, PREPARO MECÂNICA COM BETONEIRA 400 L, APLICADA COM PROJETOR TIPO CANEQUINHA EM SUPERFÍCIES EXTERNAS DA SACADA, ESPESSURA DE 35 MM, ACESSO POR BALANCIM MANUAL, SEM USO DE TELA METÁLICA. AF_08/2022</v>
          </cell>
        </row>
        <row r="6441">
          <cell r="A6441">
            <v>104213</v>
          </cell>
          <cell r="B6441" t="str">
            <v>EMBOÇO OU MASSA ÚNICA EM ARGAMASSA TRAÇO 1:2:8, PREPARO MECÂNICA COM BETONEIRA 400 L, APLICADA COM PROJETOR TIPO CANEQUINHA EM SUPERFÍCIES EXTERNAS DA SACADA, ESPESSURA DE 45 MM, ACESSO POR BALANCIM MANUAL, SEM USO DE TELA METÁLICA. AF_08/2022</v>
          </cell>
        </row>
        <row r="6442">
          <cell r="A6442">
            <v>104214</v>
          </cell>
          <cell r="B6442" t="str">
            <v>EMBOÇO OU MASSA ÚNICA EM ARGAMASSA TRAÇO 1:2:8, PREPARO MECÂNICA COM BETONEIRA 400 L, APLICADA COM PROJETOR TIPO CANEQUINHA EM SUPERFÍCIES EXTERNAS DA SACADA, ESPESSURA DE 50 MM, ACESSO POR BALANCIM MANUAL, SEM USO DE TELA METÁLICA. AF_08/2022</v>
          </cell>
        </row>
        <row r="6443">
          <cell r="A6443">
            <v>104215</v>
          </cell>
          <cell r="B6443" t="str">
            <v>EMBOÇO OU MASSA ÚNICA EM ARGAMASSA TRAÇO 1:2:8, PREPARO MECÂNICA COM BETONEIRA 400 L, APLICADA COM PROJETOR TIPO CANEQUINHA EM SUPERFÍCIES INTERNAS DA SACADA, ESPESSURA DE 25 MM, SEM USO DE TELA METÁLICA. AF_08/2022</v>
          </cell>
        </row>
        <row r="6444">
          <cell r="A6444">
            <v>104216</v>
          </cell>
          <cell r="B6444" t="str">
            <v>EMBOÇO OU MASSA ÚNICA EM ARGAMASSA TRAÇO 1:2:8, PREPARO MECÂNICA COM BETONEIRA 400 L, APLICADA COM PROJETOR TIPO CANEQUINHA EM SUPERFÍCIES INTERNAS DA SACADA, ESPESSURA DE 35 MM, SEM USO DE TELA METÁLICA. AF_08/2022</v>
          </cell>
        </row>
        <row r="6445">
          <cell r="A6445">
            <v>104217</v>
          </cell>
          <cell r="B6445" t="str">
            <v>EMBOÇO OU MASSA ÚNICA EM ARGAMASSA TRAÇO 1:2:8, PREPARO MECÂNICA COM BETONEIRA 400 L, APLICADA MANUALMENTE EM PANOS DE FACHADA COM PRESENÇA DE VÃOS, ESPESSURA DE 25 MM, ACESSO POR ANDAIME. AF_08/2022</v>
          </cell>
        </row>
        <row r="6446">
          <cell r="A6446">
            <v>104221</v>
          </cell>
          <cell r="B6446" t="str">
            <v>EMBOÇO OU MASSA ÚNICA EM ARGAMASSA TRAÇO 1:2:8, PREPARO MECÂNICA COM BETONEIRA 400 L, APLICADA MANUALMENTE EM PANOS DE FACHADA COM PRESENÇA DE VÃOS, ESPESSURA DE 35 MM, ACESSO POR ANDAIME. AF_08/2022</v>
          </cell>
        </row>
        <row r="6447">
          <cell r="A6447">
            <v>104225</v>
          </cell>
          <cell r="B6447" t="str">
            <v>EMBOÇO OU MASSA ÚNICA EM ARGAMASSA TRAÇO 1:2:8, PREPARO MECÂNICA COM BETONEIRA 400 L, APLICADA MANUALMENTE EM PANOS DE FACHADA COM PRESENÇA DE VÃOS, ESPESSURA DE 45 MM, ACESSO POR ANDAIME. AF_08/2022</v>
          </cell>
        </row>
        <row r="6448">
          <cell r="A6448">
            <v>104229</v>
          </cell>
          <cell r="B6448" t="str">
            <v>EMBOÇO OU MASSA ÚNICA EM ARGAMASSA TRAÇO 1:2:8, PREPARO MECÂNICA COM BETONEIRA 400 L, APLICADA MANUALMENTE EM PANOS DE FACHADA COM PRESENÇA DE VÃOS, ESPESSURA DE 50 MM, ACESSO POR ANDAIME. AF_08/2022</v>
          </cell>
        </row>
        <row r="6449">
          <cell r="A6449">
            <v>104233</v>
          </cell>
          <cell r="B6449" t="str">
            <v>EMBOÇO OU MASSA ÚNICA EM ARGAMASSA TRAÇO 1:2:8, PREPARO MECÂNICA COM BETONEIRA 400 L, APLICADA MANUALMENTE EM PANOS DE FACHADA SEM PRESENÇA DE VÃOS, ESPESSURA DE 25 MM, ACESSO POR ANDAIME. AF_08/2022</v>
          </cell>
        </row>
        <row r="6450">
          <cell r="A6450">
            <v>104237</v>
          </cell>
          <cell r="B6450" t="str">
            <v>EMBOÇO OU MASSA ÚNICA EM ARGAMASSA TRAÇO 1:2:8, PREPARO MECÂNICA COM BETONEIRA 400 L, APLICADA MANUALMENTE EM PANOS DE FACHADA SEM PRESENÇA DE VÃOS, ESPESSURA DE 35 MM, ACESSO POR ANDAIME. AF_08/2022</v>
          </cell>
        </row>
        <row r="6451">
          <cell r="A6451">
            <v>104241</v>
          </cell>
          <cell r="B6451" t="str">
            <v>EMBOÇO OU MASSA ÚNICA EM ARGAMASSA TRAÇO 1:2:8, PREPARO MECÂNICA COM BETONEIRA 400 L, APLICADA MANUALMENTE EM PANOS DE FACHADA SEM PRESENÇA DE VÃOS, ESPESSURA DE 45 MM, ACESSO POR ANDAIME. AF_08/2022</v>
          </cell>
        </row>
        <row r="6452">
          <cell r="A6452">
            <v>104245</v>
          </cell>
          <cell r="B6452" t="str">
            <v>EMBOÇO OU MASSA ÚNICA EM ARGAMASSA TRAÇO 1:2:8, PREPARO MECÂNICA COM BETONEIRA 400 L, APLICADA MANUALMENTE EM PANOS DE FACHADA SEM PRESENÇA DE VÃOS, ESPESSURA DE 50 MM, ACESSO POR ANDAIME. AF_08/2022</v>
          </cell>
        </row>
        <row r="6453">
          <cell r="A6453">
            <v>104249</v>
          </cell>
          <cell r="B6453" t="str">
            <v>EMBOÇO OU MASSA ÚNICA EM ARGAMASSA TRAÇO 1:2:8, PREPARO MECÂNICA COM BETONEIRA 400 L, APLICADA MANUALMENTE EM SUPERFÍCIES EXTERNAS DA SACADA, ESPESSURA DE 25 MM, ACESSO POR ANDAIME, SEM USO DE TELA METÁLICA. AF_08/2022</v>
          </cell>
        </row>
        <row r="6454">
          <cell r="A6454">
            <v>104253</v>
          </cell>
          <cell r="B6454" t="str">
            <v>EMBOÇO OU MASSA ÚNICA EM ARGAMASSA TRAÇO 1:2:8, PREPARO MECÂNICA COM BETONEIRA 400 L, APLICADA MANUALMENTE EM SUPERFÍCIES EXTERNAS DA SACADA, ESPESSURA DE 35 MM, ACESSO POR ANDAIME, SEM USO DE TELA METÁLICA. AF_08/2022</v>
          </cell>
        </row>
        <row r="6455">
          <cell r="A6455">
            <v>104256</v>
          </cell>
          <cell r="B6455" t="str">
            <v>EMBOÇO OU MASSA ÚNICA EM ARGAMASSA TRAÇO 1:2:8, PREPARO MECÂNICO COM BETONEIRA 400 L, APLICADA COM PROJETOR TIPO CANEQUINHA EM SUPERFÍCIES EXTERNAS DA SACADA, ESPESSURA DE 35 MM, ACESSO POR ANDAIME, SEM USO DE TELA METÁLICA. AF_08/2022</v>
          </cell>
        </row>
        <row r="6456">
          <cell r="A6456">
            <v>104260</v>
          </cell>
          <cell r="B6456" t="str">
            <v>EMBOÇO OU MASSA ÚNICA EM ARGAMASSA TRAÇO 1:2:8, PREPARO MECÂNICO COM BETONEIRA 400 L, APLICADA COM PROJETOR TIPO CANEQUINHA EM SUPERFÍCIES EXTERNAS DA SACADA, ESPESSURA DE 45 MM, ACESSO POR ANDAIME, SEM USO DE TELA METÁLICA. AF_08/2022</v>
          </cell>
        </row>
        <row r="6457">
          <cell r="A6457">
            <v>104264</v>
          </cell>
          <cell r="B6457" t="str">
            <v>EMBOÇO OU MASSA ÚNICA EM ARGAMASSA TRAÇO 1:2:8, PREPARO MECÂNICO COM BETONEIRA 400 L, APLICADA COM PROJETOR TIPO CANEQUINHA EM SUPERFÍCIES EXTERNAS DA SACADA, ESPESSURA DE 50 MM, ACESSO POR ANDAIME, SEM USO DE TELA METÁLICA. AF_08/2022</v>
          </cell>
        </row>
        <row r="6458">
          <cell r="A6458">
            <v>87792</v>
          </cell>
          <cell r="B6458" t="str">
            <v>EMBOÇO OU MASSA ÚNICA EM ARGAMASSA TRAÇO 1:2:8, PREPARO MECÂNICO COM BETONEIRA 400 L, APLICADA MANUALMENTE EM PANOS CEGOS DE FACHADA (SEM PRESENÇA DE VÃOS), ESPESSURA DE 25 MM. AF_08/2022</v>
          </cell>
        </row>
        <row r="6459">
          <cell r="A6459">
            <v>87797</v>
          </cell>
          <cell r="B6459" t="str">
            <v>EMBOÇO OU MASSA ÚNICA EM ARGAMASSA TRAÇO 1:2:8, PREPARO MECÂNICO COM BETONEIRA 400 L, APLICADA MANUALMENTE EM PANOS CEGOS DE FACHADA (SEM PRESENÇA DE VÃOS), ESPESSURA DE 35 MM. AF_08/2022</v>
          </cell>
        </row>
        <row r="6460">
          <cell r="A6460">
            <v>87801</v>
          </cell>
          <cell r="B6460" t="str">
            <v>EMBOÇO OU MASSA ÚNICA EM ARGAMASSA TRAÇO 1:2:8, PREPARO MECÂNICO COM BETONEIRA 400 L, APLICADA MANUALMENTE EM PANOS CEGOS DE FACHADA (SEM PRESENÇA DE VÃOS), ESPESSURA DE 45 MM. AF_08/2022</v>
          </cell>
        </row>
        <row r="6461">
          <cell r="A6461">
            <v>87805</v>
          </cell>
          <cell r="B6461" t="str">
            <v>EMBOÇO OU MASSA ÚNICA EM ARGAMASSA TRAÇO 1:2:8, PREPARO MECÂNICO COM BETONEIRA 400 L, APLICADA MANUALMENTE EM PANOS CEGOS DE FACHADA (SEM PRESENÇA DE VÃOS), ESPESSURA MAIOR OU IGUAL A 50 MM. AF_08/2022</v>
          </cell>
        </row>
        <row r="6462">
          <cell r="A6462">
            <v>87775</v>
          </cell>
          <cell r="B6462" t="str">
            <v>EMBOÇO OU MASSA ÚNICA EM ARGAMASSA TRAÇO 1:2:8, PREPARO MECÂNICO COM BETONEIRA 400 L, APLICADA MANUALMENTE EM PANOS DE FACHADA COM PRESENÇA DE VÃOS, ESPESSURA DE 25 MM. AF_08/2022</v>
          </cell>
        </row>
        <row r="6463">
          <cell r="A6463">
            <v>87779</v>
          </cell>
          <cell r="B6463" t="str">
            <v>EMBOÇO OU MASSA ÚNICA EM ARGAMASSA TRAÇO 1:2:8, PREPARO MECÂNICO COM BETONEIRA 400 L, APLICADA MANUALMENTE EM PANOS DE FACHADA COM PRESENÇA DE VÃOS, ESPESSURA DE 35 MM. AF_08/2022</v>
          </cell>
        </row>
        <row r="6464">
          <cell r="A6464">
            <v>87784</v>
          </cell>
          <cell r="B6464" t="str">
            <v>EMBOÇO OU MASSA ÚNICA EM ARGAMASSA TRAÇO 1:2:8, PREPARO MECÂNICO COM BETONEIRA 400 L, APLICADA MANUALMENTE EM PANOS DE FACHADA COM PRESENÇA DE VÃOS, ESPESSURA DE 45 MM. AF_08/2022</v>
          </cell>
        </row>
        <row r="6465">
          <cell r="A6465">
            <v>87788</v>
          </cell>
          <cell r="B6465" t="str">
            <v>EMBOÇO OU MASSA ÚNICA EM ARGAMASSA TRAÇO 1:2:8, PREPARO MECÂNICO COM BETONEIRA 400 L, APLICADA MANUALMENTE EM PANOS DE FACHADA COM PRESENÇA DE VÃOS, ESPESSURA MAIOR OU IGUAL A 50 MM. AF_08/2022</v>
          </cell>
        </row>
        <row r="6466">
          <cell r="A6466">
            <v>87809</v>
          </cell>
          <cell r="B6466" t="str">
            <v>EMBOÇO OU MASSA ÚNICA EM ARGAMASSA TRAÇO 1:2:8, PREPARO MECÂNICO COM BETONEIRA 400 L, APLICADA MANUALMENTE EM SUPERFÍCIES EXTERNAS DA SACADA, ESPESSURA DE 25 MM, SEM USO DE TELA METÁLICA DE REFORÇO CONTRA FISSURAÇÃO. AF_08/2022</v>
          </cell>
        </row>
        <row r="6467">
          <cell r="A6467">
            <v>87813</v>
          </cell>
          <cell r="B6467" t="str">
            <v>EMBOÇO OU MASSA ÚNICA EM ARGAMASSA TRAÇO 1:2:8, PREPARO MECÂNICO COM BETONEIRA 400 L, APLICADA MANUALMENTE EM SUPERFÍCIES EXTERNAS DA SACADA, ESPESSURA DE 35 MM, SEM USO DE TELA METÁLICA DE REFORÇO CONTRA FISSURAÇÃO. AF_08/2022</v>
          </cell>
        </row>
        <row r="6468">
          <cell r="A6468">
            <v>104257</v>
          </cell>
          <cell r="B6468" t="str">
            <v>EMBOÇO OU MASSA ÚNICA EM ARGAMASSA TRAÇO 1:2:8, PREPARO MECÂNICO COM BETONEIRA 400 L, APLICADA MANUALMENTE EM SUPERFÍCIES EXTERNAS DA SACADA, ESPESSURA DE 45 MM, ACESSO POR ANDAIME, SEM USO DE TELA METÁLICA. AF_08/2022</v>
          </cell>
        </row>
        <row r="6469">
          <cell r="A6469">
            <v>87817</v>
          </cell>
          <cell r="B6469" t="str">
            <v>EMBOÇO OU MASSA ÚNICA EM ARGAMASSA TRAÇO 1:2:8, PREPARO MECÂNICO COM BETONEIRA 400 L, APLICADA MANUALMENTE EM SUPERFÍCIES EXTERNAS DA SACADA, ESPESSURA DE 45 MM, SEM USO DE TELA METÁLICA DE REFORÇO CONTRA FISSURAÇÃO. AF_08/2022</v>
          </cell>
        </row>
        <row r="6470">
          <cell r="A6470">
            <v>104261</v>
          </cell>
          <cell r="B6470" t="str">
            <v>EMBOÇO OU MASSA ÚNICA EM ARGAMASSA TRAÇO 1:2:8, PREPARO MECÂNICO COM BETONEIRA 400 L, APLICADA MANUALMENTE EM SUPERFÍCIES EXTERNAS DA SACADA, ESPESSURA DE 50 MM, ACESSO POR ANDAIME, SEM USO DE TELA METÁLICA. AF_08/2022</v>
          </cell>
        </row>
        <row r="6471">
          <cell r="A6471">
            <v>87821</v>
          </cell>
          <cell r="B6471" t="str">
            <v>EMBOÇO OU MASSA ÚNICA EM ARGAMASSA TRAÇO 1:2:8, PREPARO MECÂNICO COM BETONEIRA 400 L, APLICADA MANUALMENTE EM SUPERFÍCIES EXTERNAS DA SACADA, ESPESSURA MAIOR OU IGUAL A 50 MM, SEM USO DE TELA METÁLICA DE REFORÇO CONTRA FISSURAÇÃO. AF_08/2022</v>
          </cell>
        </row>
        <row r="6472">
          <cell r="A6472">
            <v>87825</v>
          </cell>
          <cell r="B6472" t="str">
            <v>EMBOÇO OU MASSA ÚNICA EM ARGAMASSA TRAÇO 1:2:8, PREPARO MECÂNICO COM BETONEIRA 400 L, APLICADA MANUALMENTE NAS PAREDES INTERNAS DA SACADA, ESPESSURA DE 25 MM, SEM USO DE TELA METÁLICA DE REFORÇO CONTRA FISSURAÇÃO. AF_08/2022</v>
          </cell>
        </row>
        <row r="6473">
          <cell r="A6473">
            <v>87829</v>
          </cell>
          <cell r="B6473" t="str">
            <v>EMBOÇO OU MASSA ÚNICA EM ARGAMASSA TRAÇO 1:2:8, PREPARO MECÂNICO COM BETONEIRA 400 L, APLICADA MANUALMENTE NAS PAREDES INTERNAS DA SACADA, ESPESSURA DE 35 MM, SEM USO DE TELA METÁLICA DE REFORÇO CONTRA FISSURAÇÃO. AF_08/2022</v>
          </cell>
        </row>
        <row r="6474">
          <cell r="A6474">
            <v>87557</v>
          </cell>
          <cell r="B6474" t="str">
            <v>EMBOÇO, EM ARGAMASSA INDUSTRIALIZADA, PREPARO MECÂNICO, APLICADO COM EQUIPAMENTO DE MISTURA E PROJEÇÃO DE ARGAMASSA EM PAREDES INTERNAS, E = 10MM, COM TALISCAS. AF_03/2024</v>
          </cell>
        </row>
        <row r="6475">
          <cell r="A6475">
            <v>87539</v>
          </cell>
          <cell r="B6475" t="str">
            <v>EMBOÇO, EM ARGAMASSA INDUSTRIALIZADA, PREPARO MECÂNICO, APLICADO COM EQUIPAMENTO DE MISTURA E PROJEÇÃO DE ARGAMASSA EM PAREDES INTERNAS, E = 17,5MM, COM TALISCAS. AF_03/2024</v>
          </cell>
        </row>
        <row r="6476">
          <cell r="A6476">
            <v>104972</v>
          </cell>
          <cell r="B6476" t="str">
            <v>EMBOÇO, EM ARGAMASSA TRAÇO 1:2:8, PREPARO MANUAL, APLICADO MANUALMENTE EM PAREDES INTERNAS DE AMBIENTES COM PÉ-DIREITO DUPLO E ÁREA ENTRE 5M² E 10M², E = 10MM, COM TALISCAS. AF_03/2024</v>
          </cell>
        </row>
        <row r="6477">
          <cell r="A6477">
            <v>104954</v>
          </cell>
          <cell r="B6477" t="str">
            <v>EMBOÇO, EM ARGAMASSA TRAÇO 1:2:8, PREPARO MANUAL, APLICADO MANUALMENTE EM PAREDES INTERNAS DE AMBIENTES COM PÉ-DIREITO DUPLO E ÁREA ENTRE 5M² E 10M², E = 17,5MM, COM TALISCAS. AF_03/2024</v>
          </cell>
        </row>
        <row r="6478">
          <cell r="A6478">
            <v>104976</v>
          </cell>
          <cell r="B6478" t="str">
            <v>EMBOÇO, EM ARGAMASSA TRAÇO 1:2:8, PREPARO MANUAL, APLICADO MANUALMENTE EM PAREDES INTERNAS DE AMBIENTES COM PÉ-DIREITO DUPLO E ÁREA MAIOR QUE 10M², E = 10MM, COM TALISCAS. AF_03/2024</v>
          </cell>
        </row>
        <row r="6479">
          <cell r="A6479">
            <v>104966</v>
          </cell>
          <cell r="B6479" t="str">
            <v>EMBOÇO, EM ARGAMASSA TRAÇO 1:2:8, PREPARO MANUAL, APLICADO MANUALMENTE EM PAREDES INTERNAS DE AMBIENTES COM PÉ-DIREITO DUPLO E ÁREA MAIOR QUE 10M², E = 17,5MM, COM TALISCAS. AF_03/2024</v>
          </cell>
        </row>
        <row r="6480">
          <cell r="A6480">
            <v>104968</v>
          </cell>
          <cell r="B6480" t="str">
            <v>EMBOÇO, EM ARGAMASSA TRAÇO 1:2:8, PREPARO MANUAL, APLICADO MANUALMENTE EM PAREDES INTERNAS DE AMBIENTES COM PÉ-DIREITO DUPLO E ÁREA MENOR QUE 5M², E = 10MM, COM TALISCAS. AF_03/2024</v>
          </cell>
        </row>
        <row r="6481">
          <cell r="A6481">
            <v>104962</v>
          </cell>
          <cell r="B6481" t="str">
            <v>EMBOÇO, EM ARGAMASSA TRAÇO 1:2:8, PREPARO MANUAL, APLICADO MANUALMENTE EM PAREDES INTERNAS DE AMBIENTES COM PÉ-DIREITO DUPLO E ÁREA MENOR QUE 5M², E = 17,5MM, COM TALISCAS. AF_03/2024</v>
          </cell>
        </row>
        <row r="6482">
          <cell r="A6482">
            <v>87550</v>
          </cell>
          <cell r="B6482" t="str">
            <v>EMBOÇO, EM ARGAMASSA TRAÇO 1:2:8, PREPARO MANUAL, APLICADO MANUALMENTE EM PAREDES INTERNAS DE AMBIENTES COM ÁREA ENTRE 5M² E 10M², E = 10MM, COM TALISCAS. AF_03/2024</v>
          </cell>
        </row>
        <row r="6483">
          <cell r="A6483">
            <v>87532</v>
          </cell>
          <cell r="B6483" t="str">
            <v>EMBOÇO, EM ARGAMASSA TRAÇO 1:2:8, PREPARO MANUAL, APLICADO MANUALMENTE EM PAREDES INTERNAS DE AMBIENTES COM ÁREA ENTRE 5M² E 10M², E = 17,5MM, COM TALISCAS. AF_03/2024</v>
          </cell>
        </row>
        <row r="6484">
          <cell r="A6484">
            <v>87554</v>
          </cell>
          <cell r="B6484" t="str">
            <v>EMBOÇO, EM ARGAMASSA TRAÇO 1:2:8, PREPARO MANUAL, APLICADO MANUALMENTE EM PAREDES INTERNAS DE AMBIENTES COM ÁREA MAIOR QUE 10M², E = 10MM, COM TALISCAS. AF_03/2024</v>
          </cell>
        </row>
        <row r="6485">
          <cell r="A6485">
            <v>87536</v>
          </cell>
          <cell r="B6485" t="str">
            <v>EMBOÇO, EM ARGAMASSA TRAÇO 1:2:8, PREPARO MANUAL, APLICADO MANUALMENTE EM PAREDES INTERNAS DE AMBIENTES COM ÁREA MAIOR QUE 10M², E = 17,5MM, COM TALISCAS. AF_03/2024</v>
          </cell>
        </row>
        <row r="6486">
          <cell r="A6486">
            <v>87528</v>
          </cell>
          <cell r="B6486" t="str">
            <v>EMBOÇO, EM ARGAMASSA TRAÇO 1:2:8, PREPARO MANUAL, APLICADO MANUALMENTE EM PAREDES INTERNAS DE AMBIENTES COM ÁREA MENOR QUE 5M², E = 17,5MM, COM TALISCAS. AF_03/2024</v>
          </cell>
        </row>
        <row r="6487">
          <cell r="A6487">
            <v>87546</v>
          </cell>
          <cell r="B6487" t="str">
            <v>EMBOÇO, EM ARGAMASSA TRAÇO 1:2:8, PREPARO MANUAL, APLICADO MANUALMENTE EM PAREDES INTERNAS, PARA AMBIENTES COM ÁREA MENOR QUE 5M², E = 10MM, COM TALISCAS. AF_03/2024</v>
          </cell>
        </row>
        <row r="6488">
          <cell r="A6488">
            <v>104971</v>
          </cell>
          <cell r="B6488" t="str">
            <v>EMBOÇO, EM ARGAMASSA TRAÇO 1:2:8, PREPARO MECÂNICO, APLICADO MANUALMENTE EM PAREDES INTERNAS DE AMBIENTES COM PÉ-DIREITO DUPLO E ÁREA ENTRE 5M² E 10M², E = 10MM, COM TALISCAS. AF_03/2024</v>
          </cell>
        </row>
        <row r="6489">
          <cell r="A6489">
            <v>104965</v>
          </cell>
          <cell r="B6489" t="str">
            <v>EMBOÇO, EM ARGAMASSA TRAÇO 1:2:8, PREPARO MECÂNICO, APLICADO MANUALMENTE EM PAREDES INTERNAS DE AMBIENTES COM PÉ-DIREITO DUPLO E ÁREA ENTRE 5M² E 10M², E = 17,5MM, COM TALISCAS. AF_03/2024</v>
          </cell>
        </row>
        <row r="6490">
          <cell r="A6490">
            <v>104975</v>
          </cell>
          <cell r="B6490" t="str">
            <v>EMBOÇO, EM ARGAMASSA TRAÇO 1:2:8, PREPARO MECÂNICO, APLICADO MANUALMENTE EM PAREDES INTERNAS DE AMBIENTES COM PÉ-DIREITO DUPLO E ÁREA MAIOR QUE 10M², E = 10MM, COM TALISCAS. AF_03/2024</v>
          </cell>
        </row>
        <row r="6491">
          <cell r="A6491">
            <v>104957</v>
          </cell>
          <cell r="B6491" t="str">
            <v>EMBOÇO, EM ARGAMASSA TRAÇO 1:2:8, PREPARO MECÂNICO, APLICADO MANUALMENTE EM PAREDES INTERNAS DE AMBIENTES COM PÉ-DIREITO DUPLO E ÁREA MAIOR QUE 10M², E = 17,5MM, COM TALISCAS. AF_03/2024</v>
          </cell>
        </row>
        <row r="6492">
          <cell r="A6492">
            <v>104967</v>
          </cell>
          <cell r="B6492" t="str">
            <v>EMBOÇO, EM ARGAMASSA TRAÇO 1:2:8, PREPARO MECÂNICO, APLICADO MANUALMENTE EM PAREDES INTERNAS DE AMBIENTES COM PÉ-DIREITO DUPLO E ÁREA MENOR QUE 5M², E = 10MM, COM TALISCAS. AF_03/2024</v>
          </cell>
        </row>
        <row r="6493">
          <cell r="A6493">
            <v>104961</v>
          </cell>
          <cell r="B6493" t="str">
            <v>EMBOÇO, EM ARGAMASSA TRAÇO 1:2:8, PREPARO MECÂNICO, APLICADO MANUALMENTE EM PAREDES INTERNAS DE AMBIENTES COM PÉ-DIREITO DUPLO E ÁREA MENOR QUE 5M², E = 17,5MM, COM TALISCAS. AF_03/2024</v>
          </cell>
        </row>
        <row r="6494">
          <cell r="A6494">
            <v>87549</v>
          </cell>
          <cell r="B6494" t="str">
            <v>EMBOÇO, EM ARGAMASSA TRAÇO 1:2:8, PREPARO MECÂNICO, APLICADO MANUALMENTE EM PAREDES INTERNAS DE AMBIENTES COM ÁREA ENTRE 5M² E 10M², E = 10MM, COM TALISCAS. AF_03/2024</v>
          </cell>
        </row>
        <row r="6495">
          <cell r="A6495">
            <v>87531</v>
          </cell>
          <cell r="B6495" t="str">
            <v>EMBOÇO, EM ARGAMASSA TRAÇO 1:2:8, PREPARO MECÂNICO, APLICADO MANUALMENTE EM PAREDES INTERNAS DE AMBIENTES COM ÁREA ENTRE 5M² E 10M², E = 17,5MM, COM TALISCAS. AF_03/2024</v>
          </cell>
        </row>
        <row r="6496">
          <cell r="A6496">
            <v>87553</v>
          </cell>
          <cell r="B6496" t="str">
            <v>EMBOÇO, EM ARGAMASSA TRAÇO 1:2:8, PREPARO MECÂNICO, APLICADO MANUALMENTE EM PAREDES INTERNAS DE AMBIENTES COM ÁREA MAIOR QUE 10M², E = 10MM, COM TALISCAS. AF_03/2024</v>
          </cell>
        </row>
        <row r="6497">
          <cell r="A6497">
            <v>87535</v>
          </cell>
          <cell r="B6497" t="str">
            <v>EMBOÇO, EM ARGAMASSA TRAÇO 1:2:8, PREPARO MECÂNICO, APLICADO MANUALMENTE EM PAREDES INTERNAS DE AMBIENTES COM ÁREA MAIOR QUE 10M², E = 17,5MM, COM TALISCAS. AF_03/2024</v>
          </cell>
        </row>
        <row r="6498">
          <cell r="A6498">
            <v>87527</v>
          </cell>
          <cell r="B6498" t="str">
            <v>EMBOÇO, EM ARGAMASSA TRAÇO 1:2:8, PREPARO MECÂNICO, APLICADO MANUALMENTE EM PAREDES INTERNAS DE AMBIENTES COM ÁREA MENOR QUE 5M², E =17,5MM, COM TALISCAS. AF_03/2024</v>
          </cell>
        </row>
        <row r="6499">
          <cell r="A6499">
            <v>87545</v>
          </cell>
          <cell r="B6499" t="str">
            <v>EMBOÇO, EM ARGAMASSA TRAÇO 1:2:8, PREPARO MECÂNICO, APLICADO MANUALMENTE EM PAREDES INTERNAS, PARA AMBIENTES COM ÁREA MENOR QUE 5M², E = 10MM, COM TALISCAS. AF_03/2024</v>
          </cell>
        </row>
        <row r="6500">
          <cell r="A6500">
            <v>104960</v>
          </cell>
          <cell r="B6500" t="str">
            <v>MASSA ÚNICA, EM ARGAMASSA INDUSTRIALIZADA, PREPARO MECÂNICO, APLICADA COM EQUIPAMENTO DE MISTURA E PROJEÇÃO DE ARGAMASSA EM PAREDES INTERNAS, E = 10MM, COM TALISCAS. AF_03/2024</v>
          </cell>
        </row>
        <row r="6501">
          <cell r="A6501">
            <v>87561</v>
          </cell>
          <cell r="B6501" t="str">
            <v>MASSA ÚNICA, EM ARGAMASSA INDUSTRIALIZADA, PREPARO MECÂNICO, APLICADA COM EQUIPAMENTO DE MISTURA E PROJEÇÃO DE ARGAMASSA EM PAREDES INTERNAS, E = 10MM, SEM TALISCAS. AF_03/2024</v>
          </cell>
        </row>
        <row r="6502">
          <cell r="A6502">
            <v>104953</v>
          </cell>
          <cell r="B6502" t="str">
            <v>MASSA ÚNICA, EM ARGAMASSA INDUSTRIALIZADA, PREPARO MECÂNICO, APLICADA COM EQUIPAMENTO DE MISTURA E PROJEÇÃO DE ARGAMASSA EM PAREDES INTERNAS, E = 17,5MM, COM TALISCAS. AF_03/2024</v>
          </cell>
        </row>
        <row r="6503">
          <cell r="A6503">
            <v>87543</v>
          </cell>
          <cell r="B6503" t="str">
            <v>MASSA ÚNICA, EM ARGAMASSA INDUSTRIALIZADA, PREPARO MECÂNICO, APLICADA COM EQUIPAMENTO DE MISTURA E PROJEÇÃO DE ARGAMASSA EM PAREDES INTERNAS, E = 5MM, SEM TALISCAS. AF_03/2024</v>
          </cell>
        </row>
        <row r="6504">
          <cell r="A6504">
            <v>104959</v>
          </cell>
          <cell r="B6504" t="str">
            <v>MASSA ÚNICA, EM ARGAMASSA TRAÇO 1:2:8 PREPARO MANUAL, APLICADA MANUALMENTE EM PAREDES INTERNAS DE AMBIENTES COM ÁREA MAIOR QUE 10M², E = 10MM, COM TALISCAS. AF_03/2024</v>
          </cell>
        </row>
        <row r="6505">
          <cell r="A6505">
            <v>104958</v>
          </cell>
          <cell r="B6505" t="str">
            <v>MASSA ÚNICA, EM ARGAMASSA TRAÇO 1:2:8 PREPARO MECÂNICO, APLICADA MANUALMENTE EM PAREDES INTERNAS DE AMBIENTES COM ÁREA MAIOR QUE 10M², E = 10MM, COM TALISCAS. AF_03/2024</v>
          </cell>
        </row>
        <row r="6506">
          <cell r="A6506">
            <v>104970</v>
          </cell>
          <cell r="B6506" t="str">
            <v>MASSA ÚNICA, EM ARGAMASSA TRAÇO 1:2:8, PREPARO MANUAL, APLICADA MANUALMENTE EM PAREDES INTERNAS DE AMBIENTES COM PÉ-DIREITO DUPLO E ÁREA ENTRE 5M² E 10M², E = 10MM, COM TALISCAS. AF_03/2024</v>
          </cell>
        </row>
        <row r="6507">
          <cell r="A6507">
            <v>104964</v>
          </cell>
          <cell r="B6507" t="str">
            <v>MASSA ÚNICA, EM ARGAMASSA TRAÇO 1:2:8, PREPARO MANUAL, APLICADA MANUALMENTE EM PAREDES INTERNAS DE AMBIENTES COM PÉ-DIREITO DUPLO E ÁREA ENTRE 5M² E 10M², E = 17,5MM, COM TALISCAS. AF_03/2024</v>
          </cell>
        </row>
        <row r="6508">
          <cell r="A6508">
            <v>104956</v>
          </cell>
          <cell r="B6508" t="str">
            <v>MASSA ÚNICA, EM ARGAMASSA TRAÇO 1:2:8, PREPARO MANUAL, APLICADA MANUALMENTE EM PAREDES INTERNAS DE AMBIENTES COM PÉ-DIREITO DUPLO E ÁREA MAIOR QUE 10M², E = 17,5MM, COM TALISCAS. AF_03/2024</v>
          </cell>
        </row>
        <row r="6509">
          <cell r="A6509">
            <v>104974</v>
          </cell>
          <cell r="B6509" t="str">
            <v>MASSA ÚNICA, EM ARGAMASSA TRAÇO 1:2:8, PREPARO MANUAL, APLICADA MANUALMENTE EM PAREDES INTERNAS DE AMBIENTES COM PÉ-DIREITO DUPLO ÁREA MAIOR QUE 10M², E = 10MM, COM TALISCAS. AF_03/2024</v>
          </cell>
        </row>
        <row r="6510">
          <cell r="A6510">
            <v>87548</v>
          </cell>
          <cell r="B6510" t="str">
            <v>MASSA ÚNICA, EM ARGAMASSA TRAÇO 1:2:8, PREPARO MANUAL, APLICADA MANUALMENTE EM PAREDES INTERNAS DE AMBIENTES COM ÁREA ENTRE 5M² E 10M², E = 10MM, COM TALISCAS. AF_03/2024</v>
          </cell>
        </row>
        <row r="6511">
          <cell r="A6511">
            <v>87530</v>
          </cell>
          <cell r="B6511" t="str">
            <v>MASSA ÚNICA, EM ARGAMASSA TRAÇO 1:2:8, PREPARO MANUAL, APLICADA MANUALMENTE EM PAREDES INTERNAS DE AMBIENTES COM ÁREA ENTRE 5M² E 10M², E = 17,5MM, COM TALISCAS. AF_03/2024</v>
          </cell>
        </row>
        <row r="6512">
          <cell r="A6512">
            <v>104952</v>
          </cell>
          <cell r="B6512" t="str">
            <v>MASSA ÚNICA, EM ARGAMASSA TRAÇO 1:2:8, PREPARO MANUAL, APLICADA MANUALMENTE EM PAREDES INTERNAS DE AMBIENTES COM ÁREA MAIOR QUE 10M², E = 17,5MM, COM TALISCAS. AF_03/2024</v>
          </cell>
        </row>
        <row r="6513">
          <cell r="A6513">
            <v>104969</v>
          </cell>
          <cell r="B6513" t="str">
            <v>MASSA ÚNICA, EM ARGAMASSA TRAÇO 1:2:8, PREPARO MECÂNICO, APLICADA MANUALMENTE EM PAREDES INTERNAS DE AMBIENTES COM PÉ-DIREITO DUPLO E ÁREA ENTRE 5M² E 10M², E = 10MM, COM TALISCAS. AF_03/2024</v>
          </cell>
        </row>
        <row r="6514">
          <cell r="A6514">
            <v>104963</v>
          </cell>
          <cell r="B6514" t="str">
            <v>MASSA ÚNICA, EM ARGAMASSA TRAÇO 1:2:8, PREPARO MECÂNICO, APLICADA MANUALMENTE EM PAREDES INTERNAS DE AMBIENTES COM PÉ-DIREITO DUPLO E ÁREA ENTRE 5M² E 10M², E = 17,5MM, COM TALISCAS. AF_03/2024</v>
          </cell>
        </row>
        <row r="6515">
          <cell r="A6515">
            <v>104955</v>
          </cell>
          <cell r="B6515" t="str">
            <v>MASSA ÚNICA, EM ARGAMASSA TRAÇO 1:2:8, PREPARO MECÂNICO, APLICADA MANUALMENTE EM PAREDES INTERNAS DE AMBIENTES COM PÉ-DIREITO DUPLO E ÁREA MAIOR QUE 10M², E = 17,5MM, COM TALISCAS. AF_03/2024</v>
          </cell>
        </row>
        <row r="6516">
          <cell r="A6516">
            <v>104973</v>
          </cell>
          <cell r="B6516" t="str">
            <v>MASSA ÚNICA, EM ARGAMASSA TRAÇO 1:2:8, PREPARO MECÂNICO, APLICADA MANUALMENTE EM PAREDES INTERNAS DE AMBIENTES COM PÉ-DIREITO DUPLO ÁREA MAIOR QUE 10M², E = 10MM, COM TALISCAS. AF_03/2024</v>
          </cell>
        </row>
        <row r="6517">
          <cell r="A6517">
            <v>87547</v>
          </cell>
          <cell r="B6517" t="str">
            <v>MASSA ÚNICA, EM ARGAMASSA TRAÇO 1:2:8, PREPARO MECÂNICO, APLICADA MANUALMENTE EM PAREDES INTERNAS DE AMBIENTES COM ÁREA ENTRE 5M² E 10M², E = 10MM, COM TALISCAS. AF_03/2024</v>
          </cell>
        </row>
        <row r="6518">
          <cell r="A6518">
            <v>87529</v>
          </cell>
          <cell r="B6518" t="str">
            <v>MASSA ÚNICA, EM ARGAMASSA TRAÇO 1:2:8, PREPARO MECÂNICO, APLICADA MANUALMENTE EM PAREDES INTERNAS DE AMBIENTES COM ÁREA ENTRE 5M² E 10M², E = 17,5MM, COM TALISCAS. AF_03/2024</v>
          </cell>
        </row>
        <row r="6519">
          <cell r="A6519">
            <v>104951</v>
          </cell>
          <cell r="B6519" t="str">
            <v>MASSA ÚNICA, EM ARGAMASSA TRAÇO 1:2:8, PREPARO MECÂNICO, APLICADA MANUALMENTE EM PAREDES INTERNAS DE AMBIENTES COM ÁREA MAIOR QUE 10M², E = 17,5MM, COM TALISCAS. AF_03/2024</v>
          </cell>
        </row>
        <row r="6520">
          <cell r="A6520">
            <v>104978</v>
          </cell>
          <cell r="B6520" t="str">
            <v>MASSA ÚNICA, EM ARGAMASSA TRAÇO 1:2:8, PREPARO MECÂNICO, APLICADA MANUALMENTE EM TETO DE AMBIENTES COM PAREDES EM PÉ-DIREITO DUPLO, E = 10MM, COM TALISCAS. AF_03/2024</v>
          </cell>
        </row>
        <row r="6521">
          <cell r="A6521">
            <v>104977</v>
          </cell>
          <cell r="B6521" t="str">
            <v>MASSA ÚNICA, EM ARGAMASSA TRAÇO 1:2:8, PREPARO MECÂNICO, APLICADA MANUALMENTE EM TETO DE AMBIENTES COM PAREDES EM PÉ-DIREITO DUPLO, E = 17,5MM, COM TALISCAS. AF_03/2024</v>
          </cell>
        </row>
        <row r="6522">
          <cell r="A6522">
            <v>90408</v>
          </cell>
          <cell r="B6522" t="str">
            <v>MASSA ÚNICA, EM ARGAMASSA TRAÇO 1:2:8, PREPARO MECÂNICO, APLICADA MANUALMENTE EM TETO, E = 10MM, COM TALISCAS. AF_03/2024</v>
          </cell>
        </row>
        <row r="6523">
          <cell r="A6523">
            <v>90406</v>
          </cell>
          <cell r="B6523" t="str">
            <v>MASSA ÚNICA, EM ARGAMASSA TRAÇO 1:2:8, PREPARO MECÂNICO, APLICADA MANUALMENTE EM TETO, E = 17,5MM, COM TALISCAS. AF_03/2024</v>
          </cell>
        </row>
        <row r="6524">
          <cell r="A6524">
            <v>103304</v>
          </cell>
          <cell r="B6524" t="str">
            <v>INSTALAÇÃO DE BANCO METÁLICO COM ENCOSTO, 1,60 M DE COMPRIMENTO, EM TUBO DE AÇO CARBONO COM PINTURA ELETROSTÁTICA, SOBRE PISO DE CONCRETO EXISTENTE. AF_11/2021</v>
          </cell>
        </row>
        <row r="6525">
          <cell r="A6525">
            <v>103307</v>
          </cell>
          <cell r="B6525" t="str">
            <v>INSTALAÇÃO DE LIXEIRA METÁLICA DUPLA, CAPACIDADE DE 60 L, EM TUBO DE AÇO CARBONO E CESTOS EM CHAPA DE AÇO COM PINTURA ELETROSTÁTICA, SOBRE PISO DE CONCRETO EXISTENTE. AF_11/2021</v>
          </cell>
        </row>
        <row r="6526">
          <cell r="A6526">
            <v>103310</v>
          </cell>
          <cell r="B6526" t="str">
            <v>INSTALAÇÃO DE LIXEIRA METÁLICA DUPLA, CAPACIDADE DE 60 L, EM TUBO DE AÇO CARBONO E CESTOS EM CHAPA DE AÇO COM PINTURA ELETROSTÁTICA, SOBRE SOLO. AF_11/2021</v>
          </cell>
        </row>
        <row r="6527">
          <cell r="A6527">
            <v>103314</v>
          </cell>
          <cell r="B6527" t="str">
            <v>INSTALAÇÃO DE PERGOLADO DE MADEIRA, EM MAÇARANDUBA, ANGELIM OU EQUIVALENTE DA REGIÃO, FIXADO COM CONCRETO SOBRE PISO DE CONCRETO EXISTENTE. AF_11/2021</v>
          </cell>
        </row>
        <row r="6528">
          <cell r="A6528">
            <v>103315</v>
          </cell>
          <cell r="B6528" t="str">
            <v>INSTALAÇÃO DE PERGOLADO DE MADEIRA, EM MAÇARANDUBA, ANGELIM OU EQUIVALENTE DA REGIÃO, FIXADO COM CONCRETO SOBRE SOLO. AF_11/2021</v>
          </cell>
        </row>
        <row r="6529">
          <cell r="A6529">
            <v>105188</v>
          </cell>
          <cell r="B6529" t="str">
            <v>REVESTIMENTO DECORATIVO MONOCAMADA EXECUTADO COM EQUIPAMENTO DE PROJEÇÃO EM FACHADA DE UM EDIFÍCIO DE ALVENARIA ESTRUTURAL E ACABAMENTO CHAPISCADO/FLOCADO. AF_03/2024</v>
          </cell>
        </row>
        <row r="6530">
          <cell r="A6530">
            <v>87841</v>
          </cell>
          <cell r="B6530" t="str">
            <v>REVESTIMENTO DECORATIVO MONOCAMADA EXECUTADO COM EQUIPAMENTO DE PROJEÇÃO EM FACHADA DE UM EDIFÍCIO DE ALVENARIA ESTRUTURAL E ACABAMENTO RASPADO. AF_03/2024</v>
          </cell>
        </row>
        <row r="6531">
          <cell r="A6531">
            <v>87853</v>
          </cell>
          <cell r="B6531" t="str">
            <v>REVESTIMENTO DECORATIVO MONOCAMADA EXECUTADO COM EQUIPAMENTO DE PROJEÇÃO EM FACHADA DE UM EDIFÍCIO DE ALVENARIA ESTRUTURAL E ACABAMENTO TRAVERTINO. AF_03/2024</v>
          </cell>
        </row>
        <row r="6532">
          <cell r="A6532">
            <v>105187</v>
          </cell>
          <cell r="B6532" t="str">
            <v>REVESTIMENTO DECORATIVO MONOCAMADA EXECUTADO COM EQUIPAMENTO DE PROJEÇÃO EM FACHADA DE UM EDIFÍCIO DE ESTRUTURA CONVENCIONAL E ACABAMENTO CHAPISCADO/FLOCADO. AF_03/2024</v>
          </cell>
        </row>
        <row r="6533">
          <cell r="A6533">
            <v>87840</v>
          </cell>
          <cell r="B6533" t="str">
            <v>REVESTIMENTO DECORATIVO MONOCAMADA EXECUTADO COM EQUIPAMENTO DE PROJEÇÃO EM FACHADA DE UM EDIFÍCIO DE ESTRUTURA CONVENCIONAL E ACABAMENTO RASPADO. AF_03/2024</v>
          </cell>
        </row>
        <row r="6534">
          <cell r="A6534">
            <v>87852</v>
          </cell>
          <cell r="B6534" t="str">
            <v>REVESTIMENTO DECORATIVO MONOCAMADA EXECUTADO COM EQUIPAMENTO DE PROJEÇÃO EM FACHADA DE UM EDIFÍCIO DE ESTRUTURA CONVENCIONAL E ACABAMENTO TRAVERTINO. AF_03/2024</v>
          </cell>
        </row>
        <row r="6535">
          <cell r="A6535">
            <v>105186</v>
          </cell>
          <cell r="B6535" t="str">
            <v>REVESTIMENTO DECORATIVO MONOCAMADA EXECUTADO MANUALMENTE EM FACHADA DE UM EDIFÍCIO DE ALVENARIA ESTRUTURAL E ACABAMENTO CHAPISCADO/FLOCADO. AF_03/2024</v>
          </cell>
        </row>
        <row r="6536">
          <cell r="A6536">
            <v>87839</v>
          </cell>
          <cell r="B6536" t="str">
            <v>REVESTIMENTO DECORATIVO MONOCAMADA EXECUTADO MANUALMENTE EM FACHADA DE UM EDIFÍCIO DE ALVENARIA ESTRUTURAL E ACABAMENTO RASPADO. AF_03/2024</v>
          </cell>
        </row>
        <row r="6537">
          <cell r="A6537">
            <v>87851</v>
          </cell>
          <cell r="B6537" t="str">
            <v>REVESTIMENTO DECORATIVO MONOCAMADA EXECUTADO MANUALMENTE EM FACHADA DE UM EDIFÍCIO DE ALVENARIA ESTRUTURAL E ACABAMENTO TRAVERTINO. AF_03/2024</v>
          </cell>
        </row>
        <row r="6538">
          <cell r="A6538">
            <v>105185</v>
          </cell>
          <cell r="B6538" t="str">
            <v>REVESTIMENTO DECORATIVO MONOCAMADA EXECUTADO MANUALMENTE EM FACHADA DE UM EDIFÍCIO DE ESTRUTURA CONVENCIONAL E ACABAMENTO CHAPISCADO/FLOCADO. AF_03/2024</v>
          </cell>
        </row>
        <row r="6539">
          <cell r="A6539">
            <v>87838</v>
          </cell>
          <cell r="B6539" t="str">
            <v>REVESTIMENTO DECORATIVO MONOCAMADA EXECUTADO MANUALMENTE EM FACHADA DE UM EDIFÍCIO DE ESTRUTURA CONVENCIONAL E ACABAMENTO RASPADO. AF_03/2024</v>
          </cell>
        </row>
        <row r="6540">
          <cell r="A6540">
            <v>87850</v>
          </cell>
          <cell r="B6540" t="str">
            <v>REVESTIMENTO DECORATIVO MONOCAMADA EXECUTADO MANUALMENTE EM FACHADA DE UM EDIFÍCIO DE ESTRUTURA CONVENCIONAL E ACABAMENTO TRAVERTINO. AF_03/2024</v>
          </cell>
        </row>
        <row r="6541">
          <cell r="A6541">
            <v>105110</v>
          </cell>
          <cell r="B6541" t="str">
            <v>ASCENSÃO DE GRUA ASCENSIONAL. AF_03/2024</v>
          </cell>
        </row>
        <row r="6542">
          <cell r="A6542">
            <v>105105</v>
          </cell>
          <cell r="B6542" t="str">
            <v>ASCENSÃO DE MINI GRUA. AF_03/2024</v>
          </cell>
        </row>
        <row r="6543">
          <cell r="A6543">
            <v>105103</v>
          </cell>
          <cell r="B6543" t="str">
            <v>ASCENSÃO E DESCIDA DE ELEVADOR DE CREMALHEIRA. AF_03/2024</v>
          </cell>
        </row>
        <row r="6544">
          <cell r="A6544">
            <v>105112</v>
          </cell>
          <cell r="B6544" t="str">
            <v>ASCENSÃO E DESCIDA DE GRUA FIXA. AF_03/2024</v>
          </cell>
        </row>
        <row r="6545">
          <cell r="A6545">
            <v>105104</v>
          </cell>
          <cell r="B6545" t="str">
            <v>MONTAGEM E DESMONTAGEM DE MINI GRUA. AF_03/2024</v>
          </cell>
        </row>
        <row r="6546">
          <cell r="A6546">
            <v>105107</v>
          </cell>
          <cell r="B6546" t="str">
            <v>MONTAGEM E DESMONTAGEM DE TRECHO INICIAL DE ELEVADOR DE CREMALHEIRA, CABINE DUPLA - EXCLUSO FUNDAÇÕES. AF_03/2024</v>
          </cell>
        </row>
        <row r="6547">
          <cell r="A6547">
            <v>105106</v>
          </cell>
          <cell r="B6547" t="str">
            <v>MONTAGEM E DESMONTAGEM DE TRECHO INICIAL DE ELEVADOR DE CREMALHEIRA, CABINE SIMPLES - EXCLUSO FUNDAÇÕES. AF_03/2024</v>
          </cell>
        </row>
        <row r="6548">
          <cell r="A6548">
            <v>105111</v>
          </cell>
          <cell r="B6548" t="str">
            <v>MONTAGEM E DESMONTAGEM DO TRECHO INICIAL DE GRUA FIXA (ALTURA LIVRE) - EXCLUSO FUNDAÇÕES. AF_03/2024</v>
          </cell>
        </row>
        <row r="6549">
          <cell r="A6549">
            <v>98520</v>
          </cell>
          <cell r="B6549" t="str">
            <v>APLICAÇÃO DE ADUBO EM SOLO. AF_07/2024</v>
          </cell>
        </row>
        <row r="6550">
          <cell r="A6550">
            <v>98521</v>
          </cell>
          <cell r="B6550" t="str">
            <v>APLICAÇÃO DE CALCÁRIO PARA CORREÇÃO DO PH DO SOLO. AF_07/2024</v>
          </cell>
        </row>
        <row r="6551">
          <cell r="A6551">
            <v>105521</v>
          </cell>
          <cell r="B6551" t="str">
            <v>ESPALHAMENTO DE TERRA VEGETAL PARA O PLANTIO. AF_07/2024</v>
          </cell>
        </row>
        <row r="6552">
          <cell r="A6552">
            <v>98509</v>
          </cell>
          <cell r="B6552" t="str">
            <v>PLANTIO DE ARBUSTO OU CERCA VIVA. AF_07/2024</v>
          </cell>
        </row>
        <row r="6553">
          <cell r="A6553">
            <v>98505</v>
          </cell>
          <cell r="B6553" t="str">
            <v>PLANTIO DE FORRAÇÃO. AF_07/2024</v>
          </cell>
        </row>
        <row r="6554">
          <cell r="A6554">
            <v>98504</v>
          </cell>
          <cell r="B6554" t="str">
            <v>PLANTIO DE GRAMA BATATAIS EM PLACAS. AF_07/2024</v>
          </cell>
        </row>
        <row r="6555">
          <cell r="A6555">
            <v>98503</v>
          </cell>
          <cell r="B6555" t="str">
            <v>PLANTIO DE GRAMA EM PAVIMENTO CONCREGRAMA. AF_07/2024</v>
          </cell>
        </row>
        <row r="6556">
          <cell r="A6556">
            <v>103946</v>
          </cell>
          <cell r="B6556" t="str">
            <v>PLANTIO DE GRAMA ESMERALDA OU SÃO CARLOS OU CURITIBANA, EM PLACAS. AF_07/2024</v>
          </cell>
        </row>
        <row r="6557">
          <cell r="A6557">
            <v>98516</v>
          </cell>
          <cell r="B6557" t="str">
            <v>PLANTIO DE PALMEIRA COM ALTURA DE MUDA MENOR OU IGUAL A 2,00 M . AF_07/2024</v>
          </cell>
        </row>
        <row r="6558">
          <cell r="A6558">
            <v>98511</v>
          </cell>
          <cell r="B6558" t="str">
            <v>PLANTIO DE ÁRVORE ORNAMENTAL COM ALTURA DE MUDA MAIOR QUE 2,00 M E MENOR OU IGUAL A 4,00 M . AF_07/2024</v>
          </cell>
        </row>
        <row r="6559">
          <cell r="A6559">
            <v>98510</v>
          </cell>
          <cell r="B6559" t="str">
            <v>PLANTIO DE ÁRVORE ORNAMENTAL COM ALTURA DE MUDA MENOR OU IGUAL A 2,00 M . AF_07/2024</v>
          </cell>
        </row>
        <row r="6560">
          <cell r="A6560">
            <v>98519</v>
          </cell>
          <cell r="B6560" t="str">
            <v>REVOLVIMENTO E LIMPEZA MANUAL DE SOLO. AF_07/2024</v>
          </cell>
        </row>
        <row r="6561">
          <cell r="A6561">
            <v>91599</v>
          </cell>
          <cell r="B6561" t="str">
            <v>ARMAÇÃO DO SISTEMA DE PAREDES DE CONCRETO, EXECUTADA COMO ARMADURA NEGATIVA DE LAJES, TELA L-159. AF_12/2024</v>
          </cell>
        </row>
        <row r="6562">
          <cell r="A6562">
            <v>91597</v>
          </cell>
          <cell r="B6562" t="str">
            <v>ARMAÇÃO DO SISTEMA DE PAREDES DE CONCRETO, EXECUTADA COMO ARMADURA NEGATIVA DE LAJES, TELA T-196. AF_12/2024</v>
          </cell>
        </row>
        <row r="6563">
          <cell r="A6563">
            <v>91598</v>
          </cell>
          <cell r="B6563" t="str">
            <v>ARMAÇÃO DO SISTEMA DE PAREDES DE CONCRETO, EXECUTADA COMO ARMADURA POSITIVA DE LAJES, TELA Q-113. AF_12/2024</v>
          </cell>
        </row>
        <row r="6564">
          <cell r="A6564">
            <v>91596</v>
          </cell>
          <cell r="B6564" t="str">
            <v>ARMAÇÃO DO SISTEMA DE PAREDES DE CONCRETO, EXECUTADA COMO ARMADURA POSITIVA DE LAJES, TELA Q-138. AF_12/2024</v>
          </cell>
        </row>
        <row r="6565">
          <cell r="A6565">
            <v>100064</v>
          </cell>
          <cell r="B6565" t="str">
            <v>ARMAÇÃO DO SISTEMA DE PAREDES DE CONCRETO, EXECUTADA COMO ARMADURA POSITIVA DE LAJES, TELA Q-159. AF_12/2024</v>
          </cell>
        </row>
        <row r="6566">
          <cell r="A6566">
            <v>100066</v>
          </cell>
          <cell r="B6566" t="str">
            <v>ARMAÇÃO DO SISTEMA DE PAREDES DE CONCRETO, EXECUTADA COMO ARMADURA POSITIVA DE LAJES, TELA Q-196. AF_12/2024</v>
          </cell>
        </row>
        <row r="6567">
          <cell r="A6567">
            <v>91603</v>
          </cell>
          <cell r="B6567" t="str">
            <v>ARMAÇÃO DO SISTEMA DE PAREDES DE CONCRETO, EXECUTADA COMO REFORÇO, VERGALHÃO DE 10,0 MM DE DIÂMETRO. AF_12/2024</v>
          </cell>
        </row>
        <row r="6568">
          <cell r="A6568">
            <v>100068</v>
          </cell>
          <cell r="B6568" t="str">
            <v>ARMAÇÃO DO SISTEMA DE PAREDES DE CONCRETO, EXECUTADA COMO REFORÇO, VERGALHÃO DE 12,5 MM DE DIÂMETRO. AF_12/2024</v>
          </cell>
        </row>
        <row r="6569">
          <cell r="A6569">
            <v>100067</v>
          </cell>
          <cell r="B6569" t="str">
            <v>ARMAÇÃO DO SISTEMA DE PAREDES DE CONCRETO, EXECUTADA COMO REFORÇO, VERGALHÃO DE 5,0 MM DE DIÂMETRO. AF_12/2024</v>
          </cell>
        </row>
        <row r="6570">
          <cell r="A6570">
            <v>91601</v>
          </cell>
          <cell r="B6570" t="str">
            <v>ARMAÇÃO DO SISTEMA DE PAREDES DE CONCRETO, EXECUTADA COMO REFORÇO, VERGALHÃO DE 6,3 MM DE DIÂMETRO. AF_12/2024</v>
          </cell>
        </row>
        <row r="6571">
          <cell r="A6571">
            <v>91602</v>
          </cell>
          <cell r="B6571" t="str">
            <v>ARMAÇÃO DO SISTEMA DE PAREDES DE CONCRETO, EXECUTADA COMO REFORÇO, VERGALHÃO DE 8,0 MM DE DIÂMETRO. AF_12/2024</v>
          </cell>
        </row>
        <row r="6572">
          <cell r="A6572">
            <v>91593</v>
          </cell>
          <cell r="B6572" t="str">
            <v>ARMAÇÃO DO SISTEMA DE PAREDES DE CONCRETO, EXECUTADA EM PAREDES DE EDIFICAÇÕES MULTIFAMILIARES, TELA Q-138. AF_12/2024_PS</v>
          </cell>
        </row>
        <row r="6573">
          <cell r="A6573">
            <v>105814</v>
          </cell>
          <cell r="B6573" t="str">
            <v>ARMAÇÃO DO SISTEMA DE PAREDES DE CONCRETO, EXECUTADA EM PAREDES DE EDIFICAÇÕES MULTIFAMILIARES, TELA Q-283. AF_12/2024_PS</v>
          </cell>
        </row>
        <row r="6574">
          <cell r="A6574">
            <v>91594</v>
          </cell>
          <cell r="B6574" t="str">
            <v>ARMAÇÃO DO SISTEMA DE PAREDES DE CONCRETO, EXECUTADA EM PAREDES DE EDIFICAÇÕES UNIFAMILIARES OU MULTIFAMILIARES, TELA Q-92. AF_12/2024_PS</v>
          </cell>
        </row>
        <row r="6575">
          <cell r="A6575">
            <v>91595</v>
          </cell>
          <cell r="B6575" t="str">
            <v>ARMAÇÃO DO SISTEMA DE PAREDES DE CONCRETO, EXECUTADA EM PAREDES DE EDIFICAÇÕES UNIFAMILIARES, TELA Q-61. AF_12/2024_PS</v>
          </cell>
        </row>
        <row r="6576">
          <cell r="A6576">
            <v>91600</v>
          </cell>
          <cell r="B6576" t="str">
            <v>ARMAÇÃO DO SISTEMA DE PAREDES DE CONCRETO, EXECUTADA EM PLATIBANDAS, TELA Q-92. AF_12/2024_PS</v>
          </cell>
        </row>
        <row r="6577">
          <cell r="A6577">
            <v>99235</v>
          </cell>
          <cell r="B6577" t="str">
            <v>CONCRETAGEM DE EDIFICAÇÕES (PAREDES E LAJES) FEITAS COM SISTEMA DE FÔRMAS MANUSEÁVEIS, COM CONCRETO USINADO AUTOADENSÁVEL FCK 25 MPA - LANÇAMENTO E ACABAMENTO. AF_09/2024</v>
          </cell>
        </row>
        <row r="6578">
          <cell r="A6578">
            <v>99439</v>
          </cell>
          <cell r="B6578" t="str">
            <v>CONCRETAGEM DE EDIFICAÇÕES (PAREDES E LAJES) FEITAS COM SISTEMA DE FÔRMAS MANUSEÁVEIS, COM CONCRETO USINADO BOMBEÁVEL FCK 25 MPA - LANÇAMENTO, ADENSAMENTO E ACABAMENTO. AF_09/2024</v>
          </cell>
        </row>
        <row r="6579">
          <cell r="A6579">
            <v>103184</v>
          </cell>
          <cell r="B6579" t="str">
            <v>CONCRETAGEM DE ESCADAS EM EDIFICAÇÕES MULTIFAMILIARES FEITAS COM SISTEMA DE FÔRMAS MANUSEÁVEIS COM CONCRETO USINADO AUTOADENSÁVEL, FCK 25 MPA - LANÇAMENTO E ACABAMENTO. AF_09/2024</v>
          </cell>
        </row>
        <row r="6580">
          <cell r="A6580">
            <v>103183</v>
          </cell>
          <cell r="B6580" t="str">
            <v>CONCRETAGEM DE ESCADAS EM EDIFICAÇÕES MULTIFAMILIARES FEITAS COM SISTEMA DE FÔRMAS MANUSEÁVEIS COM CONCRETO USINADO BOMBEÁVEL, FCK 25 MPA - LANÇAMENTO, ADENSAMENTO E ACABAMENTO. AF_09/2024</v>
          </cell>
        </row>
        <row r="6581">
          <cell r="A6581">
            <v>99434</v>
          </cell>
          <cell r="B6581" t="str">
            <v>CONCRETAGEM DE LAJES EM EDIFICAÇÕES MULTIFAMILIARES FEITAS COM SISTEMA DE FÔRMAS MANUSEÁVEIS, COM CONCRETO USINADO BOMBEÁVEL FCK 25 MPA - LANÇAMENTO, ADENSAMENTO E ACABAMENTO. AF_09/2024</v>
          </cell>
        </row>
        <row r="6582">
          <cell r="A6582">
            <v>99431</v>
          </cell>
          <cell r="B6582" t="str">
            <v>CONCRETAGEM DE LAJES EM EDIFICAÇÕES UNIFAMILIARES FEITAS COM SISTEMA DE FÔRMAS MANUSEÁVEIS, COM CONCRETO USINADO BOMBEÁVEL FCK 25 MPA - LANÇAMENTO, ADENSAMENTO E ACABAMENTO. AF_09/2024</v>
          </cell>
        </row>
        <row r="6583">
          <cell r="A6583">
            <v>99435</v>
          </cell>
          <cell r="B6583" t="str">
            <v>CONCRETAGEM DE PAREDES EM EDIFICAÇÕES MULTIFAMILIARES FEITAS COM SISTEMA DE FÔRMAS MANUSEÁVEIS, COM CONCRETO USINADO BOMBEÁVEL FCK 25 MPA - LANÇAMENTO, ADENSAMENTO E ACABAMENTO. AF_09/2024</v>
          </cell>
        </row>
        <row r="6584">
          <cell r="A6584">
            <v>99432</v>
          </cell>
          <cell r="B6584" t="str">
            <v>CONCRETAGEM DE PAREDES EM EDIFICAÇÕES UNIFAMILIARES FEITAS COM SISTEMA DE FÔRMAS MANUSEÁVEIS, COM CONCRETO USINADO BOMBEÁVEL FCK 25 MPA - LANÇAMENTO, ADENSAMENTO E ACABAMENTO. AF_09/2024</v>
          </cell>
        </row>
        <row r="6585">
          <cell r="A6585">
            <v>99438</v>
          </cell>
          <cell r="B6585" t="str">
            <v>CONCRETAGEM DE PLATIBANDA EM EDIFICAÇÕES MULTIFAMILIARES FEITAS COM SISTEMA DE FÔRMAS MANUSEÁVEIS, COM CONCRETO USINADO AUTOADENSÁVEL FCK 25 MPA - LANÇAMENTO E ACABAMENTO. AF_09/2024</v>
          </cell>
        </row>
        <row r="6586">
          <cell r="A6586">
            <v>99436</v>
          </cell>
          <cell r="B6586" t="str">
            <v>CONCRETAGEM DE PLATIBANDA EM EDIFICAÇÕES MULTIFAMILIARES FEITAS COM SISTEMA DE FÔRMAS MANUSEÁVEIS, COM CONCRETO USINADO BOMBEÁVEL FCK 25 MPA - LANÇAMENTO, ADENSAMENTO E ACABAMENTO. AF_09/2024</v>
          </cell>
        </row>
        <row r="6587">
          <cell r="A6587">
            <v>99437</v>
          </cell>
          <cell r="B6587" t="str">
            <v>CONCRETAGEM DE PLATIBANDA EM EDIFICAÇÕES UNIFAMILIARES FEITAS COM SISTEMA DE FÔRMAS MANUSEÁVEIS, COM CONCRETO USINADO AUTOADENSÁVEL FCK 25 MPA - LANÇAMENTO E ACABAMENTO. AF_09/2024</v>
          </cell>
        </row>
        <row r="6588">
          <cell r="A6588">
            <v>99433</v>
          </cell>
          <cell r="B6588" t="str">
            <v>CONCRETAGEM DE PLATIBANDA EM EDIFICAÇÕES UNIFAMILIARES FEITAS COM SISTEMA DE FÔRMAS MANUSEÁVEIS, COM CONCRETO USINADO BOMBEÁVEL FCK 25 MPA - LANÇAMENTO, ADENSAMENTO E ACABAMENTO. AF_09/2024</v>
          </cell>
        </row>
        <row r="6589">
          <cell r="A6589">
            <v>104422</v>
          </cell>
          <cell r="B6589" t="str">
            <v>ESTUCAMENTO DE DENSIDADE ALTA DE PANOS DE FACHADA DO SISTEMA DE PAREDES DE CONCRETO EM EDIFICAÇÕES DE MÚLTIPLOS PAVIMENTOS, PAVIMENTO TÉRREO, UTILIZAÇÃO DE ARGAMASSA COLANTE. AF_12/2024</v>
          </cell>
        </row>
        <row r="6590">
          <cell r="A6590">
            <v>105824</v>
          </cell>
          <cell r="B6590" t="str">
            <v>ESTUCAMENTO DE DENSIDADE ALTA DE PANOS DE FACHADA DO SISTEMA DE PAREDES DE CONCRETO EM EDIFICAÇÕES DE MÚLTIPLOS PAVIMENTOS, PAVIMENTO TÉRREO, UTILIZAÇÃO DE ARGAMASSA POLIMÉRICA. AF_12/2024</v>
          </cell>
        </row>
        <row r="6591">
          <cell r="A6591">
            <v>105825</v>
          </cell>
          <cell r="B6591" t="str">
            <v>ESTUCAMENTO DE DENSIDADE ALTA DE PANOS DE FACHADA DO SISTEMA DE PAREDES DE CONCRETO EM EDIFICAÇÕES DE MÚLTIPLOS PAVIMENTOS, PAVIMENTO TÉRREO, UTILIZAÇÃO DE ARGAMASSA TRAÇO 1:0,5:4,5 (CIM:CAL:AREIA). AF_12/2024</v>
          </cell>
        </row>
        <row r="6592">
          <cell r="A6592">
            <v>104421</v>
          </cell>
          <cell r="B6592" t="str">
            <v>ESTUCAMENTO DE DENSIDADE ALTA DE PANOS DE FACHADA DO SISTEMA DE PAREDES DE CONCRETO EM EDIFICAÇÕES DE MÚLTIPLOS PAVIMENTOS, PAVIMENTOS SUPERIORES, UTILIZAÇÃO DE ARGAMASSA COLANTE. AF_12/2024</v>
          </cell>
        </row>
        <row r="6593">
          <cell r="A6593">
            <v>105822</v>
          </cell>
          <cell r="B6593" t="str">
            <v>ESTUCAMENTO DE DENSIDADE ALTA DE PANOS DE FACHADA DO SISTEMA DE PAREDES DE CONCRETO EM EDIFICAÇÕES DE MÚLTIPLOS PAVIMENTOS, PAVIMENTOS SUPERIORES, UTILIZAÇÃO DE ARGAMASSA POLIMÉRICA. AF_12/2024</v>
          </cell>
        </row>
        <row r="6594">
          <cell r="A6594">
            <v>105823</v>
          </cell>
          <cell r="B6594" t="str">
            <v>ESTUCAMENTO DE DENSIDADE ALTA DE PANOS DE FACHADA DO SISTEMA DE PAREDES DE CONCRETO EM EDIFICAÇÕES DE MÚLTIPLOS PAVIMENTOS, PAVIMENTOS SUPERIORES, UTILIZAÇÃO DE ARGAMASSA TRAÇO 1:0,5:4,5 (CIM:CAL:AREIA). AF_12/2024</v>
          </cell>
        </row>
        <row r="6595">
          <cell r="A6595">
            <v>104423</v>
          </cell>
          <cell r="B6595" t="str">
            <v>ESTUCAMENTO DE DENSIDADE ALTA DE PANOS DE FACHADA DO SISTEMA DE PAREDES DE CONCRETO EM UNIDADES HABITACIONAIS DE DOIS PAVIMENTOS (SOBRADO), ACESSO COM ANDAIME FACHADEIRO, UTILIZAÇÃO DE ARGAMASSA COLANTE. AF_12/2024</v>
          </cell>
        </row>
        <row r="6596">
          <cell r="A6596">
            <v>105826</v>
          </cell>
          <cell r="B6596" t="str">
            <v>ESTUCAMENTO DE DENSIDADE ALTA DE PANOS DE FACHADA DO SISTEMA DE PAREDES DE CONCRETO EM UNIDADES HABITACIONAIS DE DOIS PAVIMENTOS (SOBRADO), ACESSO COM ANDAIME FACHADEIRO, UTILIZAÇÃO DE ARGAMASSA POLIMÉRICA. AF_12/2024</v>
          </cell>
        </row>
        <row r="6597">
          <cell r="A6597">
            <v>105827</v>
          </cell>
          <cell r="B6597" t="str">
            <v>ESTUCAMENTO DE DENSIDADE ALTA DE PANOS DE FACHADA DO SISTEMA DE PAREDES DE CONCRETO EM UNIDADES HABITACIONAIS DE DOIS PAVIMENTOS (SOBRADO), ACESSO COM ANDAIME FACHADEIRO, UTILIZAÇÃO DE ARGAMASSA TRAÇO 1:0,5:4,5 (CIM:CAL:AREIA). AF_12/2024</v>
          </cell>
        </row>
        <row r="6598">
          <cell r="A6598">
            <v>104425</v>
          </cell>
          <cell r="B6598" t="str">
            <v>ESTUCAMENTO DE DENSIDADE ALTA DE PANOS DE FACHADA DO SISTEMA DE PAREDES DE CONCRETO EM UNIDADES HABITACIONAIS DE PAVIMENTO ÚNICO, UTILIZAÇÃO DE ARGAMASSA COLANTE. AF_12/2024</v>
          </cell>
        </row>
        <row r="6599">
          <cell r="A6599">
            <v>105828</v>
          </cell>
          <cell r="B6599" t="str">
            <v>ESTUCAMENTO DE DENSIDADE ALTA DE PANOS DE FACHADA DO SISTEMA DE PAREDES DE CONCRETO EM UNIDADES HABITACIONAIS DE PAVIMENTO ÚNICO, UTILIZAÇÃO DE ARGAMASSA POLIMÉRICA. AF_12/2024</v>
          </cell>
        </row>
        <row r="6600">
          <cell r="A6600">
            <v>105829</v>
          </cell>
          <cell r="B6600" t="str">
            <v>ESTUCAMENTO DE DENSIDADE ALTA DE PANOS DE FACHADA DO SISTEMA DE PAREDES DE CONCRETO EM UNIDADES HABITACIONAIS DE PAVIMENTO ÚNICO, UTILIZAÇÃO DE ARGAMASSA TRAÇO 1:0,5:4,5 (CIM:CAL:AREIA). AF_12/2024</v>
          </cell>
        </row>
        <row r="6601">
          <cell r="A6601">
            <v>91525</v>
          </cell>
          <cell r="B6601" t="str">
            <v>ESTUCAMENTO DE DENSIDADE ALTA NAS FACES INTERNAS DE PAREDES DO SISTEMA DE PAREDES DE CONCRETO, EM AMBIENTES COM ÁREA ENTRE 5 M² E 10 M², UTILIZAÇÃO DE ARGAMASSA COLANTE. AF_12/2024</v>
          </cell>
        </row>
        <row r="6602">
          <cell r="A6602">
            <v>105818</v>
          </cell>
          <cell r="B6602" t="str">
            <v>ESTUCAMENTO DE DENSIDADE ALTA NAS FACES INTERNAS DE PAREDES DO SISTEMA DE PAREDES DE CONCRETO, EM AMBIENTES COM ÁREA ENTRE 5 M² E 10 M², UTILIZAÇÃO DE ARGAMASSA POLIMÉRICA. AF_12/2024</v>
          </cell>
        </row>
        <row r="6603">
          <cell r="A6603">
            <v>105819</v>
          </cell>
          <cell r="B6603" t="str">
            <v>ESTUCAMENTO DE DENSIDADE ALTA NAS FACES INTERNAS DE PAREDES DO SISTEMA DE PAREDES DE CONCRETO, EM AMBIENTES COM ÁREA ENTRE 5 M² E 10 M², UTILIZAÇÃO DE ARGAMASSA TRAÇO 1:1:6 (CIM:CAL:AREIA). AF_12/2024</v>
          </cell>
        </row>
        <row r="6604">
          <cell r="A6604">
            <v>104414</v>
          </cell>
          <cell r="B6604" t="str">
            <v>ESTUCAMENTO DE DENSIDADE ALTA NAS FACES INTERNAS DE PAREDES DO SISTEMA DE PAREDES DE CONCRETO, EM AMBIENTES COM ÁREA MAIOR OU IGUAL A 10 M², UTILIZAÇÃO DE ARGAMASSA COLANTE. AF_12/2024</v>
          </cell>
        </row>
        <row r="6605">
          <cell r="A6605">
            <v>105816</v>
          </cell>
          <cell r="B6605" t="str">
            <v>ESTUCAMENTO DE DENSIDADE ALTA NAS FACES INTERNAS DE PAREDES DO SISTEMA DE PAREDES DE CONCRETO, EM AMBIENTES COM ÁREA MAIOR OU IGUAL A 10 M², UTILIZAÇÃO DE ARGAMASSA POLIMÉRICA. AF_12/2024</v>
          </cell>
        </row>
        <row r="6606">
          <cell r="A6606">
            <v>105817</v>
          </cell>
          <cell r="B6606" t="str">
            <v>ESTUCAMENTO DE DENSIDADE ALTA NAS FACES INTERNAS DE PAREDES DO SISTEMA DE PAREDES DE CONCRETO, EM AMBIENTES COM ÁREA MAIOR OU IGUAL A 10 M², UTILIZAÇÃO DE ARGAMASSA TRAÇO 1:1:6 (CIM:CAL:AREIA). AF_12/2024</v>
          </cell>
        </row>
        <row r="6607">
          <cell r="A6607">
            <v>104415</v>
          </cell>
          <cell r="B6607" t="str">
            <v>ESTUCAMENTO DE DENSIDADE ALTA NAS FACES INTERNAS DE PAREDES DO SISTEMA DE PAREDES DE CONCRETO, EM AMBIENTES COM ÁREA MENOR OU IGUAL A 5 M², UTILIZAÇÃO DE ARGAMASSA COLANTE. AF_12/2024</v>
          </cell>
        </row>
        <row r="6608">
          <cell r="A6608">
            <v>105820</v>
          </cell>
          <cell r="B6608" t="str">
            <v>ESTUCAMENTO DE DENSIDADE ALTA NAS FACES INTERNAS DE PAREDES DO SISTEMA DE PAREDES DE CONCRETO, EM AMBIENTES COM ÁREA MENOR OU IGUAL A 5 M², UTILIZAÇÃO DE ARGAMASSA POLIMÉRICA. AF_12/2024</v>
          </cell>
        </row>
        <row r="6609">
          <cell r="A6609">
            <v>105821</v>
          </cell>
          <cell r="B6609" t="str">
            <v>ESTUCAMENTO DE DENSIDADE ALTA NAS FACES INTERNAS DE PAREDES DO SISTEMA DE PAREDES DE CONCRETO, EM AMBIENTES COM ÁREA MENOR OU IGUAL A 5 M², UTILIZAÇÃO DE ARGAMASSA TRAÇO 1:1:6 (CIM:CAL:AREIA). AF_12/2024</v>
          </cell>
        </row>
        <row r="6610">
          <cell r="A6610">
            <v>104418</v>
          </cell>
          <cell r="B6610" t="str">
            <v>ESTUCAMENTO DE DENSIDADE BAIXA DE PANOS DE FACHADA DO SISTEMA DE PAREDES DE CONCRETO EM EDIFICAÇÕES DE MÚLTIPLOS PAVIMENTOS, PAVIMENTO TÉRREO, UTILIZAÇÃO DE ARGAMASSA COLANTE. AF_12/2024</v>
          </cell>
        </row>
        <row r="6611">
          <cell r="A6611">
            <v>91515</v>
          </cell>
          <cell r="B6611" t="str">
            <v>ESTUCAMENTO DE DENSIDADE BAIXA DE PANOS DE FACHADA DO SISTEMA DE PAREDES DE CONCRETO EM EDIFICAÇÕES DE MÚLTIPLOS PAVIMENTOS, PAVIMENTOS SUPERIORES, UTILIZAÇÃO DE ARGAMASSA COLANTE. AF_12/2024</v>
          </cell>
        </row>
        <row r="6612">
          <cell r="A6612">
            <v>104419</v>
          </cell>
          <cell r="B6612" t="str">
            <v>ESTUCAMENTO DE DENSIDADE BAIXA DE PANOS DE FACHADA DO SISTEMA DE PAREDES DE CONCRETO EM UNIDADES HABITACIONAIS DE DOIS PAVIMENTOS (SOBRADO), ACESSO COM ANDAIME FACHADEIRO, UTILIZAÇÃO DE ARGAMASSA COLANTE. AF_12/2024</v>
          </cell>
        </row>
        <row r="6613">
          <cell r="A6613">
            <v>91519</v>
          </cell>
          <cell r="B6613" t="str">
            <v>ESTUCAMENTO DE DENSIDADE BAIXA DE PANOS DE FACHADA DO SISTEMA DE PAREDES DE CONCRETO EM UNIDADES HABITACIONAIS DE PAVIMENTO ÚNICO, UTILIZAÇÃO DE ARGAMASSA COLANTE. AF_12/2024</v>
          </cell>
        </row>
        <row r="6614">
          <cell r="A6614">
            <v>91520</v>
          </cell>
          <cell r="B6614" t="str">
            <v>ESTUCAMENTO DE DENSIDADE BAIXA NAS FACES INTERNAS DE PAREDES DO SISTEMA DE PAREDES DE CONCRETO, EM AMBIENTES COM ÁREA ENTRE 5 M² E 10 M², UTILIZAÇÃO DE ARGAMASSA COLANTE. AF_12/2024</v>
          </cell>
        </row>
        <row r="6615">
          <cell r="A6615">
            <v>104416</v>
          </cell>
          <cell r="B6615" t="str">
            <v>ESTUCAMENTO DE DENSIDADE BAIXA NAS FACES INTERNAS DE PAREDES DO SISTEMA DE PAREDES DE CONCRETO, EM AMBIENTES COM ÁREA MAIOR OU IGUAL A 10 M², UTILIZAÇÃO DE ARGAMASSA COLANTE. AF_12/2024</v>
          </cell>
        </row>
        <row r="6616">
          <cell r="A6616">
            <v>104417</v>
          </cell>
          <cell r="B6616" t="str">
            <v>ESTUCAMENTO DE DENSIDADE BAIXA NAS FACES INTERNAS DE PAREDES DO SISTEMA DE PAREDES DE CONCRETO, EM AMBIENTES COM ÁREA MENOR OU IGUAL A 5 M², UTILIZAÇÃO DE ARGAMASSA COLANTE. AF_12/2024</v>
          </cell>
        </row>
        <row r="6617">
          <cell r="A6617">
            <v>91522</v>
          </cell>
          <cell r="B6617" t="str">
            <v>ESTUCAMENTO PARA QUALQUER REVESTIMENTO, EM TETO DO SISTEMA DE PAREDES DE CONCRETO, EM AMBIENTES COM ÁREA ENTRE 5 M² E 10 M², UTILIZAÇÃO DE ARGAMASSA COLANTE. AF_12/2024</v>
          </cell>
        </row>
        <row r="6618">
          <cell r="A6618">
            <v>104412</v>
          </cell>
          <cell r="B6618" t="str">
            <v>ESTUCAMENTO PARA QUALQUER REVESTIMENTO, EM TETO DO SISTEMA DE PAREDES DE CONCRETO, EM AMBIENTES COM ÁREA MAIOR OU IGUAL A 10 M², UTILIZAÇÃO DE ARGAMASSA COLANTE. AF_12/2024</v>
          </cell>
        </row>
        <row r="6619">
          <cell r="A6619">
            <v>104413</v>
          </cell>
          <cell r="B6619" t="str">
            <v>ESTUCAMENTO PARA QUALQUER REVESTIMENTO, EM TETO DO SISTEMA DE PAREDES DE CONCRETO, EM AMBIENTES COM ÁREA MENOR OU IGUAL A 5 M², UTILIZAÇÃO DE ARGAMASSA COLANTE. AF_12/2024</v>
          </cell>
        </row>
        <row r="6620">
          <cell r="A6620">
            <v>96374</v>
          </cell>
          <cell r="B6620" t="str">
            <v>INSTALAÇÃO DE REFORÇO DE MADEIRA EM PAREDE DRYWALL. AF_07/2023</v>
          </cell>
        </row>
        <row r="6621">
          <cell r="A6621">
            <v>96373</v>
          </cell>
          <cell r="B6621" t="str">
            <v>INSTALAÇÃO DE REFORÇO METÁLICO EM PAREDE DRYWALL. AF_07/2023</v>
          </cell>
        </row>
        <row r="6622">
          <cell r="A6622">
            <v>96368</v>
          </cell>
          <cell r="B6622" t="str">
            <v>PAREDE COM SISTEMA EM CHAPAS DE GESSO PARA DRYWALL, USO INTERNO COM DUAS FACES DUPLAS E ESTRUTURA METÁLICA COM GUIAS DUPLAS, SEM VÃOS. AF_07/2023_PS</v>
          </cell>
        </row>
        <row r="6623">
          <cell r="A6623">
            <v>96364</v>
          </cell>
          <cell r="B6623" t="str">
            <v>PAREDE COM SISTEMA EM CHAPAS DE GESSO PARA DRYWALL, USO INTERNO COM UMA FACE SIMPLES E OUTRA FACE DUPLA E ESTRUTURA METÁLICA COM GUIAS DUPLAS, SEM VÃOS. AF_07/2023_PS</v>
          </cell>
        </row>
        <row r="6624">
          <cell r="A6624">
            <v>96369</v>
          </cell>
          <cell r="B6624" t="str">
            <v>PAREDE COM SISTEMA EM CHAPAS DE GESSO PARA DRYWALL, USO INTERNO, COM DUAS FACES DUPLAS E ESTRUTURA METÁLICA COM GUIAS DUPLAS PARA PAREDES COM ÁREA LÍQUIDA MAIOR OU IGUAL A 6 M2, COM VÃOS. AF_07/2023_PS</v>
          </cell>
        </row>
        <row r="6625">
          <cell r="A6625">
            <v>104723</v>
          </cell>
          <cell r="B6625" t="str">
            <v>PAREDE COM SISTEMA EM CHAPAS DE GESSO PARA DRYWALL, USO INTERNO, COM DUAS FACES DUPLAS E ESTRUTURA METÁLICA COM GUIAS DUPLAS PARA PAREDES COM ÁREA LÍQUIDA MENOR QUE 6 M2, COM VÃOS. AF_07/2023_PS</v>
          </cell>
        </row>
        <row r="6626">
          <cell r="A6626">
            <v>96367</v>
          </cell>
          <cell r="B6626" t="str">
            <v>PAREDE COM SISTEMA EM CHAPAS DE GESSO PARA DRYWALL, USO INTERNO, COM DUAS FACES DUPLAS E ESTRUTURA METÁLICA COM GUIAS SIMPLES PARA PAREDES COM ÁREA LÍQUIDA MAIOR OU IGUAL A 6 M2, COM VÃOS. AF_07/2023_PS</v>
          </cell>
        </row>
        <row r="6627">
          <cell r="A6627">
            <v>104722</v>
          </cell>
          <cell r="B6627" t="str">
            <v>PAREDE COM SISTEMA EM CHAPAS DE GESSO PARA DRYWALL, USO INTERNO, COM DUAS FACES DUPLAS E ESTRUTURA METÁLICA COM GUIAS SIMPLES PARA PAREDES COM ÁREA LÍQUIDA MENOR QUE 6 M2, COM VÃOS. AF_07/2023_PS</v>
          </cell>
        </row>
        <row r="6628">
          <cell r="A6628">
            <v>96366</v>
          </cell>
          <cell r="B6628" t="str">
            <v>PAREDE COM SISTEMA EM CHAPAS DE GESSO PARA DRYWALL, USO INTERNO, COM DUAS FACES DUPLAS E ESTRUTURA METÁLICA COM GUIAS SIMPLES, SEM VÃOS. AF_07/2023_PS</v>
          </cell>
        </row>
        <row r="6629">
          <cell r="A6629">
            <v>96361</v>
          </cell>
          <cell r="B6629" t="str">
            <v>PAREDE COM SISTEMA EM CHAPAS DE GESSO PARA DRYWALL, USO INTERNO, COM DUAS FACES SIMPLES E ESTRUTURA METÁLICA COM GUIAS DUPLAS PARA PAREDES COM ÁREA LÍQUIDA MAIOR OU IGUAL A 6 M2, COM VÃOS. AF_07/2023_PS</v>
          </cell>
        </row>
        <row r="6630">
          <cell r="A6630">
            <v>104719</v>
          </cell>
          <cell r="B6630" t="str">
            <v>PAREDE COM SISTEMA EM CHAPAS DE GESSO PARA DRYWALL, USO INTERNO, COM DUAS FACES SIMPLES E ESTRUTURA METÁLICA COM GUIAS DUPLAS PARA PAREDES COM ÁREA LÍQUIDA MENOR QUE 6 M2, COM VÃOS. AF_07/2023_PS</v>
          </cell>
        </row>
        <row r="6631">
          <cell r="A6631">
            <v>96360</v>
          </cell>
          <cell r="B6631" t="str">
            <v>PAREDE COM SISTEMA EM CHAPAS DE GESSO PARA DRYWALL, USO INTERNO, COM DUAS FACES SIMPLES E ESTRUTURA METÁLICA COM GUIAS DUPLAS, SEM VÃOS. AF_07/2023_PS</v>
          </cell>
        </row>
        <row r="6632">
          <cell r="A6632">
            <v>96359</v>
          </cell>
          <cell r="B6632" t="str">
            <v>PAREDE COM SISTEMA EM CHAPAS DE GESSO PARA DRYWALL, USO INTERNO, COM DUAS FACES SIMPLES E ESTRUTURA METÁLICA COM GUIAS SIMPLES PARA PAREDES COM ÁREA LÍQUIDA MAIOR OU IGUAL A 6 M2, COM VÃOS. AF_07/2023_PS</v>
          </cell>
        </row>
        <row r="6633">
          <cell r="A6633">
            <v>104718</v>
          </cell>
          <cell r="B6633" t="str">
            <v>PAREDE COM SISTEMA EM CHAPAS DE GESSO PARA DRYWALL, USO INTERNO, COM DUAS FACES SIMPLES E ESTRUTURA METÁLICA COM GUIAS SIMPLES PARA PAREDES COM ÁREA LÍQUIDA MENOR QUE 6 M2, COM VÃOS. AF_07/2023_PS</v>
          </cell>
        </row>
        <row r="6634">
          <cell r="A6634">
            <v>96358</v>
          </cell>
          <cell r="B6634" t="str">
            <v>PAREDE COM SISTEMA EM CHAPAS DE GESSO PARA DRYWALL, USO INTERNO, COM DUAS FACES SIMPLES E ESTRUTURA METÁLICA COM GUIAS SIMPLES, SEM VÃOS. AF_07/2023_PS</v>
          </cell>
        </row>
        <row r="6635">
          <cell r="A6635">
            <v>96371</v>
          </cell>
          <cell r="B6635" t="str">
            <v>PAREDE COM SISTEMA EM CHAPAS DE GESSO PARA DRYWALL, USO INTERNO, COM UMA FACE SIMPLES E ESTRUTURA METÁLICA COM GUIAS SIMPLES PARA PAREDES COM ÁREA LÍQUIDA MAIOR OU IGUAL A 6 M2, COM VÃOS. AF_07/2023_PS</v>
          </cell>
        </row>
        <row r="6636">
          <cell r="A6636">
            <v>104724</v>
          </cell>
          <cell r="B6636" t="str">
            <v>PAREDE COM SISTEMA EM CHAPAS DE GESSO PARA DRYWALL, USO INTERNO, COM UMA FACE SIMPLES E ESTRUTURA METÁLICA COM GUIAS SIMPLES PARA PAREDES COM ÁREA LÍQUIDA MENOR QUE 6 M2, COM VÃOS. AF_07/2023_PS</v>
          </cell>
        </row>
        <row r="6637">
          <cell r="A6637">
            <v>96370</v>
          </cell>
          <cell r="B6637" t="str">
            <v>PAREDE COM SISTEMA EM CHAPAS DE GESSO PARA DRYWALL, USO INTERNO, COM UMA FACE SIMPLES E ESTRUTURA METÁLICA COM GUIAS SIMPLES, SEM VÃOS. AF_07/2023_PS</v>
          </cell>
        </row>
        <row r="6638">
          <cell r="A6638">
            <v>96365</v>
          </cell>
          <cell r="B6638" t="str">
            <v>PAREDE COM SISTEMA EM CHAPAS DE GESSO PARA DRYWALL, USO INTERNO, COM UMA FACE SIMPLES E OUTRA FACE DUPLA E ESTRUTURA METÁLICA COM GUIAS DUPLAS PARA PAREDES COM ÁREA LÍQUIDA MAIOR OU IGUAL A 6 M2, COM VÃOS. AF_07/2023_PS</v>
          </cell>
        </row>
        <row r="6639">
          <cell r="A6639">
            <v>104721</v>
          </cell>
          <cell r="B6639" t="str">
            <v>PAREDE COM SISTEMA EM CHAPAS DE GESSO PARA DRYWALL, USO INTERNO, COM UMA FACE SIMPLES E OUTRA FACE DUPLA E ESTRUTURA METÁLICA COM GUIAS DUPLAS PARA PAREDES COM ÁREA LÍQUIDA MENOR QUE 6 M2, COM VÃOS. AF_07/2023_PS</v>
          </cell>
        </row>
        <row r="6640">
          <cell r="A6640">
            <v>96363</v>
          </cell>
          <cell r="B6640" t="str">
            <v>PAREDE COM SISTEMA EM CHAPAS DE GESSO PARA DRYWALL, USO INTERNO, COM UMA FACE SIMPLES E OUTRA FACE DUPLA E ESTRUTURA METÁLICA COM GUIAS SIMPLES PARA PAREDES COM ÁREA LÍQUIDA MAIOR OU IGUAL A 6 M2, COM VÃOS. AF_07/2023_PS</v>
          </cell>
        </row>
        <row r="6641">
          <cell r="A6641">
            <v>104720</v>
          </cell>
          <cell r="B6641" t="str">
            <v>PAREDE COM SISTEMA EM CHAPAS DE GESSO PARA DRYWALL, USO INTERNO, COM UMA FACE SIMPLES E OUTRA FACE DUPLA E ESTRUTURA METÁLICA COM GUIAS SIMPLES PARA PAREDES COM ÁREA LÍQUIDA MENOR QUE 6 M2, COM VÃOS. AF_07/2023_PS</v>
          </cell>
        </row>
        <row r="6642">
          <cell r="A6642">
            <v>96362</v>
          </cell>
          <cell r="B6642" t="str">
            <v>PAREDE COM SISTEMA EM CHAPAS DE GESSO PARA DRYWALL, USO INTERNO, COM UMA FACE SIMPLES E OUTRA FACE DUPLA E ESTRUTURA METÁLICA COM GUIAS SIMPLES, SEM VÃOS. AF_07/2023_PS</v>
          </cell>
        </row>
        <row r="6643">
          <cell r="A6643">
            <v>103191</v>
          </cell>
          <cell r="B6643" t="str">
            <v>INSTALAÇÃO DE ALONGADOR COM TRÊS ALTURAS, EM TUBO DE AÇO CARBONO - EQUIPAMENTO DE GINASTICA PARA ACADEMIA AO AR LIVRE / ACADEMIA DA TERCEIRA IDADE - ATI, INSTALADO SOBRE SOLO. AF_10/2021</v>
          </cell>
        </row>
        <row r="6644">
          <cell r="A6644">
            <v>103206</v>
          </cell>
          <cell r="B6644" t="str">
            <v>INSTALAÇÃO DE ALONGADOR COM TRÊS ALTURAS, EM TUBO DE AÇO CARBONO - EQUIPAMENTO DE GINÁSTICA PARA ACADEMIA AO AR LIVRE / ACADEMIA DA TERCEIRA IDADE - ATI, INSTALADO SOBRE PISO DE CONCRETO EXISTENTE. AF_10/2021</v>
          </cell>
        </row>
        <row r="6645">
          <cell r="A6645">
            <v>103185</v>
          </cell>
          <cell r="B6645" t="str">
            <v>INSTALAÇÃO DE ESQUI TRIPLO, EM TUBO DE AÇO CARBONO - EQUIPAMENTO DE GINÁSTICA PARA ACADEMIA AO AR LIVRE / ACADEMIA DA TERCEIRA IDADE - ATI, INSTALADO SOBRE PISO DE CONCRETO EXISTENTE. AF_10/2021</v>
          </cell>
        </row>
        <row r="6646">
          <cell r="A6646">
            <v>103186</v>
          </cell>
          <cell r="B6646" t="str">
            <v>INSTALAÇÃO DE MULTIEXERCITADOR COM SEIS FUNÇÕES, EM TUBO DE AÇO CARBONO - EQUIPAMENTO DE GINÁSTICA PARA ACADEMIA AO AR LIVRE / ACADEMIA DA TERCEIRA IDADE - ATI, INSTALADO SOBRE PISO DE CONCRETO EXISTENTE. AF_10/2021</v>
          </cell>
        </row>
        <row r="6647">
          <cell r="A6647">
            <v>103210</v>
          </cell>
          <cell r="B6647" t="str">
            <v>INSTALAÇÃO DE PLACA ORIENTATIVA SOBRE EXERCÍCIOS, 2,00M X 1,00M, EM TUBO DE AÇO CARBONO - PARA ACADEMIA AO AR LIVRE / ACADEMIA DA TERCEIRA IDADE - ATI, INSTALADO SOBRE PISO DE CONCRETO EXISTENTE. AF_10/2021</v>
          </cell>
        </row>
        <row r="6648">
          <cell r="A6648">
            <v>103195</v>
          </cell>
          <cell r="B6648" t="str">
            <v>INSTALAÇÃO DE PLACA ORIENTATIVA SOBRE EXERCÍCIOS, 2,00M X 1,00M, EM TUBO DE AÇO CARBONO - PARA ACADEMIA AO AR LIVRE / ACADEMIA DA TERCEIRA IDADE - ATI, INSTALADO SOBRE SOLO. AF_10/2021</v>
          </cell>
        </row>
        <row r="6649">
          <cell r="A6649">
            <v>103205</v>
          </cell>
          <cell r="B6649" t="str">
            <v>INSTALAÇÃO DE PRESSÃO DE PERNAS TRIPLO, EM TUBO DE AÇO CARBONO - EQUIPAMENTO DE GINÁSTICA PARA ACADEMIA AO AR LIVRE / ACADEMIA DA TERCEIRA IDADE - ATI, INSTALADO SOBRE PISO DE CONCRETO EXISTENTE. AF_10/2021</v>
          </cell>
        </row>
        <row r="6650">
          <cell r="A6650">
            <v>103190</v>
          </cell>
          <cell r="B6650" t="str">
            <v>INSTALAÇÃO DE PRESSÃO DE PERNAS TRIPLO, EM TUBO DE AÇO CARBONO - EQUIPAMENTO DE GINÁSTICA PARA ACADEMIA AO AR LIVRE / ACADEMIA DA TERCEIRA IDADE - ATI, INSTALADO SOBRE SOLO. AF_10/2021</v>
          </cell>
        </row>
        <row r="6651">
          <cell r="A6651">
            <v>103207</v>
          </cell>
          <cell r="B6651" t="str">
            <v>INSTALAÇÃO DE ROTAÇÃO DIAGONAL DUPLA, APARELHO TRIPLO, EM TUBO DE AÇO CARBONO - EQUIPAMENTO DE GINÁSTICA PARA ACADEMIA AO AR LIVRE / ACADEMIA DA TERCEIRA IDADE - ATI, INSTALADO SOBRE PISO DE CONCRETO EXISTENTE. AF_10/2021</v>
          </cell>
        </row>
        <row r="6652">
          <cell r="A6652">
            <v>103192</v>
          </cell>
          <cell r="B6652" t="str">
            <v>INSTALAÇÃO DE ROTAÇÃO DIAGONAL DUPLA, APARELHO TRIPLO, EM TUBO DE AÇO CARBONO - EQUIPAMENTO DE GINÁSTICA PARA ACADEMIA AO AR LIVRE / ACADEMIA DA TERCEIRA IDADE - ATI, INSTALADO SOBRE SOLO. AF_10/2021</v>
          </cell>
        </row>
        <row r="6653">
          <cell r="A6653">
            <v>103208</v>
          </cell>
          <cell r="B6653" t="str">
            <v>INSTALAÇÃO DE ROTAÇÃO VERTICAL DUPLO, EM TUBO DE ACO CARBONO - EQUIPAMENTO DE GINASTICA PARA ACADEMIA AO AR LIVRE / ACADEMIA DA TERCEIRA IDADE - ATI, INSTALADO SOBRE PISO DE CONCRETO EXISTENTE. AF_10/2021</v>
          </cell>
        </row>
        <row r="6654">
          <cell r="A6654">
            <v>103193</v>
          </cell>
          <cell r="B6654" t="str">
            <v>INSTALAÇÃO DE ROTAÇÃO VERTICAL DUPLO, EM TUBO DE AÇO CARBONO - EQUIPAMENTO DE GINÁSTICA PARA ACADEMIA AO AR LIVRE / ACADEMIA DA TERCEIRA IDADE - ATI, INSTALADO SOBRE SOLO. AF_10/2021</v>
          </cell>
        </row>
        <row r="6655">
          <cell r="A6655">
            <v>103187</v>
          </cell>
          <cell r="B6655" t="str">
            <v>INSTALAÇÃO DE SIMULADOR DE CAMINHADA TRIPLO, EM TUBO DE AÇO CARBONO - EQUIPAMENTO DE GINÁSTICA PARA ACADEMIA AO AR LIVRE / ACADEMIA DA TERCEIRA IDADE - ATI, INSTALADO SOBRE PISO DE CONCRETO EXISTENTE. AF_10/2021</v>
          </cell>
        </row>
        <row r="6656">
          <cell r="A6656">
            <v>103188</v>
          </cell>
          <cell r="B6656" t="str">
            <v>INSTALAÇÃO DE SIMULADOR DE CAVALGADA TRIPLO, EM TUBO DE AÇO CARBONO - EQUIPAMENTO DE GINÁSTICA PARA ACADEMIA AO AR LIVRE / ACADEMIA DA TERCEIRA IDADE - ATI, INSTALADO SOBRE PISO DE CONCRETO EXISTENTE. AF_10/2021</v>
          </cell>
        </row>
        <row r="6657">
          <cell r="A6657">
            <v>103189</v>
          </cell>
          <cell r="B6657" t="str">
            <v>INSTALAÇÃO DE SIMULADOR DE REMO INDIVIDUAL, EM TUBO DE AÇO CARBONO - EQUIPAMENTO DE GINÁSTICA PARA ACADEMIA AO AR LIVRE / ACADEMIA DA TERCEIRA IDADE - ATI, INSTALADO SOBRE PISO DE CONCRETO EXISTENTE. AF_10/2021</v>
          </cell>
        </row>
        <row r="6658">
          <cell r="A6658">
            <v>103209</v>
          </cell>
          <cell r="B6658" t="str">
            <v>INSTALAÇÃO DE SURF DUPLO, EM TUBO DE AÇO CARBONO - EQUIPAMENTO DE GINÁSTICA PARA ACADEMIA AO AR LIVRE / ACADEMIA DA TERCEIRA IDADE - ATI, INSTALADO SOBRE PISO DE CONCRETO EXISTENTE. AF_10/2021</v>
          </cell>
        </row>
        <row r="6659">
          <cell r="A6659">
            <v>103194</v>
          </cell>
          <cell r="B6659" t="str">
            <v>INSTALAÇÃO DE SURF DUPLO, EM TUBO DE AÇO CARBONO - EQUIPAMENTO DE GINÁSTICA PARA ACADEMIA AO AR LIVRE / ACADEMIA DA TERCEIRA IDADE - ATI, INSTALADO SOBRE SOLO. AF_10/2021</v>
          </cell>
        </row>
        <row r="6660">
          <cell r="A6660">
            <v>94992</v>
          </cell>
          <cell r="B6660" t="str">
            <v>EXECUÇÃO DE PASSEIO (CALÇADA) OU PISO DE CONCRETO COM CONCRETO MOLDADO IN LOCO, FEITO EM OBRA, ACABAMENTO CONVENCIONAL, ESPESSURA 6 CM, ARMADO. AF_08/2022</v>
          </cell>
        </row>
        <row r="6661">
          <cell r="A6661">
            <v>94994</v>
          </cell>
          <cell r="B6661" t="str">
            <v>EXECUÇÃO DE PASSEIO (CALÇADA) OU PISO DE CONCRETO COM CONCRETO MOLDADO IN LOCO, FEITO EM OBRA, ACABAMENTO CONVENCIONAL, ESPESSURA 8 CM, ARMADO. AF_08/2022</v>
          </cell>
        </row>
        <row r="6662">
          <cell r="A6662">
            <v>94990</v>
          </cell>
          <cell r="B6662" t="str">
            <v>EXECUÇÃO DE PASSEIO (CALÇADA) OU PISO DE CONCRETO COM CONCRETO MOLDADO IN LOCO, FEITO EM OBRA, ACABAMENTO CONVENCIONAL, NÃO ARMADO. AF_08/2022</v>
          </cell>
        </row>
        <row r="6663">
          <cell r="A6663">
            <v>94991</v>
          </cell>
          <cell r="B6663" t="str">
            <v>EXECUÇÃO DE PASSEIO (CALÇADA) OU PISO DE CONCRETO COM CONCRETO MOLDADO IN LOCO, USINADO C20, ACABAMENTO CONVENCIONAL, NÃO ARMADO. AF_08/2022</v>
          </cell>
        </row>
        <row r="6664">
          <cell r="A6664">
            <v>104626</v>
          </cell>
          <cell r="B6664" t="str">
            <v>EXECUÇÃO DE PASSEIO (CALÇADA) OU PISO DE CONCRETO COM CONCRETO MOLDADO IN LOCO, USINADO C25, ACABAMENTO CONVENCIONAL, NÃO ARMADO. AF_03/2023</v>
          </cell>
        </row>
        <row r="6665">
          <cell r="A6665">
            <v>94993</v>
          </cell>
          <cell r="B6665" t="str">
            <v>EXECUÇÃO DE PASSEIO (CALÇADA) OU PISO DE CONCRETO COM CONCRETO MOLDADO IN LOCO, USINADO, ACABAMENTO CONVENCIONAL, ESPESSURA 6 CM, ARMADO. AF_08/2022</v>
          </cell>
        </row>
        <row r="6666">
          <cell r="A6666">
            <v>94995</v>
          </cell>
          <cell r="B6666" t="str">
            <v>EXECUÇÃO DE PASSEIO (CALÇADA) OU PISO DE CONCRETO COM CONCRETO MOLDADO IN LOCO, USINADO, ACABAMENTO CONVENCIONAL, ESPESSURA 8 CM, ARMADO. AF_08/2022</v>
          </cell>
        </row>
        <row r="6667">
          <cell r="A6667">
            <v>101169</v>
          </cell>
          <cell r="B6667" t="str">
            <v>EXECUÇÃO DE PAVIMENTO EM PARALELEPÍPEDOS, REJUNTAMENTO COM ARGAMASSA TRAÇO 1:3 (CIMENTO E AREIA). AF_05/2020</v>
          </cell>
        </row>
        <row r="6668">
          <cell r="A6668">
            <v>101167</v>
          </cell>
          <cell r="B6668" t="str">
            <v>EXECUÇÃO DE PAVIMENTO EM PARALELEPÍPEDOS, REJUNTAMENTO COM PÓ DE PEDRA. AF_05/2020</v>
          </cell>
        </row>
        <row r="6669">
          <cell r="A6669">
            <v>101172</v>
          </cell>
          <cell r="B6669" t="str">
            <v>EXECUÇÃO DE PAVIMENTO EM PEDRAS POLIÉDRICAS, REJUNTAMENTO COM ARGAMASSA TRAÇO 1:3 (CIMENTO E AREIA). AF_05/2020</v>
          </cell>
        </row>
        <row r="6670">
          <cell r="A6670">
            <v>101170</v>
          </cell>
          <cell r="B6670" t="str">
            <v>EXECUÇÃO DE PAVIMENTO EM PEDRAS POLIÉDRICAS, REJUNTAMENTO COM PÓ DE PEDRA. AF_05/2020</v>
          </cell>
        </row>
        <row r="6671">
          <cell r="A6671">
            <v>92402</v>
          </cell>
          <cell r="B6671" t="str">
            <v>EXECUÇÃO DE PASSEIO EM PISO INTERTRAVADO, COM BLOCO 16 FACES DE 22 X 11 CM, ESPESSURA 6 CM. AF_10/2022</v>
          </cell>
        </row>
        <row r="6672">
          <cell r="A6672">
            <v>104432</v>
          </cell>
          <cell r="B6672" t="str">
            <v>EXECUÇÃO DE PASSEIO EM PISO INTERTRAVADO, COM BLOCO RAQUETE 22 X 13,5 CM, ESPESSURA 6 CM. AF_10/2022</v>
          </cell>
        </row>
        <row r="6673">
          <cell r="A6673">
            <v>93679</v>
          </cell>
          <cell r="B6673" t="str">
            <v>EXECUÇÃO DE PASSEIO EM PISO INTERTRAVADO, COM BLOCO RETANGULAR COLORIDO DE 20 X 10 CM, ESPESSURA 6 CM. AF_10/2022</v>
          </cell>
        </row>
        <row r="6674">
          <cell r="A6674">
            <v>92396</v>
          </cell>
          <cell r="B6674" t="str">
            <v>EXECUÇÃO DE PASSEIO EM PISO INTERTRAVADO, COM BLOCO RETANGULAR COR NATURAL DE 20 X 10 CM, ESPESSURA 6 CM. AF_10/2022</v>
          </cell>
        </row>
        <row r="6675">
          <cell r="A6675">
            <v>92406</v>
          </cell>
          <cell r="B6675" t="str">
            <v>EXECUÇÃO DE PAVIMENTO EM PISO INTERTRAVADO, COM BLOCO 16 FACES DE 22 X 11 CM, ESPESSURA 10 CM. AF_10/2022</v>
          </cell>
        </row>
        <row r="6676">
          <cell r="A6676">
            <v>92403</v>
          </cell>
          <cell r="B6676" t="str">
            <v>EXECUÇÃO DE PAVIMENTO EM PISO INTERTRAVADO, COM BLOCO 16 FACES DE 22 X 11 CM, ESPESSURA 6 CM. AF_10/2022</v>
          </cell>
        </row>
        <row r="6677">
          <cell r="A6677">
            <v>92404</v>
          </cell>
          <cell r="B6677" t="str">
            <v>EXECUÇÃO DE PAVIMENTO EM PISO INTERTRAVADO, COM BLOCO 16 FACES DE 22 X 11 CM, ESPESSURA 8 CM. AF_10/2022</v>
          </cell>
        </row>
        <row r="6678">
          <cell r="A6678">
            <v>92391</v>
          </cell>
          <cell r="B6678" t="str">
            <v>EXECUÇÃO DE PAVIMENTO EM PISO INTERTRAVADO, COM BLOCO PISOGRAMA DE 35 X 15 CM, ESPESSURA 6 CM. AF_10/2022</v>
          </cell>
        </row>
        <row r="6679">
          <cell r="A6679">
            <v>92392</v>
          </cell>
          <cell r="B6679" t="str">
            <v>EXECUÇÃO DE PAVIMENTO EM PISO INTERTRAVADO, COM BLOCO PISOGRAMA DE 35 X 15 CM, ESPESSURA 8 CM. AF_10/2022</v>
          </cell>
        </row>
        <row r="6680">
          <cell r="A6680">
            <v>104433</v>
          </cell>
          <cell r="B6680" t="str">
            <v>EXECUÇÃO DE PAVIMENTO EM PISO INTERTRAVADO, COM BLOCO RAQUETE 22 X 13,5 CM, ESPESSURA 6 CM. AF_10/2022</v>
          </cell>
        </row>
        <row r="6681">
          <cell r="A6681">
            <v>93680</v>
          </cell>
          <cell r="B6681" t="str">
            <v>EXECUÇÃO DE PAVIMENTO EM PISO INTERTRAVADO, COM BLOCO RETANGULAR COLORIDO DE 20 X 10 CM, ESPESSURA 6 CM. AF_10/2022</v>
          </cell>
        </row>
        <row r="6682">
          <cell r="A6682">
            <v>93681</v>
          </cell>
          <cell r="B6682" t="str">
            <v>EXECUÇÃO DE PAVIMENTO EM PISO INTERTRAVADO, COM BLOCO RETANGULAR COLORIDO DE 20 X 10 CM, ESPESSURA 8 CM. AF_10/2022</v>
          </cell>
        </row>
        <row r="6683">
          <cell r="A6683">
            <v>92397</v>
          </cell>
          <cell r="B6683" t="str">
            <v>EXECUÇÃO DE PAVIMENTO EM PISO INTERTRAVADO, COM BLOCO RETANGULAR COR NATURAL DE 20 X 10 CM, ESPESSURA 6 CM. AF_10/2022</v>
          </cell>
        </row>
        <row r="6684">
          <cell r="A6684">
            <v>92398</v>
          </cell>
          <cell r="B6684" t="str">
            <v>EXECUÇÃO DE PAVIMENTO EM PISO INTERTRAVADO, COM BLOCO RETANGULAR COR NATURAL DE 20 X 10 CM, ESPESSURA 8 CM. AF_10/2022</v>
          </cell>
        </row>
        <row r="6685">
          <cell r="A6685">
            <v>92400</v>
          </cell>
          <cell r="B6685" t="str">
            <v>EXECUÇÃO DE PAVIMENTO EM PISO INTERTRAVADO, COM BLOCO RETANGULAR DE 20 X 10 CM, ESPESSURA 10 CM. AF_10/2022</v>
          </cell>
        </row>
        <row r="6686">
          <cell r="A6686">
            <v>92395</v>
          </cell>
          <cell r="B6686" t="str">
            <v>EXECUÇÃO DE PAVIMENTO EM PISO INTERTRAVADO, COM BLOCO SEXTAVADO DE 25 X 25 CM, ESPESSURA 10 CM. AF_10/2022</v>
          </cell>
        </row>
        <row r="6687">
          <cell r="A6687">
            <v>92393</v>
          </cell>
          <cell r="B6687" t="str">
            <v>EXECUÇÃO DE PAVIMENTO EM PISO INTERTRAVADO, COM BLOCO SEXTAVADO DE 25 X 25 CM, ESPESSURA 6 CM. AF_10/2022</v>
          </cell>
        </row>
        <row r="6688">
          <cell r="A6688">
            <v>92394</v>
          </cell>
          <cell r="B6688" t="str">
            <v>EXECUÇÃO DE PAVIMENTO EM PISO INTERTRAVADO, COM BLOCO SEXTAVADO DE 25 X 25 CM, ESPESSURA 8 CM. AF_10/2022</v>
          </cell>
        </row>
        <row r="6689">
          <cell r="A6689">
            <v>97115</v>
          </cell>
          <cell r="B6689" t="str">
            <v>APLICAÇÃO DE GRAXA EM BARRAS DE TRANSFERÊNCIA PARA EXECUÇÃO DE PAVIMENTO DE CONCRETO. AF_04/2022</v>
          </cell>
        </row>
        <row r="6690">
          <cell r="A6690">
            <v>97113</v>
          </cell>
          <cell r="B6690" t="str">
            <v>APLICAÇÃO DE LONA PLÁSTICA PARA EXECUÇÃO DE PAVIMENTOS DE CONCRETO. AF_04/2022</v>
          </cell>
        </row>
        <row r="6691">
          <cell r="A6691">
            <v>97120</v>
          </cell>
          <cell r="B6691" t="str">
            <v>BARRAS DE LIGAÇÃO, AÇO CA-50 DE 10 MM, PARA EXECUÇÃO DE PAVIMENTO DE CONCRETO - FORNECIMENTO E INSTALAÇÃO. AF_04/2022</v>
          </cell>
        </row>
        <row r="6692">
          <cell r="A6692">
            <v>97116</v>
          </cell>
          <cell r="B6692" t="str">
            <v>BARRAS DE TRANSFERÊNCIA, AÇO CA-25 DE 16,0 MM, PARA EXECUÇÃO DE PAVIMENTO DE CONCRETO - FORNECIMENTO E INSTALAÇÃO. AF_04/2022</v>
          </cell>
        </row>
        <row r="6693">
          <cell r="A6693">
            <v>97117</v>
          </cell>
          <cell r="B6693" t="str">
            <v>BARRAS DE TRANSFERÊNCIA, AÇO CA-25 DE 20,0 MM, PARA EXECUÇÃO DE PAVIMENTO DE CONCRETO - FORNECIMENTO E INSTALAÇÃO. AF_04/2022</v>
          </cell>
        </row>
        <row r="6694">
          <cell r="A6694">
            <v>97118</v>
          </cell>
          <cell r="B6694" t="str">
            <v>BARRAS DE TRANSFERÊNCIA, AÇO CA-25 DE 25,0 MM, PARA EXECUÇÃO DE PAVIMENTO DE CONCRETO - FORNECIMENTO E INSTALAÇÃO. AF_04/2022</v>
          </cell>
        </row>
        <row r="6695">
          <cell r="A6695">
            <v>97119</v>
          </cell>
          <cell r="B6695" t="str">
            <v>BARRAS DE TRANSFERÊNCIA, AÇO CA-25 DE 32,0 MM, PARA EXECUÇÃO DE PAVIMENTO DE CONCRETO - FORNECIMENTO E INSTALAÇÃO. AF_04/2022</v>
          </cell>
        </row>
        <row r="6696">
          <cell r="A6696">
            <v>97114</v>
          </cell>
          <cell r="B6696" t="str">
            <v>EXECUÇÃO DE JUNTAS DE CONTRAÇÃO PARA PAVIMENTOS DE CONCRETO. AF_04/2022</v>
          </cell>
        </row>
        <row r="6697">
          <cell r="A6697">
            <v>97111</v>
          </cell>
          <cell r="B6697" t="str">
            <v>EXECUÇÃO DE PAVIMENTO DE CONCRETO ARMADO (PCA), FCK = 30 MPA, ESPESSURA DE 15,0 CM. AF_04/2022</v>
          </cell>
        </row>
        <row r="6698">
          <cell r="A6698">
            <v>97112</v>
          </cell>
          <cell r="B6698" t="str">
            <v>EXECUÇÃO DE PAVIMENTO DE CONCRETO ARMADO (PCA), FCK = 30 MPA, ESPESSURA DE 17,5 CM. AF_04/2022</v>
          </cell>
        </row>
        <row r="6699">
          <cell r="A6699">
            <v>103904</v>
          </cell>
          <cell r="B6699" t="str">
            <v>EXECUÇÃO DE PAVIMENTO DE CONCRETO SIMPLES (PCS), FCK = 35 MPA, ESPESSURA DE 15,0 CM. AF_04/2022</v>
          </cell>
        </row>
        <row r="6700">
          <cell r="A6700">
            <v>103905</v>
          </cell>
          <cell r="B6700" t="str">
            <v>EXECUÇÃO DE PAVIMENTO DE CONCRETO SIMPLES (PCS), FCK = 35 MPA, ESPESSURA DE 16,0 CM. AF_04/2022</v>
          </cell>
        </row>
        <row r="6701">
          <cell r="A6701">
            <v>103907</v>
          </cell>
          <cell r="B6701" t="str">
            <v>EXECUÇÃO DE PAVIMENTO DE CONCRETO SIMPLES (PCS), FCK = 35 MPA, ESPESSURA DE 17,5 CM. AF_04/2022</v>
          </cell>
        </row>
        <row r="6702">
          <cell r="A6702">
            <v>103911</v>
          </cell>
          <cell r="B6702" t="str">
            <v>EXECUÇÃO DE PAVIMENTO DE CONCRETO SIMPLES (PCS), FCK = 35 MPA, ESPESSURA DE 25,0 CM. AF_04/2022</v>
          </cell>
        </row>
        <row r="6703">
          <cell r="A6703">
            <v>97104</v>
          </cell>
          <cell r="B6703" t="str">
            <v>EXECUÇÃO DE PAVIMENTO DE CONCRETO SIMPLES (PCS), FCK = 40 MPA, ESPESSURA DE 15,0 CM. AF_04/2022</v>
          </cell>
        </row>
        <row r="6704">
          <cell r="A6704">
            <v>103906</v>
          </cell>
          <cell r="B6704" t="str">
            <v>EXECUÇÃO DE PAVIMENTO DE CONCRETO SIMPLES (PCS), FCK = 40 MPA, ESPESSURA DE 16,0 CM. AF_04/2022</v>
          </cell>
        </row>
        <row r="6705">
          <cell r="A6705">
            <v>97105</v>
          </cell>
          <cell r="B6705" t="str">
            <v>EXECUÇÃO DE PAVIMENTO DE CONCRETO SIMPLES (PCS), FCK = 40 MPA, ESPESSURA DE 17,5 CM. AF_04/2022</v>
          </cell>
        </row>
        <row r="6706">
          <cell r="A6706">
            <v>97106</v>
          </cell>
          <cell r="B6706" t="str">
            <v>EXECUÇÃO DE PAVIMENTO DE CONCRETO SIMPLES (PCS), FCK = 40 MPA, ESPESSURA DE 20,0 CM. AF_04/2022</v>
          </cell>
        </row>
        <row r="6707">
          <cell r="A6707">
            <v>97107</v>
          </cell>
          <cell r="B6707" t="str">
            <v>EXECUÇÃO DE PAVIMENTO DE CONCRETO SIMPLES (PCS), FCK = 40 MPA, ESPESSURA DE 22,5 CM. AF_04/2022</v>
          </cell>
        </row>
        <row r="6708">
          <cell r="A6708">
            <v>97108</v>
          </cell>
          <cell r="B6708" t="str">
            <v>EXECUÇÃO DE PAVIMENTO DE CONCRETO SIMPLES (PCS), FCK = 40 MPA, ESPESSURA DE 25,0 CM. AF_04/2022</v>
          </cell>
        </row>
        <row r="6709">
          <cell r="A6709">
            <v>97109</v>
          </cell>
          <cell r="B6709" t="str">
            <v>EXECUÇÃO DE PAVIMENTO DE CONCRETO SIMPLES (PCS), FCK = 40 MPA, ESPESSURA DE 27,5 CM. AF_04/2022</v>
          </cell>
        </row>
        <row r="6710">
          <cell r="A6710">
            <v>103913</v>
          </cell>
          <cell r="B6710" t="str">
            <v>EXECUÇÃO DE PISO INDUSTRIAL DE CONCRETO ARMADO, FCK = 20 MPA, ESPESSURA DE 12,0 CM. AF_04/2022</v>
          </cell>
        </row>
        <row r="6711">
          <cell r="A6711">
            <v>103914</v>
          </cell>
          <cell r="B6711" t="str">
            <v>EXECUÇÃO DE PISO INDUSTRIAL DE CONCRETO ARMADO, FCK = 20 MPA, ESPESSURA DE 14,0 CM. AF_04/2022</v>
          </cell>
        </row>
        <row r="6712">
          <cell r="A6712">
            <v>103915</v>
          </cell>
          <cell r="B6712" t="str">
            <v>EXECUÇÃO DE PISO INDUSTRIAL DE CONCRETO ARMADO, FCK = 20 MPA, ESPESSURA DE 15,0 CM. AF_04/2022</v>
          </cell>
        </row>
        <row r="6713">
          <cell r="A6713">
            <v>103916</v>
          </cell>
          <cell r="B6713" t="str">
            <v>EXECUÇÃO DE PISO INDUSTRIAL DE CONCRETO ARMADO, FCK = 20 MPA, ESPESSURA DE 18,0 CM. AF_04/2022</v>
          </cell>
        </row>
        <row r="6714">
          <cell r="A6714">
            <v>103917</v>
          </cell>
          <cell r="B6714" t="str">
            <v>EXECUÇÃO DE PISO INDUSTRIAL DE CONCRETO ARMADO, FCK = 20 MPA, ESPESSURA DE 20,0 CM. AF_04/2022</v>
          </cell>
        </row>
        <row r="6715">
          <cell r="A6715">
            <v>103918</v>
          </cell>
          <cell r="B6715" t="str">
            <v>EXECUÇÃO DE PISO INDUSTRIAL DE CONCRETO ARMADO, FCK = 20 MPA, ESPESSURA DE 22,0 CM. AF_04/2022</v>
          </cell>
        </row>
        <row r="6716">
          <cell r="A6716">
            <v>103908</v>
          </cell>
          <cell r="B6716" t="str">
            <v>EXECUÇÃO PAVIMENTO DE CONCRETO SIMPLES (PCS), FCK = 35 MPA, ESPESSURA DE 20,0 CM. AF_04/2022</v>
          </cell>
        </row>
        <row r="6717">
          <cell r="A6717">
            <v>103909</v>
          </cell>
          <cell r="B6717" t="str">
            <v>EXECUÇÃO PAVIMENTO DE CONCRETO SIMPLES (PCS), FCK = 35 MPA, ESPESSURA DE 22,5 CM. AF_04/2022</v>
          </cell>
        </row>
        <row r="6718">
          <cell r="A6718">
            <v>103912</v>
          </cell>
          <cell r="B6718" t="str">
            <v>EXECUÇÃO PAVIMENTO DE CONCRETO SIMPLES (PCS), FCK = 35 MPA, ESPESSURA DE 27,5 CM. AF_04/2022</v>
          </cell>
        </row>
        <row r="6719">
          <cell r="A6719">
            <v>101979</v>
          </cell>
          <cell r="B6719" t="str">
            <v>CHAPIM (RUFO CAPA) EM AÇO GALVANIZADO, CORTE 33. AF_11/2020</v>
          </cell>
        </row>
        <row r="6720">
          <cell r="A6720">
            <v>101966</v>
          </cell>
          <cell r="B6720" t="str">
            <v>CHAPIM SOBRE MUROS LINEARES, EM GRANITO OU MÁRMORE, L = 25 CM, ASSENTADO COM ARGAMASSA 1:6 COM ADITIVO. AF_11/2020</v>
          </cell>
        </row>
        <row r="6721">
          <cell r="A6721">
            <v>101965</v>
          </cell>
          <cell r="B6721" t="str">
            <v>PEITORIL LINEAR EM GRANITO OU MÁRMORE, L = 15CM, ASSENTADO COM ARGAMASSA 1:6 COM ADITIVO. AF_11/2020</v>
          </cell>
        </row>
        <row r="6722">
          <cell r="A6722">
            <v>92123</v>
          </cell>
          <cell r="B6722" t="str">
            <v>ENSACAMENTO DE AREIA. AF_01/2026</v>
          </cell>
        </row>
        <row r="6723">
          <cell r="A6723">
            <v>92122</v>
          </cell>
          <cell r="B6723" t="str">
            <v>PENEIRAMENTO DE AREIA COM PENEIRA MANUAL. AF_01/2026</v>
          </cell>
        </row>
        <row r="6724">
          <cell r="A6724">
            <v>88412</v>
          </cell>
          <cell r="B6724" t="str">
            <v>APLICAÇÃO MANUAL DE FUNDO SELADOR ACRÍLICO EM PANOS CEGOS DE FACHADA (SEM PRESENÇA DE VÃOS) DE EDIFÍCIOS DE MÚLTIPLOS PAVIMENTOS. AF_03/2024</v>
          </cell>
        </row>
        <row r="6725">
          <cell r="A6725">
            <v>88411</v>
          </cell>
          <cell r="B6725" t="str">
            <v>APLICAÇÃO MANUAL DE FUNDO SELADOR ACRÍLICO EM PANOS COM PRESENÇA DE VÃOS DE EDIFÍCIOS DE MÚLTIPLOS PAVIMENTOS. AF_03/2024</v>
          </cell>
        </row>
        <row r="6726">
          <cell r="A6726">
            <v>88415</v>
          </cell>
          <cell r="B6726" t="str">
            <v>APLICAÇÃO MANUAL DE FUNDO SELADOR ACRÍLICO EM PAREDES EXTERNAS DE CASAS. AF_03/2024</v>
          </cell>
        </row>
        <row r="6727">
          <cell r="A6727">
            <v>88413</v>
          </cell>
          <cell r="B6727" t="str">
            <v>APLICAÇÃO MANUAL DE FUNDO SELADOR ACRÍLICO EM SUPERFÍCIES EXTERNAS DE SACADA DE EDIFÍCIOS DE MÚLTIPLOS PAVIMENTOS. AF_03/2024</v>
          </cell>
        </row>
        <row r="6728">
          <cell r="A6728">
            <v>88414</v>
          </cell>
          <cell r="B6728" t="str">
            <v>APLICAÇÃO MANUAL DE FUNDO SELADOR ACRÍLICO EM SUPERFÍCIES INTERNAS DA SACADA DE EDIFÍCIOS DE MÚLTIPLOS PAVIMENTOS. AF_03/2024</v>
          </cell>
        </row>
        <row r="6729">
          <cell r="A6729">
            <v>96131</v>
          </cell>
          <cell r="B6729" t="str">
            <v>APLICAÇÃO MANUAL DE MASSA ACRÍLICA EM PANOS DE FACHADA COM PRESENÇA DE VÃOS, DE EDIFÍCIOS DE MÚLTIPLOS PAVIMENTOS, DUAS DEMÃOS. AF_03/2024</v>
          </cell>
        </row>
        <row r="6730">
          <cell r="A6730">
            <v>96126</v>
          </cell>
          <cell r="B6730" t="str">
            <v>APLICAÇÃO MANUAL DE MASSA ACRÍLICA EM PANOS DE FACHADA COM PRESENÇA DE VÃOS, DE EDIFÍCIOS DE MÚLTIPLOS PAVIMENTOS, UMA DEMÃO. AF_03/2024</v>
          </cell>
        </row>
        <row r="6731">
          <cell r="A6731">
            <v>96132</v>
          </cell>
          <cell r="B6731" t="str">
            <v>APLICAÇÃO MANUAL DE MASSA ACRÍLICA EM PANOS DE FACHADA SEM PRESENÇA DE VÃOS, DE EDIFÍCIOS DE MÚLTIPLOS PAVIMENTOS, DUAS DEMÃOS. AF_03/2024</v>
          </cell>
        </row>
        <row r="6732">
          <cell r="A6732">
            <v>96127</v>
          </cell>
          <cell r="B6732" t="str">
            <v>APLICAÇÃO MANUAL DE MASSA ACRÍLICA EM PANOS DE FACHADA SEM PRESENÇA DE VÃOS, DE EDIFÍCIOS DE MÚLTIPLOS PAVIMENTOS, UMA DEMÃO. AF_03/2024</v>
          </cell>
        </row>
        <row r="6733">
          <cell r="A6733">
            <v>96135</v>
          </cell>
          <cell r="B6733" t="str">
            <v>APLICAÇÃO MANUAL DE MASSA ACRÍLICA EM PAREDES EXTERNAS DE CASAS, DUAS DEMÃOS. AF_03/2024</v>
          </cell>
        </row>
        <row r="6734">
          <cell r="A6734">
            <v>96130</v>
          </cell>
          <cell r="B6734" t="str">
            <v>APLICAÇÃO MANUAL DE MASSA ACRÍLICA EM PAREDES EXTERNAS DE CASAS, UMA DEMÃO. AF_03/2024</v>
          </cell>
        </row>
        <row r="6735">
          <cell r="A6735">
            <v>96133</v>
          </cell>
          <cell r="B6735" t="str">
            <v>APLICAÇÃO MANUAL DE MASSA ACRÍLICA EM SUPERFÍCIES EXTERNAS DE SACADA DE EDIFÍCIOS DE MÚLTIPLOS PAVIMENTOS, DUAS DEMÃOS. AF_03/2024</v>
          </cell>
        </row>
        <row r="6736">
          <cell r="A6736">
            <v>96128</v>
          </cell>
          <cell r="B6736" t="str">
            <v>APLICAÇÃO MANUAL DE MASSA ACRÍLICA EM SUPERFÍCIES EXTERNAS DE SACADA DE EDIFÍCIOS DE MÚLTIPLOS PAVIMENTOS, UMA DEMÃO. AF_03/2024</v>
          </cell>
        </row>
        <row r="6737">
          <cell r="A6737">
            <v>96134</v>
          </cell>
          <cell r="B6737" t="str">
            <v>APLICAÇÃO MANUAL DE MASSA ACRÍLICA EM SUPERFÍCIES INTERNAS DE SACADA DE EDIFÍCIOS DE MÚLTIPLOS PAVIMENTOS, DUAS DEMÃOS. AF_03/2024</v>
          </cell>
        </row>
        <row r="6738">
          <cell r="A6738">
            <v>96129</v>
          </cell>
          <cell r="B6738" t="str">
            <v>APLICAÇÃO MANUAL DE MASSA ACRÍLICA EM SUPERFÍCIES INTERNAS DE SACADA DE EDIFÍCIOS DE MÚLTIPLOS PAVIMENTOS, UMA DEMÃO. AF_03/2024</v>
          </cell>
        </row>
        <row r="6739">
          <cell r="A6739">
            <v>88432</v>
          </cell>
          <cell r="B6739" t="str">
            <v>APLICAÇÃO MANUAL DE PINTURA COM TINTA TEXTURIZADA ACRÍLICA EM MOLDURAS DE EPS. AF_03/2024</v>
          </cell>
        </row>
        <row r="6740">
          <cell r="A6740">
            <v>88426</v>
          </cell>
          <cell r="B6740" t="str">
            <v>APLICAÇÃO MANUAL DE PINTURA COM TINTA TEXTURIZADA ACRÍLICA EM PANOS CEGOS DE FACHADA (SEM PRESENÇA DE VÃOS) DE EDIFÍCIOS DE MÚLTIPLOS PAVIMENTOS, DUAS CORES. AF_03/2024</v>
          </cell>
        </row>
        <row r="6741">
          <cell r="A6741">
            <v>88417</v>
          </cell>
          <cell r="B6741" t="str">
            <v>APLICAÇÃO MANUAL DE PINTURA COM TINTA TEXTURIZADA ACRÍLICA EM PANOS CEGOS DE FACHADA (SEM PRESENÇA DE VÃOS) DE EDIFÍCIOS DE MÚLTIPLOS PAVIMENTOS, UMA COR. AF_03/2024</v>
          </cell>
        </row>
        <row r="6742">
          <cell r="A6742">
            <v>88424</v>
          </cell>
          <cell r="B6742" t="str">
            <v>APLICAÇÃO MANUAL DE PINTURA COM TINTA TEXTURIZADA ACRÍLICA EM PANOS COM PRESENÇA DE VÃOS DE EDIFÍCIOS DE MÚLTIPLOS PAVIMENTOS, DUAS CORES. AF_03/2024</v>
          </cell>
        </row>
        <row r="6743">
          <cell r="A6743">
            <v>88416</v>
          </cell>
          <cell r="B6743" t="str">
            <v>APLICAÇÃO MANUAL DE PINTURA COM TINTA TEXTURIZADA ACRÍLICA EM PANOS COM PRESENÇA DE VÃOS DE EDIFÍCIOS DE MÚLTIPLOS PAVIMENTOS, UMA COR. AF_03/2024</v>
          </cell>
        </row>
        <row r="6744">
          <cell r="A6744">
            <v>88431</v>
          </cell>
          <cell r="B6744" t="str">
            <v>APLICAÇÃO MANUAL DE PINTURA COM TINTA TEXTURIZADA ACRÍLICA EM PAREDES EXTERNAS DE CASAS, DUAS CORES. AF_03/2024</v>
          </cell>
        </row>
        <row r="6745">
          <cell r="A6745">
            <v>88423</v>
          </cell>
          <cell r="B6745" t="str">
            <v>APLICAÇÃO MANUAL DE PINTURA COM TINTA TEXTURIZADA ACRÍLICA EM PAREDES EXTERNAS DE CASAS, UMA COR. AF_03/2024</v>
          </cell>
        </row>
        <row r="6746">
          <cell r="A6746">
            <v>88428</v>
          </cell>
          <cell r="B6746" t="str">
            <v>APLICAÇÃO MANUAL DE PINTURA COM TINTA TEXTURIZADA ACRÍLICA EM SUPERFÍCIES EXTERNAS DE SACADA DE EDIFÍCIOS DE MÚLTIPLOS PAVIMENTOS, DUAS CORES. AF_03/2024</v>
          </cell>
        </row>
        <row r="6747">
          <cell r="A6747">
            <v>88420</v>
          </cell>
          <cell r="B6747" t="str">
            <v>APLICAÇÃO MANUAL DE PINTURA COM TINTA TEXTURIZADA ACRÍLICA EM SUPERFÍCIES EXTERNAS DE SACADA DE EDIFÍCIOS DE MÚLTIPLOS PAVIMENTOS, UMA COR. AF_03/2024</v>
          </cell>
        </row>
        <row r="6748">
          <cell r="A6748">
            <v>88429</v>
          </cell>
          <cell r="B6748" t="str">
            <v>APLICAÇÃO MANUAL DE PINTURA COM TINTA TEXTURIZADA ACRÍLICA EM SUPERFÍCIES INTERNAS DA SACADA DE EDIFÍCIOS DE MÚLTIPLOS PAVIMENTOS, DUAS CORES. AF_03/2024</v>
          </cell>
        </row>
        <row r="6749">
          <cell r="A6749">
            <v>88421</v>
          </cell>
          <cell r="B6749" t="str">
            <v>APLICAÇÃO MANUAL DE PINTURA COM TINTA TEXTURIZADA ACRÍLICA EM SUPERFÍCIES INTERNAS DA SACADA DE EDIFÍCIOS DE MÚLTIPLOS PAVIMENTOS, UMA COR. AF_03/2024</v>
          </cell>
        </row>
        <row r="6750">
          <cell r="A6750">
            <v>95622</v>
          </cell>
          <cell r="B6750" t="str">
            <v>APLICAÇÃO MANUAL DE TINTA LÁTEX ACRÍLICA EM PANOS COM PRESENÇA DE VÃOS DE EDIFÍCIOS DE MÚLTIPLOS PAVIMENTOS, DUAS DEMÃOS. AF_03/2024</v>
          </cell>
        </row>
        <row r="6751">
          <cell r="A6751">
            <v>95623</v>
          </cell>
          <cell r="B6751" t="str">
            <v>APLICAÇÃO MANUAL DE TINTA LÁTEX ACRÍLICA EM PANOS SEM PRESENÇA DE VÃOS DE EDIFÍCIOS DE MÚLTIPLOS PAVIMENTOS, DUAS DEMÃOS. AF_03/2024</v>
          </cell>
        </row>
        <row r="6752">
          <cell r="A6752">
            <v>95626</v>
          </cell>
          <cell r="B6752" t="str">
            <v>APLICAÇÃO MANUAL DE TINTA LÁTEX ACRÍLICA EM PAREDE EXTERNAS DE CASAS, DUAS DEMÃOS. AF_03/2024</v>
          </cell>
        </row>
        <row r="6753">
          <cell r="A6753">
            <v>95624</v>
          </cell>
          <cell r="B6753" t="str">
            <v>APLICAÇÃO MANUAL DE TINTA LÁTEX ACRÍLICA EM SUPERFÍCIES EXTERNAS DE SACADA DE EDIFÍCIOS DE MÚLTIPLOS PAVIMENTOS, DUAS DEMÃOS. AF_03/2024</v>
          </cell>
        </row>
        <row r="6754">
          <cell r="A6754">
            <v>95625</v>
          </cell>
          <cell r="B6754" t="str">
            <v>APLICAÇÃO MANUAL DE TINTA LÁTEX ACRÍLICA EM SUPERFÍCIES INTERNAS DE SACADA DE EDIFÍCIOS DE MÚLTIPLOS PAVIMENTOS, DUAS DEMÃOS. AF_03/2024</v>
          </cell>
        </row>
        <row r="6755">
          <cell r="A6755">
            <v>88497</v>
          </cell>
          <cell r="B6755" t="str">
            <v>EMASSAMENTO COM MASSA LÁTEX, APLICAÇÃO EM PAREDE, DUAS DEMÃOS, LIXAMENTO MANUAL. AF_04/2023</v>
          </cell>
        </row>
        <row r="6756">
          <cell r="A6756">
            <v>88495</v>
          </cell>
          <cell r="B6756" t="str">
            <v>EMASSAMENTO COM MASSA LÁTEX, APLICAÇÃO EM PAREDE, UMA DEMÃO, LIXAMENTO MANUAL. AF_04/2023</v>
          </cell>
        </row>
        <row r="6757">
          <cell r="A6757">
            <v>88496</v>
          </cell>
          <cell r="B6757" t="str">
            <v>EMASSAMENTO COM MASSA LÁTEX, APLICAÇÃO EM TETO, DUAS DEMÃOS, LIXAMENTO MANUAL. AF_04/2023</v>
          </cell>
        </row>
        <row r="6758">
          <cell r="A6758">
            <v>88494</v>
          </cell>
          <cell r="B6758" t="str">
            <v>EMASSAMENTO COM MASSA LÁTEX, APLICAÇÃO EM TETO, UMA DEMÃO, LIXAMENTO MANUAL. AF_04/2023</v>
          </cell>
        </row>
        <row r="6759">
          <cell r="A6759">
            <v>88485</v>
          </cell>
          <cell r="B6759" t="str">
            <v>FUNDO SELADOR ACRÍLICO, APLICAÇÃO MANUAL EM PAREDE, UMA DEMÃO. AF_04/2023</v>
          </cell>
        </row>
        <row r="6760">
          <cell r="A6760">
            <v>88484</v>
          </cell>
          <cell r="B6760" t="str">
            <v>FUNDO SELADOR ACRÍLICO, APLICAÇÃO MANUAL EM TETO, UMA DEMÃO. AF_04/2023</v>
          </cell>
        </row>
        <row r="6761">
          <cell r="A6761">
            <v>104641</v>
          </cell>
          <cell r="B6761" t="str">
            <v>PINTURA LÁTEX ACRÍLICA ECONÔMICA, APLICAÇÃO MANUAL EM PAREDES, DUAS DEMÃOS. AF_04/2023</v>
          </cell>
        </row>
        <row r="6762">
          <cell r="A6762">
            <v>104639</v>
          </cell>
          <cell r="B6762" t="str">
            <v>PINTURA LÁTEX ACRÍLICA ECONÔMICA, APLICAÇÃO MANUAL EM TETO, DUAS DEMÃOS. AF_04/2023</v>
          </cell>
        </row>
        <row r="6763">
          <cell r="A6763">
            <v>88489</v>
          </cell>
          <cell r="B6763" t="str">
            <v>PINTURA LÁTEX ACRÍLICA PREMIUM, APLICAÇÃO MANUAL EM PAREDES, DUAS DEMÃOS. AF_04/2023</v>
          </cell>
        </row>
        <row r="6764">
          <cell r="A6764">
            <v>88488</v>
          </cell>
          <cell r="B6764" t="str">
            <v>PINTURA LÁTEX ACRÍLICA PREMIUM, APLICAÇÃO MANUAL EM TETO, DUAS DEMÃOS. AF_04/2023</v>
          </cell>
        </row>
        <row r="6765">
          <cell r="A6765">
            <v>104642</v>
          </cell>
          <cell r="B6765" t="str">
            <v>PINTURA LÁTEX ACRÍLICA STANDARD, APLICAÇÃO MANUAL EM PAREDES, DUAS DEMÃOS. AF_04/2023</v>
          </cell>
        </row>
        <row r="6766">
          <cell r="A6766">
            <v>104640</v>
          </cell>
          <cell r="B6766" t="str">
            <v>PINTURA LÁTEX ACRÍLICA STANDARD, APLICAÇÃO MANUAL EM TETO, DUAS DEMÃOS. AF_04/2023</v>
          </cell>
        </row>
        <row r="6767">
          <cell r="A6767">
            <v>95305</v>
          </cell>
          <cell r="B6767" t="str">
            <v>TEXTURA ACRÍLICA, APLICAÇÃO MANUAL EM PAREDE, UMA DEMÃO. AF_04/2023</v>
          </cell>
        </row>
        <row r="6768">
          <cell r="A6768">
            <v>95306</v>
          </cell>
          <cell r="B6768" t="str">
            <v>TEXTURA ACRÍLICA, APLICAÇÃO MANUAL EM TETO, UMA DEMÃO. AF_04/2023</v>
          </cell>
        </row>
        <row r="6769">
          <cell r="A6769">
            <v>102201</v>
          </cell>
          <cell r="B6769" t="str">
            <v>APLICAÇÃO MASSA ACRÍLICA PARA MADEIRA, PARA PINTURA COM TINTA DE ACABAMENTO (PIGMENTADA). AF_01/2021</v>
          </cell>
        </row>
        <row r="6770">
          <cell r="A6770">
            <v>102200</v>
          </cell>
          <cell r="B6770" t="str">
            <v>APLICAÇÃO MASSA ALQUÍDICA PARA MADEIRA, PARA PINTURA COM TINTA DE ACABAMENTO (PIGMENTADA). AF_01/2021</v>
          </cell>
        </row>
        <row r="6771">
          <cell r="A6771">
            <v>102202</v>
          </cell>
          <cell r="B6771" t="str">
            <v>APLICAÇÃO MASSA EPÓXI PARA MADEIRA, PARA PINTURA COM TINTA PU DE ACABAMENTO (PIGMENTADA). AF_01/2021</v>
          </cell>
        </row>
        <row r="6772">
          <cell r="A6772">
            <v>102193</v>
          </cell>
          <cell r="B6772" t="str">
            <v>LIXAMENTO DE MADEIRA PARA APLICAÇÃO DE FUNDO OU PINTURA. AF_01/2021</v>
          </cell>
        </row>
        <row r="6773">
          <cell r="A6773">
            <v>102194</v>
          </cell>
          <cell r="B6773" t="str">
            <v>LIXAMENTO DE MASSA PARA MADEIRA. AF_01/2021</v>
          </cell>
        </row>
        <row r="6774">
          <cell r="A6774">
            <v>102197</v>
          </cell>
          <cell r="B6774" t="str">
            <v>PINTURA FUNDO NIVELADOR ALQUÍDICO BRANCO EM MADEIRA. AF_01/2021</v>
          </cell>
        </row>
        <row r="6775">
          <cell r="A6775">
            <v>102233</v>
          </cell>
          <cell r="B6775" t="str">
            <v>PINTURA IMUNIZANTE PARA MADEIRA, 1 DEMÃO. AF_01/2021</v>
          </cell>
        </row>
        <row r="6776">
          <cell r="A6776">
            <v>102234</v>
          </cell>
          <cell r="B6776" t="str">
            <v>PINTURA IMUNIZANTE PARA MADEIRA, 2 DEMÃOS. AF_01/2021</v>
          </cell>
        </row>
        <row r="6777">
          <cell r="A6777">
            <v>102207</v>
          </cell>
          <cell r="B6777" t="str">
            <v>PINTURA TINTA DE ACABAMENTO (PIGMENTADA) A ÓLEO EM MADEIRA, 1 DEMÃO. AF_01/2021</v>
          </cell>
        </row>
        <row r="6778">
          <cell r="A6778">
            <v>102217</v>
          </cell>
          <cell r="B6778" t="str">
            <v>PINTURA TINTA DE ACABAMENTO (PIGMENTADA) A ÓLEO EM MADEIRA, 2 DEMÃOS. AF_01/2021</v>
          </cell>
        </row>
        <row r="6779">
          <cell r="A6779">
            <v>102227</v>
          </cell>
          <cell r="B6779" t="str">
            <v>PINTURA TINTA DE ACABAMENTO (PIGMENTADA) A ÓLEO EM MADEIRA, 3 DEMÃOS. AF_01/2021</v>
          </cell>
        </row>
        <row r="6780">
          <cell r="A6780">
            <v>102209</v>
          </cell>
          <cell r="B6780" t="str">
            <v>PINTURA TINTA DE ACABAMENTO (PIGMENTADA) ESMALTE SINTÉTICO ACETINADO EM MADEIRA, 1 DEMÃO. AF_01/2021</v>
          </cell>
        </row>
        <row r="6781">
          <cell r="A6781">
            <v>102219</v>
          </cell>
          <cell r="B6781" t="str">
            <v>PINTURA TINTA DE ACABAMENTO (PIGMENTADA) ESMALTE SINTÉTICO ACETINADO EM MADEIRA, 2 DEMÃOS. AF_01/2021</v>
          </cell>
        </row>
        <row r="6782">
          <cell r="A6782">
            <v>102229</v>
          </cell>
          <cell r="B6782" t="str">
            <v>PINTURA TINTA DE ACABAMENTO (PIGMENTADA) ESMALTE SINTÉTICO ACETINADO EM MADEIRA, 3 DEMÃOS. AF_01/2021</v>
          </cell>
        </row>
        <row r="6783">
          <cell r="A6783">
            <v>102210</v>
          </cell>
          <cell r="B6783" t="str">
            <v>PINTURA TINTA DE ACABAMENTO (PIGMENTADA) ESMALTE SINTÉTICO BRILHANTE EM MADEIRA, 1 DEMÃO. AF_01/2021</v>
          </cell>
        </row>
        <row r="6784">
          <cell r="A6784">
            <v>102220</v>
          </cell>
          <cell r="B6784" t="str">
            <v>PINTURA TINTA DE ACABAMENTO (PIGMENTADA) ESMALTE SINTÉTICO BRILHANTE EM MADEIRA, 2 DEMÃOS. AF_01/2021</v>
          </cell>
        </row>
        <row r="6785">
          <cell r="A6785">
            <v>102230</v>
          </cell>
          <cell r="B6785" t="str">
            <v>PINTURA TINTA DE ACABAMENTO (PIGMENTADA) ESMALTE SINTÉTICO BRILHANTE EM MADEIRA, 3 DEMÃOS. AF_01/2021</v>
          </cell>
        </row>
        <row r="6786">
          <cell r="A6786">
            <v>102208</v>
          </cell>
          <cell r="B6786" t="str">
            <v>PINTURA TINTA DE ACABAMENTO (PIGMENTADA) ESMALTE SINTÉTICO FOSCO EM MADEIRA, 1 DEMÃO. AF_01/2021</v>
          </cell>
        </row>
        <row r="6787">
          <cell r="A6787">
            <v>102218</v>
          </cell>
          <cell r="B6787" t="str">
            <v>PINTURA TINTA DE ACABAMENTO (PIGMENTADA) ESMALTE SINTÉTICO FOSCO EM MADEIRA, 2 DEMÃOS. AF_01/2021</v>
          </cell>
        </row>
        <row r="6788">
          <cell r="A6788">
            <v>102228</v>
          </cell>
          <cell r="B6788" t="str">
            <v>PINTURA TINTA DE ACABAMENTO (PIGMENTADA) ESMALTE SINTÉTICO FOSCO EM MADEIRA, 3 DEMÃOS. AF_01/2021</v>
          </cell>
        </row>
        <row r="6789">
          <cell r="A6789">
            <v>102203</v>
          </cell>
          <cell r="B6789" t="str">
            <v>PINTURA VERNIZ (INCOLOR) ALQUÍDICO EM MADEIRA, USO INTERNO E EXTERNO, 1 DEMÃO. AF_01/2021</v>
          </cell>
        </row>
        <row r="6790">
          <cell r="A6790">
            <v>102213</v>
          </cell>
          <cell r="B6790" t="str">
            <v>PINTURA VERNIZ (INCOLOR) ALQUÍDICO EM MADEIRA, USO INTERNO E EXTERNO, 2 DEMÃOS. AF_01/2021</v>
          </cell>
        </row>
        <row r="6791">
          <cell r="A6791">
            <v>102223</v>
          </cell>
          <cell r="B6791" t="str">
            <v>PINTURA VERNIZ (INCOLOR) ALQUÍDICO EM MADEIRA, USO INTERNO E EXTERNO, 3 DEMÃOS. AF_01/2021</v>
          </cell>
        </row>
        <row r="6792">
          <cell r="A6792">
            <v>102204</v>
          </cell>
          <cell r="B6792" t="str">
            <v>PINTURA VERNIZ (INCOLOR) ALQUÍDICO EM MADEIRA, USO INTERNO, 1 DEMÃO. AF_01/2021</v>
          </cell>
        </row>
        <row r="6793">
          <cell r="A6793">
            <v>102214</v>
          </cell>
          <cell r="B6793" t="str">
            <v>PINTURA VERNIZ (INCOLOR) ALQUÍDICO EM MADEIRA, USO INTERNO, 2 DEMÃOS. AF_01/2021</v>
          </cell>
        </row>
        <row r="6794">
          <cell r="A6794">
            <v>102224</v>
          </cell>
          <cell r="B6794" t="str">
            <v>PINTURA VERNIZ (INCOLOR) ALQUÍDICO EM MADEIRA, USO INTERNO, 3 DEMÃOS. AF_01/2021</v>
          </cell>
        </row>
        <row r="6795">
          <cell r="A6795">
            <v>102205</v>
          </cell>
          <cell r="B6795" t="str">
            <v>PINTURA VERNIZ (INCOLOR) POLIURETÂNICO (RESINA ALQUÍDICA MODIFICADA) EM MADEIRA, 1 DEMÃO. AF_01/2021</v>
          </cell>
        </row>
        <row r="6796">
          <cell r="A6796">
            <v>102215</v>
          </cell>
          <cell r="B6796" t="str">
            <v>PINTURA VERNIZ (INCOLOR) POLIURETÂNICO (RESINA ALQUÍDICA MODIFICADA) EM MADEIRA, 2 DEMÃOS. AF_01/2021</v>
          </cell>
        </row>
        <row r="6797">
          <cell r="A6797">
            <v>102225</v>
          </cell>
          <cell r="B6797" t="str">
            <v>PINTURA VERNIZ (INCOLOR) POLIURETÂNICO (RESINA ALQUÍDICA MODIFICADA) EM MADEIRA, 3 DEMÃOS. AF_01/2021</v>
          </cell>
        </row>
        <row r="6798">
          <cell r="A6798">
            <v>100718</v>
          </cell>
          <cell r="B6798" t="str">
            <v>COLOCAÇÃO DE FITA PROTETORA PARA PINTURA. AF_01/2020</v>
          </cell>
        </row>
        <row r="6799">
          <cell r="A6799">
            <v>100716</v>
          </cell>
          <cell r="B6799" t="str">
            <v>JATEAMENTO ABRASIVO COM GRANALHA DE AÇO EM PERFIL METÁLICO EM FÁBRICA. AF_01/2020</v>
          </cell>
        </row>
        <row r="6800">
          <cell r="A6800">
            <v>100717</v>
          </cell>
          <cell r="B6800" t="str">
            <v>LIXAMENTO MANUAL EM SUPERFÍCIES METÁLICAS EM OBRA. AF_01/2020</v>
          </cell>
        </row>
        <row r="6801">
          <cell r="A6801">
            <v>100754</v>
          </cell>
          <cell r="B6801" t="str">
            <v>PINTURA COM TINTA ACRÍLICA DE ACABAMENTO APLICADA A ROLO OU PINCEL SOBRE SUPERFÍCIES METÁLICAS (EXCETO PERFIL) EXECUTADO EM OBRA (02 DEMÃOS). AF_01/2020</v>
          </cell>
        </row>
        <row r="6802">
          <cell r="A6802">
            <v>100736</v>
          </cell>
          <cell r="B6802" t="str">
            <v>PINTURA COM TINTA ACRÍLICA DE ACABAMENTO APLICADA A ROLO OU PINCEL SOBRE SUPERFÍCIES METÁLICAS (EXCETO PERFIL) EXECUTADO EM OBRA (POR DEMÃO). AF_01/2020</v>
          </cell>
        </row>
        <row r="6803">
          <cell r="A6803">
            <v>100753</v>
          </cell>
          <cell r="B6803" t="str">
            <v>PINTURA COM TINTA ACRÍLICA DE ACABAMENTO PULVERIZADA SOBRE SUPERFÍCIES METÁLICAS (EXCETO PERFIL) EXECUTADO EM OBRA (02 DEMÃOS). AF_01/2020_PE</v>
          </cell>
        </row>
        <row r="6804">
          <cell r="A6804">
            <v>100735</v>
          </cell>
          <cell r="B6804" t="str">
            <v>PINTURA COM TINTA ACRÍLICA DE ACABAMENTO PULVERIZADA SOBRE SUPERFÍCIES METÁLICAS (EXCETO PERFIL) EXECUTADO EM OBRA (POR DEMÃO). AF_01/2020_PE</v>
          </cell>
        </row>
        <row r="6805">
          <cell r="A6805">
            <v>100734</v>
          </cell>
          <cell r="B6805" t="str">
            <v>PINTURA COM TINTA ACRÍLICA DE FUNDO APLICADA A ROLO OU PINCEL SOBRE SUPERFÍCIES METÁLICAS (EXCETO PERFIL) EXECUTADO EM OBRA (POR DEMÃO). AF_01/2020</v>
          </cell>
        </row>
        <row r="6806">
          <cell r="A6806">
            <v>100733</v>
          </cell>
          <cell r="B6806" t="str">
            <v>PINTURA COM TINTA ACRÍLICA DE FUNDO PULVERIZADA SOBRE SUPERFÍCIES METÁLICAS (EXCETO PERFIL) EXECUTADO EM OBRA (POR DEMÃO). AF_01/2020_PE</v>
          </cell>
        </row>
        <row r="6807">
          <cell r="A6807">
            <v>100740</v>
          </cell>
          <cell r="B6807" t="str">
            <v>PINTURA COM TINTA ALQUÍDICA DE ACABAMENTO (ESMALTE SINTÉTICO ACETINADO) APLICADA A ROLO OU PINCEL SOBRE PERFIL METÁLICO EXECUTADO EM FÁBRICA (POR DEMÃO). AF_01/2020</v>
          </cell>
        </row>
        <row r="6808">
          <cell r="A6808">
            <v>100758</v>
          </cell>
          <cell r="B6808" t="str">
            <v>PINTURA COM TINTA ALQUÍDICA DE ACABAMENTO (ESMALTE SINTÉTICO ACETINADO) APLICADA A ROLO OU PINCEL SOBRE SUPERFÍCIES METÁLICAS (EXCETO PERFIL) EXECUTADO EM OBRA (02 DEMÃOS). AF_01/2020</v>
          </cell>
        </row>
        <row r="6809">
          <cell r="A6809">
            <v>100742</v>
          </cell>
          <cell r="B6809" t="str">
            <v>PINTURA COM TINTA ALQUÍDICA DE ACABAMENTO (ESMALTE SINTÉTICO ACETINADO) APLICADA A ROLO OU PINCEL SOBRE SUPERFÍCIES METÁLICAS (EXCETO PERFIL) EXECUTADO EM OBRA (POR DEMÃO). AF_01/2020</v>
          </cell>
        </row>
        <row r="6810">
          <cell r="A6810">
            <v>100739</v>
          </cell>
          <cell r="B6810" t="str">
            <v>PINTURA COM TINTA ALQUÍDICA DE ACABAMENTO (ESMALTE SINTÉTICO ACETINADO) PULVERIZADA SOBRE PERFIL METÁLICO EXECUTADO EM FÁBRICA (POR DEMÃO). AF_01/2020_PE</v>
          </cell>
        </row>
        <row r="6811">
          <cell r="A6811">
            <v>100757</v>
          </cell>
          <cell r="B6811" t="str">
            <v>PINTURA COM TINTA ALQUÍDICA DE ACABAMENTO (ESMALTE SINTÉTICO ACETINADO) PULVERIZADA SOBRE SUPERFÍCIES METÁLICAS (EXCETO PERFIL) EXECUTADO EM OBRA (02 DEMÃOS). AF_01/2020_PE</v>
          </cell>
        </row>
        <row r="6812">
          <cell r="A6812">
            <v>100741</v>
          </cell>
          <cell r="B6812" t="str">
            <v>PINTURA COM TINTA ALQUÍDICA DE ACABAMENTO (ESMALTE SINTÉTICO ACETINADO) PULVERIZADA SOBRE SUPERFÍCIES METÁLICAS (EXCETO PERFIL) EXECUTADO EM OBRA (POR DEMÃO). AF_01/2020_PE</v>
          </cell>
        </row>
        <row r="6813">
          <cell r="A6813">
            <v>100744</v>
          </cell>
          <cell r="B6813" t="str">
            <v>PINTURA COM TINTA ALQUÍDICA DE ACABAMENTO (ESMALTE SINTÉTICO BRILHANTE) APLICADA A ROLO OU PINCEL SOBRE PERFIL METÁLICO EXECUTADO EM FÁBRICA (POR DEMÃO). AF_01/2020</v>
          </cell>
        </row>
        <row r="6814">
          <cell r="A6814">
            <v>100760</v>
          </cell>
          <cell r="B6814" t="str">
            <v>PINTURA COM TINTA ALQUÍDICA DE ACABAMENTO (ESMALTE SINTÉTICO BRILHANTE) APLICADA A ROLO OU PINCEL SOBRE SUPERFÍCIES METÁLICAS (EXCETO PERFIL) EXECUTADO EM OBRA (02 DEMÃOS). AF_01/2020</v>
          </cell>
        </row>
        <row r="6815">
          <cell r="A6815">
            <v>100746</v>
          </cell>
          <cell r="B6815" t="str">
            <v>PINTURA COM TINTA ALQUÍDICA DE ACABAMENTO (ESMALTE SINTÉTICO BRILHANTE) APLICADA A ROLO OU PINCEL SOBRE SUPERFÍCIES METÁLICAS (EXCETO PERFIL) EXECUTADO EM OBRA (POR DEMÃO). AF_01/2020</v>
          </cell>
        </row>
        <row r="6816">
          <cell r="A6816">
            <v>100743</v>
          </cell>
          <cell r="B6816" t="str">
            <v>PINTURA COM TINTA ALQUÍDICA DE ACABAMENTO (ESMALTE SINTÉTICO BRILHANTE) PULVERIZADA SOBRE PERFIL METÁLICO EXECUTADO EM FÁBRICA (POR DEMÃO). AF_01/2020_PE</v>
          </cell>
        </row>
        <row r="6817">
          <cell r="A6817">
            <v>100759</v>
          </cell>
          <cell r="B6817" t="str">
            <v>PINTURA COM TINTA ALQUÍDICA DE ACABAMENTO (ESMALTE SINTÉTICO BRILHANTE) PULVERIZADA SOBRE SUPERFÍCIES METÁLICAS (EXCETO PERFIL) EXECUTADO EM OBRA (02 DEMÃOS). AF_01/2020_PE</v>
          </cell>
        </row>
        <row r="6818">
          <cell r="A6818">
            <v>100745</v>
          </cell>
          <cell r="B6818" t="str">
            <v>PINTURA COM TINTA ALQUÍDICA DE ACABAMENTO (ESMALTE SINTÉTICO BRILHANTE) PULVERIZADA SOBRE SUPERFÍCIES METÁLICAS (EXCETO PERFIL) EXECUTADO EM OBRA (POR DEMÃO). AF_01/2020_PE</v>
          </cell>
        </row>
        <row r="6819">
          <cell r="A6819">
            <v>100748</v>
          </cell>
          <cell r="B6819" t="str">
            <v>PINTURA COM TINTA ALQUÍDICA DE ACABAMENTO (ESMALTE SINTÉTICO FOSCO) APLICADA A ROLO OU PINCEL SOBRE PERFIL METÁLICO EXECUTADO EM FÁBRICA (POR DEMÃO). AF_01/2020</v>
          </cell>
        </row>
        <row r="6820">
          <cell r="A6820">
            <v>100762</v>
          </cell>
          <cell r="B6820" t="str">
            <v>PINTURA COM TINTA ALQUÍDICA DE ACABAMENTO (ESMALTE SINTÉTICO FOSCO) APLICADA A ROLO OU PINCEL SOBRE SUPERFÍCIES METÁLICAS (EXCETO PERFIL) EXECUTADO EM OBRA (02 DEMÃOS). AF_01/2020</v>
          </cell>
        </row>
        <row r="6821">
          <cell r="A6821">
            <v>100750</v>
          </cell>
          <cell r="B6821" t="str">
            <v>PINTURA COM TINTA ALQUÍDICA DE ACABAMENTO (ESMALTE SINTÉTICO FOSCO) APLICADA A ROLO OU PINCEL SOBRE SUPERFÍCIES METÁLICAS (EXCETO PERFIL) EXECUTADO EM OBRA (POR DEMÃO). AF_01/2020</v>
          </cell>
        </row>
        <row r="6822">
          <cell r="A6822">
            <v>100747</v>
          </cell>
          <cell r="B6822" t="str">
            <v>PINTURA COM TINTA ALQUÍDICA DE ACABAMENTO (ESMALTE SINTÉTICO FOSCO) PULVERIZADA SOBRE PERFIL METÁLICO EXECUTADO EM FÁBRICA (POR DEMÃO). AF_01/2020_PE</v>
          </cell>
        </row>
        <row r="6823">
          <cell r="A6823">
            <v>100761</v>
          </cell>
          <cell r="B6823" t="str">
            <v>PINTURA COM TINTA ALQUÍDICA DE ACABAMENTO (ESMALTE SINTÉTICO FOSCO) PULVERIZADA SOBRE SUPERFÍCIES METÁLICAS (EXCETO PERFIL) EXECUTADO EM OBRA (02 DEMÃOS). AF_01/2020_PE</v>
          </cell>
        </row>
        <row r="6824">
          <cell r="A6824">
            <v>100749</v>
          </cell>
          <cell r="B6824" t="str">
            <v>PINTURA COM TINTA ALQUÍDICA DE ACABAMENTO (ESMALTE SINTÉTICO FOSCO) PULVERIZADA SOBRE SUPERFÍCIES METÁLICAS (EXCETO PERFIL) EXECUTADO EM OBRA (POR DEMÃO). AF_01/2020_PE</v>
          </cell>
        </row>
        <row r="6825">
          <cell r="A6825">
            <v>100720</v>
          </cell>
          <cell r="B6825" t="str">
            <v>PINTURA COM TINTA ALQUÍDICA DE FUNDO (TIPO ZARCÃO) APLICADA A ROLO OU PINCEL SOBRE PERFIL METÁLICO EXECUTADO EM FÁBRICA (POR DEMÃO). AF_01/2020</v>
          </cell>
        </row>
        <row r="6826">
          <cell r="A6826">
            <v>100722</v>
          </cell>
          <cell r="B6826" t="str">
            <v>PINTURA COM TINTA ALQUÍDICA DE FUNDO (TIPO ZARCÃO) APLICADA A ROLO OU PINCEL SOBRE SUPERFÍCIES METÁLICAS (EXCETO PERFIL) EXECUTADO EM OBRA (POR DEMÃO). AF_01/2020</v>
          </cell>
        </row>
        <row r="6827">
          <cell r="A6827">
            <v>100719</v>
          </cell>
          <cell r="B6827" t="str">
            <v>PINTURA COM TINTA ALQUÍDICA DE FUNDO (TIPO ZARCÃO) PULVERIZADA SOBRE PERFIL METÁLICO EXECUTADO EM FÁBRICA (POR DEMÃO). AF_01/2020_PE</v>
          </cell>
        </row>
        <row r="6828">
          <cell r="A6828">
            <v>100721</v>
          </cell>
          <cell r="B6828" t="str">
            <v>PINTURA COM TINTA ALQUÍDICA DE FUNDO (TIPO ZARCÃO) PULVERIZADA SOBRE SUPERFÍCIES METÁLICAS (EXCETO PERFIL) EXECUTADO EM OBRA (POR DEMÃO). AF_01/2020_PE</v>
          </cell>
        </row>
        <row r="6829">
          <cell r="A6829">
            <v>100724</v>
          </cell>
          <cell r="B6829" t="str">
            <v>PINTURA COM TINTA ALQUÍDICA DE FUNDO E ACABAMENTO (ESMALTE SINTÉTICO GRAFITE) APLICADA A ROLO OU PINCEL SOBRE PERFIL METÁLICO EXECUTADO EM FÁBRICA (POR DEMÃO). AF_01/2020</v>
          </cell>
        </row>
        <row r="6830">
          <cell r="A6830">
            <v>100726</v>
          </cell>
          <cell r="B6830" t="str">
            <v>PINTURA COM TINTA ALQUÍDICA DE FUNDO E ACABAMENTO (ESMALTE SINTÉTICO GRAFITE) APLICADA A ROLO OU PINCEL SOBRE SUPERFÍCIES METÁLICAS (EXCETO PERFIL) EXECUTADO EM OBRA (POR DEMÃO). AF_01/2020</v>
          </cell>
        </row>
        <row r="6831">
          <cell r="A6831">
            <v>100723</v>
          </cell>
          <cell r="B6831" t="str">
            <v>PINTURA COM TINTA ALQUÍDICA DE FUNDO E ACABAMENTO (ESMALTE SINTÉTICO GRAFITE) PULVERIZADA SOBRE PERFIL METÁLICO EXECUTADO EM FÁBRICA (POR DEMÃO). AF_01/2020_PE</v>
          </cell>
        </row>
        <row r="6832">
          <cell r="A6832">
            <v>100725</v>
          </cell>
          <cell r="B6832" t="str">
            <v>PINTURA COM TINTA ALQUÍDICA DE FUNDO E ACABAMENTO (ESMALTE SINTÉTICO GRAFITE) PULVERIZADA SOBRE SUPERFÍCIES METÁLICAS (EXCETO PERFIL) EXECUTADO EM OBRA (POR DEMÃO). AF_01/2020_PE</v>
          </cell>
        </row>
        <row r="6833">
          <cell r="A6833">
            <v>100752</v>
          </cell>
          <cell r="B6833" t="str">
            <v>PINTURA COM TINTA EPOXÍDICA DE ACABAMENTO APLICADA A ROLO OU PINCEL SOBRE PERFIL METÁLICO EXECUTADO EM FÁBRICA (02 DEMÃOS). AF_01/2020</v>
          </cell>
        </row>
        <row r="6834">
          <cell r="A6834">
            <v>100730</v>
          </cell>
          <cell r="B6834" t="str">
            <v>PINTURA COM TINTA EPOXÍDICA DE ACABAMENTO APLICADA A ROLO OU PINCEL SOBRE PERFIL METÁLICO EXECUTADO EM FÁBRICA (POR DEMÃO). AF_01/2020</v>
          </cell>
        </row>
        <row r="6835">
          <cell r="A6835">
            <v>100751</v>
          </cell>
          <cell r="B6835" t="str">
            <v>PINTURA COM TINTA EPOXÍDICA DE ACABAMENTO PULVERIZADA SOBRE PERFIL METÁLICO EXECUTADO EM FÁBRICA (02 DEMÃOS). AF_01/2020_PE</v>
          </cell>
        </row>
        <row r="6836">
          <cell r="A6836">
            <v>100729</v>
          </cell>
          <cell r="B6836" t="str">
            <v>PINTURA COM TINTA EPOXÍDICA DE ACABAMENTO PULVERIZADA SOBRE PERFIL METÁLICO EXECUTADO EM FÁBRICA (POR DEMÃO). AF_01/2020_PE</v>
          </cell>
        </row>
        <row r="6837">
          <cell r="A6837">
            <v>100728</v>
          </cell>
          <cell r="B6837" t="str">
            <v>PINTURA COM TINTA EPOXÍDICA DE FUNDO APLICADA A ROLO OU PINCEL SOBRE PERFIL METÁLICO EXECUTADO EM FÁBRICA (POR DEMÃO). AF_01/2020</v>
          </cell>
        </row>
        <row r="6838">
          <cell r="A6838">
            <v>100727</v>
          </cell>
          <cell r="B6838" t="str">
            <v>PINTURA COM TINTA EPOXÍDICA DE FUNDO PULVERIZADA SOBRE PERFIL METÁLICO EXECUTADO EM FÁBRICA (POR DEMÃO). AF_01/2020_PE</v>
          </cell>
        </row>
        <row r="6839">
          <cell r="A6839">
            <v>102499</v>
          </cell>
          <cell r="B6839" t="str">
            <v>ENCERAMENTO DE PISO EM MADEIRA. AF_05/2021</v>
          </cell>
        </row>
        <row r="6840">
          <cell r="A6840">
            <v>102505</v>
          </cell>
          <cell r="B6840" t="str">
            <v>PINTURA DE DEMARCAÇÃO DE QUADRA POLIESPORTIVA COM BORRACHA CLORADA, E = 5 CM, APLICAÇÃO MANUAL. AF_05/2021</v>
          </cell>
        </row>
        <row r="6841">
          <cell r="A6841">
            <v>102504</v>
          </cell>
          <cell r="B6841" t="str">
            <v>PINTURA DE DEMARCAÇÃO DE QUADRA POLIESPORTIVA COM TINTA ACRÍLICA, E = 5 CM, APLICAÇÃO MANUAL. AF_05/2021</v>
          </cell>
        </row>
        <row r="6842">
          <cell r="A6842">
            <v>102506</v>
          </cell>
          <cell r="B6842" t="str">
            <v>PINTURA DE DEMARCAÇÃO DE QUADRA POLIESPORTIVA COM TINTA EPÓXI, E = 5 CM, APLICAÇÃO MANUAL. AF_05/2021</v>
          </cell>
        </row>
        <row r="6843">
          <cell r="A6843">
            <v>102500</v>
          </cell>
          <cell r="B6843" t="str">
            <v>PINTURA DE DEMARCAÇÃO DE VAGA COM TINTA ACRÍLICA, E = 10 CM, APLICAÇÃO MANUAL. AF_05/2021</v>
          </cell>
        </row>
        <row r="6844">
          <cell r="A6844">
            <v>102507</v>
          </cell>
          <cell r="B6844" t="str">
            <v>PINTURA DE DEMARCAÇÃO DE VAGA COM TINTA EPÓXI, E = 10 CM, APLICAÇÃO MANUAL. AF_05/2021</v>
          </cell>
        </row>
        <row r="6845">
          <cell r="A6845">
            <v>102512</v>
          </cell>
          <cell r="B6845" t="str">
            <v>PINTURA DE EIXO VIÁRIO SOBRE ASFALTO COM TINTA RETRORREFLETIVA A BASE DE RESINA ACRÍLICA COM MICROESFERAS DE VIDRO, E = 10 CM, APLICAÇÃO MECÂNICA COM DEMARCADORA AUTOPROPELIDA. AF_05/2021</v>
          </cell>
        </row>
        <row r="6846">
          <cell r="A6846">
            <v>102501</v>
          </cell>
          <cell r="B6846" t="str">
            <v>PINTURA DE FAIXA DE PEDESTRE OU ZEBRADA COM TINTA ACRÍLICA, E = 30 CM, APLICAÇÃO MANUAL. AF_05/2021</v>
          </cell>
        </row>
        <row r="6847">
          <cell r="A6847">
            <v>102508</v>
          </cell>
          <cell r="B6847" t="str">
            <v>PINTURA DE FAIXA DE PEDESTRE OU ZEBRADA COM TINTA EPÓXI, E = 30 CM, APLICAÇÃO MANUAL. AF_05/2021</v>
          </cell>
        </row>
        <row r="6848">
          <cell r="A6848">
            <v>102509</v>
          </cell>
          <cell r="B6848" t="str">
            <v>PINTURA DE FAIXA DE PEDESTRE OU ZEBRADA TINTA RETRORREFLETIVA A BASE DE RESINA ACRÍLICA COM MICROESFERAS DE VIDRO, E = 30 CM, APLICAÇÃO MANUAL. AF_05/2021</v>
          </cell>
        </row>
        <row r="6849">
          <cell r="A6849">
            <v>102498</v>
          </cell>
          <cell r="B6849" t="str">
            <v>PINTURA DE MEIO-FIO COM TINTA BRANCA A BASE DE CAL (CAIAÇÃO). AF_05/2021</v>
          </cell>
        </row>
        <row r="6850">
          <cell r="A6850">
            <v>102491</v>
          </cell>
          <cell r="B6850" t="str">
            <v>PINTURA DE PISO COM TINTA ACRÍLICA, APLICAÇÃO MANUAL, 2 DEMÃOS, INCLUSO FUNDO PREPARADOR. AF_05/2021</v>
          </cell>
        </row>
        <row r="6851">
          <cell r="A6851">
            <v>102492</v>
          </cell>
          <cell r="B6851" t="str">
            <v>PINTURA DE PISO COM TINTA ACRÍLICA, APLICAÇÃO MANUAL, 3 DEMÃOS, INCLUSO FUNDO PREPARADOR. AF_05/2021</v>
          </cell>
        </row>
        <row r="6852">
          <cell r="A6852">
            <v>102494</v>
          </cell>
          <cell r="B6852" t="str">
            <v>PINTURA DE PISO COM TINTA EPÓXI, APLICAÇÃO MANUAL, 2 DEMÃOS, INCLUSO PRIMER EPÓXI. AF_05/2021</v>
          </cell>
        </row>
        <row r="6853">
          <cell r="A6853">
            <v>102496</v>
          </cell>
          <cell r="B6853" t="str">
            <v>PINTURA DE RODAPÉ COM TINTA EPÓXI, APLICAÇÃO MANUAL, 2 DEMÃOS, INCLUSÃO PRIMER EPÓXI. AF_05/2021</v>
          </cell>
        </row>
        <row r="6854">
          <cell r="A6854">
            <v>102497</v>
          </cell>
          <cell r="B6854" t="str">
            <v>PINTURA DE RODAPÉ EM PEDRA DECORATIVA COM VERNIZ DE POLIURETANO, APLICAÇÃO MANUAL, 3 DEMÃOS. AF_05/2021</v>
          </cell>
        </row>
        <row r="6855">
          <cell r="A6855">
            <v>102520</v>
          </cell>
          <cell r="B6855" t="str">
            <v>PINTURA DE SINALIZAÇÃO VERTICAL DE SEGURANÇA, FAIXAS AMARELA E PRETA, APLICAÇÃO MANUAL, 2 DEMÃOS. AF_05/2021</v>
          </cell>
        </row>
        <row r="6856">
          <cell r="A6856">
            <v>102513</v>
          </cell>
          <cell r="B6856" t="str">
            <v>PINTURA DE SÍMBOLOS E TEXTOS COM TINTA ACRÍLICA, DEMARCAÇÃO COM FITA ADESIVA E APLICAÇÃO COM ROLO. AF_05/2021</v>
          </cell>
        </row>
        <row r="6857">
          <cell r="A6857">
            <v>102489</v>
          </cell>
          <cell r="B6857" t="str">
            <v>PINTURA HIDROFUGANTE COM SILICONE, APLICAÇÃO MANUAL, 2 DEMÃOS. AF_05/2021</v>
          </cell>
        </row>
        <row r="6858">
          <cell r="A6858">
            <v>102488</v>
          </cell>
          <cell r="B6858" t="str">
            <v>PREPARO DO PISO CIMENTADO PARA PINTURA - LIXAMENTO E LIMPEZA. AF_05/2021</v>
          </cell>
        </row>
        <row r="6859">
          <cell r="A6859">
            <v>101746</v>
          </cell>
          <cell r="B6859" t="str">
            <v>ASSOALHO DE MADEIRA. AF_02/2026_PS</v>
          </cell>
        </row>
        <row r="6860">
          <cell r="A6860">
            <v>106788</v>
          </cell>
          <cell r="B6860" t="str">
            <v>PISO CIMENTADO, TRAÇO 1:3 (CIMENTO E AREIA), ACABAMENTO LISO, ESPESSURA 1,5 CM, PREPARO MECÂNICO DA ARGAMASSA. AF_02/2026</v>
          </cell>
        </row>
        <row r="6861">
          <cell r="A6861">
            <v>106789</v>
          </cell>
          <cell r="B6861" t="str">
            <v>PISO CIMENTADO, TRAÇO 1:3 (CIMENTO E AREIA), ACABAMENTO RUGOSO, ESPESSURA 1,5 CM, PREPARO MECÂNICO DA ARGAMASSA. AF_02/2026</v>
          </cell>
        </row>
        <row r="6862">
          <cell r="A6862">
            <v>98679</v>
          </cell>
          <cell r="B6862" t="str">
            <v>PISO CIMENTADO, TRAÇO 1:5 (CIMENTO E AREIA), ACABAMENTO LISO, ESPESSURA 2,0 CM, PREPARO MECÂNICO DA ARGAMASSA. AF_02/2026</v>
          </cell>
        </row>
        <row r="6863">
          <cell r="A6863">
            <v>98680</v>
          </cell>
          <cell r="B6863" t="str">
            <v>PISO CIMENTADO, TRAÇO 1:5 (CIMENTO E AREIA), ACABAMENTO LISO, ESPESSURA 3,0 CM, PREPARO MECÂNICO DA ARGAMASSA. AF_02/2026</v>
          </cell>
        </row>
        <row r="6864">
          <cell r="A6864">
            <v>101749</v>
          </cell>
          <cell r="B6864" t="str">
            <v>PISO CIMENTADO, TRAÇO 1:5 (CIMENTO E AREIA), ACABAMENTO LISO, ESPESSURA 4,0 CM, PREPARO MECÂNICO DA ARGAMASSA. AF_02/2026</v>
          </cell>
        </row>
        <row r="6865">
          <cell r="A6865">
            <v>98681</v>
          </cell>
          <cell r="B6865" t="str">
            <v>PISO CIMENTADO, TRAÇO 1:5 (CIMENTO E AREIA), ACABAMENTO RUGOSO, ESPESSURA 2,0 CM, PREPARO MECÂNICO DA ARGAMASSA. AF_02/2026</v>
          </cell>
        </row>
        <row r="6866">
          <cell r="A6866">
            <v>98682</v>
          </cell>
          <cell r="B6866" t="str">
            <v>PISO CIMENTADO, TRAÇO 1:5 (CIMENTO E AREIA), ACABAMENTO RUGOSO, ESPESSURA 3,0 CM, PREPARO MECÂNICO DA ARGAMASSA. AF_02/2026</v>
          </cell>
        </row>
        <row r="6867">
          <cell r="A6867">
            <v>101750</v>
          </cell>
          <cell r="B6867" t="str">
            <v>PISO CIMENTADO, TRAÇO 1:5 (CIMENTO E AREIA), ACABAMENTO RUGOSO, ESPESSURA 4,0 CM, PREPARO MECÂNICO DA ARGAMASSA. AF_02/2026</v>
          </cell>
        </row>
        <row r="6868">
          <cell r="A6868">
            <v>101737</v>
          </cell>
          <cell r="B6868" t="str">
            <v>PISO DE BORRACHA CANELADO, ESPESSURA 3,5MM, FIXADO COM ADESIVO ACRÍLICO. AF_02/2026</v>
          </cell>
        </row>
        <row r="6869">
          <cell r="A6869">
            <v>101735</v>
          </cell>
          <cell r="B6869" t="str">
            <v>PISO DE BORRACHA ESPORTIVO, ESPESSURA 15MM, ASSENTADO COM ARGAMASSA. AF_02/2026</v>
          </cell>
        </row>
        <row r="6870">
          <cell r="A6870">
            <v>101734</v>
          </cell>
          <cell r="B6870" t="str">
            <v>PISO DE BORRACHA PASTILHADO, ESPESSURA 15MM, ASSENTADO COM ARGAMASSA. AF_02/2026</v>
          </cell>
        </row>
        <row r="6871">
          <cell r="A6871">
            <v>101736</v>
          </cell>
          <cell r="B6871" t="str">
            <v>PISO DE BORRACHA PASTILHADO, ESPESSURA 3,5MM, FIXADO COM ADESIVO ACRÍLICO. AF_02/2026</v>
          </cell>
        </row>
        <row r="6872">
          <cell r="A6872">
            <v>101733</v>
          </cell>
          <cell r="B6872" t="str">
            <v>PISO DE BORRACHA PASTILHADO/FRISADO, ESPESSURA 7MM, ASSENTADO COM ARGAMASSA. AF_02/2026</v>
          </cell>
        </row>
        <row r="6873">
          <cell r="A6873">
            <v>104162</v>
          </cell>
          <cell r="B6873" t="str">
            <v>PISO EM GRANILITE, MARMORITE OU GRANITINA EM AMBIENTES INTERNOS, COM ESPESSURA DE 8 MM, INCLUSO MISTURA EM BETONEIRA, COLOCAÇÃO DAS JUNTAS, APLICAÇÃO DO PISO, 4 POLIMENTOS COM POLITRIZ, ESTUCAMENTO, SELADOR E CERA. AF_02/2026_PE</v>
          </cell>
        </row>
        <row r="6874">
          <cell r="A6874">
            <v>98671</v>
          </cell>
          <cell r="B6874" t="str">
            <v>PISO EM GRANITO APLICADO EM AMBIENTES INTERNOS. AF_02/2026</v>
          </cell>
        </row>
        <row r="6875">
          <cell r="A6875">
            <v>101726</v>
          </cell>
          <cell r="B6875" t="str">
            <v>PISO EM LADRILHO HIDRÁULICO APLICADO EM AMBIENTES INTERNOS DE ÁREA ENTRE 5 E 15 M², INCLUSO APLICAÇÃO DE RESINA. AF_02/2026</v>
          </cell>
        </row>
        <row r="6876">
          <cell r="A6876">
            <v>101725</v>
          </cell>
          <cell r="B6876" t="str">
            <v>PISO EM LADRILHO HIDRÁULICO APLICADO EM AMBIENTES INTERNOS DE ÁREA MENOR QUE 5 M², INCLUSO APLICAÇÃO DE RESINA. AF_02/2026</v>
          </cell>
        </row>
        <row r="6877">
          <cell r="A6877">
            <v>98672</v>
          </cell>
          <cell r="B6877" t="str">
            <v>PISO EM MÁRMORE APLICADO EM AMBIENTES INTERNOS. AF_02/2026</v>
          </cell>
        </row>
        <row r="6878">
          <cell r="A6878">
            <v>101732</v>
          </cell>
          <cell r="B6878" t="str">
            <v>PISO EM PEDRA ARDÓSIA ASSENTADO SOBRE ARGAMASSA 1:3 (CIMENTO E AREIA). AF_02/2026</v>
          </cell>
        </row>
        <row r="6879">
          <cell r="A6879">
            <v>101731</v>
          </cell>
          <cell r="B6879" t="str">
            <v>PISO EM PEDRA SÃO TOMÉ ASSENTADO SOBRE ARGAMASSA 1:3 (CIMENTO E AREIA). AF_02/2026</v>
          </cell>
        </row>
        <row r="6880">
          <cell r="A6880">
            <v>101751</v>
          </cell>
          <cell r="B6880" t="str">
            <v>PISO EM TACO DE MADEIRA 7X21CM, FIXADO COM COLA PU. AF_02/2026_PS</v>
          </cell>
        </row>
        <row r="6881">
          <cell r="A6881">
            <v>101729</v>
          </cell>
          <cell r="B6881" t="str">
            <v>PISO EM TACO DE MADEIRA 7X42CM, FIXADO COM COLA PU. AF_02/2026_PS</v>
          </cell>
        </row>
        <row r="6882">
          <cell r="A6882">
            <v>101094</v>
          </cell>
          <cell r="B6882" t="str">
            <v>PISO PODOTÁTIL DE ALERTA OU DIRECIONAL, DE BORRACHA, ASSENTADO SOBRE ARGAMASSA. AF_02/2026</v>
          </cell>
        </row>
        <row r="6883">
          <cell r="A6883">
            <v>101727</v>
          </cell>
          <cell r="B6883" t="str">
            <v>PISO VINÍLICO SEMI-FLEXÍVEL EM PLACAS, PADRÃO LISO, ESPESSURA 3,2 MM, FIXADO COM COLA. AF_02/2026</v>
          </cell>
        </row>
        <row r="6884">
          <cell r="A6884">
            <v>106790</v>
          </cell>
          <cell r="B6884" t="str">
            <v>PISO VINÍLICO SEMI-FLEXÍVEL EM RÉGUAS, PADRÃO LISO, ESPESSURA 3,2 MM, FIXADO COM COLA. AF_02/2026</v>
          </cell>
        </row>
        <row r="6885">
          <cell r="A6885">
            <v>106792</v>
          </cell>
          <cell r="B6885" t="str">
            <v>PREPARO DE CONTRAPISO COM MEMBRANA CIMENTÍCIA. AF_02/2026</v>
          </cell>
        </row>
        <row r="6886">
          <cell r="A6886">
            <v>101748</v>
          </cell>
          <cell r="B6886" t="str">
            <v>PREPARO DE CONTRAPISO COM POLITRIZ. AF_02/2026_PE</v>
          </cell>
        </row>
        <row r="6887">
          <cell r="A6887">
            <v>106791</v>
          </cell>
          <cell r="B6887" t="str">
            <v>REVESTIMENTO DE DEGRAUS DE ESCADA EM GRANITO. AF_02/2026</v>
          </cell>
        </row>
        <row r="6888">
          <cell r="A6888">
            <v>101742</v>
          </cell>
          <cell r="B6888" t="str">
            <v>RODAPÉ BORRACHA LISO, ALTURA = 7CM, ESPESSURA = 2 MM, FIXADO COM COLA. AF_02/2026_PS</v>
          </cell>
        </row>
        <row r="6889">
          <cell r="A6889">
            <v>101740</v>
          </cell>
          <cell r="B6889" t="str">
            <v>RODAPÉ EM ARDÓSIA ALTURA 10CM. AF_02/2026</v>
          </cell>
        </row>
        <row r="6890">
          <cell r="A6890">
            <v>98685</v>
          </cell>
          <cell r="B6890" t="str">
            <v>RODAPÉ EM GRANITO, ALTURA 10 CM. AF_02/2026</v>
          </cell>
        </row>
        <row r="6891">
          <cell r="A6891">
            <v>98686</v>
          </cell>
          <cell r="B6891" t="str">
            <v>RODAPÉ EM LADRILHO HIDRÁULICO, ALTURA 7 CM. AF_02/2026</v>
          </cell>
        </row>
        <row r="6892">
          <cell r="A6892">
            <v>101738</v>
          </cell>
          <cell r="B6892" t="str">
            <v>RODAPÉ EM MADEIRA, ALTURA 7CM, FIXADO COM COLA BASE DE POLIURETANO. AF_02/2026_PS</v>
          </cell>
        </row>
        <row r="6893">
          <cell r="A6893">
            <v>101739</v>
          </cell>
          <cell r="B6893" t="str">
            <v>RODAPÉ EM MADEIRA, ALTURA 7CM, FIXADO COM COLA PVA E PREGOS. AF_02/2026</v>
          </cell>
        </row>
        <row r="6894">
          <cell r="A6894">
            <v>101741</v>
          </cell>
          <cell r="B6894" t="str">
            <v>RODAPÉ EM MARMORITE, ALTURA 10CM. AF_02/2026_PE</v>
          </cell>
        </row>
        <row r="6895">
          <cell r="A6895">
            <v>98697</v>
          </cell>
          <cell r="B6895" t="str">
            <v>RODAPÉ EM MÁRMORE, ALTURA 7 CM. AF_02/2026</v>
          </cell>
        </row>
        <row r="6896">
          <cell r="A6896">
            <v>98688</v>
          </cell>
          <cell r="B6896" t="str">
            <v>RODAPÉ EM POLIESTIRENO, ALTURA 5 CM. AF_02/2026</v>
          </cell>
        </row>
        <row r="6897">
          <cell r="A6897">
            <v>98689</v>
          </cell>
          <cell r="B6897" t="str">
            <v>SOLEIRA EM GRANITO, LARGURA 15 CM, ESPESSURA 2,0 CM. AF_02/2026</v>
          </cell>
        </row>
        <row r="6898">
          <cell r="A6898">
            <v>98695</v>
          </cell>
          <cell r="B6898" t="str">
            <v>SOLEIRA EM MÁRMORE, LARGURA 15 CM, ESPESSURA 2,0 CM. AF_02/2026</v>
          </cell>
        </row>
        <row r="6899">
          <cell r="A6899">
            <v>100606</v>
          </cell>
          <cell r="B6899" t="str">
            <v>ASSENTAMENTO DE POSTE DE CONCRETO COM COMPRIMENTO NOMINAL DE 10 M, CARGA NOMINAL DE 1000 DAN, ENGASTAMENTO BASE CONCRETADA COM 1 M DE CONCRETO E 0,6 M DE SOLO (NÃO INCLUI FORNECIMENTO). AF_04/2025</v>
          </cell>
        </row>
        <row r="6900">
          <cell r="A6900">
            <v>100604</v>
          </cell>
          <cell r="B6900" t="str">
            <v>ASSENTAMENTO DE POSTE DE CONCRETO COM COMPRIMENTO NOMINAL DE 10 M, CARGA NOMINAL DE 300 DAN, ENGASTAMENTO BASE CONCRETADA COM 1 M DE CONCRETO E 0,6 M DE SOLO (NÃO INCLUI FORNECIMENTO). AF_04/2025</v>
          </cell>
        </row>
        <row r="6901">
          <cell r="A6901">
            <v>100605</v>
          </cell>
          <cell r="B6901" t="str">
            <v>ASSENTAMENTO DE POSTE DE CONCRETO COM COMPRIMENTO NOMINAL DE 10 M, CARGA NOMINAL DE 600 DAN, ENGASTAMENTO BASE CONCRETADA COM 1 M DE CONCRETO E 0,6 M DE SOLO (NÃO INCLUI FORNECIMENTO). AF_04/2025</v>
          </cell>
        </row>
        <row r="6902">
          <cell r="A6902">
            <v>100580</v>
          </cell>
          <cell r="B6902" t="str">
            <v>ASSENTAMENTO DE POSTE DE CONCRETO COM COMPRIMENTO NOMINAL DE 10 M, CARGA NOMINAL MAIOR QUE 1000 DAN, ENGASTAMENTO SIMPLES COM 1,6 M DE SOLO (NÃO INCLUI FORNECIMENTO). AF_04/2025</v>
          </cell>
        </row>
        <row r="6903">
          <cell r="A6903">
            <v>100579</v>
          </cell>
          <cell r="B6903" t="str">
            <v>ASSENTAMENTO DE POSTE DE CONCRETO COM COMPRIMENTO NOMINAL DE 10 M, CARGA NOMINAL MENOR OU IGUAL A 1000 DAN, ENGASTAMENTO SIMPLES COM 1,6 M DE SOLO (NÃO INCLUI FORNECIMENTO). AF_04/2025</v>
          </cell>
        </row>
        <row r="6904">
          <cell r="A6904">
            <v>100609</v>
          </cell>
          <cell r="B6904" t="str">
            <v>ASSENTAMENTO DE POSTE DE CONCRETO COM COMPRIMENTO NOMINAL DE 10,5 M, CARGA NOMINAL DE 1000 DAN, ENGASTAMENTO BASE CONCRETADA COM 1 M DE CONCRETO E 0,65 M DE SOLO (NÃO INCLUI FORNECIMENTO). AF_04/2025</v>
          </cell>
        </row>
        <row r="6905">
          <cell r="A6905">
            <v>100607</v>
          </cell>
          <cell r="B6905" t="str">
            <v>ASSENTAMENTO DE POSTE DE CONCRETO COM COMPRIMENTO NOMINAL DE 10,5 M, CARGA NOMINAL DE 300 DAN, ENGASTAMENTO BASE CONCRETADA COM 1 M DE CONCRETO E 0,65 M DE SOLO (NÃO INCLUI FORNECIMENTO). AF_04/2025</v>
          </cell>
        </row>
        <row r="6906">
          <cell r="A6906">
            <v>100608</v>
          </cell>
          <cell r="B6906" t="str">
            <v>ASSENTAMENTO DE POSTE DE CONCRETO COM COMPRIMENTO NOMINAL DE 10,5 M, CARGA NOMINAL DE 600 DAN, ENGASTAMENTO BASE CONCRETADA COM 1 M DE CONCRETO E 0,65 M DE SOLO (NÃO INCLUI FORNECIMENTO). AF_04/2025</v>
          </cell>
        </row>
        <row r="6907">
          <cell r="A6907">
            <v>100582</v>
          </cell>
          <cell r="B6907" t="str">
            <v>ASSENTAMENTO DE POSTE DE CONCRETO COM COMPRIMENTO NOMINAL DE 10,5 M, CARGA NOMINAL MAIOR QUE 1000 DAN, ENGASTAMENTO SIMPLES COM 1,65 M DE SOLO (NÃO INCLUI FORNECIMENTO). AF_04/2025</v>
          </cell>
        </row>
        <row r="6908">
          <cell r="A6908">
            <v>100581</v>
          </cell>
          <cell r="B6908" t="str">
            <v>ASSENTAMENTO DE POSTE DE CONCRETO COM COMPRIMENTO NOMINAL DE 10,5 M, CARGA NOMINAL MENOR OU IGUAL A 1000 DAN, ENGASTAMENTO SIMPLES COM 1,65 M DE SOLO (NÃO INCLUI FORNECIMENTO). AF_04/2025</v>
          </cell>
        </row>
        <row r="6909">
          <cell r="A6909">
            <v>100613</v>
          </cell>
          <cell r="B6909" t="str">
            <v>ASSENTAMENTO DE POSTE DE CONCRETO COM COMPRIMENTO NOMINAL DE 11 M, CARGA NOMINAL DE 1000 DAN, ENGASTAMENTO BASE CONCRETADA COM 1 M DE CONCRETO E 0,7 M DE SOLO (NÃO INCLUI FORNECIMENTO). AF_04/2025</v>
          </cell>
        </row>
        <row r="6910">
          <cell r="A6910">
            <v>100610</v>
          </cell>
          <cell r="B6910" t="str">
            <v>ASSENTAMENTO DE POSTE DE CONCRETO COM COMPRIMENTO NOMINAL DE 11 M, CARGA NOMINAL DE 300 DAN, ENGASTAMENTO BASE CONCRETADA COM 1 M DE CONCRETO E 0,7 M DE SOLO (NÃO INCLUI FORNECIMENTO). AF_04/2025</v>
          </cell>
        </row>
        <row r="6911">
          <cell r="A6911">
            <v>100611</v>
          </cell>
          <cell r="B6911" t="str">
            <v>ASSENTAMENTO DE POSTE DE CONCRETO COM COMPRIMENTO NOMINAL DE 11 M, CARGA NOMINAL DE 400 DAN, ENGASTAMENTO BASE CONCRETADA COM 1 M DE CONCRETO E 0,7 M DE SOLO (NÃO INCLUI FORNECIMENTO). AF_04/2025</v>
          </cell>
        </row>
        <row r="6912">
          <cell r="A6912">
            <v>100612</v>
          </cell>
          <cell r="B6912" t="str">
            <v>ASSENTAMENTO DE POSTE DE CONCRETO COM COMPRIMENTO NOMINAL DE 11 M, CARGA NOMINAL DE 600 DAN, ENGASTAMENTO BASE CONCRETADA COM 1 M DE CONCRETO E 0,7 M DE SOLO (NÃO INCLUI FORNECIMENTO). AF_04/2025</v>
          </cell>
        </row>
        <row r="6913">
          <cell r="A6913">
            <v>100584</v>
          </cell>
          <cell r="B6913" t="str">
            <v>ASSENTAMENTO DE POSTE DE CONCRETO COM COMPRIMENTO NOMINAL DE 11 M, CARGA NOMINAL MAIOR QUE 1000 DAN, ENGASTAMENTO SIMPLES COM 1,7 M DE SOLO (NÃO INCLUI FORNECIMENTO). AF_04/2025</v>
          </cell>
        </row>
        <row r="6914">
          <cell r="A6914">
            <v>100583</v>
          </cell>
          <cell r="B6914" t="str">
            <v>ASSENTAMENTO DE POSTE DE CONCRETO COM COMPRIMENTO NOMINAL DE 11 M, CARGA NOMINAL MENOR OU IGUAL A 1000 DAN, ENGASTAMENTO SIMPLES COM 1,7 M DE SOLO (NÃO INCLUI FORNECIMENTO). AF_04/2025</v>
          </cell>
        </row>
        <row r="6915">
          <cell r="A6915">
            <v>100616</v>
          </cell>
          <cell r="B6915" t="str">
            <v>ASSENTAMENTO DE POSTE DE CONCRETO COM COMPRIMENTO NOMINAL DE 12 M, CARGA NOMINAL DE 1000 DAN, ENGASTAMENTO BASE CONCRETADA COM 1 M DE CONCRETO E 0,8 M DE SOLO (NÃO INCLUI FORNECIMENTO). AF_04/2025</v>
          </cell>
        </row>
        <row r="6916">
          <cell r="A6916">
            <v>100614</v>
          </cell>
          <cell r="B6916" t="str">
            <v>ASSENTAMENTO DE POSTE DE CONCRETO COM COMPRIMENTO NOMINAL DE 12 M, CARGA NOMINAL DE 400 DAN, ENGASTAMENTO BASE CONCRETADA COM 1 M DE CONCRETO E 0,8 M DE SOLO (NÃO INCLUI FORNECIMENTO). AF_04/2025</v>
          </cell>
        </row>
        <row r="6917">
          <cell r="A6917">
            <v>100615</v>
          </cell>
          <cell r="B6917" t="str">
            <v>ASSENTAMENTO DE POSTE DE CONCRETO COM COMPRIMENTO NOMINAL DE 12 M, CARGA NOMINAL DE 600 DAN, ENGASTAMENTO BASE CONCRETADA COM 1 M DE CONCRETO E 0,8 M DE SOLO (NÃO INCLUI FORNECIMENTO). AF_04/2025</v>
          </cell>
        </row>
        <row r="6918">
          <cell r="A6918">
            <v>100586</v>
          </cell>
          <cell r="B6918" t="str">
            <v>ASSENTAMENTO DE POSTE DE CONCRETO COM COMPRIMENTO NOMINAL DE 12 M, CARGA NOMINAL MAIOR QUE 1000 DAN, ENGASTAMENTO SIMPLES COM 1,8 M DE SOLO (NÃO INCLUI FORNECIMENTO). AF_04/2025</v>
          </cell>
        </row>
        <row r="6919">
          <cell r="A6919">
            <v>100585</v>
          </cell>
          <cell r="B6919" t="str">
            <v>ASSENTAMENTO DE POSTE DE CONCRETO COM COMPRIMENTO NOMINAL DE 12 M, CARGA NOMINAL MENOR OU IGUAL A 1000 DAN, ENGASTAMENTO SIMPLES COM 1,8 M DE SOLO (NÃO INCLUI FORNECIMENTO). AF_04/2025</v>
          </cell>
        </row>
        <row r="6920">
          <cell r="A6920">
            <v>100618</v>
          </cell>
          <cell r="B6920" t="str">
            <v>ASSENTAMENTO DE POSTE DE CONCRETO COM COMPRIMENTO NOMINAL DE 13 M, CARGA NOMINAL DE 1000 DAN, ENGASTAMENTO BASE CONCRETADA COM 1 M DE CONCRETO E 0,9 M DE SOLO - SOMENTE INSTALAÇÃO, SEM FORNECIMENTO. AF_04/2025</v>
          </cell>
        </row>
        <row r="6921">
          <cell r="A6921">
            <v>100617</v>
          </cell>
          <cell r="B6921" t="str">
            <v>ASSENTAMENTO DE POSTE DE CONCRETO COM COMPRIMENTO NOMINAL DE 13 M, CARGA NOMINAL DE 600 DAN, ENGASTAMENTO BASE CONCRETADA COM 1 M DE CONCRETO E 0,9 M DE SOLO (NÃO INCLUI FORNECIMENTO). AF_04/2025</v>
          </cell>
        </row>
        <row r="6922">
          <cell r="A6922">
            <v>100588</v>
          </cell>
          <cell r="B6922" t="str">
            <v>ASSENTAMENTO DE POSTE DE CONCRETO COM COMPRIMENTO NOMINAL DE 13 M, CARGA NOMINAL MAIOR QUE 1000 DAN, ENGASTAMENTO SIMPLES COM 1,9 M DE SOLO (NÃO INCLUI FORNECIMENTO). AF_04/2025</v>
          </cell>
        </row>
        <row r="6923">
          <cell r="A6923">
            <v>100587</v>
          </cell>
          <cell r="B6923" t="str">
            <v>ASSENTAMENTO DE POSTE DE CONCRETO COM COMPRIMENTO NOMINAL DE 13 M, CARGA NOMINAL MENOR OU IGUAL A 1000 DAN, ENGASTAMENTO SIMPLES COM 1,9 M DE SOLO (NÃO INCLUI FORNECIMENTO). AF_04/2025</v>
          </cell>
        </row>
        <row r="6924">
          <cell r="A6924">
            <v>100590</v>
          </cell>
          <cell r="B6924" t="str">
            <v>ASSENTAMENTO DE POSTE DE CONCRETO COM COMPRIMENTO NOMINAL DE 13,5 M, CARGA NOMINAL MAIOR QUE 1000 DAN, ENGASTAMENTO SIMPLES COM 1,95 M DE SOLO (NÃO INCLUI FORNECIMENTO). AF_04/2025</v>
          </cell>
        </row>
        <row r="6925">
          <cell r="A6925">
            <v>100589</v>
          </cell>
          <cell r="B6925" t="str">
            <v>ASSENTAMENTO DE POSTE DE CONCRETO COM COMPRIMENTO NOMINAL DE 13,5 M, CARGA NOMINAL MENOR OU IGUAL A 1000 DAN, ENGASTAMENTO SIMPLES COM 1,95 M DE SOLO (NÃO INCLUI FORNECIMENTO). AF_04/2025</v>
          </cell>
        </row>
        <row r="6926">
          <cell r="A6926">
            <v>100592</v>
          </cell>
          <cell r="B6926" t="str">
            <v>ASSENTAMENTO DE POSTE DE CONCRETO COM COMPRIMENTO NOMINAL DE 14 M, CARGA NOMINAL MAIOR QUE 1000 DAN, ENGASTAMENTO SIMPLES COM 2 M DE SOLO (NÃO INCLUI FORNECIMENTO). AF_04/2025</v>
          </cell>
        </row>
        <row r="6927">
          <cell r="A6927">
            <v>100591</v>
          </cell>
          <cell r="B6927" t="str">
            <v>ASSENTAMENTO DE POSTE DE CONCRETO COM COMPRIMENTO NOMINAL DE 14 M, CARGA NOMINAL MENOR OU IGUAL A 1000 DAN, ENGASTAMENTO SIMPLES COM 2 M DE SOLO (NÃO INCLUI FORNECIMENTO). AF_04/2025</v>
          </cell>
        </row>
        <row r="6928">
          <cell r="A6928">
            <v>100594</v>
          </cell>
          <cell r="B6928" t="str">
            <v>ASSENTAMENTO DE POSTE DE CONCRETO COM COMPRIMENTO NOMINAL DE 15 M, CARGA NOMINAL MAIOR QUE 1000 DAN, ENGASTAMENTO SIMPLES COM 2,1 M DE SOLO (NÃO INCLUI FORNECIMENTO). AF_04/2025</v>
          </cell>
        </row>
        <row r="6929">
          <cell r="A6929">
            <v>100593</v>
          </cell>
          <cell r="B6929" t="str">
            <v>ASSENTAMENTO DE POSTE DE CONCRETO COM COMPRIMENTO NOMINAL DE 15 M, CARGA NOMINAL MENOR OU IGUAL A 1000 DAN, ENGASTAMENTO SIMPLES COM 2,1 M DE SOLO (NÃO INCLUI FORNECIMENTO). AF_04/2025</v>
          </cell>
        </row>
        <row r="6930">
          <cell r="A6930">
            <v>100596</v>
          </cell>
          <cell r="B6930" t="str">
            <v>ASSENTAMENTO DE POSTE DE CONCRETO COM COMPRIMENTO NOMINAL DE 18 M, CARGA NOMINAL MAIOR QUE 1000 DAN, ENGASTAMENTO SIMPLES COM 2,4 M DE SOLO (NÃO INCLUI FORNECIMENTO). AF_04/2025</v>
          </cell>
        </row>
        <row r="6931">
          <cell r="A6931">
            <v>100595</v>
          </cell>
          <cell r="B6931" t="str">
            <v>ASSENTAMENTO DE POSTE DE CONCRETO COM COMPRIMENTO NOMINAL DE 18 M, CARGA NOMINAL MENOR OU IGUAL A 1000 DAN, ENGASTAMENTO SIMPLES COM 2,4 M DE SOLO (NÃO INCLUI FORNECIMENTO). AF_04/2025</v>
          </cell>
        </row>
        <row r="6932">
          <cell r="A6932">
            <v>100598</v>
          </cell>
          <cell r="B6932" t="str">
            <v>ASSENTAMENTO DE POSTE DE CONCRETO COM COMPRIMENTO NOMINAL DE 20 M, CARGA NOMINAL MAIOR QUE 1000, ENGASTAMENTO SIMPLES COM 2,6 M DE SOLO (NÃO INCLUI FORNECIMENTO). AF_04/2025</v>
          </cell>
        </row>
        <row r="6933">
          <cell r="A6933">
            <v>100597</v>
          </cell>
          <cell r="B6933" t="str">
            <v>ASSENTAMENTO DE POSTE DE CONCRETO COM COMPRIMENTO NOMINAL DE 20 M, CARGA NOMINAL MENOR OU IGUAL A 1000 DAN, ENGASTAMENTO SIMPLES COM 2,6 M DE SOLO (NÃO INCLUI FORNECIMENTO). AF_04/2025</v>
          </cell>
        </row>
        <row r="6934">
          <cell r="A6934">
            <v>100603</v>
          </cell>
          <cell r="B6934" t="str">
            <v>ASSENTAMENTO DE POSTE DE CONCRETO COM COMPRIMENTO NOMINAL DE 9 M, CARGA NOMINAL DE 1000 DAN, ENGASTAMENTO BASE CONCRETADA COM 1 M DE CONCRETO E 0,5 M DE SOLO (NÃO INCLUI FORNECIMENTO). AF_04/2025</v>
          </cell>
        </row>
        <row r="6935">
          <cell r="A6935">
            <v>100599</v>
          </cell>
          <cell r="B6935" t="str">
            <v>ASSENTAMENTO DE POSTE DE CONCRETO COM COMPRIMENTO NOMINAL DE 9 M, CARGA NOMINAL DE 150 DAN, ENGASTAMENTO BASE CONCRETADA COM 1 M DE CONCRETO E 0,5 M DE SOLO (NÃO INCLUI FORNECIMENTO). AF_04/2025</v>
          </cell>
        </row>
        <row r="6936">
          <cell r="A6936">
            <v>100600</v>
          </cell>
          <cell r="B6936" t="str">
            <v>ASSENTAMENTO DE POSTE DE CONCRETO COM COMPRIMENTO NOMINAL DE 9 M, CARGA NOMINAL DE 300 DAN, ENGASTAMENTO BASE CONCRETADA COM 1 M DE CONCRETO E 0,5 M DE SOLO (NÃO INCLUI FORNECIMENTO). AF_04/2025</v>
          </cell>
        </row>
        <row r="6937">
          <cell r="A6937">
            <v>100601</v>
          </cell>
          <cell r="B6937" t="str">
            <v>ASSENTAMENTO DE POSTE DE CONCRETO COM COMPRIMENTO NOMINAL DE 9 M, CARGA NOMINAL DE 400 DAN, ENGASTAMENTO BASE CONCRETADA COM 1 M DE CONCRETO E 0,5 M DE SOLO (NÃO INCLUI FORNECIMENTO). AF_04/2025</v>
          </cell>
        </row>
        <row r="6938">
          <cell r="A6938">
            <v>100602</v>
          </cell>
          <cell r="B6938" t="str">
            <v>ASSENTAMENTO DE POSTE DE CONCRETO COM COMPRIMENTO NOMINAL DE 9 M, CARGA NOMINAL DE 600 DAN, ENGASTAMENTO BASE CONCRETADA COM 1 M DE CONCRETO E 0,5 M DE SOLO (NÃO INCLUI FORNECIMENTO). AF_04/2025</v>
          </cell>
        </row>
        <row r="6939">
          <cell r="A6939">
            <v>100578</v>
          </cell>
          <cell r="B6939" t="str">
            <v>ASSENTAMENTO DE POSTE DE CONCRETO COM COMPRIMENTO NOMINAL DE 9 M, CARGA NOMINAL MENOR OU IGUAL A 1000 DAN, ENGASTAMENTO SIMPLES COM 1,5 M DE SOLO (NÃO INCLUI FORNECIMENTO). AF_04/2025</v>
          </cell>
        </row>
        <row r="6940">
          <cell r="A6940">
            <v>100623</v>
          </cell>
          <cell r="B6940" t="str">
            <v>POSTE DE AÇO CÔNICO CONTÍNUO CURVO DUPLO, ENGASTAMENTO SIMPLES COM 1 M DE SOLO, H=9M - FORNECIMENTO E INSTALAÇÃO. AF_04/2025</v>
          </cell>
        </row>
        <row r="6941">
          <cell r="A6941">
            <v>100621</v>
          </cell>
          <cell r="B6941" t="str">
            <v>POSTE DE AÇO CÔNICO CONTÍNUO CURVO DUPLO, FLANGEADO, H=9M - FORNECIMENTO E INSTALAÇÃO. AF_04/2025</v>
          </cell>
        </row>
        <row r="6942">
          <cell r="A6942">
            <v>100622</v>
          </cell>
          <cell r="B6942" t="str">
            <v>POSTE DE AÇO CÔNICO CONTÍNUO CURVO SIMPLES, ENGASTAMENTO SIMPLES COM 1 M DE SOLO, H=9M - FORNECIMENTO E INSTALAÇÃO. AF_04/2025</v>
          </cell>
        </row>
        <row r="6943">
          <cell r="A6943">
            <v>105958</v>
          </cell>
          <cell r="B6943" t="str">
            <v>POSTE DE AÇO CÔNICO CONTÍNUO CURVO SIMPLES, FLANGEADO, H=7M - FORNECIMENTO E INSTALAÇÃO. AF_04/2025</v>
          </cell>
        </row>
        <row r="6944">
          <cell r="A6944">
            <v>100620</v>
          </cell>
          <cell r="B6944" t="str">
            <v>POSTE DE AÇO CÔNICO CONTÍNUO CURVO SIMPLES, FLANGEADO, H=9M - FORNECIMENTO E INSTALAÇÃO. AF_04/2025</v>
          </cell>
        </row>
        <row r="6945">
          <cell r="A6945">
            <v>105953</v>
          </cell>
          <cell r="B6945" t="str">
            <v>POSTE DE AÇO CÔNICO CONTÍNUO RETO, ENGASTAMENTO SIMPLES COM 1 M DE SOLO, H=7M - FORNECIMENTO E INSTALAÇÃO. AF_04/2025</v>
          </cell>
        </row>
        <row r="6946">
          <cell r="A6946">
            <v>105955</v>
          </cell>
          <cell r="B6946" t="str">
            <v>POSTE DE AÇO CÔNICO CONTÍNUO RETO, ENGASTAMENTO SIMPLES COM 1 M DE SOLO, H=9M - FORNECIMENTO E INSTALAÇÃO. AF_04/2025</v>
          </cell>
        </row>
        <row r="6947">
          <cell r="A6947">
            <v>100619</v>
          </cell>
          <cell r="B6947" t="str">
            <v>POSTE DECORATIVO PARA JARDIM EM AÇO TUBULAR, H = *2,5* M, SEM LUMINÁRIA - FORNECIMENTO E INSTALAÇÃO. AF_04/2025</v>
          </cell>
        </row>
        <row r="6948">
          <cell r="A6948">
            <v>99283</v>
          </cell>
          <cell r="B6948" t="str">
            <v>ACRÉSCIMO PARA POÇO DE VISITA CIRCULAR PARA DRENAGEM, EM ALVENARIA COM TIJOLOS CERÂMICOS MACIÇOS, DIÂMETRO INTERNO = 0,8 M. AF_12/2020</v>
          </cell>
        </row>
        <row r="6949">
          <cell r="A6949">
            <v>99293</v>
          </cell>
          <cell r="B6949" t="str">
            <v>ACRÉSCIMO PARA POÇO DE VISITA CIRCULAR PARA DRENAGEM, EM ALVENARIA COM TIJOLOS CERÂMICOS MACIÇOS, DIÂMETRO INTERNO = 1 M. AF_12/2020</v>
          </cell>
        </row>
        <row r="6950">
          <cell r="A6950">
            <v>99243</v>
          </cell>
          <cell r="B6950" t="str">
            <v>ACRÉSCIMO PARA POÇO DE VISITA CIRCULAR PARA DRENAGEM, EM ALVENARIA COM TIJOLOS CERÂMICOS MACIÇOS, DIÂMETRO INTERNO = 1,2 M. AF_12/2020</v>
          </cell>
        </row>
        <row r="6951">
          <cell r="A6951">
            <v>99249</v>
          </cell>
          <cell r="B6951" t="str">
            <v>ACRÉSCIMO PARA POÇO DE VISITA CIRCULAR PARA DRENAGEM, EM ALVENARIA COM TIJOLOS CERÂMICOS MACIÇOS, DIÂMETRO INTERNO = 1,5 M. AF_12/2020</v>
          </cell>
        </row>
        <row r="6952">
          <cell r="A6952">
            <v>99278</v>
          </cell>
          <cell r="B6952" t="str">
            <v>ACRÉSCIMO PARA POÇO DE VISITA CIRCULAR PARA DRENAGEM, EM CONCRETO PRÉ-MOLDADO, DIÂMETRO INTERNO = 0,8 M. AF_12/2020</v>
          </cell>
        </row>
        <row r="6953">
          <cell r="A6953">
            <v>99288</v>
          </cell>
          <cell r="B6953" t="str">
            <v>ACRÉSCIMO PARA POÇO DE VISITA CIRCULAR PARA DRENAGEM, EM CONCRETO PRÉ-MOLDADO, DIÂMETRO INTERNO = 1 M. AF_12/2020</v>
          </cell>
        </row>
        <row r="6954">
          <cell r="A6954">
            <v>99240</v>
          </cell>
          <cell r="B6954" t="str">
            <v>ACRÉSCIMO PARA POÇO DE VISITA CIRCULAR PARA DRENAGEM, EM CONCRETO PRÉ-MOLDADO, DIÂMETRO INTERNO = 1,2 M. AF_12/2020</v>
          </cell>
        </row>
        <row r="6955">
          <cell r="A6955">
            <v>99246</v>
          </cell>
          <cell r="B6955" t="str">
            <v>ACRÉSCIMO PARA POÇO DE VISITA CIRCULAR PARA DRENAGEM, EM CONCRETO PRÉ-MOLDADO, DIÂMETRO INTERNO = 1,5 M. AF_12/2020</v>
          </cell>
        </row>
        <row r="6956">
          <cell r="A6956">
            <v>97981</v>
          </cell>
          <cell r="B6956" t="str">
            <v>ACRÉSCIMO PARA POÇO DE VISITA CIRCULAR PARA ESGOTO, EM ALVENARIA COM TIJOLOS CERÂMICOS MACIÇOS, DIÂMETRO INTERNO = 0,8 M. AF_12/2020</v>
          </cell>
        </row>
        <row r="6957">
          <cell r="A6957">
            <v>97985</v>
          </cell>
          <cell r="B6957" t="str">
            <v>ACRÉSCIMO PARA POÇO DE VISITA CIRCULAR PARA ESGOTO, EM ALVENARIA COM TIJOLOS CERÂMICOS MACIÇOS, DIÂMETRO INTERNO = 1 M. AF_12/2020</v>
          </cell>
        </row>
        <row r="6958">
          <cell r="A6958">
            <v>97989</v>
          </cell>
          <cell r="B6958" t="str">
            <v>ACRÉSCIMO PARA POÇO DE VISITA CIRCULAR PARA ESGOTO, EM ALVENARIA COM TIJOLOS CERÂMICOS MACIÇOS, DIÂMETRO INTERNO = 1,2 M. AF_12/2020</v>
          </cell>
        </row>
        <row r="6959">
          <cell r="A6959">
            <v>97993</v>
          </cell>
          <cell r="B6959" t="str">
            <v>ACRÉSCIMO PARA POÇO DE VISITA CIRCULAR PARA ESGOTO, EM ALVENARIA COM TIJOLOS CERÂMICOS MACIÇOS, DIÂMETRO INTERNO = 1,5 M. AF_12/2020</v>
          </cell>
        </row>
        <row r="6960">
          <cell r="A6960">
            <v>98409</v>
          </cell>
          <cell r="B6960" t="str">
            <v>ACRÉSCIMO PARA POÇO DE VISITA CIRCULAR PARA ESGOTO, EM CONCRETO PRÉ-MOLDADO, DIÂMETRO INTERNO = 0,8 M. AF_12/2020</v>
          </cell>
        </row>
        <row r="6961">
          <cell r="A6961">
            <v>97983</v>
          </cell>
          <cell r="B6961" t="str">
            <v>ACRÉSCIMO PARA POÇO DE VISITA CIRCULAR PARA ESGOTO, EM CONCRETO PRÉ-MOLDADO, DIÂMETRO INTERNO = 1 M. AF_12/2020</v>
          </cell>
        </row>
        <row r="6962">
          <cell r="A6962">
            <v>97987</v>
          </cell>
          <cell r="B6962" t="str">
            <v>ACRÉSCIMO PARA POÇO DE VISITA CIRCULAR PARA ESGOTO, EM CONCRETO PRÉ-MOLDADO, DIÂMETRO INTERNO = 1,2 M. AF_12/2020</v>
          </cell>
        </row>
        <row r="6963">
          <cell r="A6963">
            <v>97991</v>
          </cell>
          <cell r="B6963" t="str">
            <v>ACRÉSCIMO PARA POÇO DE VISITA CIRCULAR PARA ESGOTO, EM CONCRETO PRÉ-MOLDADO, DIÂMETRO INTERNO = 1,5 M. AF_12/2020</v>
          </cell>
        </row>
        <row r="6964">
          <cell r="A6964">
            <v>99241</v>
          </cell>
          <cell r="B6964" t="str">
            <v>ACRÉSCIMO PARA POÇO DE VISITA RETANGULAR PARA DRENAGEM, EM ALVENARIA COM BLOCOS DE CONCRETO, DIMENSÕES INTERNAS = 1,5X1,5 M. AF_12/2020</v>
          </cell>
        </row>
        <row r="6965">
          <cell r="A6965">
            <v>99247</v>
          </cell>
          <cell r="B6965" t="str">
            <v>ACRÉSCIMO PARA POÇO DE VISITA RETANGULAR PARA DRENAGEM, EM ALVENARIA COM BLOCOS DE CONCRETO, DIMENSÕES INTERNAS = 1,5X2 M. AF_12/2020</v>
          </cell>
        </row>
        <row r="6966">
          <cell r="A6966">
            <v>99263</v>
          </cell>
          <cell r="B6966" t="str">
            <v>ACRÉSCIMO PARA POÇO DE VISITA RETANGULAR PARA DRENAGEM, EM ALVENARIA COM BLOCOS DE CONCRETO, DIMENSÕES INTERNAS = 1,5X2,5 M. AF_12/2020</v>
          </cell>
        </row>
        <row r="6967">
          <cell r="A6967">
            <v>99276</v>
          </cell>
          <cell r="B6967" t="str">
            <v>ACRÉSCIMO PARA POÇO DE VISITA RETANGULAR PARA DRENAGEM, EM ALVENARIA COM BLOCOS DE CONCRETO, DIMENSÕES INTERNAS = 1,5X3 M. AF_12/2020</v>
          </cell>
        </row>
        <row r="6968">
          <cell r="A6968">
            <v>99291</v>
          </cell>
          <cell r="B6968" t="str">
            <v>ACRÉSCIMO PARA POÇO DE VISITA RETANGULAR PARA DRENAGEM, EM ALVENARIA COM BLOCOS DE CONCRETO, DIMENSÕES INTERNAS = 1,5X3,5 M. AF_12/2020</v>
          </cell>
        </row>
        <row r="6969">
          <cell r="A6969">
            <v>99297</v>
          </cell>
          <cell r="B6969" t="str">
            <v>ACRÉSCIMO PARA POÇO DE VISITA RETANGULAR PARA DRENAGEM, EM ALVENARIA COM BLOCOS DE CONCRETO, DIMENSÕES INTERNAS = 1,5X4 M. AF_12/2020</v>
          </cell>
        </row>
        <row r="6970">
          <cell r="A6970">
            <v>99254</v>
          </cell>
          <cell r="B6970" t="str">
            <v>ACRÉSCIMO PARA POÇO DE VISITA RETANGULAR PARA DRENAGEM, EM ALVENARIA COM BLOCOS DE CONCRETO, DIMENSÕES INTERNAS = 1X1 M. AF_12/2020</v>
          </cell>
        </row>
        <row r="6971">
          <cell r="A6971">
            <v>99261</v>
          </cell>
          <cell r="B6971" t="str">
            <v>ACRÉSCIMO PARA POÇO DE VISITA RETANGULAR PARA DRENAGEM, EM ALVENARIA COM BLOCOS DE CONCRETO, DIMENSÕES INTERNAS = 1X1,5 M. AF_12/2020</v>
          </cell>
        </row>
        <row r="6972">
          <cell r="A6972">
            <v>99266</v>
          </cell>
          <cell r="B6972" t="str">
            <v>ACRÉSCIMO PARA POÇO DE VISITA RETANGULAR PARA DRENAGEM, EM ALVENARIA COM BLOCOS DE CONCRETO, DIMENSÕES INTERNAS = 1X2 M. AF_12/2020</v>
          </cell>
        </row>
        <row r="6973">
          <cell r="A6973">
            <v>99269</v>
          </cell>
          <cell r="B6973" t="str">
            <v>ACRÉSCIMO PARA POÇO DE VISITA RETANGULAR PARA DRENAGEM, EM ALVENARIA COM BLOCOS DE CONCRETO, DIMENSÕES INTERNAS = 1X2,5 M. AF_12/2020</v>
          </cell>
        </row>
        <row r="6974">
          <cell r="A6974">
            <v>99277</v>
          </cell>
          <cell r="B6974" t="str">
            <v>ACRÉSCIMO PARA POÇO DE VISITA RETANGULAR PARA DRENAGEM, EM ALVENARIA COM BLOCOS DE CONCRETO, DIMENSÕES INTERNAS = 1X3 M. AF_12/2020</v>
          </cell>
        </row>
        <row r="6975">
          <cell r="A6975">
            <v>99281</v>
          </cell>
          <cell r="B6975" t="str">
            <v>ACRÉSCIMO PARA POÇO DE VISITA RETANGULAR PARA DRENAGEM, EM ALVENARIA COM BLOCOS DE CONCRETO, DIMENSÕES INTERNAS = 1X3,5 M. AF_12/2020</v>
          </cell>
        </row>
        <row r="6976">
          <cell r="A6976">
            <v>99289</v>
          </cell>
          <cell r="B6976" t="str">
            <v>ACRÉSCIMO PARA POÇO DE VISITA RETANGULAR PARA DRENAGEM, EM ALVENARIA COM BLOCOS DE CONCRETO, DIMENSÕES INTERNAS = 1X4 M. AF_12/2020</v>
          </cell>
        </row>
        <row r="6977">
          <cell r="A6977">
            <v>99282</v>
          </cell>
          <cell r="B6977" t="str">
            <v>ACRÉSCIMO PARA POÇO DE VISITA RETANGULAR PARA DRENAGEM, EM ALVENARIA COM BLOCOS DE CONCRETO, DIMENSÕES INTERNAS = 2,5X2,5 M. AF_12/2020</v>
          </cell>
        </row>
        <row r="6978">
          <cell r="A6978">
            <v>99296</v>
          </cell>
          <cell r="B6978" t="str">
            <v>ACRÉSCIMO PARA POÇO DE VISITA RETANGULAR PARA DRENAGEM, EM ALVENARIA COM BLOCOS DE CONCRETO, DIMENSÕES INTERNAS = 2,5X3 M. AF_12/2020</v>
          </cell>
        </row>
        <row r="6979">
          <cell r="A6979">
            <v>99299</v>
          </cell>
          <cell r="B6979" t="str">
            <v>ACRÉSCIMO PARA POÇO DE VISITA RETANGULAR PARA DRENAGEM, EM ALVENARIA COM BLOCOS DE CONCRETO, DIMENSÕES INTERNAS = 2,5X3,5 M. AF_12/2020</v>
          </cell>
        </row>
        <row r="6980">
          <cell r="A6980">
            <v>99302</v>
          </cell>
          <cell r="B6980" t="str">
            <v>ACRÉSCIMO PARA POÇO DE VISITA RETANGULAR PARA DRENAGEM, EM ALVENARIA COM BLOCOS DE CONCRETO, DIMENSÕES INTERNAS = 2,5X4 M. AF_12/2020</v>
          </cell>
        </row>
        <row r="6981">
          <cell r="A6981">
            <v>99307</v>
          </cell>
          <cell r="B6981" t="str">
            <v>ACRÉSCIMO PARA POÇO DE VISITA RETANGULAR PARA DRENAGEM, EM ALVENARIA COM BLOCOS DE CONCRETO, DIMENSÕES INTERNAS = 2X2 M. AF_12/2020</v>
          </cell>
        </row>
        <row r="6982">
          <cell r="A6982">
            <v>99317</v>
          </cell>
          <cell r="B6982" t="str">
            <v>ACRÉSCIMO PARA POÇO DE VISITA RETANGULAR PARA DRENAGEM, EM ALVENARIA COM BLOCOS DE CONCRETO, DIMENSÕES INTERNAS = 2X2,5 M. AF_12/2020</v>
          </cell>
        </row>
        <row r="6983">
          <cell r="A6983">
            <v>99321</v>
          </cell>
          <cell r="B6983" t="str">
            <v>ACRÉSCIMO PARA POÇO DE VISITA RETANGULAR PARA DRENAGEM, EM ALVENARIA COM BLOCOS DE CONCRETO, DIMENSÕES INTERNAS = 2X3 M. AF_12/2020</v>
          </cell>
        </row>
        <row r="6984">
          <cell r="A6984">
            <v>99323</v>
          </cell>
          <cell r="B6984" t="str">
            <v>ACRÉSCIMO PARA POÇO DE VISITA RETANGULAR PARA DRENAGEM, EM ALVENARIA COM BLOCOS DE CONCRETO, DIMENSÕES INTERNAS = 2X3,5 M. AF_12/2020</v>
          </cell>
        </row>
        <row r="6985">
          <cell r="A6985">
            <v>99325</v>
          </cell>
          <cell r="B6985" t="str">
            <v>ACRÉSCIMO PARA POÇO DE VISITA RETANGULAR PARA DRENAGEM, EM ALVENARIA COM BLOCOS DE CONCRETO, DIMENSÕES INTERNAS = 2X4 M. AF_12/2020</v>
          </cell>
        </row>
        <row r="6986">
          <cell r="A6986">
            <v>99311</v>
          </cell>
          <cell r="B6986" t="str">
            <v>ACRÉSCIMO PARA POÇO DE VISITA RETANGULAR PARA DRENAGEM, EM ALVENARIA COM BLOCOS DE CONCRETO, DIMENSÕES INTERNAS = 3,5X3,5 M. AF_12/2020</v>
          </cell>
        </row>
        <row r="6987">
          <cell r="A6987">
            <v>99314</v>
          </cell>
          <cell r="B6987" t="str">
            <v>ACRÉSCIMO PARA POÇO DE VISITA RETANGULAR PARA DRENAGEM, EM ALVENARIA COM BLOCOS DE CONCRETO, DIMENSÕES INTERNAS = 3,5X4 M. AF_12/2020</v>
          </cell>
        </row>
        <row r="6988">
          <cell r="A6988">
            <v>99304</v>
          </cell>
          <cell r="B6988" t="str">
            <v>ACRÉSCIMO PARA POÇO DE VISITA RETANGULAR PARA DRENAGEM, EM ALVENARIA COM BLOCOS DE CONCRETO, DIMENSÕES INTERNAS = 3X3 M. AF_12/2020</v>
          </cell>
        </row>
        <row r="6989">
          <cell r="A6989">
            <v>99306</v>
          </cell>
          <cell r="B6989" t="str">
            <v>ACRÉSCIMO PARA POÇO DE VISITA RETANGULAR PARA DRENAGEM, EM ALVENARIA COM BLOCOS DE CONCRETO, DIMENSÕES INTERNAS = 3X3,5 M. AF_12/2020</v>
          </cell>
        </row>
        <row r="6990">
          <cell r="A6990">
            <v>99309</v>
          </cell>
          <cell r="B6990" t="str">
            <v>ACRÉSCIMO PARA POÇO DE VISITA RETANGULAR PARA DRENAGEM, EM ALVENARIA COM BLOCOS DE CONCRETO, DIMENSÕES INTERNAS = 3X4 M. AF_12/2020</v>
          </cell>
        </row>
        <row r="6991">
          <cell r="A6991">
            <v>99327</v>
          </cell>
          <cell r="B6991" t="str">
            <v>ACRÉSCIMO PARA POÇO DE VISITA RETANGULAR PARA DRENAGEM, EM ALVENARIA COM BLOCOS DE CONCRETO, DIMENSÕES INTERNAS = 4X4 M. AF_12/2020</v>
          </cell>
        </row>
        <row r="6992">
          <cell r="A6992">
            <v>98009</v>
          </cell>
          <cell r="B6992" t="str">
            <v>ACRÉSCIMO PARA POÇO DE VISITA RETANGULAR PARA ESGOTO, EM ALVENARIA COM BLOCOS DE CONCRETO, DIMENSÕES INTERNAS = 1,5X1,5 M. AF_12/2020</v>
          </cell>
        </row>
        <row r="6993">
          <cell r="A6993">
            <v>98011</v>
          </cell>
          <cell r="B6993" t="str">
            <v>ACRÉSCIMO PARA POÇO DE VISITA RETANGULAR PARA ESGOTO, EM ALVENARIA COM BLOCOS DE CONCRETO, DIMENSÕES INTERNAS = 1,5X2 M. AF_12/2020</v>
          </cell>
        </row>
        <row r="6994">
          <cell r="A6994">
            <v>98013</v>
          </cell>
          <cell r="B6994" t="str">
            <v>ACRÉSCIMO PARA POÇO DE VISITA RETANGULAR PARA ESGOTO, EM ALVENARIA COM BLOCOS DE CONCRETO, DIMENSÕES INTERNAS = 1,5X2,5 M. AF_12/2020</v>
          </cell>
        </row>
        <row r="6995">
          <cell r="A6995">
            <v>98015</v>
          </cell>
          <cell r="B6995" t="str">
            <v>ACRÉSCIMO PARA POÇO DE VISITA RETANGULAR PARA ESGOTO, EM ALVENARIA COM BLOCOS DE CONCRETO, DIMENSÕES INTERNAS = 1,5X3 M. AF_12/2020</v>
          </cell>
        </row>
        <row r="6996">
          <cell r="A6996">
            <v>98017</v>
          </cell>
          <cell r="B6996" t="str">
            <v>ACRÉSCIMO PARA POÇO DE VISITA RETANGULAR PARA ESGOTO, EM ALVENARIA COM BLOCOS DE CONCRETO, DIMENSÕES INTERNAS = 1,5X3,5 M. AF_12/2020</v>
          </cell>
        </row>
        <row r="6997">
          <cell r="A6997">
            <v>98019</v>
          </cell>
          <cell r="B6997" t="str">
            <v>ACRÉSCIMO PARA POÇO DE VISITA RETANGULAR PARA ESGOTO, EM ALVENARIA COM BLOCOS DE CONCRETO, DIMENSÕES INTERNAS = 1,5X4 M. AF_12/2020</v>
          </cell>
        </row>
        <row r="6998">
          <cell r="A6998">
            <v>97995</v>
          </cell>
          <cell r="B6998" t="str">
            <v>ACRÉSCIMO PARA POÇO DE VISITA RETANGULAR PARA ESGOTO, EM ALVENARIA COM BLOCOS DE CONCRETO, DIMENSÕES INTERNAS = 1X1 M. AF_12/2020</v>
          </cell>
        </row>
        <row r="6999">
          <cell r="A6999">
            <v>97997</v>
          </cell>
          <cell r="B6999" t="str">
            <v>ACRÉSCIMO PARA POÇO DE VISITA RETANGULAR PARA ESGOTO, EM ALVENARIA COM BLOCOS DE CONCRETO, DIMENSÕES INTERNAS = 1X1,5 M. AF_12/2020</v>
          </cell>
        </row>
        <row r="7000">
          <cell r="A7000">
            <v>97999</v>
          </cell>
          <cell r="B7000" t="str">
            <v>ACRÉSCIMO PARA POÇO DE VISITA RETANGULAR PARA ESGOTO, EM ALVENARIA COM BLOCOS DE CONCRETO, DIMENSÕES INTERNAS = 1X2 M. AF_12/2020</v>
          </cell>
        </row>
        <row r="7001">
          <cell r="A7001">
            <v>98001</v>
          </cell>
          <cell r="B7001" t="str">
            <v>ACRÉSCIMO PARA POÇO DE VISITA RETANGULAR PARA ESGOTO, EM ALVENARIA COM BLOCOS DE CONCRETO, DIMENSÕES INTERNAS = 1X2,5 M. AF_12/2020</v>
          </cell>
        </row>
        <row r="7002">
          <cell r="A7002">
            <v>98003</v>
          </cell>
          <cell r="B7002" t="str">
            <v>ACRÉSCIMO PARA POÇO DE VISITA RETANGULAR PARA ESGOTO, EM ALVENARIA COM BLOCOS DE CONCRETO, DIMENSÕES INTERNAS = 1X3 M. AF_12/2020</v>
          </cell>
        </row>
        <row r="7003">
          <cell r="A7003">
            <v>98005</v>
          </cell>
          <cell r="B7003" t="str">
            <v>ACRÉSCIMO PARA POÇO DE VISITA RETANGULAR PARA ESGOTO, EM ALVENARIA COM BLOCOS DE CONCRETO, DIMENSÕES INTERNAS = 1X3,5 M. AF_12/2020</v>
          </cell>
        </row>
        <row r="7004">
          <cell r="A7004">
            <v>98007</v>
          </cell>
          <cell r="B7004" t="str">
            <v>ACRÉSCIMO PARA POÇO DE VISITA RETANGULAR PARA ESGOTO, EM ALVENARIA COM BLOCOS DE CONCRETO, DIMENSÕES INTERNAS = 1X4 M. AF_12/2020</v>
          </cell>
        </row>
        <row r="7005">
          <cell r="A7005">
            <v>98031</v>
          </cell>
          <cell r="B7005" t="str">
            <v>ACRÉSCIMO PARA POÇO DE VISITA RETANGULAR PARA ESGOTO, EM ALVENARIA COM BLOCOS DE CONCRETO, DIMENSÕES INTERNAS = 2,5X2,5 M. AF_12/2020</v>
          </cell>
        </row>
        <row r="7006">
          <cell r="A7006">
            <v>98033</v>
          </cell>
          <cell r="B7006" t="str">
            <v>ACRÉSCIMO PARA POÇO DE VISITA RETANGULAR PARA ESGOTO, EM ALVENARIA COM BLOCOS DE CONCRETO, DIMENSÕES INTERNAS = 2,5X3 M. AF_12/2020</v>
          </cell>
        </row>
        <row r="7007">
          <cell r="A7007">
            <v>98035</v>
          </cell>
          <cell r="B7007" t="str">
            <v>ACRÉSCIMO PARA POÇO DE VISITA RETANGULAR PARA ESGOTO, EM ALVENARIA COM BLOCOS DE CONCRETO, DIMENSÕES INTERNAS = 2,5X3,5 M. AF_12/2020</v>
          </cell>
        </row>
        <row r="7008">
          <cell r="A7008">
            <v>98037</v>
          </cell>
          <cell r="B7008" t="str">
            <v>ACRÉSCIMO PARA POÇO DE VISITA RETANGULAR PARA ESGOTO, EM ALVENARIA COM BLOCOS DE CONCRETO, DIMENSÕES INTERNAS = 2,5X4 M. AF_12/2020</v>
          </cell>
        </row>
        <row r="7009">
          <cell r="A7009">
            <v>98021</v>
          </cell>
          <cell r="B7009" t="str">
            <v>ACRÉSCIMO PARA POÇO DE VISITA RETANGULAR PARA ESGOTO, EM ALVENARIA COM BLOCOS DE CONCRETO, DIMENSÕES INTERNAS = 2X2 M. AF_12/2020</v>
          </cell>
        </row>
        <row r="7010">
          <cell r="A7010">
            <v>98023</v>
          </cell>
          <cell r="B7010" t="str">
            <v>ACRÉSCIMO PARA POÇO DE VISITA RETANGULAR PARA ESGOTO, EM ALVENARIA COM BLOCOS DE CONCRETO, DIMENSÕES INTERNAS = 2X2,5 M. AF_12/2020</v>
          </cell>
        </row>
        <row r="7011">
          <cell r="A7011">
            <v>98025</v>
          </cell>
          <cell r="B7011" t="str">
            <v>ACRÉSCIMO PARA POÇO DE VISITA RETANGULAR PARA ESGOTO, EM ALVENARIA COM BLOCOS DE CONCRETO, DIMENSÕES INTERNAS = 2X3 M. AF_12/2020</v>
          </cell>
        </row>
        <row r="7012">
          <cell r="A7012">
            <v>98027</v>
          </cell>
          <cell r="B7012" t="str">
            <v>ACRÉSCIMO PARA POÇO DE VISITA RETANGULAR PARA ESGOTO, EM ALVENARIA COM BLOCOS DE CONCRETO, DIMENSÕES INTERNAS = 2X3,5 M. AF_12/2020</v>
          </cell>
        </row>
        <row r="7013">
          <cell r="A7013">
            <v>98029</v>
          </cell>
          <cell r="B7013" t="str">
            <v>ACRÉSCIMO PARA POÇO DE VISITA RETANGULAR PARA ESGOTO, EM ALVENARIA COM BLOCOS DE CONCRETO, DIMENSÕES INTERNAS = 2X4 M. AF_12/2020</v>
          </cell>
        </row>
        <row r="7014">
          <cell r="A7014">
            <v>98045</v>
          </cell>
          <cell r="B7014" t="str">
            <v>ACRÉSCIMO PARA POÇO DE VISITA RETANGULAR PARA ESGOTO, EM ALVENARIA COM BLOCOS DE CONCRETO, DIMENSÕES INTERNAS = 3,5X3,5 M. AF_12/2020</v>
          </cell>
        </row>
        <row r="7015">
          <cell r="A7015">
            <v>98047</v>
          </cell>
          <cell r="B7015" t="str">
            <v>ACRÉSCIMO PARA POÇO DE VISITA RETANGULAR PARA ESGOTO, EM ALVENARIA COM BLOCOS DE CONCRETO, DIMENSÕES INTERNAS = 3,5X4 M. AF_12/2020</v>
          </cell>
        </row>
        <row r="7016">
          <cell r="A7016">
            <v>98039</v>
          </cell>
          <cell r="B7016" t="str">
            <v>ACRÉSCIMO PARA POÇO DE VISITA RETANGULAR PARA ESGOTO, EM ALVENARIA COM BLOCOS DE CONCRETO, DIMENSÕES INTERNAS = 3X3 M. AF_12/2020</v>
          </cell>
        </row>
        <row r="7017">
          <cell r="A7017">
            <v>98041</v>
          </cell>
          <cell r="B7017" t="str">
            <v>ACRÉSCIMO PARA POÇO DE VISITA RETANGULAR PARA ESGOTO, EM ALVENARIA COM BLOCOS DE CONCRETO, DIMENSÕES INTERNAS = 3X3,5 M. AF_12/2020</v>
          </cell>
        </row>
        <row r="7018">
          <cell r="A7018">
            <v>98043</v>
          </cell>
          <cell r="B7018" t="str">
            <v>ACRÉSCIMO PARA POÇO DE VISITA RETANGULAR PARA ESGOTO, EM ALVENARIA COM BLOCOS DE CONCRETO, DIMENSÕES INTERNAS = 3X4 M. AF_12/2020</v>
          </cell>
        </row>
        <row r="7019">
          <cell r="A7019">
            <v>98049</v>
          </cell>
          <cell r="B7019" t="str">
            <v>ACRÉSCIMO PARA POÇO DE VISITA RETANGULAR PARA ESGOTO, EM ALVENARIA COM BLOCOS DE CONCRETO, DIMENSÕES INTERNAS = 4X4 M. AF_12/2020</v>
          </cell>
        </row>
        <row r="7020">
          <cell r="A7020">
            <v>101809</v>
          </cell>
          <cell r="B7020" t="str">
            <v>BASE PARA POCO DE VISITA RETANGULAR PARA ESGOTO E DRENAGEM, EM CONCRETO ESTRUTURAL, DIMENSÕES INTERNAS DE 90X150 M, PROFUNDIDADE DE 1,25 M, EXCLUINDO TAMPÃO. AF_12/2020</v>
          </cell>
        </row>
        <row r="7021">
          <cell r="A7021">
            <v>99280</v>
          </cell>
          <cell r="B7021" t="str">
            <v>BASE PARA POÇO DE VISITA CIRCULAR PARA DRENAGEM, EM ALVENARIA COM TIJOLOS CERÂMICOS MACIÇOS, DIÂMETRO INTERNO = 0,80 M, PROFUNDIDADE = 1,40 M, EXCLUINDO TAMPÃO. AF_12/2020</v>
          </cell>
        </row>
        <row r="7022">
          <cell r="A7022">
            <v>99292</v>
          </cell>
          <cell r="B7022" t="str">
            <v>BASE PARA POÇO DE VISITA CIRCULAR PARA DRENAGEM, EM ALVENARIA COM TIJOLOS CERÂMICOS MACIÇOS, DIÂMETRO INTERNO = 1,0 M, PROFUNDIDADE = 1,40 M, EXCLUINDO TAMPÃO. AF_12/2020</v>
          </cell>
        </row>
        <row r="7023">
          <cell r="A7023">
            <v>99242</v>
          </cell>
          <cell r="B7023" t="str">
            <v>BASE PARA POÇO DE VISITA CIRCULAR PARA DRENAGEM, EM ALVENARIA COM TIJOLOS CERÂMICOS MACIÇOS, DIÂMETRO INTERNO = 1,2 M, PROFUNDIDADE = 1,40 M, EXCLUINDO TAMPÃO. AF_12/2020</v>
          </cell>
        </row>
        <row r="7024">
          <cell r="A7024">
            <v>99248</v>
          </cell>
          <cell r="B7024" t="str">
            <v>BASE PARA POÇO DE VISITA CIRCULAR PARA DRENAGEM, EM ALVENARIA COM TIJOLOS CERÂMICOS MACIÇOS, DIÂMETRO INTERNO = 1,50 M, PROFUNDIDADE = 1,40 M, EXCLUINDO TAMPÃO. AF_12/2020</v>
          </cell>
        </row>
        <row r="7025">
          <cell r="A7025">
            <v>99275</v>
          </cell>
          <cell r="B7025" t="str">
            <v>BASE PARA POÇO DE VISITA CIRCULAR PARA DRENAGEM, EM CONCRETO PRÉ-MOLDADO, DIÂMETRO INTERNO = 0,80 M, PROFUNDIDADE = 1,35 M, EXCLUINDO TAMPÃO. AF_12/2020</v>
          </cell>
        </row>
        <row r="7026">
          <cell r="A7026">
            <v>99285</v>
          </cell>
          <cell r="B7026" t="str">
            <v>BASE PARA POÇO DE VISITA CIRCULAR PARA DRENAGEM, EM CONCRETO PRÉ-MOLDADO, DIÂMETRO INTERNO = 1,0 M, PROFUNDIDADE = 1,35 M, EXCLUINDO TAMPÃO. AF_05/2018</v>
          </cell>
        </row>
        <row r="7027">
          <cell r="A7027">
            <v>102457</v>
          </cell>
          <cell r="B7027" t="str">
            <v>BASE PARA POÇO DE VISITA CIRCULAR PARA DRENAGEM, EM CONCRETO PRÉ-MOLDADO, DIÂMETRO INTERNO = 1,20 M, PROFUNDIDADE = 1,60 M, EXCLUINDO TAMPÃO. AF_05/2021</v>
          </cell>
        </row>
        <row r="7028">
          <cell r="A7028">
            <v>102142</v>
          </cell>
          <cell r="B7028" t="str">
            <v>BASE PARA POÇO DE VISITA CIRCULAR PARA DRENAGEM, EM CONCRETO PRÉ-MOLDADO, DIÂMETRO INTERNO = 1,50 M, PROFUNDIDADE = 1,35 M, EXCLUINDO TAMPÃO. AF_12/2020</v>
          </cell>
        </row>
        <row r="7029">
          <cell r="A7029">
            <v>97980</v>
          </cell>
          <cell r="B7029" t="str">
            <v>BASE PARA POÇO DE VISITA CIRCULAR PARA ESGOTO, EM ALVENARIA COM TIJOLOS CERÂMICOS MACIÇOS, DIÂMETRO INTERNO = 0,80 M, PROFUNDIDADE = 1,40 M, EXCLUINDO TAMPÃO. AF_12/2020</v>
          </cell>
        </row>
        <row r="7030">
          <cell r="A7030">
            <v>98405</v>
          </cell>
          <cell r="B7030" t="str">
            <v>BASE PARA POÇO DE VISITA CIRCULAR PARA ESGOTO, EM ALVENARIA COM TIJOLOS CERÂMICOS MACIÇOS, DIÂMETRO INTERNO = 1,0 M, PROFUNDIDADE = 1,40 M, EXCLUINDO TAMPÃO. AF_12/2020</v>
          </cell>
        </row>
        <row r="7031">
          <cell r="A7031">
            <v>97988</v>
          </cell>
          <cell r="B7031" t="str">
            <v>BASE PARA POÇO DE VISITA CIRCULAR PARA ESGOTO, EM ALVENARIA COM TIJOLOS CERÂMICOS MACIÇOS, DIÂMETRO INTERNO = 1,20 M, PROFUNDIDADE = 1,40 M, EXCLUINDO TAMPÃO. AF_12/2020</v>
          </cell>
        </row>
        <row r="7032">
          <cell r="A7032">
            <v>97992</v>
          </cell>
          <cell r="B7032" t="str">
            <v>BASE PARA POÇO DE VISITA CIRCULAR PARA ESGOTO, EM ALVENARIA COM TIJOLOS CERÂMICOS MACIÇOS, DIÂMETRO INTERNO = 1,50 M, PROFUNDIDADE = 1,40 M, EXCLUINDO TAMPÃO. AF_12/2020</v>
          </cell>
        </row>
        <row r="7033">
          <cell r="A7033">
            <v>97978</v>
          </cell>
          <cell r="B7033" t="str">
            <v>BASE PARA POÇO DE VISITA CIRCULAR PARA ESGOTO, EM CONCRETO PRÉ-MOLDADO, DIÂMETRO INTERNO = 0,80 M, PROFUNDIDADE = 1,35 M, EXCLUINDO TAMPÃO. AF_12/2020</v>
          </cell>
        </row>
        <row r="7034">
          <cell r="A7034">
            <v>98410</v>
          </cell>
          <cell r="B7034" t="str">
            <v>BASE PARA POÇO DE VISITA CIRCULAR PARA ESGOTO, EM CONCRETO PRÉ-MOLDADO, DIÂMETRO INTERNO = 1,0 M, PROFUNDIDADE = 1,35 M, EXCLUINDO TAMPÃO. AF_12/2020</v>
          </cell>
        </row>
        <row r="7035">
          <cell r="A7035">
            <v>102139</v>
          </cell>
          <cell r="B7035" t="str">
            <v>BASE PARA POÇO DE VISITA CIRCULAR PARA ESGOTO, EM CONCRETO PRÉ-MOLDADO, DIÂMETRO INTERNO = 1,20 M, PROFUNDIDADE = 1,60 M, EXCLUINDO TAMPÃO. AF_12/2020</v>
          </cell>
        </row>
        <row r="7036">
          <cell r="A7036">
            <v>102141</v>
          </cell>
          <cell r="B7036" t="str">
            <v>BASE PARA POÇO DE VISITA CIRCULAR PARA ESGOTO, EM CONCRETO PRÉ-MOLDADO, DIÂMETRO INTERNO = 1,50 M, PROFUNDIDADE = 1,35 M, EXCLUINDO TAMPÃO. AF_12/2020</v>
          </cell>
        </row>
        <row r="7037">
          <cell r="A7037">
            <v>99290</v>
          </cell>
          <cell r="B7037" t="str">
            <v>BASE PARA POÇO DE VISITA RETANGULAR PARA DRENAGEM, EM ALVENARIA COM BLOCOS DE CONCRETO, DIMENSÕES INTERNAS = 1,5X1,5 M, PROFUNDIDADE = 1,40 M, EXCLUINDO TAMPÃO. AF_12/2020</v>
          </cell>
        </row>
        <row r="7038">
          <cell r="A7038">
            <v>99244</v>
          </cell>
          <cell r="B7038" t="str">
            <v>BASE PARA POÇO DE VISITA RETANGULAR PARA DRENAGEM, EM ALVENARIA COM BLOCOS DE CONCRETO, DIMENSÕES INTERNAS = 1,5X2 M, PROFUNDIDADE = 1,40 M, EXCLUINDO TAMPÃO. AF_12/2020</v>
          </cell>
        </row>
        <row r="7039">
          <cell r="A7039">
            <v>99256</v>
          </cell>
          <cell r="B7039" t="str">
            <v>BASE PARA POÇO DE VISITA RETANGULAR PARA DRENAGEM, EM ALVENARIA COM BLOCOS DE CONCRETO, DIMENSÕES INTERNAS = 1,5X2,5 M, PROFUNDIDADE = 1,40 M, EXCLUINDO TAMPÃO. AF_12/2020</v>
          </cell>
        </row>
        <row r="7040">
          <cell r="A7040">
            <v>99271</v>
          </cell>
          <cell r="B7040" t="str">
            <v>BASE PARA POÇO DE VISITA RETANGULAR PARA DRENAGEM, EM ALVENARIA COM BLOCOS DE CONCRETO, DIMENSÕES INTERNAS = 1,5X3 M, PROFUNDIDADE = 1,40 M, EXCLUINDO TAMPÃO. AF_12/2020</v>
          </cell>
        </row>
        <row r="7041">
          <cell r="A7041">
            <v>99284</v>
          </cell>
          <cell r="B7041" t="str">
            <v>BASE PARA POÇO DE VISITA RETANGULAR PARA DRENAGEM, EM ALVENARIA COM BLOCOS DE CONCRETO, DIMENSÕES INTERNAS = 1,5X3,5 M, PROFUNDIDADE = 1,40 M, EXCLUINDO TAMPÃO. AF_12/2020</v>
          </cell>
        </row>
        <row r="7042">
          <cell r="A7042">
            <v>99294</v>
          </cell>
          <cell r="B7042" t="str">
            <v>BASE PARA POÇO DE VISITA RETANGULAR PARA DRENAGEM, EM ALVENARIA COM BLOCOS DE CONCRETO, DIMENSÕES INTERNAS = 1,5X4 M, PROFUNDIDADE = 1,40 M, EXCLUINDO TAMPÃO. AF_12/2020</v>
          </cell>
        </row>
        <row r="7043">
          <cell r="A7043">
            <v>99252</v>
          </cell>
          <cell r="B7043" t="str">
            <v>BASE PARA POÇO DE VISITA RETANGULAR PARA DRENAGEM, EM ALVENARIA COM BLOCOS DE CONCRETO, DIMENSÕES INTERNAS = 1X1 M, PROFUNDIDADE = 1,40 M, EXCLUINDO TAMPÃO. AF_12/2020</v>
          </cell>
        </row>
        <row r="7044">
          <cell r="A7044">
            <v>99259</v>
          </cell>
          <cell r="B7044" t="str">
            <v>BASE PARA POÇO DE VISITA RETANGULAR PARA DRENAGEM, EM ALVENARIA COM BLOCOS DE CONCRETO, DIMENSÕES INTERNAS = 1X1,5 M, PROFUNDIDADE = 1,40 M, EXCLUINDO TAMPÃO. AF_12/2020</v>
          </cell>
        </row>
        <row r="7045">
          <cell r="A7045">
            <v>99265</v>
          </cell>
          <cell r="B7045" t="str">
            <v>BASE PARA POÇO DE VISITA RETANGULAR PARA DRENAGEM, EM ALVENARIA COM BLOCOS DE CONCRETO, DIMENSÕES INTERNAS = 1X2 M, PROFUNDIDADE = 1,40 M, EXCLUINDO TAMPÃO. AF_12/2020</v>
          </cell>
        </row>
        <row r="7046">
          <cell r="A7046">
            <v>99267</v>
          </cell>
          <cell r="B7046" t="str">
            <v>BASE PARA POÇO DE VISITA RETANGULAR PARA DRENAGEM, EM ALVENARIA COM BLOCOS DE CONCRETO, DIMENSÕES INTERNAS = 1X2,5 M, PROFUNDIDADE = 1,40 M, EXCLUINDO TAMPÃO. AF_12/2020</v>
          </cell>
        </row>
        <row r="7047">
          <cell r="A7047">
            <v>99274</v>
          </cell>
          <cell r="B7047" t="str">
            <v>BASE PARA POÇO DE VISITA RETANGULAR PARA DRENAGEM, EM ALVENARIA COM BLOCOS DE CONCRETO, DIMENSÕES INTERNAS = 1X3 M, PROFUNDIDADE = 1,40 M, EXCLUINDO TAMPÃO. AF_12/2020</v>
          </cell>
        </row>
        <row r="7048">
          <cell r="A7048">
            <v>99279</v>
          </cell>
          <cell r="B7048" t="str">
            <v>BASE PARA POÇO DE VISITA RETANGULAR PARA DRENAGEM, EM ALVENARIA COM BLOCOS DE CONCRETO, DIMENSÕES INTERNAS = 1X3,5 M, PROFUNDIDADE = 1,40 M, EXCLUINDO TAMPÃO. AF_12/2020</v>
          </cell>
        </row>
        <row r="7049">
          <cell r="A7049">
            <v>99286</v>
          </cell>
          <cell r="B7049" t="str">
            <v>BASE PARA POÇO DE VISITA RETANGULAR PARA DRENAGEM, EM ALVENARIA COM BLOCOS DE CONCRETO, DIMENSÕES INTERNAS = 1X4 M, PROFUNDIDADE = 1,40 M, EXCLUINDO TAMPÃO. AF_12/2020</v>
          </cell>
        </row>
        <row r="7050">
          <cell r="A7050">
            <v>99326</v>
          </cell>
          <cell r="B7050" t="str">
            <v>BASE PARA POÇO DE VISITA RETANGULAR PARA DRENAGEM, EM ALVENARIA COM BLOCOS DE CONCRETO, DIMENSÕES INTERNAS = 2,5X2,5 M, PROFUNDIDADE = 1,40 M, EXCLUINDO TAMPÃO. AF_12/2020</v>
          </cell>
        </row>
        <row r="7051">
          <cell r="A7051">
            <v>99287</v>
          </cell>
          <cell r="B7051" t="str">
            <v>BASE PARA POÇO DE VISITA RETANGULAR PARA DRENAGEM, EM ALVENARIA COM BLOCOS DE CONCRETO, DIMENSÕES INTERNAS = 2,5X3 M, PROFUNDIDADE = 1,40 M, EXCLUINDO TAMPÃO. AF_12/2020</v>
          </cell>
        </row>
        <row r="7052">
          <cell r="A7052">
            <v>99298</v>
          </cell>
          <cell r="B7052" t="str">
            <v>BASE PARA POÇO DE VISITA RETANGULAR PARA DRENAGEM, EM ALVENARIA COM BLOCOS DE CONCRETO, DIMENSÕES INTERNAS = 2,5X3,5 M, PROFUNDIDADE = 1,40 M, EXCLUINDO TAMPÃO. AF_12/2020</v>
          </cell>
        </row>
        <row r="7053">
          <cell r="A7053">
            <v>99300</v>
          </cell>
          <cell r="B7053" t="str">
            <v>BASE PARA POÇO DE VISITA RETANGULAR PARA DRENAGEM, EM ALVENARIA COM BLOCOS DE CONCRETO, DIMENSÕES INTERNAS = 2,5X4 M, PROFUNDIDADE = 1,40 M, EXCLUINDO TAMPÃO. AF_12/2020</v>
          </cell>
        </row>
        <row r="7054">
          <cell r="A7054">
            <v>99301</v>
          </cell>
          <cell r="B7054" t="str">
            <v>BASE PARA POÇO DE VISITA RETANGULAR PARA DRENAGEM, EM ALVENARIA COM BLOCOS DE CONCRETO, DIMENSÕES INTERNAS = 2X2 M, PROFUNDIDADE = 1,40 M, EXCLUINDO TAMPÃO. AF_12/2020</v>
          </cell>
        </row>
        <row r="7055">
          <cell r="A7055">
            <v>99312</v>
          </cell>
          <cell r="B7055" t="str">
            <v>BASE PARA POÇO DE VISITA RETANGULAR PARA DRENAGEM, EM ALVENARIA COM BLOCOS DE CONCRETO, DIMENSÕES INTERNAS = 2X2,5 M, PROFUNDIDADE = 1,40 M, EXCLUINDO TAMPÃO. AF_12/2020</v>
          </cell>
        </row>
        <row r="7056">
          <cell r="A7056">
            <v>99320</v>
          </cell>
          <cell r="B7056" t="str">
            <v>BASE PARA POÇO DE VISITA RETANGULAR PARA DRENAGEM, EM ALVENARIA COM BLOCOS DE CONCRETO, DIMENSÕES INTERNAS = 2X3 M, PROFUNDIDADE = 1,40 M, EXCLUINDO TAMPÃO. AF_12/2020</v>
          </cell>
        </row>
        <row r="7057">
          <cell r="A7057">
            <v>99322</v>
          </cell>
          <cell r="B7057" t="str">
            <v>BASE PARA POÇO DE VISITA RETANGULAR PARA DRENAGEM, EM ALVENARIA COM BLOCOS DE CONCRETO, DIMENSÕES INTERNAS = 2X3,5 M, PROFUNDIDADE = 1,40 M, EXCLUINDO TAMPÃO. AF_12/2020</v>
          </cell>
        </row>
        <row r="7058">
          <cell r="A7058">
            <v>99324</v>
          </cell>
          <cell r="B7058" t="str">
            <v>BASE PARA POÇO DE VISITA RETANGULAR PARA DRENAGEM, EM ALVENARIA COM BLOCOS DE CONCRETO, DIMENSÕES INTERNAS = 2X4 M, PROFUNDIDADE = 1,40 M, EXCLUINDO TAMPÃO. AF_12/2020</v>
          </cell>
        </row>
        <row r="7059">
          <cell r="A7059">
            <v>99310</v>
          </cell>
          <cell r="B7059" t="str">
            <v>BASE PARA POÇO DE VISITA RETANGULAR PARA DRENAGEM, EM ALVENARIA COM BLOCOS DE CONCRETO, DIMENSÕES INTERNAS = 3,5X3,5 M, PROFUNDIDADE = 1,40 M, EXCLUINDO TAMPÃO. AF_12/2020</v>
          </cell>
        </row>
        <row r="7060">
          <cell r="A7060">
            <v>99313</v>
          </cell>
          <cell r="B7060" t="str">
            <v>BASE PARA POÇO DE VISITA RETANGULAR PARA DRENAGEM, EM ALVENARIA COM BLOCOS DE CONCRETO, DIMENSÕES INTERNAS = 3,5X4 M, PROFUNDIDADE = 1,40 M, EXCLUINDO TAMPÃO. AF_12/2020</v>
          </cell>
        </row>
        <row r="7061">
          <cell r="A7061">
            <v>99303</v>
          </cell>
          <cell r="B7061" t="str">
            <v>BASE PARA POÇO DE VISITA RETANGULAR PARA DRENAGEM, EM ALVENARIA COM BLOCOS DE CONCRETO, DIMENSÕES INTERNAS = 3X3 M, PROFUNDIDADE = 1,40 M, EXCLUINDO TAMPÃO. AF_12/2020</v>
          </cell>
        </row>
        <row r="7062">
          <cell r="A7062">
            <v>99305</v>
          </cell>
          <cell r="B7062" t="str">
            <v>BASE PARA POÇO DE VISITA RETANGULAR PARA DRENAGEM, EM ALVENARIA COM BLOCOS DE CONCRETO, DIMENSÕES INTERNAS = 3X3,5 M, PROFUNDIDADE = 1,40 M, EXCLUINDO TAMPÃO. AF_12/2020</v>
          </cell>
        </row>
        <row r="7063">
          <cell r="A7063">
            <v>99308</v>
          </cell>
          <cell r="B7063" t="str">
            <v>BASE PARA POÇO DE VISITA RETANGULAR PARA DRENAGEM, EM ALVENARIA COM BLOCOS DE CONCRETO, DIMENSÕES INTERNAS = 3X4 M, PROFUNDIDADE = 1,40 M, EXCLUINDO TAMPÃO. AF_12/2020</v>
          </cell>
        </row>
        <row r="7064">
          <cell r="A7064">
            <v>99315</v>
          </cell>
          <cell r="B7064" t="str">
            <v>BASE PARA POÇO DE VISITA RETANGULAR PARA DRENAGEM, EM ALVENARIA COM BLOCOS DE CONCRETO, DIMENSÕES INTERNAS = 4X4 M, PROFUNDIDADE = 1,40 M, EXCLUINDO TAMPÃO. AF_12/2020</v>
          </cell>
        </row>
        <row r="7065">
          <cell r="A7065">
            <v>98008</v>
          </cell>
          <cell r="B7065" t="str">
            <v>BASE PARA POÇO DE VISITA RETANGULAR PARA ESGOTO, EM ALVENARIA COM BLOCOS DE CONCRETO, DIMENSÕES INTERNAS = 1,5X1,5 M, PROFUNDIDADE = 1,45 M, EXCLUINDO TAMPÃO . AF_12/2020</v>
          </cell>
        </row>
        <row r="7066">
          <cell r="A7066">
            <v>98010</v>
          </cell>
          <cell r="B7066" t="str">
            <v>BASE PARA POÇO DE VISITA RETANGULAR PARA ESGOTO, EM ALVENARIA COM BLOCOS DE CONCRETO, DIMENSÕES INTERNAS = 1,5X2 M, PROFUNDIDADE = 1,40 M, EXCLUINDO TAMPÃO. AF_12/2020</v>
          </cell>
        </row>
        <row r="7067">
          <cell r="A7067">
            <v>98012</v>
          </cell>
          <cell r="B7067" t="str">
            <v>BASE PARA POÇO DE VISITA RETANGULAR PARA ESGOTO, EM ALVENARIA COM BLOCOS DE CONCRETO, DIMENSÕES INTERNAS = 1,5X2,5 M, PROFUNDIDADE = 1,40 M, EXCLUINDO TAMPÃO. AF_12/2020</v>
          </cell>
        </row>
        <row r="7068">
          <cell r="A7068">
            <v>98014</v>
          </cell>
          <cell r="B7068" t="str">
            <v>BASE PARA POÇO DE VISITA RETANGULAR PARA ESGOTO, EM ALVENARIA COM BLOCOS DE CONCRETO, DIMENSÕES INTERNAS = 1,5X3 M, PROFUNDIDADE = 1,40 M, EXCLUINDO TAMPÃO. AF_12/2020</v>
          </cell>
        </row>
        <row r="7069">
          <cell r="A7069">
            <v>98016</v>
          </cell>
          <cell r="B7069" t="str">
            <v>BASE PARA POÇO DE VISITA RETANGULAR PARA ESGOTO, EM ALVENARIA COM BLOCOS DE CONCRETO, DIMENSÕES INTERNAS = 1,5X3,5 M, PROFUNDIDADE = 1,40 M, EXCLUINDO TAMPÃO. AF_12/2020</v>
          </cell>
        </row>
        <row r="7070">
          <cell r="A7070">
            <v>98018</v>
          </cell>
          <cell r="B7070" t="str">
            <v>BASE PARA POÇO DE VISITA RETANGULAR PARA ESGOTO, EM ALVENARIA COM BLOCOS DE CONCRETO, DIMENSÕES INTERNAS = 1,5X4 M, PROFUNDIDADE = 1,40 M, EXCLUINDO TAMPÃO. AF_12/2020</v>
          </cell>
        </row>
        <row r="7071">
          <cell r="A7071">
            <v>97994</v>
          </cell>
          <cell r="B7071" t="str">
            <v>BASE PARA POÇO DE VISITA RETANGULAR PARA ESGOTO, EM ALVENARIA COM BLOCOS DE CONCRETO, DIMENSÕES INTERNAS = 1X1 M, PROFUNDIDADE = 1,40 M, EXCLUINDO TAMPÃO. AF_12/2020</v>
          </cell>
        </row>
        <row r="7072">
          <cell r="A7072">
            <v>97996</v>
          </cell>
          <cell r="B7072" t="str">
            <v>BASE PARA POÇO DE VISITA RETANGULAR PARA ESGOTO, EM ALVENARIA COM BLOCOS DE CONCRETO, DIMENSÕES INTERNAS = 1X1,5 M, PROFUNDIDADE = 1,40 M, EXCLUINDO TAMPÃO. AF_12/2020</v>
          </cell>
        </row>
        <row r="7073">
          <cell r="A7073">
            <v>98407</v>
          </cell>
          <cell r="B7073" t="str">
            <v>BASE PARA POÇO DE VISITA RETANGULAR PARA ESGOTO, EM ALVENARIA COM BLOCOS DE CONCRETO, DIMENSÕES INTERNAS = 1X2 M, PROFUNDIDADE = 1,40 M, EXCLUINDO TAMPÃO. AF_12/2020</v>
          </cell>
        </row>
        <row r="7074">
          <cell r="A7074">
            <v>98408</v>
          </cell>
          <cell r="B7074" t="str">
            <v>BASE PARA POÇO DE VISITA RETANGULAR PARA ESGOTO, EM ALVENARIA COM BLOCOS DE CONCRETO, DIMENSÕES INTERNAS = 1X2,5 M, PROFUNDIDADE = 1,40 M, EXCLUINDO TAMPÃO. AF_12/2020</v>
          </cell>
        </row>
        <row r="7075">
          <cell r="A7075">
            <v>98002</v>
          </cell>
          <cell r="B7075" t="str">
            <v>BASE PARA POÇO DE VISITA RETANGULAR PARA ESGOTO, EM ALVENARIA COM BLOCOS DE CONCRETO, DIMENSÕES INTERNAS = 1X3 M, PROFUNDIDADE = 1,40 M, EXCLUINDO TAMPÃO. AF_12/2020</v>
          </cell>
        </row>
        <row r="7076">
          <cell r="A7076">
            <v>98406</v>
          </cell>
          <cell r="B7076" t="str">
            <v>BASE PARA POÇO DE VISITA RETANGULAR PARA ESGOTO, EM ALVENARIA COM BLOCOS DE CONCRETO, DIMENSÕES INTERNAS = 1X3,5 M, PROFUNDIDADE = 1,40 M, EXCLUINDO TAMPÃO. AF_12/2020</v>
          </cell>
        </row>
        <row r="7077">
          <cell r="A7077">
            <v>98006</v>
          </cell>
          <cell r="B7077" t="str">
            <v>BASE PARA POÇO DE VISITA RETANGULAR PARA ESGOTO, EM ALVENARIA COM BLOCOS DE CONCRETO, DIMENSÕES INTERNAS = 1X4 M, PROFUNDIDADE = 1,40 M, EXCLUINDO TAMPÃO. AF_12/2020</v>
          </cell>
        </row>
        <row r="7078">
          <cell r="A7078">
            <v>98030</v>
          </cell>
          <cell r="B7078" t="str">
            <v>BASE PARA POÇO DE VISITA RETANGULAR PARA ESGOTO, EM ALVENARIA COM BLOCOS DE CONCRETO, DIMENSÕES INTERNAS = 2,5X2,5 M, PROFUNDIDADE = 1,40 M, EXCLUINDO TAMPÃO. AF_12/2020</v>
          </cell>
        </row>
        <row r="7079">
          <cell r="A7079">
            <v>98032</v>
          </cell>
          <cell r="B7079" t="str">
            <v>BASE PARA POÇO DE VISITA RETANGULAR PARA ESGOTO, EM ALVENARIA COM BLOCOS DE CONCRETO, DIMENSÕES INTERNAS = 2,5X3 M, PROFUNDIDADE = 1,40 M, EXCLUINDO TAMPÃO. AF_12/2020</v>
          </cell>
        </row>
        <row r="7080">
          <cell r="A7080">
            <v>98034</v>
          </cell>
          <cell r="B7080" t="str">
            <v>BASE PARA POÇO DE VISITA RETANGULAR PARA ESGOTO, EM ALVENARIA COM BLOCOS DE CONCRETO, DIMENSÕES INTERNAS = 2,5X3,5 M, PROFUNDIDADE = 1,40 M, EXCLUINDO TAMPÃO. AF_12/2020</v>
          </cell>
        </row>
        <row r="7081">
          <cell r="A7081">
            <v>98036</v>
          </cell>
          <cell r="B7081" t="str">
            <v>BASE PARA POÇO DE VISITA RETANGULAR PARA ESGOTO, EM ALVENARIA COM BLOCOS DE CONCRETO, DIMENSÕES INTERNAS = 2,5X4 M, PROFUNDIDADE = 1,40 M, EXCLUINDO TAMPÃO. AF_12/2020</v>
          </cell>
        </row>
        <row r="7082">
          <cell r="A7082">
            <v>98020</v>
          </cell>
          <cell r="B7082" t="str">
            <v>BASE PARA POÇO DE VISITA RETANGULAR PARA ESGOTO, EM ALVENARIA COM BLOCOS DE CONCRETO, DIMENSÕES INTERNAS = 2X2 M, PROFUNDIDADE = 1,40 M, EXCLUINDO TAMPÃO. AF_12/2020</v>
          </cell>
        </row>
        <row r="7083">
          <cell r="A7083">
            <v>98022</v>
          </cell>
          <cell r="B7083" t="str">
            <v>BASE PARA POÇO DE VISITA RETANGULAR PARA ESGOTO, EM ALVENARIA COM BLOCOS DE CONCRETO, DIMENSÕES INTERNAS = 2X2,5 M, PROFUNDIDADE = 1,40 M, EXCLUINDO TAMPÃO. AF_12/2020</v>
          </cell>
        </row>
        <row r="7084">
          <cell r="A7084">
            <v>98024</v>
          </cell>
          <cell r="B7084" t="str">
            <v>BASE PARA POÇO DE VISITA RETANGULAR PARA ESGOTO, EM ALVENARIA COM BLOCOS DE CONCRETO, DIMENSÕES INTERNAS = 2X3 M, PROFUNDIDADE = 1,40 M, EXCLUINDO TAMPÃO. AF_12/2020</v>
          </cell>
        </row>
        <row r="7085">
          <cell r="A7085">
            <v>98026</v>
          </cell>
          <cell r="B7085" t="str">
            <v>BASE PARA POÇO DE VISITA RETANGULAR PARA ESGOTO, EM ALVENARIA COM BLOCOS DE CONCRETO, DIMENSÕES INTERNAS = 2X3,5 M, PROFUNDIDADE = 1,40 M, EXCLUINDO TAMPÃO. AF_12/2020</v>
          </cell>
        </row>
        <row r="7086">
          <cell r="A7086">
            <v>98028</v>
          </cell>
          <cell r="B7086" t="str">
            <v>BASE PARA POÇO DE VISITA RETANGULAR PARA ESGOTO, EM ALVENARIA COM BLOCOS DE CONCRETO, DIMENSÕES INTERNAS = 2X4 M, PROFUNDIDADE = 1,40 M, EXCLUINDO TAMPÃO. AF_12/2020</v>
          </cell>
        </row>
        <row r="7087">
          <cell r="A7087">
            <v>98044</v>
          </cell>
          <cell r="B7087" t="str">
            <v>BASE PARA POÇO DE VISITA RETANGULAR PARA ESGOTO, EM ALVENARIA COM BLOCOS DE CONCRETO, DIMENSÕES INTERNAS = 3,5X3,5 M, PROFUNDIDADE = 1,40 M, EXCLUINDO TAMPÃO. AF_12/2020</v>
          </cell>
        </row>
        <row r="7088">
          <cell r="A7088">
            <v>98046</v>
          </cell>
          <cell r="B7088" t="str">
            <v>BASE PARA POÇO DE VISITA RETANGULAR PARA ESGOTO, EM ALVENARIA COM BLOCOS DE CONCRETO, DIMENSÕES INTERNAS = 3,5X4 M, PROFUNDIDADE = 1,40 M, EXCLUINDO TAMPÃO. AF_12/2020</v>
          </cell>
        </row>
        <row r="7089">
          <cell r="A7089">
            <v>98038</v>
          </cell>
          <cell r="B7089" t="str">
            <v>BASE PARA POÇO DE VISITA RETANGULAR PARA ESGOTO, EM ALVENARIA COM BLOCOS DE CONCRETO, DIMENSÕES INTERNAS = 3X3 M, PROFUNDIDADE = 1,40 M, EXCLUINDO TAMPÃO. AF_12/2020</v>
          </cell>
        </row>
        <row r="7090">
          <cell r="A7090">
            <v>98040</v>
          </cell>
          <cell r="B7090" t="str">
            <v>BASE PARA POÇO DE VISITA RETANGULAR PARA ESGOTO, EM ALVENARIA COM BLOCOS DE CONCRETO, DIMENSÕES INTERNAS = 3X3,5 M, PROFUNDIDADE = 1,40 M, EXCLUINDO TAMPÃO. AF_12/2020</v>
          </cell>
        </row>
        <row r="7091">
          <cell r="A7091">
            <v>98042</v>
          </cell>
          <cell r="B7091" t="str">
            <v>BASE PARA POÇO DE VISITA RETANGULAR PARA ESGOTO, EM ALVENARIA COM BLOCOS DE CONCRETO, DIMENSÕES INTERNAS = 3X4 M, PROFUNDIDADE = 1,40 M, EXCLUINDO TAMPÃO. AF_12/2020</v>
          </cell>
        </row>
        <row r="7092">
          <cell r="A7092">
            <v>98048</v>
          </cell>
          <cell r="B7092" t="str">
            <v>BASE PARA POÇO DE VISITA RETANGULAR PARA ESGOTO, EM ALVENARIA COM BLOCOS DE CONCRETO, DIMENSÕES INTERNAS = 4X4 M, PROFUNDIDADE = 1,45 M, EXCLUINDO TAMPÃO. AF_12/2020</v>
          </cell>
        </row>
        <row r="7093">
          <cell r="A7093">
            <v>97955</v>
          </cell>
          <cell r="B7093" t="str">
            <v>CAIXA COM GRELHA DUPLA RETANGULAR, EM ALVENARIA COM BLOCOS DE CONCRETO, DIMENSÕES INTERNAS: 0,5X2,2X1 M. AF_12/2020</v>
          </cell>
        </row>
        <row r="7094">
          <cell r="A7094">
            <v>97948</v>
          </cell>
          <cell r="B7094" t="str">
            <v>CAIXA COM GRELHA DUPLA RETANGULAR, EM ALVENARIA COM TIJOLOS CERÂMICOS MACIÇOS, DIMENSÕES INTERNAS: 0,5X2,2X1 M. AF_12/2020</v>
          </cell>
        </row>
        <row r="7095">
          <cell r="A7095">
            <v>97934</v>
          </cell>
          <cell r="B7095" t="str">
            <v>CAIXA COM GRELHA DUPLA RETANGULAR, EM CONCRETO PRÉ-MOLDADO, DIMENSÕES INTERNAS: 0,5X2,2X1,0 M. AF_12/2020</v>
          </cell>
        </row>
        <row r="7096">
          <cell r="A7096">
            <v>97953</v>
          </cell>
          <cell r="B7096" t="str">
            <v>CAIXA COM GRELHA SIMPLES RETANGULAR, EM ALVENARIA COM BLOCOS DE CONCRETO, DIMENSÕES INTERNAS: 0,5X1X1 M. AF_12/2020</v>
          </cell>
        </row>
        <row r="7097">
          <cell r="A7097">
            <v>97947</v>
          </cell>
          <cell r="B7097" t="str">
            <v>CAIXA COM GRELHA SIMPLES RETANGULAR, EM ALVENARIA COM TIJOLOS CERÂMICOS MACIÇOS, DIMENSÕES INTERNAS: 0,5X1X1 M. AF_12/2020</v>
          </cell>
        </row>
        <row r="7098">
          <cell r="A7098">
            <v>97933</v>
          </cell>
          <cell r="B7098" t="str">
            <v>CAIXA COM GRELHA SIMPLES RETANGULAR, EM CONCRETO PRÉ-MOLDADO, DIMENSÕES INTERNAS: 0,6X1,0X1,0 M. AF_12/2020</v>
          </cell>
        </row>
        <row r="7099">
          <cell r="A7099">
            <v>97961</v>
          </cell>
          <cell r="B7099" t="str">
            <v>CAIXA PARA BOCA DE LOBO COMBINADA COM GRELHA RETANGULAR, EM ALVENARIA COM BLOCOS DE CONCRETO, DIMENSÕES INTERNAS: 1,3X1X1,2 M. AF_12/2020</v>
          </cell>
        </row>
        <row r="7100">
          <cell r="A7100">
            <v>97951</v>
          </cell>
          <cell r="B7100" t="str">
            <v>CAIXA PARA BOCA DE LOBO COMBINADA COM GRELHA RETANGULAR, EM ALVENARIA COM TIJOLOS CERÂMICOS MACIÇOS, DIMENSÕES INTERNAS: 1,3X1X1,2 M. AF_12/2020</v>
          </cell>
        </row>
        <row r="7101">
          <cell r="A7101">
            <v>97973</v>
          </cell>
          <cell r="B7101" t="str">
            <v>CAIXA PARA BOCA DE LOBO DUPLA COMBINADA COM GRELHA RETANGULAR, EM ALVENARIA COM BLOCOS DE CONCRETO, DIMENSÕES INTERNAS: 1,3X2,2X1,2 M. AF_12/2020</v>
          </cell>
        </row>
        <row r="7102">
          <cell r="A7102">
            <v>97952</v>
          </cell>
          <cell r="B7102" t="str">
            <v>CAIXA PARA BOCA DE LOBO DUPLA COMBINADA COM GRELHA RETANGULAR, EM ALVENARIA COM TIJOLOS CERÂMICOS MACIÇOS, DIMENSÕES INTERNAS: 1,3X2,2X1,2 M. AF_12/2020</v>
          </cell>
        </row>
        <row r="7103">
          <cell r="A7103">
            <v>97957</v>
          </cell>
          <cell r="B7103" t="str">
            <v>CAIXA PARA BOCA DE LOBO DUPLA RETANGULAR, EM ALVENARIA COM BLOCOS DE CONCRETO, DIMENSÕES INTERNAS: 0,6X2,2X1,2 M. AF_12/2020</v>
          </cell>
        </row>
        <row r="7104">
          <cell r="A7104">
            <v>97950</v>
          </cell>
          <cell r="B7104" t="str">
            <v>CAIXA PARA BOCA DE LOBO DUPLA RETANGULAR, EM ALVENARIA COM TIJOLOS CERÂMICOS MACIÇOS, DIMENSÕES INTERNAS: 0,6X2,2X1,2 M. AF_12/2020</v>
          </cell>
        </row>
        <row r="7105">
          <cell r="A7105">
            <v>97936</v>
          </cell>
          <cell r="B7105" t="str">
            <v>CAIXA PARA BOCA DE LOBO DUPLA RETANGULAR, EM CONCRETO PRÉ-MOLDADO, DIMENSÕES INTERNAS: 0,6X2,2X1,2 M. AF_12/2020</v>
          </cell>
        </row>
        <row r="7106">
          <cell r="A7106">
            <v>97956</v>
          </cell>
          <cell r="B7106" t="str">
            <v>CAIXA PARA BOCA DE LOBO SIMPLES RETANGULAR, EM ALVENARIA COM BLOCOS DE CONCRETO, DIMENSÕES INTERNAS: 0,6X1X1,2 M. AF_12/2020</v>
          </cell>
        </row>
        <row r="7107">
          <cell r="A7107">
            <v>97949</v>
          </cell>
          <cell r="B7107" t="str">
            <v>CAIXA PARA BOCA DE LOBO SIMPLES RETANGULAR, EM ALVENARIA COM TIJOLOS CERÂMICOS MACIÇOS, DIMENSÕES INTERNAS: 0,6X1X1,2 M. AF_12/2020</v>
          </cell>
        </row>
        <row r="7108">
          <cell r="A7108">
            <v>97935</v>
          </cell>
          <cell r="B7108" t="str">
            <v>CAIXA PARA BOCA DE LOBO SIMPLES RETANGULAR, EM CONCRETO PRÉ-MOLDADO, DIMENSÕES INTERNAS: 0,6X1,0X1,2 M. AF_12/2020</v>
          </cell>
        </row>
        <row r="7109">
          <cell r="A7109">
            <v>99319</v>
          </cell>
          <cell r="B7109" t="str">
            <v>CHAMINÉ CIRCULAR PARA POÇO DE VISITA PARA DRENAGEM, EM ALVENARIA COM TIJOLOS CERÂMICOS MACIÇOS, DIÂMETRO INTERNO = 0,6 M. AF_12/2020</v>
          </cell>
        </row>
        <row r="7110">
          <cell r="A7110">
            <v>99318</v>
          </cell>
          <cell r="B7110" t="str">
            <v>CHAMINÉ CIRCULAR PARA POÇO DE VISITA PARA DRENAGEM, EM CONCRETO PRÉ-MOLDADO, DIÂMETRO INTERNO = 0,6 M. AF_12/2020</v>
          </cell>
        </row>
        <row r="7111">
          <cell r="A7111">
            <v>98051</v>
          </cell>
          <cell r="B7111" t="str">
            <v>CHAMINÉ CIRCULAR PARA POÇO DE VISITA PARA ESGOTO, EM ALVENARIA COM TIJOLOS CERÂMICOS MACIÇOS, DIÂMETRO INTERNO = 0,6 M. AF_12/2020</v>
          </cell>
        </row>
        <row r="7112">
          <cell r="A7112">
            <v>98050</v>
          </cell>
          <cell r="B7112" t="str">
            <v>CHAMINÉ CIRCULAR PARA POÇO DE VISITA PARA ESGOTO, EM CONCRETO PRÉ-MOLDADO, DIÂMETRO INTERNO = 0,6 M. AF_12/2020</v>
          </cell>
        </row>
        <row r="7113">
          <cell r="A7113">
            <v>99272</v>
          </cell>
          <cell r="B7113" t="str">
            <v>POÇO DE INSPEÇÃO CIRCULAR PARA DRENAGEM, EM ALVENARIA COM TIJOLOS CERÂMICOS MACIÇOS, DIÂMETRO INTERNO = 0,60 M, PROFUNDIDADE = 0,95 M, EXCLUINDO TAMPÃO. AF_12/2020</v>
          </cell>
        </row>
        <row r="7114">
          <cell r="A7114">
            <v>99273</v>
          </cell>
          <cell r="B7114" t="str">
            <v>POÇO DE INSPEÇÃO CIRCULAR PARA DRENAGEM, EM ALVENARIA COM TIJOLOS CERÂMICOS MACIÇOS, DIÂMETRO INTERNO = 0,60 M, PROFUNDIDADE = 1,45 M, EXCLUINDO TAMPÃO. AF_12/2020</v>
          </cell>
        </row>
        <row r="7115">
          <cell r="A7115">
            <v>99268</v>
          </cell>
          <cell r="B7115" t="str">
            <v>POÇO DE INSPEÇÃO CIRCULAR PARA DRENAGEM, EM CONCRETO PRÉ-MOLDADO, DIÂMETRO INTERNO = 0,60 M, PROFUNDIDADE = 0,90 M, EXCLUINDO TAMPÃO. AF_12/2020</v>
          </cell>
        </row>
        <row r="7116">
          <cell r="A7116">
            <v>99270</v>
          </cell>
          <cell r="B7116" t="str">
            <v>POÇO DE INSPEÇÃO CIRCULAR PARA DRENAGEM, EM CONCRETO PRÉ-MOLDADO, DIÂMETRO INTERNO = 0,60 M, PROFUNDIDADE = 1,40 M, EXCLUINDO TAMPÃO. AF_12/2020</v>
          </cell>
        </row>
        <row r="7117">
          <cell r="A7117">
            <v>97976</v>
          </cell>
          <cell r="B7117" t="str">
            <v>POÇO DE INSPEÇÃO CIRCULAR PARA ESGOTO, EM ALVENARIA COM TIJOLOS CERÂMICOS MACIÇOS, DIÂMETRO INTERNO = 0,60 M, PROFUNDIDADE = 0,95 M, EXCLUINDO TAMPÃO. AF_12/2020</v>
          </cell>
        </row>
        <row r="7118">
          <cell r="A7118">
            <v>97977</v>
          </cell>
          <cell r="B7118" t="str">
            <v>POÇO DE INSPEÇÃO CIRCULAR PARA ESGOTO, EM ALVENARIA COM TIJOLOS CERÂMICOS MACIÇOS, DIÂMETRO INTERNO = 0,60 M, PROFUNDIDADE = 1,45 M, EXCLUINDO TAMPÃO. AF_12/2020</v>
          </cell>
        </row>
        <row r="7119">
          <cell r="A7119">
            <v>97974</v>
          </cell>
          <cell r="B7119" t="str">
            <v>POÇO DE INSPEÇÃO CIRCULAR PARA ESGOTO, EM CONCRETO PRÉ-MOLDADO, DIÂMETRO INTERNO = 0,60 M, PROFUNDIDADE = 0,90 M, EXCLUINDO TAMPÃO. AF_12/2020</v>
          </cell>
        </row>
        <row r="7120">
          <cell r="A7120">
            <v>97975</v>
          </cell>
          <cell r="B7120" t="str">
            <v>POÇO DE INSPEÇÃO CIRCULAR PARA ESGOTO, EM CONCRETO PRÉ-MOLDADO, DIÂMETRO INTERNO = 0,60 M, PROFUNDIDADE = 1,40 M, EXCLUINDO TAMPÃO. AF_12/2020</v>
          </cell>
        </row>
        <row r="7121">
          <cell r="A7121">
            <v>101798</v>
          </cell>
          <cell r="B7121" t="str">
            <v>TAMPA PARA CAIXA TIPO R1, EM FERRO FUNDIDO, DIMENSÕES INTERNAS: 0,40 X 0,60 M - FORNECIMENTO E INSTALAÇÃO. AF_12/2020</v>
          </cell>
        </row>
        <row r="7122">
          <cell r="A7122">
            <v>101799</v>
          </cell>
          <cell r="B7122" t="str">
            <v>TAMPA PARA CAIXA TIPO R2 E R3, EM FERRO FUNDIDO, DIMENSÕES INTERNAS: 0,55 X 1,10 M - FORNECIMENTO E INSTALAÇÃO. AF_12/2020</v>
          </cell>
        </row>
        <row r="7123">
          <cell r="A7123">
            <v>102487</v>
          </cell>
          <cell r="B7123" t="str">
            <v>CONCRETO CICLÓPICO FCK = 15MPA, 30% PEDRA DE MÃO EM VOLUME REAL, INCLUSIVE LANÇAMENTO. AF_05/2021</v>
          </cell>
        </row>
        <row r="7124">
          <cell r="A7124">
            <v>102486</v>
          </cell>
          <cell r="B7124" t="str">
            <v>CONCRETO FCK = 15MPA, TRAÇO 1:3,4:3,4 (EM MASSA SECA DE CIMENTO/ AREIA MÉDIA/ SEIXO ROLADO) - PREPARO MANUAL. AF_05/2021</v>
          </cell>
        </row>
        <row r="7125">
          <cell r="A7125">
            <v>102474</v>
          </cell>
          <cell r="B7125" t="str">
            <v>CONCRETO FCK = 15MPA, TRAÇO 1:3,4:3,4 (EM MASSA SECA DE CIMENTO/ AREIA MÉDIA/ SEIXO ROLADO) - PREPARO MECÂNICO COM BETONEIRA 400 L. AF_05/2021</v>
          </cell>
        </row>
        <row r="7126">
          <cell r="A7126">
            <v>102480</v>
          </cell>
          <cell r="B7126" t="str">
            <v>CONCRETO FCK = 15MPA, TRAÇO 1:3,4:3,4 (EM MASSA SECA DE CIMENTO/ AREIA MÉDIA/ SEIXO ROLADO) - PREPARO MECÂNICO COM BETONEIRA 600 L. AF_05/2021</v>
          </cell>
        </row>
        <row r="7127">
          <cell r="A7127">
            <v>94975</v>
          </cell>
          <cell r="B7127" t="str">
            <v>CONCRETO FCK = 15MPA, TRAÇO 1:3,4:3,5 (EM MASSA SECA DE CIMENTO/ AREIA MÉDIA/ BRITA 1) - PREPARO MANUAL. AF_05/2021</v>
          </cell>
        </row>
        <row r="7128">
          <cell r="A7128">
            <v>94963</v>
          </cell>
          <cell r="B7128" t="str">
            <v>CONCRETO FCK = 15MPA, TRAÇO 1:3,4:3,5 (EM MASSA SECA DE CIMENTO/ AREIA MÉDIA/ BRITA 1) - PREPARO MECÂNICO COM BETONEIRA 400 L. AF_05/2021</v>
          </cell>
        </row>
        <row r="7129">
          <cell r="A7129">
            <v>94969</v>
          </cell>
          <cell r="B7129" t="str">
            <v>CONCRETO FCK = 15MPA, TRAÇO 1:3,4:3,5 (EM MASSA SECA DE CIMENTO/ AREIA MÉDIA/ BRITA 1) - PREPARO MECÂNICO COM BETONEIRA 600 L. AF_05/2021</v>
          </cell>
        </row>
        <row r="7130">
          <cell r="A7130">
            <v>102475</v>
          </cell>
          <cell r="B7130" t="str">
            <v>CONCRETO FCK = 20MPA, TRAÇO 1:2,6:2,9 (EM MASSA SECA DE CIMENTO/ AREIA MÉDIA/ SEIXO ROLADO) - PREPARO MECÂNICO COM BETONEIRA 400 L. AF_05/2021</v>
          </cell>
        </row>
        <row r="7131">
          <cell r="A7131">
            <v>102481</v>
          </cell>
          <cell r="B7131" t="str">
            <v>CONCRETO FCK = 20MPA, TRAÇO 1:2,6:2,9 (EM MASSA SECA DE CIMENTO/ AREIA MÉDIA/ SEIXO ROLADO) - PREPARO MECÂNICO COM BETONEIRA 600 L. AF_05/2021</v>
          </cell>
        </row>
        <row r="7132">
          <cell r="A7132">
            <v>94964</v>
          </cell>
          <cell r="B7132" t="str">
            <v>CONCRETO FCK = 20MPA, TRAÇO 1:2,7:3 (EM MASSA SECA DE CIMENTO/ AREIA MÉDIA/ BRITA 1) - PREPARO MECÂNICO COM BETONEIRA 400 L. AF_05/2021</v>
          </cell>
        </row>
        <row r="7133">
          <cell r="A7133">
            <v>94970</v>
          </cell>
          <cell r="B7133" t="str">
            <v>CONCRETO FCK = 20MPA, TRAÇO 1:2,7:3 (EM MASSA SECA DE CIMENTO/ AREIA MÉDIA/ BRITA 1) - PREPARO MECÂNICO COM BETONEIRA 600 L. AF_05/2021</v>
          </cell>
        </row>
        <row r="7134">
          <cell r="A7134">
            <v>102476</v>
          </cell>
          <cell r="B7134" t="str">
            <v>CONCRETO FCK = 25MPA, TRAÇO 1:2,2:2,5 (EM MASSA SECA DE CIMENTO/ AREIA MÉDIA/ SEIXO ROLADO) - PREPARO MECÂNICO COM BETONEIRA 400 L. AF_05/2021</v>
          </cell>
        </row>
        <row r="7135">
          <cell r="A7135">
            <v>102482</v>
          </cell>
          <cell r="B7135" t="str">
            <v>CONCRETO FCK = 25MPA, TRAÇO 1:2,2:2,5 (EM MASSA SECA DE CIMENTO/ AREIA MÉDIA/ SEIXO ROLADO) - PREPARO MECÂNICO COM BETONEIRA 600 L. AF_05/2021</v>
          </cell>
        </row>
        <row r="7136">
          <cell r="A7136">
            <v>94965</v>
          </cell>
          <cell r="B7136" t="str">
            <v>CONCRETO FCK = 25MPA, TRAÇO 1:2,3:2,7 (EM MASSA SECA DE CIMENTO/ AREIA MÉDIA/ BRITA 1) - PREPARO MECÂNICO COM BETONEIRA 400 L. AF_05/2021</v>
          </cell>
        </row>
        <row r="7137">
          <cell r="A7137">
            <v>94971</v>
          </cell>
          <cell r="B7137" t="str">
            <v>CONCRETO FCK = 25MPA, TRAÇO 1:2,3:2,7 (EM MASSA SECA DE CIMENTO/ AREIA MÉDIA/ BRITA 1) - PREPARO MECÂNICO COM BETONEIRA 600 L. AF_05/2021</v>
          </cell>
        </row>
        <row r="7138">
          <cell r="A7138">
            <v>102477</v>
          </cell>
          <cell r="B7138" t="str">
            <v>CONCRETO FCK = 30MPA, TRAÇO 1:1,9:2,3 (EM MASSA SECA DE CIMENTO/ AREIA MÉDIA/ SEIXO ROLADO) - PREPARO MECÂNICO COM BETONEIRA 400 L. AF_05/2021</v>
          </cell>
        </row>
        <row r="7139">
          <cell r="A7139">
            <v>102483</v>
          </cell>
          <cell r="B7139" t="str">
            <v>CONCRETO FCK = 30MPA, TRAÇO 1:1,9:2,3 (EM MASSA SECA DE CIMENTO/ AREIA MÉDIA/ SEIXO ROLADO) - PREPARO MECÂNICO COM BETONEIRA 600 L. AF_05/2021</v>
          </cell>
        </row>
        <row r="7140">
          <cell r="A7140">
            <v>94966</v>
          </cell>
          <cell r="B7140" t="str">
            <v>CONCRETO FCK = 30MPA, TRAÇO 1:2,1:2,5 (EM MASSA SECA DE CIMENTO/ AREIA MÉDIA/ BRITA 1) - PREPARO MECÂNICO COM BETONEIRA 400 L. AF_05/2021</v>
          </cell>
        </row>
        <row r="7141">
          <cell r="A7141">
            <v>94972</v>
          </cell>
          <cell r="B7141" t="str">
            <v>CONCRETO FCK = 30MPA, TRAÇO 1:2,1:2,5 (EM MASSA SECA DE CIMENTO/ AREIA MÉDIA/ BRITA 1) - PREPARO MECÂNICO COM BETONEIRA 600 L. AF_05/2021</v>
          </cell>
        </row>
        <row r="7142">
          <cell r="A7142">
            <v>102478</v>
          </cell>
          <cell r="B7142" t="str">
            <v>CONCRETO FCK = 40MPA, TRAÇO 1:1,4:1,8 (EM MASSA SECA DE CIMENTO/ AREIA MÉDIA/ SEIXO ROLADO) - PREPARO MECÂNICO COM BETONEIRA 400 L. AF_05/2021</v>
          </cell>
        </row>
        <row r="7143">
          <cell r="A7143">
            <v>102484</v>
          </cell>
          <cell r="B7143" t="str">
            <v>CONCRETO FCK = 40MPA, TRAÇO 1:1,4:1,8 (EM MASSA SECA DE CIMENTO/ AREIA MÉDIA/ SEIXO ROLADO) - PREPARO MECÂNICO COM BETONEIRA 600 L. AF_05/2021</v>
          </cell>
        </row>
        <row r="7144">
          <cell r="A7144">
            <v>94967</v>
          </cell>
          <cell r="B7144" t="str">
            <v>CONCRETO FCK = 40MPA, TRAÇO 1:1,6:1,9 (EM MASSA SECA DE CIMENTO/ AREIA MÉDIA/ BRITA 1) - PREPARO MECÂNICO COM BETONEIRA 400 L. AF_05/2021</v>
          </cell>
        </row>
        <row r="7145">
          <cell r="A7145">
            <v>94973</v>
          </cell>
          <cell r="B7145" t="str">
            <v>CONCRETO FCK = 40MPA, TRAÇO 1:1,6:1,9 (EM MASSA SECA DE CIMENTO/ AREIA MÉDIA/ BRITA 1) - PREPARO MECÂNICO COM BETONEIRA 600 L. AF_05/2021</v>
          </cell>
        </row>
        <row r="7146">
          <cell r="A7146">
            <v>94974</v>
          </cell>
          <cell r="B7146" t="str">
            <v>CONCRETO MAGRO PARA LASTRO, TRAÇO 1:4,5:4,5 (EM MASSA SECA DE CIMENTO/ AREIA MÉDIA/ BRITA 1) - PREPARO MANUAL. AF_05/2021</v>
          </cell>
        </row>
        <row r="7147">
          <cell r="A7147">
            <v>94962</v>
          </cell>
          <cell r="B7147" t="str">
            <v>CONCRETO MAGRO PARA LASTRO, TRAÇO 1:4,5:4,5 (EM MASSA SECA DE CIMENTO/ AREIA MÉDIA/ BRITA 1) - PREPARO MECÂNICO COM BETONEIRA 400 L. AF_05/2021</v>
          </cell>
        </row>
        <row r="7148">
          <cell r="A7148">
            <v>94968</v>
          </cell>
          <cell r="B7148" t="str">
            <v>CONCRETO MAGRO PARA LASTRO, TRAÇO 1:4,5:4,5 (EM MASSA SECA DE CIMENTO/ AREIA MÉDIA/ BRITA 1) - PREPARO MECÂNICO COM BETONEIRA 600 L. AF_05/2021</v>
          </cell>
        </row>
        <row r="7149">
          <cell r="A7149">
            <v>102485</v>
          </cell>
          <cell r="B7149" t="str">
            <v>CONCRETO MAGRO PARA LASTRO, TRAÇO 1:4,5:4,5 (EM MASSA SECA DE CIMENTO/ AREIA MÉDIA/ SEIXO ROLADO) - PREPARO MANUAL. AF_05/2021</v>
          </cell>
        </row>
        <row r="7150">
          <cell r="A7150">
            <v>102473</v>
          </cell>
          <cell r="B7150" t="str">
            <v>CONCRETO MAGRO PARA LASTRO, TRAÇO 1:4,5:4,5 (EM MASSA SECA DE CIMENTO/ AREIA MÉDIA/ SEIXO ROLADO) - PREPARO MECÂNICO COM BETONEIRA 400 L. AF_05/2021</v>
          </cell>
        </row>
        <row r="7151">
          <cell r="A7151">
            <v>102479</v>
          </cell>
          <cell r="B7151" t="str">
            <v>CONCRETO MAGRO PARA LASTRO, TRAÇO 1:4,5:4,5 (EM MASSA SECA DE CIMENTO/ AREIA MÉDIA/ SEIXO ROLADO) - PREPARO MECÂNICO COM BETONEIRA 600 L. AF_05/2021</v>
          </cell>
        </row>
        <row r="7152">
          <cell r="A7152">
            <v>103769</v>
          </cell>
          <cell r="B7152" t="str">
            <v>PAR DE TABELAS DE BASQUETE DE COMPENSADO NAVAL, COM AROS E REDES - FORNECIMENTO E INSTALAÇÃO. AF_03/2022</v>
          </cell>
        </row>
        <row r="7153">
          <cell r="A7153">
            <v>106295</v>
          </cell>
          <cell r="B7153" t="str">
            <v>CONTATOR TRIPOLAR, CORRENTE DE *22* A, TENSAO NOMINAL DE *500* V, CATEGORIA AC-2 E AC-3, PARA QUADRO DE BOMBA - FORNECIMENTO E INSTALAÇÃO. AF_11/2025</v>
          </cell>
        </row>
        <row r="7154">
          <cell r="A7154">
            <v>106300</v>
          </cell>
          <cell r="B7154" t="str">
            <v>CONTATOR TRIPOLAR, CORRENTE DE *38* A, TENSAO NOMINAL DE *500* V, CATEGORIA AC-2 E AC-3, PARA QUADRO DE BOMBA - FORNECIMENTO E INSTALAÇÃO. AF_11/2025</v>
          </cell>
        </row>
        <row r="7155">
          <cell r="A7155">
            <v>106293</v>
          </cell>
          <cell r="B7155" t="str">
            <v>CONTATOR TRIPOLAR, CORRENTE DE 12 A, TENSAO NOMINAL DE *500* V, CATEGORIA AC-2 E AC-3, PARA QUADRO DE BOMBA - FORNECIMENTO E INSTALAÇÃO. AF_11/2025</v>
          </cell>
        </row>
        <row r="7156">
          <cell r="A7156">
            <v>106297</v>
          </cell>
          <cell r="B7156" t="str">
            <v>CONTATOR TRIPOLAR, CORRENTE DE 25 A, TENSAO NOMINAL DE *500* V, CATEGORIA AC-2 E AC-3, PARA QUADRO DE BOMBA - FORNECIMENTO E INSTALAÇÃO. AF_11/2025</v>
          </cell>
        </row>
        <row r="7157">
          <cell r="A7157">
            <v>106298</v>
          </cell>
          <cell r="B7157" t="str">
            <v>CONTATOR TRIPOLAR, CORRENTE DE 32 A, TENSAO NOMINAL DE *500* V, CATEGORIA AC-2 E AC-3, PARA QUADRO DE BOMBA - FORNECIMENTO E INSTALAÇÃO. AF_11/2025</v>
          </cell>
        </row>
        <row r="7158">
          <cell r="A7158">
            <v>106301</v>
          </cell>
          <cell r="B7158" t="str">
            <v>CONTATOR TRIPOLAR, CORRENTE DE 45 A, TENSAO NOMINAL DE *500* V, CATEGORIA AC-2 E AC-3, PARA QUADRO DE BOMBA - FORNECIMENTO E INSTALAÇÃO. AF_11/2025</v>
          </cell>
        </row>
        <row r="7159">
          <cell r="A7159">
            <v>106292</v>
          </cell>
          <cell r="B7159" t="str">
            <v>CONTATOR TRIPOLAR, CORRENTE DE 9 A, TENSAO NOMINAL DE *500* V, CATEGORIA AC-2 E AC-3, PARA QUADRO DE BOMBA - FORNECIMENTO E INSTALAÇÃO. AF_11/2025</v>
          </cell>
        </row>
        <row r="7160">
          <cell r="A7160">
            <v>106282</v>
          </cell>
          <cell r="B7160" t="str">
            <v>DISJUNTOR TERMOMAGNETICO PARA TRILHO DIN (IEC), TRIPOLAR, 10 A, PARA QUADRO DE BOMBA - FORNECIMENTO E INSTALAÇÃO. AF_11/2025</v>
          </cell>
        </row>
        <row r="7161">
          <cell r="A7161">
            <v>106283</v>
          </cell>
          <cell r="B7161" t="str">
            <v>DISJUNTOR TERMOMAGNETICO PARA TRILHO DIN (IEC), TRIPOLAR, 16 A, PARA QUADRO DE BOMBA - FORNECIMENTO E INSTALAÇÃO. AF_11/2025</v>
          </cell>
        </row>
        <row r="7162">
          <cell r="A7162">
            <v>106286</v>
          </cell>
          <cell r="B7162" t="str">
            <v>DISJUNTOR TERMOMAGNETICO PARA TRILHO DIN (IEC), TRIPOLAR, 20 A, PARA QUADRO DE BOMBA - FORNECIMENTO E INSTALAÇÃO. AF_11/2025</v>
          </cell>
        </row>
        <row r="7163">
          <cell r="A7163">
            <v>106287</v>
          </cell>
          <cell r="B7163" t="str">
            <v>DISJUNTOR TERMOMAGNETICO PARA TRILHO DIN (IEC), TRIPOLAR, 25 A, PARA QUADRO DE BOMBA - FORNECIMENTO E INSTALAÇÃO. AF_11/2025</v>
          </cell>
        </row>
        <row r="7164">
          <cell r="A7164">
            <v>106288</v>
          </cell>
          <cell r="B7164" t="str">
            <v>DISJUNTOR TERMOMAGNETICO PARA TRILHO DIN (IEC), TRIPOLAR, 32 A, PARA QUADRO DE BOMBA - FORNECIMENTO E INSTALAÇÃO. AF_11/2025</v>
          </cell>
        </row>
        <row r="7165">
          <cell r="A7165">
            <v>106289</v>
          </cell>
          <cell r="B7165" t="str">
            <v>DISJUNTOR TERMOMAGNETICO PARA TRILHO DIN (IEC), TRIPOLAR, 40 A, PARA QUADRO DE BOMBA - FORNECIMENTO E INSTALAÇÃO. AF_11/2025</v>
          </cell>
        </row>
        <row r="7166">
          <cell r="A7166">
            <v>106290</v>
          </cell>
          <cell r="B7166" t="str">
            <v>DISJUNTOR TERMOMAGNETICO PARA TRILHO DIN (IEC), TRIPOLAR, 50 A, PARA QUADRO DE BOMBA - FORNECIMENTO E INSTALAÇÃO. AF_11/2025</v>
          </cell>
        </row>
        <row r="7167">
          <cell r="A7167">
            <v>106291</v>
          </cell>
          <cell r="B7167" t="str">
            <v>DISJUNTOR TERMOMAGNETICO PARA TRILHO DIN (IEC), TRIPOLAR, 63 A, PARA QUADRO DE BOMBA - FORNECIMENTO E INSTALAÇÃO. AF_11/2025</v>
          </cell>
        </row>
        <row r="7168">
          <cell r="A7168">
            <v>102136</v>
          </cell>
          <cell r="B7168" t="str">
            <v>INSTALAÇÃO DE QUADRO ELÉTRICO PARA 1 BOMBA TRIFÁSICA ATÉ 25 CV CADA (NÃO INCLUI O FORNECIMENTO DO QUADRO). AF_11/2025</v>
          </cell>
        </row>
        <row r="7169">
          <cell r="A7169">
            <v>106263</v>
          </cell>
          <cell r="B7169" t="str">
            <v>INSTALAÇÃO DE QUADRO ELÉTRICO PARA 2 BOMBAS TRIFÁSICAS ATÉ 25 CV CADA (NÃO INCLUI O FORNECIMENTO DO QUADRO). AF_11/2025</v>
          </cell>
        </row>
        <row r="7170">
          <cell r="A7170">
            <v>106299</v>
          </cell>
          <cell r="B7170" t="str">
            <v>RELÉ TÉRMICO 32 A 40 A PARA 220 V OU 22 A 32 A PARA 380 V, PARA QUADRO DE BOMBA - FORNECIMENTO E INSTALAÇÃO. AF_11/2025</v>
          </cell>
        </row>
        <row r="7171">
          <cell r="A7171">
            <v>97097</v>
          </cell>
          <cell r="B7171" t="str">
            <v>ACABAMENTO POLIDO PARA PISO DE CONCRETO ARMADO OU LAJE SOBRE SOLO DE ALTA RESISTÊNCIA. AF_09/2021</v>
          </cell>
        </row>
        <row r="7172">
          <cell r="A7172">
            <v>97089</v>
          </cell>
          <cell r="B7172" t="str">
            <v>ARMAÇÃO PARA EXECUÇÃO DE RADIER, PISO DE CONCRETO OU LAJE SOBRE SOLO, COM USO DE TELA Q-113. AF_09/2021</v>
          </cell>
        </row>
        <row r="7173">
          <cell r="A7173">
            <v>97090</v>
          </cell>
          <cell r="B7173" t="str">
            <v>ARMAÇÃO PARA EXECUÇÃO DE RADIER, PISO DE CONCRETO OU LAJE SOBRE SOLO, COM USO DE TELA Q-138. AF_09/2021</v>
          </cell>
        </row>
        <row r="7174">
          <cell r="A7174">
            <v>97091</v>
          </cell>
          <cell r="B7174" t="str">
            <v>ARMAÇÃO PARA EXECUÇÃO DE RADIER, PISO DE CONCRETO OU LAJE SOBRE SOLO, COM USO DE TELA Q-159. AF_09/2021</v>
          </cell>
        </row>
        <row r="7175">
          <cell r="A7175">
            <v>97092</v>
          </cell>
          <cell r="B7175" t="str">
            <v>ARMAÇÃO PARA EXECUÇÃO DE RADIER, PISO DE CONCRETO OU LAJE SOBRE SOLO, COM USO DE TELA Q-196. AF_09/2021</v>
          </cell>
        </row>
        <row r="7176">
          <cell r="A7176">
            <v>97093</v>
          </cell>
          <cell r="B7176" t="str">
            <v>ARMAÇÃO PARA EXECUÇÃO DE RADIER, PISO DE CONCRETO OU LAJE SOBRE SOLO, COM USO DE TELA Q-283. AF_09/2021</v>
          </cell>
        </row>
        <row r="7177">
          <cell r="A7177">
            <v>97088</v>
          </cell>
          <cell r="B7177" t="str">
            <v>ARMAÇÃO PARA EXECUÇÃO DE RADIER, PISO DE CONCRETO OU LAJE SOBRE SOLO, COM USO DE TELA Q-92. AF_09/2021</v>
          </cell>
        </row>
        <row r="7178">
          <cell r="A7178">
            <v>97087</v>
          </cell>
          <cell r="B7178" t="str">
            <v>CAMADA SEPARADORA PARA EXECUÇÃO DE RADIER, PISO DE CONCRETO OU LAJE SOBRE SOLO, EM LONA PLÁSTICA. AF_09/2021</v>
          </cell>
        </row>
        <row r="7179">
          <cell r="A7179">
            <v>97083</v>
          </cell>
          <cell r="B7179" t="str">
            <v>COMPACTAÇÃO MECÂNICA DE SOLO PARA EXECUÇÃO DE RADIER, PISO DE CONCRETO OU LAJE SOBRE SOLO, COM COMPACTADOR DE SOLOS A PERCUSSÃO. AF_09/2021</v>
          </cell>
        </row>
        <row r="7180">
          <cell r="A7180">
            <v>97084</v>
          </cell>
          <cell r="B7180" t="str">
            <v>COMPACTAÇÃO MECÂNICA DE SOLO PARA EXECUÇÃO DE RADIER, PISO DE CONCRETO OU LAJE SOBRE SOLO, COM COMPACTADOR DE SOLOS TIPO PLACA VIBRATÓRIA. AF_09/2021</v>
          </cell>
        </row>
        <row r="7181">
          <cell r="A7181">
            <v>97096</v>
          </cell>
          <cell r="B7181" t="str">
            <v>CONCRETAGEM DE RADIER, PISO DE CONCRETO OU LAJE SOBRE SOLO, FCK 30 MPA - LANÇAMENTO, ADENSAMENTO E ACABAMENTO. AF_09/2021</v>
          </cell>
        </row>
        <row r="7182">
          <cell r="A7182">
            <v>97082</v>
          </cell>
          <cell r="B7182" t="str">
            <v>ESCAVAÇÃO MANUAL DE VIGA DE BORDA PARA RADIER. AF_09/2021</v>
          </cell>
        </row>
        <row r="7183">
          <cell r="A7183">
            <v>103076</v>
          </cell>
          <cell r="B7183" t="str">
            <v>EXECUÇÃO DE LAJE SOBRE SOLO, ESPESSURA DE 10 CM, FCK = 30 MPA, COM USO DE FORMAS EM MADEIRA SERRADA. AF_09/2021</v>
          </cell>
        </row>
        <row r="7184">
          <cell r="A7184">
            <v>103077</v>
          </cell>
          <cell r="B7184" t="str">
            <v>EXECUÇÃO DE LAJE SOBRE SOLO, ESPESSURA DE 15 CM, FCK = 30 MPA, COM USO DE FORMAS EM MADEIRA SERRADA. AF_09/2021</v>
          </cell>
        </row>
        <row r="7185">
          <cell r="A7185">
            <v>103078</v>
          </cell>
          <cell r="B7185" t="str">
            <v>EXECUÇÃO DE LAJE SOBRE SOLO, ESPESSURA DE 20 CM, FCK = 30 MPA, COM USO DE FORMAS EM MADEIRA SERRADA. AF_09/2021</v>
          </cell>
        </row>
        <row r="7186">
          <cell r="A7186">
            <v>103079</v>
          </cell>
          <cell r="B7186" t="str">
            <v>EXECUÇÃO DE LAJE SOBRE SOLO, ESPESSURA DE 25 CM, FCK = 30 MPA, COM USO DE FORMAS EM MADEIRA SERRADA. AF_09/2021</v>
          </cell>
        </row>
        <row r="7187">
          <cell r="A7187">
            <v>103080</v>
          </cell>
          <cell r="B7187" t="str">
            <v>EXECUÇÃO DE LAJE SOBRE SOLO, ESPESSURA DE 30 CM, FCK = 30 MPA, COM USO DE FORMAS EM MADEIRA SERRADA. AF_09/2021</v>
          </cell>
        </row>
        <row r="7188">
          <cell r="A7188">
            <v>103075</v>
          </cell>
          <cell r="B7188" t="str">
            <v>EXECUÇÃO DE PISO DE CONCRETO, COM ACABAMENTO SUPERFICIAL, ESPESSURA DE 15 CM, FCK = 30 MPA, COM USO DE FORMAS EM MADEIRA SERRADA. AF_09/2021</v>
          </cell>
        </row>
        <row r="7189">
          <cell r="A7189">
            <v>103074</v>
          </cell>
          <cell r="B7189" t="str">
            <v>EXECUÇÃO DE PISO DE CONCRETO, SEM ACABAMENTO SUPERFICIAL, ESPESSURA DE 15 CM, FCK = 30 MPA, COM USO DE FORMAS EM MADEIRA SERRADA. AF_09/2021</v>
          </cell>
        </row>
        <row r="7190">
          <cell r="A7190">
            <v>97101</v>
          </cell>
          <cell r="B7190" t="str">
            <v>EXECUÇÃO DE RADIER, ESPESSURA DE 10 CM, FCK = 30 MPA, COM USO DE FORMAS EM MADEIRA SERRADA. AF_09/2021</v>
          </cell>
        </row>
        <row r="7191">
          <cell r="A7191">
            <v>97102</v>
          </cell>
          <cell r="B7191" t="str">
            <v>EXECUÇÃO DE RADIER, ESPESSURA DE 15 CM, FCK = 30 MPA, COM USO DE FORMAS EM MADEIRA SERRADA. AF_09/2021</v>
          </cell>
        </row>
        <row r="7192">
          <cell r="A7192">
            <v>97103</v>
          </cell>
          <cell r="B7192" t="str">
            <v>EXECUÇÃO DE RADIER, ESPESSURA DE 20 CM, FCK = 30 MPA, COM USO DE FORMAS EM MADEIRA SERRADA. AF_09/2021</v>
          </cell>
        </row>
        <row r="7193">
          <cell r="A7193">
            <v>103072</v>
          </cell>
          <cell r="B7193" t="str">
            <v>EXECUÇÃO DE RADIER, ESPESSURA DE 25 CM, FCK = 30 MPA, COM USO DE FORMAS EM MADEIRA SERRADA. AF_09/2021</v>
          </cell>
        </row>
        <row r="7194">
          <cell r="A7194">
            <v>103073</v>
          </cell>
          <cell r="B7194" t="str">
            <v>EXECUÇÃO DE RADIER, ESPESSURA DE 30 CM, FCK = 30 MPA, COM USO DE FORMAS EM MADEIRA SERRADA. AF_09/2021</v>
          </cell>
        </row>
        <row r="7195">
          <cell r="A7195">
            <v>97086</v>
          </cell>
          <cell r="B7195" t="str">
            <v>FABRICAÇÃO, MONTAGEM E DESMONTAGEM DE FORMA PARA RADIER, PISO DE CONCRETO OU LAJE SOBRE SOLO, EM MADEIRA SERRADA, 4 UTILIZAÇÕES. AF_09/2021</v>
          </cell>
        </row>
        <row r="7196">
          <cell r="A7196">
            <v>104766</v>
          </cell>
          <cell r="B7196" t="str">
            <v>CHUMBAMENTO LINEAR EM ALVENARIA PARA ELETRODUTOS COM DIÂMETROS MENORES OU IGUAIS A 40 MM. AF_09/2023</v>
          </cell>
        </row>
        <row r="7197">
          <cell r="A7197">
            <v>90467</v>
          </cell>
          <cell r="B7197" t="str">
            <v>CHUMBAMENTO LINEAR EM ALVENARIA PARA RAMAIS/DISTRIBUIÇÃO DE INSTALAÇÕES HIDRÁULICAS COM DIÂMETROS MAIORES QUE 40 MM E MENORES OU IGUAIS A 75 MM. AF_09/2023</v>
          </cell>
        </row>
        <row r="7198">
          <cell r="A7198">
            <v>90466</v>
          </cell>
          <cell r="B7198" t="str">
            <v>CHUMBAMENTO LINEAR EM ALVENARIA PARA RAMAIS/DISTRIBUIÇÃO DE INSTALAÇÕES HIDRÁULICAS COM DIÂMETROS MENORES OU IGUAIS A 40 MM. AF_09/2023</v>
          </cell>
        </row>
        <row r="7199">
          <cell r="A7199">
            <v>90469</v>
          </cell>
          <cell r="B7199" t="str">
            <v>CHUMBAMENTO LINEAR EM CONTRAPISO PARA RAMAIS/DISTRIBUIÇÃO DE INSTALAÇÕES HIDRÁULICAS COM DIÂMETROS MAIORES QUE 40 MM E MENORES OU IGUAIS A 75 MM. AF_09/2023</v>
          </cell>
        </row>
        <row r="7200">
          <cell r="A7200">
            <v>90470</v>
          </cell>
          <cell r="B7200" t="str">
            <v>CHUMBAMENTO LINEAR EM CONTRAPISO PARA RAMAIS/DISTRIBUIÇÃO DE INSTALAÇÕES HIDRÁULICAS COM DIÂMETROS MAIORES QUE 75 MM E MENORES OU IGUAIS A 100 MM. AF_09/2023</v>
          </cell>
        </row>
        <row r="7201">
          <cell r="A7201">
            <v>90468</v>
          </cell>
          <cell r="B7201" t="str">
            <v>CHUMBAMENTO LINEAR EM CONTRAPISO PARA RAMAIS/DISTRIBUIÇÃO DE INSTALAÇÕES HIDRÁULICAS COM DIÂMETROS MENORES OU IGUAIS A 40 MM. AF_09/2023</v>
          </cell>
        </row>
        <row r="7202">
          <cell r="A7202">
            <v>91188</v>
          </cell>
          <cell r="B7202" t="str">
            <v>CHUMBAMENTO PONTUAL DE ABERTURA EM LAJE COM PASSAGEM DE 1 TUBO COM DIÂMETRO DE 50 MM. AF_09/2023</v>
          </cell>
        </row>
        <row r="7203">
          <cell r="A7203">
            <v>91189</v>
          </cell>
          <cell r="B7203" t="str">
            <v>CHUMBAMENTO PONTUAL DE ABERTURA EM LAJE COM PASSAGEM DE 5 TUBOS COM DIÂMETROS DE 50 MM. AF_09/2023</v>
          </cell>
        </row>
        <row r="7204">
          <cell r="A7204">
            <v>91192</v>
          </cell>
          <cell r="B7204" t="str">
            <v>CHUMBAMENTO PONTUAL EM PASSAGEM DE TUBO COM DIÂMETRO MAIOR QUE 75 MM E MENORES OU IGUAIS A 150 MM. AF_09/2023</v>
          </cell>
        </row>
        <row r="7205">
          <cell r="A7205">
            <v>91190</v>
          </cell>
          <cell r="B7205" t="str">
            <v>CHUMBAMENTO PONTUAL EM PASSAGEM DE TUBO COM DIÂMETRO MENOR OU IGUAL A 40 MM. AF_09/2023</v>
          </cell>
        </row>
        <row r="7206">
          <cell r="A7206">
            <v>91191</v>
          </cell>
          <cell r="B7206" t="str">
            <v>CHUMBAMENTO PONTUAL EM PASSAGEM DE TUBO COM DIÂMETROS ENTRE 40 MM E 75 MM. AF_09/2023</v>
          </cell>
        </row>
        <row r="7207">
          <cell r="A7207">
            <v>95541</v>
          </cell>
          <cell r="B7207" t="str">
            <v>FIXAÇÃO DE DUTOS FLEXÍVEIS CIRCULARES, DIÂMETRO 109 MM OU 4", COM ABRAÇADEIRA METÁLICA FLEXÍVEL FIXADA DIRETAMENTE NA LAJE, SOMENTE MÃO DE OBRA. AF_09/2023</v>
          </cell>
        </row>
        <row r="7208">
          <cell r="A7208">
            <v>104785</v>
          </cell>
          <cell r="B7208" t="str">
            <v>FIXAÇÃO DE ELETRODUTOS, DIÂMETROS MENORES OU IGUAIS A 40 MM, COM ABRAÇADEIRA METÁLICA RÍGIDA TIPO D COM PARAFUSO DE FIXAÇÃO 1 1/4", FIXADA DIRETAMENTE NA LAJE OU PAREDE. AF_09/2023</v>
          </cell>
        </row>
        <row r="7209">
          <cell r="A7209">
            <v>91166</v>
          </cell>
          <cell r="B7209" t="str">
            <v>FIXAÇÃO DE TUBOS HORIZONTAIS DE PEX OU MULTICAMADAS, DIÂMETROS IGUAIS OU INFERIORES A 40 MM, COM ABRAÇADEIRA PLÁSTICA FIXADA EM LAJE. AF_09/2023_PE</v>
          </cell>
        </row>
        <row r="7210">
          <cell r="A7210">
            <v>91167</v>
          </cell>
          <cell r="B7210" t="str">
            <v>FIXAÇÃO DE TUBOS HORIZONTAIS DE PPR DIÂMETROS MENORES OU IGUAIS A 40 MM COM ABRAÇADEIRA METÁLICA RÍGIDA TIPO U PERFIL 1 1/4", FIXADA EM PERFILADO EM LAJE. AF_09/2023_PS</v>
          </cell>
        </row>
        <row r="7211">
          <cell r="A7211">
            <v>91176</v>
          </cell>
          <cell r="B7211" t="str">
            <v>FIXAÇÃO DE TUBOS HORIZONTAIS DE PPR DIÂMETROS MENORES OU IGUAIS A 40 MM, COM ABRAÇADEIRA METÁLICA RÍGIDA TIPO D COM PARAFUSO DE FIXAÇÃO 1 1/4", FIXADA DIRETAMENTE NA LAJE OU PAREDE. AF_09/2023</v>
          </cell>
        </row>
        <row r="7212">
          <cell r="A7212">
            <v>91182</v>
          </cell>
          <cell r="B7212" t="str">
            <v>FIXAÇÃO DE TUBOS HORIZONTAIS DE PPR, DIÂMETROS MENORES OU IGUAIS A 40 MM, COM ABRAÇADEIRA METÁLICA FLEXÍVEL 18 MM, FIXADA DIRETAMENTE NA LAJE. AF_09/2023</v>
          </cell>
        </row>
        <row r="7213">
          <cell r="A7213">
            <v>91186</v>
          </cell>
          <cell r="B7213" t="str">
            <v>FIXAÇÃO DE TUBOS HORIZONTAIS DE PVC ÁGUA, PVC ESGOTO, PVC ÁGUA PLUVIAL, CPVC, PPR, COBRE OU AÇO, DIÂMETROS MAIORES QUE 40 MM E MENORES OU IGUAIS A 75 MM, COM ABRAÇADEIRA METÁLICA FLEXÍVEL 18 MM, FIXADA DIRETAMENTE NA LAJE. AF_09/2023</v>
          </cell>
        </row>
        <row r="7214">
          <cell r="A7214">
            <v>91171</v>
          </cell>
          <cell r="B7214" t="str">
            <v>FIXAÇÃO DE TUBOS HORIZONTAIS DE PVC ÁGUA, PVC ESGOTO, PVC ÁGUA PLUVIAL, CPVC, PPR, COBRE OU AÇO, DIÂMETROS MAIORES QUE 40 MM E MENORES OU IGUAIS A 75 MM, COM ABRAÇADEIRA METÁLICA RÍGIDA TIPO U PERFIL 2 1/2", FIXADA EM PERFILADO EM LAJE. AF_09/2023_PS</v>
          </cell>
        </row>
        <row r="7215">
          <cell r="A7215">
            <v>91187</v>
          </cell>
          <cell r="B7215" t="str">
            <v>FIXAÇÃO DE TUBOS HORIZONTAIS DE PVC ÁGUA, PVC ESGOTO, PVC ÁGUA PLUVIAL, CPVC, PPR, COBRE OU AÇO, DIÂMETROS MAIORES QUE 75 MM E MENORES OU IGUAIS A 100 MM, COM ABRAÇADEIRA METÁLICA FLEXÍVEL 18 MM, FIXADA DIRETAMENTE NA LAJE. AF_09/2023</v>
          </cell>
        </row>
        <row r="7216">
          <cell r="A7216">
            <v>91172</v>
          </cell>
          <cell r="B7216" t="str">
            <v>FIXAÇÃO DE TUBOS HORIZONTAIS DE PVC ÁGUA, PVC ESGOTO, PVC ÁGUA PLUVIAL, CPVC, PPR, COBRE OU AÇO, DIÂMETROS MAIORES QUE 75 MM E MENORES OU IGUAIS A 100 MM, COM ABRAÇADEIRA METÁLICA RÍGIDA TIPO U PERFIL 4", FIXADA EM PERFILADO EM LAJE. AF_09/2023_PS</v>
          </cell>
        </row>
        <row r="7217">
          <cell r="A7217">
            <v>91185</v>
          </cell>
          <cell r="B7217" t="str">
            <v>FIXAÇÃO DE TUBOS HORIZONTAIS DE PVC ÁGUA, PVC ESGOTO, PVC ÁGUA PLUVIAL, CPVC, PPR, COBRE OU AÇO, DIÂMETROS MENORES OU IGUAIS A 40 MM, COM ABRAÇADEIRA METÁLICA FLEXÍVEL 18 MM, FIXADA DIRETAMENTE NA LAJE. AF_09/2023</v>
          </cell>
        </row>
        <row r="7218">
          <cell r="A7218">
            <v>91170</v>
          </cell>
          <cell r="B7218" t="str">
            <v>FIXAÇÃO DE TUBOS HORIZONTAIS DE PVC ÁGUA, PVC ESGOTO, PVC ÁGUA PLUVIAL, CPVC, PPR, COBRE OU AÇO, DIÂMETROS MENORES OU IGUAIS A 40 MM, COM ABRAÇADEIRA METÁLICA RÍGIDA TIPO U PERFIL 1 1/4", FIXADA EM PERFILADO EM LAJE. AF_09/2023_PS</v>
          </cell>
        </row>
        <row r="7219">
          <cell r="A7219">
            <v>91180</v>
          </cell>
          <cell r="B7219" t="str">
            <v>FIXAÇÃO DE TUBOS HORIZONTAIS DE PVC ÁGUA/PVC ESGOTO/PVC PLUVIAL/CPVC/PPR/COBRE OU AÇO, DIÂMETROS MAIORES QUE 40 MM E MENORES OU IGUAIS A 75 MM, COM ABRAÇADEIRA TIPO D COM PARAFUSO DE FIXAÇÃO 2 1/2", FIXADA DIRETAMENTE NA LAJE OU PAREDE. AF_09/2023</v>
          </cell>
        </row>
        <row r="7220">
          <cell r="A7220">
            <v>91181</v>
          </cell>
          <cell r="B7220" t="str">
            <v>FIXAÇÃO DE TUBOS HORIZONTAIS DE PVC ÁGUA/PVC ESGOTO/PVC PLUVIAL/CPVC/PPR/COBRE OU AÇO, DIÂMETROS MAIORES QUE 75 MM E MENORES OU IGUAIS A 100 MM, COM ABRAÇADEIRA TIPO D COM PARAFUSO DE FIXAÇÃO 4", FIXADA DIRETAMENTE NA LAJE OU PAREDE. AF_09/2023</v>
          </cell>
        </row>
        <row r="7221">
          <cell r="A7221">
            <v>91179</v>
          </cell>
          <cell r="B7221" t="str">
            <v>FIXAÇÃO DE TUBOS HORIZONTAIS DE PVC ÁGUA/PVC ESGOTO/PVC PLUVIAL/CPVC/PPR/COBRE OU AÇO, DIÂMETROS MENORES OU IGUAIS A 40 MM, COM ABRAÇADEIRA METÁLICA RÍGIDA TIPO D COM PARAFUSO DE FIXAÇÃO 1 1/4", FIXADA DIRETAMENTE NA LAJE OU PAREDE. AF_09/2023</v>
          </cell>
        </row>
        <row r="7222">
          <cell r="A7222">
            <v>91174</v>
          </cell>
          <cell r="B7222" t="str">
            <v>FIXAÇÃO DE TUBOS VERTICAIS DE PVC ÁGUA, PVC ESGOTO, PVC ÁGUA PLUVIAL, CPVC, PPR, COBRE OU AÇO, DIÂMETROS MAIORES QUE 40 MM E MENORES OU IGUAIS A 75 MM, COM ABRAÇADEIRA METÁLICA RÍGIDA TIPO U PERFIL 2 1/2", FIXADA EM PERFILADO EM PAREDE. AF_09/2023_PS</v>
          </cell>
        </row>
        <row r="7223">
          <cell r="A7223">
            <v>91175</v>
          </cell>
          <cell r="B7223" t="str">
            <v>FIXAÇÃO DE TUBOS VERTICAIS DE PVC ÁGUA, PVC ESGOTO, PVC ÁGUA PLUVIAL, CPVC, PPR, COBRE OU AÇO, DIÂMETROS MAIORES QUE 75 MM E MENORES OU IGUAIS A 100 MM, COM ABRAÇADEIRA METÁLICA RÍGIDA TIPO U PERFIL 4", FIXADA EM PERFILADO EM PAREDE. AF_09/2023_PS</v>
          </cell>
        </row>
        <row r="7224">
          <cell r="A7224">
            <v>91173</v>
          </cell>
          <cell r="B7224" t="str">
            <v>FIXAÇÃO DE TUBOS VERTICAIS DE PVC ÁGUA, PVC ESGOTO, PVC ÁGUA PLUVIAL, CPVC, PPR, COBRE OU AÇO, DIÂMETROS MENORES OU IGUAIS A 40 MM, COM ABRAÇADEIRA METÁLICA RÍGIDA TIPO U PERFIL 1 1/4", FIXADA EM PERFILADO EM PAREDE. AF_09/2023_PS</v>
          </cell>
        </row>
        <row r="7225">
          <cell r="A7225">
            <v>104759</v>
          </cell>
          <cell r="B7225" t="str">
            <v>FURO MANUAL EM ALVENARIA, PARA INSTALAÇÕES ELÉTRICAS, DIÂMETROS MAIORES QUE 40 MM E MENORES OU IGUAIS A 75 MM. AF_09/2023</v>
          </cell>
        </row>
        <row r="7226">
          <cell r="A7226">
            <v>104760</v>
          </cell>
          <cell r="B7226" t="str">
            <v>FURO MANUAL EM ALVENARIA, PARA INSTALAÇÕES ELÉTRICAS, DIÂMETROS MAIORES QUE 75 MM E MENORES OU IGUAIS A 100 MM. AF_09/2023</v>
          </cell>
        </row>
        <row r="7227">
          <cell r="A7227">
            <v>104758</v>
          </cell>
          <cell r="B7227" t="str">
            <v>FURO MANUAL EM ALVENARIA, PARA INSTALAÇÕES ELÉTRICAS, DIÂMETROS MENORES OU IGUAIS A 40 MM. AF_09/2023</v>
          </cell>
        </row>
        <row r="7228">
          <cell r="A7228">
            <v>90437</v>
          </cell>
          <cell r="B7228" t="str">
            <v>FURO MANUAL EM ALVENARIA, PARA INSTALAÇÕES HIDRÁULICAS, DIÂMETROS MAIORES QUE 40 MM E MENORES OU IGUAIS A 75 MM. AF_09/2023</v>
          </cell>
        </row>
        <row r="7229">
          <cell r="A7229">
            <v>90438</v>
          </cell>
          <cell r="B7229" t="str">
            <v>FURO MANUAL EM ALVENARIA, PARA INSTALAÇÕES HIDRÁULICAS, DIÂMETROS MAIORES QUE 75 MM E MENORES OU IGUAIS A 100 MM. AF_09/2023</v>
          </cell>
        </row>
        <row r="7230">
          <cell r="A7230">
            <v>90436</v>
          </cell>
          <cell r="B7230" t="str">
            <v>FURO MANUAL EM ALVENARIA, PARA INSTALAÇÕES HIDRÁULICAS, DIÂMETROS MENORES OU IGUAIS A 40 MM. AF_09/2023</v>
          </cell>
        </row>
        <row r="7231">
          <cell r="A7231">
            <v>104770</v>
          </cell>
          <cell r="B7231" t="str">
            <v>FURO MECANIZADO EM ALVENARIA, PARA INSTALAÇÕES ELÉTRICAS, DIÂMETROS MAIORES QUE 40 MM E MENORES OU IGUAIS A 75 MM. AF_09/2023</v>
          </cell>
        </row>
        <row r="7232">
          <cell r="A7232">
            <v>104772</v>
          </cell>
          <cell r="B7232" t="str">
            <v>FURO MECANIZADO EM ALVENARIA, PARA INSTALAÇÕES ELÉTRICAS, DIÂMETROS MAIORES QUE 75 MM E MENORES OU IGUAIS A 100 MM. AF_09/2023</v>
          </cell>
        </row>
        <row r="7233">
          <cell r="A7233">
            <v>104768</v>
          </cell>
          <cell r="B7233" t="str">
            <v>FURO MECANIZADO EM ALVENARIA, PARA INSTALAÇÕES ELÉTRICAS, DIÂMETROS MENORES OU IGUAIS A 40 MM. AF_09/2023</v>
          </cell>
        </row>
        <row r="7234">
          <cell r="A7234">
            <v>104769</v>
          </cell>
          <cell r="B7234" t="str">
            <v>FURO MECANIZADO EM ALVENARIA, PARA INSTALAÇÕES HIDRÁULICAS, DIÂMETROS MAIORES QUE 40 MM E MENORES OU IGUAIS A 75 MM. AF_09/2023</v>
          </cell>
        </row>
        <row r="7235">
          <cell r="A7235">
            <v>104771</v>
          </cell>
          <cell r="B7235" t="str">
            <v>FURO MECANIZADO EM ALVENARIA, PARA INSTALAÇÕES HIDRÁULICAS, DIÂMETROS MAIORES QUE 75 MM E MENORES OU IGUAIS A 100 MM. AF_09/2023</v>
          </cell>
        </row>
        <row r="7236">
          <cell r="A7236">
            <v>104767</v>
          </cell>
          <cell r="B7236" t="str">
            <v>FURO MECANIZADO EM ALVENARIA, PARA INSTALAÇÕES HIDRÁULICAS, DIÂMETROS MENORES OU IGUAIS A 40 MM. AF_09/2023</v>
          </cell>
        </row>
        <row r="7237">
          <cell r="A7237">
            <v>104762</v>
          </cell>
          <cell r="B7237" t="str">
            <v>FURO MECANIZADO EM CONCRETO, COM MARTELO DEMOLIDOR, PARA INSTALAÇÕES ELÉTRICAS, DIÂMETROS MAIORES QUE 40 MM E MENORES OU IGUAIS A 75 MM. AF_09/2023</v>
          </cell>
        </row>
        <row r="7238">
          <cell r="A7238">
            <v>104763</v>
          </cell>
          <cell r="B7238" t="str">
            <v>FURO MECANIZADO EM CONCRETO, COM MARTELO DEMOLIDOR, PARA INSTALAÇÕES ELÉTRICAS, DIÂMETROS MAIORES QUE 75 MM E MENORES OU IGUAIS A 150 MM. AF_09/2023</v>
          </cell>
        </row>
        <row r="7239">
          <cell r="A7239">
            <v>104761</v>
          </cell>
          <cell r="B7239" t="str">
            <v>FURO MECANIZADO EM CONCRETO, COM MARTELO DEMOLIDOR, PARA INSTALAÇÕES ELÉTRICAS, DIÂMETROS MENORES OU IGUAIS A 40 MM. AF_09/2023</v>
          </cell>
        </row>
        <row r="7240">
          <cell r="A7240">
            <v>90440</v>
          </cell>
          <cell r="B7240" t="str">
            <v>FURO MECANIZADO EM CONCRETO, COM MARTELO DEMOLIDOR, PARA INSTALAÇÕES HIDRÁULICAS, DIÂMETROS MAIORES QUE 40 MM E MENORES OU IGUAIS A 75 MM. AF_09/2023</v>
          </cell>
        </row>
        <row r="7241">
          <cell r="A7241">
            <v>90441</v>
          </cell>
          <cell r="B7241" t="str">
            <v>FURO MECANIZADO EM CONCRETO, COM MARTELO DEMOLIDOR, PARA INSTALAÇÕES HIDRÁULICAS, DIÂMETROS MAIORES QUE 75 MM E MENORES OU IGUAIS A 150 MM. AF_09/2023</v>
          </cell>
        </row>
        <row r="7242">
          <cell r="A7242">
            <v>90439</v>
          </cell>
          <cell r="B7242" t="str">
            <v>FURO MECANIZADO EM CONCRETO, COM MARTELO DEMOLIDOR, PARA INSTALAÇÕES HIDRÁULICAS, DIÂMETROS MENORES OU IGUAIS A 40 MM. AF_09/2023</v>
          </cell>
        </row>
        <row r="7243">
          <cell r="A7243">
            <v>104776</v>
          </cell>
          <cell r="B7243" t="str">
            <v>FURO MECANIZADO EM CONCRETO, COM PERFURATRIZ, PARA INSTALAÇÕES ELÉTRICAS, DIÂMETROS MAIORES QUE 40 MM E MENORES OU IGUAIS A 75 MM. AF_09/2023</v>
          </cell>
        </row>
        <row r="7244">
          <cell r="A7244">
            <v>104778</v>
          </cell>
          <cell r="B7244" t="str">
            <v>FURO MECANIZADO EM CONCRETO, COM PERFURATRIZ, PARA INSTALAÇÕES ELÉTRICAS, DIÂMETROS MAIORES QUE 75 MM E MENORES OU IGUAIS A 150 MM. AF_09/2023</v>
          </cell>
        </row>
        <row r="7245">
          <cell r="A7245">
            <v>104774</v>
          </cell>
          <cell r="B7245" t="str">
            <v>FURO MECANIZADO EM CONCRETO, COM PERFURATRIZ, PARA INSTALAÇÕES ELÉTRICAS, DIÂMETROS MENORES OU IGUAIS A 40 MM. AF_09/2023</v>
          </cell>
        </row>
        <row r="7246">
          <cell r="A7246">
            <v>104775</v>
          </cell>
          <cell r="B7246" t="str">
            <v>FURO MECANIZADO EM CONCRETO, COM PERFURATRIZ, PARA INSTALAÇÕES HIDRÁULICAS, DIÂMETROS MAIORES QUE 40 MM E MENORES OU IGUAIS A 75 MM. AF_09/2023</v>
          </cell>
        </row>
        <row r="7247">
          <cell r="A7247">
            <v>104777</v>
          </cell>
          <cell r="B7247" t="str">
            <v>FURO MECANIZADO EM CONCRETO, COM PERFURATRIZ, PARA INSTALAÇÕES HIDRÁULICAS, DIÂMETROS MAIORES QUE 75 MM E MENORES OU IGUAIS A 150 MM. AF_09/2023</v>
          </cell>
        </row>
        <row r="7248">
          <cell r="A7248">
            <v>104773</v>
          </cell>
          <cell r="B7248" t="str">
            <v>FURO MECANIZADO EM CONCRETO, COM PERFURATRIZ, PARA INSTALAÇÕES HIDRÁULICAS, DIÂMETROS MENORES OU IGUAIS A 40 MM. AF_09/2023</v>
          </cell>
        </row>
        <row r="7249">
          <cell r="A7249">
            <v>104782</v>
          </cell>
          <cell r="B7249" t="str">
            <v>PASSANTE TIPO PEÇA EM FÔRMA DE MADEIRA, FIXADO EM LAJE, PARA PASSAGEM DE NO MÁXIMO 5 TUBOS DE 50 MM DE DIÂMETRO. AF_09/2023</v>
          </cell>
        </row>
        <row r="7250">
          <cell r="A7250">
            <v>90451</v>
          </cell>
          <cell r="B7250" t="str">
            <v>PASSANTE TIPO PEÇA EM POLIESTIRENO (ISOPOR), FIXADO EM LAJE, PARA ABERTURA PARA PASSAGEM DE 1 TUBO DE ATÉ 50 MM DE DIÂMETRO. AF_09/2023</v>
          </cell>
        </row>
        <row r="7251">
          <cell r="A7251">
            <v>90452</v>
          </cell>
          <cell r="B7251" t="str">
            <v>PASSANTE TIPO PEÇA EM POLIESTIRENO (ISOPOR), FIXADO EM LAJE, PARA PASSAGEM DE NO MÁXIMO 5 TUBOS DE 50 MM DE DIÂMETRO. AF_09/2023</v>
          </cell>
        </row>
        <row r="7252">
          <cell r="A7252">
            <v>90455</v>
          </cell>
          <cell r="B7252" t="str">
            <v>PASSANTE TIPO TUBO COM DIÂMETRO DE 100 MM, FIXADO EM LAJE, PARA PASSAGEM DE TUBULAÇÕES COM NO MÁXIMO 75 MM DE DIÂMETRO. AF_09/2023</v>
          </cell>
        </row>
        <row r="7253">
          <cell r="A7253">
            <v>104784</v>
          </cell>
          <cell r="B7253" t="str">
            <v>PASSANTE TIPO TUBO COM DIÂMETRO DE 150 MM, FIXADO EM LAJE, PARA PASSAGEM DE TUBULAÇÕES COM NO MÁXIMO 100 MM DE DIÂMETRO. AF_09/2023</v>
          </cell>
        </row>
        <row r="7254">
          <cell r="A7254">
            <v>90453</v>
          </cell>
          <cell r="B7254" t="str">
            <v>PASSANTE TIPO TUBO COM DIÂMETRO DE 40 MM, FIXADO EM LAJE, PARA PASSAGEM DE TUBULAÇÕES COM NO MÁXIMO 32 MM DE DIÂMETRO. AF_09/2023</v>
          </cell>
        </row>
        <row r="7255">
          <cell r="A7255">
            <v>104783</v>
          </cell>
          <cell r="B7255" t="str">
            <v>PASSANTE TIPO TUBO COM DIÂMETRO DE 50 MM, FIXADO EM LAJE, PARA PASSAGEM DE TUBULAÇÕES COM NO MÁXIMO 40 MM DE DIÂMETRO. AF_09/2023</v>
          </cell>
        </row>
        <row r="7256">
          <cell r="A7256">
            <v>90454</v>
          </cell>
          <cell r="B7256" t="str">
            <v>PASSANTE TIPO TUBO COM DIÂMETRO DE 75 MM, FIXADO EM LAJE, PARA PASSAGEM DE TUBULAÇÕES COM NO MÁXIMO 50 MM DE DIÂMETRO. AF_09/2023</v>
          </cell>
        </row>
        <row r="7257">
          <cell r="A7257">
            <v>90459</v>
          </cell>
          <cell r="B7257" t="str">
            <v>QUEBRA EM ALVENARIA PARA INSTALAÇÃO DE ABRIGO PARA MANGUEIRAS (90X60 CM). AF_09/2023</v>
          </cell>
        </row>
        <row r="7258">
          <cell r="A7258">
            <v>90456</v>
          </cell>
          <cell r="B7258" t="str">
            <v>QUEBRA EM ALVENARIA PARA INSTALAÇÃO DE CAIXA DE TOMADA (4X4 OU 4X2). AF_09/2023</v>
          </cell>
        </row>
        <row r="7259">
          <cell r="A7259">
            <v>90458</v>
          </cell>
          <cell r="B7259" t="str">
            <v>QUEBRA EM ALVENARIA PARA INSTALAÇÃO DE QUADRO DISTRIBUIÇÃO GRANDE (76X40 CM). AF_09/2023</v>
          </cell>
        </row>
        <row r="7260">
          <cell r="A7260">
            <v>90457</v>
          </cell>
          <cell r="B7260" t="str">
            <v>QUEBRA EM ALVENARIA PARA INSTALAÇÃO DE QUADRO DISTRIBUIÇÃO PEQUENO (19X25 CM). AF_09/2023</v>
          </cell>
        </row>
        <row r="7261">
          <cell r="A7261">
            <v>90447</v>
          </cell>
          <cell r="B7261" t="str">
            <v>RASGO LINEAR MANUAL EM ALVENARIA, PARA ELETRODUTOS, DIÂMETROS MENORES OU IGUAIS A 40 MM. AF_09/2023</v>
          </cell>
        </row>
        <row r="7262">
          <cell r="A7262">
            <v>91222</v>
          </cell>
          <cell r="B7262" t="str">
            <v>RASGO LINEAR MANUAL EM ALVENARIA, PARA RAMAIS/ DISTRIBUIÇÃO DE INSTALAÇÕES HIDRÁULICAS, DIÂMETROS MAIORES QUE 40 MM E MENORES OU IGUAIS A 75 MM. AF_09/2023</v>
          </cell>
        </row>
        <row r="7263">
          <cell r="A7263">
            <v>90443</v>
          </cell>
          <cell r="B7263" t="str">
            <v>RASGO LINEAR MANUAL EM ALVENARIA, PARA RAMAIS/ DISTRIBUIÇÃO DE INSTALAÇÕES HIDRÁULICAS, DIÂMETROS MENORES OU IGUAIS A 40 MM. AF_09/2023</v>
          </cell>
        </row>
        <row r="7264">
          <cell r="A7264">
            <v>104780</v>
          </cell>
          <cell r="B7264" t="str">
            <v>RASGO LINEAR MECANIZADO EM ALVENARIA, PARA ELETRODUTOS, DIÂMETROS MENORES OU IGUAIS A 40 MM. AF_09/2023</v>
          </cell>
        </row>
        <row r="7265">
          <cell r="A7265">
            <v>104781</v>
          </cell>
          <cell r="B7265" t="str">
            <v>RASGO LINEAR MECANIZADO EM ALVENARIA, PARA RAMAIS/ DISTRIBUIÇÃO DE INSTALAÇÕES HIDRÁULICAS, DIÂMETROS MAIORES QUE 40 MM E MENORES OU IGUAIS A 75 MM. AF_09/2023</v>
          </cell>
        </row>
        <row r="7266">
          <cell r="A7266">
            <v>104779</v>
          </cell>
          <cell r="B7266" t="str">
            <v>RASGO LINEAR MECANIZADO EM ALVENARIA, PARA RAMAIS/ DISTRIBUIÇÃO DE INSTALAÇÕES HIDRÁULICAS, DIÂMETROS MENORES OU IGUAIS A 40 MM. AF_09/2023</v>
          </cell>
        </row>
        <row r="7267">
          <cell r="A7267">
            <v>104787</v>
          </cell>
          <cell r="B7267" t="str">
            <v>RASGO LINEAR MECANIZADO EM CONCRETO, PARA RAMAIS/ DISTRIBUIÇÃO DE INSTALAÇÕES HIDRÁULICAS, DIÂMETROS MAIORES QUE 40 MM E MENORES OU IGUAIS A 75 MM. AF_09/2023</v>
          </cell>
        </row>
        <row r="7268">
          <cell r="A7268">
            <v>104788</v>
          </cell>
          <cell r="B7268" t="str">
            <v>RASGO LINEAR MECANIZADO EM CONCRETO, PARA RAMAIS/ DISTRIBUIÇÃO DE INSTALAÇÕES HIDRÁULICAS, DIÂMETROS MAIORES QUE 75 MM E MENORES OU IGUAIS A 100 MM. AF_09/2023</v>
          </cell>
        </row>
        <row r="7269">
          <cell r="A7269">
            <v>104786</v>
          </cell>
          <cell r="B7269" t="str">
            <v>RASGO LINEAR MECANIZADO EM CONCRETO, PARA RAMAIS/ DISTRIBUIÇÃO DE INSTALAÇÕES HIDRÁULICAS, DIÂMETROS MENORES OU IGUAIS A 40 MM. AF_09/2023</v>
          </cell>
        </row>
        <row r="7270">
          <cell r="A7270">
            <v>90445</v>
          </cell>
          <cell r="B7270" t="str">
            <v>RASGO LINEAR MECANIZADO EM CONTRAPISO, PARA RAMAIS/ DISTRIBUIÇÃO DE INSTALAÇÕES HIDRÁULICAS, DIÂMETROS MAIORES QUE 40 MM E MENORES OU IGUAIS A 75 MM. AF_09/2023_PS</v>
          </cell>
        </row>
        <row r="7271">
          <cell r="A7271">
            <v>90446</v>
          </cell>
          <cell r="B7271" t="str">
            <v>RASGO LINEAR MECANIZADO EM CONTRAPISO, PARA RAMAIS/ DISTRIBUIÇÃO DE INSTALAÇÕES HIDRÁULICAS, DIÂMETROS MAIORES QUE 75 MM E MENORES OU IGUAIS A 100 MM. AF_09/2023_PS</v>
          </cell>
        </row>
        <row r="7272">
          <cell r="A7272">
            <v>90444</v>
          </cell>
          <cell r="B7272" t="str">
            <v>RASGO LINEAR MECANIZADO EM CONTRAPISO, PARA RAMAIS/ DISTRIBUIÇÃO DE INSTALAÇÕES HIDRÁULICAS, DIÂMETROS MENORES OU IGUAIS A 40 MM. AF_09/2023_PS</v>
          </cell>
        </row>
        <row r="7273">
          <cell r="A7273">
            <v>104764</v>
          </cell>
          <cell r="B7273" t="str">
            <v>SUPORTE PARA 2 ELETRODUTOS, ESPAÇADO A CADA 80 CM, EM PERFILADO COM COMPRIMENTO DE 25 CM FIXADO EM LAJE, POR METRO DE ELETRODUTO FIXADO. AF_09/2023</v>
          </cell>
        </row>
        <row r="7274">
          <cell r="A7274">
            <v>90460</v>
          </cell>
          <cell r="B7274" t="str">
            <v>SUPORTE PARA 2 TUBOS HORIZONTAIS, ESPAÇADO A CADA 56 CM, EM PERFILADO COM COMPRIMENTO DE 25 CM FIXADO EM LAJE, POR METRO DE TUBULAÇÃO FIXADA. AF_09/2023</v>
          </cell>
        </row>
        <row r="7275">
          <cell r="A7275">
            <v>90462</v>
          </cell>
          <cell r="B7275" t="str">
            <v>SUPORTE PARA 2 TUBOS VERTICAIS, ESPAÇADO A CADA 150 CM, EM PERFILADO COM COMPRIMENTO DE 25 CM FIXADO EM PAREDE, POR METRO DE TUBULAÇÃO FIXADA. AF_09/2023</v>
          </cell>
        </row>
        <row r="7276">
          <cell r="A7276">
            <v>104765</v>
          </cell>
          <cell r="B7276" t="str">
            <v>SUPORTE PARA 4 ELETRODUTOS, ESPAÇADO A CADA 80 CM, EM PERFILADO COM COMPRIMENTO DE 42 CM FIXADO EM LAJE, POR METRO DE ELETRODUTO FIXADO. AF_09/2023</v>
          </cell>
        </row>
        <row r="7277">
          <cell r="A7277">
            <v>90461</v>
          </cell>
          <cell r="B7277" t="str">
            <v>SUPORTE PARA 4 TUBOS HORIZONTAIS, ESPAÇADO A CADA 56 CM, EM PERFILADO COM COMPRIMENTO DE 42 CM FIXADO EM LAJE, POR METRO DE TUBULAÇÃO FIXADA. AF_09/2023</v>
          </cell>
        </row>
        <row r="7278">
          <cell r="A7278">
            <v>90463</v>
          </cell>
          <cell r="B7278" t="str">
            <v>SUPORTE PARA 4 TUBOS VERTICAIS, ESPAÇADO A CADA 150 CM, EM PERFILADO COM COMPRIMENTO DE 42 CM FIXADO EM PAREDE, POR METRO DE TUBULAÇÃO FIXADA. AF_09/2023</v>
          </cell>
        </row>
        <row r="7279">
          <cell r="A7279">
            <v>96560</v>
          </cell>
          <cell r="B7279" t="str">
            <v>SUPORTE PARA DUTO EM CHAPA GALVANIZADA BITOLA 24, EM PERFILADO COM COMPRIMENTO DE 55 CM FIXADO EM LAJE, POR METRO DE DUTO FIXADO. AF_09/2023</v>
          </cell>
        </row>
        <row r="7280">
          <cell r="A7280">
            <v>96559</v>
          </cell>
          <cell r="B7280" t="str">
            <v>SUPORTE PARA DUTO EM CHAPA GALVANIZADA BITOLA 26, EM PERFILADO COM COMPRIMENTO DE 35 CM FIXADO EM LAJE, POR METRO DE DUTO FIXADO. AF_09/2023</v>
          </cell>
        </row>
        <row r="7281">
          <cell r="A7281">
            <v>96562</v>
          </cell>
          <cell r="B7281" t="str">
            <v>SUPORTE PARA ELETROCALHA LISA OU PERFURADA EM AÇO GALVANIZADO, LARGURA 400 MM, EM PERFILADO COM COMPRIMENTO DE 45 CM FIXADO EM LAJE, POR METRO DE ELETROCALHA FIXADA. AF_09/2023</v>
          </cell>
        </row>
        <row r="7282">
          <cell r="A7282">
            <v>96563</v>
          </cell>
          <cell r="B7282" t="str">
            <v>SUPORTE PARA ELETROCALHA LISA OU PERFURADA EM AÇO GALVANIZADO, LARGURA 800 MM, EM PERFILADO COM COMPRIMENTO DE 85 CM FIXADO EM LAJE, POR METRO DE ELETROCALHA FIXADA. AF_09/2023</v>
          </cell>
        </row>
        <row r="7283">
          <cell r="A7283">
            <v>101870</v>
          </cell>
          <cell r="B7283" t="str">
            <v>REASSENTAMENTO DE BLOCOS 16 FACES PARA PISO INTERTRAVADO, ESPESSURA DE 10 CM, EM VIA/ESTACIONAMENTO, COM REAPROVEITAMENTO DOS BLOCOS 16 FACES - INCLUSO RETIRADA E COLOCAÇÃO DO MATERIAL. AF_12/2020</v>
          </cell>
        </row>
        <row r="7284">
          <cell r="A7284">
            <v>101866</v>
          </cell>
          <cell r="B7284" t="str">
            <v>REASSENTAMENTO DE BLOCOS 16 FACES PARA PISO INTERTRAVADO, ESPESSURA DE 4 CM, EM CALÇADA, COM REAPROVEITAMENTO DOS BLOCOS 16 FACES - INCLUSO RETIRADA E COLOCAÇÃO DO MATERIAL. AF_12/2020</v>
          </cell>
        </row>
        <row r="7285">
          <cell r="A7285">
            <v>101867</v>
          </cell>
          <cell r="B7285" t="str">
            <v>REASSENTAMENTO DE BLOCOS 16 FACES PARA PISO INTERTRAVADO, ESPESSURA DE 6 CM, EM CALÇADA, COM REAPROVEITAMENTO DOS BLOCOS 16 FACES - INCLUSO RETIRADA E COLOCAÇÃO DO MATERIAL. AF_12/2020</v>
          </cell>
        </row>
        <row r="7286">
          <cell r="A7286">
            <v>101868</v>
          </cell>
          <cell r="B7286" t="str">
            <v>REASSENTAMENTO DE BLOCOS 16 FACES PARA PISO INTERTRAVADO, ESPESSURA DE 6 CM, EM VIA/ESTACIONAMENTO, COM REAPROVEITAMENTO DOS BLOCOS 16 FACES - INCLUSO RETIRADA E COLOCAÇÃO DO MATERIAL. AF_12/2020</v>
          </cell>
        </row>
        <row r="7287">
          <cell r="A7287">
            <v>101869</v>
          </cell>
          <cell r="B7287" t="str">
            <v>REASSENTAMENTO DE BLOCOS 16 FACES PARA PISO INTERTRAVADO, ESPESSURA DE 8 CM, EM VIA/ESTACIONAMENTO, COM REAPROVEITAMENTO DOS BLOCOS 16 FACES - INCLUSO RETIRADA E COLOCAÇÃO DO MATERIAL. AF_12/2020</v>
          </cell>
        </row>
        <row r="7288">
          <cell r="A7288">
            <v>101856</v>
          </cell>
          <cell r="B7288" t="str">
            <v>REASSENTAMENTO DE BLOCOS PISOGRAMA PARA PISO INTERTRAVADO, COM REAPROVEITAMENTO DOS BLOCOS PISOGRAMA - INCLUSO RETIRADA E COLOCAÇÃO DO MATERIAL. AF_12/2020</v>
          </cell>
        </row>
        <row r="7289">
          <cell r="A7289">
            <v>101865</v>
          </cell>
          <cell r="B7289" t="str">
            <v>REASSENTAMENTO DE BLOCOS RETANGULAR PARA PISO INTERTRAVADO, ESPESSURA DE 10 CM, EM VIA/ESTACIONAMENTO, COM REAPROVEITAMENTO DOS BLOCOS RETANGULAR - INCLUSO RETIRADA E COLOCAÇÃO DO MATERIAL. AF_12/2020</v>
          </cell>
        </row>
        <row r="7290">
          <cell r="A7290">
            <v>101861</v>
          </cell>
          <cell r="B7290" t="str">
            <v>REASSENTAMENTO DE BLOCOS RETANGULAR PARA PISO INTERTRAVADO, ESPESSURA DE 4 CM, EM CALÇADA, COM REAPROVEITAMENTO DOS BLOCOS RETANGULAR - INCLUSO RETIRADA E COLOCAÇÃO DO MATERIAL. AF_12/2020</v>
          </cell>
        </row>
        <row r="7291">
          <cell r="A7291">
            <v>101862</v>
          </cell>
          <cell r="B7291" t="str">
            <v>REASSENTAMENTO DE BLOCOS RETANGULAR PARA PISO INTERTRAVADO, ESPESSURA DE 6 CM, EM CALÇADA, COM REAPROVEITAMENTO DOS BLOCOS RETANGULAR - INCLUSO RETIRADA E COLOCAÇÃO DO MATERIAL. AF_12/2020</v>
          </cell>
        </row>
        <row r="7292">
          <cell r="A7292">
            <v>101863</v>
          </cell>
          <cell r="B7292" t="str">
            <v>REASSENTAMENTO DE BLOCOS RETANGULAR PARA PISO INTERTRAVADO, ESPESSURA DE 6 CM, EM VIA/ESTACIONAMENTO, COM REAPROVEITAMENTO DOS BLOCOS RETANGULAR - INCLUSO RETIRADA E COLOCAÇÃO DO MATERIAL. AF_12/2020</v>
          </cell>
        </row>
        <row r="7293">
          <cell r="A7293">
            <v>101864</v>
          </cell>
          <cell r="B7293" t="str">
            <v>REASSENTAMENTO DE BLOCOS RETANGULAR PARA PISO INTERTRAVADO, ESPESSURA DE 8 CM, EM VIA/ESTACIONAMENTO, COM REAPROVEITAMENTO DOS BLOCOS RETANGULAR - INCLUSO RETIRADA E COLOCAÇÃO DO MATERIAL. AF_12/2020</v>
          </cell>
        </row>
        <row r="7294">
          <cell r="A7294">
            <v>101860</v>
          </cell>
          <cell r="B7294" t="str">
            <v>REASSENTAMENTO DE BLOCOS SEXTAVADO PARA PISO INTERTRAVADO, ESPESSURA DE 10 CM, EM VIA/ESTACIONAMENTO, COM REAPROVEITAMENTO DOS BLOCOS SEXTAVADO - INCLUSO RETIRADA E COLOCAÇÃO DO MATERIAL. AF_12/2020</v>
          </cell>
        </row>
        <row r="7295">
          <cell r="A7295">
            <v>101857</v>
          </cell>
          <cell r="B7295" t="str">
            <v>REASSENTAMENTO DE BLOCOS SEXTAVADO PARA PISO INTERTRAVADO, ESPESSURA DE 6 CM, EM CALÇADA, COM REAPROVEITAMENTO DOS BLOCOS SEXTAVADOS - INCLUSO RETIRADA E COLOCAÇÃO DO MATERIAL. AF_12/2020</v>
          </cell>
        </row>
        <row r="7296">
          <cell r="A7296">
            <v>101858</v>
          </cell>
          <cell r="B7296" t="str">
            <v>REASSENTAMENTO DE BLOCOS SEXTAVADO PARA PISO INTERTRAVADO, ESPESSURA DE 6 CM, EM VIA/ESTACIONAMENTO, COM REAPROVEITAMENTO DOS BLOCOS SEXTAVADO - INCLUSO RETIRADA E COLOCAÇÃO DO MATERIAL. AF_12/2020</v>
          </cell>
        </row>
        <row r="7297">
          <cell r="A7297">
            <v>101859</v>
          </cell>
          <cell r="B7297" t="str">
            <v>REASSENTAMENTO DE BLOCOS SEXTAVADO PARA PISO INTERTRAVADO, ESPESSURA DE 8 CM, EM VIA/ESTACIONAMENTO, COM REAPROVEITAMENTO DOS BLOCOS SEXTAVADO - INCLUSO RETIRADA E COLOCAÇÃO DO MATERIAL. AF_12/2020</v>
          </cell>
        </row>
        <row r="7298">
          <cell r="A7298">
            <v>101852</v>
          </cell>
          <cell r="B7298" t="str">
            <v>REASSENTAMENTO DE PARALELEPÍPEDOS, REJUNTAMENTO COM ARGAMASSA, COM REAPROVEITAMENTO DOS PARALELEPÍPEDOS - INCLUSO RETIRADA E COLOCAÇÃO DO MATERIAL. AF_12/2020</v>
          </cell>
        </row>
        <row r="7299">
          <cell r="A7299">
            <v>101850</v>
          </cell>
          <cell r="B7299" t="str">
            <v>REASSENTAMENTO DE PARALELEPÍPEDOS, REJUNTAMENTO COM PÓ DE PEDRA, COM REAPROVEITAMENTO DOS PARALELEPÍPEDOS - INCLUSO RETIRADA E COLOCAÇÃO DO MATERIAL. AF_12/2020</v>
          </cell>
        </row>
        <row r="7300">
          <cell r="A7300">
            <v>101855</v>
          </cell>
          <cell r="B7300" t="str">
            <v>REASSENTAMENTO DE PEDRAS POLIÉDRICAS, REJUNTAMENTO COM ARGAMASSA, COM REAPROVEITAMENTO DAS PEDRAS POLIÉDRICAS - INCLUSO RETIRADA E COLOCAÇÃO DO MATERIAL. AF_12/2020</v>
          </cell>
        </row>
        <row r="7301">
          <cell r="A7301">
            <v>101853</v>
          </cell>
          <cell r="B7301" t="str">
            <v>REASSENTAMENTO DE PEDRAS POLIÉDRICAS, REJUNTAMENTO COM PÓ DE PEDRA, COM REAPROVEITAMENTO DAS PEDRAS POLIÉDRICAS - INCLUSO RETIRADA E COLOCAÇÃO DO MATERIAL. AF_12/2020</v>
          </cell>
        </row>
        <row r="7302">
          <cell r="A7302">
            <v>101849</v>
          </cell>
          <cell r="B7302" t="str">
            <v>RECOMPOSIÇÃO DE BASE E OU SUB-BASE PARA FECHAMENTO DE VALAS DE BRITA GRADUADA SIMPLES - INCLUSO RETIRADA E COLOCAÇÃO DO MATERIAL. AF_12/2020</v>
          </cell>
        </row>
        <row r="7303">
          <cell r="A7303">
            <v>101841</v>
          </cell>
          <cell r="B7303" t="str">
            <v>RECOMPOSIÇÃO DE BASE E OU SUB-BASE PARA FECHAMENTO DE VALAS DE SOLO BRITA (40/60) - INCLUSO RETIRADA E COLOCAÇÃO DO MATERIAL. AF_12/2020</v>
          </cell>
        </row>
        <row r="7304">
          <cell r="A7304">
            <v>101843</v>
          </cell>
          <cell r="B7304" t="str">
            <v>RECOMPOSIÇÃO DE BASE E OU SUB-BASE PARA FECHAMENTO DE VALAS DE SOLO BRITA (40/60) COM CIMENTO (TEOR DE 4%) - INCLUSO RETIRADA E COLOCAÇÃO DO MATERIAL. AF_12/2020</v>
          </cell>
        </row>
        <row r="7305">
          <cell r="A7305">
            <v>101844</v>
          </cell>
          <cell r="B7305" t="str">
            <v>RECOMPOSIÇÃO DE BASE E OU SUB-BASE PARA FECHAMENTO DE VALAS DE SOLO BRITA (40/60) COM CIMENTO (TEOR DE 6%) - INCLUSO RETIRADA E COLOCAÇÃO DO MATERIAL. AF_12/2020</v>
          </cell>
        </row>
        <row r="7306">
          <cell r="A7306">
            <v>101845</v>
          </cell>
          <cell r="B7306" t="str">
            <v>RECOMPOSIÇÃO DE BASE E OU SUB-BASE PARA FECHAMENTO DE VALAS DE SOLO BRITA (40/60) COM CIMENTO (TEOR DE 8%) - INCLUSO RETIRADA E COLOCAÇÃO DO MATERIAL. AF_12/2020</v>
          </cell>
        </row>
        <row r="7307">
          <cell r="A7307">
            <v>101842</v>
          </cell>
          <cell r="B7307" t="str">
            <v>RECOMPOSIÇÃO DE BASE E OU SUB-BASE PARA FECHAMENTO DE VALAS DE SOLO BRITA (50/50) - INCLUSO RETIRADA E COLOCAÇÃO DO MATERIAL. AF_12/2020</v>
          </cell>
        </row>
        <row r="7308">
          <cell r="A7308">
            <v>101846</v>
          </cell>
          <cell r="B7308" t="str">
            <v>RECOMPOSIÇÃO DE BASE E OU SUB-BASE PARA FECHAMENTO DE VALAS DE SOLO BRITA (50/50) COM CIMENTO (TEOR DE 4%) - INCLUSO RETIRADA E COLOCAÇÃO DO MATERIAL. AF_12/2020</v>
          </cell>
        </row>
        <row r="7309">
          <cell r="A7309">
            <v>101847</v>
          </cell>
          <cell r="B7309" t="str">
            <v>RECOMPOSIÇÃO DE BASE E OU SUB-BASE PARA FECHAMENTO DE VALAS DE SOLO BRITA (50/50) COM CIMENTO (TEOR DE 6%) - INCLUSO RETIRADA E COLOCAÇÃO DO MATERIAL. AF_12/2020</v>
          </cell>
        </row>
        <row r="7310">
          <cell r="A7310">
            <v>101848</v>
          </cell>
          <cell r="B7310" t="str">
            <v>RECOMPOSIÇÃO DE BASE E OU SUB-BASE PARA FECHAMENTO DE VALAS DE SOLO BRITA (50/50) COM CIMENTO (TEOR DE 8%) - INCLUSO RETIRADA E COLOCAÇÃO DO MATERIAL. AF_12/2020</v>
          </cell>
        </row>
        <row r="7311">
          <cell r="A7311">
            <v>101839</v>
          </cell>
          <cell r="B7311" t="str">
            <v>RECOMPOSIÇÃO DE BASE E OU SUB-BASE PARA FECHAMENTO DE VALAS DE SOLO COM CIMENTO (TEOR DE 6%) - INCLUSO RETIRADA E COLOCAÇÃO DO MATERIAL. AF_12/2020</v>
          </cell>
        </row>
        <row r="7312">
          <cell r="A7312">
            <v>101840</v>
          </cell>
          <cell r="B7312" t="str">
            <v>RECOMPOSIÇÃO DE BASE E OU SUB-BASE PARA FECHAMENTO DE VALAS DE SOLO COM CIMENTO (TEOR DE 8%) - INCLUSO RETIRADA E COLOCAÇÃO DO MATERIAL. AF_12/2020</v>
          </cell>
        </row>
        <row r="7313">
          <cell r="A7313">
            <v>101837</v>
          </cell>
          <cell r="B7313" t="str">
            <v>RECOMPOSIÇÃO DE BASE E OU SUB-BASE PARA FECHAMENTO DE VALAS DE SOLO MELHORADO COM CIMENTO (TEOR DE 2%) - INCLUSO RETIRADA E COLOCAÇÃO DO MATERIAL. AF_12/2020</v>
          </cell>
        </row>
        <row r="7314">
          <cell r="A7314">
            <v>101838</v>
          </cell>
          <cell r="B7314" t="str">
            <v>RECOMPOSIÇÃO DE BASE E OU SUB-BASE PARA FECHAMENTO DE VALAS DE SOLO MELHORADO COM CIMENTO (TEOR DE 4%) - INCLUSO RETIRADA E COLOCAÇÃO DO MATERIAL. AF_12/2020</v>
          </cell>
        </row>
        <row r="7315">
          <cell r="A7315">
            <v>101836</v>
          </cell>
          <cell r="B7315" t="str">
            <v>RECOMPOSIÇÃO DE BASE E OU SUB-BASE PARA FECHAMENTO DE VALAS DE SOLOS DE COMPORTAMENTO LATERÍTICO (ARENOSO) - INCLUSO RETIRADA E COLOCAÇÃO DO MATERIAL. AF_12/2020</v>
          </cell>
        </row>
        <row r="7316">
          <cell r="A7316">
            <v>101835</v>
          </cell>
          <cell r="B7316" t="str">
            <v>RECOMPOSIÇÃO DE BASE E OU SUB-BASE PARA REMENDO PROFUNDO DE BRITA GRADUADA SIMPLES - INCLUSO RETIRADA E COLOCAÇÃO DO MATERIAL. AF_12/2020</v>
          </cell>
        </row>
        <row r="7317">
          <cell r="A7317">
            <v>101827</v>
          </cell>
          <cell r="B7317" t="str">
            <v>RECOMPOSIÇÃO DE BASE E OU SUB-BASE PARA REMENDO PROFUNDO DE SOLO BRITA (40/60) - INCLUSO RETIRADA E COLOCAÇÃO DO MATERIAL. AF_12/2020</v>
          </cell>
        </row>
        <row r="7318">
          <cell r="A7318">
            <v>101829</v>
          </cell>
          <cell r="B7318" t="str">
            <v>RECOMPOSIÇÃO DE BASE E OU SUB-BASE PARA REMENDO PROFUNDO DE SOLO BRITA (40/60) COM CIMENTO (TEOR DE 4%) - INCLUSO RETIRADA E COLOCAÇÃO DO MATERIAL. AF_12/2020</v>
          </cell>
        </row>
        <row r="7319">
          <cell r="A7319">
            <v>101830</v>
          </cell>
          <cell r="B7319" t="str">
            <v>RECOMPOSIÇÃO DE BASE E OU SUB-BASE PARA REMENDO PROFUNDO DE SOLO BRITA (40/60) COM CIMENTO (TEOR DE 6%) - INCLUSO RETIRADA E COLOCAÇÃO DO MATERIAL. AF_12/2020</v>
          </cell>
        </row>
        <row r="7320">
          <cell r="A7320">
            <v>101831</v>
          </cell>
          <cell r="B7320" t="str">
            <v>RECOMPOSIÇÃO DE BASE E OU SUB-BASE PARA REMENDO PROFUNDO DE SOLO BRITA (40/60) COM CIMENTO (TEOR DE 8%) - INCLUSO RETIRADA E COLOCAÇÃO DO MATERIAL. AF_12/2020</v>
          </cell>
        </row>
        <row r="7321">
          <cell r="A7321">
            <v>101828</v>
          </cell>
          <cell r="B7321" t="str">
            <v>RECOMPOSIÇÃO DE BASE E OU SUB-BASE PARA REMENDO PROFUNDO DE SOLO BRITA (50/50) - INCLUSO RETIRADA E COLOCAÇÃO DO MATERIAL. AF_12/2020</v>
          </cell>
        </row>
        <row r="7322">
          <cell r="A7322">
            <v>101832</v>
          </cell>
          <cell r="B7322" t="str">
            <v>RECOMPOSIÇÃO DE BASE E OU SUB-BASE PARA REMENDO PROFUNDO DE SOLO BRITA (50/50) COM CIMENTO (TEOR DE 4%) - INCLUSO RETIRADA E COLOCAÇÃO DO MATERIAL. AF_12/2020</v>
          </cell>
        </row>
        <row r="7323">
          <cell r="A7323">
            <v>101833</v>
          </cell>
          <cell r="B7323" t="str">
            <v>RECOMPOSIÇÃO DE BASE E OU SUB-BASE PARA REMENDO PROFUNDO DE SOLO BRITA (50/50) COM CIMENTO (TEOR DE 6%) - INCLUSO RETIRADA E COLOCAÇÃO DO MATERIAL. AF_12/2020</v>
          </cell>
        </row>
        <row r="7324">
          <cell r="A7324">
            <v>101834</v>
          </cell>
          <cell r="B7324" t="str">
            <v>RECOMPOSIÇÃO DE BASE E OU SUB-BASE PARA REMENDO PROFUNDO DE SOLO BRITA (50/50) COM CIMENTO (TEOR DE 8%) - INCLUSO RETIRADA E COLOCAÇÃO DO MATERIAL. AF_12/2020</v>
          </cell>
        </row>
        <row r="7325">
          <cell r="A7325">
            <v>101825</v>
          </cell>
          <cell r="B7325" t="str">
            <v>RECOMPOSIÇÃO DE BASE E OU SUB-BASE PARA REMENDO PROFUNDO DE SOLO COM CIMENTO (TEOR DE 6%) - INCLUSO RETIRADA E COLOCAÇÃO DO MATERIAL. AF_12/2020</v>
          </cell>
        </row>
        <row r="7326">
          <cell r="A7326">
            <v>101826</v>
          </cell>
          <cell r="B7326" t="str">
            <v>RECOMPOSIÇÃO DE BASE E OU SUB-BASE PARA REMENDO PROFUNDO DE SOLO COM CIMENTO (TEOR DE 8%) - INCLUSO RETIRADA E COLOCAÇÃO DO MATERIAL. AF_12/2020</v>
          </cell>
        </row>
        <row r="7327">
          <cell r="A7327">
            <v>101823</v>
          </cell>
          <cell r="B7327" t="str">
            <v>RECOMPOSIÇÃO DE BASE E OU SUB-BASE PARA REMENDO PROFUNDO DE SOLO MELHORADO COM CIMENTO (TEOR DE 2%) - INCLUSO RETIRADA E COLOCAÇÃO DO MATERIAL. AF_12/2020</v>
          </cell>
        </row>
        <row r="7328">
          <cell r="A7328">
            <v>101824</v>
          </cell>
          <cell r="B7328" t="str">
            <v>RECOMPOSIÇÃO DE BASE E OU SUB-BASE PARA REMENDO PROFUNDO DE SOLO MELHORADO COM CIMENTO (TEOR DE 4%) - INCLUSO RETIRADA E COLOCAÇÃO DO MATERIAL. AF_12/2020</v>
          </cell>
        </row>
        <row r="7329">
          <cell r="A7329">
            <v>101822</v>
          </cell>
          <cell r="B7329" t="str">
            <v>RECOMPOSIÇÃO DE BASE E OU SUB-BASE PARA REMENDO PROFUNDO DE SOLOS DE COMPORTAMENTO LATERÍTICO (ARENOSO) - INCLUSO RETIRADA E COLOCAÇÃO DO MATERIAL. AF_12/2020</v>
          </cell>
        </row>
        <row r="7330">
          <cell r="A7330">
            <v>101819</v>
          </cell>
          <cell r="B7330" t="str">
            <v>RECOMPOSIÇÃO DE PAVIMENTO EM PARALELEPÍPEDOS, REJUNTAMENTO COM ARGAMASSA, COM REAPROVEITAMENTO DOS PARALELEPÍPEDOS, PARA O FECHAMENTO DE VALAS - INCLUSO RETIRADA E COLOCAÇÃO DO MATERIAL. AF_12/2020</v>
          </cell>
        </row>
        <row r="7331">
          <cell r="A7331">
            <v>101817</v>
          </cell>
          <cell r="B7331" t="str">
            <v>RECOMPOSIÇÃO DE PAVIMENTO EM PARALELEPÍPEDOS, REJUNTAMENTO COM PÓ DE PEDRA, COM REAPROVEITAMENTO DOS PARALELEPÍPEDOS, PARA O FECHAMENTO DE VALAS - INCLUSO RETIRADA E COLOCAÇÃO DO MATERIAL. AF_12/2020</v>
          </cell>
        </row>
        <row r="7332">
          <cell r="A7332">
            <v>101816</v>
          </cell>
          <cell r="B7332" t="str">
            <v>RECOMPOSIÇÃO DE PAVIMENTO EM PEDRAS POLIÉDRICAS, REJUNTAMENTO COM ARGAMASSA, COM REAPROVEITAMENTO DAS PEDRAS POLIÉDRICAS, PARA O FECHAMENTO DE VALAS - INCLUSO RETIRADA E COLOCAÇÃO DO MATERIAL. AF_12/2020</v>
          </cell>
        </row>
        <row r="7333">
          <cell r="A7333">
            <v>101820</v>
          </cell>
          <cell r="B7333" t="str">
            <v>RECOMPOSIÇÃO DE PAVIMENTO EM PISO INTERTRAVADO SEXTAVADO, COM REAPROVEITAMENTO DOS BLOCOS SEXTAVADO, PARA O FECHAMENTO DE VALAS - INCLUSO RETIRADA E COLOCAÇÃO DO MATERIAL. AF_12/2020</v>
          </cell>
        </row>
        <row r="7334">
          <cell r="A7334">
            <v>102988</v>
          </cell>
          <cell r="B7334" t="str">
            <v>RECOMPOSIÇÃO DE PAVIMENTO EM PISO INTERTRAVADO, COM REAPROVEITAMENTO DOS BLOCOS INTERTRAVADOS, PARA FECHAMENTO DE VALAS - INCLUSO RETIRADA E COLOCAÇÃO DO MATERIAL. AF_12/2020</v>
          </cell>
        </row>
        <row r="7335">
          <cell r="A7335">
            <v>101814</v>
          </cell>
          <cell r="B7335" t="str">
            <v>RECOMPOSIÇÃO DE PAVIMENTOS EM PEDRA POLIÉDRICA, REJUNTAMENTO COM PÓ DE PEDRA, COM REAPROVEITAMENTO DAS PEDRAS POLIÉDRICAS PARA O FECHAMENTO DE VALAS - INCLUSO RETIRADA E COLOCAÇÃO DO MATERIAL. AF_12/2020</v>
          </cell>
        </row>
        <row r="7336">
          <cell r="A7336">
            <v>102098</v>
          </cell>
          <cell r="B7336" t="str">
            <v>RECOMPOSIÇÃO DE REVESTIMENTO EM CONCRETO ASFÁLTICO (AQUISIÇÃO EM USINA), PARA O FECHAMENTO DE VALAS - INCLUSO DEMOLIÇÃO DO PAVIMENTO. AF_12/2020</v>
          </cell>
        </row>
        <row r="7337">
          <cell r="A7337">
            <v>92994</v>
          </cell>
          <cell r="B7337" t="str">
            <v>CABO DE COBRE FLEXÍVEL ISOLADO, 120 MM², ANTI-CHAMA 0,6/1,0 KV, PARA REDE ENTERRADA DE DISTRIBUIÇÃO DE ENERGIA ELÉTRICA - FORNECIMENTO E INSTALAÇÃO. AF_12/2021</v>
          </cell>
        </row>
        <row r="7338">
          <cell r="A7338">
            <v>92996</v>
          </cell>
          <cell r="B7338" t="str">
            <v>CABO DE COBRE FLEXÍVEL ISOLADO, 150 MM², ANTI-CHAMA 0,6/1,0 KV, PARA REDE ENTERRADA DE DISTRIBUIÇÃO DE ENERGIA ELÉTRICA - FORNECIMENTO E INSTALAÇÃO. AF_12/2021</v>
          </cell>
        </row>
        <row r="7339">
          <cell r="A7339">
            <v>92998</v>
          </cell>
          <cell r="B7339" t="str">
            <v>CABO DE COBRE FLEXÍVEL ISOLADO, 185 MM², ANTI-CHAMA 0,6/1,0 KV, PARA REDE ENTERRADA DE DISTRIBUIÇÃO DE ENERGIA ELÉTRICA - FORNECIMENTO E INSTALAÇÃO. AF_12/2021</v>
          </cell>
        </row>
        <row r="7340">
          <cell r="A7340">
            <v>93000</v>
          </cell>
          <cell r="B7340" t="str">
            <v>CABO DE COBRE FLEXÍVEL ISOLADO, 240 MM², ANTI-CHAMA 0,6/1,0 KV, PARA REDE ENTERRADA DE DISTRIBUIÇÃO DE ENERGIA ELÉTRICA - FORNECIMENTO E INSTALAÇÃO. AF_12/2021</v>
          </cell>
        </row>
        <row r="7341">
          <cell r="A7341">
            <v>92984</v>
          </cell>
          <cell r="B7341" t="str">
            <v>CABO DE COBRE FLEXÍVEL ISOLADO, 25 MM², ANTI-CHAMA 0,6/1,0 KV, PARA REDE ENTERRADA DE DISTRIBUIÇÃO DE ENERGIA ELÉTRICA - FORNECIMENTO E INSTALAÇÃO. AF_12/2021</v>
          </cell>
        </row>
        <row r="7342">
          <cell r="A7342">
            <v>93002</v>
          </cell>
          <cell r="B7342" t="str">
            <v>CABO DE COBRE FLEXÍVEL ISOLADO, 300 MM², ANTI-CHAMA 0,6/1,0 KV, PARA REDE ENTERRADA DE DISTRIBUIÇÃO DE ENERGIA ELÉTRICA - FORNECIMENTO E INSTALAÇÃO. AF_12/2021</v>
          </cell>
        </row>
        <row r="7343">
          <cell r="A7343">
            <v>92986</v>
          </cell>
          <cell r="B7343" t="str">
            <v>CABO DE COBRE FLEXÍVEL ISOLADO, 35 MM², ANTI-CHAMA 0,6/1,0 KV, PARA REDE ENTERRADA DE DISTRIBUIÇÃO DE ENERGIA ELÉTRICA - FORNECIMENTO E INSTALAÇÃO. AF_12/2021</v>
          </cell>
        </row>
        <row r="7344">
          <cell r="A7344">
            <v>92988</v>
          </cell>
          <cell r="B7344" t="str">
            <v>CABO DE COBRE FLEXÍVEL ISOLADO, 50 MM², ANTI-CHAMA 0,6/1,0 KV, PARA REDE ENTERRADA DE DISTRIBUIÇÃO DE ENERGIA ELÉTRICA - FORNECIMENTO E INSTALAÇÃO. AF_12/2021</v>
          </cell>
        </row>
        <row r="7345">
          <cell r="A7345">
            <v>92990</v>
          </cell>
          <cell r="B7345" t="str">
            <v>CABO DE COBRE FLEXÍVEL ISOLADO, 70 MM², ANTI-CHAMA 0,6/1,0 KV, PARA REDE ENTERRADA DE DISTRIBUIÇÃO DE ENERGIA ELÉTRICA - FORNECIMENTO E INSTALAÇÃO. AF_12/2021</v>
          </cell>
        </row>
        <row r="7346">
          <cell r="A7346">
            <v>92992</v>
          </cell>
          <cell r="B7346" t="str">
            <v>CABO DE COBRE FLEXÍVEL ISOLADO, 95 MM², ANTI-CHAMA 0,6/1,0 KV, PARA REDE ENTERRADA DE DISTRIBUIÇÃO DE ENERGIA ELÉTRICA - FORNECIMENTO E INSTALAÇÃO. AF_12/2021</v>
          </cell>
        </row>
        <row r="7347">
          <cell r="A7347">
            <v>103491</v>
          </cell>
          <cell r="B7347" t="str">
            <v>CONCRETAGEM COMO PROTEÇÃO MECÂNICA ADICIONAL NO REATERRO PARA REDE ENTERRADA DE DISTRIBUIÇÃO DE ENERGIA ELÉTRICA - FORNECIMENTO E INSTALAÇÃO. AF_12/2021</v>
          </cell>
        </row>
        <row r="7348">
          <cell r="A7348">
            <v>93026</v>
          </cell>
          <cell r="B7348" t="str">
            <v>CURVA 90 GRAUS PARA ELETRODUTO, PVC, ROSCÁVEL, DN 110 MM (4"), PARA REDE ENTERRADA DE DISTRIBUIÇÃO DE ENERGIA ELÉTRICA - FORNECIMENTO E INSTALAÇÃO. AF_12/2021</v>
          </cell>
        </row>
        <row r="7349">
          <cell r="A7349">
            <v>93018</v>
          </cell>
          <cell r="B7349" t="str">
            <v>CURVA 90 GRAUS PARA ELETRODUTO, PVC, ROSCÁVEL, DN 50 MM (1 1/2"), PARA REDE ENTERRADA DE DISTRIBUIÇÃO DE ENERGIA ELÉTRICA - FORNECIMENTO E INSTALAÇÃO. AF_12/2021</v>
          </cell>
        </row>
        <row r="7350">
          <cell r="A7350">
            <v>93020</v>
          </cell>
          <cell r="B7350" t="str">
            <v>CURVA 90 GRAUS PARA ELETRODUTO, PVC, ROSCÁVEL, DN 60 MM (2"), PARA REDE ENTERRADA DE DISTRIBUIÇÃO DE ENERGIA ELÉTRICA - FORNECIMENTO E INSTALAÇÃO. AF_12/2021</v>
          </cell>
        </row>
        <row r="7351">
          <cell r="A7351">
            <v>93022</v>
          </cell>
          <cell r="B7351" t="str">
            <v>CURVA 90 GRAUS PARA ELETRODUTO, PVC, ROSCÁVEL, DN 75 MM (2 1/2"), PARA REDE ENTERRADA DE DISTRIBUIÇÃO DE ENERGIA ELÉTRICA - FORNECIMENTO E INSTALAÇÃO. AF_12/2021</v>
          </cell>
        </row>
        <row r="7352">
          <cell r="A7352">
            <v>93024</v>
          </cell>
          <cell r="B7352" t="str">
            <v>CURVA 90 GRAUS PARA ELETRODUTO, PVC, ROSCÁVEL, DN 85 MM (3"), PARA REDE ENTERRADA DE DISTRIBUIÇÃO DE ENERGIA ELÉTRICA - FORNECIMENTO E INSTALAÇÃO. AF_12/2021</v>
          </cell>
        </row>
        <row r="7353">
          <cell r="A7353">
            <v>97670</v>
          </cell>
          <cell r="B7353" t="str">
            <v>ELETRODUTO FLEXÍVEL CORRUGADO, PEAD, DN 100 (4"), PARA REDE ENTERRADA DE DISTRIBUIÇÃO DE ENERGIA ELÉTRICA - FORNECIMENTO E INSTALAÇÃO. AF_12/2021</v>
          </cell>
        </row>
        <row r="7354">
          <cell r="A7354">
            <v>97667</v>
          </cell>
          <cell r="B7354" t="str">
            <v>ELETRODUTO FLEXÍVEL CORRUGADO, PEAD, DN 50 (1 1/2"), PARA REDE ENTERRADA DE DISTRIBUIÇÃO DE ENERGIA ELÉTRICA - FORNECIMENTO E INSTALAÇÃO. AF_12/2021</v>
          </cell>
        </row>
        <row r="7355">
          <cell r="A7355">
            <v>97668</v>
          </cell>
          <cell r="B7355" t="str">
            <v>ELETRODUTO FLEXÍVEL CORRUGADO, PEAD, DN 63 (2"), PARA REDE ENTERRADA DE DISTRIBUIÇÃO DE ENERGIA ELÉTRICA - FORNECIMENTO E INSTALAÇÃO. AF_12/2021</v>
          </cell>
        </row>
        <row r="7356">
          <cell r="A7356">
            <v>97669</v>
          </cell>
          <cell r="B7356" t="str">
            <v>ELETRODUTO FLEXÍVEL CORRUGADO, PEAD, DN 90 (3"), PARA REDE ENTERRADA DE DISTRIBUIÇÃO DE ENERGIA ELÉTRICA - FORNECIMENTO E INSTALAÇÃO. AF_12/2021</v>
          </cell>
        </row>
        <row r="7357">
          <cell r="A7357">
            <v>93012</v>
          </cell>
          <cell r="B7357" t="str">
            <v>ELETRODUTO RÍGIDO ROSCÁVEL, PVC, DN 110 MM (4"), PARA REDE ENTERRADA DE DISTRIBUIÇÃO DE ENERGIA ELÉTRICA - FORNECIMENTO E INSTALAÇÃO. AF_12/2021</v>
          </cell>
        </row>
        <row r="7358">
          <cell r="A7358">
            <v>93008</v>
          </cell>
          <cell r="B7358" t="str">
            <v>ELETRODUTO RÍGIDO ROSCÁVEL, PVC, DN 50 MM (1 1/2"), PARA REDE ENTERRADA DE DISTRIBUIÇÃO DE ENERGIA ELÉTRICA - FORNECIMENTO E INSTALAÇÃO. AF_12/2021</v>
          </cell>
        </row>
        <row r="7359">
          <cell r="A7359">
            <v>93009</v>
          </cell>
          <cell r="B7359" t="str">
            <v>ELETRODUTO RÍGIDO ROSCÁVEL, PVC, DN 60 MM (2"), PARA REDE ENTERRADA DE DISTRIBUIÇÃO DE ENERGIA ELÉTRICA - FORNECIMENTO E INSTALAÇÃO. AF_12/2021</v>
          </cell>
        </row>
        <row r="7360">
          <cell r="A7360">
            <v>93010</v>
          </cell>
          <cell r="B7360" t="str">
            <v>ELETRODUTO RÍGIDO ROSCÁVEL, PVC, DN 75 MM (2 1/2"), PARA REDE ENTERRADA DE DISTRIBUIÇÃO DE ENERGIA ELÉTRICA - FORNECIMENTO E INSTALAÇÃO. AF_12/2021</v>
          </cell>
        </row>
        <row r="7361">
          <cell r="A7361">
            <v>93011</v>
          </cell>
          <cell r="B7361" t="str">
            <v>ELETRODUTO RÍGIDO ROSCÁVEL, PVC, DN 85 MM (3"), PARA REDE ENTERRADA DE DISTRIBUIÇÃO DE ENERGIA ELÉTRICA - FORNECIMENTO E INSTALAÇÃO. AF_12/2021</v>
          </cell>
        </row>
        <row r="7362">
          <cell r="A7362">
            <v>93017</v>
          </cell>
          <cell r="B7362" t="str">
            <v>LUVA PARA ELETRODUTO, PVC, ROSCÁVEL, DN 110 MM (4"), PARA REDE ENTERRADA DE DISTRIBUIÇÃO DE ENERGIA ELÉTRICA - FORNECIMENTO E INSTALAÇÃO. AF_12/2021</v>
          </cell>
        </row>
        <row r="7363">
          <cell r="A7363">
            <v>93013</v>
          </cell>
          <cell r="B7363" t="str">
            <v>LUVA PARA ELETRODUTO, PVC, ROSCÁVEL, DN 50 MM (1 1/2"), PARA REDE ENTERRADA DE DISTRIBUIÇÃO DE ENERGIA ELÉTRICA - FORNECIMENTO E INSTALAÇÃO. AF_12/2021</v>
          </cell>
        </row>
        <row r="7364">
          <cell r="A7364">
            <v>93014</v>
          </cell>
          <cell r="B7364" t="str">
            <v>LUVA PARA ELETRODUTO, PVC, ROSCÁVEL, DN 60 MM (2"), PARA REDE ENTERRADA DE DISTRIBUIÇÃO DE ENERGIA ELÉTRICA - FORNECIMENTO E INSTALAÇÃO. AF_12/2021</v>
          </cell>
        </row>
        <row r="7365">
          <cell r="A7365">
            <v>93015</v>
          </cell>
          <cell r="B7365" t="str">
            <v>LUVA PARA ELETRODUTO, PVC, ROSCÁVEL, DN 75 MM (2 1/2"), PARA REDE ENTERRADA DE DISTRIBUIÇÃO DE ENERGIA ELÉTRICA - FORNECIMENTO E INSTALAÇÃO. AF_12/2021</v>
          </cell>
        </row>
        <row r="7366">
          <cell r="A7366">
            <v>93016</v>
          </cell>
          <cell r="B7366" t="str">
            <v>LUVA PARA ELETRODUTO, PVC, ROSCÁVEL, DN 85 MM (3"), PARA REDE ENTERRADA DE DISTRIBUIÇÃO DE ENERGIA ELÉTRICA - FORNECIMENTO E INSTALAÇÃO. AF_12/2021</v>
          </cell>
        </row>
        <row r="7367">
          <cell r="A7367">
            <v>103490</v>
          </cell>
          <cell r="B7367" t="str">
            <v>PLACA DE CONCRETO PRÉ-MOLDADO COMO PROTEÇÃO MECÂNICA ADICIONAL NO REATERRO PARA REDE ENTERRADA DE DISTRIBUIÇÃO DE ENERGIA ELÉTRICA - FORNECIMENTO E INSTALAÇÃO. AF_12/2021</v>
          </cell>
        </row>
        <row r="7368">
          <cell r="A7368">
            <v>106082</v>
          </cell>
          <cell r="B7368" t="str">
            <v>BASTIDOR PARA BLOCO M10 - FORNECIMENTO E INSTALAÇÃO. AF_08/2025</v>
          </cell>
        </row>
        <row r="7369">
          <cell r="A7369">
            <v>98306</v>
          </cell>
          <cell r="B7369" t="str">
            <v>BLOCO DE ENGATE RÁPIDO PARA BASTIDOR TIPO M10 - FORNECIMENTO E INSTALAÇÃO. AF_08/2025</v>
          </cell>
        </row>
        <row r="7370">
          <cell r="A7370">
            <v>100553</v>
          </cell>
          <cell r="B7370" t="str">
            <v>CABO COAXIAL RG11 95% - FORNECIMENTO E INSTALAÇÃO. AF_08/2025</v>
          </cell>
        </row>
        <row r="7371">
          <cell r="A7371">
            <v>100554</v>
          </cell>
          <cell r="B7371" t="str">
            <v>CABO COAXIAL RG59 95% - FORNECIMENTO E INSTALAÇÃO. AF_08/2025</v>
          </cell>
        </row>
        <row r="7372">
          <cell r="A7372">
            <v>98300</v>
          </cell>
          <cell r="B7372" t="str">
            <v>CABO COAXIAL RG6 95% - FORNECIMENTO E INSTALAÇÃO. AF_08/2025</v>
          </cell>
        </row>
        <row r="7373">
          <cell r="A7373">
            <v>98295</v>
          </cell>
          <cell r="B7373" t="str">
            <v>CABO ELETRÔNICO CATEGORIA 5E, INSTALADO EM EDIFICAÇÃO INSTITUCIONAL - FORNECIMENTO E INSTALAÇÃO. AF_08/2025</v>
          </cell>
        </row>
        <row r="7374">
          <cell r="A7374">
            <v>98294</v>
          </cell>
          <cell r="B7374" t="str">
            <v>CABO ELETRÔNICO CATEGORIA 5E, INSTALADO EM EDIFICAÇÃO RESIDENCIAL - FORNECIMENTO E INSTALAÇÃO. AF_08/2025</v>
          </cell>
        </row>
        <row r="7375">
          <cell r="A7375">
            <v>98297</v>
          </cell>
          <cell r="B7375" t="str">
            <v>CABO ELETRÔNICO CATEGORIA 6, INSTALADO EM EDIFICAÇÃO INSTITUCIONAL - FORNECIMENTO E INSTALAÇÃO. AF_08/2025</v>
          </cell>
        </row>
        <row r="7376">
          <cell r="A7376">
            <v>98296</v>
          </cell>
          <cell r="B7376" t="str">
            <v>CABO ELETRÔNICO CATEGORIA 6, INSTALADO EM EDIFICAÇÃO RESIDENCIAL - FORNECIMENTO E INSTALAÇÃO. AF_08/2025</v>
          </cell>
        </row>
        <row r="7377">
          <cell r="A7377">
            <v>98299</v>
          </cell>
          <cell r="B7377" t="str">
            <v>CABO ELETRÔNICO CATEGORIA 6A, INSTALADO EM EDIFICAÇÃO INSTITUCIONAL - FORNECIMENTO E INSTALAÇÃO. AF_08/2025</v>
          </cell>
        </row>
        <row r="7378">
          <cell r="A7378">
            <v>98298</v>
          </cell>
          <cell r="B7378" t="str">
            <v>CABO ELETRÔNICO CATEGORIA 6A, INSTALADO EM EDIFICAÇÃO RESIDENCIAL - FORNECIMENTO E INSTALAÇÃO. AF_08/2025</v>
          </cell>
        </row>
        <row r="7379">
          <cell r="A7379">
            <v>98261</v>
          </cell>
          <cell r="B7379" t="str">
            <v>CABO TELEFÔNICO CCI-50 1 PAR, INSTALADO EM ENTRADA DE EDIFICAÇÃO - FORNECIMENTO E INSTALAÇÃO. AF_08/2025</v>
          </cell>
        </row>
        <row r="7380">
          <cell r="A7380">
            <v>98287</v>
          </cell>
          <cell r="B7380" t="str">
            <v>CABO TELEFÔNICO CCI-50 1 PAR, SEM BLINDAGEM, INSTALADO EM DISTRIBUIÇÃO DE EDIFICAÇÃO INSTITUCIONAL - FORNECIMENTO E INSTALAÇÃO. AF_08/2025</v>
          </cell>
        </row>
        <row r="7381">
          <cell r="A7381">
            <v>98280</v>
          </cell>
          <cell r="B7381" t="str">
            <v>CABO TELEFÔNICO CCI-50 1 PAR, SEM BLINDAGEM, INSTALADO EM DISTRIBUIÇÃO DE EDIFICAÇÃO RESIDENCIAL - FORNECIMENTO E INSTALAÇÃO. AF_08/2025</v>
          </cell>
        </row>
        <row r="7382">
          <cell r="A7382">
            <v>98288</v>
          </cell>
          <cell r="B7382" t="str">
            <v>CABO TELEFÔNICO CCI-50 2 PARES, SEM BLINDAGEM, INSTALADO EM DISTRIBUIÇÃO DE EDIFICAÇÃO INSTITUCIONAL - FORNECIMENTO E INSTALAÇÃO. AF_08/2025</v>
          </cell>
        </row>
        <row r="7383">
          <cell r="A7383">
            <v>98281</v>
          </cell>
          <cell r="B7383" t="str">
            <v>CABO TELEFÔNICO CCI-50 2 PARES, SEM BLINDAGEM, INSTALADO EM DISTRIBUIÇÃO DE EDIFICAÇÃO RESIDENCIAL - FORNECIMENTO E INSTALAÇÃO. AF_08/2025</v>
          </cell>
        </row>
        <row r="7384">
          <cell r="A7384">
            <v>98262</v>
          </cell>
          <cell r="B7384" t="str">
            <v>CABO TELEFÔNICO CCI-50 2 PARES, SEM BLINDAGEM, INSTALADO EM ENTRADA DE EDIFICAÇÃO - FORNECIMENTO E INSTALAÇÃO. AF_08/2025</v>
          </cell>
        </row>
        <row r="7385">
          <cell r="A7385">
            <v>98289</v>
          </cell>
          <cell r="B7385" t="str">
            <v>CABO TELEFÔNICO CCI-50 3 PARES, SEM BLINDAGEM, INSTALADO EM DISTRIBUIÇÃO DE EDIFICAÇÃO INSTITUCIONAL - FORNECIMENTO E INSTALAÇÃO. AF_08/2025</v>
          </cell>
        </row>
        <row r="7386">
          <cell r="A7386">
            <v>98282</v>
          </cell>
          <cell r="B7386" t="str">
            <v>CABO TELEFÔNICO CCI-50 3 PARES, SEM BLINDAGEM, INSTALADO EM DISTRIBUIÇÃO DE EDIFICAÇÃO RESIDENCIAL - FORNECIMENTO E INSTALAÇÃO. AF_08/2025</v>
          </cell>
        </row>
        <row r="7387">
          <cell r="A7387">
            <v>98263</v>
          </cell>
          <cell r="B7387" t="str">
            <v>CABO TELEFÔNICO CCI-50 3 PARES, SEM BLINDAGEM, INSTALADO EM ENTRADA DE EDIFICAÇÃO - FORNECIMENTO E INSTALAÇÃO. AF_08/2025</v>
          </cell>
        </row>
        <row r="7388">
          <cell r="A7388">
            <v>98290</v>
          </cell>
          <cell r="B7388" t="str">
            <v>CABO TELEFÔNICO CCI-50 4 PARES, SEM BLINDAGEM, INSTALADO EM DISTRIBUIÇÃO DE EDIFICAÇÃO INSTITUCIONAL - FORNECIMENTO E INSTALAÇÃO. AF_08/2025</v>
          </cell>
        </row>
        <row r="7389">
          <cell r="A7389">
            <v>98283</v>
          </cell>
          <cell r="B7389" t="str">
            <v>CABO TELEFÔNICO CCI-50 4 PARES, SEM BLINDAGEM, INSTALADO EM DISTRIBUIÇÃO DE EDIFICAÇÃO RESIDENCIAL - FORNECIMENTO E INSTALAÇÃO. AF_08/2025</v>
          </cell>
        </row>
        <row r="7390">
          <cell r="A7390">
            <v>98264</v>
          </cell>
          <cell r="B7390" t="str">
            <v>CABO TELEFÔNICO CCI-50 4 PARES, SEM BLINDAGEM, INSTALADO EM ENTRADA DE EDIFICAÇÃO - FORNECIMENTO E INSTALAÇÃO. AF_08/2025</v>
          </cell>
        </row>
        <row r="7391">
          <cell r="A7391">
            <v>98273</v>
          </cell>
          <cell r="B7391" t="str">
            <v>CABO TELEFÔNICO CCI-50 4 PARES, SEM BLINDAGEM, INSTALADO EM PRUMADA - FORNECIMENTO E INSTALAÇÃO. AF_08/2025</v>
          </cell>
        </row>
        <row r="7392">
          <cell r="A7392">
            <v>98291</v>
          </cell>
          <cell r="B7392" t="str">
            <v>CABO TELEFÔNICO CCI-50 5 PARES, SEM BLINDAGEM, INSTALADO EM DISTRIBUIÇÃO DE EDIFICAÇÃO INSTITUCIONAL - FORNECIMENTO E INSTALAÇÃO. AF_08/2025</v>
          </cell>
        </row>
        <row r="7393">
          <cell r="A7393">
            <v>98284</v>
          </cell>
          <cell r="B7393" t="str">
            <v>CABO TELEFÔNICO CCI-50 5 PARES, SEM BLINDAGEM, INSTALADO EM DISTRIBUIÇÃO DE EDIFICAÇÃO RESIDENCIAL - FORNECIMENTO E INSTALAÇÃO. AF_08/2025</v>
          </cell>
        </row>
        <row r="7394">
          <cell r="A7394">
            <v>98265</v>
          </cell>
          <cell r="B7394" t="str">
            <v>CABO TELEFÔNICO CCI-50 5 PARES, SEM BLINDAGEM, INSTALADO EM ENTRADA DE EDIFICAÇÃO - FORNECIMENTO E INSTALAÇÃO. AF_08/2025</v>
          </cell>
        </row>
        <row r="7395">
          <cell r="A7395">
            <v>98274</v>
          </cell>
          <cell r="B7395" t="str">
            <v>CABO TELEFÔNICO CCI-50 5 PARES, SEM BLINDAGEM, INSTALADO EM PRUMADA - FORNECIMENTO E INSTALAÇÃO. AF_08/2025</v>
          </cell>
        </row>
        <row r="7396">
          <cell r="A7396">
            <v>98292</v>
          </cell>
          <cell r="B7396" t="str">
            <v>CABO TELEFÔNICO CCI-50 6 PARES, SEM BLINDAGEM, INSTALADO EM DISTRIBUIÇÃO DE EDIFICAÇÃO INSTITUCIONAL - FORNECIMENTO E INSTALAÇÃO. AF_08/2025</v>
          </cell>
        </row>
        <row r="7397">
          <cell r="A7397">
            <v>98285</v>
          </cell>
          <cell r="B7397" t="str">
            <v>CABO TELEFÔNICO CCI-50 6 PARES, SEM BLINDAGEM, INSTALADO EM DISTRIBUIÇÃO DE EDIFICAÇÃO RESIDENCIAL - FORNECIMENTO E INSTALAÇÃO. AF_08/2025</v>
          </cell>
        </row>
        <row r="7398">
          <cell r="A7398">
            <v>98266</v>
          </cell>
          <cell r="B7398" t="str">
            <v>CABO TELEFÔNICO CCI-50 6 PARES, SEM BLINDAGEM, INSTALADO EM ENTRADA DE EDIFICAÇÃO - FORNECIMENTO E INSTALAÇÃO. AF_08/2025</v>
          </cell>
        </row>
        <row r="7399">
          <cell r="A7399">
            <v>98275</v>
          </cell>
          <cell r="B7399" t="str">
            <v>CABO TELEFÔNICO CCI-50 6 PARES, SEM BLINDAGEM, INSTALADO EM PRUMADA - FORNECIMENTO E INSTALAÇÃO. AF_08/2025</v>
          </cell>
        </row>
        <row r="7400">
          <cell r="A7400">
            <v>98293</v>
          </cell>
          <cell r="B7400" t="str">
            <v>CABO TELEFÔNICO CI-50 10 PARES INSTALADO EM DISTRIBUIÇÃO DE EDIFICAÇÃO INSTITUCIONAL - FORNECIMENTO E INSTALAÇÃO. AF_08/2025</v>
          </cell>
        </row>
        <row r="7401">
          <cell r="A7401">
            <v>98286</v>
          </cell>
          <cell r="B7401" t="str">
            <v>CABO TELEFÔNICO CI-50 10 PARES INSTALADO EM DISTRIBUIÇÃO DE EDIFICAÇÃO RESIDENCIAL - FORNECIMENTO E INSTALAÇÃO. AF_08/2025</v>
          </cell>
        </row>
        <row r="7402">
          <cell r="A7402">
            <v>98267</v>
          </cell>
          <cell r="B7402" t="str">
            <v>CABO TELEFÔNICO CI-50 10 PARES INSTALADO EM ENTRADA DE EDIFICAÇÃO - FORNECIMENTO E INSTALAÇÃO. AF_08/2025</v>
          </cell>
        </row>
        <row r="7403">
          <cell r="A7403">
            <v>98276</v>
          </cell>
          <cell r="B7403" t="str">
            <v>CABO TELEFÔNICO CI-50 10 PARES INSTALADO EM PRUMADA - FORNECIMENTO E INSTALAÇÃO. AF_08/2025</v>
          </cell>
        </row>
        <row r="7404">
          <cell r="A7404">
            <v>98268</v>
          </cell>
          <cell r="B7404" t="str">
            <v>CABO TELEFÔNICO CI-50 20 PARES INSTALADO EM ENTRADA DE EDIFICAÇÃO - FORNECIMENTO E INSTALAÇÃO. AF_08/2025</v>
          </cell>
        </row>
        <row r="7405">
          <cell r="A7405">
            <v>98277</v>
          </cell>
          <cell r="B7405" t="str">
            <v>CABO TELEFÔNICO CI-50 20 PARES INSTALADO EM PRUMADA - FORNECIMENTO E INSTALAÇÃO. AF_08/2025</v>
          </cell>
        </row>
        <row r="7406">
          <cell r="A7406">
            <v>98272</v>
          </cell>
          <cell r="B7406" t="str">
            <v>CABO TELEFÔNICO CI-50 200 PARES INSTALADO EM ENTRADA DE EDIFICAÇÃO - FORNECIMENTO E INSTALAÇÃO. AF_08/2025</v>
          </cell>
        </row>
        <row r="7407">
          <cell r="A7407">
            <v>98269</v>
          </cell>
          <cell r="B7407" t="str">
            <v>CABO TELEFÔNICO CI-50 30 PARES INSTALADO EM ENTRADA DE EDIFICAÇÃO - FORNECIMENTO E INSTALAÇÃO. AF_08/2025</v>
          </cell>
        </row>
        <row r="7408">
          <cell r="A7408">
            <v>98278</v>
          </cell>
          <cell r="B7408" t="str">
            <v>CABO TELEFÔNICO CI-50 30 PARES INSTALADO EM PRUMADA - FORNECIMENTO E INSTALAÇÃO. AF_08/2025</v>
          </cell>
        </row>
        <row r="7409">
          <cell r="A7409">
            <v>98270</v>
          </cell>
          <cell r="B7409" t="str">
            <v>CABO TELEFÔNICO CI-50 50 PARES INSTALADO EM ENTRADA DE EDIFICAÇÃO - FORNECIMENTO E INSTALAÇÃO. AF_08/2025</v>
          </cell>
        </row>
        <row r="7410">
          <cell r="A7410">
            <v>98279</v>
          </cell>
          <cell r="B7410" t="str">
            <v>CABO TELEFÔNICO CI-50 50 PARES INSTALADO EM PRUMADA - FORNECIMENTO E INSTALAÇÃO. AF_08/2025</v>
          </cell>
        </row>
        <row r="7411">
          <cell r="A7411">
            <v>98271</v>
          </cell>
          <cell r="B7411" t="str">
            <v>CABO TELEFÔNICO CI-50 75 PARES INSTALADO EM ENTRADA DE EDIFICAÇÃO - FORNECIMENTO E INSTALAÇÃO. AF_08/2025</v>
          </cell>
        </row>
        <row r="7412">
          <cell r="A7412">
            <v>98400</v>
          </cell>
          <cell r="B7412" t="str">
            <v>CABO TELEFÔNICO CTP-APL-50 10 PARES INSTALADO EM ENTRADA DE EDIFICAÇÃO - FORNECIMENTO E INSTALAÇÃO. AF_08/2025</v>
          </cell>
        </row>
        <row r="7413">
          <cell r="A7413">
            <v>98401</v>
          </cell>
          <cell r="B7413" t="str">
            <v>CABO TELEFÔNICO CTP-APL-50 20 PARES INSTALADO EM ENTRADA DE EDIFICAÇÃO - FORNECIMENTO E INSTALAÇÃO. AF_08/2025</v>
          </cell>
        </row>
        <row r="7414">
          <cell r="A7414">
            <v>98402</v>
          </cell>
          <cell r="B7414" t="str">
            <v>CABO TELEFÔNICO CTP-APL-50 30 PARES INSTALADO EM ENTRADA DE EDIFICAÇÃO - FORNECIMENTO E INSTALAÇÃO. AF_08/2025</v>
          </cell>
        </row>
        <row r="7415">
          <cell r="A7415">
            <v>100556</v>
          </cell>
          <cell r="B7415" t="str">
            <v>CAIXA DE PASSAGEM PARA TELEFONE 15X15X10CM (SOBREPOR) - FORNECIMENTO E INSTALAÇÃO. AF_08/2025</v>
          </cell>
        </row>
        <row r="7416">
          <cell r="A7416">
            <v>100557</v>
          </cell>
          <cell r="B7416" t="str">
            <v>CAIXA DE PASSAGEM PARA TELEFONE 80X80X15CM (SOBREPOR) - FORNECIMENTO E INSTALAÇÃO. AF_08/2025</v>
          </cell>
        </row>
        <row r="7417">
          <cell r="A7417">
            <v>98301</v>
          </cell>
          <cell r="B7417" t="str">
            <v>PATCH PANEL 24 PORTAS, CATEGORIA 5E - FORNECIMENTO E INSTALAÇÃO. AF_08/2025</v>
          </cell>
        </row>
        <row r="7418">
          <cell r="A7418">
            <v>98302</v>
          </cell>
          <cell r="B7418" t="str">
            <v>PATCH PANEL 24 PORTAS, CATEGORIA 6 - FORNECIMENTO E INSTALAÇÃO. AF_08/2025</v>
          </cell>
        </row>
        <row r="7419">
          <cell r="A7419">
            <v>98593</v>
          </cell>
          <cell r="B7419" t="str">
            <v>PATCH PANEL 48 PORTAS, CATEGORIA 5E - FORNECIMENTO E INSTALAÇÃO. AF_08/2025</v>
          </cell>
        </row>
        <row r="7420">
          <cell r="A7420">
            <v>98304</v>
          </cell>
          <cell r="B7420" t="str">
            <v>PATCH PANEL 48 PORTAS, CATEGORIA 6 - FORNECIMENTO E INSTALAÇÃO. AF_08/2025</v>
          </cell>
        </row>
        <row r="7421">
          <cell r="A7421">
            <v>100561</v>
          </cell>
          <cell r="B7421" t="str">
            <v>QUADRO DE DISTRIBUICÃO PARA TELEFONE N.3, 40X40X12CM EM CHAPA METÁLICA, DE EMBUTIR, SEM ACESSÓRIOS, PADRÃO TELEBRAS - FORNECIMENTO E INSTALAÇÃO. AF_08/2025</v>
          </cell>
        </row>
        <row r="7422">
          <cell r="A7422">
            <v>100562</v>
          </cell>
          <cell r="B7422" t="str">
            <v>QUADRO DE DISTRIBUICÃO PARA TELEFONE N.4, 60X60X12CM EM CHAPA METÁLICA, DE EMBUTIR, SEM ACESSÓRIOS, PADRÃO TELEBRAS - FORNECIMENTO E INSTALAÇÃO. AF_08/2025</v>
          </cell>
        </row>
        <row r="7423">
          <cell r="A7423">
            <v>100560</v>
          </cell>
          <cell r="B7423" t="str">
            <v>QUADRO DE DISTRIBUIÇÃO PARA TELEFONE N.2, 20X20X12CM EM CHAPA METÁLICA, DE EMBUTIR, SEM ACESSÓRIOS, PADRÃO TELEBRAS - FORNECIMENTO E INSTALAÇÃO. AF_08/2025</v>
          </cell>
        </row>
        <row r="7424">
          <cell r="A7424">
            <v>100563</v>
          </cell>
          <cell r="B7424" t="str">
            <v>QUADRO DE DISTRIBUIÇÃO PARA TELEFONE N.5, 80X80X12CM EM CHAPA METÁLICA, DE EMBUTIR, SEM ACESSÓRIOS, PADRÃO TELEBRAS - FORNECIMENTO E INSTALAÇÃO. AF_08/2025</v>
          </cell>
        </row>
        <row r="7425">
          <cell r="A7425">
            <v>100555</v>
          </cell>
          <cell r="B7425" t="str">
            <v>RACK ABERTO EM COLUNA 44U PARA SERVIDOR - FORNECIMENTO E INSTALAÇÃO. AF_08/2025</v>
          </cell>
        </row>
        <row r="7426">
          <cell r="A7426">
            <v>98305</v>
          </cell>
          <cell r="B7426" t="str">
            <v>RACK FECHADO 44U PARA SERVIDOR - FORNECIMENTO E INSTALAÇÃO. AF_08/2025</v>
          </cell>
        </row>
        <row r="7427">
          <cell r="A7427">
            <v>98307</v>
          </cell>
          <cell r="B7427" t="str">
            <v>TOMADA DE REDE RJ45 - FORNECIMENTO E INSTALAÇÃO. AF_08/2025</v>
          </cell>
        </row>
        <row r="7428">
          <cell r="A7428">
            <v>98308</v>
          </cell>
          <cell r="B7428" t="str">
            <v>TOMADA PARA TELEFONE RJ11 - FORNECIMENTO E INSTALAÇÃO. AF_08/2025</v>
          </cell>
        </row>
        <row r="7429">
          <cell r="A7429">
            <v>103401</v>
          </cell>
          <cell r="B7429" t="str">
            <v>ASSENTAMENTO DE CONEXÃO COM 2 ACESSOS, EM PEAD LISO PARA REDE DE ÁGUA OU ESGOTO, DIÂMETRO DE 110 MM, JUNTA SOLDADA (NÃO INCLUI O FORNECIMENTO E EXECUÇÃO DE SOLDA). AF_12/2021</v>
          </cell>
        </row>
        <row r="7430">
          <cell r="A7430">
            <v>103402</v>
          </cell>
          <cell r="B7430" t="str">
            <v>ASSENTAMENTO DE CONEXÃO COM 2 ACESSOS, EM PEAD LISO PARA REDE DE ÁGUA OU ESGOTO, DIÂMETRO DE 160 MM, JUNTA SOLDADA (NÃO INCLUI O FORNECIMENTO E EXECUÇÃO DE SOLDA). AF_12/2021</v>
          </cell>
        </row>
        <row r="7431">
          <cell r="A7431">
            <v>103403</v>
          </cell>
          <cell r="B7431" t="str">
            <v>ASSENTAMENTO DE CONEXÃO COM 2 ACESSOS, EM PEAD LISO PARA REDE DE ÁGUA OU ESGOTO, DIÂMETRO DE 180 MM, JUNTA SOLDADA (NÃO INCLUI O FORNECIMENTO E EXECUÇÃO DE SOLDA). AF_12/2021</v>
          </cell>
        </row>
        <row r="7432">
          <cell r="A7432">
            <v>103397</v>
          </cell>
          <cell r="B7432" t="str">
            <v>ASSENTAMENTO DE CONEXÃO COM 2 ACESSOS, EM PEAD LISO PARA REDE DE ÁGUA OU ESGOTO, DIÂMETRO DE 20 MM, JUNTA SOLDADA (NÃO INCLUI O FORNECIMENTO E EXECUÇÃO DE SOLDA). AF_12/2021</v>
          </cell>
        </row>
        <row r="7433">
          <cell r="A7433">
            <v>103404</v>
          </cell>
          <cell r="B7433" t="str">
            <v>ASSENTAMENTO DE CONEXÃO COM 2 ACESSOS, EM PEAD LISO PARA REDE DE ÁGUA OU ESGOTO, DIÂMETRO DE 200 MM, JUNTA SOLDADA (NÃO INCLUI O FORNECIMENTO E EXECUÇÃO DE SOLDA). AF_12/2021</v>
          </cell>
        </row>
        <row r="7434">
          <cell r="A7434">
            <v>103405</v>
          </cell>
          <cell r="B7434" t="str">
            <v>ASSENTAMENTO DE CONEXÃO COM 2 ACESSOS, EM PEAD LISO PARA REDE DE ÁGUA OU ESGOTO, DIÂMETRO DE 225 MM, JUNTA SOLDADA (NÃO INCLUI O FORNECIMENTO E EXECUÇÃO DE SOLDA). AF_12/2021</v>
          </cell>
        </row>
        <row r="7435">
          <cell r="A7435">
            <v>103406</v>
          </cell>
          <cell r="B7435" t="str">
            <v>ASSENTAMENTO DE CONEXÃO COM 2 ACESSOS, EM PEAD LISO PARA REDE DE ÁGUA OU ESGOTO, DIÂMETRO DE 250 MM, JUNTA SOLDADA (NÃO INCLUI O FORNECIMENTO E EXECUÇÃO DE SOLDA). AF_12/2021</v>
          </cell>
        </row>
        <row r="7436">
          <cell r="A7436">
            <v>103407</v>
          </cell>
          <cell r="B7436" t="str">
            <v>ASSENTAMENTO DE CONEXÃO COM 2 ACESSOS, EM PEAD LISO PARA REDE DE ÁGUA OU ESGOTO, DIÂMETRO DE 280 MM, JUNTA SOLDADA (NÃO INCLUI O FORNECIMENTO E EXECUÇÃO DE SOLDA). AF_12/2021</v>
          </cell>
        </row>
        <row r="7437">
          <cell r="A7437">
            <v>103408</v>
          </cell>
          <cell r="B7437" t="str">
            <v>ASSENTAMENTO DE CONEXÃO COM 2 ACESSOS, EM PEAD LISO PARA REDE DE ÁGUA OU ESGOTO, DIÂMETRO DE 315 MM, JUNTA SOLDADA (NÃO INCLUI O FORNECIMENTO E EXECUÇÃO DE SOLDA). AF_12/2021</v>
          </cell>
        </row>
        <row r="7438">
          <cell r="A7438">
            <v>103398</v>
          </cell>
          <cell r="B7438" t="str">
            <v>ASSENTAMENTO DE CONEXÃO COM 2 ACESSOS, EM PEAD LISO PARA REDE DE ÁGUA OU ESGOTO, DIÂMETRO DE 32 MM, JUNTA SOLDADA (NÃO INCLUI O FORNECIMENTO E EXECUÇÃO DE SOLDA). AF_12/2021</v>
          </cell>
        </row>
        <row r="7439">
          <cell r="A7439">
            <v>103409</v>
          </cell>
          <cell r="B7439" t="str">
            <v>ASSENTAMENTO DE CONEXÃO COM 2 ACESSOS, EM PEAD LISO PARA REDE DE ÁGUA OU ESGOTO, DIÂMETRO DE 355 MM, JUNTA SOLDADA (NÃO INCLUI O FORNECIMENTO E EXECUÇÃO DE SOLDA). AF_12/2021</v>
          </cell>
        </row>
        <row r="7440">
          <cell r="A7440">
            <v>103410</v>
          </cell>
          <cell r="B7440" t="str">
            <v>ASSENTAMENTO DE CONEXÃO COM 2 ACESSOS, EM PEAD LISO PARA REDE DE ÁGUA OU ESGOTO, DIÂMETRO DE 400 MM, JUNTA SOLDADA (NÃO INCLUI O FORNECIMENTO E EXECUÇÃO DE SOLDA). AF_12/2021</v>
          </cell>
        </row>
        <row r="7441">
          <cell r="A7441">
            <v>103399</v>
          </cell>
          <cell r="B7441" t="str">
            <v>ASSENTAMENTO DE CONEXÃO COM 2 ACESSOS, EM PEAD LISO PARA REDE DE ÁGUA OU ESGOTO, DIÂMETRO DE 63 MM, JUNTA SOLDADA (NÃO INCLUI O FORNECIMENTO E EXECUÇÃO DE SOLDA). AF_12/2021</v>
          </cell>
        </row>
        <row r="7442">
          <cell r="A7442">
            <v>103400</v>
          </cell>
          <cell r="B7442" t="str">
            <v>ASSENTAMENTO DE CONEXÃO COM 2 ACESSOS, EM PEAD LISO PARA REDE DE ÁGUA OU ESGOTO, DIÂMETRO DE 90 MM, JUNTA SOLDADA (NÃO INCLUI O FORNECIMENTO E EXECUÇÃO DE SOLDA). AF_12/2021</v>
          </cell>
        </row>
        <row r="7443">
          <cell r="A7443">
            <v>103415</v>
          </cell>
          <cell r="B7443" t="str">
            <v>ASSENTAMENTO DE CONEXÃO COM 3 ACESSOS, EM PEAD LISO PARA REDE DE ÁGUA OU ESGOTO, DIÂMETRO DE 110 MM, JUNTA SOLDADA (NÃO INCLUI O FORNECIMENTO E EXECUÇÃO DE SOLDA). AF_12/2021</v>
          </cell>
        </row>
        <row r="7444">
          <cell r="A7444">
            <v>103416</v>
          </cell>
          <cell r="B7444" t="str">
            <v>ASSENTAMENTO DE CONEXÃO COM 3 ACESSOS, EM PEAD LISO PARA REDE DE ÁGUA OU ESGOTO, DIÂMETRO DE 160 MM, JUNTA SOLDADA (NÃO INCLUI O FORNECIMENTO E EXECUÇÃO DE SOLDA). AF_12/2021</v>
          </cell>
        </row>
        <row r="7445">
          <cell r="A7445">
            <v>103417</v>
          </cell>
          <cell r="B7445" t="str">
            <v>ASSENTAMENTO DE CONEXÃO COM 3 ACESSOS, EM PEAD LISO PARA REDE DE ÁGUA OU ESGOTO, DIÂMETRO DE 180 MM, JUNTA SOLDADA (NÃO INCLUI O FORNECIMENTO E EXECUÇÃO DE SOLDA). AF_12/2021</v>
          </cell>
        </row>
        <row r="7446">
          <cell r="A7446">
            <v>103411</v>
          </cell>
          <cell r="B7446" t="str">
            <v>ASSENTAMENTO DE CONEXÃO COM 3 ACESSOS, EM PEAD LISO PARA REDE DE ÁGUA OU ESGOTO, DIÂMETRO DE 20 MM, JUNTA SOLDADA (NÃO INCLUI O FORNECIMENTO E EXECUÇÃO DE SOLDA). AF_12/2021</v>
          </cell>
        </row>
        <row r="7447">
          <cell r="A7447">
            <v>103418</v>
          </cell>
          <cell r="B7447" t="str">
            <v>ASSENTAMENTO DE CONEXÃO COM 3 ACESSOS, EM PEAD LISO PARA REDE DE ÁGUA OU ESGOTO, DIÂMETRO DE 200 MM, JUNTA SOLDADA (NÃO INCLUI O FORNECIMENTO E EXECUÇÃO DE SOLDA). AF_12/2021</v>
          </cell>
        </row>
        <row r="7448">
          <cell r="A7448">
            <v>103419</v>
          </cell>
          <cell r="B7448" t="str">
            <v>ASSENTAMENTO DE CONEXÃO COM 3 ACESSOS, EM PEAD LISO PARA REDE DE ÁGUA OU ESGOTO, DIÂMETRO DE 225 MM, JUNTA SOLDADA (NÃO INCLUI O FORNECIMENTO E EXECUÇÃO DE SOLDA). AF_12/2021</v>
          </cell>
        </row>
        <row r="7449">
          <cell r="A7449">
            <v>103420</v>
          </cell>
          <cell r="B7449" t="str">
            <v>ASSENTAMENTO DE CONEXÃO COM 3 ACESSOS, EM PEAD LISO PARA REDE DE ÁGUA OU ESGOTO, DIÂMETRO DE 250 MM, JUNTA SOLDADA (NÃO INCLUI O FORNECIMENTO E EXECUÇÃO DE SOLDA). AF_12/2021</v>
          </cell>
        </row>
        <row r="7450">
          <cell r="A7450">
            <v>103421</v>
          </cell>
          <cell r="B7450" t="str">
            <v>ASSENTAMENTO DE CONEXÃO COM 3 ACESSOS, EM PEAD LISO PARA REDE DE ÁGUA OU ESGOTO, DIÂMETRO DE 280 MM, JUNTA SOLDADA (NÃO INCLUI O FORNECIMENTO E EXECUÇÃO DE SOLDA). AF_12/2021</v>
          </cell>
        </row>
        <row r="7451">
          <cell r="A7451">
            <v>103422</v>
          </cell>
          <cell r="B7451" t="str">
            <v>ASSENTAMENTO DE CONEXÃO COM 3 ACESSOS, EM PEAD LISO PARA REDE DE ÁGUA OU ESGOTO, DIÂMETRO DE 315 MM, JUNTA SOLDADA (NÃO INCLUI O FORNECIMENTO E EXECUÇÃO DE SOLDA). AF_12/2021</v>
          </cell>
        </row>
        <row r="7452">
          <cell r="A7452">
            <v>103412</v>
          </cell>
          <cell r="B7452" t="str">
            <v>ASSENTAMENTO DE CONEXÃO COM 3 ACESSOS, EM PEAD LISO PARA REDE DE ÁGUA OU ESGOTO, DIÂMETRO DE 32 MM, JUNTA SOLDADA (NÃO INCLUI O FORNECIMENTO E EXECUÇÃO DE SOLDA). AF_12/2021</v>
          </cell>
        </row>
        <row r="7453">
          <cell r="A7453">
            <v>103423</v>
          </cell>
          <cell r="B7453" t="str">
            <v>ASSENTAMENTO DE CONEXÃO COM 3 ACESSOS, EM PEAD LISO PARA REDE DE ÁGUA OU ESGOTO, DIÂMETRO DE 355 MM, JUNTA SOLDADA (NÃO INCLUI O FORNECIMENTO E EXECUÇÃO DE SOLDA). AF_12/2021</v>
          </cell>
        </row>
        <row r="7454">
          <cell r="A7454">
            <v>103424</v>
          </cell>
          <cell r="B7454" t="str">
            <v>ASSENTAMENTO DE CONEXÃO COM 3 ACESSOS, EM PEAD LISO PARA REDE DE ÁGUA OU ESGOTO, DIÂMETRO DE 400 MM, JUNTA SOLDADA (NÃO INCLUI O FORNECIMENTO E EXECUÇÃO DE SOLDA). AF_12/2021</v>
          </cell>
        </row>
        <row r="7455">
          <cell r="A7455">
            <v>103413</v>
          </cell>
          <cell r="B7455" t="str">
            <v>ASSENTAMENTO DE CONEXÃO COM 3 ACESSOS, EM PEAD LISO PARA REDE DE ÁGUA OU ESGOTO, DIÂMETRO DE 63 MM, JUNTA SOLDADA (NÃO INCLUI O FORNECIMENTO E EXECUÇÃO DE SOLDA). AF_12/2021</v>
          </cell>
        </row>
        <row r="7456">
          <cell r="A7456">
            <v>103414</v>
          </cell>
          <cell r="B7456" t="str">
            <v>ASSENTAMENTO DE CONEXÃO COM 3 ACESSOS, EM PEAD LISO PARA REDE DE ÁGUA OU ESGOTO, DIÂMETRO DE 90 MM, JUNTA SOLDADA (NÃO INCLUI O FORNECIMENTO E EXECUÇÃO DE SOLDA). AF_12/2021</v>
          </cell>
        </row>
        <row r="7457">
          <cell r="A7457">
            <v>103432</v>
          </cell>
          <cell r="B7457" t="str">
            <v>COTOVELO 45 GRAUS, EM PEAD LISO PARA REDE DE ÁGUA OU ESGOTO, DIÂMETRO DE 200 MM, JUNTA SOLDADA POR ELETROFUSÃO (NÃO INCLUI A EXECUÇÃO DE SOLDA). AF_12/2021</v>
          </cell>
        </row>
        <row r="7458">
          <cell r="A7458">
            <v>103430</v>
          </cell>
          <cell r="B7458" t="str">
            <v>COTOVELO 45 GRAUS, EM PEAD LISO PARA REDE DE ÁGUA OU ESGOTO, DIÂMETRO DE 32 MM, JUNTA SOLDADA POR ELETROFUSÃO (NÃO INCLUI A EXECUÇÃO DE SOLDA). AF_12/2021</v>
          </cell>
        </row>
        <row r="7459">
          <cell r="A7459">
            <v>103431</v>
          </cell>
          <cell r="B7459" t="str">
            <v>COTOVELO 45 GRAUS, EM PEAD LISO PARA REDE DE ÁGUA OU ESGOTO, DIÂMETRO DE 63 MM, JUNTA SOLDADA POR ELETROFUSÃO (NÃO INCLUI A EXECUÇÃO DE SOLDA). AF_12/2021</v>
          </cell>
        </row>
        <row r="7460">
          <cell r="A7460">
            <v>103433</v>
          </cell>
          <cell r="B7460" t="str">
            <v>COTOVELO 90 GRAUS, EM PEAD LISO PARA REDE DE ÁGUA OU ESGOTO, DIÂMETRO DE 20 MM, JUNTA SOLDADA POR ELETROFUSÃO (NÃO INCLUI A EXECUÇÃO DE SOLDA). AF_12/2021</v>
          </cell>
        </row>
        <row r="7461">
          <cell r="A7461">
            <v>103434</v>
          </cell>
          <cell r="B7461" t="str">
            <v>COTOVELO 90 GRAUS, EM PEAD LISO PARA REDE DE ÁGUA OU ESGOTO, DIÂMETRO DE 32 MM, JUNTA SOLDADA POR ELETROFUSÃO (NÃO INCLUI A EXECUÇÃO DE SOLDA). AF_12/2021</v>
          </cell>
        </row>
        <row r="7462">
          <cell r="A7462">
            <v>103435</v>
          </cell>
          <cell r="B7462" t="str">
            <v>COTOVELO 90 GRAUS, EM PEAD LISO PARA REDE DE ÁGUA OU ESGOTO, DIÂMETRO DE 63 MM, JUNTA SOLDADA POR ELETROFUSÃO (NÃO INCLUI A EXECUÇÃO DE SOLDA). AF_12/2021</v>
          </cell>
        </row>
        <row r="7463">
          <cell r="A7463">
            <v>103436</v>
          </cell>
          <cell r="B7463" t="str">
            <v>COTOVELO 90 GRAUS, POLIETILENO DE ALTA DENSIDADE (PEAD) PARA REDE DE ÁGUA OU ESGOTO, DIÂMETRO DE 200 MM, JUNTA SOLDADA POR ELETROFUSÃO (NÃO INCLUI A EXECUÇÃO DE SOLDA). AF_12/2021</v>
          </cell>
        </row>
        <row r="7464">
          <cell r="A7464">
            <v>103425</v>
          </cell>
          <cell r="B7464" t="str">
            <v>LUVA, EM PEAD LISO PARA REDE DE ÁGUA OU ESGOTO, DIÂMETRO DE 20 MM, JUNTA SOLDADA POR ELETROFUSÃO (NÃO INCLUI A EXECUÇÃO DE SOLDA). AF_12/2021</v>
          </cell>
        </row>
        <row r="7465">
          <cell r="A7465">
            <v>103428</v>
          </cell>
          <cell r="B7465" t="str">
            <v>LUVA, EM PEAD LISO PARA REDE DE ÁGUA OU ESGOTO, DIÂMETRO DE 200 MM, JUNTA SOLDADA POR ELETROFUSÃO (NÃO INCLUI A EXECUÇÃO DE SOLDA). AF_12/2021</v>
          </cell>
        </row>
        <row r="7466">
          <cell r="A7466">
            <v>103426</v>
          </cell>
          <cell r="B7466" t="str">
            <v>LUVA, EM PEAD LISO PARA REDE DE ÁGUA OU ESGOTO, DIÂMETRO DE 32 MM, JUNTA SOLDADA POR ELETROFUSÃO (NÃO INCLUI A EXECUÇÃO DE SOLDA). AF_12/2021</v>
          </cell>
        </row>
        <row r="7467">
          <cell r="A7467">
            <v>103429</v>
          </cell>
          <cell r="B7467" t="str">
            <v>LUVA, EM PEAD LISO PARA REDE DE ÁGUA OU ESGOTO, DIÂMETRO DE 400 MM, JUNTA SOLDADA POR ELETROFUSÃO (NÃO INCLUI A EXECUÇÃO DE SOLDA). AF_12/2021</v>
          </cell>
        </row>
        <row r="7468">
          <cell r="A7468">
            <v>103427</v>
          </cell>
          <cell r="B7468" t="str">
            <v>LUVA, EM PEAD LISO PARA REDE DE ÁGUA OU ESGOTO, DIÂMETRO DE 63 MM, JUNTA SOLDADA POR ELETROFUSÃO (NÃO INCLUI A EXECUÇÃO DE SOLDA). AF_12/2021</v>
          </cell>
        </row>
        <row r="7469">
          <cell r="A7469">
            <v>103393</v>
          </cell>
          <cell r="B7469" t="str">
            <v>TUBO PEAD LISO PARA REDE DE ÁGUA OU ESGOTO, DIÂMETRO DE 1000 MM, JUNTA SOLDADA (NÃO INCLUI A EXECUÇÃO DE SOLDA) - FORNECIMENTO E ASSENTAMENTO. AF_12/2021</v>
          </cell>
        </row>
        <row r="7470">
          <cell r="A7470">
            <v>103376</v>
          </cell>
          <cell r="B7470" t="str">
            <v>TUBO PEAD LISO PARA REDE DE ÁGUA OU ESGOTO, DIÂMETRO DE 110 MM, JUNTA SOLDADA (NÃO INCLUI A EXECUÇÃO DE SOLDA) - FORNECIMENTO E ASSENTAMENTO. AF_12/2021</v>
          </cell>
        </row>
        <row r="7471">
          <cell r="A7471">
            <v>103377</v>
          </cell>
          <cell r="B7471" t="str">
            <v>TUBO PEAD LISO PARA REDE DE ÁGUA OU ESGOTO, DIÂMETRO DE 160 MM, JUNTA SOLDADA (NÃO INCLUI A EXECUÇÃO DE SOLDA) - FORNECIMENTO E ASSENTAMENTO. AF_12/2021</v>
          </cell>
        </row>
        <row r="7472">
          <cell r="A7472">
            <v>103372</v>
          </cell>
          <cell r="B7472" t="str">
            <v>TUBO PEAD LISO PARA REDE DE ÁGUA OU ESGOTO, DIÂMETRO DE 20 MM, JUNTA SOLDADA (NÃO INCLUI A EXECUÇÃO DE SOLDA) - FORNECIMENTO E ASSENTAMENTO. AF_12/2021</v>
          </cell>
        </row>
        <row r="7473">
          <cell r="A7473">
            <v>103379</v>
          </cell>
          <cell r="B7473" t="str">
            <v>TUBO PEAD LISO PARA REDE DE ÁGUA OU ESGOTO, DIÂMETRO DE 200 MM, JUNTA SOLDADA (NÃO INCLUI A EXECUÇÃO DE SOLDA) - FORNECIMENTO E ASSENTAMENTO. AF_12/2021</v>
          </cell>
        </row>
        <row r="7474">
          <cell r="A7474">
            <v>103383</v>
          </cell>
          <cell r="B7474" t="str">
            <v>TUBO PEAD LISO PARA REDE DE ÁGUA OU ESGOTO, DIÂMETRO DE 315 MM, JUNTA SOLDADA (NÃO INCLUI A EXECUÇÃO DE SOLDA) - FORNECIMENTO E ASSENTAMENTO. AF_12/2021</v>
          </cell>
        </row>
        <row r="7475">
          <cell r="A7475">
            <v>103373</v>
          </cell>
          <cell r="B7475" t="str">
            <v>TUBO PEAD LISO PARA REDE DE ÁGUA OU ESGOTO, DIÂMETRO DE 32 MM, JUNTA SOLDADA (NÃO INCLUI A EXECUÇÃO DE SOLDA) - FORNECIMENTO E ASSENTAMENTO. AF_12/2021</v>
          </cell>
        </row>
        <row r="7476">
          <cell r="A7476">
            <v>103385</v>
          </cell>
          <cell r="B7476" t="str">
            <v>TUBO PEAD LISO PARA REDE DE ÁGUA OU ESGOTO, DIÂMETRO DE 400 MM, JUNTA SOLDADA (NÃO INCLUI A EXECUÇÃO DE SOLDA) - FORNECIMENTO E ASSENTAMENTO. AF_12/2021</v>
          </cell>
        </row>
        <row r="7477">
          <cell r="A7477">
            <v>103387</v>
          </cell>
          <cell r="B7477" t="str">
            <v>TUBO PEAD LISO PARA REDE DE ÁGUA OU ESGOTO, DIÂMETRO DE 500 MM, JUNTA SOLDADA (NÃO INCLUI A EXECUÇÃO DE SOLDA) - FORNECIMENTO E ASSENTAMENTO. AF_12/2021</v>
          </cell>
        </row>
        <row r="7478">
          <cell r="A7478">
            <v>103389</v>
          </cell>
          <cell r="B7478" t="str">
            <v>TUBO PEAD LISO PARA REDE DE ÁGUA OU ESGOTO, DIÂMETRO DE 630 MM, JUNTA SOLDADA (NÃO INCLUI A EXECUÇÃO DE SOLDA) - FORNECIMENTO E ASSENTAMENTO. AF_12/2021</v>
          </cell>
        </row>
        <row r="7479">
          <cell r="A7479">
            <v>103391</v>
          </cell>
          <cell r="B7479" t="str">
            <v>TUBO PEAD LISO PARA REDE DE ÁGUA OU ESGOTO, DIÂMETRO DE 800 MM, JUNTA SOLDADA (NÃO INCLUI A EXECUÇÃO DE SOLDA) - FORNECIMENTO E ASSENTAMENTO. AF_12/2021</v>
          </cell>
        </row>
        <row r="7480">
          <cell r="A7480">
            <v>103392</v>
          </cell>
          <cell r="B7480" t="str">
            <v>TUBO PEAD LISO PARA REDE DE ÁGUA OU ESGOTO, DIÂMETRO DE 900 MM, JUNTA SOLDADA (NÃO INCLUI A EXECUÇÃO DE SOLDA) - FORNECIMENTO E ASSENTAMENTO. AF_12/2021</v>
          </cell>
        </row>
        <row r="7481">
          <cell r="A7481">
            <v>103440</v>
          </cell>
          <cell r="B7481" t="str">
            <v>TÊ DE SERVIÇO, EM PEAD LISO PARA REDE DE ÁGUA OU ESGOTO, DIÂMETRO DE 200 X 20 MM, JUNTA SOLDADA POR ELETROFUSÃO (NÃO INCLUI A EXECUÇÃO DE SOLDA). AF_12/2021</v>
          </cell>
        </row>
        <row r="7482">
          <cell r="A7482">
            <v>103441</v>
          </cell>
          <cell r="B7482" t="str">
            <v>TÊ DE SERVIÇO, EM PEAD LISO PARA REDE DE ÁGUA OU ESGOTO, DIÂMETRO DE 200 X 32 MM, JUNTA SOLDADA POR ELETROFUSÃO (NÃO INCLUI A EXECUÇÃO DE SOLDA). AF_12/2021</v>
          </cell>
        </row>
        <row r="7483">
          <cell r="A7483">
            <v>103442</v>
          </cell>
          <cell r="B7483" t="str">
            <v>TÊ DE SERVIÇO, EM PEAD LISO PARA REDE DE ÁGUA OU ESGOTO, DIÂMETRO DE 200 X 63 MM, JUNTA SOLDADA POR ELETROFUSÃO (NÃO INCLUI A EXECUÇÃO DE SOLDA). AF_12/2021</v>
          </cell>
        </row>
        <row r="7484">
          <cell r="A7484">
            <v>103437</v>
          </cell>
          <cell r="B7484" t="str">
            <v>TÊ DE SERVIÇO, EM PEAD LISO PARA REDE DE ÁGUA OU ESGOTO, DIÂMETRO DE 63 X 20 MM, JUNTA SOLDADA POR ELETROFUSÃO (NÃO INCLUI A EXECUÇÃO DE SOLDA). AF_12/2021</v>
          </cell>
        </row>
        <row r="7485">
          <cell r="A7485">
            <v>103438</v>
          </cell>
          <cell r="B7485" t="str">
            <v>TÊ DE SERVIÇO, EM PEAD LISO PARA REDE DE ÁGUA OU ESGOTO, DIÂMETRO DE 63 X 32 MM, JUNTA SOLDADA POR ELETROFUSÃO (NÃO INCLUI A EXECUÇÃO DE SOLDA). AF_12/2021</v>
          </cell>
        </row>
        <row r="7486">
          <cell r="A7486">
            <v>103439</v>
          </cell>
          <cell r="B7486" t="str">
            <v>TÊ DE SERVIÇO, EM PEAD LISO PARA REDE DE ÁGUA OU ESGOTO, DIÂMETRO DE 63 X 63 MM, JUNTA SOLDADA POR ELETROFUSÃO (NÃO INCLUI A EXECUÇÃO DE SOLDA). AF_12/2021</v>
          </cell>
        </row>
        <row r="7487">
          <cell r="A7487">
            <v>106122</v>
          </cell>
          <cell r="B7487" t="str">
            <v>REMOÇÃO DE ENTULHO CLASSE A (ALVENARIA, CONCRETO, ARGAMASSAS E CERÂMICOS) POR DUTO DE ENTULHO E ACONDICIONAMENTO FINAL EM CAÇAMBA ESTACIONÁRIA. EXCLUSO FRETE. AF_09/2025</v>
          </cell>
        </row>
        <row r="7488">
          <cell r="A7488">
            <v>106131</v>
          </cell>
          <cell r="B7488" t="str">
            <v>REMOÇÃO DE ENTULHO CLASSE B (BALDES VAZIOS NÃO CONTAMINADOS DE 29 LITROS) TRANSPORTADAS POR CREMALHEIRA. ACONDICIONAMENTO FINAL EM BAIAS. EXCLUSO FRETE. AF_09/2025</v>
          </cell>
        </row>
        <row r="7489">
          <cell r="A7489">
            <v>106127</v>
          </cell>
          <cell r="B7489" t="str">
            <v>REMOÇÃO DE ENTULHO CLASSE B (FRAGMENTOS DE MADEIRA) TRANSPORTADOS POR CREMALHEIRA. ACONDICIONAMENTO FINAL CAÇAMBA ESTACIONÁRIA. EXCLUSO FRETE. AF_09/2025</v>
          </cell>
        </row>
        <row r="7490">
          <cell r="A7490">
            <v>106126</v>
          </cell>
          <cell r="B7490" t="str">
            <v>REMOÇÃO DE ENTULHO CLASSE B (FRAGMENTOS DE MADEIRA) TRANSPORTADOS POR GRUA. ACONDICIONAMENTO FINAL CAÇAMBA ESTACIONÁRIA. EXCLUSO FRETE. AF_09/2025</v>
          </cell>
        </row>
        <row r="7491">
          <cell r="A7491">
            <v>106128</v>
          </cell>
          <cell r="B7491" t="str">
            <v>REMOÇÃO DE ENTULHO CLASSE B (FRAGMENTOS E RESÍDUOS DE GESSO) TRANSPORTADOS POR CREMALHEIRA. ACONDICIONAMENTO FINAL CAÇAMBA ESTACIONÁRIA. EXCLUSO FRETE. AF_09/2025</v>
          </cell>
        </row>
        <row r="7492">
          <cell r="A7492">
            <v>106130</v>
          </cell>
          <cell r="B7492" t="str">
            <v>REMOÇÃO DE ENTULHO CLASSE B (LATAS OU BALDES VAZIOS NÃO CONTAMINADOS DE 18 LITROS) TRANSPORTADAS POR CREMALHEIRA. ACONDICIONAMENTO FINAL EM BAIAS. EXCLUSO FRETE. AF_09/2025</v>
          </cell>
        </row>
        <row r="7493">
          <cell r="A7493">
            <v>106129</v>
          </cell>
          <cell r="B7493" t="str">
            <v>REMOÇÃO DE ENTULHO CLASSE B (PEÇAS MAIORES DE GESSO ACARTONADO) TRANSPORTADOS POR CREMALHEIRA. ACONDICIONAMENTO FINAL CAÇAMBA ESTACIONÁRIA. EXCLUSO FRETE. AF_09/2025</v>
          </cell>
        </row>
        <row r="7494">
          <cell r="A7494">
            <v>106125</v>
          </cell>
          <cell r="B7494" t="str">
            <v>REMOÇÃO DE ENTULHO CLASSE B (PEÇAS MAIORES DE MADEIRA) TRANSPORTADOS POR CREMALHEIRA. ACONDICIONAMENTO FINAL EM CAIXA ROLL ON/ ROLL OFF. EXCLUSO FRETE. AF_09/2025</v>
          </cell>
        </row>
        <row r="7495">
          <cell r="A7495">
            <v>106124</v>
          </cell>
          <cell r="B7495" t="str">
            <v>REMOÇÃO DE ENTULHO CLASSE B (PEÇAS MAIORES DE MADEIRA) TRANSPORTADOS POR GRUA. ACONDICIONAMENTO FINAL EM CAIXA ROLL ON/ ROLL OFF. EXCLUSO FRETE. AF_09/2025</v>
          </cell>
        </row>
        <row r="7496">
          <cell r="A7496">
            <v>106123</v>
          </cell>
          <cell r="B7496" t="str">
            <v>REMOÇÃO DE ENTULHO CLASSE B (PLASTICO/ PAPEL/ METAL) ARMAZENADO INICIALMENTE EM BOMBONAS E ACONDICIONAMENTO FINAL EM ABRIGOS COBERTOS. EXCLUSO FRETE. AF_09/2025</v>
          </cell>
        </row>
        <row r="7497">
          <cell r="A7497">
            <v>106455</v>
          </cell>
          <cell r="B7497" t="str">
            <v>RESERVATÓRIO DE CONCRETO PRÉ-FABRICADO, DIÂMETRO IGUAL A 2,5 M E ALTURA TOTAL MENOR OU IGUAL A 30,5 M - SOMENTE INSTALAÇÃO, SEM FORNECIMENTO. AF_12/2025</v>
          </cell>
        </row>
        <row r="7498">
          <cell r="A7498">
            <v>106456</v>
          </cell>
          <cell r="B7498" t="str">
            <v>RESERVATÓRIO DE CONCRETO PRÉ-FABRICADO, DIÂMETRO IGUAL A 3,0 M E ALTURA TOTAL MENOR OU IGUAL A 30,5 M - SOMENTE INSTALAÇÃO, SEM FORNECIMENTO. AF_12/2025</v>
          </cell>
        </row>
        <row r="7499">
          <cell r="A7499">
            <v>88789</v>
          </cell>
          <cell r="B7499" t="str">
            <v>REVESTIMENTO CERÂMICO PARA PAREDES EXTERNAS EM PASTILHAS DE PORCELANA 2,5 X 2,5 CM (PLACAS DE 30 X 30 CM), ALINHADAS A PRUMO, APLICADO EM SUPERFÍCIES INTERNAS DE SACADA. AF_02/2023</v>
          </cell>
        </row>
        <row r="7500">
          <cell r="A7500">
            <v>88788</v>
          </cell>
          <cell r="B7500" t="str">
            <v>REVESTIMENTO CERÂMICO PARA PAREDES EXTERNAS EM PASTILHAS DE PORCELANA 2,5 X 2,5 CM (PLACAS DE 30 X 30 CM), ALINHADAS A PRUMO. AF_02/2023</v>
          </cell>
        </row>
        <row r="7501">
          <cell r="A7501">
            <v>87245</v>
          </cell>
          <cell r="B7501" t="str">
            <v>REVESTIMENTO CERÂMICO PARA PAREDES EXTERNAS EM PASTILHAS DE PORCELANA 5 X 5 CM (PLACAS DE 30 X 30 CM), ALINHADAS A PRUMO, APLICADO EM SUPERFÍCIES INTERNAS DE SACADA. AF_02/2023</v>
          </cell>
        </row>
        <row r="7502">
          <cell r="A7502">
            <v>87244</v>
          </cell>
          <cell r="B7502" t="str">
            <v>REVESTIMENTO CERÂMICO PARA PAREDES EXTERNAS EM PASTILHAS DE PORCELANA 5 X 5 CM (PLACAS DE 30 X 30 CM), ALINHADAS A PRUMO. AF_02/2023</v>
          </cell>
        </row>
        <row r="7503">
          <cell r="A7503">
            <v>104589</v>
          </cell>
          <cell r="B7503" t="str">
            <v>REVESTIMENTO CERÂMICO PARA PAREDES EXTERNAS, COM PLACAS TIPO GRÊS OU SEMIGRÊS, FORMATO MENOR OU IGUAL A 200 CM2, ALINHADAS A PRUMO, APLICADO EM SUPERFÍCIES INTERNAS DE SACADA. AF_02/2023</v>
          </cell>
        </row>
        <row r="7504">
          <cell r="A7504">
            <v>104588</v>
          </cell>
          <cell r="B7504" t="str">
            <v>REVESTIMENTO CERÂMICO PARA PAREDES EXTERNAS, COM PLACAS TIPO GRÊS OU SEMIGRÊS, FORMATO MENOR OU IGUAL A 200 CM2, ALINHADAS A PRUMO. AF_02/2023</v>
          </cell>
        </row>
        <row r="7505">
          <cell r="A7505">
            <v>104591</v>
          </cell>
          <cell r="B7505" t="str">
            <v>REVESTIMENTO CERÂMICO PARA PAREDES EXTERNAS, COM PLACAS TIPO GRÊS OU SEMIGRÊS, FORMATO MENOR OU IGUAL A 200 CM2, DISPOSTAS EM AMARRAÇÃO, APLICADO EM SUPERFÍCIES INTERNAS DE SACADA. AF_02/2023</v>
          </cell>
        </row>
        <row r="7506">
          <cell r="A7506">
            <v>104590</v>
          </cell>
          <cell r="B7506" t="str">
            <v>REVESTIMENTO CERÂMICO PARA PAREDES EXTERNAS, COM PLACAS TIPO GRÊS OU SEMIGRÊS, FORMATO MENOR OU IGUAL A 200 CM2, DISPOSTAS EM AMARRAÇÃO. AF_02/2023</v>
          </cell>
        </row>
        <row r="7507">
          <cell r="A7507">
            <v>87267</v>
          </cell>
          <cell r="B7507" t="str">
            <v>REVESTIMENTO CERÂMICO PARA PAREDES INTERNAS COM PLACAS TIPO ESMALTADA DE DIMENSÕES 20X20 CM APLICADAS A MEIA ALTURA DAS PAREDES. AF_02/2023_PE</v>
          </cell>
        </row>
        <row r="7508">
          <cell r="A7508">
            <v>104614</v>
          </cell>
          <cell r="B7508" t="str">
            <v>REVESTIMENTO CERÂMICO PARA PAREDES INTERNAS COM PLACAS TIPO ESMALTADA DE DIMENSÕES 20X20 CM APLICADAS EM DIAGONAL, A MEIA ALTURA DAS PAREDES. AF_02/2023_PE</v>
          </cell>
        </row>
        <row r="7509">
          <cell r="A7509">
            <v>104613</v>
          </cell>
          <cell r="B7509" t="str">
            <v>REVESTIMENTO CERÂMICO PARA PAREDES INTERNAS COM PLACAS TIPO ESMALTADA DE DIMENSÕES 20X20 CM APLICADAS EM DIAGONAL, NA ALTURA INTEIRA DAS PAREDES. AF_02/2023_PE</v>
          </cell>
        </row>
        <row r="7510">
          <cell r="A7510">
            <v>87265</v>
          </cell>
          <cell r="B7510" t="str">
            <v>REVESTIMENTO CERÂMICO PARA PAREDES INTERNAS COM PLACAS TIPO ESMALTADA DE DIMENSÕES 20X20 CM APLICADAS NA ALTURA INTEIRA DAS PAREDES. AF_02/2023_PE</v>
          </cell>
        </row>
        <row r="7511">
          <cell r="A7511">
            <v>87271</v>
          </cell>
          <cell r="B7511" t="str">
            <v>REVESTIMENTO CERÂMICO PARA PAREDES INTERNAS COM PLACAS TIPO ESMALTADA DE DIMENSÕES 25X35 CM APLICADAS A MEIA ALTURA DAS PAREDES. AF_02/2023_PE</v>
          </cell>
        </row>
        <row r="7512">
          <cell r="A7512">
            <v>87269</v>
          </cell>
          <cell r="B7512" t="str">
            <v>REVESTIMENTO CERÂMICO PARA PAREDES INTERNAS COM PLACAS TIPO ESMALTADA DE DIMENSÕES 25X35 CM APLICADAS NA ALTURA INTEIRA DAS PAREDES. AF_02/2023_PE</v>
          </cell>
        </row>
        <row r="7513">
          <cell r="A7513">
            <v>87275</v>
          </cell>
          <cell r="B7513" t="str">
            <v>REVESTIMENTO CERÂMICO PARA PAREDES INTERNAS COM PLACAS TIPO ESMALTADA DE DIMENSÕES 33X45 CM APLICADAS A MEIA ALTURA DAS PAREDES. AF_02/2023_PE</v>
          </cell>
        </row>
        <row r="7514">
          <cell r="A7514">
            <v>87273</v>
          </cell>
          <cell r="B7514" t="str">
            <v>REVESTIMENTO CERÂMICO PARA PAREDES INTERNAS COM PLACAS TIPO ESMALTADA DE DIMENSÕES 33X45 CM APLICADAS NA ALTURA INTEIRA DAS PAREDES. AF_02/2023_PE</v>
          </cell>
        </row>
        <row r="7515">
          <cell r="A7515">
            <v>104612</v>
          </cell>
          <cell r="B7515" t="str">
            <v>REVESTIMENTO CERÂMICO PARA PAREDES INTERNAS COM PLACAS TIPO ESMALTADA DE DIMENSÕES 60X60 CM APLICADAS A MEIA ALTURA DAS PAREDES. AF_02/2023_PE</v>
          </cell>
        </row>
        <row r="7516">
          <cell r="A7516">
            <v>104611</v>
          </cell>
          <cell r="B7516" t="str">
            <v>REVESTIMENTO CERÂMICO PARA PAREDES INTERNAS COM PLACAS TIPO ESMALTADA DE DIMENSÕES 60X60 CM APLICADAS NA ALTURA INTEIRA DAS PAREDES. AF_02/2023_PE</v>
          </cell>
        </row>
        <row r="7517">
          <cell r="A7517">
            <v>104618</v>
          </cell>
          <cell r="B7517" t="str">
            <v>REVESTIMENTO CERÂMICO PARA PAREDES INTERNAS COM PLACAS TIPO PASTILHA DE DIMENSÕES 2,5 X 2,5 CM (PLACAS DE 30 X 30 CM) CM APLICADAS A MEIA ALTURA DAS PAREDES. AF_02/2023</v>
          </cell>
        </row>
        <row r="7518">
          <cell r="A7518">
            <v>104616</v>
          </cell>
          <cell r="B7518" t="str">
            <v>REVESTIMENTO CERÂMICO PARA PAREDES INTERNAS COM PLACAS TIPO PASTILHA DE DIMENSÕES 2,5 X 2,5 CM (PLACAS DE 30 X 30 CM) CM APLICADAS NA ALTURA INTEIRA DAS PAREDES. AF_02/2023</v>
          </cell>
        </row>
        <row r="7519">
          <cell r="A7519">
            <v>104617</v>
          </cell>
          <cell r="B7519" t="str">
            <v>REVESTIMENTO CERÂMICO PARA PAREDES INTERNAS COM PLACAS TIPO PASTILHA DE DIMENSÕES 5 X 5 CM (PLACAS DE 30 X 30 CM) CM APLICADAS A MEIA ALTURA DAS PAREDES. AF_02/2023</v>
          </cell>
        </row>
        <row r="7520">
          <cell r="A7520">
            <v>104615</v>
          </cell>
          <cell r="B7520" t="str">
            <v>REVESTIMENTO CERÂMICO PARA PAREDES INTERNAS COM PLACAS TIPO PASTILHA DE DIMENSÕES 5 X 5 CM (PLACAS DE 30 X 30 CM) CM APLICADAS NA ALTURA INTEIRA DAS PAREDES. AF_02/2023</v>
          </cell>
        </row>
        <row r="7521">
          <cell r="A7521">
            <v>87247</v>
          </cell>
          <cell r="B7521" t="str">
            <v>REVESTIMENTO CERÂMICO PARA PISO COM PLACAS TIPO ESMALTADA DE DIMENSÕES 35X35 CM APLICADA EM AMBIENTES DE ÁREA ENTRE 5 M2 E 10 M2. AF_02/2023_PE</v>
          </cell>
        </row>
        <row r="7522">
          <cell r="A7522">
            <v>87248</v>
          </cell>
          <cell r="B7522" t="str">
            <v>REVESTIMENTO CERÂMICO PARA PISO COM PLACAS TIPO ESMALTADA DE DIMENSÕES 35X35 CM APLICADA EM AMBIENTES DE ÁREA MAIOR QUE 10 M2. AF_02/2023_PE</v>
          </cell>
        </row>
        <row r="7523">
          <cell r="A7523">
            <v>87246</v>
          </cell>
          <cell r="B7523" t="str">
            <v>REVESTIMENTO CERÂMICO PARA PISO COM PLACAS TIPO ESMALTADA DE DIMENSÕES 35X35 CM APLICADA EM AMBIENTES DE ÁREA MENOR QUE 5 M2. AF_02/2023_PE</v>
          </cell>
        </row>
        <row r="7524">
          <cell r="A7524">
            <v>104601</v>
          </cell>
          <cell r="B7524" t="str">
            <v>REVESTIMENTO CERÂMICO PARA PISO COM PLACAS TIPO ESMALTADA DE DIMENSÕES 35X35 CM APLICADA EM DIAGONAL EM AMBIENTES DE ÁREA ENTRE 5 M² E 10 M². AF_02/2023_PE</v>
          </cell>
        </row>
        <row r="7525">
          <cell r="A7525">
            <v>104603</v>
          </cell>
          <cell r="B7525" t="str">
            <v>REVESTIMENTO CERÂMICO PARA PISO COM PLACAS TIPO ESMALTADA DE DIMENSÕES 35X35 CM APLICADA EM DIAGONAL EM AMBIENTES DE ÁREA MAIOR QUE 10 M². AF_02/2023_PE</v>
          </cell>
        </row>
        <row r="7526">
          <cell r="A7526">
            <v>104599</v>
          </cell>
          <cell r="B7526" t="str">
            <v>REVESTIMENTO CERÂMICO PARA PISO COM PLACAS TIPO ESMALTADA DE DIMENSÕES 35X35 CM APLICADA EM DIAGONAL EM AMBIENTES DE ÁREA MENOR QUE 5 M². AF_02/2023_PE</v>
          </cell>
        </row>
        <row r="7527">
          <cell r="A7527">
            <v>87250</v>
          </cell>
          <cell r="B7527" t="str">
            <v>REVESTIMENTO CERÂMICO PARA PISO COM PLACAS TIPO ESMALTADA DE DIMENSÕES 45X45 CM APLICADA EM AMBIENTES DE ÁREA ENTRE 5 M2 E 10 M2. AF_02/2023_PE</v>
          </cell>
        </row>
        <row r="7528">
          <cell r="A7528">
            <v>87251</v>
          </cell>
          <cell r="B7528" t="str">
            <v>REVESTIMENTO CERÂMICO PARA PISO COM PLACAS TIPO ESMALTADA DE DIMENSÕES 45X45 CM APLICADA EM AMBIENTES DE ÁREA MAIOR QUE 10 M2. AF_02/2023_PE</v>
          </cell>
        </row>
        <row r="7529">
          <cell r="A7529">
            <v>87249</v>
          </cell>
          <cell r="B7529" t="str">
            <v>REVESTIMENTO CERÂMICO PARA PISO COM PLACAS TIPO ESMALTADA DE DIMENSÕES 45X45 CM APLICADA EM AMBIENTES DE ÁREA MENOR QUE 5 M2. AF_02/2023_PE</v>
          </cell>
        </row>
        <row r="7530">
          <cell r="A7530">
            <v>104606</v>
          </cell>
          <cell r="B7530" t="str">
            <v>REVESTIMENTO CERÂMICO PARA PISO COM PLACAS TIPO ESMALTADA DE DIMENSÕES 45X45 CM APLICADA EM DIAGONAL EM AMBIENTES DE ÁREA ENTRE 5 M² E 10 M². AF_02/2023_PE</v>
          </cell>
        </row>
        <row r="7531">
          <cell r="A7531">
            <v>104607</v>
          </cell>
          <cell r="B7531" t="str">
            <v>REVESTIMENTO CERÂMICO PARA PISO COM PLACAS TIPO ESMALTADA DE DIMENSÕES 45X45 CM APLICADA EM DIAGONAL EM AMBIENTES DE ÁREA MAIOR QUE 10 M². AF_02/2023_PE</v>
          </cell>
        </row>
        <row r="7532">
          <cell r="A7532">
            <v>104605</v>
          </cell>
          <cell r="B7532" t="str">
            <v>REVESTIMENTO CERÂMICO PARA PISO COM PLACAS TIPO ESMALTADA DE DIMENSÕES 45X45 CM APLICADA EM DIAGONAL EM AMBIENTES DE ÁREA MENOR QUE 5 M². AF_02/2023_PE</v>
          </cell>
        </row>
        <row r="7533">
          <cell r="A7533">
            <v>87256</v>
          </cell>
          <cell r="B7533" t="str">
            <v>REVESTIMENTO CERÂMICO PARA PISO COM PLACAS TIPO ESMALTADA DE DIMENSÕES 60X60 CM APLICADA EM AMBIENTES DE ÁREA ENTRE 5 M2 E 10 M2. AF_02/2023_PE</v>
          </cell>
        </row>
        <row r="7534">
          <cell r="A7534">
            <v>87257</v>
          </cell>
          <cell r="B7534" t="str">
            <v>REVESTIMENTO CERÂMICO PARA PISO COM PLACAS TIPO ESMALTADA DE DIMENSÕES 60X60 CM APLICADA EM AMBIENTES DE ÁREA MAIOR QUE 10 M2. AF_02/2023_PE</v>
          </cell>
        </row>
        <row r="7535">
          <cell r="A7535">
            <v>87255</v>
          </cell>
          <cell r="B7535" t="str">
            <v>REVESTIMENTO CERÂMICO PARA PISO COM PLACAS TIPO ESMALTADA DE DIMENSÕES 60X60 CM APLICADA EM AMBIENTES DE ÁREA MENOR QUE 5 M2. AF_02/2023_PE</v>
          </cell>
        </row>
        <row r="7536">
          <cell r="A7536">
            <v>104594</v>
          </cell>
          <cell r="B7536" t="str">
            <v>REVESTIMENTO CERÂMICO PARA PISO COM PLACAS TIPO ESMALTADA DE DIMENSÕES 80X80 CM APLICADA EM AMBIENTES DE ÁREA ENTRE 5 M² E 10 M². AF_02/2023_PE</v>
          </cell>
        </row>
        <row r="7537">
          <cell r="A7537">
            <v>104595</v>
          </cell>
          <cell r="B7537" t="str">
            <v>REVESTIMENTO CERÂMICO PARA PISO COM PLACAS TIPO ESMALTADA DE DIMENSÕES 80X80 CM APLICADA EM AMBIENTES DE ÁREA MAIOR QUE 10 M². AF_02/2023_PE</v>
          </cell>
        </row>
        <row r="7538">
          <cell r="A7538">
            <v>104593</v>
          </cell>
          <cell r="B7538" t="str">
            <v>REVESTIMENTO CERÂMICO PARA PISO COM PLACAS TIPO ESMALTADA DE DIMENSÕES 80X80 CM APLICADA EM AMBIENTES DE ÁREA MENOR QUE 5 M². AF_02/2023_PE</v>
          </cell>
        </row>
        <row r="7539">
          <cell r="A7539">
            <v>87262</v>
          </cell>
          <cell r="B7539" t="str">
            <v>REVESTIMENTO CERÂMICO PARA PISO COM PLACAS TIPO PORCELANATO DE DIMENSÕES 60X60 CM APLICADA EM AMBIENTES DE ÁREA ENTRE 5 M² E 10 M². AF_02/2023_PE</v>
          </cell>
        </row>
        <row r="7540">
          <cell r="A7540">
            <v>87263</v>
          </cell>
          <cell r="B7540" t="str">
            <v>REVESTIMENTO CERÂMICO PARA PISO COM PLACAS TIPO PORCELANATO DE DIMENSÕES 60X60 CM APLICADA EM AMBIENTES DE ÁREA MAIOR QUE 10 M². AF_02/2023_PE</v>
          </cell>
        </row>
        <row r="7541">
          <cell r="A7541">
            <v>87261</v>
          </cell>
          <cell r="B7541" t="str">
            <v>REVESTIMENTO CERÂMICO PARA PISO COM PLACAS TIPO PORCELANATO DE DIMENSÕES 60X60 CM APLICADA EM AMBIENTES DE ÁREA MENOR QUE 5 M². AF_02/2023_PE</v>
          </cell>
        </row>
        <row r="7542">
          <cell r="A7542">
            <v>104597</v>
          </cell>
          <cell r="B7542" t="str">
            <v>REVESTIMENTO CERÂMICO PARA PISO COM PLACAS TIPO PORCELANATO DE DIMENSÕES 80X80 CM APLICADA EM AMBIENTES DE ÁREA ENTRE 5 M² E 10 M². AF_02/2023_PE</v>
          </cell>
        </row>
        <row r="7543">
          <cell r="A7543">
            <v>104598</v>
          </cell>
          <cell r="B7543" t="str">
            <v>REVESTIMENTO CERÂMICO PARA PISO COM PLACAS TIPO PORCELANATO DE DIMENSÕES 80X80 CM APLICADA EM AMBIENTES DE ÁREA MAIOR QUE 10 M². AF_02/2023_PE</v>
          </cell>
        </row>
        <row r="7544">
          <cell r="A7544">
            <v>104596</v>
          </cell>
          <cell r="B7544" t="str">
            <v>REVESTIMENTO CERÂMICO PARA PISO COM PLACAS TIPO PORCELANATO DE DIMENSÕES 80X80 CM APLICADA EM AMBIENTES DE ÁREA MENOR QUE 5 M². AF_02/2023_PE</v>
          </cell>
        </row>
        <row r="7545">
          <cell r="A7545">
            <v>88648</v>
          </cell>
          <cell r="B7545" t="str">
            <v>RODAPÉ CERÂMICO DE 7CM DE ALTURA COM PLACAS TIPO ESMALTADA DE DIMENSÕES 35X35CM. AF_02/2023</v>
          </cell>
        </row>
        <row r="7546">
          <cell r="A7546">
            <v>88649</v>
          </cell>
          <cell r="B7546" t="str">
            <v>RODAPÉ CERÂMICO DE 7CM DE ALTURA COM PLACAS TIPO ESMALTADA DE DIMENSÕES 45X45CM. AF_02/2023</v>
          </cell>
        </row>
        <row r="7547">
          <cell r="A7547">
            <v>88650</v>
          </cell>
          <cell r="B7547" t="str">
            <v>RODAPÉ CERÂMICO DE 7CM DE ALTURA COM PLACAS TIPO ESMALTADA DE DIMENSÕES 60X60CM. AF_02/2023</v>
          </cell>
        </row>
        <row r="7548">
          <cell r="A7548">
            <v>104619</v>
          </cell>
          <cell r="B7548" t="str">
            <v>RODAPÉ CERÂMICO DE 7CM DE ALTURA COM PLACAS TIPO ESMALTADA DE DIMENSÕES 80X80CM. AF_02/2023</v>
          </cell>
        </row>
        <row r="7549">
          <cell r="A7549">
            <v>103689</v>
          </cell>
          <cell r="B7549" t="str">
            <v>FORNECIMENTO E INSTALAÇÃO DE PLACA DE OBRA COM CHAPA GALVANIZADA E ESTRUTURA DE MADEIRA. AF_03/2022_PS</v>
          </cell>
        </row>
        <row r="7550">
          <cell r="A7550">
            <v>103696</v>
          </cell>
          <cell r="B7550" t="str">
            <v>FORNECIMENTO E INSTALAÇÃO DE SUPORTE DE MADEIRA PARA PLACAS DE SINALIZAÇÃO EM CONCRETO, COM H= DE 2,5 M E SEÇÃO DE 7,5 X 7,5 CM. AF_03/2022</v>
          </cell>
        </row>
        <row r="7551">
          <cell r="A7551">
            <v>103697</v>
          </cell>
          <cell r="B7551" t="str">
            <v>FORNECIMENTO E INSTALAÇÃO DE SUPORTE DE MADEIRA PARA PLACAS DE SINALIZAÇÃO, EM BASE DE CONCRETO, COM H= DE 2,0 M E SEÇÃO DE 7,5 X 7,5 CM. AF_03/2022</v>
          </cell>
        </row>
        <row r="7552">
          <cell r="A7552">
            <v>103695</v>
          </cell>
          <cell r="B7552" t="str">
            <v>FORNECIMENTO E INSTALAÇÃO DE SUPORTE DE MADEIRA PARA PLACAS DE SINALIZAÇÃO, EM SOLO, COM H= DE 2,0 M E SEÇÃO DE 7,5 X 7,5 CM. AF_03/2022</v>
          </cell>
        </row>
        <row r="7553">
          <cell r="A7553">
            <v>103694</v>
          </cell>
          <cell r="B7553" t="str">
            <v>FORNECIMENTO E INSTALAÇÃO DE SUPORTE DE MADEIRA PARA PLACAS DE SINALIZAÇÃO, EM SOLO, COM H= DE 2,5 M E SEÇÃO DE 7,5 X 7,5 CM. AF_03/2022</v>
          </cell>
        </row>
        <row r="7554">
          <cell r="A7554">
            <v>96987</v>
          </cell>
          <cell r="B7554" t="str">
            <v>BASE METÁLICA PARA MASTRO 1 ½" PARA SPDA - FORNECIMENTO E INSTALAÇÃO. AF_08/2023</v>
          </cell>
        </row>
        <row r="7555">
          <cell r="A7555">
            <v>96989</v>
          </cell>
          <cell r="B7555" t="str">
            <v>CAPTOR TIPO FRANKLIN PARA SPDA - FORNECIMENTO E INSTALAÇÃO. AF_08/2023</v>
          </cell>
        </row>
        <row r="7556">
          <cell r="A7556">
            <v>104749</v>
          </cell>
          <cell r="B7556" t="str">
            <v>CONECTOR GRAMPO METÁLICO TIPO OLHAL, PARA SPDA, PARA HASTE DE ATERRAMENTO DE 3/4'' E CABOS DE 10 A 50 MM2 - FORNECIMENTO E INSTALAÇÃO. AF_08/2023</v>
          </cell>
        </row>
        <row r="7557">
          <cell r="A7557">
            <v>104750</v>
          </cell>
          <cell r="B7557" t="str">
            <v>CONECTOR GRAMPO METÁLICO TIPO OLHAL, PARA SPDA, PARA HASTE DE ATERRAMENTO DE 5/8'' E CABOS DE 10 A 50 MM2 - FORNECIMENTO E INSTALAÇÃO. AF_08/2023</v>
          </cell>
        </row>
        <row r="7558">
          <cell r="A7558">
            <v>104751</v>
          </cell>
          <cell r="B7558" t="str">
            <v>CONECTOR GRAMPO PARALELO METÁLICO, PARA SPDA, PARA CABOS DE 6 A 50 MM2 - FORNECIMENTO E INSTALAÇÃO. AF_08/2023</v>
          </cell>
        </row>
        <row r="7559">
          <cell r="A7559">
            <v>104752</v>
          </cell>
          <cell r="B7559" t="str">
            <v>CONECTOR SPLIT-BOLT, PARA SPDA, PARA CABOS ATÉ 35 MM2 - FORNECIMENTO E INSTALAÇÃO. AF_08/2023</v>
          </cell>
        </row>
        <row r="7560">
          <cell r="A7560">
            <v>104753</v>
          </cell>
          <cell r="B7560" t="str">
            <v>CONECTOR SPLIT-BOLT, PARA SPDA, PARA CABOS ATÉ 50 MM2 - FORNECIMENTO E INSTALAÇÃO. AF_08/2023</v>
          </cell>
        </row>
        <row r="7561">
          <cell r="A7561">
            <v>104754</v>
          </cell>
          <cell r="B7561" t="str">
            <v>CONECTOR SPLIT-BOLT, PARA SPDA, PARA CABOS ATÉ 70 MM2 - FORNECIMENTO E INSTALAÇÃO. AF_08/2023</v>
          </cell>
        </row>
        <row r="7562">
          <cell r="A7562">
            <v>104755</v>
          </cell>
          <cell r="B7562" t="str">
            <v>CONECTOR SPLIT-BOLT, PARA SPDA, PARA CABOS ATÉ 95 MM2 - FORNECIMENTO E INSTALAÇÃO. AF_08/2023</v>
          </cell>
        </row>
        <row r="7563">
          <cell r="A7563">
            <v>96973</v>
          </cell>
          <cell r="B7563" t="str">
            <v>CORDOALHA DE COBRE NU 35 MM², NÃO ENTERRADA, COM ISOLADOR - FORNECIMENTO E INSTALAÇÃO. AF_08/2023</v>
          </cell>
        </row>
        <row r="7564">
          <cell r="A7564">
            <v>96977</v>
          </cell>
          <cell r="B7564" t="str">
            <v>CORDOALHA DE COBRE NU 50 MM², ENTERRADA - FORNECIMENTO E INSTALAÇÃO. AF_08/2023</v>
          </cell>
        </row>
        <row r="7565">
          <cell r="A7565">
            <v>96974</v>
          </cell>
          <cell r="B7565" t="str">
            <v>CORDOALHA DE COBRE NU 50 MM², NÃO ENTERRADA, COM ISOLADOR - FORNECIMENTO E INSTALAÇÃO. AF_08/2023</v>
          </cell>
        </row>
        <row r="7566">
          <cell r="A7566">
            <v>96978</v>
          </cell>
          <cell r="B7566" t="str">
            <v>CORDOALHA DE COBRE NU 70 MM², ENTERRADA - FORNECIMENTO E INSTALAÇÃO. AF_08/2023</v>
          </cell>
        </row>
        <row r="7567">
          <cell r="A7567">
            <v>96975</v>
          </cell>
          <cell r="B7567" t="str">
            <v>CORDOALHA DE COBRE NU 70 MM², NÃO ENTERRADA, COM ISOLADOR - FORNECIMENTO E INSTALAÇÃO. AF_08/2023</v>
          </cell>
        </row>
        <row r="7568">
          <cell r="A7568">
            <v>96979</v>
          </cell>
          <cell r="B7568" t="str">
            <v>CORDOALHA DE COBRE NU 95 MM², ENTERRADA - FORNECIMENTO E INSTALAÇÃO. AF_08/2023</v>
          </cell>
        </row>
        <row r="7569">
          <cell r="A7569">
            <v>96976</v>
          </cell>
          <cell r="B7569" t="str">
            <v>CORDOALHA DE COBRE NU 95 MM², NÃO ENTERRADA, COM ISOLADOR - FORNECIMENTO E INSTALAÇÃO. AF_08/2023</v>
          </cell>
        </row>
        <row r="7570">
          <cell r="A7570">
            <v>96984</v>
          </cell>
          <cell r="B7570" t="str">
            <v>ELETRODUTO PVC RÍGIDO, DIÂMETRO 40MM, COM 3 METROS, PARA SPDA - FORNECIMENTO E INSTALAÇÃO. AF_08/2023</v>
          </cell>
        </row>
        <row r="7571">
          <cell r="A7571">
            <v>96986</v>
          </cell>
          <cell r="B7571" t="str">
            <v>HASTE DE ATERRAMENTO, DIÂMETRO 3/4", COM 3 METROS - FORNECIMENTO E INSTALAÇÃO. AF_08/2023</v>
          </cell>
        </row>
        <row r="7572">
          <cell r="A7572">
            <v>96985</v>
          </cell>
          <cell r="B7572" t="str">
            <v>HASTE DE ATERRAMENTO, DIÂMETRO 5/8", COM 3 METROS - FORNECIMENTO E INSTALAÇÃO. AF_08/2023</v>
          </cell>
        </row>
        <row r="7573">
          <cell r="A7573">
            <v>96988</v>
          </cell>
          <cell r="B7573" t="str">
            <v>MASTRO 1 ½", COM 3 METROS, PARA SPDA - FORNECIMENTO E INSTALAÇÃO. AF_08/2023</v>
          </cell>
        </row>
        <row r="7574">
          <cell r="A7574">
            <v>104746</v>
          </cell>
          <cell r="B7574" t="str">
            <v>MINI CAPTOR PARA SPDA - FORNECIMENTO E INSTALAÇÃO. AF_08/2023</v>
          </cell>
        </row>
        <row r="7575">
          <cell r="A7575">
            <v>98463</v>
          </cell>
          <cell r="B7575" t="str">
            <v>SUPORTE ISOLADOR PARA FIXAÇÃO DA CORDOALHA DE COBRE EM ALVENARIA OU CONCRETO - FORNECIMENTO E INSTALAÇÃO. AF_08/2023</v>
          </cell>
        </row>
        <row r="7576">
          <cell r="A7576">
            <v>95676</v>
          </cell>
          <cell r="B7576" t="str">
            <v>CAIXA EM CONCRETO PRÉ-MOLDADO PARA ABRIGO DE HIDRÔMETRO COM DN 20 MM - FORNECIMENTO E INSTALAÇÃO. AF_03/2024</v>
          </cell>
        </row>
        <row r="7577">
          <cell r="A7577">
            <v>105135</v>
          </cell>
          <cell r="B7577" t="str">
            <v>HIDRÔMETRO DN 1 1/2", 20 M³/H - FORNECIMENTO E INSTALAÇÃO. AF_03/2024</v>
          </cell>
        </row>
        <row r="7578">
          <cell r="A7578">
            <v>104998</v>
          </cell>
          <cell r="B7578" t="str">
            <v>HIDRÔMETRO DN 1", 10 M³/H - FORNECIMENTO E INSTALAÇÃO. AF_03/2024</v>
          </cell>
        </row>
        <row r="7579">
          <cell r="A7579">
            <v>104997</v>
          </cell>
          <cell r="B7579" t="str">
            <v>HIDRÔMETRO DN 1", 7 M³/H - FORNECIMENTO E INSTALAÇÃO. AF_03/2024</v>
          </cell>
        </row>
        <row r="7580">
          <cell r="A7580">
            <v>95673</v>
          </cell>
          <cell r="B7580" t="str">
            <v>HIDRÔMETRO DN 1/2", 1,5 M3/H - FORNECIMENTO E INSTALAÇÃO. AF_03/2024</v>
          </cell>
        </row>
        <row r="7581">
          <cell r="A7581">
            <v>95674</v>
          </cell>
          <cell r="B7581" t="str">
            <v>HIDRÔMETRO DN 1/2", 3,0 M3/H - FORNECIMENTO E INSTALAÇÃO. AF_03/2024</v>
          </cell>
        </row>
        <row r="7582">
          <cell r="A7582">
            <v>104992</v>
          </cell>
          <cell r="B7582" t="str">
            <v>HIDRÔMETRO DN 2", 30 M³/H - FORNECIMENTO E INSTALAÇÃO. AF_03/2024</v>
          </cell>
        </row>
        <row r="7583">
          <cell r="A7583">
            <v>95675</v>
          </cell>
          <cell r="B7583" t="str">
            <v>HIDRÔMETRO DN 3/4", 5,0 M3/H - FORNECIMENTO E INSTALAÇÃO. AF_03/2024</v>
          </cell>
        </row>
        <row r="7584">
          <cell r="A7584">
            <v>95648</v>
          </cell>
          <cell r="B7584" t="str">
            <v>KIT CAVALETE PARA MEDIÇÃO DE ÁGUA - ENTRADA INDIVIDUALIZADA, EM CPVC DN 28 MM (1"), PARA 1 MEDIDOR - FORNECIMENTO E INSTALAÇÃO (EXCLUSIVE HIDRÔMETRO). AF_03/2024</v>
          </cell>
        </row>
        <row r="7585">
          <cell r="A7585">
            <v>95649</v>
          </cell>
          <cell r="B7585" t="str">
            <v>KIT CAVALETE PARA MEDIÇÃO DE ÁGUA - ENTRADA INDIVIDUALIZADA, EM CPVC DN 28 MM (1"), PARA 2 MEDIDORES - FORNECIMENTO E INSTALAÇÃO (EXCLUSIVE HIDRÔMETRO). AF_03/2024</v>
          </cell>
        </row>
        <row r="7586">
          <cell r="A7586">
            <v>95650</v>
          </cell>
          <cell r="B7586" t="str">
            <v>KIT CAVALETE PARA MEDIÇÃO DE ÁGUA - ENTRADA INDIVIDUALIZADA, EM CPVC DN 28 MM (1"), PARA 3 MEDIDORES - FORNECIMENTO E INSTALAÇÃO (EXCLUSIVE HIDRÔMETRO). AF_03/2024</v>
          </cell>
        </row>
        <row r="7587">
          <cell r="A7587">
            <v>95651</v>
          </cell>
          <cell r="B7587" t="str">
            <v>KIT CAVALETE PARA MEDIÇÃO DE ÁGUA - ENTRADA INDIVIDUALIZADA, EM CPVC DN 28 MM (1"), PARA 4 MEDIDORES - FORNECIMENTO E INSTALAÇÃO (EXCLUSIVE HIDRÔMETRO). AF_03/2024</v>
          </cell>
        </row>
        <row r="7588">
          <cell r="A7588">
            <v>95652</v>
          </cell>
          <cell r="B7588" t="str">
            <v>KIT CAVALETE PARA MEDIÇÃO DE ÁGUA - ENTRADA INDIVIDUALIZADA, EM CPVC DN 35 MM (1 1/4"), PARA 1 MEDIDOR - FORNECIMENTO E INSTALAÇÃO (EXCLUSIVE HIDRÔMETRO). AF_03/2024</v>
          </cell>
        </row>
        <row r="7589">
          <cell r="A7589">
            <v>95653</v>
          </cell>
          <cell r="B7589" t="str">
            <v>KIT CAVALETE PARA MEDIÇÃO DE ÁGUA - ENTRADA INDIVIDUALIZADA, EM CPVC DN 35 MM (1 1/4"), PARA 2 MEDIDORES - FORNECIMENTO E INSTALAÇÃO (EXCLUSIVE HIDRÔMETRO). AF_03/2024</v>
          </cell>
        </row>
        <row r="7590">
          <cell r="A7590">
            <v>95654</v>
          </cell>
          <cell r="B7590" t="str">
            <v>KIT CAVALETE PARA MEDIÇÃO DE ÁGUA - ENTRADA INDIVIDUALIZADA, EM CPVC DN 35 MM (1 1/4"), PARA 3 MEDIDORES - FORNECIMENTO E INSTALAÇÃO (EXCLUSIVE HIDRÔMETRO). AF_03/2024</v>
          </cell>
        </row>
        <row r="7591">
          <cell r="A7591">
            <v>95655</v>
          </cell>
          <cell r="B7591" t="str">
            <v>KIT CAVALETE PARA MEDIÇÃO DE ÁGUA - ENTRADA INDIVIDUALIZADA, EM CPVC DN 35 MM (1 1/4"), PARA 4 MEDIDORES - FORNECIMENTO E INSTALAÇÃO (EXCLUSIVE HIDRÔMETRO). AF_03/2024</v>
          </cell>
        </row>
        <row r="7592">
          <cell r="A7592">
            <v>95657</v>
          </cell>
          <cell r="B7592" t="str">
            <v>KIT CAVALETE PARA MEDIÇÃO DE ÁGUA - ENTRADA INDIVIDUALIZADA, EM PPR PN20 DN 25 MM (3/4") PARA 1 MEDIDOR - FORNECIMENTO E INSTALAÇÃO (EXCLUSIVE HIDRÔMETRO). AF_03/2024</v>
          </cell>
        </row>
        <row r="7593">
          <cell r="A7593">
            <v>95658</v>
          </cell>
          <cell r="B7593" t="str">
            <v>KIT CAVALETE PARA MEDIÇÃO DE ÁGUA - ENTRADA INDIVIDUALIZADA, EM PPR PN20 DN 25 MM (3/4") PARA 2 MEDIDORES - FORNECIMENTO E INSTALAÇÃO (EXCLUSIVE HIDRÔMETRO). AF_03/2024</v>
          </cell>
        </row>
        <row r="7594">
          <cell r="A7594">
            <v>95659</v>
          </cell>
          <cell r="B7594" t="str">
            <v>KIT CAVALETE PARA MEDIÇÃO DE ÁGUA - ENTRADA INDIVIDUALIZADA, EM PPR PN20 DN 25 MM (3/4") PARA 3 MEDIDORES - FORNECIMENTO E INSTALAÇÃO (EXCLUSIVE HIDRÔMETRO). AF_03/2024</v>
          </cell>
        </row>
        <row r="7595">
          <cell r="A7595">
            <v>95660</v>
          </cell>
          <cell r="B7595" t="str">
            <v>KIT CAVALETE PARA MEDIÇÃO DE ÁGUA - ENTRADA INDIVIDUALIZADA, EM PPR PN20 DN 25 MM (3/4") PARA 4 MEDIDORES - FORNECIMENTO E INSTALAÇÃO (EXCLUSIVE HIDRÔMETRO). AF_03/2024</v>
          </cell>
        </row>
        <row r="7596">
          <cell r="A7596">
            <v>95661</v>
          </cell>
          <cell r="B7596" t="str">
            <v>KIT CAVALETE PARA MEDIÇÃO DE ÁGUA - ENTRADA INDIVIDUALIZADA, EM PPR PN20 DN 32 MM (1") PARA 1 MEDIDOR - FORNECIMENTO E INSTALAÇÃO (EXCLUSIVE HIDRÔMETRO). AF_03/2024</v>
          </cell>
        </row>
        <row r="7597">
          <cell r="A7597">
            <v>95662</v>
          </cell>
          <cell r="B7597" t="str">
            <v>KIT CAVALETE PARA MEDIÇÃO DE ÁGUA - ENTRADA INDIVIDUALIZADA, EM PPR PN20 DN 32 MM (1") PARA 2 MEDIDORES - FORNECIMENTO E INSTALAÇÃO (EXCLUSIVE HIDRÔMETRO). AF_03/2024</v>
          </cell>
        </row>
        <row r="7598">
          <cell r="A7598">
            <v>95663</v>
          </cell>
          <cell r="B7598" t="str">
            <v>KIT CAVALETE PARA MEDIÇÃO DE ÁGUA - ENTRADA INDIVIDUALIZADA, EM PPR PN20 DN 32 MM (1") PARA 3 MEDIDORES - FORNECIMENTO E INSTALAÇÃO (EXCLUSIVE HIDRÔMETRO). AF_03/2024</v>
          </cell>
        </row>
        <row r="7599">
          <cell r="A7599">
            <v>95664</v>
          </cell>
          <cell r="B7599" t="str">
            <v>KIT CAVALETE PARA MEDIÇÃO DE ÁGUA - ENTRADA INDIVIDUALIZADA, EM PPR PN20 DN 32 MM (1") PARA 4 MEDIDORES - FORNECIMENTO E INSTALAÇÃO (EXCLUSIVE HIDRÔMETRO). AF_03/2024</v>
          </cell>
        </row>
        <row r="7600">
          <cell r="A7600">
            <v>95665</v>
          </cell>
          <cell r="B7600" t="str">
            <v>KIT CAVALETE PARA MEDIÇÃO DE ÁGUA - ENTRADA INDIVIDUALIZADA, EM PPR PN25 DN 25 MM (3/4") PARA 1 MEDIDOR - FORNECIMENTO E INSTALAÇÃO (EXCLUSIVE HIDRÔMETRO). AF_03/2024</v>
          </cell>
        </row>
        <row r="7601">
          <cell r="A7601">
            <v>95666</v>
          </cell>
          <cell r="B7601" t="str">
            <v>KIT CAVALETE PARA MEDIÇÃO DE ÁGUA - ENTRADA INDIVIDUALIZADA, EM PPR PN25 DN 25 MM (3/4") PARA 2 MEDIDORES - FORNECIMENTO E INSTALAÇÃO (EXCLUSIVE HIDRÔMETRO). AF_03/2024</v>
          </cell>
        </row>
        <row r="7602">
          <cell r="A7602">
            <v>95667</v>
          </cell>
          <cell r="B7602" t="str">
            <v>KIT CAVALETE PARA MEDIÇÃO DE ÁGUA - ENTRADA INDIVIDUALIZADA, EM PPR PN25 DN 25 MM (3/4") PARA 3 MEDIDORES - FORNECIMENTO E INSTALAÇÃO (EXCLUSIVE HIDRÔMETRO). AF_03/2024</v>
          </cell>
        </row>
        <row r="7603">
          <cell r="A7603">
            <v>95668</v>
          </cell>
          <cell r="B7603" t="str">
            <v>KIT CAVALETE PARA MEDIÇÃO DE ÁGUA - ENTRADA INDIVIDUALIZADA, EM PPR PN25 DN 25 MM (3/4") PARA 4 MEDIDORES - FORNECIMENTO E INSTALAÇÃO (EXCLUSIVE HIDRÔMETRO). AF_03/2024</v>
          </cell>
        </row>
        <row r="7604">
          <cell r="A7604">
            <v>95669</v>
          </cell>
          <cell r="B7604" t="str">
            <v>KIT CAVALETE PARA MEDIÇÃO DE ÁGUA - ENTRADA INDIVIDUALIZADA, EM PPR PN25 DN 32 MM (1") PARA 1 MEDIDOR - FORNECIMENTO E INSTALAÇÃO (EXCLUSIVE HIDRÔMETRO). AF_03/2024</v>
          </cell>
        </row>
        <row r="7605">
          <cell r="A7605">
            <v>95670</v>
          </cell>
          <cell r="B7605" t="str">
            <v>KIT CAVALETE PARA MEDIÇÃO DE ÁGUA - ENTRADA INDIVIDUALIZADA, EM PPR PN25 DN 32 MM (1") PARA 2 MEDIDORES - FORNECIMENTO E INSTALAÇÃO (EXCLUSIVE HIDRÔMETRO). AF_03/2024</v>
          </cell>
        </row>
        <row r="7606">
          <cell r="A7606">
            <v>95671</v>
          </cell>
          <cell r="B7606" t="str">
            <v>KIT CAVALETE PARA MEDIÇÃO DE ÁGUA - ENTRADA INDIVIDUALIZADA, EM PPR PN25 DN 32 MM (1") PARA 3 MEDIDORES - FORNECIMENTO E INSTALAÇÃO (EXCLUSIVE HIDRÔMETRO). AF_03/2024</v>
          </cell>
        </row>
        <row r="7607">
          <cell r="A7607">
            <v>95672</v>
          </cell>
          <cell r="B7607" t="str">
            <v>KIT CAVALETE PARA MEDIÇÃO DE ÁGUA - ENTRADA INDIVIDUALIZADA, EM PPR PN25 DN 32 MM (1") PARA 4 MEDIDORES - FORNECIMENTO E INSTALAÇÃO (EXCLUSIVE HIDRÔMETRO). AF_03/2024</v>
          </cell>
        </row>
        <row r="7608">
          <cell r="A7608">
            <v>97741</v>
          </cell>
          <cell r="B7608" t="str">
            <v>KIT CAVALETE PARA MEDIÇÃO DE ÁGUA - ENTRADA INDIVIDUALIZADA, EM PVC 25 MM (3/4"), PARA 1 MEDIDOR - FORNECIMENTO E INSTALAÇÃO (EXCLUSIVE HIDRÔMETRO). AF_03/2024</v>
          </cell>
        </row>
        <row r="7609">
          <cell r="A7609">
            <v>95641</v>
          </cell>
          <cell r="B7609" t="str">
            <v>KIT CAVALETE PARA MEDIÇÃO DE ÁGUA - ENTRADA INDIVIDUALIZADA, EM PVC 25 MM (3/4"), PARA 2 MEDIDORES - FORNECIMENTO E INSTALAÇÃO (EXCLUSIVE HIDRÔMETRO). AF_03/2024</v>
          </cell>
        </row>
        <row r="7610">
          <cell r="A7610">
            <v>95642</v>
          </cell>
          <cell r="B7610" t="str">
            <v>KIT CAVALETE PARA MEDIÇÃO DE ÁGUA - ENTRADA INDIVIDUALIZADA, EM PVC 25 MM (3/4"), PARA 3 MEDIDORES - FORNECIMENTO E INSTALAÇÃO (EXCLUSIVE HIDRÔMETRO). AF_03/2024</v>
          </cell>
        </row>
        <row r="7611">
          <cell r="A7611">
            <v>95643</v>
          </cell>
          <cell r="B7611" t="str">
            <v>KIT CAVALETE PARA MEDIÇÃO DE ÁGUA - ENTRADA INDIVIDUALIZADA, EM PVC 25 MM (3/4"), PARA 4 MEDIDORES - FORNECIMENTO E INSTALAÇÃO (EXCLUSIVE HIDRÔMETRO). AF_03/2024</v>
          </cell>
        </row>
        <row r="7612">
          <cell r="A7612">
            <v>95644</v>
          </cell>
          <cell r="B7612" t="str">
            <v>KIT CAVALETE PARA MEDIÇÃO DE ÁGUA - ENTRADA INDIVIDUALIZADA, EM PVC 32 MM (1"), PARA 1 MEDIDOR - FORNECIMENTO E INSTALAÇÃO (EXCLUSIVE HIDRÔMETRO). AF_03/2024</v>
          </cell>
        </row>
        <row r="7613">
          <cell r="A7613">
            <v>95645</v>
          </cell>
          <cell r="B7613" t="str">
            <v>KIT CAVALETE PARA MEDIÇÃO DE ÁGUA - ENTRADA INDIVIDUALIZADA, EM PVC 32 MM (1"), PARA 2 MEDIDORES - FORNECIMENTO E INSTALAÇÃO (EXCLUSIVE HIDRÔMETRO). AF_03/2024</v>
          </cell>
        </row>
        <row r="7614">
          <cell r="A7614">
            <v>95646</v>
          </cell>
          <cell r="B7614" t="str">
            <v>KIT CAVALETE PARA MEDIÇÃO DE ÁGUA - ENTRADA INDIVIDUALIZADA, EM PVC 32 MM (1"), PARA 3 MEDIDORES - FORNECIMENTO E INSTALAÇÃO (EXCLUSIVE HIDRÔMETRO). AF_03/2024</v>
          </cell>
        </row>
        <row r="7615">
          <cell r="A7615">
            <v>95647</v>
          </cell>
          <cell r="B7615" t="str">
            <v>KIT CAVALETE PARA MEDIÇÃO DE ÁGUA - ENTRADA INDIVIDUALIZADA, EM PVC 32 MM (1"), PARA 4 MEDIDORES - FORNECIMENTO E INSTALAÇÃO (EXCLUSIVE HIDRÔMETRO). AF_03/2024</v>
          </cell>
        </row>
        <row r="7616">
          <cell r="A7616">
            <v>95636</v>
          </cell>
          <cell r="B7616" t="str">
            <v>KIT CAVALETE PARA MEDIÇÃO DE ÁGUA - ENTRADA PRINCIPAL, EM AÇO GALVANIZADO DN 25 MM (1") - FORNECIMENTO E INSTALAÇÃO (EXCLUSIVE HIDRÔMETRO). AF_03/2024</v>
          </cell>
        </row>
        <row r="7617">
          <cell r="A7617">
            <v>95637</v>
          </cell>
          <cell r="B7617" t="str">
            <v>KIT CAVALETE PARA MEDIÇÃO DE ÁGUA - ENTRADA PRINCIPAL, EM AÇO GALVANIZADO DN 32 MM (1 1/4") - FORNECIMENTO E INSTALAÇÃO (EXCLUSIVE HIDRÔMETRO). AF_03/2024</v>
          </cell>
        </row>
        <row r="7618">
          <cell r="A7618">
            <v>95638</v>
          </cell>
          <cell r="B7618" t="str">
            <v>KIT CAVALETE PARA MEDIÇÃO DE ÁGUA - ENTRADA PRINCIPAL, EM AÇO GALVANIZADO DN 40 MM (1 1/2") - FORNECIMENTO E INSTALAÇÃO (EXCLUSIVE HIDRÔMETRO). AF_03/2024</v>
          </cell>
        </row>
        <row r="7619">
          <cell r="A7619">
            <v>95639</v>
          </cell>
          <cell r="B7619" t="str">
            <v>KIT CAVALETE PARA MEDIÇÃO DE ÁGUA - ENTRADA PRINCIPAL, EM AÇO GALVANIZADO DN 50 MM (2") - FORNECIMENTO E INSTALAÇÃO (EXCLUSIVE HIDRÔMETRO). AF_03/2024</v>
          </cell>
        </row>
        <row r="7620">
          <cell r="A7620">
            <v>95634</v>
          </cell>
          <cell r="B7620" t="str">
            <v>KIT CAVALETE PARA MEDIÇÃO DE ÁGUA - ENTRADA PRINCIPAL, EM PVC 20 MM (1/2") - FORNECIMENTO E INSTALAÇÃO (EXCLUSIVE HIDRÔMETRO). AF_03/2024</v>
          </cell>
        </row>
        <row r="7621">
          <cell r="A7621">
            <v>95635</v>
          </cell>
          <cell r="B7621" t="str">
            <v>KIT CAVALETE PARA MEDIÇÃO DE ÁGUA - ENTRADA PRINCIPAL, EM PVC 25 MM (3/4") - FORNECIMENTO E INSTALAÇÃO (EXCLUSIVE HIDRÔMETRO). AF_03/2024</v>
          </cell>
        </row>
        <row r="7622">
          <cell r="A7622">
            <v>98751</v>
          </cell>
          <cell r="B7622" t="str">
            <v>SOLDA DE TOPO EM CHAPA/PERFIL/TUBO DE AÇO CHANFRADO, ESPESSURA=1/2''. AF_06/2018</v>
          </cell>
        </row>
        <row r="7623">
          <cell r="A7623">
            <v>98746</v>
          </cell>
          <cell r="B7623" t="str">
            <v>SOLDA DE TOPO EM CHAPA/PERFIL/TUBO DE AÇO CHANFRADO, ESPESSURA=1/4''. AF_06/2018</v>
          </cell>
        </row>
        <row r="7624">
          <cell r="A7624">
            <v>98753</v>
          </cell>
          <cell r="B7624" t="str">
            <v>SOLDA DE TOPO EM CHAPA/PERFIL/TUBO DE AÇO CHANFRADO, ESPESSURA=3/4''. AF_06/2018</v>
          </cell>
        </row>
        <row r="7625">
          <cell r="A7625">
            <v>98750</v>
          </cell>
          <cell r="B7625" t="str">
            <v>SOLDA DE TOPO EM CHAPA/PERFIL/TUBO DE AÇO CHANFRADO, ESPESSURA=3/8''. AF_06/2018</v>
          </cell>
        </row>
        <row r="7626">
          <cell r="A7626">
            <v>98749</v>
          </cell>
          <cell r="B7626" t="str">
            <v>SOLDA DE TOPO EM CHAPA/PERFIL/TUBO DE AÇO CHANFRADO, ESPESSURA=5/16''. AF_06/2018</v>
          </cell>
        </row>
        <row r="7627">
          <cell r="A7627">
            <v>98752</v>
          </cell>
          <cell r="B7627" t="str">
            <v>SOLDA DE TOPO EM CHAPA/PERFIL/TUBO DE AÇO CHANFRADO, ESPESSURA=5/8''. AF_06/2018</v>
          </cell>
        </row>
        <row r="7628">
          <cell r="A7628">
            <v>98529</v>
          </cell>
          <cell r="B7628" t="str">
            <v>CORTE RASO E RECORTE DE ÁRVORE COM DIÂMETRO DE TRONCO MAIOR OU IGUAL A 0,20 M E MENOR QUE 0,40 M. AF_03/2024</v>
          </cell>
        </row>
        <row r="7629">
          <cell r="A7629">
            <v>98530</v>
          </cell>
          <cell r="B7629" t="str">
            <v>CORTE RASO E RECORTE DE ÁRVORE COM DIÂMETRO DE TRONCO MAIOR OU IGUAL A 0,40 M E MENOR QUE 0,60 M. AF_03/2024</v>
          </cell>
        </row>
        <row r="7630">
          <cell r="A7630">
            <v>98531</v>
          </cell>
          <cell r="B7630" t="str">
            <v>CORTE RASO E RECORTE DE ÁRVORE COM DIÂMETRO DE TRONCO MAIOR OU IGUAL A 0,60 M. AF_03/2024</v>
          </cell>
        </row>
        <row r="7631">
          <cell r="A7631">
            <v>98524</v>
          </cell>
          <cell r="B7631" t="str">
            <v>LIMPEZA MANUAL DE VEGETAÇÃO EM TERRENO COM ENXADA. AF_03/2024</v>
          </cell>
        </row>
        <row r="7632">
          <cell r="A7632">
            <v>98525</v>
          </cell>
          <cell r="B7632" t="str">
            <v>LIMPEZA MECANIZADA DE CAMADA VEGETAL, VEGETAÇÃO E PEQUENAS ÁRVORES (DIÂMETRO DE TRONCO MENOR QUE 0,20 M), COM TRATOR DE ESTEIRAS. AF_03/2024</v>
          </cell>
        </row>
        <row r="7633">
          <cell r="A7633">
            <v>98533</v>
          </cell>
          <cell r="B7633" t="str">
            <v>PODA EM ALTURA DE ÁRVORE COM DIÂMETRO DE TRONCO MAIOR OU IGUAL A 0,20 M E MENOR QUE 0,40 M. AF_03/2024</v>
          </cell>
        </row>
        <row r="7634">
          <cell r="A7634">
            <v>98534</v>
          </cell>
          <cell r="B7634" t="str">
            <v>PODA EM ALTURA DE ÁRVORE COM DIÂMETRO DE TRONCO MAIOR OU IGUAL A 0,40 M E MENOR QUE 0,60 M. AF_03/2024</v>
          </cell>
        </row>
        <row r="7635">
          <cell r="A7635">
            <v>98535</v>
          </cell>
          <cell r="B7635" t="str">
            <v>PODA EM ALTURA DE ÁRVORE COM DIÂMETRO DE TRONCO MAIOR OU IGUAL A 0,60 M. AF_03/2024</v>
          </cell>
        </row>
        <row r="7636">
          <cell r="A7636">
            <v>98532</v>
          </cell>
          <cell r="B7636" t="str">
            <v>PODA EM ALTURA DE ÁRVORE COM DIÂMETRO DE TRONCO MENOR QUE 0,20 M. AF_03/2024</v>
          </cell>
        </row>
        <row r="7637">
          <cell r="A7637">
            <v>98526</v>
          </cell>
          <cell r="B7637" t="str">
            <v>REMOÇÃO DE RAÍZES REMANESCENTES DE TRONCO DE ÁRVORE COM DIÂMETRO MAIOR OU IGUAL A 0,20 M E MENOR QUE 0,40 M. AF_03/2024</v>
          </cell>
        </row>
        <row r="7638">
          <cell r="A7638">
            <v>98527</v>
          </cell>
          <cell r="B7638" t="str">
            <v>REMOÇÃO DE RAÍZES REMANESCENTES DE TRONCO DE ÁRVORE COM DIÂMETRO MAIOR OU IGUAL A 0,40 M E MENOR QUE 0,60 M. AF_03/2024</v>
          </cell>
        </row>
        <row r="7639">
          <cell r="A7639">
            <v>98528</v>
          </cell>
          <cell r="B7639" t="str">
            <v>REMOÇÃO DE RAÍZES REMANESCENTES DE TRONCO DE ÁRVORE COM DIÂMETRO MAIOR OU IGUAL A 0,60 M. AF_03/2024</v>
          </cell>
        </row>
        <row r="7640">
          <cell r="A7640">
            <v>94232</v>
          </cell>
          <cell r="B7640" t="str">
            <v>AMARRAÇÃO DE TELHAS CERÂMICAS OU DE CONCRETO. AF_07/2019</v>
          </cell>
        </row>
        <row r="7641">
          <cell r="A7641">
            <v>100434</v>
          </cell>
          <cell r="B7641" t="str">
            <v>CALHA DE BEIRAL, SEMICIRCULAR DE PVC, DIAMETRO 125 MM, INCLUINDO CABECEIRAS, EMENDAS, BOCAIS, SUPORTES E VEDAÇÕES, EXCLUINDO CONDUTORES, INCLUSO TRANSPORTE VERTICAL. AF_07/2019</v>
          </cell>
        </row>
        <row r="7642">
          <cell r="A7642">
            <v>94229</v>
          </cell>
          <cell r="B7642" t="str">
            <v>CALHA EM CHAPA DE AÇO GALVANIZADO NÚMERO 24, DESENVOLVIMENTO DE 100 CM, INCLUSO TRANSPORTE VERTICAL. AF_07/2019</v>
          </cell>
        </row>
        <row r="7643">
          <cell r="A7643">
            <v>94227</v>
          </cell>
          <cell r="B7643" t="str">
            <v>CALHA EM CHAPA DE AÇO GALVANIZADO NÚMERO 24, DESENVOLVIMENTO DE 33 CM, INCLUSO TRANSPORTE VERTICAL. AF_07/2019</v>
          </cell>
        </row>
        <row r="7644">
          <cell r="A7644">
            <v>94228</v>
          </cell>
          <cell r="B7644" t="str">
            <v>CALHA EM CHAPA DE AÇO GALVANIZADO NÚMERO 24, DESENVOLVIMENTO DE 50 CM, INCLUSO TRANSPORTE VERTICAL. AF_07/2019</v>
          </cell>
        </row>
        <row r="7645">
          <cell r="A7645">
            <v>94219</v>
          </cell>
          <cell r="B7645" t="str">
            <v>CUMEEIRA E ESPIGÃO PARA TELHA CERÂMICA EMBOÇADA COM ARGAMASSA TRAÇO 1:2:9 (CIMENTO, CAL E AREIA), PARA TELHADOS COM MAIS DE 2 ÁGUAS, INCLUSO TRANSPORTE VERTICAL. AF_07/2019</v>
          </cell>
        </row>
        <row r="7646">
          <cell r="A7646">
            <v>94220</v>
          </cell>
          <cell r="B7646" t="str">
            <v>CUMEEIRA E ESPIGÃO PARA TELHA DE CONCRETO EMBOÇADA COM ARGAMASSA TRAÇO 1:2:9 (CIMENTO, CAL E AREIA), PARA TELHADOS COM MAIS DE 2 ÁGUAS, INCLUSO TRANSPORTE VERTICAL. AF_07/2019</v>
          </cell>
        </row>
        <row r="7647">
          <cell r="A7647">
            <v>94221</v>
          </cell>
          <cell r="B7647" t="str">
            <v>CUMEEIRA PARA TELHA CERÂMICA EMBOÇADA COM ARGAMASSA TRAÇO 1:2:9 (CIMENTO, CAL E AREIA) PARA TELHADOS COM ATÉ 2 ÁGUAS, INCLUSO TRANSPORTE VERTICAL. AF_07/2019</v>
          </cell>
        </row>
        <row r="7648">
          <cell r="A7648">
            <v>94222</v>
          </cell>
          <cell r="B7648" t="str">
            <v>CUMEEIRA PARA TELHA DE CONCRETO EMBOÇADA COM ARGAMASSA TRAÇO 1:2:9 (CIMENTO, CAL E AREIA) PARA TELHADOS COM ATÉ 2 ÁGUAS, INCLUSO TRANSPORTE VERTICAL. AF_07/2019</v>
          </cell>
        </row>
        <row r="7649">
          <cell r="A7649">
            <v>94451</v>
          </cell>
          <cell r="B7649" t="str">
            <v>CUMEEIRA PARA TELHA DE FIBROCIMENTO ESTRUTURAL E = 6 MM, INCLUSO ACESSÓRIOS DE FIXAÇÃO E IÇAMENTO. AF_07/2019</v>
          </cell>
        </row>
        <row r="7650">
          <cell r="A7650">
            <v>94223</v>
          </cell>
          <cell r="B7650" t="str">
            <v>CUMEEIRA PARA TELHA DE FIBROCIMENTO ONDULADA E = 6 MM, INCLUSO ACESSÓRIOS DE FIXAÇÃO E IÇAMENTO. AF_07/2019</v>
          </cell>
        </row>
        <row r="7651">
          <cell r="A7651">
            <v>100325</v>
          </cell>
          <cell r="B7651" t="str">
            <v>CUMEEIRA SHED PARA TELHA ONDULADA DE FIBROCIMENTO, E = 6 MM, INCLUSO ACESSÓRIOS DE FIXAÇÃO E IÇAMENTO. AF_07/2019</v>
          </cell>
        </row>
        <row r="7652">
          <cell r="A7652">
            <v>94224</v>
          </cell>
          <cell r="B7652" t="str">
            <v>EMBOÇAMENTO COM ARGAMASSA TRAÇO 1:2:9 (CIMENTO, CAL E AREIA). AF_07/2019</v>
          </cell>
        </row>
        <row r="7653">
          <cell r="A7653">
            <v>100330</v>
          </cell>
          <cell r="B7653" t="str">
            <v>RETIRADA E RECOLOCAÇÃO DE TELHA CERÂMICA CAPA-CANAL, COM ATÉ DUAS ÁGUAS, INCLUSO IÇAMENTO. AF_07/2019</v>
          </cell>
        </row>
        <row r="7654">
          <cell r="A7654">
            <v>100331</v>
          </cell>
          <cell r="B7654" t="str">
            <v>RETIRADA E RECOLOCAÇÃO DE TELHA CERÂMICA CAPA-CANAL, COM MAIS DE DUAS ÁGUAS, INCLUSO IÇAMENTO. AF_07/2019</v>
          </cell>
        </row>
        <row r="7655">
          <cell r="A7655">
            <v>100328</v>
          </cell>
          <cell r="B7655" t="str">
            <v>RETIRADA E RECOLOCAÇÃO DE TELHA CERÂMICA DE ENCAIXE, COM ATÉ DUAS ÁGUAS, INCLUSO IÇAMENTO. AF_07/2019</v>
          </cell>
        </row>
        <row r="7656">
          <cell r="A7656">
            <v>100329</v>
          </cell>
          <cell r="B7656" t="str">
            <v>RETIRADA E RECOLOCAÇÃO DE TELHA CERÂMICA DE ENCAIXE, COM MAIS DE DUAS ÁGUAS, INCLUSO IÇAMENTO. AF_07/2019</v>
          </cell>
        </row>
        <row r="7657">
          <cell r="A7657">
            <v>94231</v>
          </cell>
          <cell r="B7657" t="str">
            <v>RUFO EM CHAPA DE AÇO GALVANIZADO NÚMERO 24, CORTE DE 25 CM, INCLUSO TRANSPORTE VERTICAL. AF_07/2019</v>
          </cell>
        </row>
        <row r="7658">
          <cell r="A7658">
            <v>100435</v>
          </cell>
          <cell r="B7658" t="str">
            <v>RUFO EM FIBROCIMENTO PARA TELHA ONDULADA E = 6 MM, ABA DE 26 CM, INCLUSO TRANSPORTE VERTICAL, EXCETO CONTRARRUFO. AF_07/2019</v>
          </cell>
        </row>
        <row r="7659">
          <cell r="A7659">
            <v>100327</v>
          </cell>
          <cell r="B7659" t="str">
            <v>RUFO EXTERNO/INTERNO EM CHAPA DE AÇO GALVANIZADO NÚMERO 26, CORTE DE 33 CM, INCLUSO IÇAMENTO. AF_07/2019</v>
          </cell>
        </row>
        <row r="7660">
          <cell r="A7660">
            <v>94226</v>
          </cell>
          <cell r="B7660" t="str">
            <v>SUBCOBERTURA COM MANTA PLÁSTICA REVESTIDA POR PELÍCULA DE ALUMÍNO, INCLUSO TRANSPORTE VERTICAL. AF_07/2019</v>
          </cell>
        </row>
        <row r="7661">
          <cell r="A7661">
            <v>94201</v>
          </cell>
          <cell r="B7661" t="str">
            <v>TELHAMENTO COM TELHA CERÂMICA CAPA-CANAL, TIPO COLONIAL, COM ATÉ 2 ÁGUAS, INCLUSO TRANSPORTE VERTICAL. AF_07/2019</v>
          </cell>
        </row>
        <row r="7662">
          <cell r="A7662">
            <v>94204</v>
          </cell>
          <cell r="B7662" t="str">
            <v>TELHAMENTO COM TELHA CERÂMICA CAPA-CANAL, TIPO COLONIAL, COM MAIS DE 2 ÁGUAS, INCLUSO TRANSPORTE VERTICAL. AF_07/2019</v>
          </cell>
        </row>
        <row r="7663">
          <cell r="A7663">
            <v>94447</v>
          </cell>
          <cell r="B7663" t="str">
            <v>TELHAMENTO COM TELHA CERÂMICA CAPA-CANAL, TIPO PAULISTA, COM ATÉ 2 ÁGUAS, INCLUSO TRANSPORTE VERTICAL. AF_07/2019</v>
          </cell>
        </row>
        <row r="7664">
          <cell r="A7664">
            <v>94448</v>
          </cell>
          <cell r="B7664" t="str">
            <v>TELHAMENTO COM TELHA CERÂMICA CAPA-CANAL, TIPO PAULISTA, COM MAIS DE 2 ÁGUAS, INCLUSO TRANSPORTE VERTICAL. AF_07/2019</v>
          </cell>
        </row>
        <row r="7665">
          <cell r="A7665">
            <v>94445</v>
          </cell>
          <cell r="B7665" t="str">
            <v>TELHAMENTO COM TELHA CERÂMICA CAPA-CANAL, TIPO PLAN, COM ATÉ 2 ÁGUAS, INCLUSO TRANSPORTE VERTICAL. AF_07/2019</v>
          </cell>
        </row>
        <row r="7666">
          <cell r="A7666">
            <v>94446</v>
          </cell>
          <cell r="B7666" t="str">
            <v>TELHAMENTO COM TELHA CERÂMICA CAPA-CANAL, TIPO PLAN, COM MAIS DE 2 ÁGUAS, INCLUSO TRANSPORTE VERTICAL. AF_07/2019</v>
          </cell>
        </row>
        <row r="7667">
          <cell r="A7667">
            <v>94440</v>
          </cell>
          <cell r="B7667" t="str">
            <v>TELHAMENTO COM TELHA CERÂMICA DE ENCAIXE, TIPO FRANCESA, COM ATÉ 2 ÁGUAS, INCLUSO TRANSPORTE VERTICAL. AF_07/2019</v>
          </cell>
        </row>
        <row r="7668">
          <cell r="A7668">
            <v>94441</v>
          </cell>
          <cell r="B7668" t="str">
            <v>TELHAMENTO COM TELHA CERÂMICA DE ENCAIXE, TIPO FRANCESA, COM MAIS DE 2 ÁGUAS, INCLUSO TRANSPORTE VERTICAL. AF_07/2019</v>
          </cell>
        </row>
        <row r="7669">
          <cell r="A7669">
            <v>94195</v>
          </cell>
          <cell r="B7669" t="str">
            <v>TELHAMENTO COM TELHA CERÂMICA DE ENCAIXE, TIPO PORTUGUESA, COM ATÉ 2 ÁGUAS, INCLUSO TRANSPORTE VERTICAL. AF_07/2019</v>
          </cell>
        </row>
        <row r="7670">
          <cell r="A7670">
            <v>94198</v>
          </cell>
          <cell r="B7670" t="str">
            <v>TELHAMENTO COM TELHA CERÂMICA DE ENCAIXE, TIPO PORTUGUESA, COM MAIS DE 2 ÁGUAS, INCLUSO TRANSPORTE VERTICAL. AF_07/2019</v>
          </cell>
        </row>
        <row r="7671">
          <cell r="A7671">
            <v>94442</v>
          </cell>
          <cell r="B7671" t="str">
            <v>TELHAMENTO COM TELHA CERÂMICA DE ENCAIXE, TIPO ROMANA, COM ATÉ 2 ÁGUAS, INCLUSO TRANSPORTE VERTICAL. AF_07/2019</v>
          </cell>
        </row>
        <row r="7672">
          <cell r="A7672">
            <v>94443</v>
          </cell>
          <cell r="B7672" t="str">
            <v>TELHAMENTO COM TELHA CERÂMICA DE ENCAIXE, TIPO ROMANA, COM MAIS DE 2 ÁGUAS, INCLUSO TRANSPORTE VERTICAL. AF_07/2019</v>
          </cell>
        </row>
        <row r="7673">
          <cell r="A7673">
            <v>94213</v>
          </cell>
          <cell r="B7673" t="str">
            <v>TELHAMENTO COM TELHA DE AÇO/ALUMÍNIO E = 0,5 MM, COM ATÉ 2 ÁGUAS, INCLUSO IÇAMENTO. AF_07/2019</v>
          </cell>
        </row>
        <row r="7674">
          <cell r="A7674">
            <v>94189</v>
          </cell>
          <cell r="B7674" t="str">
            <v>TELHAMENTO COM TELHA DE CONCRETO DE ENCAIXE, COM ATÉ 2 ÁGUAS, INCLUSO TRANSPORTE VERTICAL. AF_07/2019</v>
          </cell>
        </row>
        <row r="7675">
          <cell r="A7675">
            <v>94192</v>
          </cell>
          <cell r="B7675" t="str">
            <v>TELHAMENTO COM TELHA DE CONCRETO DE ENCAIXE, COM MAIS DE 2 ÁGUAS, INCLUSO TRANSPORTE VERTICAL. AF_07/2019</v>
          </cell>
        </row>
        <row r="7676">
          <cell r="A7676">
            <v>94444</v>
          </cell>
          <cell r="B7676" t="str">
            <v>TELHAMENTO COM TELHA DE ENCAIXE, TIPO FRANCESA DE VIDRO, COM ATÉ 2 ÁGUAS, INCLUSO TRANSPORTE VERTICAL. AF_07/2019</v>
          </cell>
        </row>
        <row r="7677">
          <cell r="A7677">
            <v>94218</v>
          </cell>
          <cell r="B7677" t="str">
            <v>TELHAMENTO COM TELHA ESTRUTURAL DE FIBROCIMENTO E= 8 MM, COM ATÉ 2 ÁGUAS, INCLUSO IÇAMENTO. AF_07/2019_PS</v>
          </cell>
        </row>
        <row r="7678">
          <cell r="A7678">
            <v>94216</v>
          </cell>
          <cell r="B7678" t="str">
            <v>TELHAMENTO COM TELHA METÁLICA TERMOACÚSTICA E = 30 MM, COM ATÉ 2 ÁGUAS, INCLUSO IÇAMENTO. AF_07/2019</v>
          </cell>
        </row>
        <row r="7679">
          <cell r="A7679">
            <v>94449</v>
          </cell>
          <cell r="B7679" t="str">
            <v>TELHAMENTO COM TELHA ONDULADA DE FIBRA DE VIDRO E = 0,6 MM, PARA TELHADO COM INCLINAÇÃO MAIOR QUE 10°, COM ATÉ 2 ÁGUAS, INCLUSO IÇAMENTO. AF_07/2019</v>
          </cell>
        </row>
        <row r="7680">
          <cell r="A7680">
            <v>94210</v>
          </cell>
          <cell r="B7680" t="str">
            <v>TELHAMENTO COM TELHA ONDULADA DE FIBROCIMENTO E = 6 MM, COM RECOBRIMENTO LATERAL DE 1 1/4 DE ONDA PARA TELHADO COM INCLINAÇÃO MÁXIMA DE 10°, COM ATÉ 2 ÁGUAS, INCLUSO IÇAMENTO. AF_07/2019</v>
          </cell>
        </row>
        <row r="7681">
          <cell r="A7681">
            <v>94207</v>
          </cell>
          <cell r="B7681" t="str">
            <v>TELHAMENTO COM TELHA ONDULADA DE FIBROCIMENTO E = 6 MM, COM RECOBRIMENTO LATERAL DE 1/4 DE ONDA PARA TELHADO COM INCLINAÇÃO MAIOR QUE 10°, COM ATÉ 2 ÁGUAS, INCLUSO IÇAMENTO. AF_07/2019</v>
          </cell>
        </row>
        <row r="7682">
          <cell r="A7682">
            <v>102109</v>
          </cell>
          <cell r="B7682" t="str">
            <v>SUPORTE PARA TRANSFORMADOR EM POSTE DE CONCRETO CIRCULAR - FORNECIMENTO E INSTALAÇÃO. AF_12/2020</v>
          </cell>
        </row>
        <row r="7683">
          <cell r="A7683">
            <v>102110</v>
          </cell>
          <cell r="B7683" t="str">
            <v>SUPORTE PARA TRANSFORMADOR EM POSTE DE CONCRETO DUPLO T - FORNECIMENTO E INSTALAÇÃO. AF_12/2020</v>
          </cell>
        </row>
        <row r="7684">
          <cell r="A7684">
            <v>103656</v>
          </cell>
          <cell r="B7684" t="str">
            <v>TRANSFORMADOR DE DISTRIBUIÇÃO, 1000 KVA, TRIFÁSICO, 60 HZ, CLASSE 15 KV, IMERSO EM ÓLEO MINERAL, INSTALAÇÃO EM SOLO (NÃO INCLUSO ABRIGO) - FORNECIMENTO E INSTALAÇÃO. AF_02/2022</v>
          </cell>
        </row>
        <row r="7685">
          <cell r="A7685">
            <v>102105</v>
          </cell>
          <cell r="B7685" t="str">
            <v>TRANSFORMADOR DE DISTRIBUIÇÃO, 112,5 KVA, TRIFÁSICO, 60 HZ, CLASSE 15 KV, IMERSO EM ÓLEO MINERAL, INSTALAÇÃO EM POSTE (NÃO INCLUSO SUPORTE) - FORNECIMENTO E INSTALAÇÃO. AF_12/2020</v>
          </cell>
        </row>
        <row r="7686">
          <cell r="A7686">
            <v>102106</v>
          </cell>
          <cell r="B7686" t="str">
            <v>TRANSFORMADOR DE DISTRIBUIÇÃO, 150 KVA, TRIFÁSICO, 60 HZ, CLASSE 15 KV, IMERSO EM ÓLEO MINERAL, INSTALAÇÃO EM POSTE (NÃO INCLUSO SUPORTE) - FORNECIMENTO E INSTALAÇÃO. AF_12/2020</v>
          </cell>
        </row>
        <row r="7687">
          <cell r="A7687">
            <v>102107</v>
          </cell>
          <cell r="B7687" t="str">
            <v>TRANSFORMADOR DE DISTRIBUIÇÃO, 225 KVA, TRIFÁSICO, 60 HZ, CLASSE 15 KV, IMERSO EM ÓLEO MINERAL, INSTALAÇÃO EM POSTE (NÃO INCLUSO SUPORTE) - FORNECIMENTO E INSTALAÇÃO. AF_12/2020</v>
          </cell>
        </row>
        <row r="7688">
          <cell r="A7688">
            <v>102102</v>
          </cell>
          <cell r="B7688" t="str">
            <v>TRANSFORMADOR DE DISTRIBUIÇÃO, 30 KVA, TRIFÁSICO, 60 HZ, CLASSE 15 KV, IMERSO EM ÓLEO MINERAL, INSTALAÇÃO EM POSTE (NÃO INCLUSO SUPORTE) - FORNECIMENTO E INSTALAÇÃO. AF_12/2020</v>
          </cell>
        </row>
        <row r="7689">
          <cell r="A7689">
            <v>102108</v>
          </cell>
          <cell r="B7689" t="str">
            <v>TRANSFORMADOR DE DISTRIBUIÇÃO, 300 KVA, TRIFÁSICO, 60 HZ, CLASSE 15 KV, IMERSO EM ÓLEO MINERAL, INSTALAÇÃO EM POSTE (NÃO INCLUSO SUPORTE) - FORNECIMENTO E INSTALAÇÃO. AF_12/2020</v>
          </cell>
        </row>
        <row r="7690">
          <cell r="A7690">
            <v>102103</v>
          </cell>
          <cell r="B7690" t="str">
            <v>TRANSFORMADOR DE DISTRIBUIÇÃO, 45 KVA, TRIFÁSICO, 60 HZ, CLASSE 15 KV, IMERSO EM ÓLEO MINERAL, INSTALAÇÃO EM POSTE (NÃO INCLUSO SUPORTE) - FORNECIMENTO E INSTALAÇÃO. AF_12/2020</v>
          </cell>
        </row>
        <row r="7691">
          <cell r="A7691">
            <v>103654</v>
          </cell>
          <cell r="B7691" t="str">
            <v>TRANSFORMADOR DE DISTRIBUIÇÃO, 500KVA, TRIFÁSICO, 60 HZ, CLASSE 15 KV, IMERSO EM ÓLEO MINERAL, INSTALAÇÃO EM SOLO (NÃO INCLUSO ABRIGO) - FORNECIMENTO E INSTALAÇÃO. AF_02/2022</v>
          </cell>
        </row>
        <row r="7692">
          <cell r="A7692">
            <v>102104</v>
          </cell>
          <cell r="B7692" t="str">
            <v>TRANSFORMADOR DE DISTRIBUIÇÃO, 75 KVA, TRIFÁSICO, 60 HZ, CLASSE 15 KV, IMERSO EM ÓLEO MINERAL, INSTALAÇÃO EM POSTE (NÃO INCLUSO SUPORTE) - FORNECIMENTO E INSTALAÇÃO. AF_12/2020</v>
          </cell>
        </row>
        <row r="7693">
          <cell r="A7693">
            <v>103655</v>
          </cell>
          <cell r="B7693" t="str">
            <v>TRANSFORMADOR DE DISTRIBUIÇÃO, 750 KVA, TRIFÁSICO, 60 HZ, CLASSE 15 KV, IMERSO EM ÓLEO MINERAL, INSTALAÇÃO EM SOLO (NÃO INCLUSO ABRIGO) - FORNECIMENTO E INSTALAÇÃO. AF_02/2022</v>
          </cell>
        </row>
        <row r="7694">
          <cell r="A7694">
            <v>100207</v>
          </cell>
          <cell r="B7694" t="str">
            <v>TRANSPORTE HORIZONTAL COM CARREGADEIRA, DE MASSA/ GRANEL (UNIDADE: M3XKM). AF_04/2026</v>
          </cell>
        </row>
        <row r="7695">
          <cell r="A7695">
            <v>100221</v>
          </cell>
          <cell r="B7695" t="str">
            <v>TRANSPORTE HORIZONTAL COM CARRINHO DE MÃO, DE CAIXA COM REVESTIMENTO CERÂMICO (UNIDADE: M2XKM). AF_04/2026</v>
          </cell>
        </row>
        <row r="7696">
          <cell r="A7696">
            <v>100203</v>
          </cell>
          <cell r="B7696" t="str">
            <v>TRANSPORTE HORIZONTAL COM CARRINHO DE MÃO, DE SACOS DE 20 KG (UNIDADE: KGXKM). AF_04/2026</v>
          </cell>
        </row>
        <row r="7697">
          <cell r="A7697">
            <v>100202</v>
          </cell>
          <cell r="B7697" t="str">
            <v>TRANSPORTE HORIZONTAL COM CARRINHO DE MÃO, DE SACOS DE 30 KG (UNIDADE: KGXKM). AF_04/2026</v>
          </cell>
        </row>
        <row r="7698">
          <cell r="A7698">
            <v>100201</v>
          </cell>
          <cell r="B7698" t="str">
            <v>TRANSPORTE HORIZONTAL COM CARRINHO DE MÃO, DE SACOS DE 50 KG (UNIDADE: KGXKM). AF_04/2026</v>
          </cell>
        </row>
        <row r="7699">
          <cell r="A7699">
            <v>100211</v>
          </cell>
          <cell r="B7699" t="str">
            <v>TRANSPORTE HORIZONTAL COM CARRINHO MANUAL RACIONAL, DE BLOCOS CERÂMICOS FURADOS NA HORIZONTAL DE 9X19X19CM (UNIDADE: BLOCOXKM). AF_04/2026</v>
          </cell>
        </row>
        <row r="7700">
          <cell r="A7700">
            <v>100210</v>
          </cell>
          <cell r="B7700" t="str">
            <v>TRANSPORTE HORIZONTAL COM CARRINHO MANUAL RACIONAL, DE BLOCOS VAZADOS DE CONCRETO OU CERÂMICO DE 19X19X39CM (UNIDADE: BLOCOXKM). AF_04/2026</v>
          </cell>
        </row>
        <row r="7701">
          <cell r="A7701">
            <v>100216</v>
          </cell>
          <cell r="B7701" t="str">
            <v>TRANSPORTE HORIZONTAL COM CARRINHO MINI PÁLETES, DE BLOCOS CERÂMICOS FURADOS NA HORIZONTAL DE 9X19X19CM (UNIDADE: BLOCOXKM). AF_04/2026</v>
          </cell>
        </row>
        <row r="7702">
          <cell r="A7702">
            <v>100215</v>
          </cell>
          <cell r="B7702" t="str">
            <v>TRANSPORTE HORIZONTAL COM CARRINHO MINI PÁLETES, DE BLOCOS CERÂMICOS FURADOS NA VERTICAL DE 19X19X39CM (UNIDADE: BLOCOXKM). AF_04/2026</v>
          </cell>
        </row>
        <row r="7703">
          <cell r="A7703">
            <v>100214</v>
          </cell>
          <cell r="B7703" t="str">
            <v>TRANSPORTE HORIZONTAL COM CARRINHO MINI PÁLETES, DE BLOCOS VAZADOS DE CONCRETO DE 19X19X39CM (UNIDADE: BLOCOXKM). AF_04/2026</v>
          </cell>
        </row>
        <row r="7704">
          <cell r="A7704">
            <v>100223</v>
          </cell>
          <cell r="B7704" t="str">
            <v>TRANSPORTE HORIZONTAL COM CARRINHO MINI PÁLETES, DE CAIXA COM REVESTIMENTO CERÂMICO (UNIDADE: M2XKM). AF_04/2026</v>
          </cell>
        </row>
        <row r="7705">
          <cell r="A7705">
            <v>100280</v>
          </cell>
          <cell r="B7705" t="str">
            <v>TRANSPORTE HORIZONTAL COM CARRINHO PLATAFORMA, DE BACIA SANITÁRIA, CAIXA ACOPLADA, TANQUE OU PIA (UNIDADE: UNIDXKM). AF_04/2026</v>
          </cell>
        </row>
        <row r="7706">
          <cell r="A7706">
            <v>100270</v>
          </cell>
          <cell r="B7706" t="str">
            <v>TRANSPORTE HORIZONTAL COM CARRINHO PLATAFORMA, DE BANCADA DE MÁRMORE OU GRANITO PARA COZINHA/LAVATÓRIO OU MÁRMORE SINTÉTICO COM CUBA INTEGRADA (UNIDADE: UNIDXKM). AF_04/2026</v>
          </cell>
        </row>
        <row r="7707">
          <cell r="A7707">
            <v>100286</v>
          </cell>
          <cell r="B7707" t="str">
            <v>TRANSPORTE HORIZONTAL COM CARRINHO PLATAFORMA, DE BARRAMENTO BLINDADO (UNIDADE: MXKM). AF_04/2026</v>
          </cell>
        </row>
        <row r="7708">
          <cell r="A7708">
            <v>100213</v>
          </cell>
          <cell r="B7708" t="str">
            <v>TRANSPORTE HORIZONTAL COM CARRINHO PLATAFORMA, DE BLOCOS CERÂMICOS FURADOS NA HORIZONTAL DE 9X19X19CM (UNIDADE: BLOCOXKM). AF_04/2026</v>
          </cell>
        </row>
        <row r="7709">
          <cell r="A7709">
            <v>100212</v>
          </cell>
          <cell r="B7709" t="str">
            <v>TRANSPORTE HORIZONTAL COM CARRINHO PLATAFORMA, DE BLOCOS VAZADOS DE CONCRETO OU CERÂMICO DE 19X19X39CM (UNIDADE: BLOCOXKM). AF_04/2026</v>
          </cell>
        </row>
        <row r="7710">
          <cell r="A7710">
            <v>100222</v>
          </cell>
          <cell r="B7710" t="str">
            <v>TRANSPORTE HORIZONTAL COM CARRINHO PLATAFORMA, DE CAIXA COM REVESTIMENTO CERÂMICO (UNIDADE: M2XKM). AF_04/2026</v>
          </cell>
        </row>
        <row r="7711">
          <cell r="A7711">
            <v>100226</v>
          </cell>
          <cell r="B7711" t="str">
            <v>TRANSPORTE HORIZONTAL COM CARRINHO PLATAFORMA, DE LATA DE 18 LITROS (UNIDADE: LXKM). AF_04/2026</v>
          </cell>
        </row>
        <row r="7712">
          <cell r="A7712">
            <v>100200</v>
          </cell>
          <cell r="B7712" t="str">
            <v>TRANSPORTE HORIZONTAL COM CARRINHO PLATAFORMA, DE SACOS DE 20 KG (UNIDADE: KGXKM). AF_04/2026</v>
          </cell>
        </row>
        <row r="7713">
          <cell r="A7713">
            <v>100199</v>
          </cell>
          <cell r="B7713" t="str">
            <v>TRANSPORTE HORIZONTAL COM CARRINHO PLATAFORMA, DE SACOS DE 30 KG (UNIDADE: KGXKM). AF_04/2026</v>
          </cell>
        </row>
        <row r="7714">
          <cell r="A7714">
            <v>100198</v>
          </cell>
          <cell r="B7714" t="str">
            <v>TRANSPORTE HORIZONTAL COM CARRINHO PLATAFORMA, DE SACOS DE 50 KG (UNIDADE: KGXKM). AF_04/2026</v>
          </cell>
        </row>
        <row r="7715">
          <cell r="A7715">
            <v>100283</v>
          </cell>
          <cell r="B7715" t="str">
            <v>TRANSPORTE HORIZONTAL COM CARRINHO PLATAFORMA, DE TELHA DE CONCRETO OU CERÂMICA (UNIDADE: M2XKM). AF_04/2026</v>
          </cell>
        </row>
        <row r="7716">
          <cell r="A7716">
            <v>106811</v>
          </cell>
          <cell r="B7716" t="str">
            <v>TRANSPORTE HORIZONTAL COM CARRINHO PÁLETES, 50 M, DE BLOCOS CERÂMICOS FURADOS NA HORIZONTAL DE 9X19X19CM. AF_04/2026</v>
          </cell>
        </row>
        <row r="7717">
          <cell r="A7717">
            <v>106810</v>
          </cell>
          <cell r="B7717" t="str">
            <v>TRANSPORTE HORIZONTAL COM CARRINHO PÁLETES, 50 M, DE BLOCOS CERÂMICOS FURADOS NA VERTICAL DE 19X19X39CM. AF_04/2026</v>
          </cell>
        </row>
        <row r="7718">
          <cell r="A7718">
            <v>106809</v>
          </cell>
          <cell r="B7718" t="str">
            <v>TRANSPORTE HORIZONTAL COM CARRINHO PÁLETES, 50 M, DE BLOCOS VAZADOS DE CONCRETO DE 19X19X39CM. AF_04/2026</v>
          </cell>
        </row>
        <row r="7719">
          <cell r="A7719">
            <v>106812</v>
          </cell>
          <cell r="B7719" t="str">
            <v>TRANSPORTE HORIZONTAL COM CARRINHO PÁLETES, 50 M, DE CAIXA COM REVESTIMENTO CERÂMICO. AF_04/2026</v>
          </cell>
        </row>
        <row r="7720">
          <cell r="A7720">
            <v>100227</v>
          </cell>
          <cell r="B7720" t="str">
            <v>TRANSPORTE HORIZONTAL COM CARRINHO RACIONAL, DE LATA DE 18 LITROS (UNIDADE: LXKM). AF_04/2026</v>
          </cell>
        </row>
        <row r="7721">
          <cell r="A7721">
            <v>100205</v>
          </cell>
          <cell r="B7721" t="str">
            <v>TRANSPORTE HORIZONTAL COM JERICA DE 60 L, DE MASSA/ GRANEL (UNIDADE: M3XKM). AF_04/2026</v>
          </cell>
        </row>
        <row r="7722">
          <cell r="A7722">
            <v>100206</v>
          </cell>
          <cell r="B7722" t="str">
            <v>TRANSPORTE HORIZONTAL COM JERICA DE 90 L, DE MASSA/ GRANEL (UNIDADE: M3XKM). AF_04/2026</v>
          </cell>
        </row>
        <row r="7723">
          <cell r="A7723">
            <v>100281</v>
          </cell>
          <cell r="B7723" t="str">
            <v>TRANSPORTE HORIZONTAL COM MANIPULADOR TELESCÓPICO, DE BACIA SANITÁRIA, CAIXA ACOPLADA, TANQUE OU PIA (UNIDADE: UNIDXKM). AF_04/2026</v>
          </cell>
        </row>
        <row r="7724">
          <cell r="A7724">
            <v>100219</v>
          </cell>
          <cell r="B7724" t="str">
            <v>TRANSPORTE HORIZONTAL COM MANIPULADOR TELESCÓPICO, DE BLOCOS CERÂMICOS FURADOS NA HORIZONTAL DE 9X19X19CM (UNIDADE: BLOCOXKM). AF_04/2026</v>
          </cell>
        </row>
        <row r="7725">
          <cell r="A7725">
            <v>100218</v>
          </cell>
          <cell r="B7725" t="str">
            <v>TRANSPORTE HORIZONTAL COM MANIPULADOR TELESCÓPICO, DE BLOCOS CERÂMICOS FURADOS NA VERTICAL DE 19X19X39CM (UNIDADE: BLOCOXKM). AF_04/2026</v>
          </cell>
        </row>
        <row r="7726">
          <cell r="A7726">
            <v>100217</v>
          </cell>
          <cell r="B7726" t="str">
            <v>TRANSPORTE HORIZONTAL COM MANIPULADOR TELESCÓPICO, DE BLOCOS VAZADOS DE CONCRETO DE 19X19X39CM (UNIDADE: BLOCOXKM). AF_04/2026</v>
          </cell>
        </row>
        <row r="7727">
          <cell r="A7727">
            <v>100224</v>
          </cell>
          <cell r="B7727" t="str">
            <v>TRANSPORTE HORIZONTAL COM MANIPULADOR TELESCÓPICO, DE CAIXA COM REVESTIMENTO CERÂMICO (UNIDADE: M2XKM). AF_04/2026</v>
          </cell>
        </row>
        <row r="7728">
          <cell r="A7728">
            <v>100228</v>
          </cell>
          <cell r="B7728" t="str">
            <v>TRANSPORTE HORIZONTAL COM MANIPULADOR TELESCÓPICO, DE LATA DE 18 LITROS (UNIDADE: LXKM). AF_04/2026</v>
          </cell>
        </row>
        <row r="7729">
          <cell r="A7729">
            <v>100204</v>
          </cell>
          <cell r="B7729" t="str">
            <v>TRANSPORTE HORIZONTAL COM MANIPULADOR TELESCÓPICO, DE PÁLETE DE SACOS (UNIDADE: KGXKM). AF_04/2026</v>
          </cell>
        </row>
        <row r="7730">
          <cell r="A7730">
            <v>100284</v>
          </cell>
          <cell r="B7730" t="str">
            <v>TRANSPORTE HORIZONTAL COM MANIPULADOR TELESCÓPICO, DE TELHA DE CONCRETO OU CERÂMICA (UNIDADE: M2XKM). AF_04/2026</v>
          </cell>
        </row>
        <row r="7731">
          <cell r="A7731">
            <v>100277</v>
          </cell>
          <cell r="B7731" t="str">
            <v>TRANSPORTE HORIZONTAL COM MANIPULADOR TELESCÓPICO, DE TELHAS TERMOACÚSTICAS, FIBROCIMENTO, AÇO ZINCADO, FIBROCIMENTO ESTRUTURAL, CANALETE 90 OU KALHETÃO (UNIDADE: M2XKM). AF_04/2026</v>
          </cell>
        </row>
        <row r="7732">
          <cell r="A7732">
            <v>100278</v>
          </cell>
          <cell r="B7732" t="str">
            <v>TRANSPORTE HORIZONTAL MANUAL, DE BACIA SANITÁRIA, CAIXA ACOPLADA, TANQUE OU PIA (UNIDADE: UNIDXKM). AF_04/2026</v>
          </cell>
        </row>
        <row r="7733">
          <cell r="A7733">
            <v>100268</v>
          </cell>
          <cell r="B7733" t="str">
            <v>TRANSPORTE HORIZONTAL MANUAL, DE BANCADA DE MÁRMORE OU GRANITO PARA COZINHA/LAVATÓRIO OU MÁRMORE SINTÉTICO COM CUBA INTEGRADA (UNIDADE: UNIDXKM). AF_04/2026</v>
          </cell>
        </row>
        <row r="7734">
          <cell r="A7734">
            <v>100285</v>
          </cell>
          <cell r="B7734" t="str">
            <v>TRANSPORTE HORIZONTAL MANUAL, DE BARRAMENTO BLINDADO (UNIDADE: MXKM). AF_04/2026</v>
          </cell>
        </row>
        <row r="7735">
          <cell r="A7735">
            <v>100209</v>
          </cell>
          <cell r="B7735" t="str">
            <v>TRANSPORTE HORIZONTAL MANUAL, DE BLOCOS CERÂMICOS FURADOS NA HORIZONTAL DE 9X19X19CM (UNIDADE: BLOCOXKM). AF_04/2026</v>
          </cell>
        </row>
        <row r="7736">
          <cell r="A7736">
            <v>100208</v>
          </cell>
          <cell r="B7736" t="str">
            <v>TRANSPORTE HORIZONTAL MANUAL, DE BLOCOS VAZADOS DE CONCRETO OU CERÂMICO DE 19X19X39CM (UNIDADE: BLOCOXKM). AF_04/2026</v>
          </cell>
        </row>
        <row r="7737">
          <cell r="A7737">
            <v>100256</v>
          </cell>
          <cell r="B7737" t="str">
            <v>TRANSPORTE HORIZONTAL MANUAL, DE CAIBROS DE MADEIRA COM SEÇÃO TRANSVERSAL DE 7,5 X 6 CM E 6 X 8 CM (UNIDADE: MXKM). AF_04/2026</v>
          </cell>
        </row>
        <row r="7738">
          <cell r="A7738">
            <v>100220</v>
          </cell>
          <cell r="B7738" t="str">
            <v>TRANSPORTE HORIZONTAL MANUAL, DE CAIXA COM REVESTIMENTO CERÂMICO (UNIDADE: M2XKM). AF_04/2026</v>
          </cell>
        </row>
        <row r="7739">
          <cell r="A7739">
            <v>100287</v>
          </cell>
          <cell r="B7739" t="str">
            <v>TRANSPORTE HORIZONTAL MANUAL, DE CALHA QUADRADA NÚMERO 24 - CORTE 33 (UNIDADE: MXKM). AF_04/2026</v>
          </cell>
        </row>
        <row r="7740">
          <cell r="A7740">
            <v>100274</v>
          </cell>
          <cell r="B7740" t="str">
            <v>TRANSPORTE HORIZONTAL MANUAL, DE COMPENSADO DE MADEIRA (UNIDADE: M2XKM). AF_04/2026</v>
          </cell>
        </row>
        <row r="7741">
          <cell r="A7741">
            <v>100264</v>
          </cell>
          <cell r="B7741" t="str">
            <v>TRANSPORTE HORIZONTAL MANUAL, DE JANELA (UNIDADE: M2XKM). AF_04/2026</v>
          </cell>
        </row>
        <row r="7742">
          <cell r="A7742">
            <v>100225</v>
          </cell>
          <cell r="B7742" t="str">
            <v>TRANSPORTE HORIZONTAL MANUAL, DE LATA DE 18 LITROS (UNIDADE: LXKM). AF_04/2026</v>
          </cell>
        </row>
        <row r="7743">
          <cell r="A7743">
            <v>100266</v>
          </cell>
          <cell r="B7743" t="str">
            <v>TRANSPORTE HORIZONTAL MANUAL, DE PORTA (UNIDADE: UNIDXKM). AF_04/2026</v>
          </cell>
        </row>
        <row r="7744">
          <cell r="A7744">
            <v>100257</v>
          </cell>
          <cell r="B7744" t="str">
            <v>TRANSPORTE HORIZONTAL MANUAL, DE RIPAS DE MADEIRA COM SEÇÃO TRANSVERSAL DE 1 X 5 CM E 2 X 5 CM (UNIDADE: MXKM). AF_04/2026</v>
          </cell>
        </row>
        <row r="7745">
          <cell r="A7745">
            <v>100197</v>
          </cell>
          <cell r="B7745" t="str">
            <v>TRANSPORTE HORIZONTAL MANUAL, DE SACOS DE 20 KG (UNIDADE: KGXKM). AF_04/2026</v>
          </cell>
        </row>
        <row r="7746">
          <cell r="A7746">
            <v>100196</v>
          </cell>
          <cell r="B7746" t="str">
            <v>TRANSPORTE HORIZONTAL MANUAL, DE SACOS DE 30 KG (UNIDADE: KGXKM). AF_04/2026</v>
          </cell>
        </row>
        <row r="7747">
          <cell r="A7747">
            <v>100195</v>
          </cell>
          <cell r="B7747" t="str">
            <v>TRANSPORTE HORIZONTAL MANUAL, DE SACOS DE 50 KG (UNIDADE: KGXKM). AF_04/2026</v>
          </cell>
        </row>
        <row r="7748">
          <cell r="A7748">
            <v>100273</v>
          </cell>
          <cell r="B7748" t="str">
            <v>TRANSPORTE HORIZONTAL MANUAL, DE TELA DE AÇO (UNIDADE: KGXKM). AF_04/2026</v>
          </cell>
        </row>
        <row r="7749">
          <cell r="A7749">
            <v>100282</v>
          </cell>
          <cell r="B7749" t="str">
            <v>TRANSPORTE HORIZONTAL MANUAL, DE TELHA DE CONCRETO OU CERÂMICA (UNIDADE: M2XKM). AF_04/2026</v>
          </cell>
        </row>
        <row r="7750">
          <cell r="A7750">
            <v>100276</v>
          </cell>
          <cell r="B7750" t="str">
            <v>TRANSPORTE HORIZONTAL MANUAL, DE TELHA DE FIBROCIMENTO OU TELHA ESTRUTURAL DE FIBROCIMENTO, CANALETE 90 OU KALHETÃO (UNIDADE: M2XKM). AF_04/2026</v>
          </cell>
        </row>
        <row r="7751">
          <cell r="A7751">
            <v>100275</v>
          </cell>
          <cell r="B7751" t="str">
            <v>TRANSPORTE HORIZONTAL MANUAL, DE TELHA TERMOACÚSTICA OU TELHA DE AÇO ZINCADO (UNIDADE: M2XKM). AF_04/2026</v>
          </cell>
        </row>
        <row r="7752">
          <cell r="A7752">
            <v>100254</v>
          </cell>
          <cell r="B7752" t="str">
            <v>TRANSPORTE HORIZONTAL MANUAL, DE TUBO DE AÇO CARBONO LEVE OU MÉDIO, PRETO OU GALVANIZADO, COM DIÂMETRO MAIOR QUE 125 MM E MENOR OU IGUAL A 150 MM (UNIDADE: MXKM). AF_04/2026</v>
          </cell>
        </row>
        <row r="7753">
          <cell r="A7753">
            <v>100250</v>
          </cell>
          <cell r="B7753" t="str">
            <v>TRANSPORTE HORIZONTAL MANUAL, DE TUBO DE AÇO CARBONO LEVE OU MÉDIO, PRETO OU GALVANIZADO, COM DIÂMETRO MAIOR QUE 20 MM E MENOR OU IGUAL A 32 MM (UNIDADE: MXKM). AF_04/2026</v>
          </cell>
        </row>
        <row r="7754">
          <cell r="A7754">
            <v>100251</v>
          </cell>
          <cell r="B7754" t="str">
            <v>TRANSPORTE HORIZONTAL MANUAL, DE TUBO DE AÇO CARBONO LEVE OU MÉDIO, PRETO OU GALVANIZADO, COM DIÂMETRO MAIOR QUE 32 MM E MENOR OU IGUAL A 65 MM (UNIDADE: MXKM). AF_04/2026</v>
          </cell>
        </row>
        <row r="7755">
          <cell r="A7755">
            <v>100252</v>
          </cell>
          <cell r="B7755" t="str">
            <v>TRANSPORTE HORIZONTAL MANUAL, DE TUBO DE AÇO CARBONO LEVE OU MÉDIO, PRETO OU GALVANIZADO, COM DIÂMETRO MAIOR QUE 65 MM E MENOR OU IGUAL A 90 MM (UNIDADE: MXKM). AF_04/2026</v>
          </cell>
        </row>
        <row r="7756">
          <cell r="A7756">
            <v>100253</v>
          </cell>
          <cell r="B7756" t="str">
            <v>TRANSPORTE HORIZONTAL MANUAL, DE TUBO DE AÇO CARBONO LEVE OU MÉDIO, PRETO OU GALVANIZADO, COM DIÂMETRO MAIOR QUE 90 MM E MENOR OU IGUAL A 125 MM (UNIDADE: MXKM). AF_04/2026</v>
          </cell>
        </row>
        <row r="7757">
          <cell r="A7757">
            <v>100249</v>
          </cell>
          <cell r="B7757" t="str">
            <v>TRANSPORTE HORIZONTAL MANUAL, DE TUBO DE AÇO CARBONO LEVE OU MÉDIO, PRETO OU GALVANIZADO, COM DIÂMETRO MENOR OU IGUAL A 20 MM (UNIDADE: MXKM). AF_04/2026</v>
          </cell>
        </row>
        <row r="7758">
          <cell r="A7758">
            <v>100244</v>
          </cell>
          <cell r="B7758" t="str">
            <v>TRANSPORTE HORIZONTAL MANUAL, DE TUBO DE COBRE - CLASSE E - COM DIÂMETRO MAIOR QUE 54 MM E MENOR OU IGUAL A 79 MM (UNIDADE: MXKM). AF_04/2026</v>
          </cell>
        </row>
        <row r="7759">
          <cell r="A7759">
            <v>100245</v>
          </cell>
          <cell r="B7759" t="str">
            <v>TRANSPORTE HORIZONTAL MANUAL, DE TUBO DE COBRE - CLASSE E - COM DIÂMETRO MAIOR QUE 79 MM E MENOR OU IGUAL A 104 MM (UNIDADE: MXKM). AF_04/2026</v>
          </cell>
        </row>
        <row r="7760">
          <cell r="A7760">
            <v>100243</v>
          </cell>
          <cell r="B7760" t="str">
            <v>TRANSPORTE HORIZONTAL MANUAL, DE TUBO DE COBRE - CLASSE E - COM DIÂMETRO MENOR OU IGUAL A 54 MM (UNIDADE: MXKM). AF_04/2026</v>
          </cell>
        </row>
        <row r="7761">
          <cell r="A7761">
            <v>100239</v>
          </cell>
          <cell r="B7761" t="str">
            <v>TRANSPORTE HORIZONTAL MANUAL, DE TUBO DE CPVC COM DIÂMETRO MAIOR QUE 73 MM E MENOR OU IGUAL A 89 MM (UNIDADE: MXKM). AF_04/2026</v>
          </cell>
        </row>
        <row r="7762">
          <cell r="A7762">
            <v>100238</v>
          </cell>
          <cell r="B7762" t="str">
            <v>TRANSPORTE HORIZONTAL MANUAL, DE TUBO DE CPVC COM DIÂMETRO MENOR OU IGUAL A 73 MM (UNIDADE: MXKM). AF_04/2026</v>
          </cell>
        </row>
        <row r="7763">
          <cell r="A7763">
            <v>100241</v>
          </cell>
          <cell r="B7763" t="str">
            <v>TRANSPORTE HORIZONTAL MANUAL, DE TUBO DE PPR - PN12 OU PN25 - COM DIÂMETRO MAIOR QUE 50 MM E MENOR OU IGUAL A 75 MM (UNIDADE: MXKM). AF_04/2026</v>
          </cell>
        </row>
        <row r="7764">
          <cell r="A7764">
            <v>100242</v>
          </cell>
          <cell r="B7764" t="str">
            <v>TRANSPORTE HORIZONTAL MANUAL, DE TUBO DE PPR - PN12 OU PN25 - COM DIÂMETRO MAIOR QUE 75 MM E MENOR OU IGUAL A 110 MM (UNIDADE: MXKM). AF_04/2026</v>
          </cell>
        </row>
        <row r="7765">
          <cell r="A7765">
            <v>100240</v>
          </cell>
          <cell r="B7765" t="str">
            <v>TRANSPORTE HORIZONTAL MANUAL, DE TUBO DE PPR - PN12 OU PN25 - COM DIÂMETRO MENOR OU IGUAL A 50 MM (UNIDADE: MXKM). AF_04/2026</v>
          </cell>
        </row>
        <row r="7766">
          <cell r="A7766">
            <v>100237</v>
          </cell>
          <cell r="B7766" t="str">
            <v>TRANSPORTE HORIZONTAL MANUAL, DE TUBO DE PVC SOLDÁVEL COM DIÂMETRO MAIOR QUE 60 MM E MENOR OU IGUAL A 85 MM (UNIDADE: MXKM). AF_04/2026</v>
          </cell>
        </row>
        <row r="7767">
          <cell r="A7767">
            <v>100236</v>
          </cell>
          <cell r="B7767" t="str">
            <v>TRANSPORTE HORIZONTAL MANUAL, DE TUBO DE PVC SOLDÁVEL COM DIÂMETRO MENOR OU IGUAL A 60 MM (UNIDADE: MXKM). AF_04/2026</v>
          </cell>
        </row>
        <row r="7768">
          <cell r="A7768">
            <v>100248</v>
          </cell>
          <cell r="B7768" t="str">
            <v>TRANSPORTE HORIZONTAL MANUAL, DE TUBO DE PVC SÉRIE NORMAL - ESGOTO PREDIAL, OU REFORÇADO PARA ESGOTO OU ÁGUAS PLUVIAIS PREDIAL, COM DIÂMETRO MAIOR QUE 100 MM E MENOR OU IGUAL A 150 MM (UNIDADE: MXKM). AF_04/2026</v>
          </cell>
        </row>
        <row r="7769">
          <cell r="A7769">
            <v>100247</v>
          </cell>
          <cell r="B7769" t="str">
            <v>TRANSPORTE HORIZONTAL MANUAL, DE TUBO DE PVC SÉRIE NORMAL - ESGOTO PREDIAL, OU REFORÇADO PARA ESGOTO OU ÁGUAS PLUVIAIS PREDIAL, COM DIÂMETRO MAIOR QUE 75 MM E MENOR OU IGUAL A 100 MM (UNIDADE: MXKM). AF_04/2026</v>
          </cell>
        </row>
        <row r="7770">
          <cell r="A7770">
            <v>100246</v>
          </cell>
          <cell r="B7770" t="str">
            <v>TRANSPORTE HORIZONTAL MANUAL, DE TUBO DE PVC SÉRIE NORMAL - ESGOTO PREDIAL, OU REFORÇADO PARA ESGOTO OU ÁGUAS PLUVIAIS PREDIAL, COM DIÂMETRO MENOR OU IGUAL A 75 MM (UNIDADE: MXKM). AF_04/2026</v>
          </cell>
        </row>
        <row r="7771">
          <cell r="A7771">
            <v>100255</v>
          </cell>
          <cell r="B7771" t="str">
            <v>TRANSPORTE HORIZONTAL MANUAL, DE TÁBUAS DE MADEIRA COM SEÇÃO TRANSVERSAL DE 2,5 X 25 CM E 2,5 X 30 CM (UNIDADE: MXKM). AF_04/2026</v>
          </cell>
        </row>
        <row r="7772">
          <cell r="A7772">
            <v>100263</v>
          </cell>
          <cell r="B7772" t="str">
            <v>TRANSPORTE HORIZONTAL MANUAL, DE VERGALHÕES DE AÇO COM DIÂMETRO DE 10 MM; 12,5 MM; 16 MM; 20 MM; 25 MM OU 32 MM (UNIDADE: KGXKM). AF_04/2026</v>
          </cell>
        </row>
        <row r="7773">
          <cell r="A7773">
            <v>100260</v>
          </cell>
          <cell r="B7773" t="str">
            <v>TRANSPORTE HORIZONTAL MANUAL, DE VERGALHÕES DE AÇO COM DIÂMETRO DE 5 MM (UNIDADE: KGXKM). AF_04/2026</v>
          </cell>
        </row>
        <row r="7774">
          <cell r="A7774">
            <v>100261</v>
          </cell>
          <cell r="B7774" t="str">
            <v>TRANSPORTE HORIZONTAL MANUAL, DE VERGALHÕES DE AÇO COM DIÂMETRO DE 6,3 MM (UNIDADE: KGXKM). AF_04/2026</v>
          </cell>
        </row>
        <row r="7775">
          <cell r="A7775">
            <v>100262</v>
          </cell>
          <cell r="B7775" t="str">
            <v>TRANSPORTE HORIZONTAL MANUAL, DE VERGALHÕES DE AÇO COM DIÂMETRO DE 8 MM (UNIDADE: KGXKM). AF_04/2026</v>
          </cell>
        </row>
        <row r="7776">
          <cell r="A7776">
            <v>100271</v>
          </cell>
          <cell r="B7776" t="str">
            <v>TRANSPORTE HORIZONTAL MANUAL, DE VIDRO (UNIDADE: M2XKM). AF_04/2026</v>
          </cell>
        </row>
        <row r="7777">
          <cell r="A7777">
            <v>100258</v>
          </cell>
          <cell r="B7777" t="str">
            <v>TRANSPORTE HORIZONTAL MANUAL, DE VIGAS DE MADEIRA COM SEÇÃO TRANSVERSAL DE 5 X 12 CM (UNIDADE: MXKM). AF_04/2026</v>
          </cell>
        </row>
        <row r="7778">
          <cell r="A7778">
            <v>100259</v>
          </cell>
          <cell r="B7778" t="str">
            <v>TRANSPORTE HORIZONTAL MANUAL, DE VIGAS DE MADEIRA COM SEÇÃO TRANSVERSAL DE 6 X 16 CM (UNIDADE: MXKM). AF_04/2026</v>
          </cell>
        </row>
        <row r="7779">
          <cell r="A7779">
            <v>100279</v>
          </cell>
          <cell r="B7779" t="str">
            <v>TRANSPORTE VERTICAL MANUAL, 1 PAVIMENTO, DE BACIA SANITÁRIA, CAIXA ACOPLADA, TANQUE OU PIA (UNIDADE: UNID). AF_04/2026</v>
          </cell>
        </row>
        <row r="7780">
          <cell r="A7780">
            <v>100233</v>
          </cell>
          <cell r="B7780" t="str">
            <v>TRANSPORTE VERTICAL MANUAL, 1 PAVIMENTO, DE BLOCOS CERÂMICOS FURADOS NA HORIZONTAL DE 9X19X19CM (UNIDADE: BLOCO). AF_04/2026</v>
          </cell>
        </row>
        <row r="7781">
          <cell r="A7781">
            <v>100232</v>
          </cell>
          <cell r="B7781" t="str">
            <v>TRANSPORTE VERTICAL MANUAL, 1 PAVIMENTO, DE BLOCOS VAZADOS DE CONCRETO OU CERÂMICO DE 19X19X39CM (UNIDADE: BLOCO). AF_04/2026</v>
          </cell>
        </row>
        <row r="7782">
          <cell r="A7782">
            <v>100234</v>
          </cell>
          <cell r="B7782" t="str">
            <v>TRANSPORTE VERTICAL MANUAL, 1 PAVIMENTO, DE CAIXA COM REVESTIMENTO CERÂMICO (UNIDADE: M2). AF_04/2026</v>
          </cell>
        </row>
        <row r="7783">
          <cell r="A7783">
            <v>100265</v>
          </cell>
          <cell r="B7783" t="str">
            <v>TRANSPORTE VERTICAL MANUAL, 1 PAVIMENTO, DE JANELA (UNIDADE: M2). AF_04/2026</v>
          </cell>
        </row>
        <row r="7784">
          <cell r="A7784">
            <v>100235</v>
          </cell>
          <cell r="B7784" t="str">
            <v>TRANSPORTE VERTICAL MANUAL, 1 PAVIMENTO, DE LATA DE 18 LITROS (UNIDADE: L). AF_04/2026</v>
          </cell>
        </row>
        <row r="7785">
          <cell r="A7785">
            <v>100267</v>
          </cell>
          <cell r="B7785" t="str">
            <v>TRANSPORTE VERTICAL MANUAL, 1 PAVIMENTO, DE PORTA (UNIDADE: UNID). AF_04/2026</v>
          </cell>
        </row>
        <row r="7786">
          <cell r="A7786">
            <v>100231</v>
          </cell>
          <cell r="B7786" t="str">
            <v>TRANSPORTE VERTICAL MANUAL, 1 PAVIMENTO, DE SACOS DE 20 KG (UNIDADE: KG). AF_04/2026</v>
          </cell>
        </row>
        <row r="7787">
          <cell r="A7787">
            <v>100230</v>
          </cell>
          <cell r="B7787" t="str">
            <v>TRANSPORTE VERTICAL MANUAL, 1 PAVIMENTO, DE SACOS DE 30 KG (UNIDADE: KG). AF_04/2026</v>
          </cell>
        </row>
        <row r="7788">
          <cell r="A7788">
            <v>100229</v>
          </cell>
          <cell r="B7788" t="str">
            <v>TRANSPORTE VERTICAL MANUAL, 1 PAVIMENTO, DE SACOS DE 50 KG (UNIDADE: KG). AF_04/2026</v>
          </cell>
        </row>
        <row r="7789">
          <cell r="A7789">
            <v>100272</v>
          </cell>
          <cell r="B7789" t="str">
            <v>TRANSPORTE VERTICAL MANUAL, 1 PAVIMENTO, DE VIDRO (UNIDADE: M2). AF_04/2026</v>
          </cell>
        </row>
        <row r="7790">
          <cell r="A7790">
            <v>100269</v>
          </cell>
          <cell r="B7790" t="str">
            <v>TRANSPORTE VERTICAL, BANCADA DE MÁRMORE OU GRANITO PARA COZINHA/LAVATÓRIO OU MÁRMORE SINTÉTICO COM CUBA INTEGRADA, MANUAL, 1 PAVIMENTO, (UNIDADE: UNID). AF_04/2026</v>
          </cell>
        </row>
        <row r="7791">
          <cell r="A7791">
            <v>100986</v>
          </cell>
          <cell r="B7791" t="str">
            <v>CARGA DE MISTURA ASFÁLTICA EM CAMINHÃO BASCULANTE 10 M³ (UNIDADE: M3). AF_02/2026</v>
          </cell>
        </row>
        <row r="7792">
          <cell r="A7792">
            <v>101002</v>
          </cell>
          <cell r="B7792" t="str">
            <v>CARGA DE MISTURA ASFÁLTICA EM CAMINHÃO BASCULANTE 10 M³ (UNIDADE: T). AF_02/2026</v>
          </cell>
        </row>
        <row r="7793">
          <cell r="A7793">
            <v>100987</v>
          </cell>
          <cell r="B7793" t="str">
            <v>CARGA DE MISTURA ASFÁLTICA EM CAMINHÃO BASCULANTE 14 M³ (UNIDADE: M3). AF_02/2026</v>
          </cell>
        </row>
        <row r="7794">
          <cell r="A7794">
            <v>101003</v>
          </cell>
          <cell r="B7794" t="str">
            <v>CARGA DE MISTURA ASFÁLTICA EM CAMINHÃO BASCULANTE 14 M³ (UNIDADE: T). AF_02/2026</v>
          </cell>
        </row>
        <row r="7795">
          <cell r="A7795">
            <v>100988</v>
          </cell>
          <cell r="B7795" t="str">
            <v>CARGA DE MISTURA ASFÁLTICA EM CAMINHÃO BASCULANTE 18 M³ (UNIDADE: M3). AF_02/2026</v>
          </cell>
        </row>
        <row r="7796">
          <cell r="A7796">
            <v>101004</v>
          </cell>
          <cell r="B7796" t="str">
            <v>CARGA DE MISTURA ASFÁLTICA EM CAMINHÃO BASCULANTE 18 M³ (UNIDADE: T). AF_02/2026</v>
          </cell>
        </row>
        <row r="7797">
          <cell r="A7797">
            <v>100985</v>
          </cell>
          <cell r="B7797" t="str">
            <v>CARGA DE MISTURA ASFÁLTICA EM CAMINHÃO BASCULANTE 6 M³ (UNIDADE: M3). AF_02/2026</v>
          </cell>
        </row>
        <row r="7798">
          <cell r="A7798">
            <v>101001</v>
          </cell>
          <cell r="B7798" t="str">
            <v>CARGA DE MISTURA ASFÁLTICA EM CAMINHÃO BASCULANTE 6 M³ (UNIDADE: T). AF_02/2026</v>
          </cell>
        </row>
        <row r="7799">
          <cell r="A7799">
            <v>101008</v>
          </cell>
          <cell r="B7799" t="str">
            <v>CARGA DE ÁGUA EM CAMINHÃO PIPA 10 M³. AF_02/2026</v>
          </cell>
        </row>
        <row r="7800">
          <cell r="A7800">
            <v>106708</v>
          </cell>
          <cell r="B7800" t="str">
            <v>CARGA DE ÁGUA EM CAMINHÃO PIPA 14 M³. AF_02/2026</v>
          </cell>
        </row>
        <row r="7801">
          <cell r="A7801">
            <v>101007</v>
          </cell>
          <cell r="B7801" t="str">
            <v>CARGA DE ÁGUA EM CAMINHÃO PIPA 6 M³. AF_02/2026</v>
          </cell>
        </row>
        <row r="7802">
          <cell r="A7802">
            <v>100982</v>
          </cell>
          <cell r="B7802" t="str">
            <v>CARGA, MANOBRA E DESCARGA DE ENTULHO EM CAMINHÃO BASCULANTE 10 M³ - CARGA COM ESCAVADEIRA HIDRÁULICA (CAÇAMBA DE 0,80 M³ / 111 HP) E DESCARGA LIVRE (UNIDADE: M3). AF_02/2026</v>
          </cell>
        </row>
        <row r="7803">
          <cell r="A7803">
            <v>100998</v>
          </cell>
          <cell r="B7803" t="str">
            <v>CARGA, MANOBRA E DESCARGA DE ENTULHO EM CAMINHÃO BASCULANTE 10 M³ - CARGA COM ESCAVADEIRA HIDRÁULICA (CAÇAMBA DE 0,80 M³ / 111 HP) E DESCARGA LIVRE (UNIDADE: T). AF_02/2026</v>
          </cell>
        </row>
        <row r="7804">
          <cell r="A7804">
            <v>100983</v>
          </cell>
          <cell r="B7804" t="str">
            <v>CARGA, MANOBRA E DESCARGA DE ENTULHO EM CAMINHÃO BASCULANTE 14 M³ - CARGA COM ESCAVADEIRA HIDRÁULICA (CAÇAMBA DE 0,80 M³ / 111 HP) E DESCARGA LIVRE (UNIDADE: M3). AF_02/2026</v>
          </cell>
        </row>
        <row r="7805">
          <cell r="A7805">
            <v>100999</v>
          </cell>
          <cell r="B7805" t="str">
            <v>CARGA, MANOBRA E DESCARGA DE ENTULHO EM CAMINHÃO BASCULANTE 14 M³ - CARGA COM ESCAVADEIRA HIDRÁULICA (CAÇAMBA DE 0,80 M³ / 111 HP) E DESCARGA LIVRE (UNIDADE: T). AF_02/2026</v>
          </cell>
        </row>
        <row r="7806">
          <cell r="A7806">
            <v>100984</v>
          </cell>
          <cell r="B7806" t="str">
            <v>CARGA, MANOBRA E DESCARGA DE ENTULHO EM CAMINHÃO BASCULANTE 18 M³ - CARGA COM ESCAVADEIRA HIDRÁULICA (CAÇAMBA DE 0,80 M³ / 111 HP) E DESCARGA LIVRE (UNIDADE: M3). AF_02/2026</v>
          </cell>
        </row>
        <row r="7807">
          <cell r="A7807">
            <v>101000</v>
          </cell>
          <cell r="B7807" t="str">
            <v>CARGA, MANOBRA E DESCARGA DE ENTULHO EM CAMINHÃO BASCULANTE 18 M³ - CARGA COM ESCAVADEIRA HIDRÁULICA (CAÇAMBA DE 0,80 M³ / 111 HP) E DESCARGA LIVRE (UNIDADE: T). AF_02/2026</v>
          </cell>
        </row>
        <row r="7808">
          <cell r="A7808">
            <v>100981</v>
          </cell>
          <cell r="B7808" t="str">
            <v>CARGA, MANOBRA E DESCARGA DE ENTULHO EM CAMINHÃO BASCULANTE 6 M³ - CARGA COM ESCAVADEIRA HIDRÁULICA (CAÇAMBA DE 0,80 M³ / 111 HP) E DESCARGA LIVRE (UNIDADE: M3). AF_02/2026</v>
          </cell>
        </row>
        <row r="7809">
          <cell r="A7809">
            <v>100997</v>
          </cell>
          <cell r="B7809" t="str">
            <v>CARGA, MANOBRA E DESCARGA DE ENTULHO EM CAMINHÃO BASCULANTE 6 M³ - CARGA COM ESCAVADEIRA HIDRÁULICA (CAÇAMBA DE 0,80 M³ / 111 HP) E DESCARGA LIVRE (UNIDADE: T). AF_02/2026</v>
          </cell>
        </row>
        <row r="7810">
          <cell r="A7810">
            <v>101010</v>
          </cell>
          <cell r="B7810" t="str">
            <v>CARGA, MANOBRA E DESCARGA DE PERFIL METÁLICO EM CAMINHÃO CARROCERIA COM GUINDAUTO (MUNCK) 11,7 TM. AF_02/2026</v>
          </cell>
        </row>
        <row r="7811">
          <cell r="A7811">
            <v>106721</v>
          </cell>
          <cell r="B7811" t="str">
            <v>CARGA, MANOBRA E DESCARGA DE PERFIL METÁLICO EM CAMINHÃO CARROCERIA COM GUINDAUTO (MUNCK) 42,3 TM. AF_02/2026</v>
          </cell>
        </row>
        <row r="7812">
          <cell r="A7812">
            <v>101009</v>
          </cell>
          <cell r="B7812" t="str">
            <v>CARGA, MANOBRA E DESCARGA DE POSTE DE CONCRETO EM CAMINHÃO CARROCERIA COM GUINDAUTO (MUNCK) 11,7 TM. AF_02/2026</v>
          </cell>
        </row>
        <row r="7813">
          <cell r="A7813">
            <v>106720</v>
          </cell>
          <cell r="B7813" t="str">
            <v>CARGA, MANOBRA E DESCARGA DE POSTES DE CONCRETO EM CAMINHÃO CARROCERIA COM GUINDAUTO (MUNCK) 42,3 TM. AF_02/2026</v>
          </cell>
        </row>
        <row r="7814">
          <cell r="A7814">
            <v>100978</v>
          </cell>
          <cell r="B7814" t="str">
            <v>CARGA, MANOBRA E DESCARGA DE SOLOS E MATERIAIS GRANULARES EM CAMINHÃO BASCULANTE 10 M³ - CARGA COM ESCAVADEIRA HIDRÁULICA (CAÇAMBA DE 1,20 M³ / 155 HP) E DESCARGA LIVRE (UNIDADE: M3). AF_02/2026</v>
          </cell>
        </row>
        <row r="7815">
          <cell r="A7815">
            <v>100994</v>
          </cell>
          <cell r="B7815" t="str">
            <v>CARGA, MANOBRA E DESCARGA DE SOLOS E MATERIAIS GRANULARES EM CAMINHÃO BASCULANTE 10 M³ - CARGA COM ESCAVADEIRA HIDRÁULICA (CAÇAMBA DE 1,20 M³ / 155 HP) E DESCARGA LIVRE (UNIDADE: T). AF_02/2026</v>
          </cell>
        </row>
        <row r="7816">
          <cell r="A7816">
            <v>100974</v>
          </cell>
          <cell r="B7816" t="str">
            <v>CARGA, MANOBRA E DESCARGA DE SOLOS E MATERIAIS GRANULARES EM CAMINHÃO BASCULANTE 10 M³ - CARGA COM PÁ CARREGADEIRA (CAÇAMBA DE 1,7 A 2,8 M³ / 128 HP) E DESCARGA LIVRE (UNIDADE: M3). AF_02/2026</v>
          </cell>
        </row>
        <row r="7817">
          <cell r="A7817">
            <v>100990</v>
          </cell>
          <cell r="B7817" t="str">
            <v>CARGA, MANOBRA E DESCARGA DE SOLOS E MATERIAIS GRANULARES EM CAMINHÃO BASCULANTE 10 M³ - CARGA COM PÁ CARREGADEIRA (CAÇAMBA DE 1,7 A 2,8 M³ / 128 HP) E DESCARGA LIVRE (UNIDADE: T). AF_02/2026</v>
          </cell>
        </row>
        <row r="7818">
          <cell r="A7818">
            <v>100979</v>
          </cell>
          <cell r="B7818" t="str">
            <v>CARGA, MANOBRA E DESCARGA DE SOLOS E MATERIAIS GRANULARES EM CAMINHÃO BASCULANTE 14 M³ - CARGA COM ESCAVADEIRA HIDRÁULICA (CAÇAMBA DE 1,20 M³ / 155 HP) E DESCARGA LIVRE (UNIDADE: M3). AF_02/2026</v>
          </cell>
        </row>
        <row r="7819">
          <cell r="A7819">
            <v>100995</v>
          </cell>
          <cell r="B7819" t="str">
            <v>CARGA, MANOBRA E DESCARGA DE SOLOS E MATERIAIS GRANULARES EM CAMINHÃO BASCULANTE 14 M³ - CARGA COM ESCAVADEIRA HIDRÁULICA (CAÇAMBA DE 1,20 M³ / 155 HP) E DESCARGA LIVRE (UNIDADE: T). AF_02/2026</v>
          </cell>
        </row>
        <row r="7820">
          <cell r="A7820">
            <v>100975</v>
          </cell>
          <cell r="B7820" t="str">
            <v>CARGA, MANOBRA E DESCARGA DE SOLOS E MATERIAIS GRANULARES EM CAMINHÃO BASCULANTE 14 M³ - CARGA COM PÁ CARREGADEIRA (CAÇAMBA DE 1,7 A 2,8 M³ / 128 HP) E DESCARGA LIVRE (UNIDADE: M3). AF_02/2026</v>
          </cell>
        </row>
        <row r="7821">
          <cell r="A7821">
            <v>100991</v>
          </cell>
          <cell r="B7821" t="str">
            <v>CARGA, MANOBRA E DESCARGA DE SOLOS E MATERIAIS GRANULARES EM CAMINHÃO BASCULANTE 14 M³ - CARGA COM PÁ CARREGADEIRA (CAÇAMBA DE 1,7 A 2,8 M³ / 128 HP) E DESCARGA LIVRE (UNIDADE: T). AF_02/2026</v>
          </cell>
        </row>
        <row r="7822">
          <cell r="A7822">
            <v>100980</v>
          </cell>
          <cell r="B7822" t="str">
            <v>CARGA, MANOBRA E DESCARGA DE SOLOS E MATERIAIS GRANULARES EM CAMINHÃO BASCULANTE 18 M³ - CARGA COM ESCAVADEIRA HIDRÁULICA (CAÇAMBA DE 1,20 M³ / 155 HP) E DESCARGA LIVRE (UNIDADE: M3). AF_02/2026</v>
          </cell>
        </row>
        <row r="7823">
          <cell r="A7823">
            <v>100996</v>
          </cell>
          <cell r="B7823" t="str">
            <v>CARGA, MANOBRA E DESCARGA DE SOLOS E MATERIAIS GRANULARES EM CAMINHÃO BASCULANTE 18 M³ - CARGA COM ESCAVADEIRA HIDRÁULICA (CAÇAMBA DE 1,20 M³ / 155 HP) E DESCARGA LIVRE (UNIDADE: T). AF_02/2026</v>
          </cell>
        </row>
        <row r="7824">
          <cell r="A7824">
            <v>100976</v>
          </cell>
          <cell r="B7824" t="str">
            <v>CARGA, MANOBRA E DESCARGA DE SOLOS E MATERIAIS GRANULARES EM CAMINHÃO BASCULANTE 18 M³ - CARGA COM PÁ CARREGADEIRA (CAÇAMBA DE 1,7 A 2,8 M³ / 128 HP) E DESCARGA LIVRE (UNIDADE: M3). AF_02/2026</v>
          </cell>
        </row>
        <row r="7825">
          <cell r="A7825">
            <v>100992</v>
          </cell>
          <cell r="B7825" t="str">
            <v>CARGA, MANOBRA E DESCARGA DE SOLOS E MATERIAIS GRANULARES EM CAMINHÃO BASCULANTE 18 M³ - CARGA COM PÁ CARREGADEIRA (CAÇAMBA DE 1,7 A 2,8 M³ / 128 HP) E DESCARGA LIVRE (UNIDADE: T). AF_02/2026</v>
          </cell>
        </row>
        <row r="7826">
          <cell r="A7826">
            <v>100977</v>
          </cell>
          <cell r="B7826" t="str">
            <v>CARGA, MANOBRA E DESCARGA DE SOLOS E MATERIAIS GRANULARES EM CAMINHÃO BASCULANTE 6 M³ - CARGA COM ESCAVADEIRA HIDRÁULICA (CAÇAMBA DE 1,20 M³ / 155 HP) E DESCARGA LIVRE (UNIDADE: M3). AF_02/2026</v>
          </cell>
        </row>
        <row r="7827">
          <cell r="A7827">
            <v>100993</v>
          </cell>
          <cell r="B7827" t="str">
            <v>CARGA, MANOBRA E DESCARGA DE SOLOS E MATERIAIS GRANULARES EM CAMINHÃO BASCULANTE 6 M³ - CARGA COM ESCAVADEIRA HIDRÁULICA (CAÇAMBA DE 1,20 M³ / 155 HP) E DESCARGA LIVRE (UNIDADE: T). AF_02/2026</v>
          </cell>
        </row>
        <row r="7828">
          <cell r="A7828">
            <v>100973</v>
          </cell>
          <cell r="B7828" t="str">
            <v>CARGA, MANOBRA E DESCARGA DE SOLOS E MATERIAIS GRANULARES EM CAMINHÃO BASCULANTE 6 M³ - CARGA COM PÁ CARREGADEIRA (CAÇAMBA DE 1,7 A 2,8 M³ / 128 HP) E DESCARGA LIVRE (UNIDADE: M3). AF_02/2026</v>
          </cell>
        </row>
        <row r="7829">
          <cell r="A7829">
            <v>100989</v>
          </cell>
          <cell r="B7829" t="str">
            <v>CARGA, MANOBRA E DESCARGA DE SOLOS E MATERIAIS GRANULARES EM CAMINHÃO BASCULANTE 6 M³ - CARGA COM PÁ CARREGADEIRA (CAÇAMBA DE 1,7 A 2,8 M³ / 128 HP) E DESCARGA LIVRE (UNIDADE: T). AF_02/2026</v>
          </cell>
        </row>
        <row r="7830">
          <cell r="A7830">
            <v>101467</v>
          </cell>
          <cell r="B7830" t="str">
            <v>CARGA, MANOBRA E DESCARGA DE TUBOS DE CONCRETO, DN 1000 MM, EM CAMINHÃO CARROCERIA COM GUINDAUTO (MUNCK) 11,7 TM. AF_02/2026</v>
          </cell>
        </row>
        <row r="7831">
          <cell r="A7831">
            <v>106729</v>
          </cell>
          <cell r="B7831" t="str">
            <v>CARGA, MANOBRA E DESCARGA DE TUBOS DE CONCRETO, DN 1000 MM, EM CAMINHÃO CARROCERIA COM GUINDAUTO (MUNCK) 42,3 TM. AF_02/2026</v>
          </cell>
        </row>
        <row r="7832">
          <cell r="A7832">
            <v>101468</v>
          </cell>
          <cell r="B7832" t="str">
            <v>CARGA, MANOBRA E DESCARGA DE TUBOS DE CONCRETO, DN 1200 MM, EM CAMINHÃO CARROCERIA COM GUINDAUTO (MUNCK) 11,7 TM. AF_02/2026</v>
          </cell>
        </row>
        <row r="7833">
          <cell r="A7833">
            <v>106730</v>
          </cell>
          <cell r="B7833" t="str">
            <v>CARGA, MANOBRA E DESCARGA DE TUBOS DE CONCRETO, DN 1200 MM, EM CAMINHÃO CARROCERIA COM GUINDAUTO (MUNCK) 42,3 TM. AF_02/2026</v>
          </cell>
        </row>
        <row r="7834">
          <cell r="A7834">
            <v>101014</v>
          </cell>
          <cell r="B7834" t="str">
            <v>CARGA, MANOBRA E DESCARGA DE TUBOS DE CONCRETO, DN 400 MM, EM CAMINHÃO CARROCERIA COM GUINDAUTO (MUNCK) 11,7 TM. AF_02/2026</v>
          </cell>
        </row>
        <row r="7835">
          <cell r="A7835">
            <v>106723</v>
          </cell>
          <cell r="B7835" t="str">
            <v>CARGA, MANOBRA E DESCARGA DE TUBOS DE CONCRETO, DN 400 MM, EM CAMINHÃO CARROCERIA COM GUINDAUTO (MUNCK) 42,3 TM. AF_02/2026</v>
          </cell>
        </row>
        <row r="7836">
          <cell r="A7836">
            <v>101015</v>
          </cell>
          <cell r="B7836" t="str">
            <v>CARGA, MANOBRA E DESCARGA DE TUBOS DE CONCRETO, DN 500 MM, EM CAMINHÃO CARROCERIA COM GUINDAUTO (MUNCK) 11,7 TM. AF_02/2026</v>
          </cell>
        </row>
        <row r="7837">
          <cell r="A7837">
            <v>106724</v>
          </cell>
          <cell r="B7837" t="str">
            <v>CARGA, MANOBRA E DESCARGA DE TUBOS DE CONCRETO, DN 500 MM, EM CAMINHÃO CARROCERIA COM GUINDAUTO (MUNCK) 42,3 TM. AF_02/2026</v>
          </cell>
        </row>
        <row r="7838">
          <cell r="A7838">
            <v>101463</v>
          </cell>
          <cell r="B7838" t="str">
            <v>CARGA, MANOBRA E DESCARGA DE TUBOS DE CONCRETO, DN 600 MM, EM CAMINHÃO CARROCERIA COM GUINDAUTO (MUNCK) 11,7 TM. AF_02/2026</v>
          </cell>
        </row>
        <row r="7839">
          <cell r="A7839">
            <v>106725</v>
          </cell>
          <cell r="B7839" t="str">
            <v>CARGA, MANOBRA E DESCARGA DE TUBOS DE CONCRETO, DN 600 MM, EM CAMINHÃO CARROCERIA COM GUINDAUTO (MUNCK) 42,3 TM. AF_02/2026</v>
          </cell>
        </row>
        <row r="7840">
          <cell r="A7840">
            <v>101464</v>
          </cell>
          <cell r="B7840" t="str">
            <v>CARGA, MANOBRA E DESCARGA DE TUBOS DE CONCRETO, DN 700 MM, EM CAMINHÃO CARROCERIA COM GUINDAUTO (MUNCK) 11,7 TM. AF_02/2026</v>
          </cell>
        </row>
        <row r="7841">
          <cell r="A7841">
            <v>106726</v>
          </cell>
          <cell r="B7841" t="str">
            <v>CARGA, MANOBRA E DESCARGA DE TUBOS DE CONCRETO, DN 700 MM, EM CAMINHÃO CARROCERIA COM GUINDAUTO (MUNCK) 42,3 TM. AF_02/2026</v>
          </cell>
        </row>
        <row r="7842">
          <cell r="A7842">
            <v>101465</v>
          </cell>
          <cell r="B7842" t="str">
            <v>CARGA, MANOBRA E DESCARGA DE TUBOS DE CONCRETO, DN 800 MM, EM CAMINHÃO CARROCERIA COM GUINDAUTO (MUNCK) 11,7 TM. AF_02/2026</v>
          </cell>
        </row>
        <row r="7843">
          <cell r="A7843">
            <v>106727</v>
          </cell>
          <cell r="B7843" t="str">
            <v>CARGA, MANOBRA E DESCARGA DE TUBOS DE CONCRETO, DN 800 MM, EM CAMINHÃO CARROCERIA COM GUINDAUTO (MUNCK) 42,3 TM. AF_02/2026</v>
          </cell>
        </row>
        <row r="7844">
          <cell r="A7844">
            <v>101466</v>
          </cell>
          <cell r="B7844" t="str">
            <v>CARGA, MANOBRA E DESCARGA DE TUBOS DE CONCRETO, DN 900 MM, EM CAMINHÃO CARROCERIA COM GUINDAUTO (MUNCK) 11,7 TM. AF_02/2026</v>
          </cell>
        </row>
        <row r="7845">
          <cell r="A7845">
            <v>106728</v>
          </cell>
          <cell r="B7845" t="str">
            <v>CARGA, MANOBRA E DESCARGA DE TUBOS DE CONCRETO, DN 900 MM, EM CAMINHÃO CARROCERIA COM GUINDAUTO (MUNCK) 42,3 TM. AF_02/2026</v>
          </cell>
        </row>
        <row r="7846">
          <cell r="A7846">
            <v>101013</v>
          </cell>
          <cell r="B7846" t="str">
            <v>CARGA, MANOBRA E DESCARGA DE TUBOS DE CONCRETO, DN MENOR OU IGUAL A 300 MM, EM CAMINHÃO CARROCERIA COM GUINDAUTO (MUNCK) 11,7 TM. AF_02/2026</v>
          </cell>
        </row>
        <row r="7847">
          <cell r="A7847">
            <v>106722</v>
          </cell>
          <cell r="B7847" t="str">
            <v>CARGA, MANOBRA E DESCARGA DE TUBOS DE CONCRETO, DN MENOR OU IGUAL A 300 MM, EM CAMINHÃO CARROCERIA COM GUINDAUTO (MUNCK) 42,3 TM. AF_02/2026</v>
          </cell>
        </row>
        <row r="7848">
          <cell r="A7848">
            <v>101477</v>
          </cell>
          <cell r="B7848" t="str">
            <v>CARGA, MANOBRA E DESCARGA DE TUBOS METÁLICOS, DN 1000 MM, EM CAMINHÃO CARROCERIA COM GUINDAUTO (MUNCK) 11,7 TM. AF_02/2026</v>
          </cell>
        </row>
        <row r="7849">
          <cell r="A7849">
            <v>106742</v>
          </cell>
          <cell r="B7849" t="str">
            <v>CARGA, MANOBRA E DESCARGA DE TUBOS METÁLICOS, DN 1000 MM, EM CAMINHÃO CARROCERIA COM GUINDAUTO (MUNCK) 42,3 TM. AF_02/2026</v>
          </cell>
        </row>
        <row r="7850">
          <cell r="A7850">
            <v>101478</v>
          </cell>
          <cell r="B7850" t="str">
            <v>CARGA, MANOBRA E DESCARGA DE TUBOS METÁLICOS, DN 1200 MM, EM CAMINHÃO CARROCERIA COM GUINDAUTO (MUNCK) 11,7 TM. AF_02/2026</v>
          </cell>
        </row>
        <row r="7851">
          <cell r="A7851">
            <v>106743</v>
          </cell>
          <cell r="B7851" t="str">
            <v>CARGA, MANOBRA E DESCARGA DE TUBOS METÁLICOS, DN 1200 MM, EM CAMINHÃO CARROCERIA COM GUINDAUTO (MUNCK) 42,3 TM. AF_02/2026</v>
          </cell>
        </row>
        <row r="7852">
          <cell r="A7852">
            <v>101017</v>
          </cell>
          <cell r="B7852" t="str">
            <v>CARGA, MANOBRA E DESCARGA DE TUBOS METÁLICOS, DN 200 MM, EM CAMINHÃO CARROCERIA COM GUINDAUTO (MUNCK) 11,7 TM. AF_02/2026</v>
          </cell>
        </row>
        <row r="7853">
          <cell r="A7853">
            <v>106732</v>
          </cell>
          <cell r="B7853" t="str">
            <v>CARGA, MANOBRA E DESCARGA DE TUBOS METÁLICOS, DN 200 MM, EM CAMINHÃO CARROCERIA COM GUINDAUTO (MUNCK) 42,3 TM. AF_02/2026</v>
          </cell>
        </row>
        <row r="7854">
          <cell r="A7854">
            <v>101018</v>
          </cell>
          <cell r="B7854" t="str">
            <v>CARGA, MANOBRA E DESCARGA DE TUBOS METÁLICOS, DN 250 MM, EM CAMINHÃO CARROCERIA COM GUINDAUTO (MUNCK) 11,7 TM. AF_02/2026</v>
          </cell>
        </row>
        <row r="7855">
          <cell r="A7855">
            <v>106733</v>
          </cell>
          <cell r="B7855" t="str">
            <v>CARGA, MANOBRA E DESCARGA DE TUBOS METÁLICOS, DN 250 MM, EM CAMINHÃO CARROCERIA COM GUINDAUTO (MUNCK) 42,3 TM. AF_02/2026</v>
          </cell>
        </row>
        <row r="7856">
          <cell r="A7856">
            <v>101469</v>
          </cell>
          <cell r="B7856" t="str">
            <v>CARGA, MANOBRA E DESCARGA DE TUBOS METÁLICOS, DN 300 MM, EM CAMINHÃO CARROCERIA COM GUINDAUTO (MUNCK) 11,7 TM. AF_02/2026</v>
          </cell>
        </row>
        <row r="7857">
          <cell r="A7857">
            <v>106734</v>
          </cell>
          <cell r="B7857" t="str">
            <v>CARGA, MANOBRA E DESCARGA DE TUBOS METÁLICOS, DN 300 MM, EM CAMINHÃO CARROCERIA COM GUINDAUTO (MUNCK) 42,3 TM. AF_02/2026</v>
          </cell>
        </row>
        <row r="7858">
          <cell r="A7858">
            <v>101470</v>
          </cell>
          <cell r="B7858" t="str">
            <v>CARGA, MANOBRA E DESCARGA DE TUBOS METÁLICOS, DN 350 MM, EM CAMINHÃO CARROCERIA COM GUINDAUTO (MUNCK) 11,7 TM. AF_02/2026</v>
          </cell>
        </row>
        <row r="7859">
          <cell r="A7859">
            <v>106735</v>
          </cell>
          <cell r="B7859" t="str">
            <v>CARGA, MANOBRA E DESCARGA DE TUBOS METÁLICOS, DN 350 MM, EM CAMINHÃO CARROCERIA COM GUINDAUTO (MUNCK) 42,3 TM. AF_02/2026</v>
          </cell>
        </row>
        <row r="7860">
          <cell r="A7860">
            <v>101471</v>
          </cell>
          <cell r="B7860" t="str">
            <v>CARGA, MANOBRA E DESCARGA DE TUBOS METÁLICOS, DN 400 MM, EM CAMINHÃO CARROCERIA COM GUINDAUTO (MUNCK) 11,7 TM. AF_02/2026</v>
          </cell>
        </row>
        <row r="7861">
          <cell r="A7861">
            <v>106736</v>
          </cell>
          <cell r="B7861" t="str">
            <v>CARGA, MANOBRA E DESCARGA DE TUBOS METÁLICOS, DN 400 MM, EM CAMINHÃO CARROCERIA COM GUINDAUTO (MUNCK) 42,3 TM. AF_02/2026</v>
          </cell>
        </row>
        <row r="7862">
          <cell r="A7862">
            <v>101472</v>
          </cell>
          <cell r="B7862" t="str">
            <v>CARGA, MANOBRA E DESCARGA DE TUBOS METÁLICOS, DN 500 MM, EM CAMINHÃO CARROCERIA COM GUINDAUTO (MUNCK) 11,7 TM. AF_02/2026</v>
          </cell>
        </row>
        <row r="7863">
          <cell r="A7863">
            <v>106737</v>
          </cell>
          <cell r="B7863" t="str">
            <v>CARGA, MANOBRA E DESCARGA DE TUBOS METÁLICOS, DN 500 MM, EM CAMINHÃO CARROCERIA COM GUINDAUTO (MUNCK) 42,3 TM. AF_02/2026</v>
          </cell>
        </row>
        <row r="7864">
          <cell r="A7864">
            <v>101473</v>
          </cell>
          <cell r="B7864" t="str">
            <v>CARGA, MANOBRA E DESCARGA DE TUBOS METÁLICOS, DN 600 MM, EM CAMINHÃO CARROCERIA COM GUINDAUTO (MUNCK) 11,7 TM. AF_02/2026</v>
          </cell>
        </row>
        <row r="7865">
          <cell r="A7865">
            <v>106738</v>
          </cell>
          <cell r="B7865" t="str">
            <v>CARGA, MANOBRA E DESCARGA DE TUBOS METÁLICOS, DN 600 MM, EM CAMINHÃO CARROCERIA COM GUINDAUTO (MUNCK) 42,3 TM. AF_02/2026</v>
          </cell>
        </row>
        <row r="7866">
          <cell r="A7866">
            <v>101474</v>
          </cell>
          <cell r="B7866" t="str">
            <v>CARGA, MANOBRA E DESCARGA DE TUBOS METÁLICOS, DN 700 MM, EM CAMINHÃO CARROCERIA COM GUINDAUTO (MUNCK) 11,7 TM. AF_02/2026</v>
          </cell>
        </row>
        <row r="7867">
          <cell r="A7867">
            <v>106739</v>
          </cell>
          <cell r="B7867" t="str">
            <v>CARGA, MANOBRA E DESCARGA DE TUBOS METÁLICOS, DN 700 MM, EM CAMINHÃO CARROCERIA COM GUINDAUTO (MUNCK) 42,3 TM. AF_02/2026</v>
          </cell>
        </row>
        <row r="7868">
          <cell r="A7868">
            <v>101475</v>
          </cell>
          <cell r="B7868" t="str">
            <v>CARGA, MANOBRA E DESCARGA DE TUBOS METÁLICOS, DN 800 MM, EM CAMINHÃO CARROCERIA COM GUINDAUTO (MUNCK) 11,7 TM. AF_02/2026</v>
          </cell>
        </row>
        <row r="7869">
          <cell r="A7869">
            <v>106740</v>
          </cell>
          <cell r="B7869" t="str">
            <v>CARGA, MANOBRA E DESCARGA DE TUBOS METÁLICOS, DN 800 MM, EM CAMINHÃO CARROCERIA COM GUINDAUTO (MUNCK) 42,3 TM. AF_02/2026</v>
          </cell>
        </row>
        <row r="7870">
          <cell r="A7870">
            <v>101476</v>
          </cell>
          <cell r="B7870" t="str">
            <v>CARGA, MANOBRA E DESCARGA DE TUBOS METÁLICOS, DN 900 MM, EM CAMINHÃO CARROCERIA COM GUINDAUTO (MUNCK) 11,7 TM. AF_02/2026</v>
          </cell>
        </row>
        <row r="7871">
          <cell r="A7871">
            <v>106741</v>
          </cell>
          <cell r="B7871" t="str">
            <v>CARGA, MANOBRA E DESCARGA DE TUBOS METÁLICOS, DN 900 MM, EM CAMINHÃO CARROCERIA COM GUINDAUTO (MUNCK) 42,3 TM. AF_02/2026</v>
          </cell>
        </row>
        <row r="7872">
          <cell r="A7872">
            <v>101016</v>
          </cell>
          <cell r="B7872" t="str">
            <v>CARGA, MANOBRA E DESCARGA DE TUBOS METÁLICOS, DN MENOR OU IGUAL A 150 MM, EM CAMINHÃO CARROCERIA COM GUINDAUTO (MUNCK) 11,7 TM. AF_02/2026</v>
          </cell>
        </row>
        <row r="7873">
          <cell r="A7873">
            <v>106731</v>
          </cell>
          <cell r="B7873" t="str">
            <v>CARGA, MANOBRA E DESCARGA DE TUBOS METÁLICOS, DN MENOR OU IGUAL A 150 MM, EM CAMINHÃO CARROCERIA COM GUINDAUTO (MUNCK) 42,3 TM. AF_02/2026</v>
          </cell>
        </row>
        <row r="7874">
          <cell r="A7874">
            <v>101487</v>
          </cell>
          <cell r="B7874" t="str">
            <v>CARGA, MANOBRA E DESCARGA DE TUBOS PLÁSTICOS, DN 1000 MM, EM CAMINHÃO CARROCERIA COM GUINDAUTO (MUNCK) 11,7 TM. AF_02/2026</v>
          </cell>
        </row>
        <row r="7875">
          <cell r="A7875">
            <v>106754</v>
          </cell>
          <cell r="B7875" t="str">
            <v>CARGA, MANOBRA E DESCARGA DE TUBOS PLÁSTICOS, DN 1000 MM, EM CAMINHÃO CARROCERIA COM GUINDAUTO (MUNCK) 42,3 TM. AF_02/2026</v>
          </cell>
        </row>
        <row r="7876">
          <cell r="A7876">
            <v>101488</v>
          </cell>
          <cell r="B7876" t="str">
            <v>CARGA, MANOBRA E DESCARGA DE TUBOS PLÁSTICOS, DN 1200 MM, EM CAMINHÃO CARROCERIA COM GUINDAUTO (MUNCK) 11,7 TM. AF_02/2026</v>
          </cell>
        </row>
        <row r="7877">
          <cell r="A7877">
            <v>106755</v>
          </cell>
          <cell r="B7877" t="str">
            <v>CARGA, MANOBRA E DESCARGA DE TUBOS PLÁSTICOS, DN 1200 MM, EM CAMINHÃO CARROCERIA COM GUINDAUTO (MUNCK) 42,3 TM. AF_02/2026</v>
          </cell>
        </row>
        <row r="7878">
          <cell r="A7878">
            <v>101480</v>
          </cell>
          <cell r="B7878" t="str">
            <v>CARGA, MANOBRA E DESCARGA DE TUBOS PLÁSTICOS, DN 250 MM, EM CAMINHÃO CARROCERIA COM GUINDAUTO (MUNCK) 11,7 TM. AF_02/2026</v>
          </cell>
        </row>
        <row r="7879">
          <cell r="A7879">
            <v>106747</v>
          </cell>
          <cell r="B7879" t="str">
            <v>CARGA, MANOBRA E DESCARGA DE TUBOS PLÁSTICOS, DN 250 MM, EM CAMINHÃO CARROCERIA COM GUINDAUTO (MUNCK) 42,3 TM. AF_02/2026</v>
          </cell>
        </row>
        <row r="7880">
          <cell r="A7880">
            <v>101481</v>
          </cell>
          <cell r="B7880" t="str">
            <v>CARGA, MANOBRA E DESCARGA DE TUBOS PLÁSTICOS, DN 300 MM, EM CAMINHÃO CARROCERIA COM GUINDAUTO (MUNCK) 11,7 TM. AF_02/2026</v>
          </cell>
        </row>
        <row r="7881">
          <cell r="A7881">
            <v>106748</v>
          </cell>
          <cell r="B7881" t="str">
            <v>CARGA, MANOBRA E DESCARGA DE TUBOS PLÁSTICOS, DN 300 MM, EM CAMINHÃO CARROCERIA COM GUINDAUTO (MUNCK) 42,3 TM. AF_02/2026</v>
          </cell>
        </row>
        <row r="7882">
          <cell r="A7882">
            <v>101482</v>
          </cell>
          <cell r="B7882" t="str">
            <v>CARGA, MANOBRA E DESCARGA DE TUBOS PLÁSTICOS, DN 400 MM, EM CAMINHÃO CARROCERIA COM GUINDAUTO (MUNCK) 11,7 TM. AF_02/2026</v>
          </cell>
        </row>
        <row r="7883">
          <cell r="A7883">
            <v>106749</v>
          </cell>
          <cell r="B7883" t="str">
            <v>CARGA, MANOBRA E DESCARGA DE TUBOS PLÁSTICOS, DN 400 MM, EM CAMINHÃO CARROCERIA COM GUINDAUTO (MUNCK) 42,3 TM. AF_02/2026</v>
          </cell>
        </row>
        <row r="7884">
          <cell r="A7884">
            <v>101483</v>
          </cell>
          <cell r="B7884" t="str">
            <v>CARGA, MANOBRA E DESCARGA DE TUBOS PLÁSTICOS, DN 500 MM, EM CAMINHÃO CARROCERIA COM GUINDAUTO (MUNCK) 11,7 TM. AF_02/2026</v>
          </cell>
        </row>
        <row r="7885">
          <cell r="A7885">
            <v>106750</v>
          </cell>
          <cell r="B7885" t="str">
            <v>CARGA, MANOBRA E DESCARGA DE TUBOS PLÁSTICOS, DN 500 MM, EM CAMINHÃO CARROCERIA COM GUINDAUTO (MUNCK) 42,3 TM. AF_02/2026</v>
          </cell>
        </row>
        <row r="7886">
          <cell r="A7886">
            <v>101484</v>
          </cell>
          <cell r="B7886" t="str">
            <v>CARGA, MANOBRA E DESCARGA DE TUBOS PLÁSTICOS, DN 600 MM, EM CAMINHÃO CARROCERIA COM GUINDAUTO (MUNCK) 11,7 TM. AF_02/2026</v>
          </cell>
        </row>
        <row r="7887">
          <cell r="A7887">
            <v>106751</v>
          </cell>
          <cell r="B7887" t="str">
            <v>CARGA, MANOBRA E DESCARGA DE TUBOS PLÁSTICOS, DN 600 MM, EM CAMINHÃO CARROCERIA COM GUINDAUTO (MUNCK) 42,3 TM. AF_02/2026</v>
          </cell>
        </row>
        <row r="7888">
          <cell r="A7888">
            <v>101485</v>
          </cell>
          <cell r="B7888" t="str">
            <v>CARGA, MANOBRA E DESCARGA DE TUBOS PLÁSTICOS, DN 750 MM, EM CAMINHÃO CARROCERIA COM GUINDAUTO (MUNCK) 11,7 TM. AF_02/2026</v>
          </cell>
        </row>
        <row r="7889">
          <cell r="A7889">
            <v>106752</v>
          </cell>
          <cell r="B7889" t="str">
            <v>CARGA, MANOBRA E DESCARGA DE TUBOS PLÁSTICOS, DN 750 MM, EM CAMINHÃO CARROCERIA COM GUINDAUTO (MUNCK) 42,3 TM. AF_02/2026</v>
          </cell>
        </row>
        <row r="7890">
          <cell r="A7890">
            <v>101486</v>
          </cell>
          <cell r="B7890" t="str">
            <v>CARGA, MANOBRA E DESCARGA DE TUBOS PLÁSTICOS, DN 900 MM, EM CAMINHÃO CARROCERIA COM GUINDAUTO (MUNCK) 11,7 TM. AF_02/2026</v>
          </cell>
        </row>
        <row r="7891">
          <cell r="A7891">
            <v>106753</v>
          </cell>
          <cell r="B7891" t="str">
            <v>CARGA, MANOBRA E DESCARGA DE TUBOS PLÁSTICOS, DN 900 MM, EM CAMINHÃO CARROCERIA COM GUINDAUTO (MUNCK) 42,3 TM. AF_02/2026</v>
          </cell>
        </row>
        <row r="7892">
          <cell r="A7892">
            <v>101006</v>
          </cell>
          <cell r="B7892" t="str">
            <v>CARGA, MANOBRA E DESCARGA DE ÁGUA EM CAMINHÃO PIPA 10 M³. AF_02/2026</v>
          </cell>
        </row>
        <row r="7893">
          <cell r="A7893">
            <v>106707</v>
          </cell>
          <cell r="B7893" t="str">
            <v>CARGA, MANOBRA E DESCARGA DE ÁGUA EM CAMINHÃO PIPA 14 M³. AF_02/2026</v>
          </cell>
        </row>
        <row r="7894">
          <cell r="A7894">
            <v>101005</v>
          </cell>
          <cell r="B7894" t="str">
            <v>CARGA, MANOBRA E DESCARGA DE ÁGUA EM CAMINHÃO PIPA 6 M³. AF_02/2026</v>
          </cell>
        </row>
        <row r="7895">
          <cell r="A7895">
            <v>106757</v>
          </cell>
          <cell r="B7895" t="str">
            <v>CARGA, MANOBRA E DESCARGA MANUAL DE BLOCO CERAMICO FURADO NA HORIZONTAL, EM CAMINHÃO CARROCERIA 15T. AF_02/2026</v>
          </cell>
        </row>
        <row r="7896">
          <cell r="A7896">
            <v>106713</v>
          </cell>
          <cell r="B7896" t="str">
            <v>CARGA, MANOBRA E DESCARGA MANUAL DE BLOCO CERAMICO FURADO NA HORIZONTAL, EM CAMINHÃO CARROCERIA 9T. AF_02/2026</v>
          </cell>
        </row>
        <row r="7897">
          <cell r="A7897">
            <v>106758</v>
          </cell>
          <cell r="B7897" t="str">
            <v>CARGA, MANOBRA E DESCARGA MANUAL DE BLOCO CERAMICO FURADO NA VERTICAL, EM CAMINHÃO CARROCERIA 15T. AF_02/2026</v>
          </cell>
        </row>
        <row r="7898">
          <cell r="A7898">
            <v>106714</v>
          </cell>
          <cell r="B7898" t="str">
            <v>CARGA, MANOBRA E DESCARGA MANUAL DE BLOCO CERAMICO FURADO NA VERTICAL, EM CAMINHÃO CARROCERIA 9T. AF_02/2026</v>
          </cell>
        </row>
        <row r="7899">
          <cell r="A7899">
            <v>106759</v>
          </cell>
          <cell r="B7899" t="str">
            <v>CARGA, MANOBRA E DESCARGA MANUAL DE BLOCO DE CONCRETO, EM CAMINHÃO CARROCERIA 15T. AF_02/2026</v>
          </cell>
        </row>
        <row r="7900">
          <cell r="A7900">
            <v>106715</v>
          </cell>
          <cell r="B7900" t="str">
            <v>CARGA, MANOBRA E DESCARGA MANUAL DE BLOCO DE CONCRETO, EM CAMINHÃO CARROCERIA 9T. AF_02/2026</v>
          </cell>
        </row>
        <row r="7901">
          <cell r="A7901">
            <v>106762</v>
          </cell>
          <cell r="B7901" t="str">
            <v>CARGA, MANOBRA E DESCARGA MANUAL DE SACOS DE AREIA DE 25 KG, EM CAMINHÃO CARROCERIA 15T. AF_02/2026</v>
          </cell>
        </row>
        <row r="7902">
          <cell r="A7902">
            <v>106718</v>
          </cell>
          <cell r="B7902" t="str">
            <v>CARGA, MANOBRA E DESCARGA MANUAL DE SACOS DE AREIA DE 25 KG, EM CAMINHÃO CARROCERIA 9T. AF_02/2026</v>
          </cell>
        </row>
        <row r="7903">
          <cell r="A7903">
            <v>106761</v>
          </cell>
          <cell r="B7903" t="str">
            <v>CARGA, MANOBRA E DESCARGA MANUAL DE SACOS DE ARGAMASSA DE 20 KG, EM CAMINHÃO CARROCERIA 15T. AF_02/2026</v>
          </cell>
        </row>
        <row r="7904">
          <cell r="A7904">
            <v>106717</v>
          </cell>
          <cell r="B7904" t="str">
            <v>CARGA, MANOBRA E DESCARGA MANUAL DE SACOS DE ARGAMASSA DE 20 KG, EM CAMINHÃO CARROCERIA 9T. AF_02/2026</v>
          </cell>
        </row>
        <row r="7905">
          <cell r="A7905">
            <v>106760</v>
          </cell>
          <cell r="B7905" t="str">
            <v>CARGA, MANOBRA E DESCARGA MANUAL DE SACOS DE CIMENTO DE 50 KG, EM CAMINHÃO CARROCERIA 15T. AF_02/2026</v>
          </cell>
        </row>
        <row r="7906">
          <cell r="A7906">
            <v>106716</v>
          </cell>
          <cell r="B7906" t="str">
            <v>CARGA, MANOBRA E DESCARGA MANUAL DE SACOS DE CIMENTO DE 50 KG, EM CAMINHÃO CARROCERIA 9T. AF_02/2026</v>
          </cell>
        </row>
        <row r="7907">
          <cell r="A7907">
            <v>106756</v>
          </cell>
          <cell r="B7907" t="str">
            <v>CARGA, MANOBRA E DESCARGA MANUAL DE TIJOLO MACIÇO, EM CAMINHÃO CARROCERIA 15T. AF_02/2026</v>
          </cell>
        </row>
        <row r="7908">
          <cell r="A7908">
            <v>106712</v>
          </cell>
          <cell r="B7908" t="str">
            <v>CARGA, MANOBRA E DESCARGA MANUAL DE TIJOLO MACIÇO, EM CAMINHÃO CARROCERIA 9T. AF_02/2026</v>
          </cell>
        </row>
        <row r="7909">
          <cell r="A7909">
            <v>106745</v>
          </cell>
          <cell r="B7909" t="str">
            <v>CARGA, MANOBRA E DESCARGA MANUAL DE TUBOS PLÁSTICOS, DN 150 MM, EM CAMINHÃO CARROCERIA 15T. AF_02/2026</v>
          </cell>
        </row>
        <row r="7910">
          <cell r="A7910">
            <v>102568</v>
          </cell>
          <cell r="B7910" t="str">
            <v>CARGA, MANOBRA E DESCARGA MANUAL DE TUBOS PLÁSTICOS, DN 150 MM, EM CAMINHÃO CARROCERIA 9T. AF_02/2026</v>
          </cell>
        </row>
        <row r="7911">
          <cell r="A7911">
            <v>106746</v>
          </cell>
          <cell r="B7911" t="str">
            <v>CARGA, MANOBRA E DESCARGA MANUAL DE TUBOS PLÁSTICOS, DN 200 MM, EM CAMINHÃO CARROCERIA 15T. AF_02/2026</v>
          </cell>
        </row>
        <row r="7912">
          <cell r="A7912">
            <v>101479</v>
          </cell>
          <cell r="B7912" t="str">
            <v>CARGA, MANOBRA E DESCARGA MANUAL DE TUBOS PLÁSTICOS, DN 200 MM, EM CAMINHÃO CARROCERIA 9T. AF_02/2026</v>
          </cell>
        </row>
        <row r="7913">
          <cell r="A7913">
            <v>106744</v>
          </cell>
          <cell r="B7913" t="str">
            <v>CARGA, MANOBRA E DESCARGA MANUAL DE TUBOS PLÁSTICOS, DN MENOR OU IGUAL A 100 MM, EM CAMINHÃO CARROCERIA 15T. AF_02/2026</v>
          </cell>
        </row>
        <row r="7914">
          <cell r="A7914">
            <v>101019</v>
          </cell>
          <cell r="B7914" t="str">
            <v>CARGA, MANOBRA E DESCARGA MANUAL DE TUBOS PLÁSTICOS, DN MENOR OU IGUAL A 100 MM, EM CAMINHÃO CARROCERIA 9T. AF_02/2026</v>
          </cell>
        </row>
        <row r="7915">
          <cell r="A7915">
            <v>106763</v>
          </cell>
          <cell r="B7915" t="str">
            <v>CARGA, MANOBRA E DESCARGA MECANIZADA DE PALETES, EM CAMINHÃO CARROCERIA 15T. AF_02/2026</v>
          </cell>
        </row>
        <row r="7916">
          <cell r="A7916">
            <v>106719</v>
          </cell>
          <cell r="B7916" t="str">
            <v>CARGA, MANOBRA E DESCARGA MECANIZADA DE PALETES, EM CAMINHÃO CARROCERIA 9T. AF_02/2026</v>
          </cell>
        </row>
        <row r="7917">
          <cell r="A7917">
            <v>100938</v>
          </cell>
          <cell r="B7917" t="str">
            <v>TRANSPORTE COM CAMINHÃO BASCULANTE DE 10 M³, EM VIA INTERNA (DENTRO DO CANTEIRO - UNIDADE: M3XKM). AF_02/2026</v>
          </cell>
        </row>
        <row r="7918">
          <cell r="A7918">
            <v>100942</v>
          </cell>
          <cell r="B7918" t="str">
            <v>TRANSPORTE COM CAMINHÃO BASCULANTE DE 10 M³, EM VIA INTERNA A OBRA (UNIDADE: TXKM). AF_02/2026</v>
          </cell>
        </row>
        <row r="7919">
          <cell r="A7919">
            <v>93588</v>
          </cell>
          <cell r="B7919" t="str">
            <v>TRANSPORTE COM CAMINHÃO BASCULANTE DE 10 M³, EM VIA URBANA EM LEITO NATURAL (UNIDADE: M3XKM). AF_02/2026</v>
          </cell>
        </row>
        <row r="7920">
          <cell r="A7920">
            <v>93594</v>
          </cell>
          <cell r="B7920" t="str">
            <v>TRANSPORTE COM CAMINHÃO BASCULANTE DE 10 M³, EM VIA URBANA EM LEITO NATURAL (UNIDADE: TXKM). AF_02/2026</v>
          </cell>
        </row>
        <row r="7921">
          <cell r="A7921">
            <v>93589</v>
          </cell>
          <cell r="B7921" t="str">
            <v>TRANSPORTE COM CAMINHÃO BASCULANTE DE 10 M³, EM VIA URBANA EM REVESTIMENTO PRIMÁRIO (UNIDADE: M3XKM). AF_02/2026</v>
          </cell>
        </row>
        <row r="7922">
          <cell r="A7922">
            <v>93595</v>
          </cell>
          <cell r="B7922" t="str">
            <v>TRANSPORTE COM CAMINHÃO BASCULANTE DE 10 M³, EM VIA URBANA EM REVESTIMENTO PRIMÁRIO (UNIDADE: TXKM). AF_02/2026</v>
          </cell>
        </row>
        <row r="7923">
          <cell r="A7923">
            <v>93590</v>
          </cell>
          <cell r="B7923" t="str">
            <v>TRANSPORTE COM CAMINHÃO BASCULANTE DE 10 M³, EM VIA URBANA PAVIMENTADA, ADICIONAL PARA DMT EXCEDENTE A 30 KM (UNIDADE: M3XKM). AF_02/2026</v>
          </cell>
        </row>
        <row r="7924">
          <cell r="A7924">
            <v>93596</v>
          </cell>
          <cell r="B7924" t="str">
            <v>TRANSPORTE COM CAMINHÃO BASCULANTE DE 10 M³, EM VIA URBANA PAVIMENTADA, ADICIONAL PARA DMT EXCEDENTE A 30 KM (UNIDADE: TXKM). AF_02/2026</v>
          </cell>
        </row>
        <row r="7925">
          <cell r="A7925">
            <v>95875</v>
          </cell>
          <cell r="B7925" t="str">
            <v>TRANSPORTE COM CAMINHÃO BASCULANTE DE 10 M³, EM VIA URBANA PAVIMENTADA, DMT ATÉ 30 KM (UNIDADE: M3XKM). AF_02/2026</v>
          </cell>
        </row>
        <row r="7926">
          <cell r="A7926">
            <v>95878</v>
          </cell>
          <cell r="B7926" t="str">
            <v>TRANSPORTE COM CAMINHÃO BASCULANTE DE 10 M³, EM VIA URBANA PAVIMENTADA, DMT ATÉ 30 KM (UNIDADE: TXKM). AF_02/2026</v>
          </cell>
        </row>
        <row r="7927">
          <cell r="A7927">
            <v>100943</v>
          </cell>
          <cell r="B7927" t="str">
            <v>TRANSPORTE COM CAMINHÃO BASCULANTE DE 14 M³, EM VIA INTERNA (DENTRO DO CANTEIRO - UNIDADE: TXKM). AF_02/2026</v>
          </cell>
        </row>
        <row r="7928">
          <cell r="A7928">
            <v>100939</v>
          </cell>
          <cell r="B7928" t="str">
            <v>TRANSPORTE COM CAMINHÃO BASCULANTE DE 14 M³, EM VIA INTERNA (DENTRO DO CANTEIRO - UNIDADE:M3XKM). AF_02/2026</v>
          </cell>
        </row>
        <row r="7929">
          <cell r="A7929">
            <v>93591</v>
          </cell>
          <cell r="B7929" t="str">
            <v>TRANSPORTE COM CAMINHÃO BASCULANTE DE 14 M³, EM VIA URBANA EM LEITO NATURAL (UNIDADE: M3XKM). AF_02/2026</v>
          </cell>
        </row>
        <row r="7930">
          <cell r="A7930">
            <v>93597</v>
          </cell>
          <cell r="B7930" t="str">
            <v>TRANSPORTE COM CAMINHÃO BASCULANTE DE 14 M³, EM VIA URBANA EM LEITO NATURAL (UNIDADE: TXKM). AF_02/2026</v>
          </cell>
        </row>
        <row r="7931">
          <cell r="A7931">
            <v>93592</v>
          </cell>
          <cell r="B7931" t="str">
            <v>TRANSPORTE COM CAMINHÃO BASCULANTE DE 14 M³, EM VIA URBANA EM REVESTIMENTO PRIMÁRIO (UNIDADE: M3XKM). AF_02/2026</v>
          </cell>
        </row>
        <row r="7932">
          <cell r="A7932">
            <v>93598</v>
          </cell>
          <cell r="B7932" t="str">
            <v>TRANSPORTE COM CAMINHÃO BASCULANTE DE 14 M³, EM VIA URBANA EM REVESTIMENTO PRIMÁRIO (UNIDADE: TXKM). AF_02/2026</v>
          </cell>
        </row>
        <row r="7933">
          <cell r="A7933">
            <v>93593</v>
          </cell>
          <cell r="B7933" t="str">
            <v>TRANSPORTE COM CAMINHÃO BASCULANTE DE 14 M³, EM VIA URBANA PAVIMENTADA, ADICIONAL PARA DMT EXCEDENTE A 30 KM (UNIDADE: M3XKM). AF_02/2026</v>
          </cell>
        </row>
        <row r="7934">
          <cell r="A7934">
            <v>93599</v>
          </cell>
          <cell r="B7934" t="str">
            <v>TRANSPORTE COM CAMINHÃO BASCULANTE DE 14 M³, EM VIA URBANA PAVIMENTADA, ADICIONAL PARA DMT EXCEDENTE A 30 KM (UNIDADE: TXKM). AF_02/2026</v>
          </cell>
        </row>
        <row r="7935">
          <cell r="A7935">
            <v>95876</v>
          </cell>
          <cell r="B7935" t="str">
            <v>TRANSPORTE COM CAMINHÃO BASCULANTE DE 14 M³, EM VIA URBANA PAVIMENTADA, DMT ATÉ 30 KM (UNIDADE: M3XKM). AF_02/2026</v>
          </cell>
        </row>
        <row r="7936">
          <cell r="A7936">
            <v>95879</v>
          </cell>
          <cell r="B7936" t="str">
            <v>TRANSPORTE COM CAMINHÃO BASCULANTE DE 14 M³, EM VIA URBANA PAVIMENTADA, DMT ATÉ 30 KM (UNIDADE: TXKM). AF_02/2026</v>
          </cell>
        </row>
        <row r="7937">
          <cell r="A7937">
            <v>100940</v>
          </cell>
          <cell r="B7937" t="str">
            <v>TRANSPORTE COM CAMINHÃO BASCULANTE DE 18 M³, EM VIA INTERNA (DENTRO DO CANTEIRO - UNIDADE: M3XKM). AF_02/2026</v>
          </cell>
        </row>
        <row r="7938">
          <cell r="A7938">
            <v>100944</v>
          </cell>
          <cell r="B7938" t="str">
            <v>TRANSPORTE COM CAMINHÃO BASCULANTE DE 18 M³, EM VIA INTERNA (DENTRO DO CANTEIRO - UNIDADE: TXKM). AF_02/2026</v>
          </cell>
        </row>
        <row r="7939">
          <cell r="A7939">
            <v>95425</v>
          </cell>
          <cell r="B7939" t="str">
            <v>TRANSPORTE COM CAMINHÃO BASCULANTE DE 18 M³, EM VIA URBANA EM LEITO NATURAL (UNIDADE: M3XKM). AF_02/2026</v>
          </cell>
        </row>
        <row r="7940">
          <cell r="A7940">
            <v>95428</v>
          </cell>
          <cell r="B7940" t="str">
            <v>TRANSPORTE COM CAMINHÃO BASCULANTE DE 18 M³, EM VIA URBANA EM LEITO NATURAL (UNIDADE: TXKM). AF_02/2026</v>
          </cell>
        </row>
        <row r="7941">
          <cell r="A7941">
            <v>95426</v>
          </cell>
          <cell r="B7941" t="str">
            <v>TRANSPORTE COM CAMINHÃO BASCULANTE DE 18 M³, EM VIA URBANA EM REVESTIMENTO PRIMÁRIO (UNIDADE: M3XKM). AF_02/2026</v>
          </cell>
        </row>
        <row r="7942">
          <cell r="A7942">
            <v>95429</v>
          </cell>
          <cell r="B7942" t="str">
            <v>TRANSPORTE COM CAMINHÃO BASCULANTE DE 18 M³, EM VIA URBANA EM REVESTIMENTO PRIMÁRIO (UNIDADE: TXKM). AF_02/2026</v>
          </cell>
        </row>
        <row r="7943">
          <cell r="A7943">
            <v>95427</v>
          </cell>
          <cell r="B7943" t="str">
            <v>TRANSPORTE COM CAMINHÃO BASCULANTE DE 18 M³, EM VIA URBANA PAVIMENTADA, ADICIONAL PARA DMT EXCEDENTE A 30 KM (UNIDADE: M3XKM). AF_02/2026</v>
          </cell>
        </row>
        <row r="7944">
          <cell r="A7944">
            <v>95430</v>
          </cell>
          <cell r="B7944" t="str">
            <v>TRANSPORTE COM CAMINHÃO BASCULANTE DE 18 M³, EM VIA URBANA PAVIMENTADA, ADICIONAL PARA DMT EXCEDENTE A 30 KM (UNIDADE: TXKM). AF_02/2026</v>
          </cell>
        </row>
        <row r="7945">
          <cell r="A7945">
            <v>95877</v>
          </cell>
          <cell r="B7945" t="str">
            <v>TRANSPORTE COM CAMINHÃO BASCULANTE DE 18 M³, EM VIA URBANA PAVIMENTADA, DMT ATÉ 30 KM (UNIDADE: M3XKM). AF_02/2026</v>
          </cell>
        </row>
        <row r="7946">
          <cell r="A7946">
            <v>95880</v>
          </cell>
          <cell r="B7946" t="str">
            <v>TRANSPORTE COM CAMINHÃO BASCULANTE DE 18 M³, EM VIA URBANA PAVIMENTADA, DMT ATÉ 30 KM (UNIDADE: TXKM). AF_02/2026</v>
          </cell>
        </row>
        <row r="7947">
          <cell r="A7947">
            <v>100937</v>
          </cell>
          <cell r="B7947" t="str">
            <v>TRANSPORTE COM CAMINHÃO BASCULANTE DE 6 M³, EM VIA INTERNA (DENTRO DO CANTEIRO - UNIDADE: M3XKM). AF_02/2026</v>
          </cell>
        </row>
        <row r="7948">
          <cell r="A7948">
            <v>100941</v>
          </cell>
          <cell r="B7948" t="str">
            <v>TRANSPORTE COM CAMINHÃO BASCULANTE DE 6 M³, EM VIA INTERNA (DENTRO DO CANTEIRO - UNIDADE: TXKM). AF_02/2026</v>
          </cell>
        </row>
        <row r="7949">
          <cell r="A7949">
            <v>97912</v>
          </cell>
          <cell r="B7949" t="str">
            <v>TRANSPORTE COM CAMINHÃO BASCULANTE DE 6 M³, EM VIA URBANA EM LEITO NATURAL (UNIDADE: M3XKM). AF_02/2026</v>
          </cell>
        </row>
        <row r="7950">
          <cell r="A7950">
            <v>97916</v>
          </cell>
          <cell r="B7950" t="str">
            <v>TRANSPORTE COM CAMINHÃO BASCULANTE DE 6 M³, EM VIA URBANA EM LEITO NATURAL (UNIDADE: TXKM). AF_02/2026</v>
          </cell>
        </row>
        <row r="7951">
          <cell r="A7951">
            <v>97913</v>
          </cell>
          <cell r="B7951" t="str">
            <v>TRANSPORTE COM CAMINHÃO BASCULANTE DE 6 M³, EM VIA URBANA EM REVESTIMENTO PRIMÁRIO (UNIDADE: M3XKM). AF_02/2026</v>
          </cell>
        </row>
        <row r="7952">
          <cell r="A7952">
            <v>97917</v>
          </cell>
          <cell r="B7952" t="str">
            <v>TRANSPORTE COM CAMINHÃO BASCULANTE DE 6 M³, EM VIA URBANA EM REVESTIMENTO PRIMÁRIO (UNIDADE: TXKM). AF_02/2026</v>
          </cell>
        </row>
        <row r="7953">
          <cell r="A7953">
            <v>97915</v>
          </cell>
          <cell r="B7953" t="str">
            <v>TRANSPORTE COM CAMINHÃO BASCULANTE DE 6 M³, EM VIA URBANA PAVIMENTADA, ADICIONAL PARA DMT EXCEDENTE A 30 KM (UNIDADE: M3XKM). AF_02/2026</v>
          </cell>
        </row>
        <row r="7954">
          <cell r="A7954">
            <v>97919</v>
          </cell>
          <cell r="B7954" t="str">
            <v>TRANSPORTE COM CAMINHÃO BASCULANTE DE 6 M³, EM VIA URBANA PAVIMENTADA, ADICIONAL PARA DMT EXCEDENTE A 30 KM (UNIDADE: TXKM). AF_02/2026</v>
          </cell>
        </row>
        <row r="7955">
          <cell r="A7955">
            <v>97914</v>
          </cell>
          <cell r="B7955" t="str">
            <v>TRANSPORTE COM CAMINHÃO BASCULANTE DE 6 M³, EM VIA URBANA PAVIMENTADA, DMT ATÉ 30 KM (UNIDADE: M3XKM). AF_02/2026</v>
          </cell>
        </row>
        <row r="7956">
          <cell r="A7956">
            <v>97918</v>
          </cell>
          <cell r="B7956" t="str">
            <v>TRANSPORTE COM CAMINHÃO BASCULANTE DE 6 M³, EM VIA URBANA PAVIMENTADA, DMT ATÉ 30 KM (UNIDADE: TXKM). AF_02/2026</v>
          </cell>
        </row>
        <row r="7957">
          <cell r="A7957">
            <v>106686</v>
          </cell>
          <cell r="B7957" t="str">
            <v>TRANSPORTE COM CAMINHÃO CARROCERIA 15T DE 10 M³, EM VIA INTERNA (DENTRO DO CANTEIRO) (UNIDADE: TXKM). AF_02/2026</v>
          </cell>
        </row>
        <row r="7958">
          <cell r="A7958">
            <v>106682</v>
          </cell>
          <cell r="B7958" t="str">
            <v>TRANSPORTE COM CAMINHÃO CARROCERIA 15T DE 10 M³, EM VIA URBANA EM LEITO NATURAL (UNIDADE: TXKM). AF_02/2026</v>
          </cell>
        </row>
        <row r="7959">
          <cell r="A7959">
            <v>106683</v>
          </cell>
          <cell r="B7959" t="str">
            <v>TRANSPORTE COM CAMINHÃO CARROCERIA 15T DE 10 M³, EM VIA URBANA EM REVESTIMENTO PRIMÁRIO (UNIDADE: TXKM). AF_02/2026</v>
          </cell>
        </row>
        <row r="7960">
          <cell r="A7960">
            <v>106685</v>
          </cell>
          <cell r="B7960" t="str">
            <v>TRANSPORTE COM CAMINHÃO CARROCERIA 15T DE 10 M³, EM VIA URBANA PAVIMENTADA, ADICIONAL PARA DMT EXCEDENTE A 30 KM (UNIDADE: TXKM). AF_02/2026</v>
          </cell>
        </row>
        <row r="7961">
          <cell r="A7961">
            <v>106684</v>
          </cell>
          <cell r="B7961" t="str">
            <v>TRANSPORTE COM CAMINHÃO CARROCERIA 15T DE 10 M³, EM VIA URBANA PAVIMENTADA, DMT ATÉ 30KM (UNIDADE: TXKM). AF_02/2026</v>
          </cell>
        </row>
        <row r="7962">
          <cell r="A7962">
            <v>100949</v>
          </cell>
          <cell r="B7962" t="str">
            <v>TRANSPORTE COM CAMINHÃO CARROCERIA 9T, EM VIA INTERNA (DENTRO DO CANTEIRO - UNIDADE: TXKM). AF_02/2026</v>
          </cell>
        </row>
        <row r="7963">
          <cell r="A7963">
            <v>100945</v>
          </cell>
          <cell r="B7963" t="str">
            <v>TRANSPORTE COM CAMINHÃO CARROCERIA 9T, EM VIA URBANA EM LEITO NATURAL (UNIDADE: TXKM). AF_02/2026</v>
          </cell>
        </row>
        <row r="7964">
          <cell r="A7964">
            <v>100946</v>
          </cell>
          <cell r="B7964" t="str">
            <v>TRANSPORTE COM CAMINHÃO CARROCERIA 9T, EM VIA URBANA EM REVESTIMENTO PRIMÁRIO (UNIDADE: TXKM). AF_02/2026</v>
          </cell>
        </row>
        <row r="7965">
          <cell r="A7965">
            <v>100948</v>
          </cell>
          <cell r="B7965" t="str">
            <v>TRANSPORTE COM CAMINHÃO CARROCERIA 9T, EM VIA URBANA PAVIMENTADA, ADICIONAL PARA DMT EXCEDENTE A 30 KM (UNIDADE: TXKM). AF_02/2026</v>
          </cell>
        </row>
        <row r="7966">
          <cell r="A7966">
            <v>100947</v>
          </cell>
          <cell r="B7966" t="str">
            <v>TRANSPORTE COM CAMINHÃO CARROCERIA 9T, EM VIA URBANA PAVIMENTADA, DMT ATÉ 30KM (UNIDADE: TXKM). AF_02/2026</v>
          </cell>
        </row>
        <row r="7967">
          <cell r="A7967">
            <v>100954</v>
          </cell>
          <cell r="B7967" t="str">
            <v>TRANSPORTE COM CAMINHÃO CARROCERIA COM GUINDAUTO (MUNCK), MOMENTO MÁXIMO DE CARGA 11,7 TM, EM VIA INTERNA (DENTRO DO CANTEIRO - UNIDADE: TXKM). AF_02/2026</v>
          </cell>
        </row>
        <row r="7968">
          <cell r="A7968">
            <v>100950</v>
          </cell>
          <cell r="B7968" t="str">
            <v>TRANSPORTE COM CAMINHÃO CARROCERIA COM GUINDAUTO (MUNCK), MOMENTO MÁXIMO DE CARGA 11,7 TM, EM VIA URBANA EM LEITO NATURAL (UNIDADE: TXKM). AF_02/2026</v>
          </cell>
        </row>
        <row r="7969">
          <cell r="A7969">
            <v>100951</v>
          </cell>
          <cell r="B7969" t="str">
            <v>TRANSPORTE COM CAMINHÃO CARROCERIA COM GUINDAUTO (MUNCK), MOMENTO MÁXIMO DE CARGA 11,7 TM, EM VIA URBANA EM REVESTIMENTO PRIMÁRIO (UNIDADE: TXKM). AF_02/2026</v>
          </cell>
        </row>
        <row r="7970">
          <cell r="A7970">
            <v>100953</v>
          </cell>
          <cell r="B7970" t="str">
            <v>TRANSPORTE COM CAMINHÃO CARROCERIA COM GUINDAUTO (MUNCK), MOMENTO MÁXIMO DE CARGA 11,7 TM, EM VIA URBANA PAVIMENTADA, ADICIONAL PARA DMT EXCEDENTE A 30 KM (UNIDADE: TXKM). AF_02/2026</v>
          </cell>
        </row>
        <row r="7971">
          <cell r="A7971">
            <v>100952</v>
          </cell>
          <cell r="B7971" t="str">
            <v>TRANSPORTE COM CAMINHÃO CARROCERIA COM GUINDAUTO (MUNCK), MOMENTO MÁXIMO DE CARGA 11,7 TM, EM VIA URBANA PAVIMENTADA, DMT ATÉ 30KM (UNIDADE: TXKM). AF_02/2026</v>
          </cell>
        </row>
        <row r="7972">
          <cell r="A7972">
            <v>106691</v>
          </cell>
          <cell r="B7972" t="str">
            <v>TRANSPORTE COM CAMINHÃO CARROCERIA COM GUINDAUTO (MUNCK), MOMENTO MÁXIMO DE CARGA 42,3 TM, EM VIA INTERNA (DENTRO DO CANTEIRO) (UNIDADE: TXKM). AF_02/2026</v>
          </cell>
        </row>
        <row r="7973">
          <cell r="A7973">
            <v>106687</v>
          </cell>
          <cell r="B7973" t="str">
            <v>TRANSPORTE COM CAMINHÃO CARROCERIA COM GUINDAUTO (MUNCK), MOMENTO MÁXIMO DE CARGA 42,3 TM, EM VIA URBANA EM LEITO NATURAL (UNIDADE: TXKM). AF_02/2026</v>
          </cell>
        </row>
        <row r="7974">
          <cell r="A7974">
            <v>106688</v>
          </cell>
          <cell r="B7974" t="str">
            <v>TRANSPORTE COM CAMINHÃO CARROCERIA COM GUINDAUTO (MUNCK), MOMENTO MÁXIMO DE CARGA 42,3 TM, EM VIA URBANA EM REVESTIMENTO PRIMÁRIO (UNIDADE: TXKM). AF_02/2026</v>
          </cell>
        </row>
        <row r="7975">
          <cell r="A7975">
            <v>106690</v>
          </cell>
          <cell r="B7975" t="str">
            <v>TRANSPORTE COM CAMINHÃO CARROCERIA COM GUINDAUTO (MUNCK), MOMENTO MÁXIMO DE CARGA 42,3 TM, EM VIA URBANA PAVIMENTADA, ADICIONAL PARA DMT EXCEDENTE A 30 KM (UNIDADE: TXKM). AF_02/2026</v>
          </cell>
        </row>
        <row r="7976">
          <cell r="A7976">
            <v>106689</v>
          </cell>
          <cell r="B7976" t="str">
            <v>TRANSPORTE COM CAMINHÃO CARROCERIA COM GUINDAUTO (MUNCK), MOMENTO MÁXIMO DE CARGA 42,3 TM, EM VIA URBANA PAVIMENTADA, DMT ATÉ 30KM (UNIDADE: TXKM). AF_02/2026</v>
          </cell>
        </row>
        <row r="7977">
          <cell r="A7977">
            <v>100964</v>
          </cell>
          <cell r="B7977" t="str">
            <v>TRANSPORTE COM CAMINHÃO PIPA DE 10 M³, EM VIA INTERNA (DENTRO DO CANTEIRO - UNIDADE: M3XKM). AF_02/2026</v>
          </cell>
        </row>
        <row r="7978">
          <cell r="A7978">
            <v>100960</v>
          </cell>
          <cell r="B7978" t="str">
            <v>TRANSPORTE COM CAMINHÃO PIPA DE 10 M³, EM VIA URBANA EM LEITO NATURAL (UNIDADE: M3XKM). AF_02/2026</v>
          </cell>
        </row>
        <row r="7979">
          <cell r="A7979">
            <v>100961</v>
          </cell>
          <cell r="B7979" t="str">
            <v>TRANSPORTE COM CAMINHÃO PIPA DE 10 M³, EM VIA URBANA EM REVESTIMENTO PRIMÁRIO (UNIDADE: M3XKM). AF_02/2026</v>
          </cell>
        </row>
        <row r="7980">
          <cell r="A7980">
            <v>100963</v>
          </cell>
          <cell r="B7980" t="str">
            <v>TRANSPORTE COM CAMINHÃO PIPA DE 10 M³, EM VIA URBANA PAVIMENTADA, ADICIONAL PARA DMT EXCEDENTE A 30 KM (UNIDADE: M3XKM). AF_02/2026</v>
          </cell>
        </row>
        <row r="7981">
          <cell r="A7981">
            <v>100962</v>
          </cell>
          <cell r="B7981" t="str">
            <v>TRANSPORTE COM CAMINHÃO PIPA DE 10 M³, EM VIA URBANA PAVIMENTADA, DMT ATÉ 30KM (UNIDADE: M3XKM). AF_02/2026</v>
          </cell>
        </row>
        <row r="7982">
          <cell r="A7982">
            <v>106696</v>
          </cell>
          <cell r="B7982" t="str">
            <v>TRANSPORTE COM CAMINHÃO PIPA DE 14 M³, EM VIA INTERNA (DENTRO DO CANTEIRO) (UNIDADE: M³XKM). AF_02/2026</v>
          </cell>
        </row>
        <row r="7983">
          <cell r="A7983">
            <v>106692</v>
          </cell>
          <cell r="B7983" t="str">
            <v>TRANSPORTE COM CAMINHÃO PIPA DE 14 M³, EM VIA URBANA EM LEITO NATURAL (UNIDADE: M³XKM). AF_02/2026</v>
          </cell>
        </row>
        <row r="7984">
          <cell r="A7984">
            <v>106693</v>
          </cell>
          <cell r="B7984" t="str">
            <v>TRANSPORTE COM CAMINHÃO PIPA DE 14 M³, EM VIA URBANA EM REVESTIMENTO PRIMÁRIO (UNIDADE: M³XKM). AF_02/2026</v>
          </cell>
        </row>
        <row r="7985">
          <cell r="A7985">
            <v>106695</v>
          </cell>
          <cell r="B7985" t="str">
            <v>TRANSPORTE COM CAMINHÃO PIPA DE 14 M³, EM VIA URBANA PAVIMENTADA, ADICIONAL PARA DMT EXCEDENTE A 30 KM (UNIDADE: M³XKM). AF_02/2026</v>
          </cell>
        </row>
        <row r="7986">
          <cell r="A7986">
            <v>106694</v>
          </cell>
          <cell r="B7986" t="str">
            <v>TRANSPORTE COM CAMINHÃO PIPA DE 14 M³, EM VIA URBANA PAVIMENTADA, DMT ATÉ 30KM (UNIDADE: M³XKM). AF_02/2026</v>
          </cell>
        </row>
        <row r="7987">
          <cell r="A7987">
            <v>100959</v>
          </cell>
          <cell r="B7987" t="str">
            <v>TRANSPORTE COM CAMINHÃO PIPA DE 6 M³, EM VIA INTERNA (DENTRO DO CANTEIRO - UNIDADE: M3XKM). AF_02/2026</v>
          </cell>
        </row>
        <row r="7988">
          <cell r="A7988">
            <v>100955</v>
          </cell>
          <cell r="B7988" t="str">
            <v>TRANSPORTE COM CAMINHÃO PIPA DE 6 M³, EM VIA URBANA EM LEITO NATURAL (UNIDADE: M3XKM). AF_02/2026</v>
          </cell>
        </row>
        <row r="7989">
          <cell r="A7989">
            <v>100956</v>
          </cell>
          <cell r="B7989" t="str">
            <v>TRANSPORTE COM CAMINHÃO PIPA DE 6 M³, EM VIA URBANA EM REVESTIMENTO PRIMÁRIO (UNIDADE: M3XKM). AF_02/2026</v>
          </cell>
        </row>
        <row r="7990">
          <cell r="A7990">
            <v>100958</v>
          </cell>
          <cell r="B7990" t="str">
            <v>TRANSPORTE COM CAMINHÃO PIPA DE 6 M³, EM VIA URBANA PAVIMENTADA, ADICIONAL PARA DMT EXCEDENTE A 30 KM (UNIDADE: M3XKM). AF_02/2026</v>
          </cell>
        </row>
        <row r="7991">
          <cell r="A7991">
            <v>100957</v>
          </cell>
          <cell r="B7991" t="str">
            <v>TRANSPORTE COM CAMINHÃO PIPA DE 6 M³, EM VIA URBANA PAVIMENTADA, DMT ATÉ 30KM (UNIDADE: M3XKM). AF_02/2026</v>
          </cell>
        </row>
        <row r="7992">
          <cell r="A7992">
            <v>100969</v>
          </cell>
          <cell r="B7992" t="str">
            <v>TRANSPORTE COM CAMINHÃO TANQUE DE TRANSPORTE DE MATERIAL ASFÁLTICO DE 20000 L, EM VIA URBANA EM LEITO NATURAL (UNIDADE: TXKM). AF_02/2026</v>
          </cell>
        </row>
        <row r="7993">
          <cell r="A7993">
            <v>100970</v>
          </cell>
          <cell r="B7993" t="str">
            <v>TRANSPORTE COM CAMINHÃO TANQUE DE TRANSPORTE DE MATERIAL ASFÁLTICO DE 20000 L, EM VIA URBANA EM REVESTIMENTO PRIMÁRIO (UNIDADE: TXKM). AF_02/2026</v>
          </cell>
        </row>
        <row r="7994">
          <cell r="A7994">
            <v>102333</v>
          </cell>
          <cell r="B7994" t="str">
            <v>TRANSPORTE COM CAMINHÃO TANQUE DE TRANSPORTE DE MATERIAL ASFÁLTICO DE 20000 L, EM VIA URBANA PAVIMENTADA, ADICIONAL PARA DMT EXCEDENTE A 30 KM (UNIDADE: TXKM). AF_02/2026</v>
          </cell>
        </row>
        <row r="7995">
          <cell r="A7995">
            <v>102332</v>
          </cell>
          <cell r="B7995" t="str">
            <v>TRANSPORTE COM CAMINHÃO TANQUE DE TRANSPORTE DE MATERIAL ASFÁLTICO DE 20000 L, EM VIA URBANA PAVIMENTADA, DMT ATÉ 30KM (UNIDADE: TXKM). AF_02/2026</v>
          </cell>
        </row>
        <row r="7996">
          <cell r="A7996">
            <v>100965</v>
          </cell>
          <cell r="B7996" t="str">
            <v>TRANSPORTE COM CAMINHÃO TANQUE DE TRANSPORTE DE MATERIAL ASFÁLTICO DE 30000 L, EM VIA URBANA EM LEITO NATURAL (UNIDADE: TXKM). AF_02/2026</v>
          </cell>
        </row>
        <row r="7997">
          <cell r="A7997">
            <v>100966</v>
          </cell>
          <cell r="B7997" t="str">
            <v>TRANSPORTE COM CAMINHÃO TANQUE DE TRANSPORTE DE MATERIAL ASFÁLTICO DE 30000 L, EM VIA URBANA EM REVESTIMENTO PRIMÁRIO (UNIDADE: TXKM). AF_02/2026</v>
          </cell>
        </row>
        <row r="7998">
          <cell r="A7998">
            <v>102331</v>
          </cell>
          <cell r="B7998" t="str">
            <v>TRANSPORTE COM CAMINHÃO TANQUE DE TRANSPORTE DE MATERIAL ASFÁLTICO DE 30000 L, EM VIA URBANA PAVIMENTADA, ADICIONAL PARA DMT EXCEDENTE A 30 KM (UNIDADE: TXKM). AF_02/2026</v>
          </cell>
        </row>
        <row r="7999">
          <cell r="A7999">
            <v>102330</v>
          </cell>
          <cell r="B7999" t="str">
            <v>TRANSPORTE COM CAMINHÃO TANQUE DE TRANSPORTE DE MATERIAL ASFÁLTICO DE 30000 L, EM VIA URBANA PAVIMENTADA, DMT ATÉ 30KM (UNIDADE: TXKM). AF_02/2026</v>
          </cell>
        </row>
        <row r="8000">
          <cell r="A8000">
            <v>103138</v>
          </cell>
          <cell r="B8000" t="str">
            <v>ASSENTAMENTO DE CONEXÃO COM 1 ACESSO, FERRO FUNDIDO PARA REDE DE ÁGUA, DN 100 MM, JUNTA FLANGEADA (NÃO INCLUI O FORNECIMENTO). AF_09/2021</v>
          </cell>
        </row>
        <row r="8001">
          <cell r="A8001">
            <v>103151</v>
          </cell>
          <cell r="B8001" t="str">
            <v>ASSENTAMENTO DE CONEXÃO COM 1 ACESSO, FERRO FUNDIDO PARA REDE DE ÁGUA, DN 1000 MM, JUNTA FLANGEADA (NÃO INCLUI O FORNECIMENTO). AF_09/2021</v>
          </cell>
        </row>
        <row r="8002">
          <cell r="A8002">
            <v>103152</v>
          </cell>
          <cell r="B8002" t="str">
            <v>ASSENTAMENTO DE CONEXÃO COM 1 ACESSO, FERRO FUNDIDO PARA REDE DE ÁGUA, DN 1200 MM, JUNTA FLANGEADA (NÃO INCLUI O FORNECIMENTO). AF_09/2021</v>
          </cell>
        </row>
        <row r="8003">
          <cell r="A8003">
            <v>103139</v>
          </cell>
          <cell r="B8003" t="str">
            <v>ASSENTAMENTO DE CONEXÃO COM 1 ACESSO, FERRO FUNDIDO PARA REDE DE ÁGUA, DN 150 MM, JUNTA FLANGEADA (NÃO INCLUI O FORNECIMENTO). AF_09/2021</v>
          </cell>
        </row>
        <row r="8004">
          <cell r="A8004">
            <v>103140</v>
          </cell>
          <cell r="B8004" t="str">
            <v>ASSENTAMENTO DE CONEXÃO COM 1 ACESSO, FERRO FUNDIDO PARA REDE DE ÁGUA, DN 200 MM, JUNTA FLANGEADA (NÃO INCLUI O FORNECIMENTO). AF_09/2021</v>
          </cell>
        </row>
        <row r="8005">
          <cell r="A8005">
            <v>103141</v>
          </cell>
          <cell r="B8005" t="str">
            <v>ASSENTAMENTO DE CONEXÃO COM 1 ACESSO, FERRO FUNDIDO PARA REDE DE ÁGUA, DN 250 MM, JUNTA FLANGEADA (NÃO INCLUI O FORNECIMENTO). AF_09/2021</v>
          </cell>
        </row>
        <row r="8006">
          <cell r="A8006">
            <v>103142</v>
          </cell>
          <cell r="B8006" t="str">
            <v>ASSENTAMENTO DE CONEXÃO COM 1 ACESSO, FERRO FUNDIDO PARA REDE DE ÁGUA, DN 300 MM, JUNTA FLANGEADA (NÃO INCLUI O FORNECIMENTO). AF_09/2021</v>
          </cell>
        </row>
        <row r="8007">
          <cell r="A8007">
            <v>103143</v>
          </cell>
          <cell r="B8007" t="str">
            <v>ASSENTAMENTO DE CONEXÃO COM 1 ACESSO, FERRO FUNDIDO PARA REDE DE ÁGUA, DN 350 MM, JUNTA FLANGEADA (NÃO INCLUI O FORNECIMENTO). AF_09/2021</v>
          </cell>
        </row>
        <row r="8008">
          <cell r="A8008">
            <v>103144</v>
          </cell>
          <cell r="B8008" t="str">
            <v>ASSENTAMENTO DE CONEXÃO COM 1 ACESSO, FERRO FUNDIDO PARA REDE DE ÁGUA, DN 400 MM, JUNTA FLANGEADA (NÃO INCLUI O FORNECIMENTO). AF_09/2021</v>
          </cell>
        </row>
        <row r="8009">
          <cell r="A8009">
            <v>103145</v>
          </cell>
          <cell r="B8009" t="str">
            <v>ASSENTAMENTO DE CONEXÃO COM 1 ACESSO, FERRO FUNDIDO PARA REDE DE ÁGUA, DN 450 MM, JUNTA FLANGEADA (NÃO INCLUI O FORNECIMENTO). AF_09/2021</v>
          </cell>
        </row>
        <row r="8010">
          <cell r="A8010">
            <v>103146</v>
          </cell>
          <cell r="B8010" t="str">
            <v>ASSENTAMENTO DE CONEXÃO COM 1 ACESSO, FERRO FUNDIDO PARA REDE DE ÁGUA, DN 500 MM, JUNTA FLANGEADA (NÃO INCLUI O FORNECIMENTO). AF_09/2021</v>
          </cell>
        </row>
        <row r="8011">
          <cell r="A8011">
            <v>103147</v>
          </cell>
          <cell r="B8011" t="str">
            <v>ASSENTAMENTO DE CONEXÃO COM 1 ACESSO, FERRO FUNDIDO PARA REDE DE ÁGUA, DN 600 MM, JUNTA FLANGEADA (NÃO INCLUI O FORNECIMENTO). AF_09/2021</v>
          </cell>
        </row>
        <row r="8012">
          <cell r="A8012">
            <v>103148</v>
          </cell>
          <cell r="B8012" t="str">
            <v>ASSENTAMENTO DE CONEXÃO COM 1 ACESSO, FERRO FUNDIDO PARA REDE DE ÁGUA, DN 700 MM, JUNTA FLANGEADA (NÃO INCLUI O FORNECIMENTO). AF_09/2021</v>
          </cell>
        </row>
        <row r="8013">
          <cell r="A8013">
            <v>103137</v>
          </cell>
          <cell r="B8013" t="str">
            <v>ASSENTAMENTO DE CONEXÃO COM 1 ACESSO, FERRO FUNDIDO PARA REDE DE ÁGUA, DN 80 MM, JUNTA FLANGEADA (NÃO INCLUI O FORNECIMENTO). AF_09/2021</v>
          </cell>
        </row>
        <row r="8014">
          <cell r="A8014">
            <v>103149</v>
          </cell>
          <cell r="B8014" t="str">
            <v>ASSENTAMENTO DE CONEXÃO COM 1 ACESSO, FERRO FUNDIDO PARA REDE DE ÁGUA, DN 800 MM, JUNTA FLANGEADA (NÃO INCLUI O FORNECIMENTO). AF_09/2021</v>
          </cell>
        </row>
        <row r="8015">
          <cell r="A8015">
            <v>103150</v>
          </cell>
          <cell r="B8015" t="str">
            <v>ASSENTAMENTO DE CONEXÃO COM 1 ACESSO, FERRO FUNDIDO PARA REDE DE ÁGUA, DN 900 MM, JUNTA FLANGEADA (NÃO INCLUI O FORNECIMENTO). AF_09/2021</v>
          </cell>
        </row>
        <row r="8016">
          <cell r="A8016">
            <v>103106</v>
          </cell>
          <cell r="B8016" t="str">
            <v>ASSENTAMENTO DE CONEXÃO COM 2 ACESSOS, FERRO FUNDIDO PARA REDE DE ÁGUA, DN 100 MM, JUNTA FLANGEADA (NÃO INCLUI O FORNECIMENTO). AF_09/2021</v>
          </cell>
        </row>
        <row r="8017">
          <cell r="A8017">
            <v>103119</v>
          </cell>
          <cell r="B8017" t="str">
            <v>ASSENTAMENTO DE CONEXÃO COM 2 ACESSOS, FERRO FUNDIDO PARA REDE DE ÁGUA, DN 1000 MM, JUNTA FLANGEADA (NÃO INCLUI O FORNECIMENTO). AF_09/2021</v>
          </cell>
        </row>
        <row r="8018">
          <cell r="A8018">
            <v>103120</v>
          </cell>
          <cell r="B8018" t="str">
            <v>ASSENTAMENTO DE CONEXÃO COM 2 ACESSOS, FERRO FUNDIDO PARA REDE DE ÁGUA, DN 1200 MM, JUNTA FLANGEADA (NÃO INCLUI O FORNECIMENTO). AF_09/2021</v>
          </cell>
        </row>
        <row r="8019">
          <cell r="A8019">
            <v>103107</v>
          </cell>
          <cell r="B8019" t="str">
            <v>ASSENTAMENTO DE CONEXÃO COM 2 ACESSOS, FERRO FUNDIDO PARA REDE DE ÁGUA, DN 150 MM, JUNTA FLANGEADA (NÃO INCLUI O FORNECIMENTO). AF_09/2021</v>
          </cell>
        </row>
        <row r="8020">
          <cell r="A8020">
            <v>103108</v>
          </cell>
          <cell r="B8020" t="str">
            <v>ASSENTAMENTO DE CONEXÃO COM 2 ACESSOS, FERRO FUNDIDO PARA REDE DE ÁGUA, DN 200 MM, JUNTA FLANGEADA (NÃO INCLUI O FORNECIMENTO). AF_09/2021</v>
          </cell>
        </row>
        <row r="8021">
          <cell r="A8021">
            <v>103109</v>
          </cell>
          <cell r="B8021" t="str">
            <v>ASSENTAMENTO DE CONEXÃO COM 2 ACESSOS, FERRO FUNDIDO PARA REDE DE ÁGUA, DN 250 MM, JUNTA FLANGEADA (NÃO INCLUI O FORNECIMENTO). AF_09/2021</v>
          </cell>
        </row>
        <row r="8022">
          <cell r="A8022">
            <v>103110</v>
          </cell>
          <cell r="B8022" t="str">
            <v>ASSENTAMENTO DE CONEXÃO COM 2 ACESSOS, FERRO FUNDIDO PARA REDE DE ÁGUA, DN 300 MM, JUNTA FLANGEADA (NÃO INCLUI O FORNECIMENTO). AF_09/2021</v>
          </cell>
        </row>
        <row r="8023">
          <cell r="A8023">
            <v>103111</v>
          </cell>
          <cell r="B8023" t="str">
            <v>ASSENTAMENTO DE CONEXÃO COM 2 ACESSOS, FERRO FUNDIDO PARA REDE DE ÁGUA, DN 350 MM, JUNTA FLANGEADA (NÃO INCLUI O FORNECIMENTO). AF_09/2021</v>
          </cell>
        </row>
        <row r="8024">
          <cell r="A8024">
            <v>103112</v>
          </cell>
          <cell r="B8024" t="str">
            <v>ASSENTAMENTO DE CONEXÃO COM 2 ACESSOS, FERRO FUNDIDO PARA REDE DE ÁGUA, DN 400 MM, JUNTA FLANGEADA (NÃO INCLUI O FORNECIMENTO). AF_09/2021</v>
          </cell>
        </row>
        <row r="8025">
          <cell r="A8025">
            <v>103113</v>
          </cell>
          <cell r="B8025" t="str">
            <v>ASSENTAMENTO DE CONEXÃO COM 2 ACESSOS, FERRO FUNDIDO PARA REDE DE ÁGUA, DN 450 MM, JUNTA FLANGEADA (NÃO INCLUI O FORNECIMENTO). AF_09/2021</v>
          </cell>
        </row>
        <row r="8026">
          <cell r="A8026">
            <v>103114</v>
          </cell>
          <cell r="B8026" t="str">
            <v>ASSENTAMENTO DE CONEXÃO COM 2 ACESSOS, FERRO FUNDIDO PARA REDE DE ÁGUA, DN 500 MM, JUNTA FLANGEADA (NÃO INCLUI O FORNECIMENTO). AF_09/2021</v>
          </cell>
        </row>
        <row r="8027">
          <cell r="A8027">
            <v>103115</v>
          </cell>
          <cell r="B8027" t="str">
            <v>ASSENTAMENTO DE CONEXÃO COM 2 ACESSOS, FERRO FUNDIDO PARA REDE DE ÁGUA, DN 600 MM, JUNTA FLANGEADA (NÃO INCLUI O FORNECIMENTO). AF_09/2021</v>
          </cell>
        </row>
        <row r="8028">
          <cell r="A8028">
            <v>103116</v>
          </cell>
          <cell r="B8028" t="str">
            <v>ASSENTAMENTO DE CONEXÃO COM 2 ACESSOS, FERRO FUNDIDO PARA REDE DE ÁGUA, DN 700 MM, JUNTA FLANGEADA (NÃO INCLUI O FORNECIMENTO). AF_09/2021</v>
          </cell>
        </row>
        <row r="8029">
          <cell r="A8029">
            <v>103105</v>
          </cell>
          <cell r="B8029" t="str">
            <v>ASSENTAMENTO DE CONEXÃO COM 2 ACESSOS, FERRO FUNDIDO PARA REDE DE ÁGUA, DN 80 MM, JUNTA FLANGEADA (NÃO INCLUI O FORNECIMENTO). AF_09/2021</v>
          </cell>
        </row>
        <row r="8030">
          <cell r="A8030">
            <v>103117</v>
          </cell>
          <cell r="B8030" t="str">
            <v>ASSENTAMENTO DE CONEXÃO COM 2 ACESSOS, FERRO FUNDIDO PARA REDE DE ÁGUA, DN 800 MM, JUNTA FLANGEADA (NÃO INCLUI O FORNECIMENTO). AF_09/2021</v>
          </cell>
        </row>
        <row r="8031">
          <cell r="A8031">
            <v>103118</v>
          </cell>
          <cell r="B8031" t="str">
            <v>ASSENTAMENTO DE CONEXÃO COM 2 ACESSOS, FERRO FUNDIDO PARA REDE DE ÁGUA, DN 900 MM, JUNTA FLANGEADA (NÃO INCLUI O FORNECIMENTO). AF_09/2021</v>
          </cell>
        </row>
        <row r="8032">
          <cell r="A8032">
            <v>103122</v>
          </cell>
          <cell r="B8032" t="str">
            <v>ASSENTAMENTO DE CONEXÃO COM 3 ACESSOS, FERRO FUNDIDO PARA REDE DE ÁGUA, DN 100 MM, JUNTA FLANGEADA (NÃO INCLUI O FORNECIMENTO). AF_09/2021</v>
          </cell>
        </row>
        <row r="8033">
          <cell r="A8033">
            <v>103135</v>
          </cell>
          <cell r="B8033" t="str">
            <v>ASSENTAMENTO DE CONEXÃO COM 3 ACESSOS, FERRO FUNDIDO PARA REDE DE ÁGUA, DN 1000 MM, JUNTA FLANGEADA (NÃO INCLUI O FORNECIMENTO). AF_09/2021</v>
          </cell>
        </row>
        <row r="8034">
          <cell r="A8034">
            <v>103136</v>
          </cell>
          <cell r="B8034" t="str">
            <v>ASSENTAMENTO DE CONEXÃO COM 3 ACESSOS, FERRO FUNDIDO PARA REDE DE ÁGUA, DN 1200 MM, JUNTA FLANGEADA (NÃO INCLUI O FORNECIMENTO). AF_09/2021</v>
          </cell>
        </row>
        <row r="8035">
          <cell r="A8035">
            <v>103123</v>
          </cell>
          <cell r="B8035" t="str">
            <v>ASSENTAMENTO DE CONEXÃO COM 3 ACESSOS, FERRO FUNDIDO PARA REDE DE ÁGUA, DN 150 MM, JUNTA FLANGEADA (NÃO INCLUI O FORNECIMENTO). AF_09/2021</v>
          </cell>
        </row>
        <row r="8036">
          <cell r="A8036">
            <v>103124</v>
          </cell>
          <cell r="B8036" t="str">
            <v>ASSENTAMENTO DE CONEXÃO COM 3 ACESSOS, FERRO FUNDIDO PARA REDE DE ÁGUA, DN 200 MM, JUNTA FLANGEADA (NÃO INCLUI O FORNECIMENTO). AF_09/2021</v>
          </cell>
        </row>
        <row r="8037">
          <cell r="A8037">
            <v>103125</v>
          </cell>
          <cell r="B8037" t="str">
            <v>ASSENTAMENTO DE CONEXÃO COM 3 ACESSOS, FERRO FUNDIDO PARA REDE DE ÁGUA, DN 250 MM, JUNTA FLANGEADA (NÃO INCLUI O FORNECIMENTO). AF_09/2021</v>
          </cell>
        </row>
        <row r="8038">
          <cell r="A8038">
            <v>103126</v>
          </cell>
          <cell r="B8038" t="str">
            <v>ASSENTAMENTO DE CONEXÃO COM 3 ACESSOS, FERRO FUNDIDO PARA REDE DE ÁGUA, DN 300 MM, JUNTA FLANGEADA (NÃO INCLUI O FORNECIMENTO). AF_09/2021</v>
          </cell>
        </row>
        <row r="8039">
          <cell r="A8039">
            <v>103127</v>
          </cell>
          <cell r="B8039" t="str">
            <v>ASSENTAMENTO DE CONEXÃO COM 3 ACESSOS, FERRO FUNDIDO PARA REDE DE ÁGUA, DN 350 MM, JUNTA FLANGEADA (NÃO INCLUI O FORNECIMENTO). AF_09/2021</v>
          </cell>
        </row>
        <row r="8040">
          <cell r="A8040">
            <v>103128</v>
          </cell>
          <cell r="B8040" t="str">
            <v>ASSENTAMENTO DE CONEXÃO COM 3 ACESSOS, FERRO FUNDIDO PARA REDE DE ÁGUA, DN 400 MM, JUNTA FLANGEADA (NÃO INCLUI O FORNECIMENTO). AF_09/2021</v>
          </cell>
        </row>
        <row r="8041">
          <cell r="A8041">
            <v>103129</v>
          </cell>
          <cell r="B8041" t="str">
            <v>ASSENTAMENTO DE CONEXÃO COM 3 ACESSOS, FERRO FUNDIDO PARA REDE DE ÁGUA, DN 450 MM, JUNTA FLANGEADA (NÃO INCLUI O FORNECIMENTO). AF_09/2021</v>
          </cell>
        </row>
        <row r="8042">
          <cell r="A8042">
            <v>103130</v>
          </cell>
          <cell r="B8042" t="str">
            <v>ASSENTAMENTO DE CONEXÃO COM 3 ACESSOS, FERRO FUNDIDO PARA REDE DE ÁGUA, DN 500 MM, JUNTA FLANGEADA (NÃO INCLUI O FORNECIMENTO). AF_09/2021</v>
          </cell>
        </row>
        <row r="8043">
          <cell r="A8043">
            <v>103131</v>
          </cell>
          <cell r="B8043" t="str">
            <v>ASSENTAMENTO DE CONEXÃO COM 3 ACESSOS, FERRO FUNDIDO PARA REDE DE ÁGUA, DN 600 MM, JUNTA FLANGEADA (NÃO INCLUI O FORNECIMENTO). AF_09/2021</v>
          </cell>
        </row>
        <row r="8044">
          <cell r="A8044">
            <v>103132</v>
          </cell>
          <cell r="B8044" t="str">
            <v>ASSENTAMENTO DE CONEXÃO COM 3 ACESSOS, FERRO FUNDIDO PARA REDE DE ÁGUA, DN 700 MM, JUNTA FLANGEADA (NÃO INCLUI O FORNECIMENTO). AF_09/2021</v>
          </cell>
        </row>
        <row r="8045">
          <cell r="A8045">
            <v>103121</v>
          </cell>
          <cell r="B8045" t="str">
            <v>ASSENTAMENTO DE CONEXÃO COM 3 ACESSOS, FERRO FUNDIDO PARA REDE DE ÁGUA, DN 80 MM, JUNTA FLANGEADA (NÃO INCLUI O FORNECIMENTO). AF_09/2021</v>
          </cell>
        </row>
        <row r="8046">
          <cell r="A8046">
            <v>103133</v>
          </cell>
          <cell r="B8046" t="str">
            <v>ASSENTAMENTO DE CONEXÃO COM 3 ACESSOS, FERRO FUNDIDO PARA REDE DE ÁGUA, DN 800 MM, JUNTA FLANGEADA (NÃO INCLUI O FORNECIMENTO). AF_09/2021</v>
          </cell>
        </row>
        <row r="8047">
          <cell r="A8047">
            <v>103134</v>
          </cell>
          <cell r="B8047" t="str">
            <v>ASSENTAMENTO DE CONEXÃO COM 3 ACESSOS, FERRO FUNDIDO PARA REDE DE ÁGUA, DN 900 MM, JUNTA FLANGEADA (NÃO INCLUI O FORNECIMENTO). AF_09/2021</v>
          </cell>
        </row>
        <row r="8048">
          <cell r="A8048">
            <v>103090</v>
          </cell>
          <cell r="B8048" t="str">
            <v>ASSENTAMENTO DE TUBO DE FERRO FUNDIDO PARA REDE DE ÁGUA, DN 100 MM, JUNTA FLANGEADA (NÃO INCLUI O FORNECIMENTO). AF_09/2021</v>
          </cell>
        </row>
        <row r="8049">
          <cell r="A8049">
            <v>103103</v>
          </cell>
          <cell r="B8049" t="str">
            <v>ASSENTAMENTO DE TUBO DE FERRO FUNDIDO PARA REDE DE ÁGUA, DN 1000 MM, JUNTA FLANGEADA (NÃO INCLUI O FORNECIMENTO). AF_09/2021</v>
          </cell>
        </row>
        <row r="8050">
          <cell r="A8050">
            <v>103104</v>
          </cell>
          <cell r="B8050" t="str">
            <v>ASSENTAMENTO DE TUBO DE FERRO FUNDIDO PARA REDE DE ÁGUA, DN 1200 MM, JUNTA FLANGEADA (NÃO INCLUI O FORNECIMENTO). AF_09/2021</v>
          </cell>
        </row>
        <row r="8051">
          <cell r="A8051">
            <v>103091</v>
          </cell>
          <cell r="B8051" t="str">
            <v>ASSENTAMENTO DE TUBO DE FERRO FUNDIDO PARA REDE DE ÁGUA, DN 150 MM, JUNTA FLANGEADA (NÃO INCLUI O FORNECIMENTO). AF_09/2021</v>
          </cell>
        </row>
        <row r="8052">
          <cell r="A8052">
            <v>103092</v>
          </cell>
          <cell r="B8052" t="str">
            <v>ASSENTAMENTO DE TUBO DE FERRO FUNDIDO PARA REDE DE ÁGUA, DN 200 MM, JUNTA FLANGEADA (NÃO INCLUI O FORNECIMENTO). AF_09/2021</v>
          </cell>
        </row>
        <row r="8053">
          <cell r="A8053">
            <v>103093</v>
          </cell>
          <cell r="B8053" t="str">
            <v>ASSENTAMENTO DE TUBO DE FERRO FUNDIDO PARA REDE DE ÁGUA, DN 250 MM, JUNTA FLANGEADA (NÃO INCLUI O FORNECIMENTO). AF_09/2021</v>
          </cell>
        </row>
        <row r="8054">
          <cell r="A8054">
            <v>103094</v>
          </cell>
          <cell r="B8054" t="str">
            <v>ASSENTAMENTO DE TUBO DE FERRO FUNDIDO PARA REDE DE ÁGUA, DN 300 MM, JUNTA FLANGEADA (NÃO INCLUI O FORNECIMENTO). AF_09/2021</v>
          </cell>
        </row>
        <row r="8055">
          <cell r="A8055">
            <v>103095</v>
          </cell>
          <cell r="B8055" t="str">
            <v>ASSENTAMENTO DE TUBO DE FERRO FUNDIDO PARA REDE DE ÁGUA, DN 350 MM, JUNTA FLANGEADA (NÃO INCLUI O FORNECIMENTO). AF_09/2021</v>
          </cell>
        </row>
        <row r="8056">
          <cell r="A8056">
            <v>103096</v>
          </cell>
          <cell r="B8056" t="str">
            <v>ASSENTAMENTO DE TUBO DE FERRO FUNDIDO PARA REDE DE ÁGUA, DN 400 MM, JUNTA FLANGEADA (NÃO INCLUI O FORNECIMENTO). AF_09/2021</v>
          </cell>
        </row>
        <row r="8057">
          <cell r="A8057">
            <v>103097</v>
          </cell>
          <cell r="B8057" t="str">
            <v>ASSENTAMENTO DE TUBO DE FERRO FUNDIDO PARA REDE DE ÁGUA, DN 450 MM, JUNTA FLANGEADA (NÃO INCLUI O FORNECIMENTO). AF_09/2021</v>
          </cell>
        </row>
        <row r="8058">
          <cell r="A8058">
            <v>103098</v>
          </cell>
          <cell r="B8058" t="str">
            <v>ASSENTAMENTO DE TUBO DE FERRO FUNDIDO PARA REDE DE ÁGUA, DN 500 MM, JUNTA FLANGEADA (NÃO INCLUI O FORNECIMENTO). AF_09/2021</v>
          </cell>
        </row>
        <row r="8059">
          <cell r="A8059">
            <v>103099</v>
          </cell>
          <cell r="B8059" t="str">
            <v>ASSENTAMENTO DE TUBO DE FERRO FUNDIDO PARA REDE DE ÁGUA, DN 600 MM, JUNTA FLANGEADA (NÃO INCLUI O FORNECIMENTO). AF_09/2021</v>
          </cell>
        </row>
        <row r="8060">
          <cell r="A8060">
            <v>103100</v>
          </cell>
          <cell r="B8060" t="str">
            <v>ASSENTAMENTO DE TUBO DE FERRO FUNDIDO PARA REDE DE ÁGUA, DN 700 MM, JUNTA FLANGEADA (NÃO INCLUI O FORNECIMENTO). AF_09/2021</v>
          </cell>
        </row>
        <row r="8061">
          <cell r="A8061">
            <v>103089</v>
          </cell>
          <cell r="B8061" t="str">
            <v>ASSENTAMENTO DE TUBO DE FERRO FUNDIDO PARA REDE DE ÁGUA, DN 80 MM, JUNTA FLANGEADA (NÃO INCLUI O FORNECIMENTO). AF_09/2021</v>
          </cell>
        </row>
        <row r="8062">
          <cell r="A8062">
            <v>103101</v>
          </cell>
          <cell r="B8062" t="str">
            <v>ASSENTAMENTO DE TUBO DE FERRO FUNDIDO PARA REDE DE ÁGUA, DN 800 MM, JUNTA FLANGEADA (NÃO INCLUI O FORNECIMENTO). AF_09/2021</v>
          </cell>
        </row>
        <row r="8063">
          <cell r="A8063">
            <v>103102</v>
          </cell>
          <cell r="B8063" t="str">
            <v>ASSENTAMENTO DE TUBO DE FERRO FUNDIDO PARA REDE DE ÁGUA, DN 900 MM, JUNTA FLANGEADA (NÃO INCLUI O FORNECIMENTO). AF_09/2021</v>
          </cell>
        </row>
        <row r="8064">
          <cell r="A8064">
            <v>101112</v>
          </cell>
          <cell r="B8064" t="str">
            <v>ALARGAMENTO DE BASE DE TUBULÃO A CÉU ABERTO, ESCAVAÇÃO MANUAL, CONCRETO FEITO EM OBRA E LANÇADO COM JERICA. AF_05/2020</v>
          </cell>
        </row>
        <row r="8065">
          <cell r="A8065">
            <v>101113</v>
          </cell>
          <cell r="B8065" t="str">
            <v>ALARGAMENTO DE BASE DE TUBULÃO A CÉU ABERTO, ESCAVAÇÃO MANUAL, CONCRETO USINADO E LANÇADO COM BOMBA OU DIRETAMENTE DO CAMINHÃO (EXCLUSIVE BOMBEAMENTO). AF_05/2020</v>
          </cell>
        </row>
        <row r="8066">
          <cell r="A8066">
            <v>101098</v>
          </cell>
          <cell r="B8066" t="str">
            <v>TUBULÃO A CÉU ABERTO, DIÂMETRO DO FUSTE DE 100CM, ESCAVAÇÃO MANUAL, SEM ALARGAMENTO DE BASE, CONCRETO FEITO EM OBRA E LANÇADO COM JERICA. AF_05/2020</v>
          </cell>
        </row>
        <row r="8067">
          <cell r="A8067">
            <v>101106</v>
          </cell>
          <cell r="B8067" t="str">
            <v>TUBULÃO A CÉU ABERTO, DIÂMETRO DO FUSTE DE 100CM, ESCAVAÇÃO MANUAL, SEM ALARGAMENTO DE BASE, CONCRETO USINADO E LANÇADO COM BOMBA OU DIRETAMENTE DO CAMINHÃO (EXCLUSIVE BOMBEAMENTO). AF_05/2020</v>
          </cell>
        </row>
        <row r="8068">
          <cell r="A8068">
            <v>101102</v>
          </cell>
          <cell r="B8068" t="str">
            <v>TUBULÃO A CÉU ABERTO, DIÂMETRO DO FUSTE DE 100CM, ESCAVAÇÃO MECÂNICA, SEM ALARGAMENTO DE BASE, CONCRETO FEITO EM OBRA E LANÇADO COM JERICA (EXCLUSIVE MOBILIZAÇÃO E DESMOBILIZAÇÃO). AF_05/2020</v>
          </cell>
        </row>
        <row r="8069">
          <cell r="A8069">
            <v>101110</v>
          </cell>
          <cell r="B8069" t="str">
            <v>TUBULÃO A CÉU ABERTO, DIÂMETRO DO FUSTE DE 100CM, ESCAVAÇÃO MECÂNICA, SEM ALARGAMENTO DE BASE, CONCRETO USINADO E LANÇADO COM BOMBA OU DIRETAMENTE DO CAMINHÃO (EXCLUSIVE BOMBEAMENTO, MOBILIZAÇÃO E DESMOBILIZAÇÃO). AF_05/2020</v>
          </cell>
        </row>
        <row r="8070">
          <cell r="A8070">
            <v>101099</v>
          </cell>
          <cell r="B8070" t="str">
            <v>TUBULÃO A CÉU ABERTO, DIÂMETRO DO FUSTE DE 120CM, ESCAVAÇÃO MANUAL, SEM ALARGAMENTO DE BASE, CONCRETO FEITO EM OBRA E LANÇADO COM JERICA. AF_05/2020</v>
          </cell>
        </row>
        <row r="8071">
          <cell r="A8071">
            <v>101107</v>
          </cell>
          <cell r="B8071" t="str">
            <v>TUBULÃO A CÉU ABERTO, DIÂMETRO DO FUSTE DE 120CM, ESCAVAÇÃO MANUAL, SEM ALARGAMENTO DE BASE, CONCRETO USINADO E LANÇADO COM BOMBA OU DIRETAMENTE DO CAMINHÃO (EXCLUSIVE BOMBEAMENTO). AF_05/2020</v>
          </cell>
        </row>
        <row r="8072">
          <cell r="A8072">
            <v>101103</v>
          </cell>
          <cell r="B8072" t="str">
            <v>TUBULÃO A CÉU ABERTO, DIÂMETRO DO FUSTE DE 120CM, ESCAVAÇÃO MECÂNICA, SEM ALARGAMENTO DE BASE, CONCRETO FEITO EM OBRA E LANÇADO COM JERICA (EXCLUSIVE MOBILIZAÇÃO E DESMOBILIZAÇÃO). AF_05/2020</v>
          </cell>
        </row>
        <row r="8073">
          <cell r="A8073">
            <v>101111</v>
          </cell>
          <cell r="B8073" t="str">
            <v>TUBULÃO A CÉU ABERTO, DIÂMETRO DO FUSTE DE 120CM, ESCAVAÇÃO MECÂNICA, SEM ALARGAMENTO DE BASE, CONCRETO USINADO E LANÇADO COM BOMBA OU DIRETAMENTE DO CAMINHÃO (EXCLUSIVE BOMBEAMENTO, MOBILIZAÇÃO E DESMOBILIZAÇÃO). AF_05/2020</v>
          </cell>
        </row>
        <row r="8074">
          <cell r="A8074">
            <v>101096</v>
          </cell>
          <cell r="B8074" t="str">
            <v>TUBULÃO A CÉU ABERTO, DIÂMETRO DO FUSTE DE 70CM, ESCAVAÇÃO MANUAL, SEM ALARGAMENTO DE BASE, CONCRETO FEITO EM OBRA E LANÇADO COM JERICA. AF_05/2020</v>
          </cell>
        </row>
        <row r="8075">
          <cell r="A8075">
            <v>101104</v>
          </cell>
          <cell r="B8075" t="str">
            <v>TUBULÃO A CÉU ABERTO, DIÂMETRO DO FUSTE DE 70CM, ESCAVAÇÃO MANUAL, SEM ALARGAMENTO DE BASE, CONCRETO USINADO E LANÇADO COM BOMBA OU DIRETAMENTE DO CAMINHÃO (EXCLUSIVE BOMBEAMENTO). AF_05/2020</v>
          </cell>
        </row>
        <row r="8076">
          <cell r="A8076">
            <v>101100</v>
          </cell>
          <cell r="B8076" t="str">
            <v>TUBULÃO A CÉU ABERTO, DIÂMETRO DO FUSTE DE 70CM, ESCAVAÇÃO MECÂNICA, SEM ALARGAMENTO DE BASE, CONCRETO FEITO EM OBRA E LANÇADO COM JERICA. AF_05/2020</v>
          </cell>
        </row>
        <row r="8077">
          <cell r="A8077">
            <v>101108</v>
          </cell>
          <cell r="B8077" t="str">
            <v>TUBULÃO A CÉU ABERTO, DIÂMETRO DO FUSTE DE 70CM, ESCAVAÇÃO MECÂNICA, SEM ALARGAMENTO DE BASE, CONCRETO USINADO E LANÇADO COM BOMBA OU DIRETAMENTE DO CAMINHÃO (EXCLUSIVE BOMBEAMENTO, MOBILIZAÇÃO E DESMOBILIZAÇÃO). AF_05/2020</v>
          </cell>
        </row>
        <row r="8078">
          <cell r="A8078">
            <v>101097</v>
          </cell>
          <cell r="B8078" t="str">
            <v>TUBULÃO A CÉU ABERTO, DIÂMETRO DO FUSTE DE 80CM, ESCAVAÇÃO MANUAL, SEM ALARGAMENTO DE BASE, CONCRETO FEITO EM OBRA E LANÇADO COM JERICA. AF_05/2020</v>
          </cell>
        </row>
        <row r="8079">
          <cell r="A8079">
            <v>101105</v>
          </cell>
          <cell r="B8079" t="str">
            <v>TUBULÃO A CÉU ABERTO, DIÂMETRO DO FUSTE DE 80CM, ESCAVAÇÃO MANUAL, SEM ALARGAMENTO DE BASE, CONCRETO USINADO E LANÇADO COM BOMBA OU DIRETAMENTE DO CAMINHÃO (EXCLUSIVE BOMBEAMENTO). AF_05/2020</v>
          </cell>
        </row>
        <row r="8080">
          <cell r="A8080">
            <v>101101</v>
          </cell>
          <cell r="B8080" t="str">
            <v>TUBULÃO A CÉU ABERTO, DIÂMETRO DO FUSTE DE 80CM, ESCAVAÇÃO MECÂNICA, SEM ALARGAMENTO DE BASE, CONCRETO FEITO EM OBRA E LANÇADO COM JERICA (EXCLUSIVE MOBILIZAÇÃO E DESMOBILIZAÇÃO). AF_05/2020</v>
          </cell>
        </row>
        <row r="8081">
          <cell r="A8081">
            <v>101109</v>
          </cell>
          <cell r="B8081" t="str">
            <v>TUBULÃO A CÉU ABERTO, DIÂMETRO DO FUSTE DE 80CM, ESCAVAÇÃO MECÂNICA, SEM ALARGAMENTO DE BASE, CONCRETO USINADO E LANÇADO COM BOMBA OU DIRETAMENTE DO CAMINHÃO (EXCLUSIVE BOMBEAMENTO, MOBILIZAÇÃO E DESMOBILIZAÇÃO). AF_05/2020</v>
          </cell>
        </row>
        <row r="8082">
          <cell r="A8082">
            <v>106205</v>
          </cell>
          <cell r="B8082" t="str">
            <v>ESCAVAÇÃO MANUAL DE TUNNEL LINER EM SOLO DE PRIMEIRA CATEGORIA. AF_10/2025</v>
          </cell>
        </row>
        <row r="8083">
          <cell r="A8083">
            <v>106206</v>
          </cell>
          <cell r="B8083" t="str">
            <v>ESCAVAÇÃO MANUAL DE TUNNEL LINER EM SOLO DE SEGUNDA CATEGORIA. AF_10/2025</v>
          </cell>
        </row>
        <row r="8084">
          <cell r="A8084">
            <v>96393</v>
          </cell>
          <cell r="B8084" t="str">
            <v>USINAGEM DE BRITA GRADUADA SIMPLES. AF_09/2025</v>
          </cell>
        </row>
        <row r="8085">
          <cell r="A8085">
            <v>96394</v>
          </cell>
          <cell r="B8085" t="str">
            <v>USINAGEM DE BRITA GRADUADA TRATADA COM CIMENTO. AF_09/2025</v>
          </cell>
        </row>
        <row r="8086">
          <cell r="A8086">
            <v>96395</v>
          </cell>
          <cell r="B8086" t="str">
            <v>USINAGEM DE CONCRETO PARA COMPACTAÇÃO COM ROLO. AF_09/2025</v>
          </cell>
        </row>
        <row r="8087">
          <cell r="A8087">
            <v>105529</v>
          </cell>
          <cell r="B8087" t="str">
            <v>USINAGEM DE SOLO BRITA 40%-60% COM 4% DE CIMENTO, UTILIZANDO BRITA COMERCIAL. AF_09/2025</v>
          </cell>
        </row>
        <row r="8088">
          <cell r="A8088">
            <v>105530</v>
          </cell>
          <cell r="B8088" t="str">
            <v>USINAGEM DE SOLO BRITA 40%-60% COM 6% DE CIMENTO, UTILIZANDO BRITA COMERCIAL. AF_09/2025</v>
          </cell>
        </row>
        <row r="8089">
          <cell r="A8089">
            <v>105531</v>
          </cell>
          <cell r="B8089" t="str">
            <v>USINAGEM DE SOLO BRITA 40%-60% COM 8% DE CIMENTO, UTILIZANDO BRITA COMERCIAL. AF_09/2025</v>
          </cell>
        </row>
        <row r="8090">
          <cell r="A8090">
            <v>105527</v>
          </cell>
          <cell r="B8090" t="str">
            <v>USINAGEM DE SOLO BRITA 40%-60%, UTILIZANDO BRITA COMERCIAL. AF_09/2025</v>
          </cell>
        </row>
        <row r="8091">
          <cell r="A8091">
            <v>105532</v>
          </cell>
          <cell r="B8091" t="str">
            <v>USINAGEM DE SOLO BRITA 50%-50% COM 4% DE CIMENTO, UTILIZANDO BRITA COMERCIAL. AF_09/2025</v>
          </cell>
        </row>
        <row r="8092">
          <cell r="A8092">
            <v>105533</v>
          </cell>
          <cell r="B8092" t="str">
            <v>USINAGEM DE SOLO BRITA 50%-50% COM 6% DE CIMENTO, UTILIZANDO BRITA COMERCIAL. AF_09/2025</v>
          </cell>
        </row>
        <row r="8093">
          <cell r="A8093">
            <v>105534</v>
          </cell>
          <cell r="B8093" t="str">
            <v>USINAGEM DE SOLO BRITA 50%-50% COM 8% DE CIMENTO, UTILIZANDO BRITA COMERCIAL. AF_09/2025</v>
          </cell>
        </row>
        <row r="8094">
          <cell r="A8094">
            <v>105528</v>
          </cell>
          <cell r="B8094" t="str">
            <v>USINAGEM DE SOLO BRITA 50%-50%, UTILIZANDO BRITA COMERCIAL. AF_09/2025</v>
          </cell>
        </row>
        <row r="8095">
          <cell r="A8095">
            <v>105523</v>
          </cell>
          <cell r="B8095" t="str">
            <v>USINAGEM DE SOLO JAZIDA MELHORADO COM CIMENTO 2%. AF_09/2025</v>
          </cell>
        </row>
        <row r="8096">
          <cell r="A8096">
            <v>105759</v>
          </cell>
          <cell r="B8096" t="str">
            <v>USINAGEM DE SOLO JAZIDA MELHORADO COM CIMENTO 3%. AF_09/2025</v>
          </cell>
        </row>
        <row r="8097">
          <cell r="A8097">
            <v>105524</v>
          </cell>
          <cell r="B8097" t="str">
            <v>USINAGEM DE SOLO JAZIDA MELHORADO COM CIMENTO 4%. AF_09/2025</v>
          </cell>
        </row>
        <row r="8098">
          <cell r="A8098">
            <v>105525</v>
          </cell>
          <cell r="B8098" t="str">
            <v>USINAGEM DE SOLO JAZIDA MELHORADO COM CIMENTO 6%. AF_09/2025</v>
          </cell>
        </row>
        <row r="8099">
          <cell r="A8099">
            <v>105526</v>
          </cell>
          <cell r="B8099" t="str">
            <v>USINAGEM DE SOLO  JAZIDA MELHORADO COM CIMENTO 8%. AF_09/2025</v>
          </cell>
        </row>
        <row r="8100">
          <cell r="A8100">
            <v>105034</v>
          </cell>
          <cell r="B8100" t="str">
            <v>CINTA DE AMARRAÇÃO DE ALVENARIA MOLDADA IN LOCO COM UTILIZAÇÃO DE BLOCOS CANALETA, ESPESSURA DE *10* CM. AF_03/2024</v>
          </cell>
        </row>
        <row r="8101">
          <cell r="A8101">
            <v>105033</v>
          </cell>
          <cell r="B8101" t="str">
            <v>CINTA DE AMARRAÇÃO DE ALVENARIA MOLDADA IN LOCO COM UTILIZAÇÃO DE BLOCOS CANALETA, ESPESSURA DE *15* CM. AF_03/2024</v>
          </cell>
        </row>
        <row r="8102">
          <cell r="A8102">
            <v>93205</v>
          </cell>
          <cell r="B8102" t="str">
            <v>CINTA DE AMARRAÇÃO DE ALVENARIA MOLDADA IN LOCO COM UTILIZAÇÃO DE BLOCOS CANALETA, ESPESSURA DE *20* CM. AF_03/2024</v>
          </cell>
        </row>
        <row r="8103">
          <cell r="A8103">
            <v>105032</v>
          </cell>
          <cell r="B8103" t="str">
            <v>CONTRAVERGA MOLDADA IN LOCO COM UTILIZAÇÃO DE BLOCOS CANALETA, ESPESSURA DE *10* CM. AF_03/2024</v>
          </cell>
        </row>
        <row r="8104">
          <cell r="A8104">
            <v>105031</v>
          </cell>
          <cell r="B8104" t="str">
            <v>CONTRAVERGA MOLDADA IN LOCO COM UTILIZAÇÃO DE BLOCOS CANALETA, ESPESSURA DE *15* CM. AF_03/2024</v>
          </cell>
        </row>
        <row r="8105">
          <cell r="A8105">
            <v>93199</v>
          </cell>
          <cell r="B8105" t="str">
            <v>CONTRAVERGA MOLDADA IN LOCO COM UTILIZAÇÃO DE BLOCOS CANALETA, ESPESSURA DE *20* CM. AF_03/2024</v>
          </cell>
        </row>
        <row r="8106">
          <cell r="A8106">
            <v>105030</v>
          </cell>
          <cell r="B8106" t="str">
            <v>CONTRAVERGA MOLDADA IN LOCO EM CONCRETO, ESPESSURA DE *10* CM. AF_03/2024</v>
          </cell>
        </row>
        <row r="8107">
          <cell r="A8107">
            <v>105029</v>
          </cell>
          <cell r="B8107" t="str">
            <v>CONTRAVERGA MOLDADA IN LOCO EM CONCRETO, ESPESSURA DE *15* CM. AF_03/2024</v>
          </cell>
        </row>
        <row r="8108">
          <cell r="A8108">
            <v>93197</v>
          </cell>
          <cell r="B8108" t="str">
            <v>CONTRAVERGA MOLDADA IN LOCO EM CONCRETO, ESPESSURA DE *20* CM. AF_03/2024</v>
          </cell>
        </row>
        <row r="8109">
          <cell r="A8109">
            <v>105040</v>
          </cell>
          <cell r="B8109" t="str">
            <v>CONTRAVERGA PRÉ-FABRICADA, ESPESSURA DE *10* CM. AF_03/2024</v>
          </cell>
        </row>
        <row r="8110">
          <cell r="A8110">
            <v>105039</v>
          </cell>
          <cell r="B8110" t="str">
            <v>CONTRAVERGA PRÉ-FABRICADA, ESPESSURA DE *15* CM. AF_03/2024</v>
          </cell>
        </row>
        <row r="8111">
          <cell r="A8111">
            <v>105038</v>
          </cell>
          <cell r="B8111" t="str">
            <v>CONTRAVERGA PRÉ-FABRICADA, ESPESSURA DE *20* CM. AF_03/2024</v>
          </cell>
        </row>
        <row r="8112">
          <cell r="A8112">
            <v>105028</v>
          </cell>
          <cell r="B8112" t="str">
            <v>CONTRAVERGA PRÉ-MOLDADA, ESPESSURA DE *10* CM. AF_03/2024</v>
          </cell>
        </row>
        <row r="8113">
          <cell r="A8113">
            <v>105027</v>
          </cell>
          <cell r="B8113" t="str">
            <v>CONTRAVERGA PRÉ-MOLDADA, ESPESSURA DE *15* CM. AF_03/2024</v>
          </cell>
        </row>
        <row r="8114">
          <cell r="A8114">
            <v>93194</v>
          </cell>
          <cell r="B8114" t="str">
            <v>CONTRAVERGA PRÉ-MOLDADA, ESPESSURA DE *20* CM. AF_03/2024</v>
          </cell>
        </row>
        <row r="8115">
          <cell r="A8115">
            <v>93200</v>
          </cell>
          <cell r="B8115" t="str">
            <v>FIXAÇÃO (ENCUNHAMENTO) DE ALVENARIA DE VEDAÇÃO COM ARGAMASSA APLICADA COM BISNAGA. AF_03/2024</v>
          </cell>
        </row>
        <row r="8116">
          <cell r="A8116">
            <v>93203</v>
          </cell>
          <cell r="B8116" t="str">
            <v>FIXAÇÃO (ENCUNHAMENTO) DE ALVENARIA DE VEDAÇÃO COM ESPUMA DE POLIURETANO EXPANSIVA. AF_03/2024</v>
          </cell>
        </row>
        <row r="8117">
          <cell r="A8117">
            <v>93202</v>
          </cell>
          <cell r="B8117" t="str">
            <v>FIXAÇÃO (ENCUNHAMENTO) DE ALVENARIA DE VEDAÇÃO COM TIJOLO MACIÇO. AF_03/2024</v>
          </cell>
        </row>
        <row r="8118">
          <cell r="A8118">
            <v>105026</v>
          </cell>
          <cell r="B8118" t="str">
            <v>VERGA MOLDADA IN LOCO COM UTILIZAÇÃO DE BLOCOS CANALETA, ESPESSURA DE *10* CM. AF_03/2024</v>
          </cell>
        </row>
        <row r="8119">
          <cell r="A8119">
            <v>105025</v>
          </cell>
          <cell r="B8119" t="str">
            <v>VERGA MOLDADA IN LOCO COM UTILIZAÇÃO DE BLOCOS CANALETA, ESPESSURA DE *15* CM. AF_03/2024</v>
          </cell>
        </row>
        <row r="8120">
          <cell r="A8120">
            <v>93191</v>
          </cell>
          <cell r="B8120" t="str">
            <v>VERGA MOLDADA IN LOCO COM UTILIZAÇÃO DE BLOCOS CANALETA, ESPESSURA DE *20* CM. AF_03/2024</v>
          </cell>
        </row>
        <row r="8121">
          <cell r="A8121">
            <v>105024</v>
          </cell>
          <cell r="B8121" t="str">
            <v>VERGA MOLDADA IN LOCO EM CONCRETO, ESPESSURA DE *10* CM. AF_03/2024</v>
          </cell>
        </row>
        <row r="8122">
          <cell r="A8122">
            <v>105023</v>
          </cell>
          <cell r="B8122" t="str">
            <v>VERGA MOLDADA IN LOCO EM CONCRETO, ESPESSURA DE *15* CM. AF_03/2024</v>
          </cell>
        </row>
        <row r="8123">
          <cell r="A8123">
            <v>93187</v>
          </cell>
          <cell r="B8123" t="str">
            <v>VERGA MOLDADA IN LOCO EM CONCRETO, ESPESSURA DE *20* CM. AF_03/2024</v>
          </cell>
        </row>
        <row r="8124">
          <cell r="A8124">
            <v>105037</v>
          </cell>
          <cell r="B8124" t="str">
            <v>VERGA PRÉ-FABRICADA COM ATÉ 1,5 M DE VÃO, ESPESSURA DE *10* CM. AF_03/2024</v>
          </cell>
        </row>
        <row r="8125">
          <cell r="A8125">
            <v>105036</v>
          </cell>
          <cell r="B8125" t="str">
            <v>VERGA PRÉ-FABRICADA COM ATÉ 1,5 M DE VÃO, ESPESSURA DE *15* CM. AF_03/2024</v>
          </cell>
        </row>
        <row r="8126">
          <cell r="A8126">
            <v>105035</v>
          </cell>
          <cell r="B8126" t="str">
            <v>VERGA PRÉ-FABRICADA COM ATÉ 1,5 M DE VÃO, ESPESSURA DE *20* CM. AF_03/2024</v>
          </cell>
        </row>
        <row r="8127">
          <cell r="A8127">
            <v>105022</v>
          </cell>
          <cell r="B8127" t="str">
            <v>VERGA PRÉ-MOLDADA COM ATÉ 1,5 M DE VÃO, ESPESSURA DE *10* CM. AF_03/2024</v>
          </cell>
        </row>
        <row r="8128">
          <cell r="A8128">
            <v>105021</v>
          </cell>
          <cell r="B8128" t="str">
            <v>VERGA PRÉ-MOLDADA COM ATÉ 1,5 M DE VÃO, ESPESSURA DE *15* CM. AF_03/2024</v>
          </cell>
        </row>
        <row r="8129">
          <cell r="A8129">
            <v>93184</v>
          </cell>
          <cell r="B8129" t="str">
            <v>VERGA PRÉ-MOLDADA COM ATÉ 1,5 M DE VÃO, ESPESSURA DE *20* CM. AF_03/2024</v>
          </cell>
        </row>
        <row r="8130">
          <cell r="A8130">
            <v>102171</v>
          </cell>
          <cell r="B8130" t="str">
            <v>INSTALAÇÃO DE VIDRO ARAMADO, E = 6 MM, EM ESQUADRIA DE ALUMÍNIO OU PVC, FIXADO COM BAGUETE. AF_11/2025</v>
          </cell>
        </row>
        <row r="8131">
          <cell r="A8131">
            <v>102172</v>
          </cell>
          <cell r="B8131" t="str">
            <v>INSTALAÇÃO DE VIDRO ARAMADO, E = 7 MM, EM ESQUADRIA DE ALUMÍNIO OU PVC, FIXADO COM BAGUETE. AF_11/2025</v>
          </cell>
        </row>
        <row r="8132">
          <cell r="A8132">
            <v>102170</v>
          </cell>
          <cell r="B8132" t="str">
            <v>INSTALAÇÃO DE VIDRO IMPRESSO, E = 4 MM, EM ESQUADRIA DE ALUMÍNIO OU PVC, FIXADO COM BAGUETE. AF_11/2025</v>
          </cell>
        </row>
        <row r="8133">
          <cell r="A8133">
            <v>102160</v>
          </cell>
          <cell r="B8133" t="str">
            <v>INSTALAÇÃO DE VIDRO IMPRESSO, E = 4 MM, EM ESQUADRIA DE MADEIRA, FIXADO COM BAGUETE. AF_11/2025</v>
          </cell>
        </row>
        <row r="8134">
          <cell r="A8134">
            <v>102163</v>
          </cell>
          <cell r="B8134" t="str">
            <v>INSTALAÇÃO DE VIDRO LISO FUMÊ, E = 4 MM, EM ESQUADRIA DE ALUMÍNIO OU PVC, FIXADO COM BAGUETE. AF_11/2025</v>
          </cell>
        </row>
        <row r="8135">
          <cell r="A8135">
            <v>102153</v>
          </cell>
          <cell r="B8135" t="str">
            <v>INSTALAÇÃO DE VIDRO LISO FUMÊ, E = 4 MM, EM ESQUADRIA DE MADEIRA, FIXADO COM BAGUETE. AF_11/2025</v>
          </cell>
        </row>
        <row r="8136">
          <cell r="A8136">
            <v>102165</v>
          </cell>
          <cell r="B8136" t="str">
            <v>INSTALAÇÃO DE VIDRO LISO FUMÊ, E = 5 MM, EM ESQUADRIA DE ALUMÍNIO OU PVC, FIXADO COM BAGUETE. AF_11/2025</v>
          </cell>
        </row>
        <row r="8137">
          <cell r="A8137">
            <v>102155</v>
          </cell>
          <cell r="B8137" t="str">
            <v>INSTALAÇÃO DE VIDRO LISO FUMÊ, E = 5 MM, EM ESQUADRIA DE MADEIRA, FIXADO COM BAGUETE. AF_11/2025</v>
          </cell>
        </row>
        <row r="8138">
          <cell r="A8138">
            <v>102167</v>
          </cell>
          <cell r="B8138" t="str">
            <v>INSTALAÇÃO DE VIDRO LISO FUMÊ, E = 6 MM, EM ESQUADRIA DE ALUMÍNIO OU PVC, FIXADO COM BAGUETE. AF_11/2025</v>
          </cell>
        </row>
        <row r="8139">
          <cell r="A8139">
            <v>102157</v>
          </cell>
          <cell r="B8139" t="str">
            <v>INSTALAÇÃO DE VIDRO LISO FUMÊ, E = 6 MM, EM ESQUADRIA DE MADEIRA, FIXADO COM BAGUETE. AF_11/2025</v>
          </cell>
        </row>
        <row r="8140">
          <cell r="A8140">
            <v>102169</v>
          </cell>
          <cell r="B8140" t="str">
            <v>INSTALAÇÃO DE VIDRO LISO INCOLOR, E = 10 MM, EM ESQUADRIA DE ALUMÍNIO OU PVC, FIXADO COM BAGUETE. AF_11/2025</v>
          </cell>
        </row>
        <row r="8141">
          <cell r="A8141">
            <v>102159</v>
          </cell>
          <cell r="B8141" t="str">
            <v>INSTALAÇÃO DE VIDRO LISO INCOLOR, E = 10 MM, EM ESQUADRIA DE MADEIRA, FIXADO COM BAGUETE. AF_11/2025</v>
          </cell>
        </row>
        <row r="8142">
          <cell r="A8142">
            <v>102161</v>
          </cell>
          <cell r="B8142" t="str">
            <v>INSTALAÇÃO DE VIDRO LISO INCOLOR, E = 3 MM, EM ESQUADRIA DE ALUMÍNIO OU PVC, FIXADO COM BAGUETE. AF_11/2025</v>
          </cell>
        </row>
        <row r="8143">
          <cell r="A8143">
            <v>102151</v>
          </cell>
          <cell r="B8143" t="str">
            <v>INSTALAÇÃO DE VIDRO LISO INCOLOR, E = 3 MM, EM ESQUADRIA DE MADEIRA, FIXADO COM BAGUETE. AF_11/2025</v>
          </cell>
        </row>
        <row r="8144">
          <cell r="A8144">
            <v>102162</v>
          </cell>
          <cell r="B8144" t="str">
            <v>INSTALAÇÃO DE VIDRO LISO INCOLOR, E = 4 MM, EM ESQUADRIA DE ALUMÍNIO OU PVC, FIXADO COM BAGUETE. AF_11/2025</v>
          </cell>
        </row>
        <row r="8145">
          <cell r="A8145">
            <v>102152</v>
          </cell>
          <cell r="B8145" t="str">
            <v>INSTALAÇÃO DE VIDRO LISO INCOLOR, E = 4 MM, EM ESQUADRIA DE MADEIRA, FIXADO COM BAGUETE. AF_11/2025</v>
          </cell>
        </row>
        <row r="8146">
          <cell r="A8146">
            <v>102164</v>
          </cell>
          <cell r="B8146" t="str">
            <v>INSTALAÇÃO DE VIDRO LISO INCOLOR, E = 5 MM, EM ESQUADRIA DE ALUMÍNIO OU PVC, FIXADO COM BAGUETE. AF_11/2025</v>
          </cell>
        </row>
        <row r="8147">
          <cell r="A8147">
            <v>102154</v>
          </cell>
          <cell r="B8147" t="str">
            <v>INSTALAÇÃO DE VIDRO LISO INCOLOR, E = 5 MM, EM ESQUADRIA DE MADEIRA, FIXADO COM BAGUETE. AF_11/2025</v>
          </cell>
        </row>
        <row r="8148">
          <cell r="A8148">
            <v>102166</v>
          </cell>
          <cell r="B8148" t="str">
            <v>INSTALAÇÃO DE VIDRO LISO INCOLOR, E = 6 MM, EM ESQUADRIA DE ALUMÍNIO OU PVC, FIXADO COM BAGUETE. AF_11/2025</v>
          </cell>
        </row>
        <row r="8149">
          <cell r="A8149">
            <v>102156</v>
          </cell>
          <cell r="B8149" t="str">
            <v>INSTALAÇÃO DE VIDRO LISO INCOLOR, E = 6 MM, EM ESQUADRIA DE MADEIRA, FIXADO COM BAGUETE. AF_11/2025</v>
          </cell>
        </row>
        <row r="8150">
          <cell r="A8150">
            <v>102168</v>
          </cell>
          <cell r="B8150" t="str">
            <v>INSTALAÇÃO DE VIDRO LISO INCOLOR, E = 8 MM, EM ESQUADRIA DE ALUMÍNIO OU PVC, FIXADO COM BAGUETE. AF_11/2025</v>
          </cell>
        </row>
        <row r="8151">
          <cell r="A8151">
            <v>102158</v>
          </cell>
          <cell r="B8151" t="str">
            <v>INSTALAÇÃO DE VIDRO LISO INCOLOR, E = 8 MM, EM ESQUADRIA DE MADEIRA, FIXADO COM BAGUETE. AF_11/2025</v>
          </cell>
        </row>
        <row r="8152">
          <cell r="A8152">
            <v>102181</v>
          </cell>
          <cell r="B8152" t="str">
            <v>INSTALAÇÃO DE VIDRO TEMPERADO, E = 10 MM, ENCAIXADO EM PERFIL U. AF_11/2025</v>
          </cell>
        </row>
        <row r="8153">
          <cell r="A8153">
            <v>102179</v>
          </cell>
          <cell r="B8153" t="str">
            <v>INSTALAÇÃO DE VIDRO TEMPERADO, E = 6 MM, ENCAIXADO EM PERFIL U. AF_11/2025</v>
          </cell>
        </row>
        <row r="8154">
          <cell r="A8154">
            <v>102180</v>
          </cell>
          <cell r="B8154" t="str">
            <v>INSTALAÇÃO DE VIDRO TEMPERADO, E = 8 MM, ENCAIXADO EM PERFIL U. AF_11/2025</v>
          </cell>
        </row>
        <row r="8155">
          <cell r="A8155">
            <v>102189</v>
          </cell>
          <cell r="B8155" t="str">
            <v>JOGO DE FERRAGENS CROMADAS PARA PORTA DE VIDRO TEMPERADO, UMA FOLHA COMPOSTO DE DOBRADICAS SUPERIOR E INFERIOR, TRINCO, FECHADURA, CONTRA FECHADURA COM CAPUCHINHO SEM MOLA E PUXADOR. AF_11/2025</v>
          </cell>
        </row>
        <row r="8156">
          <cell r="A8156">
            <v>102188</v>
          </cell>
          <cell r="B8156" t="str">
            <v>MOLA HIDRAULICA DE PISO PARA PORTA DE VIDRO TEMPERADO. AF_11/2025</v>
          </cell>
        </row>
        <row r="8157">
          <cell r="A8157">
            <v>106320</v>
          </cell>
          <cell r="B8157" t="str">
            <v>PORTA DE ABRIR COM MOLA HIDRÁULICA, EM VIDRO TEMPERADO, 120X210 CM, ESPESSURA 10 MM, INCLUSIVE ACESSÓRIOS. AF_11/2025</v>
          </cell>
        </row>
        <row r="8158">
          <cell r="A8158">
            <v>102185</v>
          </cell>
          <cell r="B8158" t="str">
            <v>PORTA DE ABRIR COM MOLA HIDRÁULICA, EM VIDRO TEMPERADO, 2 FOLHAS DE 90X210 CM, ESPESSURA DE 10 MM, INCLUSIVE ACESSÓRIOS. AF_11/2025</v>
          </cell>
        </row>
        <row r="8159">
          <cell r="A8159">
            <v>106318</v>
          </cell>
          <cell r="B8159" t="str">
            <v>PORTA DE ABRIR COM MOLA HIDRÁULICA, EM VIDRO TEMPERADO, 70X210 CM, ESPESSURA 10 MM, INCLUSIVE ACESSÓRIOS. AF_11/2025</v>
          </cell>
        </row>
        <row r="8160">
          <cell r="A8160">
            <v>106319</v>
          </cell>
          <cell r="B8160" t="str">
            <v>PORTA DE ABRIR COM MOLA HIDRÁULICA, EM VIDRO TEMPERADO, 80X210 CM, ESPESSURA 10 MM, INCLUSIVE ACESSÓRIOS. AF_11/2025</v>
          </cell>
        </row>
        <row r="8161">
          <cell r="A8161">
            <v>102184</v>
          </cell>
          <cell r="B8161" t="str">
            <v>PORTA DE ABRIR COM MOLA HIDRÁULICA, EM VIDRO TEMPERADO, 90X210 CM, ESPESSURA 10 MM, INCLUSIVE ACESSÓRIOS. AF_11/2025</v>
          </cell>
        </row>
        <row r="8162">
          <cell r="A8162">
            <v>102183</v>
          </cell>
          <cell r="B8162" t="str">
            <v>PORTA PIVOTANTE DE VIDRO TEMPERADO, 2 FOLHAS DE 90X210 CM, ESPESSURA DE 10 MM, INCLUSIVE ACESSÓRIOS. AF_11/2025</v>
          </cell>
        </row>
        <row r="8163">
          <cell r="A8163">
            <v>102182</v>
          </cell>
          <cell r="B8163" t="str">
            <v>PORTA PIVOTANTE DE VIDRO TEMPERADO, 90X210 CM, ESPESSURA 10 MM, INCLUSIVE ACESSÓRIOS. AF_11/2025</v>
          </cell>
        </row>
        <row r="8164">
          <cell r="A8164">
            <v>102191</v>
          </cell>
          <cell r="B8164" t="str">
            <v>REMOÇÃO DE VIDRO LISO COMUM DE ESQUADRIA COM BAGUETE DE ALUMÍNIO OU PVC. AF_11/2025</v>
          </cell>
        </row>
        <row r="8165">
          <cell r="A8165">
            <v>102190</v>
          </cell>
          <cell r="B8165" t="str">
            <v>REMOÇÃO DE VIDRO LISO COMUM DE ESQUADRIA COM BAGUETE DE MADEIRA. AF_11/2025</v>
          </cell>
        </row>
        <row r="8166">
          <cell r="A8166">
            <v>102192</v>
          </cell>
          <cell r="B8166" t="str">
            <v>REMOÇÃO DE VIDRO TEMPERADO FIXADO EM PERFIL U. AF_11/2025</v>
          </cell>
        </row>
        <row r="8167">
          <cell r="A8167">
            <v>89354</v>
          </cell>
          <cell r="B8167" t="str">
            <v>MISTURADOR MONOCOMANDO PARA CHUVEIRO, BASE BRUTA E ACABAMENTO CROMADO - FORNECIMENTO E INSTALAÇÃO. AF_08/2021</v>
          </cell>
        </row>
        <row r="8168">
          <cell r="A8168">
            <v>103041</v>
          </cell>
          <cell r="B8168" t="str">
            <v>REGISTRO DE ESFERA, PVC, ROSCÁVEL, COM BORBOLETA, 1/2" - FORNECIMENTO E INSTALAÇÃO. AF_08/2021</v>
          </cell>
        </row>
        <row r="8169">
          <cell r="A8169">
            <v>103042</v>
          </cell>
          <cell r="B8169" t="str">
            <v>REGISTRO DE ESFERA, PVC, ROSCÁVEL, COM BORBOLETA, 3/4" - FORNECIMENTO E INSTALAÇÃO. AF_08/2021</v>
          </cell>
        </row>
        <row r="8170">
          <cell r="A8170">
            <v>103043</v>
          </cell>
          <cell r="B8170" t="str">
            <v>REGISTRO DE ESFERA, PVC, ROSCÁVEL, COM CABEÇA QUADRADA, 1/2" - FORNECIMENTO E INSTALAÇÃO. AF_08/2021</v>
          </cell>
        </row>
        <row r="8171">
          <cell r="A8171">
            <v>103044</v>
          </cell>
          <cell r="B8171" t="str">
            <v>REGISTRO DE ESFERA, PVC, ROSCÁVEL, COM CABEÇA QUADRADA, 3/4" - FORNECIMENTO E INSTALAÇÃO. AF_08/2021</v>
          </cell>
        </row>
        <row r="8172">
          <cell r="A8172">
            <v>103039</v>
          </cell>
          <cell r="B8172" t="str">
            <v>REGISTRO DE ESFERA, PVC, ROSCÁVEL, COM VOLANTE, 1 1/2" - FORNECIMENTO E INSTALAÇÃO. AF_08/2021</v>
          </cell>
        </row>
        <row r="8173">
          <cell r="A8173">
            <v>103038</v>
          </cell>
          <cell r="B8173" t="str">
            <v>REGISTRO DE ESFERA, PVC, ROSCÁVEL, COM VOLANTE, 1 1/4" - FORNECIMENTO E INSTALAÇÃO. AF_08/2021</v>
          </cell>
        </row>
        <row r="8174">
          <cell r="A8174">
            <v>103037</v>
          </cell>
          <cell r="B8174" t="str">
            <v>REGISTRO DE ESFERA, PVC, ROSCÁVEL, COM VOLANTE, 1" - FORNECIMENTO E INSTALAÇÃO. AF_08/2021</v>
          </cell>
        </row>
        <row r="8175">
          <cell r="A8175">
            <v>103036</v>
          </cell>
          <cell r="B8175" t="str">
            <v>REGISTRO DE ESFERA, PVC, ROSCÁVEL, COM VOLANTE, 1/2" - FORNECIMENTO E INSTALAÇÃO. AF_08/2021</v>
          </cell>
        </row>
        <row r="8176">
          <cell r="A8176">
            <v>103040</v>
          </cell>
          <cell r="B8176" t="str">
            <v>REGISTRO DE ESFERA, PVC, ROSCÁVEL, COM VOLANTE, 2" - FORNECIMENTO E INSTALAÇÃO. AF_08/2021</v>
          </cell>
        </row>
        <row r="8177">
          <cell r="A8177">
            <v>90371</v>
          </cell>
          <cell r="B8177" t="str">
            <v>REGISTRO DE ESFERA, PVC, ROSCÁVEL, COM VOLANTE, 3/4" - FORNECIMENTO E INSTALAÇÃO. AF_08/2021</v>
          </cell>
        </row>
        <row r="8178">
          <cell r="A8178">
            <v>103047</v>
          </cell>
          <cell r="B8178" t="str">
            <v>REGISTRO DE ESFERA, PVC, SOLDÁVEL, COM VOLANTE, DN 20 MM - FORNECIMENTO E INSTALAÇÃO. AF_08/2021</v>
          </cell>
        </row>
        <row r="8179">
          <cell r="A8179">
            <v>94489</v>
          </cell>
          <cell r="B8179" t="str">
            <v>REGISTRO DE ESFERA, PVC, SOLDÁVEL, COM VOLANTE, DN 25 MM - FORNECIMENTO E INSTALAÇÃO. AF_08/2021</v>
          </cell>
        </row>
        <row r="8180">
          <cell r="A8180">
            <v>94490</v>
          </cell>
          <cell r="B8180" t="str">
            <v>REGISTRO DE ESFERA, PVC, SOLDÁVEL, COM VOLANTE, DN 32 MM - FORNECIMENTO E INSTALAÇÃO. AF_08/2021</v>
          </cell>
        </row>
        <row r="8181">
          <cell r="A8181">
            <v>94491</v>
          </cell>
          <cell r="B8181" t="str">
            <v>REGISTRO DE ESFERA, PVC, SOLDÁVEL, COM VOLANTE, DN 40 MM - FORNECIMENTO E INSTALAÇÃO. AF_08/2021</v>
          </cell>
        </row>
        <row r="8182">
          <cell r="A8182">
            <v>94492</v>
          </cell>
          <cell r="B8182" t="str">
            <v>REGISTRO DE ESFERA, PVC, SOLDÁVEL, COM VOLANTE, DN 50 MM - FORNECIMENTO E INSTALAÇÃO. AF_08/2021</v>
          </cell>
        </row>
        <row r="8183">
          <cell r="A8183">
            <v>94493</v>
          </cell>
          <cell r="B8183" t="str">
            <v>REGISTRO DE ESFERA, PVC, SOLDÁVEL, COM VOLANTE, DN 60 MM - FORNECIMENTO E INSTALAÇÃO. AF_08/2021</v>
          </cell>
        </row>
        <row r="8184">
          <cell r="A8184">
            <v>94497</v>
          </cell>
          <cell r="B8184" t="str">
            <v>REGISTRO DE GAVETA BRUTO, LATÃO, ROSCÁVEL, 1 1/2" - FORNECIMENTO E INSTALAÇÃO. AF_08/2021</v>
          </cell>
        </row>
        <row r="8185">
          <cell r="A8185">
            <v>94794</v>
          </cell>
          <cell r="B8185" t="str">
            <v>REGISTRO DE GAVETA BRUTO, LATÃO, ROSCÁVEL, 1 1/2", COM ACABAMENTO E CANOPLA CROMADOS - FORNECIMENTO E INSTALAÇÃO. AF_08/2021</v>
          </cell>
        </row>
        <row r="8186">
          <cell r="A8186">
            <v>94496</v>
          </cell>
          <cell r="B8186" t="str">
            <v>REGISTRO DE GAVETA BRUTO, LATÃO, ROSCÁVEL, 1 1/4" - FORNECIMENTO E INSTALAÇÃO. AF_08/2021</v>
          </cell>
        </row>
        <row r="8187">
          <cell r="A8187">
            <v>94793</v>
          </cell>
          <cell r="B8187" t="str">
            <v>REGISTRO DE GAVETA BRUTO, LATÃO, ROSCÁVEL, 1 1/4", COM ACABAMENTO E CANOPLA CROMADOS - FORNECIMENTO E INSTALAÇÃO. AF_08/2021</v>
          </cell>
        </row>
        <row r="8188">
          <cell r="A8188">
            <v>94495</v>
          </cell>
          <cell r="B8188" t="str">
            <v>REGISTRO DE GAVETA BRUTO, LATÃO, ROSCÁVEL, 1" - FORNECIMENTO E INSTALAÇÃO. AF_08/2021</v>
          </cell>
        </row>
        <row r="8189">
          <cell r="A8189">
            <v>94792</v>
          </cell>
          <cell r="B8189" t="str">
            <v>REGISTRO DE GAVETA BRUTO, LATÃO, ROSCÁVEL, 1", COM ACABAMENTO E CANOPLA CROMADOS - FORNECIMENTO E INSTALAÇÃO. AF_08/2021</v>
          </cell>
        </row>
        <row r="8190">
          <cell r="A8190">
            <v>89352</v>
          </cell>
          <cell r="B8190" t="str">
            <v>REGISTRO DE GAVETA BRUTO, LATÃO, ROSCÁVEL, 1/2" - FORNECIMENTO E INSTALAÇÃO. AF_08/2021</v>
          </cell>
        </row>
        <row r="8191">
          <cell r="A8191">
            <v>89986</v>
          </cell>
          <cell r="B8191" t="str">
            <v>REGISTRO DE GAVETA BRUTO, LATÃO, ROSCÁVEL, 1/2", COM ACABAMENTO E CANOPLA CROMADOS - FORNECIMENTO E INSTALAÇÃO. AF_08/2021</v>
          </cell>
        </row>
        <row r="8192">
          <cell r="A8192">
            <v>94499</v>
          </cell>
          <cell r="B8192" t="str">
            <v>REGISTRO DE GAVETA BRUTO, LATÃO, ROSCÁVEL, 2 1/2" - FORNECIMENTO E INSTALAÇÃO. AF_08/2021</v>
          </cell>
        </row>
        <row r="8193">
          <cell r="A8193">
            <v>94498</v>
          </cell>
          <cell r="B8193" t="str">
            <v>REGISTRO DE GAVETA BRUTO, LATÃO, ROSCÁVEL, 2" - FORNECIMENTO E INSTALAÇÃO. AF_08/2021</v>
          </cell>
        </row>
        <row r="8194">
          <cell r="A8194">
            <v>94500</v>
          </cell>
          <cell r="B8194" t="str">
            <v>REGISTRO DE GAVETA BRUTO, LATÃO, ROSCÁVEL, 3" - FORNECIMENTO E INSTALAÇÃO. AF_08/2021</v>
          </cell>
        </row>
        <row r="8195">
          <cell r="A8195">
            <v>89353</v>
          </cell>
          <cell r="B8195" t="str">
            <v>REGISTRO DE GAVETA BRUTO, LATÃO, ROSCÁVEL, 3/4" - FORNECIMENTO E INSTALAÇÃO. AF_08/2021</v>
          </cell>
        </row>
        <row r="8196">
          <cell r="A8196">
            <v>89987</v>
          </cell>
          <cell r="B8196" t="str">
            <v>REGISTRO DE GAVETA BRUTO, LATÃO, ROSCÁVEL, 3/4", COM ACABAMENTO E CANOPLA CROMADOS - FORNECIMENTO E INSTALAÇÃO. AF_08/2021</v>
          </cell>
        </row>
        <row r="8197">
          <cell r="A8197">
            <v>94501</v>
          </cell>
          <cell r="B8197" t="str">
            <v>REGISTRO DE GAVETA BRUTO, LATÃO, ROSCÁVEL, 4" - FORNECIMENTO E INSTALAÇÃO. AF_08/2021</v>
          </cell>
        </row>
        <row r="8198">
          <cell r="A8198">
            <v>89349</v>
          </cell>
          <cell r="B8198" t="str">
            <v>REGISTRO DE PRESSÃO BRUTO, LATÃO, ROSCÁVEL, 1/2" - FORNECIMENTO E INSTALAÇÃO. AF_08/2021</v>
          </cell>
        </row>
        <row r="8199">
          <cell r="A8199">
            <v>89984</v>
          </cell>
          <cell r="B8199" t="str">
            <v>REGISTRO DE PRESSÃO BRUTO, LATÃO, ROSCÁVEL, 1/2", COM ACABAMENTO E CANOPLA CROMADOS - FORNECIMENTO E INSTALAÇÃO. AF_08/2021</v>
          </cell>
        </row>
        <row r="8200">
          <cell r="A8200">
            <v>89985</v>
          </cell>
          <cell r="B8200" t="str">
            <v>REGISTRO DE PRESSÃO BRUTO, LATÃO, ROSCÁVEL, 3/4", COM ACABAMENTO E CANOPLA CROMADOS - FORNECIMENTO E INSTALAÇÃO. AF_08/2021</v>
          </cell>
        </row>
        <row r="8201">
          <cell r="A8201">
            <v>89351</v>
          </cell>
          <cell r="B8201" t="str">
            <v>REGISTRO DE PRESSÃO BRUTO, LATÃO, ROSCÁVEL, 3/4'' - FORNECIMENTO E INSTALAÇÃO. AF_08/2021</v>
          </cell>
        </row>
        <row r="8202">
          <cell r="A8202">
            <v>103045</v>
          </cell>
          <cell r="B8202" t="str">
            <v>REGISTRO DE PRESSÃO, PVC, ROSCÁVEL, VOLANTE SIMPLES, 1/2" - FORNECIMENTO E INSTALAÇÃO. AF_08/2021</v>
          </cell>
        </row>
        <row r="8203">
          <cell r="A8203">
            <v>103046</v>
          </cell>
          <cell r="B8203" t="str">
            <v>REGISTRO DE PRESSÃO, PVC, ROSCÁVEL, VOLANTE SIMPLES, 3/4" - FORNECIMENTO E INSTALAÇÃO. AF_08/2021</v>
          </cell>
        </row>
        <row r="8204">
          <cell r="A8204">
            <v>103048</v>
          </cell>
          <cell r="B8204" t="str">
            <v>REGISTRO DE PRESSÃO, PVC, SOLDÁVEL, VOLANTE SIMPLES, DN 20 MM - FORNECIMENTO E INSTALAÇÃO. AF_08/2021</v>
          </cell>
        </row>
        <row r="8205">
          <cell r="A8205">
            <v>103049</v>
          </cell>
          <cell r="B8205" t="str">
            <v>REGISTRO DE PRESSÃO, PVC, SOLDÁVEL, VOLANTE SIMPLES, DN 25 MM - FORNECIMENTO E INSTALAÇÃO. AF_08/2021</v>
          </cell>
        </row>
        <row r="8206">
          <cell r="A8206">
            <v>103029</v>
          </cell>
          <cell r="B8206" t="str">
            <v>REGISTRO OU REGULADOR DE GÁS DE COZINHA - FORNECIMENTO E INSTALAÇÃO. AF_08/2021</v>
          </cell>
        </row>
        <row r="8207">
          <cell r="A8207">
            <v>103019</v>
          </cell>
          <cell r="B8207" t="str">
            <v>REGISTRO OU VÁLVULA GLOBO ANGULAR EM LATÃO, PARA HIDRANTES EM INSTALAÇÃO PREDIAL DE INCÊNDIO, 45 GRAUS, 2 1/2" - FORNECIMENTO E INSTALAÇÃO. AF_08/2021</v>
          </cell>
        </row>
        <row r="8208">
          <cell r="A8208">
            <v>103050</v>
          </cell>
          <cell r="B8208" t="str">
            <v>SUBSTITUIÇÃO DE REGISTRO OU VÁLVULA, ROSCÁVEL, DN 20 MM. AF_08/2021</v>
          </cell>
        </row>
        <row r="8209">
          <cell r="A8209">
            <v>103051</v>
          </cell>
          <cell r="B8209" t="str">
            <v>SUBSTITUIÇÃO DE REGISTRO OU VÁLVULA, ROSCÁVEL, DN 25 MM. AF_08/2021</v>
          </cell>
        </row>
        <row r="8210">
          <cell r="A8210">
            <v>103052</v>
          </cell>
          <cell r="B8210" t="str">
            <v>SUBSTITUIÇÃO DE REGISTRO OU VÁLVULA, ROSCÁVEL, DN 32 MM. AF_08/2021</v>
          </cell>
        </row>
        <row r="8211">
          <cell r="A8211">
            <v>94799</v>
          </cell>
          <cell r="B8211" t="str">
            <v>TORNEIRA DE BOIA PARA CAIXA D'ÁGUA, ROSCÁVEL, 1 1/2" - FORNECIMENTO E INSTALAÇÃO. AF_08/2021</v>
          </cell>
        </row>
        <row r="8212">
          <cell r="A8212">
            <v>94798</v>
          </cell>
          <cell r="B8212" t="str">
            <v>TORNEIRA DE BOIA PARA CAIXA D'ÁGUA, ROSCÁVEL, 1 1/4" - FORNECIMENTO E INSTALAÇÃO. AF_08/2021</v>
          </cell>
        </row>
        <row r="8213">
          <cell r="A8213">
            <v>94797</v>
          </cell>
          <cell r="B8213" t="str">
            <v>TORNEIRA DE BOIA PARA CAIXA D'ÁGUA, ROSCÁVEL, 1" - FORNECIMENTO E INSTALAÇÃO. AF_08/2021</v>
          </cell>
        </row>
        <row r="8214">
          <cell r="A8214">
            <v>94795</v>
          </cell>
          <cell r="B8214" t="str">
            <v>TORNEIRA DE BOIA PARA CAIXA D'ÁGUA, ROSCÁVEL, 1/2" - FORNECIMENTO E INSTALAÇÃO. AF_08/2021</v>
          </cell>
        </row>
        <row r="8215">
          <cell r="A8215">
            <v>94800</v>
          </cell>
          <cell r="B8215" t="str">
            <v>TORNEIRA DE BOIA PARA CAIXA D'ÁGUA, ROSCÁVEL, 2" - FORNECIMENTO E INSTALAÇÃO. AF_08/2021</v>
          </cell>
        </row>
        <row r="8216">
          <cell r="A8216">
            <v>94796</v>
          </cell>
          <cell r="B8216" t="str">
            <v>TORNEIRA DE BOIA PARA CAIXA D'ÁGUA, ROSCÁVEL, 3/4" - FORNECIMENTO E INSTALAÇÃO. AF_08/2021</v>
          </cell>
        </row>
        <row r="8217">
          <cell r="A8217">
            <v>99635</v>
          </cell>
          <cell r="B8217" t="str">
            <v>VÁLVULA DE DESCARGA METÁLICA, BASE 1 1/2", ACABAMENTO METALICO CROMADO - FORNECIMENTO E INSTALAÇÃO. AF_08/2021</v>
          </cell>
        </row>
        <row r="8218">
          <cell r="A8218">
            <v>103018</v>
          </cell>
          <cell r="B8218" t="str">
            <v>VÁLVULA DE DESCARGA METÁLICA, BASE 1 1/4", ACABAMENTO METALICO CROMADO - FORNECIMENTO E INSTALAÇÃO. AF_08/2021</v>
          </cell>
        </row>
        <row r="8219">
          <cell r="A8219">
            <v>95252</v>
          </cell>
          <cell r="B8219" t="str">
            <v>VÁLVULA DE ESFERA BRUTA, BRONZE, ROSCÁVEL, 1 1/2'' - FORNECIMENTO E INSTALAÇÃO. AF_08/2021</v>
          </cell>
        </row>
        <row r="8220">
          <cell r="A8220">
            <v>95251</v>
          </cell>
          <cell r="B8220" t="str">
            <v>VÁLVULA DE ESFERA BRUTA, BRONZE, ROSCÁVEL, 1 1/4'' - FORNECIMENTO E INSTALAÇÃO. AF_08/2021</v>
          </cell>
        </row>
        <row r="8221">
          <cell r="A8221">
            <v>95250</v>
          </cell>
          <cell r="B8221" t="str">
            <v>VÁLVULA DE ESFERA BRUTA, BRONZE, ROSCÁVEL, 1'' - FORNECIMENTO E INSTALAÇÃO. AF_08/2021</v>
          </cell>
        </row>
        <row r="8222">
          <cell r="A8222">
            <v>95248</v>
          </cell>
          <cell r="B8222" t="str">
            <v>VÁLVULA DE ESFERA BRUTA, BRONZE, ROSCÁVEL, 1/2" - FORNECIMENTO E INSTALAÇÃO. AF_08/2021</v>
          </cell>
        </row>
        <row r="8223">
          <cell r="A8223">
            <v>95253</v>
          </cell>
          <cell r="B8223" t="str">
            <v>VÁLVULA DE ESFERA BRUTA, BRONZE, ROSCÁVEL, 2'' - FORNECIMENTO E INSTALAÇÃO. AF_08/2021</v>
          </cell>
        </row>
        <row r="8224">
          <cell r="A8224">
            <v>95249</v>
          </cell>
          <cell r="B8224" t="str">
            <v>VÁLVULA DE ESFERA BRUTA, BRONZE, ROSCÁVEL, 3/4'' - FORNECIMENTO E INSTALAÇÃO. AF_08/2021</v>
          </cell>
        </row>
        <row r="8225">
          <cell r="A8225">
            <v>99622</v>
          </cell>
          <cell r="B8225" t="str">
            <v>VÁLVULA DE RETENÇÃO HORIZONTAL, DE BRONZE, ROSCÁVEL, 1 1/2" - FORNECIMENTO E INSTALAÇÃO. AF_08/2021</v>
          </cell>
        </row>
        <row r="8226">
          <cell r="A8226">
            <v>99621</v>
          </cell>
          <cell r="B8226" t="str">
            <v>VÁLVULA DE RETENÇÃO HORIZONTAL, DE BRONZE, ROSCÁVEL, 1 1/4" - FORNECIMENTO E INSTALAÇÃO. AF_08/2021</v>
          </cell>
        </row>
        <row r="8227">
          <cell r="A8227">
            <v>99620</v>
          </cell>
          <cell r="B8227" t="str">
            <v>VÁLVULA DE RETENÇÃO HORIZONTAL, DE BRONZE, ROSCÁVEL, 1" - FORNECIMENTO E INSTALAÇÃO. AF_08/2021</v>
          </cell>
        </row>
        <row r="8228">
          <cell r="A8228">
            <v>103008</v>
          </cell>
          <cell r="B8228" t="str">
            <v>VÁLVULA DE RETENÇÃO HORIZONTAL, DE BRONZE, ROSCÁVEL, 1/2" - FORNECIMENTO E INSTALAÇÃO. AF_08/2021</v>
          </cell>
        </row>
        <row r="8229">
          <cell r="A8229">
            <v>99624</v>
          </cell>
          <cell r="B8229" t="str">
            <v>VÁLVULA DE RETENÇÃO HORIZONTAL, DE BRONZE, ROSCÁVEL, 2 1/2" - FORNECIMENTO E INSTALAÇÃO. AF_08/2021</v>
          </cell>
        </row>
        <row r="8230">
          <cell r="A8230">
            <v>99623</v>
          </cell>
          <cell r="B8230" t="str">
            <v>VÁLVULA DE RETENÇÃO HORIZONTAL, DE BRONZE, ROSCÁVEL, 2" - FORNECIMENTO E INSTALAÇÃO. AF_08/2021</v>
          </cell>
        </row>
        <row r="8231">
          <cell r="A8231">
            <v>99625</v>
          </cell>
          <cell r="B8231" t="str">
            <v>VÁLVULA DE RETENÇÃO HORIZONTAL, DE BRONZE, ROSCÁVEL, 3" - FORNECIMENTO E INSTALAÇÃO. AF_08/2021</v>
          </cell>
        </row>
        <row r="8232">
          <cell r="A8232">
            <v>99619</v>
          </cell>
          <cell r="B8232" t="str">
            <v>VÁLVULA DE RETENÇÃO HORIZONTAL, DE BRONZE, ROSCÁVEL, 3/4" - FORNECIMENTO E INSTALAÇÃO. AF_08/2021</v>
          </cell>
        </row>
        <row r="8233">
          <cell r="A8233">
            <v>99626</v>
          </cell>
          <cell r="B8233" t="str">
            <v>VÁLVULA DE RETENÇÃO HORIZONTAL, DE BRONZE, ROSCÁVEL, 4" - FORNECIMENTO E INSTALAÇÃO. AF_08/2021</v>
          </cell>
        </row>
        <row r="8234">
          <cell r="A8234">
            <v>99631</v>
          </cell>
          <cell r="B8234" t="str">
            <v>VÁLVULA DE RETENÇÃO VERTICAL, DE BRONZE, ROSCÁVEL, 1 1/2" - FORNECIMENTO E INSTALAÇÃO. AF_08/2021</v>
          </cell>
        </row>
        <row r="8235">
          <cell r="A8235">
            <v>99630</v>
          </cell>
          <cell r="B8235" t="str">
            <v>VÁLVULA DE RETENÇÃO VERTICAL, DE BRONZE, ROSCÁVEL, 1 1/4" - FORNECIMENTO E INSTALAÇÃO. AF_08/2021</v>
          </cell>
        </row>
        <row r="8236">
          <cell r="A8236">
            <v>99629</v>
          </cell>
          <cell r="B8236" t="str">
            <v>VÁLVULA DE RETENÇÃO VERTICAL, DE BRONZE, ROSCÁVEL, 1" - FORNECIMENTO E INSTALAÇÃO. AF_08/2021</v>
          </cell>
        </row>
        <row r="8237">
          <cell r="A8237">
            <v>99627</v>
          </cell>
          <cell r="B8237" t="str">
            <v>VÁLVULA DE RETENÇÃO VERTICAL, DE BRONZE, ROSCÁVEL, 1/2" - FORNECIMENTO E INSTALAÇÃO. AF_08/2021</v>
          </cell>
        </row>
        <row r="8238">
          <cell r="A8238">
            <v>103009</v>
          </cell>
          <cell r="B8238" t="str">
            <v>VÁLVULA DE RETENÇÃO VERTICAL, DE BRONZE, ROSCÁVEL, 2 1/2" - FORNECIMENTO E INSTALAÇÃO. AF_08/2021</v>
          </cell>
        </row>
        <row r="8239">
          <cell r="A8239">
            <v>99632</v>
          </cell>
          <cell r="B8239" t="str">
            <v>VÁLVULA DE RETENÇÃO VERTICAL, DE BRONZE, ROSCÁVEL, 2" - FORNECIMENTO E INSTALAÇÃO. AF_08/2021</v>
          </cell>
        </row>
        <row r="8240">
          <cell r="A8240">
            <v>99633</v>
          </cell>
          <cell r="B8240" t="str">
            <v>VÁLVULA DE RETENÇÃO VERTICAL, DE BRONZE, ROSCÁVEL, 3" - FORNECIMENTO E INSTALAÇÃO. AF_08/2021</v>
          </cell>
        </row>
        <row r="8241">
          <cell r="A8241">
            <v>99628</v>
          </cell>
          <cell r="B8241" t="str">
            <v>VÁLVULA DE RETENÇÃO VERTICAL, DE BRONZE, ROSCÁVEL, 3/4" - FORNECIMENTO E INSTALAÇÃO. AF_08/2021</v>
          </cell>
        </row>
        <row r="8242">
          <cell r="A8242">
            <v>99634</v>
          </cell>
          <cell r="B8242" t="str">
            <v>VÁLVULA DE RETENÇÃO VERTICAL, DE BRONZE, ROSCÁVEL, 4" - FORNECIMENTO E INSTALAÇÃO. AF_08/2021</v>
          </cell>
        </row>
        <row r="8243">
          <cell r="A8243">
            <v>103013</v>
          </cell>
          <cell r="B8243" t="str">
            <v>VÁLVULA DE RETENÇÃO, DE BRONZE, PÉ COM CRIVOS, ROSCÁVEL, 1 1/2" - FORNECIMENTO E INSTALAÇÃO. AF_08/2021</v>
          </cell>
        </row>
        <row r="8244">
          <cell r="A8244">
            <v>103012</v>
          </cell>
          <cell r="B8244" t="str">
            <v>VÁLVULA DE RETENÇÃO, DE BRONZE, PÉ COM CRIVOS, ROSCÁVEL, 1 1/4" - FORNECIMENTO E INSTALAÇÃO. AF_08/2021</v>
          </cell>
        </row>
        <row r="8245">
          <cell r="A8245">
            <v>103011</v>
          </cell>
          <cell r="B8245" t="str">
            <v>VÁLVULA DE RETENÇÃO, DE BRONZE, PÉ COM CRIVOS, ROSCÁVEL, 1" - FORNECIMENTO E INSTALAÇÃO. AF_08/2021</v>
          </cell>
        </row>
        <row r="8246">
          <cell r="A8246">
            <v>103015</v>
          </cell>
          <cell r="B8246" t="str">
            <v>VÁLVULA DE RETENÇÃO, DE BRONZE, PÉ COM CRIVOS, ROSCÁVEL, 2 1/2" - FORNECIMENTO E INSTALAÇÃO. AF_08/2021</v>
          </cell>
        </row>
        <row r="8247">
          <cell r="A8247">
            <v>103014</v>
          </cell>
          <cell r="B8247" t="str">
            <v>VÁLVULA DE RETENÇÃO, DE BRONZE, PÉ COM CRIVOS, ROSCÁVEL, 2" - FORNECIMENTO E INSTALAÇÃO. AF_08/2021</v>
          </cell>
        </row>
        <row r="8248">
          <cell r="A8248">
            <v>103016</v>
          </cell>
          <cell r="B8248" t="str">
            <v>VÁLVULA DE RETENÇÃO, DE BRONZE, PÉ COM CRIVOS, ROSCÁVEL, 3" - FORNECIMENTO E INSTALAÇÃO. AF_08/2021</v>
          </cell>
        </row>
        <row r="8249">
          <cell r="A8249">
            <v>103010</v>
          </cell>
          <cell r="B8249" t="str">
            <v>VÁLVULA DE RETENÇÃO, DE BRONZE, PÉ COM CRIVOS, ROSCÁVEL, 3/4" - FORNECIMENTO E INSTALAÇÃO. AF_08/2021</v>
          </cell>
        </row>
        <row r="8250">
          <cell r="A8250">
            <v>103017</v>
          </cell>
          <cell r="B8250" t="str">
            <v>VÁLVULA DE RETENÇÃO, DE BRONZE, PÉ COM CRIVOS, ROSCÁVEL, 4" - FORNECIMENTO E INSTALAÇÃO. AF_08/2021</v>
          </cell>
        </row>
        <row r="8251">
          <cell r="A8251" t="str">
            <v>97674.3.9.SEMINF</v>
          </cell>
          <cell r="B8251" t="str">
            <v>DEMOLIÇÃO DE CONCRETO SIMPLES</v>
          </cell>
        </row>
        <row r="8252">
          <cell r="A8252" t="str">
            <v>97675.5.9.SEMINF</v>
          </cell>
          <cell r="B8252" t="str">
            <v>RETIRADA DE ESQUADRIAS METÁLICAS</v>
          </cell>
        </row>
        <row r="8253">
          <cell r="A8253" t="str">
            <v>97676.1.9.SEMINF</v>
          </cell>
          <cell r="B8253" t="str">
            <v>DEMOLIÇÃO DE PISO DE ALTA RESISTÊNCIA</v>
          </cell>
        </row>
        <row r="8254">
          <cell r="A8254" t="str">
            <v>97702.1.9.SEMINF</v>
          </cell>
          <cell r="B8254" t="str">
            <v>LOCAÇÃO MENSAL DE ANDAIME METÁLICO TIPO FACHADEIRO, INCLUSIVE MONTAGEM</v>
          </cell>
        </row>
        <row r="8255">
          <cell r="A8255" t="str">
            <v>97703.5.9.SEMINF</v>
          </cell>
          <cell r="B8255" t="str">
            <v>RECOLOCAÇÃO DE ESQUADRIA DE FERRO COM REAPROVEITAMENTO DE MATERIAL</v>
          </cell>
        </row>
        <row r="8256">
          <cell r="A8256" t="str">
            <v>97747.3.9.SEMINF</v>
          </cell>
          <cell r="B8256" t="str">
            <v>RETIRADA DE MEIO FIO C/ EMPILHAMENTO E S/ REMOCAO</v>
          </cell>
        </row>
        <row r="8257">
          <cell r="A8257" t="str">
            <v>97749.15.9.SEMINF</v>
          </cell>
          <cell r="B8257" t="str">
            <v>CHUVEIRO PLÁSTICO SIMPLES, TIPO DUCHA - FORNECIMENTO E INSTALAÇÃO</v>
          </cell>
        </row>
        <row r="8258">
          <cell r="A8258" t="str">
            <v>97761.16.9.SEMINF</v>
          </cell>
          <cell r="B8258" t="str">
            <v>INSTALAÇÃO DE POSTE SALVADO DE 15 ATÉ 17M DE COMPRIMENTO</v>
          </cell>
        </row>
        <row r="8259">
          <cell r="A8259" t="str">
            <v>97763.9.9.SEMINF</v>
          </cell>
          <cell r="B8259" t="str">
            <v>PINTURA HIDROFUGANTE COM SILICONE SOBRE TELHAS CERÂMICAS, UMA DEMÃO</v>
          </cell>
        </row>
        <row r="8260">
          <cell r="A8260" t="str">
            <v>97767.3.9.SEMINF</v>
          </cell>
          <cell r="B8260" t="str">
            <v>REMOÇÃO DE PEITORIL EM MARMORE OU GRANITO</v>
          </cell>
        </row>
        <row r="8261">
          <cell r="A8261" t="str">
            <v>97768.5.9.SEMINF</v>
          </cell>
          <cell r="B8261" t="str">
            <v>LOCAÇÃO DE ANDAIME METÁLICO TUBULAR TIPO TORRE</v>
          </cell>
        </row>
        <row r="8262">
          <cell r="A8262" t="str">
            <v>97771.5.9.SEMINF</v>
          </cell>
          <cell r="B8262" t="str">
            <v>COBERTURA COM TELHA DE AÇO ZINCADO, TRAPEZOIDAL, ESPESSURA DE 0,5 MM, INCLUINDO ACESSÓRIOS</v>
          </cell>
        </row>
        <row r="8263">
          <cell r="A8263" t="str">
            <v>97806.3.9.SEMINF</v>
          </cell>
          <cell r="B8263" t="str">
            <v>CONCRETO USINADO BOMBEAVEL, CLASSE DE RESISTENCIA C35, COM BRITA 0 E 1, SLUMP = 100 +/- 20 MM, INCLUI SERVICO DE BOMBEAMENTO (NBR 8953)</v>
          </cell>
        </row>
        <row r="8264">
          <cell r="A8264" t="str">
            <v>97807.1.9.SEMINF</v>
          </cell>
          <cell r="B8264" t="str">
            <v>DEMOLIÇÃO DE PISO VINILICO</v>
          </cell>
        </row>
        <row r="8265">
          <cell r="A8265" t="str">
            <v>97814.5.9.SEMINF</v>
          </cell>
          <cell r="B8265" t="str">
            <v>PORTÃO EM TELA DE ARAME GALVANIZADO N.12, MALHA DE 2" E MOLDURA EM TUBOS DE AÇO 3" COM DUAS FOLHAS DE ABRIR, INCLUSO FERRAGENS</v>
          </cell>
        </row>
        <row r="8266">
          <cell r="A8266" t="str">
            <v>97933.16.9.SEMINF</v>
          </cell>
          <cell r="B8266" t="str">
            <v>INSTALAÇÃO DE PARA RAIO 10KA (POLIMÉRICO) - EXCLUSIVE CABOS, TERMINAIS E DEMAIS CONEXÕES</v>
          </cell>
        </row>
        <row r="8267">
          <cell r="A8267" t="str">
            <v>97943.1.9.SEMINF</v>
          </cell>
          <cell r="B8267" t="str">
            <v>DEMOLIÇÃO DE ESTRUTURA METÁLICA SEM REMOÇÃO</v>
          </cell>
        </row>
        <row r="8268">
          <cell r="A8268" t="str">
            <v>97944.15.9.SEMINF</v>
          </cell>
          <cell r="B8268" t="str">
            <v>TUBO DE AÇO GALVANIZADO COM COSTURA 4" (100MM) INCLUSIVE CONEXÕES - FORNECIMENTO E INSTALAÇÃO</v>
          </cell>
        </row>
        <row r="8269">
          <cell r="A8269" t="str">
            <v>97945.1.9.SEMINF</v>
          </cell>
          <cell r="B8269" t="str">
            <v>REMOÇÃO DE CALHAS E CONDUTORES DE ÁGUAS PLUVIAIS</v>
          </cell>
        </row>
        <row r="8270">
          <cell r="A8270" t="str">
            <v>97946.1.9.SEMINF</v>
          </cell>
          <cell r="B8270" t="str">
            <v>ASSENTAMENTO SIMPLES DE TUBOS DE FERRO FUNDIDDO (FOFO) C/ JUNTA ELASTICA - DN 100</v>
          </cell>
        </row>
        <row r="8271">
          <cell r="A8271" t="str">
            <v>97947.16.9.SEMINF</v>
          </cell>
          <cell r="B8271" t="str">
            <v>SAPATILHA CORDOALHA DE AÇO</v>
          </cell>
        </row>
        <row r="8272">
          <cell r="A8272" t="str">
            <v>97952.8.9.SEMINF</v>
          </cell>
          <cell r="B8272" t="str">
            <v>REMOÇÃO DE ESQUADRIA  METÁLICA</v>
          </cell>
        </row>
        <row r="8273">
          <cell r="A8273" t="str">
            <v>97960.16.9.SEMINF</v>
          </cell>
          <cell r="B8273" t="str">
            <v>TUBO DE AÇO PRETO 6 SEM COSTURA SCHEDULE 40/NBR 5590, INCLUSIVE CONEXÕES - FORNECIMENTO E INSTALAÇÃO</v>
          </cell>
        </row>
        <row r="8274">
          <cell r="A8274" t="str">
            <v>97966.16.9.SEMINF</v>
          </cell>
          <cell r="B8274" t="str">
            <v>JUNÇÃO DUPLA, PVC, SERIE R, ESGOTO PREDIAL, DN 100 X 100 X 100 MM, JUNTA ELÁSTICA, FORNECIDO E INSTALADO EM RAMAL DE ENCAMINHAMENTO. AF_12/2014</v>
          </cell>
        </row>
        <row r="8275">
          <cell r="A8275" t="str">
            <v>97967.8.9.SEMINF</v>
          </cell>
          <cell r="B8275" t="str">
            <v>PORTA DE MADEIRA, SEMI-OCA (LEVE OU MÉDIA), 1,00M  2,10M, ESPESSURA DE 3,5CM, INCLUSO DOBRADIÇAS - FORNECIMENTO E INSTALAÇÃO</v>
          </cell>
        </row>
        <row r="8276">
          <cell r="A8276" t="str">
            <v>97977.5.9.SEMINF</v>
          </cell>
          <cell r="B8276" t="str">
            <v>ADUELA / MARCO / BATENTE PARA PORTA DE 1,00MX2,10M, PADRÃO MÉDIO - FORNECIMENTO E MONTAGEM. AF_08/2015</v>
          </cell>
        </row>
        <row r="8277">
          <cell r="A8277" t="str">
            <v>97978.9.9.SEMINF</v>
          </cell>
          <cell r="B8277" t="str">
            <v>PISO CERÂMICO 30X30 CM PARA BANHEIRO, ASSENTADO COM ARGAMASSA</v>
          </cell>
        </row>
        <row r="8278">
          <cell r="A8278" t="str">
            <v>97980.1.9.SEMINF</v>
          </cell>
          <cell r="B8278" t="str">
            <v>RETIRADA DE PLACA CIMENTÍCIA, COM REAPROVEITAMENTO</v>
          </cell>
        </row>
        <row r="8279">
          <cell r="A8279" t="str">
            <v>97981.8.9.SEMINF</v>
          </cell>
          <cell r="B8279" t="str">
            <v>MONTAGEM DE PORTA DE ENROLAR DE AÇO</v>
          </cell>
        </row>
        <row r="8280">
          <cell r="A8280" t="str">
            <v>97990.3.9.SEMINF</v>
          </cell>
          <cell r="B8280" t="str">
            <v>CONCRETO USINADO BOMBEAVEL, CLASSE DE RESISTENCIA C20, COM BRITA 0 E 1, SLUMP = 100 +/- 20 MM, INCLUI SERVICO DE BOMBEAMENTO (NBR 8953)</v>
          </cell>
        </row>
        <row r="8281">
          <cell r="A8281" t="str">
            <v>97991.3.9.SEMINF</v>
          </cell>
          <cell r="B8281" t="str">
            <v>CONCRETO USINADO CONVENCIONAL (NAO BOMBEAVEL) CLASSE DE RESISTENCIA C15, COM BRITA 1 E 2, SLUMP = 80 MM +/- 10 MM (NBR 8953)</v>
          </cell>
        </row>
        <row r="8282">
          <cell r="A8282" t="str">
            <v>98003.16.9.SEMINF</v>
          </cell>
          <cell r="B8282" t="str">
            <v>PLACA DE SINALIZAÇÃO DE SEGURANÇA CONTRA INCÊNDIO FOTOLUMINESCENTE 12X40CM - EM PVC</v>
          </cell>
        </row>
        <row r="8283">
          <cell r="A8283" t="str">
            <v>98016.16.9.SEMINF</v>
          </cell>
          <cell r="B8283" t="str">
            <v>PARA-RAIOS DE DISTRIBUIÇÃO TIPO VALVULA DE OXIDO DE ZINCO, TENSÃO NOMINAL 15KV, 5KA</v>
          </cell>
        </row>
        <row r="8284">
          <cell r="A8284" t="str">
            <v>98017.1.9.SEMINF</v>
          </cell>
          <cell r="B8284" t="str">
            <v>DEMOLIÇÃO DE DIVISÓRIAS EM PLACAS DE MARMORITE OU DE CONCRETO</v>
          </cell>
        </row>
        <row r="8285">
          <cell r="A8285" t="str">
            <v>98246.3.9.SEMINF</v>
          </cell>
          <cell r="B8285" t="str">
            <v>REVESTIMENTO CERÂMICO PARA PISO COM PLACAS TIPO ESMALTADA EXTRA DE DIMENSÕES 20X20 CM APLICADA  EM AMBIENTES DE ÁREA MENOR QUE 5 M2.</v>
          </cell>
        </row>
        <row r="8286">
          <cell r="A8286" t="str">
            <v>98247.1.9.SEMINF</v>
          </cell>
          <cell r="B8286" t="str">
            <v>CUBA DE EMBUTIR DE AÇO INOXIDÁVEL 56X33X12CM- FORNECIMENTO E INSTALAÇÃO</v>
          </cell>
        </row>
        <row r="8287">
          <cell r="A8287" t="str">
            <v>98248.1.9.SEMINF</v>
          </cell>
          <cell r="B8287" t="str">
            <v>VASO SANITÁRIO SIFONADO CONVENCIONAL PARA PCD SEM FURO FRONTAL COM LOUÇA BRANCA COM ASSENTO, INCLUSO CONJUNTO DE LIGAÇÃO PARA BACIA SANITÁRIA AJUSTÁVEL - FORNECIMENTO E INSTALAÇÃO</v>
          </cell>
        </row>
        <row r="8288">
          <cell r="A8288" t="str">
            <v>98249.5.9.SEMINF</v>
          </cell>
          <cell r="B8288" t="str">
            <v>TUBO DE AÇO GALVANIZADO COM COSTURA, CLASSE MÉDIA, CONEXÃO ROSQUEADA DN 1" - FORNECIMENTO E INSTALAÇÃO</v>
          </cell>
        </row>
        <row r="8289">
          <cell r="A8289" t="str">
            <v>98306.16.9.SEMINF</v>
          </cell>
          <cell r="B8289" t="str">
            <v>TAMPA P/ CONDULETE DE PVC COM 2 MÓDULOS RJ</v>
          </cell>
        </row>
        <row r="8290">
          <cell r="A8290" t="str">
            <v>98307.16.9.SEMINF</v>
          </cell>
          <cell r="B8290" t="str">
            <v>TOMADA P/ ANTENA DE TV, CABO COAXIL 9 MM COM ESPELHO - FORNECIMENTO E INSTALAÇÃO</v>
          </cell>
        </row>
        <row r="8291">
          <cell r="A8291" t="str">
            <v>98308.16.9.SEMINF</v>
          </cell>
          <cell r="B8291" t="str">
            <v>TOMADA RJ 45 COM ESPELHO - FORNECIMENTO E INSTALAÇÃO</v>
          </cell>
        </row>
        <row r="8292">
          <cell r="A8292" t="str">
            <v>98310.16.9.SEMINF</v>
          </cell>
          <cell r="B8292" t="str">
            <v>TANQUE DUPLO DE MÁRMORE SINTÉTICO COM CAPACIDADE DE 27+30 LITROS, 1100X600MM - FORNECIMENTO E INSTALAÇÃO</v>
          </cell>
        </row>
        <row r="8293">
          <cell r="A8293" t="str">
            <v>98332.3.9.SEMINF</v>
          </cell>
          <cell r="B8293" t="str">
            <v>FORNECIMENTO E INSTALAÇÃO DE TUBO DE CONCRETO ARMADO DIÂM. 0,80M, PARA TÚNEL, INCLUSOS FIXAÇÃO EM PISO DE CONCRETO TRAÇO 1:3, ESP. 3,00CM ACABAMENTO LISO</v>
          </cell>
        </row>
        <row r="8294">
          <cell r="A8294" t="str">
            <v>98751.15.3.SEMINF</v>
          </cell>
          <cell r="B8294" t="str">
            <v>ABRIGO PARA HIDRANTE, 90X60X17CM, COM REGISTRO GLOBO ANGULAR 45º 2.1/2", ADAPTADOR STORZ 2.1/2", MANGUEIRA DE INCÊNDIO 30M, REDUÇÃO 2.1/2X1.1/2" E ESGUICHO EM LATÃO 1.1/2" - FORNECIMENTO E INSTALAÇÃO. AF_08/2017</v>
          </cell>
        </row>
        <row r="8295">
          <cell r="A8295" t="str">
            <v>98784.5.9.SEMINF</v>
          </cell>
          <cell r="B8295" t="str">
            <v>BANCADA LISA DE AÇO INOX CONCRETADA E ASSENTADA COM ARGAMASSA</v>
          </cell>
        </row>
        <row r="8296">
          <cell r="A8296" t="str">
            <v>98803.16.9.SEMINF</v>
          </cell>
          <cell r="B8296" t="str">
            <v>REMOÇÃO DE QUADRO ELÉTRICO, DE SOBREPOR, DE FORMA MANUAL, COM REAPROVEITAMENTO</v>
          </cell>
        </row>
        <row r="8297">
          <cell r="A8297" t="str">
            <v>98804.16.9.SEMINF</v>
          </cell>
          <cell r="B8297" t="str">
            <v>REMOÇÃO DE INTERRUPTORES / TOMADAS, DE FORMA MANUAL, COM REAPROVEITAMENTO</v>
          </cell>
        </row>
        <row r="8298">
          <cell r="A8298" t="str">
            <v>98805.16.9.SEMINF</v>
          </cell>
          <cell r="B8298" t="str">
            <v>REMOÇÃO DE LUMINARIA, DE FORMA MANUAL, COM REAPROVEITAMENTO</v>
          </cell>
        </row>
        <row r="8299">
          <cell r="A8299" t="str">
            <v>98806.16.9.SEMINF</v>
          </cell>
          <cell r="B8299" t="str">
            <v>REINSTALAÇÃO DE ELETRODUTO REAPROVEITADO</v>
          </cell>
        </row>
        <row r="8300">
          <cell r="A8300" t="str">
            <v>98807.16.9.SEMINF</v>
          </cell>
          <cell r="B8300" t="str">
            <v>REMOÇÃO DE CABOS ELETRICOS DE FORMA MANUAL COM REAPROVEITAMENTO</v>
          </cell>
        </row>
        <row r="8301">
          <cell r="A8301" t="str">
            <v>98808.16.9.SEMINF</v>
          </cell>
          <cell r="B8301" t="str">
            <v>REMOÇÃO DE ELETRODUTO APARENTE, DE FORMA MANUAL, COM REAPROVEITAMENTO</v>
          </cell>
        </row>
        <row r="8302">
          <cell r="A8302" t="str">
            <v>98809.16.9.SEMINF</v>
          </cell>
          <cell r="B8302" t="str">
            <v>REINSTALAÇÃO DE QUADRO DE SOBREPOR - REAPROVEITADO</v>
          </cell>
        </row>
        <row r="8303">
          <cell r="A8303" t="str">
            <v>98810.16.9.SEMINF</v>
          </cell>
          <cell r="B8303" t="str">
            <v>REINSTALAÇÃO DE LUMINÁRIA REAPROVEITADA</v>
          </cell>
        </row>
        <row r="8304">
          <cell r="A8304" t="str">
            <v>98811.16.9.SEMINF</v>
          </cell>
          <cell r="B8304" t="str">
            <v>REINSTALAÇÃO DE CABO FLEXÍVEL DE4MM2, REAPROVEITADO</v>
          </cell>
        </row>
        <row r="8305">
          <cell r="A8305" t="str">
            <v>98812.16.9.SEMINF</v>
          </cell>
          <cell r="B8305" t="str">
            <v>REINSTALAÇÃO DE TOMADA / INTERRUPTOR COM REAPROVEITAMENTO</v>
          </cell>
        </row>
        <row r="8306">
          <cell r="A8306" t="str">
            <v>98813.15.9.SEMINF</v>
          </cell>
          <cell r="B8306" t="str">
            <v>REMOÇÃO DE LOUÇAS, DE FORMA MANUAL, COM REAPROVEITAMENTO. AF_ 12/2017</v>
          </cell>
        </row>
        <row r="8307">
          <cell r="A8307" t="str">
            <v>98814.1.9.SEMINF</v>
          </cell>
          <cell r="B8307" t="str">
            <v>INSTALAÇÃO DE VASO SANITÁRIO SIFONADO, EXCLUSO LOUÇA SANITÁRIA</v>
          </cell>
        </row>
        <row r="8308">
          <cell r="A8308" t="str">
            <v>98837.5.9.SEMINF</v>
          </cell>
          <cell r="B8308" t="str">
            <v>PLACA EM CHAPA DE AÇO 240MMX260MM PARA FIXAÇÃO DE PILAR METÁLICO COM ESFERA PARA CHUMBADORES</v>
          </cell>
        </row>
        <row r="8309">
          <cell r="A8309" t="str">
            <v>98839.5.9.SEMINF</v>
          </cell>
          <cell r="B8309" t="str">
            <v>PLACA EM CHAPA DE AÇO 240MMX340MM PARA FIXAÇÃO DE PILAR METÁLICO COM ESFERA PARA CHUMBADORES</v>
          </cell>
        </row>
        <row r="8310">
          <cell r="A8310" t="str">
            <v>98845.1.9.SEMINF</v>
          </cell>
          <cell r="B8310" t="str">
            <v>POCO DE VISITA EM ALVENARIA, PARA REDE D=0,80 M, PARTE FIXA C/ 1,00 M DE ALTURA</v>
          </cell>
        </row>
        <row r="8311">
          <cell r="A8311" t="str">
            <v>98847.1.9.SEMINF</v>
          </cell>
          <cell r="B8311" t="str">
            <v>FORNECIMENTO E INSTALAÇÃO DE BARREIRA PRE-MOLDADA DE CONCRETO ARMADO, TIPO PRISMA, 0,40X0,20X0,40 FCK=25MPA ACO CA-50 E CA 60 INCL MATERIAIS</v>
          </cell>
        </row>
        <row r="8312">
          <cell r="A8312" t="str">
            <v>98848.5.9.SEMINF</v>
          </cell>
          <cell r="B8312" t="str">
            <v>RETIRADA DE GRADIL EM BARRA CHATA</v>
          </cell>
        </row>
        <row r="8313">
          <cell r="A8313" t="str">
            <v>98849.5.9.SEMINF</v>
          </cell>
          <cell r="B8313" t="str">
            <v>RETIRADA DE TELA DE ARAME</v>
          </cell>
        </row>
        <row r="8314">
          <cell r="A8314" t="str">
            <v>98899.9.9.SEMINF</v>
          </cell>
          <cell r="B8314" t="str">
            <v>REMOÇÃO DE REVESTIMENTO DANIFICADO</v>
          </cell>
        </row>
        <row r="8315">
          <cell r="A8315" t="str">
            <v>98905.3.9.SEMINF</v>
          </cell>
          <cell r="B8315" t="str">
            <v>SOLEIRA DE GRANITO AMARELO, LARGURA 15CM, ESPESSURA 3CM, ASSENTADA SOBRE ARGAMASSA TRACO 1:4 (CIMENTO E AREIA)</v>
          </cell>
        </row>
        <row r="8316">
          <cell r="A8316" t="str">
            <v>98910.5.9.SEMINF</v>
          </cell>
          <cell r="B8316" t="str">
            <v>ESQUADRIA DE BLOCO VAZADO TIPO CAPELA</v>
          </cell>
        </row>
        <row r="8317">
          <cell r="A8317" t="str">
            <v>98923.5.9.SEMINF</v>
          </cell>
          <cell r="B8317" t="str">
            <v>REVESTIMENTO EM CHAPA DE AÇO GALVANIZADO Nº 24</v>
          </cell>
        </row>
        <row r="8318">
          <cell r="A8318" t="str">
            <v>99113.3.9.SEMINF</v>
          </cell>
          <cell r="B8318" t="str">
            <v>POCO VISITA AG PLUV:CONC ARM 1,30X1,30X1,40M COLETOR D=80CM PAREDE E=15CM BASE CONC FCK=10MPA REVEST C/ARG CIM/AREIA 1:4 INCL FORN TODOS MATERIAIS</v>
          </cell>
        </row>
        <row r="8319">
          <cell r="A8319" t="str">
            <v>99115.4.9.SEMINF</v>
          </cell>
          <cell r="B8319" t="str">
            <v>JUNTA DE DILATACAO PARA IMPERMEABILIZACAO, COM SELANTE ELASTICO MONOCOMPONENTE A BASE DE POLIURETANO, DIMENSOES 1X1CM.</v>
          </cell>
        </row>
        <row r="8320">
          <cell r="A8320" t="str">
            <v>99128.15.9.SEMINF</v>
          </cell>
          <cell r="B8320" t="str">
            <v>TÊ 45 GRAUS, EM FERRO GALVANIZADO, CONEXÃO ROSQUEADA, DN 1" - FORNECIMENTO E INSTALAÇÃO</v>
          </cell>
        </row>
        <row r="8321">
          <cell r="A8321" t="str">
            <v>99170.3.9.SEMINF</v>
          </cell>
          <cell r="B8321" t="str">
            <v>GRELHA DE CONCRETO 53 X 110 CM PARA BOCA DE LOBO - AREIA E BRITA COMERCIAIS</v>
          </cell>
        </row>
        <row r="8322">
          <cell r="A8322" t="str">
            <v>99183.16.9.SEMINF</v>
          </cell>
          <cell r="B8322" t="str">
            <v>FORNECIMENTO E INSTALAÇÃO DE CABO DE ALUMÍNIO NU COM ALMA DE AÇO BITOLA 2/0 AWG</v>
          </cell>
        </row>
        <row r="8323">
          <cell r="A8323" t="str">
            <v>99184.16.9.SEMINF</v>
          </cell>
          <cell r="B8323" t="str">
            <v>FORNECIMENTO E INSTALAÇÃO DE PORCA ZINCADA, QUADRADA DIÂMETRO DE 5/8"</v>
          </cell>
        </row>
        <row r="8324">
          <cell r="A8324" t="str">
            <v>99186.16.9.SEMINF</v>
          </cell>
          <cell r="B8324" t="str">
            <v>FORNECIMENTO E INSTALAÇÃO DE ISOLADOR DE PORCELANA PARA TENSÃO DE 15 KV</v>
          </cell>
        </row>
        <row r="8325">
          <cell r="A8325" t="str">
            <v>99187.5.9.SEMINF</v>
          </cell>
          <cell r="B8325" t="str">
            <v>ESTRUTURA METÁLICA EM TESOURAS OU TRELIÇAS, VÃO LIVRE DE 4,50M, FORNECIMENTO E MONTAGEM, NÃO SENDO CONSIDERADOS OS FECHAMENTOS METÁLICOS, AS COLUNAS, OS SERVIÇOS GERAIS EM ALVENARIA E CONCRETO, AS TELHAS DE COBERTURA E A PINTURA DE ACABAMENTO</v>
          </cell>
        </row>
        <row r="8326">
          <cell r="A8326" t="str">
            <v>99328.9.9.SEMINF</v>
          </cell>
          <cell r="B8326" t="str">
            <v>PORTA PAPEL TOALHA TIPO DISPENSER INTERFOLHADO</v>
          </cell>
        </row>
        <row r="8327">
          <cell r="A8327" t="str">
            <v>99338.5.9.SEMINF</v>
          </cell>
          <cell r="B8327" t="str">
            <v>FORNECIMENTO E INSTALAÇÃO DE PERFIL "U" 152 X 15,6</v>
          </cell>
        </row>
        <row r="8328">
          <cell r="A8328" t="str">
            <v>99340.16.9.SEMINF</v>
          </cell>
          <cell r="B8328" t="str">
            <v>FORNECIMENTO E INSTALAÇÃO DE TOMADA DE SOBREPOR 2P + T 20A, 250 V INCLUINDO SUPORTE E PLACA</v>
          </cell>
        </row>
        <row r="8329">
          <cell r="A8329" t="str">
            <v>99346.16.9.SEMINF</v>
          </cell>
          <cell r="B8329" t="str">
            <v>CABO DE COBRE NU 35MM - FORNECIMENTO E INSTALAÇÃO</v>
          </cell>
        </row>
        <row r="8330">
          <cell r="A8330" t="str">
            <v>99350.16.9.SEMINF</v>
          </cell>
          <cell r="B8330" t="str">
            <v>CABO DE COBRE NU 25M2 - FORNECIMENTO E INSTALAÇÃO</v>
          </cell>
        </row>
        <row r="8331">
          <cell r="A8331" t="str">
            <v>99352.15.9.SEMINF</v>
          </cell>
          <cell r="B8331" t="str">
            <v>LAVATÓRIO DE CANTO EM LOUÇA BRANCA SUSPENSO 40X30CM, INCLUSO SIFÃO FLEXÍVEL EM PVC, VÁLVULA E ENGATE FLEXÍVEL 30CM EM PLÁSTICO E TORNEIRA CROMADA MESA - FORNECIMENTO E INSTALAÇÃO</v>
          </cell>
        </row>
        <row r="8332">
          <cell r="A8332" t="str">
            <v>99407.1.9.SEMINF</v>
          </cell>
          <cell r="B8332" t="str">
            <v>PODA DE ÁRVORES, COM LIMPEZA DE GALHOS SECOS E RETIRADA DE PARASITAS INCLUINDO REMOÇÃO DE ENTULHO</v>
          </cell>
        </row>
        <row r="8333">
          <cell r="A8333" t="str">
            <v>99408.16.9.SEMINF</v>
          </cell>
          <cell r="B8333" t="str">
            <v>RETIRADA DE BUCHA PASSA MURO EM PORCELANA 15KV/400A, USO INTERNO</v>
          </cell>
        </row>
        <row r="8334">
          <cell r="A8334" t="str">
            <v>99409.16.9.SEMINF</v>
          </cell>
          <cell r="B8334" t="str">
            <v>RETIRADA DE TRANSFORMADOR DE POTENCIAL (TP), 15 KV, 13,8KV, ENCAPSULADO EM RESINA EPÓXI, PARA USO INTERNO</v>
          </cell>
        </row>
        <row r="8335">
          <cell r="A8335" t="str">
            <v>99411.5.9.SEMINF</v>
          </cell>
          <cell r="B8335" t="str">
            <v>ESTRUTURA METÁLICA EM TESOURA OU TRELIÇAS, VÃO LIVRE DE 20M, FORNECIMENTO E MONTAGEM, NÃO SENDO CONSIDERADOS OS FECHAMENTOS METÁLICOS, AS COLUNAS, OS SERVIÇOS GERAIS EM ALVENARIA E CONCRETO, AS TELHAS DE COBERTURA  E A PINTURA DE ACABAMENTO</v>
          </cell>
        </row>
        <row r="8336">
          <cell r="A8336" t="str">
            <v>99414.15.9.SEMINF</v>
          </cell>
          <cell r="B8336" t="str">
            <v>FORNECIMENTO E INSTALAÇÃO DE RALO SEMI ESFÉRICO FOFO TIPO ABACAXI 150MM</v>
          </cell>
        </row>
        <row r="8337">
          <cell r="A8337" t="str">
            <v>99417.1.9.SEMINF</v>
          </cell>
          <cell r="B8337" t="str">
            <v>DESMONTAGEM DE FÔRMA DE MADEIRA MACIÇA PARA PILARES E/OU VIGAS</v>
          </cell>
        </row>
        <row r="8338">
          <cell r="A8338" t="str">
            <v>99418.1.9.SEMINF</v>
          </cell>
          <cell r="B8338" t="str">
            <v>DESMONTAGEM DE FÔRMA DE MADEIRA MACIÇA PARA LAJES</v>
          </cell>
        </row>
        <row r="8339">
          <cell r="A8339" t="str">
            <v>99427.6.9.SEMINF</v>
          </cell>
          <cell r="B8339" t="str">
            <v>CORRIMÃO EM  MADEIRA 1A 2,5X30CM</v>
          </cell>
        </row>
        <row r="8340">
          <cell r="A8340" t="str">
            <v>99428.6.9.SEMINF</v>
          </cell>
          <cell r="B8340" t="str">
            <v>RESTAURO DE ESTRUTURA DE MADEIRA DE LEI</v>
          </cell>
        </row>
        <row r="8341">
          <cell r="A8341" t="str">
            <v>99448.9.9.SEMINF</v>
          </cell>
          <cell r="B8341" t="str">
            <v>DIVISÓRIA EM GRANITO CINZA POLIDO, ESP=3CM ASSENTADO COM ARGAMASSA TRAÇO 1:4, ARREMATE EM CIMENTO, EXCLUSIVE FERRAGENS</v>
          </cell>
        </row>
        <row r="8342">
          <cell r="A8342" t="str">
            <v>99451.15.9.SEMINF</v>
          </cell>
          <cell r="B8342" t="str">
            <v>FORNECIMENTO E INSTALAÇÃO DE RALO SEMI ESFERICO FOFO TIPO ABACAXI 100MM</v>
          </cell>
        </row>
        <row r="8343">
          <cell r="A8343" t="str">
            <v>99453.17.9.SEMINF</v>
          </cell>
          <cell r="B8343" t="str">
            <v>TERMINAL DE VENTILAÇÃO EM PVC RIGIDO SOLDAVEL, D = 75MM</v>
          </cell>
        </row>
        <row r="8344">
          <cell r="A8344" t="str">
            <v>99454.15.9.SEMINF</v>
          </cell>
          <cell r="B8344" t="str">
            <v>JOELHO PVC SOLDÁVEL, COM ROSCA 90º ÁGUA FRIA 25MM X 1/2" - FORNECIMENTO E INSTALAÇÃO</v>
          </cell>
        </row>
        <row r="8345">
          <cell r="A8345" t="str">
            <v>99455.15.9.SEMINF</v>
          </cell>
          <cell r="B8345" t="str">
            <v>FORNECIMENTO E INSTALAÇÃO DE TÊ SANITÁRIO DE PVC D = 100X50MM</v>
          </cell>
        </row>
        <row r="8346">
          <cell r="A8346" t="str">
            <v>99457.15.9.SEMINF</v>
          </cell>
          <cell r="B8346" t="str">
            <v>REDUÇÃO EXCÊNTRICA, PVC, SERIE R, ÁGUA PLUVIAL, DN 100 X 50 MM, JUNTA ELÁSTICA, FORNECIMENTO E INSTALAÇÃO</v>
          </cell>
        </row>
        <row r="8347">
          <cell r="A8347" t="str">
            <v>99461.9.9.SEMINF</v>
          </cell>
          <cell r="B8347" t="str">
            <v>PORTA PAPEL HIGIÊNICO EM BOBINA</v>
          </cell>
        </row>
        <row r="8348">
          <cell r="A8348" t="str">
            <v>99463.9.9.SEMINF</v>
          </cell>
          <cell r="B8348" t="str">
            <v>BANCADA DE GRANITO CINZA, E =2,50 CM</v>
          </cell>
        </row>
        <row r="8349">
          <cell r="A8349" t="str">
            <v>99464.16.9.SEMINF</v>
          </cell>
          <cell r="B8349" t="str">
            <v>POSTE CONCRETO SEÇÃO CIRCULAR COMPRIMENTO = 14M CARGA NOMINAL NO TOPO 400KG INCLUSIVE ESCAVAÇÃO EXCLUSIVE TRANSPORTE - FORNECIMENTO E LOCAÇÃO</v>
          </cell>
        </row>
        <row r="8350">
          <cell r="A8350" t="str">
            <v>99466.1.9.SEMINF</v>
          </cell>
          <cell r="B8350" t="str">
            <v>CURSO DE CAPACITAÇÃO PARA AUXILIAR TÉCNICO DE ENGENHARIA - MENSALISTA</v>
          </cell>
        </row>
        <row r="8351">
          <cell r="A8351" t="str">
            <v>99467.18.9.SEMINF</v>
          </cell>
          <cell r="B8351" t="str">
            <v>AUXILIAR TÉCNICO DE ENGENHARIA COM ENCARGOS COMPLEMENTARES - MENSALISTA</v>
          </cell>
        </row>
        <row r="8352">
          <cell r="A8352" t="str">
            <v>99472.5.9.SEMINF</v>
          </cell>
          <cell r="B8352" t="str">
            <v>PIA DE AÇO INOXIDÁVEL, COM 1 CUBA CENTRAL, COM VALVULA, ESCORREDOR DUPLO DE 0,55X1,80M, FORNECIMENTO E INSTALAÇÃO</v>
          </cell>
        </row>
        <row r="8353">
          <cell r="A8353" t="str">
            <v>99473.5.9.SEMINF</v>
          </cell>
          <cell r="B8353" t="str">
            <v>PIA DE AÇO INOXIDÁVEL, COM 1 CUBA CENTRAL, COM VALVULA, ESCORREDOR DUPLO, DE 0,55X1,40M</v>
          </cell>
        </row>
        <row r="8354">
          <cell r="A8354" t="str">
            <v>99474.5.9.SEMINF</v>
          </cell>
          <cell r="B8354" t="str">
            <v>PIA DE AÇO INOXIDÁVEL, COM 1 CUBA CENTRAL, COM VALVULA, ESCORREDOR DUPLO DE 0,55X1,20M, FORNECIMENTO E INSTALAÇÃO</v>
          </cell>
        </row>
        <row r="8355">
          <cell r="A8355" t="str">
            <v>99475.5.9.SEMINF</v>
          </cell>
          <cell r="B8355" t="str">
            <v>PIA DE AÇO INOXIDÁVEL, COM 2 CUBAS CENTRAIS, COM VALVULA, ESCORREDOR DUPLO DE 0,55X2,00M, FORNECIMENTO E INSTALAÇÃO</v>
          </cell>
        </row>
        <row r="8356">
          <cell r="A8356" t="str">
            <v>99487.1.9.SEMINF</v>
          </cell>
          <cell r="B8356" t="str">
            <v>CHAPA DE  MDF BRANCO LISO 2 FACES, E=15MM</v>
          </cell>
        </row>
        <row r="8357">
          <cell r="A8357" t="str">
            <v>99520.15.9.SEMINF</v>
          </cell>
          <cell r="B8357" t="str">
            <v>FORNECIMENTO E INSTALAÇÃO DE CURVA PVC LONGA 45 GRAUS ESGOTO 40 MM</v>
          </cell>
        </row>
        <row r="8358">
          <cell r="A8358" t="str">
            <v>99552.6.9.SEMINF</v>
          </cell>
          <cell r="B8358" t="str">
            <v>FORMA PLANA PARA ESTRUTURAS, EM COMPENSADO PLASTIFICADO DE 14MM, 10 USOS, INCLUSIVE ESCORAMENTO</v>
          </cell>
        </row>
        <row r="8359">
          <cell r="A8359" t="str">
            <v>99555.5.9.SEMINF</v>
          </cell>
          <cell r="B8359" t="str">
            <v>FORNECIMENTO, MONTAGEM E INSTALAÇÃO DE TIRANTES DE VERGALHÃO CA - 50 DE 6,3 MM</v>
          </cell>
        </row>
        <row r="8360">
          <cell r="A8360" t="str">
            <v>99556.5.9.SEMINF</v>
          </cell>
          <cell r="B8360" t="str">
            <v>FORNECIMENTO, MONTAGEM E INSTALAÇAO DE CANTONEIRA DE FERRO GALVANIZADA DE ABAS IGUAIS 3/4" X 1/8"</v>
          </cell>
        </row>
        <row r="8361">
          <cell r="A8361" t="str">
            <v>99557.5.9.SEMINF</v>
          </cell>
          <cell r="B8361" t="str">
            <v>FORNECIMENTO, MONTAGEM E INSTALAÇÃO DE PERFIL U ENRIJECIDO DE AÇO GALVANIZADO, DOBRADO, 150X 60 X 20 E  = 3,75 MM</v>
          </cell>
        </row>
        <row r="8362">
          <cell r="A8362" t="str">
            <v>99596.16.9.SEMINF</v>
          </cell>
          <cell r="B8362" t="str">
            <v>ATERRAMENTO COMPOSTO DE 6 HASTES DE COBRE D= 5/8" X 2,40M</v>
          </cell>
        </row>
        <row r="8363">
          <cell r="A8363" t="str">
            <v>99614.16.9.SEMINF</v>
          </cell>
          <cell r="B8363" t="str">
            <v>FORNECIMENTO E INSTALAÇÃO DE BUCHA E ARRUELA ALUMINIIO FUNDIDO P ELETRODUTO 100 MM, 4"</v>
          </cell>
        </row>
        <row r="8364">
          <cell r="A8364" t="str">
            <v>99623.16.9.SEMINF</v>
          </cell>
          <cell r="B8364" t="str">
            <v>FORNECIMENTO E INSTALAÇÃO DE PARAFUSO FRANCÊS DE 16 X 150 MM</v>
          </cell>
        </row>
        <row r="8365">
          <cell r="A8365" t="str">
            <v>99625.16.9.SEMINF</v>
          </cell>
          <cell r="B8365" t="str">
            <v>FORNECIMENTO E INSTALAÇÃO DE PARAFUSO M 16 EM AÇO GALVANIZADO, COMPRIMENTO = 350 MM, DIAMETRO = 16 MM, ROSCA MAQUINA, CABEÇA QUADRADA</v>
          </cell>
        </row>
        <row r="8366">
          <cell r="A8366" t="str">
            <v>99629.15.9.SEMINF</v>
          </cell>
          <cell r="B8366" t="str">
            <v>PLACA INDICATIVA PARA DIREÇÃO DA ROTA DE SAÍDA, FOTOLUMINESCENTE, RETANGULAR, 20 X 7 CM</v>
          </cell>
        </row>
        <row r="8367">
          <cell r="A8367" t="str">
            <v>99632.16.9.SEMINF</v>
          </cell>
          <cell r="B8367" t="str">
            <v>POSTE CONCRETO SEÇÃO CIRCULAR COMPRIMENTO = 11M E CARGA NOMINAL 200KG INCLUSIVE ESCAVAÇÃO EXCLUSIVE TRANSPORTE - FORNECIMENTO E COLOCAÇÃO</v>
          </cell>
        </row>
        <row r="8368">
          <cell r="A8368" t="str">
            <v>99634.9.8.SEMINF</v>
          </cell>
          <cell r="B8368" t="str">
            <v>PORTA DE MADEIRA TIPO COLMEIA PARA PINTURA, SEMI-OCA (LEVE OU MÉDIA), 80X210CM,ESPESSURA DE 3,5CM, INCLUSO DOBRADIÇAS - FORNECIMENTO E INSTALAÇÃO. AF_08/2015</v>
          </cell>
        </row>
        <row r="8369">
          <cell r="A8369" t="str">
            <v>99635.9.8.SEMINF</v>
          </cell>
          <cell r="B8369" t="str">
            <v>PORTA DE MADEIRA TIPO COLMEIA PARA PINTURA, SEMI-OCA ( LEVE OU MÉDIA), 60X210CM, ESPESSURA DE 3,5CM, INCLUSO DOBRADIÇAS - FORNECIMENTO E INSTALAÇÃO. AF_ 08/2015</v>
          </cell>
        </row>
        <row r="8370">
          <cell r="A8370" t="str">
            <v>99638.15.9.SEMINF</v>
          </cell>
          <cell r="B8370" t="str">
            <v>FORNECIMENTO E INSTALAÇÃO DE ABRAÇADEIRA METÁLICA, TIPO D, 50MM (2")</v>
          </cell>
        </row>
        <row r="8371">
          <cell r="A8371" t="str">
            <v>99650.15.9.SEMINF</v>
          </cell>
          <cell r="B8371" t="str">
            <v>FORNECIMENTO E INSTALAÇÃO DE FITA ANTICORROSIVA DE PVC PRETA L = 50MM</v>
          </cell>
        </row>
        <row r="8372">
          <cell r="A8372" t="str">
            <v>99662.16.9.SEMINF</v>
          </cell>
          <cell r="B8372" t="str">
            <v>CONECTOR DE ALUMINIO PARA CABO DE DIÂMETRO DE 31 1 34MM</v>
          </cell>
        </row>
        <row r="8373">
          <cell r="A8373" t="str">
            <v>99663.16.9.SEMINF</v>
          </cell>
          <cell r="B8373" t="str">
            <v>DISJUNTOR BIPOLAR DR 40 A - DISPOSITIVO RESIDUAL DIFERENCIAL , TIPO AC, 30 MA.</v>
          </cell>
        </row>
        <row r="8374">
          <cell r="A8374" t="str">
            <v>99664.16.9.SEMINF</v>
          </cell>
          <cell r="B8374" t="str">
            <v>DISJUNTOR BIPOLAR DR 25 A - DISPOSITIVO RESIDUAL DIFERENCIAL, TIPO AC, 30MA</v>
          </cell>
        </row>
        <row r="8375">
          <cell r="A8375" t="str">
            <v>99668.16.9.SEMINF</v>
          </cell>
          <cell r="B8375" t="str">
            <v>DISJUNTOR BIPOLAR DR 100 A - DISPOSITIVO RESIDUAL DIFERENCIAL, TIPO AC, 30MA</v>
          </cell>
        </row>
        <row r="8376">
          <cell r="A8376" t="str">
            <v>99680.8.9.SEMINF</v>
          </cell>
          <cell r="B8376" t="str">
            <v>PORTA DE MADEIRA, REVESTIDA DE FORMICA, 120X210CM, 2 FOLHAS DE ABRIR, INCLUSO ADUELA, DOBRADIÇA, ALIZARES E FECHADURA</v>
          </cell>
        </row>
        <row r="8377">
          <cell r="A8377" t="str">
            <v>99681.5.9.SEMINF</v>
          </cell>
          <cell r="B8377" t="str">
            <v>ESTRUTURA METÁLICA EM TESOURA OU TRELIÇAS , VÃO LIVRE DE 13M, FORNECIMENTO E MONTAGEM, NÃO SENDO CONSIDERADOS OS FECHAMENTOS METALICOS, AS COLUNAS, OS SERVIÇOS GERAIS EM ALVENARIA E CONCRETO, AS TELHAS DE COBERTURA E A PINTURA DE ACABAMENTO</v>
          </cell>
        </row>
        <row r="8378">
          <cell r="A8378" t="str">
            <v>99715.3.9.SEMINF</v>
          </cell>
          <cell r="B8378" t="str">
            <v>DEMOLIÇÃO DE MEIO-FIO GRANITICO OU PRÉ-MOLDADO</v>
          </cell>
        </row>
        <row r="8379">
          <cell r="A8379" t="str">
            <v>99716.1.9.SEMINF</v>
          </cell>
          <cell r="B8379" t="str">
            <v>EXPURGO DE JAZIDA  (MATERIAL VEGETAL, OU INSERVÍVEL, EXCETO LAMA)</v>
          </cell>
        </row>
        <row r="8380">
          <cell r="A8380" t="str">
            <v>99730.1.9.SEMINF</v>
          </cell>
          <cell r="B8380" t="str">
            <v>LIMPEZA FINAL DA OBRA</v>
          </cell>
        </row>
        <row r="8381">
          <cell r="A8381" t="str">
            <v>99731.1.9.SEMINF</v>
          </cell>
          <cell r="B8381" t="str">
            <v>LOCAÇÃO DE CONTAINER 2,30 X 6,00 M, ALT. 2,50 M, PARA  ESCRITORIO, SEM DIVISORIAS INTERNAS E SEM SANITARIO</v>
          </cell>
        </row>
        <row r="8382">
          <cell r="A8382" t="str">
            <v>99740.16.9.SEMINF</v>
          </cell>
          <cell r="B8382" t="str">
            <v>LUMINÁRIA TIPO REFLETOR FOCADO SOBREPOSTO DE LED PARA FACHADA, 10W, 3000K - FORNECIMENTO E INSTALAÇÃO</v>
          </cell>
        </row>
        <row r="8383">
          <cell r="A8383" t="str">
            <v>99741.16.9.SEMINF</v>
          </cell>
          <cell r="B8383" t="str">
            <v>LUMINÁRIA TIPO REFLETOR LINEAR SOBREPOSTO DE LED PARA FACHADA, 50W, 5500K - FONECIMENTO E INSTALAÇÃO</v>
          </cell>
        </row>
        <row r="8384">
          <cell r="A8384" t="str">
            <v>99742.16.9.SEMINF</v>
          </cell>
          <cell r="B8384" t="str">
            <v>LUMINÁRIA TIPO REFLETOR LINEAR EMBUTIR TIPO LED PARA FACHADA, 30W, 3000K - FONECIMENTO E INSTALAÇÃO</v>
          </cell>
        </row>
        <row r="8385">
          <cell r="A8385" t="str">
            <v>99751.3.9.SEMINF</v>
          </cell>
          <cell r="B8385" t="str">
            <v>TAMPA DE CONCRETO ARMADO E = 5 CM</v>
          </cell>
        </row>
        <row r="8386">
          <cell r="A8386" t="str">
            <v>99772.16.9.SEMINF</v>
          </cell>
          <cell r="B8386" t="str">
            <v>FORNECIMENTO E INSTALAÇÃO DE CAIXA PARA TRANSFORMADOR DE CORRENTE ( TC )</v>
          </cell>
        </row>
        <row r="8387">
          <cell r="A8387" t="str">
            <v>99780.1.9.SEMINF</v>
          </cell>
          <cell r="B8387" t="str">
            <v>ESCAVACAO E CARGA MATERIAL DE JAZIDA</v>
          </cell>
        </row>
        <row r="8388">
          <cell r="A8388" t="str">
            <v>99840.8.9.SEMINF</v>
          </cell>
          <cell r="B8388" t="str">
            <v>PORTA EM ALUMINIO COM DUAS FOLHAS DE ABRIR TIPO VENEZIANA COM GUARNIÇÃO, FIXAÇÃO COM PARAFUSOS - FORNECIMENTO E INSTALAÇÃO .</v>
          </cell>
        </row>
        <row r="8389">
          <cell r="A8389" t="str">
            <v>99844.6.9.SEMINF</v>
          </cell>
          <cell r="B8389" t="str">
            <v>REMOÇÃO DE TUBOS DE CONCRETO EM VALAS E BUEIROS - DIAMETRO 1200 a 1500MM</v>
          </cell>
        </row>
        <row r="8390">
          <cell r="A8390" t="str">
            <v>99845.6.9.SEMINF</v>
          </cell>
          <cell r="B8390" t="str">
            <v>REMOÇÃO DE TUBOS DE CONCRETO EM VALAS E BUEIROS - DIAMETRO 600 a 1000MM</v>
          </cell>
        </row>
        <row r="8391">
          <cell r="A8391" t="str">
            <v>99848.6.9.SEMINF</v>
          </cell>
          <cell r="B8391" t="str">
            <v>CORPO BDCC 1,50 X 1,50 M - MOLDADO NO LOCAL - ALTURA DO ATERRO 0,00 A 1,00 - AREIA E BRITA COMERCIAIS</v>
          </cell>
        </row>
        <row r="8392">
          <cell r="A8392" t="str">
            <v>99849.6.9.SEMINF</v>
          </cell>
          <cell r="B8392" t="str">
            <v>CORPO BDCC 2,50 X 2,50 M - MOLDADO NO LOCAL - ALTURA DO ATERRO 0,00 A 1,00 - AREIA E BRITA COMERCIAIS</v>
          </cell>
        </row>
        <row r="8393">
          <cell r="A8393" t="str">
            <v>99869.1.9.SEMINF</v>
          </cell>
          <cell r="B8393" t="str">
            <v>EXECUCAO DE DRENO COM MANTA GEOTEXTIL  200 G/M2</v>
          </cell>
        </row>
        <row r="8394">
          <cell r="A8394" t="str">
            <v>99871.6.9.SEMINF</v>
          </cell>
          <cell r="B8394" t="str">
            <v>FORRO EM MADEIRA CUMARU INCLUSIVE ESTRUTURA DE FIXAÇÃO</v>
          </cell>
        </row>
        <row r="8395">
          <cell r="A8395" t="str">
            <v>99872.9.9.SEMINF</v>
          </cell>
          <cell r="B8395" t="str">
            <v>REVESTIMENTO CERÂMICO PARA PAREDES INTERNAS COM PLACAS TIPO ESMALTADA EXTRA DE DIMENSÕES 05 X 10 CM APLICADAS EM AMBIENTES DE ÁREA MAIOR QUE 5M2 A MEIA ALTURA DAS PAREDES</v>
          </cell>
        </row>
        <row r="8396">
          <cell r="A8396" t="str">
            <v>99895.6.9.SEMINF</v>
          </cell>
          <cell r="B8396" t="str">
            <v>BOCA BDCC 1,50 X 1,50 m -ESCONSIDADE 0º - AREIA E BRITA COMERCIAIS</v>
          </cell>
        </row>
        <row r="8397">
          <cell r="A8397" t="str">
            <v>99896.6.9.SEMINF</v>
          </cell>
          <cell r="B8397" t="str">
            <v>BOCA BDCC 2,50 X 2,50 m -ESCONSIDADE 0º - AREIA E BRITA COMERCIAIS</v>
          </cell>
        </row>
        <row r="8398">
          <cell r="A8398" t="str">
            <v>99964.1.9.SEMINF</v>
          </cell>
          <cell r="B8398" t="str">
            <v>GUARDA CORPO TUBULAR EM ALUMÍNIO QUADRADO 2"</v>
          </cell>
        </row>
        <row r="8399">
          <cell r="A8399" t="str">
            <v>99972.3.9.SEMINF</v>
          </cell>
          <cell r="B8399" t="str">
            <v>BOCA DE LOBO TRIPLA EM ALVENARIA TIJOLO MACICO, REVESTIDA C/ ARGAMASSA DE CIMENTO E AREIA 1:3, SOBRE LASTRO DE CONCRETO 10CM E TAMPA DE CONCRETO ARMADO</v>
          </cell>
        </row>
        <row r="8400">
          <cell r="A8400" t="str">
            <v>99973.5.9.SEMINF</v>
          </cell>
          <cell r="B8400" t="str">
            <v>GRADE TUBULAR EM AÇO GALVANIZADO DE D= 25MM</v>
          </cell>
        </row>
        <row r="8401">
          <cell r="A8401" t="str">
            <v>100013.3.9.SEMINF</v>
          </cell>
          <cell r="B8401" t="str">
            <v>LAJE PRÉ - FABRICADA STELL DECK COM CHAPA METÁLICA(0,95 MM), COM CAPA DE CONCRETO FCK = 50 MPA</v>
          </cell>
        </row>
        <row r="8402">
          <cell r="A8402" t="str">
            <v>100016.16.9.SEMINF</v>
          </cell>
          <cell r="B8402" t="str">
            <v>TERMINAL OU CONECTOR DE PRESSÃO  - PARA CABO DE 35MM2 - FORNECIMENTO E INSTALAÇÃO</v>
          </cell>
        </row>
        <row r="8403">
          <cell r="A8403" t="str">
            <v>100017.16.9.SEMINF</v>
          </cell>
          <cell r="B8403" t="str">
            <v>TERMINAL OU CONECTOR DE PRESSÃO  - PARA CABO DE 95MM2 - FORNECIMENTO E INSTALAÇÃO</v>
          </cell>
        </row>
        <row r="8404">
          <cell r="A8404" t="str">
            <v>100018.16.9.SEMINF</v>
          </cell>
          <cell r="B8404" t="str">
            <v>TERMINAL OU CONECTOR DE PRESSÃO  - PARA CABO DE 120MM2 - FORNECIMENTO E INSTALAÇÃO</v>
          </cell>
        </row>
        <row r="8405">
          <cell r="A8405" t="str">
            <v>100081.8.9.SEMINF</v>
          </cell>
          <cell r="B8405" t="str">
            <v>PORTA DE MADEIRA DE CORRER, DUAS FOLHAS 1,80M X 2,10M</v>
          </cell>
        </row>
        <row r="8406">
          <cell r="A8406" t="str">
            <v>100084.5.9.SEMINF</v>
          </cell>
          <cell r="B8406" t="str">
            <v>CHUVEIRO CROMADO - 4 TEMPERATURAS (110/220 V)</v>
          </cell>
        </row>
        <row r="8407">
          <cell r="A8407" t="str">
            <v>100085.5.9.SEMINF</v>
          </cell>
          <cell r="B8407" t="str">
            <v>BANCADA EM AÇO INOXIDÁVEL, LARGURA DE 60CM</v>
          </cell>
        </row>
        <row r="8408">
          <cell r="A8408" t="str">
            <v>100086.5.9.SEMINF</v>
          </cell>
          <cell r="B8408" t="str">
            <v>TANQUE DE AÇO INOXIDÁVEL DE 50X40X22 CM</v>
          </cell>
        </row>
        <row r="8409">
          <cell r="A8409" t="str">
            <v>100088.1.9.SEMINF</v>
          </cell>
          <cell r="B8409" t="str">
            <v>LOCACAO DE CONTAINER 2,30 X 4,30 M, ALT. 2,50 M, PARA SANITARIO, COM 3 BACIAS, 4 CHUVEIROS, 1 LAVATORIO E 1 MICTORIO</v>
          </cell>
        </row>
        <row r="8410">
          <cell r="A8410" t="str">
            <v>100090.8.9.SEMINF</v>
          </cell>
          <cell r="B8410" t="str">
            <v>PORTA DE MADEIRA DE CORRER 0,90M X 2,10M</v>
          </cell>
        </row>
        <row r="8411">
          <cell r="A8411" t="str">
            <v>100091.3.9.SEMINF</v>
          </cell>
          <cell r="B8411" t="str">
            <v>POÇO DE VISITA PARA DRENAGEM PLUVIAL, EM CONCRETO ESTRUTURAL, DIMENSÕES INTERNAS DE 100X100X70 (LARGXCOMPXALT), PARA REDE DE 300MM, EXCLUSOS TAMPÃO E CHAMINÉ</v>
          </cell>
        </row>
        <row r="8412">
          <cell r="A8412" t="str">
            <v>100100.1.9.SEMINF</v>
          </cell>
          <cell r="B8412" t="str">
            <v>LOCAÇÃO E NIVELAMENTO DE EMISSARIO / REDE COLETORA  COM AUXILIO DE EQUIPAMENTO TOPOGRAFICO.</v>
          </cell>
        </row>
        <row r="8413">
          <cell r="A8413" t="str">
            <v>100104.1.9.SEMINF</v>
          </cell>
          <cell r="B8413" t="str">
            <v>LOCACAO DE CONTAINER 2,30 X 4,30 M, ALT. 2,50 M, P/ SANITARIO, C/ 5 BACIAS, 1 LAVATORIO E 4 MICTORIOS</v>
          </cell>
        </row>
        <row r="8414">
          <cell r="A8414" t="str">
            <v>100111.8.9.SEMINF</v>
          </cell>
          <cell r="B8414" t="str">
            <v>BUCHA COM ARRUELA EM ALUMINIO PARA ELETRODUTO100MM, D=4</v>
          </cell>
        </row>
        <row r="8415">
          <cell r="A8415" t="str">
            <v>100116.1.9.SEMINF</v>
          </cell>
          <cell r="B8415" t="str">
            <v>LIXEIRA DUPLA, COM CAPACIDADE VOLUMETRICA DE 60L*, FABRICADA EM TUBO DE ACO CARBONO, CESTOS EM CHAPA DE ACO E PINTURA NO PROCESSO ELETROSTATICO</v>
          </cell>
        </row>
        <row r="8416">
          <cell r="A8416" t="str">
            <v>100140.16.9.SEMINF</v>
          </cell>
          <cell r="B8416" t="str">
            <v>FORNECIMENTO E INSTALAÇÃO DE PORCA SEXTAVADA  DE 1/4</v>
          </cell>
        </row>
        <row r="8417">
          <cell r="A8417" t="str">
            <v>100141.16.9.SEMINF</v>
          </cell>
          <cell r="B8417" t="str">
            <v>TIRANTE 1/4 X 1,0 M - FORNECIMENTO E INSTALAÇÃO</v>
          </cell>
        </row>
        <row r="8418">
          <cell r="A8418" t="str">
            <v>100151.16.9.SEMINF</v>
          </cell>
          <cell r="B8418" t="str">
            <v>CABO DE COBRE ISOLADO NU 16MM2 - 15K</v>
          </cell>
        </row>
        <row r="8419">
          <cell r="A8419" t="str">
            <v>100155.16.9.SEMINF</v>
          </cell>
          <cell r="B8419" t="str">
            <v>PARAFUSO COM PORCA OLHAL 5/8" X 350MM</v>
          </cell>
        </row>
        <row r="8420">
          <cell r="A8420" t="str">
            <v>100157.16.9.SEMINF</v>
          </cell>
          <cell r="B8420" t="str">
            <v>CABO DE ALUMINIO NU 2AWG - FORNECIMENTO E INSTALAÇÃO</v>
          </cell>
        </row>
        <row r="8421">
          <cell r="A8421" t="str">
            <v>100168.15.9.SEMINF</v>
          </cell>
          <cell r="B8421" t="str">
            <v>VÁLVULA ESFERA MGA MONOBLOCO 3/4 - FORNECIMENTO E INSTALAÇÃO</v>
          </cell>
        </row>
        <row r="8422">
          <cell r="A8422" t="str">
            <v>100172.3.9.SEMINF</v>
          </cell>
          <cell r="B8422" t="str">
            <v>BANCADA DE CONCRETO E = 0,05 M</v>
          </cell>
        </row>
        <row r="8423">
          <cell r="A8423" t="str">
            <v>100173.8.9.SEMINF</v>
          </cell>
          <cell r="B8423" t="str">
            <v>PLACA DE ACRÍLICO PARA SINALIZAÇÃO DE PORTAS - 25 X 8 CM</v>
          </cell>
        </row>
        <row r="8424">
          <cell r="A8424" t="str">
            <v>100176.16.9.SEMINF</v>
          </cell>
          <cell r="B8424" t="str">
            <v>CRUZETA,FERRO GALVANIZADO,ROSCAVEL,3/4 - FORNECIMENTO E INSTALAÇÃO</v>
          </cell>
        </row>
        <row r="8425">
          <cell r="A8425" t="str">
            <v>100182.15.9.SEMINF</v>
          </cell>
          <cell r="B8425" t="str">
            <v>BUCHA DE REDUÇÃO SOLDAVEL DE PVC, LONGA, 75 X 50MM</v>
          </cell>
        </row>
        <row r="8426">
          <cell r="A8426" t="str">
            <v>100185.15.9.SEMINF</v>
          </cell>
          <cell r="B8426" t="str">
            <v>BUCHA DE REDUÇÃO SOLDÁVEL DE PVC, LONGA, 50 X 25MM</v>
          </cell>
        </row>
        <row r="8427">
          <cell r="A8427" t="str">
            <v>100187.15.9.SEMINF</v>
          </cell>
          <cell r="B8427" t="str">
            <v>BUCHA DE REDUÇÃO SOLDÁVEL DE PVC, LONGA, 60 X 50MM</v>
          </cell>
        </row>
        <row r="8428">
          <cell r="A8428" t="str">
            <v>100188.15.9.SEMINF</v>
          </cell>
          <cell r="B8428" t="str">
            <v>BUCHA DE REDUÇÃO SOLDÁVEL DE PVC, LONGA, 32 X 25MM</v>
          </cell>
        </row>
        <row r="8429">
          <cell r="A8429" t="str">
            <v>100199.7.9.SEMINF</v>
          </cell>
          <cell r="B8429" t="str">
            <v>IMPERMEABILIZAÇÃO COM FITA ADESIVA ALUMINIZADA EM COBERTURAS DE TELHAS METÁLICAS- FORNECIMENTO E INSTALAÇÃO</v>
          </cell>
        </row>
        <row r="8430">
          <cell r="A8430" t="str">
            <v>100204.5.9.SEMINF</v>
          </cell>
          <cell r="B8430" t="str">
            <v>REMOÇÃO DE TAMPA DE AÇO GALVANIZADO DE 50CM X 1 M , E=3 MM</v>
          </cell>
        </row>
        <row r="8431">
          <cell r="A8431" t="str">
            <v>100270.5.9.SEMINF</v>
          </cell>
          <cell r="B8431" t="str">
            <v>ARMAÇÃO DE AÇO CA- 60 Ø 4,2 MM - INCLUSO MONTAGEM</v>
          </cell>
        </row>
        <row r="8432">
          <cell r="A8432" t="str">
            <v>100274.16.9.SEMINF</v>
          </cell>
          <cell r="B8432" t="str">
            <v>TERMINAL A PRESSÃO REFORÇADO PARA CONEXÃO DE CABO DE COBRE A BARRA, CABO 240MM2- FORNECIMENTO E INSTALAÇÃO</v>
          </cell>
        </row>
        <row r="8433">
          <cell r="A8433" t="str">
            <v>100275.1.9.SEMINF</v>
          </cell>
          <cell r="B8433" t="str">
            <v>ESTACA RAIZ, DIÂMETRO DE 25 CM, COMPRIMENTO DE ATÉ 10 M, SEM PRESENÇA DE ROCHA</v>
          </cell>
        </row>
        <row r="8434">
          <cell r="A8434" t="str">
            <v>100276.5.9.SEMINF</v>
          </cell>
          <cell r="B8434" t="str">
            <v>CORRIMÃO EM TUBO AÇO GALVANIZADO 2 1/2" COM BRAÇADEIRA</v>
          </cell>
        </row>
        <row r="8435">
          <cell r="A8435" t="str">
            <v>100277.5.9.SEMINF</v>
          </cell>
          <cell r="B8435" t="str">
            <v>GRADE DE FERRO EM BARRA CHATA 3/16"</v>
          </cell>
        </row>
        <row r="8436">
          <cell r="A8436" t="str">
            <v>100283.3.9.SEMINF</v>
          </cell>
          <cell r="B8436" t="str">
            <v>DEMOLIÇÃO MANUAL DE MEIO FIO DE CONCRETO</v>
          </cell>
        </row>
        <row r="8437">
          <cell r="A8437" t="str">
            <v>100285.3.9.SEMINF</v>
          </cell>
          <cell r="B8437" t="str">
            <v>ENSAIO DE DETERMINAÇÃO DO TEOR DE BETUME - CIMENTO ASFÁLTICO DE PETRÓLEO</v>
          </cell>
        </row>
        <row r="8438">
          <cell r="A8438" t="str">
            <v>100286.15.9.SEMINF</v>
          </cell>
          <cell r="B8438" t="str">
            <v>LIMPEZA DE BOCA DE LOBO</v>
          </cell>
        </row>
        <row r="8439">
          <cell r="A8439" t="str">
            <v>100287.3.9.SEMINF</v>
          </cell>
          <cell r="B8439" t="str">
            <v>ENSAIO DE TRAÇÃO POR COMPRESSÃO DIAMETRAL- MISTURAS BETUMINOSAS</v>
          </cell>
        </row>
        <row r="8440">
          <cell r="A8440" t="str">
            <v>100288.15.9.SEMINF</v>
          </cell>
          <cell r="B8440" t="str">
            <v>DESOBSTRUÇÃO DE BOCAS DE LOBO</v>
          </cell>
        </row>
        <row r="8441">
          <cell r="A8441" t="str">
            <v>100289.3.9.SEMINF</v>
          </cell>
          <cell r="B8441" t="str">
            <v>ENSAIO DE COMPACTAÇÃO - AMOSTRAS NÃO TRABALHADAS - ENERGIA MODIFICADA -SOLOS</v>
          </cell>
        </row>
        <row r="8442">
          <cell r="A8442" t="str">
            <v>100290.3.9.SEMINF</v>
          </cell>
          <cell r="B8442" t="str">
            <v>ENSAIO DE ÍNDICE SUPORTE CALIFÓRNIA- AMOSTRAS NÃO TRABALHADAS - ENERGIA MODIFICADA - SOLOS</v>
          </cell>
        </row>
        <row r="8443">
          <cell r="A8443" t="str">
            <v>100291.15.9.SEMINF</v>
          </cell>
          <cell r="B8443" t="str">
            <v>DESOBSTRUÇÃO DE BUEIRO</v>
          </cell>
        </row>
        <row r="8444">
          <cell r="A8444" t="str">
            <v>100292.3.9.SEMINF</v>
          </cell>
          <cell r="B8444" t="str">
            <v>ENSAIO MARSHALL- MISTURA BETUMINOSA A QUENTE</v>
          </cell>
        </row>
        <row r="8445">
          <cell r="A8445" t="str">
            <v>100293.6.9.SEMINF</v>
          </cell>
          <cell r="B8445" t="str">
            <v>DEMOLIÇÃO MANUAL DE CONSTRUÇÃO PROVISÓRIAS DE MADEIRA - SEM REAPROVEITAMENTO</v>
          </cell>
        </row>
        <row r="8446">
          <cell r="A8446" t="str">
            <v>100294.3.9.SEMINF</v>
          </cell>
          <cell r="B8446" t="str">
            <v>LIMPEZA DE SARJETA E MEIO FIO</v>
          </cell>
        </row>
        <row r="8447">
          <cell r="A8447" t="str">
            <v>100295.3.9.SEMINF</v>
          </cell>
          <cell r="B8447" t="str">
            <v>LIMPEZA  DE VALA DE DRENAGEM</v>
          </cell>
        </row>
        <row r="8448">
          <cell r="A8448" t="str">
            <v>100296.3.9.SEMINF</v>
          </cell>
          <cell r="B8448" t="str">
            <v>RECONSTRUÇÃO DE TAMPA DE CONCRETO</v>
          </cell>
        </row>
        <row r="8449">
          <cell r="A8449" t="str">
            <v>100297.5.9.SEMINF</v>
          </cell>
          <cell r="B8449" t="str">
            <v>FORNECIMENTO E IMPLANTAÇÃO DE SUPORTE METÁLICO GALVANIZADO PARA PLACA DE REGULAMENTAÇÃO - D =0,60 M</v>
          </cell>
        </row>
        <row r="8450">
          <cell r="A8450" t="str">
            <v>100298.3.9.SEMINF</v>
          </cell>
          <cell r="B8450" t="str">
            <v>DEMOLIÇÃO DE CONCRETO ARMADO</v>
          </cell>
        </row>
        <row r="8451">
          <cell r="A8451" t="str">
            <v>100303.15.9.SEMINF</v>
          </cell>
          <cell r="B8451" t="str">
            <v>DESOBSTRUÇÃO DE REDES E GALERIAS</v>
          </cell>
        </row>
        <row r="8452">
          <cell r="A8452" t="str">
            <v>100320.1.9.SEMIINF</v>
          </cell>
          <cell r="B8452" t="str">
            <v>LIMPEZA DE ENTRADA DÁGUA</v>
          </cell>
        </row>
        <row r="8453">
          <cell r="A8453" t="str">
            <v>100328.3.9.SEMINF</v>
          </cell>
          <cell r="B8453" t="str">
            <v>BOCA BSTC D= 1,50M - ESCONSIDADE 0º - AREIA E BRITA COMERCIAIS - ALAS ESCONSAS</v>
          </cell>
        </row>
        <row r="8454">
          <cell r="A8454" t="str">
            <v>100335.3.9.SEMINF</v>
          </cell>
          <cell r="B8454" t="str">
            <v>POSTE DE CONCRETO CIRCULAR H=9M CARGA NOMINAL 500KG INCLUSIVE ESCAVAÇÃO, EXCLUSIVE TRANSPORTE - FORNECIMENTO E INSTALAÇÃO</v>
          </cell>
        </row>
        <row r="8455">
          <cell r="A8455" t="str">
            <v>100362.16.9.SEMINF</v>
          </cell>
          <cell r="B8455" t="str">
            <v>CABO DE COBRE NU 50 MM2 - FORNECIMENTO E INSTALAÇÃO</v>
          </cell>
        </row>
        <row r="8456">
          <cell r="A8456" t="str">
            <v>100363.5.9.SEMINF</v>
          </cell>
          <cell r="B8456" t="str">
            <v>GRELHA DE FERRO, LARG=1M, ESPAÇAMENTO=4 CM, COM REQUADRO EM BARRA CHATA DE FERRO 2"X5/16"</v>
          </cell>
        </row>
        <row r="8457">
          <cell r="A8457" t="str">
            <v>100366.5.9.SEMINF</v>
          </cell>
          <cell r="B8457" t="str">
            <v>PLACA DE ADVERTÊNCIA EM CHAPA DE AÇO 18 X18 CM - FORNECIMENTO E INSTALAÇÃO</v>
          </cell>
        </row>
        <row r="8458">
          <cell r="A8458" t="str">
            <v>100609.3.9.SEMINF</v>
          </cell>
          <cell r="B8458" t="str">
            <v>ENSAIO DE GRANULOMETRIA POR PENEIRAMENTO-SOLOS</v>
          </cell>
        </row>
        <row r="8459">
          <cell r="A8459" t="str">
            <v>100610.1.9.SEMINF</v>
          </cell>
          <cell r="B8459" t="str">
            <v>DISSIPADOR DE ENERGIA EM PEDRA ARGAMASSADA ESPESSURA 6CM, INCL MATERIAIS E COLOCAÇÃO MEDIDO P/ VOLUME DE PEDRA ARGAMASSADA</v>
          </cell>
        </row>
        <row r="8460">
          <cell r="A8460" t="str">
            <v>100611.16.9.SEMINF</v>
          </cell>
          <cell r="B8460" t="str">
            <v>TERMINAL A PRESSÃO PARA 1 CABO DE 6 A 10 MM2 COM 1 FURO DE FIXAÇÃO- FORNECIMENTO E INSTALAÇÃO</v>
          </cell>
        </row>
        <row r="8461">
          <cell r="A8461" t="str">
            <v>100616.3.9.SEMINF</v>
          </cell>
          <cell r="B8461" t="str">
            <v>REMOÇÃO  E REPOSIÇÃO DE POSTE DE FERRO GALVANIZADO SIMPLES (6,00 A 10,00M)</v>
          </cell>
        </row>
        <row r="8462">
          <cell r="A8462" t="str">
            <v>100617.15.9.SEMINF</v>
          </cell>
          <cell r="B8462" t="str">
            <v>LIGAÇÃO PROVISÓRIA DE ÁGUA E INSTALAÇÃO SANITÁRIA PARA PEQUENAS OBRAS - INSTALAÇÃO MINIMA</v>
          </cell>
        </row>
        <row r="8463">
          <cell r="A8463" t="str">
            <v>100637.9.9.SEMINF</v>
          </cell>
          <cell r="B8463" t="str">
            <v>REVESTIMENTO CERÂMICO PARA PISO COM PLACAS TIPO ESMALTADA EXTRA DE DIMENSÕES 50X50 CM APLICADA EM AMBIENTES DE ÁREA ENTRE 5 M2 E 10 M2</v>
          </cell>
        </row>
        <row r="8464">
          <cell r="A8464" t="str">
            <v>100638.16.9.SEMINF</v>
          </cell>
          <cell r="B8464" t="str">
            <v>TERMINAL OU CONECTOR DE PRESSÃO - PARA CABO DE 16 MM2 - FORNECIMENTO E INSTALAÇÃO</v>
          </cell>
        </row>
        <row r="8465">
          <cell r="A8465" t="str">
            <v>100639.16.9.SEMINF</v>
          </cell>
          <cell r="B8465" t="str">
            <v>TERMINAL OU CONECTOR DE PRESSÃO - PARA CABO DE 70 MM2 - FORNECIMENTO E INSTALAÇÃO</v>
          </cell>
        </row>
        <row r="8466">
          <cell r="A8466" t="str">
            <v>100688.5.9.SEMINF</v>
          </cell>
          <cell r="B8466" t="str">
            <v>CORRIMAO DUPLO CENTRAL EM TUBO DE FERRO GALVANIZADO 1 1/2, COM CHUMBADORES PARA FIXAÇAO NO PISO</v>
          </cell>
        </row>
        <row r="8467">
          <cell r="A8467" t="str">
            <v>100719.3.9.SEMINF</v>
          </cell>
          <cell r="B8467" t="str">
            <v>CAMADA DRENANTE COM AREIA MÉDIA</v>
          </cell>
        </row>
        <row r="8468">
          <cell r="A8468" t="str">
            <v>100720.3.9.SEMINF</v>
          </cell>
          <cell r="B8468" t="str">
            <v>CAMADA HORIZONTAL DRENANTE COM PEDRA BRITADA 1 E 2</v>
          </cell>
        </row>
        <row r="8469">
          <cell r="A8469" t="str">
            <v>100725.3.9SEMINF</v>
          </cell>
          <cell r="B8469" t="str">
            <v>CAMADA DE ARGILA EXPANDIDA PARA PAISAGISMO - E=10CM</v>
          </cell>
        </row>
        <row r="8470">
          <cell r="A8470" t="str">
            <v>100728.5.9.SEMINF</v>
          </cell>
          <cell r="B8470" t="str">
            <v>PILAR METÁLICO TUBULAR GALVANIZADO, DIAM 4"</v>
          </cell>
        </row>
        <row r="8471">
          <cell r="A8471" t="str">
            <v>100744.1.9.SEMINF</v>
          </cell>
          <cell r="B8471" t="str">
            <v>PLACA EDUCATIVA PARAFUSADA EM PAREDE 30X60 COM ADESIVO VINILICO</v>
          </cell>
        </row>
        <row r="8472">
          <cell r="A8472" t="str">
            <v>100752.17.9.SEMINF</v>
          </cell>
          <cell r="B8472" t="str">
            <v>FORNECIMENTO E INSTALAÇÃO DE AR CONDICIONADO SPLIT DE 36 000 BTUS INCLUINDO KIT DE INSTALAÇÃO PARA DISTANCIA ATÉ 15M</v>
          </cell>
        </row>
        <row r="8473">
          <cell r="A8473" t="str">
            <v>100832.16.9.SEMINF</v>
          </cell>
          <cell r="B8473" t="str">
            <v>TERMINAL OU CONECTOR DE PRESSÃO - PARA CABO 150MM2 - FORNECIMENTO E INSTALAÇÃO</v>
          </cell>
        </row>
        <row r="8474">
          <cell r="A8474" t="str">
            <v>100834.1.9.SEMINF</v>
          </cell>
          <cell r="B8474" t="str">
            <v>MANTA IMPERMEABILIZANTE A BASE DE ASFALTO - FORNECIMENTO E INSTALAÇÃO</v>
          </cell>
        </row>
        <row r="8475">
          <cell r="A8475" t="str">
            <v>100837.5.9.SEMINF</v>
          </cell>
          <cell r="B8475" t="str">
            <v>TERMINAL METALICO A PRESSÃO P/ 1 CABO DE COBRE DE 25 MM2 COM UM FURO DE FIXAÇÃO - FORNECIMENTO E INSTALAÇÃO</v>
          </cell>
        </row>
        <row r="8476">
          <cell r="A8476" t="str">
            <v>100838.5.9.SEMINF</v>
          </cell>
          <cell r="B8476" t="str">
            <v>JATEAMENTO EM ESTRUTURA METALICA</v>
          </cell>
        </row>
        <row r="8477">
          <cell r="A8477" t="str">
            <v>100839.1.9.SEMINF</v>
          </cell>
          <cell r="B8477" t="str">
            <v>REMOÇÃO DE BANCADA DE MDF</v>
          </cell>
        </row>
        <row r="8478">
          <cell r="A8478" t="str">
            <v>100840.5.9.SEMINF</v>
          </cell>
          <cell r="B8478" t="str">
            <v>TORNEIRA DE PRESSÃO CROMADA DE MESA PARA LAVATORIO</v>
          </cell>
        </row>
        <row r="8479">
          <cell r="A8479" t="str">
            <v>100841.3.9.SEMINF</v>
          </cell>
          <cell r="B8479" t="str">
            <v>DEMOLIÇÃO DE PISO, DE FORMA MECANIZADA COM MARTELETE, SEM REAPROVEITAMENTO</v>
          </cell>
        </row>
        <row r="8480">
          <cell r="A8480" t="str">
            <v>100847.5.9.SEMINF</v>
          </cell>
          <cell r="B8480" t="str">
            <v>RETIRADA DE ESTRUTURA METÁLICA SEM REAPROVEITAMENTO</v>
          </cell>
        </row>
        <row r="8481">
          <cell r="A8481" t="str">
            <v>101014.1.9.SEMINF</v>
          </cell>
          <cell r="B8481" t="str">
            <v>PORTÃO DE FERRO COM VARA 1/2", COM REQUADRO</v>
          </cell>
        </row>
        <row r="8482">
          <cell r="A8482" t="str">
            <v>101015.10.9.SEMINF</v>
          </cell>
          <cell r="B8482" t="str">
            <v>USINA DE MISTURA ASFÁLTICA À QUENTE, TIPO CONTRA FLUXO, PROD 100 A 140 TON/HORA - MATERIAIS NA OPERAÇÃO - ÓLEO DIESEL</v>
          </cell>
        </row>
        <row r="8483">
          <cell r="A8483" t="str">
            <v>101016.10.9.SEMINF</v>
          </cell>
          <cell r="B8483" t="str">
            <v>USINA DE MISTURA ASFÁLTICA À QUENTE, TIPO CONTRA FLUXO, PROD 100 A 140 TON/HORA - CHP DIURNO</v>
          </cell>
        </row>
        <row r="8484">
          <cell r="A8484" t="str">
            <v>101018.8.9.SEMINF</v>
          </cell>
          <cell r="B8484" t="str">
            <v>PORTA DE ABRIR DE UMA FOLHA EM FERRO COM CHAPA DE AÇO GALVANIZADO PLANA 14 GSG</v>
          </cell>
        </row>
        <row r="8485">
          <cell r="A8485" t="str">
            <v>101019.5.9.SEMINF</v>
          </cell>
          <cell r="B8485" t="str">
            <v>PORTÃO DE FERRO EM CHAPA GALVANIZADA PLANA 14 GSG</v>
          </cell>
        </row>
        <row r="8486">
          <cell r="A8486" t="str">
            <v>101089.3.9.SEMINF</v>
          </cell>
          <cell r="B8486" t="str">
            <v>PISO EM GRANITO AMARELO APLICADO EM AMBIENTES INTERNOS. AF_06/2018</v>
          </cell>
        </row>
        <row r="8487">
          <cell r="A8487" t="str">
            <v>101091.3.9.SEMINF</v>
          </cell>
          <cell r="B8487" t="str">
            <v>SOLEIRA EM GRANITO PRETO, LARGURA 15 CM, ESPESSURA 2 CM</v>
          </cell>
        </row>
        <row r="8488">
          <cell r="A8488" t="str">
            <v>101092.3.9.SEMINF</v>
          </cell>
          <cell r="B8488" t="str">
            <v>PEITORIL EM GRANITO PRETO LARGURA 17 CM</v>
          </cell>
        </row>
        <row r="8489">
          <cell r="A8489" t="str">
            <v>101093.3.9.SEMINF</v>
          </cell>
          <cell r="B8489" t="str">
            <v>RODAPÉ EM GRANITO AMARELO ALTURA 10 CM</v>
          </cell>
        </row>
        <row r="8490">
          <cell r="A8490" t="str">
            <v>101280.9.15.SEMINF</v>
          </cell>
          <cell r="B8490" t="str">
            <v>FORNECIMENTO E INSTALAÇÃO DE CAIXA D`AGUA EM POLIETILENO DE 1500 LITROS - SEM ACESSÓRIOS</v>
          </cell>
        </row>
        <row r="8491">
          <cell r="A8491" t="str">
            <v>101282.9.15.SEMINF</v>
          </cell>
          <cell r="B8491" t="str">
            <v>FORNECIMENTO E INSTALAÇÃO DE CAIXA D`AGUA EM POLIETILENO DE 1000 LITROS - SEM ACESSÓRIOS</v>
          </cell>
        </row>
        <row r="8492">
          <cell r="A8492" t="str">
            <v>101284.5.9.SEMINF</v>
          </cell>
          <cell r="B8492" t="str">
            <v>GRELHA EM CHAPA METÁLICA PERFURADA / TAMPA PARA CAIXA DE COLETA DE ÁGUAS PLUVIAIS 20 X20 CM NA PRAÇA DOM PEDRO II</v>
          </cell>
        </row>
        <row r="8493">
          <cell r="A8493" t="str">
            <v>101285.5.9.SEMINF</v>
          </cell>
          <cell r="B8493" t="str">
            <v>FORNECIMENTO E INSTALAÇÃO DE CAIXA DE PASSAGEM METÁLICA 20X20X10 DE EMBUTIR</v>
          </cell>
        </row>
        <row r="8494">
          <cell r="A8494" t="str">
            <v>101290.9.9.SEMINF</v>
          </cell>
          <cell r="B8494" t="str">
            <v>ALVENARIA DE VEDAÇÃO COM BLOCOS CERÂMICOS 9X19X29 (ESPESSURA 19) COM ARGAMASSA DE ASSENTAMENTO PREPARADA EM BETONEIRA</v>
          </cell>
        </row>
        <row r="8495">
          <cell r="A8495" t="str">
            <v>101425.16.9.SEMINF</v>
          </cell>
          <cell r="B8495" t="str">
            <v>FORNECIMENTO E INSTALAÇÃO DE APARELHO DE AR CONDICIONADO TIPO CASSETE 18.000 BTU (SEM TUBULAÇÃO)</v>
          </cell>
        </row>
        <row r="8496">
          <cell r="A8496" t="str">
            <v>101426.16.9.SEMINF</v>
          </cell>
          <cell r="B8496" t="str">
            <v>FORNECIMENTO E INSTALAÇÃO DE APARELHO DE AR CONDICIONADO TIPO CASSETE 24.000 BTU (SEM TUBULAÇÃO)</v>
          </cell>
        </row>
        <row r="8497">
          <cell r="A8497" t="str">
            <v>101427.16.9.SEMINF</v>
          </cell>
          <cell r="B8497" t="str">
            <v>FORNECIMENTO E INSTALAÇÃO DE APARELHO DE AR CONDICIONADO TIPO CASSETE 48.000 BTU (SEM TUBULAÇÃO)</v>
          </cell>
        </row>
        <row r="8498">
          <cell r="A8498" t="str">
            <v>101428.17.9.SEMINF</v>
          </cell>
          <cell r="B8498" t="str">
            <v>FORNECIMENTO E INSTALAÇÃO DE APARELHO DE AR CONDICIONADO TIPO HI WALL 9000 BTU (SEM TUBULAÇÃO)</v>
          </cell>
        </row>
        <row r="8499">
          <cell r="A8499" t="str">
            <v>101429.17.9.SEMINF</v>
          </cell>
          <cell r="B8499" t="str">
            <v>FORNECIMENTO E INSTALAÇÃO DE APARELHO DE AR CONDICIONADO TIPO PISO TETO 24000 BTU (SEM TUBULAÇÃO)</v>
          </cell>
        </row>
        <row r="8500">
          <cell r="A8500" t="str">
            <v>101430.17.9.SEMINF</v>
          </cell>
          <cell r="B8500" t="str">
            <v>FORNECIMENTO E INSTALAÇÃO DE APARELHO DE AR CONDICIONADO TIPO PISO TETO 18000 BTU (SEM TUBULAÇÃO)</v>
          </cell>
        </row>
        <row r="8501">
          <cell r="A8501" t="str">
            <v>101431.17.9.SEMINF</v>
          </cell>
          <cell r="B8501" t="str">
            <v>FORNECIMENTO E INSTALAÇÃO DE APARELHO DE AR CONDICIONADO TIPO PISO TETO 36000 BTU (SEM TUBULAÇÃO)</v>
          </cell>
        </row>
        <row r="8502">
          <cell r="A8502" t="str">
            <v>101432.17.9.SEMINF</v>
          </cell>
          <cell r="B8502" t="str">
            <v>FORNECIMENTO E INSTALAÇÃO DE APARELHO DE AR CONDICIONADO TIPO PISO TETO 48000 BTU (SEM TUBULAÇÃO)</v>
          </cell>
        </row>
        <row r="8503">
          <cell r="A8503" t="str">
            <v>101456.3.9.SEMINF</v>
          </cell>
          <cell r="B8503" t="str">
            <v>ENROCAMENTO DE PEDRA ARRUMADA MANUALMENTE - PEDRA DE MÃO COMERCIAL - FORNECIMENTO E INSTALAÇÃO</v>
          </cell>
        </row>
        <row r="8504">
          <cell r="A8504" t="str">
            <v>101459.3.9.SEMINF</v>
          </cell>
          <cell r="B8504" t="str">
            <v>CONTENÇÃO EM AREIA - CIMENTO ENSACADA COM MISTURA DE AREIA COM 8% DE CIMENTO - CONFECÇÃO E ASSENTAMENTO</v>
          </cell>
        </row>
        <row r="8505">
          <cell r="A8505" t="str">
            <v>101463.2.9.SEMINF</v>
          </cell>
          <cell r="B8505" t="str">
            <v>FORMA DE COMPENSADO RESINADO 10MM - USO GERAL - UTILIZAÇÃO DE 2 VEZES - CONFECÇÃO, INSTALAÇÃO E RETIRADA</v>
          </cell>
        </row>
        <row r="8506">
          <cell r="A8506" t="str">
            <v>101465.2.9.SEMINF</v>
          </cell>
          <cell r="B8506" t="str">
            <v>ANCORAGEM DO REVESTIMENTO COM TELA Q-92</v>
          </cell>
        </row>
        <row r="8507">
          <cell r="A8507" t="str">
            <v>101481.5.9.SEMINF</v>
          </cell>
          <cell r="B8507" t="str">
            <v>ARMAÇAO EM TELA DE ACO SOLDADA NERVURADA Q-283 , DIAMETRO 6 MM, LARGURA = 2,45 X 6,00 M DE COMPRIMENTO, ESPACAMENTO DA MALHA = 10 X 10 CM</v>
          </cell>
        </row>
        <row r="8508">
          <cell r="A8508" t="str">
            <v>101505.5.9.SEMINF</v>
          </cell>
          <cell r="B8508" t="str">
            <v>ARMAÇAO EM TELA DE ACO SOLDADA NERVURADA Q-138 ,(2,20 KG/M2), DIAMETRO DO FIO = 4,2 MM, LARGURA = 2,45 M, ESPACAMENTO DA MALHA = 10  X 10 CM</v>
          </cell>
        </row>
        <row r="8509">
          <cell r="A8509" t="str">
            <v>101506.3.9.SEMINF</v>
          </cell>
          <cell r="B8509" t="str">
            <v>PASTILHA DE CERÂMICA 5X5 PARA ÁREA EXTERNA</v>
          </cell>
        </row>
        <row r="8510">
          <cell r="A8510" t="str">
            <v>101509.1.9.SEMINF</v>
          </cell>
          <cell r="B8510" t="str">
            <v>ISOLAMENTO COM LONA PRETA</v>
          </cell>
        </row>
        <row r="8511">
          <cell r="A8511" t="str">
            <v>101514.5.9.SEMINF</v>
          </cell>
          <cell r="B8511" t="str">
            <v>RECUPERAÇÃO DE TELHA METÁLICA TIPO ESCAMA</v>
          </cell>
        </row>
        <row r="8512">
          <cell r="A8512" t="str">
            <v>102371.14.9.SEMINF</v>
          </cell>
          <cell r="B8512" t="str">
            <v>CARGA E DESCARGA MECANIZADAS DE ENTULHO EM CAMINHAO BASCULANTE 6M3</v>
          </cell>
        </row>
        <row r="8513">
          <cell r="A8513" t="str">
            <v>102372.3.9.SEMINF</v>
          </cell>
          <cell r="B8513" t="str">
            <v>COBOGO CERAMICO (ELEMENTO VAZADO), 9X20X20CM , ASSENTADO COM ARGAMASSA TRAÇO 1:4 DE CIMENTO E AREIA</v>
          </cell>
        </row>
        <row r="8514">
          <cell r="A8514" t="str">
            <v>102375.3.9.SEMINF</v>
          </cell>
          <cell r="B8514" t="str">
            <v>CANALETA MEIA CANA D = 0,40</v>
          </cell>
        </row>
        <row r="8515">
          <cell r="A8515" t="str">
            <v>102381.1.9.SEMINF</v>
          </cell>
          <cell r="B8515" t="str">
            <v>ESTACA RAIZ, DIÂMETRO DE 31 CM, SEM PRESENÇA DE ROCHA ( EXCLUSIVE MOBILIZALÇAO, DESMOBILIZAÇÃO E ARMAÇÃO )</v>
          </cell>
        </row>
        <row r="8516">
          <cell r="A8516" t="str">
            <v>102383.1.9.SEMINF</v>
          </cell>
          <cell r="B8516" t="str">
            <v>FORNECIMENTO E INSTALAÇÃO DE CARPETE DE POLIESTER EM MANTA PARA TRAFEGO COMERICAL PESADO, E= 4 A 5MM</v>
          </cell>
        </row>
        <row r="8517">
          <cell r="A8517" t="str">
            <v>102385.3.9.SEMINF</v>
          </cell>
          <cell r="B8517" t="str">
            <v>DEMOLIÇÃO DE DIVISÓRIA</v>
          </cell>
        </row>
        <row r="8518">
          <cell r="A8518" t="str">
            <v>102386.1.9.SEMINF</v>
          </cell>
          <cell r="B8518" t="str">
            <v>LIMPEZA E DESOBSTRUÇÃO DE CALHAS E TUBULAÇÕES PLUVIAIS</v>
          </cell>
        </row>
        <row r="8519">
          <cell r="A8519" t="str">
            <v>102387.3.9.SEMINF</v>
          </cell>
          <cell r="B8519" t="str">
            <v>DEMOLIÇÃO DE ESTRUTURA DE MADEIRA</v>
          </cell>
        </row>
        <row r="8520">
          <cell r="A8520" t="str">
            <v>102397.1.9.SEMINF</v>
          </cell>
          <cell r="B8520" t="str">
            <v>LIMPEZA DE TELHAS</v>
          </cell>
        </row>
        <row r="8521">
          <cell r="A8521" t="str">
            <v>102418.16.9.SEMINF</v>
          </cell>
          <cell r="B8521" t="str">
            <v>DISPOSITIVO DE PROTEÇÃO CONTRA SURTO - 175V - 40KA</v>
          </cell>
        </row>
        <row r="8522">
          <cell r="A8522" t="str">
            <v>102419.16.9.SEMINF</v>
          </cell>
          <cell r="B8522" t="str">
            <v>DISPOSITIVO DE PROTEÇÃO CONTRA SURTO - 175V - 80KA</v>
          </cell>
        </row>
        <row r="8523">
          <cell r="A8523" t="str">
            <v>102420.16.9.SEMINF</v>
          </cell>
          <cell r="B8523" t="str">
            <v>INSTALAÇÃO DE CORRENTE EM AÇO PARA ESTAÇÃO BONDE (PARQUE DOS BILHARES)</v>
          </cell>
        </row>
        <row r="8524">
          <cell r="A8524" t="str">
            <v>102448.11.9.SEMINF</v>
          </cell>
          <cell r="B8524" t="str">
            <v>FORNECIMENTO E INSTALAÇÃO DE EQUIPAMENTO DE GINÁSTICA AO AR LIVRE EM BASE DE CONCRETO ARMADO TIPO MÁQUINA DE REMO</v>
          </cell>
        </row>
        <row r="8525">
          <cell r="A8525" t="str">
            <v>102451.3.9.SEMINF</v>
          </cell>
          <cell r="B8525" t="str">
            <v>FORNECIMENTO E INSTALAÇÃO DE PISO TÁTIL - ALERTA OU DIRECIONAL - ARGAMASSADO</v>
          </cell>
        </row>
        <row r="8526">
          <cell r="A8526" t="str">
            <v>102452.15.9.SEMINF</v>
          </cell>
          <cell r="B8526" t="str">
            <v>BUCHA DE REDUÇÃO DE PVC SOLD. ÁGUA FRIA 60X25MM - FORNECIMENTO E INSTALAÇÃO</v>
          </cell>
        </row>
        <row r="8527">
          <cell r="A8527" t="str">
            <v>102468.16.9.SEMINF</v>
          </cell>
          <cell r="B8527" t="str">
            <v>CAIXA DE PROTECAO PARA MEDIDOR TRIFASICO, FORNECIMENTO E INSTALACAO</v>
          </cell>
        </row>
        <row r="8528">
          <cell r="A8528" t="str">
            <v>102478.16.9.SEMINF</v>
          </cell>
          <cell r="B8528" t="str">
            <v>ESCORAMENTO COM PERFIS METÁLICOS "I" 152 MM X 10,8KG/M A CADA METRO E CHAPAS DE AÇO - ESTRONCAS A CADA 2M NÃO INCLUÍDAS - PROFUNDIDADE DE ATÉ 10 M - AÇO COM UTILIZAÇÃO  DE 20 VEZES - FORNECIMENTO, INSTALAÇÃO E RETIRADA</v>
          </cell>
        </row>
        <row r="8529">
          <cell r="A8529" t="str">
            <v>102479.16.9.SEMINF</v>
          </cell>
          <cell r="B8529" t="str">
            <v>ESTRONCAS EM PERFIL METÁLICO "I" 152 MM X 10,8KG/M - UTILIZAÇÃO DE 20 VEZES</v>
          </cell>
        </row>
        <row r="8530">
          <cell r="A8530" t="str">
            <v>102480.3.9.SEMINF</v>
          </cell>
          <cell r="B8530" t="str">
            <v>POCO DE VISITA PARA DRENAGEM PLUVIAL, EM CONCRETO ESTRUTURAL, DIMENSOES INTERNAS DE 2 MX 2 MX 4,2 M (LARG X COMP X ALT),  EXCLUSOS TAMPAO E CHAMINE.</v>
          </cell>
        </row>
        <row r="8531">
          <cell r="A8531" t="str">
            <v>102481.3.9.SEMINF</v>
          </cell>
          <cell r="B8531" t="str">
            <v>POÇO DE VISITA PARA DRENAGEM PLUVIAL, EM CONCRETO ESTRUTURAL, DIMENSÕES INTERNAS  DE 3MX2MX0,6M (LARGXCOMPXALT), EXCLUSOS TAMPÃO E CHAMINÉ.</v>
          </cell>
        </row>
        <row r="8532">
          <cell r="A8532" t="str">
            <v>102482.3.9.SEMINF</v>
          </cell>
          <cell r="B8532" t="str">
            <v>POCO DE VISITA PARA DRENAGEM PLUVIAL, EM CONCRETO ESTRUTURAL, DIMENSOES INTERNAS DE 2 MX 2 MX 1,5 M (LARG X COMP X ALT),  EXCLUSOS TAMPAO E CHAMINE.</v>
          </cell>
        </row>
        <row r="8533">
          <cell r="A8533" t="str">
            <v>102483.3.9.SEMINF</v>
          </cell>
          <cell r="B8533" t="str">
            <v>POÇO DE VISITA PARA DRENAGEM PLUVIAL, EM CONCRETO ESTRUTURAL, DIMENSÕES INTERNAS  DE 3MX2MX1,5M (LARGXCOMPXALT), EXCLUSOS TAMPÃO E CHAMINÉ.</v>
          </cell>
        </row>
        <row r="8534">
          <cell r="A8534" t="str">
            <v>102484.3.9.SEMINF</v>
          </cell>
          <cell r="B8534" t="str">
            <v>POCO DE VISITA PARA DRENAGEM PLUVIAL, EM CONCRETO ESTRUTURAL, DIMENSOES INTERNAS DE 2 MX 2 MX 0,9 M (LARG X COMP X ALT),  EXCLUSOS TAMPAO E CHAMINE.</v>
          </cell>
        </row>
        <row r="8535">
          <cell r="A8535" t="str">
            <v>102485.9.9.SEMINF</v>
          </cell>
          <cell r="B8535" t="str">
            <v>ACABAMENTO SUPERFICIAL  DE CONCRETO COM LIXAMENTO E POLIMENTO</v>
          </cell>
        </row>
        <row r="8536">
          <cell r="A8536" t="str">
            <v>102490.1.9.SEMINF</v>
          </cell>
          <cell r="B8536" t="str">
            <v>LIXADEIRA ELETRICA ANGULAR PARA CONCRETO, POTENCIA 1.400 W, PRATO DIAMANTADO DE 5 - MATERIAIS NA OPERAÇÃO</v>
          </cell>
        </row>
        <row r="8537">
          <cell r="A8537" t="str">
            <v>102493.1.9.SEMINF</v>
          </cell>
          <cell r="B8537" t="str">
            <v>LIXADEIRA ELETRICA ANGULAR PARA CONCRETO, POTENCIA 1.400 W, PRATO DIAMANTADO DE 5 - CHP DIURNO</v>
          </cell>
        </row>
        <row r="8538">
          <cell r="A8538" t="str">
            <v>102494.9.9.SEMINF</v>
          </cell>
          <cell r="B8538" t="str">
            <v>LIXAMENTO MECANICO DE SUPERFICIES DE CONCRETO</v>
          </cell>
        </row>
        <row r="8539">
          <cell r="A8539" t="str">
            <v>102713.3.9.SEMINF</v>
          </cell>
          <cell r="B8539" t="str">
            <v>PREPARO DE FUNDO DE VALA COM LARGURA MENOR QUE 1,5M, EM LOCAL COM NÍVEL BAIXO DE INTERFERENCIA</v>
          </cell>
        </row>
        <row r="8540">
          <cell r="A8540" t="str">
            <v>102715.6.9.SEMINF</v>
          </cell>
          <cell r="B8540" t="str">
            <v>RECOLOCACAO DE RIPAS EM MADEIRAMENTO DE TELHADO, CONSIDERANDO REAPROVEITAMENTO DE MATERIAL</v>
          </cell>
        </row>
        <row r="8541">
          <cell r="A8541" t="str">
            <v>102716.1.9.SEMINF</v>
          </cell>
          <cell r="B8541" t="str">
            <v>TRANSPORTE DE ENTULHO COM CAMINHAO BASCULANTE 6 M3, RODOVIA PAVIMENTADA, DMT 0,5 A 1,0 KM</v>
          </cell>
        </row>
        <row r="8542">
          <cell r="A8542" t="str">
            <v>102986.5.9.SEMINF</v>
          </cell>
          <cell r="B8542" t="str">
            <v>ARAME GALVANIZADO 12 BWG</v>
          </cell>
        </row>
        <row r="8543">
          <cell r="A8543" t="str">
            <v>103013.9.9.SEMINF</v>
          </cell>
          <cell r="B8543" t="str">
            <v>PINTURA EPOXI, DUAS DEMAOS</v>
          </cell>
        </row>
        <row r="8544">
          <cell r="A8544" t="str">
            <v>103017.1.9.SEMINF</v>
          </cell>
          <cell r="B8544" t="str">
            <v>Escavação e carga de material de jazida com escavadeira hidráulica de 1,20 a 1,50 m³</v>
          </cell>
        </row>
        <row r="8545">
          <cell r="A8545" t="str">
            <v>103029.1.9.SEMINF</v>
          </cell>
          <cell r="B8545" t="str">
            <v>ESCAVAÇÃO MANUAL EM MATERIAL DE 1A CATEGORIA NA PROFUNDIDADE DE 3 A 4 M</v>
          </cell>
        </row>
        <row r="8546">
          <cell r="A8546" t="str">
            <v>103045.6.9.SEMINF</v>
          </cell>
          <cell r="B8546" t="str">
            <v>PAINEL DE MADEIRA TIPO CUMARU / IPÊ COM FRISOS DE 20 CM</v>
          </cell>
        </row>
        <row r="8547">
          <cell r="A8547" t="str">
            <v>103070.5.9.SEMINF</v>
          </cell>
          <cell r="B8547" t="str">
            <v>GRADIL PARA PROTEÇAO DE ARCONDICIONADO NO SINE</v>
          </cell>
        </row>
        <row r="8548">
          <cell r="A8548" t="str">
            <v>103071.5.9.SEMINF</v>
          </cell>
          <cell r="B8548" t="str">
            <v>COBERTURA DE GRADIL PARA PROTEÇAO DE ARCONDICIONADO NO SINE</v>
          </cell>
        </row>
        <row r="8549">
          <cell r="A8549" t="str">
            <v>103165.3.9.SEMINF</v>
          </cell>
          <cell r="B8549" t="str">
            <v>TAMPA DE CONCRETO ARMADO 1,00 X 1,00 X 1,00</v>
          </cell>
        </row>
        <row r="8550">
          <cell r="A8550" t="str">
            <v>103166.1.9.SEMINF</v>
          </cell>
          <cell r="B8550" t="str">
            <v>CARGA, MANOBRA E DESCARGA DE TAMPAS DE CONCRETO EM CAMINHÃO</v>
          </cell>
        </row>
        <row r="8551">
          <cell r="A8551" t="str">
            <v>103171.16.9.SEMINF</v>
          </cell>
          <cell r="B8551" t="str">
            <v>REMOÇÃO DE QUADRO ELÉTRICO DE 1,20 X 0,60</v>
          </cell>
        </row>
        <row r="8552">
          <cell r="A8552" t="str">
            <v>103172.16.9.SEMINF</v>
          </cell>
          <cell r="B8552" t="str">
            <v>REMOÇÃO DE QUADRO ELÉTRICO DE 0,80 X 0,40</v>
          </cell>
        </row>
        <row r="8553">
          <cell r="A8553" t="str">
            <v>103173.16.9.SEMINF</v>
          </cell>
          <cell r="B8553" t="str">
            <v>REMOÇÃO DE QUADRO ELÉTRICO DE 0,30 X 0,30</v>
          </cell>
        </row>
        <row r="8554">
          <cell r="A8554" t="str">
            <v>103174.16.9.SEMINF</v>
          </cell>
          <cell r="B8554" t="str">
            <v>QUEBRA EM ALVENARIA PARA INSTALAÇÃO DE QUADRO DE DISTRIBUIÇÃO GRANDE ( 80 X 6 0 CM)</v>
          </cell>
        </row>
        <row r="8555">
          <cell r="A8555" t="str">
            <v>103175.16.9.SEMINF</v>
          </cell>
          <cell r="B8555" t="str">
            <v>REMOÇÃO DE ELETRODUTO, DE FORMA MANUAL, SEM REAPROVEITAMENTO</v>
          </cell>
        </row>
        <row r="8556">
          <cell r="A8556" t="str">
            <v>103176.16.9.SEMINF</v>
          </cell>
          <cell r="B8556" t="str">
            <v>CAIXA DE PASSAGEM ELÉTRICA DE SOBREPOR, EM TERMOPLASTICO / PVC, COM TAMPA APARAFUSADA, DIMENSÕES, 150 X 150 X *100*MM</v>
          </cell>
        </row>
        <row r="8557">
          <cell r="A8557" t="str">
            <v>103180.15.9.SEMINF</v>
          </cell>
          <cell r="B8557" t="str">
            <v>RASGO EM ALVENARIA PARA RAMAIS/ DISTRIBUIÇÃO COM DIÂMETROS MAIORES QUE  75 MM.</v>
          </cell>
        </row>
        <row r="8558">
          <cell r="A8558" t="str">
            <v>103182.15.9.SEMINF</v>
          </cell>
          <cell r="B8558" t="str">
            <v>CHUMBAMENTO LINEAR EM ALVENARIA PARA RAMAIS/DISTRIBUIÇÃO COM DIÂMETROS MAIORES QUE 75 MM.</v>
          </cell>
        </row>
        <row r="8559">
          <cell r="A8559" t="str">
            <v>103183.15.9.SEMINF</v>
          </cell>
          <cell r="B8559" t="str">
            <v>REMOÇÃO DE TUBULAÇÕES (TUBOS E CONEXÕES) DE ESGOTO, DE FORMA MANUAL, SEM REAPROVEITAMENTO.</v>
          </cell>
        </row>
        <row r="8560">
          <cell r="A8560" t="str">
            <v>103184.17.9.SEMINF</v>
          </cell>
          <cell r="B8560" t="str">
            <v>RETIRADA DE CAIXA DÁGUA DE 3000 LITROS</v>
          </cell>
        </row>
        <row r="8561">
          <cell r="A8561" t="str">
            <v>103205.6.9.SEMINF</v>
          </cell>
          <cell r="B8561" t="str">
            <v>RETIRADA DE BRINQUEDO - CASINHA DE MADEIRA</v>
          </cell>
        </row>
        <row r="8562">
          <cell r="A8562" t="str">
            <v>103206.6.9.SEMINF</v>
          </cell>
          <cell r="B8562" t="str">
            <v>RETIRADA DE BRINQUEDO - BALANÇO TRIPLO</v>
          </cell>
        </row>
        <row r="8563">
          <cell r="A8563" t="str">
            <v>103208.9.9.SEMINF</v>
          </cell>
          <cell r="B8563" t="str">
            <v>PINTURA COM TINTA ESMALTE EM PAREDES, 1 DEMÃO</v>
          </cell>
        </row>
        <row r="8564">
          <cell r="A8564" t="str">
            <v>103209.3.9.SEMINF</v>
          </cell>
          <cell r="B8564" t="str">
            <v>DEMOLIÇÃO DE REVESTIMENTO EM MADEIRA</v>
          </cell>
        </row>
        <row r="8565">
          <cell r="A8565" t="str">
            <v>103210.9.9.SEMINF</v>
          </cell>
          <cell r="B8565" t="str">
            <v>DEMOLIÇÃO DE FORRO DE RIPAS MADEIRA</v>
          </cell>
        </row>
        <row r="8566">
          <cell r="A8566" t="str">
            <v>103211.6.9.SEMINF</v>
          </cell>
          <cell r="B8566" t="str">
            <v>REVESTIMENTO COM LAMBRI DE MADEIRA CUMARU/IPE OU EQUIVALENTE DA REGIÃO, DIM. 10X1CM, ENCAIXE MACHO/FEMEA COM FRISO, INCLUSO TRAVESSAS DE 5X1,5CM</v>
          </cell>
        </row>
        <row r="8567">
          <cell r="A8567" t="str">
            <v>103216.11.9.SEMINF</v>
          </cell>
          <cell r="B8567" t="str">
            <v>FORNECIMENTO E INSTALAÇÃO DE EQUIPAMENTO DE GINÁSTICA AO AR LIVRE EM BASE DE CONCRETO ARMADO TIPO SURF DUPLO</v>
          </cell>
        </row>
        <row r="8568">
          <cell r="A8568" t="str">
            <v>103217.5.9.SEMINF</v>
          </cell>
          <cell r="B8568" t="str">
            <v>CORRIMÃO DUPLO, DIÂMETRO EXTERNO = 1 1/2", EM AÇO GALVANIZADO PARA O PARQUE DOS BILHARES</v>
          </cell>
        </row>
        <row r="8569">
          <cell r="A8569" t="str">
            <v>103218.5.9.SEMINF</v>
          </cell>
          <cell r="B8569" t="str">
            <v>GUARDA-CORPO DE AÇO GALVANIZADO DE 1,10M, MONTANTES TUBULARES DE2", TRAVESSA SUPERIOR DE 2", GRADIL FORMADO POR TUBOS HORIZONTAIS DE 1 1/2", FIXADO COM CHUMBADOR MECÂNICO CONFORME PROJETO DO PARQUE DOS BILHARES</v>
          </cell>
        </row>
        <row r="8570">
          <cell r="A8570" t="str">
            <v>103235.9.9.SEMINF</v>
          </cell>
          <cell r="B8570" t="str">
            <v>LIMPEZA DE PISO, PAREDES E TETO</v>
          </cell>
        </row>
        <row r="8571">
          <cell r="A8571" t="str">
            <v>103257.16.9.SEMINF</v>
          </cell>
          <cell r="B8571" t="str">
            <v>REMOÇÃO DE TC FORMA MANUAL SEM REAPROVEITAMENTO</v>
          </cell>
        </row>
        <row r="8572">
          <cell r="A8572" t="str">
            <v>103270.5.9.SEMINF</v>
          </cell>
          <cell r="B8572" t="str">
            <v>COLOCAÇAO DE TELA DE ARAME GALVANIZADO, COM MALHA QUADRADA DE 5 X 5 CM, FIO 14 BWG PARA ALAMBRADO</v>
          </cell>
        </row>
        <row r="8573">
          <cell r="A8573" t="str">
            <v>103271.1.9.SEMINF</v>
          </cell>
          <cell r="B8573" t="str">
            <v>LANÇAMENTO DE LAJE COM UTILIZAÇÃO DE GUINDAUTO</v>
          </cell>
        </row>
        <row r="8574">
          <cell r="A8574" t="str">
            <v>99969.3.9.SEMINF</v>
          </cell>
          <cell r="B8574" t="str">
            <v>CONCRETAGEM, FCK = 50 MPA, COM USO DE BOMBA - LANÇAMENTO, ADESAMENTO E ACABAMENTO</v>
          </cell>
        </row>
        <row r="8575">
          <cell r="A8575" t="str">
            <v>103365.3.9.SEMINF</v>
          </cell>
          <cell r="B8575" t="str">
            <v>PISO KORODUR - INCLUSO EXECUÇÃO</v>
          </cell>
        </row>
        <row r="8576">
          <cell r="A8576" t="str">
            <v>103367.3.9.SEMINF</v>
          </cell>
          <cell r="B8576" t="str">
            <v>ATERRO MANUAL DE VALAS COM SOLO ARENOSO E COMPACTAÇÃO MECANIZADA. AF_05/2016</v>
          </cell>
        </row>
        <row r="8577">
          <cell r="A8577" t="str">
            <v>103372.3.9SEMINF</v>
          </cell>
          <cell r="B8577" t="str">
            <v>DEMOLIÇÃO PARCIAL DE PAVIMENTO ASFÁLTICO, COM ESCAVADEIRA HIDRÁULICA SOBRE ESTEIRAS, SEM REAPROVEITAMENTO</v>
          </cell>
        </row>
        <row r="8578">
          <cell r="A8578" t="str">
            <v>103373.2.9.SEMINF</v>
          </cell>
          <cell r="B8578" t="str">
            <v>MARCAÇÃO DE VALA (BURACO) COM CAL</v>
          </cell>
        </row>
        <row r="8579">
          <cell r="A8579" t="str">
            <v>103377.16.9.SEMINF</v>
          </cell>
          <cell r="B8579" t="str">
            <v>FORNECIMENTO E INSTALAÇÃO DE PATCH CORD, CATEGORIA 6, EXTENSÃO DE 2,50 M</v>
          </cell>
        </row>
        <row r="8580">
          <cell r="A8580" t="str">
            <v>103378.16.9.SEMINF</v>
          </cell>
          <cell r="B8580" t="str">
            <v>FORNECIMENTO E INSTALAÇÃO DE PATCH CORD, CATEGORIA 6, EXTENSÃO DE 1,50M</v>
          </cell>
        </row>
        <row r="8581">
          <cell r="A8581" t="str">
            <v>103382.3.9.SEMINF</v>
          </cell>
          <cell r="B8581" t="str">
            <v>PISO TATIL ALERTA OU DIRECIONAL EM PLACA DE CONCRETO 40 X 40 X 2,5</v>
          </cell>
        </row>
        <row r="8582">
          <cell r="A8582" t="str">
            <v>103383.9.1.SEMINF</v>
          </cell>
          <cell r="B8582" t="str">
            <v>ESTRUTURA METÁLICA EM AÇO PERFIL U 102X9,3</v>
          </cell>
        </row>
        <row r="8583">
          <cell r="A8583" t="str">
            <v>103384.9.1.SEMINF</v>
          </cell>
          <cell r="B8583" t="str">
            <v>PISO EM CHAPA XADREZ E= 1/4"</v>
          </cell>
        </row>
        <row r="8584">
          <cell r="A8584" t="str">
            <v>103385.9.1.SEMINF</v>
          </cell>
          <cell r="B8584" t="str">
            <v>GUARDA-CORPO DE AÇO GALVANIZADO DE 1,20M DE ALTURA, MONTANTES TUBULARES DE 2" ESPAÇADOS DE 1,00M, TRAVESSA SUPERIOR DE 2", GRADIL FORMADO POR TUBOS HORIZONTAIS DE 1", FIXADOS COM CHUMBADOR MECÂNICO</v>
          </cell>
        </row>
        <row r="8585">
          <cell r="A8585" t="str">
            <v>103388.3.9.SEMINF</v>
          </cell>
          <cell r="B8585" t="str">
            <v>ASSENTAMENTO DE GUIA (MEIO-FIO), CONFECCIONADA EM CONCRETO PRÉ-FABRICADO, DIMENSÕES 100X15X12X10CM (COMPRIMENTO X BASE INFERIOR X BASE SUPERIOR X ALTURA)</v>
          </cell>
        </row>
        <row r="8586">
          <cell r="A8586" t="str">
            <v>103389.5.9.SEMINF</v>
          </cell>
          <cell r="B8586" t="str">
            <v>TRANSPORTE COM CAMINHAO BASCULANTE 10 M3 DE MASSA ASFALTICA PARA PAVIMENTAÇAO URBANA</v>
          </cell>
        </row>
        <row r="8587">
          <cell r="A8587" t="str">
            <v>103393.1.9.SEMINF</v>
          </cell>
          <cell r="B8587" t="str">
            <v>FORNECIMENTO E COLOCAÇÃO DE CAIXA DÁGUA DE FIBRA DE VIDRO DE 10.000L</v>
          </cell>
        </row>
        <row r="8588">
          <cell r="A8588" t="str">
            <v>103394.15.9.SEMINF</v>
          </cell>
          <cell r="B8588" t="str">
            <v>JOELHO PVC COM ROSCA 32MM X 3/4"</v>
          </cell>
        </row>
        <row r="8589">
          <cell r="A8589" t="str">
            <v>103417.16.9.SEMINF</v>
          </cell>
          <cell r="B8589" t="str">
            <v>CAIXA DE PASSAGEM INSTALADA EM PISO PVC - FORNECIMENTO E INSTALAÇÃO</v>
          </cell>
        </row>
        <row r="8590">
          <cell r="A8590" t="str">
            <v>103418.16.9.SEMINF</v>
          </cell>
          <cell r="B8590" t="str">
            <v>SUPORTE-GUIA H=200MM PARA FIXAÇÃO DO CABO DE COBRE NÚ</v>
          </cell>
        </row>
        <row r="8591">
          <cell r="A8591" t="str">
            <v>103421.1.9.SEMINF</v>
          </cell>
          <cell r="B8591" t="str">
            <v>PINTURA DE SIMBOLOS E LETRAS COM TINTA ESMALTE</v>
          </cell>
        </row>
        <row r="8592">
          <cell r="A8592" t="str">
            <v>103445.3.9.SEMINF</v>
          </cell>
          <cell r="B8592" t="str">
            <v>BANCADA DE GRANITO CINZA POLIDO, DE 0,50 X 3,90M, PARA LAVATÓRIO - FORNECIMENTO E INSTALAÇÃO. AF_01/2020</v>
          </cell>
        </row>
        <row r="8593">
          <cell r="A8593" t="str">
            <v>103462.16.9.SEMINF</v>
          </cell>
          <cell r="B8593" t="str">
            <v>PERFILADO 38X38 MM CHAPA 22 PARA PASSAGEM DE CABOS</v>
          </cell>
        </row>
        <row r="8594">
          <cell r="A8594" t="str">
            <v>103464.15.9.SEMINF</v>
          </cell>
          <cell r="B8594" t="str">
            <v>TUBO EM COBRE FLEXÍVEL, DN 3/4", COM ISOLAMENTO, PARA CONDICIONADOR DE AR</v>
          </cell>
        </row>
        <row r="8595">
          <cell r="A8595" t="str">
            <v>103519.3.9.SEMINF</v>
          </cell>
          <cell r="B8595" t="str">
            <v>DEMOLIÇÃO PARCIAL DE PAVIMENTO ASFÁLTICO, COM RETROESCAVADEIRA SOBRE RODAS COM CARREGADEIRA, SEM REAPROVEITAMENTO</v>
          </cell>
        </row>
        <row r="8596">
          <cell r="A8596" t="str">
            <v>103530.3.9.SEMINF</v>
          </cell>
          <cell r="B8596" t="str">
            <v>USINAGEM DE CONCRETO ASFÁLTICO  PARA CAMADA DE ROLAMENTO, PADRÃO DNIT FAIXA C, EM USINA DE ASFALTO CONTÍNUA DE 100 A 140 TON/H.- EXCLUSIVE CAP 50/70,</v>
          </cell>
        </row>
        <row r="8597">
          <cell r="A8597" t="str">
            <v>103531.3.9.SEMINF</v>
          </cell>
          <cell r="B8597" t="str">
            <v>RECOMPOSIÇÃO DE REVESTIMENTO EM CONCRETO ASFÁLTICO (USINAGEM PRÓPRIA, EXCLUSIVE CAP), PARA O FECHAMENTO DE VALAS, EXCLUSIVE DEMOLIÇÃO</v>
          </cell>
        </row>
        <row r="8598">
          <cell r="A8598" t="str">
            <v>103557.5.9.SEMINF</v>
          </cell>
          <cell r="B8598" t="str">
            <v>FERROLHO COM FECHO CHATO E CADEADO - FORNECIMENTO E INSTALAÇÃO</v>
          </cell>
        </row>
        <row r="8599">
          <cell r="A8599" t="str">
            <v>103598.3.9.SEMINF</v>
          </cell>
          <cell r="B8599" t="str">
            <v>EXECUÇÃO DE PAVIMENTO COM APLICAÇÃO DE CONCRETO ASFÁLTICO, CAMADA DE ROLAMENTO - EXCLUSIVE CARGA E TRANSPORTE E CAP 50/70. AF_11/2019</v>
          </cell>
        </row>
        <row r="8600">
          <cell r="A8600" t="str">
            <v>103628.16.9.SEMINF</v>
          </cell>
          <cell r="B8600" t="str">
            <v>VÁLVULA DE PÉ COM CRIVO ø 11/4 - FORNECIMENTO E INSTALAÇÃO</v>
          </cell>
        </row>
        <row r="8601">
          <cell r="A8601" t="str">
            <v>103629.16.9.SEMINF</v>
          </cell>
          <cell r="B8601" t="str">
            <v>VÁLVULA DE RETENÇÃO DE BRONZE, PÉ COM CRIVOS, EXTREMIDADE COM ROSCA, DE 3 - FORNECIMENTO E INSTALAÇÃO</v>
          </cell>
        </row>
        <row r="8602">
          <cell r="A8602" t="str">
            <v>103631.1.9.SEMINF</v>
          </cell>
          <cell r="B8602" t="str">
            <v>REGISTRO DE RECALQUE NO PASSEIO ø 65 MM (2 1/2)</v>
          </cell>
        </row>
        <row r="8603">
          <cell r="A8603" t="str">
            <v>103638.15.9.SEMINF</v>
          </cell>
          <cell r="B8603" t="str">
            <v>LAVATÓRIO DE CANTO EM LOUÇA, INCLUSO SIFÃO EM PVC, VÁLVULA E ENGATE FLEXÍVEL 30CM EM PLÁSTICO - FORNECIMENTO E INSTALAÇÃO</v>
          </cell>
        </row>
        <row r="8604">
          <cell r="A8604" t="str">
            <v>103639.8.9.SEMINF</v>
          </cell>
          <cell r="B8604" t="str">
            <v>JANELA DE ALUMÍNIO TIPO BASCULANTE COM VIDRO, BATENTE E ACABAMENTO, EXCLUSIVE GUARNIÇÕES E ALIZAR - FORNECIMENTO E INSTALAÇÃO</v>
          </cell>
        </row>
        <row r="8605">
          <cell r="A8605" t="str">
            <v>103640.3.9.SEMINF</v>
          </cell>
          <cell r="B8605" t="str">
            <v>CALHA EM CONCRETO SIMPLES, EM MEIA CANA, DIÂMETRO DE 200 MM</v>
          </cell>
        </row>
        <row r="8606">
          <cell r="A8606" t="str">
            <v>103666.5.9.SEMINF</v>
          </cell>
          <cell r="B8606" t="str">
            <v>PILAR TRELIÇADO EM PERFIL U E CANTONEIRA H = 3,30M - FORNECIMENTO E INSTALAÇÃO</v>
          </cell>
        </row>
        <row r="8607">
          <cell r="A8607" t="str">
            <v>103677.5.9.SEMINF</v>
          </cell>
          <cell r="B8607" t="str">
            <v>GUARDA- CORPO DE AÇO GALVANIZADO DE 1,10 M, MONTANTES TUBULARES DE 1.1/4" ESPAÇADOS DE 1,20M , TRAVESSA SUPERIOR DE 2", GRADIL FORMADO POR TUBOS HORIZONTAIS DE 1" , FIXADO COM CHUMBADOR MECÂNICO</v>
          </cell>
        </row>
        <row r="8608">
          <cell r="A8608" t="str">
            <v>103678.5.9.SEMINF</v>
          </cell>
          <cell r="B8608" t="str">
            <v>CORRIMÃO SIMPLES, DIÂMETRO EXTERNO = 2  , EM AÇO GALVANIZADO</v>
          </cell>
        </row>
        <row r="8609">
          <cell r="A8609" t="str">
            <v>103680.5.9.SEMINF</v>
          </cell>
          <cell r="B8609" t="str">
            <v>GUARDA- CORPO DE AÇO GALVANIZADO DE 0,92 M, MONTANTES TUBULARES DE 1.1/4 ESPAÇADOS DE 1,20M , TRAVESSA SUPERIOR DE 2, GRADIL FORMADO POR TUBOS HORIZONTAIS DE 1 , FIXADO COM CHUMBADOR MECÂNICO</v>
          </cell>
        </row>
        <row r="8610">
          <cell r="A8610" t="str">
            <v>103688.16.9.SEMINF</v>
          </cell>
          <cell r="B8610" t="str">
            <v>RETIRADA DE POSTE DE CONCRETO</v>
          </cell>
        </row>
        <row r="8611">
          <cell r="A8611" t="str">
            <v>103689.15.9.SEMINF</v>
          </cell>
          <cell r="B8611" t="str">
            <v>FORNECIMENTO E INSTALAÇÃO DE TUBO ESPONJOSO 3/4" PARA AR-CONDICIONADO SPLIT</v>
          </cell>
        </row>
        <row r="8612">
          <cell r="A8612" t="str">
            <v>103708.9.3.SEMINF</v>
          </cell>
          <cell r="B8612" t="str">
            <v>CONCRETAGEM DE VIGAS E LAJES, FCK=25MPA, PARA LAJES MACIÇAS OU NERVURADAS COM USO DE BOMBA  EM EDIFICAÇÃO COM ÁREA MÉDIA DE LAJES MENOR OU IGUAL A 20M2 - LANÇAMENTO, ADENSAMENTO E ACABAMENTO</v>
          </cell>
        </row>
        <row r="8613">
          <cell r="A8613" t="str">
            <v>103710.9.16.SEMINF</v>
          </cell>
          <cell r="B8613" t="str">
            <v>TERMINAL OU CONECTOR DE PRESSÃO - PARA CABO 185MM2- FORNECIMENTO E INSTALAÇÃO</v>
          </cell>
        </row>
        <row r="8614">
          <cell r="A8614" t="str">
            <v>103715.16.9.SEMINF</v>
          </cell>
          <cell r="B8614" t="str">
            <v>TRANSFORMADOR A ÓLEO 1000KVA</v>
          </cell>
        </row>
        <row r="8615">
          <cell r="A8615" t="str">
            <v>103729.6.9.SEMINF</v>
          </cell>
          <cell r="B8615" t="str">
            <v>PORTA DE MADEIRA DE CORRER COM FECHADURA - 0,70 X 2,10</v>
          </cell>
        </row>
        <row r="8616">
          <cell r="A8616" t="str">
            <v>103731.6.9.SEMINF</v>
          </cell>
          <cell r="B8616" t="str">
            <v>PORTA DE MADEIRA DE CORRER COM FECHADURA - 0,80 X 2,10</v>
          </cell>
        </row>
        <row r="8617">
          <cell r="A8617" t="str">
            <v>103737.8.9.SEMINF</v>
          </cell>
          <cell r="B8617" t="str">
            <v>PORTA DE ABRIR COM MOLA HIDRÁULICA, EM VIDRO TEMPERADO, 2 FOLHAS DE 85X210 CM, ESPESSURA DE 10MM, INCLUSIVE ACESSÓRIOS, PUXADOR E PERFIL DE ALUMINIO PINTADO NA COR BRANCA E BANDEIRA DE 0,60 X 1,70</v>
          </cell>
        </row>
        <row r="8618">
          <cell r="A8618" t="str">
            <v>103738.8.9.SEMINF</v>
          </cell>
          <cell r="B8618" t="str">
            <v>PORTA DE ABRIR 4 FOLHAS COM MOLA HIDRÁULICA, EM VIDRO TEMPERADO, 2 FOLHAS DE ABRIR 75X250 CM E DUAS FOLHAS FIXAS DE 75X250 CM ESPESSURA DE 10MM, INCLUSIVE ACESSÓRIOS, PUXADOR E PERFIL DE ALUMINIO PINTADO NA COR BRANCA E BANDEIRA DE 300X60 CM</v>
          </cell>
        </row>
        <row r="8619">
          <cell r="A8619" t="str">
            <v>103739.8.9.SEMINF</v>
          </cell>
          <cell r="B8619" t="str">
            <v>PORTA DE ABRIR COM MOLA HIDRÁULICA, EM VIDRO TEMPERADO, 1 FOLHA DE ABRIR 100X210 CM ESPESSURA DE 10MM, INCLUSIVE ACESSÓRIOS, PUXADOR E PERFIL DE ALUMINIO PINTADO NA COR BRANCA</v>
          </cell>
        </row>
        <row r="8620">
          <cell r="A8620" t="str">
            <v>103740.8.9.SEMINF</v>
          </cell>
          <cell r="B8620" t="str">
            <v>PORTA DE ABRIR COM MOLA HIDRÁULICA, EM VIDRO TEMPERADO, 2 FOLHAS DE ABRIR 70X210 CM ESPESSURA DE 10MM, INCLUSIVE ACESSÓRIOS, PUXADOR E PERFIL DE ALUMINIO PINTADO NA COR BRANCA</v>
          </cell>
        </row>
        <row r="8621">
          <cell r="A8621" t="str">
            <v>103741.8.9.SEMINF</v>
          </cell>
          <cell r="B8621" t="str">
            <v>PORTA DE ABRIR 2 FOLHAS COM MOLA HIDRÁULICA, EM VIDRO TEMPERADO, 2 FOLHAS DE ABRIR 70X210 CM, ESPESSURA DE 10MM, INCLUSIVE ACESSÓRIOS, PUXADOR E PERFIL DE ALUMINIO PINTADO NA COR BRANCA E BANDEIRA DE 265X60 CM</v>
          </cell>
        </row>
        <row r="8622">
          <cell r="A8622" t="str">
            <v>103753.3.9.SEMINF</v>
          </cell>
          <cell r="B8622" t="str">
            <v>TAMPA DE CONCRETO ARMADO E= 10CM</v>
          </cell>
        </row>
        <row r="8623">
          <cell r="A8623" t="str">
            <v>103754.3.9.SEMINF</v>
          </cell>
          <cell r="B8623" t="str">
            <v>TAMPA DE CONCRETO ARMADO E=15CM</v>
          </cell>
        </row>
        <row r="8624">
          <cell r="A8624" t="str">
            <v>103993.5.9.SEMINF</v>
          </cell>
          <cell r="B8624" t="str">
            <v>GRADE DE FERRO DE 1 " PARA PISO, ESPAÇAMENTO DE 7CM, NA HORIZONTAL E VERTICAL</v>
          </cell>
        </row>
        <row r="8625">
          <cell r="A8625" t="str">
            <v>104019.15.9.SEMINF</v>
          </cell>
          <cell r="B8625" t="str">
            <v>BUCHA  DE REDUÇÃO EM FERRO GALVANIZADO, 1" x 1/2", CONEXÃO ROSQUEADA, INSTALADO EM REDE DE ALIMENTAÇÃO PARA SPRINKLER- FORNECIMENTO E INSTALAÇÃO</v>
          </cell>
        </row>
        <row r="8626">
          <cell r="A8626" t="str">
            <v>104020.15.9.SEMINF</v>
          </cell>
          <cell r="B8626" t="str">
            <v>TÊ DE REDUÇÃO EM FERRO GALVANIZADO, 2 X 1, CONEXÃO ROSQUEADA , INSTALADO EM REDE DE ALIMENTAÇÃO PARA SPRINKLER- FORNECIMENTO E INSTALAÇÃO</v>
          </cell>
        </row>
        <row r="8627">
          <cell r="A8627" t="str">
            <v>104021.15.9.SEMINF</v>
          </cell>
          <cell r="B8627" t="str">
            <v>TÊ DE REDUÇÃO EM FERRO GALVANIZADO, 3 X 1, CONEXÃO ROSQUEADA , INSTALADO EM REDE DE ALIMENTAÇÃO PARA SPRINKLER- FORNECIMENTO E INSTALAÇÃO</v>
          </cell>
        </row>
        <row r="8628">
          <cell r="A8628" t="str">
            <v>104022.15.9.SEMINF</v>
          </cell>
          <cell r="B8628" t="str">
            <v>BUCHA  DE REDUÇÃO EM FERRO GALVANIZADO, 3/4 " x 1/2"  , CONEXÃO ROSQUEADA, INSTALADO EM REDE DE ALIMENTAÇÃO PARA SPRINKLER- FORNECIMENTO E INSTALAÇÃO</v>
          </cell>
        </row>
        <row r="8629">
          <cell r="A8629" t="str">
            <v>104023.15.9.SEMINF</v>
          </cell>
          <cell r="B8629" t="str">
            <v>TÊ DE REDUÇÃO EM FERRO GALVANIZADO, 2 1/2" X 1", CONEXÃO ROSQUEADA , INSTALADO EM REDE DE ALIMENTAÇÃO PARA SPRINKLER- FORNECIMENTO E INSTALAÇÃO</v>
          </cell>
        </row>
        <row r="8630">
          <cell r="A8630" t="str">
            <v>104024.15.9.SEMINF</v>
          </cell>
          <cell r="B8630" t="str">
            <v>TÊ  DE REDUÇÃO EM FERRO GALVANIZADO, 1 " x 3/4"  , CONEXÃO ROSQUEADA, INSTALADO EM REDE DE ALIMENTAÇÃO PARA SPRINKLER- FORNECIMENTO E INSTALAÇÃO</v>
          </cell>
        </row>
        <row r="8631">
          <cell r="A8631" t="str">
            <v>104025.9.9.SEMINF</v>
          </cell>
          <cell r="B8631" t="str">
            <v>FORRO ACÚSTICO DE FIBRA MINERAL 625MM X 625MM - FORNECIMENTO E INSTALAÇÃO</v>
          </cell>
        </row>
        <row r="8632">
          <cell r="A8632" t="str">
            <v>104026.5.9.SEMINF</v>
          </cell>
          <cell r="B8632" t="str">
            <v>CONJUNTO DE FERRAGENS PARA PORTA DRYWALL DE CORRER ( MED. 0,90X2,10)</v>
          </cell>
        </row>
        <row r="8633">
          <cell r="A8633" t="str">
            <v>104028.1.9.SEMINF</v>
          </cell>
          <cell r="B8633" t="str">
            <v>ESTACA RAIZ, DIÂMETRO DE 40 CM, SEM PRESENÇA DE ROCHA ( EXCLUSIVE MOBILIZAÇÃO DESMOBILIZAÇÃO )</v>
          </cell>
        </row>
        <row r="8634">
          <cell r="A8634" t="str">
            <v>104036.3.9.SEMINF</v>
          </cell>
          <cell r="B8634" t="str">
            <v>PISO EM GRANILITE, MARMORITE OU GRANITINA EM AMBIENTES INTERNOS</v>
          </cell>
        </row>
        <row r="8635">
          <cell r="A8635" t="str">
            <v>104038.5.9.SEMINF</v>
          </cell>
          <cell r="B8635" t="str">
            <v>CAIXA COLETORA DE RESIDUOS PARA BUEIRO EM TELA DE ARAME GALVANIZADO COM MALHA 5 X 5 CM , MED. 1 M X1 M X 2 M - FORNECIMENTO E INSTALAÇÃO</v>
          </cell>
        </row>
        <row r="8636">
          <cell r="A8636" t="str">
            <v>104149.3.9.SEMINF</v>
          </cell>
          <cell r="B8636" t="str">
            <v>PISO TÁTIL ALERTA DIRECIONAL, DE CONCRETO, COR NATURAL, REJUNTADO, EXCLUSIVE REGULARIZAÇÃO DE BASE</v>
          </cell>
        </row>
        <row r="8637">
          <cell r="A8637" t="str">
            <v>104150.16.9.SEMINF</v>
          </cell>
          <cell r="B8637" t="str">
            <v>QUADRO DE DISTRIBUIÇÃO, SOBREPOR, SEM BARRAMENTO ATÉ 16 DISJUNTORES, EXCLUSIVE DISJUNTORES</v>
          </cell>
        </row>
        <row r="8638">
          <cell r="A8638" t="str">
            <v>104151.1.9.SEMINF</v>
          </cell>
          <cell r="B8638" t="str">
            <v>ESTACA RAIZ, DIÂMETRO DE 31 CM, PERFURADA EM ROCHA ( EXCLUSIVE MOBILIZAÇÃO E DESMOBILIZAÇÃO)</v>
          </cell>
        </row>
        <row r="8639">
          <cell r="A8639" t="str">
            <v>104152.15.9.SEMINF</v>
          </cell>
          <cell r="B8639" t="str">
            <v>DUCHA HIGIENICA COM REGISTRO - FORNECIMENTO E INSTALAÇÃO</v>
          </cell>
        </row>
        <row r="8640">
          <cell r="A8640" t="str">
            <v>104154.16.9.SEMINF</v>
          </cell>
          <cell r="B8640" t="str">
            <v>REMOÇÃO DE TRANSFORMADOR TRIFÁSICO</v>
          </cell>
        </row>
        <row r="8641">
          <cell r="A8641" t="str">
            <v>105123.5.9.SEMINF</v>
          </cell>
          <cell r="B8641" t="str">
            <v>TELHA ONDULADA EM AÇO ZINCADO E = 0,5 MM, COM ATÉ 2 ÁGUAS, INCLUSO IÇAMENTO</v>
          </cell>
        </row>
        <row r="8642">
          <cell r="A8642" t="str">
            <v>105124.16.9.SEMINF</v>
          </cell>
          <cell r="B8642" t="str">
            <v>REMOÇÃO DE CHAVE FUSÍVEL MONOPOLAR 13,8 KV 100A</v>
          </cell>
        </row>
        <row r="8643">
          <cell r="A8643" t="str">
            <v>105125.16.9.SEMINF</v>
          </cell>
          <cell r="B8643" t="str">
            <v>REMOÇÃO DE PÁRA-RAIO 12KV</v>
          </cell>
        </row>
        <row r="8644">
          <cell r="A8644" t="str">
            <v>105126.16.9.SEMINF</v>
          </cell>
          <cell r="B8644" t="str">
            <v>DISJUNTOR BAIXA TENSÃO TRIPOLAR A SECO 300A/600V - FORNECIMENTO E INSTALAÇÃO</v>
          </cell>
        </row>
        <row r="8645">
          <cell r="A8645" t="str">
            <v>105127.16.9.SEMINF</v>
          </cell>
          <cell r="B8645" t="str">
            <v>CONECTOR PARAFUSO FENDIDO PARA CABO DE 25MM2 - FORNECIMENTO E INSTALAÇÃO</v>
          </cell>
        </row>
        <row r="8646">
          <cell r="A8646" t="str">
            <v>105149.8.9.SEMINF</v>
          </cell>
          <cell r="B8646" t="str">
            <v>PORTA DE ABRIR 4 FOLHAS COM MOLA HIDRÁULICA, EM VIDRO TEMPERADO, 2 FOLHAS DE ABRIR 1M X 2,10M E DUAS FOLHAS FIXAS DE 0,40M X 2,10M ESPESSURA DE 10MM, INCLUSIVE ACESSÓRIOS, PUXADOR E PERFIL DE ALUMINIO.</v>
          </cell>
        </row>
        <row r="8647">
          <cell r="A8647" t="str">
            <v>105150.16.9.SEMINF</v>
          </cell>
          <cell r="B8647" t="str">
            <v>PROJETOR BLINDADO TGVP 10W- FORNECIMENTO E INSTALAÇÃO</v>
          </cell>
        </row>
        <row r="8648">
          <cell r="A8648" t="str">
            <v>105152.16.9.SEMINF</v>
          </cell>
          <cell r="B8648" t="str">
            <v>POSTE CONICO GALVANIZADO H= 9,0M, COM LUMINÁRIAS LED DE 180W - FORNECIMENTO E INSTALAÇÃO</v>
          </cell>
        </row>
        <row r="8649">
          <cell r="A8649" t="str">
            <v>105153.8.9.SEMINF</v>
          </cell>
          <cell r="B8649" t="str">
            <v>PORTA DE AÇO PINTADA DE ENROLAR, EM CHAPA GALVANIZADA Nº 24 - FORNECIMENTO E INSTALAÇÃO</v>
          </cell>
        </row>
        <row r="8650">
          <cell r="A8650" t="str">
            <v>105178.3.9.SEMINF</v>
          </cell>
          <cell r="B8650" t="str">
            <v>CONCRETO USINADO BOMBEADO FCK = 25 MPA COM ADITIVO SUPERPLASTIFICANTE, INCLUINDO BOMBEAMENTO , ADENSAMENTO E ACABAMENTO</v>
          </cell>
        </row>
        <row r="8651">
          <cell r="A8651" t="str">
            <v>105182.5.9.SEMINF</v>
          </cell>
          <cell r="B8651" t="str">
            <v>GUARDA  - CORPO DE AÇO GALVANIZADO DE 1,10 M, MONTANTE TUBULARES DE 3 , GRADIL FORMADO POR BARRA CHATA E = 4 CM - FIXADO COM CHUMBA DOR MECÂNICO ( OBRA = REFORMA LOCAL CASA DE PRAIA )</v>
          </cell>
        </row>
        <row r="8652">
          <cell r="A8652" t="str">
            <v>105183.5.9.SEMINF</v>
          </cell>
          <cell r="B8652" t="str">
            <v>GRADIL DE 2,20 M , MONTANTE EM AÇO GALVANIZADO 5 X 5 CM , GRADIL FORMADO POR BARRA CHATA E= 4 CM - FIXADO COM CHUMBADOR MECÂNICO( OBRA = REFORMA LOCAL CASA DE PRAIA )</v>
          </cell>
        </row>
        <row r="8653">
          <cell r="A8653" t="str">
            <v>105442.9.9.SEMINF</v>
          </cell>
          <cell r="B8653" t="str">
            <v>FUNDO EM PEDRA ARGAMASSADA</v>
          </cell>
        </row>
        <row r="8654">
          <cell r="A8654" t="str">
            <v>105443.3.9.SEMINF</v>
          </cell>
          <cell r="B8654" t="str">
            <v>BOCA DE LOBO TRIPLA EM CONCRETO, REVESTIDA COM ARGAMASSA DE CIMENTO E AREIA 13, SOBRE LASTRO DE CONCRETO 10 CM E TAMPA DE CONCRETO ARMADO</v>
          </cell>
        </row>
        <row r="8655">
          <cell r="A8655" t="str">
            <v>105493.3.9.SEMINF</v>
          </cell>
          <cell r="B8655" t="str">
            <v>CORTE E DOBRA DE AÇO CA-60, DIAMETRO DE 6,0MM, UTILIZADO EM LAJE</v>
          </cell>
        </row>
        <row r="8656">
          <cell r="A8656" t="str">
            <v>105494.3.9.SEMINF</v>
          </cell>
          <cell r="B8656" t="str">
            <v>ARMAÇÃO DE LAJE DE UMA ESTRUTURA CONVENCIONAL DE CONCRETO ARMADO EM UM EDIFICIO DE MÚLTIPLOS PAVIMENTOS UTILIZANDO AÇO CA-60 DE 6,0 MM - MONTAGEM</v>
          </cell>
        </row>
        <row r="8657">
          <cell r="A8657" t="str">
            <v>105495.3.9.SEMINF</v>
          </cell>
          <cell r="B8657" t="str">
            <v>DIVISÓRIA SANITÁRIA, TIPO GABINE, EM GRANITO POLIDO, ESP = 3 CM, ASSENTADO COM ARGAMASSA COLANTE AC III - E, ESCLUSIVE FERRAGENS</v>
          </cell>
        </row>
        <row r="8658">
          <cell r="A8658" t="str">
            <v>105496.3.9.SEMINF</v>
          </cell>
          <cell r="B8658" t="str">
            <v>RODABANCADA EM GRANITO, ALTURA 10CM - FORNECIMENTO E INSTALAÇÃO</v>
          </cell>
        </row>
        <row r="8659">
          <cell r="A8659" t="str">
            <v>105497.3.9.SEMINF</v>
          </cell>
          <cell r="B8659" t="str">
            <v>BANCADA EM GRANITO COM SUPERFICIE POLIDA, E=2,5CM - FORNECIMENTO E INSTALAÇÃO</v>
          </cell>
        </row>
        <row r="8660">
          <cell r="A8660" t="str">
            <v>105498.3.9.SEMINF</v>
          </cell>
          <cell r="B8660" t="str">
            <v>BOMBEAMENTO DE CONCRETO</v>
          </cell>
        </row>
        <row r="8661">
          <cell r="A8661" t="str">
            <v>105502.5.9.SEMINF</v>
          </cell>
          <cell r="B8661" t="str">
            <v>PORTÃO DE CORRER EM GRADIL FIXO DE BARRA DE FERRO CHATA DE 3 X 14 NA VERTICAL, SEM REQUADRO, ACABAMENTO NATURAL, COM TRILHOS E ROLDANAS - FORNECIMENTO E INSTALAÇÃO</v>
          </cell>
        </row>
        <row r="8662">
          <cell r="A8662" t="str">
            <v>105523.1.9.SEMINF</v>
          </cell>
          <cell r="B8662" t="str">
            <v>EXECUÇÃO E COMPACTAÇÃO DE ATERRO COM SOLO PREDOMINANTEMENTE ARGILOSO , ESPESSURA DE 0,20 M - EXCLUSIVE SOLO, ESCAVAÇÃO;, CARGA E TRANSPORTE</v>
          </cell>
        </row>
        <row r="8663">
          <cell r="A8663" t="str">
            <v>105524.1.9.SEMINF</v>
          </cell>
          <cell r="B8663" t="str">
            <v>ESCAVAÇÃO HORIZONTAL , INCLUINDO CARGA, DESCARGA E TRANSPORTE EM SOLO DE 1A CATEGORIA COM TRATOR DE ESTEIRA ( 170HP/ LAMINA: 5,20M3 ), CAMINHÃO BASCULANTE DE 14 M3, ESPESSURA DE 0,20 M E DMT ATE 200M</v>
          </cell>
        </row>
        <row r="8664">
          <cell r="A8664" t="str">
            <v>105535.1.9.SEMINF</v>
          </cell>
          <cell r="B8664" t="str">
            <v>LAVATÓRIO DE CANTO EM LOUÇA, COM BARRA DE CANTO PARA PNE, INCLUSO SIFÃO EM PVC, VÁLVULA E ENGATE FLEXÍVEL 30CM EM PLÁSTICO- FORNECIMENTO E INSTALAÇÃO</v>
          </cell>
        </row>
        <row r="8665">
          <cell r="A8665" t="str">
            <v>105559.1.9.SEMINF</v>
          </cell>
          <cell r="B8665" t="str">
            <v>FORNECIMENTO E ESPALHAMENTO DE AREIA GROSSA</v>
          </cell>
        </row>
        <row r="8666">
          <cell r="A8666" t="str">
            <v>105560.1.9.SEMINF</v>
          </cell>
          <cell r="B8666" t="str">
            <v>FORNECIMENTO E ESPALHAMENTO DE BRITA 2</v>
          </cell>
        </row>
        <row r="8667">
          <cell r="A8667" t="str">
            <v>105563.3.9.SEMINF</v>
          </cell>
          <cell r="B8667" t="str">
            <v>BASE PARA CAIXA TIPO BOCA COM GRELHA RETANGULAR EM ALVENARIA COM BLOCOS DE CONCRETO, PROFUNDIDADE DE 1,20M</v>
          </cell>
        </row>
        <row r="8668">
          <cell r="A8668" t="str">
            <v>105564.3.9.SEMINF</v>
          </cell>
          <cell r="B8668" t="str">
            <v>ACRÉSCIMO PARA CAIXA BOCA COM GRELHA RETANGULAR EM ALVENARIA COM BLOCOS DE CONCRETO, COM 1M2</v>
          </cell>
        </row>
        <row r="8669">
          <cell r="A8669" t="str">
            <v>105567.8.9.SEMINF</v>
          </cell>
          <cell r="B8669" t="str">
            <v>PORTA DE ALUMINIO UMA FOLHA DE ABRIR COM BARRA E CHAPA DE IMPACTO, INCLUINDO ACESSÓRIOS - FORNECIMENTO E INSTALAÇÃO</v>
          </cell>
        </row>
        <row r="8670">
          <cell r="A8670" t="str">
            <v>105571.5.9.SEMINF</v>
          </cell>
          <cell r="B8670" t="str">
            <v>LAVATÓRIO PARA PCD, COM TORNEIRA BICA ALTA - FORNECIMENTO E INSTALAÇÃO</v>
          </cell>
        </row>
        <row r="8671">
          <cell r="A8671" t="str">
            <v>105572.3.9.SEMINF</v>
          </cell>
          <cell r="B8671" t="str">
            <v>ESTACA HÉLICE CONTÍNUA , DIAMETRO DE 40 CM , INCLUSO CONCRETO FCK=30MPA E ARMADURA MINIMA ( EXCLUSIVE MOBILIZAÇÃO E DESMOBILIZAÇÃO E BOMBEAMENTO)</v>
          </cell>
        </row>
        <row r="8672">
          <cell r="A8672" t="str">
            <v>105714.16.9.SEMINF</v>
          </cell>
          <cell r="B8672" t="str">
            <v>CONECTOR RJ45 CAT 5 E - FORNECIMENTO E INSTALAÇÃO</v>
          </cell>
        </row>
        <row r="8673">
          <cell r="A8673" t="str">
            <v>105780.16.9.SEMINF</v>
          </cell>
          <cell r="B8673" t="str">
            <v>PARAFUSO FRANCES M16 EM ACO GALVANIZADO, COMPRIMENTO = 45 MM, DIAMETRO = 16 MM, CABECA ABAULADA - FORNECIMENTO E INSTALAÇÃO</v>
          </cell>
        </row>
        <row r="8674">
          <cell r="A8674" t="str">
            <v>105794.3.9.SEMINF</v>
          </cell>
          <cell r="B8674" t="str">
            <v>TELA FACHADEIRA EM POLIETILENO PARA PROTEÇÃO DE OBRAS</v>
          </cell>
        </row>
        <row r="8675">
          <cell r="A8675" t="str">
            <v>105802.6.9.SEMINF</v>
          </cell>
          <cell r="B8675" t="str">
            <v>BANDEJA SALVA-VIDAS/COLETA DE ENTULHOS, COM TABUA</v>
          </cell>
        </row>
        <row r="8676">
          <cell r="A8676" t="str">
            <v>105805.8.9.SEMINF</v>
          </cell>
          <cell r="B8676" t="str">
            <v>PORTA DE ALUMINIO COM VIDRO TEMPERADO DE ABRIR, UMA FOLHA 80 X 236 CM , ESPESSURA DE 10MM, INCLUSIVE ACESSORIOS</v>
          </cell>
        </row>
        <row r="8677">
          <cell r="A8677" t="str">
            <v>105807.8.9.SEMINF</v>
          </cell>
          <cell r="B8677" t="str">
            <v>PORTA DE ALUMINIO COM VIDRO TEMPERADO DE ABRIR, DUAS FOLHAS, 200 X 284 CM , ESPESSURA DE 10MM, INCLUSIVE ACESSORIOS</v>
          </cell>
        </row>
        <row r="8678">
          <cell r="A8678" t="str">
            <v>105810.6.9.SEMINF</v>
          </cell>
          <cell r="B8678" t="str">
            <v>PORTA DE MADEIRA CHAPEADA DE CORRER, MED 80X210CM , INCLUSIVE BATENTES E FERRAGENS</v>
          </cell>
        </row>
        <row r="8679">
          <cell r="A8679" t="str">
            <v>105811.6.9.SEMINF</v>
          </cell>
          <cell r="B8679" t="str">
            <v>PORTA DE MADEIRA CHAPEADA DE ABRIR, 2 FOLHAS MED 200X210CM, INCLUSIVE BATENTES E FERRAGENS</v>
          </cell>
        </row>
        <row r="8680">
          <cell r="A8680" t="str">
            <v>105855.5.9.SEMINF</v>
          </cell>
          <cell r="B8680" t="str">
            <v>REMOÇÃO DE POLTRONAS/CADEIRAS/ASSENTO DESPORTIVO, FIXADAS COM PARAFUNSOS</v>
          </cell>
        </row>
        <row r="8681">
          <cell r="A8681" t="str">
            <v>105856.2.9.SEMINF</v>
          </cell>
          <cell r="B8681" t="str">
            <v>DEMOLIÇÃO/REMOÇÃO DE CALHA OU RUFO</v>
          </cell>
        </row>
        <row r="8682">
          <cell r="A8682" t="str">
            <v>105863.16.9.SEMINF</v>
          </cell>
          <cell r="B8682" t="str">
            <v>QUADRO DE DISTRIBUIÇÃO DE ENERGIA EM CHAPA DE AÇO GALVANIZADO, DE SOBREPOR, COM BARRAMENTO TRIFÁSICO, PARA 36 DISJUNTORES DIN 100A - FORNECIMENTO E INSTALAÇÃO</v>
          </cell>
        </row>
        <row r="8683">
          <cell r="A8683" t="str">
            <v>105868.5.9.SEMINF</v>
          </cell>
          <cell r="B8683" t="str">
            <v>GRADIL DE 1,50M, MONTANTE EM AÇO GALVANIZADO, GRADIL FORMADO POR BARRA CHATA  E=4 CM - FIXADO COM CHUMBADOR MECANICO</v>
          </cell>
        </row>
        <row r="8684">
          <cell r="A8684" t="str">
            <v>105883.1.9.SEMINF</v>
          </cell>
          <cell r="B8684" t="str">
            <v>FORNECIMENTO E APLICAÇÃO DE GEOGRELHA TECIDA COM FILAMENTOS DE POLIESTER + PVC, RESISTENCIA LONGITUDINAL 
90 KNM, RESISTENCIA TRANSVERSAL 30 KNM, ALONGAMENTO = 12 POR CENTO</v>
          </cell>
        </row>
        <row r="8685">
          <cell r="A8685" t="str">
            <v>105884.3.9.SEMINF</v>
          </cell>
          <cell r="B8685" t="str">
            <v>FORNECIMENTO E ESPALHAMENTO DE PEDRA RACHÃO</v>
          </cell>
        </row>
        <row r="8686">
          <cell r="A8686" t="str">
            <v>105905.16.9.SEMINF</v>
          </cell>
          <cell r="B8686" t="str">
            <v>FORNECIMENTO E ASSENTAMENTO DE POSTE DE CONCRETO COM COMPRIMENTO NOMINAL DE 13 M, CARGA NOMINAL DE 1000DAN, ENGASTAMENTO BASE DE CONCRETADA COM 1 M DE CONCRETO E 0,9 M DE SOLO</v>
          </cell>
        </row>
        <row r="8687">
          <cell r="A8687" t="str">
            <v>105906.16.9.SEMINF</v>
          </cell>
          <cell r="B8687" t="str">
            <v>REMOÇÃO DE POSTE DE CONCRETO ARMADO SEÇÃO CIRCULAR OU DUPLO T</v>
          </cell>
        </row>
        <row r="8688">
          <cell r="A8688" t="str">
            <v>106106.14.9.SEMINF</v>
          </cell>
          <cell r="B8688" t="str">
            <v>CARGA MANUAL DE ENTULHO EM CAMINHÃO BASCULANTE 6 M3</v>
          </cell>
        </row>
        <row r="8689">
          <cell r="A8689" t="str">
            <v>106108.5.9.SEMINF</v>
          </cell>
          <cell r="B8689" t="str">
            <v>SOLDA TOPO DESCENDENTE CHANFRADA ESPESSURA = 1/4" CHAPA/PERFIL/TUBO AÇO COM CONVERSOR DIESEL.</v>
          </cell>
        </row>
        <row r="8690">
          <cell r="A8690" t="str">
            <v>106116.1.9.SEMINF</v>
          </cell>
          <cell r="B8690" t="str">
            <v>APICOAMENTO DE SUPERFICEIS</v>
          </cell>
        </row>
        <row r="8691">
          <cell r="A8691" t="str">
            <v>106121.2.9.SEMINF</v>
          </cell>
          <cell r="B8691" t="str">
            <v>PREPARO DE FUNDO DE VALA COM LARGURA MENOR QUE 1,5 M, EM LOCAL COM NÍVEL ALTO DE INTERFERÊNCIA</v>
          </cell>
        </row>
        <row r="8692">
          <cell r="A8692" t="str">
            <v>106129.15.9.SEMINF</v>
          </cell>
          <cell r="B8692" t="str">
            <v>TÊ SANITÁRIO EM PVC RÍGIDO COM ANÉIS, PARA ESGOTO PRIMÁRIO, DIÂM = 100X75MM</v>
          </cell>
        </row>
        <row r="8693">
          <cell r="A8693" t="str">
            <v>106138.5.9.SEMINF</v>
          </cell>
          <cell r="B8693" t="str">
            <v>ARCO TRELIÇADO EM PERFIL U E CANTONEIRA L = 19,72M - FORNECIMENTO E INSTALAÇÃO</v>
          </cell>
        </row>
        <row r="8694">
          <cell r="A8694" t="str">
            <v>106139.5.9.SEMINF</v>
          </cell>
          <cell r="B8694" t="str">
            <v>PILAR TRELIÇADO EM PERFIL U E CANTONEIRA H = 8,90M - FORNECIMENTO E INSTALAÇÃO</v>
          </cell>
        </row>
        <row r="8695">
          <cell r="A8695" t="str">
            <v>106140.5.9.SEMINF</v>
          </cell>
          <cell r="B8695" t="str">
            <v>PILAR TRELIÇADO EM PERFIL U E CANTONEIRA H= 5,50M - FORNECIMENTO E INSTALAÇÃO</v>
          </cell>
        </row>
        <row r="8696">
          <cell r="A8696" t="str">
            <v>106144.16.9.SEMINF</v>
          </cell>
          <cell r="B8696" t="str">
            <v>GRADIL TELADO PARA SUBESTAÇAO CONFECCIONADO EM TUBO GALVANIZADO, COM TELA DE ARAME GALVANIZADO FIO 12 BWG, MALHA DE 2´´</v>
          </cell>
        </row>
        <row r="8697">
          <cell r="A8697" t="str">
            <v>106153.3.9.SEMINF</v>
          </cell>
          <cell r="B8697" t="str">
            <v>EXECUÇÃO PAVIMENTO DE CONCRETO SIMPLES, FCK = 35 MPA, ESPESSURA DE 20,00CM</v>
          </cell>
        </row>
        <row r="8698">
          <cell r="A8698" t="str">
            <v>106366.5.9.SEMINF</v>
          </cell>
          <cell r="B8698" t="str">
            <v>REVESTIMENTO COM PLACA MDF 10MM, COR BRANCA - FORNECIMENTO E INSTALAÇÃO</v>
          </cell>
        </row>
        <row r="8699">
          <cell r="A8699" t="str">
            <v>106372.3.9.SEMINF</v>
          </cell>
          <cell r="B8699" t="str">
            <v>BASE EM CONCRETO 30 CM X 30 CM PARA ASSENTAMENTO DE POSTE DE JARDIM</v>
          </cell>
        </row>
        <row r="8700">
          <cell r="A8700" t="str">
            <v>106396..6.9.SEMINF</v>
          </cell>
          <cell r="B8700" t="str">
            <v>PASSARELA DE MADEIRA , 1,10 M DE LARGURA , EXECUTADO COM TABUA APARELHADA ANGELIM , MAÇARANDUBA OU EQUIVALENTE DA REGIAO</v>
          </cell>
        </row>
        <row r="8701">
          <cell r="A8701" t="str">
            <v>99171.6.9.SEMINF</v>
          </cell>
          <cell r="B8701" t="str">
            <v>FORMAS DE TÁBUAS DE PINHO - UTILIZAÇÃO DE 3 X  - FORNECIMENTO, INSTALAÇÃO E RETIRADA</v>
          </cell>
        </row>
        <row r="8702">
          <cell r="A8702" t="str">
            <v>99837.6.9.SEMINF</v>
          </cell>
          <cell r="B8702" t="str">
            <v>FORRO DE MADEIRA,  3 X 1 CM COM ESPAÇAMENTO DE 3 CM ENTRE RIPAS - FORNECIMENTO E INSTALAÇÃO</v>
          </cell>
        </row>
        <row r="8703">
          <cell r="A8703" t="str">
            <v>99993.5.9.SEMINF</v>
          </cell>
          <cell r="B8703" t="str">
            <v>CHAPA DE AÇO 3/16"</v>
          </cell>
        </row>
        <row r="8704">
          <cell r="A8704" t="str">
            <v>106657.1.9.SEMINF</v>
          </cell>
          <cell r="B8704" t="str">
            <v>BARREIRA DUPLA PRE-MOL INTER CONCRETO ARMADO 0,15X0,65X077M FCK : 25MPA AÇO CA-50INCL FERRO DE LIGAÇÃO W MATERIAIS</v>
          </cell>
        </row>
        <row r="8705">
          <cell r="A8705" t="str">
            <v>106662.1.9.SEMINF</v>
          </cell>
          <cell r="B8705" t="str">
            <v>SONDAGEM A PERCUSSÃO</v>
          </cell>
        </row>
        <row r="8706">
          <cell r="A8706" t="str">
            <v>106663.2.9.SEMINF</v>
          </cell>
          <cell r="B8706" t="str">
            <v>FORNECIMENTO DE CIMENTO ASFÁLTICO DE PETRÓLEO A GRANEL - CAP 50/70</v>
          </cell>
        </row>
        <row r="8707">
          <cell r="A8707" t="str">
            <v>106649.1.9.SEMINF</v>
          </cell>
          <cell r="B8707" t="str">
            <v>ELABORAÇÃO DE PROJETO DE ENCOSTA/CONTENÇÃO</v>
          </cell>
        </row>
        <row r="8708">
          <cell r="A8708" t="str">
            <v>106651.1.9.SEMINF</v>
          </cell>
          <cell r="B8708" t="str">
            <v>ELABORAÇÃO DE PROJETO ESTRUTURAL</v>
          </cell>
        </row>
        <row r="8709">
          <cell r="A8709" t="str">
            <v>106652.1.9.SEMINF</v>
          </cell>
          <cell r="B8709" t="str">
            <v>ELABORAÇÃO DE PROJETO TERRAPLENAGEM</v>
          </cell>
        </row>
        <row r="8710">
          <cell r="A8710" t="str">
            <v>106653.1.9.SEMINF</v>
          </cell>
          <cell r="B8710" t="str">
            <v>ELABORAÇÃO DE PROJETO ARQUITETONICO</v>
          </cell>
        </row>
        <row r="8711">
          <cell r="A8711" t="str">
            <v>106656.1.9.SEMINF</v>
          </cell>
          <cell r="B8711" t="str">
            <v>APLICAÇÃO DE ADESIVO ESTRUTURAL BASE RESINA EPOXI</v>
          </cell>
        </row>
        <row r="8712">
          <cell r="A8712" t="str">
            <v>106668.3.9.SEMINF</v>
          </cell>
          <cell r="B8712" t="str">
            <v>LÁBIOS POLIMERICOS EM JUNTA DE PAVIMENTO DE CONCRETO  L=20MM E H=30MM- CONFECÇÃO E ASSENTAMENTO</v>
          </cell>
        </row>
        <row r="8713">
          <cell r="A8713" t="str">
            <v>106670.16.9.SEMINF</v>
          </cell>
          <cell r="B8713" t="str">
            <v>ENTRADA PROVISÓRIA DE ENERGIA ELÉTRICA AÉREA TRIFÁSICA 40A EM POSTE MADEIRA</v>
          </cell>
        </row>
        <row r="8714">
          <cell r="A8714" t="str">
            <v>106675.1.9.SEMINF</v>
          </cell>
          <cell r="B8714" t="str">
            <v>LOCAÇÃO MENSAL DE BANHEIRO QUÍMICO</v>
          </cell>
        </row>
        <row r="8715">
          <cell r="A8715" t="str">
            <v>106677.5.9.SEMINF</v>
          </cell>
          <cell r="B8715" t="str">
            <v>FORNECIMENTO E IMPLANTAÇÃO DE SUPORTE METÁLICO GALVANIZADO PARA PLACA DE REGULAMENTAÇÃO - LADO DE 0,248 M</v>
          </cell>
        </row>
        <row r="8716">
          <cell r="A8716" t="str">
            <v>106676.1.9.SEMINF</v>
          </cell>
          <cell r="B8716" t="str">
            <v>PLACA ESMALTADA PARA IDENTIFICAÇÃO NR DE RUA, DIMENSÕES 45 X 25 CM</v>
          </cell>
        </row>
        <row r="8717">
          <cell r="A8717" t="str">
            <v>106680.5.9.SEMINF</v>
          </cell>
          <cell r="B8717" t="str">
            <v>CONJUNTO PARA QUADRA DE VOLEI COM POSTES EM TUBO DE ACO GALVANIZADO 3, H = 255 CM, PINTURA EM TINTA ESMALTE SINTETICO, REDE DE NYLON COM 2 MM, MALHA 10 X 10 CM E ANTENAS OFICIAIS EM FIBRA DE VIDRO- FORNECIMENTO E INSTALAÇÃO</v>
          </cell>
        </row>
        <row r="8718">
          <cell r="A8718" t="str">
            <v>106682.16.9.SEMINF</v>
          </cell>
          <cell r="B8718" t="str">
            <v>CHUMBADOR PARABOLT CBA 1/4" - FORNECIMENTO E INSTALAÇÃO</v>
          </cell>
        </row>
        <row r="8719">
          <cell r="A8719" t="str">
            <v>106678.5.9.SEMINF</v>
          </cell>
          <cell r="B8719" t="str">
            <v>TERMINAL AÉREO EM AÇO GALVANIZADO BASE DE FIXAÇÃO N°30 CM - FORNECIMENTO E INSTALAÇÃO</v>
          </cell>
        </row>
        <row r="8720">
          <cell r="A8720" t="str">
            <v>106679.16.9.SEMINF</v>
          </cell>
          <cell r="B8720" t="str">
            <v>QUADRO DE DISTRIBUIÇÃO DE EMBUTIR COM BARRAMENTO TRIFASICO 100A P/48 DISJUNTORES EM CHAPA DE AÇO GALVANIZADO, EXCLUSIVE DISJUNTORES - FORNECIMENTO E INSTALAÇÃO</v>
          </cell>
        </row>
        <row r="8721">
          <cell r="A8721" t="str">
            <v>106712.16.9.SEMINF</v>
          </cell>
          <cell r="B8721" t="str">
            <v>TERMINAL OU CONECTOR DE PRESSÃO PARA CABO DE 50MM2</v>
          </cell>
        </row>
        <row r="8722">
          <cell r="A8722" t="str">
            <v>106713.16.9.SEMINF</v>
          </cell>
          <cell r="B8722" t="str">
            <v>DISJUNTOR TERMOMAGNETICO TRIPOLAR CORRENTE NOMINAL - 150A</v>
          </cell>
        </row>
        <row r="8723">
          <cell r="A8723" t="str">
            <v>102985.16.9.SEMINF</v>
          </cell>
          <cell r="B8723" t="str">
            <v>CRUZETA DE MADEIRA DE 2400 MM</v>
          </cell>
        </row>
        <row r="8724">
          <cell r="A8724" t="str">
            <v>106739.16.9.SEMINF</v>
          </cell>
          <cell r="B8724" t="str">
            <v>DERIVAÇÃO T  SISTEMA ‘’X’’ PIAL 50X20 MM - FORNECIMENTO E INSTALAÇÃO</v>
          </cell>
        </row>
        <row r="8725">
          <cell r="A8725" t="str">
            <v>106740.16.9.SEMINF</v>
          </cell>
          <cell r="B8725" t="str">
            <v>LUMINÁRIA TIPO CALHA , DE SOBREPOR, COM 1 LAMPADA TUBULAR LED SLIM 36W 6500K 120 CM - FORNECIMENTO E INSTALAÇÃO</v>
          </cell>
        </row>
        <row r="8726">
          <cell r="A8726" t="str">
            <v>106759.16.9.SEMINF</v>
          </cell>
          <cell r="B8726" t="str">
            <v>POSTE DE CONCRETO DUPLO T  H=11M, CARNA NOMINAL 600KGF- FORNECIMENTO E INSTALAÇÃO</v>
          </cell>
        </row>
        <row r="8727">
          <cell r="A8727" t="str">
            <v>106751.5.9.SEMINF</v>
          </cell>
          <cell r="B8727" t="str">
            <v>PORTA CORTA-FOGO - FORNECIMENTO E INSTALAÇÃO</v>
          </cell>
        </row>
        <row r="8728">
          <cell r="A8728" t="str">
            <v>106800.3.9.SEMINF</v>
          </cell>
          <cell r="B8728" t="str">
            <v>CONCRETO USINADO BOMBEADO FCK = 40 MPA, INCLUINDO BOMBEAMENTO E ADENSAMENTO</v>
          </cell>
        </row>
        <row r="8729">
          <cell r="A8729" t="str">
            <v>106801.5.9.SEMINF</v>
          </cell>
          <cell r="B8729" t="str">
            <v>TELA DE AÇO ELETROSSOLDADA - FORNECIMENTO, PREPARO E COLOCAÇÃO</v>
          </cell>
        </row>
        <row r="8730">
          <cell r="A8730" t="str">
            <v>1068113.9.SEMINF</v>
          </cell>
          <cell r="B8730" t="str">
            <v>GALERIA PRÉ-MOLDADA DE CONCRETO ARMADO SEÇÃO RETANGULAR 2,50 X 2,50M, ALTURA DE ATERRO DE ATÉ 10,0 M</v>
          </cell>
        </row>
        <row r="8731">
          <cell r="A8731" t="str">
            <v>106812.3.9.SEMINF</v>
          </cell>
          <cell r="B8731" t="str">
            <v>GALERIA PRÉ-MOLDADA DE CONCRETO ARMADO SEÇÃO RETANGULAR 3,00 X 3,00M, ALTURA DE ATERRO DE ATÉ 10,0 M</v>
          </cell>
        </row>
        <row r="8732">
          <cell r="A8732" t="str">
            <v>106815.15.9.SEMINF</v>
          </cell>
          <cell r="B8732" t="str">
            <v>ELABORAÇÃO DE PROJETO HIDROSSANITÁRIA</v>
          </cell>
        </row>
        <row r="8733">
          <cell r="A8733" t="str">
            <v>106816.1.9.SEMINF</v>
          </cell>
          <cell r="B8733" t="str">
            <v>ELABORAÇÃO DE PROJETO DE COMBATE A INCENDIO</v>
          </cell>
        </row>
        <row r="8734">
          <cell r="A8734" t="str">
            <v>106817.1.9.SEMINF</v>
          </cell>
          <cell r="B8734" t="str">
            <v>ELABORAÇÃO DE PROJETO SPDA</v>
          </cell>
        </row>
        <row r="8735">
          <cell r="A8735" t="str">
            <v>106818.1.9.SEMINF</v>
          </cell>
          <cell r="B8735" t="str">
            <v>ELABORAÇÃO DE PROJETO DE INSTALAÇÕES LÓGICAS</v>
          </cell>
        </row>
        <row r="8736">
          <cell r="A8736" t="str">
            <v>106819.1.9.SEMINF</v>
          </cell>
          <cell r="B8736" t="str">
            <v>ELABORAÇÃO DE PROJETO INSTALAÇÕES ELÉTRICAS</v>
          </cell>
        </row>
        <row r="8737">
          <cell r="A8737" t="str">
            <v>106873.1.9.SEMINF</v>
          </cell>
          <cell r="B8737" t="str">
            <v>REMOÇÃO DE ISOLADOR TIPO PINO, INCLUSIVE O PINO</v>
          </cell>
        </row>
        <row r="8738">
          <cell r="A8738" t="str">
            <v>106867.5.9.SEMINF</v>
          </cell>
          <cell r="B8738" t="str">
            <v>REMOÇÃO DE CRUZETA DE MADEIRA</v>
          </cell>
        </row>
        <row r="8739">
          <cell r="A8739" t="str">
            <v>106855.6.9.SEMINF</v>
          </cell>
          <cell r="B8739" t="str">
            <v>REVITALIZAÇÃO DOS BANCOS COM NOVAS RIPAS DE MADEIRA E PINTURA</v>
          </cell>
        </row>
        <row r="8740">
          <cell r="A8740" t="str">
            <v>106898.6.9.SEMINF</v>
          </cell>
          <cell r="B8740" t="str">
            <v>FORNECIMENTO E INSTALAÇÃO DE PLACA DE SINALIZAÇÃO EM PÓRTICO E SEMI-PÓRTICO</v>
          </cell>
        </row>
        <row r="8741">
          <cell r="A8741" t="str">
            <v>106907.5.9.SEMINF</v>
          </cell>
          <cell r="B8741" t="str">
            <v>FORNECIMENTO E INSTALAÇÃO DE SEMI PÓRTICO METALICO COM VÃO DE 2,7 M</v>
          </cell>
        </row>
        <row r="8742">
          <cell r="A8742" t="str">
            <v>106899.1.9.SEMINF</v>
          </cell>
          <cell r="B8742" t="str">
            <v>FORNECIMENTO E INSTALAÇÃO DE BARREIRA DE CONCRETO PERFIL NEW JERSEY SIMPLES</v>
          </cell>
        </row>
        <row r="8743">
          <cell r="A8743" t="str">
            <v>106913.22.9.SEMINF</v>
          </cell>
          <cell r="B8743" t="str">
            <v>MOBILIZAÇÃO E DESMOBILIZAÇÃO DE CONTAINER</v>
          </cell>
        </row>
        <row r="8744">
          <cell r="A8744" t="str">
            <v>106916.16.9.SEMINF</v>
          </cell>
          <cell r="B8744" t="str">
            <v>ENGENHEIRO ELETRICISTA COM ENCARGOS COMPLEMENTARES</v>
          </cell>
        </row>
        <row r="8745">
          <cell r="A8745" t="str">
            <v>106919.16.9.SEMINF</v>
          </cell>
          <cell r="B8745" t="str">
            <v>REMOÇÃO DE BASE E HASTE DE PARA-RAIOS - SPDA</v>
          </cell>
        </row>
        <row r="8746">
          <cell r="A8746" t="str">
            <v>106920.16.9.SEMINF</v>
          </cell>
          <cell r="B8746" t="str">
            <v>RETIRADA DE CAPTOR DE PARA-RAIOS TIPO FRANKLIN</v>
          </cell>
        </row>
        <row r="8747">
          <cell r="A8747" t="str">
            <v>106923.16.9.SEMINF</v>
          </cell>
          <cell r="B8747" t="str">
            <v>RETIRADA DE CABO COBRE NU DE ATERRAMENTO</v>
          </cell>
        </row>
        <row r="8748">
          <cell r="A8748" t="str">
            <v>106922.16.9.SEMINF</v>
          </cell>
          <cell r="B8748" t="str">
            <v>REMOÇÃO DE CONECTOR TIPO SPLIT-BOLDT PARA CABOS DE ATERRAMENTO</v>
          </cell>
        </row>
        <row r="8749">
          <cell r="A8749" t="str">
            <v>106918.16.9.SEMINF</v>
          </cell>
          <cell r="B8749" t="str">
            <v>REMOÇÃO DE CORDOALHA OU CABO DE COBRE NU - SPDA</v>
          </cell>
        </row>
        <row r="8750">
          <cell r="A8750" t="str">
            <v>106921.16.9.SEMINF</v>
          </cell>
          <cell r="B8750" t="str">
            <v>REMOÇÃO DE ISOLADOR SIMPLES PARA MASTRO SPDA</v>
          </cell>
        </row>
        <row r="8751">
          <cell r="A8751" t="str">
            <v>106924.5.9.SEMINF</v>
          </cell>
          <cell r="B8751" t="str">
            <v>ESPELHO CRISTAL ESPESSURA 4MM, COM MOLDURA EM ALUMINIO E COMPENSADO 6MM PLASTIFICADO COLADO</v>
          </cell>
        </row>
        <row r="8752">
          <cell r="A8752" t="str">
            <v>106927.5.9.SEMINF</v>
          </cell>
          <cell r="B8752" t="str">
            <v>GRELHA EM BARRAS DE FERRO DE 1/2'', CRUZADAS, ESPAÇAMENTO 5 CM</v>
          </cell>
        </row>
        <row r="8753">
          <cell r="A8753" t="str">
            <v>106928.5.9.SEMINF</v>
          </cell>
          <cell r="B8753" t="str">
            <v>REMOÇÃO DE GRELHA DE FERRO EM CALHA DE PISO</v>
          </cell>
        </row>
        <row r="8754">
          <cell r="A8754" t="str">
            <v>106931.16.9.SEMINF</v>
          </cell>
          <cell r="B8754" t="str">
            <v>REMOÇÃO DE CABOS ELÉTRICOS, DE FORMA MANUAL, SEM REAPROVEITAMENTO</v>
          </cell>
        </row>
        <row r="8755">
          <cell r="A8755" t="str">
            <v>106935.3.9.SEMINF</v>
          </cell>
          <cell r="B8755" t="str">
            <v>VALETA DE PROTEÇÃO DE ATERROS - PADRÃO DNIT - VPAC 120 - 30</v>
          </cell>
        </row>
        <row r="8756">
          <cell r="A8756" t="str">
            <v>106936.1.9.SEMINF</v>
          </cell>
          <cell r="B8756" t="str">
            <v>ATERRO MANUAL DE VALAS COM SOLO ARGILO - ARENOSO - EXCLUSIVE SOLO</v>
          </cell>
        </row>
        <row r="8757">
          <cell r="A8757" t="str">
            <v>106937.16.9.SEMINF</v>
          </cell>
          <cell r="B8757" t="str">
            <v>DISSIPADOR DE ENERGIA - DEB 03 -BSTC ø60 - PADRÃO DNIT</v>
          </cell>
        </row>
        <row r="8758">
          <cell r="A8758" t="str">
            <v>106932.1.9.SEMINF</v>
          </cell>
          <cell r="B8758" t="str">
            <v>FORNECIMENTO, MONTAGEM E INSTALAÇÃO DE PLACAS DE SINALIZAÇÃO / ADVERTÊNCIA, EM AÇO GALVANIZADO, COM PELÍCULA REFLETIVA, EM TUBOS DE FoGo D= 80 MM</v>
          </cell>
        </row>
        <row r="8759">
          <cell r="A8759" t="str">
            <v>106938.14.9.SEMINF</v>
          </cell>
          <cell r="B8759" t="str">
            <v>REMOÇÃO DE TACHA/TACHÕES</v>
          </cell>
        </row>
        <row r="8760">
          <cell r="A8760" t="str">
            <v>106953.5.9.SEMINF</v>
          </cell>
          <cell r="B8760" t="str">
            <v>TOTEM DE INAUGURAÇÃO DA PREFEITURA DE MANAUS 4 X 2,25 M - FORNECIMENTO E INSTALAÇÃO</v>
          </cell>
        </row>
        <row r="8761">
          <cell r="A8761" t="str">
            <v>106956.3.9.SEMINF</v>
          </cell>
          <cell r="B8761" t="str">
            <v>CAIXA COLETORA DE SARJETA COM GRELHA DE CONCRETO - CCS 200 60A</v>
          </cell>
        </row>
        <row r="8762">
          <cell r="A8762" t="str">
            <v>106957.1.9.SEMINF</v>
          </cell>
          <cell r="B8762" t="str">
            <v>PLACA DE SINALIZAÇÃO VIÁRIA (0,45x0,45) E SUPORTE  - FORNECIMENTO E IMPLANTAÇÃO</v>
          </cell>
        </row>
        <row r="8763">
          <cell r="A8763" t="str">
            <v>106958.1.9.SEMINF</v>
          </cell>
          <cell r="B8763" t="str">
            <v>PLACA DE SINALIZAÇÃO VIÁRIA TRIANGULAR E SUPORTE  - FORNECIMENTO E IMPLANTAÇÃO</v>
          </cell>
        </row>
        <row r="8764">
          <cell r="A8764" t="str">
            <v>106959.1.9.SEMINF</v>
          </cell>
          <cell r="B8764" t="str">
            <v>PLACA DE SINALIZAÇÃO VIÁRIA (0,50x0,70) E SUPORTE  - FORNECIMENTO E IMPLANTAÇÃO</v>
          </cell>
        </row>
        <row r="8765">
          <cell r="A8765" t="str">
            <v>106960.1.9.SEMINF</v>
          </cell>
          <cell r="B8765" t="str">
            <v>PLACA DE SINALIZAÇÃO VIÁRIA CIRCULAR (D=40CM) E SUPORTE  - FORNECIMENTO E IMPLANTAÇÃO</v>
          </cell>
        </row>
        <row r="8766">
          <cell r="A8766" t="str">
            <v>106961.3.9.SEMINF</v>
          </cell>
          <cell r="B8766" t="str">
            <v>REMOÇÃO DE TUBOS DE CONCRETO EM VALAS E BUEIROS - D = 400MM</v>
          </cell>
        </row>
        <row r="8767">
          <cell r="A8767" t="str">
            <v>106962.3.9.SEMINF</v>
          </cell>
          <cell r="B8767" t="str">
            <v>DISSIPADOR DE ENERGIA - DEB 180 263 - PADRÃO DNIT</v>
          </cell>
        </row>
        <row r="8768">
          <cell r="A8768" t="str">
            <v>106963.3.9.SEMINF</v>
          </cell>
          <cell r="B8768" t="str">
            <v>DISSIPADOR DE ENERGIA - DED 04 A - PADRÃO DNIT</v>
          </cell>
        </row>
        <row r="8769">
          <cell r="A8769" t="str">
            <v>106964.3.9.SEMINF</v>
          </cell>
          <cell r="B8769" t="str">
            <v>DISSIPADOR DE ENERGIA - DED 06 A - PADRÃO DNIT</v>
          </cell>
        </row>
        <row r="8770">
          <cell r="A8770" t="str">
            <v>106965.1.9.SEMINF</v>
          </cell>
          <cell r="B8770" t="str">
            <v>PLACA DE SINALIZAÇÃO VIÁRIA OCTAGONAL (a=25CM) E SUPORTE  - FORNECIMENTO E IMPLANTAÇÃO</v>
          </cell>
        </row>
        <row r="8771">
          <cell r="A8771" t="str">
            <v>106966.3.9.SEMINF</v>
          </cell>
          <cell r="B8771" t="str">
            <v>LAJE PRÉ-MOLDADA, SOBRECARGA 300KG/M2, VÃO DE 5,70M, CAPEAMENTO 4CM, ESP, 20CM FCK = 150KG/CM2  - FORNECIMENTO E INSTALAÇÃO</v>
          </cell>
        </row>
        <row r="8772">
          <cell r="A8772" t="str">
            <v>106974.3.9.SEMINF</v>
          </cell>
          <cell r="B8772" t="str">
            <v>ENTRADA PARA DESCIDA D´ÁGUA EM PONTO BAIXO ADAPTÁVEIS AOS MEIOS-FIOS-EDA02B</v>
          </cell>
        </row>
        <row r="8773">
          <cell r="A8773" t="str">
            <v>106970.5.9.SEMINF</v>
          </cell>
          <cell r="B8773" t="str">
            <v>DISSIPADOR DE ENERGIA - DED 05 A - PADRÃO DNIT</v>
          </cell>
        </row>
        <row r="8774">
          <cell r="A8774" t="str">
            <v>106955.5.9.SEMINF</v>
          </cell>
          <cell r="B8774" t="str">
            <v>TOTEM DE INAUGURAÇÃO DA PREFEITURA DE MANAUS 8 X 4,50 M - FORNECIMENTO E INSTALAÇÃO</v>
          </cell>
        </row>
        <row r="8775">
          <cell r="A8775" t="str">
            <v>106976.1.9.SEMINF</v>
          </cell>
          <cell r="B8775" t="str">
            <v>GANGORRA TRIPLA EM MADEIRADE LEI</v>
          </cell>
        </row>
        <row r="8776">
          <cell r="A8776" t="str">
            <v>106977.1.9.SEMINF</v>
          </cell>
          <cell r="B8776" t="str">
            <v>GIRA-GIRA CARROSSEL EM FERRO GALVANIZADO E ASSENTOS EM MADEIRA</v>
          </cell>
        </row>
        <row r="8777">
          <cell r="A8777" t="str">
            <v>106861.11.9.SEMINF</v>
          </cell>
          <cell r="B8777" t="str">
            <v>INSTALAÇÃO DE BALANÇO DE 3 LUGARES COM ESTRUTURA METÁLICA EM TUBOS DE AÇO CARBONO, INSTALADO SOBRE O SOLO.</v>
          </cell>
        </row>
        <row r="8778">
          <cell r="A8778" t="str">
            <v>106692.7.9.SEMINF</v>
          </cell>
          <cell r="B8778" t="str">
            <v>CUMEEIRA ECOLOGICA TIPO ROMANA</v>
          </cell>
        </row>
        <row r="8779">
          <cell r="A8779" t="str">
            <v>106691.7.9.SEMINF</v>
          </cell>
          <cell r="B8779" t="str">
            <v>TELHA ECOLOGICA TIPO ROMANA</v>
          </cell>
        </row>
        <row r="8780">
          <cell r="A8780" t="str">
            <v>106862.11.9.SEMINF</v>
          </cell>
          <cell r="B8780" t="str">
            <v>INSTALAÇÃO DE CASINHA DE MADEIRA TRATATA COM RAMPA ESCALADA, ESCORREGADOR E ESCADA MARINHEIRO, INSTALADO SOBRE SOLO.</v>
          </cell>
        </row>
        <row r="8781">
          <cell r="A8781" t="str">
            <v>106994.5.9.SEMINF</v>
          </cell>
          <cell r="B8781" t="str">
            <v>ESTACA RAIZ PERFURADA NO SOLO COM D = 31 CM - CONFECÇÃO</v>
          </cell>
        </row>
        <row r="8782">
          <cell r="A8782" t="str">
            <v>106995.3.9.SEMINF</v>
          </cell>
          <cell r="B8782" t="str">
            <v>CONJUNTO DE MESA PARA JOGOS COM 4 BANCOS EM CONCRETO</v>
          </cell>
        </row>
        <row r="8783">
          <cell r="A8783" t="str">
            <v>106996.14.9.SEMINF</v>
          </cell>
          <cell r="B8783" t="str">
            <v>MOBILIZAÇÃO DE CONTAINER</v>
          </cell>
        </row>
        <row r="8784">
          <cell r="A8784" t="str">
            <v>106997.14.9.SEMINF</v>
          </cell>
          <cell r="B8784" t="str">
            <v>DESMOBILIZAÇÃO DE CONTAINER</v>
          </cell>
        </row>
        <row r="8785">
          <cell r="A8785" t="str">
            <v>106969.3.9.SEMINF</v>
          </cell>
          <cell r="B8785" t="str">
            <v>CAIXA COLETORA DE SARJETA COM GRELHA DE CONCRETO - CCS 200 - 80A</v>
          </cell>
        </row>
        <row r="8786">
          <cell r="A8786" t="str">
            <v>107067.16.9.SEMINF</v>
          </cell>
          <cell r="B8786" t="str">
            <v>RECOLOCAÇÃO DE POSTE DE CONCRETO EM REDE DE ENERGIA</v>
          </cell>
        </row>
        <row r="8787">
          <cell r="A8787" t="str">
            <v>107071.1.9.SEMINF</v>
          </cell>
          <cell r="B8787" t="str">
            <v>LOCAÇÃO DE CONTAINER 2,30 X 6,00 M, ALT. 2,50 M, PARA DEPOSITO, SEM DIVISORIAS INTERNAS E SEM SANITARIO</v>
          </cell>
        </row>
        <row r="8788">
          <cell r="A8788" t="str">
            <v>107072.1.9.SEMINF</v>
          </cell>
          <cell r="B8788" t="str">
            <v>ESTRUTURA METÁLICA EM AÇO P/ MEZANINOS E PLATAFORMAS, VÃO LIVRE ATÉ 6,00M, ÁREA SUPERIOR A 50 M2, SOBRECARGA 300 KG/M2, SEM PINTURA</v>
          </cell>
        </row>
        <row r="8789">
          <cell r="A8789" t="str">
            <v>106993.3.9.SEMINF</v>
          </cell>
          <cell r="B8789" t="str">
            <v>BOLSACRETO</v>
          </cell>
        </row>
        <row r="8790">
          <cell r="A8790" t="str">
            <v>106973.3.9.SEMINF</v>
          </cell>
          <cell r="B8790" t="str">
            <v>FORNECIMENTO DE PÓ DE PEDRA</v>
          </cell>
        </row>
        <row r="8791">
          <cell r="A8791" t="str">
            <v>102003.9.1.SEMINF</v>
          </cell>
          <cell r="B8791" t="str">
            <v>SERVIÇOS TOPOGRÁFICOS PARA PAVIMENTAÇÃO, INCLUSIVE NOTA DE SERVIÇOS, ACOMPANHAMENTO E GREIDE</v>
          </cell>
        </row>
        <row r="8792">
          <cell r="A8792" t="str">
            <v>103667.16.9.SEMINF</v>
          </cell>
          <cell r="B8792" t="str">
            <v>CISTERNA DE 12 M3 PARA COMBATE A INCENDIO DO ANEXO DA SEMINF</v>
          </cell>
        </row>
        <row r="8793">
          <cell r="A8793" t="str">
            <v>107074.1.9.SEMINF</v>
          </cell>
          <cell r="B8793" t="str">
            <v>ALÇAPÃO EM FERRO 1,00 X 1,20M, INCLUSO FERRAGENS</v>
          </cell>
        </row>
        <row r="8794">
          <cell r="A8794" t="str">
            <v>99171.6.9.SEMINF</v>
          </cell>
          <cell r="B8794" t="str">
            <v>FORMAS DE TÁBUAS DE PINHO - UTILIZAÇÃO DE 3 X  - FORNECIMENTO, INSTALAÇÃO E RETIRADA</v>
          </cell>
        </row>
        <row r="8795">
          <cell r="A8795" t="str">
            <v>107076.3.9.SEMINF</v>
          </cell>
          <cell r="B8795" t="str">
            <v>EXECUÇÃO DE PINTURA DE LIGAÇÃO COM EMULSÃO ASFÁLTICA RR-2C, PARA OBRAS DE RECONSTRUÇÃO DE PAVIMENTOS</v>
          </cell>
        </row>
        <row r="8796">
          <cell r="A8796" t="str">
            <v>107077.3.9.SEMINF</v>
          </cell>
          <cell r="B8796" t="str">
            <v>EXECUÇÃO DE PINTURA DE LIGAÇÃO COM EMULSÃO ASFÁLTICA RR-2C, PARA OBRAS DE CONSTRUÇÃO DE PAVIMENTOS</v>
          </cell>
        </row>
        <row r="8797">
          <cell r="A8797" t="str">
            <v>107078.3.9.SEMINF</v>
          </cell>
          <cell r="B8797" t="str">
            <v>EXECUÇÃO DE IMPRIMAÇÃO PARA OBRAS DE RECONSTRUÇÃO DE PAVIMENTOS</v>
          </cell>
        </row>
        <row r="8798">
          <cell r="A8798" t="str">
            <v>107079.3.9.SEMINF</v>
          </cell>
          <cell r="B8798" t="str">
            <v>EXECUÇÃO DE IMPRIMAÇÃO PARA OBRAS DE CONSTRUÇÃO DE PAVIMENTOS</v>
          </cell>
        </row>
        <row r="8799">
          <cell r="A8799" t="str">
            <v>107085.2.9.SEMINF</v>
          </cell>
          <cell r="B8799" t="str">
            <v>REMOÇÃO E REPOSIÇÃO DE TAMPA DE DRENAGEM</v>
          </cell>
        </row>
        <row r="8800">
          <cell r="A8800" t="str">
            <v>107086.11.9.SEMINF</v>
          </cell>
          <cell r="B8800" t="str">
            <v>SERVIÇO DE LIMPEZA MECÂNICA DOS SISTEMAS DE DRENAGEM(GALERIAS, BOCA DE LOBO, PV, ETC), COM UTILIZAÇÃO DE EQUIPAMENTOS COMBINADO HIDROJATO/SUGADOR/RECICLADOR</v>
          </cell>
        </row>
        <row r="8801">
          <cell r="A8801" t="str">
            <v>107087.5.9.SEMINF</v>
          </cell>
          <cell r="B8801" t="str">
            <v>PISO DE MADEIRA SEÇÃO 2,5X25CM, SOBRE VIGOTAS DE MADEIRA SEÇÃO 7,5X15CM - FORNECIMENTO E INSTALAÇÃO</v>
          </cell>
        </row>
        <row r="8802">
          <cell r="A8802" t="str">
            <v>107100.1.9.SEMINF</v>
          </cell>
          <cell r="B8802" t="str">
            <v>ENSAIO DE ESCLEROMENTRIA</v>
          </cell>
        </row>
        <row r="8803">
          <cell r="A8803" t="str">
            <v>107101.1.9.SEMINF</v>
          </cell>
          <cell r="B8803" t="str">
            <v>ENSAIOS DE TESTEMUNHOS (CP)</v>
          </cell>
        </row>
        <row r="8804">
          <cell r="A8804" t="str">
            <v>107102.1.9.SEMINF</v>
          </cell>
          <cell r="B8804" t="str">
            <v>ENSAIO DE COMPRESSÃO</v>
          </cell>
        </row>
        <row r="8805">
          <cell r="A8805" t="str">
            <v>107103.1.9.SEMINF</v>
          </cell>
          <cell r="B8805" t="str">
            <v>ENSAIO DE CARBONATAÇÃO</v>
          </cell>
        </row>
        <row r="8806">
          <cell r="A8806" t="str">
            <v>107121.5.9.SEMINF</v>
          </cell>
          <cell r="B8806" t="str">
            <v>PILAR METÁLICO PERFIL LAMINADO OU SOLDADO EM AÇO ESTRUTURAL, COM CONEXÕES SOLDADAS, INCLUSOS MÃO DE OBRA, TRANSPORTE E IÇAMENTO UTILIZANDO GUINDASTE - FORNECIMENTO E INSTALAÇÃO. AF_01/2020_PA</v>
          </cell>
        </row>
        <row r="8807">
          <cell r="A8807" t="str">
            <v>107122.3.9.SEMINF</v>
          </cell>
          <cell r="B8807" t="str">
            <v>POLIMENTO DE PISO (POLITRIZ), PESO DE 100KG, DIÂMETRO 450 MM, MOTOR ELÉTRICO, POTÊNCIA 4 HP</v>
          </cell>
        </row>
        <row r="8808">
          <cell r="A8808" t="str">
            <v>106998.6.9.SEMINF</v>
          </cell>
          <cell r="B8808" t="str">
            <v>CONSOLIDAÇÃO DE MADEIRA DETERIORADA COM RESINAS EPOXI SIKADUR 32 OU SIMILAR</v>
          </cell>
        </row>
        <row r="8809">
          <cell r="A8809" t="str">
            <v>107001.16.9.SEMINF</v>
          </cell>
          <cell r="B8809" t="str">
            <v>POSTE DE AÇO CÔNICO CONTÍNUO RETO, FLANGEADO, H=3M - FORNECIMENTO E INSTALAÇÃO. AF_04/2025</v>
          </cell>
        </row>
        <row r="8810">
          <cell r="A8810" t="str">
            <v>107072.16.9.SEMINF</v>
          </cell>
          <cell r="B8810" t="str">
            <v>LUMINÁRIA PLAFON SOBREPOR 18 W</v>
          </cell>
        </row>
        <row r="8811">
          <cell r="A8811" t="str">
            <v>107073.16.9.SEMINF</v>
          </cell>
          <cell r="B8811" t="str">
            <v>LUMINÁRIA PLAFON SOBREPOR 36 W</v>
          </cell>
        </row>
        <row r="8812">
          <cell r="A8812" t="str">
            <v>107071.16.9.SEMINF</v>
          </cell>
          <cell r="B8812" t="str">
            <v>ORGANIZADOR GUIA DE CABO PARA RACK</v>
          </cell>
        </row>
        <row r="8813">
          <cell r="A8813" t="str">
            <v>107070.16.9.SEMINF</v>
          </cell>
          <cell r="B8813" t="str">
            <v>BANDEJA PARA RACK 19'', DESLIZANTE, PERFURADA</v>
          </cell>
        </row>
        <row r="8814">
          <cell r="A8814" t="str">
            <v>107088.16.9.SEMINF</v>
          </cell>
          <cell r="B8814" t="str">
            <v>PROJETO DE SUBESTAÇÃO DE 300KVA A 1000KVA</v>
          </cell>
        </row>
        <row r="8815">
          <cell r="A8815" t="str">
            <v>107068.16.9.SEMINF</v>
          </cell>
          <cell r="B8815" t="str">
            <v>QUADRO DE COMANDO DE BOMBA 10 CV</v>
          </cell>
        </row>
        <row r="8816">
          <cell r="A8816" t="str">
            <v>107065.16.9.SEMINF</v>
          </cell>
          <cell r="B8816" t="str">
            <v>BARRA CHATA DE COBRE ELETROLITICO 2 X 3/8</v>
          </cell>
        </row>
        <row r="8817">
          <cell r="A8817" t="str">
            <v>107066.16.9.SEMINF</v>
          </cell>
          <cell r="B8817" t="str">
            <v>DISJUNTOR TERMOMAGNETICO TRIPOLAR TENSAO NOMINAL 1.200V FAIXA DE AJUSTE 1.600A A 2.000A</v>
          </cell>
        </row>
        <row r="8818">
          <cell r="A8818" t="str">
            <v>107075.16.9.SEMINF</v>
          </cell>
          <cell r="B8818" t="str">
            <v>REFLETOR LED 200W DE POTÊNCIA</v>
          </cell>
        </row>
        <row r="8819">
          <cell r="A8819" t="str">
            <v>107085.16.9.SEMINF</v>
          </cell>
          <cell r="B8819" t="str">
            <v>COTOVELO INTERNO 50X20MM SISTEMA X PIAL</v>
          </cell>
        </row>
        <row r="8820">
          <cell r="A8820" t="str">
            <v>107077.16.9.SEMINF</v>
          </cell>
          <cell r="B8820" t="str">
            <v>FORNECIMENTO E INSTALAÇÃO DE SWITCH 24 PORTAS 10/100 MPBS</v>
          </cell>
        </row>
        <row r="8821">
          <cell r="A8821" t="str">
            <v>107078.16.9.SEMINF</v>
          </cell>
          <cell r="B8821" t="str">
            <v>TERMINAL AÉREO EM AÇO GALVANIZADO COM BASE DE FIXAÇÃO 60 CM</v>
          </cell>
        </row>
        <row r="8822">
          <cell r="A8822" t="str">
            <v>107079.16.9.SEMINF</v>
          </cell>
          <cell r="B8822" t="str">
            <v>CAIXA DE EQUALIZAÇÃO DE POTÊNCIA, EM AÇO, 200X200MM, COM BARRAMENTO</v>
          </cell>
        </row>
        <row r="8823">
          <cell r="A8823" t="str">
            <v>107080.16.9.SEMINF</v>
          </cell>
          <cell r="B8823" t="str">
            <v>LUVA 50X20 MM SISTEMA X PIAL</v>
          </cell>
        </row>
        <row r="8824">
          <cell r="A8824" t="str">
            <v>107083.16.9.SEMINF</v>
          </cell>
          <cell r="B8824" t="str">
            <v>TAPETE ISOLANTE CLASSE II, 20KV, DEMENSÕES: 1000 X 1000 X 25,4 MM</v>
          </cell>
        </row>
        <row r="8825">
          <cell r="A8825" t="str">
            <v>107084.16.9.SEMINF</v>
          </cell>
          <cell r="B8825" t="str">
            <v>FORNECIMENTO E INSTALAÇÃO DE MINI RACK DE PAREDE 19" X 12U X 470MM</v>
          </cell>
        </row>
        <row r="8826">
          <cell r="A8826" t="str">
            <v>107058.16.9..SEMINF</v>
          </cell>
          <cell r="B8826" t="str">
            <v>CAIXA DE PASSAGEM DE PVC 4 X 2''- FORNECIMENTO E ASSENTAMENTO</v>
          </cell>
        </row>
        <row r="8827">
          <cell r="A8827" t="str">
            <v>107069.16.9.SEMINF</v>
          </cell>
          <cell r="B8827" t="str">
            <v>FORNECIMENTO E INSTALAÇÃO DE DERIVAÇÃO SISTEMA X 50 X 20 MM</v>
          </cell>
        </row>
        <row r="8828">
          <cell r="A8828" t="str">
            <v>107076.16.9.SEMINF</v>
          </cell>
          <cell r="B8828" t="str">
            <v>REFLETOR LED 100W DE POTÊNCIA</v>
          </cell>
        </row>
        <row r="8829">
          <cell r="A8829" t="str">
            <v>107087.16.9.SEMINF</v>
          </cell>
          <cell r="B8829" t="str">
            <v>TRANSFORMADOR DE POTENCIAL DE ENERGIA (TP) , TENSÃO MAXIMA 15 KV, ENCAPSULADO EM RESINA EPOXI, PARA USO INTERNO</v>
          </cell>
        </row>
        <row r="8830">
          <cell r="A8830" t="str">
            <v>107086.16.9.SEMINF</v>
          </cell>
          <cell r="B8830" t="str">
            <v>TOMADA PARA TELEFONE RJ11 DE SOBREPOR DUPLA</v>
          </cell>
        </row>
        <row r="8831">
          <cell r="A8831" t="str">
            <v>107082.16.9.SEMINF</v>
          </cell>
          <cell r="B8831" t="str">
            <v>TOMADA DE REDE DE INFORMATICA RJ45 8 FIOS SISTEMA X PIAL</v>
          </cell>
        </row>
        <row r="8832">
          <cell r="A8832" t="str">
            <v>107089.5.9.SEMINF</v>
          </cell>
          <cell r="B8832" t="str">
            <v>PAR DE ESTRUTURAS PARA TABELA DE BASQUETE EM AÇO GALVANIZADO FIXADA NO PISO,EXCETOTABELA, ARO EREDE- FORNECIMENTO E INSTALAÇÃO</v>
          </cell>
        </row>
        <row r="8833">
          <cell r="A8833" t="str">
            <v>107090.5.9.SEMINF</v>
          </cell>
          <cell r="B8833" t="str">
            <v>ESTRUTURA TRELIÇADA, TIPO ARCO, COM LIGAÇÕES SOLDADAS, INCLUSOS PERFIS METÁLICOS, MÃO DE OBRA E TRANSPORTE COM GUINDASTE</v>
          </cell>
        </row>
        <row r="8834">
          <cell r="A8834" t="str">
            <v>107045.16.9.SEMINF</v>
          </cell>
          <cell r="B8834" t="str">
            <v>FORNECIMENTO E INSTALAÇÃO DE ELETROCALHA PERFURADA 50 X 50 X 3000 MM</v>
          </cell>
        </row>
        <row r="8835">
          <cell r="A8835" t="str">
            <v>107046.16.9.SEMINF</v>
          </cell>
          <cell r="B8835" t="str">
            <v>FORNECIMENTO E INSTALAÇÃO DE ELETROCALHA PERFURADA 100 X 100 X 3000 MM</v>
          </cell>
        </row>
        <row r="8836">
          <cell r="A8836" t="str">
            <v>107047.16.9.SEMINF</v>
          </cell>
          <cell r="B8836" t="str">
            <v>SUPORTE VERTICAL 200 X 100MM PARA FIXAÇÃO DE ELETROCALHA METÁLICA</v>
          </cell>
        </row>
        <row r="8837">
          <cell r="A8837" t="str">
            <v>107048.16.9.SEMINF</v>
          </cell>
          <cell r="B8837" t="str">
            <v>SUPORTE VERTICAL 50 X 50MM PARA FIXAÇÃO DE ELETROCALHA METÁLICA</v>
          </cell>
        </row>
        <row r="8838">
          <cell r="A8838" t="str">
            <v>107049.16.9.SEMINF</v>
          </cell>
          <cell r="B8838" t="str">
            <v>SUPORTE VERTICAL 100 X 100 MM PARA FIXAÇÃO DE ELETROCALHA METÁLICA</v>
          </cell>
        </row>
        <row r="8839">
          <cell r="A8839" t="str">
            <v>107050.16.9.SEMINF</v>
          </cell>
          <cell r="B8839" t="str">
            <v>LUMINÁRIA LED DE SOBREPOR SLIM 36W- 120 CM-FORNECIMENTO E INSTALAÇÃO</v>
          </cell>
        </row>
        <row r="8840">
          <cell r="A8840" t="str">
            <v>107053.16.9.SEMINF</v>
          </cell>
          <cell r="B8840" t="str">
            <v>TAMPA 100 X 3M PARA ELETROCALHA METÁLICA</v>
          </cell>
        </row>
        <row r="8841">
          <cell r="A8841" t="str">
            <v>107081.16.9.SEMINF</v>
          </cell>
          <cell r="B8841" t="str">
            <v>COTOVELO EXTERNO 50X20 MM SISTEMA X PIAL</v>
          </cell>
        </row>
        <row r="8842">
          <cell r="A8842" t="str">
            <v>107054.16.9.SEMINF</v>
          </cell>
          <cell r="B8842" t="str">
            <v>FORNECIMENTO E INSTALAÇÃO DE ELETROCALHA PERFURADA TIPO U200 X 100 X 3000 MM</v>
          </cell>
        </row>
        <row r="8843">
          <cell r="A8843" t="str">
            <v>107052.16.9.SEMINF</v>
          </cell>
          <cell r="B8843" t="str">
            <v>TAMPA 200 X 3 M PARA ELETROCALHA METÁLICA TIPO U</v>
          </cell>
        </row>
        <row r="8844">
          <cell r="A8844" t="str">
            <v>107051.16.9.SEMINF</v>
          </cell>
          <cell r="B8844" t="str">
            <v>TAMPA 50 X 3 M PARA ELETROCALHA METÁLICA</v>
          </cell>
        </row>
        <row r="8845">
          <cell r="A8845" t="str">
            <v>107057.16.9.SEMINF</v>
          </cell>
          <cell r="B8845" t="str">
            <v>DISJUNTOR TRIPOLAR DE 1000A</v>
          </cell>
        </row>
        <row r="8846">
          <cell r="A8846" t="str">
            <v>107056.16.9.SEMINF</v>
          </cell>
          <cell r="B8846" t="str">
            <v>FORNECIMENTO E INSTALAÇÃO DE CANALETA DE DISTRIBUIÇÃO DE PVC 50X20MM SISTEMA X PIAL</v>
          </cell>
        </row>
        <row r="8847">
          <cell r="A8847" t="str">
            <v>107060.16.9.SEMINF</v>
          </cell>
          <cell r="B8847" t="str">
            <v>QUADRO DE DISTRIBUIÇÃO DE ENERGIA DE EMBUTIR, EM CHAPA DE AÇO, PARA ATÉ 56 DISJUNTORES, COM BARRAMENTO</v>
          </cell>
        </row>
        <row r="8848">
          <cell r="A8848" t="str">
            <v>107062.16.9.SEMINF</v>
          </cell>
          <cell r="B8848" t="str">
            <v>TÊ HORIZONTAL 50 X 50 MM PARA ELETROCALHA METÁLICA</v>
          </cell>
        </row>
        <row r="8849">
          <cell r="A8849" t="str">
            <v>107063.16.9.SEMINF</v>
          </cell>
          <cell r="B8849" t="str">
            <v>CURVA HORIZONTAL DE 90°PARA ELETROCALHA METÁLICA TIPO U 200X100MM</v>
          </cell>
        </row>
        <row r="8850">
          <cell r="A8850" t="str">
            <v>107064.16.9.SEMINF</v>
          </cell>
          <cell r="B8850" t="str">
            <v>CURVA HORIZONTAL DE 90°PARA ELETROCALHA METÁLICA 50X50MM</v>
          </cell>
        </row>
        <row r="8851">
          <cell r="A8851" t="str">
            <v>107059.16.9.SEMINF</v>
          </cell>
          <cell r="B8851" t="str">
            <v>QUADRO DE DISTRIBUIÇÃO DE ENERGIA DE EMBUTIR, EM CHAPA DE AÇO, PARA ATÉ 70 DISJUNTORES, COM BARRAMENTO</v>
          </cell>
        </row>
        <row r="8852">
          <cell r="A8852" t="str">
            <v>107094.3.9.SEMINF</v>
          </cell>
          <cell r="B8852" t="str">
            <v>PISO MODULAR DE POLIPROPILENO PARA QUADRA POLIESPORTIVA - FORNECIMENTO E INSTALAÇÃO</v>
          </cell>
        </row>
        <row r="8853">
          <cell r="A8853" t="str">
            <v>107101.16.9.SEMINF</v>
          </cell>
          <cell r="B8853" t="str">
            <v>TÊ HORIZONTAL 200 X100 MM PARA ELETROCALHA METÁLICA</v>
          </cell>
        </row>
        <row r="8854">
          <cell r="A8854" t="str">
            <v>107102.16.9.SEMINF</v>
          </cell>
          <cell r="B8854" t="str">
            <v>TÊ HORIZONTAL 100 X100 MM PARA ELETROCALHA METÁLICA</v>
          </cell>
        </row>
        <row r="8855">
          <cell r="A8855" t="str">
            <v>107099.16.9.SEMINF</v>
          </cell>
          <cell r="B8855" t="str">
            <v>REFLETOR LED 300W DE POTÊNCIA</v>
          </cell>
        </row>
        <row r="8856">
          <cell r="A8856" t="str">
            <v>107109.15.9.SEMINF</v>
          </cell>
          <cell r="B8856" t="str">
            <v>CAIXA D´ÁGUA EM POLIETILENO, 1500 LITROS (INCLUSOS TUBOS, CONEXÕES E TORNEIRA DE BÓIA) - FORNECIMENTO E INSTALAÇÃO</v>
          </cell>
        </row>
        <row r="8857">
          <cell r="A8857" t="str">
            <v>107124.16.9.SEMINF</v>
          </cell>
          <cell r="B8857" t="str">
            <v>TRANSFORMADOR DE CORRENTE 15KV 400/5A</v>
          </cell>
        </row>
        <row r="8858">
          <cell r="A8858" t="str">
            <v>107117.15.9.SEMINF</v>
          </cell>
          <cell r="B8858" t="str">
            <v>DISPOSITIVO DE RETORNO COM ARO EM AÇO INOX DIÂMETRO 1 1/2''</v>
          </cell>
        </row>
        <row r="8859">
          <cell r="A8859" t="str">
            <v>107118.15.9.SEMINF</v>
          </cell>
          <cell r="B8859" t="str">
            <v>DISPOSITIVO DE ASPIRAÇÃO COM ARO EM AÇO INOX DIÂMETRO 1 1/2''</v>
          </cell>
        </row>
        <row r="8860">
          <cell r="A8860" t="str">
            <v>107116.15.9.SEMINF</v>
          </cell>
          <cell r="B8860" t="str">
            <v>RALO DE FUNDO PARA PISCINA 4'' COM GRELHA 25X25 CM EM AÇO INOX</v>
          </cell>
        </row>
        <row r="8861">
          <cell r="A8861" t="str">
            <v>107115.15.9.SEMINF</v>
          </cell>
          <cell r="B8861" t="str">
            <v>BICO GEISER EM AÇO INOX 1 1/2''</v>
          </cell>
        </row>
        <row r="8862">
          <cell r="A8862" t="str">
            <v>107127.15.9.SEMINF</v>
          </cell>
          <cell r="B8862" t="str">
            <v>BOMBA CENTRIFUGA TRIFÁSICA 220/380V PARA PISCINA 3B-T, 3 CVA, ATÉ 280 L -FORNECIMENTO E INSTALAÇÃO</v>
          </cell>
        </row>
        <row r="8863">
          <cell r="A8863" t="str">
            <v>107126.15.9.SEMINF</v>
          </cell>
          <cell r="B8863" t="str">
            <v>BOMBA COM PRÉ FILTRO MODELO 15B-T 1,5CV - FORNECIMENTO E INSTALAÇAO</v>
          </cell>
        </row>
        <row r="8864">
          <cell r="A8864" t="str">
            <v>107125.15.9.SEMINF</v>
          </cell>
          <cell r="B8864" t="str">
            <v>BOMBA COM PRÉ FILTRO MODELO 230, TP7, 1,5VALVULA,  3CV - FORNECIMENTO E INSTALAÇAO</v>
          </cell>
        </row>
        <row r="8865">
          <cell r="A8865" t="str">
            <v>107128.15.9.SEMINF</v>
          </cell>
          <cell r="B8865" t="str">
            <v>GRADE 30X30 COM TAMPA FSB E BASE LATÃO PARA PISCINA DE ALVENARIA</v>
          </cell>
        </row>
        <row r="8866">
          <cell r="A8866" t="str">
            <v>107137.1.9.SEMINF</v>
          </cell>
          <cell r="B8866" t="str">
            <v>MUDA DE CAPIM VETIVER - FORNECIMENTO E PLANTIO</v>
          </cell>
        </row>
        <row r="8867">
          <cell r="A8867" t="str">
            <v>107000.16.9.SEMINF</v>
          </cell>
          <cell r="B8867" t="str">
            <v>PONTO DE LUZ EM TETO OU PAREDE, COM ELETRODUTO PVC FLEXIVEL CORRUGADO EMBUTIDO Ø 3/4''</v>
          </cell>
        </row>
        <row r="8868">
          <cell r="A8868" t="str">
            <v>107140.7.9.SEMINF</v>
          </cell>
          <cell r="B8868" t="str">
            <v>APLICAÇÃO DE GEOCOMPOSTO DE PVC DE 1,80MM DE ESPESSURA, COM TRANSPASSO MINIMO DE 4 CM, COLAGEM DAS MANTAS, INCLUSIVE FORNECIMENTO E APLICAÇÃO DOS GRAMPOS- EXCLUSIVE FORNECIMENTO DO GEOCOMPOSTO</v>
          </cell>
        </row>
        <row r="8869">
          <cell r="A8869" t="str">
            <v>107141.9.9.SEMINF</v>
          </cell>
          <cell r="B8869" t="str">
            <v>PINTURA JATEADA ACRILICA EM PISO CIMENTADO, COM UTILIZAÇÃO DE PISTOLA MOTORIZADA - UMA DEMÃO</v>
          </cell>
        </row>
        <row r="8870">
          <cell r="A8870" t="str">
            <v>107142.9.9.SEMINF</v>
          </cell>
          <cell r="B8870" t="str">
            <v>CHAPISCO EM ARGAMASSA DE CIMENTO E AREIA NO TRAÇO 1:3, COM ADITIVO PLASTIFICANTE, PARA PROTEÇÃO MECÂNICA, APLICADO COM BOMBA JATEADORA</v>
          </cell>
        </row>
        <row r="8871">
          <cell r="A8871" t="str">
            <v>99755.6.9.SEMINF</v>
          </cell>
          <cell r="B8871" t="str">
            <v>FORMAS DE TABUAS DE PINHO PARA DISPOSITIVO DE DRENAGEM - UTILIZAÇÃO DE 3 VEZES - CONFECÇÃO, INSTALAÇÃO E RETIRADA</v>
          </cell>
        </row>
        <row r="8872">
          <cell r="A8872" t="str">
            <v>98250.1.9.SEMINF</v>
          </cell>
          <cell r="B8872" t="str">
            <v>ATERRO COM ARGILA PARA EXECUÇÃO DE DRENO FRANCÊS</v>
          </cell>
        </row>
        <row r="8873">
          <cell r="A8873" t="str">
            <v>107148.22.9.SEMINF</v>
          </cell>
          <cell r="B8873" t="str">
            <v>CAMINHÃO CAÇAMBA TÉRMICA 7,5M³ SISTEMA DE AQUECIMENTO, COM TANQUE DE EMULSÃO, COMPRESSOR DE AR, MARTELETE DE 20 A 30 KG, ESPARGIDOR TIPO AGULHA, TODOS ACOPLADOS AO CAMINHÃO</v>
          </cell>
        </row>
        <row r="8874">
          <cell r="A8874" t="str">
            <v>107149.1.9.SEMINF</v>
          </cell>
          <cell r="B8874" t="str">
            <v>CONE PLÁSTICO PARA SINALIZAÇÃO DE TRÂNSITO-UTILIZAÇÃO 5 VEZES</v>
          </cell>
        </row>
        <row r="8875">
          <cell r="A8875" t="str">
            <v>107180.15.9.SEMINF</v>
          </cell>
          <cell r="B8875" t="str">
            <v>FOSSA SEPTICA BIODGESTOR 1.300L FUNDO CONICO</v>
          </cell>
        </row>
        <row r="8876">
          <cell r="A8876" t="str">
            <v>107178.2.9.SEMINF</v>
          </cell>
          <cell r="B8876" t="str">
            <v>SUPORTE PARA PLACA DE SINALIZAÇÃO</v>
          </cell>
        </row>
        <row r="8877">
          <cell r="A8877" t="str">
            <v>107177.1.9.SEMINF</v>
          </cell>
          <cell r="B8877" t="str">
            <v>LOCAÇÃO TOPOGRÁFICA LINEAR</v>
          </cell>
        </row>
        <row r="8878">
          <cell r="A8878" t="str">
            <v>107170.1.9.SEMINF</v>
          </cell>
          <cell r="B8878" t="str">
            <v>MONTAGEM DE ELEMENTOS PRÉ-MOLDADOS , INCLUSO IÇAMENTO</v>
          </cell>
        </row>
        <row r="8879">
          <cell r="A8879" t="str">
            <v>107162.5.9.SEMINF</v>
          </cell>
          <cell r="B8879" t="str">
            <v>VIGA METÁLICA EM PERFIL LAMINADO OU SOLDADO EM AÇO ESTRUTURAL, COM CONEXÕES PARAFUSADAS, INCLUSOS MÃO DE OBRA, TRANSPORTE E IÇAMENTO UTILIZANDO GUINDASTE - FORNECIMENTO E INSTALAÇÃO.</v>
          </cell>
        </row>
        <row r="8880">
          <cell r="A8880" t="str">
            <v>107172.1.9.SEMINF</v>
          </cell>
          <cell r="B8880" t="str">
            <v>FÔRMA EM CHAPA METÁLICA 1/8'' PARA CABEÇA DE TIRANTES - UTILIZAÇÃO DE 50 VEZES - CONFECÇÃO, INSTALAÇÃO E RETIRADA</v>
          </cell>
        </row>
        <row r="8881">
          <cell r="A8881" t="str">
            <v>107156.3.9.SEMINF</v>
          </cell>
          <cell r="B8881" t="str">
            <v>CONCRETO USINADO BOMBEÁVEL FCK 30MPA - LANÇAMENTO,ADENSAMENTO E  ACABAMENTO</v>
          </cell>
        </row>
        <row r="8882">
          <cell r="A8882" t="str">
            <v>107158.3.9.SEMINF</v>
          </cell>
          <cell r="B8882" t="str">
            <v>CONCRETO USINADO BOMBEÁVEL FCK 35MPA - LANÇAMENTO,ADENSAMENTO E  ACABAMENTO</v>
          </cell>
        </row>
        <row r="8883">
          <cell r="A8883" t="str">
            <v>107157.3.9.SEMINF</v>
          </cell>
          <cell r="B8883" t="str">
            <v>CONCRETO USINADO BOMBEÁVEL FCK 25MPA - LANÇAMENTO,ADENSAMENTO E  ACABAMENTO</v>
          </cell>
        </row>
        <row r="8884">
          <cell r="A8884" t="str">
            <v>107148.22.9.SEMINF</v>
          </cell>
          <cell r="B8884" t="str">
            <v>CAMINHÃO CAÇAMBA TÉRMICA 7,5M³ SISTEMA DE AQUECIMENTO, COM TANQUE DE EMULSÃO, COMPRESSOR DE AR, MARTELETE DE 20 A 30 KG, ESPARGIDOR TIPO AGULHA, TODOS ACOPLADOS AO CAMINHÃO</v>
          </cell>
        </row>
        <row r="8885">
          <cell r="A8885" t="str">
            <v>107149.1.9.SEMINF</v>
          </cell>
          <cell r="B8885" t="str">
            <v>CONE PLÁSTICO PARA SINALIZAÇÃO DE TRÂNSITO-UTILIZAÇÃO 5 VEZES</v>
          </cell>
        </row>
        <row r="8886">
          <cell r="A8886" t="str">
            <v>107145.7.9.SEMINF</v>
          </cell>
          <cell r="B8886" t="str">
            <v>EXECUÇÃO DE IMPERMEABILIZAÇÃO DE TALUDES COM JATEAMENTO DE POLIMERO A BASE D' AGUA</v>
          </cell>
        </row>
        <row r="8887">
          <cell r="A8887" t="str">
            <v>107160.2.9.SEMINF</v>
          </cell>
          <cell r="B8887" t="str">
            <v>EXECUÇÃO DE REFEITÓRIO EM CANTEIRO DE OBRA EM CHAPA DE MADEIRA COMPENSADA</v>
          </cell>
        </row>
        <row r="8888">
          <cell r="A8888" t="str">
            <v>107189.1.9.SEMINF</v>
          </cell>
          <cell r="B8888" t="str">
            <v>TAPUME DE PROTEÇÃO COM TELA DE POLIETILENO, H= 1,20M</v>
          </cell>
        </row>
        <row r="8889">
          <cell r="A8889" t="str">
            <v>107190.5.9.SEMINF</v>
          </cell>
          <cell r="B8889" t="str">
            <v>PLACA DE INAUGURAÇÃO EM ALUMÍNIO, DIM. 40X60CM - FORNECIMENTO E INSTALAÇÃO</v>
          </cell>
        </row>
        <row r="8890">
          <cell r="A8890" t="str">
            <v>107208.16.9.SEMINF</v>
          </cell>
          <cell r="B8890" t="str">
            <v>EXTINTOR DE INCÊNDIO DE 6KG, CLASSE ABC, PQS</v>
          </cell>
        </row>
        <row r="8891">
          <cell r="A8891" t="str">
            <v>107210.16.9.SEMINF</v>
          </cell>
          <cell r="B8891" t="str">
            <v>QUADRO DE COMANDO 60 X 50 X 20 CM</v>
          </cell>
        </row>
        <row r="8892">
          <cell r="A8892" t="str">
            <v>107209.16.9.SEMINF</v>
          </cell>
          <cell r="B8892" t="str">
            <v>FORNECIMENTO E INSTALAÇÃO DE ISOLADOR DE ANCORAGEM POLIMÉRICO 15 KV</v>
          </cell>
        </row>
        <row r="8893">
          <cell r="A8893" t="str">
            <v>107212.16.9.SEMINF</v>
          </cell>
          <cell r="B8893" t="str">
            <v>CHAVE FUSIVEL UNIPOLAR, 15KV- 100A, EQUIPADA COM COMANDO PARA HASTE DE MANOBRA. FORNECIMENTO E INSTALAÇÃO</v>
          </cell>
        </row>
        <row r="8894">
          <cell r="A8894" t="str">
            <v>107213.16.9.SEMINF</v>
          </cell>
          <cell r="B8894" t="str">
            <v>MURETA DE ALVENARIA COM REVESTIMENTO MEDINDO 2,00X2,15M CONFORME PADRÃO DA CONCESSIONÁRIA DE ENERGIA</v>
          </cell>
        </row>
        <row r="8895">
          <cell r="A8895" t="str">
            <v>107202.16.9.SEMINF</v>
          </cell>
          <cell r="B8895" t="str">
            <v>FORNECIMENTO E INSTALAÇÃO DE GRAMPO DE ANCORAGEM PARA CABO E REDE PROTEGIDA</v>
          </cell>
        </row>
        <row r="8896">
          <cell r="A8896" t="str">
            <v>107203.16.9.SEMINF</v>
          </cell>
          <cell r="B8896" t="str">
            <v>INSTALAÇÃO DE PARA RAIO 10KVA (POLIMERICO) - EXCLUSIVE CABOS</v>
          </cell>
        </row>
        <row r="8897">
          <cell r="A8897" t="str">
            <v>107204.16.9.SEMINF</v>
          </cell>
          <cell r="B8897" t="str">
            <v>CABOS DE AÇO 9,5MM (38) - FORNECIMENTO E INSTALAÇÃO</v>
          </cell>
        </row>
        <row r="8898">
          <cell r="A8898" t="str">
            <v>107205.16.9.SEMINF</v>
          </cell>
          <cell r="B8898" t="str">
            <v>BRAÇO TIPO C, 15KV PARA REDE PROTEGIDA - FORNECIMENTO E INSTALAÇÃO</v>
          </cell>
        </row>
        <row r="8899">
          <cell r="A8899" t="str">
            <v>107206.16.9.SEMINF</v>
          </cell>
          <cell r="B8899" t="str">
            <v>MANILHA SAPATILHA</v>
          </cell>
        </row>
        <row r="8900">
          <cell r="A8900" t="str">
            <v>107153.3.9.SEMINF</v>
          </cell>
          <cell r="B8900" t="str">
            <v>BANCO DE CONCRETO SEM ENCOSTO, DIMENSÃO  2,00 X 0,60 M</v>
          </cell>
        </row>
        <row r="8901">
          <cell r="A8901" t="str">
            <v>107215.11.9.SEMINF</v>
          </cell>
          <cell r="B8901" t="str">
            <v>FORNECIMENTO E INSTALAÇÃO DE CONJUNTO P/ FUTSAL (PAR DE TRAVES OFICIAL - 3,00X2,00M -EM TUBO DE AÇO GALV. FOGO 3 C/ REQUADRO E REDES POLIETILENO FIO 4MM)</v>
          </cell>
        </row>
        <row r="8902">
          <cell r="A8902" t="str">
            <v>107216.1.9.SEMINF</v>
          </cell>
          <cell r="B8902" t="str">
            <v>REGULARIZAÇÃO E COMPACTAÇÃO MANUAL DE TERRENO COM SOQUETE</v>
          </cell>
        </row>
        <row r="8903">
          <cell r="A8903" t="str">
            <v>107217.5.9.SEMINF</v>
          </cell>
          <cell r="B8903" t="str">
            <v>GRADIL ESTRUTURADO POR CANTONEIRAS DE ABAS IGUAIS ("L" 38 X 38CM, E = 3/16"), COM TELA DE ARAME GALVANIZADO, FIO 14BWG E MALHA QUADRADA 5 X 5CM, FIXADA COM ARGAMASSA TRAÇO 1:4</v>
          </cell>
        </row>
        <row r="8904">
          <cell r="A8904" t="str">
            <v>107218.15.9.SEMINF</v>
          </cell>
          <cell r="B8904" t="str">
            <v>JUNÇÃO SIMPLES, PVC BRANCO DN 100 X 50MM, JUNTA ELÁSTICA, FORNECIMENTO E INSTALAÇÃO</v>
          </cell>
        </row>
        <row r="8905">
          <cell r="A8905" t="str">
            <v>107221.16.9.SEMINF</v>
          </cell>
          <cell r="B8905" t="str">
            <v>GRUPO GERADOR DE 500 KVA (POTENCIA STANDY 500 KVA),TENSÃO 220/127 VCA -FREQUENCIA 60HZ- COM QUADRO DE DISTRIBUIÇÃO - FORNECIMENTO E INSTALAÇÕES</v>
          </cell>
        </row>
        <row r="8906">
          <cell r="A8906" t="str">
            <v>107225.14.9.SEMINF</v>
          </cell>
          <cell r="B8906" t="str">
            <v>EXECUÇÃO DE PAVIMENTO, CAMADA DE ROLAMENTO - EXCLUSIVE CARGA, TRANSPORTE  E VIBROACABADORA</v>
          </cell>
        </row>
        <row r="8907">
          <cell r="A8907" t="str">
            <v>107228.11.9.SEMINF</v>
          </cell>
          <cell r="B8907" t="str">
            <v>PROJETO DE DRENAGEM PLUVIAL (MICROEMACRODRANAGEM) ATÉ 10.000,00 M2</v>
          </cell>
        </row>
        <row r="8908">
          <cell r="A8908" t="str">
            <v>107238.15.9.SEMINF</v>
          </cell>
          <cell r="B8908" t="str">
            <v>PRESSURIZADOR MAX PRESS 30 MVE</v>
          </cell>
        </row>
        <row r="8909">
          <cell r="A8909" t="str">
            <v>107240.15.9.SEMINF</v>
          </cell>
          <cell r="B8909" t="str">
            <v>RALO LINEAR EM PVC COM GRELHA LISA EM AÇO INOX, LARGURA 5X70 CM</v>
          </cell>
        </row>
        <row r="8910">
          <cell r="A8910" t="str">
            <v>107239.7.9.SEMINF</v>
          </cell>
          <cell r="B8910" t="str">
            <v>FORNECIMENTO E INSTALAÇÃO DE ACM- CORES VARIADAS</v>
          </cell>
        </row>
        <row r="8911">
          <cell r="A8911" t="str">
            <v>107245.16.9.SEMINF</v>
          </cell>
          <cell r="B8911" t="str">
            <v>CONDULETE DE ALUMINIO COM 2 TOMADAS DE 20 A - FORNECIMENTO E INSTALAÇÃO</v>
          </cell>
        </row>
        <row r="8912">
          <cell r="A8912" t="str">
            <v>107244.16.9.SEMINF</v>
          </cell>
          <cell r="B8912" t="str">
            <v>FORNECIMENTO E INSTALAÇÃO DE SUBESTAÇÃO AEREA COMPLETA DE 112,5 KVA, INCLUSIVE QUADRO DE MEDIÇÃO, PROTEÇÃO GERAL, POWSTES, CRUZETAS, TRANSFORMADO, LIGAÇÃO E MURETA</v>
          </cell>
        </row>
        <row r="8913">
          <cell r="A8913" t="str">
            <v>107251.16.9.SEMINF</v>
          </cell>
          <cell r="B8913" t="str">
            <v>DETECTOR ÓPTICO DE FUMAÇA CONVENCIONAL, FORNECIMENTO E INSTALAÇÃO</v>
          </cell>
        </row>
        <row r="8914">
          <cell r="A8914" t="str">
            <v>107252.16.9.SEMINF</v>
          </cell>
          <cell r="B8914" t="str">
            <v>CAIXA DE PASSAGEM PVC VERMELHO 1/2 X3/4 ANTICHAMAS - FORNECIMENTO E INSTALAÇÃO</v>
          </cell>
        </row>
        <row r="8915">
          <cell r="A8915" t="str">
            <v>107257.16.9.SEMINF</v>
          </cell>
          <cell r="B8915" t="str">
            <v>ACIONADOR MANUAL, TIPO QUEBRA VIDRO COM MARTELINHO, SISTEMA CONVENCIONAL, FORNECIMENTO E INSTALAÇÃO</v>
          </cell>
        </row>
        <row r="8916">
          <cell r="A8916" t="str">
            <v>107151.16.9.SEMINF</v>
          </cell>
          <cell r="B8916" t="str">
            <v>ENTRADA DE ENERGIA ELÉTRICA MONOFÁSICA COM PONTALETE DE AÇO GALVANIZADO D=1 1/2</v>
          </cell>
        </row>
        <row r="8917">
          <cell r="A8917" t="str">
            <v>100087.1.9.SEMINF</v>
          </cell>
          <cell r="B8917" t="str">
            <v>LOCAÇÃO DE CONTEINER 2,30 X6,00 M, ALT. 2,50 M, COM 1 SANITÁRIO, PARA ESCRITORIO, COMPLETO, SEM DIVISÓRIAS</v>
          </cell>
        </row>
        <row r="8918">
          <cell r="A8918" t="str">
            <v>106968.16.9.SEMINF</v>
          </cell>
          <cell r="B8918" t="str">
            <v>DISSIPADOR DE ENERGIA - DED 08 A - PADRÃO DNIT</v>
          </cell>
        </row>
        <row r="8919">
          <cell r="A8919" t="str">
            <v>107385.15.9.SEMINF</v>
          </cell>
          <cell r="B8919" t="str">
            <v>ASPERSOR PARA IRRIGAÇÃO DIAMETRO DE 25MM</v>
          </cell>
        </row>
        <row r="8920">
          <cell r="A8920" t="str">
            <v>107396.16.9.SEMINF</v>
          </cell>
          <cell r="B8920" t="str">
            <v>MANGUEIRA PRETA DE POLIETILENO PARA IRRIGAÇÃO DIAMETRO DE 25 MM</v>
          </cell>
        </row>
        <row r="8921">
          <cell r="A8921" t="str">
            <v>107539.5.9.SEMINF</v>
          </cell>
          <cell r="B8921" t="str">
            <v>MOBILIZAÇÃO E DESMOBILIZAÇÃO DE EQUIPAMENTO DE ESTACA HÉLICE POR OBRA</v>
          </cell>
        </row>
        <row r="8922">
          <cell r="A8922" t="str">
            <v>107530.5.9.SEMINF</v>
          </cell>
          <cell r="B8922" t="str">
            <v>DIVISÓRIA ACUSTICA EM ALUMINIO NATURAL E VIDRO TEMPERADO INCOLOR 6MM DUPLO</v>
          </cell>
        </row>
        <row r="8923">
          <cell r="A8923" t="str">
            <v>107529.1.9.SEMINF</v>
          </cell>
          <cell r="B8923" t="str">
            <v>BRISE FIXO EM RIPADE ACM KYNNAR 4MM NA COR AMADEIRADO FOSCO ESCURO</v>
          </cell>
        </row>
        <row r="8924">
          <cell r="A8924" t="str">
            <v>107535.1.9.SEMINF</v>
          </cell>
          <cell r="B8924" t="str">
            <v>ESTRUTURA DE JARDIM VERTICAL PARA FACHADA DA SEDE DA SEMMAS</v>
          </cell>
        </row>
        <row r="8925">
          <cell r="A8925" t="str">
            <v>107536.1.9.SEMINF</v>
          </cell>
          <cell r="B8925" t="str">
            <v>ESTRUTURA TRIDIMENSIONAL PARA FACHADA DO PREDIO DA SEMMAS</v>
          </cell>
        </row>
        <row r="8926">
          <cell r="A8926" t="str">
            <v>107359.5.9.SEMINF</v>
          </cell>
          <cell r="B8926" t="str">
            <v>CAP (TAMPÃO) DE PVC 150 MM PARA REDE COLETORA DE ESGOTO- FORNECIMENTO E INSTALAÇÃO</v>
          </cell>
        </row>
        <row r="8927">
          <cell r="A8927" t="str">
            <v>107584.5.9.SEMINF</v>
          </cell>
          <cell r="B8927" t="str">
            <v>GUARDA CORPO PANORÂMICO COM PERFIS DE ALUMINIO E VIDRO TEMPERADO 8 MM</v>
          </cell>
        </row>
        <row r="8928">
          <cell r="A8928" t="str">
            <v>107537.1.9.SEMINF</v>
          </cell>
          <cell r="B8928" t="str">
            <v>ELEVADOR COM CAPACIDADE PARA 13 PASSAGEIROS 975KG, 4 PARADAS - PEDRIO SEMMAS</v>
          </cell>
        </row>
        <row r="8929">
          <cell r="A8929" t="str">
            <v>107401.16.9.SEMINF</v>
          </cell>
          <cell r="B8929" t="str">
            <v>VÁLVULA DE ALÍVIO DE PRESSÃO DIAMETRO DE 1/2'' - FORNCIMENTO E INSTALAÇÃO</v>
          </cell>
        </row>
        <row r="8930">
          <cell r="A8930" t="str">
            <v>107257.16.9.SEMINF</v>
          </cell>
          <cell r="B8930" t="str">
            <v>ACIONADOR MANUAL, TIPO QUEBRA VIDRO COM MARTELINHO, SISTEMA CONVENCIONAL, FORNECIMENTO E INSTALAÇÃO</v>
          </cell>
        </row>
        <row r="8931">
          <cell r="A8931" t="str">
            <v>107384.15.9.SEMINF</v>
          </cell>
          <cell r="B8931" t="str">
            <v>ACIONADOR BOTOEIRA MANUAL PARA BOMBA DE INCÊNDIO</v>
          </cell>
        </row>
        <row r="8932">
          <cell r="A8932" t="str">
            <v>107287.16.9.SEMINF</v>
          </cell>
          <cell r="B8932" t="str">
            <v>LUMINÁRIA SOLAR LED COM POSTE DE H=3M - FORNECIMENTO E INSTALAÇÃO</v>
          </cell>
        </row>
        <row r="8933">
          <cell r="A8933" t="str">
            <v>107258.16.9.SEMINF</v>
          </cell>
          <cell r="B8933" t="str">
            <v>SIRENE AUDIOVISUAL, SISTEMA CONVENCIONAL, FORNECIMENTO E INSTALAÇÃO</v>
          </cell>
        </row>
        <row r="8934">
          <cell r="A8934" t="str">
            <v>107256.16.9.SEMINF</v>
          </cell>
          <cell r="B8934" t="str">
            <v>CENTRAL DE ALARME DE INCÊNDIO ENDEREÇÁVEL PARA ATÉ 80 PONTOS, FORNECIMENTO E INSTALAÇÃO</v>
          </cell>
        </row>
        <row r="8935">
          <cell r="A8935" t="str">
            <v>107402.16.9.SEMINF</v>
          </cell>
          <cell r="B8935" t="str">
            <v>EMBUTIDO NO FRAME II LED 88W BIVOLT - FORNECIMENTO E INSTALAÇÃO</v>
          </cell>
        </row>
        <row r="8936">
          <cell r="A8936" t="str">
            <v>107397.16.9.SEMINF</v>
          </cell>
          <cell r="B8936" t="str">
            <v>LUMINÁRIA DE EMBUTIR COM DUAS LÂMPADAS TUBULAR T8 HOLED 40W-FORNCEIMENTO E INSTALAÇÃO</v>
          </cell>
        </row>
        <row r="8937">
          <cell r="A8937" t="str">
            <v>107307.16.9.SEMINF</v>
          </cell>
          <cell r="B8937" t="str">
            <v>PAINEL DE LED QUADRADO DE EMBUTIR 12W A 18 W - 127V  - FORNECIMENTO E INSTALAÇÃO</v>
          </cell>
        </row>
        <row r="8938">
          <cell r="A8938" t="str">
            <v>107284.16.9.SEMINF</v>
          </cell>
          <cell r="B8938" t="str">
            <v>REFLETOR DE LED 10 W - FORNECIMENTO E INSTALAÇÃO</v>
          </cell>
        </row>
        <row r="8939">
          <cell r="A8939" t="str">
            <v>107373.16.9.SEMINF</v>
          </cell>
          <cell r="B8939" t="str">
            <v>TERMINAL A COMPRESSÃO PARA CABO DE 4 MM2 - FORNECIMENTO E INSTALAÇÃO</v>
          </cell>
        </row>
        <row r="8940">
          <cell r="A8940" t="str">
            <v>107372.16.9.SEMINF</v>
          </cell>
          <cell r="B8940" t="str">
            <v>TERMINAL A COMPRESSÃO PARA CABO DE 2,5 MM2 - FORNECIMENTO E INSTALAÇÃO</v>
          </cell>
        </row>
        <row r="8941">
          <cell r="A8941" t="str">
            <v>107352.5.9.SEMINF</v>
          </cell>
          <cell r="B8941" t="str">
            <v>MINICAPTOR EM BARRA CHATA DE ALUMINIO 7/8'' X 1/18'' X600 MM</v>
          </cell>
        </row>
        <row r="8942">
          <cell r="A8942" t="str">
            <v>107349.5.9.SEMINF</v>
          </cell>
          <cell r="B8942" t="str">
            <v>PARAFUSO SEXTAVADO EM AÇO INOX M6X60MM</v>
          </cell>
        </row>
        <row r="8943">
          <cell r="A8943" t="str">
            <v>107363.5.9.SEMINF</v>
          </cell>
          <cell r="B8943" t="str">
            <v>PARAFUSO CABEÇA CHATA EM ALUMINIO 1/4 X 7/8- FORNECIMENTO E INSTALAÇÃO</v>
          </cell>
        </row>
        <row r="8944">
          <cell r="A8944" t="str">
            <v>107355.5.9.SEMINF</v>
          </cell>
          <cell r="B8944" t="str">
            <v>BARRA REDONDA DE AÇO 3,8'' (70MM2) RE-BAR</v>
          </cell>
        </row>
        <row r="8945">
          <cell r="A8945" t="str">
            <v>107354.5.9.SEMINF</v>
          </cell>
          <cell r="B8945" t="str">
            <v>BARRA REDONDA DE AÇO 10MM (80MM2)</v>
          </cell>
        </row>
        <row r="8946">
          <cell r="A8946" t="str">
            <v>107361.5.9.SEMINF</v>
          </cell>
          <cell r="B8946" t="str">
            <v>FORNECIMENTO E ASSENTAMENTO DE BARRA CHATA DE ALUMINIO DE 7/8X1/8 (70MM2)</v>
          </cell>
        </row>
        <row r="8947">
          <cell r="A8947" t="str">
            <v>107311.16.9.SEMINF</v>
          </cell>
          <cell r="B8947" t="str">
            <v>CAMERA SECURITY HIKVISION - FORNECIMENTO E INSTALAÇÃO</v>
          </cell>
        </row>
        <row r="8948">
          <cell r="A8948" t="str">
            <v>107404.16.9.SEMINF</v>
          </cell>
          <cell r="B8948" t="str">
            <v>SWITCH COM 48 PORTAS 10/100MPS - FORNECIMENTO E INSTALAÇÃO</v>
          </cell>
        </row>
        <row r="8949">
          <cell r="A8949" t="str">
            <v>107466.16.9.SEMINF</v>
          </cell>
          <cell r="B8949" t="str">
            <v>LUMINÁRIA ANTI EXPLOÇÃO</v>
          </cell>
        </row>
        <row r="8950">
          <cell r="A8950" t="str">
            <v>107362.5.9.SEMINF</v>
          </cell>
          <cell r="B8950" t="str">
            <v>DERIVAÇÃO T PARA VERGALHÃO DE COBRE 3/8''</v>
          </cell>
        </row>
        <row r="8951">
          <cell r="A8951" t="str">
            <v>107381.15.9.SEMINF</v>
          </cell>
          <cell r="B8951" t="str">
            <v>PARAFUSO DE MÁQUINA 5/8'' X 250MM - FORNECIMENTO E INSTALAÇÃO</v>
          </cell>
        </row>
        <row r="8952">
          <cell r="A8952" t="str">
            <v>107292.16.9.SEMINF</v>
          </cell>
          <cell r="B8952" t="str">
            <v>POSTE DE CONCRETO DUPLO T11.1000 - FORNECIMENTO E ASSENTAMENTO</v>
          </cell>
        </row>
        <row r="8953">
          <cell r="A8953" t="str">
            <v>107383.15.9.SEMINF</v>
          </cell>
          <cell r="B8953" t="str">
            <v>ARANDELA EXTERNA DE 9W - FORNECIMENTO E INSTALAÇÃO</v>
          </cell>
        </row>
        <row r="8954">
          <cell r="A8954" t="str">
            <v>107367.6.9.SEMINF</v>
          </cell>
          <cell r="B8954" t="str">
            <v>RODAPÉ EM POLIESTIRENO ALTURA 15 CM</v>
          </cell>
        </row>
        <row r="8955">
          <cell r="A8955" t="str">
            <v>107598.3.9.SEMINF</v>
          </cell>
          <cell r="B8955" t="str">
            <v>PROJEÇÃO DE CHAPISCO EM ARGAMASSA DE CIMENTO E AREIA NO TRAÇO 1:3, COM ADITIVO PLASTIFICANTE</v>
          </cell>
        </row>
        <row r="8956">
          <cell r="A8956" t="str">
            <v>107599.22.9.SEMINF</v>
          </cell>
          <cell r="B8956" t="str">
            <v>LOCAÇÃO DE BALSA COM REBOCADOR PARA TRANSPORTE DE EQUIPAMENTOS E MATERIAIS - INCLUSO COMBUSTIVEL</v>
          </cell>
        </row>
        <row r="8957">
          <cell r="A8957" t="str">
            <v>107600.22.9.SEMINF</v>
          </cell>
          <cell r="B8957" t="str">
            <v>TRANSPORTE FLUVIAL DE MATERIAIS DIVERSOS COM PONTÃO  FLUTUANTE  - CAPACIDADE DE 500 T</v>
          </cell>
        </row>
        <row r="8958">
          <cell r="A8958" t="str">
            <v>107602.1.9.SEMINF</v>
          </cell>
          <cell r="B8958" t="str">
            <v>PROTENSÃO DE TIRANTE PROTENDIDO DE AÇO D= 32 MM, TENSÃO DE ESCOAMENTO= 950MPa E TENSÃO DE RUPTURA= 1050 MPa - INCLUSIVE ANCORAGEM E GRAUTEAMENTO DA CABEÇA</v>
          </cell>
        </row>
        <row r="8959">
          <cell r="A8959" t="str">
            <v>107597.3.9.SEMINF</v>
          </cell>
          <cell r="B8959" t="str">
            <v>MURO DE ARRIMO COM BLOCOS DE CONCRETO ESTRUTURAL E PILARES INTERMEDIÁRIOS, COM ALTURA MAIOR QUE 1,6 M E MENOR OU IGUAL A 2,8 M (EXCETO FUNDAÇÃO)</v>
          </cell>
        </row>
        <row r="8960">
          <cell r="A8960" t="str">
            <v>107607.5.9.SEMINF</v>
          </cell>
          <cell r="B8960" t="str">
            <v>PILAR METÁLICO TUBULAR GALVANIZADO, DIAM 6"</v>
          </cell>
        </row>
        <row r="8961">
          <cell r="A8961" t="str">
            <v>107609.15.9.SEMINF</v>
          </cell>
          <cell r="B8961" t="str">
            <v>ESTAÇÃO DE TRATAMENTO DE ESGOTO COM VAZÃO  10M3/ DIA/ FORNECIMENTO E INSTALAÇÃO</v>
          </cell>
        </row>
        <row r="8962">
          <cell r="A8962" t="str">
            <v>107612.14.9.SEMINF</v>
          </cell>
          <cell r="B8962" t="str">
            <v>LOCAÇÃO DE CAÇAMBAS ESTACIONÁRIAS COM CAPACIDADE DE 5M3 E/OU TEMPO DE PERMANÊNCIA DE ATÉ 7 DIAS,COM DESTINO FINAL PARA ATERRO SANITÁRIO LICENCIADO</v>
          </cell>
        </row>
        <row r="8963">
          <cell r="A8963" t="str">
            <v>107623.11.9.SEMINF</v>
          </cell>
          <cell r="B8963" t="str">
            <v>PAR DE TRAVE DE GOL PARA FUTEBOL DE CAMPO</v>
          </cell>
        </row>
        <row r="8964">
          <cell r="A8964" t="str">
            <v>107621.11.9.SEMINF</v>
          </cell>
          <cell r="B8964" t="str">
            <v>PAR DE REDE DE NYLON OFICIAL PARA FUTEBOL DE CAMPO</v>
          </cell>
        </row>
        <row r="8965">
          <cell r="A8965" t="str">
            <v>107620.5.9.SEMINF</v>
          </cell>
          <cell r="B8965" t="str">
            <v>GRADIL EM BARRA CHATA , COM QUADRO DE 2''X 3/8'', VERTICAIS DE 3/4 '' E HORIZONTAIS  DE 2'' X 1/4''</v>
          </cell>
        </row>
        <row r="8966">
          <cell r="A8966" t="str">
            <v>107622.22.9.SEMINF</v>
          </cell>
          <cell r="B8966" t="str">
            <v>ESPALHAMENTO MANUAL E COMPACTACAO MECANICA DE CONCRETO ASFALTICO USINADO A QUENTE, OU DE PRE-MISTURADO</v>
          </cell>
        </row>
        <row r="8967">
          <cell r="A8967" t="str">
            <v>107624.9.9.SEMINF</v>
          </cell>
          <cell r="B8967" t="str">
            <v>CUMEEIRA NORMAL PARA TELHA TRAPEZOIDAL DE AÇO, E = 0,5 MM, INCLUSO ACESSÓRIOS DE FIXAÇÃO E IÇAMENTO</v>
          </cell>
        </row>
        <row r="8968">
          <cell r="A8968" t="str">
            <v>107627.15.9.SEMINF</v>
          </cell>
          <cell r="B8968" t="str">
            <v>BOMBA CENTRIFUGA TRIFASICA, 5CV PARA COMBATE A INCENDIO - FORNECIMENTO E INSTALAÇÃO</v>
          </cell>
        </row>
        <row r="8969">
          <cell r="A8969" t="str">
            <v>107629.1.9.SEMINF</v>
          </cell>
          <cell r="B8969" t="str">
            <v>FORNECIMENTO FREEZER HORIZONTAL DE 199L NAS DIMENSÕES 83,5 X 82X 56 CM</v>
          </cell>
        </row>
        <row r="8970">
          <cell r="A8970" t="str">
            <v>107630.1.9.SEMINF</v>
          </cell>
          <cell r="B8970" t="str">
            <v>FORNECIMENTO DE CONJUNTO DE MESA COM 4 CADEIRAS - PLÁSTICA BRANCA</v>
          </cell>
        </row>
        <row r="8971">
          <cell r="A8971" t="str">
            <v>107635.3.9.SEMINF</v>
          </cell>
          <cell r="B8971" t="str">
            <v>USINAGEM DE AREIA ASFALTO USINADO À QUENTE  - AAUQ P/ PAVIMENTAÇÃO,AQUISIÇÃO POSTO DE USINA - EXCLUSIVE CAP 50/70</v>
          </cell>
        </row>
        <row r="8972">
          <cell r="A8972" t="str">
            <v>107634.3.9.SEMINF</v>
          </cell>
          <cell r="B8972" t="str">
            <v>USINAGEM DE CONCRETO ASFÁLTICO , PARA CAMADA DE ROLAMENTO, PADRÃO DNIT FAIXA C, EM USINA DE ASFALTO CONTÍNUA DE 140 TON/H - EXCLUSIVE CAP 50/70</v>
          </cell>
        </row>
        <row r="8973">
          <cell r="A8973" t="str">
            <v>107632.1.9.SEMINF</v>
          </cell>
          <cell r="B8973" t="str">
            <v>EXECUÇÃO DE PAVIMENTO, CAMADA DE ROLAMENTO - EXCLUSIVE CARGA, TRANSPORTE, CAP - 50/70  E VIBROACABADORA</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TAPAS"/>
    </sheetNames>
    <sheetDataSet>
      <sheetData sheetId="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enu"/>
      <sheetName val="Q1"/>
      <sheetName val="Q 2"/>
      <sheetName val="Q 3"/>
      <sheetName val="Q 4"/>
      <sheetName val="Q 5"/>
      <sheetName val="Q 6"/>
      <sheetName val="Q 7"/>
      <sheetName val="Q 8"/>
      <sheetName val="Q 9"/>
    </sheetNames>
    <sheetDataSet>
      <sheetData sheetId="0" refreshError="1"/>
      <sheetData sheetId="1">
        <row r="8">
          <cell r="B8" t="str">
            <v>001</v>
          </cell>
          <cell r="C8" t="str">
            <v>Regina Santos</v>
          </cell>
          <cell r="D8" t="str">
            <v>Analista de Salário</v>
          </cell>
          <cell r="E8">
            <v>1200</v>
          </cell>
        </row>
        <row r="9">
          <cell r="B9" t="str">
            <v>002</v>
          </cell>
          <cell r="C9" t="str">
            <v>Mari Geton</v>
          </cell>
          <cell r="D9" t="str">
            <v>Auxiliar de Contabilidade</v>
          </cell>
          <cell r="E9">
            <v>900</v>
          </cell>
        </row>
        <row r="10">
          <cell r="B10" t="str">
            <v>003</v>
          </cell>
          <cell r="C10" t="str">
            <v>Michele Arruda</v>
          </cell>
          <cell r="D10" t="str">
            <v>Chefe de Cobrança</v>
          </cell>
          <cell r="E10">
            <v>1300</v>
          </cell>
        </row>
        <row r="11">
          <cell r="B11" t="str">
            <v>004</v>
          </cell>
          <cell r="C11" t="str">
            <v>Ariellen Bezerra</v>
          </cell>
          <cell r="D11" t="str">
            <v>Chefe de Expedição</v>
          </cell>
          <cell r="E11">
            <v>1200</v>
          </cell>
        </row>
        <row r="12">
          <cell r="B12" t="str">
            <v>005</v>
          </cell>
          <cell r="C12" t="str">
            <v>Mara Santos</v>
          </cell>
          <cell r="D12" t="str">
            <v>Contador</v>
          </cell>
          <cell r="E12">
            <v>1500</v>
          </cell>
        </row>
        <row r="13">
          <cell r="B13" t="str">
            <v>006</v>
          </cell>
          <cell r="C13" t="str">
            <v>Carlos Souza</v>
          </cell>
          <cell r="D13" t="str">
            <v>Gerente de Divisão</v>
          </cell>
          <cell r="E13">
            <v>2000</v>
          </cell>
        </row>
        <row r="14">
          <cell r="B14" t="str">
            <v>007</v>
          </cell>
          <cell r="C14" t="str">
            <v>Roseane Cristina</v>
          </cell>
          <cell r="D14" t="str">
            <v>Escrituário</v>
          </cell>
          <cell r="E14">
            <v>750</v>
          </cell>
        </row>
        <row r="15">
          <cell r="B15" t="str">
            <v>008</v>
          </cell>
          <cell r="C15" t="str">
            <v>Eliana Costa</v>
          </cell>
          <cell r="D15" t="str">
            <v>Faxineiro</v>
          </cell>
          <cell r="E15">
            <v>500</v>
          </cell>
        </row>
        <row r="16">
          <cell r="B16" t="str">
            <v>009</v>
          </cell>
          <cell r="C16" t="str">
            <v>Juarez Costa</v>
          </cell>
          <cell r="D16" t="str">
            <v>Gerente Administrativo</v>
          </cell>
          <cell r="E16">
            <v>1500</v>
          </cell>
        </row>
        <row r="17">
          <cell r="B17" t="str">
            <v>010</v>
          </cell>
          <cell r="C17" t="str">
            <v>Sara Mendes</v>
          </cell>
          <cell r="D17" t="str">
            <v>Gerente Comercial</v>
          </cell>
          <cell r="E17">
            <v>2800</v>
          </cell>
        </row>
        <row r="18">
          <cell r="B18" t="str">
            <v>011</v>
          </cell>
          <cell r="C18" t="str">
            <v>Josimar Santana</v>
          </cell>
          <cell r="D18" t="str">
            <v>Gerente de Pessoal</v>
          </cell>
          <cell r="E18">
            <v>2800</v>
          </cell>
        </row>
        <row r="19">
          <cell r="B19" t="str">
            <v>012</v>
          </cell>
          <cell r="C19" t="str">
            <v>Amarildo Feitos</v>
          </cell>
          <cell r="D19" t="str">
            <v>Gerente de Treinamento</v>
          </cell>
          <cell r="E19">
            <v>2900</v>
          </cell>
        </row>
        <row r="20">
          <cell r="B20" t="str">
            <v>013</v>
          </cell>
          <cell r="C20" t="str">
            <v>Nilza Martins</v>
          </cell>
          <cell r="D20" t="str">
            <v>Gerente Financeiro</v>
          </cell>
          <cell r="E20">
            <v>3000</v>
          </cell>
        </row>
        <row r="21">
          <cell r="B21" t="str">
            <v>014</v>
          </cell>
          <cell r="C21" t="str">
            <v>Juliano Rodrigues</v>
          </cell>
          <cell r="D21" t="str">
            <v>Contínuo</v>
          </cell>
          <cell r="E21">
            <v>800</v>
          </cell>
        </row>
        <row r="22">
          <cell r="B22" t="str">
            <v>015</v>
          </cell>
          <cell r="C22" t="str">
            <v>Aroldo Goes</v>
          </cell>
          <cell r="D22" t="str">
            <v>Operador de Micro</v>
          </cell>
          <cell r="E22">
            <v>1500</v>
          </cell>
        </row>
        <row r="23">
          <cell r="B23" t="str">
            <v>016</v>
          </cell>
          <cell r="C23" t="str">
            <v>Rafaely Dick</v>
          </cell>
          <cell r="D23" t="str">
            <v>Programador</v>
          </cell>
          <cell r="E23">
            <v>3000</v>
          </cell>
        </row>
        <row r="24">
          <cell r="B24" t="str">
            <v>017</v>
          </cell>
          <cell r="C24" t="str">
            <v>Gilson Tozetto</v>
          </cell>
          <cell r="D24" t="str">
            <v>Secretária</v>
          </cell>
          <cell r="E24">
            <v>900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id="1" name="Tabela13422" displayName="Tabela13422" ref="A7:F8974" headerRowCount="1" totalsRowShown="0" headerRowDxfId="262" dataDxfId="260" headerRowBorderDxfId="261">
  <autoFilter ref="A7:F8974"/>
  <tableColumns count="6">
    <tableColumn id="1" name="CODIGO" dataDxfId="259"/>
    <tableColumn id="2" name="DESCRICAO" dataDxfId="258"/>
    <tableColumn id="3" name="und" dataDxfId="257"/>
    <tableColumn id="4" name="Valor Unit_x000a_ com Desoneracao" dataDxfId="256"/>
    <tableColumn id="5" name="Valor Unit _x000a_sem Desoneracao" dataDxfId="255"/>
    <tableColumn id="7" name="tp2" dataDxfId="254" dataCellStyle="Normal 18">
      <calculatedColumnFormula>IFERROR(VLOOKUP(A8,_Seminf_AS,2,0),"")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Plan9">
    <outlinePr summaryBelow="1" summaryRight="1"/>
    <pageSetUpPr/>
  </sheetPr>
  <dimension ref="A1:B50"/>
  <sheetViews>
    <sheetView topLeftCell="A18" workbookViewId="0">
      <selection activeCell="B35" sqref="B35"/>
    </sheetView>
  </sheetViews>
  <sheetFormatPr baseColWidth="8" defaultRowHeight="12.75"/>
  <cols>
    <col width="5" bestFit="1" customWidth="1" style="494" min="1" max="1"/>
    <col width="78.140625" customWidth="1" style="495" min="2" max="2"/>
    <col width="9.140625" customWidth="1" style="488" min="3" max="256"/>
    <col width="5" bestFit="1" customWidth="1" style="488" min="257" max="257"/>
    <col width="78.140625" customWidth="1" style="488" min="258" max="258"/>
    <col width="9.140625" customWidth="1" style="488" min="259" max="512"/>
    <col width="5" bestFit="1" customWidth="1" style="488" min="513" max="513"/>
    <col width="78.140625" customWidth="1" style="488" min="514" max="514"/>
    <col width="9.140625" customWidth="1" style="488" min="515" max="768"/>
    <col width="5" bestFit="1" customWidth="1" style="488" min="769" max="769"/>
    <col width="78.140625" customWidth="1" style="488" min="770" max="770"/>
    <col width="9.140625" customWidth="1" style="488" min="771" max="1024"/>
    <col width="5" bestFit="1" customWidth="1" style="488" min="1025" max="1025"/>
    <col width="78.140625" customWidth="1" style="488" min="1026" max="1026"/>
    <col width="9.140625" customWidth="1" style="488" min="1027" max="1280"/>
    <col width="5" bestFit="1" customWidth="1" style="488" min="1281" max="1281"/>
    <col width="78.140625" customWidth="1" style="488" min="1282" max="1282"/>
    <col width="9.140625" customWidth="1" style="488" min="1283" max="1536"/>
    <col width="5" bestFit="1" customWidth="1" style="488" min="1537" max="1537"/>
    <col width="78.140625" customWidth="1" style="488" min="1538" max="1538"/>
    <col width="9.140625" customWidth="1" style="488" min="1539" max="1792"/>
    <col width="5" bestFit="1" customWidth="1" style="488" min="1793" max="1793"/>
    <col width="78.140625" customWidth="1" style="488" min="1794" max="1794"/>
    <col width="9.140625" customWidth="1" style="488" min="1795" max="2048"/>
    <col width="5" bestFit="1" customWidth="1" style="488" min="2049" max="2049"/>
    <col width="78.140625" customWidth="1" style="488" min="2050" max="2050"/>
    <col width="9.140625" customWidth="1" style="488" min="2051" max="2304"/>
    <col width="5" bestFit="1" customWidth="1" style="488" min="2305" max="2305"/>
    <col width="78.140625" customWidth="1" style="488" min="2306" max="2306"/>
    <col width="9.140625" customWidth="1" style="488" min="2307" max="2560"/>
    <col width="5" bestFit="1" customWidth="1" style="488" min="2561" max="2561"/>
    <col width="78.140625" customWidth="1" style="488" min="2562" max="2562"/>
    <col width="9.140625" customWidth="1" style="488" min="2563" max="2816"/>
    <col width="5" bestFit="1" customWidth="1" style="488" min="2817" max="2817"/>
    <col width="78.140625" customWidth="1" style="488" min="2818" max="2818"/>
    <col width="9.140625" customWidth="1" style="488" min="2819" max="3072"/>
    <col width="5" bestFit="1" customWidth="1" style="488" min="3073" max="3073"/>
    <col width="78.140625" customWidth="1" style="488" min="3074" max="3074"/>
    <col width="9.140625" customWidth="1" style="488" min="3075" max="3328"/>
    <col width="5" bestFit="1" customWidth="1" style="488" min="3329" max="3329"/>
    <col width="78.140625" customWidth="1" style="488" min="3330" max="3330"/>
    <col width="9.140625" customWidth="1" style="488" min="3331" max="3584"/>
    <col width="5" bestFit="1" customWidth="1" style="488" min="3585" max="3585"/>
    <col width="78.140625" customWidth="1" style="488" min="3586" max="3586"/>
    <col width="9.140625" customWidth="1" style="488" min="3587" max="3840"/>
    <col width="5" bestFit="1" customWidth="1" style="488" min="3841" max="3841"/>
    <col width="78.140625" customWidth="1" style="488" min="3842" max="3842"/>
    <col width="9.140625" customWidth="1" style="488" min="3843" max="4096"/>
    <col width="5" bestFit="1" customWidth="1" style="488" min="4097" max="4097"/>
    <col width="78.140625" customWidth="1" style="488" min="4098" max="4098"/>
    <col width="9.140625" customWidth="1" style="488" min="4099" max="4352"/>
    <col width="5" bestFit="1" customWidth="1" style="488" min="4353" max="4353"/>
    <col width="78.140625" customWidth="1" style="488" min="4354" max="4354"/>
    <col width="9.140625" customWidth="1" style="488" min="4355" max="4608"/>
    <col width="5" bestFit="1" customWidth="1" style="488" min="4609" max="4609"/>
    <col width="78.140625" customWidth="1" style="488" min="4610" max="4610"/>
    <col width="9.140625" customWidth="1" style="488" min="4611" max="4864"/>
    <col width="5" bestFit="1" customWidth="1" style="488" min="4865" max="4865"/>
    <col width="78.140625" customWidth="1" style="488" min="4866" max="4866"/>
    <col width="9.140625" customWidth="1" style="488" min="4867" max="5120"/>
    <col width="5" bestFit="1" customWidth="1" style="488" min="5121" max="5121"/>
    <col width="78.140625" customWidth="1" style="488" min="5122" max="5122"/>
    <col width="9.140625" customWidth="1" style="488" min="5123" max="5376"/>
    <col width="5" bestFit="1" customWidth="1" style="488" min="5377" max="5377"/>
    <col width="78.140625" customWidth="1" style="488" min="5378" max="5378"/>
    <col width="9.140625" customWidth="1" style="488" min="5379" max="5632"/>
    <col width="5" bestFit="1" customWidth="1" style="488" min="5633" max="5633"/>
    <col width="78.140625" customWidth="1" style="488" min="5634" max="5634"/>
    <col width="9.140625" customWidth="1" style="488" min="5635" max="5888"/>
    <col width="5" bestFit="1" customWidth="1" style="488" min="5889" max="5889"/>
    <col width="78.140625" customWidth="1" style="488" min="5890" max="5890"/>
    <col width="9.140625" customWidth="1" style="488" min="5891" max="6144"/>
    <col width="5" bestFit="1" customWidth="1" style="488" min="6145" max="6145"/>
    <col width="78.140625" customWidth="1" style="488" min="6146" max="6146"/>
    <col width="9.140625" customWidth="1" style="488" min="6147" max="6400"/>
    <col width="5" bestFit="1" customWidth="1" style="488" min="6401" max="6401"/>
    <col width="78.140625" customWidth="1" style="488" min="6402" max="6402"/>
    <col width="9.140625" customWidth="1" style="488" min="6403" max="6656"/>
    <col width="5" bestFit="1" customWidth="1" style="488" min="6657" max="6657"/>
    <col width="78.140625" customWidth="1" style="488" min="6658" max="6658"/>
    <col width="9.140625" customWidth="1" style="488" min="6659" max="6912"/>
    <col width="5" bestFit="1" customWidth="1" style="488" min="6913" max="6913"/>
    <col width="78.140625" customWidth="1" style="488" min="6914" max="6914"/>
    <col width="9.140625" customWidth="1" style="488" min="6915" max="7168"/>
    <col width="5" bestFit="1" customWidth="1" style="488" min="7169" max="7169"/>
    <col width="78.140625" customWidth="1" style="488" min="7170" max="7170"/>
    <col width="9.140625" customWidth="1" style="488" min="7171" max="7424"/>
    <col width="5" bestFit="1" customWidth="1" style="488" min="7425" max="7425"/>
    <col width="78.140625" customWidth="1" style="488" min="7426" max="7426"/>
    <col width="9.140625" customWidth="1" style="488" min="7427" max="7680"/>
    <col width="5" bestFit="1" customWidth="1" style="488" min="7681" max="7681"/>
    <col width="78.140625" customWidth="1" style="488" min="7682" max="7682"/>
    <col width="9.140625" customWidth="1" style="488" min="7683" max="7936"/>
    <col width="5" bestFit="1" customWidth="1" style="488" min="7937" max="7937"/>
    <col width="78.140625" customWidth="1" style="488" min="7938" max="7938"/>
    <col width="9.140625" customWidth="1" style="488" min="7939" max="8192"/>
    <col width="5" bestFit="1" customWidth="1" style="488" min="8193" max="8193"/>
    <col width="78.140625" customWidth="1" style="488" min="8194" max="8194"/>
    <col width="9.140625" customWidth="1" style="488" min="8195" max="8448"/>
    <col width="5" bestFit="1" customWidth="1" style="488" min="8449" max="8449"/>
    <col width="78.140625" customWidth="1" style="488" min="8450" max="8450"/>
    <col width="9.140625" customWidth="1" style="488" min="8451" max="8704"/>
    <col width="5" bestFit="1" customWidth="1" style="488" min="8705" max="8705"/>
    <col width="78.140625" customWidth="1" style="488" min="8706" max="8706"/>
    <col width="9.140625" customWidth="1" style="488" min="8707" max="8960"/>
    <col width="5" bestFit="1" customWidth="1" style="488" min="8961" max="8961"/>
    <col width="78.140625" customWidth="1" style="488" min="8962" max="8962"/>
    <col width="9.140625" customWidth="1" style="488" min="8963" max="9216"/>
    <col width="5" bestFit="1" customWidth="1" style="488" min="9217" max="9217"/>
    <col width="78.140625" customWidth="1" style="488" min="9218" max="9218"/>
    <col width="9.140625" customWidth="1" style="488" min="9219" max="9472"/>
    <col width="5" bestFit="1" customWidth="1" style="488" min="9473" max="9473"/>
    <col width="78.140625" customWidth="1" style="488" min="9474" max="9474"/>
    <col width="9.140625" customWidth="1" style="488" min="9475" max="9728"/>
    <col width="5" bestFit="1" customWidth="1" style="488" min="9729" max="9729"/>
    <col width="78.140625" customWidth="1" style="488" min="9730" max="9730"/>
    <col width="9.140625" customWidth="1" style="488" min="9731" max="9984"/>
    <col width="5" bestFit="1" customWidth="1" style="488" min="9985" max="9985"/>
    <col width="78.140625" customWidth="1" style="488" min="9986" max="9986"/>
    <col width="9.140625" customWidth="1" style="488" min="9987" max="10240"/>
    <col width="5" bestFit="1" customWidth="1" style="488" min="10241" max="10241"/>
    <col width="78.140625" customWidth="1" style="488" min="10242" max="10242"/>
    <col width="9.140625" customWidth="1" style="488" min="10243" max="10496"/>
    <col width="5" bestFit="1" customWidth="1" style="488" min="10497" max="10497"/>
    <col width="78.140625" customWidth="1" style="488" min="10498" max="10498"/>
    <col width="9.140625" customWidth="1" style="488" min="10499" max="10752"/>
    <col width="5" bestFit="1" customWidth="1" style="488" min="10753" max="10753"/>
    <col width="78.140625" customWidth="1" style="488" min="10754" max="10754"/>
    <col width="9.140625" customWidth="1" style="488" min="10755" max="11008"/>
    <col width="5" bestFit="1" customWidth="1" style="488" min="11009" max="11009"/>
    <col width="78.140625" customWidth="1" style="488" min="11010" max="11010"/>
    <col width="9.140625" customWidth="1" style="488" min="11011" max="11264"/>
    <col width="5" bestFit="1" customWidth="1" style="488" min="11265" max="11265"/>
    <col width="78.140625" customWidth="1" style="488" min="11266" max="11266"/>
    <col width="9.140625" customWidth="1" style="488" min="11267" max="11520"/>
    <col width="5" bestFit="1" customWidth="1" style="488" min="11521" max="11521"/>
    <col width="78.140625" customWidth="1" style="488" min="11522" max="11522"/>
    <col width="9.140625" customWidth="1" style="488" min="11523" max="11776"/>
    <col width="5" bestFit="1" customWidth="1" style="488" min="11777" max="11777"/>
    <col width="78.140625" customWidth="1" style="488" min="11778" max="11778"/>
    <col width="9.140625" customWidth="1" style="488" min="11779" max="12032"/>
    <col width="5" bestFit="1" customWidth="1" style="488" min="12033" max="12033"/>
    <col width="78.140625" customWidth="1" style="488" min="12034" max="12034"/>
    <col width="9.140625" customWidth="1" style="488" min="12035" max="12288"/>
    <col width="5" bestFit="1" customWidth="1" style="488" min="12289" max="12289"/>
    <col width="78.140625" customWidth="1" style="488" min="12290" max="12290"/>
    <col width="9.140625" customWidth="1" style="488" min="12291" max="12544"/>
    <col width="5" bestFit="1" customWidth="1" style="488" min="12545" max="12545"/>
    <col width="78.140625" customWidth="1" style="488" min="12546" max="12546"/>
    <col width="9.140625" customWidth="1" style="488" min="12547" max="12800"/>
    <col width="5" bestFit="1" customWidth="1" style="488" min="12801" max="12801"/>
    <col width="78.140625" customWidth="1" style="488" min="12802" max="12802"/>
    <col width="9.140625" customWidth="1" style="488" min="12803" max="13056"/>
    <col width="5" bestFit="1" customWidth="1" style="488" min="13057" max="13057"/>
    <col width="78.140625" customWidth="1" style="488" min="13058" max="13058"/>
    <col width="9.140625" customWidth="1" style="488" min="13059" max="13312"/>
    <col width="5" bestFit="1" customWidth="1" style="488" min="13313" max="13313"/>
    <col width="78.140625" customWidth="1" style="488" min="13314" max="13314"/>
    <col width="9.140625" customWidth="1" style="488" min="13315" max="13568"/>
    <col width="5" bestFit="1" customWidth="1" style="488" min="13569" max="13569"/>
    <col width="78.140625" customWidth="1" style="488" min="13570" max="13570"/>
    <col width="9.140625" customWidth="1" style="488" min="13571" max="13824"/>
    <col width="5" bestFit="1" customWidth="1" style="488" min="13825" max="13825"/>
    <col width="78.140625" customWidth="1" style="488" min="13826" max="13826"/>
    <col width="9.140625" customWidth="1" style="488" min="13827" max="14080"/>
    <col width="5" bestFit="1" customWidth="1" style="488" min="14081" max="14081"/>
    <col width="78.140625" customWidth="1" style="488" min="14082" max="14082"/>
    <col width="9.140625" customWidth="1" style="488" min="14083" max="14336"/>
    <col width="5" bestFit="1" customWidth="1" style="488" min="14337" max="14337"/>
    <col width="78.140625" customWidth="1" style="488" min="14338" max="14338"/>
    <col width="9.140625" customWidth="1" style="488" min="14339" max="14592"/>
    <col width="5" bestFit="1" customWidth="1" style="488" min="14593" max="14593"/>
    <col width="78.140625" customWidth="1" style="488" min="14594" max="14594"/>
    <col width="9.140625" customWidth="1" style="488" min="14595" max="14848"/>
    <col width="5" bestFit="1" customWidth="1" style="488" min="14849" max="14849"/>
    <col width="78.140625" customWidth="1" style="488" min="14850" max="14850"/>
    <col width="9.140625" customWidth="1" style="488" min="14851" max="15104"/>
    <col width="5" bestFit="1" customWidth="1" style="488" min="15105" max="15105"/>
    <col width="78.140625" customWidth="1" style="488" min="15106" max="15106"/>
    <col width="9.140625" customWidth="1" style="488" min="15107" max="15360"/>
    <col width="5" bestFit="1" customWidth="1" style="488" min="15361" max="15361"/>
    <col width="78.140625" customWidth="1" style="488" min="15362" max="15362"/>
    <col width="9.140625" customWidth="1" style="488" min="15363" max="15616"/>
    <col width="5" bestFit="1" customWidth="1" style="488" min="15617" max="15617"/>
    <col width="78.140625" customWidth="1" style="488" min="15618" max="15618"/>
    <col width="9.140625" customWidth="1" style="488" min="15619" max="15872"/>
    <col width="5" bestFit="1" customWidth="1" style="488" min="15873" max="15873"/>
    <col width="78.140625" customWidth="1" style="488" min="15874" max="15874"/>
    <col width="9.140625" customWidth="1" style="488" min="15875" max="16128"/>
    <col width="5" bestFit="1" customWidth="1" style="488" min="16129" max="16129"/>
    <col width="78.140625" customWidth="1" style="488" min="16130" max="16130"/>
    <col width="9.140625" customWidth="1" style="488" min="16131" max="16384"/>
  </cols>
  <sheetData>
    <row r="1" ht="24" customHeight="1" s="496" thickBot="1">
      <c r="A1" s="486" t="inlineStr">
        <is>
          <t>ETAPAS DE SERVIÇOS</t>
        </is>
      </c>
      <c r="B1" s="497" t="n"/>
    </row>
    <row r="2" ht="18" customHeight="1" s="496">
      <c r="A2" s="489" t="n">
        <v>1</v>
      </c>
      <c r="B2" s="490" t="inlineStr">
        <is>
          <t>PROJETOS EXECUTIVOS</t>
        </is>
      </c>
    </row>
    <row r="3" ht="18" customHeight="1" s="496">
      <c r="A3" s="491" t="n">
        <v>2</v>
      </c>
      <c r="B3" s="490" t="inlineStr">
        <is>
          <t>ADMINISTRAÇÃO DA OBRA</t>
        </is>
      </c>
    </row>
    <row r="4" ht="18" customHeight="1" s="496">
      <c r="A4" s="491" t="n">
        <v>3</v>
      </c>
      <c r="B4" s="490" t="inlineStr">
        <is>
          <t>SERVIÇOS PRELIMINARES</t>
        </is>
      </c>
    </row>
    <row r="5" ht="18" customHeight="1" s="496">
      <c r="A5" s="489" t="n">
        <v>4</v>
      </c>
      <c r="B5" s="492" t="inlineStr">
        <is>
          <t>TRABALHOS EM TERRA</t>
        </is>
      </c>
    </row>
    <row r="6" ht="18" customHeight="1" s="496">
      <c r="A6" s="491" t="n">
        <v>5</v>
      </c>
      <c r="B6" s="492" t="inlineStr">
        <is>
          <t>INFRAESTRUTURA</t>
        </is>
      </c>
    </row>
    <row r="7" ht="18" customHeight="1" s="496">
      <c r="A7" s="491" t="n">
        <v>6</v>
      </c>
      <c r="B7" s="492" t="inlineStr">
        <is>
          <t>SUPRAESTRUTURA</t>
        </is>
      </c>
    </row>
    <row r="8" ht="18" customHeight="1" s="496">
      <c r="A8" s="489" t="n">
        <v>7</v>
      </c>
      <c r="B8" s="492" t="inlineStr">
        <is>
          <t>PAREDES E PAINÉIS</t>
        </is>
      </c>
    </row>
    <row r="9" ht="18" customHeight="1" s="496">
      <c r="A9" s="491" t="n">
        <v>8</v>
      </c>
      <c r="B9" s="492" t="inlineStr">
        <is>
          <t>COBERTURA</t>
        </is>
      </c>
    </row>
    <row r="10" ht="18" customHeight="1" s="496">
      <c r="A10" s="491" t="n">
        <v>9</v>
      </c>
      <c r="B10" s="492" t="inlineStr">
        <is>
          <t>IMPERMEABILIZAÇÕES</t>
        </is>
      </c>
    </row>
    <row r="11" ht="18" customHeight="1" s="496">
      <c r="A11" s="489" t="n">
        <v>10</v>
      </c>
      <c r="B11" s="492" t="inlineStr">
        <is>
          <t>REVESTIMENTOS</t>
        </is>
      </c>
    </row>
    <row r="12" ht="18" customHeight="1" s="496">
      <c r="A12" s="491" t="n">
        <v>11</v>
      </c>
      <c r="B12" s="492" t="inlineStr">
        <is>
          <t>PISOS</t>
        </is>
      </c>
    </row>
    <row r="13" ht="18" customHeight="1" s="496">
      <c r="A13" s="491" t="n">
        <v>12</v>
      </c>
      <c r="B13" s="492" t="inlineStr">
        <is>
          <t>ESQUADRIAS</t>
        </is>
      </c>
    </row>
    <row r="14" ht="18" customHeight="1" s="496">
      <c r="A14" s="489" t="n">
        <v>13</v>
      </c>
      <c r="B14" s="492" t="inlineStr">
        <is>
          <t>CERCAS E PROTEÇÕES</t>
        </is>
      </c>
    </row>
    <row r="15" ht="18" customHeight="1" s="496">
      <c r="A15" s="491" t="n">
        <v>14</v>
      </c>
      <c r="B15" s="492" t="inlineStr">
        <is>
          <t>INSTALAÇÃO ELÉTRICA</t>
        </is>
      </c>
    </row>
    <row r="16" ht="18" customHeight="1" s="496">
      <c r="A16" s="491" t="n">
        <v>15</v>
      </c>
      <c r="B16" s="493" t="inlineStr">
        <is>
          <t>SISTEMA DE PROTEÇÃO CONTRA DESCARGA ATMOSFÉRICA -SPDA</t>
        </is>
      </c>
    </row>
    <row r="17" ht="18" customHeight="1" s="496">
      <c r="A17" s="489" t="n">
        <v>16</v>
      </c>
      <c r="B17" s="492" t="inlineStr">
        <is>
          <t>INSTALAÇÃO TELEFÔNICA</t>
        </is>
      </c>
    </row>
    <row r="18" ht="18" customHeight="1" s="496">
      <c r="A18" s="491" t="n">
        <v>17</v>
      </c>
      <c r="B18" s="492" t="inlineStr">
        <is>
          <t>INSTALAÇÃO LÓGICA</t>
        </is>
      </c>
    </row>
    <row r="19" ht="18" customHeight="1" s="496">
      <c r="A19" s="491" t="n">
        <v>18</v>
      </c>
      <c r="B19" s="492" t="inlineStr">
        <is>
          <t>INSTALAÇÃO HIDRÁULICA</t>
        </is>
      </c>
    </row>
    <row r="20" ht="18" customHeight="1" s="496">
      <c r="A20" s="489" t="n">
        <v>19</v>
      </c>
      <c r="B20" s="492" t="inlineStr">
        <is>
          <t>INSTALAÇÃO SANITÁRIA</t>
        </is>
      </c>
    </row>
    <row r="21" ht="18" customHeight="1" s="496">
      <c r="A21" s="491" t="n">
        <v>20</v>
      </c>
      <c r="B21" s="492" t="inlineStr">
        <is>
          <t>INSTALAÇÃO PLUVIAL</t>
        </is>
      </c>
    </row>
    <row r="22" ht="18" customHeight="1" s="496">
      <c r="A22" s="491" t="n">
        <v>21</v>
      </c>
      <c r="B22" s="492" t="inlineStr">
        <is>
          <t>INSTALAÇÃO DE COMBATE A INCÊNDIO</t>
        </is>
      </c>
    </row>
    <row r="23" ht="18" customHeight="1" s="496">
      <c r="A23" s="489" t="n">
        <v>22</v>
      </c>
      <c r="B23" s="492" t="inlineStr">
        <is>
          <t>APARELHOS E METAIS</t>
        </is>
      </c>
    </row>
    <row r="24" ht="18" customHeight="1" s="496">
      <c r="A24" s="491" t="n">
        <v>23</v>
      </c>
      <c r="B24" s="492" t="inlineStr">
        <is>
          <t>PINTURA</t>
        </is>
      </c>
    </row>
    <row r="25" ht="18" customHeight="1" s="496">
      <c r="A25" s="491" t="n">
        <v>24</v>
      </c>
      <c r="B25" s="492" t="inlineStr">
        <is>
          <t>DRENAGEM</t>
        </is>
      </c>
    </row>
    <row r="26" ht="18" customHeight="1" s="496">
      <c r="A26" s="489" t="n">
        <v>25</v>
      </c>
      <c r="B26" s="492" t="inlineStr">
        <is>
          <t>DRAGAGEM DE IGARAPÉ</t>
        </is>
      </c>
    </row>
    <row r="27" ht="18" customHeight="1" s="496">
      <c r="A27" s="491" t="n">
        <v>26</v>
      </c>
      <c r="B27" s="492" t="inlineStr">
        <is>
          <t>TERRAPLENAGEM</t>
        </is>
      </c>
    </row>
    <row r="28" ht="18" customHeight="1" s="496">
      <c r="A28" s="491" t="n">
        <v>27</v>
      </c>
      <c r="B28" s="492" t="inlineStr">
        <is>
          <t>PAVIMENTAÇÃO</t>
        </is>
      </c>
    </row>
    <row r="29" ht="18" customHeight="1" s="496">
      <c r="A29" s="489" t="n">
        <v>28</v>
      </c>
      <c r="B29" s="492" t="inlineStr">
        <is>
          <t>CONTENÇÕES DE ATERRO</t>
        </is>
      </c>
    </row>
    <row r="30" ht="18" customHeight="1" s="496">
      <c r="A30" s="491" t="n">
        <v>29</v>
      </c>
      <c r="B30" s="492" t="inlineStr">
        <is>
          <t>EQUIPAMENTOS PARA ESPORTES</t>
        </is>
      </c>
    </row>
    <row r="31" ht="18" customHeight="1" s="496">
      <c r="A31" s="491" t="n">
        <v>30</v>
      </c>
      <c r="B31" s="492" t="inlineStr">
        <is>
          <t>PAISAGISMO</t>
        </is>
      </c>
    </row>
    <row r="32" ht="18" customHeight="1" s="496">
      <c r="A32" s="489" t="n">
        <v>31</v>
      </c>
      <c r="B32" s="492" t="inlineStr">
        <is>
          <t>SERVIÇOS ESPECIAIS</t>
        </is>
      </c>
    </row>
    <row r="33" ht="18" customHeight="1" s="496">
      <c r="A33" s="491" t="n">
        <v>32</v>
      </c>
      <c r="B33" s="492" t="inlineStr">
        <is>
          <t>MÓVEIS E EQUIPAMENTOS</t>
        </is>
      </c>
    </row>
    <row r="34" ht="18" customHeight="1" s="496">
      <c r="A34" s="491" t="n">
        <v>33</v>
      </c>
      <c r="B34" s="492" t="inlineStr">
        <is>
          <t>SERVIÇOS FINAIS</t>
        </is>
      </c>
    </row>
    <row r="35" ht="16.5" customHeight="1" s="496">
      <c r="A35" s="489" t="n">
        <v>34</v>
      </c>
      <c r="B35" s="492" t="n"/>
    </row>
    <row r="36" ht="18.75" customHeight="1" s="496">
      <c r="A36" s="491" t="n">
        <v>35</v>
      </c>
      <c r="B36" s="492" t="n"/>
    </row>
    <row r="37" ht="15.75" customHeight="1" s="496">
      <c r="A37" s="491" t="n">
        <v>36</v>
      </c>
      <c r="B37" s="492" t="n"/>
    </row>
    <row r="38" ht="15.75" customHeight="1" s="496">
      <c r="A38" s="489" t="n">
        <v>37</v>
      </c>
      <c r="B38" s="492" t="n"/>
    </row>
    <row r="39" ht="15.75" customHeight="1" s="496">
      <c r="A39" s="491" t="n">
        <v>38</v>
      </c>
      <c r="B39" s="492" t="n"/>
    </row>
    <row r="40" ht="15.75" customHeight="1" s="496">
      <c r="A40" s="491" t="n">
        <v>39</v>
      </c>
      <c r="B40" s="492" t="n"/>
    </row>
    <row r="41" ht="15.75" customHeight="1" s="496">
      <c r="A41" s="489" t="n">
        <v>40</v>
      </c>
      <c r="B41" s="492" t="n"/>
    </row>
    <row r="42" ht="15.75" customHeight="1" s="496">
      <c r="A42" s="491" t="n">
        <v>41</v>
      </c>
      <c r="B42" s="492" t="n"/>
    </row>
    <row r="43" ht="15.75" customHeight="1" s="496">
      <c r="A43" s="491" t="n">
        <v>42</v>
      </c>
      <c r="B43" s="492" t="n"/>
    </row>
    <row r="44" ht="15.75" customHeight="1" s="496">
      <c r="A44" s="489" t="n">
        <v>43</v>
      </c>
      <c r="B44" s="492" t="n"/>
    </row>
    <row r="45" ht="15.75" customHeight="1" s="496">
      <c r="A45" s="491" t="n">
        <v>44</v>
      </c>
      <c r="B45" s="492" t="n"/>
    </row>
    <row r="46" ht="15.75" customHeight="1" s="496">
      <c r="A46" s="491" t="n">
        <v>45</v>
      </c>
      <c r="B46" s="492" t="n"/>
    </row>
    <row r="47" ht="15.75" customHeight="1" s="496">
      <c r="A47" s="489" t="n">
        <v>46</v>
      </c>
      <c r="B47" s="492" t="n"/>
    </row>
    <row r="48" ht="15.75" customHeight="1" s="496">
      <c r="A48" s="491" t="n">
        <v>47</v>
      </c>
      <c r="B48" s="492" t="n"/>
    </row>
    <row r="49" ht="15.75" customHeight="1" s="496">
      <c r="A49" s="491" t="n">
        <v>48</v>
      </c>
      <c r="B49" s="492" t="n"/>
    </row>
    <row r="50" ht="15.75" customHeight="1" s="496">
      <c r="A50" s="489" t="n">
        <v>49</v>
      </c>
      <c r="B50" s="492" t="n"/>
    </row>
  </sheetData>
  <mergeCells count="1">
    <mergeCell ref="A1:B1"/>
  </mergeCells>
  <printOptions horizontalCentered="1"/>
  <pageMargins left="0" right="0" top="0" bottom="0" header="0.3149606299212598" footer="0"/>
  <pageSetup orientation="portrait" paperSize="9"/>
</worksheet>
</file>

<file path=xl/worksheets/sheet2.xml><?xml version="1.0" encoding="utf-8"?>
<worksheet xmlns="http://schemas.openxmlformats.org/spreadsheetml/2006/main">
  <sheetPr codeName="PlanBase4">
    <tabColor theme="7" tint="0.3999755851924192"/>
    <outlinePr summaryBelow="1" summaryRight="1"/>
    <pageSetUpPr fitToPage="1"/>
  </sheetPr>
  <dimension ref="A1:XFA8974"/>
  <sheetViews>
    <sheetView showGridLines="0" showOutlineSymbols="0" showWhiteSpace="0" workbookViewId="0">
      <selection activeCell="B9" sqref="B9"/>
    </sheetView>
  </sheetViews>
  <sheetFormatPr baseColWidth="8" defaultColWidth="9.140625" defaultRowHeight="14.25"/>
  <cols>
    <col width="23.85546875" customWidth="1" style="235" min="1" max="1"/>
    <col width="68.5703125" bestFit="1" customWidth="1" style="328" min="2" max="2"/>
    <col width="10.85546875" customWidth="1" style="235" min="3" max="3"/>
    <col width="14.85546875" bestFit="1" customWidth="1" style="158" min="4" max="5"/>
    <col width="6.5703125" customWidth="1" style="253" min="6" max="6"/>
    <col width="9.140625" customWidth="1" style="159" min="7" max="16384"/>
  </cols>
  <sheetData>
    <row r="1" ht="18" customFormat="1" customHeight="1" s="158">
      <c r="A1" s="235" t="n"/>
      <c r="B1" s="326" t="n"/>
      <c r="C1" s="235" t="n"/>
      <c r="D1" s="498" t="n"/>
      <c r="E1" s="499" t="n"/>
      <c r="F1" s="346" t="inlineStr">
        <is>
          <t>CPU com Insumos AS
Preço São Paulo</t>
        </is>
      </c>
      <c r="Z1" s="158" t="inlineStr">
        <is>
          <t>CODIGO</t>
        </is>
      </c>
      <c r="AA1" s="158" t="inlineStr">
        <is>
          <t>DESCRICAO</t>
        </is>
      </c>
      <c r="XFA1" s="160" t="n"/>
    </row>
    <row r="2" ht="19.5" customFormat="1" customHeight="1" s="158">
      <c r="A2" s="235" t="n"/>
      <c r="B2" s="326" t="n"/>
      <c r="C2" s="235" t="n"/>
      <c r="D2" s="498" t="n"/>
      <c r="E2" s="499" t="n"/>
      <c r="Z2" s="158">
        <f>"*104658*"</f>
        <v/>
      </c>
      <c r="XFA2" s="160" t="n"/>
    </row>
    <row r="3" ht="17.25" customFormat="1" customHeight="1" s="158">
      <c r="A3" s="235" t="n"/>
      <c r="B3" s="326" t="n"/>
      <c r="C3" s="235" t="n"/>
      <c r="D3" s="498" t="n"/>
      <c r="E3" s="499" t="n"/>
      <c r="AA3" s="158">
        <f>"*104658*"</f>
        <v/>
      </c>
      <c r="XFA3" s="160" t="n"/>
    </row>
    <row r="4" ht="21" customFormat="1" customHeight="1" s="158">
      <c r="A4" s="234" t="n"/>
      <c r="B4" s="327" t="n"/>
      <c r="C4" s="236" t="inlineStr">
        <is>
          <t>Horista:</t>
        </is>
      </c>
      <c r="D4" s="237" t="n">
        <v>0.9835</v>
      </c>
      <c r="E4" s="238" t="n">
        <v>1.1416</v>
      </c>
      <c r="XFA4" s="160" t="n"/>
    </row>
    <row r="5" ht="26.25" customFormat="1" customHeight="1" s="158">
      <c r="A5" s="235" t="n"/>
      <c r="B5" s="328" t="n"/>
      <c r="C5" s="236" t="inlineStr">
        <is>
          <t>Mesalista:</t>
        </is>
      </c>
      <c r="D5" s="237" t="n">
        <v>0.582</v>
      </c>
      <c r="E5" s="238" t="n">
        <v>0.708</v>
      </c>
      <c r="XFA5" s="160" t="n"/>
    </row>
    <row r="6" ht="18" customFormat="1" customHeight="1" s="158">
      <c r="A6" s="348" t="n"/>
      <c r="XFA6" s="160" t="n"/>
    </row>
    <row r="7" ht="38.25" customFormat="1" customHeight="1" s="158">
      <c r="A7" s="323" t="inlineStr">
        <is>
          <t>CODIGO</t>
        </is>
      </c>
      <c r="B7" s="329" t="inlineStr">
        <is>
          <t>DESCRICAO</t>
        </is>
      </c>
      <c r="C7" s="323" t="inlineStr">
        <is>
          <t>und</t>
        </is>
      </c>
      <c r="D7" s="500" t="inlineStr">
        <is>
          <t>Valor Unit
 com Desoneracao</t>
        </is>
      </c>
      <c r="E7" s="500" t="inlineStr">
        <is>
          <t>Valor Unit 
sem Desoneracao</t>
        </is>
      </c>
      <c r="F7" s="325" t="inlineStr">
        <is>
          <t>tp2</t>
        </is>
      </c>
      <c r="XFA7" s="160" t="n"/>
    </row>
    <row r="8" ht="30" customHeight="1" s="496">
      <c r="A8" s="330" t="n">
        <v>104658</v>
      </c>
      <c r="B8" s="339" t="inlineStr">
        <is>
          <t>PISO PODOTÁTIL DE ALERTA OU DIRECIONAL, DE CONCRETO, ASSENTADO SOBRE ARGAMASSA. AF_03/2024</t>
        </is>
      </c>
      <c r="C8" s="330" t="inlineStr">
        <is>
          <t>M2</t>
        </is>
      </c>
      <c r="D8" s="330" t="n">
        <v>223.15</v>
      </c>
      <c r="E8" s="330" t="n">
        <v>225.72</v>
      </c>
      <c r="F8" s="330" t="inlineStr"/>
    </row>
    <row r="9" ht="45" customHeight="1" s="496">
      <c r="A9" s="330" t="n">
        <v>105002</v>
      </c>
      <c r="B9" s="343" t="inlineStr">
        <is>
          <t>RAMPA DE ACESSIBILIDADE EM CONCRETO MOLDADO IN LOCO, EM CALÇADA NOVA COM LARGURA MAIOR OU IGUAL À 3,00 M, FCK 25MPA, COM PISO PODOTÁTIL. AF_03/2024</t>
        </is>
      </c>
      <c r="C9" s="330" t="inlineStr">
        <is>
          <t>UN</t>
        </is>
      </c>
      <c r="D9" s="330" t="n">
        <v>921.46</v>
      </c>
      <c r="E9" s="330" t="n">
        <v>940.79</v>
      </c>
      <c r="F9" s="330" t="inlineStr"/>
    </row>
    <row r="10" ht="45" customHeight="1" s="496">
      <c r="A10" s="330" t="n">
        <v>105004</v>
      </c>
      <c r="B10" s="338" t="inlineStr">
        <is>
          <t>RAMPA DE ACESSIBILIDADE EM CONCRETO MOLDADO IN LOCO, EM CALÇADA NOVA COM LARGURA MENOR À 3,00 M, FCK 25MPA, COM PISO PODOTÁTIL. AF_03/2024</t>
        </is>
      </c>
      <c r="C10" s="330" t="inlineStr">
        <is>
          <t>M2</t>
        </is>
      </c>
      <c r="D10" s="330" t="n">
        <v>157.98</v>
      </c>
      <c r="E10" s="330" t="n">
        <v>161.34</v>
      </c>
      <c r="F10" s="330" t="inlineStr"/>
    </row>
    <row r="11" ht="45" customHeight="1" s="496">
      <c r="A11" s="330" t="n">
        <v>105003</v>
      </c>
      <c r="B11" s="331" t="inlineStr">
        <is>
          <t>RAMPA DE ACESSIBILIDADE EM CONCRETO MOLDADO IN LOCO, EM CALÇADA PRÉ EXISTENTE COM LARGURA MAIOR OU IGUAL À 3,00 M, FCK 25MPA, COM PISO PODOTÁTIL. AF_03/2024</t>
        </is>
      </c>
      <c r="C11" s="330" t="inlineStr">
        <is>
          <t>UN</t>
        </is>
      </c>
      <c r="D11" s="330" t="n">
        <v>1475.65</v>
      </c>
      <c r="E11" s="330" t="n">
        <v>1516.21</v>
      </c>
      <c r="F11" s="330" t="inlineStr"/>
    </row>
    <row r="12" ht="45" customHeight="1" s="496">
      <c r="A12" s="330" t="n">
        <v>105005</v>
      </c>
      <c r="B12" s="331" t="inlineStr">
        <is>
          <t>RAMPA DE ACESSIBILIDADE EM CONCRETO MOLDADO IN LOCO, EM CALÇADA PRÉ EXISTENTE COM LARGURA MENOR À 3,00 M, FCK 25MPA, COM PISO PODOTÁTIL. AF_03/2024</t>
        </is>
      </c>
      <c r="C12" s="330" t="inlineStr">
        <is>
          <t>M2</t>
        </is>
      </c>
      <c r="D12" s="330" t="n">
        <v>260.6</v>
      </c>
      <c r="E12" s="330" t="n">
        <v>267.88</v>
      </c>
      <c r="F12" s="330" t="inlineStr"/>
    </row>
    <row r="13" ht="60" customHeight="1" s="496">
      <c r="A13" s="330" t="n">
        <v>105000</v>
      </c>
      <c r="B13" s="331" t="inlineStr">
        <is>
          <t>RAMPA DE ACESSIBILIDADE PARA ACESSO A EDIFICAÇÕES COM INCLINAÇÃO DE 8,33% EM CONCRETO MOLDADO IN LOCO, COM LARGURA DE 1,20M, FCK 25MPA, NÃO ARMADA, COM JUNTA A CADA 2M COM CORTE À SECO. AF_03/2024</t>
        </is>
      </c>
      <c r="C13" s="330" t="inlineStr">
        <is>
          <t>M</t>
        </is>
      </c>
      <c r="D13" s="330" t="n">
        <v>1388.15</v>
      </c>
      <c r="E13" s="330" t="n">
        <v>1413.91</v>
      </c>
      <c r="F13" s="330" t="inlineStr"/>
    </row>
    <row r="14" ht="60" customHeight="1" s="496">
      <c r="A14" s="330" t="n">
        <v>105001</v>
      </c>
      <c r="B14" s="331" t="inlineStr">
        <is>
          <t>RAMPA DE ACESSIBILIDADE PARA ACESSO A EDIFICAÇÕES COM INCLINAÇÃO DE 8,33% EM CONCRETO MOLDADO IN LOCO, COM LARGURA DE 1,50M, FCK 25MPA, NÃO ARMADA, COM JUNTA A CADA 2M COM CORTE À SECO. AF_03/2024</t>
        </is>
      </c>
      <c r="C14" s="330" t="inlineStr">
        <is>
          <t>M</t>
        </is>
      </c>
      <c r="D14" s="330" t="n">
        <v>1442.69</v>
      </c>
      <c r="E14" s="330" t="n">
        <v>1468.76</v>
      </c>
      <c r="F14" s="330" t="inlineStr"/>
    </row>
    <row r="15" ht="45" customHeight="1" s="496">
      <c r="A15" s="330" t="n">
        <v>89306</v>
      </c>
      <c r="B15" s="331" t="inlineStr">
        <is>
          <t>ALVENARIA ESTRUTURAL DE BLOCOS CERÂMICOS 14X19X29, (ESPESSURA DE 14 CM), UTILIZANDO COLHER DE PEDREIRO E ARGAMASSA DE ASSENTAMENTO COM PREPARO EM BETONEIRA. AF_03/2023</t>
        </is>
      </c>
      <c r="C15" s="330" t="inlineStr">
        <is>
          <t>M2</t>
        </is>
      </c>
      <c r="D15" s="330" t="n">
        <v>107.08</v>
      </c>
      <c r="E15" s="330" t="n">
        <v>109.94</v>
      </c>
      <c r="F15" s="330" t="inlineStr"/>
    </row>
    <row r="16" ht="45" customHeight="1" s="496">
      <c r="A16" s="330" t="n">
        <v>89307</v>
      </c>
      <c r="B16" s="331" t="inlineStr">
        <is>
          <t>ALVENARIA ESTRUTURAL DE BLOCOS CERÂMICOS 14X19X29, (ESPESSURA DE 14 CM), UTILIZANDO COLHER DE PEDREIRO E ARGAMASSA DE ASSENTAMENTO COM PREPARO MANUAL. AF_03/2023</t>
        </is>
      </c>
      <c r="C16" s="330" t="inlineStr">
        <is>
          <t>M2</t>
        </is>
      </c>
      <c r="D16" s="330" t="n">
        <v>109.35</v>
      </c>
      <c r="E16" s="330" t="n">
        <v>112.29</v>
      </c>
      <c r="F16" s="330" t="inlineStr"/>
    </row>
    <row r="17" ht="45" customHeight="1" s="496">
      <c r="A17" s="330" t="n">
        <v>89290</v>
      </c>
      <c r="B17" s="331" t="inlineStr">
        <is>
          <t>ALVENARIA ESTRUTURAL DE BLOCOS CERÂMICOS 14X19X29, (ESPESSURA DE 14 CM), UTILIZANDO PALHETA E ARGAMASSA DE ASSENTAMENTO COM PREPARO EM BETONEIRA. AF_03/2023</t>
        </is>
      </c>
      <c r="C17" s="330" t="inlineStr">
        <is>
          <t>M2</t>
        </is>
      </c>
      <c r="D17" s="330" t="n">
        <v>88.41</v>
      </c>
      <c r="E17" s="330" t="n">
        <v>90.45</v>
      </c>
      <c r="F17" s="330" t="inlineStr"/>
    </row>
    <row r="18" ht="45" customHeight="1" s="496">
      <c r="A18" s="330" t="n">
        <v>89291</v>
      </c>
      <c r="B18" s="331" t="inlineStr">
        <is>
          <t>ALVENARIA ESTRUTURAL DE BLOCOS CERÂMICOS 14X19X29, (ESPESSURA DE 14 CM), UTILIZANDO PALHETA E ARGAMASSA DE ASSENTAMENTO COM PREPARO MANUAL. AF_03/2023</t>
        </is>
      </c>
      <c r="C18" s="330" t="inlineStr">
        <is>
          <t>M2</t>
        </is>
      </c>
      <c r="D18" s="330" t="n">
        <v>90.09999999999999</v>
      </c>
      <c r="E18" s="330" t="n">
        <v>92.2</v>
      </c>
      <c r="F18" s="330" t="inlineStr"/>
    </row>
    <row r="19" ht="45" customHeight="1" s="496">
      <c r="A19" s="330" t="n">
        <v>89298</v>
      </c>
      <c r="B19" s="331" t="inlineStr">
        <is>
          <t>ALVENARIA ESTRUTURAL DE BLOCOS CERÂMICOS 14X19X39, (ESPESSURA DE 14 CM), UTILIZANDO COLHER DE PEDREIRO E ARGAMASSA DE ASSENTAMENTO COM PREPARO EM BETONEIRA. AF_03/2023</t>
        </is>
      </c>
      <c r="C19" s="330" t="inlineStr">
        <is>
          <t>M2</t>
        </is>
      </c>
      <c r="D19" s="330" t="n">
        <v>92.51000000000001</v>
      </c>
      <c r="E19" s="330" t="n">
        <v>94.63</v>
      </c>
      <c r="F19" s="330" t="inlineStr"/>
    </row>
    <row r="20" ht="45" customHeight="1" s="496">
      <c r="A20" s="330" t="n">
        <v>89299</v>
      </c>
      <c r="B20" s="331" t="inlineStr">
        <is>
          <t>ALVENARIA ESTRUTURAL DE BLOCOS CERÂMICOS 14X19X39, (ESPESSURA DE 14 CM), UTILIZANDO COLHER DE PEDREIRO E ARGAMASSA DE ASSENTAMENTO COM PREPARO MANUAL. AF_03/2023</t>
        </is>
      </c>
      <c r="C20" s="330" t="inlineStr">
        <is>
          <t>M2</t>
        </is>
      </c>
      <c r="D20" s="330" t="n">
        <v>94.54000000000001</v>
      </c>
      <c r="E20" s="330" t="n">
        <v>96.73999999999999</v>
      </c>
      <c r="F20" s="330" t="inlineStr"/>
    </row>
    <row r="21" ht="45" customHeight="1" s="496">
      <c r="A21" s="330" t="n">
        <v>89282</v>
      </c>
      <c r="B21" s="331" t="inlineStr">
        <is>
          <t>ALVENARIA ESTRUTURAL DE BLOCOS CERÂMICOS 14X19X39, (ESPESSURA DE 14 CM), UTILIZANDO PALHETA E ARGAMASSA DE ASSENTAMENTO COM PREPARO EM BETONEIRA. AF_03/2023</t>
        </is>
      </c>
      <c r="C21" s="330" t="inlineStr">
        <is>
          <t>M2</t>
        </is>
      </c>
      <c r="D21" s="330" t="n">
        <v>79.28</v>
      </c>
      <c r="E21" s="330" t="n">
        <v>80.84999999999999</v>
      </c>
      <c r="F21" s="330" t="inlineStr"/>
    </row>
    <row r="22" ht="45" customHeight="1" s="496">
      <c r="A22" s="330" t="n">
        <v>89283</v>
      </c>
      <c r="B22" s="331" t="inlineStr">
        <is>
          <t>ALVENARIA ESTRUTURAL DE BLOCOS CERÂMICOS 14X19X39, (ESPESSURA DE 14 CM), UTILIZANDO PALHETA E ARGAMASSA DE ASSENTAMENTO COM PREPARO MANUAL. AF_03/2023</t>
        </is>
      </c>
      <c r="C22" s="330" t="inlineStr">
        <is>
          <t>M2</t>
        </is>
      </c>
      <c r="D22" s="330" t="n">
        <v>80.81</v>
      </c>
      <c r="E22" s="330" t="n">
        <v>82.43000000000001</v>
      </c>
      <c r="F22" s="330" t="inlineStr"/>
    </row>
    <row r="23" ht="45" customHeight="1" s="496">
      <c r="A23" s="330" t="n">
        <v>89480</v>
      </c>
      <c r="B23" s="331" t="inlineStr">
        <is>
          <t>ALVENARIA DE BLOCOS DE CONCRETO ESTRUTURAL 14X19X29 CM (ESPESSURA 14 CM), FBK = 14 MPA, UTILIZANDO COLHER DE PEDREIRO. AF_10/2022</t>
        </is>
      </c>
      <c r="C23" s="330" t="inlineStr">
        <is>
          <t>M2</t>
        </is>
      </c>
      <c r="D23" s="330" t="n">
        <v>196.62</v>
      </c>
      <c r="E23" s="330" t="n">
        <v>199.95</v>
      </c>
      <c r="F23" s="330" t="inlineStr"/>
    </row>
    <row r="24" ht="30" customHeight="1" s="496">
      <c r="A24" s="330" t="n">
        <v>89464</v>
      </c>
      <c r="B24" s="331" t="inlineStr">
        <is>
          <t>ALVENARIA DE BLOCOS DE CONCRETO ESTRUTURAL 14X19X29 CM (ESPESSURA 14 CM), FBK = 14,0 MPA, UTILIZANDO PALHETA. AF_10/2022</t>
        </is>
      </c>
      <c r="C24" s="330" t="inlineStr">
        <is>
          <t>M2</t>
        </is>
      </c>
      <c r="D24" s="330" t="n">
        <v>173.39</v>
      </c>
      <c r="E24" s="330" t="n">
        <v>175.75</v>
      </c>
      <c r="F24" s="330" t="inlineStr"/>
    </row>
    <row r="25" ht="45" customHeight="1" s="496">
      <c r="A25" s="330" t="n">
        <v>89478</v>
      </c>
      <c r="B25" s="331" t="inlineStr">
        <is>
          <t>ALVENARIA DE BLOCOS DE CONCRETO ESTRUTURAL 14X19X29 CM (ESPESSURA 14 CM), FBK = 4,5 MPA, UTILIZANDO COLHER DE PEDREIRO. AF_10/2022</t>
        </is>
      </c>
      <c r="C25" s="330" t="inlineStr">
        <is>
          <t>M2</t>
        </is>
      </c>
      <c r="D25" s="330" t="n">
        <v>168.51</v>
      </c>
      <c r="E25" s="330" t="n">
        <v>171.63</v>
      </c>
      <c r="F25" s="330" t="inlineStr"/>
    </row>
    <row r="26" ht="30" customHeight="1" s="496">
      <c r="A26" s="330" t="n">
        <v>89462</v>
      </c>
      <c r="B26" s="331" t="inlineStr">
        <is>
          <t>ALVENARIA DE BLOCOS DE CONCRETO ESTRUTURAL 14X19X29 CM (ESPESSURA 14 CM), FBK = 4,5 MPA, UTILIZANDO PALHETA. AF_10/2022</t>
        </is>
      </c>
      <c r="C26" s="330" t="inlineStr">
        <is>
          <t>M2</t>
        </is>
      </c>
      <c r="D26" s="330" t="n">
        <v>146.45</v>
      </c>
      <c r="E26" s="330" t="n">
        <v>148.64</v>
      </c>
      <c r="F26" s="330" t="inlineStr"/>
    </row>
    <row r="27" ht="45" customHeight="1" s="496">
      <c r="A27" s="330" t="n">
        <v>89472</v>
      </c>
      <c r="B27" s="331" t="inlineStr">
        <is>
          <t>ALVENARIA DE BLOCOS DE CONCRETO ESTRUTURAL 14X19X39 CM (ESPESSURA 14 CM), FBK = 14 MPA, UTILIZANDO COLHER DE PEDREIRO. AF_10/2022</t>
        </is>
      </c>
      <c r="C27" s="330" t="inlineStr">
        <is>
          <t>M2</t>
        </is>
      </c>
      <c r="D27" s="330" t="n">
        <v>152</v>
      </c>
      <c r="E27" s="330" t="n">
        <v>154.02</v>
      </c>
      <c r="F27" s="330" t="inlineStr"/>
    </row>
    <row r="28" ht="30" customHeight="1" s="496">
      <c r="A28" s="330" t="n">
        <v>89455</v>
      </c>
      <c r="B28" s="331" t="inlineStr">
        <is>
          <t>ALVENARIA DE BLOCOS DE CONCRETO ESTRUTURAL 14X19X39 CM (ESPESSURA 14 CM), FBK = 14 MPA, UTILIZANDO PALHETA. AF_10/2022</t>
        </is>
      </c>
      <c r="C28" s="330" t="inlineStr">
        <is>
          <t>M2</t>
        </is>
      </c>
      <c r="D28" s="330" t="n">
        <v>137.26</v>
      </c>
      <c r="E28" s="330" t="n">
        <v>138.7</v>
      </c>
      <c r="F28" s="330" t="inlineStr"/>
    </row>
    <row r="29" ht="45" customHeight="1" s="496">
      <c r="A29" s="330" t="n">
        <v>89470</v>
      </c>
      <c r="B29" s="331" t="inlineStr">
        <is>
          <t>ALVENARIA DE BLOCOS DE CONCRETO ESTRUTURAL 14X19X39 CM (ESPESSURA 14 CM), FBK = 4,5 MPA, UTILIZANDO COLHER DE PEDREIRO. AF_10/2022</t>
        </is>
      </c>
      <c r="C29" s="330" t="inlineStr">
        <is>
          <t>M2</t>
        </is>
      </c>
      <c r="D29" s="330" t="n">
        <v>125.98</v>
      </c>
      <c r="E29" s="330" t="n">
        <v>127.86</v>
      </c>
      <c r="F29" s="330" t="inlineStr"/>
    </row>
    <row r="30" ht="30" customHeight="1" s="496">
      <c r="A30" s="330" t="n">
        <v>89453</v>
      </c>
      <c r="B30" s="331" t="inlineStr">
        <is>
          <t>ALVENARIA DE BLOCOS DE CONCRETO ESTRUTURAL 14X19X39 CM (ESPESSURA 14 CM), FBK = 4,5 MPA, UTILIZANDO PALHETA. AF_10/2022</t>
        </is>
      </c>
      <c r="C30" s="330" t="inlineStr">
        <is>
          <t>M2</t>
        </is>
      </c>
      <c r="D30" s="330" t="n">
        <v>112.4</v>
      </c>
      <c r="E30" s="330" t="n">
        <v>113.76</v>
      </c>
      <c r="F30" s="330" t="inlineStr"/>
    </row>
    <row r="31" ht="45" customHeight="1" s="496">
      <c r="A31" s="330" t="n">
        <v>103354</v>
      </c>
      <c r="B31" s="331" t="inlineStr">
        <is>
          <t>ALVENARIA DE VEDAÇÃO DE BLOCOS CERÂMICOS FURADOS NA HORIZONTAL DE 11,5X14X24 CM (ESPESSURA 11,5 CM) E ARGAMASSA DE ASSENTAMENTO COM PREPARO EM BETONEIRA. AF_12/2021</t>
        </is>
      </c>
      <c r="C31" s="330" t="inlineStr">
        <is>
          <t>M2</t>
        </is>
      </c>
      <c r="D31" s="330" t="n">
        <v>98.68000000000001</v>
      </c>
      <c r="E31" s="330" t="n">
        <v>101.84</v>
      </c>
      <c r="F31" s="330" t="inlineStr">
        <is>
          <t>AS</t>
        </is>
      </c>
    </row>
    <row r="32" ht="45" customHeight="1" s="496">
      <c r="A32" s="330" t="n">
        <v>103355</v>
      </c>
      <c r="B32" s="331" t="inlineStr">
        <is>
          <t>ALVENARIA DE VEDAÇÃO DE BLOCOS CERÂMICOS FURADOS NA HORIZONTAL DE 11,5X14X24 CM (ESPESSURA 11,5 CM) E ARGAMASSA DE ASSENTAMENTO COM PREPARO MANUAL. AF_12/2021</t>
        </is>
      </c>
      <c r="C32" s="330" t="inlineStr">
        <is>
          <t>M2</t>
        </is>
      </c>
      <c r="D32" s="330" t="n">
        <v>100.03</v>
      </c>
      <c r="E32" s="330" t="n">
        <v>103.25</v>
      </c>
      <c r="F32" s="330" t="inlineStr">
        <is>
          <t>AS</t>
        </is>
      </c>
    </row>
    <row r="33" ht="45" customHeight="1" s="496">
      <c r="A33" s="330" t="n">
        <v>103330</v>
      </c>
      <c r="B33" s="331" t="inlineStr">
        <is>
          <t>ALVENARIA DE VEDAÇÃO DE BLOCOS CERÂMICOS FURADOS NA HORIZONTAL DE 11,5X19X19 CM (ESPESSURA 11,5 CM) E ARGAMASSA DE ASSENTAMENTO COM PREPARO EM BETONEIRA. AF_12/2021</t>
        </is>
      </c>
      <c r="C33" s="330" t="inlineStr">
        <is>
          <t>M2</t>
        </is>
      </c>
      <c r="D33" s="330" t="n">
        <v>91.27</v>
      </c>
      <c r="E33" s="330" t="n">
        <v>94.02</v>
      </c>
      <c r="F33" s="330" t="inlineStr">
        <is>
          <t>AS</t>
        </is>
      </c>
    </row>
    <row r="34" ht="45" customHeight="1" s="496">
      <c r="A34" s="330" t="n">
        <v>103331</v>
      </c>
      <c r="B34" s="331" t="inlineStr">
        <is>
          <t>ALVENARIA DE VEDAÇÃO DE BLOCOS CERÂMICOS FURADOS NA HORIZONTAL DE 11,5X19X19 CM (ESPESSURA 11,5 CM) E ARGAMASSA DE ASSENTAMENTO COM PREPARO MANUAL. AF_12/2021</t>
        </is>
      </c>
      <c r="C34" s="330" t="inlineStr">
        <is>
          <t>M2</t>
        </is>
      </c>
      <c r="D34" s="330" t="n">
        <v>92.54000000000001</v>
      </c>
      <c r="E34" s="330" t="n">
        <v>95.34999999999999</v>
      </c>
      <c r="F34" s="330" t="inlineStr">
        <is>
          <t>AS</t>
        </is>
      </c>
    </row>
    <row r="35" ht="45" customHeight="1" s="496">
      <c r="A35" s="330" t="n">
        <v>103358</v>
      </c>
      <c r="B35" s="331" t="inlineStr">
        <is>
          <t>ALVENARIA DE VEDAÇÃO DE BLOCOS CERÂMICOS FURADOS NA HORIZONTAL DE 11,5X19X29 CM (ESPESSURA 11,5 CM) E ARGAMASSA DE ASSENTAMENTO COM PREPARO EM BETONEIRA. AF_12/2021</t>
        </is>
      </c>
      <c r="C35" s="330" t="inlineStr">
        <is>
          <t>M2</t>
        </is>
      </c>
      <c r="D35" s="330" t="n">
        <v>77</v>
      </c>
      <c r="E35" s="330" t="n">
        <v>79.2</v>
      </c>
      <c r="F35" s="330" t="inlineStr">
        <is>
          <t>AS</t>
        </is>
      </c>
    </row>
    <row r="36" ht="45" customHeight="1" s="496">
      <c r="A36" s="330" t="n">
        <v>103359</v>
      </c>
      <c r="B36" s="331" t="inlineStr">
        <is>
          <t>ALVENARIA DE VEDAÇÃO DE BLOCOS CERÂMICOS FURADOS NA HORIZONTAL DE 11,5X19X29 CM (ESPESSURA 11,5 CM) E ARGAMASSA DE ASSENTAMENTO COM PREPARO MANUAL. AF_12/2021</t>
        </is>
      </c>
      <c r="C36" s="330" t="inlineStr">
        <is>
          <t>M2</t>
        </is>
      </c>
      <c r="D36" s="330" t="n">
        <v>78.08</v>
      </c>
      <c r="E36" s="330" t="n">
        <v>80.33</v>
      </c>
      <c r="F36" s="330" t="inlineStr">
        <is>
          <t>AS</t>
        </is>
      </c>
    </row>
    <row r="37" ht="45" customHeight="1" s="496">
      <c r="A37" s="330" t="n">
        <v>103366</v>
      </c>
      <c r="B37" s="331" t="inlineStr">
        <is>
          <t>ALVENARIA DE VEDAÇÃO DE BLOCOS CERÂMICOS FURADOS NA HORIZONTAL DE 11,5X19X39 CM (ESPESSURA 11,5 CM) E ARGAMASSA DE ASSENTAMENTO COM PREPARO EM BETONEIRA. AF_12/2021</t>
        </is>
      </c>
      <c r="C37" s="330" t="inlineStr">
        <is>
          <t>M2</t>
        </is>
      </c>
      <c r="D37" s="330" t="n">
        <v>67.38</v>
      </c>
      <c r="E37" s="330" t="n">
        <v>69.09999999999999</v>
      </c>
      <c r="F37" s="330" t="inlineStr">
        <is>
          <t>AS</t>
        </is>
      </c>
    </row>
    <row r="38" ht="45" customHeight="1" s="496">
      <c r="A38" s="330" t="n">
        <v>103367</v>
      </c>
      <c r="B38" s="331" t="inlineStr">
        <is>
          <t>ALVENARIA DE VEDAÇÃO DE BLOCOS CERÂMICOS FURADOS NA HORIZONTAL DE 11,5X19X39 CM (ESPESSURA 11,5 CM) E ARGAMASSA DE ASSENTAMENTO COM PREPARO MANUAL. AF_12/2021</t>
        </is>
      </c>
      <c r="C38" s="330" t="inlineStr">
        <is>
          <t>M2</t>
        </is>
      </c>
      <c r="D38" s="330" t="n">
        <v>68.36</v>
      </c>
      <c r="E38" s="330" t="n">
        <v>70.12</v>
      </c>
      <c r="F38" s="330" t="inlineStr">
        <is>
          <t>AS</t>
        </is>
      </c>
    </row>
    <row r="39" ht="45" customHeight="1" s="496">
      <c r="A39" s="330" t="n">
        <v>103360</v>
      </c>
      <c r="B39" s="331" t="inlineStr">
        <is>
          <t>ALVENARIA DE VEDAÇÃO DE BLOCOS CERÂMICOS FURADOS NA HORIZONTAL DE 14X19X29 CM (ESPESSURA 14 CM) E ARGAMASSA DE ASSENTAMENTO COM PREPARO EM BETONEIRA. AF_12/2021</t>
        </is>
      </c>
      <c r="C39" s="330" t="inlineStr">
        <is>
          <t>M2</t>
        </is>
      </c>
      <c r="D39" s="330" t="n">
        <v>90.06</v>
      </c>
      <c r="E39" s="330" t="n">
        <v>92.67</v>
      </c>
      <c r="F39" s="330" t="inlineStr">
        <is>
          <t>AS</t>
        </is>
      </c>
    </row>
    <row r="40" ht="45" customHeight="1" s="496">
      <c r="A40" s="330" t="n">
        <v>103361</v>
      </c>
      <c r="B40" s="331" t="inlineStr">
        <is>
          <t>ALVENARIA DE VEDAÇÃO DE BLOCOS CERÂMICOS FURADOS NA HORIZONTAL DE 14X19X29 CM (ESPESSURA 14 CM) E ARGAMASSA DE ASSENTAMENTO COM PREPARO MANUAL. AF_12/2021</t>
        </is>
      </c>
      <c r="C40" s="330" t="inlineStr">
        <is>
          <t>M2</t>
        </is>
      </c>
      <c r="D40" s="330" t="n">
        <v>91.43000000000001</v>
      </c>
      <c r="E40" s="330" t="n">
        <v>94.09</v>
      </c>
      <c r="F40" s="330" t="inlineStr">
        <is>
          <t>AS</t>
        </is>
      </c>
    </row>
    <row r="41" ht="45" customHeight="1" s="496">
      <c r="A41" s="330" t="n">
        <v>103368</v>
      </c>
      <c r="B41" s="331" t="inlineStr">
        <is>
          <t>ALVENARIA DE VEDAÇÃO DE BLOCOS CERÂMICOS FURADOS NA HORIZONTAL DE 14X19X39 CM (ESPESSURA 14 CM) E ARGAMASSA DE ASSENTAMENTO COM PREPARO EM BETONEIRA. AF_12/2021</t>
        </is>
      </c>
      <c r="C41" s="330" t="inlineStr">
        <is>
          <t>M2</t>
        </is>
      </c>
      <c r="D41" s="330" t="n">
        <v>76.5</v>
      </c>
      <c r="E41" s="330" t="n">
        <v>78.48999999999999</v>
      </c>
      <c r="F41" s="330" t="inlineStr">
        <is>
          <t>AS</t>
        </is>
      </c>
    </row>
    <row r="42" ht="45" customHeight="1" s="496">
      <c r="A42" s="330" t="n">
        <v>103369</v>
      </c>
      <c r="B42" s="331" t="inlineStr">
        <is>
          <t>ALVENARIA DE VEDAÇÃO DE BLOCOS CERÂMICOS FURADOS NA HORIZONTAL DE 14X19X39 CM (ESPESSURA 14 CM) E ARGAMASSA DE ASSENTAMENTO COM PREPARO MANUAL. AF_12/2021</t>
        </is>
      </c>
      <c r="C42" s="330" t="inlineStr">
        <is>
          <t>M2</t>
        </is>
      </c>
      <c r="D42" s="330" t="n">
        <v>77.73999999999999</v>
      </c>
      <c r="E42" s="330" t="n">
        <v>79.77</v>
      </c>
      <c r="F42" s="330" t="inlineStr">
        <is>
          <t>AS</t>
        </is>
      </c>
    </row>
    <row r="43" ht="60" customHeight="1" s="496">
      <c r="A43" s="330" t="n">
        <v>103334</v>
      </c>
      <c r="B43" s="331" t="inlineStr">
        <is>
          <t>ALVENARIA DE VEDAÇÃO DE BLOCOS CERÂMICOS FURADOS NA HORIZONTAL DE 14X9X19 CM (ESPESSURA 14 CM, BLOCO DEITADO) E ARGAMASSA DE ASSENTAMENTO COM PREPARO EM BETONEIRA. AF_12/2021</t>
        </is>
      </c>
      <c r="C43" s="330" t="inlineStr">
        <is>
          <t>M2</t>
        </is>
      </c>
      <c r="D43" s="330" t="n">
        <v>160.42</v>
      </c>
      <c r="E43" s="330" t="n">
        <v>165.73</v>
      </c>
      <c r="F43" s="330" t="inlineStr">
        <is>
          <t>AS</t>
        </is>
      </c>
    </row>
    <row r="44" ht="45" customHeight="1" s="496">
      <c r="A44" s="330" t="n">
        <v>103335</v>
      </c>
      <c r="B44" s="331" t="inlineStr">
        <is>
          <t>ALVENARIA DE VEDAÇÃO DE BLOCOS CERÂMICOS FURADOS NA HORIZONTAL DE 14X9X19 CM (ESPESSURA 14 CM, BLOCO DEITADO) E ARGAMASSA DE ASSENTAMENTO COM PREPARO MANUAL. AF_12/2021</t>
        </is>
      </c>
      <c r="C44" s="330" t="inlineStr">
        <is>
          <t>M2</t>
        </is>
      </c>
      <c r="D44" s="330" t="n">
        <v>162.8</v>
      </c>
      <c r="E44" s="330" t="n">
        <v>168.21</v>
      </c>
      <c r="F44" s="330" t="inlineStr">
        <is>
          <t>AS</t>
        </is>
      </c>
    </row>
    <row r="45" ht="45" customHeight="1" s="496">
      <c r="A45" s="330" t="n">
        <v>103362</v>
      </c>
      <c r="B45" s="331" t="inlineStr">
        <is>
          <t>ALVENARIA DE VEDAÇÃO DE BLOCOS CERÂMICOS FURADOS NA HORIZONTAL DE 19X19X29 CM (ESPESSURA 19 CM) E ARGAMASSA DE ASSENTAMENTO COM PREPARO EM BETONEIRA. AF_12/2021</t>
        </is>
      </c>
      <c r="C45" s="330" t="inlineStr">
        <is>
          <t>M2</t>
        </is>
      </c>
      <c r="D45" s="330" t="n">
        <v>109.38</v>
      </c>
      <c r="E45" s="330" t="n">
        <v>112.37</v>
      </c>
      <c r="F45" s="330" t="inlineStr">
        <is>
          <t>AS</t>
        </is>
      </c>
    </row>
    <row r="46" ht="45" customHeight="1" s="496">
      <c r="A46" s="330" t="n">
        <v>103363</v>
      </c>
      <c r="B46" s="331" t="inlineStr">
        <is>
          <t>ALVENARIA DE VEDAÇÃO DE BLOCOS CERÂMICOS FURADOS NA HORIZONTAL DE 19X19X29 CM (ESPESSURA 19 CM) E ARGAMASSA DE ASSENTAMENTO COM PREPARO MANUAL. AF_12/2021</t>
        </is>
      </c>
      <c r="C46" s="330" t="inlineStr">
        <is>
          <t>M2</t>
        </is>
      </c>
      <c r="D46" s="330" t="n">
        <v>110.92</v>
      </c>
      <c r="E46" s="330" t="n">
        <v>113.97</v>
      </c>
      <c r="F46" s="330" t="inlineStr">
        <is>
          <t>AS</t>
        </is>
      </c>
    </row>
    <row r="47" ht="45" customHeight="1" s="496">
      <c r="A47" s="330" t="n">
        <v>103370</v>
      </c>
      <c r="B47" s="331" t="inlineStr">
        <is>
          <t>ALVENARIA DE VEDAÇÃO DE BLOCOS CERÂMICOS FURADOS NA HORIZONTAL DE 19X19X39 CM (ESPESSURA 19 CM) E ARGAMASSA DE ASSENTAMENTO COM PREPARO EM BETONEIRA. AF_12/2021</t>
        </is>
      </c>
      <c r="C47" s="330" t="inlineStr">
        <is>
          <t>M2</t>
        </is>
      </c>
      <c r="D47" s="330" t="n">
        <v>96.54000000000001</v>
      </c>
      <c r="E47" s="330" t="n">
        <v>98.84</v>
      </c>
      <c r="F47" s="330" t="inlineStr">
        <is>
          <t>AS</t>
        </is>
      </c>
    </row>
    <row r="48" ht="45" customHeight="1" s="496">
      <c r="A48" s="330" t="n">
        <v>103371</v>
      </c>
      <c r="B48" s="331" t="inlineStr">
        <is>
          <t>ALVENARIA DE VEDAÇÃO DE BLOCOS CERÂMICOS FURADOS NA HORIZONTAL DE 19X19X39 CM (ESPESSURA 19 CM) E ARGAMASSA DE ASSENTAMENTO COM PREPARO MANUAL. AF_12/2021</t>
        </is>
      </c>
      <c r="C48" s="330" t="inlineStr">
        <is>
          <t>M2</t>
        </is>
      </c>
      <c r="D48" s="330" t="n">
        <v>97.94</v>
      </c>
      <c r="E48" s="330" t="n">
        <v>100.29</v>
      </c>
      <c r="F48" s="330" t="inlineStr">
        <is>
          <t>AS</t>
        </is>
      </c>
    </row>
    <row r="49" ht="45" customHeight="1" s="496">
      <c r="A49" s="330" t="n">
        <v>103332</v>
      </c>
      <c r="B49" s="331" t="inlineStr">
        <is>
          <t>ALVENARIA DE VEDAÇÃO DE BLOCOS CERÂMICOS FURADOS NA HORIZONTAL DE 9X14X19 CM (ESPESSURA 9 CM) E ARGAMASSA DE ASSENTAMENTO COM PREPARO EM BETONEIRA. AF_12/2021</t>
        </is>
      </c>
      <c r="C49" s="330" t="inlineStr">
        <is>
          <t>M2</t>
        </is>
      </c>
      <c r="D49" s="330" t="n">
        <v>133.51</v>
      </c>
      <c r="E49" s="330" t="n">
        <v>138.51</v>
      </c>
      <c r="F49" s="330" t="inlineStr">
        <is>
          <t>AS</t>
        </is>
      </c>
    </row>
    <row r="50" ht="45" customHeight="1" s="496">
      <c r="A50" s="330" t="n">
        <v>103333</v>
      </c>
      <c r="B50" s="331" t="inlineStr">
        <is>
          <t>ALVENARIA DE VEDAÇÃO DE BLOCOS CERÂMICOS FURADOS NA HORIZONTAL DE 9X14X19 CM (ESPESSURA 9 CM) E ARGAMASSA DE ASSENTAMENTO COM PREPARO MANUAL. AF_12/2021</t>
        </is>
      </c>
      <c r="C50" s="330" t="inlineStr">
        <is>
          <t>M2</t>
        </is>
      </c>
      <c r="D50" s="330" t="n">
        <v>134.88</v>
      </c>
      <c r="E50" s="330" t="n">
        <v>139.93</v>
      </c>
      <c r="F50" s="330" t="inlineStr">
        <is>
          <t>AS</t>
        </is>
      </c>
    </row>
    <row r="51" ht="45" customHeight="1" s="496">
      <c r="A51" s="330" t="n">
        <v>103352</v>
      </c>
      <c r="B51" s="331" t="inlineStr">
        <is>
          <t>ALVENARIA DE VEDAÇÃO DE BLOCOS CERÂMICOS FURADOS NA HORIZONTAL DE 9X14X24 CM (ESPESSURA 9 CM) E ARGAMASSA DE ASSENTAMENTO COM PREPARO EM BETONEIRA. AF_12/2021</t>
        </is>
      </c>
      <c r="C51" s="330" t="inlineStr">
        <is>
          <t>M2</t>
        </is>
      </c>
      <c r="D51" s="330" t="n">
        <v>114.44</v>
      </c>
      <c r="E51" s="330" t="n">
        <v>118.54</v>
      </c>
      <c r="F51" s="330" t="inlineStr">
        <is>
          <t>AS</t>
        </is>
      </c>
    </row>
    <row r="52" ht="45" customHeight="1" s="496">
      <c r="A52" s="330" t="n">
        <v>103353</v>
      </c>
      <c r="B52" s="331" t="inlineStr">
        <is>
          <t>ALVENARIA DE VEDAÇÃO DE BLOCOS CERÂMICOS FURADOS NA HORIZONTAL DE 9X14X24 CM (ESPESSURA 9 CM) E ARGAMASSA DE ASSENTAMENTO COM PREPARO MANUAL. AF_12/2021</t>
        </is>
      </c>
      <c r="C52" s="330" t="inlineStr">
        <is>
          <t>M2</t>
        </is>
      </c>
      <c r="D52" s="330" t="n">
        <v>115.7</v>
      </c>
      <c r="E52" s="330" t="n">
        <v>119.85</v>
      </c>
      <c r="F52" s="330" t="inlineStr">
        <is>
          <t>AS</t>
        </is>
      </c>
    </row>
    <row r="53" ht="45" customHeight="1" s="496">
      <c r="A53" s="330" t="n">
        <v>103328</v>
      </c>
      <c r="B53" s="331" t="inlineStr">
        <is>
          <t>ALVENARIA DE VEDAÇÃO DE BLOCOS CERÂMICOS FURADOS NA HORIZONTAL DE 9X19X19 CM (ESPESSURA 9 CM) E ARGAMASSA DE ASSENTAMENTO COM PREPARO EM BETONEIRA. AF_12/2021</t>
        </is>
      </c>
      <c r="C53" s="330" t="inlineStr">
        <is>
          <t>M2</t>
        </is>
      </c>
      <c r="D53" s="330" t="n">
        <v>104.63</v>
      </c>
      <c r="E53" s="330" t="n">
        <v>108.28</v>
      </c>
      <c r="F53" s="330" t="inlineStr">
        <is>
          <t>AS</t>
        </is>
      </c>
    </row>
    <row r="54" ht="45" customHeight="1" s="496">
      <c r="A54" s="330" t="n">
        <v>103329</v>
      </c>
      <c r="B54" s="331" t="inlineStr">
        <is>
          <t>ALVENARIA DE VEDAÇÃO DE BLOCOS CERÂMICOS FURADOS NA HORIZONTAL DE 9X19X19 CM (ESPESSURA 9 CM) E ARGAMASSA DE ASSENTAMENTO COM PREPARO MANUAL. AF_12/2021</t>
        </is>
      </c>
      <c r="C54" s="330" t="inlineStr">
        <is>
          <t>M2</t>
        </is>
      </c>
      <c r="D54" s="330" t="n">
        <v>105.81</v>
      </c>
      <c r="E54" s="330" t="n">
        <v>109.51</v>
      </c>
      <c r="F54" s="330" t="inlineStr">
        <is>
          <t>AS</t>
        </is>
      </c>
    </row>
    <row r="55" ht="45" customHeight="1" s="496">
      <c r="A55" s="330" t="n">
        <v>103356</v>
      </c>
      <c r="B55" s="331" t="inlineStr">
        <is>
          <t>ALVENARIA DE VEDAÇÃO DE BLOCOS CERÂMICOS FURADOS NA HORIZONTAL DE 9X19X29 CM (ESPESSURA 9 CM) E ARGAMASSA DE ASSENTAMENTO COM PREPARO EM BETONEIRA. AF_12/2021</t>
        </is>
      </c>
      <c r="C55" s="330" t="inlineStr">
        <is>
          <t>M2</t>
        </is>
      </c>
      <c r="D55" s="330" t="n">
        <v>67.45</v>
      </c>
      <c r="E55" s="330" t="n">
        <v>69.23</v>
      </c>
      <c r="F55" s="330" t="inlineStr">
        <is>
          <t>AS</t>
        </is>
      </c>
    </row>
    <row r="56" ht="45" customHeight="1" s="496">
      <c r="A56" s="330" t="n">
        <v>103357</v>
      </c>
      <c r="B56" s="331" t="inlineStr">
        <is>
          <t>ALVENARIA DE VEDAÇÃO DE BLOCOS CERÂMICOS FURADOS NA HORIZONTAL DE 9X19X29 CM (ESPESSURA 9 CM) E ARGAMASSA DE ASSENTAMENTO COM PREPARO MANUAL. AF_12/2021</t>
        </is>
      </c>
      <c r="C56" s="330" t="inlineStr">
        <is>
          <t>M2</t>
        </is>
      </c>
      <c r="D56" s="330" t="n">
        <v>68.45999999999999</v>
      </c>
      <c r="E56" s="330" t="n">
        <v>70.27</v>
      </c>
      <c r="F56" s="330" t="inlineStr">
        <is>
          <t>AS</t>
        </is>
      </c>
    </row>
    <row r="57" ht="45" customHeight="1" s="496">
      <c r="A57" s="330" t="n">
        <v>103364</v>
      </c>
      <c r="B57" s="331" t="inlineStr">
        <is>
          <t>ALVENARIA DE VEDAÇÃO DE BLOCOS CERÂMICOS FURADOS NA HORIZONTAL DE 9X19X39 CM (ESPESSURA 9 CM) E ARGAMASSA DE ASSENTAMENTO COM PREPARO EM BETONEIRA. AF_12/2021</t>
        </is>
      </c>
      <c r="C57" s="330" t="inlineStr">
        <is>
          <t>M2</t>
        </is>
      </c>
      <c r="D57" s="330" t="n">
        <v>56.19</v>
      </c>
      <c r="E57" s="330" t="n">
        <v>57.57</v>
      </c>
      <c r="F57" s="330" t="inlineStr">
        <is>
          <t>AS</t>
        </is>
      </c>
    </row>
    <row r="58" ht="45" customHeight="1" s="496">
      <c r="A58" s="330" t="n">
        <v>103365</v>
      </c>
      <c r="B58" s="331" t="inlineStr">
        <is>
          <t>ALVENARIA DE VEDAÇÃO DE BLOCOS CERÂMICOS FURADOS NA HORIZONTAL DE 9X19X39 CM (ESPESSURA 9 CM) E ARGAMASSA DE ASSENTAMENTO COM PREPARO MANUAL. AF_12/2021</t>
        </is>
      </c>
      <c r="C58" s="330" t="inlineStr">
        <is>
          <t>M2</t>
        </is>
      </c>
      <c r="D58" s="330" t="n">
        <v>56.88</v>
      </c>
      <c r="E58" s="330" t="n">
        <v>58.29</v>
      </c>
      <c r="F58" s="330" t="inlineStr">
        <is>
          <t>AS</t>
        </is>
      </c>
    </row>
    <row r="59" ht="45" customHeight="1" s="496">
      <c r="A59" s="330" t="n">
        <v>103350</v>
      </c>
      <c r="B59" s="331" t="inlineStr">
        <is>
          <t>ALVENARIA DE VEDAÇÃO DE BLOCOS CERÂMICOS FURADOS NA HORIZONTAL DE 9X9X19 CM (ESPESSURA 9 CM) E ARGAMASSA DE ASSENTAMENTO COM PREPARO EM BETONEIRA. AF_12/2021</t>
        </is>
      </c>
      <c r="C59" s="330" t="inlineStr">
        <is>
          <t>M2</t>
        </is>
      </c>
      <c r="D59" s="330" t="n">
        <v>193.8</v>
      </c>
      <c r="E59" s="330" t="n">
        <v>200.66</v>
      </c>
      <c r="F59" s="330" t="inlineStr">
        <is>
          <t>AS</t>
        </is>
      </c>
    </row>
    <row r="60" ht="45" customHeight="1" s="496">
      <c r="A60" s="330" t="n">
        <v>103351</v>
      </c>
      <c r="B60" s="331" t="inlineStr">
        <is>
          <t>ALVENARIA DE VEDAÇÃO DE BLOCOS CERÂMICOS FURADOS NA HORIZONTAL DE 9X9X19 CM (ESPESSURA 9 CM) E ARGAMASSA DE ASSENTAMENTO COM PREPARO MANUAL. AF_12/2021</t>
        </is>
      </c>
      <c r="C60" s="330" t="inlineStr">
        <is>
          <t>M2</t>
        </is>
      </c>
      <c r="D60" s="330" t="n">
        <v>195.54</v>
      </c>
      <c r="E60" s="330" t="n">
        <v>202.48</v>
      </c>
      <c r="F60" s="330" t="inlineStr">
        <is>
          <t>AS</t>
        </is>
      </c>
    </row>
    <row r="61" ht="45" customHeight="1" s="496">
      <c r="A61" s="330" t="n">
        <v>103344</v>
      </c>
      <c r="B61" s="331" t="inlineStr">
        <is>
          <t>ALVENARIA DE VEDAÇÃO DE BLOCOS CERÂMICOS FURADOS NA VERTICAL DE 11,5X19X29 CM (ESPESSURA 11,5 CM) E ARGAMASSA DE ASSENTAMENTO COM PREPARO EM BETONEIRA. AF_12/2021</t>
        </is>
      </c>
      <c r="C61" s="330" t="inlineStr">
        <is>
          <t>M2</t>
        </is>
      </c>
      <c r="D61" s="330" t="n">
        <v>91.23999999999999</v>
      </c>
      <c r="E61" s="330" t="n">
        <v>93.48</v>
      </c>
      <c r="F61" s="330" t="inlineStr">
        <is>
          <t>AS</t>
        </is>
      </c>
    </row>
    <row r="62" ht="45" customHeight="1" s="496">
      <c r="A62" s="330" t="n">
        <v>103345</v>
      </c>
      <c r="B62" s="331" t="inlineStr">
        <is>
          <t>ALVENARIA DE VEDAÇÃO DE BLOCOS CERÂMICOS FURADOS NA VERTICAL DE 11,5X19X29 CM (ESPESSURA 11,5 CM) E ARGAMASSA DE ASSENTAMENTO COM PREPARO MANUAL. AF_12/2021</t>
        </is>
      </c>
      <c r="C62" s="330" t="inlineStr">
        <is>
          <t>M2</t>
        </is>
      </c>
      <c r="D62" s="330" t="n">
        <v>92.83</v>
      </c>
      <c r="E62" s="330" t="n">
        <v>95.13</v>
      </c>
      <c r="F62" s="330" t="inlineStr">
        <is>
          <t>AS</t>
        </is>
      </c>
    </row>
    <row r="63" ht="45" customHeight="1" s="496">
      <c r="A63" s="330" t="n">
        <v>103348</v>
      </c>
      <c r="B63" s="331" t="inlineStr">
        <is>
          <t>ALVENARIA DE VEDAÇÃO DE BLOCOS CERÂMICOS FURADOS NA VERTICAL DE 11,5X19X39 CM (ESPESSURA 11,5 CM) E ARGAMASSA DE ASSENTAMENTO COM PREPARO EM BETONEIRA. AF_12/2021</t>
        </is>
      </c>
      <c r="C63" s="330" t="inlineStr">
        <is>
          <t>M2</t>
        </is>
      </c>
      <c r="D63" s="330" t="n">
        <v>76.93000000000001</v>
      </c>
      <c r="E63" s="330" t="n">
        <v>78.67</v>
      </c>
      <c r="F63" s="330" t="inlineStr">
        <is>
          <t>AS</t>
        </is>
      </c>
    </row>
    <row r="64" ht="45" customHeight="1" s="496">
      <c r="A64" s="330" t="n">
        <v>103349</v>
      </c>
      <c r="B64" s="331" t="inlineStr">
        <is>
          <t>ALVENARIA DE VEDAÇÃO DE BLOCOS CERÂMICOS FURADOS NA VERTICAL DE 11,5X19X39 CM (ESPESSURA 11,5 CM) E ARGAMASSA DE ASSENTAMENTO COM PREPARO MANUAL. AF_12/2021</t>
        </is>
      </c>
      <c r="C64" s="330" t="inlineStr">
        <is>
          <t>M2</t>
        </is>
      </c>
      <c r="D64" s="330" t="n">
        <v>78.37</v>
      </c>
      <c r="E64" s="330" t="n">
        <v>80.18000000000001</v>
      </c>
      <c r="F64" s="330" t="inlineStr">
        <is>
          <t>AS</t>
        </is>
      </c>
    </row>
    <row r="65" ht="45" customHeight="1" s="496">
      <c r="A65" s="330" t="n">
        <v>103346</v>
      </c>
      <c r="B65" s="331" t="inlineStr">
        <is>
          <t>ALVENARIA DE VEDAÇÃO DE BLOCOS CERÂMICOS FURADOS NA VERTICAL DE 14X19X29 CM (ESPESSURA 14 CM) E ARGAMASSA DE ASSENTAMENTO COM PREPARO EM BETONEIRA. AF_12/2021</t>
        </is>
      </c>
      <c r="C65" s="330" t="inlineStr">
        <is>
          <t>M2</t>
        </is>
      </c>
      <c r="D65" s="330" t="n">
        <v>101.3</v>
      </c>
      <c r="E65" s="330" t="n">
        <v>103.92</v>
      </c>
      <c r="F65" s="330" t="inlineStr">
        <is>
          <t>AS</t>
        </is>
      </c>
    </row>
    <row r="66" ht="45" customHeight="1" s="496">
      <c r="A66" s="330" t="n">
        <v>103347</v>
      </c>
      <c r="B66" s="331" t="inlineStr">
        <is>
          <t>ALVENARIA DE VEDAÇÃO DE BLOCOS CERÂMICOS FURADOS NA VERTICAL DE 14X19X29 CM (ESPESSURA 14 CM) E ARGAMASSA DE ASSENTAMENTO COM PREPARO MANUAL. AF_12/2021</t>
        </is>
      </c>
      <c r="C66" s="330" t="inlineStr">
        <is>
          <t>M2</t>
        </is>
      </c>
      <c r="D66" s="330" t="n">
        <v>102.99</v>
      </c>
      <c r="E66" s="330" t="n">
        <v>105.68</v>
      </c>
      <c r="F66" s="330" t="inlineStr">
        <is>
          <t>AS</t>
        </is>
      </c>
    </row>
    <row r="67" ht="45" customHeight="1" s="496">
      <c r="A67" s="330" t="n">
        <v>103324</v>
      </c>
      <c r="B67" s="331" t="inlineStr">
        <is>
          <t>ALVENARIA DE VEDAÇÃO DE BLOCOS CERÂMICOS FURADOS NA VERTICAL DE 14X19X39 CM (ESPESSURA 14 CM) E ARGAMASSA DE ASSENTAMENTO COM PREPARO EM BETONEIRA. AF_12/2021</t>
        </is>
      </c>
      <c r="C67" s="330" t="inlineStr">
        <is>
          <t>M2</t>
        </is>
      </c>
      <c r="D67" s="330" t="n">
        <v>87.15000000000001</v>
      </c>
      <c r="E67" s="330" t="n">
        <v>89.16</v>
      </c>
      <c r="F67" s="330" t="inlineStr">
        <is>
          <t>AS</t>
        </is>
      </c>
    </row>
    <row r="68" ht="45" customHeight="1" s="496">
      <c r="A68" s="330" t="n">
        <v>103325</v>
      </c>
      <c r="B68" s="331" t="inlineStr">
        <is>
          <t>ALVENARIA DE VEDAÇÃO DE BLOCOS CERÂMICOS FURADOS NA VERTICAL DE 14X19X39 CM (ESPESSURA 14 CM) E ARGAMASSA DE ASSENTAMENTO COM PREPARO MANUAL. AF_12/2021</t>
        </is>
      </c>
      <c r="C68" s="330" t="inlineStr">
        <is>
          <t>M2</t>
        </is>
      </c>
      <c r="D68" s="330" t="n">
        <v>88.69</v>
      </c>
      <c r="E68" s="330" t="n">
        <v>90.76000000000001</v>
      </c>
      <c r="F68" s="330" t="inlineStr">
        <is>
          <t>AS</t>
        </is>
      </c>
    </row>
    <row r="69" ht="45" customHeight="1" s="496">
      <c r="A69" s="330" t="n">
        <v>103326</v>
      </c>
      <c r="B69" s="331" t="inlineStr">
        <is>
          <t>ALVENARIA DE VEDAÇÃO DE BLOCOS CERÂMICOS FURADOS NA VERTICAL DE 19X19X39 CM (ESPESSURA 19 CM) E ARGAMASSA DE ASSENTAMENTO COM PREPARO EM BETONEIRA. AF_12/2021</t>
        </is>
      </c>
      <c r="C69" s="330" t="inlineStr">
        <is>
          <t>M2</t>
        </is>
      </c>
      <c r="D69" s="330" t="n">
        <v>102.56</v>
      </c>
      <c r="E69" s="330" t="n">
        <v>104.88</v>
      </c>
      <c r="F69" s="330" t="inlineStr">
        <is>
          <t>AS</t>
        </is>
      </c>
    </row>
    <row r="70" ht="45" customHeight="1" s="496">
      <c r="A70" s="330" t="n">
        <v>103327</v>
      </c>
      <c r="B70" s="331" t="inlineStr">
        <is>
          <t>ALVENARIA DE VEDAÇÃO DE BLOCOS CERÂMICOS FURADOS NA VERTICAL DE 19X19X39 CM (ESPESSURA 19 CM) E ARGAMASSA DE ASSENTAMENTO COM PREPARO MANUAL. AF_12/2021</t>
        </is>
      </c>
      <c r="C70" s="330" t="inlineStr">
        <is>
          <t>M2</t>
        </is>
      </c>
      <c r="D70" s="330" t="n">
        <v>104.35</v>
      </c>
      <c r="E70" s="330" t="n">
        <v>106.75</v>
      </c>
      <c r="F70" s="330" t="inlineStr">
        <is>
          <t>AS</t>
        </is>
      </c>
    </row>
    <row r="71" ht="45" customHeight="1" s="496">
      <c r="A71" s="330" t="n">
        <v>103322</v>
      </c>
      <c r="B71" s="331" t="inlineStr">
        <is>
          <t>ALVENARIA DE VEDAÇÃO DE BLOCOS CERÂMICOS FURADOS NA VERTICAL DE 9X19X39 CM (ESPESSURA 9 CM) E ARGAMASSA DE ASSENTAMENTO COM PREPARO EM BETONEIRA. AF_12/2021</t>
        </is>
      </c>
      <c r="C71" s="330" t="inlineStr">
        <is>
          <t>M2</t>
        </is>
      </c>
      <c r="D71" s="330" t="n">
        <v>65.33</v>
      </c>
      <c r="E71" s="330" t="n">
        <v>66.73</v>
      </c>
      <c r="F71" s="330" t="inlineStr">
        <is>
          <t>AS</t>
        </is>
      </c>
    </row>
    <row r="72" ht="45" customHeight="1" s="496">
      <c r="A72" s="330" t="n">
        <v>103323</v>
      </c>
      <c r="B72" s="331" t="inlineStr">
        <is>
          <t>ALVENARIA DE VEDAÇÃO DE BLOCOS CERÂMICOS FURADOS NA VERTICAL DE 9X19X39 CM (ESPESSURA 9 CM) E ARGAMASSA DE ASSENTAMENTO COM PREPARO MANUAL. AF_12/2021</t>
        </is>
      </c>
      <c r="C72" s="330" t="inlineStr">
        <is>
          <t>M2</t>
        </is>
      </c>
      <c r="D72" s="330" t="n">
        <v>66.68000000000001</v>
      </c>
      <c r="E72" s="330" t="n">
        <v>68.14</v>
      </c>
      <c r="F72" s="330" t="inlineStr">
        <is>
          <t>AS</t>
        </is>
      </c>
    </row>
    <row r="73" ht="45" customHeight="1" s="496">
      <c r="A73" s="330" t="n">
        <v>103338</v>
      </c>
      <c r="B73" s="331" t="inlineStr">
        <is>
          <t>ALVENARIA DE VEDAÇÃO DE BLOCOS VAZADOS DE CONCRETO APARENTE DE 14X19X39 CM (ESPESSURA 14 CM) E ARGAMASSA DE ASSENTAMENTO COM PREPARO EM BETONEIRA. AF_12/2021</t>
        </is>
      </c>
      <c r="C73" s="330" t="inlineStr">
        <is>
          <t>M2</t>
        </is>
      </c>
      <c r="D73" s="330" t="n">
        <v>139.5</v>
      </c>
      <c r="E73" s="330" t="n">
        <v>142.48</v>
      </c>
      <c r="F73" s="330" t="inlineStr">
        <is>
          <t>AS</t>
        </is>
      </c>
    </row>
    <row r="74" ht="45" customHeight="1" s="496">
      <c r="A74" s="330" t="n">
        <v>103339</v>
      </c>
      <c r="B74" s="331" t="inlineStr">
        <is>
          <t>ALVENARIA DE VEDAÇÃO DE BLOCOS VAZADOS DE CONCRETO APARENTE DE 14X19X39 CM (ESPESSURA 14 CM) E ARGAMASSA DE ASSENTAMENTO COM PREPARO MANUAL. AF_12/2021</t>
        </is>
      </c>
      <c r="C74" s="330" t="inlineStr">
        <is>
          <t>M2</t>
        </is>
      </c>
      <c r="D74" s="330" t="n">
        <v>140.82</v>
      </c>
      <c r="E74" s="330" t="n">
        <v>143.86</v>
      </c>
      <c r="F74" s="330" t="inlineStr">
        <is>
          <t>AS</t>
        </is>
      </c>
    </row>
    <row r="75" ht="45" customHeight="1" s="496">
      <c r="A75" s="330" t="n">
        <v>103340</v>
      </c>
      <c r="B75" s="331" t="inlineStr">
        <is>
          <t>ALVENARIA DE VEDAÇÃO DE BLOCOS VAZADOS DE CONCRETO APARENTE DE 19X19X39 CM (ESPESSURA 19 CM) E ARGAMASSA DE ASSENTAMENTO COM PREPARO EM BETONEIRA. AF_12/2021</t>
        </is>
      </c>
      <c r="C75" s="330" t="inlineStr">
        <is>
          <t>M2</t>
        </is>
      </c>
      <c r="D75" s="330" t="n">
        <v>169.63</v>
      </c>
      <c r="E75" s="330" t="n">
        <v>173.02</v>
      </c>
      <c r="F75" s="330" t="inlineStr">
        <is>
          <t>AS</t>
        </is>
      </c>
    </row>
    <row r="76" ht="45" customHeight="1" s="496">
      <c r="A76" s="330" t="n">
        <v>103341</v>
      </c>
      <c r="B76" s="331" t="inlineStr">
        <is>
          <t>ALVENARIA DE VEDAÇÃO DE BLOCOS VAZADOS DE CONCRETO APARENTE DE 19X19X39 CM (ESPESSURA 19 CM) E ARGAMASSA DE ASSENTAMENTO COM PREPARO MANUAL. AF_12/2021</t>
        </is>
      </c>
      <c r="C76" s="330" t="inlineStr">
        <is>
          <t>M2</t>
        </is>
      </c>
      <c r="D76" s="330" t="n">
        <v>171.29</v>
      </c>
      <c r="E76" s="330" t="n">
        <v>174.75</v>
      </c>
      <c r="F76" s="330" t="inlineStr">
        <is>
          <t>AS</t>
        </is>
      </c>
    </row>
    <row r="77" ht="45" customHeight="1" s="496">
      <c r="A77" s="330" t="n">
        <v>103336</v>
      </c>
      <c r="B77" s="331" t="inlineStr">
        <is>
          <t>ALVENARIA DE VEDAÇÃO DE BLOCOS VAZADOS DE CONCRETO APARENTE DE 9X19X39 CM (ESPESSURA 9 CM) E ARGAMASSA DE ASSENTAMENTO COM PREPARO EM BETONEIRA. AF_12/2021</t>
        </is>
      </c>
      <c r="C77" s="330" t="inlineStr">
        <is>
          <t>M2</t>
        </is>
      </c>
      <c r="D77" s="330" t="n">
        <v>106.58</v>
      </c>
      <c r="E77" s="330" t="n">
        <v>108.77</v>
      </c>
      <c r="F77" s="330" t="inlineStr">
        <is>
          <t>AS</t>
        </is>
      </c>
    </row>
    <row r="78" ht="45" customHeight="1" s="496">
      <c r="A78" s="330" t="n">
        <v>103337</v>
      </c>
      <c r="B78" s="331" t="inlineStr">
        <is>
          <t>ALVENARIA DE VEDAÇÃO DE BLOCOS VAZADOS DE CONCRETO APARENTE DE 9X19X39 CM (ESPESSURA 9 CM) E ARGAMASSA DE ASSENTAMENTO COM PREPARO MANUAL. AF_12/2021</t>
        </is>
      </c>
      <c r="C78" s="330" t="inlineStr">
        <is>
          <t>M2</t>
        </is>
      </c>
      <c r="D78" s="330" t="n">
        <v>107.71</v>
      </c>
      <c r="E78" s="330" t="n">
        <v>109.95</v>
      </c>
      <c r="F78" s="330" t="inlineStr">
        <is>
          <t>AS</t>
        </is>
      </c>
    </row>
    <row r="79" ht="45" customHeight="1" s="496">
      <c r="A79" s="330" t="n">
        <v>103342</v>
      </c>
      <c r="B79" s="331" t="inlineStr">
        <is>
          <t>ALVENARIA DE VEDAÇÃO DE BLOCOS VAZADOS DE CONCRETO DE 14X19X29 CM (ESPESSURA 14 CM) E ARGAMASSA DE ASSENTAMENTO COM PREPARO EM BETONEIRA. AF_12/2021</t>
        </is>
      </c>
      <c r="C79" s="330" t="inlineStr">
        <is>
          <t>M2</t>
        </is>
      </c>
      <c r="D79" s="330" t="n">
        <v>144.83</v>
      </c>
      <c r="E79" s="330" t="n">
        <v>147.44</v>
      </c>
      <c r="F79" s="330" t="inlineStr">
        <is>
          <t>AS</t>
        </is>
      </c>
    </row>
    <row r="80" ht="45" customHeight="1" s="496">
      <c r="A80" s="330" t="n">
        <v>103343</v>
      </c>
      <c r="B80" s="331" t="inlineStr">
        <is>
          <t>ALVENARIA DE VEDAÇÃO DE BLOCOS VAZADOS DE CONCRETO DE 14X19X29 CM (ESPESSURA 14 CM) E ARGAMASSA DE ASSENTAMENTO COM PREPARO MANUAL. AF_12/2021</t>
        </is>
      </c>
      <c r="C80" s="330" t="inlineStr">
        <is>
          <t>M2</t>
        </is>
      </c>
      <c r="D80" s="330" t="n">
        <v>146.3</v>
      </c>
      <c r="E80" s="330" t="n">
        <v>148.97</v>
      </c>
      <c r="F80" s="330" t="inlineStr">
        <is>
          <t>AS</t>
        </is>
      </c>
    </row>
    <row r="81" ht="45" customHeight="1" s="496">
      <c r="A81" s="330" t="n">
        <v>103318</v>
      </c>
      <c r="B81" s="331" t="inlineStr">
        <is>
          <t>ALVENARIA DE VEDAÇÃO DE BLOCOS VAZADOS DE CONCRETO DE 14X19X39 CM (ESPESSURA 14 CM) E ARGAMASSA DE ASSENTAMENTO COM PREPARO EM BETONEIRA. AF_12/2021</t>
        </is>
      </c>
      <c r="C81" s="330" t="inlineStr">
        <is>
          <t>M2</t>
        </is>
      </c>
      <c r="D81" s="330" t="n">
        <v>123.68</v>
      </c>
      <c r="E81" s="330" t="n">
        <v>125.99</v>
      </c>
      <c r="F81" s="330" t="inlineStr">
        <is>
          <t>AS</t>
        </is>
      </c>
    </row>
    <row r="82" ht="45" customHeight="1" s="496">
      <c r="A82" s="330" t="n">
        <v>103319</v>
      </c>
      <c r="B82" s="331" t="inlineStr">
        <is>
          <t>ALVENARIA DE VEDAÇÃO DE BLOCOS VAZADOS DE CONCRETO DE 14X19X39 CM (ESPESSURA 14 CM) E ARGAMASSA DE ASSENTAMENTO COM PREPARO MANUAL. AF_12/2021</t>
        </is>
      </c>
      <c r="C82" s="330" t="inlineStr">
        <is>
          <t>M2</t>
        </is>
      </c>
      <c r="D82" s="330" t="n">
        <v>125</v>
      </c>
      <c r="E82" s="330" t="n">
        <v>127.37</v>
      </c>
      <c r="F82" s="330" t="inlineStr">
        <is>
          <t>AS</t>
        </is>
      </c>
    </row>
    <row r="83" ht="45" customHeight="1" s="496">
      <c r="A83" s="330" t="n">
        <v>103320</v>
      </c>
      <c r="B83" s="331" t="inlineStr">
        <is>
          <t>ALVENARIA DE VEDAÇÃO DE BLOCOS VAZADOS DE CONCRETO DE 19X19X39 CM (ESPESSURA 19 CM) E ARGAMASSA DE ASSENTAMENTO COM PREPARO EM BETONEIRA. AF_12/2021</t>
        </is>
      </c>
      <c r="C83" s="330" t="inlineStr">
        <is>
          <t>M2</t>
        </is>
      </c>
      <c r="D83" s="330" t="n">
        <v>149.07</v>
      </c>
      <c r="E83" s="330" t="n">
        <v>151.69</v>
      </c>
      <c r="F83" s="330" t="inlineStr">
        <is>
          <t>AS</t>
        </is>
      </c>
    </row>
    <row r="84" ht="45" customHeight="1" s="496">
      <c r="A84" s="330" t="n">
        <v>103321</v>
      </c>
      <c r="B84" s="331" t="inlineStr">
        <is>
          <t>ALVENARIA DE VEDAÇÃO DE BLOCOS VAZADOS DE CONCRETO DE 19X19X39 CM (ESPESSURA 19 CM) E ARGAMASSA DE ASSENTAMENTO COM PREPARO MANUAL. AF_12/2021</t>
        </is>
      </c>
      <c r="C84" s="330" t="inlineStr">
        <is>
          <t>M2</t>
        </is>
      </c>
      <c r="D84" s="330" t="n">
        <v>150.73</v>
      </c>
      <c r="E84" s="330" t="n">
        <v>153.42</v>
      </c>
      <c r="F84" s="330" t="inlineStr">
        <is>
          <t>AS</t>
        </is>
      </c>
    </row>
    <row r="85" ht="45" customHeight="1" s="496">
      <c r="A85" s="330" t="n">
        <v>103316</v>
      </c>
      <c r="B85" s="331" t="inlineStr">
        <is>
          <t>ALVENARIA DE VEDAÇÃO DE BLOCOS VAZADOS DE CONCRETO DE 9X19X39 CM (ESPESSURA 9 CM) E ARGAMASSA DE ASSENTAMENTO COM PREPARO EM BETONEIRA. AF_12/2021</t>
        </is>
      </c>
      <c r="C85" s="330" t="inlineStr">
        <is>
          <t>M2</t>
        </is>
      </c>
      <c r="D85" s="330" t="n">
        <v>95.79000000000001</v>
      </c>
      <c r="E85" s="330" t="n">
        <v>97.48999999999999</v>
      </c>
      <c r="F85" s="330" t="inlineStr">
        <is>
          <t>AS</t>
        </is>
      </c>
    </row>
    <row r="86" ht="45" customHeight="1" s="496">
      <c r="A86" s="330" t="n">
        <v>103317</v>
      </c>
      <c r="B86" s="331" t="inlineStr">
        <is>
          <t>ALVENARIA DE VEDAÇÃO DE BLOCOS VAZADOS DE CONCRETO DE 9X19X39 CM (ESPESSURA 9 CM) E ARGAMASSA DE ASSENTAMENTO COM PREPARO MANUAL. AF_12/2021</t>
        </is>
      </c>
      <c r="C86" s="330" t="inlineStr">
        <is>
          <t>M2</t>
        </is>
      </c>
      <c r="D86" s="330" t="n">
        <v>96.92</v>
      </c>
      <c r="E86" s="330" t="n">
        <v>98.67</v>
      </c>
      <c r="F86" s="330" t="inlineStr">
        <is>
          <t>AS</t>
        </is>
      </c>
    </row>
    <row r="87" ht="45" customHeight="1" s="496">
      <c r="A87" s="330" t="n">
        <v>101166</v>
      </c>
      <c r="B87" s="331" t="inlineStr">
        <is>
          <t>ALVENARIA DE EMBASAMENTO COM BLOCO ESTRUTURAL DE CERÂMICA, DE 14X19X29CM E ARGAMASSA DE ASSENTAMENTO COM PREPARO EM BETONEIRA. AF_05/2020</t>
        </is>
      </c>
      <c r="C87" s="330" t="inlineStr">
        <is>
          <t>M3</t>
        </is>
      </c>
      <c r="D87" s="330" t="n">
        <v>737.4299999999999</v>
      </c>
      <c r="E87" s="330" t="n">
        <v>757.0700000000001</v>
      </c>
      <c r="F87" s="330" t="inlineStr"/>
    </row>
    <row r="88" ht="45" customHeight="1" s="496">
      <c r="A88" s="330" t="n">
        <v>101165</v>
      </c>
      <c r="B88" s="331" t="inlineStr">
        <is>
          <t>ALVENARIA DE EMBASAMENTO COM BLOCO ESTRUTURAL DE CONCRETO, DE 14X19X29CM E ARGAMASSA DE ASSENTAMENTO COM PREPARO EM BETONEIRA. AF_05/2020</t>
        </is>
      </c>
      <c r="C88" s="330" t="inlineStr">
        <is>
          <t>M3</t>
        </is>
      </c>
      <c r="D88" s="330" t="n">
        <v>1230.48</v>
      </c>
      <c r="E88" s="330" t="n">
        <v>1254.41</v>
      </c>
      <c r="F88" s="330" t="inlineStr"/>
    </row>
    <row r="89" ht="45" customHeight="1" s="496">
      <c r="A89" s="330" t="n">
        <v>101163</v>
      </c>
      <c r="B89" s="331" t="inlineStr">
        <is>
          <t>ALVENARIA DE VEDAÇÃO COM BLOCO DE VIDRO VAZADO, TIPO VENEZIANA, DE 6X20X20CM E ARGAMASSA DE ASSENTAMENTO COM PREPARO EM BETONEIRA. AF_05/2020</t>
        </is>
      </c>
      <c r="C89" s="330" t="inlineStr">
        <is>
          <t>M2</t>
        </is>
      </c>
      <c r="D89" s="330" t="n">
        <v>742.66</v>
      </c>
      <c r="E89" s="330" t="n">
        <v>752.1</v>
      </c>
      <c r="F89" s="330" t="inlineStr"/>
    </row>
    <row r="90" ht="45" customHeight="1" s="496">
      <c r="A90" s="330" t="n">
        <v>101164</v>
      </c>
      <c r="B90" s="331" t="inlineStr">
        <is>
          <t>ALVENARIA DE VEDAÇÃO COM BLOCO DE VIDRO, TIPO CANELADO, DE 8X19X19CM E ARGAMASSA DE ASSENTAMENTO COM PREPARO EM BETONEIRA. AF_05/2020</t>
        </is>
      </c>
      <c r="C90" s="330" t="inlineStr">
        <is>
          <t>M2</t>
        </is>
      </c>
      <c r="D90" s="330" t="n">
        <v>754.61</v>
      </c>
      <c r="E90" s="330" t="n">
        <v>764.1</v>
      </c>
      <c r="F90" s="330" t="inlineStr"/>
    </row>
    <row r="91" ht="45" customHeight="1" s="496">
      <c r="A91" s="330" t="n">
        <v>101162</v>
      </c>
      <c r="B91" s="331" t="inlineStr">
        <is>
          <t>ALVENARIA DE VEDAÇÃO COM ELEMENTO VAZADO DE CERÂMICA (COBOGÓ) DE 7X20X20CM E ARGAMASSA DE ASSENTAMENTO COM PREPARO EM BETONEIRA. AF_05/2020</t>
        </is>
      </c>
      <c r="C91" s="330" t="inlineStr">
        <is>
          <t>M2</t>
        </is>
      </c>
      <c r="D91" s="330" t="n">
        <v>172.21</v>
      </c>
      <c r="E91" s="330" t="n">
        <v>177.28</v>
      </c>
      <c r="F91" s="330" t="inlineStr"/>
    </row>
    <row r="92" ht="45" customHeight="1" s="496">
      <c r="A92" s="330" t="n">
        <v>101161</v>
      </c>
      <c r="B92" s="331" t="inlineStr">
        <is>
          <t>ALVENARIA DE VEDAÇÃO COM ELEMENTO VAZADO DE CONCRETO (COBOGÓ) DE 7X50X50CM E ARGAMASSA DE ASSENTAMENTO COM PREPARO EM BETONEIRA. AF_05/2020</t>
        </is>
      </c>
      <c r="C92" s="330" t="inlineStr">
        <is>
          <t>M2</t>
        </is>
      </c>
      <c r="D92" s="330" t="n">
        <v>287.68</v>
      </c>
      <c r="E92" s="330" t="n">
        <v>292.31</v>
      </c>
      <c r="F92" s="330" t="inlineStr"/>
    </row>
    <row r="93" ht="45" customHeight="1" s="496">
      <c r="A93" s="330" t="n">
        <v>101159</v>
      </c>
      <c r="B93" s="331" t="inlineStr">
        <is>
          <t>ALVENARIA DE VEDAÇÃO DE BLOCOS CERÂMICOS MACIÇOS DE 5X10X20CM (ESPESSURA 10CM) E ARGAMASSA DE ASSENTAMENTO COM PREPARO EM BETONEIRA. AF_05/2020</t>
        </is>
      </c>
      <c r="C93" s="330" t="inlineStr">
        <is>
          <t>M2</t>
        </is>
      </c>
      <c r="D93" s="330" t="n">
        <v>151.44</v>
      </c>
      <c r="E93" s="330" t="n">
        <v>155.99</v>
      </c>
      <c r="F93" s="330" t="inlineStr"/>
    </row>
    <row r="94" ht="45" customHeight="1" s="496">
      <c r="A94" s="330" t="n">
        <v>101154</v>
      </c>
      <c r="B94" s="331" t="inlineStr">
        <is>
          <t>ALVENARIA DE VEDAÇÃO DE BLOCOS DE CONCRETO CELULAR DE 10X30X60CM (ESPESSURA 10CM) E ARGAMASSA DE ASSENTAMENTO COM PREPARO EM BETONEIRA. AF_05/2020</t>
        </is>
      </c>
      <c r="C94" s="330" t="inlineStr">
        <is>
          <t>M2</t>
        </is>
      </c>
      <c r="D94" s="330" t="n">
        <v>152.1</v>
      </c>
      <c r="E94" s="330" t="n">
        <v>154.02</v>
      </c>
      <c r="F94" s="330" t="inlineStr">
        <is>
          <t>AS</t>
        </is>
      </c>
    </row>
    <row r="95" ht="45" customHeight="1" s="496">
      <c r="A95" s="330" t="n">
        <v>101155</v>
      </c>
      <c r="B95" s="331" t="inlineStr">
        <is>
          <t>ALVENARIA DE VEDAÇÃO DE BLOCOS DE CONCRETO CELULAR DE 15X30X60CM (ESPESSURA 15CM) E ARGAMASSA DE ASSENTAMENTO COM PREPARO EM BETONEIRA. AF_05/2020</t>
        </is>
      </c>
      <c r="C95" s="330" t="inlineStr">
        <is>
          <t>M2</t>
        </is>
      </c>
      <c r="D95" s="330" t="n">
        <v>213.29</v>
      </c>
      <c r="E95" s="330" t="n">
        <v>215.82</v>
      </c>
      <c r="F95" s="330" t="inlineStr">
        <is>
          <t>AS</t>
        </is>
      </c>
    </row>
    <row r="96" ht="45" customHeight="1" s="496">
      <c r="A96" s="330" t="n">
        <v>101156</v>
      </c>
      <c r="B96" s="331" t="inlineStr">
        <is>
          <t>ALVENARIA DE VEDAÇÃO DE BLOCOS DE CONCRETO CELULAR DE 20X30X60CM (ESPESSURA 20CM) E ARGAMASSA DE ASSENTAMENTO COM PREPARO EM BETONEIRA. AF_05/2020</t>
        </is>
      </c>
      <c r="C96" s="330" t="inlineStr">
        <is>
          <t>M2</t>
        </is>
      </c>
      <c r="D96" s="330" t="n">
        <v>312.52</v>
      </c>
      <c r="E96" s="330" t="n">
        <v>315.94</v>
      </c>
      <c r="F96" s="330" t="inlineStr">
        <is>
          <t>AS</t>
        </is>
      </c>
    </row>
    <row r="97" ht="30" customHeight="1" s="496">
      <c r="A97" s="330" t="n">
        <v>101158</v>
      </c>
      <c r="B97" s="331" t="inlineStr">
        <is>
          <t>ALVENARIA DE VEDAÇÃO DE BLOCOS DE GESSO DE 10X50X66CM (ESPESSURA 10CM). AF_05/2020</t>
        </is>
      </c>
      <c r="C97" s="330" t="inlineStr">
        <is>
          <t>M2</t>
        </is>
      </c>
      <c r="D97" s="330" t="n">
        <v>88.77</v>
      </c>
      <c r="E97" s="330" t="n">
        <v>90.03</v>
      </c>
      <c r="F97" s="330" t="inlineStr"/>
    </row>
    <row r="98" ht="30" customHeight="1" s="496">
      <c r="A98" s="330" t="n">
        <v>101157</v>
      </c>
      <c r="B98" s="331" t="inlineStr">
        <is>
          <t>ALVENARIA DE VEDAÇÃO DE BLOCOS DE GESSO DE 7X50X66CM (ESPESSURA 7CM). AF_05/2020</t>
        </is>
      </c>
      <c r="C98" s="330" t="inlineStr">
        <is>
          <t>M2</t>
        </is>
      </c>
      <c r="D98" s="330" t="n">
        <v>68.09</v>
      </c>
      <c r="E98" s="330" t="n">
        <v>69.17</v>
      </c>
      <c r="F98" s="330" t="inlineStr"/>
    </row>
    <row r="99" ht="45" customHeight="1" s="496">
      <c r="A99" s="330" t="n">
        <v>87382</v>
      </c>
      <c r="B99" s="331" t="inlineStr">
        <is>
          <t>ARGAMASSA INDUSTRIALIZADA MULTIUSO PARA REVESTIMENTOS E ASSENTAMENTO DA ALVENARIA, PREPARO COM MISTURADOR DE EIXO HORIZONTAL DE 160 KG. AF_08/2019</t>
        </is>
      </c>
      <c r="C99" s="330" t="inlineStr">
        <is>
          <t>M3</t>
        </is>
      </c>
      <c r="D99" s="330" t="n">
        <v>2651.49</v>
      </c>
      <c r="E99" s="330" t="n">
        <v>2659.38</v>
      </c>
      <c r="F99" s="330" t="inlineStr"/>
    </row>
    <row r="100" ht="45" customHeight="1" s="496">
      <c r="A100" s="330" t="n">
        <v>87383</v>
      </c>
      <c r="B100" s="331" t="inlineStr">
        <is>
          <t>ARGAMASSA INDUSTRIALIZADA MULTIUSO PARA REVESTIMENTOS E ASSENTAMENTO DA ALVENARIA, PREPARO COM MISTURADOR DE EIXO HORIZONTAL DE 300 KG. AF_08/2019</t>
        </is>
      </c>
      <c r="C100" s="330" t="inlineStr">
        <is>
          <t>M3</t>
        </is>
      </c>
      <c r="D100" s="330" t="n">
        <v>2645.93</v>
      </c>
      <c r="E100" s="330" t="n">
        <v>2652.12</v>
      </c>
      <c r="F100" s="330" t="inlineStr"/>
    </row>
    <row r="101" ht="45" customHeight="1" s="496">
      <c r="A101" s="330" t="n">
        <v>87384</v>
      </c>
      <c r="B101" s="331" t="inlineStr">
        <is>
          <t>ARGAMASSA INDUSTRIALIZADA MULTIUSO PARA REVESTIMENTOS E ASSENTAMENTO DA ALVENARIA, PREPARO COM MISTURADOR DE EIXO HORIZONTAL DE 600 KG. AF_08/2019</t>
        </is>
      </c>
      <c r="C101" s="330" t="inlineStr">
        <is>
          <t>M3</t>
        </is>
      </c>
      <c r="D101" s="330" t="n">
        <v>2632.25</v>
      </c>
      <c r="E101" s="330" t="n">
        <v>2636.66</v>
      </c>
      <c r="F101" s="330" t="inlineStr"/>
    </row>
    <row r="102" ht="30" customHeight="1" s="496">
      <c r="A102" s="330" t="n">
        <v>87398</v>
      </c>
      <c r="B102" s="331" t="inlineStr">
        <is>
          <t>ARGAMASSA INDUSTRIALIZADA MULTIUSO PARA REVESTIMENTOS E ASSENTAMENTO DA ALVENARIA, PREPARO MANUAL. AF_08/2019</t>
        </is>
      </c>
      <c r="C102" s="330" t="inlineStr">
        <is>
          <t>M3</t>
        </is>
      </c>
      <c r="D102" s="330" t="n">
        <v>2896.35</v>
      </c>
      <c r="E102" s="330" t="n">
        <v>2911.46</v>
      </c>
      <c r="F102" s="330" t="inlineStr"/>
    </row>
    <row r="103" ht="30" customHeight="1" s="496">
      <c r="A103" s="330" t="n">
        <v>87395</v>
      </c>
      <c r="B103" s="331" t="inlineStr">
        <is>
          <t>ARGAMASSA INDUSTRIALIZADA PARA CHAPISCO COLANTE, PREPARO COM MISTURADOR DE EIXO HORIZONTAL DE 160 KG. AF_08/2019</t>
        </is>
      </c>
      <c r="C103" s="330" t="inlineStr">
        <is>
          <t>M3</t>
        </is>
      </c>
      <c r="D103" s="330" t="n">
        <v>5180.37</v>
      </c>
      <c r="E103" s="330" t="n">
        <v>5190.67</v>
      </c>
      <c r="F103" s="330" t="inlineStr"/>
    </row>
    <row r="104" ht="30" customHeight="1" s="496">
      <c r="A104" s="330" t="n">
        <v>87396</v>
      </c>
      <c r="B104" s="331" t="inlineStr">
        <is>
          <t>ARGAMASSA INDUSTRIALIZADA PARA CHAPISCO COLANTE, PREPARO COM MISTURADOR DE EIXO HORIZONTAL DE 300 KG. AF_08/2019</t>
        </is>
      </c>
      <c r="C104" s="330" t="inlineStr">
        <is>
          <t>M3</t>
        </is>
      </c>
      <c r="D104" s="330" t="n">
        <v>5212.11</v>
      </c>
      <c r="E104" s="330" t="n">
        <v>5220.46</v>
      </c>
      <c r="F104" s="330" t="inlineStr"/>
    </row>
    <row r="105" ht="30" customHeight="1" s="496">
      <c r="A105" s="330" t="n">
        <v>87397</v>
      </c>
      <c r="B105" s="331" t="inlineStr">
        <is>
          <t>ARGAMASSA INDUSTRIALIZADA PARA CHAPISCO COLANTE, PREPARO COM MISTURADOR DE EIXO HORIZONTAL DE 600 KG. AF_08/2019</t>
        </is>
      </c>
      <c r="C105" s="330" t="inlineStr">
        <is>
          <t>M3</t>
        </is>
      </c>
      <c r="D105" s="330" t="n">
        <v>5241.54</v>
      </c>
      <c r="E105" s="330" t="n">
        <v>5247.86</v>
      </c>
      <c r="F105" s="330" t="inlineStr"/>
    </row>
    <row r="106" ht="30" customHeight="1" s="496">
      <c r="A106" s="330" t="n">
        <v>87402</v>
      </c>
      <c r="B106" s="331" t="inlineStr">
        <is>
          <t>ARGAMASSA INDUSTRIALIZADA PARA CHAPISCO COLANTE, PREPARO MANUAL. AF_08/2019</t>
        </is>
      </c>
      <c r="C106" s="330" t="inlineStr">
        <is>
          <t>M3</t>
        </is>
      </c>
      <c r="D106" s="330" t="n">
        <v>5495.79</v>
      </c>
      <c r="E106" s="330" t="n">
        <v>5514.73</v>
      </c>
      <c r="F106" s="330" t="inlineStr"/>
    </row>
    <row r="107" ht="30" customHeight="1" s="496">
      <c r="A107" s="330" t="n">
        <v>87391</v>
      </c>
      <c r="B107" s="331" t="inlineStr">
        <is>
          <t>ARGAMASSA INDUSTRIALIZADA PARA CHAPISCO ROLADO, PREPARO COM MISTURADOR DE EIXO HORIZONTAL DE 160 KG. AF_08/2019</t>
        </is>
      </c>
      <c r="C107" s="330" t="inlineStr">
        <is>
          <t>M3</t>
        </is>
      </c>
      <c r="D107" s="330" t="n">
        <v>8210.57</v>
      </c>
      <c r="E107" s="330" t="n">
        <v>8220.870000000001</v>
      </c>
      <c r="F107" s="330" t="inlineStr"/>
    </row>
    <row r="108" ht="30" customHeight="1" s="496">
      <c r="A108" s="330" t="n">
        <v>87393</v>
      </c>
      <c r="B108" s="331" t="inlineStr">
        <is>
          <t>ARGAMASSA INDUSTRIALIZADA PARA CHAPISCO ROLADO, PREPARO COM MISTURADOR DE EIXO HORIZONTAL DE 300 KG. AF_08/2019</t>
        </is>
      </c>
      <c r="C108" s="330" t="inlineStr">
        <is>
          <t>M3</t>
        </is>
      </c>
      <c r="D108" s="330" t="n">
        <v>8283.02</v>
      </c>
      <c r="E108" s="330" t="n">
        <v>8291.370000000001</v>
      </c>
      <c r="F108" s="330" t="inlineStr"/>
    </row>
    <row r="109" ht="30" customHeight="1" s="496">
      <c r="A109" s="330" t="n">
        <v>87394</v>
      </c>
      <c r="B109" s="331" t="inlineStr">
        <is>
          <t>ARGAMASSA INDUSTRIALIZADA PARA CHAPISCO ROLADO, PREPARO COM MISTURADOR DE EIXO HORIZONTAL DE 600 KG. AF_08/2019</t>
        </is>
      </c>
      <c r="C109" s="330" t="inlineStr">
        <is>
          <t>M3</t>
        </is>
      </c>
      <c r="D109" s="330" t="n">
        <v>8351.32</v>
      </c>
      <c r="E109" s="330" t="n">
        <v>8357.639999999999</v>
      </c>
      <c r="F109" s="330" t="inlineStr"/>
    </row>
    <row r="110" ht="30" customHeight="1" s="496">
      <c r="A110" s="330" t="n">
        <v>87401</v>
      </c>
      <c r="B110" s="331" t="inlineStr">
        <is>
          <t>ARGAMASSA INDUSTRIALIZADA PARA CHAPISCO ROLADO, PREPARO MANUAL. AF_08/2019</t>
        </is>
      </c>
      <c r="C110" s="330" t="inlineStr">
        <is>
          <t>M3</t>
        </is>
      </c>
      <c r="D110" s="330" t="n">
        <v>8588.040000000001</v>
      </c>
      <c r="E110" s="330" t="n">
        <v>8606.98</v>
      </c>
      <c r="F110" s="330" t="inlineStr"/>
    </row>
    <row r="111" ht="30" customHeight="1" s="496">
      <c r="A111" s="330" t="n">
        <v>87407</v>
      </c>
      <c r="B111" s="331" t="inlineStr">
        <is>
          <t>ARGAMASSA INDUSTRIALIZADA PARA REVESTIMENTOS, MISTURA E PROJEÇÃO DE 1,5 M³/H DE ARGAMASSA. AF_08/2019</t>
        </is>
      </c>
      <c r="C111" s="330" t="inlineStr">
        <is>
          <t>M3</t>
        </is>
      </c>
      <c r="D111" s="330" t="n">
        <v>2694.37</v>
      </c>
      <c r="E111" s="330" t="n">
        <v>2701.87</v>
      </c>
      <c r="F111" s="330" t="inlineStr"/>
    </row>
    <row r="112" ht="30" customHeight="1" s="496">
      <c r="A112" s="330" t="n">
        <v>87408</v>
      </c>
      <c r="B112" s="331" t="inlineStr">
        <is>
          <t>ARGAMASSA INDUSTRIALIZADA PARA REVESTIMENTOS, MISTURA E PROJEÇÃO DE 2 M³/H DE ARGAMASSA. AF_08/2019</t>
        </is>
      </c>
      <c r="C112" s="330" t="inlineStr">
        <is>
          <t>M3</t>
        </is>
      </c>
      <c r="D112" s="330" t="n">
        <v>2676.04</v>
      </c>
      <c r="E112" s="330" t="n">
        <v>2681.67</v>
      </c>
      <c r="F112" s="330" t="inlineStr"/>
    </row>
    <row r="113" ht="45" customHeight="1" s="496">
      <c r="A113" s="330" t="n">
        <v>87404</v>
      </c>
      <c r="B113" s="331" t="inlineStr">
        <is>
          <t>ARGAMASSA PARA REVESTIMENTO DECORATIVO MONOCAMADA (MONOCAPA), MISTURA E PROJEÇÃO DE 1,5 M3/H DE ARGAMASSA. AF_08/2019</t>
        </is>
      </c>
      <c r="C113" s="330" t="inlineStr">
        <is>
          <t>M3</t>
        </is>
      </c>
      <c r="D113" s="330" t="n">
        <v>7669.88</v>
      </c>
      <c r="E113" s="330" t="n">
        <v>7681</v>
      </c>
      <c r="F113" s="330" t="inlineStr"/>
    </row>
    <row r="114" ht="45" customHeight="1" s="496">
      <c r="A114" s="330" t="n">
        <v>87405</v>
      </c>
      <c r="B114" s="331" t="inlineStr">
        <is>
          <t>ARGAMASSA PARA REVESTIMENTO DECORATIVO MONOCAMADA (MONOCAPA), MISTURA E PROJEÇÃO DE 2 M3/H DE ARGAMASSA. AF_08/2019</t>
        </is>
      </c>
      <c r="C114" s="330" t="inlineStr">
        <is>
          <t>M3</t>
        </is>
      </c>
      <c r="D114" s="330" t="n">
        <v>7687.42</v>
      </c>
      <c r="E114" s="330" t="n">
        <v>7695.76</v>
      </c>
      <c r="F114" s="330" t="inlineStr"/>
    </row>
    <row r="115" ht="45" customHeight="1" s="496">
      <c r="A115" s="330" t="n">
        <v>87388</v>
      </c>
      <c r="B115" s="331" t="inlineStr">
        <is>
          <t>ARGAMASSA PARA REVESTIMENTO DECORATIVO MONOCAMADA (MONOCAPA), PREPARO COM MISTURADOR DE EIXO HORIZONTAL DE 160 KG. AF_08/2019</t>
        </is>
      </c>
      <c r="C115" s="330" t="inlineStr">
        <is>
          <t>M3</t>
        </is>
      </c>
      <c r="D115" s="330" t="n">
        <v>7395.71</v>
      </c>
      <c r="E115" s="330" t="n">
        <v>7403.65</v>
      </c>
      <c r="F115" s="330" t="inlineStr"/>
    </row>
    <row r="116" ht="45" customHeight="1" s="496">
      <c r="A116" s="330" t="n">
        <v>87389</v>
      </c>
      <c r="B116" s="331" t="inlineStr">
        <is>
          <t>ARGAMASSA PARA REVESTIMENTO DECORATIVO MONOCAMADA (MONOCAPA), PREPARO COM MISTURADOR DE EIXO HORIZONTAL DE 300 KG. AF_08/2019</t>
        </is>
      </c>
      <c r="C116" s="330" t="inlineStr">
        <is>
          <t>M3</t>
        </is>
      </c>
      <c r="D116" s="330" t="n">
        <v>7423.96</v>
      </c>
      <c r="E116" s="330" t="n">
        <v>7430.1</v>
      </c>
      <c r="F116" s="330" t="inlineStr"/>
    </row>
    <row r="117" ht="45" customHeight="1" s="496">
      <c r="A117" s="330" t="n">
        <v>87390</v>
      </c>
      <c r="B117" s="331" t="inlineStr">
        <is>
          <t>ARGAMASSA PARA REVESTIMENTO DECORATIVO MONOCAMADA (MONOCAPA), PREPARO COM MISTURADOR DE EIXO HORIZONTAL DE 600 KG. AF_08/2019</t>
        </is>
      </c>
      <c r="C117" s="330" t="inlineStr">
        <is>
          <t>M3</t>
        </is>
      </c>
      <c r="D117" s="330" t="n">
        <v>7459.23</v>
      </c>
      <c r="E117" s="330" t="n">
        <v>7463.64</v>
      </c>
      <c r="F117" s="330" t="inlineStr"/>
    </row>
    <row r="118" ht="30" customHeight="1" s="496">
      <c r="A118" s="330" t="n">
        <v>87385</v>
      </c>
      <c r="B118" s="331" t="inlineStr">
        <is>
          <t>ARGAMASSA PRONTA PARA CONTRAPISO, PREPARO COM MISTURADOR DE EIXO HORIZONTAL DE 160 KG. AF_08/2019</t>
        </is>
      </c>
      <c r="C118" s="330" t="inlineStr">
        <is>
          <t>M3</t>
        </is>
      </c>
      <c r="D118" s="330" t="n">
        <v>3085.05</v>
      </c>
      <c r="E118" s="330" t="n">
        <v>3094.46</v>
      </c>
      <c r="F118" s="330" t="inlineStr"/>
    </row>
    <row r="119" ht="30" customHeight="1" s="496">
      <c r="A119" s="330" t="n">
        <v>87386</v>
      </c>
      <c r="B119" s="331" t="inlineStr">
        <is>
          <t>ARGAMASSA PRONTA PARA CONTRAPISO, PREPARO COM MISTURADOR DE EIXO HORIZONTAL DE 300 KG. AF_08/2019</t>
        </is>
      </c>
      <c r="C119" s="330" t="inlineStr">
        <is>
          <t>M3</t>
        </is>
      </c>
      <c r="D119" s="330" t="n">
        <v>3072.3</v>
      </c>
      <c r="E119" s="330" t="n">
        <v>3079.42</v>
      </c>
      <c r="F119" s="330" t="inlineStr">
        <is>
          <t>AS</t>
        </is>
      </c>
    </row>
    <row r="120" ht="30" customHeight="1" s="496">
      <c r="A120" s="330" t="n">
        <v>87387</v>
      </c>
      <c r="B120" s="331" t="inlineStr">
        <is>
          <t>ARGAMASSA PRONTA PARA CONTRAPISO, PREPARO COM MISTURADOR DE EIXO HORIZONTAL DE 600 KG. AF_08/2019</t>
        </is>
      </c>
      <c r="C120" s="330" t="inlineStr">
        <is>
          <t>M3</t>
        </is>
      </c>
      <c r="D120" s="330" t="n">
        <v>3061.37</v>
      </c>
      <c r="E120" s="330" t="n">
        <v>3066.52</v>
      </c>
      <c r="F120" s="330" t="inlineStr"/>
    </row>
    <row r="121" ht="15" customHeight="1" s="496">
      <c r="A121" s="330" t="n">
        <v>87399</v>
      </c>
      <c r="B121" s="331" t="inlineStr">
        <is>
          <t>ARGAMASSA PRONTA PARA CONTRAPISO, PREPARO MANUAL. AF_08/2019</t>
        </is>
      </c>
      <c r="C121" s="330" t="inlineStr">
        <is>
          <t>M3</t>
        </is>
      </c>
      <c r="D121" s="330" t="n">
        <v>3330.19</v>
      </c>
      <c r="E121" s="330" t="n">
        <v>3346.42</v>
      </c>
      <c r="F121" s="330" t="inlineStr">
        <is>
          <t>AS</t>
        </is>
      </c>
    </row>
    <row r="122" ht="45" customHeight="1" s="496">
      <c r="A122" s="330" t="n">
        <v>88627</v>
      </c>
      <c r="B122" s="331" t="inlineStr">
        <is>
          <t>ARGAMASSA TRAÇO 1:0,5:4,5 (EM VOLUME DE CIMENTO, CAL E AREIA MÉDIA ÚMIDA) PARA ASSENTAMENTO DE ALVENARIA, PREPARO MANUAL. AF_08/2019</t>
        </is>
      </c>
      <c r="C122" s="330" t="inlineStr">
        <is>
          <t>M3</t>
        </is>
      </c>
      <c r="D122" s="330" t="n">
        <v>810.1</v>
      </c>
      <c r="E122" s="330" t="n">
        <v>820.64</v>
      </c>
      <c r="F122" s="330" t="inlineStr">
        <is>
          <t>AS</t>
        </is>
      </c>
    </row>
    <row r="123" ht="30" customHeight="1" s="496">
      <c r="A123" s="330" t="n">
        <v>88626</v>
      </c>
      <c r="B123" s="331" t="inlineStr">
        <is>
          <t>ARGAMASSA TRAÇO 1:0,5:4,5 (EM VOLUME DE CIMENTO, CAL E AREIA MÉDIA ÚMIDA), PREPARO MECÂNICO COM BETONEIRA 400 L. AF_08/2019</t>
        </is>
      </c>
      <c r="C123" s="330" t="inlineStr">
        <is>
          <t>M3</t>
        </is>
      </c>
      <c r="D123" s="330" t="n">
        <v>709.4299999999999</v>
      </c>
      <c r="E123" s="330" t="n">
        <v>716.3</v>
      </c>
      <c r="F123" s="330" t="inlineStr"/>
    </row>
    <row r="124" ht="30" customHeight="1" s="496">
      <c r="A124" s="330" t="n">
        <v>100488</v>
      </c>
      <c r="B124" s="331" t="inlineStr">
        <is>
          <t>ARGAMASSA TRAÇO 1:0,5:4,5 (EM VOLUME DE CIMENTO, CAL E AREIA MÉDIA ÚMIDA), PREPARO MECÂNICO COM BETONEIRA 600 L. AF_08/2019</t>
        </is>
      </c>
      <c r="C124" s="330" t="inlineStr">
        <is>
          <t>M3</t>
        </is>
      </c>
      <c r="D124" s="330" t="n">
        <v>690.92</v>
      </c>
      <c r="E124" s="330" t="n">
        <v>696.25</v>
      </c>
      <c r="F124" s="330" t="inlineStr"/>
    </row>
    <row r="125" ht="45" customHeight="1" s="496">
      <c r="A125" s="330" t="n">
        <v>100464</v>
      </c>
      <c r="B125" s="331" t="inlineStr">
        <is>
          <t>ARGAMASSA TRAÇO 1:0,5:4,5 (EM VOLUME DE CIMENTO, CAL E AREIA MÉDIA ÚMIDA), PREPARO MECÂNICO COM MISTURADOR DE EIXO HORIZONTAL DE 160 KG. AF_08/2019</t>
        </is>
      </c>
      <c r="C125" s="330" t="inlineStr">
        <is>
          <t>M3</t>
        </is>
      </c>
      <c r="D125" s="330" t="n">
        <v>746.0700000000001</v>
      </c>
      <c r="E125" s="330" t="n">
        <v>755.48</v>
      </c>
      <c r="F125" s="330" t="inlineStr"/>
    </row>
    <row r="126" ht="45" customHeight="1" s="496">
      <c r="A126" s="330" t="n">
        <v>100465</v>
      </c>
      <c r="B126" s="331" t="inlineStr">
        <is>
          <t>ARGAMASSA TRAÇO 1:0,5:4,5 (EM VOLUME DE CIMENTO, CAL E AREIA MÉDIA ÚMIDA), PREPARO MECÂNICO COM MISTURADOR DE EIXO HORIZONTAL DE 300 KG. AF_08/2019</t>
        </is>
      </c>
      <c r="C126" s="330" t="inlineStr">
        <is>
          <t>M3</t>
        </is>
      </c>
      <c r="D126" s="330" t="n">
        <v>690.86</v>
      </c>
      <c r="E126" s="330" t="n">
        <v>697.08</v>
      </c>
      <c r="F126" s="330" t="inlineStr"/>
    </row>
    <row r="127" ht="45" customHeight="1" s="496">
      <c r="A127" s="330" t="n">
        <v>100466</v>
      </c>
      <c r="B127" s="331" t="inlineStr">
        <is>
          <t>ARGAMASSA TRAÇO 1:0,5:4,5 (EM VOLUME DE CIMENTO, CAL E AREIA MÉDIA ÚMIDA), PREPARO MECÂNICO COM MISTURADOR DE EIXO HORIZONTAL DE 600 KG. AF_08/2019</t>
        </is>
      </c>
      <c r="C127" s="330" t="inlineStr">
        <is>
          <t>M3</t>
        </is>
      </c>
      <c r="D127" s="330" t="n">
        <v>660.5</v>
      </c>
      <c r="E127" s="330" t="n">
        <v>664.8099999999999</v>
      </c>
      <c r="F127" s="330" t="inlineStr"/>
    </row>
    <row r="128" ht="45" customHeight="1" s="496">
      <c r="A128" s="330" t="n">
        <v>87368</v>
      </c>
      <c r="B128" s="331" t="inlineStr">
        <is>
          <t>ARGAMASSA TRAÇO 1:1,5:7,5 (EM VOLUME DE CIMENTO, CAL E AREIA MÉDIA ÚMIDA) PARA EMBOÇO/MASSA ÚNICA/ASSENTAMENTO DE ALVENARIA DE VEDAÇÃO, PREPARO MANUAL. AF_08/2019</t>
        </is>
      </c>
      <c r="C128" s="330" t="inlineStr">
        <is>
          <t>M3</t>
        </is>
      </c>
      <c r="D128" s="330" t="n">
        <v>852.11</v>
      </c>
      <c r="E128" s="330" t="n">
        <v>865.6900000000001</v>
      </c>
      <c r="F128" s="330" t="inlineStr"/>
    </row>
    <row r="129" ht="60" customHeight="1" s="496">
      <c r="A129" s="330" t="n">
        <v>87289</v>
      </c>
      <c r="B129" s="331" t="inlineStr">
        <is>
          <t>ARGAMASSA TRAÇO 1:1,5:7,5 (EM VOLUME DE CIMENTO, CAL E AREIA MÉDIA ÚMIDA) PARA EMBOÇO/MASSA ÚNICA/ASSENTAMENTO DE ALVENARIA DE VEDAÇÃO, PREPARO MECÂNICO COM BETONEIRA 400 L. AF_08/2019</t>
        </is>
      </c>
      <c r="C129" s="330" t="inlineStr">
        <is>
          <t>M3</t>
        </is>
      </c>
      <c r="D129" s="330" t="n">
        <v>727.6799999999999</v>
      </c>
      <c r="E129" s="330" t="n">
        <v>736.3</v>
      </c>
      <c r="F129" s="330" t="inlineStr"/>
    </row>
    <row r="130" ht="60" customHeight="1" s="496">
      <c r="A130" s="330" t="n">
        <v>87290</v>
      </c>
      <c r="B130" s="331" t="inlineStr">
        <is>
          <t>ARGAMASSA TRAÇO 1:1,5:7,5 (EM VOLUME DE CIMENTO, CAL E AREIA MÉDIA ÚMIDA) PARA EMBOÇO/MASSA ÚNICA/ASSENTAMENTO DE ALVENARIA DE VEDAÇÃO, PREPARO MECÂNICO COM BETONEIRA 600 L. AF_08/2019</t>
        </is>
      </c>
      <c r="C130" s="330" t="inlineStr">
        <is>
          <t>M3</t>
        </is>
      </c>
      <c r="D130" s="330" t="n">
        <v>707.66</v>
      </c>
      <c r="E130" s="330" t="n">
        <v>714.62</v>
      </c>
      <c r="F130" s="330" t="inlineStr"/>
    </row>
    <row r="131" ht="60" customHeight="1" s="496">
      <c r="A131" s="330" t="n">
        <v>87333</v>
      </c>
      <c r="B131" s="331" t="inlineStr">
        <is>
          <t>ARGAMASSA TRAÇO 1:1,5:7,5 (EM VOLUME DE CIMENTO, CAL E AREIA MÉDIA ÚMIDA) PARA EMBOÇO/MASSA ÚNICA/ASSENTAMENTO DE ALVENARIA DE VEDAÇÃO, PREPARO MECÂNICO COM MISTURADOR DE EIXO HORIZONTAL DE 300 KG. AF_08/2019</t>
        </is>
      </c>
      <c r="C131" s="330" t="inlineStr">
        <is>
          <t>M3</t>
        </is>
      </c>
      <c r="D131" s="330" t="n">
        <v>733.47</v>
      </c>
      <c r="E131" s="330" t="n">
        <v>742.96</v>
      </c>
      <c r="F131" s="330" t="inlineStr"/>
    </row>
    <row r="132" ht="60" customHeight="1" s="496">
      <c r="A132" s="330" t="n">
        <v>87334</v>
      </c>
      <c r="B132" s="331" t="inlineStr">
        <is>
          <t>ARGAMASSA TRAÇO 1:1,5:7,5 (EM VOLUME DE CIMENTO, CAL E AREIA MÉDIA ÚMIDA) PARA EMBOÇO/MASSA ÚNICA/ASSENTAMENTO DE ALVENARIA DE VEDAÇÃO, PREPARO MECÂNICO COM MISTURADOR DE EIXO HORIZONTAL DE 600 KG. AF_08/2019</t>
        </is>
      </c>
      <c r="C132" s="330" t="inlineStr">
        <is>
          <t>M3</t>
        </is>
      </c>
      <c r="D132" s="330" t="n">
        <v>676.92</v>
      </c>
      <c r="E132" s="330" t="n">
        <v>683.08</v>
      </c>
      <c r="F132" s="330" t="inlineStr"/>
    </row>
    <row r="133" ht="45" customHeight="1" s="496">
      <c r="A133" s="330" t="n">
        <v>105515</v>
      </c>
      <c r="B133" s="331" t="inlineStr">
        <is>
          <t>ARGAMASSA TRAÇO 1:1,93 (EM VOLUME DE CIMENTO E AREIA MÉDIA ÚMIDA), FCK 20MPA, PREPARO MECÂNICO COM MISTURADOR DUPLO HORIZONTAL DE ALTA TURBULÊNCIA. AF_03/2020</t>
        </is>
      </c>
      <c r="C133" s="330" t="inlineStr">
        <is>
          <t>M3</t>
        </is>
      </c>
      <c r="D133" s="330" t="n">
        <v>1038.66</v>
      </c>
      <c r="E133" s="330" t="n">
        <v>1050.16</v>
      </c>
      <c r="F133" s="330" t="inlineStr">
        <is>
          <t>AS</t>
        </is>
      </c>
    </row>
    <row r="134" ht="45" customHeight="1" s="496">
      <c r="A134" s="330" t="n">
        <v>87367</v>
      </c>
      <c r="B134" s="331" t="inlineStr">
        <is>
          <t>ARGAMASSA TRAÇO 1:1:6 (EM VOLUME DE CIMENTO, CAL E AREIA MÉDIA ÚMIDA) PARA EMBOÇO/MASSA ÚNICA/ASSENTAMENTO DE ALVENARIA DE VEDAÇÃO, PREPARO MANUAL. AF_08/2019</t>
        </is>
      </c>
      <c r="C134" s="330" t="inlineStr">
        <is>
          <t>M3</t>
        </is>
      </c>
      <c r="D134" s="330" t="n">
        <v>866.79</v>
      </c>
      <c r="E134" s="330" t="n">
        <v>880.27</v>
      </c>
      <c r="F134" s="330" t="inlineStr">
        <is>
          <t>AS</t>
        </is>
      </c>
    </row>
    <row r="135" ht="45" customHeight="1" s="496">
      <c r="A135" s="330" t="n">
        <v>87286</v>
      </c>
      <c r="B135" s="331" t="inlineStr">
        <is>
          <t>ARGAMASSA TRAÇO 1:1:6 (EM VOLUME DE CIMENTO, CAL E AREIA MÉDIA ÚMIDA) PARA EMBOÇO/MASSA ÚNICA/ASSENTAMENTO DE ALVENARIA DE VEDAÇÃO, PREPARO MECÂNICO COM BETONEIRA 400 L. AF_08/2019</t>
        </is>
      </c>
      <c r="C135" s="330" t="inlineStr">
        <is>
          <t>M3</t>
        </is>
      </c>
      <c r="D135" s="330" t="n">
        <v>748.74</v>
      </c>
      <c r="E135" s="330" t="n">
        <v>757.87</v>
      </c>
      <c r="F135" s="330" t="inlineStr"/>
    </row>
    <row r="136" ht="45" customHeight="1" s="496">
      <c r="A136" s="330" t="n">
        <v>87287</v>
      </c>
      <c r="B136" s="331" t="inlineStr">
        <is>
          <t>ARGAMASSA TRAÇO 1:1:6 (EM VOLUME DE CIMENTO, CAL E AREIA MÉDIA ÚMIDA) PARA EMBOÇO/MASSA ÚNICA/ASSENTAMENTO DE ALVENARIA DE VEDAÇÃO, PREPARO MECÂNICO COM BETONEIRA 600 L. AF_08/2019</t>
        </is>
      </c>
      <c r="C136" s="330" t="inlineStr">
        <is>
          <t>M3</t>
        </is>
      </c>
      <c r="D136" s="330" t="n">
        <v>715.6</v>
      </c>
      <c r="E136" s="330" t="n">
        <v>722.0700000000001</v>
      </c>
      <c r="F136" s="330" t="inlineStr"/>
    </row>
    <row r="137" ht="60" customHeight="1" s="496">
      <c r="A137" s="330" t="n">
        <v>87331</v>
      </c>
      <c r="B137" s="331" t="inlineStr">
        <is>
          <t>ARGAMASSA TRAÇO 1:1:6 (EM VOLUME DE CIMENTO, CAL E AREIA MÉDIA ÚMIDA) PARA EMBOÇO/MASSA ÚNICA/ASSENTAMENTO DE ALVENARIA DE VEDAÇÃO, PREPARO MECÂNICO COM MISTURADOR DE EIXO HORIZONTAL DE 300 KG. AF_08/2019</t>
        </is>
      </c>
      <c r="C137" s="330" t="inlineStr">
        <is>
          <t>M3</t>
        </is>
      </c>
      <c r="D137" s="330" t="n">
        <v>778.45</v>
      </c>
      <c r="E137" s="330" t="n">
        <v>789.4299999999999</v>
      </c>
      <c r="F137" s="330" t="inlineStr"/>
    </row>
    <row r="138" ht="60" customHeight="1" s="496">
      <c r="A138" s="330" t="n">
        <v>87332</v>
      </c>
      <c r="B138" s="331" t="inlineStr">
        <is>
          <t>ARGAMASSA TRAÇO 1:1:6 (EM VOLUME DE CIMENTO, CAL E AREIA MÉDIA ÚMIDA) PARA EMBOÇO/MASSA ÚNICA/ASSENTAMENTO DE ALVENARIA DE VEDAÇÃO, PREPARO MECÂNICO COM MISTURADOR DE EIXO HORIZONTAL DE 600 KG. AF_08/2019</t>
        </is>
      </c>
      <c r="C138" s="330" t="inlineStr">
        <is>
          <t>M3</t>
        </is>
      </c>
      <c r="D138" s="330" t="n">
        <v>688.01</v>
      </c>
      <c r="E138" s="330" t="n">
        <v>693.73</v>
      </c>
      <c r="F138" s="330" t="inlineStr"/>
    </row>
    <row r="139" ht="45" customHeight="1" s="496">
      <c r="A139" s="330" t="n">
        <v>87369</v>
      </c>
      <c r="B139" s="331" t="inlineStr">
        <is>
          <t>ARGAMASSA TRAÇO 1:2:8 (EM VOLUME DE CIMENTO, CAL E AREIA MÉDIA ÚMIDA) PARA EMBOÇO/MASSA ÚNICA/ASSENTAMENTO DE ALVENARIA DE VEDAÇÃO, PREPARO MANUAL. AF_08/2019</t>
        </is>
      </c>
      <c r="C139" s="330" t="inlineStr">
        <is>
          <t>M3</t>
        </is>
      </c>
      <c r="D139" s="330" t="n">
        <v>883.3</v>
      </c>
      <c r="E139" s="330" t="n">
        <v>896.62</v>
      </c>
      <c r="F139" s="330" t="inlineStr">
        <is>
          <t>AS</t>
        </is>
      </c>
    </row>
    <row r="140" ht="45" customHeight="1" s="496">
      <c r="A140" s="330" t="n">
        <v>87292</v>
      </c>
      <c r="B140" s="331" t="inlineStr">
        <is>
          <t>ARGAMASSA TRAÇO 1:2:8 (EM VOLUME DE CIMENTO, CAL E AREIA MÉDIA ÚMIDA) PARA EMBOÇO/MASSA ÚNICA/ASSENTAMENTO DE ALVENARIA DE VEDAÇÃO, PREPARO MECÂNICO COM BETONEIRA 400 L. AF_08/2019</t>
        </is>
      </c>
      <c r="C140" s="330" t="inlineStr">
        <is>
          <t>M3</t>
        </is>
      </c>
      <c r="D140" s="330" t="n">
        <v>753.2</v>
      </c>
      <c r="E140" s="330" t="n">
        <v>761.16</v>
      </c>
      <c r="F140" s="330" t="inlineStr">
        <is>
          <t>AS</t>
        </is>
      </c>
    </row>
    <row r="141" ht="60" customHeight="1" s="496">
      <c r="A141" s="330" t="n">
        <v>87335</v>
      </c>
      <c r="B141" s="331" t="inlineStr">
        <is>
          <t>ARGAMASSA TRAÇO 1:2:8 (EM VOLUME DE CIMENTO, CAL E AREIA MÉDIA ÚMIDA) PARA EMBOÇO/MASSA ÚNICA/ASSENTAMENTO DE ALVENARIA DE VEDAÇÃO, PREPARO MECÂNICO COM MISTURADOR DE EIXO HORIZONTAL DE 300 KG. AF_08/2019</t>
        </is>
      </c>
      <c r="C141" s="330" t="inlineStr">
        <is>
          <t>M3</t>
        </is>
      </c>
      <c r="D141" s="330" t="n">
        <v>722.79</v>
      </c>
      <c r="E141" s="330" t="n">
        <v>731.5700000000001</v>
      </c>
      <c r="F141" s="330" t="inlineStr"/>
    </row>
    <row r="142" ht="60" customHeight="1" s="496">
      <c r="A142" s="330" t="n">
        <v>87336</v>
      </c>
      <c r="B142" s="331" t="inlineStr">
        <is>
          <t>ARGAMASSA TRAÇO 1:2:8 (EM VOLUME DE CIMENTO, CAL E AREIA MÉDIA ÚMIDA) PARA EMBOÇO/MASSA ÚNICA/ASSENTAMENTO DE ALVENARIA DE VEDAÇÃO, PREPARO MECÂNICO COM MISTURADOR DE EIXO HORIZONTAL DE 600 KG. AF_08/2019</t>
        </is>
      </c>
      <c r="C142" s="330" t="inlineStr">
        <is>
          <t>M3</t>
        </is>
      </c>
      <c r="D142" s="330" t="n">
        <v>709.05</v>
      </c>
      <c r="E142" s="330" t="n">
        <v>714.96</v>
      </c>
      <c r="F142" s="330" t="inlineStr"/>
    </row>
    <row r="143" ht="45" customHeight="1" s="496">
      <c r="A143" s="330" t="n">
        <v>87370</v>
      </c>
      <c r="B143" s="331" t="inlineStr">
        <is>
          <t>ARGAMASSA TRAÇO 1:2:9 (EM VOLUME DE CIMENTO, CAL E AREIA MÉDIA ÚMIDA) PARA EMBOÇO/MASSA ÚNICA/ASSENTAMENTO DE ALVENARIA DE VEDAÇÃO, PREPARO MANUAL. AF_08/2019</t>
        </is>
      </c>
      <c r="C143" s="330" t="inlineStr">
        <is>
          <t>M3</t>
        </is>
      </c>
      <c r="D143" s="330" t="n">
        <v>845.12</v>
      </c>
      <c r="E143" s="330" t="n">
        <v>858.52</v>
      </c>
      <c r="F143" s="330" t="inlineStr"/>
    </row>
    <row r="144" ht="45" customHeight="1" s="496">
      <c r="A144" s="330" t="n">
        <v>88715</v>
      </c>
      <c r="B144" s="331" t="inlineStr">
        <is>
          <t>ARGAMASSA TRAÇO 1:2:9 (EM VOLUME DE CIMENTO, CAL E AREIA MÉDIA ÚMIDA) PARA EMBOÇO/MASSA ÚNICA/ASSENTAMENTO DE ALVENARIA DE VEDAÇÃO, PREPARO MECÂNICO COM BETONEIRA 400 L. AF_08/2019</t>
        </is>
      </c>
      <c r="C144" s="330" t="inlineStr">
        <is>
          <t>M3</t>
        </is>
      </c>
      <c r="D144" s="330" t="n">
        <v>705.6900000000001</v>
      </c>
      <c r="E144" s="330" t="n">
        <v>713.23</v>
      </c>
      <c r="F144" s="330" t="inlineStr"/>
    </row>
    <row r="145" ht="45" customHeight="1" s="496">
      <c r="A145" s="330" t="n">
        <v>87294</v>
      </c>
      <c r="B145" s="331" t="inlineStr">
        <is>
          <t>ARGAMASSA TRAÇO 1:2:9 (EM VOLUME DE CIMENTO, CAL E AREIA MÉDIA ÚMIDA) PARA EMBOÇO/MASSA ÚNICA/ASSENTAMENTO DE ALVENARIA DE VEDAÇÃO, PREPARO MECÂNICO COM BETONEIRA 600 L. AF_08/2019</t>
        </is>
      </c>
      <c r="C145" s="330" t="inlineStr">
        <is>
          <t>M3</t>
        </is>
      </c>
      <c r="D145" s="330" t="n">
        <v>707.58</v>
      </c>
      <c r="E145" s="330" t="n">
        <v>714.99</v>
      </c>
      <c r="F145" s="330" t="inlineStr">
        <is>
          <t>AS</t>
        </is>
      </c>
    </row>
    <row r="146" ht="60" customHeight="1" s="496">
      <c r="A146" s="330" t="n">
        <v>87337</v>
      </c>
      <c r="B146" s="331" t="inlineStr">
        <is>
          <t>ARGAMASSA TRAÇO 1:2:9 (EM VOLUME DE CIMENTO, CAL E AREIA MÉDIA ÚMIDA) PARA EMBOÇO/MASSA ÚNICA/ASSENTAMENTO DE ALVENARIA DE VEDAÇÃO, PREPARO MECÂNICO COM MISTURADOR DE EIXO HORIZONTAL DE 300 KG. AF_08/2019</t>
        </is>
      </c>
      <c r="C146" s="330" t="inlineStr">
        <is>
          <t>M3</t>
        </is>
      </c>
      <c r="D146" s="330" t="n">
        <v>716.4</v>
      </c>
      <c r="E146" s="330" t="n">
        <v>725.04</v>
      </c>
      <c r="F146" s="330" t="inlineStr"/>
    </row>
    <row r="147" ht="60" customHeight="1" s="496">
      <c r="A147" s="330" t="n">
        <v>100487</v>
      </c>
      <c r="B147" s="331" t="inlineStr">
        <is>
          <t>ARGAMASSA TRAÇO 1:2:9 (EM VOLUME DE CIMENTO, CAL E AREIA MÉDIA ÚMIDA) PARA EMBOÇO/MASSA ÚNICA/ASSENTAMENTO DE ALVENARIA DE VEDAÇÃO, PREPARO MECÂNICO COM MISTURADOR DE EIXO HORIZONTAL DE 600 KG. AF_08/2019</t>
        </is>
      </c>
      <c r="C147" s="330" t="inlineStr">
        <is>
          <t>M3</t>
        </is>
      </c>
      <c r="D147" s="330" t="n">
        <v>665.71</v>
      </c>
      <c r="E147" s="330" t="n">
        <v>671.39</v>
      </c>
      <c r="F147" s="330" t="inlineStr"/>
    </row>
    <row r="148" ht="45" customHeight="1" s="496">
      <c r="A148" s="330" t="n">
        <v>87380</v>
      </c>
      <c r="B148" s="331" t="inlineStr">
        <is>
          <t>ARGAMASSA TRAÇO 1:3 (EM VOLUME DE CIMENTO E AREIA GROSSA ÚMIDA) COM ADIÇÃO DE EMULSÃO POLIMÉRICA PARA CHAPISCO ROLADO, PREPARO MANUAL. AF_08/2019</t>
        </is>
      </c>
      <c r="C148" s="330" t="inlineStr">
        <is>
          <t>M3</t>
        </is>
      </c>
      <c r="D148" s="330" t="n">
        <v>3416.27</v>
      </c>
      <c r="E148" s="330" t="n">
        <v>3429.31</v>
      </c>
      <c r="F148" s="330" t="inlineStr">
        <is>
          <t>AS</t>
        </is>
      </c>
    </row>
    <row r="149" ht="45" customHeight="1" s="496">
      <c r="A149" s="330" t="n">
        <v>87322</v>
      </c>
      <c r="B149" s="331" t="inlineStr">
        <is>
          <t>ARGAMASSA TRAÇO 1:3 (EM VOLUME DE CIMENTO E AREIA GROSSA ÚMIDA) COM ADIÇÃO DE EMULSÃO POLIMÉRICA PARA CHAPISCO ROLADO, PREPARO MECÂNICO COM BETONEIRA 400 L. AF_08/2019</t>
        </is>
      </c>
      <c r="C149" s="330" t="inlineStr">
        <is>
          <t>M3</t>
        </is>
      </c>
      <c r="D149" s="330" t="n">
        <v>3316.52</v>
      </c>
      <c r="E149" s="330" t="n">
        <v>3324.59</v>
      </c>
      <c r="F149" s="330" t="inlineStr">
        <is>
          <t>AS</t>
        </is>
      </c>
    </row>
    <row r="150" ht="45" customHeight="1" s="496">
      <c r="A150" s="330" t="n">
        <v>87323</v>
      </c>
      <c r="B150" s="331" t="inlineStr">
        <is>
          <t>ARGAMASSA TRAÇO 1:3 (EM VOLUME DE CIMENTO E AREIA GROSSA ÚMIDA) COM ADIÇÃO DE EMULSÃO POLIMÉRICA PARA CHAPISCO ROLADO, PREPARO MECÂNICO COM BETONEIRA 600 L. AF_08/2019</t>
        </is>
      </c>
      <c r="C150" s="330" t="inlineStr">
        <is>
          <t>M3</t>
        </is>
      </c>
      <c r="D150" s="330" t="n">
        <v>3300.61</v>
      </c>
      <c r="E150" s="330" t="n">
        <v>3306.65</v>
      </c>
      <c r="F150" s="330" t="inlineStr">
        <is>
          <t>AS</t>
        </is>
      </c>
    </row>
    <row r="151" ht="60" customHeight="1" s="496">
      <c r="A151" s="330" t="n">
        <v>87360</v>
      </c>
      <c r="B151" s="331" t="inlineStr">
        <is>
          <t>ARGAMASSA TRAÇO 1:3 (EM VOLUME DE CIMENTO E AREIA GROSSA ÚMIDA) COM ADIÇÃO DE EMULSÃO POLIMÉRICA PARA CHAPISCO ROLADO, PREPARO MECÂNICO COM MISTURADOR DE EIXO HORIZONTAL DE 160 KG. AF_08/2019</t>
        </is>
      </c>
      <c r="C151" s="330" t="inlineStr">
        <is>
          <t>M3</t>
        </is>
      </c>
      <c r="D151" s="330" t="n">
        <v>3307.61</v>
      </c>
      <c r="E151" s="330" t="n">
        <v>3319.8</v>
      </c>
      <c r="F151" s="330" t="inlineStr">
        <is>
          <t>AS</t>
        </is>
      </c>
    </row>
    <row r="152" ht="60" customHeight="1" s="496">
      <c r="A152" s="330" t="n">
        <v>87361</v>
      </c>
      <c r="B152" s="331" t="inlineStr">
        <is>
          <t>ARGAMASSA TRAÇO 1:3 (EM VOLUME DE CIMENTO E AREIA GROSSA ÚMIDA) COM ADIÇÃO DE EMULSÃO POLIMÉRICA PARA CHAPISCO ROLADO, PREPARO MECÂNICO COM MISTURADOR DE EIXO HORIZONTAL DE 300 KG. AF_08/2019</t>
        </is>
      </c>
      <c r="C152" s="330" t="inlineStr">
        <is>
          <t>M3</t>
        </is>
      </c>
      <c r="D152" s="330" t="n">
        <v>3234.76</v>
      </c>
      <c r="E152" s="330" t="n">
        <v>3242.05</v>
      </c>
      <c r="F152" s="330" t="inlineStr">
        <is>
          <t>AS</t>
        </is>
      </c>
    </row>
    <row r="153" ht="60" customHeight="1" s="496">
      <c r="A153" s="330" t="n">
        <v>87362</v>
      </c>
      <c r="B153" s="331" t="inlineStr">
        <is>
          <t>ARGAMASSA TRAÇO 1:3 (EM VOLUME DE CIMENTO E AREIA GROSSA ÚMIDA) COM ADIÇÃO DE EMULSÃO POLIMÉRICA PARA CHAPISCO ROLADO, PREPARO MECÂNICO COM MISTURADOR DE EIXO HORIZONTAL DE 600 KG. AF_08/2019</t>
        </is>
      </c>
      <c r="C153" s="330" t="inlineStr">
        <is>
          <t>M3</t>
        </is>
      </c>
      <c r="D153" s="330" t="n">
        <v>3217.68</v>
      </c>
      <c r="E153" s="330" t="n">
        <v>3222.73</v>
      </c>
      <c r="F153" s="330" t="inlineStr">
        <is>
          <t>AS</t>
        </is>
      </c>
    </row>
    <row r="154" ht="30" customHeight="1" s="496">
      <c r="A154" s="330" t="n">
        <v>87377</v>
      </c>
      <c r="B154" s="331" t="inlineStr">
        <is>
          <t>ARGAMASSA TRAÇO 1:3 (EM VOLUME DE CIMENTO E AREIA GROSSA ÚMIDA) PARA CHAPISCO CONVENCIONAL, PREPARO MANUAL. AF_08/2019</t>
        </is>
      </c>
      <c r="C154" s="330" t="inlineStr">
        <is>
          <t>M3</t>
        </is>
      </c>
      <c r="D154" s="330" t="n">
        <v>807.37</v>
      </c>
      <c r="E154" s="330" t="n">
        <v>820.6</v>
      </c>
      <c r="F154" s="330" t="inlineStr"/>
    </row>
    <row r="155" ht="45" customHeight="1" s="496">
      <c r="A155" s="330" t="n">
        <v>87313</v>
      </c>
      <c r="B155" s="331" t="inlineStr">
        <is>
          <t>ARGAMASSA TRAÇO 1:3 (EM VOLUME DE CIMENTO E AREIA GROSSA ÚMIDA) PARA CHAPISCO CONVENCIONAL, PREPARO MECÂNICO COM BETONEIRA 400 L. AF_08/2019</t>
        </is>
      </c>
      <c r="C155" s="330" t="inlineStr">
        <is>
          <t>M3</t>
        </is>
      </c>
      <c r="D155" s="330" t="n">
        <v>668.01</v>
      </c>
      <c r="E155" s="330" t="n">
        <v>675.65</v>
      </c>
      <c r="F155" s="330" t="inlineStr"/>
    </row>
    <row r="156" ht="45" customHeight="1" s="496">
      <c r="A156" s="330" t="n">
        <v>87314</v>
      </c>
      <c r="B156" s="331" t="inlineStr">
        <is>
          <t>ARGAMASSA TRAÇO 1:3 (EM VOLUME DE CIMENTO E AREIA GROSSA ÚMIDA) PARA CHAPISCO CONVENCIONAL, PREPARO MECÂNICO COM BETONEIRA 600 L. AF_08/2019</t>
        </is>
      </c>
      <c r="C156" s="330" t="inlineStr">
        <is>
          <t>M3</t>
        </is>
      </c>
      <c r="D156" s="330" t="n">
        <v>650.28</v>
      </c>
      <c r="E156" s="330" t="n">
        <v>656.46</v>
      </c>
      <c r="F156" s="330" t="inlineStr"/>
    </row>
    <row r="157" ht="45" customHeight="1" s="496">
      <c r="A157" s="330" t="n">
        <v>87352</v>
      </c>
      <c r="B157" s="331" t="inlineStr">
        <is>
          <t>ARGAMASSA TRAÇO 1:3 (EM VOLUME DE CIMENTO E AREIA GROSSA ÚMIDA) PARA CHAPISCO CONVENCIONAL, PREPARO MECÂNICO COM MISTURADOR DE EIXO HORIZONTAL DE 160 KG. AF_08/2019</t>
        </is>
      </c>
      <c r="C157" s="330" t="inlineStr">
        <is>
          <t>M3</t>
        </is>
      </c>
      <c r="D157" s="330" t="n">
        <v>783.8099999999999</v>
      </c>
      <c r="E157" s="330" t="n">
        <v>798.2</v>
      </c>
      <c r="F157" s="330" t="inlineStr"/>
    </row>
    <row r="158" ht="45" customHeight="1" s="496">
      <c r="A158" s="330" t="n">
        <v>87353</v>
      </c>
      <c r="B158" s="331" t="inlineStr">
        <is>
          <t>ARGAMASSA TRAÇO 1:3 (EM VOLUME DE CIMENTO E AREIA GROSSA ÚMIDA) PARA CHAPISCO CONVENCIONAL, PREPARO MECÂNICO COM MISTURADOR DE EIXO HORIZONTAL DE 300 KG. AF_08/2019</t>
        </is>
      </c>
      <c r="C158" s="330" t="inlineStr">
        <is>
          <t>M3</t>
        </is>
      </c>
      <c r="D158" s="330" t="n">
        <v>674.39</v>
      </c>
      <c r="E158" s="330" t="n">
        <v>682.8200000000001</v>
      </c>
      <c r="F158" s="330" t="inlineStr"/>
    </row>
    <row r="159" ht="45" customHeight="1" s="496">
      <c r="A159" s="330" t="n">
        <v>87354</v>
      </c>
      <c r="B159" s="331" t="inlineStr">
        <is>
          <t>ARGAMASSA TRAÇO 1:3 (EM VOLUME DE CIMENTO E AREIA GROSSA ÚMIDA) PARA CHAPISCO CONVENCIONAL, PREPARO MECÂNICO COM MISTURADOR DE EIXO HORIZONTAL DE 600 KG. AF_08/2019</t>
        </is>
      </c>
      <c r="C159" s="330" t="inlineStr">
        <is>
          <t>M3</t>
        </is>
      </c>
      <c r="D159" s="330" t="n">
        <v>622.05</v>
      </c>
      <c r="E159" s="330" t="n">
        <v>627.27</v>
      </c>
      <c r="F159" s="330" t="inlineStr"/>
    </row>
    <row r="160" ht="30" customHeight="1" s="496">
      <c r="A160" s="330" t="n">
        <v>100480</v>
      </c>
      <c r="B160" s="331" t="inlineStr">
        <is>
          <t>ARGAMASSA TRAÇO 1:3 (EM VOLUME DE CIMENTO E AREIA MÉDIA ÚMIDA) COM ADIÇÃO DE IMPERMEABILIZANTE, PREPARO MANUAL. AF_08/2019</t>
        </is>
      </c>
      <c r="C160" s="330" t="inlineStr">
        <is>
          <t>M3</t>
        </is>
      </c>
      <c r="D160" s="330" t="n">
        <v>965.79</v>
      </c>
      <c r="E160" s="330" t="n">
        <v>976.47</v>
      </c>
      <c r="F160" s="330" t="inlineStr">
        <is>
          <t>AS</t>
        </is>
      </c>
    </row>
    <row r="161" ht="45" customHeight="1" s="496">
      <c r="A161" s="330" t="n">
        <v>100475</v>
      </c>
      <c r="B161" s="331" t="inlineStr">
        <is>
          <t>ARGAMASSA TRAÇO 1:3 (EM VOLUME DE CIMENTO E AREIA MÉDIA ÚMIDA) COM ADIÇÃO DE IMPERMEABILIZANTE, PREPARO MECÂNICO COM BETONEIRA 400 L. AF_08/2019</t>
        </is>
      </c>
      <c r="C161" s="330" t="inlineStr">
        <is>
          <t>M3</t>
        </is>
      </c>
      <c r="D161" s="330" t="n">
        <v>859.49</v>
      </c>
      <c r="E161" s="330" t="n">
        <v>866.12</v>
      </c>
      <c r="F161" s="330" t="inlineStr">
        <is>
          <t>AS</t>
        </is>
      </c>
    </row>
    <row r="162" ht="45" customHeight="1" s="496">
      <c r="A162" s="330" t="n">
        <v>100491</v>
      </c>
      <c r="B162" s="331" t="inlineStr">
        <is>
          <t>ARGAMASSA TRAÇO 1:3 (EM VOLUME DE CIMENTO E AREIA MÉDIA ÚMIDA) COM ADIÇÃO DE IMPERMEABILIZANTE, PREPARO MECÂNICO COM BETONEIRA 600 L. AF_08/2019</t>
        </is>
      </c>
      <c r="C162" s="330" t="inlineStr">
        <is>
          <t>M3</t>
        </is>
      </c>
      <c r="D162" s="330" t="n">
        <v>852.15</v>
      </c>
      <c r="E162" s="330" t="n">
        <v>857.95</v>
      </c>
      <c r="F162" s="330" t="inlineStr">
        <is>
          <t>AS</t>
        </is>
      </c>
    </row>
    <row r="163" ht="45" customHeight="1" s="496">
      <c r="A163" s="330" t="n">
        <v>100477</v>
      </c>
      <c r="B163" s="331" t="inlineStr">
        <is>
          <t>ARGAMASSA TRAÇO 1:3 (EM VOLUME DE CIMENTO E AREIA MÉDIA ÚMIDA) COM ADIÇÃO DE IMPERMEABILIZANTE, PREPARO MECÂNICO COM MISTURADOR DE EIXO HORIZONTAL DE 160 KG. AF_08/2019</t>
        </is>
      </c>
      <c r="C163" s="330" t="inlineStr">
        <is>
          <t>M3</t>
        </is>
      </c>
      <c r="D163" s="330" t="n">
        <v>950.92</v>
      </c>
      <c r="E163" s="330" t="n">
        <v>963.52</v>
      </c>
      <c r="F163" s="330" t="inlineStr">
        <is>
          <t>AS</t>
        </is>
      </c>
    </row>
    <row r="164" ht="45" customHeight="1" s="496">
      <c r="A164" s="330" t="n">
        <v>100478</v>
      </c>
      <c r="B164" s="331" t="inlineStr">
        <is>
          <t>ARGAMASSA TRAÇO 1:3 (EM VOLUME DE CIMENTO E AREIA MÉDIA ÚMIDA) COM ADIÇÃO DE IMPERMEABILIZANTE, PREPARO MECÂNICO COM MISTURADOR DE EIXO HORIZONTAL DE 300 KG. AF_08/2019</t>
        </is>
      </c>
      <c r="C164" s="330" t="inlineStr">
        <is>
          <t>M3</t>
        </is>
      </c>
      <c r="D164" s="330" t="n">
        <v>841.95</v>
      </c>
      <c r="E164" s="330" t="n">
        <v>848.28</v>
      </c>
      <c r="F164" s="330" t="inlineStr">
        <is>
          <t>AS</t>
        </is>
      </c>
    </row>
    <row r="165" ht="45" customHeight="1" s="496">
      <c r="A165" s="330" t="n">
        <v>100479</v>
      </c>
      <c r="B165" s="331" t="inlineStr">
        <is>
          <t>ARGAMASSA TRAÇO 1:3 (EM VOLUME DE CIMENTO E AREIA MÉDIA ÚMIDA) COM ADIÇÃO DE IMPERMEABILIZANTE, PREPARO MECÂNICO COM MISTURADOR DE EIXO HORIZONTAL DE 600 KG. AF_08/2019</t>
        </is>
      </c>
      <c r="C165" s="330" t="inlineStr">
        <is>
          <t>M3</t>
        </is>
      </c>
      <c r="D165" s="330" t="n">
        <v>815.37</v>
      </c>
      <c r="E165" s="330" t="n">
        <v>819.95</v>
      </c>
      <c r="F165" s="330" t="inlineStr">
        <is>
          <t>AS</t>
        </is>
      </c>
    </row>
    <row r="166" ht="30" customHeight="1" s="496">
      <c r="A166" s="330" t="n">
        <v>87372</v>
      </c>
      <c r="B166" s="331" t="inlineStr">
        <is>
          <t>ARGAMASSA TRAÇO 1:3 (EM VOLUME DE CIMENTO E AREIA MÉDIA ÚMIDA) PARA CONTRAPISO, PREPARO MANUAL. AF_08/2019</t>
        </is>
      </c>
      <c r="C166" s="330" t="inlineStr">
        <is>
          <t>M3</t>
        </is>
      </c>
      <c r="D166" s="330" t="n">
        <v>995.83</v>
      </c>
      <c r="E166" s="330" t="n">
        <v>1009.81</v>
      </c>
      <c r="F166" s="330" t="inlineStr">
        <is>
          <t>AS</t>
        </is>
      </c>
    </row>
    <row r="167" ht="45" customHeight="1" s="496">
      <c r="A167" s="330" t="n">
        <v>87298</v>
      </c>
      <c r="B167" s="331" t="inlineStr">
        <is>
          <t>ARGAMASSA TRAÇO 1:3 (EM VOLUME DE CIMENTO E AREIA MÉDIA ÚMIDA) PARA CONTRAPISO, PREPARO MECÂNICO COM BETONEIRA 400 L. AF_08/2019</t>
        </is>
      </c>
      <c r="C167" s="330" t="inlineStr">
        <is>
          <t>M3</t>
        </is>
      </c>
      <c r="D167" s="330" t="n">
        <v>850.62</v>
      </c>
      <c r="E167" s="330" t="n">
        <v>858.45</v>
      </c>
      <c r="F167" s="330" t="inlineStr">
        <is>
          <t>AS</t>
        </is>
      </c>
    </row>
    <row r="168" ht="45" customHeight="1" s="496">
      <c r="A168" s="330" t="n">
        <v>87299</v>
      </c>
      <c r="B168" s="331" t="inlineStr">
        <is>
          <t>ARGAMASSA TRAÇO 1:3 (EM VOLUME DE CIMENTO E AREIA MÉDIA ÚMIDA) PARA CONTRAPISO, PREPARO MECÂNICO COM BETONEIRA 600 L. AF_08/2019</t>
        </is>
      </c>
      <c r="C168" s="330" t="inlineStr">
        <is>
          <t>M3</t>
        </is>
      </c>
      <c r="D168" s="330" t="n">
        <v>537.3099999999999</v>
      </c>
      <c r="E168" s="330" t="n">
        <v>544.1</v>
      </c>
      <c r="F168" s="330" t="inlineStr"/>
    </row>
    <row r="169" ht="45" customHeight="1" s="496">
      <c r="A169" s="330" t="n">
        <v>87339</v>
      </c>
      <c r="B169" s="331" t="inlineStr">
        <is>
          <t>ARGAMASSA TRAÇO 1:3 (EM VOLUME DE CIMENTO E AREIA MÉDIA ÚMIDA) PARA CONTRAPISO, PREPARO MECÂNICO COM MISTURADOR DE EIXO HORIZONTAL DE 160 KG. AF_08/2019</t>
        </is>
      </c>
      <c r="C169" s="330" t="inlineStr">
        <is>
          <t>M3</t>
        </is>
      </c>
      <c r="D169" s="330" t="n">
        <v>1025.75</v>
      </c>
      <c r="E169" s="330" t="n">
        <v>1044.07</v>
      </c>
      <c r="F169" s="330" t="inlineStr"/>
    </row>
    <row r="170" ht="45" customHeight="1" s="496">
      <c r="A170" s="330" t="n">
        <v>87340</v>
      </c>
      <c r="B170" s="331" t="inlineStr">
        <is>
          <t>ARGAMASSA TRAÇO 1:3 (EM VOLUME DE CIMENTO E AREIA MÉDIA ÚMIDA) PARA CONTRAPISO, PREPARO MECÂNICO COM MISTURADOR DE EIXO HORIZONTAL DE 300 KG. AF_08/2019</t>
        </is>
      </c>
      <c r="C170" s="330" t="inlineStr">
        <is>
          <t>M3</t>
        </is>
      </c>
      <c r="D170" s="330" t="n">
        <v>848.29</v>
      </c>
      <c r="E170" s="330" t="n">
        <v>856.75</v>
      </c>
      <c r="F170" s="330" t="inlineStr"/>
    </row>
    <row r="171" ht="45" customHeight="1" s="496">
      <c r="A171" s="330" t="n">
        <v>87341</v>
      </c>
      <c r="B171" s="331" t="inlineStr">
        <is>
          <t>ARGAMASSA TRAÇO 1:3 (EM VOLUME DE CIMENTO E AREIA MÉDIA ÚMIDA) PARA CONTRAPISO, PREPARO MECÂNICO COM MISTURADOR DE EIXO HORIZONTAL DE 600 KG. AF_08/2019</t>
        </is>
      </c>
      <c r="C171" s="330" t="inlineStr">
        <is>
          <t>M3</t>
        </is>
      </c>
      <c r="D171" s="330" t="n">
        <v>800.83</v>
      </c>
      <c r="E171" s="330" t="n">
        <v>806.47</v>
      </c>
      <c r="F171" s="330" t="inlineStr"/>
    </row>
    <row r="172" ht="30" customHeight="1" s="496">
      <c r="A172" s="330" t="n">
        <v>88629</v>
      </c>
      <c r="B172" s="331" t="inlineStr">
        <is>
          <t>ARGAMASSA TRAÇO 1:3 (EM VOLUME DE CIMENTO E AREIA MÉDIA ÚMIDA), PREPARO MANUAL. AF_08/2019</t>
        </is>
      </c>
      <c r="C172" s="330" t="inlineStr">
        <is>
          <t>M3</t>
        </is>
      </c>
      <c r="D172" s="330" t="n">
        <v>816.65</v>
      </c>
      <c r="E172" s="330" t="n">
        <v>826.9400000000001</v>
      </c>
      <c r="F172" s="330" t="inlineStr">
        <is>
          <t>AS</t>
        </is>
      </c>
    </row>
    <row r="173" ht="30" customHeight="1" s="496">
      <c r="A173" s="330" t="n">
        <v>88628</v>
      </c>
      <c r="B173" s="331" t="inlineStr">
        <is>
          <t>ARGAMASSA TRAÇO 1:3 (EM VOLUME DE CIMENTO E AREIA MÉDIA ÚMIDA), PREPARO MECÂNICO COM BETONEIRA 400 L. AF_08/2019</t>
        </is>
      </c>
      <c r="C173" s="330" t="inlineStr">
        <is>
          <t>M3</t>
        </is>
      </c>
      <c r="D173" s="330" t="n">
        <v>707.17</v>
      </c>
      <c r="E173" s="330" t="n">
        <v>713.23</v>
      </c>
      <c r="F173" s="330" t="inlineStr">
        <is>
          <t>AS</t>
        </is>
      </c>
    </row>
    <row r="174" ht="30" customHeight="1" s="496">
      <c r="A174" s="330" t="n">
        <v>100489</v>
      </c>
      <c r="B174" s="331" t="inlineStr">
        <is>
          <t>ARGAMASSA TRAÇO 1:3 (EM VOLUME DE CIMENTO E AREIA MÉDIA ÚMIDA), PREPARO MECÂNICO COM BETONEIRA 600 L. AF_08/2019</t>
        </is>
      </c>
      <c r="C174" s="330" t="inlineStr">
        <is>
          <t>M3</t>
        </is>
      </c>
      <c r="D174" s="330" t="n">
        <v>699.02</v>
      </c>
      <c r="E174" s="330" t="n">
        <v>704.24</v>
      </c>
      <c r="F174" s="330" t="inlineStr"/>
    </row>
    <row r="175" ht="45" customHeight="1" s="496">
      <c r="A175" s="330" t="n">
        <v>100468</v>
      </c>
      <c r="B175" s="331" t="inlineStr">
        <is>
          <t>ARGAMASSA TRAÇO 1:3 (EM VOLUME DE CIMENTO E AREIA MÉDIA ÚMIDA), PREPARO MECÂNICO COM MISTURADOR DE EIXO HORIZONTAL DE 160 KG. AF_08/2019</t>
        </is>
      </c>
      <c r="C175" s="330" t="inlineStr">
        <is>
          <t>M3</t>
        </is>
      </c>
      <c r="D175" s="330" t="n">
        <v>853.63</v>
      </c>
      <c r="E175" s="330" t="n">
        <v>865.65</v>
      </c>
      <c r="F175" s="330" t="inlineStr"/>
    </row>
    <row r="176" ht="45" customHeight="1" s="496">
      <c r="A176" s="330" t="n">
        <v>100469</v>
      </c>
      <c r="B176" s="331" t="inlineStr">
        <is>
          <t>ARGAMASSA TRAÇO 1:3 (EM VOLUME DE CIMENTO E AREIA MÉDIA ÚMIDA), PREPARO MECÂNICO COM MISTURADOR DE EIXO HORIZONTAL DE 300 KG. AF_08/2019</t>
        </is>
      </c>
      <c r="C176" s="330" t="inlineStr">
        <is>
          <t>M3</t>
        </is>
      </c>
      <c r="D176" s="330" t="n">
        <v>693.39</v>
      </c>
      <c r="E176" s="330" t="n">
        <v>699.14</v>
      </c>
      <c r="F176" s="330" t="inlineStr"/>
    </row>
    <row r="177" ht="45" customHeight="1" s="496">
      <c r="A177" s="330" t="n">
        <v>100470</v>
      </c>
      <c r="B177" s="331" t="inlineStr">
        <is>
          <t>ARGAMASSA TRAÇO 1:3 (EM VOLUME DE CIMENTO E AREIA MÉDIA ÚMIDA), PREPARO MECÂNICO COM MISTURADOR DE EIXO HORIZONTAL DE 600 KG. AF_08/2019</t>
        </is>
      </c>
      <c r="C177" s="330" t="inlineStr">
        <is>
          <t>M3</t>
        </is>
      </c>
      <c r="D177" s="330" t="n">
        <v>620.08</v>
      </c>
      <c r="E177" s="330" t="n">
        <v>625.83</v>
      </c>
      <c r="F177" s="330" t="inlineStr"/>
    </row>
    <row r="178" ht="45" customHeight="1" s="496">
      <c r="A178" s="330" t="n">
        <v>87371</v>
      </c>
      <c r="B178" s="331" t="inlineStr">
        <is>
          <t>ARGAMASSA TRAÇO 1:3:12 (EM VOLUME DE CIMENTO, CAL E AREIA MÉDIA ÚMIDA) PARA EMBOÇO/MASSA ÚNICA/ASSENTAMENTO DE ALVENARIA DE VEDAÇÃO, PREPARO MANUAL. AF_08/2019</t>
        </is>
      </c>
      <c r="C178" s="330" t="inlineStr">
        <is>
          <t>M3</t>
        </is>
      </c>
      <c r="D178" s="330" t="n">
        <v>834.35</v>
      </c>
      <c r="E178" s="330" t="n">
        <v>847.4</v>
      </c>
      <c r="F178" s="330" t="inlineStr"/>
    </row>
    <row r="179" ht="45" customHeight="1" s="496">
      <c r="A179" s="330" t="n">
        <v>87295</v>
      </c>
      <c r="B179" s="331" t="inlineStr">
        <is>
          <t>ARGAMASSA TRAÇO 1:3:12 (EM VOLUME DE CIMENTO, CAL E AREIA MÉDIA ÚMIDA) PARA EMBOÇO/MASSA ÚNICA/ASSENTAMENTO DE ALVENARIA DE VEDAÇÃO, PREPARO MECÂNICO COM BETONEIRA 400 L. AF_08/2019</t>
        </is>
      </c>
      <c r="C179" s="330" t="inlineStr">
        <is>
          <t>M3</t>
        </is>
      </c>
      <c r="D179" s="330" t="n">
        <v>738.51</v>
      </c>
      <c r="E179" s="330" t="n">
        <v>748.3</v>
      </c>
      <c r="F179" s="330" t="inlineStr"/>
    </row>
    <row r="180" ht="45" customHeight="1" s="496">
      <c r="A180" s="330" t="n">
        <v>87296</v>
      </c>
      <c r="B180" s="331" t="inlineStr">
        <is>
          <t>ARGAMASSA TRAÇO 1:3:12 (EM VOLUME DE CIMENTO, CAL E AREIA MÉDIA ÚMIDA) PARA EMBOÇO/MASSA ÚNICA/ASSENTAMENTO DE ALVENARIA DE VEDAÇÃO, PREPARO MECÂNICO COM BETONEIRA 600 L. AF_08/2019</t>
        </is>
      </c>
      <c r="C180" s="330" t="inlineStr">
        <is>
          <t>M3</t>
        </is>
      </c>
      <c r="D180" s="330" t="n">
        <v>691.51</v>
      </c>
      <c r="E180" s="330" t="n">
        <v>698.04</v>
      </c>
      <c r="F180" s="330" t="inlineStr"/>
    </row>
    <row r="181" ht="60" customHeight="1" s="496">
      <c r="A181" s="330" t="n">
        <v>87338</v>
      </c>
      <c r="B181" s="331" t="inlineStr">
        <is>
          <t>ARGAMASSA TRAÇO 1:3:12 (EM VOLUME DE CIMENTO, CAL E AREIA MÉDIA ÚMIDA) PARA EMBOÇO/MASSA ÚNICA/ASSENTAMENTO DE ALVENARIA DE VEDAÇÃO, PREPARO MECÂNICO COM MISTURADOR DE EIXO HORIZONTAL DE 600 KG. AF_08/2019</t>
        </is>
      </c>
      <c r="C181" s="330" t="inlineStr">
        <is>
          <t>M3</t>
        </is>
      </c>
      <c r="D181" s="330" t="n">
        <v>690.54</v>
      </c>
      <c r="E181" s="330" t="n">
        <v>697.84</v>
      </c>
      <c r="F181" s="330" t="inlineStr"/>
    </row>
    <row r="182" ht="30" customHeight="1" s="496">
      <c r="A182" s="330" t="n">
        <v>88630</v>
      </c>
      <c r="B182" s="331" t="inlineStr">
        <is>
          <t>ARGAMASSA TRAÇO 1:4 (CIMENTO E AREIA MÉDIA), PREPARO MECÂNICO COM BETONEIRA 400 L. AF_08/2019</t>
        </is>
      </c>
      <c r="C182" s="330" t="inlineStr">
        <is>
          <t>M3</t>
        </is>
      </c>
      <c r="D182" s="330" t="n">
        <v>591.27</v>
      </c>
      <c r="E182" s="330" t="n">
        <v>597.22</v>
      </c>
      <c r="F182" s="330" t="inlineStr"/>
    </row>
    <row r="183" ht="45" customHeight="1" s="496">
      <c r="A183" s="330" t="n">
        <v>87381</v>
      </c>
      <c r="B183" s="331" t="inlineStr">
        <is>
          <t>ARGAMASSA TRAÇO 1:4 (EM VOLUME DE CIMENTO E AREIA GROSSA ÚMIDA) COM ADIÇÃO DE EMULSÃO POLIMÉRICA PARA CHAPISCO ROLADO, PREPARO MANUAL. AF_08/2019</t>
        </is>
      </c>
      <c r="C183" s="330" t="inlineStr">
        <is>
          <t>M3</t>
        </is>
      </c>
      <c r="D183" s="330" t="n">
        <v>3338.42</v>
      </c>
      <c r="E183" s="330" t="n">
        <v>3351.03</v>
      </c>
      <c r="F183" s="330" t="inlineStr">
        <is>
          <t>AS</t>
        </is>
      </c>
    </row>
    <row r="184" ht="45" customHeight="1" s="496">
      <c r="A184" s="330" t="n">
        <v>87325</v>
      </c>
      <c r="B184" s="331" t="inlineStr">
        <is>
          <t>ARGAMASSA TRAÇO 1:4 (EM VOLUME DE CIMENTO E AREIA GROSSA ÚMIDA) COM ADIÇÃO DE EMULSÃO POLIMÉRICA PARA CHAPISCO ROLADO, PREPARO MECÂNICO COM BETONEIRA 400 L. AF_08/2019</t>
        </is>
      </c>
      <c r="C184" s="330" t="inlineStr">
        <is>
          <t>M3</t>
        </is>
      </c>
      <c r="D184" s="330" t="n">
        <v>3224.63</v>
      </c>
      <c r="E184" s="330" t="n">
        <v>3232.93</v>
      </c>
      <c r="F184" s="330" t="inlineStr">
        <is>
          <t>AS</t>
        </is>
      </c>
    </row>
    <row r="185" ht="45" customHeight="1" s="496">
      <c r="A185" s="330" t="n">
        <v>87326</v>
      </c>
      <c r="B185" s="331" t="inlineStr">
        <is>
          <t>ARGAMASSA TRAÇO 1:4 (EM VOLUME DE CIMENTO E AREIA GROSSA ÚMIDA) COM ADIÇÃO DE EMULSÃO POLIMÉRICA PARA CHAPISCO ROLADO, PREPARO MECÂNICO COM BETONEIRA 600 L. AF_08/2019</t>
        </is>
      </c>
      <c r="C185" s="330" t="inlineStr">
        <is>
          <t>M3</t>
        </is>
      </c>
      <c r="D185" s="330" t="n">
        <v>3213.64</v>
      </c>
      <c r="E185" s="330" t="n">
        <v>3219.34</v>
      </c>
      <c r="F185" s="330" t="inlineStr">
        <is>
          <t>AS</t>
        </is>
      </c>
    </row>
    <row r="186" ht="60" customHeight="1" s="496">
      <c r="A186" s="330" t="n">
        <v>87363</v>
      </c>
      <c r="B186" s="331" t="inlineStr">
        <is>
          <t>ARGAMASSA TRAÇO 1:4 (EM VOLUME DE CIMENTO E AREIA GROSSA ÚMIDA) COM ADIÇÃO DE EMULSÃO POLIMÉRICA PARA CHAPISCO ROLADO, PREPARO MECÂNICO COM MISTURADOR DE EIXO HORIZONTAL DE 300 KG. AF_08/2019</t>
        </is>
      </c>
      <c r="C186" s="330" t="inlineStr">
        <is>
          <t>M3</t>
        </is>
      </c>
      <c r="D186" s="330" t="n">
        <v>3213.86</v>
      </c>
      <c r="E186" s="330" t="n">
        <v>3224.23</v>
      </c>
      <c r="F186" s="330" t="inlineStr">
        <is>
          <t>AS</t>
        </is>
      </c>
    </row>
    <row r="187" ht="60" customHeight="1" s="496">
      <c r="A187" s="330" t="n">
        <v>87364</v>
      </c>
      <c r="B187" s="331" t="inlineStr">
        <is>
          <t>ARGAMASSA TRAÇO 1:4 (EM VOLUME DE CIMENTO E AREIA GROSSA ÚMIDA) COM ADIÇÃO DE EMULSÃO POLIMÉRICA PARA CHAPISCO ROLADO, PREPARO MECÂNICO COM MISTURADOR DE EIXO HORIZONTAL DE 600 KG. AF_08/2019</t>
        </is>
      </c>
      <c r="C187" s="330" t="inlineStr">
        <is>
          <t>M3</t>
        </is>
      </c>
      <c r="D187" s="330" t="n">
        <v>3152.95</v>
      </c>
      <c r="E187" s="330" t="n">
        <v>3158.26</v>
      </c>
      <c r="F187" s="330" t="inlineStr">
        <is>
          <t>AS</t>
        </is>
      </c>
    </row>
    <row r="188" ht="30" customHeight="1" s="496">
      <c r="A188" s="330" t="n">
        <v>87378</v>
      </c>
      <c r="B188" s="331" t="inlineStr">
        <is>
          <t>ARGAMASSA TRAÇO 1:4 (EM VOLUME DE CIMENTO E AREIA GROSSA ÚMIDA) PARA CHAPISCO CONVENCIONAL, PREPARO MANUAL. AF_08/2019</t>
        </is>
      </c>
      <c r="C188" s="330" t="inlineStr">
        <is>
          <t>M3</t>
        </is>
      </c>
      <c r="D188" s="330" t="n">
        <v>722.1</v>
      </c>
      <c r="E188" s="330" t="n">
        <v>734.89</v>
      </c>
      <c r="F188" s="330" t="inlineStr"/>
    </row>
    <row r="189" ht="45" customHeight="1" s="496">
      <c r="A189" s="330" t="n">
        <v>87316</v>
      </c>
      <c r="B189" s="331" t="inlineStr">
        <is>
          <t>ARGAMASSA TRAÇO 1:4 (EM VOLUME DE CIMENTO E AREIA GROSSA ÚMIDA) PARA CHAPISCO CONVENCIONAL, PREPARO MECÂNICO COM BETONEIRA 400 L. AF_08/2019</t>
        </is>
      </c>
      <c r="C189" s="330" t="inlineStr">
        <is>
          <t>M3</t>
        </is>
      </c>
      <c r="D189" s="330" t="n">
        <v>601.74</v>
      </c>
      <c r="E189" s="330" t="n">
        <v>609.95</v>
      </c>
      <c r="F189" s="330" t="inlineStr">
        <is>
          <t>AS</t>
        </is>
      </c>
    </row>
    <row r="190" ht="45" customHeight="1" s="496">
      <c r="A190" s="330" t="n">
        <v>87317</v>
      </c>
      <c r="B190" s="331" t="inlineStr">
        <is>
          <t>ARGAMASSA TRAÇO 1:4 (EM VOLUME DE CIMENTO E AREIA GROSSA ÚMIDA) PARA CHAPISCO CONVENCIONAL, PREPARO MECÂNICO COM BETONEIRA 600 L. AF_08/2019</t>
        </is>
      </c>
      <c r="C190" s="330" t="inlineStr">
        <is>
          <t>M3</t>
        </is>
      </c>
      <c r="D190" s="330" t="n">
        <v>573.8200000000001</v>
      </c>
      <c r="E190" s="330" t="n">
        <v>580</v>
      </c>
      <c r="F190" s="330" t="inlineStr"/>
    </row>
    <row r="191" ht="45" customHeight="1" s="496">
      <c r="A191" s="330" t="n">
        <v>87355</v>
      </c>
      <c r="B191" s="331" t="inlineStr">
        <is>
          <t>ARGAMASSA TRAÇO 1:4 (EM VOLUME DE CIMENTO E AREIA GROSSA ÚMIDA) PARA CHAPISCO CONVENCIONAL, PREPARO MECÂNICO COM MISTURADOR DE EIXO HORIZONTAL DE 160 KG. AF_08/2019</t>
        </is>
      </c>
      <c r="C191" s="330" t="inlineStr">
        <is>
          <t>M3</t>
        </is>
      </c>
      <c r="D191" s="330" t="n">
        <v>656.6</v>
      </c>
      <c r="E191" s="330" t="n">
        <v>668.1900000000001</v>
      </c>
      <c r="F191" s="330" t="inlineStr"/>
    </row>
    <row r="192" ht="45" customHeight="1" s="496">
      <c r="A192" s="330" t="n">
        <v>87356</v>
      </c>
      <c r="B192" s="331" t="inlineStr">
        <is>
          <t>ARGAMASSA TRAÇO 1:4 (EM VOLUME DE CIMENTO E AREIA GROSSA ÚMIDA) PARA CHAPISCO CONVENCIONAL, PREPARO MECÂNICO COM MISTURADOR DE EIXO HORIZONTAL DE 300 KG. AF_08/2019</t>
        </is>
      </c>
      <c r="C192" s="330" t="inlineStr">
        <is>
          <t>M3</t>
        </is>
      </c>
      <c r="D192" s="330" t="n">
        <v>582.16</v>
      </c>
      <c r="E192" s="330" t="n">
        <v>589.5599999999999</v>
      </c>
      <c r="F192" s="330" t="inlineStr"/>
    </row>
    <row r="193" ht="45" customHeight="1" s="496">
      <c r="A193" s="330" t="n">
        <v>87357</v>
      </c>
      <c r="B193" s="331" t="inlineStr">
        <is>
          <t>ARGAMASSA TRAÇO 1:4 (EM VOLUME DE CIMENTO E AREIA GROSSA ÚMIDA) PARA CHAPISCO CONVENCIONAL, PREPARO MECÂNICO COM MISTURADOR DE EIXO HORIZONTAL DE 600 KG. AF_08/2019</t>
        </is>
      </c>
      <c r="C193" s="330" t="inlineStr">
        <is>
          <t>M3</t>
        </is>
      </c>
      <c r="D193" s="330" t="n">
        <v>543.5700000000001</v>
      </c>
      <c r="E193" s="330" t="n">
        <v>548.66</v>
      </c>
      <c r="F193" s="330" t="inlineStr"/>
    </row>
    <row r="194" ht="30" customHeight="1" s="496">
      <c r="A194" s="330" t="n">
        <v>100486</v>
      </c>
      <c r="B194" s="331" t="inlineStr">
        <is>
          <t>ARGAMASSA TRAÇO 1:4 (EM VOLUME DE CIMENTO E AREIA MÉDIA ÚMIDA) COM ADIÇÃO DE IMPERMEABILIZANTE, PREPARO MANUAL. AF_08/2019</t>
        </is>
      </c>
      <c r="C194" s="330" t="inlineStr">
        <is>
          <t>M3</t>
        </is>
      </c>
      <c r="D194" s="330" t="n">
        <v>849.3</v>
      </c>
      <c r="E194" s="330" t="n">
        <v>859.5599999999999</v>
      </c>
      <c r="F194" s="330" t="inlineStr">
        <is>
          <t>AS</t>
        </is>
      </c>
    </row>
    <row r="195" ht="45" customHeight="1" s="496">
      <c r="A195" s="330" t="n">
        <v>100481</v>
      </c>
      <c r="B195" s="331" t="inlineStr">
        <is>
          <t>ARGAMASSA TRAÇO 1:4 (EM VOLUME DE CIMENTO E AREIA MÉDIA ÚMIDA) COM ADIÇÃO DE IMPERMEABILIZANTE, PREPARO MECÂNICO COM BETONEIRA 400 L. AF_08/2019</t>
        </is>
      </c>
      <c r="C195" s="330" t="inlineStr">
        <is>
          <t>M3</t>
        </is>
      </c>
      <c r="D195" s="330" t="n">
        <v>736.04</v>
      </c>
      <c r="E195" s="330" t="n">
        <v>742.26</v>
      </c>
      <c r="F195" s="330" t="inlineStr">
        <is>
          <t>AS</t>
        </is>
      </c>
    </row>
    <row r="196" ht="45" customHeight="1" s="496">
      <c r="A196" s="330" t="n">
        <v>100492</v>
      </c>
      <c r="B196" s="331" t="inlineStr">
        <is>
          <t>ARGAMASSA TRAÇO 1:4 (EM VOLUME DE CIMENTO E AREIA MÉDIA ÚMIDA) COM ADIÇÃO DE IMPERMEABILIZANTE, PREPARO MECÂNICO COM BETONEIRA 600 L. AF_08/2019</t>
        </is>
      </c>
      <c r="C196" s="330" t="inlineStr">
        <is>
          <t>M3</t>
        </is>
      </c>
      <c r="D196" s="330" t="n">
        <v>729.74</v>
      </c>
      <c r="E196" s="330" t="n">
        <v>735.11</v>
      </c>
      <c r="F196" s="330" t="inlineStr">
        <is>
          <t>AS</t>
        </is>
      </c>
    </row>
    <row r="197" ht="45" customHeight="1" s="496">
      <c r="A197" s="330" t="n">
        <v>100483</v>
      </c>
      <c r="B197" s="331" t="inlineStr">
        <is>
          <t>ARGAMASSA TRAÇO 1:4 (EM VOLUME DE CIMENTO E AREIA MÉDIA ÚMIDA) COM ADIÇÃO DE IMPERMEABILIZANTE, PREPARO MECÂNICO COM MISTURADOR DE EIXO HORIZONTAL DE 160 KG. AF_08/2019</t>
        </is>
      </c>
      <c r="C197" s="330" t="inlineStr">
        <is>
          <t>M3</t>
        </is>
      </c>
      <c r="D197" s="330" t="n">
        <v>804.54</v>
      </c>
      <c r="E197" s="330" t="n">
        <v>815.1799999999999</v>
      </c>
      <c r="F197" s="330" t="inlineStr">
        <is>
          <t>AS</t>
        </is>
      </c>
    </row>
    <row r="198" ht="45" customHeight="1" s="496">
      <c r="A198" s="330" t="n">
        <v>100484</v>
      </c>
      <c r="B198" s="331" t="inlineStr">
        <is>
          <t>ARGAMASSA TRAÇO 1:4 (EM VOLUME DE CIMENTO E AREIA MÉDIA ÚMIDA) COM ADIÇÃO DE IMPERMEABILIZANTE, PREPARO MECÂNICO COM MISTURADOR DE EIXO HORIZONTAL DE 300 KG. AF_08/2019</t>
        </is>
      </c>
      <c r="C198" s="330" t="inlineStr">
        <is>
          <t>M3</t>
        </is>
      </c>
      <c r="D198" s="330" t="n">
        <v>735.66</v>
      </c>
      <c r="E198" s="330" t="n">
        <v>742.39</v>
      </c>
      <c r="F198" s="330" t="inlineStr">
        <is>
          <t>AS</t>
        </is>
      </c>
    </row>
    <row r="199" ht="45" customHeight="1" s="496">
      <c r="A199" s="330" t="n">
        <v>100485</v>
      </c>
      <c r="B199" s="331" t="inlineStr">
        <is>
          <t>ARGAMASSA TRAÇO 1:4 (EM VOLUME DE CIMENTO E AREIA MÉDIA ÚMIDA) COM ADIÇÃO DE IMPERMEABILIZANTE, PREPARO MECÂNICO COM MISTURADOR DE EIXO HORIZONTAL DE 600 KG. AF_08/2019</t>
        </is>
      </c>
      <c r="C199" s="330" t="inlineStr">
        <is>
          <t>M3</t>
        </is>
      </c>
      <c r="D199" s="330" t="n">
        <v>703.8</v>
      </c>
      <c r="E199" s="330" t="n">
        <v>708.36</v>
      </c>
      <c r="F199" s="330" t="inlineStr">
        <is>
          <t>AS</t>
        </is>
      </c>
    </row>
    <row r="200" ht="30" customHeight="1" s="496">
      <c r="A200" s="330" t="n">
        <v>87373</v>
      </c>
      <c r="B200" s="331" t="inlineStr">
        <is>
          <t>ARGAMASSA TRAÇO 1:4 (EM VOLUME DE CIMENTO E AREIA MÉDIA ÚMIDA) PARA CONTRAPISO, PREPARO MANUAL. AF_08/2019</t>
        </is>
      </c>
      <c r="C200" s="330" t="inlineStr">
        <is>
          <t>M3</t>
        </is>
      </c>
      <c r="D200" s="330" t="n">
        <v>879.42</v>
      </c>
      <c r="E200" s="330" t="n">
        <v>892.65</v>
      </c>
      <c r="F200" s="330" t="inlineStr">
        <is>
          <t>AS</t>
        </is>
      </c>
    </row>
    <row r="201" ht="45" customHeight="1" s="496">
      <c r="A201" s="330" t="n">
        <v>87301</v>
      </c>
      <c r="B201" s="331" t="inlineStr">
        <is>
          <t>ARGAMASSA TRAÇO 1:4 (EM VOLUME DE CIMENTO E AREIA MÉDIA ÚMIDA) PARA CONTRAPISO, PREPARO MECÂNICO COM BETONEIRA 400 L. AF_08/2019</t>
        </is>
      </c>
      <c r="C201" s="330" t="inlineStr">
        <is>
          <t>M3</t>
        </is>
      </c>
      <c r="D201" s="330" t="n">
        <v>758.76</v>
      </c>
      <c r="E201" s="330" t="n">
        <v>767.35</v>
      </c>
      <c r="F201" s="330" t="inlineStr">
        <is>
          <t>AS</t>
        </is>
      </c>
    </row>
    <row r="202" ht="45" customHeight="1" s="496">
      <c r="A202" s="330" t="n">
        <v>87302</v>
      </c>
      <c r="B202" s="331" t="inlineStr">
        <is>
          <t>ARGAMASSA TRAÇO 1:4 (EM VOLUME DE CIMENTO E AREIA MÉDIA ÚMIDA) PARA CONTRAPISO, PREPARO MECÂNICO COM BETONEIRA 600 L. AF_08/2019</t>
        </is>
      </c>
      <c r="C202" s="330" t="inlineStr">
        <is>
          <t>M3</t>
        </is>
      </c>
      <c r="D202" s="330" t="n">
        <v>738.2</v>
      </c>
      <c r="E202" s="330" t="n">
        <v>745.0700000000001</v>
      </c>
      <c r="F202" s="330" t="inlineStr"/>
    </row>
    <row r="203" ht="45" customHeight="1" s="496">
      <c r="A203" s="330" t="n">
        <v>87342</v>
      </c>
      <c r="B203" s="331" t="inlineStr">
        <is>
          <t>ARGAMASSA TRAÇO 1:4 (EM VOLUME DE CIMENTO E AREIA MÉDIA ÚMIDA) PARA CONTRAPISO, PREPARO MECÂNICO COM MISTURADOR DE EIXO HORIZONTAL DE 160 KG. AF_08/2019</t>
        </is>
      </c>
      <c r="C203" s="330" t="inlineStr">
        <is>
          <t>M3</t>
        </is>
      </c>
      <c r="D203" s="330" t="n">
        <v>861.02</v>
      </c>
      <c r="E203" s="330" t="n">
        <v>875.8</v>
      </c>
      <c r="F203" s="330" t="inlineStr"/>
    </row>
    <row r="204" ht="45" customHeight="1" s="496">
      <c r="A204" s="330" t="n">
        <v>87343</v>
      </c>
      <c r="B204" s="331" t="inlineStr">
        <is>
          <t>ARGAMASSA TRAÇO 1:4 (EM VOLUME DE CIMENTO E AREIA MÉDIA ÚMIDA) PARA CONTRAPISO, PREPARO MECÂNICO COM MISTURADOR DE EIXO HORIZONTAL DE 300 KG. AF_08/2019</t>
        </is>
      </c>
      <c r="C204" s="330" t="inlineStr">
        <is>
          <t>M3</t>
        </is>
      </c>
      <c r="D204" s="330" t="n">
        <v>760.38</v>
      </c>
      <c r="E204" s="330" t="n">
        <v>769.55</v>
      </c>
      <c r="F204" s="330" t="inlineStr"/>
    </row>
    <row r="205" ht="45" customHeight="1" s="496">
      <c r="A205" s="330" t="n">
        <v>87344</v>
      </c>
      <c r="B205" s="331" t="inlineStr">
        <is>
          <t>ARGAMASSA TRAÇO 1:4 (EM VOLUME DE CIMENTO E AREIA MÉDIA ÚMIDA) PARA CONTRAPISO, PREPARO MECÂNICO COM MISTURADOR DE EIXO HORIZONTAL DE 600 KG. AF_08/2019</t>
        </is>
      </c>
      <c r="C205" s="330" t="inlineStr">
        <is>
          <t>M3</t>
        </is>
      </c>
      <c r="D205" s="330" t="n">
        <v>701.5700000000001</v>
      </c>
      <c r="E205" s="330" t="n">
        <v>707.1900000000001</v>
      </c>
      <c r="F205" s="330" t="inlineStr"/>
    </row>
    <row r="206" ht="30" customHeight="1" s="496">
      <c r="A206" s="330" t="n">
        <v>88631</v>
      </c>
      <c r="B206" s="331" t="inlineStr">
        <is>
          <t>ARGAMASSA TRAÇO 1:4 (EM VOLUME DE CIMENTO E AREIA MÉDIA ÚMIDA), PREPARO MANUAL. AF_08/2019</t>
        </is>
      </c>
      <c r="C206" s="330" t="inlineStr">
        <is>
          <t>M3</t>
        </is>
      </c>
      <c r="D206" s="330" t="n">
        <v>723.05</v>
      </c>
      <c r="E206" s="330" t="n">
        <v>733</v>
      </c>
      <c r="F206" s="330" t="inlineStr"/>
    </row>
    <row r="207" ht="30" customHeight="1" s="496">
      <c r="A207" s="330" t="n">
        <v>100490</v>
      </c>
      <c r="B207" s="331" t="inlineStr">
        <is>
          <t>ARGAMASSA TRAÇO 1:4 (EM VOLUME DE CIMENTO E AREIA MÉDIA ÚMIDA), PREPARO MECÂNICO COM BETONEIRA 600 L. AF_08/2019</t>
        </is>
      </c>
      <c r="C207" s="330" t="inlineStr">
        <is>
          <t>M3</t>
        </is>
      </c>
      <c r="D207" s="330" t="n">
        <v>607.6900000000001</v>
      </c>
      <c r="E207" s="330" t="n">
        <v>612.61</v>
      </c>
      <c r="F207" s="330" t="inlineStr"/>
    </row>
    <row r="208" ht="45" customHeight="1" s="496">
      <c r="A208" s="330" t="n">
        <v>100472</v>
      </c>
      <c r="B208" s="331" t="inlineStr">
        <is>
          <t>ARGAMASSA TRAÇO 1:4 (EM VOLUME DE CIMENTO E AREIA MÉDIA ÚMIDA), PREPARO MECÂNICO COM MISTURADOR DE EIXO HORIZONTAL DE 160 KG. AF_08/2019</t>
        </is>
      </c>
      <c r="C208" s="330" t="inlineStr">
        <is>
          <t>M3</t>
        </is>
      </c>
      <c r="D208" s="330" t="n">
        <v>687.27</v>
      </c>
      <c r="E208" s="330" t="n">
        <v>697.4299999999999</v>
      </c>
      <c r="F208" s="330" t="inlineStr"/>
    </row>
    <row r="209" ht="45" customHeight="1" s="496">
      <c r="A209" s="330" t="n">
        <v>100473</v>
      </c>
      <c r="B209" s="331" t="inlineStr">
        <is>
          <t>ARGAMASSA TRAÇO 1:4 (EM VOLUME DE CIMENTO E AREIA MÉDIA ÚMIDA), PREPARO MECÂNICO COM MISTURADOR DE EIXO HORIZONTAL DE 300 KG. AF_08/2019</t>
        </is>
      </c>
      <c r="C209" s="330" t="inlineStr">
        <is>
          <t>M3</t>
        </is>
      </c>
      <c r="D209" s="330" t="n">
        <v>617.24</v>
      </c>
      <c r="E209" s="330" t="n">
        <v>623.49</v>
      </c>
      <c r="F209" s="330" t="inlineStr"/>
    </row>
    <row r="210" ht="45" customHeight="1" s="496">
      <c r="A210" s="330" t="n">
        <v>100474</v>
      </c>
      <c r="B210" s="331" t="inlineStr">
        <is>
          <t>ARGAMASSA TRAÇO 1:4 (EM VOLUME DE CIMENTO E AREIA MÉDIA ÚMIDA), PREPARO MECÂNICO COM MISTURADOR DE EIXO HORIZONTAL DE 600 KG. AF_08/2019</t>
        </is>
      </c>
      <c r="C210" s="330" t="inlineStr">
        <is>
          <t>M3</t>
        </is>
      </c>
      <c r="D210" s="330" t="n">
        <v>583.59</v>
      </c>
      <c r="E210" s="330" t="n">
        <v>587.7</v>
      </c>
      <c r="F210" s="330" t="inlineStr"/>
    </row>
    <row r="211" ht="45" customHeight="1" s="496">
      <c r="A211" s="330" t="n">
        <v>87379</v>
      </c>
      <c r="B211" s="331" t="inlineStr">
        <is>
          <t>ARGAMASSA TRAÇO 1:5 (EM VOLUME DE CIMENTO E AREIA GROSSA ÚMIDA) COM ADIÇÃO DE EMULSÃO POLIMÉRICA PARA CHAPISCO ROLADO, PREPARO MANUAL. AF_08/2019</t>
        </is>
      </c>
      <c r="C211" s="330" t="inlineStr">
        <is>
          <t>M3</t>
        </is>
      </c>
      <c r="D211" s="330" t="n">
        <v>3296.48</v>
      </c>
      <c r="E211" s="330" t="n">
        <v>3309.26</v>
      </c>
      <c r="F211" s="330" t="inlineStr">
        <is>
          <t>AS</t>
        </is>
      </c>
    </row>
    <row r="212" ht="45" customHeight="1" s="496">
      <c r="A212" s="330" t="n">
        <v>87319</v>
      </c>
      <c r="B212" s="331" t="inlineStr">
        <is>
          <t>ARGAMASSA TRAÇO 1:5 (EM VOLUME DE CIMENTO E AREIA GROSSA ÚMIDA) COM ADIÇÃO DE EMULSÃO POLIMÉRICA PARA CHAPISCO ROLADO, PREPARO MECÂNICO COM BETONEIRA 400 L. AF_08/2019</t>
        </is>
      </c>
      <c r="C212" s="330" t="inlineStr">
        <is>
          <t>M3</t>
        </is>
      </c>
      <c r="D212" s="330" t="n">
        <v>3181.42</v>
      </c>
      <c r="E212" s="330" t="n">
        <v>3189.06</v>
      </c>
      <c r="F212" s="330" t="inlineStr">
        <is>
          <t>AS</t>
        </is>
      </c>
    </row>
    <row r="213" ht="45" customHeight="1" s="496">
      <c r="A213" s="330" t="n">
        <v>87320</v>
      </c>
      <c r="B213" s="331" t="inlineStr">
        <is>
          <t>ARGAMASSA TRAÇO 1:5 (EM VOLUME DE CIMENTO E AREIA GROSSA ÚMIDA) COM ADIÇÃO DE EMULSÃO POLIMÉRICA PARA CHAPISCO ROLADO, PREPARO MECÂNICO COM BETONEIRA 600 L. AF_08/2019</t>
        </is>
      </c>
      <c r="C213" s="330" t="inlineStr">
        <is>
          <t>M3</t>
        </is>
      </c>
      <c r="D213" s="330" t="n">
        <v>3175.95</v>
      </c>
      <c r="E213" s="330" t="n">
        <v>3182.21</v>
      </c>
      <c r="F213" s="330" t="inlineStr">
        <is>
          <t>AS</t>
        </is>
      </c>
    </row>
    <row r="214" ht="60" customHeight="1" s="496">
      <c r="A214" s="330" t="n">
        <v>87358</v>
      </c>
      <c r="B214" s="331" t="inlineStr">
        <is>
          <t>ARGAMASSA TRAÇO 1:5 (EM VOLUME DE CIMENTO E AREIA GROSSA ÚMIDA) COM ADIÇÃO DE EMULSÃO POLIMÉRICA PARA CHAPISCO ROLADO, PREPARO MECÂNICO COM MISTURADOR DE EIXO HORIZONTAL DE 300 KG. AF_08/2019</t>
        </is>
      </c>
      <c r="C214" s="330" t="inlineStr">
        <is>
          <t>M3</t>
        </is>
      </c>
      <c r="D214" s="330" t="n">
        <v>3160.95</v>
      </c>
      <c r="E214" s="330" t="n">
        <v>3170.46</v>
      </c>
      <c r="F214" s="330" t="inlineStr">
        <is>
          <t>AS</t>
        </is>
      </c>
    </row>
    <row r="215" ht="60" customHeight="1" s="496">
      <c r="A215" s="330" t="n">
        <v>87359</v>
      </c>
      <c r="B215" s="331" t="inlineStr">
        <is>
          <t>ARGAMASSA TRAÇO 1:5 (EM VOLUME DE CIMENTO E AREIA GROSSA ÚMIDA) COM ADIÇÃO DE EMULSÃO POLIMÉRICA PARA CHAPISCO ROLADO, PREPARO MECÂNICO COM MISTURADOR DE EIXO HORIZONTAL DE 600 KG. AF_08/2019</t>
        </is>
      </c>
      <c r="C215" s="330" t="inlineStr">
        <is>
          <t>M3</t>
        </is>
      </c>
      <c r="D215" s="330" t="n">
        <v>3110.59</v>
      </c>
      <c r="E215" s="330" t="n">
        <v>3116.64</v>
      </c>
      <c r="F215" s="330" t="inlineStr">
        <is>
          <t>AS</t>
        </is>
      </c>
    </row>
    <row r="216" ht="30" customHeight="1" s="496">
      <c r="A216" s="330" t="n">
        <v>87376</v>
      </c>
      <c r="B216" s="331" t="inlineStr">
        <is>
          <t>ARGAMASSA TRAÇO 1:5 (EM VOLUME DE CIMENTO E AREIA GROSSA ÚMIDA) PARA CHAPISCO CONVENCIONAL, PREPARO MANUAL. AF_08/2019</t>
        </is>
      </c>
      <c r="C216" s="330" t="inlineStr">
        <is>
          <t>M3</t>
        </is>
      </c>
      <c r="D216" s="330" t="n">
        <v>674.79</v>
      </c>
      <c r="E216" s="330" t="n">
        <v>687.75</v>
      </c>
      <c r="F216" s="330" t="inlineStr"/>
    </row>
    <row r="217" ht="45" customHeight="1" s="496">
      <c r="A217" s="330" t="n">
        <v>87310</v>
      </c>
      <c r="B217" s="331" t="inlineStr">
        <is>
          <t>ARGAMASSA TRAÇO 1:5 (EM VOLUME DE CIMENTO E AREIA GROSSA ÚMIDA) PARA CHAPISCO CONVENCIONAL, PREPARO MECÂNICO COM BETONEIRA 400 L. AF_08/2019</t>
        </is>
      </c>
      <c r="C217" s="330" t="inlineStr">
        <is>
          <t>M3</t>
        </is>
      </c>
      <c r="D217" s="330" t="n">
        <v>540.99</v>
      </c>
      <c r="E217" s="330" t="n">
        <v>548.6</v>
      </c>
      <c r="F217" s="330" t="inlineStr"/>
    </row>
    <row r="218" ht="45" customHeight="1" s="496">
      <c r="A218" s="330" t="n">
        <v>87311</v>
      </c>
      <c r="B218" s="331" t="inlineStr">
        <is>
          <t>ARGAMASSA TRAÇO 1:5 (EM VOLUME DE CIMENTO E AREIA GROSSA ÚMIDA) PARA CHAPISCO CONVENCIONAL, PREPARO MECÂNICO COM BETONEIRA 600 L. AF_08/2019</t>
        </is>
      </c>
      <c r="C218" s="330" t="inlineStr">
        <is>
          <t>M3</t>
        </is>
      </c>
      <c r="D218" s="330" t="n">
        <v>520.86</v>
      </c>
      <c r="E218" s="330" t="n">
        <v>527.02</v>
      </c>
      <c r="F218" s="330" t="inlineStr"/>
    </row>
    <row r="219" ht="45" customHeight="1" s="496">
      <c r="A219" s="330" t="n">
        <v>87350</v>
      </c>
      <c r="B219" s="331" t="inlineStr">
        <is>
          <t>ARGAMASSA TRAÇO 1:5 (EM VOLUME DE CIMENTO E AREIA GROSSA ÚMIDA) PARA CHAPISCO CONVENCIONAL, PREPARO MECÂNICO COM MISTURADOR DE EIXO HORIZONTAL DE 300 KG. AF_08/2019</t>
        </is>
      </c>
      <c r="C219" s="330" t="inlineStr">
        <is>
          <t>M3</t>
        </is>
      </c>
      <c r="D219" s="330" t="n">
        <v>605.76</v>
      </c>
      <c r="E219" s="330" t="n">
        <v>617.1</v>
      </c>
      <c r="F219" s="330" t="inlineStr"/>
    </row>
    <row r="220" ht="45" customHeight="1" s="496">
      <c r="A220" s="330" t="n">
        <v>87351</v>
      </c>
      <c r="B220" s="331" t="inlineStr">
        <is>
          <t>ARGAMASSA TRAÇO 1:5 (EM VOLUME DE CIMENTO E AREIA GROSSA ÚMIDA) PARA CHAPISCO CONVENCIONAL, PREPARO MECÂNICO COM MISTURADOR DE EIXO HORIZONTAL DE 600 KG. AF_08/2019</t>
        </is>
      </c>
      <c r="C220" s="330" t="inlineStr">
        <is>
          <t>M3</t>
        </is>
      </c>
      <c r="D220" s="330" t="n">
        <v>500.54</v>
      </c>
      <c r="E220" s="330" t="n">
        <v>506.05</v>
      </c>
      <c r="F220" s="330" t="inlineStr"/>
    </row>
    <row r="221" ht="30" customHeight="1" s="496">
      <c r="A221" s="330" t="n">
        <v>87374</v>
      </c>
      <c r="B221" s="331" t="inlineStr">
        <is>
          <t>ARGAMASSA TRAÇO 1:5 (EM VOLUME DE CIMENTO E AREIA MÉDIA ÚMIDA) PARA CONTRAPISO, PREPARO MANUAL. AF_08/2019</t>
        </is>
      </c>
      <c r="C221" s="330" t="inlineStr">
        <is>
          <t>M3</t>
        </is>
      </c>
      <c r="D221" s="330" t="n">
        <v>813.0700000000001</v>
      </c>
      <c r="E221" s="330" t="n">
        <v>826.39</v>
      </c>
      <c r="F221" s="330" t="inlineStr"/>
    </row>
    <row r="222" ht="45" customHeight="1" s="496">
      <c r="A222" s="330" t="n">
        <v>87304</v>
      </c>
      <c r="B222" s="331" t="inlineStr">
        <is>
          <t>ARGAMASSA TRAÇO 1:5 (EM VOLUME DE CIMENTO E AREIA MÉDIA ÚMIDA) PARA CONTRAPISO, PREPARO MECÂNICO COM BETONEIRA 400 L. AF_08/2019</t>
        </is>
      </c>
      <c r="C222" s="330" t="inlineStr">
        <is>
          <t>M3</t>
        </is>
      </c>
      <c r="D222" s="330" t="n">
        <v>677.71</v>
      </c>
      <c r="E222" s="330" t="n">
        <v>685.5</v>
      </c>
      <c r="F222" s="330" t="inlineStr">
        <is>
          <t>AS</t>
        </is>
      </c>
    </row>
    <row r="223" ht="45" customHeight="1" s="496">
      <c r="A223" s="330" t="n">
        <v>87305</v>
      </c>
      <c r="B223" s="331" t="inlineStr">
        <is>
          <t>ARGAMASSA TRAÇO 1:5 (EM VOLUME DE CIMENTO E AREIA MÉDIA ÚMIDA) PARA CONTRAPISO, PREPARO MECÂNICO COM BETONEIRA 600 L. AF_08/2019</t>
        </is>
      </c>
      <c r="C223" s="330" t="inlineStr">
        <is>
          <t>M3</t>
        </is>
      </c>
      <c r="D223" s="330" t="n">
        <v>674.27</v>
      </c>
      <c r="E223" s="330" t="n">
        <v>681.38</v>
      </c>
      <c r="F223" s="330" t="inlineStr"/>
    </row>
    <row r="224" ht="45" customHeight="1" s="496">
      <c r="A224" s="330" t="n">
        <v>87345</v>
      </c>
      <c r="B224" s="331" t="inlineStr">
        <is>
          <t>ARGAMASSA TRAÇO 1:5 (EM VOLUME DE CIMENTO E AREIA MÉDIA ÚMIDA) PARA CONTRAPISO, PREPARO MECÂNICO COM MISTURADOR DE EIXO HORIZONTAL DE 160 KG. AF_08/2019</t>
        </is>
      </c>
      <c r="C224" s="330" t="inlineStr">
        <is>
          <t>M3</t>
        </is>
      </c>
      <c r="D224" s="330" t="n">
        <v>764.37</v>
      </c>
      <c r="E224" s="330" t="n">
        <v>777.54</v>
      </c>
      <c r="F224" s="330" t="inlineStr"/>
    </row>
    <row r="225" ht="45" customHeight="1" s="496">
      <c r="A225" s="330" t="n">
        <v>87346</v>
      </c>
      <c r="B225" s="331" t="inlineStr">
        <is>
          <t>ARGAMASSA TRAÇO 1:5 (EM VOLUME DE CIMENTO E AREIA MÉDIA ÚMIDA) PARA CONTRAPISO, PREPARO MECÂNICO COM MISTURADOR DE EIXO HORIZONTAL DE 300 KG. AF_08/2019</t>
        </is>
      </c>
      <c r="C225" s="330" t="inlineStr">
        <is>
          <t>M3</t>
        </is>
      </c>
      <c r="D225" s="330" t="n">
        <v>681.21</v>
      </c>
      <c r="E225" s="330" t="n">
        <v>689.6900000000001</v>
      </c>
      <c r="F225" s="330" t="inlineStr"/>
    </row>
    <row r="226" ht="45" customHeight="1" s="496">
      <c r="A226" s="330" t="n">
        <v>87347</v>
      </c>
      <c r="B226" s="331" t="inlineStr">
        <is>
          <t>ARGAMASSA TRAÇO 1:5 (EM VOLUME DE CIMENTO E AREIA MÉDIA ÚMIDA) PARA CONTRAPISO, PREPARO MECÂNICO COM MISTURADOR DE EIXO HORIZONTAL DE 600 KG. AF_08/2019</t>
        </is>
      </c>
      <c r="C226" s="330" t="inlineStr">
        <is>
          <t>M3</t>
        </is>
      </c>
      <c r="D226" s="330" t="n">
        <v>633.72</v>
      </c>
      <c r="E226" s="330" t="n">
        <v>639.38</v>
      </c>
      <c r="F226" s="330" t="inlineStr"/>
    </row>
    <row r="227" ht="60" customHeight="1" s="496">
      <c r="A227" s="330" t="n">
        <v>87366</v>
      </c>
      <c r="B227" s="331" t="inlineStr">
        <is>
          <t>ARGAMASSA TRAÇO 1:6 (EM VOLUME DE CIMENTO E AREIA MÉDIA ÚMIDA) COM ADIÇÃO DE PLASTIFICANTE PARA EMBOÇO/MASSA ÚNICA/ASSENTAMENTO DE ALVENARIA DE VEDAÇÃO, PREPARO MANUAL. AF_08/2019</t>
        </is>
      </c>
      <c r="C227" s="330" t="inlineStr">
        <is>
          <t>M3</t>
        </is>
      </c>
      <c r="D227" s="330" t="n">
        <v>697.5700000000001</v>
      </c>
      <c r="E227" s="330" t="n">
        <v>710.9400000000001</v>
      </c>
      <c r="F227" s="330" t="inlineStr">
        <is>
          <t>AS</t>
        </is>
      </c>
    </row>
    <row r="228" ht="60" customHeight="1" s="496">
      <c r="A228" s="330" t="n">
        <v>87283</v>
      </c>
      <c r="B228" s="331" t="inlineStr">
        <is>
          <t>ARGAMASSA TRAÇO 1:6 (EM VOLUME DE CIMENTO E AREIA MÉDIA ÚMIDA) COM ADIÇÃO DE PLASTIFICANTE PARA EMBOÇO/MASSA ÚNICA/ASSENTAMENTO DE ALVENARIA DE VEDAÇÃO, PREPARO MECÂNICO COM BETONEIRA 400 L. AF_08/2019</t>
        </is>
      </c>
      <c r="C228" s="330" t="inlineStr">
        <is>
          <t>M3</t>
        </is>
      </c>
      <c r="D228" s="330" t="n">
        <v>556.86</v>
      </c>
      <c r="E228" s="330" t="n">
        <v>564.52</v>
      </c>
      <c r="F228" s="330" t="inlineStr">
        <is>
          <t>AS</t>
        </is>
      </c>
    </row>
    <row r="229" ht="60" customHeight="1" s="496">
      <c r="A229" s="330" t="n">
        <v>87284</v>
      </c>
      <c r="B229" s="331" t="inlineStr">
        <is>
          <t>ARGAMASSA TRAÇO 1:6 (EM VOLUME DE CIMENTO E AREIA MÉDIA ÚMIDA) COM ADIÇÃO DE PLASTIFICANTE PARA EMBOÇO/MASSA ÚNICA/ASSENTAMENTO DE ALVENARIA DE VEDAÇÃO, PREPARO MECÂNICO COM BETONEIRA 600 L. AF_08/2019</t>
        </is>
      </c>
      <c r="C229" s="330" t="inlineStr">
        <is>
          <t>M3</t>
        </is>
      </c>
      <c r="D229" s="330" t="n">
        <v>540.6799999999999</v>
      </c>
      <c r="E229" s="330" t="n">
        <v>547.04</v>
      </c>
      <c r="F229" s="330" t="inlineStr">
        <is>
          <t>AS</t>
        </is>
      </c>
    </row>
    <row r="230" ht="75" customHeight="1" s="496">
      <c r="A230" s="330" t="n">
        <v>87329</v>
      </c>
      <c r="B230" s="331" t="inlineStr">
        <is>
          <t>ARGAMASSA TRAÇO 1:6 (EM VOLUME DE CIMENTO E AREIA MÉDIA ÚMIDA) COM ADIÇÃO DE PLASTIFICANTE PARA EMBOÇO/MASSA ÚNICA/ASSENTAMENTO DE ALVENARIA DE VEDAÇÃO, PREPARO MECÂNICO COM MISTURADOR DE EIXO HORIZONTAL DE 300 KG. AF_08/2019</t>
        </is>
      </c>
      <c r="C230" s="330" t="inlineStr">
        <is>
          <t>M3</t>
        </is>
      </c>
      <c r="D230" s="330" t="n">
        <v>616.73</v>
      </c>
      <c r="E230" s="330" t="n">
        <v>627.91</v>
      </c>
      <c r="F230" s="330" t="inlineStr">
        <is>
          <t>AS</t>
        </is>
      </c>
    </row>
    <row r="231" ht="75" customHeight="1" s="496">
      <c r="A231" s="330" t="n">
        <v>87330</v>
      </c>
      <c r="B231" s="331" t="inlineStr">
        <is>
          <t>ARGAMASSA TRAÇO 1:6 (EM VOLUME DE CIMENTO E AREIA MÉDIA ÚMIDA) COM ADIÇÃO DE PLASTIFICANTE PARA EMBOÇO/MASSA ÚNICA/ASSENTAMENTO DE ALVENARIA DE VEDAÇÃO, PREPARO MECÂNICO COM MISTURADOR DE EIXO HORIZONTAL DE 600 KG. AF_08/2019</t>
        </is>
      </c>
      <c r="C231" s="330" t="inlineStr">
        <is>
          <t>M3</t>
        </is>
      </c>
      <c r="D231" s="330" t="n">
        <v>518.29</v>
      </c>
      <c r="E231" s="330" t="n">
        <v>523.96</v>
      </c>
      <c r="F231" s="330" t="inlineStr">
        <is>
          <t>AS</t>
        </is>
      </c>
    </row>
    <row r="232" ht="30" customHeight="1" s="496">
      <c r="A232" s="330" t="n">
        <v>87375</v>
      </c>
      <c r="B232" s="331" t="inlineStr">
        <is>
          <t>ARGAMASSA TRAÇO 1:6 (EM VOLUME DE CIMENTO E AREIA MÉDIA ÚMIDA) PARA CONTRAPISO, PREPARO MANUAL. AF_08/2019</t>
        </is>
      </c>
      <c r="C232" s="330" t="inlineStr">
        <is>
          <t>M3</t>
        </is>
      </c>
      <c r="D232" s="330" t="n">
        <v>769.86</v>
      </c>
      <c r="E232" s="330" t="n">
        <v>783.4299999999999</v>
      </c>
      <c r="F232" s="330" t="inlineStr"/>
    </row>
    <row r="233" ht="45" customHeight="1" s="496">
      <c r="A233" s="330" t="n">
        <v>87307</v>
      </c>
      <c r="B233" s="331" t="inlineStr">
        <is>
          <t>ARGAMASSA TRAÇO 1:6 (EM VOLUME DE CIMENTO E AREIA MÉDIA ÚMIDA) PARA CONTRAPISO, PREPARO MECÂNICO COM BETONEIRA 400 L. AF_08/2019</t>
        </is>
      </c>
      <c r="C233" s="330" t="inlineStr">
        <is>
          <t>M3</t>
        </is>
      </c>
      <c r="D233" s="330" t="n">
        <v>642.03</v>
      </c>
      <c r="E233" s="330" t="n">
        <v>650.62</v>
      </c>
      <c r="F233" s="330" t="inlineStr"/>
    </row>
    <row r="234" ht="45" customHeight="1" s="496">
      <c r="A234" s="330" t="n">
        <v>87308</v>
      </c>
      <c r="B234" s="331" t="inlineStr">
        <is>
          <t>ARGAMASSA TRAÇO 1:6 (EM VOLUME DE CIMENTO E AREIA MÉDIA ÚMIDA) PARA CONTRAPISO, PREPARO MECÂNICO COM BETONEIRA 600 L. AF_08/2019</t>
        </is>
      </c>
      <c r="C234" s="330" t="inlineStr">
        <is>
          <t>M3</t>
        </is>
      </c>
      <c r="D234" s="330" t="n">
        <v>621.62</v>
      </c>
      <c r="E234" s="330" t="n">
        <v>628.7</v>
      </c>
      <c r="F234" s="330" t="inlineStr"/>
    </row>
    <row r="235" ht="45" customHeight="1" s="496">
      <c r="A235" s="330" t="n">
        <v>87348</v>
      </c>
      <c r="B235" s="331" t="inlineStr">
        <is>
          <t>ARGAMASSA TRAÇO 1:6 (EM VOLUME DE CIMENTO E AREIA MÉDIA ÚMIDA) PARA CONTRAPISO, PREPARO MECÂNICO COM MISTURADOR DE EIXO HORIZONTAL DE 160 KG. AF_08/2019</t>
        </is>
      </c>
      <c r="C235" s="330" t="inlineStr">
        <is>
          <t>M3</t>
        </is>
      </c>
      <c r="D235" s="330" t="n">
        <v>691.99</v>
      </c>
      <c r="E235" s="330" t="n">
        <v>703.85</v>
      </c>
      <c r="F235" s="330" t="inlineStr"/>
    </row>
    <row r="236" ht="45" customHeight="1" s="496">
      <c r="A236" s="330" t="n">
        <v>87349</v>
      </c>
      <c r="B236" s="331" t="inlineStr">
        <is>
          <t>ARGAMASSA TRAÇO 1:6 (EM VOLUME DE CIMENTO E AREIA MÉDIA ÚMIDA) PARA CONTRAPISO, PREPARO MECÂNICO COM MISTURADOR DE EIXO HORIZONTAL DE 600 KG. AF_08/2019</t>
        </is>
      </c>
      <c r="C236" s="330" t="inlineStr">
        <is>
          <t>M3</t>
        </is>
      </c>
      <c r="D236" s="330" t="n">
        <v>579.62</v>
      </c>
      <c r="E236" s="330" t="n">
        <v>584.9299999999999</v>
      </c>
      <c r="F236" s="330" t="inlineStr"/>
    </row>
    <row r="237" ht="60" customHeight="1" s="496">
      <c r="A237" s="330" t="n">
        <v>87365</v>
      </c>
      <c r="B237" s="331" t="inlineStr">
        <is>
          <t>ARGAMASSA TRAÇO 1:7 (EM VOLUME DE CIMENTO E AREIA MÉDIA ÚMIDA) COM ADIÇÃO DE PLASTIFICANTE PARA EMBOÇO/MASSA ÚNICA/ASSENTAMENTO DE ALVENARIA DE VEDAÇÃO, PREPARO MANUAL. AF_08/2019</t>
        </is>
      </c>
      <c r="C237" s="330" t="inlineStr">
        <is>
          <t>M3</t>
        </is>
      </c>
      <c r="D237" s="330" t="n">
        <v>657</v>
      </c>
      <c r="E237" s="330" t="n">
        <v>669.96</v>
      </c>
      <c r="F237" s="330" t="inlineStr">
        <is>
          <t>AS</t>
        </is>
      </c>
    </row>
    <row r="238" ht="60" customHeight="1" s="496">
      <c r="A238" s="330" t="n">
        <v>87280</v>
      </c>
      <c r="B238" s="331" t="inlineStr">
        <is>
          <t>ARGAMASSA TRAÇO 1:7 (EM VOLUME DE CIMENTO E AREIA MÉDIA ÚMIDA) COM ADIÇÃO DE PLASTIFICANTE PARA EMBOÇO/MASSA ÚNICA/ASSENTAMENTO DE ALVENARIA DE VEDAÇÃO, PREPARO MECÂNICO COM BETONEIRA 400 L. AF_08/2019</t>
        </is>
      </c>
      <c r="C238" s="330" t="inlineStr">
        <is>
          <t>M3</t>
        </is>
      </c>
      <c r="D238" s="330" t="n">
        <v>537.41</v>
      </c>
      <c r="E238" s="330" t="n">
        <v>545.9400000000001</v>
      </c>
      <c r="F238" s="330" t="inlineStr">
        <is>
          <t>AS</t>
        </is>
      </c>
    </row>
    <row r="239" ht="60" customHeight="1" s="496">
      <c r="A239" s="330" t="n">
        <v>87281</v>
      </c>
      <c r="B239" s="331" t="inlineStr">
        <is>
          <t>ARGAMASSA TRAÇO 1:7 (EM VOLUME DE CIMENTO E AREIA MÉDIA ÚMIDA) COM ADIÇÃO DE PLASTIFICANTE PARA EMBOÇO/MASSA ÚNICA/ASSENTAMENTO DE ALVENARIA DE VEDAÇÃO, PREPARO MECÂNICO COM BETONEIRA 600 L. AF_08/2019</t>
        </is>
      </c>
      <c r="C239" s="330" t="inlineStr">
        <is>
          <t>M3</t>
        </is>
      </c>
      <c r="D239" s="330" t="n">
        <v>521.36</v>
      </c>
      <c r="E239" s="330" t="n">
        <v>528.45</v>
      </c>
      <c r="F239" s="330" t="inlineStr">
        <is>
          <t>AS</t>
        </is>
      </c>
    </row>
    <row r="240" ht="75" customHeight="1" s="496">
      <c r="A240" s="330" t="n">
        <v>87327</v>
      </c>
      <c r="B240" s="331" t="inlineStr">
        <is>
          <t>ARGAMASSA TRAÇO 1:7 (EM VOLUME DE CIMENTO E AREIA MÉDIA ÚMIDA) COM ADIÇÃO DE PLASTIFICANTE PARA EMBOÇO/MASSA ÚNICA/ASSENTAMENTO DE ALVENARIA DE VEDAÇÃO, PREPARO MECÂNICO COM MISTURADOR DE EIXO HORIZONTAL DE 300 KG. AF_08/2019</t>
        </is>
      </c>
      <c r="C240" s="330" t="inlineStr">
        <is>
          <t>M3</t>
        </is>
      </c>
      <c r="D240" s="330" t="n">
        <v>569.65</v>
      </c>
      <c r="E240" s="330" t="n">
        <v>579.99</v>
      </c>
      <c r="F240" s="330" t="inlineStr">
        <is>
          <t>AS</t>
        </is>
      </c>
    </row>
    <row r="241" ht="75" customHeight="1" s="496">
      <c r="A241" s="330" t="n">
        <v>87328</v>
      </c>
      <c r="B241" s="331" t="inlineStr">
        <is>
          <t>ARGAMASSA TRAÇO 1:7 (EM VOLUME DE CIMENTO E AREIA MÉDIA ÚMIDA) COM ADIÇÃO DE PLASTIFICANTE PARA EMBOÇO/MASSA ÚNICA/ASSENTAMENTO DE ALVENARIA DE VEDAÇÃO, PREPARO MECÂNICO COM MISTURADOR DE EIXO HORIZONTAL DE 600 KG. AF_08/2019</t>
        </is>
      </c>
      <c r="C241" s="330" t="inlineStr">
        <is>
          <t>M3</t>
        </is>
      </c>
      <c r="D241" s="330" t="n">
        <v>482.38</v>
      </c>
      <c r="E241" s="330" t="n">
        <v>487.78</v>
      </c>
      <c r="F241" s="330" t="inlineStr">
        <is>
          <t>AS</t>
        </is>
      </c>
    </row>
    <row r="242" ht="30" customHeight="1" s="496">
      <c r="A242" s="330" t="n">
        <v>87410</v>
      </c>
      <c r="B242" s="331" t="inlineStr">
        <is>
          <t>ARGAMASSA À BASE DE GESSO, MISTURA E PROJEÇÃO DE 1,5 M³/H DE ARGAMASSA. AF_08/2019</t>
        </is>
      </c>
      <c r="C242" s="330" t="inlineStr">
        <is>
          <t>M3</t>
        </is>
      </c>
      <c r="D242" s="330" t="n">
        <v>955.58</v>
      </c>
      <c r="E242" s="330" t="n">
        <v>966.04</v>
      </c>
      <c r="F242" s="330" t="inlineStr"/>
    </row>
    <row r="243" ht="30" customHeight="1" s="496">
      <c r="A243" s="330" t="n">
        <v>95577</v>
      </c>
      <c r="B243" s="331" t="inlineStr">
        <is>
          <t>MONTAGEM DE ARMADURA DE ESTACAS, DIÂMETRO = 10,0 MM. AF_09/2021_PS</t>
        </is>
      </c>
      <c r="C243" s="330" t="inlineStr">
        <is>
          <t>KG</t>
        </is>
      </c>
      <c r="D243" s="330" t="n">
        <v>11.69</v>
      </c>
      <c r="E243" s="330" t="n">
        <v>11.76</v>
      </c>
      <c r="F243" s="330" t="inlineStr">
        <is>
          <t>AS</t>
        </is>
      </c>
    </row>
    <row r="244" ht="30" customHeight="1" s="496">
      <c r="A244" s="330" t="n">
        <v>95578</v>
      </c>
      <c r="B244" s="331" t="inlineStr">
        <is>
          <t>MONTAGEM DE ARMADURA DE ESTACAS, DIÂMETRO = 12,5 MM. AF_09/2021_PS</t>
        </is>
      </c>
      <c r="C244" s="330" t="inlineStr">
        <is>
          <t>KG</t>
        </is>
      </c>
      <c r="D244" s="330" t="n">
        <v>9.720000000000001</v>
      </c>
      <c r="E244" s="330" t="n">
        <v>9.77</v>
      </c>
      <c r="F244" s="330" t="inlineStr">
        <is>
          <t>AS</t>
        </is>
      </c>
    </row>
    <row r="245" ht="30" customHeight="1" s="496">
      <c r="A245" s="330" t="n">
        <v>95579</v>
      </c>
      <c r="B245" s="331" t="inlineStr">
        <is>
          <t>MONTAGEM DE ARMADURA DE ESTACAS, DIÂMETRO = 16,0 MM. AF_09/2021_PS</t>
        </is>
      </c>
      <c r="C245" s="330" t="inlineStr">
        <is>
          <t>KG</t>
        </is>
      </c>
      <c r="D245" s="330" t="n">
        <v>9.369999999999999</v>
      </c>
      <c r="E245" s="330" t="n">
        <v>9.4</v>
      </c>
      <c r="F245" s="330" t="inlineStr">
        <is>
          <t>AS</t>
        </is>
      </c>
    </row>
    <row r="246" ht="30" customHeight="1" s="496">
      <c r="A246" s="330" t="n">
        <v>95580</v>
      </c>
      <c r="B246" s="331" t="inlineStr">
        <is>
          <t>MONTAGEM DE ARMADURA DE ESTACAS, DIÂMETRO = 20,0 MM. AF_09/2021_PS</t>
        </is>
      </c>
      <c r="C246" s="330" t="inlineStr">
        <is>
          <t>KG</t>
        </is>
      </c>
      <c r="D246" s="330" t="n">
        <v>10.77</v>
      </c>
      <c r="E246" s="330" t="n">
        <v>10.78</v>
      </c>
      <c r="F246" s="330" t="inlineStr">
        <is>
          <t>AS</t>
        </is>
      </c>
    </row>
    <row r="247" ht="30" customHeight="1" s="496">
      <c r="A247" s="330" t="n">
        <v>95581</v>
      </c>
      <c r="B247" s="331" t="inlineStr">
        <is>
          <t>MONTAGEM DE ARMADURA DE ESTACAS, DIÂMETRO = 25,0 MM. AF_09/2021_PS</t>
        </is>
      </c>
      <c r="C247" s="330" t="inlineStr">
        <is>
          <t>KG</t>
        </is>
      </c>
      <c r="D247" s="330" t="n">
        <v>10.72</v>
      </c>
      <c r="E247" s="330" t="n">
        <v>10.74</v>
      </c>
      <c r="F247" s="330" t="inlineStr">
        <is>
          <t>AS</t>
        </is>
      </c>
    </row>
    <row r="248" ht="30" customHeight="1" s="496">
      <c r="A248" s="330" t="n">
        <v>95582</v>
      </c>
      <c r="B248" s="331" t="inlineStr">
        <is>
          <t>MONTAGEM DE ARMADURA DE ESTACAS, DIÂMETRO = 32,0 MM. AF_09/2021_PS</t>
        </is>
      </c>
      <c r="C248" s="330" t="inlineStr">
        <is>
          <t>KG</t>
        </is>
      </c>
      <c r="D248" s="330" t="n">
        <v>11.66</v>
      </c>
      <c r="E248" s="330" t="n">
        <v>11.67</v>
      </c>
      <c r="F248" s="330" t="inlineStr">
        <is>
          <t>AS</t>
        </is>
      </c>
    </row>
    <row r="249" ht="30" customHeight="1" s="496">
      <c r="A249" s="330" t="n">
        <v>95576</v>
      </c>
      <c r="B249" s="331" t="inlineStr">
        <is>
          <t>MONTAGEM DE ARMADURA DE ESTACAS, DIÂMETRO = 8,0 MM. AF_09/2021_PS</t>
        </is>
      </c>
      <c r="C249" s="330" t="inlineStr">
        <is>
          <t>KG</t>
        </is>
      </c>
      <c r="D249" s="330" t="n">
        <v>13.81</v>
      </c>
      <c r="E249" s="330" t="n">
        <v>13.96</v>
      </c>
      <c r="F249" s="330" t="inlineStr">
        <is>
          <t>AS</t>
        </is>
      </c>
    </row>
    <row r="250" ht="30" customHeight="1" s="496">
      <c r="A250" s="330" t="n">
        <v>95583</v>
      </c>
      <c r="B250" s="331" t="inlineStr">
        <is>
          <t>MONTAGEM DE ARMADURA TRANSVERSAL DE ESTACAS DE SEÇÃO CIRCULAR, DIÂMETRO = 5,0 MM. AF_09/2021_PS</t>
        </is>
      </c>
      <c r="C250" s="330" t="inlineStr">
        <is>
          <t>KG</t>
        </is>
      </c>
      <c r="D250" s="330" t="n">
        <v>17.63</v>
      </c>
      <c r="E250" s="330" t="n">
        <v>18.05</v>
      </c>
      <c r="F250" s="330" t="inlineStr">
        <is>
          <t>AS</t>
        </is>
      </c>
    </row>
    <row r="251" ht="30" customHeight="1" s="496">
      <c r="A251" s="330" t="n">
        <v>95584</v>
      </c>
      <c r="B251" s="331" t="inlineStr">
        <is>
          <t>MONTAGEM DE ARMADURA TRANSVERSAL DE ESTACAS DE SEÇÃO CIRCULAR, DIÂMETRO = 6,30 MM. AF_09/2021_PS</t>
        </is>
      </c>
      <c r="C251" s="330" t="inlineStr">
        <is>
          <t>KG</t>
        </is>
      </c>
      <c r="D251" s="330" t="n">
        <v>15.41</v>
      </c>
      <c r="E251" s="330" t="n">
        <v>15.66</v>
      </c>
      <c r="F251" s="330" t="inlineStr">
        <is>
          <t>AS</t>
        </is>
      </c>
    </row>
    <row r="252" ht="30" customHeight="1" s="496">
      <c r="A252" s="330" t="n">
        <v>95593</v>
      </c>
      <c r="B252" s="331" t="inlineStr">
        <is>
          <t>MONTAGEM DE ARMADURA TRANSVERSAL DE ESTACAS DE SEÇÃO RETANGULAR, DIÂMETRO = 6,30 MM. AF_09/2021_PS</t>
        </is>
      </c>
      <c r="C252" s="330" t="inlineStr">
        <is>
          <t>KG</t>
        </is>
      </c>
      <c r="D252" s="330" t="n">
        <v>15.41</v>
      </c>
      <c r="E252" s="330" t="n">
        <v>15.66</v>
      </c>
      <c r="F252" s="330" t="inlineStr">
        <is>
          <t>AS</t>
        </is>
      </c>
    </row>
    <row r="253" ht="30" customHeight="1" s="496">
      <c r="A253" s="330" t="n">
        <v>95592</v>
      </c>
      <c r="B253" s="331" t="inlineStr">
        <is>
          <t>MONTAGEM DE ARMADURA TRANVERSAL DE ESTACAS DE SEÇÃO RETANGULAR, DIÂMETRO = 5,0 MM. AF_09/2021_PS</t>
        </is>
      </c>
      <c r="C253" s="330" t="inlineStr">
        <is>
          <t>KG</t>
        </is>
      </c>
      <c r="D253" s="330" t="n">
        <v>17.63</v>
      </c>
      <c r="E253" s="330" t="n">
        <v>18.05</v>
      </c>
      <c r="F253" s="330" t="inlineStr">
        <is>
          <t>AS</t>
        </is>
      </c>
    </row>
    <row r="254" ht="45" customHeight="1" s="496">
      <c r="A254" s="330" t="n">
        <v>92919</v>
      </c>
      <c r="B254" s="331" t="inlineStr">
        <is>
          <t>ARMAÇÃO DE ESTRUTURAS DIVERSAS DE CONCRETO ARMADO, EXCETO VIGAS, PILARES, LAJES E FUNDAÇÕES, UTILIZANDO AÇO CA-50 DE 10,0 MM - MONTAGEM. AF_06/2022</t>
        </is>
      </c>
      <c r="C254" s="330" t="inlineStr">
        <is>
          <t>KG</t>
        </is>
      </c>
      <c r="D254" s="330" t="n">
        <v>13.23</v>
      </c>
      <c r="E254" s="330" t="n">
        <v>13.37</v>
      </c>
      <c r="F254" s="330" t="inlineStr">
        <is>
          <t>AS</t>
        </is>
      </c>
    </row>
    <row r="255" ht="45" customHeight="1" s="496">
      <c r="A255" s="330" t="n">
        <v>92921</v>
      </c>
      <c r="B255" s="331" t="inlineStr">
        <is>
          <t>ARMAÇÃO DE ESTRUTURAS DIVERSAS DE CONCRETO ARMADO, EXCETO VIGAS, PILARES, LAJES E FUNDAÇÕES, UTILIZANDO AÇO CA-50 DE 12,5 MM - MONTAGEM. AF_06/2022</t>
        </is>
      </c>
      <c r="C255" s="330" t="inlineStr">
        <is>
          <t>KG</t>
        </is>
      </c>
      <c r="D255" s="330" t="n">
        <v>10.9</v>
      </c>
      <c r="E255" s="330" t="n">
        <v>11</v>
      </c>
      <c r="F255" s="330" t="inlineStr">
        <is>
          <t>AS</t>
        </is>
      </c>
    </row>
    <row r="256" ht="45" customHeight="1" s="496">
      <c r="A256" s="330" t="n">
        <v>92922</v>
      </c>
      <c r="B256" s="331" t="inlineStr">
        <is>
          <t>ARMAÇÃO DE ESTRUTURAS DIVERSAS DE CONCRETO ARMADO, EXCETO VIGAS, PILARES, LAJES E FUNDAÇÕES, UTILIZANDO AÇO CA-50 DE 16,0 MM - MONTAGEM. AF_06/2022</t>
        </is>
      </c>
      <c r="C256" s="330" t="inlineStr">
        <is>
          <t>KG</t>
        </is>
      </c>
      <c r="D256" s="330" t="n">
        <v>10.37</v>
      </c>
      <c r="E256" s="330" t="n">
        <v>10.45</v>
      </c>
      <c r="F256" s="330" t="inlineStr">
        <is>
          <t>AS</t>
        </is>
      </c>
    </row>
    <row r="257" ht="45" customHeight="1" s="496">
      <c r="A257" s="330" t="n">
        <v>92923</v>
      </c>
      <c r="B257" s="331" t="inlineStr">
        <is>
          <t>ARMAÇÃO DE ESTRUTURAS DIVERSAS DE CONCRETO ARMADO, EXCETO VIGAS, PILARES, LAJES E FUNDAÇÕES, UTILIZANDO AÇO CA-50 DE 20,0 MM - MONTAGEM. AF_06/2022</t>
        </is>
      </c>
      <c r="C257" s="330" t="inlineStr">
        <is>
          <t>KG</t>
        </is>
      </c>
      <c r="D257" s="330" t="n">
        <v>11.58</v>
      </c>
      <c r="E257" s="330" t="n">
        <v>11.62</v>
      </c>
      <c r="F257" s="330" t="inlineStr">
        <is>
          <t>AS</t>
        </is>
      </c>
    </row>
    <row r="258" ht="45" customHeight="1" s="496">
      <c r="A258" s="330" t="n">
        <v>92924</v>
      </c>
      <c r="B258" s="331" t="inlineStr">
        <is>
          <t>ARMAÇÃO DE ESTRUTURAS DIVERSAS DE CONCRETO ARMADO, EXCETO VIGAS, PILARES, LAJES E FUNDAÇÕES, UTILIZANDO AÇO CA-50 DE 25,0 MM - MONTAGEM. AF_06/2022</t>
        </is>
      </c>
      <c r="C258" s="330" t="inlineStr">
        <is>
          <t>KG</t>
        </is>
      </c>
      <c r="D258" s="330" t="n">
        <v>11.34</v>
      </c>
      <c r="E258" s="330" t="n">
        <v>11.38</v>
      </c>
      <c r="F258" s="330" t="inlineStr">
        <is>
          <t>AS</t>
        </is>
      </c>
    </row>
    <row r="259" ht="45" customHeight="1" s="496">
      <c r="A259" s="330" t="n">
        <v>104104</v>
      </c>
      <c r="B259" s="331" t="inlineStr">
        <is>
          <t>ARMAÇÃO DE ESTRUTURAS DIVERSAS DE CONCRETO ARMADO, EXCETO VIGAS, PILARES, LAJES E FUNDAÇÕES, UTILIZANDO AÇO CA-50 DE 32,0 MM - MONTAGEM. AF_06/2022</t>
        </is>
      </c>
      <c r="C259" s="330" t="inlineStr">
        <is>
          <t>KG</t>
        </is>
      </c>
      <c r="D259" s="330" t="n">
        <v>11.85</v>
      </c>
      <c r="E259" s="330" t="n">
        <v>11.87</v>
      </c>
      <c r="F259" s="330" t="inlineStr"/>
    </row>
    <row r="260" ht="45" customHeight="1" s="496">
      <c r="A260" s="330" t="n">
        <v>92916</v>
      </c>
      <c r="B260" s="331" t="inlineStr">
        <is>
          <t>ARMAÇÃO DE ESTRUTURAS DIVERSAS DE CONCRETO ARMADO, EXCETO VIGAS, PILARES, LAJES E FUNDAÇÕES, UTILIZANDO AÇO CA-50 DE 6,3 MM - MONTAGEM. AF_06/2022</t>
        </is>
      </c>
      <c r="C260" s="330" t="inlineStr">
        <is>
          <t>KG</t>
        </is>
      </c>
      <c r="D260" s="330" t="n">
        <v>16.82</v>
      </c>
      <c r="E260" s="330" t="n">
        <v>17.14</v>
      </c>
      <c r="F260" s="330" t="inlineStr">
        <is>
          <t>AS</t>
        </is>
      </c>
    </row>
    <row r="261" ht="45" customHeight="1" s="496">
      <c r="A261" s="330" t="n">
        <v>92917</v>
      </c>
      <c r="B261" s="331" t="inlineStr">
        <is>
          <t>ARMAÇÃO DE ESTRUTURAS DIVERSAS DE CONCRETO ARMADO, EXCETO VIGAS, PILARES, LAJES E FUNDAÇÕES, UTILIZANDO AÇO CA-50 DE 8,0 MM - MONTAGEM. AF_06/2022</t>
        </is>
      </c>
      <c r="C261" s="330" t="inlineStr">
        <is>
          <t>KG</t>
        </is>
      </c>
      <c r="D261" s="330" t="n">
        <v>15.2</v>
      </c>
      <c r="E261" s="330" t="n">
        <v>15.41</v>
      </c>
      <c r="F261" s="330" t="inlineStr">
        <is>
          <t>AS</t>
        </is>
      </c>
    </row>
    <row r="262" ht="45" customHeight="1" s="496">
      <c r="A262" s="330" t="n">
        <v>92915</v>
      </c>
      <c r="B262" s="331" t="inlineStr">
        <is>
          <t>ARMAÇÃO DE ESTRUTURAS DIVERSAS DE CONCRETO ARMADO, EXCETO VIGAS, PILARES, LAJES E FUNDAÇÕES, UTILIZANDO AÇO CA-60 DE 5,0 MM - MONTAGEM. AF_06/2022</t>
        </is>
      </c>
      <c r="C262" s="330" t="inlineStr">
        <is>
          <t>KG</t>
        </is>
      </c>
      <c r="D262" s="330" t="n">
        <v>18.6</v>
      </c>
      <c r="E262" s="330" t="n">
        <v>19.07</v>
      </c>
      <c r="F262" s="330" t="inlineStr">
        <is>
          <t>AS</t>
        </is>
      </c>
    </row>
    <row r="263" ht="30" customHeight="1" s="496">
      <c r="A263" s="330" t="n">
        <v>92771</v>
      </c>
      <c r="B263" s="331" t="inlineStr">
        <is>
          <t>ARMAÇÃO DE LAJE DE ESTRUTURA CONVENCIONAL DE CONCRETO ARMADO UTILIZANDO AÇO CA-50 DE 10,0 MM - MONTAGEM. AF_06/2022</t>
        </is>
      </c>
      <c r="C263" s="330" t="inlineStr">
        <is>
          <t>KG</t>
        </is>
      </c>
      <c r="D263" s="330" t="n">
        <v>11.6</v>
      </c>
      <c r="E263" s="330" t="n">
        <v>11.65</v>
      </c>
      <c r="F263" s="330" t="inlineStr">
        <is>
          <t>AS</t>
        </is>
      </c>
    </row>
    <row r="264" ht="30" customHeight="1" s="496">
      <c r="A264" s="330" t="n">
        <v>92772</v>
      </c>
      <c r="B264" s="331" t="inlineStr">
        <is>
          <t>ARMAÇÃO DE LAJE DE ESTRUTURA CONVENCIONAL DE CONCRETO ARMADO UTILIZANDO AÇO CA-50 DE 12,5 MM - MONTAGEM. AF_06/2022</t>
        </is>
      </c>
      <c r="C264" s="330" t="inlineStr">
        <is>
          <t>KG</t>
        </is>
      </c>
      <c r="D264" s="330" t="n">
        <v>9.720000000000001</v>
      </c>
      <c r="E264" s="330" t="n">
        <v>9.75</v>
      </c>
      <c r="F264" s="330" t="inlineStr">
        <is>
          <t>AS</t>
        </is>
      </c>
    </row>
    <row r="265" ht="30" customHeight="1" s="496">
      <c r="A265" s="330" t="n">
        <v>92773</v>
      </c>
      <c r="B265" s="331" t="inlineStr">
        <is>
          <t>ARMAÇÃO DE LAJE DE ESTRUTURA CONVENCIONAL DE CONCRETO ARMADO UTILIZANDO AÇO CA-50 DE 16,0 MM - MONTAGEM. AF_06/2022</t>
        </is>
      </c>
      <c r="C265" s="330" t="inlineStr">
        <is>
          <t>KG</t>
        </is>
      </c>
      <c r="D265" s="330" t="n">
        <v>9.52</v>
      </c>
      <c r="E265" s="330" t="n">
        <v>9.550000000000001</v>
      </c>
      <c r="F265" s="330" t="inlineStr"/>
    </row>
    <row r="266" ht="30" customHeight="1" s="496">
      <c r="A266" s="330" t="n">
        <v>92774</v>
      </c>
      <c r="B266" s="331" t="inlineStr">
        <is>
          <t>ARMAÇÃO DE LAJE DE ESTRUTURA CONVENCIONAL DE CONCRETO ARMADO UTILIZANDO AÇO CA-50 DE 20,0 MM - MONTAGEM. AF_06/2022</t>
        </is>
      </c>
      <c r="C266" s="330" t="inlineStr">
        <is>
          <t>KG</t>
        </is>
      </c>
      <c r="D266" s="330" t="n">
        <v>10.96</v>
      </c>
      <c r="E266" s="330" t="n">
        <v>10.99</v>
      </c>
      <c r="F266" s="330" t="inlineStr"/>
    </row>
    <row r="267" ht="30" customHeight="1" s="496">
      <c r="A267" s="330" t="n">
        <v>92769</v>
      </c>
      <c r="B267" s="331" t="inlineStr">
        <is>
          <t>ARMAÇÃO DE LAJE DE ESTRUTURA CONVENCIONAL DE CONCRETO ARMADO UTILIZANDO AÇO CA-50 DE 6,3 MM - MONTAGEM. AF_06/2022</t>
        </is>
      </c>
      <c r="C267" s="330" t="inlineStr">
        <is>
          <t>KG</t>
        </is>
      </c>
      <c r="D267" s="330" t="n">
        <v>13.95</v>
      </c>
      <c r="E267" s="330" t="n">
        <v>14.12</v>
      </c>
      <c r="F267" s="330" t="inlineStr">
        <is>
          <t>AS</t>
        </is>
      </c>
    </row>
    <row r="268" ht="30" customHeight="1" s="496">
      <c r="A268" s="330" t="n">
        <v>92770</v>
      </c>
      <c r="B268" s="331" t="inlineStr">
        <is>
          <t>ARMAÇÃO DE LAJE DE ESTRUTURA CONVENCIONAL DE CONCRETO ARMADO UTILIZANDO AÇO CA-50 DE 8,0 MM - MONTAGEM. AF_06/2022</t>
        </is>
      </c>
      <c r="C268" s="330" t="inlineStr">
        <is>
          <t>KG</t>
        </is>
      </c>
      <c r="D268" s="330" t="n">
        <v>13.03</v>
      </c>
      <c r="E268" s="330" t="n">
        <v>13.13</v>
      </c>
      <c r="F268" s="330" t="inlineStr">
        <is>
          <t>AS</t>
        </is>
      </c>
    </row>
    <row r="269" ht="30" customHeight="1" s="496">
      <c r="A269" s="330" t="n">
        <v>92767</v>
      </c>
      <c r="B269" s="331" t="inlineStr">
        <is>
          <t>ARMAÇÃO DE LAJE DE ESTRUTURA CONVENCIONAL DE CONCRETO ARMADO UTILIZANDO AÇO CA-60 DE 4,2 MM - MONTAGEM. AF_06/2022</t>
        </is>
      </c>
      <c r="C269" s="330" t="inlineStr">
        <is>
          <t>KG</t>
        </is>
      </c>
      <c r="D269" s="330" t="n">
        <v>17.1</v>
      </c>
      <c r="E269" s="330" t="n">
        <v>17.46</v>
      </c>
      <c r="F269" s="330" t="inlineStr">
        <is>
          <t>AS</t>
        </is>
      </c>
    </row>
    <row r="270" ht="30" customHeight="1" s="496">
      <c r="A270" s="330" t="n">
        <v>92768</v>
      </c>
      <c r="B270" s="331" t="inlineStr">
        <is>
          <t>ARMAÇÃO DE LAJE DE ESTRUTURA CONVENCIONAL DE CONCRETO ARMADO UTILIZANDO AÇO CA-60 DE 5,0 MM - MONTAGEM. AF_06/2022</t>
        </is>
      </c>
      <c r="C270" s="330" t="inlineStr">
        <is>
          <t>KG</t>
        </is>
      </c>
      <c r="D270" s="330" t="n">
        <v>14.91</v>
      </c>
      <c r="E270" s="330" t="n">
        <v>15.18</v>
      </c>
      <c r="F270" s="330" t="inlineStr">
        <is>
          <t>AS</t>
        </is>
      </c>
    </row>
    <row r="271" ht="45" customHeight="1" s="496">
      <c r="A271" s="330" t="n">
        <v>92762</v>
      </c>
      <c r="B271" s="331" t="inlineStr">
        <is>
          <t>ARMAÇÃO DE PILAR OU VIGA DE ESTRUTURA CONVENCIONAL DE CONCRETO ARMADO UTILIZANDO AÇO CA-50 DE 10,0 MM - MONTAGEM. AF_06/2022</t>
        </is>
      </c>
      <c r="C271" s="330" t="inlineStr">
        <is>
          <t>KG</t>
        </is>
      </c>
      <c r="D271" s="330" t="n">
        <v>12.11</v>
      </c>
      <c r="E271" s="330" t="n">
        <v>12.19</v>
      </c>
      <c r="F271" s="330" t="inlineStr">
        <is>
          <t>AS</t>
        </is>
      </c>
    </row>
    <row r="272" ht="45" customHeight="1" s="496">
      <c r="A272" s="330" t="n">
        <v>92763</v>
      </c>
      <c r="B272" s="331" t="inlineStr">
        <is>
          <t>ARMAÇÃO DE PILAR OU VIGA DE ESTRUTURA CONVENCIONAL DE CONCRETO ARMADO UTILIZANDO AÇO CA-50 DE 12,5 MM - MONTAGEM. AF_06/2022</t>
        </is>
      </c>
      <c r="C272" s="330" t="inlineStr">
        <is>
          <t>KG</t>
        </is>
      </c>
      <c r="D272" s="330" t="n">
        <v>10.17</v>
      </c>
      <c r="E272" s="330" t="n">
        <v>10.22</v>
      </c>
      <c r="F272" s="330" t="inlineStr">
        <is>
          <t>AS</t>
        </is>
      </c>
    </row>
    <row r="273" ht="45" customHeight="1" s="496">
      <c r="A273" s="330" t="n">
        <v>92764</v>
      </c>
      <c r="B273" s="331" t="inlineStr">
        <is>
          <t>ARMAÇÃO DE PILAR OU VIGA DE ESTRUTURA CONVENCIONAL DE CONCRETO ARMADO UTILIZANDO AÇO CA-50 DE 16,0 MM - MONTAGEM. AF_06/2022</t>
        </is>
      </c>
      <c r="C273" s="330" t="inlineStr">
        <is>
          <t>KG</t>
        </is>
      </c>
      <c r="D273" s="330" t="n">
        <v>9.82</v>
      </c>
      <c r="E273" s="330" t="n">
        <v>9.869999999999999</v>
      </c>
      <c r="F273" s="330" t="inlineStr">
        <is>
          <t>AS</t>
        </is>
      </c>
    </row>
    <row r="274" ht="45" customHeight="1" s="496">
      <c r="A274" s="330" t="n">
        <v>92765</v>
      </c>
      <c r="B274" s="331" t="inlineStr">
        <is>
          <t>ARMAÇÃO DE PILAR OU VIGA DE ESTRUTURA CONVENCIONAL DE CONCRETO ARMADO UTILIZANDO AÇO CA-50 DE 20,0 MM - MONTAGEM. AF_06/2022</t>
        </is>
      </c>
      <c r="C274" s="330" t="inlineStr">
        <is>
          <t>KG</t>
        </is>
      </c>
      <c r="D274" s="330" t="n">
        <v>11.14</v>
      </c>
      <c r="E274" s="330" t="n">
        <v>11.17</v>
      </c>
      <c r="F274" s="330" t="inlineStr">
        <is>
          <t>AS</t>
        </is>
      </c>
    </row>
    <row r="275" ht="45" customHeight="1" s="496">
      <c r="A275" s="330" t="n">
        <v>92766</v>
      </c>
      <c r="B275" s="331" t="inlineStr">
        <is>
          <t>ARMAÇÃO DE PILAR OU VIGA DE ESTRUTURA CONVENCIONAL DE CONCRETO ARMADO UTILIZANDO AÇO CA-50 DE 25,0 MM - MONTAGEM. AF_06/2022</t>
        </is>
      </c>
      <c r="C275" s="330" t="inlineStr">
        <is>
          <t>KG</t>
        </is>
      </c>
      <c r="D275" s="330" t="n">
        <v>11.01</v>
      </c>
      <c r="E275" s="330" t="n">
        <v>11.03</v>
      </c>
      <c r="F275" s="330" t="inlineStr">
        <is>
          <t>AS</t>
        </is>
      </c>
    </row>
    <row r="276" ht="30" customHeight="1" s="496">
      <c r="A276" s="330" t="n">
        <v>104105</v>
      </c>
      <c r="B276" s="331" t="inlineStr">
        <is>
          <t>ARMAÇÃO DE PILAR OU VIGA DE ESTRUTURA CONVENCIONAL DE CONCRETO ARMADO UTILIZANDO AÇO CA-50 DE 32,0 MM. AF_06/2022</t>
        </is>
      </c>
      <c r="C276" s="330" t="inlineStr">
        <is>
          <t>KG</t>
        </is>
      </c>
      <c r="D276" s="330" t="n">
        <v>11.86</v>
      </c>
      <c r="E276" s="330" t="n">
        <v>11.87</v>
      </c>
      <c r="F276" s="330" t="inlineStr"/>
    </row>
    <row r="277" ht="45" customHeight="1" s="496">
      <c r="A277" s="330" t="n">
        <v>92760</v>
      </c>
      <c r="B277" s="331" t="inlineStr">
        <is>
          <t>ARMAÇÃO DE PILAR OU VIGA DE ESTRUTURA CONVENCIONAL DE CONCRETO ARMADO UTILIZANDO AÇO CA-50 DE 6,3 MM - MONTAGEM. AF_06/2022</t>
        </is>
      </c>
      <c r="C277" s="330" t="inlineStr">
        <is>
          <t>KG</t>
        </is>
      </c>
      <c r="D277" s="330" t="n">
        <v>14.55</v>
      </c>
      <c r="E277" s="330" t="n">
        <v>14.76</v>
      </c>
      <c r="F277" s="330" t="inlineStr">
        <is>
          <t>AS</t>
        </is>
      </c>
    </row>
    <row r="278" ht="45" customHeight="1" s="496">
      <c r="A278" s="330" t="n">
        <v>92761</v>
      </c>
      <c r="B278" s="331" t="inlineStr">
        <is>
          <t>ARMAÇÃO DE PILAR OU VIGA DE ESTRUTURA CONVENCIONAL DE CONCRETO ARMADO UTILIZANDO AÇO CA-50 DE 8,0 MM - MONTAGEM. AF_06/2022</t>
        </is>
      </c>
      <c r="C278" s="330" t="inlineStr">
        <is>
          <t>KG</t>
        </is>
      </c>
      <c r="D278" s="330" t="n">
        <v>13.59</v>
      </c>
      <c r="E278" s="330" t="n">
        <v>13.72</v>
      </c>
      <c r="F278" s="330" t="inlineStr">
        <is>
          <t>AS</t>
        </is>
      </c>
    </row>
    <row r="279" ht="45" customHeight="1" s="496">
      <c r="A279" s="330" t="n">
        <v>92759</v>
      </c>
      <c r="B279" s="331" t="inlineStr">
        <is>
          <t>ARMAÇÃO DE PILAR OU VIGA DE ESTRUTURA CONVENCIONAL DE CONCRETO ARMADO UTILIZANDO AÇO CA-60 DE 5,0 MM - MONTAGEM. AF_06/2022</t>
        </is>
      </c>
      <c r="C279" s="330" t="inlineStr">
        <is>
          <t>KG</t>
        </is>
      </c>
      <c r="D279" s="330" t="n">
        <v>15.55</v>
      </c>
      <c r="E279" s="330" t="n">
        <v>15.85</v>
      </c>
      <c r="F279" s="330" t="inlineStr">
        <is>
          <t>AS</t>
        </is>
      </c>
    </row>
    <row r="280" ht="45" customHeight="1" s="496">
      <c r="A280" s="330" t="n">
        <v>104108</v>
      </c>
      <c r="B280" s="331" t="inlineStr">
        <is>
          <t>ARMAÇÃO DE PILAR OU VIGA DE ESTRUTURA DE CONCRETO ARMADO EMBUTIDA EM ALVENARIA DE VEDAÇÃO UTILIZANDO AÇO CA-50 DE 10,0 MM - MONTAGEM. AF_06/2022</t>
        </is>
      </c>
      <c r="C280" s="330" t="inlineStr">
        <is>
          <t>KG</t>
        </is>
      </c>
      <c r="D280" s="330" t="n">
        <v>14.11</v>
      </c>
      <c r="E280" s="330" t="n">
        <v>14.29</v>
      </c>
      <c r="F280" s="330" t="inlineStr">
        <is>
          <t>AS</t>
        </is>
      </c>
    </row>
    <row r="281" ht="45" customHeight="1" s="496">
      <c r="A281" s="330" t="n">
        <v>104107</v>
      </c>
      <c r="B281" s="331" t="inlineStr">
        <is>
          <t>ARMAÇÃO DE PILAR OU VIGA DE ESTRUTURA DE CONCRETO ARMADO EMBUTIDA EM ALVENARIA DE VEDAÇÃO UTILIZANDO AÇO CA-50 DE 12,5 MM - MONTAGEM. AF_06/2022</t>
        </is>
      </c>
      <c r="C281" s="330" t="inlineStr">
        <is>
          <t>KG</t>
        </is>
      </c>
      <c r="D281" s="330" t="n">
        <v>11.89</v>
      </c>
      <c r="E281" s="330" t="n">
        <v>12.04</v>
      </c>
      <c r="F281" s="330" t="inlineStr">
        <is>
          <t>AS</t>
        </is>
      </c>
    </row>
    <row r="282" ht="45" customHeight="1" s="496">
      <c r="A282" s="330" t="n">
        <v>104106</v>
      </c>
      <c r="B282" s="331" t="inlineStr">
        <is>
          <t>ARMAÇÃO DE PILAR OU VIGA DE ESTRUTURA DE CONCRETO ARMADO EMBUTIDA EM ALVENARIA DE VEDAÇÃO UTILIZANDO AÇO CA-50 DE 16,0 MM - MONTAGEM. AF_06/2022</t>
        </is>
      </c>
      <c r="C282" s="330" t="inlineStr">
        <is>
          <t>KG</t>
        </is>
      </c>
      <c r="D282" s="330" t="n">
        <v>11.12</v>
      </c>
      <c r="E282" s="330" t="n">
        <v>11.24</v>
      </c>
      <c r="F282" s="330" t="inlineStr">
        <is>
          <t>AS</t>
        </is>
      </c>
    </row>
    <row r="283" ht="45" customHeight="1" s="496">
      <c r="A283" s="330" t="n">
        <v>104110</v>
      </c>
      <c r="B283" s="331" t="inlineStr">
        <is>
          <t>ARMAÇÃO DE PILAR OU VIGA DE ESTRUTURA DE CONCRETO ARMADO EMBUTIDA EM ALVENARIA DE VEDAÇÃO UTILIZANDO AÇO CA-50 DE 6,3 MM - MONTAGEM. AF_06/2022</t>
        </is>
      </c>
      <c r="C283" s="330" t="inlineStr">
        <is>
          <t>KG</t>
        </is>
      </c>
      <c r="D283" s="330" t="n">
        <v>19.85</v>
      </c>
      <c r="E283" s="330" t="n">
        <v>20.33</v>
      </c>
      <c r="F283" s="330" t="inlineStr">
        <is>
          <t>AS</t>
        </is>
      </c>
    </row>
    <row r="284" ht="45" customHeight="1" s="496">
      <c r="A284" s="330" t="n">
        <v>104109</v>
      </c>
      <c r="B284" s="331" t="inlineStr">
        <is>
          <t>ARMAÇÃO DE PILAR OU VIGA DE ESTRUTURA DE CONCRETO ARMADO EMBUTIDA EM ALVENARIA DE VEDAÇÃO UTILIZANDO AÇO CA-50 DE 8,0 MM - MONTAGEM. AF_06/2022</t>
        </is>
      </c>
      <c r="C284" s="330" t="inlineStr">
        <is>
          <t>KG</t>
        </is>
      </c>
      <c r="D284" s="330" t="n">
        <v>17.36</v>
      </c>
      <c r="E284" s="330" t="n">
        <v>17.68</v>
      </c>
      <c r="F284" s="330" t="inlineStr">
        <is>
          <t>AS</t>
        </is>
      </c>
    </row>
    <row r="285" ht="45" customHeight="1" s="496">
      <c r="A285" s="330" t="n">
        <v>104111</v>
      </c>
      <c r="B285" s="331" t="inlineStr">
        <is>
          <t>ARMAÇÃO DE PILAR OU VIGA DE ESTRUTURA DE CONCRETO ARMADO EMBUTIDA EM ALVENARIA DE VEDAÇÃO UTILIZANDO AÇO CA-60 DE 5,0 MM - MONTAGEM. AF_06/2022</t>
        </is>
      </c>
      <c r="C285" s="330" t="inlineStr">
        <is>
          <t>KG</t>
        </is>
      </c>
      <c r="D285" s="330" t="n">
        <v>22.71</v>
      </c>
      <c r="E285" s="330" t="n">
        <v>23.39</v>
      </c>
      <c r="F285" s="330" t="inlineStr">
        <is>
          <t>AS</t>
        </is>
      </c>
    </row>
    <row r="286" ht="15" customHeight="1" s="496">
      <c r="A286" s="330" t="n">
        <v>92884</v>
      </c>
      <c r="B286" s="331" t="inlineStr">
        <is>
          <t>ARMAÇÃO UTILIZANDO AÇO CA-25 DE 10,0 MM - MONTAGEM. AF_06/2022</t>
        </is>
      </c>
      <c r="C286" s="330" t="inlineStr">
        <is>
          <t>KG</t>
        </is>
      </c>
      <c r="D286" s="330" t="n">
        <v>13.42</v>
      </c>
      <c r="E286" s="330" t="n">
        <v>13.55</v>
      </c>
      <c r="F286" s="330" t="inlineStr">
        <is>
          <t>AS</t>
        </is>
      </c>
    </row>
    <row r="287" ht="15" customHeight="1" s="496">
      <c r="A287" s="330" t="n">
        <v>92885</v>
      </c>
      <c r="B287" s="331" t="inlineStr">
        <is>
          <t>ARMAÇÃO UTILIZANDO AÇO CA-25 DE 12,5 MM - MONTAGEM. AF_06/2022</t>
        </is>
      </c>
      <c r="C287" s="330" t="inlineStr">
        <is>
          <t>KG</t>
        </is>
      </c>
      <c r="D287" s="330" t="n">
        <v>12.7</v>
      </c>
      <c r="E287" s="330" t="n">
        <v>12.77</v>
      </c>
      <c r="F287" s="330" t="inlineStr">
        <is>
          <t>AS</t>
        </is>
      </c>
    </row>
    <row r="288" ht="15" customHeight="1" s="496">
      <c r="A288" s="330" t="n">
        <v>92886</v>
      </c>
      <c r="B288" s="331" t="inlineStr">
        <is>
          <t>ARMAÇÃO UTILIZANDO AÇO CA-25 DE 16,0 MM - MONTAGEM. AF_06/2022</t>
        </is>
      </c>
      <c r="C288" s="330" t="inlineStr">
        <is>
          <t>KG</t>
        </is>
      </c>
      <c r="D288" s="330" t="n">
        <v>12.09</v>
      </c>
      <c r="E288" s="330" t="n">
        <v>12.16</v>
      </c>
      <c r="F288" s="330" t="inlineStr">
        <is>
          <t>AS</t>
        </is>
      </c>
    </row>
    <row r="289" ht="15" customHeight="1" s="496">
      <c r="A289" s="330" t="n">
        <v>92887</v>
      </c>
      <c r="B289" s="331" t="inlineStr">
        <is>
          <t>ARMAÇÃO UTILIZANDO AÇO CA-25 DE 20,0 MM - MONTAGEM. AF_06/2022</t>
        </is>
      </c>
      <c r="C289" s="330" t="inlineStr">
        <is>
          <t>KG</t>
        </is>
      </c>
      <c r="D289" s="330" t="n">
        <v>11.99</v>
      </c>
      <c r="E289" s="330" t="n">
        <v>12.02</v>
      </c>
      <c r="F289" s="330" t="inlineStr">
        <is>
          <t>AS</t>
        </is>
      </c>
    </row>
    <row r="290" ht="15" customHeight="1" s="496">
      <c r="A290" s="330" t="n">
        <v>92888</v>
      </c>
      <c r="B290" s="331" t="inlineStr">
        <is>
          <t>ARMAÇÃO UTILIZANDO AÇO CA-25 DE 25,0 MM - MONTAGEM. AF_06/2022</t>
        </is>
      </c>
      <c r="C290" s="330" t="inlineStr">
        <is>
          <t>KG</t>
        </is>
      </c>
      <c r="D290" s="330" t="n">
        <v>11.69</v>
      </c>
      <c r="E290" s="330" t="n">
        <v>11.7</v>
      </c>
      <c r="F290" s="330" t="inlineStr"/>
    </row>
    <row r="291" ht="15" customHeight="1" s="496">
      <c r="A291" s="330" t="n">
        <v>92882</v>
      </c>
      <c r="B291" s="331" t="inlineStr">
        <is>
          <t>ARMAÇÃO UTILIZANDO AÇO CA-25 DE 6,3 MM - MONTAGEM. AF_06/2022</t>
        </is>
      </c>
      <c r="C291" s="330" t="inlineStr">
        <is>
          <t>KG</t>
        </is>
      </c>
      <c r="D291" s="330" t="n">
        <v>14.6</v>
      </c>
      <c r="E291" s="330" t="n">
        <v>14.84</v>
      </c>
      <c r="F291" s="330" t="inlineStr">
        <is>
          <t>AS</t>
        </is>
      </c>
    </row>
    <row r="292" ht="15" customHeight="1" s="496">
      <c r="A292" s="330" t="n">
        <v>92883</v>
      </c>
      <c r="B292" s="331" t="inlineStr">
        <is>
          <t>ARMAÇÃO UTILIZANDO AÇO CA-25 DE 8,0 MM - MONTAGEM. AF_06/2022</t>
        </is>
      </c>
      <c r="C292" s="330" t="inlineStr">
        <is>
          <t>KG</t>
        </is>
      </c>
      <c r="D292" s="330" t="n">
        <v>13.36</v>
      </c>
      <c r="E292" s="330" t="n">
        <v>13.53</v>
      </c>
      <c r="F292" s="330" t="inlineStr">
        <is>
          <t>AS</t>
        </is>
      </c>
    </row>
    <row r="293" ht="15" customHeight="1" s="496">
      <c r="A293" s="330" t="n">
        <v>92877</v>
      </c>
      <c r="B293" s="331" t="inlineStr">
        <is>
          <t>CORTE E DOBRA DE AÇO CA-25, DIÂMETRO DE 10,0 MM. AF_06/2022</t>
        </is>
      </c>
      <c r="C293" s="330" t="inlineStr">
        <is>
          <t>KG</t>
        </is>
      </c>
      <c r="D293" s="330" t="n">
        <v>10.73</v>
      </c>
      <c r="E293" s="330" t="n">
        <v>10.76</v>
      </c>
      <c r="F293" s="330" t="inlineStr">
        <is>
          <t>AS</t>
        </is>
      </c>
    </row>
    <row r="294" ht="15" customHeight="1" s="496">
      <c r="A294" s="330" t="n">
        <v>92878</v>
      </c>
      <c r="B294" s="331" t="inlineStr">
        <is>
          <t>CORTE E DOBRA DE AÇO CA-25, DIÂMETRO DE 12,5 MM. AF_06/2022</t>
        </is>
      </c>
      <c r="C294" s="330" t="inlineStr">
        <is>
          <t>KG</t>
        </is>
      </c>
      <c r="D294" s="330" t="n">
        <v>10.54</v>
      </c>
      <c r="E294" s="330" t="n">
        <v>10.55</v>
      </c>
      <c r="F294" s="330" t="inlineStr">
        <is>
          <t>AS</t>
        </is>
      </c>
    </row>
    <row r="295" ht="15" customHeight="1" s="496">
      <c r="A295" s="330" t="n">
        <v>92879</v>
      </c>
      <c r="B295" s="331" t="inlineStr">
        <is>
          <t>CORTE E DOBRA DE AÇO CA-25, DIÂMETRO DE 16,0 MM. AF_06/2022</t>
        </is>
      </c>
      <c r="C295" s="330" t="inlineStr">
        <is>
          <t>KG</t>
        </is>
      </c>
      <c r="D295" s="330" t="n">
        <v>10.42</v>
      </c>
      <c r="E295" s="330" t="n">
        <v>10.43</v>
      </c>
      <c r="F295" s="330" t="inlineStr">
        <is>
          <t>AS</t>
        </is>
      </c>
    </row>
    <row r="296" ht="15" customHeight="1" s="496">
      <c r="A296" s="330" t="n">
        <v>92880</v>
      </c>
      <c r="B296" s="331" t="inlineStr">
        <is>
          <t>CORTE E DOBRA DE AÇO CA-25, DIÂMETRO DE 20,0 MM. AF_06/2022</t>
        </is>
      </c>
      <c r="C296" s="330" t="inlineStr">
        <is>
          <t>KG</t>
        </is>
      </c>
      <c r="D296" s="330" t="n">
        <v>10.65</v>
      </c>
      <c r="E296" s="330" t="n">
        <v>10.65</v>
      </c>
      <c r="F296" s="330" t="inlineStr">
        <is>
          <t>AS</t>
        </is>
      </c>
    </row>
    <row r="297" ht="15" customHeight="1" s="496">
      <c r="A297" s="330" t="n">
        <v>92881</v>
      </c>
      <c r="B297" s="331" t="inlineStr">
        <is>
          <t>CORTE E DOBRA DE AÇO CA-25, DIÂMETRO DE 25,0 MM. AF_06/2022</t>
        </is>
      </c>
      <c r="C297" s="330" t="inlineStr">
        <is>
          <t>KG</t>
        </is>
      </c>
      <c r="D297" s="330" t="n">
        <v>10.62</v>
      </c>
      <c r="E297" s="330" t="n">
        <v>10.62</v>
      </c>
      <c r="F297" s="330" t="inlineStr"/>
    </row>
    <row r="298" ht="15" customHeight="1" s="496">
      <c r="A298" s="330" t="n">
        <v>92875</v>
      </c>
      <c r="B298" s="331" t="inlineStr">
        <is>
          <t>CORTE E DOBRA DE AÇO CA-25, DIÂMETRO DE 6,3 MM. AF_06/2022</t>
        </is>
      </c>
      <c r="C298" s="330" t="inlineStr">
        <is>
          <t>KG</t>
        </is>
      </c>
      <c r="D298" s="330" t="n">
        <v>10.33</v>
      </c>
      <c r="E298" s="330" t="n">
        <v>10.4</v>
      </c>
      <c r="F298" s="330" t="inlineStr">
        <is>
          <t>AS</t>
        </is>
      </c>
    </row>
    <row r="299" ht="15" customHeight="1" s="496">
      <c r="A299" s="330" t="n">
        <v>92876</v>
      </c>
      <c r="B299" s="331" t="inlineStr">
        <is>
          <t>CORTE E DOBRA DE AÇO CA-25, DIÂMETRO DE 8,0 MM. AF_06/2022</t>
        </is>
      </c>
      <c r="C299" s="330" t="inlineStr">
        <is>
          <t>KG</t>
        </is>
      </c>
      <c r="D299" s="330" t="n">
        <v>9.98</v>
      </c>
      <c r="E299" s="330" t="n">
        <v>10.03</v>
      </c>
      <c r="F299" s="330" t="inlineStr">
        <is>
          <t>AS</t>
        </is>
      </c>
    </row>
    <row r="300" ht="15" customHeight="1" s="496">
      <c r="A300" s="330" t="n">
        <v>92803</v>
      </c>
      <c r="B300" s="331" t="inlineStr">
        <is>
          <t>CORTE E DOBRA DE AÇO CA-50, DIÂMETRO DE 10,0 MM. AF_06/2022</t>
        </is>
      </c>
      <c r="C300" s="330" t="inlineStr">
        <is>
          <t>KG</t>
        </is>
      </c>
      <c r="D300" s="330" t="n">
        <v>9.9</v>
      </c>
      <c r="E300" s="330" t="n">
        <v>9.91</v>
      </c>
      <c r="F300" s="330" t="inlineStr">
        <is>
          <t>AS</t>
        </is>
      </c>
    </row>
    <row r="301" ht="15" customHeight="1" s="496">
      <c r="A301" s="330" t="n">
        <v>92804</v>
      </c>
      <c r="B301" s="331" t="inlineStr">
        <is>
          <t>CORTE E DOBRA DE AÇO CA-50, DIÂMETRO DE 12,5 MM. AF_06/2022</t>
        </is>
      </c>
      <c r="C301" s="330" t="inlineStr">
        <is>
          <t>KG</t>
        </is>
      </c>
      <c r="D301" s="330" t="n">
        <v>8.470000000000001</v>
      </c>
      <c r="E301" s="330" t="n">
        <v>8.48</v>
      </c>
      <c r="F301" s="330" t="inlineStr">
        <is>
          <t>AS</t>
        </is>
      </c>
    </row>
    <row r="302" ht="15" customHeight="1" s="496">
      <c r="A302" s="330" t="n">
        <v>92805</v>
      </c>
      <c r="B302" s="331" t="inlineStr">
        <is>
          <t>CORTE E DOBRA DE AÇO CA-50, DIÂMETRO DE 16,0 MM. AF_06/2022</t>
        </is>
      </c>
      <c r="C302" s="330" t="inlineStr">
        <is>
          <t>KG</t>
        </is>
      </c>
      <c r="D302" s="330" t="n">
        <v>8.380000000000001</v>
      </c>
      <c r="E302" s="330" t="n">
        <v>8.390000000000001</v>
      </c>
      <c r="F302" s="330" t="inlineStr">
        <is>
          <t>AS</t>
        </is>
      </c>
    </row>
    <row r="303" ht="15" customHeight="1" s="496">
      <c r="A303" s="330" t="n">
        <v>92806</v>
      </c>
      <c r="B303" s="331" t="inlineStr">
        <is>
          <t>CORTE E DOBRA DE AÇO CA-50, DIÂMETRO DE 20,0 MM. AF_06/2022</t>
        </is>
      </c>
      <c r="C303" s="330" t="inlineStr">
        <is>
          <t>KG</t>
        </is>
      </c>
      <c r="D303" s="330" t="n">
        <v>9.869999999999999</v>
      </c>
      <c r="E303" s="330" t="n">
        <v>9.869999999999999</v>
      </c>
      <c r="F303" s="330" t="inlineStr">
        <is>
          <t>AS</t>
        </is>
      </c>
    </row>
    <row r="304" ht="15" customHeight="1" s="496">
      <c r="A304" s="330" t="n">
        <v>92798</v>
      </c>
      <c r="B304" s="331" t="inlineStr">
        <is>
          <t>CORTE E DOBRA DE AÇO CA-50, DIÂMETRO DE 25,0 MM. AF_06/2022</t>
        </is>
      </c>
      <c r="C304" s="330" t="inlineStr">
        <is>
          <t>KG</t>
        </is>
      </c>
      <c r="D304" s="330" t="n">
        <v>9.859999999999999</v>
      </c>
      <c r="E304" s="330" t="n">
        <v>9.859999999999999</v>
      </c>
      <c r="F304" s="330" t="inlineStr">
        <is>
          <t>AS</t>
        </is>
      </c>
    </row>
    <row r="305" ht="15" customHeight="1" s="496">
      <c r="A305" s="330" t="n">
        <v>95448</v>
      </c>
      <c r="B305" s="331" t="inlineStr">
        <is>
          <t>CORTE E DOBRA DE AÇO CA-50, DIÂMETRO DE 32 MM. AF_06/2022</t>
        </is>
      </c>
      <c r="C305" s="330" t="inlineStr">
        <is>
          <t>KG</t>
        </is>
      </c>
      <c r="D305" s="330" t="n">
        <v>10.82</v>
      </c>
      <c r="E305" s="330" t="n">
        <v>10.82</v>
      </c>
      <c r="F305" s="330" t="inlineStr">
        <is>
          <t>AS</t>
        </is>
      </c>
    </row>
    <row r="306" ht="15" customHeight="1" s="496">
      <c r="A306" s="330" t="n">
        <v>92801</v>
      </c>
      <c r="B306" s="331" t="inlineStr">
        <is>
          <t>CORTE E DOBRA DE AÇO CA-50, DIÂMETRO DE 6,3 MM. AF_06/2022</t>
        </is>
      </c>
      <c r="C306" s="330" t="inlineStr">
        <is>
          <t>KG</t>
        </is>
      </c>
      <c r="D306" s="330" t="n">
        <v>10.84</v>
      </c>
      <c r="E306" s="330" t="n">
        <v>10.9</v>
      </c>
      <c r="F306" s="330" t="inlineStr">
        <is>
          <t>AS</t>
        </is>
      </c>
    </row>
    <row r="307" ht="15" customHeight="1" s="496">
      <c r="A307" s="330" t="n">
        <v>92802</v>
      </c>
      <c r="B307" s="331" t="inlineStr">
        <is>
          <t>CORTE E DOBRA DE AÇO CA-50, DIÂMETRO DE 8,0 MM. AF_06/2022</t>
        </is>
      </c>
      <c r="C307" s="330" t="inlineStr">
        <is>
          <t>KG</t>
        </is>
      </c>
      <c r="D307" s="330" t="n">
        <v>10.74</v>
      </c>
      <c r="E307" s="330" t="n">
        <v>10.76</v>
      </c>
      <c r="F307" s="330" t="inlineStr">
        <is>
          <t>AS</t>
        </is>
      </c>
    </row>
    <row r="308" ht="15" customHeight="1" s="496">
      <c r="A308" s="330" t="n">
        <v>92799</v>
      </c>
      <c r="B308" s="331" t="inlineStr">
        <is>
          <t>CORTE E DOBRA DE AÇO CA-60, DIÂMETRO DE 4,2 MM. AF_06/2022</t>
        </is>
      </c>
      <c r="C308" s="330" t="inlineStr">
        <is>
          <t>KG</t>
        </is>
      </c>
      <c r="D308" s="330" t="n">
        <v>12.05</v>
      </c>
      <c r="E308" s="330" t="n">
        <v>12.22</v>
      </c>
      <c r="F308" s="330" t="inlineStr">
        <is>
          <t>AS</t>
        </is>
      </c>
    </row>
    <row r="309" ht="15" customHeight="1" s="496">
      <c r="A309" s="330" t="n">
        <v>92800</v>
      </c>
      <c r="B309" s="331" t="inlineStr">
        <is>
          <t>CORTE E DOBRA DE AÇO CA-60, DIÂMETRO DE 5,0 MM. AF_06/2022</t>
        </is>
      </c>
      <c r="C309" s="330" t="inlineStr">
        <is>
          <t>KG</t>
        </is>
      </c>
      <c r="D309" s="330" t="n">
        <v>10.79</v>
      </c>
      <c r="E309" s="330" t="n">
        <v>10.9</v>
      </c>
      <c r="F309" s="330" t="inlineStr">
        <is>
          <t>AS</t>
        </is>
      </c>
    </row>
    <row r="310" ht="30" customHeight="1" s="496">
      <c r="A310" s="330" t="n">
        <v>95605</v>
      </c>
      <c r="B310" s="331" t="inlineStr">
        <is>
          <t>ARRASAMENTO MECANICO DE ESTACA DE CONCRETO ARMADO, DIAMETROS DE 101 CM A 150 CM. AF_05/2021</t>
        </is>
      </c>
      <c r="C310" s="330" t="inlineStr">
        <is>
          <t>UN</t>
        </is>
      </c>
      <c r="D310" s="330" t="n">
        <v>172.88</v>
      </c>
      <c r="E310" s="330" t="n">
        <v>181.55</v>
      </c>
      <c r="F310" s="330" t="inlineStr"/>
    </row>
    <row r="311" ht="30" customHeight="1" s="496">
      <c r="A311" s="330" t="n">
        <v>95602</v>
      </c>
      <c r="B311" s="331" t="inlineStr">
        <is>
          <t>ARRASAMENTO MECANICO DE ESTACA DE CONCRETO ARMADO, DIAMETROS DE 41 CM A 60 CM. AF_05/2021</t>
        </is>
      </c>
      <c r="C311" s="330" t="inlineStr">
        <is>
          <t>UN</t>
        </is>
      </c>
      <c r="D311" s="330" t="n">
        <v>35.56</v>
      </c>
      <c r="E311" s="330" t="n">
        <v>37.35</v>
      </c>
      <c r="F311" s="330" t="inlineStr"/>
    </row>
    <row r="312" ht="30" customHeight="1" s="496">
      <c r="A312" s="330" t="n">
        <v>95603</v>
      </c>
      <c r="B312" s="331" t="inlineStr">
        <is>
          <t>ARRASAMENTO MECANICO DE ESTACA DE CONCRETO ARMADO, DIAMETROS DE 61 CM A 80 CM. AF_05/2021</t>
        </is>
      </c>
      <c r="C312" s="330" t="inlineStr">
        <is>
          <t>UN</t>
        </is>
      </c>
      <c r="D312" s="330" t="n">
        <v>60.67</v>
      </c>
      <c r="E312" s="330" t="n">
        <v>63.72</v>
      </c>
      <c r="F312" s="330" t="inlineStr"/>
    </row>
    <row r="313" ht="30" customHeight="1" s="496">
      <c r="A313" s="330" t="n">
        <v>95604</v>
      </c>
      <c r="B313" s="331" t="inlineStr">
        <is>
          <t>ARRASAMENTO MECANICO DE ESTACA DE CONCRETO ARMADO, DIAMETROS DE 81 CM A 100 CM. AF_05/2021</t>
        </is>
      </c>
      <c r="C313" s="330" t="inlineStr">
        <is>
          <t>UN</t>
        </is>
      </c>
      <c r="D313" s="330" t="n">
        <v>94.15000000000001</v>
      </c>
      <c r="E313" s="330" t="n">
        <v>98.87</v>
      </c>
      <c r="F313" s="330" t="inlineStr"/>
    </row>
    <row r="314" ht="30" customHeight="1" s="496">
      <c r="A314" s="330" t="n">
        <v>95601</v>
      </c>
      <c r="B314" s="331" t="inlineStr">
        <is>
          <t>ARRASAMENTO MECANICO DE ESTACA DE CONCRETO ARMADO, DIAMETROS DE ATÉ 40 CM. AF_05/2021</t>
        </is>
      </c>
      <c r="C314" s="330" t="inlineStr">
        <is>
          <t>UN</t>
        </is>
      </c>
      <c r="D314" s="330" t="n">
        <v>22.21</v>
      </c>
      <c r="E314" s="330" t="n">
        <v>23.34</v>
      </c>
      <c r="F314" s="330" t="inlineStr"/>
    </row>
    <row r="315" ht="30" customHeight="1" s="496">
      <c r="A315" s="330" t="n">
        <v>102521</v>
      </c>
      <c r="B315" s="331" t="inlineStr">
        <is>
          <t>ARRASAMENTO MECÂNICO DE ESTACA BARRETE DE CONCRETO ARMADO, SEÇÃO DE 0,40 X 2,50 M. AF_05/2021</t>
        </is>
      </c>
      <c r="C315" s="330" t="inlineStr">
        <is>
          <t>UN</t>
        </is>
      </c>
      <c r="D315" s="330" t="n">
        <v>142.62</v>
      </c>
      <c r="E315" s="330" t="n">
        <v>149.76</v>
      </c>
      <c r="F315" s="330" t="inlineStr"/>
    </row>
    <row r="316" ht="30" customHeight="1" s="496">
      <c r="A316" s="330" t="n">
        <v>102522</v>
      </c>
      <c r="B316" s="331" t="inlineStr">
        <is>
          <t>ARRASAMENTO MECÂNICO DE ESTACA BARRETE DE CONCRETO ARMADO, SEÇÃO DE 0,60 X 2,50 M. AF_05/2021</t>
        </is>
      </c>
      <c r="C316" s="330" t="inlineStr">
        <is>
          <t>UN</t>
        </is>
      </c>
      <c r="D316" s="330" t="n">
        <v>209.23</v>
      </c>
      <c r="E316" s="330" t="n">
        <v>219.71</v>
      </c>
      <c r="F316" s="330" t="inlineStr"/>
    </row>
    <row r="317" ht="30" customHeight="1" s="496">
      <c r="A317" s="330" t="n">
        <v>102523</v>
      </c>
      <c r="B317" s="331" t="inlineStr">
        <is>
          <t>ARRASAMENTO MECÂNICO DE ESTACA BARRETE DE CONCRETO ARMADO, SEÇÃO DE 0,80 X 2,50 M. AF_05/2021</t>
        </is>
      </c>
      <c r="C317" s="330" t="inlineStr">
        <is>
          <t>UN</t>
        </is>
      </c>
      <c r="D317" s="330" t="n">
        <v>275.84</v>
      </c>
      <c r="E317" s="330" t="n">
        <v>289.65</v>
      </c>
      <c r="F317" s="330" t="inlineStr"/>
    </row>
    <row r="318" ht="30" customHeight="1" s="496">
      <c r="A318" s="330" t="n">
        <v>95608</v>
      </c>
      <c r="B318" s="331" t="inlineStr">
        <is>
          <t>ARRASAMENTO MECÂNICO DE ESTACA METÁLICA, PERFIL LAMINADO TIPO H - FAMÍLIA 250. AF_05/2021</t>
        </is>
      </c>
      <c r="C318" s="330" t="inlineStr">
        <is>
          <t>UN</t>
        </is>
      </c>
      <c r="D318" s="330" t="n">
        <v>40.15</v>
      </c>
      <c r="E318" s="330" t="n">
        <v>41.25</v>
      </c>
      <c r="F318" s="330" t="inlineStr"/>
    </row>
    <row r="319" ht="30" customHeight="1" s="496">
      <c r="A319" s="330" t="n">
        <v>95609</v>
      </c>
      <c r="B319" s="331" t="inlineStr">
        <is>
          <t>ARRASAMENTO MECÂNICO DE ESTACA METÁLICA, PERFIL LAMINADO TIPO H - FAMÍLIA 310. AF_05/2021</t>
        </is>
      </c>
      <c r="C319" s="330" t="inlineStr">
        <is>
          <t>UN</t>
        </is>
      </c>
      <c r="D319" s="330" t="n">
        <v>50.92</v>
      </c>
      <c r="E319" s="330" t="n">
        <v>52.32</v>
      </c>
      <c r="F319" s="330" t="inlineStr"/>
    </row>
    <row r="320" ht="30" customHeight="1" s="496">
      <c r="A320" s="330" t="n">
        <v>95607</v>
      </c>
      <c r="B320" s="331" t="inlineStr">
        <is>
          <t>ARRASAMENTO MECÂNICO DE ESTACA METÁLICA, PERFIL LAMINADO TIPO I FAMÍLIA 250. AF_05/2021</t>
        </is>
      </c>
      <c r="C320" s="330" t="inlineStr">
        <is>
          <t>UN</t>
        </is>
      </c>
      <c r="D320" s="330" t="n">
        <v>27.68</v>
      </c>
      <c r="E320" s="330" t="n">
        <v>28.44</v>
      </c>
      <c r="F320" s="330" t="inlineStr"/>
    </row>
    <row r="321" ht="30" customHeight="1" s="496">
      <c r="A321" s="330" t="n">
        <v>95996</v>
      </c>
      <c r="B321" s="331" t="inlineStr">
        <is>
          <t>EXECUÇÃO DE PAVIMENTO COM APLICAÇÃO DE CONCRETO ASFÁLTICO, CAMADA DE BINDER - EXCLUSIVE CARGA E TRANSPORTE. AF_10/2025</t>
        </is>
      </c>
      <c r="C321" s="330" t="inlineStr">
        <is>
          <t>M3</t>
        </is>
      </c>
      <c r="D321" s="330" t="n">
        <v>1945.63</v>
      </c>
      <c r="E321" s="330" t="n">
        <v>1947.93</v>
      </c>
      <c r="F321" s="330" t="inlineStr"/>
    </row>
    <row r="322" ht="30" customHeight="1" s="496">
      <c r="A322" s="330" t="n">
        <v>95995</v>
      </c>
      <c r="B322" s="331" t="inlineStr">
        <is>
          <t>EXECUÇÃO DE PAVIMENTO COM APLICAÇÃO DE CONCRETO ASFÁLTICO, CAMADA DE ROLAMENTO - EXCLUSIVE CARGA E TRANSPORTE. AF_10/2025</t>
        </is>
      </c>
      <c r="C322" s="330" t="inlineStr">
        <is>
          <t>M3</t>
        </is>
      </c>
      <c r="D322" s="330" t="n">
        <v>2246.7</v>
      </c>
      <c r="E322" s="330" t="n">
        <v>2249.92</v>
      </c>
      <c r="F322" s="330" t="inlineStr"/>
    </row>
    <row r="323" ht="30" customHeight="1" s="496">
      <c r="A323" s="330" t="n">
        <v>106138</v>
      </c>
      <c r="B323" s="331" t="inlineStr">
        <is>
          <t>FRESAGEM DE PAVIMENTO ASFÁLTICO, COM LARGURA DA VIA MAIOR QUE 10,00 M, EM LOCAIS COM NIVEL ALTO DE INTERFERÊNCIA. AF_10/2025</t>
        </is>
      </c>
      <c r="C323" s="330" t="inlineStr">
        <is>
          <t>M2</t>
        </is>
      </c>
      <c r="D323" s="330" t="n">
        <v>9.220000000000001</v>
      </c>
      <c r="E323" s="330" t="n">
        <v>9.34</v>
      </c>
      <c r="F323" s="330" t="inlineStr">
        <is>
          <t>AS</t>
        </is>
      </c>
    </row>
    <row r="324" ht="30" customHeight="1" s="496">
      <c r="A324" s="330" t="n">
        <v>106135</v>
      </c>
      <c r="B324" s="331" t="inlineStr">
        <is>
          <t>FRESAGEM DE PAVIMENTO ASFÁLTICO, COM LARGURA DA VIA MAIOR QUE 10,00 M, EM LOCAIS COM NIVEL BAIXO DE INTERFERÊNCIA. AF_10/2025</t>
        </is>
      </c>
      <c r="C324" s="330" t="inlineStr">
        <is>
          <t>M2</t>
        </is>
      </c>
      <c r="D324" s="330" t="n">
        <v>7.87</v>
      </c>
      <c r="E324" s="330" t="n">
        <v>7.95</v>
      </c>
      <c r="F324" s="330" t="inlineStr">
        <is>
          <t>AS</t>
        </is>
      </c>
    </row>
    <row r="325" ht="45" customHeight="1" s="496">
      <c r="A325" s="330" t="n">
        <v>106137</v>
      </c>
      <c r="B325" s="331" t="inlineStr">
        <is>
          <t>FRESAGEM DE PAVIMENTO ASFÁLTICO, COM LARGURA DA VIA MAIOR QUE 6,00 M E MENOR OU IGUAL 10,00 M, EM LOCAIS COM NIVEL ALTO DE INTERFERÊNCIA. AF_10/2025</t>
        </is>
      </c>
      <c r="C325" s="330" t="inlineStr">
        <is>
          <t>M2</t>
        </is>
      </c>
      <c r="D325" s="330" t="n">
        <v>10.69</v>
      </c>
      <c r="E325" s="330" t="n">
        <v>10.83</v>
      </c>
      <c r="F325" s="330" t="inlineStr">
        <is>
          <t>AS</t>
        </is>
      </c>
    </row>
    <row r="326" ht="45" customHeight="1" s="496">
      <c r="A326" s="330" t="n">
        <v>96001</v>
      </c>
      <c r="B326" s="331" t="inlineStr">
        <is>
          <t>FRESAGEM DE PAVIMENTO ASFÁLTICO, COM LARGURA DA VIA MAIOR QUE 6,00 M E MENOR OU IGUAL 10,00 M, EM LOCAIS COM NIVEL BAIXO DE INTERFERÊNCIA. AF_10/2025</t>
        </is>
      </c>
      <c r="C326" s="330" t="inlineStr">
        <is>
          <t>M2</t>
        </is>
      </c>
      <c r="D326" s="330" t="n">
        <v>9.050000000000001</v>
      </c>
      <c r="E326" s="330" t="n">
        <v>9.15</v>
      </c>
      <c r="F326" s="330" t="inlineStr">
        <is>
          <t>AS</t>
        </is>
      </c>
    </row>
    <row r="327" ht="30" customHeight="1" s="496">
      <c r="A327" s="330" t="n">
        <v>106136</v>
      </c>
      <c r="B327" s="331" t="inlineStr">
        <is>
          <t>FRESAGEM DE PAVIMENTO ASFÁLTICO, COM LARGURA DA VIA MENOR OU IGUAL 6,00 M, EM LOCAIS COM NIVEL ALTO DE INTERFERÊNCIA. AF_10/2025</t>
        </is>
      </c>
      <c r="C327" s="330" t="inlineStr">
        <is>
          <t>M2</t>
        </is>
      </c>
      <c r="D327" s="330" t="n">
        <v>12.53</v>
      </c>
      <c r="E327" s="330" t="n">
        <v>12.71</v>
      </c>
      <c r="F327" s="330" t="inlineStr">
        <is>
          <t>AS</t>
        </is>
      </c>
    </row>
    <row r="328" ht="45" customHeight="1" s="496">
      <c r="A328" s="330" t="n">
        <v>106134</v>
      </c>
      <c r="B328" s="331" t="inlineStr">
        <is>
          <t>FRESAGEM DE PAVIMENTO ASFÁLTICO, COM LARGURA DA VIA MENOR OU IGUAL 6,00 M, EM LOCAIS COM NIVEL BAIXO DE INTERFERÊNCIA. AF_10/2025</t>
        </is>
      </c>
      <c r="C328" s="330" t="inlineStr">
        <is>
          <t>M2</t>
        </is>
      </c>
      <c r="D328" s="330" t="n">
        <v>10.53</v>
      </c>
      <c r="E328" s="330" t="n">
        <v>10.65</v>
      </c>
      <c r="F328" s="330" t="inlineStr">
        <is>
          <t>AS</t>
        </is>
      </c>
    </row>
    <row r="329" ht="45" customHeight="1" s="496">
      <c r="A329" s="330" t="n">
        <v>94880</v>
      </c>
      <c r="B329" s="331" t="inlineStr">
        <is>
          <t>ASSENTAMENTO DE TUBO DE PEAD CORRUGADO DE DUPLA PAREDE PARA REDE COLETORA DE ESGOTO, DN 1000 MM, JUNTA ELÁSTICA INTEGRADA (NÃO INCLUI FORNECIMENTO). AF_01/2021</t>
        </is>
      </c>
      <c r="C329" s="330" t="inlineStr">
        <is>
          <t>M</t>
        </is>
      </c>
      <c r="D329" s="330" t="n">
        <v>47.88</v>
      </c>
      <c r="E329" s="330" t="n">
        <v>48.99</v>
      </c>
      <c r="F329" s="330" t="inlineStr"/>
    </row>
    <row r="330" ht="45" customHeight="1" s="496">
      <c r="A330" s="330" t="n">
        <v>94882</v>
      </c>
      <c r="B330" s="331" t="inlineStr">
        <is>
          <t>ASSENTAMENTO DE TUBO DE PEAD CORRUGADO DE DUPLA PAREDE PARA REDE COLETORA DE ESGOTO, DN 1200 MM, JUNTA ELÁSTICA INTEGRADA (NÃO INCLUI FORNECIMENTO). AF_01/2021</t>
        </is>
      </c>
      <c r="C330" s="330" t="inlineStr">
        <is>
          <t>M</t>
        </is>
      </c>
      <c r="D330" s="330" t="n">
        <v>55.87</v>
      </c>
      <c r="E330" s="330" t="n">
        <v>57.19</v>
      </c>
      <c r="F330" s="330" t="inlineStr"/>
    </row>
    <row r="331" ht="45" customHeight="1" s="496">
      <c r="A331" s="330" t="n">
        <v>94884</v>
      </c>
      <c r="B331" s="331" t="inlineStr">
        <is>
          <t>ASSENTAMENTO DE TUBO DE PEAD CORRUGADO DE DUPLA PAREDE PARA REDE COLETORA DE ESGOTO, DN 1500 MM, JUNTA ELÁSTICA INTEGRADA (NÃO INCLUI FORNECIMENTO). AF_01/2021</t>
        </is>
      </c>
      <c r="C331" s="330" t="inlineStr">
        <is>
          <t>M</t>
        </is>
      </c>
      <c r="D331" s="330" t="n">
        <v>72.09</v>
      </c>
      <c r="E331" s="330" t="n">
        <v>73.81999999999999</v>
      </c>
      <c r="F331" s="330" t="inlineStr"/>
    </row>
    <row r="332" ht="45" customHeight="1" s="496">
      <c r="A332" s="330" t="n">
        <v>94870</v>
      </c>
      <c r="B332" s="331" t="inlineStr">
        <is>
          <t>ASSENTAMENTO DE TUBO DE PEAD CORRUGADO DE DUPLA PAREDE PARA REDE COLETORA DE ESGOTO, DN 250 MM, JUNTA ELÁSTICA INTEGRADA (NÃO INCLUI FORNECIMENTO). AF_01/2021</t>
        </is>
      </c>
      <c r="C332" s="330" t="inlineStr">
        <is>
          <t>M</t>
        </is>
      </c>
      <c r="D332" s="330" t="n">
        <v>1.93</v>
      </c>
      <c r="E332" s="330" t="n">
        <v>1.99</v>
      </c>
      <c r="F332" s="330" t="inlineStr"/>
    </row>
    <row r="333" ht="45" customHeight="1" s="496">
      <c r="A333" s="330" t="n">
        <v>94872</v>
      </c>
      <c r="B333" s="331" t="inlineStr">
        <is>
          <t>ASSENTAMENTO DE TUBO DE PEAD CORRUGADO DE DUPLA PAREDE PARA REDE COLETORA DE ESGOTO, DN 300 MM, JUNTA ELÁSTICA INTEGRADA (NÃO INCLUI FORNECIMENTO). AF_01/2021</t>
        </is>
      </c>
      <c r="C333" s="330" t="inlineStr">
        <is>
          <t>M</t>
        </is>
      </c>
      <c r="D333" s="330" t="n">
        <v>2.81</v>
      </c>
      <c r="E333" s="330" t="n">
        <v>2.89</v>
      </c>
      <c r="F333" s="330" t="inlineStr"/>
    </row>
    <row r="334" ht="45" customHeight="1" s="496">
      <c r="A334" s="330" t="n">
        <v>90746</v>
      </c>
      <c r="B334" s="331" t="inlineStr">
        <is>
          <t>ASSENTAMENTO DE TUBO DE PEAD CORRUGADO DE DUPLA PAREDE PARA REDE COLETORA DE ESGOTO, DN 450 MM, JUNTA ELÁSTICA INTEGRADA (NÃO INCLUI FORNECIMENTO). AF_01/2021</t>
        </is>
      </c>
      <c r="C334" s="330" t="inlineStr">
        <is>
          <t>M</t>
        </is>
      </c>
      <c r="D334" s="330" t="n">
        <v>4.24</v>
      </c>
      <c r="E334" s="330" t="n">
        <v>4.45</v>
      </c>
      <c r="F334" s="330" t="inlineStr"/>
    </row>
    <row r="335" ht="45" customHeight="1" s="496">
      <c r="A335" s="330" t="n">
        <v>90747</v>
      </c>
      <c r="B335" s="331" t="inlineStr">
        <is>
          <t>ASSENTAMENTO DE TUBO DE PEAD CORRUGADO DE DUPLA PAREDE PARA REDE COLETORA DE ESGOTO, DN 600 MM, JUNTA ELÁSTICA INTEGRADA (NÃO INCLUI FORNECIMENTO). AF_01/2021</t>
        </is>
      </c>
      <c r="C335" s="330" t="inlineStr">
        <is>
          <t>M</t>
        </is>
      </c>
      <c r="D335" s="330" t="n">
        <v>19.73</v>
      </c>
      <c r="E335" s="330" t="n">
        <v>20.24</v>
      </c>
      <c r="F335" s="330" t="inlineStr"/>
    </row>
    <row r="336" ht="45" customHeight="1" s="496">
      <c r="A336" s="330" t="n">
        <v>94876</v>
      </c>
      <c r="B336" s="331" t="inlineStr">
        <is>
          <t>ASSENTAMENTO DE TUBO DE PEAD CORRUGADO DE DUPLA PAREDE PARA REDE COLETORA DE ESGOTO, DN 800 MM, JUNTA ELÁSTICA INTEGRADA (NÃO INCLUI FORNECIMENTO). AF_01/2021</t>
        </is>
      </c>
      <c r="C336" s="330" t="inlineStr">
        <is>
          <t>M</t>
        </is>
      </c>
      <c r="D336" s="330" t="n">
        <v>32.35</v>
      </c>
      <c r="E336" s="330" t="n">
        <v>33.13</v>
      </c>
      <c r="F336" s="330" t="inlineStr"/>
    </row>
    <row r="337" ht="45" customHeight="1" s="496">
      <c r="A337" s="330" t="n">
        <v>94878</v>
      </c>
      <c r="B337" s="331" t="inlineStr">
        <is>
          <t>ASSENTAMENTO DE TUBO DE PEAD CORRUGADO DE DUPLA PAREDE PARA REDE COLETORA DE ESGOTO, DN 900 MM, JUNTA ELÁSTICA INTEGRADA (NÃO INCLUI FORNECIMENTO). AF_01/2021</t>
        </is>
      </c>
      <c r="C337" s="330" t="inlineStr">
        <is>
          <t>M</t>
        </is>
      </c>
      <c r="D337" s="330" t="n">
        <v>37.54</v>
      </c>
      <c r="E337" s="330" t="n">
        <v>38.45</v>
      </c>
      <c r="F337" s="330" t="inlineStr"/>
    </row>
    <row r="338" ht="45" customHeight="1" s="496">
      <c r="A338" s="330" t="n">
        <v>90740</v>
      </c>
      <c r="B338" s="331" t="inlineStr">
        <is>
          <t>ASSENTAMENTO DE TUBO DE PVC CORRUGADO DE DUPLA PAREDE PARA REDE COLETORA DE ESGOTO, DN 150 MM, JUNTA ELÁSTICA (NÃO INCLUI FORNECIMENTO). AF_01/2021</t>
        </is>
      </c>
      <c r="C338" s="330" t="inlineStr">
        <is>
          <t>M</t>
        </is>
      </c>
      <c r="D338" s="330" t="n">
        <v>5.19</v>
      </c>
      <c r="E338" s="330" t="n">
        <v>5.44</v>
      </c>
      <c r="F338" s="330" t="inlineStr"/>
    </row>
    <row r="339" ht="45" customHeight="1" s="496">
      <c r="A339" s="330" t="n">
        <v>90741</v>
      </c>
      <c r="B339" s="331" t="inlineStr">
        <is>
          <t>ASSENTAMENTO DE TUBO DE PVC CORRUGADO DE DUPLA PAREDE PARA REDE COLETORA DE ESGOTO, DN 200 MM, JUNTA ELÁSTICA (NÃO INCLUI FORNECIMENTO). AF_01/2021</t>
        </is>
      </c>
      <c r="C339" s="330" t="inlineStr">
        <is>
          <t>M</t>
        </is>
      </c>
      <c r="D339" s="330" t="n">
        <v>5.91</v>
      </c>
      <c r="E339" s="330" t="n">
        <v>6.19</v>
      </c>
      <c r="F339" s="330" t="inlineStr"/>
    </row>
    <row r="340" ht="45" customHeight="1" s="496">
      <c r="A340" s="330" t="n">
        <v>90742</v>
      </c>
      <c r="B340" s="331" t="inlineStr">
        <is>
          <t>ASSENTAMENTO DE TUBO DE PVC CORRUGADO DE DUPLA PAREDE PARA REDE COLETORA DE ESGOTO, DN 250 MM, JUNTA ELÁSTICA (NÃO INCLUI FORNECIMENTO). AF_01/2021</t>
        </is>
      </c>
      <c r="C340" s="330" t="inlineStr">
        <is>
          <t>M</t>
        </is>
      </c>
      <c r="D340" s="330" t="n">
        <v>6.64</v>
      </c>
      <c r="E340" s="330" t="n">
        <v>6.96</v>
      </c>
      <c r="F340" s="330" t="inlineStr"/>
    </row>
    <row r="341" ht="45" customHeight="1" s="496">
      <c r="A341" s="330" t="n">
        <v>90743</v>
      </c>
      <c r="B341" s="331" t="inlineStr">
        <is>
          <t>ASSENTAMENTO DE TUBO DE PVC CORRUGADO DE DUPLA PAREDE PARA REDE COLETORA DE ESGOTO, DN 300 MM, JUNTA ELÁSTICA (NÃO INCLUI FORNECIMENTO). AF_01/2021</t>
        </is>
      </c>
      <c r="C341" s="330" t="inlineStr">
        <is>
          <t>M</t>
        </is>
      </c>
      <c r="D341" s="330" t="n">
        <v>7.37</v>
      </c>
      <c r="E341" s="330" t="n">
        <v>7.71</v>
      </c>
      <c r="F341" s="330" t="inlineStr"/>
    </row>
    <row r="342" ht="45" customHeight="1" s="496">
      <c r="A342" s="330" t="n">
        <v>90744</v>
      </c>
      <c r="B342" s="331" t="inlineStr">
        <is>
          <t>ASSENTAMENTO DE TUBO DE PVC CORRUGADO DE DUPLA PAREDE PARA REDE COLETORA DE ESGOTO, DN 350 MM, JUNTA ELÁSTICA (NÃO INCLUI FORNECIMENTO). AF_01/2021</t>
        </is>
      </c>
      <c r="C342" s="330" t="inlineStr">
        <is>
          <t>M</t>
        </is>
      </c>
      <c r="D342" s="330" t="n">
        <v>8.09</v>
      </c>
      <c r="E342" s="330" t="n">
        <v>8.48</v>
      </c>
      <c r="F342" s="330" t="inlineStr"/>
    </row>
    <row r="343" ht="45" customHeight="1" s="496">
      <c r="A343" s="330" t="n">
        <v>90745</v>
      </c>
      <c r="B343" s="331" t="inlineStr">
        <is>
          <t>ASSENTAMENTO DE TUBO DE PVC CORRUGADO DE DUPLA PAREDE PARA REDE COLETORA DE ESGOTO, DN 400 MM, JUNTA ELÁSTICA (NÃO INCLUI FORNECIMENTO). AF_01/2021</t>
        </is>
      </c>
      <c r="C343" s="330" t="inlineStr">
        <is>
          <t>M</t>
        </is>
      </c>
      <c r="D343" s="330" t="n">
        <v>12.19</v>
      </c>
      <c r="E343" s="330" t="n">
        <v>12.57</v>
      </c>
      <c r="F343" s="330" t="inlineStr"/>
    </row>
    <row r="344" ht="45" customHeight="1" s="496">
      <c r="A344" s="330" t="n">
        <v>90733</v>
      </c>
      <c r="B344" s="331" t="inlineStr">
        <is>
          <t>ASSENTAMENTO DE TUBO DE PVC PARA REDE COLETORA DE ESGOTO DE PAREDE MACIÇA, DN 100 MM, JUNTA ELÁSTICA (NÃO INCLUI FORNECIMENTO). AF_01/2021</t>
        </is>
      </c>
      <c r="C344" s="330" t="inlineStr">
        <is>
          <t>M</t>
        </is>
      </c>
      <c r="D344" s="330" t="n">
        <v>3.92</v>
      </c>
      <c r="E344" s="330" t="n">
        <v>4.11</v>
      </c>
      <c r="F344" s="330" t="inlineStr"/>
    </row>
    <row r="345" ht="45" customHeight="1" s="496">
      <c r="A345" s="330" t="n">
        <v>90734</v>
      </c>
      <c r="B345" s="331" t="inlineStr">
        <is>
          <t>ASSENTAMENTO DE TUBO DE PVC PARA REDE COLETORA DE ESGOTO DE PAREDE MACIÇA, DN 150 MM, JUNTA ELÁSTICA, (NÃO INCLUI FORNECIMENTO). AF_01/2021</t>
        </is>
      </c>
      <c r="C345" s="330" t="inlineStr">
        <is>
          <t>M</t>
        </is>
      </c>
      <c r="D345" s="330" t="n">
        <v>4.65</v>
      </c>
      <c r="E345" s="330" t="n">
        <v>4.88</v>
      </c>
      <c r="F345" s="330" t="inlineStr"/>
    </row>
    <row r="346" ht="45" customHeight="1" s="496">
      <c r="A346" s="330" t="n">
        <v>90735</v>
      </c>
      <c r="B346" s="331" t="inlineStr">
        <is>
          <t>ASSENTAMENTO DE TUBO DE PVC PARA REDE COLETORA DE ESGOTO DE PAREDE MACIÇA, DN 200 MM, JUNTA ELÁSTICA (NÃO INCLUI FORNECIMENTO). AF_01/2021</t>
        </is>
      </c>
      <c r="C346" s="330" t="inlineStr">
        <is>
          <t>M</t>
        </is>
      </c>
      <c r="D346" s="330" t="n">
        <v>5.37</v>
      </c>
      <c r="E346" s="330" t="n">
        <v>5.64</v>
      </c>
      <c r="F346" s="330" t="inlineStr"/>
    </row>
    <row r="347" ht="45" customHeight="1" s="496">
      <c r="A347" s="330" t="n">
        <v>90736</v>
      </c>
      <c r="B347" s="331" t="inlineStr">
        <is>
          <t>ASSENTAMENTO DE TUBO DE PVC PARA REDE COLETORA DE ESGOTO DE PAREDE MACIÇA, DN 250 MM, JUNTA ELÁSTICA (NÃO INCLUI FORNECIMENTO). AF_01/2021</t>
        </is>
      </c>
      <c r="C347" s="330" t="inlineStr">
        <is>
          <t>M</t>
        </is>
      </c>
      <c r="D347" s="330" t="n">
        <v>6.1</v>
      </c>
      <c r="E347" s="330" t="n">
        <v>6.4</v>
      </c>
      <c r="F347" s="330" t="inlineStr"/>
    </row>
    <row r="348" ht="45" customHeight="1" s="496">
      <c r="A348" s="330" t="n">
        <v>90737</v>
      </c>
      <c r="B348" s="331" t="inlineStr">
        <is>
          <t>ASSENTAMENTO DE TUBO DE PVC PARA REDE COLETORA DE ESGOTO DE PAREDE MACIÇA, DN 300 MM, JUNTA ELÁSTICA (NÃO INCLUI FORNECIMENTO). AF_01/2021</t>
        </is>
      </c>
      <c r="C348" s="330" t="inlineStr">
        <is>
          <t>M</t>
        </is>
      </c>
      <c r="D348" s="330" t="n">
        <v>6.83</v>
      </c>
      <c r="E348" s="330" t="n">
        <v>7.16</v>
      </c>
      <c r="F348" s="330" t="inlineStr"/>
    </row>
    <row r="349" ht="45" customHeight="1" s="496">
      <c r="A349" s="330" t="n">
        <v>90738</v>
      </c>
      <c r="B349" s="331" t="inlineStr">
        <is>
          <t>ASSENTAMENTO DE TUBO DE PVC PARA REDE COLETORA DE ESGOTO DE PAREDE MACIÇA, DN 350 MM, JUNTA ELÁSTICA (NÃO INCLUI FORNECIMENTO). AF_01/2021</t>
        </is>
      </c>
      <c r="C349" s="330" t="inlineStr">
        <is>
          <t>M</t>
        </is>
      </c>
      <c r="D349" s="330" t="n">
        <v>7.55</v>
      </c>
      <c r="E349" s="330" t="n">
        <v>7.92</v>
      </c>
      <c r="F349" s="330" t="inlineStr"/>
    </row>
    <row r="350" ht="45" customHeight="1" s="496">
      <c r="A350" s="330" t="n">
        <v>90739</v>
      </c>
      <c r="B350" s="331" t="inlineStr">
        <is>
          <t>ASSENTAMENTO DE TUBO DE PVC PARA REDE COLETORA DE ESGOTO DE PAREDE MACIÇA, DN 400 MM, JUNTA ELÁSTICA (NÃO INCLUI FORNECIMENTO). AF_01/2021</t>
        </is>
      </c>
      <c r="C350" s="330" t="inlineStr">
        <is>
          <t>M</t>
        </is>
      </c>
      <c r="D350" s="330" t="n">
        <v>10.92</v>
      </c>
      <c r="E350" s="330" t="n">
        <v>11.26</v>
      </c>
      <c r="F350" s="330" t="inlineStr"/>
    </row>
    <row r="351" ht="30" customHeight="1" s="496">
      <c r="A351" s="330" t="n">
        <v>90724</v>
      </c>
      <c r="B351" s="331" t="inlineStr">
        <is>
          <t>JUNTA ARGAMASSADA ENTRE TUBO DN 100 MM E O POÇO DE VISITA/ CAIXA DE CONCRETO OU ALVENARIA EM REDES DE ESGOTO. AF_01/2021</t>
        </is>
      </c>
      <c r="C351" s="330" t="inlineStr">
        <is>
          <t>UN</t>
        </is>
      </c>
      <c r="D351" s="330" t="n">
        <v>28.04</v>
      </c>
      <c r="E351" s="330" t="n">
        <v>29.35</v>
      </c>
      <c r="F351" s="330" t="inlineStr"/>
    </row>
    <row r="352" ht="30" customHeight="1" s="496">
      <c r="A352" s="330" t="n">
        <v>102267</v>
      </c>
      <c r="B352" s="331" t="inlineStr">
        <is>
          <t>JUNTA ARGAMASSADA ENTRE TUBO DN 1000 MM E O POÇO DE VISITA/ CAIXA DE CONCRETO OU ALVENARIA EM REDES DE ESGOTO. AF_01/2021</t>
        </is>
      </c>
      <c r="C352" s="330" t="inlineStr">
        <is>
          <t>UN</t>
        </is>
      </c>
      <c r="D352" s="330" t="n">
        <v>151.42</v>
      </c>
      <c r="E352" s="330" t="n">
        <v>158.33</v>
      </c>
      <c r="F352" s="330" t="inlineStr"/>
    </row>
    <row r="353" ht="30" customHeight="1" s="496">
      <c r="A353" s="330" t="n">
        <v>102268</v>
      </c>
      <c r="B353" s="331" t="inlineStr">
        <is>
          <t>JUNTA ARGAMASSADA ENTRE TUBO DN 1200 MM E O POÇO DE VISITA/ CAIXA DE CONCRETO OU ALVENARIA EM REDES DE ESGOTO. AF_01/2021</t>
        </is>
      </c>
      <c r="C353" s="330" t="inlineStr">
        <is>
          <t>UN</t>
        </is>
      </c>
      <c r="D353" s="330" t="n">
        <v>170.86</v>
      </c>
      <c r="E353" s="330" t="n">
        <v>178.66</v>
      </c>
      <c r="F353" s="330" t="inlineStr"/>
    </row>
    <row r="354" ht="30" customHeight="1" s="496">
      <c r="A354" s="330" t="n">
        <v>90725</v>
      </c>
      <c r="B354" s="331" t="inlineStr">
        <is>
          <t>JUNTA ARGAMASSADA ENTRE TUBO DN 150 MM E O POÇO DE VISITA/ CAIXA DE CONCRETO OU ALVENARIA EM REDES DE ESGOTO. AF_01/2021</t>
        </is>
      </c>
      <c r="C354" s="330" t="inlineStr">
        <is>
          <t>UN</t>
        </is>
      </c>
      <c r="D354" s="330" t="n">
        <v>34.53</v>
      </c>
      <c r="E354" s="330" t="n">
        <v>36.13</v>
      </c>
      <c r="F354" s="330" t="inlineStr"/>
    </row>
    <row r="355" ht="30" customHeight="1" s="496">
      <c r="A355" s="330" t="n">
        <v>102269</v>
      </c>
      <c r="B355" s="331" t="inlineStr">
        <is>
          <t>JUNTA ARGAMASSADA ENTRE TUBO DN 1500 MM E O POÇO DE VISITA/ CAIXA DE CONCRETO OU ALVENARIA EM REDES DE ESGOTO. AF_01/2021</t>
        </is>
      </c>
      <c r="C355" s="330" t="inlineStr">
        <is>
          <t>UN</t>
        </is>
      </c>
      <c r="D355" s="330" t="n">
        <v>209.77</v>
      </c>
      <c r="E355" s="330" t="n">
        <v>219.33</v>
      </c>
      <c r="F355" s="330" t="inlineStr"/>
    </row>
    <row r="356" ht="30" customHeight="1" s="496">
      <c r="A356" s="330" t="n">
        <v>90726</v>
      </c>
      <c r="B356" s="331" t="inlineStr">
        <is>
          <t>JUNTA ARGAMASSADA ENTRE TUBO DN 200 MM E O POÇO/ CAIXA DE CONCRETO OU ALVENARIA EM REDES DE ESGOTO. AF_01/2021</t>
        </is>
      </c>
      <c r="C356" s="330" t="inlineStr">
        <is>
          <t>UN</t>
        </is>
      </c>
      <c r="D356" s="330" t="n">
        <v>41.1</v>
      </c>
      <c r="E356" s="330" t="n">
        <v>42.99</v>
      </c>
      <c r="F356" s="330" t="inlineStr"/>
    </row>
    <row r="357" ht="30" customHeight="1" s="496">
      <c r="A357" s="330" t="n">
        <v>90727</v>
      </c>
      <c r="B357" s="331" t="inlineStr">
        <is>
          <t>JUNTA ARGAMASSADA ENTRE TUBO DN 250 MM E O POÇO DE VISITA/ CAIXA DE CONCRETO OU ALVENARIA EM REDES DE ESGOTO. AF_01/2021</t>
        </is>
      </c>
      <c r="C357" s="330" t="inlineStr">
        <is>
          <t>UN</t>
        </is>
      </c>
      <c r="D357" s="330" t="n">
        <v>47.58</v>
      </c>
      <c r="E357" s="330" t="n">
        <v>49.77</v>
      </c>
      <c r="F357" s="330" t="inlineStr"/>
    </row>
    <row r="358" ht="30" customHeight="1" s="496">
      <c r="A358" s="330" t="n">
        <v>90728</v>
      </c>
      <c r="B358" s="331" t="inlineStr">
        <is>
          <t>JUNTA ARGAMASSADA ENTRE TUBO DN 300 MM E O POÇO DE VISITA/ CAIXA DE CONCRETO OU ALVENARIA EM REDES DE ESGOTO. AF_01/2021</t>
        </is>
      </c>
      <c r="C358" s="330" t="inlineStr">
        <is>
          <t>UN</t>
        </is>
      </c>
      <c r="D358" s="330" t="n">
        <v>54.07</v>
      </c>
      <c r="E358" s="330" t="n">
        <v>56.55</v>
      </c>
      <c r="F358" s="330" t="inlineStr"/>
    </row>
    <row r="359" ht="30" customHeight="1" s="496">
      <c r="A359" s="330" t="n">
        <v>90729</v>
      </c>
      <c r="B359" s="331" t="inlineStr">
        <is>
          <t>JUNTA ARGAMASSADA ENTRE TUBO DN 350 MM E O POÇO DE VISITA/ CAIXA DE CONCRETO OU ALVENARIA EM REDES DE ESGOTO. AF_01/2021</t>
        </is>
      </c>
      <c r="C359" s="330" t="inlineStr">
        <is>
          <t>UN</t>
        </is>
      </c>
      <c r="D359" s="330" t="n">
        <v>60.54</v>
      </c>
      <c r="E359" s="330" t="n">
        <v>63.33</v>
      </c>
      <c r="F359" s="330" t="inlineStr"/>
    </row>
    <row r="360" ht="30" customHeight="1" s="496">
      <c r="A360" s="330" t="n">
        <v>90730</v>
      </c>
      <c r="B360" s="331" t="inlineStr">
        <is>
          <t>JUNTA ARGAMASSADA ENTRE TUBO DN 400 MM E O POÇO DE VISITA/ CAIXA DE CONCRETO OU ALVENARIA EM REDES DE ESGOTO. AF_01/2021</t>
        </is>
      </c>
      <c r="C360" s="330" t="inlineStr">
        <is>
          <t>UN</t>
        </is>
      </c>
      <c r="D360" s="330" t="n">
        <v>67.04000000000001</v>
      </c>
      <c r="E360" s="330" t="n">
        <v>70.12</v>
      </c>
      <c r="F360" s="330" t="inlineStr"/>
    </row>
    <row r="361" ht="30" customHeight="1" s="496">
      <c r="A361" s="330" t="n">
        <v>90731</v>
      </c>
      <c r="B361" s="331" t="inlineStr">
        <is>
          <t>JUNTA ARGAMASSADA ENTRE TUBO DN 450 MM E O POÇO DE VISITA/ CAIXA DE CONCRETO OU ALVENARIA EM REDES DE ESGOTO. AF_01/2021</t>
        </is>
      </c>
      <c r="C361" s="330" t="inlineStr">
        <is>
          <t>UN</t>
        </is>
      </c>
      <c r="D361" s="330" t="n">
        <v>73.52</v>
      </c>
      <c r="E361" s="330" t="n">
        <v>76.89</v>
      </c>
      <c r="F361" s="330" t="inlineStr"/>
    </row>
    <row r="362" ht="30" customHeight="1" s="496">
      <c r="A362" s="330" t="n">
        <v>90732</v>
      </c>
      <c r="B362" s="331" t="inlineStr">
        <is>
          <t>JUNTA ARGAMASSADA ENTRE TUBO DN 600 MM E O POÇO DE VISITA/ CAIXA DE CONCRETO OU ALVENARIA EM REDES DE ESGOTO. AF_01/2021</t>
        </is>
      </c>
      <c r="C362" s="330" t="inlineStr">
        <is>
          <t>UN</t>
        </is>
      </c>
      <c r="D362" s="330" t="n">
        <v>92.95999999999999</v>
      </c>
      <c r="E362" s="330" t="n">
        <v>97.22</v>
      </c>
      <c r="F362" s="330" t="inlineStr"/>
    </row>
    <row r="363" ht="30" customHeight="1" s="496">
      <c r="A363" s="330" t="n">
        <v>102265</v>
      </c>
      <c r="B363" s="331" t="inlineStr">
        <is>
          <t>JUNTA ARGAMASSADA ENTRE TUBO DN 800 MM E O POÇO DE VISITA/ CAIXA DE CONCRETO OU ALVENARIA EM REDES DE ESGOTO. AF_01/2021</t>
        </is>
      </c>
      <c r="C363" s="330" t="inlineStr">
        <is>
          <t>UN</t>
        </is>
      </c>
      <c r="D363" s="330" t="n">
        <v>118.91</v>
      </c>
      <c r="E363" s="330" t="n">
        <v>124.35</v>
      </c>
      <c r="F363" s="330" t="inlineStr"/>
    </row>
    <row r="364" ht="30" customHeight="1" s="496">
      <c r="A364" s="330" t="n">
        <v>102266</v>
      </c>
      <c r="B364" s="331" t="inlineStr">
        <is>
          <t>JUNTA ARGAMASSADA ENTRE TUBO DN 900 MM E O POÇO DE VISITA/ CAIXA DE CONCRETO OU ALVENARIA EM REDES DE ESGOTO. AF_01/2021</t>
        </is>
      </c>
      <c r="C364" s="330" t="inlineStr">
        <is>
          <t>UN</t>
        </is>
      </c>
      <c r="D364" s="330" t="n">
        <v>131.87</v>
      </c>
      <c r="E364" s="330" t="n">
        <v>137.91</v>
      </c>
      <c r="F364" s="330" t="inlineStr"/>
    </row>
    <row r="365" ht="45" customHeight="1" s="496">
      <c r="A365" s="330" t="n">
        <v>94879</v>
      </c>
      <c r="B365" s="331" t="inlineStr">
        <is>
          <t>TUBO DE PEAD CORRUGADO DE DUPLA PAREDE PARA REDE COLETORA DE ESGOTO, DN 1000 MM, JUNTA ELÁSTICA INTEGRADA - FORNECIMENTO E ASSENTAMENTO. AF_01/2021</t>
        </is>
      </c>
      <c r="C365" s="330" t="inlineStr">
        <is>
          <t>M</t>
        </is>
      </c>
      <c r="D365" s="330" t="n">
        <v>1944.31</v>
      </c>
      <c r="E365" s="330" t="n">
        <v>1945.42</v>
      </c>
      <c r="F365" s="330" t="inlineStr">
        <is>
          <t>AS</t>
        </is>
      </c>
    </row>
    <row r="366" ht="45" customHeight="1" s="496">
      <c r="A366" s="330" t="n">
        <v>94881</v>
      </c>
      <c r="B366" s="331" t="inlineStr">
        <is>
          <t>TUBO DE PEAD CORRUGADO DE DUPLA PAREDE PARA REDE COLETORA DE ESGOTO, DN 1200 MM, JUNTA ELÁSTICA INTEGRADA - FORNECIMENTO E ASSENTAMENTO. AF_01/2021</t>
        </is>
      </c>
      <c r="C366" s="330" t="inlineStr">
        <is>
          <t>M</t>
        </is>
      </c>
      <c r="D366" s="330" t="n">
        <v>2676.86</v>
      </c>
      <c r="E366" s="330" t="n">
        <v>2678.18</v>
      </c>
      <c r="F366" s="330" t="inlineStr">
        <is>
          <t>AS</t>
        </is>
      </c>
    </row>
    <row r="367" ht="45" customHeight="1" s="496">
      <c r="A367" s="330" t="n">
        <v>94869</v>
      </c>
      <c r="B367" s="331" t="inlineStr">
        <is>
          <t>TUBO DE PEAD CORRUGADO DE DUPLA PAREDE PARA REDE COLETORA DE ESGOTO, DN 250 MM, JUNTA ELÁSTICA INTEGRADA - FORNECIMENTO E ASSENTAMENTO. AF_01/2021</t>
        </is>
      </c>
      <c r="C367" s="330" t="inlineStr">
        <is>
          <t>M</t>
        </is>
      </c>
      <c r="D367" s="330" t="n">
        <v>136.79</v>
      </c>
      <c r="E367" s="330" t="n">
        <v>136.85</v>
      </c>
      <c r="F367" s="330" t="inlineStr">
        <is>
          <t>AS</t>
        </is>
      </c>
    </row>
    <row r="368" ht="45" customHeight="1" s="496">
      <c r="A368" s="330" t="n">
        <v>94871</v>
      </c>
      <c r="B368" s="331" t="inlineStr">
        <is>
          <t>TUBO DE PEAD CORRUGADO DE DUPLA PAREDE PARA REDE COLETORA DE ESGOTO, DN 300 MM, JUNTA ELÁSTICA INTEGRADA - FORNECIMENTO E ASSENTAMENTO. AF_01/2021</t>
        </is>
      </c>
      <c r="C368" s="330" t="inlineStr">
        <is>
          <t>M</t>
        </is>
      </c>
      <c r="D368" s="330" t="n">
        <v>214.09</v>
      </c>
      <c r="E368" s="330" t="n">
        <v>214.17</v>
      </c>
      <c r="F368" s="330" t="inlineStr">
        <is>
          <t>AS</t>
        </is>
      </c>
    </row>
    <row r="369" ht="45" customHeight="1" s="496">
      <c r="A369" s="330" t="n">
        <v>90708</v>
      </c>
      <c r="B369" s="331" t="inlineStr">
        <is>
          <t>TUBO DE PEAD CORRUGADO DE DUPLA PAREDE PARA REDE COLETORA DE ESGOTO, DN 600 MM, JUNTA ELÁSTICA INTEGRADA - FORNECIMENTO E ASSENTAMENTO. AF_01/2021</t>
        </is>
      </c>
      <c r="C369" s="330" t="inlineStr">
        <is>
          <t>M</t>
        </is>
      </c>
      <c r="D369" s="330" t="n">
        <v>778.25</v>
      </c>
      <c r="E369" s="330" t="n">
        <v>778.76</v>
      </c>
      <c r="F369" s="330" t="inlineStr">
        <is>
          <t>AS</t>
        </is>
      </c>
    </row>
    <row r="370" ht="45" customHeight="1" s="496">
      <c r="A370" s="330" t="n">
        <v>94875</v>
      </c>
      <c r="B370" s="331" t="inlineStr">
        <is>
          <t>TUBO DE PEAD CORRUGADO DE DUPLA PAREDE PARA REDE COLETORA DE ESGOTO, DN 800 MM, JUNTA ELÁSTICA INTEGRADA - FORNECIMENTO E ASSENTAMENTO. AF_01/2021</t>
        </is>
      </c>
      <c r="C370" s="330" t="inlineStr">
        <is>
          <t>M</t>
        </is>
      </c>
      <c r="D370" s="330" t="n">
        <v>1263.42</v>
      </c>
      <c r="E370" s="330" t="n">
        <v>1264.2</v>
      </c>
      <c r="F370" s="330" t="inlineStr">
        <is>
          <t>AS</t>
        </is>
      </c>
    </row>
    <row r="371" ht="45" customHeight="1" s="496">
      <c r="A371" s="330" t="n">
        <v>102264</v>
      </c>
      <c r="B371" s="331" t="inlineStr">
        <is>
          <t>TUBO DE PVC BRANCO PARA REDE COLETORA DE ESGOTO CONDOMINIAL DE PAREDE MACIÇA, DN 100 MM, JUNTA ELÁSTICA - FORNECIMENTO E ASSENTAMENTO. AF_01/2021</t>
        </is>
      </c>
      <c r="C371" s="330" t="inlineStr">
        <is>
          <t>M</t>
        </is>
      </c>
      <c r="D371" s="330" t="n">
        <v>16.35</v>
      </c>
      <c r="E371" s="330" t="n">
        <v>16.54</v>
      </c>
      <c r="F371" s="330" t="inlineStr"/>
    </row>
    <row r="372" ht="45" customHeight="1" s="496">
      <c r="A372" s="330" t="n">
        <v>90701</v>
      </c>
      <c r="B372" s="331" t="inlineStr">
        <is>
          <t>TUBO DE PVC CORRUGADO DE DUPLA PAREDE PARA REDE COLETORA DE ESGOTO, DN 150 MM, JUNTA ELÁSTICA - FORNECIMENTO E ASSENTAMENTO. AF_01/2021</t>
        </is>
      </c>
      <c r="C372" s="330" t="inlineStr">
        <is>
          <t>M</t>
        </is>
      </c>
      <c r="D372" s="330" t="n">
        <v>53.19</v>
      </c>
      <c r="E372" s="330" t="n">
        <v>53.44</v>
      </c>
      <c r="F372" s="330" t="inlineStr"/>
    </row>
    <row r="373" ht="45" customHeight="1" s="496">
      <c r="A373" s="330" t="n">
        <v>90702</v>
      </c>
      <c r="B373" s="331" t="inlineStr">
        <is>
          <t>TUBO DE PVC CORRUGADO DE DUPLA PAREDE PARA REDE COLETORA DE ESGOTO, DN 200 MM, JUNTA ELÁSTICA - FORNECIMENTO E ASSENTAMENTO. AF_01/2021</t>
        </is>
      </c>
      <c r="C373" s="330" t="inlineStr">
        <is>
          <t>M</t>
        </is>
      </c>
      <c r="D373" s="330" t="n">
        <v>86.95</v>
      </c>
      <c r="E373" s="330" t="n">
        <v>87.23</v>
      </c>
      <c r="F373" s="330" t="inlineStr"/>
    </row>
    <row r="374" ht="45" customHeight="1" s="496">
      <c r="A374" s="330" t="n">
        <v>90703</v>
      </c>
      <c r="B374" s="331" t="inlineStr">
        <is>
          <t>TUBO DE PVC CORRUGADO DE DUPLA PAREDE PARA REDE COLETORA DE ESGOTO, DN 250 MM, JUNTA ELÁSTICA - FORNECIMENTO E ASSENTAMENTO. AF_01/2021</t>
        </is>
      </c>
      <c r="C374" s="330" t="inlineStr">
        <is>
          <t>M</t>
        </is>
      </c>
      <c r="D374" s="330" t="n">
        <v>136.38</v>
      </c>
      <c r="E374" s="330" t="n">
        <v>136.7</v>
      </c>
      <c r="F374" s="330" t="inlineStr"/>
    </row>
    <row r="375" ht="45" customHeight="1" s="496">
      <c r="A375" s="330" t="n">
        <v>90704</v>
      </c>
      <c r="B375" s="331" t="inlineStr">
        <is>
          <t>TUBO DE PVC CORRUGADO DE DUPLA PAREDE PARA REDE COLETORA DE ESGOTO, DN 300 MM, JUNTA ELÁSTICA - FORNECIMENTO E ASSENTAMENTO. AF_01/2021</t>
        </is>
      </c>
      <c r="C375" s="330" t="inlineStr">
        <is>
          <t>M</t>
        </is>
      </c>
      <c r="D375" s="330" t="n">
        <v>204.02</v>
      </c>
      <c r="E375" s="330" t="n">
        <v>204.36</v>
      </c>
      <c r="F375" s="330" t="inlineStr"/>
    </row>
    <row r="376" ht="45" customHeight="1" s="496">
      <c r="A376" s="330" t="n">
        <v>90705</v>
      </c>
      <c r="B376" s="331" t="inlineStr">
        <is>
          <t>TUBO DE PVC CORRUGADO DE DUPLA PAREDE PARA REDE COLETORA DE ESGOTO, DN 350 MM, JUNTA ELÁSTICA - FORNECIMENTO E ASSENTAMENTO. AF_01/2021</t>
        </is>
      </c>
      <c r="C376" s="330" t="inlineStr">
        <is>
          <t>M</t>
        </is>
      </c>
      <c r="D376" s="330" t="n">
        <v>262.23</v>
      </c>
      <c r="E376" s="330" t="n">
        <v>262.62</v>
      </c>
      <c r="F376" s="330" t="inlineStr"/>
    </row>
    <row r="377" ht="45" customHeight="1" s="496">
      <c r="A377" s="330" t="n">
        <v>90706</v>
      </c>
      <c r="B377" s="331" t="inlineStr">
        <is>
          <t>TUBO DE PVC CORRUGADO DE DUPLA PAREDE PARA REDE COLETORA DE ESGOTO, DN 400 MM, JUNTA ELÁSTICA - FORNECIMENTO E ASSENTAMENTO. AF_01/2021</t>
        </is>
      </c>
      <c r="C377" s="330" t="inlineStr">
        <is>
          <t>M</t>
        </is>
      </c>
      <c r="D377" s="330" t="n">
        <v>348.58</v>
      </c>
      <c r="E377" s="330" t="n">
        <v>348.96</v>
      </c>
      <c r="F377" s="330" t="inlineStr"/>
    </row>
    <row r="378" ht="30" customHeight="1" s="496">
      <c r="A378" s="330" t="n">
        <v>90694</v>
      </c>
      <c r="B378" s="331" t="inlineStr">
        <is>
          <t>TUBO DE PVC PARA REDE COLETORA DE ESGOTO DE PAREDE MACIÇA, DN 100 MM, JUNTA ELÁSTICA - FORNECIMENTO E ASSENTAMENTO. AF_01/2021</t>
        </is>
      </c>
      <c r="C378" s="330" t="inlineStr">
        <is>
          <t>M</t>
        </is>
      </c>
      <c r="D378" s="330" t="n">
        <v>35.26</v>
      </c>
      <c r="E378" s="330" t="n">
        <v>35.45</v>
      </c>
      <c r="F378" s="330" t="inlineStr"/>
    </row>
    <row r="379" ht="30" customHeight="1" s="496">
      <c r="A379" s="330" t="n">
        <v>90695</v>
      </c>
      <c r="B379" s="331" t="inlineStr">
        <is>
          <t>TUBO DE PVC PARA REDE COLETORA DE ESGOTO DE PAREDE MACIÇA, DN 150 MM, JUNTA ELÁSTICA - FORNECIMENTO E ASSENTAMENTO. AF_01/2021</t>
        </is>
      </c>
      <c r="C379" s="330" t="inlineStr">
        <is>
          <t>M</t>
        </is>
      </c>
      <c r="D379" s="330" t="n">
        <v>65.98999999999999</v>
      </c>
      <c r="E379" s="330" t="n">
        <v>66.22</v>
      </c>
      <c r="F379" s="330" t="inlineStr"/>
    </row>
    <row r="380" ht="30" customHeight="1" s="496">
      <c r="A380" s="330" t="n">
        <v>90696</v>
      </c>
      <c r="B380" s="331" t="inlineStr">
        <is>
          <t>TUBO DE PVC PARA REDE COLETORA DE ESGOTO DE PAREDE MACIÇA, DN 200 MM, JUNTA ELÁSTICA - FORNECIMENTO E ASSENTAMENTO. AF_01/2021</t>
        </is>
      </c>
      <c r="C380" s="330" t="inlineStr">
        <is>
          <t>M</t>
        </is>
      </c>
      <c r="D380" s="330" t="n">
        <v>109.36</v>
      </c>
      <c r="E380" s="330" t="n">
        <v>109.63</v>
      </c>
      <c r="F380" s="330" t="inlineStr"/>
    </row>
    <row r="381" ht="30" customHeight="1" s="496">
      <c r="A381" s="330" t="n">
        <v>90697</v>
      </c>
      <c r="B381" s="331" t="inlineStr">
        <is>
          <t>TUBO DE PVC PARA REDE COLETORA DE ESGOTO DE PAREDE MACIÇA, DN 250 MM, JUNTA ELÁSTICA - FORNECIMENTO E ASSENTAMENTO. AF_01/2021</t>
        </is>
      </c>
      <c r="C381" s="330" t="inlineStr">
        <is>
          <t>M</t>
        </is>
      </c>
      <c r="D381" s="330" t="n">
        <v>168.85</v>
      </c>
      <c r="E381" s="330" t="n">
        <v>169.15</v>
      </c>
      <c r="F381" s="330" t="inlineStr"/>
    </row>
    <row r="382" ht="30" customHeight="1" s="496">
      <c r="A382" s="330" t="n">
        <v>90698</v>
      </c>
      <c r="B382" s="331" t="inlineStr">
        <is>
          <t>TUBO DE PVC PARA REDE COLETORA DE ESGOTO DE PAREDE MACIÇA, DN 300 MM, JUNTA ELÁSTICA, FORNECIMENTO E ASSENTAMENTO. AF_01/2021</t>
        </is>
      </c>
      <c r="C382" s="330" t="inlineStr">
        <is>
          <t>M</t>
        </is>
      </c>
      <c r="D382" s="330" t="n">
        <v>257.18</v>
      </c>
      <c r="E382" s="330" t="n">
        <v>257.51</v>
      </c>
      <c r="F382" s="330" t="inlineStr"/>
    </row>
    <row r="383" ht="30" customHeight="1" s="496">
      <c r="A383" s="330" t="n">
        <v>90699</v>
      </c>
      <c r="B383" s="331" t="inlineStr">
        <is>
          <t>TUBO DE PVC PARA REDE COLETORA DE ESGOTO DE PAREDE MACIÇA, DN 350 MM, JUNTA ELÁSTICA - FORNECIMENTO E ASSENTAMENTO. AF_01/2021</t>
        </is>
      </c>
      <c r="C383" s="330" t="inlineStr">
        <is>
          <t>M</t>
        </is>
      </c>
      <c r="D383" s="330" t="n">
        <v>361.2</v>
      </c>
      <c r="E383" s="330" t="n">
        <v>361.57</v>
      </c>
      <c r="F383" s="330" t="inlineStr"/>
    </row>
    <row r="384" ht="30" customHeight="1" s="496">
      <c r="A384" s="330" t="n">
        <v>90700</v>
      </c>
      <c r="B384" s="331" t="inlineStr">
        <is>
          <t>TUBO DE PVC PARA REDE COLETORA DE ESGOTO DE PAREDE MACIÇA, DN 400 MM, JUNTA ELÁSTICA FORNECIMENTO E ASSENTAMENTO. AF_01/2021</t>
        </is>
      </c>
      <c r="C384" s="330" t="inlineStr">
        <is>
          <t>M</t>
        </is>
      </c>
      <c r="D384" s="330" t="n">
        <v>422.78</v>
      </c>
      <c r="E384" s="330" t="n">
        <v>423.12</v>
      </c>
      <c r="F384" s="330" t="inlineStr"/>
    </row>
    <row r="385" ht="60" customHeight="1" s="496">
      <c r="A385" s="330" t="n">
        <v>105378</v>
      </c>
      <c r="B385" s="331" t="inlineStr">
        <is>
          <t>ASSENTAMENTO DE CONEXÃO 2 ACESSOS ALINHADOS DE FERRO FUNDIDO PARA REDE DE ÁGUA, DN 100, JUNTA ELÁSTICA, INSTALADO EM LOCAL COM NÍVEL ALTO DE INTERFERÊNCIAS (NÃO INCLUI FORNECIMENTO). AF_05/2024</t>
        </is>
      </c>
      <c r="C385" s="330" t="inlineStr">
        <is>
          <t>UN</t>
        </is>
      </c>
      <c r="D385" s="330" t="n">
        <v>13.94</v>
      </c>
      <c r="E385" s="330" t="n">
        <v>14.41</v>
      </c>
      <c r="F385" s="330" t="inlineStr"/>
    </row>
    <row r="386" ht="60" customHeight="1" s="496">
      <c r="A386" s="330" t="n">
        <v>105373</v>
      </c>
      <c r="B386" s="331" t="inlineStr">
        <is>
          <t>ASSENTAMENTO DE CONEXÃO 2 ACESSOS ALINHADOS DE FERRO FUNDIDO PARA REDE DE ÁGUA, DN 100, JUNTA ELÁSTICA, INSTALADO EM LOCAL COM NÍVEL BAIXO DE INTERFERÊNCIAS (NÃO INCLUI FORNECIMENTO). AF_05/2024</t>
        </is>
      </c>
      <c r="C386" s="330" t="inlineStr">
        <is>
          <t>UN</t>
        </is>
      </c>
      <c r="D386" s="330" t="n">
        <v>10.8</v>
      </c>
      <c r="E386" s="330" t="n">
        <v>11.16</v>
      </c>
      <c r="F386" s="330" t="inlineStr"/>
    </row>
    <row r="387" ht="60" customHeight="1" s="496">
      <c r="A387" s="330" t="n">
        <v>105380</v>
      </c>
      <c r="B387" s="331" t="inlineStr">
        <is>
          <t>ASSENTAMENTO DE CONEXÃO 2 ACESSOS ALINHADOS DE FERRO FUNDIDO PARA REDE DE ÁGUA, DN 1000, JUNTA ELÁSTICA, INSTALADO EM LOCAL COM NÍVEL ALTO DE INTERFERÊNCIAS (NÃO INCLUI FORNECIMENTO). AF_05/2024</t>
        </is>
      </c>
      <c r="C387" s="330" t="inlineStr">
        <is>
          <t>UN</t>
        </is>
      </c>
      <c r="D387" s="330" t="n">
        <v>108.58</v>
      </c>
      <c r="E387" s="330" t="n">
        <v>112.27</v>
      </c>
      <c r="F387" s="330" t="inlineStr"/>
    </row>
    <row r="388" ht="60" customHeight="1" s="496">
      <c r="A388" s="330" t="n">
        <v>105267</v>
      </c>
      <c r="B388" s="331" t="inlineStr">
        <is>
          <t>ASSENTAMENTO DE CONEXÃO 2 ACESSOS ALINHADOS DE FERRO FUNDIDO PARA REDE DE ÁGUA, DN 1000, JUNTA ELÁSTICA, INSTALADO EM LOCAL COM NÍVEL BAIXO DE INTERFERÊNCIAS (NÃO INCLUI FORNECIMENTO). AF_05/2024</t>
        </is>
      </c>
      <c r="C388" s="330" t="inlineStr">
        <is>
          <t>UN</t>
        </is>
      </c>
      <c r="D388" s="330" t="n">
        <v>87.95999999999999</v>
      </c>
      <c r="E388" s="330" t="n">
        <v>91.01000000000001</v>
      </c>
      <c r="F388" s="330" t="inlineStr"/>
    </row>
    <row r="389" ht="60" customHeight="1" s="496">
      <c r="A389" s="330" t="n">
        <v>105249</v>
      </c>
      <c r="B389" s="331" t="inlineStr">
        <is>
          <t>ASSENTAMENTO DE CONEXÃO 2 ACESSOS ALINHADOS DE FERRO FUNDIDO PARA REDE DE ÁGUA, DN 1200, JUNTA ELÁSTICA, INSTALADO EM LOCAL COM NÍVEL ALTO DE INTERFERÊNCIAS (NÃO INCLUI FORNECIMENTO). AF_05/2024</t>
        </is>
      </c>
      <c r="C389" s="330" t="inlineStr">
        <is>
          <t>UN</t>
        </is>
      </c>
      <c r="D389" s="330" t="n">
        <v>131.77</v>
      </c>
      <c r="E389" s="330" t="n">
        <v>136.2</v>
      </c>
      <c r="F389" s="330" t="inlineStr"/>
    </row>
    <row r="390" ht="60" customHeight="1" s="496">
      <c r="A390" s="330" t="n">
        <v>105268</v>
      </c>
      <c r="B390" s="331" t="inlineStr">
        <is>
          <t>ASSENTAMENTO DE CONEXÃO 2 ACESSOS ALINHADOS DE FERRO FUNDIDO PARA REDE DE ÁGUA, DN 1200, JUNTA ELÁSTICA, INSTALADO EM LOCAL COM NÍVEL BAIXO DE INTERFERÊNCIAS (NÃO INCLUI FORNECIMENTO). AF_05/2024</t>
        </is>
      </c>
      <c r="C390" s="330" t="inlineStr">
        <is>
          <t>UN</t>
        </is>
      </c>
      <c r="D390" s="330" t="n">
        <v>107.47</v>
      </c>
      <c r="E390" s="330" t="n">
        <v>111.12</v>
      </c>
      <c r="F390" s="330" t="inlineStr"/>
    </row>
    <row r="391" ht="60" customHeight="1" s="496">
      <c r="A391" s="330" t="n">
        <v>105379</v>
      </c>
      <c r="B391" s="331" t="inlineStr">
        <is>
          <t>ASSENTAMENTO DE CONEXÃO 2 ACESSOS ALINHADOS DE FERRO FUNDIDO PARA REDE DE ÁGUA, DN 150, JUNTA ELÁSTICA, INSTALADO EM LOCAL COM NÍVEL ALTO DE INTERFERÊNCIAS (NÃO INCLUI FORNECIMENTO). AF_05/2024</t>
        </is>
      </c>
      <c r="C391" s="330" t="inlineStr">
        <is>
          <t>UN</t>
        </is>
      </c>
      <c r="D391" s="330" t="n">
        <v>18.45</v>
      </c>
      <c r="E391" s="330" t="n">
        <v>19.11</v>
      </c>
      <c r="F391" s="330" t="inlineStr"/>
    </row>
    <row r="392" ht="60" customHeight="1" s="496">
      <c r="A392" s="330" t="n">
        <v>105388</v>
      </c>
      <c r="B392" s="331" t="inlineStr">
        <is>
          <t>ASSENTAMENTO DE CONEXÃO 2 ACESSOS ALINHADOS DE FERRO FUNDIDO PARA REDE DE ÁGUA, DN 150, JUNTA ELÁSTICA, INSTALADO EM LOCAL COM NÍVEL BAIXO DE INTERFERÊNCIAS (NÃO INCLUI FORNECIMENTO). AF_05/2024</t>
        </is>
      </c>
      <c r="C392" s="330" t="inlineStr">
        <is>
          <t>UN</t>
        </is>
      </c>
      <c r="D392" s="330" t="n">
        <v>14.55</v>
      </c>
      <c r="E392" s="330" t="n">
        <v>15.07</v>
      </c>
      <c r="F392" s="330" t="inlineStr"/>
    </row>
    <row r="393" ht="60" customHeight="1" s="496">
      <c r="A393" s="330" t="n">
        <v>105392</v>
      </c>
      <c r="B393" s="331" t="inlineStr">
        <is>
          <t>ASSENTAMENTO DE CONEXÃO 2 ACESSOS ALINHADOS DE FERRO FUNDIDO PARA REDE DE ÁGUA, DN 200, JUNTA ELÁSTICA, INSTALADO EM LOCAL COM NÍVEL ALTO DE INTERFERÊNCIAS (NÃO INCLUI FORNECIMENTO). AF_05/2024</t>
        </is>
      </c>
      <c r="C393" s="330" t="inlineStr">
        <is>
          <t>UN</t>
        </is>
      </c>
      <c r="D393" s="330" t="n">
        <v>22.96</v>
      </c>
      <c r="E393" s="330" t="n">
        <v>23.8</v>
      </c>
      <c r="F393" s="330" t="inlineStr"/>
    </row>
    <row r="394" ht="60" customHeight="1" s="496">
      <c r="A394" s="330" t="n">
        <v>105389</v>
      </c>
      <c r="B394" s="331" t="inlineStr">
        <is>
          <t>ASSENTAMENTO DE CONEXÃO 2 ACESSOS ALINHADOS DE FERRO FUNDIDO PARA REDE DE ÁGUA, DN 200, JUNTA ELÁSTICA, INSTALADO EM LOCAL COM NÍVEL BAIXO DE INTERFERÊNCIAS (NÃO INCLUI FORNECIMENTO). AF_05/2024</t>
        </is>
      </c>
      <c r="C394" s="330" t="inlineStr">
        <is>
          <t>UN</t>
        </is>
      </c>
      <c r="D394" s="330" t="n">
        <v>18.3</v>
      </c>
      <c r="E394" s="330" t="n">
        <v>18.96</v>
      </c>
      <c r="F394" s="330" t="inlineStr"/>
    </row>
    <row r="395" ht="60" customHeight="1" s="496">
      <c r="A395" s="330" t="n">
        <v>105393</v>
      </c>
      <c r="B395" s="331" t="inlineStr">
        <is>
          <t>ASSENTAMENTO DE CONEXÃO 2 ACESSOS ALINHADOS DE FERRO FUNDIDO PARA REDE DE ÁGUA, DN 250, JUNTA ELÁSTICA, INSTALADO EM LOCAL COM NÍVEL ALTO DE INTERFERÊNCIAS (NÃO INCLUI FORNECIMENTO). AF_05/2024</t>
        </is>
      </c>
      <c r="C395" s="330" t="inlineStr">
        <is>
          <t>UN</t>
        </is>
      </c>
      <c r="D395" s="330" t="n">
        <v>27.63</v>
      </c>
      <c r="E395" s="330" t="n">
        <v>28.65</v>
      </c>
      <c r="F395" s="330" t="inlineStr"/>
    </row>
    <row r="396" ht="60" customHeight="1" s="496">
      <c r="A396" s="330" t="n">
        <v>105316</v>
      </c>
      <c r="B396" s="331" t="inlineStr">
        <is>
          <t>ASSENTAMENTO DE CONEXÃO 2 ACESSOS ALINHADOS DE FERRO FUNDIDO PARA REDE DE ÁGUA, DN 250, JUNTA ELÁSTICA, INSTALADO EM LOCAL COM NÍVEL BAIXO DE INTERFERÊNCIAS (NÃO INCLUI FORNECIMENTO). AF_05/2024</t>
        </is>
      </c>
      <c r="C396" s="330" t="inlineStr">
        <is>
          <t>UN</t>
        </is>
      </c>
      <c r="D396" s="330" t="n">
        <v>22.2</v>
      </c>
      <c r="E396" s="330" t="n">
        <v>23.01</v>
      </c>
      <c r="F396" s="330" t="inlineStr"/>
    </row>
    <row r="397" ht="60" customHeight="1" s="496">
      <c r="A397" s="330" t="n">
        <v>105394</v>
      </c>
      <c r="B397" s="331" t="inlineStr">
        <is>
          <t>ASSENTAMENTO DE CONEXÃO 2 ACESSOS ALINHADOS DE FERRO FUNDIDO PARA REDE DE ÁGUA, DN 300, JUNTA ELÁSTICA, INSTALADO EM LOCAL COM NÍVEL ALTO DE INTERFERÊNCIAS (NÃO INCLUI FORNECIMENTO). AF_05/2024</t>
        </is>
      </c>
      <c r="C397" s="330" t="inlineStr">
        <is>
          <t>UN</t>
        </is>
      </c>
      <c r="D397" s="330" t="n">
        <v>32.27</v>
      </c>
      <c r="E397" s="330" t="n">
        <v>33.45</v>
      </c>
      <c r="F397" s="330" t="inlineStr"/>
    </row>
    <row r="398" ht="60" customHeight="1" s="496">
      <c r="A398" s="330" t="n">
        <v>105317</v>
      </c>
      <c r="B398" s="331" t="inlineStr">
        <is>
          <t>ASSENTAMENTO DE CONEXÃO 2 ACESSOS ALINHADOS DE FERRO FUNDIDO PARA REDE DE ÁGUA, DN 300, JUNTA ELÁSTICA, INSTALADO EM LOCAL COM NÍVEL BAIXO DE INTERFERÊNCIAS (NÃO INCLUI FORNECIMENTO). AF_05/2024</t>
        </is>
      </c>
      <c r="C398" s="330" t="inlineStr">
        <is>
          <t>UN</t>
        </is>
      </c>
      <c r="D398" s="330" t="n">
        <v>26.07</v>
      </c>
      <c r="E398" s="330" t="n">
        <v>27.03</v>
      </c>
      <c r="F398" s="330" t="inlineStr"/>
    </row>
    <row r="399" ht="60" customHeight="1" s="496">
      <c r="A399" s="330" t="n">
        <v>105395</v>
      </c>
      <c r="B399" s="331" t="inlineStr">
        <is>
          <t>ASSENTAMENTO DE CONEXÃO 2 ACESSOS ALINHADOS DE FERRO FUNDIDO PARA REDE DE ÁGUA, DN 350, JUNTA ELÁSTICA, INSTALADO EM LOCAL COM NÍVEL ALTO DE INTERFERÊNCIAS (NÃO INCLUI FORNECIMENTO). AF_05/2024</t>
        </is>
      </c>
      <c r="C399" s="330" t="inlineStr">
        <is>
          <t>UN</t>
        </is>
      </c>
      <c r="D399" s="330" t="n">
        <v>36.91</v>
      </c>
      <c r="E399" s="330" t="n">
        <v>38.29</v>
      </c>
      <c r="F399" s="330" t="inlineStr"/>
    </row>
    <row r="400" ht="60" customHeight="1" s="496">
      <c r="A400" s="330" t="n">
        <v>105318</v>
      </c>
      <c r="B400" s="331" t="inlineStr">
        <is>
          <t>ASSENTAMENTO DE CONEXÃO 2 ACESSOS ALINHADOS DE FERRO FUNDIDO PARA REDE DE ÁGUA, DN 350, JUNTA ELÁSTICA, INSTALADO EM LOCAL COM NÍVEL BAIXO DE INTERFERÊNCIAS (NÃO INCLUI FORNECIMENTO). AF_05/2024</t>
        </is>
      </c>
      <c r="C400" s="330" t="inlineStr">
        <is>
          <t>UN</t>
        </is>
      </c>
      <c r="D400" s="330" t="n">
        <v>29.94</v>
      </c>
      <c r="E400" s="330" t="n">
        <v>31.06</v>
      </c>
      <c r="F400" s="330" t="inlineStr"/>
    </row>
    <row r="401" ht="60" customHeight="1" s="496">
      <c r="A401" s="330" t="n">
        <v>105396</v>
      </c>
      <c r="B401" s="331" t="inlineStr">
        <is>
          <t>ASSENTAMENTO DE CONEXÃO 2 ACESSOS ALINHADOS DE FERRO FUNDIDO PARA REDE DE ÁGUA, DN 400, JUNTA ELÁSTICA, INSTALADO EM LOCAL COM NÍVEL ALTO DE INTERFERÊNCIAS (NÃO INCLUI FORNECIMENTO). AF_05/2024</t>
        </is>
      </c>
      <c r="C401" s="330" t="inlineStr">
        <is>
          <t>UN</t>
        </is>
      </c>
      <c r="D401" s="330" t="n">
        <v>41.55</v>
      </c>
      <c r="E401" s="330" t="n">
        <v>43.11</v>
      </c>
      <c r="F401" s="330" t="inlineStr"/>
    </row>
    <row r="402" ht="60" customHeight="1" s="496">
      <c r="A402" s="330" t="n">
        <v>105258</v>
      </c>
      <c r="B402" s="331" t="inlineStr">
        <is>
          <t>ASSENTAMENTO DE CONEXÃO 2 ACESSOS ALINHADOS DE FERRO FUNDIDO PARA REDE DE ÁGUA, DN 400, JUNTA ELÁSTICA, INSTALADO EM LOCAL COM NÍVEL BAIXO DE INTERFERÊNCIAS (NÃO INCLUI FORNECIMENTO). AF_05/2024</t>
        </is>
      </c>
      <c r="C402" s="330" t="inlineStr">
        <is>
          <t>UN</t>
        </is>
      </c>
      <c r="D402" s="330" t="n">
        <v>33.81</v>
      </c>
      <c r="E402" s="330" t="n">
        <v>35.07</v>
      </c>
      <c r="F402" s="330" t="inlineStr"/>
    </row>
    <row r="403" ht="60" customHeight="1" s="496">
      <c r="A403" s="330" t="n">
        <v>105397</v>
      </c>
      <c r="B403" s="331" t="inlineStr">
        <is>
          <t>ASSENTAMENTO DE CONEXÃO 2 ACESSOS ALINHADOS DE FERRO FUNDIDO PARA REDE DE ÁGUA, DN 450, JUNTA ELÁSTICA, INSTALADO EM LOCAL COM NÍVEL ALTO DE INTERFERÊNCIAS (NÃO INCLUI FORNECIMENTO). AF_05/2024</t>
        </is>
      </c>
      <c r="C403" s="330" t="inlineStr">
        <is>
          <t>UN</t>
        </is>
      </c>
      <c r="D403" s="330" t="n">
        <v>46.3</v>
      </c>
      <c r="E403" s="330" t="n">
        <v>48.04</v>
      </c>
      <c r="F403" s="330" t="inlineStr"/>
    </row>
    <row r="404" ht="60" customHeight="1" s="496">
      <c r="A404" s="330" t="n">
        <v>105261</v>
      </c>
      <c r="B404" s="331" t="inlineStr">
        <is>
          <t>ASSENTAMENTO DE CONEXÃO 2 ACESSOS ALINHADOS DE FERRO FUNDIDO PARA REDE DE ÁGUA, DN 450, JUNTA ELÁSTICA, INSTALADO EM LOCAL COM NÍVEL BAIXO DE INTERFERÊNCIAS (NÃO INCLUI FORNECIMENTO). AF_05/2024</t>
        </is>
      </c>
      <c r="C404" s="330" t="inlineStr">
        <is>
          <t>UN</t>
        </is>
      </c>
      <c r="D404" s="330" t="n">
        <v>37.8</v>
      </c>
      <c r="E404" s="330" t="n">
        <v>39.22</v>
      </c>
      <c r="F404" s="330" t="inlineStr"/>
    </row>
    <row r="405" ht="60" customHeight="1" s="496">
      <c r="A405" s="330" t="n">
        <v>105398</v>
      </c>
      <c r="B405" s="331" t="inlineStr">
        <is>
          <t>ASSENTAMENTO DE CONEXÃO 2 ACESSOS ALINHADOS DE FERRO FUNDIDO PARA REDE DE ÁGUA, DN 500, JUNTA ELÁSTICA, INSTALADO EM LOCAL COM NÍVEL ALTO DE INTERFERÊNCIAS (NÃO INCLUI FORNECIMENTO). AF_05/2024</t>
        </is>
      </c>
      <c r="C405" s="330" t="inlineStr">
        <is>
          <t>UN</t>
        </is>
      </c>
      <c r="D405" s="330" t="n">
        <v>57.58</v>
      </c>
      <c r="E405" s="330" t="n">
        <v>59.49</v>
      </c>
      <c r="F405" s="330" t="inlineStr"/>
    </row>
    <row r="406" ht="60" customHeight="1" s="496">
      <c r="A406" s="330" t="n">
        <v>105262</v>
      </c>
      <c r="B406" s="331" t="inlineStr">
        <is>
          <t>ASSENTAMENTO DE CONEXÃO 2 ACESSOS ALINHADOS DE FERRO FUNDIDO PARA REDE DE ÁGUA, DN 500, JUNTA ELÁSTICA, INSTALADO EM LOCAL COM NÍVEL BAIXO DE INTERFERÊNCIAS (NÃO INCLUI FORNECIMENTO). AF_05/2024</t>
        </is>
      </c>
      <c r="C406" s="330" t="inlineStr">
        <is>
          <t>UN</t>
        </is>
      </c>
      <c r="D406" s="330" t="n">
        <v>46.22</v>
      </c>
      <c r="E406" s="330" t="n">
        <v>47.77</v>
      </c>
      <c r="F406" s="330" t="inlineStr"/>
    </row>
    <row r="407" ht="60" customHeight="1" s="496">
      <c r="A407" s="330" t="n">
        <v>105399</v>
      </c>
      <c r="B407" s="331" t="inlineStr">
        <is>
          <t>ASSENTAMENTO DE CONEXÃO 2 ACESSOS ALINHADOS DE FERRO FUNDIDO PARA REDE DE ÁGUA, DN 600, JUNTA ELÁSTICA, INSTALADO EM LOCAL COM NÍVEL ALTO DE INTERFERÊNCIAS (NÃO INCLUI FORNECIMENTO). AF_05/2024</t>
        </is>
      </c>
      <c r="C407" s="330" t="inlineStr">
        <is>
          <t>UN</t>
        </is>
      </c>
      <c r="D407" s="330" t="n">
        <v>68.06</v>
      </c>
      <c r="E407" s="330" t="n">
        <v>70.33</v>
      </c>
      <c r="F407" s="330" t="inlineStr"/>
    </row>
    <row r="408" ht="60" customHeight="1" s="496">
      <c r="A408" s="330" t="n">
        <v>105263</v>
      </c>
      <c r="B408" s="331" t="inlineStr">
        <is>
          <t>ASSENTAMENTO DE CONEXÃO 2 ACESSOS ALINHADOS DE FERRO FUNDIDO PARA REDE DE ÁGUA, DN 600, JUNTA ELÁSTICA, INSTALADO EM LOCAL COM NÍVEL BAIXO DE INTERFERÊNCIAS (NÃO INCLUI FORNECIMENTO). AF_05/2024</t>
        </is>
      </c>
      <c r="C408" s="330" t="inlineStr">
        <is>
          <t>UN</t>
        </is>
      </c>
      <c r="D408" s="330" t="n">
        <v>54.84</v>
      </c>
      <c r="E408" s="330" t="n">
        <v>56.7</v>
      </c>
      <c r="F408" s="330" t="inlineStr"/>
    </row>
    <row r="409" ht="60" customHeight="1" s="496">
      <c r="A409" s="330" t="n">
        <v>105400</v>
      </c>
      <c r="B409" s="331" t="inlineStr">
        <is>
          <t>ASSENTAMENTO DE CONEXÃO 2 ACESSOS ALINHADOS DE FERRO FUNDIDO PARA REDE DE ÁGUA, DN 700, JUNTA ELÁSTICA, INSTALADO EM LOCAL COM NÍVEL ALTO DE INTERFERÊNCIAS (NÃO INCLUI FORNECIMENTO). AF_05/2024</t>
        </is>
      </c>
      <c r="C409" s="330" t="inlineStr">
        <is>
          <t>UN</t>
        </is>
      </c>
      <c r="D409" s="330" t="n">
        <v>77.90000000000001</v>
      </c>
      <c r="E409" s="330" t="n">
        <v>80.53</v>
      </c>
      <c r="F409" s="330" t="inlineStr"/>
    </row>
    <row r="410" ht="60" customHeight="1" s="496">
      <c r="A410" s="330" t="n">
        <v>105264</v>
      </c>
      <c r="B410" s="331" t="inlineStr">
        <is>
          <t>ASSENTAMENTO DE CONEXÃO 2 ACESSOS ALINHADOS DE FERRO FUNDIDO PARA REDE DE ÁGUA, DN 700, JUNTA ELÁSTICA, INSTALADO EM LOCAL COM NÍVEL BAIXO DE INTERFERÊNCIAS (NÃO INCLUI FORNECIMENTO). AF_05/2024</t>
        </is>
      </c>
      <c r="C410" s="330" t="inlineStr">
        <is>
          <t>UN</t>
        </is>
      </c>
      <c r="D410" s="330" t="n">
        <v>62.83</v>
      </c>
      <c r="E410" s="330" t="n">
        <v>64.98999999999999</v>
      </c>
      <c r="F410" s="330" t="inlineStr"/>
    </row>
    <row r="411" ht="60" customHeight="1" s="496">
      <c r="A411" s="330" t="n">
        <v>105297</v>
      </c>
      <c r="B411" s="331" t="inlineStr">
        <is>
          <t>ASSENTAMENTO DE CONEXÃO 2 ACESSOS ALINHADOS DE FERRO FUNDIDO PARA REDE DE ÁGUA, DN 80, JUNTA ELÁSTICA, INSTALADO EM LOCAL COM NÍVEL ALTO DE INTERFERÊNCIAS (NÃO INCLUI FORNECIMENTO). AF_05/2024</t>
        </is>
      </c>
      <c r="C411" s="330" t="inlineStr">
        <is>
          <t>UN</t>
        </is>
      </c>
      <c r="D411" s="330" t="n">
        <v>12.09</v>
      </c>
      <c r="E411" s="330" t="n">
        <v>12.51</v>
      </c>
      <c r="F411" s="330" t="inlineStr"/>
    </row>
    <row r="412" ht="60" customHeight="1" s="496">
      <c r="A412" s="330" t="n">
        <v>105372</v>
      </c>
      <c r="B412" s="331" t="inlineStr">
        <is>
          <t>ASSENTAMENTO DE CONEXÃO 2 ACESSOS ALINHADOS DE FERRO FUNDIDO PARA REDE DE ÁGUA, DN 80, JUNTA ELÁSTICA, INSTALADO EM LOCAL COM NÍVEL BAIXO DE INTERFERÊNCIAS (NÃO INCLUI FORNECIMENTO). AF_05/2024</t>
        </is>
      </c>
      <c r="C412" s="330" t="inlineStr">
        <is>
          <t>UN</t>
        </is>
      </c>
      <c r="D412" s="330" t="n">
        <v>9.26</v>
      </c>
      <c r="E412" s="330" t="n">
        <v>9.57</v>
      </c>
      <c r="F412" s="330" t="inlineStr"/>
    </row>
    <row r="413" ht="60" customHeight="1" s="496">
      <c r="A413" s="330" t="n">
        <v>105401</v>
      </c>
      <c r="B413" s="331" t="inlineStr">
        <is>
          <t>ASSENTAMENTO DE CONEXÃO 2 ACESSOS ALINHADOS DE FERRO FUNDIDO PARA REDE DE ÁGUA, DN 800, JUNTA ELÁSTICA, INSTALADO EM LOCAL COM NÍVEL ALTO DE INTERFERÊNCIAS (NÃO INCLUI FORNECIMENTO). AF_05/2024</t>
        </is>
      </c>
      <c r="C413" s="330" t="inlineStr">
        <is>
          <t>UN</t>
        </is>
      </c>
      <c r="D413" s="330" t="n">
        <v>87.98</v>
      </c>
      <c r="E413" s="330" t="n">
        <v>90.95999999999999</v>
      </c>
      <c r="F413" s="330" t="inlineStr"/>
    </row>
    <row r="414" ht="60" customHeight="1" s="496">
      <c r="A414" s="330" t="n">
        <v>105265</v>
      </c>
      <c r="B414" s="331" t="inlineStr">
        <is>
          <t>ASSENTAMENTO DE CONEXÃO 2 ACESSOS ALINHADOS DE FERRO FUNDIDO PARA REDE DE ÁGUA, DN 800, JUNTA ELÁSTICA, INSTALADO EM LOCAL COM NÍVEL BAIXO DE INTERFERÊNCIAS (NÃO INCLUI FORNECIMENTO). AF_05/2024</t>
        </is>
      </c>
      <c r="C414" s="330" t="inlineStr">
        <is>
          <t>UN</t>
        </is>
      </c>
      <c r="D414" s="330" t="n">
        <v>71.06</v>
      </c>
      <c r="E414" s="330" t="n">
        <v>73.51000000000001</v>
      </c>
      <c r="F414" s="330" t="inlineStr"/>
    </row>
    <row r="415" ht="60" customHeight="1" s="496">
      <c r="A415" s="330" t="n">
        <v>105402</v>
      </c>
      <c r="B415" s="331" t="inlineStr">
        <is>
          <t>ASSENTAMENTO DE CONEXÃO 2 ACESSOS ALINHADOS DE FERRO FUNDIDO PARA REDE DE ÁGUA, DN 900, JUNTA ELÁSTICA, INSTALADO EM LOCAL COM NÍVEL ALTO DE INTERFERÊNCIAS (NÃO INCLUI FORNECIMENTO). AF_05/2024</t>
        </is>
      </c>
      <c r="C415" s="330" t="inlineStr">
        <is>
          <t>UN</t>
        </is>
      </c>
      <c r="D415" s="330" t="n">
        <v>98.23999999999999</v>
      </c>
      <c r="E415" s="330" t="n">
        <v>101.58</v>
      </c>
      <c r="F415" s="330" t="inlineStr"/>
    </row>
    <row r="416" ht="60" customHeight="1" s="496">
      <c r="A416" s="330" t="n">
        <v>105266</v>
      </c>
      <c r="B416" s="331" t="inlineStr">
        <is>
          <t>ASSENTAMENTO DE CONEXÃO 2 ACESSOS ALINHADOS DE FERRO FUNDIDO PARA REDE DE ÁGUA, DN 900, JUNTA ELÁSTICA, INSTALADO EM LOCAL COM NÍVEL BAIXO DE INTERFERÊNCIAS (NÃO INCLUI FORNECIMENTO). AF_05/2024</t>
        </is>
      </c>
      <c r="C416" s="330" t="inlineStr">
        <is>
          <t>UN</t>
        </is>
      </c>
      <c r="D416" s="330" t="n">
        <v>79.48</v>
      </c>
      <c r="E416" s="330" t="n">
        <v>82.23</v>
      </c>
      <c r="F416" s="330" t="inlineStr"/>
    </row>
    <row r="417" ht="60" customHeight="1" s="496">
      <c r="A417" s="330" t="n">
        <v>105361</v>
      </c>
      <c r="B417" s="331" t="inlineStr">
        <is>
          <t>ASSENTAMENTO DE CONEXÃO 2 ACESSOS ALINHADOS DE PVC PBA PARA REDE DE ÁGUA, DN 100, JUNTA ELÁSTICA INTEGRADA, INSTALADO EM LOCAL COM NÍVEL ALTO DE INTERFERÊNCIAS (NÃO INCLUI FORNECIMENTO). AF_05/2024</t>
        </is>
      </c>
      <c r="C417" s="330" t="inlineStr">
        <is>
          <t>UN</t>
        </is>
      </c>
      <c r="D417" s="330" t="n">
        <v>19.75</v>
      </c>
      <c r="E417" s="330" t="n">
        <v>20.64</v>
      </c>
      <c r="F417" s="330" t="inlineStr"/>
    </row>
    <row r="418" ht="60" customHeight="1" s="496">
      <c r="A418" s="330" t="n">
        <v>105382</v>
      </c>
      <c r="B418" s="331" t="inlineStr">
        <is>
          <t>ASSENTAMENTO DE CONEXÃO 2 ACESSOS ALINHADOS DE PVC PBA PARA REDE DE ÁGUA, DN 100, JUNTA ELÁSTICA INTEGRADA, INSTALADO EM LOCAL COM NÍVEL BAIXO DE INTERFERÊNCIAS (NÃO INCLUI FORNECIMENTO). AF_05/2024</t>
        </is>
      </c>
      <c r="C418" s="330" t="inlineStr">
        <is>
          <t>UN</t>
        </is>
      </c>
      <c r="D418" s="330" t="n">
        <v>16.27</v>
      </c>
      <c r="E418" s="330" t="n">
        <v>17</v>
      </c>
      <c r="F418" s="330" t="inlineStr"/>
    </row>
    <row r="419" ht="60" customHeight="1" s="496">
      <c r="A419" s="330" t="n">
        <v>105359</v>
      </c>
      <c r="B419" s="331" t="inlineStr">
        <is>
          <t>ASSENTAMENTO DE CONEXÃO 2 ACESSOS ALINHADOS DE PVC PBA PARA REDE DE ÁGUA, DN 50, JUNTA ELÁSTICA INTEGRADA, INSTALADO EM LOCAL COM NÍVEL ALTO DE INTERFERÊNCIAS (NÃO INCLUI FORNECIMENTO). AF_05/2024</t>
        </is>
      </c>
      <c r="C419" s="330" t="inlineStr">
        <is>
          <t>UN</t>
        </is>
      </c>
      <c r="D419" s="330" t="n">
        <v>14.1</v>
      </c>
      <c r="E419" s="330" t="n">
        <v>14.75</v>
      </c>
      <c r="F419" s="330" t="inlineStr"/>
    </row>
    <row r="420" ht="60" customHeight="1" s="496">
      <c r="A420" s="330" t="n">
        <v>105315</v>
      </c>
      <c r="B420" s="331" t="inlineStr">
        <is>
          <t>ASSENTAMENTO DE CONEXÃO 2 ACESSOS ALINHADOS DE PVC PBA PARA REDE DE ÁGUA, DN 50, JUNTA ELÁSTICA INTEGRADA, INSTALADO EM LOCAL COM NÍVEL BAIXO DE INTERFERÊNCIAS (NÃO INCLUI FORNECIMENTO). AF_05/2024</t>
        </is>
      </c>
      <c r="C420" s="330" t="inlineStr">
        <is>
          <t>UN</t>
        </is>
      </c>
      <c r="D420" s="330" t="n">
        <v>11.54</v>
      </c>
      <c r="E420" s="330" t="n">
        <v>12.08</v>
      </c>
      <c r="F420" s="330" t="inlineStr"/>
    </row>
    <row r="421" ht="60" customHeight="1" s="496">
      <c r="A421" s="330" t="n">
        <v>105360</v>
      </c>
      <c r="B421" s="331" t="inlineStr">
        <is>
          <t>ASSENTAMENTO DE CONEXÃO 2 ACESSOS ALINHADOS DE PVC PBA PARA REDE DE ÁGUA, DN 75, JUNTA ELÁSTICA INTEGRADA, INSTALADO EM LOCAL COM NÍVEL ALTO DE INTERFERÊNCIAS (NÃO INCLUI FORNECIMENTO). AF_05/2024</t>
        </is>
      </c>
      <c r="C421" s="330" t="inlineStr">
        <is>
          <t>UN</t>
        </is>
      </c>
      <c r="D421" s="330" t="n">
        <v>16.99</v>
      </c>
      <c r="E421" s="330" t="n">
        <v>17.77</v>
      </c>
      <c r="F421" s="330" t="inlineStr"/>
    </row>
    <row r="422" ht="60" customHeight="1" s="496">
      <c r="A422" s="330" t="n">
        <v>105381</v>
      </c>
      <c r="B422" s="331" t="inlineStr">
        <is>
          <t>ASSENTAMENTO DE CONEXÃO 2 ACESSOS ALINHADOS DE PVC PBA PARA REDE DE ÁGUA, DN 75, JUNTA ELÁSTICA INTEGRADA, INSTALADO EM LOCAL COM NÍVEL BAIXO DE INTERFERÊNCIAS (NÃO INCLUI FORNECIMENTO). AF_05/2024</t>
        </is>
      </c>
      <c r="C422" s="330" t="inlineStr">
        <is>
          <t>UN</t>
        </is>
      </c>
      <c r="D422" s="330" t="n">
        <v>13.98</v>
      </c>
      <c r="E422" s="330" t="n">
        <v>14.62</v>
      </c>
      <c r="F422" s="330" t="inlineStr"/>
    </row>
    <row r="423" ht="60" customHeight="1" s="496">
      <c r="A423" s="330" t="n">
        <v>105251</v>
      </c>
      <c r="B423" s="331" t="inlineStr">
        <is>
          <t>ASSENTAMENTO DE CONEXÃO 2 ACESSOS INCLINADOS DE FERRO FUNDIDO PARA REDE DE ÁGUA, DN 100, JUNTA ELÁSTICA, INSTALADO EM LOCAL COM NÍVEL ALTO DE INTERFERÊNCIAS (NÃO INCLUI FORNECIMENTO). AF_05/2024</t>
        </is>
      </c>
      <c r="C423" s="330" t="inlineStr">
        <is>
          <t>UN</t>
        </is>
      </c>
      <c r="D423" s="330" t="n">
        <v>20.51</v>
      </c>
      <c r="E423" s="330" t="n">
        <v>21.24</v>
      </c>
      <c r="F423" s="330" t="inlineStr"/>
    </row>
    <row r="424" ht="60" customHeight="1" s="496">
      <c r="A424" s="330" t="n">
        <v>105282</v>
      </c>
      <c r="B424" s="331" t="inlineStr">
        <is>
          <t>ASSENTAMENTO DE CONEXÃO 2 ACESSOS INCLINADOS DE FERRO FUNDIDO PARA REDE DE ÁGUA, DN 100, JUNTA ELÁSTICA, INSTALADO EM LOCAL COM NÍVEL BAIXO DE INTERFERÊNCIAS (NÃO INCLUI FORNECIMENTO). AF_05/2024</t>
        </is>
      </c>
      <c r="C424" s="330" t="inlineStr">
        <is>
          <t>UN</t>
        </is>
      </c>
      <c r="D424" s="330" t="n">
        <v>15.81</v>
      </c>
      <c r="E424" s="330" t="n">
        <v>16.37</v>
      </c>
      <c r="F424" s="330" t="inlineStr"/>
    </row>
    <row r="425" ht="60" customHeight="1" s="496">
      <c r="A425" s="330" t="n">
        <v>105276</v>
      </c>
      <c r="B425" s="331" t="inlineStr">
        <is>
          <t>ASSENTAMENTO DE CONEXÃO 2 ACESSOS INCLINADOS DE FERRO FUNDIDO PARA REDE DE ÁGUA, DN 1000, JUNTA ELÁSTICA, INSTALADO EM LOCAL COM NÍVEL ALTO DE INTERFERÊNCIAS (NÃO INCLUI FORNECIMENTO). AF_05/2024</t>
        </is>
      </c>
      <c r="C425" s="330" t="inlineStr">
        <is>
          <t>UN</t>
        </is>
      </c>
      <c r="D425" s="330" t="n">
        <v>159.53</v>
      </c>
      <c r="E425" s="330" t="n">
        <v>165.08</v>
      </c>
      <c r="F425" s="330" t="inlineStr"/>
    </row>
    <row r="426" ht="60" customHeight="1" s="496">
      <c r="A426" s="330" t="n">
        <v>105341</v>
      </c>
      <c r="B426" s="331" t="inlineStr">
        <is>
          <t>ASSENTAMENTO DE CONEXÃO 2 ACESSOS INCLINADOS DE FERRO FUNDIDO PARA REDE DE ÁGUA, DN 1000, JUNTA ELÁSTICA, INSTALADO EM LOCAL COM NÍVEL BAIXO DE INTERFERÊNCIAS (NÃO INCLUI FORNECIMENTO). AF_05/2024</t>
        </is>
      </c>
      <c r="C426" s="330" t="inlineStr">
        <is>
          <t>UN</t>
        </is>
      </c>
      <c r="D426" s="330" t="n">
        <v>128.6</v>
      </c>
      <c r="E426" s="330" t="n">
        <v>133.17</v>
      </c>
      <c r="F426" s="330" t="inlineStr"/>
    </row>
    <row r="427" ht="60" customHeight="1" s="496">
      <c r="A427" s="330" t="n">
        <v>105277</v>
      </c>
      <c r="B427" s="331" t="inlineStr">
        <is>
          <t>ASSENTAMENTO DE CONEXÃO 2 ACESSOS INCLINADOS DE FERRO FUNDIDO PARA REDE DE ÁGUA, DN 1200, JUNTA ELÁSTICA, INSTALADO EM LOCAL COM NÍVEL ALTO DE INTERFERÊNCIAS (NÃO INCLUI FORNECIMENTO). AF_05/2024</t>
        </is>
      </c>
      <c r="C427" s="330" t="inlineStr">
        <is>
          <t>UN</t>
        </is>
      </c>
      <c r="D427" s="330" t="n">
        <v>192.28</v>
      </c>
      <c r="E427" s="330" t="n">
        <v>198.91</v>
      </c>
      <c r="F427" s="330" t="inlineStr"/>
    </row>
    <row r="428" ht="60" customHeight="1" s="496">
      <c r="A428" s="330" t="n">
        <v>105342</v>
      </c>
      <c r="B428" s="331" t="inlineStr">
        <is>
          <t>ASSENTAMENTO DE CONEXÃO 2 ACESSOS INCLINADOS DE FERRO FUNDIDO PARA REDE DE ÁGUA, DN 1200, JUNTA ELÁSTICA, INSTALADO EM LOCAL COM NÍVEL BAIXO DE INTERFERÊNCIAS (NÃO INCLUI FORNECIMENTO). AF_05/2024</t>
        </is>
      </c>
      <c r="C428" s="330" t="inlineStr">
        <is>
          <t>UN</t>
        </is>
      </c>
      <c r="D428" s="330" t="n">
        <v>155.81</v>
      </c>
      <c r="E428" s="330" t="n">
        <v>161.28</v>
      </c>
      <c r="F428" s="330" t="inlineStr"/>
    </row>
    <row r="429" ht="60" customHeight="1" s="496">
      <c r="A429" s="330" t="n">
        <v>105252</v>
      </c>
      <c r="B429" s="331" t="inlineStr">
        <is>
          <t>ASSENTAMENTO DE CONEXÃO 2 ACESSOS INCLINADOS DE FERRO FUNDIDO PARA REDE DE ÁGUA, DN 150, JUNTA ELÁSTICA, INSTALADO EM LOCAL COM NÍVEL ALTO DE INTERFERÊNCIAS (NÃO INCLUI FORNECIMENTO). AF_05/2024</t>
        </is>
      </c>
      <c r="C429" s="330" t="inlineStr">
        <is>
          <t>UN</t>
        </is>
      </c>
      <c r="D429" s="330" t="n">
        <v>27.19</v>
      </c>
      <c r="E429" s="330" t="n">
        <v>28.18</v>
      </c>
      <c r="F429" s="330" t="inlineStr"/>
    </row>
    <row r="430" ht="60" customHeight="1" s="496">
      <c r="A430" s="330" t="n">
        <v>105298</v>
      </c>
      <c r="B430" s="331" t="inlineStr">
        <is>
          <t>ASSENTAMENTO DE CONEXÃO 2 ACESSOS INCLINADOS DE FERRO FUNDIDO PARA REDE DE ÁGUA, DN 150, JUNTA ELÁSTICA, INSTALADO EM LOCAL COM NÍVEL BAIXO DE INTERFERÊNCIAS (NÃO INCLUI FORNECIMENTO). AF_05/2024</t>
        </is>
      </c>
      <c r="C430" s="330" t="inlineStr">
        <is>
          <t>UN</t>
        </is>
      </c>
      <c r="D430" s="330" t="n">
        <v>21.33</v>
      </c>
      <c r="E430" s="330" t="n">
        <v>22.11</v>
      </c>
      <c r="F430" s="330" t="inlineStr"/>
    </row>
    <row r="431" ht="60" customHeight="1" s="496">
      <c r="A431" s="330" t="n">
        <v>105253</v>
      </c>
      <c r="B431" s="331" t="inlineStr">
        <is>
          <t>ASSENTAMENTO DE CONEXÃO 2 ACESSOS INCLINADOS DE FERRO FUNDIDO PARA REDE DE ÁGUA, DN 200, JUNTA ELÁSTICA, INSTALADO EM LOCAL COM NÍVEL ALTO DE INTERFERÊNCIAS (NÃO INCLUI FORNECIMENTO). AF_05/2024</t>
        </is>
      </c>
      <c r="C431" s="330" t="inlineStr">
        <is>
          <t>UN</t>
        </is>
      </c>
      <c r="D431" s="330" t="n">
        <v>33.86</v>
      </c>
      <c r="E431" s="330" t="n">
        <v>35.11</v>
      </c>
      <c r="F431" s="330" t="inlineStr"/>
    </row>
    <row r="432" ht="60" customHeight="1" s="496">
      <c r="A432" s="330" t="n">
        <v>105299</v>
      </c>
      <c r="B432" s="331" t="inlineStr">
        <is>
          <t>ASSENTAMENTO DE CONEXÃO 2 ACESSOS INCLINADOS DE FERRO FUNDIDO PARA REDE DE ÁGUA, DN 200, JUNTA ELÁSTICA, INSTALADO EM LOCAL COM NÍVEL BAIXO DE INTERFERÊNCIAS (NÃO INCLUI FORNECIMENTO). AF_05/2024</t>
        </is>
      </c>
      <c r="C432" s="330" t="inlineStr">
        <is>
          <t>UN</t>
        </is>
      </c>
      <c r="D432" s="330" t="n">
        <v>26.84</v>
      </c>
      <c r="E432" s="330" t="n">
        <v>27.84</v>
      </c>
      <c r="F432" s="330" t="inlineStr"/>
    </row>
    <row r="433" ht="60" customHeight="1" s="496">
      <c r="A433" s="330" t="n">
        <v>105254</v>
      </c>
      <c r="B433" s="331" t="inlineStr">
        <is>
          <t>ASSENTAMENTO DE CONEXÃO 2 ACESSOS INCLINADOS DE FERRO FUNDIDO PARA REDE DE ÁGUA, DN 250, JUNTA ELÁSTICA, INSTALADO EM LOCAL COM NÍVEL ALTO DE INTERFERÊNCIAS (NÃO INCLUI FORNECIMENTO). AF_05/2024</t>
        </is>
      </c>
      <c r="C433" s="330" t="inlineStr">
        <is>
          <t>UN</t>
        </is>
      </c>
      <c r="D433" s="330" t="n">
        <v>40.64</v>
      </c>
      <c r="E433" s="330" t="n">
        <v>42.17</v>
      </c>
      <c r="F433" s="330" t="inlineStr"/>
    </row>
    <row r="434" ht="60" customHeight="1" s="496">
      <c r="A434" s="330" t="n">
        <v>105300</v>
      </c>
      <c r="B434" s="331" t="inlineStr">
        <is>
          <t>ASSENTAMENTO DE CONEXÃO 2 ACESSOS INCLINADOS DE FERRO FUNDIDO PARA REDE DE ÁGUA, DN 250, JUNTA ELÁSTICA, INSTALADO EM LOCAL COM NÍVEL BAIXO DE INTERFERÊNCIAS (NÃO INCLUI FORNECIMENTO). AF_05/2024</t>
        </is>
      </c>
      <c r="C434" s="330" t="inlineStr">
        <is>
          <t>UN</t>
        </is>
      </c>
      <c r="D434" s="330" t="n">
        <v>32.49</v>
      </c>
      <c r="E434" s="330" t="n">
        <v>33.71</v>
      </c>
      <c r="F434" s="330" t="inlineStr"/>
    </row>
    <row r="435" ht="60" customHeight="1" s="496">
      <c r="A435" s="330" t="n">
        <v>105255</v>
      </c>
      <c r="B435" s="331" t="inlineStr">
        <is>
          <t>ASSENTAMENTO DE CONEXÃO 2 ACESSOS INCLINADOS DE FERRO FUNDIDO PARA REDE DE ÁGUA, DN 300, JUNTA ELÁSTICA, INSTALADO EM LOCAL COM NÍVEL ALTO DE INTERFERÊNCIAS (NÃO INCLUI FORNECIMENTO). AF_05/2024</t>
        </is>
      </c>
      <c r="C435" s="330" t="inlineStr">
        <is>
          <t>UN</t>
        </is>
      </c>
      <c r="D435" s="330" t="n">
        <v>47.44</v>
      </c>
      <c r="E435" s="330" t="n">
        <v>49.24</v>
      </c>
      <c r="F435" s="330" t="inlineStr"/>
    </row>
    <row r="436" ht="60" customHeight="1" s="496">
      <c r="A436" s="330" t="n">
        <v>105301</v>
      </c>
      <c r="B436" s="331" t="inlineStr">
        <is>
          <t>ASSENTAMENTO DE CONEXÃO 2 ACESSOS INCLINADOS DE FERRO FUNDIDO PARA REDE DE ÁGUA, DN 300, JUNTA ELÁSTICA, INSTALADO EM LOCAL COM NÍVEL BAIXO DE INTERFERÊNCIAS (NÃO INCLUI FORNECIMENTO). AF_05/2024</t>
        </is>
      </c>
      <c r="C436" s="330" t="inlineStr">
        <is>
          <t>UN</t>
        </is>
      </c>
      <c r="D436" s="330" t="n">
        <v>38.14</v>
      </c>
      <c r="E436" s="330" t="n">
        <v>39.58</v>
      </c>
      <c r="F436" s="330" t="inlineStr"/>
    </row>
    <row r="437" ht="60" customHeight="1" s="496">
      <c r="A437" s="330" t="n">
        <v>105256</v>
      </c>
      <c r="B437" s="331" t="inlineStr">
        <is>
          <t>ASSENTAMENTO DE CONEXÃO 2 ACESSOS INCLINADOS DE FERRO FUNDIDO PARA REDE DE ÁGUA, DN 350, JUNTA ELÁSTICA, INSTALADO EM LOCAL COM NÍVEL ALTO DE INTERFERÊNCIAS (NÃO INCLUI FORNECIMENTO). AF_05/2024</t>
        </is>
      </c>
      <c r="C437" s="330" t="inlineStr">
        <is>
          <t>UN</t>
        </is>
      </c>
      <c r="D437" s="330" t="n">
        <v>54.22</v>
      </c>
      <c r="E437" s="330" t="n">
        <v>56.28</v>
      </c>
      <c r="F437" s="330" t="inlineStr"/>
    </row>
    <row r="438" ht="60" customHeight="1" s="496">
      <c r="A438" s="330" t="n">
        <v>105302</v>
      </c>
      <c r="B438" s="331" t="inlineStr">
        <is>
          <t>ASSENTAMENTO DE CONEXÃO 2 ACESSOS INCLINADOS DE FERRO FUNDIDO PARA REDE DE ÁGUA, DN 350, JUNTA ELÁSTICA, INSTALADO EM LOCAL COM NÍVEL BAIXO DE INTERFERÊNCIAS (NÃO INCLUI FORNECIMENTO). AF_05/2024</t>
        </is>
      </c>
      <c r="C438" s="330" t="inlineStr">
        <is>
          <t>UN</t>
        </is>
      </c>
      <c r="D438" s="330" t="n">
        <v>43.76</v>
      </c>
      <c r="E438" s="330" t="n">
        <v>45.44</v>
      </c>
      <c r="F438" s="330" t="inlineStr"/>
    </row>
    <row r="439" ht="60" customHeight="1" s="496">
      <c r="A439" s="330" t="n">
        <v>105257</v>
      </c>
      <c r="B439" s="331" t="inlineStr">
        <is>
          <t>ASSENTAMENTO DE CONEXÃO 2 ACESSOS INCLINADOS DE FERRO FUNDIDO PARA REDE DE ÁGUA, DN 400, JUNTA ELÁSTICA, INSTALADO EM LOCAL COM NÍVEL ALTO DE INTERFERÊNCIAS (NÃO INCLUI FORNECIMENTO). AF_05/2024</t>
        </is>
      </c>
      <c r="C439" s="330" t="inlineStr">
        <is>
          <t>UN</t>
        </is>
      </c>
      <c r="D439" s="330" t="n">
        <v>60.99</v>
      </c>
      <c r="E439" s="330" t="n">
        <v>63.32</v>
      </c>
      <c r="F439" s="330" t="inlineStr"/>
    </row>
    <row r="440" ht="60" customHeight="1" s="496">
      <c r="A440" s="330" t="n">
        <v>105303</v>
      </c>
      <c r="B440" s="331" t="inlineStr">
        <is>
          <t>ASSENTAMENTO DE CONEXÃO 2 ACESSOS INCLINADOS DE FERRO FUNDIDO PARA REDE DE ÁGUA, DN 400, JUNTA ELÁSTICA, INSTALADO EM LOCAL COM NÍVEL BAIXO DE INTERFERÊNCIAS (NÃO INCLUI FORNECIMENTO). AF_05/2024</t>
        </is>
      </c>
      <c r="C440" s="330" t="inlineStr">
        <is>
          <t>UN</t>
        </is>
      </c>
      <c r="D440" s="330" t="n">
        <v>49.38</v>
      </c>
      <c r="E440" s="330" t="n">
        <v>51.28</v>
      </c>
      <c r="F440" s="330" t="inlineStr"/>
    </row>
    <row r="441" ht="60" customHeight="1" s="496">
      <c r="A441" s="330" t="n">
        <v>105270</v>
      </c>
      <c r="B441" s="331" t="inlineStr">
        <is>
          <t>ASSENTAMENTO DE CONEXÃO 2 ACESSOS INCLINADOS DE FERRO FUNDIDO PARA REDE DE ÁGUA, DN 450, JUNTA ELÁSTICA, INSTALADO EM LOCAL COM NÍVEL ALTO DE INTERFERÊNCIAS (NÃO INCLUI FORNECIMENTO). AF_05/2024</t>
        </is>
      </c>
      <c r="C441" s="330" t="inlineStr">
        <is>
          <t>UN</t>
        </is>
      </c>
      <c r="D441" s="330" t="n">
        <v>67.89</v>
      </c>
      <c r="E441" s="330" t="n">
        <v>70.5</v>
      </c>
      <c r="F441" s="330" t="inlineStr"/>
    </row>
    <row r="442" ht="60" customHeight="1" s="496">
      <c r="A442" s="330" t="n">
        <v>105304</v>
      </c>
      <c r="B442" s="331" t="inlineStr">
        <is>
          <t>ASSENTAMENTO DE CONEXÃO 2 ACESSOS INCLINADOS DE FERRO FUNDIDO PARA REDE DE ÁGUA, DN 450, JUNTA ELÁSTICA, INSTALADO EM LOCAL COM NÍVEL BAIXO DE INTERFERÊNCIAS (NÃO INCLUI FORNECIMENTO). AF_05/2024</t>
        </is>
      </c>
      <c r="C442" s="330" t="inlineStr">
        <is>
          <t>UN</t>
        </is>
      </c>
      <c r="D442" s="330" t="n">
        <v>55.15</v>
      </c>
      <c r="E442" s="330" t="n">
        <v>57.27</v>
      </c>
      <c r="F442" s="330" t="inlineStr"/>
    </row>
    <row r="443" ht="60" customHeight="1" s="496">
      <c r="A443" s="330" t="n">
        <v>105271</v>
      </c>
      <c r="B443" s="331" t="inlineStr">
        <is>
          <t>ASSENTAMENTO DE CONEXÃO 2 ACESSOS INCLINADOS DE FERRO FUNDIDO PARA REDE DE ÁGUA, DN 500, JUNTA ELÁSTICA, INSTALADO EM LOCAL COM NÍVEL ALTO DE INTERFERÊNCIAS (NÃO INCLUI FORNECIMENTO). AF_05/2024</t>
        </is>
      </c>
      <c r="C443" s="330" t="inlineStr">
        <is>
          <t>UN</t>
        </is>
      </c>
      <c r="D443" s="330" t="n">
        <v>84.59999999999999</v>
      </c>
      <c r="E443" s="330" t="n">
        <v>87.47</v>
      </c>
      <c r="F443" s="330" t="inlineStr"/>
    </row>
    <row r="444" ht="60" customHeight="1" s="496">
      <c r="A444" s="330" t="n">
        <v>105305</v>
      </c>
      <c r="B444" s="331" t="inlineStr">
        <is>
          <t>ASSENTAMENTO DE CONEXÃO 2 ACESSOS INCLINADOS DE FERRO FUNDIDO PARA REDE DE ÁGUA, DN 500, JUNTA ELÁSTICA, INSTALADO EM LOCAL COM NÍVEL BAIXO DE INTERFERÊNCIAS (NÃO INCLUI FORNECIMENTO). AF_05/2024</t>
        </is>
      </c>
      <c r="C444" s="330" t="inlineStr">
        <is>
          <t>UN</t>
        </is>
      </c>
      <c r="D444" s="330" t="n">
        <v>67.55</v>
      </c>
      <c r="E444" s="330" t="n">
        <v>69.89</v>
      </c>
      <c r="F444" s="330" t="inlineStr"/>
    </row>
    <row r="445" ht="60" customHeight="1" s="496">
      <c r="A445" s="330" t="n">
        <v>105272</v>
      </c>
      <c r="B445" s="331" t="inlineStr">
        <is>
          <t>ASSENTAMENTO DE CONEXÃO 2 ACESSOS INCLINADOS DE FERRO FUNDIDO PARA REDE DE ÁGUA, DN 600, JUNTA ELÁSTICA, INSTALADO EM LOCAL COM NÍVEL ALTO DE INTERFERÊNCIAS (NÃO INCLUI FORNECIMENTO). AF_05/2024</t>
        </is>
      </c>
      <c r="C445" s="330" t="inlineStr">
        <is>
          <t>UN</t>
        </is>
      </c>
      <c r="D445" s="330" t="n">
        <v>99.88</v>
      </c>
      <c r="E445" s="330" t="n">
        <v>103.29</v>
      </c>
      <c r="F445" s="330" t="inlineStr"/>
    </row>
    <row r="446" ht="60" customHeight="1" s="496">
      <c r="A446" s="330" t="n">
        <v>105306</v>
      </c>
      <c r="B446" s="331" t="inlineStr">
        <is>
          <t>ASSENTAMENTO DE CONEXÃO 2 ACESSOS INCLINADOS DE FERRO FUNDIDO PARA REDE DE ÁGUA, DN 600, JUNTA ELÁSTICA, INSTALADO EM LOCAL COM NÍVEL BAIXO DE INTERFERÊNCIAS (NÃO INCLUI FORNECIMENTO). AF_05/2024</t>
        </is>
      </c>
      <c r="C446" s="330" t="inlineStr">
        <is>
          <t>UN</t>
        </is>
      </c>
      <c r="D446" s="330" t="n">
        <v>80.05</v>
      </c>
      <c r="E446" s="330" t="n">
        <v>82.84</v>
      </c>
      <c r="F446" s="330" t="inlineStr"/>
    </row>
    <row r="447" ht="60" customHeight="1" s="496">
      <c r="A447" s="330" t="n">
        <v>105273</v>
      </c>
      <c r="B447" s="331" t="inlineStr">
        <is>
          <t>ASSENTAMENTO DE CONEXÃO 2 ACESSOS INCLINADOS DE FERRO FUNDIDO PARA REDE DE ÁGUA, DN 700, JUNTA ELÁSTICA, INSTALADO EM LOCAL COM NÍVEL ALTO DE INTERFERÊNCIAS (NÃO INCLUI FORNECIMENTO). AF_05/2024</t>
        </is>
      </c>
      <c r="C447" s="330" t="inlineStr">
        <is>
          <t>UN</t>
        </is>
      </c>
      <c r="D447" s="330" t="n">
        <v>114.48</v>
      </c>
      <c r="E447" s="330" t="n">
        <v>118.43</v>
      </c>
      <c r="F447" s="330" t="inlineStr"/>
    </row>
    <row r="448" ht="60" customHeight="1" s="496">
      <c r="A448" s="330" t="n">
        <v>105307</v>
      </c>
      <c r="B448" s="331" t="inlineStr">
        <is>
          <t>ASSENTAMENTO DE CONEXÃO 2 ACESSOS INCLINADOS DE FERRO FUNDIDO PARA REDE DE ÁGUA, DN 700, JUNTA ELÁSTICA, INSTALADO EM LOCAL COM NÍVEL BAIXO DE INTERFERÊNCIAS (NÃO INCLUI FORNECIMENTO). AF_05/2024</t>
        </is>
      </c>
      <c r="C448" s="330" t="inlineStr">
        <is>
          <t>UN</t>
        </is>
      </c>
      <c r="D448" s="330" t="n">
        <v>91.88</v>
      </c>
      <c r="E448" s="330" t="n">
        <v>95.12</v>
      </c>
      <c r="F448" s="330" t="inlineStr"/>
    </row>
    <row r="449" ht="60" customHeight="1" s="496">
      <c r="A449" s="330" t="n">
        <v>105250</v>
      </c>
      <c r="B449" s="331" t="inlineStr">
        <is>
          <t>ASSENTAMENTO DE CONEXÃO 2 ACESSOS INCLINADOS DE FERRO FUNDIDO PARA REDE DE ÁGUA, DN 80, JUNTA ELÁSTICA, INSTALADO EM LOCAL COM NÍVEL ALTO DE INTERFERÊNCIAS (NÃO INCLUI FORNECIMENTO). AF_05/2024</t>
        </is>
      </c>
      <c r="C449" s="330" t="inlineStr">
        <is>
          <t>UN</t>
        </is>
      </c>
      <c r="D449" s="330" t="n">
        <v>17.82</v>
      </c>
      <c r="E449" s="330" t="n">
        <v>18.43</v>
      </c>
      <c r="F449" s="330" t="inlineStr"/>
    </row>
    <row r="450" ht="60" customHeight="1" s="496">
      <c r="A450" s="330" t="n">
        <v>105269</v>
      </c>
      <c r="B450" s="331" t="inlineStr">
        <is>
          <t>ASSENTAMENTO DE CONEXÃO 2 ACESSOS INCLINADOS DE FERRO FUNDIDO PARA REDE DE ÁGUA, DN 80, JUNTA ELÁSTICA, INSTALADO EM LOCAL COM NÍVEL BAIXO DE INTERFERÊNCIAS (NÃO INCLUI FORNECIMENTO). AF_05/2024</t>
        </is>
      </c>
      <c r="C450" s="330" t="inlineStr">
        <is>
          <t>UN</t>
        </is>
      </c>
      <c r="D450" s="330" t="n">
        <v>13.58</v>
      </c>
      <c r="E450" s="330" t="n">
        <v>14.05</v>
      </c>
      <c r="F450" s="330" t="inlineStr"/>
    </row>
    <row r="451" ht="60" customHeight="1" s="496">
      <c r="A451" s="330" t="n">
        <v>105274</v>
      </c>
      <c r="B451" s="331" t="inlineStr">
        <is>
          <t>ASSENTAMENTO DE CONEXÃO 2 ACESSOS INCLINADOS DE FERRO FUNDIDO PARA REDE DE ÁGUA, DN 800, JUNTA ELÁSTICA, INSTALADO EM LOCAL COM NÍVEL ALTO DE INTERFERÊNCIAS (NÃO INCLUI FORNECIMENTO). AF_05/2024</t>
        </is>
      </c>
      <c r="C451" s="330" t="inlineStr">
        <is>
          <t>UN</t>
        </is>
      </c>
      <c r="D451" s="330" t="n">
        <v>129.35</v>
      </c>
      <c r="E451" s="330" t="n">
        <v>133.84</v>
      </c>
      <c r="F451" s="330" t="inlineStr"/>
    </row>
    <row r="452" ht="60" customHeight="1" s="496">
      <c r="A452" s="330" t="n">
        <v>105340</v>
      </c>
      <c r="B452" s="331" t="inlineStr">
        <is>
          <t>ASSENTAMENTO DE CONEXÃO 2 ACESSOS INCLINADOS DE FERRO FUNDIDO PARA REDE DE ÁGUA, DN 800, JUNTA ELÁSTICA, INSTALADO EM LOCAL COM NÍVEL BAIXO DE INTERFERÊNCIAS (NÃO INCLUI FORNECIMENTO). AF_05/2024</t>
        </is>
      </c>
      <c r="C452" s="330" t="inlineStr">
        <is>
          <t>UN</t>
        </is>
      </c>
      <c r="D452" s="330" t="n">
        <v>103.97</v>
      </c>
      <c r="E452" s="330" t="n">
        <v>107.65</v>
      </c>
      <c r="F452" s="330" t="inlineStr"/>
    </row>
    <row r="453" ht="60" customHeight="1" s="496">
      <c r="A453" s="330" t="n">
        <v>105275</v>
      </c>
      <c r="B453" s="331" t="inlineStr">
        <is>
          <t>ASSENTAMENTO DE CONEXÃO 2 ACESSOS INCLINADOS DE FERRO FUNDIDO PARA REDE DE ÁGUA, DN 900, JUNTA ELÁSTICA, INSTALADO EM LOCAL COM NÍVEL ALTO DE INTERFERÊNCIAS (NÃO INCLUI FORNECIMENTO). AF_05/2024</t>
        </is>
      </c>
      <c r="C453" s="330" t="inlineStr">
        <is>
          <t>UN</t>
        </is>
      </c>
      <c r="D453" s="330" t="n">
        <v>144.38</v>
      </c>
      <c r="E453" s="330" t="n">
        <v>149.41</v>
      </c>
      <c r="F453" s="330" t="inlineStr"/>
    </row>
    <row r="454" ht="60" customHeight="1" s="496">
      <c r="A454" s="330" t="n">
        <v>105390</v>
      </c>
      <c r="B454" s="331" t="inlineStr">
        <is>
          <t>ASSENTAMENTO DE CONEXÃO 2 ACESSOS INCLINADOS DE FERRO FUNDIDO PARA REDE DE ÁGUA, DN 900, JUNTA ELÁSTICA, INSTALADO EM LOCAL COM NÍVEL BAIXO DE INTERFERÊNCIAS (NÃO INCLUI FORNECIMENTO). AF_05/2024</t>
        </is>
      </c>
      <c r="C454" s="330" t="inlineStr">
        <is>
          <t>UN</t>
        </is>
      </c>
      <c r="D454" s="330" t="n">
        <v>116.23</v>
      </c>
      <c r="E454" s="330" t="n">
        <v>120.36</v>
      </c>
      <c r="F454" s="330" t="inlineStr"/>
    </row>
    <row r="455" ht="60" customHeight="1" s="496">
      <c r="A455" s="330" t="n">
        <v>105364</v>
      </c>
      <c r="B455" s="331" t="inlineStr">
        <is>
          <t>ASSENTAMENTO DE CONEXÃO 2 ACESSOS INCLINADOS DE PVC PBA PARA REDE DE ÁGUA, DN 100, JUNTA ELÁSTICA INTEGRADA, INSTALADO EM LOCAL COM NÍVEL ALTO DE INTERFERÊNCIAS (NÃO INCLUI FORNECIMENTO). AF_05/2024</t>
        </is>
      </c>
      <c r="C455" s="330" t="inlineStr">
        <is>
          <t>UN</t>
        </is>
      </c>
      <c r="D455" s="330" t="n">
        <v>28.96</v>
      </c>
      <c r="E455" s="330" t="n">
        <v>30.3</v>
      </c>
      <c r="F455" s="330" t="inlineStr"/>
    </row>
    <row r="456" ht="60" customHeight="1" s="496">
      <c r="A456" s="330" t="n">
        <v>105385</v>
      </c>
      <c r="B456" s="331" t="inlineStr">
        <is>
          <t>ASSENTAMENTO DE CONEXÃO 2 ACESSOS INCLINADOS DE PVC PBA PARA REDE DE ÁGUA, DN 100, JUNTA ELÁSTICA INTEGRADA, INSTALADO EM LOCAL COM NÍVEL BAIXO DE INTERFERÊNCIAS (NÃO INCLUI FORNECIMENTO). AF_05/2024</t>
        </is>
      </c>
      <c r="C456" s="330" t="inlineStr">
        <is>
          <t>UN</t>
        </is>
      </c>
      <c r="D456" s="330" t="n">
        <v>23.74</v>
      </c>
      <c r="E456" s="330" t="n">
        <v>24.83</v>
      </c>
      <c r="F456" s="330" t="inlineStr"/>
    </row>
    <row r="457" ht="60" customHeight="1" s="496">
      <c r="A457" s="330" t="n">
        <v>105362</v>
      </c>
      <c r="B457" s="331" t="inlineStr">
        <is>
          <t>ASSENTAMENTO DE CONEXÃO 2 ACESSOS INCLINADOS DE PVC PBA PARA REDE DE ÁGUA, DN 50, JUNTA ELÁSTICA INTEGRADA, INSTALADO EM LOCAL COM NÍVEL ALTO DE INTERFERÊNCIAS (NÃO INCLUI FORNECIMENTO). AF_05/2024</t>
        </is>
      </c>
      <c r="C457" s="330" t="inlineStr">
        <is>
          <t>UN</t>
        </is>
      </c>
      <c r="D457" s="330" t="n">
        <v>20.85</v>
      </c>
      <c r="E457" s="330" t="n">
        <v>21.84</v>
      </c>
      <c r="F457" s="330" t="inlineStr"/>
    </row>
    <row r="458" ht="60" customHeight="1" s="496">
      <c r="A458" s="330" t="n">
        <v>105383</v>
      </c>
      <c r="B458" s="331" t="inlineStr">
        <is>
          <t>ASSENTAMENTO DE CONEXÃO 2 ACESSOS INCLINADOS DE PVC PBA PARA REDE DE ÁGUA, DN 50, JUNTA ELÁSTICA INTEGRADA, INSTALADO EM LOCAL COM NÍVEL BAIXO DE INTERFERÊNCIAS (NÃO INCLUI FORNECIMENTO). AF_05/2024</t>
        </is>
      </c>
      <c r="C458" s="330" t="inlineStr">
        <is>
          <t>UN</t>
        </is>
      </c>
      <c r="D458" s="330" t="n">
        <v>17.03</v>
      </c>
      <c r="E458" s="330" t="n">
        <v>17.83</v>
      </c>
      <c r="F458" s="330" t="inlineStr"/>
    </row>
    <row r="459" ht="60" customHeight="1" s="496">
      <c r="A459" s="330" t="n">
        <v>105363</v>
      </c>
      <c r="B459" s="331" t="inlineStr">
        <is>
          <t>ASSENTAMENTO DE CONEXÃO 2 ACESSOS INCLINADOS DE PVC PBA PARA REDE DE ÁGUA, DN 75, JUNTA ELÁSTICA INTEGRADA, INSTALADO EM LOCAL COM NÍVEL ALTO DE INTERFERÊNCIAS (NÃO INCLUI FORNECIMENTO). AF_05/2024</t>
        </is>
      </c>
      <c r="C459" s="330" t="inlineStr">
        <is>
          <t>UN</t>
        </is>
      </c>
      <c r="D459" s="330" t="n">
        <v>24.97</v>
      </c>
      <c r="E459" s="330" t="n">
        <v>26.14</v>
      </c>
      <c r="F459" s="330" t="inlineStr"/>
    </row>
    <row r="460" ht="60" customHeight="1" s="496">
      <c r="A460" s="330" t="n">
        <v>105384</v>
      </c>
      <c r="B460" s="331" t="inlineStr">
        <is>
          <t>ASSENTAMENTO DE CONEXÃO 2 ACESSOS INCLINADOS DE PVC PBA PARA REDE DE ÁGUA, DN 75, JUNTA ELÁSTICA INTEGRADA, INSTALADO EM LOCAL COM NÍVEL BAIXO DE INTERFERÊNCIAS (NÃO INCLUI FORNECIMENTO). AF_05/2024</t>
        </is>
      </c>
      <c r="C460" s="330" t="inlineStr">
        <is>
          <t>UN</t>
        </is>
      </c>
      <c r="D460" s="330" t="n">
        <v>20.46</v>
      </c>
      <c r="E460" s="330" t="n">
        <v>21.4</v>
      </c>
      <c r="F460" s="330" t="inlineStr"/>
    </row>
    <row r="461" ht="45" customHeight="1" s="496">
      <c r="A461" s="330" t="n">
        <v>105279</v>
      </c>
      <c r="B461" s="331" t="inlineStr">
        <is>
          <t>ASSENTAMENTO DE CONEXÃO 3 ACESSOS DE FERRO FUNDIDO PARA REDE DE ÁGUA, DN 100, JUNTA ELÁSTICA, INSTALADO EM LOCAL COM NÍVEL ALTO DE INTERFERÊNCIAS (NÃO INCLUI FORNECIMENTO). AF_05/2024</t>
        </is>
      </c>
      <c r="C461" s="330" t="inlineStr">
        <is>
          <t>UN</t>
        </is>
      </c>
      <c r="D461" s="330" t="n">
        <v>27.89</v>
      </c>
      <c r="E461" s="330" t="n">
        <v>28.85</v>
      </c>
      <c r="F461" s="330" t="inlineStr"/>
    </row>
    <row r="462" ht="45" customHeight="1" s="496">
      <c r="A462" s="330" t="n">
        <v>105259</v>
      </c>
      <c r="B462" s="331" t="inlineStr">
        <is>
          <t>ASSENTAMENTO DE CONEXÃO 3 ACESSOS DE FERRO FUNDIDO PARA REDE DE ÁGUA, DN 100, JUNTA ELÁSTICA, INSTALADO EM LOCAL COM NÍVEL BAIXO DE INTERFERÊNCIAS (NÃO INCLUI FORNECIMENTO). AF_05/2024</t>
        </is>
      </c>
      <c r="C462" s="330" t="inlineStr">
        <is>
          <t>UN</t>
        </is>
      </c>
      <c r="D462" s="330" t="n">
        <v>21.62</v>
      </c>
      <c r="E462" s="330" t="n">
        <v>22.35</v>
      </c>
      <c r="F462" s="330" t="inlineStr"/>
    </row>
    <row r="463" ht="45" customHeight="1" s="496">
      <c r="A463" s="330" t="n">
        <v>105357</v>
      </c>
      <c r="B463" s="331" t="inlineStr">
        <is>
          <t>ASSENTAMENTO DE CONEXÃO 3 ACESSOS DE FERRO FUNDIDO PARA REDE DE ÁGUA, DN 1000, JUNTA ELÁSTICA, INSTALADO EM LOCAL COM NÍVEL ALTO DE INTERFERÊNCIAS (NÃO INCLUI FORNECIMENTO). AF_05/2024</t>
        </is>
      </c>
      <c r="C463" s="330" t="inlineStr">
        <is>
          <t>UN</t>
        </is>
      </c>
      <c r="D463" s="330" t="n">
        <v>217.2</v>
      </c>
      <c r="E463" s="330" t="n">
        <v>224.6</v>
      </c>
      <c r="F463" s="330" t="inlineStr"/>
    </row>
    <row r="464" ht="45" customHeight="1" s="496">
      <c r="A464" s="330" t="n">
        <v>105346</v>
      </c>
      <c r="B464" s="331" t="inlineStr">
        <is>
          <t>ASSENTAMENTO DE CONEXÃO 3 ACESSOS DE FERRO FUNDIDO PARA REDE DE ÁGUA, DN 1000, JUNTA ELÁSTICA, INSTALADO EM LOCAL COM NÍVEL BAIXO DE INTERFERÊNCIAS (NÃO INCLUI FORNECIMENTO). AF_05/2024</t>
        </is>
      </c>
      <c r="C464" s="330" t="inlineStr">
        <is>
          <t>UN</t>
        </is>
      </c>
      <c r="D464" s="330" t="n">
        <v>175.96</v>
      </c>
      <c r="E464" s="330" t="n">
        <v>182.06</v>
      </c>
      <c r="F464" s="330" t="inlineStr"/>
    </row>
    <row r="465" ht="45" customHeight="1" s="496">
      <c r="A465" s="330" t="n">
        <v>105358</v>
      </c>
      <c r="B465" s="331" t="inlineStr">
        <is>
          <t>ASSENTAMENTO DE CONEXÃO 3 ACESSOS DE FERRO FUNDIDO PARA REDE DE ÁGUA, DN 1200, JUNTA ELÁSTICA, INSTALADO EM LOCAL COM NÍVEL ALTO DE INTERFERÊNCIAS (NÃO INCLUI FORNECIMENTO). AF_05/2024</t>
        </is>
      </c>
      <c r="C465" s="330" t="inlineStr">
        <is>
          <t>UN</t>
        </is>
      </c>
      <c r="D465" s="330" t="n">
        <v>263.56</v>
      </c>
      <c r="E465" s="330" t="n">
        <v>272.41</v>
      </c>
      <c r="F465" s="330" t="inlineStr"/>
    </row>
    <row r="466" ht="45" customHeight="1" s="496">
      <c r="A466" s="330" t="n">
        <v>105347</v>
      </c>
      <c r="B466" s="331" t="inlineStr">
        <is>
          <t>ASSENTAMENTO DE CONEXÃO 3 ACESSOS DE FERRO FUNDIDO PARA REDE DE ÁGUA, DN 1200, JUNTA ELÁSTICA, INSTALADO EM LOCAL COM NÍVEL BAIXO DE INTERFERÊNCIAS (NÃO INCLUI FORNECIMENTO). AF_05/2024</t>
        </is>
      </c>
      <c r="C466" s="330" t="inlineStr">
        <is>
          <t>UN</t>
        </is>
      </c>
      <c r="D466" s="330" t="n">
        <v>214.92</v>
      </c>
      <c r="E466" s="330" t="n">
        <v>222.23</v>
      </c>
      <c r="F466" s="330" t="inlineStr"/>
    </row>
    <row r="467" ht="45" customHeight="1" s="496">
      <c r="A467" s="330" t="n">
        <v>105280</v>
      </c>
      <c r="B467" s="331" t="inlineStr">
        <is>
          <t>ASSENTAMENTO DE CONEXÃO 3 ACESSOS DE FERRO FUNDIDO PARA REDE DE ÁGUA, DN 150, JUNTA ELÁSTICA, INSTALADO EM LOCAL COM NÍVEL ALTO DE INTERFERÊNCIAS (NÃO INCLUI FORNECIMENTO). AF_05/2024</t>
        </is>
      </c>
      <c r="C467" s="330" t="inlineStr">
        <is>
          <t>UN</t>
        </is>
      </c>
      <c r="D467" s="330" t="n">
        <v>36.92</v>
      </c>
      <c r="E467" s="330" t="n">
        <v>38.25</v>
      </c>
      <c r="F467" s="330" t="inlineStr"/>
    </row>
    <row r="468" ht="45" customHeight="1" s="496">
      <c r="A468" s="330" t="n">
        <v>105283</v>
      </c>
      <c r="B468" s="331" t="inlineStr">
        <is>
          <t>ASSENTAMENTO DE CONEXÃO 3 ACESSOS DE FERRO FUNDIDO PARA REDE DE ÁGUA, DN 150, JUNTA ELÁSTICA, INSTALADO EM LOCAL COM NÍVEL BAIXO DE INTERFERÊNCIAS (NÃO INCLUI FORNECIMENTO). AF_05/2024</t>
        </is>
      </c>
      <c r="C468" s="330" t="inlineStr">
        <is>
          <t>UN</t>
        </is>
      </c>
      <c r="D468" s="330" t="n">
        <v>29.12</v>
      </c>
      <c r="E468" s="330" t="n">
        <v>30.16</v>
      </c>
      <c r="F468" s="330" t="inlineStr"/>
    </row>
    <row r="469" ht="45" customHeight="1" s="496">
      <c r="A469" s="330" t="n">
        <v>105281</v>
      </c>
      <c r="B469" s="331" t="inlineStr">
        <is>
          <t>ASSENTAMENTO DE CONEXÃO 3 ACESSOS DE FERRO FUNDIDO PARA REDE DE ÁGUA, DN 200, JUNTA ELÁSTICA, INSTALADO EM LOCAL COM NÍVEL ALTO DE INTERFERÊNCIAS (NÃO INCLUI FORNECIMENTO). AF_05/2024</t>
        </is>
      </c>
      <c r="C469" s="330" t="inlineStr">
        <is>
          <t>UN</t>
        </is>
      </c>
      <c r="D469" s="330" t="n">
        <v>45.96</v>
      </c>
      <c r="E469" s="330" t="n">
        <v>47.64</v>
      </c>
      <c r="F469" s="330" t="inlineStr"/>
    </row>
    <row r="470" ht="45" customHeight="1" s="496">
      <c r="A470" s="330" t="n">
        <v>105319</v>
      </c>
      <c r="B470" s="331" t="inlineStr">
        <is>
          <t>ASSENTAMENTO DE CONEXÃO 3 ACESSOS DE FERRO FUNDIDO PARA REDE DE ÁGUA, DN 200, JUNTA ELÁSTICA, INSTALADO EM LOCAL COM NÍVEL BAIXO DE INTERFERÊNCIAS (NÃO INCLUI FORNECIMENTO). AF_05/2024</t>
        </is>
      </c>
      <c r="C470" s="330" t="inlineStr">
        <is>
          <t>UN</t>
        </is>
      </c>
      <c r="D470" s="330" t="n">
        <v>36.64</v>
      </c>
      <c r="E470" s="330" t="n">
        <v>37.96</v>
      </c>
      <c r="F470" s="330" t="inlineStr"/>
    </row>
    <row r="471" ht="45" customHeight="1" s="496">
      <c r="A471" s="330" t="n">
        <v>105284</v>
      </c>
      <c r="B471" s="331" t="inlineStr">
        <is>
          <t>ASSENTAMENTO DE CONEXÃO 3 ACESSOS DE FERRO FUNDIDO PARA REDE DE ÁGUA, DN 250, JUNTA ELÁSTICA, INSTALADO EM LOCAL COM NÍVEL ALTO DE INTERFERÊNCIAS (NÃO INCLUI FORNECIMENTO). AF_05/2024</t>
        </is>
      </c>
      <c r="C471" s="330" t="inlineStr">
        <is>
          <t>UN</t>
        </is>
      </c>
      <c r="D471" s="330" t="n">
        <v>55.29</v>
      </c>
      <c r="E471" s="330" t="n">
        <v>57.33</v>
      </c>
      <c r="F471" s="330" t="inlineStr"/>
    </row>
    <row r="472" ht="45" customHeight="1" s="496">
      <c r="A472" s="330" t="n">
        <v>105320</v>
      </c>
      <c r="B472" s="331" t="inlineStr">
        <is>
          <t>ASSENTAMENTO DE CONEXÃO 3 ACESSOS DE FERRO FUNDIDO PARA REDE DE ÁGUA, DN 250, JUNTA ELÁSTICA, INSTALADO EM LOCAL COM NÍVEL BAIXO DE INTERFERÊNCIAS (NÃO INCLUI FORNECIMENTO). AF_05/2024</t>
        </is>
      </c>
      <c r="C472" s="330" t="inlineStr">
        <is>
          <t>UN</t>
        </is>
      </c>
      <c r="D472" s="330" t="n">
        <v>44.42</v>
      </c>
      <c r="E472" s="330" t="n">
        <v>46.05</v>
      </c>
      <c r="F472" s="330" t="inlineStr"/>
    </row>
    <row r="473" ht="45" customHeight="1" s="496">
      <c r="A473" s="330" t="n">
        <v>105348</v>
      </c>
      <c r="B473" s="331" t="inlineStr">
        <is>
          <t>ASSENTAMENTO DE CONEXÃO 3 ACESSOS DE FERRO FUNDIDO PARA REDE DE ÁGUA, DN 300, JUNTA ELÁSTICA, INSTALADO EM LOCAL COM NÍVEL ALTO DE INTERFERÊNCIAS (NÃO INCLUI FORNECIMENTO). AF_05/2024</t>
        </is>
      </c>
      <c r="C473" s="330" t="inlineStr">
        <is>
          <t>UN</t>
        </is>
      </c>
      <c r="D473" s="330" t="n">
        <v>64.56</v>
      </c>
      <c r="E473" s="330" t="n">
        <v>66.95999999999999</v>
      </c>
      <c r="F473" s="330" t="inlineStr"/>
    </row>
    <row r="474" ht="45" customHeight="1" s="496">
      <c r="A474" s="330" t="n">
        <v>105321</v>
      </c>
      <c r="B474" s="331" t="inlineStr">
        <is>
          <t>ASSENTAMENTO DE CONEXÃO 3 ACESSOS DE FERRO FUNDIDO PARA REDE DE ÁGUA, DN 300, JUNTA ELÁSTICA, INSTALADO EM LOCAL COM NÍVEL BAIXO DE INTERFERÊNCIAS (NÃO INCLUI FORNECIMENTO). AF_05/2024</t>
        </is>
      </c>
      <c r="C474" s="330" t="inlineStr">
        <is>
          <t>UN</t>
        </is>
      </c>
      <c r="D474" s="330" t="n">
        <v>52.18</v>
      </c>
      <c r="E474" s="330" t="n">
        <v>54.09</v>
      </c>
      <c r="F474" s="330" t="inlineStr"/>
    </row>
    <row r="475" ht="45" customHeight="1" s="496">
      <c r="A475" s="330" t="n">
        <v>105349</v>
      </c>
      <c r="B475" s="331" t="inlineStr">
        <is>
          <t>ASSENTAMENTO DE CONEXÃO 3 ACESSOS DE FERRO FUNDIDO PARA REDE DE ÁGUA, DN 350, JUNTA ELÁSTICA, INSTALADO EM LOCAL COM NÍVEL ALTO DE INTERFERÊNCIAS (NÃO INCLUI FORNECIMENTO). AF_05/2024</t>
        </is>
      </c>
      <c r="C475" s="330" t="inlineStr">
        <is>
          <t>UN</t>
        </is>
      </c>
      <c r="D475" s="330" t="n">
        <v>73.84999999999999</v>
      </c>
      <c r="E475" s="330" t="n">
        <v>76.59999999999999</v>
      </c>
      <c r="F475" s="330" t="inlineStr"/>
    </row>
    <row r="476" ht="45" customHeight="1" s="496">
      <c r="A476" s="330" t="n">
        <v>105322</v>
      </c>
      <c r="B476" s="331" t="inlineStr">
        <is>
          <t>ASSENTAMENTO DE CONEXÃO 3 ACESSOS DE FERRO FUNDIDO PARA REDE DE ÁGUA, DN 350, JUNTA ELÁSTICA, INSTALADO EM LOCAL COM NÍVEL BAIXO DE INTERFERÊNCIAS (NÃO INCLUI FORNECIMENTO). AF_05/2024</t>
        </is>
      </c>
      <c r="C476" s="330" t="inlineStr">
        <is>
          <t>UN</t>
        </is>
      </c>
      <c r="D476" s="330" t="n">
        <v>59.91</v>
      </c>
      <c r="E476" s="330" t="n">
        <v>62.13</v>
      </c>
      <c r="F476" s="330" t="inlineStr"/>
    </row>
    <row r="477" ht="45" customHeight="1" s="496">
      <c r="A477" s="330" t="n">
        <v>105350</v>
      </c>
      <c r="B477" s="331" t="inlineStr">
        <is>
          <t>ASSENTAMENTO DE CONEXÃO 3 ACESSOS DE FERRO FUNDIDO PARA REDE DE ÁGUA, DN 400, JUNTA ELÁSTICA, INSTALADO EM LOCAL COM NÍVEL ALTO DE INTERFERÊNCIAS (NÃO INCLUI FORNECIMENTO). AF_05/2024</t>
        </is>
      </c>
      <c r="C477" s="330" t="inlineStr">
        <is>
          <t>UN</t>
        </is>
      </c>
      <c r="D477" s="330" t="n">
        <v>83.13</v>
      </c>
      <c r="E477" s="330" t="n">
        <v>86.25</v>
      </c>
      <c r="F477" s="330" t="inlineStr"/>
    </row>
    <row r="478" ht="45" customHeight="1" s="496">
      <c r="A478" s="330" t="n">
        <v>105323</v>
      </c>
      <c r="B478" s="331" t="inlineStr">
        <is>
          <t>ASSENTAMENTO DE CONEXÃO 3 ACESSOS DE FERRO FUNDIDO PARA REDE DE ÁGUA, DN 400, JUNTA ELÁSTICA, INSTALADO EM LOCAL COM NÍVEL BAIXO DE INTERFERÊNCIAS (NÃO INCLUI FORNECIMENTO). AF_05/2024</t>
        </is>
      </c>
      <c r="C478" s="330" t="inlineStr">
        <is>
          <t>UN</t>
        </is>
      </c>
      <c r="D478" s="330" t="n">
        <v>67.66</v>
      </c>
      <c r="E478" s="330" t="n">
        <v>70.18000000000001</v>
      </c>
      <c r="F478" s="330" t="inlineStr"/>
    </row>
    <row r="479" ht="45" customHeight="1" s="496">
      <c r="A479" s="330" t="n">
        <v>105351</v>
      </c>
      <c r="B479" s="331" t="inlineStr">
        <is>
          <t>ASSENTAMENTO DE CONEXÃO 3 ACESSOS DE FERRO FUNDIDO PARA REDE DE ÁGUA, DN 450, JUNTA ELÁSTICA, INSTALADO EM LOCAL COM NÍVEL ALTO DE INTERFERÊNCIAS (NÃO INCLUI FORNECIMENTO). AF_05/2024</t>
        </is>
      </c>
      <c r="C479" s="330" t="inlineStr">
        <is>
          <t>UN</t>
        </is>
      </c>
      <c r="D479" s="330" t="n">
        <v>92.65000000000001</v>
      </c>
      <c r="E479" s="330" t="n">
        <v>96.12</v>
      </c>
      <c r="F479" s="330" t="inlineStr"/>
    </row>
    <row r="480" ht="45" customHeight="1" s="496">
      <c r="A480" s="330" t="n">
        <v>105324</v>
      </c>
      <c r="B480" s="331" t="inlineStr">
        <is>
          <t>ASSENTAMENTO DE CONEXÃO 3 ACESSOS DE FERRO FUNDIDO PARA REDE DE ÁGUA, DN 450, JUNTA ELÁSTICA, INSTALADO EM LOCAL COM NÍVEL BAIXO DE INTERFERÊNCIAS (NÃO INCLUI FORNECIMENTO). AF_05/2024</t>
        </is>
      </c>
      <c r="C480" s="330" t="inlineStr">
        <is>
          <t>UN</t>
        </is>
      </c>
      <c r="D480" s="330" t="n">
        <v>75.65000000000001</v>
      </c>
      <c r="E480" s="330" t="n">
        <v>78.45999999999999</v>
      </c>
      <c r="F480" s="330" t="inlineStr"/>
    </row>
    <row r="481" ht="45" customHeight="1" s="496">
      <c r="A481" s="330" t="n">
        <v>105352</v>
      </c>
      <c r="B481" s="331" t="inlineStr">
        <is>
          <t>ASSENTAMENTO DE CONEXÃO 3 ACESSOS DE FERRO FUNDIDO PARA REDE DE ÁGUA, DN 500, JUNTA ELÁSTICA, INSTALADO EM LOCAL COM NÍVEL ALTO DE INTERFERÊNCIAS (NÃO INCLUI FORNECIMENTO). AF_05/2024</t>
        </is>
      </c>
      <c r="C481" s="330" t="inlineStr">
        <is>
          <t>UN</t>
        </is>
      </c>
      <c r="D481" s="330" t="n">
        <v>115.18</v>
      </c>
      <c r="E481" s="330" t="n">
        <v>119.01</v>
      </c>
      <c r="F481" s="330" t="inlineStr"/>
    </row>
    <row r="482" ht="45" customHeight="1" s="496">
      <c r="A482" s="330" t="n">
        <v>105325</v>
      </c>
      <c r="B482" s="331" t="inlineStr">
        <is>
          <t>ASSENTAMENTO DE CONEXÃO 3 ACESSOS DE FERRO FUNDIDO PARA REDE DE ÁGUA, DN 500, JUNTA ELÁSTICA, INSTALADO EM LOCAL COM NÍVEL BAIXO DE INTERFERÊNCIAS (NÃO INCLUI FORNECIMENTO). AF_05/2024</t>
        </is>
      </c>
      <c r="C482" s="330" t="inlineStr">
        <is>
          <t>UN</t>
        </is>
      </c>
      <c r="D482" s="330" t="n">
        <v>92.45</v>
      </c>
      <c r="E482" s="330" t="n">
        <v>95.55</v>
      </c>
      <c r="F482" s="330" t="inlineStr"/>
    </row>
    <row r="483" ht="45" customHeight="1" s="496">
      <c r="A483" s="330" t="n">
        <v>105353</v>
      </c>
      <c r="B483" s="331" t="inlineStr">
        <is>
          <t>ASSENTAMENTO DE CONEXÃO 3 ACESSOS DE FERRO FUNDIDO PARA REDE DE ÁGUA, DN 600, JUNTA ELÁSTICA, INSTALADO EM LOCAL COM NÍVEL ALTO DE INTERFERÊNCIAS (NÃO INCLUI FORNECIMENTO). AF_05/2024</t>
        </is>
      </c>
      <c r="C483" s="330" t="inlineStr">
        <is>
          <t>UN</t>
        </is>
      </c>
      <c r="D483" s="330" t="n">
        <v>136.17</v>
      </c>
      <c r="E483" s="330" t="n">
        <v>140.7</v>
      </c>
      <c r="F483" s="330" t="inlineStr"/>
    </row>
    <row r="484" ht="45" customHeight="1" s="496">
      <c r="A484" s="330" t="n">
        <v>105326</v>
      </c>
      <c r="B484" s="331" t="inlineStr">
        <is>
          <t>ASSENTAMENTO DE CONEXÃO 3 ACESSOS DE FERRO FUNDIDO PARA REDE DE ÁGUA, DN 600, JUNTA ELÁSTICA, INSTALADO EM LOCAL COM NÍVEL BAIXO DE INTERFERÊNCIAS (NÃO INCLUI FORNECIMENTO). AF_05/2024</t>
        </is>
      </c>
      <c r="C484" s="330" t="inlineStr">
        <is>
          <t>UN</t>
        </is>
      </c>
      <c r="D484" s="330" t="n">
        <v>109.72</v>
      </c>
      <c r="E484" s="330" t="n">
        <v>113.43</v>
      </c>
      <c r="F484" s="330" t="inlineStr"/>
    </row>
    <row r="485" ht="45" customHeight="1" s="496">
      <c r="A485" s="330" t="n">
        <v>105354</v>
      </c>
      <c r="B485" s="331" t="inlineStr">
        <is>
          <t>ASSENTAMENTO DE CONEXÃO 3 ACESSOS DE FERRO FUNDIDO PARA REDE DE ÁGUA, DN 700, JUNTA ELÁSTICA, INSTALADO EM LOCAL COM NÍVEL ALTO DE INTERFERÊNCIAS (NÃO INCLUI FORNECIMENTO). AF_05/2024</t>
        </is>
      </c>
      <c r="C485" s="330" t="inlineStr">
        <is>
          <t>UN</t>
        </is>
      </c>
      <c r="D485" s="330" t="n">
        <v>155.83</v>
      </c>
      <c r="E485" s="330" t="n">
        <v>161.09</v>
      </c>
      <c r="F485" s="330" t="inlineStr"/>
    </row>
    <row r="486" ht="45" customHeight="1" s="496">
      <c r="A486" s="330" t="n">
        <v>105344</v>
      </c>
      <c r="B486" s="331" t="inlineStr">
        <is>
          <t>ASSENTAMENTO DE CONEXÃO 3 ACESSOS DE FERRO FUNDIDO PARA REDE DE ÁGUA, DN 700, JUNTA ELÁSTICA, INSTALADO EM LOCAL COM NÍVEL BAIXO DE INTERFERÊNCIAS (NÃO INCLUI FORNECIMENTO). AF_05/2024</t>
        </is>
      </c>
      <c r="C486" s="330" t="inlineStr">
        <is>
          <t>UN</t>
        </is>
      </c>
      <c r="D486" s="330" t="n">
        <v>125.69</v>
      </c>
      <c r="E486" s="330" t="n">
        <v>130</v>
      </c>
      <c r="F486" s="330" t="inlineStr"/>
    </row>
    <row r="487" ht="45" customHeight="1" s="496">
      <c r="A487" s="330" t="n">
        <v>105278</v>
      </c>
      <c r="B487" s="331" t="inlineStr">
        <is>
          <t>ASSENTAMENTO DE CONEXÃO 3 ACESSOS DE FERRO FUNDIDO PARA REDE DE ÁGUA, DN 80, JUNTA ELÁSTICA, INSTALADO EM LOCAL COM NÍVEL ALTO DE INTERFERÊNCIAS (NÃO INCLUI FORNECIMENTO). AF_05/2024</t>
        </is>
      </c>
      <c r="C487" s="330" t="inlineStr">
        <is>
          <t>UN</t>
        </is>
      </c>
      <c r="D487" s="330" t="n">
        <v>24.19</v>
      </c>
      <c r="E487" s="330" t="n">
        <v>25.03</v>
      </c>
      <c r="F487" s="330" t="inlineStr"/>
    </row>
    <row r="488" ht="45" customHeight="1" s="496">
      <c r="A488" s="330" t="n">
        <v>105343</v>
      </c>
      <c r="B488" s="331" t="inlineStr">
        <is>
          <t>ASSENTAMENTO DE CONEXÃO 3 ACESSOS DE FERRO FUNDIDO PARA REDE DE ÁGUA, DN 80, JUNTA ELÁSTICA, INSTALADO EM LOCAL COM NÍVEL BAIXO DE INTERFERÊNCIAS (NÃO INCLUI FORNECIMENTO). AF_05/2024</t>
        </is>
      </c>
      <c r="C488" s="330" t="inlineStr">
        <is>
          <t>UN</t>
        </is>
      </c>
      <c r="D488" s="330" t="n">
        <v>18.55</v>
      </c>
      <c r="E488" s="330" t="n">
        <v>19.17</v>
      </c>
      <c r="F488" s="330" t="inlineStr"/>
    </row>
    <row r="489" ht="45" customHeight="1" s="496">
      <c r="A489" s="330" t="n">
        <v>105355</v>
      </c>
      <c r="B489" s="331" t="inlineStr">
        <is>
          <t>ASSENTAMENTO DE CONEXÃO 3 ACESSOS DE FERRO FUNDIDO PARA REDE DE ÁGUA, DN 800, JUNTA ELÁSTICA, INSTALADO EM LOCAL COM NÍVEL ALTO DE INTERFERÊNCIAS (NÃO INCLUI FORNECIMENTO). AF_05/2024</t>
        </is>
      </c>
      <c r="C489" s="330" t="inlineStr">
        <is>
          <t>UN</t>
        </is>
      </c>
      <c r="D489" s="330" t="n">
        <v>175.97</v>
      </c>
      <c r="E489" s="330" t="n">
        <v>181.94</v>
      </c>
      <c r="F489" s="330" t="inlineStr"/>
    </row>
    <row r="490" ht="45" customHeight="1" s="496">
      <c r="A490" s="330" t="n">
        <v>105391</v>
      </c>
      <c r="B490" s="331" t="inlineStr">
        <is>
          <t>ASSENTAMENTO DE CONEXÃO 3 ACESSOS DE FERRO FUNDIDO PARA REDE DE ÁGUA, DN 800, JUNTA ELÁSTICA, INSTALADO EM LOCAL COM NÍVEL BAIXO DE INTERFERÊNCIAS (NÃO INCLUI FORNECIMENTO). AF_05/2024</t>
        </is>
      </c>
      <c r="C490" s="330" t="inlineStr">
        <is>
          <t>UN</t>
        </is>
      </c>
      <c r="D490" s="330" t="n">
        <v>142.12</v>
      </c>
      <c r="E490" s="330" t="n">
        <v>147.03</v>
      </c>
      <c r="F490" s="330" t="inlineStr"/>
    </row>
    <row r="491" ht="45" customHeight="1" s="496">
      <c r="A491" s="330" t="n">
        <v>105356</v>
      </c>
      <c r="B491" s="331" t="inlineStr">
        <is>
          <t>ASSENTAMENTO DE CONEXÃO 3 ACESSOS DE FERRO FUNDIDO PARA REDE DE ÁGUA, DN 900, JUNTA ELÁSTICA, INSTALADO EM LOCAL COM NÍVEL ALTO DE INTERFERÊNCIAS (NÃO INCLUI FORNECIMENTO). AF_05/2024</t>
        </is>
      </c>
      <c r="C491" s="330" t="inlineStr">
        <is>
          <t>UN</t>
        </is>
      </c>
      <c r="D491" s="330" t="n">
        <v>196.46</v>
      </c>
      <c r="E491" s="330" t="n">
        <v>203.17</v>
      </c>
      <c r="F491" s="330" t="inlineStr"/>
    </row>
    <row r="492" ht="45" customHeight="1" s="496">
      <c r="A492" s="330" t="n">
        <v>105345</v>
      </c>
      <c r="B492" s="331" t="inlineStr">
        <is>
          <t>ASSENTAMENTO DE CONEXÃO 3 ACESSOS DE FERRO FUNDIDO PARA REDE DE ÁGUA, DN 900, JUNTA ELÁSTICA, INSTALADO EM LOCAL COM NÍVEL BAIXO DE INTERFERÊNCIAS (NÃO INCLUI FORNECIMENTO). AF_05/2024</t>
        </is>
      </c>
      <c r="C492" s="330" t="inlineStr">
        <is>
          <t>UN</t>
        </is>
      </c>
      <c r="D492" s="330" t="n">
        <v>158.93</v>
      </c>
      <c r="E492" s="330" t="n">
        <v>164.45</v>
      </c>
      <c r="F492" s="330" t="inlineStr"/>
    </row>
    <row r="493" ht="60" customHeight="1" s="496">
      <c r="A493" s="330" t="n">
        <v>105367</v>
      </c>
      <c r="B493" s="331" t="inlineStr">
        <is>
          <t>ASSENTAMENTO DE CONEXÃO 3 ACESSOS DE PVC PBA PARA REDE DE ÁGUA, DN 100, JUNTA ELÁSTICA INTEGRADA, INSTALADO EM LOCAL COM NÍVEL ALTO DE INTERFERÊNCIAS (NÃO INCLUI FORNECIMENTO). AF_05/2024</t>
        </is>
      </c>
      <c r="C493" s="330" t="inlineStr">
        <is>
          <t>UN</t>
        </is>
      </c>
      <c r="D493" s="330" t="n">
        <v>39.49</v>
      </c>
      <c r="E493" s="330" t="n">
        <v>41.28</v>
      </c>
      <c r="F493" s="330" t="inlineStr"/>
    </row>
    <row r="494" ht="60" customHeight="1" s="496">
      <c r="A494" s="330" t="n">
        <v>105371</v>
      </c>
      <c r="B494" s="331" t="inlineStr">
        <is>
          <t>ASSENTAMENTO DE CONEXÃO 3 ACESSOS DE PVC PBA PARA REDE DE ÁGUA, DN 100, JUNTA ELÁSTICA INTEGRADA, INSTALADO EM LOCAL COM NÍVEL BAIXO DE INTERFERÊNCIAS (NÃO INCLUI FORNECIMENTO). AF_05/2024</t>
        </is>
      </c>
      <c r="C494" s="330" t="inlineStr">
        <is>
          <t>UN</t>
        </is>
      </c>
      <c r="D494" s="330" t="n">
        <v>32.54</v>
      </c>
      <c r="E494" s="330" t="n">
        <v>34</v>
      </c>
      <c r="F494" s="330" t="inlineStr"/>
    </row>
    <row r="495" ht="60" customHeight="1" s="496">
      <c r="A495" s="330" t="n">
        <v>105365</v>
      </c>
      <c r="B495" s="331" t="inlineStr">
        <is>
          <t>ASSENTAMENTO DE CONEXÃO 3 ACESSOS DE PVC PBA PARA REDE DE ÁGUA, DN 50, JUNTA ELÁSTICA INTEGRADA, INSTALADO EM LOCAL COM NÍVEL ALTO DE INTERFERÊNCIAS (NÃO INCLUI FORNECIMENTO). AF_05/2024</t>
        </is>
      </c>
      <c r="C495" s="330" t="inlineStr">
        <is>
          <t>UN</t>
        </is>
      </c>
      <c r="D495" s="330" t="n">
        <v>28.21</v>
      </c>
      <c r="E495" s="330" t="n">
        <v>29.52</v>
      </c>
      <c r="F495" s="330" t="inlineStr"/>
    </row>
    <row r="496" ht="60" customHeight="1" s="496">
      <c r="A496" s="330" t="n">
        <v>105386</v>
      </c>
      <c r="B496" s="331" t="inlineStr">
        <is>
          <t>ASSENTAMENTO DE CONEXÃO 3 ACESSOS DE PVC PBA PARA REDE DE ÁGUA, DN 50, JUNTA ELÁSTICA INTEGRADA, INSTALADO EM LOCAL COM NÍVEL BAIXO DE INTERFERÊNCIAS (NÃO INCLUI FORNECIMENTO). AF_05/2024</t>
        </is>
      </c>
      <c r="C496" s="330" t="inlineStr">
        <is>
          <t>UN</t>
        </is>
      </c>
      <c r="D496" s="330" t="n">
        <v>23.1</v>
      </c>
      <c r="E496" s="330" t="n">
        <v>24.17</v>
      </c>
      <c r="F496" s="330" t="inlineStr"/>
    </row>
    <row r="497" ht="60" customHeight="1" s="496">
      <c r="A497" s="330" t="n">
        <v>105366</v>
      </c>
      <c r="B497" s="331" t="inlineStr">
        <is>
          <t>ASSENTAMENTO DE CONEXÃO 3 ACESSOS DE PVC PBA PARA REDE DE ÁGUA, DN 75, JUNTA ELÁSTICA INTEGRADA, INSTALADO EM LOCAL COM NÍVEL ALTO DE INTERFERÊNCIAS (NÃO INCLUI FORNECIMENTO). AF_05/2024</t>
        </is>
      </c>
      <c r="C497" s="330" t="inlineStr">
        <is>
          <t>UN</t>
        </is>
      </c>
      <c r="D497" s="330" t="n">
        <v>34</v>
      </c>
      <c r="E497" s="330" t="n">
        <v>35.55</v>
      </c>
      <c r="F497" s="330" t="inlineStr"/>
    </row>
    <row r="498" ht="60" customHeight="1" s="496">
      <c r="A498" s="330" t="n">
        <v>105387</v>
      </c>
      <c r="B498" s="331" t="inlineStr">
        <is>
          <t>ASSENTAMENTO DE CONEXÃO 3 ACESSOS DE PVC PBA PARA REDE DE ÁGUA, DN 75, JUNTA ELÁSTICA INTEGRADA, INSTALADO EM LOCAL COM NÍVEL BAIXO DE INTERFERÊNCIAS (NÃO INCLUI FORNECIMENTO). AF_05/2024</t>
        </is>
      </c>
      <c r="C498" s="330" t="inlineStr">
        <is>
          <t>UN</t>
        </is>
      </c>
      <c r="D498" s="330" t="n">
        <v>27.97</v>
      </c>
      <c r="E498" s="330" t="n">
        <v>29.24</v>
      </c>
      <c r="F498" s="330" t="inlineStr"/>
    </row>
    <row r="499" ht="60" customHeight="1" s="496">
      <c r="A499" s="330" t="n">
        <v>97177</v>
      </c>
      <c r="B499" s="331" t="inlineStr">
        <is>
          <t>ASSENTAMENTO DE TUBO DE AÇO CARBONO PARA REDE DE ÁGUA, DN 1000 MM (40") OU DN 1100 MM (44"), JUNTA SOLDADA, INSTALADO EM LOCAL COM NÍVEL ALTO DE INTERFERÊNCIAS (NÃO INCLUI FORNECIMENTO). AF_05/2024</t>
        </is>
      </c>
      <c r="C499" s="330" t="inlineStr">
        <is>
          <t>M</t>
        </is>
      </c>
      <c r="D499" s="330" t="n">
        <v>88.03</v>
      </c>
      <c r="E499" s="330" t="n">
        <v>91.16</v>
      </c>
      <c r="F499" s="330" t="inlineStr">
        <is>
          <t>AS</t>
        </is>
      </c>
    </row>
    <row r="500" ht="60" customHeight="1" s="496">
      <c r="A500" s="330" t="n">
        <v>97187</v>
      </c>
      <c r="B500" s="331" t="inlineStr">
        <is>
          <t>ASSENTAMENTO DE TUBO DE AÇO CARBONO PARA REDE DE ÁGUA, DN 1000 MM (40") OU DN 1100 MM (44"), JUNTA SOLDADA, INSTALADO EM LOCAL COM NÍVEL BAIXO DE INTERFERÊNCIAS (NÃO INCLUI FORNECIMENTO). AF_05/2024</t>
        </is>
      </c>
      <c r="C500" s="330" t="inlineStr">
        <is>
          <t>M</t>
        </is>
      </c>
      <c r="D500" s="330" t="n">
        <v>79.23999999999999</v>
      </c>
      <c r="E500" s="330" t="n">
        <v>82.11</v>
      </c>
      <c r="F500" s="330" t="inlineStr">
        <is>
          <t>AS</t>
        </is>
      </c>
    </row>
    <row r="501" ht="60" customHeight="1" s="496">
      <c r="A501" s="330" t="n">
        <v>97178</v>
      </c>
      <c r="B501" s="331" t="inlineStr">
        <is>
          <t>ASSENTAMENTO DE TUBO DE AÇO CARBONO PARA REDE DE ÁGUA, DN 1200 MM (48") OU DN 1300 MM (52"), JUNTA SOLDADA, INSTALADO EM LOCAL COM NÍVEL ALTO DE INTERFERÊNCIAS (NÃO INCLUI FORNECIMENTO). AF_05/2024</t>
        </is>
      </c>
      <c r="C501" s="330" t="inlineStr">
        <is>
          <t>M</t>
        </is>
      </c>
      <c r="D501" s="330" t="n">
        <v>107.11</v>
      </c>
      <c r="E501" s="330" t="n">
        <v>110.97</v>
      </c>
      <c r="F501" s="330" t="inlineStr">
        <is>
          <t>AS</t>
        </is>
      </c>
    </row>
    <row r="502" ht="60" customHeight="1" s="496">
      <c r="A502" s="330" t="n">
        <v>97188</v>
      </c>
      <c r="B502" s="331" t="inlineStr">
        <is>
          <t>ASSENTAMENTO DE TUBO DE AÇO CARBONO PARA REDE DE ÁGUA, DN 1200 MM (48") OU DN 1300 MM (52"), JUNTA SOLDADA, INSTALADO EM LOCAL COM NÍVEL BAIXO DE INTERFERÊNCIAS (NÃO INCLUI FORNECIMENTO). AF_05/2024</t>
        </is>
      </c>
      <c r="C502" s="330" t="inlineStr">
        <is>
          <t>M</t>
        </is>
      </c>
      <c r="D502" s="330" t="n">
        <v>96.53</v>
      </c>
      <c r="E502" s="330" t="n">
        <v>100.06</v>
      </c>
      <c r="F502" s="330" t="inlineStr">
        <is>
          <t>AS</t>
        </is>
      </c>
    </row>
    <row r="503" ht="60" customHeight="1" s="496">
      <c r="A503" s="330" t="n">
        <v>97179</v>
      </c>
      <c r="B503" s="331" t="inlineStr">
        <is>
          <t>ASSENTAMENTO DE TUBO DE AÇO CARBONO PARA REDE DE ÁGUA, DN 1400 MM (56'') OU DN 1500 MM (60"), JUNTA SOLDADA, INSTALADO EM LOCAL COM NÍVEL ALTO DE INTERFERÊNCIAS (NÃO INCLUI FORNECIMENTO). AF_05/2024</t>
        </is>
      </c>
      <c r="C503" s="330" t="inlineStr">
        <is>
          <t>M</t>
        </is>
      </c>
      <c r="D503" s="330" t="n">
        <v>126.2</v>
      </c>
      <c r="E503" s="330" t="n">
        <v>130.78</v>
      </c>
      <c r="F503" s="330" t="inlineStr">
        <is>
          <t>AS</t>
        </is>
      </c>
    </row>
    <row r="504" ht="60" customHeight="1" s="496">
      <c r="A504" s="330" t="n">
        <v>97189</v>
      </c>
      <c r="B504" s="331" t="inlineStr">
        <is>
          <t>ASSENTAMENTO DE TUBO DE AÇO CARBONO PARA REDE DE ÁGUA, DN 1400 MM (56'') OU DN 1500 MM (60"), JUNTA SOLDADA, INSTALADO EM LOCAL COM NÍVEL BAIXO DE INTERFERÊNCIAS (NÃO INCLUI FORNECIMENTO). AF_05/2024</t>
        </is>
      </c>
      <c r="C504" s="330" t="inlineStr">
        <is>
          <t>M</t>
        </is>
      </c>
      <c r="D504" s="330" t="n">
        <v>113.82</v>
      </c>
      <c r="E504" s="330" t="n">
        <v>118.01</v>
      </c>
      <c r="F504" s="330" t="inlineStr">
        <is>
          <t>AS</t>
        </is>
      </c>
    </row>
    <row r="505" ht="60" customHeight="1" s="496">
      <c r="A505" s="330" t="n">
        <v>97180</v>
      </c>
      <c r="B505" s="331" t="inlineStr">
        <is>
          <t>ASSENTAMENTO DE TUBO DE AÇO CARBONO PARA REDE DE ÁGUA, DN 1600 MM (64") OU DN 1700 MM (68"), JUNTA SOLDADA, INSTALADO EM LOCAL COM NÍVEL ALTO DE INTERFERÊNCIAS (NÃO INCLUI FORNECIMENTO). AF_05/2024</t>
        </is>
      </c>
      <c r="C505" s="330" t="inlineStr">
        <is>
          <t>M</t>
        </is>
      </c>
      <c r="D505" s="330" t="n">
        <v>145.3</v>
      </c>
      <c r="E505" s="330" t="n">
        <v>150.6</v>
      </c>
      <c r="F505" s="330" t="inlineStr">
        <is>
          <t>AS</t>
        </is>
      </c>
    </row>
    <row r="506" ht="60" customHeight="1" s="496">
      <c r="A506" s="330" t="n">
        <v>97190</v>
      </c>
      <c r="B506" s="331" t="inlineStr">
        <is>
          <t>ASSENTAMENTO DE TUBO DE AÇO CARBONO PARA REDE DE ÁGUA, DN 1600 MM (64") OU DN 1700 MM (68"), JUNTA SOLDADA, INSTALADO EM LOCAL COM NÍVEL BAIXO DE INTERFERÊNCIAS (NÃO INCLUI FORNECIMENTO). AF_05/2024</t>
        </is>
      </c>
      <c r="C506" s="330" t="inlineStr">
        <is>
          <t>M</t>
        </is>
      </c>
      <c r="D506" s="330" t="n">
        <v>131.11</v>
      </c>
      <c r="E506" s="330" t="n">
        <v>135.96</v>
      </c>
      <c r="F506" s="330" t="inlineStr">
        <is>
          <t>AS</t>
        </is>
      </c>
    </row>
    <row r="507" ht="60" customHeight="1" s="496">
      <c r="A507" s="330" t="n">
        <v>97181</v>
      </c>
      <c r="B507" s="331" t="inlineStr">
        <is>
          <t>ASSENTAMENTO DE TUBO DE AÇO CARBONO PARA REDE DE ÁGUA, DN 1800 MM (72") OU DN 1900 MM (76"), JUNTA SOLDADA, INSTALADO EM LOCAL COM NÍVEL ALTO DE INTERFERÊNCIAS (NÃO INCLUI FORNECIMENTO). AF_05/2024</t>
        </is>
      </c>
      <c r="C507" s="330" t="inlineStr">
        <is>
          <t>M</t>
        </is>
      </c>
      <c r="D507" s="330" t="n">
        <v>164.4</v>
      </c>
      <c r="E507" s="330" t="n">
        <v>170.4</v>
      </c>
      <c r="F507" s="330" t="inlineStr">
        <is>
          <t>AS</t>
        </is>
      </c>
    </row>
    <row r="508" ht="60" customHeight="1" s="496">
      <c r="A508" s="330" t="n">
        <v>97191</v>
      </c>
      <c r="B508" s="331" t="inlineStr">
        <is>
          <t>ASSENTAMENTO DE TUBO DE AÇO CARBONO PARA REDE DE ÁGUA, DN 1800 MM (72") OU DN 1900 MM (76"), JUNTA SOLDADA, INSTALADO EM LOCAL COM NÍVEL BAIXO DE INTERFERÊNCIAS (NÃO INCLUI FORNECIMENTO). AF_05/2024</t>
        </is>
      </c>
      <c r="C508" s="330" t="inlineStr">
        <is>
          <t>M</t>
        </is>
      </c>
      <c r="D508" s="330" t="n">
        <v>148.4</v>
      </c>
      <c r="E508" s="330" t="n">
        <v>153.9</v>
      </c>
      <c r="F508" s="330" t="inlineStr">
        <is>
          <t>AS</t>
        </is>
      </c>
    </row>
    <row r="509" ht="60" customHeight="1" s="496">
      <c r="A509" s="330" t="n">
        <v>97182</v>
      </c>
      <c r="B509" s="331" t="inlineStr">
        <is>
          <t>ASSENTAMENTO DE TUBO DE AÇO CARBONO PARA REDE DE ÁGUA, DN 2000 MM (80") OU DN 2100 MM (84"), JUNTA SOLDADA, INSTALADO EM LOCAL COM NÍVEL ALTO DE INTERFERÊNCIAS (NÃO INCLUI FORNECIMENTO). AF_05/2024</t>
        </is>
      </c>
      <c r="C509" s="330" t="inlineStr">
        <is>
          <t>M</t>
        </is>
      </c>
      <c r="D509" s="330" t="n">
        <v>188.18</v>
      </c>
      <c r="E509" s="330" t="n">
        <v>194.9</v>
      </c>
      <c r="F509" s="330" t="inlineStr">
        <is>
          <t>AS</t>
        </is>
      </c>
    </row>
    <row r="510" ht="60" customHeight="1" s="496">
      <c r="A510" s="330" t="n">
        <v>97192</v>
      </c>
      <c r="B510" s="331" t="inlineStr">
        <is>
          <t>ASSENTAMENTO DE TUBO DE AÇO CARBONO PARA REDE DE ÁGUA, DN 2000 MM (80") OU DN 2100 MM (84"), JUNTA SOLDADA, INSTALADO EM LOCAL COM NÍVEL BAIXO DE INTERFERÊNCIAS (NÃO INCLUI FORNECIMENTO). AF_05/2024</t>
        </is>
      </c>
      <c r="C510" s="330" t="inlineStr">
        <is>
          <t>M</t>
        </is>
      </c>
      <c r="D510" s="330" t="n">
        <v>169.35</v>
      </c>
      <c r="E510" s="330" t="n">
        <v>175.51</v>
      </c>
      <c r="F510" s="330" t="inlineStr">
        <is>
          <t>AS</t>
        </is>
      </c>
    </row>
    <row r="511" ht="45" customHeight="1" s="496">
      <c r="A511" s="330" t="n">
        <v>97173</v>
      </c>
      <c r="B511" s="331" t="inlineStr">
        <is>
          <t>ASSENTAMENTO DE TUBO DE AÇO CARBONO PARA REDE DE ÁGUA, DN 600 MM (24"), JUNTA SOLDADA, INSTALADO EM LOCAL COM NÍVEL ALTO DE INTERFERÊNCIAS (NÃO INCLUI FORNECIMENTO). AF_05/2024</t>
        </is>
      </c>
      <c r="C511" s="330" t="inlineStr">
        <is>
          <t>M</t>
        </is>
      </c>
      <c r="D511" s="330" t="n">
        <v>49.83</v>
      </c>
      <c r="E511" s="330" t="n">
        <v>51.56</v>
      </c>
      <c r="F511" s="330" t="inlineStr">
        <is>
          <t>AS</t>
        </is>
      </c>
    </row>
    <row r="512" ht="45" customHeight="1" s="496">
      <c r="A512" s="330" t="n">
        <v>97183</v>
      </c>
      <c r="B512" s="331" t="inlineStr">
        <is>
          <t>ASSENTAMENTO DE TUBO DE AÇO CARBONO PARA REDE DE ÁGUA, DN 600 MM (24"), JUNTA SOLDADA, INSTALADO EM LOCAL COM NÍVEL BAIXO DE INTERFERÊNCIAS (NÃO INCLUI FORNECIMENTO). AF_05/2024</t>
        </is>
      </c>
      <c r="C512" s="330" t="inlineStr">
        <is>
          <t>M</t>
        </is>
      </c>
      <c r="D512" s="330" t="n">
        <v>44.66</v>
      </c>
      <c r="E512" s="330" t="n">
        <v>46.23</v>
      </c>
      <c r="F512" s="330" t="inlineStr">
        <is>
          <t>AS</t>
        </is>
      </c>
    </row>
    <row r="513" ht="45" customHeight="1" s="496">
      <c r="A513" s="330" t="n">
        <v>97174</v>
      </c>
      <c r="B513" s="331" t="inlineStr">
        <is>
          <t>ASSENTAMENTO DE TUBO DE AÇO CARBONO PARA REDE DE ÁGUA, DN 700 MM (28"), JUNTA SOLDADA, INSTALADO EM LOCAL COM NÍVEL ALTO DE INTERFERÊNCIAS (NÃO INCLUI FORNECIMENTO). AF_05/2024</t>
        </is>
      </c>
      <c r="C513" s="330" t="inlineStr">
        <is>
          <t>M</t>
        </is>
      </c>
      <c r="D513" s="330" t="n">
        <v>59.38</v>
      </c>
      <c r="E513" s="330" t="n">
        <v>61.46</v>
      </c>
      <c r="F513" s="330" t="inlineStr">
        <is>
          <t>AS</t>
        </is>
      </c>
    </row>
    <row r="514" ht="45" customHeight="1" s="496">
      <c r="A514" s="330" t="n">
        <v>97184</v>
      </c>
      <c r="B514" s="331" t="inlineStr">
        <is>
          <t>ASSENTAMENTO DE TUBO DE AÇO CARBONO PARA REDE DE ÁGUA, DN 700 MM (28"), JUNTA SOLDADA, INSTALADO EM LOCAL COM NÍVEL BAIXO DE INTERFERÊNCIAS (NÃO INCLUI FORNECIMENTO). AF_05/2024</t>
        </is>
      </c>
      <c r="C514" s="330" t="inlineStr">
        <is>
          <t>M</t>
        </is>
      </c>
      <c r="D514" s="330" t="n">
        <v>53.3</v>
      </c>
      <c r="E514" s="330" t="n">
        <v>55.2</v>
      </c>
      <c r="F514" s="330" t="inlineStr">
        <is>
          <t>AS</t>
        </is>
      </c>
    </row>
    <row r="515" ht="45" customHeight="1" s="496">
      <c r="A515" s="330" t="n">
        <v>97175</v>
      </c>
      <c r="B515" s="331" t="inlineStr">
        <is>
          <t>ASSENTAMENTO DE TUBO DE AÇO CARBONO PARA REDE DE ÁGUA, DN 800 MM (32"), JUNTA SOLDADA, INSTALADO EM LOCAL COM NÍVEL ALTO DE INTERFERÊNCIAS (NÃO INCLUI FORNECIMENTO). AF_05/2024</t>
        </is>
      </c>
      <c r="C515" s="330" t="inlineStr">
        <is>
          <t>M</t>
        </is>
      </c>
      <c r="D515" s="330" t="n">
        <v>68.92</v>
      </c>
      <c r="E515" s="330" t="n">
        <v>71.34</v>
      </c>
      <c r="F515" s="330" t="inlineStr">
        <is>
          <t>AS</t>
        </is>
      </c>
    </row>
    <row r="516" ht="45" customHeight="1" s="496">
      <c r="A516" s="330" t="n">
        <v>97185</v>
      </c>
      <c r="B516" s="331" t="inlineStr">
        <is>
          <t>ASSENTAMENTO DE TUBO DE AÇO CARBONO PARA REDE DE ÁGUA, DN 800 MM (32"), JUNTA SOLDADA, INSTALADO EM LOCAL COM NÍVEL BAIXO DE INTERFERÊNCIAS (NÃO INCLUI FORNECIMENTO). AF_05/2024</t>
        </is>
      </c>
      <c r="C516" s="330" t="inlineStr">
        <is>
          <t>M</t>
        </is>
      </c>
      <c r="D516" s="330" t="n">
        <v>61.94</v>
      </c>
      <c r="E516" s="330" t="n">
        <v>64.17</v>
      </c>
      <c r="F516" s="330" t="inlineStr">
        <is>
          <t>AS</t>
        </is>
      </c>
    </row>
    <row r="517" ht="45" customHeight="1" s="496">
      <c r="A517" s="330" t="n">
        <v>97176</v>
      </c>
      <c r="B517" s="331" t="inlineStr">
        <is>
          <t>ASSENTAMENTO DE TUBO DE AÇO CARBONO PARA REDE DE ÁGUA, DN 900 MM (36"), JUNTA SOLDADA, INSTALADO EM LOCAL COM NÍVEL ALTO DE INTERFERÊNCIAS (NÃO INCLUI FORNECIMENTO). AF_05/2024</t>
        </is>
      </c>
      <c r="C517" s="330" t="inlineStr">
        <is>
          <t>M</t>
        </is>
      </c>
      <c r="D517" s="330" t="n">
        <v>78.47</v>
      </c>
      <c r="E517" s="330" t="n">
        <v>81.26000000000001</v>
      </c>
      <c r="F517" s="330" t="inlineStr">
        <is>
          <t>AS</t>
        </is>
      </c>
    </row>
    <row r="518" ht="45" customHeight="1" s="496">
      <c r="A518" s="330" t="n">
        <v>97186</v>
      </c>
      <c r="B518" s="331" t="inlineStr">
        <is>
          <t>ASSENTAMENTO DE TUBO DE AÇO CARBONO PARA REDE DE ÁGUA, DN 900 MM (36"), JUNTA SOLDADA, INSTALADO EM LOCAL COM NÍVEL BAIXO DE INTERFERÊNCIAS (NÃO INCLUI FORNECIMENTO). AF_05/2024</t>
        </is>
      </c>
      <c r="C518" s="330" t="inlineStr">
        <is>
          <t>M</t>
        </is>
      </c>
      <c r="D518" s="330" t="n">
        <v>70.59</v>
      </c>
      <c r="E518" s="330" t="n">
        <v>73.14</v>
      </c>
      <c r="F518" s="330" t="inlineStr">
        <is>
          <t>AS</t>
        </is>
      </c>
    </row>
    <row r="519" ht="45" customHeight="1" s="496">
      <c r="A519" s="330" t="n">
        <v>97142</v>
      </c>
      <c r="B519" s="331" t="inlineStr">
        <is>
          <t>ASSENTAMENTO DE TUBO DE FERRO FUNDIDO PARA REDE DE ÁGUA, DN 100 MM, JUNTA ELÁSTICA, INSTALADO EM LOCAL COM NÍVEL ALTO DE INTERFERÊNCIAS (NÃO INCLUI FORNECIMENTO). AF_05/2024</t>
        </is>
      </c>
      <c r="C519" s="330" t="inlineStr">
        <is>
          <t>M</t>
        </is>
      </c>
      <c r="D519" s="330" t="n">
        <v>6.52</v>
      </c>
      <c r="E519" s="330" t="n">
        <v>6.77</v>
      </c>
      <c r="F519" s="330" t="inlineStr"/>
    </row>
    <row r="520" ht="45" customHeight="1" s="496">
      <c r="A520" s="330" t="n">
        <v>97158</v>
      </c>
      <c r="B520" s="331" t="inlineStr">
        <is>
          <t>ASSENTAMENTO DE TUBO DE FERRO FUNDIDO PARA REDE DE ÁGUA, DN 100 MM, JUNTA ELÁSTICA, INSTALADO EM LOCAL COM NÍVEL BAIXO DE INTERFERÊNCIAS (NÃO INCLUI FORNECIMENTO). AF_05/2024</t>
        </is>
      </c>
      <c r="C520" s="330" t="inlineStr">
        <is>
          <t>M</t>
        </is>
      </c>
      <c r="D520" s="330" t="n">
        <v>5</v>
      </c>
      <c r="E520" s="330" t="n">
        <v>5.17</v>
      </c>
      <c r="F520" s="330" t="inlineStr"/>
    </row>
    <row r="521" ht="45" customHeight="1" s="496">
      <c r="A521" s="330" t="n">
        <v>97155</v>
      </c>
      <c r="B521" s="331" t="inlineStr">
        <is>
          <t>ASSENTAMENTO DE TUBO DE FERRO FUNDIDO PARA REDE DE ÁGUA, DN 1000 MM, JUNTA ELÁSTICA, INSTALADO EM LOCAL COM NÍVEL ALTO DE INTERFERÊNCIAS (NÃO INCLUI FORNECIMENTO). AF_05/2024</t>
        </is>
      </c>
      <c r="C521" s="330" t="inlineStr">
        <is>
          <t>M</t>
        </is>
      </c>
      <c r="D521" s="330" t="n">
        <v>50.6</v>
      </c>
      <c r="E521" s="330" t="n">
        <v>52.41</v>
      </c>
      <c r="F521" s="330" t="inlineStr"/>
    </row>
    <row r="522" ht="45" customHeight="1" s="496">
      <c r="A522" s="330" t="n">
        <v>97171</v>
      </c>
      <c r="B522" s="331" t="inlineStr">
        <is>
          <t>ASSENTAMENTO DE TUBO DE FERRO FUNDIDO PARA REDE DE ÁGUA, DN 1000 MM, JUNTA ELÁSTICA, INSTALADO EM LOCAL COM NÍVEL BAIXO DE INTERFERÊNCIAS (NÃO INCLUI FORNECIMENTO). AF_05/2024</t>
        </is>
      </c>
      <c r="C522" s="330" t="inlineStr">
        <is>
          <t>M</t>
        </is>
      </c>
      <c r="D522" s="330" t="n">
        <v>40.55</v>
      </c>
      <c r="E522" s="330" t="n">
        <v>42.03</v>
      </c>
      <c r="F522" s="330" t="inlineStr"/>
    </row>
    <row r="523" ht="45" customHeight="1" s="496">
      <c r="A523" s="330" t="n">
        <v>97156</v>
      </c>
      <c r="B523" s="331" t="inlineStr">
        <is>
          <t>ASSENTAMENTO DE TUBO DE FERRO FUNDIDO PARA REDE DE ÁGUA, DN 1200 MM, JUNTA ELÁSTICA, INSTALADO EM LOCAL COM NÍVEL ALTO DE INTERFERÊNCIAS (NÃO INCLUI FORNECIMENTO). AF_05/2024</t>
        </is>
      </c>
      <c r="C523" s="330" t="inlineStr">
        <is>
          <t>M</t>
        </is>
      </c>
      <c r="D523" s="330" t="n">
        <v>60.5</v>
      </c>
      <c r="E523" s="330" t="n">
        <v>62.66</v>
      </c>
      <c r="F523" s="330" t="inlineStr"/>
    </row>
    <row r="524" ht="45" customHeight="1" s="496">
      <c r="A524" s="330" t="n">
        <v>97172</v>
      </c>
      <c r="B524" s="331" t="inlineStr">
        <is>
          <t>ASSENTAMENTO DE TUBO DE FERRO FUNDIDO PARA REDE DE ÁGUA, DN 1200 MM, JUNTA ELÁSTICA, INSTALADO EM LOCAL COM NÍVEL BAIXO DE INTERFERÊNCIAS (NÃO INCLUI FORNECIMENTO). AF_05/2024</t>
        </is>
      </c>
      <c r="C524" s="330" t="inlineStr">
        <is>
          <t>M</t>
        </is>
      </c>
      <c r="D524" s="330" t="n">
        <v>48.65</v>
      </c>
      <c r="E524" s="330" t="n">
        <v>50.43</v>
      </c>
      <c r="F524" s="330" t="inlineStr"/>
    </row>
    <row r="525" ht="45" customHeight="1" s="496">
      <c r="A525" s="330" t="n">
        <v>97143</v>
      </c>
      <c r="B525" s="331" t="inlineStr">
        <is>
          <t>ASSENTAMENTO DE TUBO DE FERRO FUNDIDO PARA REDE DE ÁGUA, DN 150 MM, JUNTA ELÁSTICA, INSTALADO EM LOCAL COM NÍVEL ALTO DE INTERFERÊNCIAS (NÃO INCLUI FORNECIMENTO). AF_05/2024</t>
        </is>
      </c>
      <c r="C525" s="330" t="inlineStr">
        <is>
          <t>M</t>
        </is>
      </c>
      <c r="D525" s="330" t="n">
        <v>8.640000000000001</v>
      </c>
      <c r="E525" s="330" t="n">
        <v>8.99</v>
      </c>
      <c r="F525" s="330" t="inlineStr"/>
    </row>
    <row r="526" ht="45" customHeight="1" s="496">
      <c r="A526" s="330" t="n">
        <v>97159</v>
      </c>
      <c r="B526" s="331" t="inlineStr">
        <is>
          <t>ASSENTAMENTO DE TUBO DE FERRO FUNDIDO PARA REDE DE ÁGUA, DN 150 MM, JUNTA ELÁSTICA, INSTALADO EM LOCAL COM NÍVEL BAIXO DE INTERFERÊNCIAS (NÃO INCLUI FORNECIMENTO). AF_05/2024</t>
        </is>
      </c>
      <c r="C526" s="330" t="inlineStr">
        <is>
          <t>M</t>
        </is>
      </c>
      <c r="D526" s="330" t="n">
        <v>6.75</v>
      </c>
      <c r="E526" s="330" t="n">
        <v>7.01</v>
      </c>
      <c r="F526" s="330" t="inlineStr"/>
    </row>
    <row r="527" ht="45" customHeight="1" s="496">
      <c r="A527" s="330" t="n">
        <v>97144</v>
      </c>
      <c r="B527" s="331" t="inlineStr">
        <is>
          <t>ASSENTAMENTO DE TUBO DE FERRO FUNDIDO PARA REDE DE ÁGUA, DN 200 MM, JUNTA ELÁSTICA, INSTALADO EM LOCAL COM NÍVEL ALTO DE INTERFERÊNCIAS (NÃO INCLUI FORNECIMENTO). AF_05/2024</t>
        </is>
      </c>
      <c r="C527" s="330" t="inlineStr">
        <is>
          <t>M</t>
        </is>
      </c>
      <c r="D527" s="330" t="n">
        <v>10.78</v>
      </c>
      <c r="E527" s="330" t="n">
        <v>11.19</v>
      </c>
      <c r="F527" s="330" t="inlineStr"/>
    </row>
    <row r="528" ht="45" customHeight="1" s="496">
      <c r="A528" s="330" t="n">
        <v>97160</v>
      </c>
      <c r="B528" s="331" t="inlineStr">
        <is>
          <t>ASSENTAMENTO DE TUBO DE FERRO FUNDIDO PARA REDE DE ÁGUA, DN 200 MM, JUNTA ELÁSTICA, INSTALADO EM LOCAL COM NÍVEL BAIXO DE INTERFERÊNCIAS (NÃO INCLUI FORNECIMENTO). AF_05/2024</t>
        </is>
      </c>
      <c r="C528" s="330" t="inlineStr">
        <is>
          <t>M</t>
        </is>
      </c>
      <c r="D528" s="330" t="n">
        <v>8.51</v>
      </c>
      <c r="E528" s="330" t="n">
        <v>8.84</v>
      </c>
      <c r="F528" s="330" t="inlineStr"/>
    </row>
    <row r="529" ht="45" customHeight="1" s="496">
      <c r="A529" s="330" t="n">
        <v>97145</v>
      </c>
      <c r="B529" s="331" t="inlineStr">
        <is>
          <t>ASSENTAMENTO DE TUBO DE FERRO FUNDIDO PARA REDE DE ÁGUA, DN 250 MM, JUNTA ELÁSTICA, INSTALADO EM LOCAL COM NÍVEL ALTO DE INTERFERÊNCIAS (NÃO INCLUI FORNECIMENTO). AF_05/2024</t>
        </is>
      </c>
      <c r="C529" s="330" t="inlineStr">
        <is>
          <t>M</t>
        </is>
      </c>
      <c r="D529" s="330" t="n">
        <v>12.94</v>
      </c>
      <c r="E529" s="330" t="n">
        <v>13.42</v>
      </c>
      <c r="F529" s="330" t="inlineStr"/>
    </row>
    <row r="530" ht="45" customHeight="1" s="496">
      <c r="A530" s="330" t="n">
        <v>97161</v>
      </c>
      <c r="B530" s="331" t="inlineStr">
        <is>
          <t>ASSENTAMENTO DE TUBO DE FERRO FUNDIDO PARA REDE DE ÁGUA, DN 250 MM, JUNTA ELÁSTICA, INSTALADO EM LOCAL COM NÍVEL BAIXO DE INTERFERÊNCIAS (NÃO INCLUI FORNECIMENTO). AF_05/2024</t>
        </is>
      </c>
      <c r="C530" s="330" t="inlineStr">
        <is>
          <t>M</t>
        </is>
      </c>
      <c r="D530" s="330" t="n">
        <v>10.28</v>
      </c>
      <c r="E530" s="330" t="n">
        <v>10.68</v>
      </c>
      <c r="F530" s="330" t="inlineStr"/>
    </row>
    <row r="531" ht="45" customHeight="1" s="496">
      <c r="A531" s="330" t="n">
        <v>97146</v>
      </c>
      <c r="B531" s="331" t="inlineStr">
        <is>
          <t>ASSENTAMENTO DE TUBO DE FERRO FUNDIDO PARA REDE DE ÁGUA, DN 300 MM, JUNTA ELÁSTICA, INSTALADO EM LOCAL COM NÍVEL ALTO DE INTERFERÊNCIAS (NÃO INCLUI FORNECIMENTO). AF_05/2024</t>
        </is>
      </c>
      <c r="C531" s="330" t="inlineStr">
        <is>
          <t>M</t>
        </is>
      </c>
      <c r="D531" s="330" t="n">
        <v>15.08</v>
      </c>
      <c r="E531" s="330" t="n">
        <v>15.66</v>
      </c>
      <c r="F531" s="330" t="inlineStr"/>
    </row>
    <row r="532" ht="45" customHeight="1" s="496">
      <c r="A532" s="330" t="n">
        <v>97162</v>
      </c>
      <c r="B532" s="331" t="inlineStr">
        <is>
          <t>ASSENTAMENTO DE TUBO DE FERRO FUNDIDO PARA REDE DE ÁGUA, DN 300 MM, JUNTA ELÁSTICA, INSTALADO EM LOCAL COM NÍVEL BAIXO DE INTERFERÊNCIAS (NÃO INCLUI FORNECIMENTO). AF_05/2024</t>
        </is>
      </c>
      <c r="C532" s="330" t="inlineStr">
        <is>
          <t>M</t>
        </is>
      </c>
      <c r="D532" s="330" t="n">
        <v>12.06</v>
      </c>
      <c r="E532" s="330" t="n">
        <v>12.53</v>
      </c>
      <c r="F532" s="330" t="inlineStr"/>
    </row>
    <row r="533" ht="45" customHeight="1" s="496">
      <c r="A533" s="330" t="n">
        <v>97147</v>
      </c>
      <c r="B533" s="331" t="inlineStr">
        <is>
          <t>ASSENTAMENTO DE TUBO DE FERRO FUNDIDO PARA REDE DE ÁGUA, DN 350 MM, JUNTA ELÁSTICA, INSTALADO EM LOCAL COM NÍVEL ALTO DE INTERFERÊNCIAS (NÃO INCLUI FORNECIMENTO). AF_05/2024</t>
        </is>
      </c>
      <c r="C533" s="330" t="inlineStr">
        <is>
          <t>M</t>
        </is>
      </c>
      <c r="D533" s="330" t="n">
        <v>17.24</v>
      </c>
      <c r="E533" s="330" t="n">
        <v>17.91</v>
      </c>
      <c r="F533" s="330" t="inlineStr"/>
    </row>
    <row r="534" ht="45" customHeight="1" s="496">
      <c r="A534" s="330" t="n">
        <v>97163</v>
      </c>
      <c r="B534" s="331" t="inlineStr">
        <is>
          <t>ASSENTAMENTO DE TUBO DE FERRO FUNDIDO PARA REDE DE ÁGUA, DN 350 MM, JUNTA ELÁSTICA, INSTALADO EM LOCAL COM NÍVEL BAIXO DE INTERFERÊNCIAS (NÃO INCLUI FORNECIMENTO). AF_05/2024</t>
        </is>
      </c>
      <c r="C534" s="330" t="inlineStr">
        <is>
          <t>M</t>
        </is>
      </c>
      <c r="D534" s="330" t="n">
        <v>13.83</v>
      </c>
      <c r="E534" s="330" t="n">
        <v>14.39</v>
      </c>
      <c r="F534" s="330" t="inlineStr"/>
    </row>
    <row r="535" ht="45" customHeight="1" s="496">
      <c r="A535" s="330" t="n">
        <v>97148</v>
      </c>
      <c r="B535" s="331" t="inlineStr">
        <is>
          <t>ASSENTAMENTO DE TUBO DE FERRO FUNDIDO PARA REDE DE ÁGUA, DN 400 MM, JUNTA ELÁSTICA, INSTALADO EM LOCAL COM NÍVEL ALTO DE INTERFERÊNCIAS (NÃO INCLUI FORNECIMENTO). AF_05/2024</t>
        </is>
      </c>
      <c r="C535" s="330" t="inlineStr">
        <is>
          <t>M</t>
        </is>
      </c>
      <c r="D535" s="330" t="n">
        <v>19.39</v>
      </c>
      <c r="E535" s="330" t="n">
        <v>20.14</v>
      </c>
      <c r="F535" s="330" t="inlineStr"/>
    </row>
    <row r="536" ht="45" customHeight="1" s="496">
      <c r="A536" s="330" t="n">
        <v>97164</v>
      </c>
      <c r="B536" s="331" t="inlineStr">
        <is>
          <t>ASSENTAMENTO DE TUBO DE FERRO FUNDIDO PARA REDE DE ÁGUA, DN 400 MM, JUNTA ELÁSTICA, INSTALADO EM LOCAL COM NÍVEL BAIXO DE INTERFERÊNCIAS (NÃO INCLUI FORNECIMENTO). AF_05/2024</t>
        </is>
      </c>
      <c r="C536" s="330" t="inlineStr">
        <is>
          <t>M</t>
        </is>
      </c>
      <c r="D536" s="330" t="n">
        <v>15.61</v>
      </c>
      <c r="E536" s="330" t="n">
        <v>16.23</v>
      </c>
      <c r="F536" s="330" t="inlineStr"/>
    </row>
    <row r="537" ht="45" customHeight="1" s="496">
      <c r="A537" s="330" t="n">
        <v>97149</v>
      </c>
      <c r="B537" s="331" t="inlineStr">
        <is>
          <t>ASSENTAMENTO DE TUBO DE FERRO FUNDIDO PARA REDE DE ÁGUA, DN 450 MM, JUNTA ELÁSTICA, INSTALADO EM LOCAL COM NÍVEL ALTO DE INTERFERÊNCIAS (NÃO INCLUI FORNECIMENTO). AF_05/2024</t>
        </is>
      </c>
      <c r="C537" s="330" t="inlineStr">
        <is>
          <t>M</t>
        </is>
      </c>
      <c r="D537" s="330" t="n">
        <v>21.56</v>
      </c>
      <c r="E537" s="330" t="n">
        <v>22.4</v>
      </c>
      <c r="F537" s="330" t="inlineStr"/>
    </row>
    <row r="538" ht="45" customHeight="1" s="496">
      <c r="A538" s="330" t="n">
        <v>97165</v>
      </c>
      <c r="B538" s="331" t="inlineStr">
        <is>
          <t>ASSENTAMENTO DE TUBO DE FERRO FUNDIDO PARA REDE DE ÁGUA, DN 450 MM, JUNTA ELÁSTICA, INSTALADO EM LOCAL COM NÍVEL BAIXO DE INTERFERÊNCIAS (NÃO INCLUI FORNECIMENTO). AF_05/2024</t>
        </is>
      </c>
      <c r="C538" s="330" t="inlineStr">
        <is>
          <t>M</t>
        </is>
      </c>
      <c r="D538" s="330" t="n">
        <v>17.4</v>
      </c>
      <c r="E538" s="330" t="n">
        <v>18.1</v>
      </c>
      <c r="F538" s="330" t="inlineStr"/>
    </row>
    <row r="539" ht="45" customHeight="1" s="496">
      <c r="A539" s="330" t="n">
        <v>97150</v>
      </c>
      <c r="B539" s="331" t="inlineStr">
        <is>
          <t>ASSENTAMENTO DE TUBO DE FERRO FUNDIDO PARA REDE DE ÁGUA, DN 500 MM, JUNTA ELÁSTICA, INSTALADO EM LOCAL COM NÍVEL ALTO DE INTERFERÊNCIAS (NÃO INCLUI FORNECIMENTO). AF_05/2024</t>
        </is>
      </c>
      <c r="C539" s="330" t="inlineStr">
        <is>
          <t>M</t>
        </is>
      </c>
      <c r="D539" s="330" t="n">
        <v>26.94</v>
      </c>
      <c r="E539" s="330" t="n">
        <v>27.88</v>
      </c>
      <c r="F539" s="330" t="inlineStr"/>
    </row>
    <row r="540" ht="45" customHeight="1" s="496">
      <c r="A540" s="330" t="n">
        <v>97166</v>
      </c>
      <c r="B540" s="331" t="inlineStr">
        <is>
          <t>ASSENTAMENTO DE TUBO DE FERRO FUNDIDO PARA REDE DE ÁGUA, DN 500 MM, JUNTA ELÁSTICA, INSTALADO EM LOCAL COM NÍVEL BAIXO DE INTERFERÊNCIAS (NÃO INCLUI FORNECIMENTO). AF_05/2024</t>
        </is>
      </c>
      <c r="C540" s="330" t="inlineStr">
        <is>
          <t>M</t>
        </is>
      </c>
      <c r="D540" s="330" t="n">
        <v>21.38</v>
      </c>
      <c r="E540" s="330" t="n">
        <v>22.15</v>
      </c>
      <c r="F540" s="330" t="inlineStr"/>
    </row>
    <row r="541" ht="45" customHeight="1" s="496">
      <c r="A541" s="330" t="n">
        <v>97151</v>
      </c>
      <c r="B541" s="331" t="inlineStr">
        <is>
          <t>ASSENTAMENTO DE TUBO DE FERRO FUNDIDO PARA REDE DE ÁGUA, DN 600 MM, JUNTA ELÁSTICA, INSTALADO EM LOCAL COM NÍVEL ALTO DE INTERFERÊNCIAS (NÃO INCLUI FORNECIMENTO). AF_05/2024</t>
        </is>
      </c>
      <c r="C541" s="330" t="inlineStr">
        <is>
          <t>M</t>
        </is>
      </c>
      <c r="D541" s="330" t="n">
        <v>31.74</v>
      </c>
      <c r="E541" s="330" t="n">
        <v>32.86</v>
      </c>
      <c r="F541" s="330" t="inlineStr"/>
    </row>
    <row r="542" ht="45" customHeight="1" s="496">
      <c r="A542" s="330" t="n">
        <v>97167</v>
      </c>
      <c r="B542" s="331" t="inlineStr">
        <is>
          <t>ASSENTAMENTO DE TUBO DE FERRO FUNDIDO PARA REDE DE ÁGUA, DN 600 MM, JUNTA ELÁSTICA, INSTALADO EM LOCAL COM NÍVEL BAIXO DE INTERFERÊNCIAS (NÃO INCLUI FORNECIMENTO). AF_05/2024</t>
        </is>
      </c>
      <c r="C542" s="330" t="inlineStr">
        <is>
          <t>M</t>
        </is>
      </c>
      <c r="D542" s="330" t="n">
        <v>25.3</v>
      </c>
      <c r="E542" s="330" t="n">
        <v>26.21</v>
      </c>
      <c r="F542" s="330" t="inlineStr"/>
    </row>
    <row r="543" ht="45" customHeight="1" s="496">
      <c r="A543" s="330" t="n">
        <v>97152</v>
      </c>
      <c r="B543" s="331" t="inlineStr">
        <is>
          <t>ASSENTAMENTO DE TUBO DE FERRO FUNDIDO PARA REDE DE ÁGUA, DN 700 MM, JUNTA ELÁSTICA, INSTALADO EM LOCAL COM NÍVEL ALTO DE INTERFERÊNCIAS (NÃO INCLUI FORNECIMENTO). AF_05/2024</t>
        </is>
      </c>
      <c r="C543" s="330" t="inlineStr">
        <is>
          <t>M</t>
        </is>
      </c>
      <c r="D543" s="330" t="n">
        <v>36.33</v>
      </c>
      <c r="E543" s="330" t="n">
        <v>37.6</v>
      </c>
      <c r="F543" s="330" t="inlineStr"/>
    </row>
    <row r="544" ht="45" customHeight="1" s="496">
      <c r="A544" s="330" t="n">
        <v>97168</v>
      </c>
      <c r="B544" s="331" t="inlineStr">
        <is>
          <t>ASSENTAMENTO DE TUBO DE FERRO FUNDIDO PARA REDE DE ÁGUA, DN 700 MM, JUNTA ELÁSTICA, INSTALADO EM LOCAL COM NÍVEL BAIXO DE INTERFERÊNCIAS (NÃO INCLUI FORNECIMENTO). AF_05/2024</t>
        </is>
      </c>
      <c r="C544" s="330" t="inlineStr">
        <is>
          <t>M</t>
        </is>
      </c>
      <c r="D544" s="330" t="n">
        <v>28.98</v>
      </c>
      <c r="E544" s="330" t="n">
        <v>30.03</v>
      </c>
      <c r="F544" s="330" t="inlineStr"/>
    </row>
    <row r="545" ht="45" customHeight="1" s="496">
      <c r="A545" s="330" t="n">
        <v>97141</v>
      </c>
      <c r="B545" s="331" t="inlineStr">
        <is>
          <t>ASSENTAMENTO DE TUBO DE FERRO FUNDIDO PARA REDE DE ÁGUA, DN 80 MM, JUNTA ELÁSTICA, INSTALADO EM LOCAL COM NÍVEL ALTO DE INTERFERÊNCIAS (NÃO INCLUI FORNECIMENTO). AF_05/2024</t>
        </is>
      </c>
      <c r="C545" s="330" t="inlineStr">
        <is>
          <t>M</t>
        </is>
      </c>
      <c r="D545" s="330" t="n">
        <v>5.65</v>
      </c>
      <c r="E545" s="330" t="n">
        <v>5.86</v>
      </c>
      <c r="F545" s="330" t="inlineStr"/>
    </row>
    <row r="546" ht="45" customHeight="1" s="496">
      <c r="A546" s="330" t="n">
        <v>97157</v>
      </c>
      <c r="B546" s="331" t="inlineStr">
        <is>
          <t>ASSENTAMENTO DE TUBO DE FERRO FUNDIDO PARA REDE DE ÁGUA, DN 80 MM, JUNTA ELÁSTICA, INSTALADO EM LOCAL COM NÍVEL BAIXO DE INTERFERÊNCIAS (NÃO INCLUI FORNECIMENTO). AF_05/2024</t>
        </is>
      </c>
      <c r="C546" s="330" t="inlineStr">
        <is>
          <t>M</t>
        </is>
      </c>
      <c r="D546" s="330" t="n">
        <v>4.28</v>
      </c>
      <c r="E546" s="330" t="n">
        <v>4.43</v>
      </c>
      <c r="F546" s="330" t="inlineStr"/>
    </row>
    <row r="547" ht="45" customHeight="1" s="496">
      <c r="A547" s="330" t="n">
        <v>97153</v>
      </c>
      <c r="B547" s="331" t="inlineStr">
        <is>
          <t>ASSENTAMENTO DE TUBO DE FERRO FUNDIDO PARA REDE DE ÁGUA, DN 800 MM, JUNTA ELÁSTICA, INSTALADO EM LOCAL COM NÍVEL ALTO DE INTERFERÊNCIAS (NÃO INCLUI FORNECIMENTO). AF_05/2024</t>
        </is>
      </c>
      <c r="C547" s="330" t="inlineStr">
        <is>
          <t>M</t>
        </is>
      </c>
      <c r="D547" s="330" t="n">
        <v>41.07</v>
      </c>
      <c r="E547" s="330" t="n">
        <v>42.51</v>
      </c>
      <c r="F547" s="330" t="inlineStr"/>
    </row>
    <row r="548" ht="45" customHeight="1" s="496">
      <c r="A548" s="330" t="n">
        <v>97169</v>
      </c>
      <c r="B548" s="331" t="inlineStr">
        <is>
          <t>ASSENTAMENTO DE TUBO DE FERRO FUNDIDO PARA REDE DE ÁGUA, DN 800 MM, JUNTA ELÁSTICA, INSTALADO EM LOCAL COM NÍVEL BAIXO DE INTERFERÊNCIAS (NÃO INCLUI FORNECIMENTO). AF_05/2024</t>
        </is>
      </c>
      <c r="C548" s="330" t="inlineStr">
        <is>
          <t>M</t>
        </is>
      </c>
      <c r="D548" s="330" t="n">
        <v>32.82</v>
      </c>
      <c r="E548" s="330" t="n">
        <v>34.01</v>
      </c>
      <c r="F548" s="330" t="inlineStr"/>
    </row>
    <row r="549" ht="45" customHeight="1" s="496">
      <c r="A549" s="330" t="n">
        <v>97154</v>
      </c>
      <c r="B549" s="331" t="inlineStr">
        <is>
          <t>ASSENTAMENTO DE TUBO DE FERRO FUNDIDO PARA REDE DE ÁGUA, DN 900 MM, JUNTA ELÁSTICA, INSTALADO EM LOCAL COM NÍVEL ALTO DE INTERFERÊNCIAS (NÃO INCLUI FORNECIMENTO). AF_05/2024</t>
        </is>
      </c>
      <c r="C549" s="330" t="inlineStr">
        <is>
          <t>M</t>
        </is>
      </c>
      <c r="D549" s="330" t="n">
        <v>45.83</v>
      </c>
      <c r="E549" s="330" t="n">
        <v>47.45</v>
      </c>
      <c r="F549" s="330" t="inlineStr"/>
    </row>
    <row r="550" ht="45" customHeight="1" s="496">
      <c r="A550" s="330" t="n">
        <v>97170</v>
      </c>
      <c r="B550" s="331" t="inlineStr">
        <is>
          <t>ASSENTAMENTO DE TUBO DE FERRO FUNDIDO PARA REDE DE ÁGUA, DN 900 MM, JUNTA ELÁSTICA, INSTALADO EM LOCAL COM NÍVEL BAIXO DE INTERFERÊNCIAS (NÃO INCLUI FORNECIMENTO). AF_05/2024</t>
        </is>
      </c>
      <c r="C550" s="330" t="inlineStr">
        <is>
          <t>M</t>
        </is>
      </c>
      <c r="D550" s="330" t="n">
        <v>36.68</v>
      </c>
      <c r="E550" s="330" t="n">
        <v>38.02</v>
      </c>
      <c r="F550" s="330" t="inlineStr"/>
    </row>
    <row r="551" ht="60" customHeight="1" s="496">
      <c r="A551" s="330" t="n">
        <v>105311</v>
      </c>
      <c r="B551" s="331" t="inlineStr">
        <is>
          <t>ASSENTAMENTO DE TUBO DE PVC DEFOFO OU PRFV OU RPVC PARA REDE DE ÁGUA, DN 100, JUNTA ELÁSTICA INTEGRADA, INSTALADO EM LOCAL COM NÍVEL ALTO DE INTERFERÊNCIAS (NÃO INCLUI FORNECIMENTO). AF_05/2024</t>
        </is>
      </c>
      <c r="C551" s="330" t="inlineStr">
        <is>
          <t>M</t>
        </is>
      </c>
      <c r="D551" s="330" t="n">
        <v>4.42</v>
      </c>
      <c r="E551" s="330" t="n">
        <v>4.63</v>
      </c>
      <c r="F551" s="330" t="inlineStr"/>
    </row>
    <row r="552" ht="60" customHeight="1" s="496">
      <c r="A552" s="330" t="n">
        <v>105339</v>
      </c>
      <c r="B552" s="331" t="inlineStr">
        <is>
          <t>ASSENTAMENTO DE TUBO DE PVC DEFOFO OU PRFV OU RPVC PARA REDE DE ÁGUA, DN 100, JUNTA ELÁSTICA INTEGRADA, INSTALADO EM LOCAL COM NÍVEL BAIXO DE INTERFERÊNCIAS (NÃO INCLUI FORNECIMENTO). AF_05/2024</t>
        </is>
      </c>
      <c r="C552" s="330" t="inlineStr">
        <is>
          <t>M</t>
        </is>
      </c>
      <c r="D552" s="330" t="n">
        <v>3.63</v>
      </c>
      <c r="E552" s="330" t="n">
        <v>3.8</v>
      </c>
      <c r="F552" s="330" t="inlineStr"/>
    </row>
    <row r="553" ht="60" customHeight="1" s="496">
      <c r="A553" s="330" t="n">
        <v>97127</v>
      </c>
      <c r="B553" s="331" t="inlineStr">
        <is>
          <t>ASSENTAMENTO DE TUBO DE PVC DEFOFO OU PRFV OU RPVC PARA REDE DE ÁGUA, DN 150 MM, JUNTA ELÁSTICA INTEGRADA, INSTALADO EM LOCAL COM NÍVEL ALTO DE INTERFERÊNCIAS (NÃO INCLUI FORNECIMENTO). AF_05/2024</t>
        </is>
      </c>
      <c r="C553" s="330" t="inlineStr">
        <is>
          <t>M</t>
        </is>
      </c>
      <c r="D553" s="330" t="n">
        <v>5.75</v>
      </c>
      <c r="E553" s="330" t="n">
        <v>6.02</v>
      </c>
      <c r="F553" s="330" t="inlineStr"/>
    </row>
    <row r="554" ht="60" customHeight="1" s="496">
      <c r="A554" s="330" t="n">
        <v>97134</v>
      </c>
      <c r="B554" s="331" t="inlineStr">
        <is>
          <t>ASSENTAMENTO DE TUBO DE PVC DEFOFO OU PRFV OU RPVC PARA REDE DE ÁGUA, DN 150 MM, JUNTA ELÁSTICA INTEGRADA, INSTALADO EM LOCAL COM NÍVEL BAIXO DE INTERFERÊNCIAS (NÃO INCLUI FORNECIMENTO). AF_05/2024</t>
        </is>
      </c>
      <c r="C554" s="330" t="inlineStr">
        <is>
          <t>M</t>
        </is>
      </c>
      <c r="D554" s="330" t="n">
        <v>4.73</v>
      </c>
      <c r="E554" s="330" t="n">
        <v>4.95</v>
      </c>
      <c r="F554" s="330" t="inlineStr"/>
    </row>
    <row r="555" ht="60" customHeight="1" s="496">
      <c r="A555" s="330" t="n">
        <v>97128</v>
      </c>
      <c r="B555" s="331" t="inlineStr">
        <is>
          <t>ASSENTAMENTO DE TUBO DE PVC DEFOFO OU PRFV OU RPVC PARA REDE DE ÁGUA, DN 200 MM, JUNTA ELÁSTICA INTEGRADA, INSTALADO EM LOCAL COM NÍVEL ALTO DE INTERFERÊNCIAS (NÃO INCLUI FORNECIMENTO). AF_05/2024</t>
        </is>
      </c>
      <c r="C555" s="330" t="inlineStr">
        <is>
          <t>M</t>
        </is>
      </c>
      <c r="D555" s="330" t="n">
        <v>11.51</v>
      </c>
      <c r="E555" s="330" t="n">
        <v>11.96</v>
      </c>
      <c r="F555" s="330" t="inlineStr"/>
    </row>
    <row r="556" ht="60" customHeight="1" s="496">
      <c r="A556" s="330" t="n">
        <v>97135</v>
      </c>
      <c r="B556" s="331" t="inlineStr">
        <is>
          <t>ASSENTAMENTO DE TUBO DE PVC DEFOFO OU PRFV OU RPVC PARA REDE DE ÁGUA, DN 200 MM, JUNTA ELÁSTICA INTEGRADA, INSTALADO EM LOCAL COM NÍVEL BAIXO DE INTERFERÊNCIAS (NÃO INCLUI FORNECIMENTO). AF_05/2024</t>
        </is>
      </c>
      <c r="C556" s="330" t="inlineStr">
        <is>
          <t>M</t>
        </is>
      </c>
      <c r="D556" s="330" t="n">
        <v>8.76</v>
      </c>
      <c r="E556" s="330" t="n">
        <v>9.1</v>
      </c>
      <c r="F556" s="330" t="inlineStr"/>
    </row>
    <row r="557" ht="60" customHeight="1" s="496">
      <c r="A557" s="330" t="n">
        <v>97129</v>
      </c>
      <c r="B557" s="331" t="inlineStr">
        <is>
          <t>ASSENTAMENTO DE TUBO DE PVC DEFOFO OU PRFV OU RPVC PARA REDE DE ÁGUA, DN 250 MM, JUNTA ELÁSTICA INTEGRADA, INSTALADO EM LOCAL COM NÍVEL ALTO DE INTERFERÊNCIAS (NÃO INCLUI FORNECIMENTO). AF_05/2024</t>
        </is>
      </c>
      <c r="C557" s="330" t="inlineStr">
        <is>
          <t>M</t>
        </is>
      </c>
      <c r="D557" s="330" t="n">
        <v>13.62</v>
      </c>
      <c r="E557" s="330" t="n">
        <v>14.15</v>
      </c>
      <c r="F557" s="330" t="inlineStr"/>
    </row>
    <row r="558" ht="60" customHeight="1" s="496">
      <c r="A558" s="330" t="n">
        <v>97136</v>
      </c>
      <c r="B558" s="331" t="inlineStr">
        <is>
          <t>ASSENTAMENTO DE TUBO DE PVC DEFOFO OU PRFV OU RPVC PARA REDE DE ÁGUA, DN 250 MM, JUNTA ELÁSTICA INTEGRADA, INSTALADO EM LOCAL COM NÍVEL BAIXO DE INTERFERÊNCIAS (NÃO INCLUI FORNECIMENTO). AF_05/2024</t>
        </is>
      </c>
      <c r="C558" s="330" t="inlineStr">
        <is>
          <t>M</t>
        </is>
      </c>
      <c r="D558" s="330" t="n">
        <v>10.37</v>
      </c>
      <c r="E558" s="330" t="n">
        <v>10.78</v>
      </c>
      <c r="F558" s="330" t="inlineStr"/>
    </row>
    <row r="559" ht="60" customHeight="1" s="496">
      <c r="A559" s="330" t="n">
        <v>97130</v>
      </c>
      <c r="B559" s="331" t="inlineStr">
        <is>
          <t>ASSENTAMENTO DE TUBO DE PVC DEFOFO OU PRFV OU RPVC PARA REDE DE ÁGUA, DN 300 MM, JUNTA ELÁSTICA INTEGRADA, INSTALADO EM LOCAL COM NÍVEL ALTO DE INTERFERÊNCIAS (NÃO INCLUI FORNECIMENTO). AF_05/2024</t>
        </is>
      </c>
      <c r="C559" s="330" t="inlineStr">
        <is>
          <t>M</t>
        </is>
      </c>
      <c r="D559" s="330" t="n">
        <v>15.75</v>
      </c>
      <c r="E559" s="330" t="n">
        <v>16.36</v>
      </c>
      <c r="F559" s="330" t="inlineStr"/>
    </row>
    <row r="560" ht="60" customHeight="1" s="496">
      <c r="A560" s="330" t="n">
        <v>97137</v>
      </c>
      <c r="B560" s="331" t="inlineStr">
        <is>
          <t>ASSENTAMENTO DE TUBO DE PVC DEFOFO OU PRFV OU RPVC PARA REDE DE ÁGUA, DN 300 MM, JUNTA ELÁSTICA INTEGRADA, INSTALADO EM LOCAL COM NÍVEL BAIXO DE INTERFERÊNCIAS (NÃO INCLUI FORNECIMENTO). AF_05/2024</t>
        </is>
      </c>
      <c r="C560" s="330" t="inlineStr">
        <is>
          <t>M</t>
        </is>
      </c>
      <c r="D560" s="330" t="n">
        <v>12.01</v>
      </c>
      <c r="E560" s="330" t="n">
        <v>12.47</v>
      </c>
      <c r="F560" s="330" t="inlineStr"/>
    </row>
    <row r="561" ht="60" customHeight="1" s="496">
      <c r="A561" s="330" t="n">
        <v>97131</v>
      </c>
      <c r="B561" s="331" t="inlineStr">
        <is>
          <t>ASSENTAMENTO DE TUBO DE PVC DEFOFO OU PRFV OU RPVC PARA REDE DE ÁGUA, DN 350 MM, JUNTA ELÁSTICA INTEGRADA, INSTALADO EM LOCAL COM NÍVEL ALTO DE INTERFERÊNCIAS (NÃO INCLUI FORNECIMENTO). AF_05/2024</t>
        </is>
      </c>
      <c r="C561" s="330" t="inlineStr">
        <is>
          <t>M</t>
        </is>
      </c>
      <c r="D561" s="330" t="n">
        <v>17.86</v>
      </c>
      <c r="E561" s="330" t="n">
        <v>18.57</v>
      </c>
      <c r="F561" s="330" t="inlineStr"/>
    </row>
    <row r="562" ht="60" customHeight="1" s="496">
      <c r="A562" s="330" t="n">
        <v>97138</v>
      </c>
      <c r="B562" s="331" t="inlineStr">
        <is>
          <t>ASSENTAMENTO DE TUBO DE PVC DEFOFO OU PRFV OU RPVC PARA REDE DE ÁGUA, DN 350 MM, JUNTA ELÁSTICA INTEGRADA, INSTALADO EM LOCAL COM NÍVEL BAIXO DE INTERFERÊNCIAS (NÃO INCLUI FORNECIMENTO). AF_05/2024</t>
        </is>
      </c>
      <c r="C562" s="330" t="inlineStr">
        <is>
          <t>M</t>
        </is>
      </c>
      <c r="D562" s="330" t="n">
        <v>13.61</v>
      </c>
      <c r="E562" s="330" t="n">
        <v>14.15</v>
      </c>
      <c r="F562" s="330" t="inlineStr"/>
    </row>
    <row r="563" ht="60" customHeight="1" s="496">
      <c r="A563" s="330" t="n">
        <v>97132</v>
      </c>
      <c r="B563" s="331" t="inlineStr">
        <is>
          <t>ASSENTAMENTO DE TUBO DE PVC DEFOFO OU PRFV OU RPVC PARA REDE DE ÁGUA, DN 400 MM, JUNTA ELÁSTICA INTEGRADA, INSTALADO EM LOCAL COM NÍVEL ALTO DE INTERFERÊNCIAS (NÃO INCLUI FORNECIMENTO). AF_05/2024</t>
        </is>
      </c>
      <c r="C563" s="330" t="inlineStr">
        <is>
          <t>M</t>
        </is>
      </c>
      <c r="D563" s="330" t="n">
        <v>20.02</v>
      </c>
      <c r="E563" s="330" t="n">
        <v>20.79</v>
      </c>
      <c r="F563" s="330" t="inlineStr"/>
    </row>
    <row r="564" ht="60" customHeight="1" s="496">
      <c r="A564" s="330" t="n">
        <v>97139</v>
      </c>
      <c r="B564" s="331" t="inlineStr">
        <is>
          <t>ASSENTAMENTO DE TUBO DE PVC DEFOFO OU PRFV OU RPVC PARA REDE DE ÁGUA, DN 400 MM, JUNTA ELÁSTICA INTEGRADA, INSTALADO EM LOCAL COM NÍVEL BAIXO DE INTERFERÊNCIAS (NÃO INCLUI FORNECIMENTO). AF_05/2024</t>
        </is>
      </c>
      <c r="C564" s="330" t="inlineStr">
        <is>
          <t>M</t>
        </is>
      </c>
      <c r="D564" s="330" t="n">
        <v>15.25</v>
      </c>
      <c r="E564" s="330" t="n">
        <v>15.84</v>
      </c>
      <c r="F564" s="330" t="inlineStr"/>
    </row>
    <row r="565" ht="60" customHeight="1" s="496">
      <c r="A565" s="330" t="n">
        <v>97133</v>
      </c>
      <c r="B565" s="331" t="inlineStr">
        <is>
          <t>ASSENTAMENTO DE TUBO DE PVC DEFOFO OU PRFV OU RPVC PARA REDE DE ÁGUA, DN 500 MM, JUNTA ELÁSTICA INTEGRADA, INSTALADO EM LOCAL COM NÍVEL ALTO DE INTERFERÊNCIAS (NÃO INCLUI FORNECIMENTO). AF_05/2024</t>
        </is>
      </c>
      <c r="C565" s="330" t="inlineStr">
        <is>
          <t>M</t>
        </is>
      </c>
      <c r="D565" s="330" t="n">
        <v>24.26</v>
      </c>
      <c r="E565" s="330" t="n">
        <v>25.2</v>
      </c>
      <c r="F565" s="330" t="inlineStr"/>
    </row>
    <row r="566" ht="60" customHeight="1" s="496">
      <c r="A566" s="330" t="n">
        <v>97140</v>
      </c>
      <c r="B566" s="331" t="inlineStr">
        <is>
          <t>ASSENTAMENTO DE TUBO DE PVC DEFOFO OU PRFV OU RPVC PARA REDE DE ÁGUA, DN 500 MM, JUNTA ELÁSTICA INTEGRADA, INSTALADO EM LOCAL COM NÍVEL BAIXO DE INTERFERÊNCIAS (NÃO INCLUI FORNECIMENTO). AF_05/2024</t>
        </is>
      </c>
      <c r="C566" s="330" t="inlineStr">
        <is>
          <t>M</t>
        </is>
      </c>
      <c r="D566" s="330" t="n">
        <v>18.49</v>
      </c>
      <c r="E566" s="330" t="n">
        <v>19.19</v>
      </c>
      <c r="F566" s="330" t="inlineStr"/>
    </row>
    <row r="567" ht="45" customHeight="1" s="496">
      <c r="A567" s="330" t="n">
        <v>97123</v>
      </c>
      <c r="B567" s="331" t="inlineStr">
        <is>
          <t>ASSENTAMENTO DE TUBO DE PVC PBA PARA REDE DE ÁGUA, DN 100 MM, JUNTA ELÁSTICA INTEGRADA, INSTALADO EM LOCAL COM NÍVEL ALTO DE INTERFERÊNCIAS (NÃO INCLUI FORNECIMENTO). AF_05/2024</t>
        </is>
      </c>
      <c r="C567" s="330" t="inlineStr">
        <is>
          <t>M</t>
        </is>
      </c>
      <c r="D567" s="330" t="n">
        <v>4.77</v>
      </c>
      <c r="E567" s="330" t="n">
        <v>4.99</v>
      </c>
      <c r="F567" s="330" t="inlineStr"/>
    </row>
    <row r="568" ht="45" customHeight="1" s="496">
      <c r="A568" s="330" t="n">
        <v>97126</v>
      </c>
      <c r="B568" s="331" t="inlineStr">
        <is>
          <t>ASSENTAMENTO DE TUBO DE PVC PBA PARA REDE DE ÁGUA, DN 100 MM, JUNTA ELÁSTICA INTEGRADA, INSTALADO EM LOCAL COM NÍVEL BAIXO DE INTERFERÊNCIAS (NÃO INCLUI FORNECIMENTO). AF_05/2024</t>
        </is>
      </c>
      <c r="C568" s="330" t="inlineStr">
        <is>
          <t>M</t>
        </is>
      </c>
      <c r="D568" s="330" t="n">
        <v>3.91</v>
      </c>
      <c r="E568" s="330" t="n">
        <v>4.09</v>
      </c>
      <c r="F568" s="330" t="inlineStr"/>
    </row>
    <row r="569" ht="45" customHeight="1" s="496">
      <c r="A569" s="330" t="n">
        <v>105308</v>
      </c>
      <c r="B569" s="331" t="inlineStr">
        <is>
          <t>ASSENTAMENTO DE TUBO DE PVC PBA PARA REDE DE ÁGUA, DN 125, JUNTA ELÁSTICA INTEGRADA, INSTALADO EM LOCAL COM NÍVEL ALTO DE INTERFERÊNCIAS (NÃO INCLUI FORNECIMENTO). AF_05/2024</t>
        </is>
      </c>
      <c r="C569" s="330" t="inlineStr">
        <is>
          <t>M</t>
        </is>
      </c>
      <c r="D569" s="330" t="n">
        <v>5.47</v>
      </c>
      <c r="E569" s="330" t="n">
        <v>5.72</v>
      </c>
      <c r="F569" s="330" t="inlineStr"/>
    </row>
    <row r="570" ht="45" customHeight="1" s="496">
      <c r="A570" s="330" t="n">
        <v>105312</v>
      </c>
      <c r="B570" s="331" t="inlineStr">
        <is>
          <t>ASSENTAMENTO DE TUBO DE PVC PBA PARA REDE DE ÁGUA, DN 125, JUNTA ELÁSTICA INTEGRADA, INSTALADO EM LOCAL COM NÍVEL BAIXO DE INTERFERÊNCIAS (NÃO INCLUI FORNECIMENTO). AF_05/2024</t>
        </is>
      </c>
      <c r="C570" s="330" t="inlineStr">
        <is>
          <t>M</t>
        </is>
      </c>
      <c r="D570" s="330" t="n">
        <v>4.5</v>
      </c>
      <c r="E570" s="330" t="n">
        <v>4.71</v>
      </c>
      <c r="F570" s="330" t="inlineStr"/>
    </row>
    <row r="571" ht="45" customHeight="1" s="496">
      <c r="A571" s="330" t="n">
        <v>105309</v>
      </c>
      <c r="B571" s="331" t="inlineStr">
        <is>
          <t>ASSENTAMENTO DE TUBO DE PVC PBA PARA REDE DE ÁGUA, DN 140, JUNTA ELÁSTICA INTEGRADA, INSTALADO EM LOCAL COM NÍVEL ALTO DE INTERFERÊNCIAS (NÃO INCLUI FORNECIMENTO). AF_05/2024</t>
        </is>
      </c>
      <c r="C571" s="330" t="inlineStr">
        <is>
          <t>M</t>
        </is>
      </c>
      <c r="D571" s="330" t="n">
        <v>5.88</v>
      </c>
      <c r="E571" s="330" t="n">
        <v>6.15</v>
      </c>
      <c r="F571" s="330" t="inlineStr"/>
    </row>
    <row r="572" ht="45" customHeight="1" s="496">
      <c r="A572" s="330" t="n">
        <v>105313</v>
      </c>
      <c r="B572" s="331" t="inlineStr">
        <is>
          <t>ASSENTAMENTO DE TUBO DE PVC PBA PARA REDE DE ÁGUA, DN 140, JUNTA ELÁSTICA INTEGRADA, INSTALADO EM LOCAL COM NÍVEL BAIXO DE INTERFERÊNCIAS (NÃO INCLUI FORNECIMENTO). AF_05/2024</t>
        </is>
      </c>
      <c r="C572" s="330" t="inlineStr">
        <is>
          <t>M</t>
        </is>
      </c>
      <c r="D572" s="330" t="n">
        <v>4.84</v>
      </c>
      <c r="E572" s="330" t="n">
        <v>5.05</v>
      </c>
      <c r="F572" s="330" t="inlineStr"/>
    </row>
    <row r="573" ht="45" customHeight="1" s="496">
      <c r="A573" s="330" t="n">
        <v>105310</v>
      </c>
      <c r="B573" s="331" t="inlineStr">
        <is>
          <t>ASSENTAMENTO DE TUBO DE PVC PBA PARA REDE DE ÁGUA, DN 180, JUNTA ELÁSTICA INTEGRADA, INSTALADO EM LOCAL COM NÍVEL ALTO DE INTERFERÊNCIAS (NÃO INCLUI FORNECIMENTO). AF_05/2024</t>
        </is>
      </c>
      <c r="C573" s="330" t="inlineStr">
        <is>
          <t>M</t>
        </is>
      </c>
      <c r="D573" s="330" t="n">
        <v>6.93</v>
      </c>
      <c r="E573" s="330" t="n">
        <v>7.24</v>
      </c>
      <c r="F573" s="330" t="inlineStr"/>
    </row>
    <row r="574" ht="45" customHeight="1" s="496">
      <c r="A574" s="330" t="n">
        <v>105314</v>
      </c>
      <c r="B574" s="331" t="inlineStr">
        <is>
          <t>ASSENTAMENTO DE TUBO DE PVC PBA PARA REDE DE ÁGUA, DN 180, JUNTA ELÁSTICA INTEGRADA, INSTALADO EM LOCAL COM NÍVEL BAIXO DE INTERFERÊNCIAS (NÃO INCLUI FORNECIMENTO). AF_05/2024</t>
        </is>
      </c>
      <c r="C574" s="330" t="inlineStr">
        <is>
          <t>M</t>
        </is>
      </c>
      <c r="D574" s="330" t="n">
        <v>5.71</v>
      </c>
      <c r="E574" s="330" t="n">
        <v>5.96</v>
      </c>
      <c r="F574" s="330" t="inlineStr"/>
    </row>
    <row r="575" ht="45" customHeight="1" s="496">
      <c r="A575" s="330" t="n">
        <v>97121</v>
      </c>
      <c r="B575" s="331" t="inlineStr">
        <is>
          <t>ASSENTAMENTO DE TUBO DE PVC PBA PARA REDE DE ÁGUA, DN 50 MM, JUNTA ELÁSTICA INTEGRADA, INSTALADO EM LOCAL COM NÍVEL ALTO DE INTERFERÊNCIAS (NÃO INCLUI FORNECIMENTO). AF_05/2024</t>
        </is>
      </c>
      <c r="C575" s="330" t="inlineStr">
        <is>
          <t>M</t>
        </is>
      </c>
      <c r="D575" s="330" t="n">
        <v>3.43</v>
      </c>
      <c r="E575" s="330" t="n">
        <v>3.6</v>
      </c>
      <c r="F575" s="330" t="inlineStr"/>
    </row>
    <row r="576" ht="45" customHeight="1" s="496">
      <c r="A576" s="330" t="n">
        <v>97124</v>
      </c>
      <c r="B576" s="331" t="inlineStr">
        <is>
          <t>ASSENTAMENTO DE TUBO DE PVC PBA PARA REDE DE ÁGUA, DN 50 MM, JUNTA ELÁSTICA INTEGRADA, INSTALADO EM LOCAL COM NÍVEL BAIXO DE INTERFERÊNCIAS (NÃO INCLUI FORNECIMENTO). AF_05/2024</t>
        </is>
      </c>
      <c r="C576" s="330" t="inlineStr">
        <is>
          <t>M</t>
        </is>
      </c>
      <c r="D576" s="330" t="n">
        <v>2.8</v>
      </c>
      <c r="E576" s="330" t="n">
        <v>2.93</v>
      </c>
      <c r="F576" s="330" t="inlineStr"/>
    </row>
    <row r="577" ht="45" customHeight="1" s="496">
      <c r="A577" s="330" t="n">
        <v>97122</v>
      </c>
      <c r="B577" s="331" t="inlineStr">
        <is>
          <t>ASSENTAMENTO DE TUBO DE PVC PBA PARA REDE DE ÁGUA, DN 75 MM, JUNTA ELÁSTICA INTEGRADA, INSTALADO EM LOCAL COM NÍVEL ALTO DE INTERFERÊNCIAS (NÃO INCLUI FORNECIMENTO). AF_05/2024</t>
        </is>
      </c>
      <c r="C577" s="330" t="inlineStr">
        <is>
          <t>M</t>
        </is>
      </c>
      <c r="D577" s="330" t="n">
        <v>4.11</v>
      </c>
      <c r="E577" s="330" t="n">
        <v>4.3</v>
      </c>
      <c r="F577" s="330" t="inlineStr"/>
    </row>
    <row r="578" ht="45" customHeight="1" s="496">
      <c r="A578" s="330" t="n">
        <v>97125</v>
      </c>
      <c r="B578" s="331" t="inlineStr">
        <is>
          <t>ASSENTAMENTO DE TUBO DE PVC PBA PARA REDE DE ÁGUA, DN 75 MM, JUNTA ELÁSTICA INTEGRADA, INSTALADO EM LOCAL COM NÍVEL BAIXO DE INTERFERÊNCIAS (NÃO INCLUI FORNECIMENTO). AF_05/2024</t>
        </is>
      </c>
      <c r="C578" s="330" t="inlineStr">
        <is>
          <t>M</t>
        </is>
      </c>
      <c r="D578" s="330" t="n">
        <v>3.36</v>
      </c>
      <c r="E578" s="330" t="n">
        <v>3.52</v>
      </c>
      <c r="F578" s="330" t="inlineStr"/>
    </row>
    <row r="579" ht="60" customHeight="1" s="496">
      <c r="A579" s="330" t="n">
        <v>105296</v>
      </c>
      <c r="B579" s="331" t="inlineStr">
        <is>
          <t>ASSENTAMENTO E FORNECIMENTO DE CURVA PVC PBA, JE, PB, 45 GRAUS, DN 100 / DE 110 MM, PARA REDE AGUA, JUNTA ELÁSTICA INTEGRADA, INSTALADO EM LOCAL COM NÍVEL ALTO DE INTERFERÊNCIAS (INCLUI FORNECIMENTO). AF_05/2024</t>
        </is>
      </c>
      <c r="C579" s="330" t="inlineStr">
        <is>
          <t>UN</t>
        </is>
      </c>
      <c r="D579" s="330" t="n">
        <v>196.16</v>
      </c>
      <c r="E579" s="330" t="n">
        <v>197.5</v>
      </c>
      <c r="F579" s="330" t="inlineStr">
        <is>
          <t>AS</t>
        </is>
      </c>
    </row>
    <row r="580" ht="60" customHeight="1" s="496">
      <c r="A580" s="330" t="n">
        <v>105374</v>
      </c>
      <c r="B580" s="331" t="inlineStr">
        <is>
          <t>ASSENTAMENTO E FORNECIMENTO DE CURVA PVC PBA, JE, PB, 45 GRAUS, DN 100 / DE 110 MM, PARA REDE AGUA, JUNTA ELÁSTICA INTEGRADA, INSTALADO EM LOCAL COM NÍVEL BAIXO DE INTERFERÊNCIAS (INCLUI FORNECIMENTO). AF_05/2024</t>
        </is>
      </c>
      <c r="C580" s="330" t="inlineStr">
        <is>
          <t>UN</t>
        </is>
      </c>
      <c r="D580" s="330" t="n">
        <v>190.94</v>
      </c>
      <c r="E580" s="330" t="n">
        <v>192.03</v>
      </c>
      <c r="F580" s="330" t="inlineStr">
        <is>
          <t>AS</t>
        </is>
      </c>
    </row>
    <row r="581" ht="60" customHeight="1" s="496">
      <c r="A581" s="330" t="n">
        <v>105292</v>
      </c>
      <c r="B581" s="331" t="inlineStr">
        <is>
          <t>ASSENTAMENTO E FORNECIMENTO DE CURVA PVC PBA, JE, PB, 45 GRAUS, DN 50 / DE 60 MM, PARA REDE AGUA, JUNTA ELÁSTICA INTEGRADA, INSTALADO EM LOCAL COM NÍVEL ALTO DE INTERFERÊNCIAS (INCLUI FORNECIMENTO). AF_05/2024</t>
        </is>
      </c>
      <c r="C581" s="330" t="inlineStr">
        <is>
          <t>UN</t>
        </is>
      </c>
      <c r="D581" s="330" t="n">
        <v>57.35</v>
      </c>
      <c r="E581" s="330" t="n">
        <v>58.34</v>
      </c>
      <c r="F581" s="330" t="inlineStr">
        <is>
          <t>AS</t>
        </is>
      </c>
    </row>
    <row r="582" ht="60" customHeight="1" s="496">
      <c r="A582" s="330" t="n">
        <v>105293</v>
      </c>
      <c r="B582" s="331" t="inlineStr">
        <is>
          <t>ASSENTAMENTO E FORNECIMENTO DE CURVA PVC PBA, JE, PB, 45 GRAUS, DN 50 / DE 60 MM, PARA REDE AGUA, JUNTA ELÁSTICA INTEGRADA, INSTALADO EM LOCAL COM NÍVEL BAIXO DE INTERFERÊNCIAS (INCLUI FORNECIMENTO). AF_05/2024</t>
        </is>
      </c>
      <c r="C582" s="330" t="inlineStr">
        <is>
          <t>UN</t>
        </is>
      </c>
      <c r="D582" s="330" t="n">
        <v>53.53</v>
      </c>
      <c r="E582" s="330" t="n">
        <v>54.33</v>
      </c>
      <c r="F582" s="330" t="inlineStr">
        <is>
          <t>AS</t>
        </is>
      </c>
    </row>
    <row r="583" ht="60" customHeight="1" s="496">
      <c r="A583" s="330" t="n">
        <v>105294</v>
      </c>
      <c r="B583" s="331" t="inlineStr">
        <is>
          <t>ASSENTAMENTO E FORNECIMENTO DE CURVA PVC PBA, JE, PB, 45 GRAUS, DN 75 / DE 85 MM, PARA REDE AGUA, JUNTA ELÁSTICA INTEGRADA, INSTALADO EM LOCAL COM NÍVEL ALTO DE INTERFERÊNCIAS (INCLUI FORNECIMENTO). AF_05/2024</t>
        </is>
      </c>
      <c r="C583" s="330" t="inlineStr">
        <is>
          <t>UN</t>
        </is>
      </c>
      <c r="D583" s="330" t="n">
        <v>115.05</v>
      </c>
      <c r="E583" s="330" t="n">
        <v>116.22</v>
      </c>
      <c r="F583" s="330" t="inlineStr">
        <is>
          <t>AS</t>
        </is>
      </c>
    </row>
    <row r="584" ht="60" customHeight="1" s="496">
      <c r="A584" s="330" t="n">
        <v>105295</v>
      </c>
      <c r="B584" s="331" t="inlineStr">
        <is>
          <t>ASSENTAMENTO E FORNECIMENTO DE CURVA PVC PBA, JE, PB, 45 GRAUS, DN 75 / DE 85 MM, PARA REDE AGUA, JUNTA ELÁSTICA INTEGRADA, INSTALADO EM LOCAL COM NÍVEL BAIXO DE INTERFERÊNCIAS (INCLUI FORNECIMENTO). AF_05/2024</t>
        </is>
      </c>
      <c r="C584" s="330" t="inlineStr">
        <is>
          <t>UN</t>
        </is>
      </c>
      <c r="D584" s="330" t="n">
        <v>110.54</v>
      </c>
      <c r="E584" s="330" t="n">
        <v>111.48</v>
      </c>
      <c r="F584" s="330" t="inlineStr">
        <is>
          <t>AS</t>
        </is>
      </c>
    </row>
    <row r="585" ht="60" customHeight="1" s="496">
      <c r="A585" s="330" t="n">
        <v>105290</v>
      </c>
      <c r="B585" s="331" t="inlineStr">
        <is>
          <t>ASSENTAMENTO E FORNECIMENTO DE LUVA SIMPLES, PVC PBA, JE, DN 100 / DE 110 MM, PARA REDE AGUA, JUNTA ELÁSTICA INTEGRADA, INSTALADO EM LOCAL COM NÍVEL ALTO DE INTERFERÊNCIAS (INCLUI FORNECIMENTO). AF_05/2024</t>
        </is>
      </c>
      <c r="C585" s="330" t="inlineStr">
        <is>
          <t>UN</t>
        </is>
      </c>
      <c r="D585" s="330" t="n">
        <v>75.44</v>
      </c>
      <c r="E585" s="330" t="n">
        <v>76.33</v>
      </c>
      <c r="F585" s="330" t="inlineStr">
        <is>
          <t>AS</t>
        </is>
      </c>
    </row>
    <row r="586" ht="60" customHeight="1" s="496">
      <c r="A586" s="330" t="n">
        <v>105291</v>
      </c>
      <c r="B586" s="331" t="inlineStr">
        <is>
          <t>ASSENTAMENTO E FORNECIMENTO DE LUVA SIMPLES, PVC PBA, JE, DN 100 / DE 110 MM, PARA REDE AGUA, JUNTA ELÁSTICA INTEGRADA, INSTALADO EM LOCAL COM NÍVEL BAIXO DE INTERFERÊNCIAS (INCLUI FORNECIMENTO). AF_05/2024</t>
        </is>
      </c>
      <c r="C586" s="330" t="inlineStr">
        <is>
          <t>UN</t>
        </is>
      </c>
      <c r="D586" s="330" t="n">
        <v>71.95999999999999</v>
      </c>
      <c r="E586" s="330" t="n">
        <v>72.69</v>
      </c>
      <c r="F586" s="330" t="inlineStr">
        <is>
          <t>AS</t>
        </is>
      </c>
    </row>
    <row r="587" ht="60" customHeight="1" s="496">
      <c r="A587" s="330" t="n">
        <v>105286</v>
      </c>
      <c r="B587" s="331" t="inlineStr">
        <is>
          <t>ASSENTAMENTO E FORNECIMENTO DE LUVA SIMPLES, PVC PBA, JE, DN 50 / DE 60 MM, PARA REDE AGUA, JUNTA ELÁSTICA INTEGRADA, INSTALADO EM LOCAL COM NÍVEL ALTO DE INTERFERÊNCIAS (INCLUI FORNECIMENTO). AF_05/2024</t>
        </is>
      </c>
      <c r="C587" s="330" t="inlineStr">
        <is>
          <t>UN</t>
        </is>
      </c>
      <c r="D587" s="330" t="n">
        <v>34.44</v>
      </c>
      <c r="E587" s="330" t="n">
        <v>35.09</v>
      </c>
      <c r="F587" s="330" t="inlineStr">
        <is>
          <t>AS</t>
        </is>
      </c>
    </row>
    <row r="588" ht="60" customHeight="1" s="496">
      <c r="A588" s="330" t="n">
        <v>105287</v>
      </c>
      <c r="B588" s="331" t="inlineStr">
        <is>
          <t>ASSENTAMENTO E FORNECIMENTO DE LUVA SIMPLES, PVC PBA, JE, DN 50 / DE 60 MM, PARA REDE AGUA, JUNTA ELÁSTICA INTEGRADA, INSTALADO EM LOCAL COM NÍVEL BAIXO DE INTERFERÊNCIAS (INCLUI FORNECIMENTO). AF_05/2024</t>
        </is>
      </c>
      <c r="C588" s="330" t="inlineStr">
        <is>
          <t>UN</t>
        </is>
      </c>
      <c r="D588" s="330" t="n">
        <v>31.88</v>
      </c>
      <c r="E588" s="330" t="n">
        <v>32.42</v>
      </c>
      <c r="F588" s="330" t="inlineStr">
        <is>
          <t>AS</t>
        </is>
      </c>
    </row>
    <row r="589" ht="60" customHeight="1" s="496">
      <c r="A589" s="330" t="n">
        <v>105288</v>
      </c>
      <c r="B589" s="331" t="inlineStr">
        <is>
          <t>ASSENTAMENTO E FORNECIMENTO DE LUVA SIMPLES, PVC PBA, JE, DN 75 / DE 85 MM, PARA REDE AGUA, JUNTA ELÁSTICA INTEGRADA, INSTALADO EM LOCAL COM NÍVEL ALTO DE INTERFERÊNCIAS (INCLUI FORNECIMENTO). AF_05/2024</t>
        </is>
      </c>
      <c r="C589" s="330" t="inlineStr">
        <is>
          <t>UN</t>
        </is>
      </c>
      <c r="D589" s="330" t="n">
        <v>56.23</v>
      </c>
      <c r="E589" s="330" t="n">
        <v>57.01</v>
      </c>
      <c r="F589" s="330" t="inlineStr">
        <is>
          <t>AS</t>
        </is>
      </c>
    </row>
    <row r="590" ht="60" customHeight="1" s="496">
      <c r="A590" s="330" t="n">
        <v>105289</v>
      </c>
      <c r="B590" s="331" t="inlineStr">
        <is>
          <t>ASSENTAMENTO E FORNECIMENTO DE LUVA SIMPLES, PVC PBA, JE, DN 75 / DE 85 MM, PARA REDE AGUA, JUNTA ELÁSTICA INTEGRADA, INSTALADO EM LOCAL COM NÍVEL BAIXO DE INTERFERÊNCIAS (INCLUI FORNECIMENTO). AF_05/2024</t>
        </is>
      </c>
      <c r="C590" s="330" t="inlineStr">
        <is>
          <t>UN</t>
        </is>
      </c>
      <c r="D590" s="330" t="n">
        <v>53.22</v>
      </c>
      <c r="E590" s="330" t="n">
        <v>53.86</v>
      </c>
      <c r="F590" s="330" t="inlineStr">
        <is>
          <t>AS</t>
        </is>
      </c>
    </row>
    <row r="591" ht="60" customHeight="1" s="496">
      <c r="A591" s="330" t="n">
        <v>105375</v>
      </c>
      <c r="B591" s="331" t="inlineStr">
        <is>
          <t>ASSENTAMENTO E FORNECIMENTO DE TE DE REDUCAO, PVC PBA, BBB, JE, DN 100 X 50 / DE 110 X 60 MM, PARA REDE AGUA, JUNTA ELÁSTICA INTEGRADA, INSTALADO EM LOCAL COM NÍVEL ALTO DE INTERFERÊNCIAS (INCLUI FORNECIMENTO). AF_05/2024</t>
        </is>
      </c>
      <c r="C591" s="330" t="inlineStr">
        <is>
          <t>UN</t>
        </is>
      </c>
      <c r="D591" s="330" t="n">
        <v>152.7</v>
      </c>
      <c r="E591" s="330" t="n">
        <v>154.49</v>
      </c>
      <c r="F591" s="330" t="inlineStr">
        <is>
          <t>AS</t>
        </is>
      </c>
    </row>
    <row r="592" ht="60" customHeight="1" s="496">
      <c r="A592" s="330" t="n">
        <v>105376</v>
      </c>
      <c r="B592" s="331" t="inlineStr">
        <is>
          <t>ASSENTAMENTO E FORNECIMENTO DE TE DE REDUCAO, PVC PBA, BBB, JE, DN 100 X 50 / DE 110 X 60 MM, PARA REDE AGUA, JUNTA ELÁSTICA INTEGRADA, INSTALADO EM LOCAL COM NÍVEL BAIXO DE INTERFERÊNCIAS (INCLUI FORNECIMENTO). AF_05/2024</t>
        </is>
      </c>
      <c r="C592" s="330" t="inlineStr">
        <is>
          <t>UN</t>
        </is>
      </c>
      <c r="D592" s="330" t="n">
        <v>145.75</v>
      </c>
      <c r="E592" s="330" t="n">
        <v>147.21</v>
      </c>
      <c r="F592" s="330" t="inlineStr">
        <is>
          <t>AS</t>
        </is>
      </c>
    </row>
    <row r="593" ht="60" customHeight="1" s="496">
      <c r="A593" s="330" t="n">
        <v>105331</v>
      </c>
      <c r="B593" s="331" t="inlineStr">
        <is>
          <t>ASSENTAMENTO E FORNECIMENTO DE TUBO DE PVC DEFOFO OU PRFV OU RPVC PARA REDE DE ÁGUA, DN 100, JUNTA ELÁSTICA INTEGRADA, INSTALADO EM LOCAL COM NÍVEL ALTO DE INTERFERÊNCIAS (INCLUI FORNECIMENTO). AF_05/2024</t>
        </is>
      </c>
      <c r="C593" s="330" t="inlineStr">
        <is>
          <t>M</t>
        </is>
      </c>
      <c r="D593" s="330" t="n">
        <v>63.6</v>
      </c>
      <c r="E593" s="330" t="n">
        <v>63.81</v>
      </c>
      <c r="F593" s="330" t="inlineStr">
        <is>
          <t>AS</t>
        </is>
      </c>
    </row>
    <row r="594" ht="60" customHeight="1" s="496">
      <c r="A594" s="330" t="n">
        <v>105332</v>
      </c>
      <c r="B594" s="331" t="inlineStr">
        <is>
          <t>ASSENTAMENTO E FORNECIMENTO DE TUBO DE PVC DEFOFO OU PRFV OU RPVC PARA REDE DE ÁGUA, DN 100, JUNTA ELÁSTICA INTEGRADA, INSTALADO EM LOCAL COM NÍVEL BAIXO DE INTERFERÊNCIAS (INCLUI FORNECIMENTO). AF_05/2024</t>
        </is>
      </c>
      <c r="C594" s="330" t="inlineStr">
        <is>
          <t>M</t>
        </is>
      </c>
      <c r="D594" s="330" t="n">
        <v>62.81</v>
      </c>
      <c r="E594" s="330" t="n">
        <v>62.98</v>
      </c>
      <c r="F594" s="330" t="inlineStr">
        <is>
          <t>AS</t>
        </is>
      </c>
    </row>
    <row r="595" ht="60" customHeight="1" s="496">
      <c r="A595" s="330" t="n">
        <v>105333</v>
      </c>
      <c r="B595" s="331" t="inlineStr">
        <is>
          <t>ASSENTAMENTO E FORNECIMENTO DE TUBO DE PVC DEFOFO PARA REDE DE ÁGUA, DN 200, JUNTA ELÁSTICA INTEGRADA, INSTALADO EM LOCAL COM NÍVEL ALTO DE INTERFERÊNCIAS (INCLUI FORNECIMENTO). AF_05/2024</t>
        </is>
      </c>
      <c r="C595" s="330" t="inlineStr">
        <is>
          <t>M</t>
        </is>
      </c>
      <c r="D595" s="330" t="n">
        <v>281.41</v>
      </c>
      <c r="E595" s="330" t="n">
        <v>281.86</v>
      </c>
      <c r="F595" s="330" t="inlineStr">
        <is>
          <t>AS</t>
        </is>
      </c>
    </row>
    <row r="596" ht="60" customHeight="1" s="496">
      <c r="A596" s="330" t="n">
        <v>105334</v>
      </c>
      <c r="B596" s="331" t="inlineStr">
        <is>
          <t>ASSENTAMENTO E FORNECIMENTO DE TUBO DE PVC DEFOFO PARA REDE DE ÁGUA, DN 200, JUNTA ELÁSTICA INTEGRADA, INSTALADO EM LOCAL COM NÍVEL BAIXO DE INTERFERÊNCIAS (INCLUI FORNECIMENTO). AF_05/2024</t>
        </is>
      </c>
      <c r="C596" s="330" t="inlineStr">
        <is>
          <t>M</t>
        </is>
      </c>
      <c r="D596" s="330" t="n">
        <v>278.66</v>
      </c>
      <c r="E596" s="330" t="n">
        <v>279</v>
      </c>
      <c r="F596" s="330" t="inlineStr">
        <is>
          <t>AS</t>
        </is>
      </c>
    </row>
    <row r="597" ht="60" customHeight="1" s="496">
      <c r="A597" s="330" t="n">
        <v>105335</v>
      </c>
      <c r="B597" s="331" t="inlineStr">
        <is>
          <t>ASSENTAMENTO E FORNECIMENTO DE TUBO DE PVC DEFOFO PARA REDE DE ÁGUA, DN 250, JUNTA ELÁSTICA INTEGRADA, INSTALADO EM LOCAL COM NÍVEL ALTO DE INTERFERÊNCIAS (INCLUI FORNECIMENTO). AF_05/2024</t>
        </is>
      </c>
      <c r="C597" s="330" t="inlineStr">
        <is>
          <t>M</t>
        </is>
      </c>
      <c r="D597" s="330" t="n">
        <v>424.51</v>
      </c>
      <c r="E597" s="330" t="n">
        <v>425.04</v>
      </c>
      <c r="F597" s="330" t="inlineStr">
        <is>
          <t>AS</t>
        </is>
      </c>
    </row>
    <row r="598" ht="60" customHeight="1" s="496">
      <c r="A598" s="330" t="n">
        <v>105336</v>
      </c>
      <c r="B598" s="331" t="inlineStr">
        <is>
          <t>ASSENTAMENTO E FORNECIMENTO DE TUBO DE PVC DEFOFO PARA REDE DE ÁGUA, DN 250, JUNTA ELÁSTICA INTEGRADA, INSTALADO EM LOCAL COM NÍVEL BAIXO DE INTERFERÊNCIAS (INCLUI FORNECIMENTO). AF_05/2024</t>
        </is>
      </c>
      <c r="C598" s="330" t="inlineStr">
        <is>
          <t>M</t>
        </is>
      </c>
      <c r="D598" s="330" t="n">
        <v>421.26</v>
      </c>
      <c r="E598" s="330" t="n">
        <v>421.67</v>
      </c>
      <c r="F598" s="330" t="inlineStr">
        <is>
          <t>AS</t>
        </is>
      </c>
    </row>
    <row r="599" ht="60" customHeight="1" s="496">
      <c r="A599" s="330" t="n">
        <v>105337</v>
      </c>
      <c r="B599" s="331" t="inlineStr">
        <is>
          <t>ASSENTAMENTO E FORNECIMENTO DE TUBO DE PVC DEFOFO PARA REDE DE ÁGUA, DN 300, JUNTA ELÁSTICA INTEGRADA, INSTALADO EM LOCAL COM NÍVEL ALTO DE INTERFERÊNCIAS (INCLUI FORNECIMENTO). AF_05/2024</t>
        </is>
      </c>
      <c r="C599" s="330" t="inlineStr">
        <is>
          <t>M</t>
        </is>
      </c>
      <c r="D599" s="330" t="n">
        <v>599.22</v>
      </c>
      <c r="E599" s="330" t="n">
        <v>599.83</v>
      </c>
      <c r="F599" s="330" t="inlineStr">
        <is>
          <t>AS</t>
        </is>
      </c>
    </row>
    <row r="600" ht="60" customHeight="1" s="496">
      <c r="A600" s="330" t="n">
        <v>105338</v>
      </c>
      <c r="B600" s="331" t="inlineStr">
        <is>
          <t>ASSENTAMENTO E FORNECIMENTO DE TUBO DE PVC DEFOFO PARA REDE DE ÁGUA, DN 300, JUNTA ELÁSTICA INTEGRADA, INSTALADO EM LOCAL COM NÍVEL BAIXO DE INTERFERÊNCIAS (INCLUI FORNECIMENTO). AF_05/2024</t>
        </is>
      </c>
      <c r="C600" s="330" t="inlineStr">
        <is>
          <t>M</t>
        </is>
      </c>
      <c r="D600" s="330" t="n">
        <v>595.48</v>
      </c>
      <c r="E600" s="330" t="n">
        <v>595.9400000000001</v>
      </c>
      <c r="F600" s="330" t="inlineStr">
        <is>
          <t>AS</t>
        </is>
      </c>
    </row>
    <row r="601" ht="45" customHeight="1" s="496">
      <c r="A601" s="330" t="n">
        <v>106108</v>
      </c>
      <c r="B601" s="331" t="inlineStr">
        <is>
          <t>ASSENTAMENTO E FORNECIMENTO DE TUBO DE PVC PBA PARA REDE DE ÁGUA, DN 100, JUNTA ELÁSTICA INTEGRADA, INSTALADO EM LOCAL COM NÍVEL ALTO DE INTERFERÊNCIAS (INCLUI FORNECIMENTO). AF_05/2024</t>
        </is>
      </c>
      <c r="C601" s="330" t="inlineStr">
        <is>
          <t>M</t>
        </is>
      </c>
      <c r="D601" s="330" t="n">
        <v>89.84999999999999</v>
      </c>
      <c r="E601" s="330" t="n">
        <v>90.06999999999999</v>
      </c>
      <c r="F601" s="330" t="inlineStr">
        <is>
          <t>AS</t>
        </is>
      </c>
    </row>
    <row r="602" ht="45" customHeight="1" s="496">
      <c r="A602" s="330" t="n">
        <v>106109</v>
      </c>
      <c r="B602" s="331" t="inlineStr">
        <is>
          <t>ASSENTAMENTO E FORNECIMENTO DE TUBO DE PVC PBA PARA REDE DE ÁGUA, DN 100, JUNTA ELÁSTICA INTEGRADA, INSTALADO EM LOCAL COM NÍVEL BAIXO DE INTERFERÊNCIAS (INCLUI FORNECIMENTO). AF_05/2024</t>
        </is>
      </c>
      <c r="C602" s="330" t="inlineStr">
        <is>
          <t>M</t>
        </is>
      </c>
      <c r="D602" s="330" t="n">
        <v>88.98999999999999</v>
      </c>
      <c r="E602" s="330" t="n">
        <v>89.17</v>
      </c>
      <c r="F602" s="330" t="inlineStr">
        <is>
          <t>AS</t>
        </is>
      </c>
    </row>
    <row r="603" ht="45" customHeight="1" s="496">
      <c r="A603" s="330" t="n">
        <v>106104</v>
      </c>
      <c r="B603" s="331" t="inlineStr">
        <is>
          <t>ASSENTAMENTO E FORNECIMENTO DE TUBO DE PVC PBA PARA REDE DE ÁGUA, DN 50, JUNTA ELÁSTICA INTEGRADA, INSTALADO EM LOCAL COM NÍVEL ALTO DE INTERFERÊNCIAS (INCLUI FORNECIMENTO). AF_05/2024</t>
        </is>
      </c>
      <c r="C603" s="330" t="inlineStr">
        <is>
          <t>M</t>
        </is>
      </c>
      <c r="D603" s="330" t="n">
        <v>29.36</v>
      </c>
      <c r="E603" s="330" t="n">
        <v>29.53</v>
      </c>
      <c r="F603" s="330" t="inlineStr">
        <is>
          <t>AS</t>
        </is>
      </c>
    </row>
    <row r="604" ht="45" customHeight="1" s="496">
      <c r="A604" s="330" t="n">
        <v>106105</v>
      </c>
      <c r="B604" s="331" t="inlineStr">
        <is>
          <t>ASSENTAMENTO E FORNECIMENTO DE TUBO DE PVC PBA PARA REDE DE ÁGUA, DN 50, JUNTA ELÁSTICA INTEGRADA, INSTALADO EM LOCAL COM NÍVEL BAIXO DE INTERFERÊNCIAS (INCLUI FORNECIMENTO). AF_05/2024</t>
        </is>
      </c>
      <c r="C604" s="330" t="inlineStr">
        <is>
          <t>M</t>
        </is>
      </c>
      <c r="D604" s="330" t="n">
        <v>28.73</v>
      </c>
      <c r="E604" s="330" t="n">
        <v>28.86</v>
      </c>
      <c r="F604" s="330" t="inlineStr">
        <is>
          <t>AS</t>
        </is>
      </c>
    </row>
    <row r="605" ht="45" customHeight="1" s="496">
      <c r="A605" s="330" t="n">
        <v>106106</v>
      </c>
      <c r="B605" s="331" t="inlineStr">
        <is>
          <t>ASSENTAMENTO E FORNECIMENTO DE TUBO DE PVC PBA PARA REDE DE ÁGUA, DN 75, JUNTA ELÁSTICA INTEGRADA, INSTALADO EM LOCAL COM NÍVEL ALTO DE INTERFERÊNCIAS (INCLUI FORNECIMENTO). AF_05/2024</t>
        </is>
      </c>
      <c r="C605" s="330" t="inlineStr">
        <is>
          <t>M</t>
        </is>
      </c>
      <c r="D605" s="330" t="n">
        <v>55.03</v>
      </c>
      <c r="E605" s="330" t="n">
        <v>55.22</v>
      </c>
      <c r="F605" s="330" t="inlineStr">
        <is>
          <t>AS</t>
        </is>
      </c>
    </row>
    <row r="606" ht="45" customHeight="1" s="496">
      <c r="A606" s="330" t="n">
        <v>106107</v>
      </c>
      <c r="B606" s="331" t="inlineStr">
        <is>
          <t>ASSENTAMENTO E FORNECIMENTO DE TUBO DE PVC PBA PARA REDE DE ÁGUA, DN 75, JUNTA ELÁSTICA INTEGRADA, INSTALADO EM LOCAL COM NÍVEL BAIXO DE INTERFERÊNCIAS (INCLUI FORNECIMENTO). AF_05/2024</t>
        </is>
      </c>
      <c r="C606" s="330" t="inlineStr">
        <is>
          <t>M</t>
        </is>
      </c>
      <c r="D606" s="330" t="n">
        <v>54.28</v>
      </c>
      <c r="E606" s="330" t="n">
        <v>54.44</v>
      </c>
      <c r="F606" s="330" t="inlineStr">
        <is>
          <t>AS</t>
        </is>
      </c>
    </row>
    <row r="607" ht="60" customHeight="1" s="496">
      <c r="A607" s="330" t="n">
        <v>105377</v>
      </c>
      <c r="B607" s="331" t="inlineStr">
        <is>
          <t>FORNECIMENTO E ASSENTAMENTO DE CURVA 45 GRAUS RANHURADA EM FERRO FUNDIDO, DN 80 MM (3") PARA REDE DE ÁGUA, INSTALADO EM LOCAL COM NÍVEL ALTO DE INTERFERÊNCIAS (INCLUI FORNECIMENTO). AF_05/2024</t>
        </is>
      </c>
      <c r="C607" s="330" t="inlineStr">
        <is>
          <t>UN</t>
        </is>
      </c>
      <c r="D607" s="330" t="n">
        <v>47.7</v>
      </c>
      <c r="E607" s="330" t="n">
        <v>48.31</v>
      </c>
      <c r="F607" s="330" t="inlineStr">
        <is>
          <t>AS</t>
        </is>
      </c>
    </row>
    <row r="608" ht="60" customHeight="1" s="496">
      <c r="A608" s="330" t="n">
        <v>105368</v>
      </c>
      <c r="B608" s="331" t="inlineStr">
        <is>
          <t>FORNECIMENTO E ASSENTAMENTO DE CURVA 45 GRAUS RANHURADA EM FERRO FUNDIDO, DN 80 MM (3") PARA REDE DE ÁGUA, INSTALADO EM LOCAL COM NÍVEL BAIXO DE INTERFERÊNCIAS (INCLUI FORNECIMENTO). AF_05/2024</t>
        </is>
      </c>
      <c r="C608" s="330" t="inlineStr">
        <is>
          <t>UN</t>
        </is>
      </c>
      <c r="D608" s="330" t="n">
        <v>43.46</v>
      </c>
      <c r="E608" s="330" t="n">
        <v>43.93</v>
      </c>
      <c r="F608" s="330" t="inlineStr">
        <is>
          <t>AS</t>
        </is>
      </c>
    </row>
    <row r="609" ht="45" customHeight="1" s="496">
      <c r="A609" s="330" t="n">
        <v>105369</v>
      </c>
      <c r="B609" s="331" t="inlineStr">
        <is>
          <t>FORNECIMENTO E ASSENTAMENTO DE TE RANHURADO EM FERRO FUNDIDO, DN 80 (3") PARA REDE DE ÁGUA, INSTALADO EM LOCAL COM NÍVEL ALTO DE INTERFERÊNCIAS (INCLUI FORNECIMENTO). AF_05/2024</t>
        </is>
      </c>
      <c r="C609" s="330" t="inlineStr">
        <is>
          <t>UN</t>
        </is>
      </c>
      <c r="D609" s="330" t="n">
        <v>74.27</v>
      </c>
      <c r="E609" s="330" t="n">
        <v>75.11</v>
      </c>
      <c r="F609" s="330" t="inlineStr">
        <is>
          <t>AS</t>
        </is>
      </c>
    </row>
    <row r="610" ht="45" customHeight="1" s="496">
      <c r="A610" s="330" t="n">
        <v>105370</v>
      </c>
      <c r="B610" s="331" t="inlineStr">
        <is>
          <t>FORNECIMENTO E ASSENTAMENTO DE TE RANHURADO EM FERRO FUNDIDO, DN 80 (3") PARA REDE DE ÁGUA, INSTALADO EM LOCAL COM NÍVEL BAIXO DE INTERFERÊNCIAS (INCLUI FORNECIMENTO). AF_05/2024</t>
        </is>
      </c>
      <c r="C610" s="330" t="inlineStr">
        <is>
          <t>UN</t>
        </is>
      </c>
      <c r="D610" s="330" t="n">
        <v>68.63</v>
      </c>
      <c r="E610" s="330" t="n">
        <v>69.25</v>
      </c>
      <c r="F610" s="330" t="inlineStr">
        <is>
          <t>AS</t>
        </is>
      </c>
    </row>
    <row r="611" ht="60" customHeight="1" s="496">
      <c r="A611" s="330" t="n">
        <v>92864</v>
      </c>
      <c r="B611" s="331" t="inlineStr">
        <is>
          <t>ASSENTAMENTO DE TUBO DE CONCRETO PARA REDES COLETORAS DE ESGOTO SANITÁRIO, DIÂMETRO DE 1000 MM, JUNTA ELÁSTICA, INSTALADO EM LOCAL COM ALTO NÍVEL DE INTERFERÊNCIAS (NÃO INCLUI FORNECIMENTO). AF_03/2024</t>
        </is>
      </c>
      <c r="C611" s="330" t="inlineStr">
        <is>
          <t>M</t>
        </is>
      </c>
      <c r="D611" s="330" t="n">
        <v>104.37</v>
      </c>
      <c r="E611" s="330" t="n">
        <v>106.27</v>
      </c>
      <c r="F611" s="330" t="inlineStr"/>
    </row>
    <row r="612" ht="60" customHeight="1" s="496">
      <c r="A612" s="330" t="n">
        <v>92848</v>
      </c>
      <c r="B612" s="331" t="inlineStr">
        <is>
          <t>ASSENTAMENTO DE TUBO DE CONCRETO PARA REDES COLETORAS DE ESGOTO SANITÁRIO, DIÂMETRO DE 1000 MM, JUNTA ELÁSTICA, INSTALADO EM LOCAL COM BAIXO NÍVEL DE INTERFERÊNCIAS (NÃO INCLUI FORNECIMENTO). AF_03/2024</t>
        </is>
      </c>
      <c r="C612" s="330" t="inlineStr">
        <is>
          <t>M</t>
        </is>
      </c>
      <c r="D612" s="330" t="n">
        <v>93.08</v>
      </c>
      <c r="E612" s="330" t="n">
        <v>94.63</v>
      </c>
      <c r="F612" s="330" t="inlineStr"/>
    </row>
    <row r="613" ht="60" customHeight="1" s="496">
      <c r="A613" s="330" t="n">
        <v>92850</v>
      </c>
      <c r="B613" s="331" t="inlineStr">
        <is>
          <t>ASSENTAMENTO DE TUBO DE CONCRETO PARA REDES COLETORAS DE ESGOTO SANITÁRIO, DIÂMETRO DE 300 MM, JUNTA ELÁSTICA, INSTALADO EM LOCAL COM ALTO NÍVEL DE INTERFERÊNCIAS (NÃO INCLUI FORNECIMENTO). AF_03/2024</t>
        </is>
      </c>
      <c r="C613" s="330" t="inlineStr">
        <is>
          <t>M</t>
        </is>
      </c>
      <c r="D613" s="330" t="n">
        <v>25.8</v>
      </c>
      <c r="E613" s="330" t="n">
        <v>26.28</v>
      </c>
      <c r="F613" s="330" t="inlineStr"/>
    </row>
    <row r="614" ht="60" customHeight="1" s="496">
      <c r="A614" s="330" t="n">
        <v>92834</v>
      </c>
      <c r="B614" s="331" t="inlineStr">
        <is>
          <t>ASSENTAMENTO DE TUBO DE CONCRETO PARA REDES COLETORAS DE ESGOTO SANITÁRIO, DIÂMETRO DE 300 MM, JUNTA ELÁSTICA, INSTALADO EM LOCAL COM BAIXO NÍVEL DE INTERFERÊNCIAS (NÃO INCLUI FORNECIMENTO). AF_03/2024</t>
        </is>
      </c>
      <c r="C614" s="330" t="inlineStr">
        <is>
          <t>M</t>
        </is>
      </c>
      <c r="D614" s="330" t="n">
        <v>22.96</v>
      </c>
      <c r="E614" s="330" t="n">
        <v>23.36</v>
      </c>
      <c r="F614" s="330" t="inlineStr"/>
    </row>
    <row r="615" ht="60" customHeight="1" s="496">
      <c r="A615" s="330" t="n">
        <v>92852</v>
      </c>
      <c r="B615" s="331" t="inlineStr">
        <is>
          <t>ASSENTAMENTO DE TUBO DE CONCRETO PARA REDES COLETORAS DE ESGOTO SANITÁRIO, DIÂMETRO DE 400 MM, JUNTA ELÁSTICA, INSTALADO EM LOCAL COM ALTO NÍVEL DE INTERFERÊNCIAS (NÃO INCLUI FORNECIMENTO). AF_03/2024</t>
        </is>
      </c>
      <c r="C615" s="330" t="inlineStr">
        <is>
          <t>M</t>
        </is>
      </c>
      <c r="D615" s="330" t="n">
        <v>34.39</v>
      </c>
      <c r="E615" s="330" t="n">
        <v>35.08</v>
      </c>
      <c r="F615" s="330" t="inlineStr"/>
    </row>
    <row r="616" ht="60" customHeight="1" s="496">
      <c r="A616" s="330" t="n">
        <v>92836</v>
      </c>
      <c r="B616" s="331" t="inlineStr">
        <is>
          <t>ASSENTAMENTO DE TUBO DE CONCRETO PARA REDES COLETORAS DE ESGOTO SANITÁRIO, DIÂMETRO DE 400 MM, JUNTA ELÁSTICA, INSTALADO EM LOCAL COM BAIXO NÍVEL DE INTERFERÊNCIAS (NÃO INCLUI FORNECIMENTO). AF_03/2024</t>
        </is>
      </c>
      <c r="C616" s="330" t="inlineStr">
        <is>
          <t>M</t>
        </is>
      </c>
      <c r="D616" s="330" t="n">
        <v>30.35</v>
      </c>
      <c r="E616" s="330" t="n">
        <v>30.91</v>
      </c>
      <c r="F616" s="330" t="inlineStr"/>
    </row>
    <row r="617" ht="60" customHeight="1" s="496">
      <c r="A617" s="330" t="n">
        <v>92854</v>
      </c>
      <c r="B617" s="331" t="inlineStr">
        <is>
          <t>ASSENTAMENTO DE TUBO DE CONCRETO PARA REDES COLETORAS DE ESGOTO SANITÁRIO, DIÂMETRO DE 500 MM, JUNTA ELÁSTICA, INSTALADO EM LOCAL COM ALTO NÍVEL DE INTERFERÊNCIAS (NÃO INCLUI FORNECIMENTO). AF_03/2024</t>
        </is>
      </c>
      <c r="C617" s="330" t="inlineStr">
        <is>
          <t>M</t>
        </is>
      </c>
      <c r="D617" s="330" t="n">
        <v>43.39</v>
      </c>
      <c r="E617" s="330" t="n">
        <v>44.27</v>
      </c>
      <c r="F617" s="330" t="inlineStr"/>
    </row>
    <row r="618" ht="60" customHeight="1" s="496">
      <c r="A618" s="330" t="n">
        <v>92838</v>
      </c>
      <c r="B618" s="331" t="inlineStr">
        <is>
          <t>ASSENTAMENTO DE TUBO DE CONCRETO PARA REDES COLETORAS DE ESGOTO SANITÁRIO, DIÂMETRO DE 500 MM, JUNTA ELÁSTICA, INSTALADO EM LOCAL COM BAIXO NÍVEL DE INTERFERÊNCIAS (NÃO INCLUI FORNECIMENTO). AF_03/2024</t>
        </is>
      </c>
      <c r="C618" s="330" t="inlineStr">
        <is>
          <t>M</t>
        </is>
      </c>
      <c r="D618" s="330" t="n">
        <v>38.14</v>
      </c>
      <c r="E618" s="330" t="n">
        <v>38.88</v>
      </c>
      <c r="F618" s="330" t="inlineStr"/>
    </row>
    <row r="619" ht="60" customHeight="1" s="496">
      <c r="A619" s="330" t="n">
        <v>92856</v>
      </c>
      <c r="B619" s="331" t="inlineStr">
        <is>
          <t>ASSENTAMENTO DE TUBO DE CONCRETO PARA REDES COLETORAS DE ESGOTO SANITÁRIO, DIÂMETRO DE 600 MM, JUNTA ELÁSTICA, INSTALADO EM LOCAL COM ALTO NÍVEL DE INTERFERÊNCIAS (NÃO INCLUI FORNECIMENTO). AF_03/2024</t>
        </is>
      </c>
      <c r="C619" s="330" t="inlineStr">
        <is>
          <t>M</t>
        </is>
      </c>
      <c r="D619" s="330" t="n">
        <v>52.72</v>
      </c>
      <c r="E619" s="330" t="n">
        <v>53.8</v>
      </c>
      <c r="F619" s="330" t="inlineStr"/>
    </row>
    <row r="620" ht="60" customHeight="1" s="496">
      <c r="A620" s="330" t="n">
        <v>92840</v>
      </c>
      <c r="B620" s="331" t="inlineStr">
        <is>
          <t>ASSENTAMENTO DE TUBO DE CONCRETO PARA REDES COLETORAS DE ESGOTO SANITÁRIO, DIÂMETRO DE 600 MM, JUNTA ELÁSTICA, INSTALADO EM LOCAL COM BAIXO NÍVEL DE INTERFERÊNCIAS (NÃO INCLUI FORNECIMENTO). AF_03/2024</t>
        </is>
      </c>
      <c r="C620" s="330" t="inlineStr">
        <is>
          <t>M</t>
        </is>
      </c>
      <c r="D620" s="330" t="n">
        <v>46.27</v>
      </c>
      <c r="E620" s="330" t="n">
        <v>47.16</v>
      </c>
      <c r="F620" s="330" t="inlineStr"/>
    </row>
    <row r="621" ht="60" customHeight="1" s="496">
      <c r="A621" s="330" t="n">
        <v>92858</v>
      </c>
      <c r="B621" s="331" t="inlineStr">
        <is>
          <t>ASSENTAMENTO DE TUBO DE CONCRETO PARA REDES COLETORAS DE ESGOTO SANITÁRIO, DIÂMETRO DE 700 MM, JUNTA ELÁSTICA, INSTALADO EM LOCAL COM ALTO NÍVEL DE INTERFERÊNCIAS (NÃO INCLUI FORNECIMENTO). AF_03/2024</t>
        </is>
      </c>
      <c r="C621" s="330" t="inlineStr">
        <is>
          <t>M</t>
        </is>
      </c>
      <c r="D621" s="330" t="n">
        <v>65.67</v>
      </c>
      <c r="E621" s="330" t="n">
        <v>66.95999999999999</v>
      </c>
      <c r="F621" s="330" t="inlineStr"/>
    </row>
    <row r="622" ht="60" customHeight="1" s="496">
      <c r="A622" s="330" t="n">
        <v>92842</v>
      </c>
      <c r="B622" s="331" t="inlineStr">
        <is>
          <t>ASSENTAMENTO DE TUBO DE CONCRETO PARA REDES COLETORAS DE ESGOTO SANITÁRIO, DIÂMETRO DE 700 MM, JUNTA ELÁSTICA, INSTALADO EM LOCAL COM BAIXO NÍVEL DE INTERFERÊNCIAS (NÃO INCLUI FORNECIMENTO). AF_03/2024</t>
        </is>
      </c>
      <c r="C622" s="330" t="inlineStr">
        <is>
          <t>M</t>
        </is>
      </c>
      <c r="D622" s="330" t="n">
        <v>57.99</v>
      </c>
      <c r="E622" s="330" t="n">
        <v>59.05</v>
      </c>
      <c r="F622" s="330" t="inlineStr"/>
    </row>
    <row r="623" ht="60" customHeight="1" s="496">
      <c r="A623" s="330" t="n">
        <v>92860</v>
      </c>
      <c r="B623" s="331" t="inlineStr">
        <is>
          <t>ASSENTAMENTO DE TUBO DE CONCRETO PARA REDES COLETORAS DE ESGOTO SANITÁRIO, DIÂMETRO DE 800 MM, JUNTA ELÁSTICA, INSTALADO EM LOCAL COM ALTO NÍVEL DE INTERFERÊNCIAS (NÃO INCLUI FORNECIMENTO). AF_03/2024</t>
        </is>
      </c>
      <c r="C623" s="330" t="inlineStr">
        <is>
          <t>M</t>
        </is>
      </c>
      <c r="D623" s="330" t="n">
        <v>77.77</v>
      </c>
      <c r="E623" s="330" t="n">
        <v>79.28</v>
      </c>
      <c r="F623" s="330" t="inlineStr"/>
    </row>
    <row r="624" ht="60" customHeight="1" s="496">
      <c r="A624" s="330" t="n">
        <v>92844</v>
      </c>
      <c r="B624" s="331" t="inlineStr">
        <is>
          <t>ASSENTAMENTO DE TUBO DE CONCRETO PARA REDES COLETORAS DE ESGOTO SANITÁRIO, DIÂMETRO DE 800 MM, JUNTA ELÁSTICA, INSTALADO EM LOCAL COM BAIXO NÍVEL DE INTERFERÊNCIAS (NÃO INCLUI FORNECIMENTO). AF_03/2024</t>
        </is>
      </c>
      <c r="C624" s="330" t="inlineStr">
        <is>
          <t>M</t>
        </is>
      </c>
      <c r="D624" s="330" t="n">
        <v>68.89</v>
      </c>
      <c r="E624" s="330" t="n">
        <v>70.13</v>
      </c>
      <c r="F624" s="330" t="inlineStr"/>
    </row>
    <row r="625" ht="60" customHeight="1" s="496">
      <c r="A625" s="330" t="n">
        <v>92862</v>
      </c>
      <c r="B625" s="331" t="inlineStr">
        <is>
          <t>ASSENTAMENTO DE TUBO DE CONCRETO PARA REDES COLETORAS DE ESGOTO SANITÁRIO, DIÂMETRO DE 900 MM, JUNTA ELÁSTICA, INSTALADO EM LOCAL COM ALTO NÍVEL DE INTERFERÊNCIAS (NÃO INCLUI FORNECIMENTO). AF_03/2024</t>
        </is>
      </c>
      <c r="C625" s="330" t="inlineStr">
        <is>
          <t>M</t>
        </is>
      </c>
      <c r="D625" s="330" t="n">
        <v>89.08</v>
      </c>
      <c r="E625" s="330" t="n">
        <v>90.78</v>
      </c>
      <c r="F625" s="330" t="inlineStr"/>
    </row>
    <row r="626" ht="60" customHeight="1" s="496">
      <c r="A626" s="330" t="n">
        <v>92846</v>
      </c>
      <c r="B626" s="331" t="inlineStr">
        <is>
          <t>ASSENTAMENTO DE TUBO DE CONCRETO PARA REDES COLETORAS DE ESGOTO SANITÁRIO, DIÂMETRO DE 900 MM, JUNTA ELÁSTICA, INSTALADO EM LOCAL COM BAIXO NÍVEL DE INTERFERÊNCIAS (NÃO INCLUI FORNECIMENTO). AF_03/2024</t>
        </is>
      </c>
      <c r="C626" s="330" t="inlineStr">
        <is>
          <t>M</t>
        </is>
      </c>
      <c r="D626" s="330" t="n">
        <v>79</v>
      </c>
      <c r="E626" s="330" t="n">
        <v>80.40000000000001</v>
      </c>
      <c r="F626" s="330" t="inlineStr"/>
    </row>
    <row r="627" ht="60" customHeight="1" s="496">
      <c r="A627" s="330" t="n">
        <v>92828</v>
      </c>
      <c r="B627" s="331" t="inlineStr">
        <is>
          <t>ASSENTAMENTO DE TUBO DE CONCRETO PARA REDES COLETORAS DE ÁGUAS PLUVIAIS, DIÂMETRO DE 1000 MM, JUNTA RÍGIDA, INSTALADO EM LOCAL COM ALTO NÍVEL DE INTERFERÊNCIAS (NÃO INCLUI FORNECIMENTO). AF_03/2024</t>
        </is>
      </c>
      <c r="C627" s="330" t="inlineStr">
        <is>
          <t>M</t>
        </is>
      </c>
      <c r="D627" s="330" t="n">
        <v>124.14</v>
      </c>
      <c r="E627" s="330" t="n">
        <v>127.76</v>
      </c>
      <c r="F627" s="330" t="inlineStr"/>
    </row>
    <row r="628" ht="60" customHeight="1" s="496">
      <c r="A628" s="330" t="n">
        <v>92815</v>
      </c>
      <c r="B628" s="331" t="inlineStr">
        <is>
          <t>ASSENTAMENTO DE TUBO DE CONCRETO PARA REDES COLETORAS DE ÁGUAS PLUVIAIS, DIÂMETRO DE 1000 MM, JUNTA RÍGIDA, INSTALADO EM LOCAL COM BAIXO NÍVEL DE INTERFERÊNCIAS (NÃO INCLUI FORNECIMENTO). AF_03/2024</t>
        </is>
      </c>
      <c r="C628" s="330" t="inlineStr">
        <is>
          <t>M</t>
        </is>
      </c>
      <c r="D628" s="330" t="n">
        <v>112.85</v>
      </c>
      <c r="E628" s="330" t="n">
        <v>116.11</v>
      </c>
      <c r="F628" s="330" t="inlineStr"/>
    </row>
    <row r="629" ht="60" customHeight="1" s="496">
      <c r="A629" s="330" t="n">
        <v>92830</v>
      </c>
      <c r="B629" s="331" t="inlineStr">
        <is>
          <t>ASSENTAMENTO DE TUBO DE CONCRETO PARA REDES COLETORAS DE ÁGUAS PLUVIAIS, DIÂMETRO DE 1200 MM, JUNTA RÍGIDA, INSTALADO EM LOCAL COM ALTO NÍVEL DE INTERFERÊNCIAS (NÃO INCLUI FORNECIMENTO). AF_03/2024</t>
        </is>
      </c>
      <c r="C629" s="330" t="inlineStr">
        <is>
          <t>M</t>
        </is>
      </c>
      <c r="D629" s="330" t="n">
        <v>153.49</v>
      </c>
      <c r="E629" s="330" t="n">
        <v>157.89</v>
      </c>
      <c r="F629" s="330" t="inlineStr"/>
    </row>
    <row r="630" ht="60" customHeight="1" s="496">
      <c r="A630" s="330" t="n">
        <v>92817</v>
      </c>
      <c r="B630" s="331" t="inlineStr">
        <is>
          <t>ASSENTAMENTO DE TUBO DE CONCRETO PARA REDES COLETORAS DE ÁGUAS PLUVIAIS, DIÂMETRO DE 1200 MM, JUNTA RÍGIDA, INSTALADO EM LOCAL COM BAIXO NÍVEL DE INTERFERÊNCIAS (NÃO INCLUI FORNECIMENTO). AF_03/2024</t>
        </is>
      </c>
      <c r="C630" s="330" t="inlineStr">
        <is>
          <t>M</t>
        </is>
      </c>
      <c r="D630" s="330" t="n">
        <v>139.8</v>
      </c>
      <c r="E630" s="330" t="n">
        <v>143.78</v>
      </c>
      <c r="F630" s="330" t="inlineStr"/>
    </row>
    <row r="631" ht="60" customHeight="1" s="496">
      <c r="A631" s="330" t="n">
        <v>92832</v>
      </c>
      <c r="B631" s="331" t="inlineStr">
        <is>
          <t>ASSENTAMENTO DE TUBO DE CONCRETO PARA REDES COLETORAS DE ÁGUAS PLUVIAIS, DIÂMETRO DE 1500 MM, JUNTA RÍGIDA, INSTALADO EM LOCAL COM ALTO NÍVEL DE INTERFERÊNCIAS (NÃO INCLUI FORNECIMENTO). AF_03/2024</t>
        </is>
      </c>
      <c r="C631" s="330" t="inlineStr">
        <is>
          <t>M</t>
        </is>
      </c>
      <c r="D631" s="330" t="n">
        <v>199.8</v>
      </c>
      <c r="E631" s="330" t="n">
        <v>205.44</v>
      </c>
      <c r="F631" s="330" t="inlineStr"/>
    </row>
    <row r="632" ht="60" customHeight="1" s="496">
      <c r="A632" s="330" t="n">
        <v>92819</v>
      </c>
      <c r="B632" s="331" t="inlineStr">
        <is>
          <t>ASSENTAMENTO DE TUBO DE CONCRETO PARA REDES COLETORAS DE ÁGUAS PLUVIAIS, DIÂMETRO DE 1500 MM, JUNTA RÍGIDA, INSTALADO EM LOCAL COM BAIXO NÍVEL DE INTERFERÊNCIAS (NÃO INCLUI FORNECIMENTO). AF_03/2024</t>
        </is>
      </c>
      <c r="C632" s="330" t="inlineStr">
        <is>
          <t>M</t>
        </is>
      </c>
      <c r="D632" s="330" t="n">
        <v>182.47</v>
      </c>
      <c r="E632" s="330" t="n">
        <v>187.57</v>
      </c>
      <c r="F632" s="330" t="inlineStr"/>
    </row>
    <row r="633" ht="60" customHeight="1" s="496">
      <c r="A633" s="330" t="n">
        <v>92820</v>
      </c>
      <c r="B633" s="331" t="inlineStr">
        <is>
          <t>ASSENTAMENTO DE TUBO DE CONCRETO PARA REDES COLETORAS DE ÁGUAS PLUVIAIS, DIÂMETRO DE 300 MM, JUNTA RÍGIDA, INSTALADO EM LOCAL COM ALTO NÍVEL DE INTERFERÊNCIAS (NÃO INCLUI FORNECIMENTO). AF_03/2024</t>
        </is>
      </c>
      <c r="C633" s="330" t="inlineStr">
        <is>
          <t>M</t>
        </is>
      </c>
      <c r="D633" s="330" t="n">
        <v>31.14</v>
      </c>
      <c r="E633" s="330" t="n">
        <v>32.09</v>
      </c>
      <c r="F633" s="330" t="inlineStr"/>
    </row>
    <row r="634" ht="60" customHeight="1" s="496">
      <c r="A634" s="330" t="n">
        <v>92808</v>
      </c>
      <c r="B634" s="331" t="inlineStr">
        <is>
          <t>ASSENTAMENTO DE TUBO DE CONCRETO PARA REDES COLETORAS DE ÁGUAS PLUVIAIS, DIÂMETRO DE 300 MM, JUNTA RÍGIDA, INSTALADO EM LOCAL COM BAIXO NÍVEL DE INTERFERÊNCIAS (NÃO INCLUI FORNECIMENTO). AF_03/2024</t>
        </is>
      </c>
      <c r="C634" s="330" t="inlineStr">
        <is>
          <t>M</t>
        </is>
      </c>
      <c r="D634" s="330" t="n">
        <v>28.29</v>
      </c>
      <c r="E634" s="330" t="n">
        <v>29.16</v>
      </c>
      <c r="F634" s="330" t="inlineStr"/>
    </row>
    <row r="635" ht="60" customHeight="1" s="496">
      <c r="A635" s="330" t="n">
        <v>92821</v>
      </c>
      <c r="B635" s="331" t="inlineStr">
        <is>
          <t>ASSENTAMENTO DE TUBO DE CONCRETO PARA REDES COLETORAS DE ÁGUAS PLUVIAIS, DIÂMETRO DE 400 MM, JUNTA RÍGIDA, INSTALADO EM LOCAL COM ALTO NÍVEL DE INTERFERÊNCIAS (NÃO INCLUI FORNECIMENTO). AF_03/2024</t>
        </is>
      </c>
      <c r="C635" s="330" t="inlineStr">
        <is>
          <t>M</t>
        </is>
      </c>
      <c r="D635" s="330" t="n">
        <v>43.44</v>
      </c>
      <c r="E635" s="330" t="n">
        <v>44.76</v>
      </c>
      <c r="F635" s="330" t="inlineStr"/>
    </row>
    <row r="636" ht="60" customHeight="1" s="496">
      <c r="A636" s="330" t="n">
        <v>92809</v>
      </c>
      <c r="B636" s="331" t="inlineStr">
        <is>
          <t>ASSENTAMENTO DE TUBO DE CONCRETO PARA REDES COLETORAS DE ÁGUAS PLUVIAIS, DIÂMETRO DE 400 MM, JUNTA RÍGIDA, INSTALADO EM LOCAL COM BAIXO NÍVEL DE INTERFERÊNCIAS (NÃO INCLUI FORNECIMENTO). AF_03/2024</t>
        </is>
      </c>
      <c r="C636" s="330" t="inlineStr">
        <is>
          <t>M</t>
        </is>
      </c>
      <c r="D636" s="330" t="n">
        <v>39.4</v>
      </c>
      <c r="E636" s="330" t="n">
        <v>40.6</v>
      </c>
      <c r="F636" s="330" t="inlineStr"/>
    </row>
    <row r="637" ht="60" customHeight="1" s="496">
      <c r="A637" s="330" t="n">
        <v>92822</v>
      </c>
      <c r="B637" s="331" t="inlineStr">
        <is>
          <t>ASSENTAMENTO DE TUBO DE CONCRETO PARA REDES COLETORAS DE ÁGUAS PLUVIAIS, DIÂMETRO DE 500 MM, JUNTA RÍGIDA, INSTALADO EM LOCAL COM ALTO NÍVEL DE INTERFERÊNCIAS (NÃO INCLUI FORNECIMENTO). AF_03/2024</t>
        </is>
      </c>
      <c r="C637" s="330" t="inlineStr">
        <is>
          <t>M</t>
        </is>
      </c>
      <c r="D637" s="330" t="n">
        <v>56.15</v>
      </c>
      <c r="E637" s="330" t="n">
        <v>57.86</v>
      </c>
      <c r="F637" s="330" t="inlineStr"/>
    </row>
    <row r="638" ht="60" customHeight="1" s="496">
      <c r="A638" s="330" t="n">
        <v>92810</v>
      </c>
      <c r="B638" s="331" t="inlineStr">
        <is>
          <t>ASSENTAMENTO DE TUBO DE CONCRETO PARA REDES COLETORAS DE ÁGUAS PLUVIAIS, DIÂMETRO DE 500 MM, JUNTA RÍGIDA, INSTALADO EM LOCAL COM BAIXO NÍVEL DE INTERFERÊNCIAS (NÃO INCLUI FORNECIMENTO). AF_03/2024</t>
        </is>
      </c>
      <c r="C638" s="330" t="inlineStr">
        <is>
          <t>M</t>
        </is>
      </c>
      <c r="D638" s="330" t="n">
        <v>50.9</v>
      </c>
      <c r="E638" s="330" t="n">
        <v>52.45</v>
      </c>
      <c r="F638" s="330" t="inlineStr"/>
    </row>
    <row r="639" ht="60" customHeight="1" s="496">
      <c r="A639" s="330" t="n">
        <v>92824</v>
      </c>
      <c r="B639" s="331" t="inlineStr">
        <is>
          <t>ASSENTAMENTO DE TUBO DE CONCRETO PARA REDES COLETORAS DE ÁGUAS PLUVIAIS, DIÂMETRO DE 600 MM, JUNTA RÍGIDA, INSTALADO EM LOCAL COM ALTO NÍVEL DE INTERFERÊNCIAS (NÃO INCLUI FORNECIMENTO). AF_03/2024</t>
        </is>
      </c>
      <c r="C639" s="330" t="inlineStr">
        <is>
          <t>M</t>
        </is>
      </c>
      <c r="D639" s="330" t="n">
        <v>69.09999999999999</v>
      </c>
      <c r="E639" s="330" t="n">
        <v>71.17</v>
      </c>
      <c r="F639" s="330" t="inlineStr"/>
    </row>
    <row r="640" ht="60" customHeight="1" s="496">
      <c r="A640" s="330" t="n">
        <v>92811</v>
      </c>
      <c r="B640" s="331" t="inlineStr">
        <is>
          <t>ASSENTAMENTO DE TUBO DE CONCRETO PARA REDES COLETORAS DE ÁGUAS PLUVIAIS, DIÂMETRO DE 600 MM, JUNTA RÍGIDA, INSTALADO EM LOCAL COM BAIXO NÍVEL DE INTERFERÊNCIAS (NÃO INCLUI FORNECIMENTO). AF_03/2024</t>
        </is>
      </c>
      <c r="C640" s="330" t="inlineStr">
        <is>
          <t>M</t>
        </is>
      </c>
      <c r="D640" s="330" t="n">
        <v>62.68</v>
      </c>
      <c r="E640" s="330" t="n">
        <v>64.53</v>
      </c>
      <c r="F640" s="330" t="inlineStr"/>
    </row>
    <row r="641" ht="60" customHeight="1" s="496">
      <c r="A641" s="330" t="n">
        <v>92825</v>
      </c>
      <c r="B641" s="331" t="inlineStr">
        <is>
          <t>ASSENTAMENTO DE TUBO DE CONCRETO PARA REDES COLETORAS DE ÁGUAS PLUVIAIS, DIÂMETRO DE 700 MM, JUNTA RÍGIDA, INSTALADO EM LOCAL COM ALTO NÍVEL DE INTERFERÊNCIAS (NÃO INCLUI FORNECIMENTO). AF_03/2024</t>
        </is>
      </c>
      <c r="C641" s="330" t="inlineStr">
        <is>
          <t>M</t>
        </is>
      </c>
      <c r="D641" s="330" t="n">
        <v>82.40000000000001</v>
      </c>
      <c r="E641" s="330" t="n">
        <v>84.84</v>
      </c>
      <c r="F641" s="330" t="inlineStr"/>
    </row>
    <row r="642" ht="60" customHeight="1" s="496">
      <c r="A642" s="330" t="n">
        <v>92812</v>
      </c>
      <c r="B642" s="331" t="inlineStr">
        <is>
          <t>ASSENTAMENTO DE TUBO DE CONCRETO PARA REDES COLETORAS DE ÁGUAS PLUVIAIS, DIÂMETRO DE 700 MM, JUNTA RÍGIDA, INSTALADO EM LOCAL COM BAIXO NÍVEL DE INTERFERÊNCIAS (NÃO INCLUI FORNECIMENTO). AF_03/2024</t>
        </is>
      </c>
      <c r="C642" s="330" t="inlineStr">
        <is>
          <t>M</t>
        </is>
      </c>
      <c r="D642" s="330" t="n">
        <v>74.76000000000001</v>
      </c>
      <c r="E642" s="330" t="n">
        <v>76.95999999999999</v>
      </c>
      <c r="F642" s="330" t="inlineStr"/>
    </row>
    <row r="643" ht="60" customHeight="1" s="496">
      <c r="A643" s="330" t="n">
        <v>92826</v>
      </c>
      <c r="B643" s="331" t="inlineStr">
        <is>
          <t>ASSENTAMENTO DE TUBO DE CONCRETO PARA REDES COLETORAS DE ÁGUAS PLUVIAIS, DIÂMETRO DE 800 MM, JUNTA RÍGIDA, INSTALADO EM LOCAL COM ALTO NÍVEL DE INTERFERÊNCIAS (NÃO INCLUI FORNECIMENTO). AF_03/2024</t>
        </is>
      </c>
      <c r="C643" s="330" t="inlineStr">
        <is>
          <t>M</t>
        </is>
      </c>
      <c r="D643" s="330" t="n">
        <v>96</v>
      </c>
      <c r="E643" s="330" t="n">
        <v>98.84</v>
      </c>
      <c r="F643" s="330" t="inlineStr"/>
    </row>
    <row r="644" ht="60" customHeight="1" s="496">
      <c r="A644" s="330" t="n">
        <v>92813</v>
      </c>
      <c r="B644" s="331" t="inlineStr">
        <is>
          <t>ASSENTAMENTO DE TUBO DE CONCRETO PARA REDES COLETORAS DE ÁGUAS PLUVIAIS, DIÂMETRO DE 800 MM, JUNTA RÍGIDA, INSTALADO EM LOCAL COM BAIXO NÍVEL DE INTERFERÊNCIAS (NÃO INCLUI FORNECIMENTO). AF_03/2024</t>
        </is>
      </c>
      <c r="C644" s="330" t="inlineStr">
        <is>
          <t>M</t>
        </is>
      </c>
      <c r="D644" s="330" t="n">
        <v>87.15000000000001</v>
      </c>
      <c r="E644" s="330" t="n">
        <v>89.72</v>
      </c>
      <c r="F644" s="330" t="inlineStr"/>
    </row>
    <row r="645" ht="60" customHeight="1" s="496">
      <c r="A645" s="330" t="n">
        <v>92827</v>
      </c>
      <c r="B645" s="331" t="inlineStr">
        <is>
          <t>ASSENTAMENTO DE TUBO DE CONCRETO PARA REDES COLETORAS DE ÁGUAS PLUVIAIS, DIÂMETRO DE 900 MM, JUNTA RÍGIDA, INSTALADO EM LOCAL COM ALTO NÍVEL DE INTERFERÊNCIAS (NÃO INCLUI FORNECIMENTO). AF_03/2024</t>
        </is>
      </c>
      <c r="C645" s="330" t="inlineStr">
        <is>
          <t>M</t>
        </is>
      </c>
      <c r="D645" s="330" t="n">
        <v>109.98</v>
      </c>
      <c r="E645" s="330" t="n">
        <v>113.19</v>
      </c>
      <c r="F645" s="330" t="inlineStr"/>
    </row>
    <row r="646" ht="60" customHeight="1" s="496">
      <c r="A646" s="330" t="n">
        <v>92814</v>
      </c>
      <c r="B646" s="331" t="inlineStr">
        <is>
          <t>ASSENTAMENTO DE TUBO DE CONCRETO PARA REDES COLETORAS DE ÁGUAS PLUVIAIS, DIÂMETRO DE 900 MM, JUNTA RÍGIDA, INSTALADO EM LOCAL COM BAIXO NÍVEL DE INTERFERÊNCIAS (NÃO INCLUI FORNECIMENTO). AF_03/2024</t>
        </is>
      </c>
      <c r="C646" s="330" t="inlineStr">
        <is>
          <t>M</t>
        </is>
      </c>
      <c r="D646" s="330" t="n">
        <v>99.88</v>
      </c>
      <c r="E646" s="330" t="n">
        <v>102.79</v>
      </c>
      <c r="F646" s="330" t="inlineStr"/>
    </row>
    <row r="647" ht="60" customHeight="1" s="496">
      <c r="A647" s="330" t="n">
        <v>95570</v>
      </c>
      <c r="B647" s="331" t="inlineStr">
        <is>
          <t>TUBO DE CONCRETO (SIMPLES) PARA REDES COLETORAS DE ÁGUAS PLUVIAIS, DIÂMETRO DE 300 MM, JUNTA RÍGIDA, INSTALADO EM LOCAL COM ALTO NÍVEL DE INTERFERÊNCIAS - FORNECIMENTO E ASSENTAMENTO. AF_03/2024</t>
        </is>
      </c>
      <c r="C647" s="330" t="inlineStr">
        <is>
          <t>M</t>
        </is>
      </c>
      <c r="D647" s="330" t="n">
        <v>105.44</v>
      </c>
      <c r="E647" s="330" t="n">
        <v>106.39</v>
      </c>
      <c r="F647" s="330" t="inlineStr">
        <is>
          <t>AS</t>
        </is>
      </c>
    </row>
    <row r="648" ht="60" customHeight="1" s="496">
      <c r="A648" s="330" t="n">
        <v>95567</v>
      </c>
      <c r="B648" s="331" t="inlineStr">
        <is>
          <t>TUBO DE CONCRETO (SIMPLES) PARA REDES COLETORAS DE ÁGUAS PLUVIAIS, DIÂMETRO DE 300 MM, JUNTA RÍGIDA, INSTALADO EM LOCAL COM BAIXO NÍVEL DE INTERFERÊNCIAS - FORNECIMENTO E ASSENTAMENTO. AF_03/2024</t>
        </is>
      </c>
      <c r="C648" s="330" t="inlineStr">
        <is>
          <t>M</t>
        </is>
      </c>
      <c r="D648" s="330" t="n">
        <v>102.59</v>
      </c>
      <c r="E648" s="330" t="n">
        <v>103.46</v>
      </c>
      <c r="F648" s="330" t="inlineStr">
        <is>
          <t>AS</t>
        </is>
      </c>
    </row>
    <row r="649" ht="60" customHeight="1" s="496">
      <c r="A649" s="330" t="n">
        <v>95571</v>
      </c>
      <c r="B649" s="331" t="inlineStr">
        <is>
          <t>TUBO DE CONCRETO (SIMPLES) PARA REDES COLETORAS DE ÁGUAS PLUVIAIS, DIÂMETRO DE 400 MM, JUNTA RÍGIDA, INSTALADO EM LOCAL COM ALTO NÍVEL DE INTERFERÊNCIAS - FORNECIMENTO E ASSENTAMENTO. AF_03/2024</t>
        </is>
      </c>
      <c r="C649" s="330" t="inlineStr">
        <is>
          <t>M</t>
        </is>
      </c>
      <c r="D649" s="330" t="n">
        <v>131.24</v>
      </c>
      <c r="E649" s="330" t="n">
        <v>132.56</v>
      </c>
      <c r="F649" s="330" t="inlineStr">
        <is>
          <t>AS</t>
        </is>
      </c>
    </row>
    <row r="650" ht="60" customHeight="1" s="496">
      <c r="A650" s="330" t="n">
        <v>95568</v>
      </c>
      <c r="B650" s="331" t="inlineStr">
        <is>
          <t>TUBO DE CONCRETO (SIMPLES) PARA REDES COLETORAS DE ÁGUAS PLUVIAIS, DIÂMETRO DE 400 MM, JUNTA RÍGIDA, INSTALADO EM LOCAL COM BAIXO NÍVEL DE INTERFERÊNCIAS - FORNECIMENTO E ASSENTAMENTO. AF_03/2024</t>
        </is>
      </c>
      <c r="C650" s="330" t="inlineStr">
        <is>
          <t>M</t>
        </is>
      </c>
      <c r="D650" s="330" t="n">
        <v>127.2</v>
      </c>
      <c r="E650" s="330" t="n">
        <v>128.4</v>
      </c>
      <c r="F650" s="330" t="inlineStr">
        <is>
          <t>AS</t>
        </is>
      </c>
    </row>
    <row r="651" ht="60" customHeight="1" s="496">
      <c r="A651" s="330" t="n">
        <v>95572</v>
      </c>
      <c r="B651" s="331" t="inlineStr">
        <is>
          <t>TUBO DE CONCRETO (SIMPLES) PARA REDES COLETORAS DE ÁGUAS PLUVIAIS, DIÂMETRO DE 500 MM, JUNTA RÍGIDA, INSTALADO EM LOCAL COM ALTO NÍVEL DE INTERFERÊNCIAS - FORNECIMENTO E ASSENTAMENTO. AF_03/2024</t>
        </is>
      </c>
      <c r="C651" s="330" t="inlineStr">
        <is>
          <t>M</t>
        </is>
      </c>
      <c r="D651" s="330" t="n">
        <v>186.82</v>
      </c>
      <c r="E651" s="330" t="n">
        <v>188.53</v>
      </c>
      <c r="F651" s="330" t="inlineStr">
        <is>
          <t>AS</t>
        </is>
      </c>
    </row>
    <row r="652" ht="60" customHeight="1" s="496">
      <c r="A652" s="330" t="n">
        <v>95569</v>
      </c>
      <c r="B652" s="331" t="inlineStr">
        <is>
          <t>TUBO DE CONCRETO (SIMPLES) PARA REDES COLETORAS DE ÁGUAS PLUVIAIS, DIÂMETRO DE 500 MM, JUNTA RÍGIDA, INSTALADO EM LOCAL COM BAIXO NÍVEL DE INTERFERÊNCIAS - FORNECIMENTO E ASSENTAMENTO. AF_03/2024</t>
        </is>
      </c>
      <c r="C652" s="330" t="inlineStr">
        <is>
          <t>M</t>
        </is>
      </c>
      <c r="D652" s="330" t="n">
        <v>181.57</v>
      </c>
      <c r="E652" s="330" t="n">
        <v>183.12</v>
      </c>
      <c r="F652" s="330" t="inlineStr">
        <is>
          <t>AS</t>
        </is>
      </c>
    </row>
    <row r="653" ht="60" customHeight="1" s="496">
      <c r="A653" s="330" t="n">
        <v>92863</v>
      </c>
      <c r="B653" s="331" t="inlineStr">
        <is>
          <t>TUBO DE CONCRETO PARA REDES COLETORAS DE ESGOTO SANITÁRIO, DIÂMETRO DE 1000 MM, JUNTA ELÁSTICA, INSTALADO EM LOCAL COM ALTO NÍVEL DE INTERFERÊNCIAS - FORNECIMENTO E ASSENTAMENTO. AF_03/2024</t>
        </is>
      </c>
      <c r="C653" s="330" t="inlineStr">
        <is>
          <t>M</t>
        </is>
      </c>
      <c r="D653" s="330" t="n">
        <v>1189.36</v>
      </c>
      <c r="E653" s="330" t="n">
        <v>1191.26</v>
      </c>
      <c r="F653" s="330" t="inlineStr">
        <is>
          <t>AS</t>
        </is>
      </c>
    </row>
    <row r="654" ht="60" customHeight="1" s="496">
      <c r="A654" s="330" t="n">
        <v>92847</v>
      </c>
      <c r="B654" s="331" t="inlineStr">
        <is>
          <t>TUBO DE CONCRETO PARA REDES COLETORAS DE ESGOTO SANITÁRIO, DIÂMETRO DE 1000 MM, JUNTA ELÁSTICA, INSTALADO EM LOCAL COM BAIXO NÍVEL DE INTERFERÊNCIAS - FORNECIMENTO E ASSENTAMENTO. AF_03/2024</t>
        </is>
      </c>
      <c r="C654" s="330" t="inlineStr">
        <is>
          <t>M</t>
        </is>
      </c>
      <c r="D654" s="330" t="n">
        <v>1178.07</v>
      </c>
      <c r="E654" s="330" t="n">
        <v>1179.62</v>
      </c>
      <c r="F654" s="330" t="inlineStr">
        <is>
          <t>AS</t>
        </is>
      </c>
    </row>
    <row r="655" ht="60" customHeight="1" s="496">
      <c r="A655" s="330" t="n">
        <v>92849</v>
      </c>
      <c r="B655" s="331" t="inlineStr">
        <is>
          <t>TUBO DE CONCRETO PARA REDES COLETORAS DE ESGOTO SANITÁRIO, DIÂMETRO DE 300 MM, JUNTA ELÁSTICA, INSTALADO EM LOCAL COM ALTO NÍVEL DE INTERFERÊNCIAS - FORNECIMENTO E ASSENTAMENTO. AF_03/2024</t>
        </is>
      </c>
      <c r="C655" s="330" t="inlineStr">
        <is>
          <t>M</t>
        </is>
      </c>
      <c r="D655" s="330" t="n">
        <v>252.8</v>
      </c>
      <c r="E655" s="330" t="n">
        <v>253.28</v>
      </c>
      <c r="F655" s="330" t="inlineStr">
        <is>
          <t>AS</t>
        </is>
      </c>
    </row>
    <row r="656" ht="60" customHeight="1" s="496">
      <c r="A656" s="330" t="n">
        <v>92833</v>
      </c>
      <c r="B656" s="331" t="inlineStr">
        <is>
          <t>TUBO DE CONCRETO PARA REDES COLETORAS DE ESGOTO SANITÁRIO, DIÂMETRO DE 300 MM, JUNTA ELÁSTICA, INSTALADO EM LOCAL COM BAIXO NÍVEL DE INTERFERÊNCIAS - FORNECIMENTO E ASSENTAMENTO. AF_03/2024</t>
        </is>
      </c>
      <c r="C656" s="330" t="inlineStr">
        <is>
          <t>M</t>
        </is>
      </c>
      <c r="D656" s="330" t="n">
        <v>249.96</v>
      </c>
      <c r="E656" s="330" t="n">
        <v>250.36</v>
      </c>
      <c r="F656" s="330" t="inlineStr">
        <is>
          <t>AS</t>
        </is>
      </c>
    </row>
    <row r="657" ht="60" customHeight="1" s="496">
      <c r="A657" s="330" t="n">
        <v>92851</v>
      </c>
      <c r="B657" s="331" t="inlineStr">
        <is>
          <t>TUBO DE CONCRETO PARA REDES COLETORAS DE ESGOTO SANITÁRIO, DIÂMETRO DE 400 MM, JUNTA ELÁSTICA, INSTALADO EM LOCAL COM ALTO NÍVEL DE INTERFERÊNCIAS - FORNECIMENTO E ASSENTAMENTO. AF_03/2024</t>
        </is>
      </c>
      <c r="C657" s="330" t="inlineStr">
        <is>
          <t>M</t>
        </is>
      </c>
      <c r="D657" s="330" t="n">
        <v>267.22</v>
      </c>
      <c r="E657" s="330" t="n">
        <v>267.91</v>
      </c>
      <c r="F657" s="330" t="inlineStr">
        <is>
          <t>AS</t>
        </is>
      </c>
    </row>
    <row r="658" ht="60" customHeight="1" s="496">
      <c r="A658" s="330" t="n">
        <v>92835</v>
      </c>
      <c r="B658" s="331" t="inlineStr">
        <is>
          <t>TUBO DE CONCRETO PARA REDES COLETORAS DE ESGOTO SANITÁRIO, DIÂMETRO DE 400 MM, JUNTA ELÁSTICA, INSTALADO EM LOCAL COM BAIXO NÍVEL DE INTERFERÊNCIAS - FORNECIMENTO E ASSENTAMENTO. AF_03/2024</t>
        </is>
      </c>
      <c r="C658" s="330" t="inlineStr">
        <is>
          <t>M</t>
        </is>
      </c>
      <c r="D658" s="330" t="n">
        <v>263.18</v>
      </c>
      <c r="E658" s="330" t="n">
        <v>263.74</v>
      </c>
      <c r="F658" s="330" t="inlineStr">
        <is>
          <t>AS</t>
        </is>
      </c>
    </row>
    <row r="659" ht="60" customHeight="1" s="496">
      <c r="A659" s="330" t="n">
        <v>92853</v>
      </c>
      <c r="B659" s="331" t="inlineStr">
        <is>
          <t>TUBO DE CONCRETO PARA REDES COLETORAS DE ESGOTO SANITÁRIO, DIÂMETRO DE 500 MM, JUNTA ELÁSTICA, INSTALADO EM LOCAL COM ALTO NÍVEL DE INTERFERÊNCIAS - FORNECIMENTO E ASSENTAMENTO. AF_03/2024</t>
        </is>
      </c>
      <c r="C659" s="330" t="inlineStr">
        <is>
          <t>M</t>
        </is>
      </c>
      <c r="D659" s="330" t="n">
        <v>474.12</v>
      </c>
      <c r="E659" s="330" t="n">
        <v>475</v>
      </c>
      <c r="F659" s="330" t="inlineStr">
        <is>
          <t>AS</t>
        </is>
      </c>
    </row>
    <row r="660" ht="60" customHeight="1" s="496">
      <c r="A660" s="330" t="n">
        <v>92837</v>
      </c>
      <c r="B660" s="331" t="inlineStr">
        <is>
          <t>TUBO DE CONCRETO PARA REDES COLETORAS DE ESGOTO SANITÁRIO, DIÂMETRO DE 500 MM, JUNTA ELÁSTICA, INSTALADO EM LOCAL COM BAIXO NÍVEL DE INTERFERÊNCIAS - FORNECIMENTO E ASSENTAMENTO. AF_03/2024</t>
        </is>
      </c>
      <c r="C660" s="330" t="inlineStr">
        <is>
          <t>M</t>
        </is>
      </c>
      <c r="D660" s="330" t="n">
        <v>468.87</v>
      </c>
      <c r="E660" s="330" t="n">
        <v>469.61</v>
      </c>
      <c r="F660" s="330" t="inlineStr">
        <is>
          <t>AS</t>
        </is>
      </c>
    </row>
    <row r="661" ht="60" customHeight="1" s="496">
      <c r="A661" s="330" t="n">
        <v>92855</v>
      </c>
      <c r="B661" s="331" t="inlineStr">
        <is>
          <t>TUBO DE CONCRETO PARA REDES COLETORAS DE ESGOTO SANITÁRIO, DIÂMETRO DE 600 MM, JUNTA ELÁSTICA, INSTALADO EM LOCAL COM ALTO NÍVEL DE INTERFERÊNCIAS - FORNECIMENTO E ASSENTAMENTO. AF_03/2024</t>
        </is>
      </c>
      <c r="C661" s="330" t="inlineStr">
        <is>
          <t>M</t>
        </is>
      </c>
      <c r="D661" s="330" t="n">
        <v>581.24</v>
      </c>
      <c r="E661" s="330" t="n">
        <v>582.3200000000001</v>
      </c>
      <c r="F661" s="330" t="inlineStr">
        <is>
          <t>AS</t>
        </is>
      </c>
    </row>
    <row r="662" ht="60" customHeight="1" s="496">
      <c r="A662" s="330" t="n">
        <v>92839</v>
      </c>
      <c r="B662" s="331" t="inlineStr">
        <is>
          <t>TUBO DE CONCRETO PARA REDES COLETORAS DE ESGOTO SANITÁRIO, DIÂMETRO DE 600 MM, JUNTA ELÁSTICA, INSTALADO EM LOCAL COM BAIXO NÍVEL DE INTERFERÊNCIAS - FORNECIMENTO E ASSENTAMENTO. AF_03/2024</t>
        </is>
      </c>
      <c r="C662" s="330" t="inlineStr">
        <is>
          <t>M</t>
        </is>
      </c>
      <c r="D662" s="330" t="n">
        <v>574.79</v>
      </c>
      <c r="E662" s="330" t="n">
        <v>575.6799999999999</v>
      </c>
      <c r="F662" s="330" t="inlineStr">
        <is>
          <t>AS</t>
        </is>
      </c>
    </row>
    <row r="663" ht="60" customHeight="1" s="496">
      <c r="A663" s="330" t="n">
        <v>92857</v>
      </c>
      <c r="B663" s="331" t="inlineStr">
        <is>
          <t>TUBO DE CONCRETO PARA REDES COLETORAS DE ESGOTO SANITÁRIO, DIÂMETRO DE 700 MM, JUNTA ELÁSTICA, INSTALADO EM LOCAL COM ALTO NÍVEL DE INTERFERÊNCIAS - FORNECIMENTO E ASSENTAMENTO. AF_03/2024</t>
        </is>
      </c>
      <c r="C663" s="330" t="inlineStr">
        <is>
          <t>M</t>
        </is>
      </c>
      <c r="D663" s="330" t="n">
        <v>756</v>
      </c>
      <c r="E663" s="330" t="n">
        <v>757.29</v>
      </c>
      <c r="F663" s="330" t="inlineStr">
        <is>
          <t>AS</t>
        </is>
      </c>
    </row>
    <row r="664" ht="60" customHeight="1" s="496">
      <c r="A664" s="330" t="n">
        <v>92841</v>
      </c>
      <c r="B664" s="331" t="inlineStr">
        <is>
          <t>TUBO DE CONCRETO PARA REDES COLETORAS DE ESGOTO SANITÁRIO, DIÂMETRO DE 700 MM, JUNTA ELÁSTICA, INSTALADO EM LOCAL COM BAIXO NÍVEL DE INTERFERÊNCIAS - FORNECIMENTO E ASSENTAMENTO. AF_03/2024</t>
        </is>
      </c>
      <c r="C664" s="330" t="inlineStr">
        <is>
          <t>M</t>
        </is>
      </c>
      <c r="D664" s="330" t="n">
        <v>748.3200000000001</v>
      </c>
      <c r="E664" s="330" t="n">
        <v>749.38</v>
      </c>
      <c r="F664" s="330" t="inlineStr">
        <is>
          <t>AS</t>
        </is>
      </c>
    </row>
    <row r="665" ht="60" customHeight="1" s="496">
      <c r="A665" s="330" t="n">
        <v>92859</v>
      </c>
      <c r="B665" s="331" t="inlineStr">
        <is>
          <t>TUBO DE CONCRETO PARA REDES COLETORAS DE ESGOTO SANITÁRIO, DIÂMETRO DE 800 MM, JUNTA ELÁSTICA, INSTALADO EM LOCAL COM ALTO NÍVEL DE INTERFERÊNCIAS - FORNECIMENTO E ASSENTAMENTO. AF_03/2024</t>
        </is>
      </c>
      <c r="C665" s="330" t="inlineStr">
        <is>
          <t>M</t>
        </is>
      </c>
      <c r="D665" s="330" t="n">
        <v>783.36</v>
      </c>
      <c r="E665" s="330" t="n">
        <v>784.87</v>
      </c>
      <c r="F665" s="330" t="inlineStr">
        <is>
          <t>AS</t>
        </is>
      </c>
    </row>
    <row r="666" ht="60" customHeight="1" s="496">
      <c r="A666" s="330" t="n">
        <v>92843</v>
      </c>
      <c r="B666" s="331" t="inlineStr">
        <is>
          <t>TUBO DE CONCRETO PARA REDES COLETORAS DE ESGOTO SANITÁRIO, DIÂMETRO DE 800 MM, JUNTA ELÁSTICA, INSTALADO EM LOCAL COM BAIXO NÍVEL DE INTERFERÊNCIAS - FORNECIMENTO E ASSENTAMENTO. AF_03/2024</t>
        </is>
      </c>
      <c r="C666" s="330" t="inlineStr">
        <is>
          <t>M</t>
        </is>
      </c>
      <c r="D666" s="330" t="n">
        <v>774.48</v>
      </c>
      <c r="E666" s="330" t="n">
        <v>775.72</v>
      </c>
      <c r="F666" s="330" t="inlineStr">
        <is>
          <t>AS</t>
        </is>
      </c>
    </row>
    <row r="667" ht="60" customHeight="1" s="496">
      <c r="A667" s="330" t="n">
        <v>92861</v>
      </c>
      <c r="B667" s="331" t="inlineStr">
        <is>
          <t>TUBO DE CONCRETO PARA REDES COLETORAS DE ESGOTO SANITÁRIO, DIÂMETRO DE 900 MM, JUNTA ELÁSTICA, INSTALADO EM LOCAL COM ALTO NÍVEL DE INTERFERÊNCIAS - FORNECIMENTO E ASSENTAMENTO. AF_03/2024</t>
        </is>
      </c>
      <c r="C667" s="330" t="inlineStr">
        <is>
          <t>M</t>
        </is>
      </c>
      <c r="D667" s="330" t="n">
        <v>1158.94</v>
      </c>
      <c r="E667" s="330" t="n">
        <v>1160.64</v>
      </c>
      <c r="F667" s="330" t="inlineStr">
        <is>
          <t>AS</t>
        </is>
      </c>
    </row>
    <row r="668" ht="60" customHeight="1" s="496">
      <c r="A668" s="330" t="n">
        <v>92845</v>
      </c>
      <c r="B668" s="331" t="inlineStr">
        <is>
          <t>TUBO DE CONCRETO PARA REDES COLETORAS DE ESGOTO SANITÁRIO, DIÂMETRO DE 900 MM, JUNTA ELÁSTICA, INSTALADO EM LOCAL COM BAIXO NÍVEL DE INTERFERÊNCIAS - FORNECIMENTO E ASSENTAMENTO. AF_03/2024</t>
        </is>
      </c>
      <c r="C668" s="330" t="inlineStr">
        <is>
          <t>M</t>
        </is>
      </c>
      <c r="D668" s="330" t="n">
        <v>1148.86</v>
      </c>
      <c r="E668" s="330" t="n">
        <v>1150.26</v>
      </c>
      <c r="F668" s="330" t="inlineStr">
        <is>
          <t>AS</t>
        </is>
      </c>
    </row>
    <row r="669" ht="60" customHeight="1" s="496">
      <c r="A669" s="330" t="n">
        <v>92226</v>
      </c>
      <c r="B669" s="331" t="inlineStr">
        <is>
          <t>TUBO DE CONCRETO PARA REDES COLETORAS DE ÁGUAS PLUVIAIS, DIÂMETRO DE 1000 MM, JUNTA RÍGIDA, INSTALADO EM LOCAL COM ALTO NÍVEL DE INTERFERÊNCIAS - FORNECIMENTO E ASSENTAMENTO. AF_03/2024</t>
        </is>
      </c>
      <c r="C669" s="330" t="inlineStr">
        <is>
          <t>M</t>
        </is>
      </c>
      <c r="D669" s="330" t="n">
        <v>664.3</v>
      </c>
      <c r="E669" s="330" t="n">
        <v>667.92</v>
      </c>
      <c r="F669" s="330" t="inlineStr">
        <is>
          <t>AS</t>
        </is>
      </c>
    </row>
    <row r="670" ht="60" customHeight="1" s="496">
      <c r="A670" s="330" t="n">
        <v>92216</v>
      </c>
      <c r="B670" s="331" t="inlineStr">
        <is>
          <t>TUBO DE CONCRETO PARA REDES COLETORAS DE ÁGUAS PLUVIAIS, DIÂMETRO DE 1000 MM, JUNTA RÍGIDA, INSTALADO EM LOCAL COM BAIXO NÍVEL DE INTERFERÊNCIAS - FORNECIMENTO E ASSENTAMENTO. AF_03/2024</t>
        </is>
      </c>
      <c r="C670" s="330" t="inlineStr">
        <is>
          <t>M</t>
        </is>
      </c>
      <c r="D670" s="330" t="n">
        <v>653.01</v>
      </c>
      <c r="E670" s="330" t="n">
        <v>656.27</v>
      </c>
      <c r="F670" s="330" t="inlineStr">
        <is>
          <t>AS</t>
        </is>
      </c>
    </row>
    <row r="671" ht="60" customHeight="1" s="496">
      <c r="A671" s="330" t="n">
        <v>92829</v>
      </c>
      <c r="B671" s="331" t="inlineStr">
        <is>
          <t>TUBO DE CONCRETO PARA REDES COLETORAS DE ÁGUAS PLUVIAIS, DIÂMETRO DE 1200 MM, JUNTA RÍGIDA, INSTALADO EM LOCAL COM ALTO NÍVEL DE INTERFERÊNCIAS - FORNECIMENTO E ASSENTAMENTO. AF_03/2024</t>
        </is>
      </c>
      <c r="C671" s="330" t="inlineStr">
        <is>
          <t>M</t>
        </is>
      </c>
      <c r="D671" s="330" t="n">
        <v>960.24</v>
      </c>
      <c r="E671" s="330" t="n">
        <v>964.64</v>
      </c>
      <c r="F671" s="330" t="inlineStr">
        <is>
          <t>AS</t>
        </is>
      </c>
    </row>
    <row r="672" ht="60" customHeight="1" s="496">
      <c r="A672" s="330" t="n">
        <v>92816</v>
      </c>
      <c r="B672" s="331" t="inlineStr">
        <is>
          <t>TUBO DE CONCRETO PARA REDES COLETORAS DE ÁGUAS PLUVIAIS, DIÂMETRO DE 1200 MM, JUNTA RÍGIDA, INSTALADO EM LOCAL COM BAIXO NÍVEL DE INTERFERÊNCIAS - FORNECIMENTO E ASSENTAMENTO. AF_03/2024</t>
        </is>
      </c>
      <c r="C672" s="330" t="inlineStr">
        <is>
          <t>M</t>
        </is>
      </c>
      <c r="D672" s="330" t="n">
        <v>946.55</v>
      </c>
      <c r="E672" s="330" t="n">
        <v>950.53</v>
      </c>
      <c r="F672" s="330" t="inlineStr">
        <is>
          <t>AS</t>
        </is>
      </c>
    </row>
    <row r="673" ht="60" customHeight="1" s="496">
      <c r="A673" s="330" t="n">
        <v>92831</v>
      </c>
      <c r="B673" s="331" t="inlineStr">
        <is>
          <t>TUBO DE CONCRETO PARA REDES COLETORAS DE ÁGUAS PLUVIAIS, DIÂMETRO DE 1500 MM, JUNTA RÍGIDA, INSTALADO EM LOCAL COM ALTO NÍVEL DE INTERFERÊNCIAS - FORNECIMENTO E ASSENTAMENTO. AF_03/2024</t>
        </is>
      </c>
      <c r="C673" s="330" t="inlineStr">
        <is>
          <t>M</t>
        </is>
      </c>
      <c r="D673" s="330" t="n">
        <v>1368.61</v>
      </c>
      <c r="E673" s="330" t="n">
        <v>1374.25</v>
      </c>
      <c r="F673" s="330" t="inlineStr">
        <is>
          <t>AS</t>
        </is>
      </c>
    </row>
    <row r="674" ht="60" customHeight="1" s="496">
      <c r="A674" s="330" t="n">
        <v>92818</v>
      </c>
      <c r="B674" s="331" t="inlineStr">
        <is>
          <t>TUBO DE CONCRETO PARA REDES COLETORAS DE ÁGUAS PLUVIAIS, DIÂMETRO DE 1500 MM, JUNTA RÍGIDA, INSTALADO EM LOCAL COM BAIXO NÍVEL DE INTERFERÊNCIAS - FORNECIMENTO E ASSENTAMENTO. AF_03/2024</t>
        </is>
      </c>
      <c r="C674" s="330" t="inlineStr">
        <is>
          <t>M</t>
        </is>
      </c>
      <c r="D674" s="330" t="n">
        <v>1351.28</v>
      </c>
      <c r="E674" s="330" t="n">
        <v>1356.38</v>
      </c>
      <c r="F674" s="330" t="inlineStr">
        <is>
          <t>AS</t>
        </is>
      </c>
    </row>
    <row r="675" ht="60" customHeight="1" s="496">
      <c r="A675" s="330" t="n">
        <v>95566</v>
      </c>
      <c r="B675" s="331" t="inlineStr">
        <is>
          <t>TUBO DE CONCRETO PARA REDES COLETORAS DE ÁGUAS PLUVIAIS, DIÂMETRO DE 300MM, JUNTA RÍGIDA, INSTALADO EM LOCAL COM ALTO NÍVEL DE INTERFERÊNCIAS - FORNECIMENTO E ASSENTAMENTO. AF_03/2024</t>
        </is>
      </c>
      <c r="C675" s="330" t="inlineStr">
        <is>
          <t>M</t>
        </is>
      </c>
      <c r="D675" s="330" t="n">
        <v>158.02</v>
      </c>
      <c r="E675" s="330" t="n">
        <v>158.97</v>
      </c>
      <c r="F675" s="330" t="inlineStr">
        <is>
          <t>AS</t>
        </is>
      </c>
    </row>
    <row r="676" ht="60" customHeight="1" s="496">
      <c r="A676" s="330" t="n">
        <v>95565</v>
      </c>
      <c r="B676" s="331" t="inlineStr">
        <is>
          <t>TUBO DE CONCRETO PARA REDES COLETORAS DE ÁGUAS PLUVIAIS, DIÂMETRO DE 300MM, JUNTA RÍGIDA, INSTALADO EM LOCAL COM BAIXO NÍVEL DE INTERFERÊNCIAS - FORNECIMENTO E ASSENTAMENTO. AF_03/2024</t>
        </is>
      </c>
      <c r="C676" s="330" t="inlineStr">
        <is>
          <t>M</t>
        </is>
      </c>
      <c r="D676" s="330" t="n">
        <v>155.17</v>
      </c>
      <c r="E676" s="330" t="n">
        <v>156.04</v>
      </c>
      <c r="F676" s="330" t="inlineStr">
        <is>
          <t>AS</t>
        </is>
      </c>
    </row>
    <row r="677" ht="60" customHeight="1" s="496">
      <c r="A677" s="330" t="n">
        <v>92219</v>
      </c>
      <c r="B677" s="331" t="inlineStr">
        <is>
          <t>TUBO DE CONCRETO PARA REDES COLETORAS DE ÁGUAS PLUVIAIS, DIÂMETRO DE 400 MM, JUNTA RÍGIDA, INSTALADO EM LOCAL COM ALTO NÍVEL DE INTERFERÊNCIAS - FORNECIMENTO E ASSENTAMENTO. AF_03/2024</t>
        </is>
      </c>
      <c r="C677" s="330" t="inlineStr">
        <is>
          <t>M</t>
        </is>
      </c>
      <c r="D677" s="330" t="n">
        <v>186.63</v>
      </c>
      <c r="E677" s="330" t="n">
        <v>187.95</v>
      </c>
      <c r="F677" s="330" t="inlineStr">
        <is>
          <t>AS</t>
        </is>
      </c>
    </row>
    <row r="678" ht="60" customHeight="1" s="496">
      <c r="A678" s="330" t="n">
        <v>92210</v>
      </c>
      <c r="B678" s="331" t="inlineStr">
        <is>
          <t>TUBO DE CONCRETO PARA REDES COLETORAS DE ÁGUAS PLUVIAIS, DIÂMETRO DE 400 MM, JUNTA RÍGIDA, INSTALADO EM LOCAL COM BAIXO NÍVEL DE INTERFERÊNCIAS - FORNECIMENTO E ASSENTAMENTO. AF_03/2024</t>
        </is>
      </c>
      <c r="C678" s="330" t="inlineStr">
        <is>
          <t>M</t>
        </is>
      </c>
      <c r="D678" s="330" t="n">
        <v>182.59</v>
      </c>
      <c r="E678" s="330" t="n">
        <v>183.79</v>
      </c>
      <c r="F678" s="330" t="inlineStr">
        <is>
          <t>AS</t>
        </is>
      </c>
    </row>
    <row r="679" ht="60" customHeight="1" s="496">
      <c r="A679" s="330" t="n">
        <v>92220</v>
      </c>
      <c r="B679" s="331" t="inlineStr">
        <is>
          <t>TUBO DE CONCRETO PARA REDES COLETORAS DE ÁGUAS PLUVIAIS, DIÂMETRO DE 500 MM, JUNTA RÍGIDA, INSTALADO EM LOCAL COM ALTO NÍVEL DE INTERFERÊNCIAS - FORNECIMENTO E ASSENTAMENTO. AF_03/2024</t>
        </is>
      </c>
      <c r="C679" s="330" t="inlineStr">
        <is>
          <t>M</t>
        </is>
      </c>
      <c r="D679" s="330" t="n">
        <v>227.27</v>
      </c>
      <c r="E679" s="330" t="n">
        <v>228.98</v>
      </c>
      <c r="F679" s="330" t="inlineStr">
        <is>
          <t>AS</t>
        </is>
      </c>
    </row>
    <row r="680" ht="60" customHeight="1" s="496">
      <c r="A680" s="330" t="n">
        <v>92211</v>
      </c>
      <c r="B680" s="331" t="inlineStr">
        <is>
          <t>TUBO DE CONCRETO PARA REDES COLETORAS DE ÁGUAS PLUVIAIS, DIÂMETRO DE 500 MM, JUNTA RÍGIDA, INSTALADO EM LOCAL COM BAIXO NÍVEL DE INTERFERÊNCIAS - FORNECIMENTO E ASSENTAMENTO. AF_03/2024</t>
        </is>
      </c>
      <c r="C680" s="330" t="inlineStr">
        <is>
          <t>M</t>
        </is>
      </c>
      <c r="D680" s="330" t="n">
        <v>222.02</v>
      </c>
      <c r="E680" s="330" t="n">
        <v>223.57</v>
      </c>
      <c r="F680" s="330" t="inlineStr">
        <is>
          <t>AS</t>
        </is>
      </c>
    </row>
    <row r="681" ht="60" customHeight="1" s="496">
      <c r="A681" s="330" t="n">
        <v>92221</v>
      </c>
      <c r="B681" s="331" t="inlineStr">
        <is>
          <t>TUBO DE CONCRETO PARA REDES COLETORAS DE ÁGUAS PLUVIAIS, DIÂMETRO DE 600 MM, JUNTA RÍGIDA, INSTALADO EM LOCAL COM ALTO NÍVEL DE INTERFERÊNCIAS - FORNECIMENTO E ASSENTAMENTO. AF_03/2024</t>
        </is>
      </c>
      <c r="C681" s="330" t="inlineStr">
        <is>
          <t>M</t>
        </is>
      </c>
      <c r="D681" s="330" t="n">
        <v>346.17</v>
      </c>
      <c r="E681" s="330" t="n">
        <v>348.24</v>
      </c>
      <c r="F681" s="330" t="inlineStr">
        <is>
          <t>AS</t>
        </is>
      </c>
    </row>
    <row r="682" ht="60" customHeight="1" s="496">
      <c r="A682" s="330" t="n">
        <v>92212</v>
      </c>
      <c r="B682" s="331" t="inlineStr">
        <is>
          <t>TUBO DE CONCRETO PARA REDES COLETORAS DE ÁGUAS PLUVIAIS, DIÂMETRO DE 600 MM, JUNTA RÍGIDA, INSTALADO EM LOCAL COM BAIXO NÍVEL DE INTERFERÊNCIAS - FORNECIMENTO E ASSENTAMENTO. AF_03/2024</t>
        </is>
      </c>
      <c r="C682" s="330" t="inlineStr">
        <is>
          <t>M</t>
        </is>
      </c>
      <c r="D682" s="330" t="n">
        <v>339.75</v>
      </c>
      <c r="E682" s="330" t="n">
        <v>341.6</v>
      </c>
      <c r="F682" s="330" t="inlineStr">
        <is>
          <t>AS</t>
        </is>
      </c>
    </row>
    <row r="683" ht="60" customHeight="1" s="496">
      <c r="A683" s="330" t="n">
        <v>92222</v>
      </c>
      <c r="B683" s="331" t="inlineStr">
        <is>
          <t>TUBO DE CONCRETO PARA REDES COLETORAS DE ÁGUAS PLUVIAIS, DIÂMETRO DE 700 MM, JUNTA RÍGIDA, INSTALADO EM LOCAL COM ALTO NÍVEL DE INTERFERÊNCIAS - FORNECIMENTO E ASSENTAMENTO. AF_03/2024</t>
        </is>
      </c>
      <c r="C683" s="330" t="inlineStr">
        <is>
          <t>M</t>
        </is>
      </c>
      <c r="D683" s="330" t="n">
        <v>460.04</v>
      </c>
      <c r="E683" s="330" t="n">
        <v>462.48</v>
      </c>
      <c r="F683" s="330" t="inlineStr">
        <is>
          <t>AS</t>
        </is>
      </c>
    </row>
    <row r="684" ht="60" customHeight="1" s="496">
      <c r="A684" s="330" t="n">
        <v>92213</v>
      </c>
      <c r="B684" s="331" t="inlineStr">
        <is>
          <t>TUBO DE CONCRETO PARA REDES COLETORAS DE ÁGUAS PLUVIAIS, DIÂMETRO DE 700 MM, JUNTA RÍGIDA, INSTALADO EM LOCAL COM BAIXO NÍVEL DE INTERFERÊNCIAS - FORNECIMENTO E ASSENTAMENTO. AF_03/2024</t>
        </is>
      </c>
      <c r="C684" s="330" t="inlineStr">
        <is>
          <t>M</t>
        </is>
      </c>
      <c r="D684" s="330" t="n">
        <v>452.4</v>
      </c>
      <c r="E684" s="330" t="n">
        <v>454.6</v>
      </c>
      <c r="F684" s="330" t="inlineStr">
        <is>
          <t>AS</t>
        </is>
      </c>
    </row>
    <row r="685" ht="60" customHeight="1" s="496">
      <c r="A685" s="330" t="n">
        <v>92223</v>
      </c>
      <c r="B685" s="331" t="inlineStr">
        <is>
          <t>TUBO DE CONCRETO PARA REDES COLETORAS DE ÁGUAS PLUVIAIS, DIÂMETRO DE 800 MM, JUNTA RÍGIDA, INSTALADO EM LOCAL COM ALTO NÍVEL DE INTERFERÊNCIAS - FORNECIMENTO E ASSENTAMENTO. AF_03/2024</t>
        </is>
      </c>
      <c r="C685" s="330" t="inlineStr">
        <is>
          <t>M</t>
        </is>
      </c>
      <c r="D685" s="330" t="n">
        <v>556.99</v>
      </c>
      <c r="E685" s="330" t="n">
        <v>559.83</v>
      </c>
      <c r="F685" s="330" t="inlineStr">
        <is>
          <t>AS</t>
        </is>
      </c>
    </row>
    <row r="686" ht="60" customHeight="1" s="496">
      <c r="A686" s="330" t="n">
        <v>92214</v>
      </c>
      <c r="B686" s="331" t="inlineStr">
        <is>
          <t>TUBO DE CONCRETO PARA REDES COLETORAS DE ÁGUAS PLUVIAIS, DIÂMETRO DE 800 MM, JUNTA RÍGIDA, INSTALADO EM LOCAL COM BAIXO NÍVEL DE INTERFERÊNCIAS - FORNECIMENTO E ASSENTAMENTO. AF_03/2024</t>
        </is>
      </c>
      <c r="C686" s="330" t="inlineStr">
        <is>
          <t>M</t>
        </is>
      </c>
      <c r="D686" s="330" t="n">
        <v>548.14</v>
      </c>
      <c r="E686" s="330" t="n">
        <v>550.71</v>
      </c>
      <c r="F686" s="330" t="inlineStr">
        <is>
          <t>AS</t>
        </is>
      </c>
    </row>
    <row r="687" ht="60" customHeight="1" s="496">
      <c r="A687" s="330" t="n">
        <v>92224</v>
      </c>
      <c r="B687" s="331" t="inlineStr">
        <is>
          <t>TUBO DE CONCRETO PARA REDES COLETORAS DE ÁGUAS PLUVIAIS, DIÂMETRO DE 900 MM, JUNTA RÍGIDA, INSTALADO EM LOCAL COM ALTO NÍVEL DE INTERFERÊNCIAS - FORNECIMENTO E ASSENTAMENTO. AF_03/2024</t>
        </is>
      </c>
      <c r="C687" s="330" t="inlineStr">
        <is>
          <t>M</t>
        </is>
      </c>
      <c r="D687" s="330" t="n">
        <v>639.66</v>
      </c>
      <c r="E687" s="330" t="n">
        <v>642.87</v>
      </c>
      <c r="F687" s="330" t="inlineStr">
        <is>
          <t>AS</t>
        </is>
      </c>
    </row>
    <row r="688" ht="60" customHeight="1" s="496">
      <c r="A688" s="330" t="n">
        <v>92215</v>
      </c>
      <c r="B688" s="331" t="inlineStr">
        <is>
          <t>TUBO DE CONCRETO PARA REDES COLETORAS DE ÁGUAS PLUVIAIS, DIÂMETRO DE 900 MM, JUNTA RÍGIDA, INSTALADO EM LOCAL COM BAIXO NÍVEL DE INTERFERÊNCIAS - FORNECIMENTO E ASSENTAMENTO. AF_03/2024</t>
        </is>
      </c>
      <c r="C688" s="330" t="inlineStr">
        <is>
          <t>M</t>
        </is>
      </c>
      <c r="D688" s="330" t="n">
        <v>629.5599999999999</v>
      </c>
      <c r="E688" s="330" t="n">
        <v>632.47</v>
      </c>
      <c r="F688" s="330" t="inlineStr">
        <is>
          <t>AS</t>
        </is>
      </c>
    </row>
    <row r="689" ht="15" customHeight="1" s="496">
      <c r="A689" s="330" t="n">
        <v>94342</v>
      </c>
      <c r="B689" s="331" t="inlineStr">
        <is>
          <t>ATERRO MANUAL DE VALAS COM AREIA PARA ATERRO. AF_08/2023</t>
        </is>
      </c>
      <c r="C689" s="330" t="inlineStr">
        <is>
          <t>M3</t>
        </is>
      </c>
      <c r="D689" s="330" t="n">
        <v>101.99</v>
      </c>
      <c r="E689" s="330" t="n">
        <v>103.45</v>
      </c>
      <c r="F689" s="330" t="inlineStr"/>
    </row>
    <row r="690" ht="15" customHeight="1" s="496">
      <c r="A690" s="330" t="n">
        <v>94319</v>
      </c>
      <c r="B690" s="331" t="inlineStr">
        <is>
          <t>ATERRO MANUAL DE VALAS COM SOLO ARGILO-ARENOSO. AF_08/2023</t>
        </is>
      </c>
      <c r="C690" s="330" t="inlineStr">
        <is>
          <t>M3</t>
        </is>
      </c>
      <c r="D690" s="330" t="n">
        <v>89.5</v>
      </c>
      <c r="E690" s="330" t="n">
        <v>90.95999999999999</v>
      </c>
      <c r="F690" s="330" t="inlineStr">
        <is>
          <t>AS</t>
        </is>
      </c>
    </row>
    <row r="691" ht="45" customHeight="1" s="496">
      <c r="A691" s="330" t="n">
        <v>94304</v>
      </c>
      <c r="B691" s="331" t="inlineStr">
        <is>
          <t>ATERRO MECANIZADO DE VALA COM ESCAVADEIRA HIDRÁULICA (CAPACIDADE DA CAÇAMBA: 0,8 M³ / POTÊNCIA: 111 HP), LARGURA ATÉ 2,5 M, PROFUNDIDADE ATÉ 1,5 M, COM SOLO ARGILO-ARENOSO. AF_08/2023</t>
        </is>
      </c>
      <c r="C691" s="330" t="inlineStr">
        <is>
          <t>M3</t>
        </is>
      </c>
      <c r="D691" s="330" t="n">
        <v>84.87</v>
      </c>
      <c r="E691" s="330" t="n">
        <v>85.59</v>
      </c>
      <c r="F691" s="330" t="inlineStr">
        <is>
          <t>AS</t>
        </is>
      </c>
    </row>
    <row r="692" ht="60" customHeight="1" s="496">
      <c r="A692" s="330" t="n">
        <v>94306</v>
      </c>
      <c r="B692" s="331" t="inlineStr">
        <is>
          <t>ATERRO MECANIZADO DE VALA COM ESCAVADEIRA HIDRÁULICA (CAPACIDADE DA CAÇAMBA: 0,8 M³ / POTÊNCIA: 111 HP), LARGURA ATÉ 2,5 M, PROFUNDIDADE DE 1,5 A 3,0 M, COM SOLO ARGILO-ARENOSO. AF_08/2023</t>
        </is>
      </c>
      <c r="C692" s="330" t="inlineStr">
        <is>
          <t>M3</t>
        </is>
      </c>
      <c r="D692" s="330" t="n">
        <v>77.34</v>
      </c>
      <c r="E692" s="330" t="n">
        <v>77.91</v>
      </c>
      <c r="F692" s="330" t="inlineStr">
        <is>
          <t>AS</t>
        </is>
      </c>
    </row>
    <row r="693" ht="45" customHeight="1" s="496">
      <c r="A693" s="330" t="n">
        <v>94327</v>
      </c>
      <c r="B693" s="331" t="inlineStr">
        <is>
          <t>ATERRO MECANIZADO DE VALA COM ESCAVADEIRA HIDRÁULICA (CAPACIDADE DA CAÇAMBA: 0,8 M³/POTÊNCIA: 111 HP), LARGURA ATÉ 2,5 M, PROFUNDIDADE ATÉ 1,5 M, COM AREIA PARA ATERRO. AF_08/2023</t>
        </is>
      </c>
      <c r="C693" s="330" t="inlineStr">
        <is>
          <t>M3</t>
        </is>
      </c>
      <c r="D693" s="330" t="n">
        <v>97.36</v>
      </c>
      <c r="E693" s="330" t="n">
        <v>98.08</v>
      </c>
      <c r="F693" s="330" t="inlineStr"/>
    </row>
    <row r="694" ht="45" customHeight="1" s="496">
      <c r="A694" s="330" t="n">
        <v>94329</v>
      </c>
      <c r="B694" s="331" t="inlineStr">
        <is>
          <t>ATERRO MECANIZADO DE VALA COM ESCAVADEIRA HIDRÁULICA (CAPACIDADE DA CAÇAMBA: 0,8 M³/POTÊNCIA: 111 HP), LARGURA ATÉ 2,5 M, PROFUNDIDADE DE 1,5 A 3,0 M, COM AREIA PARA ATERRO. AF_08/2023</t>
        </is>
      </c>
      <c r="C694" s="330" t="inlineStr">
        <is>
          <t>M3</t>
        </is>
      </c>
      <c r="D694" s="330" t="n">
        <v>89.83</v>
      </c>
      <c r="E694" s="330" t="n">
        <v>90.40000000000001</v>
      </c>
      <c r="F694" s="330" t="inlineStr"/>
    </row>
    <row r="695" ht="45" customHeight="1" s="496">
      <c r="A695" s="330" t="n">
        <v>94333</v>
      </c>
      <c r="B695" s="331" t="inlineStr">
        <is>
          <t>ATERRO MECANIZADO DE VALA COM ESCAVADEIRA HIDRÁULICA (CAPACIDADE DA CAÇAMBA: 0,8 M³/POTÊNCIA: 111 HP), LARGURA ATÉ 2,5 M, PROFUNDIDADE DE 3,0 A 6,0 M, COM AREIA PARA ATERRO. AF_08/2023</t>
        </is>
      </c>
      <c r="C695" s="330" t="inlineStr">
        <is>
          <t>M3</t>
        </is>
      </c>
      <c r="D695" s="330" t="n">
        <v>86.45</v>
      </c>
      <c r="E695" s="330" t="n">
        <v>86.95</v>
      </c>
      <c r="F695" s="330" t="inlineStr"/>
    </row>
    <row r="696" ht="60" customHeight="1" s="496">
      <c r="A696" s="330" t="n">
        <v>94310</v>
      </c>
      <c r="B696" s="331" t="inlineStr">
        <is>
          <t>ATERRO MECANIZADO DE VALA COM ESCAVADEIRA HIDRÁULICA (CAPACIDADE DA CAÇAMBA: 0,8 M³/POTÊNCIA: 111 HP), LARGURA ATÉ 2,5 M, PROFUNDIDADE DE 3,0 A 6,0 M, COM SOLO ARGILO-ARENOSO. AF_08/2023</t>
        </is>
      </c>
      <c r="C696" s="330" t="inlineStr">
        <is>
          <t>M3</t>
        </is>
      </c>
      <c r="D696" s="330" t="n">
        <v>73.95999999999999</v>
      </c>
      <c r="E696" s="330" t="n">
        <v>74.45999999999999</v>
      </c>
      <c r="F696" s="330" t="inlineStr">
        <is>
          <t>AS</t>
        </is>
      </c>
    </row>
    <row r="697" ht="30" customHeight="1" s="496">
      <c r="A697" s="330" t="n">
        <v>104739</v>
      </c>
      <c r="B697" s="331" t="inlineStr">
        <is>
          <t>ATERRO MECANIZADO DE VALA COM MINICARREGADEIRA, COM AREIA PARA ATERRO. AF_08/2023</t>
        </is>
      </c>
      <c r="C697" s="330" t="inlineStr">
        <is>
          <t>M3</t>
        </is>
      </c>
      <c r="D697" s="330" t="n">
        <v>104.43</v>
      </c>
      <c r="E697" s="330" t="n">
        <v>105.54</v>
      </c>
      <c r="F697" s="330" t="inlineStr"/>
    </row>
    <row r="698" ht="30" customHeight="1" s="496">
      <c r="A698" s="330" t="n">
        <v>104738</v>
      </c>
      <c r="B698" s="331" t="inlineStr">
        <is>
          <t>ATERRO MECANIZADO DE VALA COM MINICARREGADEIRA, COM SOLO ARGILO-ARENOSO. AF_08/2023</t>
        </is>
      </c>
      <c r="C698" s="330" t="inlineStr">
        <is>
          <t>M3</t>
        </is>
      </c>
      <c r="D698" s="330" t="n">
        <v>91.94</v>
      </c>
      <c r="E698" s="330" t="n">
        <v>93.05</v>
      </c>
      <c r="F698" s="330" t="inlineStr">
        <is>
          <t>AS</t>
        </is>
      </c>
    </row>
    <row r="699" ht="45" customHeight="1" s="496">
      <c r="A699" s="330" t="n">
        <v>94316</v>
      </c>
      <c r="B699" s="331" t="inlineStr">
        <is>
          <t>ATERRO MECANIZADO DE VALA COM RETROESCAVADEIRA (CAPACIDADE DA CAÇAMBA DA RETRO: 0,26 M³ / POTÊNCIA: 88 HP), LARGURA ATÉ 1,5 M, PROFUNDIDADE ATÉ 1,5 M, COM SOLO ARGILO-ARENOSO. AF_08/2023</t>
        </is>
      </c>
      <c r="C699" s="330" t="inlineStr">
        <is>
          <t>M3</t>
        </is>
      </c>
      <c r="D699" s="330" t="n">
        <v>79.81999999999999</v>
      </c>
      <c r="E699" s="330" t="n">
        <v>80.58</v>
      </c>
      <c r="F699" s="330" t="inlineStr">
        <is>
          <t>AS</t>
        </is>
      </c>
    </row>
    <row r="700" ht="45" customHeight="1" s="496">
      <c r="A700" s="330" t="n">
        <v>94318</v>
      </c>
      <c r="B700" s="331" t="inlineStr">
        <is>
          <t>ATERRO MECANIZADO DE VALA COM RETROESCAVADEIRA (CAPACIDADE DA CAÇAMBA DA RETRO: 0,26 M³ / POTÊNCIA: 88 HP), LARGURA ATÉ 1,5 M, PROFUNDIDADE DE 1,5 A 3,0 M, COM SOLO ARGILO-ARENOSO. AF_08/2023</t>
        </is>
      </c>
      <c r="C700" s="330" t="inlineStr">
        <is>
          <t>M3</t>
        </is>
      </c>
      <c r="D700" s="330" t="n">
        <v>72.84999999999999</v>
      </c>
      <c r="E700" s="330" t="n">
        <v>73.38</v>
      </c>
      <c r="F700" s="330" t="inlineStr">
        <is>
          <t>AS</t>
        </is>
      </c>
    </row>
    <row r="701" ht="45" customHeight="1" s="496">
      <c r="A701" s="330" t="n">
        <v>94339</v>
      </c>
      <c r="B701" s="331" t="inlineStr">
        <is>
          <t>ATERRO MECANIZADO DE VALA COM RETROESCAVADEIRA (CAPACIDADE DA CAÇAMBA DA RETRO: 0,26 M³/POTÊNCIA: 88 HP), LARGURA ATÉ 1,5 M, PROFUNDIDADE ATÉ 1,5 M, COM AREIA PARA ATERRO. AF_08/2023</t>
        </is>
      </c>
      <c r="C701" s="330" t="inlineStr">
        <is>
          <t>M3</t>
        </is>
      </c>
      <c r="D701" s="330" t="n">
        <v>92.31</v>
      </c>
      <c r="E701" s="330" t="n">
        <v>93.06999999999999</v>
      </c>
      <c r="F701" s="330" t="inlineStr"/>
    </row>
    <row r="702" ht="45" customHeight="1" s="496">
      <c r="A702" s="330" t="n">
        <v>94341</v>
      </c>
      <c r="B702" s="331" t="inlineStr">
        <is>
          <t>ATERRO MECANIZADO DE VALA COM RETROESCAVADEIRA (CAPACIDADE DA CAÇAMBA DA RETRO: 0,26 M³/POTÊNCIA: 88 HP), LARGURA ATÉ 1,5 M, PROFUNDIDADE DE 1,5 A 3,0 M, COM AREIA PARA ATERRO. AF_08/2023</t>
        </is>
      </c>
      <c r="C702" s="330" t="inlineStr">
        <is>
          <t>M3</t>
        </is>
      </c>
      <c r="D702" s="330" t="n">
        <v>85.34</v>
      </c>
      <c r="E702" s="330" t="n">
        <v>85.87</v>
      </c>
      <c r="F702" s="330" t="inlineStr"/>
    </row>
    <row r="703" ht="15" customHeight="1" s="496">
      <c r="A703" s="330" t="n">
        <v>104742</v>
      </c>
      <c r="B703" s="331" t="inlineStr">
        <is>
          <t>COMPACTAÇÃO DE VALAS COM ROLO COMPRESSOR. AF_08/2023</t>
        </is>
      </c>
      <c r="C703" s="330" t="inlineStr">
        <is>
          <t>M2</t>
        </is>
      </c>
      <c r="D703" s="330" t="n">
        <v>9.19</v>
      </c>
      <c r="E703" s="330" t="n">
        <v>9.31</v>
      </c>
      <c r="F703" s="330" t="inlineStr"/>
    </row>
    <row r="704" ht="30" customHeight="1" s="496">
      <c r="A704" s="330" t="n">
        <v>93382</v>
      </c>
      <c r="B704" s="331" t="inlineStr">
        <is>
          <t>REATERRO MANUAL DE VALAS, COM COMPACTADOR DE SOLOS DE PERCUSSÃO. AF_08/2023</t>
        </is>
      </c>
      <c r="C704" s="330" t="inlineStr">
        <is>
          <t>M3</t>
        </is>
      </c>
      <c r="D704" s="330" t="n">
        <v>32.55</v>
      </c>
      <c r="E704" s="330" t="n">
        <v>34.01</v>
      </c>
      <c r="F704" s="330" t="inlineStr">
        <is>
          <t>AS</t>
        </is>
      </c>
    </row>
    <row r="705" ht="15" customHeight="1" s="496">
      <c r="A705" s="330" t="n">
        <v>104737</v>
      </c>
      <c r="B705" s="331" t="inlineStr">
        <is>
          <t>REATERRO MANUAL DE VALAS, COM PLACA VIBRATÓRIA. AF_08/2023</t>
        </is>
      </c>
      <c r="C705" s="330" t="inlineStr">
        <is>
          <t>M3</t>
        </is>
      </c>
      <c r="D705" s="330" t="n">
        <v>26.01</v>
      </c>
      <c r="E705" s="330" t="n">
        <v>27.09</v>
      </c>
      <c r="F705" s="330" t="inlineStr"/>
    </row>
    <row r="706" ht="60" customHeight="1" s="496">
      <c r="A706" s="330" t="n">
        <v>93369</v>
      </c>
      <c r="B706" s="331" t="inlineStr">
        <is>
          <t>REATERRO MECANIZADO DE VALA COM ESCAVADEIRA HIDRÁULICA (CAPACIDADE DA CAÇAMBA: 0,8 M³/POTÊNCIA: 111 HP), LARGURA 1,5 A 2,5 M, PROFUNDIDADE 1,5 A 3,0 M, COM SOLO (SEM SUBSTITUIÇÃO) DE 1ª CATEGORIA, COM COMPACTADOR DE SOLOS DE PERCUSSÃO. AF_08/2023</t>
        </is>
      </c>
      <c r="C706" s="330" t="inlineStr">
        <is>
          <t>M3</t>
        </is>
      </c>
      <c r="D706" s="330" t="n">
        <v>20.39</v>
      </c>
      <c r="E706" s="330" t="n">
        <v>20.96</v>
      </c>
      <c r="F706" s="330" t="inlineStr"/>
    </row>
    <row r="707" ht="60" customHeight="1" s="496">
      <c r="A707" s="330" t="n">
        <v>93373</v>
      </c>
      <c r="B707" s="331" t="inlineStr">
        <is>
          <t>REATERRO MECANIZADO DE VALA COM ESCAVADEIRA HIDRÁULICA (CAPACIDADE DA CAÇAMBA: 0,8 M³/POTÊNCIA: 111 HP), LARGURA 1,5 A 2,5 M, PROFUNDIDADE 3,0 A 6,0 M, COM SOLO (SEM SUBSTITUIÇÃO) DE 1ª CATEGORIA, COM COMPACTADOR DE SOLOS DE PERCUSSÃO. AF_08/2023</t>
        </is>
      </c>
      <c r="C707" s="330" t="inlineStr">
        <is>
          <t>M3</t>
        </is>
      </c>
      <c r="D707" s="330" t="n">
        <v>17.01</v>
      </c>
      <c r="E707" s="330" t="n">
        <v>17.51</v>
      </c>
      <c r="F707" s="330" t="inlineStr"/>
    </row>
    <row r="708" ht="60" customHeight="1" s="496">
      <c r="A708" s="330" t="n">
        <v>93368</v>
      </c>
      <c r="B708" s="331" t="inlineStr">
        <is>
          <t>REATERRO MECANIZADO DE VALA COM ESCAVADEIRA HIDRÁULICA (CAPACIDADE DA CAÇAMBA: 0,8 M³/POTÊNCIA: 111 HP), LARGURA ATÉ 1,5 M, PROFUNDIDADE DE 1,5 A 3,0 M, COM SOLO (SEM SUBSTITUIÇÃO) DE 1ª CATEGORIA, COM COMPACTADOR DE SOLOS DE PERCUSSÃO. AF_08/2023</t>
        </is>
      </c>
      <c r="C708" s="330" t="inlineStr">
        <is>
          <t>M3</t>
        </is>
      </c>
      <c r="D708" s="330" t="n">
        <v>24.57</v>
      </c>
      <c r="E708" s="330" t="n">
        <v>25.22</v>
      </c>
      <c r="F708" s="330" t="inlineStr"/>
    </row>
    <row r="709" ht="60" customHeight="1" s="496">
      <c r="A709" s="330" t="n">
        <v>104729</v>
      </c>
      <c r="B709" s="331" t="inlineStr">
        <is>
          <t>REATERRO MECANIZADO DE VALA COM ESCAVADEIRA HIDRÁULICA (CAPACIDADE DA CAÇAMBA: 0,8 M³/POTÊNCIA: 111 HP), LARGURA ATÉ 1,5 M, PROFUNDIDADE DE 1,5 A 3,0 M, COM SOLO (SEM SUBSTITUIÇÃO) DE 1ª CATEGORIA, COM PLACA VIBRATÓRIA. AF_08/2023</t>
        </is>
      </c>
      <c r="C709" s="330" t="inlineStr">
        <is>
          <t>M3</t>
        </is>
      </c>
      <c r="D709" s="330" t="n">
        <v>18.95</v>
      </c>
      <c r="E709" s="330" t="n">
        <v>19.31</v>
      </c>
      <c r="F709" s="330" t="inlineStr"/>
    </row>
    <row r="710" ht="60" customHeight="1" s="496">
      <c r="A710" s="330" t="n">
        <v>93372</v>
      </c>
      <c r="B710" s="331" t="inlineStr">
        <is>
          <t>REATERRO MECANIZADO DE VALA COM ESCAVADEIRA HIDRÁULICA (CAPACIDADE DA CAÇAMBA: 0,8 M³/POTÊNCIA: 111 HP), LARGURA ATÉ 1,5 M, PROFUNDIDADE DE 3,0 A 6,0 M, COM SOLO (SEM SUBSTITUIÇÃO) DE 1ª CATEGORIA, COM COMPACTADOR DE SOLOS DE PERCUSSÃO. AF_08/2023</t>
        </is>
      </c>
      <c r="C710" s="330" t="inlineStr">
        <is>
          <t>M3</t>
        </is>
      </c>
      <c r="D710" s="330" t="n">
        <v>19.65</v>
      </c>
      <c r="E710" s="330" t="n">
        <v>20.2</v>
      </c>
      <c r="F710" s="330" t="inlineStr"/>
    </row>
    <row r="711" ht="60" customHeight="1" s="496">
      <c r="A711" s="330" t="n">
        <v>104731</v>
      </c>
      <c r="B711" s="331" t="inlineStr">
        <is>
          <t>REATERRO MECANIZADO DE VALA COM ESCAVADEIRA HIDRÁULICA (CAPACIDADE DA CAÇAMBA: 0,8 M³/POTÊNCIA: 111 HP), LARGURA ATÉ 1,5 M, PROFUNDIDADE DE 3,0 A 6,0 M, COM SOLO (SEM SUBSTITUIÇÃO) DE 1ª CATEGORIA, COM PLACA VIBRATÓRIA. AF_08/2023</t>
        </is>
      </c>
      <c r="C711" s="330" t="inlineStr">
        <is>
          <t>M3</t>
        </is>
      </c>
      <c r="D711" s="330" t="n">
        <v>14.09</v>
      </c>
      <c r="E711" s="330" t="n">
        <v>14.34</v>
      </c>
      <c r="F711" s="330" t="inlineStr"/>
    </row>
    <row r="712" ht="60" customHeight="1" s="496">
      <c r="A712" s="330" t="n">
        <v>93367</v>
      </c>
      <c r="B712" s="331" t="inlineStr">
        <is>
          <t>REATERRO MECANIZADO DE VALA COM ESCAVADEIRA HIDRÁULICA (CAPACIDADE DA CAÇAMBA: 0,8 M³/POTÊNCIA: 111 HP), LARGURA DE 1,5 A 2,5 M, PROFUNDIDADE ATÉ 1,5 M, COM SOLO (SEM SUBSTITUIÇÃO) DE 1ª CATEGORIA, COM COMPACTADOR DE SOLOS DE PERCUSSÃO. AF_08/2023</t>
        </is>
      </c>
      <c r="C712" s="330" t="inlineStr">
        <is>
          <t>M3</t>
        </is>
      </c>
      <c r="D712" s="330" t="n">
        <v>27.92</v>
      </c>
      <c r="E712" s="330" t="n">
        <v>28.64</v>
      </c>
      <c r="F712" s="330" t="inlineStr"/>
    </row>
    <row r="713" ht="60" customHeight="1" s="496">
      <c r="A713" s="330" t="n">
        <v>104728</v>
      </c>
      <c r="B713" s="331" t="inlineStr">
        <is>
          <t>REATERRO MECANIZADO DE VALA COM ESCAVADEIRA HIDRÁULICA (CAPACIDADE DA CAÇAMBA: 0,8 M³/POTÊNCIA: 111 HP), LARGURA DE 1,5 A 2,5 M, PROFUNDIDADE ATÉ 1,5 M, COM SOLO (SEM SUBSTITUIÇÃO) DE 1ª CATEGORIA, COM PLACA VIBRATÓRIA. AF_08/2023</t>
        </is>
      </c>
      <c r="C713" s="330" t="inlineStr">
        <is>
          <t>M3</t>
        </is>
      </c>
      <c r="D713" s="330" t="n">
        <v>22.24</v>
      </c>
      <c r="E713" s="330" t="n">
        <v>22.66</v>
      </c>
      <c r="F713" s="330" t="inlineStr"/>
    </row>
    <row r="714" ht="60" customHeight="1" s="496">
      <c r="A714" s="330" t="n">
        <v>104730</v>
      </c>
      <c r="B714" s="331" t="inlineStr">
        <is>
          <t>REATERRO MECANIZADO DE VALA COM ESCAVADEIRA HIDRÁULICA (CAPACIDADE DA CAÇAMBA: 0,8 M³/POTÊNCIA: 111 HP), LARGURA DE 1,5 A 2,5 M, PROFUNDIDADE DE 1,5 A 3,0 M, COM SOLO (SEM SUBSTITUIÇÃO) DE 1ª CATEGORIA, COM PLACA VIBRATÓRIA. AF_08/2023</t>
        </is>
      </c>
      <c r="C714" s="330" t="inlineStr">
        <is>
          <t>M3</t>
        </is>
      </c>
      <c r="D714" s="330" t="n">
        <v>14.82</v>
      </c>
      <c r="E714" s="330" t="n">
        <v>15.1</v>
      </c>
      <c r="F714" s="330" t="inlineStr"/>
    </row>
    <row r="715" ht="60" customHeight="1" s="496">
      <c r="A715" s="330" t="n">
        <v>104732</v>
      </c>
      <c r="B715" s="331" t="inlineStr">
        <is>
          <t>REATERRO MECANIZADO DE VALA COM ESCAVADEIRA HIDRÁULICA (CAPACIDADE DA CAÇAMBA: 0,8 M³/POTÊNCIA: 111 HP), LARGURA DE 1,5 A 2,5 M, PROFUNDIDADE DE 3,0 A 6,0 M, COM SOLO (SEM SUBSTITUIÇÃO) DE 1ª CATEGORIA, COM PLACA VIBRATÓRIA. AF_08/2023</t>
        </is>
      </c>
      <c r="C715" s="330" t="inlineStr">
        <is>
          <t>M3</t>
        </is>
      </c>
      <c r="D715" s="330" t="n">
        <v>11.46</v>
      </c>
      <c r="E715" s="330" t="n">
        <v>11.67</v>
      </c>
      <c r="F715" s="330" t="inlineStr"/>
    </row>
    <row r="716" ht="30" customHeight="1" s="496">
      <c r="A716" s="330" t="n">
        <v>104740</v>
      </c>
      <c r="B716" s="331" t="inlineStr">
        <is>
          <t>REATERRO MECANIZADO DE VALA COM MINICARREGADEIRA, COM COMPACTADOR DE SOLOS DE PERCUSSÃO. AF_08/2023</t>
        </is>
      </c>
      <c r="C716" s="330" t="inlineStr">
        <is>
          <t>M3</t>
        </is>
      </c>
      <c r="D716" s="330" t="n">
        <v>34.99</v>
      </c>
      <c r="E716" s="330" t="n">
        <v>36.1</v>
      </c>
      <c r="F716" s="330" t="inlineStr"/>
    </row>
    <row r="717" ht="30" customHeight="1" s="496">
      <c r="A717" s="330" t="n">
        <v>104741</v>
      </c>
      <c r="B717" s="331" t="inlineStr">
        <is>
          <t>REATERRO MECANIZADO DE VALA COM MINICARREGADEIRA, COM PLACA VIBRATÓRIA. AF_08/2023</t>
        </is>
      </c>
      <c r="C717" s="330" t="inlineStr">
        <is>
          <t>M3</t>
        </is>
      </c>
      <c r="D717" s="330" t="n">
        <v>28.45</v>
      </c>
      <c r="E717" s="330" t="n">
        <v>29.17</v>
      </c>
      <c r="F717" s="330" t="inlineStr"/>
    </row>
    <row r="718" ht="60" customHeight="1" s="496">
      <c r="A718" s="330" t="n">
        <v>93381</v>
      </c>
      <c r="B718" s="331" t="inlineStr">
        <is>
          <t>REATERRO MECANIZADO DE VALA COM RETROESCAVADEIRA (CAPACIDADE DA CAÇAMBA DA RETRO: 0,26 M³/POTÊNCIA: 88 HP), LARGURA 0,8 A 1,5 M, PROFUNDIDADE 1,5 A 3,0 M, COM SOLO (SEM SUBSTITUIÇÃO) DE 1ª CATEGORIA E COMPACTADOR DE SOLOS DE PERCUSSÃO. AF_08/2023</t>
        </is>
      </c>
      <c r="C718" s="330" t="inlineStr">
        <is>
          <t>M3</t>
        </is>
      </c>
      <c r="D718" s="330" t="n">
        <v>15.9</v>
      </c>
      <c r="E718" s="330" t="n">
        <v>16.43</v>
      </c>
      <c r="F718" s="330" t="inlineStr"/>
    </row>
    <row r="719" ht="60" customHeight="1" s="496">
      <c r="A719" s="330" t="n">
        <v>93379</v>
      </c>
      <c r="B719" s="331" t="inlineStr">
        <is>
          <t>REATERRO MECANIZADO DE VALA COM RETROESCAVADEIRA (CAPACIDADE DA CAÇAMBA DA RETRO: 0,26 M³/POTÊNCIA: 88 HP), LARGURA 0,8 A 1,5 M, PROFUNDIDADE ATÉ 1,5 M, COM SOLO (SEM SUBSTITUIÇÃO) DE 1ª CATEGORIA, COM COMPACTADOR DE SOLOS DE PERCUSSÃO AF_08/2023</t>
        </is>
      </c>
      <c r="C719" s="330" t="inlineStr">
        <is>
          <t>M3</t>
        </is>
      </c>
      <c r="D719" s="330" t="n">
        <v>22.87</v>
      </c>
      <c r="E719" s="330" t="n">
        <v>23.63</v>
      </c>
      <c r="F719" s="330" t="inlineStr"/>
    </row>
    <row r="720" ht="60" customHeight="1" s="496">
      <c r="A720" s="330" t="n">
        <v>93380</v>
      </c>
      <c r="B720" s="331" t="inlineStr">
        <is>
          <t>REATERRO MECANIZADO DE VALA COM RETROESCAVADEIRA (CAPACIDADE DA CAÇAMBA DA RETRO: 0,26 M³/POTÊNCIA: 88 HP), LARGURA ATÉ 0,8 M, PROFUNDIDADE 1,5 A 3,0 M, COM SOLO (SEM SUBSTITUIÇÃO) DE 1ª CATEGORIA, COM COMPACTADOR DE SOLOS DE PERCUSSÃO AF_08/2023</t>
        </is>
      </c>
      <c r="C720" s="330" t="inlineStr">
        <is>
          <t>M3</t>
        </is>
      </c>
      <c r="D720" s="330" t="n">
        <v>19.49</v>
      </c>
      <c r="E720" s="330" t="n">
        <v>20.13</v>
      </c>
      <c r="F720" s="330" t="inlineStr"/>
    </row>
    <row r="721" ht="60" customHeight="1" s="496">
      <c r="A721" s="330" t="n">
        <v>93378</v>
      </c>
      <c r="B721" s="331" t="inlineStr">
        <is>
          <t>REATERRO MECANIZADO DE VALA COM RETROESCAVADEIRA (CAPACIDADE DA CAÇAMBA DA RETRO: 0,26 M³/POTÊNCIA: 88 HP), LARGURA ATÉ 0,8 M, PROFUNDIDADE ATÉ 1,5 M, COM SOLO (SEM SUBSTITUIÇÃO) DE 1ª CATEGORIA, COM COMPACTADOR DE SOLOS DE PERCUSSÃO. AF_08/2023</t>
        </is>
      </c>
      <c r="C721" s="330" t="inlineStr">
        <is>
          <t>M3</t>
        </is>
      </c>
      <c r="D721" s="330" t="n">
        <v>29.64</v>
      </c>
      <c r="E721" s="330" t="n">
        <v>30.59</v>
      </c>
      <c r="F721" s="330" t="inlineStr"/>
    </row>
    <row r="722" ht="60" customHeight="1" s="496">
      <c r="A722" s="330" t="n">
        <v>104733</v>
      </c>
      <c r="B722" s="331" t="inlineStr">
        <is>
          <t>REATERRO MECANIZADO DE VALA COM RETROESCAVADEIRA (CAPACIDADE DA CAÇAMBA DA RETRO: 0,26 M³/POTÊNCIA: 88 HP), LARGURA ATÉ 0,8 M, PROFUNDIDADE ATÉ 1,5 M, COM SOLO (SEM SUBSTITUIÇÃO) DE 1ª CATEGORIA, COM PLACA VIBRATÓRIA. AF_08/2023</t>
        </is>
      </c>
      <c r="C722" s="330" t="inlineStr">
        <is>
          <t>M3</t>
        </is>
      </c>
      <c r="D722" s="330" t="n">
        <v>23.09</v>
      </c>
      <c r="E722" s="330" t="n">
        <v>23.67</v>
      </c>
      <c r="F722" s="330" t="inlineStr"/>
    </row>
    <row r="723" ht="60" customHeight="1" s="496">
      <c r="A723" s="330" t="n">
        <v>104735</v>
      </c>
      <c r="B723" s="331" t="inlineStr">
        <is>
          <t>REATERRO MECANIZADO DE VALA COM RETROESCAVADEIRA (CAPACIDADE DA CAÇAMBA DA RETRO: 0,26 M³/POTÊNCIA: 88 HP), LARGURA ATÉ 0,8 M, PROFUNDIDADE DE 1,5 A 3,0 M, COM SOLO (SEM SUBSTITUIÇÃO) DE 1ª CATEGORIA, COM PLACA VIBRATÓRIA. AF_08/2023</t>
        </is>
      </c>
      <c r="C723" s="330" t="inlineStr">
        <is>
          <t>M3</t>
        </is>
      </c>
      <c r="D723" s="330" t="n">
        <v>13.7</v>
      </c>
      <c r="E723" s="330" t="n">
        <v>14.02</v>
      </c>
      <c r="F723" s="330" t="inlineStr"/>
    </row>
    <row r="724" ht="60" customHeight="1" s="496">
      <c r="A724" s="330" t="n">
        <v>104734</v>
      </c>
      <c r="B724" s="331" t="inlineStr">
        <is>
          <t>REATERRO MECANIZADO DE VALA COM RETROESCAVADEIRA (CAPACIDADE DA CAÇAMBA DA RETRO: 0,26 M³/POTÊNCIA: 88 HP), LARGURA DE 0,8 A 1,5 M, PROFUNDIDADE ATÉ 1,5 M, COM SOLO (SEM SUBSTITUIÇÃO) DE 1ª CATEGORIA, COM PLACA VIBRATÓRIA. AF_08/2023</t>
        </is>
      </c>
      <c r="C724" s="330" t="inlineStr">
        <is>
          <t>M3</t>
        </is>
      </c>
      <c r="D724" s="330" t="n">
        <v>16.78</v>
      </c>
      <c r="E724" s="330" t="n">
        <v>17.19</v>
      </c>
      <c r="F724" s="330" t="inlineStr"/>
    </row>
    <row r="725" ht="60" customHeight="1" s="496">
      <c r="A725" s="330" t="n">
        <v>104736</v>
      </c>
      <c r="B725" s="331" t="inlineStr">
        <is>
          <t>REATERRO MECANIZADO DE VALA COM RETROESCAVADEIRA (CAPACIDADE DA CAÇAMBA DA RETRO: 0,26 M³/POTÊNCIA: 88 HP), LARGURA DE 0,8 A 1,5 M, PROFUNDIDADE DE 1,5 A 3,0 M, COM SOLO (SEM SUBSTITUIÇÃO) DE 1ª CATEGORIA, COM PLACA VIBRATÓRIA. AF_08/2023</t>
        </is>
      </c>
      <c r="C725" s="330" t="inlineStr">
        <is>
          <t>M3</t>
        </is>
      </c>
      <c r="D725" s="330" t="n">
        <v>10.29</v>
      </c>
      <c r="E725" s="330" t="n">
        <v>10.51</v>
      </c>
      <c r="F725" s="330" t="inlineStr"/>
    </row>
    <row r="726" ht="45" customHeight="1" s="496">
      <c r="A726" s="330" t="n">
        <v>105732</v>
      </c>
      <c r="B726" s="331" t="inlineStr">
        <is>
          <t>CONSTRUÇÃO DE BASE E SUB-BASE PARA PAVIMENTAÇÃO DE BRITA GRADUADA SIMPLES TRATADA COM CIMENTO, COM ESPESSURA DE 10 CM - EXCLUSIVE CARGA E TRANSPORTE. AF_09/2024</t>
        </is>
      </c>
      <c r="C726" s="330" t="inlineStr">
        <is>
          <t>M3</t>
        </is>
      </c>
      <c r="D726" s="330" t="n">
        <v>551.49</v>
      </c>
      <c r="E726" s="330" t="n">
        <v>552.22</v>
      </c>
      <c r="F726" s="330" t="inlineStr"/>
    </row>
    <row r="727" ht="45" customHeight="1" s="496">
      <c r="A727" s="330" t="n">
        <v>96397</v>
      </c>
      <c r="B727" s="331" t="inlineStr">
        <is>
          <t>CONSTRUÇÃO DE BASE E SUB-BASE PARA PAVIMENTAÇÃO DE BRITA GRADUADA SIMPLES TRATADA COM CIMENTO, COM ESPESSURA DE 15 CM - EXCLUSIVE CARGA E TRANSPORTE. AF_09/2024</t>
        </is>
      </c>
      <c r="C727" s="330" t="inlineStr">
        <is>
          <t>M3</t>
        </is>
      </c>
      <c r="D727" s="330" t="n">
        <v>546.54</v>
      </c>
      <c r="E727" s="330" t="n">
        <v>547.14</v>
      </c>
      <c r="F727" s="330" t="inlineStr"/>
    </row>
    <row r="728" ht="45" customHeight="1" s="496">
      <c r="A728" s="330" t="n">
        <v>105735</v>
      </c>
      <c r="B728" s="331" t="inlineStr">
        <is>
          <t>CONSTRUÇÃO DE BASE E SUB-BASE PARA PAVIMENTAÇÃO DE BRITA GRADUADA SIMPLES TRATADA COM CIMENTO, COM ESPESSURA DE 20 CM - EXCLUSIVE CARGA E TRANSPORTE. AF_09/2024</t>
        </is>
      </c>
      <c r="C728" s="330" t="inlineStr">
        <is>
          <t>M3</t>
        </is>
      </c>
      <c r="D728" s="330" t="n">
        <v>544.01</v>
      </c>
      <c r="E728" s="330" t="n">
        <v>544.5700000000001</v>
      </c>
      <c r="F728" s="330" t="inlineStr"/>
    </row>
    <row r="729" ht="45" customHeight="1" s="496">
      <c r="A729" s="330" t="n">
        <v>105727</v>
      </c>
      <c r="B729" s="331" t="inlineStr">
        <is>
          <t>CONSTRUÇÃO DE BASE E SUB-BASE PARA PAVIMENTAÇÃO DE BRITA GRADUADA SIMPLES, COM ESPESSURA DE 10 CM - EXCLUSIVE CARGA E TRANSPORTE. AF_09/2024</t>
        </is>
      </c>
      <c r="C729" s="330" t="inlineStr">
        <is>
          <t>M3</t>
        </is>
      </c>
      <c r="D729" s="330" t="n">
        <v>468.49</v>
      </c>
      <c r="E729" s="330" t="n">
        <v>469.13</v>
      </c>
      <c r="F729" s="330" t="inlineStr"/>
    </row>
    <row r="730" ht="45" customHeight="1" s="496">
      <c r="A730" s="330" t="n">
        <v>96396</v>
      </c>
      <c r="B730" s="331" t="inlineStr">
        <is>
          <t>CONSTRUÇÃO DE BASE E SUB-BASE PARA PAVIMENTAÇÃO DE BRITA GRADUADA SIMPLES, COM ESPESSURA DE 15 CM - EXCLUSIVE CARGA E TRANSPORTE. AF_09/2024</t>
        </is>
      </c>
      <c r="C730" s="330" t="inlineStr">
        <is>
          <t>M3</t>
        </is>
      </c>
      <c r="D730" s="330" t="n">
        <v>464.67</v>
      </c>
      <c r="E730" s="330" t="n">
        <v>465.21</v>
      </c>
      <c r="F730" s="330" t="inlineStr"/>
    </row>
    <row r="731" ht="45" customHeight="1" s="496">
      <c r="A731" s="330" t="n">
        <v>105730</v>
      </c>
      <c r="B731" s="331" t="inlineStr">
        <is>
          <t>CONSTRUÇÃO DE BASE E SUB-BASE PARA PAVIMENTAÇÃO DE BRITA GRADUADA SIMPLES, COM ESPESSURA DE 20 CM - EXCLUSIVE CARGA E TRANSPORTE. AF_09/2024</t>
        </is>
      </c>
      <c r="C731" s="330" t="inlineStr">
        <is>
          <t>M3</t>
        </is>
      </c>
      <c r="D731" s="330" t="n">
        <v>462.7</v>
      </c>
      <c r="E731" s="330" t="n">
        <v>463.22</v>
      </c>
      <c r="F731" s="330" t="inlineStr"/>
    </row>
    <row r="732" ht="45" customHeight="1" s="496">
      <c r="A732" s="330" t="n">
        <v>105737</v>
      </c>
      <c r="B732" s="331" t="inlineStr">
        <is>
          <t>CONSTRUÇÃO DE BASE E SUB-BASE PARA PAVIMENTAÇÃO DE CONCRETO COMPACTADO COM ROLO, COM ESPESSURA DE 10 CM - EXCLUSIVE CARGA E TRANSPORTE. AF_09/2024</t>
        </is>
      </c>
      <c r="C732" s="330" t="inlineStr">
        <is>
          <t>M3</t>
        </is>
      </c>
      <c r="D732" s="330" t="n">
        <v>664.42</v>
      </c>
      <c r="E732" s="330" t="n">
        <v>665.22</v>
      </c>
      <c r="F732" s="330" t="inlineStr"/>
    </row>
    <row r="733" ht="45" customHeight="1" s="496">
      <c r="A733" s="330" t="n">
        <v>96398</v>
      </c>
      <c r="B733" s="331" t="inlineStr">
        <is>
          <t>CONSTRUÇÃO DE BASE E SUB-BASE PARA PAVIMENTAÇÃO DE CONCRETO COMPACTADO COM ROLO, COM ESPESSURA DE 15 CM - EXCLUSIVE CARGA E TRANSPORTE. AF_09/2024</t>
        </is>
      </c>
      <c r="C733" s="330" t="inlineStr">
        <is>
          <t>M3</t>
        </is>
      </c>
      <c r="D733" s="330" t="n">
        <v>660.71</v>
      </c>
      <c r="E733" s="330" t="n">
        <v>661.4</v>
      </c>
      <c r="F733" s="330" t="inlineStr"/>
    </row>
    <row r="734" ht="45" customHeight="1" s="496">
      <c r="A734" s="330" t="n">
        <v>105740</v>
      </c>
      <c r="B734" s="331" t="inlineStr">
        <is>
          <t>CONSTRUÇÃO DE BASE E SUB-BASE PARA PAVIMENTAÇÃO DE CONCRETO COMPACTADO COM ROLO, COM ESPESSURA DE 20 CM - EXCLUSIVE CARGA E TRANSPORTE. AF_09/2024</t>
        </is>
      </c>
      <c r="C734" s="330" t="inlineStr">
        <is>
          <t>M3</t>
        </is>
      </c>
      <c r="D734" s="330" t="n">
        <v>658.6900000000001</v>
      </c>
      <c r="E734" s="330" t="n">
        <v>659.35</v>
      </c>
      <c r="F734" s="330" t="inlineStr"/>
    </row>
    <row r="735" ht="45" customHeight="1" s="496">
      <c r="A735" s="330" t="n">
        <v>105749</v>
      </c>
      <c r="B735" s="331" t="inlineStr">
        <is>
          <t>CONSTRUÇÃO DE BASE E SUB-BASE PARA PAVIMENTAÇÃO DE MACADAME SECO, COM ESPESSURA DE 10 CM - EXCLUSIVE CARGA E TRANSPORTE. AF_09/2024</t>
        </is>
      </c>
      <c r="C735" s="330" t="inlineStr">
        <is>
          <t>M3</t>
        </is>
      </c>
      <c r="D735" s="330" t="n">
        <v>411.93</v>
      </c>
      <c r="E735" s="330" t="n">
        <v>412.64</v>
      </c>
      <c r="F735" s="330" t="inlineStr"/>
    </row>
    <row r="736" ht="45" customHeight="1" s="496">
      <c r="A736" s="330" t="n">
        <v>96400</v>
      </c>
      <c r="B736" s="331" t="inlineStr">
        <is>
          <t>CONSTRUÇÃO DE BASE E SUB-BASE PARA PAVIMENTAÇÃO DE MACADAME SECO, COM ESPESSURA DE 15 CM - EXCLUSIVE CARGA E TRANSPORTE. AF_09/2024</t>
        </is>
      </c>
      <c r="C736" s="330" t="inlineStr">
        <is>
          <t>M3</t>
        </is>
      </c>
      <c r="D736" s="330" t="n">
        <v>409.86</v>
      </c>
      <c r="E736" s="330" t="n">
        <v>410.53</v>
      </c>
      <c r="F736" s="330" t="inlineStr"/>
    </row>
    <row r="737" ht="45" customHeight="1" s="496">
      <c r="A737" s="330" t="n">
        <v>105752</v>
      </c>
      <c r="B737" s="331" t="inlineStr">
        <is>
          <t>CONSTRUÇÃO DE BASE E SUB-BASE PARA PAVIMENTAÇÃO DE MACADAME SECO, COM ESPESSURA DE 20 CM - EXCLUSIVE CARGA E TRANSPORTE. AF_09/2024</t>
        </is>
      </c>
      <c r="C737" s="330" t="inlineStr">
        <is>
          <t>M3</t>
        </is>
      </c>
      <c r="D737" s="330" t="n">
        <v>408.03</v>
      </c>
      <c r="E737" s="330" t="n">
        <v>408.67</v>
      </c>
      <c r="F737" s="330" t="inlineStr"/>
    </row>
    <row r="738" ht="45" customHeight="1" s="496">
      <c r="A738" s="330" t="n">
        <v>105754</v>
      </c>
      <c r="B738" s="331" t="inlineStr">
        <is>
          <t>CONSTRUÇÃO DE BASE E SUB-BASE PARA PAVIMENTAÇÃO DE MACADAME SECO, COM ESPESSURA DE 25 CM - EXCLUSIVE CARGA E TRANSPORTE. AF_09/2024</t>
        </is>
      </c>
      <c r="C738" s="330" t="inlineStr">
        <is>
          <t>M3</t>
        </is>
      </c>
      <c r="D738" s="330" t="n">
        <v>406.31</v>
      </c>
      <c r="E738" s="330" t="n">
        <v>406.9</v>
      </c>
      <c r="F738" s="330" t="inlineStr"/>
    </row>
    <row r="739" ht="30" customHeight="1" s="496">
      <c r="A739" s="330" t="n">
        <v>105742</v>
      </c>
      <c r="B739" s="331" t="inlineStr">
        <is>
          <t>CONSTRUÇÃO DE BASE E SUB-BASE PARA PAVIMENTAÇÃO DE RACHÃO, COM ESPESSURA DE 30 CM - EXCLUSIVE CARGA E TRANSPORTE. AF_09/2024</t>
        </is>
      </c>
      <c r="C739" s="330" t="inlineStr">
        <is>
          <t>M3</t>
        </is>
      </c>
      <c r="D739" s="330" t="n">
        <v>318.76</v>
      </c>
      <c r="E739" s="330" t="n">
        <v>319.23</v>
      </c>
      <c r="F739" s="330" t="inlineStr"/>
    </row>
    <row r="740" ht="30" customHeight="1" s="496">
      <c r="A740" s="330" t="n">
        <v>96399</v>
      </c>
      <c r="B740" s="331" t="inlineStr">
        <is>
          <t>CONSTRUÇÃO DE BASE E SUB-BASE PARA PAVIMENTAÇÃO DE RACHÃO, COM ESPESSURA DE 40 CM - EXCLUSIVE CARGA E TRANSPORTE. AF_09/2024</t>
        </is>
      </c>
      <c r="C740" s="330" t="inlineStr">
        <is>
          <t>M3</t>
        </is>
      </c>
      <c r="D740" s="330" t="n">
        <v>316.99</v>
      </c>
      <c r="E740" s="330" t="n">
        <v>317.42</v>
      </c>
      <c r="F740" s="330" t="inlineStr"/>
    </row>
    <row r="741" ht="30" customHeight="1" s="496">
      <c r="A741" s="330" t="n">
        <v>105745</v>
      </c>
      <c r="B741" s="331" t="inlineStr">
        <is>
          <t>CONSTRUÇÃO DE BASE E SUB-BASE PARA PAVIMENTAÇÃO DE RACHÃO, COM ESPESSURA DE 50 CM - EXCLUSIVE CARGA E TRANSPORTE. AF_09/2024</t>
        </is>
      </c>
      <c r="C741" s="330" t="inlineStr">
        <is>
          <t>M3</t>
        </is>
      </c>
      <c r="D741" s="330" t="n">
        <v>315.17</v>
      </c>
      <c r="E741" s="330" t="n">
        <v>315.57</v>
      </c>
      <c r="F741" s="330" t="inlineStr"/>
    </row>
    <row r="742" ht="30" customHeight="1" s="496">
      <c r="A742" s="330" t="n">
        <v>105747</v>
      </c>
      <c r="B742" s="331" t="inlineStr">
        <is>
          <t>CONSTRUÇÃO DE BASE E SUB-BASE PARA PAVIMENTAÇÃO DE RACHÃO, COM ESPESSURA DE 60 CM - EXCLUSIVE CARGA E TRANSPORTE. AF_09/2024</t>
        </is>
      </c>
      <c r="C742" s="330" t="inlineStr">
        <is>
          <t>M3</t>
        </is>
      </c>
      <c r="D742" s="330" t="n">
        <v>313.37</v>
      </c>
      <c r="E742" s="330" t="n">
        <v>313.71</v>
      </c>
      <c r="F742" s="330" t="inlineStr"/>
    </row>
    <row r="743" ht="60" customHeight="1" s="496">
      <c r="A743" s="330" t="n">
        <v>105657</v>
      </c>
      <c r="B743" s="331" t="inlineStr">
        <is>
          <t>CONSTRUÇÃO DE BASE E SUB-BASE PARA PAVIMENTAÇÃO DE SOLO (PREDOMINANTEMENTE ARENOSO) BRITA - 40%-60% COM CIMENTO - 4%, MISTURA EM PISTA, COM ESPESSURA DE 10 CM - EXCLUSIVE ESCAVAÇÃO, CARGA E TRANSPORTE E SOLO. AF_09/2024</t>
        </is>
      </c>
      <c r="C743" s="330" t="inlineStr">
        <is>
          <t>M3</t>
        </is>
      </c>
      <c r="D743" s="330" t="n">
        <v>357.78</v>
      </c>
      <c r="E743" s="330" t="n">
        <v>358.69</v>
      </c>
      <c r="F743" s="330" t="inlineStr"/>
    </row>
    <row r="744" ht="60" customHeight="1" s="496">
      <c r="A744" s="330" t="n">
        <v>100566</v>
      </c>
      <c r="B744" s="331" t="inlineStr">
        <is>
          <t>CONSTRUÇÃO DE BASE E SUB-BASE PARA PAVIMENTAÇÃO DE SOLO (PREDOMINANTEMENTE ARENOSO) BRITA - 40%-60% COM CIMENTO - 4%, MISTURA EM PISTA, COM ESPESSURA DE 15 CM - EXCLUSIVE ESCAVAÇÃO, CARGA E TRANSPORTE E SOLO. AF_09/2024</t>
        </is>
      </c>
      <c r="C744" s="330" t="inlineStr">
        <is>
          <t>M3</t>
        </is>
      </c>
      <c r="D744" s="330" t="n">
        <v>349.79</v>
      </c>
      <c r="E744" s="330" t="n">
        <v>350.47</v>
      </c>
      <c r="F744" s="330" t="inlineStr"/>
    </row>
    <row r="745" ht="60" customHeight="1" s="496">
      <c r="A745" s="330" t="n">
        <v>105666</v>
      </c>
      <c r="B745" s="331" t="inlineStr">
        <is>
          <t>CONSTRUÇÃO DE BASE E SUB-BASE PARA PAVIMENTAÇÃO DE SOLO (PREDOMINANTEMENTE ARENOSO) BRITA - 40%-60% COM CIMENTO - 4%, MISTURA EM PISTA, COM ESPESSURA DE 20 CM - EXCLUSIVE ESCAVAÇÃO, CARGA E TRANSPORTE E SOLO. AF_09/2024</t>
        </is>
      </c>
      <c r="C745" s="330" t="inlineStr">
        <is>
          <t>M3</t>
        </is>
      </c>
      <c r="D745" s="330" t="n">
        <v>345.74</v>
      </c>
      <c r="E745" s="330" t="n">
        <v>346.34</v>
      </c>
      <c r="F745" s="330" t="inlineStr"/>
    </row>
    <row r="746" ht="60" customHeight="1" s="496">
      <c r="A746" s="330" t="n">
        <v>105639</v>
      </c>
      <c r="B746" s="331" t="inlineStr">
        <is>
          <t>CONSTRUÇÃO DE BASE E SUB-BASE PARA PAVIMENTAÇÃO DE SOLO (PREDOMINANTEMENTE ARENOSO) BRITA - 40%-60% COM CIMENTO - 4%, MISTURA EM USINA, COM ESPESSURA DE 10 CM - EXCLUSIVE CARGA E TRANSPORTE. AF_09/2024</t>
        </is>
      </c>
      <c r="C746" s="330" t="inlineStr">
        <is>
          <t>M3</t>
        </is>
      </c>
      <c r="D746" s="330" t="n">
        <v>462.03</v>
      </c>
      <c r="E746" s="330" t="n">
        <v>462.66</v>
      </c>
      <c r="F746" s="330" t="inlineStr"/>
    </row>
    <row r="747" ht="60" customHeight="1" s="496">
      <c r="A747" s="330" t="n">
        <v>105645</v>
      </c>
      <c r="B747" s="331" t="inlineStr">
        <is>
          <t>CONSTRUÇÃO DE BASE E SUB-BASE PARA PAVIMENTAÇÃO DE SOLO (PREDOMINANTEMENTE ARENOSO) BRITA - 40%-60% COM CIMENTO - 4%, MISTURA EM USINA, COM ESPESSURA DE 15 CM - EXCLUSIVE CARGA E TRANSPORTE. AF_09/2024</t>
        </is>
      </c>
      <c r="C747" s="330" t="inlineStr">
        <is>
          <t>M3</t>
        </is>
      </c>
      <c r="D747" s="330" t="n">
        <v>458.21</v>
      </c>
      <c r="E747" s="330" t="n">
        <v>458.74</v>
      </c>
      <c r="F747" s="330" t="inlineStr"/>
    </row>
    <row r="748" ht="60" customHeight="1" s="496">
      <c r="A748" s="330" t="n">
        <v>105651</v>
      </c>
      <c r="B748" s="331" t="inlineStr">
        <is>
          <t>CONSTRUÇÃO DE BASE E SUB-BASE PARA PAVIMENTAÇÃO DE SOLO (PREDOMINANTEMENTE ARENOSO) BRITA - 40%-60% COM CIMENTO - 4%, MISTURA EM USINA, COM ESPESSURA DE 20 CM - EXCLUSIVE CARGA E TRANSPORTE. AF_09/2024</t>
        </is>
      </c>
      <c r="C748" s="330" t="inlineStr">
        <is>
          <t>M3</t>
        </is>
      </c>
      <c r="D748" s="330" t="n">
        <v>456.24</v>
      </c>
      <c r="E748" s="330" t="n">
        <v>456.75</v>
      </c>
      <c r="F748" s="330" t="inlineStr"/>
    </row>
    <row r="749" ht="60" customHeight="1" s="496">
      <c r="A749" s="330" t="n">
        <v>105658</v>
      </c>
      <c r="B749" s="331" t="inlineStr">
        <is>
          <t>CONSTRUÇÃO DE BASE E SUB-BASE PARA PAVIMENTAÇÃO DE SOLO (PREDOMINANTEMENTE ARENOSO) BRITA - 40%-60% COM CIMENTO - 6%, MISTURA EM PISTA, COM ESPESSURA DE 10 CM - EXCLUSIVE ESCAVAÇÃO, CARGA E TRANSPORTE E SOLO. AF_09/2024</t>
        </is>
      </c>
      <c r="C749" s="330" t="inlineStr">
        <is>
          <t>M3</t>
        </is>
      </c>
      <c r="D749" s="330" t="n">
        <v>397.1</v>
      </c>
      <c r="E749" s="330" t="n">
        <v>398.01</v>
      </c>
      <c r="F749" s="330" t="inlineStr"/>
    </row>
    <row r="750" ht="60" customHeight="1" s="496">
      <c r="A750" s="330" t="n">
        <v>100567</v>
      </c>
      <c r="B750" s="331" t="inlineStr">
        <is>
          <t>CONSTRUÇÃO DE BASE E SUB-BASE PARA PAVIMENTAÇÃO DE SOLO (PREDOMINANTEMENTE ARENOSO) BRITA - 40%-60% COM CIMENTO - 6%, MISTURA EM PISTA, COM ESPESSURA DE 15 CM - EXCLUSIVE ESCAVAÇÃO, CARGA E TRANSPORTE E SOLO. AF_09/2024</t>
        </is>
      </c>
      <c r="C750" s="330" t="inlineStr">
        <is>
          <t>M3</t>
        </is>
      </c>
      <c r="D750" s="330" t="n">
        <v>389.11</v>
      </c>
      <c r="E750" s="330" t="n">
        <v>389.79</v>
      </c>
      <c r="F750" s="330" t="inlineStr"/>
    </row>
    <row r="751" ht="60" customHeight="1" s="496">
      <c r="A751" s="330" t="n">
        <v>105667</v>
      </c>
      <c r="B751" s="331" t="inlineStr">
        <is>
          <t>CONSTRUÇÃO DE BASE E SUB-BASE PARA PAVIMENTAÇÃO DE SOLO (PREDOMINANTEMENTE ARENOSO) BRITA - 40%-60% COM CIMENTO - 6%, MISTURA EM PISTA, COM ESPESSURA DE 20 CM - EXCLUSIVE ESCAVAÇÃO, CARGA E TRANSPORTE E SOLO. AF_09/2024</t>
        </is>
      </c>
      <c r="C751" s="330" t="inlineStr">
        <is>
          <t>M3</t>
        </is>
      </c>
      <c r="D751" s="330" t="n">
        <v>385.06</v>
      </c>
      <c r="E751" s="330" t="n">
        <v>385.66</v>
      </c>
      <c r="F751" s="330" t="inlineStr"/>
    </row>
    <row r="752" ht="60" customHeight="1" s="496">
      <c r="A752" s="330" t="n">
        <v>105640</v>
      </c>
      <c r="B752" s="331" t="inlineStr">
        <is>
          <t>CONSTRUÇÃO DE BASE E SUB-BASE PARA PAVIMENTAÇÃO DE SOLO (PREDOMINANTEMENTE ARENOSO) BRITA - 40%-60% COM CIMENTO - 6%, MISTURA EM USINA, COM ESPESSURA DE 10 CM - EXCLUSIVE CARGA E TRANSPORTE. AF_09/2024</t>
        </is>
      </c>
      <c r="C752" s="330" t="inlineStr">
        <is>
          <t>M3</t>
        </is>
      </c>
      <c r="D752" s="330" t="n">
        <v>497.19</v>
      </c>
      <c r="E752" s="330" t="n">
        <v>497.84</v>
      </c>
      <c r="F752" s="330" t="inlineStr"/>
    </row>
    <row r="753" ht="60" customHeight="1" s="496">
      <c r="A753" s="330" t="n">
        <v>105646</v>
      </c>
      <c r="B753" s="331" t="inlineStr">
        <is>
          <t>CONSTRUÇÃO DE BASE E SUB-BASE PARA PAVIMENTAÇÃO DE SOLO (PREDOMINANTEMENTE ARENOSO) BRITA - 40%-60% COM CIMENTO - 6%, MISTURA EM USINA, COM ESPESSURA DE 15 CM - EXCLUSIVE CARGA E TRANSPORTE. AF_09/2024</t>
        </is>
      </c>
      <c r="C753" s="330" t="inlineStr">
        <is>
          <t>M3</t>
        </is>
      </c>
      <c r="D753" s="330" t="n">
        <v>493.37</v>
      </c>
      <c r="E753" s="330" t="n">
        <v>493.92</v>
      </c>
      <c r="F753" s="330" t="inlineStr"/>
    </row>
    <row r="754" ht="60" customHeight="1" s="496">
      <c r="A754" s="330" t="n">
        <v>105652</v>
      </c>
      <c r="B754" s="331" t="inlineStr">
        <is>
          <t>CONSTRUÇÃO DE BASE E SUB-BASE PARA PAVIMENTAÇÃO DE SOLO (PREDOMINANTEMENTE ARENOSO) BRITA - 40%-60% COM CIMENTO - 6%, MISTURA EM USINA, COM ESPESSURA DE 20 CM - EXCLUSIVE CARGA E TRANSPORTE. AF_09/2024</t>
        </is>
      </c>
      <c r="C754" s="330" t="inlineStr">
        <is>
          <t>M3</t>
        </is>
      </c>
      <c r="D754" s="330" t="n">
        <v>491.4</v>
      </c>
      <c r="E754" s="330" t="n">
        <v>491.93</v>
      </c>
      <c r="F754" s="330" t="inlineStr"/>
    </row>
    <row r="755" ht="60" customHeight="1" s="496">
      <c r="A755" s="330" t="n">
        <v>105659</v>
      </c>
      <c r="B755" s="331" t="inlineStr">
        <is>
          <t>CONSTRUÇÃO DE BASE E SUB-BASE PARA PAVIMENTAÇÃO DE SOLO (PREDOMINANTEMENTE ARENOSO) BRITA - 40%-60% COM CIMENTO - 8%, MISTURA EM PISTA, COM ESPESSURA DE 10 CM - EXCLUSIVE ESCAVAÇÃO, CARGA E TRANSPORTE E SOLO. AF_09/2024</t>
        </is>
      </c>
      <c r="C755" s="330" t="inlineStr">
        <is>
          <t>M3</t>
        </is>
      </c>
      <c r="D755" s="330" t="n">
        <v>435.82</v>
      </c>
      <c r="E755" s="330" t="n">
        <v>436.73</v>
      </c>
      <c r="F755" s="330" t="inlineStr"/>
    </row>
    <row r="756" ht="60" customHeight="1" s="496">
      <c r="A756" s="330" t="n">
        <v>100568</v>
      </c>
      <c r="B756" s="331" t="inlineStr">
        <is>
          <t>CONSTRUÇÃO DE BASE E SUB-BASE PARA PAVIMENTAÇÃO DE SOLO (PREDOMINANTEMENTE ARENOSO) BRITA - 40%-60% COM CIMENTO - 8%, MISTURA EM PISTA, COM ESPESSURA DE 15 CM - EXCLUSIVE ESCAVAÇÃO, CARGA E TRANSPORTE E SOLO. AF_09/2024</t>
        </is>
      </c>
      <c r="C756" s="330" t="inlineStr">
        <is>
          <t>M3</t>
        </is>
      </c>
      <c r="D756" s="330" t="n">
        <v>427.83</v>
      </c>
      <c r="E756" s="330" t="n">
        <v>428.51</v>
      </c>
      <c r="F756" s="330" t="inlineStr"/>
    </row>
    <row r="757" ht="60" customHeight="1" s="496">
      <c r="A757" s="330" t="n">
        <v>105668</v>
      </c>
      <c r="B757" s="331" t="inlineStr">
        <is>
          <t>CONSTRUÇÃO DE BASE E SUB-BASE PARA PAVIMENTAÇÃO DE SOLO (PREDOMINANTEMENTE ARENOSO) BRITA - 40%-60% COM CIMENTO - 8%, MISTURA EM PISTA, COM ESPESSURA DE 20 CM - EXCLUSIVE ESCAVAÇÃO, CARGA E TRANSPORTE E SOLO. AF_09/2024</t>
        </is>
      </c>
      <c r="C757" s="330" t="inlineStr">
        <is>
          <t>M3</t>
        </is>
      </c>
      <c r="D757" s="330" t="n">
        <v>423.78</v>
      </c>
      <c r="E757" s="330" t="n">
        <v>424.38</v>
      </c>
      <c r="F757" s="330" t="inlineStr"/>
    </row>
    <row r="758" ht="60" customHeight="1" s="496">
      <c r="A758" s="330" t="n">
        <v>105641</v>
      </c>
      <c r="B758" s="331" t="inlineStr">
        <is>
          <t>CONSTRUÇÃO DE BASE E SUB-BASE PARA PAVIMENTAÇÃO DE SOLO (PREDOMINANTEMENTE ARENOSO) BRITA - 40%-60% COM CIMENTO - 8%, MISTURA EM USINA, COM ESPESSURA DE 10 CM - EXCLUSIVE CARGA E TRANSPORTE. AF_09/2024</t>
        </is>
      </c>
      <c r="C758" s="330" t="inlineStr">
        <is>
          <t>M3</t>
        </is>
      </c>
      <c r="D758" s="330" t="n">
        <v>532.34</v>
      </c>
      <c r="E758" s="330" t="n">
        <v>532.99</v>
      </c>
      <c r="F758" s="330" t="inlineStr"/>
    </row>
    <row r="759" ht="60" customHeight="1" s="496">
      <c r="A759" s="330" t="n">
        <v>105647</v>
      </c>
      <c r="B759" s="331" t="inlineStr">
        <is>
          <t>CONSTRUÇÃO DE BASE E SUB-BASE PARA PAVIMENTAÇÃO DE SOLO (PREDOMINANTEMENTE ARENOSO) BRITA - 40%-60% COM CIMENTO - 8%, MISTURA EM USINA, COM ESPESSURA DE 15 CM - EXCLUSIVE CARGA E TRANSPORTE. AF_09/2024</t>
        </is>
      </c>
      <c r="C759" s="330" t="inlineStr">
        <is>
          <t>M3</t>
        </is>
      </c>
      <c r="D759" s="330" t="n">
        <v>528.52</v>
      </c>
      <c r="E759" s="330" t="n">
        <v>529.0700000000001</v>
      </c>
      <c r="F759" s="330" t="inlineStr"/>
    </row>
    <row r="760" ht="60" customHeight="1" s="496">
      <c r="A760" s="330" t="n">
        <v>105653</v>
      </c>
      <c r="B760" s="331" t="inlineStr">
        <is>
          <t>CONSTRUÇÃO DE BASE E SUB-BASE PARA PAVIMENTAÇÃO DE SOLO (PREDOMINANTEMENTE ARENOSO) BRITA - 40%-60% COM CIMENTO - 8%, MISTURA EM USINA, COM ESPESSURA DE 20 CM - EXCLUSIVE CARGA E TRANSPORTE. AF_09/2024</t>
        </is>
      </c>
      <c r="C760" s="330" t="inlineStr">
        <is>
          <t>M3</t>
        </is>
      </c>
      <c r="D760" s="330" t="n">
        <v>526.55</v>
      </c>
      <c r="E760" s="330" t="n">
        <v>527.08</v>
      </c>
      <c r="F760" s="330" t="inlineStr"/>
    </row>
    <row r="761" ht="60" customHeight="1" s="496">
      <c r="A761" s="330" t="n">
        <v>105710</v>
      </c>
      <c r="B761" s="331" t="inlineStr">
        <is>
          <t>CONSTRUÇÃO DE BASE E SUB-BASE PARA PAVIMENTAÇÃO DE SOLO (PREDOMINANTEMENTE ARENOSO) BRITA - 40%-60%, MISTURA EM PISTA, COM ESPESSURA DE 10 CM - EXCLUSIVE ESCAVAÇÃO, CARGA E TRANSPORTE E SOLO. AF_09/2024</t>
        </is>
      </c>
      <c r="C761" s="330" t="inlineStr">
        <is>
          <t>M3</t>
        </is>
      </c>
      <c r="D761" s="330" t="n">
        <v>273.47</v>
      </c>
      <c r="E761" s="330" t="n">
        <v>274.38</v>
      </c>
      <c r="F761" s="330" t="inlineStr"/>
    </row>
    <row r="762" ht="60" customHeight="1" s="496">
      <c r="A762" s="330" t="n">
        <v>100564</v>
      </c>
      <c r="B762" s="331" t="inlineStr">
        <is>
          <t>CONSTRUÇÃO DE BASE E SUB-BASE PARA PAVIMENTAÇÃO DE SOLO (PREDOMINANTEMENTE ARENOSO) BRITA - 40%-60%, MISTURA EM PISTA, COM ESPESSURA DE 15 CM - EXCLUSIVE ESCAVAÇÃO, CARGA E TRANSPORTE E SOLO. AF_09/2024</t>
        </is>
      </c>
      <c r="C762" s="330" t="inlineStr">
        <is>
          <t>M3</t>
        </is>
      </c>
      <c r="D762" s="330" t="n">
        <v>265.48</v>
      </c>
      <c r="E762" s="330" t="n">
        <v>266.16</v>
      </c>
      <c r="F762" s="330" t="inlineStr"/>
    </row>
    <row r="763" ht="60" customHeight="1" s="496">
      <c r="A763" s="330" t="n">
        <v>105711</v>
      </c>
      <c r="B763" s="331" t="inlineStr">
        <is>
          <t>CONSTRUÇÃO DE BASE E SUB-BASE PARA PAVIMENTAÇÃO DE SOLO (PREDOMINANTEMENTE ARENOSO) BRITA - 40%-60%, MISTURA EM PISTA, COM ESPESSURA DE 20 CM - EXCLUSIVE ESCAVAÇÃO, CARGA E TRANSPORTE E SOLO. AF_09/2024</t>
        </is>
      </c>
      <c r="C763" s="330" t="inlineStr">
        <is>
          <t>M3</t>
        </is>
      </c>
      <c r="D763" s="330" t="n">
        <v>261.43</v>
      </c>
      <c r="E763" s="330" t="n">
        <v>262.02</v>
      </c>
      <c r="F763" s="330" t="inlineStr"/>
    </row>
    <row r="764" ht="45" customHeight="1" s="496">
      <c r="A764" s="330" t="n">
        <v>105705</v>
      </c>
      <c r="B764" s="331" t="inlineStr">
        <is>
          <t>CONSTRUÇÃO DE BASE E SUB-BASE PARA PAVIMENTAÇÃO DE SOLO (PREDOMINANTEMENTE ARENOSO) BRITA - 40%-60%, MISTURA EM USINA, COM ESPESSURA DE 10 CM - EXCLUSIVE CARGA E TRANSPORTE. AF_09/2024</t>
        </is>
      </c>
      <c r="C764" s="330" t="inlineStr">
        <is>
          <t>M3</t>
        </is>
      </c>
      <c r="D764" s="330" t="n">
        <v>391.73</v>
      </c>
      <c r="E764" s="330" t="n">
        <v>392.37</v>
      </c>
      <c r="F764" s="330" t="inlineStr"/>
    </row>
    <row r="765" ht="45" customHeight="1" s="496">
      <c r="A765" s="330" t="n">
        <v>105706</v>
      </c>
      <c r="B765" s="331" t="inlineStr">
        <is>
          <t>CONSTRUÇÃO DE BASE E SUB-BASE PARA PAVIMENTAÇÃO DE SOLO (PREDOMINANTEMENTE ARENOSO) BRITA - 40%-60%, MISTURA EM USINA, COM ESPESSURA DE 15 CM - EXCLUSIVE CARGA E TRANSPORTE. AF_09/2024</t>
        </is>
      </c>
      <c r="C765" s="330" t="inlineStr">
        <is>
          <t>M3</t>
        </is>
      </c>
      <c r="D765" s="330" t="n">
        <v>387.91</v>
      </c>
      <c r="E765" s="330" t="n">
        <v>388.45</v>
      </c>
      <c r="F765" s="330" t="inlineStr"/>
    </row>
    <row r="766" ht="45" customHeight="1" s="496">
      <c r="A766" s="330" t="n">
        <v>105708</v>
      </c>
      <c r="B766" s="331" t="inlineStr">
        <is>
          <t>CONSTRUÇÃO DE BASE E SUB-BASE PARA PAVIMENTAÇÃO DE SOLO (PREDOMINANTEMENTE ARENOSO) BRITA - 40%-60%, MISTURA EM USINA, COM ESPESSURA DE 20 CM - EXCLUSIVE CARGA E TRANSPORTE. AF_09/2024</t>
        </is>
      </c>
      <c r="C766" s="330" t="inlineStr">
        <is>
          <t>M3</t>
        </is>
      </c>
      <c r="D766" s="330" t="n">
        <v>385.94</v>
      </c>
      <c r="E766" s="330" t="n">
        <v>386.46</v>
      </c>
      <c r="F766" s="330" t="inlineStr"/>
    </row>
    <row r="767" ht="60" customHeight="1" s="496">
      <c r="A767" s="330" t="n">
        <v>105690</v>
      </c>
      <c r="B767" s="331" t="inlineStr">
        <is>
          <t>CONSTRUÇÃO DE BASE E SUB-BASE PARA PAVIMENTAÇÃO DE SOLO (PREDOMINANTEMENTE ARENOSO) BRITA - 50%-50% COM CIMENTO - 4%, MISTURA EM PISTA, COM ESPESSURA DE 10 CM - EXCLUSIVE ESCAVAÇÃO, CARGA E TRANSPORTE E SOLO. AF_09/2024</t>
        </is>
      </c>
      <c r="C767" s="330" t="inlineStr">
        <is>
          <t>M3</t>
        </is>
      </c>
      <c r="D767" s="330" t="n">
        <v>319.69</v>
      </c>
      <c r="E767" s="330" t="n">
        <v>320.6</v>
      </c>
      <c r="F767" s="330" t="inlineStr"/>
    </row>
    <row r="768" ht="60" customHeight="1" s="496">
      <c r="A768" s="330" t="n">
        <v>100569</v>
      </c>
      <c r="B768" s="331" t="inlineStr">
        <is>
          <t>CONSTRUÇÃO DE BASE E SUB-BASE PARA PAVIMENTAÇÃO DE SOLO (PREDOMINANTEMENTE ARENOSO) BRITA - 50%-50% COM CIMENTO - 4%, MISTURA EM PISTA, COM ESPESSURA DE 15 CM - EXCLUSIVE ESCAVAÇÃO, CARGA E TRANSPORTE E SOLO. AF_09/2024</t>
        </is>
      </c>
      <c r="C768" s="330" t="inlineStr">
        <is>
          <t>M3</t>
        </is>
      </c>
      <c r="D768" s="330" t="n">
        <v>311.7</v>
      </c>
      <c r="E768" s="330" t="n">
        <v>312.38</v>
      </c>
      <c r="F768" s="330" t="inlineStr"/>
    </row>
    <row r="769" ht="60" customHeight="1" s="496">
      <c r="A769" s="330" t="n">
        <v>105699</v>
      </c>
      <c r="B769" s="331" t="inlineStr">
        <is>
          <t>CONSTRUÇÃO DE BASE E SUB-BASE PARA PAVIMENTAÇÃO DE SOLO (PREDOMINANTEMENTE ARENOSO) BRITA - 50%-50% COM CIMENTO - 4%, MISTURA EM PISTA, COM ESPESSURA DE 20 CM - EXCLUSIVE ESCAVAÇÃO, CARGA E TRANSPORTE E SOLO. AF_09/2024</t>
        </is>
      </c>
      <c r="C769" s="330" t="inlineStr">
        <is>
          <t>M3</t>
        </is>
      </c>
      <c r="D769" s="330" t="n">
        <v>307.65</v>
      </c>
      <c r="E769" s="330" t="n">
        <v>308.25</v>
      </c>
      <c r="F769" s="330" t="inlineStr"/>
    </row>
    <row r="770" ht="60" customHeight="1" s="496">
      <c r="A770" s="330" t="n">
        <v>105672</v>
      </c>
      <c r="B770" s="331" t="inlineStr">
        <is>
          <t>CONSTRUÇÃO DE BASE E SUB-BASE PARA PAVIMENTAÇÃO DE SOLO (PREDOMINANTEMENTE ARENOSO) BRITA - 50%-50% COM CIMENTO - 4%, MISTURA EM USINA, COM ESPESSURA DE 10 CM - EXCLUSIVE CARGA E TRANSPORTE. AF_09/2024</t>
        </is>
      </c>
      <c r="C770" s="330" t="inlineStr">
        <is>
          <t>M3</t>
        </is>
      </c>
      <c r="D770" s="330" t="n">
        <v>404.11</v>
      </c>
      <c r="E770" s="330" t="n">
        <v>404.74</v>
      </c>
      <c r="F770" s="330" t="inlineStr"/>
    </row>
    <row r="771" ht="60" customHeight="1" s="496">
      <c r="A771" s="330" t="n">
        <v>105678</v>
      </c>
      <c r="B771" s="331" t="inlineStr">
        <is>
          <t>CONSTRUÇÃO DE BASE E SUB-BASE PARA PAVIMENTAÇÃO DE SOLO (PREDOMINANTEMENTE ARENOSO) BRITA - 50%-50% COM CIMENTO - 4%, MISTURA EM USINA, COM ESPESSURA DE 15 CM - EXCLUSIVE CARGA E TRANSPORTE. AF_09/2024</t>
        </is>
      </c>
      <c r="C771" s="330" t="inlineStr">
        <is>
          <t>M3</t>
        </is>
      </c>
      <c r="D771" s="330" t="n">
        <v>400.29</v>
      </c>
      <c r="E771" s="330" t="n">
        <v>400.82</v>
      </c>
      <c r="F771" s="330" t="inlineStr"/>
    </row>
    <row r="772" ht="60" customHeight="1" s="496">
      <c r="A772" s="330" t="n">
        <v>105684</v>
      </c>
      <c r="B772" s="331" t="inlineStr">
        <is>
          <t>CONSTRUÇÃO DE BASE E SUB-BASE PARA PAVIMENTAÇÃO DE SOLO (PREDOMINANTEMENTE ARENOSO) BRITA - 50%-50% COM CIMENTO - 4%, MISTURA EM USINA, COM ESPESSURA DE 20 CM - EXCLUSIVE CARGA E TRANSPORTE. AF_09/2024</t>
        </is>
      </c>
      <c r="C772" s="330" t="inlineStr">
        <is>
          <t>M3</t>
        </is>
      </c>
      <c r="D772" s="330" t="n">
        <v>398.32</v>
      </c>
      <c r="E772" s="330" t="n">
        <v>398.83</v>
      </c>
      <c r="F772" s="330" t="inlineStr"/>
    </row>
    <row r="773" ht="60" customHeight="1" s="496">
      <c r="A773" s="330" t="n">
        <v>105691</v>
      </c>
      <c r="B773" s="331" t="inlineStr">
        <is>
          <t>CONSTRUÇÃO DE BASE E SUB-BASE PARA PAVIMENTAÇÃO DE SOLO (PREDOMINANTEMENTE ARENOSO) BRITA - 50%-50% COM CIMENTO - 6%, MISTURA EM PISTA, COM ESPESSURA DE 10 CM - EXCLUSIVE ESCAVAÇÃO, CARGA E TRANSPORTE E SOLO. AF_09/2024</t>
        </is>
      </c>
      <c r="C773" s="330" t="inlineStr">
        <is>
          <t>M3</t>
        </is>
      </c>
      <c r="D773" s="330" t="n">
        <v>359.8</v>
      </c>
      <c r="E773" s="330" t="n">
        <v>360.71</v>
      </c>
      <c r="F773" s="330" t="inlineStr"/>
    </row>
    <row r="774" ht="60" customHeight="1" s="496">
      <c r="A774" s="330" t="n">
        <v>100570</v>
      </c>
      <c r="B774" s="331" t="inlineStr">
        <is>
          <t>CONSTRUÇÃO DE BASE E SUB-BASE PARA PAVIMENTAÇÃO DE SOLO (PREDOMINANTEMENTE ARENOSO) BRITA - 50%-50% COM CIMENTO - 6%, MISTURA EM PISTA, COM ESPESSURA DE 15 CM - EXCLUSIVE ESCAVAÇÃO, CARGA E TRANSPORTE E SOLO. AF_09/2024</t>
        </is>
      </c>
      <c r="C774" s="330" t="inlineStr">
        <is>
          <t>M3</t>
        </is>
      </c>
      <c r="D774" s="330" t="n">
        <v>351.81</v>
      </c>
      <c r="E774" s="330" t="n">
        <v>352.49</v>
      </c>
      <c r="F774" s="330" t="inlineStr"/>
    </row>
    <row r="775" ht="60" customHeight="1" s="496">
      <c r="A775" s="330" t="n">
        <v>105700</v>
      </c>
      <c r="B775" s="331" t="inlineStr">
        <is>
          <t>CONSTRUÇÃO DE BASE E SUB-BASE PARA PAVIMENTAÇÃO DE SOLO (PREDOMINANTEMENTE ARENOSO) BRITA - 50%-50% COM CIMENTO - 6%, MISTURA EM PISTA, COM ESPESSURA DE 20 CM - EXCLUSIVE ESCAVAÇÃO, CARGA E TRANSPORTE E SOLO. AF_09/2024</t>
        </is>
      </c>
      <c r="C775" s="330" t="inlineStr">
        <is>
          <t>M3</t>
        </is>
      </c>
      <c r="D775" s="330" t="n">
        <v>347.76</v>
      </c>
      <c r="E775" s="330" t="n">
        <v>348.36</v>
      </c>
      <c r="F775" s="330" t="inlineStr"/>
    </row>
    <row r="776" ht="60" customHeight="1" s="496">
      <c r="A776" s="330" t="n">
        <v>105673</v>
      </c>
      <c r="B776" s="331" t="inlineStr">
        <is>
          <t>CONSTRUÇÃO DE BASE E SUB-BASE PARA PAVIMENTAÇÃO DE SOLO (PREDOMINANTEMENTE ARENOSO) BRITA - 50%-50% COM CIMENTO - 6%, MISTURA EM USINA, COM ESPESSURA DE 10 CM - EXCLUSIVE CARGA E TRANSPORTE. AF_09/2024</t>
        </is>
      </c>
      <c r="C776" s="330" t="inlineStr">
        <is>
          <t>M3</t>
        </is>
      </c>
      <c r="D776" s="330" t="n">
        <v>440.47</v>
      </c>
      <c r="E776" s="330" t="n">
        <v>441.12</v>
      </c>
      <c r="F776" s="330" t="inlineStr"/>
    </row>
    <row r="777" ht="60" customHeight="1" s="496">
      <c r="A777" s="330" t="n">
        <v>105679</v>
      </c>
      <c r="B777" s="331" t="inlineStr">
        <is>
          <t>CONSTRUÇÃO DE BASE E SUB-BASE PARA PAVIMENTAÇÃO DE SOLO (PREDOMINANTEMENTE ARENOSO) BRITA - 50%-50% COM CIMENTO - 6%, MISTURA EM USINA, COM ESPESSURA DE 15 CM - EXCLUSIVE CARGA E TRANSPORTE. AF_09/2024</t>
        </is>
      </c>
      <c r="C777" s="330" t="inlineStr">
        <is>
          <t>M3</t>
        </is>
      </c>
      <c r="D777" s="330" t="n">
        <v>436.65</v>
      </c>
      <c r="E777" s="330" t="n">
        <v>437.2</v>
      </c>
      <c r="F777" s="330" t="inlineStr"/>
    </row>
    <row r="778" ht="60" customHeight="1" s="496">
      <c r="A778" s="330" t="n">
        <v>105685</v>
      </c>
      <c r="B778" s="331" t="inlineStr">
        <is>
          <t>CONSTRUÇÃO DE BASE E SUB-BASE PARA PAVIMENTAÇÃO DE SOLO (PREDOMINANTEMENTE ARENOSO) BRITA - 50%-50% COM CIMENTO - 6%, MISTURA EM USINA, COM ESPESSURA DE 20 CM - EXCLUSIVE CARGA E TRANSPORTE. AF_09/2024</t>
        </is>
      </c>
      <c r="C778" s="330" t="inlineStr">
        <is>
          <t>M3</t>
        </is>
      </c>
      <c r="D778" s="330" t="n">
        <v>434.68</v>
      </c>
      <c r="E778" s="330" t="n">
        <v>435.21</v>
      </c>
      <c r="F778" s="330" t="inlineStr"/>
    </row>
    <row r="779" ht="60" customHeight="1" s="496">
      <c r="A779" s="330" t="n">
        <v>105692</v>
      </c>
      <c r="B779" s="331" t="inlineStr">
        <is>
          <t>CONSTRUÇÃO DE BASE E SUB-BASE PARA PAVIMENTAÇÃO DE SOLO (PREDOMINANTEMENTE ARENOSO) BRITA - 50%-50% COM CIMENTO - 8%, MISTURA EM PISTA, COM ESPESSURA DE 10 CM - EXCLUSIVE ESCAVAÇÃO, CARGA E TRANSPORTE E SOLO. AF_09/2024</t>
        </is>
      </c>
      <c r="C779" s="330" t="inlineStr">
        <is>
          <t>M3</t>
        </is>
      </c>
      <c r="D779" s="330" t="n">
        <v>399.32</v>
      </c>
      <c r="E779" s="330" t="n">
        <v>400.23</v>
      </c>
      <c r="F779" s="330" t="inlineStr"/>
    </row>
    <row r="780" ht="60" customHeight="1" s="496">
      <c r="A780" s="330" t="n">
        <v>100571</v>
      </c>
      <c r="B780" s="331" t="inlineStr">
        <is>
          <t>CONSTRUÇÃO DE BASE E SUB-BASE PARA PAVIMENTAÇÃO DE SOLO (PREDOMINANTEMENTE ARENOSO) BRITA - 50%-50% COM CIMENTO - 8%, MISTURA EM PISTA, COM ESPESSURA DE 15 CM - EXCLUSIVE ESCAVAÇÃO, CARGA E TRANSPORTE E SOLO. AF_09/2024</t>
        </is>
      </c>
      <c r="C780" s="330" t="inlineStr">
        <is>
          <t>M3</t>
        </is>
      </c>
      <c r="D780" s="330" t="n">
        <v>391.33</v>
      </c>
      <c r="E780" s="330" t="n">
        <v>392.01</v>
      </c>
      <c r="F780" s="330" t="inlineStr"/>
    </row>
    <row r="781" ht="60" customHeight="1" s="496">
      <c r="A781" s="330" t="n">
        <v>105701</v>
      </c>
      <c r="B781" s="331" t="inlineStr">
        <is>
          <t>CONSTRUÇÃO DE BASE E SUB-BASE PARA PAVIMENTAÇÃO DE SOLO (PREDOMINANTEMENTE ARENOSO) BRITA - 50%-50% COM CIMENTO - 8%, MISTURA EM PISTA, COM ESPESSURA DE 20 CM - EXCLUSIVE ESCAVAÇÃO, CARGA E TRANSPORTE E SOLO. AF_09/2024</t>
        </is>
      </c>
      <c r="C781" s="330" t="inlineStr">
        <is>
          <t>M3</t>
        </is>
      </c>
      <c r="D781" s="330" t="n">
        <v>387.28</v>
      </c>
      <c r="E781" s="330" t="n">
        <v>387.88</v>
      </c>
      <c r="F781" s="330" t="inlineStr"/>
    </row>
    <row r="782" ht="60" customHeight="1" s="496">
      <c r="A782" s="330" t="n">
        <v>105674</v>
      </c>
      <c r="B782" s="331" t="inlineStr">
        <is>
          <t>CONSTRUÇÃO DE BASE E SUB-BASE PARA PAVIMENTAÇÃO DE SOLO (PREDOMINANTEMENTE ARENOSO) BRITA - 50%-50% COM CIMENTO - 8%, MISTURA EM USINA, COM ESPESSURA DE 10 CM - EXCLUSIVE CARGA E TRANSPORTE. AF_09/2024</t>
        </is>
      </c>
      <c r="C782" s="330" t="inlineStr">
        <is>
          <t>M3</t>
        </is>
      </c>
      <c r="D782" s="330" t="n">
        <v>476.82</v>
      </c>
      <c r="E782" s="330" t="n">
        <v>477.47</v>
      </c>
      <c r="F782" s="330" t="inlineStr"/>
    </row>
    <row r="783" ht="60" customHeight="1" s="496">
      <c r="A783" s="330" t="n">
        <v>105680</v>
      </c>
      <c r="B783" s="331" t="inlineStr">
        <is>
          <t>CONSTRUÇÃO DE BASE E SUB-BASE PARA PAVIMENTAÇÃO DE SOLO (PREDOMINANTEMENTE ARENOSO) BRITA - 50%-50% COM CIMENTO - 8%, MISTURA EM USINA, COM ESPESSURA DE 15 CM - EXCLUSIVE CARGA E TRANSPORTE. AF_09/2024</t>
        </is>
      </c>
      <c r="C783" s="330" t="inlineStr">
        <is>
          <t>M3</t>
        </is>
      </c>
      <c r="D783" s="330" t="n">
        <v>473</v>
      </c>
      <c r="E783" s="330" t="n">
        <v>473.55</v>
      </c>
      <c r="F783" s="330" t="inlineStr"/>
      <c r="G783" s="163" t="n"/>
      <c r="H783" s="163" t="n"/>
    </row>
    <row r="784" ht="60" customHeight="1" s="496">
      <c r="A784" s="330" t="n">
        <v>105686</v>
      </c>
      <c r="B784" s="331" t="inlineStr">
        <is>
          <t>CONSTRUÇÃO DE BASE E SUB-BASE PARA PAVIMENTAÇÃO DE SOLO (PREDOMINANTEMENTE ARENOSO) BRITA - 50%-50% COM CIMENTO - 8%, MISTURA EM USINA, COM ESPESSURA DE 20 CM - EXCLUSIVE CARGA E TRANSPORTE. AF_09/2024</t>
        </is>
      </c>
      <c r="C784" s="330" t="inlineStr">
        <is>
          <t>M3</t>
        </is>
      </c>
      <c r="D784" s="330" t="n">
        <v>471.03</v>
      </c>
      <c r="E784" s="330" t="n">
        <v>471.56</v>
      </c>
      <c r="F784" s="330" t="inlineStr"/>
    </row>
    <row r="785" ht="60" customHeight="1" s="496">
      <c r="A785" s="330" t="n">
        <v>105718</v>
      </c>
      <c r="B785" s="331" t="inlineStr">
        <is>
          <t>CONSTRUÇÃO DE BASE E SUB-BASE PARA PAVIMENTAÇÃO DE SOLO (PREDOMINANTEMENTE ARENOSO) BRITA - 50%-50%, MISTURA EM PISTA, COM ESPESSURA DE 10 CM - EXCLUSIVE ESCAVAÇÃO, CARGA E TRANSPORTE E SOLO. AF_09/2024</t>
        </is>
      </c>
      <c r="C785" s="330" t="inlineStr">
        <is>
          <t>M3</t>
        </is>
      </c>
      <c r="D785" s="330" t="n">
        <v>233.79</v>
      </c>
      <c r="E785" s="330" t="n">
        <v>234.7</v>
      </c>
      <c r="F785" s="330" t="inlineStr"/>
    </row>
    <row r="786" ht="60" customHeight="1" s="496">
      <c r="A786" s="330" t="n">
        <v>100565</v>
      </c>
      <c r="B786" s="331" t="inlineStr">
        <is>
          <t>CONSTRUÇÃO DE BASE E SUB-BASE PARA PAVIMENTAÇÃO DE SOLO (PREDOMINANTEMENTE ARENOSO) BRITA - 50%-50%, MISTURA EM PISTA, COM ESPESSURA DE 15 CM - EXCLUSIVE ESCAVAÇÃO, CARGA E TRANSPORTE E SOLO. AF_09/2024</t>
        </is>
      </c>
      <c r="C786" s="330" t="inlineStr">
        <is>
          <t>M3</t>
        </is>
      </c>
      <c r="D786" s="330" t="n">
        <v>225.8</v>
      </c>
      <c r="E786" s="330" t="n">
        <v>226.48</v>
      </c>
      <c r="F786" s="330" t="inlineStr"/>
    </row>
    <row r="787" ht="60" customHeight="1" s="496">
      <c r="A787" s="330" t="n">
        <v>105581</v>
      </c>
      <c r="B787" s="331" t="inlineStr">
        <is>
          <t>CONSTRUÇÃO DE BASE E SUB-BASE PARA PAVIMENTAÇÃO DE SOLO (PREDOMINANTEMENTE ARENOSO) BRITA - 50%-50%, MISTURA EM PISTA, COM ESPESSURA DE 20 CM - EXCLUSIVE ESCAVAÇÃO, CARGA E TRANSPORTE E SOLO. AF_09/2024</t>
        </is>
      </c>
      <c r="C787" s="330" t="inlineStr">
        <is>
          <t>M3</t>
        </is>
      </c>
      <c r="D787" s="330" t="n">
        <v>221.75</v>
      </c>
      <c r="E787" s="330" t="n">
        <v>222.34</v>
      </c>
      <c r="F787" s="330" t="inlineStr"/>
    </row>
    <row r="788" ht="45" customHeight="1" s="496">
      <c r="A788" s="330" t="n">
        <v>105713</v>
      </c>
      <c r="B788" s="331" t="inlineStr">
        <is>
          <t>CONSTRUÇÃO DE BASE E SUB-BASE PARA PAVIMENTAÇÃO DE SOLO (PREDOMINANTEMENTE ARENOSO) BRITA - 50%-50%, MISTURA EM USINA, COM ESPESSURA DE 10 CM - EXCLUSIVE CARGA E TRANSPORTE. AF_09/2024</t>
        </is>
      </c>
      <c r="C788" s="330" t="inlineStr">
        <is>
          <t>M3</t>
        </is>
      </c>
      <c r="D788" s="330" t="n">
        <v>331.39</v>
      </c>
      <c r="E788" s="330" t="n">
        <v>332.03</v>
      </c>
      <c r="F788" s="330" t="inlineStr"/>
    </row>
    <row r="789" ht="45" customHeight="1" s="496">
      <c r="A789" s="330" t="n">
        <v>105714</v>
      </c>
      <c r="B789" s="331" t="inlineStr">
        <is>
          <t>CONSTRUÇÃO DE BASE E SUB-BASE PARA PAVIMENTAÇÃO DE SOLO (PREDOMINANTEMENTE ARENOSO) BRITA - 50%-50%, MISTURA EM USINA, COM ESPESSURA DE 15 CM - EXCLUSIVE CARGA E TRANSPORTE. AF_09/2024</t>
        </is>
      </c>
      <c r="C789" s="330" t="inlineStr">
        <is>
          <t>M3</t>
        </is>
      </c>
      <c r="D789" s="330" t="n">
        <v>327.57</v>
      </c>
      <c r="E789" s="330" t="n">
        <v>328.11</v>
      </c>
      <c r="F789" s="330" t="inlineStr"/>
    </row>
    <row r="790" ht="45" customHeight="1" s="496">
      <c r="A790" s="330" t="n">
        <v>105716</v>
      </c>
      <c r="B790" s="331" t="inlineStr">
        <is>
          <t>CONSTRUÇÃO DE BASE E SUB-BASE PARA PAVIMENTAÇÃO DE SOLO (PREDOMINANTEMENTE ARENOSO) BRITA - 50%-50%, MISTURA EM USINA, COM ESPESSURA DE 20 CM - EXCLUSIVE CARGA E TRANSPORTE. AF_09/2024</t>
        </is>
      </c>
      <c r="C790" s="330" t="inlineStr">
        <is>
          <t>M3</t>
        </is>
      </c>
      <c r="D790" s="330" t="n">
        <v>325.6</v>
      </c>
      <c r="E790" s="330" t="n">
        <v>326.12</v>
      </c>
      <c r="F790" s="330" t="inlineStr"/>
    </row>
    <row r="791" ht="60" customHeight="1" s="496">
      <c r="A791" s="330" t="n">
        <v>105624</v>
      </c>
      <c r="B791" s="331" t="inlineStr">
        <is>
          <t>CONSTRUÇÃO DE BASE E SUB-BASE PARA PAVIMENTAÇÃO DE SOLO (PREDOMINANTEMENTE ARENOSO) COM CIMENTO - 6%, MISTURA EM PISTA, COM ESPESSURA DE 10 CM - EXCLUSIVE ESCAVAÇÃO, CARGA E TRANSPORTE E SOLO. AF_09/2024</t>
        </is>
      </c>
      <c r="C791" s="330" t="inlineStr">
        <is>
          <t>M3</t>
        </is>
      </c>
      <c r="D791" s="330" t="n">
        <v>159.86</v>
      </c>
      <c r="E791" s="330" t="n">
        <v>160.4</v>
      </c>
      <c r="F791" s="330" t="inlineStr"/>
    </row>
    <row r="792" ht="60" customHeight="1" s="496">
      <c r="A792" s="330" t="n">
        <v>96391</v>
      </c>
      <c r="B792" s="331" t="inlineStr">
        <is>
          <t>CONSTRUÇÃO DE BASE E SUB-BASE PARA PAVIMENTAÇÃO DE SOLO (PREDOMINANTEMENTE ARENOSO) COM CIMENTO - 6%, MISTURA EM PISTA, COM ESPESSURA DE 15 CM - EXCLUSIVE ESCAVAÇÃO, CARGA E TRANSPORTE E SOLO. AF_09/2024</t>
        </is>
      </c>
      <c r="C792" s="330" t="inlineStr">
        <is>
          <t>M3</t>
        </is>
      </c>
      <c r="D792" s="330" t="n">
        <v>153.43</v>
      </c>
      <c r="E792" s="330" t="n">
        <v>153.78</v>
      </c>
      <c r="F792" s="330" t="inlineStr"/>
    </row>
    <row r="793" ht="60" customHeight="1" s="496">
      <c r="A793" s="330" t="n">
        <v>105632</v>
      </c>
      <c r="B793" s="331" t="inlineStr">
        <is>
          <t>CONSTRUÇÃO DE BASE E SUB-BASE PARA PAVIMENTAÇÃO DE SOLO (PREDOMINANTEMENTE ARENOSO) COM CIMENTO - 6%, MISTURA EM PISTA, COM ESPESSURA DE 20 CM - EXCLUSIVE ESCAVAÇÃO, CARGA E TRANSPORTE E SOLO. AF_09/2024</t>
        </is>
      </c>
      <c r="C793" s="330" t="inlineStr">
        <is>
          <t>M3</t>
        </is>
      </c>
      <c r="D793" s="330" t="n">
        <v>152.38</v>
      </c>
      <c r="E793" s="330" t="n">
        <v>152.71</v>
      </c>
      <c r="F793" s="330" t="inlineStr"/>
    </row>
    <row r="794" ht="60" customHeight="1" s="496">
      <c r="A794" s="330" t="n">
        <v>105601</v>
      </c>
      <c r="B794" s="331" t="inlineStr">
        <is>
          <t>CONSTRUÇÃO DE BASE E SUB-BASE PARA PAVIMENTAÇÃO DE SOLO (PREDOMINANTEMENTE ARENOSO) COM CIMENTO - 6%, MISTURA EM USINA, COM ESPESSURA DE 10 CM - EXCLUSIVE CARGA E TRANSPORTE. AF_09/2024</t>
        </is>
      </c>
      <c r="C794" s="330" t="inlineStr">
        <is>
          <t>M3</t>
        </is>
      </c>
      <c r="D794" s="330" t="n">
        <v>149.5</v>
      </c>
      <c r="E794" s="330" t="n">
        <v>149.97</v>
      </c>
      <c r="F794" s="330" t="inlineStr"/>
    </row>
    <row r="795" ht="60" customHeight="1" s="496">
      <c r="A795" s="330" t="n">
        <v>105609</v>
      </c>
      <c r="B795" s="331" t="inlineStr">
        <is>
          <t>CONSTRUÇÃO DE BASE E SUB-BASE PARA PAVIMENTAÇÃO DE SOLO (PREDOMINANTEMENTE ARENOSO) COM CIMENTO - 6%, MISTURA EM USINA, COM ESPESSURA DE 15 CM - EXCLUSIVE CARGA E TRANSPORTE. AF_09/2024</t>
        </is>
      </c>
      <c r="C795" s="330" t="inlineStr">
        <is>
          <t>M3</t>
        </is>
      </c>
      <c r="D795" s="330" t="n">
        <v>146.99</v>
      </c>
      <c r="E795" s="330" t="n">
        <v>147.4</v>
      </c>
      <c r="F795" s="330" t="inlineStr"/>
    </row>
    <row r="796" ht="60" customHeight="1" s="496">
      <c r="A796" s="330" t="n">
        <v>105617</v>
      </c>
      <c r="B796" s="331" t="inlineStr">
        <is>
          <t>CONSTRUÇÃO DE BASE E SUB-BASE PARA PAVIMENTAÇÃO DE SOLO (PREDOMINANTEMENTE ARENOSO) COM CIMENTO - 6%, MISTURA EM USINA, COM ESPESSURA DE 20 CM - EXCLUSIVE CARGA E TRANSPORTE. AF_09/2024</t>
        </is>
      </c>
      <c r="C796" s="330" t="inlineStr">
        <is>
          <t>M3</t>
        </is>
      </c>
      <c r="D796" s="330" t="n">
        <v>145.16</v>
      </c>
      <c r="E796" s="330" t="n">
        <v>145.55</v>
      </c>
      <c r="F796" s="330" t="inlineStr"/>
    </row>
    <row r="797" ht="60" customHeight="1" s="496">
      <c r="A797" s="330" t="n">
        <v>105625</v>
      </c>
      <c r="B797" s="331" t="inlineStr">
        <is>
          <t>CONSTRUÇÃO DE BASE E SUB-BASE PARA PAVIMENTAÇÃO DE SOLO (PREDOMINANTEMENTE ARENOSO) COM CIMENTO - 8%, MISTURA EM PISTA, COM ESPESSURA DE 10 CM - EXCLUSIVE ESCAVAÇÃO, CARGA E TRANSPORTE E SOLO. AF_09/2024</t>
        </is>
      </c>
      <c r="C797" s="330" t="inlineStr">
        <is>
          <t>M3</t>
        </is>
      </c>
      <c r="D797" s="330" t="n">
        <v>203.35</v>
      </c>
      <c r="E797" s="330" t="n">
        <v>203.89</v>
      </c>
      <c r="F797" s="330" t="inlineStr"/>
    </row>
    <row r="798" ht="60" customHeight="1" s="496">
      <c r="A798" s="330" t="n">
        <v>96392</v>
      </c>
      <c r="B798" s="331" t="inlineStr">
        <is>
          <t>CONSTRUÇÃO DE BASE E SUB-BASE PARA PAVIMENTAÇÃO DE SOLO (PREDOMINANTEMENTE ARENOSO) COM CIMENTO - 8%, MISTURA EM PISTA, COM ESPESSURA DE 15 CM - EXCLUSIVE ESCAVAÇÃO, CARGA E TRANSPORTE E SOLO. AF_09/2024</t>
        </is>
      </c>
      <c r="C798" s="330" t="inlineStr">
        <is>
          <t>M3</t>
        </is>
      </c>
      <c r="D798" s="330" t="n">
        <v>196.92</v>
      </c>
      <c r="E798" s="330" t="n">
        <v>197.27</v>
      </c>
      <c r="F798" s="330" t="inlineStr"/>
    </row>
    <row r="799" ht="60" customHeight="1" s="496">
      <c r="A799" s="330" t="n">
        <v>105633</v>
      </c>
      <c r="B799" s="331" t="inlineStr">
        <is>
          <t>CONSTRUÇÃO DE BASE E SUB-BASE PARA PAVIMENTAÇÃO DE SOLO (PREDOMINANTEMENTE ARENOSO) COM CIMENTO - 8%, MISTURA EM PISTA, COM ESPESSURA DE 20 CM - EXCLUSIVE ESCAVAÇÃO, CARGA E TRANSPORTE E SOLO. AF_09/2024</t>
        </is>
      </c>
      <c r="C799" s="330" t="inlineStr">
        <is>
          <t>M3</t>
        </is>
      </c>
      <c r="D799" s="330" t="n">
        <v>195.87</v>
      </c>
      <c r="E799" s="330" t="n">
        <v>196.2</v>
      </c>
      <c r="F799" s="330" t="inlineStr"/>
    </row>
    <row r="800" ht="60" customHeight="1" s="496">
      <c r="A800" s="330" t="n">
        <v>105602</v>
      </c>
      <c r="B800" s="331" t="inlineStr">
        <is>
          <t>CONSTRUÇÃO DE BASE E SUB-BASE PARA PAVIMENTAÇÃO DE SOLO (PREDOMINANTEMENTE ARENOSO) COM CIMENTO - 8%, MISTURA EM USINA, COM ESPESSURA DE 10 CM - EXCLUSIVE CARGA E TRANSPORTE. AF_09/2024</t>
        </is>
      </c>
      <c r="C800" s="330" t="inlineStr">
        <is>
          <t>M3</t>
        </is>
      </c>
      <c r="D800" s="330" t="n">
        <v>191.89</v>
      </c>
      <c r="E800" s="330" t="n">
        <v>192.36</v>
      </c>
      <c r="F800" s="330" t="inlineStr"/>
    </row>
    <row r="801" ht="60" customHeight="1" s="496">
      <c r="A801" s="330" t="n">
        <v>105610</v>
      </c>
      <c r="B801" s="331" t="inlineStr">
        <is>
          <t>CONSTRUÇÃO DE BASE E SUB-BASE PARA PAVIMENTAÇÃO DE SOLO (PREDOMINANTEMENTE ARENOSO) COM CIMENTO - 8%, MISTURA EM USINA, COM ESPESSURA DE 15 CM - EXCLUSIVE CARGA E TRANSPORTE. AF_09/2024</t>
        </is>
      </c>
      <c r="C801" s="330" t="inlineStr">
        <is>
          <t>M3</t>
        </is>
      </c>
      <c r="D801" s="330" t="n">
        <v>189.38</v>
      </c>
      <c r="E801" s="330" t="n">
        <v>189.79</v>
      </c>
      <c r="F801" s="330" t="inlineStr"/>
    </row>
    <row r="802" ht="60" customHeight="1" s="496">
      <c r="A802" s="330" t="n">
        <v>105618</v>
      </c>
      <c r="B802" s="331" t="inlineStr">
        <is>
          <t>CONSTRUÇÃO DE BASE E SUB-BASE PARA PAVIMENTAÇÃO DE SOLO (PREDOMINANTEMENTE ARENOSO) COM CIMENTO - 8%, MISTURA EM USINA, COM ESPESSURA DE 20 CM - EXCLUSIVE CARGA E TRANSPORTE. AF_09/2024</t>
        </is>
      </c>
      <c r="C802" s="330" t="inlineStr">
        <is>
          <t>M3</t>
        </is>
      </c>
      <c r="D802" s="330" t="n">
        <v>187.55</v>
      </c>
      <c r="E802" s="330" t="n">
        <v>187.94</v>
      </c>
      <c r="F802" s="330" t="inlineStr"/>
    </row>
    <row r="803" ht="60" customHeight="1" s="496">
      <c r="A803" s="330" t="n">
        <v>105571</v>
      </c>
      <c r="B803" s="331" t="inlineStr">
        <is>
          <t>CONSTRUÇÃO DE BASE E SUB-BASE PARA PAVIMENTAÇÃO DE SOLO (PREDOMINANTEMENTE ARENOSO) MELHORADO COM CIMENTO - 2%, MISTURA EM PISTA, COM ESPESSURA DE 10 CM - EXCLUSIVE ESCAVAÇÃO, CARGA E TRANSPORTE E SOLO. AF_09/2024</t>
        </is>
      </c>
      <c r="C803" s="330" t="inlineStr">
        <is>
          <t>M3</t>
        </is>
      </c>
      <c r="D803" s="330" t="n">
        <v>70.48</v>
      </c>
      <c r="E803" s="330" t="n">
        <v>71.02</v>
      </c>
      <c r="F803" s="330" t="inlineStr"/>
    </row>
    <row r="804" ht="60" customHeight="1" s="496">
      <c r="A804" s="330" t="n">
        <v>96389</v>
      </c>
      <c r="B804" s="331" t="inlineStr">
        <is>
          <t>CONSTRUÇÃO DE BASE E SUB-BASE PARA PAVIMENTAÇÃO DE SOLO (PREDOMINANTEMENTE ARENOSO) MELHORADO COM CIMENTO - 2%, MISTURA EM PISTA, COM ESPESSURA DE 15 CM - EXCLUSIVE ESCAVAÇÃO, CARGA E TRANSPORTE E SOLO. AF_09/2024</t>
        </is>
      </c>
      <c r="C804" s="330" t="inlineStr">
        <is>
          <t>M3</t>
        </is>
      </c>
      <c r="D804" s="330" t="n">
        <v>64.05</v>
      </c>
      <c r="E804" s="330" t="n">
        <v>64.40000000000001</v>
      </c>
      <c r="F804" s="330" t="inlineStr"/>
    </row>
    <row r="805" ht="60" customHeight="1" s="496">
      <c r="A805" s="330" t="n">
        <v>105575</v>
      </c>
      <c r="B805" s="331" t="inlineStr">
        <is>
          <t>CONSTRUÇÃO DE BASE E SUB-BASE PARA PAVIMENTAÇÃO DE SOLO (PREDOMINANTEMENTE ARENOSO) MELHORADO COM CIMENTO - 2%, MISTURA EM PISTA, COM ESPESSURA DE 20 CM - EXCLUSIVE ESCAVAÇÃO, CARGA E TRANSPORTE E SOLO. AF_09/2024</t>
        </is>
      </c>
      <c r="C805" s="330" t="inlineStr">
        <is>
          <t>M3</t>
        </is>
      </c>
      <c r="D805" s="330" t="n">
        <v>63</v>
      </c>
      <c r="E805" s="330" t="n">
        <v>63.33</v>
      </c>
      <c r="F805" s="330" t="inlineStr"/>
    </row>
    <row r="806" ht="60" customHeight="1" s="496">
      <c r="A806" s="330" t="n">
        <v>105599</v>
      </c>
      <c r="B806" s="331" t="inlineStr">
        <is>
          <t>CONSTRUÇÃO DE BASE E SUB-BASE PARA PAVIMENTAÇÃO DE SOLO (PREDOMINANTEMENTE ARENOSO) MELHORADO COM CIMENTO - 2%, MISTURA EM USINA, COM ESPESSURA DE 10 CM - EXCLUSIVE CARGA E TRANSPORTE. AF_09/2024</t>
        </is>
      </c>
      <c r="C806" s="330" t="inlineStr">
        <is>
          <t>M3</t>
        </is>
      </c>
      <c r="D806" s="330" t="n">
        <v>64.70999999999999</v>
      </c>
      <c r="E806" s="330" t="n">
        <v>65.17</v>
      </c>
      <c r="F806" s="330" t="inlineStr"/>
    </row>
    <row r="807" ht="60" customHeight="1" s="496">
      <c r="A807" s="330" t="n">
        <v>105607</v>
      </c>
      <c r="B807" s="331" t="inlineStr">
        <is>
          <t>CONSTRUÇÃO DE BASE E SUB-BASE PARA PAVIMENTAÇÃO DE SOLO (PREDOMINANTEMENTE ARENOSO) MELHORADO COM CIMENTO - 2%, MISTURA EM USINA, COM ESPESSURA DE 15 CM - EXCLUSIVE CARGA E TRANSPORTE. AF_09/2024</t>
        </is>
      </c>
      <c r="C807" s="330" t="inlineStr">
        <is>
          <t>M3</t>
        </is>
      </c>
      <c r="D807" s="330" t="n">
        <v>62.2</v>
      </c>
      <c r="E807" s="330" t="n">
        <v>62.6</v>
      </c>
      <c r="F807" s="330" t="inlineStr"/>
    </row>
    <row r="808" ht="60" customHeight="1" s="496">
      <c r="A808" s="330" t="n">
        <v>105615</v>
      </c>
      <c r="B808" s="331" t="inlineStr">
        <is>
          <t>CONSTRUÇÃO DE BASE E SUB-BASE PARA PAVIMENTAÇÃO DE SOLO (PREDOMINANTEMENTE ARENOSO) MELHORADO COM CIMENTO - 2%, MISTURA EM USINA, COM ESPESSURA DE 20 CM - EXCLUSIVE CARGA E TRANSPORTE. AF_09/2024</t>
        </is>
      </c>
      <c r="C808" s="330" t="inlineStr">
        <is>
          <t>M3</t>
        </is>
      </c>
      <c r="D808" s="330" t="n">
        <v>60.37</v>
      </c>
      <c r="E808" s="330" t="n">
        <v>60.75</v>
      </c>
      <c r="F808" s="330" t="inlineStr"/>
    </row>
    <row r="809" ht="60" customHeight="1" s="496">
      <c r="A809" s="330" t="n">
        <v>105623</v>
      </c>
      <c r="B809" s="331" t="inlineStr">
        <is>
          <t>CONSTRUÇÃO DE BASE E SUB-BASE PARA PAVIMENTAÇÃO DE SOLO (PREDOMINANTEMENTE ARENOSO) MELHORADO COM CIMENTO - 4%, MISTURA EM PISTA, COM ESPESSURA DE 10 CM - EXCLUSIVE ESCAVAÇÃO, CARGA E TRANSPORTE E SOLO. AF_09/2024</t>
        </is>
      </c>
      <c r="C809" s="330" t="inlineStr">
        <is>
          <t>M3</t>
        </is>
      </c>
      <c r="D809" s="330" t="n">
        <v>115.78</v>
      </c>
      <c r="E809" s="330" t="n">
        <v>116.32</v>
      </c>
      <c r="F809" s="330" t="inlineStr"/>
    </row>
    <row r="810" ht="60" customHeight="1" s="496">
      <c r="A810" s="330" t="n">
        <v>96390</v>
      </c>
      <c r="B810" s="331" t="inlineStr">
        <is>
          <t>CONSTRUÇÃO DE BASE E SUB-BASE PARA PAVIMENTAÇÃO DE SOLO (PREDOMINANTEMENTE ARENOSO) MELHORADO COM CIMENTO - 4%, MISTURA EM PISTA, COM ESPESSURA DE 15 CM - EXCLUSIVE ESCAVAÇÃO, CARGA E TRANSPORTE E SOLO. AF_09/2024</t>
        </is>
      </c>
      <c r="C810" s="330" t="inlineStr">
        <is>
          <t>M3</t>
        </is>
      </c>
      <c r="D810" s="330" t="n">
        <v>109.35</v>
      </c>
      <c r="E810" s="330" t="n">
        <v>109.7</v>
      </c>
      <c r="F810" s="330" t="inlineStr"/>
    </row>
    <row r="811" ht="60" customHeight="1" s="496">
      <c r="A811" s="330" t="n">
        <v>105631</v>
      </c>
      <c r="B811" s="331" t="inlineStr">
        <is>
          <t>CONSTRUÇÃO DE BASE E SUB-BASE PARA PAVIMENTAÇÃO DE SOLO (PREDOMINANTEMENTE ARENOSO) MELHORADO COM CIMENTO - 4%, MISTURA EM PISTA, COM ESPESSURA DE 20 CM - EXCLUSIVE ESCAVAÇÃO, CARGA E TRANSPORTE E SOLO. AF_09/2024</t>
        </is>
      </c>
      <c r="C811" s="330" t="inlineStr">
        <is>
          <t>M3</t>
        </is>
      </c>
      <c r="D811" s="330" t="n">
        <v>108.3</v>
      </c>
      <c r="E811" s="330" t="n">
        <v>108.63</v>
      </c>
      <c r="F811" s="330" t="inlineStr"/>
    </row>
    <row r="812" ht="60" customHeight="1" s="496">
      <c r="A812" s="330" t="n">
        <v>105600</v>
      </c>
      <c r="B812" s="331" t="inlineStr">
        <is>
          <t>CONSTRUÇÃO DE BASE E SUB-BASE PARA PAVIMENTAÇÃO DE SOLO (PREDOMINANTEMENTE ARENOSO) MELHORADO COM CIMENTO - 4%, MISTURA EM USINA, COM ESPESSURA DE 10 CM - EXCLUSIVE CARGA E TRANSPORTE. AF_09/2024</t>
        </is>
      </c>
      <c r="C812" s="330" t="inlineStr">
        <is>
          <t>M3</t>
        </is>
      </c>
      <c r="D812" s="330" t="n">
        <v>107.11</v>
      </c>
      <c r="E812" s="330" t="n">
        <v>107.56</v>
      </c>
      <c r="F812" s="330" t="inlineStr"/>
    </row>
    <row r="813" ht="60" customHeight="1" s="496">
      <c r="A813" s="330" t="n">
        <v>105608</v>
      </c>
      <c r="B813" s="331" t="inlineStr">
        <is>
          <t>CONSTRUÇÃO DE BASE E SUB-BASE PARA PAVIMENTAÇÃO DE SOLO (PREDOMINANTEMENTE ARENOSO) MELHORADO COM CIMENTO - 4%, MISTURA EM USINA, COM ESPESSURA DE 15 CM - EXCLUSIVE CARGA E TRANSPORTE. AF_09/2024</t>
        </is>
      </c>
      <c r="C813" s="330" t="inlineStr">
        <is>
          <t>M3</t>
        </is>
      </c>
      <c r="D813" s="330" t="n">
        <v>104.6</v>
      </c>
      <c r="E813" s="330" t="n">
        <v>104.99</v>
      </c>
      <c r="F813" s="330" t="inlineStr"/>
    </row>
    <row r="814" ht="60" customHeight="1" s="496">
      <c r="A814" s="330" t="n">
        <v>105616</v>
      </c>
      <c r="B814" s="331" t="inlineStr">
        <is>
          <t>CONSTRUÇÃO DE BASE E SUB-BASE PARA PAVIMENTAÇÃO DE SOLO (PREDOMINANTEMENTE ARENOSO) MELHORADO COM CIMENTO - 4%, MISTURA EM USINA, COM ESPESSURA DE 20 CM - EXCLUSIVE CARGA E TRANSPORTE. AF_09/2024</t>
        </is>
      </c>
      <c r="C814" s="330" t="inlineStr">
        <is>
          <t>M3</t>
        </is>
      </c>
      <c r="D814" s="330" t="n">
        <v>102.77</v>
      </c>
      <c r="E814" s="330" t="n">
        <v>103.14</v>
      </c>
      <c r="F814" s="330" t="inlineStr"/>
    </row>
    <row r="815" ht="60" customHeight="1" s="496">
      <c r="A815" s="330" t="n">
        <v>105585</v>
      </c>
      <c r="B815" s="331" t="inlineStr">
        <is>
          <t>CONSTRUÇÃO DE BASE E SUB-BASE PARA PAVIMENTAÇÃO DE SOLO (PREDOMINANTEMENTE ARGILOSO) BRITA - 40%-60%, MISTURA EM PISTA, COM ESPESSURA DE 10 CM - EXCLUSIVE ESCAVAÇÃO, CARGA E TRANSPORTE E SOLO. AF_09/2024</t>
        </is>
      </c>
      <c r="C815" s="330" t="inlineStr">
        <is>
          <t>M3</t>
        </is>
      </c>
      <c r="D815" s="330" t="n">
        <v>282.36</v>
      </c>
      <c r="E815" s="330" t="n">
        <v>283.52</v>
      </c>
      <c r="F815" s="330" t="inlineStr"/>
    </row>
    <row r="816" ht="60" customHeight="1" s="496">
      <c r="A816" s="330" t="n">
        <v>100572</v>
      </c>
      <c r="B816" s="331" t="inlineStr">
        <is>
          <t>CONSTRUÇÃO DE BASE E SUB-BASE PARA PAVIMENTAÇÃO DE SOLO (PREDOMINANTEMENTE ARGILOSO) BRITA - 40%-60%, MISTURA EM PISTA, COM ESPESSURA DE 15 CM - EXCLUSIVE ESCAVAÇÃO, CARGA E TRANSPORTE E SOLO. AF_09/2024</t>
        </is>
      </c>
      <c r="C816" s="330" t="inlineStr">
        <is>
          <t>M3</t>
        </is>
      </c>
      <c r="D816" s="330" t="n">
        <v>271.41</v>
      </c>
      <c r="E816" s="330" t="n">
        <v>272.27</v>
      </c>
      <c r="F816" s="330" t="inlineStr"/>
    </row>
    <row r="817" ht="60" customHeight="1" s="496">
      <c r="A817" s="330" t="n">
        <v>105588</v>
      </c>
      <c r="B817" s="331" t="inlineStr">
        <is>
          <t>CONSTRUÇÃO DE BASE E SUB-BASE PARA PAVIMENTAÇÃO DE SOLO (PREDOMINANTEMENTE ARGILOSO) BRITA - 40%-60%, MISTURA EM PISTA, COM ESPESSURA DE 20 CM - EXCLUSIVE ESCAVAÇÃO, CARGA E TRANSPORTE E SOLO. AF_09/2024</t>
        </is>
      </c>
      <c r="C817" s="330" t="inlineStr">
        <is>
          <t>M3</t>
        </is>
      </c>
      <c r="D817" s="330" t="n">
        <v>270.31</v>
      </c>
      <c r="E817" s="330" t="n">
        <v>271.14</v>
      </c>
      <c r="F817" s="330" t="inlineStr"/>
    </row>
    <row r="818" ht="45" customHeight="1" s="496">
      <c r="A818" s="330" t="n">
        <v>105583</v>
      </c>
      <c r="B818" s="331" t="inlineStr">
        <is>
          <t>CONSTRUÇÃO DE BASE E SUB-BASE PARA PAVIMENTAÇÃO DE SOLO (PREDOMINANTEMENTE ARGILOSO) BRITA - 40%-60%, MISTURA EM USINA, COM ESPESSURA DE 10 CM - EXCLUSIVE CARGA E TRANSPORTE. AF_09/2024</t>
        </is>
      </c>
      <c r="C818" s="330" t="inlineStr">
        <is>
          <t>M3</t>
        </is>
      </c>
      <c r="D818" s="330" t="n">
        <v>398.4</v>
      </c>
      <c r="E818" s="330" t="n">
        <v>399.2</v>
      </c>
      <c r="F818" s="330" t="inlineStr"/>
    </row>
    <row r="819" ht="45" customHeight="1" s="496">
      <c r="A819" s="330" t="n">
        <v>105719</v>
      </c>
      <c r="B819" s="331" t="inlineStr">
        <is>
          <t>CONSTRUÇÃO DE BASE E SUB-BASE PARA PAVIMENTAÇÃO DE SOLO (PREDOMINANTEMENTE ARGILOSO) BRITA - 40%-60%, MISTURA EM USINA, COM ESPESSURA DE 15 CM - EXCLUSIVE CARGA E TRANSPORTE. AF_09/2024</t>
        </is>
      </c>
      <c r="C819" s="330" t="inlineStr">
        <is>
          <t>M3</t>
        </is>
      </c>
      <c r="D819" s="330" t="n">
        <v>392.36</v>
      </c>
      <c r="E819" s="330" t="n">
        <v>393.01</v>
      </c>
      <c r="F819" s="330" t="inlineStr"/>
    </row>
    <row r="820" ht="45" customHeight="1" s="496">
      <c r="A820" s="330" t="n">
        <v>105721</v>
      </c>
      <c r="B820" s="331" t="inlineStr">
        <is>
          <t>CONSTRUÇÃO DE BASE E SUB-BASE PARA PAVIMENTAÇÃO DE SOLO (PREDOMINANTEMENTE ARGILOSO) BRITA - 40%-60%, MISTURA EM USINA, COM ESPESSURA DE 20 CM - EXCLUSIVE CARGA E TRANSPORTE. AF_09/2024</t>
        </is>
      </c>
      <c r="C820" s="330" t="inlineStr">
        <is>
          <t>M3</t>
        </is>
      </c>
      <c r="D820" s="330" t="n">
        <v>392.6</v>
      </c>
      <c r="E820" s="330" t="n">
        <v>393.26</v>
      </c>
      <c r="F820" s="330" t="inlineStr"/>
    </row>
    <row r="821" ht="60" customHeight="1" s="496">
      <c r="A821" s="330" t="n">
        <v>105592</v>
      </c>
      <c r="B821" s="331" t="inlineStr">
        <is>
          <t>CONSTRUÇÃO DE BASE E SUB-BASE PARA PAVIMENTAÇÃO DE SOLO (PREDOMINANTEMENTE ARGILOSO) BRITA - 50%-50%, MISTURA EM PISTA, COM ESPESSURA DE 10 CM - EXCLUSIVE ESCAVAÇÃO, CARGA E TRANSPORTE E SOLO. AF_09/2024</t>
        </is>
      </c>
      <c r="C821" s="330" t="inlineStr">
        <is>
          <t>M3</t>
        </is>
      </c>
      <c r="D821" s="330" t="n">
        <v>242.68</v>
      </c>
      <c r="E821" s="330" t="n">
        <v>243.84</v>
      </c>
      <c r="F821" s="330" t="inlineStr"/>
    </row>
    <row r="822" ht="60" customHeight="1" s="496">
      <c r="A822" s="330" t="n">
        <v>100573</v>
      </c>
      <c r="B822" s="331" t="inlineStr">
        <is>
          <t>CONSTRUÇÃO DE BASE E SUB-BASE PARA PAVIMENTAÇÃO DE SOLO (PREDOMINANTEMENTE ARGILOSO) BRITA - 50%-50%, MISTURA EM PISTA, COM ESPESSURA DE 15 CM - EXCLUSIVE ESCAVAÇÃO, CARGA E TRANSPORTE E SOLO. AF_09/2024</t>
        </is>
      </c>
      <c r="C822" s="330" t="inlineStr">
        <is>
          <t>M3</t>
        </is>
      </c>
      <c r="D822" s="330" t="n">
        <v>231.73</v>
      </c>
      <c r="E822" s="330" t="n">
        <v>232.59</v>
      </c>
      <c r="F822" s="330" t="inlineStr"/>
    </row>
    <row r="823" ht="60" customHeight="1" s="496">
      <c r="A823" s="330" t="n">
        <v>105595</v>
      </c>
      <c r="B823" s="331" t="inlineStr">
        <is>
          <t>CONSTRUÇÃO DE BASE E SUB-BASE PARA PAVIMENTAÇÃO DE SOLO (PREDOMINANTEMENTE ARGILOSO) BRITA - 50%-50%, MISTURA EM PISTA, COM ESPESSURA DE 20 CM - EXCLUSIVE ESCAVAÇÃO, CARGA E TRANSPORTE E SOLO. AF_09/2024</t>
        </is>
      </c>
      <c r="C823" s="330" t="inlineStr">
        <is>
          <t>M3</t>
        </is>
      </c>
      <c r="D823" s="330" t="n">
        <v>230.63</v>
      </c>
      <c r="E823" s="330" t="n">
        <v>231.46</v>
      </c>
      <c r="F823" s="330" t="inlineStr"/>
    </row>
    <row r="824" ht="45" customHeight="1" s="496">
      <c r="A824" s="330" t="n">
        <v>105590</v>
      </c>
      <c r="B824" s="331" t="inlineStr">
        <is>
          <t>CONSTRUÇÃO DE BASE E SUB-BASE PARA PAVIMENTAÇÃO DE SOLO (PREDOMINANTEMENTE ARGILOSO) BRITA - 50%-50%, MISTURA EM USINA, COM ESPESSURA DE 10 CM - EXCLUSIVE CARGA E TRANSPORTE. AF_09/2024</t>
        </is>
      </c>
      <c r="C824" s="330" t="inlineStr">
        <is>
          <t>M3</t>
        </is>
      </c>
      <c r="D824" s="330" t="n">
        <v>338.06</v>
      </c>
      <c r="E824" s="330" t="n">
        <v>338.86</v>
      </c>
      <c r="F824" s="330" t="inlineStr"/>
    </row>
    <row r="825" ht="45" customHeight="1" s="496">
      <c r="A825" s="330" t="n">
        <v>105723</v>
      </c>
      <c r="B825" s="331" t="inlineStr">
        <is>
          <t>CONSTRUÇÃO DE BASE E SUB-BASE PARA PAVIMENTAÇÃO DE SOLO (PREDOMINANTEMENTE ARGILOSO) BRITA - 50%-50%, MISTURA EM USINA, COM ESPESSURA DE 15 CM - EXCLUSIVE CARGA E TRANSPORTE. AF_09/2024</t>
        </is>
      </c>
      <c r="C825" s="330" t="inlineStr">
        <is>
          <t>M3</t>
        </is>
      </c>
      <c r="D825" s="330" t="n">
        <v>332.02</v>
      </c>
      <c r="E825" s="330" t="n">
        <v>332.67</v>
      </c>
      <c r="F825" s="330" t="inlineStr"/>
    </row>
    <row r="826" ht="45" customHeight="1" s="496">
      <c r="A826" s="330" t="n">
        <v>105725</v>
      </c>
      <c r="B826" s="331" t="inlineStr">
        <is>
          <t>CONSTRUÇÃO DE BASE E SUB-BASE PARA PAVIMENTAÇÃO DE SOLO (PREDOMINANTEMENTE ARGILOSO) BRITA - 50%-50%, MISTURA EM USINA, COM ESPESSURA DE 20 CM - EXCLUSIVE CARGA E TRANSPORTE. AF_09/2024</t>
        </is>
      </c>
      <c r="C826" s="330" t="inlineStr">
        <is>
          <t>M3</t>
        </is>
      </c>
      <c r="D826" s="330" t="n">
        <v>332.26</v>
      </c>
      <c r="E826" s="330" t="n">
        <v>332.92</v>
      </c>
      <c r="F826" s="330" t="inlineStr"/>
    </row>
    <row r="827" ht="45" customHeight="1" s="496">
      <c r="A827" s="330" t="n">
        <v>105566</v>
      </c>
      <c r="B827" s="331" t="inlineStr">
        <is>
          <t>CONSTRUÇÃO DE BASE E SUB-BASE PARA PAVIMENTAÇÃO DE SOLO DE COMPORTAMENTO LATERÍTICO (ARENOSO), COM ESPESSURA DE 10 CM - EXCLUSIVE ESCAVAÇÃO, CARGA E TRANSPORTE E SOLO. AF_09/2024</t>
        </is>
      </c>
      <c r="C827" s="330" t="inlineStr">
        <is>
          <t>M3</t>
        </is>
      </c>
      <c r="D827" s="330" t="n">
        <v>12.74</v>
      </c>
      <c r="E827" s="330" t="n">
        <v>12.99</v>
      </c>
      <c r="F827" s="330" t="inlineStr"/>
    </row>
    <row r="828" ht="45" customHeight="1" s="496">
      <c r="A828" s="330" t="n">
        <v>96388</v>
      </c>
      <c r="B828" s="331" t="inlineStr">
        <is>
          <t>CONSTRUÇÃO DE BASE E SUB-BASE PARA PAVIMENTAÇÃO DE SOLO DE COMPORTAMENTO LATERÍTICO (ARENOSO), COM ESPESSURA DE 15 CM - EXCLUSIVE ESCAVAÇÃO, CARGA E TRANSPORTE E SOLO. AF_09/2024</t>
        </is>
      </c>
      <c r="C828" s="330" t="inlineStr">
        <is>
          <t>M3</t>
        </is>
      </c>
      <c r="D828" s="330" t="n">
        <v>10.24</v>
      </c>
      <c r="E828" s="330" t="n">
        <v>10.41</v>
      </c>
      <c r="F828" s="330" t="inlineStr"/>
    </row>
    <row r="829" ht="45" customHeight="1" s="496">
      <c r="A829" s="330" t="n">
        <v>105569</v>
      </c>
      <c r="B829" s="331" t="inlineStr">
        <is>
          <t>CONSTRUÇÃO DE BASE E SUB-BASE PARA PAVIMENTAÇÃO DE SOLO DE COMPORTAMENTO LATERÍTICO (ARENOSO), COM ESPESSURA DE 20 CM - EXCLUSIVE ESCAVAÇÃO, CARGA E TRANSPORTE E SOLO. AF_09/2024</t>
        </is>
      </c>
      <c r="C829" s="330" t="inlineStr">
        <is>
          <t>M3</t>
        </is>
      </c>
      <c r="D829" s="330" t="n">
        <v>8.5</v>
      </c>
      <c r="E829" s="330" t="n">
        <v>8.65</v>
      </c>
      <c r="F829" s="330" t="inlineStr"/>
    </row>
    <row r="830" ht="45" customHeight="1" s="496">
      <c r="A830" s="330" t="n">
        <v>101767</v>
      </c>
      <c r="B830" s="331" t="inlineStr">
        <is>
          <t>CONSTRUÇÃO DE BASE E SUB-BASE PARA PAVIMENTAÇÃO DE SOLO ESTABILIZADO GRANULOMETRICAMENTE COM MISTURA DE SOLOS EM PISTA - EXCLUSIVE SOLO, ESCAVAÇÃO, CARGA E TRANSPORTE. AF_09/2024</t>
        </is>
      </c>
      <c r="C830" s="330" t="inlineStr">
        <is>
          <t>M3</t>
        </is>
      </c>
      <c r="D830" s="330" t="n">
        <v>33.74</v>
      </c>
      <c r="E830" s="330" t="n">
        <v>34.6</v>
      </c>
      <c r="F830" s="330" t="inlineStr"/>
    </row>
    <row r="831" ht="45" customHeight="1" s="496">
      <c r="A831" s="330" t="n">
        <v>101768</v>
      </c>
      <c r="B831" s="331" t="inlineStr">
        <is>
          <t>CONSTRUÇÃO DE BASE E SUB-BASE PARA PAVIMENTAÇÃO DE SOLO ESTABILIZADO GRANULOMETRICAMENTE SEM MISTURA DE SOLOS - EXCLUSIVE SOLO, ESCAVAÇÃO, CARGA E TRANSPORTE. AF_09/2024</t>
        </is>
      </c>
      <c r="C831" s="330" t="inlineStr">
        <is>
          <t>M3</t>
        </is>
      </c>
      <c r="D831" s="330" t="n">
        <v>29.12</v>
      </c>
      <c r="E831" s="330" t="n">
        <v>29.8</v>
      </c>
      <c r="F831" s="330" t="inlineStr"/>
    </row>
    <row r="832" ht="15" customHeight="1" s="496">
      <c r="A832" s="330" t="n">
        <v>100574</v>
      </c>
      <c r="B832" s="331" t="inlineStr">
        <is>
          <t>ESPALHAMENTO DE MATERIAL COM TRATOR DE ESTEIRAS. AF_09/2024</t>
        </is>
      </c>
      <c r="C832" s="330" t="inlineStr">
        <is>
          <t>M3</t>
        </is>
      </c>
      <c r="D832" s="330" t="n">
        <v>1.6</v>
      </c>
      <c r="E832" s="330" t="n">
        <v>1.64</v>
      </c>
      <c r="F832" s="330" t="inlineStr"/>
    </row>
    <row r="833" ht="60" customHeight="1" s="496">
      <c r="A833" s="330" t="n">
        <v>105562</v>
      </c>
      <c r="B833" s="331" t="inlineStr">
        <is>
          <t>EXECUÇÃO E COMPACTAÇÃO DE CAMADA FINAL DE ATERRO (100% DE ENERGIA DO PROCTOR NORMAL) COM SOLO PREDOMINANTEMENTE ARENOSO, EM CAMADAS COM ESPESSURA DE 10 CM - EXCLUSIVE ESCAVAÇÃO, CARGA E TRANSPORTE E SOLO. AF_09/2024</t>
        </is>
      </c>
      <c r="C833" s="330" t="inlineStr">
        <is>
          <t>M3</t>
        </is>
      </c>
      <c r="D833" s="330" t="n">
        <v>9.48</v>
      </c>
      <c r="E833" s="330" t="n">
        <v>9.630000000000001</v>
      </c>
      <c r="F833" s="330" t="inlineStr"/>
    </row>
    <row r="834" ht="60" customHeight="1" s="496">
      <c r="A834" s="330" t="n">
        <v>105563</v>
      </c>
      <c r="B834" s="331" t="inlineStr">
        <is>
          <t>EXECUÇÃO E COMPACTAÇÃO DE CAMADA FINAL DE ATERRO (100% DE ENERGIA DO PROCTOR NORMAL) COM SOLO PREDOMINANTEMENTE ARENOSO, EM CAMADAS COM ESPESSURA DE 15 CM - EXCLUSIVE ESCAVAÇÃO, CARGA E TRANSPORTE E SOLO. AF_09/2024</t>
        </is>
      </c>
      <c r="C834" s="330" t="inlineStr">
        <is>
          <t>M3</t>
        </is>
      </c>
      <c r="D834" s="330" t="n">
        <v>7.66</v>
      </c>
      <c r="E834" s="330" t="n">
        <v>7.8</v>
      </c>
      <c r="F834" s="330" t="inlineStr"/>
    </row>
    <row r="835" ht="60" customHeight="1" s="496">
      <c r="A835" s="330" t="n">
        <v>105565</v>
      </c>
      <c r="B835" s="331" t="inlineStr">
        <is>
          <t>EXECUÇÃO E COMPACTAÇÃO DE CAMADA FINAL DE ATERRO (100% DE ENERGIA DO PROCTOR NORMAL) COM SOLO PREDOMINANTEMENTE ARENOSO, EM CAMADAS COM ESPESSURA DE 20 CM - EXCLUSIVE ESCAVAÇÃO, CARGA E TRANSPORTE E SOLO. AF_09/2024</t>
        </is>
      </c>
      <c r="C835" s="330" t="inlineStr">
        <is>
          <t>M3</t>
        </is>
      </c>
      <c r="D835" s="330" t="n">
        <v>7.1</v>
      </c>
      <c r="E835" s="330" t="n">
        <v>7.23</v>
      </c>
      <c r="F835" s="330" t="inlineStr"/>
    </row>
    <row r="836" ht="60" customHeight="1" s="496">
      <c r="A836" s="330" t="n">
        <v>105557</v>
      </c>
      <c r="B836" s="331" t="inlineStr">
        <is>
          <t>EXECUÇÃO E COMPACTAÇÃO DE CAMADA FINAL DE ATERRO (100% DE ENERGIA DO PROCTOR NORMAL) COM SOLO PREDOMINANTEMENTE ARGILOSO, EM CAMADAS COM ESPESSURA DE 10 CM - EXCLUSIVE ESCAVAÇÃO, CARGA E TRANSPORTE E SOLO. AF_09/2024</t>
        </is>
      </c>
      <c r="C836" s="330" t="inlineStr">
        <is>
          <t>M3</t>
        </is>
      </c>
      <c r="D836" s="330" t="n">
        <v>18.11</v>
      </c>
      <c r="E836" s="330" t="n">
        <v>18.5</v>
      </c>
      <c r="F836" s="330" t="inlineStr"/>
    </row>
    <row r="837" ht="60" customHeight="1" s="496">
      <c r="A837" s="330" t="n">
        <v>105558</v>
      </c>
      <c r="B837" s="331" t="inlineStr">
        <is>
          <t>EXECUÇÃO E COMPACTAÇÃO DE CAMADA FINAL DE ATERRO (100% DE ENERGIA DO PROCTOR NORMAL) COM SOLO PREDOMINANTEMENTE ARGILOSO, EM CAMADAS COM ESPESSURA DE 15 CM - EXCLUSIVE ESCAVAÇÃO, CARGA E TRANSPORTE E SOLO. AF_09/2024</t>
        </is>
      </c>
      <c r="C837" s="330" t="inlineStr">
        <is>
          <t>M3</t>
        </is>
      </c>
      <c r="D837" s="330" t="n">
        <v>15.61</v>
      </c>
      <c r="E837" s="330" t="n">
        <v>15.95</v>
      </c>
      <c r="F837" s="330" t="inlineStr"/>
    </row>
    <row r="838" ht="60" customHeight="1" s="496">
      <c r="A838" s="330" t="n">
        <v>105560</v>
      </c>
      <c r="B838" s="331" t="inlineStr">
        <is>
          <t>EXECUÇÃO E COMPACTAÇÃO DE CAMADA FINAL DE ATERRO (100% DE ENERGIA DO PROCTOR NORMAL) COM SOLO PREDOMINANTEMENTE ARGILOSO, EM CAMADAS COM ESPESSURA DE 20 CM - EXCLUSIVE ESCAVAÇÃO, CARGA E TRANSPORTE E SOLO. AF_09/2024</t>
        </is>
      </c>
      <c r="C838" s="330" t="inlineStr">
        <is>
          <t>M3</t>
        </is>
      </c>
      <c r="D838" s="330" t="n">
        <v>14.25</v>
      </c>
      <c r="E838" s="330" t="n">
        <v>14.55</v>
      </c>
      <c r="F838" s="330" t="inlineStr"/>
    </row>
    <row r="839" ht="60" customHeight="1" s="496">
      <c r="A839" s="330" t="n">
        <v>96386</v>
      </c>
      <c r="B839" s="331" t="inlineStr">
        <is>
          <t>EXECUÇÃO E COMPACTAÇÃO DE CORPO DE ATERRO (95% DE ENERGIA DO PROCTOR NORMAL) COM SOLO PREDOMINANTEMENTE ARENOSO ESPESSURA 15CM - EXCLUSIVE MATERIAL, ESCAVAÇÃO, CARGA E TRANSPORTE. AF_09/2024</t>
        </is>
      </c>
      <c r="C839" s="330" t="inlineStr">
        <is>
          <t>M3</t>
        </is>
      </c>
      <c r="D839" s="330" t="n">
        <v>7.59</v>
      </c>
      <c r="E839" s="330" t="n">
        <v>7.73</v>
      </c>
      <c r="F839" s="330" t="inlineStr"/>
    </row>
    <row r="840" ht="60" customHeight="1" s="496">
      <c r="A840" s="330" t="n">
        <v>105564</v>
      </c>
      <c r="B840" s="331" t="inlineStr">
        <is>
          <t>EXECUÇÃO E COMPACTAÇÃO DE CORPO DE ATERRO (95% DE ENERGIA DO PROCTOR NORMAL) COM SOLO PREDOMINANTEMENTE ARENOSO, EM CAMADAS COM ESPESSURA DE 20 CM - EXCLUSIVE ESCAVAÇÃO, CARGA E TRANSPORTE E SOLO. AF_09/2024</t>
        </is>
      </c>
      <c r="C840" s="330" t="inlineStr">
        <is>
          <t>M3</t>
        </is>
      </c>
      <c r="D840" s="330" t="n">
        <v>7.05</v>
      </c>
      <c r="E840" s="330" t="n">
        <v>7.18</v>
      </c>
      <c r="F840" s="330" t="inlineStr"/>
    </row>
    <row r="841" ht="60" customHeight="1" s="496">
      <c r="A841" s="330" t="n">
        <v>105561</v>
      </c>
      <c r="B841" s="331" t="inlineStr">
        <is>
          <t>EXECUÇÃO E COMPACTAÇÃO DE CORPO DE ATERRO DE ATERRO (95% DE ENERGIA DO PROCTOR NORMAL) COM SOLO PREDOMINANTEMENTE ARENOSO, EM CAMADAS COM ESPESSURA DE 10 CM - EXCLUSIVE ESCAVAÇÃO, CARGA E TRANSPORTE E SOLO. AF_09/2024</t>
        </is>
      </c>
      <c r="C841" s="330" t="inlineStr">
        <is>
          <t>M3</t>
        </is>
      </c>
      <c r="D841" s="330" t="n">
        <v>9.289999999999999</v>
      </c>
      <c r="E841" s="330" t="n">
        <v>9.44</v>
      </c>
      <c r="F841" s="330" t="inlineStr"/>
    </row>
    <row r="842" ht="60" customHeight="1" s="496">
      <c r="A842" s="330" t="n">
        <v>96385</v>
      </c>
      <c r="B842" s="331" t="inlineStr">
        <is>
          <t>EXECUÇÃO E COMPACTAÇÃO DE CORPO DE ATERRO DE ATERRO (95% DE ENERGIA DO PROCTOR NORMAL) COM SOLO PREDOMINANTEMENTE ARGILOSO ESPESSURA 15 CM - EXCLUSIVE MATERIAL, ESCAVAÇÃO, CARGA E TRANSPORTE. AF_09/2024</t>
        </is>
      </c>
      <c r="C842" s="330" t="inlineStr">
        <is>
          <t>M3</t>
        </is>
      </c>
      <c r="D842" s="330" t="n">
        <v>14.11</v>
      </c>
      <c r="E842" s="330" t="n">
        <v>14.42</v>
      </c>
      <c r="F842" s="330" t="inlineStr"/>
    </row>
    <row r="843" ht="60" customHeight="1" s="496">
      <c r="A843" s="330" t="n">
        <v>105556</v>
      </c>
      <c r="B843" s="331" t="inlineStr">
        <is>
          <t>EXECUÇÃO E COMPACTAÇÃO DE CORPO DE ATERRO DE ATERRO (95% DE ENERGIA DO PROCTOR NORMAL) COM SOLO PREDOMINANTEMENTE ARGILOSO, EM CAMADAS COM ESPESSURA DE 10 CM - EXCLUSIVE ESCAVAÇÃO, CARGA E TRANSPORTE E SOLO. AF_09/2024</t>
        </is>
      </c>
      <c r="C843" s="330" t="inlineStr">
        <is>
          <t>M3</t>
        </is>
      </c>
      <c r="D843" s="330" t="n">
        <v>15.85</v>
      </c>
      <c r="E843" s="330" t="n">
        <v>16.18</v>
      </c>
      <c r="F843" s="330" t="inlineStr"/>
    </row>
    <row r="844" ht="60" customHeight="1" s="496">
      <c r="A844" s="330" t="n">
        <v>105559</v>
      </c>
      <c r="B844" s="331" t="inlineStr">
        <is>
          <t>EXECUÇÃO E COMPACTAÇÃO DE CORPO DE ATERRO DE ATERRO (95% DE ENERGIA DO PROCTOR NORMAL) COM SOLO PREDOMINANTEMENTE ARGILOSO, EM CAMADAS COM ESPESSURA DE 20 CM - EXCLUSIVE ESCAVAÇÃO, CARGA E TRANSPORTE E SOLO. AF_09/2024</t>
        </is>
      </c>
      <c r="C844" s="330" t="inlineStr">
        <is>
          <t>M3</t>
        </is>
      </c>
      <c r="D844" s="330" t="n">
        <v>11.99</v>
      </c>
      <c r="E844" s="330" t="n">
        <v>12.24</v>
      </c>
      <c r="F844" s="330" t="inlineStr"/>
    </row>
    <row r="845" ht="45" customHeight="1" s="496">
      <c r="A845" s="330" t="n">
        <v>105733</v>
      </c>
      <c r="B845" s="331" t="inlineStr">
        <is>
          <t>RECONSTRUÇÃO DE BASE E SUB-BASE PARA PAVIMENTAÇÃO DE BRITA GRADUADA SIMPLES TRATADA COM CIMENTO, COM ESPESSURA DE 10 CM - EXCLUSIVE CARGA E TRANSPORTE. AF_09/2024</t>
        </is>
      </c>
      <c r="C845" s="330" t="inlineStr">
        <is>
          <t>M3</t>
        </is>
      </c>
      <c r="D845" s="330" t="n">
        <v>559.97</v>
      </c>
      <c r="E845" s="330" t="n">
        <v>560.9</v>
      </c>
      <c r="F845" s="330" t="inlineStr"/>
    </row>
    <row r="846" ht="45" customHeight="1" s="496">
      <c r="A846" s="330" t="n">
        <v>105734</v>
      </c>
      <c r="B846" s="331" t="inlineStr">
        <is>
          <t>RECONSTRUÇÃO DE BASE E SUB-BASE PARA PAVIMENTAÇÃO DE BRITA GRADUADA SIMPLES TRATADA COM CIMENTO, COM ESPESSURA DE 15 CM - EXCLUSIVE CARGA E TRANSPORTE. AF_09/2024</t>
        </is>
      </c>
      <c r="C846" s="330" t="inlineStr">
        <is>
          <t>M3</t>
        </is>
      </c>
      <c r="D846" s="330" t="n">
        <v>553.13</v>
      </c>
      <c r="E846" s="330" t="n">
        <v>553.9</v>
      </c>
      <c r="F846" s="330" t="inlineStr"/>
    </row>
    <row r="847" ht="45" customHeight="1" s="496">
      <c r="A847" s="330" t="n">
        <v>105736</v>
      </c>
      <c r="B847" s="331" t="inlineStr">
        <is>
          <t>RECONSTRUÇÃO DE BASE E SUB-BASE PARA PAVIMENTAÇÃO DE BRITA GRADUADA SIMPLES TRATADA COM CIMENTO, COM ESPESSURA DE 20 CM - EXCLUSIVE CARGA E TRANSPORTE. AF_09/2024</t>
        </is>
      </c>
      <c r="C847" s="330" t="inlineStr">
        <is>
          <t>M3</t>
        </is>
      </c>
      <c r="D847" s="330" t="n">
        <v>549.66</v>
      </c>
      <c r="E847" s="330" t="n">
        <v>550.37</v>
      </c>
      <c r="F847" s="330" t="inlineStr"/>
    </row>
    <row r="848" ht="45" customHeight="1" s="496">
      <c r="A848" s="330" t="n">
        <v>105728</v>
      </c>
      <c r="B848" s="331" t="inlineStr">
        <is>
          <t>RECONSTRUÇÃO DE BASE E SUB-BASE PARA PAVIMENTAÇÃO DE BRITA GRADUADA SIMPLES, COM ESPESSURA DE 10 CM - EXCLUSIVE CARGA E TRANSPORTE. AF_09/2024</t>
        </is>
      </c>
      <c r="C848" s="330" t="inlineStr">
        <is>
          <t>M3</t>
        </is>
      </c>
      <c r="D848" s="330" t="n">
        <v>475.56</v>
      </c>
      <c r="E848" s="330" t="n">
        <v>476.36</v>
      </c>
      <c r="F848" s="330" t="inlineStr"/>
    </row>
    <row r="849" ht="45" customHeight="1" s="496">
      <c r="A849" s="330" t="n">
        <v>105729</v>
      </c>
      <c r="B849" s="331" t="inlineStr">
        <is>
          <t>RECONSTRUÇÃO DE BASE E SUB-BASE PARA PAVIMENTAÇÃO DE BRITA GRADUADA SIMPLES, COM ESPESSURA DE 15 CM - EXCLUSIVE CARGA E TRANSPORTE. AF_09/2024</t>
        </is>
      </c>
      <c r="C849" s="330" t="inlineStr">
        <is>
          <t>M3</t>
        </is>
      </c>
      <c r="D849" s="330" t="n">
        <v>470.31</v>
      </c>
      <c r="E849" s="330" t="n">
        <v>471</v>
      </c>
      <c r="F849" s="330" t="inlineStr"/>
    </row>
    <row r="850" ht="45" customHeight="1" s="496">
      <c r="A850" s="330" t="n">
        <v>105731</v>
      </c>
      <c r="B850" s="331" t="inlineStr">
        <is>
          <t>RECONSTRUÇÃO DE BASE E SUB-BASE PARA PAVIMENTAÇÃO DE BRITA GRADUADA SIMPLES, COM ESPESSURA DE 20 CM - EXCLUSIVE CARGA E TRANSPORTE. AF_09/2024</t>
        </is>
      </c>
      <c r="C850" s="330" t="inlineStr">
        <is>
          <t>M3</t>
        </is>
      </c>
      <c r="D850" s="330" t="n">
        <v>467.65</v>
      </c>
      <c r="E850" s="330" t="n">
        <v>468.28</v>
      </c>
      <c r="F850" s="330" t="inlineStr"/>
    </row>
    <row r="851" ht="45" customHeight="1" s="496">
      <c r="A851" s="330" t="n">
        <v>105738</v>
      </c>
      <c r="B851" s="331" t="inlineStr">
        <is>
          <t>RECONSTRUÇÃO DE BASE E SUB-BASE PARA PAVIMENTAÇÃO DE CONCRETO COMPACTADO COM ROLO, COM ESPESSURA DE 10 CM - EXCLUSIVE CARGA E TRANSPORTE. AF_09/2024</t>
        </is>
      </c>
      <c r="C851" s="330" t="inlineStr">
        <is>
          <t>M3</t>
        </is>
      </c>
      <c r="D851" s="330" t="n">
        <v>671.49</v>
      </c>
      <c r="E851" s="330" t="n">
        <v>672.45</v>
      </c>
      <c r="F851" s="330" t="inlineStr"/>
    </row>
    <row r="852" ht="45" customHeight="1" s="496">
      <c r="A852" s="330" t="n">
        <v>105739</v>
      </c>
      <c r="B852" s="331" t="inlineStr">
        <is>
          <t>RECONSTRUÇÃO DE BASE E SUB-BASE PARA PAVIMENTAÇÃO DE CONCRETO COMPACTADO COM ROLO, COM ESPESSURA DE 15 CM - EXCLUSIVE CARGA E TRANSPORTE. AF_09/2024</t>
        </is>
      </c>
      <c r="C852" s="330" t="inlineStr">
        <is>
          <t>M3</t>
        </is>
      </c>
      <c r="D852" s="330" t="n">
        <v>666.35</v>
      </c>
      <c r="E852" s="330" t="n">
        <v>667.1900000000001</v>
      </c>
      <c r="F852" s="330" t="inlineStr"/>
    </row>
    <row r="853" ht="45" customHeight="1" s="496">
      <c r="A853" s="330" t="n">
        <v>105741</v>
      </c>
      <c r="B853" s="331" t="inlineStr">
        <is>
          <t>RECONSTRUÇÃO DE BASE E SUB-BASE PARA PAVIMENTAÇÃO DE CONCRETO COMPACTADO COM ROLO, COM ESPESSURA DE 20 CM - EXCLUSIVE CARGA E TRANSPORTE. AF_09/2024</t>
        </is>
      </c>
      <c r="C853" s="330" t="inlineStr">
        <is>
          <t>M3</t>
        </is>
      </c>
      <c r="D853" s="330" t="n">
        <v>663.63</v>
      </c>
      <c r="E853" s="330" t="n">
        <v>664.41</v>
      </c>
      <c r="F853" s="330" t="inlineStr"/>
    </row>
    <row r="854" ht="45" customHeight="1" s="496">
      <c r="A854" s="330" t="n">
        <v>105750</v>
      </c>
      <c r="B854" s="331" t="inlineStr">
        <is>
          <t>RECONSTRUÇÃO DE BASE E SUB-BASE PARA PAVIMENTAÇÃO DE MACADAME SECO, COM ESPESSURA DE 10 CM - EXCLUSIVE CARGA E TRANSPORTE. AF_09/2024</t>
        </is>
      </c>
      <c r="C854" s="330" t="inlineStr">
        <is>
          <t>M3</t>
        </is>
      </c>
      <c r="D854" s="330" t="n">
        <v>423.48</v>
      </c>
      <c r="E854" s="330" t="n">
        <v>424.51</v>
      </c>
      <c r="F854" s="330" t="inlineStr"/>
    </row>
    <row r="855" ht="45" customHeight="1" s="496">
      <c r="A855" s="330" t="n">
        <v>105751</v>
      </c>
      <c r="B855" s="331" t="inlineStr">
        <is>
          <t>RECONSTRUÇÃO DE BASE E SUB-BASE PARA PAVIMENTAÇÃO DE MACADAME SECO, COM ESPESSURA DE 15 CM - EXCLUSIVE CARGA E TRANSPORTE. AF_09/2024</t>
        </is>
      </c>
      <c r="C855" s="330" t="inlineStr">
        <is>
          <t>M3</t>
        </is>
      </c>
      <c r="D855" s="330" t="n">
        <v>420.77</v>
      </c>
      <c r="E855" s="330" t="n">
        <v>421.76</v>
      </c>
      <c r="F855" s="330" t="inlineStr"/>
    </row>
    <row r="856" ht="45" customHeight="1" s="496">
      <c r="A856" s="330" t="n">
        <v>105753</v>
      </c>
      <c r="B856" s="331" t="inlineStr">
        <is>
          <t>RECONSTRUÇÃO DE BASE E SUB-BASE PARA PAVIMENTAÇÃO DE MACADAME SECO, COM ESPESSURA DE 20 CM - EXCLUSIVE CARGA E TRANSPORTE. AF_09/2024</t>
        </is>
      </c>
      <c r="C856" s="330" t="inlineStr">
        <is>
          <t>M3</t>
        </is>
      </c>
      <c r="D856" s="330" t="n">
        <v>418.31</v>
      </c>
      <c r="E856" s="330" t="n">
        <v>419.25</v>
      </c>
      <c r="F856" s="330" t="inlineStr"/>
    </row>
    <row r="857" ht="45" customHeight="1" s="496">
      <c r="A857" s="330" t="n">
        <v>105755</v>
      </c>
      <c r="B857" s="331" t="inlineStr">
        <is>
          <t>RECONSTRUÇÃO DE BASE E SUB-BASE PARA PAVIMENTAÇÃO DE MACADAME SECO, COM ESPESSURA DE 25 CM - EXCLUSIVE CARGA E TRANSPORTE. AF_09/2024</t>
        </is>
      </c>
      <c r="C857" s="330" t="inlineStr">
        <is>
          <t>M3</t>
        </is>
      </c>
      <c r="D857" s="330" t="n">
        <v>415.97</v>
      </c>
      <c r="E857" s="330" t="n">
        <v>416.84</v>
      </c>
      <c r="F857" s="330" t="inlineStr"/>
    </row>
    <row r="858" ht="30" customHeight="1" s="496">
      <c r="A858" s="330" t="n">
        <v>105743</v>
      </c>
      <c r="B858" s="331" t="inlineStr">
        <is>
          <t>RECONSTRUÇÃO DE BASE E SUB-BASE PARA PAVIMENTAÇÃO DE RACHÃO, COM ESPESSURA DE 30 CM - EXCLUSIVE CARGA E TRANSPORTE. AF_09/2024</t>
        </is>
      </c>
      <c r="C858" s="330" t="inlineStr">
        <is>
          <t>M3</t>
        </is>
      </c>
      <c r="D858" s="330" t="n">
        <v>326.47</v>
      </c>
      <c r="E858" s="330" t="n">
        <v>327.17</v>
      </c>
      <c r="F858" s="330" t="inlineStr"/>
    </row>
    <row r="859" ht="30" customHeight="1" s="496">
      <c r="A859" s="330" t="n">
        <v>105744</v>
      </c>
      <c r="B859" s="331" t="inlineStr">
        <is>
          <t>RECONSTRUÇÃO DE BASE E SUB-BASE PARA PAVIMENTAÇÃO DE RACHÃO, COM ESPESSURA DE 40 CM - EXCLUSIVE CARGA E TRANSPORTE. AF_09/2024</t>
        </is>
      </c>
      <c r="C859" s="330" t="inlineStr">
        <is>
          <t>M3</t>
        </is>
      </c>
      <c r="D859" s="330" t="n">
        <v>323.97</v>
      </c>
      <c r="E859" s="330" t="n">
        <v>324.6</v>
      </c>
      <c r="F859" s="330" t="inlineStr"/>
    </row>
    <row r="860" ht="30" customHeight="1" s="496">
      <c r="A860" s="330" t="n">
        <v>105746</v>
      </c>
      <c r="B860" s="331" t="inlineStr">
        <is>
          <t>RECONSTRUÇÃO DE BASE E SUB-BASE PARA PAVIMENTAÇÃO DE RACHÃO, COM ESPESSURA DE 50 CM - EXCLUSIVE CARGA E TRANSPORTE. AF_09/2024</t>
        </is>
      </c>
      <c r="C860" s="330" t="inlineStr">
        <is>
          <t>M3</t>
        </is>
      </c>
      <c r="D860" s="330" t="n">
        <v>321.46</v>
      </c>
      <c r="E860" s="330" t="n">
        <v>322.03</v>
      </c>
      <c r="F860" s="330" t="inlineStr"/>
    </row>
    <row r="861" ht="30" customHeight="1" s="496">
      <c r="A861" s="330" t="n">
        <v>105748</v>
      </c>
      <c r="B861" s="331" t="inlineStr">
        <is>
          <t>RECONSTRUÇÃO DE BASE E SUB-BASE PARA PAVIMENTAÇÃO DE RACHÃO, COM ESPESSURA DE 60 CM - EXCLUSIVE CARGA E TRANSPORTE. AF_09/2024</t>
        </is>
      </c>
      <c r="C861" s="330" t="inlineStr">
        <is>
          <t>M3</t>
        </is>
      </c>
      <c r="D861" s="330" t="n">
        <v>318.95</v>
      </c>
      <c r="E861" s="330" t="n">
        <v>319.43</v>
      </c>
      <c r="F861" s="330" t="inlineStr"/>
    </row>
    <row r="862" ht="60" customHeight="1" s="496">
      <c r="A862" s="330" t="n">
        <v>105660</v>
      </c>
      <c r="B862" s="331" t="inlineStr">
        <is>
          <t>RECONSTRUÇÃO DE BASE E SUB-BASE PARA PAVIMENTAÇÃO DE SOLO (PREDOMINANTEMENTE ARENOSO) BRITA - 40%-60% COM CIMENTO - 4%, MISTURA EM PISTA, COM ESPESSURA DE 10 CM - EXCLUSIVE ESCAVAÇÃO, CARGA E TRANSPORTE E SOLO. AF_09/2024</t>
        </is>
      </c>
      <c r="C862" s="330" t="inlineStr">
        <is>
          <t>M3</t>
        </is>
      </c>
      <c r="D862" s="330" t="n">
        <v>371.14</v>
      </c>
      <c r="E862" s="330" t="n">
        <v>372.45</v>
      </c>
      <c r="F862" s="330" t="inlineStr"/>
    </row>
    <row r="863" ht="60" customHeight="1" s="496">
      <c r="A863" s="330" t="n">
        <v>105663</v>
      </c>
      <c r="B863" s="331" t="inlineStr">
        <is>
          <t>RECONSTRUÇÃO DE BASE E SUB-BASE PARA PAVIMENTAÇÃO DE SOLO (PREDOMINANTEMENTE ARENOSO) BRITA - 40%-60% COM CIMENTO - 4%, MISTURA EM PISTA, COM ESPESSURA DE 15 CM - EXCLUSIVE ESCAVAÇÃO, CARGA E TRANSPORTE E SOLO. AF_09/2024</t>
        </is>
      </c>
      <c r="C863" s="330" t="inlineStr">
        <is>
          <t>M3</t>
        </is>
      </c>
      <c r="D863" s="330" t="n">
        <v>359.96</v>
      </c>
      <c r="E863" s="330" t="n">
        <v>360.95</v>
      </c>
      <c r="F863" s="330" t="inlineStr"/>
    </row>
    <row r="864" ht="60" customHeight="1" s="496">
      <c r="A864" s="330" t="n">
        <v>105669</v>
      </c>
      <c r="B864" s="331" t="inlineStr">
        <is>
          <t>RECONSTRUÇÃO DE BASE E SUB-BASE PARA PAVIMENTAÇÃO DE SOLO (PREDOMINANTEMENTE ARENOSO) BRITA - 40%-60% COM CIMENTO - 4%, MISTURA EM PISTA, COM ESPESSURA DE 20 CM - EXCLUSIVE ESCAVAÇÃO, CARGA E TRANSPORTE E SOLO. AF_09/2024</t>
        </is>
      </c>
      <c r="C864" s="330" t="inlineStr">
        <is>
          <t>M3</t>
        </is>
      </c>
      <c r="D864" s="330" t="n">
        <v>354.35</v>
      </c>
      <c r="E864" s="330" t="n">
        <v>355.18</v>
      </c>
      <c r="F864" s="330" t="inlineStr"/>
    </row>
    <row r="865" ht="60" customHeight="1" s="496">
      <c r="A865" s="330" t="n">
        <v>105642</v>
      </c>
      <c r="B865" s="331" t="inlineStr">
        <is>
          <t>RECONSTRUÇÃO DE BASE E SUB-BASE PARA PAVIMENTAÇÃO DE SOLO (PREDOMINANTEMENTE ARENOSO) BRITA - 40%-60% COM CIMENTO - 4%, MISTURA EM USINA, COM ESPESSURA DE 10 CM - EXCLUSIVE CARGA E TRANSPORTE. AF_09/2024</t>
        </is>
      </c>
      <c r="C865" s="330" t="inlineStr">
        <is>
          <t>M3</t>
        </is>
      </c>
      <c r="D865" s="330" t="n">
        <v>469.1</v>
      </c>
      <c r="E865" s="330" t="n">
        <v>469.89</v>
      </c>
      <c r="F865" s="330" t="inlineStr"/>
    </row>
    <row r="866" ht="60" customHeight="1" s="496">
      <c r="A866" s="330" t="n">
        <v>105648</v>
      </c>
      <c r="B866" s="331" t="inlineStr">
        <is>
          <t>RECONSTRUÇÃO DE BASE E SUB-BASE PARA PAVIMENTAÇÃO DE SOLO (PREDOMINANTEMENTE ARENOSO) BRITA - 40%-60% COM CIMENTO - 4%, MISTURA EM USINA, COM ESPESSURA DE 15 CM - EXCLUSIVE CARGA E TRANSPORTE. AF_09/2024</t>
        </is>
      </c>
      <c r="C866" s="330" t="inlineStr">
        <is>
          <t>M3</t>
        </is>
      </c>
      <c r="D866" s="330" t="n">
        <v>463.85</v>
      </c>
      <c r="E866" s="330" t="n">
        <v>464.53</v>
      </c>
      <c r="F866" s="330" t="inlineStr"/>
    </row>
    <row r="867" ht="60" customHeight="1" s="496">
      <c r="A867" s="330" t="n">
        <v>105654</v>
      </c>
      <c r="B867" s="331" t="inlineStr">
        <is>
          <t>RECONSTRUÇÃO DE BASE E SUB-BASE PARA PAVIMENTAÇÃO DE SOLO (PREDOMINANTEMENTE ARENOSO) BRITA - 40%-60% COM CIMENTO - 4%, MISTURA EM USINA, COM ESPESSURA DE 20 CM - EXCLUSIVE CARGA E TRANSPORTE. AF_09/2024</t>
        </is>
      </c>
      <c r="C867" s="330" t="inlineStr">
        <is>
          <t>M3</t>
        </is>
      </c>
      <c r="D867" s="330" t="n">
        <v>461.19</v>
      </c>
      <c r="E867" s="330" t="n">
        <v>461.81</v>
      </c>
      <c r="F867" s="330" t="inlineStr"/>
    </row>
    <row r="868" ht="60" customHeight="1" s="496">
      <c r="A868" s="330" t="n">
        <v>105661</v>
      </c>
      <c r="B868" s="331" t="inlineStr">
        <is>
          <t>RECONSTRUÇÃO DE BASE E SUB-BASE PARA PAVIMENTAÇÃO DE SOLO (PREDOMINANTEMENTE ARENOSO) BRITA - 40%-60% COM CIMENTO - 6%, MISTURA EM PISTA, COM ESPESSURA DE 10 CM - EXCLUSIVE ESCAVAÇÃO, CARGA E TRANSPORTE E SOLO. AF_09/2024</t>
        </is>
      </c>
      <c r="C868" s="330" t="inlineStr">
        <is>
          <t>M3</t>
        </is>
      </c>
      <c r="D868" s="330" t="n">
        <v>410.46</v>
      </c>
      <c r="E868" s="330" t="n">
        <v>411.77</v>
      </c>
      <c r="F868" s="330" t="inlineStr"/>
    </row>
    <row r="869" ht="60" customHeight="1" s="496">
      <c r="A869" s="330" t="n">
        <v>105664</v>
      </c>
      <c r="B869" s="331" t="inlineStr">
        <is>
          <t>RECONSTRUÇÃO DE BASE E SUB-BASE PARA PAVIMENTAÇÃO DE SOLO (PREDOMINANTEMENTE ARENOSO) BRITA - 40%-60% COM CIMENTO - 6%, MISTURA EM PISTA, COM ESPESSURA DE 15 CM - EXCLUSIVE ESCAVAÇÃO, CARGA E TRANSPORTE E SOLO. AF_09/2024</t>
        </is>
      </c>
      <c r="C869" s="330" t="inlineStr">
        <is>
          <t>M3</t>
        </is>
      </c>
      <c r="D869" s="330" t="n">
        <v>399.28</v>
      </c>
      <c r="E869" s="330" t="n">
        <v>400.27</v>
      </c>
      <c r="F869" s="330" t="inlineStr"/>
    </row>
    <row r="870" ht="60" customHeight="1" s="496">
      <c r="A870" s="330" t="n">
        <v>105670</v>
      </c>
      <c r="B870" s="331" t="inlineStr">
        <is>
          <t>RECONSTRUÇÃO DE BASE E SUB-BASE PARA PAVIMENTAÇÃO DE SOLO (PREDOMINANTEMENTE ARENOSO) BRITA - 40%-60% COM CIMENTO - 6%, MISTURA EM PISTA, COM ESPESSURA DE 20 CM - EXCLUSIVE ESCAVAÇÃO, CARGA E TRANSPORTE E SOLO. AF_09/2024</t>
        </is>
      </c>
      <c r="C870" s="330" t="inlineStr">
        <is>
          <t>M3</t>
        </is>
      </c>
      <c r="D870" s="330" t="n">
        <v>393.67</v>
      </c>
      <c r="E870" s="330" t="n">
        <v>394.5</v>
      </c>
      <c r="F870" s="330" t="inlineStr"/>
    </row>
    <row r="871" ht="60" customHeight="1" s="496">
      <c r="A871" s="330" t="n">
        <v>105643</v>
      </c>
      <c r="B871" s="331" t="inlineStr">
        <is>
          <t>RECONSTRUÇÃO DE BASE E SUB-BASE PARA PAVIMENTAÇÃO DE SOLO (PREDOMINANTEMENTE ARENOSO) BRITA - 40%-60% COM CIMENTO - 6%, MISTURA EM USINA, COM ESPESSURA DE 10 CM - EXCLUSIVE CARGA E TRANSPORTE. AF_09/2024</t>
        </is>
      </c>
      <c r="C871" s="330" t="inlineStr">
        <is>
          <t>M3</t>
        </is>
      </c>
      <c r="D871" s="330" t="n">
        <v>504.26</v>
      </c>
      <c r="E871" s="330" t="n">
        <v>505.07</v>
      </c>
      <c r="F871" s="330" t="inlineStr"/>
    </row>
    <row r="872" ht="60" customHeight="1" s="496">
      <c r="A872" s="330" t="n">
        <v>105649</v>
      </c>
      <c r="B872" s="331" t="inlineStr">
        <is>
          <t>RECONSTRUÇÃO DE BASE E SUB-BASE PARA PAVIMENTAÇÃO DE SOLO (PREDOMINANTEMENTE ARENOSO) BRITA - 40%-60% COM CIMENTO - 6%, MISTURA EM USINA, COM ESPESSURA DE 15 CM - EXCLUSIVE CARGA E TRANSPORTE. AF_09/2024</t>
        </is>
      </c>
      <c r="C872" s="330" t="inlineStr">
        <is>
          <t>M3</t>
        </is>
      </c>
      <c r="D872" s="330" t="n">
        <v>499.01</v>
      </c>
      <c r="E872" s="330" t="n">
        <v>499.71</v>
      </c>
      <c r="F872" s="330" t="inlineStr"/>
    </row>
    <row r="873" ht="60" customHeight="1" s="496">
      <c r="A873" s="330" t="n">
        <v>105655</v>
      </c>
      <c r="B873" s="331" t="inlineStr">
        <is>
          <t>RECONSTRUÇÃO DE BASE E SUB-BASE PARA PAVIMENTAÇÃO DE SOLO (PREDOMINANTEMENTE ARENOSO) BRITA - 40%-60% COM CIMENTO - 6%, MISTURA EM USINA, COM ESPESSURA DE 20 CM - EXCLUSIVE CARGA E TRANSPORTE. AF_09/2024</t>
        </is>
      </c>
      <c r="C873" s="330" t="inlineStr">
        <is>
          <t>M3</t>
        </is>
      </c>
      <c r="D873" s="330" t="n">
        <v>496.35</v>
      </c>
      <c r="E873" s="330" t="n">
        <v>496.99</v>
      </c>
      <c r="F873" s="330" t="inlineStr"/>
    </row>
    <row r="874" ht="60" customHeight="1" s="496">
      <c r="A874" s="330" t="n">
        <v>105662</v>
      </c>
      <c r="B874" s="331" t="inlineStr">
        <is>
          <t>RECONSTRUÇÃO DE BASE E SUB-BASE PARA PAVIMENTAÇÃO DE SOLO (PREDOMINANTEMENTE ARENOSO) BRITA - 40%-60% COM CIMENTO - 8%, MISTURA EM PISTA, COM ESPESSURA DE 10 CM - EXCLUSIVE ESCAVAÇÃO, CARGA E TRANSPORTE E SOLO. AF_09/2024</t>
        </is>
      </c>
      <c r="C874" s="330" t="inlineStr">
        <is>
          <t>M3</t>
        </is>
      </c>
      <c r="D874" s="330" t="n">
        <v>449.18</v>
      </c>
      <c r="E874" s="330" t="n">
        <v>450.49</v>
      </c>
      <c r="F874" s="330" t="inlineStr"/>
    </row>
    <row r="875" ht="60" customHeight="1" s="496">
      <c r="A875" s="330" t="n">
        <v>105665</v>
      </c>
      <c r="B875" s="331" t="inlineStr">
        <is>
          <t>RECONSTRUÇÃO DE BASE E SUB-BASE PARA PAVIMENTAÇÃO DE SOLO (PREDOMINANTEMENTE ARENOSO) BRITA - 40%-60% COM CIMENTO - 8%, MISTURA EM PISTA, COM ESPESSURA DE 15 CM - EXCLUSIVE ESCAVAÇÃO, CARGA E TRANSPORTE E SOLO. AF_09/2024</t>
        </is>
      </c>
      <c r="C875" s="330" t="inlineStr">
        <is>
          <t>M3</t>
        </is>
      </c>
      <c r="D875" s="330" t="n">
        <v>438</v>
      </c>
      <c r="E875" s="330" t="n">
        <v>438.99</v>
      </c>
      <c r="F875" s="330" t="inlineStr"/>
    </row>
    <row r="876" ht="60" customHeight="1" s="496">
      <c r="A876" s="330" t="n">
        <v>105671</v>
      </c>
      <c r="B876" s="331" t="inlineStr">
        <is>
          <t>RECONSTRUÇÃO DE BASE E SUB-BASE PARA PAVIMENTAÇÃO DE SOLO (PREDOMINANTEMENTE ARENOSO) BRITA - 40%-60% COM CIMENTO - 8%, MISTURA EM PISTA, COM ESPESSURA DE 20 CM - EXCLUSIVE ESCAVAÇÃO, CARGA E TRANSPORTE E SOLO. AF_09/2024</t>
        </is>
      </c>
      <c r="C876" s="330" t="inlineStr">
        <is>
          <t>M3</t>
        </is>
      </c>
      <c r="D876" s="330" t="n">
        <v>432.39</v>
      </c>
      <c r="E876" s="330" t="n">
        <v>433.22</v>
      </c>
      <c r="F876" s="330" t="inlineStr"/>
    </row>
    <row r="877" ht="60" customHeight="1" s="496">
      <c r="A877" s="330" t="n">
        <v>105644</v>
      </c>
      <c r="B877" s="331" t="inlineStr">
        <is>
          <t>RECONSTRUÇÃO DE BASE E SUB-BASE PARA PAVIMENTAÇÃO DE SOLO (PREDOMINANTEMENTE ARENOSO) BRITA - 40%-60% COM CIMENTO - 8%, MISTURA EM USINA, COM ESPESSURA DE 10 CM - EXCLUSIVE CARGA E TRANSPORTE. AF_09/2024</t>
        </is>
      </c>
      <c r="C877" s="330" t="inlineStr">
        <is>
          <t>M3</t>
        </is>
      </c>
      <c r="D877" s="330" t="n">
        <v>539.41</v>
      </c>
      <c r="E877" s="330" t="n">
        <v>540.22</v>
      </c>
      <c r="F877" s="330" t="inlineStr"/>
    </row>
    <row r="878" ht="60" customHeight="1" s="496">
      <c r="A878" s="330" t="n">
        <v>105650</v>
      </c>
      <c r="B878" s="331" t="inlineStr">
        <is>
          <t>RECONSTRUÇÃO DE BASE E SUB-BASE PARA PAVIMENTAÇÃO DE SOLO (PREDOMINANTEMENTE ARENOSO) BRITA - 40%-60% COM CIMENTO - 8%, MISTURA EM USINA, COM ESPESSURA DE 15 CM - EXCLUSIVE CARGA E TRANSPORTE. AF_09/2024</t>
        </is>
      </c>
      <c r="C878" s="330" t="inlineStr">
        <is>
          <t>M3</t>
        </is>
      </c>
      <c r="D878" s="330" t="n">
        <v>534.16</v>
      </c>
      <c r="E878" s="330" t="n">
        <v>534.86</v>
      </c>
      <c r="F878" s="330" t="inlineStr"/>
    </row>
    <row r="879" ht="60" customHeight="1" s="496">
      <c r="A879" s="330" t="n">
        <v>105656</v>
      </c>
      <c r="B879" s="331" t="inlineStr">
        <is>
          <t>RECONSTRUÇÃO DE BASE E SUB-BASE PARA PAVIMENTAÇÃO DE SOLO (PREDOMINANTEMENTE ARENOSO) BRITA - 40%-60% COM CIMENTO - 8%, MISTURA EM USINA, COM ESPESSURA DE 20 CM - EXCLUSIVE CARGA E TRANSPORTE. AF_09/2024</t>
        </is>
      </c>
      <c r="C879" s="330" t="inlineStr">
        <is>
          <t>M3</t>
        </is>
      </c>
      <c r="D879" s="330" t="n">
        <v>531.5</v>
      </c>
      <c r="E879" s="330" t="n">
        <v>532.14</v>
      </c>
      <c r="F879" s="330" t="inlineStr"/>
    </row>
    <row r="880" ht="60" customHeight="1" s="496">
      <c r="A880" s="330" t="n">
        <v>105577</v>
      </c>
      <c r="B880" s="331" t="inlineStr">
        <is>
          <t>RECONSTRUÇÃO DE BASE E SUB-BASE PARA PAVIMENTAÇÃO DE SOLO (PREDOMINANTEMENTE ARENOSO) BRITA - 40%-60%, MISTURA EM PISTA, COM ESPESSURA DE 10 CM - EXCLUSIVE ESCAVAÇÃO, CARGA E TRANSPORTE E SOLO. AF_09/2024</t>
        </is>
      </c>
      <c r="C880" s="330" t="inlineStr">
        <is>
          <t>M3</t>
        </is>
      </c>
      <c r="D880" s="330" t="n">
        <v>286.82</v>
      </c>
      <c r="E880" s="330" t="n">
        <v>288.14</v>
      </c>
      <c r="F880" s="330" t="inlineStr"/>
    </row>
    <row r="881" ht="60" customHeight="1" s="496">
      <c r="A881" s="330" t="n">
        <v>105578</v>
      </c>
      <c r="B881" s="331" t="inlineStr">
        <is>
          <t>RECONSTRUÇÃO DE BASE E SUB-BASE PARA PAVIMENTAÇÃO DE SOLO (PREDOMINANTEMENTE ARENOSO) BRITA - 40%-60%, MISTURA EM PISTA, COM ESPESSURA DE 15 CM - EXCLUSIVE ESCAVAÇÃO, CARGA E TRANSPORTE E SOLO. AF_09/2024</t>
        </is>
      </c>
      <c r="C881" s="330" t="inlineStr">
        <is>
          <t>M3</t>
        </is>
      </c>
      <c r="D881" s="330" t="n">
        <v>275.64</v>
      </c>
      <c r="E881" s="330" t="n">
        <v>276.64</v>
      </c>
      <c r="F881" s="330" t="inlineStr"/>
    </row>
    <row r="882" ht="60" customHeight="1" s="496">
      <c r="A882" s="330" t="n">
        <v>105712</v>
      </c>
      <c r="B882" s="331" t="inlineStr">
        <is>
          <t>RECONSTRUÇÃO DE BASE E SUB-BASE PARA PAVIMENTAÇÃO DE SOLO (PREDOMINANTEMENTE ARENOSO) BRITA - 40%-60%, MISTURA EM PISTA, COM ESPESSURA DE 20 CM - EXCLUSIVE ESCAVAÇÃO, CARGA E TRANSPORTE E SOLO. AF_09/2024</t>
        </is>
      </c>
      <c r="C882" s="330" t="inlineStr">
        <is>
          <t>M3</t>
        </is>
      </c>
      <c r="D882" s="330" t="n">
        <v>270.04</v>
      </c>
      <c r="E882" s="330" t="n">
        <v>270.87</v>
      </c>
      <c r="F882" s="330" t="inlineStr"/>
    </row>
    <row r="883" ht="45" customHeight="1" s="496">
      <c r="A883" s="330" t="n">
        <v>105637</v>
      </c>
      <c r="B883" s="331" t="inlineStr">
        <is>
          <t>RECONSTRUÇÃO DE BASE E SUB-BASE PARA PAVIMENTAÇÃO DE SOLO (PREDOMINANTEMENTE ARENOSO) BRITA - 40%-60%, MISTURA EM USINA, COM ESPESSURA DE 10 CM - EXCLUSIVE CARGA E TRANSPORTE. AF_09/2024</t>
        </is>
      </c>
      <c r="C883" s="330" t="inlineStr">
        <is>
          <t>M3</t>
        </is>
      </c>
      <c r="D883" s="330" t="n">
        <v>398.8</v>
      </c>
      <c r="E883" s="330" t="n">
        <v>399.6</v>
      </c>
      <c r="F883" s="330" t="inlineStr"/>
    </row>
    <row r="884" ht="45" customHeight="1" s="496">
      <c r="A884" s="330" t="n">
        <v>105707</v>
      </c>
      <c r="B884" s="331" t="inlineStr">
        <is>
          <t>RECONSTRUÇÃO DE BASE E SUB-BASE PARA PAVIMENTAÇÃO DE SOLO (PREDOMINANTEMENTE ARENOSO) BRITA - 40%-60%, MISTURA EM USINA, COM ESPESSURA DE 15 CM - EXCLUSIVE CARGA E TRANSPORTE. AF_09/2024</t>
        </is>
      </c>
      <c r="C884" s="330" t="inlineStr">
        <is>
          <t>M3</t>
        </is>
      </c>
      <c r="D884" s="330" t="n">
        <v>393.55</v>
      </c>
      <c r="E884" s="330" t="n">
        <v>394.24</v>
      </c>
      <c r="F884" s="330" t="inlineStr"/>
    </row>
    <row r="885" ht="45" customHeight="1" s="496">
      <c r="A885" s="330" t="n">
        <v>105709</v>
      </c>
      <c r="B885" s="331" t="inlineStr">
        <is>
          <t>RECONSTRUÇÃO DE BASE E SUB-BASE PARA PAVIMENTAÇÃO DE SOLO (PREDOMINANTEMENTE ARENOSO) BRITA - 40%-60%, MISTURA EM USINA, COM ESPESSURA DE 20 CM - EXCLUSIVE CARGA E TRANSPORTE. AF_09/2024</t>
        </is>
      </c>
      <c r="C885" s="330" t="inlineStr">
        <is>
          <t>M3</t>
        </is>
      </c>
      <c r="D885" s="330" t="n">
        <v>390.89</v>
      </c>
      <c r="E885" s="330" t="n">
        <v>391.52</v>
      </c>
      <c r="F885" s="330" t="inlineStr"/>
    </row>
    <row r="886" ht="60" customHeight="1" s="496">
      <c r="A886" s="330" t="n">
        <v>105693</v>
      </c>
      <c r="B886" s="331" t="inlineStr">
        <is>
          <t>RECONSTRUÇÃO DE BASE E SUB-BASE PARA PAVIMENTAÇÃO DE SOLO (PREDOMINANTEMENTE ARENOSO) BRITA - 50%-50% COM CIMENTO - 4%, MISTURA EM PISTA, COM ESPESSURA DE 10 CM - EXCLUSIVE ESCAVAÇÃO, CARGA E TRANSPORTE E SOLO. AF_09/2024</t>
        </is>
      </c>
      <c r="C886" s="330" t="inlineStr">
        <is>
          <t>M3</t>
        </is>
      </c>
      <c r="D886" s="330" t="n">
        <v>333.05</v>
      </c>
      <c r="E886" s="330" t="n">
        <v>334.36</v>
      </c>
      <c r="F886" s="330" t="inlineStr"/>
    </row>
    <row r="887" ht="60" customHeight="1" s="496">
      <c r="A887" s="330" t="n">
        <v>105696</v>
      </c>
      <c r="B887" s="331" t="inlineStr">
        <is>
          <t>RECONSTRUÇÃO DE BASE E SUB-BASE PARA PAVIMENTAÇÃO DE SOLO (PREDOMINANTEMENTE ARENOSO) BRITA - 50%-50% COM CIMENTO - 4%, MISTURA EM PISTA, COM ESPESSURA DE 15 CM - EXCLUSIVE ESCAVAÇÃO, CARGA E TRANSPORTE E SOLO. AF_09/2024</t>
        </is>
      </c>
      <c r="C887" s="330" t="inlineStr">
        <is>
          <t>M3</t>
        </is>
      </c>
      <c r="D887" s="330" t="n">
        <v>321.87</v>
      </c>
      <c r="E887" s="330" t="n">
        <v>322.86</v>
      </c>
      <c r="F887" s="330" t="inlineStr"/>
    </row>
    <row r="888" ht="60" customHeight="1" s="496">
      <c r="A888" s="330" t="n">
        <v>105702</v>
      </c>
      <c r="B888" s="331" t="inlineStr">
        <is>
          <t>RECONSTRUÇÃO DE BASE E SUB-BASE PARA PAVIMENTAÇÃO DE SOLO (PREDOMINANTEMENTE ARENOSO) BRITA - 50%-50% COM CIMENTO - 4%, MISTURA EM PISTA, COM ESPESSURA DE 20 CM - EXCLUSIVE ESCAVAÇÃO, CARGA E TRANSPORTE E SOLO. AF_09/2024</t>
        </is>
      </c>
      <c r="C888" s="330" t="inlineStr">
        <is>
          <t>M3</t>
        </is>
      </c>
      <c r="D888" s="330" t="n">
        <v>316.26</v>
      </c>
      <c r="E888" s="330" t="n">
        <v>317.09</v>
      </c>
      <c r="F888" s="330" t="inlineStr"/>
    </row>
    <row r="889" ht="60" customHeight="1" s="496">
      <c r="A889" s="330" t="n">
        <v>105675</v>
      </c>
      <c r="B889" s="331" t="inlineStr">
        <is>
          <t>RECONSTRUÇÃO DE BASE E SUB-BASE PARA PAVIMENTAÇÃO DE SOLO (PREDOMINANTEMENTE ARENOSO) BRITA - 50%-50% COM CIMENTO - 4%, MISTURA EM USINA, COM ESPESSURA DE 10 CM - EXCLUSIVE CARGA E TRANSPORTE. AF_09/2024</t>
        </is>
      </c>
      <c r="C889" s="330" t="inlineStr">
        <is>
          <t>M3</t>
        </is>
      </c>
      <c r="D889" s="330" t="n">
        <v>411.18</v>
      </c>
      <c r="E889" s="330" t="n">
        <v>411.97</v>
      </c>
      <c r="F889" s="330" t="inlineStr"/>
    </row>
    <row r="890" ht="60" customHeight="1" s="496">
      <c r="A890" s="330" t="n">
        <v>105681</v>
      </c>
      <c r="B890" s="331" t="inlineStr">
        <is>
          <t>RECONSTRUÇÃO DE BASE E SUB-BASE PARA PAVIMENTAÇÃO DE SOLO (PREDOMINANTEMENTE ARENOSO) BRITA - 50%-50% COM CIMENTO - 4%, MISTURA EM USINA, COM ESPESSURA DE 15 CM - EXCLUSIVE CARGA E TRANSPORTE. AF_09/2024</t>
        </is>
      </c>
      <c r="C890" s="330" t="inlineStr">
        <is>
          <t>M3</t>
        </is>
      </c>
      <c r="D890" s="330" t="n">
        <v>405.93</v>
      </c>
      <c r="E890" s="330" t="n">
        <v>406.61</v>
      </c>
      <c r="F890" s="330" t="inlineStr"/>
    </row>
    <row r="891" ht="60" customHeight="1" s="496">
      <c r="A891" s="330" t="n">
        <v>105687</v>
      </c>
      <c r="B891" s="331" t="inlineStr">
        <is>
          <t>RECONSTRUÇÃO DE BASE E SUB-BASE PARA PAVIMENTAÇÃO DE SOLO (PREDOMINANTEMENTE ARENOSO) BRITA - 50%-50% COM CIMENTO - 4%, MISTURA EM USINA, COM ESPESSURA DE 20 CM - EXCLUSIVE CARGA E TRANSPORTE. AF_09/2024</t>
        </is>
      </c>
      <c r="C891" s="330" t="inlineStr">
        <is>
          <t>M3</t>
        </is>
      </c>
      <c r="D891" s="330" t="n">
        <v>403.27</v>
      </c>
      <c r="E891" s="330" t="n">
        <v>403.89</v>
      </c>
      <c r="F891" s="330" t="inlineStr"/>
    </row>
    <row r="892" ht="60" customHeight="1" s="496">
      <c r="A892" s="330" t="n">
        <v>105694</v>
      </c>
      <c r="B892" s="331" t="inlineStr">
        <is>
          <t>RECONSTRUÇÃO DE BASE E SUB-BASE PARA PAVIMENTAÇÃO DE SOLO (PREDOMINANTEMENTE ARENOSO) BRITA - 50%-50% COM CIMENTO - 6%, MISTURA EM PISTA, COM ESPESSURA DE 10 CM - EXCLUSIVE ESCAVAÇÃO, CARGA E TRANSPORTE E SOLO. AF_09/2024</t>
        </is>
      </c>
      <c r="C892" s="330" t="inlineStr">
        <is>
          <t>M3</t>
        </is>
      </c>
      <c r="D892" s="330" t="n">
        <v>373.16</v>
      </c>
      <c r="E892" s="330" t="n">
        <v>374.47</v>
      </c>
      <c r="F892" s="330" t="inlineStr"/>
    </row>
    <row r="893" ht="60" customHeight="1" s="496">
      <c r="A893" s="330" t="n">
        <v>105697</v>
      </c>
      <c r="B893" s="331" t="inlineStr">
        <is>
          <t>RECONSTRUÇÃO DE BASE E SUB-BASE PARA PAVIMENTAÇÃO DE SOLO (PREDOMINANTEMENTE ARENOSO) BRITA - 50%-50% COM CIMENTO - 6%, MISTURA EM PISTA, COM ESPESSURA DE 15 CM - EXCLUSIVE ESCAVAÇÃO, CARGA E TRANSPORTE E SOLO. AF_09/2024</t>
        </is>
      </c>
      <c r="C893" s="330" t="inlineStr">
        <is>
          <t>M3</t>
        </is>
      </c>
      <c r="D893" s="330" t="n">
        <v>361.98</v>
      </c>
      <c r="E893" s="330" t="n">
        <v>362.97</v>
      </c>
      <c r="F893" s="330" t="inlineStr"/>
    </row>
    <row r="894" ht="60" customHeight="1" s="496">
      <c r="A894" s="330" t="n">
        <v>105703</v>
      </c>
      <c r="B894" s="331" t="inlineStr">
        <is>
          <t>RECONSTRUÇÃO DE BASE E SUB-BASE PARA PAVIMENTAÇÃO DE SOLO (PREDOMINANTEMENTE ARENOSO) BRITA - 50%-50% COM CIMENTO - 6%, MISTURA EM PISTA, COM ESPESSURA DE 20 CM - EXCLUSIVE ESCAVAÇÃO, CARGA E TRANSPORTE E SOLO. AF_09/2024</t>
        </is>
      </c>
      <c r="C894" s="330" t="inlineStr">
        <is>
          <t>M3</t>
        </is>
      </c>
      <c r="D894" s="330" t="n">
        <v>356.37</v>
      </c>
      <c r="E894" s="330" t="n">
        <v>357.2</v>
      </c>
      <c r="F894" s="330" t="inlineStr"/>
    </row>
    <row r="895" ht="60" customHeight="1" s="496">
      <c r="A895" s="330" t="n">
        <v>105676</v>
      </c>
      <c r="B895" s="331" t="inlineStr">
        <is>
          <t>RECONSTRUÇÃO DE BASE E SUB-BASE PARA PAVIMENTAÇÃO DE SOLO (PREDOMINANTEMENTE ARENOSO) BRITA - 50%-50% COM CIMENTO - 6%, MISTURA EM USINA, COM ESPESSURA DE 10 CM - EXCLUSIVE CARGA E TRANSPORTE. AF_09/2024</t>
        </is>
      </c>
      <c r="C895" s="330" t="inlineStr">
        <is>
          <t>M3</t>
        </is>
      </c>
      <c r="D895" s="330" t="n">
        <v>447.54</v>
      </c>
      <c r="E895" s="330" t="n">
        <v>448.35</v>
      </c>
      <c r="F895" s="330" t="inlineStr"/>
    </row>
    <row r="896" ht="60" customHeight="1" s="496">
      <c r="A896" s="330" t="n">
        <v>105682</v>
      </c>
      <c r="B896" s="331" t="inlineStr">
        <is>
          <t>RECONSTRUÇÃO DE BASE E SUB-BASE PARA PAVIMENTAÇÃO DE SOLO (PREDOMINANTEMENTE ARENOSO) BRITA - 50%-50% COM CIMENTO - 6%, MISTURA EM USINA, COM ESPESSURA DE 15 CM - EXCLUSIVE CARGA E TRANSPORTE. AF_09/2024</t>
        </is>
      </c>
      <c r="C896" s="330" t="inlineStr">
        <is>
          <t>M3</t>
        </is>
      </c>
      <c r="D896" s="330" t="n">
        <v>442.29</v>
      </c>
      <c r="E896" s="330" t="n">
        <v>442.99</v>
      </c>
      <c r="F896" s="330" t="inlineStr"/>
    </row>
    <row r="897" ht="60" customHeight="1" s="496">
      <c r="A897" s="330" t="n">
        <v>105688</v>
      </c>
      <c r="B897" s="331" t="inlineStr">
        <is>
          <t>RECONSTRUÇÃO DE BASE E SUB-BASE PARA PAVIMENTAÇÃO DE SOLO (PREDOMINANTEMENTE ARENOSO) BRITA - 50%-50% COM CIMENTO - 6%, MISTURA EM USINA, COM ESPESSURA DE 20 CM - EXCLUSIVE CARGA E TRANSPORTE. AF_09/2024</t>
        </is>
      </c>
      <c r="C897" s="330" t="inlineStr">
        <is>
          <t>M3</t>
        </is>
      </c>
      <c r="D897" s="330" t="n">
        <v>439.63</v>
      </c>
      <c r="E897" s="330" t="n">
        <v>440.27</v>
      </c>
      <c r="F897" s="330" t="inlineStr"/>
    </row>
    <row r="898" ht="60" customHeight="1" s="496">
      <c r="A898" s="330" t="n">
        <v>105695</v>
      </c>
      <c r="B898" s="331" t="inlineStr">
        <is>
          <t>RECONSTRUÇÃO DE BASE E SUB-BASE PARA PAVIMENTAÇÃO DE SOLO (PREDOMINANTEMENTE ARENOSO) BRITA - 50%-50% COM CIMENTO - 8%, MISTURA EM PISTA, COM ESPESSURA DE 10 CM - EXCLUSIVE ESCAVAÇÃO, CARGA E TRANSPORTE E SOLO. AF_09/2024</t>
        </is>
      </c>
      <c r="C898" s="330" t="inlineStr">
        <is>
          <t>M3</t>
        </is>
      </c>
      <c r="D898" s="330" t="n">
        <v>412.68</v>
      </c>
      <c r="E898" s="330" t="n">
        <v>413.99</v>
      </c>
      <c r="F898" s="330" t="inlineStr"/>
    </row>
    <row r="899" ht="60" customHeight="1" s="496">
      <c r="A899" s="330" t="n">
        <v>105698</v>
      </c>
      <c r="B899" s="331" t="inlineStr">
        <is>
          <t>RECONSTRUÇÃO DE BASE E SUB-BASE PARA PAVIMENTAÇÃO DE SOLO (PREDOMINANTEMENTE ARENOSO) BRITA - 50%-50% COM CIMENTO - 8%, MISTURA EM PISTA, COM ESPESSURA DE 15 CM - EXCLUSIVE ESCAVAÇÃO, CARGA E TRANSPORTE E SOLO. AF_09/2024</t>
        </is>
      </c>
      <c r="C899" s="330" t="inlineStr">
        <is>
          <t>M3</t>
        </is>
      </c>
      <c r="D899" s="330" t="n">
        <v>401.5</v>
      </c>
      <c r="E899" s="330" t="n">
        <v>402.49</v>
      </c>
      <c r="F899" s="330" t="inlineStr"/>
    </row>
    <row r="900" ht="60" customHeight="1" s="496">
      <c r="A900" s="330" t="n">
        <v>105704</v>
      </c>
      <c r="B900" s="331" t="inlineStr">
        <is>
          <t>RECONSTRUÇÃO DE BASE E SUB-BASE PARA PAVIMENTAÇÃO DE SOLO (PREDOMINANTEMENTE ARENOSO) BRITA - 50%-50% COM CIMENTO - 8%, MISTURA EM PISTA, COM ESPESSURA DE 20 CM - EXCLUSIVE ESCAVAÇÃO, CARGA E TRANSPORTE E SOLO. AF_09/2024</t>
        </is>
      </c>
      <c r="C900" s="330" t="inlineStr">
        <is>
          <t>M3</t>
        </is>
      </c>
      <c r="D900" s="330" t="n">
        <v>395.89</v>
      </c>
      <c r="E900" s="330" t="n">
        <v>396.72</v>
      </c>
      <c r="F900" s="330" t="inlineStr"/>
    </row>
    <row r="901" ht="60" customHeight="1" s="496">
      <c r="A901" s="330" t="n">
        <v>105677</v>
      </c>
      <c r="B901" s="331" t="inlineStr">
        <is>
          <t>RECONSTRUÇÃO DE BASE E SUB-BASE PARA PAVIMENTAÇÃO DE SOLO (PREDOMINANTEMENTE ARENOSO) BRITA - 50%-50% COM CIMENTO - 8%, MISTURA EM USINA, COM ESPESSURA DE 10 CM - EXCLUSIVE CARGA E TRANSPORTE. AF_09/2024</t>
        </is>
      </c>
      <c r="C901" s="330" t="inlineStr">
        <is>
          <t>M3</t>
        </is>
      </c>
      <c r="D901" s="330" t="n">
        <v>483.89</v>
      </c>
      <c r="E901" s="330" t="n">
        <v>484.7</v>
      </c>
      <c r="F901" s="330" t="inlineStr"/>
    </row>
    <row r="902" ht="60" customHeight="1" s="496">
      <c r="A902" s="330" t="n">
        <v>105683</v>
      </c>
      <c r="B902" s="331" t="inlineStr">
        <is>
          <t>RECONSTRUÇÃO DE BASE E SUB-BASE PARA PAVIMENTAÇÃO DE SOLO (PREDOMINANTEMENTE ARENOSO) BRITA - 50%-50% COM CIMENTO - 8%, MISTURA EM USINA, COM ESPESSURA DE 15 CM - EXCLUSIVE CARGA E TRANSPORTE. AF_09/2024</t>
        </is>
      </c>
      <c r="C902" s="330" t="inlineStr">
        <is>
          <t>M3</t>
        </is>
      </c>
      <c r="D902" s="330" t="n">
        <v>478.64</v>
      </c>
      <c r="E902" s="330" t="n">
        <v>479.34</v>
      </c>
      <c r="F902" s="330" t="inlineStr"/>
    </row>
    <row r="903" ht="60" customHeight="1" s="496">
      <c r="A903" s="330" t="n">
        <v>105689</v>
      </c>
      <c r="B903" s="331" t="inlineStr">
        <is>
          <t>RECONSTRUÇÃO DE BASE E SUB-BASE PARA PAVIMENTAÇÃO DE SOLO (PREDOMINANTEMENTE ARENOSO) BRITA - 50%-50% COM CIMENTO - 8%, MISTURA EM USINA, COM ESPESSURA DE 20 CM - EXCLUSIVE CARGA E TRANSPORTE. AF_09/2024</t>
        </is>
      </c>
      <c r="C903" s="330" t="inlineStr">
        <is>
          <t>M3</t>
        </is>
      </c>
      <c r="D903" s="330" t="n">
        <v>475.98</v>
      </c>
      <c r="E903" s="330" t="n">
        <v>476.62</v>
      </c>
      <c r="F903" s="330" t="inlineStr"/>
    </row>
    <row r="904" ht="60" customHeight="1" s="496">
      <c r="A904" s="330" t="n">
        <v>105579</v>
      </c>
      <c r="B904" s="331" t="inlineStr">
        <is>
          <t>RECONSTRUÇÃO DE BASE E SUB-BASE PARA PAVIMENTAÇÃO DE SOLO (PREDOMINANTEMENTE ARENOSO) BRITA - 50%-50%, MISTURA EM PISTA, COM ESPESSURA DE 10 CM - EXCLUSIVE ESCAVAÇÃO, CARGA E TRANSPORTE E SOLO. AF_09/2024</t>
        </is>
      </c>
      <c r="C904" s="330" t="inlineStr">
        <is>
          <t>M3</t>
        </is>
      </c>
      <c r="D904" s="330" t="n">
        <v>247.14</v>
      </c>
      <c r="E904" s="330" t="n">
        <v>248.46</v>
      </c>
      <c r="F904" s="330" t="inlineStr"/>
    </row>
    <row r="905" ht="60" customHeight="1" s="496">
      <c r="A905" s="330" t="n">
        <v>105580</v>
      </c>
      <c r="B905" s="331" t="inlineStr">
        <is>
          <t>RECONSTRUÇÃO DE BASE E SUB-BASE PARA PAVIMENTAÇÃO DE SOLO (PREDOMINANTEMENTE ARENOSO) BRITA - 50%-50%, MISTURA EM PISTA, COM ESPESSURA DE 15 CM - EXCLUSIVE ESCAVAÇÃO, CARGA E TRANSPORTE E SOLO. AF_09/2024</t>
        </is>
      </c>
      <c r="C905" s="330" t="inlineStr">
        <is>
          <t>M3</t>
        </is>
      </c>
      <c r="D905" s="330" t="n">
        <v>235.96</v>
      </c>
      <c r="E905" s="330" t="n">
        <v>236.96</v>
      </c>
      <c r="F905" s="330" t="inlineStr"/>
    </row>
    <row r="906" ht="60" customHeight="1" s="496">
      <c r="A906" s="330" t="n">
        <v>105582</v>
      </c>
      <c r="B906" s="331" t="inlineStr">
        <is>
          <t>RECONSTRUÇÃO DE BASE E SUB-BASE PARA PAVIMENTAÇÃO DE SOLO (PREDOMINANTEMENTE ARENOSO) BRITA - 50%-50%, MISTURA EM PISTA, COM ESPESSURA DE 20 CM - EXCLUSIVE ESCAVAÇÃO, CARGA E TRANSPORTE E SOLO. AF_09/2024</t>
        </is>
      </c>
      <c r="C906" s="330" t="inlineStr">
        <is>
          <t>M3</t>
        </is>
      </c>
      <c r="D906" s="330" t="n">
        <v>230.36</v>
      </c>
      <c r="E906" s="330" t="n">
        <v>231.19</v>
      </c>
      <c r="F906" s="330" t="inlineStr"/>
    </row>
    <row r="907" ht="45" customHeight="1" s="496">
      <c r="A907" s="330" t="n">
        <v>105638</v>
      </c>
      <c r="B907" s="331" t="inlineStr">
        <is>
          <t>RECONSTRUÇÃO DE BASE E SUB-BASE PARA PAVIMENTAÇÃO DE SOLO (PREDOMINANTEMENTE ARENOSO) BRITA - 50%-50%, MISTURA EM USINA, COM ESPESSURA DE 10 CM - EXCLUSIVE CARGA E TRANSPORTE. AF_09/2024</t>
        </is>
      </c>
      <c r="C907" s="330" t="inlineStr">
        <is>
          <t>M3</t>
        </is>
      </c>
      <c r="D907" s="330" t="n">
        <v>338.46</v>
      </c>
      <c r="E907" s="330" t="n">
        <v>339.26</v>
      </c>
      <c r="F907" s="330" t="inlineStr"/>
    </row>
    <row r="908" ht="45" customHeight="1" s="496">
      <c r="A908" s="330" t="n">
        <v>105715</v>
      </c>
      <c r="B908" s="331" t="inlineStr">
        <is>
          <t>RECONSTRUÇÃO DE BASE E SUB-BASE PARA PAVIMENTAÇÃO DE SOLO (PREDOMINANTEMENTE ARENOSO) BRITA - 50%-50%, MISTURA EM USINA, COM ESPESSURA DE 15 CM - EXCLUSIVE CARGA E TRANSPORTE. AF_09/2024</t>
        </is>
      </c>
      <c r="C908" s="330" t="inlineStr">
        <is>
          <t>M3</t>
        </is>
      </c>
      <c r="D908" s="330" t="n">
        <v>333.21</v>
      </c>
      <c r="E908" s="330" t="n">
        <v>333.9</v>
      </c>
      <c r="F908" s="330" t="inlineStr"/>
    </row>
    <row r="909" ht="45" customHeight="1" s="496">
      <c r="A909" s="330" t="n">
        <v>105717</v>
      </c>
      <c r="B909" s="331" t="inlineStr">
        <is>
          <t>RECONSTRUÇÃO DE BASE E SUB-BASE PARA PAVIMENTAÇÃO DE SOLO (PREDOMINANTEMENTE ARENOSO) BRITA - 50%-50%, MISTURA EM USINA, COM ESPESSURA DE 20 CM - EXCLUSIVE CARGA E TRANSPORTE. AF_09/2024</t>
        </is>
      </c>
      <c r="C909" s="330" t="inlineStr">
        <is>
          <t>M3</t>
        </is>
      </c>
      <c r="D909" s="330" t="n">
        <v>330.55</v>
      </c>
      <c r="E909" s="330" t="n">
        <v>331.18</v>
      </c>
      <c r="F909" s="330" t="inlineStr"/>
    </row>
    <row r="910" ht="60" customHeight="1" s="496">
      <c r="A910" s="330" t="n">
        <v>105626</v>
      </c>
      <c r="B910" s="331" t="inlineStr">
        <is>
          <t>RECONSTRUÇÃO DE BASE E SUB-BASE PARA PAVIMENTAÇÃO DE SOLO (PREDOMINANTEMENTE ARENOSO) COM CIMENTO - 6%, MISTURA EM PISTA, COM ESPESSURA DE 10 CM - EXCLUSIVE ESCAVAÇÃO, CARGA E TRANSPORTE E SOLO. AF_09/2024</t>
        </is>
      </c>
      <c r="C910" s="330" t="inlineStr">
        <is>
          <t>M3</t>
        </is>
      </c>
      <c r="D910" s="330" t="n">
        <v>167.5</v>
      </c>
      <c r="E910" s="330" t="n">
        <v>168.26</v>
      </c>
      <c r="F910" s="330" t="inlineStr"/>
    </row>
    <row r="911" ht="60" customHeight="1" s="496">
      <c r="A911" s="330" t="n">
        <v>105629</v>
      </c>
      <c r="B911" s="331" t="inlineStr">
        <is>
          <t>RECONSTRUÇÃO DE BASE E SUB-BASE PARA PAVIMENTAÇÃO DE SOLO (PREDOMINANTEMENTE ARENOSO) COM CIMENTO - 6%, MISTURA EM PISTA, COM ESPESSURA DE 15 CM - EXCLUSIVE ESCAVAÇÃO, CARGA E TRANSPORTE E SOLO. AF_09/2024</t>
        </is>
      </c>
      <c r="C911" s="330" t="inlineStr">
        <is>
          <t>M3</t>
        </is>
      </c>
      <c r="D911" s="330" t="n">
        <v>158.52</v>
      </c>
      <c r="E911" s="330" t="n">
        <v>159.03</v>
      </c>
      <c r="F911" s="330" t="inlineStr"/>
    </row>
    <row r="912" ht="60" customHeight="1" s="496">
      <c r="A912" s="330" t="n">
        <v>105635</v>
      </c>
      <c r="B912" s="331" t="inlineStr">
        <is>
          <t>RECONSTRUÇÃO DE BASE E SUB-BASE PARA PAVIMENTAÇÃO DE SOLO (PREDOMINANTEMENTE ARENOSO) COM CIMENTO - 6%, MISTURA EM PISTA, COM ESPESSURA DE 20 CM - EXCLUSIVE ESCAVAÇÃO, CARGA E TRANSPORTE E SOLO. AF_09/2024</t>
        </is>
      </c>
      <c r="C912" s="330" t="inlineStr">
        <is>
          <t>M3</t>
        </is>
      </c>
      <c r="D912" s="330" t="n">
        <v>157.24</v>
      </c>
      <c r="E912" s="330" t="n">
        <v>157.72</v>
      </c>
      <c r="F912" s="330" t="inlineStr"/>
    </row>
    <row r="913" ht="60" customHeight="1" s="496">
      <c r="A913" s="330" t="n">
        <v>105605</v>
      </c>
      <c r="B913" s="331" t="inlineStr">
        <is>
          <t>RECONSTRUÇÃO DE BASE E SUB-BASE PARA PAVIMENTAÇÃO DE SOLO (PREDOMINANTEMENTE ARENOSO) COM CIMENTO - 6%, MISTURA EM USINA, COM ESPESSURA DE 10 CM - EXCLUSIVE CARGA E TRANSPORTE. AF_09/2024</t>
        </is>
      </c>
      <c r="C913" s="330" t="inlineStr">
        <is>
          <t>M3</t>
        </is>
      </c>
      <c r="D913" s="330" t="n">
        <v>153.56</v>
      </c>
      <c r="E913" s="330" t="n">
        <v>154.14</v>
      </c>
      <c r="F913" s="330" t="inlineStr"/>
    </row>
    <row r="914" ht="60" customHeight="1" s="496">
      <c r="A914" s="330" t="n">
        <v>105613</v>
      </c>
      <c r="B914" s="331" t="inlineStr">
        <is>
          <t>RECONSTRUÇÃO DE BASE E SUB-BASE PARA PAVIMENTAÇÃO DE SOLO (PREDOMINANTEMENTE ARENOSO) COM CIMENTO - 6%, MISTURA EM USINA, COM ESPESSURA DE 15 CM - EXCLUSIVE CARGA E TRANSPORTE. AF_09/2024</t>
        </is>
      </c>
      <c r="C914" s="330" t="inlineStr">
        <is>
          <t>M3</t>
        </is>
      </c>
      <c r="D914" s="330" t="n">
        <v>150.17</v>
      </c>
      <c r="E914" s="330" t="n">
        <v>150.67</v>
      </c>
      <c r="F914" s="330" t="inlineStr"/>
    </row>
    <row r="915" ht="60" customHeight="1" s="496">
      <c r="A915" s="330" t="n">
        <v>105621</v>
      </c>
      <c r="B915" s="331" t="inlineStr">
        <is>
          <t>RECONSTRUÇÃO DE BASE E SUB-BASE PARA PAVIMENTAÇÃO DE SOLO (PREDOMINANTEMENTE ARENOSO) COM CIMENTO - 6%, MISTURA EM USINA, COM ESPESSURA DE 20 CM - EXCLUSIVE CARGA E TRANSPORTE. AF_09/2024</t>
        </is>
      </c>
      <c r="C915" s="330" t="inlineStr">
        <is>
          <t>M3</t>
        </is>
      </c>
      <c r="D915" s="330" t="n">
        <v>147.72</v>
      </c>
      <c r="E915" s="330" t="n">
        <v>148.16</v>
      </c>
      <c r="F915" s="330" t="inlineStr"/>
    </row>
    <row r="916" ht="60" customHeight="1" s="496">
      <c r="A916" s="330" t="n">
        <v>105627</v>
      </c>
      <c r="B916" s="331" t="inlineStr">
        <is>
          <t>RECONSTRUÇÃO DE BASE E SUB-BASE PARA PAVIMENTAÇÃO DE SOLO (PREDOMINANTEMENTE ARENOSO) COM CIMENTO - 8%, MISTURA EM PISTA, COM ESPESSURA DE 10 CM - EXCLUSIVE ESCAVAÇÃO, CARGA E TRANSPORTE E SOLO. AF_09/2024</t>
        </is>
      </c>
      <c r="C916" s="330" t="inlineStr">
        <is>
          <t>M3</t>
        </is>
      </c>
      <c r="D916" s="330" t="n">
        <v>210.99</v>
      </c>
      <c r="E916" s="330" t="n">
        <v>211.75</v>
      </c>
      <c r="F916" s="330" t="inlineStr"/>
    </row>
    <row r="917" ht="60" customHeight="1" s="496">
      <c r="A917" s="330" t="n">
        <v>105630</v>
      </c>
      <c r="B917" s="331" t="inlineStr">
        <is>
          <t>RECONSTRUÇÃO DE BASE E SUB-BASE PARA PAVIMENTAÇÃO DE SOLO (PREDOMINANTEMENTE ARENOSO) COM CIMENTO - 8%, MISTURA EM PISTA, COM ESPESSURA DE 15 CM - EXCLUSIVE ESCAVAÇÃO, CARGA E TRANSPORTE E SOLO. AF_09/2024</t>
        </is>
      </c>
      <c r="C917" s="330" t="inlineStr">
        <is>
          <t>M3</t>
        </is>
      </c>
      <c r="D917" s="330" t="n">
        <v>202.01</v>
      </c>
      <c r="E917" s="330" t="n">
        <v>202.52</v>
      </c>
      <c r="F917" s="330" t="inlineStr"/>
    </row>
    <row r="918" ht="60" customHeight="1" s="496">
      <c r="A918" s="330" t="n">
        <v>105636</v>
      </c>
      <c r="B918" s="331" t="inlineStr">
        <is>
          <t>RECONSTRUÇÃO DE BASE E SUB-BASE PARA PAVIMENTAÇÃO DE SOLO (PREDOMINANTEMENTE ARENOSO) COM CIMENTO - 8%, MISTURA EM PISTA, COM ESPESSURA DE 20 CM - EXCLUSIVE ESCAVAÇÃO, CARGA E TRANSPORTE E SOLO. AF_09/2024</t>
        </is>
      </c>
      <c r="C918" s="330" t="inlineStr">
        <is>
          <t>M3</t>
        </is>
      </c>
      <c r="D918" s="330" t="n">
        <v>200.73</v>
      </c>
      <c r="E918" s="330" t="n">
        <v>201.21</v>
      </c>
      <c r="F918" s="330" t="inlineStr"/>
    </row>
    <row r="919" ht="60" customHeight="1" s="496">
      <c r="A919" s="330" t="n">
        <v>105606</v>
      </c>
      <c r="B919" s="331" t="inlineStr">
        <is>
          <t>RECONSTRUÇÃO DE BASE E SUB-BASE PARA PAVIMENTAÇÃO DE SOLO (PREDOMINANTEMENTE ARENOSO) COM CIMENTO - 8%, MISTURA EM USINA, COM ESPESSURA DE 10 CM - EXCLUSIVE CARGA E TRANSPORTE. AF_09/2024</t>
        </is>
      </c>
      <c r="C919" s="330" t="inlineStr">
        <is>
          <t>M3</t>
        </is>
      </c>
      <c r="D919" s="330" t="n">
        <v>195.95</v>
      </c>
      <c r="E919" s="330" t="n">
        <v>196.53</v>
      </c>
      <c r="F919" s="330" t="inlineStr"/>
    </row>
    <row r="920" ht="60" customHeight="1" s="496">
      <c r="A920" s="330" t="n">
        <v>105614</v>
      </c>
      <c r="B920" s="331" t="inlineStr">
        <is>
          <t>RECONSTRUÇÃO DE BASE E SUB-BASE PARA PAVIMENTAÇÃO DE SOLO (PREDOMINANTEMENTE ARENOSO) COM CIMENTO - 8%, MISTURA EM USINA, COM ESPESSURA DE 15 CM - EXCLUSIVE CARGA E TRANSPORTE. AF_09/2024</t>
        </is>
      </c>
      <c r="C920" s="330" t="inlineStr">
        <is>
          <t>M3</t>
        </is>
      </c>
      <c r="D920" s="330" t="n">
        <v>192.56</v>
      </c>
      <c r="E920" s="330" t="n">
        <v>193.06</v>
      </c>
      <c r="F920" s="330" t="inlineStr"/>
    </row>
    <row r="921" ht="60" customHeight="1" s="496">
      <c r="A921" s="330" t="n">
        <v>105622</v>
      </c>
      <c r="B921" s="331" t="inlineStr">
        <is>
          <t>RECONSTRUÇÃO DE BASE E SUB-BASE PARA PAVIMENTAÇÃO DE SOLO (PREDOMINANTEMENTE ARENOSO) COM CIMENTO - 8%, MISTURA EM USINA, COM ESPESSURA DE 20 CM - EXCLUSIVE CARGA E TRANSPORTE. AF_09/2024</t>
        </is>
      </c>
      <c r="C921" s="330" t="inlineStr">
        <is>
          <t>M3</t>
        </is>
      </c>
      <c r="D921" s="330" t="n">
        <v>190.11</v>
      </c>
      <c r="E921" s="330" t="n">
        <v>190.55</v>
      </c>
      <c r="F921" s="330" t="inlineStr"/>
    </row>
    <row r="922" ht="60" customHeight="1" s="496">
      <c r="A922" s="330" t="n">
        <v>105572</v>
      </c>
      <c r="B922" s="331" t="inlineStr">
        <is>
          <t>RECONSTRUÇÃO DE BASE E SUB-BASE PARA PAVIMENTAÇÃO DE SOLO (PREDOMINANTEMENTE ARENOSO) MELHORADO COM CIMENTO - 2%, MISTURA EM PISTA, COM ESPESSURA DE 10 CM - EXCLUSIVE ESCAVAÇÃO, CARGA E TRANSPORTE E SOLO. AF_09/2024</t>
        </is>
      </c>
      <c r="C922" s="330" t="inlineStr">
        <is>
          <t>M3</t>
        </is>
      </c>
      <c r="D922" s="330" t="n">
        <v>78.12</v>
      </c>
      <c r="E922" s="330" t="n">
        <v>78.88</v>
      </c>
      <c r="F922" s="330" t="inlineStr"/>
    </row>
    <row r="923" ht="60" customHeight="1" s="496">
      <c r="A923" s="330" t="n">
        <v>105574</v>
      </c>
      <c r="B923" s="331" t="inlineStr">
        <is>
          <t>RECONSTRUÇÃO DE BASE E SUB-BASE PARA PAVIMENTAÇÃO DE SOLO (PREDOMINANTEMENTE ARENOSO) MELHORADO COM CIMENTO - 2%, MISTURA EM PISTA, COM ESPESSURA DE 15 CM - EXCLUSIVE ESCAVAÇÃO, CARGA E TRANSPORTE E SOLO. AF_09/2024</t>
        </is>
      </c>
      <c r="C923" s="330" t="inlineStr">
        <is>
          <t>M3</t>
        </is>
      </c>
      <c r="D923" s="330" t="n">
        <v>69.14</v>
      </c>
      <c r="E923" s="330" t="n">
        <v>69.65000000000001</v>
      </c>
      <c r="F923" s="330" t="inlineStr"/>
    </row>
    <row r="924" ht="60" customHeight="1" s="496">
      <c r="A924" s="330" t="n">
        <v>105576</v>
      </c>
      <c r="B924" s="331" t="inlineStr">
        <is>
          <t>RECONSTRUÇÃO DE BASE E SUB-BASE PARA PAVIMENTAÇÃO DE SOLO (PREDOMINANTEMENTE ARENOSO) MELHORADO COM CIMENTO - 2%, MISTURA EM PISTA, COM ESPESSURA DE 20 CM - EXCLUSIVE ESCAVAÇÃO, CARGA E TRANSPORTE E SOLO. AF_09/2024</t>
        </is>
      </c>
      <c r="C924" s="330" t="inlineStr">
        <is>
          <t>M3</t>
        </is>
      </c>
      <c r="D924" s="330" t="n">
        <v>67.86</v>
      </c>
      <c r="E924" s="330" t="n">
        <v>68.34</v>
      </c>
      <c r="F924" s="330" t="inlineStr"/>
    </row>
    <row r="925" ht="60" customHeight="1" s="496">
      <c r="A925" s="330" t="n">
        <v>105603</v>
      </c>
      <c r="B925" s="331" t="inlineStr">
        <is>
          <t>RECONSTRUÇÃO DE BASE E SUB-BASE PARA PAVIMENTAÇÃO DE SOLO (PREDOMINANTEMENTE ARENOSO) MELHORADO COM CIMENTO - 2%, MISTURA EM USINA, COM ESPESSURA DE 10 CM - EXCLUSIVE CARGA E TRANSPORTE. AF_09/2024</t>
        </is>
      </c>
      <c r="C925" s="330" t="inlineStr">
        <is>
          <t>M3</t>
        </is>
      </c>
      <c r="D925" s="330" t="n">
        <v>68.77</v>
      </c>
      <c r="E925" s="330" t="n">
        <v>69.34</v>
      </c>
      <c r="F925" s="330" t="inlineStr"/>
    </row>
    <row r="926" ht="60" customHeight="1" s="496">
      <c r="A926" s="330" t="n">
        <v>105611</v>
      </c>
      <c r="B926" s="331" t="inlineStr">
        <is>
          <t>RECONSTRUÇÃO DE BASE E SUB-BASE PARA PAVIMENTAÇÃO DE SOLO (PREDOMINANTEMENTE ARENOSO) MELHORADO COM CIMENTO - 2%, MISTURA EM USINA, COM ESPESSURA DE 15 CM - EXCLUSIVE CARGA E TRANSPORTE. AF_09/2024</t>
        </is>
      </c>
      <c r="C926" s="330" t="inlineStr">
        <is>
          <t>M3</t>
        </is>
      </c>
      <c r="D926" s="330" t="n">
        <v>65.38</v>
      </c>
      <c r="E926" s="330" t="n">
        <v>65.87</v>
      </c>
      <c r="F926" s="330" t="inlineStr"/>
    </row>
    <row r="927" ht="60" customHeight="1" s="496">
      <c r="A927" s="330" t="n">
        <v>105619</v>
      </c>
      <c r="B927" s="331" t="inlineStr">
        <is>
          <t>RECONSTRUÇÃO DE BASE E SUB-BASE PARA PAVIMENTAÇÃO DE SOLO (PREDOMINANTEMENTE ARENOSO) MELHORADO COM CIMENTO - 2%, MISTURA EM USINA, COM ESPESSURA DE 20 CM - EXCLUSIVE CARGA E TRANSPORTE. AF_09/2024</t>
        </is>
      </c>
      <c r="C927" s="330" t="inlineStr">
        <is>
          <t>M3</t>
        </is>
      </c>
      <c r="D927" s="330" t="n">
        <v>62.93</v>
      </c>
      <c r="E927" s="330" t="n">
        <v>63.36</v>
      </c>
      <c r="F927" s="330" t="inlineStr"/>
    </row>
    <row r="928" ht="60" customHeight="1" s="496">
      <c r="A928" s="330" t="n">
        <v>105573</v>
      </c>
      <c r="B928" s="331" t="inlineStr">
        <is>
          <t>RECONSTRUÇÃO DE BASE E SUB-BASE PARA PAVIMENTAÇÃO DE SOLO (PREDOMINANTEMENTE ARENOSO) MELHORADO COM CIMENTO - 4%, MISTURA EM PISTA, COM ESPESSURA DE 10 CM - EXCLUSIVE ESCAVAÇÃO, CARGA E TRANSPORTE E SOLO. AF_09/2024</t>
        </is>
      </c>
      <c r="C928" s="330" t="inlineStr">
        <is>
          <t>M3</t>
        </is>
      </c>
      <c r="D928" s="330" t="n">
        <v>123.42</v>
      </c>
      <c r="E928" s="330" t="n">
        <v>124.18</v>
      </c>
      <c r="F928" s="330" t="inlineStr"/>
    </row>
    <row r="929" ht="60" customHeight="1" s="496">
      <c r="A929" s="330" t="n">
        <v>105628</v>
      </c>
      <c r="B929" s="331" t="inlineStr">
        <is>
          <t>RECONSTRUÇÃO DE BASE E SUB-BASE PARA PAVIMENTAÇÃO DE SOLO (PREDOMINANTEMENTE ARENOSO) MELHORADO COM CIMENTO - 4%, MISTURA EM PISTA, COM ESPESSURA DE 15 CM - EXCLUSIVE ESCAVAÇÃO, CARGA E TRANSPORTE E SOLO. AF_09/2024</t>
        </is>
      </c>
      <c r="C929" s="330" t="inlineStr">
        <is>
          <t>M3</t>
        </is>
      </c>
      <c r="D929" s="330" t="n">
        <v>114.44</v>
      </c>
      <c r="E929" s="330" t="n">
        <v>114.95</v>
      </c>
      <c r="F929" s="330" t="inlineStr"/>
    </row>
    <row r="930" ht="60" customHeight="1" s="496">
      <c r="A930" s="330" t="n">
        <v>105634</v>
      </c>
      <c r="B930" s="331" t="inlineStr">
        <is>
          <t>RECONSTRUÇÃO DE BASE E SUB-BASE PARA PAVIMENTAÇÃO DE SOLO (PREDOMINANTEMENTE ARENOSO) MELHORADO COM CIMENTO - 4%, MISTURA EM PISTA, COM ESPESSURA DE 20 CM - EXCLUSIVE ESCAVAÇÃO, CARGA E TRANSPORTE E SOLO. AF_09/2024</t>
        </is>
      </c>
      <c r="C930" s="330" t="inlineStr">
        <is>
          <t>M3</t>
        </is>
      </c>
      <c r="D930" s="330" t="n">
        <v>113.16</v>
      </c>
      <c r="E930" s="330" t="n">
        <v>113.64</v>
      </c>
      <c r="F930" s="330" t="inlineStr"/>
    </row>
    <row r="931" ht="60" customHeight="1" s="496">
      <c r="A931" s="330" t="n">
        <v>105604</v>
      </c>
      <c r="B931" s="331" t="inlineStr">
        <is>
          <t>RECONSTRUÇÃO DE BASE E SUB-BASE PARA PAVIMENTAÇÃO DE SOLO (PREDOMINANTEMENTE ARENOSO) MELHORADO COM CIMENTO - 4%, MISTURA EM USINA, COM ESPESSURA DE 10 CM - EXCLUSIVE CARGA E TRANSPORTE. AF_09/2024</t>
        </is>
      </c>
      <c r="C931" s="330" t="inlineStr">
        <is>
          <t>M3</t>
        </is>
      </c>
      <c r="D931" s="330" t="n">
        <v>111.17</v>
      </c>
      <c r="E931" s="330" t="n">
        <v>111.73</v>
      </c>
      <c r="F931" s="330" t="inlineStr"/>
    </row>
    <row r="932" ht="60" customHeight="1" s="496">
      <c r="A932" s="330" t="n">
        <v>105612</v>
      </c>
      <c r="B932" s="331" t="inlineStr">
        <is>
          <t>RECONSTRUÇÃO DE BASE E SUB-BASE PARA PAVIMENTAÇÃO DE SOLO (PREDOMINANTEMENTE ARENOSO) MELHORADO COM CIMENTO - 4%, MISTURA EM USINA, COM ESPESSURA DE 15 CM - EXCLUSIVE CARGA E TRANSPORTE. AF_09/2024</t>
        </is>
      </c>
      <c r="C932" s="330" t="inlineStr">
        <is>
          <t>M3</t>
        </is>
      </c>
      <c r="D932" s="330" t="n">
        <v>107.78</v>
      </c>
      <c r="E932" s="330" t="n">
        <v>108.26</v>
      </c>
      <c r="F932" s="330" t="inlineStr"/>
    </row>
    <row r="933" ht="60" customHeight="1" s="496">
      <c r="A933" s="330" t="n">
        <v>105620</v>
      </c>
      <c r="B933" s="331" t="inlineStr">
        <is>
          <t>RECONSTRUÇÃO DE BASE E SUB-BASE PARA PAVIMENTAÇÃO DE SOLO (PREDOMINANTEMENTE ARENOSO) MELHORADO COM CIMENTO - 4%, MISTURA EM USINA, COM ESPESSURA DE 20 CM - EXCLUSIVE CARGA E TRANSPORTE. AF_09/2024</t>
        </is>
      </c>
      <c r="C933" s="330" t="inlineStr">
        <is>
          <t>M3</t>
        </is>
      </c>
      <c r="D933" s="330" t="n">
        <v>105.33</v>
      </c>
      <c r="E933" s="330" t="n">
        <v>105.75</v>
      </c>
      <c r="F933" s="330" t="inlineStr"/>
    </row>
    <row r="934" ht="60" customHeight="1" s="496">
      <c r="A934" s="330" t="n">
        <v>105586</v>
      </c>
      <c r="B934" s="331" t="inlineStr">
        <is>
          <t>RECONSTRUÇÃO DE BASE E SUB-BASE PARA PAVIMENTAÇÃO DE SOLO (PREDOMINANTEMENTE ARGILOSO) BRITA - 40%-60%, MISTURA EM PISTA, COM ESPESSURA DE 10 CM - EXCLUSIVE ESCAVAÇÃO, CARGA E TRANSPORTE E SOLO. AF_09/2024</t>
        </is>
      </c>
      <c r="C934" s="330" t="inlineStr">
        <is>
          <t>M3</t>
        </is>
      </c>
      <c r="D934" s="330" t="n">
        <v>299.59</v>
      </c>
      <c r="E934" s="330" t="n">
        <v>301.28</v>
      </c>
      <c r="F934" s="330" t="inlineStr"/>
    </row>
    <row r="935" ht="60" customHeight="1" s="496">
      <c r="A935" s="330" t="n">
        <v>105587</v>
      </c>
      <c r="B935" s="331" t="inlineStr">
        <is>
          <t>RECONSTRUÇÃO DE BASE E SUB-BASE PARA PAVIMENTAÇÃO DE SOLO (PREDOMINANTEMENTE ARGILOSO) BRITA - 40%-60%, MISTURA EM PISTA, COM ESPESSURA DE 15 CM - EXCLUSIVE ESCAVAÇÃO, CARGA E TRANSPORTE E SOLO. AF_09/2024</t>
        </is>
      </c>
      <c r="C935" s="330" t="inlineStr">
        <is>
          <t>M3</t>
        </is>
      </c>
      <c r="D935" s="330" t="n">
        <v>284.17</v>
      </c>
      <c r="E935" s="330" t="n">
        <v>285.42</v>
      </c>
      <c r="F935" s="330" t="inlineStr"/>
    </row>
    <row r="936" ht="60" customHeight="1" s="496">
      <c r="A936" s="330" t="n">
        <v>105589</v>
      </c>
      <c r="B936" s="331" t="inlineStr">
        <is>
          <t>RECONSTRUÇÃO DE BASE E SUB-BASE PARA PAVIMENTAÇÃO DE SOLO (PREDOMINANTEMENTE ARGILOSO) BRITA - 40%-60%, MISTURA EM PISTA, COM ESPESSURA DE 20 CM - EXCLUSIVE ESCAVAÇÃO, CARGA E TRANSPORTE E SOLO. AF_09/2024</t>
        </is>
      </c>
      <c r="C936" s="330" t="inlineStr">
        <is>
          <t>M3</t>
        </is>
      </c>
      <c r="D936" s="330" t="n">
        <v>282.74</v>
      </c>
      <c r="E936" s="330" t="n">
        <v>283.95</v>
      </c>
      <c r="F936" s="330" t="inlineStr"/>
    </row>
    <row r="937" ht="45" customHeight="1" s="496">
      <c r="A937" s="330" t="n">
        <v>105584</v>
      </c>
      <c r="B937" s="331" t="inlineStr">
        <is>
          <t>RECONSTRUÇÃO DE BASE E SUB-BASE PARA PAVIMENTAÇÃO DE SOLO (PREDOMINANTEMENTE ARGILOSO) BRITA - 40%-60%, MISTURA EM USINA, COM ESPESSURA DE 10 CM - EXCLUSIVE CARGA E TRANSPORTE. AF_09/2024</t>
        </is>
      </c>
      <c r="C937" s="330" t="inlineStr">
        <is>
          <t>M3</t>
        </is>
      </c>
      <c r="D937" s="330" t="n">
        <v>408.32</v>
      </c>
      <c r="E937" s="330" t="n">
        <v>409.37</v>
      </c>
      <c r="F937" s="330" t="inlineStr"/>
    </row>
    <row r="938" ht="45" customHeight="1" s="496">
      <c r="A938" s="330" t="n">
        <v>105720</v>
      </c>
      <c r="B938" s="331" t="inlineStr">
        <is>
          <t>RECONSTRUÇÃO DE BASE E SUB-BASE PARA PAVIMENTAÇÃO DE SOLO (PREDOMINANTEMENTE ARGILOSO) BRITA - 40%-60%, MISTURA EM USINA, COM ESPESSURA DE 15 CM - EXCLUSIVE CARGA E TRANSPORTE. AF_09/2024</t>
        </is>
      </c>
      <c r="C938" s="330" t="inlineStr">
        <is>
          <t>M3</t>
        </is>
      </c>
      <c r="D938" s="330" t="n">
        <v>399.92</v>
      </c>
      <c r="E938" s="330" t="n">
        <v>400.75</v>
      </c>
      <c r="F938" s="330" t="inlineStr"/>
    </row>
    <row r="939" ht="45" customHeight="1" s="496">
      <c r="A939" s="330" t="n">
        <v>105722</v>
      </c>
      <c r="B939" s="331" t="inlineStr">
        <is>
          <t>RECONSTRUÇÃO DE BASE E SUB-BASE PARA PAVIMENTAÇÃO DE SOLO (PREDOMINANTEMENTE ARGILOSO) BRITA - 40%-60%, MISTURA EM USINA, COM ESPESSURA DE 20 CM - EXCLUSIVE CARGA E TRANSPORTE. AF_09/2024</t>
        </is>
      </c>
      <c r="C939" s="330" t="inlineStr">
        <is>
          <t>M3</t>
        </is>
      </c>
      <c r="D939" s="330" t="n">
        <v>400.39</v>
      </c>
      <c r="E939" s="330" t="n">
        <v>401.26</v>
      </c>
      <c r="F939" s="330" t="inlineStr"/>
    </row>
    <row r="940" ht="60" customHeight="1" s="496">
      <c r="A940" s="330" t="n">
        <v>105593</v>
      </c>
      <c r="B940" s="331" t="inlineStr">
        <is>
          <t>RECONSTRUÇÃO DE BASE E SUB-BASE PARA PAVIMENTAÇÃO DE SOLO (PREDOMINANTEMENTE ARGILOSO) BRITA - 50%-50%, MISTURA EM PISTA, COM ESPESSURA DE 10 CM - EXCLUSIVE ESCAVAÇÃO, CARGA E TRANSPORTE E SOLO. AF_09/2024</t>
        </is>
      </c>
      <c r="C940" s="330" t="inlineStr">
        <is>
          <t>M3</t>
        </is>
      </c>
      <c r="D940" s="330" t="n">
        <v>259.91</v>
      </c>
      <c r="E940" s="330" t="n">
        <v>261.6</v>
      </c>
      <c r="F940" s="330" t="inlineStr"/>
    </row>
    <row r="941" ht="60" customHeight="1" s="496">
      <c r="A941" s="330" t="n">
        <v>105594</v>
      </c>
      <c r="B941" s="331" t="inlineStr">
        <is>
          <t>RECONSTRUÇÃO DE BASE E SUB-BASE PARA PAVIMENTAÇÃO DE SOLO (PREDOMINANTEMENTE ARGILOSO) BRITA - 50%-50%, MISTURA EM PISTA, COM ESPESSURA DE 15 CM - EXCLUSIVE ESCAVAÇÃO, CARGA E TRANSPORTE E SOLO. AF_09/2024</t>
        </is>
      </c>
      <c r="C941" s="330" t="inlineStr">
        <is>
          <t>M3</t>
        </is>
      </c>
      <c r="D941" s="330" t="n">
        <v>244.49</v>
      </c>
      <c r="E941" s="330" t="n">
        <v>245.74</v>
      </c>
      <c r="F941" s="330" t="inlineStr"/>
    </row>
    <row r="942" ht="60" customHeight="1" s="496">
      <c r="A942" s="330" t="n">
        <v>105596</v>
      </c>
      <c r="B942" s="331" t="inlineStr">
        <is>
          <t>RECONSTRUÇÃO DE BASE E SUB-BASE PARA PAVIMENTAÇÃO DE SOLO (PREDOMINANTEMENTE ARGILOSO) BRITA - 50%-50%, MISTURA EM PISTA, COM ESPESSURA DE 20 CM - EXCLUSIVE ESCAVAÇÃO, CARGA E TRANSPORTE E SOLO. AF_09/2024</t>
        </is>
      </c>
      <c r="C942" s="330" t="inlineStr">
        <is>
          <t>M3</t>
        </is>
      </c>
      <c r="D942" s="330" t="n">
        <v>243.06</v>
      </c>
      <c r="E942" s="330" t="n">
        <v>244.27</v>
      </c>
      <c r="F942" s="330" t="inlineStr"/>
    </row>
    <row r="943" ht="45" customHeight="1" s="496">
      <c r="A943" s="330" t="n">
        <v>105591</v>
      </c>
      <c r="B943" s="331" t="inlineStr">
        <is>
          <t>RECONSTRUÇÃO DE BASE E SUB-BASE PARA PAVIMENTAÇÃO DE SOLO (PREDOMINANTEMENTE ARGILOSO) BRITA - 50%-50%, MISTURA EM USINA, COM ESPESSURA DE 10 CM - EXCLUSIVE CARGA E TRANSPORTE. AF_09/2024</t>
        </is>
      </c>
      <c r="C943" s="330" t="inlineStr">
        <is>
          <t>M3</t>
        </is>
      </c>
      <c r="D943" s="330" t="n">
        <v>347.98</v>
      </c>
      <c r="E943" s="330" t="n">
        <v>349.03</v>
      </c>
      <c r="F943" s="330" t="inlineStr"/>
    </row>
    <row r="944" ht="45" customHeight="1" s="496">
      <c r="A944" s="330" t="n">
        <v>105724</v>
      </c>
      <c r="B944" s="331" t="inlineStr">
        <is>
          <t>RECONSTRUÇÃO DE BASE E SUB-BASE PARA PAVIMENTAÇÃO DE SOLO (PREDOMINANTEMENTE ARGILOSO) BRITA - 50%-50%, MISTURA EM USINA, COM ESPESSURA DE 15 CM - EXCLUSIVE CARGA E TRANSPORTE. AF_09/2024</t>
        </is>
      </c>
      <c r="C944" s="330" t="inlineStr">
        <is>
          <t>M3</t>
        </is>
      </c>
      <c r="D944" s="330" t="n">
        <v>339.58</v>
      </c>
      <c r="E944" s="330" t="n">
        <v>340.41</v>
      </c>
      <c r="F944" s="330" t="inlineStr"/>
    </row>
    <row r="945" ht="45" customHeight="1" s="496">
      <c r="A945" s="330" t="n">
        <v>105726</v>
      </c>
      <c r="B945" s="331" t="inlineStr">
        <is>
          <t>RECONSTRUÇÃO DE BASE E SUB-BASE PARA PAVIMENTAÇÃO DE SOLO (PREDOMINANTEMENTE ARGILOSO) BRITA - 50%-50%, MISTURA EM USINA, COM ESPESSURA DE 20 CM - EXCLUSIVE CARGA E TRANSPORTE. AF_09/2024</t>
        </is>
      </c>
      <c r="C945" s="330" t="inlineStr">
        <is>
          <t>M3</t>
        </is>
      </c>
      <c r="D945" s="330" t="n">
        <v>340.05</v>
      </c>
      <c r="E945" s="330" t="n">
        <v>340.92</v>
      </c>
      <c r="F945" s="330" t="inlineStr"/>
    </row>
    <row r="946" ht="45" customHeight="1" s="496">
      <c r="A946" s="330" t="n">
        <v>105567</v>
      </c>
      <c r="B946" s="331" t="inlineStr">
        <is>
          <t>RECONSTRUÇÃO DE BASE E SUB-BASE PARA PAVIMENTAÇÃO DE SOLO DE COMPORTAMENTO LATERÍTICO (ARENOSO), COM ESPESSURA DE 10 CM - EXCLUSIVE ESCAVAÇÃO, CARGA E TRANSPORTE E SOLO. AF_09/2024</t>
        </is>
      </c>
      <c r="C946" s="330" t="inlineStr">
        <is>
          <t>M3</t>
        </is>
      </c>
      <c r="D946" s="330" t="n">
        <v>16.81</v>
      </c>
      <c r="E946" s="330" t="n">
        <v>17.16</v>
      </c>
      <c r="F946" s="330" t="inlineStr"/>
    </row>
    <row r="947" ht="45" customHeight="1" s="496">
      <c r="A947" s="330" t="n">
        <v>105568</v>
      </c>
      <c r="B947" s="331" t="inlineStr">
        <is>
          <t>RECONSTRUÇÃO DE BASE E SUB-BASE PARA PAVIMENTAÇÃO DE SOLO DE COMPORTAMENTO LATERÍTICO (ARENOSO), COM ESPESSURA DE 15 CM - EXCLUSIVE ESCAVAÇÃO, CARGA E TRANSPORTE E SOLO. AF_09/2024</t>
        </is>
      </c>
      <c r="C947" s="330" t="inlineStr">
        <is>
          <t>M3</t>
        </is>
      </c>
      <c r="D947" s="330" t="n">
        <v>13.42</v>
      </c>
      <c r="E947" s="330" t="n">
        <v>13.69</v>
      </c>
      <c r="F947" s="330" t="inlineStr"/>
    </row>
    <row r="948" ht="45" customHeight="1" s="496">
      <c r="A948" s="330" t="n">
        <v>105570</v>
      </c>
      <c r="B948" s="331" t="inlineStr">
        <is>
          <t>RECONSTRUÇÃO DE BASE E SUB-BASE PARA PAVIMENTAÇÃO DE SOLO DE COMPORTAMENTO LATERÍTICO (ARENOSO), COM ESPESSURA DE 20 CM - EXCLUSIVE ESCAVAÇÃO, CARGA E TRANSPORTE E SOLO. AF_09/2024</t>
        </is>
      </c>
      <c r="C948" s="330" t="inlineStr">
        <is>
          <t>M3</t>
        </is>
      </c>
      <c r="D948" s="330" t="n">
        <v>11.09</v>
      </c>
      <c r="E948" s="330" t="n">
        <v>11.31</v>
      </c>
      <c r="F948" s="330" t="inlineStr"/>
    </row>
    <row r="949" ht="15" customHeight="1" s="496">
      <c r="A949" s="330" t="n">
        <v>100575</v>
      </c>
      <c r="B949" s="331" t="inlineStr">
        <is>
          <t>REGULARIZAÇÃO DE SUPERFÍCIES COM MOTONIVELADORA. AF_09/2024</t>
        </is>
      </c>
      <c r="C949" s="330" t="inlineStr">
        <is>
          <t>M2</t>
        </is>
      </c>
      <c r="D949" s="330" t="n">
        <v>0.63</v>
      </c>
      <c r="E949" s="330" t="n">
        <v>0.66</v>
      </c>
      <c r="F949" s="330" t="inlineStr"/>
    </row>
    <row r="950" ht="45" customHeight="1" s="496">
      <c r="A950" s="330" t="n">
        <v>100577</v>
      </c>
      <c r="B950" s="331" t="inlineStr">
        <is>
          <t>REGULARIZAÇÃO E COMPACTAÇÃO DE SUBLEITO DE SOLO PREDOMINANTEMENTE ARENOSO, PARA OBRAS DE CONSTRUÇÃO DE PAVIMENTOS. AF_09/2024</t>
        </is>
      </c>
      <c r="C950" s="330" t="inlineStr">
        <is>
          <t>M2</t>
        </is>
      </c>
      <c r="D950" s="330" t="n">
        <v>1.65</v>
      </c>
      <c r="E950" s="330" t="n">
        <v>1.67</v>
      </c>
      <c r="F950" s="330" t="inlineStr"/>
    </row>
    <row r="951" ht="45" customHeight="1" s="496">
      <c r="A951" s="330" t="n">
        <v>105598</v>
      </c>
      <c r="B951" s="331" t="inlineStr">
        <is>
          <t>REGULARIZAÇÃO E COMPACTAÇÃO DE SUBLEITO DE SOLO PREDOMINANTEMENTE ARENOSO, PARA OBRAS DE RECONSTRUÇÃO DE PAVIMENTOS. AF_09/2024</t>
        </is>
      </c>
      <c r="C951" s="330" t="inlineStr">
        <is>
          <t>M2</t>
        </is>
      </c>
      <c r="D951" s="330" t="n">
        <v>2.19</v>
      </c>
      <c r="E951" s="330" t="n">
        <v>2.23</v>
      </c>
      <c r="F951" s="330" t="inlineStr"/>
    </row>
    <row r="952" ht="45" customHeight="1" s="496">
      <c r="A952" s="330" t="n">
        <v>100576</v>
      </c>
      <c r="B952" s="331" t="inlineStr">
        <is>
          <t>REGULARIZAÇÃO E COMPACTAÇÃO DE SUBLEITO DE SOLO PREDOMINANTEMENTE ARGILOSO, PARA OBRAS DE CONSTRUÇÃO DE PAVIMENTOS. AF_09/2024</t>
        </is>
      </c>
      <c r="C952" s="330" t="inlineStr">
        <is>
          <t>M2</t>
        </is>
      </c>
      <c r="D952" s="330" t="n">
        <v>3.24</v>
      </c>
      <c r="E952" s="330" t="n">
        <v>3.32</v>
      </c>
      <c r="F952" s="330" t="inlineStr"/>
    </row>
    <row r="953" ht="45" customHeight="1" s="496">
      <c r="A953" s="330" t="n">
        <v>105597</v>
      </c>
      <c r="B953" s="331" t="inlineStr">
        <is>
          <t>REGULARIZAÇÃO E COMPACTAÇÃO DE SUBLEITO DE SOLO PREDOMINANTEMENTE ARGILOSO, PARA OBRAS DE RECONSTRUÇÃO DE PAVIMENTOS. AF_09/2024</t>
        </is>
      </c>
      <c r="C953" s="330" t="inlineStr">
        <is>
          <t>M2</t>
        </is>
      </c>
      <c r="D953" s="330" t="n">
        <v>4.43</v>
      </c>
      <c r="E953" s="330" t="n">
        <v>4.53</v>
      </c>
      <c r="F953" s="330" t="inlineStr"/>
    </row>
    <row r="954" ht="30" customHeight="1" s="496">
      <c r="A954" s="330" t="n">
        <v>102730</v>
      </c>
      <c r="B954" s="331" t="inlineStr">
        <is>
          <t>ARMAÇÃO DE MURO ALA E MURO TESTA UTILIZANDO AÇO CA-50 DE 10 MM - MONTAGEM. AF_07/2021</t>
        </is>
      </c>
      <c r="C954" s="330" t="inlineStr">
        <is>
          <t>KG</t>
        </is>
      </c>
      <c r="D954" s="330" t="n">
        <v>13.1</v>
      </c>
      <c r="E954" s="330" t="n">
        <v>13.24</v>
      </c>
      <c r="F954" s="330" t="inlineStr">
        <is>
          <t>AS</t>
        </is>
      </c>
    </row>
    <row r="955" ht="30" customHeight="1" s="496">
      <c r="A955" s="330" t="n">
        <v>102731</v>
      </c>
      <c r="B955" s="331" t="inlineStr">
        <is>
          <t>ARMAÇÃO DE MURO ALA E MURO TESTA UTILIZANDO AÇO CA-50 DE 12,5 MM - MONTAGEM. AF_07/2021</t>
        </is>
      </c>
      <c r="C955" s="330" t="inlineStr">
        <is>
          <t>KG</t>
        </is>
      </c>
      <c r="D955" s="330" t="n">
        <v>11</v>
      </c>
      <c r="E955" s="330" t="n">
        <v>11.1</v>
      </c>
      <c r="F955" s="330" t="inlineStr">
        <is>
          <t>AS</t>
        </is>
      </c>
    </row>
    <row r="956" ht="30" customHeight="1" s="496">
      <c r="A956" s="330" t="n">
        <v>102732</v>
      </c>
      <c r="B956" s="331" t="inlineStr">
        <is>
          <t>ARMAÇÃO DE MURO ALA E MURO TESTA UTILIZANDO AÇO CA-50 DE 16 MM - MONTAGEM. AF_07/2021</t>
        </is>
      </c>
      <c r="C956" s="330" t="inlineStr">
        <is>
          <t>KG</t>
        </is>
      </c>
      <c r="D956" s="330" t="n">
        <v>10.31</v>
      </c>
      <c r="E956" s="330" t="n">
        <v>10.38</v>
      </c>
      <c r="F956" s="330" t="inlineStr">
        <is>
          <t>AS</t>
        </is>
      </c>
    </row>
    <row r="957" ht="30" customHeight="1" s="496">
      <c r="A957" s="330" t="n">
        <v>102733</v>
      </c>
      <c r="B957" s="331" t="inlineStr">
        <is>
          <t>ARMAÇÃO DE MURO ALA E MURO TESTA UTILIZANDO AÇO CA-50 DE 20 MM - MONTAGEM. AF_07/2021</t>
        </is>
      </c>
      <c r="C957" s="330" t="inlineStr">
        <is>
          <t>KG</t>
        </is>
      </c>
      <c r="D957" s="330" t="n">
        <v>11.37</v>
      </c>
      <c r="E957" s="330" t="n">
        <v>11.42</v>
      </c>
      <c r="F957" s="330" t="inlineStr">
        <is>
          <t>AS</t>
        </is>
      </c>
    </row>
    <row r="958" ht="30" customHeight="1" s="496">
      <c r="A958" s="330" t="n">
        <v>102728</v>
      </c>
      <c r="B958" s="331" t="inlineStr">
        <is>
          <t>ARMAÇÃO DE MURO ALA E MURO TESTA UTILIZANDO AÇO CA-50 DE 6,3 MM - MONTAGEM. AF_07/2021</t>
        </is>
      </c>
      <c r="C958" s="330" t="inlineStr">
        <is>
          <t>KG</t>
        </is>
      </c>
      <c r="D958" s="330" t="n">
        <v>16.03</v>
      </c>
      <c r="E958" s="330" t="n">
        <v>16.31</v>
      </c>
      <c r="F958" s="330" t="inlineStr">
        <is>
          <t>AS</t>
        </is>
      </c>
    </row>
    <row r="959" ht="30" customHeight="1" s="496">
      <c r="A959" s="330" t="n">
        <v>102729</v>
      </c>
      <c r="B959" s="331" t="inlineStr">
        <is>
          <t>ARMAÇÃO DE MURO ALA E MURO TESTA UTILIZANDO AÇO CA-50 DE 8 MM - MONTAGEM. AF_07/2021</t>
        </is>
      </c>
      <c r="C959" s="330" t="inlineStr">
        <is>
          <t>KG</t>
        </is>
      </c>
      <c r="D959" s="330" t="n">
        <v>14.79</v>
      </c>
      <c r="E959" s="330" t="n">
        <v>14.98</v>
      </c>
      <c r="F959" s="330" t="inlineStr">
        <is>
          <t>AS</t>
        </is>
      </c>
    </row>
    <row r="960" ht="30" customHeight="1" s="496">
      <c r="A960" s="330" t="n">
        <v>102734</v>
      </c>
      <c r="B960" s="331" t="inlineStr">
        <is>
          <t>ARMAÇÃO DE SOLEIRA UTILIZANDO AÇO CA-50 DE 6,3 MM - MONTAGEM. AF_07/2021</t>
        </is>
      </c>
      <c r="C960" s="330" t="inlineStr">
        <is>
          <t>KG</t>
        </is>
      </c>
      <c r="D960" s="330" t="n">
        <v>14.93</v>
      </c>
      <c r="E960" s="330" t="n">
        <v>15.14</v>
      </c>
      <c r="F960" s="330" t="inlineStr">
        <is>
          <t>AS</t>
        </is>
      </c>
    </row>
    <row r="961" ht="30" customHeight="1" s="496">
      <c r="A961" s="330" t="n">
        <v>102735</v>
      </c>
      <c r="B961" s="331" t="inlineStr">
        <is>
          <t>ARMAÇÃO DE SOLEIRA UTILIZANDO AÇO CA-50 DE 8 MM - MONTAGEM. AF_07/2021</t>
        </is>
      </c>
      <c r="C961" s="330" t="inlineStr">
        <is>
          <t>KG</t>
        </is>
      </c>
      <c r="D961" s="330" t="n">
        <v>13.85</v>
      </c>
      <c r="E961" s="330" t="n">
        <v>13.99</v>
      </c>
      <c r="F961" s="330" t="inlineStr">
        <is>
          <t>AS</t>
        </is>
      </c>
    </row>
    <row r="962" ht="30" customHeight="1" s="496">
      <c r="A962" s="330" t="n">
        <v>102765</v>
      </c>
      <c r="B962" s="331" t="inlineStr">
        <is>
          <t>BOCA PARA BUEIRO DUPLO CELULAR 150 X 150 CM EM CONCRETO, ALAS COM ESCONSIDADE DE 30°, INCLUINDO FÔRMAS E MATERIAIS. AF_07/2021</t>
        </is>
      </c>
      <c r="C962" s="330" t="inlineStr">
        <is>
          <t>UN</t>
        </is>
      </c>
      <c r="D962" s="330" t="n">
        <v>20405.32</v>
      </c>
      <c r="E962" s="330" t="n">
        <v>20678.24</v>
      </c>
      <c r="F962" s="330" t="inlineStr"/>
    </row>
    <row r="963" ht="30" customHeight="1" s="496">
      <c r="A963" s="330" t="n">
        <v>102795</v>
      </c>
      <c r="B963" s="331" t="inlineStr">
        <is>
          <t>BOCA PARA BUEIRO DUPLO CELULAR 150 X 150 CM EM GABIÃO, ALAS COM ESCONSIDADE DE 45°, INCLUINDO FÔRMAS E MATERIAIS. AF_07/2021</t>
        </is>
      </c>
      <c r="C963" s="330" t="inlineStr">
        <is>
          <t>UN</t>
        </is>
      </c>
      <c r="D963" s="330" t="n">
        <v>47038.11</v>
      </c>
      <c r="E963" s="330" t="n">
        <v>47504.69</v>
      </c>
      <c r="F963" s="330" t="inlineStr"/>
    </row>
    <row r="964" ht="30" customHeight="1" s="496">
      <c r="A964" s="330" t="n">
        <v>102766</v>
      </c>
      <c r="B964" s="331" t="inlineStr">
        <is>
          <t>BOCA PARA BUEIRO DUPLO CELULAR 200 X 200 CM EM CONCRETO, ALAS COM ESCONSIDADE DE 30°, INCLUINDO FÔRMAS E MATERIAIS. AF_07/2021</t>
        </is>
      </c>
      <c r="C964" s="330" t="inlineStr">
        <is>
          <t>UN</t>
        </is>
      </c>
      <c r="D964" s="330" t="n">
        <v>31059.24</v>
      </c>
      <c r="E964" s="330" t="n">
        <v>31439.07</v>
      </c>
      <c r="F964" s="330" t="inlineStr"/>
    </row>
    <row r="965" ht="30" customHeight="1" s="496">
      <c r="A965" s="330" t="n">
        <v>102796</v>
      </c>
      <c r="B965" s="331" t="inlineStr">
        <is>
          <t>BOCA PARA BUEIRO DUPLO CELULAR 200 X 200 CM EM GABIÃO, ALAS COM ESCONSIDADE DE 45°, INCLUINDO FÔRMAS E MATERIAIS. AF_07/2021</t>
        </is>
      </c>
      <c r="C965" s="330" t="inlineStr">
        <is>
          <t>UN</t>
        </is>
      </c>
      <c r="D965" s="330" t="n">
        <v>76277.49000000001</v>
      </c>
      <c r="E965" s="330" t="n">
        <v>76986.66</v>
      </c>
      <c r="F965" s="330" t="inlineStr"/>
    </row>
    <row r="966" ht="30" customHeight="1" s="496">
      <c r="A966" s="330" t="n">
        <v>102767</v>
      </c>
      <c r="B966" s="331" t="inlineStr">
        <is>
          <t>BOCA PARA BUEIRO DUPLO CELULAR 250 X 250 CM EM CONCRETO, ALAS COM ESCONSIDADE DE 30°, INCLUINDO FÔRMAS E MATERIAIS. AF_07/2021</t>
        </is>
      </c>
      <c r="C966" s="330" t="inlineStr">
        <is>
          <t>UN</t>
        </is>
      </c>
      <c r="D966" s="330" t="n">
        <v>43322.88</v>
      </c>
      <c r="E966" s="330" t="n">
        <v>43837.6</v>
      </c>
      <c r="F966" s="330" t="inlineStr"/>
    </row>
    <row r="967" ht="30" customHeight="1" s="496">
      <c r="A967" s="330" t="n">
        <v>102797</v>
      </c>
      <c r="B967" s="331" t="inlineStr">
        <is>
          <t>BOCA PARA BUEIRO DUPLO CELULAR 250 X 250 CM EM GABIÃO, ALAS COM ESCONSIDADE DE 45°, INCLUINDO FÔRMAS E MATERIAIS. AF_07/2021</t>
        </is>
      </c>
      <c r="C967" s="330" t="inlineStr">
        <is>
          <t>UN</t>
        </is>
      </c>
      <c r="D967" s="330" t="n">
        <v>108116.52</v>
      </c>
      <c r="E967" s="330" t="n">
        <v>109098.04</v>
      </c>
      <c r="F967" s="330" t="inlineStr"/>
    </row>
    <row r="968" ht="30" customHeight="1" s="496">
      <c r="A968" s="330" t="n">
        <v>102768</v>
      </c>
      <c r="B968" s="331" t="inlineStr">
        <is>
          <t>BOCA PARA BUEIRO DUPLO CELULAR 300 X 300 CM EM CONCRETO, ALAS COM ESCONSIDADE DE 30°, INCLUINDO FÔRMAS E MATERIAIS. AF_07/2021</t>
        </is>
      </c>
      <c r="C968" s="330" t="inlineStr">
        <is>
          <t>UN</t>
        </is>
      </c>
      <c r="D968" s="330" t="n">
        <v>60860.07</v>
      </c>
      <c r="E968" s="330" t="n">
        <v>61524.12</v>
      </c>
      <c r="F968" s="330" t="inlineStr"/>
    </row>
    <row r="969" ht="30" customHeight="1" s="496">
      <c r="A969" s="330" t="n">
        <v>102798</v>
      </c>
      <c r="B969" s="331" t="inlineStr">
        <is>
          <t>BOCA PARA BUEIRO DUPLO CELULAR 300 X 300 CM EM GABIÃO, ALAS COM ESCONSIDADE DE 45°, INCLUINDO FÔRMAS E MATERIAIS. AF_07/2021</t>
        </is>
      </c>
      <c r="C969" s="330" t="inlineStr">
        <is>
          <t>UN</t>
        </is>
      </c>
      <c r="D969" s="330" t="n">
        <v>132815.39</v>
      </c>
      <c r="E969" s="330" t="n">
        <v>133997.83</v>
      </c>
      <c r="F969" s="330" t="inlineStr"/>
    </row>
    <row r="970" ht="30" customHeight="1" s="496">
      <c r="A970" s="330" t="n">
        <v>102744</v>
      </c>
      <c r="B970" s="331" t="inlineStr">
        <is>
          <t>BOCA PARA BUEIRO DUPLO TUBULAR D = 100 CM EM CONCRETO, ALAS COM ESCONSIDADE DE 0°, INCLUINDO FÔRMAS E MATERIAIS. AF_07/2021</t>
        </is>
      </c>
      <c r="C970" s="330" t="inlineStr">
        <is>
          <t>UN</t>
        </is>
      </c>
      <c r="D970" s="330" t="n">
        <v>8669.5</v>
      </c>
      <c r="E970" s="330" t="n">
        <v>8774.99</v>
      </c>
      <c r="F970" s="330" t="inlineStr"/>
    </row>
    <row r="971" ht="30" customHeight="1" s="496">
      <c r="A971" s="330" t="n">
        <v>102755</v>
      </c>
      <c r="B971" s="331" t="inlineStr">
        <is>
          <t>BOCA PARA BUEIRO DUPLO TUBULAR D = 100 CM EM CONCRETO, ALAS COM ESCONSIDADE DE 30°, INCLUINDO FÔRMAS E MATERIAIS. AF_07/2021</t>
        </is>
      </c>
      <c r="C971" s="330" t="inlineStr">
        <is>
          <t>UN</t>
        </is>
      </c>
      <c r="D971" s="330" t="n">
        <v>13527.15</v>
      </c>
      <c r="E971" s="330" t="n">
        <v>13680.08</v>
      </c>
      <c r="F971" s="330" t="inlineStr"/>
    </row>
    <row r="972" ht="30" customHeight="1" s="496">
      <c r="A972" s="330" t="n">
        <v>102782</v>
      </c>
      <c r="B972" s="331" t="inlineStr">
        <is>
          <t>BOCA PARA BUEIRO DUPLO TUBULAR D = 100 CM EM GABIÃO, ALAS COM ESCONSIDADE DE 45°, INCLUINDO FÔRMAS E MATERIAIS. AF_07/2021</t>
        </is>
      </c>
      <c r="C972" s="330" t="inlineStr">
        <is>
          <t>UN</t>
        </is>
      </c>
      <c r="D972" s="330" t="n">
        <v>22926.54</v>
      </c>
      <c r="E972" s="330" t="n">
        <v>23158.53</v>
      </c>
      <c r="F972" s="330" t="inlineStr"/>
    </row>
    <row r="973" ht="30" customHeight="1" s="496">
      <c r="A973" s="330" t="n">
        <v>102745</v>
      </c>
      <c r="B973" s="331" t="inlineStr">
        <is>
          <t>BOCA PARA BUEIRO DUPLO TUBULAR D = 120 CM EM CONCRETO, ALAS COM ESCONSIDADE DE 0°, INCLUINDO FÔRMAS E MATERIAIS. AF_07/2021</t>
        </is>
      </c>
      <c r="C973" s="330" t="inlineStr">
        <is>
          <t>UN</t>
        </is>
      </c>
      <c r="D973" s="330" t="n">
        <v>12217.4</v>
      </c>
      <c r="E973" s="330" t="n">
        <v>12362.05</v>
      </c>
      <c r="F973" s="330" t="inlineStr"/>
    </row>
    <row r="974" ht="30" customHeight="1" s="496">
      <c r="A974" s="330" t="n">
        <v>102756</v>
      </c>
      <c r="B974" s="331" t="inlineStr">
        <is>
          <t>BOCA PARA BUEIRO DUPLO TUBULAR D = 120 CM EM CONCRETO, ALAS COM ESCONSIDADE DE 30°, INCLUINDO FÔRMAS E MATERIAIS. AF_07/2021</t>
        </is>
      </c>
      <c r="C974" s="330" t="inlineStr">
        <is>
          <t>UN</t>
        </is>
      </c>
      <c r="D974" s="330" t="n">
        <v>20146.58</v>
      </c>
      <c r="E974" s="330" t="n">
        <v>20366.53</v>
      </c>
      <c r="F974" s="330" t="inlineStr"/>
    </row>
    <row r="975" ht="30" customHeight="1" s="496">
      <c r="A975" s="330" t="n">
        <v>102783</v>
      </c>
      <c r="B975" s="331" t="inlineStr">
        <is>
          <t>BOCA PARA BUEIRO DUPLO TUBULAR D = 120 CM EM GABIÃO, ALAS COM ESCONSIDADE DE 45°, INCLUINDO FÔRMAS E MATERIAIS. AF_07/2021</t>
        </is>
      </c>
      <c r="C975" s="330" t="inlineStr">
        <is>
          <t>UN</t>
        </is>
      </c>
      <c r="D975" s="330" t="n">
        <v>30489.84</v>
      </c>
      <c r="E975" s="330" t="n">
        <v>30802.08</v>
      </c>
      <c r="F975" s="330" t="inlineStr"/>
    </row>
    <row r="976" ht="30" customHeight="1" s="496">
      <c r="A976" s="330" t="n">
        <v>102746</v>
      </c>
      <c r="B976" s="331" t="inlineStr">
        <is>
          <t>BOCA PARA BUEIRO DUPLO TUBULAR D = 150 CM EM CONCRETO, ALAS COM ESCONSIDADE DE 0°, INCLUINDO FÔRMAS E MATERIAIS. AF_07/2021</t>
        </is>
      </c>
      <c r="C976" s="330" t="inlineStr">
        <is>
          <t>UN</t>
        </is>
      </c>
      <c r="D976" s="330" t="n">
        <v>21253.36</v>
      </c>
      <c r="E976" s="330" t="n">
        <v>21497.64</v>
      </c>
      <c r="F976" s="330" t="inlineStr"/>
    </row>
    <row r="977" ht="30" customHeight="1" s="496">
      <c r="A977" s="330" t="n">
        <v>102757</v>
      </c>
      <c r="B977" s="331" t="inlineStr">
        <is>
          <t>BOCA PARA BUEIRO DUPLO TUBULAR D = 150 CM EM CONCRETO, ALAS COM ESCONSIDADE DE 30°, INCLUINDO FÔRMAS E MATERIAIS. AF_07/2021</t>
        </is>
      </c>
      <c r="C977" s="330" t="inlineStr">
        <is>
          <t>UN</t>
        </is>
      </c>
      <c r="D977" s="330" t="n">
        <v>37644.97</v>
      </c>
      <c r="E977" s="330" t="n">
        <v>38041.52</v>
      </c>
      <c r="F977" s="330" t="inlineStr"/>
    </row>
    <row r="978" ht="30" customHeight="1" s="496">
      <c r="A978" s="330" t="n">
        <v>102784</v>
      </c>
      <c r="B978" s="331" t="inlineStr">
        <is>
          <t>BOCA PARA BUEIRO DUPLO TUBULAR D = 150 CM EM GABIÃO, ALAS COM ESCONSIDADE DE 45°, INCLUINDO FÔRMAS E MATERIAIS. AF_07/2021</t>
        </is>
      </c>
      <c r="C978" s="330" t="inlineStr">
        <is>
          <t>UN</t>
        </is>
      </c>
      <c r="D978" s="330" t="n">
        <v>48028.72</v>
      </c>
      <c r="E978" s="330" t="n">
        <v>48388.72</v>
      </c>
      <c r="F978" s="330" t="inlineStr"/>
    </row>
    <row r="979" ht="30" customHeight="1" s="496">
      <c r="A979" s="330" t="n">
        <v>102779</v>
      </c>
      <c r="B979" s="331" t="inlineStr">
        <is>
          <t>BOCA PARA BUEIRO DUPLO TUBULAR D = 40 CM EM GABIÃO, ALAS COM ESCONSIDADE DE 45°, INCLUINDO FÔRMAS E MATERIAIS. AF_07/2021</t>
        </is>
      </c>
      <c r="C979" s="330" t="inlineStr">
        <is>
          <t>UN</t>
        </is>
      </c>
      <c r="D979" s="330" t="n">
        <v>11946.72</v>
      </c>
      <c r="E979" s="330" t="n">
        <v>12077.82</v>
      </c>
      <c r="F979" s="330" t="inlineStr"/>
    </row>
    <row r="980" ht="30" customHeight="1" s="496">
      <c r="A980" s="330" t="n">
        <v>102780</v>
      </c>
      <c r="B980" s="331" t="inlineStr">
        <is>
          <t>BOCA PARA BUEIRO DUPLO TUBULAR D = 60 CM EM GABIÃO, ALAS COM ESCONSIDADE DE 45°, INCLUINDO FÔRMAS E MATERIAIS. AF_07/2021</t>
        </is>
      </c>
      <c r="C980" s="330" t="inlineStr">
        <is>
          <t>UN</t>
        </is>
      </c>
      <c r="D980" s="330" t="n">
        <v>13731</v>
      </c>
      <c r="E980" s="330" t="n">
        <v>13881.9</v>
      </c>
      <c r="F980" s="330" t="inlineStr"/>
    </row>
    <row r="981" ht="30" customHeight="1" s="496">
      <c r="A981" s="330" t="n">
        <v>102743</v>
      </c>
      <c r="B981" s="331" t="inlineStr">
        <is>
          <t>BOCA PARA BUEIRO DUPLO TUBULAR D = 80 CM EM CONCRETO, ALAS COM ESCONSIDADE DE 0°, INCLUINDO FÔRMAS E MATERIAIS. AF_07/2021</t>
        </is>
      </c>
      <c r="C981" s="330" t="inlineStr">
        <is>
          <t>UN</t>
        </is>
      </c>
      <c r="D981" s="330" t="n">
        <v>5773.28</v>
      </c>
      <c r="E981" s="330" t="n">
        <v>5845.51</v>
      </c>
      <c r="F981" s="330" t="inlineStr"/>
    </row>
    <row r="982" ht="30" customHeight="1" s="496">
      <c r="A982" s="330" t="n">
        <v>102781</v>
      </c>
      <c r="B982" s="331" t="inlineStr">
        <is>
          <t>BOCA PARA BUEIRO DUPLO TUBULAR D = 80 CM EM GABIÃO, ALAS COM ESCONSIDADE DE 45°, INCLUINDO FÔRMAS E MATERIAIS. AF_07/2021</t>
        </is>
      </c>
      <c r="C982" s="330" t="inlineStr">
        <is>
          <t>UN</t>
        </is>
      </c>
      <c r="D982" s="330" t="n">
        <v>20537.97</v>
      </c>
      <c r="E982" s="330" t="n">
        <v>20761.09</v>
      </c>
      <c r="F982" s="330" t="inlineStr"/>
    </row>
    <row r="983" ht="30" customHeight="1" s="496">
      <c r="A983" s="330" t="n">
        <v>102761</v>
      </c>
      <c r="B983" s="331" t="inlineStr">
        <is>
          <t>BOCA PARA BUEIRO SIMPLES CELULAR 150 X 150 CM EM CONCRETO, ALAS COM ESCONSIDADE DE 30°, INCLUINDO FÔRMAS E MATERIAIS. AF_07/2021</t>
        </is>
      </c>
      <c r="C983" s="330" t="inlineStr">
        <is>
          <t>UN</t>
        </is>
      </c>
      <c r="D983" s="330" t="n">
        <v>16260.87</v>
      </c>
      <c r="E983" s="330" t="n">
        <v>16481</v>
      </c>
      <c r="F983" s="330" t="inlineStr"/>
    </row>
    <row r="984" ht="30" customHeight="1" s="496">
      <c r="A984" s="330" t="n">
        <v>102791</v>
      </c>
      <c r="B984" s="331" t="inlineStr">
        <is>
          <t>BOCA PARA BUEIRO SIMPLES CELULAR 150 X 150 CM EM GABIÃO, ALAS COM ESCONSIDADE DE 45°, INCLUINDO FÔRMAS E MATERIAIS. AF_07/2021</t>
        </is>
      </c>
      <c r="C984" s="330" t="inlineStr">
        <is>
          <t>UN</t>
        </is>
      </c>
      <c r="D984" s="330" t="n">
        <v>44225.38</v>
      </c>
      <c r="E984" s="330" t="n">
        <v>44661.68</v>
      </c>
      <c r="F984" s="330" t="inlineStr"/>
    </row>
    <row r="985" ht="30" customHeight="1" s="496">
      <c r="A985" s="330" t="n">
        <v>102762</v>
      </c>
      <c r="B985" s="331" t="inlineStr">
        <is>
          <t>BOCA PARA BUEIRO SIMPLES CELULAR 200 X 200 CM EM CONCRETO, ALAS COM ESCONSIDADE DE 30°, INCLUINDO FÔRMAS E MATERIAIS. AF_07/2021</t>
        </is>
      </c>
      <c r="C985" s="330" t="inlineStr">
        <is>
          <t>UN</t>
        </is>
      </c>
      <c r="D985" s="330" t="n">
        <v>25366.25</v>
      </c>
      <c r="E985" s="330" t="n">
        <v>25679.9</v>
      </c>
      <c r="F985" s="330" t="inlineStr"/>
    </row>
    <row r="986" ht="30" customHeight="1" s="496">
      <c r="A986" s="330" t="n">
        <v>102792</v>
      </c>
      <c r="B986" s="331" t="inlineStr">
        <is>
          <t>BOCA PARA BUEIRO SIMPLES CELULAR 200 X 200 CM EM GABIÃO, ALAS COM ESCONSIDADE DE 45°, INCLUINDO FÔRMAS E MATERIAIS. AF_07/2021</t>
        </is>
      </c>
      <c r="C986" s="330" t="inlineStr">
        <is>
          <t>UN</t>
        </is>
      </c>
      <c r="D986" s="330" t="n">
        <v>72260.72</v>
      </c>
      <c r="E986" s="330" t="n">
        <v>72934.64</v>
      </c>
      <c r="F986" s="330" t="inlineStr"/>
    </row>
    <row r="987" ht="30" customHeight="1" s="496">
      <c r="A987" s="330" t="n">
        <v>102763</v>
      </c>
      <c r="B987" s="331" t="inlineStr">
        <is>
          <t>BOCA PARA BUEIRO SIMPLES CELULAR 250 X 250 CM EM CONCRETO, ALAS COM ESCONSIDADE DE 30°, INCLUINDO FÔRMAS E MATERIAIS. AF_07/2021</t>
        </is>
      </c>
      <c r="C987" s="330" t="inlineStr">
        <is>
          <t>UN</t>
        </is>
      </c>
      <c r="D987" s="330" t="n">
        <v>35270.91</v>
      </c>
      <c r="E987" s="330" t="n">
        <v>35694.37</v>
      </c>
      <c r="F987" s="330" t="inlineStr"/>
    </row>
    <row r="988" ht="30" customHeight="1" s="496">
      <c r="A988" s="330" t="n">
        <v>102793</v>
      </c>
      <c r="B988" s="331" t="inlineStr">
        <is>
          <t>BOCA PARA BUEIRO SIMPLES CELULAR 250 X 250 CM EM GABIÃO, ALAS COM ESCONSIDADE DE 45°, INCLUINDO FÔRMAS E MATERIAIS. AF_07/2021</t>
        </is>
      </c>
      <c r="C988" s="330" t="inlineStr">
        <is>
          <t>UN</t>
        </is>
      </c>
      <c r="D988" s="330" t="n">
        <v>97528.89999999999</v>
      </c>
      <c r="E988" s="330" t="n">
        <v>98380.3</v>
      </c>
      <c r="F988" s="330" t="inlineStr"/>
    </row>
    <row r="989" ht="30" customHeight="1" s="496">
      <c r="A989" s="330" t="n">
        <v>102764</v>
      </c>
      <c r="B989" s="331" t="inlineStr">
        <is>
          <t>BOCA PARA BUEIRO SIMPLES CELULAR 300 X 300 CM EM CONCRETO, ALAS COM ESCONSIDADE DE 30°, INCLUINDO FÔRMAS E MATERIAIS. AF_07/2021</t>
        </is>
      </c>
      <c r="C989" s="330" t="inlineStr">
        <is>
          <t>UN</t>
        </is>
      </c>
      <c r="D989" s="330" t="n">
        <v>50062.4</v>
      </c>
      <c r="E989" s="330" t="n">
        <v>50614.34</v>
      </c>
      <c r="F989" s="330" t="inlineStr"/>
    </row>
    <row r="990" ht="30" customHeight="1" s="496">
      <c r="A990" s="330" t="n">
        <v>102794</v>
      </c>
      <c r="B990" s="331" t="inlineStr">
        <is>
          <t>BOCA PARA BUEIRO SIMPLES CELULAR 300 X 300 CM EM GABIÃO, ALAS COM ESCONSIDADE DE 45°, INCLUINDO FÔRMAS E MATERIAIS. AF_07/2021</t>
        </is>
      </c>
      <c r="C990" s="330" t="inlineStr">
        <is>
          <t>UN</t>
        </is>
      </c>
      <c r="D990" s="330" t="n">
        <v>140428.3</v>
      </c>
      <c r="E990" s="330" t="n">
        <v>141620.39</v>
      </c>
      <c r="F990" s="330" t="inlineStr"/>
    </row>
    <row r="991" ht="30" customHeight="1" s="496">
      <c r="A991" s="330" t="n">
        <v>102740</v>
      </c>
      <c r="B991" s="331" t="inlineStr">
        <is>
          <t>BOCA PARA BUEIRO SIMPLES TUBULAR D = 100 CM EM CONCRETO, ALAS COM ESCONSIDADE DE 0°, INCLUINDO FÔRMAS E MATERIAIS. AF_07/2021</t>
        </is>
      </c>
      <c r="C991" s="330" t="inlineStr">
        <is>
          <t>UN</t>
        </is>
      </c>
      <c r="D991" s="330" t="n">
        <v>7123.82</v>
      </c>
      <c r="E991" s="330" t="n">
        <v>7211.35</v>
      </c>
      <c r="F991" s="330" t="inlineStr"/>
    </row>
    <row r="992" ht="30" customHeight="1" s="496">
      <c r="A992" s="330" t="n">
        <v>102752</v>
      </c>
      <c r="B992" s="331" t="inlineStr">
        <is>
          <t>BOCA PARA BUEIRO SIMPLES TUBULAR D = 100 CM EM CONCRETO, ALAS COM ESCONSIDADE DE 30°, INCLUINDO FÔRMAS E MATERIAIS. AF_07/2021</t>
        </is>
      </c>
      <c r="C992" s="330" t="inlineStr">
        <is>
          <t>UN</t>
        </is>
      </c>
      <c r="D992" s="330" t="n">
        <v>9639.17</v>
      </c>
      <c r="E992" s="330" t="n">
        <v>9751.379999999999</v>
      </c>
      <c r="F992" s="330" t="inlineStr"/>
    </row>
    <row r="993" ht="30" customHeight="1" s="496">
      <c r="A993" s="330" t="n">
        <v>102776</v>
      </c>
      <c r="B993" s="331" t="inlineStr">
        <is>
          <t>BOCA PARA BUEIRO SIMPLES TUBULAR D = 100 CM EM GABIÃO, ALAS COM ESCONSIDADE DE 45°, INCLUINDO FÔRMAS E MATERIAIS. AF_07/2021</t>
        </is>
      </c>
      <c r="C993" s="330" t="inlineStr">
        <is>
          <t>UN</t>
        </is>
      </c>
      <c r="D993" s="330" t="n">
        <v>17997.36</v>
      </c>
      <c r="E993" s="330" t="n">
        <v>18192.66</v>
      </c>
      <c r="F993" s="330" t="inlineStr"/>
    </row>
    <row r="994" ht="30" customHeight="1" s="496">
      <c r="A994" s="330" t="n">
        <v>102741</v>
      </c>
      <c r="B994" s="331" t="inlineStr">
        <is>
          <t>BOCA PARA BUEIRO SIMPLES TUBULAR D = 120 CM EM CONCRETO, ALAS COM ESCONSIDADE DE 0°, INCLUINDO FÔRMAS E MATERIAIS. AF_07/2021</t>
        </is>
      </c>
      <c r="C994" s="330" t="inlineStr">
        <is>
          <t>UN</t>
        </is>
      </c>
      <c r="D994" s="330" t="n">
        <v>10027.33</v>
      </c>
      <c r="E994" s="330" t="n">
        <v>10147.33</v>
      </c>
      <c r="F994" s="330" t="inlineStr"/>
    </row>
    <row r="995" ht="30" customHeight="1" s="496">
      <c r="A995" s="330" t="n">
        <v>102753</v>
      </c>
      <c r="B995" s="331" t="inlineStr">
        <is>
          <t>BOCA PARA BUEIRO SIMPLES TUBULAR D = 120 CM EM CONCRETO, ALAS COM ESCONSIDADE DE 30°, INCLUINDO FÔRMAS E MATERIAIS. AF_07/2021</t>
        </is>
      </c>
      <c r="C995" s="330" t="inlineStr">
        <is>
          <t>UN</t>
        </is>
      </c>
      <c r="D995" s="330" t="n">
        <v>14313.19</v>
      </c>
      <c r="E995" s="330" t="n">
        <v>14474.23</v>
      </c>
      <c r="F995" s="330" t="inlineStr"/>
    </row>
    <row r="996" ht="30" customHeight="1" s="496">
      <c r="A996" s="330" t="n">
        <v>102777</v>
      </c>
      <c r="B996" s="331" t="inlineStr">
        <is>
          <t>BOCA PARA BUEIRO SIMPLES TUBULAR D = 120 CM EM GABIÃO, ALAS COM ESCONSIDADE DE 45°, INCLUINDO FÔRMAS E MATERIAIS. AF_07/2021</t>
        </is>
      </c>
      <c r="C996" s="330" t="inlineStr">
        <is>
          <t>UN</t>
        </is>
      </c>
      <c r="D996" s="330" t="n">
        <v>27344.94</v>
      </c>
      <c r="E996" s="330" t="n">
        <v>27640.29</v>
      </c>
      <c r="F996" s="330" t="inlineStr"/>
    </row>
    <row r="997" ht="30" customHeight="1" s="496">
      <c r="A997" s="330" t="n">
        <v>102742</v>
      </c>
      <c r="B997" s="331" t="inlineStr">
        <is>
          <t>BOCA PARA BUEIRO SIMPLES TUBULAR D = 150 CM EM CONCRETO, ALAS COM ESCONSIDADE DE 0°, INCLUINDO FÔRMAS E MATERIAIS. AF_07/2021</t>
        </is>
      </c>
      <c r="C997" s="330" t="inlineStr">
        <is>
          <t>UN</t>
        </is>
      </c>
      <c r="D997" s="330" t="n">
        <v>17420.52</v>
      </c>
      <c r="E997" s="330" t="n">
        <v>17623.24</v>
      </c>
      <c r="F997" s="330" t="inlineStr"/>
    </row>
    <row r="998" ht="30" customHeight="1" s="496">
      <c r="A998" s="330" t="n">
        <v>102754</v>
      </c>
      <c r="B998" s="331" t="inlineStr">
        <is>
          <t>BOCA PARA BUEIRO SIMPLES TUBULAR D = 150 CM EM CONCRETO, ALAS COM ESCONSIDADE DE 30°, INCLUINDO FÔRMAS E MATERIAIS. AF_07/2021</t>
        </is>
      </c>
      <c r="C998" s="330" t="inlineStr">
        <is>
          <t>UN</t>
        </is>
      </c>
      <c r="D998" s="330" t="n">
        <v>27335.22</v>
      </c>
      <c r="E998" s="330" t="n">
        <v>27632.08</v>
      </c>
      <c r="F998" s="330" t="inlineStr"/>
    </row>
    <row r="999" ht="30" customHeight="1" s="496">
      <c r="A999" s="330" t="n">
        <v>102778</v>
      </c>
      <c r="B999" s="331" t="inlineStr">
        <is>
          <t>BOCA PARA BUEIRO SIMPLES TUBULAR D = 150 CM EM GABIÃO, ALAS COM ESCONSIDADE DE 45°, INCLUINDO FÔRMAS E MATERIAIS. AF_07/2021</t>
        </is>
      </c>
      <c r="C999" s="330" t="inlineStr">
        <is>
          <t>UN</t>
        </is>
      </c>
      <c r="D999" s="330" t="n">
        <v>41134.13</v>
      </c>
      <c r="E999" s="330" t="n">
        <v>41472.58</v>
      </c>
      <c r="F999" s="330" t="inlineStr"/>
    </row>
    <row r="1000" ht="30" customHeight="1" s="496">
      <c r="A1000" s="330" t="n">
        <v>102737</v>
      </c>
      <c r="B1000" s="331" t="inlineStr">
        <is>
          <t>BOCA PARA BUEIRO SIMPLES TUBULAR D = 40 CM EM CONCRETO, ALAS COM ESCONSIDADE DE 0°, INCLUINDO FÔRMAS E MATERIAIS. AF_07/2021</t>
        </is>
      </c>
      <c r="C1000" s="330" t="inlineStr">
        <is>
          <t>UN</t>
        </is>
      </c>
      <c r="D1000" s="330" t="n">
        <v>1369.56</v>
      </c>
      <c r="E1000" s="330" t="n">
        <v>1388.26</v>
      </c>
      <c r="F1000" s="330" t="inlineStr"/>
    </row>
    <row r="1001" ht="30" customHeight="1" s="496">
      <c r="A1001" s="330" t="n">
        <v>102773</v>
      </c>
      <c r="B1001" s="331" t="inlineStr">
        <is>
          <t>BOCA PARA BUEIRO SIMPLES TUBULAR D = 40 CM EM GABIÃO, ALAS COM ESCONSIDADE DE 45°, INCLUINDO FÔRMAS E MATERIAIS. AF_07/2021</t>
        </is>
      </c>
      <c r="C1001" s="330" t="inlineStr">
        <is>
          <t>UN</t>
        </is>
      </c>
      <c r="D1001" s="330" t="n">
        <v>11946.72</v>
      </c>
      <c r="E1001" s="330" t="n">
        <v>12077.82</v>
      </c>
      <c r="F1001" s="330" t="inlineStr"/>
    </row>
    <row r="1002" ht="30" customHeight="1" s="496">
      <c r="A1002" s="330" t="n">
        <v>102738</v>
      </c>
      <c r="B1002" s="331" t="inlineStr">
        <is>
          <t>BOCA PARA BUEIRO SIMPLES TUBULAR D = 60 CM EM CONCRETO, ALAS COM ESCONSIDADE DE 0°, INCLUINDO FÔRMAS E MATERIAIS. AF_07/2021</t>
        </is>
      </c>
      <c r="C1002" s="330" t="inlineStr">
        <is>
          <t>UN</t>
        </is>
      </c>
      <c r="D1002" s="330" t="n">
        <v>2825.36</v>
      </c>
      <c r="E1002" s="330" t="n">
        <v>2861.98</v>
      </c>
      <c r="F1002" s="330" t="inlineStr"/>
    </row>
    <row r="1003" ht="30" customHeight="1" s="496">
      <c r="A1003" s="330" t="n">
        <v>102750</v>
      </c>
      <c r="B1003" s="331" t="inlineStr">
        <is>
          <t>BOCA PARA BUEIRO SIMPLES TUBULAR D = 60 CM EM CONCRETO, ALAS COM ESCONSIDADE DE 30°, INCLUINDO FÔRMAS E MATERIAIS. AF_07/2021</t>
        </is>
      </c>
      <c r="C1003" s="330" t="inlineStr">
        <is>
          <t>UN</t>
        </is>
      </c>
      <c r="D1003" s="330" t="n">
        <v>3453.28</v>
      </c>
      <c r="E1003" s="330" t="n">
        <v>3497.19</v>
      </c>
      <c r="F1003" s="330" t="inlineStr"/>
    </row>
    <row r="1004" ht="30" customHeight="1" s="496">
      <c r="A1004" s="330" t="n">
        <v>102774</v>
      </c>
      <c r="B1004" s="331" t="inlineStr">
        <is>
          <t>BOCA PARA BUEIRO SIMPLES TUBULAR D = 60 CM EM GABIÃO, ALAS COM ESCONSIDADE DE 45°, INCLUINDO FÔRMAS E MATERIAIS. AF_07/2021</t>
        </is>
      </c>
      <c r="C1004" s="330" t="inlineStr">
        <is>
          <t>UN</t>
        </is>
      </c>
      <c r="D1004" s="330" t="n">
        <v>11946.72</v>
      </c>
      <c r="E1004" s="330" t="n">
        <v>12077.82</v>
      </c>
      <c r="F1004" s="330" t="inlineStr"/>
    </row>
    <row r="1005" ht="30" customHeight="1" s="496">
      <c r="A1005" s="330" t="n">
        <v>102739</v>
      </c>
      <c r="B1005" s="331" t="inlineStr">
        <is>
          <t>BOCA PARA BUEIRO SIMPLES TUBULAR D = 80 CM EM CONCRETO, ALAS COM ESCONSIDADE DE 0°, INCLUINDO FÔRMAS E MATERIAIS. AF_07/2021</t>
        </is>
      </c>
      <c r="C1005" s="330" t="inlineStr">
        <is>
          <t>UN</t>
        </is>
      </c>
      <c r="D1005" s="330" t="n">
        <v>4740.07</v>
      </c>
      <c r="E1005" s="330" t="n">
        <v>4799.9</v>
      </c>
      <c r="F1005" s="330" t="inlineStr"/>
    </row>
    <row r="1006" ht="30" customHeight="1" s="496">
      <c r="A1006" s="330" t="n">
        <v>102751</v>
      </c>
      <c r="B1006" s="331" t="inlineStr">
        <is>
          <t>BOCA PARA BUEIRO SIMPLES TUBULAR D = 80 CM EM CONCRETO, ALAS COM ESCONSIDADE DE 30°, INCLUINDO FÔRMAS E MATERIAIS. AF_07/2021</t>
        </is>
      </c>
      <c r="C1006" s="330" t="inlineStr">
        <is>
          <t>UN</t>
        </is>
      </c>
      <c r="D1006" s="330" t="n">
        <v>6028.35</v>
      </c>
      <c r="E1006" s="330" t="n">
        <v>6101.24</v>
      </c>
      <c r="F1006" s="330" t="inlineStr"/>
    </row>
    <row r="1007" ht="30" customHeight="1" s="496">
      <c r="A1007" s="330" t="n">
        <v>102775</v>
      </c>
      <c r="B1007" s="331" t="inlineStr">
        <is>
          <t>BOCA PARA BUEIRO SIMPLES TUBULAR D = 80 CM EM GABIÃO, ALAS COM ESCONSIDADE DE 45°, INCLUINDO FÔRMAS E MATERIAIS. AF_07/2021</t>
        </is>
      </c>
      <c r="C1007" s="330" t="inlineStr">
        <is>
          <t>UN</t>
        </is>
      </c>
      <c r="D1007" s="330" t="n">
        <v>17997.36</v>
      </c>
      <c r="E1007" s="330" t="n">
        <v>18192.66</v>
      </c>
      <c r="F1007" s="330" t="inlineStr"/>
    </row>
    <row r="1008" ht="30" customHeight="1" s="496">
      <c r="A1008" s="330" t="n">
        <v>102769</v>
      </c>
      <c r="B1008" s="331" t="inlineStr">
        <is>
          <t>BOCA PARA BUEIRO TRIPLO CELULAR 150 X 150 CM EM CONCRETO, ALAS COM ESCONSIDADE DE 30°, INCLUINDO FÔRMAS E MATERIAIS. AF_07/2021</t>
        </is>
      </c>
      <c r="C1008" s="330" t="inlineStr">
        <is>
          <t>UN</t>
        </is>
      </c>
      <c r="D1008" s="330" t="n">
        <v>23848.39</v>
      </c>
      <c r="E1008" s="330" t="n">
        <v>24157.47</v>
      </c>
      <c r="F1008" s="330" t="inlineStr"/>
    </row>
    <row r="1009" ht="30" customHeight="1" s="496">
      <c r="A1009" s="330" t="n">
        <v>102799</v>
      </c>
      <c r="B1009" s="331" t="inlineStr">
        <is>
          <t>BOCA PARA BUEIRO TRIPLO CELULAR 150 X 150 CM EM GABIÃO, ALAS COM ESCONSIDADE DE 45°, INCLUINDO FÔRMAS E MATERIAIS. AF_07/2021</t>
        </is>
      </c>
      <c r="C1009" s="330" t="inlineStr">
        <is>
          <t>UN</t>
        </is>
      </c>
      <c r="D1009" s="330" t="n">
        <v>48046.55</v>
      </c>
      <c r="E1009" s="330" t="n">
        <v>48523.83</v>
      </c>
      <c r="F1009" s="330" t="inlineStr"/>
    </row>
    <row r="1010" ht="30" customHeight="1" s="496">
      <c r="A1010" s="330" t="n">
        <v>102770</v>
      </c>
      <c r="B1010" s="331" t="inlineStr">
        <is>
          <t>BOCA PARA BUEIRO TRIPLO CELULAR 200 X 200 CM EM CONCRETO, ALAS COM ESCONSIDADE DE 30°, INCLUINDO FÔRMAS E MATERIAIS. AF_07/2021</t>
        </is>
      </c>
      <c r="C1010" s="330" t="inlineStr">
        <is>
          <t>UN</t>
        </is>
      </c>
      <c r="D1010" s="330" t="n">
        <v>36808.37</v>
      </c>
      <c r="E1010" s="330" t="n">
        <v>37254.7</v>
      </c>
      <c r="F1010" s="330" t="inlineStr"/>
    </row>
    <row r="1011" ht="30" customHeight="1" s="496">
      <c r="A1011" s="330" t="n">
        <v>102800</v>
      </c>
      <c r="B1011" s="331" t="inlineStr">
        <is>
          <t>BOCA PARA BUEIRO TRIPLO CELULAR 200 X 200 CM EM GABIÃO, ALAS COM ESCONSIDADE DE 45°, INCLUINDO FÔRMAS E MATERIAIS. AF_07/2021</t>
        </is>
      </c>
      <c r="C1011" s="330" t="inlineStr">
        <is>
          <t>UN</t>
        </is>
      </c>
      <c r="D1011" s="330" t="n">
        <v>83590.7</v>
      </c>
      <c r="E1011" s="330" t="n">
        <v>84372.27</v>
      </c>
      <c r="F1011" s="330" t="inlineStr"/>
    </row>
    <row r="1012" ht="30" customHeight="1" s="496">
      <c r="A1012" s="330" t="n">
        <v>102771</v>
      </c>
      <c r="B1012" s="331" t="inlineStr">
        <is>
          <t>BOCA PARA BUEIRO TRIPLO CELULAR 250 X 250 CM EM CONCRETO, ALAS COM ESCONSIDADE DE 30°, INCLUINDO FÔRMAS E MATERIAIS. AF_07/2021</t>
        </is>
      </c>
      <c r="C1012" s="330" t="inlineStr">
        <is>
          <t>UN</t>
        </is>
      </c>
      <c r="D1012" s="330" t="n">
        <v>51330.26</v>
      </c>
      <c r="E1012" s="330" t="n">
        <v>51934.74</v>
      </c>
      <c r="F1012" s="330" t="inlineStr"/>
    </row>
    <row r="1013" ht="30" customHeight="1" s="496">
      <c r="A1013" s="330" t="n">
        <v>102801</v>
      </c>
      <c r="B1013" s="331" t="inlineStr">
        <is>
          <t>BOCA PARA BUEIRO TRIPLO CELULAR 250 X 250 CM EM GABIÃO, ALAS COM ESCONSIDADE DE 45°, INCLUINDO FÔRMAS E MATERIAIS. AF_07/2021</t>
        </is>
      </c>
      <c r="C1013" s="330" t="inlineStr">
        <is>
          <t>UN</t>
        </is>
      </c>
      <c r="D1013" s="330" t="n">
        <v>117099.98</v>
      </c>
      <c r="E1013" s="330" t="n">
        <v>118159.48</v>
      </c>
      <c r="F1013" s="330" t="inlineStr"/>
    </row>
    <row r="1014" ht="30" customHeight="1" s="496">
      <c r="A1014" s="330" t="n">
        <v>102772</v>
      </c>
      <c r="B1014" s="331" t="inlineStr">
        <is>
          <t>BOCA PARA BUEIRO TRIPLO CELULAR 300 X 300 CM EM CONCRETO, ALAS COM ESCONSIDADE DE 30°, INCLUINDO FÔRMAS E MATERIAIS. AF_07/2021</t>
        </is>
      </c>
      <c r="C1014" s="330" t="inlineStr">
        <is>
          <t>UN</t>
        </is>
      </c>
      <c r="D1014" s="330" t="n">
        <v>72353.87</v>
      </c>
      <c r="E1014" s="330" t="n">
        <v>73134.75999999999</v>
      </c>
      <c r="F1014" s="330" t="inlineStr"/>
    </row>
    <row r="1015" ht="30" customHeight="1" s="496">
      <c r="A1015" s="330" t="n">
        <v>102802</v>
      </c>
      <c r="B1015" s="331" t="inlineStr">
        <is>
          <t>BOCA PARA BUEIRO TRIPLO CELULAR 300 X 300 CM EM GABIÃO, ALAS COM ESCONSIDADE DE 45°, INCLUINDO FÔRMAS E MATERIAIS. AF_07/2021</t>
        </is>
      </c>
      <c r="C1015" s="330" t="inlineStr">
        <is>
          <t>UN</t>
        </is>
      </c>
      <c r="D1015" s="330" t="n">
        <v>140672.85</v>
      </c>
      <c r="E1015" s="330" t="n">
        <v>141932.6</v>
      </c>
      <c r="F1015" s="330" t="inlineStr"/>
    </row>
    <row r="1016" ht="30" customHeight="1" s="496">
      <c r="A1016" s="330" t="n">
        <v>102747</v>
      </c>
      <c r="B1016" s="331" t="inlineStr">
        <is>
          <t>BOCA PARA BUEIRO TRIPLO TUBULAR D = 100 CM EM CONCRETO, ALAS COM ESCONSIDADE DE 0°, INCLUINDO FÔRMAS E MATERIAIS. AF_07/2021</t>
        </is>
      </c>
      <c r="C1016" s="330" t="inlineStr">
        <is>
          <t>UN</t>
        </is>
      </c>
      <c r="D1016" s="330" t="n">
        <v>10802.99</v>
      </c>
      <c r="E1016" s="330" t="n">
        <v>10932.37</v>
      </c>
      <c r="F1016" s="330" t="inlineStr"/>
    </row>
    <row r="1017" ht="30" customHeight="1" s="496">
      <c r="A1017" s="330" t="n">
        <v>102758</v>
      </c>
      <c r="B1017" s="331" t="inlineStr">
        <is>
          <t>BOCA PARA BUEIRO TRIPLO TUBULAR D = 100 CM EM CONCRETO, ALAS COM ESCONSIDADE DE 30°, INCLUINDO FÔRMAS E MATERIAIS. AF_07/2021</t>
        </is>
      </c>
      <c r="C1017" s="330" t="inlineStr">
        <is>
          <t>UN</t>
        </is>
      </c>
      <c r="D1017" s="330" t="n">
        <v>17430.06</v>
      </c>
      <c r="E1017" s="330" t="n">
        <v>17624</v>
      </c>
      <c r="F1017" s="330" t="inlineStr"/>
    </row>
    <row r="1018" ht="30" customHeight="1" s="496">
      <c r="A1018" s="330" t="n">
        <v>102788</v>
      </c>
      <c r="B1018" s="331" t="inlineStr">
        <is>
          <t>BOCA PARA BUEIRO TRIPLO TUBULAR D = 100 CM EM GABIÃO, ALAS COM ESCONSIDADE DE 45°, INCLUINDO FÔRMAS E MATERIAIS. AF_07/2021</t>
        </is>
      </c>
      <c r="C1018" s="330" t="inlineStr">
        <is>
          <t>UN</t>
        </is>
      </c>
      <c r="D1018" s="330" t="n">
        <v>25286.6</v>
      </c>
      <c r="E1018" s="330" t="n">
        <v>25523.9</v>
      </c>
      <c r="F1018" s="330" t="inlineStr"/>
    </row>
    <row r="1019" ht="30" customHeight="1" s="496">
      <c r="A1019" s="330" t="n">
        <v>102748</v>
      </c>
      <c r="B1019" s="331" t="inlineStr">
        <is>
          <t>BOCA PARA BUEIRO TRIPLO TUBULAR D = 120 CM EM CONCRETO, ALAS COM ESCONSIDADE DE 0°, INCLUINDO FÔRMAS E MATERIAIS. AF_07/2021</t>
        </is>
      </c>
      <c r="C1019" s="330" t="inlineStr">
        <is>
          <t>UN</t>
        </is>
      </c>
      <c r="D1019" s="330" t="n">
        <v>15154.1</v>
      </c>
      <c r="E1019" s="330" t="n">
        <v>15330.89</v>
      </c>
      <c r="F1019" s="330" t="inlineStr"/>
    </row>
    <row r="1020" ht="30" customHeight="1" s="496">
      <c r="A1020" s="330" t="n">
        <v>102759</v>
      </c>
      <c r="B1020" s="331" t="inlineStr">
        <is>
          <t>BOCA PARA BUEIRO TRIPLO TUBULAR D = 120 CM EM CONCRETO, ALAS COM ESCONSIDADE DE 30°, INCLUINDO FÔRMAS E MATERIAIS. AF_07/2021</t>
        </is>
      </c>
      <c r="C1020" s="330" t="inlineStr">
        <is>
          <t>UN</t>
        </is>
      </c>
      <c r="D1020" s="330" t="n">
        <v>26002.49</v>
      </c>
      <c r="E1020" s="330" t="n">
        <v>26281.83</v>
      </c>
      <c r="F1020" s="330" t="inlineStr"/>
    </row>
    <row r="1021" ht="30" customHeight="1" s="496">
      <c r="A1021" s="330" t="n">
        <v>102789</v>
      </c>
      <c r="B1021" s="331" t="inlineStr">
        <is>
          <t>BOCA PARA BUEIRO TRIPLO TUBULAR D = 120 CM EM GABIÃO, ALAS COM ESCONSIDADE DE 45°, INCLUINDO FÔRMAS E MATERIAIS. AF_07/2021</t>
        </is>
      </c>
      <c r="C1021" s="330" t="inlineStr">
        <is>
          <t>UN</t>
        </is>
      </c>
      <c r="D1021" s="330" t="n">
        <v>33463.69</v>
      </c>
      <c r="E1021" s="330" t="n">
        <v>33771.49</v>
      </c>
      <c r="F1021" s="330" t="inlineStr"/>
    </row>
    <row r="1022" ht="30" customHeight="1" s="496">
      <c r="A1022" s="330" t="n">
        <v>102749</v>
      </c>
      <c r="B1022" s="331" t="inlineStr">
        <is>
          <t>BOCA PARA BUEIRO TRIPLO TUBULAR D = 150 CM EM CONCRETO, ALAS COM ESCONSIDADE DE 0°, INCLUINDO FÔRMAS E MATERIAIS. AF_07/2021</t>
        </is>
      </c>
      <c r="C1022" s="330" t="inlineStr">
        <is>
          <t>UN</t>
        </is>
      </c>
      <c r="D1022" s="330" t="n">
        <v>26111.1</v>
      </c>
      <c r="E1022" s="330" t="n">
        <v>26406.73</v>
      </c>
      <c r="F1022" s="330" t="inlineStr"/>
    </row>
    <row r="1023" ht="30" customHeight="1" s="496">
      <c r="A1023" s="330" t="n">
        <v>102760</v>
      </c>
      <c r="B1023" s="331" t="inlineStr">
        <is>
          <t>BOCA PARA BUEIRO TRIPLO TUBULAR D = 150 CM EM CONCRETO, ALAS COM ESCONSIDADE DE 30°, INCLUINDO FÔRMAS E MATERIAIS. AF_07/2021</t>
        </is>
      </c>
      <c r="C1023" s="330" t="inlineStr">
        <is>
          <t>UN</t>
        </is>
      </c>
      <c r="D1023" s="330" t="n">
        <v>48133.3</v>
      </c>
      <c r="E1023" s="330" t="n">
        <v>48632.15</v>
      </c>
      <c r="F1023" s="330" t="inlineStr"/>
    </row>
    <row r="1024" ht="30" customHeight="1" s="496">
      <c r="A1024" s="330" t="n">
        <v>102790</v>
      </c>
      <c r="B1024" s="331" t="inlineStr">
        <is>
          <t>BOCA PARA BUEIRO TRIPLO TUBULAR D = 150 CM EM GABIÃO, ALAS COM ESCONSIDADE DE 45°, INCLUINDO FÔRMAS E MATERIAIS. AF_07/2021</t>
        </is>
      </c>
      <c r="C1024" s="330" t="inlineStr">
        <is>
          <t>UN</t>
        </is>
      </c>
      <c r="D1024" s="330" t="n">
        <v>55398.44</v>
      </c>
      <c r="E1024" s="330" t="n">
        <v>55839.24</v>
      </c>
      <c r="F1024" s="330" t="inlineStr"/>
    </row>
    <row r="1025" ht="30" customHeight="1" s="496">
      <c r="A1025" s="330" t="n">
        <v>102785</v>
      </c>
      <c r="B1025" s="331" t="inlineStr">
        <is>
          <t>BOCA PARA BUEIRO TRIPLO TUBULAR D = 40 CM EM GABIÃO, ALAS COM ESCONSIDADE DE 45°, INCLUINDO FÔRMAS E MATERIAIS. AF_07/2021</t>
        </is>
      </c>
      <c r="C1025" s="330" t="inlineStr">
        <is>
          <t>UN</t>
        </is>
      </c>
      <c r="D1025" s="330" t="n">
        <v>13731</v>
      </c>
      <c r="E1025" s="330" t="n">
        <v>13881.9</v>
      </c>
      <c r="F1025" s="330" t="inlineStr"/>
    </row>
    <row r="1026" ht="30" customHeight="1" s="496">
      <c r="A1026" s="330" t="n">
        <v>102786</v>
      </c>
      <c r="B1026" s="331" t="inlineStr">
        <is>
          <t>BOCA PARA BUEIRO TRIPLO TUBULAR D = 60 CM EM GABIÃO, ALAS COM ESCONSIDADE DE 45°, INCLUINDO FÔRMAS E MATERIAIS. AF_07/2021</t>
        </is>
      </c>
      <c r="C1026" s="330" t="inlineStr">
        <is>
          <t>UN</t>
        </is>
      </c>
      <c r="D1026" s="330" t="n">
        <v>15363.24</v>
      </c>
      <c r="E1026" s="330" t="n">
        <v>15514.98</v>
      </c>
      <c r="F1026" s="330" t="inlineStr"/>
    </row>
    <row r="1027" ht="30" customHeight="1" s="496">
      <c r="A1027" s="330" t="n">
        <v>102787</v>
      </c>
      <c r="B1027" s="331" t="inlineStr">
        <is>
          <t>BOCA PARA BUEIRO TRIPLO TUBULAR D = 80 CM EM GABIÃO, ALAS COM ESCONSIDADE DE 45°, INCLUINDO FÔRMAS E MATERIAIS. AF_07/2021</t>
        </is>
      </c>
      <c r="C1027" s="330" t="inlineStr">
        <is>
          <t>UN</t>
        </is>
      </c>
      <c r="D1027" s="330" t="n">
        <v>22926.54</v>
      </c>
      <c r="E1027" s="330" t="n">
        <v>23158.53</v>
      </c>
      <c r="F1027" s="330" t="inlineStr"/>
    </row>
    <row r="1028" ht="30" customHeight="1" s="496">
      <c r="A1028" s="330" t="n">
        <v>102736</v>
      </c>
      <c r="B1028" s="331" t="inlineStr">
        <is>
          <t>CONCRETAGEM DE BOCA PARA BUEIRO, FCK = 20 MPA, COM USO DE BOMBA - LANÇAMENTO, ADENSAMENTO E ACABAMENTO. AF_07/2021</t>
        </is>
      </c>
      <c r="C1028" s="330" t="inlineStr">
        <is>
          <t>M3</t>
        </is>
      </c>
      <c r="D1028" s="330" t="n">
        <v>1083.63</v>
      </c>
      <c r="E1028" s="330" t="n">
        <v>1086.27</v>
      </c>
      <c r="F1028" s="330" t="inlineStr"/>
    </row>
    <row r="1029" ht="45" customHeight="1" s="496">
      <c r="A1029" s="330" t="n">
        <v>102727</v>
      </c>
      <c r="B1029" s="331" t="inlineStr">
        <is>
          <t>FABRICAÇÃO, MONTAGEM E DESMONTAGEM DE FÔRMA PARA BOCA PARA BUEIRO, EM CHAPA DE MADEIRA COMPENSADA RESINADA, E = 17 MM, 2 UTILIZAÇÕES. AF_07/2021</t>
        </is>
      </c>
      <c r="C1029" s="330" t="inlineStr">
        <is>
          <t>M2</t>
        </is>
      </c>
      <c r="D1029" s="330" t="n">
        <v>107.86</v>
      </c>
      <c r="E1029" s="330" t="n">
        <v>110.57</v>
      </c>
      <c r="F1029" s="330" t="inlineStr">
        <is>
          <t>AS</t>
        </is>
      </c>
    </row>
    <row r="1030" ht="30" customHeight="1" s="496">
      <c r="A1030" s="330" t="n">
        <v>102111</v>
      </c>
      <c r="B1030" s="331" t="inlineStr">
        <is>
          <t>BOMBA CENTRÍFUGA, MONOFÁSICA, 0,5 CV OU 0,49 HP, HM 6 A 20 M, Q 1,2 A 8,3 M3/H - FORNECIMENTO E INSTALAÇÃO. AF_11/2025_PS</t>
        </is>
      </c>
      <c r="C1030" s="330" t="inlineStr">
        <is>
          <t>UN</t>
        </is>
      </c>
      <c r="D1030" s="330" t="n">
        <v>1137.37</v>
      </c>
      <c r="E1030" s="330" t="n">
        <v>1149.07</v>
      </c>
      <c r="F1030" s="330" t="inlineStr"/>
    </row>
    <row r="1031" ht="30" customHeight="1" s="496">
      <c r="A1031" s="330" t="n">
        <v>102113</v>
      </c>
      <c r="B1031" s="331" t="inlineStr">
        <is>
          <t>BOMBA CENTRÍFUGA, TRIFÁSICA, 1,0 CV OU 0,99 HP, HM 14 A 40 M, Q 0,6 A 8,4 M3/H - FORNECIMENTO E INSTALAÇÃO. AF_11/2025_PS</t>
        </is>
      </c>
      <c r="C1031" s="330" t="inlineStr">
        <is>
          <t>UN</t>
        </is>
      </c>
      <c r="D1031" s="330" t="n">
        <v>1762</v>
      </c>
      <c r="E1031" s="330" t="n">
        <v>1773.9</v>
      </c>
      <c r="F1031" s="330" t="inlineStr"/>
    </row>
    <row r="1032" ht="30" customHeight="1" s="496">
      <c r="A1032" s="330" t="n">
        <v>102116</v>
      </c>
      <c r="B1032" s="331" t="inlineStr">
        <is>
          <t>BOMBA CENTRÍFUGA, TRIFÁSICA, 1,5 CV OU 1,48 HP, HM 10 A 24 M, Q 6,1 A 21,9 M3/H - FORNECIMENTO E INSTALAÇÃO. AF_11/2025_PS</t>
        </is>
      </c>
      <c r="C1032" s="330" t="inlineStr">
        <is>
          <t>UN</t>
        </is>
      </c>
      <c r="D1032" s="330" t="n">
        <v>1876.55</v>
      </c>
      <c r="E1032" s="330" t="n">
        <v>1888.68</v>
      </c>
      <c r="F1032" s="330" t="inlineStr"/>
    </row>
    <row r="1033" ht="30" customHeight="1" s="496">
      <c r="A1033" s="330" t="n">
        <v>102115</v>
      </c>
      <c r="B1033" s="331" t="inlineStr">
        <is>
          <t>BOMBA CENTRÍFUGA, TRIFÁSICA, 1,5 CV OU 1,48 HP, HM 10 A 70 M, Q 1,8 A 5,3 M3/H - FORNECIMENTO E INSTALAÇÃO. AF_11/2025_PS</t>
        </is>
      </c>
      <c r="C1033" s="330" t="inlineStr">
        <is>
          <t>UN</t>
        </is>
      </c>
      <c r="D1033" s="330" t="n">
        <v>2955.45</v>
      </c>
      <c r="E1033" s="330" t="n">
        <v>2967.58</v>
      </c>
      <c r="F1033" s="330" t="inlineStr"/>
    </row>
    <row r="1034" ht="30" customHeight="1" s="496">
      <c r="A1034" s="330" t="n">
        <v>102122</v>
      </c>
      <c r="B1034" s="331" t="inlineStr">
        <is>
          <t>BOMBA CENTRÍFUGA, TRIFÁSICA, 10 CV OU 9,86 HP, HM 85 A 140 M, Q 4,2 A 14,9 M3/H - FORNECIMENTO E INSTALAÇÃO. AF_11/2025_PS</t>
        </is>
      </c>
      <c r="C1034" s="330" t="inlineStr">
        <is>
          <t>UN</t>
        </is>
      </c>
      <c r="D1034" s="330" t="n">
        <v>8349.49</v>
      </c>
      <c r="E1034" s="330" t="n">
        <v>8364.59</v>
      </c>
      <c r="F1034" s="330" t="inlineStr"/>
    </row>
    <row r="1035" ht="30" customHeight="1" s="496">
      <c r="A1035" s="330" t="n">
        <v>102118</v>
      </c>
      <c r="B1035" s="331" t="inlineStr">
        <is>
          <t>BOMBA CENTRÍFUGA, TRIFÁSICA, 3 CV OU 2,96 HP, HM 34 A 40 M, Q 8,6 A 14,8 M3/H - FORNECIMENTO E INSTALAÇÃO. AF_11/2025_PS</t>
        </is>
      </c>
      <c r="C1035" s="330" t="inlineStr">
        <is>
          <t>UN</t>
        </is>
      </c>
      <c r="D1035" s="330" t="n">
        <v>2527.31</v>
      </c>
      <c r="E1035" s="330" t="n">
        <v>2539.64</v>
      </c>
      <c r="F1035" s="330" t="inlineStr"/>
    </row>
    <row r="1036" ht="30" customHeight="1" s="496">
      <c r="A1036" s="330" t="n">
        <v>102126</v>
      </c>
      <c r="B1036" s="331" t="inlineStr">
        <is>
          <t>BOMBA SUBMERSÍVEL, TRIFÁSICA, 3,80 CV OU 3,75 HP, HM 5 A 25,5 M, Q 3,6 A 61,2 M3/H - FORNECIMENTO E INSTALAÇÃO. AF_11/2025</t>
        </is>
      </c>
      <c r="C1036" s="330" t="inlineStr">
        <is>
          <t>UN</t>
        </is>
      </c>
      <c r="D1036" s="330" t="n">
        <v>10396.16</v>
      </c>
      <c r="E1036" s="330" t="n">
        <v>10415.75</v>
      </c>
      <c r="F1036" s="330" t="inlineStr">
        <is>
          <t>AS</t>
        </is>
      </c>
    </row>
    <row r="1037" ht="30" customHeight="1" s="496">
      <c r="A1037" s="330" t="n">
        <v>102137</v>
      </c>
      <c r="B1037" s="331" t="inlineStr">
        <is>
          <t>CHAVE DE BOIA AUTOMÁTICA SUPERIOR/INFERIOR 15A/250V - FORNECIMENTO E INSTALAÇÃO. AF_11/2025</t>
        </is>
      </c>
      <c r="C1037" s="330" t="inlineStr">
        <is>
          <t>UN</t>
        </is>
      </c>
      <c r="D1037" s="330" t="n">
        <v>148.31</v>
      </c>
      <c r="E1037" s="330" t="n">
        <v>154.03</v>
      </c>
      <c r="F1037" s="330" t="inlineStr"/>
    </row>
    <row r="1038" ht="30" customHeight="1" s="496">
      <c r="A1038" s="330" t="n">
        <v>102112</v>
      </c>
      <c r="B1038" s="331" t="inlineStr">
        <is>
          <t>INSTALAÇÃO DE BOMBA CENTRÍFUGA, MONOFÁSICA, 0,5 CV OU 0,49 HP, HM 6 A 20 M, Q 1,2 A 8,3 M3/H (SEM FORNECIMENTO). AF_11/2025_PS</t>
        </is>
      </c>
      <c r="C1038" s="330" t="inlineStr">
        <is>
          <t>UN</t>
        </is>
      </c>
      <c r="D1038" s="330" t="n">
        <v>232.01</v>
      </c>
      <c r="E1038" s="330" t="n">
        <v>243.71</v>
      </c>
      <c r="F1038" s="330" t="inlineStr"/>
    </row>
    <row r="1039" ht="30" customHeight="1" s="496">
      <c r="A1039" s="330" t="n">
        <v>102114</v>
      </c>
      <c r="B1039" s="331" t="inlineStr">
        <is>
          <t>INSTALAÇÃO DE BOMBA CENTRÍFUGA, TRIFÁSICA, 1,0 CV OU 0,99 HP, HM 14 A 40 M, Q 0,6 A 8,4 M3/H (SEM FORNECIMENTO). AF_11/2025_PS</t>
        </is>
      </c>
      <c r="C1039" s="330" t="inlineStr">
        <is>
          <t>UN</t>
        </is>
      </c>
      <c r="D1039" s="330" t="n">
        <v>235.86</v>
      </c>
      <c r="E1039" s="330" t="n">
        <v>247.76</v>
      </c>
      <c r="F1039" s="330" t="inlineStr"/>
    </row>
    <row r="1040" ht="30" customHeight="1" s="496">
      <c r="A1040" s="330" t="n">
        <v>102117</v>
      </c>
      <c r="B1040" s="331" t="inlineStr">
        <is>
          <t>INSTALAÇÃO DE BOMBA CENTRÍFUGA, TRIFÁSICA, 1,5 CV OU 1,48 HP (SEM FORNECIMENTO). AF_11/2025_PS</t>
        </is>
      </c>
      <c r="C1040" s="330" t="inlineStr">
        <is>
          <t>UN</t>
        </is>
      </c>
      <c r="D1040" s="330" t="n">
        <v>240.53</v>
      </c>
      <c r="E1040" s="330" t="n">
        <v>252.66</v>
      </c>
      <c r="F1040" s="330" t="inlineStr"/>
    </row>
    <row r="1041" ht="30" customHeight="1" s="496">
      <c r="A1041" s="330" t="n">
        <v>102123</v>
      </c>
      <c r="B1041" s="331" t="inlineStr">
        <is>
          <t>INSTALAÇÃO DE BOMBA CENTRÍFUGA, TRIFÁSICA, 10 CV OU 9,86 HP, HM 85 A 140 M, Q 4,2 A 14,9 M3/H (SEM FORNECIMENTO). AF_11/2025_PS</t>
        </is>
      </c>
      <c r="C1041" s="330" t="inlineStr">
        <is>
          <t>UN</t>
        </is>
      </c>
      <c r="D1041" s="330" t="n">
        <v>298.53</v>
      </c>
      <c r="E1041" s="330" t="n">
        <v>313.63</v>
      </c>
      <c r="F1041" s="330" t="inlineStr"/>
    </row>
    <row r="1042" ht="30" customHeight="1" s="496">
      <c r="A1042" s="330" t="n">
        <v>102119</v>
      </c>
      <c r="B1042" s="331" t="inlineStr">
        <is>
          <t>INSTALAÇÃO DE BOMBA CENTRÍFUGA, TRIFÁSICA, 3 CV OU 2,96 HP, HM 34 A 40 M, Q 8,6 A 14,8 M3/H (SEM FORNECIMENTO). AF_11/2025_PS</t>
        </is>
      </c>
      <c r="C1042" s="330" t="inlineStr">
        <is>
          <t>UN</t>
        </is>
      </c>
      <c r="D1042" s="330" t="n">
        <v>244.55</v>
      </c>
      <c r="E1042" s="330" t="n">
        <v>256.88</v>
      </c>
      <c r="F1042" s="330" t="inlineStr"/>
    </row>
    <row r="1043" ht="30" customHeight="1" s="496">
      <c r="A1043" s="330" t="n">
        <v>102127</v>
      </c>
      <c r="B1043" s="331" t="inlineStr">
        <is>
          <t>INSTALAÇÃO DE BOMBA SUBMERSÍVEL, TRIFÁSICA, 3,80 CV OU 3,75 HP, HM 5 A 25,5 M, Q 3,6 A 61,2 M3/H (SEM FORNECIMENTO). AF_11/2025</t>
        </is>
      </c>
      <c r="C1043" s="330" t="inlineStr">
        <is>
          <t>UN</t>
        </is>
      </c>
      <c r="D1043" s="330" t="n">
        <v>840.5599999999999</v>
      </c>
      <c r="E1043" s="330" t="n">
        <v>860.15</v>
      </c>
      <c r="F1043" s="330" t="inlineStr">
        <is>
          <t>AS</t>
        </is>
      </c>
    </row>
    <row r="1044" ht="30" customHeight="1" s="496">
      <c r="A1044" s="330" t="n">
        <v>102121</v>
      </c>
      <c r="B1044" s="331" t="inlineStr">
        <is>
          <t>INSTALAÇÃO DE MOTO BOMBA HORIZONTAL ATÉ 10 CV, HM 75 A 80 M, Q 25,4 A 48 M3/H (SEM FORNECIMENTO). AF_11/2025_PS</t>
        </is>
      </c>
      <c r="C1044" s="330" t="inlineStr">
        <is>
          <t>UN</t>
        </is>
      </c>
      <c r="D1044" s="330" t="n">
        <v>286.56</v>
      </c>
      <c r="E1044" s="330" t="n">
        <v>301.04</v>
      </c>
      <c r="F1044" s="330" t="inlineStr"/>
    </row>
    <row r="1045" ht="30" customHeight="1" s="496">
      <c r="A1045" s="330" t="n">
        <v>102138</v>
      </c>
      <c r="B1045" s="331" t="inlineStr">
        <is>
          <t>INSTALAÇÃO DE MOTO BOMBA HORIZONTAL DE 12,5 A 25 CV, HM 140 M (SEM FORNECIMENTO). AF_11/2025_PS</t>
        </is>
      </c>
      <c r="C1045" s="330" t="inlineStr">
        <is>
          <t>UN</t>
        </is>
      </c>
      <c r="D1045" s="330" t="n">
        <v>318.01</v>
      </c>
      <c r="E1045" s="330" t="n">
        <v>334.1</v>
      </c>
      <c r="F1045" s="330" t="inlineStr"/>
    </row>
    <row r="1046" ht="30" customHeight="1" s="496">
      <c r="A1046" s="330" t="n">
        <v>102129</v>
      </c>
      <c r="B1046" s="331" t="inlineStr">
        <is>
          <t>INSTALAÇÃO DE MOTO BOMBA SUBMERSÍVEL ATÉ 10 CV, HM 21 M (SEM FORNECIMENTO). AF_11/2025</t>
        </is>
      </c>
      <c r="C1046" s="330" t="inlineStr">
        <is>
          <t>UN</t>
        </is>
      </c>
      <c r="D1046" s="330" t="n">
        <v>1108.71</v>
      </c>
      <c r="E1046" s="330" t="n">
        <v>1131.66</v>
      </c>
      <c r="F1046" s="330" t="inlineStr">
        <is>
          <t>AS</t>
        </is>
      </c>
    </row>
    <row r="1047" ht="30" customHeight="1" s="496">
      <c r="A1047" s="330" t="n">
        <v>102131</v>
      </c>
      <c r="B1047" s="331" t="inlineStr">
        <is>
          <t>INSTALAÇÃO DE MOTO BOMBA SUBMERSÍVEL DE 11 A 25 CV, HM 33 M (SEM FORNECIMENTO). AF_11/2025</t>
        </is>
      </c>
      <c r="C1047" s="330" t="inlineStr">
        <is>
          <t>UN</t>
        </is>
      </c>
      <c r="D1047" s="330" t="n">
        <v>1194.71</v>
      </c>
      <c r="E1047" s="330" t="n">
        <v>1222.07</v>
      </c>
      <c r="F1047" s="330" t="inlineStr">
        <is>
          <t>AS</t>
        </is>
      </c>
    </row>
    <row r="1048" ht="45" customHeight="1" s="496">
      <c r="A1048" s="330" t="n">
        <v>101801</v>
      </c>
      <c r="B1048" s="331" t="inlineStr">
        <is>
          <t>CAIXA COM GRELHA RETANGULAR DE FERRO FUNDIDO, EM ALVENARIA COM BLOCOS DE CONCRETO, DIMENSÕES INTERNAS: 0,30 X 1,00 X 1,00. AF_12/2020</t>
        </is>
      </c>
      <c r="C1048" s="330" t="inlineStr">
        <is>
          <t>UN</t>
        </is>
      </c>
      <c r="D1048" s="330" t="n">
        <v>1201.02</v>
      </c>
      <c r="E1048" s="330" t="n">
        <v>1219.88</v>
      </c>
      <c r="F1048" s="330" t="inlineStr">
        <is>
          <t>AS</t>
        </is>
      </c>
    </row>
    <row r="1049" ht="45" customHeight="1" s="496">
      <c r="A1049" s="330" t="n">
        <v>101800</v>
      </c>
      <c r="B1049" s="331" t="inlineStr">
        <is>
          <t>CAIXA COM GRELHA RETANGULAR DE FERRO FUNDIDO, EM ALVENARIA COM TIJOLOS CERÂMICOS MACIÇOS, DIMENSÕES INTERNAS: 0,30 X 1,00 X 1,00. AF_12/2020</t>
        </is>
      </c>
      <c r="C1049" s="330" t="inlineStr">
        <is>
          <t>UN</t>
        </is>
      </c>
      <c r="D1049" s="330" t="n">
        <v>1593.2</v>
      </c>
      <c r="E1049" s="330" t="n">
        <v>1623.67</v>
      </c>
      <c r="F1049" s="330" t="inlineStr">
        <is>
          <t>AS</t>
        </is>
      </c>
    </row>
    <row r="1050" ht="45" customHeight="1" s="496">
      <c r="A1050" s="330" t="n">
        <v>98108</v>
      </c>
      <c r="B1050" s="331" t="inlineStr">
        <is>
          <t>CAIXA DE GORDURA DUPLA (CAPACIDADE: 126 L), RETANGULAR, EM ALVENARIA COM BLOCOS DE CONCRETO, DIMENSÕES INTERNAS = 0,4X0,7 M, ALTURA INTERNA = 0,8 M. AF_12/2020</t>
        </is>
      </c>
      <c r="C1050" s="330" t="inlineStr">
        <is>
          <t>UN</t>
        </is>
      </c>
      <c r="D1050" s="330" t="n">
        <v>586.0700000000001</v>
      </c>
      <c r="E1050" s="330" t="n">
        <v>602.77</v>
      </c>
      <c r="F1050" s="330" t="inlineStr">
        <is>
          <t>AS</t>
        </is>
      </c>
    </row>
    <row r="1051" ht="45" customHeight="1" s="496">
      <c r="A1051" s="330" t="n">
        <v>98105</v>
      </c>
      <c r="B1051" s="331" t="inlineStr">
        <is>
          <t>CAIXA DE GORDURA DUPLA (CAPACIDADE: 126 L), RETANGULAR, EM ALVENARIA COM TIJOLOS CERÂMICOS MACIÇOS, DIMENSÕES INTERNAS = 0,4X0,7 M, ALTURA INTERNA = 0,8 M. AF_12/2020</t>
        </is>
      </c>
      <c r="C1051" s="330" t="inlineStr">
        <is>
          <t>UN</t>
        </is>
      </c>
      <c r="D1051" s="330" t="n">
        <v>724.15</v>
      </c>
      <c r="E1051" s="330" t="n">
        <v>746.13</v>
      </c>
      <c r="F1051" s="330" t="inlineStr">
        <is>
          <t>AS</t>
        </is>
      </c>
    </row>
    <row r="1052" ht="60" customHeight="1" s="496">
      <c r="A1052" s="330" t="n">
        <v>98109</v>
      </c>
      <c r="B1052" s="331" t="inlineStr">
        <is>
          <t>CAIXA DE GORDURA ESPECIAL (CAPACIDADE: 312 L - PARA ATÉ 146 PESSOAS SERVIDAS NO PICO), RETANGULAR, EM ALVENARIA COM BLOCOS DE CONCRETO, DIMENSÕES INTERNAS = 0,4X1,2 M, ALTURA INTERNA = 1 M. AF_12/2020</t>
        </is>
      </c>
      <c r="C1052" s="330" t="inlineStr">
        <is>
          <t>UN</t>
        </is>
      </c>
      <c r="D1052" s="330" t="n">
        <v>952.85</v>
      </c>
      <c r="E1052" s="330" t="n">
        <v>979.74</v>
      </c>
      <c r="F1052" s="330" t="inlineStr">
        <is>
          <t>AS</t>
        </is>
      </c>
    </row>
    <row r="1053" ht="60" customHeight="1" s="496">
      <c r="A1053" s="330" t="n">
        <v>98106</v>
      </c>
      <c r="B1053" s="331" t="inlineStr">
        <is>
          <t>CAIXA DE GORDURA ESPECIAL (CAPACIDADE: 312 L - PARA ATÉ 146 PESSOAS SERVIDAS NO PICO), RETANGULAR, EM ALVENARIA COM TIJOLOS CERÂMICOS MACIÇOS, DIMENSÕES INTERNAS = 0,4X1,2 M, ALTURA INTERNA = 1 M. AF_12/2020</t>
        </is>
      </c>
      <c r="C1053" s="330" t="inlineStr">
        <is>
          <t>UN</t>
        </is>
      </c>
      <c r="D1053" s="330" t="n">
        <v>1192.5</v>
      </c>
      <c r="E1053" s="330" t="n">
        <v>1228.5</v>
      </c>
      <c r="F1053" s="330" t="inlineStr">
        <is>
          <t>AS</t>
        </is>
      </c>
    </row>
    <row r="1054" ht="30" customHeight="1" s="496">
      <c r="A1054" s="330" t="n">
        <v>98110</v>
      </c>
      <c r="B1054" s="331" t="inlineStr">
        <is>
          <t>CAIXA DE GORDURA PEQUENA (CAPACIDADE: 19 L), CIRCULAR, EM PVC, DIÂMETRO INTERNO= 0,3 M. AF_12/2020</t>
        </is>
      </c>
      <c r="C1054" s="330" t="inlineStr">
        <is>
          <t>UN</t>
        </is>
      </c>
      <c r="D1054" s="330" t="n">
        <v>374.09</v>
      </c>
      <c r="E1054" s="330" t="n">
        <v>374.92</v>
      </c>
      <c r="F1054" s="330" t="inlineStr"/>
    </row>
    <row r="1055" ht="45" customHeight="1" s="496">
      <c r="A1055" s="330" t="n">
        <v>98107</v>
      </c>
      <c r="B1055" s="331" t="inlineStr">
        <is>
          <t>CAIXA DE GORDURA SIMPLES (CAPACIDADE: 36 L), RETANGULAR, EM ALVENARIA COM BLOCOS DE CONCRETO, DIMENSÕES INTERNAS = 0,2X0,4 M, ALTURA INTERNA = 0,8 M. AF_12/2020</t>
        </is>
      </c>
      <c r="C1055" s="330" t="inlineStr">
        <is>
          <t>UN</t>
        </is>
      </c>
      <c r="D1055" s="330" t="n">
        <v>327.55</v>
      </c>
      <c r="E1055" s="330" t="n">
        <v>336.74</v>
      </c>
      <c r="F1055" s="330" t="inlineStr">
        <is>
          <t>AS</t>
        </is>
      </c>
    </row>
    <row r="1056" ht="45" customHeight="1" s="496">
      <c r="A1056" s="330" t="n">
        <v>98104</v>
      </c>
      <c r="B1056" s="331" t="inlineStr">
        <is>
          <t>CAIXA DE GORDURA SIMPLES (CAPACIDADE: 36L), RETANGULAR, EM ALVENARIA COM TIJOLOS CERÂMICOS MACIÇOS, DIMENSÕES INTERNAS = 0,2X0,4 M, ALTURA INTERNA = 0,8 M. AF_12/2020</t>
        </is>
      </c>
      <c r="C1056" s="330" t="inlineStr">
        <is>
          <t>UN</t>
        </is>
      </c>
      <c r="D1056" s="330" t="n">
        <v>412.99</v>
      </c>
      <c r="E1056" s="330" t="n">
        <v>425.45</v>
      </c>
      <c r="F1056" s="330" t="inlineStr">
        <is>
          <t>AS</t>
        </is>
      </c>
    </row>
    <row r="1057" ht="30" customHeight="1" s="496">
      <c r="A1057" s="330" t="n">
        <v>98102</v>
      </c>
      <c r="B1057" s="331" t="inlineStr">
        <is>
          <t>CAIXA DE GORDURA SIMPLES, CIRCULAR, EM CONCRETO PRÉ-MOLDADO, DIÂMETRO INTERNO = 0,4 M, ALTURA INTERNA = 0,4 M. AF_12/2020</t>
        </is>
      </c>
      <c r="C1057" s="330" t="inlineStr">
        <is>
          <t>UN</t>
        </is>
      </c>
      <c r="D1057" s="330" t="n">
        <v>204.29</v>
      </c>
      <c r="E1057" s="330" t="n">
        <v>204.65</v>
      </c>
      <c r="F1057" s="330" t="inlineStr">
        <is>
          <t>AS</t>
        </is>
      </c>
    </row>
    <row r="1058" ht="30" customHeight="1" s="496">
      <c r="A1058" s="330" t="n">
        <v>98111</v>
      </c>
      <c r="B1058" s="331" t="inlineStr">
        <is>
          <t>CAIXA DE INSPEÇÃO PARA ATERRAMENTO, CIRCULAR, EM POLIETILENO, DIÂMETRO INTERNO = 0,3 M. AF_12/2020</t>
        </is>
      </c>
      <c r="C1058" s="330" t="inlineStr">
        <is>
          <t>UN</t>
        </is>
      </c>
      <c r="D1058" s="330" t="n">
        <v>51.66</v>
      </c>
      <c r="E1058" s="330" t="n">
        <v>52.11</v>
      </c>
      <c r="F1058" s="330" t="inlineStr"/>
    </row>
    <row r="1059" ht="45" customHeight="1" s="496">
      <c r="A1059" s="330" t="n">
        <v>97891</v>
      </c>
      <c r="B1059" s="331" t="inlineStr">
        <is>
          <t>CAIXA ENTERRADA ELÉTRICA RETANGULAR, EM ALVENARIA COM BLOCOS DE CONCRETO, FUNDO COM BRITA, DIMENSÕES INTERNAS: 0,4X0,4X0,4 M. AF_12/2020</t>
        </is>
      </c>
      <c r="C1059" s="330" t="inlineStr">
        <is>
          <t>UN</t>
        </is>
      </c>
      <c r="D1059" s="330" t="n">
        <v>253.08</v>
      </c>
      <c r="E1059" s="330" t="n">
        <v>260.2</v>
      </c>
      <c r="F1059" s="330" t="inlineStr"/>
    </row>
    <row r="1060" ht="45" customHeight="1" s="496">
      <c r="A1060" s="330" t="n">
        <v>97892</v>
      </c>
      <c r="B1060" s="331" t="inlineStr">
        <is>
          <t>CAIXA ENTERRADA ELÉTRICA RETANGULAR, EM ALVENARIA COM BLOCOS DE CONCRETO, FUNDO COM BRITA, DIMENSÕES INTERNAS: 0,6X0,6X0,6 M. AF_12/2020</t>
        </is>
      </c>
      <c r="C1060" s="330" t="inlineStr">
        <is>
          <t>UN</t>
        </is>
      </c>
      <c r="D1060" s="330" t="n">
        <v>474.66</v>
      </c>
      <c r="E1060" s="330" t="n">
        <v>487.47</v>
      </c>
      <c r="F1060" s="330" t="inlineStr"/>
    </row>
    <row r="1061" ht="45" customHeight="1" s="496">
      <c r="A1061" s="330" t="n">
        <v>97893</v>
      </c>
      <c r="B1061" s="331" t="inlineStr">
        <is>
          <t>CAIXA ENTERRADA ELÉTRICA RETANGULAR, EM ALVENARIA COM BLOCOS DE CONCRETO, FUNDO COM BRITA, DIMENSÕES INTERNAS: 0,8X0,8X0,6 M. AF_12/2020</t>
        </is>
      </c>
      <c r="C1061" s="330" t="inlineStr">
        <is>
          <t>UN</t>
        </is>
      </c>
      <c r="D1061" s="330" t="n">
        <v>657.2</v>
      </c>
      <c r="E1061" s="330" t="n">
        <v>674.98</v>
      </c>
      <c r="F1061" s="330" t="inlineStr"/>
    </row>
    <row r="1062" ht="45" customHeight="1" s="496">
      <c r="A1062" s="330" t="n">
        <v>97894</v>
      </c>
      <c r="B1062" s="331" t="inlineStr">
        <is>
          <t>CAIXA ENTERRADA ELÉTRICA RETANGULAR, EM ALVENARIA COM BLOCOS DE CONCRETO, FUNDO COM BRITA, DIMENSÕES INTERNAS: 1X1X0,6 M. AF_12/2020</t>
        </is>
      </c>
      <c r="C1062" s="330" t="inlineStr">
        <is>
          <t>UN</t>
        </is>
      </c>
      <c r="D1062" s="330" t="n">
        <v>752.23</v>
      </c>
      <c r="E1062" s="330" t="n">
        <v>769.79</v>
      </c>
      <c r="F1062" s="330" t="inlineStr"/>
    </row>
    <row r="1063" ht="45" customHeight="1" s="496">
      <c r="A1063" s="330" t="n">
        <v>97886</v>
      </c>
      <c r="B1063" s="331" t="inlineStr">
        <is>
          <t>CAIXA ENTERRADA ELÉTRICA RETANGULAR, EM ALVENARIA COM TIJOLOS CERÂMICOS MACIÇOS, FUNDO COM BRITA, DIMENSÕES INTERNAS: 0,3X0,3X0,3 M. AF_12/2020</t>
        </is>
      </c>
      <c r="C1063" s="330" t="inlineStr">
        <is>
          <t>UN</t>
        </is>
      </c>
      <c r="D1063" s="330" t="n">
        <v>195.91</v>
      </c>
      <c r="E1063" s="330" t="n">
        <v>201.74</v>
      </c>
      <c r="F1063" s="330" t="inlineStr"/>
    </row>
    <row r="1064" ht="45" customHeight="1" s="496">
      <c r="A1064" s="330" t="n">
        <v>97887</v>
      </c>
      <c r="B1064" s="331" t="inlineStr">
        <is>
          <t>CAIXA ENTERRADA ELÉTRICA RETANGULAR, EM ALVENARIA COM TIJOLOS CERÂMICOS MACIÇOS, FUNDO COM BRITA, DIMENSÕES INTERNAS: 0,4X0,4X0,4 M. AF_12/2020</t>
        </is>
      </c>
      <c r="C1064" s="330" t="inlineStr">
        <is>
          <t>UN</t>
        </is>
      </c>
      <c r="D1064" s="330" t="n">
        <v>306.6</v>
      </c>
      <c r="E1064" s="330" t="n">
        <v>315.75</v>
      </c>
      <c r="F1064" s="330" t="inlineStr"/>
    </row>
    <row r="1065" ht="45" customHeight="1" s="496">
      <c r="A1065" s="330" t="n">
        <v>97888</v>
      </c>
      <c r="B1065" s="331" t="inlineStr">
        <is>
          <t>CAIXA ENTERRADA ELÉTRICA RETANGULAR, EM ALVENARIA COM TIJOLOS CERÂMICOS MACIÇOS, FUNDO COM BRITA, DIMENSÕES INTERNAS: 0,6X0,6X0,6 M. AF_12/2020</t>
        </is>
      </c>
      <c r="C1065" s="330" t="inlineStr">
        <is>
          <t>UN</t>
        </is>
      </c>
      <c r="D1065" s="330" t="n">
        <v>587.76</v>
      </c>
      <c r="E1065" s="330" t="n">
        <v>604.88</v>
      </c>
      <c r="F1065" s="330" t="inlineStr"/>
    </row>
    <row r="1066" ht="45" customHeight="1" s="496">
      <c r="A1066" s="330" t="n">
        <v>97889</v>
      </c>
      <c r="B1066" s="331" t="inlineStr">
        <is>
          <t>CAIXA ENTERRADA ELÉTRICA RETANGULAR, EM ALVENARIA COM TIJOLOS CERÂMICOS MACIÇOS, FUNDO COM BRITA, DIMENSÕES INTERNAS: 0,8X0,8X0,6 M. AF_12/2020</t>
        </is>
      </c>
      <c r="C1066" s="330" t="inlineStr">
        <is>
          <t>UN</t>
        </is>
      </c>
      <c r="D1066" s="330" t="n">
        <v>801.48</v>
      </c>
      <c r="E1066" s="330" t="n">
        <v>824.74</v>
      </c>
      <c r="F1066" s="330" t="inlineStr"/>
    </row>
    <row r="1067" ht="45" customHeight="1" s="496">
      <c r="A1067" s="330" t="n">
        <v>97890</v>
      </c>
      <c r="B1067" s="331" t="inlineStr">
        <is>
          <t>CAIXA ENTERRADA ELÉTRICA RETANGULAR, EM ALVENARIA COM TIJOLOS CERÂMICOS MACIÇOS, FUNDO COM BRITA, DIMENSÕES INTERNAS: 1X1X0,6 M. AF_12/2020</t>
        </is>
      </c>
      <c r="C1067" s="330" t="inlineStr">
        <is>
          <t>UN</t>
        </is>
      </c>
      <c r="D1067" s="330" t="n">
        <v>927.0599999999999</v>
      </c>
      <c r="E1067" s="330" t="n">
        <v>951.27</v>
      </c>
      <c r="F1067" s="330" t="inlineStr"/>
    </row>
    <row r="1068" ht="30" customHeight="1" s="496">
      <c r="A1068" s="330" t="n">
        <v>97881</v>
      </c>
      <c r="B1068" s="331" t="inlineStr">
        <is>
          <t>CAIXA ENTERRADA ELÉTRICA RETANGULAR, EM CONCRETO PRÉ-MOLDADO, FUNDO COM BRITA, DIMENSÕES INTERNAS: 0,3X0,3X0,3 M. AF_12/2020</t>
        </is>
      </c>
      <c r="C1068" s="330" t="inlineStr">
        <is>
          <t>UN</t>
        </is>
      </c>
      <c r="D1068" s="330" t="n">
        <v>164.8</v>
      </c>
      <c r="E1068" s="330" t="n">
        <v>166.35</v>
      </c>
      <c r="F1068" s="330" t="inlineStr">
        <is>
          <t>AS</t>
        </is>
      </c>
    </row>
    <row r="1069" ht="30" customHeight="1" s="496">
      <c r="A1069" s="330" t="n">
        <v>97882</v>
      </c>
      <c r="B1069" s="331" t="inlineStr">
        <is>
          <t>CAIXA ENTERRADA ELÉTRICA RETANGULAR, EM CONCRETO PRÉ-MOLDADO, FUNDO COM BRITA, DIMENSÕES INTERNAS: 0,4X0,4X0,4 M. AF_12/2020</t>
        </is>
      </c>
      <c r="C1069" s="330" t="inlineStr">
        <is>
          <t>UN</t>
        </is>
      </c>
      <c r="D1069" s="330" t="n">
        <v>259.32</v>
      </c>
      <c r="E1069" s="330" t="n">
        <v>261.54</v>
      </c>
      <c r="F1069" s="330" t="inlineStr">
        <is>
          <t>AS</t>
        </is>
      </c>
    </row>
    <row r="1070" ht="30" customHeight="1" s="496">
      <c r="A1070" s="330" t="n">
        <v>97883</v>
      </c>
      <c r="B1070" s="331" t="inlineStr">
        <is>
          <t>CAIXA ENTERRADA ELÉTRICA RETANGULAR, EM CONCRETO PRÉ-MOLDADO, FUNDO COM BRITA, DIMENSÕES INTERNAS: 0,6X0,6X0,5 M. AF_12/2020</t>
        </is>
      </c>
      <c r="C1070" s="330" t="inlineStr">
        <is>
          <t>UN</t>
        </is>
      </c>
      <c r="D1070" s="330" t="n">
        <v>499.81</v>
      </c>
      <c r="E1070" s="330" t="n">
        <v>503.74</v>
      </c>
      <c r="F1070" s="330" t="inlineStr">
        <is>
          <t>AS</t>
        </is>
      </c>
    </row>
    <row r="1071" ht="30" customHeight="1" s="496">
      <c r="A1071" s="330" t="n">
        <v>97884</v>
      </c>
      <c r="B1071" s="331" t="inlineStr">
        <is>
          <t>CAIXA ENTERRADA ELÉTRICA RETANGULAR, EM CONCRETO PRÉ-MOLDADO, FUNDO COM BRITA, DIMENSÕES INTERNAS: 0,8X0,8X0,5 M. AF_12/2020</t>
        </is>
      </c>
      <c r="C1071" s="330" t="inlineStr">
        <is>
          <t>UN</t>
        </is>
      </c>
      <c r="D1071" s="330" t="n">
        <v>973.42</v>
      </c>
      <c r="E1071" s="330" t="n">
        <v>979.97</v>
      </c>
      <c r="F1071" s="330" t="inlineStr">
        <is>
          <t>AS</t>
        </is>
      </c>
    </row>
    <row r="1072" ht="30" customHeight="1" s="496">
      <c r="A1072" s="330" t="n">
        <v>97885</v>
      </c>
      <c r="B1072" s="331" t="inlineStr">
        <is>
          <t>CAIXA ENTERRADA ELÉTRICA RETANGULAR, EM CONCRETO PRÉ-MOLDADO, FUNDO COM BRITA, DIMENSÕES INTERNAS: 1X1X0,5 M. AF_12/2020</t>
        </is>
      </c>
      <c r="C1072" s="330" t="inlineStr">
        <is>
          <t>UN</t>
        </is>
      </c>
      <c r="D1072" s="330" t="n">
        <v>1506.89</v>
      </c>
      <c r="E1072" s="330" t="n">
        <v>1516.21</v>
      </c>
      <c r="F1072" s="330" t="inlineStr">
        <is>
          <t>AS</t>
        </is>
      </c>
    </row>
    <row r="1073" ht="45" customHeight="1" s="496">
      <c r="A1073" s="330" t="n">
        <v>99250</v>
      </c>
      <c r="B1073" s="331" t="inlineStr">
        <is>
          <t>CAIXA ENTERRADA HIDRÁULICA RETANGULAR EM ALVENARIA COM TIJOLOS CERÂMICOS MACIÇOS, DIMENSÕES INTERNAS: 0,3X0,3X0,3 M PARA REDE DE DRENAGEM. AF_12/2020</t>
        </is>
      </c>
      <c r="C1073" s="330" t="inlineStr">
        <is>
          <t>UN</t>
        </is>
      </c>
      <c r="D1073" s="330" t="n">
        <v>208.32</v>
      </c>
      <c r="E1073" s="330" t="n">
        <v>214.55</v>
      </c>
      <c r="F1073" s="330" t="inlineStr">
        <is>
          <t>AS</t>
        </is>
      </c>
    </row>
    <row r="1074" ht="45" customHeight="1" s="496">
      <c r="A1074" s="330" t="n">
        <v>97900</v>
      </c>
      <c r="B1074" s="331" t="inlineStr">
        <is>
          <t>CAIXA ENTERRADA HIDRÁULICA RETANGULAR EM ALVENARIA COM TIJOLOS CERÂMICOS MACIÇOS, DIMENSÕES INTERNAS: 0,3X0,3X0,3 M PARA REDE DE ESGOTO. AF_12/2020</t>
        </is>
      </c>
      <c r="C1074" s="330" t="inlineStr">
        <is>
          <t>UN</t>
        </is>
      </c>
      <c r="D1074" s="330" t="n">
        <v>212.89</v>
      </c>
      <c r="E1074" s="330" t="n">
        <v>219.14</v>
      </c>
      <c r="F1074" s="330" t="inlineStr">
        <is>
          <t>AS</t>
        </is>
      </c>
    </row>
    <row r="1075" ht="45" customHeight="1" s="496">
      <c r="A1075" s="330" t="n">
        <v>99251</v>
      </c>
      <c r="B1075" s="331" t="inlineStr">
        <is>
          <t>CAIXA ENTERRADA HIDRÁULICA RETANGULAR EM ALVENARIA COM TIJOLOS CERÂMICOS MACIÇOS, DIMENSÕES INTERNAS: 0,4X0,4X0,4 M PARA REDE DE DRENAGEM. AF_12/2020</t>
        </is>
      </c>
      <c r="C1075" s="330" t="inlineStr">
        <is>
          <t>UN</t>
        </is>
      </c>
      <c r="D1075" s="330" t="n">
        <v>326.4</v>
      </c>
      <c r="E1075" s="330" t="n">
        <v>336.24</v>
      </c>
      <c r="F1075" s="330" t="inlineStr">
        <is>
          <t>AS</t>
        </is>
      </c>
    </row>
    <row r="1076" ht="45" customHeight="1" s="496">
      <c r="A1076" s="330" t="n">
        <v>97901</v>
      </c>
      <c r="B1076" s="331" t="inlineStr">
        <is>
          <t>CAIXA ENTERRADA HIDRÁULICA RETANGULAR EM ALVENARIA COM TIJOLOS CERÂMICOS MACIÇOS, DIMENSÕES INTERNAS: 0,4X0,4X0,4 M PARA REDE DE ESGOTO. AF_12/2020</t>
        </is>
      </c>
      <c r="C1076" s="330" t="inlineStr">
        <is>
          <t>UN</t>
        </is>
      </c>
      <c r="D1076" s="330" t="n">
        <v>334.25</v>
      </c>
      <c r="E1076" s="330" t="n">
        <v>344.11</v>
      </c>
      <c r="F1076" s="330" t="inlineStr">
        <is>
          <t>AS</t>
        </is>
      </c>
    </row>
    <row r="1077" ht="45" customHeight="1" s="496">
      <c r="A1077" s="330" t="n">
        <v>99253</v>
      </c>
      <c r="B1077" s="331" t="inlineStr">
        <is>
          <t>CAIXA ENTERRADA HIDRÁULICA RETANGULAR EM ALVENARIA COM TIJOLOS CERÂMICOS MACIÇOS, DIMENSÕES INTERNAS: 0,6X0,6X0,6 M PARA REDE DE DRENAGEM. AF_12/2020</t>
        </is>
      </c>
      <c r="C1077" s="330" t="inlineStr">
        <is>
          <t>UN</t>
        </is>
      </c>
      <c r="D1077" s="330" t="n">
        <v>631.17</v>
      </c>
      <c r="E1077" s="330" t="n">
        <v>649.8</v>
      </c>
      <c r="F1077" s="330" t="inlineStr">
        <is>
          <t>AS</t>
        </is>
      </c>
    </row>
    <row r="1078" ht="45" customHeight="1" s="496">
      <c r="A1078" s="330" t="n">
        <v>97902</v>
      </c>
      <c r="B1078" s="331" t="inlineStr">
        <is>
          <t>CAIXA ENTERRADA HIDRÁULICA RETANGULAR EM ALVENARIA COM TIJOLOS CERÂMICOS MACIÇOS, DIMENSÕES INTERNAS: 0,6X0,6X0,6 M PARA REDE DE ESGOTO. AF_12/2020</t>
        </is>
      </c>
      <c r="C1078" s="330" t="inlineStr">
        <is>
          <t>UN</t>
        </is>
      </c>
      <c r="D1078" s="330" t="n">
        <v>648.78</v>
      </c>
      <c r="E1078" s="330" t="n">
        <v>667.48</v>
      </c>
      <c r="F1078" s="330" t="inlineStr">
        <is>
          <t>AS</t>
        </is>
      </c>
    </row>
    <row r="1079" ht="45" customHeight="1" s="496">
      <c r="A1079" s="330" t="n">
        <v>99255</v>
      </c>
      <c r="B1079" s="331" t="inlineStr">
        <is>
          <t>CAIXA ENTERRADA HIDRÁULICA RETANGULAR EM ALVENARIA COM TIJOLOS CERÂMICOS MACIÇOS, DIMENSÕES INTERNAS: 0,8X0,8X0,6 M PARA REDE DE DRENAGEM. AF_12/2020</t>
        </is>
      </c>
      <c r="C1079" s="330" t="inlineStr">
        <is>
          <t>UN</t>
        </is>
      </c>
      <c r="D1079" s="330" t="n">
        <v>883.83</v>
      </c>
      <c r="E1079" s="330" t="n">
        <v>909.8200000000001</v>
      </c>
      <c r="F1079" s="330" t="inlineStr">
        <is>
          <t>AS</t>
        </is>
      </c>
    </row>
    <row r="1080" ht="45" customHeight="1" s="496">
      <c r="A1080" s="330" t="n">
        <v>97903</v>
      </c>
      <c r="B1080" s="331" t="inlineStr">
        <is>
          <t>CAIXA ENTERRADA HIDRÁULICA RETANGULAR EM ALVENARIA COM TIJOLOS CERÂMICOS MACIÇOS, DIMENSÕES INTERNAS: 0,8X0,8X0,6 M PARA REDE DE ESGOTO. AF_12/2020</t>
        </is>
      </c>
      <c r="C1080" s="330" t="inlineStr">
        <is>
          <t>UN</t>
        </is>
      </c>
      <c r="D1080" s="330" t="n">
        <v>907.97</v>
      </c>
      <c r="E1080" s="330" t="n">
        <v>934.0599999999999</v>
      </c>
      <c r="F1080" s="330" t="inlineStr">
        <is>
          <t>AS</t>
        </is>
      </c>
    </row>
    <row r="1081" ht="45" customHeight="1" s="496">
      <c r="A1081" s="330" t="n">
        <v>99257</v>
      </c>
      <c r="B1081" s="331" t="inlineStr">
        <is>
          <t>CAIXA ENTERRADA HIDRÁULICA RETANGULAR EM ALVENARIA COM TIJOLOS CERÂMICOS MACIÇOS, DIMENSÕES INTERNAS: 1X1X0,6 M PARA REDE DE DRENAGEM. AF_12/2020</t>
        </is>
      </c>
      <c r="C1081" s="330" t="inlineStr">
        <is>
          <t>UN</t>
        </is>
      </c>
      <c r="D1081" s="330" t="n">
        <v>1043.84</v>
      </c>
      <c r="E1081" s="330" t="n">
        <v>1072.1</v>
      </c>
      <c r="F1081" s="330" t="inlineStr">
        <is>
          <t>AS</t>
        </is>
      </c>
    </row>
    <row r="1082" ht="45" customHeight="1" s="496">
      <c r="A1082" s="330" t="n">
        <v>97904</v>
      </c>
      <c r="B1082" s="331" t="inlineStr">
        <is>
          <t>CAIXA ENTERRADA HIDRÁULICA RETANGULAR EM ALVENARIA COM TIJOLOS CERÂMICOS MACIÇOS, DIMENSÕES INTERNAS: 1X1X0,6 M PARA REDE DE ESGOTO. AF_12/2020</t>
        </is>
      </c>
      <c r="C1082" s="330" t="inlineStr">
        <is>
          <t>UN</t>
        </is>
      </c>
      <c r="D1082" s="330" t="n">
        <v>1075.07</v>
      </c>
      <c r="E1082" s="330" t="n">
        <v>1103.44</v>
      </c>
      <c r="F1082" s="330" t="inlineStr">
        <is>
          <t>AS</t>
        </is>
      </c>
    </row>
    <row r="1083" ht="45" customHeight="1" s="496">
      <c r="A1083" s="330" t="n">
        <v>99258</v>
      </c>
      <c r="B1083" s="331" t="inlineStr">
        <is>
          <t>CAIXA ENTERRADA HIDRÁULICA RETANGULAR, EM ALVENARIA COM BLOCOS DE CONCRETO, DIMENSÕES INTERNAS: 0,4X0,4X0,4 M PARA REDE DE DRENAGEM. AF_12/2020</t>
        </is>
      </c>
      <c r="C1083" s="330" t="inlineStr">
        <is>
          <t>UN</t>
        </is>
      </c>
      <c r="D1083" s="330" t="n">
        <v>283.03</v>
      </c>
      <c r="E1083" s="330" t="n">
        <v>291.07</v>
      </c>
      <c r="F1083" s="330" t="inlineStr">
        <is>
          <t>AS</t>
        </is>
      </c>
    </row>
    <row r="1084" ht="45" customHeight="1" s="496">
      <c r="A1084" s="330" t="n">
        <v>97905</v>
      </c>
      <c r="B1084" s="331" t="inlineStr">
        <is>
          <t>CAIXA ENTERRADA HIDRÁULICA RETANGULAR, EM ALVENARIA COM BLOCOS DE CONCRETO, DIMENSÕES INTERNAS: 0,4X0,4X0,4 M PARA REDE DE ESGOTO. AF_12/2020</t>
        </is>
      </c>
      <c r="C1084" s="330" t="inlineStr">
        <is>
          <t>UN</t>
        </is>
      </c>
      <c r="D1084" s="330" t="n">
        <v>288.01</v>
      </c>
      <c r="E1084" s="330" t="n">
        <v>296.07</v>
      </c>
      <c r="F1084" s="330" t="inlineStr">
        <is>
          <t>AS</t>
        </is>
      </c>
    </row>
    <row r="1085" ht="45" customHeight="1" s="496">
      <c r="A1085" s="330" t="n">
        <v>99260</v>
      </c>
      <c r="B1085" s="331" t="inlineStr">
        <is>
          <t>CAIXA ENTERRADA HIDRÁULICA RETANGULAR, EM ALVENARIA COM BLOCOS DE CONCRETO, DIMENSÕES INTERNAS: 0,6X0,6X0,6 M PARA REDE DE DRENAGEM. AF_12/2020</t>
        </is>
      </c>
      <c r="C1085" s="330" t="inlineStr">
        <is>
          <t>UN</t>
        </is>
      </c>
      <c r="D1085" s="330" t="n">
        <v>527.02</v>
      </c>
      <c r="E1085" s="330" t="n">
        <v>541.47</v>
      </c>
      <c r="F1085" s="330" t="inlineStr">
        <is>
          <t>AS</t>
        </is>
      </c>
    </row>
    <row r="1086" ht="45" customHeight="1" s="496">
      <c r="A1086" s="330" t="n">
        <v>97906</v>
      </c>
      <c r="B1086" s="331" t="inlineStr">
        <is>
          <t>CAIXA ENTERRADA HIDRÁULICA RETANGULAR, EM ALVENARIA COM BLOCOS DE CONCRETO, DIMENSÕES INTERNAS: 0,6X0,6X0,6 M PARA REDE DE ESGOTO. AF_12/2020</t>
        </is>
      </c>
      <c r="C1086" s="330" t="inlineStr">
        <is>
          <t>UN</t>
        </is>
      </c>
      <c r="D1086" s="330" t="n">
        <v>538.11</v>
      </c>
      <c r="E1086" s="330" t="n">
        <v>552.6</v>
      </c>
      <c r="F1086" s="330" t="inlineStr">
        <is>
          <t>AS</t>
        </is>
      </c>
    </row>
    <row r="1087" ht="45" customHeight="1" s="496">
      <c r="A1087" s="330" t="n">
        <v>99262</v>
      </c>
      <c r="B1087" s="331" t="inlineStr">
        <is>
          <t>CAIXA ENTERRADA HIDRÁULICA RETANGULAR, EM ALVENARIA COM BLOCOS DE CONCRETO, DIMENSÕES INTERNAS: 0,8X0,8X0,6 M PARA REDE DE DRENAGEM. AF_12/2020</t>
        </is>
      </c>
      <c r="C1087" s="330" t="inlineStr">
        <is>
          <t>UN</t>
        </is>
      </c>
      <c r="D1087" s="330" t="n">
        <v>750.92</v>
      </c>
      <c r="E1087" s="330" t="n">
        <v>771.5700000000001</v>
      </c>
      <c r="F1087" s="330" t="inlineStr">
        <is>
          <t>AS</t>
        </is>
      </c>
    </row>
    <row r="1088" ht="45" customHeight="1" s="496">
      <c r="A1088" s="330" t="n">
        <v>97907</v>
      </c>
      <c r="B1088" s="331" t="inlineStr">
        <is>
          <t>CAIXA ENTERRADA HIDRÁULICA RETANGULAR, EM ALVENARIA COM BLOCOS DE CONCRETO, DIMENSÕES INTERNAS: 0,8X0,8X0,6 M PARA REDE DE ESGOTO. AF_12/2020</t>
        </is>
      </c>
      <c r="C1088" s="330" t="inlineStr">
        <is>
          <t>UN</t>
        </is>
      </c>
      <c r="D1088" s="330" t="n">
        <v>766.75</v>
      </c>
      <c r="E1088" s="330" t="n">
        <v>787.45</v>
      </c>
      <c r="F1088" s="330" t="inlineStr">
        <is>
          <t>AS</t>
        </is>
      </c>
    </row>
    <row r="1089" ht="45" customHeight="1" s="496">
      <c r="A1089" s="330" t="n">
        <v>99264</v>
      </c>
      <c r="B1089" s="331" t="inlineStr">
        <is>
          <t>CAIXA ENTERRADA HIDRÁULICA RETANGULAR, EM ALVENARIA COM BLOCOS DE CONCRETO, DIMENSÕES INTERNAS: 1X1X0,6 M PARA REDE DE DRENAGEM. AF_12/2020</t>
        </is>
      </c>
      <c r="C1089" s="330" t="inlineStr">
        <is>
          <t>UN</t>
        </is>
      </c>
      <c r="D1089" s="330" t="n">
        <v>886.58</v>
      </c>
      <c r="E1089" s="330" t="n">
        <v>908.52</v>
      </c>
      <c r="F1089" s="330" t="inlineStr">
        <is>
          <t>AS</t>
        </is>
      </c>
    </row>
    <row r="1090" ht="45" customHeight="1" s="496">
      <c r="A1090" s="330" t="n">
        <v>97908</v>
      </c>
      <c r="B1090" s="331" t="inlineStr">
        <is>
          <t>CAIXA ENTERRADA HIDRÁULICA RETANGULAR, EM ALVENARIA COM BLOCOS DE CONCRETO, DIMENSÕES INTERNAS: 1X1X0,6 M PARA REDE DE ESGOTO. AF_12/2020</t>
        </is>
      </c>
      <c r="C1090" s="330" t="inlineStr">
        <is>
          <t>UN</t>
        </is>
      </c>
      <c r="D1090" s="330" t="n">
        <v>907.97</v>
      </c>
      <c r="E1090" s="330" t="n">
        <v>929.99</v>
      </c>
      <c r="F1090" s="330" t="inlineStr">
        <is>
          <t>AS</t>
        </is>
      </c>
    </row>
    <row r="1091" ht="30" customHeight="1" s="496">
      <c r="A1091" s="330" t="n">
        <v>97895</v>
      </c>
      <c r="B1091" s="331" t="inlineStr">
        <is>
          <t>CAIXA ENTERRADA HIDRÁULICA RETANGULAR, EM CONCRETO PRÉ-MOLDADO, DIMENSÕES INTERNAS: 0,3X0,3X0,3 M. AF_12/2020</t>
        </is>
      </c>
      <c r="C1091" s="330" t="inlineStr">
        <is>
          <t>UN</t>
        </is>
      </c>
      <c r="D1091" s="330" t="n">
        <v>214.95</v>
      </c>
      <c r="E1091" s="330" t="n">
        <v>215.14</v>
      </c>
      <c r="F1091" s="330" t="inlineStr">
        <is>
          <t>AS</t>
        </is>
      </c>
    </row>
    <row r="1092" ht="30" customHeight="1" s="496">
      <c r="A1092" s="330" t="n">
        <v>97896</v>
      </c>
      <c r="B1092" s="331" t="inlineStr">
        <is>
          <t>CAIXA ENTERRADA HIDRÁULICA RETANGULAR, EM CONCRETO PRÉ-MOLDADO, DIMENSÕES INTERNAS: 0,4X0,4X0,4 M. AF_12/2020</t>
        </is>
      </c>
      <c r="C1092" s="330" t="inlineStr">
        <is>
          <t>UN</t>
        </is>
      </c>
      <c r="D1092" s="330" t="n">
        <v>399.03</v>
      </c>
      <c r="E1092" s="330" t="n">
        <v>399.46</v>
      </c>
      <c r="F1092" s="330" t="inlineStr">
        <is>
          <t>AS</t>
        </is>
      </c>
    </row>
    <row r="1093" ht="30" customHeight="1" s="496">
      <c r="A1093" s="330" t="n">
        <v>97897</v>
      </c>
      <c r="B1093" s="331" t="inlineStr">
        <is>
          <t>CAIXA ENTERRADA HIDRÁULICA RETANGULAR, EM CONCRETO PRÉ-MOLDADO, DIMENSÕES INTERNAS: 0,6X0,6X0,5 M. AF_12/2020</t>
        </is>
      </c>
      <c r="C1093" s="330" t="inlineStr">
        <is>
          <t>UN</t>
        </is>
      </c>
      <c r="D1093" s="330" t="n">
        <v>517.51</v>
      </c>
      <c r="E1093" s="330" t="n">
        <v>518.35</v>
      </c>
      <c r="F1093" s="330" t="inlineStr">
        <is>
          <t>AS</t>
        </is>
      </c>
    </row>
    <row r="1094" ht="30" customHeight="1" s="496">
      <c r="A1094" s="330" t="n">
        <v>97898</v>
      </c>
      <c r="B1094" s="331" t="inlineStr">
        <is>
          <t>CAIXA ENTERRADA HIDRÁULICA RETANGULAR, EM CONCRETO PRÉ-MOLDADO, DIMENSÕES INTERNAS: 0,8X0,8X0,5 M. AF_12/2020</t>
        </is>
      </c>
      <c r="C1094" s="330" t="inlineStr">
        <is>
          <t>UN</t>
        </is>
      </c>
      <c r="D1094" s="330" t="n">
        <v>1002.09</v>
      </c>
      <c r="E1094" s="330" t="n">
        <v>1008.48</v>
      </c>
      <c r="F1094" s="330" t="inlineStr">
        <is>
          <t>AS</t>
        </is>
      </c>
    </row>
    <row r="1095" ht="45" customHeight="1" s="496">
      <c r="A1095" s="330" t="n">
        <v>101795</v>
      </c>
      <c r="B1095" s="331" t="inlineStr">
        <is>
          <t>CAIXA ENTERRADA PARA INSTALAÇÕES TELEFÔNICAS TIPO R1, EM ALVENARIA COM BLOCOS DE CONCRETO, DIMENSÕES INTERNAS: 0,35X0,60X0,60 M, EXCLUINDO TAMPÃO. AF_12/2020</t>
        </is>
      </c>
      <c r="C1095" s="330" t="inlineStr">
        <is>
          <t>UN</t>
        </is>
      </c>
      <c r="D1095" s="330" t="n">
        <v>719.74</v>
      </c>
      <c r="E1095" s="330" t="n">
        <v>736.04</v>
      </c>
      <c r="F1095" s="330" t="inlineStr">
        <is>
          <t>AS</t>
        </is>
      </c>
    </row>
    <row r="1096" ht="45" customHeight="1" s="496">
      <c r="A1096" s="330" t="n">
        <v>101802</v>
      </c>
      <c r="B1096" s="331" t="inlineStr">
        <is>
          <t>CAIXA ENTERRADA RETENTORA DE AREIA RETANGULAR, EM ALVENARIA COM BLOCOS DE CONCRETO, DIMENSÕES INTERNAS: 1,00 X 1,00 X 1,20 M, EXCLUINDO TAMPÃO. AF_12/2020</t>
        </is>
      </c>
      <c r="C1096" s="330" t="inlineStr">
        <is>
          <t>UN</t>
        </is>
      </c>
      <c r="D1096" s="330" t="n">
        <v>2119.29</v>
      </c>
      <c r="E1096" s="330" t="n">
        <v>2164.42</v>
      </c>
      <c r="F1096" s="330" t="inlineStr">
        <is>
          <t>AS</t>
        </is>
      </c>
    </row>
    <row r="1097" ht="45" customHeight="1" s="496">
      <c r="A1097" s="330" t="n">
        <v>101803</v>
      </c>
      <c r="B1097" s="331" t="inlineStr">
        <is>
          <t>CAIXA ENTERRADA SEPARADORA DE ÓLEO RETANGULAR, EM ALVENARIA COM BLOCOS DE CONCRETO, DIMENSÕES INTERNAS: 0,6 X 0,6 X 1,00 M, EXCLUINDO TAMPÃO. AF_12/2020</t>
        </is>
      </c>
      <c r="C1097" s="330" t="inlineStr">
        <is>
          <t>UN</t>
        </is>
      </c>
      <c r="D1097" s="330" t="n">
        <v>1332.82</v>
      </c>
      <c r="E1097" s="330" t="n">
        <v>1364.19</v>
      </c>
      <c r="F1097" s="330" t="inlineStr">
        <is>
          <t>AS</t>
        </is>
      </c>
    </row>
    <row r="1098" ht="45" customHeight="1" s="496">
      <c r="A1098" s="330" t="n">
        <v>101804</v>
      </c>
      <c r="B1098" s="331" t="inlineStr">
        <is>
          <t>CAIXA ENTERRADA SEPARADORA DE ÓLEO RETANGULAR, EM ALVENARIA COM BLOCOS DE CONCRETO, DIMENSÕES INTERNAS: 0,8 X 0,8 X 1,00 M, EXCLUINDO TAMPÃO. AF_12/2020</t>
        </is>
      </c>
      <c r="C1098" s="330" t="inlineStr">
        <is>
          <t>UN</t>
        </is>
      </c>
      <c r="D1098" s="330" t="n">
        <v>1680.35</v>
      </c>
      <c r="E1098" s="330" t="n">
        <v>1717.4</v>
      </c>
      <c r="F1098" s="330" t="inlineStr">
        <is>
          <t>AS</t>
        </is>
      </c>
    </row>
    <row r="1099" ht="45" customHeight="1" s="496">
      <c r="A1099" s="330" t="n">
        <v>101805</v>
      </c>
      <c r="B1099" s="331" t="inlineStr">
        <is>
          <t>CAIXA ENTERRADA SEPARADORA DE ÓLEO RETANGULAR, EM ALVENARIA COM BLOCOS DE CONCRETO, DIMENSÕES INTERNAS: 1,00 X 1,00 X 1,00 M, EXCLUINDO TAMPÃO. AF_12/2020</t>
        </is>
      </c>
      <c r="C1099" s="330" t="inlineStr">
        <is>
          <t>UN</t>
        </is>
      </c>
      <c r="D1099" s="330" t="n">
        <v>2138.53</v>
      </c>
      <c r="E1099" s="330" t="n">
        <v>2185.77</v>
      </c>
      <c r="F1099" s="330" t="inlineStr">
        <is>
          <t>AS</t>
        </is>
      </c>
    </row>
    <row r="1100" ht="30" customHeight="1" s="496">
      <c r="A1100" s="330" t="n">
        <v>98115</v>
      </c>
      <c r="B1100" s="331" t="inlineStr">
        <is>
          <t>TAMPA CIRCULAR PARA ESGOTO E DRENAGEM, EM CONCRETO PRÉ-MOLDADO, DIÂMETRO INTERNO = 0,60 M E ALTURA = 0,10 M. AF_12/2020</t>
        </is>
      </c>
      <c r="C1100" s="330" t="inlineStr">
        <is>
          <t>UN</t>
        </is>
      </c>
      <c r="D1100" s="330" t="n">
        <v>117.73</v>
      </c>
      <c r="E1100" s="330" t="n">
        <v>121.38</v>
      </c>
      <c r="F1100" s="330" t="inlineStr"/>
    </row>
    <row r="1101" ht="30" customHeight="1" s="496">
      <c r="A1101" s="330" t="n">
        <v>98114</v>
      </c>
      <c r="B1101" s="331" t="inlineStr">
        <is>
          <t>TAMPA CIRCULAR PARA ESGOTO E DRENAGEM, EM FERRO FUNDIDO, DIÂMETRO INTERNO = 0,6 M. AF_12/2020</t>
        </is>
      </c>
      <c r="C1101" s="330" t="inlineStr">
        <is>
          <t>UN</t>
        </is>
      </c>
      <c r="D1101" s="330" t="n">
        <v>614.67</v>
      </c>
      <c r="E1101" s="330" t="n">
        <v>617.76</v>
      </c>
      <c r="F1101" s="330" t="inlineStr">
        <is>
          <t>AS</t>
        </is>
      </c>
    </row>
    <row r="1102" ht="30" customHeight="1" s="496">
      <c r="A1102" s="330" t="n">
        <v>98112</v>
      </c>
      <c r="B1102" s="331" t="inlineStr">
        <is>
          <t>TIL (TUBO DE INSPEÇÃO E LIMPEZA) CONDOMINIAL PARA ESGOTO, EM PVC, DN 100 X 100 MM. AF_12/2020</t>
        </is>
      </c>
      <c r="C1102" s="330" t="inlineStr">
        <is>
          <t>UN</t>
        </is>
      </c>
      <c r="D1102" s="330" t="n">
        <v>79.79000000000001</v>
      </c>
      <c r="E1102" s="330" t="n">
        <v>81.06</v>
      </c>
      <c r="F1102" s="330" t="inlineStr"/>
    </row>
    <row r="1103" ht="30" customHeight="1" s="496">
      <c r="A1103" s="330" t="n">
        <v>100128</v>
      </c>
      <c r="B1103" s="331" t="inlineStr">
        <is>
          <t>TIL (TUBO DE INSPEÇÃO E LIMPEZA) RADIAL PARA ESGOTO, EM PVC, DN 300X200 MM. AF_12/2020</t>
        </is>
      </c>
      <c r="C1103" s="330" t="inlineStr">
        <is>
          <t>UN</t>
        </is>
      </c>
      <c r="D1103" s="330" t="n">
        <v>1169.25</v>
      </c>
      <c r="E1103" s="330" t="n">
        <v>1171.05</v>
      </c>
      <c r="F1103" s="330" t="inlineStr"/>
    </row>
    <row r="1104" ht="45" customHeight="1" s="496">
      <c r="A1104" s="330" t="n">
        <v>102623</v>
      </c>
      <c r="B1104" s="331" t="inlineStr">
        <is>
          <t>CAIXA D´ÁGUA EM POLIETILENO, 1000 LITROS (INCLUSOS TUBOS, CONEXÕES E TORNEIRA DE BÓIA) - FORNECIMENTO E INSTALAÇÃO. AF_06/2021</t>
        </is>
      </c>
      <c r="C1104" s="330" t="inlineStr">
        <is>
          <t>UN</t>
        </is>
      </c>
      <c r="D1104" s="330" t="n">
        <v>873.21</v>
      </c>
      <c r="E1104" s="330" t="n">
        <v>879.39</v>
      </c>
      <c r="F1104" s="330" t="inlineStr"/>
    </row>
    <row r="1105" ht="30" customHeight="1" s="496">
      <c r="A1105" s="330" t="n">
        <v>102607</v>
      </c>
      <c r="B1105" s="331" t="inlineStr">
        <is>
          <t>CAIXA D´ÁGUA EM POLIETILENO, 1000 LITROS - FORNECIMENTO E INSTALAÇÃO. AF_06/2021</t>
        </is>
      </c>
      <c r="C1105" s="330" t="inlineStr">
        <is>
          <t>UN</t>
        </is>
      </c>
      <c r="D1105" s="330" t="n">
        <v>470.6</v>
      </c>
      <c r="E1105" s="330" t="n">
        <v>471.04</v>
      </c>
      <c r="F1105" s="330" t="inlineStr"/>
    </row>
    <row r="1106" ht="30" customHeight="1" s="496">
      <c r="A1106" s="330" t="n">
        <v>102608</v>
      </c>
      <c r="B1106" s="331" t="inlineStr">
        <is>
          <t>CAIXA D´ÁGUA EM POLIETILENO, 1500 LITROS - FORNECIMENTO E INSTALAÇÃO. AF_06/2021</t>
        </is>
      </c>
      <c r="C1106" s="330" t="inlineStr">
        <is>
          <t>UN</t>
        </is>
      </c>
      <c r="D1106" s="330" t="n">
        <v>1077.74</v>
      </c>
      <c r="E1106" s="330" t="n">
        <v>1078.33</v>
      </c>
      <c r="F1106" s="330" t="inlineStr"/>
    </row>
    <row r="1107" ht="30" customHeight="1" s="496">
      <c r="A1107" s="330" t="n">
        <v>102609</v>
      </c>
      <c r="B1107" s="331" t="inlineStr">
        <is>
          <t>CAIXA D´ÁGUA EM POLIETILENO, 2000 LITROS - FORNECIMENTO E INSTALAÇÃO. AF_06/2021</t>
        </is>
      </c>
      <c r="C1107" s="330" t="inlineStr">
        <is>
          <t>UN</t>
        </is>
      </c>
      <c r="D1107" s="330" t="n">
        <v>1224.88</v>
      </c>
      <c r="E1107" s="330" t="n">
        <v>1225.66</v>
      </c>
      <c r="F1107" s="330" t="inlineStr"/>
    </row>
    <row r="1108" ht="30" customHeight="1" s="496">
      <c r="A1108" s="330" t="n">
        <v>102610</v>
      </c>
      <c r="B1108" s="331" t="inlineStr">
        <is>
          <t>CAIXA D´ÁGUA EM POLIETILENO, 3000 LITROS - FORNECIMENTO E INSTALAÇÃO. AF_06/2021</t>
        </is>
      </c>
      <c r="C1108" s="330" t="inlineStr">
        <is>
          <t>UN</t>
        </is>
      </c>
      <c r="D1108" s="330" t="n">
        <v>2104.39</v>
      </c>
      <c r="E1108" s="330" t="n">
        <v>2105.37</v>
      </c>
      <c r="F1108" s="330" t="inlineStr"/>
    </row>
    <row r="1109" ht="30" customHeight="1" s="496">
      <c r="A1109" s="330" t="n">
        <v>102622</v>
      </c>
      <c r="B1109" s="331" t="inlineStr">
        <is>
          <t>CAIXA D´ÁGUA EM POLIETILENO, 500 LITROS (INCLUSOS TUBOS, CONEXÕES E TORNEIRA DE BÓIA) - FORNECIMENTO E INSTALAÇÃO. AF_06/2021</t>
        </is>
      </c>
      <c r="C1109" s="330" t="inlineStr">
        <is>
          <t>UN</t>
        </is>
      </c>
      <c r="D1109" s="330" t="n">
        <v>633.12</v>
      </c>
      <c r="E1109" s="330" t="n">
        <v>638.7</v>
      </c>
      <c r="F1109" s="330" t="inlineStr"/>
    </row>
    <row r="1110" ht="30" customHeight="1" s="496">
      <c r="A1110" s="330" t="n">
        <v>102605</v>
      </c>
      <c r="B1110" s="331" t="inlineStr">
        <is>
          <t>CAIXA D´ÁGUA EM POLIETILENO, 500 LITROS - FORNECIMENTO E INSTALAÇÃO. AF_06/2021</t>
        </is>
      </c>
      <c r="C1110" s="330" t="inlineStr">
        <is>
          <t>UN</t>
        </is>
      </c>
      <c r="D1110" s="330" t="n">
        <v>285.39</v>
      </c>
      <c r="E1110" s="330" t="n">
        <v>285.7</v>
      </c>
      <c r="F1110" s="330" t="inlineStr"/>
    </row>
    <row r="1111" ht="30" customHeight="1" s="496">
      <c r="A1111" s="330" t="n">
        <v>102606</v>
      </c>
      <c r="B1111" s="331" t="inlineStr">
        <is>
          <t>CAIXA D´ÁGUA EM POLIETILENO, 750 LITROS - FORNECIMENTO E INSTALAÇÃO. AF_06/2021</t>
        </is>
      </c>
      <c r="C1111" s="330" t="inlineStr">
        <is>
          <t>UN</t>
        </is>
      </c>
      <c r="D1111" s="330" t="n">
        <v>439.55</v>
      </c>
      <c r="E1111" s="330" t="n">
        <v>439.93</v>
      </c>
      <c r="F1111" s="330" t="inlineStr"/>
    </row>
    <row r="1112" ht="30" customHeight="1" s="496">
      <c r="A1112" s="330" t="n">
        <v>102613</v>
      </c>
      <c r="B1112" s="331" t="inlineStr">
        <is>
          <t>CAIXA D´ÁGUA EM POLIÉSTER REFORÇADO COM FIBRA DE VIDRO, 1000 LITROS - FORNECIMENTO E INSTALAÇÃO. AF_06/2021</t>
        </is>
      </c>
      <c r="C1112" s="330" t="inlineStr">
        <is>
          <t>UN</t>
        </is>
      </c>
      <c r="D1112" s="330" t="n">
        <v>659.3099999999999</v>
      </c>
      <c r="E1112" s="330" t="n">
        <v>659.76</v>
      </c>
      <c r="F1112" s="330" t="inlineStr"/>
    </row>
    <row r="1113" ht="30" customHeight="1" s="496">
      <c r="A1113" s="330" t="n">
        <v>102619</v>
      </c>
      <c r="B1113" s="331" t="inlineStr">
        <is>
          <t>CAIXA D´ÁGUA EM POLIÉSTER REFORÇADO COM FIBRA DE VIDRO, 10000 LITROS - FORNECIMENTO E INSTALAÇÃO. AF_06/2021</t>
        </is>
      </c>
      <c r="C1113" s="330" t="inlineStr">
        <is>
          <t>UN</t>
        </is>
      </c>
      <c r="D1113" s="330" t="n">
        <v>5643.94</v>
      </c>
      <c r="E1113" s="330" t="n">
        <v>5655.15</v>
      </c>
      <c r="F1113" s="330" t="inlineStr"/>
    </row>
    <row r="1114" ht="30" customHeight="1" s="496">
      <c r="A1114" s="330" t="n">
        <v>102614</v>
      </c>
      <c r="B1114" s="331" t="inlineStr">
        <is>
          <t>CAIXA D´ÁGUA EM POLIÉSTER REFORÇADO COM FIBRA DE VIDRO, 1500 LITROS - FORNECIMENTO E INSTALAÇÃO. AF_06/2021</t>
        </is>
      </c>
      <c r="C1114" s="330" t="inlineStr">
        <is>
          <t>UN</t>
        </is>
      </c>
      <c r="D1114" s="330" t="n">
        <v>1013.52</v>
      </c>
      <c r="E1114" s="330" t="n">
        <v>1014.1</v>
      </c>
      <c r="F1114" s="330" t="inlineStr"/>
    </row>
    <row r="1115" ht="30" customHeight="1" s="496">
      <c r="A1115" s="330" t="n">
        <v>102620</v>
      </c>
      <c r="B1115" s="331" t="inlineStr">
        <is>
          <t>CAIXA D´ÁGUA EM POLIÉSTER REFORÇADO COM FIBRA DE VIDRO, 15000 LITROS - FORNECIMENTO E INSTALAÇÃO. AF_06/2021</t>
        </is>
      </c>
      <c r="C1115" s="330" t="inlineStr">
        <is>
          <t>UN</t>
        </is>
      </c>
      <c r="D1115" s="330" t="n">
        <v>8184.42</v>
      </c>
      <c r="E1115" s="330" t="n">
        <v>8195.629999999999</v>
      </c>
      <c r="F1115" s="330" t="inlineStr"/>
    </row>
    <row r="1116" ht="30" customHeight="1" s="496">
      <c r="A1116" s="330" t="n">
        <v>102615</v>
      </c>
      <c r="B1116" s="331" t="inlineStr">
        <is>
          <t>CAIXA D´ÁGUA EM POLIÉSTER REFORÇADO COM FIBRA DE VIDRO, 2000 LITROS - FORNECIMENTO E INSTALAÇÃO. AF_06/2021</t>
        </is>
      </c>
      <c r="C1116" s="330" t="inlineStr">
        <is>
          <t>UN</t>
        </is>
      </c>
      <c r="D1116" s="330" t="n">
        <v>1271.95</v>
      </c>
      <c r="E1116" s="330" t="n">
        <v>1272.68</v>
      </c>
      <c r="F1116" s="330" t="inlineStr"/>
    </row>
    <row r="1117" ht="30" customHeight="1" s="496">
      <c r="A1117" s="330" t="n">
        <v>102621</v>
      </c>
      <c r="B1117" s="331" t="inlineStr">
        <is>
          <t>CAIXA D´ÁGUA EM POLIÉSTER REFORÇADO COM FIBRA DE VIDRO, 20000 LITROS - FORNECIMENTO E INSTALAÇÃO. AF_06/2021</t>
        </is>
      </c>
      <c r="C1117" s="330" t="inlineStr">
        <is>
          <t>UN</t>
        </is>
      </c>
      <c r="D1117" s="330" t="n">
        <v>12562.33</v>
      </c>
      <c r="E1117" s="330" t="n">
        <v>12573.54</v>
      </c>
      <c r="F1117" s="330" t="inlineStr"/>
    </row>
    <row r="1118" ht="30" customHeight="1" s="496">
      <c r="A1118" s="330" t="n">
        <v>102616</v>
      </c>
      <c r="B1118" s="331" t="inlineStr">
        <is>
          <t>CAIXA D´ÁGUA EM POLIÉSTER REFORÇADO COM FIBRA DE VIDRO, 3000 LITROS - FORNECIMENTO E INSTALAÇÃO. AF_06/2021</t>
        </is>
      </c>
      <c r="C1118" s="330" t="inlineStr">
        <is>
          <t>UN</t>
        </is>
      </c>
      <c r="D1118" s="330" t="n">
        <v>1882.64</v>
      </c>
      <c r="E1118" s="330" t="n">
        <v>1883.6</v>
      </c>
      <c r="F1118" s="330" t="inlineStr"/>
    </row>
    <row r="1119" ht="30" customHeight="1" s="496">
      <c r="A1119" s="330" t="n">
        <v>102611</v>
      </c>
      <c r="B1119" s="331" t="inlineStr">
        <is>
          <t>CAIXA D´ÁGUA EM POLIÉSTER REFORÇADO COM FIBRA DE VIDRO, 500 LITROS - FORNECIMENTO E INSTALAÇÃO. AF_06/2021</t>
        </is>
      </c>
      <c r="C1119" s="330" t="inlineStr">
        <is>
          <t>UN</t>
        </is>
      </c>
      <c r="D1119" s="330" t="n">
        <v>473.78</v>
      </c>
      <c r="E1119" s="330" t="n">
        <v>474.12</v>
      </c>
      <c r="F1119" s="330" t="inlineStr"/>
    </row>
    <row r="1120" ht="30" customHeight="1" s="496">
      <c r="A1120" s="330" t="n">
        <v>102617</v>
      </c>
      <c r="B1120" s="331" t="inlineStr">
        <is>
          <t>CAIXA D´ÁGUA EM POLIÉSTER REFORÇADO COM FIBRA DE VIDRO, 5000 LITROS - FORNECIMENTO E INSTALAÇÃO. AF_06/2021</t>
        </is>
      </c>
      <c r="C1120" s="330" t="inlineStr">
        <is>
          <t>UN</t>
        </is>
      </c>
      <c r="D1120" s="330" t="n">
        <v>3507.48</v>
      </c>
      <c r="E1120" s="330" t="n">
        <v>3518.69</v>
      </c>
      <c r="F1120" s="330" t="inlineStr"/>
    </row>
    <row r="1121" ht="30" customHeight="1" s="496">
      <c r="A1121" s="330" t="n">
        <v>102618</v>
      </c>
      <c r="B1121" s="331" t="inlineStr">
        <is>
          <t>CAIXA D´ÁGUA EM POLIÉSTER REFORÇADO COM FIBRA DE VIDRO, 7000 LITROS - FORNECIMENTO E INSTALAÇÃO. AF_06/2021</t>
        </is>
      </c>
      <c r="C1121" s="330" t="inlineStr">
        <is>
          <t>UN</t>
        </is>
      </c>
      <c r="D1121" s="330" t="n">
        <v>4212.86</v>
      </c>
      <c r="E1121" s="330" t="n">
        <v>4224.07</v>
      </c>
      <c r="F1121" s="330" t="inlineStr"/>
    </row>
    <row r="1122" ht="30" customHeight="1" s="496">
      <c r="A1122" s="330" t="n">
        <v>102612</v>
      </c>
      <c r="B1122" s="331" t="inlineStr">
        <is>
          <t>CAIXA D´ÁGUA EM POLIÉSTER REFORÇADO COM FIBRA DE VIDRO, 750 LITROS - FORNECIMENTO E INSTALAÇÃO. AF_06/2021</t>
        </is>
      </c>
      <c r="C1122" s="330" t="inlineStr">
        <is>
          <t>UN</t>
        </is>
      </c>
      <c r="D1122" s="330" t="n">
        <v>679.9400000000001</v>
      </c>
      <c r="E1122" s="330" t="n">
        <v>680.3200000000001</v>
      </c>
      <c r="F1122" s="330" t="inlineStr"/>
    </row>
    <row r="1123" ht="30" customHeight="1" s="496">
      <c r="A1123" s="330" t="n">
        <v>102603</v>
      </c>
      <c r="B1123" s="331" t="inlineStr">
        <is>
          <t>FURO EM CAIXA D'ÁGUA COM ESPESSURA DE 2 ATÉ 5 MM E DIÂMETRO DE 100 MM. AF_06/2021</t>
        </is>
      </c>
      <c r="C1123" s="330" t="inlineStr">
        <is>
          <t>UN</t>
        </is>
      </c>
      <c r="D1123" s="330" t="n">
        <v>11.71</v>
      </c>
      <c r="E1123" s="330" t="n">
        <v>12.31</v>
      </c>
      <c r="F1123" s="330" t="inlineStr"/>
    </row>
    <row r="1124" ht="30" customHeight="1" s="496">
      <c r="A1124" s="330" t="n">
        <v>102587</v>
      </c>
      <c r="B1124" s="331" t="inlineStr">
        <is>
          <t>FURO EM CAIXA D'ÁGUA COM ESPESSURA DE 2 ATÉ 5 MM E DIÂMETRO DE 15 MM. AF_06/2021</t>
        </is>
      </c>
      <c r="C1124" s="330" t="inlineStr">
        <is>
          <t>UN</t>
        </is>
      </c>
      <c r="D1124" s="330" t="n">
        <v>4.02</v>
      </c>
      <c r="E1124" s="330" t="n">
        <v>4.22</v>
      </c>
      <c r="F1124" s="330" t="inlineStr"/>
    </row>
    <row r="1125" ht="30" customHeight="1" s="496">
      <c r="A1125" s="330" t="n">
        <v>102589</v>
      </c>
      <c r="B1125" s="331" t="inlineStr">
        <is>
          <t>FURO EM CAIXA D'ÁGUA COM ESPESSURA DE 2 ATÉ 5 MM E DIÂMETRO DE 20 MM. AF_06/2021</t>
        </is>
      </c>
      <c r="C1125" s="330" t="inlineStr">
        <is>
          <t>UN</t>
        </is>
      </c>
      <c r="D1125" s="330" t="n">
        <v>4.47</v>
      </c>
      <c r="E1125" s="330" t="n">
        <v>4.69</v>
      </c>
      <c r="F1125" s="330" t="inlineStr"/>
    </row>
    <row r="1126" ht="30" customHeight="1" s="496">
      <c r="A1126" s="330" t="n">
        <v>102591</v>
      </c>
      <c r="B1126" s="331" t="inlineStr">
        <is>
          <t>FURO EM CAIXA D'ÁGUA COM ESPESSURA DE 2 ATÉ 5 MM E DIÂMETRO DE 25 MM. AF_06/2021</t>
        </is>
      </c>
      <c r="C1126" s="330" t="inlineStr">
        <is>
          <t>UN</t>
        </is>
      </c>
      <c r="D1126" s="330" t="n">
        <v>4.92</v>
      </c>
      <c r="E1126" s="330" t="n">
        <v>5.17</v>
      </c>
      <c r="F1126" s="330" t="inlineStr"/>
    </row>
    <row r="1127" ht="30" customHeight="1" s="496">
      <c r="A1127" s="330" t="n">
        <v>102593</v>
      </c>
      <c r="B1127" s="331" t="inlineStr">
        <is>
          <t>FURO EM CAIXA D'ÁGUA COM ESPESSURA DE 2 ATÉ 5 MM E DIÂMETRO DE 32 MM. AF_06/2021</t>
        </is>
      </c>
      <c r="C1127" s="330" t="inlineStr">
        <is>
          <t>UN</t>
        </is>
      </c>
      <c r="D1127" s="330" t="n">
        <v>5.55</v>
      </c>
      <c r="E1127" s="330" t="n">
        <v>5.83</v>
      </c>
      <c r="F1127" s="330" t="inlineStr"/>
    </row>
    <row r="1128" ht="30" customHeight="1" s="496">
      <c r="A1128" s="330" t="n">
        <v>102595</v>
      </c>
      <c r="B1128" s="331" t="inlineStr">
        <is>
          <t>FURO EM CAIXA D'ÁGUA COM ESPESSURA DE 2 ATÉ 5 MM E DIÂMETRO DE 40 MM. AF_06/2021</t>
        </is>
      </c>
      <c r="C1128" s="330" t="inlineStr">
        <is>
          <t>UN</t>
        </is>
      </c>
      <c r="D1128" s="330" t="n">
        <v>6.27</v>
      </c>
      <c r="E1128" s="330" t="n">
        <v>6.59</v>
      </c>
      <c r="F1128" s="330" t="inlineStr"/>
    </row>
    <row r="1129" ht="30" customHeight="1" s="496">
      <c r="A1129" s="330" t="n">
        <v>102597</v>
      </c>
      <c r="B1129" s="331" t="inlineStr">
        <is>
          <t>FURO EM CAIXA D'ÁGUA COM ESPESSURA DE 2 ATÉ 5 MM E DIÂMETRO DE 50 MM. AF_06/2021</t>
        </is>
      </c>
      <c r="C1129" s="330" t="inlineStr">
        <is>
          <t>UN</t>
        </is>
      </c>
      <c r="D1129" s="330" t="n">
        <v>7.18</v>
      </c>
      <c r="E1129" s="330" t="n">
        <v>7.55</v>
      </c>
      <c r="F1129" s="330" t="inlineStr"/>
    </row>
    <row r="1130" ht="30" customHeight="1" s="496">
      <c r="A1130" s="330" t="n">
        <v>102599</v>
      </c>
      <c r="B1130" s="331" t="inlineStr">
        <is>
          <t>FURO EM CAIXA D'ÁGUA COM ESPESSURA DE 2 ATÉ 5 MM E DIÂMETRO DE 60 MM. AF_06/2021</t>
        </is>
      </c>
      <c r="C1130" s="330" t="inlineStr">
        <is>
          <t>UN</t>
        </is>
      </c>
      <c r="D1130" s="330" t="n">
        <v>8.08</v>
      </c>
      <c r="E1130" s="330" t="n">
        <v>8.5</v>
      </c>
      <c r="F1130" s="330" t="inlineStr"/>
    </row>
    <row r="1131" ht="30" customHeight="1" s="496">
      <c r="A1131" s="330" t="n">
        <v>102601</v>
      </c>
      <c r="B1131" s="331" t="inlineStr">
        <is>
          <t>FURO EM CAIXA D'ÁGUA COM ESPESSURA DE 2 ATÉ 5 MM E DIÂMETRO DE 75 MM. AF_06/2021</t>
        </is>
      </c>
      <c r="C1131" s="330" t="inlineStr">
        <is>
          <t>UN</t>
        </is>
      </c>
      <c r="D1131" s="330" t="n">
        <v>9.449999999999999</v>
      </c>
      <c r="E1131" s="330" t="n">
        <v>9.92</v>
      </c>
      <c r="F1131" s="330" t="inlineStr"/>
    </row>
    <row r="1132" ht="30" customHeight="1" s="496">
      <c r="A1132" s="330" t="n">
        <v>102604</v>
      </c>
      <c r="B1132" s="331" t="inlineStr">
        <is>
          <t>FURO EM CAIXA D'ÁGUA COM ESPESSURA DE 6 ATÉ 8 MM E DIÂMETRO DE 100 MM. AF_06/2021</t>
        </is>
      </c>
      <c r="C1132" s="330" t="inlineStr">
        <is>
          <t>UN</t>
        </is>
      </c>
      <c r="D1132" s="330" t="n">
        <v>13.51</v>
      </c>
      <c r="E1132" s="330" t="n">
        <v>14.19</v>
      </c>
      <c r="F1132" s="330" t="inlineStr"/>
    </row>
    <row r="1133" ht="30" customHeight="1" s="496">
      <c r="A1133" s="330" t="n">
        <v>102588</v>
      </c>
      <c r="B1133" s="331" t="inlineStr">
        <is>
          <t>FURO EM CAIXA D'ÁGUA COM ESPESSURA DE 6 ATÉ 8 MM E DIÂMETRO DE 15 MM. AF_06/2021</t>
        </is>
      </c>
      <c r="C1133" s="330" t="inlineStr">
        <is>
          <t>UN</t>
        </is>
      </c>
      <c r="D1133" s="330" t="n">
        <v>5.8</v>
      </c>
      <c r="E1133" s="330" t="n">
        <v>6.11</v>
      </c>
      <c r="F1133" s="330" t="inlineStr"/>
    </row>
    <row r="1134" ht="30" customHeight="1" s="496">
      <c r="A1134" s="330" t="n">
        <v>102590</v>
      </c>
      <c r="B1134" s="331" t="inlineStr">
        <is>
          <t>FURO EM CAIXA D'ÁGUA COM ESPESSURA DE 6 ATÉ 8 MM E DIÂMETRO DE 20 MM. AF_06/2021</t>
        </is>
      </c>
      <c r="C1134" s="330" t="inlineStr">
        <is>
          <t>UN</t>
        </is>
      </c>
      <c r="D1134" s="330" t="n">
        <v>6.26</v>
      </c>
      <c r="E1134" s="330" t="n">
        <v>6.58</v>
      </c>
      <c r="F1134" s="330" t="inlineStr"/>
    </row>
    <row r="1135" ht="30" customHeight="1" s="496">
      <c r="A1135" s="330" t="n">
        <v>102592</v>
      </c>
      <c r="B1135" s="331" t="inlineStr">
        <is>
          <t>FURO EM CAIXA D'ÁGUA COM ESPESSURA DE 6 ATÉ 8 MM E DIÂMETRO DE 25 MM. AF_06/2021</t>
        </is>
      </c>
      <c r="C1135" s="330" t="inlineStr">
        <is>
          <t>UN</t>
        </is>
      </c>
      <c r="D1135" s="330" t="n">
        <v>6.71</v>
      </c>
      <c r="E1135" s="330" t="n">
        <v>7.06</v>
      </c>
      <c r="F1135" s="330" t="inlineStr"/>
    </row>
    <row r="1136" ht="30" customHeight="1" s="496">
      <c r="A1136" s="330" t="n">
        <v>102594</v>
      </c>
      <c r="B1136" s="331" t="inlineStr">
        <is>
          <t>FURO EM CAIXA D'ÁGUA COM ESPESSURA DE 6 ATÉ 8 MM E DIÂMETRO DE 32 MM. AF_06/2021</t>
        </is>
      </c>
      <c r="C1136" s="330" t="inlineStr">
        <is>
          <t>UN</t>
        </is>
      </c>
      <c r="D1136" s="330" t="n">
        <v>7.35</v>
      </c>
      <c r="E1136" s="330" t="n">
        <v>7.72</v>
      </c>
      <c r="F1136" s="330" t="inlineStr"/>
    </row>
    <row r="1137" ht="30" customHeight="1" s="496">
      <c r="A1137" s="330" t="n">
        <v>102596</v>
      </c>
      <c r="B1137" s="331" t="inlineStr">
        <is>
          <t>FURO EM CAIXA D'ÁGUA COM ESPESSURA DE 6 ATÉ 8 MM E DIÂMETRO DE 40 MM. AF_06/2021</t>
        </is>
      </c>
      <c r="C1137" s="330" t="inlineStr">
        <is>
          <t>UN</t>
        </is>
      </c>
      <c r="D1137" s="330" t="n">
        <v>8.07</v>
      </c>
      <c r="E1137" s="330" t="n">
        <v>8.48</v>
      </c>
      <c r="F1137" s="330" t="inlineStr"/>
    </row>
    <row r="1138" ht="30" customHeight="1" s="496">
      <c r="A1138" s="330" t="n">
        <v>102598</v>
      </c>
      <c r="B1138" s="331" t="inlineStr">
        <is>
          <t>FURO EM CAIXA D'ÁGUA COM ESPESSURA DE 6 ATÉ 8 MM E DIÂMETRO DE 50 MM. AF_06/2021</t>
        </is>
      </c>
      <c r="C1138" s="330" t="inlineStr">
        <is>
          <t>UN</t>
        </is>
      </c>
      <c r="D1138" s="330" t="n">
        <v>8.98</v>
      </c>
      <c r="E1138" s="330" t="n">
        <v>9.43</v>
      </c>
      <c r="F1138" s="330" t="inlineStr"/>
    </row>
    <row r="1139" ht="30" customHeight="1" s="496">
      <c r="A1139" s="330" t="n">
        <v>102600</v>
      </c>
      <c r="B1139" s="331" t="inlineStr">
        <is>
          <t>FURO EM CAIXA D'ÁGUA COM ESPESSURA DE 6 ATÉ 8 MM E DIÂMETRO DE 60 MM. AF_06/2021</t>
        </is>
      </c>
      <c r="C1139" s="330" t="inlineStr">
        <is>
          <t>UN</t>
        </is>
      </c>
      <c r="D1139" s="330" t="n">
        <v>9.880000000000001</v>
      </c>
      <c r="E1139" s="330" t="n">
        <v>10.39</v>
      </c>
      <c r="F1139" s="330" t="inlineStr"/>
    </row>
    <row r="1140" ht="30" customHeight="1" s="496">
      <c r="A1140" s="330" t="n">
        <v>102602</v>
      </c>
      <c r="B1140" s="331" t="inlineStr">
        <is>
          <t>FURO EM CAIXA D'ÁGUA COM ESPESSURA DE 6 ATÉ 8 MM E DIÂMETRO DE 75 MM. AF_06/2021</t>
        </is>
      </c>
      <c r="C1140" s="330" t="inlineStr">
        <is>
          <t>UN</t>
        </is>
      </c>
      <c r="D1140" s="330" t="n">
        <v>11.24</v>
      </c>
      <c r="E1140" s="330" t="n">
        <v>11.81</v>
      </c>
      <c r="F1140" s="330" t="inlineStr"/>
    </row>
    <row r="1141" ht="45" customHeight="1" s="496">
      <c r="A1141" s="330" t="n">
        <v>103005</v>
      </c>
      <c r="B1141" s="331" t="inlineStr">
        <is>
          <t>CAIXA COM GRELHA RETANGULAR DE FERRO FUNDIDO, EM ALVENARIA COM TIJOLOS CERÂMICOS MACIÇOS, DIMENSÕES INTERNAS: 0,15 X 1,00 X 0,3 M. AF_05/2025</t>
        </is>
      </c>
      <c r="C1141" s="330" t="inlineStr">
        <is>
          <t>UN</t>
        </is>
      </c>
      <c r="D1141" s="330" t="n">
        <v>673.97</v>
      </c>
      <c r="E1141" s="330" t="n">
        <v>685.73</v>
      </c>
      <c r="F1141" s="330" t="inlineStr">
        <is>
          <t>AS</t>
        </is>
      </c>
    </row>
    <row r="1142" ht="45" customHeight="1" s="496">
      <c r="A1142" s="330" t="n">
        <v>103006</v>
      </c>
      <c r="B1142" s="331" t="inlineStr">
        <is>
          <t>CAIXA COM GRELHA RETANGULAR DE FERRO FUNDIDO, EM ALVENARIA COM TIJOLOS CERÂMICOS MACIÇOS, DIMENSÕES INTERNAS: 0,20 X 1,00 X 0,4 M. AF_05/2025</t>
        </is>
      </c>
      <c r="C1142" s="330" t="inlineStr">
        <is>
          <t>UN</t>
        </is>
      </c>
      <c r="D1142" s="330" t="n">
        <v>851.35</v>
      </c>
      <c r="E1142" s="330" t="n">
        <v>866.23</v>
      </c>
      <c r="F1142" s="330" t="inlineStr">
        <is>
          <t>AS</t>
        </is>
      </c>
    </row>
    <row r="1143" ht="45" customHeight="1" s="496">
      <c r="A1143" s="330" t="n">
        <v>103007</v>
      </c>
      <c r="B1143" s="331" t="inlineStr">
        <is>
          <t>CAIXA COM GRELHA RETANGULAR DE FERRO FUNDIDO, EM ALVENARIA COM TIJOLOS CERÂMICOS MACIÇOS, DIMENSÕES INTERNAS: 0,30 X 1,00 X 0,5 M. AF_05/2025</t>
        </is>
      </c>
      <c r="C1143" s="330" t="inlineStr">
        <is>
          <t>UN</t>
        </is>
      </c>
      <c r="D1143" s="330" t="n">
        <v>1119.75</v>
      </c>
      <c r="E1143" s="330" t="n">
        <v>1138.78</v>
      </c>
      <c r="F1143" s="330" t="inlineStr">
        <is>
          <t>AS</t>
        </is>
      </c>
    </row>
    <row r="1144" ht="30" customHeight="1" s="496">
      <c r="A1144" s="330" t="n">
        <v>102989</v>
      </c>
      <c r="B1144" s="331" t="inlineStr">
        <is>
          <t>CANALETA MEIA CANA PRÉ-MOLDADA DE CONCRETO (D = 20 CM) - FORNECIMENTO E INSTALAÇÃO. AF_05/2025</t>
        </is>
      </c>
      <c r="C1144" s="330" t="inlineStr">
        <is>
          <t>M</t>
        </is>
      </c>
      <c r="D1144" s="330" t="n">
        <v>45.08</v>
      </c>
      <c r="E1144" s="330" t="n">
        <v>45.8</v>
      </c>
      <c r="F1144" s="330" t="inlineStr">
        <is>
          <t>AS</t>
        </is>
      </c>
    </row>
    <row r="1145" ht="30" customHeight="1" s="496">
      <c r="A1145" s="330" t="n">
        <v>102990</v>
      </c>
      <c r="B1145" s="331" t="inlineStr">
        <is>
          <t>CANALETA MEIA CANA PRÉ-MOLDADA DE CONCRETO (D = 30 CM) - FORNECIMENTO E INSTALAÇÃO. AF_05/2025</t>
        </is>
      </c>
      <c r="C1145" s="330" t="inlineStr">
        <is>
          <t>M</t>
        </is>
      </c>
      <c r="D1145" s="330" t="n">
        <v>56.62</v>
      </c>
      <c r="E1145" s="330" t="n">
        <v>57.54</v>
      </c>
      <c r="F1145" s="330" t="inlineStr">
        <is>
          <t>AS</t>
        </is>
      </c>
    </row>
    <row r="1146" ht="30" customHeight="1" s="496">
      <c r="A1146" s="330" t="n">
        <v>102991</v>
      </c>
      <c r="B1146" s="331" t="inlineStr">
        <is>
          <t>CANALETA MEIA CANA PRÉ-MOLDADA DE CONCRETO (D = 40 CM) - FORNECIMENTO E INSTALAÇÃO. AF_05/2025</t>
        </is>
      </c>
      <c r="C1146" s="330" t="inlineStr">
        <is>
          <t>M</t>
        </is>
      </c>
      <c r="D1146" s="330" t="n">
        <v>74.51000000000001</v>
      </c>
      <c r="E1146" s="330" t="n">
        <v>75.73999999999999</v>
      </c>
      <c r="F1146" s="330" t="inlineStr">
        <is>
          <t>AS</t>
        </is>
      </c>
    </row>
    <row r="1147" ht="30" customHeight="1" s="496">
      <c r="A1147" s="330" t="n">
        <v>102992</v>
      </c>
      <c r="B1147" s="331" t="inlineStr">
        <is>
          <t>CANALETA MEIA CANA PRÉ-MOLDADA DE CONCRETO (D = 50 CM) - FORNECIMENTO E INSTALAÇÃO. AF_05/2025</t>
        </is>
      </c>
      <c r="C1147" s="330" t="inlineStr">
        <is>
          <t>M</t>
        </is>
      </c>
      <c r="D1147" s="330" t="n">
        <v>112.15</v>
      </c>
      <c r="E1147" s="330" t="n">
        <v>113.1</v>
      </c>
      <c r="F1147" s="330" t="inlineStr">
        <is>
          <t>AS</t>
        </is>
      </c>
    </row>
    <row r="1148" ht="30" customHeight="1" s="496">
      <c r="A1148" s="330" t="n">
        <v>102993</v>
      </c>
      <c r="B1148" s="331" t="inlineStr">
        <is>
          <t>CANALETA MEIA CANA PRÉ-MOLDADA DE CONCRETO (D = 60 CM) - FORNECIMENTO E INSTALAÇÃO. AF_05/2025</t>
        </is>
      </c>
      <c r="C1148" s="330" t="inlineStr">
        <is>
          <t>M</t>
        </is>
      </c>
      <c r="D1148" s="330" t="n">
        <v>145.81</v>
      </c>
      <c r="E1148" s="330" t="n">
        <v>147.06</v>
      </c>
      <c r="F1148" s="330" t="inlineStr">
        <is>
          <t>AS</t>
        </is>
      </c>
    </row>
    <row r="1149" ht="30" customHeight="1" s="496">
      <c r="A1149" s="330" t="n">
        <v>102994</v>
      </c>
      <c r="B1149" s="331" t="inlineStr">
        <is>
          <t>CANALETA MEIA CANA PRÉ-MOLDADA DE CONCRETO (D = 80 CM) - FORNECIMENTO E INSTALAÇÃO. AF_05/2025</t>
        </is>
      </c>
      <c r="C1149" s="330" t="inlineStr">
        <is>
          <t>M</t>
        </is>
      </c>
      <c r="D1149" s="330" t="n">
        <v>272.17</v>
      </c>
      <c r="E1149" s="330" t="n">
        <v>274.51</v>
      </c>
      <c r="F1149" s="330" t="inlineStr">
        <is>
          <t>AS</t>
        </is>
      </c>
    </row>
    <row r="1150" ht="15" customHeight="1" s="496">
      <c r="A1150" s="330" t="n">
        <v>105944</v>
      </c>
      <c r="B1150" s="331" t="inlineStr">
        <is>
          <t>CONCRETAGEM DE VALETA/ CANALETA MOLDADA IN LOCO. AF_05/2025</t>
        </is>
      </c>
      <c r="C1150" s="330" t="inlineStr">
        <is>
          <t>M3</t>
        </is>
      </c>
      <c r="D1150" s="330" t="n">
        <v>1056.36</v>
      </c>
      <c r="E1150" s="330" t="n">
        <v>1073.48</v>
      </c>
      <c r="F1150" s="330" t="inlineStr"/>
    </row>
    <row r="1151" ht="45" customHeight="1" s="496">
      <c r="A1151" s="330" t="n">
        <v>106004</v>
      </c>
      <c r="B1151" s="331" t="inlineStr">
        <is>
          <t>EXECUÇÃO DE CANALETA DE CONCRETO ARMADO MOLDADA IN LOCO, ESPESSURA DE 0,1 M, GEOMETRIA QUADRADA, COM DIMENSÕES INTERNAS: L=0,20 M; H=0,20 M. AF_05/2025</t>
        </is>
      </c>
      <c r="C1151" s="330" t="inlineStr">
        <is>
          <t>M</t>
        </is>
      </c>
      <c r="D1151" s="330" t="n">
        <v>204.68</v>
      </c>
      <c r="E1151" s="330" t="n">
        <v>209.85</v>
      </c>
      <c r="F1151" s="330" t="inlineStr"/>
    </row>
    <row r="1152" ht="45" customHeight="1" s="496">
      <c r="A1152" s="330" t="n">
        <v>106005</v>
      </c>
      <c r="B1152" s="331" t="inlineStr">
        <is>
          <t>EXECUÇÃO DE CANALETA DE CONCRETO ARMADO MOLDADA IN LOCO, ESPESSURA DE 0,1 M, GEOMETRIA QUADRADA, COM DIMENSÕES INTERNAS: L=0,25 M; H=0,25 M. AF_05/2025</t>
        </is>
      </c>
      <c r="C1152" s="330" t="inlineStr">
        <is>
          <t>M</t>
        </is>
      </c>
      <c r="D1152" s="330" t="n">
        <v>241.99</v>
      </c>
      <c r="E1152" s="330" t="n">
        <v>248.11</v>
      </c>
      <c r="F1152" s="330" t="inlineStr"/>
    </row>
    <row r="1153" ht="45" customHeight="1" s="496">
      <c r="A1153" s="330" t="n">
        <v>106006</v>
      </c>
      <c r="B1153" s="331" t="inlineStr">
        <is>
          <t>EXECUÇÃO DE CANALETA DE CONCRETO ARMADO MOLDADA IN LOCO, ESPESSURA DE 0,1 M, GEOMETRIA QUADRADA, COM DIMENSÕES INTERNAS: L=0,30 M; H=0,30 M. AF_05/2025</t>
        </is>
      </c>
      <c r="C1153" s="330" t="inlineStr">
        <is>
          <t>M</t>
        </is>
      </c>
      <c r="D1153" s="330" t="n">
        <v>287.88</v>
      </c>
      <c r="E1153" s="330" t="n">
        <v>295.17</v>
      </c>
      <c r="F1153" s="330" t="inlineStr"/>
    </row>
    <row r="1154" ht="45" customHeight="1" s="496">
      <c r="A1154" s="330" t="n">
        <v>106007</v>
      </c>
      <c r="B1154" s="331" t="inlineStr">
        <is>
          <t>EXECUÇÃO DE CANALETA DE CONCRETO ARMADO MOLDADA IN LOCO, ESPESSURA DE 0,1 M, GEOMETRIA QUADRADA, COM DIMENSÕES INTERNAS: L=0,35 M; H=0,35 M. AF_05/2025</t>
        </is>
      </c>
      <c r="C1154" s="330" t="inlineStr">
        <is>
          <t>M</t>
        </is>
      </c>
      <c r="D1154" s="330" t="n">
        <v>328.05</v>
      </c>
      <c r="E1154" s="330" t="n">
        <v>336.36</v>
      </c>
      <c r="F1154" s="330" t="inlineStr"/>
    </row>
    <row r="1155" ht="45" customHeight="1" s="496">
      <c r="A1155" s="330" t="n">
        <v>106008</v>
      </c>
      <c r="B1155" s="331" t="inlineStr">
        <is>
          <t>EXECUÇÃO DE CANALETA DE CONCRETO ARMADO MOLDADA IN LOCO, ESPESSURA DE 0,1 M, GEOMETRIA QUADRADA, COM DIMENSÕES INTERNAS: L=0,40 M; H=0,40 M. AF_05/2025</t>
        </is>
      </c>
      <c r="C1155" s="330" t="inlineStr">
        <is>
          <t>M</t>
        </is>
      </c>
      <c r="D1155" s="330" t="n">
        <v>368.22</v>
      </c>
      <c r="E1155" s="330" t="n">
        <v>377.56</v>
      </c>
      <c r="F1155" s="330" t="inlineStr"/>
    </row>
    <row r="1156" ht="45" customHeight="1" s="496">
      <c r="A1156" s="330" t="n">
        <v>106009</v>
      </c>
      <c r="B1156" s="331" t="inlineStr">
        <is>
          <t>EXECUÇÃO DE CANALETA DE CONCRETO ARMADO MOLDADA IN LOCO, ESPESSURA DE 0,1 M, GEOMETRIA QUADRADA, COM DIMENSÕES INTERNAS: L=0,50 M; H=0,50 M. AF_05/2025</t>
        </is>
      </c>
      <c r="C1156" s="330" t="inlineStr">
        <is>
          <t>M</t>
        </is>
      </c>
      <c r="D1156" s="330" t="n">
        <v>454.29</v>
      </c>
      <c r="E1156" s="330" t="n">
        <v>465.82</v>
      </c>
      <c r="F1156" s="330" t="inlineStr"/>
    </row>
    <row r="1157" ht="45" customHeight="1" s="496">
      <c r="A1157" s="330" t="n">
        <v>106010</v>
      </c>
      <c r="B1157" s="331" t="inlineStr">
        <is>
          <t>EXECUÇÃO DE CANALETA DE CONCRETO ARMADO MOLDADA IN LOCO, ESPESSURA DE 0,1 M, GEOMETRIA QUADRADA, COM DIMENSÕES INTERNAS: L=0,60 M; H=0,60 M. AF_05/2025</t>
        </is>
      </c>
      <c r="C1157" s="330" t="inlineStr">
        <is>
          <t>M</t>
        </is>
      </c>
      <c r="D1157" s="330" t="n">
        <v>531.76</v>
      </c>
      <c r="E1157" s="330" t="n">
        <v>545.26</v>
      </c>
      <c r="F1157" s="330" t="inlineStr"/>
    </row>
    <row r="1158" ht="45" customHeight="1" s="496">
      <c r="A1158" s="330" t="n">
        <v>106011</v>
      </c>
      <c r="B1158" s="331" t="inlineStr">
        <is>
          <t>EXECUÇÃO DE CANALETA DE CONCRETO MOLDADO IN LOCO, COM GRELHA DE CONCRETO; ESPESSURA DE 0,15 M, GEOMETRIA RETANGULAR, COM DIMENSÕES INTERNAS: L=0,4 M; H=*0,3*M. AF_05/2025</t>
        </is>
      </c>
      <c r="C1158" s="330" t="inlineStr">
        <is>
          <t>M</t>
        </is>
      </c>
      <c r="D1158" s="330" t="n">
        <v>986.13</v>
      </c>
      <c r="E1158" s="330" t="n">
        <v>1005.4</v>
      </c>
      <c r="F1158" s="330" t="inlineStr"/>
    </row>
    <row r="1159" ht="45" customHeight="1" s="496">
      <c r="A1159" s="330" t="n">
        <v>106013</v>
      </c>
      <c r="B1159" s="331" t="inlineStr">
        <is>
          <t>EXECUÇÃO DE CANALETA DE CONCRETO MOLDADO IN LOCO, COM GRELHA DE CONCRETO; ESPESSURA DE 0,15 M, GEOMETRIA RETANGULAR, COM DIMENSÕES INTERNAS: L=0,60 M; H=0,50 M. AF_05/2025</t>
        </is>
      </c>
      <c r="C1159" s="330" t="inlineStr">
        <is>
          <t>M</t>
        </is>
      </c>
      <c r="D1159" s="330" t="n">
        <v>1229.35</v>
      </c>
      <c r="E1159" s="330" t="n">
        <v>1253.67</v>
      </c>
      <c r="F1159" s="330" t="inlineStr"/>
    </row>
    <row r="1160" ht="45" customHeight="1" s="496">
      <c r="A1160" s="330" t="n">
        <v>106012</v>
      </c>
      <c r="B1160" s="331" t="inlineStr">
        <is>
          <t>EXECUÇÃO DE CANALETA DE CONCRETO MOLDADO IN LOCO, COM GRELHA DE CONCRETO; ESPESSURA DE 0,15 M, GEOMETRIA RETANGULAR, COM DIMENSÕES INTERNAS:L=*0,6* M; H=* 0,3* M. AF_05/2025</t>
        </is>
      </c>
      <c r="C1160" s="330" t="inlineStr">
        <is>
          <t>M</t>
        </is>
      </c>
      <c r="D1160" s="330" t="n">
        <v>1088.37</v>
      </c>
      <c r="E1160" s="330" t="n">
        <v>1109.29</v>
      </c>
      <c r="F1160" s="330" t="inlineStr"/>
    </row>
    <row r="1161" ht="45" customHeight="1" s="496">
      <c r="A1161" s="330" t="n">
        <v>106014</v>
      </c>
      <c r="B1161" s="331" t="inlineStr">
        <is>
          <t>EXECUÇÃO DE CANALETA DE CONCRETO MOLDADO IN LOCO, COM GRELHA DE CONCRETO; ESPESSURA DE 0,20 M, GEOMETRIA RETANGULAR, COM DIMENSÕES INTERNAS: L=0,80 M; H=0,30 M. AF_05/2025</t>
        </is>
      </c>
      <c r="C1161" s="330" t="inlineStr">
        <is>
          <t>M</t>
        </is>
      </c>
      <c r="D1161" s="330" t="n">
        <v>1389.56</v>
      </c>
      <c r="E1161" s="330" t="n">
        <v>1414.29</v>
      </c>
      <c r="F1161" s="330" t="inlineStr"/>
    </row>
    <row r="1162" ht="45" customHeight="1" s="496">
      <c r="A1162" s="330" t="n">
        <v>106015</v>
      </c>
      <c r="B1162" s="331" t="inlineStr">
        <is>
          <t>EXECUÇÃO DE CANALETA DE CONCRETO MOLDADO IN LOCO, COM GRELHA DE CONCRETO; ESPESSURA DE 0,20 M, GEOMETRIA RETANGULAR, COM DIMENSÕES INTERNAS: L=0,80 M; H=0,60 M. AF_05/2025</t>
        </is>
      </c>
      <c r="C1162" s="330" t="inlineStr">
        <is>
          <t>M</t>
        </is>
      </c>
      <c r="D1162" s="330" t="n">
        <v>1657.91</v>
      </c>
      <c r="E1162" s="330" t="n">
        <v>1688.53</v>
      </c>
      <c r="F1162" s="330" t="inlineStr"/>
    </row>
    <row r="1163" ht="45" customHeight="1" s="496">
      <c r="A1163" s="330" t="n">
        <v>106016</v>
      </c>
      <c r="B1163" s="331" t="inlineStr">
        <is>
          <t>EXECUÇÃO DE CANALETA DE CONCRETO MOLDADO IN LOCO, COM GRELHA DE CONCRETO; ESPESSURA DE 0,20 M, GEOMETRIA RETANGULAR, COM DIMENSÕES INTERNAS: L=0,80 M; H=0,90 M. AF_05/2025</t>
        </is>
      </c>
      <c r="C1163" s="330" t="inlineStr">
        <is>
          <t>M</t>
        </is>
      </c>
      <c r="D1163" s="330" t="n">
        <v>1942.57</v>
      </c>
      <c r="E1163" s="330" t="n">
        <v>1979.35</v>
      </c>
      <c r="F1163" s="330" t="inlineStr"/>
    </row>
    <row r="1164" ht="45" customHeight="1" s="496">
      <c r="A1164" s="330" t="n">
        <v>106003</v>
      </c>
      <c r="B1164" s="331" t="inlineStr">
        <is>
          <t>EXECUÇÃO DE VALETA DE CONCRETO ARMADO MOLDADO IN LOCO, ESPESSURA DE 0,08 M, GEOMETRIA TRAPEIZOIDAL, COM DIMENSÕES INTERNAS: B1=*1,20* M; B2=*0,4* M; H=0,4 M. AF_05/2025</t>
        </is>
      </c>
      <c r="C1164" s="330" t="inlineStr">
        <is>
          <t>M</t>
        </is>
      </c>
      <c r="D1164" s="330" t="n">
        <v>216.15</v>
      </c>
      <c r="E1164" s="330" t="n">
        <v>219.29</v>
      </c>
      <c r="F1164" s="330" t="inlineStr"/>
    </row>
    <row r="1165" ht="45" customHeight="1" s="496">
      <c r="A1165" s="330" t="n">
        <v>105997</v>
      </c>
      <c r="B1165" s="331" t="inlineStr">
        <is>
          <t>EXECUÇÃO DE VALETA DE CONCRETO ARMADO MOLDADO IN LOCO, ESPESSURA DE 0,08 M, GEOMETRIA TRAPEIZOIDAL, COM DIMENSÕES INTERNAS: B1=0,6 M; B2=0,20 M; H=0,20 M. AF_05/2025</t>
        </is>
      </c>
      <c r="C1165" s="330" t="inlineStr">
        <is>
          <t>M</t>
        </is>
      </c>
      <c r="D1165" s="330" t="n">
        <v>118.11</v>
      </c>
      <c r="E1165" s="330" t="n">
        <v>119.85</v>
      </c>
      <c r="F1165" s="330" t="inlineStr"/>
    </row>
    <row r="1166" ht="45" customHeight="1" s="496">
      <c r="A1166" s="330" t="n">
        <v>105998</v>
      </c>
      <c r="B1166" s="331" t="inlineStr">
        <is>
          <t>EXECUÇÃO DE VALETA DE CONCRETO ARMADO MOLDADO IN LOCO, ESPESSURA DE 0,08 M, GEOMETRIA TRAPEIZOIDAL, COM DIMENSÕES INTERNAS: B1=0,7 M; B2=0,30 M; H=0,20 M. AF_05/2025</t>
        </is>
      </c>
      <c r="C1166" s="330" t="inlineStr">
        <is>
          <t>M</t>
        </is>
      </c>
      <c r="D1166" s="330" t="n">
        <v>130.92</v>
      </c>
      <c r="E1166" s="330" t="n">
        <v>132.84</v>
      </c>
      <c r="F1166" s="330" t="inlineStr"/>
    </row>
    <row r="1167" ht="45" customHeight="1" s="496">
      <c r="A1167" s="330" t="n">
        <v>105999</v>
      </c>
      <c r="B1167" s="331" t="inlineStr">
        <is>
          <t>EXECUÇÃO DE VALETA DE CONCRETO ARMADO MOLDADO IN LOCO, ESPESSURA DE 0,08 M, GEOMETRIA TRAPEIZOIDAL, COM DIMENSÕES INTERNAS: B1=0,8 M; B2=0,30 M; H=0,25 M. AF_05/2025</t>
        </is>
      </c>
      <c r="C1167" s="330" t="inlineStr">
        <is>
          <t>M</t>
        </is>
      </c>
      <c r="D1167" s="330" t="n">
        <v>149.02</v>
      </c>
      <c r="E1167" s="330" t="n">
        <v>151.2</v>
      </c>
      <c r="F1167" s="330" t="inlineStr"/>
    </row>
    <row r="1168" ht="45" customHeight="1" s="496">
      <c r="A1168" s="330" t="n">
        <v>106000</v>
      </c>
      <c r="B1168" s="331" t="inlineStr">
        <is>
          <t>EXECUÇÃO DE VALETA DE CONCRETO ARMADO MOLDADO IN LOCO, ESPESSURA DE 0,08 M, GEOMETRIA TRAPEIZOIDAL, COM DIMENSÕES INTERNAS: B1=0,9 M; B2=0,30 M; H=0,30 M. AF_05/2025</t>
        </is>
      </c>
      <c r="C1168" s="330" t="inlineStr">
        <is>
          <t>M</t>
        </is>
      </c>
      <c r="D1168" s="330" t="n">
        <v>167.12</v>
      </c>
      <c r="E1168" s="330" t="n">
        <v>169.57</v>
      </c>
      <c r="F1168" s="330" t="inlineStr"/>
    </row>
    <row r="1169" ht="45" customHeight="1" s="496">
      <c r="A1169" s="330" t="n">
        <v>106001</v>
      </c>
      <c r="B1169" s="331" t="inlineStr">
        <is>
          <t>EXECUÇÃO DE VALETA DE CONCRETO ARMADO MOLDADO IN LOCO, ESPESSURA DE 0,08 M, GEOMETRIA TRAPEIZOIDAL, COM DIMENSÕES INTERNAS: B1=1,0 M; B2=0,40 M; H=0,30 M. AF_05/2025</t>
        </is>
      </c>
      <c r="C1169" s="330" t="inlineStr">
        <is>
          <t>M</t>
        </is>
      </c>
      <c r="D1169" s="330" t="n">
        <v>179.93</v>
      </c>
      <c r="E1169" s="330" t="n">
        <v>182.56</v>
      </c>
      <c r="F1169" s="330" t="inlineStr"/>
    </row>
    <row r="1170" ht="45" customHeight="1" s="496">
      <c r="A1170" s="330" t="n">
        <v>106002</v>
      </c>
      <c r="B1170" s="331" t="inlineStr">
        <is>
          <t>EXECUÇÃO DE VALETA DE CONCRETO ARMADO MOLDADO IN LOCO, ESPESSURA DE 0,08 M, GEOMETRIA TRAPEIZOIDAL, COM DIMENSÕES INTERNAS: B1=1,1 M; B2=0,40 M; H=0,35 M. AF_05/2025</t>
        </is>
      </c>
      <c r="C1170" s="330" t="inlineStr">
        <is>
          <t>M</t>
        </is>
      </c>
      <c r="D1170" s="330" t="n">
        <v>198.05</v>
      </c>
      <c r="E1170" s="330" t="n">
        <v>200.92</v>
      </c>
      <c r="F1170" s="330" t="inlineStr"/>
    </row>
    <row r="1171" ht="45" customHeight="1" s="496">
      <c r="A1171" s="330" t="n">
        <v>105992</v>
      </c>
      <c r="B1171" s="331" t="inlineStr">
        <is>
          <t>EXECUÇÃO DE VALETA DE CONCRETO MOLDADO IN LOCO, ESPESSURA DE 0,08 M, GEOMETRIA TRAPEIZOIDAL, COM DIMENSÕES INTERNAS: B1=*1,0* M; B2=0,40 M; H=*0,30* M. AF_05/2025</t>
        </is>
      </c>
      <c r="C1171" s="330" t="inlineStr">
        <is>
          <t>M</t>
        </is>
      </c>
      <c r="D1171" s="330" t="n">
        <v>131.02</v>
      </c>
      <c r="E1171" s="330" t="n">
        <v>133.44</v>
      </c>
      <c r="F1171" s="330" t="inlineStr"/>
    </row>
    <row r="1172" ht="45" customHeight="1" s="496">
      <c r="A1172" s="330" t="n">
        <v>105993</v>
      </c>
      <c r="B1172" s="331" t="inlineStr">
        <is>
          <t>EXECUÇÃO DE VALETA DE CONCRETO MOLDADO IN LOCO, ESPESSURA DE 0,08 M, GEOMETRIA TRAPEIZOIDAL, COM DIMENSÕES INTERNAS: B1=*1,2* M; B2=*0,4* M; H= 0,4 M. AF_05/2025</t>
        </is>
      </c>
      <c r="C1172" s="330" t="inlineStr">
        <is>
          <t>M</t>
        </is>
      </c>
      <c r="D1172" s="330" t="n">
        <v>157.32</v>
      </c>
      <c r="E1172" s="330" t="n">
        <v>160.2</v>
      </c>
      <c r="F1172" s="330" t="inlineStr"/>
    </row>
    <row r="1173" ht="45" customHeight="1" s="496">
      <c r="A1173" s="330" t="n">
        <v>105994</v>
      </c>
      <c r="B1173" s="331" t="inlineStr">
        <is>
          <t>EXECUÇÃO DE VALETA DE CONCRETO MOLDADO IN LOCO, ESPESSURA DE 0,08 M, GEOMETRIA TRAPEIZOIDAL, COM DIMENSÕES INTERNAS: B1=*1,5* M; B2=*0,50* M; H=*0,50* M. AF_05/2025</t>
        </is>
      </c>
      <c r="C1173" s="330" t="inlineStr">
        <is>
          <t>M</t>
        </is>
      </c>
      <c r="D1173" s="330" t="n">
        <v>192.91</v>
      </c>
      <c r="E1173" s="330" t="n">
        <v>196.44</v>
      </c>
      <c r="F1173" s="330" t="inlineStr"/>
    </row>
    <row r="1174" ht="45" customHeight="1" s="496">
      <c r="A1174" s="330" t="n">
        <v>105995</v>
      </c>
      <c r="B1174" s="331" t="inlineStr">
        <is>
          <t>EXECUÇÃO DE VALETA DE CONCRETO MOLDADO IN LOCO, ESPESSURA DE 0,08 M, GEOMETRIA TRAPEIZOIDAL, COM DIMENSÕES INTERNAS: B1=*1,8* M; B2=*0,60* M; H=*0,6* M. AF_05/2025</t>
        </is>
      </c>
      <c r="C1174" s="330" t="inlineStr">
        <is>
          <t>M</t>
        </is>
      </c>
      <c r="D1174" s="330" t="n">
        <v>228.61</v>
      </c>
      <c r="E1174" s="330" t="n">
        <v>232.79</v>
      </c>
      <c r="F1174" s="330" t="inlineStr"/>
    </row>
    <row r="1175" ht="45" customHeight="1" s="496">
      <c r="A1175" s="330" t="n">
        <v>105996</v>
      </c>
      <c r="B1175" s="331" t="inlineStr">
        <is>
          <t>EXECUÇÃO DE VALETA DE CONCRETO MOLDADO IN LOCO, ESPESSURA DE 0,08 M, GEOMETRIA TRAPEIZOIDAL, COM DIMENSÕES INTERNAS: B1=*2,0* M; B2=*0,8* M; H=0,6 M. AF_05/2025</t>
        </is>
      </c>
      <c r="C1175" s="330" t="inlineStr">
        <is>
          <t>M</t>
        </is>
      </c>
      <c r="D1175" s="330" t="n">
        <v>247.23</v>
      </c>
      <c r="E1175" s="330" t="n">
        <v>251.74</v>
      </c>
      <c r="F1175" s="330" t="inlineStr"/>
    </row>
    <row r="1176" ht="45" customHeight="1" s="496">
      <c r="A1176" s="330" t="n">
        <v>105988</v>
      </c>
      <c r="B1176" s="331" t="inlineStr">
        <is>
          <t>EXECUÇÃO DE VALETA DE CONCRETO MOLDADO IN LOCO, ESPESSURA DE 0,08 M, GEOMETRIA TRAPEIZOIDAL, COM DIMENSÕES INTERNAS: B1=0,6M; B2=0,20 M; H=0,20 M. AF_05/2025</t>
        </is>
      </c>
      <c r="C1176" s="330" t="inlineStr">
        <is>
          <t>M</t>
        </is>
      </c>
      <c r="D1176" s="330" t="n">
        <v>86.13</v>
      </c>
      <c r="E1176" s="330" t="n">
        <v>87.73</v>
      </c>
      <c r="F1176" s="330" t="inlineStr"/>
    </row>
    <row r="1177" ht="45" customHeight="1" s="496">
      <c r="A1177" s="330" t="n">
        <v>105989</v>
      </c>
      <c r="B1177" s="331" t="inlineStr">
        <is>
          <t>EXECUÇÃO DE VALETA DE CONCRETO MOLDADO IN LOCO, ESPESSURA DE 0,08 M, GEOMETRIA TRAPEIZOIDAL, COM DIMENSÕES INTERNAS: B1=0,7 M; B2=0,30 M; H=0,20 M. AF_05/2025</t>
        </is>
      </c>
      <c r="C1177" s="330" t="inlineStr">
        <is>
          <t>M</t>
        </is>
      </c>
      <c r="D1177" s="330" t="n">
        <v>95.44</v>
      </c>
      <c r="E1177" s="330" t="n">
        <v>97.2</v>
      </c>
      <c r="F1177" s="330" t="inlineStr"/>
    </row>
    <row r="1178" ht="45" customHeight="1" s="496">
      <c r="A1178" s="330" t="n">
        <v>105990</v>
      </c>
      <c r="B1178" s="331" t="inlineStr">
        <is>
          <t>EXECUÇÃO DE VALETA DE CONCRETO MOLDADO IN LOCO, ESPESSURA DE 0,08 M, GEOMETRIA TRAPEIZOIDAL, COM DIMENSÕES INTERNAS: B1=0,8 M; B2=0,30 M; H=0,25 M. AF_05/2025</t>
        </is>
      </c>
      <c r="C1178" s="330" t="inlineStr">
        <is>
          <t>M</t>
        </is>
      </c>
      <c r="D1178" s="330" t="n">
        <v>108.58</v>
      </c>
      <c r="E1178" s="330" t="n">
        <v>110.58</v>
      </c>
      <c r="F1178" s="330" t="inlineStr"/>
    </row>
    <row r="1179" ht="45" customHeight="1" s="496">
      <c r="A1179" s="330" t="n">
        <v>105991</v>
      </c>
      <c r="B1179" s="331" t="inlineStr">
        <is>
          <t>EXECUÇÃO DE VALETA DE CONCRETO MOLDADO IN LOCO, ESPESSURA DE 0,08 M, GEOMETRIA TRAPEIZOIDAL, COM DIMENSÕES INTERNAS: B1=0,9 M; B2=0,30 M; H=0,30 M. AF_05/2025</t>
        </is>
      </c>
      <c r="C1179" s="330" t="inlineStr">
        <is>
          <t>M</t>
        </is>
      </c>
      <c r="D1179" s="330" t="n">
        <v>121.72</v>
      </c>
      <c r="E1179" s="330" t="n">
        <v>123.97</v>
      </c>
      <c r="F1179" s="330" t="inlineStr"/>
    </row>
    <row r="1180" ht="45" customHeight="1" s="496">
      <c r="A1180" s="330" t="n">
        <v>105987</v>
      </c>
      <c r="B1180" s="331" t="inlineStr">
        <is>
          <t>EXECUÇÃO DE VALETA DE CONCRETO MOLDADO IN LOCO, ESPESSURA DE 0,08 M, GEOMETRIA TRAPEIZOIDAL, COM DIMENSÕES INTERNAS: B1=1,2 M; B2=0,6 M; H=0,3 M. AF_05/2025</t>
        </is>
      </c>
      <c r="C1180" s="330" t="inlineStr">
        <is>
          <t>M</t>
        </is>
      </c>
      <c r="D1180" s="330" t="n">
        <v>149.62</v>
      </c>
      <c r="E1180" s="330" t="n">
        <v>152.36</v>
      </c>
      <c r="F1180" s="330" t="inlineStr"/>
    </row>
    <row r="1181" ht="45" customHeight="1" s="496">
      <c r="A1181" s="330" t="n">
        <v>105986</v>
      </c>
      <c r="B1181" s="331" t="inlineStr">
        <is>
          <t>EXECUÇÃO DE VALETA DE CONCRETO MOLDADO IN LOCO, ESPESSURA DE 0,08 M, GEOMETRIA TRAPEIZOIDAL, COM DIMENSÕES INTERNAS: B1=1,6 M; B2=1,0 M; H=0,3 M. AF_05/2025</t>
        </is>
      </c>
      <c r="C1181" s="330" t="inlineStr">
        <is>
          <t>M</t>
        </is>
      </c>
      <c r="D1181" s="330" t="n">
        <v>186.83</v>
      </c>
      <c r="E1181" s="330" t="n">
        <v>190.27</v>
      </c>
      <c r="F1181" s="330" t="inlineStr"/>
    </row>
    <row r="1182" ht="45" customHeight="1" s="496">
      <c r="A1182" s="330" t="n">
        <v>103001</v>
      </c>
      <c r="B1182" s="331" t="inlineStr">
        <is>
          <t>GRELHA DE FERRO FUNDIDO SIMPLES COM REQUADRO, 150 X 1000 MM, ASSENTADA COM ARGAMASSA 1 : 3 CIMENTO: AREIA - FORNECIMENTO E INSTALAÇÃO. AF_05/2025</t>
        </is>
      </c>
      <c r="C1182" s="330" t="inlineStr">
        <is>
          <t>UN</t>
        </is>
      </c>
      <c r="D1182" s="330" t="n">
        <v>199.6</v>
      </c>
      <c r="E1182" s="330" t="n">
        <v>200.36</v>
      </c>
      <c r="F1182" s="330" t="inlineStr">
        <is>
          <t>AS</t>
        </is>
      </c>
    </row>
    <row r="1183" ht="45" customHeight="1" s="496">
      <c r="A1183" s="330" t="n">
        <v>103002</v>
      </c>
      <c r="B1183" s="331" t="inlineStr">
        <is>
          <t>GRELHA DE FERRO FUNDIDO SIMPLES COM REQUADRO, 200 X 1000 MM, ASSENTADA COM ARGAMASSA 1 : 3 CIMENTO: AREIA - FORNECIMENTO E INSTALAÇÃO. AF_05/2025</t>
        </is>
      </c>
      <c r="C1183" s="330" t="inlineStr">
        <is>
          <t>UN</t>
        </is>
      </c>
      <c r="D1183" s="330" t="n">
        <v>249.49</v>
      </c>
      <c r="E1183" s="330" t="n">
        <v>250.28</v>
      </c>
      <c r="F1183" s="330" t="inlineStr">
        <is>
          <t>AS</t>
        </is>
      </c>
    </row>
    <row r="1184" ht="45" customHeight="1" s="496">
      <c r="A1184" s="330" t="n">
        <v>103003</v>
      </c>
      <c r="B1184" s="331" t="inlineStr">
        <is>
          <t>GRELHA DE FERRO FUNDIDO SIMPLES COM REQUADRO, 300 X 1000 MM, ASSENTADA COM ARGAMASSA 1 : 3 CIMENTO: AREIA - FORNECIMENTO E INSTALAÇÃO. AF_05/2025</t>
        </is>
      </c>
      <c r="C1184" s="330" t="inlineStr">
        <is>
          <t>UN</t>
        </is>
      </c>
      <c r="D1184" s="330" t="n">
        <v>349.27</v>
      </c>
      <c r="E1184" s="330" t="n">
        <v>350.12</v>
      </c>
      <c r="F1184" s="330" t="inlineStr">
        <is>
          <t>AS</t>
        </is>
      </c>
    </row>
    <row r="1185" ht="30" customHeight="1" s="496">
      <c r="A1185" s="330" t="n">
        <v>105945</v>
      </c>
      <c r="B1185" s="331" t="inlineStr">
        <is>
          <t>PREPARO DE SOLO E GABARITO DE MADEIRA PARA VALETA MOLDADA IN LOCO COM GEOMETRIA TRAPEZOIDAL. AF_05/2025</t>
        </is>
      </c>
      <c r="C1185" s="330" t="inlineStr">
        <is>
          <t>M2</t>
        </is>
      </c>
      <c r="D1185" s="330" t="n">
        <v>8.5</v>
      </c>
      <c r="E1185" s="330" t="n">
        <v>8.82</v>
      </c>
      <c r="F1185" s="330" t="inlineStr"/>
    </row>
    <row r="1186" ht="30" customHeight="1" s="496">
      <c r="A1186" s="330" t="n">
        <v>98522</v>
      </c>
      <c r="B1186" s="331" t="inlineStr">
        <is>
          <t>ALAMBRADO EM MOURÕES DE CONCRETO, COM TELA DE ARAME GALVANIZADO (INCLUSIVE MURETA EM CONCRETO). AF_12/2025</t>
        </is>
      </c>
      <c r="C1186" s="330" t="inlineStr">
        <is>
          <t>M</t>
        </is>
      </c>
      <c r="D1186" s="330" t="n">
        <v>155.37</v>
      </c>
      <c r="E1186" s="330" t="n">
        <v>157.53</v>
      </c>
      <c r="F1186" s="330" t="inlineStr">
        <is>
          <t>AS</t>
        </is>
      </c>
    </row>
    <row r="1187" ht="60" customHeight="1" s="496">
      <c r="A1187" s="330" t="n">
        <v>102364</v>
      </c>
      <c r="B1187" s="331" t="inlineStr">
        <is>
          <t>ALAMBRADO PARA QUADRA POLIESPORTIVA, ESTRUTURADO POR TUBOS DE AÇO GALVANIZADO, (MONTANTES COM DIÂMETRO 2", TRAVESSAS E ESCORAS COM DIÂMETRO 1 ¼"), COM TELA DE ARAME GALVANIZADO, FIO 10 BWG E MALHA QUADRADA 5X5CM (EXCETO MURETA). AF_12/2025</t>
        </is>
      </c>
      <c r="C1187" s="330" t="inlineStr">
        <is>
          <t>M2</t>
        </is>
      </c>
      <c r="D1187" s="330" t="n">
        <v>189.72</v>
      </c>
      <c r="E1187" s="330" t="n">
        <v>191.72</v>
      </c>
      <c r="F1187" s="330" t="inlineStr">
        <is>
          <t>AS</t>
        </is>
      </c>
    </row>
    <row r="1188" ht="60" customHeight="1" s="496">
      <c r="A1188" s="330" t="n">
        <v>102363</v>
      </c>
      <c r="B1188" s="331" t="inlineStr">
        <is>
          <t>ALAMBRADO PARA QUADRA POLIESPORTIVA, ESTRUTURADO POR TUBOS DE AÇO GALVANIZADO, (MONTANTES COM DIÂMETRO 2", TRAVESSAS E ESCORAS COM DIÂMETRO 1 ¼"), COM TELA DE ARAME GALVANIZADO, FIO 12 BWG E MALHA QUADRADA 5X5CM (EXCETO MURETA). AF_12/2025</t>
        </is>
      </c>
      <c r="C1188" s="330" t="inlineStr">
        <is>
          <t>M2</t>
        </is>
      </c>
      <c r="D1188" s="330" t="n">
        <v>167.23</v>
      </c>
      <c r="E1188" s="330" t="n">
        <v>169.23</v>
      </c>
      <c r="F1188" s="330" t="inlineStr">
        <is>
          <t>AS</t>
        </is>
      </c>
    </row>
    <row r="1189" ht="60" customHeight="1" s="496">
      <c r="A1189" s="330" t="n">
        <v>102362</v>
      </c>
      <c r="B1189" s="331" t="inlineStr">
        <is>
          <t>ALAMBRADO PARA QUADRA POLIESPORTIVA, ESTRUTURADO POR TUBOS DE AÇO GALVANIZADO, (MONTANTES COM DIÂMETRO 2", TRAVESSAS E ESCORAS COM DIÂMETRO 1 ¼"), COM TELA DE ARAME GALVANIZADO, FIO 14 BWG E MALHA QUADRADA 5X5CM (EXCETO MURETA). AF_12/2025</t>
        </is>
      </c>
      <c r="C1189" s="330" t="inlineStr">
        <is>
          <t>M2</t>
        </is>
      </c>
      <c r="D1189" s="330" t="n">
        <v>154.49</v>
      </c>
      <c r="E1189" s="330" t="n">
        <v>156.49</v>
      </c>
      <c r="F1189" s="330" t="inlineStr">
        <is>
          <t>AS</t>
        </is>
      </c>
    </row>
    <row r="1190" ht="45" customHeight="1" s="496">
      <c r="A1190" s="330" t="n">
        <v>101193</v>
      </c>
      <c r="B1190" s="331" t="inlineStr">
        <is>
          <t>CERCA COM MOURÕES DE CONCRETO, RETO, H=2,30 M, ESPAÇAMENTO DE 2,5 M, CRAVADOS 0,5 M, COM 4 FIOS DE ARAME DE AÇO OVALADO 15X17 - FORNECIMENTO E INSTALAÇÃO. AF_12/2025</t>
        </is>
      </c>
      <c r="C1190" s="330" t="inlineStr">
        <is>
          <t>M</t>
        </is>
      </c>
      <c r="D1190" s="330" t="n">
        <v>56.05</v>
      </c>
      <c r="E1190" s="330" t="n">
        <v>57.15</v>
      </c>
      <c r="F1190" s="330" t="inlineStr"/>
    </row>
    <row r="1191" ht="45" customHeight="1" s="496">
      <c r="A1191" s="330" t="n">
        <v>106459</v>
      </c>
      <c r="B1191" s="331" t="inlineStr">
        <is>
          <t>CERCA COM MOURÕES DE CONCRETO, RETO, H=2,30 M, ESPAÇAMENTO DE 2,5 M, CRAVADOS 0,5 M, COM 4 FIOS DE ARAME FARPADO Nº 14 OU 16 CLASSE 250 - FORNECIMENTO E INSTALAÇÃO. AF_12/2025</t>
        </is>
      </c>
      <c r="C1191" s="330" t="inlineStr">
        <is>
          <t>M</t>
        </is>
      </c>
      <c r="D1191" s="330" t="n">
        <v>56.27</v>
      </c>
      <c r="E1191" s="330" t="n">
        <v>57.37</v>
      </c>
      <c r="F1191" s="330" t="inlineStr"/>
    </row>
    <row r="1192" ht="45" customHeight="1" s="496">
      <c r="A1192" s="330" t="n">
        <v>101194</v>
      </c>
      <c r="B1192" s="331" t="inlineStr">
        <is>
          <t>CERCA COM MOURÕES DE CONCRETO, RETO, H=2,30 M, ESPAÇAMENTO DE 2,5 M, CRAVADOS 0,5 M, COM 4 FIOS DE ARAME MISTO - FORNECIMENTO E INSTALAÇÃO. AF_12/2025</t>
        </is>
      </c>
      <c r="C1192" s="330" t="inlineStr">
        <is>
          <t>M</t>
        </is>
      </c>
      <c r="D1192" s="330" t="n">
        <v>56.5</v>
      </c>
      <c r="E1192" s="330" t="n">
        <v>57.6</v>
      </c>
      <c r="F1192" s="330" t="inlineStr"/>
    </row>
    <row r="1193" ht="45" customHeight="1" s="496">
      <c r="A1193" s="330" t="n">
        <v>101190</v>
      </c>
      <c r="B1193" s="331" t="inlineStr">
        <is>
          <t>CERCA COM MOURÕES DE CONCRETO, RETO, H=3,00 M, ESPAÇAMENTO DE 2,5 M, CRAVADOS 0,5 M, COM 4 FIOS DE ARAME DE AÇO OVALADO 15X17 - FORNECIMENTO E INSTALAÇÃO. AF_12/2025</t>
        </is>
      </c>
      <c r="C1193" s="330" t="inlineStr">
        <is>
          <t>M</t>
        </is>
      </c>
      <c r="D1193" s="330" t="n">
        <v>61.12</v>
      </c>
      <c r="E1193" s="330" t="n">
        <v>62.22</v>
      </c>
      <c r="F1193" s="330" t="inlineStr"/>
    </row>
    <row r="1194" ht="45" customHeight="1" s="496">
      <c r="A1194" s="330" t="n">
        <v>106458</v>
      </c>
      <c r="B1194" s="331" t="inlineStr">
        <is>
          <t>CERCA COM MOURÕES DE CONCRETO, RETO, H=3,00 M, ESPAÇAMENTO DE 2,5 M, CRAVADOS 0,5 M, COM 4 FIOS DE ARAME FARPADO Nº 14 OU 16 CLASSE 250 - FORNECIMENTO E INSTALAÇÃO. AF_12/2025</t>
        </is>
      </c>
      <c r="C1194" s="330" t="inlineStr">
        <is>
          <t>M</t>
        </is>
      </c>
      <c r="D1194" s="330" t="n">
        <v>61.34</v>
      </c>
      <c r="E1194" s="330" t="n">
        <v>62.44</v>
      </c>
      <c r="F1194" s="330" t="inlineStr"/>
    </row>
    <row r="1195" ht="45" customHeight="1" s="496">
      <c r="A1195" s="330" t="n">
        <v>101191</v>
      </c>
      <c r="B1195" s="331" t="inlineStr">
        <is>
          <t>CERCA COM MOURÕES DE CONCRETO, RETO, H=3,00 M, ESPAÇAMENTO DE 2,5 M, CRAVADOS 0,5 M, COM 4 FIOS DE ARAME MISTO - FORNECIMENTO E INSTALAÇÃO. AF_12/2025</t>
        </is>
      </c>
      <c r="C1195" s="330" t="inlineStr">
        <is>
          <t>M</t>
        </is>
      </c>
      <c r="D1195" s="330" t="n">
        <v>61.57</v>
      </c>
      <c r="E1195" s="330" t="n">
        <v>62.67</v>
      </c>
      <c r="F1195" s="330" t="inlineStr"/>
    </row>
    <row r="1196" ht="60" customHeight="1" s="496">
      <c r="A1196" s="330" t="n">
        <v>101198</v>
      </c>
      <c r="B1196" s="331" t="inlineStr">
        <is>
          <t>CERCA COM MOURÕES DE CONCRETO, SEÇÃO "T" PONTA INCLINADA, 10X10 CM, ESPAÇAMENTO DE 2,5 M, CRAVADOS 0,5 M, COM 11 FIOS DE ARAME DE AÇO OVALADO 15X17 - FORNECIMENTO E INSTALAÇÃO. AF_12/2025</t>
        </is>
      </c>
      <c r="C1196" s="330" t="inlineStr">
        <is>
          <t>M</t>
        </is>
      </c>
      <c r="D1196" s="330" t="n">
        <v>89.89</v>
      </c>
      <c r="E1196" s="330" t="n">
        <v>91.86</v>
      </c>
      <c r="F1196" s="330" t="inlineStr"/>
    </row>
    <row r="1197" ht="60" customHeight="1" s="496">
      <c r="A1197" s="330" t="n">
        <v>106460</v>
      </c>
      <c r="B1197" s="331" t="inlineStr">
        <is>
          <t>CERCA COM MOURÕES DE CONCRETO, SEÇÃO "T" PONTA INCLINADA, 10X10CM, ESPAÇAMENTO DE 2,5M, CRAVADOS 0,5M, COM 11 FIOS DE ARAME FARPADO Nº 14 OU 16 - FORNECIMENTO E INSTALAÇÃO. AF_12/2025</t>
        </is>
      </c>
      <c r="C1197" s="330" t="inlineStr">
        <is>
          <t>M</t>
        </is>
      </c>
      <c r="D1197" s="330" t="n">
        <v>90.48999999999999</v>
      </c>
      <c r="E1197" s="330" t="n">
        <v>92.45999999999999</v>
      </c>
      <c r="F1197" s="330" t="inlineStr"/>
    </row>
    <row r="1198" ht="45" customHeight="1" s="496">
      <c r="A1198" s="330" t="n">
        <v>101199</v>
      </c>
      <c r="B1198" s="331" t="inlineStr">
        <is>
          <t>CERCA COM MOURÕES DE CONCRETO, SEÇÃO "T" PONTA INCLINADA, 10X10CM, ESPAÇAMENTO DE 2,5M, CRAVADOS 0,5M, COM 11 FIOS DE ARAME MISTO - FORNECIMENTO E INSTALAÇÃO. AF_12/2025</t>
        </is>
      </c>
      <c r="C1198" s="330" t="inlineStr">
        <is>
          <t>M</t>
        </is>
      </c>
      <c r="D1198" s="330" t="n">
        <v>91.01000000000001</v>
      </c>
      <c r="E1198" s="330" t="n">
        <v>92.98</v>
      </c>
      <c r="F1198" s="330" t="inlineStr"/>
    </row>
    <row r="1199" ht="60" customHeight="1" s="496">
      <c r="A1199" s="330" t="n">
        <v>101203</v>
      </c>
      <c r="B1199" s="331" t="inlineStr">
        <is>
          <t>CERCA COM MOURÕES DE MADEIRA ROLIÇA, DIÂMETRO 11 CM, ESPAÇAMENTO DE 2,5 M, ALTURA LIVRE DE 1,7 M, CRAVADOS 0,5 M, COM 5 FIOS DE ARAME DE AÇO OVALADO 15X17 - FORNECIMENTO E INSTALAÇÃO. AF_12/2025</t>
        </is>
      </c>
      <c r="C1199" s="330" t="inlineStr">
        <is>
          <t>M</t>
        </is>
      </c>
      <c r="D1199" s="330" t="n">
        <v>39.37</v>
      </c>
      <c r="E1199" s="330" t="n">
        <v>40.47</v>
      </c>
      <c r="F1199" s="330" t="inlineStr">
        <is>
          <t>AS</t>
        </is>
      </c>
    </row>
    <row r="1200" ht="45" customHeight="1" s="496">
      <c r="A1200" s="330" t="n">
        <v>101204</v>
      </c>
      <c r="B1200" s="331" t="inlineStr">
        <is>
          <t>CERCA COM MOURÕES DE MADEIRA ROLIÇA, DIÂMETRO 11 CM, ESPAÇAMENTO DE 2,5 M, ALTURA LIVRE DE 1,7 M, CRAVADOS 0,5 M, COM 5 FIOS DE ARAME MISTO - FORNECIMENTO E INSTALAÇÃO. AF_12/2025</t>
        </is>
      </c>
      <c r="C1200" s="330" t="inlineStr">
        <is>
          <t>M</t>
        </is>
      </c>
      <c r="D1200" s="330" t="n">
        <v>39.82</v>
      </c>
      <c r="E1200" s="330" t="n">
        <v>40.92</v>
      </c>
      <c r="F1200" s="330" t="inlineStr">
        <is>
          <t>AS</t>
        </is>
      </c>
    </row>
    <row r="1201" ht="60" customHeight="1" s="496">
      <c r="A1201" s="330" t="n">
        <v>106257</v>
      </c>
      <c r="B1201" s="331" t="inlineStr">
        <is>
          <t>CERCA COM MOURÕES DE MADEIRA ROLIÇA, DIÂMETRO 11CM, ESPAÇAMENTO DE 2,5M, ALTURA LIVRE DE 1,7M, CRAVADOS 0,5M, COM 5 FIOS DE ARAME FARPADO Nº 14 OU 16 CLASSE 250 - FORNECIMENTO E INSTALAÇÃO. AF_12/2025</t>
        </is>
      </c>
      <c r="C1201" s="330" t="inlineStr">
        <is>
          <t>M</t>
        </is>
      </c>
      <c r="D1201" s="330" t="n">
        <v>39.65</v>
      </c>
      <c r="E1201" s="330" t="n">
        <v>40.75</v>
      </c>
      <c r="F1201" s="330" t="inlineStr">
        <is>
          <t>AS</t>
        </is>
      </c>
    </row>
    <row r="1202" ht="45" customHeight="1" s="496">
      <c r="A1202" s="330" t="n">
        <v>106461</v>
      </c>
      <c r="B1202" s="331" t="inlineStr">
        <is>
          <t>CERCA COM MOURÕES DE MADEIRA, 7,5X7,5 CM, ESPAÇAMENTO DE 2,5 M, ALTURA LIVRE DE 2 M, CRAVADOS 0,5 M, COM 4 FIOS DE ARAME FARPADO Nº 14 OU 16 CLASSE 250 - FORNECIMENTO E INSTALAÇÃO. AF_12/2025</t>
        </is>
      </c>
      <c r="C1202" s="330" t="inlineStr">
        <is>
          <t>M</t>
        </is>
      </c>
      <c r="D1202" s="330" t="n">
        <v>42.25</v>
      </c>
      <c r="E1202" s="330" t="n">
        <v>43.26</v>
      </c>
      <c r="F1202" s="330" t="inlineStr"/>
    </row>
    <row r="1203" ht="45" customHeight="1" s="496">
      <c r="A1203" s="330" t="n">
        <v>106462</v>
      </c>
      <c r="B1203" s="331" t="inlineStr">
        <is>
          <t>CERCA COM MOURÕES DE MADEIRA, 7,5X7,5CM, ESPAÇAMENTO DE 2,5M, ALTURA LIVRE DE 2M, CRAVADOS 0,5M, COM 8 FIOS DE ARAME FARPADO Nº 14 OU 16 CLASSE 250 - FORNECIMENTO E INSTALAÇÃO. AF_12/2025</t>
        </is>
      </c>
      <c r="C1203" s="330" t="inlineStr">
        <is>
          <t>M</t>
        </is>
      </c>
      <c r="D1203" s="330" t="n">
        <v>56.61</v>
      </c>
      <c r="E1203" s="330" t="n">
        <v>58.02</v>
      </c>
      <c r="F1203" s="330" t="inlineStr"/>
    </row>
    <row r="1204" ht="45" customHeight="1" s="496">
      <c r="A1204" s="330" t="n">
        <v>106479</v>
      </c>
      <c r="B1204" s="331" t="inlineStr">
        <is>
          <t>INSTALAÇÃO DE ESCORAS PARA ALAMBRADO EM TUBO AÇO GALVANIZADO COM COSTURA, CLASSE MÉDIA, DN 1.1/4", E = *3,25* MM, PESO *3,14* KG/M. AF_12/2025</t>
        </is>
      </c>
      <c r="C1204" s="330" t="inlineStr">
        <is>
          <t>M</t>
        </is>
      </c>
      <c r="D1204" s="330" t="n">
        <v>65.89</v>
      </c>
      <c r="E1204" s="330" t="n">
        <v>66.91</v>
      </c>
      <c r="F1204" s="330" t="inlineStr">
        <is>
          <t>AS</t>
        </is>
      </c>
    </row>
    <row r="1205" ht="30" customHeight="1" s="496">
      <c r="A1205" s="330" t="n">
        <v>106483</v>
      </c>
      <c r="B1205" s="331" t="inlineStr">
        <is>
          <t>INSTALAÇÃO DE MOURÃO DE CONCRETO PONTA INCLINADA (CURVA), *10 X 10* CM, H= *2,60* M + CURVA DE 0,40 M. AF_12/2025</t>
        </is>
      </c>
      <c r="C1205" s="330" t="inlineStr">
        <is>
          <t>UN</t>
        </is>
      </c>
      <c r="D1205" s="330" t="n">
        <v>101.57</v>
      </c>
      <c r="E1205" s="330" t="n">
        <v>103.09</v>
      </c>
      <c r="F1205" s="330" t="inlineStr"/>
    </row>
    <row r="1206" ht="45" customHeight="1" s="496">
      <c r="A1206" s="330" t="n">
        <v>106484</v>
      </c>
      <c r="B1206" s="331" t="inlineStr">
        <is>
          <t>INSTALAÇÃO DE MOURÃO DE CONCRETO PONTA INCLINADA (CURVA), SEÇÃO "T", H = 2,80 M + CURVA COM 0,45 M, COM FUROS PARA FIOS. AF_12/2025</t>
        </is>
      </c>
      <c r="C1206" s="330" t="inlineStr">
        <is>
          <t>UN</t>
        </is>
      </c>
      <c r="D1206" s="330" t="n">
        <v>109.06</v>
      </c>
      <c r="E1206" s="330" t="n">
        <v>110.58</v>
      </c>
      <c r="F1206" s="330" t="inlineStr"/>
    </row>
    <row r="1207" ht="30" customHeight="1" s="496">
      <c r="A1207" s="330" t="n">
        <v>106480</v>
      </c>
      <c r="B1207" s="331" t="inlineStr">
        <is>
          <t>INSTALAÇÃO DE MOURÃO DE CONCRETO RETO, SEÇÃO QUADRADA *10 X 10* CM, H= 2,30 A 2,50 M. AF_12/2025</t>
        </is>
      </c>
      <c r="C1207" s="330" t="inlineStr">
        <is>
          <t>UN</t>
        </is>
      </c>
      <c r="D1207" s="330" t="n">
        <v>98.09</v>
      </c>
      <c r="E1207" s="330" t="n">
        <v>99.61</v>
      </c>
      <c r="F1207" s="330" t="inlineStr"/>
    </row>
    <row r="1208" ht="30" customHeight="1" s="496">
      <c r="A1208" s="330" t="n">
        <v>106481</v>
      </c>
      <c r="B1208" s="331" t="inlineStr">
        <is>
          <t>INSTALAÇÃO DE MOURÃO DE CONCRETO RETO, SEÇÃO QUADRADA, *10 X 10* CM, H= 3,00 M. AF_12/2025</t>
        </is>
      </c>
      <c r="C1208" s="330" t="inlineStr">
        <is>
          <t>UN</t>
        </is>
      </c>
      <c r="D1208" s="330" t="n">
        <v>110.75</v>
      </c>
      <c r="E1208" s="330" t="n">
        <v>112.27</v>
      </c>
      <c r="F1208" s="330" t="inlineStr"/>
    </row>
    <row r="1209" ht="60" customHeight="1" s="496">
      <c r="A1209" s="330" t="n">
        <v>106469</v>
      </c>
      <c r="B1209" s="331" t="inlineStr">
        <is>
          <t>INSTALAÇÃO DE TELA DE ARAME GALVANIZADA, PARA ALAMBRADO COM MOURÕES DE CONCRETO, QUADRANGULAR / LOSANGULAR, FIO 2,11 MM (14 BWG), MALHA 8 X 8 CM, H = 2 M, COM REVESTIMENTO EM PVC. AF_12/2025</t>
        </is>
      </c>
      <c r="C1209" s="330" t="inlineStr">
        <is>
          <t>M2</t>
        </is>
      </c>
      <c r="D1209" s="330" t="n">
        <v>34.56</v>
      </c>
      <c r="E1209" s="330" t="n">
        <v>34.8</v>
      </c>
      <c r="F1209" s="330" t="inlineStr">
        <is>
          <t>AS</t>
        </is>
      </c>
    </row>
    <row r="1210" ht="45" customHeight="1" s="496">
      <c r="A1210" s="330" t="n">
        <v>106468</v>
      </c>
      <c r="B1210" s="331" t="inlineStr">
        <is>
          <t>INSTALAÇÃO DE TELA DE ARAME GALVANIZADA, PARA ALAMBRADO COM MOURÕES DE CONCRETO, QUADRANGULAR / LOSANGULAR, FIO 2,11 MM (14 BWG), MALHA 8 X 8 CM, H = 2 M. AF_12/2025</t>
        </is>
      </c>
      <c r="C1210" s="330" t="inlineStr">
        <is>
          <t>M2</t>
        </is>
      </c>
      <c r="D1210" s="330" t="n">
        <v>21.85</v>
      </c>
      <c r="E1210" s="330" t="n">
        <v>22.09</v>
      </c>
      <c r="F1210" s="330" t="inlineStr">
        <is>
          <t>AS</t>
        </is>
      </c>
    </row>
    <row r="1211" ht="45" customHeight="1" s="496">
      <c r="A1211" s="330" t="n">
        <v>106466</v>
      </c>
      <c r="B1211" s="331" t="inlineStr">
        <is>
          <t>INSTALAÇÃO DE TELA DE ARAME GALVANIZADA, PARA ALAMBRADO COM TUBOS DE AÇO, QUADRANGULAR / LOSANGULAR, FIO 2,11 MM (14 BWG), MALHA 5 X 5 CM, H = 2 M. AF_12/2025</t>
        </is>
      </c>
      <c r="C1211" s="330" t="inlineStr">
        <is>
          <t>M2</t>
        </is>
      </c>
      <c r="D1211" s="330" t="n">
        <v>46.69</v>
      </c>
      <c r="E1211" s="330" t="n">
        <v>47.57</v>
      </c>
      <c r="F1211" s="330" t="inlineStr">
        <is>
          <t>AS</t>
        </is>
      </c>
    </row>
    <row r="1212" ht="45" customHeight="1" s="496">
      <c r="A1212" s="330" t="n">
        <v>106464</v>
      </c>
      <c r="B1212" s="331" t="inlineStr">
        <is>
          <t>INSTALAÇÃO DE TELA DE ARAME GALVANIZADA, PARA ALAMBRADO COM TUBOS DE AÇO, QUADRANGULAR / LOSANGULAR, FIO 2,77 MM (12 BWG), MALHA 5 X 5 CM, H = 2 M. AF_12/2025</t>
        </is>
      </c>
      <c r="C1212" s="330" t="inlineStr">
        <is>
          <t>M2</t>
        </is>
      </c>
      <c r="D1212" s="330" t="n">
        <v>61.76</v>
      </c>
      <c r="E1212" s="330" t="n">
        <v>62.64</v>
      </c>
      <c r="F1212" s="330" t="inlineStr">
        <is>
          <t>AS</t>
        </is>
      </c>
    </row>
    <row r="1213" ht="45" customHeight="1" s="496">
      <c r="A1213" s="330" t="n">
        <v>106476</v>
      </c>
      <c r="B1213" s="331" t="inlineStr">
        <is>
          <t>INSTALAÇÃO DE TRAVESSA PARA ALAMBRADO EM TUBO AÇO GALVANIZADO COM COSTURA, CLASSE MÉDIA, DN 1 1/4", E = *3,25* MM, PESO *3,14* KG/M, COM ESPAÇAMENTO DE 2,0 A 2,5 M. AF_12/2025</t>
        </is>
      </c>
      <c r="C1213" s="330" t="inlineStr">
        <is>
          <t>M</t>
        </is>
      </c>
      <c r="D1213" s="330" t="n">
        <v>61.76</v>
      </c>
      <c r="E1213" s="330" t="n">
        <v>62.57</v>
      </c>
      <c r="F1213" s="330" t="inlineStr">
        <is>
          <t>AS</t>
        </is>
      </c>
    </row>
    <row r="1214" ht="45" customHeight="1" s="496">
      <c r="A1214" s="330" t="n">
        <v>106477</v>
      </c>
      <c r="B1214" s="331" t="inlineStr">
        <is>
          <t>INSTALAÇÃO DE TRAVESSA PARA ALAMBRADO EM TUBO AÇO GALVANIZADO COM COSTURA, CLASSE MÉDIA, DN 1", E = *3,25* MM, PESO *3,14* KG/M, COM ESPAÇAMENTO DE 2,0 A 2,5 M. AF_12/2025</t>
        </is>
      </c>
      <c r="C1214" s="330" t="inlineStr">
        <is>
          <t>M</t>
        </is>
      </c>
      <c r="D1214" s="330" t="n">
        <v>52.1</v>
      </c>
      <c r="E1214" s="330" t="n">
        <v>52.91</v>
      </c>
      <c r="F1214" s="330" t="inlineStr">
        <is>
          <t>AS</t>
        </is>
      </c>
    </row>
    <row r="1215" ht="45" customHeight="1" s="496">
      <c r="A1215" s="330" t="n">
        <v>106478</v>
      </c>
      <c r="B1215" s="331" t="inlineStr">
        <is>
          <t>INSTALAÇÃO DE TRAVESSA PARA ALAMBRADO EM TUBO AÇO GALVANIZADO COM COSTURA, CLASSE MÉDIA, DN 2 1/2", E = *3,65* MM, PESO *6,51* KG/M, COM ESPAÇAMENTO DE 2,0 A 2,5 M. AF_12/2025</t>
        </is>
      </c>
      <c r="C1215" s="330" t="inlineStr">
        <is>
          <t>M</t>
        </is>
      </c>
      <c r="D1215" s="330" t="n">
        <v>112.05</v>
      </c>
      <c r="E1215" s="330" t="n">
        <v>112.86</v>
      </c>
      <c r="F1215" s="330" t="inlineStr">
        <is>
          <t>AS</t>
        </is>
      </c>
    </row>
    <row r="1216" ht="45" customHeight="1" s="496">
      <c r="A1216" s="330" t="n">
        <v>106471</v>
      </c>
      <c r="B1216" s="331" t="inlineStr">
        <is>
          <t>INSTALAÇÃO MONTANTE, PARA ALAMBRADO COM 1 M DE ALTURA, EM TUBO AÇO GALVANIZADO COM COSTURA, CLASSE MÉDIA, DN 2 1/2", E = *3,65* MM, PESO *6,51* KG/M. AF_12/2025</t>
        </is>
      </c>
      <c r="C1216" s="330" t="inlineStr">
        <is>
          <t>M</t>
        </is>
      </c>
      <c r="D1216" s="330" t="n">
        <v>146.66</v>
      </c>
      <c r="E1216" s="330" t="n">
        <v>148.66</v>
      </c>
      <c r="F1216" s="330" t="inlineStr">
        <is>
          <t>AS</t>
        </is>
      </c>
    </row>
    <row r="1217" ht="45" customHeight="1" s="496">
      <c r="A1217" s="330" t="n">
        <v>106470</v>
      </c>
      <c r="B1217" s="331" t="inlineStr">
        <is>
          <t>INSTALAÇÃO MONTANTE, PARA ALAMBRADO COM 1 M DE ALTURA, EM TUBO AÇO GALVANIZADO COM COSTURA, CLASSE MÉDIA, DN 2", E = *3,65* MM, PESO *5,10* KG/M. AF_12/2025</t>
        </is>
      </c>
      <c r="C1217" s="330" t="inlineStr">
        <is>
          <t>M</t>
        </is>
      </c>
      <c r="D1217" s="330" t="n">
        <v>128.22</v>
      </c>
      <c r="E1217" s="330" t="n">
        <v>130.22</v>
      </c>
      <c r="F1217" s="330" t="inlineStr">
        <is>
          <t>AS</t>
        </is>
      </c>
    </row>
    <row r="1218" ht="45" customHeight="1" s="496">
      <c r="A1218" s="330" t="n">
        <v>106472</v>
      </c>
      <c r="B1218" s="331" t="inlineStr">
        <is>
          <t>INSTALAÇÃO MONTANTE, PARA ALAMBRADO COM 1 M DE ALTURA, EM TUBO AÇO GALVANIZADO COM COSTURA, CLASSE MÉDIA, DN 3", E = *3,35* MM, PESO *7,32* KG/M. AF_12/2025</t>
        </is>
      </c>
      <c r="C1218" s="330" t="inlineStr">
        <is>
          <t>M</t>
        </is>
      </c>
      <c r="D1218" s="330" t="n">
        <v>179.7</v>
      </c>
      <c r="E1218" s="330" t="n">
        <v>181.7</v>
      </c>
      <c r="F1218" s="330" t="inlineStr">
        <is>
          <t>AS</t>
        </is>
      </c>
    </row>
    <row r="1219" ht="45" customHeight="1" s="496">
      <c r="A1219" s="330" t="n">
        <v>106475</v>
      </c>
      <c r="B1219" s="331" t="inlineStr">
        <is>
          <t>INSTALAÇÃO MONTANTE, PARA ALAMBRADO COM 2,40 A 5,00 M DE ALTURA, EM TUBO AÇO GALVANIZADO COM COSTURA, CLASSE MÉDIA, DN 3", E = *3,35* MM, PESO *7,32* KG/M. AF_12/2025</t>
        </is>
      </c>
      <c r="C1219" s="330" t="inlineStr">
        <is>
          <t>M</t>
        </is>
      </c>
      <c r="D1219" s="330" t="n">
        <v>142.72</v>
      </c>
      <c r="E1219" s="330" t="n">
        <v>143.23</v>
      </c>
      <c r="F1219" s="330" t="inlineStr">
        <is>
          <t>AS</t>
        </is>
      </c>
    </row>
    <row r="1220" ht="45" customHeight="1" s="496">
      <c r="A1220" s="330" t="n">
        <v>106474</v>
      </c>
      <c r="B1220" s="331" t="inlineStr">
        <is>
          <t>INSTALAÇÃO MONTANTE, PARA ALAMBRADO DE 2,40 A 5,00 M DE ALTURA, EM TUBO AÇO GALVANIZADO COM COSTURA, CLASSE MÉDIA, DN 2 1/2", E = *3,65* MM, PESO *6,51* KG/M. AF_12/2025</t>
        </is>
      </c>
      <c r="C1220" s="330" t="inlineStr">
        <is>
          <t>M</t>
        </is>
      </c>
      <c r="D1220" s="330" t="n">
        <v>109.34</v>
      </c>
      <c r="E1220" s="330" t="n">
        <v>109.84</v>
      </c>
      <c r="F1220" s="330" t="inlineStr">
        <is>
          <t>AS</t>
        </is>
      </c>
    </row>
    <row r="1221" ht="45" customHeight="1" s="496">
      <c r="A1221" s="330" t="n">
        <v>106473</v>
      </c>
      <c r="B1221" s="331" t="inlineStr">
        <is>
          <t>INSTALAÇÃO MONTANTE, PARA ALAMBRADO DE 2,40 A 5,00 M DE ALTURA, EM TUBO AÇO GALVANIZADO COM COSTURA, CLASSE MÉDIA, DN 2", E = *3,65* MM, PESO *5,10* KG/M. AF_12/2025</t>
        </is>
      </c>
      <c r="C1221" s="330" t="inlineStr">
        <is>
          <t>M</t>
        </is>
      </c>
      <c r="D1221" s="330" t="n">
        <v>90.61</v>
      </c>
      <c r="E1221" s="330" t="n">
        <v>91.12</v>
      </c>
      <c r="F1221" s="330" t="inlineStr">
        <is>
          <t>AS</t>
        </is>
      </c>
    </row>
    <row r="1222" ht="45" customHeight="1" s="496">
      <c r="A1222" s="330" t="n">
        <v>101205</v>
      </c>
      <c r="B1222" s="331" t="inlineStr">
        <is>
          <t>PORTÃO COM MOURÕES DE MADEIRA ROLIÇA, DIÂMETRO 11 CM, COM 5 FIOS DE ARAME FARPADO Nº 14 CLASSE 250, SEM DOBRADIÇAS - FORNECIMENTO E INSTALAÇÃO. AF_12/2025</t>
        </is>
      </c>
      <c r="C1222" s="330" t="inlineStr">
        <is>
          <t>M</t>
        </is>
      </c>
      <c r="D1222" s="330" t="n">
        <v>39.65</v>
      </c>
      <c r="E1222" s="330" t="n">
        <v>40.75</v>
      </c>
      <c r="F1222" s="330" t="inlineStr"/>
    </row>
    <row r="1223" ht="45" customHeight="1" s="496">
      <c r="A1223" s="330" t="n">
        <v>106457</v>
      </c>
      <c r="B1223" s="331" t="inlineStr">
        <is>
          <t>RECOMPOSIÇÃO PARCIAL DE ARAME FARPADO Nº 14 OU 16 CLASSE 250, FIXADO EM CERCA COM MOURÕES DE CONCRETO - FORNECIMENTO E INSTALAÇÃO. AF_12/2025</t>
        </is>
      </c>
      <c r="C1223" s="330" t="inlineStr">
        <is>
          <t>M</t>
        </is>
      </c>
      <c r="D1223" s="330" t="n">
        <v>6.69</v>
      </c>
      <c r="E1223" s="330" t="n">
        <v>6.94</v>
      </c>
      <c r="F1223" s="330" t="inlineStr"/>
    </row>
    <row r="1224" ht="45" customHeight="1" s="496">
      <c r="A1224" s="330" t="n">
        <v>87905</v>
      </c>
      <c r="B1224" s="331" t="inlineStr">
        <is>
          <t>CHAPISCO APLICADO EM ALVENARIA (COM PRESENÇA DE VÃOS) E ESTRUTURAS DE CONCRETO DE FACHADA, COM COLHER DE PEDREIRO. ARGAMASSA TRAÇO 1:3 COM PREPARO EM BETONEIRA 400L. AF_10/2022</t>
        </is>
      </c>
      <c r="C1224" s="330" t="inlineStr">
        <is>
          <t>M2</t>
        </is>
      </c>
      <c r="D1224" s="330" t="n">
        <v>9.32</v>
      </c>
      <c r="E1224" s="330" t="n">
        <v>9.69</v>
      </c>
      <c r="F1224" s="330" t="inlineStr"/>
    </row>
    <row r="1225" ht="45" customHeight="1" s="496">
      <c r="A1225" s="330" t="n">
        <v>87904</v>
      </c>
      <c r="B1225" s="331" t="inlineStr">
        <is>
          <t>CHAPISCO APLICADO EM ALVENARIA (COM PRESENÇA DE VÃOS) E ESTRUTURAS DE CONCRETO DE FACHADA, COM COLHER DE PEDREIRO. ARGAMASSA TRAÇO 1:3 COM PREPARO MANUAL. AF_10/2022</t>
        </is>
      </c>
      <c r="C1225" s="330" t="inlineStr">
        <is>
          <t>M2</t>
        </is>
      </c>
      <c r="D1225" s="330" t="n">
        <v>9.83</v>
      </c>
      <c r="E1225" s="330" t="n">
        <v>10.23</v>
      </c>
      <c r="F1225" s="330" t="inlineStr"/>
    </row>
    <row r="1226" ht="60" customHeight="1" s="496">
      <c r="A1226" s="330" t="n">
        <v>87908</v>
      </c>
      <c r="B1226" s="331" t="inlineStr">
        <is>
          <t>CHAPISCO APLICADO EM ALVENARIA (COM PRESENÇA DE VÃOS) E ESTRUTURAS DE CONCRETO DE FACHADA, COM EQUIPAMENTO DE PROJEÇÃO. ARGAMASSA TRAÇO 1:3 COM PREPARO EM BETONEIRA 400 L. AF_10/2022</t>
        </is>
      </c>
      <c r="C1226" s="330" t="inlineStr">
        <is>
          <t>M2</t>
        </is>
      </c>
      <c r="D1226" s="330" t="n">
        <v>7.17</v>
      </c>
      <c r="E1226" s="330" t="n">
        <v>7.39</v>
      </c>
      <c r="F1226" s="330" t="inlineStr"/>
    </row>
    <row r="1227" ht="45" customHeight="1" s="496">
      <c r="A1227" s="330" t="n">
        <v>87907</v>
      </c>
      <c r="B1227" s="331" t="inlineStr">
        <is>
          <t>CHAPISCO APLICADO EM ALVENARIA (COM PRESENÇA DE VÃOS) E ESTRUTURAS DE CONCRETO DE FACHADA, COM EQUIPAMENTO DE PROJEÇÃO. ARGAMASSA TRAÇO 1:3 COM PREPARO MANUAL. AF_10/2022</t>
        </is>
      </c>
      <c r="C1227" s="330" t="inlineStr">
        <is>
          <t>M2</t>
        </is>
      </c>
      <c r="D1227" s="330" t="n">
        <v>7.68</v>
      </c>
      <c r="E1227" s="330" t="n">
        <v>7.93</v>
      </c>
      <c r="F1227" s="330" t="inlineStr"/>
    </row>
    <row r="1228" ht="60" customHeight="1" s="496">
      <c r="A1228" s="330" t="n">
        <v>87903</v>
      </c>
      <c r="B1228" s="331" t="inlineStr">
        <is>
          <t>CHAPISCO APLICADO EM ALVENARIA (COM PRESENÇA DE VÃOS) E ESTRUTURAS DE CONCRETO DE FACHADA, COM ROLO PARA TEXTURA ACRÍLICA. ARGAMASSA INDUSTRIALIZADA COM PREPARO EM MISTURADOR 300 KG. AF_10/2022</t>
        </is>
      </c>
      <c r="C1228" s="330" t="inlineStr">
        <is>
          <t>M2</t>
        </is>
      </c>
      <c r="D1228" s="330" t="n">
        <v>16.68</v>
      </c>
      <c r="E1228" s="330" t="n">
        <v>16.91</v>
      </c>
      <c r="F1228" s="330" t="inlineStr"/>
    </row>
    <row r="1229" ht="60" customHeight="1" s="496">
      <c r="A1229" s="330" t="n">
        <v>87902</v>
      </c>
      <c r="B1229" s="331" t="inlineStr">
        <is>
          <t>CHAPISCO APLICADO EM ALVENARIA (COM PRESENÇA DE VÃOS) E ESTRUTURAS DE CONCRETO DE FACHADA, COM ROLO PARA TEXTURA ACRÍLICA. ARGAMASSA INDUSTRIALIZADA COM PREPARO MANUAL. AF_10/2022</t>
        </is>
      </c>
      <c r="C1229" s="330" t="inlineStr">
        <is>
          <t>M2</t>
        </is>
      </c>
      <c r="D1229" s="330" t="n">
        <v>17.14</v>
      </c>
      <c r="E1229" s="330" t="n">
        <v>17.39</v>
      </c>
      <c r="F1229" s="330" t="inlineStr"/>
    </row>
    <row r="1230" ht="60" customHeight="1" s="496">
      <c r="A1230" s="330" t="n">
        <v>87900</v>
      </c>
      <c r="B1230" s="331" t="inlineStr">
        <is>
          <t>CHAPISCO APLICADO EM ALVENARIA (COM PRESENÇA DE VÃOS) E ESTRUTURAS DE CONCRETO DE FACHADA, COM ROLO PARA TEXTURA ACRÍLICA. ARGAMASSA TRAÇO 1:4 E EMULSÃO POLIMÉRICA (ADESIVO) COM PREPARO EM BETONEIRA 400L. AF_10/2022</t>
        </is>
      </c>
      <c r="C1230" s="330" t="inlineStr">
        <is>
          <t>M2</t>
        </is>
      </c>
      <c r="D1230" s="330" t="n">
        <v>9.09</v>
      </c>
      <c r="E1230" s="330" t="n">
        <v>9.32</v>
      </c>
      <c r="F1230" s="330" t="inlineStr"/>
    </row>
    <row r="1231" ht="60" customHeight="1" s="496">
      <c r="A1231" s="330" t="n">
        <v>87899</v>
      </c>
      <c r="B1231" s="331" t="inlineStr">
        <is>
          <t>CHAPISCO APLICADO EM ALVENARIA (COM PRESENÇA DE VÃOS) E ESTRUTURAS DE CONCRETO DE FACHADA, COM ROLO PARA TEXTURA ACRÍLICA. ARGAMASSA TRAÇO 1:4 E EMULSÃO POLIMÉRICA (ADESIVO) COM PREPARO MANUAL. AF_10/2022</t>
        </is>
      </c>
      <c r="C1231" s="330" t="inlineStr">
        <is>
          <t>M2</t>
        </is>
      </c>
      <c r="D1231" s="330" t="n">
        <v>9.26</v>
      </c>
      <c r="E1231" s="330" t="n">
        <v>9.5</v>
      </c>
      <c r="F1231" s="330" t="inlineStr"/>
    </row>
    <row r="1232" ht="45" customHeight="1" s="496">
      <c r="A1232" s="330" t="n">
        <v>87894</v>
      </c>
      <c r="B1232" s="331" t="inlineStr">
        <is>
          <t>CHAPISCO APLICADO EM ALVENARIA (SEM PRESENÇA DE VÃOS) E ESTRUTURAS DE CONCRETO DE FACHADA, COM COLHER DE PEDREIRO. ARGAMASSA TRAÇO 1:3 COM PREPARO EM BETONEIRA 400L. AF_10/2022</t>
        </is>
      </c>
      <c r="C1232" s="330" t="inlineStr">
        <is>
          <t>M2</t>
        </is>
      </c>
      <c r="D1232" s="330" t="n">
        <v>8.01</v>
      </c>
      <c r="E1232" s="330" t="n">
        <v>8.31</v>
      </c>
      <c r="F1232" s="330" t="inlineStr"/>
    </row>
    <row r="1233" ht="45" customHeight="1" s="496">
      <c r="A1233" s="330" t="n">
        <v>87893</v>
      </c>
      <c r="B1233" s="331" t="inlineStr">
        <is>
          <t>CHAPISCO APLICADO EM ALVENARIA (SEM PRESENÇA DE VÃOS) E ESTRUTURAS DE CONCRETO DE FACHADA, COM COLHER DE PEDREIRO. ARGAMASSA TRAÇO 1:3 COM PREPARO MANUAL. AF_10/2022</t>
        </is>
      </c>
      <c r="C1233" s="330" t="inlineStr">
        <is>
          <t>M2</t>
        </is>
      </c>
      <c r="D1233" s="330" t="n">
        <v>8.52</v>
      </c>
      <c r="E1233" s="330" t="n">
        <v>8.85</v>
      </c>
      <c r="F1233" s="330" t="inlineStr"/>
    </row>
    <row r="1234" ht="60" customHeight="1" s="496">
      <c r="A1234" s="330" t="n">
        <v>87897</v>
      </c>
      <c r="B1234" s="331" t="inlineStr">
        <is>
          <t>CHAPISCO APLICADO EM ALVENARIA (SEM PRESENÇA DE VÃOS) E ESTRUTURAS DE CONCRETO DE FACHADA, COM EQUIPAMENTO DE PROJEÇÃO. ARGAMASSA TRAÇO 1:3 COM PREPARO EM BETONEIRA 400 L. AF_10/2022</t>
        </is>
      </c>
      <c r="C1234" s="330" t="inlineStr">
        <is>
          <t>M2</t>
        </is>
      </c>
      <c r="D1234" s="330" t="n">
        <v>5.94</v>
      </c>
      <c r="E1234" s="330" t="n">
        <v>6.1</v>
      </c>
      <c r="F1234" s="330" t="inlineStr"/>
    </row>
    <row r="1235" ht="45" customHeight="1" s="496">
      <c r="A1235" s="330" t="n">
        <v>87896</v>
      </c>
      <c r="B1235" s="331" t="inlineStr">
        <is>
          <t>CHAPISCO APLICADO EM ALVENARIA (SEM PRESENÇA DE VÃOS) E ESTRUTURAS DE CONCRETO DE FACHADA, COM EQUIPAMENTO DE PROJEÇÃO. ARGAMASSA TRAÇO 1:3 COM PREPARO MANUAL. AF_10/2022</t>
        </is>
      </c>
      <c r="C1235" s="330" t="inlineStr">
        <is>
          <t>M2</t>
        </is>
      </c>
      <c r="D1235" s="330" t="n">
        <v>6.45</v>
      </c>
      <c r="E1235" s="330" t="n">
        <v>6.64</v>
      </c>
      <c r="F1235" s="330" t="inlineStr"/>
    </row>
    <row r="1236" ht="60" customHeight="1" s="496">
      <c r="A1236" s="330" t="n">
        <v>87892</v>
      </c>
      <c r="B1236" s="331" t="inlineStr">
        <is>
          <t>CHAPISCO APLICADO EM ALVENARIA (SEM PRESENÇA DE VÃOS) E ESTRUTURAS DE CONCRETO DE FACHADA, COM ROLO PARA TEXTURA ACRÍLICA. ARGAMASSA INDUSTRIALIZADA COM PREPARO EM MISTURADOR 300 KG. AF_10/2022</t>
        </is>
      </c>
      <c r="C1236" s="330" t="inlineStr">
        <is>
          <t>M2</t>
        </is>
      </c>
      <c r="D1236" s="330" t="n">
        <v>15.86</v>
      </c>
      <c r="E1236" s="330" t="n">
        <v>16.05</v>
      </c>
      <c r="F1236" s="330" t="inlineStr"/>
    </row>
    <row r="1237" ht="60" customHeight="1" s="496">
      <c r="A1237" s="330" t="n">
        <v>87891</v>
      </c>
      <c r="B1237" s="331" t="inlineStr">
        <is>
          <t>CHAPISCO APLICADO EM ALVENARIA (SEM PRESENÇA DE VÃOS) E ESTRUTURAS DE CONCRETO DE FACHADA, COM ROLO PARA TEXTURA ACRÍLICA. ARGAMASSA INDUSTRIALIZADA COM PREPARO MANUAL. AF_10/2022</t>
        </is>
      </c>
      <c r="C1237" s="330" t="inlineStr">
        <is>
          <t>M2</t>
        </is>
      </c>
      <c r="D1237" s="330" t="n">
        <v>16.32</v>
      </c>
      <c r="E1237" s="330" t="n">
        <v>16.53</v>
      </c>
      <c r="F1237" s="330" t="inlineStr"/>
    </row>
    <row r="1238" ht="60" customHeight="1" s="496">
      <c r="A1238" s="330" t="n">
        <v>87889</v>
      </c>
      <c r="B1238" s="331" t="inlineStr">
        <is>
          <t>CHAPISCO APLICADO EM ALVENARIA (SEM PRESENÇA DE VÃOS) E ESTRUTURAS DE CONCRETO DE FACHADA, COM ROLO PARA TEXTURA ACRÍLICA. ARGAMASSA TRAÇO 1:4 E EMULSÃO POLIMÉRICA (ADESIVO) COM PREPARO EM BETONEIRA 400L. AF_10/2022</t>
        </is>
      </c>
      <c r="C1238" s="330" t="inlineStr">
        <is>
          <t>M2</t>
        </is>
      </c>
      <c r="D1238" s="330" t="n">
        <v>8.27</v>
      </c>
      <c r="E1238" s="330" t="n">
        <v>8.460000000000001</v>
      </c>
      <c r="F1238" s="330" t="inlineStr"/>
    </row>
    <row r="1239" ht="60" customHeight="1" s="496">
      <c r="A1239" s="330" t="n">
        <v>87888</v>
      </c>
      <c r="B1239" s="331" t="inlineStr">
        <is>
          <t>CHAPISCO APLICADO EM ALVENARIA (SEM PRESENÇA DE VÃOS) E ESTRUTURAS DE CONCRETO DE FACHADA, COM ROLO PARA TEXTURA ACRÍLICA. ARGAMASSA TRAÇO 1:4 E EMULSÃO POLIMÉRICA (ADESIVO) COM PREPARO MANUAL. AF_10/2022</t>
        </is>
      </c>
      <c r="C1239" s="330" t="inlineStr">
        <is>
          <t>M2</t>
        </is>
      </c>
      <c r="D1239" s="330" t="n">
        <v>8.44</v>
      </c>
      <c r="E1239" s="330" t="n">
        <v>8.640000000000001</v>
      </c>
      <c r="F1239" s="330" t="inlineStr"/>
    </row>
    <row r="1240" ht="45" customHeight="1" s="496">
      <c r="A1240" s="330" t="n">
        <v>104411</v>
      </c>
      <c r="B1240" s="331" t="inlineStr">
        <is>
          <t>CHAPISCO APLICADO EM ALVENARIA E ESTRUTURAS DE CONCRETO INTERNAS, COM EQUIPAMENTO DE PROJEÇÃO. ARGAMASSA TRAÇO 1:3 COM PREPARO EM BETONEIRA 400 L. AF_10/2022</t>
        </is>
      </c>
      <c r="C1240" s="330" t="inlineStr">
        <is>
          <t>M2</t>
        </is>
      </c>
      <c r="D1240" s="330" t="n">
        <v>5.4</v>
      </c>
      <c r="E1240" s="330" t="n">
        <v>5.53</v>
      </c>
      <c r="F1240" s="330" t="inlineStr"/>
    </row>
    <row r="1241" ht="45" customHeight="1" s="496">
      <c r="A1241" s="330" t="n">
        <v>104410</v>
      </c>
      <c r="B1241" s="331" t="inlineStr">
        <is>
          <t>CHAPISCO APLICADO EM ALVENARIA E ESTRUTURAS DE CONCRETO INTERNAS, COM EQUIPAMENTO DE PROJEÇÃO. ARGAMASSA TRAÇO 1:3 COM PREPARO MANUAL. AF_10/2022</t>
        </is>
      </c>
      <c r="C1241" s="330" t="inlineStr">
        <is>
          <t>M2</t>
        </is>
      </c>
      <c r="D1241" s="330" t="n">
        <v>5.99</v>
      </c>
      <c r="E1241" s="330" t="n">
        <v>6.14</v>
      </c>
      <c r="F1241" s="330" t="inlineStr"/>
    </row>
    <row r="1242" ht="45" customHeight="1" s="496">
      <c r="A1242" s="330" t="n">
        <v>87879</v>
      </c>
      <c r="B1242" s="331" t="inlineStr">
        <is>
          <t>CHAPISCO APLICADO EM ALVENARIAS E ESTRUTURAS DE CONCRETO INTERNAS, COM COLHER DE PEDREIRO. ARGAMASSA TRAÇO 1:3 COM PREPARO EM BETONEIRA 400L. AF_10/2022</t>
        </is>
      </c>
      <c r="C1242" s="330" t="inlineStr">
        <is>
          <t>M2</t>
        </is>
      </c>
      <c r="D1242" s="330" t="n">
        <v>5.25</v>
      </c>
      <c r="E1242" s="330" t="n">
        <v>5.41</v>
      </c>
      <c r="F1242" s="330" t="inlineStr"/>
    </row>
    <row r="1243" ht="45" customHeight="1" s="496">
      <c r="A1243" s="330" t="n">
        <v>87878</v>
      </c>
      <c r="B1243" s="331" t="inlineStr">
        <is>
          <t>CHAPISCO APLICADO EM ALVENARIAS E ESTRUTURAS DE CONCRETO INTERNAS, COM COLHER DE PEDREIRO. ARGAMASSA TRAÇO 1:3 COM PREPARO MANUAL. AF_10/2022</t>
        </is>
      </c>
      <c r="C1243" s="330" t="inlineStr">
        <is>
          <t>M2</t>
        </is>
      </c>
      <c r="D1243" s="330" t="n">
        <v>5.76</v>
      </c>
      <c r="E1243" s="330" t="n">
        <v>5.95</v>
      </c>
      <c r="F1243" s="330" t="inlineStr"/>
    </row>
    <row r="1244" ht="45" customHeight="1" s="496">
      <c r="A1244" s="330" t="n">
        <v>87885</v>
      </c>
      <c r="B1244" s="331" t="inlineStr">
        <is>
          <t>CHAPISCO APLICADO NO TETO OU EM ALVENARIA E ESTRUTURA, COM ROLO PARA TEXTURA ACRÍLICA. ARGAMASSA INDUSTRIALIZADA COM PREPARO EM MISTURADOR 300 KG. AF_10/2022</t>
        </is>
      </c>
      <c r="C1244" s="330" t="inlineStr">
        <is>
          <t>M2</t>
        </is>
      </c>
      <c r="D1244" s="330" t="n">
        <v>14</v>
      </c>
      <c r="E1244" s="330" t="n">
        <v>14.09</v>
      </c>
      <c r="F1244" s="330" t="inlineStr"/>
    </row>
    <row r="1245" ht="45" customHeight="1" s="496">
      <c r="A1245" s="330" t="n">
        <v>87884</v>
      </c>
      <c r="B1245" s="331" t="inlineStr">
        <is>
          <t>CHAPISCO APLICADO NO TETO OU EM ALVENARIA E ESTRUTURA, COM ROLO PARA TEXTURA ACRÍLICA. ARGAMASSA INDUSTRIALIZADA COM PREPARO MANUAL. AF_10/2022</t>
        </is>
      </c>
      <c r="C1245" s="330" t="inlineStr">
        <is>
          <t>M2</t>
        </is>
      </c>
      <c r="D1245" s="330" t="n">
        <v>14.46</v>
      </c>
      <c r="E1245" s="330" t="n">
        <v>14.57</v>
      </c>
      <c r="F1245" s="330" t="inlineStr"/>
    </row>
    <row r="1246" ht="45" customHeight="1" s="496">
      <c r="A1246" s="330" t="n">
        <v>87882</v>
      </c>
      <c r="B1246" s="331" t="inlineStr">
        <is>
          <t>CHAPISCO APLICADO NO TETO OU EM ALVENARIA E ESTRUTURA, COM ROLO PARA TEXTURA ACRÍLICA. ARGAMASSA TRAÇO 1:4 E EMULSÃO POLIMÉRICA (ADESIVO) COM PREPARO EM BETONEIRA 400L. AF_10/2022</t>
        </is>
      </c>
      <c r="C1246" s="330" t="inlineStr">
        <is>
          <t>M2</t>
        </is>
      </c>
      <c r="D1246" s="330" t="n">
        <v>6.41</v>
      </c>
      <c r="E1246" s="330" t="n">
        <v>6.5</v>
      </c>
      <c r="F1246" s="330" t="inlineStr"/>
    </row>
    <row r="1247" ht="45" customHeight="1" s="496">
      <c r="A1247" s="330" t="n">
        <v>87881</v>
      </c>
      <c r="B1247" s="331" t="inlineStr">
        <is>
          <t>CHAPISCO APLICADO NO TETO OU EM ALVENARIA E ESTRUTURA, COM ROLO PARA TEXTURA ACRÍLICA. ARGAMASSA TRAÇO 1:4 E EMULSÃO POLIMÉRICA (ADESIVO) COM PREPARO MANUAL. AF_10/2022</t>
        </is>
      </c>
      <c r="C1247" s="330" t="inlineStr">
        <is>
          <t>M2</t>
        </is>
      </c>
      <c r="D1247" s="330" t="n">
        <v>6.58</v>
      </c>
      <c r="E1247" s="330" t="n">
        <v>6.68</v>
      </c>
      <c r="F1247" s="330" t="inlineStr"/>
    </row>
    <row r="1248" ht="45" customHeight="1" s="496">
      <c r="A1248" s="330" t="n">
        <v>87887</v>
      </c>
      <c r="B1248" s="331" t="inlineStr">
        <is>
          <t>CHAPISCO APLICADO NO TETO OU EM ESTRUTURA, COM DESEMPENADEIRA DENTADA. ARGAMASSA INDUSTRIALIZADA COM PREPARO EM MISTURADOR 300 KG. AF_10/2022</t>
        </is>
      </c>
      <c r="C1248" s="330" t="inlineStr">
        <is>
          <t>M2</t>
        </is>
      </c>
      <c r="D1248" s="330" t="n">
        <v>23</v>
      </c>
      <c r="E1248" s="330" t="n">
        <v>23.29</v>
      </c>
      <c r="F1248" s="330" t="inlineStr"/>
    </row>
    <row r="1249" ht="45" customHeight="1" s="496">
      <c r="A1249" s="330" t="n">
        <v>87886</v>
      </c>
      <c r="B1249" s="331" t="inlineStr">
        <is>
          <t>CHAPISCO APLICADO NO TETO OU EM ESTRUTURA, COM DESEMPENADEIRA DENTADA. ARGAMASSA INDUSTRIALIZADA COM PREPARO MANUAL. AF_10/2022</t>
        </is>
      </c>
      <c r="C1249" s="330" t="inlineStr">
        <is>
          <t>M2</t>
        </is>
      </c>
      <c r="D1249" s="330" t="n">
        <v>23.96</v>
      </c>
      <c r="E1249" s="330" t="n">
        <v>24.3</v>
      </c>
      <c r="F1249" s="330" t="inlineStr"/>
    </row>
    <row r="1250" ht="45" customHeight="1" s="496">
      <c r="A1250" s="330" t="n">
        <v>87911</v>
      </c>
      <c r="B1250" s="331" t="inlineStr">
        <is>
          <t>CHAPISCO APLICADO SOMENTE NA ESTRUTURA DE CONCRETO DA FACHADA, COM DESEMPENADEIRA DENTADA. ARGAMASSA INDUSTRIALIZADA COM PREPARO EM MISTURADOR 300 KG. AF_10/2022</t>
        </is>
      </c>
      <c r="C1250" s="330" t="inlineStr">
        <is>
          <t>M2</t>
        </is>
      </c>
      <c r="D1250" s="330" t="n">
        <v>29.22</v>
      </c>
      <c r="E1250" s="330" t="n">
        <v>29.83</v>
      </c>
      <c r="F1250" s="330" t="inlineStr"/>
    </row>
    <row r="1251" ht="45" customHeight="1" s="496">
      <c r="A1251" s="330" t="n">
        <v>87910</v>
      </c>
      <c r="B1251" s="331" t="inlineStr">
        <is>
          <t>CHAPISCO APLICADO SOMENTE NA ESTRUTURA DE CONCRETO DA FACHADA, COM DESEMPENADEIRA DENTADA. ARGAMASSA INDUSTRIALIZADA COM PREPARO MANUAL. AF_10/2022</t>
        </is>
      </c>
      <c r="C1251" s="330" t="inlineStr">
        <is>
          <t>M2</t>
        </is>
      </c>
      <c r="D1251" s="330" t="n">
        <v>30.18</v>
      </c>
      <c r="E1251" s="330" t="n">
        <v>30.84</v>
      </c>
      <c r="F1251" s="330" t="inlineStr"/>
    </row>
    <row r="1252" ht="30" customHeight="1" s="496">
      <c r="A1252" s="330" t="n">
        <v>103686</v>
      </c>
      <c r="B1252" s="331" t="inlineStr">
        <is>
          <t>CONCRETAGEM DE ESCADAS, FCK=25 MPA, COM USO DE BOMBA - LANÇAMENTO, ADENSAMENTO E ACABAMENTO. AF_02/2022_PS</t>
        </is>
      </c>
      <c r="C1252" s="330" t="inlineStr">
        <is>
          <t>M3</t>
        </is>
      </c>
      <c r="D1252" s="330" t="n">
        <v>1184.79</v>
      </c>
      <c r="E1252" s="330" t="n">
        <v>1191.05</v>
      </c>
      <c r="F1252" s="330" t="inlineStr"/>
    </row>
    <row r="1253" ht="30" customHeight="1" s="496">
      <c r="A1253" s="330" t="n">
        <v>103685</v>
      </c>
      <c r="B1253" s="331" t="inlineStr">
        <is>
          <t>CONCRETAGEM DE MURETAS, FCK=25 MPA, COM USO DE BOMBA - LANÇAMENTO, ADENSAMENTO E ACABAMENTO. AF_02/2022_PS</t>
        </is>
      </c>
      <c r="C1253" s="330" t="inlineStr">
        <is>
          <t>M3</t>
        </is>
      </c>
      <c r="D1253" s="330" t="n">
        <v>1116.94</v>
      </c>
      <c r="E1253" s="330" t="n">
        <v>1119.62</v>
      </c>
      <c r="F1253" s="330" t="inlineStr"/>
    </row>
    <row r="1254" ht="30" customHeight="1" s="496">
      <c r="A1254" s="330" t="n">
        <v>103669</v>
      </c>
      <c r="B1254" s="331" t="inlineStr">
        <is>
          <t>CONCRETAGEM DE PILARES, FCK = 25 MPA, COM USO DE BALDES - LANÇAMENTO, ADENSAMENTO E ACABAMENTO. AF_02/2022</t>
        </is>
      </c>
      <c r="C1254" s="330" t="inlineStr">
        <is>
          <t>M3</t>
        </is>
      </c>
      <c r="D1254" s="330" t="n">
        <v>1473.01</v>
      </c>
      <c r="E1254" s="330" t="n">
        <v>1489.85</v>
      </c>
      <c r="F1254" s="330" t="inlineStr"/>
    </row>
    <row r="1255" ht="30" customHeight="1" s="496">
      <c r="A1255" s="330" t="n">
        <v>103672</v>
      </c>
      <c r="B1255" s="331" t="inlineStr">
        <is>
          <t>CONCRETAGEM DE PILARES, FCK = 25 MPA, COM USO DE BOMBA - LANÇAMENTO, ADENSAMENTO E ACABAMENTO. AF_02/2022_PS</t>
        </is>
      </c>
      <c r="C1255" s="330" t="inlineStr">
        <is>
          <t>M3</t>
        </is>
      </c>
      <c r="D1255" s="330" t="n">
        <v>1111.6</v>
      </c>
      <c r="E1255" s="330" t="n">
        <v>1113.94</v>
      </c>
      <c r="F1255" s="330" t="inlineStr"/>
    </row>
    <row r="1256" ht="30" customHeight="1" s="496">
      <c r="A1256" s="330" t="n">
        <v>103671</v>
      </c>
      <c r="B1256" s="331" t="inlineStr">
        <is>
          <t>CONCRETAGEM DE PILARES, FCK = 25 MPA, COM USO DE GRUA - LANÇAMENTO, ADENSAMENTO E ACABAMENTO. AF_02/2022</t>
        </is>
      </c>
      <c r="C1256" s="330" t="inlineStr">
        <is>
          <t>M3</t>
        </is>
      </c>
      <c r="D1256" s="330" t="n">
        <v>1183.64</v>
      </c>
      <c r="E1256" s="330" t="n">
        <v>1186.36</v>
      </c>
      <c r="F1256" s="330" t="inlineStr"/>
    </row>
    <row r="1257" ht="45" customHeight="1" s="496">
      <c r="A1257" s="330" t="n">
        <v>103688</v>
      </c>
      <c r="B1257" s="331" t="inlineStr">
        <is>
          <t>CONCRETAGEM DE PILARES, FCK=25 MPA, COM USO DE JERICAS EM CREMALHEIRA - LANÇAMENTO, ADENSAMENTO E ACABAMENTO. AF_02/2022</t>
        </is>
      </c>
      <c r="C1257" s="330" t="inlineStr">
        <is>
          <t>M3</t>
        </is>
      </c>
      <c r="D1257" s="330" t="n">
        <v>1333.8</v>
      </c>
      <c r="E1257" s="330" t="n">
        <v>1343.8</v>
      </c>
      <c r="F1257" s="330" t="inlineStr"/>
    </row>
    <row r="1258" ht="45" customHeight="1" s="496">
      <c r="A1258" s="330" t="n">
        <v>103687</v>
      </c>
      <c r="B1258" s="331" t="inlineStr">
        <is>
          <t>CONCRETAGEM DE PILARES, FCK=25 MPA, COM USO DE JERICAS EM ELEVADOR DE CABO - LANÇAMENTO, ADENSAMENTO E ACABAMENTO. AF_02/2022</t>
        </is>
      </c>
      <c r="C1258" s="330" t="inlineStr">
        <is>
          <t>M3</t>
        </is>
      </c>
      <c r="D1258" s="330" t="n">
        <v>1617.63</v>
      </c>
      <c r="E1258" s="330" t="n">
        <v>1641.47</v>
      </c>
      <c r="F1258" s="330" t="inlineStr"/>
    </row>
    <row r="1259" ht="30" customHeight="1" s="496">
      <c r="A1259" s="330" t="n">
        <v>103684</v>
      </c>
      <c r="B1259" s="331" t="inlineStr">
        <is>
          <t>CONCRETAGEM DE RESERVATÓRIOS, FCK=25 MPA, COM USO DE BOMBA - LANÇAMENTO, ADENSAMENTO E ACABAMENTO. AF_02/2022_PS</t>
        </is>
      </c>
      <c r="C1259" s="330" t="inlineStr">
        <is>
          <t>M3</t>
        </is>
      </c>
      <c r="D1259" s="330" t="n">
        <v>1131.56</v>
      </c>
      <c r="E1259" s="330" t="n">
        <v>1134.96</v>
      </c>
      <c r="F1259" s="330" t="inlineStr"/>
    </row>
    <row r="1260" ht="60" customHeight="1" s="496">
      <c r="A1260" s="330" t="n">
        <v>103681</v>
      </c>
      <c r="B1260" s="331" t="inlineStr">
        <is>
          <t>CONCRETAGEM DE VIGAS E LAJES, FCK=25 MPA, PARA LAJES MACIÇAS OU NERVURADAS COM GRUA DE CAÇAMBA DE 500 L EM EDIFICAÇÃO DE MULTIPAVIMENTOS ATÉ 16 ANDARES - LANÇAMENTO, ADENSAMENTO E ACABAMENTO. AF_02/2022</t>
        </is>
      </c>
      <c r="C1260" s="330" t="inlineStr">
        <is>
          <t>M3</t>
        </is>
      </c>
      <c r="D1260" s="330" t="n">
        <v>1213.11</v>
      </c>
      <c r="E1260" s="330" t="n">
        <v>1217.38</v>
      </c>
      <c r="F1260" s="330" t="inlineStr"/>
    </row>
    <row r="1261" ht="60" customHeight="1" s="496">
      <c r="A1261" s="330" t="n">
        <v>103679</v>
      </c>
      <c r="B1261" s="331" t="inlineStr">
        <is>
          <t>CONCRETAGEM DE VIGAS E LAJES, FCK=25 MPA, PARA LAJES MACIÇAS OU NERVURADAS COM JERICAS EM CREMALHEIRA EM EDIFICAÇÃO DE MULTIPAVIMENTOS ATÉ 16 ANDARES - LANÇAMENTO, ADENSAMENTO E ACABAMENTO. AF_02/2022</t>
        </is>
      </c>
      <c r="C1261" s="330" t="inlineStr">
        <is>
          <t>M3</t>
        </is>
      </c>
      <c r="D1261" s="330" t="n">
        <v>1292.57</v>
      </c>
      <c r="E1261" s="330" t="n">
        <v>1300.5</v>
      </c>
      <c r="F1261" s="330" t="inlineStr"/>
    </row>
    <row r="1262" ht="60" customHeight="1" s="496">
      <c r="A1262" s="330" t="n">
        <v>103677</v>
      </c>
      <c r="B1262" s="331" t="inlineStr">
        <is>
          <t>CONCRETAGEM DE VIGAS E LAJES, FCK=25 MPA, PARA LAJES MACIÇAS OU NERVURADAS COM JERICAS EM ELEVADOR DE CABO EM EDIFICAÇÃO DE MULTIPAVIMENTOS ATÉ 16 ANDARES - LANÇAMENTO, ADENSAMENTO E ACABAMENTO. AF_02/2022</t>
        </is>
      </c>
      <c r="C1262" s="330" t="inlineStr">
        <is>
          <t>M3</t>
        </is>
      </c>
      <c r="D1262" s="330" t="n">
        <v>1341.71</v>
      </c>
      <c r="E1262" s="330" t="n">
        <v>1352.05</v>
      </c>
      <c r="F1262" s="330" t="inlineStr"/>
    </row>
    <row r="1263" ht="45" customHeight="1" s="496">
      <c r="A1263" s="330" t="n">
        <v>103675</v>
      </c>
      <c r="B1263" s="331" t="inlineStr">
        <is>
          <t>CONCRETAGEM DE VIGAS E LAJES, FCK=25 MPA, PARA LAJES MACIÇAS OU NERVURADAS COM USO DE BOMBA - LANÇAMENTO, ADENSAMENTO E ACABAMENTO. AF_02/2022_PS</t>
        </is>
      </c>
      <c r="C1263" s="330" t="inlineStr">
        <is>
          <t>M3</t>
        </is>
      </c>
      <c r="D1263" s="330" t="n">
        <v>1111.66</v>
      </c>
      <c r="E1263" s="330" t="n">
        <v>1114.07</v>
      </c>
      <c r="F1263" s="330" t="inlineStr"/>
    </row>
    <row r="1264" ht="60" customHeight="1" s="496">
      <c r="A1264" s="330" t="n">
        <v>103680</v>
      </c>
      <c r="B1264" s="331" t="inlineStr">
        <is>
          <t>CONCRETAGEM DE VIGAS E LAJES, FCK=25 MPA, PARA LAJES PREMOLDADAS COM GRUA DE CAÇAMBA DE 350 L EM EDIFICAÇÃO DE MULTIPAVIMENTOS ATÉ 16 ANDARES - LANÇAMENTO, ADENSAMENTO E ACABAMENTO. AF_02/2022</t>
        </is>
      </c>
      <c r="C1264" s="330" t="inlineStr">
        <is>
          <t>M3</t>
        </is>
      </c>
      <c r="D1264" s="330" t="n">
        <v>1344.62</v>
      </c>
      <c r="E1264" s="330" t="n">
        <v>1355.51</v>
      </c>
      <c r="F1264" s="330" t="inlineStr"/>
    </row>
    <row r="1265" ht="60" customHeight="1" s="496">
      <c r="A1265" s="330" t="n">
        <v>103678</v>
      </c>
      <c r="B1265" s="331" t="inlineStr">
        <is>
          <t>CONCRETAGEM DE VIGAS E LAJES, FCK=25 MPA, PARA LAJES PREMOLDADAS COM JERICAS EM CREMALHEIRA EM EDIFICAÇÃO DE MULTIPAVIMENTOS ATÉ 16 ANDARES - LANÇAMENTO, ADENSAMENTO E ACABAMENTO. AF_02/2022</t>
        </is>
      </c>
      <c r="C1265" s="330" t="inlineStr">
        <is>
          <t>M3</t>
        </is>
      </c>
      <c r="D1265" s="330" t="n">
        <v>1429.8</v>
      </c>
      <c r="E1265" s="330" t="n">
        <v>1444.3</v>
      </c>
      <c r="F1265" s="330" t="inlineStr"/>
    </row>
    <row r="1266" ht="60" customHeight="1" s="496">
      <c r="A1266" s="330" t="n">
        <v>103676</v>
      </c>
      <c r="B1266" s="331" t="inlineStr">
        <is>
          <t>CONCRETAGEM DE VIGAS E LAJES, FCK=25 MPA, PARA LAJES PREMOLDADAS COM JERICAS EM ELEVADOR DE CABO EM EDIFICAÇÃO DE MULTIPAVIMENTOS ATÉ 16 ANDARES - LANÇAMENTO, ADENSAMENTO E ACABAMENTO. AF_02/2022</t>
        </is>
      </c>
      <c r="C1266" s="330" t="inlineStr">
        <is>
          <t>M3</t>
        </is>
      </c>
      <c r="D1266" s="330" t="n">
        <v>1540.59</v>
      </c>
      <c r="E1266" s="330" t="n">
        <v>1560.54</v>
      </c>
      <c r="F1266" s="330" t="inlineStr"/>
    </row>
    <row r="1267" ht="45" customHeight="1" s="496">
      <c r="A1267" s="330" t="n">
        <v>103674</v>
      </c>
      <c r="B1267" s="331" t="inlineStr">
        <is>
          <t>CONCRETAGEM DE VIGAS E LAJES, FCK=25 MPA, PARA LAJES PREMOLDADAS COM USO DE BOMBA - LANÇAMENTO, ADENSAMENTO E ACABAMENTO. AF_02/2022_PS</t>
        </is>
      </c>
      <c r="C1267" s="330" t="inlineStr">
        <is>
          <t>M3</t>
        </is>
      </c>
      <c r="D1267" s="330" t="n">
        <v>1134.55</v>
      </c>
      <c r="E1267" s="330" t="n">
        <v>1138.11</v>
      </c>
      <c r="F1267" s="330" t="inlineStr"/>
    </row>
    <row r="1268" ht="45" customHeight="1" s="496">
      <c r="A1268" s="330" t="n">
        <v>103683</v>
      </c>
      <c r="B1268" s="331" t="inlineStr">
        <is>
          <t>CONCRETAGEM DE VIGAS E LAJES, FCK=25 MPA, PARA QUALQUER TIPO DE LAJE COM BALDES EM EDIFICAÇÃO DE MULTIPAVIMENTOS ATÉ 04 ANDARES - LANÇAMENTO, ADENSAMENTO E ACABAMENTO. AF_02/2022</t>
        </is>
      </c>
      <c r="C1268" s="330" t="inlineStr">
        <is>
          <t>M3</t>
        </is>
      </c>
      <c r="D1268" s="330" t="n">
        <v>1830.51</v>
      </c>
      <c r="E1268" s="330" t="n">
        <v>1864.68</v>
      </c>
      <c r="F1268" s="330" t="inlineStr"/>
    </row>
    <row r="1269" ht="45" customHeight="1" s="496">
      <c r="A1269" s="330" t="n">
        <v>103682</v>
      </c>
      <c r="B1269" s="331" t="inlineStr">
        <is>
          <t>CONCRETAGEM DE VIGAS E LAJES, FCK=25 MPA, PARA QUALQUER TIPO DE LAJE COM BALDES EM EDIFICAÇÃO TÉRREA - LANÇAMENTO, ADENSAMENTO E ACABAMENTO. AF_02/2022</t>
        </is>
      </c>
      <c r="C1269" s="330" t="inlineStr">
        <is>
          <t>M3</t>
        </is>
      </c>
      <c r="D1269" s="330" t="n">
        <v>1494.58</v>
      </c>
      <c r="E1269" s="330" t="n">
        <v>1512.42</v>
      </c>
      <c r="F1269" s="330" t="inlineStr"/>
    </row>
    <row r="1270" ht="30" customHeight="1" s="496">
      <c r="A1270" s="330" t="n">
        <v>103670</v>
      </c>
      <c r="B1270" s="331" t="inlineStr">
        <is>
          <t>LANÇAMENTO COM USO DE BALDES, ADENSAMENTO E ACABAMENTO DE CONCRETO EM ESTRUTURAS. AF_02/2022</t>
        </is>
      </c>
      <c r="C1270" s="330" t="inlineStr">
        <is>
          <t>M3</t>
        </is>
      </c>
      <c r="D1270" s="330" t="n">
        <v>345.37</v>
      </c>
      <c r="E1270" s="330" t="n">
        <v>362.21</v>
      </c>
      <c r="F1270" s="330" t="inlineStr"/>
    </row>
    <row r="1271" ht="30" customHeight="1" s="496">
      <c r="A1271" s="330" t="n">
        <v>103673</v>
      </c>
      <c r="B1271" s="331" t="inlineStr">
        <is>
          <t>LANÇAMENTO COM USO DE BOMBA, ADENSAMENTO E ACABAMENTO DE CONCRETO EM ESTRUTURAS. AF_02/2022</t>
        </is>
      </c>
      <c r="C1271" s="330" t="inlineStr">
        <is>
          <t>M3</t>
        </is>
      </c>
      <c r="D1271" s="330" t="n">
        <v>48.86</v>
      </c>
      <c r="E1271" s="330" t="n">
        <v>51.2</v>
      </c>
      <c r="F1271" s="330" t="inlineStr"/>
    </row>
    <row r="1272" ht="60" customHeight="1" s="496">
      <c r="A1272" s="330" t="n">
        <v>91084</v>
      </c>
      <c r="B1272" s="331" t="inlineStr">
        <is>
          <t>EXECUÇÃO DE REVESTIMENTO DE CONCRETO PROJETADO COM ESPESSURA DE 10 CM, ARMADO COM FIBRAS DE AÇO, INCLINAÇÃO DE 90°, APLICAÇÃO CONTÍNUA, UTILIZANDO EQUIPAMENTO DE PROJEÇÃO COM 3 M3/H DE CAPACIDADE. AF_07/2024</t>
        </is>
      </c>
      <c r="C1272" s="330" t="inlineStr">
        <is>
          <t>M2</t>
        </is>
      </c>
      <c r="D1272" s="330" t="n">
        <v>289.12</v>
      </c>
      <c r="E1272" s="330" t="n">
        <v>294.75</v>
      </c>
      <c r="F1272" s="330" t="inlineStr">
        <is>
          <t>AS</t>
        </is>
      </c>
    </row>
    <row r="1273" ht="60" customHeight="1" s="496">
      <c r="A1273" s="330" t="n">
        <v>91080</v>
      </c>
      <c r="B1273" s="331" t="inlineStr">
        <is>
          <t>EXECUÇÃO DE REVESTIMENTO DE CONCRETO PROJETADO COM ESPESSURA DE 10 CM, ARMADO COM FIBRAS DE AÇO, INCLINAÇÃO DE 90°, APLICAÇÃO CONTÍNUA, UTILIZANDO EQUIPAMENTO DE PROJEÇÃO COM 6 M3/H DE CAPACIDADE. AF_07/2024</t>
        </is>
      </c>
      <c r="C1273" s="330" t="inlineStr">
        <is>
          <t>M2</t>
        </is>
      </c>
      <c r="D1273" s="330" t="n">
        <v>235.15</v>
      </c>
      <c r="E1273" s="330" t="n">
        <v>238.6</v>
      </c>
      <c r="F1273" s="330" t="inlineStr">
        <is>
          <t>AS</t>
        </is>
      </c>
    </row>
    <row r="1274" ht="60" customHeight="1" s="496">
      <c r="A1274" s="330" t="n">
        <v>91101</v>
      </c>
      <c r="B1274" s="331" t="inlineStr">
        <is>
          <t>EXECUÇÃO DE REVESTIMENTO DE CONCRETO PROJETADO COM ESPESSURA DE 10 CM, ARMADO COM FIBRAS DE AÇO, INCLINAÇÃO DE 90°, APLICAÇÃO DESCONTÍNUA, UTILIZANDO EQUIPAMENTO DE PROJEÇÃO COM 3 M3/H DE CAPACIDADE. AF_07/2024</t>
        </is>
      </c>
      <c r="C1274" s="330" t="inlineStr">
        <is>
          <t>M2</t>
        </is>
      </c>
      <c r="D1274" s="330" t="n">
        <v>270.88</v>
      </c>
      <c r="E1274" s="330" t="n">
        <v>275.79</v>
      </c>
      <c r="F1274" s="330" t="inlineStr">
        <is>
          <t>AS</t>
        </is>
      </c>
    </row>
    <row r="1275" ht="60" customHeight="1" s="496">
      <c r="A1275" s="330" t="n">
        <v>91097</v>
      </c>
      <c r="B1275" s="331" t="inlineStr">
        <is>
          <t>EXECUÇÃO DE REVESTIMENTO DE CONCRETO PROJETADO COM ESPESSURA DE 10 CM, ARMADO COM FIBRAS DE AÇO, INCLINAÇÃO DE 90°, APLICAÇÃO DESCONTÍNUA, UTILIZANDO EQUIPAMENTO DE PROJEÇÃO COM 6 M3/H DE CAPACIDADE. AF_07/2024</t>
        </is>
      </c>
      <c r="C1275" s="330" t="inlineStr">
        <is>
          <t>M2</t>
        </is>
      </c>
      <c r="D1275" s="330" t="n">
        <v>228.31</v>
      </c>
      <c r="E1275" s="330" t="n">
        <v>231.49</v>
      </c>
      <c r="F1275" s="330" t="inlineStr">
        <is>
          <t>AS</t>
        </is>
      </c>
    </row>
    <row r="1276" ht="60" customHeight="1" s="496">
      <c r="A1276" s="330" t="n">
        <v>91082</v>
      </c>
      <c r="B1276" s="331" t="inlineStr">
        <is>
          <t>EXECUÇÃO DE REVESTIMENTO DE CONCRETO PROJETADO COM ESPESSURA DE 10 CM, ARMADO COM FIBRAS DE AÇO, INCLINAÇÃO MENOR QUE 90°, APLICAÇÃO CONTÍNUA, UTILIZANDO EQUIPAMENTO DE PROJEÇÃO COM 3 M3/H DE CAPACIDADE. AF_07/2024</t>
        </is>
      </c>
      <c r="C1276" s="330" t="inlineStr">
        <is>
          <t>M2</t>
        </is>
      </c>
      <c r="D1276" s="330" t="n">
        <v>262.86</v>
      </c>
      <c r="E1276" s="330" t="n">
        <v>267.34</v>
      </c>
      <c r="F1276" s="330" t="inlineStr">
        <is>
          <t>AS</t>
        </is>
      </c>
    </row>
    <row r="1277" ht="60" customHeight="1" s="496">
      <c r="A1277" s="330" t="n">
        <v>91078</v>
      </c>
      <c r="B1277" s="331" t="inlineStr">
        <is>
          <t>EXECUÇÃO DE REVESTIMENTO DE CONCRETO PROJETADO COM ESPESSURA DE 10 CM, ARMADO COM FIBRAS DE AÇO, INCLINAÇÃO MENOR QUE 90°, APLICAÇÃO CONTÍNUA, UTILIZANDO EQUIPAMENTO DE PROJEÇÃO COM 6 M3/H DE CAPACIDADE. AF_07/2024</t>
        </is>
      </c>
      <c r="C1277" s="330" t="inlineStr">
        <is>
          <t>M2</t>
        </is>
      </c>
      <c r="D1277" s="330" t="n">
        <v>222.84</v>
      </c>
      <c r="E1277" s="330" t="n">
        <v>225.74</v>
      </c>
      <c r="F1277" s="330" t="inlineStr">
        <is>
          <t>AS</t>
        </is>
      </c>
    </row>
    <row r="1278" ht="60" customHeight="1" s="496">
      <c r="A1278" s="330" t="n">
        <v>91099</v>
      </c>
      <c r="B1278" s="331" t="inlineStr">
        <is>
          <t>EXECUÇÃO DE REVESTIMENTO DE CONCRETO PROJETADO COM ESPESSURA DE 10 CM, ARMADO COM FIBRAS DE AÇO, INCLINAÇÃO MENOR QUE 90°, APLICAÇÃO DESCONTÍNUA, UTILIZANDO EQUIPAMENTO DE PROJEÇÃO COM 3 M3/H DE CAPACIDADE. AF_07/2024</t>
        </is>
      </c>
      <c r="C1278" s="330" t="inlineStr">
        <is>
          <t>M2</t>
        </is>
      </c>
      <c r="D1278" s="330" t="n">
        <v>250.17</v>
      </c>
      <c r="E1278" s="330" t="n">
        <v>254.14</v>
      </c>
      <c r="F1278" s="330" t="inlineStr">
        <is>
          <t>AS</t>
        </is>
      </c>
    </row>
    <row r="1279" ht="60" customHeight="1" s="496">
      <c r="A1279" s="330" t="n">
        <v>91095</v>
      </c>
      <c r="B1279" s="331" t="inlineStr">
        <is>
          <t>EXECUÇÃO DE REVESTIMENTO DE CONCRETO PROJETADO COM ESPESSURA DE 10 CM, ARMADO COM FIBRAS DE AÇO, INCLINAÇÃO MENOR QUE 90°, APLICAÇÃO DESCONTÍNUA, UTILIZANDO EQUIPAMENTO DE PROJEÇÃO COM 6 M3/H DE CAPACIDADE. AF_07/2024</t>
        </is>
      </c>
      <c r="C1279" s="330" t="inlineStr">
        <is>
          <t>M2</t>
        </is>
      </c>
      <c r="D1279" s="330" t="n">
        <v>217.48</v>
      </c>
      <c r="E1279" s="330" t="n">
        <v>220.17</v>
      </c>
      <c r="F1279" s="330" t="inlineStr">
        <is>
          <t>AS</t>
        </is>
      </c>
    </row>
    <row r="1280" ht="60" customHeight="1" s="496">
      <c r="A1280" s="330" t="n">
        <v>91076</v>
      </c>
      <c r="B1280" s="331" t="inlineStr">
        <is>
          <t>EXECUÇÃO DE REVESTIMENTO DE CONCRETO PROJETADO COM ESPESSURA DE 10 CM, ARMADO COM TELA, INCLINAÇÃO DE 90°, APLICAÇÃO CONTÍNUA, UTILIZANDO EQUIPAMENTO DE PROJEÇÃO COM 3 M3/H DE CAPACIDADE. AF_07/2024</t>
        </is>
      </c>
      <c r="C1280" s="330" t="inlineStr">
        <is>
          <t>M2</t>
        </is>
      </c>
      <c r="D1280" s="330" t="n">
        <v>378.37</v>
      </c>
      <c r="E1280" s="330" t="n">
        <v>391.21</v>
      </c>
      <c r="F1280" s="330" t="inlineStr"/>
    </row>
    <row r="1281" ht="60" customHeight="1" s="496">
      <c r="A1281" s="330" t="n">
        <v>91072</v>
      </c>
      <c r="B1281" s="331" t="inlineStr">
        <is>
          <t>EXECUÇÃO DE REVESTIMENTO DE CONCRETO PROJETADO COM ESPESSURA DE 10 CM, ARMADO COM TELA, INCLINAÇÃO DE 90°, APLICAÇÃO CONTÍNUA, UTILIZANDO EQUIPAMENTO DE PROJEÇÃO COM 6 M3/H DE CAPACIDADE. AF_07/2024</t>
        </is>
      </c>
      <c r="C1281" s="330" t="inlineStr">
        <is>
          <t>M2</t>
        </is>
      </c>
      <c r="D1281" s="330" t="n">
        <v>335.71</v>
      </c>
      <c r="E1281" s="330" t="n">
        <v>346.83</v>
      </c>
      <c r="F1281" s="330" t="inlineStr"/>
    </row>
    <row r="1282" ht="60" customHeight="1" s="496">
      <c r="A1282" s="330" t="n">
        <v>91093</v>
      </c>
      <c r="B1282" s="331" t="inlineStr">
        <is>
          <t>EXECUÇÃO DE REVESTIMENTO DE CONCRETO PROJETADO COM ESPESSURA DE 10 CM, ARMADO COM TELA, INCLINAÇÃO DE 90°, APLICAÇÃO DESCONTÍNUA, UTILIZANDO EQUIPAMENTO DE PROJEÇÃO COM 3 M3/H DE CAPACIDADE. AF_07/2024</t>
        </is>
      </c>
      <c r="C1282" s="330" t="inlineStr">
        <is>
          <t>M2</t>
        </is>
      </c>
      <c r="D1282" s="330" t="n">
        <v>390.73</v>
      </c>
      <c r="E1282" s="330" t="n">
        <v>404.46</v>
      </c>
      <c r="F1282" s="330" t="inlineStr"/>
    </row>
    <row r="1283" ht="60" customHeight="1" s="496">
      <c r="A1283" s="330" t="n">
        <v>91089</v>
      </c>
      <c r="B1283" s="331" t="inlineStr">
        <is>
          <t>EXECUÇÃO DE REVESTIMENTO DE CONCRETO PROJETADO COM ESPESSURA DE 10 CM, ARMADO COM TELA, INCLINAÇÃO DE 90°, APLICAÇÃO DESCONTÍNUA, UTILIZANDO EQUIPAMENTO DE PROJEÇÃO COM 6 M3/H DE CAPACIDADE. AF_07/2024</t>
        </is>
      </c>
      <c r="C1283" s="330" t="inlineStr">
        <is>
          <t>M2</t>
        </is>
      </c>
      <c r="D1283" s="330" t="n">
        <v>355.82</v>
      </c>
      <c r="E1283" s="330" t="n">
        <v>368.15</v>
      </c>
      <c r="F1283" s="330" t="inlineStr"/>
    </row>
    <row r="1284" ht="60" customHeight="1" s="496">
      <c r="A1284" s="330" t="n">
        <v>91074</v>
      </c>
      <c r="B1284" s="331" t="inlineStr">
        <is>
          <t>EXECUÇÃO DE REVESTIMENTO DE CONCRETO PROJETADO COM ESPESSURA DE 10 CM, ARMADO COM TELA, INCLINAÇÃO MENOR QUE 90°, APLICAÇÃO CONTÍNUA, UTILIZANDO EQUIPAMENTO DE PROJEÇÃO COM 3 M3/H DE CAPACIDADE. AF_07/2024</t>
        </is>
      </c>
      <c r="C1284" s="330" t="inlineStr">
        <is>
          <t>M2</t>
        </is>
      </c>
      <c r="D1284" s="330" t="n">
        <v>259.8</v>
      </c>
      <c r="E1284" s="330" t="n">
        <v>266.15</v>
      </c>
      <c r="F1284" s="330" t="inlineStr"/>
    </row>
    <row r="1285" ht="60" customHeight="1" s="496">
      <c r="A1285" s="330" t="n">
        <v>91070</v>
      </c>
      <c r="B1285" s="331" t="inlineStr">
        <is>
          <t>EXECUÇÃO DE REVESTIMENTO DE CONCRETO PROJETADO COM ESPESSURA DE 10 CM, ARMADO COM TELA, INCLINAÇÃO MENOR QUE 90°, APLICAÇÃO CONTÍNUA, UTILIZANDO EQUIPAMENTO DE PROJEÇÃO COM 6 M3/H DE CAPACIDADE. AF_07/2024</t>
        </is>
      </c>
      <c r="C1285" s="330" t="inlineStr">
        <is>
          <t>M2</t>
        </is>
      </c>
      <c r="D1285" s="330" t="n">
        <v>227.38</v>
      </c>
      <c r="E1285" s="330" t="n">
        <v>232.45</v>
      </c>
      <c r="F1285" s="330" t="inlineStr"/>
    </row>
    <row r="1286" ht="60" customHeight="1" s="496">
      <c r="A1286" s="330" t="n">
        <v>91091</v>
      </c>
      <c r="B1286" s="331" t="inlineStr">
        <is>
          <t>EXECUÇÃO DE REVESTIMENTO DE CONCRETO PROJETADO COM ESPESSURA DE 10 CM, ARMADO COM TELA, INCLINAÇÃO MENOR QUE 90°, APLICAÇÃO DESCONTÍNUA, UTILIZANDO EQUIPAMENTO DE PROJEÇÃO COM 3 M3/H DE CAPACIDADE. AF_07/2024</t>
        </is>
      </c>
      <c r="C1286" s="330" t="inlineStr">
        <is>
          <t>M2</t>
        </is>
      </c>
      <c r="D1286" s="330" t="n">
        <v>273.06</v>
      </c>
      <c r="E1286" s="330" t="n">
        <v>280.32</v>
      </c>
      <c r="F1286" s="330" t="inlineStr"/>
    </row>
    <row r="1287" ht="60" customHeight="1" s="496">
      <c r="A1287" s="330" t="n">
        <v>91087</v>
      </c>
      <c r="B1287" s="331" t="inlineStr">
        <is>
          <t>EXECUÇÃO DE REVESTIMENTO DE CONCRETO PROJETADO COM ESPESSURA DE 10 CM, ARMADO COM TELA, INCLINAÇÃO MENOR QUE 90°, APLICAÇÃO DESCONTÍNUA, UTILIZANDO EQUIPAMENTO DE PROJEÇÃO COM 6 M3/H DE CAPACIDADE. AF_07/2024</t>
        </is>
      </c>
      <c r="C1287" s="330" t="inlineStr">
        <is>
          <t>M2</t>
        </is>
      </c>
      <c r="D1287" s="330" t="n">
        <v>246.04</v>
      </c>
      <c r="E1287" s="330" t="n">
        <v>252.24</v>
      </c>
      <c r="F1287" s="330" t="inlineStr"/>
    </row>
    <row r="1288" ht="60" customHeight="1" s="496">
      <c r="A1288" s="330" t="n">
        <v>91083</v>
      </c>
      <c r="B1288" s="331" t="inlineStr">
        <is>
          <t>EXECUÇÃO DE REVESTIMENTO DE CONCRETO PROJETADO COM ESPESSURA DE 7 CM, ARMADO COM FIBRAS DE AÇO, INCLINAÇÃO DE 90°, APLICAÇÃO CONTÍNUA, UTILIZANDO EQUIPAMENTO DE PROJEÇÃO COM 3 M3/H DE CAPACIDADE. AF_07/2024</t>
        </is>
      </c>
      <c r="C1288" s="330" t="inlineStr">
        <is>
          <t>M2</t>
        </is>
      </c>
      <c r="D1288" s="330" t="n">
        <v>344.21</v>
      </c>
      <c r="E1288" s="330" t="n">
        <v>352.9</v>
      </c>
      <c r="F1288" s="330" t="inlineStr">
        <is>
          <t>AS</t>
        </is>
      </c>
    </row>
    <row r="1289" ht="60" customHeight="1" s="496">
      <c r="A1289" s="330" t="n">
        <v>91079</v>
      </c>
      <c r="B1289" s="331" t="inlineStr">
        <is>
          <t>EXECUÇÃO DE REVESTIMENTO DE CONCRETO PROJETADO COM ESPESSURA DE 7 CM, ARMADO COM FIBRAS DE AÇO, INCLINAÇÃO DE 90°, APLICAÇÃO CONTÍNUA, UTILIZANDO EQUIPAMENTO DE PROJEÇÃO COM 6 M3/H DE CAPACIDADE. AF_07/2024</t>
        </is>
      </c>
      <c r="C1289" s="330" t="inlineStr">
        <is>
          <t>M2</t>
        </is>
      </c>
      <c r="D1289" s="330" t="n">
        <v>217.48</v>
      </c>
      <c r="E1289" s="330" t="n">
        <v>221.1</v>
      </c>
      <c r="F1289" s="330" t="inlineStr">
        <is>
          <t>AS</t>
        </is>
      </c>
    </row>
    <row r="1290" ht="60" customHeight="1" s="496">
      <c r="A1290" s="330" t="n">
        <v>91100</v>
      </c>
      <c r="B1290" s="331" t="inlineStr">
        <is>
          <t>EXECUÇÃO DE REVESTIMENTO DE CONCRETO PROJETADO COM ESPESSURA DE 7 CM, ARMADO COM FIBRAS DE AÇO, INCLINAÇÃO DE 90°, APLICAÇÃO DESCONTÍNUA, UTILIZANDO EQUIPAMENTO DE PROJEÇÃO COM 3 M3/H DE CAPACIDADE. AF_07/2024</t>
        </is>
      </c>
      <c r="C1290" s="330" t="inlineStr">
        <is>
          <t>M2</t>
        </is>
      </c>
      <c r="D1290" s="330" t="n">
        <v>291.01</v>
      </c>
      <c r="E1290" s="330" t="n">
        <v>297.57</v>
      </c>
      <c r="F1290" s="330" t="inlineStr">
        <is>
          <t>AS</t>
        </is>
      </c>
    </row>
    <row r="1291" ht="60" customHeight="1" s="496">
      <c r="A1291" s="330" t="n">
        <v>91096</v>
      </c>
      <c r="B1291" s="331" t="inlineStr">
        <is>
          <t>EXECUÇÃO DE REVESTIMENTO DE CONCRETO PROJETADO COM ESPESSURA DE 7 CM, ARMADO COM FIBRAS DE AÇO, INCLINAÇÃO DE 90°, APLICAÇÃO DESCONTÍNUA, UTILIZANDO EQUIPAMENTO DE PROJEÇÃO COM 6 M3/H DE CAPACIDADE. AF_07/2024</t>
        </is>
      </c>
      <c r="C1291" s="330" t="inlineStr">
        <is>
          <t>M2</t>
        </is>
      </c>
      <c r="D1291" s="330" t="n">
        <v>207.19</v>
      </c>
      <c r="E1291" s="330" t="n">
        <v>210.4</v>
      </c>
      <c r="F1291" s="330" t="inlineStr">
        <is>
          <t>AS</t>
        </is>
      </c>
    </row>
    <row r="1292" ht="60" customHeight="1" s="496">
      <c r="A1292" s="330" t="n">
        <v>91081</v>
      </c>
      <c r="B1292" s="331" t="inlineStr">
        <is>
          <t>EXECUÇÃO DE REVESTIMENTO DE CONCRETO PROJETADO COM ESPESSURA DE 7 CM, ARMADO COM FIBRAS DE AÇO, INCLINAÇÃO MENOR QUE 90°, APLICAÇÃO CONTÍNUA, UTILIZANDO EQUIPAMENTO DE PROJEÇÃO COM 3 M3/H DE CAPACIDADE. AF_07/2024</t>
        </is>
      </c>
      <c r="C1292" s="330" t="inlineStr">
        <is>
          <t>M2</t>
        </is>
      </c>
      <c r="D1292" s="330" t="n">
        <v>279.59</v>
      </c>
      <c r="E1292" s="330" t="n">
        <v>285.56</v>
      </c>
      <c r="F1292" s="330" t="inlineStr">
        <is>
          <t>AS</t>
        </is>
      </c>
    </row>
    <row r="1293" ht="60" customHeight="1" s="496">
      <c r="A1293" s="330" t="n">
        <v>91077</v>
      </c>
      <c r="B1293" s="331" t="inlineStr">
        <is>
          <t>EXECUÇÃO DE REVESTIMENTO DE CONCRETO PROJETADO COM ESPESSURA DE 7 CM, ARMADO COM FIBRAS DE AÇO, INCLINAÇÃO MENOR QUE 90°, APLICAÇÃO CONTÍNUA, UTILIZANDO EQUIPAMENTO DE PROJEÇÃO COM 6 M3/H DE CAPACIDADE. AF_07/2024</t>
        </is>
      </c>
      <c r="C1293" s="330" t="inlineStr">
        <is>
          <t>M2</t>
        </is>
      </c>
      <c r="D1293" s="330" t="n">
        <v>201.69</v>
      </c>
      <c r="E1293" s="330" t="n">
        <v>204.59</v>
      </c>
      <c r="F1293" s="330" t="inlineStr">
        <is>
          <t>AS</t>
        </is>
      </c>
    </row>
    <row r="1294" ht="60" customHeight="1" s="496">
      <c r="A1294" s="330" t="n">
        <v>91098</v>
      </c>
      <c r="B1294" s="331" t="inlineStr">
        <is>
          <t>EXECUÇÃO DE REVESTIMENTO DE CONCRETO PROJETADO COM ESPESSURA DE 7 CM, ARMADO COM FIBRAS DE AÇO, INCLINAÇÃO MENOR QUE 90°, APLICAÇÃO DESCONTÍNUA, UTILIZANDO EQUIPAMENTO DE PROJEÇÃO COM 3 M3/H DE CAPACIDADE. AF_07/2024</t>
        </is>
      </c>
      <c r="C1294" s="330" t="inlineStr">
        <is>
          <t>M2</t>
        </is>
      </c>
      <c r="D1294" s="330" t="n">
        <v>249.84</v>
      </c>
      <c r="E1294" s="330" t="n">
        <v>254.64</v>
      </c>
      <c r="F1294" s="330" t="inlineStr">
        <is>
          <t>AS</t>
        </is>
      </c>
    </row>
    <row r="1295" ht="60" customHeight="1" s="496">
      <c r="A1295" s="330" t="n">
        <v>91094</v>
      </c>
      <c r="B1295" s="331" t="inlineStr">
        <is>
          <t>EXECUÇÃO DE REVESTIMENTO DE CONCRETO PROJETADO COM ESPESSURA DE 7 CM, ARMADO COM FIBRAS DE AÇO, INCLINAÇÃO MENOR QUE 90°, APLICAÇÃO DESCONTÍNUA, UTILIZANDO EQUIPAMENTO DE PROJEÇÃO COM 6 M3/H DE CAPACIDADE. AF_07/2024</t>
        </is>
      </c>
      <c r="C1295" s="330" t="inlineStr">
        <is>
          <t>M2</t>
        </is>
      </c>
      <c r="D1295" s="330" t="n">
        <v>194.11</v>
      </c>
      <c r="E1295" s="330" t="n">
        <v>196.73</v>
      </c>
      <c r="F1295" s="330" t="inlineStr">
        <is>
          <t>AS</t>
        </is>
      </c>
    </row>
    <row r="1296" ht="60" customHeight="1" s="496">
      <c r="A1296" s="330" t="n">
        <v>91075</v>
      </c>
      <c r="B1296" s="331" t="inlineStr">
        <is>
          <t>EXECUÇÃO DE REVESTIMENTO DE CONCRETO PROJETADO COM ESPESSURA DE 7 CM, ARMADO COM TELA, INCLINAÇÃO DE 90°, APLICAÇÃO CONTÍNUA, UTILIZANDO EQUIPAMENTO DE PROJEÇÃO COM 3 M3/H DE CAPACIDADE. AF_07/2024</t>
        </is>
      </c>
      <c r="C1296" s="330" t="inlineStr">
        <is>
          <t>M2</t>
        </is>
      </c>
      <c r="D1296" s="330" t="n">
        <v>405.15</v>
      </c>
      <c r="E1296" s="330" t="n">
        <v>419.58</v>
      </c>
      <c r="F1296" s="330" t="inlineStr"/>
    </row>
    <row r="1297" ht="60" customHeight="1" s="496">
      <c r="A1297" s="330" t="n">
        <v>91071</v>
      </c>
      <c r="B1297" s="331" t="inlineStr">
        <is>
          <t>EXECUÇÃO DE REVESTIMENTO DE CONCRETO PROJETADO COM ESPESSURA DE 7 CM, ARMADO COM TELA, INCLINAÇÃO DE 90°, APLICAÇÃO CONTÍNUA, UTILIZANDO EQUIPAMENTO DE PROJEÇÃO COM 6 M3/H DE CAPACIDADE. AF_07/2024</t>
        </is>
      </c>
      <c r="C1297" s="330" t="inlineStr">
        <is>
          <t>M2</t>
        </is>
      </c>
      <c r="D1297" s="330" t="n">
        <v>322.75</v>
      </c>
      <c r="E1297" s="330" t="n">
        <v>333.89</v>
      </c>
      <c r="F1297" s="330" t="inlineStr"/>
    </row>
    <row r="1298" ht="60" customHeight="1" s="496">
      <c r="A1298" s="330" t="n">
        <v>91092</v>
      </c>
      <c r="B1298" s="331" t="inlineStr">
        <is>
          <t>EXECUÇÃO DE REVESTIMENTO DE CONCRETO PROJETADO COM ESPESSURA DE 7 CM, ARMADO COM TELA, INCLINAÇÃO DE 90°, APLICAÇÃO DESCONTÍNUA, UTILIZANDO EQUIPAMENTO DE PROJEÇÃO COM 3 M3/H DE CAPACIDADE. AF_07/2024</t>
        </is>
      </c>
      <c r="C1298" s="330" t="inlineStr">
        <is>
          <t>M2</t>
        </is>
      </c>
      <c r="D1298" s="330" t="n">
        <v>399.7</v>
      </c>
      <c r="E1298" s="330" t="n">
        <v>414.33</v>
      </c>
      <c r="F1298" s="330" t="inlineStr"/>
    </row>
    <row r="1299" ht="60" customHeight="1" s="496">
      <c r="A1299" s="330" t="n">
        <v>91088</v>
      </c>
      <c r="B1299" s="331" t="inlineStr">
        <is>
          <t>EXECUÇÃO DE REVESTIMENTO DE CONCRETO PROJETADO COM ESPESSURA DE 7 CM, ARMADO COM TELA, INCLINAÇÃO DE 90°, APLICAÇÃO DESCONTÍNUA, UTILIZANDO EQUIPAMENTO DE PROJEÇÃO COM 6 M3/H DE CAPACIDADE. AF_07/2024</t>
        </is>
      </c>
      <c r="C1299" s="330" t="inlineStr">
        <is>
          <t>M2</t>
        </is>
      </c>
      <c r="D1299" s="330" t="n">
        <v>340.59</v>
      </c>
      <c r="E1299" s="330" t="n">
        <v>352.85</v>
      </c>
      <c r="F1299" s="330" t="inlineStr"/>
    </row>
    <row r="1300" ht="60" customHeight="1" s="496">
      <c r="A1300" s="330" t="n">
        <v>91073</v>
      </c>
      <c r="B1300" s="331" t="inlineStr">
        <is>
          <t>EXECUÇÃO DE REVESTIMENTO DE CONCRETO PROJETADO COM ESPESSURA DE 7 CM, ARMADO COM TELA, INCLINAÇÃO MENOR QUE 90°, APLICAÇÃO CONTÍNUA, UTILIZANDO EQUIPAMENTO DE PROJEÇÃO COM 3 M3/H DE CAPACIDADE. AF_07/2024</t>
        </is>
      </c>
      <c r="C1300" s="330" t="inlineStr">
        <is>
          <t>M2</t>
        </is>
      </c>
      <c r="D1300" s="330" t="n">
        <v>267.21</v>
      </c>
      <c r="E1300" s="330" t="n">
        <v>274.35</v>
      </c>
      <c r="F1300" s="330" t="inlineStr"/>
    </row>
    <row r="1301" ht="60" customHeight="1" s="496">
      <c r="A1301" s="330" t="n">
        <v>91069</v>
      </c>
      <c r="B1301" s="331" t="inlineStr">
        <is>
          <t>EXECUÇÃO DE REVESTIMENTO DE CONCRETO PROJETADO COM ESPESSURA DE 7 CM, ARMADO COM TELA, INCLINAÇÃO MENOR QUE 90°, APLICAÇÃO CONTÍNUA, UTILIZANDO EQUIPAMENTO DE PROJEÇÃO COM 6 M3/H DE CAPACIDADE. AF_07/2024</t>
        </is>
      </c>
      <c r="C1301" s="330" t="inlineStr">
        <is>
          <t>M2</t>
        </is>
      </c>
      <c r="D1301" s="330" t="n">
        <v>212.3</v>
      </c>
      <c r="E1301" s="330" t="n">
        <v>217.29</v>
      </c>
      <c r="F1301" s="330" t="inlineStr"/>
    </row>
    <row r="1302" ht="60" customHeight="1" s="496">
      <c r="A1302" s="330" t="n">
        <v>91090</v>
      </c>
      <c r="B1302" s="331" t="inlineStr">
        <is>
          <t>EXECUÇÃO DE REVESTIMENTO DE CONCRETO PROJETADO COM ESPESSURA DE 7 CM, ARMADO COM TELA, INCLINAÇÃO MENOR QUE 90°, APLICAÇÃO DESCONTÍNUA, UTILIZANDO EQUIPAMENTO DE PROJEÇÃO COM 3 M3/H DE CAPACIDADE. AF_07/2024</t>
        </is>
      </c>
      <c r="C1302" s="330" t="inlineStr">
        <is>
          <t>M2</t>
        </is>
      </c>
      <c r="D1302" s="330" t="n">
        <v>270.95</v>
      </c>
      <c r="E1302" s="330" t="n">
        <v>278.64</v>
      </c>
      <c r="F1302" s="330" t="inlineStr"/>
    </row>
    <row r="1303" ht="60" customHeight="1" s="496">
      <c r="A1303" s="330" t="n">
        <v>91086</v>
      </c>
      <c r="B1303" s="331" t="inlineStr">
        <is>
          <t>EXECUÇÃO DE REVESTIMENTO DE CONCRETO PROJETADO COM ESPESSURA DE 7 CM, ARMADO COM TELA, INCLINAÇÃO MENOR QUE 90°, APLICAÇÃO DESCONTÍNUA, UTILIZANDO EQUIPAMENTO DE PROJEÇÃO COM 6 M3/H DE CAPACIDADE. AF_07/2024</t>
        </is>
      </c>
      <c r="C1303" s="330" t="inlineStr">
        <is>
          <t>M2</t>
        </is>
      </c>
      <c r="D1303" s="330" t="n">
        <v>229.47</v>
      </c>
      <c r="E1303" s="330" t="n">
        <v>235.54</v>
      </c>
      <c r="F1303" s="330" t="inlineStr"/>
    </row>
    <row r="1304" ht="45" customHeight="1" s="496">
      <c r="A1304" s="330" t="n">
        <v>90944</v>
      </c>
      <c r="B1304" s="331" t="inlineStr">
        <is>
          <t>CONTRAPISO ACÚSTICO EM ARGAMASSA PRONTA, PREPARO MANUAL, APLICADO EM ÁREAS SECA, ACABAMENTO NÃO REFORÇADO, ESPESSURA 6CM. AF_07/2021</t>
        </is>
      </c>
      <c r="C1304" s="330" t="inlineStr">
        <is>
          <t>M2</t>
        </is>
      </c>
      <c r="D1304" s="330" t="n">
        <v>267.41</v>
      </c>
      <c r="E1304" s="330" t="n">
        <v>269.6</v>
      </c>
      <c r="F1304" s="330" t="inlineStr">
        <is>
          <t>AS</t>
        </is>
      </c>
    </row>
    <row r="1305" ht="45" customHeight="1" s="496">
      <c r="A1305" s="330" t="n">
        <v>90934</v>
      </c>
      <c r="B1305" s="331" t="inlineStr">
        <is>
          <t>CONTRAPISO ACÚSTICO EM ARGAMASSA PRONTA, PREPARO MANUAL, APLICADO EM ÁREAS SECAS, ACABAMENTO NÃO REFORÇADO, ESPESSURA 5CM. AF_07/2021</t>
        </is>
      </c>
      <c r="C1305" s="330" t="inlineStr">
        <is>
          <t>M2</t>
        </is>
      </c>
      <c r="D1305" s="330" t="n">
        <v>247.32</v>
      </c>
      <c r="E1305" s="330" t="n">
        <v>249.31</v>
      </c>
      <c r="F1305" s="330" t="inlineStr">
        <is>
          <t>AS</t>
        </is>
      </c>
    </row>
    <row r="1306" ht="45" customHeight="1" s="496">
      <c r="A1306" s="330" t="n">
        <v>90954</v>
      </c>
      <c r="B1306" s="331" t="inlineStr">
        <is>
          <t>CONTRAPISO ACÚSTICO EM ARGAMASSA PRONTA, PREPARO MANUAL, APLICADO EM ÁREAS SECAS, ACABAMENTO NÃO REFORÇADO, ESPESSURA 7CM. AF_07/2021</t>
        </is>
      </c>
      <c r="C1306" s="330" t="inlineStr">
        <is>
          <t>M2</t>
        </is>
      </c>
      <c r="D1306" s="330" t="n">
        <v>304.23</v>
      </c>
      <c r="E1306" s="330" t="n">
        <v>306.78</v>
      </c>
      <c r="F1306" s="330" t="inlineStr">
        <is>
          <t>AS</t>
        </is>
      </c>
    </row>
    <row r="1307" ht="45" customHeight="1" s="496">
      <c r="A1307" s="330" t="n">
        <v>90933</v>
      </c>
      <c r="B1307" s="331" t="inlineStr">
        <is>
          <t>CONTRAPISO ACÚSTICO EM ARGAMASSA PRONTA, PREPARO MECÂNICO COM MISTURADOR 300 KG, APLICADO EM ÁREAS SECAS, ACABAMENTO NÃO REFORÇADO, ESPESSURA 5CM. AF_07/2021</t>
        </is>
      </c>
      <c r="C1307" s="330" t="inlineStr">
        <is>
          <t>M2</t>
        </is>
      </c>
      <c r="D1307" s="330" t="n">
        <v>231.66</v>
      </c>
      <c r="E1307" s="330" t="n">
        <v>233.11</v>
      </c>
      <c r="F1307" s="330" t="inlineStr">
        <is>
          <t>AS</t>
        </is>
      </c>
    </row>
    <row r="1308" ht="45" customHeight="1" s="496">
      <c r="A1308" s="330" t="n">
        <v>90943</v>
      </c>
      <c r="B1308" s="331" t="inlineStr">
        <is>
          <t>CONTRAPISO ACÚSTICO EM ARGAMASSA PRONTA, PREPARO MECÂNICO COM MISTURADOR 300 KG, APLICADO EM ÁREAS SECAS, ACABAMENTO NÃO REFORÇADO, ESPESSURA 6CM. AF_07/2021</t>
        </is>
      </c>
      <c r="C1308" s="330" t="inlineStr">
        <is>
          <t>M2</t>
        </is>
      </c>
      <c r="D1308" s="330" t="n">
        <v>250.36</v>
      </c>
      <c r="E1308" s="330" t="n">
        <v>251.95</v>
      </c>
      <c r="F1308" s="330" t="inlineStr">
        <is>
          <t>AS</t>
        </is>
      </c>
    </row>
    <row r="1309" ht="45" customHeight="1" s="496">
      <c r="A1309" s="330" t="n">
        <v>90953</v>
      </c>
      <c r="B1309" s="331" t="inlineStr">
        <is>
          <t>CONTRAPISO ACÚSTICO EM ARGAMASSA PRONTA, PREPARO MECÂNICO COM MISTURADOR 300 KG, APLICADO EM ÁREAS SECAS, ACABAMENTO NÃO REFORÇADO, ESPESSURA 7CM. AF_07/2021</t>
        </is>
      </c>
      <c r="C1309" s="330" t="inlineStr">
        <is>
          <t>M2</t>
        </is>
      </c>
      <c r="D1309" s="330" t="n">
        <v>284.63</v>
      </c>
      <c r="E1309" s="330" t="n">
        <v>286.49</v>
      </c>
      <c r="F1309" s="330" t="inlineStr">
        <is>
          <t>AS</t>
        </is>
      </c>
    </row>
    <row r="1310" ht="45" customHeight="1" s="496">
      <c r="A1310" s="330" t="n">
        <v>90932</v>
      </c>
      <c r="B1310" s="331" t="inlineStr">
        <is>
          <t>CONTRAPISO ACÚSTICO EM ARGAMASSA TRAÇO 1:4 (CIMENTO E AREIA), PREPARO MANUAL, APLICADO EM ÁREAS SECAS, ACABAMENTO NÃO REFORÇADO, ESPESSURA 5CM. AF_07/2021</t>
        </is>
      </c>
      <c r="C1310" s="330" t="inlineStr">
        <is>
          <t>M2</t>
        </is>
      </c>
      <c r="D1310" s="330" t="n">
        <v>98.56</v>
      </c>
      <c r="E1310" s="330" t="n">
        <v>100.37</v>
      </c>
      <c r="F1310" s="330" t="inlineStr">
        <is>
          <t>AS</t>
        </is>
      </c>
    </row>
    <row r="1311" ht="45" customHeight="1" s="496">
      <c r="A1311" s="330" t="n">
        <v>90942</v>
      </c>
      <c r="B1311" s="331" t="inlineStr">
        <is>
          <t>CONTRAPISO ACÚSTICO EM ARGAMASSA TRAÇO 1:4 (CIMENTO E AREIA), PREPARO MANUAL, APLICADO EM ÁREAS SECAS, ACABAMENTO NÃO REFORÇADO, ESPESSURA 6CM. AF_07/2021</t>
        </is>
      </c>
      <c r="C1311" s="330" t="inlineStr">
        <is>
          <t>M2</t>
        </is>
      </c>
      <c r="D1311" s="330" t="n">
        <v>105.41</v>
      </c>
      <c r="E1311" s="330" t="n">
        <v>107.41</v>
      </c>
      <c r="F1311" s="330" t="inlineStr">
        <is>
          <t>AS</t>
        </is>
      </c>
    </row>
    <row r="1312" ht="45" customHeight="1" s="496">
      <c r="A1312" s="330" t="n">
        <v>90952</v>
      </c>
      <c r="B1312" s="331" t="inlineStr">
        <is>
          <t>CONTRAPISO ACÚSTICO EM ARGAMASSA TRAÇO 1:4 (CIMENTO E AREIA), PREPARO MANUAL, APLICADO EM ÁREAS SECAS, ACABAMENTO NÃO REFORÇADO, ESPESSURA 7CM. AF_07/2021</t>
        </is>
      </c>
      <c r="C1312" s="330" t="inlineStr">
        <is>
          <t>M2</t>
        </is>
      </c>
      <c r="D1312" s="330" t="n">
        <v>117.97</v>
      </c>
      <c r="E1312" s="330" t="n">
        <v>120.3</v>
      </c>
      <c r="F1312" s="330" t="inlineStr">
        <is>
          <t>AS</t>
        </is>
      </c>
    </row>
    <row r="1313" ht="45" customHeight="1" s="496">
      <c r="A1313" s="330" t="n">
        <v>90930</v>
      </c>
      <c r="B1313" s="331" t="inlineStr">
        <is>
          <t>CONTRAPISO ACÚSTICO EM ARGAMASSA TRAÇO 1:4 (CIMENTO E AREIA), PREPARO MECÂNICO COM BETONEIRA 400L, APLICADO EM ÁREAS SECAS, ACABAMENTO NÃO REFORÇADO, ESPESSURA 5CM. AF_07/2021</t>
        </is>
      </c>
      <c r="C1313" s="330" t="inlineStr">
        <is>
          <t>M2</t>
        </is>
      </c>
      <c r="D1313" s="330" t="n">
        <v>91.23</v>
      </c>
      <c r="E1313" s="330" t="n">
        <v>92.76000000000001</v>
      </c>
      <c r="F1313" s="330" t="inlineStr">
        <is>
          <t>AS</t>
        </is>
      </c>
    </row>
    <row r="1314" ht="45" customHeight="1" s="496">
      <c r="A1314" s="330" t="n">
        <v>90940</v>
      </c>
      <c r="B1314" s="331" t="inlineStr">
        <is>
          <t>CONTRAPISO ACÚSTICO EM ARGAMASSA TRAÇO 1:4 (CIMENTO E AREIA), PREPARO MECÂNICO COM BETONEIRA 400L, APLICADO EM ÁREAS SECAS, ACABAMENTO NÃO REFORÇADO, ESPESSURA 6CM. AF_07/2021</t>
        </is>
      </c>
      <c r="C1314" s="330" t="inlineStr">
        <is>
          <t>M2</t>
        </is>
      </c>
      <c r="D1314" s="330" t="n">
        <v>97.44</v>
      </c>
      <c r="E1314" s="330" t="n">
        <v>99.13</v>
      </c>
      <c r="F1314" s="330" t="inlineStr">
        <is>
          <t>AS</t>
        </is>
      </c>
    </row>
    <row r="1315" ht="45" customHeight="1" s="496">
      <c r="A1315" s="330" t="n">
        <v>90950</v>
      </c>
      <c r="B1315" s="331" t="inlineStr">
        <is>
          <t>CONTRAPISO ACÚSTICO EM ARGAMASSA TRAÇO 1:4 (CIMENTO E AREIA), PREPARO MECÂNICO COM BETONEIRA 400L, APLICADO EM ÁREAS SECAS, ACABAMENTO NÃO REFORÇADO, ESPESSURA 7CM. AF_07/2021</t>
        </is>
      </c>
      <c r="C1315" s="330" t="inlineStr">
        <is>
          <t>M2</t>
        </is>
      </c>
      <c r="D1315" s="330" t="n">
        <v>108.8</v>
      </c>
      <c r="E1315" s="330" t="n">
        <v>110.77</v>
      </c>
      <c r="F1315" s="330" t="inlineStr">
        <is>
          <t>AS</t>
        </is>
      </c>
    </row>
    <row r="1316" ht="30" customHeight="1" s="496">
      <c r="A1316" s="330" t="n">
        <v>88476</v>
      </c>
      <c r="B1316" s="331" t="inlineStr">
        <is>
          <t>CONTRAPISO COM ARGAMASSA AUTONIVELANTE, APLICADO SOBRE LAJE, ADERIDO, ESPESSURA 2CM. AF_07/2021</t>
        </is>
      </c>
      <c r="C1316" s="330" t="inlineStr">
        <is>
          <t>M2</t>
        </is>
      </c>
      <c r="D1316" s="330" t="n">
        <v>34.59</v>
      </c>
      <c r="E1316" s="330" t="n">
        <v>34.7</v>
      </c>
      <c r="F1316" s="330" t="inlineStr">
        <is>
          <t>AS</t>
        </is>
      </c>
    </row>
    <row r="1317" ht="30" customHeight="1" s="496">
      <c r="A1317" s="330" t="n">
        <v>88477</v>
      </c>
      <c r="B1317" s="331" t="inlineStr">
        <is>
          <t>CONTRAPISO COM ARGAMASSA AUTONIVELANTE, APLICADO SOBRE LAJE, ADERIDO, ESPESSURA 3CM. AF_07/2021</t>
        </is>
      </c>
      <c r="C1317" s="330" t="inlineStr">
        <is>
          <t>M2</t>
        </is>
      </c>
      <c r="D1317" s="330" t="n">
        <v>48</v>
      </c>
      <c r="E1317" s="330" t="n">
        <v>48.23</v>
      </c>
      <c r="F1317" s="330" t="inlineStr">
        <is>
          <t>AS</t>
        </is>
      </c>
    </row>
    <row r="1318" ht="30" customHeight="1" s="496">
      <c r="A1318" s="330" t="n">
        <v>88478</v>
      </c>
      <c r="B1318" s="331" t="inlineStr">
        <is>
          <t>CONTRAPISO COM ARGAMASSA AUTONIVELANTE, APLICADO SOBRE LAJE, ADERIDO, ESPESSURA 4CM. AF_07/2021</t>
        </is>
      </c>
      <c r="C1318" s="330" t="inlineStr">
        <is>
          <t>M2</t>
        </is>
      </c>
      <c r="D1318" s="330" t="n">
        <v>59.12</v>
      </c>
      <c r="E1318" s="330" t="n">
        <v>59.42</v>
      </c>
      <c r="F1318" s="330" t="inlineStr">
        <is>
          <t>AS</t>
        </is>
      </c>
    </row>
    <row r="1319" ht="30" customHeight="1" s="496">
      <c r="A1319" s="330" t="n">
        <v>88470</v>
      </c>
      <c r="B1319" s="331" t="inlineStr">
        <is>
          <t>CONTRAPISO COM ARGAMASSA AUTONIVELANTE, APLICADO SOBRE LAJE, NÃO ADERIDO, ESPESSURA 3CM. AF_07/2021</t>
        </is>
      </c>
      <c r="C1319" s="330" t="inlineStr">
        <is>
          <t>M2</t>
        </is>
      </c>
      <c r="D1319" s="330" t="n">
        <v>44.24</v>
      </c>
      <c r="E1319" s="330" t="n">
        <v>44.43</v>
      </c>
      <c r="F1319" s="330" t="inlineStr"/>
    </row>
    <row r="1320" ht="30" customHeight="1" s="496">
      <c r="A1320" s="330" t="n">
        <v>88471</v>
      </c>
      <c r="B1320" s="331" t="inlineStr">
        <is>
          <t>CONTRAPISO COM ARGAMASSA AUTONIVELANTE, APLICADO SOBRE LAJE, NÃO ADERIDO, ESPESSURA 4CM. AF_07/2021</t>
        </is>
      </c>
      <c r="C1320" s="330" t="inlineStr">
        <is>
          <t>M2</t>
        </is>
      </c>
      <c r="D1320" s="330" t="n">
        <v>55.1</v>
      </c>
      <c r="E1320" s="330" t="n">
        <v>55.36</v>
      </c>
      <c r="F1320" s="330" t="inlineStr"/>
    </row>
    <row r="1321" ht="30" customHeight="1" s="496">
      <c r="A1321" s="330" t="n">
        <v>88472</v>
      </c>
      <c r="B1321" s="331" t="inlineStr">
        <is>
          <t>CONTRAPISO COM ARGAMASSA AUTONIVELANTE, APLICADO SOBRE LAJE, NÃO ADERIDO, ESPESSURA 5CM. AF_07/2021</t>
        </is>
      </c>
      <c r="C1321" s="330" t="inlineStr">
        <is>
          <t>M2</t>
        </is>
      </c>
      <c r="D1321" s="330" t="n">
        <v>63.74</v>
      </c>
      <c r="E1321" s="330" t="n">
        <v>64.05</v>
      </c>
      <c r="F1321" s="330" t="inlineStr"/>
    </row>
    <row r="1322" ht="45" customHeight="1" s="496">
      <c r="A1322" s="330" t="n">
        <v>87759</v>
      </c>
      <c r="B1322" s="331" t="inlineStr">
        <is>
          <t>CONTRAPISO EM ARGAMASSA PRONTA, PREPARO MANUAL, APLICADO EM ÁREAS MOLHADAS SOBRE IMPERMEABILIZAÇÃO, ACABAMENTO NÃO REFORÇADO, ESPESSURA 3CM. AF_07/2021</t>
        </is>
      </c>
      <c r="C1322" s="330" t="inlineStr">
        <is>
          <t>M2</t>
        </is>
      </c>
      <c r="D1322" s="330" t="n">
        <v>169.99</v>
      </c>
      <c r="E1322" s="330" t="n">
        <v>172</v>
      </c>
      <c r="F1322" s="330" t="inlineStr"/>
    </row>
    <row r="1323" ht="45" customHeight="1" s="496">
      <c r="A1323" s="330" t="n">
        <v>87769</v>
      </c>
      <c r="B1323" s="331" t="inlineStr">
        <is>
          <t>CONTRAPISO EM ARGAMASSA PRONTA, PREPARO MANUAL, APLICADO EM ÁREAS MOLHADAS SOBRE IMPERMEABILIZAÇÃO, ACABAMENTO NÃO REFORÇADO, ESPESSURA 4CM. AF_07/2021</t>
        </is>
      </c>
      <c r="C1323" s="330" t="inlineStr">
        <is>
          <t>M2</t>
        </is>
      </c>
      <c r="D1323" s="330" t="n">
        <v>204.17</v>
      </c>
      <c r="E1323" s="330" t="n">
        <v>206.4</v>
      </c>
      <c r="F1323" s="330" t="inlineStr"/>
    </row>
    <row r="1324" ht="45" customHeight="1" s="496">
      <c r="A1324" s="330" t="n">
        <v>87739</v>
      </c>
      <c r="B1324" s="331" t="inlineStr">
        <is>
          <t>CONTRAPISO EM ARGAMASSA PRONTA, PREPARO MANUAL, APLICADO EM ÁREAS MOLHADAS SOBRE LAJE, ADERIDO, ACABAMENTO NÃO REFORÇADO, ESPESSURA 2CM. AF_07/2021</t>
        </is>
      </c>
      <c r="C1324" s="330" t="inlineStr">
        <is>
          <t>M2</t>
        </is>
      </c>
      <c r="D1324" s="330" t="n">
        <v>130.09</v>
      </c>
      <c r="E1324" s="330" t="n">
        <v>131.77</v>
      </c>
      <c r="F1324" s="330" t="inlineStr">
        <is>
          <t>AS</t>
        </is>
      </c>
    </row>
    <row r="1325" ht="45" customHeight="1" s="496">
      <c r="A1325" s="330" t="n">
        <v>87749</v>
      </c>
      <c r="B1325" s="331" t="inlineStr">
        <is>
          <t>CONTRAPISO EM ARGAMASSA PRONTA, PREPARO MANUAL, APLICADO EM ÁREAS MOLHADAS SOBRE LAJE, ADERIDO, ACABAMENTO NÃO REFORÇADO, ESPESSURA 3CM. AF_07/2021</t>
        </is>
      </c>
      <c r="C1325" s="330" t="inlineStr">
        <is>
          <t>M2</t>
        </is>
      </c>
      <c r="D1325" s="330" t="n">
        <v>171.77</v>
      </c>
      <c r="E1325" s="330" t="n">
        <v>173.73</v>
      </c>
      <c r="F1325" s="330" t="inlineStr">
        <is>
          <t>AS</t>
        </is>
      </c>
    </row>
    <row r="1326" ht="45" customHeight="1" s="496">
      <c r="A1326" s="330" t="n">
        <v>87624</v>
      </c>
      <c r="B1326" s="331" t="inlineStr">
        <is>
          <t>CONTRAPISO EM ARGAMASSA PRONTA, PREPARO MANUAL, APLICADO EM ÁREAS SECAS SOBRE LAJE, ADERIDO, ACABAMENTO NÃO REFORÇADO, ESPESSURA 2CM. AF_07/2021</t>
        </is>
      </c>
      <c r="C1326" s="330" t="inlineStr">
        <is>
          <t>M2</t>
        </is>
      </c>
      <c r="D1326" s="330" t="n">
        <v>116.19</v>
      </c>
      <c r="E1326" s="330" t="n">
        <v>117.15</v>
      </c>
      <c r="F1326" s="330" t="inlineStr">
        <is>
          <t>AS</t>
        </is>
      </c>
    </row>
    <row r="1327" ht="45" customHeight="1" s="496">
      <c r="A1327" s="330" t="n">
        <v>87634</v>
      </c>
      <c r="B1327" s="331" t="inlineStr">
        <is>
          <t>CONTRAPISO EM ARGAMASSA PRONTA, PREPARO MANUAL, APLICADO EM ÁREAS SECAS SOBRE LAJE, ADERIDO, ACABAMENTO NÃO REFORÇADO, ESPESSURA 3CM. AF_07/2021</t>
        </is>
      </c>
      <c r="C1327" s="330" t="inlineStr">
        <is>
          <t>M2</t>
        </is>
      </c>
      <c r="D1327" s="330" t="n">
        <v>157.86</v>
      </c>
      <c r="E1327" s="330" t="n">
        <v>159.11</v>
      </c>
      <c r="F1327" s="330" t="inlineStr">
        <is>
          <t>AS</t>
        </is>
      </c>
    </row>
    <row r="1328" ht="45" customHeight="1" s="496">
      <c r="A1328" s="330" t="n">
        <v>87644</v>
      </c>
      <c r="B1328" s="331" t="inlineStr">
        <is>
          <t>CONTRAPISO EM ARGAMASSA PRONTA, PREPARO MANUAL, APLICADO EM ÁREAS SECAS SOBRE LAJE, ADERIDO, ACABAMENTO NÃO REFORÇADO, ESPESSURA 4CM. AF_07/2021</t>
        </is>
      </c>
      <c r="C1328" s="330" t="inlineStr">
        <is>
          <t>M2</t>
        </is>
      </c>
      <c r="D1328" s="330" t="n">
        <v>191.98</v>
      </c>
      <c r="E1328" s="330" t="n">
        <v>193.44</v>
      </c>
      <c r="F1328" s="330" t="inlineStr">
        <is>
          <t>AS</t>
        </is>
      </c>
    </row>
    <row r="1329" ht="45" customHeight="1" s="496">
      <c r="A1329" s="330" t="n">
        <v>87684</v>
      </c>
      <c r="B1329" s="331" t="inlineStr">
        <is>
          <t>CONTRAPISO EM ARGAMASSA PRONTA, PREPARO MANUAL, APLICADO EM ÁREAS SECAS SOBRE LAJE, NÃO ADERIDO, ACABAMENTO NÃO REFORÇADO, ESPESSURA 4CM. AF_07/2021</t>
        </is>
      </c>
      <c r="C1329" s="330" t="inlineStr">
        <is>
          <t>M2</t>
        </is>
      </c>
      <c r="D1329" s="330" t="n">
        <v>187.44</v>
      </c>
      <c r="E1329" s="330" t="n">
        <v>188.84</v>
      </c>
      <c r="F1329" s="330" t="inlineStr"/>
    </row>
    <row r="1330" ht="45" customHeight="1" s="496">
      <c r="A1330" s="330" t="n">
        <v>87694</v>
      </c>
      <c r="B1330" s="331" t="inlineStr">
        <is>
          <t>CONTRAPISO EM ARGAMASSA PRONTA, PREPARO MANUAL, APLICADO EM ÁREAS SECAS SOBRE LAJE, NÃO ADERIDO, ACABAMENTO NÃO REFORÇADO, ESPESSURA 5CM. AF_07/2021</t>
        </is>
      </c>
      <c r="C1330" s="330" t="inlineStr">
        <is>
          <t>M2</t>
        </is>
      </c>
      <c r="D1330" s="330" t="n">
        <v>214.69</v>
      </c>
      <c r="E1330" s="330" t="n">
        <v>216.3</v>
      </c>
      <c r="F1330" s="330" t="inlineStr"/>
    </row>
    <row r="1331" ht="45" customHeight="1" s="496">
      <c r="A1331" s="330" t="n">
        <v>87704</v>
      </c>
      <c r="B1331" s="331" t="inlineStr">
        <is>
          <t>CONTRAPISO EM ARGAMASSA PRONTA, PREPARO MANUAL, APLICADO EM ÁREAS SECAS SOBRE LAJE, NÃO ADERIDO, ACABAMENTO NÃO REFORÇADO, ESPESSURA 6CM. AF_07/2021</t>
        </is>
      </c>
      <c r="C1331" s="330" t="inlineStr">
        <is>
          <t>M2</t>
        </is>
      </c>
      <c r="D1331" s="330" t="n">
        <v>233.28</v>
      </c>
      <c r="E1331" s="330" t="n">
        <v>235.02</v>
      </c>
      <c r="F1331" s="330" t="inlineStr"/>
    </row>
    <row r="1332" ht="60" customHeight="1" s="496">
      <c r="A1332" s="330" t="n">
        <v>87758</v>
      </c>
      <c r="B1332" s="331" t="inlineStr">
        <is>
          <t>CONTRAPISO EM ARGAMASSA PRONTA, PREPARO MECÂNICO COM MISTURADOR 300 KG, APLICADO EM ÁREAS MOLHADAS SOBRE IMPERMEABILIZAÇÃO, ACABAMENTO NÃO REFORÇADO, ESPESSURA 3CM. AF_07/2021</t>
        </is>
      </c>
      <c r="C1332" s="330" t="inlineStr">
        <is>
          <t>M2</t>
        </is>
      </c>
      <c r="D1332" s="330" t="n">
        <v>158.87</v>
      </c>
      <c r="E1332" s="330" t="n">
        <v>160.49</v>
      </c>
      <c r="F1332" s="330" t="inlineStr"/>
    </row>
    <row r="1333" ht="60" customHeight="1" s="496">
      <c r="A1333" s="330" t="n">
        <v>87768</v>
      </c>
      <c r="B1333" s="331" t="inlineStr">
        <is>
          <t>CONTRAPISO EM ARGAMASSA PRONTA, PREPARO MECÂNICO COM MISTURADOR 300 KG, APLICADO EM ÁREAS MOLHADAS SOBRE IMPERMEABILIZAÇÃO, ACABAMENTO NÃO REFORÇADO, ESPESSURA 4CM. AF_07/2021</t>
        </is>
      </c>
      <c r="C1333" s="330" t="inlineStr">
        <is>
          <t>M2</t>
        </is>
      </c>
      <c r="D1333" s="330" t="n">
        <v>190.5</v>
      </c>
      <c r="E1333" s="330" t="n">
        <v>192.24</v>
      </c>
      <c r="F1333" s="330" t="inlineStr"/>
    </row>
    <row r="1334" ht="45" customHeight="1" s="496">
      <c r="A1334" s="330" t="n">
        <v>87738</v>
      </c>
      <c r="B1334" s="331" t="inlineStr">
        <is>
          <t>CONTRAPISO EM ARGAMASSA PRONTA, PREPARO MECÂNICO COM MISTURADOR 300 KG, APLICADO EM ÁREAS MOLHADAS SOBRE LAJE, ADERIDO, ACABAMENTO NÃO REFORÇADO, ESPESSURA 2CM. AF_07/2021</t>
        </is>
      </c>
      <c r="C1334" s="330" t="inlineStr">
        <is>
          <t>M2</t>
        </is>
      </c>
      <c r="D1334" s="330" t="n">
        <v>122.1</v>
      </c>
      <c r="E1334" s="330" t="n">
        <v>123.5</v>
      </c>
      <c r="F1334" s="330" t="inlineStr">
        <is>
          <t>AS</t>
        </is>
      </c>
    </row>
    <row r="1335" ht="45" customHeight="1" s="496">
      <c r="A1335" s="330" t="n">
        <v>87748</v>
      </c>
      <c r="B1335" s="331" t="inlineStr">
        <is>
          <t>CONTRAPISO EM ARGAMASSA PRONTA, PREPARO MECÂNICO COM MISTURADOR 300 KG, APLICADO EM ÁREAS MOLHADAS SOBRE LAJE, ADERIDO, ACABAMENTO NÃO REFORÇADO, ESPESSURA 3CM. AF_07/2021</t>
        </is>
      </c>
      <c r="C1335" s="330" t="inlineStr">
        <is>
          <t>M2</t>
        </is>
      </c>
      <c r="D1335" s="330" t="n">
        <v>160.65</v>
      </c>
      <c r="E1335" s="330" t="n">
        <v>162.22</v>
      </c>
      <c r="F1335" s="330" t="inlineStr">
        <is>
          <t>AS</t>
        </is>
      </c>
    </row>
    <row r="1336" ht="45" customHeight="1" s="496">
      <c r="A1336" s="330" t="n">
        <v>87623</v>
      </c>
      <c r="B1336" s="331" t="inlineStr">
        <is>
          <t>CONTRAPISO EM ARGAMASSA PRONTA, PREPARO MECÂNICO COM MISTURADOR 300 KG, APLICADO EM ÁREAS SECAS SOBRE LAJE, ADERIDO, ACABAMENTO NÃO REFORÇADO, ESPESSURA 2CM. AF_07/2021</t>
        </is>
      </c>
      <c r="C1336" s="330" t="inlineStr">
        <is>
          <t>M2</t>
        </is>
      </c>
      <c r="D1336" s="330" t="n">
        <v>108.2</v>
      </c>
      <c r="E1336" s="330" t="n">
        <v>108.88</v>
      </c>
      <c r="F1336" s="330" t="inlineStr">
        <is>
          <t>AS</t>
        </is>
      </c>
    </row>
    <row r="1337" ht="45" customHeight="1" s="496">
      <c r="A1337" s="330" t="n">
        <v>87633</v>
      </c>
      <c r="B1337" s="331" t="inlineStr">
        <is>
          <t>CONTRAPISO EM ARGAMASSA PRONTA, PREPARO MECÂNICO COM MISTURADOR 300 KG, APLICADO EM ÁREAS SECAS SOBRE LAJE, ADERIDO, ACABAMENTO NÃO REFORÇADO, ESPESSURA 3CM. AF_07/2021</t>
        </is>
      </c>
      <c r="C1337" s="330" t="inlineStr">
        <is>
          <t>M2</t>
        </is>
      </c>
      <c r="D1337" s="330" t="n">
        <v>146.74</v>
      </c>
      <c r="E1337" s="330" t="n">
        <v>147.6</v>
      </c>
      <c r="F1337" s="330" t="inlineStr">
        <is>
          <t>AS</t>
        </is>
      </c>
    </row>
    <row r="1338" ht="45" customHeight="1" s="496">
      <c r="A1338" s="330" t="n">
        <v>87643</v>
      </c>
      <c r="B1338" s="331" t="inlineStr">
        <is>
          <t>CONTRAPISO EM ARGAMASSA PRONTA, PREPARO MECÂNICO COM MISTURADOR 300 KG, APLICADO EM ÁREAS SECAS SOBRE LAJE, ADERIDO, ACABAMENTO NÃO REFORÇADO, ESPESSURA 4CM. AF_07/2021</t>
        </is>
      </c>
      <c r="C1338" s="330" t="inlineStr">
        <is>
          <t>M2</t>
        </is>
      </c>
      <c r="D1338" s="330" t="n">
        <v>178.31</v>
      </c>
      <c r="E1338" s="330" t="n">
        <v>179.28</v>
      </c>
      <c r="F1338" s="330" t="inlineStr">
        <is>
          <t>AS</t>
        </is>
      </c>
    </row>
    <row r="1339" ht="45" customHeight="1" s="496">
      <c r="A1339" s="330" t="n">
        <v>87683</v>
      </c>
      <c r="B1339" s="331" t="inlineStr">
        <is>
          <t>CONTRAPISO EM ARGAMASSA PRONTA, PREPARO MECÂNICO COM MISTURADOR 300 KG, APLICADO EM ÁREAS SECAS SOBRE LAJE, NÃO ADERIDO, ACABAMENTO NÃO REFORÇADO, ESPESSURA 4CM. AF_07/2021</t>
        </is>
      </c>
      <c r="C1339" s="330" t="inlineStr">
        <is>
          <t>M2</t>
        </is>
      </c>
      <c r="D1339" s="330" t="n">
        <v>173.77</v>
      </c>
      <c r="E1339" s="330" t="n">
        <v>174.68</v>
      </c>
      <c r="F1339" s="330" t="inlineStr"/>
    </row>
    <row r="1340" ht="45" customHeight="1" s="496">
      <c r="A1340" s="330" t="n">
        <v>87703</v>
      </c>
      <c r="B1340" s="331" t="inlineStr">
        <is>
          <t>CONTRAPISO EM ARGAMASSA PRONTA, PREPARO MECÂNICO COM MISTURADOR 300 KG, APLICADO EM ÁREAS SECAS SOBRE LAJE, NÃO ADERIDO, ACABAMENTO NÃO REFORÇADO, ESPESSURA 6CM. AF_07/2021</t>
        </is>
      </c>
      <c r="C1340" s="330" t="inlineStr">
        <is>
          <t>M2</t>
        </is>
      </c>
      <c r="D1340" s="330" t="n">
        <v>216.23</v>
      </c>
      <c r="E1340" s="330" t="n">
        <v>217.37</v>
      </c>
      <c r="F1340" s="330" t="inlineStr"/>
    </row>
    <row r="1341" ht="45" customHeight="1" s="496">
      <c r="A1341" s="330" t="n">
        <v>87693</v>
      </c>
      <c r="B1341" s="331" t="inlineStr">
        <is>
          <t>CONTRAPISO EM ARGAMASSA PRONTA, PREPARO MECÂNICO COM MISTURADOR 300 KG, APLICADO EM ÁREAS SECAS SOBRE LAJE, NÃO ADERIDO, ESPESSURA 5CM. AF_07/2021</t>
        </is>
      </c>
      <c r="C1341" s="330" t="inlineStr">
        <is>
          <t>M2</t>
        </is>
      </c>
      <c r="D1341" s="330" t="n">
        <v>199.03</v>
      </c>
      <c r="E1341" s="330" t="n">
        <v>200.1</v>
      </c>
      <c r="F1341" s="330" t="inlineStr"/>
    </row>
    <row r="1342" ht="45" customHeight="1" s="496">
      <c r="A1342" s="330" t="n">
        <v>87757</v>
      </c>
      <c r="B1342" s="331" t="inlineStr">
        <is>
          <t>CONTRAPISO EM ARGAMASSA TRAÇO 1:4 (CIMENTO E AREIA), PREPARO MANUAL, APLICADO EM ÁREAS MOLHADAS SOBRE IMPERMEABILIZAÇÃO, ACABAMENTO NÃO REFORÇADO, ESPESSURA 3CM. AF_07/2021</t>
        </is>
      </c>
      <c r="C1342" s="330" t="inlineStr">
        <is>
          <t>M2</t>
        </is>
      </c>
      <c r="D1342" s="330" t="n">
        <v>64.36</v>
      </c>
      <c r="E1342" s="330" t="n">
        <v>66.23999999999999</v>
      </c>
      <c r="F1342" s="330" t="inlineStr"/>
    </row>
    <row r="1343" ht="45" customHeight="1" s="496">
      <c r="A1343" s="330" t="n">
        <v>87767</v>
      </c>
      <c r="B1343" s="331" t="inlineStr">
        <is>
          <t>CONTRAPISO EM ARGAMASSA TRAÇO 1:4 (CIMENTO E AREIA), PREPARO MANUAL, APLICADO EM ÁREAS MOLHADAS SOBRE IMPERMEABILIZAÇÃO, ACABAMENTO NÃO REFORÇADO, ESPESSURA 4CM. AF_07/2021</t>
        </is>
      </c>
      <c r="C1343" s="330" t="inlineStr">
        <is>
          <t>M2</t>
        </is>
      </c>
      <c r="D1343" s="330" t="n">
        <v>74.27</v>
      </c>
      <c r="E1343" s="330" t="n">
        <v>76.34999999999999</v>
      </c>
      <c r="F1343" s="330" t="inlineStr"/>
    </row>
    <row r="1344" ht="45" customHeight="1" s="496">
      <c r="A1344" s="330" t="n">
        <v>87737</v>
      </c>
      <c r="B1344" s="331" t="inlineStr">
        <is>
          <t>CONTRAPISO EM ARGAMASSA TRAÇO 1:4 (CIMENTO E AREIA), PREPARO MANUAL, APLICADO EM ÁREAS MOLHADAS SOBRE LAJE, ADERIDO, ACABAMENTO NÃO REFORÇADO, ESPESSURA 2CM. AF_07/2021</t>
        </is>
      </c>
      <c r="C1344" s="330" t="inlineStr">
        <is>
          <t>M2</t>
        </is>
      </c>
      <c r="D1344" s="330" t="n">
        <v>54.12</v>
      </c>
      <c r="E1344" s="330" t="n">
        <v>55.71</v>
      </c>
      <c r="F1344" s="330" t="inlineStr">
        <is>
          <t>AS</t>
        </is>
      </c>
    </row>
    <row r="1345" ht="45" customHeight="1" s="496">
      <c r="A1345" s="330" t="n">
        <v>87747</v>
      </c>
      <c r="B1345" s="331" t="inlineStr">
        <is>
          <t>CONTRAPISO EM ARGAMASSA TRAÇO 1:4 (CIMENTO E AREIA), PREPARO MANUAL, APLICADO EM ÁREAS MOLHADAS SOBRE LAJE, ADERIDO, ACABAMENTO NÃO REFORÇADO, ESPESSURA 3CM. AF_07/2021</t>
        </is>
      </c>
      <c r="C1345" s="330" t="inlineStr">
        <is>
          <t>M2</t>
        </is>
      </c>
      <c r="D1345" s="330" t="n">
        <v>66.14</v>
      </c>
      <c r="E1345" s="330" t="n">
        <v>67.97</v>
      </c>
      <c r="F1345" s="330" t="inlineStr">
        <is>
          <t>AS</t>
        </is>
      </c>
    </row>
    <row r="1346" ht="45" customHeight="1" s="496">
      <c r="A1346" s="330" t="n">
        <v>87622</v>
      </c>
      <c r="B1346" s="331" t="inlineStr">
        <is>
          <t>CONTRAPISO EM ARGAMASSA TRAÇO 1:4 (CIMENTO E AREIA), PREPARO MANUAL, APLICADO EM ÁREAS SECAS SOBRE LAJE, ADERIDO, ACABAMENTO NÃO REFORÇADO, ESPESSURA 2CM. AF_07/2021</t>
        </is>
      </c>
      <c r="C1346" s="330" t="inlineStr">
        <is>
          <t>M2</t>
        </is>
      </c>
      <c r="D1346" s="330" t="n">
        <v>40.22</v>
      </c>
      <c r="E1346" s="330" t="n">
        <v>41.09</v>
      </c>
      <c r="F1346" s="330" t="inlineStr">
        <is>
          <t>AS</t>
        </is>
      </c>
    </row>
    <row r="1347" ht="45" customHeight="1" s="496">
      <c r="A1347" s="330" t="n">
        <v>87632</v>
      </c>
      <c r="B1347" s="331" t="inlineStr">
        <is>
          <t>CONTRAPISO EM ARGAMASSA TRAÇO 1:4 (CIMENTO E AREIA), PREPARO MANUAL, APLICADO EM ÁREAS SECAS SOBRE LAJE, ADERIDO, ACABAMENTO NÃO REFORÇADO, ESPESSURA 3CM. AF_07/2021</t>
        </is>
      </c>
      <c r="C1347" s="330" t="inlineStr">
        <is>
          <t>M2</t>
        </is>
      </c>
      <c r="D1347" s="330" t="n">
        <v>52.23</v>
      </c>
      <c r="E1347" s="330" t="n">
        <v>53.35</v>
      </c>
      <c r="F1347" s="330" t="inlineStr">
        <is>
          <t>AS</t>
        </is>
      </c>
    </row>
    <row r="1348" ht="45" customHeight="1" s="496">
      <c r="A1348" s="330" t="n">
        <v>87642</v>
      </c>
      <c r="B1348" s="331" t="inlineStr">
        <is>
          <t>CONTRAPISO EM ARGAMASSA TRAÇO 1:4 (CIMENTO E AREIA), PREPARO MANUAL, APLICADO EM ÁREAS SECAS SOBRE LAJE, ADERIDO, ACABAMENTO NÃO REFORÇADO, ESPESSURA 4CM. AF_07/2021</t>
        </is>
      </c>
      <c r="C1348" s="330" t="inlineStr">
        <is>
          <t>M2</t>
        </is>
      </c>
      <c r="D1348" s="330" t="n">
        <v>62.08</v>
      </c>
      <c r="E1348" s="330" t="n">
        <v>63.39</v>
      </c>
      <c r="F1348" s="330" t="inlineStr">
        <is>
          <t>AS</t>
        </is>
      </c>
    </row>
    <row r="1349" ht="45" customHeight="1" s="496">
      <c r="A1349" s="330" t="n">
        <v>87682</v>
      </c>
      <c r="B1349" s="331" t="inlineStr">
        <is>
          <t>CONTRAPISO EM ARGAMASSA TRAÇO 1:4 (CIMENTO E AREIA), PREPARO MANUAL, APLICADO EM ÁREAS SECAS SOBRE LAJE, NÃO ADERIDO, ACABAMENTO NÃO REFORÇADO, ESPESSURA 4CM. AF_07/2021</t>
        </is>
      </c>
      <c r="C1349" s="330" t="inlineStr">
        <is>
          <t>M2</t>
        </is>
      </c>
      <c r="D1349" s="330" t="n">
        <v>57.54</v>
      </c>
      <c r="E1349" s="330" t="n">
        <v>58.79</v>
      </c>
      <c r="F1349" s="330" t="inlineStr"/>
    </row>
    <row r="1350" ht="45" customHeight="1" s="496">
      <c r="A1350" s="330" t="n">
        <v>87692</v>
      </c>
      <c r="B1350" s="331" t="inlineStr">
        <is>
          <t>CONTRAPISO EM ARGAMASSA TRAÇO 1:4 (CIMENTO E AREIA), PREPARO MANUAL, APLICADO EM ÁREAS SECAS SOBRE LAJE, NÃO ADERIDO, ACABAMENTO NÃO REFORÇADO, ESPESSURA 5CM. AF_07/2021</t>
        </is>
      </c>
      <c r="C1350" s="330" t="inlineStr">
        <is>
          <t>M2</t>
        </is>
      </c>
      <c r="D1350" s="330" t="n">
        <v>65.93000000000001</v>
      </c>
      <c r="E1350" s="330" t="n">
        <v>67.36</v>
      </c>
      <c r="F1350" s="330" t="inlineStr"/>
    </row>
    <row r="1351" ht="45" customHeight="1" s="496">
      <c r="A1351" s="330" t="n">
        <v>87702</v>
      </c>
      <c r="B1351" s="331" t="inlineStr">
        <is>
          <t>CONTRAPISO EM ARGAMASSA TRAÇO 1:4 (CIMENTO E AREIA), PREPARO MANUAL, APLICADO EM ÁREAS SECAS SOBRE LAJE, NÃO ADERIDO, ACABAMENTO NÃO REFORÇADO, ESPESSURA 6CM. AF_07/2021</t>
        </is>
      </c>
      <c r="C1351" s="330" t="inlineStr">
        <is>
          <t>M2</t>
        </is>
      </c>
      <c r="D1351" s="330" t="n">
        <v>71.28</v>
      </c>
      <c r="E1351" s="330" t="n">
        <v>72.83</v>
      </c>
      <c r="F1351" s="330" t="inlineStr"/>
    </row>
    <row r="1352" ht="60" customHeight="1" s="496">
      <c r="A1352" s="330" t="n">
        <v>87755</v>
      </c>
      <c r="B1352" s="331" t="inlineStr">
        <is>
          <t>CONTRAPISO EM ARGAMASSA TRAÇO 1:4 (CIMENTO E AREIA), PREPARO MECÂNICO COM BETONEIRA 400 L, APLICADO EM ÁREAS MOLHADAS SOBRE IMPERMEABILIZAÇÃO, ACABAMENTO NÃO REFORÇADO, ESPESSURA 3CM. AF_07/2021</t>
        </is>
      </c>
      <c r="C1352" s="330" t="inlineStr">
        <is>
          <t>M2</t>
        </is>
      </c>
      <c r="D1352" s="330" t="n">
        <v>59.16</v>
      </c>
      <c r="E1352" s="330" t="n">
        <v>60.84</v>
      </c>
      <c r="F1352" s="330" t="inlineStr"/>
    </row>
    <row r="1353" ht="60" customHeight="1" s="496">
      <c r="A1353" s="330" t="n">
        <v>87765</v>
      </c>
      <c r="B1353" s="331" t="inlineStr">
        <is>
          <t>CONTRAPISO EM ARGAMASSA TRAÇO 1:4 (CIMENTO E AREIA), PREPARO MECÂNICO COM BETONEIRA 400 L, APLICADO EM ÁREAS MOLHADAS SOBRE IMPERMEABILIZAÇÃO, ACABAMENTO NÃO REFORÇADO, ESPESSURA 4CM. AF_07/2021</t>
        </is>
      </c>
      <c r="C1353" s="330" t="inlineStr">
        <is>
          <t>M2</t>
        </is>
      </c>
      <c r="D1353" s="330" t="n">
        <v>67.88</v>
      </c>
      <c r="E1353" s="330" t="n">
        <v>69.7</v>
      </c>
      <c r="F1353" s="330" t="inlineStr"/>
    </row>
    <row r="1354" ht="60" customHeight="1" s="496">
      <c r="A1354" s="330" t="n">
        <v>87735</v>
      </c>
      <c r="B1354" s="331" t="inlineStr">
        <is>
          <t>CONTRAPISO EM ARGAMASSA TRAÇO 1:4 (CIMENTO E AREIA), PREPARO MECÂNICO COM BETONEIRA 400 L, APLICADO EM ÁREAS MOLHADAS SOBRE LAJE, ADERIDO, ACABAMENTO NÃO REFORÇADO, ESPESSURA 2CM. AF_07/2021</t>
        </is>
      </c>
      <c r="C1354" s="330" t="inlineStr">
        <is>
          <t>M2</t>
        </is>
      </c>
      <c r="D1354" s="330" t="n">
        <v>50.38</v>
      </c>
      <c r="E1354" s="330" t="n">
        <v>51.82</v>
      </c>
      <c r="F1354" s="330" t="inlineStr">
        <is>
          <t>AS</t>
        </is>
      </c>
    </row>
    <row r="1355" ht="60" customHeight="1" s="496">
      <c r="A1355" s="330" t="n">
        <v>87745</v>
      </c>
      <c r="B1355" s="331" t="inlineStr">
        <is>
          <t>CONTRAPISO EM ARGAMASSA TRAÇO 1:4 (CIMENTO E AREIA), PREPARO MECÂNICO COM BETONEIRA 400 L, APLICADO EM ÁREAS MOLHADAS SOBRE LAJE, ADERIDO, ACABAMENTO NÃO REFORÇADO, ESPESSURA 3CM. AF_07/2021</t>
        </is>
      </c>
      <c r="C1355" s="330" t="inlineStr">
        <is>
          <t>M2</t>
        </is>
      </c>
      <c r="D1355" s="330" t="n">
        <v>60.94</v>
      </c>
      <c r="E1355" s="330" t="n">
        <v>62.57</v>
      </c>
      <c r="F1355" s="330" t="inlineStr">
        <is>
          <t>AS</t>
        </is>
      </c>
    </row>
    <row r="1356" ht="60" customHeight="1" s="496">
      <c r="A1356" s="330" t="n">
        <v>87620</v>
      </c>
      <c r="B1356" s="331" t="inlineStr">
        <is>
          <t>CONTRAPISO EM ARGAMASSA TRAÇO 1:4 (CIMENTO E AREIA), PREPARO MECÂNICO COM BETONEIRA 400 L, APLICADO EM ÁREAS SECAS SOBRE LAJE, ADERIDO, ACABAMENTO NÃO REFORÇADO, ESPESSURA 2CM. AF_07/2021</t>
        </is>
      </c>
      <c r="C1356" s="330" t="inlineStr">
        <is>
          <t>M2</t>
        </is>
      </c>
      <c r="D1356" s="330" t="n">
        <v>36.48</v>
      </c>
      <c r="E1356" s="330" t="n">
        <v>37.2</v>
      </c>
      <c r="F1356" s="330" t="inlineStr">
        <is>
          <t>AS</t>
        </is>
      </c>
    </row>
    <row r="1357" ht="60" customHeight="1" s="496">
      <c r="A1357" s="330" t="n">
        <v>87630</v>
      </c>
      <c r="B1357" s="331" t="inlineStr">
        <is>
          <t>CONTRAPISO EM ARGAMASSA TRAÇO 1:4 (CIMENTO E AREIA), PREPARO MECÂNICO COM BETONEIRA 400 L, APLICADO EM ÁREAS SECAS SOBRE LAJE, ADERIDO, ACABAMENTO NÃO REFORÇADO, ESPESSURA 3CM. AF_07/2021</t>
        </is>
      </c>
      <c r="C1357" s="330" t="inlineStr">
        <is>
          <t>M2</t>
        </is>
      </c>
      <c r="D1357" s="330" t="n">
        <v>47.03</v>
      </c>
      <c r="E1357" s="330" t="n">
        <v>47.95</v>
      </c>
      <c r="F1357" s="330" t="inlineStr">
        <is>
          <t>AS</t>
        </is>
      </c>
    </row>
    <row r="1358" ht="60" customHeight="1" s="496">
      <c r="A1358" s="330" t="n">
        <v>87640</v>
      </c>
      <c r="B1358" s="331" t="inlineStr">
        <is>
          <t>CONTRAPISO EM ARGAMASSA TRAÇO 1:4 (CIMENTO E AREIA), PREPARO MECÂNICO COM BETONEIRA 400 L, APLICADO EM ÁREAS SECAS SOBRE LAJE, ADERIDO, ACABAMENTO NÃO REFORÇADO, ESPESSURA 4CM. AF_07/2021</t>
        </is>
      </c>
      <c r="C1358" s="330" t="inlineStr">
        <is>
          <t>M2</t>
        </is>
      </c>
      <c r="D1358" s="330" t="n">
        <v>55.69</v>
      </c>
      <c r="E1358" s="330" t="n">
        <v>56.74</v>
      </c>
      <c r="F1358" s="330" t="inlineStr">
        <is>
          <t>AS</t>
        </is>
      </c>
    </row>
    <row r="1359" ht="60" customHeight="1" s="496">
      <c r="A1359" s="330" t="n">
        <v>87680</v>
      </c>
      <c r="B1359" s="331" t="inlineStr">
        <is>
          <t>CONTRAPISO EM ARGAMASSA TRAÇO 1:4 (CIMENTO E AREIA), PREPARO MECÂNICO COM BETONEIRA 400 L, APLICADO EM ÁREAS SECAS SOBRE LAJE, NÃO ADERIDO, ACABAMENTO NÃO REFORÇADO, ESPESSURA 4CM. AF_07/2021</t>
        </is>
      </c>
      <c r="C1359" s="330" t="inlineStr">
        <is>
          <t>M2</t>
        </is>
      </c>
      <c r="D1359" s="330" t="n">
        <v>51.15</v>
      </c>
      <c r="E1359" s="330" t="n">
        <v>52.14</v>
      </c>
      <c r="F1359" s="330" t="inlineStr"/>
    </row>
    <row r="1360" ht="60" customHeight="1" s="496">
      <c r="A1360" s="330" t="n">
        <v>87690</v>
      </c>
      <c r="B1360" s="331" t="inlineStr">
        <is>
          <t>CONTRAPISO EM ARGAMASSA TRAÇO 1:4 (CIMENTO E AREIA), PREPARO MECÂNICO COM BETONEIRA 400 L, APLICADO EM ÁREAS SECAS SOBRE LAJE, NÃO ADERIDO, ACABAMENTO NÃO REFORÇADO, ESPESSURA 5CM. AF_07/2021</t>
        </is>
      </c>
      <c r="C1360" s="330" t="inlineStr">
        <is>
          <t>M2</t>
        </is>
      </c>
      <c r="D1360" s="330" t="n">
        <v>58.6</v>
      </c>
      <c r="E1360" s="330" t="n">
        <v>59.75</v>
      </c>
      <c r="F1360" s="330" t="inlineStr"/>
    </row>
    <row r="1361" ht="60" customHeight="1" s="496">
      <c r="A1361" s="330" t="n">
        <v>87700</v>
      </c>
      <c r="B1361" s="331" t="inlineStr">
        <is>
          <t>CONTRAPISO EM ARGAMASSA TRAÇO 1:4 (CIMENTO E AREIA), PREPARO MECÂNICO COM BETONEIRA 400 L, APLICADO EM ÁREAS SECAS SOBRE LAJE, NÃO ADERIDO, ACABAMENTO NÃO REFORÇADO, ESPESSURA 6CM. AF_07/2021</t>
        </is>
      </c>
      <c r="C1361" s="330" t="inlineStr">
        <is>
          <t>M2</t>
        </is>
      </c>
      <c r="D1361" s="330" t="n">
        <v>63.31</v>
      </c>
      <c r="E1361" s="330" t="n">
        <v>64.55</v>
      </c>
      <c r="F1361" s="330" t="inlineStr"/>
    </row>
    <row r="1362" ht="30" customHeight="1" s="496">
      <c r="A1362" s="330" t="n">
        <v>102803</v>
      </c>
      <c r="B1362" s="331" t="inlineStr">
        <is>
          <t>REFORÇO SUPERFICIAL PARA CONTRAPISOS DE ARGAMASSA SEMI-SECA. AF_07/2021</t>
        </is>
      </c>
      <c r="C1362" s="330" t="inlineStr">
        <is>
          <t>M2</t>
        </is>
      </c>
      <c r="D1362" s="330" t="n">
        <v>2.79</v>
      </c>
      <c r="E1362" s="330" t="n">
        <v>2.9</v>
      </c>
      <c r="F1362" s="330" t="inlineStr"/>
    </row>
    <row r="1363" ht="30" customHeight="1" s="496">
      <c r="A1363" s="330" t="n">
        <v>92717</v>
      </c>
      <c r="B1363" s="331" t="inlineStr">
        <is>
          <t>APARELHO PARA CORTE E SOLDA OXI-ACETILENO SOBRE RODAS, INCLUSIVE CILINDROS E MAÇARICOS - CHI DIURNO. AF_05/2023</t>
        </is>
      </c>
      <c r="C1363" s="330" t="inlineStr">
        <is>
          <t>CHI</t>
        </is>
      </c>
      <c r="D1363" s="330" t="n">
        <v>0.27</v>
      </c>
      <c r="E1363" s="330" t="n">
        <v>0.27</v>
      </c>
      <c r="F1363" s="330" t="inlineStr">
        <is>
          <t>AS</t>
        </is>
      </c>
    </row>
    <row r="1364" ht="30" customHeight="1" s="496">
      <c r="A1364" s="330" t="n">
        <v>92716</v>
      </c>
      <c r="B1364" s="331" t="inlineStr">
        <is>
          <t>APARELHO PARA CORTE E SOLDA OXI-ACETILENO SOBRE RODAS, INCLUSIVE CILINDROS E MAÇARICOS - CHP DIURNO. AF_05/2023</t>
        </is>
      </c>
      <c r="C1364" s="330" t="inlineStr">
        <is>
          <t>CHP</t>
        </is>
      </c>
      <c r="D1364" s="330" t="n">
        <v>115.27</v>
      </c>
      <c r="E1364" s="330" t="n">
        <v>115.27</v>
      </c>
      <c r="F1364" s="330" t="inlineStr">
        <is>
          <t>AS</t>
        </is>
      </c>
    </row>
    <row r="1365" ht="30" customHeight="1" s="496">
      <c r="A1365" s="330" t="n">
        <v>89218</v>
      </c>
      <c r="B1365" s="331" t="inlineStr">
        <is>
          <t>BATE-ESTACAS POR GRAVIDADE, POTÊNCIA DE 160 HP, PESO DO MARTELO ATÉ 3 TONELADAS - CHI DIURNO. AF_11/2014</t>
        </is>
      </c>
      <c r="C1365" s="330" t="inlineStr">
        <is>
          <t>CHI</t>
        </is>
      </c>
      <c r="D1365" s="330" t="n">
        <v>119.06</v>
      </c>
      <c r="E1365" s="330" t="n">
        <v>123.92</v>
      </c>
      <c r="F1365" s="330" t="inlineStr">
        <is>
          <t>AS</t>
        </is>
      </c>
    </row>
    <row r="1366" ht="30" customHeight="1" s="496">
      <c r="A1366" s="330" t="n">
        <v>89843</v>
      </c>
      <c r="B1366" s="331" t="inlineStr">
        <is>
          <t>BATE-ESTACAS POR GRAVIDADE, POTÊNCIA DE 160 HP, PESO DO MARTELO ATÉ 3 TONELADAS - CHP DIURNO. AF_11/2014</t>
        </is>
      </c>
      <c r="C1366" s="330" t="inlineStr">
        <is>
          <t>CHP</t>
        </is>
      </c>
      <c r="D1366" s="330" t="n">
        <v>263.24</v>
      </c>
      <c r="E1366" s="330" t="n">
        <v>268.1</v>
      </c>
      <c r="F1366" s="330" t="inlineStr">
        <is>
          <t>AS</t>
        </is>
      </c>
    </row>
    <row r="1367" ht="45" customHeight="1" s="496">
      <c r="A1367" s="330" t="n">
        <v>87446</v>
      </c>
      <c r="B1367" s="331" t="inlineStr">
        <is>
          <t>BETONEIRA CAPACIDADE NOMINAL 400 L, CAPACIDADE DE MISTURA 310 L, MOTOR A DIESEL POTÊNCIA 5,0 HP, SEM CARREGADOR - CHI DIURNO. AF_05/2023</t>
        </is>
      </c>
      <c r="C1367" s="330" t="inlineStr">
        <is>
          <t>CHI</t>
        </is>
      </c>
      <c r="D1367" s="330" t="n">
        <v>0.55</v>
      </c>
      <c r="E1367" s="330" t="n">
        <v>0.55</v>
      </c>
      <c r="F1367" s="330" t="inlineStr"/>
    </row>
    <row r="1368" ht="45" customHeight="1" s="496">
      <c r="A1368" s="330" t="n">
        <v>87445</v>
      </c>
      <c r="B1368" s="331" t="inlineStr">
        <is>
          <t>BETONEIRA CAPACIDADE NOMINAL 400 L, CAPACIDADE DE MISTURA 310 L, MOTOR A DIESEL POTÊNCIA 5,0 HP, SEM CARREGADOR - CHP DIURNO. AF_05/2023</t>
        </is>
      </c>
      <c r="C1368" s="330" t="inlineStr">
        <is>
          <t>CHP</t>
        </is>
      </c>
      <c r="D1368" s="330" t="n">
        <v>6.35</v>
      </c>
      <c r="E1368" s="330" t="n">
        <v>6.35</v>
      </c>
      <c r="F1368" s="330" t="inlineStr"/>
    </row>
    <row r="1369" ht="45" customHeight="1" s="496">
      <c r="A1369" s="330" t="n">
        <v>93234</v>
      </c>
      <c r="B1369" s="331" t="inlineStr">
        <is>
          <t>BETONEIRA CAPACIDADE NOMINAL 400 L, CAPACIDADE DE MISTURA 310 L, MOTOR A GASOLINA POTÊNCIA 5,5 HP, SEM CARREGADOR - CHI DIURNO. AF_02/2016</t>
        </is>
      </c>
      <c r="C1369" s="330" t="inlineStr">
        <is>
          <t>CHI</t>
        </is>
      </c>
      <c r="D1369" s="330" t="n">
        <v>0.5</v>
      </c>
      <c r="E1369" s="330" t="n">
        <v>0.5</v>
      </c>
      <c r="F1369" s="330" t="inlineStr"/>
    </row>
    <row r="1370" ht="45" customHeight="1" s="496">
      <c r="A1370" s="330" t="n">
        <v>93233</v>
      </c>
      <c r="B1370" s="331" t="inlineStr">
        <is>
          <t>BETONEIRA CAPACIDADE NOMINAL 400 L, CAPACIDADE DE MISTURA 310 L, MOTOR A GASOLINA POTÊNCIA 5,5 HP, SEM CARREGADOR - CHP DIURNO. AF_02/2016</t>
        </is>
      </c>
      <c r="C1370" s="330" t="inlineStr">
        <is>
          <t>CHP</t>
        </is>
      </c>
      <c r="D1370" s="330" t="n">
        <v>6.65</v>
      </c>
      <c r="E1370" s="330" t="n">
        <v>6.65</v>
      </c>
      <c r="F1370" s="330" t="inlineStr"/>
    </row>
    <row r="1371" ht="45" customHeight="1" s="496">
      <c r="A1371" s="330" t="n">
        <v>88831</v>
      </c>
      <c r="B1371" s="331" t="inlineStr">
        <is>
          <t>BETONEIRA CAPACIDADE NOMINAL DE 400 L, CAPACIDADE DE MISTURA 280 L, MOTOR ELÉTRICO TRIFÁSICO POTÊNCIA DE 2 CV, SEM CARREGADOR - CHI DIURNO. AF_05/2023</t>
        </is>
      </c>
      <c r="C1371" s="330" t="inlineStr">
        <is>
          <t>CHI</t>
        </is>
      </c>
      <c r="D1371" s="330" t="n">
        <v>0.4</v>
      </c>
      <c r="E1371" s="330" t="n">
        <v>0.4</v>
      </c>
      <c r="F1371" s="330" t="inlineStr">
        <is>
          <t>AS</t>
        </is>
      </c>
    </row>
    <row r="1372" ht="45" customHeight="1" s="496">
      <c r="A1372" s="330" t="n">
        <v>88830</v>
      </c>
      <c r="B1372" s="331" t="inlineStr">
        <is>
          <t>BETONEIRA CAPACIDADE NOMINAL DE 400 L, CAPACIDADE DE MISTURA 280 L, MOTOR ELÉTRICO TRIFÁSICO POTÊNCIA DE 2 CV, SEM CARREGADOR - CHP DIURNO. AF_05/2023</t>
        </is>
      </c>
      <c r="C1372" s="330" t="inlineStr">
        <is>
          <t>CHP</t>
        </is>
      </c>
      <c r="D1372" s="330" t="n">
        <v>1.98</v>
      </c>
      <c r="E1372" s="330" t="n">
        <v>1.98</v>
      </c>
      <c r="F1372" s="330" t="inlineStr">
        <is>
          <t>AS</t>
        </is>
      </c>
    </row>
    <row r="1373" ht="45" customHeight="1" s="496">
      <c r="A1373" s="330" t="n">
        <v>89226</v>
      </c>
      <c r="B1373" s="331" t="inlineStr">
        <is>
          <t>BETONEIRA CAPACIDADE NOMINAL DE 600 L, CAPACIDADE DE MISTURA 360 L, MOTOR ELÉTRICO TRIFÁSICO POTÊNCIA DE 4 CV, SEM CARREGADOR - CHI DIURNO. AF_05/2023</t>
        </is>
      </c>
      <c r="C1373" s="330" t="inlineStr">
        <is>
          <t>CHI</t>
        </is>
      </c>
      <c r="D1373" s="330" t="n">
        <v>1.66</v>
      </c>
      <c r="E1373" s="330" t="n">
        <v>1.66</v>
      </c>
      <c r="F1373" s="330" t="inlineStr">
        <is>
          <t>AS</t>
        </is>
      </c>
    </row>
    <row r="1374" ht="45" customHeight="1" s="496">
      <c r="A1374" s="330" t="n">
        <v>89225</v>
      </c>
      <c r="B1374" s="331" t="inlineStr">
        <is>
          <t>BETONEIRA CAPACIDADE NOMINAL DE 600 L, CAPACIDADE DE MISTURA 360 L, MOTOR ELÉTRICO TRIFÁSICO POTÊNCIA DE 4 CV, SEM CARREGADOR - CHP DIURNO. AF_05/2023</t>
        </is>
      </c>
      <c r="C1374" s="330" t="inlineStr">
        <is>
          <t>CHP</t>
        </is>
      </c>
      <c r="D1374" s="330" t="n">
        <v>5.59</v>
      </c>
      <c r="E1374" s="330" t="n">
        <v>5.59</v>
      </c>
      <c r="F1374" s="330" t="inlineStr">
        <is>
          <t>AS</t>
        </is>
      </c>
    </row>
    <row r="1375" ht="45" customHeight="1" s="496">
      <c r="A1375" s="330" t="n">
        <v>89279</v>
      </c>
      <c r="B1375" s="331" t="inlineStr">
        <is>
          <t>BETONEIRA CAPACIDADE NOMINAL DE 600 L, CAPACIDADE DE MISTURA 440 L, MOTOR A DIESEL POTÊNCIA 10 HP, COM CARREGADOR - CHI DIURNO. AF_05/2023</t>
        </is>
      </c>
      <c r="C1375" s="330" t="inlineStr">
        <is>
          <t>CHI</t>
        </is>
      </c>
      <c r="D1375" s="330" t="n">
        <v>2.03</v>
      </c>
      <c r="E1375" s="330" t="n">
        <v>2.03</v>
      </c>
      <c r="F1375" s="330" t="inlineStr"/>
    </row>
    <row r="1376" ht="45" customHeight="1" s="496">
      <c r="A1376" s="330" t="n">
        <v>89278</v>
      </c>
      <c r="B1376" s="331" t="inlineStr">
        <is>
          <t>BETONEIRA CAPACIDADE NOMINAL DE 600 L, CAPACIDADE DE MISTURA 440 L, MOTOR A DIESEL POTÊNCIA 10 HP, COM CARREGADOR - CHP DIURNO. AF_05/2023</t>
        </is>
      </c>
      <c r="C1376" s="330" t="inlineStr">
        <is>
          <t>CHP</t>
        </is>
      </c>
      <c r="D1376" s="330" t="n">
        <v>14.57</v>
      </c>
      <c r="E1376" s="330" t="n">
        <v>14.57</v>
      </c>
      <c r="F1376" s="330" t="inlineStr"/>
    </row>
    <row r="1377" ht="45" customHeight="1" s="496">
      <c r="A1377" s="330" t="n">
        <v>90651</v>
      </c>
      <c r="B1377" s="331" t="inlineStr">
        <is>
          <t>BOMBA CENTRÍFUGA MONOESTÁGIO COM MOTOR ELÉTRICO MONOFÁSICO, POTÊNCIA 15 HP, DIÂMETRO DO ROTOR 173 MM, HM/Q = 30 MCA / 90 M3/H A 45 MCA / 55 M3/H - CHI DIURNO. AF_06/2015</t>
        </is>
      </c>
      <c r="C1377" s="330" t="inlineStr">
        <is>
          <t>CHI</t>
        </is>
      </c>
      <c r="D1377" s="330" t="n">
        <v>1.05</v>
      </c>
      <c r="E1377" s="330" t="n">
        <v>1.05</v>
      </c>
      <c r="F1377" s="330" t="inlineStr">
        <is>
          <t>AS</t>
        </is>
      </c>
    </row>
    <row r="1378" ht="45" customHeight="1" s="496">
      <c r="A1378" s="330" t="n">
        <v>90650</v>
      </c>
      <c r="B1378" s="331" t="inlineStr">
        <is>
          <t>BOMBA CENTRÍFUGA MONOESTÁGIO COM MOTOR ELÉTRICO MONOFÁSICO, POTÊNCIA 15 HP, DIÂMETRO DO ROTOR 173 MM, HM/Q = 30 MCA / 90 M3/H A 45 MCA / 55 M3/H - CHP DIURNO. AF_06/2015</t>
        </is>
      </c>
      <c r="C1378" s="330" t="inlineStr">
        <is>
          <t>CHP</t>
        </is>
      </c>
      <c r="D1378" s="330" t="n">
        <v>11.5</v>
      </c>
      <c r="E1378" s="330" t="n">
        <v>11.5</v>
      </c>
      <c r="F1378" s="330" t="inlineStr">
        <is>
          <t>AS</t>
        </is>
      </c>
    </row>
    <row r="1379" ht="30" customHeight="1" s="496">
      <c r="A1379" s="330" t="n">
        <v>90657</v>
      </c>
      <c r="B1379" s="331" t="inlineStr">
        <is>
          <t>BOMBA DE PROJEÇÃO DE CONCRETO SECO, POTÊNCIA 10 CV, VAZÃO 3 M3/H - CHI DIURNO. AF_06/2015</t>
        </is>
      </c>
      <c r="C1379" s="330" t="inlineStr">
        <is>
          <t>CHI</t>
        </is>
      </c>
      <c r="D1379" s="330" t="n">
        <v>5</v>
      </c>
      <c r="E1379" s="330" t="n">
        <v>5</v>
      </c>
      <c r="F1379" s="330" t="inlineStr">
        <is>
          <t>AS</t>
        </is>
      </c>
    </row>
    <row r="1380" ht="30" customHeight="1" s="496">
      <c r="A1380" s="330" t="n">
        <v>90656</v>
      </c>
      <c r="B1380" s="331" t="inlineStr">
        <is>
          <t>BOMBA DE PROJEÇÃO DE CONCRETO SECO, POTÊNCIA 10 CV, VAZÃO 3 M3/H - CHP DIURNO. AF_06/2015</t>
        </is>
      </c>
      <c r="C1380" s="330" t="inlineStr">
        <is>
          <t>CHP</t>
        </is>
      </c>
      <c r="D1380" s="330" t="n">
        <v>15.7</v>
      </c>
      <c r="E1380" s="330" t="n">
        <v>15.7</v>
      </c>
      <c r="F1380" s="330" t="inlineStr">
        <is>
          <t>AS</t>
        </is>
      </c>
    </row>
    <row r="1381" ht="30" customHeight="1" s="496">
      <c r="A1381" s="330" t="n">
        <v>90663</v>
      </c>
      <c r="B1381" s="331" t="inlineStr">
        <is>
          <t>BOMBA DE PROJEÇÃO DE CONCRETO SECO, POTÊNCIA 10 CV, VAZÃO 6 M3/H - CHI DIURNO. AF_06/2015</t>
        </is>
      </c>
      <c r="C1381" s="330" t="inlineStr">
        <is>
          <t>CHI</t>
        </is>
      </c>
      <c r="D1381" s="330" t="n">
        <v>5.35</v>
      </c>
      <c r="E1381" s="330" t="n">
        <v>5.35</v>
      </c>
      <c r="F1381" s="330" t="inlineStr">
        <is>
          <t>AS</t>
        </is>
      </c>
    </row>
    <row r="1382" ht="30" customHeight="1" s="496">
      <c r="A1382" s="330" t="n">
        <v>90662</v>
      </c>
      <c r="B1382" s="331" t="inlineStr">
        <is>
          <t>BOMBA DE PROJEÇÃO DE CONCRETO SECO, POTÊNCIA 10 CV, VAZÃO 6 M3/H - CHP DIURNO. AF_06/2015</t>
        </is>
      </c>
      <c r="C1382" s="330" t="inlineStr">
        <is>
          <t>CHP</t>
        </is>
      </c>
      <c r="D1382" s="330" t="n">
        <v>16.37</v>
      </c>
      <c r="E1382" s="330" t="n">
        <v>16.37</v>
      </c>
      <c r="F1382" s="330" t="inlineStr">
        <is>
          <t>AS</t>
        </is>
      </c>
    </row>
    <row r="1383" ht="45" customHeight="1" s="496">
      <c r="A1383" s="330" t="n">
        <v>89022</v>
      </c>
      <c r="B1383" s="331" t="inlineStr">
        <is>
          <t>BOMBA SUBMERSÍVEL ELÉTRICA TRIFÁSICA, POTÊNCIA 2,96 HP, Ø ROTOR 144 MM SEMI-ABERTO, BOCAL DE SAÍDA Ø 2", HM/Q = 2 MCA / 38,8 M3/H A 28 MCA / 5 M3/H - CHI DIURNO. AF_06/2014</t>
        </is>
      </c>
      <c r="C1383" s="330" t="inlineStr">
        <is>
          <t>CHI</t>
        </is>
      </c>
      <c r="D1383" s="330" t="n">
        <v>0.46</v>
      </c>
      <c r="E1383" s="330" t="n">
        <v>0.46</v>
      </c>
      <c r="F1383" s="330" t="inlineStr"/>
    </row>
    <row r="1384" ht="45" customHeight="1" s="496">
      <c r="A1384" s="330" t="n">
        <v>89021</v>
      </c>
      <c r="B1384" s="331" t="inlineStr">
        <is>
          <t>BOMBA SUBMERSÍVEL ELÉTRICA TRIFÁSICA, POTÊNCIA 2,96 HP, Ø ROTOR 144 MM SEMI-ABERTO, BOCAL DE SAÍDA Ø 2", HM/Q = 2 MCA / 38,8 M3/H A 28 MCA / 5 M3/H - CHP DIURNO. AF_06/2014</t>
        </is>
      </c>
      <c r="C1384" s="330" t="inlineStr">
        <is>
          <t>CHP</t>
        </is>
      </c>
      <c r="D1384" s="330" t="n">
        <v>2.76</v>
      </c>
      <c r="E1384" s="330" t="n">
        <v>2.76</v>
      </c>
      <c r="F1384" s="330" t="inlineStr"/>
    </row>
    <row r="1385" ht="45" customHeight="1" s="496">
      <c r="A1385" s="330" t="n">
        <v>90644</v>
      </c>
      <c r="B1385" s="331" t="inlineStr">
        <is>
          <t>BOMBA TRIPLEX, PARA INJEÇÃO DE NATA DE CIMENTO, VAZÃO MÁXIMA DE 100 LITROS/MINUTO, PRESSÃO MÁXIMA DE 70 BAR - CHI DIURNO. AF_06/2015</t>
        </is>
      </c>
      <c r="C1385" s="330" t="inlineStr">
        <is>
          <t>CHI</t>
        </is>
      </c>
      <c r="D1385" s="330" t="n">
        <v>7.68</v>
      </c>
      <c r="E1385" s="330" t="n">
        <v>7.68</v>
      </c>
      <c r="F1385" s="330" t="inlineStr">
        <is>
          <t>AS</t>
        </is>
      </c>
    </row>
    <row r="1386" ht="45" customHeight="1" s="496">
      <c r="A1386" s="330" t="n">
        <v>90643</v>
      </c>
      <c r="B1386" s="331" t="inlineStr">
        <is>
          <t>BOMBA TRIPLEX, PARA INJEÇÃO DE NATA DE CIMENTO, VAZÃO MÁXIMA DE 100 LITROS/MINUTO, PRESSÃO MÁXIMA DE 70 BAR - CHP DIURNO. AF_06/2015</t>
        </is>
      </c>
      <c r="C1386" s="330" t="inlineStr">
        <is>
          <t>CHP</t>
        </is>
      </c>
      <c r="D1386" s="330" t="n">
        <v>30.23</v>
      </c>
      <c r="E1386" s="330" t="n">
        <v>30.23</v>
      </c>
      <c r="F1386" s="330" t="inlineStr">
        <is>
          <t>AS</t>
        </is>
      </c>
    </row>
    <row r="1387" ht="30" customHeight="1" s="496">
      <c r="A1387" s="330" t="n">
        <v>92146</v>
      </c>
      <c r="B1387" s="331" t="inlineStr">
        <is>
          <t>CAMINHONETE CABINE SIMPLES COM MOTOR 1.6 FLEX, CÂMBIO MANUAL, POTÊNCIA 101/104 CV, 2 PORTAS - CHI DIURNO. AF_11/2015</t>
        </is>
      </c>
      <c r="C1387" s="330" t="inlineStr">
        <is>
          <t>CHI</t>
        </is>
      </c>
      <c r="D1387" s="330" t="n">
        <v>39.36</v>
      </c>
      <c r="E1387" s="330" t="n">
        <v>41.18</v>
      </c>
      <c r="F1387" s="330" t="inlineStr"/>
    </row>
    <row r="1388" ht="30" customHeight="1" s="496">
      <c r="A1388" s="330" t="n">
        <v>92145</v>
      </c>
      <c r="B1388" s="331" t="inlineStr">
        <is>
          <t>CAMINHONETE CABINE SIMPLES COM MOTOR 1.6 FLEX, CÂMBIO MANUAL, POTÊNCIA 101/104 CV, 2 PORTAS - CHP DIURNO. AF_11/2015</t>
        </is>
      </c>
      <c r="C1388" s="330" t="inlineStr">
        <is>
          <t>CHP</t>
        </is>
      </c>
      <c r="D1388" s="330" t="n">
        <v>94.38</v>
      </c>
      <c r="E1388" s="330" t="n">
        <v>96.2</v>
      </c>
      <c r="F1388" s="330" t="inlineStr"/>
    </row>
    <row r="1389" ht="30" customHeight="1" s="496">
      <c r="A1389" s="330" t="n">
        <v>92139</v>
      </c>
      <c r="B1389" s="331" t="inlineStr">
        <is>
          <t>CAMINHONETE COM MOTOR A DIESEL, POTÊNCIA 180 CV, CABINE DUPLA, 4X4 - CHI DIURNO. AF_11/2015</t>
        </is>
      </c>
      <c r="C1389" s="330" t="inlineStr">
        <is>
          <t>CHI</t>
        </is>
      </c>
      <c r="D1389" s="330" t="n">
        <v>51.37</v>
      </c>
      <c r="E1389" s="330" t="n">
        <v>53.19</v>
      </c>
      <c r="F1389" s="330" t="inlineStr"/>
    </row>
    <row r="1390" ht="30" customHeight="1" s="496">
      <c r="A1390" s="330" t="n">
        <v>92138</v>
      </c>
      <c r="B1390" s="331" t="inlineStr">
        <is>
          <t>CAMINHONETE COM MOTOR A DIESEL, POTÊNCIA 180 CV, CABINE DUPLA, 4X4 - CHP DIURNO. AF_11/2015</t>
        </is>
      </c>
      <c r="C1390" s="330" t="inlineStr">
        <is>
          <t>CHP</t>
        </is>
      </c>
      <c r="D1390" s="330" t="n">
        <v>112.01</v>
      </c>
      <c r="E1390" s="330" t="n">
        <v>113.83</v>
      </c>
      <c r="F1390" s="330" t="inlineStr"/>
    </row>
    <row r="1391" ht="60" customHeight="1" s="496">
      <c r="A1391" s="330" t="n">
        <v>91387</v>
      </c>
      <c r="B1391" s="331" t="inlineStr">
        <is>
          <t>CAMINHÃO BASCULANTE 10 M3, TRUCADO CABINE SIMPLES, PESO BRUTO TOTAL 23.000 KG, CARGA ÚTIL MÁXIMA 15.935 KG, DISTÂNCIA ENTRE EIXOS 4,80 M, POTÊNCIA 230 CV INCLUSIVE CAÇAMBA METÁLICA - CHI DIURNO. AF_06/2014</t>
        </is>
      </c>
      <c r="C1391" s="330" t="inlineStr">
        <is>
          <t>CHI</t>
        </is>
      </c>
      <c r="D1391" s="330" t="n">
        <v>85.12</v>
      </c>
      <c r="E1391" s="330" t="n">
        <v>87.40000000000001</v>
      </c>
      <c r="F1391" s="330" t="inlineStr">
        <is>
          <t>AS</t>
        </is>
      </c>
    </row>
    <row r="1392" ht="60" customHeight="1" s="496">
      <c r="A1392" s="330" t="n">
        <v>91386</v>
      </c>
      <c r="B1392" s="331" t="inlineStr">
        <is>
          <t>CAMINHÃO BASCULANTE 10 M3, TRUCADO CABINE SIMPLES, PESO BRUTO TOTAL 23.000 KG, CARGA ÚTIL MÁXIMA 15.935 KG, DISTÂNCIA ENTRE EIXOS 4,80 M, POTÊNCIA 230 CV INCLUSIVE CAÇAMBA METÁLICA - CHP DIURNO. AF_06/2014</t>
        </is>
      </c>
      <c r="C1392" s="330" t="inlineStr">
        <is>
          <t>CHP</t>
        </is>
      </c>
      <c r="D1392" s="330" t="n">
        <v>317.42</v>
      </c>
      <c r="E1392" s="330" t="n">
        <v>319.7</v>
      </c>
      <c r="F1392" s="330" t="inlineStr"/>
    </row>
    <row r="1393" ht="45" customHeight="1" s="496">
      <c r="A1393" s="330" t="n">
        <v>96036</v>
      </c>
      <c r="B1393" s="331" t="inlineStr">
        <is>
          <t>CAMINHÃO BASCULANTE 10 M3, TRUCADO, POTÊNCIA 230 CV, INCLUSIVE CAÇAMBA METÁLICA, COM DISTRIBUIDOR DE AGREGADOS ACOPLADO - CHI DIURNO. AF_02/2017</t>
        </is>
      </c>
      <c r="C1393" s="330" t="inlineStr">
        <is>
          <t>CHI</t>
        </is>
      </c>
      <c r="D1393" s="330" t="n">
        <v>94.56999999999999</v>
      </c>
      <c r="E1393" s="330" t="n">
        <v>96.84999999999999</v>
      </c>
      <c r="F1393" s="330" t="inlineStr"/>
    </row>
    <row r="1394" ht="45" customHeight="1" s="496">
      <c r="A1394" s="330" t="n">
        <v>96035</v>
      </c>
      <c r="B1394" s="331" t="inlineStr">
        <is>
          <t>CAMINHÃO BASCULANTE 10 M3, TRUCADO, POTÊNCIA 230 CV, INCLUSIVE CAÇAMBA METÁLICA, COM DISTRIBUIDOR DE AGREGADOS ACOPLADO - CHP DIURNO. AF_02/2017</t>
        </is>
      </c>
      <c r="C1394" s="330" t="inlineStr">
        <is>
          <t>CHP</t>
        </is>
      </c>
      <c r="D1394" s="330" t="n">
        <v>333</v>
      </c>
      <c r="E1394" s="330" t="n">
        <v>335.28</v>
      </c>
      <c r="F1394" s="330" t="inlineStr"/>
    </row>
    <row r="1395" ht="60" customHeight="1" s="496">
      <c r="A1395" s="330" t="n">
        <v>89877</v>
      </c>
      <c r="B1395" s="331" t="inlineStr">
        <is>
          <t>CAMINHÃO BASCULANTE 14 M3, COM CAVALO MECÂNICO DE CAPACIDADE MÁXIMA DE TRAÇÃO COMBINADO DE 36000 KG, POTÊNCIA 286 CV, INCLUSIVE SEMIREBOQUE COM CAÇAMBA METÁLICA - CHI DIURNO. AF_12/2014</t>
        </is>
      </c>
      <c r="C1395" s="330" t="inlineStr">
        <is>
          <t>CHI</t>
        </is>
      </c>
      <c r="D1395" s="330" t="n">
        <v>97.72</v>
      </c>
      <c r="E1395" s="330" t="n">
        <v>100</v>
      </c>
      <c r="F1395" s="330" t="inlineStr"/>
    </row>
    <row r="1396" ht="60" customHeight="1" s="496">
      <c r="A1396" s="330" t="n">
        <v>89876</v>
      </c>
      <c r="B1396" s="331" t="inlineStr">
        <is>
          <t>CAMINHÃO BASCULANTE 14 M3, COM CAVALO MECÂNICO DE CAPACIDADE MÁXIMA DE TRAÇÃO COMBINADO DE 36000 KG, POTÊNCIA 286 CV, INCLUSIVE SEMIREBOQUE COM CAÇAMBA METÁLICA - CHP DIURNO. AF_12/2014</t>
        </is>
      </c>
      <c r="C1396" s="330" t="inlineStr">
        <is>
          <t>CHP</t>
        </is>
      </c>
      <c r="D1396" s="330" t="n">
        <v>386.48</v>
      </c>
      <c r="E1396" s="330" t="n">
        <v>388.76</v>
      </c>
      <c r="F1396" s="330" t="inlineStr"/>
    </row>
    <row r="1397" ht="60" customHeight="1" s="496">
      <c r="A1397" s="330" t="n">
        <v>89884</v>
      </c>
      <c r="B1397" s="331" t="inlineStr">
        <is>
          <t>CAMINHÃO BASCULANTE 18 M3, COM CAVALO MECÂNICO DE CAPACIDADE MÁXIMA DE TRAÇÃO COMBINADO DE 45000 KG, POTÊNCIA 330 CV, INCLUSIVE SEMIREBOQUE COM CAÇAMBA METÁLICA - CHI DIURNO. AF_12/2014</t>
        </is>
      </c>
      <c r="C1397" s="330" t="inlineStr">
        <is>
          <t>CHI</t>
        </is>
      </c>
      <c r="D1397" s="330" t="n">
        <v>101.58</v>
      </c>
      <c r="E1397" s="330" t="n">
        <v>103.86</v>
      </c>
      <c r="F1397" s="330" t="inlineStr"/>
    </row>
    <row r="1398" ht="60" customHeight="1" s="496">
      <c r="A1398" s="330" t="n">
        <v>89883</v>
      </c>
      <c r="B1398" s="331" t="inlineStr">
        <is>
          <t>CAMINHÃO BASCULANTE 18 M3, COM CAVALO MECÂNICO DE CAPACIDADE MÁXIMA DE TRAÇÃO COMBINADO DE 45000 KG, POTÊNCIA 330 CV, INCLUSIVE SEMIREBOQUE COM CAÇAMBA METÁLICA - CHP DIURNO. AF_12/2014</t>
        </is>
      </c>
      <c r="C1398" s="330" t="inlineStr">
        <is>
          <t>CHP</t>
        </is>
      </c>
      <c r="D1398" s="330" t="n">
        <v>428.4</v>
      </c>
      <c r="E1398" s="330" t="n">
        <v>430.68</v>
      </c>
      <c r="F1398" s="330" t="inlineStr"/>
    </row>
    <row r="1399" ht="45" customHeight="1" s="496">
      <c r="A1399" s="330" t="n">
        <v>67827</v>
      </c>
      <c r="B1399" s="331" t="inlineStr">
        <is>
          <t>CAMINHÃO BASCULANTE 6 M3 TOCO, PESO BRUTO TOTAL 16.000 KG, CARGA ÚTIL MÁXIMA 11.130 KG, DISTÂNCIA ENTRE EIXOS 5,36 M, POTÊNCIA 185 CV, INCLUSIVE CAÇAMBA METÁLICA - CHI DIURNO. AF_06/2014</t>
        </is>
      </c>
      <c r="C1399" s="330" t="inlineStr">
        <is>
          <t>CHI</t>
        </is>
      </c>
      <c r="D1399" s="330" t="n">
        <v>75.17</v>
      </c>
      <c r="E1399" s="330" t="n">
        <v>77.45</v>
      </c>
      <c r="F1399" s="330" t="inlineStr"/>
    </row>
    <row r="1400" ht="45" customHeight="1" s="496">
      <c r="A1400" s="330" t="n">
        <v>67826</v>
      </c>
      <c r="B1400" s="331" t="inlineStr">
        <is>
          <t>CAMINHÃO BASCULANTE 6 M3 TOCO, PESO BRUTO TOTAL 16.000 KG, CARGA ÚTIL MÁXIMA 11.130 KG, DISTÂNCIA ENTRE EIXOS 5,36 M, POTÊNCIA 185 CV, INCLUSIVE CAÇAMBA METÁLICA - CHP DIURNO. AF_06/2014</t>
        </is>
      </c>
      <c r="C1400" s="330" t="inlineStr">
        <is>
          <t>CHP</t>
        </is>
      </c>
      <c r="D1400" s="330" t="n">
        <v>220.35</v>
      </c>
      <c r="E1400" s="330" t="n">
        <v>222.63</v>
      </c>
      <c r="F1400" s="330" t="inlineStr"/>
    </row>
    <row r="1401" ht="45" customHeight="1" s="496">
      <c r="A1401" s="330" t="n">
        <v>5961</v>
      </c>
      <c r="B1401" s="331" t="inlineStr">
        <is>
          <t>CAMINHÃO BASCULANTE 6 M3, PESO BRUTO TOTAL 16.000 KG, CARGA ÚTIL MÁXIMA 13.071 KG, DISTÂNCIA ENTRE EIXOS 4,80 M, POTÊNCIA 230 CV INCLUSIVE CAÇAMBA METÁLICA - CHI DIURNO. AF_06/2014</t>
        </is>
      </c>
      <c r="C1401" s="330" t="inlineStr">
        <is>
          <t>CHI</t>
        </is>
      </c>
      <c r="D1401" s="330" t="n">
        <v>73.89</v>
      </c>
      <c r="E1401" s="330" t="n">
        <v>76.17</v>
      </c>
      <c r="F1401" s="330" t="inlineStr"/>
    </row>
    <row r="1402" ht="45" customHeight="1" s="496">
      <c r="A1402" s="330" t="n">
        <v>5811</v>
      </c>
      <c r="B1402" s="331" t="inlineStr">
        <is>
          <t>CAMINHÃO BASCULANTE 6 M3, PESO BRUTO TOTAL 16.000 KG, CARGA ÚTIL MÁXIMA 13.071 KG, DISTÂNCIA ENTRE EIXOS 4,80 M, POTÊNCIA 230 CV INCLUSIVE CAÇAMBA METÁLICA - CHP DIURNO. AF_06/2014</t>
        </is>
      </c>
      <c r="C1402" s="330" t="inlineStr">
        <is>
          <t>CHP</t>
        </is>
      </c>
      <c r="D1402" s="330" t="n">
        <v>242.41</v>
      </c>
      <c r="E1402" s="330" t="n">
        <v>244.69</v>
      </c>
      <c r="F1402" s="330" t="inlineStr">
        <is>
          <t>AS</t>
        </is>
      </c>
    </row>
    <row r="1403" ht="60" customHeight="1" s="496">
      <c r="A1403" s="330" t="n">
        <v>92243</v>
      </c>
      <c r="B1403" s="331" t="inlineStr">
        <is>
          <t>CAMINHÃO DE TRANSPORTE DE MATERIAL ASFÁLTICO 20.000 L, COM CAVALO MECÂNICO DE CAPACIDADE MÁXIMA DE TRAÇÃO COMBINADO DE 45.000 KG, POTÊNCIA 330 CV, INCLUSIVE TANQUE DE ASFALTO COM MAÇARICO - CHI DIURNO. AF_12/2015</t>
        </is>
      </c>
      <c r="C1403" s="330" t="inlineStr">
        <is>
          <t>CHI</t>
        </is>
      </c>
      <c r="D1403" s="330" t="n">
        <v>90.78</v>
      </c>
      <c r="E1403" s="330" t="n">
        <v>93.51000000000001</v>
      </c>
      <c r="F1403" s="330" t="inlineStr"/>
    </row>
    <row r="1404" ht="60" customHeight="1" s="496">
      <c r="A1404" s="330" t="n">
        <v>92242</v>
      </c>
      <c r="B1404" s="331" t="inlineStr">
        <is>
          <t>CAMINHÃO DE TRANSPORTE DE MATERIAL ASFÁLTICO 20.000 L, COM CAVALO MECÂNICO DE CAPACIDADE MÁXIMA DE TRAÇÃO COMBINADO DE 45.000 KG, POTÊNCIA 330 CV, INCLUSIVE TANQUE DE ASFALTO COM MAÇARICO - CHP DIURNO. AF_12/2015</t>
        </is>
      </c>
      <c r="C1404" s="330" t="inlineStr">
        <is>
          <t>CHP</t>
        </is>
      </c>
      <c r="D1404" s="330" t="n">
        <v>490.04</v>
      </c>
      <c r="E1404" s="330" t="n">
        <v>492.77</v>
      </c>
      <c r="F1404" s="330" t="inlineStr"/>
    </row>
    <row r="1405" ht="60" customHeight="1" s="496">
      <c r="A1405" s="330" t="n">
        <v>91646</v>
      </c>
      <c r="B1405" s="331" t="inlineStr">
        <is>
          <t>CAMINHÃO DE TRANSPORTE DE MATERIAL ASFÁLTICO 30.000 L, COM CAVALO MECÂNICO DE CAPACIDADE MÁXIMA DE TRAÇÃO COMBINADO DE 66.000 KG, POTÊNCIA 360 CV, INCLUSIVE TANQUE DE ASFALTO COM SERPENTINA - CHI DIURNO. AF_08/2015</t>
        </is>
      </c>
      <c r="C1405" s="330" t="inlineStr">
        <is>
          <t>CHI</t>
        </is>
      </c>
      <c r="D1405" s="330" t="n">
        <v>108.26</v>
      </c>
      <c r="E1405" s="330" t="n">
        <v>110.99</v>
      </c>
      <c r="F1405" s="330" t="inlineStr"/>
    </row>
    <row r="1406" ht="60" customHeight="1" s="496">
      <c r="A1406" s="330" t="n">
        <v>91645</v>
      </c>
      <c r="B1406" s="331" t="inlineStr">
        <is>
          <t>CAMINHÃO DE TRANSPORTE DE MATERIAL ASFÁLTICO 30.000 L, COM CAVALO MECÂNICO DE CAPACIDADE MÁXIMA DE TRAÇÃO COMBINADO DE 66.000 KG, POTÊNCIA 360 CV, INCLUSIVE TANQUE DE ASFALTO COM SERPENTINA - CHP DIURNO. AF_08/2015</t>
        </is>
      </c>
      <c r="C1406" s="330" t="inlineStr">
        <is>
          <t>CHP</t>
        </is>
      </c>
      <c r="D1406" s="330" t="n">
        <v>559.1799999999999</v>
      </c>
      <c r="E1406" s="330" t="n">
        <v>561.91</v>
      </c>
      <c r="F1406" s="330" t="inlineStr"/>
    </row>
    <row r="1407" ht="60" customHeight="1" s="496">
      <c r="A1407" s="330" t="n">
        <v>92107</v>
      </c>
      <c r="B1407" s="331" t="inlineStr">
        <is>
          <t>CAMINHÃO PARA EQUIPAMENTO DE LIMPEZA A SUCÇÃO COM CAMINHÃO TRUCADO DE PESO BRUTO TOTAL 23000 KG, CARGA ÚTIL MÁXIMA 15935 KG, DISTÂNCIA ENTRE EIXOS 4,80 M, POTÊNCIA 230 CV, INCLUSIVE LIMPADORA A SUCÇÃO, TANQUE 12000 L - CHI DIURNO. AF_05/2023</t>
        </is>
      </c>
      <c r="C1407" s="330" t="inlineStr">
        <is>
          <t>CHI</t>
        </is>
      </c>
      <c r="D1407" s="330" t="n">
        <v>105.49</v>
      </c>
      <c r="E1407" s="330" t="n">
        <v>107.7</v>
      </c>
      <c r="F1407" s="330" t="inlineStr"/>
    </row>
    <row r="1408" ht="60" customHeight="1" s="496">
      <c r="A1408" s="330" t="n">
        <v>92106</v>
      </c>
      <c r="B1408" s="331" t="inlineStr">
        <is>
          <t>CAMINHÃO PARA EQUIPAMENTO DE LIMPEZA A SUCÇÃO, COM CAMINHÃO TRUCADO DE PESO BRUTO TOTAL 23000 KG, CARGA ÚTIL MÁXIMA 15935 KG, DISTÂNCIA ENTRE EIXOS 4,80 M, POTÊNCIA 230 CV, INCLUSIVE LIMPADORA A SUCÇÃO, TANQUE 12000 L - CHP DIURNO. AF_05/2023</t>
        </is>
      </c>
      <c r="C1408" s="330" t="inlineStr">
        <is>
          <t>CHP</t>
        </is>
      </c>
      <c r="D1408" s="330" t="n">
        <v>421.13</v>
      </c>
      <c r="E1408" s="330" t="n">
        <v>423.34</v>
      </c>
      <c r="F1408" s="330" t="inlineStr"/>
    </row>
    <row r="1409" ht="60" customHeight="1" s="496">
      <c r="A1409" s="330" t="n">
        <v>5903</v>
      </c>
      <c r="B1409" s="331" t="inlineStr">
        <is>
          <t>CAMINHÃO PIPA 10.000 L TRUCADO, PESO BRUTO TOTAL 23.000 KG, CARGA ÚTIL MÁXIMA 15.935 KG, DISTÂNCIA ENTRE EIXOS 4,8 M, POTÊNCIA 230 CV, INCLUSIVE TANQUE DE AÇO PARA TRANSPORTE DE ÁGUA - CHI DIURNO. AF_06/2014</t>
        </is>
      </c>
      <c r="C1409" s="330" t="inlineStr">
        <is>
          <t>CHI</t>
        </is>
      </c>
      <c r="D1409" s="330" t="n">
        <v>84.43000000000001</v>
      </c>
      <c r="E1409" s="330" t="n">
        <v>86.64</v>
      </c>
      <c r="F1409" s="330" t="inlineStr">
        <is>
          <t>AS</t>
        </is>
      </c>
    </row>
    <row r="1410" ht="60" customHeight="1" s="496">
      <c r="A1410" s="330" t="n">
        <v>5901</v>
      </c>
      <c r="B1410" s="331" t="inlineStr">
        <is>
          <t>CAMINHÃO PIPA 10.000 L TRUCADO, PESO BRUTO TOTAL 23.000 KG, CARGA ÚTIL MÁXIMA 15.935 KG, DISTÂNCIA ENTRE EIXOS 4,8 M, POTÊNCIA 230 CV, INCLUSIVE TANQUE DE AÇO PARA TRANSPORTE DE ÁGUA - CHP DIURNO. AF_06/2014</t>
        </is>
      </c>
      <c r="C1410" s="330" t="inlineStr">
        <is>
          <t>CHP</t>
        </is>
      </c>
      <c r="D1410" s="330" t="n">
        <v>379.56</v>
      </c>
      <c r="E1410" s="330" t="n">
        <v>381.77</v>
      </c>
      <c r="F1410" s="330" t="inlineStr">
        <is>
          <t>AS</t>
        </is>
      </c>
    </row>
    <row r="1411" ht="60" customHeight="1" s="496">
      <c r="A1411" s="330" t="n">
        <v>106252</v>
      </c>
      <c r="B1411" s="331" t="inlineStr">
        <is>
          <t>CAMINHÃO PIPA 14.000 L TRUCADO, PESO BRUTO TOTAL 23.000 KG, CARGA ÚTIL MÁXIMA 16.540 KG, DISTÂNCIA ENTRE EIXOS 4,8 M, POTÊNCIA 256 CV, INCLUSIVE TANQUE DE AÇO PARA TRANSPORTE DE ÁGUA - CHI DIURNO. AF_10/2025</t>
        </is>
      </c>
      <c r="C1411" s="330" t="inlineStr">
        <is>
          <t>CHI</t>
        </is>
      </c>
      <c r="D1411" s="330" t="n">
        <v>83.97</v>
      </c>
      <c r="E1411" s="330" t="n">
        <v>86.18000000000001</v>
      </c>
      <c r="F1411" s="330" t="inlineStr"/>
    </row>
    <row r="1412" ht="60" customHeight="1" s="496">
      <c r="A1412" s="330" t="n">
        <v>106247</v>
      </c>
      <c r="B1412" s="331" t="inlineStr">
        <is>
          <t>CAMINHÃO PIPA 14.000 L TRUCADO, PESO BRUTO TOTAL 23.000 KG, CARGA ÚTIL MÁXIMA 16.540 KG, DISTÂNCIA ENTRE EIXOS 4,8 M, POTÊNCIA 256 CV, INCLUSIVE TANQUE DE AÇO PARA TRANSPORTE DE ÁGUA - CHP DIURNO. AF_10/2025</t>
        </is>
      </c>
      <c r="C1412" s="330" t="inlineStr">
        <is>
          <t>CHP</t>
        </is>
      </c>
      <c r="D1412" s="330" t="n">
        <v>334.8</v>
      </c>
      <c r="E1412" s="330" t="n">
        <v>337.01</v>
      </c>
      <c r="F1412" s="330" t="inlineStr"/>
    </row>
    <row r="1413" ht="45" customHeight="1" s="496">
      <c r="A1413" s="330" t="n">
        <v>6260</v>
      </c>
      <c r="B1413" s="331" t="inlineStr">
        <is>
          <t>CAMINHÃO PIPA 6.000 L, PESO BRUTO TOTAL 13.000 KG, DISTÂNCIA ENTRE EIXOS 4,80 M, POTÊNCIA 189 CV INCLUSIVE TANQUE DE AÇO PARA TRANSPORTE DE ÁGUA, CAPACIDADE 6 M3 - CHI DIURNO. AF_06/2014</t>
        </is>
      </c>
      <c r="C1413" s="330" t="inlineStr">
        <is>
          <t>CHI</t>
        </is>
      </c>
      <c r="D1413" s="330" t="n">
        <v>71.14</v>
      </c>
      <c r="E1413" s="330" t="n">
        <v>73.34999999999999</v>
      </c>
      <c r="F1413" s="330" t="inlineStr">
        <is>
          <t>AS</t>
        </is>
      </c>
    </row>
    <row r="1414" ht="45" customHeight="1" s="496">
      <c r="A1414" s="330" t="n">
        <v>6259</v>
      </c>
      <c r="B1414" s="331" t="inlineStr">
        <is>
          <t>CAMINHÃO PIPA 6.000 L, PESO BRUTO TOTAL 13.000 KG, DISTÂNCIA ENTRE EIXOS 4,80 M, POTÊNCIA 189 CV INCLUSIVE TANQUE DE AÇO PARA TRANSPORTE DE ÁGUA, CAPACIDADE 6 M3 - CHP DIURNO. AF_06/2014</t>
        </is>
      </c>
      <c r="C1414" s="330" t="inlineStr">
        <is>
          <t>CHP</t>
        </is>
      </c>
      <c r="D1414" s="330" t="n">
        <v>307.87</v>
      </c>
      <c r="E1414" s="330" t="n">
        <v>310.08</v>
      </c>
      <c r="F1414" s="330" t="inlineStr">
        <is>
          <t>AS</t>
        </is>
      </c>
    </row>
    <row r="1415" ht="60" customHeight="1" s="496">
      <c r="A1415" s="330" t="n">
        <v>91395</v>
      </c>
      <c r="B1415" s="331" t="inlineStr">
        <is>
          <t>CAMINHÃO TOCO, PBT 14.300 KG, CARGA ÚTIL MÁX. 9.710 KG, DIST. ENTRE EIXOS 3,56 M, POTÊNCIA 185 CV, INCLUSIVE CARROCERIA FIXA ABERTA DE MADEIRA P/ TRANSPORTE GERAL DE CARGA SECA, DIMEN. APROX. 2,50 X 6,50 X 0,50 M - CHI DIURNO. AF_06/2014</t>
        </is>
      </c>
      <c r="C1415" s="330" t="inlineStr">
        <is>
          <t>CHI</t>
        </is>
      </c>
      <c r="D1415" s="330" t="n">
        <v>68.59999999999999</v>
      </c>
      <c r="E1415" s="330" t="n">
        <v>70.81</v>
      </c>
      <c r="F1415" s="330" t="inlineStr"/>
    </row>
    <row r="1416" ht="60" customHeight="1" s="496">
      <c r="A1416" s="330" t="n">
        <v>73467</v>
      </c>
      <c r="B1416" s="331" t="inlineStr">
        <is>
          <t>CAMINHÃO TOCO, PBT 14.300 KG, CARGA ÚTIL MÁX. 9.710 KG, DIST. ENTRE EIXOS 3,56 M, POTÊNCIA 185 CV, INCLUSIVE CARROCERIA FIXA ABERTA DE MADEIRA P/ TRANSPORTE GERAL DE CARGA SECA, DIMEN. APROX. 2,50 X 6,50 X 0,50 M - CHP DIURNO. AF_06/2014</t>
        </is>
      </c>
      <c r="C1416" s="330" t="inlineStr">
        <is>
          <t>CHP</t>
        </is>
      </c>
      <c r="D1416" s="330" t="n">
        <v>299.07</v>
      </c>
      <c r="E1416" s="330" t="n">
        <v>301.28</v>
      </c>
      <c r="F1416" s="330" t="inlineStr"/>
    </row>
    <row r="1417" ht="60" customHeight="1" s="496">
      <c r="A1417" s="330" t="n">
        <v>5826</v>
      </c>
      <c r="B1417" s="331" t="inlineStr">
        <is>
          <t>CAMINHÃO TOCO, PBT 16.000 KG, CARGA ÚTIL MÁX. 10.685 KG, DIST. ENTRE EIXOS 4,8 M, POTÊNCIA 189 CV, INCLUSIVE CARROCERIA FIXA ABERTA DE MADEIRA P/ TRANSPORTE GERAL DE CARGA SECA, DIMEN. APROX. 2,5 X 7,00 X 0,50 M - CHI DIURNO. AF_06/2014</t>
        </is>
      </c>
      <c r="C1417" s="330" t="inlineStr">
        <is>
          <t>CHI</t>
        </is>
      </c>
      <c r="D1417" s="330" t="n">
        <v>71.62</v>
      </c>
      <c r="E1417" s="330" t="n">
        <v>73.83</v>
      </c>
      <c r="F1417" s="330" t="inlineStr"/>
    </row>
    <row r="1418" ht="60" customHeight="1" s="496">
      <c r="A1418" s="330" t="n">
        <v>5824</v>
      </c>
      <c r="B1418" s="331" t="inlineStr">
        <is>
          <t>CAMINHÃO TOCO, PBT 16.000 KG, CARGA ÚTIL MÁX. 10.685 KG, DIST. ENTRE EIXOS 4,8 M, POTÊNCIA 189 CV, INCLUSIVE CARROCERIA FIXA ABERTA DE MADEIRA P/ TRANSPORTE GERAL DE CARGA SECA, DIMEN. APROX. 2,5 X 7,00 X 0,50 M - CHP DIURNO. AF_06/2014</t>
        </is>
      </c>
      <c r="C1418" s="330" t="inlineStr">
        <is>
          <t>CHP</t>
        </is>
      </c>
      <c r="D1418" s="330" t="n">
        <v>257.7</v>
      </c>
      <c r="E1418" s="330" t="n">
        <v>259.91</v>
      </c>
      <c r="F1418" s="330" t="inlineStr"/>
    </row>
    <row r="1419" ht="60" customHeight="1" s="496">
      <c r="A1419" s="330" t="n">
        <v>106253</v>
      </c>
      <c r="B1419" s="331" t="inlineStr">
        <is>
          <t>CAMINHÃO TOCO, PBT 23.000 KG, CARGA ÚTIL MÁX. 16.540 KG, DIST. ENTRE EIXOS 4,8 M, POTÊNCIA 256 CV, INCLUSIVE CARROCERIA FIXA ABERTA DE MADEIRA P/ TRANSPORTE GERAL DE CARGA SECA, DIMEN. APROX. 2,6 X 12,50 X 0,50 M - CHI DIURNO. AF_10/2025</t>
        </is>
      </c>
      <c r="C1419" s="330" t="inlineStr">
        <is>
          <t>CHI</t>
        </is>
      </c>
      <c r="D1419" s="330" t="n">
        <v>87.13</v>
      </c>
      <c r="E1419" s="330" t="n">
        <v>89.34</v>
      </c>
      <c r="F1419" s="330" t="inlineStr"/>
    </row>
    <row r="1420" ht="60" customHeight="1" s="496">
      <c r="A1420" s="330" t="n">
        <v>106248</v>
      </c>
      <c r="B1420" s="331" t="inlineStr">
        <is>
          <t>CAMINHÃO TOCO, PBT 23.000 KG, CARGA ÚTIL MÁX. 16.540 KG, DIST. ENTRE EIXOS 4,8 M, POTÊNCIA 256 CV, INCLUSIVE CARROCERIA FIXA ABERTA DE MADEIRA P/ TRANSPORTE GERAL DE CARGA SECA, DIMEN. APROX. 2,6 X 12,50 X 0,50 M - CHP DIURNO. AF_10/2025</t>
        </is>
      </c>
      <c r="C1420" s="330" t="inlineStr">
        <is>
          <t>CHP</t>
        </is>
      </c>
      <c r="D1420" s="330" t="n">
        <v>344.07</v>
      </c>
      <c r="E1420" s="330" t="n">
        <v>346.28</v>
      </c>
      <c r="F1420" s="330" t="inlineStr"/>
    </row>
    <row r="1421" ht="45" customHeight="1" s="496">
      <c r="A1421" s="330" t="n">
        <v>5892</v>
      </c>
      <c r="B1421" s="331" t="inlineStr">
        <is>
          <t>CAMINHÃO TOCO, PESO BRUTO TOTAL 14.300 KG, CARGA ÚTIL MÁXIMA 9590 KG, DISTÂNCIA ENTRE EIXOS 4,76 M, POTÊNCIA 185 CV (NÃO INCLUI CARROCERIA) - CHI DIURNO. AF_06/2014</t>
        </is>
      </c>
      <c r="C1421" s="330" t="inlineStr">
        <is>
          <t>CHI</t>
        </is>
      </c>
      <c r="D1421" s="330" t="n">
        <v>66.34999999999999</v>
      </c>
      <c r="E1421" s="330" t="n">
        <v>68.56</v>
      </c>
      <c r="F1421" s="330" t="inlineStr"/>
    </row>
    <row r="1422" ht="45" customHeight="1" s="496">
      <c r="A1422" s="330" t="n">
        <v>5890</v>
      </c>
      <c r="B1422" s="331" t="inlineStr">
        <is>
          <t>CAMINHÃO TOCO, PESO BRUTO TOTAL 14.300 KG, CARGA ÚTIL MÁXIMA 9590 KG, DISTÂNCIA ENTRE EIXOS 4,76 M, POTÊNCIA 185 CV (NÃO INCLUI CARROCERIA) - CHP DIURNO. AF_06/2014</t>
        </is>
      </c>
      <c r="C1422" s="330" t="inlineStr">
        <is>
          <t>CHP</t>
        </is>
      </c>
      <c r="D1422" s="330" t="n">
        <v>243.74</v>
      </c>
      <c r="E1422" s="330" t="n">
        <v>245.95</v>
      </c>
      <c r="F1422" s="330" t="inlineStr"/>
    </row>
    <row r="1423" ht="45" customHeight="1" s="496">
      <c r="A1423" s="330" t="n">
        <v>5896</v>
      </c>
      <c r="B1423" s="331" t="inlineStr">
        <is>
          <t>CAMINHÃO TOCO, PESO BRUTO TOTAL 16.000 KG, CARGA ÚTIL MÁXIMA DE 10.685 KG, DISTÂNCIA ENTRE EIXOS 4,80 M, POTÊNCIA 189 CV EXCLUSIVE CARROCERIA - CHI DIURNO. AF_06/2014</t>
        </is>
      </c>
      <c r="C1423" s="330" t="inlineStr">
        <is>
          <t>CHI</t>
        </is>
      </c>
      <c r="D1423" s="330" t="n">
        <v>69.20999999999999</v>
      </c>
      <c r="E1423" s="330" t="n">
        <v>71.42</v>
      </c>
      <c r="F1423" s="330" t="inlineStr"/>
    </row>
    <row r="1424" ht="45" customHeight="1" s="496">
      <c r="A1424" s="330" t="n">
        <v>5894</v>
      </c>
      <c r="B1424" s="331" t="inlineStr">
        <is>
          <t>CAMINHÃO TOCO, PESO BRUTO TOTAL 16.000 KG, CARGA ÚTIL MÁXIMA DE 10.685 KG, DISTÂNCIA ENTRE EIXOS 4,80 M, POTÊNCIA 189 CV EXCLUSIVE CARROCERIA - CHP DIURNO. AF_06/2014</t>
        </is>
      </c>
      <c r="C1424" s="330" t="inlineStr">
        <is>
          <t>CHP</t>
        </is>
      </c>
      <c r="D1424" s="330" t="n">
        <v>253.07</v>
      </c>
      <c r="E1424" s="330" t="n">
        <v>255.28</v>
      </c>
      <c r="F1424" s="330" t="inlineStr"/>
    </row>
    <row r="1425" ht="45" customHeight="1" s="496">
      <c r="A1425" s="330" t="n">
        <v>91032</v>
      </c>
      <c r="B1425" s="331" t="inlineStr">
        <is>
          <t>CAMINHÃO TRUCADO (C/ TERCEIRO EIXO) ELETRÔNICO - POTÊNCIA 231CV - PBT = 22000KG - DIST. ENTRE EIXOS 5170 MM - INCLUI CARROCERIA FIXA ABERTA DE MADEIRA - CHI DIURNO. AF_06/2015</t>
        </is>
      </c>
      <c r="C1425" s="330" t="inlineStr">
        <is>
          <t>CHI</t>
        </is>
      </c>
      <c r="D1425" s="330" t="n">
        <v>77.7</v>
      </c>
      <c r="E1425" s="330" t="n">
        <v>79.91</v>
      </c>
      <c r="F1425" s="330" t="inlineStr"/>
    </row>
    <row r="1426" ht="45" customHeight="1" s="496">
      <c r="A1426" s="330" t="n">
        <v>91031</v>
      </c>
      <c r="B1426" s="331" t="inlineStr">
        <is>
          <t>CAMINHÃO TRUCADO (C/ TERCEIRO EIXO) ELETRÔNICO - POTÊNCIA 231CV - PBT = 22000KG - DIST. ENTRE EIXOS 5170 MM - INCLUI CARROCERIA FIXA ABERTA DE MADEIRA - CHP DIURNO. AF_06/2015</t>
        </is>
      </c>
      <c r="C1426" s="330" t="inlineStr">
        <is>
          <t>CHP</t>
        </is>
      </c>
      <c r="D1426" s="330" t="n">
        <v>308.88</v>
      </c>
      <c r="E1426" s="330" t="n">
        <v>311.09</v>
      </c>
      <c r="F1426" s="330" t="inlineStr"/>
    </row>
    <row r="1427" ht="30" customHeight="1" s="496">
      <c r="A1427" s="330" t="n">
        <v>91534</v>
      </c>
      <c r="B1427" s="331" t="inlineStr">
        <is>
          <t>COMPACTADOR DE SOLOS DE PERCUSSÃO (SOQUETE) COM MOTOR A GASOLINA 4 TEMPOS, POTÊNCIA 4 CV - CHI DIURNO. AF_08/2015</t>
        </is>
      </c>
      <c r="C1427" s="330" t="inlineStr">
        <is>
          <t>CHI</t>
        </is>
      </c>
      <c r="D1427" s="330" t="n">
        <v>42.91</v>
      </c>
      <c r="E1427" s="330" t="n">
        <v>45.48</v>
      </c>
      <c r="F1427" s="330" t="inlineStr"/>
    </row>
    <row r="1428" ht="30" customHeight="1" s="496">
      <c r="A1428" s="330" t="n">
        <v>91533</v>
      </c>
      <c r="B1428" s="331" t="inlineStr">
        <is>
          <t>COMPACTADOR DE SOLOS DE PERCUSSÃO (SOQUETE) COM MOTOR A GASOLINA 4 TEMPOS, POTÊNCIA 4 CV - CHP DIURNO. AF_08/2015</t>
        </is>
      </c>
      <c r="C1428" s="330" t="inlineStr">
        <is>
          <t>CHP</t>
        </is>
      </c>
      <c r="D1428" s="330" t="n">
        <v>51.48</v>
      </c>
      <c r="E1428" s="330" t="n">
        <v>54.05</v>
      </c>
      <c r="F1428" s="330" t="inlineStr">
        <is>
          <t>AS</t>
        </is>
      </c>
    </row>
    <row r="1429" ht="30" customHeight="1" s="496">
      <c r="A1429" s="330" t="n">
        <v>95265</v>
      </c>
      <c r="B1429" s="331" t="inlineStr">
        <is>
          <t>COMPACTADOR DE SOLOS DE PERCUSÃO (SOQUETE) COM MOTOR A GASOLINA, POTÊNCIA 3 CV - CHI DIURNO. AF_09/2016</t>
        </is>
      </c>
      <c r="C1429" s="330" t="inlineStr">
        <is>
          <t>CHI</t>
        </is>
      </c>
      <c r="D1429" s="330" t="n">
        <v>0.85</v>
      </c>
      <c r="E1429" s="330" t="n">
        <v>0.85</v>
      </c>
      <c r="F1429" s="330" t="inlineStr"/>
    </row>
    <row r="1430" ht="30" customHeight="1" s="496">
      <c r="A1430" s="330" t="n">
        <v>95264</v>
      </c>
      <c r="B1430" s="331" t="inlineStr">
        <is>
          <t>COMPACTADOR DE SOLOS DE PERCUSÃO (SOQUETE) COM MOTOR A GASOLINA, POTÊNCIA 3 CV - CHP DIURNO. AF_09/2016</t>
        </is>
      </c>
      <c r="C1430" s="330" t="inlineStr">
        <is>
          <t>CHP</t>
        </is>
      </c>
      <c r="D1430" s="330" t="n">
        <v>7.39</v>
      </c>
      <c r="E1430" s="330" t="n">
        <v>7.39</v>
      </c>
      <c r="F1430" s="330" t="inlineStr"/>
    </row>
    <row r="1431" ht="30" customHeight="1" s="496">
      <c r="A1431" s="330" t="n">
        <v>90973</v>
      </c>
      <c r="B1431" s="331" t="inlineStr">
        <is>
          <t>COMPRESSOR DE AR REBOCAVEL, VAZÃO 250 PCM, PRESSAO DE TRABALHO 102 PSI, MOTOR A DIESEL POTÊNCIA 81 CV - CHI DIURNO. AF_06/2015</t>
        </is>
      </c>
      <c r="C1431" s="330" t="inlineStr">
        <is>
          <t>CHI</t>
        </is>
      </c>
      <c r="D1431" s="330" t="n">
        <v>8.93</v>
      </c>
      <c r="E1431" s="330" t="n">
        <v>8.93</v>
      </c>
      <c r="F1431" s="330" t="inlineStr"/>
    </row>
    <row r="1432" ht="30" customHeight="1" s="496">
      <c r="A1432" s="330" t="n">
        <v>90972</v>
      </c>
      <c r="B1432" s="331" t="inlineStr">
        <is>
          <t>COMPRESSOR DE AR REBOCAVEL, VAZÃO 250 PCM, PRESSAO DE TRABALHO 102 PSI, MOTOR A DIESEL POTÊNCIA 81 CV - CHP DIURNO. AF_06/2015</t>
        </is>
      </c>
      <c r="C1432" s="330" t="inlineStr">
        <is>
          <t>CHP</t>
        </is>
      </c>
      <c r="D1432" s="330" t="n">
        <v>93.61</v>
      </c>
      <c r="E1432" s="330" t="n">
        <v>93.61</v>
      </c>
      <c r="F1432" s="330" t="inlineStr"/>
    </row>
    <row r="1433" ht="30" customHeight="1" s="496">
      <c r="A1433" s="330" t="n">
        <v>91001</v>
      </c>
      <c r="B1433" s="331" t="inlineStr">
        <is>
          <t>COMPRESSOR DE AR REBOCAVEL, VAZÃO 400 PCM, PRESSAO DE TRABALHO 102 PSI, MOTOR A DIESEL POTÊNCIA 110 CV - CHI DIURNO. AF_06/2015</t>
        </is>
      </c>
      <c r="C1433" s="330" t="inlineStr">
        <is>
          <t>CHI</t>
        </is>
      </c>
      <c r="D1433" s="330" t="n">
        <v>10.59</v>
      </c>
      <c r="E1433" s="330" t="n">
        <v>10.59</v>
      </c>
      <c r="F1433" s="330" t="inlineStr"/>
    </row>
    <row r="1434" ht="30" customHeight="1" s="496">
      <c r="A1434" s="330" t="n">
        <v>90999</v>
      </c>
      <c r="B1434" s="331" t="inlineStr">
        <is>
          <t>COMPRESSOR DE AR REBOCAVEL, VAZÃO 400 PCM, PRESSAO DE TRABALHO 102 PSI, MOTOR A DIESEL POTÊNCIA 110 CV - CHP DIURNO. AF_06/2015</t>
        </is>
      </c>
      <c r="C1434" s="330" t="inlineStr">
        <is>
          <t>CHP</t>
        </is>
      </c>
      <c r="D1434" s="330" t="n">
        <v>124.1</v>
      </c>
      <c r="E1434" s="330" t="n">
        <v>124.1</v>
      </c>
      <c r="F1434" s="330" t="inlineStr"/>
    </row>
    <row r="1435" ht="45" customHeight="1" s="496">
      <c r="A1435" s="330" t="n">
        <v>5954</v>
      </c>
      <c r="B1435" s="331" t="inlineStr">
        <is>
          <t>COMPRESSOR DE AR REBOCÁVEL, VAZÃO 189 PCM, PRESSÃO EFETIVA DE TRABALHO 102 PSI, MOTOR DIESEL, POTÊNCIA 63 CV - CHI DIURNO. AF_06/2015</t>
        </is>
      </c>
      <c r="C1435" s="330" t="inlineStr">
        <is>
          <t>CHI</t>
        </is>
      </c>
      <c r="D1435" s="330" t="n">
        <v>6.67</v>
      </c>
      <c r="E1435" s="330" t="n">
        <v>6.67</v>
      </c>
      <c r="F1435" s="330" t="inlineStr"/>
    </row>
    <row r="1436" ht="45" customHeight="1" s="496">
      <c r="A1436" s="330" t="n">
        <v>5953</v>
      </c>
      <c r="B1436" s="331" t="inlineStr">
        <is>
          <t>COMPRESSOR DE AR REBOCÁVEL, VAZÃO 189 PCM, PRESSÃO EFETIVA DE TRABALHO 102 PSI, MOTOR DIESEL, POTÊNCIA 63 CV - CHP DIURNO. AF_06/2015</t>
        </is>
      </c>
      <c r="C1436" s="330" t="inlineStr">
        <is>
          <t>CHP</t>
        </is>
      </c>
      <c r="D1436" s="330" t="n">
        <v>72.27</v>
      </c>
      <c r="E1436" s="330" t="n">
        <v>72.27</v>
      </c>
      <c r="F1436" s="330" t="inlineStr"/>
    </row>
    <row r="1437" ht="45" customHeight="1" s="496">
      <c r="A1437" s="330" t="n">
        <v>90982</v>
      </c>
      <c r="B1437" s="331" t="inlineStr">
        <is>
          <t>COMPRESSOR DE AR REBOCÁVEL, VAZÃO 748 PCM, PRESSÃO EFETIVA DE TRABALHO 102 PSI, MOTOR DIESEL, POTÊNCIA 210 CV - CHI DIURNO. AF_06/2015</t>
        </is>
      </c>
      <c r="C1437" s="330" t="inlineStr">
        <is>
          <t>CHI</t>
        </is>
      </c>
      <c r="D1437" s="330" t="n">
        <v>22.69</v>
      </c>
      <c r="E1437" s="330" t="n">
        <v>22.69</v>
      </c>
      <c r="F1437" s="330" t="inlineStr">
        <is>
          <t>AS</t>
        </is>
      </c>
    </row>
    <row r="1438" ht="45" customHeight="1" s="496">
      <c r="A1438" s="330" t="n">
        <v>90979</v>
      </c>
      <c r="B1438" s="331" t="inlineStr">
        <is>
          <t>COMPRESSOR DE AR REBOCÁVEL, VAZÃO 748 PCM, PRESSÃO EFETIVA DE TRABALHO 102 PSI, MOTOR DIESEL, POTÊNCIA 210 CV - CHP DIURNO. AF_06/2015</t>
        </is>
      </c>
      <c r="C1438" s="330" t="inlineStr">
        <is>
          <t>CHP</t>
        </is>
      </c>
      <c r="D1438" s="330" t="n">
        <v>241.91</v>
      </c>
      <c r="E1438" s="330" t="n">
        <v>241.91</v>
      </c>
      <c r="F1438" s="330" t="inlineStr">
        <is>
          <t>AS</t>
        </is>
      </c>
    </row>
    <row r="1439" ht="45" customHeight="1" s="496">
      <c r="A1439" s="330" t="n">
        <v>90965</v>
      </c>
      <c r="B1439" s="331" t="inlineStr">
        <is>
          <t>COMPRESSOR DE AR REBOCÁVEL, VAZÃO 89 PCM, PRESSÃO EFETIVA DE TRABALHO 102 PSI, MOTOR DIESEL, POTÊNCIA 20 CV - CHI DIURNO. AF_06/2015</t>
        </is>
      </c>
      <c r="C1439" s="330" t="inlineStr">
        <is>
          <t>CHI</t>
        </is>
      </c>
      <c r="D1439" s="330" t="n">
        <v>8.9</v>
      </c>
      <c r="E1439" s="330" t="n">
        <v>8.9</v>
      </c>
      <c r="F1439" s="330" t="inlineStr"/>
    </row>
    <row r="1440" ht="45" customHeight="1" s="496">
      <c r="A1440" s="330" t="n">
        <v>90964</v>
      </c>
      <c r="B1440" s="331" t="inlineStr">
        <is>
          <t>COMPRESSOR DE AR REBOCÁVEL, VAZÃO 89 PCM, PRESSÃO EFETIVA DE TRABALHO 102 PSI, MOTOR DIESEL, POTÊNCIA 20 CV - CHP DIURNO. AF_06/2015</t>
        </is>
      </c>
      <c r="C1440" s="330" t="inlineStr">
        <is>
          <t>CHP</t>
        </is>
      </c>
      <c r="D1440" s="330" t="n">
        <v>36.41</v>
      </c>
      <c r="E1440" s="330" t="n">
        <v>36.41</v>
      </c>
      <c r="F1440" s="330" t="inlineStr"/>
    </row>
    <row r="1441" ht="45" customHeight="1" s="496">
      <c r="A1441" s="330" t="n">
        <v>102970</v>
      </c>
      <c r="B1441" s="331" t="inlineStr">
        <is>
          <t>COMPRESSOR DE AR, VAZAO DE 10 PCM, RESERVATORIO 100 L, PRESSAO DE TRABALHO ENTRE 6,9 E 9,7 BAR POTENCIA 2 HP, TENSAO 110/220 V - CHI DIURNO. AF_05/2023</t>
        </is>
      </c>
      <c r="C1441" s="330" t="inlineStr">
        <is>
          <t>CHI</t>
        </is>
      </c>
      <c r="D1441" s="330" t="n">
        <v>0.26</v>
      </c>
      <c r="E1441" s="330" t="n">
        <v>0.26</v>
      </c>
      <c r="F1441" s="330" t="inlineStr">
        <is>
          <t>AS</t>
        </is>
      </c>
    </row>
    <row r="1442" ht="45" customHeight="1" s="496">
      <c r="A1442" s="330" t="n">
        <v>102971</v>
      </c>
      <c r="B1442" s="331" t="inlineStr">
        <is>
          <t>COMPRESSOR DE AR, VAZAO DE 10 PCM, RESERVATORIO 100 L, PRESSAO DE TRABALHO ENTRE 6,9 E 9,7 BAR, POTENCIA 2 HP, TENSAO 110/220 V - CHP DIURNO. AF_05/2023</t>
        </is>
      </c>
      <c r="C1442" s="330" t="inlineStr">
        <is>
          <t>CHP</t>
        </is>
      </c>
      <c r="D1442" s="330" t="n">
        <v>0.6</v>
      </c>
      <c r="E1442" s="330" t="n">
        <v>0.6</v>
      </c>
      <c r="F1442" s="330" t="inlineStr">
        <is>
          <t>AS</t>
        </is>
      </c>
    </row>
    <row r="1443" ht="45" customHeight="1" s="496">
      <c r="A1443" s="330" t="n">
        <v>106416</v>
      </c>
      <c r="B1443" s="331" t="inlineStr">
        <is>
          <t>CORTADEIRA HIDRÁULICA DE VERGALHÃO, PARA AÇO DE DIÂMETRO ATÉ 50 MM, MOTOR ELÉTRICO TRIFÁSICO, POTÊNCIA DE 5,5 HP A 7,5 HP - CHI DIURNO. AF_12/2025</t>
        </is>
      </c>
      <c r="C1443" s="330" t="inlineStr">
        <is>
          <t>CHI</t>
        </is>
      </c>
      <c r="D1443" s="330" t="n">
        <v>15.16</v>
      </c>
      <c r="E1443" s="330" t="n">
        <v>15.16</v>
      </c>
      <c r="F1443" s="330" t="inlineStr"/>
    </row>
    <row r="1444" ht="45" customHeight="1" s="496">
      <c r="A1444" s="330" t="n">
        <v>106414</v>
      </c>
      <c r="B1444" s="331" t="inlineStr">
        <is>
          <t>CORTADEIRA HIDRÁULICA DE VERGALHÃO, PARA AÇO DE DIÂMETRO ATÉ 50 MM, MOTOR ELÉTRICO TRIFÁSICO, POTÊNCIA DE 5,5 HP A 7,5 HP - CHP DIURNO. AF_12/2025</t>
        </is>
      </c>
      <c r="C1444" s="330" t="inlineStr">
        <is>
          <t>CHP</t>
        </is>
      </c>
      <c r="D1444" s="330" t="n">
        <v>27.92</v>
      </c>
      <c r="E1444" s="330" t="n">
        <v>27.92</v>
      </c>
      <c r="F1444" s="330" t="inlineStr"/>
    </row>
    <row r="1445" ht="60" customHeight="1" s="496">
      <c r="A1445" s="330" t="n">
        <v>91285</v>
      </c>
      <c r="B1445" s="331" t="inlineStr">
        <is>
          <t>CORTADORA DE PISO COM MOTOR 4 TEMPOS A GASOLINA, POTÊNCIA DE 13 HP, COM DISCO DE CORTE DIAMANTADO SEGMENTADO PARA CONCRETO, DIÂMETRO DE 350 MM, FURO DE 1" (14 X 1") - CHI DIURNO. AF_08/2015</t>
        </is>
      </c>
      <c r="C1445" s="330" t="inlineStr">
        <is>
          <t>CHI</t>
        </is>
      </c>
      <c r="D1445" s="330" t="n">
        <v>0.62</v>
      </c>
      <c r="E1445" s="330" t="n">
        <v>0.62</v>
      </c>
      <c r="F1445" s="330" t="inlineStr"/>
    </row>
    <row r="1446" ht="60" customHeight="1" s="496">
      <c r="A1446" s="330" t="n">
        <v>91283</v>
      </c>
      <c r="B1446" s="331" t="inlineStr">
        <is>
          <t>CORTADORA DE PISO COM MOTOR 4 TEMPOS A GASOLINA, POTÊNCIA DE 13 HP, COM DISCO DE CORTE DIAMANTADO SEGMENTADO PARA CONCRETO, DIÂMETRO DE 350 MM, FURO DE 1" (14 X 1") - CHP DIURNO. AF_08/2015</t>
        </is>
      </c>
      <c r="C1446" s="330" t="inlineStr">
        <is>
          <t>CHP</t>
        </is>
      </c>
      <c r="D1446" s="330" t="n">
        <v>11.86</v>
      </c>
      <c r="E1446" s="330" t="n">
        <v>11.86</v>
      </c>
      <c r="F1446" s="330" t="inlineStr"/>
    </row>
    <row r="1447" ht="30" customHeight="1" s="496">
      <c r="A1447" s="330" t="n">
        <v>95283</v>
      </c>
      <c r="B1447" s="331" t="inlineStr">
        <is>
          <t>DESEMPENADEIRA DE CONCRETO, PESO DE 78 KG, 4 PÁS, MOTOR A GASOLINA, POTÊNCIA 5,5 HP - CHI DIURNO. AF_05/2023</t>
        </is>
      </c>
      <c r="C1447" s="330" t="inlineStr">
        <is>
          <t>CHI</t>
        </is>
      </c>
      <c r="D1447" s="330" t="n">
        <v>0.84</v>
      </c>
      <c r="E1447" s="330" t="n">
        <v>0.84</v>
      </c>
      <c r="F1447" s="330" t="inlineStr">
        <is>
          <t>AS</t>
        </is>
      </c>
    </row>
    <row r="1448" ht="30" customHeight="1" s="496">
      <c r="A1448" s="330" t="n">
        <v>95282</v>
      </c>
      <c r="B1448" s="331" t="inlineStr">
        <is>
          <t>DESEMPENADEIRA DE CONCRETO, PESO DE 78 KG, 4 PÁS, MOTOR A GASOLINA, POTÊNCIA 5,5 HP - CHP DIURNO. AF_05/2023</t>
        </is>
      </c>
      <c r="C1448" s="330" t="inlineStr">
        <is>
          <t>CHP</t>
        </is>
      </c>
      <c r="D1448" s="330" t="n">
        <v>12.06</v>
      </c>
      <c r="E1448" s="330" t="n">
        <v>12.06</v>
      </c>
      <c r="F1448" s="330" t="inlineStr">
        <is>
          <t>AS</t>
        </is>
      </c>
    </row>
    <row r="1449" ht="30" customHeight="1" s="496">
      <c r="A1449" s="330" t="n">
        <v>95128</v>
      </c>
      <c r="B1449" s="331" t="inlineStr">
        <is>
          <t>DISTRIBUIDOR DE AGREGADOS AUTOPROPELIDO, CAP 3 M3, A DIESEL, POTÊNCIA 176CV - CHI DIURNO. AF_07/2016</t>
        </is>
      </c>
      <c r="C1449" s="330" t="inlineStr">
        <is>
          <t>CHI</t>
        </is>
      </c>
      <c r="D1449" s="330" t="n">
        <v>68.43000000000001</v>
      </c>
      <c r="E1449" s="330" t="n">
        <v>71</v>
      </c>
      <c r="F1449" s="330" t="inlineStr"/>
    </row>
    <row r="1450" ht="30" customHeight="1" s="496">
      <c r="A1450" s="330" t="n">
        <v>95127</v>
      </c>
      <c r="B1450" s="331" t="inlineStr">
        <is>
          <t>DISTRIBUIDOR DE AGREGADOS AUTOPROPELIDO, CAP 3 M3, A DIESEL, POTÊNCIA 176CV - CHP DIURNO. AF_07/2016</t>
        </is>
      </c>
      <c r="C1450" s="330" t="inlineStr">
        <is>
          <t>CHP</t>
        </is>
      </c>
      <c r="D1450" s="330" t="n">
        <v>274.97</v>
      </c>
      <c r="E1450" s="330" t="n">
        <v>277.54</v>
      </c>
      <c r="F1450" s="330" t="inlineStr"/>
    </row>
    <row r="1451" ht="30" customHeight="1" s="496">
      <c r="A1451" s="330" t="n">
        <v>92044</v>
      </c>
      <c r="B1451" s="331" t="inlineStr">
        <is>
          <t>DISTRIBUIDOR DE AGREGADOS REBOCAVEL, CAPACIDADE 1,9 M³, LARGURA DE TRABALHO 3,66 M - CHI DIURNO. AF_11/2015</t>
        </is>
      </c>
      <c r="C1451" s="330" t="inlineStr">
        <is>
          <t>CHI</t>
        </is>
      </c>
      <c r="D1451" s="330" t="n">
        <v>8.869999999999999</v>
      </c>
      <c r="E1451" s="330" t="n">
        <v>8.869999999999999</v>
      </c>
      <c r="F1451" s="330" t="inlineStr"/>
    </row>
    <row r="1452" ht="30" customHeight="1" s="496">
      <c r="A1452" s="330" t="n">
        <v>92043</v>
      </c>
      <c r="B1452" s="331" t="inlineStr">
        <is>
          <t>DISTRIBUIDOR DE AGREGADOS REBOCAVEL, CAPACIDADE 1,9 M³, LARGURA DE TRABALHO 3,66 M - CHP DIURNO. AF_11/2015</t>
        </is>
      </c>
      <c r="C1452" s="330" t="inlineStr">
        <is>
          <t>CHP</t>
        </is>
      </c>
      <c r="D1452" s="330" t="n">
        <v>15</v>
      </c>
      <c r="E1452" s="330" t="n">
        <v>15</v>
      </c>
      <c r="F1452" s="330" t="inlineStr"/>
    </row>
    <row r="1453" ht="45" customHeight="1" s="496">
      <c r="A1453" s="330" t="n">
        <v>106417</v>
      </c>
      <c r="B1453" s="331" t="inlineStr">
        <is>
          <t>DOBRADEIRA ELETROMECÂNICA DE VERGALHÃO, PARA AÇO DE DIÂMETRO ATÉ 1 1/2", MOTOR ELÉTRICO TRIFÁSICO, POTÊNCIA DE 3 HP ATÉ 5 HP- CHI DIURNO. AF_12/2025</t>
        </is>
      </c>
      <c r="C1453" s="330" t="inlineStr">
        <is>
          <t>CHI</t>
        </is>
      </c>
      <c r="D1453" s="330" t="n">
        <v>8.630000000000001</v>
      </c>
      <c r="E1453" s="330" t="n">
        <v>8.630000000000001</v>
      </c>
      <c r="F1453" s="330" t="inlineStr"/>
    </row>
    <row r="1454" ht="45" customHeight="1" s="496">
      <c r="A1454" s="330" t="n">
        <v>106415</v>
      </c>
      <c r="B1454" s="331" t="inlineStr">
        <is>
          <t>DOBRADEIRA ELETROMECÂNICA DE VERGALHÃO, PARA AÇO DE DIÂMETRO ATÉ 1 1/2", MOTOR ELÉTRICO TRIFÁSICO, POTÊNCIA DE 3 HP ATÉ 5 HP- CHP DIURNO. AF_12/2025</t>
        </is>
      </c>
      <c r="C1454" s="330" t="inlineStr">
        <is>
          <t>CHP</t>
        </is>
      </c>
      <c r="D1454" s="330" t="n">
        <v>17.74</v>
      </c>
      <c r="E1454" s="330" t="n">
        <v>17.74</v>
      </c>
      <c r="F1454" s="330" t="inlineStr"/>
    </row>
    <row r="1455" ht="15" customHeight="1" s="496">
      <c r="A1455" s="330" t="n">
        <v>92119</v>
      </c>
      <c r="B1455" s="331" t="inlineStr">
        <is>
          <t>DOSADOR DE AREIA, CAPACIDADE DE 26 LITROS - CHI DIURNO. AF_05/2023</t>
        </is>
      </c>
      <c r="C1455" s="330" t="inlineStr">
        <is>
          <t>CHI</t>
        </is>
      </c>
      <c r="D1455" s="330" t="n">
        <v>0.29</v>
      </c>
      <c r="E1455" s="330" t="n">
        <v>0.29</v>
      </c>
      <c r="F1455" s="330" t="inlineStr">
        <is>
          <t>AS</t>
        </is>
      </c>
    </row>
    <row r="1456" ht="15" customHeight="1" s="496">
      <c r="A1456" s="330" t="n">
        <v>92118</v>
      </c>
      <c r="B1456" s="331" t="inlineStr">
        <is>
          <t>DOSADOR DE AREIA, CAPACIDADE DE 26 LITROS - CHP DIURNO. AF_05/2023</t>
        </is>
      </c>
      <c r="C1456" s="330" t="inlineStr">
        <is>
          <t>CHP</t>
        </is>
      </c>
      <c r="D1456" s="330" t="n">
        <v>0.46</v>
      </c>
      <c r="E1456" s="330" t="n">
        <v>0.46</v>
      </c>
      <c r="F1456" s="330" t="inlineStr">
        <is>
          <t>AS</t>
        </is>
      </c>
    </row>
    <row r="1457" ht="60" customHeight="1" s="496">
      <c r="A1457" s="330" t="n">
        <v>95721</v>
      </c>
      <c r="B1457" s="331" t="inlineStr">
        <is>
          <t>ESCAVADEIRA HIDRAULICA SOBRE ESTEIRA, EQUIPADA COM CLAMSHELL, COM CAPACIDADE DA CAÇAMBA ENTRE 1,20 E 1,50 M3, PESO OPERACIONAL ENTRE 20,00 E 22,00 TON, POTENCIA LIQUIDA ENTRE 150 E 160 HP - CHI DIURNO. AF_11/2016</t>
        </is>
      </c>
      <c r="C1457" s="330" t="inlineStr">
        <is>
          <t>CHI</t>
        </is>
      </c>
      <c r="D1457" s="330" t="n">
        <v>126.07</v>
      </c>
      <c r="E1457" s="330" t="n">
        <v>128.72</v>
      </c>
      <c r="F1457" s="330" t="inlineStr"/>
    </row>
    <row r="1458" ht="60" customHeight="1" s="496">
      <c r="A1458" s="330" t="n">
        <v>95720</v>
      </c>
      <c r="B1458" s="331" t="inlineStr">
        <is>
          <t>ESCAVADEIRA HIDRAULICA SOBRE ESTEIRA, EQUIPADA COM CLAMSHELL, COM CAPACIDADE DA CAÇAMBA ENTRE 1,20 E 1,50 M3, PESO OPERACIONAL ENTRE 20,00 E 22,00 TON, POTENCIA LIQUIDA ENTRE 150 E 160 HP - CHP DIURNO. AF_11/2016</t>
        </is>
      </c>
      <c r="C1458" s="330" t="inlineStr">
        <is>
          <t>CHP</t>
        </is>
      </c>
      <c r="D1458" s="330" t="n">
        <v>321.03</v>
      </c>
      <c r="E1458" s="330" t="n">
        <v>323.68</v>
      </c>
      <c r="F1458" s="330" t="inlineStr"/>
    </row>
    <row r="1459" ht="45" customHeight="1" s="496">
      <c r="A1459" s="330" t="n">
        <v>104717</v>
      </c>
      <c r="B1459" s="331" t="inlineStr">
        <is>
          <t>ESCAVADEIRA HIDRÁULICA DE BRAÇO LONGO (LONGO ALCANCE) SOBRE ESTEIRAS, CAÇAMBA 0,52 M3, PESO OPERACIONAL 24 T, POTÊNCIA LÍQUIDA 155 HP - CHI DIURNO. AF_06/2023</t>
        </is>
      </c>
      <c r="C1459" s="330" t="inlineStr">
        <is>
          <t>CHI</t>
        </is>
      </c>
      <c r="D1459" s="330" t="n">
        <v>121.06</v>
      </c>
      <c r="E1459" s="330" t="n">
        <v>123.71</v>
      </c>
      <c r="F1459" s="330" t="inlineStr"/>
    </row>
    <row r="1460" ht="45" customHeight="1" s="496">
      <c r="A1460" s="330" t="n">
        <v>104716</v>
      </c>
      <c r="B1460" s="331" t="inlineStr">
        <is>
          <t>ESCAVADEIRA HIDRÁULICA DE BRAÇO LONGO (LONGO ALCANCE) SOBRE ESTEIRAS, CAÇAMBA 0,52 M3, PESO OPERACIONAL 24 T, POTÊNCIA LÍQUIDA 155 HP - CHP DIURNO. AF_06/2023</t>
        </is>
      </c>
      <c r="C1460" s="330" t="inlineStr">
        <is>
          <t>CHP</t>
        </is>
      </c>
      <c r="D1460" s="330" t="n">
        <v>311.06</v>
      </c>
      <c r="E1460" s="330" t="n">
        <v>313.71</v>
      </c>
      <c r="F1460" s="330" t="inlineStr"/>
    </row>
    <row r="1461" ht="30" customHeight="1" s="496">
      <c r="A1461" s="330" t="n">
        <v>5632</v>
      </c>
      <c r="B1461" s="331" t="inlineStr">
        <is>
          <t>ESCAVADEIRA HIDRÁULICA SOBRE ESTEIRAS, CAÇAMBA 0,80 M3, PESO OPERACIONAL 17 T, POTENCIA BRUTA 111 HP - CHI DIURNO. AF_06/2014</t>
        </is>
      </c>
      <c r="C1461" s="330" t="inlineStr">
        <is>
          <t>CHI</t>
        </is>
      </c>
      <c r="D1461" s="330" t="n">
        <v>102.92</v>
      </c>
      <c r="E1461" s="330" t="n">
        <v>105.57</v>
      </c>
      <c r="F1461" s="330" t="inlineStr">
        <is>
          <t>AS</t>
        </is>
      </c>
    </row>
    <row r="1462" ht="30" customHeight="1" s="496">
      <c r="A1462" s="330" t="n">
        <v>5631</v>
      </c>
      <c r="B1462" s="331" t="inlineStr">
        <is>
          <t>ESCAVADEIRA HIDRÁULICA SOBRE ESTEIRAS, CAÇAMBA 0,80 M3, PESO OPERACIONAL 17 T, POTENCIA BRUTA 111 HP - CHP DIURNO. AF_06/2014</t>
        </is>
      </c>
      <c r="C1462" s="330" t="inlineStr">
        <is>
          <t>CHP</t>
        </is>
      </c>
      <c r="D1462" s="330" t="n">
        <v>243.08</v>
      </c>
      <c r="E1462" s="330" t="n">
        <v>245.73</v>
      </c>
      <c r="F1462" s="330" t="inlineStr">
        <is>
          <t>AS</t>
        </is>
      </c>
    </row>
    <row r="1463" ht="30" customHeight="1" s="496">
      <c r="A1463" s="330" t="n">
        <v>88908</v>
      </c>
      <c r="B1463" s="331" t="inlineStr">
        <is>
          <t>ESCAVADEIRA HIDRÁULICA SOBRE ESTEIRAS, CAÇAMBA 1,20 M3, PESO OPERACIONAL 21 T, POTÊNCIA BRUTA 155 HP - CHI DIURNO. AF_06/2014</t>
        </is>
      </c>
      <c r="C1463" s="330" t="inlineStr">
        <is>
          <t>CHI</t>
        </is>
      </c>
      <c r="D1463" s="330" t="n">
        <v>110.83</v>
      </c>
      <c r="E1463" s="330" t="n">
        <v>113.48</v>
      </c>
      <c r="F1463" s="330" t="inlineStr">
        <is>
          <t>AS</t>
        </is>
      </c>
    </row>
    <row r="1464" ht="30" customHeight="1" s="496">
      <c r="A1464" s="330" t="n">
        <v>88907</v>
      </c>
      <c r="B1464" s="331" t="inlineStr">
        <is>
          <t>ESCAVADEIRA HIDRÁULICA SOBRE ESTEIRAS, CAÇAMBA 1,20 M3, PESO OPERACIONAL 21 T, POTÊNCIA BRUTA 155 HP - CHP DIURNO. AF_06/2014</t>
        </is>
      </c>
      <c r="C1464" s="330" t="inlineStr">
        <is>
          <t>CHP</t>
        </is>
      </c>
      <c r="D1464" s="330" t="n">
        <v>290.72</v>
      </c>
      <c r="E1464" s="330" t="n">
        <v>293.37</v>
      </c>
      <c r="F1464" s="330" t="inlineStr">
        <is>
          <t>AS</t>
        </is>
      </c>
    </row>
    <row r="1465" ht="45" customHeight="1" s="496">
      <c r="A1465" s="330" t="n">
        <v>5911</v>
      </c>
      <c r="B1465" s="331" t="inlineStr">
        <is>
          <t>ESPARGIDOR DE ASFALTO PRESSURIZADO COM TANQUE DE 2500 L, REBOCÁVEL COM MOTOR A GASOLINA POTÊNCIA 3,4 HP - CHI DIURNO. AF_07/2014</t>
        </is>
      </c>
      <c r="C1465" s="330" t="inlineStr">
        <is>
          <t>CHI</t>
        </is>
      </c>
      <c r="D1465" s="330" t="n">
        <v>31.56</v>
      </c>
      <c r="E1465" s="330" t="n">
        <v>32.76</v>
      </c>
      <c r="F1465" s="330" t="inlineStr"/>
    </row>
    <row r="1466" ht="45" customHeight="1" s="496">
      <c r="A1466" s="330" t="n">
        <v>5909</v>
      </c>
      <c r="B1466" s="331" t="inlineStr">
        <is>
          <t>ESPARGIDOR DE ASFALTO PRESSURIZADO COM TANQUE DE 2500 L, REBOCÁVEL COM MOTOR A GASOLINA POTÊNCIA 3,4 HP - CHP DIURNO. AF_07/2014</t>
        </is>
      </c>
      <c r="C1466" s="330" t="inlineStr">
        <is>
          <t>CHP</t>
        </is>
      </c>
      <c r="D1466" s="330" t="n">
        <v>40.34</v>
      </c>
      <c r="E1466" s="330" t="n">
        <v>41.54</v>
      </c>
      <c r="F1466" s="330" t="inlineStr"/>
    </row>
    <row r="1467" ht="60" customHeight="1" s="496">
      <c r="A1467" s="330" t="n">
        <v>91486</v>
      </c>
      <c r="B1467" s="331" t="inlineStr">
        <is>
          <t>ESPARGIDOR DE ASFALTO PRESSURIZADO, TANQUE 6 M3 COM ISOLAÇÃO TÉRMICA, AQUECIDO COM 2 MAÇARICOS, COM BARRA ESPARGIDORA 3,60 M, MONTADO SOBRE CAMINHÃO TOCO, PBT 14.300 KG, POTÊNCIA 185 CV - CHI DIURNO. AF_05/2023</t>
        </is>
      </c>
      <c r="C1467" s="330" t="inlineStr">
        <is>
          <t>CHI</t>
        </is>
      </c>
      <c r="D1467" s="330" t="n">
        <v>79.65000000000001</v>
      </c>
      <c r="E1467" s="330" t="n">
        <v>81.86</v>
      </c>
      <c r="F1467" s="330" t="inlineStr"/>
    </row>
    <row r="1468" ht="60" customHeight="1" s="496">
      <c r="A1468" s="330" t="n">
        <v>83362</v>
      </c>
      <c r="B1468" s="331" t="inlineStr">
        <is>
          <t>ESPARGIDOR DE ASFALTO PRESSURIZADO, TANQUE 6 M3 COM ISOLAÇÃO TÉRMICA, AQUECIDO COM 2 MAÇARICOS, COM BARRA ESPARGIDORA 3,60 M, MONTADO SOBRE CAMINHÃO TOCO, PBT 14.300 KG, POTÊNCIA 185 CV - CHP DIURNO. AF_05/2023</t>
        </is>
      </c>
      <c r="C1468" s="330" t="inlineStr">
        <is>
          <t>CHP</t>
        </is>
      </c>
      <c r="D1468" s="330" t="n">
        <v>319.18</v>
      </c>
      <c r="E1468" s="330" t="n">
        <v>321.39</v>
      </c>
      <c r="F1468" s="330" t="inlineStr"/>
    </row>
    <row r="1469" ht="30" customHeight="1" s="496">
      <c r="A1469" s="330" t="n">
        <v>89235</v>
      </c>
      <c r="B1469" s="331" t="inlineStr">
        <is>
          <t>FRESADORA DE ASFALTO A FRIO SOBRE RODAS, LARGURA FRESAGEM DE 1,0 M, POTÊNCIA 208 HP - CHI DIURNO. AF_11/2014</t>
        </is>
      </c>
      <c r="C1469" s="330" t="inlineStr">
        <is>
          <t>CHI</t>
        </is>
      </c>
      <c r="D1469" s="330" t="n">
        <v>201.39</v>
      </c>
      <c r="E1469" s="330" t="n">
        <v>203.95</v>
      </c>
      <c r="F1469" s="330" t="inlineStr">
        <is>
          <t>AS</t>
        </is>
      </c>
    </row>
    <row r="1470" ht="30" customHeight="1" s="496">
      <c r="A1470" s="330" t="n">
        <v>89234</v>
      </c>
      <c r="B1470" s="331" t="inlineStr">
        <is>
          <t>FRESADORA DE ASFALTO A FRIO SOBRE RODAS, LARGURA FRESAGEM DE 1,0 M, POTÊNCIA 208 HP - CHP DIURNO. AF_11/2014</t>
        </is>
      </c>
      <c r="C1470" s="330" t="inlineStr">
        <is>
          <t>CHP</t>
        </is>
      </c>
      <c r="D1470" s="330" t="n">
        <v>628.62</v>
      </c>
      <c r="E1470" s="330" t="n">
        <v>631.1799999999999</v>
      </c>
      <c r="F1470" s="330" t="inlineStr">
        <is>
          <t>AS</t>
        </is>
      </c>
    </row>
    <row r="1471" ht="30" customHeight="1" s="496">
      <c r="A1471" s="330" t="n">
        <v>89243</v>
      </c>
      <c r="B1471" s="331" t="inlineStr">
        <is>
          <t>FRESADORA DE ASFALTO A FRIO SOBRE RODAS, LARGURA FRESAGEM DE 2,0 M, POTÊNCIA 550 HP - CHI DIURNO. AF_11/2014</t>
        </is>
      </c>
      <c r="C1471" s="330" t="inlineStr">
        <is>
          <t>CHI</t>
        </is>
      </c>
      <c r="D1471" s="330" t="n">
        <v>414.7</v>
      </c>
      <c r="E1471" s="330" t="n">
        <v>417.26</v>
      </c>
      <c r="F1471" s="330" t="inlineStr"/>
    </row>
    <row r="1472" ht="30" customHeight="1" s="496">
      <c r="A1472" s="330" t="n">
        <v>89242</v>
      </c>
      <c r="B1472" s="331" t="inlineStr">
        <is>
          <t>FRESADORA DE ASFALTO A FRIO SOBRE RODAS, LARGURA FRESAGEM DE 2,0 M, POTÊNCIA 550 HP - CHP DIURNO. AF_11/2014</t>
        </is>
      </c>
      <c r="C1472" s="330" t="inlineStr">
        <is>
          <t>CHP</t>
        </is>
      </c>
      <c r="D1472" s="330" t="n">
        <v>1477.25</v>
      </c>
      <c r="E1472" s="330" t="n">
        <v>1479.81</v>
      </c>
      <c r="F1472" s="330" t="inlineStr"/>
    </row>
    <row r="1473" ht="30" customHeight="1" s="496">
      <c r="A1473" s="330" t="n">
        <v>93416</v>
      </c>
      <c r="B1473" s="331" t="inlineStr">
        <is>
          <t>GERADOR PORTÁTIL MONOFÁSICO, POTÊNCIA 5500 VA, MOTOR A GASOLINA, POTÊNCIA DO MOTOR 13 CV - CHI DIURNO. AF_03/2016</t>
        </is>
      </c>
      <c r="C1473" s="330" t="inlineStr">
        <is>
          <t>CHI</t>
        </is>
      </c>
      <c r="D1473" s="330" t="n">
        <v>0.46</v>
      </c>
      <c r="E1473" s="330" t="n">
        <v>0.46</v>
      </c>
      <c r="F1473" s="330" t="inlineStr"/>
    </row>
    <row r="1474" ht="30" customHeight="1" s="496">
      <c r="A1474" s="330" t="n">
        <v>93415</v>
      </c>
      <c r="B1474" s="331" t="inlineStr">
        <is>
          <t>GERADOR PORTÁTIL MONOFÁSICO, POTÊNCIA 5500 VA, MOTOR A GASOLINA, POTÊNCIA DO MOTOR 13 CV - CHP DIURNO. AF_03/2016</t>
        </is>
      </c>
      <c r="C1474" s="330" t="inlineStr">
        <is>
          <t>CHP</t>
        </is>
      </c>
      <c r="D1474" s="330" t="n">
        <v>14.08</v>
      </c>
      <c r="E1474" s="330" t="n">
        <v>14.08</v>
      </c>
      <c r="F1474" s="330" t="inlineStr"/>
    </row>
    <row r="1475" ht="30" customHeight="1" s="496">
      <c r="A1475" s="330" t="n">
        <v>5689</v>
      </c>
      <c r="B1475" s="331" t="inlineStr">
        <is>
          <t>GRADE DE DISCO CONTROLE REMOTO REBOCÁVEL, COM 24 DISCOS 24 X 6 MM COM PNEUS PARA TRANSPORTE - CHP DIURNO. AF_06/2014</t>
        </is>
      </c>
      <c r="C1475" s="330" t="inlineStr">
        <is>
          <t>CHP</t>
        </is>
      </c>
      <c r="D1475" s="330" t="n">
        <v>6.69</v>
      </c>
      <c r="E1475" s="330" t="n">
        <v>6.69</v>
      </c>
      <c r="F1475" s="330" t="inlineStr"/>
    </row>
    <row r="1476" ht="30" customHeight="1" s="496">
      <c r="A1476" s="330" t="n">
        <v>5690</v>
      </c>
      <c r="B1476" s="331" t="inlineStr">
        <is>
          <t>GRADE DE DISCO CONTROLE REMOTO REBOCÁVEL, COM 24 DISCOS 24" X 6 MM COM PNEUS PARA TRANSPORTE - CHI DIURNO. AF_06/2014</t>
        </is>
      </c>
      <c r="C1476" s="330" t="inlineStr">
        <is>
          <t>CHI</t>
        </is>
      </c>
      <c r="D1476" s="330" t="n">
        <v>4.33</v>
      </c>
      <c r="E1476" s="330" t="n">
        <v>4.33</v>
      </c>
      <c r="F1476" s="330" t="inlineStr"/>
    </row>
    <row r="1477" ht="30" customHeight="1" s="496">
      <c r="A1477" s="330" t="n">
        <v>5923</v>
      </c>
      <c r="B1477" s="331" t="inlineStr">
        <is>
          <t>GRADE DE DISCO REBOCÁVEL COM 20 DISCOS 24" X 6 MM COM PNEUS PARA TRANSPORTE - CHI DIURNO. AF_06/2014</t>
        </is>
      </c>
      <c r="C1477" s="330" t="inlineStr">
        <is>
          <t>CHI</t>
        </is>
      </c>
      <c r="D1477" s="330" t="n">
        <v>3.4</v>
      </c>
      <c r="E1477" s="330" t="n">
        <v>3.4</v>
      </c>
      <c r="F1477" s="330" t="inlineStr"/>
    </row>
    <row r="1478" ht="30" customHeight="1" s="496">
      <c r="A1478" s="330" t="n">
        <v>5921</v>
      </c>
      <c r="B1478" s="331" t="inlineStr">
        <is>
          <t>GRADE DE DISCO REBOCÁVEL COM 20 DISCOS 24" X 6 MM COM PNEUS PARA TRANSPORTE - CHP DIURNO. AF_06/2014</t>
        </is>
      </c>
      <c r="C1478" s="330" t="inlineStr">
        <is>
          <t>CHP</t>
        </is>
      </c>
      <c r="D1478" s="330" t="n">
        <v>5.25</v>
      </c>
      <c r="E1478" s="330" t="n">
        <v>5.25</v>
      </c>
      <c r="F1478" s="330" t="inlineStr"/>
    </row>
    <row r="1479" ht="30" customHeight="1" s="496">
      <c r="A1479" s="330" t="n">
        <v>95212</v>
      </c>
      <c r="B1479" s="331" t="inlineStr">
        <is>
          <t>GRUA ASCENCIONAL, LANCA DE 42 M, CAPACIDADE DE 1,5 T A 30 M, ALTURA ATE 39 M - CHP DIURNO. AF_05/2023</t>
        </is>
      </c>
      <c r="C1479" s="330" t="inlineStr">
        <is>
          <t>CHP</t>
        </is>
      </c>
      <c r="D1479" s="330" t="n">
        <v>176.47</v>
      </c>
      <c r="E1479" s="330" t="n">
        <v>179.09</v>
      </c>
      <c r="F1479" s="330" t="inlineStr"/>
    </row>
    <row r="1480" ht="30" customHeight="1" s="496">
      <c r="A1480" s="330" t="n">
        <v>95213</v>
      </c>
      <c r="B1480" s="331" t="inlineStr">
        <is>
          <t>GRUA ASCENCIONAL, LANÇA DE 42 M, CAPACIDADE DE 1,5 T A 30 M, ALTURA ATÉ 39 M - CHI DIURNO. AF_05/2023</t>
        </is>
      </c>
      <c r="C1480" s="330" t="inlineStr">
        <is>
          <t>CHI</t>
        </is>
      </c>
      <c r="D1480" s="330" t="n">
        <v>108.57</v>
      </c>
      <c r="E1480" s="330" t="n">
        <v>111.19</v>
      </c>
      <c r="F1480" s="330" t="inlineStr"/>
    </row>
    <row r="1481" ht="30" customHeight="1" s="496">
      <c r="A1481" s="330" t="n">
        <v>93272</v>
      </c>
      <c r="B1481" s="331" t="inlineStr">
        <is>
          <t>GRUA ASCENSIONAL, LANCA DE 30 M, CAPACIDADE DE 1,0 T A 30 M, ALTURA ATE 39 M - CHP DIURNO. AF_05/2023</t>
        </is>
      </c>
      <c r="C1481" s="330" t="inlineStr">
        <is>
          <t>CHP</t>
        </is>
      </c>
      <c r="D1481" s="330" t="n">
        <v>114.18</v>
      </c>
      <c r="E1481" s="330" t="n">
        <v>116.8</v>
      </c>
      <c r="F1481" s="330" t="inlineStr"/>
    </row>
    <row r="1482" ht="30" customHeight="1" s="496">
      <c r="A1482" s="330" t="n">
        <v>93274</v>
      </c>
      <c r="B1482" s="331" t="inlineStr">
        <is>
          <t>GRUA ASCENSIONAL, LANÇA DE 30 M, CAPACIDADE DE 1,0 T A 30 M, ALTURA ATÉ 39 M - CHI DIURNO. AF_05/2023</t>
        </is>
      </c>
      <c r="C1482" s="330" t="inlineStr">
        <is>
          <t>CHI</t>
        </is>
      </c>
      <c r="D1482" s="330" t="n">
        <v>79.09999999999999</v>
      </c>
      <c r="E1482" s="330" t="n">
        <v>81.72</v>
      </c>
      <c r="F1482" s="330" t="inlineStr"/>
    </row>
    <row r="1483" ht="45" customHeight="1" s="496">
      <c r="A1483" s="330" t="n">
        <v>83766</v>
      </c>
      <c r="B1483" s="331" t="inlineStr">
        <is>
          <t>GRUPO DE SOLDAGEM COM GERADOR A DIESEL 60 CV PARA SOLDA ELÉTRICA, SOBRE 04 RODAS, COM MOTOR 4 CILINDROS 600 A - CHI DIURNO. AF_02/2016</t>
        </is>
      </c>
      <c r="C1483" s="330" t="inlineStr">
        <is>
          <t>CHI</t>
        </is>
      </c>
      <c r="D1483" s="330" t="n">
        <v>49.14</v>
      </c>
      <c r="E1483" s="330" t="n">
        <v>51.08</v>
      </c>
      <c r="F1483" s="330" t="inlineStr"/>
    </row>
    <row r="1484" ht="45" customHeight="1" s="496">
      <c r="A1484" s="330" t="n">
        <v>83765</v>
      </c>
      <c r="B1484" s="331" t="inlineStr">
        <is>
          <t>GRUPO DE SOLDAGEM COM GERADOR A DIESEL 60 CV PARA SOLDA ELÉTRICA, SOBRE 04 RODAS, COM MOTOR 4 CILINDROS 600 A - CHP DIURNO. AF_02/2016</t>
        </is>
      </c>
      <c r="C1484" s="330" t="inlineStr">
        <is>
          <t>CHP</t>
        </is>
      </c>
      <c r="D1484" s="330" t="n">
        <v>120.39</v>
      </c>
      <c r="E1484" s="330" t="n">
        <v>122.33</v>
      </c>
      <c r="F1484" s="330" t="inlineStr"/>
    </row>
    <row r="1485" ht="30" customHeight="1" s="496">
      <c r="A1485" s="330" t="n">
        <v>95873</v>
      </c>
      <c r="B1485" s="331" t="inlineStr">
        <is>
          <t>GRUPO GERADOR COM CARENAGEM, MOTOR DIESEL POTÊNCIA STANDART ENTRE 250 E 260 KVA - CHI DIURNO. AF_12/2016</t>
        </is>
      </c>
      <c r="C1485" s="330" t="inlineStr">
        <is>
          <t>CHI</t>
        </is>
      </c>
      <c r="D1485" s="330" t="n">
        <v>13.6</v>
      </c>
      <c r="E1485" s="330" t="n">
        <v>13.6</v>
      </c>
      <c r="F1485" s="330" t="inlineStr"/>
    </row>
    <row r="1486" ht="30" customHeight="1" s="496">
      <c r="A1486" s="330" t="n">
        <v>95872</v>
      </c>
      <c r="B1486" s="331" t="inlineStr">
        <is>
          <t>GRUPO GERADOR COM CARENAGEM, MOTOR DIESEL POTÊNCIA STANDART ENTRE 250 E 260 KVA - CHP DIURNO. AF_12/2016</t>
        </is>
      </c>
      <c r="C1486" s="330" t="inlineStr">
        <is>
          <t>CHP</t>
        </is>
      </c>
      <c r="D1486" s="330" t="n">
        <v>364.42</v>
      </c>
      <c r="E1486" s="330" t="n">
        <v>364.42</v>
      </c>
      <c r="F1486" s="330" t="inlineStr"/>
    </row>
    <row r="1487" ht="30" customHeight="1" s="496">
      <c r="A1487" s="330" t="n">
        <v>73395</v>
      </c>
      <c r="B1487" s="331" t="inlineStr">
        <is>
          <t>GRUPO GERADOR ESTACIONÁRIO, MOTOR DIESEL POTÊNCIA 170 KVA - CHI DIURNO. AF_02/2016</t>
        </is>
      </c>
      <c r="C1487" s="330" t="inlineStr">
        <is>
          <t>CHI</t>
        </is>
      </c>
      <c r="D1487" s="330" t="n">
        <v>9.56</v>
      </c>
      <c r="E1487" s="330" t="n">
        <v>9.56</v>
      </c>
      <c r="F1487" s="330" t="inlineStr"/>
    </row>
    <row r="1488" ht="30" customHeight="1" s="496">
      <c r="A1488" s="330" t="n">
        <v>73417</v>
      </c>
      <c r="B1488" s="331" t="inlineStr">
        <is>
          <t>GRUPO GERADOR ESTACIONÁRIO, MOTOR DIESEL POTÊNCIA 170 KVA - CHP DIURNO. AF_02/2016</t>
        </is>
      </c>
      <c r="C1488" s="330" t="inlineStr">
        <is>
          <t>CHP</t>
        </is>
      </c>
      <c r="D1488" s="330" t="n">
        <v>236.35</v>
      </c>
      <c r="E1488" s="330" t="n">
        <v>236.35</v>
      </c>
      <c r="F1488" s="330" t="inlineStr"/>
    </row>
    <row r="1489" ht="30" customHeight="1" s="496">
      <c r="A1489" s="330" t="n">
        <v>93428</v>
      </c>
      <c r="B1489" s="331" t="inlineStr">
        <is>
          <t>GRUPO GERADOR ESTACIONÁRIO, POTÊNCIA 150 KVA, MOTOR A DIESEL- CHI DIURNO. AF_03/2016</t>
        </is>
      </c>
      <c r="C1489" s="330" t="inlineStr">
        <is>
          <t>CHI</t>
        </is>
      </c>
      <c r="D1489" s="330" t="n">
        <v>8.51</v>
      </c>
      <c r="E1489" s="330" t="n">
        <v>8.51</v>
      </c>
      <c r="F1489" s="330" t="inlineStr"/>
    </row>
    <row r="1490" ht="30" customHeight="1" s="496">
      <c r="A1490" s="330" t="n">
        <v>93427</v>
      </c>
      <c r="B1490" s="331" t="inlineStr">
        <is>
          <t>GRUPO GERADOR ESTACIONÁRIO, POTÊNCIA 150 KVA, MOTOR A DIESEL- CHP DIURNO. AF_03/2016</t>
        </is>
      </c>
      <c r="C1490" s="330" t="inlineStr">
        <is>
          <t>CHP</t>
        </is>
      </c>
      <c r="D1490" s="330" t="n">
        <v>214.78</v>
      </c>
      <c r="E1490" s="330" t="n">
        <v>214.78</v>
      </c>
      <c r="F1490" s="330" t="inlineStr"/>
    </row>
    <row r="1491" ht="30" customHeight="1" s="496">
      <c r="A1491" s="330" t="n">
        <v>93422</v>
      </c>
      <c r="B1491" s="331" t="inlineStr">
        <is>
          <t>GRUPO GERADOR REBOCÁVEL, POTÊNCIA 66 KVA, MOTOR A DIESEL - CHI DIURNO. AF_03/2016</t>
        </is>
      </c>
      <c r="C1491" s="330" t="inlineStr">
        <is>
          <t>CHI</t>
        </is>
      </c>
      <c r="D1491" s="330" t="n">
        <v>6.01</v>
      </c>
      <c r="E1491" s="330" t="n">
        <v>6.01</v>
      </c>
      <c r="F1491" s="330" t="inlineStr"/>
    </row>
    <row r="1492" ht="30" customHeight="1" s="496">
      <c r="A1492" s="330" t="n">
        <v>93421</v>
      </c>
      <c r="B1492" s="331" t="inlineStr">
        <is>
          <t>GRUPO GERADOR REBOCÁVEL, POTÊNCIA 66 KVA, MOTOR A DIESEL - CHP DIURNO. AF_03/2016</t>
        </is>
      </c>
      <c r="C1492" s="330" t="inlineStr">
        <is>
          <t>CHP</t>
        </is>
      </c>
      <c r="D1492" s="330" t="n">
        <v>93.94</v>
      </c>
      <c r="E1492" s="330" t="n">
        <v>93.94</v>
      </c>
      <c r="F1492" s="330" t="inlineStr"/>
    </row>
    <row r="1493" ht="30" customHeight="1" s="496">
      <c r="A1493" s="330" t="n">
        <v>93282</v>
      </c>
      <c r="B1493" s="331" t="inlineStr">
        <is>
          <t>GUINCHO ELÉTRICO DE COLUNA, CAPACIDADE 400 KG, COM MOTO FREIO, MOTOR TRIFÁSICO DE 1,25 CV - CHI DIURNO. AF_03/2016</t>
        </is>
      </c>
      <c r="C1493" s="330" t="inlineStr">
        <is>
          <t>CHI</t>
        </is>
      </c>
      <c r="D1493" s="330" t="n">
        <v>41.94</v>
      </c>
      <c r="E1493" s="330" t="n">
        <v>44.49</v>
      </c>
      <c r="F1493" s="330" t="inlineStr">
        <is>
          <t>AS</t>
        </is>
      </c>
    </row>
    <row r="1494" ht="30" customHeight="1" s="496">
      <c r="A1494" s="330" t="n">
        <v>93281</v>
      </c>
      <c r="B1494" s="331" t="inlineStr">
        <is>
          <t>GUINCHO ELÉTRICO DE COLUNA, CAPACIDADE 400 KG, COM MOTO FREIO, MOTOR TRIFÁSICO DE 1,25 CV - CHP DIURNO. AF_03/2016</t>
        </is>
      </c>
      <c r="C1494" s="330" t="inlineStr">
        <is>
          <t>CHP</t>
        </is>
      </c>
      <c r="D1494" s="330" t="n">
        <v>42.97</v>
      </c>
      <c r="E1494" s="330" t="n">
        <v>45.52</v>
      </c>
      <c r="F1494" s="330" t="inlineStr">
        <is>
          <t>AS</t>
        </is>
      </c>
    </row>
    <row r="1495" ht="45" customHeight="1" s="496">
      <c r="A1495" s="330" t="n">
        <v>89273</v>
      </c>
      <c r="B1495" s="331" t="inlineStr">
        <is>
          <t>GUINDASTE HIDRÁULICO AUTOPROPELIDO, COM LANÇA TELESCÓPICA 28,80 M, CAPACIDADE MÁXIMA 30 T, POTÊNCIA 97 KW, TRAÇÃO 4 X 4 - CHI DIURNO. AF_11/2014</t>
        </is>
      </c>
      <c r="C1495" s="330" t="inlineStr">
        <is>
          <t>CHI</t>
        </is>
      </c>
      <c r="D1495" s="330" t="n">
        <v>119.89</v>
      </c>
      <c r="E1495" s="330" t="n">
        <v>122.51</v>
      </c>
      <c r="F1495" s="330" t="inlineStr"/>
    </row>
    <row r="1496" ht="45" customHeight="1" s="496">
      <c r="A1496" s="330" t="n">
        <v>89272</v>
      </c>
      <c r="B1496" s="331" t="inlineStr">
        <is>
          <t>GUINDASTE HIDRÁULICO AUTOPROPELIDO, COM LANÇA TELESCÓPICA 28,80 M, CAPACIDADE MÁXIMA 30 T, POTÊNCIA 97 KW, TRAÇÃO 4 X 4 - CHP DIURNO. AF_11/2014</t>
        </is>
      </c>
      <c r="C1496" s="330" t="inlineStr">
        <is>
          <t>CHP</t>
        </is>
      </c>
      <c r="D1496" s="330" t="n">
        <v>239.5</v>
      </c>
      <c r="E1496" s="330" t="n">
        <v>242.12</v>
      </c>
      <c r="F1496" s="330" t="inlineStr"/>
    </row>
    <row r="1497" ht="45" customHeight="1" s="496">
      <c r="A1497" s="330" t="n">
        <v>93288</v>
      </c>
      <c r="B1497" s="331" t="inlineStr">
        <is>
          <t>GUINDASTE HIDRÁULICO AUTOPROPELIDO, COM LANÇA TELESCÓPICA 40 M, CAPACIDADE MÁXIMA 60 T, POTÊNCIA 260 KW - CHI DIURNO. AF_03/2016</t>
        </is>
      </c>
      <c r="C1497" s="330" t="inlineStr">
        <is>
          <t>CHI</t>
        </is>
      </c>
      <c r="D1497" s="330" t="n">
        <v>191.39</v>
      </c>
      <c r="E1497" s="330" t="n">
        <v>194.01</v>
      </c>
      <c r="F1497" s="330" t="inlineStr">
        <is>
          <t>AS</t>
        </is>
      </c>
    </row>
    <row r="1498" ht="45" customHeight="1" s="496">
      <c r="A1498" s="330" t="n">
        <v>93287</v>
      </c>
      <c r="B1498" s="331" t="inlineStr">
        <is>
          <t>GUINDASTE HIDRÁULICO AUTOPROPELIDO, COM LANÇA TELESCÓPICA 40 M, CAPACIDADE MÁXIMA 60 T, POTÊNCIA 260 KW - CHP DIURNO. AF_03/2016</t>
        </is>
      </c>
      <c r="C1498" s="330" t="inlineStr">
        <is>
          <t>CHP</t>
        </is>
      </c>
      <c r="D1498" s="330" t="n">
        <v>364.3</v>
      </c>
      <c r="E1498" s="330" t="n">
        <v>366.92</v>
      </c>
      <c r="F1498" s="330" t="inlineStr">
        <is>
          <t>AS</t>
        </is>
      </c>
    </row>
    <row r="1499" ht="60" customHeight="1" s="496">
      <c r="A1499" s="330" t="n">
        <v>106256</v>
      </c>
      <c r="B1499" s="331" t="inlineStr">
        <is>
          <t>GUINDAUTO HIDRÁULICO, CAPACIDADE MÁXIMA DE CARGA 14340 KG, MOMENTO MÁXIMO DE CARGA 42,3 TM, ALCANCE MÁXIMO HORIZONTAL16,80 M, INCLUSIVE CAMINHÃO TOCO PBT 23.000 KG, POTÊNCIA DE 256 CV - CHI DIURNO. AF_10/2025</t>
        </is>
      </c>
      <c r="C1499" s="330" t="inlineStr">
        <is>
          <t>CHI</t>
        </is>
      </c>
      <c r="D1499" s="330" t="n">
        <v>107.74</v>
      </c>
      <c r="E1499" s="330" t="n">
        <v>110.05</v>
      </c>
      <c r="F1499" s="330" t="inlineStr"/>
    </row>
    <row r="1500" ht="60" customHeight="1" s="496">
      <c r="A1500" s="330" t="n">
        <v>106251</v>
      </c>
      <c r="B1500" s="331" t="inlineStr">
        <is>
          <t>GUINDAUTO HIDRÁULICO, CAPACIDADE MÁXIMA DE CARGA 14340 KG, MOMENTO MÁXIMO DE CARGA 42,3 TM, ALCANCE MÁXIMO HORIZONTAL16,80 M, INCLUSIVE CAMINHÃO TOCO PBT 23.000 KG, POTÊNCIA DE 256 CV - CHP DIURNO. AF_10/2025</t>
        </is>
      </c>
      <c r="C1500" s="330" t="inlineStr">
        <is>
          <t>CHP</t>
        </is>
      </c>
      <c r="D1500" s="330" t="n">
        <v>378.98</v>
      </c>
      <c r="E1500" s="330" t="n">
        <v>381.29</v>
      </c>
      <c r="F1500" s="330" t="inlineStr"/>
    </row>
    <row r="1501" ht="60" customHeight="1" s="496">
      <c r="A1501" s="330" t="n">
        <v>93403</v>
      </c>
      <c r="B1501" s="331" t="inlineStr">
        <is>
          <t>GUINDAUTO HIDRÁULICO, CAPACIDADE MÁXIMA DE CARGA 3300 KG, MOMENTO MÁXIMO DE CARGA 5,8 TM, ALCANCE MÁXIMO HORIZONTAL 7,60 M, INCLUSIVE CAMINHÃO TOCO PBT 16.000 KG, POTÊNCIA DE 189 CV - CHI DIURNO. AF_03/2016</t>
        </is>
      </c>
      <c r="C1501" s="330" t="inlineStr">
        <is>
          <t>CHI</t>
        </is>
      </c>
      <c r="D1501" s="330" t="n">
        <v>78.3</v>
      </c>
      <c r="E1501" s="330" t="n">
        <v>80.61</v>
      </c>
      <c r="F1501" s="330" t="inlineStr"/>
    </row>
    <row r="1502" ht="60" customHeight="1" s="496">
      <c r="A1502" s="330" t="n">
        <v>93402</v>
      </c>
      <c r="B1502" s="331" t="inlineStr">
        <is>
          <t>GUINDAUTO HIDRÁULICO, CAPACIDADE MÁXIMA DE CARGA 3300 KG, MOMENTO MÁXIMO DE CARGA 5,8 TM, ALCANCE MÁXIMO HORIZONTAL 7,60 M, INCLUSIVE CAMINHÃO TOCO PBT 16.000 KG, POTÊNCIA DE 189 CV - CHP DIURNO. AF_03/2016</t>
        </is>
      </c>
      <c r="C1502" s="330" t="inlineStr">
        <is>
          <t>CHP</t>
        </is>
      </c>
      <c r="D1502" s="330" t="n">
        <v>321.33</v>
      </c>
      <c r="E1502" s="330" t="n">
        <v>323.64</v>
      </c>
      <c r="F1502" s="330" t="inlineStr"/>
    </row>
    <row r="1503" ht="60" customHeight="1" s="496">
      <c r="A1503" s="330" t="n">
        <v>5930</v>
      </c>
      <c r="B1503" s="331" t="inlineStr">
        <is>
          <t>GUINDAUTO HIDRÁULICO, CAPACIDADE MÁXIMA DE CARGA 6200 KG, MOMENTO MÁXIMO DE CARGA 11,7 TM, ALCANCE MÁXIMO HORIZONTAL 9,70 M, INCLUSIVE CAMINHÃO TOCO PBT 16.000 KG, POTÊNCIA DE 189 CV - CHI DIURNO. AF_06/2014</t>
        </is>
      </c>
      <c r="C1503" s="330" t="inlineStr">
        <is>
          <t>CHI</t>
        </is>
      </c>
      <c r="D1503" s="330" t="n">
        <v>81.43000000000001</v>
      </c>
      <c r="E1503" s="330" t="n">
        <v>83.73999999999999</v>
      </c>
      <c r="F1503" s="330" t="inlineStr">
        <is>
          <t>AS</t>
        </is>
      </c>
    </row>
    <row r="1504" ht="60" customHeight="1" s="496">
      <c r="A1504" s="330" t="n">
        <v>5928</v>
      </c>
      <c r="B1504" s="331" t="inlineStr">
        <is>
          <t>GUINDAUTO HIDRÁULICO, CAPACIDADE MÁXIMA DE CARGA 6200 KG, MOMENTO MÁXIMO DE CARGA 11,7 TM, ALCANCE MÁXIMO HORIZONTAL 9,70 M, INCLUSIVE CAMINHÃO TOCO PBT 16.000 KG, POTÊNCIA DE 189 CV - CHP DIURNO. AF_06/2014</t>
        </is>
      </c>
      <c r="C1504" s="330" t="inlineStr">
        <is>
          <t>CHP</t>
        </is>
      </c>
      <c r="D1504" s="330" t="n">
        <v>327.32</v>
      </c>
      <c r="E1504" s="330" t="n">
        <v>329.63</v>
      </c>
      <c r="F1504" s="330" t="inlineStr">
        <is>
          <t>AS</t>
        </is>
      </c>
    </row>
    <row r="1505" ht="60" customHeight="1" s="496">
      <c r="A1505" s="330" t="n">
        <v>91635</v>
      </c>
      <c r="B1505" s="331" t="inlineStr">
        <is>
          <t>GUINDAUTO HIDRÁULICO, CAPACIDADE MÁXIMA DE CARGA 6500 KG, MOMENTO MÁXIMO DE CARGA 5,8 TM, ALCANCE MÁXIMO HORIZONTAL 7,60 M, INCLUSIVE CAMINHÃO TOCO PBT 9.700 KG, POTÊNCIA DE 160 CV - CHI DIURNO. AF_08/2015</t>
        </is>
      </c>
      <c r="C1505" s="330" t="inlineStr">
        <is>
          <t>CHI</t>
        </is>
      </c>
      <c r="D1505" s="330" t="n">
        <v>72.7</v>
      </c>
      <c r="E1505" s="330" t="n">
        <v>75.01000000000001</v>
      </c>
      <c r="F1505" s="330" t="inlineStr"/>
    </row>
    <row r="1506" ht="60" customHeight="1" s="496">
      <c r="A1506" s="330" t="n">
        <v>91634</v>
      </c>
      <c r="B1506" s="331" t="inlineStr">
        <is>
          <t>GUINDAUTO HIDRÁULICO, CAPACIDADE MÁXIMA DE CARGA 6500 KG, MOMENTO MÁXIMO DE CARGA 5,8 TM, ALCANCE MÁXIMO HORIZONTAL 7,60 M, INCLUSIVE CAMINHÃO TOCO PBT 9.700 KG, POTÊNCIA DE 160 CV - CHP DIURNO. AF_08/2015</t>
        </is>
      </c>
      <c r="C1506" s="330" t="inlineStr">
        <is>
          <t>CHP</t>
        </is>
      </c>
      <c r="D1506" s="330" t="n">
        <v>278.68</v>
      </c>
      <c r="E1506" s="330" t="n">
        <v>280.99</v>
      </c>
      <c r="F1506" s="330" t="inlineStr"/>
    </row>
    <row r="1507" ht="60" customHeight="1" s="496">
      <c r="A1507" s="330" t="n">
        <v>105985</v>
      </c>
      <c r="B1507" s="331" t="inlineStr">
        <is>
          <t>GUINDAUTO HIDRÁULICO, CAPACIDADE MÁXIMA DE CARGA 8500 KG, MOMENTO MÁXIMO DE CARGA 30,4 TM, ALCANCE MÁXIMO HORIZONTAL 14,30 M, INCLUSIVE CAMINHÃO TRUCADO PBT 23.000 KG, POTÊNCIA DE 256 CV E CARROCERIA FIXA ABERTA DE MADEIRA - CHI DIURNO. AF_05/2025</t>
        </is>
      </c>
      <c r="C1507" s="330" t="inlineStr">
        <is>
          <t>CHI</t>
        </is>
      </c>
      <c r="D1507" s="330" t="n">
        <v>105</v>
      </c>
      <c r="E1507" s="330" t="n">
        <v>107.31</v>
      </c>
      <c r="F1507" s="330" t="inlineStr"/>
    </row>
    <row r="1508" ht="60" customHeight="1" s="496">
      <c r="A1508" s="330" t="n">
        <v>105984</v>
      </c>
      <c r="B1508" s="331" t="inlineStr">
        <is>
          <t>GUINDAUTO HIDRÁULICO, CAPACIDADE MÁXIMA DE CARGA 8500 KG, MOMENTO MÁXIMO DE CARGA 30,4 TM, ALCANCE MÁXIMO HORIZONTAL 14,30 M, INCLUSIVE CAMINHÃO TRUCADO PBT 23.000 KG, POTÊNCIA DE 256 CV E CARROCERIA FIXA ABERTA DE MADEIRA - CHP DIURNO. AF_05/2025</t>
        </is>
      </c>
      <c r="C1508" s="330" t="inlineStr">
        <is>
          <t>CHP</t>
        </is>
      </c>
      <c r="D1508" s="330" t="n">
        <v>373.75</v>
      </c>
      <c r="E1508" s="330" t="n">
        <v>376.06</v>
      </c>
      <c r="F1508" s="330" t="inlineStr"/>
    </row>
    <row r="1509" ht="45" customHeight="1" s="496">
      <c r="A1509" s="330" t="n">
        <v>98765</v>
      </c>
      <c r="B1509" s="331" t="inlineStr">
        <is>
          <t>INVERSOR DE SOLDA MONOFÁSICO DE 160 A, POTÊNCIA DE 7000 W, TENSÃO DE 220 V, TURBO VENTILADO, PROTEÇÃO POR TERMOSTATO, PARA ELETRODOS DE 2,0 A 4,0 MM - CHI DIURNO. AF_06/2018</t>
        </is>
      </c>
      <c r="C1509" s="330" t="inlineStr">
        <is>
          <t>CHI</t>
        </is>
      </c>
      <c r="D1509" s="330" t="n">
        <v>0.07000000000000001</v>
      </c>
      <c r="E1509" s="330" t="n">
        <v>0.07000000000000001</v>
      </c>
      <c r="F1509" s="330" t="inlineStr"/>
    </row>
    <row r="1510" ht="45" customHeight="1" s="496">
      <c r="A1510" s="330" t="n">
        <v>98764</v>
      </c>
      <c r="B1510" s="331" t="inlineStr">
        <is>
          <t>INVERSOR DE SOLDA MONOFÁSICO DE 160 A, POTÊNCIA DE 7000 W, TENSÃO DE 220 V, TURBO VENTILADO, PROTEÇÃO POR TERMOSTATO, PARA ELETRODOS DE 2,0 A 4,0 MM - CHP DIURNO. AF_06/2018</t>
        </is>
      </c>
      <c r="C1510" s="330" t="inlineStr">
        <is>
          <t>CHP</t>
        </is>
      </c>
      <c r="D1510" s="330" t="n">
        <v>5.97</v>
      </c>
      <c r="E1510" s="330" t="n">
        <v>5.97</v>
      </c>
      <c r="F1510" s="330" t="inlineStr"/>
    </row>
    <row r="1511" ht="45" customHeight="1" s="496">
      <c r="A1511" s="330" t="n">
        <v>99834</v>
      </c>
      <c r="B1511" s="331" t="inlineStr">
        <is>
          <t>LAVADORA DE ALTA PRESSAO (LAVA-JATO) PARA AGUA FRIA, PRESSAO DE OPERACAO ENTRE 1400 E 1900 LIB/POL2, VAZAO MAXIMA ENTRE 400 E 700 L/H - CHI DIURNO. AF_05/2023</t>
        </is>
      </c>
      <c r="C1511" s="330" t="inlineStr">
        <is>
          <t>CHI</t>
        </is>
      </c>
      <c r="D1511" s="330" t="n">
        <v>0.19</v>
      </c>
      <c r="E1511" s="330" t="n">
        <v>0.19</v>
      </c>
      <c r="F1511" s="330" t="inlineStr"/>
    </row>
    <row r="1512" ht="45" customHeight="1" s="496">
      <c r="A1512" s="330" t="n">
        <v>99833</v>
      </c>
      <c r="B1512" s="331" t="inlineStr">
        <is>
          <t>LAVADORA DE ALTA PRESSAO (LAVA-JATO) PARA AGUA FRIA, PRESSAO DE OPERACAO ENTRE 1400 E 1900 LIB/POL2, VAZAO MAXIMA ENTRE 400 E 700 L/H - CHP DIURNO. AF_05/2023</t>
        </is>
      </c>
      <c r="C1512" s="330" t="inlineStr">
        <is>
          <t>CHP</t>
        </is>
      </c>
      <c r="D1512" s="330" t="n">
        <v>4.63</v>
      </c>
      <c r="E1512" s="330" t="n">
        <v>4.63</v>
      </c>
      <c r="F1512" s="330" t="inlineStr"/>
    </row>
    <row r="1513" ht="45" customHeight="1" s="496">
      <c r="A1513" s="330" t="n">
        <v>90687</v>
      </c>
      <c r="B1513" s="331" t="inlineStr">
        <is>
          <t>MANIPULADOR TELESCÓPICO, POTÊNCIA DE 85 HP, CAPACIDADE DE CARGA DE 3.500 KG, ALTURA MÁXIMA DE ELEVAÇÃO DE 12,3 M - CHI DIURNO. AF_05/2023</t>
        </is>
      </c>
      <c r="C1513" s="330" t="inlineStr">
        <is>
          <t>CHI</t>
        </is>
      </c>
      <c r="D1513" s="330" t="n">
        <v>87.94</v>
      </c>
      <c r="E1513" s="330" t="n">
        <v>90.5</v>
      </c>
      <c r="F1513" s="330" t="inlineStr"/>
    </row>
    <row r="1514" ht="45" customHeight="1" s="496">
      <c r="A1514" s="330" t="n">
        <v>90686</v>
      </c>
      <c r="B1514" s="331" t="inlineStr">
        <is>
          <t>MANIPULADOR TELESCÓPICO, POTÊNCIA DE 85 HP, CAPACIDADE DE CARGA DE 3.500 KG, ALTURA MÁXIMA DE ELEVAÇÃO DE 12,3 M - CHP DIURNO. AF_05/2023</t>
        </is>
      </c>
      <c r="C1514" s="330" t="inlineStr">
        <is>
          <t>CHP</t>
        </is>
      </c>
      <c r="D1514" s="330" t="n">
        <v>200.22</v>
      </c>
      <c r="E1514" s="330" t="n">
        <v>202.78</v>
      </c>
      <c r="F1514" s="330" t="inlineStr"/>
    </row>
    <row r="1515" ht="30" customHeight="1" s="496">
      <c r="A1515" s="330" t="n">
        <v>5952</v>
      </c>
      <c r="B1515" s="331" t="inlineStr">
        <is>
          <t>MARTELETE OU ROMPEDOR PNEUMÁTICO MANUAL, 28 KG, COM SILENCIADOR - CHI DIURNO. AF_07/2016</t>
        </is>
      </c>
      <c r="C1515" s="330" t="inlineStr">
        <is>
          <t>CHI</t>
        </is>
      </c>
      <c r="D1515" s="330" t="n">
        <v>33.71</v>
      </c>
      <c r="E1515" s="330" t="n">
        <v>35.58</v>
      </c>
      <c r="F1515" s="330" t="inlineStr">
        <is>
          <t>AS</t>
        </is>
      </c>
    </row>
    <row r="1516" ht="30" customHeight="1" s="496">
      <c r="A1516" s="330" t="n">
        <v>5795</v>
      </c>
      <c r="B1516" s="331" t="inlineStr">
        <is>
          <t>MARTELETE OU ROMPEDOR PNEUMÁTICO MANUAL, 28 KG, COM SILENCIADOR - CHP DIURNO. AF_07/2016</t>
        </is>
      </c>
      <c r="C1516" s="330" t="inlineStr">
        <is>
          <t>CHP</t>
        </is>
      </c>
      <c r="D1516" s="330" t="n">
        <v>34.33</v>
      </c>
      <c r="E1516" s="330" t="n">
        <v>36.2</v>
      </c>
      <c r="F1516" s="330" t="inlineStr">
        <is>
          <t>AS</t>
        </is>
      </c>
    </row>
    <row r="1517" ht="30" customHeight="1" s="496">
      <c r="A1517" s="330" t="n">
        <v>102274</v>
      </c>
      <c r="B1517" s="331" t="inlineStr">
        <is>
          <t>MARTELO DEMOLIDOR ELÉTRICO, COM POTÊNCIA DE 2.000 W, 1.000 IMPACTOS POR MINUTO, PESO DE 30 KG - CHI DIURNO. AF_01/2021</t>
        </is>
      </c>
      <c r="C1517" s="330" t="inlineStr">
        <is>
          <t>CHI</t>
        </is>
      </c>
      <c r="D1517" s="330" t="n">
        <v>34.14</v>
      </c>
      <c r="E1517" s="330" t="n">
        <v>36.01</v>
      </c>
      <c r="F1517" s="330" t="inlineStr"/>
    </row>
    <row r="1518" ht="30" customHeight="1" s="496">
      <c r="A1518" s="330" t="n">
        <v>102275</v>
      </c>
      <c r="B1518" s="331" t="inlineStr">
        <is>
          <t>MARTELO DEMOLIDOR ELÉTRICO, COM POTÊNCIA DE 2.000 W, 1.000 IMPACTOS POR MINUTO, PESO DE 30 KG - CHP DIURNO. AF_01/2021</t>
        </is>
      </c>
      <c r="C1518" s="330" t="inlineStr">
        <is>
          <t>CHP</t>
        </is>
      </c>
      <c r="D1518" s="330" t="n">
        <v>36.86</v>
      </c>
      <c r="E1518" s="330" t="n">
        <v>38.73</v>
      </c>
      <c r="F1518" s="330" t="inlineStr"/>
    </row>
    <row r="1519" ht="30" customHeight="1" s="496">
      <c r="A1519" s="330" t="n">
        <v>95259</v>
      </c>
      <c r="B1519" s="331" t="inlineStr">
        <is>
          <t>MARTELO DEMOLIDOR PNEUMÁTICO MANUAL, 32 KG - CHI DIURNO. AF_09/2016</t>
        </is>
      </c>
      <c r="C1519" s="330" t="inlineStr">
        <is>
          <t>CHI</t>
        </is>
      </c>
      <c r="D1519" s="330" t="n">
        <v>34.34</v>
      </c>
      <c r="E1519" s="330" t="n">
        <v>36.21</v>
      </c>
      <c r="F1519" s="330" t="inlineStr"/>
    </row>
    <row r="1520" ht="30" customHeight="1" s="496">
      <c r="A1520" s="330" t="n">
        <v>95258</v>
      </c>
      <c r="B1520" s="331" t="inlineStr">
        <is>
          <t>MARTELO DEMOLIDOR PNEUMÁTICO MANUAL, 32 KG - CHP DIURNO. AF_09/2016</t>
        </is>
      </c>
      <c r="C1520" s="330" t="inlineStr">
        <is>
          <t>CHP</t>
        </is>
      </c>
      <c r="D1520" s="330" t="n">
        <v>35.61</v>
      </c>
      <c r="E1520" s="330" t="n">
        <v>37.48</v>
      </c>
      <c r="F1520" s="330" t="inlineStr"/>
    </row>
    <row r="1521" ht="30" customHeight="1" s="496">
      <c r="A1521" s="330" t="n">
        <v>105917</v>
      </c>
      <c r="B1521" s="331" t="inlineStr">
        <is>
          <t>MARTELO PERFURADOR PNEUMÁTICO MANUAL, HASTE 19 X 108 MM, *11* KG - CHI DIURNO. AF_02/2025</t>
        </is>
      </c>
      <c r="C1521" s="330" t="inlineStr">
        <is>
          <t>CHI</t>
        </is>
      </c>
      <c r="D1521" s="330" t="n">
        <v>34.15</v>
      </c>
      <c r="E1521" s="330" t="n">
        <v>36.02</v>
      </c>
      <c r="F1521" s="330" t="inlineStr"/>
    </row>
    <row r="1522" ht="30" customHeight="1" s="496">
      <c r="A1522" s="330" t="n">
        <v>105916</v>
      </c>
      <c r="B1522" s="331" t="inlineStr">
        <is>
          <t>MARTELO PERFURADOR PNEUMÁTICO MANUAL, HASTE 19 X 108 MM, *11* KG - CHP DIURNO. AF_02/2025</t>
        </is>
      </c>
      <c r="C1522" s="330" t="inlineStr">
        <is>
          <t>CHP</t>
        </is>
      </c>
      <c r="D1522" s="330" t="n">
        <v>35.23</v>
      </c>
      <c r="E1522" s="330" t="n">
        <v>37.1</v>
      </c>
      <c r="F1522" s="330" t="inlineStr"/>
    </row>
    <row r="1523" ht="45" customHeight="1" s="496">
      <c r="A1523" s="330" t="n">
        <v>96156</v>
      </c>
      <c r="B1523" s="331" t="inlineStr">
        <is>
          <t>MINICARREGADEIRA SOBRE RODAS POTENCIA 47HP CAPACIDADE OPERACAO 646 KG, COM VASSOURA MECÂNICA ACOPLADA - CHI DIURNO. AF_03/2017</t>
        </is>
      </c>
      <c r="C1523" s="330" t="inlineStr">
        <is>
          <t>CHI</t>
        </is>
      </c>
      <c r="D1523" s="330" t="n">
        <v>81.17</v>
      </c>
      <c r="E1523" s="330" t="n">
        <v>83.73</v>
      </c>
      <c r="F1523" s="330" t="inlineStr">
        <is>
          <t>AS</t>
        </is>
      </c>
    </row>
    <row r="1524" ht="45" customHeight="1" s="496">
      <c r="A1524" s="330" t="n">
        <v>96158</v>
      </c>
      <c r="B1524" s="331" t="inlineStr">
        <is>
          <t>MINICARREGADEIRA SOBRE RODAS POTENCIA 47HP CAPACIDADE OPERACAO 646 KG, COM VASSOURA MECÂNICA ACOPLADA - CHP DIURNO. AF_03/2017</t>
        </is>
      </c>
      <c r="C1524" s="330" t="inlineStr">
        <is>
          <t>CHP</t>
        </is>
      </c>
      <c r="D1524" s="330" t="n">
        <v>171.97</v>
      </c>
      <c r="E1524" s="330" t="n">
        <v>174.53</v>
      </c>
      <c r="F1524" s="330" t="inlineStr">
        <is>
          <t>AS</t>
        </is>
      </c>
    </row>
    <row r="1525" ht="45" customHeight="1" s="496">
      <c r="A1525" s="330" t="n">
        <v>90693</v>
      </c>
      <c r="B1525" s="331" t="inlineStr">
        <is>
          <t>MINICARREGADEIRA SOBRE RODAS, POTÊNCIA LÍQUIDA DE 47 HP, CAPACIDADE NOMINAL DE OPERAÇÃO DE 646 KG - CHI DIURNO. AF_06/2015</t>
        </is>
      </c>
      <c r="C1525" s="330" t="inlineStr">
        <is>
          <t>CHI</t>
        </is>
      </c>
      <c r="D1525" s="330" t="n">
        <v>76.2</v>
      </c>
      <c r="E1525" s="330" t="n">
        <v>78.76000000000001</v>
      </c>
      <c r="F1525" s="330" t="inlineStr">
        <is>
          <t>AS</t>
        </is>
      </c>
    </row>
    <row r="1526" ht="45" customHeight="1" s="496">
      <c r="A1526" s="330" t="n">
        <v>90692</v>
      </c>
      <c r="B1526" s="331" t="inlineStr">
        <is>
          <t>MINICARREGADEIRA SOBRE RODAS, POTÊNCIA LÍQUIDA DE 47 HP, CAPACIDADE NOMINAL DE OPERAÇÃO DE 646 KG - CHP DIURNO. AF_06/2015</t>
        </is>
      </c>
      <c r="C1526" s="330" t="inlineStr">
        <is>
          <t>CHP</t>
        </is>
      </c>
      <c r="D1526" s="330" t="n">
        <v>162.08</v>
      </c>
      <c r="E1526" s="330" t="n">
        <v>164.64</v>
      </c>
      <c r="F1526" s="330" t="inlineStr">
        <is>
          <t>AS</t>
        </is>
      </c>
    </row>
    <row r="1527" ht="30" customHeight="1" s="496">
      <c r="A1527" s="330" t="n">
        <v>96246</v>
      </c>
      <c r="B1527" s="331" t="inlineStr">
        <is>
          <t>MINIESCAVADEIRA SOBRE ESTEIRAS, POTÊNCIA LÍQUIDA DE *30* HP, PESO OPERACIONAL DE *3.500* KG - CHI DIURNO. AF_04/2017</t>
        </is>
      </c>
      <c r="C1527" s="330" t="inlineStr">
        <is>
          <t>CHI</t>
        </is>
      </c>
      <c r="D1527" s="330" t="n">
        <v>81.42</v>
      </c>
      <c r="E1527" s="330" t="n">
        <v>84.06999999999999</v>
      </c>
      <c r="F1527" s="330" t="inlineStr"/>
    </row>
    <row r="1528" ht="30" customHeight="1" s="496">
      <c r="A1528" s="330" t="n">
        <v>96245</v>
      </c>
      <c r="B1528" s="331" t="inlineStr">
        <is>
          <t>MINIESCAVADEIRA SOBRE ESTEIRAS, POTÊNCIA LÍQUIDA DE *30* HP, PESO OPERACIONAL DE *3.500* KG - CHP DIURNO. AF_04/2017</t>
        </is>
      </c>
      <c r="C1528" s="330" t="inlineStr">
        <is>
          <t>CHP</t>
        </is>
      </c>
      <c r="D1528" s="330" t="n">
        <v>141.46</v>
      </c>
      <c r="E1528" s="330" t="n">
        <v>144.11</v>
      </c>
      <c r="F1528" s="330" t="inlineStr"/>
    </row>
    <row r="1529" ht="45" customHeight="1" s="496">
      <c r="A1529" s="330" t="n">
        <v>88404</v>
      </c>
      <c r="B1529" s="331" t="inlineStr">
        <is>
          <t>MISTURADOR DE ARGAMASSA, EIXO HORIZONTAL, CAPACIDADE DE MISTURA 160 KG, MOTOR ELÉTRICO POTÊNCIA 3 CV - CHI DIURNO. AF_05/2023</t>
        </is>
      </c>
      <c r="C1529" s="330" t="inlineStr">
        <is>
          <t>CHI</t>
        </is>
      </c>
      <c r="D1529" s="330" t="n">
        <v>1.02</v>
      </c>
      <c r="E1529" s="330" t="n">
        <v>1.02</v>
      </c>
      <c r="F1529" s="330" t="inlineStr">
        <is>
          <t>AS</t>
        </is>
      </c>
    </row>
    <row r="1530" ht="45" customHeight="1" s="496">
      <c r="A1530" s="330" t="n">
        <v>88399</v>
      </c>
      <c r="B1530" s="331" t="inlineStr">
        <is>
          <t>MISTURADOR DE ARGAMASSA, EIXO HORIZONTAL, CAPACIDADE DE MISTURA 160 KG, MOTOR ELÉTRICO POTÊNCIA 3 CV - CHP DIURNO. AF_05/2023</t>
        </is>
      </c>
      <c r="C1530" s="330" t="inlineStr">
        <is>
          <t>CHP</t>
        </is>
      </c>
      <c r="D1530" s="330" t="n">
        <v>3.77</v>
      </c>
      <c r="E1530" s="330" t="n">
        <v>3.77</v>
      </c>
      <c r="F1530" s="330" t="inlineStr">
        <is>
          <t>AS</t>
        </is>
      </c>
    </row>
    <row r="1531" ht="45" customHeight="1" s="496">
      <c r="A1531" s="330" t="n">
        <v>88392</v>
      </c>
      <c r="B1531" s="331" t="inlineStr">
        <is>
          <t>MISTURADOR DE ARGAMASSA, EIXO HORIZONTAL, CAPACIDADE DE MISTURA 300 KG, MOTOR ELÉTRICO POTÊNCIA 5 CV - CHI DIURNO. AF_05/2023</t>
        </is>
      </c>
      <c r="C1531" s="330" t="inlineStr">
        <is>
          <t>CHI</t>
        </is>
      </c>
      <c r="D1531" s="330" t="n">
        <v>1.08</v>
      </c>
      <c r="E1531" s="330" t="n">
        <v>1.08</v>
      </c>
      <c r="F1531" s="330" t="inlineStr">
        <is>
          <t>AS</t>
        </is>
      </c>
    </row>
    <row r="1532" ht="45" customHeight="1" s="496">
      <c r="A1532" s="330" t="n">
        <v>88386</v>
      </c>
      <c r="B1532" s="331" t="inlineStr">
        <is>
          <t>MISTURADOR DE ARGAMASSA, EIXO HORIZONTAL, CAPACIDADE DE MISTURA 300 KG, MOTOR ELÉTRICO POTÊNCIA 5 CV - CHP DIURNO. AF_05/2023</t>
        </is>
      </c>
      <c r="C1532" s="330" t="inlineStr">
        <is>
          <t>CHP</t>
        </is>
      </c>
      <c r="D1532" s="330" t="n">
        <v>5.1</v>
      </c>
      <c r="E1532" s="330" t="n">
        <v>5.1</v>
      </c>
      <c r="F1532" s="330" t="inlineStr">
        <is>
          <t>AS</t>
        </is>
      </c>
    </row>
    <row r="1533" ht="45" customHeight="1" s="496">
      <c r="A1533" s="330" t="n">
        <v>88398</v>
      </c>
      <c r="B1533" s="331" t="inlineStr">
        <is>
          <t>MISTURADOR DE ARGAMASSA, EIXO HORIZONTAL, CAPACIDADE DE MISTURA 600 KG, MOTOR ELÉTRICO POTÊNCIA 7,5 CV - CHI DIURNO. AF_05/2023</t>
        </is>
      </c>
      <c r="C1533" s="330" t="inlineStr">
        <is>
          <t>CHI</t>
        </is>
      </c>
      <c r="D1533" s="330" t="n">
        <v>1.29</v>
      </c>
      <c r="E1533" s="330" t="n">
        <v>1.29</v>
      </c>
      <c r="F1533" s="330" t="inlineStr">
        <is>
          <t>AS</t>
        </is>
      </c>
    </row>
    <row r="1534" ht="45" customHeight="1" s="496">
      <c r="A1534" s="330" t="n">
        <v>88393</v>
      </c>
      <c r="B1534" s="331" t="inlineStr">
        <is>
          <t>MISTURADOR DE ARGAMASSA, EIXO HORIZONTAL, CAPACIDADE DE MISTURA 600 KG, MOTOR ELÉTRICO POTÊNCIA 7,5 CV - CHP DIURNO. AF_05/2023</t>
        </is>
      </c>
      <c r="C1534" s="330" t="inlineStr">
        <is>
          <t>CHP</t>
        </is>
      </c>
      <c r="D1534" s="330" t="n">
        <v>7.03</v>
      </c>
      <c r="E1534" s="330" t="n">
        <v>7.03</v>
      </c>
      <c r="F1534" s="330" t="inlineStr">
        <is>
          <t>AS</t>
        </is>
      </c>
    </row>
    <row r="1535" ht="45" customHeight="1" s="496">
      <c r="A1535" s="330" t="n">
        <v>90638</v>
      </c>
      <c r="B1535" s="331" t="inlineStr">
        <is>
          <t>MISTURADOR DUPLO HORIZONTAL DE ALTA TURBULÊNCIA, CAPACIDADE / VOLUME 2 X 500 LITROS, MOTORES ELÉTRICOS MÍNIMO 5 CV CADA, PARA NATA CIMENTO, ARGAMASSA E OUTROS - CHI DIURNO. AF_06/2015</t>
        </is>
      </c>
      <c r="C1535" s="330" t="inlineStr">
        <is>
          <t>CHI</t>
        </is>
      </c>
      <c r="D1535" s="330" t="n">
        <v>5.14</v>
      </c>
      <c r="E1535" s="330" t="n">
        <v>5.14</v>
      </c>
      <c r="F1535" s="330" t="inlineStr">
        <is>
          <t>AS</t>
        </is>
      </c>
    </row>
    <row r="1536" ht="45" customHeight="1" s="496">
      <c r="A1536" s="330" t="n">
        <v>90637</v>
      </c>
      <c r="B1536" s="331" t="inlineStr">
        <is>
          <t>MISTURADOR DUPLO HORIZONTAL DE ALTA TURBULÊNCIA, CAPACIDADE / VOLUME 2 X 500 LITROS, MOTORES ELÉTRICOS MÍNIMO 5 CV CADA, PARA NATA CIMENTO, ARGAMASSA E OUTROS - CHP DIURNO. AF_06/2015</t>
        </is>
      </c>
      <c r="C1536" s="330" t="inlineStr">
        <is>
          <t>CHP</t>
        </is>
      </c>
      <c r="D1536" s="330" t="n">
        <v>15.84</v>
      </c>
      <c r="E1536" s="330" t="n">
        <v>15.84</v>
      </c>
      <c r="F1536" s="330" t="inlineStr">
        <is>
          <t>AS</t>
        </is>
      </c>
    </row>
    <row r="1537" ht="45" customHeight="1" s="496">
      <c r="A1537" s="330" t="n">
        <v>5806</v>
      </c>
      <c r="B1537" s="331" t="inlineStr">
        <is>
          <t>MOTOBOMBA CENTRÍFUGA, MOTOR A GASOLINA, POTÊNCIA 5,42 HP, BOCAIS 1 1/2" X 1", DIÂMETRO ROTOR 143 MM HM/Q = 6 MCA / 16,8 M3/H A 38 MCA / 6,6 M3/H - CHI DIURNO. AF_06/2014</t>
        </is>
      </c>
      <c r="C1537" s="330" t="inlineStr">
        <is>
          <t>CHI</t>
        </is>
      </c>
      <c r="D1537" s="330" t="n">
        <v>0.29</v>
      </c>
      <c r="E1537" s="330" t="n">
        <v>0.29</v>
      </c>
      <c r="F1537" s="330" t="inlineStr"/>
    </row>
    <row r="1538" ht="45" customHeight="1" s="496">
      <c r="A1538" s="330" t="n">
        <v>73536</v>
      </c>
      <c r="B1538" s="331" t="inlineStr">
        <is>
          <t>MOTOBOMBA CENTRÍFUGA, MOTOR A GASOLINA, POTÊNCIA 5,42 HP, BOCAIS 1 1/2" X 1", DIÂMETRO ROTOR 143 MM HM/Q = 6 MCA / 16,8 M3/H A 38 MCA / 6,6 M3/H - CHP DIURNO. AF_06/2014</t>
        </is>
      </c>
      <c r="C1538" s="330" t="inlineStr">
        <is>
          <t>CHP</t>
        </is>
      </c>
      <c r="D1538" s="330" t="n">
        <v>25.73</v>
      </c>
      <c r="E1538" s="330" t="n">
        <v>25.73</v>
      </c>
      <c r="F1538" s="330" t="inlineStr"/>
    </row>
    <row r="1539" ht="45" customHeight="1" s="496">
      <c r="A1539" s="330" t="n">
        <v>7043</v>
      </c>
      <c r="B1539" s="331" t="inlineStr">
        <is>
          <t>MOTOBOMBA TRASH (PARA ÁGUA SUJA) AUTO ESCORVANTE, MOTOR GASOLINA DE 6,41 HP, DIÂMETROS DE SUCÇÃO X RECALQUE: 3" X 3", HM/Q = 10 MCA / 60 M3/H A 23 MCA / 0 M3/H - CHI DIURNO. AF_10/2014</t>
        </is>
      </c>
      <c r="C1539" s="330" t="inlineStr">
        <is>
          <t>CHI</t>
        </is>
      </c>
      <c r="D1539" s="330" t="n">
        <v>0.37</v>
      </c>
      <c r="E1539" s="330" t="n">
        <v>0.37</v>
      </c>
      <c r="F1539" s="330" t="inlineStr"/>
    </row>
    <row r="1540" ht="45" customHeight="1" s="496">
      <c r="A1540" s="330" t="n">
        <v>7042</v>
      </c>
      <c r="B1540" s="331" t="inlineStr">
        <is>
          <t>MOTOBOMBA TRASH (PARA ÁGUA SUJA) AUTO ESCORVANTE, MOTOR GASOLINA DE 6,41 HP, DIÂMETROS DE SUCÇÃO X RECALQUE: 3" X 3", HM/Q = 10 MCA / 60 M3/H A 23 MCA / 0 M3/H - CHP DIURNO. AF_10/2014</t>
        </is>
      </c>
      <c r="C1540" s="330" t="inlineStr">
        <is>
          <t>CHP</t>
        </is>
      </c>
      <c r="D1540" s="330" t="n">
        <v>30.41</v>
      </c>
      <c r="E1540" s="330" t="n">
        <v>30.41</v>
      </c>
      <c r="F1540" s="330" t="inlineStr"/>
    </row>
    <row r="1541" ht="45" customHeight="1" s="496">
      <c r="A1541" s="330" t="n">
        <v>5934</v>
      </c>
      <c r="B1541" s="331" t="inlineStr">
        <is>
          <t>MOTONIVELADORA POTÊNCIA BÁSICA LÍQUIDA (PRIMEIRA MARCHA) 125 HP, PESO BRUTO 13032 KG, LARGURA DA LÂMINA DE 3,7 M - CHI DIURNO. AF_06/2014</t>
        </is>
      </c>
      <c r="C1541" s="330" t="inlineStr">
        <is>
          <t>CHI</t>
        </is>
      </c>
      <c r="D1541" s="330" t="n">
        <v>120.82</v>
      </c>
      <c r="E1541" s="330" t="n">
        <v>123.89</v>
      </c>
      <c r="F1541" s="330" t="inlineStr"/>
    </row>
    <row r="1542" ht="45" customHeight="1" s="496">
      <c r="A1542" s="330" t="n">
        <v>5932</v>
      </c>
      <c r="B1542" s="331" t="inlineStr">
        <is>
          <t>MOTONIVELADORA POTÊNCIA BÁSICA LÍQUIDA (PRIMEIRA MARCHA) 125 HP, PESO BRUTO 13032 KG, LARGURA DA LÂMINA DE 3,7 M - CHP DIURNO. AF_06/2014</t>
        </is>
      </c>
      <c r="C1542" s="330" t="inlineStr">
        <is>
          <t>CHP</t>
        </is>
      </c>
      <c r="D1542" s="330" t="n">
        <v>312.08</v>
      </c>
      <c r="E1542" s="330" t="n">
        <v>315.15</v>
      </c>
      <c r="F1542" s="330" t="inlineStr"/>
    </row>
    <row r="1543" ht="30" customHeight="1" s="496">
      <c r="A1543" s="330" t="n">
        <v>96159</v>
      </c>
      <c r="B1543" s="331" t="inlineStr">
        <is>
          <t>MÁQUINA DEMARCADORA DE FAIXA DE TRÁFEGO À FRIO, AUTOPROPELIDA, POTÊNCIA 38 HP - CHI DIURNO. AF_07/2016</t>
        </is>
      </c>
      <c r="C1543" s="330" t="inlineStr">
        <is>
          <t>CHI</t>
        </is>
      </c>
      <c r="D1543" s="330" t="n">
        <v>115.86</v>
      </c>
      <c r="E1543" s="330" t="n">
        <v>118.42</v>
      </c>
      <c r="F1543" s="330" t="inlineStr"/>
    </row>
    <row r="1544" ht="30" customHeight="1" s="496">
      <c r="A1544" s="330" t="n">
        <v>95133</v>
      </c>
      <c r="B1544" s="331" t="inlineStr">
        <is>
          <t>MÁQUINA DEMARCADORA DE FAIXA DE TRÁFEGO À FRIO, AUTOPROPELIDA, POTÊNCIA 38 HP - CHP DIURNO. AF_07/2016</t>
        </is>
      </c>
      <c r="C1544" s="330" t="inlineStr">
        <is>
          <t>CHP</t>
        </is>
      </c>
      <c r="D1544" s="330" t="n">
        <v>220.28</v>
      </c>
      <c r="E1544" s="330" t="n">
        <v>222.84</v>
      </c>
      <c r="F1544" s="330" t="inlineStr"/>
    </row>
    <row r="1545" ht="30" customHeight="1" s="496">
      <c r="A1545" s="330" t="n">
        <v>92961</v>
      </c>
      <c r="B1545" s="331" t="inlineStr">
        <is>
          <t>MÁQUINA EXTRUSORA DE CONCRETO PARA GUIAS E SARJETAS, MOTOR A DIESEL, POTÊNCIA 14 CV - CHI DIURNO. AF_12/2015</t>
        </is>
      </c>
      <c r="C1545" s="330" t="inlineStr">
        <is>
          <t>CHI</t>
        </is>
      </c>
      <c r="D1545" s="330" t="n">
        <v>5.61</v>
      </c>
      <c r="E1545" s="330" t="n">
        <v>5.61</v>
      </c>
      <c r="F1545" s="330" t="inlineStr"/>
    </row>
    <row r="1546" ht="30" customHeight="1" s="496">
      <c r="A1546" s="330" t="n">
        <v>92960</v>
      </c>
      <c r="B1546" s="331" t="inlineStr">
        <is>
          <t>MÁQUINA EXTRUSORA DE CONCRETO PARA GUIAS E SARJETAS, MOTOR A DIESEL, POTÊNCIA 14 CV - CHP DIURNO. AF_12/2015</t>
        </is>
      </c>
      <c r="C1546" s="330" t="inlineStr">
        <is>
          <t>CHP</t>
        </is>
      </c>
      <c r="D1546" s="330" t="n">
        <v>22.2</v>
      </c>
      <c r="E1546" s="330" t="n">
        <v>22.2</v>
      </c>
      <c r="F1546" s="330" t="inlineStr"/>
    </row>
    <row r="1547" ht="60" customHeight="1" s="496">
      <c r="A1547" s="330" t="n">
        <v>93409</v>
      </c>
      <c r="B1547" s="331" t="inlineStr">
        <is>
          <t>MÁQUINA JATO DE PRESSAO PORTÁTIL, CAMARA DE 1 SAIDA, CAPACIDADE 280 L, DIAMETRO 670 MM, BICO DE JATO CURTO VENTURI DE 5/16", MANGUEIRA DE 1" COM COMPRESSOR DE AR REBOCÁVEL 189 PCM E MOTOR DIESEL 63 CV - CHI DIURNO. AF_05/2023</t>
        </is>
      </c>
      <c r="C1547" s="330" t="inlineStr">
        <is>
          <t>CHI</t>
        </is>
      </c>
      <c r="D1547" s="330" t="n">
        <v>43.49</v>
      </c>
      <c r="E1547" s="330" t="n">
        <v>45.41</v>
      </c>
      <c r="F1547" s="330" t="inlineStr">
        <is>
          <t>AS</t>
        </is>
      </c>
    </row>
    <row r="1548" ht="60" customHeight="1" s="496">
      <c r="A1548" s="330" t="n">
        <v>93408</v>
      </c>
      <c r="B1548" s="331" t="inlineStr">
        <is>
          <t>MÁQUINA JATO DE PRESSAO PORTÁTIL, CAMARA DE 1 SAIDA, CAPACIDADE 280 L, DIAMETRO 670 MM, BICO DE JATO CURTO VENTURI DE 5/16", MANGUEIRA DE 1" COM COMPRESSOR DE AR REBOCÁVEL 189 PCM E MOTOR DIESEL 63 CV - CHP DIURNO. AF_05/2023</t>
        </is>
      </c>
      <c r="C1548" s="330" t="inlineStr">
        <is>
          <t>CHP</t>
        </is>
      </c>
      <c r="D1548" s="330" t="n">
        <v>111.81</v>
      </c>
      <c r="E1548" s="330" t="n">
        <v>113.73</v>
      </c>
      <c r="F1548" s="330" t="inlineStr">
        <is>
          <t>AS</t>
        </is>
      </c>
    </row>
    <row r="1549" ht="30" customHeight="1" s="496">
      <c r="A1549" s="330" t="n">
        <v>92113</v>
      </c>
      <c r="B1549" s="331" t="inlineStr">
        <is>
          <t>PENEIRA ROTATIVA COM MOTOR ELÉTRICO TRIFÁSICO DE 2 CV, CILINDRO DE 1 M X 0,60 M, COM FUROS DE 3,17 MM - CHI DIURNO. AF_05/2023</t>
        </is>
      </c>
      <c r="C1549" s="330" t="inlineStr">
        <is>
          <t>CHI</t>
        </is>
      </c>
      <c r="D1549" s="330" t="n">
        <v>1.19</v>
      </c>
      <c r="E1549" s="330" t="n">
        <v>1.19</v>
      </c>
      <c r="F1549" s="330" t="inlineStr"/>
    </row>
    <row r="1550" ht="30" customHeight="1" s="496">
      <c r="A1550" s="330" t="n">
        <v>92112</v>
      </c>
      <c r="B1550" s="331" t="inlineStr">
        <is>
          <t>PENEIRA ROTATIVA COM MOTOR ELÉTRICO TRIFÁSICO DE 2 CV, CILINDRO DE 1 M X 0,60 M, COM FUROS DE 3,17 MM - CHP DIURNO. AF_05/2023</t>
        </is>
      </c>
      <c r="C1550" s="330" t="inlineStr">
        <is>
          <t>CHP</t>
        </is>
      </c>
      <c r="D1550" s="330" t="n">
        <v>3.63</v>
      </c>
      <c r="E1550" s="330" t="n">
        <v>3.63</v>
      </c>
      <c r="F1550" s="330" t="inlineStr"/>
    </row>
    <row r="1551" ht="60" customHeight="1" s="496">
      <c r="A1551" s="330" t="n">
        <v>90675</v>
      </c>
      <c r="B1551" s="331" t="inlineStr">
        <is>
          <t>PERFURATRIZ COM TORRE METÁLICA PARA EXECUÇÃO DE ESTACA HÉLICE CONTÍNUA, PROFUNDIDADE MÁXIMA DE 30 M, DIÂMETRO MÁXIMO DE 800 MM, POTÊNCIA INSTALADA DE 268 HP, MESA ROTATIVA COM TORQUE MÁXIMO DE 170 KNM - CHI DIURNO. AF_06/2015</t>
        </is>
      </c>
      <c r="C1551" s="330" t="inlineStr">
        <is>
          <t>CHI</t>
        </is>
      </c>
      <c r="D1551" s="330" t="n">
        <v>352.45</v>
      </c>
      <c r="E1551" s="330" t="n">
        <v>355.02</v>
      </c>
      <c r="F1551" s="330" t="inlineStr"/>
    </row>
    <row r="1552" ht="60" customHeight="1" s="496">
      <c r="A1552" s="330" t="n">
        <v>90674</v>
      </c>
      <c r="B1552" s="331" t="inlineStr">
        <is>
          <t>PERFURATRIZ COM TORRE METÁLICA PARA EXECUÇÃO DE ESTACA HÉLICE CONTÍNUA, PROFUNDIDADE MÁXIMA DE 30 M, DIÂMETRO MÁXIMO DE 800 MM, POTÊNCIA INSTALADA DE 268 HP, MESA ROTATIVA COM TORQUE MÁXIMO DE 170 KNM - CHP DIURNO. AF_06/2015</t>
        </is>
      </c>
      <c r="C1552" s="330" t="inlineStr">
        <is>
          <t>CHP</t>
        </is>
      </c>
      <c r="D1552" s="330" t="n">
        <v>808.62</v>
      </c>
      <c r="E1552" s="330" t="n">
        <v>811.1900000000001</v>
      </c>
      <c r="F1552" s="330" t="inlineStr"/>
    </row>
    <row r="1553" ht="60" customHeight="1" s="496">
      <c r="A1553" s="330" t="n">
        <v>93225</v>
      </c>
      <c r="B1553" s="331" t="inlineStr">
        <is>
          <t>PERFURATRIZ COM TORRE METÁLICA PARA EXECUÇÃO DE ESTACA HÉLICE CONTÍNUA, PROFUNDIDADE MÁXIMA DE 32 M, DIÂMETRO MÁXIMO DE 1000 MM, POTÊNCIA INSTALADA DE 350 HP, MESA ROTATIVA COM TORQUE MÁXIMO DE 263 KNM - CHI DIURNO. AF_01/2016</t>
        </is>
      </c>
      <c r="C1553" s="330" t="inlineStr">
        <is>
          <t>CHI</t>
        </is>
      </c>
      <c r="D1553" s="330" t="n">
        <v>518.1</v>
      </c>
      <c r="E1553" s="330" t="n">
        <v>520.67</v>
      </c>
      <c r="F1553" s="330" t="inlineStr"/>
    </row>
    <row r="1554" ht="60" customHeight="1" s="496">
      <c r="A1554" s="330" t="n">
        <v>93224</v>
      </c>
      <c r="B1554" s="331" t="inlineStr">
        <is>
          <t>PERFURATRIZ COM TORRE METÁLICA PARA EXECUÇÃO DE ESTACA HÉLICE CONTÍNUA, PROFUNDIDADE MÁXIMA DE 32 M, DIÂMETRO MÁXIMO DE 1000 MM, POTÊNCIA INSTALADA DE 350 HP, MESA ROTATIVA COM TORQUE MÁXIMO DE 263 KNM - CHP DIURNO. AF_01/2016</t>
        </is>
      </c>
      <c r="C1554" s="330" t="inlineStr">
        <is>
          <t>CHP</t>
        </is>
      </c>
      <c r="D1554" s="330" t="n">
        <v>1183.56</v>
      </c>
      <c r="E1554" s="330" t="n">
        <v>1186.13</v>
      </c>
      <c r="F1554" s="330" t="inlineStr"/>
    </row>
    <row r="1555" ht="45" customHeight="1" s="496">
      <c r="A1555" s="330" t="n">
        <v>104696</v>
      </c>
      <c r="B1555" s="331" t="inlineStr">
        <is>
          <t>PERFURATRIZ DE COROA DIAMANTADA PARA CONCRETO, DIÂMETRO ATÉ 250 MM, MOTOR ELÉTRICO 220 V, POTÊNCIA 2.500 W - CHI DIURNO. AF_05/2023</t>
        </is>
      </c>
      <c r="C1555" s="330" t="inlineStr">
        <is>
          <t>CHI</t>
        </is>
      </c>
      <c r="D1555" s="330" t="n">
        <v>43.05</v>
      </c>
      <c r="E1555" s="330" t="n">
        <v>45.62</v>
      </c>
      <c r="F1555" s="330" t="inlineStr"/>
    </row>
    <row r="1556" ht="45" customHeight="1" s="496">
      <c r="A1556" s="330" t="n">
        <v>104695</v>
      </c>
      <c r="B1556" s="331" t="inlineStr">
        <is>
          <t>PERFURATRIZ DE COROA DIAMANTADA PARA CONCRETO, DIÂMETRO ATÉ 250 MM, MOTOR ELÉTRICO 220 V, POTÊNCIA 2.500 W - CHP DIURNO. AF_05/2023</t>
        </is>
      </c>
      <c r="C1556" s="330" t="inlineStr">
        <is>
          <t>CHP</t>
        </is>
      </c>
      <c r="D1556" s="330" t="n">
        <v>46.35</v>
      </c>
      <c r="E1556" s="330" t="n">
        <v>48.92</v>
      </c>
      <c r="F1556" s="330" t="inlineStr"/>
    </row>
    <row r="1557" ht="60" customHeight="1" s="496">
      <c r="A1557" s="330" t="n">
        <v>90681</v>
      </c>
      <c r="B1557" s="331" t="inlineStr">
        <is>
          <t>PERFURATRIZ HIDRÁULICA SOBRE CAMINHÃO COM TRADO CURTO ACOPLADO, PROFUNDIDADE MÁXIMA DE 20 M, DIÂMETRO MÁXIMO DE 1500 MM, POTÊNCIA INSTALADA DE 137 HP, MESA ROTATIVA COM TORQUE MÁXIMO DE 30 KNM - CHI DIURNO. AF_06/2015</t>
        </is>
      </c>
      <c r="C1557" s="330" t="inlineStr">
        <is>
          <t>CHI</t>
        </is>
      </c>
      <c r="D1557" s="330" t="n">
        <v>185.32</v>
      </c>
      <c r="E1557" s="330" t="n">
        <v>187.89</v>
      </c>
      <c r="F1557" s="330" t="inlineStr"/>
    </row>
    <row r="1558" ht="60" customHeight="1" s="496">
      <c r="A1558" s="330" t="n">
        <v>90680</v>
      </c>
      <c r="B1558" s="331" t="inlineStr">
        <is>
          <t>PERFURATRIZ HIDRÁULICA SOBRE CAMINHÃO COM TRADO CURTO ACOPLADO, PROFUNDIDADE MÁXIMA DE 20 M, DIÂMETRO MÁXIMO DE 1500 MM, POTÊNCIA INSTALADA DE 137 HP, MESA ROTATIVA COM TORQUE MÁXIMO DE 30 KNM - CHP DIURNO. AF_06/2015</t>
        </is>
      </c>
      <c r="C1558" s="330" t="inlineStr">
        <is>
          <t>CHP</t>
        </is>
      </c>
      <c r="D1558" s="330" t="n">
        <v>441.21</v>
      </c>
      <c r="E1558" s="330" t="n">
        <v>443.78</v>
      </c>
      <c r="F1558" s="330" t="inlineStr"/>
    </row>
    <row r="1559" ht="45" customHeight="1" s="496">
      <c r="A1559" s="330" t="n">
        <v>102875</v>
      </c>
      <c r="B1559" s="331" t="inlineStr">
        <is>
          <t>PERFURATRIZ HIDRÁULICA SOBRE ESTEIRA, TORQUE MÁXIMO 161 KNM, PROFUNDIDADE MÁXIMA 54 M, DIÂMETRO MÁXIMO 1500 MM, POTÊNCIA MOTOR 268 HP - CHI DIURNO. AF_04/2019</t>
        </is>
      </c>
      <c r="C1559" s="330" t="inlineStr">
        <is>
          <t>CHI</t>
        </is>
      </c>
      <c r="D1559" s="330" t="n">
        <v>495.48</v>
      </c>
      <c r="E1559" s="330" t="n">
        <v>498.05</v>
      </c>
      <c r="F1559" s="330" t="inlineStr"/>
    </row>
    <row r="1560" ht="45" customHeight="1" s="496">
      <c r="A1560" s="330" t="n">
        <v>102874</v>
      </c>
      <c r="B1560" s="331" t="inlineStr">
        <is>
          <t>PERFURATRIZ HIDRÁULICA SOBRE ESTEIRA, TORQUE MÁXIMO 161 KNM, PROFUNDIDADE MÁXIMA 54 M, DIÂMETRO MÁXIMO 1500 MM, POTÊNCIA MOTOR 268 HP - CHP DIURNO. AF_04/2019</t>
        </is>
      </c>
      <c r="C1560" s="330" t="inlineStr">
        <is>
          <t>CHP</t>
        </is>
      </c>
      <c r="D1560" s="330" t="n">
        <v>1092.13</v>
      </c>
      <c r="E1560" s="330" t="n">
        <v>1094.7</v>
      </c>
      <c r="F1560" s="330" t="inlineStr"/>
    </row>
    <row r="1561" ht="45" customHeight="1" s="496">
      <c r="A1561" s="330" t="n">
        <v>102965</v>
      </c>
      <c r="B1561" s="331" t="inlineStr">
        <is>
          <t>PERFURATRIZ HIDRÁULICA SOBRE ESTEIRA, TORQUE MÁXIMO 98 KNM, PROFUNDIDADE MÁXIMA 25 M, DIÂMETRO MÁXIMO 115 MM, POTÊNCIA MOTOR 190 HP - CHI DIURNO. AF_02/2021</t>
        </is>
      </c>
      <c r="C1561" s="330" t="inlineStr">
        <is>
          <t>CHI</t>
        </is>
      </c>
      <c r="D1561" s="330" t="n">
        <v>262</v>
      </c>
      <c r="E1561" s="330" t="n">
        <v>264.57</v>
      </c>
      <c r="F1561" s="330" t="inlineStr"/>
    </row>
    <row r="1562" ht="45" customHeight="1" s="496">
      <c r="A1562" s="330" t="n">
        <v>102964</v>
      </c>
      <c r="B1562" s="331" t="inlineStr">
        <is>
          <t>PERFURATRIZ HIDRÁULICA SOBRE ESTEIRA, TORQUE MÁXIMO 98 KNM, PROFUNDIDADE MÁXIMA 25 M, DIÂMETRO MÁXIMO 115 MM, POTÊNCIA MOTOR 190 HP - CHP DIURNO. AF_02/2021</t>
        </is>
      </c>
      <c r="C1562" s="330" t="inlineStr">
        <is>
          <t>CHP</t>
        </is>
      </c>
      <c r="D1562" s="330" t="n">
        <v>530.72</v>
      </c>
      <c r="E1562" s="330" t="n">
        <v>533.29</v>
      </c>
      <c r="F1562" s="330" t="inlineStr"/>
    </row>
    <row r="1563" ht="30" customHeight="1" s="496">
      <c r="A1563" s="330" t="n">
        <v>90626</v>
      </c>
      <c r="B1563" s="331" t="inlineStr">
        <is>
          <t>PERFURATRIZ MANUAL, TORQUE MÁXIMO 83 N.M, POTÊNCIA 5 CV, COM DIÂMETRO MÁXIMO 4" - CHI DIURNO. AF_06/2015</t>
        </is>
      </c>
      <c r="C1563" s="330" t="inlineStr">
        <is>
          <t>CHI</t>
        </is>
      </c>
      <c r="D1563" s="330" t="n">
        <v>3.89</v>
      </c>
      <c r="E1563" s="330" t="n">
        <v>3.89</v>
      </c>
      <c r="F1563" s="330" t="inlineStr">
        <is>
          <t>AS</t>
        </is>
      </c>
    </row>
    <row r="1564" ht="30" customHeight="1" s="496">
      <c r="A1564" s="330" t="n">
        <v>90625</v>
      </c>
      <c r="B1564" s="331" t="inlineStr">
        <is>
          <t>PERFURATRIZ MANUAL, TORQUE MÁXIMO 83 N.M, POTÊNCIA 5 CV, COM DIÂMETRO MÁXIMO 4" - CHP DIURNO. AF_06/2015</t>
        </is>
      </c>
      <c r="C1564" s="330" t="inlineStr">
        <is>
          <t>CHP</t>
        </is>
      </c>
      <c r="D1564" s="330" t="n">
        <v>10.91</v>
      </c>
      <c r="E1564" s="330" t="n">
        <v>10.91</v>
      </c>
      <c r="F1564" s="330" t="inlineStr">
        <is>
          <t>AS</t>
        </is>
      </c>
    </row>
    <row r="1565" ht="45" customHeight="1" s="496">
      <c r="A1565" s="330" t="n">
        <v>102881</v>
      </c>
      <c r="B1565" s="331" t="inlineStr">
        <is>
          <t>PERFURATRIZ PARA EXECUÇÃO DE ESTACAS SECANTES, TIPO HÉLICE CONTÍNUA COM CABEÇOTE DUPLO E TUBO METÁLICO - CHI DIURNO. AF_04/2019</t>
        </is>
      </c>
      <c r="C1565" s="330" t="inlineStr">
        <is>
          <t>CHI</t>
        </is>
      </c>
      <c r="D1565" s="330" t="n">
        <v>672.25</v>
      </c>
      <c r="E1565" s="330" t="n">
        <v>674.8200000000001</v>
      </c>
      <c r="F1565" s="330" t="inlineStr"/>
    </row>
    <row r="1566" ht="45" customHeight="1" s="496">
      <c r="A1566" s="330" t="n">
        <v>102880</v>
      </c>
      <c r="B1566" s="331" t="inlineStr">
        <is>
          <t>PERFURATRIZ PARA EXECUÇÃO DE ESTACAS SECANTES, TIPO HÉLICE CONTÍNUA COM CABEÇOTE DUPLO E TUBO METÁLICO - CHP DIURNO. AF_04/2019</t>
        </is>
      </c>
      <c r="C1566" s="330" t="inlineStr">
        <is>
          <t>CHP</t>
        </is>
      </c>
      <c r="D1566" s="330" t="n">
        <v>1518.04</v>
      </c>
      <c r="E1566" s="330" t="n">
        <v>1520.61</v>
      </c>
      <c r="F1566" s="330" t="inlineStr"/>
    </row>
    <row r="1567" ht="45" customHeight="1" s="496">
      <c r="A1567" s="330" t="n">
        <v>103225</v>
      </c>
      <c r="B1567" s="331" t="inlineStr">
        <is>
          <t>PERFURATRIZ PARA FURO DIRECIONAL HORIZONTAL (HDD) COM CAPACIDADE ATÉ 89 KN, POTÊNCIA 24,8 HP A 80 HP (INCLUSO FERRAMENTAS E LOCALIZADOR) - CHI DIURNO. AF_05/2023</t>
        </is>
      </c>
      <c r="C1567" s="330" t="inlineStr">
        <is>
          <t>CHI</t>
        </is>
      </c>
      <c r="D1567" s="330" t="n">
        <v>234.64</v>
      </c>
      <c r="E1567" s="330" t="n">
        <v>237.21</v>
      </c>
      <c r="F1567" s="330" t="inlineStr"/>
    </row>
    <row r="1568" ht="45" customHeight="1" s="496">
      <c r="A1568" s="330" t="n">
        <v>103224</v>
      </c>
      <c r="B1568" s="331" t="inlineStr">
        <is>
          <t>PERFURATRIZ PARA FURO DIRECIONAL HORIZONTAL (HDD) COM CAPACIDADE ATÉ 89 KN, POTÊNCIA 24,8 HP A 80 HP (INCLUSO FERRAMENTAS E LOCALIZADOR) - CHP DIURNO. AF_05/2023</t>
        </is>
      </c>
      <c r="C1568" s="330" t="inlineStr">
        <is>
          <t>CHP</t>
        </is>
      </c>
      <c r="D1568" s="330" t="n">
        <v>468.47</v>
      </c>
      <c r="E1568" s="330" t="n">
        <v>471.04</v>
      </c>
      <c r="F1568" s="330" t="inlineStr"/>
    </row>
    <row r="1569" ht="45" customHeight="1" s="496">
      <c r="A1569" s="330" t="n">
        <v>103237</v>
      </c>
      <c r="B1569" s="331" t="inlineStr">
        <is>
          <t>PERFURATRIZ PARA FURO DIRECIONAL HORIZONTAL (HDD) COM CAPACIDADE DE 201 KN A 560 KN, POTÊNCIA 200 HP A 260 HP (INCLUSO FERRAMENTAS E LOCALIZADOR) - CHI DIURNO. AF_05/2023</t>
        </is>
      </c>
      <c r="C1569" s="330" t="inlineStr">
        <is>
          <t>CHI</t>
        </is>
      </c>
      <c r="D1569" s="330" t="n">
        <v>646.71</v>
      </c>
      <c r="E1569" s="330" t="n">
        <v>649.28</v>
      </c>
      <c r="F1569" s="330" t="inlineStr"/>
    </row>
    <row r="1570" ht="45" customHeight="1" s="496">
      <c r="A1570" s="330" t="n">
        <v>103236</v>
      </c>
      <c r="B1570" s="331" t="inlineStr">
        <is>
          <t>PERFURATRIZ PARA FURO DIRECIONAL HORIZONTAL (HDD) COM CAPACIDADE DE 201 KN A 560 KN, POTÊNCIA 200 HP A 260 HP (INCLUSO FERRAMENTAS E LOCALIZADOR) - CHP DIURNO. AF_05/2023</t>
        </is>
      </c>
      <c r="C1570" s="330" t="inlineStr">
        <is>
          <t>CHP</t>
        </is>
      </c>
      <c r="D1570" s="330" t="n">
        <v>1400.62</v>
      </c>
      <c r="E1570" s="330" t="n">
        <v>1403.19</v>
      </c>
      <c r="F1570" s="330" t="inlineStr"/>
    </row>
    <row r="1571" ht="45" customHeight="1" s="496">
      <c r="A1571" s="330" t="n">
        <v>103231</v>
      </c>
      <c r="B1571" s="331" t="inlineStr">
        <is>
          <t>PERFURATRIZ PARA FURO DIRECIONAL HORIZONTAL (HDD) COM CAPACIDADE DE 90 KN A 200 KN, POTÊNCIA 100 HP A 160 HP (INCLUSO FERRAMENTAS E LOCALIZADOR) - CHI DIURNO. AF_05/2023</t>
        </is>
      </c>
      <c r="C1571" s="330" t="inlineStr">
        <is>
          <t>CHI</t>
        </is>
      </c>
      <c r="D1571" s="330" t="n">
        <v>484.15</v>
      </c>
      <c r="E1571" s="330" t="n">
        <v>486.72</v>
      </c>
      <c r="F1571" s="330" t="inlineStr"/>
    </row>
    <row r="1572" ht="45" customHeight="1" s="496">
      <c r="A1572" s="330" t="n">
        <v>103230</v>
      </c>
      <c r="B1572" s="331" t="inlineStr">
        <is>
          <t>PERFURATRIZ PARA FURO DIRECIONAL HORIZONTAL (HDD) COM CAPACIDADE DE 90 KN A 200 KN, POTÊNCIA 100 HP A 160 HP (INCLUSO FERRAMENTAS E LOCALIZADOR) - CHP DIURNO. AF_05/2023</t>
        </is>
      </c>
      <c r="C1572" s="330" t="inlineStr">
        <is>
          <t>CHP</t>
        </is>
      </c>
      <c r="D1572" s="330" t="n">
        <v>1028.88</v>
      </c>
      <c r="E1572" s="330" t="n">
        <v>1031.45</v>
      </c>
      <c r="F1572" s="330" t="inlineStr"/>
    </row>
    <row r="1573" ht="30" customHeight="1" s="496">
      <c r="A1573" s="330" t="n">
        <v>102975</v>
      </c>
      <c r="B1573" s="331" t="inlineStr">
        <is>
          <t>PERFURATRIZ ROTATIVA SOBRE ESTEIRA, TORQUE MAXIMO 2500 KGM, POTENCIA 110 HP, MOTOR DIESEL - CHI DIURNO. AF_05/2017</t>
        </is>
      </c>
      <c r="C1573" s="330" t="inlineStr">
        <is>
          <t>CHI</t>
        </is>
      </c>
      <c r="D1573" s="330" t="n">
        <v>160.05</v>
      </c>
      <c r="E1573" s="330" t="n">
        <v>162.62</v>
      </c>
      <c r="F1573" s="330" t="inlineStr">
        <is>
          <t>AS</t>
        </is>
      </c>
    </row>
    <row r="1574" ht="30" customHeight="1" s="496">
      <c r="A1574" s="330" t="n">
        <v>102976</v>
      </c>
      <c r="B1574" s="331" t="inlineStr">
        <is>
          <t>PERFURATRIZ ROTATIVA SOBRE ESTEIRA, TORQUE MAXIMO 2500 KGM, POTENCIA 110 HP, MOTOR DIESEL- CHP DIURNO. AF_05/2017</t>
        </is>
      </c>
      <c r="C1574" s="330" t="inlineStr">
        <is>
          <t>CHP</t>
        </is>
      </c>
      <c r="D1574" s="330" t="n">
        <v>308.32</v>
      </c>
      <c r="E1574" s="330" t="n">
        <v>310.89</v>
      </c>
      <c r="F1574" s="330" t="inlineStr">
        <is>
          <t>AS</t>
        </is>
      </c>
    </row>
    <row r="1575" ht="30" customHeight="1" s="496">
      <c r="A1575" s="330" t="n">
        <v>90632</v>
      </c>
      <c r="B1575" s="331" t="inlineStr">
        <is>
          <t>PERFURATRIZ SOBRE ESTEIRA, TORQUE MÁXIMO 600 KGF, PESO MÉDIO 1000 KG, POTÊNCIA 20 HP, DIÂMETRO MÁXIMO 10" - CHI DIURNO. AF_06/2015</t>
        </is>
      </c>
      <c r="C1575" s="330" t="inlineStr">
        <is>
          <t>CHI</t>
        </is>
      </c>
      <c r="D1575" s="330" t="n">
        <v>110.7</v>
      </c>
      <c r="E1575" s="330" t="n">
        <v>113.27</v>
      </c>
      <c r="F1575" s="330" t="inlineStr">
        <is>
          <t>AS</t>
        </is>
      </c>
    </row>
    <row r="1576" ht="30" customHeight="1" s="496">
      <c r="A1576" s="330" t="n">
        <v>90631</v>
      </c>
      <c r="B1576" s="331" t="inlineStr">
        <is>
          <t>PERFURATRIZ SOBRE ESTEIRA, TORQUE MÁXIMO 600 KGF, PESO MÉDIO 1000 KG, POTÊNCIA 20 HP, DIÂMETRO MÁXIMO 10" - CHP DIURNO. AF_06/2015</t>
        </is>
      </c>
      <c r="C1576" s="330" t="inlineStr">
        <is>
          <t>CHP</t>
        </is>
      </c>
      <c r="D1576" s="330" t="n">
        <v>180.09</v>
      </c>
      <c r="E1576" s="330" t="n">
        <v>182.66</v>
      </c>
      <c r="F1576" s="330" t="inlineStr">
        <is>
          <t>AS</t>
        </is>
      </c>
    </row>
    <row r="1577" ht="30" customHeight="1" s="496">
      <c r="A1577" s="330" t="n">
        <v>95709</v>
      </c>
      <c r="B1577" s="331" t="inlineStr">
        <is>
          <t>PERFURATRIZ SOBRE ESTEIRA, TORQUE MÁXIMO 600 KGF, POTÊNCIA ENTRE 50 E 60 HP, DIÂMETRO MÁXIMO 10" - CHI DIURNO. AF_11/2016</t>
        </is>
      </c>
      <c r="C1577" s="330" t="inlineStr">
        <is>
          <t>CHI</t>
        </is>
      </c>
      <c r="D1577" s="330" t="n">
        <v>111.37</v>
      </c>
      <c r="E1577" s="330" t="n">
        <v>113.94</v>
      </c>
      <c r="F1577" s="330" t="inlineStr"/>
    </row>
    <row r="1578" ht="30" customHeight="1" s="496">
      <c r="A1578" s="330" t="n">
        <v>95708</v>
      </c>
      <c r="B1578" s="331" t="inlineStr">
        <is>
          <t>PERFURATRIZ SOBRE ESTEIRA, TORQUE MÁXIMO 600 KGF, POTÊNCIA ENTRE 50 E 60 HP, DIÂMETRO MÁXIMO 10" - CHP DIURNO. AF_11/2016</t>
        </is>
      </c>
      <c r="C1578" s="330" t="inlineStr">
        <is>
          <t>CHP</t>
        </is>
      </c>
      <c r="D1578" s="330" t="n">
        <v>183.97</v>
      </c>
      <c r="E1578" s="330" t="n">
        <v>186.54</v>
      </c>
      <c r="F1578" s="330" t="inlineStr"/>
    </row>
    <row r="1579" ht="45" customHeight="1" s="496">
      <c r="A1579" s="330" t="n">
        <v>91278</v>
      </c>
      <c r="B1579" s="331" t="inlineStr">
        <is>
          <t>PLACA VIBRATÓRIA REVERSÍVEL COM MOTOR 4 TEMPOS A GASOLINA, FORÇA CENTRÍFUGA DE 25 KN (2500 KGF), POTÊNCIA 5,5 CV - CHI DIURNO. AF_08/2015</t>
        </is>
      </c>
      <c r="C1579" s="330" t="inlineStr">
        <is>
          <t>CHI</t>
        </is>
      </c>
      <c r="D1579" s="330" t="n">
        <v>0.71</v>
      </c>
      <c r="E1579" s="330" t="n">
        <v>0.71</v>
      </c>
      <c r="F1579" s="330" t="inlineStr"/>
    </row>
    <row r="1580" ht="45" customHeight="1" s="496">
      <c r="A1580" s="330" t="n">
        <v>91277</v>
      </c>
      <c r="B1580" s="331" t="inlineStr">
        <is>
          <t>PLACA VIBRATÓRIA REVERSÍVEL COM MOTOR 4 TEMPOS A GASOLINA, FORÇA CENTRÍFUGA DE 25 KN (2500 KGF), POTÊNCIA 5,5 CV - CHP DIURNO. AF_08/2015</t>
        </is>
      </c>
      <c r="C1580" s="330" t="inlineStr">
        <is>
          <t>CHP</t>
        </is>
      </c>
      <c r="D1580" s="330" t="n">
        <v>11.95</v>
      </c>
      <c r="E1580" s="330" t="n">
        <v>11.95</v>
      </c>
      <c r="F1580" s="330" t="inlineStr"/>
    </row>
    <row r="1581" ht="30" customHeight="1" s="496">
      <c r="A1581" s="330" t="n">
        <v>95277</v>
      </c>
      <c r="B1581" s="331" t="inlineStr">
        <is>
          <t>POLIDORA DE PISO (POLITRIZ), PESO DE 100KG, DIÂMETRO 450 MM, MOTOR ELÉTRICO, POTÊNCIA 4 HP - CHI DIURNO. AF_05/2023</t>
        </is>
      </c>
      <c r="C1581" s="330" t="inlineStr">
        <is>
          <t>CHI</t>
        </is>
      </c>
      <c r="D1581" s="330" t="n">
        <v>0.7</v>
      </c>
      <c r="E1581" s="330" t="n">
        <v>0.7</v>
      </c>
      <c r="F1581" s="330" t="inlineStr">
        <is>
          <t>AS</t>
        </is>
      </c>
    </row>
    <row r="1582" ht="30" customHeight="1" s="496">
      <c r="A1582" s="330" t="n">
        <v>95276</v>
      </c>
      <c r="B1582" s="331" t="inlineStr">
        <is>
          <t>POLIDORA DE PISO (POLITRIZ), PESO DE 100KG, DIÂMETRO 450 MM, MOTOR ELÉTRICO, POTÊNCIA 4 HP - CHP DIURNO. AF_05/2023</t>
        </is>
      </c>
      <c r="C1582" s="330" t="inlineStr">
        <is>
          <t>CHP</t>
        </is>
      </c>
      <c r="D1582" s="330" t="n">
        <v>3.63</v>
      </c>
      <c r="E1582" s="330" t="n">
        <v>3.63</v>
      </c>
      <c r="F1582" s="330" t="inlineStr">
        <is>
          <t>AS</t>
        </is>
      </c>
    </row>
    <row r="1583" ht="45" customHeight="1" s="496">
      <c r="A1583" s="330" t="n">
        <v>88430</v>
      </c>
      <c r="B1583" s="331" t="inlineStr">
        <is>
          <t>PROJETOR DE ARGAMASSA, CAPACIDADE DE PROJEÇÃO 1,5 M3/H, ALCANCE DE 30 ATÉ 60 M, MOTOR ELÉTRICO POTÊNCIA 7,5 HP - CHI DIURNO. AF_06/2014</t>
        </is>
      </c>
      <c r="C1583" s="330" t="inlineStr">
        <is>
          <t>CHI</t>
        </is>
      </c>
      <c r="D1583" s="330" t="n">
        <v>6.69</v>
      </c>
      <c r="E1583" s="330" t="n">
        <v>6.69</v>
      </c>
      <c r="F1583" s="330" t="inlineStr"/>
    </row>
    <row r="1584" ht="45" customHeight="1" s="496">
      <c r="A1584" s="330" t="n">
        <v>88418</v>
      </c>
      <c r="B1584" s="331" t="inlineStr">
        <is>
          <t>PROJETOR DE ARGAMASSA, CAPACIDADE DE PROJEÇÃO 1,5 M3/H, ALCANCE DE 30 ATÉ 60 M, MOTOR ELÉTRICO POTÊNCIA 7,5 HP - CHP DIURNO. AF_06/2014</t>
        </is>
      </c>
      <c r="C1584" s="330" t="inlineStr">
        <is>
          <t>CHP</t>
        </is>
      </c>
      <c r="D1584" s="330" t="n">
        <v>14.52</v>
      </c>
      <c r="E1584" s="330" t="n">
        <v>14.52</v>
      </c>
      <c r="F1584" s="330" t="inlineStr"/>
    </row>
    <row r="1585" ht="30" customHeight="1" s="496">
      <c r="A1585" s="330" t="n">
        <v>88438</v>
      </c>
      <c r="B1585" s="331" t="inlineStr">
        <is>
          <t>PROJETOR DE ARGAMASSA, CAPACIDADE DE PROJEÇÃO 2 M3/H, ALCANCE ATÉ 50 M, MOTOR ELÉTRICO POTÊNCIA 7,5 HP - CHI DIURNO. AF_06/2014</t>
        </is>
      </c>
      <c r="C1585" s="330" t="inlineStr">
        <is>
          <t>CHI</t>
        </is>
      </c>
      <c r="D1585" s="330" t="n">
        <v>8.869999999999999</v>
      </c>
      <c r="E1585" s="330" t="n">
        <v>8.869999999999999</v>
      </c>
      <c r="F1585" s="330" t="inlineStr"/>
    </row>
    <row r="1586" ht="30" customHeight="1" s="496">
      <c r="A1586" s="330" t="n">
        <v>88433</v>
      </c>
      <c r="B1586" s="331" t="inlineStr">
        <is>
          <t>PROJETOR DE ARGAMASSA, CAPACIDADE DE PROJEÇÃO 2 M3/H, ALCANCE ATÉ 50 M, MOTOR ELÉTRICO POTÊNCIA 7,5 HP - CHP DIURNO. AF_06/2014</t>
        </is>
      </c>
      <c r="C1586" s="330" t="inlineStr">
        <is>
          <t>CHP</t>
        </is>
      </c>
      <c r="D1586" s="330" t="n">
        <v>18.91</v>
      </c>
      <c r="E1586" s="330" t="n">
        <v>18.91</v>
      </c>
      <c r="F1586" s="330" t="inlineStr"/>
    </row>
    <row r="1587" ht="60" customHeight="1" s="496">
      <c r="A1587" s="330" t="n">
        <v>90669</v>
      </c>
      <c r="B1587" s="331" t="inlineStr">
        <is>
          <t>PROJETOR PNEUMÁTICO DE ARGAMASSA PARA CHAPISCO E REBOCO COM RECIPIENTE ACOPLADO, TIPO CANEQUINHA, COM COMPRESSOR DE AR REBOCÁVEL VAZÃO 89 PCM E MOTOR DIESEL DE 20 CV - CHI DIURNO. AF_05/2023</t>
        </is>
      </c>
      <c r="C1587" s="330" t="inlineStr">
        <is>
          <t>CHI</t>
        </is>
      </c>
      <c r="D1587" s="330" t="n">
        <v>8.94</v>
      </c>
      <c r="E1587" s="330" t="n">
        <v>8.94</v>
      </c>
      <c r="F1587" s="330" t="inlineStr"/>
    </row>
    <row r="1588" ht="60" customHeight="1" s="496">
      <c r="A1588" s="330" t="n">
        <v>90668</v>
      </c>
      <c r="B1588" s="331" t="inlineStr">
        <is>
          <t>PROJETOR PNEUMÁTICO DE ARGAMASSA PARA CHAPISCO E REBOCO COM RECIPIENTE ACOPLADO, TIPO CANEQUINHA, COM COMPRESSOR DE AR REBOCÁVEL VAZÃO 89 PCM E MOTOR DIESEL DE 20 CV - CHP DIURNO. AF_05/2023</t>
        </is>
      </c>
      <c r="C1588" s="330" t="inlineStr">
        <is>
          <t>CHP</t>
        </is>
      </c>
      <c r="D1588" s="330" t="n">
        <v>36.5</v>
      </c>
      <c r="E1588" s="330" t="n">
        <v>36.5</v>
      </c>
      <c r="F1588" s="330" t="inlineStr"/>
    </row>
    <row r="1589" ht="45" customHeight="1" s="496">
      <c r="A1589" s="330" t="n">
        <v>5946</v>
      </c>
      <c r="B1589" s="331" t="inlineStr">
        <is>
          <t>PÁ CARREGADEIRA SOBRE RODAS, POTÊNCIA 197 HP, CAPACIDADE DA CAÇAMBA 2,5 A 3,5 M3, PESO OPERACIONAL 18338 KG - CHI DIURNO. AF_06/2014</t>
        </is>
      </c>
      <c r="C1589" s="330" t="inlineStr">
        <is>
          <t>CHI</t>
        </is>
      </c>
      <c r="D1589" s="330" t="n">
        <v>110.92</v>
      </c>
      <c r="E1589" s="330" t="n">
        <v>113.48</v>
      </c>
      <c r="F1589" s="330" t="inlineStr">
        <is>
          <t>AS</t>
        </is>
      </c>
    </row>
    <row r="1590" ht="45" customHeight="1" s="496">
      <c r="A1590" s="330" t="n">
        <v>5944</v>
      </c>
      <c r="B1590" s="331" t="inlineStr">
        <is>
          <t>PÁ CARREGADEIRA SOBRE RODAS, POTÊNCIA 197 HP, CAPACIDADE DA CAÇAMBA 2,5 A 3,5 M3, PESO OPERACIONAL 18338 KG - CHP DIURNO. AF_06/2014</t>
        </is>
      </c>
      <c r="C1590" s="330" t="inlineStr">
        <is>
          <t>CHP</t>
        </is>
      </c>
      <c r="D1590" s="330" t="n">
        <v>267.43</v>
      </c>
      <c r="E1590" s="330" t="n">
        <v>269.99</v>
      </c>
      <c r="F1590" s="330" t="inlineStr">
        <is>
          <t>AS</t>
        </is>
      </c>
    </row>
    <row r="1591" ht="45" customHeight="1" s="496">
      <c r="A1591" s="330" t="n">
        <v>5942</v>
      </c>
      <c r="B1591" s="331" t="inlineStr">
        <is>
          <t>PÁ CARREGADEIRA SOBRE RODAS, POTÊNCIA LÍQUIDA 128 HP, CAPACIDADE DA CAÇAMBA 1,7 A 2,8 M3, PESO OPERACIONAL 11632 KG - CHI DIURNO. AF_06/2014</t>
        </is>
      </c>
      <c r="C1591" s="330" t="inlineStr">
        <is>
          <t>CHI</t>
        </is>
      </c>
      <c r="D1591" s="330" t="n">
        <v>91.63</v>
      </c>
      <c r="E1591" s="330" t="n">
        <v>94.19</v>
      </c>
      <c r="F1591" s="330" t="inlineStr">
        <is>
          <t>AS</t>
        </is>
      </c>
    </row>
    <row r="1592" ht="45" customHeight="1" s="496">
      <c r="A1592" s="330" t="n">
        <v>5940</v>
      </c>
      <c r="B1592" s="331" t="inlineStr">
        <is>
          <t>PÁ CARREGADEIRA SOBRE RODAS, POTÊNCIA LÍQUIDA 128 HP, CAPACIDADE DA CAÇAMBA 1,7 A 2,8 M3, PESO OPERACIONAL 11632 KG - CHP DIURNO. AF_06/2014</t>
        </is>
      </c>
      <c r="C1592" s="330" t="inlineStr">
        <is>
          <t>CHP</t>
        </is>
      </c>
      <c r="D1592" s="330" t="n">
        <v>198.2</v>
      </c>
      <c r="E1592" s="330" t="n">
        <v>200.76</v>
      </c>
      <c r="F1592" s="330" t="inlineStr">
        <is>
          <t>AS</t>
        </is>
      </c>
    </row>
    <row r="1593" ht="30" customHeight="1" s="496">
      <c r="A1593" s="330" t="n">
        <v>89251</v>
      </c>
      <c r="B1593" s="331" t="inlineStr">
        <is>
          <t>RECICLADORA DE ASFALTO A FRIO SOBRE RODAS, LARGURA FRESAGEM DE 2,0 M, POTÊNCIA 422 HP - CHI DIURNO. AF_11/2014</t>
        </is>
      </c>
      <c r="C1593" s="330" t="inlineStr">
        <is>
          <t>CHI</t>
        </is>
      </c>
      <c r="D1593" s="330" t="n">
        <v>365.81</v>
      </c>
      <c r="E1593" s="330" t="n">
        <v>368.37</v>
      </c>
      <c r="F1593" s="330" t="inlineStr"/>
    </row>
    <row r="1594" ht="30" customHeight="1" s="496">
      <c r="A1594" s="330" t="n">
        <v>89250</v>
      </c>
      <c r="B1594" s="331" t="inlineStr">
        <is>
          <t>RECICLADORA DE ASFALTO A FRIO SOBRE RODAS, LARGURA FRESAGEM DE 2,0 M, POTÊNCIA 422 HP - CHP DIURNO. AF_11/2014</t>
        </is>
      </c>
      <c r="C1594" s="330" t="inlineStr">
        <is>
          <t>CHP</t>
        </is>
      </c>
      <c r="D1594" s="330" t="n">
        <v>1279.97</v>
      </c>
      <c r="E1594" s="330" t="n">
        <v>1282.53</v>
      </c>
      <c r="F1594" s="330" t="inlineStr"/>
    </row>
    <row r="1595" ht="60" customHeight="1" s="496">
      <c r="A1595" s="330" t="n">
        <v>5681</v>
      </c>
      <c r="B1595" s="331" t="inlineStr">
        <is>
          <t>RETROESCAVADEIRA SOBRE RODAS COM CARREGADEIRA, TRAÇÃO 4X2, POTÊNCIA LÍQ. 79 HP, CAÇAMBA CARREG. CAP. MÍN. 1 M3, CAÇAMBA RETRO CAP. 0,20 M3, PESO OPERACIONAL MÍN. 6.570 KG, PROFUNDIDADE ESCAVAÇÃO MÁX. 4,37 M - CHI DIURNO. AF_06/2014</t>
        </is>
      </c>
      <c r="C1595" s="330" t="inlineStr">
        <is>
          <t>CHI</t>
        </is>
      </c>
      <c r="D1595" s="330" t="n">
        <v>74.06</v>
      </c>
      <c r="E1595" s="330" t="n">
        <v>76.70999999999999</v>
      </c>
      <c r="F1595" s="330" t="inlineStr"/>
    </row>
    <row r="1596" ht="60" customHeight="1" s="496">
      <c r="A1596" s="330" t="n">
        <v>5680</v>
      </c>
      <c r="B1596" s="331" t="inlineStr">
        <is>
          <t>RETROESCAVADEIRA SOBRE RODAS COM CARREGADEIRA, TRAÇÃO 4X2, POTÊNCIA LÍQ. 79 HP, CAÇAMBA CARREG. CAP. MÍN. 1 M3, CAÇAMBA RETRO CAP. 0,20 M3, PESO OPERACIONAL MÍN. 6.570 KG, PROFUNDIDADE ESCAVAÇÃO MÁX. 4,37 M - CHP DIURNO. AF_06/2014</t>
        </is>
      </c>
      <c r="C1596" s="330" t="inlineStr">
        <is>
          <t>CHP</t>
        </is>
      </c>
      <c r="D1596" s="330" t="n">
        <v>162.4</v>
      </c>
      <c r="E1596" s="330" t="n">
        <v>165.05</v>
      </c>
      <c r="F1596" s="330" t="inlineStr"/>
    </row>
    <row r="1597" ht="60" customHeight="1" s="496">
      <c r="A1597" s="330" t="n">
        <v>5877</v>
      </c>
      <c r="B1597" s="331" t="inlineStr">
        <is>
          <t>RETROESCAVADEIRA SOBRE RODAS COM CARREGADEIRA, TRAÇÃO 4X4, POTÊNCIA LÍQ. 72 HP, CAÇAMBA CARREG. CAP. MÍN. 0,79 M3, CAÇAMBA RETRO CAP. 0,18 M3, PESO OPERACIONAL MÍN. 7.140 KG, PROFUNDIDADE ESCAVAÇÃO MÁX. 4,50 M - CHI DIURNO. AF_06/2014</t>
        </is>
      </c>
      <c r="C1597" s="330" t="inlineStr">
        <is>
          <t>CHI</t>
        </is>
      </c>
      <c r="D1597" s="330" t="n">
        <v>76.72</v>
      </c>
      <c r="E1597" s="330" t="n">
        <v>79.37</v>
      </c>
      <c r="F1597" s="330" t="inlineStr"/>
    </row>
    <row r="1598" ht="60" customHeight="1" s="496">
      <c r="A1598" s="330" t="n">
        <v>5875</v>
      </c>
      <c r="B1598" s="331" t="inlineStr">
        <is>
          <t>RETROESCAVADEIRA SOBRE RODAS COM CARREGADEIRA, TRAÇÃO 4X4, POTÊNCIA LÍQ. 72 HP, CAÇAMBA CARREG. CAP. MÍN. 0,79 M3, CAÇAMBA RETRO CAP. 0,18 M3, PESO OPERACIONAL MÍN. 7.140 KG, PROFUNDIDADE ESCAVAÇÃO MÁX. 4,50 M - CHP DIURNO. AF_06/2014</t>
        </is>
      </c>
      <c r="C1598" s="330" t="inlineStr">
        <is>
          <t>CHP</t>
        </is>
      </c>
      <c r="D1598" s="330" t="n">
        <v>162.6</v>
      </c>
      <c r="E1598" s="330" t="n">
        <v>165.25</v>
      </c>
      <c r="F1598" s="330" t="inlineStr"/>
    </row>
    <row r="1599" ht="60" customHeight="1" s="496">
      <c r="A1599" s="330" t="n">
        <v>5679</v>
      </c>
      <c r="B1599" s="331" t="inlineStr">
        <is>
          <t>RETROESCAVADEIRA SOBRE RODAS COM CARREGADEIRA, TRAÇÃO 4X4, POTÊNCIA LÍQ. 88 HP, CAÇAMBA CARREG. CAP. MÍN. 1 M3, CAÇAMBA RETRO CAP. 0,26 M3, PESO OPERACIONAL MÍN. 6.674 KG, PROFUNDIDADE ESCAVAÇÃO MÁX. 4,37 M - CHI DIURNO. AF_06/2014</t>
        </is>
      </c>
      <c r="C1599" s="330" t="inlineStr">
        <is>
          <t>CHI</t>
        </is>
      </c>
      <c r="D1599" s="330" t="n">
        <v>77.95999999999999</v>
      </c>
      <c r="E1599" s="330" t="n">
        <v>80.61</v>
      </c>
      <c r="F1599" s="330" t="inlineStr">
        <is>
          <t>AS</t>
        </is>
      </c>
    </row>
    <row r="1600" ht="60" customHeight="1" s="496">
      <c r="A1600" s="330" t="n">
        <v>5678</v>
      </c>
      <c r="B1600" s="331" t="inlineStr">
        <is>
          <t>RETROESCAVADEIRA SOBRE RODAS COM CARREGADEIRA, TRAÇÃO 4X4, POTÊNCIA LÍQ. 88 HP, CAÇAMBA CARREG. CAP. MÍN. 1 M3, CAÇAMBA RETRO CAP. 0,26 M3, PESO OPERACIONAL MÍN. 6.674 KG, PROFUNDIDADE ESCAVAÇÃO MÁX. 4,37 M - CHP DIURNO. AF_06/2014</t>
        </is>
      </c>
      <c r="C1600" s="330" t="inlineStr">
        <is>
          <t>CHP</t>
        </is>
      </c>
      <c r="D1600" s="330" t="n">
        <v>176.66</v>
      </c>
      <c r="E1600" s="330" t="n">
        <v>179.31</v>
      </c>
      <c r="F1600" s="330" t="inlineStr">
        <is>
          <t>AS</t>
        </is>
      </c>
    </row>
    <row r="1601" ht="45" customHeight="1" s="496">
      <c r="A1601" s="330" t="n">
        <v>6880</v>
      </c>
      <c r="B1601" s="331" t="inlineStr">
        <is>
          <t>ROLO COMPACTADOR DE PNEUS ESTÁTICO, PRESSÃO VARIÁVEL, POTÊNCIA 111 HP, PESO SEM/COM LASTRO 9,5 / 26 T, LARGURA DE TRABALHO 1,90 M - CHI DIURNO. AF_07/2014</t>
        </is>
      </c>
      <c r="C1601" s="330" t="inlineStr">
        <is>
          <t>CHI</t>
        </is>
      </c>
      <c r="D1601" s="330" t="n">
        <v>93.73</v>
      </c>
      <c r="E1601" s="330" t="n">
        <v>95.65000000000001</v>
      </c>
      <c r="F1601" s="330" t="inlineStr"/>
    </row>
    <row r="1602" ht="45" customHeight="1" s="496">
      <c r="A1602" s="330" t="n">
        <v>6879</v>
      </c>
      <c r="B1602" s="331" t="inlineStr">
        <is>
          <t>ROLO COMPACTADOR DE PNEUS ESTÁTICO, PRESSÃO VARIÁVEL, POTÊNCIA 111 HP, PESO SEM/COM LASTRO 9,5 / 26 T, LARGURA DE TRABALHO 1,90 M - CHP DIURNO. AF_07/2014</t>
        </is>
      </c>
      <c r="C1602" s="330" t="inlineStr">
        <is>
          <t>CHP</t>
        </is>
      </c>
      <c r="D1602" s="330" t="n">
        <v>233.68</v>
      </c>
      <c r="E1602" s="330" t="n">
        <v>235.6</v>
      </c>
      <c r="F1602" s="330" t="inlineStr"/>
    </row>
    <row r="1603" ht="45" customHeight="1" s="496">
      <c r="A1603" s="330" t="n">
        <v>96464</v>
      </c>
      <c r="B1603" s="331" t="inlineStr">
        <is>
          <t>ROLO COMPACTADOR DE PNEUS, ESTÁTICO, PRESSÃO VARIÁVEL, POTÊNCIA 110 HP, PESO SEM/COM LASTRO 10,8/27 T, LARGURA DE ROLAGEM 2,30 M - CHI DIURNO. AF_06/2017</t>
        </is>
      </c>
      <c r="C1603" s="330" t="inlineStr">
        <is>
          <t>CHI</t>
        </is>
      </c>
      <c r="D1603" s="330" t="n">
        <v>97.42</v>
      </c>
      <c r="E1603" s="330" t="n">
        <v>99.34</v>
      </c>
      <c r="F1603" s="330" t="inlineStr"/>
    </row>
    <row r="1604" ht="45" customHeight="1" s="496">
      <c r="A1604" s="330" t="n">
        <v>96463</v>
      </c>
      <c r="B1604" s="331" t="inlineStr">
        <is>
          <t>ROLO COMPACTADOR DE PNEUS, ESTÁTICO, PRESSÃO VARIÁVEL, POTÊNCIA 110 HP, PESO SEM/COM LASTRO 10,8/27 T, LARGURA DE ROLAGEM 2,30 M - CHP DIURNO. AF_06/2017</t>
        </is>
      </c>
      <c r="C1604" s="330" t="inlineStr">
        <is>
          <t>CHP</t>
        </is>
      </c>
      <c r="D1604" s="330" t="n">
        <v>240.27</v>
      </c>
      <c r="E1604" s="330" t="n">
        <v>242.19</v>
      </c>
      <c r="F1604" s="330" t="inlineStr"/>
    </row>
    <row r="1605" ht="60" customHeight="1" s="496">
      <c r="A1605" s="330" t="n">
        <v>7050</v>
      </c>
      <c r="B1605" s="331" t="inlineStr">
        <is>
          <t>ROLO COMPACTADOR PE DE CARNEIRO VIBRATORIO, POTENCIA 125 HP, PESO OPERACIONAL SEM/COM LASTRO 11,95 / 13,30 T, IMPACTO DINAMICO 38,5 / 22,5 T, LARGURA DE TRABALHO 2,15 M - CHI DIURNO. AF_06/2014</t>
        </is>
      </c>
      <c r="C1605" s="330" t="inlineStr">
        <is>
          <t>CHI</t>
        </is>
      </c>
      <c r="D1605" s="330" t="n">
        <v>87.01000000000001</v>
      </c>
      <c r="E1605" s="330" t="n">
        <v>88.93000000000001</v>
      </c>
      <c r="F1605" s="330" t="inlineStr"/>
    </row>
    <row r="1606" ht="60" customHeight="1" s="496">
      <c r="A1606" s="330" t="n">
        <v>7049</v>
      </c>
      <c r="B1606" s="331" t="inlineStr">
        <is>
          <t>ROLO COMPACTADOR PE DE CARNEIRO VIBRATORIO, POTENCIA 125 HP, PESO OPERACIONAL SEM/COM LASTRO 11,95 / 13,30 T, IMPACTO DINAMICO 38,5 / 22,5 T, LARGURA DE TRABALHO 2,15 M - CHP DIURNO. AF_06/2014</t>
        </is>
      </c>
      <c r="C1606" s="330" t="inlineStr">
        <is>
          <t>CHP</t>
        </is>
      </c>
      <c r="D1606" s="330" t="n">
        <v>251.35</v>
      </c>
      <c r="E1606" s="330" t="n">
        <v>253.27</v>
      </c>
      <c r="F1606" s="330" t="inlineStr"/>
    </row>
    <row r="1607" ht="45" customHeight="1" s="496">
      <c r="A1607" s="330" t="n">
        <v>95632</v>
      </c>
      <c r="B1607" s="331" t="inlineStr">
        <is>
          <t>ROLO COMPACTADOR VIBRATORIO TANDEM, ACO LISO, POTENCIA 125 HP, PESO SEM/COM LASTRO 10,20/11,65 T, LARGURA DE TRABALHO 1,73 M - CHI DIURNO. AF_11/2016</t>
        </is>
      </c>
      <c r="C1607" s="330" t="inlineStr">
        <is>
          <t>CHI</t>
        </is>
      </c>
      <c r="D1607" s="330" t="n">
        <v>91.15000000000001</v>
      </c>
      <c r="E1607" s="330" t="n">
        <v>93.06999999999999</v>
      </c>
      <c r="F1607" s="330" t="inlineStr"/>
    </row>
    <row r="1608" ht="45" customHeight="1" s="496">
      <c r="A1608" s="330" t="n">
        <v>95631</v>
      </c>
      <c r="B1608" s="331" t="inlineStr">
        <is>
          <t>ROLO COMPACTADOR VIBRATORIO TANDEM, ACO LISO, POTENCIA 125 HP, PESO SEM/COM LASTRO 10,20/11,65 T, LARGURA DE TRABALHO 1,73 M - CHP DIURNO. AF_11/2016</t>
        </is>
      </c>
      <c r="C1608" s="330" t="inlineStr">
        <is>
          <t>CHP</t>
        </is>
      </c>
      <c r="D1608" s="330" t="n">
        <v>259.65</v>
      </c>
      <c r="E1608" s="330" t="n">
        <v>261.57</v>
      </c>
      <c r="F1608" s="330" t="inlineStr"/>
    </row>
    <row r="1609" ht="45" customHeight="1" s="496">
      <c r="A1609" s="330" t="n">
        <v>5685</v>
      </c>
      <c r="B1609" s="331" t="inlineStr">
        <is>
          <t>ROLO COMPACTADOR VIBRATÓRIO DE UM CILINDRO AÇO LISO, POTÊNCIA 80 HP, PESO OPERACIONAL MÁXIMO 8,1 T, IMPACTO DINÂMICO 16,15 / 9,5 T, LARGURA DE TRABALHO 1,68 M - CHI DIURNO. AF_06/2014</t>
        </is>
      </c>
      <c r="C1609" s="330" t="inlineStr">
        <is>
          <t>CHI</t>
        </is>
      </c>
      <c r="D1609" s="330" t="n">
        <v>72.08</v>
      </c>
      <c r="E1609" s="330" t="n">
        <v>74</v>
      </c>
      <c r="F1609" s="330" t="inlineStr"/>
    </row>
    <row r="1610" ht="45" customHeight="1" s="496">
      <c r="A1610" s="330" t="n">
        <v>5684</v>
      </c>
      <c r="B1610" s="331" t="inlineStr">
        <is>
          <t>ROLO COMPACTADOR VIBRATÓRIO DE UM CILINDRO AÇO LISO, POTÊNCIA 80 HP, PESO OPERACIONAL MÁXIMO 8,1 T, IMPACTO DINÂMICO 16,15 / 9,5 T, LARGURA DE TRABALHO 1,68 M - CHP DIURNO. AF_06/2014</t>
        </is>
      </c>
      <c r="C1610" s="330" t="inlineStr">
        <is>
          <t>CHP</t>
        </is>
      </c>
      <c r="D1610" s="330" t="n">
        <v>181.54</v>
      </c>
      <c r="E1610" s="330" t="n">
        <v>183.46</v>
      </c>
      <c r="F1610" s="330" t="inlineStr"/>
    </row>
    <row r="1611" ht="45" customHeight="1" s="496">
      <c r="A1611" s="330" t="n">
        <v>93244</v>
      </c>
      <c r="B1611" s="331" t="inlineStr">
        <is>
          <t>ROLO COMPACTADOR VIBRATÓRIO PÉ DE CARNEIRO PARA SOLOS, POTÊNCIA 80 HP, PESO OPERACIONAL SEM/COM LASTRO 7,4 / 8,8 T, LARGURA DE TRABALHO 1,68 M - CHI DIURNO. AF_02/2016</t>
        </is>
      </c>
      <c r="C1611" s="330" t="inlineStr">
        <is>
          <t>CHI</t>
        </is>
      </c>
      <c r="D1611" s="330" t="n">
        <v>73.67</v>
      </c>
      <c r="E1611" s="330" t="n">
        <v>75.59</v>
      </c>
      <c r="F1611" s="330" t="inlineStr"/>
    </row>
    <row r="1612" ht="45" customHeight="1" s="496">
      <c r="A1612" s="330" t="n">
        <v>73436</v>
      </c>
      <c r="B1612" s="331" t="inlineStr">
        <is>
          <t>ROLO COMPACTADOR VIBRATÓRIO PÉ DE CARNEIRO PARA SOLOS, POTÊNCIA 80 HP, PESO OPERACIONAL SEM/COM LASTRO 7,4 / 8,8 T, LARGURA DE TRABALHO 1,68 M - CHP DIURNO. AF_02/2016</t>
        </is>
      </c>
      <c r="C1612" s="330" t="inlineStr">
        <is>
          <t>CHP</t>
        </is>
      </c>
      <c r="D1612" s="330" t="n">
        <v>184.63</v>
      </c>
      <c r="E1612" s="330" t="n">
        <v>186.55</v>
      </c>
      <c r="F1612" s="330" t="inlineStr"/>
    </row>
    <row r="1613" ht="45" customHeight="1" s="496">
      <c r="A1613" s="330" t="n">
        <v>5881</v>
      </c>
      <c r="B1613" s="331" t="inlineStr">
        <is>
          <t>ROLO COMPACTADOR VIBRATÓRIO PÉ DE CARNEIRO, OPERADO POR CONTROLE REMOTO, POTÊNCIA 12,5 KW, PESO OPERACIONAL 1,675 T, LARGURA DE TRABALHO 0,85 M - CHI DIURNO. AF_02/2016</t>
        </is>
      </c>
      <c r="C1613" s="330" t="inlineStr">
        <is>
          <t>CHI</t>
        </is>
      </c>
      <c r="D1613" s="330" t="n">
        <v>86.17</v>
      </c>
      <c r="E1613" s="330" t="n">
        <v>88.09</v>
      </c>
      <c r="F1613" s="330" t="inlineStr"/>
    </row>
    <row r="1614" ht="45" customHeight="1" s="496">
      <c r="A1614" s="330" t="n">
        <v>5879</v>
      </c>
      <c r="B1614" s="331" t="inlineStr">
        <is>
          <t>ROLO COMPACTADOR VIBRATÓRIO PÉ DE CARNEIRO, OPERADO POR CONTROLE REMOTO, POTÊNCIA 12,5 KW, PESO OPERACIONAL 1,675 T, LARGURA DE TRABALHO 0,85 M - CHP DIURNO. AF_02/2016</t>
        </is>
      </c>
      <c r="C1614" s="330" t="inlineStr">
        <is>
          <t>CHP</t>
        </is>
      </c>
      <c r="D1614" s="330" t="n">
        <v>152.99</v>
      </c>
      <c r="E1614" s="330" t="n">
        <v>154.91</v>
      </c>
      <c r="F1614" s="330" t="inlineStr"/>
    </row>
    <row r="1615" ht="45" customHeight="1" s="496">
      <c r="A1615" s="330" t="n">
        <v>5865</v>
      </c>
      <c r="B1615" s="331" t="inlineStr">
        <is>
          <t>ROLO COMPACTADOR VIBRATÓRIO REBOCÁVEL, CILINDRO DE AÇO LISO, POTÊNCIA DE TRAÇÃO DE 65 CV, PESO 4,7 T, IMPACTO DINÂMICO 18,3 T, LARGURA DE TRABALHO 1,67 M - CHI DIURNO. AF_02/2016</t>
        </is>
      </c>
      <c r="C1615" s="330" t="inlineStr">
        <is>
          <t>CHI</t>
        </is>
      </c>
      <c r="D1615" s="330" t="n">
        <v>11.6</v>
      </c>
      <c r="E1615" s="330" t="n">
        <v>11.6</v>
      </c>
      <c r="F1615" s="330" t="inlineStr"/>
    </row>
    <row r="1616" ht="45" customHeight="1" s="496">
      <c r="A1616" s="330" t="n">
        <v>5863</v>
      </c>
      <c r="B1616" s="331" t="inlineStr">
        <is>
          <t>ROLO COMPACTADOR VIBRATÓRIO REBOCÁVEL, CILINDRO DE AÇO LISO, POTÊNCIA DE TRAÇÃO DE 65 CV, PESO 4,7 T, IMPACTO DINÂMICO 18,3 T, LARGURA DE TRABALHO 1,67 M - CHP DIURNO. AF_02/2016</t>
        </is>
      </c>
      <c r="C1616" s="330" t="inlineStr">
        <is>
          <t>CHP</t>
        </is>
      </c>
      <c r="D1616" s="330" t="n">
        <v>23.05</v>
      </c>
      <c r="E1616" s="330" t="n">
        <v>23.05</v>
      </c>
      <c r="F1616" s="330" t="inlineStr"/>
    </row>
    <row r="1617" ht="45" customHeight="1" s="496">
      <c r="A1617" s="330" t="n">
        <v>5869</v>
      </c>
      <c r="B1617" s="331" t="inlineStr">
        <is>
          <t>ROLO COMPACTADOR VIBRATÓRIO TANDEM AÇO LISO, POTÊNCIA 58 HP, PESO SEM/COM LASTRO 6,5 / 9,4 T, LARGURA DE TRABALHO 1,2 M - CHI DIURNO. AF_06/2014</t>
        </is>
      </c>
      <c r="C1617" s="330" t="inlineStr">
        <is>
          <t>CHI</t>
        </is>
      </c>
      <c r="D1617" s="330" t="n">
        <v>80.84999999999999</v>
      </c>
      <c r="E1617" s="330" t="n">
        <v>82.77</v>
      </c>
      <c r="F1617" s="330" t="inlineStr"/>
    </row>
    <row r="1618" ht="45" customHeight="1" s="496">
      <c r="A1618" s="330" t="n">
        <v>5867</v>
      </c>
      <c r="B1618" s="331" t="inlineStr">
        <is>
          <t>ROLO COMPACTADOR VIBRATÓRIO TANDEM AÇO LISO, POTÊNCIA 58 HP, PESO SEM/COM LASTRO 6,5 / 9,4 T, LARGURA DE TRABALHO 1,2 M - CHP DIURNO. AF_06/2014</t>
        </is>
      </c>
      <c r="C1618" s="330" t="inlineStr">
        <is>
          <t>CHP</t>
        </is>
      </c>
      <c r="D1618" s="330" t="n">
        <v>178.58</v>
      </c>
      <c r="E1618" s="330" t="n">
        <v>180.5</v>
      </c>
      <c r="F1618" s="330" t="inlineStr"/>
    </row>
    <row r="1619" ht="45" customHeight="1" s="496">
      <c r="A1619" s="330" t="n">
        <v>95271</v>
      </c>
      <c r="B1619" s="331" t="inlineStr">
        <is>
          <t>RÉGUA VIBRATÓRIA DUPLA PARA CONCRETO, PESO DE 60KG, COMPRIMENTO 4 M, COM MOTOR A GASOLINA, POTÊNCIA 5,5 HP - CHI DIURNO. AF_09/2016</t>
        </is>
      </c>
      <c r="C1619" s="330" t="inlineStr">
        <is>
          <t>CHI</t>
        </is>
      </c>
      <c r="D1619" s="330" t="n">
        <v>0.71</v>
      </c>
      <c r="E1619" s="330" t="n">
        <v>0.71</v>
      </c>
      <c r="F1619" s="330" t="inlineStr">
        <is>
          <t>AS</t>
        </is>
      </c>
    </row>
    <row r="1620" ht="45" customHeight="1" s="496">
      <c r="A1620" s="330" t="n">
        <v>95270</v>
      </c>
      <c r="B1620" s="331" t="inlineStr">
        <is>
          <t>RÉGUA VIBRATÓRIA DUPLA PARA CONCRETO, PESO DE 60KG, COMPRIMENTO 4 M, COM MOTOR A GASOLINA, POTÊNCIA 5,5 HP - CHP DIURNO. AF_09/2016</t>
        </is>
      </c>
      <c r="C1620" s="330" t="inlineStr">
        <is>
          <t>CHP</t>
        </is>
      </c>
      <c r="D1620" s="330" t="n">
        <v>11.82</v>
      </c>
      <c r="E1620" s="330" t="n">
        <v>11.82</v>
      </c>
      <c r="F1620" s="330" t="inlineStr">
        <is>
          <t>AS</t>
        </is>
      </c>
    </row>
    <row r="1621" ht="30" customHeight="1" s="496">
      <c r="A1621" s="330" t="n">
        <v>91693</v>
      </c>
      <c r="B1621" s="331" t="inlineStr">
        <is>
          <t>SERRA CIRCULAR DE BANCADA COM MOTOR ELÉTRICO POTÊNCIA DE 5HP, COM COIFA PARA DISCO 10" - CHI DIURNO. AF_08/2015</t>
        </is>
      </c>
      <c r="C1621" s="330" t="inlineStr">
        <is>
          <t>CHI</t>
        </is>
      </c>
      <c r="D1621" s="330" t="n">
        <v>41.99</v>
      </c>
      <c r="E1621" s="330" t="n">
        <v>44.56</v>
      </c>
      <c r="F1621" s="330" t="inlineStr">
        <is>
          <t>AS</t>
        </is>
      </c>
    </row>
    <row r="1622" ht="30" customHeight="1" s="496">
      <c r="A1622" s="330" t="n">
        <v>91692</v>
      </c>
      <c r="B1622" s="331" t="inlineStr">
        <is>
          <t>SERRA CIRCULAR DE BANCADA COM MOTOR ELÉTRICO POTÊNCIA DE 5HP, COM COIFA PARA DISCO 10" - CHP DIURNO. AF_08/2015</t>
        </is>
      </c>
      <c r="C1622" s="330" t="inlineStr">
        <is>
          <t>CHP</t>
        </is>
      </c>
      <c r="D1622" s="330" t="n">
        <v>43.39</v>
      </c>
      <c r="E1622" s="330" t="n">
        <v>45.96</v>
      </c>
      <c r="F1622" s="330" t="inlineStr">
        <is>
          <t>AS</t>
        </is>
      </c>
    </row>
    <row r="1623" ht="30" customHeight="1" s="496">
      <c r="A1623" s="330" t="n">
        <v>95140</v>
      </c>
      <c r="B1623" s="331" t="inlineStr">
        <is>
          <t>TALHA MANUAL DE CORRENTE, CAPACIDADE DE 2 TON. COM ELEVAÇÃO DE 3 M - CHI DIURNO. AF_07/2016</t>
        </is>
      </c>
      <c r="C1623" s="330" t="inlineStr">
        <is>
          <t>CHI</t>
        </is>
      </c>
      <c r="D1623" s="330" t="n">
        <v>0.04</v>
      </c>
      <c r="E1623" s="330" t="n">
        <v>0.04</v>
      </c>
      <c r="F1623" s="330" t="inlineStr">
        <is>
          <t>AS</t>
        </is>
      </c>
    </row>
    <row r="1624" ht="30" customHeight="1" s="496">
      <c r="A1624" s="330" t="n">
        <v>95139</v>
      </c>
      <c r="B1624" s="331" t="inlineStr">
        <is>
          <t>TALHA MANUAL DE CORRENTE, CAPACIDADE DE 2 TON. COM ELEVAÇÃO DE 3 M - CHP DIURNO. AF_07/2016</t>
        </is>
      </c>
      <c r="C1624" s="330" t="inlineStr">
        <is>
          <t>CHP</t>
        </is>
      </c>
      <c r="D1624" s="330" t="n">
        <v>0.06</v>
      </c>
      <c r="E1624" s="330" t="n">
        <v>0.06</v>
      </c>
      <c r="F1624" s="330" t="inlineStr"/>
    </row>
    <row r="1625" ht="30" customHeight="1" s="496">
      <c r="A1625" s="330" t="n">
        <v>89027</v>
      </c>
      <c r="B1625" s="331" t="inlineStr">
        <is>
          <t>TANQUE DE ASFALTO ESTACIONÁRIO COM MAÇARICO, CAPACIDADE 20.000 L - CHI DIURNO. AF_05/2023</t>
        </is>
      </c>
      <c r="C1625" s="330" t="inlineStr">
        <is>
          <t>CHI</t>
        </is>
      </c>
      <c r="D1625" s="330" t="n">
        <v>5.49</v>
      </c>
      <c r="E1625" s="330" t="n">
        <v>5.49</v>
      </c>
      <c r="F1625" s="330" t="inlineStr"/>
    </row>
    <row r="1626" ht="30" customHeight="1" s="496">
      <c r="A1626" s="330" t="n">
        <v>89028</v>
      </c>
      <c r="B1626" s="331" t="inlineStr">
        <is>
          <t>TANQUE DE ASFALTO ESTACIONÁRIO COM MAÇARICO, CAPACIDADE 20.000 L - CHP DIURNO. AF_05/2023</t>
        </is>
      </c>
      <c r="C1626" s="330" t="inlineStr">
        <is>
          <t>CHP</t>
        </is>
      </c>
      <c r="D1626" s="330" t="n">
        <v>224.61</v>
      </c>
      <c r="E1626" s="330" t="n">
        <v>224.61</v>
      </c>
      <c r="F1626" s="330" t="inlineStr"/>
    </row>
    <row r="1627" ht="30" customHeight="1" s="496">
      <c r="A1627" s="330" t="n">
        <v>7031</v>
      </c>
      <c r="B1627" s="331" t="inlineStr">
        <is>
          <t>TANQUE DE ASFALTO ESTACIONÁRIO COM SERPENTINA, CAPACIDADE 30.000 L - CHI DIURNO. AF_05/2023</t>
        </is>
      </c>
      <c r="C1627" s="330" t="inlineStr">
        <is>
          <t>CHI</t>
        </is>
      </c>
      <c r="D1627" s="330" t="n">
        <v>6.76</v>
      </c>
      <c r="E1627" s="330" t="n">
        <v>6.76</v>
      </c>
      <c r="F1627" s="330" t="inlineStr"/>
    </row>
    <row r="1628" ht="30" customHeight="1" s="496">
      <c r="A1628" s="330" t="n">
        <v>7030</v>
      </c>
      <c r="B1628" s="331" t="inlineStr">
        <is>
          <t>TANQUE DE ASFALTO ESTACIONÁRIO COM SERPENTINA, CAPACIDADE 30.000 L - CHP DIURNO. AF_05/2023</t>
        </is>
      </c>
      <c r="C1628" s="330" t="inlineStr">
        <is>
          <t>CHP</t>
        </is>
      </c>
      <c r="D1628" s="330" t="n">
        <v>334.06</v>
      </c>
      <c r="E1628" s="330" t="n">
        <v>334.06</v>
      </c>
      <c r="F1628" s="330" t="inlineStr"/>
    </row>
    <row r="1629" ht="30" customHeight="1" s="496">
      <c r="A1629" s="330" t="n">
        <v>104092</v>
      </c>
      <c r="B1629" s="331" t="inlineStr">
        <is>
          <t>TERMOFUSORA PARA TUBOS E CONEXÕES EM PPR COM DIÂMETROS DE 20 A 63 MM, POTÊNCIA DE 800 W, TENSAO 220 V - CHI DIURNO. AF_05/2022</t>
        </is>
      </c>
      <c r="C1629" s="330" t="inlineStr">
        <is>
          <t>CHI</t>
        </is>
      </c>
      <c r="D1629" s="330" t="n">
        <v>0.05</v>
      </c>
      <c r="E1629" s="330" t="n">
        <v>0.05</v>
      </c>
      <c r="F1629" s="330" t="inlineStr">
        <is>
          <t>AS</t>
        </is>
      </c>
    </row>
    <row r="1630" ht="30" customHeight="1" s="496">
      <c r="A1630" s="330" t="n">
        <v>104091</v>
      </c>
      <c r="B1630" s="331" t="inlineStr">
        <is>
          <t>TERMOFUSORA PARA TUBOS E CONEXÕES EM PPR COM DIÂMETROS DE 20 A 63 MM, POTÊNCIA DE 800 W, TENSAO 220 V - CHP DIURNO. AF_05/2022</t>
        </is>
      </c>
      <c r="C1630" s="330" t="inlineStr">
        <is>
          <t>CHP</t>
        </is>
      </c>
      <c r="D1630" s="330" t="n">
        <v>0.76</v>
      </c>
      <c r="E1630" s="330" t="n">
        <v>0.76</v>
      </c>
      <c r="F1630" s="330" t="inlineStr">
        <is>
          <t>AS</t>
        </is>
      </c>
    </row>
    <row r="1631" ht="45" customHeight="1" s="496">
      <c r="A1631" s="330" t="n">
        <v>104098</v>
      </c>
      <c r="B1631" s="331" t="inlineStr">
        <is>
          <t>TERMOFUSORA PARA TUBOS E CONEXÕES EM PPR COM DIÂMETROS DE 75 A 110 MM, POTÊNCIA DE *1100* W, TENSÃO 220 V - CHI DIURNO. AF_05/2022</t>
        </is>
      </c>
      <c r="C1631" s="330" t="inlineStr">
        <is>
          <t>CHI</t>
        </is>
      </c>
      <c r="D1631" s="330" t="n">
        <v>0.06</v>
      </c>
      <c r="E1631" s="330" t="n">
        <v>0.06</v>
      </c>
      <c r="F1631" s="330" t="inlineStr">
        <is>
          <t>AS</t>
        </is>
      </c>
    </row>
    <row r="1632" ht="45" customHeight="1" s="496">
      <c r="A1632" s="330" t="n">
        <v>104097</v>
      </c>
      <c r="B1632" s="331" t="inlineStr">
        <is>
          <t>TERMOFUSORA PARA TUBOS E CONEXÕES EM PPR COM DIÂMETROS DE 75 A 110 MM, POTÊNCIA DE *1100* W, TENSÃO 220 V - CHP DIURNO. AF_05/2022</t>
        </is>
      </c>
      <c r="C1632" s="330" t="inlineStr">
        <is>
          <t>CHP</t>
        </is>
      </c>
      <c r="D1632" s="330" t="n">
        <v>1.05</v>
      </c>
      <c r="E1632" s="330" t="n">
        <v>1.05</v>
      </c>
      <c r="F1632" s="330" t="inlineStr">
        <is>
          <t>AS</t>
        </is>
      </c>
    </row>
    <row r="1633" ht="30" customHeight="1" s="496">
      <c r="A1633" s="330" t="n">
        <v>89031</v>
      </c>
      <c r="B1633" s="331" t="inlineStr">
        <is>
          <t>TRATOR DE ESTEIRAS, POTÊNCIA 100 HP, PESO OPERACIONAL 9,4 T, COM LÂMINA 2,19 M3 - CHI DIURNO. AF_06/2014</t>
        </is>
      </c>
      <c r="C1633" s="330" t="inlineStr">
        <is>
          <t>CHI</t>
        </is>
      </c>
      <c r="D1633" s="330" t="n">
        <v>89.88</v>
      </c>
      <c r="E1633" s="330" t="n">
        <v>92.45</v>
      </c>
      <c r="F1633" s="330" t="inlineStr"/>
    </row>
    <row r="1634" ht="30" customHeight="1" s="496">
      <c r="A1634" s="330" t="n">
        <v>89032</v>
      </c>
      <c r="B1634" s="331" t="inlineStr">
        <is>
          <t>TRATOR DE ESTEIRAS, POTÊNCIA 100 HP, PESO OPERACIONAL 9,4 T, COM LÂMINA 2,19 M3 - CHP DIURNO. AF_06/2014</t>
        </is>
      </c>
      <c r="C1634" s="330" t="inlineStr">
        <is>
          <t>CHP</t>
        </is>
      </c>
      <c r="D1634" s="330" t="n">
        <v>227.68</v>
      </c>
      <c r="E1634" s="330" t="n">
        <v>230.25</v>
      </c>
      <c r="F1634" s="330" t="inlineStr"/>
    </row>
    <row r="1635" ht="30" customHeight="1" s="496">
      <c r="A1635" s="330" t="n">
        <v>88844</v>
      </c>
      <c r="B1635" s="331" t="inlineStr">
        <is>
          <t>TRATOR DE ESTEIRAS, POTÊNCIA 125 HP, PESO OPERACIONAL 12,9 T, COM LÂMINA 2,7 M3 - CHI DIURNO. AF_10/2014</t>
        </is>
      </c>
      <c r="C1635" s="330" t="inlineStr">
        <is>
          <t>CHI</t>
        </is>
      </c>
      <c r="D1635" s="330" t="n">
        <v>92.13</v>
      </c>
      <c r="E1635" s="330" t="n">
        <v>94.7</v>
      </c>
      <c r="F1635" s="330" t="inlineStr"/>
    </row>
    <row r="1636" ht="30" customHeight="1" s="496">
      <c r="A1636" s="330" t="n">
        <v>88843</v>
      </c>
      <c r="B1636" s="331" t="inlineStr">
        <is>
          <t>TRATOR DE ESTEIRAS, POTÊNCIA 125 HP, PESO OPERACIONAL 12,9 T, COM LÂMINA 2,7 M3 - CHP DIURNO. AF_10/2014</t>
        </is>
      </c>
      <c r="C1636" s="330" t="inlineStr">
        <is>
          <t>CHP</t>
        </is>
      </c>
      <c r="D1636" s="330" t="n">
        <v>252.33</v>
      </c>
      <c r="E1636" s="330" t="n">
        <v>254.9</v>
      </c>
      <c r="F1636" s="330" t="inlineStr"/>
    </row>
    <row r="1637" ht="30" customHeight="1" s="496">
      <c r="A1637" s="330" t="n">
        <v>5853</v>
      </c>
      <c r="B1637" s="331" t="inlineStr">
        <is>
          <t>TRATOR DE ESTEIRAS, POTÊNCIA 150 HP, PESO OPERACIONAL 16,7 T, COM RODA MOTRIZ ELEVADA E LÂMINA 3,18 M3 - CHI DIURNO. AF_06/2014</t>
        </is>
      </c>
      <c r="C1637" s="330" t="inlineStr">
        <is>
          <t>CHI</t>
        </is>
      </c>
      <c r="D1637" s="330" t="n">
        <v>104.12</v>
      </c>
      <c r="E1637" s="330" t="n">
        <v>106.69</v>
      </c>
      <c r="F1637" s="330" t="inlineStr"/>
    </row>
    <row r="1638" ht="30" customHeight="1" s="496">
      <c r="A1638" s="330" t="n">
        <v>5851</v>
      </c>
      <c r="B1638" s="331" t="inlineStr">
        <is>
          <t>TRATOR DE ESTEIRAS, POTÊNCIA 150 HP, PESO OPERACIONAL 16,7 T, COM RODA MOTRIZ ELEVADA E LÂMINA 3,18 M3 - CHP DIURNO. AF_06/2014</t>
        </is>
      </c>
      <c r="C1638" s="330" t="inlineStr">
        <is>
          <t>CHP</t>
        </is>
      </c>
      <c r="D1638" s="330" t="n">
        <v>298.76</v>
      </c>
      <c r="E1638" s="330" t="n">
        <v>301.33</v>
      </c>
      <c r="F1638" s="330" t="inlineStr"/>
    </row>
    <row r="1639" ht="30" customHeight="1" s="496">
      <c r="A1639" s="330" t="n">
        <v>5849</v>
      </c>
      <c r="B1639" s="331" t="inlineStr">
        <is>
          <t>TRATOR DE ESTEIRAS, POTÊNCIA 170 HP, PESO OPERACIONAL 19 T, CAÇAMBA 5,2 M3 - CHI DIURNO. AF_06/2014</t>
        </is>
      </c>
      <c r="C1639" s="330" t="inlineStr">
        <is>
          <t>CHI</t>
        </is>
      </c>
      <c r="D1639" s="330" t="n">
        <v>103.74</v>
      </c>
      <c r="E1639" s="330" t="n">
        <v>106.31</v>
      </c>
      <c r="F1639" s="330" t="inlineStr"/>
    </row>
    <row r="1640" ht="30" customHeight="1" s="496">
      <c r="A1640" s="330" t="n">
        <v>5847</v>
      </c>
      <c r="B1640" s="331" t="inlineStr">
        <is>
          <t>TRATOR DE ESTEIRAS, POTÊNCIA 170 HP, PESO OPERACIONAL 19 T, CAÇAMBA 5,2 M3 - CHP DIURNO. AF_06/2014</t>
        </is>
      </c>
      <c r="C1640" s="330" t="inlineStr">
        <is>
          <t>CHP</t>
        </is>
      </c>
      <c r="D1640" s="330" t="n">
        <v>313.57</v>
      </c>
      <c r="E1640" s="330" t="n">
        <v>316.14</v>
      </c>
      <c r="F1640" s="330" t="inlineStr"/>
    </row>
    <row r="1641" ht="30" customHeight="1" s="496">
      <c r="A1641" s="330" t="n">
        <v>5857</v>
      </c>
      <c r="B1641" s="331" t="inlineStr">
        <is>
          <t>TRATOR DE ESTEIRAS, POTÊNCIA 347 HP, PESO OPERACIONAL 38,5 T, COM LÂMINA 8,70 M3 - CHI DIURNO. AF_06/2014</t>
        </is>
      </c>
      <c r="C1641" s="330" t="inlineStr">
        <is>
          <t>CHI</t>
        </is>
      </c>
      <c r="D1641" s="330" t="n">
        <v>245.82</v>
      </c>
      <c r="E1641" s="330" t="n">
        <v>248.39</v>
      </c>
      <c r="F1641" s="330" t="inlineStr"/>
    </row>
    <row r="1642" ht="30" customHeight="1" s="496">
      <c r="A1642" s="330" t="n">
        <v>5855</v>
      </c>
      <c r="B1642" s="331" t="inlineStr">
        <is>
          <t>TRATOR DE ESTEIRAS, POTÊNCIA 347 HP, PESO OPERACIONAL 38,5 T, COM LÂMINA 8,70 M3 - CHP DIURNO. AF_06/2014</t>
        </is>
      </c>
      <c r="C1642" s="330" t="inlineStr">
        <is>
          <t>CHP</t>
        </is>
      </c>
      <c r="D1642" s="330" t="n">
        <v>770.39</v>
      </c>
      <c r="E1642" s="330" t="n">
        <v>772.96</v>
      </c>
      <c r="F1642" s="330" t="inlineStr"/>
    </row>
    <row r="1643" ht="30" customHeight="1" s="496">
      <c r="A1643" s="330" t="n">
        <v>96021</v>
      </c>
      <c r="B1643" s="331" t="inlineStr">
        <is>
          <t>TRATOR DE PNEUS COM POTÊNCIA DE 122 CV, TRAÇÃO 4X4, COM GRADE DE DISCOS ACOPLADA - CHI DIURNO. AF_02/2017</t>
        </is>
      </c>
      <c r="C1643" s="330" t="inlineStr">
        <is>
          <t>CHI</t>
        </is>
      </c>
      <c r="D1643" s="330" t="n">
        <v>70.3</v>
      </c>
      <c r="E1643" s="330" t="n">
        <v>72.87</v>
      </c>
      <c r="F1643" s="330" t="inlineStr"/>
    </row>
    <row r="1644" ht="30" customHeight="1" s="496">
      <c r="A1644" s="330" t="n">
        <v>96020</v>
      </c>
      <c r="B1644" s="331" t="inlineStr">
        <is>
          <t>TRATOR DE PNEUS COM POTÊNCIA DE 122 CV, TRAÇÃO 4X4, COM GRADE DE DISCOS ACOPLADA - CHP DIURNO. AF_02/2017</t>
        </is>
      </c>
      <c r="C1644" s="330" t="inlineStr">
        <is>
          <t>CHP</t>
        </is>
      </c>
      <c r="D1644" s="330" t="n">
        <v>215.87</v>
      </c>
      <c r="E1644" s="330" t="n">
        <v>218.44</v>
      </c>
      <c r="F1644" s="330" t="inlineStr"/>
    </row>
    <row r="1645" ht="30" customHeight="1" s="496">
      <c r="A1645" s="330" t="n">
        <v>96014</v>
      </c>
      <c r="B1645" s="331" t="inlineStr">
        <is>
          <t>TRATOR DE PNEUS COM POTÊNCIA DE 122 CV, TRAÇÃO 4X4, COM VASSOURA MECÂNICA ACOPLADA - CHI DIURNO. AF_02/2017</t>
        </is>
      </c>
      <c r="C1645" s="330" t="inlineStr">
        <is>
          <t>CHI</t>
        </is>
      </c>
      <c r="D1645" s="330" t="n">
        <v>70.56999999999999</v>
      </c>
      <c r="E1645" s="330" t="n">
        <v>73.14</v>
      </c>
      <c r="F1645" s="330" t="inlineStr"/>
    </row>
    <row r="1646" ht="30" customHeight="1" s="496">
      <c r="A1646" s="330" t="n">
        <v>96013</v>
      </c>
      <c r="B1646" s="331" t="inlineStr">
        <is>
          <t>TRATOR DE PNEUS COM POTÊNCIA DE 122 CV, TRAÇÃO 4X4, COM VASSOURA MECÂNICA ACOPLADA - CHP DIURNO. AF_02/2017</t>
        </is>
      </c>
      <c r="C1646" s="330" t="inlineStr">
        <is>
          <t>CHP</t>
        </is>
      </c>
      <c r="D1646" s="330" t="n">
        <v>216.37</v>
      </c>
      <c r="E1646" s="330" t="n">
        <v>218.94</v>
      </c>
      <c r="F1646" s="330" t="inlineStr"/>
    </row>
    <row r="1647" ht="30" customHeight="1" s="496">
      <c r="A1647" s="330" t="n">
        <v>96029</v>
      </c>
      <c r="B1647" s="331" t="inlineStr">
        <is>
          <t>TRATOR DE PNEUS COM POTÊNCIA DE 85 CV, TRAÇÃO 4X4, COM GRADE DE DISCOS ACOPLADA - CHI DIURNO. AF_02/2017</t>
        </is>
      </c>
      <c r="C1647" s="330" t="inlineStr">
        <is>
          <t>CHI</t>
        </is>
      </c>
      <c r="D1647" s="330" t="n">
        <v>63.89</v>
      </c>
      <c r="E1647" s="330" t="n">
        <v>66.45999999999999</v>
      </c>
      <c r="F1647" s="330" t="inlineStr"/>
    </row>
    <row r="1648" ht="30" customHeight="1" s="496">
      <c r="A1648" s="330" t="n">
        <v>96028</v>
      </c>
      <c r="B1648" s="331" t="inlineStr">
        <is>
          <t>TRATOR DE PNEUS COM POTÊNCIA DE 85 CV, TRAÇÃO 4X4, COM GRADE DE DISCOS ACOPLADA - CHP DIURNO. AF_02/2017</t>
        </is>
      </c>
      <c r="C1648" s="330" t="inlineStr">
        <is>
          <t>CHP</t>
        </is>
      </c>
      <c r="D1648" s="330" t="n">
        <v>167.23</v>
      </c>
      <c r="E1648" s="330" t="n">
        <v>169.8</v>
      </c>
      <c r="F1648" s="330" t="inlineStr"/>
    </row>
    <row r="1649" ht="30" customHeight="1" s="496">
      <c r="A1649" s="330" t="n">
        <v>96155</v>
      </c>
      <c r="B1649" s="331" t="inlineStr">
        <is>
          <t>TRATOR DE PNEUS COM POTÊNCIA DE 85 CV, TRAÇÃO 4X4, COM VASSOURA MECÂNICA ACOPLADA - CHI DIURNO. AF_02/2017</t>
        </is>
      </c>
      <c r="C1649" s="330" t="inlineStr">
        <is>
          <t>CHI</t>
        </is>
      </c>
      <c r="D1649" s="330" t="n">
        <v>64.16</v>
      </c>
      <c r="E1649" s="330" t="n">
        <v>66.73</v>
      </c>
      <c r="F1649" s="330" t="inlineStr"/>
    </row>
    <row r="1650" ht="30" customHeight="1" s="496">
      <c r="A1650" s="330" t="n">
        <v>96157</v>
      </c>
      <c r="B1650" s="331" t="inlineStr">
        <is>
          <t>TRATOR DE PNEUS COM POTÊNCIA DE 85 CV, TRAÇÃO 4X4, COM VASSOURA MECÂNICA ACOPLADA - CHP DIURNO. AF_03/2017</t>
        </is>
      </c>
      <c r="C1650" s="330" t="inlineStr">
        <is>
          <t>CHP</t>
        </is>
      </c>
      <c r="D1650" s="330" t="n">
        <v>167.73</v>
      </c>
      <c r="E1650" s="330" t="n">
        <v>170.3</v>
      </c>
      <c r="F1650" s="330" t="inlineStr"/>
    </row>
    <row r="1651" ht="30" customHeight="1" s="496">
      <c r="A1651" s="330" t="n">
        <v>5845</v>
      </c>
      <c r="B1651" s="331" t="inlineStr">
        <is>
          <t>TRATOR DE PNEUS, POTÊNCIA 122 CV, TRAÇÃO 4X4, PESO COM LASTRO DE 4.510 KG - CHI DIURNO. AF_06/2014</t>
        </is>
      </c>
      <c r="C1651" s="330" t="inlineStr">
        <is>
          <t>CHI</t>
        </is>
      </c>
      <c r="D1651" s="330" t="n">
        <v>65.86</v>
      </c>
      <c r="E1651" s="330" t="n">
        <v>68.43000000000001</v>
      </c>
      <c r="F1651" s="330" t="inlineStr"/>
    </row>
    <row r="1652" ht="30" customHeight="1" s="496">
      <c r="A1652" s="330" t="n">
        <v>5843</v>
      </c>
      <c r="B1652" s="331" t="inlineStr">
        <is>
          <t>TRATOR DE PNEUS, POTÊNCIA 122 CV, TRAÇÃO 4X4, PESO COM LASTRO DE 4.510 KG - CHP DIURNO. AF_06/2014</t>
        </is>
      </c>
      <c r="C1652" s="330" t="inlineStr">
        <is>
          <t>CHP</t>
        </is>
      </c>
      <c r="D1652" s="330" t="n">
        <v>207.57</v>
      </c>
      <c r="E1652" s="330" t="n">
        <v>210.14</v>
      </c>
      <c r="F1652" s="330" t="inlineStr"/>
    </row>
    <row r="1653" ht="30" customHeight="1" s="496">
      <c r="A1653" s="330" t="n">
        <v>89036</v>
      </c>
      <c r="B1653" s="331" t="inlineStr">
        <is>
          <t>TRATOR DE PNEUS, POTÊNCIA 85 CV, TRAÇÃO 4X4, PESO COM LASTRO DE 4.675 KG - CHI DIURNO. AF_06/2014</t>
        </is>
      </c>
      <c r="C1653" s="330" t="inlineStr">
        <is>
          <t>CHI</t>
        </is>
      </c>
      <c r="D1653" s="330" t="n">
        <v>59.42</v>
      </c>
      <c r="E1653" s="330" t="n">
        <v>61.99</v>
      </c>
      <c r="F1653" s="330" t="inlineStr"/>
    </row>
    <row r="1654" ht="30" customHeight="1" s="496">
      <c r="A1654" s="330" t="n">
        <v>89035</v>
      </c>
      <c r="B1654" s="331" t="inlineStr">
        <is>
          <t>TRATOR DE PNEUS, POTÊNCIA 85 CV, TRAÇÃO 4X4, PESO COM LASTRO DE 4.675 KG - CHP DIURNO. AF_06/2014</t>
        </is>
      </c>
      <c r="C1654" s="330" t="inlineStr">
        <is>
          <t>CHP</t>
        </is>
      </c>
      <c r="D1654" s="330" t="n">
        <v>158.9</v>
      </c>
      <c r="E1654" s="330" t="n">
        <v>161.47</v>
      </c>
      <c r="F1654" s="330" t="inlineStr"/>
    </row>
    <row r="1655" ht="30" customHeight="1" s="496">
      <c r="A1655" s="330" t="n">
        <v>93440</v>
      </c>
      <c r="B1655" s="331" t="inlineStr">
        <is>
          <t>USINA DE ASFALTO À FRIO, CAPACIDADE DE 40 A 60 TON/HORA, ELÉTRICA POTÊNCIA 30 CV - CHI DIURNO. AF_05/2023</t>
        </is>
      </c>
      <c r="C1655" s="330" t="inlineStr">
        <is>
          <t>CHI</t>
        </is>
      </c>
      <c r="D1655" s="330" t="n">
        <v>163.65</v>
      </c>
      <c r="E1655" s="330" t="n">
        <v>171.52</v>
      </c>
      <c r="F1655" s="330" t="inlineStr"/>
    </row>
    <row r="1656" ht="30" customHeight="1" s="496">
      <c r="A1656" s="330" t="n">
        <v>93439</v>
      </c>
      <c r="B1656" s="331" t="inlineStr">
        <is>
          <t>USINA DE ASFALTO À FRIO, CAPACIDADE DE 40 A 60 TON/HORA, ELÉTRICA POTÊNCIA 30 CV - CHP DIURNO. AF_05/2023</t>
        </is>
      </c>
      <c r="C1656" s="330" t="inlineStr">
        <is>
          <t>CHP</t>
        </is>
      </c>
      <c r="D1656" s="330" t="n">
        <v>314.29</v>
      </c>
      <c r="E1656" s="330" t="n">
        <v>322.16</v>
      </c>
      <c r="F1656" s="330" t="inlineStr"/>
    </row>
    <row r="1657" ht="30" customHeight="1" s="496">
      <c r="A1657" s="330" t="n">
        <v>100648</v>
      </c>
      <c r="B1657" s="331" t="inlineStr">
        <is>
          <t>USINA DE ASFALTO, TIPO GRAVIMÉTRICA, PROD 150 TON/HORA - CHI DIURNO. AF_12/2019</t>
        </is>
      </c>
      <c r="C1657" s="330" t="inlineStr">
        <is>
          <t>CHI</t>
        </is>
      </c>
      <c r="D1657" s="330" t="n">
        <v>606.02</v>
      </c>
      <c r="E1657" s="330" t="n">
        <v>609.09</v>
      </c>
      <c r="F1657" s="330" t="inlineStr"/>
    </row>
    <row r="1658" ht="30" customHeight="1" s="496">
      <c r="A1658" s="330" t="n">
        <v>100647</v>
      </c>
      <c r="B1658" s="331" t="inlineStr">
        <is>
          <t>USINA DE ASFALTO, TIPO GRAVIMÉTRICA, PROD 150 TON/HORA - CHP DIURNO. AF_12/2019</t>
        </is>
      </c>
      <c r="C1658" s="330" t="inlineStr">
        <is>
          <t>CHP</t>
        </is>
      </c>
      <c r="D1658" s="330" t="n">
        <v>8010.19</v>
      </c>
      <c r="E1658" s="330" t="n">
        <v>8013.26</v>
      </c>
      <c r="F1658" s="330" t="inlineStr"/>
    </row>
    <row r="1659" ht="30" customHeight="1" s="496">
      <c r="A1659" s="330" t="n">
        <v>5829</v>
      </c>
      <c r="B1659" s="331" t="inlineStr">
        <is>
          <t>USINA DE CONCRETO FIXA, CAPACIDADE NOMINAL DE 90 A 120 M3/H, SEM SILO - CHI DIURNO. AF_07/2016</t>
        </is>
      </c>
      <c r="C1659" s="330" t="inlineStr">
        <is>
          <t>CHI</t>
        </is>
      </c>
      <c r="D1659" s="330" t="n">
        <v>194.21</v>
      </c>
      <c r="E1659" s="330" t="n">
        <v>202.08</v>
      </c>
      <c r="F1659" s="330" t="inlineStr"/>
    </row>
    <row r="1660" ht="30" customHeight="1" s="496">
      <c r="A1660" s="330" t="n">
        <v>5823</v>
      </c>
      <c r="B1660" s="331" t="inlineStr">
        <is>
          <t>USINA DE CONCRETO FIXA, CAPACIDADE NOMINAL DE 90 A 120 M3/H, SEM SILO - CHP DIURNO. AF_07/2016</t>
        </is>
      </c>
      <c r="C1660" s="330" t="inlineStr">
        <is>
          <t>CHP</t>
        </is>
      </c>
      <c r="D1660" s="330" t="n">
        <v>253.15</v>
      </c>
      <c r="E1660" s="330" t="n">
        <v>261.02</v>
      </c>
      <c r="F1660" s="330" t="inlineStr"/>
    </row>
    <row r="1661" ht="75" customHeight="1" s="496">
      <c r="A1661" s="330" t="n">
        <v>106095</v>
      </c>
      <c r="B1661"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t>
        </is>
      </c>
      <c r="C1661" s="330" t="inlineStr">
        <is>
          <t>CHI</t>
        </is>
      </c>
      <c r="D1661" s="330" t="n">
        <v>118.38</v>
      </c>
      <c r="E1661" s="330" t="n">
        <v>120.59</v>
      </c>
      <c r="F1661" s="330" t="inlineStr"/>
    </row>
    <row r="1662" ht="75" customHeight="1" s="496">
      <c r="A1662" s="330" t="n">
        <v>106094</v>
      </c>
      <c r="B1662"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t>
        </is>
      </c>
      <c r="C1662" s="330" t="inlineStr">
        <is>
          <t>CHP</t>
        </is>
      </c>
      <c r="D1662" s="330" t="n">
        <v>372.56</v>
      </c>
      <c r="E1662" s="330" t="n">
        <v>374.77</v>
      </c>
      <c r="F1662" s="330" t="inlineStr"/>
    </row>
    <row r="1663" ht="30" customHeight="1" s="496">
      <c r="A1663" s="330" t="n">
        <v>100642</v>
      </c>
      <c r="B1663" s="331" t="inlineStr">
        <is>
          <t>USINA DE MISTURA ASFÁLTICA À QUENTE, TIPO CONTRA FLUXO, PROD 100 A 140 TON/HORA - CHI DIURNO. AF_12/2019</t>
        </is>
      </c>
      <c r="C1663" s="330" t="inlineStr">
        <is>
          <t>CHI</t>
        </is>
      </c>
      <c r="D1663" s="330" t="n">
        <v>311.29</v>
      </c>
      <c r="E1663" s="330" t="n">
        <v>314.36</v>
      </c>
      <c r="F1663" s="330" t="inlineStr"/>
    </row>
    <row r="1664" ht="30" customHeight="1" s="496">
      <c r="A1664" s="330" t="n">
        <v>100641</v>
      </c>
      <c r="B1664" s="331" t="inlineStr">
        <is>
          <t>USINA DE MISTURA ASFÁLTICA À QUENTE, TIPO CONTRA FLUXO, PROD 100 A 140 TON/HORA - CHP DIURNO. AF_12/2019</t>
        </is>
      </c>
      <c r="C1664" s="330" t="inlineStr">
        <is>
          <t>CHP</t>
        </is>
      </c>
      <c r="D1664" s="330" t="n">
        <v>5955.96</v>
      </c>
      <c r="E1664" s="330" t="n">
        <v>5959.03</v>
      </c>
      <c r="F1664" s="330" t="inlineStr"/>
    </row>
    <row r="1665" ht="30" customHeight="1" s="496">
      <c r="A1665" s="330" t="n">
        <v>93434</v>
      </c>
      <c r="B1665" s="331" t="inlineStr">
        <is>
          <t>USINA DE MISTURA ASFÁLTICA À QUENTE, TIPO CONTRA FLUXO, PROD 40 A 80 TON/HORA - CHI DIURNO. AF_05/2023</t>
        </is>
      </c>
      <c r="C1665" s="330" t="inlineStr">
        <is>
          <t>CHI</t>
        </is>
      </c>
      <c r="D1665" s="330" t="n">
        <v>365.91</v>
      </c>
      <c r="E1665" s="330" t="n">
        <v>373.78</v>
      </c>
      <c r="F1665" s="330" t="inlineStr"/>
    </row>
    <row r="1666" ht="30" customHeight="1" s="496">
      <c r="A1666" s="330" t="n">
        <v>93433</v>
      </c>
      <c r="B1666" s="331" t="inlineStr">
        <is>
          <t>USINA DE MISTURA ASFÁLTICA À QUENTE, TIPO CONTRA FLUXO, PROD 40 A 80 TON/HORA - CHP DIURNO. AF_05/2023</t>
        </is>
      </c>
      <c r="C1666" s="330" t="inlineStr">
        <is>
          <t>CHP</t>
        </is>
      </c>
      <c r="D1666" s="330" t="n">
        <v>3267.36</v>
      </c>
      <c r="E1666" s="330" t="n">
        <v>3275.23</v>
      </c>
      <c r="F1666" s="330" t="inlineStr"/>
    </row>
    <row r="1667" ht="30" customHeight="1" s="496">
      <c r="A1667" s="330" t="n">
        <v>95122</v>
      </c>
      <c r="B1667" s="331" t="inlineStr">
        <is>
          <t>USINA MISTURADORA DE SOLOS, CAPACIDADE DE 200 A 500 TON/H, POTENCIA 75KW - CHI DIURNO. AF_07/2016</t>
        </is>
      </c>
      <c r="C1667" s="330" t="inlineStr">
        <is>
          <t>CHI</t>
        </is>
      </c>
      <c r="D1667" s="330" t="n">
        <v>249.98</v>
      </c>
      <c r="E1667" s="330" t="n">
        <v>257.85</v>
      </c>
      <c r="F1667" s="330" t="inlineStr"/>
    </row>
    <row r="1668" ht="30" customHeight="1" s="496">
      <c r="A1668" s="330" t="n">
        <v>95121</v>
      </c>
      <c r="B1668" s="331" t="inlineStr">
        <is>
          <t>USINA MISTURADORA DE SOLOS, CAPACIDADE DE 200 A 500 TON/H, POTENCIA 75KW - CHP DIURNO. AF_07/2016</t>
        </is>
      </c>
      <c r="C1668" s="330" t="inlineStr">
        <is>
          <t>CHP</t>
        </is>
      </c>
      <c r="D1668" s="330" t="n">
        <v>394.7</v>
      </c>
      <c r="E1668" s="330" t="n">
        <v>402.57</v>
      </c>
      <c r="F1668" s="330" t="inlineStr"/>
    </row>
    <row r="1669" ht="30" customHeight="1" s="496">
      <c r="A1669" s="330" t="n">
        <v>5841</v>
      </c>
      <c r="B1669" s="331" t="inlineStr">
        <is>
          <t>VASSOURA MECÂNICA REBOCÁVEL COM ESCOVA CILÍNDRICA, LARGURA ÚTIL DE VARRIMENTO DE 2,44 M - CHI DIURNO. AF_06/2014</t>
        </is>
      </c>
      <c r="C1669" s="330" t="inlineStr">
        <is>
          <t>CHI</t>
        </is>
      </c>
      <c r="D1669" s="330" t="n">
        <v>4.97</v>
      </c>
      <c r="E1669" s="330" t="n">
        <v>4.97</v>
      </c>
      <c r="F1669" s="330" t="inlineStr"/>
    </row>
    <row r="1670" ht="30" customHeight="1" s="496">
      <c r="A1670" s="330" t="n">
        <v>5839</v>
      </c>
      <c r="B1670" s="331" t="inlineStr">
        <is>
          <t>VASSOURA MECÂNICA REBOCÁVEL COM ESCOVA CILÍNDRICA, LARGURA ÚTIL DE VARRIMENTO DE 2,44 M - CHP DIURNO. AF_06/2014</t>
        </is>
      </c>
      <c r="C1670" s="330" t="inlineStr">
        <is>
          <t>CHP</t>
        </is>
      </c>
      <c r="D1670" s="330" t="n">
        <v>9.890000000000001</v>
      </c>
      <c r="E1670" s="330" t="n">
        <v>9.890000000000001</v>
      </c>
      <c r="F1670" s="330" t="inlineStr"/>
    </row>
    <row r="1671" ht="30" customHeight="1" s="496">
      <c r="A1671" s="330" t="n">
        <v>90587</v>
      </c>
      <c r="B1671" s="331" t="inlineStr">
        <is>
          <t>VIBRADOR DE IMERSÃO, DIÂMETRO DE PONTEIRA 45MM, MOTOR ELÉTRICO TRIFÁSICO POTÊNCIA DE 2 CV - CHI DIURNO. AF_06/2015</t>
        </is>
      </c>
      <c r="C1671" s="330" t="inlineStr">
        <is>
          <t>CHI</t>
        </is>
      </c>
      <c r="D1671" s="330" t="n">
        <v>0.59</v>
      </c>
      <c r="E1671" s="330" t="n">
        <v>0.59</v>
      </c>
      <c r="F1671" s="330" t="inlineStr">
        <is>
          <t>AS</t>
        </is>
      </c>
    </row>
    <row r="1672" ht="30" customHeight="1" s="496">
      <c r="A1672" s="330" t="n">
        <v>90586</v>
      </c>
      <c r="B1672" s="331" t="inlineStr">
        <is>
          <t>VIBRADOR DE IMERSÃO, DIÂMETRO DE PONTEIRA 45MM, MOTOR ELÉTRICO TRIFÁSICO POTÊNCIA DE 2 CV - CHP DIURNO. AF_06/2015</t>
        </is>
      </c>
      <c r="C1672" s="330" t="inlineStr">
        <is>
          <t>CHP</t>
        </is>
      </c>
      <c r="D1672" s="330" t="n">
        <v>1.46</v>
      </c>
      <c r="E1672" s="330" t="n">
        <v>1.46</v>
      </c>
      <c r="F1672" s="330" t="inlineStr">
        <is>
          <t>AS</t>
        </is>
      </c>
    </row>
    <row r="1673" ht="30" customHeight="1" s="496">
      <c r="A1673" s="330" t="n">
        <v>106392</v>
      </c>
      <c r="B1673" s="331" t="inlineStr">
        <is>
          <t>VIBROACABADORA DE ASFALTO SOBRE ESTEIRAS, LARG. PAVIM. 2,60 M A 5,75 M, POT. 110 HP, CAP. 450 T/ H - CHI DIURNO. AF_11/2025</t>
        </is>
      </c>
      <c r="C1673" s="330" t="inlineStr">
        <is>
          <t>CHI</t>
        </is>
      </c>
      <c r="D1673" s="330" t="n">
        <v>139.54</v>
      </c>
      <c r="E1673" s="330" t="n">
        <v>142.1</v>
      </c>
      <c r="F1673" s="330" t="inlineStr"/>
    </row>
    <row r="1674" ht="30" customHeight="1" s="496">
      <c r="A1674" s="330" t="n">
        <v>106389</v>
      </c>
      <c r="B1674" s="331" t="inlineStr">
        <is>
          <t>VIBROACABADORA DE ASFALTO SOBRE ESTEIRAS, LARG. PAVIM. 2,60 M A 5,75 M, POT. 110 HP, CAP. 450 T/ H - CHP DIURNO. AF_11/2025</t>
        </is>
      </c>
      <c r="C1674" s="330" t="inlineStr">
        <is>
          <t>CHP</t>
        </is>
      </c>
      <c r="D1674" s="330" t="n">
        <v>372.57</v>
      </c>
      <c r="E1674" s="330" t="n">
        <v>375.13</v>
      </c>
      <c r="F1674" s="330" t="inlineStr"/>
    </row>
    <row r="1675" ht="30" customHeight="1" s="496">
      <c r="A1675" s="330" t="n">
        <v>106391</v>
      </c>
      <c r="B1675" s="331" t="inlineStr">
        <is>
          <t>VIBROACABADORA DE ASFALTO SOBRE ESTEIRAS, LARG. PAVIM. MÁX. 8,00 M, POT. 100 KW/ 134 HP, CAP. 600 T/ H - CHI DIURNO. AF_11/2025</t>
        </is>
      </c>
      <c r="C1675" s="330" t="inlineStr">
        <is>
          <t>CHI</t>
        </is>
      </c>
      <c r="D1675" s="330" t="n">
        <v>272.43</v>
      </c>
      <c r="E1675" s="330" t="n">
        <v>274.99</v>
      </c>
      <c r="F1675" s="330" t="inlineStr"/>
    </row>
    <row r="1676" ht="30" customHeight="1" s="496">
      <c r="A1676" s="330" t="n">
        <v>106388</v>
      </c>
      <c r="B1676" s="331" t="inlineStr">
        <is>
          <t>VIBROACABADORA DE ASFALTO SOBRE ESTEIRAS, LARG. PAVIM. MÁX. 8,00 M, POT. 100 KW/ 134 HP, CAP. 600 T/ H - CHP DIURNO. AF_11/2025</t>
        </is>
      </c>
      <c r="C1676" s="330" t="inlineStr">
        <is>
          <t>CHP</t>
        </is>
      </c>
      <c r="D1676" s="330" t="n">
        <v>688.87</v>
      </c>
      <c r="E1676" s="330" t="n">
        <v>691.4299999999999</v>
      </c>
      <c r="F1676" s="330" t="inlineStr"/>
    </row>
    <row r="1677" ht="45" customHeight="1" s="496">
      <c r="A1677" s="330" t="n">
        <v>5837</v>
      </c>
      <c r="B1677" s="331" t="inlineStr">
        <is>
          <t>VIBROACABADORA DE ASFALTO SOBRE ESTEIRAS, LARGURA DE PAVIMENTAÇÃO 1,90 M A 5,30 M, POTÊNCIA 105 HP CAPACIDADE 450 T/H - CHI DIURNO. AF_11/2014</t>
        </is>
      </c>
      <c r="C1677" s="330" t="inlineStr">
        <is>
          <t>CHI</t>
        </is>
      </c>
      <c r="D1677" s="330" t="n">
        <v>160.24</v>
      </c>
      <c r="E1677" s="330" t="n">
        <v>162.8</v>
      </c>
      <c r="F1677" s="330" t="inlineStr"/>
    </row>
    <row r="1678" ht="45" customHeight="1" s="496">
      <c r="A1678" s="330" t="n">
        <v>5835</v>
      </c>
      <c r="B1678" s="331" t="inlineStr">
        <is>
          <t>VIBROACABADORA DE ASFALTO SOBRE ESTEIRAS, LARGURA DE PAVIMENTAÇÃO 1,90 M A 5,30 M, POTÊNCIA 105 HP CAPACIDADE 450 T/H - CHP DIURNO. AF_11/2014</t>
        </is>
      </c>
      <c r="C1678" s="330" t="inlineStr">
        <is>
          <t>CHP</t>
        </is>
      </c>
      <c r="D1678" s="330" t="n">
        <v>412.56</v>
      </c>
      <c r="E1678" s="330" t="n">
        <v>415.12</v>
      </c>
      <c r="F1678" s="330" t="inlineStr"/>
    </row>
    <row r="1679" ht="45" customHeight="1" s="496">
      <c r="A1679" s="330" t="n">
        <v>89257</v>
      </c>
      <c r="B1679" s="331" t="inlineStr">
        <is>
          <t>VIBROACABADORA DE ASFALTO SOBRE ESTEIRAS, LARGURA DE PAVIMENTAÇÃO 2,13 M A 4,55 M, POTÊNCIA 100 HP CAPACIDADE 400 T/H - CHP DIURNO. AF_11/2014</t>
        </is>
      </c>
      <c r="C1679" s="330" t="inlineStr">
        <is>
          <t>CHP</t>
        </is>
      </c>
      <c r="D1679" s="330" t="n">
        <v>360.41</v>
      </c>
      <c r="E1679" s="330" t="n">
        <v>362.97</v>
      </c>
      <c r="F1679" s="330" t="inlineStr"/>
    </row>
    <row r="1680" ht="45" customHeight="1" s="496">
      <c r="A1680" s="330" t="n">
        <v>89258</v>
      </c>
      <c r="B1680" s="331" t="inlineStr">
        <is>
          <t>VIBROACABADORA DE ASFALTO SOBRE ESTEIRAS, LARGURA DE PAVIMENTAÇÃO 2,13 M A 4,55 M, POTÊNCIA 100 HP, CAPACIDADE 400 T/H - CHI DIURNO. AF_11/2014</t>
        </is>
      </c>
      <c r="C1680" s="330" t="inlineStr">
        <is>
          <t>CHI</t>
        </is>
      </c>
      <c r="D1680" s="330" t="n">
        <v>138.84</v>
      </c>
      <c r="E1680" s="330" t="n">
        <v>141.4</v>
      </c>
      <c r="F1680" s="330" t="inlineStr"/>
    </row>
    <row r="1681" ht="45" customHeight="1" s="496">
      <c r="A1681" s="330" t="n">
        <v>106393</v>
      </c>
      <c r="B1681" s="331" t="inlineStr">
        <is>
          <t>VIBROACABADORA DE ASFALTO SOBRE RODAS, LARGURA DE PAVIMENTAÇÃO DE 1,70 A 4,20 M, POTÊNCIA 78 KW/105 HP, CAPACIDADE 300 T/H - CHI DIURNO. AF_11/2025</t>
        </is>
      </c>
      <c r="C1681" s="330" t="inlineStr">
        <is>
          <t>CHI</t>
        </is>
      </c>
      <c r="D1681" s="330" t="n">
        <v>157.78</v>
      </c>
      <c r="E1681" s="330" t="n">
        <v>160.34</v>
      </c>
      <c r="F1681" s="330" t="inlineStr"/>
    </row>
    <row r="1682" ht="45" customHeight="1" s="496">
      <c r="A1682" s="330" t="n">
        <v>106390</v>
      </c>
      <c r="B1682" s="331" t="inlineStr">
        <is>
          <t>VIBROACABADORA DE ASFALTO SOBRE RODAS, LARGURA DE PAVIMENTAÇÃO DE 1,70 A 4,20 M, POTÊNCIA 78 KW/105 HP, CAPACIDADE 300 T/H - CHP DIURNO. AF_11/2025</t>
        </is>
      </c>
      <c r="C1682" s="330" t="inlineStr">
        <is>
          <t>CHP</t>
        </is>
      </c>
      <c r="D1682" s="330" t="n">
        <v>394.04</v>
      </c>
      <c r="E1682" s="330" t="n">
        <v>396.6</v>
      </c>
      <c r="F1682" s="330" t="inlineStr"/>
    </row>
    <row r="1683" ht="30" customHeight="1" s="496">
      <c r="A1683" s="330" t="n">
        <v>97621</v>
      </c>
      <c r="B1683" s="331" t="inlineStr">
        <is>
          <t>DEMOLIÇÃO DE ALVENARIA DE BLOCO FURADO, DE FORMA MANUAL, COM REAPROVEITAMENTO. AF_09/2023</t>
        </is>
      </c>
      <c r="C1683" s="330" t="inlineStr">
        <is>
          <t>M3</t>
        </is>
      </c>
      <c r="D1683" s="330" t="n">
        <v>139.26</v>
      </c>
      <c r="E1683" s="330" t="n">
        <v>145.86</v>
      </c>
      <c r="F1683" s="330" t="inlineStr"/>
    </row>
    <row r="1684" ht="30" customHeight="1" s="496">
      <c r="A1684" s="330" t="n">
        <v>97622</v>
      </c>
      <c r="B1684" s="331" t="inlineStr">
        <is>
          <t>DEMOLIÇÃO DE ALVENARIA DE BLOCO FURADO, DE FORMA MANUAL, SEM REAPROVEITAMENTO. AF_09/2023</t>
        </is>
      </c>
      <c r="C1684" s="330" t="inlineStr">
        <is>
          <t>M3</t>
        </is>
      </c>
      <c r="D1684" s="330" t="n">
        <v>67.87</v>
      </c>
      <c r="E1684" s="330" t="n">
        <v>71.09</v>
      </c>
      <c r="F1684" s="330" t="inlineStr"/>
    </row>
    <row r="1685" ht="30" customHeight="1" s="496">
      <c r="A1685" s="330" t="n">
        <v>97623</v>
      </c>
      <c r="B1685" s="331" t="inlineStr">
        <is>
          <t>DEMOLIÇÃO DE ALVENARIA DE TIJOLO MACIÇO, DE FORMA MANUAL, COM REAPROVEITAMENTO. AF_09/2023</t>
        </is>
      </c>
      <c r="C1685" s="330" t="inlineStr">
        <is>
          <t>M3</t>
        </is>
      </c>
      <c r="D1685" s="330" t="n">
        <v>207.93</v>
      </c>
      <c r="E1685" s="330" t="n">
        <v>217.76</v>
      </c>
      <c r="F1685" s="330" t="inlineStr"/>
    </row>
    <row r="1686" ht="30" customHeight="1" s="496">
      <c r="A1686" s="330" t="n">
        <v>97624</v>
      </c>
      <c r="B1686" s="331" t="inlineStr">
        <is>
          <t>DEMOLIÇÃO DE ALVENARIA DE TIJOLO MACIÇO, DE FORMA MANUAL, SEM REAPROVEITAMENTO. AF_09/2023</t>
        </is>
      </c>
      <c r="C1686" s="330" t="inlineStr">
        <is>
          <t>M3</t>
        </is>
      </c>
      <c r="D1686" s="330" t="n">
        <v>127.61</v>
      </c>
      <c r="E1686" s="330" t="n">
        <v>133.65</v>
      </c>
      <c r="F1686" s="330" t="inlineStr"/>
    </row>
    <row r="1687" ht="30" customHeight="1" s="496">
      <c r="A1687" s="330" t="n">
        <v>97625</v>
      </c>
      <c r="B1687" s="331" t="inlineStr">
        <is>
          <t>DEMOLIÇÃO DE ALVENARIA PARA QUALQUER TIPO DE BLOCO, DE FORMA MECANIZADA, SEM REAPROVEITAMENTO. AF_09/2023</t>
        </is>
      </c>
      <c r="C1687" s="330" t="inlineStr">
        <is>
          <t>M3</t>
        </is>
      </c>
      <c r="D1687" s="330" t="n">
        <v>60.33</v>
      </c>
      <c r="E1687" s="330" t="n">
        <v>61.31</v>
      </c>
      <c r="F1687" s="330" t="inlineStr"/>
    </row>
    <row r="1688" ht="30" customHeight="1" s="496">
      <c r="A1688" s="330" t="n">
        <v>104791</v>
      </c>
      <c r="B1688" s="331" t="inlineStr">
        <is>
          <t>DEMOLIÇÃO DE ARGAMASSAS, DE FORMA DE FORMA MECANIZADA COM MARTELETE, SEM REAPROVEITAMENTO. AF_09/2023</t>
        </is>
      </c>
      <c r="C1688" s="330" t="inlineStr">
        <is>
          <t>M2</t>
        </is>
      </c>
      <c r="D1688" s="330" t="n">
        <v>7.93</v>
      </c>
      <c r="E1688" s="330" t="n">
        <v>8.32</v>
      </c>
      <c r="F1688" s="330" t="inlineStr"/>
    </row>
    <row r="1689" ht="30" customHeight="1" s="496">
      <c r="A1689" s="330" t="n">
        <v>97631</v>
      </c>
      <c r="B1689" s="331" t="inlineStr">
        <is>
          <t>DEMOLIÇÃO DE ARGAMASSAS, DE FORMA MANUAL, SEM REAPROVEITAMENTO. AF_09/2023</t>
        </is>
      </c>
      <c r="C1689" s="330" t="inlineStr">
        <is>
          <t>M2</t>
        </is>
      </c>
      <c r="D1689" s="330" t="n">
        <v>13.6</v>
      </c>
      <c r="E1689" s="330" t="n">
        <v>14.25</v>
      </c>
      <c r="F1689" s="330" t="inlineStr"/>
    </row>
    <row r="1690" ht="30" customHeight="1" s="496">
      <c r="A1690" s="330" t="n">
        <v>104796</v>
      </c>
      <c r="B1690" s="331" t="inlineStr">
        <is>
          <t>DEMOLIÇÃO DE GUIAS, SARJETAS OU SARJETÕES, DE FORMA MECANIZADA, SEM REAPROVEITAMENTO. AF_09/2023</t>
        </is>
      </c>
      <c r="C1690" s="330" t="inlineStr">
        <is>
          <t>M</t>
        </is>
      </c>
      <c r="D1690" s="330" t="n">
        <v>16.52</v>
      </c>
      <c r="E1690" s="330" t="n">
        <v>17.19</v>
      </c>
      <c r="F1690" s="330" t="inlineStr"/>
    </row>
    <row r="1691" ht="30" customHeight="1" s="496">
      <c r="A1691" s="330" t="n">
        <v>97628</v>
      </c>
      <c r="B1691" s="331" t="inlineStr">
        <is>
          <t>DEMOLIÇÃO DE LAJES, EM CONCRETO ARMADO, DE FORMA MANUAL, SEM REAPROVEITAMENTO. AF_09/2023</t>
        </is>
      </c>
      <c r="C1691" s="330" t="inlineStr">
        <is>
          <t>M3</t>
        </is>
      </c>
      <c r="D1691" s="330" t="n">
        <v>317.7</v>
      </c>
      <c r="E1691" s="330" t="n">
        <v>332.73</v>
      </c>
      <c r="F1691" s="330" t="inlineStr"/>
    </row>
    <row r="1692" ht="30" customHeight="1" s="496">
      <c r="A1692" s="330" t="n">
        <v>97629</v>
      </c>
      <c r="B1692" s="331" t="inlineStr">
        <is>
          <t>DEMOLIÇÃO DE LAJES, EM CONCRETO ARMADO, DE FORMA MECANIZADA COM MARTELETE, SEM REAPROVEITAMENTO. AF_09/2023</t>
        </is>
      </c>
      <c r="C1692" s="330" t="inlineStr">
        <is>
          <t>M3</t>
        </is>
      </c>
      <c r="D1692" s="330" t="n">
        <v>113.69</v>
      </c>
      <c r="E1692" s="330" t="n">
        <v>119.55</v>
      </c>
      <c r="F1692" s="330" t="inlineStr"/>
    </row>
    <row r="1693" ht="30" customHeight="1" s="496">
      <c r="A1693" s="330" t="n">
        <v>97626</v>
      </c>
      <c r="B1693" s="331" t="inlineStr">
        <is>
          <t>DEMOLIÇÃO DE PILARES E VIGAS EM CONCRETO ARMADO, DE FORMA MANUAL, SEM REAPROVEITAMENTO. AF_09/2023</t>
        </is>
      </c>
      <c r="C1693" s="330" t="inlineStr">
        <is>
          <t>M3</t>
        </is>
      </c>
      <c r="D1693" s="330" t="n">
        <v>682.14</v>
      </c>
      <c r="E1693" s="330" t="n">
        <v>714.42</v>
      </c>
      <c r="F1693" s="330" t="inlineStr"/>
    </row>
    <row r="1694" ht="30" customHeight="1" s="496">
      <c r="A1694" s="330" t="n">
        <v>97627</v>
      </c>
      <c r="B1694" s="331" t="inlineStr">
        <is>
          <t>DEMOLIÇÃO DE PILARES E VIGAS EM CONCRETO ARMADO, DE FORMA MECANIZADA COM MARTELETE, SEM REAPROVEITAMENTO. AF_09/2023</t>
        </is>
      </c>
      <c r="C1694" s="330" t="inlineStr">
        <is>
          <t>M3</t>
        </is>
      </c>
      <c r="D1694" s="330" t="n">
        <v>244.12</v>
      </c>
      <c r="E1694" s="330" t="n">
        <v>256.72</v>
      </c>
      <c r="F1694" s="330" t="inlineStr"/>
    </row>
    <row r="1695" ht="30" customHeight="1" s="496">
      <c r="A1695" s="330" t="n">
        <v>104789</v>
      </c>
      <c r="B1695" s="331" t="inlineStr">
        <is>
          <t>DEMOLIÇÃO DE PISO DE CONCRETO SIMPLES, DE FORMA MANUAL, SEM REAPROVEITAMENTO. AF_09/2023</t>
        </is>
      </c>
      <c r="C1695" s="330" t="inlineStr">
        <is>
          <t>M3</t>
        </is>
      </c>
      <c r="D1695" s="330" t="n">
        <v>238.87</v>
      </c>
      <c r="E1695" s="330" t="n">
        <v>250.18</v>
      </c>
      <c r="F1695" s="330" t="inlineStr"/>
    </row>
    <row r="1696" ht="30" customHeight="1" s="496">
      <c r="A1696" s="330" t="n">
        <v>104790</v>
      </c>
      <c r="B1696" s="331" t="inlineStr">
        <is>
          <t>DEMOLIÇÃO DE PISO DE CONCRETO SIMPLES, DE FORMA MECANIZADA COM MARTELETE, SEM REAPROVEITAMENTO. AF_09/2023</t>
        </is>
      </c>
      <c r="C1696" s="330" t="inlineStr">
        <is>
          <t>M3</t>
        </is>
      </c>
      <c r="D1696" s="330" t="n">
        <v>131.3</v>
      </c>
      <c r="E1696" s="330" t="n">
        <v>135.69</v>
      </c>
      <c r="F1696" s="330" t="inlineStr"/>
    </row>
    <row r="1697" ht="30" customHeight="1" s="496">
      <c r="A1697" s="330" t="n">
        <v>97633</v>
      </c>
      <c r="B1697" s="331" t="inlineStr">
        <is>
          <t>DEMOLIÇÃO DE REVESTIMENTO CERÂMICO, DE FORMA MANUAL, SEM REAPROVEITAMENTO. AF_09/2023</t>
        </is>
      </c>
      <c r="C1697" s="330" t="inlineStr">
        <is>
          <t>M2</t>
        </is>
      </c>
      <c r="D1697" s="330" t="n">
        <v>28.2</v>
      </c>
      <c r="E1697" s="330" t="n">
        <v>29.58</v>
      </c>
      <c r="F1697" s="330" t="inlineStr"/>
    </row>
    <row r="1698" ht="30" customHeight="1" s="496">
      <c r="A1698" s="330" t="n">
        <v>97634</v>
      </c>
      <c r="B1698" s="331" t="inlineStr">
        <is>
          <t>DEMOLIÇÃO DE REVESTIMENTO CERÂMICO, DE FORMA MECANIZADA COM MARTELETE, SEM REAPROVEITAMENTO. AF_09/2023</t>
        </is>
      </c>
      <c r="C1698" s="330" t="inlineStr">
        <is>
          <t>M2</t>
        </is>
      </c>
      <c r="D1698" s="330" t="n">
        <v>8.890000000000001</v>
      </c>
      <c r="E1698" s="330" t="n">
        <v>9.359999999999999</v>
      </c>
      <c r="F1698" s="330" t="inlineStr"/>
    </row>
    <row r="1699" ht="30" customHeight="1" s="496">
      <c r="A1699" s="330" t="n">
        <v>97632</v>
      </c>
      <c r="B1699" s="331" t="inlineStr">
        <is>
          <t>DEMOLIÇÃO DE RODAPÉ CERÂMICO, DE FORMA MANUAL, SEM REAPROVEITAMENTO. AF_09/2023</t>
        </is>
      </c>
      <c r="C1699" s="330" t="inlineStr">
        <is>
          <t>M</t>
        </is>
      </c>
      <c r="D1699" s="330" t="n">
        <v>3.22</v>
      </c>
      <c r="E1699" s="330" t="n">
        <v>3.38</v>
      </c>
      <c r="F1699" s="330" t="inlineStr"/>
    </row>
    <row r="1700" ht="30" customHeight="1" s="496">
      <c r="A1700" s="330" t="n">
        <v>97636</v>
      </c>
      <c r="B1700" s="331" t="inlineStr">
        <is>
          <t>DEMOLIÇÃO PARCIAL DE PAVIMENTO ASFÁLTICO, DE FORMA MECANIZADA, SEM REAPROVEITAMENTO. AF_09/2023</t>
        </is>
      </c>
      <c r="C1700" s="330" t="inlineStr">
        <is>
          <t>M2</t>
        </is>
      </c>
      <c r="D1700" s="330" t="n">
        <v>25.39</v>
      </c>
      <c r="E1700" s="330" t="n">
        <v>26.11</v>
      </c>
      <c r="F1700" s="330" t="inlineStr"/>
    </row>
    <row r="1701" ht="30" customHeight="1" s="496">
      <c r="A1701" s="330" t="n">
        <v>104797</v>
      </c>
      <c r="B1701" s="331" t="inlineStr">
        <is>
          <t>REMOÇAO DE GUIAS PRÉ-FABRICADAS DE CONCRETO, DE FORMA MECANIZADA, COM REAPROVEITAMENTO. AF_09/2023</t>
        </is>
      </c>
      <c r="C1701" s="330" t="inlineStr">
        <is>
          <t>M</t>
        </is>
      </c>
      <c r="D1701" s="330" t="n">
        <v>20.65</v>
      </c>
      <c r="E1701" s="330" t="n">
        <v>21.5</v>
      </c>
      <c r="F1701" s="330" t="inlineStr"/>
    </row>
    <row r="1702" ht="30" customHeight="1" s="496">
      <c r="A1702" s="330" t="n">
        <v>104803</v>
      </c>
      <c r="B1702" s="331" t="inlineStr">
        <is>
          <t>REMOÇÃO CALHAS E RUFOS, DE FORMA MANUAL, SEM REAPROVEITAMENTO. AF_09/2023</t>
        </is>
      </c>
      <c r="C1702" s="330" t="inlineStr">
        <is>
          <t>M</t>
        </is>
      </c>
      <c r="D1702" s="330" t="n">
        <v>5.38</v>
      </c>
      <c r="E1702" s="330" t="n">
        <v>5.65</v>
      </c>
      <c r="F1702" s="330" t="inlineStr"/>
    </row>
    <row r="1703" ht="30" customHeight="1" s="496">
      <c r="A1703" s="330" t="n">
        <v>97664</v>
      </c>
      <c r="B1703" s="331" t="inlineStr">
        <is>
          <t>REMOÇÃO DE ACESSÓRIOS, DE FORMA MANUAL, SEM REAPROVEITAMENTO. AF_09/2023</t>
        </is>
      </c>
      <c r="C1703" s="330" t="inlineStr">
        <is>
          <t>UN</t>
        </is>
      </c>
      <c r="D1703" s="330" t="n">
        <v>1.87</v>
      </c>
      <c r="E1703" s="330" t="n">
        <v>1.96</v>
      </c>
      <c r="F1703" s="330" t="inlineStr"/>
    </row>
    <row r="1704" ht="60" customHeight="1" s="496">
      <c r="A1704" s="330" t="n">
        <v>104801</v>
      </c>
      <c r="B1704" s="331" t="inlineStr">
        <is>
          <t>REMOÇÃO DE ALAMBRADOS PARA QUADRAS POLIESPORTIVAS, ESTRUTURADO POR TUBOS DE AÇO GALVANIZADO, COM TELA DE ARAME GALVANIZADO, DE FORMA MANUAL, SEM REAPROVEITAMENTO. AF_09/2023</t>
        </is>
      </c>
      <c r="C1704" s="330" t="inlineStr">
        <is>
          <t>M2</t>
        </is>
      </c>
      <c r="D1704" s="330" t="n">
        <v>18.05</v>
      </c>
      <c r="E1704" s="330" t="n">
        <v>18.99</v>
      </c>
      <c r="F1704" s="330" t="inlineStr"/>
    </row>
    <row r="1705" ht="30" customHeight="1" s="496">
      <c r="A1705" s="330" t="n">
        <v>97661</v>
      </c>
      <c r="B1705" s="331" t="inlineStr">
        <is>
          <t>REMOÇÃO DE CABOS ELÉTRICOS, COM SEÇÃO DE 10 MM², FORMA MANUAL, SEM REAPROVEITAMENTO. AF_09/2023</t>
        </is>
      </c>
      <c r="C1705" s="330" t="inlineStr">
        <is>
          <t>M</t>
        </is>
      </c>
      <c r="D1705" s="330" t="n">
        <v>0.93</v>
      </c>
      <c r="E1705" s="330" t="n">
        <v>0.98</v>
      </c>
      <c r="F1705" s="330" t="inlineStr"/>
    </row>
    <row r="1706" ht="30" customHeight="1" s="496">
      <c r="A1706" s="330" t="n">
        <v>104794</v>
      </c>
      <c r="B1706" s="331" t="inlineStr">
        <is>
          <t>REMOÇÃO DE CABOS ELÉTRICOS, COM SEÇÃO DE 16 MM², FORMA MANUAL, SEM REAPROVEITAMENTO. AF_09/2023</t>
        </is>
      </c>
      <c r="C1706" s="330" t="inlineStr">
        <is>
          <t>M</t>
        </is>
      </c>
      <c r="D1706" s="330" t="n">
        <v>1.26</v>
      </c>
      <c r="E1706" s="330" t="n">
        <v>1.33</v>
      </c>
      <c r="F1706" s="330" t="inlineStr"/>
    </row>
    <row r="1707" ht="30" customHeight="1" s="496">
      <c r="A1707" s="330" t="n">
        <v>104795</v>
      </c>
      <c r="B1707" s="331" t="inlineStr">
        <is>
          <t>REMOÇÃO DE CABOS ELÉTRICOS, COM SEÇÃO DE 25 MM², FORMA MANUAL, SEM REAPROVEITAMENTO. AF_09/2023</t>
        </is>
      </c>
      <c r="C1707" s="330" t="inlineStr">
        <is>
          <t>M</t>
        </is>
      </c>
      <c r="D1707" s="330" t="n">
        <v>1.77</v>
      </c>
      <c r="E1707" s="330" t="n">
        <v>1.86</v>
      </c>
      <c r="F1707" s="330" t="inlineStr"/>
    </row>
    <row r="1708" ht="30" customHeight="1" s="496">
      <c r="A1708" s="330" t="n">
        <v>104792</v>
      </c>
      <c r="B1708" s="331" t="inlineStr">
        <is>
          <t>REMOÇÃO DE CABOS ELÉTRICOS, COM SEÇÃO DE ATÉ 2,5 MM², DE FORMA MANUAL, SEM REAPROVEITAMENTO. AF_09/2023</t>
        </is>
      </c>
      <c r="C1708" s="330" t="inlineStr">
        <is>
          <t>M</t>
        </is>
      </c>
      <c r="D1708" s="330" t="n">
        <v>0.52</v>
      </c>
      <c r="E1708" s="330" t="n">
        <v>0.54</v>
      </c>
      <c r="F1708" s="330" t="inlineStr"/>
    </row>
    <row r="1709" ht="45" customHeight="1" s="496">
      <c r="A1709" s="330" t="n">
        <v>104793</v>
      </c>
      <c r="B1709" s="331" t="inlineStr">
        <is>
          <t>REMOÇÃO DE CABOS ELÉTRICOS, COM SEÇÃO MAIOR QUE 2,5 MM² E MENOR QUE 10 MM², DE FORMA MANUAL, SEM REAPROVEITAMENTO. AF_09/2023</t>
        </is>
      </c>
      <c r="C1709" s="330" t="inlineStr">
        <is>
          <t>M</t>
        </is>
      </c>
      <c r="D1709" s="330" t="n">
        <v>0.71</v>
      </c>
      <c r="E1709" s="330" t="n">
        <v>0.75</v>
      </c>
      <c r="F1709" s="330" t="inlineStr"/>
    </row>
    <row r="1710" ht="30" customHeight="1" s="496">
      <c r="A1710" s="330" t="n">
        <v>104800</v>
      </c>
      <c r="B1710" s="331" t="inlineStr">
        <is>
          <t>REMOÇÃO DE CERCAS E MOURÕES, DE FORMA MANUAL, SEM REAPROVEITAMENTO. AF_09/2023</t>
        </is>
      </c>
      <c r="C1710" s="330" t="inlineStr">
        <is>
          <t>M</t>
        </is>
      </c>
      <c r="D1710" s="330" t="n">
        <v>10.93</v>
      </c>
      <c r="E1710" s="330" t="n">
        <v>11.47</v>
      </c>
      <c r="F1710" s="330" t="inlineStr"/>
    </row>
    <row r="1711" ht="30" customHeight="1" s="496">
      <c r="A1711" s="330" t="n">
        <v>97638</v>
      </c>
      <c r="B1711" s="331" t="inlineStr">
        <is>
          <t>REMOÇÃO DE CHAPAS E PERFIS DE DRYWALL, DE FORMA MANUAL, SEM REAPROVEITAMENTO. AF_09/2023</t>
        </is>
      </c>
      <c r="C1711" s="330" t="inlineStr">
        <is>
          <t>M2</t>
        </is>
      </c>
      <c r="D1711" s="330" t="n">
        <v>10.11</v>
      </c>
      <c r="E1711" s="330" t="n">
        <v>10.61</v>
      </c>
      <c r="F1711" s="330" t="inlineStr"/>
    </row>
    <row r="1712" ht="30" customHeight="1" s="496">
      <c r="A1712" s="330" t="n">
        <v>97641</v>
      </c>
      <c r="B1712" s="331" t="inlineStr">
        <is>
          <t>REMOÇÃO DE FORRO DE GESSO, DE FORMA MANUAL, SEM REAPROVEITAMENTO. AF_09/2023</t>
        </is>
      </c>
      <c r="C1712" s="330" t="inlineStr">
        <is>
          <t>M2</t>
        </is>
      </c>
      <c r="D1712" s="330" t="n">
        <v>3.46</v>
      </c>
      <c r="E1712" s="330" t="n">
        <v>3.62</v>
      </c>
      <c r="F1712" s="330" t="inlineStr"/>
    </row>
    <row r="1713" ht="30" customHeight="1" s="496">
      <c r="A1713" s="330" t="n">
        <v>97640</v>
      </c>
      <c r="B1713" s="331" t="inlineStr">
        <is>
          <t>REMOÇÃO DE FORROS DE DRYWALL, PVC E FIBROMINERAL, DE FORMA MANUAL, SEM REAPROVEITAMENTO. AF_09/2023</t>
        </is>
      </c>
      <c r="C1713" s="330" t="inlineStr">
        <is>
          <t>M2</t>
        </is>
      </c>
      <c r="D1713" s="330" t="n">
        <v>2.36</v>
      </c>
      <c r="E1713" s="330" t="n">
        <v>2.48</v>
      </c>
      <c r="F1713" s="330" t="inlineStr"/>
    </row>
    <row r="1714" ht="30" customHeight="1" s="496">
      <c r="A1714" s="330" t="n">
        <v>97660</v>
      </c>
      <c r="B1714" s="331" t="inlineStr">
        <is>
          <t>REMOÇÃO DE INTERRUPTORES/TOMADAS ELÉTRICAS, DE FORMA MANUAL, SEM REAPROVEITAMENTO. AF_09/2023</t>
        </is>
      </c>
      <c r="C1714" s="330" t="inlineStr">
        <is>
          <t>UN</t>
        </is>
      </c>
      <c r="D1714" s="330" t="n">
        <v>0.87</v>
      </c>
      <c r="E1714" s="330" t="n">
        <v>0.92</v>
      </c>
      <c r="F1714" s="330" t="inlineStr"/>
    </row>
    <row r="1715" ht="30" customHeight="1" s="496">
      <c r="A1715" s="330" t="n">
        <v>97645</v>
      </c>
      <c r="B1715" s="331" t="inlineStr">
        <is>
          <t>REMOÇÃO DE JANELAS, DE FORMA MANUAL, SEM REAPROVEITAMENTO. AF_09/2023</t>
        </is>
      </c>
      <c r="C1715" s="330" t="inlineStr">
        <is>
          <t>M2</t>
        </is>
      </c>
      <c r="D1715" s="330" t="n">
        <v>29.28</v>
      </c>
      <c r="E1715" s="330" t="n">
        <v>30.69</v>
      </c>
      <c r="F1715" s="330" t="inlineStr"/>
    </row>
    <row r="1716" ht="30" customHeight="1" s="496">
      <c r="A1716" s="330" t="n">
        <v>97663</v>
      </c>
      <c r="B1716" s="331" t="inlineStr">
        <is>
          <t>REMOÇÃO DE LOUÇAS, DE FORMA MANUAL, SEM REAPROVEITAMENTO. AF_09/2023</t>
        </is>
      </c>
      <c r="C1716" s="330" t="inlineStr">
        <is>
          <t>UN</t>
        </is>
      </c>
      <c r="D1716" s="330" t="n">
        <v>15.04</v>
      </c>
      <c r="E1716" s="330" t="n">
        <v>15.77</v>
      </c>
      <c r="F1716" s="330" t="inlineStr"/>
    </row>
    <row r="1717" ht="30" customHeight="1" s="496">
      <c r="A1717" s="330" t="n">
        <v>97665</v>
      </c>
      <c r="B1717" s="331" t="inlineStr">
        <is>
          <t>REMOÇÃO DE LUMINÁRIAS, DE FORMA MANUAL, SEM REAPROVEITAMENTO. AF_09/2023</t>
        </is>
      </c>
      <c r="C1717" s="330" t="inlineStr">
        <is>
          <t>UN</t>
        </is>
      </c>
      <c r="D1717" s="330" t="n">
        <v>2.37</v>
      </c>
      <c r="E1717" s="330" t="n">
        <v>2.49</v>
      </c>
      <c r="F1717" s="330" t="inlineStr"/>
    </row>
    <row r="1718" ht="30" customHeight="1" s="496">
      <c r="A1718" s="330" t="n">
        <v>97666</v>
      </c>
      <c r="B1718" s="331" t="inlineStr">
        <is>
          <t>REMOÇÃO DE METAIS SANITÁRIOS, DE FORMA MANUAL, SEM REAPROVEITAMENTO. AF_09/2023</t>
        </is>
      </c>
      <c r="C1718" s="330" t="inlineStr">
        <is>
          <t>UN</t>
        </is>
      </c>
      <c r="D1718" s="330" t="n">
        <v>10.97</v>
      </c>
      <c r="E1718" s="330" t="n">
        <v>11.49</v>
      </c>
      <c r="F1718" s="330" t="inlineStr"/>
    </row>
    <row r="1719" ht="30" customHeight="1" s="496">
      <c r="A1719" s="330" t="n">
        <v>97635</v>
      </c>
      <c r="B1719" s="331" t="inlineStr">
        <is>
          <t>REMOÇÃO DE PISO DE BLOCO INTERTRAVADO OU DE PEDRA PORTUGUESA, DE FORMA MANUAL, COM REAPROVEITAMENTO. AF_09/2023</t>
        </is>
      </c>
      <c r="C1719" s="330" t="inlineStr">
        <is>
          <t>M2</t>
        </is>
      </c>
      <c r="D1719" s="330" t="n">
        <v>19.45</v>
      </c>
      <c r="E1719" s="330" t="n">
        <v>20.41</v>
      </c>
      <c r="F1719" s="330" t="inlineStr"/>
    </row>
    <row r="1720" ht="30" customHeight="1" s="496">
      <c r="A1720" s="330" t="n">
        <v>97643</v>
      </c>
      <c r="B1720" s="331" t="inlineStr">
        <is>
          <t>REMOÇÃO DE PISO DE MADEIRA (ASSOALHO E BARROTE), DE FORMA MANUAL, SEM REAPROVEITAMENTO. AF_09/2023</t>
        </is>
      </c>
      <c r="C1720" s="330" t="inlineStr">
        <is>
          <t>M2</t>
        </is>
      </c>
      <c r="D1720" s="330" t="n">
        <v>30.01</v>
      </c>
      <c r="E1720" s="330" t="n">
        <v>31.45</v>
      </c>
      <c r="F1720" s="330" t="inlineStr"/>
    </row>
    <row r="1721" ht="30" customHeight="1" s="496">
      <c r="A1721" s="330" t="n">
        <v>104799</v>
      </c>
      <c r="B1721" s="331" t="inlineStr">
        <is>
          <t>REMOÇÃO DE PLACAS DE SINALIZAÇÃO VIÁRIA, DE FORMA MANUAL, SEM REAPROVEITAMENTO. AF_09/2023</t>
        </is>
      </c>
      <c r="C1721" s="330" t="inlineStr">
        <is>
          <t>M2</t>
        </is>
      </c>
      <c r="D1721" s="330" t="n">
        <v>13.05</v>
      </c>
      <c r="E1721" s="330" t="n">
        <v>13.68</v>
      </c>
      <c r="F1721" s="330" t="inlineStr"/>
    </row>
    <row r="1722" ht="30" customHeight="1" s="496">
      <c r="A1722" s="330" t="n">
        <v>97639</v>
      </c>
      <c r="B1722" s="331" t="inlineStr">
        <is>
          <t>REMOÇÃO DE PLACAS E PILARETES DE CONCRETO, DE FORMA MANUAL, SEM REAPROVEITAMENTO. AF_09/2023</t>
        </is>
      </c>
      <c r="C1722" s="330" t="inlineStr">
        <is>
          <t>M2</t>
        </is>
      </c>
      <c r="D1722" s="330" t="n">
        <v>24.49</v>
      </c>
      <c r="E1722" s="330" t="n">
        <v>25.66</v>
      </c>
      <c r="F1722" s="330" t="inlineStr"/>
    </row>
    <row r="1723" ht="30" customHeight="1" s="496">
      <c r="A1723" s="330" t="n">
        <v>97644</v>
      </c>
      <c r="B1723" s="331" t="inlineStr">
        <is>
          <t>REMOÇÃO DE PORTAS, DE FORMA MANUAL, SEM REAPROVEITAMENTO. AF_09/2023</t>
        </is>
      </c>
      <c r="C1723" s="330" t="inlineStr">
        <is>
          <t>M2</t>
        </is>
      </c>
      <c r="D1723" s="330" t="n">
        <v>11.34</v>
      </c>
      <c r="E1723" s="330" t="n">
        <v>11.89</v>
      </c>
      <c r="F1723" s="330" t="inlineStr"/>
    </row>
    <row r="1724" ht="30" customHeight="1" s="496">
      <c r="A1724" s="330" t="n">
        <v>97648</v>
      </c>
      <c r="B1724" s="331" t="inlineStr">
        <is>
          <t>REMOÇÃO DE PROTEÇÃO TÉRMICA PARA COBERTURA EM EPS, DE FORMA MANUAL, SEM REAPROVEITAMENTO. AF_09/2023</t>
        </is>
      </c>
      <c r="C1724" s="330" t="inlineStr">
        <is>
          <t>M2</t>
        </is>
      </c>
      <c r="D1724" s="330" t="n">
        <v>2.42</v>
      </c>
      <c r="E1724" s="330" t="n">
        <v>2.54</v>
      </c>
      <c r="F1724" s="330" t="inlineStr"/>
    </row>
    <row r="1725" ht="45" customHeight="1" s="496">
      <c r="A1725" s="330" t="n">
        <v>104798</v>
      </c>
      <c r="B1725" s="331" t="inlineStr">
        <is>
          <t>REMOÇÃO DE SUPORTE METÁLICO OU DE MADEIRA PARA PLACAS DE SINALIZAÇÃO VIÁRIA, DE FORMA MANUAL, SEM REAPROVEITAMENTO. AF_09/2023</t>
        </is>
      </c>
      <c r="C1725" s="330" t="inlineStr">
        <is>
          <t>UN</t>
        </is>
      </c>
      <c r="D1725" s="330" t="n">
        <v>16.62</v>
      </c>
      <c r="E1725" s="330" t="n">
        <v>17.43</v>
      </c>
      <c r="F1725" s="330" t="inlineStr"/>
    </row>
    <row r="1726" ht="30" customHeight="1" s="496">
      <c r="A1726" s="330" t="n">
        <v>97637</v>
      </c>
      <c r="B1726" s="331" t="inlineStr">
        <is>
          <t>REMOÇÃO DE TAPUME/ CHAPAS METÁLICAS E DE MADEIRA, DE FORMA MANUAL, SEM REAPROVEITAMENTO. AF_09/2023</t>
        </is>
      </c>
      <c r="C1726" s="330" t="inlineStr">
        <is>
          <t>M2</t>
        </is>
      </c>
      <c r="D1726" s="330" t="n">
        <v>3.47</v>
      </c>
      <c r="E1726" s="330" t="n">
        <v>3.64</v>
      </c>
      <c r="F1726" s="330" t="inlineStr"/>
    </row>
    <row r="1727" ht="45" customHeight="1" s="496">
      <c r="A1727" s="330" t="n">
        <v>104802</v>
      </c>
      <c r="B1727" s="331" t="inlineStr">
        <is>
          <t>REMOÇÃO DE TELA DE ARAME GALVANIZADO DE ALAMBRADOS PARA QUADRAS POLIESPORTIVAS, DE FORMA MANUAL, SEM REMOÇÃO DA ESTRUTURA DE SUSTENTAÇÃO, SEM REAPROVEITAMENTO. AF_09/2023</t>
        </is>
      </c>
      <c r="C1727" s="330" t="inlineStr">
        <is>
          <t>M2</t>
        </is>
      </c>
      <c r="D1727" s="330" t="n">
        <v>12.01</v>
      </c>
      <c r="E1727" s="330" t="n">
        <v>12.63</v>
      </c>
      <c r="F1727" s="330" t="inlineStr"/>
    </row>
    <row r="1728" ht="30" customHeight="1" s="496">
      <c r="A1728" s="330" t="n">
        <v>97647</v>
      </c>
      <c r="B1728" s="331" t="inlineStr">
        <is>
          <t>REMOÇÃO DE TELHAS DE FIBROCIMENTO METÁLICA E CERÂMICA, DE FORMA MANUAL, SEM REAPROVEITAMENTO. AF_09/2023</t>
        </is>
      </c>
      <c r="C1728" s="330" t="inlineStr">
        <is>
          <t>M2</t>
        </is>
      </c>
      <c r="D1728" s="330" t="n">
        <v>4.21</v>
      </c>
      <c r="E1728" s="330" t="n">
        <v>4.42</v>
      </c>
      <c r="F1728" s="330" t="inlineStr"/>
    </row>
    <row r="1729" ht="45" customHeight="1" s="496">
      <c r="A1729" s="330" t="n">
        <v>97649</v>
      </c>
      <c r="B1729" s="331" t="inlineStr">
        <is>
          <t>REMOÇÃO DE TELHAS DE FIBROCIMENTO, METÁLICA E CERÂMICA, DE FORMA MECANIZADA, COM USO DE GUINDASTE, SEM REAPROVEITAMENTO. AF_09/2023</t>
        </is>
      </c>
      <c r="C1729" s="330" t="inlineStr">
        <is>
          <t>M2</t>
        </is>
      </c>
      <c r="D1729" s="330" t="n">
        <v>5.27</v>
      </c>
      <c r="E1729" s="330" t="n">
        <v>5.51</v>
      </c>
      <c r="F1729" s="330" t="inlineStr"/>
    </row>
    <row r="1730" ht="30" customHeight="1" s="496">
      <c r="A1730" s="330" t="n">
        <v>97652</v>
      </c>
      <c r="B1730" s="331" t="inlineStr">
        <is>
          <t>REMOÇÃO DE TESOURAS DE MADEIRA, COM VÃO MAIOR OU IGUAL A 8M, DE FORMA MANUAL, SEM REAPROVEITAMENTO. AF_09/2023</t>
        </is>
      </c>
      <c r="C1730" s="330" t="inlineStr">
        <is>
          <t>UN</t>
        </is>
      </c>
      <c r="D1730" s="330" t="n">
        <v>224.79</v>
      </c>
      <c r="E1730" s="330" t="n">
        <v>235.62</v>
      </c>
      <c r="F1730" s="330" t="inlineStr"/>
    </row>
    <row r="1731" ht="30" customHeight="1" s="496">
      <c r="A1731" s="330" t="n">
        <v>97654</v>
      </c>
      <c r="B1731" s="331" t="inlineStr">
        <is>
          <t>REMOÇÃO DE TESOURAS DE MADEIRA, COM VÃO MAIOR OU IGUAL A 8M, DE FORMA MECANIZADA, COM REAPROVEITAMENTO. AF_09/2023</t>
        </is>
      </c>
      <c r="C1731" s="330" t="inlineStr">
        <is>
          <t>UN</t>
        </is>
      </c>
      <c r="D1731" s="330" t="n">
        <v>195.94</v>
      </c>
      <c r="E1731" s="330" t="n">
        <v>200.95</v>
      </c>
      <c r="F1731" s="330" t="inlineStr"/>
    </row>
    <row r="1732" ht="30" customHeight="1" s="496">
      <c r="A1732" s="330" t="n">
        <v>97651</v>
      </c>
      <c r="B1732" s="331" t="inlineStr">
        <is>
          <t>REMOÇÃO DE TESOURAS DE MADEIRA, COM VÃO MENOR QUE 8M, DE FORMA MANUAL, SEM REAPROVEITAMENTO. AF_09/2023</t>
        </is>
      </c>
      <c r="C1732" s="330" t="inlineStr">
        <is>
          <t>UN</t>
        </is>
      </c>
      <c r="D1732" s="330" t="n">
        <v>99.15000000000001</v>
      </c>
      <c r="E1732" s="330" t="n">
        <v>103.94</v>
      </c>
      <c r="F1732" s="330" t="inlineStr"/>
    </row>
    <row r="1733" ht="30" customHeight="1" s="496">
      <c r="A1733" s="330" t="n">
        <v>97653</v>
      </c>
      <c r="B1733" s="331" t="inlineStr">
        <is>
          <t>REMOÇÃO DE TESOURAS DE MADEIRA, COM VÃO MENOR QUE 8M, DE FORMA MECANIZADA, COM REAPROVEITAMENTO. AF_09/2023</t>
        </is>
      </c>
      <c r="C1733" s="330" t="inlineStr">
        <is>
          <t>UN</t>
        </is>
      </c>
      <c r="D1733" s="330" t="n">
        <v>154.83</v>
      </c>
      <c r="E1733" s="330" t="n">
        <v>157.85</v>
      </c>
      <c r="F1733" s="330" t="inlineStr"/>
    </row>
    <row r="1734" ht="30" customHeight="1" s="496">
      <c r="A1734" s="330" t="n">
        <v>97657</v>
      </c>
      <c r="B1734" s="331" t="inlineStr">
        <is>
          <t>REMOÇÃO DE TESOURAS METÁLICAS, COM VÃO MAIOR OU IGUAL A 8M, DE FORMA MANUAL, SEM REAPROVEITAMENTO. AF_09/2023</t>
        </is>
      </c>
      <c r="C1734" s="330" t="inlineStr">
        <is>
          <t>UN</t>
        </is>
      </c>
      <c r="D1734" s="330" t="n">
        <v>762.54</v>
      </c>
      <c r="E1734" s="330" t="n">
        <v>783.28</v>
      </c>
      <c r="F1734" s="330" t="inlineStr"/>
    </row>
    <row r="1735" ht="30" customHeight="1" s="496">
      <c r="A1735" s="330" t="n">
        <v>97659</v>
      </c>
      <c r="B1735" s="331" t="inlineStr">
        <is>
          <t>REMOÇÃO DE TESOURAS METÁLICAS, COM VÃO MAIOR OU IGUAL A 8M, DE FORMA MECANIZADA, COM REAPROVEITAMENTO. AF_09/2023</t>
        </is>
      </c>
      <c r="C1735" s="330" t="inlineStr">
        <is>
          <t>UN</t>
        </is>
      </c>
      <c r="D1735" s="330" t="n">
        <v>343.89</v>
      </c>
      <c r="E1735" s="330" t="n">
        <v>352.34</v>
      </c>
      <c r="F1735" s="330" t="inlineStr"/>
    </row>
    <row r="1736" ht="30" customHeight="1" s="496">
      <c r="A1736" s="330" t="n">
        <v>97656</v>
      </c>
      <c r="B1736" s="331" t="inlineStr">
        <is>
          <t>REMOÇÃO DE TESOURAS METÁLICAS, COM VÃO MENOR QUE 8M, DE FORMA MANUAL, SEM REAPROVEITAMENTO. AF_09/2023</t>
        </is>
      </c>
      <c r="C1736" s="330" t="inlineStr">
        <is>
          <t>UN</t>
        </is>
      </c>
      <c r="D1736" s="330" t="n">
        <v>384.73</v>
      </c>
      <c r="E1736" s="330" t="n">
        <v>395.18</v>
      </c>
      <c r="F1736" s="330" t="inlineStr"/>
    </row>
    <row r="1737" ht="30" customHeight="1" s="496">
      <c r="A1737" s="330" t="n">
        <v>97658</v>
      </c>
      <c r="B1737" s="331" t="inlineStr">
        <is>
          <t>REMOÇÃO DE TESOURAS METÁLICAS, COM VÃO MENOR QUE 8M, DE FORMA MECANIZADA, COM REAPROVEITAMENTO. AF_09/2023</t>
        </is>
      </c>
      <c r="C1737" s="330" t="inlineStr">
        <is>
          <t>UN</t>
        </is>
      </c>
      <c r="D1737" s="330" t="n">
        <v>245</v>
      </c>
      <c r="E1737" s="330" t="n">
        <v>250.33</v>
      </c>
      <c r="F1737" s="330" t="inlineStr"/>
    </row>
    <row r="1738" ht="30" customHeight="1" s="496">
      <c r="A1738" s="330" t="n">
        <v>97650</v>
      </c>
      <c r="B1738" s="331" t="inlineStr">
        <is>
          <t>REMOÇÃO DE TRAMA DE MADEIRA PARA COBERTURA, DE FORMA MANUAL, SEM REAPROVEITAMENTO. AF_09/2023</t>
        </is>
      </c>
      <c r="C1738" s="330" t="inlineStr">
        <is>
          <t>M2</t>
        </is>
      </c>
      <c r="D1738" s="330" t="n">
        <v>9.1</v>
      </c>
      <c r="E1738" s="330" t="n">
        <v>9.539999999999999</v>
      </c>
      <c r="F1738" s="330" t="inlineStr"/>
    </row>
    <row r="1739" ht="30" customHeight="1" s="496">
      <c r="A1739" s="330" t="n">
        <v>97642</v>
      </c>
      <c r="B1739" s="331" t="inlineStr">
        <is>
          <t>REMOÇÃO DE TRAMA METÁLICA OU DE MADEIRA PARA FORRO, DE FORMA MANUAL, SEM REAPROVEITAMENTO. AF_09/2023</t>
        </is>
      </c>
      <c r="C1739" s="330" t="inlineStr">
        <is>
          <t>M2</t>
        </is>
      </c>
      <c r="D1739" s="330" t="n">
        <v>3.39</v>
      </c>
      <c r="E1739" s="330" t="n">
        <v>3.55</v>
      </c>
      <c r="F1739" s="330" t="inlineStr"/>
    </row>
    <row r="1740" ht="30" customHeight="1" s="496">
      <c r="A1740" s="330" t="n">
        <v>97655</v>
      </c>
      <c r="B1740" s="331" t="inlineStr">
        <is>
          <t>REMOÇÃO DE TRAMA METÁLICA PARA COBERTURA, DE FORMA MANUAL, SEM REAPROVEITAMENTO. AF_09/2023</t>
        </is>
      </c>
      <c r="C1740" s="330" t="inlineStr">
        <is>
          <t>M2</t>
        </is>
      </c>
      <c r="D1740" s="330" t="n">
        <v>42.02</v>
      </c>
      <c r="E1740" s="330" t="n">
        <v>43.02</v>
      </c>
      <c r="F1740" s="330" t="inlineStr"/>
    </row>
    <row r="1741" ht="30" customHeight="1" s="496">
      <c r="A1741" s="330" t="n">
        <v>97662</v>
      </c>
      <c r="B1741" s="331" t="inlineStr">
        <is>
          <t>REMOÇÃO DE TUBULAÇÕES (TUBOS E CONEXÕES) DE ÁGUA FRIA, DE FORMA MANUAL, SEM REAPROVEITAMENTO. AF_09/2023</t>
        </is>
      </c>
      <c r="C1741" s="330" t="inlineStr">
        <is>
          <t>M</t>
        </is>
      </c>
      <c r="D1741" s="330" t="n">
        <v>0.6</v>
      </c>
      <c r="E1741" s="330" t="n">
        <v>0.63</v>
      </c>
      <c r="F1741" s="330" t="inlineStr"/>
    </row>
    <row r="1742" ht="30" customHeight="1" s="496">
      <c r="A1742" s="330" t="n">
        <v>92712</v>
      </c>
      <c r="B1742" s="331" t="inlineStr">
        <is>
          <t>APARELHO PARA CORTE E SOLDA OXI-ACETILENO SOBRE RODAS, INCLUSIVE CILINDROS E MAÇARICOS - DEPRECIAÇÃO. AF_05/2023</t>
        </is>
      </c>
      <c r="C1742" s="330" t="inlineStr">
        <is>
          <t>H</t>
        </is>
      </c>
      <c r="D1742" s="330" t="n">
        <v>0.22</v>
      </c>
      <c r="E1742" s="330" t="n">
        <v>0.22</v>
      </c>
      <c r="F1742" s="330" t="inlineStr">
        <is>
          <t>AS</t>
        </is>
      </c>
    </row>
    <row r="1743" ht="30" customHeight="1" s="496">
      <c r="A1743" s="330" t="n">
        <v>92713</v>
      </c>
      <c r="B1743" s="331" t="inlineStr">
        <is>
          <t>APARELHO PARA CORTE E SOLDA OXI-ACETILENO SOBRE RODAS, INCLUSIVE CILINDROS E MAÇARICOS - JUROS. AF_05/2023</t>
        </is>
      </c>
      <c r="C1743" s="330" t="inlineStr">
        <is>
          <t>H</t>
        </is>
      </c>
      <c r="D1743" s="330" t="n">
        <v>0.05</v>
      </c>
      <c r="E1743" s="330" t="n">
        <v>0.05</v>
      </c>
      <c r="F1743" s="330" t="inlineStr">
        <is>
          <t>AS</t>
        </is>
      </c>
    </row>
    <row r="1744" ht="30" customHeight="1" s="496">
      <c r="A1744" s="330" t="n">
        <v>92714</v>
      </c>
      <c r="B1744" s="331" t="inlineStr">
        <is>
          <t>APARELHO PARA CORTE E SOLDA OXI-ACETILENO SOBRE RODAS, INCLUSIVE CILINDROS E MAÇARICOS - MANUTENÇÃO. AF_05/2023</t>
        </is>
      </c>
      <c r="C1744" s="330" t="inlineStr">
        <is>
          <t>H</t>
        </is>
      </c>
      <c r="D1744" s="330" t="n">
        <v>0.28</v>
      </c>
      <c r="E1744" s="330" t="n">
        <v>0.28</v>
      </c>
      <c r="F1744" s="330" t="inlineStr">
        <is>
          <t>AS</t>
        </is>
      </c>
    </row>
    <row r="1745" ht="30" customHeight="1" s="496">
      <c r="A1745" s="330" t="n">
        <v>92715</v>
      </c>
      <c r="B1745" s="331" t="inlineStr">
        <is>
          <t>APARELHO PARA CORTE E SOLDA OXI-ACETILENO SOBRE RODAS, INCLUSIVE CILINDROS E MAÇARICOS - MATERIAIS NA OPERAÇÃO. AF_05/2023</t>
        </is>
      </c>
      <c r="C1745" s="330" t="inlineStr">
        <is>
          <t>H</t>
        </is>
      </c>
      <c r="D1745" s="330" t="n">
        <v>114.72</v>
      </c>
      <c r="E1745" s="330" t="n">
        <v>114.72</v>
      </c>
      <c r="F1745" s="330" t="inlineStr">
        <is>
          <t>AS</t>
        </is>
      </c>
    </row>
    <row r="1746" ht="45" customHeight="1" s="496">
      <c r="A1746" s="330" t="n">
        <v>103666</v>
      </c>
      <c r="B1746" s="331" t="inlineStr">
        <is>
          <t>BATE ESTACA PARA INSTALAÇÃO DE DEFENSAS METÁLICAS (GUARD RAIL) FIXO, INCLUSIVE CAMINHÃO TOCO PBT 9.700 KG, POTÊNCIA DE 160 CV - MATERIAIS NA OPERAÇÃO. AF_05/2023</t>
        </is>
      </c>
      <c r="C1746" s="330" t="inlineStr">
        <is>
          <t>H</t>
        </is>
      </c>
      <c r="D1746" s="330" t="n">
        <v>169.87</v>
      </c>
      <c r="E1746" s="330" t="n">
        <v>169.87</v>
      </c>
      <c r="F1746" s="330" t="inlineStr">
        <is>
          <t>AS</t>
        </is>
      </c>
    </row>
    <row r="1747" ht="30" customHeight="1" s="496">
      <c r="A1747" s="330" t="n">
        <v>89212</v>
      </c>
      <c r="B1747" s="331" t="inlineStr">
        <is>
          <t>BATE-ESTACAS POR GRAVIDADE, POTÊNCIA DE 160 HP, PESO DO MARTELO ATÉ 3 TONELADAS - DEPRECIAÇÃO. AF_11/2014</t>
        </is>
      </c>
      <c r="C1747" s="330" t="inlineStr">
        <is>
          <t>H</t>
        </is>
      </c>
      <c r="D1747" s="330" t="n">
        <v>29.76</v>
      </c>
      <c r="E1747" s="330" t="n">
        <v>29.76</v>
      </c>
      <c r="F1747" s="330" t="inlineStr">
        <is>
          <t>AS</t>
        </is>
      </c>
    </row>
    <row r="1748" ht="30" customHeight="1" s="496">
      <c r="A1748" s="330" t="n">
        <v>89213</v>
      </c>
      <c r="B1748" s="331" t="inlineStr">
        <is>
          <t>BATE-ESTACAS POR GRAVIDADE, POTÊNCIA DE 160 HP, PESO DO MARTELO ATÉ 3 TONELADAS - JUROS. AF_11/2014</t>
        </is>
      </c>
      <c r="C1748" s="330" t="inlineStr">
        <is>
          <t>H</t>
        </is>
      </c>
      <c r="D1748" s="330" t="n">
        <v>9.18</v>
      </c>
      <c r="E1748" s="330" t="n">
        <v>9.18</v>
      </c>
      <c r="F1748" s="330" t="inlineStr">
        <is>
          <t>AS</t>
        </is>
      </c>
    </row>
    <row r="1749" ht="30" customHeight="1" s="496">
      <c r="A1749" s="330" t="n">
        <v>89214</v>
      </c>
      <c r="B1749" s="331" t="inlineStr">
        <is>
          <t>BATE-ESTACAS POR GRAVIDADE, POTÊNCIA DE 160 HP, PESO DO MARTELO ATÉ 3 TONELADAS - MANUTENÇÃO. AF_11/2014</t>
        </is>
      </c>
      <c r="C1749" s="330" t="inlineStr">
        <is>
          <t>H</t>
        </is>
      </c>
      <c r="D1749" s="330" t="n">
        <v>27.94</v>
      </c>
      <c r="E1749" s="330" t="n">
        <v>27.94</v>
      </c>
      <c r="F1749" s="330" t="inlineStr">
        <is>
          <t>AS</t>
        </is>
      </c>
    </row>
    <row r="1750" ht="30" customHeight="1" s="496">
      <c r="A1750" s="330" t="n">
        <v>89215</v>
      </c>
      <c r="B1750" s="331" t="inlineStr">
        <is>
          <t>BATE-ESTACAS POR GRAVIDADE, POTÊNCIA DE 160 HP, PESO DO MARTELO ATÉ 3 TONELADAS - MATERIAIS NA OPERAÇÃO. AF_11/2014</t>
        </is>
      </c>
      <c r="C1750" s="330" t="inlineStr">
        <is>
          <t>H</t>
        </is>
      </c>
      <c r="D1750" s="330" t="n">
        <v>116.24</v>
      </c>
      <c r="E1750" s="330" t="n">
        <v>116.24</v>
      </c>
      <c r="F1750" s="330" t="inlineStr"/>
    </row>
    <row r="1751" ht="45" customHeight="1" s="496">
      <c r="A1751" s="330" t="n">
        <v>87441</v>
      </c>
      <c r="B1751" s="331" t="inlineStr">
        <is>
          <t>BETONEIRA CAPACIDADE NOMINAL 400 L, CAPACIDADE DE MISTURA 310 L, MOTOR A DIESEL POTÊNCIA 5,0 CV, SEM CARREGADOR - DEPRECIAÇÃO. AF_05/2023</t>
        </is>
      </c>
      <c r="C1751" s="330" t="inlineStr">
        <is>
          <t>H</t>
        </is>
      </c>
      <c r="D1751" s="330" t="n">
        <v>0.45</v>
      </c>
      <c r="E1751" s="330" t="n">
        <v>0.45</v>
      </c>
      <c r="F1751" s="330" t="inlineStr">
        <is>
          <t>AS</t>
        </is>
      </c>
    </row>
    <row r="1752" ht="30" customHeight="1" s="496">
      <c r="A1752" s="330" t="n">
        <v>87442</v>
      </c>
      <c r="B1752" s="331" t="inlineStr">
        <is>
          <t>BETONEIRA CAPACIDADE NOMINAL 400 L, CAPACIDADE DE MISTURA 310 L, MOTOR A DIESEL POTÊNCIA 5,0 CV, SEM CARREGADOR - JUROS. AF_05/2023</t>
        </is>
      </c>
      <c r="C1752" s="330" t="inlineStr">
        <is>
          <t>H</t>
        </is>
      </c>
      <c r="D1752" s="330" t="n">
        <v>0.1</v>
      </c>
      <c r="E1752" s="330" t="n">
        <v>0.1</v>
      </c>
      <c r="F1752" s="330" t="inlineStr">
        <is>
          <t>AS</t>
        </is>
      </c>
    </row>
    <row r="1753" ht="45" customHeight="1" s="496">
      <c r="A1753" s="330" t="n">
        <v>87443</v>
      </c>
      <c r="B1753" s="331" t="inlineStr">
        <is>
          <t>BETONEIRA CAPACIDADE NOMINAL 400 L, CAPACIDADE DE MISTURA 310 L, MOTOR A DIESEL POTÊNCIA 5,0 CV, SEM CARREGADOR - MANUTENÇÃO. AF_05/2023</t>
        </is>
      </c>
      <c r="C1753" s="330" t="inlineStr">
        <is>
          <t>H</t>
        </is>
      </c>
      <c r="D1753" s="330" t="n">
        <v>0.5600000000000001</v>
      </c>
      <c r="E1753" s="330" t="n">
        <v>0.5600000000000001</v>
      </c>
      <c r="F1753" s="330" t="inlineStr">
        <is>
          <t>AS</t>
        </is>
      </c>
    </row>
    <row r="1754" ht="45" customHeight="1" s="496">
      <c r="A1754" s="330" t="n">
        <v>87444</v>
      </c>
      <c r="B1754" s="331" t="inlineStr">
        <is>
          <t>BETONEIRA CAPACIDADE NOMINAL 400 L, CAPACIDADE DE MISTURA 310 L, MOTOR A DIESEL POTÊNCIA 5,0 CV, SEM CARREGADOR - MATERIAIS NA OPERAÇÃO. AF_05/2023</t>
        </is>
      </c>
      <c r="C1754" s="330" t="inlineStr">
        <is>
          <t>H</t>
        </is>
      </c>
      <c r="D1754" s="330" t="n">
        <v>5.24</v>
      </c>
      <c r="E1754" s="330" t="n">
        <v>5.24</v>
      </c>
      <c r="F1754" s="330" t="inlineStr"/>
    </row>
    <row r="1755" ht="45" customHeight="1" s="496">
      <c r="A1755" s="330" t="n">
        <v>93229</v>
      </c>
      <c r="B1755" s="331" t="inlineStr">
        <is>
          <t>BETONEIRA CAPACIDADE NOMINAL 400 L, CAPACIDADE DE MISTURA 310 L, MOTOR A GASOLINA POTÊNCIA 5,5 CV, SEM CARREGADOR - DEPRECIAÇÃO. AF_02/2016</t>
        </is>
      </c>
      <c r="C1755" s="330" t="inlineStr">
        <is>
          <t>H</t>
        </is>
      </c>
      <c r="D1755" s="330" t="n">
        <v>0.41</v>
      </c>
      <c r="E1755" s="330" t="n">
        <v>0.41</v>
      </c>
      <c r="F1755" s="330" t="inlineStr">
        <is>
          <t>AS</t>
        </is>
      </c>
    </row>
    <row r="1756" ht="45" customHeight="1" s="496">
      <c r="A1756" s="330" t="n">
        <v>93230</v>
      </c>
      <c r="B1756" s="331" t="inlineStr">
        <is>
          <t>BETONEIRA CAPACIDADE NOMINAL 400 L, CAPACIDADE DE MISTURA 310 L, MOTOR A GASOLINA POTÊNCIA 5,5 CV, SEM CARREGADOR - JUROS. AF_02/2016</t>
        </is>
      </c>
      <c r="C1756" s="330" t="inlineStr">
        <is>
          <t>H</t>
        </is>
      </c>
      <c r="D1756" s="330" t="n">
        <v>0.09</v>
      </c>
      <c r="E1756" s="330" t="n">
        <v>0.09</v>
      </c>
      <c r="F1756" s="330" t="inlineStr">
        <is>
          <t>AS</t>
        </is>
      </c>
    </row>
    <row r="1757" ht="45" customHeight="1" s="496">
      <c r="A1757" s="330" t="n">
        <v>93231</v>
      </c>
      <c r="B1757" s="331" t="inlineStr">
        <is>
          <t>BETONEIRA CAPACIDADE NOMINAL 400 L, CAPACIDADE DE MISTURA 310 L, MOTOR A GASOLINA POTÊNCIA 5,5 CV, SEM CARREGADOR - MANUTENÇÃO. AF_02/2016</t>
        </is>
      </c>
      <c r="C1757" s="330" t="inlineStr">
        <is>
          <t>H</t>
        </is>
      </c>
      <c r="D1757" s="330" t="n">
        <v>0.52</v>
      </c>
      <c r="E1757" s="330" t="n">
        <v>0.52</v>
      </c>
      <c r="F1757" s="330" t="inlineStr">
        <is>
          <t>AS</t>
        </is>
      </c>
    </row>
    <row r="1758" ht="45" customHeight="1" s="496">
      <c r="A1758" s="330" t="n">
        <v>93232</v>
      </c>
      <c r="B1758" s="331" t="inlineStr">
        <is>
          <t>BETONEIRA CAPACIDADE NOMINAL 400 L, CAPACIDADE DE MISTURA 310 L, MOTOR A GASOLINA POTÊNCIA 5,5 CV, SEM CARREGADOR - MATERIAIS NA OPERAÇÃO. AF_02/2016</t>
        </is>
      </c>
      <c r="C1758" s="330" t="inlineStr">
        <is>
          <t>H</t>
        </is>
      </c>
      <c r="D1758" s="330" t="n">
        <v>5.63</v>
      </c>
      <c r="E1758" s="330" t="n">
        <v>5.63</v>
      </c>
      <c r="F1758" s="330" t="inlineStr"/>
    </row>
    <row r="1759" ht="45" customHeight="1" s="496">
      <c r="A1759" s="330" t="n">
        <v>102951</v>
      </c>
      <c r="B1759" s="331" t="inlineStr">
        <is>
          <t>BETONEIRA CAPACIDADE NOMINAL DE 250 L, CAPACIDADE DE MISTURA DE 175 L, MOTOR ELÉTRICO MONOFÁSICO POTÊNCIA 1CV - MATERIAIS NA OPERAÇÃO. AF_05/2023</t>
        </is>
      </c>
      <c r="C1759" s="330" t="inlineStr">
        <is>
          <t>H</t>
        </is>
      </c>
      <c r="D1759" s="330" t="n">
        <v>0.61</v>
      </c>
      <c r="E1759" s="330" t="n">
        <v>0.61</v>
      </c>
      <c r="F1759" s="330" t="inlineStr"/>
    </row>
    <row r="1760" ht="45" customHeight="1" s="496">
      <c r="A1760" s="330" t="n">
        <v>88826</v>
      </c>
      <c r="B1760" s="331" t="inlineStr">
        <is>
          <t>BETONEIRA CAPACIDADE NOMINAL DE 400 L, CAPACIDADE DE MISTURA 280 L, MOTOR ELÉTRICO TRIFÁSICO POTÊNCIA DE 2 CV, SEM CARREGADOR - DEPRECIAÇÃO. AF_05/2023</t>
        </is>
      </c>
      <c r="C1760" s="330" t="inlineStr">
        <is>
          <t>H</t>
        </is>
      </c>
      <c r="D1760" s="330" t="n">
        <v>0.33</v>
      </c>
      <c r="E1760" s="330" t="n">
        <v>0.33</v>
      </c>
      <c r="F1760" s="330" t="inlineStr">
        <is>
          <t>AS</t>
        </is>
      </c>
    </row>
    <row r="1761" ht="45" customHeight="1" s="496">
      <c r="A1761" s="330" t="n">
        <v>88827</v>
      </c>
      <c r="B1761" s="331" t="inlineStr">
        <is>
          <t>BETONEIRA CAPACIDADE NOMINAL DE 400 L, CAPACIDADE DE MISTURA 280 L, MOTOR ELÉTRICO TRIFÁSICO POTÊNCIA DE 2 CV, SEM CARREGADOR - JUROS. AF_05/2023</t>
        </is>
      </c>
      <c r="C1761" s="330" t="inlineStr">
        <is>
          <t>H</t>
        </is>
      </c>
      <c r="D1761" s="330" t="n">
        <v>0.07000000000000001</v>
      </c>
      <c r="E1761" s="330" t="n">
        <v>0.07000000000000001</v>
      </c>
      <c r="F1761" s="330" t="inlineStr">
        <is>
          <t>AS</t>
        </is>
      </c>
    </row>
    <row r="1762" ht="45" customHeight="1" s="496">
      <c r="A1762" s="330" t="n">
        <v>88828</v>
      </c>
      <c r="B1762" s="331" t="inlineStr">
        <is>
          <t>BETONEIRA CAPACIDADE NOMINAL DE 400 L, CAPACIDADE DE MISTURA 280 L, MOTOR ELÉTRICO TRIFÁSICO POTÊNCIA DE 2 CV, SEM CARREGADOR - MANUTENÇÃO. AF_05/2023</t>
        </is>
      </c>
      <c r="C1762" s="330" t="inlineStr">
        <is>
          <t>H</t>
        </is>
      </c>
      <c r="D1762" s="330" t="n">
        <v>0.36</v>
      </c>
      <c r="E1762" s="330" t="n">
        <v>0.36</v>
      </c>
      <c r="F1762" s="330" t="inlineStr">
        <is>
          <t>AS</t>
        </is>
      </c>
    </row>
    <row r="1763" ht="45" customHeight="1" s="496">
      <c r="A1763" s="330" t="n">
        <v>88829</v>
      </c>
      <c r="B1763" s="331" t="inlineStr">
        <is>
          <t>BETONEIRA CAPACIDADE NOMINAL DE 400 L, CAPACIDADE DE MISTURA 280 L, MOTOR ELÉTRICO TRIFÁSICO POTÊNCIA DE 2 CV, SEM CARREGADOR - MATERIAIS NA OPERAÇÃO. AF_05/2023</t>
        </is>
      </c>
      <c r="C1763" s="330" t="inlineStr">
        <is>
          <t>H</t>
        </is>
      </c>
      <c r="D1763" s="330" t="n">
        <v>1.22</v>
      </c>
      <c r="E1763" s="330" t="n">
        <v>1.22</v>
      </c>
      <c r="F1763" s="330" t="inlineStr"/>
    </row>
    <row r="1764" ht="45" customHeight="1" s="496">
      <c r="A1764" s="330" t="n">
        <v>89221</v>
      </c>
      <c r="B1764" s="331" t="inlineStr">
        <is>
          <t>BETONEIRA CAPACIDADE NOMINAL DE 600 L, CAPACIDADE DE MISTURA 360 L, MOTOR ELÉTRICO TRIFÁSICO POTÊNCIA DE 4 CV, SEM CARREGADOR - DEPRECIAÇÃO. AF_05/2023</t>
        </is>
      </c>
      <c r="C1764" s="330" t="inlineStr">
        <is>
          <t>H</t>
        </is>
      </c>
      <c r="D1764" s="330" t="n">
        <v>1.35</v>
      </c>
      <c r="E1764" s="330" t="n">
        <v>1.35</v>
      </c>
      <c r="F1764" s="330" t="inlineStr">
        <is>
          <t>AS</t>
        </is>
      </c>
    </row>
    <row r="1765" ht="45" customHeight="1" s="496">
      <c r="A1765" s="330" t="n">
        <v>89222</v>
      </c>
      <c r="B1765" s="331" t="inlineStr">
        <is>
          <t>BETONEIRA CAPACIDADE NOMINAL DE 600 L, CAPACIDADE DE MISTURA 360 L, MOTOR ELÉTRICO TRIFÁSICO POTÊNCIA DE 4 CV, SEM CARREGADOR - JUROS. AF_05/2023</t>
        </is>
      </c>
      <c r="C1765" s="330" t="inlineStr">
        <is>
          <t>H</t>
        </is>
      </c>
      <c r="D1765" s="330" t="n">
        <v>0.31</v>
      </c>
      <c r="E1765" s="330" t="n">
        <v>0.31</v>
      </c>
      <c r="F1765" s="330" t="inlineStr">
        <is>
          <t>AS</t>
        </is>
      </c>
    </row>
    <row r="1766" ht="45" customHeight="1" s="496">
      <c r="A1766" s="330" t="n">
        <v>89223</v>
      </c>
      <c r="B1766" s="331" t="inlineStr">
        <is>
          <t>BETONEIRA CAPACIDADE NOMINAL DE 600 L, CAPACIDADE DE MISTURA 360 L, MOTOR ELÉTRICO TRIFÁSICO POTÊNCIA DE 4 CV, SEM CARREGADOR - MANUTENÇÃO. AF_05/2023</t>
        </is>
      </c>
      <c r="C1766" s="330" t="inlineStr">
        <is>
          <t>H</t>
        </is>
      </c>
      <c r="D1766" s="330" t="n">
        <v>1.48</v>
      </c>
      <c r="E1766" s="330" t="n">
        <v>1.48</v>
      </c>
      <c r="F1766" s="330" t="inlineStr">
        <is>
          <t>AS</t>
        </is>
      </c>
    </row>
    <row r="1767" ht="45" customHeight="1" s="496">
      <c r="A1767" s="330" t="n">
        <v>89224</v>
      </c>
      <c r="B1767" s="331" t="inlineStr">
        <is>
          <t>BETONEIRA CAPACIDADE NOMINAL DE 600 L, CAPACIDADE DE MISTURA 360 L, MOTOR ELÉTRICO TRIFÁSICO POTÊNCIA DE 4 CV, SEM CARREGADOR - MATERIAIS NA OPERAÇÃO. AF_05/2023</t>
        </is>
      </c>
      <c r="C1767" s="330" t="inlineStr">
        <is>
          <t>H</t>
        </is>
      </c>
      <c r="D1767" s="330" t="n">
        <v>2.45</v>
      </c>
      <c r="E1767" s="330" t="n">
        <v>2.45</v>
      </c>
      <c r="F1767" s="330" t="inlineStr"/>
    </row>
    <row r="1768" ht="45" customHeight="1" s="496">
      <c r="A1768" s="330" t="n">
        <v>89274</v>
      </c>
      <c r="B1768" s="331" t="inlineStr">
        <is>
          <t>BETONEIRA CAPACIDADE NOMINAL DE 600 L, CAPACIDADE DE MISTURA 440 L, MOTOR A DIESEL POTÊNCIA 10 CV, COM CARREGADOR - DEPRECIAÇÃO. AF_05/2023</t>
        </is>
      </c>
      <c r="C1768" s="330" t="inlineStr">
        <is>
          <t>H</t>
        </is>
      </c>
      <c r="D1768" s="330" t="n">
        <v>1.65</v>
      </c>
      <c r="E1768" s="330" t="n">
        <v>1.65</v>
      </c>
      <c r="F1768" s="330" t="inlineStr">
        <is>
          <t>AS</t>
        </is>
      </c>
    </row>
    <row r="1769" ht="45" customHeight="1" s="496">
      <c r="A1769" s="330" t="n">
        <v>89275</v>
      </c>
      <c r="B1769" s="331" t="inlineStr">
        <is>
          <t>BETONEIRA CAPACIDADE NOMINAL DE 600 L, CAPACIDADE DE MISTURA 440 L, MOTOR A DIESEL POTÊNCIA 10 CV, COM CARREGADOR - JUROS. AF_05/2023</t>
        </is>
      </c>
      <c r="C1769" s="330" t="inlineStr">
        <is>
          <t>H</t>
        </is>
      </c>
      <c r="D1769" s="330" t="n">
        <v>0.38</v>
      </c>
      <c r="E1769" s="330" t="n">
        <v>0.38</v>
      </c>
      <c r="F1769" s="330" t="inlineStr">
        <is>
          <t>AS</t>
        </is>
      </c>
    </row>
    <row r="1770" ht="45" customHeight="1" s="496">
      <c r="A1770" s="330" t="n">
        <v>89276</v>
      </c>
      <c r="B1770" s="331" t="inlineStr">
        <is>
          <t>BETONEIRA CAPACIDADE NOMINAL DE 600 L, CAPACIDADE DE MISTURA 440 L, MOTOR A DIESEL POTÊNCIA 10 CV, COM CARREGADOR - MANUTENÇÃO. AF_05/2023</t>
        </is>
      </c>
      <c r="C1770" s="330" t="inlineStr">
        <is>
          <t>H</t>
        </is>
      </c>
      <c r="D1770" s="330" t="n">
        <v>2.06</v>
      </c>
      <c r="E1770" s="330" t="n">
        <v>2.06</v>
      </c>
      <c r="F1770" s="330" t="inlineStr">
        <is>
          <t>AS</t>
        </is>
      </c>
    </row>
    <row r="1771" ht="45" customHeight="1" s="496">
      <c r="A1771" s="330" t="n">
        <v>89277</v>
      </c>
      <c r="B1771" s="331" t="inlineStr">
        <is>
          <t>BETONEIRA CAPACIDADE NOMINAL DE 600 L, CAPACIDADE DE MISTURA 440 L, MOTOR A DIESEL POTÊNCIA 10 CV, COM CARREGADOR - MATERIAIS NA OPERAÇÃO. AF_05/2023</t>
        </is>
      </c>
      <c r="C1771" s="330" t="inlineStr">
        <is>
          <t>H</t>
        </is>
      </c>
      <c r="D1771" s="330" t="n">
        <v>10.48</v>
      </c>
      <c r="E1771" s="330" t="n">
        <v>10.48</v>
      </c>
      <c r="F1771" s="330" t="inlineStr"/>
    </row>
    <row r="1772" ht="45" customHeight="1" s="496">
      <c r="A1772" s="330" t="n">
        <v>90646</v>
      </c>
      <c r="B1772" s="331" t="inlineStr">
        <is>
          <t>BOMBA CENTRÍFUGA MONOESTÁGIO COM MOTOR ELÉTRICO MONOFÁSICO, POTÊNCIA 15 HP, DIÂMETRO DO ROTOR 173 MM, HM/Q = 30 MCA / 90 M3/H A 45 MCA / 55 M3/H - DEPRECIAÇÃO. AF_06/2015</t>
        </is>
      </c>
      <c r="C1772" s="330" t="inlineStr">
        <is>
          <t>H</t>
        </is>
      </c>
      <c r="D1772" s="330" t="n">
        <v>0.86</v>
      </c>
      <c r="E1772" s="330" t="n">
        <v>0.86</v>
      </c>
      <c r="F1772" s="330" t="inlineStr"/>
    </row>
    <row r="1773" ht="45" customHeight="1" s="496">
      <c r="A1773" s="330" t="n">
        <v>90647</v>
      </c>
      <c r="B1773" s="331" t="inlineStr">
        <is>
          <t>BOMBA CENTRÍFUGA MONOESTÁGIO COM MOTOR ELÉTRICO MONOFÁSICO, POTÊNCIA 15 HP, DIÂMETRO DO ROTOR 173 MM, HM/Q = 30 MCA / 90 M3/H A 45 MCA / 55 M3/H - JUROS. AF_06/2015</t>
        </is>
      </c>
      <c r="C1773" s="330" t="inlineStr">
        <is>
          <t>H</t>
        </is>
      </c>
      <c r="D1773" s="330" t="n">
        <v>0.19</v>
      </c>
      <c r="E1773" s="330" t="n">
        <v>0.19</v>
      </c>
      <c r="F1773" s="330" t="inlineStr"/>
    </row>
    <row r="1774" ht="45" customHeight="1" s="496">
      <c r="A1774" s="330" t="n">
        <v>90648</v>
      </c>
      <c r="B1774" s="331" t="inlineStr">
        <is>
          <t>BOMBA CENTRÍFUGA MONOESTÁGIO COM MOTOR ELÉTRICO MONOFÁSICO, POTÊNCIA 15 HP, DIÂMETRO DO ROTOR 173 MM, HM/Q = 30 MCA / 90 M3/H A 45 MCA / 55 M3/H - MANUTENÇÃO. AF_06/2015</t>
        </is>
      </c>
      <c r="C1774" s="330" t="inlineStr">
        <is>
          <t>H</t>
        </is>
      </c>
      <c r="D1774" s="330" t="n">
        <v>0.9399999999999999</v>
      </c>
      <c r="E1774" s="330" t="n">
        <v>0.9399999999999999</v>
      </c>
      <c r="F1774" s="330" t="inlineStr"/>
    </row>
    <row r="1775" ht="60" customHeight="1" s="496">
      <c r="A1775" s="330" t="n">
        <v>90649</v>
      </c>
      <c r="B1775" s="331" t="inlineStr">
        <is>
          <t>BOMBA CENTRÍFUGA MONOESTÁGIO COM MOTOR ELÉTRICO MONOFÁSICO, POTÊNCIA 15 HP, DIÂMETRO DO ROTOR 173 MM, HM/Q = 30 MCA / 90 M3/H A 45 MCA / 55 M3/H - MATERIAIS NA OPERAÇÃO. AF_06/2015</t>
        </is>
      </c>
      <c r="C1775" s="330" t="inlineStr">
        <is>
          <t>H</t>
        </is>
      </c>
      <c r="D1775" s="330" t="n">
        <v>9.51</v>
      </c>
      <c r="E1775" s="330" t="n">
        <v>9.51</v>
      </c>
      <c r="F1775" s="330" t="inlineStr"/>
    </row>
    <row r="1776" ht="30" customHeight="1" s="496">
      <c r="A1776" s="330" t="n">
        <v>106099</v>
      </c>
      <c r="B1776" s="331" t="inlineStr">
        <is>
          <t>BOMBA DE INJEÇÃO, ELÉTRICA, TRIFÁSICA, POTÊNCIA 7,5 CV - MATERIAIS NA OPERAÇÃO. AF_08/2025</t>
        </is>
      </c>
      <c r="C1776" s="330" t="inlineStr">
        <is>
          <t>H</t>
        </is>
      </c>
      <c r="D1776" s="330" t="n">
        <v>1.02</v>
      </c>
      <c r="E1776" s="330" t="n">
        <v>1.02</v>
      </c>
      <c r="F1776" s="330" t="inlineStr"/>
    </row>
    <row r="1777" ht="30" customHeight="1" s="496">
      <c r="A1777" s="330" t="n">
        <v>90652</v>
      </c>
      <c r="B1777" s="331" t="inlineStr">
        <is>
          <t>BOMBA DE PROJEÇÃO DE CONCRETO SECO, POTÊNCIA 10 CV, VAZÃO 3 M3/H - DEPRECIAÇÃO. AF_06/2015</t>
        </is>
      </c>
      <c r="C1777" s="330" t="inlineStr">
        <is>
          <t>H</t>
        </is>
      </c>
      <c r="D1777" s="330" t="n">
        <v>4.06</v>
      </c>
      <c r="E1777" s="330" t="n">
        <v>4.06</v>
      </c>
      <c r="F1777" s="330" t="inlineStr">
        <is>
          <t>AS</t>
        </is>
      </c>
    </row>
    <row r="1778" ht="30" customHeight="1" s="496">
      <c r="A1778" s="330" t="n">
        <v>90653</v>
      </c>
      <c r="B1778" s="331" t="inlineStr">
        <is>
          <t>BOMBA DE PROJEÇÃO DE CONCRETO SECO, POTÊNCIA 10 CV, VAZÃO 3 M3/H - JUROS. AF_06/2015</t>
        </is>
      </c>
      <c r="C1778" s="330" t="inlineStr">
        <is>
          <t>H</t>
        </is>
      </c>
      <c r="D1778" s="330" t="n">
        <v>0.9399999999999999</v>
      </c>
      <c r="E1778" s="330" t="n">
        <v>0.9399999999999999</v>
      </c>
      <c r="F1778" s="330" t="inlineStr">
        <is>
          <t>AS</t>
        </is>
      </c>
    </row>
    <row r="1779" ht="30" customHeight="1" s="496">
      <c r="A1779" s="330" t="n">
        <v>90654</v>
      </c>
      <c r="B1779" s="331" t="inlineStr">
        <is>
          <t>BOMBA DE PROJEÇÃO DE CONCRETO SECO, POTÊNCIA 10 CV, VAZÃO 3 M3/H - MANUTENÇÃO. AF_06/2015</t>
        </is>
      </c>
      <c r="C1779" s="330" t="inlineStr">
        <is>
          <t>H</t>
        </is>
      </c>
      <c r="D1779" s="330" t="n">
        <v>4.44</v>
      </c>
      <c r="E1779" s="330" t="n">
        <v>4.44</v>
      </c>
      <c r="F1779" s="330" t="inlineStr">
        <is>
          <t>AS</t>
        </is>
      </c>
    </row>
    <row r="1780" ht="30" customHeight="1" s="496">
      <c r="A1780" s="330" t="n">
        <v>90655</v>
      </c>
      <c r="B1780" s="331" t="inlineStr">
        <is>
          <t>BOMBA DE PROJEÇÃO DE CONCRETO SECO, POTÊNCIA 10 CV, VAZÃO 3 M3/H - MATERIAIS NA OPERAÇÃO. AF_06/2015</t>
        </is>
      </c>
      <c r="C1780" s="330" t="inlineStr">
        <is>
          <t>H</t>
        </is>
      </c>
      <c r="D1780" s="330" t="n">
        <v>6.26</v>
      </c>
      <c r="E1780" s="330" t="n">
        <v>6.26</v>
      </c>
      <c r="F1780" s="330" t="inlineStr"/>
    </row>
    <row r="1781" ht="30" customHeight="1" s="496">
      <c r="A1781" s="330" t="n">
        <v>90658</v>
      </c>
      <c r="B1781" s="331" t="inlineStr">
        <is>
          <t>BOMBA DE PROJEÇÃO DE CONCRETO SECO, POTÊNCIA 10 CV, VAZÃO 6 M3/H - DEPRECIAÇÃO. AF_06/2015</t>
        </is>
      </c>
      <c r="C1781" s="330" t="inlineStr">
        <is>
          <t>H</t>
        </is>
      </c>
      <c r="D1781" s="330" t="n">
        <v>4.35</v>
      </c>
      <c r="E1781" s="330" t="n">
        <v>4.35</v>
      </c>
      <c r="F1781" s="330" t="inlineStr">
        <is>
          <t>AS</t>
        </is>
      </c>
    </row>
    <row r="1782" ht="30" customHeight="1" s="496">
      <c r="A1782" s="330" t="n">
        <v>90659</v>
      </c>
      <c r="B1782" s="331" t="inlineStr">
        <is>
          <t>BOMBA DE PROJEÇÃO DE CONCRETO SECO, POTÊNCIA 10 CV, VAZÃO 6 M3/H - JUROS. AF_06/2015</t>
        </is>
      </c>
      <c r="C1782" s="330" t="inlineStr">
        <is>
          <t>H</t>
        </is>
      </c>
      <c r="D1782" s="330" t="n">
        <v>1</v>
      </c>
      <c r="E1782" s="330" t="n">
        <v>1</v>
      </c>
      <c r="F1782" s="330" t="inlineStr">
        <is>
          <t>AS</t>
        </is>
      </c>
    </row>
    <row r="1783" ht="30" customHeight="1" s="496">
      <c r="A1783" s="330" t="n">
        <v>90660</v>
      </c>
      <c r="B1783" s="331" t="inlineStr">
        <is>
          <t>BOMBA DE PROJEÇÃO DE CONCRETO SECO, POTÊNCIA 10 CV, VAZÃO 6 M3/H - MANUTENÇÃO. AF_06/2015</t>
        </is>
      </c>
      <c r="C1783" s="330" t="inlineStr">
        <is>
          <t>H</t>
        </is>
      </c>
      <c r="D1783" s="330" t="n">
        <v>4.76</v>
      </c>
      <c r="E1783" s="330" t="n">
        <v>4.76</v>
      </c>
      <c r="F1783" s="330" t="inlineStr">
        <is>
          <t>AS</t>
        </is>
      </c>
    </row>
    <row r="1784" ht="30" customHeight="1" s="496">
      <c r="A1784" s="330" t="n">
        <v>90661</v>
      </c>
      <c r="B1784" s="331" t="inlineStr">
        <is>
          <t>BOMBA DE PROJEÇÃO DE CONCRETO SECO, POTÊNCIA 10 CV, VAZÃO 6 M3/H - MATERIAIS NA OPERAÇÃO. AF_06/2015</t>
        </is>
      </c>
      <c r="C1784" s="330" t="inlineStr">
        <is>
          <t>H</t>
        </is>
      </c>
      <c r="D1784" s="330" t="n">
        <v>6.26</v>
      </c>
      <c r="E1784" s="330" t="n">
        <v>6.26</v>
      </c>
      <c r="F1784" s="330" t="inlineStr"/>
    </row>
    <row r="1785" ht="45" customHeight="1" s="496">
      <c r="A1785" s="330" t="n">
        <v>89019</v>
      </c>
      <c r="B1785" s="331" t="inlineStr">
        <is>
          <t>BOMBA SUBMERSÍVEL ELÉTRICA TRIFÁSICA, POTÊNCIA 2,96 HP, Ø ROTOR 144 MM SEMI-ABERTO, BOCAL DE SAÍDA Ø 2", HM/Q = 2 MCA / 38,8 M3/H A 28 MCA / 5 M3/H - DEPRECIAÇÃO. AF_06/2014</t>
        </is>
      </c>
      <c r="C1785" s="330" t="inlineStr">
        <is>
          <t>H</t>
        </is>
      </c>
      <c r="D1785" s="330" t="n">
        <v>0.38</v>
      </c>
      <c r="E1785" s="330" t="n">
        <v>0.38</v>
      </c>
      <c r="F1785" s="330" t="inlineStr"/>
    </row>
    <row r="1786" ht="45" customHeight="1" s="496">
      <c r="A1786" s="330" t="n">
        <v>89020</v>
      </c>
      <c r="B1786" s="331" t="inlineStr">
        <is>
          <t>BOMBA SUBMERSÍVEL ELÉTRICA TRIFÁSICA, POTÊNCIA 2,96 HP, Ø ROTOR 144 MM SEMI-ABERTO, BOCAL DE SAÍDA Ø 2", HM/Q = 2 MCA / 38,8 M3/H A 28 MCA / 5 M3/H - JUROS. AF_06/2014</t>
        </is>
      </c>
      <c r="C1786" s="330" t="inlineStr">
        <is>
          <t>H</t>
        </is>
      </c>
      <c r="D1786" s="330" t="n">
        <v>0.08</v>
      </c>
      <c r="E1786" s="330" t="n">
        <v>0.08</v>
      </c>
      <c r="F1786" s="330" t="inlineStr"/>
    </row>
    <row r="1787" ht="45" customHeight="1" s="496">
      <c r="A1787" s="330" t="n">
        <v>5800</v>
      </c>
      <c r="B1787" s="331" t="inlineStr">
        <is>
          <t>BOMBA SUBMERSÍVEL ELÉTRICA TRIFÁSICA, POTÊNCIA 2,96 HP, Ø ROTOR 144 MM SEMI-ABERTO, BOCAL DE SAÍDA Ø 2", HM/Q = 2 MCA / 38,8 M3/H A 28 MCA / 5 M3/H - MANUTENÇÃO. AF_06/2014</t>
        </is>
      </c>
      <c r="C1787" s="330" t="inlineStr">
        <is>
          <t>H</t>
        </is>
      </c>
      <c r="D1787" s="330" t="n">
        <v>0.42</v>
      </c>
      <c r="E1787" s="330" t="n">
        <v>0.42</v>
      </c>
      <c r="F1787" s="330" t="inlineStr"/>
    </row>
    <row r="1788" ht="45" customHeight="1" s="496">
      <c r="A1788" s="330" t="n">
        <v>53866</v>
      </c>
      <c r="B1788" s="331" t="inlineStr">
        <is>
          <t>BOMBA SUBMERSÍVEL ELÉTRICA TRIFÁSICA, POTÊNCIA 2,96 HP, Ø ROTOR 144 MM SEMI-ABERTO, BOCAL DE SAÍDA Ø 2", HM/Q = 2 MCA / 38,8 M3/H A 28 MCA / 5 M3/H - MATERIAIS NA OPERAÇÃO. AF_06/2014</t>
        </is>
      </c>
      <c r="C1788" s="330" t="inlineStr">
        <is>
          <t>H</t>
        </is>
      </c>
      <c r="D1788" s="330" t="n">
        <v>1.88</v>
      </c>
      <c r="E1788" s="330" t="n">
        <v>1.88</v>
      </c>
      <c r="F1788" s="330" t="inlineStr"/>
    </row>
    <row r="1789" ht="45" customHeight="1" s="496">
      <c r="A1789" s="330" t="n">
        <v>90639</v>
      </c>
      <c r="B1789" s="331" t="inlineStr">
        <is>
          <t>BOMBA TRIPLEX, PARA INJEÇÃO DE NATA DE CIMENTO, VAZÃO MÁXIMA DE 100 LITROS/MINUTO, PRESSÃO MÁXIMA DE 70 BAR - DEPRECIAÇÃO. AF_06/2015</t>
        </is>
      </c>
      <c r="C1789" s="330" t="inlineStr">
        <is>
          <t>H</t>
        </is>
      </c>
      <c r="D1789" s="330" t="n">
        <v>6.24</v>
      </c>
      <c r="E1789" s="330" t="n">
        <v>6.24</v>
      </c>
      <c r="F1789" s="330" t="inlineStr">
        <is>
          <t>AS</t>
        </is>
      </c>
    </row>
    <row r="1790" ht="30" customHeight="1" s="496">
      <c r="A1790" s="330" t="n">
        <v>90640</v>
      </c>
      <c r="B1790" s="331" t="inlineStr">
        <is>
          <t>BOMBA TRIPLEX, PARA INJEÇÃO DE NATA DE CIMENTO, VAZÃO MÁXIMA DE 100 LITROS/MINUTO, PRESSÃO MÁXIMA DE 70 BAR - JUROS. AF_06/2015</t>
        </is>
      </c>
      <c r="C1790" s="330" t="inlineStr">
        <is>
          <t>H</t>
        </is>
      </c>
      <c r="D1790" s="330" t="n">
        <v>1.44</v>
      </c>
      <c r="E1790" s="330" t="n">
        <v>1.44</v>
      </c>
      <c r="F1790" s="330" t="inlineStr">
        <is>
          <t>AS</t>
        </is>
      </c>
    </row>
    <row r="1791" ht="45" customHeight="1" s="496">
      <c r="A1791" s="330" t="n">
        <v>90641</v>
      </c>
      <c r="B1791" s="331" t="inlineStr">
        <is>
          <t>BOMBA TRIPLEX, PARA INJEÇÃO DE NATA DE CIMENTO, VAZÃO MÁXIMA DE 100 LITROS/MINUTO, PRESSÃO MÁXIMA DE 70 BAR - MANUTENÇÃO. AF_06/2015</t>
        </is>
      </c>
      <c r="C1791" s="330" t="inlineStr">
        <is>
          <t>H</t>
        </is>
      </c>
      <c r="D1791" s="330" t="n">
        <v>6.83</v>
      </c>
      <c r="E1791" s="330" t="n">
        <v>6.83</v>
      </c>
      <c r="F1791" s="330" t="inlineStr">
        <is>
          <t>AS</t>
        </is>
      </c>
    </row>
    <row r="1792" ht="45" customHeight="1" s="496">
      <c r="A1792" s="330" t="n">
        <v>90642</v>
      </c>
      <c r="B1792" s="331" t="inlineStr">
        <is>
          <t>BOMBA TRIPLEX, PARA INJEÇÃO DE NATA DE CIMENTO, VAZÃO MÁXIMA DE 100 LITROS/MINUTO, PRESSÃO MÁXIMA DE 70 BAR - MATERIAIS NA OPERAÇÃO. AF_06/2015</t>
        </is>
      </c>
      <c r="C1792" s="330" t="inlineStr">
        <is>
          <t>H</t>
        </is>
      </c>
      <c r="D1792" s="330" t="n">
        <v>15.72</v>
      </c>
      <c r="E1792" s="330" t="n">
        <v>15.72</v>
      </c>
      <c r="F1792" s="330" t="inlineStr"/>
    </row>
    <row r="1793" ht="30" customHeight="1" s="496">
      <c r="A1793" s="330" t="n">
        <v>102809</v>
      </c>
      <c r="B1793" s="331" t="inlineStr">
        <is>
          <t>CALDEIRA A GÁS COM TERMOSTATO, CAPACIDADE 100 LITROS - MATERIAIS NA OPERAÇÃO. AF_05/2023</t>
        </is>
      </c>
      <c r="C1793" s="330" t="inlineStr">
        <is>
          <t>H</t>
        </is>
      </c>
      <c r="D1793" s="330" t="n">
        <v>20.48</v>
      </c>
      <c r="E1793" s="330" t="n">
        <v>20.48</v>
      </c>
      <c r="F1793" s="330" t="inlineStr"/>
    </row>
    <row r="1794" ht="30" customHeight="1" s="496">
      <c r="A1794" s="330" t="n">
        <v>92140</v>
      </c>
      <c r="B1794" s="331" t="inlineStr">
        <is>
          <t>CAMINHONETE CABINE SIMPLES COM MOTOR 1.6 FLEX, CÂMBIO MANUAL, POTÊNCIA 101/104 CV, 2 PORTAS - DEPRECIAÇÃO. AF_11/2015</t>
        </is>
      </c>
      <c r="C1794" s="330" t="inlineStr">
        <is>
          <t>H</t>
        </is>
      </c>
      <c r="D1794" s="330" t="n">
        <v>4.84</v>
      </c>
      <c r="E1794" s="330" t="n">
        <v>4.84</v>
      </c>
      <c r="F1794" s="330" t="inlineStr"/>
    </row>
    <row r="1795" ht="30" customHeight="1" s="496">
      <c r="A1795" s="330" t="n">
        <v>92142</v>
      </c>
      <c r="B1795" s="331" t="inlineStr">
        <is>
          <t>CAMINHONETE CABINE SIMPLES COM MOTOR 1.6 FLEX, CÂMBIO MANUAL, POTÊNCIA 101/104 CV, 2 PORTAS - IMPOSTOS E SEGUROS. AF_11/2015</t>
        </is>
      </c>
      <c r="C1795" s="330" t="inlineStr">
        <is>
          <t>H</t>
        </is>
      </c>
      <c r="D1795" s="330" t="n">
        <v>0.6</v>
      </c>
      <c r="E1795" s="330" t="n">
        <v>0.6</v>
      </c>
      <c r="F1795" s="330" t="inlineStr"/>
    </row>
    <row r="1796" ht="30" customHeight="1" s="496">
      <c r="A1796" s="330" t="n">
        <v>92141</v>
      </c>
      <c r="B1796" s="331" t="inlineStr">
        <is>
          <t>CAMINHONETE CABINE SIMPLES COM MOTOR 1.6 FLEX, CÂMBIO MANUAL, POTÊNCIA 101/104 CV, 2 PORTAS - JUROS. AF_11/2015</t>
        </is>
      </c>
      <c r="C1796" s="330" t="inlineStr">
        <is>
          <t>H</t>
        </is>
      </c>
      <c r="D1796" s="330" t="n">
        <v>1.49</v>
      </c>
      <c r="E1796" s="330" t="n">
        <v>1.49</v>
      </c>
      <c r="F1796" s="330" t="inlineStr"/>
    </row>
    <row r="1797" ht="30" customHeight="1" s="496">
      <c r="A1797" s="330" t="n">
        <v>92143</v>
      </c>
      <c r="B1797" s="331" t="inlineStr">
        <is>
          <t>CAMINHONETE CABINE SIMPLES COM MOTOR 1.6 FLEX, CÂMBIO MANUAL, POTÊNCIA 101/104 CV, 2 PORTAS - MANUTENÇÃO. AF_11/2015</t>
        </is>
      </c>
      <c r="C1797" s="330" t="inlineStr">
        <is>
          <t>H</t>
        </is>
      </c>
      <c r="D1797" s="330" t="n">
        <v>6.05</v>
      </c>
      <c r="E1797" s="330" t="n">
        <v>6.05</v>
      </c>
      <c r="F1797" s="330" t="inlineStr"/>
    </row>
    <row r="1798" ht="30" customHeight="1" s="496">
      <c r="A1798" s="330" t="n">
        <v>92144</v>
      </c>
      <c r="B1798" s="331" t="inlineStr">
        <is>
          <t>CAMINHONETE CABINE SIMPLES COM MOTOR 1.6 FLEX, CÂMBIO MANUAL, POTÊNCIA 101/104 CV, 2 PORTAS - MATERIAIS NA OPERAÇÃO. AF_11/2015</t>
        </is>
      </c>
      <c r="C1798" s="330" t="inlineStr">
        <is>
          <t>H</t>
        </is>
      </c>
      <c r="D1798" s="330" t="n">
        <v>48.97</v>
      </c>
      <c r="E1798" s="330" t="n">
        <v>48.97</v>
      </c>
      <c r="F1798" s="330" t="inlineStr"/>
    </row>
    <row r="1799" ht="30" customHeight="1" s="496">
      <c r="A1799" s="330" t="n">
        <v>92133</v>
      </c>
      <c r="B1799" s="331" t="inlineStr">
        <is>
          <t>CAMINHONETE COM MOTOR A DIESEL, POTÊNCIA 180 CV, CABINE DUPLA, 4X4 - DEPRECIAÇÃO. AF_11/2015</t>
        </is>
      </c>
      <c r="C1799" s="330" t="inlineStr">
        <is>
          <t>H</t>
        </is>
      </c>
      <c r="D1799" s="330" t="n">
        <v>13.22</v>
      </c>
      <c r="E1799" s="330" t="n">
        <v>13.22</v>
      </c>
      <c r="F1799" s="330" t="inlineStr"/>
    </row>
    <row r="1800" ht="30" customHeight="1" s="496">
      <c r="A1800" s="330" t="n">
        <v>92135</v>
      </c>
      <c r="B1800" s="331" t="inlineStr">
        <is>
          <t>CAMINHONETE COM MOTOR A DIESEL, POTÊNCIA 180 CV, CABINE DUPLA, 4X4 - IMPOSTOS E SEGUROS. AF_11/2015</t>
        </is>
      </c>
      <c r="C1800" s="330" t="inlineStr">
        <is>
          <t>H</t>
        </is>
      </c>
      <c r="D1800" s="330" t="n">
        <v>1.65</v>
      </c>
      <c r="E1800" s="330" t="n">
        <v>1.65</v>
      </c>
      <c r="F1800" s="330" t="inlineStr"/>
    </row>
    <row r="1801" ht="30" customHeight="1" s="496">
      <c r="A1801" s="330" t="n">
        <v>92134</v>
      </c>
      <c r="B1801" s="331" t="inlineStr">
        <is>
          <t>CAMINHONETE COM MOTOR A DIESEL, POTÊNCIA 180 CV, CABINE DUPLA, 4X4 - JUROS. AF_11/2015</t>
        </is>
      </c>
      <c r="C1801" s="330" t="inlineStr">
        <is>
          <t>H</t>
        </is>
      </c>
      <c r="D1801" s="330" t="n">
        <v>4.07</v>
      </c>
      <c r="E1801" s="330" t="n">
        <v>4.07</v>
      </c>
      <c r="F1801" s="330" t="inlineStr"/>
    </row>
    <row r="1802" ht="30" customHeight="1" s="496">
      <c r="A1802" s="330" t="n">
        <v>92136</v>
      </c>
      <c r="B1802" s="331" t="inlineStr">
        <is>
          <t>CAMINHONETE COM MOTOR A DIESEL, POTÊNCIA 180 CV, CABINE DUPLA, 4X4 - MANUTENÇÃO. AF_11/2015</t>
        </is>
      </c>
      <c r="C1802" s="330" t="inlineStr">
        <is>
          <t>H</t>
        </is>
      </c>
      <c r="D1802" s="330" t="n">
        <v>16.53</v>
      </c>
      <c r="E1802" s="330" t="n">
        <v>16.53</v>
      </c>
      <c r="F1802" s="330" t="inlineStr"/>
    </row>
    <row r="1803" ht="30" customHeight="1" s="496">
      <c r="A1803" s="330" t="n">
        <v>92137</v>
      </c>
      <c r="B1803" s="331" t="inlineStr">
        <is>
          <t>CAMINHONETE COM MOTOR A DIESEL, POTÊNCIA 180 CV, CABINE DUPLA, 4X4 - MATERIAIS NA OPERAÇÃO. AF_11/2015</t>
        </is>
      </c>
      <c r="C1803" s="330" t="inlineStr">
        <is>
          <t>H</t>
        </is>
      </c>
      <c r="D1803" s="330" t="n">
        <v>44.11</v>
      </c>
      <c r="E1803" s="330" t="n">
        <v>44.11</v>
      </c>
      <c r="F1803" s="330" t="inlineStr"/>
    </row>
    <row r="1804" ht="60" customHeight="1" s="496">
      <c r="A1804" s="330" t="n">
        <v>91380</v>
      </c>
      <c r="B1804" s="331" t="inlineStr">
        <is>
          <t>CAMINHÃO BASCULANTE 10 M3, TRUCADO CABINE SIMPLES, PESO BRUTO TOTAL 23.000 KG, CARGA ÚTIL MÁXIMA 15.935 KG, DISTÂNCIA ENTRE EIXOS 4,80 M, POTÊNCIA 230 CV INCLUSIVE CAÇAMBA METÁLICA - DEPRECIAÇÃO. AF_06/2014</t>
        </is>
      </c>
      <c r="C1804" s="330" t="inlineStr">
        <is>
          <t>H</t>
        </is>
      </c>
      <c r="D1804" s="330" t="n">
        <v>30.41</v>
      </c>
      <c r="E1804" s="330" t="n">
        <v>30.41</v>
      </c>
      <c r="F1804" s="330" t="inlineStr">
        <is>
          <t>AS</t>
        </is>
      </c>
    </row>
    <row r="1805" ht="60" customHeight="1" s="496">
      <c r="A1805" s="330" t="n">
        <v>91382</v>
      </c>
      <c r="B1805" s="331" t="inlineStr">
        <is>
          <t>CAMINHÃO BASCULANTE 10 M3, TRUCADO CABINE SIMPLES, PESO BRUTO TOTAL 23.000 KG, CARGA ÚTIL MÁXIMA 15.935 KG, DISTÂNCIA ENTRE EIXOS 4,80 M, POTÊNCIA 230 CV INCLUSIVE CAÇAMBA METÁLICA - IMPOSTOS E SEGUROS. AF_06/2014</t>
        </is>
      </c>
      <c r="C1805" s="330" t="inlineStr">
        <is>
          <t>H</t>
        </is>
      </c>
      <c r="D1805" s="330" t="n">
        <v>4.72</v>
      </c>
      <c r="E1805" s="330" t="n">
        <v>4.72</v>
      </c>
      <c r="F1805" s="330" t="inlineStr">
        <is>
          <t>AS</t>
        </is>
      </c>
    </row>
    <row r="1806" ht="60" customHeight="1" s="496">
      <c r="A1806" s="330" t="n">
        <v>91381</v>
      </c>
      <c r="B1806" s="331" t="inlineStr">
        <is>
          <t>CAMINHÃO BASCULANTE 10 M3, TRUCADO CABINE SIMPLES, PESO BRUTO TOTAL 23.000 KG, CARGA ÚTIL MÁXIMA 15.935 KG, DISTÂNCIA ENTRE EIXOS 4,80 M, POTÊNCIA 230 CV INCLUSIVE CAÇAMBA METÁLICA - JUROS. AF_06/2014</t>
        </is>
      </c>
      <c r="C1806" s="330" t="inlineStr">
        <is>
          <t>H</t>
        </is>
      </c>
      <c r="D1806" s="330" t="n">
        <v>11.7</v>
      </c>
      <c r="E1806" s="330" t="n">
        <v>11.7</v>
      </c>
      <c r="F1806" s="330" t="inlineStr">
        <is>
          <t>AS</t>
        </is>
      </c>
    </row>
    <row r="1807" ht="60" customHeight="1" s="496">
      <c r="A1807" s="330" t="n">
        <v>91383</v>
      </c>
      <c r="B1807" s="331" t="inlineStr">
        <is>
          <t>CAMINHÃO BASCULANTE 10 M3, TRUCADO CABINE SIMPLES, PESO BRUTO TOTAL 23.000 KG, CARGA ÚTIL MÁXIMA 15.935 KG, DISTÂNCIA ENTRE EIXOS 4,80 M, POTÊNCIA 230 CV INCLUSIVE CAÇAMBA METÁLICA - MANUTENÇÃO. AF_06/2014</t>
        </is>
      </c>
      <c r="C1807" s="330" t="inlineStr">
        <is>
          <t>H</t>
        </is>
      </c>
      <c r="D1807" s="330" t="n">
        <v>54.79</v>
      </c>
      <c r="E1807" s="330" t="n">
        <v>54.79</v>
      </c>
      <c r="F1807" s="330" t="inlineStr">
        <is>
          <t>AS</t>
        </is>
      </c>
    </row>
    <row r="1808" ht="60" customHeight="1" s="496">
      <c r="A1808" s="330" t="n">
        <v>91384</v>
      </c>
      <c r="B1808" s="331" t="inlineStr">
        <is>
          <t>CAMINHÃO BASCULANTE 10 M3, TRUCADO CABINE SIMPLES, PESO BRUTO TOTAL 23.000 KG, CARGA ÚTIL MÁXIMA 15.935 KG, DISTÂNCIA ENTRE EIXOS 4,80 M, POTÊNCIA 230 CV INCLUSIVE CAÇAMBA METÁLICA - MATERIAIS NA OPERAÇÃO. AF_06/2014</t>
        </is>
      </c>
      <c r="C1808" s="330" t="inlineStr">
        <is>
          <t>H</t>
        </is>
      </c>
      <c r="D1808" s="330" t="n">
        <v>177.51</v>
      </c>
      <c r="E1808" s="330" t="n">
        <v>177.51</v>
      </c>
      <c r="F1808" s="330" t="inlineStr"/>
    </row>
    <row r="1809" ht="45" customHeight="1" s="496">
      <c r="A1809" s="330" t="n">
        <v>96030</v>
      </c>
      <c r="B1809" s="331" t="inlineStr">
        <is>
          <t>CAMINHÃO BASCULANTE 10 M3, TRUCADO, POTÊNCIA 230 CV, INCLUSIVE CAÇAMBA METÁLICA, COM DISTRIBUIDOR DE AGREGADOS ACOPLADO - DEPRECIAÇÃO. AF_02/2017</t>
        </is>
      </c>
      <c r="C1809" s="330" t="inlineStr">
        <is>
          <t>H</t>
        </is>
      </c>
      <c r="D1809" s="330" t="n">
        <v>37.77</v>
      </c>
      <c r="E1809" s="330" t="n">
        <v>37.77</v>
      </c>
      <c r="F1809" s="330" t="inlineStr">
        <is>
          <t>AS</t>
        </is>
      </c>
    </row>
    <row r="1810" ht="45" customHeight="1" s="496">
      <c r="A1810" s="330" t="n">
        <v>96032</v>
      </c>
      <c r="B1810" s="331" t="inlineStr">
        <is>
          <t>CAMINHÃO BASCULANTE 10 M3, TRUCADO, POTÊNCIA 230 CV, INCLUSIVE CAÇAMBA METÁLICA, COM DISTRIBUIDOR DE AGREGADOS ACOPLADO - IMPOSTOS E SEGUROS. AF_02/2017</t>
        </is>
      </c>
      <c r="C1810" s="330" t="inlineStr">
        <is>
          <t>H</t>
        </is>
      </c>
      <c r="D1810" s="330" t="n">
        <v>5.3</v>
      </c>
      <c r="E1810" s="330" t="n">
        <v>5.3</v>
      </c>
      <c r="F1810" s="330" t="inlineStr">
        <is>
          <t>AS</t>
        </is>
      </c>
    </row>
    <row r="1811" ht="45" customHeight="1" s="496">
      <c r="A1811" s="330" t="n">
        <v>96031</v>
      </c>
      <c r="B1811" s="331" t="inlineStr">
        <is>
          <t>CAMINHÃO BASCULANTE 10 M3, TRUCADO, POTÊNCIA 230 CV, INCLUSIVE CAÇAMBA METÁLICA, COM DISTRIBUIDOR DE AGREGADOS ACOPLADO - JUROS. AF_02/2017</t>
        </is>
      </c>
      <c r="C1811" s="330" t="inlineStr">
        <is>
          <t>H</t>
        </is>
      </c>
      <c r="D1811" s="330" t="n">
        <v>13.21</v>
      </c>
      <c r="E1811" s="330" t="n">
        <v>13.21</v>
      </c>
      <c r="F1811" s="330" t="inlineStr">
        <is>
          <t>AS</t>
        </is>
      </c>
    </row>
    <row r="1812" ht="45" customHeight="1" s="496">
      <c r="A1812" s="330" t="n">
        <v>96033</v>
      </c>
      <c r="B1812" s="331" t="inlineStr">
        <is>
          <t>CAMINHÃO BASCULANTE 10 M3, TRUCADO, POTÊNCIA 230 CV, INCLUSIVE CAÇAMBA METÁLICA, COM DISTRIBUIDOR DE AGREGADOS ACOPLADO - MANUTENÇÃO. AF_02/2017</t>
        </is>
      </c>
      <c r="C1812" s="330" t="inlineStr">
        <is>
          <t>H</t>
        </is>
      </c>
      <c r="D1812" s="330" t="n">
        <v>60.92</v>
      </c>
      <c r="E1812" s="330" t="n">
        <v>60.92</v>
      </c>
      <c r="F1812" s="330" t="inlineStr">
        <is>
          <t>AS</t>
        </is>
      </c>
    </row>
    <row r="1813" ht="45" customHeight="1" s="496">
      <c r="A1813" s="330" t="n">
        <v>96034</v>
      </c>
      <c r="B1813" s="331" t="inlineStr">
        <is>
          <t>CAMINHÃO BASCULANTE 10 M3, TRUCADO, POTÊNCIA 230 CV, INCLUSIVE CAÇAMBA METÁLICA, COM DISTRIBUIDOR DE AGREGADOS ACOPLADO - MATERIAIS NA OPERAÇÃO. AF_02/2017</t>
        </is>
      </c>
      <c r="C1813" s="330" t="inlineStr">
        <is>
          <t>H</t>
        </is>
      </c>
      <c r="D1813" s="330" t="n">
        <v>177.51</v>
      </c>
      <c r="E1813" s="330" t="n">
        <v>177.51</v>
      </c>
      <c r="F1813" s="330" t="inlineStr"/>
    </row>
    <row r="1814" ht="60" customHeight="1" s="496">
      <c r="A1814" s="330" t="n">
        <v>89870</v>
      </c>
      <c r="B1814" s="331" t="inlineStr">
        <is>
          <t>CAMINHÃO BASCULANTE 14 M3, COM CAVALO MECÂNICO DE CAPACIDADE MÁXIMA DE TRAÇÃO COMBINADO DE 36000 KG, POTÊNCIA 286 CV, INCLUSIVE SEMIREBOQUE COM CAÇAMBA METÁLICA - DEPRECIAÇÃO. AF_12/2014</t>
        </is>
      </c>
      <c r="C1814" s="330" t="inlineStr">
        <is>
          <t>H</t>
        </is>
      </c>
      <c r="D1814" s="330" t="n">
        <v>39.82</v>
      </c>
      <c r="E1814" s="330" t="n">
        <v>39.82</v>
      </c>
      <c r="F1814" s="330" t="inlineStr">
        <is>
          <t>AS</t>
        </is>
      </c>
    </row>
    <row r="1815" ht="60" customHeight="1" s="496">
      <c r="A1815" s="330" t="n">
        <v>89872</v>
      </c>
      <c r="B1815" s="331" t="inlineStr">
        <is>
          <t>CAMINHÃO BASCULANTE 14 M3, COM CAVALO MECÂNICO DE CAPACIDADE MÁXIMA DE TRAÇÃO COMBINADO DE 36000 KG, POTÊNCIA 286 CV, INCLUSIVE SEMIREBOQUE COM CAÇAMBA METÁLICA - IMPOSTOS E SEGUROS. AF_12/2014</t>
        </is>
      </c>
      <c r="C1815" s="330" t="inlineStr">
        <is>
          <t>H</t>
        </is>
      </c>
      <c r="D1815" s="330" t="n">
        <v>5.64</v>
      </c>
      <c r="E1815" s="330" t="n">
        <v>5.64</v>
      </c>
      <c r="F1815" s="330" t="inlineStr">
        <is>
          <t>AS</t>
        </is>
      </c>
    </row>
    <row r="1816" ht="45" customHeight="1" s="496">
      <c r="A1816" s="330" t="n">
        <v>89871</v>
      </c>
      <c r="B1816" s="331" t="inlineStr">
        <is>
          <t>CAMINHÃO BASCULANTE 14 M3, COM CAVALO MECÂNICO DE CAPACIDADE MÁXIMA DE TRAÇÃO COMBINADO DE 36000 KG, POTÊNCIA 286 CV, INCLUSIVE SEMIREBOQUE COM CAÇAMBA METÁLICA - JUROS. AF_12/2014</t>
        </is>
      </c>
      <c r="C1816" s="330" t="inlineStr">
        <is>
          <t>H</t>
        </is>
      </c>
      <c r="D1816" s="330" t="n">
        <v>13.97</v>
      </c>
      <c r="E1816" s="330" t="n">
        <v>13.97</v>
      </c>
      <c r="F1816" s="330" t="inlineStr">
        <is>
          <t>AS</t>
        </is>
      </c>
    </row>
    <row r="1817" ht="60" customHeight="1" s="496">
      <c r="A1817" s="330" t="n">
        <v>89873</v>
      </c>
      <c r="B1817" s="331" t="inlineStr">
        <is>
          <t>CAMINHÃO BASCULANTE 14 M3, COM CAVALO MECÂNICO DE CAPACIDADE MÁXIMA DE TRAÇÃO COMBINADO DE 36000 KG, POTÊNCIA 286 CV, INCLUSIVE SEMIREBOQUE COM CAÇAMBA METÁLICA - MANUTENÇÃO. AF_12/2014</t>
        </is>
      </c>
      <c r="C1817" s="330" t="inlineStr">
        <is>
          <t>H</t>
        </is>
      </c>
      <c r="D1817" s="330" t="n">
        <v>68.03</v>
      </c>
      <c r="E1817" s="330" t="n">
        <v>68.03</v>
      </c>
      <c r="F1817" s="330" t="inlineStr">
        <is>
          <t>AS</t>
        </is>
      </c>
    </row>
    <row r="1818" ht="60" customHeight="1" s="496">
      <c r="A1818" s="330" t="n">
        <v>89874</v>
      </c>
      <c r="B1818" s="331" t="inlineStr">
        <is>
          <t>CAMINHÃO BASCULANTE 14 M3, COM CAVALO MECÂNICO DE CAPACIDADE MÁXIMA DE TRAÇÃO COMBINADO DE 36000 KG, POTÊNCIA 286 CV, INCLUSIVE SEMIREBOQUE COM CAÇAMBA METÁLICA - MATERIAIS NA OPERAÇÃO. AF_12/2014</t>
        </is>
      </c>
      <c r="C1818" s="330" t="inlineStr">
        <is>
          <t>H</t>
        </is>
      </c>
      <c r="D1818" s="330" t="n">
        <v>220.73</v>
      </c>
      <c r="E1818" s="330" t="n">
        <v>220.73</v>
      </c>
      <c r="F1818" s="330" t="inlineStr"/>
    </row>
    <row r="1819" ht="60" customHeight="1" s="496">
      <c r="A1819" s="330" t="n">
        <v>89878</v>
      </c>
      <c r="B1819" s="331" t="inlineStr">
        <is>
          <t>CAMINHÃO BASCULANTE 18 M3, COM CAVALO MECÂNICO DE CAPACIDADE MÁXIMA DE TRAÇÃO COMBINADO DE 45000 KG, POTÊNCIA 330 CV, INCLUSIVE SEMIREBOQUE COM CAÇAMBA METÁLICA - DEPRECIAÇÃO. AF_12/2014</t>
        </is>
      </c>
      <c r="C1819" s="330" t="inlineStr">
        <is>
          <t>H</t>
        </is>
      </c>
      <c r="D1819" s="330" t="n">
        <v>42.65</v>
      </c>
      <c r="E1819" s="330" t="n">
        <v>42.65</v>
      </c>
      <c r="F1819" s="330" t="inlineStr">
        <is>
          <t>AS</t>
        </is>
      </c>
    </row>
    <row r="1820" ht="60" customHeight="1" s="496">
      <c r="A1820" s="330" t="n">
        <v>89880</v>
      </c>
      <c r="B1820" s="331" t="inlineStr">
        <is>
          <t>CAMINHÃO BASCULANTE 18 M3, COM CAVALO MECÂNICO DE CAPACIDADE MÁXIMA DE TRAÇÃO COMBINADO DE 45000 KG, POTÊNCIA 330 CV, INCLUSIVE SEMIREBOQUE COM CAÇAMBA METÁLICA - IMPOSTOS E SEGUROS. AF_12/2014</t>
        </is>
      </c>
      <c r="C1820" s="330" t="inlineStr">
        <is>
          <t>H</t>
        </is>
      </c>
      <c r="D1820" s="330" t="n">
        <v>5.93</v>
      </c>
      <c r="E1820" s="330" t="n">
        <v>5.93</v>
      </c>
      <c r="F1820" s="330" t="inlineStr">
        <is>
          <t>AS</t>
        </is>
      </c>
    </row>
    <row r="1821" ht="45" customHeight="1" s="496">
      <c r="A1821" s="330" t="n">
        <v>89879</v>
      </c>
      <c r="B1821" s="331" t="inlineStr">
        <is>
          <t>CAMINHÃO BASCULANTE 18 M3, COM CAVALO MECÂNICO DE CAPACIDADE MÁXIMA DE TRAÇÃO COMBINADO DE 45000 KG, POTÊNCIA 330 CV, INCLUSIVE SEMIREBOQUE COM CAÇAMBA METÁLICA - JUROS. AF_12/2014</t>
        </is>
      </c>
      <c r="C1821" s="330" t="inlineStr">
        <is>
          <t>H</t>
        </is>
      </c>
      <c r="D1821" s="330" t="n">
        <v>14.71</v>
      </c>
      <c r="E1821" s="330" t="n">
        <v>14.71</v>
      </c>
      <c r="F1821" s="330" t="inlineStr">
        <is>
          <t>AS</t>
        </is>
      </c>
    </row>
    <row r="1822" ht="60" customHeight="1" s="496">
      <c r="A1822" s="330" t="n">
        <v>89881</v>
      </c>
      <c r="B1822" s="331" t="inlineStr">
        <is>
          <t>CAMINHÃO BASCULANTE 18 M3, COM CAVALO MECÂNICO DE CAPACIDADE MÁXIMA DE TRAÇÃO COMBINADO DE 45000 KG, POTÊNCIA 330 CV, INCLUSIVE SEMIREBOQUE COM CAÇAMBA METÁLICA - MANUTENÇÃO. AF_12/2014</t>
        </is>
      </c>
      <c r="C1822" s="330" t="inlineStr">
        <is>
          <t>H</t>
        </is>
      </c>
      <c r="D1822" s="330" t="n">
        <v>72.16</v>
      </c>
      <c r="E1822" s="330" t="n">
        <v>72.16</v>
      </c>
      <c r="F1822" s="330" t="inlineStr">
        <is>
          <t>AS</t>
        </is>
      </c>
    </row>
    <row r="1823" ht="60" customHeight="1" s="496">
      <c r="A1823" s="330" t="n">
        <v>89882</v>
      </c>
      <c r="B1823" s="331" t="inlineStr">
        <is>
          <t>CAMINHÃO BASCULANTE 18 M3, COM CAVALO MECÂNICO DE CAPACIDADE MÁXIMA DE TRAÇÃO COMBINADO DE 45000 KG, POTÊNCIA 330 CV, INCLUSIVE SEMIREBOQUE COM CAÇAMBA METÁLICA - MATERIAIS NA OPERAÇÃO. AF_12/2014</t>
        </is>
      </c>
      <c r="C1823" s="330" t="inlineStr">
        <is>
          <t>H</t>
        </is>
      </c>
      <c r="D1823" s="330" t="n">
        <v>254.66</v>
      </c>
      <c r="E1823" s="330" t="n">
        <v>254.66</v>
      </c>
      <c r="F1823" s="330" t="inlineStr"/>
    </row>
    <row r="1824" ht="45" customHeight="1" s="496">
      <c r="A1824" s="330" t="n">
        <v>7058</v>
      </c>
      <c r="B1824" s="331" t="inlineStr">
        <is>
          <t>CAMINHÃO BASCULANTE 6 M3 TOCO, PESO BRUTO TOTAL 16.000 KG, CARGA ÚTIL MÁXIMA 11.130 KG, DISTÂNCIA ENTRE EIXOS 5,36 M, POTÊNCIA 185 CV, INCLUSIVE CAÇAMBA METÁLICA - DEPRECIAÇÃO. AF_06/2014</t>
        </is>
      </c>
      <c r="C1824" s="330" t="inlineStr">
        <is>
          <t>H</t>
        </is>
      </c>
      <c r="D1824" s="330" t="n">
        <v>23.92</v>
      </c>
      <c r="E1824" s="330" t="n">
        <v>23.92</v>
      </c>
      <c r="F1824" s="330" t="inlineStr">
        <is>
          <t>AS</t>
        </is>
      </c>
    </row>
    <row r="1825" ht="60" customHeight="1" s="496">
      <c r="A1825" s="330" t="n">
        <v>91402</v>
      </c>
      <c r="B1825" s="331" t="inlineStr">
        <is>
          <t>CAMINHÃO BASCULANTE 6 M3 TOCO, PESO BRUTO TOTAL 16.000 KG, CARGA ÚTIL MÁXIMA 11.130 KG, DISTÂNCIA ENTRE EIXOS 5,36 M, POTÊNCIA 185 CV, INCLUSIVE CAÇAMBA METÁLICA - IMPOSTOS E SEGUROS. AF_06/2014</t>
        </is>
      </c>
      <c r="C1825" s="330" t="inlineStr">
        <is>
          <t>H</t>
        </is>
      </c>
      <c r="D1825" s="330" t="n">
        <v>3.73</v>
      </c>
      <c r="E1825" s="330" t="n">
        <v>3.73</v>
      </c>
      <c r="F1825" s="330" t="inlineStr">
        <is>
          <t>AS</t>
        </is>
      </c>
    </row>
    <row r="1826" ht="45" customHeight="1" s="496">
      <c r="A1826" s="330" t="n">
        <v>7059</v>
      </c>
      <c r="B1826" s="331" t="inlineStr">
        <is>
          <t>CAMINHÃO BASCULANTE 6 M3 TOCO, PESO BRUTO TOTAL 16.000 KG, CARGA ÚTIL MÁXIMA 11.130 KG, DISTÂNCIA ENTRE EIXOS 5,36 M, POTÊNCIA 185 CV, INCLUSIVE CAÇAMBA METÁLICA - JUROS. AF_06/2014</t>
        </is>
      </c>
      <c r="C1826" s="330" t="inlineStr">
        <is>
          <t>H</t>
        </is>
      </c>
      <c r="D1826" s="330" t="n">
        <v>9.23</v>
      </c>
      <c r="E1826" s="330" t="n">
        <v>9.23</v>
      </c>
      <c r="F1826" s="330" t="inlineStr">
        <is>
          <t>AS</t>
        </is>
      </c>
    </row>
    <row r="1827" ht="45" customHeight="1" s="496">
      <c r="A1827" s="330" t="n">
        <v>7060</v>
      </c>
      <c r="B1827" s="331" t="inlineStr">
        <is>
          <t>CAMINHÃO BASCULANTE 6 M3 TOCO, PESO BRUTO TOTAL 16.000 KG, CARGA ÚTIL MÁXIMA 11.130 KG, DISTÂNCIA ENTRE EIXOS 5,36 M, POTÊNCIA 185 CV, INCLUSIVE CAÇAMBA METÁLICA - MANUTENÇÃO. AF_06/2014</t>
        </is>
      </c>
      <c r="C1827" s="330" t="inlineStr">
        <is>
          <t>H</t>
        </is>
      </c>
      <c r="D1827" s="330" t="n">
        <v>43.17</v>
      </c>
      <c r="E1827" s="330" t="n">
        <v>43.17</v>
      </c>
      <c r="F1827" s="330" t="inlineStr">
        <is>
          <t>AS</t>
        </is>
      </c>
    </row>
    <row r="1828" ht="60" customHeight="1" s="496">
      <c r="A1828" s="330" t="n">
        <v>7061</v>
      </c>
      <c r="B1828" s="331" t="inlineStr">
        <is>
          <t>CAMINHÃO BASCULANTE 6 M3 TOCO, PESO BRUTO TOTAL 16.000 KG, CARGA ÚTIL MÁXIMA 11.130 KG, DISTÂNCIA ENTRE EIXOS 5,36 M, POTÊNCIA 185 CV, INCLUSIVE CAÇAMBA METÁLICA - MATERIAIS NA OPERAÇÃO. AF_06/2014</t>
        </is>
      </c>
      <c r="C1828" s="330" t="inlineStr">
        <is>
          <t>H</t>
        </is>
      </c>
      <c r="D1828" s="330" t="n">
        <v>102.01</v>
      </c>
      <c r="E1828" s="330" t="n">
        <v>102.01</v>
      </c>
      <c r="F1828" s="330" t="inlineStr"/>
    </row>
    <row r="1829" ht="45" customHeight="1" s="496">
      <c r="A1829" s="330" t="n">
        <v>91367</v>
      </c>
      <c r="B1829" s="331" t="inlineStr">
        <is>
          <t>CAMINHÃO BASCULANTE 6 M3, PESO BRUTO TOTAL 16.000 KG, CARGA ÚTIL MÁXIMA 13.071 KG, DISTÂNCIA ENTRE EIXOS 4,80 M, POTÊNCIA 230 CV INCLUSIVE CAÇAMBA METÁLICA - DEPRECIAÇÃO. AF_06/2014</t>
        </is>
      </c>
      <c r="C1829" s="330" t="inlineStr">
        <is>
          <t>H</t>
        </is>
      </c>
      <c r="D1829" s="330" t="n">
        <v>23.11</v>
      </c>
      <c r="E1829" s="330" t="n">
        <v>23.11</v>
      </c>
      <c r="F1829" s="330" t="inlineStr">
        <is>
          <t>AS</t>
        </is>
      </c>
    </row>
    <row r="1830" ht="45" customHeight="1" s="496">
      <c r="A1830" s="330" t="n">
        <v>91369</v>
      </c>
      <c r="B1830" s="331" t="inlineStr">
        <is>
          <t>CAMINHÃO BASCULANTE 6 M3, PESO BRUTO TOTAL 16.000 KG, CARGA ÚTIL MÁXIMA 13.071 KG, DISTÂNCIA ENTRE EIXOS 4,80 M, POTÊNCIA 230 CV INCLUSIVE CAÇAMBA METÁLICA - IMPOSTOS E SEGUROS. AF_06/2014</t>
        </is>
      </c>
      <c r="C1830" s="330" t="inlineStr">
        <is>
          <t>H</t>
        </is>
      </c>
      <c r="D1830" s="330" t="n">
        <v>3.59</v>
      </c>
      <c r="E1830" s="330" t="n">
        <v>3.59</v>
      </c>
      <c r="F1830" s="330" t="inlineStr">
        <is>
          <t>AS</t>
        </is>
      </c>
    </row>
    <row r="1831" ht="45" customHeight="1" s="496">
      <c r="A1831" s="330" t="n">
        <v>91368</v>
      </c>
      <c r="B1831" s="331" t="inlineStr">
        <is>
          <t>CAMINHÃO BASCULANTE 6 M3, PESO BRUTO TOTAL 16.000 KG, CARGA ÚTIL MÁXIMA 13.071 KG, DISTÂNCIA ENTRE EIXOS 4,80 M, POTÊNCIA 230 CV INCLUSIVE CAÇAMBA METÁLICA - JUROS. AF_06/2014</t>
        </is>
      </c>
      <c r="C1831" s="330" t="inlineStr">
        <is>
          <t>H</t>
        </is>
      </c>
      <c r="D1831" s="330" t="n">
        <v>8.9</v>
      </c>
      <c r="E1831" s="330" t="n">
        <v>8.9</v>
      </c>
      <c r="F1831" s="330" t="inlineStr">
        <is>
          <t>AS</t>
        </is>
      </c>
    </row>
    <row r="1832" ht="45" customHeight="1" s="496">
      <c r="A1832" s="330" t="n">
        <v>5695</v>
      </c>
      <c r="B1832" s="331" t="inlineStr">
        <is>
          <t>CAMINHÃO BASCULANTE 6 M3, PESO BRUTO TOTAL 16.000 KG, CARGA ÚTIL MÁXIMA 13.071 KG, DISTÂNCIA ENTRE EIXOS 4,80 M, POTÊNCIA 230 CV INCLUSIVE CAÇAMBA METÁLICA - MANUTENÇÃO. AF_06/2014</t>
        </is>
      </c>
      <c r="C1832" s="330" t="inlineStr">
        <is>
          <t>H</t>
        </is>
      </c>
      <c r="D1832" s="330" t="n">
        <v>41.72</v>
      </c>
      <c r="E1832" s="330" t="n">
        <v>41.72</v>
      </c>
      <c r="F1832" s="330" t="inlineStr">
        <is>
          <t>AS</t>
        </is>
      </c>
    </row>
    <row r="1833" ht="45" customHeight="1" s="496">
      <c r="A1833" s="330" t="n">
        <v>53792</v>
      </c>
      <c r="B1833" s="331" t="inlineStr">
        <is>
          <t>CAMINHÃO BASCULANTE 6 M3, PESO BRUTO TOTAL 16.000 KG, CARGA ÚTIL MÁXIMA 13.071 KG, DISTÂNCIA ENTRE EIXOS 4,80 M, POTÊNCIA 230 CV INCLUSIVE CAÇAMBA METÁLICA - MATERIAIS NA OPERAÇÃO. AF_06/2014</t>
        </is>
      </c>
      <c r="C1833" s="330" t="inlineStr">
        <is>
          <t>H</t>
        </is>
      </c>
      <c r="D1833" s="330" t="n">
        <v>126.8</v>
      </c>
      <c r="E1833" s="330" t="n">
        <v>126.8</v>
      </c>
      <c r="F1833" s="330" t="inlineStr"/>
    </row>
    <row r="1834" ht="75" customHeight="1" s="496">
      <c r="A1834" s="330" t="n">
        <v>106351</v>
      </c>
      <c r="B1834" s="331" t="inlineStr">
        <is>
          <t>CAMINHÃO BITRUCK TRAÇÃO 8X2, PBT 29.000 KG, PESO BRUTO TOTAL COMBINADO (PBTC) *36.000* KG, POTÊNCIA 321 CV, INCLUSIVE PLATAFORMA GUINCHO-SOCORRO, COMPRIMENTO ÚTIL 10 M, LARGURA 2,60 M COM GUINCHO DE ARRASTE BASCULANTE - MATERIAIS NA OPERAÇÃO. AF_11/2025</t>
        </is>
      </c>
      <c r="C1834" s="330" t="inlineStr">
        <is>
          <t>H</t>
        </is>
      </c>
      <c r="D1834" s="330" t="n">
        <v>247.76</v>
      </c>
      <c r="E1834" s="330" t="n">
        <v>247.76</v>
      </c>
      <c r="F1834" s="330" t="inlineStr"/>
    </row>
    <row r="1835" ht="75" customHeight="1" s="496">
      <c r="A1835" s="330" t="n">
        <v>106341</v>
      </c>
      <c r="B1835" s="331" t="inlineStr">
        <is>
          <t>CAMINHÃO BITRUCK TRAÇÃO 8X2, PBT 29.000 KG, PESO BRUTO TOTAL COMBINADO (PBTC) *36.000* KG, POTÊNCIA 321 CV, INCLUSIVE PLATAFORMA SOBRE CHASSI, COMPRIMENTO ÚTIL 10 M, LARGURA 2,60 M COM GUINCHO DE ARRASTE E RAMPA COM ACIONAMENTO ELETRO-HIDRÁULICO - MATERIAIS NA OPERAÇÃO. AF_11/2025</t>
        </is>
      </c>
      <c r="C1835" s="330" t="inlineStr">
        <is>
          <t>H</t>
        </is>
      </c>
      <c r="D1835" s="330" t="n">
        <v>336.22</v>
      </c>
      <c r="E1835" s="330" t="n">
        <v>336.22</v>
      </c>
      <c r="F1835" s="330" t="inlineStr"/>
    </row>
    <row r="1836" ht="60" customHeight="1" s="496">
      <c r="A1836" s="330" t="n">
        <v>92237</v>
      </c>
      <c r="B1836" s="331" t="inlineStr">
        <is>
          <t>CAMINHÃO DE TRANSPORTE DE MATERIAL ASFÁLTICO 20.000 L, COM CAVALO MECÂNICO DE CAPACIDADE MÁXIMA DE TRAÇÃO COMBINADO DE 45.000 KG, POTÊNCIA 330 CV, INCLUSIVE TANQUE DE ASFALTO COM MAÇARICO - DEPRECIAÇÃO. AF_12/2015</t>
        </is>
      </c>
      <c r="C1836" s="330" t="inlineStr">
        <is>
          <t>H</t>
        </is>
      </c>
      <c r="D1836" s="330" t="n">
        <v>29.95</v>
      </c>
      <c r="E1836" s="330" t="n">
        <v>29.95</v>
      </c>
      <c r="F1836" s="330" t="inlineStr">
        <is>
          <t>AS</t>
        </is>
      </c>
    </row>
    <row r="1837" ht="60" customHeight="1" s="496">
      <c r="A1837" s="330" t="n">
        <v>92239</v>
      </c>
      <c r="B1837" s="331" t="inlineStr">
        <is>
          <t>CAMINHÃO DE TRANSPORTE DE MATERIAL ASFÁLTICO 20.000 L, COM CAVALO MECÂNICO DE CAPACIDADE MÁXIMA DE TRAÇÃO COMBINADO DE 45.000 KG, POTÊNCIA 330 CV, INCLUSIVE TANQUE DE ASFALTO COM MAÇARICO - IMPOSTOS E SEGUROS. AF_12/2015</t>
        </is>
      </c>
      <c r="C1837" s="330" t="inlineStr">
        <is>
          <t>H</t>
        </is>
      </c>
      <c r="D1837" s="330" t="n">
        <v>4.86</v>
      </c>
      <c r="E1837" s="330" t="n">
        <v>4.86</v>
      </c>
      <c r="F1837" s="330" t="inlineStr">
        <is>
          <t>AS</t>
        </is>
      </c>
    </row>
    <row r="1838" ht="60" customHeight="1" s="496">
      <c r="A1838" s="330" t="n">
        <v>92238</v>
      </c>
      <c r="B1838" s="331" t="inlineStr">
        <is>
          <t>CAMINHÃO DE TRANSPORTE DE MATERIAL ASFÁLTICO 20.000 L, COM CAVALO MECÂNICO DE CAPACIDADE MÁXIMA DE TRAÇÃO COMBINADO DE 45.000 KG, POTÊNCIA 330 CV, INCLUSIVE TANQUE DE ASFALTO COM MAÇARICO - JUROS. AF_12/2015</t>
        </is>
      </c>
      <c r="C1838" s="330" t="inlineStr">
        <is>
          <t>H</t>
        </is>
      </c>
      <c r="D1838" s="330" t="n">
        <v>12.04</v>
      </c>
      <c r="E1838" s="330" t="n">
        <v>12.04</v>
      </c>
      <c r="F1838" s="330" t="inlineStr">
        <is>
          <t>AS</t>
        </is>
      </c>
    </row>
    <row r="1839" ht="60" customHeight="1" s="496">
      <c r="A1839" s="330" t="n">
        <v>92240</v>
      </c>
      <c r="B1839" s="331" t="inlineStr">
        <is>
          <t>CAMINHÃO DE TRANSPORTE DE MATERIAL ASFÁLTICO 20.000 L, COM CAVALO MECÂNICO DE CAPACIDADE MÁXIMA DE TRAÇÃO COMBINADO DE 45.000 KG, POTÊNCIA 330 CV, INCLUSIVE TANQUE DE ASFALTO COM MAÇARICO - MANUTENÇÃO. AF_12/2015</t>
        </is>
      </c>
      <c r="C1839" s="330" t="inlineStr">
        <is>
          <t>H</t>
        </is>
      </c>
      <c r="D1839" s="330" t="n">
        <v>53.6</v>
      </c>
      <c r="E1839" s="330" t="n">
        <v>53.6</v>
      </c>
      <c r="F1839" s="330" t="inlineStr">
        <is>
          <t>AS</t>
        </is>
      </c>
    </row>
    <row r="1840" ht="60" customHeight="1" s="496">
      <c r="A1840" s="330" t="n">
        <v>92241</v>
      </c>
      <c r="B1840" s="331" t="inlineStr">
        <is>
          <t>CAMINHÃO DE TRANSPORTE DE MATERIAL ASFÁLTICO 20.000 L, COM CAVALO MECÂNICO DE CAPACIDADE MÁXIMA DE TRAÇÃO COMBINADO DE 45.000 KG, POTÊNCIA 330 CV, INCLUSIVE TANQUE DE ASFALTO COM MAÇARICO - MATERIAIS NA OPERAÇÃO. AF_12/2015</t>
        </is>
      </c>
      <c r="C1840" s="330" t="inlineStr">
        <is>
          <t>H</t>
        </is>
      </c>
      <c r="D1840" s="330" t="n">
        <v>345.66</v>
      </c>
      <c r="E1840" s="330" t="n">
        <v>345.66</v>
      </c>
      <c r="F1840" s="330" t="inlineStr"/>
    </row>
    <row r="1841" ht="60" customHeight="1" s="496">
      <c r="A1841" s="330" t="n">
        <v>91640</v>
      </c>
      <c r="B1841" s="331" t="inlineStr">
        <is>
          <t>CAMINHÃO DE TRANSPORTE DE MATERIAL ASFÁLTICO 30.000 L, COM CAVALO MECÂNICO DE CAPACIDADE MÁXIMA DE TRAÇÃO COMBINADO DE 66.000 KG, POTÊNCIA 360 CV, INCLUSIVE TANQUE DE ASFALTO COM SERPENTINA - DEPRECIAÇÃO. AF_08/2015</t>
        </is>
      </c>
      <c r="C1841" s="330" t="inlineStr">
        <is>
          <t>H</t>
        </is>
      </c>
      <c r="D1841" s="330" t="n">
        <v>41.08</v>
      </c>
      <c r="E1841" s="330" t="n">
        <v>41.08</v>
      </c>
      <c r="F1841" s="330" t="inlineStr">
        <is>
          <t>AS</t>
        </is>
      </c>
    </row>
    <row r="1842" ht="60" customHeight="1" s="496">
      <c r="A1842" s="330" t="n">
        <v>91642</v>
      </c>
      <c r="B1842" s="331" t="inlineStr">
        <is>
          <t>CAMINHÃO DE TRANSPORTE DE MATERIAL ASFÁLTICO 30.000 L, COM CAVALO MECÂNICO DE CAPACIDADE MÁXIMA DE TRAÇÃO COMBINADO DE 66.000 KG, POTÊNCIA 360 CV, INCLUSIVE TANQUE DE ASFALTO COM SERPENTINA - IMPOSTOS E SEGUROS. AF_08/2015</t>
        </is>
      </c>
      <c r="C1842" s="330" t="inlineStr">
        <is>
          <t>H</t>
        </is>
      </c>
      <c r="D1842" s="330" t="n">
        <v>6.69</v>
      </c>
      <c r="E1842" s="330" t="n">
        <v>6.69</v>
      </c>
      <c r="F1842" s="330" t="inlineStr">
        <is>
          <t>AS</t>
        </is>
      </c>
    </row>
    <row r="1843" ht="60" customHeight="1" s="496">
      <c r="A1843" s="330" t="n">
        <v>91641</v>
      </c>
      <c r="B1843" s="331" t="inlineStr">
        <is>
          <t>CAMINHÃO DE TRANSPORTE DE MATERIAL ASFÁLTICO 30.000 L, COM CAVALO MECÂNICO DE CAPACIDADE MÁXIMA DE TRAÇÃO COMBINADO DE 66.000 KG, POTÊNCIA 360 CV, INCLUSIVE TANQUE DE ASFALTO COM SERPENTINA - JUROS. AF_08/2015</t>
        </is>
      </c>
      <c r="C1843" s="330" t="inlineStr">
        <is>
          <t>H</t>
        </is>
      </c>
      <c r="D1843" s="330" t="n">
        <v>16.56</v>
      </c>
      <c r="E1843" s="330" t="n">
        <v>16.56</v>
      </c>
      <c r="F1843" s="330" t="inlineStr">
        <is>
          <t>AS</t>
        </is>
      </c>
    </row>
    <row r="1844" ht="60" customHeight="1" s="496">
      <c r="A1844" s="330" t="n">
        <v>91643</v>
      </c>
      <c r="B1844" s="331" t="inlineStr">
        <is>
          <t>CAMINHÃO DE TRANSPORTE DE MATERIAL ASFÁLTICO 30.000 L, COM CAVALO MECÂNICO DE CAPACIDADE MÁXIMA DE TRAÇÃO COMBINADO DE 66.000 KG, POTÊNCIA 360 CV, INCLUSIVE TANQUE DE ASFALTO COM SERPENTINA - MANUTENÇÃO. AF_08/2015</t>
        </is>
      </c>
      <c r="C1844" s="330" t="inlineStr">
        <is>
          <t>H</t>
        </is>
      </c>
      <c r="D1844" s="330" t="n">
        <v>73.88</v>
      </c>
      <c r="E1844" s="330" t="n">
        <v>73.88</v>
      </c>
      <c r="F1844" s="330" t="inlineStr">
        <is>
          <t>AS</t>
        </is>
      </c>
    </row>
    <row r="1845" ht="60" customHeight="1" s="496">
      <c r="A1845" s="330" t="n">
        <v>91644</v>
      </c>
      <c r="B1845" s="331" t="inlineStr">
        <is>
          <t>CAMINHÃO DE TRANSPORTE DE MATERIAL ASFÁLTICO 30.000 L, COM CAVALO MECÂNICO DE CAPACIDADE MÁXIMA DE TRAÇÃO COMBINADO DE 66.000 KG, POTÊNCIA 360 CV, INCLUSIVE TANQUE DE ASFALTO COM SERPENTINA - MATERIAIS NA OPERAÇÃO. AF_08/2015</t>
        </is>
      </c>
      <c r="C1845" s="330" t="inlineStr">
        <is>
          <t>H</t>
        </is>
      </c>
      <c r="D1845" s="330" t="n">
        <v>377.04</v>
      </c>
      <c r="E1845" s="330" t="n">
        <v>377.04</v>
      </c>
      <c r="F1845" s="330" t="inlineStr"/>
    </row>
    <row r="1846" ht="60" customHeight="1" s="496">
      <c r="A1846" s="330" t="n">
        <v>92105</v>
      </c>
      <c r="B1846" s="331" t="inlineStr">
        <is>
          <t>CAMINHÃO PARA EQUIPAMENTO DE LIMPEZA A SUCÇÃO COM CAMINHÃO TRUCADO DE PESO BRUTO TOTAL 23000 KG, CARGA ÚTIL MÁX. 15935 KG, DISTÂNCIA ENTRE EIXOS 4,80 M, POTÊNCIA 230 CV, INCLUSIVE LIMPADORA A SUCÇÃO, TANQUE 12000 L - MATERIAIS NA OPERAÇÃO. AF_05/2023</t>
        </is>
      </c>
      <c r="C1846" s="330" t="inlineStr">
        <is>
          <t>H</t>
        </is>
      </c>
      <c r="D1846" s="330" t="n">
        <v>240.87</v>
      </c>
      <c r="E1846" s="330" t="n">
        <v>240.87</v>
      </c>
      <c r="F1846" s="330" t="inlineStr"/>
    </row>
    <row r="1847" ht="60" customHeight="1" s="496">
      <c r="A1847" s="330" t="n">
        <v>92101</v>
      </c>
      <c r="B1847" s="331" t="inlineStr">
        <is>
          <t>CAMINHÃO PARA EQUIPAMENTO DE LIMPEZA A SUCÇÃO COM CAMINHÃO TRUCADO DE PESO BRUTO TOTAL 23000 KG, CARGA ÚTIL MÁXIMA 15935 KG, DISTÂNCIA ENTRE EIXOS 4,80 M, POTÊNCIA 230 CV, INCLUSIVE LIMPADORA A SUCÇÃO, TANQUE 12000 L - DEPRECIAÇÃO. AF_05/2023</t>
        </is>
      </c>
      <c r="C1847" s="330" t="inlineStr">
        <is>
          <t>H</t>
        </is>
      </c>
      <c r="D1847" s="330" t="n">
        <v>47.45</v>
      </c>
      <c r="E1847" s="330" t="n">
        <v>47.45</v>
      </c>
      <c r="F1847" s="330" t="inlineStr">
        <is>
          <t>AS</t>
        </is>
      </c>
    </row>
    <row r="1848" ht="60" customHeight="1" s="496">
      <c r="A1848" s="330" t="n">
        <v>92103</v>
      </c>
      <c r="B1848" s="331" t="inlineStr">
        <is>
          <t>CAMINHÃO PARA EQUIPAMENTO DE LIMPEZA A SUCÇÃO COM CAMINHÃO TRUCADO DE PESO BRUTO TOTAL 23000 KG, CARGA ÚTIL MÁXIMA 15935 KG, DISTÂNCIA ENTRE EIXOS 4,80 M, POTÊNCIA 230 CV, INCLUSIVE LIMPADORA A SUCÇÃO, TANQUE 12000 L - IMPOSTOS E SEGUROS. AF_05/2023</t>
        </is>
      </c>
      <c r="C1848" s="330" t="inlineStr">
        <is>
          <t>H</t>
        </is>
      </c>
      <c r="D1848" s="330" t="n">
        <v>6</v>
      </c>
      <c r="E1848" s="330" t="n">
        <v>6</v>
      </c>
      <c r="F1848" s="330" t="inlineStr">
        <is>
          <t>AS</t>
        </is>
      </c>
    </row>
    <row r="1849" ht="60" customHeight="1" s="496">
      <c r="A1849" s="330" t="n">
        <v>92102</v>
      </c>
      <c r="B1849" s="331" t="inlineStr">
        <is>
          <t>CAMINHÃO PARA EQUIPAMENTO DE LIMPEZA A SUCÇÃO COM CAMINHÃO TRUCADO DE PESO BRUTO TOTAL 23000 KG, CARGA ÚTIL MÁXIMA 15935 KG, DISTÂNCIA ENTRE EIXOS 4,80 M, POTÊNCIA 230 CV, INCLUSIVE LIMPADORA A SUCÇÃO, TANQUE 12000 L - JUROS. AF_05/2023</t>
        </is>
      </c>
      <c r="C1849" s="330" t="inlineStr">
        <is>
          <t>H</t>
        </is>
      </c>
      <c r="D1849" s="330" t="n">
        <v>14.83</v>
      </c>
      <c r="E1849" s="330" t="n">
        <v>14.83</v>
      </c>
      <c r="F1849" s="330" t="inlineStr">
        <is>
          <t>AS</t>
        </is>
      </c>
    </row>
    <row r="1850" ht="60" customHeight="1" s="496">
      <c r="A1850" s="330" t="n">
        <v>92104</v>
      </c>
      <c r="B1850" s="331" t="inlineStr">
        <is>
          <t>CAMINHÃO PARA EQUIPAMENTO DE LIMPEZA A SUCÇÃO COM CAMINHÃO TRUCADO DE PESO BRUTO TOTAL 23000 KG, CARGA ÚTIL MÁXIMA 15935 KG, DISTÂNCIA ENTRE EIXOS 4,80 M, POTÊNCIA 230 CV, INCLUSIVE LIMPADORA A SUCÇÃO, TANQUE 12000 L - MANUTENÇÃO. AF_05/2023</t>
        </is>
      </c>
      <c r="C1850" s="330" t="inlineStr">
        <is>
          <t>H</t>
        </is>
      </c>
      <c r="D1850" s="330" t="n">
        <v>74.77</v>
      </c>
      <c r="E1850" s="330" t="n">
        <v>74.77</v>
      </c>
      <c r="F1850" s="330" t="inlineStr">
        <is>
          <t>AS</t>
        </is>
      </c>
    </row>
    <row r="1851" ht="60" customHeight="1" s="496">
      <c r="A1851" s="330" t="n">
        <v>91396</v>
      </c>
      <c r="B1851" s="331" t="inlineStr">
        <is>
          <t>CAMINHÃO PIPA 10.000 L TRUCADO, PESO BRUTO TOTAL 23.000 KG, CARGA ÚTIL MÁXIMA 15.935 KG, DISTÂNCIA ENTRE EIXOS 4,8 M, POTÊNCIA 230 CV, INCLUSIVE TANQUE DE AÇO PARA TRANSPORTE DE ÁGUA - DEPRECIAÇÃO. AF_06/2014</t>
        </is>
      </c>
      <c r="C1851" s="330" t="inlineStr">
        <is>
          <t>H</t>
        </is>
      </c>
      <c r="D1851" s="330" t="n">
        <v>30.62</v>
      </c>
      <c r="E1851" s="330" t="n">
        <v>30.62</v>
      </c>
      <c r="F1851" s="330" t="inlineStr">
        <is>
          <t>AS</t>
        </is>
      </c>
    </row>
    <row r="1852" ht="60" customHeight="1" s="496">
      <c r="A1852" s="330" t="n">
        <v>91398</v>
      </c>
      <c r="B1852" s="331" t="inlineStr">
        <is>
          <t>CAMINHÃO PIPA 10.000 L TRUCADO, PESO BRUTO TOTAL 23.000 KG, CARGA ÚTIL MÁXIMA 15.935 KG, DISTÂNCIA ENTRE EIXOS 4,8 M, POTÊNCIA 230 CV, INCLUSIVE TANQUE DE AÇO PARA TRANSPORTE DE ÁGUA - IMPOSTOS E SEGUROS. AF_06/2014</t>
        </is>
      </c>
      <c r="C1852" s="330" t="inlineStr">
        <is>
          <t>H</t>
        </is>
      </c>
      <c r="D1852" s="330" t="n">
        <v>4.77</v>
      </c>
      <c r="E1852" s="330" t="n">
        <v>4.77</v>
      </c>
      <c r="F1852" s="330" t="inlineStr">
        <is>
          <t>AS</t>
        </is>
      </c>
    </row>
    <row r="1853" ht="60" customHeight="1" s="496">
      <c r="A1853" s="330" t="n">
        <v>91397</v>
      </c>
      <c r="B1853" s="331" t="inlineStr">
        <is>
          <t>CAMINHÃO PIPA 10.000 L TRUCADO, PESO BRUTO TOTAL 23.000 KG, CARGA ÚTIL MÁXIMA 15.935 KG, DISTÂNCIA ENTRE EIXOS 4,8 M, POTÊNCIA 230 CV, INCLUSIVE TANQUE DE AÇO PARA TRANSPORTE DE ÁGUA - JUROS. AF_06/2014</t>
        </is>
      </c>
      <c r="C1853" s="330" t="inlineStr">
        <is>
          <t>H</t>
        </is>
      </c>
      <c r="D1853" s="330" t="n">
        <v>11.83</v>
      </c>
      <c r="E1853" s="330" t="n">
        <v>11.83</v>
      </c>
      <c r="F1853" s="330" t="inlineStr">
        <is>
          <t>AS</t>
        </is>
      </c>
    </row>
    <row r="1854" ht="60" customHeight="1" s="496">
      <c r="A1854" s="330" t="n">
        <v>5763</v>
      </c>
      <c r="B1854" s="331" t="inlineStr">
        <is>
          <t>CAMINHÃO PIPA 10.000 L TRUCADO, PESO BRUTO TOTAL 23.000 KG, CARGA ÚTIL MÁXIMA 15.935 KG, DISTÂNCIA ENTRE EIXOS 4,8 M, POTÊNCIA 230 CV, INCLUSIVE TANQUE DE AÇO PARA TRANSPORTE DE ÁGUA - MANUTENÇÃO. AF_06/2014</t>
        </is>
      </c>
      <c r="C1854" s="330" t="inlineStr">
        <is>
          <t>H</t>
        </is>
      </c>
      <c r="D1854" s="330" t="n">
        <v>54.26</v>
      </c>
      <c r="E1854" s="330" t="n">
        <v>54.26</v>
      </c>
      <c r="F1854" s="330" t="inlineStr">
        <is>
          <t>AS</t>
        </is>
      </c>
    </row>
    <row r="1855" ht="60" customHeight="1" s="496">
      <c r="A1855" s="330" t="n">
        <v>53831</v>
      </c>
      <c r="B1855" s="331" t="inlineStr">
        <is>
          <t>CAMINHÃO PIPA 10.000 L TRUCADO, PESO BRUTO TOTAL 23.000 KG, CARGA ÚTIL MÁXIMA 15.935 KG, DISTÂNCIA ENTRE EIXOS 4,8 M, POTÊNCIA 230 CV, INCLUSIVE TANQUE DE AÇO PARA TRANSPORTE DE ÁGUA - MATERIAIS NA OPERAÇÃO. AF_06/2014</t>
        </is>
      </c>
      <c r="C1855" s="330" t="inlineStr">
        <is>
          <t>H</t>
        </is>
      </c>
      <c r="D1855" s="330" t="n">
        <v>240.87</v>
      </c>
      <c r="E1855" s="330" t="n">
        <v>240.87</v>
      </c>
      <c r="F1855" s="330" t="inlineStr"/>
    </row>
    <row r="1856" ht="60" customHeight="1" s="496">
      <c r="A1856" s="330" t="n">
        <v>106222</v>
      </c>
      <c r="B1856" s="331" t="inlineStr">
        <is>
          <t>CAMINHÃO PIPA 14.000 L TRUCADO, PESO BRUTO TOTAL 23.000 KG, CARGA ÚTIL MÁXIMA 16.540 KG, DISTÂNCIA ENTRE EIXOS 4,8 M, POTÊNCIA 256 CV, INCLUSIVE TANQUE DE AÇO PARA TRANSPORTE DE ÁGUA - DEPRECIAÇÃO. AF_10/2025</t>
        </is>
      </c>
      <c r="C1856" s="330" t="inlineStr">
        <is>
          <t>H</t>
        </is>
      </c>
      <c r="D1856" s="330" t="n">
        <v>30.48</v>
      </c>
      <c r="E1856" s="330" t="n">
        <v>30.48</v>
      </c>
      <c r="F1856" s="330" t="inlineStr">
        <is>
          <t>AS</t>
        </is>
      </c>
    </row>
    <row r="1857" ht="60" customHeight="1" s="496">
      <c r="A1857" s="330" t="n">
        <v>106225</v>
      </c>
      <c r="B1857" s="331" t="inlineStr">
        <is>
          <t>CAMINHÃO PIPA 14.000 L TRUCADO, PESO BRUTO TOTAL 23.000 KG, CARGA ÚTIL MÁXIMA 16.540 KG, DISTÂNCIA ENTRE EIXOS 4,8 M, POTÊNCIA 256 CV, INCLUSIVE TANQUE DE AÇO PARA TRANSPORTE DE ÁGUA - IMPOSTOS E SEGUROS. AF_10/2025</t>
        </is>
      </c>
      <c r="C1857" s="330" t="inlineStr">
        <is>
          <t>H</t>
        </is>
      </c>
      <c r="D1857" s="330" t="n">
        <v>4.69</v>
      </c>
      <c r="E1857" s="330" t="n">
        <v>4.69</v>
      </c>
      <c r="F1857" s="330" t="inlineStr">
        <is>
          <t>AS</t>
        </is>
      </c>
    </row>
    <row r="1858" ht="60" customHeight="1" s="496">
      <c r="A1858" s="330" t="n">
        <v>106223</v>
      </c>
      <c r="B1858" s="331" t="inlineStr">
        <is>
          <t>CAMINHÃO PIPA 14.000 L TRUCADO, PESO BRUTO TOTAL 23.000 KG, CARGA ÚTIL MÁXIMA 16.540 KG, DISTÂNCIA ENTRE EIXOS 4,8 M, POTÊNCIA 256 CV, INCLUSIVE TANQUE DE AÇO PARA TRANSPORTE DE ÁGUA - JUROS. AF_10/2025</t>
        </is>
      </c>
      <c r="C1858" s="330" t="inlineStr">
        <is>
          <t>H</t>
        </is>
      </c>
      <c r="D1858" s="330" t="n">
        <v>11.59</v>
      </c>
      <c r="E1858" s="330" t="n">
        <v>11.59</v>
      </c>
      <c r="F1858" s="330" t="inlineStr">
        <is>
          <t>AS</t>
        </is>
      </c>
    </row>
    <row r="1859" ht="60" customHeight="1" s="496">
      <c r="A1859" s="330" t="n">
        <v>106224</v>
      </c>
      <c r="B1859" s="331" t="inlineStr">
        <is>
          <t>CAMINHÃO PIPA 14.000 L TRUCADO, PESO BRUTO TOTAL 23.000 KG, CARGA ÚTIL MÁXIMA 16.540 KG, DISTÂNCIA ENTRE EIXOS 4,8 M, POTÊNCIA 256 CV, INCLUSIVE TANQUE DE AÇO PARA TRANSPORTE DE ÁGUA - MANUTENÇÃO. AF_10/2025</t>
        </is>
      </c>
      <c r="C1859" s="330" t="inlineStr">
        <is>
          <t>H</t>
        </is>
      </c>
      <c r="D1859" s="330" t="n">
        <v>53.25</v>
      </c>
      <c r="E1859" s="330" t="n">
        <v>53.25</v>
      </c>
      <c r="F1859" s="330" t="inlineStr">
        <is>
          <t>AS</t>
        </is>
      </c>
    </row>
    <row r="1860" ht="60" customHeight="1" s="496">
      <c r="A1860" s="330" t="n">
        <v>106226</v>
      </c>
      <c r="B1860" s="331" t="inlineStr">
        <is>
          <t>CAMINHÃO PIPA 14.000 L TRUCADO, PESO BRUTO TOTAL 23.000 KG, CARGA ÚTIL MÁXIMA 16.540 KG, DISTÂNCIA ENTRE EIXOS 4,8 M, POTÊNCIA 256 CV, INCLUSIVE TANQUE DE AÇO PARA TRANSPORTE DE ÁGUA - MATERIAIS NA OPERAÇÃO. AF_10/2025</t>
        </is>
      </c>
      <c r="C1860" s="330" t="inlineStr">
        <is>
          <t>H</t>
        </is>
      </c>
      <c r="D1860" s="330" t="n">
        <v>197.58</v>
      </c>
      <c r="E1860" s="330" t="n">
        <v>197.58</v>
      </c>
      <c r="F1860" s="330" t="inlineStr"/>
    </row>
    <row r="1861" ht="45" customHeight="1" s="496">
      <c r="A1861" s="330" t="n">
        <v>91359</v>
      </c>
      <c r="B1861" s="331" t="inlineStr">
        <is>
          <t>CAMINHÃO PIPA 6.000 L, PESO BRUTO TOTAL 13.000 KG, DISTÂNCIA ENTRE EIXOS 4,80 M, POTÊNCIA 189 CV INCLUSIVE TANQUE DE AÇO PARA TRANSPORTE DE ÁGUA, CAPACIDADE 6 M3 - DEPRECIAÇÃO. AF_06/2014</t>
        </is>
      </c>
      <c r="C1861" s="330" t="inlineStr">
        <is>
          <t>H</t>
        </is>
      </c>
      <c r="D1861" s="330" t="n">
        <v>22.08</v>
      </c>
      <c r="E1861" s="330" t="n">
        <v>22.08</v>
      </c>
      <c r="F1861" s="330" t="inlineStr">
        <is>
          <t>AS</t>
        </is>
      </c>
    </row>
    <row r="1862" ht="60" customHeight="1" s="496">
      <c r="A1862" s="330" t="n">
        <v>91361</v>
      </c>
      <c r="B1862" s="331" t="inlineStr">
        <is>
          <t>CAMINHÃO PIPA 6.000 L, PESO BRUTO TOTAL 13.000 KG, DISTÂNCIA ENTRE EIXOS 4,80 M, POTÊNCIA 189 CV INCLUSIVE TANQUE DE AÇO PARA TRANSPORTE DE ÁGUA, CAPACIDADE 6 M3 - IMPOSTOS E SEGUROS. AF_06/2014</t>
        </is>
      </c>
      <c r="C1862" s="330" t="inlineStr">
        <is>
          <t>H</t>
        </is>
      </c>
      <c r="D1862" s="330" t="n">
        <v>3.41</v>
      </c>
      <c r="E1862" s="330" t="n">
        <v>3.41</v>
      </c>
      <c r="F1862" s="330" t="inlineStr">
        <is>
          <t>AS</t>
        </is>
      </c>
    </row>
    <row r="1863" ht="45" customHeight="1" s="496">
      <c r="A1863" s="330" t="n">
        <v>91360</v>
      </c>
      <c r="B1863" s="331" t="inlineStr">
        <is>
          <t>CAMINHÃO PIPA 6.000 L, PESO BRUTO TOTAL 13.000 KG, DISTÂNCIA ENTRE EIXOS 4,80 M, POTÊNCIA 189 CV INCLUSIVE TANQUE DE AÇO PARA TRANSPORTE DE ÁGUA, CAPACIDADE 6 M3 - JUROS. AF_06/2014</t>
        </is>
      </c>
      <c r="C1863" s="330" t="inlineStr">
        <is>
          <t>H</t>
        </is>
      </c>
      <c r="D1863" s="330" t="n">
        <v>8.44</v>
      </c>
      <c r="E1863" s="330" t="n">
        <v>8.44</v>
      </c>
      <c r="F1863" s="330" t="inlineStr">
        <is>
          <t>AS</t>
        </is>
      </c>
    </row>
    <row r="1864" ht="45" customHeight="1" s="496">
      <c r="A1864" s="330" t="n">
        <v>53882</v>
      </c>
      <c r="B1864" s="331" t="inlineStr">
        <is>
          <t>CAMINHÃO PIPA 6.000 L, PESO BRUTO TOTAL 13.000 KG, DISTÂNCIA ENTRE EIXOS 4,80 M, POTÊNCIA 189 CV INCLUSIVE TANQUE DE AÇO PARA TRANSPORTE DE ÁGUA, CAPACIDADE 6 M3 - MANUTENÇÃO. AF_06/2014</t>
        </is>
      </c>
      <c r="C1864" s="330" t="inlineStr">
        <is>
          <t>H</t>
        </is>
      </c>
      <c r="D1864" s="330" t="n">
        <v>38.77</v>
      </c>
      <c r="E1864" s="330" t="n">
        <v>38.77</v>
      </c>
      <c r="F1864" s="330" t="inlineStr">
        <is>
          <t>AS</t>
        </is>
      </c>
    </row>
    <row r="1865" ht="60" customHeight="1" s="496">
      <c r="A1865" s="330" t="n">
        <v>5747</v>
      </c>
      <c r="B1865" s="331" t="inlineStr">
        <is>
          <t>CAMINHÃO PIPA 6.000 L, PESO BRUTO TOTAL 13.000 KG, DISTÂNCIA ENTRE EIXOS 4,80 M, POTÊNCIA 189 CV INCLUSIVE TANQUE DE AÇO PARA TRANSPORTE DE ÁGUA, CAPACIDADE 6 M3 - MATERIAIS NA OPERAÇÃO. AF_06/2014</t>
        </is>
      </c>
      <c r="C1865" s="330" t="inlineStr">
        <is>
          <t>H</t>
        </is>
      </c>
      <c r="D1865" s="330" t="n">
        <v>197.96</v>
      </c>
      <c r="E1865" s="330" t="n">
        <v>197.96</v>
      </c>
      <c r="F1865" s="330" t="inlineStr"/>
    </row>
    <row r="1866" ht="45" customHeight="1" s="496">
      <c r="A1866" s="330" t="n">
        <v>104703</v>
      </c>
      <c r="B1866" s="331" t="inlineStr">
        <is>
          <t>CAMINHÃO TANQUE PARA HIDROSSEMEADURA, COM CAPACIDADE DE 8.000 LITROS, INCLUINDO BOMBA PARA LANÇAMENTO COM MOTOR DIESEL COM POTÊNCIA DE 105 CV - MATERIAIS NA OPERAÇÃO. AF_06/2023</t>
        </is>
      </c>
      <c r="C1866" s="330" t="inlineStr">
        <is>
          <t>H</t>
        </is>
      </c>
      <c r="D1866" s="330" t="n">
        <v>115.79</v>
      </c>
      <c r="E1866" s="330" t="n">
        <v>115.79</v>
      </c>
      <c r="F1866" s="330" t="inlineStr"/>
    </row>
    <row r="1867" ht="60" customHeight="1" s="496">
      <c r="A1867" s="330" t="n">
        <v>91390</v>
      </c>
      <c r="B1867" s="331" t="inlineStr">
        <is>
          <t>CAMINHÃO TOCO, PBT 14.300 KG, CARGA ÚTIL MÁX. 9.710 KG, DIST. ENTRE EIXOS 3,56 M, POTÊNCIA 185 CV, INCLUSIVE CARROCERIA FIXA ABERTA DE MADEIRA P/ TRANSPORTE GERAL DE CARGA SECA, DIMEN. APROX. 2,50 X 6,50 X 0,50 M - DEPRECIAÇÃO. AF_06/2014</t>
        </is>
      </c>
      <c r="C1867" s="330" t="inlineStr">
        <is>
          <t>H</t>
        </is>
      </c>
      <c r="D1867" s="330" t="n">
        <v>20.13</v>
      </c>
      <c r="E1867" s="330" t="n">
        <v>20.13</v>
      </c>
      <c r="F1867" s="330" t="inlineStr">
        <is>
          <t>AS</t>
        </is>
      </c>
    </row>
    <row r="1868" ht="60" customHeight="1" s="496">
      <c r="A1868" s="330" t="n">
        <v>91392</v>
      </c>
      <c r="B1868" s="331" t="inlineStr">
        <is>
          <t>CAMINHÃO TOCO, PBT 14.300 KG, CARGA ÚTIL MÁX. 9.710 KG, DIST. ENTRE EIXOS 3,56 M, POTÊNCIA 185 CV, INCLUSIVE CARROCERIA FIXA ABERTA DE MADEIRA P/ TRANSPORTE GERAL DE CARGA SECA, DIMEN. APROX. 2,50 X 6,50 X 0,50 M - IMPOSTOS E SEGUROS. AF_06/2014</t>
        </is>
      </c>
      <c r="C1868" s="330" t="inlineStr">
        <is>
          <t>H</t>
        </is>
      </c>
      <c r="D1868" s="330" t="n">
        <v>3.24</v>
      </c>
      <c r="E1868" s="330" t="n">
        <v>3.24</v>
      </c>
      <c r="F1868" s="330" t="inlineStr">
        <is>
          <t>AS</t>
        </is>
      </c>
    </row>
    <row r="1869" ht="60" customHeight="1" s="496">
      <c r="A1869" s="330" t="n">
        <v>91391</v>
      </c>
      <c r="B1869" s="331" t="inlineStr">
        <is>
          <t>CAMINHÃO TOCO, PBT 14.300 KG, CARGA ÚTIL MÁX. 9.710 KG, DIST. ENTRE EIXOS 3,56 M, POTÊNCIA 185 CV, INCLUSIVE CARROCERIA FIXA ABERTA DE MADEIRA P/ TRANSPORTE GERAL DE CARGA SECA, DIMEN. APROX. 2,50 X 6,50 X 0,50 M - JUROS. AF_06/2014</t>
        </is>
      </c>
      <c r="C1869" s="330" t="inlineStr">
        <is>
          <t>H</t>
        </is>
      </c>
      <c r="D1869" s="330" t="n">
        <v>8.02</v>
      </c>
      <c r="E1869" s="330" t="n">
        <v>8.02</v>
      </c>
      <c r="F1869" s="330" t="inlineStr">
        <is>
          <t>AS</t>
        </is>
      </c>
    </row>
    <row r="1870" ht="60" customHeight="1" s="496">
      <c r="A1870" s="330" t="n">
        <v>73335</v>
      </c>
      <c r="B1870" s="331" t="inlineStr">
        <is>
          <t>CAMINHÃO TOCO, PBT 14.300 KG, CARGA ÚTIL MÁX. 9.710 KG, DIST. ENTRE EIXOS 3,56 M, POTÊNCIA 185 CV, INCLUSIVE CARROCERIA FIXA ABERTA DE MADEIRA P/ TRANSPORTE GERAL DE CARGA SECA, DIMEN. APROX. 2,50 X 6,50 X 0,50 M - MANUTENÇÃO. AF_06/2014</t>
        </is>
      </c>
      <c r="C1870" s="330" t="inlineStr">
        <is>
          <t>H</t>
        </is>
      </c>
      <c r="D1870" s="330" t="n">
        <v>36.71</v>
      </c>
      <c r="E1870" s="330" t="n">
        <v>36.71</v>
      </c>
      <c r="F1870" s="330" t="inlineStr">
        <is>
          <t>AS</t>
        </is>
      </c>
    </row>
    <row r="1871" ht="60" customHeight="1" s="496">
      <c r="A1871" s="330" t="n">
        <v>73340</v>
      </c>
      <c r="B1871" s="331" t="inlineStr">
        <is>
          <t>CAMINHÃO TOCO, PBT 14.300 KG, CARGA ÚTIL MÁX. 9.710 KG, DIST. ENTRE EIXOS 3,56 M, POTÊNCIA 185 CV, INCLUSIVE CARROCERIA FIXA ABERTA DE MADEIRA P/ TRANSPORTE GERAL DE CARGA SECA, DIMEN. APROX. 2,50 X 6,50 X 0,50 M - MATERIAIS NA OPERAÇÃO. AF_06/2014</t>
        </is>
      </c>
      <c r="C1871" s="330" t="inlineStr">
        <is>
          <t>H</t>
        </is>
      </c>
      <c r="D1871" s="330" t="n">
        <v>193.76</v>
      </c>
      <c r="E1871" s="330" t="n">
        <v>193.76</v>
      </c>
      <c r="F1871" s="330" t="inlineStr"/>
    </row>
    <row r="1872" ht="60" customHeight="1" s="496">
      <c r="A1872" s="330" t="n">
        <v>89264</v>
      </c>
      <c r="B1872" s="331" t="inlineStr">
        <is>
          <t>CAMINHÃO TOCO, PBT 16.000 KG, CARGA ÚTIL MÁX. 10.685 KG, DIST. ENTRE EIXOS 4,8 M, POTÊNCIA 189 CV, INCLUSIVE CARROCERIA FIXA ABERTA DE MADEIRA P/ TRANSPORTE GERAL DE CARGA SECA, DIMEN. APROX. 2,5 X 7,00 X 0,50 M - DEPRECIAÇÃO. AF_06/2014</t>
        </is>
      </c>
      <c r="C1872" s="330" t="inlineStr">
        <is>
          <t>H</t>
        </is>
      </c>
      <c r="D1872" s="330" t="n">
        <v>22.06</v>
      </c>
      <c r="E1872" s="330" t="n">
        <v>22.06</v>
      </c>
      <c r="F1872" s="330" t="inlineStr">
        <is>
          <t>AS</t>
        </is>
      </c>
    </row>
    <row r="1873" ht="60" customHeight="1" s="496">
      <c r="A1873" s="330" t="n">
        <v>89266</v>
      </c>
      <c r="B1873" s="331" t="inlineStr">
        <is>
          <t>CAMINHÃO TOCO, PBT 16.000 KG, CARGA ÚTIL MÁX. 10.685 KG, DIST. ENTRE EIXOS 4,8 M, POTÊNCIA 189 CV, INCLUSIVE CARROCERIA FIXA ABERTA DE MADEIRA P/ TRANSPORTE GERAL DE CARGA SECA, DIMEN. APROX. 2,5 X 7,00 X 0,50 M - IMPOSTOS E SEGUROS. AF_06/2014</t>
        </is>
      </c>
      <c r="C1873" s="330" t="inlineStr">
        <is>
          <t>H</t>
        </is>
      </c>
      <c r="D1873" s="330" t="n">
        <v>3.55</v>
      </c>
      <c r="E1873" s="330" t="n">
        <v>3.55</v>
      </c>
      <c r="F1873" s="330" t="inlineStr">
        <is>
          <t>AS</t>
        </is>
      </c>
    </row>
    <row r="1874" ht="60" customHeight="1" s="496">
      <c r="A1874" s="330" t="n">
        <v>89265</v>
      </c>
      <c r="B1874" s="331" t="inlineStr">
        <is>
          <t>CAMINHÃO TOCO, PBT 16.000 KG, CARGA ÚTIL MÁX. 10.685 KG, DIST. ENTRE EIXOS 4,8 M, POTÊNCIA 189 CV, INCLUSIVE CARROCERIA FIXA ABERTA DE MADEIRA P/ TRANSPORTE GERAL DE CARGA SECA, DIMEN. APROX. 2,5 X 7,00 X 0,50 M - JUROS. AF_06/2014</t>
        </is>
      </c>
      <c r="C1874" s="330" t="inlineStr">
        <is>
          <t>H</t>
        </is>
      </c>
      <c r="D1874" s="330" t="n">
        <v>8.800000000000001</v>
      </c>
      <c r="E1874" s="330" t="n">
        <v>8.800000000000001</v>
      </c>
      <c r="F1874" s="330" t="inlineStr">
        <is>
          <t>AS</t>
        </is>
      </c>
    </row>
    <row r="1875" ht="60" customHeight="1" s="496">
      <c r="A1875" s="330" t="n">
        <v>5705</v>
      </c>
      <c r="B1875" s="331" t="inlineStr">
        <is>
          <t>CAMINHÃO TOCO, PBT 16.000 KG, CARGA ÚTIL MÁX. 10.685 KG, DIST. ENTRE EIXOS 4,8 M, POTÊNCIA 189 CV, INCLUSIVE CARROCERIA FIXA ABERTA DE MADEIRA P/ TRANSPORTE GERAL DE CARGA SECA, DIMEN. APROX. 2,5 X 7,00 X 0,50 M - MANUTENÇÃO. AF_06/2014</t>
        </is>
      </c>
      <c r="C1875" s="330" t="inlineStr">
        <is>
          <t>H</t>
        </is>
      </c>
      <c r="D1875" s="330" t="n">
        <v>40.25</v>
      </c>
      <c r="E1875" s="330" t="n">
        <v>40.25</v>
      </c>
      <c r="F1875" s="330" t="inlineStr">
        <is>
          <t>AS</t>
        </is>
      </c>
    </row>
    <row r="1876" ht="60" customHeight="1" s="496">
      <c r="A1876" s="330" t="n">
        <v>53797</v>
      </c>
      <c r="B1876" s="331" t="inlineStr">
        <is>
          <t>CAMINHÃO TOCO, PBT 16.000 KG, CARGA ÚTIL MÁX. 10.685 KG, DIST. ENTRE EIXOS 4,8 M, POTÊNCIA 189 CV, INCLUSIVE CARROCERIA FIXA ABERTA DE MADEIRA P/ TRANSPORTE GERAL DE CARGA SECA, DIMEN. APROX. 2,5 X 7,00 X 0,50 M - MATERIAIS NA OPERAÇÃO. AF_06/2014</t>
        </is>
      </c>
      <c r="C1876" s="330" t="inlineStr">
        <is>
          <t>H</t>
        </is>
      </c>
      <c r="D1876" s="330" t="n">
        <v>145.83</v>
      </c>
      <c r="E1876" s="330" t="n">
        <v>145.83</v>
      </c>
      <c r="F1876" s="330" t="inlineStr"/>
    </row>
    <row r="1877" ht="75" customHeight="1" s="496">
      <c r="A1877" s="330" t="n">
        <v>106331</v>
      </c>
      <c r="B1877" s="331" t="inlineStr">
        <is>
          <t>CAMINHÃO TOCO, PBT 16.000 KG, CARGA ÚTIL MÁX. 10.830 KG, DIST. ENTRE EIXOS 3,56 M, POTÊNCIA 226 CV, INCLUSIVE PLATAFORMA SOBRE CHASSI, COMPRIMENTO ÚTIL 10 M, LARGURA 2,60 M COM GUINCHO DE ARRASTE E RAMPA COM ACIONAMENTO ELETRO-HIDRÁULICO - MATERIAIS NA OPERAÇÃO. AF_11/2025</t>
        </is>
      </c>
      <c r="C1877" s="330" t="inlineStr">
        <is>
          <t>H</t>
        </is>
      </c>
      <c r="D1877" s="330" t="n">
        <v>124.55</v>
      </c>
      <c r="E1877" s="330" t="n">
        <v>124.55</v>
      </c>
      <c r="F1877" s="330" t="inlineStr"/>
    </row>
    <row r="1878" ht="60" customHeight="1" s="496">
      <c r="A1878" s="330" t="n">
        <v>106227</v>
      </c>
      <c r="B1878" s="331" t="inlineStr">
        <is>
          <t>CAMINHÃO TOCO, PBT 23.000 KG, CARGA ÚTIL MÁX. 16.540 KG, DIST. ENTRE EIXOS 4,8 M, POTÊNCIA 256 CV, INCLUSIVE CARROCERIA FIXA ABERTA DE MADEIRA P/ TRANSPORTE GERAL DE CARGA SECA, DIMEN. APROX. 2,6 X 12,50 X 0,50 M - DEPRECIAÇÃO. AF_10/2025</t>
        </is>
      </c>
      <c r="C1878" s="330" t="inlineStr">
        <is>
          <t>H</t>
        </is>
      </c>
      <c r="D1878" s="330" t="n">
        <v>31.66</v>
      </c>
      <c r="E1878" s="330" t="n">
        <v>31.66</v>
      </c>
      <c r="F1878" s="330" t="inlineStr">
        <is>
          <t>AS</t>
        </is>
      </c>
    </row>
    <row r="1879" ht="60" customHeight="1" s="496">
      <c r="A1879" s="330" t="n">
        <v>106230</v>
      </c>
      <c r="B1879" s="331" t="inlineStr">
        <is>
          <t>CAMINHÃO TOCO, PBT 23.000 KG, CARGA ÚTIL MÁX. 16.540 KG, DIST. ENTRE EIXOS 4,8 M, POTÊNCIA 256 CV, INCLUSIVE CARROCERIA FIXA ABERTA DE MADEIRA P/ TRANSPORTE GERAL DE CARGA SECA, DIMEN. APROX. 2,6 X 12,50 X 0,50 M - IMPOSTOS E SEGUROS. AF_10/2025</t>
        </is>
      </c>
      <c r="C1879" s="330" t="inlineStr">
        <is>
          <t>H</t>
        </is>
      </c>
      <c r="D1879" s="330" t="n">
        <v>5.26</v>
      </c>
      <c r="E1879" s="330" t="n">
        <v>5.26</v>
      </c>
      <c r="F1879" s="330" t="inlineStr">
        <is>
          <t>AS</t>
        </is>
      </c>
    </row>
    <row r="1880" ht="60" customHeight="1" s="496">
      <c r="A1880" s="330" t="n">
        <v>106228</v>
      </c>
      <c r="B1880" s="331" t="inlineStr">
        <is>
          <t>CAMINHÃO TOCO, PBT 23.000 KG, CARGA ÚTIL MÁX. 16.540 KG, DIST. ENTRE EIXOS 4,8 M, POTÊNCIA 256 CV, INCLUSIVE CARROCERIA FIXA ABERTA DE MADEIRA P/ TRANSPORTE GERAL DE CARGA SECA, DIMEN. APROX. 2,6 X 12,50 X 0,50 M - JUROS. AF_10/2025</t>
        </is>
      </c>
      <c r="C1880" s="330" t="inlineStr">
        <is>
          <t>H</t>
        </is>
      </c>
      <c r="D1880" s="330" t="n">
        <v>13</v>
      </c>
      <c r="E1880" s="330" t="n">
        <v>13</v>
      </c>
      <c r="F1880" s="330" t="inlineStr">
        <is>
          <t>AS</t>
        </is>
      </c>
    </row>
    <row r="1881" ht="60" customHeight="1" s="496">
      <c r="A1881" s="330" t="n">
        <v>106229</v>
      </c>
      <c r="B1881" s="331" t="inlineStr">
        <is>
          <t>CAMINHÃO TOCO, PBT 23.000 KG, CARGA ÚTIL MÁX. 16.540 KG, DIST. ENTRE EIXOS 4,8 M, POTÊNCIA 256 CV, INCLUSIVE CARROCERIA FIXA ABERTA DE MADEIRA P/ TRANSPORTE GERAL DE CARGA SECA, DIMEN. APROX. 2,6 X 12,50 X 0,50 M - MANUTENÇÃO. AF_10/2025</t>
        </is>
      </c>
      <c r="C1881" s="330" t="inlineStr">
        <is>
          <t>H</t>
        </is>
      </c>
      <c r="D1881" s="330" t="n">
        <v>59.36</v>
      </c>
      <c r="E1881" s="330" t="n">
        <v>59.36</v>
      </c>
      <c r="F1881" s="330" t="inlineStr">
        <is>
          <t>AS</t>
        </is>
      </c>
    </row>
    <row r="1882" ht="60" customHeight="1" s="496">
      <c r="A1882" s="330" t="n">
        <v>106231</v>
      </c>
      <c r="B1882" s="331" t="inlineStr">
        <is>
          <t>CAMINHÃO TOCO, PBT 23.000 KG, CARGA ÚTIL MÁX. 16.540 KG, DIST. ENTRE EIXOS 4,8 M, POTÊNCIA 256 CV, INCLUSIVE CARROCERIA FIXA ABERTA DE MADEIRA P/ TRANSPORTE GERAL DE CARGA SECA, DIMEN. APROX. 2,6 X 12,50 X 0,50 M - MATERIAIS NA OPERAÇÃO. AF_10/2025</t>
        </is>
      </c>
      <c r="C1882" s="330" t="inlineStr">
        <is>
          <t>H</t>
        </is>
      </c>
      <c r="D1882" s="330" t="n">
        <v>197.58</v>
      </c>
      <c r="E1882" s="330" t="n">
        <v>197.58</v>
      </c>
      <c r="F1882" s="330" t="inlineStr"/>
    </row>
    <row r="1883" ht="60" customHeight="1" s="496">
      <c r="A1883" s="330" t="n">
        <v>106346</v>
      </c>
      <c r="B1883" s="331" t="inlineStr">
        <is>
          <t>CAMINHÃO TOCO, PBT 23.000 KG, CARGA ÚTIL MÁX. 16.540 KG, DIST. ENTRE EIXOS 4,80 M, POTÊNCIA 256 CV, INCLUSIVE PLATAFORMA GUINCHO-SOCORRO, COMPRIMENTO ÚTIL 10 M, LARGURA 2,60 M COM GUINCHO DE ARRASTE BASCULANTE - MATERIAIS NA OPERAÇÃO. AF_11/2025</t>
        </is>
      </c>
      <c r="C1883" s="330" t="inlineStr">
        <is>
          <t>H</t>
        </is>
      </c>
      <c r="D1883" s="330" t="n">
        <v>197.58</v>
      </c>
      <c r="E1883" s="330" t="n">
        <v>197.58</v>
      </c>
      <c r="F1883" s="330" t="inlineStr"/>
    </row>
    <row r="1884" ht="75" customHeight="1" s="496">
      <c r="A1884" s="330" t="n">
        <v>106336</v>
      </c>
      <c r="B1884" s="331" t="inlineStr">
        <is>
          <t>CAMINHÃO TOCO, PBT 23.000 KG, CARGA ÚTIL MÁX. 16.540 KG, DIST. ENTRE EIXOS 4,80 M, POTÊNCIA 256 CV, INCLUSIVE PLATAFORMA SOBRE CHASSI, COMPRIMENTO ÚTIL 10 M, LARGURA 2,60 M COM GUINCHO DE ARRASTE E RAMPA COM ACIONAMENTO ELETRO-HIDRÁULICO - MATERIAIS NA OPERAÇÃO. AF_11/2025</t>
        </is>
      </c>
      <c r="C1884" s="330" t="inlineStr">
        <is>
          <t>H</t>
        </is>
      </c>
      <c r="D1884" s="330" t="n">
        <v>197.58</v>
      </c>
      <c r="E1884" s="330" t="n">
        <v>197.58</v>
      </c>
      <c r="F1884" s="330" t="inlineStr"/>
    </row>
    <row r="1885" ht="45" customHeight="1" s="496">
      <c r="A1885" s="330" t="n">
        <v>91354</v>
      </c>
      <c r="B1885" s="331" t="inlineStr">
        <is>
          <t>CAMINHÃO TOCO, PESO BRUTO TOTAL 14.300 KG, CARGA ÚTIL MÁXIMA 9590 KG, DISTÂNCIA ENTRE EIXOS 4,76 M, POTÊNCIA 185 CV (NÃO INCLUI CARROCERIA) - DEPRECIAÇÃO. AF_06/2014</t>
        </is>
      </c>
      <c r="C1885" s="330" t="inlineStr">
        <is>
          <t>H</t>
        </is>
      </c>
      <c r="D1885" s="330" t="n">
        <v>18.48</v>
      </c>
      <c r="E1885" s="330" t="n">
        <v>18.48</v>
      </c>
      <c r="F1885" s="330" t="inlineStr">
        <is>
          <t>AS</t>
        </is>
      </c>
    </row>
    <row r="1886" ht="45" customHeight="1" s="496">
      <c r="A1886" s="330" t="n">
        <v>91356</v>
      </c>
      <c r="B1886" s="331" t="inlineStr">
        <is>
          <t>CAMINHÃO TOCO, PESO BRUTO TOTAL 14.300 KG, CARGA ÚTIL MÁXIMA 9590 KG, DISTÂNCIA ENTRE EIXOS 4,76 M, POTÊNCIA 185 CV (NÃO INCLUI CARROCERIA) - IMPOSTOS E SEGUROS. AF_06/2014</t>
        </is>
      </c>
      <c r="C1886" s="330" t="inlineStr">
        <is>
          <t>H</t>
        </is>
      </c>
      <c r="D1886" s="330" t="n">
        <v>3.07</v>
      </c>
      <c r="E1886" s="330" t="n">
        <v>3.07</v>
      </c>
      <c r="F1886" s="330" t="inlineStr">
        <is>
          <t>AS</t>
        </is>
      </c>
    </row>
    <row r="1887" ht="45" customHeight="1" s="496">
      <c r="A1887" s="330" t="n">
        <v>91355</v>
      </c>
      <c r="B1887" s="331" t="inlineStr">
        <is>
          <t>CAMINHÃO TOCO, PESO BRUTO TOTAL 14.300 KG, CARGA ÚTIL MÁXIMA 9590 KG, DISTÂNCIA ENTRE EIXOS 4,76 M, POTÊNCIA 185 CV (NÃO INCLUI CARROCERIA) - JUROS. AF_06/2014</t>
        </is>
      </c>
      <c r="C1887" s="330" t="inlineStr">
        <is>
          <t>H</t>
        </is>
      </c>
      <c r="D1887" s="330" t="n">
        <v>7.59</v>
      </c>
      <c r="E1887" s="330" t="n">
        <v>7.59</v>
      </c>
      <c r="F1887" s="330" t="inlineStr">
        <is>
          <t>AS</t>
        </is>
      </c>
    </row>
    <row r="1888" ht="45" customHeight="1" s="496">
      <c r="A1888" s="330" t="n">
        <v>5751</v>
      </c>
      <c r="B1888" s="331" t="inlineStr">
        <is>
          <t>CAMINHÃO TOCO, PESO BRUTO TOTAL 14.300 KG, CARGA ÚTIL MÁXIMA 9590 KG, DISTÂNCIA ENTRE EIXOS 4,76 M, POTÊNCIA 185 CV (NÃO INCLUI CARROCERIA) - MANUTENÇÃO. AF_06/2014</t>
        </is>
      </c>
      <c r="C1888" s="330" t="inlineStr">
        <is>
          <t>H</t>
        </is>
      </c>
      <c r="D1888" s="330" t="n">
        <v>34.64</v>
      </c>
      <c r="E1888" s="330" t="n">
        <v>34.64</v>
      </c>
      <c r="F1888" s="330" t="inlineStr">
        <is>
          <t>AS</t>
        </is>
      </c>
    </row>
    <row r="1889" ht="45" customHeight="1" s="496">
      <c r="A1889" s="330" t="n">
        <v>53827</v>
      </c>
      <c r="B1889" s="331" t="inlineStr">
        <is>
          <t>CAMINHÃO TOCO, PESO BRUTO TOTAL 14.300 KG, CARGA ÚTIL MÁXIMA 9590 KG, DISTÂNCIA ENTRE EIXOS 4,76 M, POTÊNCIA 185 CV (NÃO INCLUI CARROCERIA) - MATERIAIS NA OPERAÇÃO. AF_06/2014</t>
        </is>
      </c>
      <c r="C1889" s="330" t="inlineStr">
        <is>
          <t>H</t>
        </is>
      </c>
      <c r="D1889" s="330" t="n">
        <v>142.75</v>
      </c>
      <c r="E1889" s="330" t="n">
        <v>142.75</v>
      </c>
      <c r="F1889" s="330" t="inlineStr"/>
    </row>
    <row r="1890" ht="45" customHeight="1" s="496">
      <c r="A1890" s="330" t="n">
        <v>91375</v>
      </c>
      <c r="B1890" s="331" t="inlineStr">
        <is>
          <t>CAMINHÃO TOCO, PESO BRUTO TOTAL 16.000 KG, CARGA ÚTIL MÁXIMA DE 10.685 KG, DISTÂNCIA ENTRE EIXOS 4,80 M, POTÊNCIA 189 CV EXCLUSIVE CARROCERIA - DEPRECIAÇÃO. AF_06/2014</t>
        </is>
      </c>
      <c r="C1890" s="330" t="inlineStr">
        <is>
          <t>H</t>
        </is>
      </c>
      <c r="D1890" s="330" t="n">
        <v>20.29</v>
      </c>
      <c r="E1890" s="330" t="n">
        <v>20.29</v>
      </c>
      <c r="F1890" s="330" t="inlineStr">
        <is>
          <t>AS</t>
        </is>
      </c>
    </row>
    <row r="1891" ht="45" customHeight="1" s="496">
      <c r="A1891" s="330" t="n">
        <v>91377</v>
      </c>
      <c r="B1891" s="331" t="inlineStr">
        <is>
          <t>CAMINHÃO TOCO, PESO BRUTO TOTAL 16.000 KG, CARGA ÚTIL MÁXIMA DE 10.685 KG, DISTÂNCIA ENTRE EIXOS 4,80 M, POTÊNCIA 189 CV EXCLUSIVE CARROCERIA - IMPOSTOS E SEGUROS. AF_06/2014</t>
        </is>
      </c>
      <c r="C1891" s="330" t="inlineStr">
        <is>
          <t>H</t>
        </is>
      </c>
      <c r="D1891" s="330" t="n">
        <v>3.37</v>
      </c>
      <c r="E1891" s="330" t="n">
        <v>3.37</v>
      </c>
      <c r="F1891" s="330" t="inlineStr">
        <is>
          <t>AS</t>
        </is>
      </c>
    </row>
    <row r="1892" ht="45" customHeight="1" s="496">
      <c r="A1892" s="330" t="n">
        <v>91376</v>
      </c>
      <c r="B1892" s="331" t="inlineStr">
        <is>
          <t>CAMINHÃO TOCO, PESO BRUTO TOTAL 16.000 KG, CARGA ÚTIL MÁXIMA DE 10.685 KG, DISTÂNCIA ENTRE EIXOS 4,80 M, POTÊNCIA 189 CV EXCLUSIVE CARROCERIA - JUROS. AF_06/2014</t>
        </is>
      </c>
      <c r="C1892" s="330" t="inlineStr">
        <is>
          <t>H</t>
        </is>
      </c>
      <c r="D1892" s="330" t="n">
        <v>8.34</v>
      </c>
      <c r="E1892" s="330" t="n">
        <v>8.34</v>
      </c>
      <c r="F1892" s="330" t="inlineStr">
        <is>
          <t>AS</t>
        </is>
      </c>
    </row>
    <row r="1893" ht="45" customHeight="1" s="496">
      <c r="A1893" s="330" t="n">
        <v>5754</v>
      </c>
      <c r="B1893" s="331" t="inlineStr">
        <is>
          <t>CAMINHÃO TOCO, PESO BRUTO TOTAL 16.000 KG, CARGA ÚTIL MÁXIMA DE 10.685 KG, DISTÂNCIA ENTRE EIXOS 4,80 M, POTÊNCIA 189 CV EXCLUSIVE CARROCERIA - MANUTENÇÃO. AF_06/2014</t>
        </is>
      </c>
      <c r="C1893" s="330" t="inlineStr">
        <is>
          <t>H</t>
        </is>
      </c>
      <c r="D1893" s="330" t="n">
        <v>38.03</v>
      </c>
      <c r="E1893" s="330" t="n">
        <v>38.03</v>
      </c>
      <c r="F1893" s="330" t="inlineStr">
        <is>
          <t>AS</t>
        </is>
      </c>
    </row>
    <row r="1894" ht="45" customHeight="1" s="496">
      <c r="A1894" s="330" t="n">
        <v>53829</v>
      </c>
      <c r="B1894" s="331" t="inlineStr">
        <is>
          <t>CAMINHÃO TOCO, PESO BRUTO TOTAL 16.000 KG, CARGA ÚTIL MÁXIMA DE 10.685 KG, DISTÂNCIA ENTRE EIXOS 4,80 M, POTÊNCIA 189 CV EXCLUSIVE CARROCERIA - MATERIAIS NA OPERAÇÃO. AF_06/2014</t>
        </is>
      </c>
      <c r="C1894" s="330" t="inlineStr">
        <is>
          <t>H</t>
        </is>
      </c>
      <c r="D1894" s="330" t="n">
        <v>145.83</v>
      </c>
      <c r="E1894" s="330" t="n">
        <v>145.83</v>
      </c>
      <c r="F1894" s="330" t="inlineStr"/>
    </row>
    <row r="1895" ht="45" customHeight="1" s="496">
      <c r="A1895" s="330" t="n">
        <v>91026</v>
      </c>
      <c r="B1895" s="331" t="inlineStr">
        <is>
          <t>CAMINHÃO TRUCADO (C/ TERCEIRO EIXO) ELETRÔNICO - POTÊNCIA 231CV - PBT = 22000KG - DIST. ENTRE EIXOS 5170 MM - INCLUI CARROCERIA FIXA ABERTA DE MADEIRA - DEPRECIAÇÃO. AF_06/2015</t>
        </is>
      </c>
      <c r="C1895" s="330" t="inlineStr">
        <is>
          <t>H</t>
        </is>
      </c>
      <c r="D1895" s="330" t="n">
        <v>25.9</v>
      </c>
      <c r="E1895" s="330" t="n">
        <v>25.9</v>
      </c>
      <c r="F1895" s="330" t="inlineStr">
        <is>
          <t>AS</t>
        </is>
      </c>
    </row>
    <row r="1896" ht="45" customHeight="1" s="496">
      <c r="A1896" s="330" t="n">
        <v>91028</v>
      </c>
      <c r="B1896" s="331" t="inlineStr">
        <is>
          <t>CAMINHÃO TRUCADO (C/ TERCEIRO EIXO) ELETRÔNICO - POTÊNCIA 231CV - PBT = 22000KG - DIST. ENTRE EIXOS 5170 MM - INCLUI CARROCERIA FIXA ABERTA DE MADEIRA - IMPOSTOS E SEGUROS. AF_06/2015</t>
        </is>
      </c>
      <c r="C1896" s="330" t="inlineStr">
        <is>
          <t>H</t>
        </is>
      </c>
      <c r="D1896" s="330" t="n">
        <v>4.2</v>
      </c>
      <c r="E1896" s="330" t="n">
        <v>4.2</v>
      </c>
      <c r="F1896" s="330" t="inlineStr">
        <is>
          <t>AS</t>
        </is>
      </c>
    </row>
    <row r="1897" ht="45" customHeight="1" s="496">
      <c r="A1897" s="330" t="n">
        <v>91027</v>
      </c>
      <c r="B1897" s="331" t="inlineStr">
        <is>
          <t>CAMINHÃO TRUCADO (C/ TERCEIRO EIXO) ELETRÔNICO - POTÊNCIA 231CV - PBT = 22000KG - DIST. ENTRE EIXOS 5170 MM - INCLUI CARROCERIA FIXA ABERTA DE MADEIRA - JUROS. AF_06/2015</t>
        </is>
      </c>
      <c r="C1897" s="330" t="inlineStr">
        <is>
          <t>H</t>
        </is>
      </c>
      <c r="D1897" s="330" t="n">
        <v>10.39</v>
      </c>
      <c r="E1897" s="330" t="n">
        <v>10.39</v>
      </c>
      <c r="F1897" s="330" t="inlineStr">
        <is>
          <t>AS</t>
        </is>
      </c>
    </row>
    <row r="1898" ht="45" customHeight="1" s="496">
      <c r="A1898" s="330" t="n">
        <v>91029</v>
      </c>
      <c r="B1898" s="331" t="inlineStr">
        <is>
          <t>CAMINHÃO TRUCADO (C/ TERCEIRO EIXO) ELETRÔNICO - POTÊNCIA 231CV - PBT = 22000KG - DIST. ENTRE EIXOS 5170 MM - INCLUI CARROCERIA FIXA ABERTA DE MADEIRA - MANUTENÇÃO. AF_06/2015</t>
        </is>
      </c>
      <c r="C1898" s="330" t="inlineStr">
        <is>
          <t>H</t>
        </is>
      </c>
      <c r="D1898" s="330" t="n">
        <v>47.53</v>
      </c>
      <c r="E1898" s="330" t="n">
        <v>47.53</v>
      </c>
      <c r="F1898" s="330" t="inlineStr">
        <is>
          <t>AS</t>
        </is>
      </c>
    </row>
    <row r="1899" ht="45" customHeight="1" s="496">
      <c r="A1899" s="330" t="n">
        <v>91030</v>
      </c>
      <c r="B1899" s="331" t="inlineStr">
        <is>
          <t>CAMINHÃO TRUCADO (C/ TERCEIRO EIXO) ELETRÔNICO - POTÊNCIA 231CV - PBT = 22000KG - DIST. ENTRE EIXOS 5170 MM - INCLUI CARROCERIA FIXA ABERTA DE MADEIRA - MATERIAIS NA OPERAÇÃO. AF_06/2015</t>
        </is>
      </c>
      <c r="C1899" s="330" t="inlineStr">
        <is>
          <t>H</t>
        </is>
      </c>
      <c r="D1899" s="330" t="n">
        <v>183.65</v>
      </c>
      <c r="E1899" s="330" t="n">
        <v>183.65</v>
      </c>
      <c r="F1899" s="330" t="inlineStr"/>
    </row>
    <row r="1900" ht="75" customHeight="1" s="496">
      <c r="A1900" s="330" t="n">
        <v>106241</v>
      </c>
      <c r="B1900" s="331" t="inlineStr">
        <is>
          <t>CAVALO MECÂNICO TRAÇÃO 6X2, PBT COMBINADO 56.000 KG, CAPACIDADE MÁX. TRAÇÃO 66.000 KG, POTÊNCIA 360 CV, INCLUSIVE CARROCERIA FIXA ABERTA DE MADEIRA P/ TRANSPORTE GERAL DE CARGA SECA, DIMEN. APROX. 2,6 X 14,50 X 0,50 M - MATERIAIS NA OPERAÇÃO. AF_10/2025</t>
        </is>
      </c>
      <c r="C1900" s="330" t="inlineStr">
        <is>
          <t>H</t>
        </is>
      </c>
      <c r="D1900" s="330" t="n">
        <v>277.8</v>
      </c>
      <c r="E1900" s="330" t="n">
        <v>277.8</v>
      </c>
      <c r="F1900" s="330" t="inlineStr"/>
    </row>
    <row r="1901" ht="60" customHeight="1" s="496">
      <c r="A1901" s="330" t="n">
        <v>106356</v>
      </c>
      <c r="B1901" s="331" t="inlineStr">
        <is>
          <t>CAVALO MECÂNICO TRAÇÃO 6X2, PBT COMBINADO 56.000 KG, CAPACIDADE MÁX. TRAÇÃO 66.000 KG, POTÊNCIA 360 CV, INCLUSIVE PRANCHA REBAIXADA 3 EIXOS, DIMENSÕES *17,33 X 3,00* M, COM RAMPA DE ACIONAMENTO HIDRÁULICO - MATERIAIS NA OPERAÇÃO. AF_11/2025</t>
        </is>
      </c>
      <c r="C1901" s="330" t="inlineStr">
        <is>
          <t>H</t>
        </is>
      </c>
      <c r="D1901" s="330" t="n">
        <v>277.8</v>
      </c>
      <c r="E1901" s="330" t="n">
        <v>277.8</v>
      </c>
      <c r="F1901" s="330" t="inlineStr"/>
    </row>
    <row r="1902" ht="75" customHeight="1" s="496">
      <c r="A1902" s="330" t="n">
        <v>106361</v>
      </c>
      <c r="B1902" s="331" t="inlineStr">
        <is>
          <t>CAVALO MECÂNICO TRAÇÃO 6X2, PBT COMBINADO 56.000 KG, CAPACIDADE MÁX. TRAÇÃO 66.000 KG, POTÊNCIA 360 CV, INCLUSIVE PRANCHA RETA 3 EIXOS, COMPRIMENTO ÚTIL 11,3 M, PESCOÇO DE 3,5 M, LARGURA 3,00 M, COM RAMPA DE ACIONAMENTO HIDRÁULICO - MATERIAIS NA OPERAÇÃO. AF_11/2025</t>
        </is>
      </c>
      <c r="C1902" s="330" t="inlineStr">
        <is>
          <t>H</t>
        </is>
      </c>
      <c r="D1902" s="330" t="n">
        <v>377.04</v>
      </c>
      <c r="E1902" s="330" t="n">
        <v>377.04</v>
      </c>
      <c r="F1902" s="330" t="inlineStr"/>
    </row>
    <row r="1903" ht="60" customHeight="1" s="496">
      <c r="A1903" s="330" t="n">
        <v>102815</v>
      </c>
      <c r="B1903" s="331" t="inlineStr">
        <is>
          <t>CENTRAL DE LAMA BENTONÍTICA (DEPÓSITO DE BENTONITA, MISTURADOR DE ALTA TURBULÊNCIA, SILOS DE ARMAZENAMENTO DE LAMA E ÁGUA, LABORATÓRIO DE CONTROLE DE QUALIDADE DA LAMA) - MATERIAIS NA OPERAÇÃO. AF_04/2019</t>
        </is>
      </c>
      <c r="C1903" s="330" t="inlineStr">
        <is>
          <t>H</t>
        </is>
      </c>
      <c r="D1903" s="330" t="n">
        <v>3.33</v>
      </c>
      <c r="E1903" s="330" t="n">
        <v>3.33</v>
      </c>
      <c r="F1903" s="330" t="inlineStr"/>
    </row>
    <row r="1904" ht="30" customHeight="1" s="496">
      <c r="A1904" s="330" t="n">
        <v>91529</v>
      </c>
      <c r="B1904" s="331" t="inlineStr">
        <is>
          <t>COMPACTADOR DE SOLOS DE PERCUSSÃO (SOQUETE) COM MOTOR A GASOLINA 4 TEMPOS, POTÊNCIA 4 CV - DEPRECIAÇÃO. AF_08/2015</t>
        </is>
      </c>
      <c r="C1904" s="330" t="inlineStr">
        <is>
          <t>H</t>
        </is>
      </c>
      <c r="D1904" s="330" t="n">
        <v>0.83</v>
      </c>
      <c r="E1904" s="330" t="n">
        <v>0.83</v>
      </c>
      <c r="F1904" s="330" t="inlineStr">
        <is>
          <t>AS</t>
        </is>
      </c>
    </row>
    <row r="1905" ht="30" customHeight="1" s="496">
      <c r="A1905" s="330" t="n">
        <v>91530</v>
      </c>
      <c r="B1905" s="331" t="inlineStr">
        <is>
          <t>COMPACTADOR DE SOLOS DE PERCUSSÃO (SOQUETE) COM MOTOR A GASOLINA 4 TEMPOS, POTÊNCIA 4 CV - JUROS. AF_08/2015</t>
        </is>
      </c>
      <c r="C1905" s="330" t="inlineStr">
        <is>
          <t>H</t>
        </is>
      </c>
      <c r="D1905" s="330" t="n">
        <v>0.22</v>
      </c>
      <c r="E1905" s="330" t="n">
        <v>0.22</v>
      </c>
      <c r="F1905" s="330" t="inlineStr">
        <is>
          <t>AS</t>
        </is>
      </c>
    </row>
    <row r="1906" ht="30" customHeight="1" s="496">
      <c r="A1906" s="330" t="n">
        <v>91531</v>
      </c>
      <c r="B1906" s="331" t="inlineStr">
        <is>
          <t>COMPACTADOR DE SOLOS DE PERCUSSÃO (SOQUETE) COM MOTOR A GASOLINA 4 TEMPOS, POTÊNCIA 4 CV - MANUTENÇÃO. AF_08/2015</t>
        </is>
      </c>
      <c r="C1906" s="330" t="inlineStr">
        <is>
          <t>H</t>
        </is>
      </c>
      <c r="D1906" s="330" t="n">
        <v>1.04</v>
      </c>
      <c r="E1906" s="330" t="n">
        <v>1.04</v>
      </c>
      <c r="F1906" s="330" t="inlineStr">
        <is>
          <t>AS</t>
        </is>
      </c>
    </row>
    <row r="1907" ht="45" customHeight="1" s="496">
      <c r="A1907" s="330" t="n">
        <v>91532</v>
      </c>
      <c r="B1907" s="331" t="inlineStr">
        <is>
          <t>COMPACTADOR DE SOLOS DE PERCUSSÃO (SOQUETE) COM MOTOR A GASOLINA 4 TEMPOS, POTÊNCIA 4 CV - MATERIAIS NA OPERAÇÃO. AF_08/2015</t>
        </is>
      </c>
      <c r="C1907" s="330" t="inlineStr">
        <is>
          <t>H</t>
        </is>
      </c>
      <c r="D1907" s="330" t="n">
        <v>7.53</v>
      </c>
      <c r="E1907" s="330" t="n">
        <v>7.53</v>
      </c>
      <c r="F1907" s="330" t="inlineStr"/>
    </row>
    <row r="1908" ht="30" customHeight="1" s="496">
      <c r="A1908" s="330" t="n">
        <v>95260</v>
      </c>
      <c r="B1908" s="331" t="inlineStr">
        <is>
          <t>COMPACTADOR DE SOLOS DE PERCUSÃO (SOQUETE) COM MOTOR A GASOLINA, POTÊNCIA 3 CV - DEPRECIAÇÃO. AF_09/2016</t>
        </is>
      </c>
      <c r="C1908" s="330" t="inlineStr">
        <is>
          <t>H</t>
        </is>
      </c>
      <c r="D1908" s="330" t="n">
        <v>0.67</v>
      </c>
      <c r="E1908" s="330" t="n">
        <v>0.67</v>
      </c>
      <c r="F1908" s="330" t="inlineStr">
        <is>
          <t>AS</t>
        </is>
      </c>
    </row>
    <row r="1909" ht="30" customHeight="1" s="496">
      <c r="A1909" s="330" t="n">
        <v>95261</v>
      </c>
      <c r="B1909" s="331" t="inlineStr">
        <is>
          <t>COMPACTADOR DE SOLOS DE PERCUSÃO (SOQUETE) COM MOTOR A GASOLINA, POTÊNCIA 3 CV - JUROS. AF_09/2016</t>
        </is>
      </c>
      <c r="C1909" s="330" t="inlineStr">
        <is>
          <t>H</t>
        </is>
      </c>
      <c r="D1909" s="330" t="n">
        <v>0.18</v>
      </c>
      <c r="E1909" s="330" t="n">
        <v>0.18</v>
      </c>
      <c r="F1909" s="330" t="inlineStr">
        <is>
          <t>AS</t>
        </is>
      </c>
    </row>
    <row r="1910" ht="30" customHeight="1" s="496">
      <c r="A1910" s="330" t="n">
        <v>95262</v>
      </c>
      <c r="B1910" s="331" t="inlineStr">
        <is>
          <t>COMPACTADOR DE SOLOS DE PERCUSÃO (SOQUETE) COM MOTOR A GASOLINA, POTÊNCIA 3 CV - MANUTENÇÃO. AF_09/2016</t>
        </is>
      </c>
      <c r="C1910" s="330" t="inlineStr">
        <is>
          <t>H</t>
        </is>
      </c>
      <c r="D1910" s="330" t="n">
        <v>0.84</v>
      </c>
      <c r="E1910" s="330" t="n">
        <v>0.84</v>
      </c>
      <c r="F1910" s="330" t="inlineStr">
        <is>
          <t>AS</t>
        </is>
      </c>
    </row>
    <row r="1911" ht="30" customHeight="1" s="496">
      <c r="A1911" s="330" t="n">
        <v>95263</v>
      </c>
      <c r="B1911" s="331" t="inlineStr">
        <is>
          <t>COMPACTADOR DE SOLOS DE PERCUSÃO (SOQUETE) COM MOTOR A GASOLINA, POTÊNCIA 3 CV - MATERIAIS NA OPERAÇÃO. AF_09/2016</t>
        </is>
      </c>
      <c r="C1911" s="330" t="inlineStr">
        <is>
          <t>H</t>
        </is>
      </c>
      <c r="D1911" s="330" t="n">
        <v>5.7</v>
      </c>
      <c r="E1911" s="330" t="n">
        <v>5.7</v>
      </c>
      <c r="F1911" s="330" t="inlineStr"/>
    </row>
    <row r="1912" ht="30" customHeight="1" s="496">
      <c r="A1912" s="330" t="n">
        <v>90968</v>
      </c>
      <c r="B1912" s="331" t="inlineStr">
        <is>
          <t>COMPRESSOR DE AR REBOCAVEL, VAZÃO 250 PCM, PRESSAO DE TRABALHO 102 PSI, MOTOR A DIESEL POTÊNCIA 81 CV - DEPRECIAÇÃO. AF_06/2015</t>
        </is>
      </c>
      <c r="C1912" s="330" t="inlineStr">
        <is>
          <t>H</t>
        </is>
      </c>
      <c r="D1912" s="330" t="n">
        <v>7.04</v>
      </c>
      <c r="E1912" s="330" t="n">
        <v>7.04</v>
      </c>
      <c r="F1912" s="330" t="inlineStr">
        <is>
          <t>AS</t>
        </is>
      </c>
    </row>
    <row r="1913" ht="30" customHeight="1" s="496">
      <c r="A1913" s="330" t="n">
        <v>90969</v>
      </c>
      <c r="B1913" s="331" t="inlineStr">
        <is>
          <t>COMPRESSOR DE AR REBOCAVEL, VAZÃO 250 PCM, PRESSAO DE TRABALHO 102 PSI, MOTOR A DIESEL POTÊNCIA 81 CV - JUROS. AF_06/2015</t>
        </is>
      </c>
      <c r="C1913" s="330" t="inlineStr">
        <is>
          <t>H</t>
        </is>
      </c>
      <c r="D1913" s="330" t="n">
        <v>1.89</v>
      </c>
      <c r="E1913" s="330" t="n">
        <v>1.89</v>
      </c>
      <c r="F1913" s="330" t="inlineStr">
        <is>
          <t>AS</t>
        </is>
      </c>
    </row>
    <row r="1914" ht="30" customHeight="1" s="496">
      <c r="A1914" s="330" t="n">
        <v>90970</v>
      </c>
      <c r="B1914" s="331" t="inlineStr">
        <is>
          <t>COMPRESSOR DE AR REBOCAVEL, VAZÃO 250 PCM, PRESSAO DE TRABALHO 102 PSI, MOTOR A DIESEL POTÊNCIA 81 CV - MANUTENÇÃO. AF_06/2015</t>
        </is>
      </c>
      <c r="C1914" s="330" t="inlineStr">
        <is>
          <t>H</t>
        </is>
      </c>
      <c r="D1914" s="330" t="n">
        <v>8.81</v>
      </c>
      <c r="E1914" s="330" t="n">
        <v>8.81</v>
      </c>
      <c r="F1914" s="330" t="inlineStr">
        <is>
          <t>AS</t>
        </is>
      </c>
    </row>
    <row r="1915" ht="45" customHeight="1" s="496">
      <c r="A1915" s="330" t="n">
        <v>90971</v>
      </c>
      <c r="B1915" s="331" t="inlineStr">
        <is>
          <t>COMPRESSOR DE AR REBOCAVEL, VAZÃO 250 PCM, PRESSAO DE TRABALHO 102 PSI, MOTOR A DIESEL POTÊNCIA 81 CV - MATERIAIS NA OPERAÇÃO. AF_06/2015</t>
        </is>
      </c>
      <c r="C1915" s="330" t="inlineStr">
        <is>
          <t>H</t>
        </is>
      </c>
      <c r="D1915" s="330" t="n">
        <v>75.87</v>
      </c>
      <c r="E1915" s="330" t="n">
        <v>75.87</v>
      </c>
      <c r="F1915" s="330" t="inlineStr"/>
    </row>
    <row r="1916" ht="30" customHeight="1" s="496">
      <c r="A1916" s="330" t="n">
        <v>90992</v>
      </c>
      <c r="B1916" s="331" t="inlineStr">
        <is>
          <t>COMPRESSOR DE AR REBOCAVEL, VAZÃO 400 PCM, PRESSAO DE TRABALHO 102 PSI, MOTOR A DIESEL POTÊNCIA 110 CV - DEPRECIAÇÃO. AF_06/2015</t>
        </is>
      </c>
      <c r="C1916" s="330" t="inlineStr">
        <is>
          <t>H</t>
        </is>
      </c>
      <c r="D1916" s="330" t="n">
        <v>8.35</v>
      </c>
      <c r="E1916" s="330" t="n">
        <v>8.35</v>
      </c>
      <c r="F1916" s="330" t="inlineStr">
        <is>
          <t>AS</t>
        </is>
      </c>
    </row>
    <row r="1917" ht="30" customHeight="1" s="496">
      <c r="A1917" s="330" t="n">
        <v>90993</v>
      </c>
      <c r="B1917" s="331" t="inlineStr">
        <is>
          <t>COMPRESSOR DE AR REBOCAVEL, VAZÃO 400 PCM, PRESSAO DE TRABALHO 102 PSI, MOTOR A DIESEL POTÊNCIA 110 CV - JUROS. AF_06/2015</t>
        </is>
      </c>
      <c r="C1917" s="330" t="inlineStr">
        <is>
          <t>H</t>
        </is>
      </c>
      <c r="D1917" s="330" t="n">
        <v>2.24</v>
      </c>
      <c r="E1917" s="330" t="n">
        <v>2.24</v>
      </c>
      <c r="F1917" s="330" t="inlineStr">
        <is>
          <t>AS</t>
        </is>
      </c>
    </row>
    <row r="1918" ht="30" customHeight="1" s="496">
      <c r="A1918" s="330" t="n">
        <v>90994</v>
      </c>
      <c r="B1918" s="331" t="inlineStr">
        <is>
          <t>COMPRESSOR DE AR REBOCAVEL, VAZÃO 400 PCM, PRESSAO DE TRABALHO 102 PSI, MOTOR A DIESEL POTÊNCIA 110 CV - MANUTENÇÃO. AF_06/2015</t>
        </is>
      </c>
      <c r="C1918" s="330" t="inlineStr">
        <is>
          <t>H</t>
        </is>
      </c>
      <c r="D1918" s="330" t="n">
        <v>10.45</v>
      </c>
      <c r="E1918" s="330" t="n">
        <v>10.45</v>
      </c>
      <c r="F1918" s="330" t="inlineStr">
        <is>
          <t>AS</t>
        </is>
      </c>
    </row>
    <row r="1919" ht="45" customHeight="1" s="496">
      <c r="A1919" s="330" t="n">
        <v>90995</v>
      </c>
      <c r="B1919" s="331" t="inlineStr">
        <is>
          <t>COMPRESSOR DE AR REBOCAVEL, VAZÃO 400 PCM, PRESSAO DE TRABALHO 102 PSI, MOTOR A DIESEL POTÊNCIA 110 CV - MATERIAIS NA OPERAÇÃO. AF_06/2015</t>
        </is>
      </c>
      <c r="C1919" s="330" t="inlineStr">
        <is>
          <t>H</t>
        </is>
      </c>
      <c r="D1919" s="330" t="n">
        <v>103.06</v>
      </c>
      <c r="E1919" s="330" t="n">
        <v>103.06</v>
      </c>
      <c r="F1919" s="330" t="inlineStr"/>
    </row>
    <row r="1920" ht="45" customHeight="1" s="496">
      <c r="A1920" s="330" t="n">
        <v>90957</v>
      </c>
      <c r="B1920" s="331" t="inlineStr">
        <is>
          <t>COMPRESSOR DE AR REBOCÁVEL, VAZÃO 189 PCM, PRESSÃO EFETIVA DE TRABALHO 102 PSI, MOTOR DIESEL, POTÊNCIA 63 CV - DEPRECIAÇÃO. AF_06/2015</t>
        </is>
      </c>
      <c r="C1920" s="330" t="inlineStr">
        <is>
          <t>H</t>
        </is>
      </c>
      <c r="D1920" s="330" t="n">
        <v>5.26</v>
      </c>
      <c r="E1920" s="330" t="n">
        <v>5.26</v>
      </c>
      <c r="F1920" s="330" t="inlineStr">
        <is>
          <t>AS</t>
        </is>
      </c>
    </row>
    <row r="1921" ht="30" customHeight="1" s="496">
      <c r="A1921" s="330" t="n">
        <v>90958</v>
      </c>
      <c r="B1921" s="331" t="inlineStr">
        <is>
          <t>COMPRESSOR DE AR REBOCÁVEL, VAZÃO 189 PCM, PRESSÃO EFETIVA DE TRABALHO 102 PSI, MOTOR DIESEL, POTÊNCIA 63 CV - JUROS. AF_06/2015</t>
        </is>
      </c>
      <c r="C1921" s="330" t="inlineStr">
        <is>
          <t>H</t>
        </is>
      </c>
      <c r="D1921" s="330" t="n">
        <v>1.41</v>
      </c>
      <c r="E1921" s="330" t="n">
        <v>1.41</v>
      </c>
      <c r="F1921" s="330" t="inlineStr">
        <is>
          <t>AS</t>
        </is>
      </c>
    </row>
    <row r="1922" ht="45" customHeight="1" s="496">
      <c r="A1922" s="330" t="n">
        <v>5797</v>
      </c>
      <c r="B1922" s="331" t="inlineStr">
        <is>
          <t>COMPRESSOR DE AR REBOCÁVEL, VAZÃO 189 PCM, PRESSÃO EFETIVA DE TRABALHO 102 PSI, MOTOR DIESEL, POTÊNCIA 63 CV - MANUTENÇÃO. AF_06/2015</t>
        </is>
      </c>
      <c r="C1922" s="330" t="inlineStr">
        <is>
          <t>H</t>
        </is>
      </c>
      <c r="D1922" s="330" t="n">
        <v>6.58</v>
      </c>
      <c r="E1922" s="330" t="n">
        <v>6.58</v>
      </c>
      <c r="F1922" s="330" t="inlineStr">
        <is>
          <t>AS</t>
        </is>
      </c>
    </row>
    <row r="1923" ht="45" customHeight="1" s="496">
      <c r="A1923" s="330" t="n">
        <v>53865</v>
      </c>
      <c r="B1923" s="331" t="inlineStr">
        <is>
          <t>COMPRESSOR DE AR REBOCÁVEL, VAZÃO 189 PCM, PRESSÃO EFETIVA DE TRABALHO 102 PSI, MOTOR DIESEL, POTÊNCIA 63 CV - MATERIAIS NA OPERAÇÃO. AF_06/2015</t>
        </is>
      </c>
      <c r="C1923" s="330" t="inlineStr">
        <is>
          <t>H</t>
        </is>
      </c>
      <c r="D1923" s="330" t="n">
        <v>59.02</v>
      </c>
      <c r="E1923" s="330" t="n">
        <v>59.02</v>
      </c>
      <c r="F1923" s="330" t="inlineStr"/>
    </row>
    <row r="1924" ht="45" customHeight="1" s="496">
      <c r="A1924" s="330" t="n">
        <v>90975</v>
      </c>
      <c r="B1924" s="331" t="inlineStr">
        <is>
          <t>COMPRESSOR DE AR REBOCÁVEL, VAZÃO 748 PCM, PRESSÃO EFETIVA DE TRABALHO 102 PSI, MOTOR DIESEL, POTÊNCIA 210 CV - DEPRECIAÇÃO. AF_06/2015</t>
        </is>
      </c>
      <c r="C1924" s="330" t="inlineStr">
        <is>
          <t>H</t>
        </is>
      </c>
      <c r="D1924" s="330" t="n">
        <v>17.89</v>
      </c>
      <c r="E1924" s="330" t="n">
        <v>17.89</v>
      </c>
      <c r="F1924" s="330" t="inlineStr">
        <is>
          <t>AS</t>
        </is>
      </c>
    </row>
    <row r="1925" ht="30" customHeight="1" s="496">
      <c r="A1925" s="330" t="n">
        <v>90976</v>
      </c>
      <c r="B1925" s="331" t="inlineStr">
        <is>
          <t>COMPRESSOR DE AR REBOCÁVEL, VAZÃO 748 PCM, PRESSÃO EFETIVA DE TRABALHO 102 PSI, MOTOR DIESEL, POTÊNCIA 210 CV - JUROS. AF_06/2015</t>
        </is>
      </c>
      <c r="C1925" s="330" t="inlineStr">
        <is>
          <t>H</t>
        </is>
      </c>
      <c r="D1925" s="330" t="n">
        <v>4.8</v>
      </c>
      <c r="E1925" s="330" t="n">
        <v>4.8</v>
      </c>
      <c r="F1925" s="330" t="inlineStr">
        <is>
          <t>AS</t>
        </is>
      </c>
    </row>
    <row r="1926" ht="45" customHeight="1" s="496">
      <c r="A1926" s="330" t="n">
        <v>90977</v>
      </c>
      <c r="B1926" s="331" t="inlineStr">
        <is>
          <t>COMPRESSOR DE AR REBOCÁVEL, VAZÃO 748 PCM, PRESSÃO EFETIVA DE TRABALHO 102 PSI, MOTOR DIESEL, POTÊNCIA 210 CV - MANUTENÇÃO. AF_06/2015</t>
        </is>
      </c>
      <c r="C1926" s="330" t="inlineStr">
        <is>
          <t>H</t>
        </is>
      </c>
      <c r="D1926" s="330" t="n">
        <v>22.39</v>
      </c>
      <c r="E1926" s="330" t="n">
        <v>22.39</v>
      </c>
      <c r="F1926" s="330" t="inlineStr">
        <is>
          <t>AS</t>
        </is>
      </c>
    </row>
    <row r="1927" ht="45" customHeight="1" s="496">
      <c r="A1927" s="330" t="n">
        <v>90978</v>
      </c>
      <c r="B1927" s="331" t="inlineStr">
        <is>
          <t>COMPRESSOR DE AR REBOCÁVEL, VAZÃO 748 PCM, PRESSÃO EFETIVA DE TRABALHO 102 PSI, MOTOR DIESEL, POTÊNCIA 210 CV - MATERIAIS NA OPERAÇÃO. AF_06/2015</t>
        </is>
      </c>
      <c r="C1927" s="330" t="inlineStr">
        <is>
          <t>H</t>
        </is>
      </c>
      <c r="D1927" s="330" t="n">
        <v>196.83</v>
      </c>
      <c r="E1927" s="330" t="n">
        <v>196.83</v>
      </c>
      <c r="F1927" s="330" t="inlineStr"/>
    </row>
    <row r="1928" ht="45" customHeight="1" s="496">
      <c r="A1928" s="330" t="n">
        <v>90960</v>
      </c>
      <c r="B1928" s="331" t="inlineStr">
        <is>
          <t>COMPRESSOR DE AR REBOCÁVEL, VAZÃO 89 PCM, PRESSÃO EFETIVA DE TRABALHO 102 PSI, MOTOR DIESEL, POTÊNCIA 20 CV - DEPRECIAÇÃO. AF_06/2015</t>
        </is>
      </c>
      <c r="C1928" s="330" t="inlineStr">
        <is>
          <t>H</t>
        </is>
      </c>
      <c r="D1928" s="330" t="n">
        <v>7.02</v>
      </c>
      <c r="E1928" s="330" t="n">
        <v>7.02</v>
      </c>
      <c r="F1928" s="330" t="inlineStr">
        <is>
          <t>AS</t>
        </is>
      </c>
    </row>
    <row r="1929" ht="30" customHeight="1" s="496">
      <c r="A1929" s="330" t="n">
        <v>90961</v>
      </c>
      <c r="B1929" s="331" t="inlineStr">
        <is>
          <t>COMPRESSOR DE AR REBOCÁVEL, VAZÃO 89 PCM, PRESSÃO EFETIVA DE TRABALHO 102 PSI, MOTOR DIESEL, POTÊNCIA 20 CV - JUROS. AF_06/2015</t>
        </is>
      </c>
      <c r="C1929" s="330" t="inlineStr">
        <is>
          <t>H</t>
        </is>
      </c>
      <c r="D1929" s="330" t="n">
        <v>1.88</v>
      </c>
      <c r="E1929" s="330" t="n">
        <v>1.88</v>
      </c>
      <c r="F1929" s="330" t="inlineStr">
        <is>
          <t>AS</t>
        </is>
      </c>
    </row>
    <row r="1930" ht="45" customHeight="1" s="496">
      <c r="A1930" s="330" t="n">
        <v>90962</v>
      </c>
      <c r="B1930" s="331" t="inlineStr">
        <is>
          <t>COMPRESSOR DE AR REBOCÁVEL, VAZÃO 89 PCM, PRESSÃO EFETIVA DE TRABALHO 102 PSI, MOTOR DIESEL, POTÊNCIA 20 CV - MANUTENÇÃO. AF_06/2015</t>
        </is>
      </c>
      <c r="C1930" s="330" t="inlineStr">
        <is>
          <t>H</t>
        </is>
      </c>
      <c r="D1930" s="330" t="n">
        <v>8.789999999999999</v>
      </c>
      <c r="E1930" s="330" t="n">
        <v>8.789999999999999</v>
      </c>
      <c r="F1930" s="330" t="inlineStr">
        <is>
          <t>AS</t>
        </is>
      </c>
    </row>
    <row r="1931" ht="45" customHeight="1" s="496">
      <c r="A1931" s="330" t="n">
        <v>90963</v>
      </c>
      <c r="B1931" s="331" t="inlineStr">
        <is>
          <t>COMPRESSOR DE AR REBOCÁVEL, VAZÃO 89 PCM, PRESSÃO EFETIVA DE TRABALHO 102 PSI, MOTOR DIESEL, POTÊNCIA 20 CV - MATERIAIS NA OPERAÇÃO. AF_06/2015</t>
        </is>
      </c>
      <c r="C1931" s="330" t="inlineStr">
        <is>
          <t>H</t>
        </is>
      </c>
      <c r="D1931" s="330" t="n">
        <v>18.72</v>
      </c>
      <c r="E1931" s="330" t="n">
        <v>18.72</v>
      </c>
      <c r="F1931" s="330" t="inlineStr"/>
    </row>
    <row r="1932" ht="45" customHeight="1" s="496">
      <c r="A1932" s="330" t="n">
        <v>102966</v>
      </c>
      <c r="B1932" s="331" t="inlineStr">
        <is>
          <t>COMPRESSOR DE AR, VAZAO DE 10 PCM, RESERVATORIO 100 L, PRESSAO DE TRABALHO ENTRE 6,9 E 9,7 BAR, POTENCIA 2 HP, TENSAO 110/220 V - DEPRECIAÇÃO. AF_05/2023</t>
        </is>
      </c>
      <c r="C1932" s="330" t="inlineStr">
        <is>
          <t>H</t>
        </is>
      </c>
      <c r="D1932" s="330" t="n">
        <v>0.22</v>
      </c>
      <c r="E1932" s="330" t="n">
        <v>0.22</v>
      </c>
      <c r="F1932" s="330" t="inlineStr"/>
    </row>
    <row r="1933" ht="45" customHeight="1" s="496">
      <c r="A1933" s="330" t="n">
        <v>102967</v>
      </c>
      <c r="B1933" s="331" t="inlineStr">
        <is>
          <t>COMPRESSOR DE AR, VAZAO DE 10 PCM, RESERVATORIO 100 L, PRESSAO DE TRABALHO ENTRE 6,9 E 9,7 BAR, POTENCIA 2 HP, TENSAO 110/220 V - JUROS. AF_05/2023</t>
        </is>
      </c>
      <c r="C1933" s="330" t="inlineStr">
        <is>
          <t>H</t>
        </is>
      </c>
      <c r="D1933" s="330" t="n">
        <v>0.04</v>
      </c>
      <c r="E1933" s="330" t="n">
        <v>0.04</v>
      </c>
      <c r="F1933" s="330" t="inlineStr"/>
    </row>
    <row r="1934" ht="45" customHeight="1" s="496">
      <c r="A1934" s="330" t="n">
        <v>102968</v>
      </c>
      <c r="B1934" s="331" t="inlineStr">
        <is>
          <t>COMPRESSOR DE AR, VAZAO DE 10 PCM, RESERVATORIO 100 L, PRESSAO DE TRABALHO ENTRE 6,9 E 9,7 BAR, POTENCIA 2 HP, TENSAO 110/220 V - MANUTENÇÃO. AF_05/2023</t>
        </is>
      </c>
      <c r="C1934" s="330" t="inlineStr">
        <is>
          <t>H</t>
        </is>
      </c>
      <c r="D1934" s="330" t="n">
        <v>0.2</v>
      </c>
      <c r="E1934" s="330" t="n">
        <v>0.2</v>
      </c>
      <c r="F1934" s="330" t="inlineStr"/>
    </row>
    <row r="1935" ht="45" customHeight="1" s="496">
      <c r="A1935" s="330" t="n">
        <v>102969</v>
      </c>
      <c r="B1935" s="331" t="inlineStr">
        <is>
          <t>COMPRESSOR DE AR, VAZAO DE 10 PCM, RESERVATORIO 100 L, PRESSAO DE TRABALHO ENTRE 6,9 E 9,7 BAR, POTENCIA 2 HP, TENSAO 110/220 V - MATERIAIS NA OPERAÇÃO. AF_05/2023</t>
        </is>
      </c>
      <c r="C1935" s="330" t="inlineStr">
        <is>
          <t>H</t>
        </is>
      </c>
      <c r="D1935" s="330" t="n">
        <v>0.14</v>
      </c>
      <c r="E1935" s="330" t="n">
        <v>0.14</v>
      </c>
      <c r="F1935" s="330" t="inlineStr"/>
    </row>
    <row r="1936" ht="45" customHeight="1" s="496">
      <c r="A1936" s="330" t="n">
        <v>102832</v>
      </c>
      <c r="B1936" s="331" t="inlineStr">
        <is>
          <t>CONJUNTO CILINDRO E BOMBA HIDRÁULICA PARA PROTENSÃO DE MONOBARRAS PARA TIRANTES, ESFORÇO MÁXIMO DE 30 TONELADAS - MATERIAIS NA OPERAÇÃO. AF_05/2023</t>
        </is>
      </c>
      <c r="C1936" s="330" t="inlineStr">
        <is>
          <t>H</t>
        </is>
      </c>
      <c r="D1936" s="330" t="n">
        <v>8.33</v>
      </c>
      <c r="E1936" s="330" t="n">
        <v>8.33</v>
      </c>
      <c r="F1936" s="330" t="inlineStr"/>
    </row>
    <row r="1937" ht="45" customHeight="1" s="496">
      <c r="A1937" s="330" t="n">
        <v>102826</v>
      </c>
      <c r="B1937" s="331" t="inlineStr">
        <is>
          <t>CONJUNTO MACACO E BOMBA HIDRÁULICA PARA PROTENSAO DE CORDOALHAS, ESFORÇO MAXIMO DE 115 TONELADAS - MATERIAIS NA OPERAÇÃO. AF_05/2023</t>
        </is>
      </c>
      <c r="C1937" s="330" t="inlineStr">
        <is>
          <t>H</t>
        </is>
      </c>
      <c r="D1937" s="330" t="n">
        <v>6.25</v>
      </c>
      <c r="E1937" s="330" t="n">
        <v>6.25</v>
      </c>
      <c r="F1937" s="330" t="inlineStr"/>
    </row>
    <row r="1938" ht="60" customHeight="1" s="496">
      <c r="A1938" s="330" t="n">
        <v>103937</v>
      </c>
      <c r="B1938" s="331" t="inlineStr">
        <is>
          <t>CONJUNTO MACACO HIDRÁULICO E CENTRAL DE BOMBEAMENTO MOTORIZADO 1,8 KW PARA PROTENSÃO DE MONOCABOS PARA CONCRETO PROTENDIDO, ESFORÇO MÁXIMO DE 20 TONELADAS - MATERIAIS NA OPERAÇÃO. AF_05/2022</t>
        </is>
      </c>
      <c r="C1938" s="330" t="inlineStr">
        <is>
          <t>H</t>
        </is>
      </c>
      <c r="D1938" s="330" t="n">
        <v>1.49</v>
      </c>
      <c r="E1938" s="330" t="n">
        <v>1.49</v>
      </c>
      <c r="F1938" s="330" t="inlineStr"/>
    </row>
    <row r="1939" ht="60" customHeight="1" s="496">
      <c r="A1939" s="330" t="n">
        <v>103943</v>
      </c>
      <c r="B1939" s="331" t="inlineStr">
        <is>
          <t>CONJUNTO MACACO HIDRÁULICO E CENTRAL DE BOMBEAMENTO MOTORIZADO 1,8 KW PARA PROTENSÃO DE MONOCABOS PARA CONCRETO PROTENDIDO, ESFORÇO MÁXIMO DE 30 TONELADAS - MATERIAIS NA OPERAÇÃO. AF_05/2022</t>
        </is>
      </c>
      <c r="C1939" s="330" t="inlineStr">
        <is>
          <t>H</t>
        </is>
      </c>
      <c r="D1939" s="330" t="n">
        <v>1.49</v>
      </c>
      <c r="E1939" s="330" t="n">
        <v>1.49</v>
      </c>
      <c r="F1939" s="330" t="inlineStr"/>
    </row>
    <row r="1940" ht="45" customHeight="1" s="496">
      <c r="A1940" s="330" t="n">
        <v>106406</v>
      </c>
      <c r="B1940" s="331" t="inlineStr">
        <is>
          <t>CORTADEIRA HIDRÁULICA DE VERGALHÃO, PARA AÇO DE DIÂMETRO ATÉ 50 MM, MOTOR ELÉTRICO TRIFÁSICO, POTÊNCIA DE 5,5 HP A 7,5 HP - DEPRECIAÇÃO. AF_12/2025</t>
        </is>
      </c>
      <c r="C1940" s="330" t="inlineStr">
        <is>
          <t>H</t>
        </is>
      </c>
      <c r="D1940" s="330" t="n">
        <v>12.58</v>
      </c>
      <c r="E1940" s="330" t="n">
        <v>12.58</v>
      </c>
      <c r="F1940" s="330" t="inlineStr"/>
    </row>
    <row r="1941" ht="45" customHeight="1" s="496">
      <c r="A1941" s="330" t="n">
        <v>106407</v>
      </c>
      <c r="B1941" s="331" t="inlineStr">
        <is>
          <t>CORTADEIRA HIDRÁULICA DE VERGALHÃO, PARA AÇO DE DIÂMETRO ATÉ 50 MM, MOTOR ELÉTRICO TRIFÁSICO, POTÊNCIA DE 5,5 HP A 7,5 HP - JUROS. AF_12/2025</t>
        </is>
      </c>
      <c r="C1941" s="330" t="inlineStr">
        <is>
          <t>H</t>
        </is>
      </c>
      <c r="D1941" s="330" t="n">
        <v>2.58</v>
      </c>
      <c r="E1941" s="330" t="n">
        <v>2.58</v>
      </c>
      <c r="F1941" s="330" t="inlineStr"/>
    </row>
    <row r="1942" ht="45" customHeight="1" s="496">
      <c r="A1942" s="330" t="n">
        <v>106408</v>
      </c>
      <c r="B1942" s="331" t="inlineStr">
        <is>
          <t>CORTADEIRA HIDRÁULICA DE VERGALHÃO, PARA AÇO DE DIÂMETRO ATÉ 50 MM, MOTOR ELÉTRICO TRIFÁSICO, POTÊNCIA DE 5,5 HP A 7,5 HP - MANUTENÇÃO. AF_12/2025</t>
        </is>
      </c>
      <c r="C1942" s="330" t="inlineStr">
        <is>
          <t>H</t>
        </is>
      </c>
      <c r="D1942" s="330" t="n">
        <v>8.73</v>
      </c>
      <c r="E1942" s="330" t="n">
        <v>8.73</v>
      </c>
      <c r="F1942" s="330" t="inlineStr"/>
    </row>
    <row r="1943" ht="45" customHeight="1" s="496">
      <c r="A1943" s="330" t="n">
        <v>106409</v>
      </c>
      <c r="B1943" s="331" t="inlineStr">
        <is>
          <t>CORTADEIRA HIDRÁULICA DE VERGALHÃO, PARA AÇO DE DIÂMETRO ATÉ 50 MM, MOTOR ELÉTRICO TRIFÁSICO, POTÊNCIA DE 5,5 HP A 7,5 HP - MATERIAIS NA OPERAÇÃO. AF_12/2025</t>
        </is>
      </c>
      <c r="C1943" s="330" t="inlineStr">
        <is>
          <t>H</t>
        </is>
      </c>
      <c r="D1943" s="330" t="n">
        <v>4.03</v>
      </c>
      <c r="E1943" s="330" t="n">
        <v>4.03</v>
      </c>
      <c r="F1943" s="330" t="inlineStr"/>
    </row>
    <row r="1944" ht="60" customHeight="1" s="496">
      <c r="A1944" s="330" t="n">
        <v>91279</v>
      </c>
      <c r="B1944" s="331" t="inlineStr">
        <is>
          <t>CORTADORA DE PISO COM MOTOR 4 TEMPOS A GASOLINA, POTÊNCIA DE 13 HP, COM DISCO DE CORTE DIAMANTADO SEGMENTADO PARA CONCRETO, DIÂMETRO DE 350 MM, FURO DE 1" (14 X 1") - DEPRECIAÇÃO. AF_08/2015</t>
        </is>
      </c>
      <c r="C1944" s="330" t="inlineStr">
        <is>
          <t>H</t>
        </is>
      </c>
      <c r="D1944" s="330" t="n">
        <v>0.51</v>
      </c>
      <c r="E1944" s="330" t="n">
        <v>0.51</v>
      </c>
      <c r="F1944" s="330" t="inlineStr">
        <is>
          <t>AS</t>
        </is>
      </c>
    </row>
    <row r="1945" ht="60" customHeight="1" s="496">
      <c r="A1945" s="330" t="n">
        <v>91280</v>
      </c>
      <c r="B1945" s="331" t="inlineStr">
        <is>
          <t>CORTADORA DE PISO COM MOTOR 4 TEMPOS A GASOLINA, POTÊNCIA DE 13 HP, COM DISCO DE CORTE DIAMANTADO SEGMENTADO PARA CONCRETO, DIÂMETRO DE 350 MM, FURO DE 1" (14 X 1") - JUROS. AF_08/2015</t>
        </is>
      </c>
      <c r="C1945" s="330" t="inlineStr">
        <is>
          <t>H</t>
        </is>
      </c>
      <c r="D1945" s="330" t="n">
        <v>0.11</v>
      </c>
      <c r="E1945" s="330" t="n">
        <v>0.11</v>
      </c>
      <c r="F1945" s="330" t="inlineStr"/>
    </row>
    <row r="1946" ht="60" customHeight="1" s="496">
      <c r="A1946" s="330" t="n">
        <v>91281</v>
      </c>
      <c r="B1946" s="331" t="inlineStr">
        <is>
          <t>CORTADORA DE PISO COM MOTOR 4 TEMPOS A GASOLINA, POTÊNCIA DE 13 HP, COM DISCO DE CORTE DIAMANTADO SEGMENTADO PARA CONCRETO, DIÂMETRO DE 350 MM, FURO DE 1" (14 X 1") - MANUTENÇÃO. AF_08/2015</t>
        </is>
      </c>
      <c r="C1946" s="330" t="inlineStr">
        <is>
          <t>H</t>
        </is>
      </c>
      <c r="D1946" s="330" t="n">
        <v>0.63</v>
      </c>
      <c r="E1946" s="330" t="n">
        <v>0.63</v>
      </c>
      <c r="F1946" s="330" t="inlineStr">
        <is>
          <t>AS</t>
        </is>
      </c>
    </row>
    <row r="1947" ht="60" customHeight="1" s="496">
      <c r="A1947" s="330" t="n">
        <v>91282</v>
      </c>
      <c r="B1947" s="331" t="inlineStr">
        <is>
          <t>CORTADORA DE PISO COM MOTOR 4 TEMPOS A GASOLINA, POTÊNCIA DE 13 HP, COM DISCO DE CORTE DIAMANTADO SEGMENTADO PARA CONCRETO, DIÂMETRO DE 350 MM, FURO DE 1" (14 X 1") - MATERIAIS NA OPERAÇÃO. AF_08/2015</t>
        </is>
      </c>
      <c r="C1947" s="330" t="inlineStr">
        <is>
          <t>H</t>
        </is>
      </c>
      <c r="D1947" s="330" t="n">
        <v>10.61</v>
      </c>
      <c r="E1947" s="330" t="n">
        <v>10.61</v>
      </c>
      <c r="F1947" s="330" t="inlineStr"/>
    </row>
    <row r="1948" ht="30" customHeight="1" s="496">
      <c r="A1948" s="330" t="n">
        <v>95278</v>
      </c>
      <c r="B1948" s="331" t="inlineStr">
        <is>
          <t>DESEMPENADEIRA DE CONCRETO, PESO DE 78 KG, 4 PÁS, MOTOR A GASOLINA, POTÊNCIA 5,5 HP - DEPRECIAÇÃO. AF_05/2023</t>
        </is>
      </c>
      <c r="C1948" s="330" t="inlineStr">
        <is>
          <t>H</t>
        </is>
      </c>
      <c r="D1948" s="330" t="n">
        <v>0.7</v>
      </c>
      <c r="E1948" s="330" t="n">
        <v>0.7</v>
      </c>
      <c r="F1948" s="330" t="inlineStr">
        <is>
          <t>AS</t>
        </is>
      </c>
    </row>
    <row r="1949" ht="30" customHeight="1" s="496">
      <c r="A1949" s="330" t="n">
        <v>95279</v>
      </c>
      <c r="B1949" s="331" t="inlineStr">
        <is>
          <t>DESEMPENADEIRA DE CONCRETO, PESO DE 78 KG, 4 PÁS, MOTOR A GASOLINA, POTÊNCIA 5,5 HP - JUROS. AF_05/2023</t>
        </is>
      </c>
      <c r="C1949" s="330" t="inlineStr">
        <is>
          <t>H</t>
        </is>
      </c>
      <c r="D1949" s="330" t="n">
        <v>0.14</v>
      </c>
      <c r="E1949" s="330" t="n">
        <v>0.14</v>
      </c>
      <c r="F1949" s="330" t="inlineStr">
        <is>
          <t>AS</t>
        </is>
      </c>
    </row>
    <row r="1950" ht="30" customHeight="1" s="496">
      <c r="A1950" s="330" t="n">
        <v>95280</v>
      </c>
      <c r="B1950" s="331" t="inlineStr">
        <is>
          <t>DESEMPENADEIRA DE CONCRETO, PESO DE 78 KG, 4 PÁS, MOTOR A GASOLINA, POTÊNCIA 5,5 HP - MANUTENÇÃO. AF_05/2023</t>
        </is>
      </c>
      <c r="C1950" s="330" t="inlineStr">
        <is>
          <t>H</t>
        </is>
      </c>
      <c r="D1950" s="330" t="n">
        <v>0.68</v>
      </c>
      <c r="E1950" s="330" t="n">
        <v>0.68</v>
      </c>
      <c r="F1950" s="330" t="inlineStr">
        <is>
          <t>AS</t>
        </is>
      </c>
    </row>
    <row r="1951" ht="30" customHeight="1" s="496">
      <c r="A1951" s="330" t="n">
        <v>95281</v>
      </c>
      <c r="B1951" s="331" t="inlineStr">
        <is>
          <t>DESEMPENADEIRA DE CONCRETO, PESO DE 78 KG, 4 PÁS, MOTOR A GASOLINA, POTÊNCIA 5,5 HP MATERIAIS NA OPERAÇÃO. AF_05/2023</t>
        </is>
      </c>
      <c r="C1951" s="330" t="inlineStr">
        <is>
          <t>H</t>
        </is>
      </c>
      <c r="D1951" s="330" t="n">
        <v>10.54</v>
      </c>
      <c r="E1951" s="330" t="n">
        <v>10.54</v>
      </c>
      <c r="F1951" s="330" t="inlineStr"/>
    </row>
    <row r="1952" ht="30" customHeight="1" s="496">
      <c r="A1952" s="330" t="n">
        <v>95124</v>
      </c>
      <c r="B1952" s="331" t="inlineStr">
        <is>
          <t>DISTRIBUIDOR DE AGREGADOS AUTOPROPELIDO, C/AP 3 M3, A DIESEL, POTÊNCIA 176CV - JUROS. AF_07/2016</t>
        </is>
      </c>
      <c r="C1952" s="330" t="inlineStr">
        <is>
          <t>H</t>
        </is>
      </c>
      <c r="D1952" s="330" t="n">
        <v>6.26</v>
      </c>
      <c r="E1952" s="330" t="n">
        <v>6.26</v>
      </c>
      <c r="F1952" s="330" t="inlineStr">
        <is>
          <t>AS</t>
        </is>
      </c>
    </row>
    <row r="1953" ht="30" customHeight="1" s="496">
      <c r="A1953" s="330" t="n">
        <v>95123</v>
      </c>
      <c r="B1953" s="331" t="inlineStr">
        <is>
          <t>DISTRIBUIDOR DE AGREGADOS AUTOPROPELIDO, CAP 3 M3, A DIESEL, POTÊNCIA 176CV - DEPRECIAÇÃO. AF_07/2016</t>
        </is>
      </c>
      <c r="C1953" s="330" t="inlineStr">
        <is>
          <t>H</t>
        </is>
      </c>
      <c r="D1953" s="330" t="n">
        <v>20.31</v>
      </c>
      <c r="E1953" s="330" t="n">
        <v>20.31</v>
      </c>
      <c r="F1953" s="330" t="inlineStr">
        <is>
          <t>AS</t>
        </is>
      </c>
    </row>
    <row r="1954" ht="30" customHeight="1" s="496">
      <c r="A1954" s="330" t="n">
        <v>95125</v>
      </c>
      <c r="B1954" s="331" t="inlineStr">
        <is>
          <t>DISTRIBUIDOR DE AGREGADOS AUTOPROPELIDO, CAP 3 M3, A DIESEL, POTÊNCIA 176CV - MANUTENÇÃO. AF_07/2016</t>
        </is>
      </c>
      <c r="C1954" s="330" t="inlineStr">
        <is>
          <t>H</t>
        </is>
      </c>
      <c r="D1954" s="330" t="n">
        <v>22.22</v>
      </c>
      <c r="E1954" s="330" t="n">
        <v>22.22</v>
      </c>
      <c r="F1954" s="330" t="inlineStr">
        <is>
          <t>AS</t>
        </is>
      </c>
    </row>
    <row r="1955" ht="30" customHeight="1" s="496">
      <c r="A1955" s="330" t="n">
        <v>95126</v>
      </c>
      <c r="B1955" s="331" t="inlineStr">
        <is>
          <t>DISTRIBUIDOR DE AGREGADOS AUTOPROPELIDO, CAP 3 M3, A DIESEL, POTÊNCIA 176CV - MATERIAIS NA OPERAÇÃO. AF_07/2016</t>
        </is>
      </c>
      <c r="C1955" s="330" t="inlineStr">
        <is>
          <t>H</t>
        </is>
      </c>
      <c r="D1955" s="330" t="n">
        <v>184.32</v>
      </c>
      <c r="E1955" s="330" t="n">
        <v>184.32</v>
      </c>
      <c r="F1955" s="330" t="inlineStr"/>
    </row>
    <row r="1956" ht="30" customHeight="1" s="496">
      <c r="A1956" s="330" t="n">
        <v>92040</v>
      </c>
      <c r="B1956" s="331" t="inlineStr">
        <is>
          <t>DISTRIBUIDOR DE AGREGADOS REBOCAVEL, CAPACIDADE 1,9 M³, LARGURA DE TRABALHO 3,66 M - DEPRECIAÇÃO. AF_11/2015</t>
        </is>
      </c>
      <c r="C1956" s="330" t="inlineStr">
        <is>
          <t>H</t>
        </is>
      </c>
      <c r="D1956" s="330" t="n">
        <v>7.36</v>
      </c>
      <c r="E1956" s="330" t="n">
        <v>7.36</v>
      </c>
      <c r="F1956" s="330" t="inlineStr">
        <is>
          <t>AS</t>
        </is>
      </c>
    </row>
    <row r="1957" ht="30" customHeight="1" s="496">
      <c r="A1957" s="330" t="n">
        <v>92041</v>
      </c>
      <c r="B1957" s="331" t="inlineStr">
        <is>
          <t>DISTRIBUIDOR DE AGREGADOS REBOCAVEL, CAPACIDADE 1,9 M³, LARGURA DE TRABALHO 3,66 M - JUROS. AF_11/2015</t>
        </is>
      </c>
      <c r="C1957" s="330" t="inlineStr">
        <is>
          <t>H</t>
        </is>
      </c>
      <c r="D1957" s="330" t="n">
        <v>1.51</v>
      </c>
      <c r="E1957" s="330" t="n">
        <v>1.51</v>
      </c>
      <c r="F1957" s="330" t="inlineStr">
        <is>
          <t>AS</t>
        </is>
      </c>
    </row>
    <row r="1958" ht="30" customHeight="1" s="496">
      <c r="A1958" s="330" t="n">
        <v>92042</v>
      </c>
      <c r="B1958" s="331" t="inlineStr">
        <is>
          <t>DISTRIBUIDOR DE AGREGADOS REBOCAVEL, CAPACIDADE 1,9 M³, LARGURA DE TRABALHO 3,66 M - MANUTENÇÃO. AF_11/2015</t>
        </is>
      </c>
      <c r="C1958" s="330" t="inlineStr">
        <is>
          <t>H</t>
        </is>
      </c>
      <c r="D1958" s="330" t="n">
        <v>6.13</v>
      </c>
      <c r="E1958" s="330" t="n">
        <v>6.13</v>
      </c>
      <c r="F1958" s="330" t="inlineStr">
        <is>
          <t>AS</t>
        </is>
      </c>
    </row>
    <row r="1959" ht="45" customHeight="1" s="496">
      <c r="A1959" s="330" t="n">
        <v>106410</v>
      </c>
      <c r="B1959" s="331" t="inlineStr">
        <is>
          <t>DOBRADEIRA ELETROMECÂNICA DE VERGALHÃO, PARA AÇO DE DIÂMETRO ATÉ 1 1/2", MOTOR ELÉTRICO TRIFÁSICO, POTÊNCIA DE 3 HP ATÉ 5 HP - DEPRECIAÇÃO. AF_12/2025</t>
        </is>
      </c>
      <c r="C1959" s="330" t="inlineStr">
        <is>
          <t>H</t>
        </is>
      </c>
      <c r="D1959" s="330" t="n">
        <v>6.06</v>
      </c>
      <c r="E1959" s="330" t="n">
        <v>6.06</v>
      </c>
      <c r="F1959" s="330" t="inlineStr"/>
    </row>
    <row r="1960" ht="45" customHeight="1" s="496">
      <c r="A1960" s="330" t="n">
        <v>106411</v>
      </c>
      <c r="B1960" s="331" t="inlineStr">
        <is>
          <t>DOBRADEIRA ELETROMECÂNICA DE VERGALHÃO, PARA AÇO DE DIÂMETRO ATÉ 1 1/2", MOTOR ELÉTRICO TRIFÁSICO, POTÊNCIA DE 3 HP ATÉ 5 HP - JUROS. AF_12/2025</t>
        </is>
      </c>
      <c r="C1960" s="330" t="inlineStr">
        <is>
          <t>H</t>
        </is>
      </c>
      <c r="D1960" s="330" t="n">
        <v>2.57</v>
      </c>
      <c r="E1960" s="330" t="n">
        <v>2.57</v>
      </c>
      <c r="F1960" s="330" t="inlineStr"/>
    </row>
    <row r="1961" ht="45" customHeight="1" s="496">
      <c r="A1961" s="330" t="n">
        <v>106412</v>
      </c>
      <c r="B1961" s="331" t="inlineStr">
        <is>
          <t>DOBRADEIRA ELETROMECÂNICA DE VERGALHÃO, PARA AÇO DE DIÂMETRO ATÉ 1 1/2", MOTOR ELÉTRICO TRIFÁSICO, POTÊNCIA DE 3 HP ATÉ 5 HP - MANUTENÇÃO. AF_12/2025</t>
        </is>
      </c>
      <c r="C1961" s="330" t="inlineStr">
        <is>
          <t>H</t>
        </is>
      </c>
      <c r="D1961" s="330" t="n">
        <v>6.63</v>
      </c>
      <c r="E1961" s="330" t="n">
        <v>6.63</v>
      </c>
      <c r="F1961" s="330" t="inlineStr"/>
    </row>
    <row r="1962" ht="45" customHeight="1" s="496">
      <c r="A1962" s="330" t="n">
        <v>106413</v>
      </c>
      <c r="B1962" s="331" t="inlineStr">
        <is>
          <t>DOBRADEIRA ELETROMECÂNICA DE VERGALHÃO, PARA AÇO DE DIÂMETRO ATÉ 1 1/2", MOTOR ELÉTRICO TRIFÁSICO, POTÊNCIA DE 3 HP ATÉ 5 HP - MATERIAIS NA OPERAÇÃO. AF_12/2025</t>
        </is>
      </c>
      <c r="C1962" s="330" t="inlineStr">
        <is>
          <t>H</t>
        </is>
      </c>
      <c r="D1962" s="330" t="n">
        <v>2.48</v>
      </c>
      <c r="E1962" s="330" t="n">
        <v>2.48</v>
      </c>
      <c r="F1962" s="330" t="inlineStr"/>
    </row>
    <row r="1963" ht="30" customHeight="1" s="496">
      <c r="A1963" s="330" t="n">
        <v>92114</v>
      </c>
      <c r="B1963" s="331" t="inlineStr">
        <is>
          <t>DOSADOR DE AREIA, CAPACIDADE DE 26 LITROS - DEPRECIAÇÃO. AF_05/2023</t>
        </is>
      </c>
      <c r="C1963" s="330" t="inlineStr">
        <is>
          <t>H</t>
        </is>
      </c>
      <c r="D1963" s="330" t="n">
        <v>0.24</v>
      </c>
      <c r="E1963" s="330" t="n">
        <v>0.24</v>
      </c>
      <c r="F1963" s="330" t="inlineStr">
        <is>
          <t>AS</t>
        </is>
      </c>
    </row>
    <row r="1964" ht="15" customHeight="1" s="496">
      <c r="A1964" s="330" t="n">
        <v>92115</v>
      </c>
      <c r="B1964" s="331" t="inlineStr">
        <is>
          <t>DOSADOR DE AREIA, CAPACIDADE DE 26 LITROS - JUROS. AF_05/2023</t>
        </is>
      </c>
      <c r="C1964" s="330" t="inlineStr">
        <is>
          <t>H</t>
        </is>
      </c>
      <c r="D1964" s="330" t="n">
        <v>0.05</v>
      </c>
      <c r="E1964" s="330" t="n">
        <v>0.05</v>
      </c>
      <c r="F1964" s="330" t="inlineStr">
        <is>
          <t>AS</t>
        </is>
      </c>
    </row>
    <row r="1965" ht="30" customHeight="1" s="496">
      <c r="A1965" s="330" t="n">
        <v>92116</v>
      </c>
      <c r="B1965" s="331" t="inlineStr">
        <is>
          <t>DOSADOR DE AREIA, CAPACIDADE DE 26 LITROS - MANUTENÇÃO. AF_05/2023</t>
        </is>
      </c>
      <c r="C1965" s="330" t="inlineStr">
        <is>
          <t>H</t>
        </is>
      </c>
      <c r="D1965" s="330" t="n">
        <v>0.17</v>
      </c>
      <c r="E1965" s="330" t="n">
        <v>0.17</v>
      </c>
      <c r="F1965" s="330" t="inlineStr">
        <is>
          <t>AS</t>
        </is>
      </c>
    </row>
    <row r="1966" ht="30" customHeight="1" s="496">
      <c r="A1966" s="330" t="n">
        <v>102915</v>
      </c>
      <c r="B1966" s="331" t="inlineStr">
        <is>
          <t>ENCERADEIRA INDUSTRIAL, 400 MM, 220V, 1 HP - MATERIAIS NA OPERAÇÃO. AF_05/2023</t>
        </is>
      </c>
      <c r="C1966" s="330" t="inlineStr">
        <is>
          <t>H</t>
        </is>
      </c>
      <c r="D1966" s="330" t="n">
        <v>0.61</v>
      </c>
      <c r="E1966" s="330" t="n">
        <v>0.61</v>
      </c>
      <c r="F1966" s="330" t="inlineStr"/>
    </row>
    <row r="1967" ht="60" customHeight="1" s="496">
      <c r="A1967" s="330" t="n">
        <v>95716</v>
      </c>
      <c r="B1967" s="331" t="inlineStr">
        <is>
          <t>ESCAVADEIRA HIDRAULICA SOBRE ESTEIRA, EQUIPADA COM CLAMSHELL, COM CAPACIDADE DA CAÇAMBA ENTRE 1,20 E 1,50 M3, PESO OPERACIONAL ENTRE 20,00 E 22,00 TON, POTENCIA LIQUIDA ENTRE 150 E 160 HP - DEPRECIAÇÃO. AF_11/2016</t>
        </is>
      </c>
      <c r="C1967" s="330" t="inlineStr">
        <is>
          <t>H</t>
        </is>
      </c>
      <c r="D1967" s="330" t="n">
        <v>65.91</v>
      </c>
      <c r="E1967" s="330" t="n">
        <v>65.91</v>
      </c>
      <c r="F1967" s="330" t="inlineStr">
        <is>
          <t>AS</t>
        </is>
      </c>
    </row>
    <row r="1968" ht="60" customHeight="1" s="496">
      <c r="A1968" s="330" t="n">
        <v>95717</v>
      </c>
      <c r="B1968" s="331" t="inlineStr">
        <is>
          <t>ESCAVADEIRA HIDRAULICA SOBRE ESTEIRA, EQUIPADA COM CLAMSHELL, COM CAPACIDADE DA CAÇAMBA ENTRE 1,20 E 1,50 M3, PESO OPERACIONAL ENTRE 20,00 E 22,00 TON, POTENCIA LIQUIDA ENTRE 150 E 160 HP - JUROS. AF_11/2016</t>
        </is>
      </c>
      <c r="C1968" s="330" t="inlineStr">
        <is>
          <t>H</t>
        </is>
      </c>
      <c r="D1968" s="330" t="n">
        <v>17.42</v>
      </c>
      <c r="E1968" s="330" t="n">
        <v>17.42</v>
      </c>
      <c r="F1968" s="330" t="inlineStr">
        <is>
          <t>AS</t>
        </is>
      </c>
    </row>
    <row r="1969" ht="60" customHeight="1" s="496">
      <c r="A1969" s="330" t="n">
        <v>95718</v>
      </c>
      <c r="B1969" s="331" t="inlineStr">
        <is>
          <t>ESCAVADEIRA HIDRAULICA SOBRE ESTEIRA, EQUIPADA COM CLAMSHELL, COM CAPACIDADE DA CAÇAMBA ENTRE 1,20 E 1,50 M3, PESO OPERACIONAL ENTRE 20,00 E 22,00 TON, POTENCIA LIQUIDA ENTRE 150 E 160 HP - MANUTENÇÃO. AF_11/2016</t>
        </is>
      </c>
      <c r="C1969" s="330" t="inlineStr">
        <is>
          <t>H</t>
        </is>
      </c>
      <c r="D1969" s="330" t="n">
        <v>82.39</v>
      </c>
      <c r="E1969" s="330" t="n">
        <v>82.39</v>
      </c>
      <c r="F1969" s="330" t="inlineStr">
        <is>
          <t>AS</t>
        </is>
      </c>
    </row>
    <row r="1970" ht="60" customHeight="1" s="496">
      <c r="A1970" s="330" t="n">
        <v>95719</v>
      </c>
      <c r="B1970" s="331" t="inlineStr">
        <is>
          <t>ESCAVADEIRA HIDRAULICA SOBRE ESTEIRA, EQUIPADA COM CLAMSHELL, COM CAPACIDADE DA CAÇAMBA ENTRE 1,20 E 1,50 M3, PESO OPERACIONAL ENTRE 20,00 E 22,00 TON, POTENCIA LIQUIDA ENTRE 150 E 160 HP - MATERIAIS NA OPERAÇÃO. AF_11/2016</t>
        </is>
      </c>
      <c r="C1970" s="330" t="inlineStr">
        <is>
          <t>H</t>
        </is>
      </c>
      <c r="D1970" s="330" t="n">
        <v>112.57</v>
      </c>
      <c r="E1970" s="330" t="n">
        <v>112.57</v>
      </c>
      <c r="F1970" s="330" t="inlineStr"/>
    </row>
    <row r="1971" ht="45" customHeight="1" s="496">
      <c r="A1971" s="330" t="n">
        <v>104712</v>
      </c>
      <c r="B1971" s="331" t="inlineStr">
        <is>
          <t>ESCAVADEIRA HIDRÁULICA DE BRAÇO LONGO (LONGO ALCANCE) SOBRE ESTEIRAS, CAÇAMBA 0,52 M3, PESO OPERACIONAL 24 T, POTÊNCIA LÍQUIDA 155 HP - DEPRECIAÇÃO. AF_06/2023</t>
        </is>
      </c>
      <c r="C1971" s="330" t="inlineStr">
        <is>
          <t>H</t>
        </is>
      </c>
      <c r="D1971" s="330" t="n">
        <v>61.95</v>
      </c>
      <c r="E1971" s="330" t="n">
        <v>61.95</v>
      </c>
      <c r="F1971" s="330" t="inlineStr">
        <is>
          <t>AS</t>
        </is>
      </c>
    </row>
    <row r="1972" ht="45" customHeight="1" s="496">
      <c r="A1972" s="330" t="n">
        <v>104713</v>
      </c>
      <c r="B1972" s="331" t="inlineStr">
        <is>
          <t>ESCAVADEIRA HIDRÁULICA DE BRAÇO LONGO (LONGO ALCANCE) SOBRE ESTEIRAS, CAÇAMBA 0,52 M3, PESO OPERACIONAL 24 T, POTÊNCIA LÍQUIDA 155 HP - JUROS. AF_06/2023</t>
        </is>
      </c>
      <c r="C1972" s="330" t="inlineStr">
        <is>
          <t>H</t>
        </is>
      </c>
      <c r="D1972" s="330" t="n">
        <v>16.37</v>
      </c>
      <c r="E1972" s="330" t="n">
        <v>16.37</v>
      </c>
      <c r="F1972" s="330" t="inlineStr">
        <is>
          <t>AS</t>
        </is>
      </c>
    </row>
    <row r="1973" ht="45" customHeight="1" s="496">
      <c r="A1973" s="330" t="n">
        <v>104714</v>
      </c>
      <c r="B1973" s="331" t="inlineStr">
        <is>
          <t>ESCAVADEIRA HIDRÁULICA DE BRAÇO LONGO (LONGO ALCANCE) SOBRE ESTEIRAS, CAÇAMBA 0,52 M3, PESO OPERACIONAL 24 T, POTÊNCIA LÍQUIDA 155 HP - MANUTENÇÃO. AF_06/2023</t>
        </is>
      </c>
      <c r="C1973" s="330" t="inlineStr">
        <is>
          <t>H</t>
        </is>
      </c>
      <c r="D1973" s="330" t="n">
        <v>77.43000000000001</v>
      </c>
      <c r="E1973" s="330" t="n">
        <v>77.43000000000001</v>
      </c>
      <c r="F1973" s="330" t="inlineStr">
        <is>
          <t>AS</t>
        </is>
      </c>
    </row>
    <row r="1974" ht="45" customHeight="1" s="496">
      <c r="A1974" s="330" t="n">
        <v>104715</v>
      </c>
      <c r="B1974" s="331" t="inlineStr">
        <is>
          <t>ESCAVADEIRA HIDRÁULICA DE BRAÇO LONGO (LONGO ALCANCE) SOBRE ESTEIRAS, CAÇAMBA 0,52 M3, PESO OPERACIONAL 24 T, POTÊNCIA LÍQUIDA 155 HP - MATERIAIS NA OPERAÇÃO. AF_06/2023</t>
        </is>
      </c>
      <c r="C1974" s="330" t="inlineStr">
        <is>
          <t>H</t>
        </is>
      </c>
      <c r="D1974" s="330" t="n">
        <v>112.57</v>
      </c>
      <c r="E1974" s="330" t="n">
        <v>112.57</v>
      </c>
      <c r="F1974" s="330" t="inlineStr"/>
    </row>
    <row r="1975" ht="45" customHeight="1" s="496">
      <c r="A1975" s="330" t="n">
        <v>106397</v>
      </c>
      <c r="B1975" s="331" t="inlineStr">
        <is>
          <t>ESCAVADEIRA HIDRÁULICA SOBRE ESTEIRA, PESO OPERACIONAL 21,00 T, POTÊNCIA NOMINAL 155 HP, COM MARTELO VIBRATÓRIO HIDRÁULICO *1200 A 2200* KG - MATERIAIS NA OPERAÇÃO. AF_11/2025</t>
        </is>
      </c>
      <c r="C1975" s="330" t="inlineStr">
        <is>
          <t>H</t>
        </is>
      </c>
      <c r="D1975" s="330" t="n">
        <v>112.57</v>
      </c>
      <c r="E1975" s="330" t="n">
        <v>112.57</v>
      </c>
      <c r="F1975" s="330" t="inlineStr"/>
    </row>
    <row r="1976" ht="60" customHeight="1" s="496">
      <c r="A1976" s="330" t="n">
        <v>106403</v>
      </c>
      <c r="B1976" s="331" t="inlineStr">
        <is>
          <t>ESCAVADEIRA HIDRÁULICA SOBRE ESTEIRA, PESO OPERACIONAL 21,00 T, POTÊNCIA NOMINAL 155 HP, COM TORRE DE CRAVAÇÃO PARA EXECUÇÃO DE GEODRENO VERTICAL, LANÇA DE 32 M, PARA DRENO FIBROQUÍMICO DE LARGURA PADRÃO (100 MM) - MATERIAIS NA OPERAÇÃO. AF_12/2025</t>
        </is>
      </c>
      <c r="C1976" s="330" t="inlineStr">
        <is>
          <t>H</t>
        </is>
      </c>
      <c r="D1976" s="330" t="n">
        <v>112.57</v>
      </c>
      <c r="E1976" s="330" t="n">
        <v>112.57</v>
      </c>
      <c r="F1976" s="330" t="inlineStr"/>
    </row>
    <row r="1977" ht="45" customHeight="1" s="496">
      <c r="A1977" s="330" t="n">
        <v>102897</v>
      </c>
      <c r="B1977" s="331" t="inlineStr">
        <is>
          <t>ESCAVADEIRA HIDRÁULICA SOBRE ESTEIRA, PESO OPERACIONAL ENTRE 22,00 E 23,50 T, POTÊNCIA NOMINAL 139 HP, COM MARTELO ROMPEDOR HIDRÁULICO 1700 KG - MATERIAIS NA OPERAÇÃO. AF_04/2019</t>
        </is>
      </c>
      <c r="C1977" s="330" t="inlineStr">
        <is>
          <t>H</t>
        </is>
      </c>
      <c r="D1977" s="330" t="n">
        <v>112.57</v>
      </c>
      <c r="E1977" s="330" t="n">
        <v>112.57</v>
      </c>
      <c r="F1977" s="330" t="inlineStr"/>
    </row>
    <row r="1978" ht="30" customHeight="1" s="496">
      <c r="A1978" s="330" t="n">
        <v>5627</v>
      </c>
      <c r="B1978" s="331" t="inlineStr">
        <is>
          <t>ESCAVADEIRA HIDRÁULICA SOBRE ESTEIRAS, CAÇAMBA 0,80 M3, PESO OPERACIONAL 17 T, POTENCIA BRUTA 111 HP - DEPRECIAÇÃO. AF_06/2014</t>
        </is>
      </c>
      <c r="C1978" s="330" t="inlineStr">
        <is>
          <t>H</t>
        </is>
      </c>
      <c r="D1978" s="330" t="n">
        <v>47.6</v>
      </c>
      <c r="E1978" s="330" t="n">
        <v>47.6</v>
      </c>
      <c r="F1978" s="330" t="inlineStr">
        <is>
          <t>AS</t>
        </is>
      </c>
    </row>
    <row r="1979" ht="30" customHeight="1" s="496">
      <c r="A1979" s="330" t="n">
        <v>5628</v>
      </c>
      <c r="B1979" s="331" t="inlineStr">
        <is>
          <t>ESCAVADEIRA HIDRÁULICA SOBRE ESTEIRAS, CAÇAMBA 0,80 M3, PESO OPERACIONAL 17 T, POTENCIA BRUTA 111 HP - JUROS. AF_06/2014</t>
        </is>
      </c>
      <c r="C1979" s="330" t="inlineStr">
        <is>
          <t>H</t>
        </is>
      </c>
      <c r="D1979" s="330" t="n">
        <v>12.58</v>
      </c>
      <c r="E1979" s="330" t="n">
        <v>12.58</v>
      </c>
      <c r="F1979" s="330" t="inlineStr">
        <is>
          <t>AS</t>
        </is>
      </c>
    </row>
    <row r="1980" ht="30" customHeight="1" s="496">
      <c r="A1980" s="330" t="n">
        <v>5629</v>
      </c>
      <c r="B1980" s="331" t="inlineStr">
        <is>
          <t>ESCAVADEIRA HIDRÁULICA SOBRE ESTEIRAS, CAÇAMBA 0,80 M3, PESO OPERACIONAL 17 T, POTENCIA BRUTA 111 HP - MANUTENÇÃO. AF_06/2014</t>
        </is>
      </c>
      <c r="C1980" s="330" t="inlineStr">
        <is>
          <t>H</t>
        </is>
      </c>
      <c r="D1980" s="330" t="n">
        <v>59.5</v>
      </c>
      <c r="E1980" s="330" t="n">
        <v>59.5</v>
      </c>
      <c r="F1980" s="330" t="inlineStr">
        <is>
          <t>AS</t>
        </is>
      </c>
    </row>
    <row r="1981" ht="45" customHeight="1" s="496">
      <c r="A1981" s="330" t="n">
        <v>5630</v>
      </c>
      <c r="B1981" s="331" t="inlineStr">
        <is>
          <t>ESCAVADEIRA HIDRÁULICA SOBRE ESTEIRAS, CAÇAMBA 0,80 M3, PESO OPERACIONAL 17 T, POTENCIA BRUTA 111 HP - MATERIAIS NA OPERAÇÃO. AF_06/2014</t>
        </is>
      </c>
      <c r="C1981" s="330" t="inlineStr">
        <is>
          <t>H</t>
        </is>
      </c>
      <c r="D1981" s="330" t="n">
        <v>80.66</v>
      </c>
      <c r="E1981" s="330" t="n">
        <v>80.66</v>
      </c>
      <c r="F1981" s="330" t="inlineStr"/>
    </row>
    <row r="1982" ht="30" customHeight="1" s="496">
      <c r="A1982" s="330" t="n">
        <v>88900</v>
      </c>
      <c r="B1982" s="331" t="inlineStr">
        <is>
          <t>ESCAVADEIRA HIDRÁULICA SOBRE ESTEIRAS, CAÇAMBA 1,20 M3, PESO OPERACIONAL 21 T, POTÊNCIA BRUTA 155 HP - DEPRECIAÇÃO. AF_06/2014</t>
        </is>
      </c>
      <c r="C1982" s="330" t="inlineStr">
        <is>
          <t>H</t>
        </is>
      </c>
      <c r="D1982" s="330" t="n">
        <v>53.86</v>
      </c>
      <c r="E1982" s="330" t="n">
        <v>53.86</v>
      </c>
      <c r="F1982" s="330" t="inlineStr">
        <is>
          <t>AS</t>
        </is>
      </c>
    </row>
    <row r="1983" ht="30" customHeight="1" s="496">
      <c r="A1983" s="330" t="n">
        <v>88902</v>
      </c>
      <c r="B1983" s="331" t="inlineStr">
        <is>
          <t>ESCAVADEIRA HIDRÁULICA SOBRE ESTEIRAS, CAÇAMBA 1,20 M3, PESO OPERACIONAL 21 T, POTÊNCIA BRUTA 155 HP - JUROS. AF_06/2014</t>
        </is>
      </c>
      <c r="C1983" s="330" t="inlineStr">
        <is>
          <t>H</t>
        </is>
      </c>
      <c r="D1983" s="330" t="n">
        <v>14.23</v>
      </c>
      <c r="E1983" s="330" t="n">
        <v>14.23</v>
      </c>
      <c r="F1983" s="330" t="inlineStr">
        <is>
          <t>AS</t>
        </is>
      </c>
    </row>
    <row r="1984" ht="30" customHeight="1" s="496">
      <c r="A1984" s="330" t="n">
        <v>88903</v>
      </c>
      <c r="B1984" s="331" t="inlineStr">
        <is>
          <t>ESCAVADEIRA HIDRÁULICA SOBRE ESTEIRAS, CAÇAMBA 1,20 M3, PESO OPERACIONAL 21 T, POTÊNCIA BRUTA 155 HP - MANUTENÇÃO. AF_06/2014</t>
        </is>
      </c>
      <c r="C1984" s="330" t="inlineStr">
        <is>
          <t>H</t>
        </is>
      </c>
      <c r="D1984" s="330" t="n">
        <v>67.31999999999999</v>
      </c>
      <c r="E1984" s="330" t="n">
        <v>67.31999999999999</v>
      </c>
      <c r="F1984" s="330" t="inlineStr">
        <is>
          <t>AS</t>
        </is>
      </c>
    </row>
    <row r="1985" ht="45" customHeight="1" s="496">
      <c r="A1985" s="330" t="n">
        <v>88904</v>
      </c>
      <c r="B1985" s="331" t="inlineStr">
        <is>
          <t>ESCAVADEIRA HIDRÁULICA SOBRE ESTEIRAS, CAÇAMBA 1,20 M3, PESO OPERACIONAL 21 T, POTÊNCIA BRUTA 155 HP - MATERIAIS NA OPERAÇÃO. AF_06/2014</t>
        </is>
      </c>
      <c r="C1985" s="330" t="inlineStr">
        <is>
          <t>H</t>
        </is>
      </c>
      <c r="D1985" s="330" t="n">
        <v>112.57</v>
      </c>
      <c r="E1985" s="330" t="n">
        <v>112.57</v>
      </c>
      <c r="F1985" s="330" t="inlineStr"/>
    </row>
    <row r="1986" ht="45" customHeight="1" s="496">
      <c r="A1986" s="330" t="n">
        <v>88569</v>
      </c>
      <c r="B1986" s="331" t="inlineStr">
        <is>
          <t>ESPARGIDOR DE ASFALTO PRESSURIZADO COM TANQUE DE 2500 L, REBOCÁVEL COM MOTOR A GASOLINA POTÊNCIA 3,4 HP - DEPRECIAÇÃO. AF_07/2014</t>
        </is>
      </c>
      <c r="C1986" s="330" t="inlineStr">
        <is>
          <t>H</t>
        </is>
      </c>
      <c r="D1986" s="330" t="n">
        <v>4.21</v>
      </c>
      <c r="E1986" s="330" t="n">
        <v>4.21</v>
      </c>
      <c r="F1986" s="330" t="inlineStr">
        <is>
          <t>AS</t>
        </is>
      </c>
    </row>
    <row r="1987" ht="45" customHeight="1" s="496">
      <c r="A1987" s="330" t="n">
        <v>88570</v>
      </c>
      <c r="B1987" s="331" t="inlineStr">
        <is>
          <t>ESPARGIDOR DE ASFALTO PRESSURIZADO COM TANQUE DE 2500 L, REBOCÁVEL COM MOTOR A GASOLINA POTÊNCIA 3,4 HP - JUROS. AF_07/2014</t>
        </is>
      </c>
      <c r="C1987" s="330" t="inlineStr">
        <is>
          <t>H</t>
        </is>
      </c>
      <c r="D1987" s="330" t="n">
        <v>1.46</v>
      </c>
      <c r="E1987" s="330" t="n">
        <v>1.46</v>
      </c>
      <c r="F1987" s="330" t="inlineStr">
        <is>
          <t>AS</t>
        </is>
      </c>
    </row>
    <row r="1988" ht="45" customHeight="1" s="496">
      <c r="A1988" s="330" t="n">
        <v>5765</v>
      </c>
      <c r="B1988" s="331" t="inlineStr">
        <is>
          <t>ESPARGIDOR DE ASFALTO PRESSURIZADO COM TANQUE DE 2500 L, REBOCÁVEL COM MOTOR A GASOLINA POTÊNCIA 3,4 HP - MANUTENÇÃO. AF_07/2014</t>
        </is>
      </c>
      <c r="C1988" s="330" t="inlineStr">
        <is>
          <t>H</t>
        </is>
      </c>
      <c r="D1988" s="330" t="n">
        <v>5.27</v>
      </c>
      <c r="E1988" s="330" t="n">
        <v>5.27</v>
      </c>
      <c r="F1988" s="330" t="inlineStr">
        <is>
          <t>AS</t>
        </is>
      </c>
    </row>
    <row r="1989" ht="45" customHeight="1" s="496">
      <c r="A1989" s="330" t="n">
        <v>5766</v>
      </c>
      <c r="B1989" s="331" t="inlineStr">
        <is>
          <t>ESPARGIDOR DE ASFALTO PRESSURIZADO COM TANQUE DE 2500 L, REBOCÁVEL COM MOTOR A GASOLINA POTÊNCIA 3,4 HP - MATERIAIS NA OPERAÇÃO. AF_07/2014</t>
        </is>
      </c>
      <c r="C1989" s="330" t="inlineStr">
        <is>
          <t>H</t>
        </is>
      </c>
      <c r="D1989" s="330" t="n">
        <v>3.51</v>
      </c>
      <c r="E1989" s="330" t="n">
        <v>3.51</v>
      </c>
      <c r="F1989" s="330" t="inlineStr"/>
    </row>
    <row r="1990" ht="60" customHeight="1" s="496">
      <c r="A1990" s="330" t="n">
        <v>91468</v>
      </c>
      <c r="B1990" s="331" t="inlineStr">
        <is>
          <t>ESPARGIDOR DE ASFALTO PRESSURIZADO, TANQUE 6 M3 COM ISOLAÇÃO TÉRMICA, AQUECIDO COM 2 MAÇARICOS, COM BARRA ESPARGIDORA 3,60 M, MONTADO SOBRE CAMINHÃO TOCO, PBT 14.300 KG, POTÊNCIA 185 CV - DEPRECIAÇÃO. AF_05/2023</t>
        </is>
      </c>
      <c r="C1990" s="330" t="inlineStr">
        <is>
          <t>H</t>
        </is>
      </c>
      <c r="D1990" s="330" t="n">
        <v>27.43</v>
      </c>
      <c r="E1990" s="330" t="n">
        <v>27.43</v>
      </c>
      <c r="F1990" s="330" t="inlineStr">
        <is>
          <t>AS</t>
        </is>
      </c>
    </row>
    <row r="1991" ht="60" customHeight="1" s="496">
      <c r="A1991" s="330" t="n">
        <v>91484</v>
      </c>
      <c r="B1991" s="331" t="inlineStr">
        <is>
          <t>ESPARGIDOR DE ASFALTO PRESSURIZADO, TANQUE 6 M3 COM ISOLAÇÃO TÉRMICA, AQUECIDO COM 2 MAÇARICOS, COM BARRA ESPARGIDORA 3,60 M, MONTADO SOBRE CAMINHÃO TOCO, PBT 14.300 KG, POTÊNCIA 185 CV - IMPOSTOS E SEGUROS. AF_05/2023</t>
        </is>
      </c>
      <c r="C1991" s="330" t="inlineStr">
        <is>
          <t>H</t>
        </is>
      </c>
      <c r="D1991" s="330" t="n">
        <v>4.32</v>
      </c>
      <c r="E1991" s="330" t="n">
        <v>4.32</v>
      </c>
      <c r="F1991" s="330" t="inlineStr">
        <is>
          <t>AS</t>
        </is>
      </c>
    </row>
    <row r="1992" ht="60" customHeight="1" s="496">
      <c r="A1992" s="330" t="n">
        <v>91469</v>
      </c>
      <c r="B1992" s="331" t="inlineStr">
        <is>
          <t>ESPARGIDOR DE ASFALTO PRESSURIZADO, TANQUE 6 M3 COM ISOLAÇÃO TÉRMICA, AQUECIDO COM 2 MAÇARICOS, COM BARRA ESPARGIDORA 3,60 M, MONTADO SOBRE CAMINHÃO TOCO, PBT 14.300 KG, POTÊNCIA 185 CV - JUROS. AF_05/2023</t>
        </is>
      </c>
      <c r="C1992" s="330" t="inlineStr">
        <is>
          <t>H</t>
        </is>
      </c>
      <c r="D1992" s="330" t="n">
        <v>10.69</v>
      </c>
      <c r="E1992" s="330" t="n">
        <v>10.69</v>
      </c>
      <c r="F1992" s="330" t="inlineStr">
        <is>
          <t>AS</t>
        </is>
      </c>
    </row>
    <row r="1993" ht="60" customHeight="1" s="496">
      <c r="A1993" s="330" t="n">
        <v>83361</v>
      </c>
      <c r="B1993" s="331" t="inlineStr">
        <is>
          <t>ESPARGIDOR DE ASFALTO PRESSURIZADO, TANQUE 6 M3 COM ISOLAÇÃO TÉRMICA, AQUECIDO COM 2 MAÇARICOS, COM BARRA ESPARGIDORA 3,60 M, MONTADO SOBRE CAMINHÃO TOCO, PBT 14.300 KG, POTÊNCIA 185 CV - MANUTENÇÃO. AF_08/2015</t>
        </is>
      </c>
      <c r="C1993" s="330" t="inlineStr">
        <is>
          <t>H</t>
        </is>
      </c>
      <c r="D1993" s="330" t="n">
        <v>45.77</v>
      </c>
      <c r="E1993" s="330" t="n">
        <v>45.77</v>
      </c>
      <c r="F1993" s="330" t="inlineStr">
        <is>
          <t>AS</t>
        </is>
      </c>
    </row>
    <row r="1994" ht="60" customHeight="1" s="496">
      <c r="A1994" s="330" t="n">
        <v>91485</v>
      </c>
      <c r="B1994" s="331" t="inlineStr">
        <is>
          <t>ESPARGIDOR DE ASFALTO PRESSURIZADO, TANQUE 6 M3 COM ISOLAÇÃO TÉRMICA, AQUECIDO COM 2 MAÇARICOS, COM BARRA ESPARGIDORA 3,60 M, MONTADO SOBRE CAMINHÃO TOCO, PBT 14.300 KG, POTÊNCIA 185 CV - MATERIAIS NA OPERAÇÃO. AF_05/2023</t>
        </is>
      </c>
      <c r="C1994" s="330" t="inlineStr">
        <is>
          <t>H</t>
        </is>
      </c>
      <c r="D1994" s="330" t="n">
        <v>193.76</v>
      </c>
      <c r="E1994" s="330" t="n">
        <v>193.76</v>
      </c>
      <c r="F1994" s="330" t="inlineStr"/>
    </row>
    <row r="1995" ht="30" customHeight="1" s="496">
      <c r="A1995" s="330" t="n">
        <v>89230</v>
      </c>
      <c r="B1995" s="331" t="inlineStr">
        <is>
          <t>FRESADORA DE ASFALTO A FRIO SOBRE RODAS, LARGURA FRESAGEM DE 1,0 M, POTÊNCIA 208 HP - DEPRECIAÇÃO. AF_11/2014</t>
        </is>
      </c>
      <c r="C1995" s="330" t="inlineStr">
        <is>
          <t>H</t>
        </is>
      </c>
      <c r="D1995" s="330" t="n">
        <v>122.24</v>
      </c>
      <c r="E1995" s="330" t="n">
        <v>122.24</v>
      </c>
      <c r="F1995" s="330" t="inlineStr">
        <is>
          <t>AS</t>
        </is>
      </c>
    </row>
    <row r="1996" ht="30" customHeight="1" s="496">
      <c r="A1996" s="330" t="n">
        <v>89231</v>
      </c>
      <c r="B1996" s="331" t="inlineStr">
        <is>
          <t>FRESADORA DE ASFALTO A FRIO SOBRE RODAS, LARGURA FRESAGEM DE 1,0 M, POTÊNCIA 208 HP - JUROS. AF_11/2014</t>
        </is>
      </c>
      <c r="C1996" s="330" t="inlineStr">
        <is>
          <t>H</t>
        </is>
      </c>
      <c r="D1996" s="330" t="n">
        <v>37.43</v>
      </c>
      <c r="E1996" s="330" t="n">
        <v>37.43</v>
      </c>
      <c r="F1996" s="330" t="inlineStr">
        <is>
          <t>AS</t>
        </is>
      </c>
    </row>
    <row r="1997" ht="30" customHeight="1" s="496">
      <c r="A1997" s="330" t="n">
        <v>89232</v>
      </c>
      <c r="B1997" s="331" t="inlineStr">
        <is>
          <t>FRESADORA DE ASFALTO A FRIO SOBRE RODAS, LARGURA FRESAGEM DE 1,0 M, POTÊNCIA 208 HP - MANUTENÇÃO. AF_11/2014</t>
        </is>
      </c>
      <c r="C1997" s="330" t="inlineStr">
        <is>
          <t>H</t>
        </is>
      </c>
      <c r="D1997" s="330" t="n">
        <v>218.04</v>
      </c>
      <c r="E1997" s="330" t="n">
        <v>218.04</v>
      </c>
      <c r="F1997" s="330" t="inlineStr">
        <is>
          <t>AS</t>
        </is>
      </c>
    </row>
    <row r="1998" ht="30" customHeight="1" s="496">
      <c r="A1998" s="330" t="n">
        <v>89233</v>
      </c>
      <c r="B1998" s="331" t="inlineStr">
        <is>
          <t>FRESADORA DE ASFALTO A FRIO SOBRE RODAS, LARGURA FRESAGEM DE 1,0 M, POTÊNCIA 208 HP - MATERIAIS NA OPERAÇÃO. AF_11/2014</t>
        </is>
      </c>
      <c r="C1998" s="330" t="inlineStr">
        <is>
          <t>H</t>
        </is>
      </c>
      <c r="D1998" s="330" t="n">
        <v>209.19</v>
      </c>
      <c r="E1998" s="330" t="n">
        <v>209.19</v>
      </c>
      <c r="F1998" s="330" t="inlineStr"/>
    </row>
    <row r="1999" ht="30" customHeight="1" s="496">
      <c r="A1999" s="330" t="n">
        <v>89236</v>
      </c>
      <c r="B1999" s="331" t="inlineStr">
        <is>
          <t>FRESADORA DE ASFALTO A FRIO SOBRE RODAS, LARGURA FRESAGEM DE 2,0 M, POTÊNCIA 550 HP - DEPRECIAÇÃO. AF_11/2014</t>
        </is>
      </c>
      <c r="C1999" s="330" t="inlineStr">
        <is>
          <t>H</t>
        </is>
      </c>
      <c r="D1999" s="330" t="n">
        <v>285.55</v>
      </c>
      <c r="E1999" s="330" t="n">
        <v>285.55</v>
      </c>
      <c r="F1999" s="330" t="inlineStr">
        <is>
          <t>AS</t>
        </is>
      </c>
    </row>
    <row r="2000" ht="30" customHeight="1" s="496">
      <c r="A2000" s="330" t="n">
        <v>89237</v>
      </c>
      <c r="B2000" s="331" t="inlineStr">
        <is>
          <t>FRESADORA DE ASFALTO A FRIO SOBRE RODAS, LARGURA FRESAGEM DE 2,0 M, POTÊNCIA 550 HP - JUROS. AF_11/2014</t>
        </is>
      </c>
      <c r="C2000" s="330" t="inlineStr">
        <is>
          <t>H</t>
        </is>
      </c>
      <c r="D2000" s="330" t="n">
        <v>87.43000000000001</v>
      </c>
      <c r="E2000" s="330" t="n">
        <v>87.43000000000001</v>
      </c>
      <c r="F2000" s="330" t="inlineStr">
        <is>
          <t>AS</t>
        </is>
      </c>
    </row>
    <row r="2001" ht="30" customHeight="1" s="496">
      <c r="A2001" s="330" t="n">
        <v>89238</v>
      </c>
      <c r="B2001" s="331" t="inlineStr">
        <is>
          <t>FRESADORA DE ASFALTO A FRIO SOBRE RODAS, LARGURA FRESAGEM DE 2,0 M, POTÊNCIA 550 HP - MANUTENÇÃO. AF_11/2014</t>
        </is>
      </c>
      <c r="C2001" s="330" t="inlineStr">
        <is>
          <t>H</t>
        </is>
      </c>
      <c r="D2001" s="330" t="n">
        <v>509.34</v>
      </c>
      <c r="E2001" s="330" t="n">
        <v>509.34</v>
      </c>
      <c r="F2001" s="330" t="inlineStr">
        <is>
          <t>AS</t>
        </is>
      </c>
    </row>
    <row r="2002" ht="30" customHeight="1" s="496">
      <c r="A2002" s="330" t="n">
        <v>89239</v>
      </c>
      <c r="B2002" s="331" t="inlineStr">
        <is>
          <t>FRESADORA DE ASFALTO A FRIO SOBRE RODAS, LARGURA FRESAGEM DE 2,0 M, POTÊNCIA 550 HP - MATERIAIS NA OPERAÇÃO. AF_11/2014</t>
        </is>
      </c>
      <c r="C2002" s="330" t="inlineStr">
        <is>
          <t>H</t>
        </is>
      </c>
      <c r="D2002" s="330" t="n">
        <v>553.21</v>
      </c>
      <c r="E2002" s="330" t="n">
        <v>553.21</v>
      </c>
      <c r="F2002" s="330" t="inlineStr"/>
    </row>
    <row r="2003" ht="60" customHeight="1" s="496">
      <c r="A2003" s="330" t="n">
        <v>102933</v>
      </c>
      <c r="B2003" s="331" t="inlineStr">
        <is>
          <t>FURADEIRA ELETROMAGNÉTICA, VELOCIDADE (SEM CARGA/ COM CARGA) 450/ 270 RPM, ESPESSURA MÁXIMA DA CHAPA A SER FURADA 50 MM, PORÇA DE ADESÃO MAGNÉTICA 17000 N, POTÊNCIA 1100 W, ALIMENTÇÃO 220 - 60 HZ, MONOFÁSICA - MATERIAIS NA OPERAÇÃO. AF_08/2019</t>
        </is>
      </c>
      <c r="C2003" s="330" t="inlineStr">
        <is>
          <t>H</t>
        </is>
      </c>
      <c r="D2003" s="330" t="n">
        <v>0.92</v>
      </c>
      <c r="E2003" s="330" t="n">
        <v>0.92</v>
      </c>
      <c r="F2003" s="330" t="inlineStr"/>
    </row>
    <row r="2004" ht="30" customHeight="1" s="496">
      <c r="A2004" s="330" t="n">
        <v>93411</v>
      </c>
      <c r="B2004" s="331" t="inlineStr">
        <is>
          <t>GERADOR PORTÁTIL MONOFÁSICO, POTÊNCIA 5500 VA, MOTOR A GASOLINA, POTÊNCIA DO MOTOR 13 CV - DEPRECIAÇÃO. AF_03/2016</t>
        </is>
      </c>
      <c r="C2004" s="330" t="inlineStr">
        <is>
          <t>H</t>
        </is>
      </c>
      <c r="D2004" s="330" t="n">
        <v>0.34</v>
      </c>
      <c r="E2004" s="330" t="n">
        <v>0.34</v>
      </c>
      <c r="F2004" s="330" t="inlineStr">
        <is>
          <t>AS</t>
        </is>
      </c>
    </row>
    <row r="2005" ht="30" customHeight="1" s="496">
      <c r="A2005" s="330" t="n">
        <v>93412</v>
      </c>
      <c r="B2005" s="331" t="inlineStr">
        <is>
          <t>GERADOR PORTÁTIL MONOFÁSICO, POTÊNCIA 5500 VA, MOTOR A GASOLINA, POTÊNCIA DO MOTOR 13 CV - JUROS. AF_03/2016</t>
        </is>
      </c>
      <c r="C2005" s="330" t="inlineStr">
        <is>
          <t>H</t>
        </is>
      </c>
      <c r="D2005" s="330" t="n">
        <v>0.12</v>
      </c>
      <c r="E2005" s="330" t="n">
        <v>0.12</v>
      </c>
      <c r="F2005" s="330" t="inlineStr">
        <is>
          <t>AS</t>
        </is>
      </c>
    </row>
    <row r="2006" ht="30" customHeight="1" s="496">
      <c r="A2006" s="330" t="n">
        <v>93413</v>
      </c>
      <c r="B2006" s="331" t="inlineStr">
        <is>
          <t>GERADOR PORTÁTIL MONOFÁSICO, POTÊNCIA 5500 VA, MOTOR A GASOLINA, POTÊNCIA DO MOTOR 13 CV - MANUTENÇÃO. AF_03/2016</t>
        </is>
      </c>
      <c r="C2006" s="330" t="inlineStr">
        <is>
          <t>H</t>
        </is>
      </c>
      <c r="D2006" s="330" t="n">
        <v>0.3</v>
      </c>
      <c r="E2006" s="330" t="n">
        <v>0.3</v>
      </c>
      <c r="F2006" s="330" t="inlineStr">
        <is>
          <t>AS</t>
        </is>
      </c>
    </row>
    <row r="2007" ht="45" customHeight="1" s="496">
      <c r="A2007" s="330" t="n">
        <v>93414</v>
      </c>
      <c r="B2007" s="331" t="inlineStr">
        <is>
          <t>GERADOR PORTÁTIL MONOFÁSICO, POTÊNCIA 5500 VA, MOTOR A GASOLINA, POTÊNCIA DO MOTOR 13 CV - MATERIAIS NA OPERAÇÃO. AF_03/2016</t>
        </is>
      </c>
      <c r="C2007" s="330" t="inlineStr">
        <is>
          <t>H</t>
        </is>
      </c>
      <c r="D2007" s="330" t="n">
        <v>13.32</v>
      </c>
      <c r="E2007" s="330" t="n">
        <v>13.32</v>
      </c>
      <c r="F2007" s="330" t="inlineStr"/>
    </row>
    <row r="2008" ht="30" customHeight="1" s="496">
      <c r="A2008" s="330" t="n">
        <v>88855</v>
      </c>
      <c r="B2008" s="331" t="inlineStr">
        <is>
          <t>GRADE DE DISCO CONTROLE REMOTO REBOCÁVEL, COM 24 DISCOS 24" X 6 MM COM PNEUS PARA TRANSPORTE - DEPRECIAÇÃO. AF_06/2014</t>
        </is>
      </c>
      <c r="C2008" s="330" t="inlineStr">
        <is>
          <t>H</t>
        </is>
      </c>
      <c r="D2008" s="330" t="n">
        <v>3.4</v>
      </c>
      <c r="E2008" s="330" t="n">
        <v>3.4</v>
      </c>
      <c r="F2008" s="330" t="inlineStr">
        <is>
          <t>AS</t>
        </is>
      </c>
    </row>
    <row r="2009" ht="30" customHeight="1" s="496">
      <c r="A2009" s="330" t="n">
        <v>88856</v>
      </c>
      <c r="B2009" s="331" t="inlineStr">
        <is>
          <t>GRADE DE DISCO CONTROLE REMOTO REBOCÁVEL, COM 24 DISCOS 24" X 6 MM COM PNEUS PARA TRANSPORTE - JUROS. AF_06/2014</t>
        </is>
      </c>
      <c r="C2009" s="330" t="inlineStr">
        <is>
          <t>H</t>
        </is>
      </c>
      <c r="D2009" s="330" t="n">
        <v>0.93</v>
      </c>
      <c r="E2009" s="330" t="n">
        <v>0.93</v>
      </c>
      <c r="F2009" s="330" t="inlineStr">
        <is>
          <t>AS</t>
        </is>
      </c>
    </row>
    <row r="2010" ht="30" customHeight="1" s="496">
      <c r="A2010" s="330" t="n">
        <v>5658</v>
      </c>
      <c r="B2010" s="331" t="inlineStr">
        <is>
          <t>GRADE DE DISCO CONTROLE REMOTO REBOCÁVEL, COM 24 DISCOS 24" X 6 MM COM PNEUS PARA TRANSPORTE - MANUTENÇÃO. AF_06/2014</t>
        </is>
      </c>
      <c r="C2010" s="330" t="inlineStr">
        <is>
          <t>H</t>
        </is>
      </c>
      <c r="D2010" s="330" t="n">
        <v>2.36</v>
      </c>
      <c r="E2010" s="330" t="n">
        <v>2.36</v>
      </c>
      <c r="F2010" s="330" t="inlineStr">
        <is>
          <t>AS</t>
        </is>
      </c>
    </row>
    <row r="2011" ht="30" customHeight="1" s="496">
      <c r="A2011" s="330" t="n">
        <v>53840</v>
      </c>
      <c r="B2011" s="331" t="inlineStr">
        <is>
          <t>GRADE DE DISCO REBOCÁVEL COM 20 DISCOS 24" X 6 MM COM PNEUS PARA TRANSPORTE - DEPRECIAÇÃO. AF_06/2014</t>
        </is>
      </c>
      <c r="C2011" s="330" t="inlineStr">
        <is>
          <t>H</t>
        </is>
      </c>
      <c r="D2011" s="330" t="n">
        <v>2.67</v>
      </c>
      <c r="E2011" s="330" t="n">
        <v>2.67</v>
      </c>
      <c r="F2011" s="330" t="inlineStr">
        <is>
          <t>AS</t>
        </is>
      </c>
    </row>
    <row r="2012" ht="30" customHeight="1" s="496">
      <c r="A2012" s="330" t="n">
        <v>87026</v>
      </c>
      <c r="B2012" s="331" t="inlineStr">
        <is>
          <t>GRADE DE DISCO REBOCÁVEL COM 20 DISCOS 24" X 6 MM COM PNEUS PARA TRANSPORTE - JUROS. AF_06/2014</t>
        </is>
      </c>
      <c r="C2012" s="330" t="inlineStr">
        <is>
          <t>H</t>
        </is>
      </c>
      <c r="D2012" s="330" t="n">
        <v>0.73</v>
      </c>
      <c r="E2012" s="330" t="n">
        <v>0.73</v>
      </c>
      <c r="F2012" s="330" t="inlineStr">
        <is>
          <t>AS</t>
        </is>
      </c>
    </row>
    <row r="2013" ht="30" customHeight="1" s="496">
      <c r="A2013" s="330" t="n">
        <v>53841</v>
      </c>
      <c r="B2013" s="331" t="inlineStr">
        <is>
          <t>GRADE DE DISCO REBOCÁVEL COM 20 DISCOS 24" X 6 MM COM PNEUS PARA TRANSPORTE - MANUTENÇÃO. AF_06/2014</t>
        </is>
      </c>
      <c r="C2013" s="330" t="inlineStr">
        <is>
          <t>H</t>
        </is>
      </c>
      <c r="D2013" s="330" t="n">
        <v>1.85</v>
      </c>
      <c r="E2013" s="330" t="n">
        <v>1.85</v>
      </c>
      <c r="F2013" s="330" t="inlineStr">
        <is>
          <t>AS</t>
        </is>
      </c>
    </row>
    <row r="2014" ht="30" customHeight="1" s="496">
      <c r="A2014" s="330" t="n">
        <v>95209</v>
      </c>
      <c r="B2014" s="331" t="inlineStr">
        <is>
          <t>GRUA ASCENCIONAL, LANCA DE 42 M, CAPACIDADE DE 1,5 T A 30 M, ALTURA ATE 39 M JUROS. AF_05/2023</t>
        </is>
      </c>
      <c r="C2014" s="330" t="inlineStr">
        <is>
          <t>H</t>
        </is>
      </c>
      <c r="D2014" s="330" t="n">
        <v>12.42</v>
      </c>
      <c r="E2014" s="330" t="n">
        <v>12.42</v>
      </c>
      <c r="F2014" s="330" t="inlineStr">
        <is>
          <t>AS</t>
        </is>
      </c>
    </row>
    <row r="2015" ht="30" customHeight="1" s="496">
      <c r="A2015" s="330" t="n">
        <v>95210</v>
      </c>
      <c r="B2015" s="331" t="inlineStr">
        <is>
          <t>GRUA ASCENCIONAL, LANCA DE 42 M, CAPACIDADE DE 1,5 T A 30 M, ALTURA ATE 39 M MANUTENÇÃO. AF_05/2023</t>
        </is>
      </c>
      <c r="C2015" s="330" t="inlineStr">
        <is>
          <t>H</t>
        </is>
      </c>
      <c r="D2015" s="330" t="n">
        <v>58.74</v>
      </c>
      <c r="E2015" s="330" t="n">
        <v>58.74</v>
      </c>
      <c r="F2015" s="330" t="inlineStr">
        <is>
          <t>AS</t>
        </is>
      </c>
    </row>
    <row r="2016" ht="30" customHeight="1" s="496">
      <c r="A2016" s="330" t="n">
        <v>95211</v>
      </c>
      <c r="B2016" s="331" t="inlineStr">
        <is>
          <t>GRUA ASCENCIONAL, LANCA DE 42 M, CAPACIDADE DE 1,5 T A 30 M, ALTURA ATE 39 M MATERIAIS NA OPERAÇÃO. AF_05/2023</t>
        </is>
      </c>
      <c r="C2016" s="330" t="inlineStr">
        <is>
          <t>H</t>
        </is>
      </c>
      <c r="D2016" s="330" t="n">
        <v>9.16</v>
      </c>
      <c r="E2016" s="330" t="n">
        <v>9.16</v>
      </c>
      <c r="F2016" s="330" t="inlineStr"/>
    </row>
    <row r="2017" ht="30" customHeight="1" s="496">
      <c r="A2017" s="330" t="n">
        <v>93267</v>
      </c>
      <c r="B2017" s="331" t="inlineStr">
        <is>
          <t>GRUA ASCENCIONAL, LANÇA DE 30 M, CAPACIDADE DE 1,0 T A 30 M, ALTURA ATÉ 39 M DEPRECIAÇÃO. AF_05/2023</t>
        </is>
      </c>
      <c r="C2017" s="330" t="inlineStr">
        <is>
          <t>H</t>
        </is>
      </c>
      <c r="D2017" s="330" t="n">
        <v>26.66</v>
      </c>
      <c r="E2017" s="330" t="n">
        <v>26.66</v>
      </c>
      <c r="F2017" s="330" t="inlineStr">
        <is>
          <t>AS</t>
        </is>
      </c>
    </row>
    <row r="2018" ht="30" customHeight="1" s="496">
      <c r="A2018" s="330" t="n">
        <v>93269</v>
      </c>
      <c r="B2018" s="331" t="inlineStr">
        <is>
          <t>GRUA ASCENCIONAL, LANÇA DE 30 M, CAPACIDADE DE 1,0 T A 30 M, ALTURA ATÉ 39 M JUROS. AF_05/2023</t>
        </is>
      </c>
      <c r="C2018" s="330" t="inlineStr">
        <is>
          <t>H</t>
        </is>
      </c>
      <c r="D2018" s="330" t="n">
        <v>10</v>
      </c>
      <c r="E2018" s="330" t="n">
        <v>10</v>
      </c>
      <c r="F2018" s="330" t="inlineStr">
        <is>
          <t>AS</t>
        </is>
      </c>
    </row>
    <row r="2019" ht="30" customHeight="1" s="496">
      <c r="A2019" s="330" t="n">
        <v>93270</v>
      </c>
      <c r="B2019" s="331" t="inlineStr">
        <is>
          <t>GRUA ASCENCIONAL, LANÇA DE 30 M, CAPACIDADE DE 1,0 T A 30 M, ALTURA ATÉ 39 M MANUTENÇÃO. AF_05/2023</t>
        </is>
      </c>
      <c r="C2019" s="330" t="inlineStr">
        <is>
          <t>H</t>
        </is>
      </c>
      <c r="D2019" s="330" t="n">
        <v>25.92</v>
      </c>
      <c r="E2019" s="330" t="n">
        <v>25.92</v>
      </c>
      <c r="F2019" s="330" t="inlineStr">
        <is>
          <t>AS</t>
        </is>
      </c>
    </row>
    <row r="2020" ht="30" customHeight="1" s="496">
      <c r="A2020" s="330" t="n">
        <v>93271</v>
      </c>
      <c r="B2020" s="331" t="inlineStr">
        <is>
          <t>GRUA ASCENCIONAL, LANÇA DE 30 M, CAPACIDADE DE 1,0 T A 30 M, ALTURA ATÉ 39 M MATERIAIS NA OPERAÇÃO. AF_05/2023</t>
        </is>
      </c>
      <c r="C2020" s="330" t="inlineStr">
        <is>
          <t>H</t>
        </is>
      </c>
      <c r="D2020" s="330" t="n">
        <v>9.16</v>
      </c>
      <c r="E2020" s="330" t="n">
        <v>9.16</v>
      </c>
      <c r="F2020" s="330" t="inlineStr"/>
    </row>
    <row r="2021" ht="30" customHeight="1" s="496">
      <c r="A2021" s="330" t="n">
        <v>95208</v>
      </c>
      <c r="B2021" s="331" t="inlineStr">
        <is>
          <t>GRUA ASCENCIONAL, LANÇA DE 42 M, CAPACIDADE DE 1,5 T A 30 M, ALTURA ATÉ 39 M DEPRECIAÇÃO. AF_05/2023</t>
        </is>
      </c>
      <c r="C2021" s="330" t="inlineStr">
        <is>
          <t>H</t>
        </is>
      </c>
      <c r="D2021" s="330" t="n">
        <v>53.71</v>
      </c>
      <c r="E2021" s="330" t="n">
        <v>53.71</v>
      </c>
      <c r="F2021" s="330" t="inlineStr">
        <is>
          <t>AS</t>
        </is>
      </c>
    </row>
    <row r="2022" ht="45" customHeight="1" s="496">
      <c r="A2022" s="330" t="n">
        <v>83761</v>
      </c>
      <c r="B2022" s="331" t="inlineStr">
        <is>
          <t>GRUPO DE SOLDAGEM COM GERADOR A DIESEL 60 CV PARA SOLDA ELÉTRICA, SOBRE 04 RODAS, COM MOTOR 4 CILINDROS 600 A - DEPRECIAÇÃO. AF_02/2016</t>
        </is>
      </c>
      <c r="C2022" s="330" t="inlineStr">
        <is>
          <t>H</t>
        </is>
      </c>
      <c r="D2022" s="330" t="n">
        <v>9.42</v>
      </c>
      <c r="E2022" s="330" t="n">
        <v>9.42</v>
      </c>
      <c r="F2022" s="330" t="inlineStr">
        <is>
          <t>AS</t>
        </is>
      </c>
    </row>
    <row r="2023" ht="45" customHeight="1" s="496">
      <c r="A2023" s="330" t="n">
        <v>83764</v>
      </c>
      <c r="B2023" s="331" t="inlineStr">
        <is>
          <t>GRUPO DE SOLDAGEM COM GERADOR A DIESEL 60 CV PARA SOLDA ELÉTRICA, SOBRE 04 RODAS, COM MOTOR 4 CILINDROS 600 A - JUROS. AF_02/2016</t>
        </is>
      </c>
      <c r="C2023" s="330" t="inlineStr">
        <is>
          <t>H</t>
        </is>
      </c>
      <c r="D2023" s="330" t="n">
        <v>3.32</v>
      </c>
      <c r="E2023" s="330" t="n">
        <v>3.32</v>
      </c>
      <c r="F2023" s="330" t="inlineStr">
        <is>
          <t>AS</t>
        </is>
      </c>
    </row>
    <row r="2024" ht="45" customHeight="1" s="496">
      <c r="A2024" s="330" t="n">
        <v>83762</v>
      </c>
      <c r="B2024" s="331" t="inlineStr">
        <is>
          <t>GRUPO DE SOLDAGEM COM GERADOR A DIESEL 60 CV PARA SOLDA ELÉTRICA, SOBRE 04 RODAS, COM MOTOR 4 CILINDROS 600 A - MANUTENÇÃO. AF_02/2016</t>
        </is>
      </c>
      <c r="C2024" s="330" t="inlineStr">
        <is>
          <t>H</t>
        </is>
      </c>
      <c r="D2024" s="330" t="n">
        <v>8.41</v>
      </c>
      <c r="E2024" s="330" t="n">
        <v>8.41</v>
      </c>
      <c r="F2024" s="330" t="inlineStr">
        <is>
          <t>AS</t>
        </is>
      </c>
    </row>
    <row r="2025" ht="45" customHeight="1" s="496">
      <c r="A2025" s="330" t="n">
        <v>83763</v>
      </c>
      <c r="B2025" s="331" t="inlineStr">
        <is>
          <t>GRUPO DE SOLDAGEM COM GERADOR A DIESEL 60 CV PARA SOLDA ELÉTRICA, SOBRE 04 RODAS, COM MOTOR 4 CILINDROS 600 A - MATERIAIS NA OPERAÇÃO. AF_02/2016</t>
        </is>
      </c>
      <c r="C2025" s="330" t="inlineStr">
        <is>
          <t>H</t>
        </is>
      </c>
      <c r="D2025" s="330" t="n">
        <v>62.84</v>
      </c>
      <c r="E2025" s="330" t="n">
        <v>62.84</v>
      </c>
      <c r="F2025" s="330" t="inlineStr"/>
    </row>
    <row r="2026" ht="30" customHeight="1" s="496">
      <c r="A2026" s="330" t="n">
        <v>95874</v>
      </c>
      <c r="B2026" s="331" t="inlineStr">
        <is>
          <t>GRUPO GERADOR COM CARENAGEM, MOTOR DIESEL POTÊNCIA STANDART ENTRE 250 E 260 KVA - DEPRECIAÇÃO. AF_12/2016</t>
        </is>
      </c>
      <c r="C2026" s="330" t="inlineStr">
        <is>
          <t>H</t>
        </is>
      </c>
      <c r="D2026" s="330" t="n">
        <v>10.06</v>
      </c>
      <c r="E2026" s="330" t="n">
        <v>10.06</v>
      </c>
      <c r="F2026" s="330" t="inlineStr">
        <is>
          <t>AS</t>
        </is>
      </c>
    </row>
    <row r="2027" ht="30" customHeight="1" s="496">
      <c r="A2027" s="330" t="n">
        <v>95869</v>
      </c>
      <c r="B2027" s="331" t="inlineStr">
        <is>
          <t>GRUPO GERADOR COM CARENAGEM, MOTOR DIESEL POTÊNCIA STANDART ENTRE 250 E 260 KVA - JUROS. AF_12/2016</t>
        </is>
      </c>
      <c r="C2027" s="330" t="inlineStr">
        <is>
          <t>H</t>
        </is>
      </c>
      <c r="D2027" s="330" t="n">
        <v>3.54</v>
      </c>
      <c r="E2027" s="330" t="n">
        <v>3.54</v>
      </c>
      <c r="F2027" s="330" t="inlineStr">
        <is>
          <t>AS</t>
        </is>
      </c>
    </row>
    <row r="2028" ht="30" customHeight="1" s="496">
      <c r="A2028" s="330" t="n">
        <v>95870</v>
      </c>
      <c r="B2028" s="331" t="inlineStr">
        <is>
          <t>GRUPO GERADOR COM CARENAGEM, MOTOR DIESEL POTÊNCIA STANDART ENTRE 250 E 260 KVA - MANUTENÇÃO. AF_12/2016</t>
        </is>
      </c>
      <c r="C2028" s="330" t="inlineStr">
        <is>
          <t>H</t>
        </is>
      </c>
      <c r="D2028" s="330" t="n">
        <v>8.98</v>
      </c>
      <c r="E2028" s="330" t="n">
        <v>8.98</v>
      </c>
      <c r="F2028" s="330" t="inlineStr">
        <is>
          <t>AS</t>
        </is>
      </c>
    </row>
    <row r="2029" ht="30" customHeight="1" s="496">
      <c r="A2029" s="330" t="n">
        <v>95871</v>
      </c>
      <c r="B2029" s="331" t="inlineStr">
        <is>
          <t>GRUPO GERADOR COM CARENAGEM, MOTOR DIESEL POTÊNCIA STANDART ENTRE 250 E 260 KVA - MATERIAIS NA OPERAÇÃO. AF_12/2016</t>
        </is>
      </c>
      <c r="C2029" s="330" t="inlineStr">
        <is>
          <t>H</t>
        </is>
      </c>
      <c r="D2029" s="330" t="n">
        <v>341.84</v>
      </c>
      <c r="E2029" s="330" t="n">
        <v>341.84</v>
      </c>
      <c r="F2029" s="330" t="inlineStr"/>
    </row>
    <row r="2030" ht="45" customHeight="1" s="496">
      <c r="A2030" s="330" t="n">
        <v>104687</v>
      </c>
      <c r="B2030" s="331" t="inlineStr">
        <is>
          <t>GRUPO GERADOR DIESEL, COM CARENAGEM, POTÊNCIA STANDART ENTRE 400 E 460 KVA, VELOCIDADE DE 1800 RPM, FREQUÊNCIA DE 60 HZ - MATERIAIS NA OPERAÇÃO. AF_05/2023</t>
        </is>
      </c>
      <c r="C2030" s="330" t="inlineStr">
        <is>
          <t>H</t>
        </is>
      </c>
      <c r="D2030" s="330" t="n">
        <v>562.64</v>
      </c>
      <c r="E2030" s="330" t="n">
        <v>562.64</v>
      </c>
      <c r="F2030" s="330" t="inlineStr"/>
    </row>
    <row r="2031" ht="30" customHeight="1" s="496">
      <c r="A2031" s="330" t="n">
        <v>73303</v>
      </c>
      <c r="B2031" s="331" t="inlineStr">
        <is>
          <t>GRUPO GERADOR ESTACIONÁRIO, MOTOR DIESEL POTÊNCIA 170 KVA - DEPRECIAÇÃO. AF_02/2016</t>
        </is>
      </c>
      <c r="C2031" s="330" t="inlineStr">
        <is>
          <t>H</t>
        </is>
      </c>
      <c r="D2031" s="330" t="n">
        <v>7.07</v>
      </c>
      <c r="E2031" s="330" t="n">
        <v>7.07</v>
      </c>
      <c r="F2031" s="330" t="inlineStr">
        <is>
          <t>AS</t>
        </is>
      </c>
    </row>
    <row r="2032" ht="30" customHeight="1" s="496">
      <c r="A2032" s="330" t="n">
        <v>93235</v>
      </c>
      <c r="B2032" s="331" t="inlineStr">
        <is>
          <t>GRUPO GERADOR ESTACIONÁRIO, MOTOR DIESEL POTÊNCIA 170 KVA - JUROS. AF_02/2016</t>
        </is>
      </c>
      <c r="C2032" s="330" t="inlineStr">
        <is>
          <t>H</t>
        </is>
      </c>
      <c r="D2032" s="330" t="n">
        <v>2.49</v>
      </c>
      <c r="E2032" s="330" t="n">
        <v>2.49</v>
      </c>
      <c r="F2032" s="330" t="inlineStr">
        <is>
          <t>AS</t>
        </is>
      </c>
    </row>
    <row r="2033" ht="30" customHeight="1" s="496">
      <c r="A2033" s="330" t="n">
        <v>73307</v>
      </c>
      <c r="B2033" s="331" t="inlineStr">
        <is>
          <t>GRUPO GERADOR ESTACIONÁRIO, MOTOR DIESEL POTÊNCIA 170 KVA - MANUTENÇÃO. AF_02/2016</t>
        </is>
      </c>
      <c r="C2033" s="330" t="inlineStr">
        <is>
          <t>H</t>
        </is>
      </c>
      <c r="D2033" s="330" t="n">
        <v>6.31</v>
      </c>
      <c r="E2033" s="330" t="n">
        <v>6.31</v>
      </c>
      <c r="F2033" s="330" t="inlineStr">
        <is>
          <t>AS</t>
        </is>
      </c>
    </row>
    <row r="2034" ht="30" customHeight="1" s="496">
      <c r="A2034" s="330" t="n">
        <v>73311</v>
      </c>
      <c r="B2034" s="331" t="inlineStr">
        <is>
          <t>GRUPO GERADOR ESTACIONÁRIO, MOTOR DIESEL POTÊNCIA 170 KVA - MATERIAIS NA OPERAÇÃO. AF_02/2016</t>
        </is>
      </c>
      <c r="C2034" s="330" t="inlineStr">
        <is>
          <t>H</t>
        </is>
      </c>
      <c r="D2034" s="330" t="n">
        <v>222.97</v>
      </c>
      <c r="E2034" s="330" t="n">
        <v>222.97</v>
      </c>
      <c r="F2034" s="330" t="inlineStr"/>
    </row>
    <row r="2035" ht="30" customHeight="1" s="496">
      <c r="A2035" s="330" t="n">
        <v>93423</v>
      </c>
      <c r="B2035" s="331" t="inlineStr">
        <is>
          <t>GRUPO GERADOR ESTACIONÁRIO, POTÊNCIA 150 KVA, MOTOR A DIESEL- DEPRECIAÇÃO. AF_03/2016</t>
        </is>
      </c>
      <c r="C2035" s="330" t="inlineStr">
        <is>
          <t>H</t>
        </is>
      </c>
      <c r="D2035" s="330" t="n">
        <v>6.29</v>
      </c>
      <c r="E2035" s="330" t="n">
        <v>6.29</v>
      </c>
      <c r="F2035" s="330" t="inlineStr">
        <is>
          <t>AS</t>
        </is>
      </c>
    </row>
    <row r="2036" ht="30" customHeight="1" s="496">
      <c r="A2036" s="330" t="n">
        <v>93424</v>
      </c>
      <c r="B2036" s="331" t="inlineStr">
        <is>
          <t>GRUPO GERADOR ESTACIONÁRIO, POTÊNCIA 150 KVA, MOTOR A DIESEL- JUROS. AF_03/2016</t>
        </is>
      </c>
      <c r="C2036" s="330" t="inlineStr">
        <is>
          <t>H</t>
        </is>
      </c>
      <c r="D2036" s="330" t="n">
        <v>2.22</v>
      </c>
      <c r="E2036" s="330" t="n">
        <v>2.22</v>
      </c>
      <c r="F2036" s="330" t="inlineStr">
        <is>
          <t>AS</t>
        </is>
      </c>
    </row>
    <row r="2037" ht="30" customHeight="1" s="496">
      <c r="A2037" s="330" t="n">
        <v>93425</v>
      </c>
      <c r="B2037" s="331" t="inlineStr">
        <is>
          <t>GRUPO GERADOR ESTACIONÁRIO, POTÊNCIA 150 KVA, MOTOR A DIESEL- MANUTENÇÃO. AF_03/2016</t>
        </is>
      </c>
      <c r="C2037" s="330" t="inlineStr">
        <is>
          <t>H</t>
        </is>
      </c>
      <c r="D2037" s="330" t="n">
        <v>5.62</v>
      </c>
      <c r="E2037" s="330" t="n">
        <v>5.62</v>
      </c>
      <c r="F2037" s="330" t="inlineStr">
        <is>
          <t>AS</t>
        </is>
      </c>
    </row>
    <row r="2038" ht="30" customHeight="1" s="496">
      <c r="A2038" s="330" t="n">
        <v>93426</v>
      </c>
      <c r="B2038" s="331" t="inlineStr">
        <is>
          <t>GRUPO GERADOR ESTACIONÁRIO, POTÊNCIA 150 KVA, MOTOR A DIESEL- MATERIAIS NA OPERAÇÃO. AF_03/2016</t>
        </is>
      </c>
      <c r="C2038" s="330" t="inlineStr">
        <is>
          <t>H</t>
        </is>
      </c>
      <c r="D2038" s="330" t="n">
        <v>200.65</v>
      </c>
      <c r="E2038" s="330" t="n">
        <v>200.65</v>
      </c>
      <c r="F2038" s="330" t="inlineStr"/>
    </row>
    <row r="2039" ht="30" customHeight="1" s="496">
      <c r="A2039" s="330" t="n">
        <v>93417</v>
      </c>
      <c r="B2039" s="331" t="inlineStr">
        <is>
          <t>GRUPO GERADOR REBOCÁVEL, POTÊNCIA 66 KVA, MOTOR A DIESEL - DEPRECIAÇÃO. AF_03/2016</t>
        </is>
      </c>
      <c r="C2039" s="330" t="inlineStr">
        <is>
          <t>H</t>
        </is>
      </c>
      <c r="D2039" s="330" t="n">
        <v>4.45</v>
      </c>
      <c r="E2039" s="330" t="n">
        <v>4.45</v>
      </c>
      <c r="F2039" s="330" t="inlineStr">
        <is>
          <t>AS</t>
        </is>
      </c>
    </row>
    <row r="2040" ht="30" customHeight="1" s="496">
      <c r="A2040" s="330" t="n">
        <v>93418</v>
      </c>
      <c r="B2040" s="331" t="inlineStr">
        <is>
          <t>GRUPO GERADOR REBOCÁVEL, POTÊNCIA 66 KVA, MOTOR A DIESEL - JUROS. AF_03/2016</t>
        </is>
      </c>
      <c r="C2040" s="330" t="inlineStr">
        <is>
          <t>H</t>
        </is>
      </c>
      <c r="D2040" s="330" t="n">
        <v>1.56</v>
      </c>
      <c r="E2040" s="330" t="n">
        <v>1.56</v>
      </c>
      <c r="F2040" s="330" t="inlineStr">
        <is>
          <t>AS</t>
        </is>
      </c>
    </row>
    <row r="2041" ht="30" customHeight="1" s="496">
      <c r="A2041" s="330" t="n">
        <v>93419</v>
      </c>
      <c r="B2041" s="331" t="inlineStr">
        <is>
          <t>GRUPO GERADOR REBOCÁVEL, POTÊNCIA 66 KVA, MOTOR A DIESEL - MANUTENÇÃO. AF_03/2016</t>
        </is>
      </c>
      <c r="C2041" s="330" t="inlineStr">
        <is>
          <t>H</t>
        </is>
      </c>
      <c r="D2041" s="330" t="n">
        <v>3.97</v>
      </c>
      <c r="E2041" s="330" t="n">
        <v>3.97</v>
      </c>
      <c r="F2041" s="330" t="inlineStr">
        <is>
          <t>AS</t>
        </is>
      </c>
    </row>
    <row r="2042" ht="30" customHeight="1" s="496">
      <c r="A2042" s="330" t="n">
        <v>93420</v>
      </c>
      <c r="B2042" s="331" t="inlineStr">
        <is>
          <t>GRUPO GERADOR REBOCÁVEL, POTÊNCIA 66 KVA, MOTOR A DIESEL - MATERIAIS NA OPERAÇÃO. AF_03/2016</t>
        </is>
      </c>
      <c r="C2042" s="330" t="inlineStr">
        <is>
          <t>H</t>
        </is>
      </c>
      <c r="D2042" s="330" t="n">
        <v>83.95999999999999</v>
      </c>
      <c r="E2042" s="330" t="n">
        <v>83.95999999999999</v>
      </c>
      <c r="F2042" s="330" t="inlineStr"/>
    </row>
    <row r="2043" ht="30" customHeight="1" s="496">
      <c r="A2043" s="330" t="n">
        <v>93277</v>
      </c>
      <c r="B2043" s="331" t="inlineStr">
        <is>
          <t>GUINCHO ELÉTRICO DE COLUNA, CAPACIDADE 400 KG, COM MOTO FREIO, MOTOR TRIFÁSICO DE 1,25 CV - DEPRECIAÇÃO. AF_03/2016</t>
        </is>
      </c>
      <c r="C2043" s="330" t="inlineStr">
        <is>
          <t>H</t>
        </is>
      </c>
      <c r="D2043" s="330" t="n">
        <v>0.29</v>
      </c>
      <c r="E2043" s="330" t="n">
        <v>0.29</v>
      </c>
      <c r="F2043" s="330" t="inlineStr"/>
    </row>
    <row r="2044" ht="30" customHeight="1" s="496">
      <c r="A2044" s="330" t="n">
        <v>93278</v>
      </c>
      <c r="B2044" s="331" t="inlineStr">
        <is>
          <t>GUINCHO ELÉTRICO DE COLUNA, CAPACIDADE 400 KG, COM MOTO FREIO, MOTOR TRIFÁSICO DE 1,25 CV - JUROS. AF_03/2016</t>
        </is>
      </c>
      <c r="C2044" s="330" t="inlineStr">
        <is>
          <t>H</t>
        </is>
      </c>
      <c r="D2044" s="330" t="n">
        <v>0.06</v>
      </c>
      <c r="E2044" s="330" t="n">
        <v>0.06</v>
      </c>
      <c r="F2044" s="330" t="inlineStr"/>
    </row>
    <row r="2045" ht="30" customHeight="1" s="496">
      <c r="A2045" s="330" t="n">
        <v>93279</v>
      </c>
      <c r="B2045" s="331" t="inlineStr">
        <is>
          <t>GUINCHO ELÉTRICO DE COLUNA, CAPACIDADE 400 KG, COM MOTO FREIO, MOTOR TRIFÁSICO DE 1,25 CV - MANUTENÇÃO. AF_03/2016</t>
        </is>
      </c>
      <c r="C2045" s="330" t="inlineStr">
        <is>
          <t>H</t>
        </is>
      </c>
      <c r="D2045" s="330" t="n">
        <v>0.27</v>
      </c>
      <c r="E2045" s="330" t="n">
        <v>0.27</v>
      </c>
      <c r="F2045" s="330" t="inlineStr"/>
    </row>
    <row r="2046" ht="30" customHeight="1" s="496">
      <c r="A2046" s="330" t="n">
        <v>93280</v>
      </c>
      <c r="B2046" s="331" t="inlineStr">
        <is>
          <t>GUINCHO ELÉTRICO DE COLUNA, CAPACIDADE 400 KG, COM MOTO FREIO, MOTOR TRIFÁSICO DE 1,25 CV - MATERIAIS NA OPERAÇÃO. AF_03/2016</t>
        </is>
      </c>
      <c r="C2046" s="330" t="inlineStr">
        <is>
          <t>H</t>
        </is>
      </c>
      <c r="D2046" s="330" t="n">
        <v>0.76</v>
      </c>
      <c r="E2046" s="330" t="n">
        <v>0.76</v>
      </c>
      <c r="F2046" s="330" t="inlineStr"/>
    </row>
    <row r="2047" ht="30" customHeight="1" s="496">
      <c r="A2047" s="330" t="n">
        <v>104912</v>
      </c>
      <c r="B2047" s="331" t="inlineStr">
        <is>
          <t>GUINDASTE DERRICK, LANÇA DE *20* M, CARGA MÁXIMA 10T, POTÊNCIA 45 KW - MATERIAIS NA OPERAÇÃO. AF_01/2024</t>
        </is>
      </c>
      <c r="C2047" s="330" t="inlineStr">
        <is>
          <t>H</t>
        </is>
      </c>
      <c r="D2047" s="330" t="n">
        <v>37.48</v>
      </c>
      <c r="E2047" s="330" t="n">
        <v>37.48</v>
      </c>
      <c r="F2047" s="330" t="inlineStr"/>
    </row>
    <row r="2048" ht="45" customHeight="1" s="496">
      <c r="A2048" s="330" t="n">
        <v>102843</v>
      </c>
      <c r="B2048" s="331" t="inlineStr">
        <is>
          <t>GUINDASTE HIDRAULICO AUTOPROPELIDO, COM LANÇA TRELIÇADA 40 M, CAPACIDADE MÁXIMA 75 T, EQUIPADO COM CLAMSHELL - MATERIAIS NA OPERAÇÃO. AF_04/2019</t>
        </is>
      </c>
      <c r="C2048" s="330" t="inlineStr">
        <is>
          <t>H</t>
        </is>
      </c>
      <c r="D2048" s="330" t="n">
        <v>168.52</v>
      </c>
      <c r="E2048" s="330" t="n">
        <v>168.52</v>
      </c>
      <c r="F2048" s="330" t="inlineStr"/>
    </row>
    <row r="2049" ht="45" customHeight="1" s="496">
      <c r="A2049" s="330" t="n">
        <v>89267</v>
      </c>
      <c r="B2049" s="331" t="inlineStr">
        <is>
          <t>GUINDASTE HIDRÁULICO AUTOPROPELIDO, COM LANÇA TELESCÓPICA 28,80 M, CAPACIDADE MÁXIMA 30 T, POTÊNCIA 97 KW, TRAÇÃO 4 X 4 - DEPRECIAÇÃO. AF_11/2014</t>
        </is>
      </c>
      <c r="C2049" s="330" t="inlineStr">
        <is>
          <t>H</t>
        </is>
      </c>
      <c r="D2049" s="330" t="n">
        <v>51.81</v>
      </c>
      <c r="E2049" s="330" t="n">
        <v>51.81</v>
      </c>
      <c r="F2049" s="330" t="inlineStr">
        <is>
          <t>AS</t>
        </is>
      </c>
    </row>
    <row r="2050" ht="45" customHeight="1" s="496">
      <c r="A2050" s="330" t="n">
        <v>89269</v>
      </c>
      <c r="B2050" s="331" t="inlineStr">
        <is>
          <t>GUINDASTE HIDRÁULICO AUTOPROPELIDO, COM LANÇA TELESCÓPICA 28,80 M, CAPACIDADE MÁXIMA 30 T, POTÊNCIA 97 KW, TRAÇÃO 4 X 4 - IMPOSTOS E SEGUROS. AF_11/2014</t>
        </is>
      </c>
      <c r="C2050" s="330" t="inlineStr">
        <is>
          <t>H</t>
        </is>
      </c>
      <c r="D2050" s="330" t="n">
        <v>7.38</v>
      </c>
      <c r="E2050" s="330" t="n">
        <v>7.38</v>
      </c>
      <c r="F2050" s="330" t="inlineStr">
        <is>
          <t>AS</t>
        </is>
      </c>
    </row>
    <row r="2051" ht="45" customHeight="1" s="496">
      <c r="A2051" s="330" t="n">
        <v>89268</v>
      </c>
      <c r="B2051" s="331" t="inlineStr">
        <is>
          <t>GUINDASTE HIDRÁULICO AUTOPROPELIDO, COM LANÇA TELESCÓPICA 28,80 M, CAPACIDADE MÁXIMA 30 T, POTÊNCIA 97 KW, TRAÇÃO 4 X 4 - JUROS. AF_11/2014</t>
        </is>
      </c>
      <c r="C2051" s="330" t="inlineStr">
        <is>
          <t>H</t>
        </is>
      </c>
      <c r="D2051" s="330" t="n">
        <v>18.26</v>
      </c>
      <c r="E2051" s="330" t="n">
        <v>18.26</v>
      </c>
      <c r="F2051" s="330" t="inlineStr">
        <is>
          <t>AS</t>
        </is>
      </c>
    </row>
    <row r="2052" ht="45" customHeight="1" s="496">
      <c r="A2052" s="330" t="n">
        <v>89270</v>
      </c>
      <c r="B2052" s="331" t="inlineStr">
        <is>
          <t>GUINDASTE HIDRÁULICO AUTOPROPELIDO, COM LANÇA TELESCÓPICA 28,80 M, CAPACIDADE MÁXIMA 30 T, POTÊNCIA 97 KW, TRAÇÃO 4 X 4 - MANUTENÇÃO. AF_11/2014</t>
        </is>
      </c>
      <c r="C2052" s="330" t="inlineStr">
        <is>
          <t>H</t>
        </is>
      </c>
      <c r="D2052" s="330" t="n">
        <v>83.29000000000001</v>
      </c>
      <c r="E2052" s="330" t="n">
        <v>83.29000000000001</v>
      </c>
      <c r="F2052" s="330" t="inlineStr">
        <is>
          <t>AS</t>
        </is>
      </c>
    </row>
    <row r="2053" ht="45" customHeight="1" s="496">
      <c r="A2053" s="330" t="n">
        <v>89271</v>
      </c>
      <c r="B2053" s="331" t="inlineStr">
        <is>
          <t>GUINDASTE HIDRÁULICO AUTOPROPELIDO, COM LANÇA TELESCÓPICA 28,80 M, CAPACIDADE MÁXIMA 30 T, POTÊNCIA 97 KW, TRAÇÃO 4 X 4 - MATERIAIS NA OPERAÇÃO. AF_11/2014</t>
        </is>
      </c>
      <c r="C2053" s="330" t="inlineStr">
        <is>
          <t>H</t>
        </is>
      </c>
      <c r="D2053" s="330" t="n">
        <v>36.32</v>
      </c>
      <c r="E2053" s="330" t="n">
        <v>36.32</v>
      </c>
      <c r="F2053" s="330" t="inlineStr"/>
    </row>
    <row r="2054" ht="45" customHeight="1" s="496">
      <c r="A2054" s="330" t="n">
        <v>93283</v>
      </c>
      <c r="B2054" s="331" t="inlineStr">
        <is>
          <t>GUINDASTE HIDRÁULICO AUTOPROPELIDO, COM LANÇA TELESCÓPICA 40 M, CAPACIDADE MÁXIMA 60 T, POTÊNCIA 260 KW - DEPRECIAÇÃO. AF_03/2016</t>
        </is>
      </c>
      <c r="C2054" s="330" t="inlineStr">
        <is>
          <t>H</t>
        </is>
      </c>
      <c r="D2054" s="330" t="n">
        <v>99.64</v>
      </c>
      <c r="E2054" s="330" t="n">
        <v>99.64</v>
      </c>
      <c r="F2054" s="330" t="inlineStr">
        <is>
          <t>AS</t>
        </is>
      </c>
    </row>
    <row r="2055" ht="45" customHeight="1" s="496">
      <c r="A2055" s="330" t="n">
        <v>93296</v>
      </c>
      <c r="B2055" s="331" t="inlineStr">
        <is>
          <t>GUINDASTE HIDRÁULICO AUTOPROPELIDO, COM LANÇA TELESCÓPICA 40 M, CAPACIDADE MÁXIMA 60 T, POTÊNCIA 260 KW - IMPOSTOS E SEGUROS. AF_03/2016</t>
        </is>
      </c>
      <c r="C2055" s="330" t="inlineStr">
        <is>
          <t>H</t>
        </is>
      </c>
      <c r="D2055" s="330" t="n">
        <v>14.19</v>
      </c>
      <c r="E2055" s="330" t="n">
        <v>14.19</v>
      </c>
      <c r="F2055" s="330" t="inlineStr">
        <is>
          <t>AS</t>
        </is>
      </c>
    </row>
    <row r="2056" ht="30" customHeight="1" s="496">
      <c r="A2056" s="330" t="n">
        <v>93284</v>
      </c>
      <c r="B2056" s="331" t="inlineStr">
        <is>
          <t>GUINDASTE HIDRÁULICO AUTOPROPELIDO, COM LANÇA TELESCÓPICA 40 M, CAPACIDADE MÁXIMA 60 T, POTÊNCIA 260 KW - JUROS. AF_03/2016</t>
        </is>
      </c>
      <c r="C2056" s="330" t="inlineStr">
        <is>
          <t>H</t>
        </is>
      </c>
      <c r="D2056" s="330" t="n">
        <v>35.12</v>
      </c>
      <c r="E2056" s="330" t="n">
        <v>35.12</v>
      </c>
      <c r="F2056" s="330" t="inlineStr">
        <is>
          <t>AS</t>
        </is>
      </c>
    </row>
    <row r="2057" ht="45" customHeight="1" s="496">
      <c r="A2057" s="330" t="n">
        <v>93285</v>
      </c>
      <c r="B2057" s="331" t="inlineStr">
        <is>
          <t>GUINDASTE HIDRÁULICO AUTOPROPELIDO, COM LANÇA TELESCÓPICA 40 M, CAPACIDADE MÁXIMA 60 T, POTÊNCIA 260 KW - MANUTENÇÃO. AF_03/2016</t>
        </is>
      </c>
      <c r="C2057" s="330" t="inlineStr">
        <is>
          <t>H</t>
        </is>
      </c>
      <c r="D2057" s="330" t="n">
        <v>160.17</v>
      </c>
      <c r="E2057" s="330" t="n">
        <v>160.17</v>
      </c>
      <c r="F2057" s="330" t="inlineStr">
        <is>
          <t>AS</t>
        </is>
      </c>
    </row>
    <row r="2058" ht="45" customHeight="1" s="496">
      <c r="A2058" s="330" t="n">
        <v>93286</v>
      </c>
      <c r="B2058" s="331" t="inlineStr">
        <is>
          <t>GUINDASTE HIDRÁULICO AUTOPROPELIDO, COM LANÇA TELESCÓPICA 40 M, CAPACIDADE MÁXIMA 60 T, POTÊNCIA 260 KW - MATERIAIS NA OPERAÇÃO. AF_03/2016</t>
        </is>
      </c>
      <c r="C2058" s="330" t="inlineStr">
        <is>
          <t>H</t>
        </is>
      </c>
      <c r="D2058" s="330" t="n">
        <v>12.74</v>
      </c>
      <c r="E2058" s="330" t="n">
        <v>12.74</v>
      </c>
      <c r="F2058" s="330" t="inlineStr"/>
    </row>
    <row r="2059" ht="60" customHeight="1" s="496">
      <c r="A2059" s="330" t="n">
        <v>104709</v>
      </c>
      <c r="B2059" s="331" t="inlineStr">
        <is>
          <t>GUINDASTE HIDRÁULICO AUTOPROPELIDO, COM LANÇA TRELICADA 41 M, CAPACIDADE MÁXIMA DE ELEVAÇÃO 43 T, POTÊNCIA 230 KW, EQUIPADO COM CAÇAMBA DE ARRASTO (DRAGLINE) DE 0,76 M3 - MATERIAIS NA OPERAÇÃO. AF_06/2023</t>
        </is>
      </c>
      <c r="C2059" s="330" t="inlineStr">
        <is>
          <t>H</t>
        </is>
      </c>
      <c r="D2059" s="330" t="n">
        <v>1464.29</v>
      </c>
      <c r="E2059" s="330" t="n">
        <v>1464.29</v>
      </c>
      <c r="F2059" s="330" t="inlineStr"/>
    </row>
    <row r="2060" ht="45" customHeight="1" s="496">
      <c r="A2060" s="330" t="n">
        <v>104906</v>
      </c>
      <c r="B2060" s="331" t="inlineStr">
        <is>
          <t>GUINDASTE HIDRÁULICO RODOVIÁRIO, LANCA TELESCÓPICA DE *50+20* M, CAPACIDADE MÁXIMA DE 90T, 4 EIXOS, POTÊNCIA 330 KW, MOTOR DIESEL - MATERIAIS NA OPERAÇÃO. AF_01/2024</t>
        </is>
      </c>
      <c r="C2060" s="330" t="inlineStr">
        <is>
          <t>H</t>
        </is>
      </c>
      <c r="D2060" s="330" t="n">
        <v>123.58</v>
      </c>
      <c r="E2060" s="330" t="n">
        <v>123.58</v>
      </c>
      <c r="F2060" s="330" t="inlineStr"/>
    </row>
    <row r="2061" ht="30" customHeight="1" s="496">
      <c r="A2061" s="330" t="n">
        <v>102849</v>
      </c>
      <c r="B2061" s="331" t="inlineStr">
        <is>
          <t>GUINDASTE SOBRE ESTEIRAS, COM LANÇA TRELIÇADA 40 M, CAPACIDADE MÁXIMA 75 T - MATERIAIS NA OPERAÇÃO. AF_04/2019</t>
        </is>
      </c>
      <c r="C2061" s="330" t="inlineStr">
        <is>
          <t>H</t>
        </is>
      </c>
      <c r="D2061" s="330" t="n">
        <v>82.39</v>
      </c>
      <c r="E2061" s="330" t="n">
        <v>82.39</v>
      </c>
      <c r="F2061" s="330" t="inlineStr"/>
    </row>
    <row r="2062" ht="45" customHeight="1" s="496">
      <c r="A2062" s="330" t="n">
        <v>102855</v>
      </c>
      <c r="B2062" s="331" t="inlineStr">
        <is>
          <t>GUINDASTE SOBRE ESTEIRAS, COM LANÇA TRELIÇADA 40 M, CAPACIDADE MÁXIMA 75 T, EQUIPADO COM CLAMSHELL - MATERIAIS NA OPERAÇÃO. AF_04/2019</t>
        </is>
      </c>
      <c r="C2062" s="330" t="inlineStr">
        <is>
          <t>H</t>
        </is>
      </c>
      <c r="D2062" s="330" t="n">
        <v>82.39</v>
      </c>
      <c r="E2062" s="330" t="n">
        <v>82.39</v>
      </c>
      <c r="F2062" s="330" t="inlineStr"/>
    </row>
    <row r="2063" ht="60" customHeight="1" s="496">
      <c r="A2063" s="330" t="n">
        <v>106242</v>
      </c>
      <c r="B2063" s="331" t="inlineStr">
        <is>
          <t>GUINDAUTO HIDRÁULICO, CAPACIDADE MÁXIMA DE CARGA 14340 KG, MOMENTO MÁXIMO DE CARGA 42,3 TM, ALCANCE MÁXIMO HORIZONTAL16,80 M, INCLUSIVE CAMINHÃO TOCO PBT 23.000 KG, POTÊNCIA DE 256 CV - DEPRECIAÇÃO. AF_10/2025</t>
        </is>
      </c>
      <c r="C2063" s="330" t="inlineStr">
        <is>
          <t>H</t>
        </is>
      </c>
      <c r="D2063" s="330" t="n">
        <v>46.81</v>
      </c>
      <c r="E2063" s="330" t="n">
        <v>46.81</v>
      </c>
      <c r="F2063" s="330" t="inlineStr">
        <is>
          <t>AS</t>
        </is>
      </c>
    </row>
    <row r="2064" ht="60" customHeight="1" s="496">
      <c r="A2064" s="330" t="n">
        <v>106245</v>
      </c>
      <c r="B2064" s="331" t="inlineStr">
        <is>
          <t>GUINDAUTO HIDRÁULICO, CAPACIDADE MÁXIMA DE CARGA 14340 KG, MOMENTO MÁXIMO DE CARGA 42,3 TM, ALCANCE MÁXIMO HORIZONTAL16,80 M, INCLUSIVE CAMINHÃO TOCO PBT 23.000 KG, POTÊNCIA DE 256 CV - IMPOSTOS E SEGUROS. AF_10/2025</t>
        </is>
      </c>
      <c r="C2064" s="330" t="inlineStr">
        <is>
          <t>H</t>
        </is>
      </c>
      <c r="D2064" s="330" t="n">
        <v>6.44</v>
      </c>
      <c r="E2064" s="330" t="n">
        <v>6.44</v>
      </c>
      <c r="F2064" s="330" t="inlineStr">
        <is>
          <t>AS</t>
        </is>
      </c>
    </row>
    <row r="2065" ht="60" customHeight="1" s="496">
      <c r="A2065" s="330" t="n">
        <v>106243</v>
      </c>
      <c r="B2065" s="331" t="inlineStr">
        <is>
          <t>GUINDAUTO HIDRÁULICO, CAPACIDADE MÁXIMA DE CARGA 14340 KG, MOMENTO MÁXIMO DE CARGA 42,3 TM, ALCANCE MÁXIMO HORIZONTAL16,80 M, INCLUSIVE CAMINHÃO TOCO PBT 23.000 KG, POTÊNCIA DE 256 CV - JUROS. AF_10/2025</t>
        </is>
      </c>
      <c r="C2065" s="330" t="inlineStr">
        <is>
          <t>H</t>
        </is>
      </c>
      <c r="D2065" s="330" t="n">
        <v>15.88</v>
      </c>
      <c r="E2065" s="330" t="n">
        <v>15.88</v>
      </c>
      <c r="F2065" s="330" t="inlineStr">
        <is>
          <t>AS</t>
        </is>
      </c>
    </row>
    <row r="2066" ht="60" customHeight="1" s="496">
      <c r="A2066" s="330" t="n">
        <v>106244</v>
      </c>
      <c r="B2066" s="331" t="inlineStr">
        <is>
          <t>GUINDAUTO HIDRÁULICO, CAPACIDADE MÁXIMA DE CARGA 14340 KG, MOMENTO MÁXIMO DE CARGA 42,3 TM, ALCANCE MÁXIMO HORIZONTAL16,80 M, INCLUSIVE CAMINHÃO TOCO PBT 23.000 KG, POTÊNCIA DE 256 CV - MANUTENÇÃO. AF_10/2025</t>
        </is>
      </c>
      <c r="C2066" s="330" t="inlineStr">
        <is>
          <t>H</t>
        </is>
      </c>
      <c r="D2066" s="330" t="n">
        <v>73.66</v>
      </c>
      <c r="E2066" s="330" t="n">
        <v>73.66</v>
      </c>
      <c r="F2066" s="330" t="inlineStr">
        <is>
          <t>AS</t>
        </is>
      </c>
    </row>
    <row r="2067" ht="60" customHeight="1" s="496">
      <c r="A2067" s="330" t="n">
        <v>106246</v>
      </c>
      <c r="B2067" s="331" t="inlineStr">
        <is>
          <t>GUINDAUTO HIDRÁULICO, CAPACIDADE MÁXIMA DE CARGA 14340 KG, MOMENTO MÁXIMO DE CARGA 42,3 TM, ALCANCE MÁXIMO HORIZONTAL16,80 M, INCLUSIVE CAMINHÃO TOCO PBT 23.000 KG, POTÊNCIA DE 256 CV - MATERIAIS NA OPERAÇÃO. AF_10/2025</t>
        </is>
      </c>
      <c r="C2067" s="330" t="inlineStr">
        <is>
          <t>H</t>
        </is>
      </c>
      <c r="D2067" s="330" t="n">
        <v>197.58</v>
      </c>
      <c r="E2067" s="330" t="n">
        <v>197.58</v>
      </c>
      <c r="F2067" s="330" t="inlineStr"/>
    </row>
    <row r="2068" ht="60" customHeight="1" s="496">
      <c r="A2068" s="330" t="n">
        <v>93397</v>
      </c>
      <c r="B2068" s="331" t="inlineStr">
        <is>
          <t>GUINDAUTO HIDRÁULICO, CAPACIDADE MÁXIMA DE CARGA 3300 KG, MOMENTO MÁXIMO DE CARGA 5,8 TM, ALCANCE MÁXIMO HORIZONTAL 7,60 M, INCLUSIVE CAMINHÃO TOCO PBT 16.000 KG, POTÊNCIA DE 189 CV - DEPRECIAÇÃO. AF_03/2016</t>
        </is>
      </c>
      <c r="C2068" s="330" t="inlineStr">
        <is>
          <t>H</t>
        </is>
      </c>
      <c r="D2068" s="330" t="n">
        <v>25.92</v>
      </c>
      <c r="E2068" s="330" t="n">
        <v>25.92</v>
      </c>
      <c r="F2068" s="330" t="inlineStr">
        <is>
          <t>AS</t>
        </is>
      </c>
    </row>
    <row r="2069" ht="60" customHeight="1" s="496">
      <c r="A2069" s="330" t="n">
        <v>93399</v>
      </c>
      <c r="B2069" s="331" t="inlineStr">
        <is>
          <t>GUINDAUTO HIDRÁULICO, CAPACIDADE MÁXIMA DE CARGA 3300 KG, MOMENTO MÁXIMO DE CARGA 5,8 TM, ALCANCE MÁXIMO HORIZONTAL 7,60 M, INCLUSIVE CAMINHÃO TOCO PBT 16.000 KG, POTÊNCIA DE 189 CV - IMPOSTOS E SEGUROS. AF_03/2016</t>
        </is>
      </c>
      <c r="C2069" s="330" t="inlineStr">
        <is>
          <t>H</t>
        </is>
      </c>
      <c r="D2069" s="330" t="n">
        <v>3.96</v>
      </c>
      <c r="E2069" s="330" t="n">
        <v>3.96</v>
      </c>
      <c r="F2069" s="330" t="inlineStr">
        <is>
          <t>AS</t>
        </is>
      </c>
    </row>
    <row r="2070" ht="60" customHeight="1" s="496">
      <c r="A2070" s="330" t="n">
        <v>93398</v>
      </c>
      <c r="B2070" s="331" t="inlineStr">
        <is>
          <t>GUINDAUTO HIDRÁULICO, CAPACIDADE MÁXIMA DE CARGA 3300 KG, MOMENTO MÁXIMO DE CARGA 5,8 TM, ALCANCE MÁXIMO HORIZONTAL 7,60 M, INCLUSIVE CAMINHÃO TOCO PBT 16.000 KG, POTÊNCIA DE 189 CV - JUROS. AF_03/2016</t>
        </is>
      </c>
      <c r="C2070" s="330" t="inlineStr">
        <is>
          <t>H</t>
        </is>
      </c>
      <c r="D2070" s="330" t="n">
        <v>9.81</v>
      </c>
      <c r="E2070" s="330" t="n">
        <v>9.81</v>
      </c>
      <c r="F2070" s="330" t="inlineStr">
        <is>
          <t>AS</t>
        </is>
      </c>
    </row>
    <row r="2071" ht="60" customHeight="1" s="496">
      <c r="A2071" s="330" t="n">
        <v>93400</v>
      </c>
      <c r="B2071" s="331" t="inlineStr">
        <is>
          <t>GUINDAUTO HIDRÁULICO, CAPACIDADE MÁXIMA DE CARGA 3300 KG, MOMENTO MÁXIMO DE CARGA 5,8 TM, ALCANCE MÁXIMO HORIZONTAL 7,60 M, INCLUSIVE CAMINHÃO TOCO PBT 16.000 KG, POTÊNCIA DE 189 CV - MANUTENÇÃO. AF_03/2016</t>
        </is>
      </c>
      <c r="C2071" s="330" t="inlineStr">
        <is>
          <t>H</t>
        </is>
      </c>
      <c r="D2071" s="330" t="n">
        <v>45.07</v>
      </c>
      <c r="E2071" s="330" t="n">
        <v>45.07</v>
      </c>
      <c r="F2071" s="330" t="inlineStr">
        <is>
          <t>AS</t>
        </is>
      </c>
    </row>
    <row r="2072" ht="60" customHeight="1" s="496">
      <c r="A2072" s="330" t="n">
        <v>93401</v>
      </c>
      <c r="B2072" s="331" t="inlineStr">
        <is>
          <t>GUINDAUTO HIDRÁULICO, CAPACIDADE MÁXIMA DE CARGA 3300 KG, MOMENTO MÁXIMO DE CARGA 5,8 TM, ALCANCE MÁXIMO HORIZONTAL 7,60 M, INCLUSIVE CAMINHÃO TOCO PBT 16.000 KG, POTÊNCIA DE 189 CV - MATERIAIS NA OPERAÇÃO. AF_03/2016</t>
        </is>
      </c>
      <c r="C2072" s="330" t="inlineStr">
        <is>
          <t>H</t>
        </is>
      </c>
      <c r="D2072" s="330" t="n">
        <v>197.96</v>
      </c>
      <c r="E2072" s="330" t="n">
        <v>197.96</v>
      </c>
      <c r="F2072" s="330" t="inlineStr"/>
    </row>
    <row r="2073" ht="60" customHeight="1" s="496">
      <c r="A2073" s="330" t="n">
        <v>89259</v>
      </c>
      <c r="B2073" s="331" t="inlineStr">
        <is>
          <t>GUINDAUTO HIDRÁULICO, CAPACIDADE MÁXIMA DE CARGA 6200 KG, MOMENTO MÁXIMO DE CARGA 11,7 TM, ALCANCE MÁXIMO HORIZONTAL 9,70 M, INCLUSIVE CAMINHÃO TOCO PBT 16.000 KG, POTÊNCIA DE 189 CV - DEPRECIAÇÃO. AF_06/2014</t>
        </is>
      </c>
      <c r="C2073" s="330" t="inlineStr">
        <is>
          <t>H</t>
        </is>
      </c>
      <c r="D2073" s="330" t="n">
        <v>28.21</v>
      </c>
      <c r="E2073" s="330" t="n">
        <v>28.21</v>
      </c>
      <c r="F2073" s="330" t="inlineStr">
        <is>
          <t>AS</t>
        </is>
      </c>
    </row>
    <row r="2074" ht="60" customHeight="1" s="496">
      <c r="A2074" s="330" t="n">
        <v>91466</v>
      </c>
      <c r="B2074" s="331" t="inlineStr">
        <is>
          <t>GUINDAUTO HIDRÁULICO, CAPACIDADE MÁXIMA DE CARGA 6200 KG, MOMENTO MÁXIMO DE CARGA 11,7 TM, ALCANCE MÁXIMO HORIZONTAL 9,70 M, INCLUSIVE CAMINHÃO TOCO PBT 16.000 KG, POTÊNCIA DE 189 CV - IMPOSTOS E SEGUROS. AF_08/2015</t>
        </is>
      </c>
      <c r="C2074" s="330" t="inlineStr">
        <is>
          <t>H</t>
        </is>
      </c>
      <c r="D2074" s="330" t="n">
        <v>4.2</v>
      </c>
      <c r="E2074" s="330" t="n">
        <v>4.2</v>
      </c>
      <c r="F2074" s="330" t="inlineStr">
        <is>
          <t>AS</t>
        </is>
      </c>
    </row>
    <row r="2075" ht="60" customHeight="1" s="496">
      <c r="A2075" s="330" t="n">
        <v>89260</v>
      </c>
      <c r="B2075" s="331" t="inlineStr">
        <is>
          <t>GUINDAUTO HIDRÁULICO, CAPACIDADE MÁXIMA DE CARGA 6200 KG, MOMENTO MÁXIMO DE CARGA 11,7 TM, ALCANCE MÁXIMO HORIZONTAL 9,70 M, INCLUSIVE CAMINHÃO TOCO PBT 16.000 KG, POTÊNCIA DE 189 CV - JUROS. AF_06/2014</t>
        </is>
      </c>
      <c r="C2075" s="330" t="inlineStr">
        <is>
          <t>H</t>
        </is>
      </c>
      <c r="D2075" s="330" t="n">
        <v>10.41</v>
      </c>
      <c r="E2075" s="330" t="n">
        <v>10.41</v>
      </c>
      <c r="F2075" s="330" t="inlineStr">
        <is>
          <t>AS</t>
        </is>
      </c>
    </row>
    <row r="2076" ht="60" customHeight="1" s="496">
      <c r="A2076" s="330" t="n">
        <v>89262</v>
      </c>
      <c r="B2076" s="331" t="inlineStr">
        <is>
          <t>GUINDAUTO HIDRÁULICO, CAPACIDADE MÁXIMA DE CARGA 6200 KG, MOMENTO MÁXIMO DE CARGA 11,7 TM, ALCANCE MÁXIMO HORIZONTAL 9,70 M, INCLUSIVE CAMINHÃO TOCO PBT 16.000 KG, POTÊNCIA DE 189 CV - MANUTENÇÃO. AF_06/2014</t>
        </is>
      </c>
      <c r="C2076" s="330" t="inlineStr">
        <is>
          <t>H</t>
        </is>
      </c>
      <c r="D2076" s="330" t="n">
        <v>47.93</v>
      </c>
      <c r="E2076" s="330" t="n">
        <v>47.93</v>
      </c>
      <c r="F2076" s="330" t="inlineStr">
        <is>
          <t>AS</t>
        </is>
      </c>
    </row>
    <row r="2077" ht="60" customHeight="1" s="496">
      <c r="A2077" s="330" t="n">
        <v>91467</v>
      </c>
      <c r="B2077" s="331" t="inlineStr">
        <is>
          <t>GUINDAUTO HIDRÁULICO, CAPACIDADE MÁXIMA DE CARGA 6200 KG, MOMENTO MÁXIMO DE CARGA 11,7 TM, ALCANCE MÁXIMO HORIZONTAL 9,70 M, INCLUSIVE CAMINHÃO TOCO PBT 16.000 KG, POTÊNCIA DE 189 CV - MATERIAIS NA OPERAÇÃO. AF_08/2015</t>
        </is>
      </c>
      <c r="C2077" s="330" t="inlineStr">
        <is>
          <t>H</t>
        </is>
      </c>
      <c r="D2077" s="330" t="n">
        <v>197.96</v>
      </c>
      <c r="E2077" s="330" t="n">
        <v>197.96</v>
      </c>
      <c r="F2077" s="330" t="inlineStr"/>
    </row>
    <row r="2078" ht="75" customHeight="1" s="496">
      <c r="A2078" s="330" t="n">
        <v>105843</v>
      </c>
      <c r="B2078" s="331" t="inlineStr">
        <is>
          <t>GUINDAUTO HIDRÁULICO, CAPACIDADE MÁXIMA DE CARGA 6200 KG, MOMENTO MÁXIMO DE CARGA 11,7 TM, ALCANCE MÁXIMO HORIZONTAL 9,70 M, INCLUSIVE CAMINHÃO TOCO PBT 16.000 KG, POTÊNCIA DE 189 CV E CESTA AÉREA COM ISOLAMENTO CLASSE C - MATERIAIS NA OPERAÇÃO. AF_01/2025</t>
        </is>
      </c>
      <c r="C2078" s="330" t="inlineStr">
        <is>
          <t>H</t>
        </is>
      </c>
      <c r="D2078" s="330" t="n">
        <v>104.18</v>
      </c>
      <c r="E2078" s="330" t="n">
        <v>104.18</v>
      </c>
      <c r="F2078" s="330" t="inlineStr"/>
    </row>
    <row r="2079" ht="60" customHeight="1" s="496">
      <c r="A2079" s="330" t="n">
        <v>91629</v>
      </c>
      <c r="B2079" s="331" t="inlineStr">
        <is>
          <t>GUINDAUTO HIDRÁULICO, CAPACIDADE MÁXIMA DE CARGA 6500 KG, MOMENTO MÁXIMO DE CARGA 5,8 TM, ALCANCE MÁXIMO HORIZONTAL 7,60 M, INCLUSIVE CAMINHÃO TOCO PBT 9.700 KG, POTÊNCIA DE 160 CV - DEPRECIAÇÃO. AF_08/2015</t>
        </is>
      </c>
      <c r="C2079" s="330" t="inlineStr">
        <is>
          <t>H</t>
        </is>
      </c>
      <c r="D2079" s="330" t="n">
        <v>22.37</v>
      </c>
      <c r="E2079" s="330" t="n">
        <v>22.37</v>
      </c>
      <c r="F2079" s="330" t="inlineStr">
        <is>
          <t>AS</t>
        </is>
      </c>
    </row>
    <row r="2080" ht="60" customHeight="1" s="496">
      <c r="A2080" s="330" t="n">
        <v>91631</v>
      </c>
      <c r="B2080" s="331" t="inlineStr">
        <is>
          <t>GUINDAUTO HIDRÁULICO, CAPACIDADE MÁXIMA DE CARGA 6500 KG, MOMENTO MÁXIMO DE CARGA 5,8 TM, ALCANCE MÁXIMO HORIZONTAL 7,60 M, INCLUSIVE CAMINHÃO TOCO PBT 9.700 KG, POTÊNCIA DE 160 CV - IMPOSTOS E SEGUROS. AF_08/2015</t>
        </is>
      </c>
      <c r="C2080" s="330" t="inlineStr">
        <is>
          <t>H</t>
        </is>
      </c>
      <c r="D2080" s="330" t="n">
        <v>3.37</v>
      </c>
      <c r="E2080" s="330" t="n">
        <v>3.37</v>
      </c>
      <c r="F2080" s="330" t="inlineStr">
        <is>
          <t>AS</t>
        </is>
      </c>
    </row>
    <row r="2081" ht="60" customHeight="1" s="496">
      <c r="A2081" s="330" t="n">
        <v>91630</v>
      </c>
      <c r="B2081" s="331" t="inlineStr">
        <is>
          <t>GUINDAUTO HIDRÁULICO, CAPACIDADE MÁXIMA DE CARGA 6500 KG, MOMENTO MÁXIMO DE CARGA 5,8 TM, ALCANCE MÁXIMO HORIZONTAL 7,60 M, INCLUSIVE CAMINHÃO TOCO PBT 9.700 KG, POTÊNCIA DE 160 CV - JUROS. AF_08/2015</t>
        </is>
      </c>
      <c r="C2081" s="330" t="inlineStr">
        <is>
          <t>H</t>
        </is>
      </c>
      <c r="D2081" s="330" t="n">
        <v>8.35</v>
      </c>
      <c r="E2081" s="330" t="n">
        <v>8.35</v>
      </c>
      <c r="F2081" s="330" t="inlineStr">
        <is>
          <t>AS</t>
        </is>
      </c>
    </row>
    <row r="2082" ht="60" customHeight="1" s="496">
      <c r="A2082" s="330" t="n">
        <v>91632</v>
      </c>
      <c r="B2082" s="331" t="inlineStr">
        <is>
          <t>GUINDAUTO HIDRÁULICO, CAPACIDADE MÁXIMA DE CARGA 6500 KG, MOMENTO MÁXIMO DE CARGA 5,8 TM, ALCANCE MÁXIMO HORIZONTAL 7,60 M, INCLUSIVE CAMINHÃO TOCO PBT 9.700 KG, POTÊNCIA DE 160 CV - MANUTENÇÃO. AF_08/2015</t>
        </is>
      </c>
      <c r="C2082" s="330" t="inlineStr">
        <is>
          <t>H</t>
        </is>
      </c>
      <c r="D2082" s="330" t="n">
        <v>38.43</v>
      </c>
      <c r="E2082" s="330" t="n">
        <v>38.43</v>
      </c>
      <c r="F2082" s="330" t="inlineStr">
        <is>
          <t>AS</t>
        </is>
      </c>
    </row>
    <row r="2083" ht="60" customHeight="1" s="496">
      <c r="A2083" s="330" t="n">
        <v>91633</v>
      </c>
      <c r="B2083" s="331" t="inlineStr">
        <is>
          <t>GUINDAUTO HIDRÁULICO, CAPACIDADE MÁXIMA DE CARGA 6500 KG, MOMENTO MÁXIMO DE CARGA 5,8 TM, ALCANCE MÁXIMO HORIZONTAL 7,60 M, INCLUSIVE CAMINHÃO TOCO PBT 9.700 KG, POTÊNCIA DE 160 CV - MATERIAIS NA OPERAÇÃO. AF_08/2015</t>
        </is>
      </c>
      <c r="C2083" s="330" t="inlineStr">
        <is>
          <t>H</t>
        </is>
      </c>
      <c r="D2083" s="330" t="n">
        <v>167.55</v>
      </c>
      <c r="E2083" s="330" t="n">
        <v>167.55</v>
      </c>
      <c r="F2083" s="330" t="inlineStr"/>
    </row>
    <row r="2084" ht="60" customHeight="1" s="496">
      <c r="A2084" s="330" t="n">
        <v>105979</v>
      </c>
      <c r="B2084" s="331" t="inlineStr">
        <is>
          <t>GUINDAUTO HIDRÁULICO, CAPACIDADE MÁXIMA DE CARGA 8500 KG, MOMENTO MÁXIMO DE CARGA 30,4 TM, ALCANCE MÁXIMO HORIZONTAL 14,30 M, INCLUSIVE CAMINHÃO TRUCADO PBT 23.000 KG, POTÊNCIA DE 256 CV E CARROCERIA FIXA ABERTA DE MADEIRA - DEPRECIAÇÃO. AF_05/2025</t>
        </is>
      </c>
      <c r="C2084" s="330" t="inlineStr">
        <is>
          <t>H</t>
        </is>
      </c>
      <c r="D2084" s="330" t="n">
        <v>44.81</v>
      </c>
      <c r="E2084" s="330" t="n">
        <v>44.81</v>
      </c>
      <c r="F2084" s="330" t="inlineStr">
        <is>
          <t>AS</t>
        </is>
      </c>
    </row>
    <row r="2085" ht="75" customHeight="1" s="496">
      <c r="A2085" s="330" t="n">
        <v>105982</v>
      </c>
      <c r="B2085" s="331" t="inlineStr">
        <is>
          <t>GUINDAUTO HIDRÁULICO, CAPACIDADE MÁXIMA DE CARGA 8500 KG, MOMENTO MÁXIMO DE CARGA 30,4 TM, ALCANCE MÁXIMO HORIZONTAL 14,30 M, INCLUSIVE CAMINHÃO TRUCADO PBT 23.000 KG, POTÊNCIA DE 256 CV E CARROCERIA FIXA ABERTA DE MADEIRA - IMPOSTOS E SEGUROS. AF_05/2025</t>
        </is>
      </c>
      <c r="C2085" s="330" t="inlineStr">
        <is>
          <t>H</t>
        </is>
      </c>
      <c r="D2085" s="330" t="n">
        <v>6.22</v>
      </c>
      <c r="E2085" s="330" t="n">
        <v>6.22</v>
      </c>
      <c r="F2085" s="330" t="inlineStr">
        <is>
          <t>AS</t>
        </is>
      </c>
    </row>
    <row r="2086" ht="60" customHeight="1" s="496">
      <c r="A2086" s="330" t="n">
        <v>105980</v>
      </c>
      <c r="B2086" s="331" t="inlineStr">
        <is>
          <t>GUINDAUTO HIDRÁULICO, CAPACIDADE MÁXIMA DE CARGA 8500 KG, MOMENTO MÁXIMO DE CARGA 30,4 TM, ALCANCE MÁXIMO HORIZONTAL 14,30 M, INCLUSIVE CAMINHÃO TRUCADO PBT 23.000 KG, POTÊNCIA DE 256 CV E CARROCERIA FIXA ABERTA DE MADEIRA - JUROS. AF_05/2025</t>
        </is>
      </c>
      <c r="C2086" s="330" t="inlineStr">
        <is>
          <t>H</t>
        </is>
      </c>
      <c r="D2086" s="330" t="n">
        <v>15.36</v>
      </c>
      <c r="E2086" s="330" t="n">
        <v>15.36</v>
      </c>
      <c r="F2086" s="330" t="inlineStr">
        <is>
          <t>AS</t>
        </is>
      </c>
    </row>
    <row r="2087" ht="60" customHeight="1" s="496">
      <c r="A2087" s="330" t="n">
        <v>105981</v>
      </c>
      <c r="B2087" s="331" t="inlineStr">
        <is>
          <t>GUINDAUTO HIDRÁULICO, CAPACIDADE MÁXIMA DE CARGA 8500 KG, MOMENTO MÁXIMO DE CARGA 30,4 TM, ALCANCE MÁXIMO HORIZONTAL 14,30 M, INCLUSIVE CAMINHÃO TRUCADO PBT 23.000 KG, POTÊNCIA DE 256 CV E CARROCERIA FIXA ABERTA DE MADEIRA - MANUTENÇÃO. AF_05/2025</t>
        </is>
      </c>
      <c r="C2087" s="330" t="inlineStr">
        <is>
          <t>H</t>
        </is>
      </c>
      <c r="D2087" s="330" t="n">
        <v>71.17</v>
      </c>
      <c r="E2087" s="330" t="n">
        <v>71.17</v>
      </c>
      <c r="F2087" s="330" t="inlineStr">
        <is>
          <t>AS</t>
        </is>
      </c>
    </row>
    <row r="2088" ht="75" customHeight="1" s="496">
      <c r="A2088" s="330" t="n">
        <v>105983</v>
      </c>
      <c r="B2088" s="331" t="inlineStr">
        <is>
          <t>GUINDAUTO HIDRÁULICO, CAPACIDADE MÁXIMA DE CARGA 8500 KG, MOMENTO MÁXIMO DE CARGA 30,4 TM, ALCANCE MÁXIMO HORIZONTAL 14,30 M, INCLUSIVE CAMINHÃO TRUCADO PBT 23.000 KG, POTÊNCIA DE 256 CV E CARROCERIA FIXA ABERTA DE MADEIRA - MATERIAIS NA OPERAÇÃO. AF_05/2025</t>
        </is>
      </c>
      <c r="C2088" s="330" t="inlineStr">
        <is>
          <t>H</t>
        </is>
      </c>
      <c r="D2088" s="330" t="n">
        <v>197.58</v>
      </c>
      <c r="E2088" s="330" t="n">
        <v>197.58</v>
      </c>
      <c r="F2088" s="330" t="inlineStr"/>
    </row>
    <row r="2089" ht="45" customHeight="1" s="496">
      <c r="A2089" s="330" t="n">
        <v>98760</v>
      </c>
      <c r="B2089" s="331" t="inlineStr">
        <is>
          <t>INVERSOR DE SOLDA MONOFÁSICO DE 160 A, POTÊNCIA DE 7000 W, TENSÃO DE 220 V, TURBO VENTILADO, PROTEÇÃO POR TERMOSTATO, PARA ELETRODOS DE 2,0 A 4,0 MM - DEPRECIAÇÃO. AF_06/2018</t>
        </is>
      </c>
      <c r="C2089" s="330" t="inlineStr">
        <is>
          <t>H</t>
        </is>
      </c>
      <c r="D2089" s="330" t="n">
        <v>0.06</v>
      </c>
      <c r="E2089" s="330" t="n">
        <v>0.06</v>
      </c>
      <c r="F2089" s="330" t="inlineStr">
        <is>
          <t>AS</t>
        </is>
      </c>
    </row>
    <row r="2090" ht="45" customHeight="1" s="496">
      <c r="A2090" s="330" t="n">
        <v>98761</v>
      </c>
      <c r="B2090" s="331" t="inlineStr">
        <is>
          <t>INVERSOR DE SOLDA MONOFÁSICO DE 160 A, POTÊNCIA DE 7000 W, TENSÃO DE 220 V, TURBO VENTILADO, PROTEÇÃO POR TERMOSTATO, PARA ELETRODOS DE 2,0 A 4,0 MM - JUROS. AF_06/2018</t>
        </is>
      </c>
      <c r="C2090" s="330" t="inlineStr">
        <is>
          <t>H</t>
        </is>
      </c>
      <c r="D2090" s="330" t="n">
        <v>0.01</v>
      </c>
      <c r="E2090" s="330" t="n">
        <v>0.01</v>
      </c>
      <c r="F2090" s="330" t="inlineStr">
        <is>
          <t>AS</t>
        </is>
      </c>
    </row>
    <row r="2091" ht="45" customHeight="1" s="496">
      <c r="A2091" s="330" t="n">
        <v>98762</v>
      </c>
      <c r="B2091" s="331" t="inlineStr">
        <is>
          <t>INVERSOR DE SOLDA MONOFÁSICO DE 160 A, POTÊNCIA DE 7000 W, TENSÃO DE 220 V, TURBO VENTILADO, PROTEÇÃO POR TERMOSTATO, PARA ELETRODOS DE 2,0 A 4,0 MM - MANUTENÇÃO. AF_06/2018</t>
        </is>
      </c>
      <c r="C2091" s="330" t="inlineStr">
        <is>
          <t>H</t>
        </is>
      </c>
      <c r="D2091" s="330" t="n">
        <v>0.07000000000000001</v>
      </c>
      <c r="E2091" s="330" t="n">
        <v>0.07000000000000001</v>
      </c>
      <c r="F2091" s="330" t="inlineStr">
        <is>
          <t>AS</t>
        </is>
      </c>
    </row>
    <row r="2092" ht="45" customHeight="1" s="496">
      <c r="A2092" s="330" t="n">
        <v>98763</v>
      </c>
      <c r="B2092" s="331" t="inlineStr">
        <is>
          <t>INVERSOR DE SOLDA MONOFÁSICO DE 160 A, POTÊNCIA DE 7000 W, TENSÃO DE 220 V, TURBO VENTILADO, PROTEÇÃO POR TERMOSTATO, PARA ELETRODOS DE 2,0 A 4,0 MM - MATERIAIS NA OPERAÇÃO. AF_06/2018</t>
        </is>
      </c>
      <c r="C2092" s="330" t="inlineStr">
        <is>
          <t>H</t>
        </is>
      </c>
      <c r="D2092" s="330" t="n">
        <v>5.83</v>
      </c>
      <c r="E2092" s="330" t="n">
        <v>5.83</v>
      </c>
      <c r="F2092" s="330" t="inlineStr"/>
    </row>
    <row r="2093" ht="45" customHeight="1" s="496">
      <c r="A2093" s="330" t="n">
        <v>99829</v>
      </c>
      <c r="B2093" s="331" t="inlineStr">
        <is>
          <t>LAVADORA DE ALTA PRESSAO (LAVA-JATO) PARA AGUA FRIA, PRESSAO DE OPERACAO ENTRE 1400 E 1900 LIB/POL2, VAZAO MAXIMA ENTRE 400 E 700 L/H - DEPRECIAÇÃO. AF_05/2023</t>
        </is>
      </c>
      <c r="C2093" s="330" t="inlineStr">
        <is>
          <t>H</t>
        </is>
      </c>
      <c r="D2093" s="330" t="n">
        <v>0.16</v>
      </c>
      <c r="E2093" s="330" t="n">
        <v>0.16</v>
      </c>
      <c r="F2093" s="330" t="inlineStr"/>
    </row>
    <row r="2094" ht="45" customHeight="1" s="496">
      <c r="A2094" s="330" t="n">
        <v>99830</v>
      </c>
      <c r="B2094" s="331" t="inlineStr">
        <is>
          <t>LAVADORA DE ALTA PRESSAO (LAVA-JATO) PARA AGUA FRIA, PRESSAO DE OPERACAO ENTRE 1400 E 1900 LIB/POL2, VAZAO MAXIMA ENTRE 400 E 700 L/H - JUROS. AF_05/2023</t>
        </is>
      </c>
      <c r="C2094" s="330" t="inlineStr">
        <is>
          <t>H</t>
        </is>
      </c>
      <c r="D2094" s="330" t="n">
        <v>0.03</v>
      </c>
      <c r="E2094" s="330" t="n">
        <v>0.03</v>
      </c>
      <c r="F2094" s="330" t="inlineStr"/>
    </row>
    <row r="2095" ht="45" customHeight="1" s="496">
      <c r="A2095" s="330" t="n">
        <v>99831</v>
      </c>
      <c r="B2095" s="331" t="inlineStr">
        <is>
          <t>LAVADORA DE ALTA PRESSAO (LAVA-JATO) PARA AGUA FRIA, PRESSAO DE OPERACAO ENTRE 1400 E 1900 LIB/POL2, VAZAO MAXIMA ENTRE 400 E 700 L/H - MANUTENÇÃO. AF_05/2023</t>
        </is>
      </c>
      <c r="C2095" s="330" t="inlineStr">
        <is>
          <t>H</t>
        </is>
      </c>
      <c r="D2095" s="330" t="n">
        <v>0.11</v>
      </c>
      <c r="E2095" s="330" t="n">
        <v>0.11</v>
      </c>
      <c r="F2095" s="330" t="inlineStr"/>
    </row>
    <row r="2096" ht="45" customHeight="1" s="496">
      <c r="A2096" s="330" t="n">
        <v>99832</v>
      </c>
      <c r="B2096" s="331" t="inlineStr">
        <is>
          <t>LAVADORA DE ALTA PRESSAO (LAVA-JATO) PARA AGUA FRIA, PRESSAO DE OPERACAO ENTRE 1400 E 1900 LIB/POL2, VAZAO MAXIMA ENTRE 400 E 700 L/H - MATERIAIS NA OPERAÇÃO. AF_05/2023</t>
        </is>
      </c>
      <c r="C2096" s="330" t="inlineStr">
        <is>
          <t>H</t>
        </is>
      </c>
      <c r="D2096" s="330" t="n">
        <v>4.33</v>
      </c>
      <c r="E2096" s="330" t="n">
        <v>4.33</v>
      </c>
      <c r="F2096" s="330" t="inlineStr"/>
    </row>
    <row r="2097" ht="45" customHeight="1" s="496">
      <c r="A2097" s="330" t="n">
        <v>104519</v>
      </c>
      <c r="B2097" s="331" t="inlineStr">
        <is>
          <t>LIXADEIRA DE PAREDE, COM LED, POTÊNCIA 750 W, FREQUÊNCIA 60 HZ, VELOCIDADE 1000 A 2100 RPM, DIÂMETRO DA LIXA 225 MM - MATERIAIS NA OPERAÇÃO. AF_12/2022</t>
        </is>
      </c>
      <c r="C2097" s="330" t="inlineStr">
        <is>
          <t>H</t>
        </is>
      </c>
      <c r="D2097" s="330" t="n">
        <v>0.62</v>
      </c>
      <c r="E2097" s="330" t="n">
        <v>0.62</v>
      </c>
      <c r="F2097" s="330" t="inlineStr"/>
    </row>
    <row r="2098" ht="45" customHeight="1" s="496">
      <c r="A2098" s="330" t="n">
        <v>90682</v>
      </c>
      <c r="B2098" s="331" t="inlineStr">
        <is>
          <t>MANIPULADOR TELESCÓPICO, POTÊNCIA DE 85 HP, CAPACIDADE DE CARGA DE 3.500 KG, ALTURA MÁXIMA DE ELEVAÇÃO DE 12,3 M - DEPRECIAÇÃO. AF_05/2023</t>
        </is>
      </c>
      <c r="C2098" s="330" t="inlineStr">
        <is>
          <t>H</t>
        </is>
      </c>
      <c r="D2098" s="330" t="n">
        <v>37.54</v>
      </c>
      <c r="E2098" s="330" t="n">
        <v>37.54</v>
      </c>
      <c r="F2098" s="330" t="inlineStr">
        <is>
          <t>AS</t>
        </is>
      </c>
    </row>
    <row r="2099" ht="45" customHeight="1" s="496">
      <c r="A2099" s="330" t="n">
        <v>90683</v>
      </c>
      <c r="B2099" s="331" t="inlineStr">
        <is>
          <t>MANIPULADOR TELESCÓPICO, POTÊNCIA DE 85 HP, CAPACIDADE DE CARGA DE 3.500 KG, ALTURA MÁXIMA DE ELEVAÇÃO DE 12,3 M - JUROS. AF_05/2023</t>
        </is>
      </c>
      <c r="C2099" s="330" t="inlineStr">
        <is>
          <t>H</t>
        </is>
      </c>
      <c r="D2099" s="330" t="n">
        <v>8.68</v>
      </c>
      <c r="E2099" s="330" t="n">
        <v>8.68</v>
      </c>
      <c r="F2099" s="330" t="inlineStr">
        <is>
          <t>AS</t>
        </is>
      </c>
    </row>
    <row r="2100" ht="45" customHeight="1" s="496">
      <c r="A2100" s="330" t="n">
        <v>90684</v>
      </c>
      <c r="B2100" s="331" t="inlineStr">
        <is>
          <t>MANIPULADOR TELESCÓPICO, POTÊNCIA DE 85 HP, CAPACIDADE DE CARGA DE 3.500 KG, ALTURA MÁXIMA DE ELEVAÇÃO DE 12,3 M - MANUTENÇÃO. AF_05/2023</t>
        </is>
      </c>
      <c r="C2100" s="330" t="inlineStr">
        <is>
          <t>H</t>
        </is>
      </c>
      <c r="D2100" s="330" t="n">
        <v>41.06</v>
      </c>
      <c r="E2100" s="330" t="n">
        <v>41.06</v>
      </c>
      <c r="F2100" s="330" t="inlineStr">
        <is>
          <t>AS</t>
        </is>
      </c>
    </row>
    <row r="2101" ht="45" customHeight="1" s="496">
      <c r="A2101" s="330" t="n">
        <v>90685</v>
      </c>
      <c r="B2101" s="331" t="inlineStr">
        <is>
          <t>MANIPULADOR TELESCÓPICO, POTÊNCIA DE 85 HP, CAPACIDADE DE CARGA DE 3.500 KG, ALTURA MÁXIMA DE ELEVAÇÃO DE 12,3 M - MATERIAIS NA OPERAÇÃO. AF_05/2023</t>
        </is>
      </c>
      <c r="C2101" s="330" t="inlineStr">
        <is>
          <t>H</t>
        </is>
      </c>
      <c r="D2101" s="330" t="n">
        <v>71.22</v>
      </c>
      <c r="E2101" s="330" t="n">
        <v>71.22</v>
      </c>
      <c r="F2101" s="330" t="inlineStr"/>
    </row>
    <row r="2102" ht="30" customHeight="1" s="496">
      <c r="A2102" s="330" t="n">
        <v>95114</v>
      </c>
      <c r="B2102" s="331" t="inlineStr">
        <is>
          <t>MARTELETE OU ROMPEDOR PNEUMÁTICO MANUAL, 28 KG, COM SILENCIADOR - DEPRECIAÇÃO. AF_07/2016</t>
        </is>
      </c>
      <c r="C2102" s="330" t="inlineStr">
        <is>
          <t>H</t>
        </is>
      </c>
      <c r="D2102" s="330" t="n">
        <v>0.5</v>
      </c>
      <c r="E2102" s="330" t="n">
        <v>0.5</v>
      </c>
      <c r="F2102" s="330" t="inlineStr"/>
    </row>
    <row r="2103" ht="30" customHeight="1" s="496">
      <c r="A2103" s="330" t="n">
        <v>95115</v>
      </c>
      <c r="B2103" s="331" t="inlineStr">
        <is>
          <t>MARTELETE OU ROMPEDOR PNEUMÁTICO MANUAL, 28 KG, COM SILENCIADOR - JUROS. AF_07/2016</t>
        </is>
      </c>
      <c r="C2103" s="330" t="inlineStr">
        <is>
          <t>H</t>
        </is>
      </c>
      <c r="D2103" s="330" t="n">
        <v>0.11</v>
      </c>
      <c r="E2103" s="330" t="n">
        <v>0.11</v>
      </c>
      <c r="F2103" s="330" t="inlineStr"/>
    </row>
    <row r="2104" ht="30" customHeight="1" s="496">
      <c r="A2104" s="330" t="n">
        <v>53863</v>
      </c>
      <c r="B2104" s="331" t="inlineStr">
        <is>
          <t>MARTELETE OU ROMPEDOR PNEUMÁTICO MANUAL, 28 KG, COM SILENCIADOR - MANUTENÇÃO. AF_07/2016</t>
        </is>
      </c>
      <c r="C2104" s="330" t="inlineStr">
        <is>
          <t>H</t>
        </is>
      </c>
      <c r="D2104" s="330" t="n">
        <v>0.62</v>
      </c>
      <c r="E2104" s="330" t="n">
        <v>0.62</v>
      </c>
      <c r="F2104" s="330" t="inlineStr"/>
    </row>
    <row r="2105" ht="30" customHeight="1" s="496">
      <c r="A2105" s="330" t="n">
        <v>104655</v>
      </c>
      <c r="B2105" s="331" t="inlineStr">
        <is>
          <t>MARTELETE PERFURADOR/ ROMPEDOR ELÉTRICO, POTÊNCIA 800 W, 220 V - MATERIAIS NA OPERAÇÃO. AF_05/2023</t>
        </is>
      </c>
      <c r="C2105" s="330" t="inlineStr">
        <is>
          <t>H</t>
        </is>
      </c>
      <c r="D2105" s="330" t="n">
        <v>0.66</v>
      </c>
      <c r="E2105" s="330" t="n">
        <v>0.66</v>
      </c>
      <c r="F2105" s="330" t="inlineStr"/>
    </row>
    <row r="2106" ht="30" customHeight="1" s="496">
      <c r="A2106" s="330" t="n">
        <v>102270</v>
      </c>
      <c r="B2106" s="331" t="inlineStr">
        <is>
          <t>MARTELO DEMOLIDOR ELÉTRICO, COM POTÊNCIA DE 2.000 W, 1.000 IMPACTOS POR MINUTO, PESO DE 30 KG - DEPRECIAÇÃO. AF_01/2021</t>
        </is>
      </c>
      <c r="C2106" s="330" t="inlineStr">
        <is>
          <t>H</t>
        </is>
      </c>
      <c r="D2106" s="330" t="n">
        <v>0.85</v>
      </c>
      <c r="E2106" s="330" t="n">
        <v>0.85</v>
      </c>
      <c r="F2106" s="330" t="inlineStr"/>
    </row>
    <row r="2107" ht="30" customHeight="1" s="496">
      <c r="A2107" s="330" t="n">
        <v>102271</v>
      </c>
      <c r="B2107" s="331" t="inlineStr">
        <is>
          <t>MARTELO DEMOLIDOR ELÉTRICO, COM POTÊNCIA DE 2.000 W, 1.000 IMPACTOS POR MINUTO, PESO DE 30 KG - JUROS. AF_01/2021</t>
        </is>
      </c>
      <c r="C2107" s="330" t="inlineStr">
        <is>
          <t>H</t>
        </is>
      </c>
      <c r="D2107" s="330" t="n">
        <v>0.19</v>
      </c>
      <c r="E2107" s="330" t="n">
        <v>0.19</v>
      </c>
      <c r="F2107" s="330" t="inlineStr"/>
    </row>
    <row r="2108" ht="30" customHeight="1" s="496">
      <c r="A2108" s="330" t="n">
        <v>102272</v>
      </c>
      <c r="B2108" s="331" t="inlineStr">
        <is>
          <t>MARTELO DEMOLIDOR ELÉTRICO, COM POTÊNCIA DE 2.000 W, 1.000 IMPACTOS POR MINUTO, PESO DE 30 KG - MANUTENÇÃO. AF_01/2021</t>
        </is>
      </c>
      <c r="C2108" s="330" t="inlineStr">
        <is>
          <t>H</t>
        </is>
      </c>
      <c r="D2108" s="330" t="n">
        <v>1.06</v>
      </c>
      <c r="E2108" s="330" t="n">
        <v>1.06</v>
      </c>
      <c r="F2108" s="330" t="inlineStr"/>
    </row>
    <row r="2109" ht="45" customHeight="1" s="496">
      <c r="A2109" s="330" t="n">
        <v>102273</v>
      </c>
      <c r="B2109" s="331" t="inlineStr">
        <is>
          <t>MARTELO DEMOLIDOR ELÉTRICO, COM POTÊNCIA DE 2.000 W, 1.000 IMPACTOS POR MINUTO, PESO DE 30 KG - MATERIAIS NA OPERAÇÃO. AF_01/2021</t>
        </is>
      </c>
      <c r="C2109" s="330" t="inlineStr">
        <is>
          <t>H</t>
        </is>
      </c>
      <c r="D2109" s="330" t="n">
        <v>1.66</v>
      </c>
      <c r="E2109" s="330" t="n">
        <v>1.66</v>
      </c>
      <c r="F2109" s="330" t="inlineStr"/>
    </row>
    <row r="2110" ht="30" customHeight="1" s="496">
      <c r="A2110" s="330" t="n">
        <v>95255</v>
      </c>
      <c r="B2110" s="331" t="inlineStr">
        <is>
          <t>MARTELO DEMOLIDOR PNEUMÁTICO MANUAL, 32 KG - DEPRECIAÇÃO. AF_09/2016</t>
        </is>
      </c>
      <c r="C2110" s="330" t="inlineStr">
        <is>
          <t>H</t>
        </is>
      </c>
      <c r="D2110" s="330" t="n">
        <v>1.01</v>
      </c>
      <c r="E2110" s="330" t="n">
        <v>1.01</v>
      </c>
      <c r="F2110" s="330" t="inlineStr"/>
    </row>
    <row r="2111" ht="15" customHeight="1" s="496">
      <c r="A2111" s="330" t="n">
        <v>95256</v>
      </c>
      <c r="B2111" s="331" t="inlineStr">
        <is>
          <t>MARTELO DEMOLIDOR PNEUMÁTICO MANUAL, 32 KG - JUROS. AF_09/2016</t>
        </is>
      </c>
      <c r="C2111" s="330" t="inlineStr">
        <is>
          <t>H</t>
        </is>
      </c>
      <c r="D2111" s="330" t="n">
        <v>0.23</v>
      </c>
      <c r="E2111" s="330" t="n">
        <v>0.23</v>
      </c>
      <c r="F2111" s="330" t="inlineStr"/>
    </row>
    <row r="2112" ht="30" customHeight="1" s="496">
      <c r="A2112" s="330" t="n">
        <v>95257</v>
      </c>
      <c r="B2112" s="331" t="inlineStr">
        <is>
          <t>MARTELO DEMOLIDOR PNEUMÁTICO MANUAL, 32 KG - MANUTENÇÃO. AF_09/2016</t>
        </is>
      </c>
      <c r="C2112" s="330" t="inlineStr">
        <is>
          <t>H</t>
        </is>
      </c>
      <c r="D2112" s="330" t="n">
        <v>1.27</v>
      </c>
      <c r="E2112" s="330" t="n">
        <v>1.27</v>
      </c>
      <c r="F2112" s="330" t="inlineStr"/>
    </row>
    <row r="2113" ht="30" customHeight="1" s="496">
      <c r="A2113" s="330" t="n">
        <v>105913</v>
      </c>
      <c r="B2113" s="331" t="inlineStr">
        <is>
          <t>MARTELO PERFURADOR PNEUMÁTICO MANUAL, HASTE 19 X 108 MM, *11* KG - DEPRECIAÇÃO. AF_02/2025</t>
        </is>
      </c>
      <c r="C2113" s="330" t="inlineStr">
        <is>
          <t>H</t>
        </is>
      </c>
      <c r="D2113" s="330" t="n">
        <v>0.86</v>
      </c>
      <c r="E2113" s="330" t="n">
        <v>0.86</v>
      </c>
      <c r="F2113" s="330" t="inlineStr"/>
    </row>
    <row r="2114" ht="30" customHeight="1" s="496">
      <c r="A2114" s="330" t="n">
        <v>105914</v>
      </c>
      <c r="B2114" s="331" t="inlineStr">
        <is>
          <t>MARTELO PERFURADOR PNEUMÁTICO MANUAL, HASTE 19 X 108 MM, *11* KG - JUROS. AF_02/2025</t>
        </is>
      </c>
      <c r="C2114" s="330" t="inlineStr">
        <is>
          <t>H</t>
        </is>
      </c>
      <c r="D2114" s="330" t="n">
        <v>0.19</v>
      </c>
      <c r="E2114" s="330" t="n">
        <v>0.19</v>
      </c>
      <c r="F2114" s="330" t="inlineStr"/>
    </row>
    <row r="2115" ht="30" customHeight="1" s="496">
      <c r="A2115" s="330" t="n">
        <v>105915</v>
      </c>
      <c r="B2115" s="331" t="inlineStr">
        <is>
          <t>MARTELO PERFURADOR PNEUMÁTICO MANUAL, HASTE 19 X 108 MM, *11* KG - MANUTENÇÃO. AF_02/2025</t>
        </is>
      </c>
      <c r="C2115" s="330" t="inlineStr">
        <is>
          <t>H</t>
        </is>
      </c>
      <c r="D2115" s="330" t="n">
        <v>1.08</v>
      </c>
      <c r="E2115" s="330" t="n">
        <v>1.08</v>
      </c>
      <c r="F2115" s="330" t="inlineStr"/>
    </row>
    <row r="2116" ht="60" customHeight="1" s="496">
      <c r="A2116" s="330" t="n">
        <v>103792</v>
      </c>
      <c r="B2116" s="331" t="inlineStr">
        <is>
          <t>MINI GUINDASTE ARANHA SOBRE ESTEIRAS E LANCA TELESCÓPICA, CAPACIDADE MÁXIMA DE CARGA 3,0 TON, RAIO MÁXIMO DE TRABALHO 8,25 M, ALTURA DE LANÇA DO SOLO 9,2 M, 55 M DE CABO DE AÇO 8 MM, MOTOR ELÉTRICO 220/380 VOLTS - MATERIAIS NA OPERAÇÃO. AF_03/2022</t>
        </is>
      </c>
      <c r="C2116" s="330" t="inlineStr">
        <is>
          <t>H</t>
        </is>
      </c>
      <c r="D2116" s="330" t="n">
        <v>4.58</v>
      </c>
      <c r="E2116" s="330" t="n">
        <v>4.58</v>
      </c>
      <c r="F2116" s="330" t="inlineStr"/>
    </row>
    <row r="2117" ht="45" customHeight="1" s="496">
      <c r="A2117" s="330" t="n">
        <v>96054</v>
      </c>
      <c r="B2117" s="331" t="inlineStr">
        <is>
          <t>MINICARREGADEIRA SOBRE RODAS POTENCIA 47HP CAPACIDADE OPERACAO 646 KG, COM VASSOURA MECÂNICA ACOPLADA - DEPRECIAÇÃO. AF_03/2017</t>
        </is>
      </c>
      <c r="C2117" s="330" t="inlineStr">
        <is>
          <t>H</t>
        </is>
      </c>
      <c r="D2117" s="330" t="n">
        <v>32.73</v>
      </c>
      <c r="E2117" s="330" t="n">
        <v>32.73</v>
      </c>
      <c r="F2117" s="330" t="inlineStr">
        <is>
          <t>AS</t>
        </is>
      </c>
    </row>
    <row r="2118" ht="45" customHeight="1" s="496">
      <c r="A2118" s="330" t="n">
        <v>96060</v>
      </c>
      <c r="B2118" s="331" t="inlineStr">
        <is>
          <t>MINICARREGADEIRA SOBRE RODAS POTENCIA 47HP CAPACIDADE OPERACAO 646 KG, COM VASSOURA MECÂNICA ACOPLADA - JUROS. AF_03/2017</t>
        </is>
      </c>
      <c r="C2118" s="330" t="inlineStr">
        <is>
          <t>H</t>
        </is>
      </c>
      <c r="D2118" s="330" t="n">
        <v>6.72</v>
      </c>
      <c r="E2118" s="330" t="n">
        <v>6.72</v>
      </c>
      <c r="F2118" s="330" t="inlineStr">
        <is>
          <t>AS</t>
        </is>
      </c>
    </row>
    <row r="2119" ht="45" customHeight="1" s="496">
      <c r="A2119" s="330" t="n">
        <v>96061</v>
      </c>
      <c r="B2119" s="331" t="inlineStr">
        <is>
          <t>MINICARREGADEIRA SOBRE RODAS POTENCIA 47HP CAPACIDADE OPERACAO 646 KG, COM VASSOURA MECÂNICA ACOPLADA - MANUTENÇÃO. AF_03/2017</t>
        </is>
      </c>
      <c r="C2119" s="330" t="inlineStr">
        <is>
          <t>H</t>
        </is>
      </c>
      <c r="D2119" s="330" t="n">
        <v>40.92</v>
      </c>
      <c r="E2119" s="330" t="n">
        <v>40.92</v>
      </c>
      <c r="F2119" s="330" t="inlineStr">
        <is>
          <t>AS</t>
        </is>
      </c>
    </row>
    <row r="2120" ht="45" customHeight="1" s="496">
      <c r="A2120" s="330" t="n">
        <v>96062</v>
      </c>
      <c r="B2120" s="331" t="inlineStr">
        <is>
          <t>MINICARREGADEIRA SOBRE RODAS POTENCIA 47HP CAPACIDADE OPERACAO 646 KG, COM VASSOURA MECÂNICA ACOPLADA - MATERIAIS NA OPERAÇÃO. AF_03/2017</t>
        </is>
      </c>
      <c r="C2120" s="330" t="inlineStr">
        <is>
          <t>H</t>
        </is>
      </c>
      <c r="D2120" s="330" t="n">
        <v>49.88</v>
      </c>
      <c r="E2120" s="330" t="n">
        <v>49.88</v>
      </c>
      <c r="F2120" s="330" t="inlineStr"/>
    </row>
    <row r="2121" ht="45" customHeight="1" s="496">
      <c r="A2121" s="330" t="n">
        <v>90688</v>
      </c>
      <c r="B2121" s="331" t="inlineStr">
        <is>
          <t>MINICARREGADEIRA SOBRE RODAS, POTÊNCIA LÍQUIDA DE 47 HP, CAPACIDADE NOMINAL DE OPERAÇÃO DE 646 KG - DEPRECIAÇÃO. AF_06/2015</t>
        </is>
      </c>
      <c r="C2121" s="330" t="inlineStr">
        <is>
          <t>H</t>
        </is>
      </c>
      <c r="D2121" s="330" t="n">
        <v>28.8</v>
      </c>
      <c r="E2121" s="330" t="n">
        <v>28.8</v>
      </c>
      <c r="F2121" s="330" t="inlineStr">
        <is>
          <t>AS</t>
        </is>
      </c>
    </row>
    <row r="2122" ht="30" customHeight="1" s="496">
      <c r="A2122" s="330" t="n">
        <v>90689</v>
      </c>
      <c r="B2122" s="331" t="inlineStr">
        <is>
          <t>MINICARREGADEIRA SOBRE RODAS, POTÊNCIA LÍQUIDA DE 47 HP, CAPACIDADE NOMINAL DE OPERAÇÃO DE 646 KG - JUROS. AF_06/2015</t>
        </is>
      </c>
      <c r="C2122" s="330" t="inlineStr">
        <is>
          <t>H</t>
        </is>
      </c>
      <c r="D2122" s="330" t="n">
        <v>5.68</v>
      </c>
      <c r="E2122" s="330" t="n">
        <v>5.68</v>
      </c>
      <c r="F2122" s="330" t="inlineStr">
        <is>
          <t>AS</t>
        </is>
      </c>
    </row>
    <row r="2123" ht="45" customHeight="1" s="496">
      <c r="A2123" s="330" t="n">
        <v>90690</v>
      </c>
      <c r="B2123" s="331" t="inlineStr">
        <is>
          <t>MINICARREGADEIRA SOBRE RODAS, POTÊNCIA LÍQUIDA DE 47 HP, CAPACIDADE NOMINAL DE OPERAÇÃO DE 646 KG - MANUTENÇÃO. AF_06/2015</t>
        </is>
      </c>
      <c r="C2123" s="330" t="inlineStr">
        <is>
          <t>H</t>
        </is>
      </c>
      <c r="D2123" s="330" t="n">
        <v>36</v>
      </c>
      <c r="E2123" s="330" t="n">
        <v>36</v>
      </c>
      <c r="F2123" s="330" t="inlineStr">
        <is>
          <t>AS</t>
        </is>
      </c>
    </row>
    <row r="2124" ht="45" customHeight="1" s="496">
      <c r="A2124" s="330" t="n">
        <v>90691</v>
      </c>
      <c r="B2124" s="331" t="inlineStr">
        <is>
          <t>MINICARREGADEIRA SOBRE RODAS, POTÊNCIA LÍQUIDA DE 47 HP, CAPACIDADE NOMINAL DE OPERAÇÃO DE 646 KG - MATERIAIS NA OPERAÇÃO. AF_06/2015</t>
        </is>
      </c>
      <c r="C2124" s="330" t="inlineStr">
        <is>
          <t>H</t>
        </is>
      </c>
      <c r="D2124" s="330" t="n">
        <v>49.88</v>
      </c>
      <c r="E2124" s="330" t="n">
        <v>49.88</v>
      </c>
      <c r="F2124" s="330" t="inlineStr"/>
    </row>
    <row r="2125" ht="30" customHeight="1" s="496">
      <c r="A2125" s="330" t="n">
        <v>96241</v>
      </c>
      <c r="B2125" s="331" t="inlineStr">
        <is>
          <t>MINIESCAVADEIRA SOBRE ESTEIRAS, POTÊNCIA LÍQUIDA DE *30* HP, PESO OPERACIONAL DE *3.500* KG - DEPRECIAÇÃO. AF_04/2017</t>
        </is>
      </c>
      <c r="C2125" s="330" t="inlineStr">
        <is>
          <t>H</t>
        </is>
      </c>
      <c r="D2125" s="330" t="n">
        <v>30.6</v>
      </c>
      <c r="E2125" s="330" t="n">
        <v>30.6</v>
      </c>
      <c r="F2125" s="330" t="inlineStr">
        <is>
          <t>AS</t>
        </is>
      </c>
    </row>
    <row r="2126" ht="30" customHeight="1" s="496">
      <c r="A2126" s="330" t="n">
        <v>96242</v>
      </c>
      <c r="B2126" s="331" t="inlineStr">
        <is>
          <t>MINIESCAVADEIRA SOBRE ESTEIRAS, POTÊNCIA LÍQUIDA DE *30* HP, PESO OPERACIONAL DE *3.500* KG - JUROS. AF_04/2017</t>
        </is>
      </c>
      <c r="C2126" s="330" t="inlineStr">
        <is>
          <t>H</t>
        </is>
      </c>
      <c r="D2126" s="330" t="n">
        <v>8.08</v>
      </c>
      <c r="E2126" s="330" t="n">
        <v>8.08</v>
      </c>
      <c r="F2126" s="330" t="inlineStr">
        <is>
          <t>AS</t>
        </is>
      </c>
    </row>
    <row r="2127" ht="30" customHeight="1" s="496">
      <c r="A2127" s="330" t="n">
        <v>96243</v>
      </c>
      <c r="B2127" s="331" t="inlineStr">
        <is>
          <t>MINIESCAVADEIRA SOBRE ESTEIRAS, POTÊNCIA LÍQUIDA DE *30* HP, PESO OPERACIONAL DE *3.500* KG - MANUTENÇÃO. AF_04/2017</t>
        </is>
      </c>
      <c r="C2127" s="330" t="inlineStr">
        <is>
          <t>H</t>
        </is>
      </c>
      <c r="D2127" s="330" t="n">
        <v>38.25</v>
      </c>
      <c r="E2127" s="330" t="n">
        <v>38.25</v>
      </c>
      <c r="F2127" s="330" t="inlineStr">
        <is>
          <t>AS</t>
        </is>
      </c>
    </row>
    <row r="2128" ht="30" customHeight="1" s="496">
      <c r="A2128" s="330" t="n">
        <v>96244</v>
      </c>
      <c r="B2128" s="331" t="inlineStr">
        <is>
          <t>MINIESCAVADEIRA SOBRE ESTEIRAS, POTÊNCIA LÍQUIDA DE *30* HP, PESO OPERACIONAL DE *3.500* KG - MATERIAIS NA OPERAÇÃO. AF_04/2017</t>
        </is>
      </c>
      <c r="C2128" s="330" t="inlineStr">
        <is>
          <t>H</t>
        </is>
      </c>
      <c r="D2128" s="330" t="n">
        <v>21.79</v>
      </c>
      <c r="E2128" s="330" t="n">
        <v>21.79</v>
      </c>
      <c r="F2128" s="330" t="inlineStr"/>
    </row>
    <row r="2129" ht="45" customHeight="1" s="496">
      <c r="A2129" s="330" t="n">
        <v>88400</v>
      </c>
      <c r="B2129" s="331" t="inlineStr">
        <is>
          <t>MISTURADOR DE ARGAMASSA, EIXO HORIZONTAL, CAPACIDADE DE MISTURA 160 KG, MOTOR ELÉTRICO POTÊNCIA 3 CV - DEPRECIAÇÃO. AF_05/2023</t>
        </is>
      </c>
      <c r="C2129" s="330" t="inlineStr">
        <is>
          <t>H</t>
        </is>
      </c>
      <c r="D2129" s="330" t="n">
        <v>0.83</v>
      </c>
      <c r="E2129" s="330" t="n">
        <v>0.83</v>
      </c>
      <c r="F2129" s="330" t="inlineStr">
        <is>
          <t>AS</t>
        </is>
      </c>
    </row>
    <row r="2130" ht="30" customHeight="1" s="496">
      <c r="A2130" s="330" t="n">
        <v>88401</v>
      </c>
      <c r="B2130" s="331" t="inlineStr">
        <is>
          <t>MISTURADOR DE ARGAMASSA, EIXO HORIZONTAL, CAPACIDADE DE MISTURA 160 KG, MOTOR ELÉTRICO POTÊNCIA 3 CV - JUROS. AF_05/2023</t>
        </is>
      </c>
      <c r="C2130" s="330" t="inlineStr">
        <is>
          <t>H</t>
        </is>
      </c>
      <c r="D2130" s="330" t="n">
        <v>0.19</v>
      </c>
      <c r="E2130" s="330" t="n">
        <v>0.19</v>
      </c>
      <c r="F2130" s="330" t="inlineStr">
        <is>
          <t>AS</t>
        </is>
      </c>
    </row>
    <row r="2131" ht="45" customHeight="1" s="496">
      <c r="A2131" s="330" t="n">
        <v>88402</v>
      </c>
      <c r="B2131" s="331" t="inlineStr">
        <is>
          <t>MISTURADOR DE ARGAMASSA, EIXO HORIZONTAL, CAPACIDADE DE MISTURA 160 KG, MOTOR ELÉTRICO POTÊNCIA 3 CV - MANUTENÇÃO. AF_05/2023</t>
        </is>
      </c>
      <c r="C2131" s="330" t="inlineStr">
        <is>
          <t>H</t>
        </is>
      </c>
      <c r="D2131" s="330" t="n">
        <v>0.91</v>
      </c>
      <c r="E2131" s="330" t="n">
        <v>0.91</v>
      </c>
      <c r="F2131" s="330" t="inlineStr">
        <is>
          <t>AS</t>
        </is>
      </c>
    </row>
    <row r="2132" ht="45" customHeight="1" s="496">
      <c r="A2132" s="330" t="n">
        <v>88403</v>
      </c>
      <c r="B2132" s="331" t="inlineStr">
        <is>
          <t>MISTURADOR DE ARGAMASSA, EIXO HORIZONTAL, CAPACIDADE DE MISTURA 160 KG, MOTOR ELÉTRICO POTÊNCIA 3 CV - MATERIAIS NA OPERAÇÃO. AF_05/2023</t>
        </is>
      </c>
      <c r="C2132" s="330" t="inlineStr">
        <is>
          <t>H</t>
        </is>
      </c>
      <c r="D2132" s="330" t="n">
        <v>1.84</v>
      </c>
      <c r="E2132" s="330" t="n">
        <v>1.84</v>
      </c>
      <c r="F2132" s="330" t="inlineStr"/>
    </row>
    <row r="2133" ht="45" customHeight="1" s="496">
      <c r="A2133" s="330" t="n">
        <v>88387</v>
      </c>
      <c r="B2133" s="331" t="inlineStr">
        <is>
          <t>MISTURADOR DE ARGAMASSA, EIXO HORIZONTAL, CAPACIDADE DE MISTURA 300 KG, MOTOR ELÉTRICO POTÊNCIA 5 CV - DEPRECIAÇÃO. AF_05/2023</t>
        </is>
      </c>
      <c r="C2133" s="330" t="inlineStr">
        <is>
          <t>H</t>
        </is>
      </c>
      <c r="D2133" s="330" t="n">
        <v>0.88</v>
      </c>
      <c r="E2133" s="330" t="n">
        <v>0.88</v>
      </c>
      <c r="F2133" s="330" t="inlineStr">
        <is>
          <t>AS</t>
        </is>
      </c>
    </row>
    <row r="2134" ht="30" customHeight="1" s="496">
      <c r="A2134" s="330" t="n">
        <v>88389</v>
      </c>
      <c r="B2134" s="331" t="inlineStr">
        <is>
          <t>MISTURADOR DE ARGAMASSA, EIXO HORIZONTAL, CAPACIDADE DE MISTURA 300 KG, MOTOR ELÉTRICO POTÊNCIA 5 CV - JUROS. AF_05/2023</t>
        </is>
      </c>
      <c r="C2134" s="330" t="inlineStr">
        <is>
          <t>H</t>
        </is>
      </c>
      <c r="D2134" s="330" t="n">
        <v>0.2</v>
      </c>
      <c r="E2134" s="330" t="n">
        <v>0.2</v>
      </c>
      <c r="F2134" s="330" t="inlineStr">
        <is>
          <t>AS</t>
        </is>
      </c>
    </row>
    <row r="2135" ht="45" customHeight="1" s="496">
      <c r="A2135" s="330" t="n">
        <v>88390</v>
      </c>
      <c r="B2135" s="331" t="inlineStr">
        <is>
          <t>MISTURADOR DE ARGAMASSA, EIXO HORIZONTAL, CAPACIDADE DE MISTURA 300 KG, MOTOR ELÉTRICO POTÊNCIA 5 CV - MANUTENÇÃO. AF_05/2023</t>
        </is>
      </c>
      <c r="C2135" s="330" t="inlineStr">
        <is>
          <t>H</t>
        </is>
      </c>
      <c r="D2135" s="330" t="n">
        <v>0.96</v>
      </c>
      <c r="E2135" s="330" t="n">
        <v>0.96</v>
      </c>
      <c r="F2135" s="330" t="inlineStr">
        <is>
          <t>AS</t>
        </is>
      </c>
    </row>
    <row r="2136" ht="45" customHeight="1" s="496">
      <c r="A2136" s="330" t="n">
        <v>88391</v>
      </c>
      <c r="B2136" s="331" t="inlineStr">
        <is>
          <t>MISTURADOR DE ARGAMASSA, EIXO HORIZONTAL, CAPACIDADE DE MISTURA 300 KG, MOTOR ELÉTRICO POTÊNCIA 5 CV - MATERIAIS NA OPERAÇÃO. AF_05/2023</t>
        </is>
      </c>
      <c r="C2136" s="330" t="inlineStr">
        <is>
          <t>H</t>
        </is>
      </c>
      <c r="D2136" s="330" t="n">
        <v>3.06</v>
      </c>
      <c r="E2136" s="330" t="n">
        <v>3.06</v>
      </c>
      <c r="F2136" s="330" t="inlineStr"/>
    </row>
    <row r="2137" ht="45" customHeight="1" s="496">
      <c r="A2137" s="330" t="n">
        <v>88394</v>
      </c>
      <c r="B2137" s="331" t="inlineStr">
        <is>
          <t>MISTURADOR DE ARGAMASSA, EIXO HORIZONTAL, CAPACIDADE DE MISTURA 600 KG, MOTOR ELÉTRICO POTÊNCIA 7,5 CV - DEPRECIAÇÃO. AF_05/2023</t>
        </is>
      </c>
      <c r="C2137" s="330" t="inlineStr">
        <is>
          <t>H</t>
        </is>
      </c>
      <c r="D2137" s="330" t="n">
        <v>1.05</v>
      </c>
      <c r="E2137" s="330" t="n">
        <v>1.05</v>
      </c>
      <c r="F2137" s="330" t="inlineStr">
        <is>
          <t>AS</t>
        </is>
      </c>
    </row>
    <row r="2138" ht="30" customHeight="1" s="496">
      <c r="A2138" s="330" t="n">
        <v>88395</v>
      </c>
      <c r="B2138" s="331" t="inlineStr">
        <is>
          <t>MISTURADOR DE ARGAMASSA, EIXO HORIZONTAL, CAPACIDADE DE MISTURA 600 KG, MOTOR ELÉTRICO POTÊNCIA 7,5 CV - JUROS. AF_05/2023</t>
        </is>
      </c>
      <c r="C2138" s="330" t="inlineStr">
        <is>
          <t>H</t>
        </is>
      </c>
      <c r="D2138" s="330" t="n">
        <v>0.24</v>
      </c>
      <c r="E2138" s="330" t="n">
        <v>0.24</v>
      </c>
      <c r="F2138" s="330" t="inlineStr">
        <is>
          <t>AS</t>
        </is>
      </c>
    </row>
    <row r="2139" ht="45" customHeight="1" s="496">
      <c r="A2139" s="330" t="n">
        <v>88396</v>
      </c>
      <c r="B2139" s="331" t="inlineStr">
        <is>
          <t>MISTURADOR DE ARGAMASSA, EIXO HORIZONTAL, CAPACIDADE DE MISTURA 600 KG, MOTOR ELÉTRICO POTÊNCIA 7,5 CV - MANUTENÇÃO. AF_05/2023</t>
        </is>
      </c>
      <c r="C2139" s="330" t="inlineStr">
        <is>
          <t>H</t>
        </is>
      </c>
      <c r="D2139" s="330" t="n">
        <v>1.15</v>
      </c>
      <c r="E2139" s="330" t="n">
        <v>1.15</v>
      </c>
      <c r="F2139" s="330" t="inlineStr">
        <is>
          <t>AS</t>
        </is>
      </c>
    </row>
    <row r="2140" ht="45" customHeight="1" s="496">
      <c r="A2140" s="330" t="n">
        <v>88397</v>
      </c>
      <c r="B2140" s="331" t="inlineStr">
        <is>
          <t>MISTURADOR DE ARGAMASSA, EIXO HORIZONTAL, CAPACIDADE DE MISTURA 600 KG, MOTOR ELÉTRICO POTÊNCIA 7,5 CV - MATERIAIS NA OPERAÇÃO. AF_05/2023</t>
        </is>
      </c>
      <c r="C2140" s="330" t="inlineStr">
        <is>
          <t>H</t>
        </is>
      </c>
      <c r="D2140" s="330" t="n">
        <v>4.59</v>
      </c>
      <c r="E2140" s="330" t="n">
        <v>4.59</v>
      </c>
      <c r="F2140" s="330" t="inlineStr"/>
    </row>
    <row r="2141" ht="45" customHeight="1" s="496">
      <c r="A2141" s="330" t="n">
        <v>90633</v>
      </c>
      <c r="B2141" s="331" t="inlineStr">
        <is>
          <t>MISTURADOR DUPLO HORIZONTAL DE ALTA TURBULÊNCIA, CAPACIDADE / VOLUME 2 X 500 LITROS, MOTORES ELÉTRICOS MÍNIMO 5 CV CADA, PARA NATA CIMENTO, ARGAMASSA E OUTROS - DEPRECIAÇÃO. AF_06/2015</t>
        </is>
      </c>
      <c r="C2141" s="330" t="inlineStr">
        <is>
          <t>H</t>
        </is>
      </c>
      <c r="D2141" s="330" t="n">
        <v>4.18</v>
      </c>
      <c r="E2141" s="330" t="n">
        <v>4.18</v>
      </c>
      <c r="F2141" s="330" t="inlineStr">
        <is>
          <t>AS</t>
        </is>
      </c>
    </row>
    <row r="2142" ht="45" customHeight="1" s="496">
      <c r="A2142" s="330" t="n">
        <v>90634</v>
      </c>
      <c r="B2142" s="331" t="inlineStr">
        <is>
          <t>MISTURADOR DUPLO HORIZONTAL DE ALTA TURBULÊNCIA, CAPACIDADE / VOLUME 2 X 500 LITROS, MOTORES ELÉTRICOS MÍNIMO 5 CV CADA, PARA NATA CIMENTO, ARGAMASSA E OUTROS - JUROS. AF_06/2015</t>
        </is>
      </c>
      <c r="C2142" s="330" t="inlineStr">
        <is>
          <t>H</t>
        </is>
      </c>
      <c r="D2142" s="330" t="n">
        <v>0.96</v>
      </c>
      <c r="E2142" s="330" t="n">
        <v>0.96</v>
      </c>
      <c r="F2142" s="330" t="inlineStr">
        <is>
          <t>AS</t>
        </is>
      </c>
    </row>
    <row r="2143" ht="45" customHeight="1" s="496">
      <c r="A2143" s="330" t="n">
        <v>90635</v>
      </c>
      <c r="B2143" s="331" t="inlineStr">
        <is>
          <t>MISTURADOR DUPLO HORIZONTAL DE ALTA TURBULÊNCIA, CAPACIDADE / VOLUME 2 X 500 LITROS, MOTORES ELÉTRICOS MÍNIMO 5 CV CADA, PARA NATA CIMENTO, ARGAMASSA E OUTROS - MANUTENÇÃO. AF_06/2015</t>
        </is>
      </c>
      <c r="C2143" s="330" t="inlineStr">
        <is>
          <t>H</t>
        </is>
      </c>
      <c r="D2143" s="330" t="n">
        <v>4.57</v>
      </c>
      <c r="E2143" s="330" t="n">
        <v>4.57</v>
      </c>
      <c r="F2143" s="330" t="inlineStr">
        <is>
          <t>AS</t>
        </is>
      </c>
    </row>
    <row r="2144" ht="60" customHeight="1" s="496">
      <c r="A2144" s="330" t="n">
        <v>90636</v>
      </c>
      <c r="B2144" s="331" t="inlineStr">
        <is>
          <t>MISTURADOR DUPLO HORIZONTAL DE ALTA TURBULÊNCIA, CAPACIDADE / VOLUME 2 X 500 LITROS, MOTORES ELÉTRICOS MÍNIMO 5 CV CADA, PARA NATA CIMENTO, ARGAMASSA E OUTROS - MATERIAIS NA OPERAÇÃO. AF_06/2015</t>
        </is>
      </c>
      <c r="C2144" s="330" t="inlineStr">
        <is>
          <t>H</t>
        </is>
      </c>
      <c r="D2144" s="330" t="n">
        <v>6.13</v>
      </c>
      <c r="E2144" s="330" t="n">
        <v>6.13</v>
      </c>
      <c r="F2144" s="330" t="inlineStr"/>
    </row>
    <row r="2145" ht="45" customHeight="1" s="496">
      <c r="A2145" s="330" t="n">
        <v>103241</v>
      </c>
      <c r="B2145" s="331" t="inlineStr">
        <is>
          <t>MISTURADOR PARA PREPARO DE LAMA ESTABILIZANTE COM CAPACIDADE DE *4000* L, COM BOMBA CENTRÍFUGA 5,5 HP A 23,07 HP, PARA SISTEMA DE FURO DIRECIONAL - MATERIAIS NA OPERAÇÃO. AF_05/2023</t>
        </is>
      </c>
      <c r="C2145" s="330" t="inlineStr">
        <is>
          <t>H</t>
        </is>
      </c>
      <c r="D2145" s="330" t="n">
        <v>11.49</v>
      </c>
      <c r="E2145" s="330" t="n">
        <v>11.49</v>
      </c>
      <c r="F2145" s="330" t="inlineStr"/>
    </row>
    <row r="2146" ht="45" customHeight="1" s="496">
      <c r="A2146" s="330" t="n">
        <v>88853</v>
      </c>
      <c r="B2146" s="331" t="inlineStr">
        <is>
          <t>MOTOBOMBA CENTRÍFUGA, MOTOR A GASOLINA, POTÊNCIA 5,42 HP, BOCAIS 1 1/2" X 1", DIÂMETRO ROTOR 143 MM HM/Q = 6 MCA / 16,8 M3/H A 38 MCA / 6,6 M3/H - DEPRECIAÇÃO. AF_06/2014</t>
        </is>
      </c>
      <c r="C2146" s="330" t="inlineStr">
        <is>
          <t>H</t>
        </is>
      </c>
      <c r="D2146" s="330" t="n">
        <v>0.24</v>
      </c>
      <c r="E2146" s="330" t="n">
        <v>0.24</v>
      </c>
      <c r="F2146" s="330" t="inlineStr"/>
    </row>
    <row r="2147" ht="45" customHeight="1" s="496">
      <c r="A2147" s="330" t="n">
        <v>88854</v>
      </c>
      <c r="B2147" s="331" t="inlineStr">
        <is>
          <t>MOTOBOMBA CENTRÍFUGA, MOTOR A GASOLINA, POTÊNCIA 5,42 HP, BOCAIS 1 1/2" X 1", DIÂMETRO ROTOR 143 MM HM/Q = 6 MCA / 16,8 M3/H A 38 MCA / 6,6 M3/H - JUROS. AF_06/2014</t>
        </is>
      </c>
      <c r="C2147" s="330" t="inlineStr">
        <is>
          <t>H</t>
        </is>
      </c>
      <c r="D2147" s="330" t="n">
        <v>0.05</v>
      </c>
      <c r="E2147" s="330" t="n">
        <v>0.05</v>
      </c>
      <c r="F2147" s="330" t="inlineStr"/>
    </row>
    <row r="2148" ht="45" customHeight="1" s="496">
      <c r="A2148" s="330" t="n">
        <v>5692</v>
      </c>
      <c r="B2148" s="331" t="inlineStr">
        <is>
          <t>MOTOBOMBA CENTRÍFUGA, MOTOR A GASOLINA, POTÊNCIA 5,42 HP, BOCAIS 1 1/2" X 1", DIÂMETRO ROTOR 143 MM HM/Q = 6 MCA / 16,8 M3/H A 38 MCA / 6,6 M3/H - MANUTENÇÃO. AF_06/2014</t>
        </is>
      </c>
      <c r="C2148" s="330" t="inlineStr">
        <is>
          <t>H</t>
        </is>
      </c>
      <c r="D2148" s="330" t="n">
        <v>0.26</v>
      </c>
      <c r="E2148" s="330" t="n">
        <v>0.26</v>
      </c>
      <c r="F2148" s="330" t="inlineStr"/>
    </row>
    <row r="2149" ht="45" customHeight="1" s="496">
      <c r="A2149" s="330" t="n">
        <v>5693</v>
      </c>
      <c r="B2149" s="331" t="inlineStr">
        <is>
          <t>MOTOBOMBA CENTRÍFUGA, MOTOR A GASOLINA, POTÊNCIA 5,42 HP, BOCAIS 1 1/2" X 1", DIÂMETRO ROTOR 143 MM HM/Q = 6 MCA / 16,8 M3/H A 38 MCA / 6,6 M3/H - MATERIAIS NA OPERAÇÃO. AF_06/2014</t>
        </is>
      </c>
      <c r="C2149" s="330" t="inlineStr">
        <is>
          <t>H</t>
        </is>
      </c>
      <c r="D2149" s="330" t="n">
        <v>25.18</v>
      </c>
      <c r="E2149" s="330" t="n">
        <v>25.18</v>
      </c>
      <c r="F2149" s="330" t="inlineStr"/>
    </row>
    <row r="2150" ht="45" customHeight="1" s="496">
      <c r="A2150" s="330" t="n">
        <v>7044</v>
      </c>
      <c r="B2150" s="331" t="inlineStr">
        <is>
          <t>MOTOBOMBA TRASH (PARA ÁGUA SUJA) AUTO ESCORVANTE, MOTOR GASOLINA DE 6,41 HP, DIÂMETROS DE SUCÇÃO X RECALQUE: 3" X 3", HM/Q = 10 MCA / 60 M3/H A 23 MCA / 0 M3/H - DEPRECIAÇÃO. AF_10/2014</t>
        </is>
      </c>
      <c r="C2150" s="330" t="inlineStr">
        <is>
          <t>H</t>
        </is>
      </c>
      <c r="D2150" s="330" t="n">
        <v>0.3</v>
      </c>
      <c r="E2150" s="330" t="n">
        <v>0.3</v>
      </c>
      <c r="F2150" s="330" t="inlineStr"/>
    </row>
    <row r="2151" ht="45" customHeight="1" s="496">
      <c r="A2151" s="330" t="n">
        <v>7045</v>
      </c>
      <c r="B2151" s="331" t="inlineStr">
        <is>
          <t>MOTOBOMBA TRASH (PARA ÁGUA SUJA) AUTO ESCORVANTE, MOTOR GASOLINA DE 6,41 HP, DIÂMETROS DE SUCÇÃO X RECALQUE: 3" X 3", HM/Q = 10 MCA / 60 M3/H A 23 MCA / 0 M3/H - JUROS. AF_10/2014</t>
        </is>
      </c>
      <c r="C2151" s="330" t="inlineStr">
        <is>
          <t>H</t>
        </is>
      </c>
      <c r="D2151" s="330" t="n">
        <v>0.07000000000000001</v>
      </c>
      <c r="E2151" s="330" t="n">
        <v>0.07000000000000001</v>
      </c>
      <c r="F2151" s="330" t="inlineStr"/>
    </row>
    <row r="2152" ht="45" customHeight="1" s="496">
      <c r="A2152" s="330" t="n">
        <v>7046</v>
      </c>
      <c r="B2152" s="331" t="inlineStr">
        <is>
          <t>MOTOBOMBA TRASH (PARA ÁGUA SUJA) AUTO ESCORVANTE, MOTOR GASOLINA DE 6,41 HP, DIÂMETROS DE SUCÇÃO X RECALQUE: 3" X 3", HM/Q = 10 MCA / 60 M3/H A 23 MCA / 0 M3/H - MANUTENÇÃO. AF_10/2014</t>
        </is>
      </c>
      <c r="C2152" s="330" t="inlineStr">
        <is>
          <t>H</t>
        </is>
      </c>
      <c r="D2152" s="330" t="n">
        <v>0.33</v>
      </c>
      <c r="E2152" s="330" t="n">
        <v>0.33</v>
      </c>
      <c r="F2152" s="330" t="inlineStr"/>
    </row>
    <row r="2153" ht="60" customHeight="1" s="496">
      <c r="A2153" s="330" t="n">
        <v>7047</v>
      </c>
      <c r="B2153" s="331" t="inlineStr">
        <is>
          <t>MOTOBOMBA TRASH (PARA ÁGUA SUJA) AUTO ESCORVANTE, MOTOR GASOLINA DE 6,41 HP, DIÂMETROS DE SUCÇÃO X RECALQUE: 3" X 3", HM/Q = 10 MCA / 60 M3/H A 23 MCA / 0 M3/H - MATERIAIS NA OPERAÇÃO. AF_10/2014</t>
        </is>
      </c>
      <c r="C2153" s="330" t="inlineStr">
        <is>
          <t>H</t>
        </is>
      </c>
      <c r="D2153" s="330" t="n">
        <v>29.71</v>
      </c>
      <c r="E2153" s="330" t="n">
        <v>29.71</v>
      </c>
      <c r="F2153" s="330" t="inlineStr"/>
    </row>
    <row r="2154" ht="45" customHeight="1" s="496">
      <c r="A2154" s="330" t="n">
        <v>89228</v>
      </c>
      <c r="B2154" s="331" t="inlineStr">
        <is>
          <t>MOTONIVELADORA POTÊNCIA BÁSICA LÍQUIDA (PRIMEIRA MARCHA) 125 HP, PESO BRUTO 13032 KG, LARGURA DA LÂMINA DE 3,7 M - DEPRECIAÇÃO. AF_06/2014</t>
        </is>
      </c>
      <c r="C2154" s="330" t="inlineStr">
        <is>
          <t>H</t>
        </is>
      </c>
      <c r="D2154" s="330" t="n">
        <v>53.8</v>
      </c>
      <c r="E2154" s="330" t="n">
        <v>53.8</v>
      </c>
      <c r="F2154" s="330" t="inlineStr"/>
    </row>
    <row r="2155" ht="45" customHeight="1" s="496">
      <c r="A2155" s="330" t="n">
        <v>89229</v>
      </c>
      <c r="B2155" s="331" t="inlineStr">
        <is>
          <t>MOTONIVELADORA POTÊNCIA BÁSICA LÍQUIDA (PRIMEIRA MARCHA) 125 HP, PESO BRUTO 13032 KG, LARGURA DA LÂMINA DE 3,7 M - JUROS. AF_06/2014</t>
        </is>
      </c>
      <c r="C2155" s="330" t="inlineStr">
        <is>
          <t>H</t>
        </is>
      </c>
      <c r="D2155" s="330" t="n">
        <v>18.96</v>
      </c>
      <c r="E2155" s="330" t="n">
        <v>18.96</v>
      </c>
      <c r="F2155" s="330" t="inlineStr"/>
    </row>
    <row r="2156" ht="45" customHeight="1" s="496">
      <c r="A2156" s="330" t="n">
        <v>5779</v>
      </c>
      <c r="B2156" s="331" t="inlineStr">
        <is>
          <t>MOTONIVELADORA POTÊNCIA BÁSICA LÍQUIDA (PRIMEIRA MARCHA) 125 HP, PESO BRUTO 13032 KG, LARGURA DA LÂMINA DE 3,7 M - MANUTENÇÃO. AF_06/2014</t>
        </is>
      </c>
      <c r="C2156" s="330" t="inlineStr">
        <is>
          <t>H</t>
        </is>
      </c>
      <c r="D2156" s="330" t="n">
        <v>86.48</v>
      </c>
      <c r="E2156" s="330" t="n">
        <v>86.48</v>
      </c>
      <c r="F2156" s="330" t="inlineStr"/>
    </row>
    <row r="2157" ht="45" customHeight="1" s="496">
      <c r="A2157" s="330" t="n">
        <v>53849</v>
      </c>
      <c r="B2157" s="331" t="inlineStr">
        <is>
          <t>MOTONIVELADORA POTÊNCIA BÁSICA LÍQUIDA (PRIMEIRA MARCHA) 125 HP, PESO BRUTO 13032 KG, LARGURA DA LÂMINA DE 3,7 M - MATERIAIS NA OPERAÇÃO. AF_06/2014</t>
        </is>
      </c>
      <c r="C2157" s="330" t="inlineStr">
        <is>
          <t>H</t>
        </is>
      </c>
      <c r="D2157" s="330" t="n">
        <v>104.78</v>
      </c>
      <c r="E2157" s="330" t="n">
        <v>104.78</v>
      </c>
      <c r="F2157" s="330" t="inlineStr"/>
    </row>
    <row r="2158" ht="30" customHeight="1" s="496">
      <c r="A2158" s="330" t="n">
        <v>95129</v>
      </c>
      <c r="B2158" s="331" t="inlineStr">
        <is>
          <t>MÁQUINA DEMARCADORA DE FAIXA DE TRÁFEGO À FRIO, AUTOPROPELIDA, POTÊNCIA 38 HP - DEPRECIAÇÃO. AF_07/2016</t>
        </is>
      </c>
      <c r="C2158" s="330" t="inlineStr">
        <is>
          <t>H</t>
        </is>
      </c>
      <c r="D2158" s="330" t="n">
        <v>54.41</v>
      </c>
      <c r="E2158" s="330" t="n">
        <v>54.41</v>
      </c>
      <c r="F2158" s="330" t="inlineStr">
        <is>
          <t>AS</t>
        </is>
      </c>
    </row>
    <row r="2159" ht="30" customHeight="1" s="496">
      <c r="A2159" s="330" t="n">
        <v>95130</v>
      </c>
      <c r="B2159" s="331" t="inlineStr">
        <is>
          <t>MÁQUINA DEMARCADORA DE FAIXA DE TRÁFEGO À FRIO, AUTOPROPELIDA, POTÊNCIA 38 HP - JUROS. AF_07/2016</t>
        </is>
      </c>
      <c r="C2159" s="330" t="inlineStr">
        <is>
          <t>H</t>
        </is>
      </c>
      <c r="D2159" s="330" t="n">
        <v>19.73</v>
      </c>
      <c r="E2159" s="330" t="n">
        <v>19.73</v>
      </c>
      <c r="F2159" s="330" t="inlineStr">
        <is>
          <t>AS</t>
        </is>
      </c>
    </row>
    <row r="2160" ht="30" customHeight="1" s="496">
      <c r="A2160" s="330" t="n">
        <v>95131</v>
      </c>
      <c r="B2160" s="331" t="inlineStr">
        <is>
          <t>MÁQUINA DEMARCADORA DE FAIXA DE TRÁFEGO À FRIO, AUTOPROPELIDA, POTÊNCIA 38 HP - MANUTENÇÃO. AF_07/2016</t>
        </is>
      </c>
      <c r="C2160" s="330" t="inlineStr">
        <is>
          <t>H</t>
        </is>
      </c>
      <c r="D2160" s="330" t="n">
        <v>64.05</v>
      </c>
      <c r="E2160" s="330" t="n">
        <v>64.05</v>
      </c>
      <c r="F2160" s="330" t="inlineStr">
        <is>
          <t>AS</t>
        </is>
      </c>
    </row>
    <row r="2161" ht="45" customHeight="1" s="496">
      <c r="A2161" s="330" t="n">
        <v>95132</v>
      </c>
      <c r="B2161" s="331" t="inlineStr">
        <is>
          <t>MÁQUINA DEMARCADORA DE FAIXA DE TRÁFEGO À FRIO, AUTOPROPELIDA, POTÊNCIA 38 HP - MATERIAIS NA OPERAÇÃO. AF_07/2016</t>
        </is>
      </c>
      <c r="C2161" s="330" t="inlineStr">
        <is>
          <t>H</t>
        </is>
      </c>
      <c r="D2161" s="330" t="n">
        <v>40.37</v>
      </c>
      <c r="E2161" s="330" t="n">
        <v>40.37</v>
      </c>
      <c r="F2161" s="330" t="inlineStr"/>
    </row>
    <row r="2162" ht="45" customHeight="1" s="496">
      <c r="A2162" s="330" t="n">
        <v>102985</v>
      </c>
      <c r="B2162" s="331" t="inlineStr">
        <is>
          <t>MÁQUINA DEMARCADORA DE FAIXA DE TRÁFEGO À FRIO, TRAÇÃO MANUAL, 4 CV, PRESSÃO MAX 3300 PSI, TANQUE 20 L - MATERIAIS NA OPERAÇÃO. AF_06/2021</t>
        </is>
      </c>
      <c r="C2162" s="330" t="inlineStr">
        <is>
          <t>H</t>
        </is>
      </c>
      <c r="D2162" s="330" t="n">
        <v>18.72</v>
      </c>
      <c r="E2162" s="330" t="n">
        <v>18.72</v>
      </c>
      <c r="F2162" s="330" t="inlineStr"/>
    </row>
    <row r="2163" ht="30" customHeight="1" s="496">
      <c r="A2163" s="330" t="n">
        <v>92956</v>
      </c>
      <c r="B2163" s="331" t="inlineStr">
        <is>
          <t>MÁQUINA EXTRUSORA DE CONCRETO PARA GUIAS E SARJETAS, MOTOR A DIESEL, POTÊNCIA 14 CV - DEPRECIAÇÃO. AF_12/2015</t>
        </is>
      </c>
      <c r="C2163" s="330" t="inlineStr">
        <is>
          <t>H</t>
        </is>
      </c>
      <c r="D2163" s="330" t="n">
        <v>4.56</v>
      </c>
      <c r="E2163" s="330" t="n">
        <v>4.56</v>
      </c>
      <c r="F2163" s="330" t="inlineStr">
        <is>
          <t>AS</t>
        </is>
      </c>
    </row>
    <row r="2164" ht="30" customHeight="1" s="496">
      <c r="A2164" s="330" t="n">
        <v>92957</v>
      </c>
      <c r="B2164" s="331" t="inlineStr">
        <is>
          <t>MÁQUINA EXTRUSORA DE CONCRETO PARA GUIAS E SARJETAS, MOTOR A DIESEL, POTÊNCIA 14 CV - JUROS. AF_12/2015</t>
        </is>
      </c>
      <c r="C2164" s="330" t="inlineStr">
        <is>
          <t>H</t>
        </is>
      </c>
      <c r="D2164" s="330" t="n">
        <v>1.05</v>
      </c>
      <c r="E2164" s="330" t="n">
        <v>1.05</v>
      </c>
      <c r="F2164" s="330" t="inlineStr">
        <is>
          <t>AS</t>
        </is>
      </c>
    </row>
    <row r="2165" ht="30" customHeight="1" s="496">
      <c r="A2165" s="330" t="n">
        <v>92958</v>
      </c>
      <c r="B2165" s="331" t="inlineStr">
        <is>
          <t>MÁQUINA EXTRUSORA DE CONCRETO PARA GUIAS E SARJETAS, MOTOR A DIESEL, POTÊNCIA 14 CV - MANUTENÇÃO. AF_12/2015</t>
        </is>
      </c>
      <c r="C2165" s="330" t="inlineStr">
        <is>
          <t>H</t>
        </is>
      </c>
      <c r="D2165" s="330" t="n">
        <v>4.99</v>
      </c>
      <c r="E2165" s="330" t="n">
        <v>4.99</v>
      </c>
      <c r="F2165" s="330" t="inlineStr">
        <is>
          <t>AS</t>
        </is>
      </c>
    </row>
    <row r="2166" ht="30" customHeight="1" s="496">
      <c r="A2166" s="330" t="n">
        <v>92959</v>
      </c>
      <c r="B2166" s="331" t="inlineStr">
        <is>
          <t>MÁQUINA EXTRUSORA DE CONCRETO PARA GUIAS E SARJETAS, MOTOR A DIESEL, POTÊNCIA 14 CV - MATERIAIS NA OPERAÇÃO. AF_12/2015</t>
        </is>
      </c>
      <c r="C2166" s="330" t="inlineStr">
        <is>
          <t>H</t>
        </is>
      </c>
      <c r="D2166" s="330" t="n">
        <v>11.6</v>
      </c>
      <c r="E2166" s="330" t="n">
        <v>11.6</v>
      </c>
      <c r="F2166" s="330" t="inlineStr"/>
    </row>
    <row r="2167" ht="45" customHeight="1" s="496">
      <c r="A2167" s="330" t="n">
        <v>102861</v>
      </c>
      <c r="B2167" s="331" t="inlineStr">
        <is>
          <t>MÁQUINA FORMER DOBRAS DIVERSAS: 220V/380V TRIFÁSICO OU MONOFÁSICO, CAPACIDADE 0,5-1,27MM, MOTOR 2CV - MATERIAIS NA OPERAÇÃO. AF_05/2023</t>
        </is>
      </c>
      <c r="C2167" s="330" t="inlineStr">
        <is>
          <t>H</t>
        </is>
      </c>
      <c r="D2167" s="330" t="n">
        <v>1.22</v>
      </c>
      <c r="E2167" s="330" t="n">
        <v>1.22</v>
      </c>
      <c r="F2167" s="330" t="inlineStr"/>
    </row>
    <row r="2168" ht="60" customHeight="1" s="496">
      <c r="A2168" s="330" t="n">
        <v>93404</v>
      </c>
      <c r="B2168" s="331" t="inlineStr">
        <is>
          <t>MÁQUINA JATO DE PRESSAO PORTÁTIL, CAMARA DE 1 SAIDA, CAPACIDADE 280 L, DIAMETRO 670 MM, BICO DE JATO CURTO VENTURI DE 5/16", MANGUEIRA DE 1" COM COMPRESSOR DE AR REBOCÁVEL 189 PCM E MOTOR DIESEL 63 CV - DEPRECIAÇÃO. AF_05/2023</t>
        </is>
      </c>
      <c r="C2168" s="330" t="inlineStr">
        <is>
          <t>H</t>
        </is>
      </c>
      <c r="D2168" s="330" t="n">
        <v>7.75</v>
      </c>
      <c r="E2168" s="330" t="n">
        <v>7.75</v>
      </c>
      <c r="F2168" s="330" t="inlineStr">
        <is>
          <t>AS</t>
        </is>
      </c>
    </row>
    <row r="2169" ht="60" customHeight="1" s="496">
      <c r="A2169" s="330" t="n">
        <v>93405</v>
      </c>
      <c r="B2169" s="331" t="inlineStr">
        <is>
          <t>MÁQUINA JATO DE PRESSAO PORTÁTIL, CAMARA DE 1 SAIDA, CAPACIDADE 280 L, DIAMETRO 670 MM, BICO DE JATO CURTO VENTURI DE 5/16", MANGUEIRA DE 1" COM COMPRESSOR DE AR REBOCÁVEL 189 PCM E MOTOR DIESEL 63 CV - JUROS. AF_05/2023</t>
        </is>
      </c>
      <c r="C2169" s="330" t="inlineStr">
        <is>
          <t>H</t>
        </is>
      </c>
      <c r="D2169" s="330" t="n">
        <v>1.98</v>
      </c>
      <c r="E2169" s="330" t="n">
        <v>1.98</v>
      </c>
      <c r="F2169" s="330" t="inlineStr">
        <is>
          <t>AS</t>
        </is>
      </c>
    </row>
    <row r="2170" ht="60" customHeight="1" s="496">
      <c r="A2170" s="330" t="n">
        <v>93406</v>
      </c>
      <c r="B2170" s="331" t="inlineStr">
        <is>
          <t>MÁQUINA JATO DE PRESSAO PORTÁTIL, CAMARA DE 1 SAIDA, CAPACIDADE 280 L, DIAMETRO 670 MM, BICO DE JATO CURTO VENTURI DE 5/16", MANGUEIRA DE 1" COM COMPRESSOR DE AR REBOCÁVEL 189 PCM E MOTOR DIESEL 63 CV - MANUTENÇÃO. AF_05/2023</t>
        </is>
      </c>
      <c r="C2170" s="330" t="inlineStr">
        <is>
          <t>H</t>
        </is>
      </c>
      <c r="D2170" s="330" t="n">
        <v>9.300000000000001</v>
      </c>
      <c r="E2170" s="330" t="n">
        <v>9.300000000000001</v>
      </c>
      <c r="F2170" s="330" t="inlineStr">
        <is>
          <t>AS</t>
        </is>
      </c>
    </row>
    <row r="2171" ht="60" customHeight="1" s="496">
      <c r="A2171" s="330" t="n">
        <v>93407</v>
      </c>
      <c r="B2171" s="331" t="inlineStr">
        <is>
          <t>MÁQUINA JATO DE PRESSAO PORTÁTIL, CAMARA DE 1 SAIDA, CAPACIDADE 280 L, DIAMETRO 670 MM, BICO DE JATO CURTO VENTURI DE 5/16", MANGUEIRA DE 1" COM COMPRESSOR DE AR REBOCÁVEL 189 PCM E MOTOR DIESEL 63 CV - MATERIAIS NA OPERAÇÃO. AF_05/2023</t>
        </is>
      </c>
      <c r="C2171" s="330" t="inlineStr">
        <is>
          <t>H</t>
        </is>
      </c>
      <c r="D2171" s="330" t="n">
        <v>59.02</v>
      </c>
      <c r="E2171" s="330" t="n">
        <v>59.02</v>
      </c>
      <c r="F2171" s="330" t="inlineStr"/>
    </row>
    <row r="2172" ht="30" customHeight="1" s="496">
      <c r="A2172" s="330" t="n">
        <v>102939</v>
      </c>
      <c r="B2172" s="331" t="inlineStr">
        <is>
          <t>MÁQUINA METALEIRA UNIVERSAL MODELO IW 110/180 BTD - MATERIAIS NA OPERAÇÃO. AF_05/2023</t>
        </is>
      </c>
      <c r="C2172" s="330" t="inlineStr">
        <is>
          <t>H</t>
        </is>
      </c>
      <c r="D2172" s="330" t="n">
        <v>9.16</v>
      </c>
      <c r="E2172" s="330" t="n">
        <v>9.16</v>
      </c>
      <c r="F2172" s="330" t="inlineStr"/>
    </row>
    <row r="2173" ht="45" customHeight="1" s="496">
      <c r="A2173" s="330" t="n">
        <v>103162</v>
      </c>
      <c r="B2173" s="331" t="inlineStr">
        <is>
          <t>MÁQUINA PARA SOLDA POR ELETROFUSÃO PARA TUBOS DE POLIETILENO DE ALTA DENSIDADE (PEAD) COM DIÂMETRO EXTERNO DE 20 A 1600 MM, POTÊNCIA DE 3500 W - MATERIAIS NA OPERAÇÃO. AF_05/2023</t>
        </is>
      </c>
      <c r="C2173" s="330" t="inlineStr">
        <is>
          <t>H</t>
        </is>
      </c>
      <c r="D2173" s="330" t="n">
        <v>0.65</v>
      </c>
      <c r="E2173" s="330" t="n">
        <v>0.65</v>
      </c>
      <c r="F2173" s="330" t="inlineStr"/>
    </row>
    <row r="2174" ht="45" customHeight="1" s="496">
      <c r="A2174" s="330" t="n">
        <v>103156</v>
      </c>
      <c r="B2174" s="331" t="inlineStr">
        <is>
          <t>MÁQUINA PARA SOLDA POR ELETROFUSÃO PARA TUBOS DE POLIETILENO DE ALTA DENSIDADE (PEAD) COM DIÂMETRO EXTERNO DE 20 A 800 MM, POTÊNCIA ENTRE 2750 E 3000 W - MATERIAIS NA OPERAÇÃO. AF_05/2023</t>
        </is>
      </c>
      <c r="C2174" s="330" t="inlineStr">
        <is>
          <t>H</t>
        </is>
      </c>
      <c r="D2174" s="330" t="n">
        <v>2.33</v>
      </c>
      <c r="E2174" s="330" t="n">
        <v>2.33</v>
      </c>
      <c r="F2174" s="330" t="inlineStr"/>
    </row>
    <row r="2175" ht="45" customHeight="1" s="496">
      <c r="A2175" s="330" t="n">
        <v>103174</v>
      </c>
      <c r="B2175" s="331" t="inlineStr">
        <is>
          <t>MÁQUINA PARA SOLDA POR TERMOFUSÃO PARA TUBOS DE POLIETILENO DE ALTA DENSIDADE (PEAD) COM DIÂMETRO EXTERNO DE 315 A 630 MM, POTÊNCIA ENTRE 8000 E 12350 W - MATERIAIS NA OPERAÇÃO. AF_05/2023</t>
        </is>
      </c>
      <c r="C2175" s="330" t="inlineStr">
        <is>
          <t>H</t>
        </is>
      </c>
      <c r="D2175" s="330" t="n">
        <v>1.86</v>
      </c>
      <c r="E2175" s="330" t="n">
        <v>1.86</v>
      </c>
      <c r="F2175" s="330" t="inlineStr"/>
    </row>
    <row r="2176" ht="45" customHeight="1" s="496">
      <c r="A2176" s="330" t="n">
        <v>103180</v>
      </c>
      <c r="B2176" s="331" t="inlineStr">
        <is>
          <t>MÁQUINA PARA SOLDA POR TERMOFUSÃO PARA TUBOS DE POLIETILENO DE ALTA DENSIDADE (PEAD) COM DIÂMETRO EXTERNO DE 710 A 1200 MM, POTÊNCIA ENTRE 16000 E 29500 W - MATERIAIS NA OPERAÇÃO. AF_05/2023</t>
        </is>
      </c>
      <c r="C2176" s="330" t="inlineStr">
        <is>
          <t>H</t>
        </is>
      </c>
      <c r="D2176" s="330" t="n">
        <v>4.28</v>
      </c>
      <c r="E2176" s="330" t="n">
        <v>4.28</v>
      </c>
      <c r="F2176" s="330" t="inlineStr"/>
    </row>
    <row r="2177" ht="45" customHeight="1" s="496">
      <c r="A2177" s="330" t="n">
        <v>103168</v>
      </c>
      <c r="B2177" s="331" t="inlineStr">
        <is>
          <t>MÁQUINA PARA SOLDA POR TERMOFUSÃO PARA TUBOS DE POLIETILENO DE ALTA DENSIDADE (PEAD) COM DIÂMETRO EXTERNO DE 90 A 315 MM, POTÊNCIA ENTRE 2500 E 5350 W - MATERIAIS NA OPERAÇÃO. AF_05/2023</t>
        </is>
      </c>
      <c r="C2177" s="330" t="inlineStr">
        <is>
          <t>H</t>
        </is>
      </c>
      <c r="D2177" s="330" t="n">
        <v>0.74</v>
      </c>
      <c r="E2177" s="330" t="n">
        <v>0.74</v>
      </c>
      <c r="F2177" s="330" t="inlineStr"/>
    </row>
    <row r="2178" ht="30" customHeight="1" s="496">
      <c r="A2178" s="330" t="n">
        <v>102867</v>
      </c>
      <c r="B2178" s="331" t="inlineStr">
        <is>
          <t>MÁQUINA SOLDA ARCO COM PISTOLA DE SOLDAGEM PARA STUD BOLT DE 5 MM A 22 MM - MATERIAIS NA OPERAÇÃO. AF_05/2023</t>
        </is>
      </c>
      <c r="C2178" s="330" t="inlineStr">
        <is>
          <t>H</t>
        </is>
      </c>
      <c r="D2178" s="330" t="n">
        <v>0.66</v>
      </c>
      <c r="E2178" s="330" t="n">
        <v>0.66</v>
      </c>
      <c r="F2178" s="330" t="inlineStr"/>
    </row>
    <row r="2179" ht="45" customHeight="1" s="496">
      <c r="A2179" s="330" t="n">
        <v>106324</v>
      </c>
      <c r="B2179" s="331" t="inlineStr">
        <is>
          <t>PENEIRA ROTATIVA COM MOTOR ELÉTRICO MONOFÁSICO DE *0,5 A 1,0* CV, CILINDRO COM DIÂMETRO DE *0,48 A 0,85* M E COMPRIMENTO DE *1,0 A 1,65* M - MATERIAIS NA OPERAÇÃO. AF_11/2025</t>
        </is>
      </c>
      <c r="C2179" s="330" t="inlineStr">
        <is>
          <t>H</t>
        </is>
      </c>
      <c r="D2179" s="330" t="n">
        <v>0.61</v>
      </c>
      <c r="E2179" s="330" t="n">
        <v>0.61</v>
      </c>
      <c r="F2179" s="330" t="inlineStr"/>
    </row>
    <row r="2180" ht="30" customHeight="1" s="496">
      <c r="A2180" s="330" t="n">
        <v>92108</v>
      </c>
      <c r="B2180" s="331" t="inlineStr">
        <is>
          <t>PENEIRA ROTATIVA COM MOTOR ELÉTRICO TRIFÁSICO DE 2 CV, CILINDRO DE 1 M X 0,60 M, COM FUROS DE 3,17 MM - DEPRECIAÇÃO. AF_05/2023</t>
        </is>
      </c>
      <c r="C2180" s="330" t="inlineStr">
        <is>
          <t>H</t>
        </is>
      </c>
      <c r="D2180" s="330" t="n">
        <v>0.97</v>
      </c>
      <c r="E2180" s="330" t="n">
        <v>0.97</v>
      </c>
      <c r="F2180" s="330" t="inlineStr">
        <is>
          <t>AS</t>
        </is>
      </c>
    </row>
    <row r="2181" ht="30" customHeight="1" s="496">
      <c r="A2181" s="330" t="n">
        <v>92109</v>
      </c>
      <c r="B2181" s="331" t="inlineStr">
        <is>
          <t>PENEIRA ROTATIVA COM MOTOR ELÉTRICO TRIFÁSICO DE 2 CV, CILINDRO DE 1 M X 0,60 M, COM FUROS DE 3,17 MM - JUROS. AF_05/2023</t>
        </is>
      </c>
      <c r="C2181" s="330" t="inlineStr">
        <is>
          <t>H</t>
        </is>
      </c>
      <c r="D2181" s="330" t="n">
        <v>0.22</v>
      </c>
      <c r="E2181" s="330" t="n">
        <v>0.22</v>
      </c>
      <c r="F2181" s="330" t="inlineStr">
        <is>
          <t>AS</t>
        </is>
      </c>
    </row>
    <row r="2182" ht="30" customHeight="1" s="496">
      <c r="A2182" s="330" t="n">
        <v>92110</v>
      </c>
      <c r="B2182" s="331" t="inlineStr">
        <is>
          <t>PENEIRA ROTATIVA COM MOTOR ELÉTRICO TRIFÁSICO DE 2 CV, CILINDRO DE 1 M X 0,60 M, COM FUROS DE 3,17 MM - MANUTENÇÃO. AF_05/2023</t>
        </is>
      </c>
      <c r="C2182" s="330" t="inlineStr">
        <is>
          <t>H</t>
        </is>
      </c>
      <c r="D2182" s="330" t="n">
        <v>1.22</v>
      </c>
      <c r="E2182" s="330" t="n">
        <v>1.22</v>
      </c>
      <c r="F2182" s="330" t="inlineStr">
        <is>
          <t>AS</t>
        </is>
      </c>
    </row>
    <row r="2183" ht="45" customHeight="1" s="496">
      <c r="A2183" s="330" t="n">
        <v>92111</v>
      </c>
      <c r="B2183" s="331" t="inlineStr">
        <is>
          <t>PENEIRA ROTATIVA COM MOTOR ELÉTRICO TRIFÁSICO DE 2 CV, CILINDRO DE 1 M X 0,60 M, COM FUROS DE 3,17 MM - MATERIAIS NA OPERAÇÃO. AF_05/2023</t>
        </is>
      </c>
      <c r="C2183" s="330" t="inlineStr">
        <is>
          <t>H</t>
        </is>
      </c>
      <c r="D2183" s="330" t="n">
        <v>1.22</v>
      </c>
      <c r="E2183" s="330" t="n">
        <v>1.22</v>
      </c>
      <c r="F2183" s="330" t="inlineStr"/>
    </row>
    <row r="2184" ht="60" customHeight="1" s="496">
      <c r="A2184" s="330" t="n">
        <v>90670</v>
      </c>
      <c r="B2184" s="331" t="inlineStr">
        <is>
          <t>PERFURATRIZ COM TORRE METÁLICA PARA EXECUÇÃO DE ESTACA HÉLICE CONTÍNUA, PROFUNDIDADE MÁXIMA DE 30 M, DIÂMETRO MÁXIMO DE 800 MM, POTÊNCIA INSTALADA DE 268 HP, MESA ROTATIVA COM TORQUE MÁXIMO DE 170 KNM - DEPRECIAÇÃO. AF_06/2015</t>
        </is>
      </c>
      <c r="C2184" s="330" t="inlineStr">
        <is>
          <t>H</t>
        </is>
      </c>
      <c r="D2184" s="330" t="n">
        <v>244.89</v>
      </c>
      <c r="E2184" s="330" t="n">
        <v>244.89</v>
      </c>
      <c r="F2184" s="330" t="inlineStr">
        <is>
          <t>AS</t>
        </is>
      </c>
    </row>
    <row r="2185" ht="60" customHeight="1" s="496">
      <c r="A2185" s="330" t="n">
        <v>90671</v>
      </c>
      <c r="B2185" s="331" t="inlineStr">
        <is>
          <t>PERFURATRIZ COM TORRE METÁLICA PARA EXECUÇÃO DE ESTACA HÉLICE CONTÍNUA, PROFUNDIDADE MÁXIMA DE 30 M, DIÂMETRO MÁXIMO DE 800 MM, POTÊNCIA INSTALADA DE 268 HP, MESA ROTATIVA COM TORQUE MÁXIMO DE 170 KNM - JUROS. AF_06/2015</t>
        </is>
      </c>
      <c r="C2185" s="330" t="inlineStr">
        <is>
          <t>H</t>
        </is>
      </c>
      <c r="D2185" s="330" t="n">
        <v>65.7</v>
      </c>
      <c r="E2185" s="330" t="n">
        <v>65.7</v>
      </c>
      <c r="F2185" s="330" t="inlineStr">
        <is>
          <t>AS</t>
        </is>
      </c>
    </row>
    <row r="2186" ht="60" customHeight="1" s="496">
      <c r="A2186" s="330" t="n">
        <v>90672</v>
      </c>
      <c r="B2186" s="331" t="inlineStr">
        <is>
          <t>PERFURATRIZ COM TORRE METÁLICA PARA EXECUÇÃO DE ESTACA HÉLICE CONTÍNUA, PROFUNDIDADE MÁXIMA DE 30 M, DIÂMETRO MÁXIMO DE 800 MM, POTÊNCIA INSTALADA DE 268 HP, MESA ROTATIVA COM TORQUE MÁXIMO DE 170 KNM - MANUTENÇÃO. AF_06/2015</t>
        </is>
      </c>
      <c r="C2186" s="330" t="inlineStr">
        <is>
          <t>H</t>
        </is>
      </c>
      <c r="D2186" s="330" t="n">
        <v>306.45</v>
      </c>
      <c r="E2186" s="330" t="n">
        <v>306.45</v>
      </c>
      <c r="F2186" s="330" t="inlineStr">
        <is>
          <t>AS</t>
        </is>
      </c>
    </row>
    <row r="2187" ht="60" customHeight="1" s="496">
      <c r="A2187" s="330" t="n">
        <v>90673</v>
      </c>
      <c r="B2187" s="331" t="inlineStr">
        <is>
          <t>PERFURATRIZ COM TORRE METÁLICA PARA EXECUÇÃO DE ESTACA HÉLICE CONTÍNUA, PROFUNDIDADE MÁXIMA DE 30 M, DIÂMETRO MÁXIMO DE 800 MM, POTÊNCIA INSTALADA DE 268 HP, MESA ROTATIVA COM TORQUE MÁXIMO DE 170 KNM - MATERIAIS NA OPERAÇÃO. AF_06/2015</t>
        </is>
      </c>
      <c r="C2187" s="330" t="inlineStr">
        <is>
          <t>H</t>
        </is>
      </c>
      <c r="D2187" s="330" t="n">
        <v>149.72</v>
      </c>
      <c r="E2187" s="330" t="n">
        <v>149.72</v>
      </c>
      <c r="F2187" s="330" t="inlineStr"/>
    </row>
    <row r="2188" ht="60" customHeight="1" s="496">
      <c r="A2188" s="330" t="n">
        <v>93220</v>
      </c>
      <c r="B2188" s="331" t="inlineStr">
        <is>
          <t>PERFURATRIZ COM TORRE METÁLICA PARA EXECUÇÃO DE ESTACA HÉLICE CONTÍNUA, PROFUNDIDADE MÁXIMA DE 32 M, DIÂMETRO MÁXIMO DE 1000 MM, POTÊNCIA INSTALADA DE 350 HP, MESA ROTATIVA COM TORQUE MÁXIMO DE 263 KNM - DEPRECIAÇÃO. AF_01/2016</t>
        </is>
      </c>
      <c r="C2188" s="330" t="inlineStr">
        <is>
          <t>H</t>
        </is>
      </c>
      <c r="D2188" s="330" t="n">
        <v>375.5</v>
      </c>
      <c r="E2188" s="330" t="n">
        <v>375.5</v>
      </c>
      <c r="F2188" s="330" t="inlineStr">
        <is>
          <t>AS</t>
        </is>
      </c>
    </row>
    <row r="2189" ht="60" customHeight="1" s="496">
      <c r="A2189" s="330" t="n">
        <v>93221</v>
      </c>
      <c r="B2189" s="331" t="inlineStr">
        <is>
          <t>PERFURATRIZ COM TORRE METÁLICA PARA EXECUÇÃO DE ESTACA HÉLICE CONTÍNUA, PROFUNDIDADE MÁXIMA DE 32 M, DIÂMETRO MÁXIMO DE 1000 MM, POTÊNCIA INSTALADA DE 350 HP, MESA ROTATIVA COM TORQUE MÁXIMO DE 263 KNM - JUROS. AF_01/2016</t>
        </is>
      </c>
      <c r="C2189" s="330" t="inlineStr">
        <is>
          <t>H</t>
        </is>
      </c>
      <c r="D2189" s="330" t="n">
        <v>100.74</v>
      </c>
      <c r="E2189" s="330" t="n">
        <v>100.74</v>
      </c>
      <c r="F2189" s="330" t="inlineStr">
        <is>
          <t>AS</t>
        </is>
      </c>
    </row>
    <row r="2190" ht="60" customHeight="1" s="496">
      <c r="A2190" s="330" t="n">
        <v>93222</v>
      </c>
      <c r="B2190" s="331" t="inlineStr">
        <is>
          <t>PERFURATRIZ COM TORRE METÁLICA PARA EXECUÇÃO DE ESTACA HÉLICE CONTÍNUA, PROFUNDIDADE MÁXIMA DE 32 M, DIÂMETRO MÁXIMO DE 1000 MM, POTÊNCIA INSTALADA DE 350 HP, MESA ROTATIVA COM TORQUE MÁXIMO DE 263 KNM - MANUTENÇÃO. AF_01/2016</t>
        </is>
      </c>
      <c r="C2190" s="330" t="inlineStr">
        <is>
          <t>H</t>
        </is>
      </c>
      <c r="D2190" s="330" t="n">
        <v>469.9</v>
      </c>
      <c r="E2190" s="330" t="n">
        <v>469.9</v>
      </c>
      <c r="F2190" s="330" t="inlineStr">
        <is>
          <t>AS</t>
        </is>
      </c>
    </row>
    <row r="2191" ht="60" customHeight="1" s="496">
      <c r="A2191" s="330" t="n">
        <v>93223</v>
      </c>
      <c r="B2191" s="331" t="inlineStr">
        <is>
          <t>PERFURATRIZ COM TORRE METÁLICA PARA EXECUÇÃO DE ESTACA HÉLICE CONTÍNUA, PROFUNDIDADE MÁXIMA DE 32 M, DIÂMETRO MÁXIMO DE 1000 MM, POTÊNCIA INSTALADA DE 350 HP, MESA ROTATIVA COM TORQUE MÁXIMO DE 263 KNM - MATERIAIS NA OPERAÇÃO. AF_01/2016</t>
        </is>
      </c>
      <c r="C2191" s="330" t="inlineStr">
        <is>
          <t>H</t>
        </is>
      </c>
      <c r="D2191" s="330" t="n">
        <v>195.56</v>
      </c>
      <c r="E2191" s="330" t="n">
        <v>195.56</v>
      </c>
      <c r="F2191" s="330" t="inlineStr"/>
    </row>
    <row r="2192" ht="45" customHeight="1" s="496">
      <c r="A2192" s="330" t="n">
        <v>104691</v>
      </c>
      <c r="B2192" s="331" t="inlineStr">
        <is>
          <t>PERFURATRIZ DE COROA DIAMANTADA PARA CONCRETO, DIÂMETRO ATÉ 250 MM, MOTOR ELÉTRICO 220 V, POTÊNCIA 2.500 W - DEPRECIAÇÃO. AF_05/2023</t>
        </is>
      </c>
      <c r="C2192" s="330" t="inlineStr">
        <is>
          <t>H</t>
        </is>
      </c>
      <c r="D2192" s="330" t="n">
        <v>0.97</v>
      </c>
      <c r="E2192" s="330" t="n">
        <v>0.97</v>
      </c>
      <c r="F2192" s="330" t="inlineStr">
        <is>
          <t>AS</t>
        </is>
      </c>
    </row>
    <row r="2193" ht="30" customHeight="1" s="496">
      <c r="A2193" s="330" t="n">
        <v>104692</v>
      </c>
      <c r="B2193" s="331" t="inlineStr">
        <is>
          <t>PERFURATRIZ DE COROA DIAMANTADA PARA CONCRETO, DIÂMETRO ATÉ 250 MM, MOTOR ELÉTRICO 220 V, POTÊNCIA 2.500 W - JUROS. AF_05/2023</t>
        </is>
      </c>
      <c r="C2193" s="330" t="inlineStr">
        <is>
          <t>H</t>
        </is>
      </c>
      <c r="D2193" s="330" t="n">
        <v>0.22</v>
      </c>
      <c r="E2193" s="330" t="n">
        <v>0.22</v>
      </c>
      <c r="F2193" s="330" t="inlineStr">
        <is>
          <t>AS</t>
        </is>
      </c>
    </row>
    <row r="2194" ht="45" customHeight="1" s="496">
      <c r="A2194" s="330" t="n">
        <v>104693</v>
      </c>
      <c r="B2194" s="331" t="inlineStr">
        <is>
          <t>PERFURATRIZ DE COROA DIAMANTADA PARA CONCRETO, DIÂMETRO ATÉ 250 MM, MOTOR ELÉTRICO 220 V, POTÊNCIA 2.500 W - MANUTENÇÃO. AF_05/2023</t>
        </is>
      </c>
      <c r="C2194" s="330" t="inlineStr">
        <is>
          <t>H</t>
        </is>
      </c>
      <c r="D2194" s="330" t="n">
        <v>1.22</v>
      </c>
      <c r="E2194" s="330" t="n">
        <v>1.22</v>
      </c>
      <c r="F2194" s="330" t="inlineStr">
        <is>
          <t>AS</t>
        </is>
      </c>
    </row>
    <row r="2195" ht="45" customHeight="1" s="496">
      <c r="A2195" s="330" t="n">
        <v>104694</v>
      </c>
      <c r="B2195" s="331" t="inlineStr">
        <is>
          <t>PERFURATRIZ DE COROA DIAMANTADA PARA CONCRETO, DIÂMETRO ATÉ 250 MM, MOTOR ELÉTRICO 220 V, POTÊNCIA 2.500 W - MATERIAIS NA OPERAÇÃO. AF_05/2023</t>
        </is>
      </c>
      <c r="C2195" s="330" t="inlineStr">
        <is>
          <t>H</t>
        </is>
      </c>
      <c r="D2195" s="330" t="n">
        <v>2.08</v>
      </c>
      <c r="E2195" s="330" t="n">
        <v>2.08</v>
      </c>
      <c r="F2195" s="330" t="inlineStr"/>
    </row>
    <row r="2196" ht="60" customHeight="1" s="496">
      <c r="A2196" s="330" t="n">
        <v>90676</v>
      </c>
      <c r="B2196" s="331" t="inlineStr">
        <is>
          <t>PERFURATRIZ HIDRÁULICA SOBRE CAMINHÃO COM TRADO CURTO ACOPLADO, PROFUNDIDADE MÁXIMA DE 20 M, DIÂMETRO MÁXIMO DE 1500 MM, POTÊNCIA INSTALADA DE 137 HP, MESA ROTATIVA COM TORQUE MÁXIMO DE 30 KNM - DEPRECIAÇÃO. AF_06/2015</t>
        </is>
      </c>
      <c r="C2196" s="330" t="inlineStr">
        <is>
          <t>H</t>
        </is>
      </c>
      <c r="D2196" s="330" t="n">
        <v>100.64</v>
      </c>
      <c r="E2196" s="330" t="n">
        <v>100.64</v>
      </c>
      <c r="F2196" s="330" t="inlineStr">
        <is>
          <t>AS</t>
        </is>
      </c>
    </row>
    <row r="2197" ht="60" customHeight="1" s="496">
      <c r="A2197" s="330" t="n">
        <v>91021</v>
      </c>
      <c r="B2197" s="331" t="inlineStr">
        <is>
          <t>PERFURATRIZ HIDRÁULICA SOBRE CAMINHÃO COM TRADO CURTO ACOPLADO, PROFUNDIDADE MÁXIMA DE 20 M, DIÂMETRO MÁXIMO DE 1500 MM, POTÊNCIA INSTALADA DE 137 HP, MESA ROTATIVA COM TORQUE MÁXIMO DE 30 KNM - IMPOSTOS E SEGUROS. AF_06/2015</t>
        </is>
      </c>
      <c r="C2197" s="330" t="inlineStr">
        <is>
          <t>H</t>
        </is>
      </c>
      <c r="D2197" s="330" t="n">
        <v>12.35</v>
      </c>
      <c r="E2197" s="330" t="n">
        <v>12.35</v>
      </c>
      <c r="F2197" s="330" t="inlineStr">
        <is>
          <t>AS</t>
        </is>
      </c>
    </row>
    <row r="2198" ht="60" customHeight="1" s="496">
      <c r="A2198" s="330" t="n">
        <v>90677</v>
      </c>
      <c r="B2198" s="331" t="inlineStr">
        <is>
          <t>PERFURATRIZ HIDRÁULICA SOBRE CAMINHÃO COM TRADO CURTO ACOPLADO, PROFUNDIDADE MÁXIMA DE 20 M, DIÂMETRO MÁXIMO DE 1500 MM, POTÊNCIA INSTALADA DE 137 HP, MESA ROTATIVA COM TORQUE MÁXIMO DE 30 KNM - JUROS. AF_06/2015</t>
        </is>
      </c>
      <c r="C2198" s="330" t="inlineStr">
        <is>
          <t>H</t>
        </is>
      </c>
      <c r="D2198" s="330" t="n">
        <v>30.47</v>
      </c>
      <c r="E2198" s="330" t="n">
        <v>30.47</v>
      </c>
      <c r="F2198" s="330" t="inlineStr">
        <is>
          <t>AS</t>
        </is>
      </c>
    </row>
    <row r="2199" ht="60" customHeight="1" s="496">
      <c r="A2199" s="330" t="n">
        <v>90678</v>
      </c>
      <c r="B2199" s="331" t="inlineStr">
        <is>
          <t>PERFURATRIZ HIDRÁULICA SOBRE CAMINHÃO COM TRADO CURTO ACOPLADO, PROFUNDIDADE MÁXIMA DE 20 M, DIÂMETRO MÁXIMO DE 1500 MM, POTÊNCIA INSTALADA DE 137 HP, MESA ROTATIVA COM TORQUE MÁXIMO DE 30 KNM - MANUTENÇÃO. AF_06/2015</t>
        </is>
      </c>
      <c r="C2199" s="330" t="inlineStr">
        <is>
          <t>H</t>
        </is>
      </c>
      <c r="D2199" s="330" t="n">
        <v>141.07</v>
      </c>
      <c r="E2199" s="330" t="n">
        <v>141.07</v>
      </c>
      <c r="F2199" s="330" t="inlineStr">
        <is>
          <t>AS</t>
        </is>
      </c>
    </row>
    <row r="2200" ht="60" customHeight="1" s="496">
      <c r="A2200" s="330" t="n">
        <v>90679</v>
      </c>
      <c r="B2200" s="331" t="inlineStr">
        <is>
          <t>PERFURATRIZ HIDRÁULICA SOBRE CAMINHÃO COM TRADO CURTO ACOPLADO, PROFUNDIDADE MÁXIMA DE 20 M, DIÂMETRO MÁXIMO DE 1500 MM, POTÊNCIA INSTALADA DE 137 HP, MESA ROTATIVA COM TORQUE MÁXIMO DE 30 KNM - MATERIAIS NA OPERAÇÃO. AF_06/2015</t>
        </is>
      </c>
      <c r="C2200" s="330" t="inlineStr">
        <is>
          <t>H</t>
        </is>
      </c>
      <c r="D2200" s="330" t="n">
        <v>114.82</v>
      </c>
      <c r="E2200" s="330" t="n">
        <v>114.82</v>
      </c>
      <c r="F2200" s="330" t="inlineStr"/>
    </row>
    <row r="2201" ht="45" customHeight="1" s="496">
      <c r="A2201" s="330" t="n">
        <v>102870</v>
      </c>
      <c r="B2201" s="331" t="inlineStr">
        <is>
          <t>PERFURATRIZ HIDRÁULICA SOBRE ESTEIRA, TORQUE MÁXIMO 161 KNM, PROFUNDIDADE MÁXIMA 54 M, DIÂMETRO MÁXIMO 1500 MM, POTÊNCIA MOTOR 268 HP - DEPRECIAÇÃO. AF_04/2019</t>
        </is>
      </c>
      <c r="C2201" s="330" t="inlineStr">
        <is>
          <t>H</t>
        </is>
      </c>
      <c r="D2201" s="330" t="n">
        <v>357.14</v>
      </c>
      <c r="E2201" s="330" t="n">
        <v>357.14</v>
      </c>
      <c r="F2201" s="330" t="inlineStr">
        <is>
          <t>AS</t>
        </is>
      </c>
    </row>
    <row r="2202" ht="45" customHeight="1" s="496">
      <c r="A2202" s="330" t="n">
        <v>102871</v>
      </c>
      <c r="B2202" s="331" t="inlineStr">
        <is>
          <t>PERFURATRIZ HIDRÁULICA SOBRE ESTEIRA, TORQUE MÁXIMO 161 KNM, PROFUNDIDADE MÁXIMA 54 M, DIÂMETRO MÁXIMO 1500 MM, POTÊNCIA MOTOR 268 HP - JUROS. AF_04/2019</t>
        </is>
      </c>
      <c r="C2202" s="330" t="inlineStr">
        <is>
          <t>H</t>
        </is>
      </c>
      <c r="D2202" s="330" t="n">
        <v>96.48</v>
      </c>
      <c r="E2202" s="330" t="n">
        <v>96.48</v>
      </c>
      <c r="F2202" s="330" t="inlineStr">
        <is>
          <t>AS</t>
        </is>
      </c>
    </row>
    <row r="2203" ht="45" customHeight="1" s="496">
      <c r="A2203" s="330" t="n">
        <v>102872</v>
      </c>
      <c r="B2203" s="331" t="inlineStr">
        <is>
          <t>PERFURATRIZ HIDRÁULICA SOBRE ESTEIRA, TORQUE MÁXIMO 161 KNM, PROFUNDIDADE MÁXIMA 54 M, DIÂMETRO MÁXIMO 1500 MM, POTÊNCIA MOTOR 268 HP - MANUTENÇÃO. AF_04/2019</t>
        </is>
      </c>
      <c r="C2203" s="330" t="inlineStr">
        <is>
          <t>H</t>
        </is>
      </c>
      <c r="D2203" s="330" t="n">
        <v>446.93</v>
      </c>
      <c r="E2203" s="330" t="n">
        <v>446.93</v>
      </c>
      <c r="F2203" s="330" t="inlineStr">
        <is>
          <t>AS</t>
        </is>
      </c>
    </row>
    <row r="2204" ht="45" customHeight="1" s="496">
      <c r="A2204" s="330" t="n">
        <v>102873</v>
      </c>
      <c r="B2204" s="331" t="inlineStr">
        <is>
          <t>PERFURATRIZ HIDRÁULICA SOBRE ESTEIRA, TORQUE MÁXIMO 161 KNM, PROFUNDIDADE MÁXIMA 54 M, DIÂMETRO MÁXIMO 1500 MM, POTÊNCIA MOTOR 268 HP - MATERIAIS NA OPERAÇÃO. AF_04/2019</t>
        </is>
      </c>
      <c r="C2204" s="330" t="inlineStr">
        <is>
          <t>H</t>
        </is>
      </c>
      <c r="D2204" s="330" t="n">
        <v>149.72</v>
      </c>
      <c r="E2204" s="330" t="n">
        <v>149.72</v>
      </c>
      <c r="F2204" s="330" t="inlineStr"/>
    </row>
    <row r="2205" ht="45" customHeight="1" s="496">
      <c r="A2205" s="330" t="n">
        <v>102960</v>
      </c>
      <c r="B2205" s="331" t="inlineStr">
        <is>
          <t>PERFURATRIZ HIDRÁULICA SOBRE ESTEIRA, TORQUE MÁXIMO 98 KNM, PROFUNDIDADE MÁXIMA 25 M, DIÂMETRO MÁXIMO 115 MM, POTÊNCIA MOTOR 190 HP - DEPRECIAÇÃO. AF_02/2021</t>
        </is>
      </c>
      <c r="C2205" s="330" t="inlineStr">
        <is>
          <t>H</t>
        </is>
      </c>
      <c r="D2205" s="330" t="n">
        <v>173.32</v>
      </c>
      <c r="E2205" s="330" t="n">
        <v>173.32</v>
      </c>
      <c r="F2205" s="330" t="inlineStr">
        <is>
          <t>AS</t>
        </is>
      </c>
    </row>
    <row r="2206" ht="45" customHeight="1" s="496">
      <c r="A2206" s="330" t="n">
        <v>102961</v>
      </c>
      <c r="B2206" s="331" t="inlineStr">
        <is>
          <t>PERFURATRIZ HIDRÁULICA SOBRE ESTEIRA, TORQUE MÁXIMO 98 KNM, PROFUNDIDADE MÁXIMA 25 M, DIÂMETRO MÁXIMO 115 MM, POTÊNCIA MOTOR 190 HP - JUROS. AF_02/2021</t>
        </is>
      </c>
      <c r="C2206" s="330" t="inlineStr">
        <is>
          <t>H</t>
        </is>
      </c>
      <c r="D2206" s="330" t="n">
        <v>46.82</v>
      </c>
      <c r="E2206" s="330" t="n">
        <v>46.82</v>
      </c>
      <c r="F2206" s="330" t="inlineStr">
        <is>
          <t>AS</t>
        </is>
      </c>
    </row>
    <row r="2207" ht="45" customHeight="1" s="496">
      <c r="A2207" s="330" t="n">
        <v>102962</v>
      </c>
      <c r="B2207" s="331" t="inlineStr">
        <is>
          <t>PERFURATRIZ HIDRÁULICA SOBRE ESTEIRA, TORQUE MÁXIMO 98 KNM, PROFUNDIDADE MÁXIMA 25 M, DIÂMETRO MÁXIMO 115 MM, POTÊNCIA MOTOR 190 HP - MANUTENÇÃO. AF_02/2021</t>
        </is>
      </c>
      <c r="C2207" s="330" t="inlineStr">
        <is>
          <t>H</t>
        </is>
      </c>
      <c r="D2207" s="330" t="n">
        <v>162.59</v>
      </c>
      <c r="E2207" s="330" t="n">
        <v>162.59</v>
      </c>
      <c r="F2207" s="330" t="inlineStr">
        <is>
          <t>AS</t>
        </is>
      </c>
    </row>
    <row r="2208" ht="45" customHeight="1" s="496">
      <c r="A2208" s="330" t="n">
        <v>102963</v>
      </c>
      <c r="B2208" s="331" t="inlineStr">
        <is>
          <t>PERFURATRIZ HIDRÁULICA SOBRE ESTEIRA, TORQUE MÁXIMO 98 KNM, PROFUNDIDADE MÁXIMA 25 M, DIÂMETRO MÁXIMO 115 MM, POTÊNCIA MOTOR 190 HP - MATERIAIS NA OPERAÇÃO. AF_02/2021</t>
        </is>
      </c>
      <c r="C2208" s="330" t="inlineStr">
        <is>
          <t>H</t>
        </is>
      </c>
      <c r="D2208" s="330" t="n">
        <v>106.13</v>
      </c>
      <c r="E2208" s="330" t="n">
        <v>106.13</v>
      </c>
      <c r="F2208" s="330" t="inlineStr"/>
    </row>
    <row r="2209" ht="30" customHeight="1" s="496">
      <c r="A2209" s="330" t="n">
        <v>90621</v>
      </c>
      <c r="B2209" s="331" t="inlineStr">
        <is>
          <t>PERFURATRIZ MANUAL, TORQUE MÁXIMO 83 N.M, POTÊNCIA 5 CV, COM DIÂMETRO MÁXIMO 4" - DEPRECIAÇÃO. AF_06/2015</t>
        </is>
      </c>
      <c r="C2209" s="330" t="inlineStr">
        <is>
          <t>H</t>
        </is>
      </c>
      <c r="D2209" s="330" t="n">
        <v>3.16</v>
      </c>
      <c r="E2209" s="330" t="n">
        <v>3.16</v>
      </c>
      <c r="F2209" s="330" t="inlineStr"/>
    </row>
    <row r="2210" ht="30" customHeight="1" s="496">
      <c r="A2210" s="330" t="n">
        <v>90622</v>
      </c>
      <c r="B2210" s="331" t="inlineStr">
        <is>
          <t>PERFURATRIZ MANUAL, TORQUE MÁXIMO 83 N.M, POTÊNCIA 5 CV, COM DIÂMETRO MÁXIMO 4" - JUROS. AF_06/2015</t>
        </is>
      </c>
      <c r="C2210" s="330" t="inlineStr">
        <is>
          <t>H</t>
        </is>
      </c>
      <c r="D2210" s="330" t="n">
        <v>0.73</v>
      </c>
      <c r="E2210" s="330" t="n">
        <v>0.73</v>
      </c>
      <c r="F2210" s="330" t="inlineStr"/>
    </row>
    <row r="2211" ht="30" customHeight="1" s="496">
      <c r="A2211" s="330" t="n">
        <v>90623</v>
      </c>
      <c r="B2211" s="331" t="inlineStr">
        <is>
          <t>PERFURATRIZ MANUAL, TORQUE MÁXIMO 83 N.M, POTÊNCIA 5 CV, COM DIÂMETRO MÁXIMO 4" - MANUTENÇÃO. AF_06/2015</t>
        </is>
      </c>
      <c r="C2211" s="330" t="inlineStr">
        <is>
          <t>H</t>
        </is>
      </c>
      <c r="D2211" s="330" t="n">
        <v>3.96</v>
      </c>
      <c r="E2211" s="330" t="n">
        <v>3.96</v>
      </c>
      <c r="F2211" s="330" t="inlineStr"/>
    </row>
    <row r="2212" ht="30" customHeight="1" s="496">
      <c r="A2212" s="330" t="n">
        <v>90624</v>
      </c>
      <c r="B2212" s="331" t="inlineStr">
        <is>
          <t>PERFURATRIZ MANUAL, TORQUE MÁXIMO 83 N.M, POTÊNCIA 5 CV, COM DIÂMETRO MÁXIMO 4" - MATERIAIS NA OPERAÇÃO. AF_06/2015</t>
        </is>
      </c>
      <c r="C2212" s="330" t="inlineStr">
        <is>
          <t>H</t>
        </is>
      </c>
      <c r="D2212" s="330" t="n">
        <v>3.06</v>
      </c>
      <c r="E2212" s="330" t="n">
        <v>3.06</v>
      </c>
      <c r="F2212" s="330" t="inlineStr"/>
    </row>
    <row r="2213" ht="45" customHeight="1" s="496">
      <c r="A2213" s="330" t="n">
        <v>102876</v>
      </c>
      <c r="B2213" s="331" t="inlineStr">
        <is>
          <t>PERFURATRIZ PARA EXECUÇÃO DE ESTACAS SECANTES, TIPO HÉLICE CONTÍNUA COM CABEÇOTE DUPLO E TUBO METÁLICO - DEPRECIAÇÃO. AF_04/2019</t>
        </is>
      </c>
      <c r="C2213" s="330" t="inlineStr">
        <is>
          <t>H</t>
        </is>
      </c>
      <c r="D2213" s="330" t="n">
        <v>496.31</v>
      </c>
      <c r="E2213" s="330" t="n">
        <v>496.31</v>
      </c>
      <c r="F2213" s="330" t="inlineStr">
        <is>
          <t>AS</t>
        </is>
      </c>
    </row>
    <row r="2214" ht="30" customHeight="1" s="496">
      <c r="A2214" s="330" t="n">
        <v>102877</v>
      </c>
      <c r="B2214" s="331" t="inlineStr">
        <is>
          <t>PERFURATRIZ PARA EXECUÇÃO DE ESTACAS SECANTES, TIPO HÉLICE CONTÍNUA COM CABEÇOTE DUPLO E TUBO METÁLICO - JUROS. AF_04/2019</t>
        </is>
      </c>
      <c r="C2214" s="330" t="inlineStr">
        <is>
          <t>H</t>
        </is>
      </c>
      <c r="D2214" s="330" t="n">
        <v>134.08</v>
      </c>
      <c r="E2214" s="330" t="n">
        <v>134.08</v>
      </c>
      <c r="F2214" s="330" t="inlineStr">
        <is>
          <t>AS</t>
        </is>
      </c>
    </row>
    <row r="2215" ht="45" customHeight="1" s="496">
      <c r="A2215" s="330" t="n">
        <v>102878</v>
      </c>
      <c r="B2215" s="331" t="inlineStr">
        <is>
          <t>PERFURATRIZ PARA EXECUÇÃO DE ESTACAS SECANTES, TIPO HÉLICE CONTÍNUA COM CABEÇOTE DUPLO E TUBO METÁLICO - MANUTENÇÃO. AF_04/2019</t>
        </is>
      </c>
      <c r="C2215" s="330" t="inlineStr">
        <is>
          <t>H</t>
        </is>
      </c>
      <c r="D2215" s="330" t="n">
        <v>621.09</v>
      </c>
      <c r="E2215" s="330" t="n">
        <v>621.09</v>
      </c>
      <c r="F2215" s="330" t="inlineStr">
        <is>
          <t>AS</t>
        </is>
      </c>
    </row>
    <row r="2216" ht="45" customHeight="1" s="496">
      <c r="A2216" s="330" t="n">
        <v>102879</v>
      </c>
      <c r="B2216" s="331" t="inlineStr">
        <is>
          <t>PERFURATRIZ PARA EXECUÇÃO DE ESTACAS SECANTES, TIPO HÉLICE CONTÍNUA COM CABEÇOTE DUPLO E TUBO METÁLICO - MATERIAIS NA OPERAÇÃO. AF_04/2019</t>
        </is>
      </c>
      <c r="C2216" s="330" t="inlineStr">
        <is>
          <t>H</t>
        </is>
      </c>
      <c r="D2216" s="330" t="n">
        <v>224.7</v>
      </c>
      <c r="E2216" s="330" t="n">
        <v>224.7</v>
      </c>
      <c r="F2216" s="330" t="inlineStr"/>
    </row>
    <row r="2217" ht="45" customHeight="1" s="496">
      <c r="A2217" s="330" t="n">
        <v>103220</v>
      </c>
      <c r="B2217" s="331" t="inlineStr">
        <is>
          <t>PERFURATRIZ PARA FURO DIRECIONAL HORIZONTAL (HDD) COM CAPACIDADE ATÉ 89 KN, POTÊNCIA 24,8 HP A 80 HP (INCLUSO FERRAMENTAS E LOCALIZADOR) - DEPRECIAÇÃO. AF_05/2023</t>
        </is>
      </c>
      <c r="C2217" s="330" t="inlineStr">
        <is>
          <t>H</t>
        </is>
      </c>
      <c r="D2217" s="330" t="n">
        <v>151.78</v>
      </c>
      <c r="E2217" s="330" t="n">
        <v>151.78</v>
      </c>
      <c r="F2217" s="330" t="inlineStr">
        <is>
          <t>AS</t>
        </is>
      </c>
    </row>
    <row r="2218" ht="45" customHeight="1" s="496">
      <c r="A2218" s="330" t="n">
        <v>103221</v>
      </c>
      <c r="B2218" s="331" t="inlineStr">
        <is>
          <t>PERFURATRIZ PARA FURO DIRECIONAL HORIZONTAL (HDD) COM CAPACIDADE ATÉ 89 KN, POTÊNCIA 24,8 HP A 80 HP (INCLUSO FERRAMENTAS E LOCALIZADOR) - JUROS. AF_05/2023</t>
        </is>
      </c>
      <c r="C2218" s="330" t="inlineStr">
        <is>
          <t>H</t>
        </is>
      </c>
      <c r="D2218" s="330" t="n">
        <v>41</v>
      </c>
      <c r="E2218" s="330" t="n">
        <v>41</v>
      </c>
      <c r="F2218" s="330" t="inlineStr">
        <is>
          <t>AS</t>
        </is>
      </c>
    </row>
    <row r="2219" ht="45" customHeight="1" s="496">
      <c r="A2219" s="330" t="n">
        <v>103222</v>
      </c>
      <c r="B2219" s="331" t="inlineStr">
        <is>
          <t>PERFURATRIZ PARA FURO DIRECIONAL HORIZONTAL (HDD) COM CAPACIDADE ATÉ 89 KN, POTÊNCIA 24,8 HP A 80 HP (INCLUSO FERRAMENTAS E LOCALIZADOR) - MANUTENÇÃO. AF_05/2023</t>
        </is>
      </c>
      <c r="C2219" s="330" t="inlineStr">
        <is>
          <t>H</t>
        </is>
      </c>
      <c r="D2219" s="330" t="n">
        <v>189.94</v>
      </c>
      <c r="E2219" s="330" t="n">
        <v>189.94</v>
      </c>
      <c r="F2219" s="330" t="inlineStr">
        <is>
          <t>AS</t>
        </is>
      </c>
    </row>
    <row r="2220" ht="45" customHeight="1" s="496">
      <c r="A2220" s="330" t="n">
        <v>103223</v>
      </c>
      <c r="B2220" s="331" t="inlineStr">
        <is>
          <t>PERFURATRIZ PARA FURO DIRECIONAL HORIZONTAL (HDD) COM CAPACIDADE ATÉ 89 KN, POTÊNCIA 24,8 HP A 80 HP (INCLUSO FERRAMENTAS E LOCALIZADOR) - MATERIAIS NA OPERAÇÃO. AF_05/2023</t>
        </is>
      </c>
      <c r="C2220" s="330" t="inlineStr">
        <is>
          <t>H</t>
        </is>
      </c>
      <c r="D2220" s="330" t="n">
        <v>43.89</v>
      </c>
      <c r="E2220" s="330" t="n">
        <v>43.89</v>
      </c>
      <c r="F2220" s="330" t="inlineStr"/>
    </row>
    <row r="2221" ht="45" customHeight="1" s="496">
      <c r="A2221" s="330" t="n">
        <v>103232</v>
      </c>
      <c r="B2221" s="331" t="inlineStr">
        <is>
          <t>PERFURATRIZ PARA FURO DIRECIONAL HORIZONTAL (HDD) COM CAPACIDADE DE 201 KN A 560 KN, POTÊNCIA 200 HP A 260 HP (INCLUSO FERRAMENTAS E LOCALIZADOR) - DEPRECIAÇÃO. AF_05/2023</t>
        </is>
      </c>
      <c r="C2221" s="330" t="inlineStr">
        <is>
          <t>H</t>
        </is>
      </c>
      <c r="D2221" s="330" t="n">
        <v>476.2</v>
      </c>
      <c r="E2221" s="330" t="n">
        <v>476.2</v>
      </c>
      <c r="F2221" s="330" t="inlineStr">
        <is>
          <t>AS</t>
        </is>
      </c>
    </row>
    <row r="2222" ht="45" customHeight="1" s="496">
      <c r="A2222" s="330" t="n">
        <v>103233</v>
      </c>
      <c r="B2222" s="331" t="inlineStr">
        <is>
          <t>PERFURATRIZ PARA FURO DIRECIONAL HORIZONTAL (HDD) COM CAPACIDADE DE 201 KN A 560 KN, POTÊNCIA 200 HP A 260 HP (INCLUSO FERRAMENTAS E LOCALIZADOR) - JUROS. AF_05/2023</t>
        </is>
      </c>
      <c r="C2222" s="330" t="inlineStr">
        <is>
          <t>H</t>
        </is>
      </c>
      <c r="D2222" s="330" t="n">
        <v>128.65</v>
      </c>
      <c r="E2222" s="330" t="n">
        <v>128.65</v>
      </c>
      <c r="F2222" s="330" t="inlineStr">
        <is>
          <t>AS</t>
        </is>
      </c>
    </row>
    <row r="2223" ht="45" customHeight="1" s="496">
      <c r="A2223" s="330" t="n">
        <v>103234</v>
      </c>
      <c r="B2223" s="331" t="inlineStr">
        <is>
          <t>PERFURATRIZ PARA FURO DIRECIONAL HORIZONTAL (HDD) COM CAPACIDADE DE 201 KN A 560 KN, POTÊNCIA 200 HP A 260 HP (INCLUSO FERRAMENTAS E LOCALIZADOR) - MANUTENÇÃO. AF_05/2023</t>
        </is>
      </c>
      <c r="C2223" s="330" t="inlineStr">
        <is>
          <t>H</t>
        </is>
      </c>
      <c r="D2223" s="330" t="n">
        <v>625.4</v>
      </c>
      <c r="E2223" s="330" t="n">
        <v>625.4</v>
      </c>
      <c r="F2223" s="330" t="inlineStr">
        <is>
          <t>AS</t>
        </is>
      </c>
    </row>
    <row r="2224" ht="45" customHeight="1" s="496">
      <c r="A2224" s="330" t="n">
        <v>103235</v>
      </c>
      <c r="B2224" s="331" t="inlineStr">
        <is>
          <t>PERFURATRIZ PARA FURO DIRECIONAL HORIZONTAL (HDD) COM CAPACIDADE DE 201 KN A 560 KN, POTÊNCIA 200 HP A 260 HP (INCLUSO FERRAMENTAS E LOCALIZADOR) - MATERIAIS NA OPERAÇÃO. AF_05/2023</t>
        </is>
      </c>
      <c r="C2224" s="330" t="inlineStr">
        <is>
          <t>H</t>
        </is>
      </c>
      <c r="D2224" s="330" t="n">
        <v>128.51</v>
      </c>
      <c r="E2224" s="330" t="n">
        <v>128.51</v>
      </c>
      <c r="F2224" s="330" t="inlineStr"/>
    </row>
    <row r="2225" ht="45" customHeight="1" s="496">
      <c r="A2225" s="330" t="n">
        <v>103228</v>
      </c>
      <c r="B2225" s="331" t="inlineStr">
        <is>
          <t>PERFURATRIZ PARA FURO DIRECIONAL HORIZONTAL (HDD) COM CAPACIDADE DE 90 KN A 200 KN, POTÊNCIA 100 HP A 160 HP (INCLUSO FERRAMENTAS E LOCALIZADOR - MANUTENÇÃO. AF_05/2023</t>
        </is>
      </c>
      <c r="C2225" s="330" t="inlineStr">
        <is>
          <t>H</t>
        </is>
      </c>
      <c r="D2225" s="330" t="n">
        <v>435.76</v>
      </c>
      <c r="E2225" s="330" t="n">
        <v>435.76</v>
      </c>
      <c r="F2225" s="330" t="inlineStr">
        <is>
          <t>AS</t>
        </is>
      </c>
    </row>
    <row r="2226" ht="45" customHeight="1" s="496">
      <c r="A2226" s="330" t="n">
        <v>103226</v>
      </c>
      <c r="B2226" s="331" t="inlineStr">
        <is>
          <t>PERFURATRIZ PARA FURO DIRECIONAL HORIZONTAL (HDD) COM CAPACIDADE DE 90 KN A 200 KN, POTÊNCIA 100 HP A 160 HP (INCLUSO FERRAMENTAS E LOCALIZADOR) - DEPRECIAÇÃO. AF_05/2023</t>
        </is>
      </c>
      <c r="C2226" s="330" t="inlineStr">
        <is>
          <t>H</t>
        </is>
      </c>
      <c r="D2226" s="330" t="n">
        <v>348.22</v>
      </c>
      <c r="E2226" s="330" t="n">
        <v>348.22</v>
      </c>
      <c r="F2226" s="330" t="inlineStr">
        <is>
          <t>AS</t>
        </is>
      </c>
    </row>
    <row r="2227" ht="45" customHeight="1" s="496">
      <c r="A2227" s="330" t="n">
        <v>103227</v>
      </c>
      <c r="B2227" s="331" t="inlineStr">
        <is>
          <t>PERFURATRIZ PARA FURO DIRECIONAL HORIZONTAL (HDD) COM CAPACIDADE DE 90 KN A 200 KN, POTÊNCIA 100 HP A 160 HP (INCLUSO FERRAMENTAS E LOCALIZADOR) - JUROS. AF_05/2023</t>
        </is>
      </c>
      <c r="C2227" s="330" t="inlineStr">
        <is>
          <t>H</t>
        </is>
      </c>
      <c r="D2227" s="330" t="n">
        <v>94.06999999999999</v>
      </c>
      <c r="E2227" s="330" t="n">
        <v>94.06999999999999</v>
      </c>
      <c r="F2227" s="330" t="inlineStr">
        <is>
          <t>AS</t>
        </is>
      </c>
    </row>
    <row r="2228" ht="45" customHeight="1" s="496">
      <c r="A2228" s="330" t="n">
        <v>103229</v>
      </c>
      <c r="B2228" s="331" t="inlineStr">
        <is>
          <t>PERFURATRIZ PARA FURO DIRECIONAL HORIZONTAL (HDD) COM CAPACIDADE DE 90 KN A 200 KN, POTÊNCIA 100 HP A 160 HP (INCLUSO FERRAMENTAS E LOCALIZADOR) - MATERIAIS NA OPERAÇÃO. AF_05/2023</t>
        </is>
      </c>
      <c r="C2228" s="330" t="inlineStr">
        <is>
          <t>H</t>
        </is>
      </c>
      <c r="D2228" s="330" t="n">
        <v>108.97</v>
      </c>
      <c r="E2228" s="330" t="n">
        <v>108.97</v>
      </c>
      <c r="F2228" s="330" t="inlineStr"/>
    </row>
    <row r="2229" ht="30" customHeight="1" s="496">
      <c r="A2229" s="330" t="n">
        <v>102972</v>
      </c>
      <c r="B2229" s="331" t="inlineStr">
        <is>
          <t>PERFURATRIZ ROTATIVA SOBRE ESTEIRA, TORQUE MAXIMO 2500 KGM, POTENCIA 110 HP, MOTOR DIESEL - DEPRECIAÇÃO. AF_05/2017</t>
        </is>
      </c>
      <c r="C2229" s="330" t="inlineStr">
        <is>
          <t>H</t>
        </is>
      </c>
      <c r="D2229" s="330" t="n">
        <v>92.51000000000001</v>
      </c>
      <c r="E2229" s="330" t="n">
        <v>92.51000000000001</v>
      </c>
      <c r="F2229" s="330" t="inlineStr">
        <is>
          <t>AS</t>
        </is>
      </c>
    </row>
    <row r="2230" ht="30" customHeight="1" s="496">
      <c r="A2230" s="330" t="n">
        <v>102973</v>
      </c>
      <c r="B2230" s="331" t="inlineStr">
        <is>
          <t>PERFURATRIZ ROTATIVA SOBRE ESTEIRA, TORQUE MAXIMO 2500 KGM, POTENCIA 110 HP, MOTOR DIESEL - JUROS. AF_05/2017</t>
        </is>
      </c>
      <c r="C2230" s="330" t="inlineStr">
        <is>
          <t>H</t>
        </is>
      </c>
      <c r="D2230" s="330" t="n">
        <v>25.68</v>
      </c>
      <c r="E2230" s="330" t="n">
        <v>25.68</v>
      </c>
      <c r="F2230" s="330" t="inlineStr">
        <is>
          <t>AS</t>
        </is>
      </c>
    </row>
    <row r="2231" ht="30" customHeight="1" s="496">
      <c r="A2231" s="330" t="n">
        <v>102974</v>
      </c>
      <c r="B2231" s="331" t="inlineStr">
        <is>
          <t>PERFURATRIZ ROTATIVA SOBRE ESTEIRA, TORQUE MAXIMO 2500 KGM, POTENCIA 110 HP, MOTOR DIESEL - MANUTENÇÃO. AF_05/2017</t>
        </is>
      </c>
      <c r="C2231" s="330" t="inlineStr">
        <is>
          <t>H</t>
        </is>
      </c>
      <c r="D2231" s="330" t="n">
        <v>86.78</v>
      </c>
      <c r="E2231" s="330" t="n">
        <v>86.78</v>
      </c>
      <c r="F2231" s="330" t="inlineStr">
        <is>
          <t>AS</t>
        </is>
      </c>
    </row>
    <row r="2232" ht="30" customHeight="1" s="496">
      <c r="A2232" s="330" t="n">
        <v>96301</v>
      </c>
      <c r="B2232" s="331" t="inlineStr">
        <is>
          <t>PERFURATRIZ ROTATIVA SOBRE ESTEIRA, TORQUE MAXIMO 2500 KGM, POTENCIA 110 HP, MOTOR DIESEL - MATERIAIS NA OPERAÇÃO. AF_05/2017</t>
        </is>
      </c>
      <c r="C2232" s="330" t="inlineStr">
        <is>
          <t>H</t>
        </is>
      </c>
      <c r="D2232" s="330" t="n">
        <v>61.49</v>
      </c>
      <c r="E2232" s="330" t="n">
        <v>61.49</v>
      </c>
      <c r="F2232" s="330" t="inlineStr"/>
    </row>
    <row r="2233" ht="30" customHeight="1" s="496">
      <c r="A2233" s="330" t="n">
        <v>90627</v>
      </c>
      <c r="B2233" s="331" t="inlineStr">
        <is>
          <t>PERFURATRIZ SOBRE ESTEIRA, TORQUE MÁXIMO 600 KGF, PESO MÉDIO 1000 KG, POTÊNCIA 20 HP, DIÂMETRO MÁXIMO 10" - DEPRECIAÇÃO. AF_06/2015</t>
        </is>
      </c>
      <c r="C2233" s="330" t="inlineStr">
        <is>
          <t>H</t>
        </is>
      </c>
      <c r="D2233" s="330" t="n">
        <v>54.28</v>
      </c>
      <c r="E2233" s="330" t="n">
        <v>54.28</v>
      </c>
      <c r="F2233" s="330" t="inlineStr">
        <is>
          <t>AS</t>
        </is>
      </c>
    </row>
    <row r="2234" ht="30" customHeight="1" s="496">
      <c r="A2234" s="330" t="n">
        <v>90628</v>
      </c>
      <c r="B2234" s="331" t="inlineStr">
        <is>
          <t>PERFURATRIZ SOBRE ESTEIRA, TORQUE MÁXIMO 600 KGF, PESO MÉDIO 1000 KG, POTÊNCIA 20 HP, DIÂMETRO MÁXIMO 10" - JUROS. AF_06/2015</t>
        </is>
      </c>
      <c r="C2234" s="330" t="inlineStr">
        <is>
          <t>H</t>
        </is>
      </c>
      <c r="D2234" s="330" t="n">
        <v>14.56</v>
      </c>
      <c r="E2234" s="330" t="n">
        <v>14.56</v>
      </c>
      <c r="F2234" s="330" t="inlineStr">
        <is>
          <t>AS</t>
        </is>
      </c>
    </row>
    <row r="2235" ht="30" customHeight="1" s="496">
      <c r="A2235" s="330" t="n">
        <v>90629</v>
      </c>
      <c r="B2235" s="331" t="inlineStr">
        <is>
          <t>PERFURATRIZ SOBRE ESTEIRA, TORQUE MÁXIMO 600 KGF, PESO MÉDIO 1000 KG, POTÊNCIA 20 HP, DIÂMETRO MÁXIMO 10" - MANUTENÇÃO. AF_06/2015</t>
        </is>
      </c>
      <c r="C2235" s="330" t="inlineStr">
        <is>
          <t>H</t>
        </is>
      </c>
      <c r="D2235" s="330" t="n">
        <v>67.93000000000001</v>
      </c>
      <c r="E2235" s="330" t="n">
        <v>67.93000000000001</v>
      </c>
      <c r="F2235" s="330" t="inlineStr">
        <is>
          <t>AS</t>
        </is>
      </c>
    </row>
    <row r="2236" ht="45" customHeight="1" s="496">
      <c r="A2236" s="330" t="n">
        <v>90630</v>
      </c>
      <c r="B2236" s="331" t="inlineStr">
        <is>
          <t>PERFURATRIZ SOBRE ESTEIRA, TORQUE MÁXIMO 600 KGF, PESO MÉDIO 1000 KG, POTÊNCIA 20 HP, DIÂMETRO MÁXIMO 10" - MATERIAIS NA OPERAÇÃO. AF_06/2015</t>
        </is>
      </c>
      <c r="C2236" s="330" t="inlineStr">
        <is>
          <t>H</t>
        </is>
      </c>
      <c r="D2236" s="330" t="n">
        <v>1.46</v>
      </c>
      <c r="E2236" s="330" t="n">
        <v>1.46</v>
      </c>
      <c r="F2236" s="330" t="inlineStr"/>
    </row>
    <row r="2237" ht="30" customHeight="1" s="496">
      <c r="A2237" s="330" t="n">
        <v>95704</v>
      </c>
      <c r="B2237" s="331" t="inlineStr">
        <is>
          <t>PERFURATRIZ SOBRE ESTEIRA, TORQUE MÁXIMO 600 KGF, POTÊNCIA ENTRE 50 E 60 HP, DIÂMETRO MÁXIMO 10" - DEPRECIAÇÃO. AF_11/2016</t>
        </is>
      </c>
      <c r="C2237" s="330" t="inlineStr">
        <is>
          <t>H</t>
        </is>
      </c>
      <c r="D2237" s="330" t="n">
        <v>54.81</v>
      </c>
      <c r="E2237" s="330" t="n">
        <v>54.81</v>
      </c>
      <c r="F2237" s="330" t="inlineStr">
        <is>
          <t>AS</t>
        </is>
      </c>
    </row>
    <row r="2238" ht="30" customHeight="1" s="496">
      <c r="A2238" s="330" t="n">
        <v>95705</v>
      </c>
      <c r="B2238" s="331" t="inlineStr">
        <is>
          <t>PERFURATRIZ SOBRE ESTEIRA, TORQUE MÁXIMO 600 KGF, POTÊNCIA ENTRE 50 E 60 HP, DIÂMETRO MÁXIMO 10" - JUROS. AF_11/2016</t>
        </is>
      </c>
      <c r="C2238" s="330" t="inlineStr">
        <is>
          <t>H</t>
        </is>
      </c>
      <c r="D2238" s="330" t="n">
        <v>14.7</v>
      </c>
      <c r="E2238" s="330" t="n">
        <v>14.7</v>
      </c>
      <c r="F2238" s="330" t="inlineStr">
        <is>
          <t>AS</t>
        </is>
      </c>
    </row>
    <row r="2239" ht="30" customHeight="1" s="496">
      <c r="A2239" s="330" t="n">
        <v>95706</v>
      </c>
      <c r="B2239" s="331" t="inlineStr">
        <is>
          <t>PERFURATRIZ SOBRE ESTEIRA, TORQUE MÁXIMO 600 KGF, POTÊNCIA ENTRE 50 E 60 HP, DIÂMETRO MÁXIMO 10" - MANUTENÇÃO. AF_11/2016</t>
        </is>
      </c>
      <c r="C2239" s="330" t="inlineStr">
        <is>
          <t>H</t>
        </is>
      </c>
      <c r="D2239" s="330" t="n">
        <v>68.59</v>
      </c>
      <c r="E2239" s="330" t="n">
        <v>68.59</v>
      </c>
      <c r="F2239" s="330" t="inlineStr">
        <is>
          <t>AS</t>
        </is>
      </c>
    </row>
    <row r="2240" ht="45" customHeight="1" s="496">
      <c r="A2240" s="330" t="n">
        <v>95707</v>
      </c>
      <c r="B2240" s="331" t="inlineStr">
        <is>
          <t>PERFURATRIZ SOBRE ESTEIRA, TORQUE MÁXIMO 600 KGF, POTÊNCIA ENTRE 50 E 60 HP, DIÂMETRO MÁXIMO 10" - MATERIAIS NA OPERAÇÃO. AF_11/2016</t>
        </is>
      </c>
      <c r="C2240" s="330" t="inlineStr">
        <is>
          <t>H</t>
        </is>
      </c>
      <c r="D2240" s="330" t="n">
        <v>4.01</v>
      </c>
      <c r="E2240" s="330" t="n">
        <v>4.01</v>
      </c>
      <c r="F2240" s="330" t="inlineStr"/>
    </row>
    <row r="2241" ht="45" customHeight="1" s="496">
      <c r="A2241" s="330" t="n">
        <v>91273</v>
      </c>
      <c r="B2241" s="331" t="inlineStr">
        <is>
          <t>PLACA VIBRATÓRIA REVERSÍVEL COM MOTOR 4 TEMPOS A GASOLINA, FORÇA CENTRÍFUGA DE 25 KN (2500 KGF), POTÊNCIA 5,5 CV - DEPRECIAÇÃO. AF_08/2015</t>
        </is>
      </c>
      <c r="C2241" s="330" t="inlineStr">
        <is>
          <t>H</t>
        </is>
      </c>
      <c r="D2241" s="330" t="n">
        <v>0.5600000000000001</v>
      </c>
      <c r="E2241" s="330" t="n">
        <v>0.5600000000000001</v>
      </c>
      <c r="F2241" s="330" t="inlineStr">
        <is>
          <t>AS</t>
        </is>
      </c>
    </row>
    <row r="2242" ht="45" customHeight="1" s="496">
      <c r="A2242" s="330" t="n">
        <v>91274</v>
      </c>
      <c r="B2242" s="331" t="inlineStr">
        <is>
          <t>PLACA VIBRATÓRIA REVERSÍVEL COM MOTOR 4 TEMPOS A GASOLINA, FORÇA CENTRÍFUGA DE 25 KN (2500 KGF), POTÊNCIA 5,5 CV - JUROS. AF_08/2015</t>
        </is>
      </c>
      <c r="C2242" s="330" t="inlineStr">
        <is>
          <t>H</t>
        </is>
      </c>
      <c r="D2242" s="330" t="n">
        <v>0.15</v>
      </c>
      <c r="E2242" s="330" t="n">
        <v>0.15</v>
      </c>
      <c r="F2242" s="330" t="inlineStr">
        <is>
          <t>AS</t>
        </is>
      </c>
    </row>
    <row r="2243" ht="45" customHeight="1" s="496">
      <c r="A2243" s="330" t="n">
        <v>91275</v>
      </c>
      <c r="B2243" s="331" t="inlineStr">
        <is>
          <t>PLACA VIBRATÓRIA REVERSÍVEL COM MOTOR 4 TEMPOS A GASOLINA, FORÇA CENTRÍFUGA DE 25 KN (2500 KGF), POTÊNCIA 5,5 CV - MANUTENÇÃO. AF_08/2015</t>
        </is>
      </c>
      <c r="C2243" s="330" t="inlineStr">
        <is>
          <t>H</t>
        </is>
      </c>
      <c r="D2243" s="330" t="n">
        <v>0.7</v>
      </c>
      <c r="E2243" s="330" t="n">
        <v>0.7</v>
      </c>
      <c r="F2243" s="330" t="inlineStr">
        <is>
          <t>AS</t>
        </is>
      </c>
    </row>
    <row r="2244" ht="45" customHeight="1" s="496">
      <c r="A2244" s="330" t="n">
        <v>91276</v>
      </c>
      <c r="B2244" s="331" t="inlineStr">
        <is>
          <t>PLACA VIBRATÓRIA REVERSÍVEL COM MOTOR 4 TEMPOS A GASOLINA, FORÇA CENTRÍFUGA DE 25 KN (2500 KGF), POTÊNCIA 5,5 CV - MATERIAIS NA OPERAÇÃO. AF_08/2015</t>
        </is>
      </c>
      <c r="C2244" s="330" t="inlineStr">
        <is>
          <t>H</t>
        </is>
      </c>
      <c r="D2244" s="330" t="n">
        <v>10.54</v>
      </c>
      <c r="E2244" s="330" t="n">
        <v>10.54</v>
      </c>
      <c r="F2244" s="330" t="inlineStr"/>
    </row>
    <row r="2245" ht="15" customHeight="1" s="496">
      <c r="A2245" s="330" t="n">
        <v>102885</v>
      </c>
      <c r="B2245" s="331" t="inlineStr">
        <is>
          <t>PLATAFORMA ELEVATÓRIA - MATERIAIS NA OPERAÇÃO. AF_04/2019</t>
        </is>
      </c>
      <c r="C2245" s="330" t="inlineStr">
        <is>
          <t>H</t>
        </is>
      </c>
      <c r="D2245" s="330" t="n">
        <v>1.25</v>
      </c>
      <c r="E2245" s="330" t="n">
        <v>1.25</v>
      </c>
      <c r="F2245" s="330" t="inlineStr"/>
    </row>
    <row r="2246" ht="30" customHeight="1" s="496">
      <c r="A2246" s="330" t="n">
        <v>95272</v>
      </c>
      <c r="B2246" s="331" t="inlineStr">
        <is>
          <t>POLIDORA DE PISO (POLITRIZ), PESO DE 100KG, DIÂMETRO 450 MM, MOTOR ELÉTRICO, POTÊNCIA 4 HP - DEPRECIAÇÃO. AF_05/2023</t>
        </is>
      </c>
      <c r="C2246" s="330" t="inlineStr">
        <is>
          <t>H</t>
        </is>
      </c>
      <c r="D2246" s="330" t="n">
        <v>0.57</v>
      </c>
      <c r="E2246" s="330" t="n">
        <v>0.57</v>
      </c>
      <c r="F2246" s="330" t="inlineStr">
        <is>
          <t>AS</t>
        </is>
      </c>
    </row>
    <row r="2247" ht="30" customHeight="1" s="496">
      <c r="A2247" s="330" t="n">
        <v>95273</v>
      </c>
      <c r="B2247" s="331" t="inlineStr">
        <is>
          <t>POLIDORA DE PISO (POLITRIZ), PESO DE 100KG, DIÂMETRO 450 MM, MOTOR ELÉTRICO, POTÊNCIA 4 HP - JUROS. AF_05/2023</t>
        </is>
      </c>
      <c r="C2247" s="330" t="inlineStr">
        <is>
          <t>H</t>
        </is>
      </c>
      <c r="D2247" s="330" t="n">
        <v>0.13</v>
      </c>
      <c r="E2247" s="330" t="n">
        <v>0.13</v>
      </c>
      <c r="F2247" s="330" t="inlineStr">
        <is>
          <t>AS</t>
        </is>
      </c>
    </row>
    <row r="2248" ht="30" customHeight="1" s="496">
      <c r="A2248" s="330" t="n">
        <v>95274</v>
      </c>
      <c r="B2248" s="331" t="inlineStr">
        <is>
          <t>POLIDORA DE PISO (POLITRIZ), PESO DE 100KG, DIÂMETRO 450 MM, MOTOR ELÉTRICO, POTÊNCIA 4 HP - MANUTENÇÃO. AF_05/2023</t>
        </is>
      </c>
      <c r="C2248" s="330" t="inlineStr">
        <is>
          <t>H</t>
        </is>
      </c>
      <c r="D2248" s="330" t="n">
        <v>0.45</v>
      </c>
      <c r="E2248" s="330" t="n">
        <v>0.45</v>
      </c>
      <c r="F2248" s="330" t="inlineStr">
        <is>
          <t>AS</t>
        </is>
      </c>
    </row>
    <row r="2249" ht="30" customHeight="1" s="496">
      <c r="A2249" s="330" t="n">
        <v>95275</v>
      </c>
      <c r="B2249" s="331" t="inlineStr">
        <is>
          <t>POLIDORA DE PISO (POLITRIZ), PESO DE 100KG, DIÂMETRO 450 MM, MOTOR ELÉTRICO, POTÊNCIA 4 HP - MATERIAIS NA OPERAÇÃO. AF_05/2023</t>
        </is>
      </c>
      <c r="C2249" s="330" t="inlineStr">
        <is>
          <t>H</t>
        </is>
      </c>
      <c r="D2249" s="330" t="n">
        <v>2.48</v>
      </c>
      <c r="E2249" s="330" t="n">
        <v>2.48</v>
      </c>
      <c r="F2249" s="330" t="inlineStr"/>
    </row>
    <row r="2250" ht="60" customHeight="1" s="496">
      <c r="A2250" s="330" t="n">
        <v>106236</v>
      </c>
      <c r="B2250" s="331" t="inlineStr">
        <is>
          <t>POLIGUINDASTE, CAPACIDADE MÁXIMA DE CARGA 8000 KG, PARA TRANSPORTE DE CAÇAMBAS ESTACIONÁRIAS, INCLUSIVE CAMINHÃO TOCO PBT 14.300 KG, POTÊNCIA DE 185 CV - MATERIAIS NA OPERAÇÃO. AF_10/2025</t>
        </is>
      </c>
      <c r="C2250" s="330" t="inlineStr">
        <is>
          <t>H</t>
        </is>
      </c>
      <c r="D2250" s="330" t="n">
        <v>193.76</v>
      </c>
      <c r="E2250" s="330" t="n">
        <v>193.76</v>
      </c>
      <c r="F2250" s="330" t="inlineStr"/>
    </row>
    <row r="2251" ht="45" customHeight="1" s="496">
      <c r="A2251" s="330" t="n">
        <v>88419</v>
      </c>
      <c r="B2251" s="331" t="inlineStr">
        <is>
          <t>PROJETOR DE ARGAMASSA, CAPACIDADE DE PROJEÇÃO 1,5 M3/H, ALCANCE DE 30 ATÉ 60 M, MOTOR ELÉTRICO POTÊNCIA 7,5 HP - DEPRECIAÇÃO. AF_06/2014</t>
        </is>
      </c>
      <c r="C2251" s="330" t="inlineStr">
        <is>
          <t>H</t>
        </is>
      </c>
      <c r="D2251" s="330" t="n">
        <v>5.44</v>
      </c>
      <c r="E2251" s="330" t="n">
        <v>5.44</v>
      </c>
      <c r="F2251" s="330" t="inlineStr">
        <is>
          <t>AS</t>
        </is>
      </c>
    </row>
    <row r="2252" ht="45" customHeight="1" s="496">
      <c r="A2252" s="330" t="n">
        <v>88422</v>
      </c>
      <c r="B2252" s="331" t="inlineStr">
        <is>
          <t>PROJETOR DE ARGAMASSA, CAPACIDADE DE PROJEÇÃO 1,5 M3/H, ALCANCE DE 30 ATÉ 60 M, MOTOR ELÉTRICO POTÊNCIA 7,5 HP - JUROS. AF_06/2014</t>
        </is>
      </c>
      <c r="C2252" s="330" t="inlineStr">
        <is>
          <t>H</t>
        </is>
      </c>
      <c r="D2252" s="330" t="n">
        <v>1.25</v>
      </c>
      <c r="E2252" s="330" t="n">
        <v>1.25</v>
      </c>
      <c r="F2252" s="330" t="inlineStr">
        <is>
          <t>AS</t>
        </is>
      </c>
    </row>
    <row r="2253" ht="45" customHeight="1" s="496">
      <c r="A2253" s="330" t="n">
        <v>88425</v>
      </c>
      <c r="B2253" s="331" t="inlineStr">
        <is>
          <t>PROJETOR DE ARGAMASSA, CAPACIDADE DE PROJEÇÃO 1,5 M3/H, ALCANCE DE 30 ATÉ 60 M, MOTOR ELÉTRICO POTÊNCIA 7,5 HP - MANUTENÇÃO. AF_06/2014</t>
        </is>
      </c>
      <c r="C2253" s="330" t="inlineStr">
        <is>
          <t>H</t>
        </is>
      </c>
      <c r="D2253" s="330" t="n">
        <v>6.8</v>
      </c>
      <c r="E2253" s="330" t="n">
        <v>6.8</v>
      </c>
      <c r="F2253" s="330" t="inlineStr">
        <is>
          <t>AS</t>
        </is>
      </c>
    </row>
    <row r="2254" ht="45" customHeight="1" s="496">
      <c r="A2254" s="330" t="n">
        <v>88427</v>
      </c>
      <c r="B2254" s="331" t="inlineStr">
        <is>
          <t>PROJETOR DE ARGAMASSA, CAPACIDADE DE PROJEÇÃO 1,5 M3/H, ALCANCE DE 30 ATÉ 60 M, MOTOR ELÉTRICO POTÊNCIA 7,5 HP - MATERIAIS NA OPERAÇÃO. AF_06/2014</t>
        </is>
      </c>
      <c r="C2254" s="330" t="inlineStr">
        <is>
          <t>H</t>
        </is>
      </c>
      <c r="D2254" s="330" t="n">
        <v>1.03</v>
      </c>
      <c r="E2254" s="330" t="n">
        <v>1.03</v>
      </c>
      <c r="F2254" s="330" t="inlineStr"/>
    </row>
    <row r="2255" ht="30" customHeight="1" s="496">
      <c r="A2255" s="330" t="n">
        <v>88434</v>
      </c>
      <c r="B2255" s="331" t="inlineStr">
        <is>
          <t>PROJETOR DE ARGAMASSA, CAPACIDADE DE PROJEÇÃO 2 M3/H, ALCANCE ATÉ 50 M, MOTOR ELÉTRICO POTÊNCIA 7,5 HP - DEPRECIAÇÃO. AF_06/2014</t>
        </is>
      </c>
      <c r="C2255" s="330" t="inlineStr">
        <is>
          <t>H</t>
        </is>
      </c>
      <c r="D2255" s="330" t="n">
        <v>7.21</v>
      </c>
      <c r="E2255" s="330" t="n">
        <v>7.21</v>
      </c>
      <c r="F2255" s="330" t="inlineStr">
        <is>
          <t>AS</t>
        </is>
      </c>
    </row>
    <row r="2256" ht="30" customHeight="1" s="496">
      <c r="A2256" s="330" t="n">
        <v>88435</v>
      </c>
      <c r="B2256" s="331" t="inlineStr">
        <is>
          <t>PROJETOR DE ARGAMASSA, CAPACIDADE DE PROJEÇÃO 2 M3/H, ALCANCE ATÉ 50 M, MOTOR ELÉTRICO POTÊNCIA 7,5 HP - JUROS. AF_06/2014</t>
        </is>
      </c>
      <c r="C2256" s="330" t="inlineStr">
        <is>
          <t>H</t>
        </is>
      </c>
      <c r="D2256" s="330" t="n">
        <v>1.66</v>
      </c>
      <c r="E2256" s="330" t="n">
        <v>1.66</v>
      </c>
      <c r="F2256" s="330" t="inlineStr">
        <is>
          <t>AS</t>
        </is>
      </c>
    </row>
    <row r="2257" ht="30" customHeight="1" s="496">
      <c r="A2257" s="330" t="n">
        <v>88436</v>
      </c>
      <c r="B2257" s="331" t="inlineStr">
        <is>
          <t>PROJETOR DE ARGAMASSA, CAPACIDADE DE PROJEÇÃO 2 M3/H, ALCANCE ATÉ 50 M, MOTOR ELÉTRICO POTÊNCIA 7,5 HP - MANUTENÇÃO. AF_06/2014</t>
        </is>
      </c>
      <c r="C2257" s="330" t="inlineStr">
        <is>
          <t>H</t>
        </is>
      </c>
      <c r="D2257" s="330" t="n">
        <v>9.01</v>
      </c>
      <c r="E2257" s="330" t="n">
        <v>9.01</v>
      </c>
      <c r="F2257" s="330" t="inlineStr">
        <is>
          <t>AS</t>
        </is>
      </c>
    </row>
    <row r="2258" ht="45" customHeight="1" s="496">
      <c r="A2258" s="330" t="n">
        <v>88437</v>
      </c>
      <c r="B2258" s="331" t="inlineStr">
        <is>
          <t>PROJETOR DE ARGAMASSA, CAPACIDADE DE PROJEÇÃO 2 M3/H, ALCANCE ATÉ 50 M, MOTOR ELÉTRICO POTÊNCIA 7,5 HP - MATERIAIS NA OPERAÇÃO. AF_06/2014</t>
        </is>
      </c>
      <c r="C2258" s="330" t="inlineStr">
        <is>
          <t>H</t>
        </is>
      </c>
      <c r="D2258" s="330" t="n">
        <v>1.03</v>
      </c>
      <c r="E2258" s="330" t="n">
        <v>1.03</v>
      </c>
      <c r="F2258" s="330" t="inlineStr"/>
    </row>
    <row r="2259" ht="60" customHeight="1" s="496">
      <c r="A2259" s="330" t="n">
        <v>90664</v>
      </c>
      <c r="B2259" s="331" t="inlineStr">
        <is>
          <t>PROJETOR PNEUMÁTICO DE ARGAMASSA PARA CHAPISCO E REBOCO COM RECIPIENTE ACOPLADO, TIPO CANEQUINHA, COM COMPRESSOR DE AR REBOCÁVEL VAZÃO 89 PCM E MOTOR DIESEL DE 20 CV - DEPRECIAÇÃO. AF_05/2023</t>
        </is>
      </c>
      <c r="C2259" s="330" t="inlineStr">
        <is>
          <t>H</t>
        </is>
      </c>
      <c r="D2259" s="330" t="n">
        <v>7.06</v>
      </c>
      <c r="E2259" s="330" t="n">
        <v>7.06</v>
      </c>
      <c r="F2259" s="330" t="inlineStr">
        <is>
          <t>AS</t>
        </is>
      </c>
    </row>
    <row r="2260" ht="45" customHeight="1" s="496">
      <c r="A2260" s="330" t="n">
        <v>90665</v>
      </c>
      <c r="B2260" s="331" t="inlineStr">
        <is>
          <t>PROJETOR PNEUMÁTICO DE ARGAMASSA PARA CHAPISCO E REBOCO COM RECIPIENTE ACOPLADO, TIPO CANEQUINHA, COM COMPRESSOR DE AR REBOCÁVEL VAZÃO 89 PCM E MOTOR DIESEL DE 20 CV - JUROS. AF_05/2023</t>
        </is>
      </c>
      <c r="C2260" s="330" t="inlineStr">
        <is>
          <t>H</t>
        </is>
      </c>
      <c r="D2260" s="330" t="n">
        <v>1.88</v>
      </c>
      <c r="E2260" s="330" t="n">
        <v>1.88</v>
      </c>
      <c r="F2260" s="330" t="inlineStr">
        <is>
          <t>AS</t>
        </is>
      </c>
    </row>
    <row r="2261" ht="60" customHeight="1" s="496">
      <c r="A2261" s="330" t="n">
        <v>90666</v>
      </c>
      <c r="B2261" s="331" t="inlineStr">
        <is>
          <t>PROJETOR PNEUMÁTICO DE ARGAMASSA PARA CHAPISCO E REBOCO COM RECIPIENTE ACOPLADO, TIPO CANEQUINHA, COM COMPRESSOR DE AR REBOCÁVEL VAZÃO 89 PCM E MOTOR DIESEL DE 20 CV - MANUTENÇÃO. AF_05/2023</t>
        </is>
      </c>
      <c r="C2261" s="330" t="inlineStr">
        <is>
          <t>H</t>
        </is>
      </c>
      <c r="D2261" s="330" t="n">
        <v>8.84</v>
      </c>
      <c r="E2261" s="330" t="n">
        <v>8.84</v>
      </c>
      <c r="F2261" s="330" t="inlineStr">
        <is>
          <t>AS</t>
        </is>
      </c>
    </row>
    <row r="2262" ht="60" customHeight="1" s="496">
      <c r="A2262" s="330" t="n">
        <v>90667</v>
      </c>
      <c r="B2262" s="331" t="inlineStr">
        <is>
          <t>PROJETOR PNEUMÁTICO DE ARGAMASSA PARA CHAPISCO E REBOCO COM RECIPIENTE ACOPLADO, TIPO CANEQUINHA, COM COMPRESSOR DE AR REBOCÁVEL VAZÃO 89 PCM E MOTOR DIESEL DE 20 CV - MATERIAIS NA OPERAÇÃO. AF_05/2023</t>
        </is>
      </c>
      <c r="C2262" s="330" t="inlineStr">
        <is>
          <t>H</t>
        </is>
      </c>
      <c r="D2262" s="330" t="n">
        <v>18.72</v>
      </c>
      <c r="E2262" s="330" t="n">
        <v>18.72</v>
      </c>
      <c r="F2262" s="330" t="inlineStr"/>
    </row>
    <row r="2263" ht="30" customHeight="1" s="496">
      <c r="A2263" s="330" t="n">
        <v>95217</v>
      </c>
      <c r="B2263" s="331" t="inlineStr">
        <is>
          <t>PULVERIZADOR DE TINTA ELÉTRICO/MÁQUINA DE PINTURA AIRLESS, VAZÃO 2 L/MIN - MATERIAIS NA OPERAÇÃO. AF_05/2023</t>
        </is>
      </c>
      <c r="C2263" s="330" t="inlineStr">
        <is>
          <t>H</t>
        </is>
      </c>
      <c r="D2263" s="330" t="n">
        <v>0.61</v>
      </c>
      <c r="E2263" s="330" t="n">
        <v>0.61</v>
      </c>
      <c r="F2263" s="330" t="inlineStr"/>
    </row>
    <row r="2264" ht="45" customHeight="1" s="496">
      <c r="A2264" s="330" t="n">
        <v>89130</v>
      </c>
      <c r="B2264" s="331" t="inlineStr">
        <is>
          <t>PÁ CARREGADEIRA SOBRE RODAS, POTÊNCIA 197 HP, CAPACIDADE DA CAÇAMBA 2,5 A 3,5 M3, PESO OPERACIONAL 18338 KG - DEPRECIAÇÃO. AF_06/2014</t>
        </is>
      </c>
      <c r="C2264" s="330" t="inlineStr">
        <is>
          <t>H</t>
        </is>
      </c>
      <c r="D2264" s="330" t="n">
        <v>54.74</v>
      </c>
      <c r="E2264" s="330" t="n">
        <v>54.74</v>
      </c>
      <c r="F2264" s="330" t="inlineStr"/>
    </row>
    <row r="2265" ht="30" customHeight="1" s="496">
      <c r="A2265" s="330" t="n">
        <v>89131</v>
      </c>
      <c r="B2265" s="331" t="inlineStr">
        <is>
          <t>PÁ CARREGADEIRA SOBRE RODAS, POTÊNCIA 197 HP, CAPACIDADE DA CAÇAMBA 2,5 A 3,5 M3, PESO OPERACIONAL 18338 KG - JUROS. AF_06/2014</t>
        </is>
      </c>
      <c r="C2265" s="330" t="inlineStr">
        <is>
          <t>H</t>
        </is>
      </c>
      <c r="D2265" s="330" t="n">
        <v>14.46</v>
      </c>
      <c r="E2265" s="330" t="n">
        <v>14.46</v>
      </c>
      <c r="F2265" s="330" t="inlineStr"/>
    </row>
    <row r="2266" ht="45" customHeight="1" s="496">
      <c r="A2266" s="330" t="n">
        <v>53861</v>
      </c>
      <c r="B2266" s="331" t="inlineStr">
        <is>
          <t>PÁ CARREGADEIRA SOBRE RODAS, POTÊNCIA 197 HP, CAPACIDADE DA CAÇAMBA 2,5 A 3,5 M3, PESO OPERACIONAL 18338 KG - MANUTENÇÃO. AF_06/2014</t>
        </is>
      </c>
      <c r="C2266" s="330" t="inlineStr">
        <is>
          <t>H</t>
        </is>
      </c>
      <c r="D2266" s="330" t="n">
        <v>68.43000000000001</v>
      </c>
      <c r="E2266" s="330" t="n">
        <v>68.43000000000001</v>
      </c>
      <c r="F2266" s="330" t="inlineStr"/>
    </row>
    <row r="2267" ht="45" customHeight="1" s="496">
      <c r="A2267" s="330" t="n">
        <v>5787</v>
      </c>
      <c r="B2267" s="331" t="inlineStr">
        <is>
          <t>PÁ CARREGADEIRA SOBRE RODAS, POTÊNCIA 197 HP, CAPACIDADE DA CAÇAMBA 2,5 A 3,5 M3, PESO OPERACIONAL 18338 KG - MATERIAIS NA OPERAÇÃO. AF_06/2014</t>
        </is>
      </c>
      <c r="C2267" s="330" t="inlineStr">
        <is>
          <t>H</t>
        </is>
      </c>
      <c r="D2267" s="330" t="n">
        <v>88.08</v>
      </c>
      <c r="E2267" s="330" t="n">
        <v>88.08</v>
      </c>
      <c r="F2267" s="330" t="inlineStr"/>
    </row>
    <row r="2268" ht="45" customHeight="1" s="496">
      <c r="A2268" s="330" t="n">
        <v>89128</v>
      </c>
      <c r="B2268" s="331" t="inlineStr">
        <is>
          <t>PÁ CARREGADEIRA SOBRE RODAS, POTÊNCIA LÍQUIDA 128 HP, CAPACIDADE DA CAÇAMBA 1,7 A 2,8 M3, PESO OPERACIONAL 11632 KG - DEPRECIAÇÃO. AF_06/2014</t>
        </is>
      </c>
      <c r="C2268" s="330" t="inlineStr">
        <is>
          <t>H</t>
        </is>
      </c>
      <c r="D2268" s="330" t="n">
        <v>39.48</v>
      </c>
      <c r="E2268" s="330" t="n">
        <v>39.48</v>
      </c>
      <c r="F2268" s="330" t="inlineStr"/>
    </row>
    <row r="2269" ht="45" customHeight="1" s="496">
      <c r="A2269" s="330" t="n">
        <v>89129</v>
      </c>
      <c r="B2269" s="331" t="inlineStr">
        <is>
          <t>PÁ CARREGADEIRA SOBRE RODAS, POTÊNCIA LÍQUIDA 128 HP, CAPACIDADE DA CAÇAMBA 1,7 A 2,8 M3, PESO OPERACIONAL 11632 KG - JUROS. AF_06/2014</t>
        </is>
      </c>
      <c r="C2269" s="330" t="inlineStr">
        <is>
          <t>H</t>
        </is>
      </c>
      <c r="D2269" s="330" t="n">
        <v>10.43</v>
      </c>
      <c r="E2269" s="330" t="n">
        <v>10.43</v>
      </c>
      <c r="F2269" s="330" t="inlineStr"/>
    </row>
    <row r="2270" ht="45" customHeight="1" s="496">
      <c r="A2270" s="330" t="n">
        <v>53857</v>
      </c>
      <c r="B2270" s="331" t="inlineStr">
        <is>
          <t>PÁ CARREGADEIRA SOBRE RODAS, POTÊNCIA LÍQUIDA 128 HP, CAPACIDADE DA CAÇAMBA 1,7 A 2,8 M3, PESO OPERACIONAL 11632 KG - MANUTENÇÃO. AF_06/2014</t>
        </is>
      </c>
      <c r="C2270" s="330" t="inlineStr">
        <is>
          <t>H</t>
        </is>
      </c>
      <c r="D2270" s="330" t="n">
        <v>49.35</v>
      </c>
      <c r="E2270" s="330" t="n">
        <v>49.35</v>
      </c>
      <c r="F2270" s="330" t="inlineStr"/>
    </row>
    <row r="2271" ht="45" customHeight="1" s="496">
      <c r="A2271" s="330" t="n">
        <v>53858</v>
      </c>
      <c r="B2271" s="331" t="inlineStr">
        <is>
          <t>PÁ CARREGADEIRA SOBRE RODAS, POTÊNCIA LÍQUIDA 128 HP, CAPACIDADE DA CAÇAMBA 1,7 A 2,8 M3, PESO OPERACIONAL 11632 KG - MATERIAIS NA OPERAÇÃO. AF_06/2014</t>
        </is>
      </c>
      <c r="C2271" s="330" t="inlineStr">
        <is>
          <t>H</t>
        </is>
      </c>
      <c r="D2271" s="330" t="n">
        <v>57.22</v>
      </c>
      <c r="E2271" s="330" t="n">
        <v>57.22</v>
      </c>
      <c r="F2271" s="330" t="inlineStr"/>
    </row>
    <row r="2272" ht="30" customHeight="1" s="496">
      <c r="A2272" s="330" t="n">
        <v>102891</v>
      </c>
      <c r="B2272" s="331" t="inlineStr">
        <is>
          <t>PÓRTICO ROLANTE MONOVIGA, PERFIL I, 4 PERNAS, CAPACIDADE 5 T - MATERIAIS NA OPERAÇÃO. AF_04/2019</t>
        </is>
      </c>
      <c r="C2272" s="330" t="inlineStr">
        <is>
          <t>H</t>
        </is>
      </c>
      <c r="D2272" s="330" t="n">
        <v>1.25</v>
      </c>
      <c r="E2272" s="330" t="n">
        <v>1.25</v>
      </c>
      <c r="F2272" s="330" t="inlineStr"/>
    </row>
    <row r="2273" ht="30" customHeight="1" s="496">
      <c r="A2273" s="330" t="n">
        <v>89246</v>
      </c>
      <c r="B2273" s="331" t="inlineStr">
        <is>
          <t>RECICLADORA DE ASFALTO A FRIO SOBRE RODAS, LARGURA FRESAGEM DE 2,0 M, POTÊNCIA 422 HP - DEPRECIAÇÃO. AF_11/2014</t>
        </is>
      </c>
      <c r="C2273" s="330" t="inlineStr">
        <is>
          <t>H</t>
        </is>
      </c>
      <c r="D2273" s="330" t="n">
        <v>248.12</v>
      </c>
      <c r="E2273" s="330" t="n">
        <v>248.12</v>
      </c>
      <c r="F2273" s="330" t="inlineStr">
        <is>
          <t>AS</t>
        </is>
      </c>
    </row>
    <row r="2274" ht="30" customHeight="1" s="496">
      <c r="A2274" s="330" t="n">
        <v>89247</v>
      </c>
      <c r="B2274" s="331" t="inlineStr">
        <is>
          <t>RECICLADORA DE ASFALTO A FRIO SOBRE RODAS, LARGURA FRESAGEM DE 2,0 M, POTÊNCIA 422 HP - JUROS. AF_11/2014</t>
        </is>
      </c>
      <c r="C2274" s="330" t="inlineStr">
        <is>
          <t>H</t>
        </is>
      </c>
      <c r="D2274" s="330" t="n">
        <v>75.97</v>
      </c>
      <c r="E2274" s="330" t="n">
        <v>75.97</v>
      </c>
      <c r="F2274" s="330" t="inlineStr">
        <is>
          <t>AS</t>
        </is>
      </c>
    </row>
    <row r="2275" ht="30" customHeight="1" s="496">
      <c r="A2275" s="330" t="n">
        <v>89248</v>
      </c>
      <c r="B2275" s="331" t="inlineStr">
        <is>
          <t>RECICLADORA DE ASFALTO A FRIO SOBRE RODAS, LARGURA FRESAGEM DE 2,0 M, POTÊNCIA 422 HP - MANUTENÇÃO. AF_11/2014</t>
        </is>
      </c>
      <c r="C2275" s="330" t="inlineStr">
        <is>
          <t>H</t>
        </is>
      </c>
      <c r="D2275" s="330" t="n">
        <v>442.59</v>
      </c>
      <c r="E2275" s="330" t="n">
        <v>442.59</v>
      </c>
      <c r="F2275" s="330" t="inlineStr">
        <is>
          <t>AS</t>
        </is>
      </c>
    </row>
    <row r="2276" ht="30" customHeight="1" s="496">
      <c r="A2276" s="330" t="n">
        <v>89249</v>
      </c>
      <c r="B2276" s="331" t="inlineStr">
        <is>
          <t>RECICLADORA DE ASFALTO A FRIO SOBRE RODAS, LARGURA FRESAGEM DE 2,0 M, POTÊNCIA 422 HP - MATERIAIS NA OPERAÇÃO. AF_11/2014</t>
        </is>
      </c>
      <c r="C2276" s="330" t="inlineStr">
        <is>
          <t>H</t>
        </is>
      </c>
      <c r="D2276" s="330" t="n">
        <v>471.57</v>
      </c>
      <c r="E2276" s="330" t="n">
        <v>471.57</v>
      </c>
      <c r="F2276" s="330" t="inlineStr"/>
    </row>
    <row r="2277" ht="60" customHeight="1" s="496">
      <c r="A2277" s="330" t="n">
        <v>102957</v>
      </c>
      <c r="B2277" s="331" t="inlineStr">
        <is>
          <t>RETROESCAVADEIRA SOBRE RODAS COM CARREGADEIRA, PESO OPERACIONAL MÍN. 6,674, POTÊNCIA LÍQ 88 HP, COM MARTELO ROMPEDOR HIDRÁULICO ENTRE 275 A 362 KG - MATERIAIS NA OPERAÇÃO. AF_02/2021</t>
        </is>
      </c>
      <c r="C2277" s="330" t="inlineStr">
        <is>
          <t>H</t>
        </is>
      </c>
      <c r="D2277" s="330" t="n">
        <v>49.2</v>
      </c>
      <c r="E2277" s="330" t="n">
        <v>49.2</v>
      </c>
      <c r="F2277" s="330" t="inlineStr"/>
    </row>
    <row r="2278" ht="60" customHeight="1" s="496">
      <c r="A2278" s="330" t="n">
        <v>88859</v>
      </c>
      <c r="B2278" s="331" t="inlineStr">
        <is>
          <t>RETROESCAVADEIRA SOBRE RODAS COM CARREGADEIRA, TRAÇÃO 4X2, POTÊNCIA LÍQ. 79 HP, CAÇAMBA CARREG. CAP. MÍN. 1 M3, CAÇAMBA RETRO CAP. 0,20 M3, PESO OPERACIONAL MÍN. 6.570 KG, PROFUNDIDADE ESCAVAÇÃO MÁX. 4,37 M - DEPRECIAÇÃO. AF_06/2014</t>
        </is>
      </c>
      <c r="C2278" s="330" t="inlineStr">
        <is>
          <t>H</t>
        </is>
      </c>
      <c r="D2278" s="330" t="n">
        <v>24.78</v>
      </c>
      <c r="E2278" s="330" t="n">
        <v>24.78</v>
      </c>
      <c r="F2278" s="330" t="inlineStr"/>
    </row>
    <row r="2279" ht="60" customHeight="1" s="496">
      <c r="A2279" s="330" t="n">
        <v>88860</v>
      </c>
      <c r="B2279" s="331" t="inlineStr">
        <is>
          <t>RETROESCAVADEIRA SOBRE RODAS COM CARREGADEIRA, TRAÇÃO 4X2, POTÊNCIA LÍQ. 79 HP, CAÇAMBA CARREG. CAP. MÍN. 1 M3, CAÇAMBA RETRO CAP. 0,20 M3, PESO OPERACIONAL MÍN. 6.570 KG, PROFUNDIDADE ESCAVAÇÃO MÁX. 4,37 M - JUROS. AF_06/2014</t>
        </is>
      </c>
      <c r="C2279" s="330" t="inlineStr">
        <is>
          <t>H</t>
        </is>
      </c>
      <c r="D2279" s="330" t="n">
        <v>6.54</v>
      </c>
      <c r="E2279" s="330" t="n">
        <v>6.54</v>
      </c>
      <c r="F2279" s="330" t="inlineStr"/>
    </row>
    <row r="2280" ht="60" customHeight="1" s="496">
      <c r="A2280" s="330" t="n">
        <v>5667</v>
      </c>
      <c r="B2280" s="331" t="inlineStr">
        <is>
          <t>RETROESCAVADEIRA SOBRE RODAS COM CARREGADEIRA, TRAÇÃO 4X2, POTÊNCIA LÍQ. 79 HP, CAÇAMBA CARREG. CAP. MÍN. 1 M3, CAÇAMBA RETRO CAP. 0,20 M3, PESO OPERACIONAL MÍN. 6.570 KG, PROFUNDIDADE ESCAVAÇÃO MÁX. 4,37 M - MANUTENÇÃO. AF_06/2014</t>
        </is>
      </c>
      <c r="C2280" s="330" t="inlineStr">
        <is>
          <t>H</t>
        </is>
      </c>
      <c r="D2280" s="330" t="n">
        <v>30.97</v>
      </c>
      <c r="E2280" s="330" t="n">
        <v>30.97</v>
      </c>
      <c r="F2280" s="330" t="inlineStr"/>
    </row>
    <row r="2281" ht="60" customHeight="1" s="496">
      <c r="A2281" s="330" t="n">
        <v>5668</v>
      </c>
      <c r="B2281" s="331" t="inlineStr">
        <is>
          <t>RETROESCAVADEIRA SOBRE RODAS COM CARREGADEIRA, TRAÇÃO 4X2, POTÊNCIA LÍQ. 79 HP, CAÇAMBA CARREG. CAP. MÍN. 1 M3, CAÇAMBA RETRO CAP. 0,20 M3, PESO OPERACIONAL MÍN. 6.570 KG, PROFUNDIDADE ESCAVAÇÃO MÁX. 4,37 M - MATERIAIS NA OPERAÇÃO. AF_06/2014</t>
        </is>
      </c>
      <c r="C2281" s="330" t="inlineStr">
        <is>
          <t>H</t>
        </is>
      </c>
      <c r="D2281" s="330" t="n">
        <v>57.37</v>
      </c>
      <c r="E2281" s="330" t="n">
        <v>57.37</v>
      </c>
      <c r="F2281" s="330" t="inlineStr"/>
    </row>
    <row r="2282" ht="60" customHeight="1" s="496">
      <c r="A2282" s="330" t="n">
        <v>89011</v>
      </c>
      <c r="B2282" s="331" t="inlineStr">
        <is>
          <t>RETROESCAVADEIRA SOBRE RODAS COM CARREGADEIRA, TRAÇÃO 4X4, POTÊNCIA LÍQ. 72 HP, CAÇAMBA CARREG. CAP. MÍN. 0,79 M3, CAÇAMBA RETRO CAP. 0,18 M3, PESO OPERACIONAL MÍN. 7.140 KG, PROFUNDIDADE ESCAVAÇÃO MÁX. 4,50 M - DEPRECIAÇÃO. AF_06/2014</t>
        </is>
      </c>
      <c r="C2282" s="330" t="inlineStr">
        <is>
          <t>H</t>
        </is>
      </c>
      <c r="D2282" s="330" t="n">
        <v>26.88</v>
      </c>
      <c r="E2282" s="330" t="n">
        <v>26.88</v>
      </c>
      <c r="F2282" s="330" t="inlineStr"/>
    </row>
    <row r="2283" ht="60" customHeight="1" s="496">
      <c r="A2283" s="330" t="n">
        <v>89012</v>
      </c>
      <c r="B2283" s="331" t="inlineStr">
        <is>
          <t>RETROESCAVADEIRA SOBRE RODAS COM CARREGADEIRA, TRAÇÃO 4X4, POTÊNCIA LÍQ. 72 HP, CAÇAMBA CARREG. CAP. MÍN. 0,79 M3, CAÇAMBA RETRO CAP. 0,18 M3, PESO OPERACIONAL MÍN. 7.140 KG, PROFUNDIDADE ESCAVAÇÃO MÁX. 4,50 M - JUROS. AF_06/2014</t>
        </is>
      </c>
      <c r="C2283" s="330" t="inlineStr">
        <is>
          <t>H</t>
        </is>
      </c>
      <c r="D2283" s="330" t="n">
        <v>7.1</v>
      </c>
      <c r="E2283" s="330" t="n">
        <v>7.1</v>
      </c>
      <c r="F2283" s="330" t="inlineStr"/>
    </row>
    <row r="2284" ht="60" customHeight="1" s="496">
      <c r="A2284" s="330" t="n">
        <v>5735</v>
      </c>
      <c r="B2284" s="331" t="inlineStr">
        <is>
          <t>RETROESCAVADEIRA SOBRE RODAS COM CARREGADEIRA, TRAÇÃO 4X4, POTÊNCIA LÍQ. 72 HP, CAÇAMBA CARREG. CAP. MÍN. 0,79 M3, CAÇAMBA RETRO CAP. 0,18 M3, PESO OPERACIONAL MÍN. 7.140 KG, PROFUNDIDADE ESCAVAÇÃO MÁX. 4,50 M - MANUTENÇÃO. AF_06/2014</t>
        </is>
      </c>
      <c r="C2284" s="330" t="inlineStr">
        <is>
          <t>H</t>
        </is>
      </c>
      <c r="D2284" s="330" t="n">
        <v>33.6</v>
      </c>
      <c r="E2284" s="330" t="n">
        <v>33.6</v>
      </c>
      <c r="F2284" s="330" t="inlineStr"/>
    </row>
    <row r="2285" ht="60" customHeight="1" s="496">
      <c r="A2285" s="330" t="n">
        <v>5736</v>
      </c>
      <c r="B2285" s="331" t="inlineStr">
        <is>
          <t>RETROESCAVADEIRA SOBRE RODAS COM CARREGADEIRA, TRAÇÃO 4X4, POTÊNCIA LÍQ. 72 HP, CAÇAMBA CARREG. CAP. MÍN. 0,79 M3, CAÇAMBA RETRO CAP. 0,18 M3, PESO OPERACIONAL MÍN. 7.140 KG, PROFUNDIDADE ESCAVAÇÃO MÁX. 4,50 M - MATERIAIS NA OPERAÇÃO. AF_06/2014</t>
        </is>
      </c>
      <c r="C2285" s="330" t="inlineStr">
        <is>
          <t>H</t>
        </is>
      </c>
      <c r="D2285" s="330" t="n">
        <v>52.28</v>
      </c>
      <c r="E2285" s="330" t="n">
        <v>52.28</v>
      </c>
      <c r="F2285" s="330" t="inlineStr"/>
    </row>
    <row r="2286" ht="60" customHeight="1" s="496">
      <c r="A2286" s="330" t="n">
        <v>88857</v>
      </c>
      <c r="B2286" s="331" t="inlineStr">
        <is>
          <t>RETROESCAVADEIRA SOBRE RODAS COM CARREGADEIRA, TRAÇÃO 4X4, POTÊNCIA LÍQ. 88 HP, CAÇAMBA CARREG. CAP. MÍN. 1 M3, CAÇAMBA RETRO CAP. 0,26 M3, PESO OPERACIONAL MÍN. 6.674 KG, PROFUNDIDADE ESCAVAÇÃO MÁX. 4,37 M - DEPRECIAÇÃO. AF_06/2014</t>
        </is>
      </c>
      <c r="C2286" s="330" t="inlineStr">
        <is>
          <t>H</t>
        </is>
      </c>
      <c r="D2286" s="330" t="n">
        <v>27.86</v>
      </c>
      <c r="E2286" s="330" t="n">
        <v>27.86</v>
      </c>
      <c r="F2286" s="330" t="inlineStr"/>
    </row>
    <row r="2287" ht="60" customHeight="1" s="496">
      <c r="A2287" s="330" t="n">
        <v>88858</v>
      </c>
      <c r="B2287" s="331" t="inlineStr">
        <is>
          <t>RETROESCAVADEIRA SOBRE RODAS COM CARREGADEIRA, TRAÇÃO 4X4, POTÊNCIA LÍQ. 88 HP, CAÇAMBA CARREG. CAP. MÍN. 1 M3, CAÇAMBA RETRO CAP. 0,26 M3, PESO OPERACIONAL MÍN. 6.674 KG, PROFUNDIDADE ESCAVAÇÃO MÁX. 4,37 M - JUROS. AF_06/2014</t>
        </is>
      </c>
      <c r="C2287" s="330" t="inlineStr">
        <is>
          <t>H</t>
        </is>
      </c>
      <c r="D2287" s="330" t="n">
        <v>7.36</v>
      </c>
      <c r="E2287" s="330" t="n">
        <v>7.36</v>
      </c>
      <c r="F2287" s="330" t="inlineStr"/>
    </row>
    <row r="2288" ht="60" customHeight="1" s="496">
      <c r="A2288" s="330" t="n">
        <v>5664</v>
      </c>
      <c r="B2288" s="331" t="inlineStr">
        <is>
          <t>RETROESCAVADEIRA SOBRE RODAS COM CARREGADEIRA, TRAÇÃO 4X4, POTÊNCIA LÍQ. 88 HP, CAÇAMBA CARREG. CAP. MÍN. 1 M3, CAÇAMBA RETRO CAP. 0,26 M3, PESO OPERACIONAL MÍN. 6.674 KG, PROFUNDIDADE ESCAVAÇÃO MÁX. 4,37 M - MANUTENÇÃO. AF_06/2014</t>
        </is>
      </c>
      <c r="C2288" s="330" t="inlineStr">
        <is>
          <t>H</t>
        </is>
      </c>
      <c r="D2288" s="330" t="n">
        <v>34.82</v>
      </c>
      <c r="E2288" s="330" t="n">
        <v>34.82</v>
      </c>
      <c r="F2288" s="330" t="inlineStr"/>
    </row>
    <row r="2289" ht="60" customHeight="1" s="496">
      <c r="A2289" s="330" t="n">
        <v>53786</v>
      </c>
      <c r="B2289" s="331" t="inlineStr">
        <is>
          <t>RETROESCAVADEIRA SOBRE RODAS COM CARREGADEIRA, TRAÇÃO 4X4, POTÊNCIA LÍQ. 88 HP, CAÇAMBA CARREG. CAP. MÍN. 1 M3, CAÇAMBA RETRO CAP. 0,26 M3, PESO OPERACIONAL MÍN. 6.674 KG, PROFUNDIDADE ESCAVAÇÃO MÁX. 4,37 M - MATERIAIS NA OPERAÇÃO. AF_06/2014</t>
        </is>
      </c>
      <c r="C2289" s="330" t="inlineStr">
        <is>
          <t>H</t>
        </is>
      </c>
      <c r="D2289" s="330" t="n">
        <v>63.88</v>
      </c>
      <c r="E2289" s="330" t="n">
        <v>63.88</v>
      </c>
      <c r="F2289" s="330" t="inlineStr"/>
    </row>
    <row r="2290" ht="45" customHeight="1" s="496">
      <c r="A2290" s="330" t="n">
        <v>7038</v>
      </c>
      <c r="B2290" s="331" t="inlineStr">
        <is>
          <t>ROLO COMPACTADOR DE PNEUS ESTÁTICO, PRESSÃO VARIÁVEL, POTÊNCIA 111 HP, PESO SEM/COM LASTRO 9,5 / 26 T, LARGURA DE TRABALHO 1,90 M - DEPRECIAÇÃO. AF_07/2014</t>
        </is>
      </c>
      <c r="C2290" s="330" t="inlineStr">
        <is>
          <t>H</t>
        </is>
      </c>
      <c r="D2290" s="330" t="n">
        <v>47.38</v>
      </c>
      <c r="E2290" s="330" t="n">
        <v>47.38</v>
      </c>
      <c r="F2290" s="330" t="inlineStr">
        <is>
          <t>AS</t>
        </is>
      </c>
    </row>
    <row r="2291" ht="45" customHeight="1" s="496">
      <c r="A2291" s="330" t="n">
        <v>7039</v>
      </c>
      <c r="B2291" s="331" t="inlineStr">
        <is>
          <t>ROLO COMPACTADOR DE PNEUS ESTÁTICO, PRESSÃO VARIÁVEL, POTÊNCIA 111 HP, PESO SEM/COM LASTRO 9,5 / 26 T, LARGURA DE TRABALHO 1,90 M - JUROS. AF_07/2014</t>
        </is>
      </c>
      <c r="C2291" s="330" t="inlineStr">
        <is>
          <t>H</t>
        </is>
      </c>
      <c r="D2291" s="330" t="n">
        <v>12.71</v>
      </c>
      <c r="E2291" s="330" t="n">
        <v>12.71</v>
      </c>
      <c r="F2291" s="330" t="inlineStr">
        <is>
          <t>AS</t>
        </is>
      </c>
    </row>
    <row r="2292" ht="45" customHeight="1" s="496">
      <c r="A2292" s="330" t="n">
        <v>7040</v>
      </c>
      <c r="B2292" s="331" t="inlineStr">
        <is>
          <t>ROLO COMPACTADOR DE PNEUS ESTÁTICO, PRESSÃO VARIÁVEL, POTÊNCIA 111 HP, PESO SEM/COM LASTRO 9,5 / 26 T, LARGURA DE TRABALHO 1,90 M - MANUTENÇÃO. AF_07/2014</t>
        </is>
      </c>
      <c r="C2292" s="330" t="inlineStr">
        <is>
          <t>H</t>
        </is>
      </c>
      <c r="D2292" s="330" t="n">
        <v>59.29</v>
      </c>
      <c r="E2292" s="330" t="n">
        <v>59.29</v>
      </c>
      <c r="F2292" s="330" t="inlineStr">
        <is>
          <t>AS</t>
        </is>
      </c>
    </row>
    <row r="2293" ht="45" customHeight="1" s="496">
      <c r="A2293" s="330" t="n">
        <v>55263</v>
      </c>
      <c r="B2293" s="331" t="inlineStr">
        <is>
          <t>ROLO COMPACTADOR DE PNEUS ESTÁTICO, PRESSÃO VARIÁVEL, POTÊNCIA 111 HP, PESO SEM/COM LASTRO 9,5 / 26 T, LARGURA DE TRABALHO 1,90 M - MATERIAIS NA OPERAÇÃO. AF_07/2014</t>
        </is>
      </c>
      <c r="C2293" s="330" t="inlineStr">
        <is>
          <t>H</t>
        </is>
      </c>
      <c r="D2293" s="330" t="n">
        <v>80.66</v>
      </c>
      <c r="E2293" s="330" t="n">
        <v>80.66</v>
      </c>
      <c r="F2293" s="330" t="inlineStr"/>
    </row>
    <row r="2294" ht="45" customHeight="1" s="496">
      <c r="A2294" s="330" t="n">
        <v>96460</v>
      </c>
      <c r="B2294" s="331" t="inlineStr">
        <is>
          <t>ROLO COMPACTADOR DE PNEUS, ESTÁTICO, PRESSÃO VARIÁVEL, POTÊNCIA 110 HP, PESO SEM/COM LASTRO 10,8/27 T, LARGURA DE ROLAGEM 2,30 M - DEPRECIAÇÃO. AF_06/2017</t>
        </is>
      </c>
      <c r="C2294" s="330" t="inlineStr">
        <is>
          <t>H</t>
        </is>
      </c>
      <c r="D2294" s="330" t="n">
        <v>50.29</v>
      </c>
      <c r="E2294" s="330" t="n">
        <v>50.29</v>
      </c>
      <c r="F2294" s="330" t="inlineStr">
        <is>
          <t>AS</t>
        </is>
      </c>
    </row>
    <row r="2295" ht="45" customHeight="1" s="496">
      <c r="A2295" s="330" t="n">
        <v>96459</v>
      </c>
      <c r="B2295" s="331" t="inlineStr">
        <is>
          <t>ROLO COMPACTADOR DE PNEUS, ESTÁTICO, PRESSÃO VARIÁVEL, POTÊNCIA 110 HP, PESO SEM/COM LASTRO 10,8/27 T, LARGURA DE ROLAGEM 2,30 M - JUROS. AF_06/2017</t>
        </is>
      </c>
      <c r="C2295" s="330" t="inlineStr">
        <is>
          <t>H</t>
        </is>
      </c>
      <c r="D2295" s="330" t="n">
        <v>13.49</v>
      </c>
      <c r="E2295" s="330" t="n">
        <v>13.49</v>
      </c>
      <c r="F2295" s="330" t="inlineStr">
        <is>
          <t>AS</t>
        </is>
      </c>
    </row>
    <row r="2296" ht="45" customHeight="1" s="496">
      <c r="A2296" s="330" t="n">
        <v>96458</v>
      </c>
      <c r="B2296" s="331" t="inlineStr">
        <is>
          <t>ROLO COMPACTADOR DE PNEUS, ESTÁTICO, PRESSÃO VARIÁVEL, POTÊNCIA 110 HP, PESO SEM/COM LASTRO 10,8/27 T, LARGURA DE ROLAGEM 2,30 M - MANUTENÇÃO. AF_06/2017</t>
        </is>
      </c>
      <c r="C2296" s="330" t="inlineStr">
        <is>
          <t>H</t>
        </is>
      </c>
      <c r="D2296" s="330" t="n">
        <v>62.94</v>
      </c>
      <c r="E2296" s="330" t="n">
        <v>62.94</v>
      </c>
      <c r="F2296" s="330" t="inlineStr">
        <is>
          <t>AS</t>
        </is>
      </c>
    </row>
    <row r="2297" ht="45" customHeight="1" s="496">
      <c r="A2297" s="330" t="n">
        <v>96457</v>
      </c>
      <c r="B2297" s="331" t="inlineStr">
        <is>
          <t>ROLO COMPACTADOR DE PNEUS, ESTÁTICO, PRESSÃO VARIÁVEL, POTÊNCIA 110 HP, PESO SEM/COM LASTRO 10,8/27 T, LARGURA DE ROLAGEM 2,30 M - MATERIAIS NA OPERAÇÃO. AF_06/2017</t>
        </is>
      </c>
      <c r="C2297" s="330" t="inlineStr">
        <is>
          <t>H</t>
        </is>
      </c>
      <c r="D2297" s="330" t="n">
        <v>79.91</v>
      </c>
      <c r="E2297" s="330" t="n">
        <v>79.91</v>
      </c>
      <c r="F2297" s="330" t="inlineStr"/>
    </row>
    <row r="2298" ht="60" customHeight="1" s="496">
      <c r="A2298" s="330" t="n">
        <v>7051</v>
      </c>
      <c r="B2298" s="331" t="inlineStr">
        <is>
          <t>ROLO COMPACTADOR PE DE CARNEIRO VIBRATORIO, POTENCIA 125 HP, PESO OPERACIONAL SEM/COM LASTRO 11,95 / 13,30 T, IMPACTO DINAMICO 38,5 / 22,5 T, LARGURA DE TRABALHO 2,15 M - DEPRECIAÇÃO. AF_06/2014</t>
        </is>
      </c>
      <c r="C2298" s="330" t="inlineStr">
        <is>
          <t>H</t>
        </is>
      </c>
      <c r="D2298" s="330" t="n">
        <v>42.02</v>
      </c>
      <c r="E2298" s="330" t="n">
        <v>42.02</v>
      </c>
      <c r="F2298" s="330" t="inlineStr">
        <is>
          <t>AS</t>
        </is>
      </c>
    </row>
    <row r="2299" ht="60" customHeight="1" s="496">
      <c r="A2299" s="330" t="n">
        <v>7052</v>
      </c>
      <c r="B2299" s="331" t="inlineStr">
        <is>
          <t>ROLO COMPACTADOR PE DE CARNEIRO VIBRATORIO, POTENCIA 125 HP, PESO OPERACIONAL SEM/COM LASTRO 11,95 / 13,30 T, IMPACTO DINAMICO 38,5 / 22,5 T, LARGURA DE TRABALHO 2,15 M - JUROS. AF_06/2014</t>
        </is>
      </c>
      <c r="C2299" s="330" t="inlineStr">
        <is>
          <t>H</t>
        </is>
      </c>
      <c r="D2299" s="330" t="n">
        <v>11.35</v>
      </c>
      <c r="E2299" s="330" t="n">
        <v>11.35</v>
      </c>
      <c r="F2299" s="330" t="inlineStr">
        <is>
          <t>AS</t>
        </is>
      </c>
    </row>
    <row r="2300" ht="60" customHeight="1" s="496">
      <c r="A2300" s="330" t="n">
        <v>7053</v>
      </c>
      <c r="B2300" s="331" t="inlineStr">
        <is>
          <t>ROLO COMPACTADOR PE DE CARNEIRO VIBRATORIO, POTENCIA 125 HP, PESO OPERACIONAL SEM/COM LASTRO 11,95 / 13,30 T, IMPACTO DINAMICO 38,5 / 22,5 T, LARGURA DE TRABALHO 2,15 M - MANUTENÇÃO. AF_06/2014</t>
        </is>
      </c>
      <c r="C2300" s="330" t="inlineStr">
        <is>
          <t>H</t>
        </is>
      </c>
      <c r="D2300" s="330" t="n">
        <v>52.59</v>
      </c>
      <c r="E2300" s="330" t="n">
        <v>52.59</v>
      </c>
      <c r="F2300" s="330" t="inlineStr">
        <is>
          <t>AS</t>
        </is>
      </c>
    </row>
    <row r="2301" ht="60" customHeight="1" s="496">
      <c r="A2301" s="330" t="n">
        <v>7054</v>
      </c>
      <c r="B2301" s="331" t="inlineStr">
        <is>
          <t>ROLO COMPACTADOR PE DE CARNEIRO VIBRATORIO, POTENCIA 125 HP, PESO OPERACIONAL SEM/COM LASTRO 11,95 / 13,30 T, IMPACTO DINAMICO 38,5 / 22,5 T, LARGURA DE TRABALHO 2,15 M - MATERIAIS NA OPERAÇÃO. AF_06/2014</t>
        </is>
      </c>
      <c r="C2301" s="330" t="inlineStr">
        <is>
          <t>H</t>
        </is>
      </c>
      <c r="D2301" s="330" t="n">
        <v>111.75</v>
      </c>
      <c r="E2301" s="330" t="n">
        <v>111.75</v>
      </c>
      <c r="F2301" s="330" t="inlineStr"/>
    </row>
    <row r="2302" ht="45" customHeight="1" s="496">
      <c r="A2302" s="330" t="n">
        <v>95627</v>
      </c>
      <c r="B2302" s="331" t="inlineStr">
        <is>
          <t>ROLO COMPACTADOR VIBRATORIO TANDEM, ACO LISO, POTENCIA 125 HP, PESO SEM/COM LASTRO 10,20/11,65 T, LARGURA DE TRABALHO 1,73 M - DEPRECIAÇÃO. AF_11/2016</t>
        </is>
      </c>
      <c r="C2302" s="330" t="inlineStr">
        <is>
          <t>H</t>
        </is>
      </c>
      <c r="D2302" s="330" t="n">
        <v>45.35</v>
      </c>
      <c r="E2302" s="330" t="n">
        <v>45.35</v>
      </c>
      <c r="F2302" s="330" t="inlineStr">
        <is>
          <t>AS</t>
        </is>
      </c>
    </row>
    <row r="2303" ht="45" customHeight="1" s="496">
      <c r="A2303" s="330" t="n">
        <v>95628</v>
      </c>
      <c r="B2303" s="331" t="inlineStr">
        <is>
          <t>ROLO COMPACTADOR VIBRATORIO TANDEM, ACO LISO, POTENCIA 125 HP, PESO SEM/COM LASTRO 10,20/11,65 T, LARGURA DE TRABALHO 1,73 M - JUROS. AF_11/2016</t>
        </is>
      </c>
      <c r="C2303" s="330" t="inlineStr">
        <is>
          <t>H</t>
        </is>
      </c>
      <c r="D2303" s="330" t="n">
        <v>12.16</v>
      </c>
      <c r="E2303" s="330" t="n">
        <v>12.16</v>
      </c>
      <c r="F2303" s="330" t="inlineStr">
        <is>
          <t>AS</t>
        </is>
      </c>
    </row>
    <row r="2304" ht="45" customHeight="1" s="496">
      <c r="A2304" s="330" t="n">
        <v>95629</v>
      </c>
      <c r="B2304" s="331" t="inlineStr">
        <is>
          <t>ROLO COMPACTADOR VIBRATORIO TANDEM, ACO LISO, POTENCIA 125 HP, PESO SEM/COM LASTRO 10,20/11,65 T, LARGURA DE TRABALHO 1,73 M - MANUTENÇÃO. AF_11/2016</t>
        </is>
      </c>
      <c r="C2304" s="330" t="inlineStr">
        <is>
          <t>H</t>
        </is>
      </c>
      <c r="D2304" s="330" t="n">
        <v>56.75</v>
      </c>
      <c r="E2304" s="330" t="n">
        <v>56.75</v>
      </c>
      <c r="F2304" s="330" t="inlineStr">
        <is>
          <t>AS</t>
        </is>
      </c>
    </row>
    <row r="2305" ht="45" customHeight="1" s="496">
      <c r="A2305" s="330" t="n">
        <v>95630</v>
      </c>
      <c r="B2305" s="331" t="inlineStr">
        <is>
          <t>ROLO COMPACTADOR VIBRATORIO TANDEM, ACO LISO, POTENCIA 125 HP, PESO SEM/COM LASTRO 10,20/11,65 T, LARGURA DE TRABALHO 1,73 M - MATERIAIS NA OPERAÇÃO. AF_11/2016</t>
        </is>
      </c>
      <c r="C2305" s="330" t="inlineStr">
        <is>
          <t>H</t>
        </is>
      </c>
      <c r="D2305" s="330" t="n">
        <v>111.75</v>
      </c>
      <c r="E2305" s="330" t="n">
        <v>111.75</v>
      </c>
      <c r="F2305" s="330" t="inlineStr"/>
    </row>
    <row r="2306" ht="45" customHeight="1" s="496">
      <c r="A2306" s="330" t="n">
        <v>89210</v>
      </c>
      <c r="B2306" s="331" t="inlineStr">
        <is>
          <t>ROLO COMPACTADOR VIBRATÓRIO DE UM CILINDRO AÇO LISO, POTÊNCIA 80 HP, PESO OPERACIONAL MÁXIMO 8,1 T, IMPACTO DINÂMICO 16,15 / 9,5 T, LARGURA DE TRABALHO 1,68 M - DEPRECIAÇÃO. AF_06/2014</t>
        </is>
      </c>
      <c r="C2306" s="330" t="inlineStr">
        <is>
          <t>H</t>
        </is>
      </c>
      <c r="D2306" s="330" t="n">
        <v>30.31</v>
      </c>
      <c r="E2306" s="330" t="n">
        <v>30.31</v>
      </c>
      <c r="F2306" s="330" t="inlineStr">
        <is>
          <t>AS</t>
        </is>
      </c>
    </row>
    <row r="2307" ht="45" customHeight="1" s="496">
      <c r="A2307" s="330" t="n">
        <v>89211</v>
      </c>
      <c r="B2307" s="331" t="inlineStr">
        <is>
          <t>ROLO COMPACTADOR VIBRATÓRIO DE UM CILINDRO AÇO LISO, POTÊNCIA 80 HP, PESO OPERACIONAL MÁXIMO 8,1 T, IMPACTO DINÂMICO 16,15 / 9,5 T, LARGURA DE TRABALHO 1,68 M - JUROS. AF_06/2014</t>
        </is>
      </c>
      <c r="C2307" s="330" t="inlineStr">
        <is>
          <t>H</t>
        </is>
      </c>
      <c r="D2307" s="330" t="n">
        <v>8.130000000000001</v>
      </c>
      <c r="E2307" s="330" t="n">
        <v>8.130000000000001</v>
      </c>
      <c r="F2307" s="330" t="inlineStr">
        <is>
          <t>AS</t>
        </is>
      </c>
    </row>
    <row r="2308" ht="45" customHeight="1" s="496">
      <c r="A2308" s="330" t="n">
        <v>5674</v>
      </c>
      <c r="B2308" s="331" t="inlineStr">
        <is>
          <t>ROLO COMPACTADOR VIBRATÓRIO DE UM CILINDRO AÇO LISO, POTÊNCIA 80 HP, PESO OPERACIONAL MÁXIMO 8,1 T, IMPACTO DINÂMICO 16,15 / 9,5 T, LARGURA DE TRABALHO 1,68 M - MANUTENÇÃO. AF_06/2014</t>
        </is>
      </c>
      <c r="C2308" s="330" t="inlineStr">
        <is>
          <t>H</t>
        </is>
      </c>
      <c r="D2308" s="330" t="n">
        <v>37.94</v>
      </c>
      <c r="E2308" s="330" t="n">
        <v>37.94</v>
      </c>
      <c r="F2308" s="330" t="inlineStr">
        <is>
          <t>AS</t>
        </is>
      </c>
    </row>
    <row r="2309" ht="45" customHeight="1" s="496">
      <c r="A2309" s="330" t="n">
        <v>53788</v>
      </c>
      <c r="B2309" s="331" t="inlineStr">
        <is>
          <t>ROLO COMPACTADOR VIBRATÓRIO DE UM CILINDRO AÇO LISO, POTÊNCIA 80 HP, PESO OPERACIONAL MÁXIMO 8,1 T, IMPACTO DINÂMICO 16,15 / 9,5 T, LARGURA DE TRABALHO 1,68 M - MATERIAIS NA OPERAÇÃO. AF_06/2014</t>
        </is>
      </c>
      <c r="C2309" s="330" t="inlineStr">
        <is>
          <t>H</t>
        </is>
      </c>
      <c r="D2309" s="330" t="n">
        <v>71.52</v>
      </c>
      <c r="E2309" s="330" t="n">
        <v>71.52</v>
      </c>
      <c r="F2309" s="330" t="inlineStr"/>
    </row>
    <row r="2310" ht="45" customHeight="1" s="496">
      <c r="A2310" s="330" t="n">
        <v>73309</v>
      </c>
      <c r="B2310" s="331" t="inlineStr">
        <is>
          <t>ROLO COMPACTADOR VIBRATÓRIO PÉ DE CARNEIRO PARA SOLOS, POTÊNCIA 80 HP, PESO OPERACIONAL SEM/COM LASTRO 7,4 / 8,8 T, LARGURA DE TRABALHO 1,68 M - DEPRECIAÇÃO. AF_02/2016</t>
        </is>
      </c>
      <c r="C2310" s="330" t="inlineStr">
        <is>
          <t>H</t>
        </is>
      </c>
      <c r="D2310" s="330" t="n">
        <v>31.52</v>
      </c>
      <c r="E2310" s="330" t="n">
        <v>31.52</v>
      </c>
      <c r="F2310" s="330" t="inlineStr">
        <is>
          <t>AS</t>
        </is>
      </c>
    </row>
    <row r="2311" ht="45" customHeight="1" s="496">
      <c r="A2311" s="330" t="n">
        <v>73313</v>
      </c>
      <c r="B2311" s="331" t="inlineStr">
        <is>
          <t>ROLO COMPACTADOR VIBRATÓRIO PÉ DE CARNEIRO PARA SOLOS, POTÊNCIA 80 HP, PESO OPERACIONAL SEM/COM LASTRO 7,4 / 8,8 T, LARGURA DE TRABALHO 1,68 M - JUROS. AF_02/2016</t>
        </is>
      </c>
      <c r="C2311" s="330" t="inlineStr">
        <is>
          <t>H</t>
        </is>
      </c>
      <c r="D2311" s="330" t="n">
        <v>8.51</v>
      </c>
      <c r="E2311" s="330" t="n">
        <v>8.51</v>
      </c>
      <c r="F2311" s="330" t="inlineStr">
        <is>
          <t>AS</t>
        </is>
      </c>
    </row>
    <row r="2312" ht="45" customHeight="1" s="496">
      <c r="A2312" s="330" t="n">
        <v>5089</v>
      </c>
      <c r="B2312" s="331" t="inlineStr">
        <is>
          <t>ROLO COMPACTADOR VIBRATÓRIO PÉ DE CARNEIRO PARA SOLOS, POTÊNCIA 80 HP, PESO OPERACIONAL SEM/COM LASTRO 7,4 / 8,8 T, LARGURA DE TRABALHO 1,68 M - MANUTENÇÃO. AF_02/2016</t>
        </is>
      </c>
      <c r="C2312" s="330" t="inlineStr">
        <is>
          <t>H</t>
        </is>
      </c>
      <c r="D2312" s="330" t="n">
        <v>39.44</v>
      </c>
      <c r="E2312" s="330" t="n">
        <v>39.44</v>
      </c>
      <c r="F2312" s="330" t="inlineStr">
        <is>
          <t>AS</t>
        </is>
      </c>
    </row>
    <row r="2313" ht="45" customHeight="1" s="496">
      <c r="A2313" s="330" t="n">
        <v>73315</v>
      </c>
      <c r="B2313" s="331" t="inlineStr">
        <is>
          <t>ROLO COMPACTADOR VIBRATÓRIO PÉ DE CARNEIRO PARA SOLOS, POTÊNCIA 80 HP, PESO OPERACIONAL SEM/COM LASTRO 7,4 / 8,8 T, LARGURA DE TRABALHO 1,68 M - MATERIAIS NA OPERAÇÃO. AF_02/2016</t>
        </is>
      </c>
      <c r="C2313" s="330" t="inlineStr">
        <is>
          <t>H</t>
        </is>
      </c>
      <c r="D2313" s="330" t="n">
        <v>71.52</v>
      </c>
      <c r="E2313" s="330" t="n">
        <v>71.52</v>
      </c>
      <c r="F2313" s="330" t="inlineStr"/>
    </row>
    <row r="2314" ht="45" customHeight="1" s="496">
      <c r="A2314" s="330" t="n">
        <v>5738</v>
      </c>
      <c r="B2314" s="331" t="inlineStr">
        <is>
          <t>ROLO COMPACTADOR VIBRATÓRIO PÉ DE CARNEIRO, OPERADO POR CONTROLE REMOTO, POTÊNCIA 12,5 KW, PESO OPERACIONAL 1,675 T, LARGURA DE TRABALHO 0,85 M - DEPRECIAÇÃO. AF_02/2016</t>
        </is>
      </c>
      <c r="C2314" s="330" t="inlineStr">
        <is>
          <t>H</t>
        </is>
      </c>
      <c r="D2314" s="330" t="n">
        <v>41.42</v>
      </c>
      <c r="E2314" s="330" t="n">
        <v>41.42</v>
      </c>
      <c r="F2314" s="330" t="inlineStr">
        <is>
          <t>AS</t>
        </is>
      </c>
    </row>
    <row r="2315" ht="45" customHeight="1" s="496">
      <c r="A2315" s="330" t="n">
        <v>93239</v>
      </c>
      <c r="B2315" s="331" t="inlineStr">
        <is>
          <t>ROLO COMPACTADOR VIBRATÓRIO PÉ DE CARNEIRO, OPERADO POR CONTROLE REMOTO, POTÊNCIA 12,5 KW, PESO OPERACIONAL 1,675 T, LARGURA DE TRABALHO 0,85 M - JUROS. AF_02/2016</t>
        </is>
      </c>
      <c r="C2315" s="330" t="inlineStr">
        <is>
          <t>H</t>
        </is>
      </c>
      <c r="D2315" s="330" t="n">
        <v>11.11</v>
      </c>
      <c r="E2315" s="330" t="n">
        <v>11.11</v>
      </c>
      <c r="F2315" s="330" t="inlineStr">
        <is>
          <t>AS</t>
        </is>
      </c>
    </row>
    <row r="2316" ht="45" customHeight="1" s="496">
      <c r="A2316" s="330" t="n">
        <v>5739</v>
      </c>
      <c r="B2316" s="331" t="inlineStr">
        <is>
          <t>ROLO COMPACTADOR VIBRATÓRIO PÉ DE CARNEIRO, OPERADO POR CONTROLE REMOTO, POTÊNCIA 12,5 KW, PESO OPERACIONAL 1,675 T, LARGURA DE TRABALHO 0,85 M - MANUTENÇÃO. AF_02/2016</t>
        </is>
      </c>
      <c r="C2316" s="330" t="inlineStr">
        <is>
          <t>H</t>
        </is>
      </c>
      <c r="D2316" s="330" t="n">
        <v>51.84</v>
      </c>
      <c r="E2316" s="330" t="n">
        <v>51.84</v>
      </c>
      <c r="F2316" s="330" t="inlineStr">
        <is>
          <t>AS</t>
        </is>
      </c>
    </row>
    <row r="2317" ht="45" customHeight="1" s="496">
      <c r="A2317" s="330" t="n">
        <v>93240</v>
      </c>
      <c r="B2317" s="331" t="inlineStr">
        <is>
          <t>ROLO COMPACTADOR VIBRATÓRIO PÉ DE CARNEIRO, OPERADO POR CONTROLE REMOTO, POTÊNCIA 12,5 KW, PESO OPERACIONAL 1,675 T, LARGURA DE TRABALHO 0,85 M - MATERIAIS NA OPERAÇÃO. AF_02/2016</t>
        </is>
      </c>
      <c r="C2317" s="330" t="inlineStr">
        <is>
          <t>H</t>
        </is>
      </c>
      <c r="D2317" s="330" t="n">
        <v>14.98</v>
      </c>
      <c r="E2317" s="330" t="n">
        <v>14.98</v>
      </c>
      <c r="F2317" s="330" t="inlineStr"/>
    </row>
    <row r="2318" ht="45" customHeight="1" s="496">
      <c r="A2318" s="330" t="n">
        <v>53818</v>
      </c>
      <c r="B2318" s="331" t="inlineStr">
        <is>
          <t>ROLO COMPACTADOR VIBRATÓRIO REBOCÁVEL, CILINDRO DE AÇO LISO, POTÊNCIA DE TRAÇÃO DE 65 CV, PESO 4,7 T, IMPACTO DINÂMICO 18,3 T, LARGURA DE TRABALHO 1,67 M - DEPRECIAÇÃO. AF_02/2016</t>
        </is>
      </c>
      <c r="C2318" s="330" t="inlineStr">
        <is>
          <t>H</t>
        </is>
      </c>
      <c r="D2318" s="330" t="n">
        <v>9.15</v>
      </c>
      <c r="E2318" s="330" t="n">
        <v>9.15</v>
      </c>
      <c r="F2318" s="330" t="inlineStr">
        <is>
          <t>AS</t>
        </is>
      </c>
    </row>
    <row r="2319" ht="45" customHeight="1" s="496">
      <c r="A2319" s="330" t="n">
        <v>93238</v>
      </c>
      <c r="B2319" s="331" t="inlineStr">
        <is>
          <t>ROLO COMPACTADOR VIBRATÓRIO REBOCÁVEL, CILINDRO DE AÇO LISO, POTÊNCIA DE TRAÇÃO DE 65 CV, PESO 4,7 T, IMPACTO DINÂMICO 18,3 T, LARGURA DE TRABALHO 1,67 M - JUROS. AF_02/2016</t>
        </is>
      </c>
      <c r="C2319" s="330" t="inlineStr">
        <is>
          <t>H</t>
        </is>
      </c>
      <c r="D2319" s="330" t="n">
        <v>2.45</v>
      </c>
      <c r="E2319" s="330" t="n">
        <v>2.45</v>
      </c>
      <c r="F2319" s="330" t="inlineStr">
        <is>
          <t>AS</t>
        </is>
      </c>
    </row>
    <row r="2320" ht="45" customHeight="1" s="496">
      <c r="A2320" s="330" t="n">
        <v>5727</v>
      </c>
      <c r="B2320" s="331" t="inlineStr">
        <is>
          <t>ROLO COMPACTADOR VIBRATÓRIO REBOCÁVEL, CILINDRO DE AÇO LISO, POTÊNCIA DE TRAÇÃO DE 65 CV, PESO 4,7 T, IMPACTO DINÂMICO 18,3 T, LARGURA DE TRABALHO 1,67 M - MANUTENÇÃO. AF_02/2016</t>
        </is>
      </c>
      <c r="C2320" s="330" t="inlineStr">
        <is>
          <t>H</t>
        </is>
      </c>
      <c r="D2320" s="330" t="n">
        <v>11.45</v>
      </c>
      <c r="E2320" s="330" t="n">
        <v>11.45</v>
      </c>
      <c r="F2320" s="330" t="inlineStr">
        <is>
          <t>AS</t>
        </is>
      </c>
    </row>
    <row r="2321" ht="45" customHeight="1" s="496">
      <c r="A2321" s="330" t="n">
        <v>89280</v>
      </c>
      <c r="B2321" s="331" t="inlineStr">
        <is>
          <t>ROLO COMPACTADOR VIBRATÓRIO TANDEM AÇO LISO, POTÊNCIA 58 HP, PESO SEM/COM LASTRO 6,5 / 9,4 T, LARGURA DE TRABALHO 1,2 M - DEPRECIAÇÃO. AF_06/2014</t>
        </is>
      </c>
      <c r="C2321" s="330" t="inlineStr">
        <is>
          <t>H</t>
        </is>
      </c>
      <c r="D2321" s="330" t="n">
        <v>37.23</v>
      </c>
      <c r="E2321" s="330" t="n">
        <v>37.23</v>
      </c>
      <c r="F2321" s="330" t="inlineStr">
        <is>
          <t>AS</t>
        </is>
      </c>
    </row>
    <row r="2322" ht="45" customHeight="1" s="496">
      <c r="A2322" s="330" t="n">
        <v>89281</v>
      </c>
      <c r="B2322" s="331" t="inlineStr">
        <is>
          <t>ROLO COMPACTADOR VIBRATÓRIO TANDEM AÇO LISO, POTÊNCIA 58 HP, PESO SEM/COM LASTRO 6,5 / 9,4 T, LARGURA DE TRABALHO 1,2 M - JUROS. AF_06/2014</t>
        </is>
      </c>
      <c r="C2322" s="330" t="inlineStr">
        <is>
          <t>H</t>
        </is>
      </c>
      <c r="D2322" s="330" t="n">
        <v>9.98</v>
      </c>
      <c r="E2322" s="330" t="n">
        <v>9.98</v>
      </c>
      <c r="F2322" s="330" t="inlineStr">
        <is>
          <t>AS</t>
        </is>
      </c>
    </row>
    <row r="2323" ht="45" customHeight="1" s="496">
      <c r="A2323" s="330" t="n">
        <v>5729</v>
      </c>
      <c r="B2323" s="331" t="inlineStr">
        <is>
          <t>ROLO COMPACTADOR VIBRATÓRIO TANDEM AÇO LISO, POTÊNCIA 58 HP, PESO SEM/COM LASTRO 6,5 / 9,4 T, LARGURA DE TRABALHO 1,2 M - MANUTENÇÃO. AF_06/2014</t>
        </is>
      </c>
      <c r="C2323" s="330" t="inlineStr">
        <is>
          <t>H</t>
        </is>
      </c>
      <c r="D2323" s="330" t="n">
        <v>46.58</v>
      </c>
      <c r="E2323" s="330" t="n">
        <v>46.58</v>
      </c>
      <c r="F2323" s="330" t="inlineStr">
        <is>
          <t>AS</t>
        </is>
      </c>
    </row>
    <row r="2324" ht="45" customHeight="1" s="496">
      <c r="A2324" s="330" t="n">
        <v>5730</v>
      </c>
      <c r="B2324" s="331" t="inlineStr">
        <is>
          <t>ROLO COMPACTADOR VIBRATÓRIO TANDEM AÇO LISO, POTÊNCIA 58 HP, PESO SEM/COM LASTRO 6,5 / 9,4 T, LARGURA DE TRABALHO 1,2 M - MATERIAIS NA OPERAÇÃO. AF_06/2014</t>
        </is>
      </c>
      <c r="C2324" s="330" t="inlineStr">
        <is>
          <t>H</t>
        </is>
      </c>
      <c r="D2324" s="330" t="n">
        <v>51.15</v>
      </c>
      <c r="E2324" s="330" t="n">
        <v>51.15</v>
      </c>
      <c r="F2324" s="330" t="inlineStr"/>
    </row>
    <row r="2325" ht="45" customHeight="1" s="496">
      <c r="A2325" s="330" t="n">
        <v>95266</v>
      </c>
      <c r="B2325" s="331" t="inlineStr">
        <is>
          <t>RÉGUA VIBRATÓRIA DUPLA PARA CONCRETO, PESO DE 60KG, COMPRIMENTO 4 M, COM MOTOR A GASOLINA, POTÊNCIA 5,5 HP - DEPRECIAÇÃO. AF_09/2016</t>
        </is>
      </c>
      <c r="C2325" s="330" t="inlineStr">
        <is>
          <t>H</t>
        </is>
      </c>
      <c r="D2325" s="330" t="n">
        <v>0.59</v>
      </c>
      <c r="E2325" s="330" t="n">
        <v>0.59</v>
      </c>
      <c r="F2325" s="330" t="inlineStr">
        <is>
          <t>AS</t>
        </is>
      </c>
    </row>
    <row r="2326" ht="45" customHeight="1" s="496">
      <c r="A2326" s="330" t="n">
        <v>95267</v>
      </c>
      <c r="B2326" s="331" t="inlineStr">
        <is>
          <t>RÉGUA VIBRATÓRIA DUPLA PARA CONCRETO, PESO DE 60KG, COMPRIMENTO 4 M, COM MOTOR A GASOLINA, POTÊNCIA 5,5 HP - JUROS. AF_09/2016</t>
        </is>
      </c>
      <c r="C2326" s="330" t="inlineStr">
        <is>
          <t>H</t>
        </is>
      </c>
      <c r="D2326" s="330" t="n">
        <v>0.12</v>
      </c>
      <c r="E2326" s="330" t="n">
        <v>0.12</v>
      </c>
      <c r="F2326" s="330" t="inlineStr">
        <is>
          <t>AS</t>
        </is>
      </c>
    </row>
    <row r="2327" ht="45" customHeight="1" s="496">
      <c r="A2327" s="330" t="n">
        <v>95268</v>
      </c>
      <c r="B2327" s="331" t="inlineStr">
        <is>
          <t>RÉGUA VIBRATÓRIA DUPLA PARA CONCRETO, PESO DE 60KG, COMPRIMENTO 4 M, COM MOTOR A GASOLINA, POTÊNCIA 5,5 HP - MANUTENÇÃO. AF_09/2016</t>
        </is>
      </c>
      <c r="C2327" s="330" t="inlineStr">
        <is>
          <t>H</t>
        </is>
      </c>
      <c r="D2327" s="330" t="n">
        <v>0.57</v>
      </c>
      <c r="E2327" s="330" t="n">
        <v>0.57</v>
      </c>
      <c r="F2327" s="330" t="inlineStr">
        <is>
          <t>AS</t>
        </is>
      </c>
    </row>
    <row r="2328" ht="45" customHeight="1" s="496">
      <c r="A2328" s="330" t="n">
        <v>95269</v>
      </c>
      <c r="B2328" s="331" t="inlineStr">
        <is>
          <t>RÉGUA VIBRATÓRIA DUPLA PARA CONCRETO, PESO DE 60KG, COMPRIMENTO 4 M, COM MOTOR A GASOLINA, POTÊNCIA 5,5 HP - MATERIAIS NA OPERAÇÃO. AF_09/2016</t>
        </is>
      </c>
      <c r="C2328" s="330" t="inlineStr">
        <is>
          <t>H</t>
        </is>
      </c>
      <c r="D2328" s="330" t="n">
        <v>10.54</v>
      </c>
      <c r="E2328" s="330" t="n">
        <v>10.54</v>
      </c>
      <c r="F2328" s="330" t="inlineStr"/>
    </row>
    <row r="2329" ht="30" customHeight="1" s="496">
      <c r="A2329" s="330" t="n">
        <v>91688</v>
      </c>
      <c r="B2329" s="331" t="inlineStr">
        <is>
          <t>SERRA CIRCULAR DE BANCADA COM MOTOR ELÉTRICO POTÊNCIA DE 5HP, COM COIFA PARA DISCO 10" - DEPRECIAÇÃO. AF_08/2015</t>
        </is>
      </c>
      <c r="C2329" s="330" t="inlineStr">
        <is>
          <t>H</t>
        </is>
      </c>
      <c r="D2329" s="330" t="n">
        <v>0.11</v>
      </c>
      <c r="E2329" s="330" t="n">
        <v>0.11</v>
      </c>
      <c r="F2329" s="330" t="inlineStr"/>
    </row>
    <row r="2330" ht="30" customHeight="1" s="496">
      <c r="A2330" s="330" t="n">
        <v>91689</v>
      </c>
      <c r="B2330" s="331" t="inlineStr">
        <is>
          <t>SERRA CIRCULAR DE BANCADA COM MOTOR ELÉTRICO POTÊNCIA DE 5HP, COM COIFA PARA DISCO 10" - JUROS. AF_08/2015</t>
        </is>
      </c>
      <c r="C2330" s="330" t="inlineStr">
        <is>
          <t>H</t>
        </is>
      </c>
      <c r="D2330" s="330" t="n">
        <v>0.02</v>
      </c>
      <c r="E2330" s="330" t="n">
        <v>0.02</v>
      </c>
      <c r="F2330" s="330" t="inlineStr"/>
    </row>
    <row r="2331" ht="30" customHeight="1" s="496">
      <c r="A2331" s="330" t="n">
        <v>91690</v>
      </c>
      <c r="B2331" s="331" t="inlineStr">
        <is>
          <t>SERRA CIRCULAR DE BANCADA COM MOTOR ELÉTRICO POTÊNCIA DE 5HP, COM COIFA PARA DISCO 10" - MANUTENÇÃO. AF_08/2015</t>
        </is>
      </c>
      <c r="C2331" s="330" t="inlineStr">
        <is>
          <t>H</t>
        </is>
      </c>
      <c r="D2331" s="330" t="n">
        <v>0.07000000000000001</v>
      </c>
      <c r="E2331" s="330" t="n">
        <v>0.07000000000000001</v>
      </c>
      <c r="F2331" s="330" t="inlineStr"/>
    </row>
    <row r="2332" ht="30" customHeight="1" s="496">
      <c r="A2332" s="330" t="n">
        <v>91691</v>
      </c>
      <c r="B2332" s="331" t="inlineStr">
        <is>
          <t>SERRA CIRCULAR DE BANCADA COM MOTOR ELÉTRICO POTÊNCIA DE 5HP, COM COIFA PARA DISCO 10" - MATERIAIS NA OPERAÇÃO. AF_08/2015</t>
        </is>
      </c>
      <c r="C2332" s="330" t="inlineStr">
        <is>
          <t>H</t>
        </is>
      </c>
      <c r="D2332" s="330" t="n">
        <v>1.33</v>
      </c>
      <c r="E2332" s="330" t="n">
        <v>1.33</v>
      </c>
      <c r="F2332" s="330" t="inlineStr"/>
    </row>
    <row r="2333" ht="45" customHeight="1" s="496">
      <c r="A2333" s="330" t="n">
        <v>102927</v>
      </c>
      <c r="B2333" s="331" t="inlineStr">
        <is>
          <t>SERRA FITA HORIZONTAL, ELÉTRICA, COM CONTROLE HIDRÁULICO, PAINEL DE COMANDO EM 24 V, MOTOR ELÉTRICO 1,5 CV, DIMENSÕES DA FITA 3880 X 27 X 0,9 MM, TRIFÁSICA - MATERIAIS NA OPERAÇÃO. AF_05/2023</t>
        </is>
      </c>
      <c r="C2333" s="330" t="inlineStr">
        <is>
          <t>H</t>
        </is>
      </c>
      <c r="D2333" s="330" t="n">
        <v>0.92</v>
      </c>
      <c r="E2333" s="330" t="n">
        <v>0.92</v>
      </c>
      <c r="F2333" s="330" t="inlineStr"/>
    </row>
    <row r="2334" ht="30" customHeight="1" s="496">
      <c r="A2334" s="330" t="n">
        <v>95136</v>
      </c>
      <c r="B2334" s="331" t="inlineStr">
        <is>
          <t>TALHA MANUAL DE CORRENTE, CAPACIDADE DE 2 TON. COM ELEVAÇÃO DE 3 M - DEPRECIAÇÃO. AF_07/2016</t>
        </is>
      </c>
      <c r="C2334" s="330" t="inlineStr">
        <is>
          <t>H</t>
        </is>
      </c>
      <c r="D2334" s="330" t="n">
        <v>0.03</v>
      </c>
      <c r="E2334" s="330" t="n">
        <v>0.03</v>
      </c>
      <c r="F2334" s="330" t="inlineStr"/>
    </row>
    <row r="2335" ht="30" customHeight="1" s="496">
      <c r="A2335" s="330" t="n">
        <v>95137</v>
      </c>
      <c r="B2335" s="331" t="inlineStr">
        <is>
          <t>TALHA MANUAL DE CORRENTE, CAPACIDADE DE 2 TON. COM ELEVAÇÃO DE 3 M - JUROS. AF_07/2016</t>
        </is>
      </c>
      <c r="C2335" s="330" t="inlineStr">
        <is>
          <t>H</t>
        </is>
      </c>
      <c r="D2335" s="330" t="n">
        <v>0.01</v>
      </c>
      <c r="E2335" s="330" t="n">
        <v>0.01</v>
      </c>
      <c r="F2335" s="330" t="inlineStr"/>
    </row>
    <row r="2336" ht="30" customHeight="1" s="496">
      <c r="A2336" s="330" t="n">
        <v>95138</v>
      </c>
      <c r="B2336" s="331" t="inlineStr">
        <is>
          <t>TALHA MANUAL DE CORRENTE, CAPACIDADE DE 2 TON. COM ELEVAÇÃO DE 3 M - MANUTENÇÃO. AF_07/2016</t>
        </is>
      </c>
      <c r="C2336" s="330" t="inlineStr">
        <is>
          <t>H</t>
        </is>
      </c>
      <c r="D2336" s="330" t="n">
        <v>0.02</v>
      </c>
      <c r="E2336" s="330" t="n">
        <v>0.02</v>
      </c>
      <c r="F2336" s="330" t="inlineStr"/>
    </row>
    <row r="2337" ht="30" customHeight="1" s="496">
      <c r="A2337" s="330" t="n">
        <v>89023</v>
      </c>
      <c r="B2337" s="331" t="inlineStr">
        <is>
          <t>TANQUE DE ASFALTO ESTACIONÁRIO COM MAÇARICO, CAPACIDADE 20.000 L - DEPRECIAÇÃO. AF_05/2023</t>
        </is>
      </c>
      <c r="C2337" s="330" t="inlineStr">
        <is>
          <t>H</t>
        </is>
      </c>
      <c r="D2337" s="330" t="n">
        <v>4.08</v>
      </c>
      <c r="E2337" s="330" t="n">
        <v>4.08</v>
      </c>
      <c r="F2337" s="330" t="inlineStr">
        <is>
          <t>AS</t>
        </is>
      </c>
    </row>
    <row r="2338" ht="30" customHeight="1" s="496">
      <c r="A2338" s="330" t="n">
        <v>89024</v>
      </c>
      <c r="B2338" s="331" t="inlineStr">
        <is>
          <t>TANQUE DE ASFALTO ESTACIONÁRIO COM MAÇARICO, CAPACIDADE 20.000 L - JUROS. AF_05/2023</t>
        </is>
      </c>
      <c r="C2338" s="330" t="inlineStr">
        <is>
          <t>H</t>
        </is>
      </c>
      <c r="D2338" s="330" t="n">
        <v>1.41</v>
      </c>
      <c r="E2338" s="330" t="n">
        <v>1.41</v>
      </c>
      <c r="F2338" s="330" t="inlineStr">
        <is>
          <t>AS</t>
        </is>
      </c>
    </row>
    <row r="2339" ht="30" customHeight="1" s="496">
      <c r="A2339" s="330" t="n">
        <v>89025</v>
      </c>
      <c r="B2339" s="331" t="inlineStr">
        <is>
          <t>TANQUE DE ASFALTO ESTACIONÁRIO COM MAÇARICO, CAPACIDADE 20.000 L - MANUTENÇÃO. AF_05/2023</t>
        </is>
      </c>
      <c r="C2339" s="330" t="inlineStr">
        <is>
          <t>H</t>
        </is>
      </c>
      <c r="D2339" s="330" t="n">
        <v>5.1</v>
      </c>
      <c r="E2339" s="330" t="n">
        <v>5.1</v>
      </c>
      <c r="F2339" s="330" t="inlineStr">
        <is>
          <t>AS</t>
        </is>
      </c>
    </row>
    <row r="2340" ht="30" customHeight="1" s="496">
      <c r="A2340" s="330" t="n">
        <v>89026</v>
      </c>
      <c r="B2340" s="331" t="inlineStr">
        <is>
          <t>TANQUE DE ASFALTO ESTACIONÁRIO COM MAÇARICO, CAPACIDADE 20.000 L - MATERIAIS NA OPERAÇÃO. AF_05/2023</t>
        </is>
      </c>
      <c r="C2340" s="330" t="inlineStr">
        <is>
          <t>H</t>
        </is>
      </c>
      <c r="D2340" s="330" t="n">
        <v>214.02</v>
      </c>
      <c r="E2340" s="330" t="n">
        <v>214.02</v>
      </c>
      <c r="F2340" s="330" t="inlineStr"/>
    </row>
    <row r="2341" ht="30" customHeight="1" s="496">
      <c r="A2341" s="330" t="n">
        <v>7032</v>
      </c>
      <c r="B2341" s="331" t="inlineStr">
        <is>
          <t>TANQUE DE ASFALTO ESTACIONÁRIO COM SERPENTINA, CAPACIDADE 30.000 L - DEPRECIAÇÃO. AF_05/2023</t>
        </is>
      </c>
      <c r="C2341" s="330" t="inlineStr">
        <is>
          <t>H</t>
        </is>
      </c>
      <c r="D2341" s="330" t="n">
        <v>5.02</v>
      </c>
      <c r="E2341" s="330" t="n">
        <v>5.02</v>
      </c>
      <c r="F2341" s="330" t="inlineStr">
        <is>
          <t>AS</t>
        </is>
      </c>
    </row>
    <row r="2342" ht="30" customHeight="1" s="496">
      <c r="A2342" s="330" t="n">
        <v>7033</v>
      </c>
      <c r="B2342" s="331" t="inlineStr">
        <is>
          <t>TANQUE DE ASFALTO ESTACIONÁRIO COM SERPENTINA, CAPACIDADE 30.000 L - JUROS. AF_05/2023</t>
        </is>
      </c>
      <c r="C2342" s="330" t="inlineStr">
        <is>
          <t>H</t>
        </is>
      </c>
      <c r="D2342" s="330" t="n">
        <v>1.74</v>
      </c>
      <c r="E2342" s="330" t="n">
        <v>1.74</v>
      </c>
      <c r="F2342" s="330" t="inlineStr">
        <is>
          <t>AS</t>
        </is>
      </c>
    </row>
    <row r="2343" ht="30" customHeight="1" s="496">
      <c r="A2343" s="330" t="n">
        <v>7034</v>
      </c>
      <c r="B2343" s="331" t="inlineStr">
        <is>
          <t>TANQUE DE ASFALTO ESTACIONÁRIO COM SERPENTINA, CAPACIDADE 30.000 L - MANUTENÇÃO. AF_05/2023</t>
        </is>
      </c>
      <c r="C2343" s="330" t="inlineStr">
        <is>
          <t>H</t>
        </is>
      </c>
      <c r="D2343" s="330" t="n">
        <v>6.27</v>
      </c>
      <c r="E2343" s="330" t="n">
        <v>6.27</v>
      </c>
      <c r="F2343" s="330" t="inlineStr">
        <is>
          <t>AS</t>
        </is>
      </c>
    </row>
    <row r="2344" ht="30" customHeight="1" s="496">
      <c r="A2344" s="330" t="n">
        <v>7035</v>
      </c>
      <c r="B2344" s="331" t="inlineStr">
        <is>
          <t>TANQUE DE ASFALTO ESTACIONÁRIO COM SERPENTINA, CAPACIDADE 30.000 L - MATERIAIS NA OPERAÇÃO. AF_05/2023</t>
        </is>
      </c>
      <c r="C2344" s="330" t="inlineStr">
        <is>
          <t>H</t>
        </is>
      </c>
      <c r="D2344" s="330" t="n">
        <v>321.03</v>
      </c>
      <c r="E2344" s="330" t="n">
        <v>321.03</v>
      </c>
      <c r="F2344" s="330" t="inlineStr"/>
    </row>
    <row r="2345" ht="45" customHeight="1" s="496">
      <c r="A2345" s="330" t="n">
        <v>102945</v>
      </c>
      <c r="B2345" s="331" t="inlineStr">
        <is>
          <t>TARTARUGA DE OXICORTE CG1, MONOFÁSICA, 220 V, FREQUÊNCIA 50 HZ, VELOCIDADE DE CORTE (MM/MIN) 50 A 750, DIÂMETRO MÍNIMO DO COMPASSO MM 200 - MATERIAIS NA OPERAÇÃO. AF_05/2023</t>
        </is>
      </c>
      <c r="C2345" s="330" t="inlineStr">
        <is>
          <t>H</t>
        </is>
      </c>
      <c r="D2345" s="330" t="n">
        <v>0.01</v>
      </c>
      <c r="E2345" s="330" t="n">
        <v>0.01</v>
      </c>
      <c r="F2345" s="330" t="inlineStr"/>
    </row>
    <row r="2346" ht="30" customHeight="1" s="496">
      <c r="A2346" s="330" t="n">
        <v>104087</v>
      </c>
      <c r="B2346" s="331" t="inlineStr">
        <is>
          <t>TERMOFUSORA PARA TUBOS E CONEXÕES EM PPR COM DIÂMETROS DE 20 A 63 MM, POTÊNCIA DE 800 W, TENSAO 220 V - DEPRECIAÇÃO. AF_05/2022</t>
        </is>
      </c>
      <c r="C2346" s="330" t="inlineStr">
        <is>
          <t>H</t>
        </is>
      </c>
      <c r="D2346" s="330" t="n">
        <v>0.04</v>
      </c>
      <c r="E2346" s="330" t="n">
        <v>0.04</v>
      </c>
      <c r="F2346" s="330" t="inlineStr"/>
    </row>
    <row r="2347" ht="30" customHeight="1" s="496">
      <c r="A2347" s="330" t="n">
        <v>104088</v>
      </c>
      <c r="B2347" s="331" t="inlineStr">
        <is>
          <t>TERMOFUSORA PARA TUBOS E CONEXÕES EM PPR COM DIÂMETROS DE 20 A 63 MM, POTÊNCIA DE 800 W, TENSAO 220 V - JUROS. AF_05/2022</t>
        </is>
      </c>
      <c r="C2347" s="330" t="inlineStr">
        <is>
          <t>H</t>
        </is>
      </c>
      <c r="D2347" s="330" t="n">
        <v>0.01</v>
      </c>
      <c r="E2347" s="330" t="n">
        <v>0.01</v>
      </c>
      <c r="F2347" s="330" t="inlineStr"/>
    </row>
    <row r="2348" ht="30" customHeight="1" s="496">
      <c r="A2348" s="330" t="n">
        <v>104089</v>
      </c>
      <c r="B2348" s="331" t="inlineStr">
        <is>
          <t>TERMOFUSORA PARA TUBOS E CONEXÕES EM PPR COM DIÂMETROS DE 20 A 63 MM, POTÊNCIA DE 800 W, TENSAO 220 V - MANUTENÇÃO. AF_05/2022</t>
        </is>
      </c>
      <c r="C2348" s="330" t="inlineStr">
        <is>
          <t>H</t>
        </is>
      </c>
      <c r="D2348" s="330" t="n">
        <v>0.05</v>
      </c>
      <c r="E2348" s="330" t="n">
        <v>0.05</v>
      </c>
      <c r="F2348" s="330" t="inlineStr"/>
    </row>
    <row r="2349" ht="45" customHeight="1" s="496">
      <c r="A2349" s="330" t="n">
        <v>104090</v>
      </c>
      <c r="B2349" s="331" t="inlineStr">
        <is>
          <t>TERMOFUSORA PARA TUBOS E CONEXÕES EM PPR COM DIÂMETROS DE 20 A 63 MM, POTÊNCIA DE 800 W, TENSAO 220 V - MATERIAIS NA OPERAÇÃO. AF_05/2022</t>
        </is>
      </c>
      <c r="C2349" s="330" t="inlineStr">
        <is>
          <t>H</t>
        </is>
      </c>
      <c r="D2349" s="330" t="n">
        <v>0.66</v>
      </c>
      <c r="E2349" s="330" t="n">
        <v>0.66</v>
      </c>
      <c r="F2349" s="330" t="inlineStr"/>
    </row>
    <row r="2350" ht="45" customHeight="1" s="496">
      <c r="A2350" s="330" t="n">
        <v>104093</v>
      </c>
      <c r="B2350" s="331" t="inlineStr">
        <is>
          <t>TERMOFUSORA PARA TUBOS E CONEXÕES EM PPR COM DIÂMETROS DE 75 A 110 MM, POTÊNCIA DE *1100* W, TENSÃO 220 V - DEPRECIAÇÃO. AF_05/2022</t>
        </is>
      </c>
      <c r="C2350" s="330" t="inlineStr">
        <is>
          <t>H</t>
        </is>
      </c>
      <c r="D2350" s="330" t="n">
        <v>0.05</v>
      </c>
      <c r="E2350" s="330" t="n">
        <v>0.05</v>
      </c>
      <c r="F2350" s="330" t="inlineStr"/>
    </row>
    <row r="2351" ht="30" customHeight="1" s="496">
      <c r="A2351" s="330" t="n">
        <v>104094</v>
      </c>
      <c r="B2351" s="331" t="inlineStr">
        <is>
          <t>TERMOFUSORA PARA TUBOS E CONEXÕES EM PPR COM DIÂMETROS DE 75 A 110 MM, POTÊNCIA DE *1100* W, TENSÃO 220 V - JUROS. AF_05/2022</t>
        </is>
      </c>
      <c r="C2351" s="330" t="inlineStr">
        <is>
          <t>H</t>
        </is>
      </c>
      <c r="D2351" s="330" t="n">
        <v>0.01</v>
      </c>
      <c r="E2351" s="330" t="n">
        <v>0.01</v>
      </c>
      <c r="F2351" s="330" t="inlineStr"/>
    </row>
    <row r="2352" ht="45" customHeight="1" s="496">
      <c r="A2352" s="330" t="n">
        <v>104095</v>
      </c>
      <c r="B2352" s="331" t="inlineStr">
        <is>
          <t>TERMOFUSORA PARA TUBOS E CONEXÕES EM PPR COM DIÂMETROS DE 75 A 110 MM, POTÊNCIA DE *1100* W, TENSÃO 220 V - MANUTENÇÃO. AF_05/2022</t>
        </is>
      </c>
      <c r="C2352" s="330" t="inlineStr">
        <is>
          <t>H</t>
        </is>
      </c>
      <c r="D2352" s="330" t="n">
        <v>0.07000000000000001</v>
      </c>
      <c r="E2352" s="330" t="n">
        <v>0.07000000000000001</v>
      </c>
      <c r="F2352" s="330" t="inlineStr"/>
    </row>
    <row r="2353" ht="45" customHeight="1" s="496">
      <c r="A2353" s="330" t="n">
        <v>104096</v>
      </c>
      <c r="B2353" s="331" t="inlineStr">
        <is>
          <t>TERMOFUSORA PARA TUBOS E CONEXÕES EM PPR COM DIÂMETROS DE 75 A 110 MM, POTÊNCIA DE *1100* W, TENSÃO 220 V - MATERIAIS NA OPERAÇÃO. AF_05/2022</t>
        </is>
      </c>
      <c r="C2353" s="330" t="inlineStr">
        <is>
          <t>H</t>
        </is>
      </c>
      <c r="D2353" s="330" t="n">
        <v>0.92</v>
      </c>
      <c r="E2353" s="330" t="n">
        <v>0.92</v>
      </c>
      <c r="F2353" s="330" t="inlineStr"/>
    </row>
    <row r="2354" ht="30" customHeight="1" s="496">
      <c r="A2354" s="330" t="n">
        <v>102903</v>
      </c>
      <c r="B2354" s="331" t="inlineStr">
        <is>
          <t>TORRE, COMPOSTA POR GUINCHO MECÂNICO, GUINCHO MANUAL, CABOS DE AÇO, PITEIRA E SOQUETE - MATERIAIS NA OPERAÇÃO. AF_05/2023</t>
        </is>
      </c>
      <c r="C2354" s="330" t="inlineStr">
        <is>
          <t>H</t>
        </is>
      </c>
      <c r="D2354" s="330" t="n">
        <v>14.6</v>
      </c>
      <c r="E2354" s="330" t="n">
        <v>14.6</v>
      </c>
      <c r="F2354" s="330" t="inlineStr"/>
    </row>
    <row r="2355" ht="30" customHeight="1" s="496">
      <c r="A2355" s="330" t="n">
        <v>89029</v>
      </c>
      <c r="B2355" s="331" t="inlineStr">
        <is>
          <t>TRATOR DE ESTEIRAS, POTÊNCIA 100 HP, PESO OPERACIONAL 9,4 T, COM LÂMINA 2,19 M3 - DEPRECIAÇÃO. AF_06/2014</t>
        </is>
      </c>
      <c r="C2355" s="330" t="inlineStr">
        <is>
          <t>H</t>
        </is>
      </c>
      <c r="D2355" s="330" t="n">
        <v>33.34</v>
      </c>
      <c r="E2355" s="330" t="n">
        <v>33.34</v>
      </c>
      <c r="F2355" s="330" t="inlineStr"/>
    </row>
    <row r="2356" ht="30" customHeight="1" s="496">
      <c r="A2356" s="330" t="n">
        <v>89030</v>
      </c>
      <c r="B2356" s="331" t="inlineStr">
        <is>
          <t>TRATOR DE ESTEIRAS, POTÊNCIA 100 HP, PESO OPERACIONAL 9,4 T, COM LÂMINA 2,19 M3 - JUROS. AF_06/2014</t>
        </is>
      </c>
      <c r="C2356" s="330" t="inlineStr">
        <is>
          <t>H</t>
        </is>
      </c>
      <c r="D2356" s="330" t="n">
        <v>14.68</v>
      </c>
      <c r="E2356" s="330" t="n">
        <v>14.68</v>
      </c>
      <c r="F2356" s="330" t="inlineStr"/>
    </row>
    <row r="2357" ht="30" customHeight="1" s="496">
      <c r="A2357" s="330" t="n">
        <v>5724</v>
      </c>
      <c r="B2357" s="331" t="inlineStr">
        <is>
          <t>TRATOR DE ESTEIRAS, POTÊNCIA 100 HP, PESO OPERACIONAL 9,4 T, COM LÂMINA 2,19 M3 - MANUTENÇÃO. AF_06/2014</t>
        </is>
      </c>
      <c r="C2357" s="330" t="inlineStr">
        <is>
          <t>H</t>
        </is>
      </c>
      <c r="D2357" s="330" t="n">
        <v>59.61</v>
      </c>
      <c r="E2357" s="330" t="n">
        <v>59.61</v>
      </c>
      <c r="F2357" s="330" t="inlineStr"/>
    </row>
    <row r="2358" ht="30" customHeight="1" s="496">
      <c r="A2358" s="330" t="n">
        <v>53817</v>
      </c>
      <c r="B2358" s="331" t="inlineStr">
        <is>
          <t>TRATOR DE ESTEIRAS, POTÊNCIA 100 HP, PESO OPERACIONAL 9,4 T, COM LÂMINA 2,19 M3 - MATERIAIS NA OPERAÇÃO. AF_06/2014</t>
        </is>
      </c>
      <c r="C2358" s="330" t="inlineStr">
        <is>
          <t>H</t>
        </is>
      </c>
      <c r="D2358" s="330" t="n">
        <v>78.19</v>
      </c>
      <c r="E2358" s="330" t="n">
        <v>78.19</v>
      </c>
      <c r="F2358" s="330" t="inlineStr"/>
    </row>
    <row r="2359" ht="30" customHeight="1" s="496">
      <c r="A2359" s="330" t="n">
        <v>88839</v>
      </c>
      <c r="B2359" s="331" t="inlineStr">
        <is>
          <t>TRATOR DE ESTEIRAS, POTÊNCIA 125 HP, PESO OPERACIONAL 12,9 T, COM LÂMINA 2,7 M3 - DEPRECIAÇÃO. AF_10/2014</t>
        </is>
      </c>
      <c r="C2359" s="330" t="inlineStr">
        <is>
          <t>H</t>
        </is>
      </c>
      <c r="D2359" s="330" t="n">
        <v>34.9</v>
      </c>
      <c r="E2359" s="330" t="n">
        <v>34.9</v>
      </c>
      <c r="F2359" s="330" t="inlineStr"/>
    </row>
    <row r="2360" ht="30" customHeight="1" s="496">
      <c r="A2360" s="330" t="n">
        <v>88840</v>
      </c>
      <c r="B2360" s="331" t="inlineStr">
        <is>
          <t>TRATOR DE ESTEIRAS, POTÊNCIA 125 HP, PESO OPERACIONAL 12,9 T, COM LÂMINA 2,7 M3 - JUROS. AF_10/2014</t>
        </is>
      </c>
      <c r="C2360" s="330" t="inlineStr">
        <is>
          <t>H</t>
        </is>
      </c>
      <c r="D2360" s="330" t="n">
        <v>15.37</v>
      </c>
      <c r="E2360" s="330" t="n">
        <v>15.37</v>
      </c>
      <c r="F2360" s="330" t="inlineStr"/>
    </row>
    <row r="2361" ht="30" customHeight="1" s="496">
      <c r="A2361" s="330" t="n">
        <v>88841</v>
      </c>
      <c r="B2361" s="331" t="inlineStr">
        <is>
          <t>TRATOR DE ESTEIRAS, POTÊNCIA 125 HP, PESO OPERACIONAL 12,9 T, COM LÂMINA 2,7 M3 - MANUTENÇÃO. AF_10/2014</t>
        </is>
      </c>
      <c r="C2361" s="330" t="inlineStr">
        <is>
          <t>H</t>
        </is>
      </c>
      <c r="D2361" s="330" t="n">
        <v>62.39</v>
      </c>
      <c r="E2361" s="330" t="n">
        <v>62.39</v>
      </c>
      <c r="F2361" s="330" t="inlineStr"/>
    </row>
    <row r="2362" ht="30" customHeight="1" s="496">
      <c r="A2362" s="330" t="n">
        <v>88842</v>
      </c>
      <c r="B2362" s="331" t="inlineStr">
        <is>
          <t>TRATOR DE ESTEIRAS, POTÊNCIA 125 HP, PESO OPERACIONAL 12,9 T, COM LÂMINA 2,7 M3 - MATERIAIS NA OPERAÇÃO. AF_10/2014</t>
        </is>
      </c>
      <c r="C2362" s="330" t="inlineStr">
        <is>
          <t>H</t>
        </is>
      </c>
      <c r="D2362" s="330" t="n">
        <v>97.81</v>
      </c>
      <c r="E2362" s="330" t="n">
        <v>97.81</v>
      </c>
      <c r="F2362" s="330" t="inlineStr"/>
    </row>
    <row r="2363" ht="30" customHeight="1" s="496">
      <c r="A2363" s="330" t="n">
        <v>89009</v>
      </c>
      <c r="B2363" s="331" t="inlineStr">
        <is>
          <t>TRATOR DE ESTEIRAS, POTÊNCIA 150 HP, PESO OPERACIONAL 16,7 T, COM RODA MOTRIZ ELEVADA E LÂMINA 3,18 M3 - DEPRECIAÇÃO. AF_06/2014</t>
        </is>
      </c>
      <c r="C2363" s="330" t="inlineStr">
        <is>
          <t>H</t>
        </is>
      </c>
      <c r="D2363" s="330" t="n">
        <v>43.22</v>
      </c>
      <c r="E2363" s="330" t="n">
        <v>43.22</v>
      </c>
      <c r="F2363" s="330" t="inlineStr"/>
    </row>
    <row r="2364" ht="30" customHeight="1" s="496">
      <c r="A2364" s="330" t="n">
        <v>89010</v>
      </c>
      <c r="B2364" s="331" t="inlineStr">
        <is>
          <t>TRATOR DE ESTEIRAS, POTÊNCIA 150 HP, PESO OPERACIONAL 16,7 T, COM RODA MOTRIZ ELEVADA E LÂMINA 3,18 M3 - JUROS. AF_06/2014</t>
        </is>
      </c>
      <c r="C2364" s="330" t="inlineStr">
        <is>
          <t>H</t>
        </is>
      </c>
      <c r="D2364" s="330" t="n">
        <v>19.04</v>
      </c>
      <c r="E2364" s="330" t="n">
        <v>19.04</v>
      </c>
      <c r="F2364" s="330" t="inlineStr"/>
    </row>
    <row r="2365" ht="30" customHeight="1" s="496">
      <c r="A2365" s="330" t="n">
        <v>53810</v>
      </c>
      <c r="B2365" s="331" t="inlineStr">
        <is>
          <t>TRATOR DE ESTEIRAS, POTÊNCIA 150 HP, PESO OPERACIONAL 16,7 T, COM RODA MOTRIZ ELEVADA E LÂMINA 3,18 M3 - MANUTENÇÃO. AF_06/2014</t>
        </is>
      </c>
      <c r="C2365" s="330" t="inlineStr">
        <is>
          <t>H</t>
        </is>
      </c>
      <c r="D2365" s="330" t="n">
        <v>77.28</v>
      </c>
      <c r="E2365" s="330" t="n">
        <v>77.28</v>
      </c>
      <c r="F2365" s="330" t="inlineStr"/>
    </row>
    <row r="2366" ht="45" customHeight="1" s="496">
      <c r="A2366" s="330" t="n">
        <v>5721</v>
      </c>
      <c r="B2366" s="331" t="inlineStr">
        <is>
          <t>TRATOR DE ESTEIRAS, POTÊNCIA 150 HP, PESO OPERACIONAL 16,7 T, COM RODA MOTRIZ ELEVADA E LÂMINA 3,18 M3 - MATERIAIS NA OPERAÇÃO. AF_06/2014</t>
        </is>
      </c>
      <c r="C2366" s="330" t="inlineStr">
        <is>
          <t>H</t>
        </is>
      </c>
      <c r="D2366" s="330" t="n">
        <v>117.36</v>
      </c>
      <c r="E2366" s="330" t="n">
        <v>117.36</v>
      </c>
      <c r="F2366" s="330" t="inlineStr"/>
    </row>
    <row r="2367" ht="30" customHeight="1" s="496">
      <c r="A2367" s="330" t="n">
        <v>89017</v>
      </c>
      <c r="B2367" s="331" t="inlineStr">
        <is>
          <t>TRATOR DE ESTEIRAS, POTÊNCIA 170 HP, PESO OPERACIONAL 19 T, CAÇAMBA 5,2 M3 - DEPRECIAÇÃO. AF_06/2014</t>
        </is>
      </c>
      <c r="C2367" s="330" t="inlineStr">
        <is>
          <t>H</t>
        </is>
      </c>
      <c r="D2367" s="330" t="n">
        <v>42.96</v>
      </c>
      <c r="E2367" s="330" t="n">
        <v>42.96</v>
      </c>
      <c r="F2367" s="330" t="inlineStr"/>
    </row>
    <row r="2368" ht="30" customHeight="1" s="496">
      <c r="A2368" s="330" t="n">
        <v>89018</v>
      </c>
      <c r="B2368" s="331" t="inlineStr">
        <is>
          <t>TRATOR DE ESTEIRAS, POTÊNCIA 170 HP, PESO OPERACIONAL 19 T, CAÇAMBA 5,2 M3 - JUROS. AF_06/2014</t>
        </is>
      </c>
      <c r="C2368" s="330" t="inlineStr">
        <is>
          <t>H</t>
        </is>
      </c>
      <c r="D2368" s="330" t="n">
        <v>18.92</v>
      </c>
      <c r="E2368" s="330" t="n">
        <v>18.92</v>
      </c>
      <c r="F2368" s="330" t="inlineStr"/>
    </row>
    <row r="2369" ht="30" customHeight="1" s="496">
      <c r="A2369" s="330" t="n">
        <v>53806</v>
      </c>
      <c r="B2369" s="331" t="inlineStr">
        <is>
          <t>TRATOR DE ESTEIRAS, POTÊNCIA 170 HP, PESO OPERACIONAL 19 T, CAÇAMBA 5,2 M3 - MANUTENÇÃO. AF_06/2014</t>
        </is>
      </c>
      <c r="C2369" s="330" t="inlineStr">
        <is>
          <t>H</t>
        </is>
      </c>
      <c r="D2369" s="330" t="n">
        <v>76.81</v>
      </c>
      <c r="E2369" s="330" t="n">
        <v>76.81</v>
      </c>
      <c r="F2369" s="330" t="inlineStr"/>
    </row>
    <row r="2370" ht="30" customHeight="1" s="496">
      <c r="A2370" s="330" t="n">
        <v>5718</v>
      </c>
      <c r="B2370" s="331" t="inlineStr">
        <is>
          <t>TRATOR DE ESTEIRAS, POTÊNCIA 170 HP, PESO OPERACIONAL 19 T, CAÇAMBA 5,2 M3 - MATERIAIS NA OPERAÇÃO. AF_06/2014</t>
        </is>
      </c>
      <c r="C2370" s="330" t="inlineStr">
        <is>
          <t>H</t>
        </is>
      </c>
      <c r="D2370" s="330" t="n">
        <v>133.02</v>
      </c>
      <c r="E2370" s="330" t="n">
        <v>133.02</v>
      </c>
      <c r="F2370" s="330" t="inlineStr"/>
    </row>
    <row r="2371" ht="30" customHeight="1" s="496">
      <c r="A2371" s="330" t="n">
        <v>89013</v>
      </c>
      <c r="B2371" s="331" t="inlineStr">
        <is>
          <t>TRATOR DE ESTEIRAS, POTÊNCIA 347 HP, PESO OPERACIONAL 38,5 T, COM LÂMINA 8,70 M3 - DEPRECIAÇÃO. AF_06/2014</t>
        </is>
      </c>
      <c r="C2371" s="330" t="inlineStr">
        <is>
          <t>H</t>
        </is>
      </c>
      <c r="D2371" s="330" t="n">
        <v>141.59</v>
      </c>
      <c r="E2371" s="330" t="n">
        <v>141.59</v>
      </c>
      <c r="F2371" s="330" t="inlineStr"/>
    </row>
    <row r="2372" ht="30" customHeight="1" s="496">
      <c r="A2372" s="330" t="n">
        <v>89014</v>
      </c>
      <c r="B2372" s="331" t="inlineStr">
        <is>
          <t>TRATOR DE ESTEIRAS, POTÊNCIA 347 HP, PESO OPERACIONAL 38,5 T, COM LÂMINA 8,70 M3 - JUROS. AF_06/2014</t>
        </is>
      </c>
      <c r="C2372" s="330" t="inlineStr">
        <is>
          <t>H</t>
        </is>
      </c>
      <c r="D2372" s="330" t="n">
        <v>62.37</v>
      </c>
      <c r="E2372" s="330" t="n">
        <v>62.37</v>
      </c>
      <c r="F2372" s="330" t="inlineStr"/>
    </row>
    <row r="2373" ht="30" customHeight="1" s="496">
      <c r="A2373" s="330" t="n">
        <v>53814</v>
      </c>
      <c r="B2373" s="331" t="inlineStr">
        <is>
          <t>TRATOR DE ESTEIRAS, POTÊNCIA 347 HP, PESO OPERACIONAL 38,5 T, COM LÂMINA 8,70 M3 - MANUTENÇÃO. AF_06/2014</t>
        </is>
      </c>
      <c r="C2373" s="330" t="inlineStr">
        <is>
          <t>H</t>
        </is>
      </c>
      <c r="D2373" s="330" t="n">
        <v>253.14</v>
      </c>
      <c r="E2373" s="330" t="n">
        <v>253.14</v>
      </c>
      <c r="F2373" s="330" t="inlineStr"/>
    </row>
    <row r="2374" ht="30" customHeight="1" s="496">
      <c r="A2374" s="330" t="n">
        <v>5722</v>
      </c>
      <c r="B2374" s="331" t="inlineStr">
        <is>
          <t>TRATOR DE ESTEIRAS, POTÊNCIA 347 HP, PESO OPERACIONAL 38,5 T, COM LÂMINA 8,70 M3 - MATERIAIS NA OPERAÇÃO. AF_06/2014</t>
        </is>
      </c>
      <c r="C2374" s="330" t="inlineStr">
        <is>
          <t>H</t>
        </is>
      </c>
      <c r="D2374" s="330" t="n">
        <v>271.43</v>
      </c>
      <c r="E2374" s="330" t="n">
        <v>271.43</v>
      </c>
      <c r="F2374" s="330" t="inlineStr"/>
    </row>
    <row r="2375" ht="30" customHeight="1" s="496">
      <c r="A2375" s="330" t="n">
        <v>96015</v>
      </c>
      <c r="B2375" s="331" t="inlineStr">
        <is>
          <t>TRATOR DE PNEUS COM POTÊNCIA DE 122 CV, TRAÇÃO 4X4, COM GRADE DE DISCOS ACOPLADA - DEPRECIAÇÃO. AF_02/2017</t>
        </is>
      </c>
      <c r="C2375" s="330" t="inlineStr">
        <is>
          <t>H</t>
        </is>
      </c>
      <c r="D2375" s="330" t="n">
        <v>22.43</v>
      </c>
      <c r="E2375" s="330" t="n">
        <v>22.43</v>
      </c>
      <c r="F2375" s="330" t="inlineStr">
        <is>
          <t>AS</t>
        </is>
      </c>
    </row>
    <row r="2376" ht="30" customHeight="1" s="496">
      <c r="A2376" s="330" t="n">
        <v>96016</v>
      </c>
      <c r="B2376" s="331" t="inlineStr">
        <is>
          <t>TRATOR DE PNEUS COM POTÊNCIA DE 122 CV, TRAÇÃO 4X4, COM GRADE DE DISCOS ACOPLADA - JUROS. AF_02/2017</t>
        </is>
      </c>
      <c r="C2376" s="330" t="inlineStr">
        <is>
          <t>H</t>
        </is>
      </c>
      <c r="D2376" s="330" t="n">
        <v>6.01</v>
      </c>
      <c r="E2376" s="330" t="n">
        <v>6.01</v>
      </c>
      <c r="F2376" s="330" t="inlineStr">
        <is>
          <t>AS</t>
        </is>
      </c>
    </row>
    <row r="2377" ht="30" customHeight="1" s="496">
      <c r="A2377" s="330" t="n">
        <v>96018</v>
      </c>
      <c r="B2377" s="331" t="inlineStr">
        <is>
          <t>TRATOR DE PNEUS COM POTÊNCIA DE 122 CV, TRAÇÃO 4X4, COM GRADE DE DISCOS ACOPLADA - MANUTENÇÃO. AF_02/2017</t>
        </is>
      </c>
      <c r="C2377" s="330" t="inlineStr">
        <is>
          <t>H</t>
        </is>
      </c>
      <c r="D2377" s="330" t="n">
        <v>24.54</v>
      </c>
      <c r="E2377" s="330" t="n">
        <v>24.54</v>
      </c>
      <c r="F2377" s="330" t="inlineStr">
        <is>
          <t>AS</t>
        </is>
      </c>
    </row>
    <row r="2378" ht="30" customHeight="1" s="496">
      <c r="A2378" s="330" t="n">
        <v>96019</v>
      </c>
      <c r="B2378" s="331" t="inlineStr">
        <is>
          <t>TRATOR DE PNEUS COM POTÊNCIA DE 122 CV, TRAÇÃO 4X4, COM GRADE DE DISCOS ACOPLADA - MATERIAIS NA OPERAÇÃO. AF_02/2017</t>
        </is>
      </c>
      <c r="C2378" s="330" t="inlineStr">
        <is>
          <t>H</t>
        </is>
      </c>
      <c r="D2378" s="330" t="n">
        <v>121.03</v>
      </c>
      <c r="E2378" s="330" t="n">
        <v>121.03</v>
      </c>
      <c r="F2378" s="330" t="inlineStr"/>
    </row>
    <row r="2379" ht="30" customHeight="1" s="496">
      <c r="A2379" s="330" t="n">
        <v>96008</v>
      </c>
      <c r="B2379" s="331" t="inlineStr">
        <is>
          <t>TRATOR DE PNEUS COM POTÊNCIA DE 122 CV, TRAÇÃO 4X4, COM VASSOURA MECÂNICA ACOPLADA - DEPRECIAÇÃO. AF_02/2017</t>
        </is>
      </c>
      <c r="C2379" s="330" t="inlineStr">
        <is>
          <t>H</t>
        </is>
      </c>
      <c r="D2379" s="330" t="n">
        <v>22.64</v>
      </c>
      <c r="E2379" s="330" t="n">
        <v>22.64</v>
      </c>
      <c r="F2379" s="330" t="inlineStr">
        <is>
          <t>AS</t>
        </is>
      </c>
    </row>
    <row r="2380" ht="30" customHeight="1" s="496">
      <c r="A2380" s="330" t="n">
        <v>96009</v>
      </c>
      <c r="B2380" s="331" t="inlineStr">
        <is>
          <t>TRATOR DE PNEUS COM POTÊNCIA DE 122 CV, TRAÇÃO 4X4, COM VASSOURA MECÂNICA ACOPLADA - JUROS. AF_02/2017</t>
        </is>
      </c>
      <c r="C2380" s="330" t="inlineStr">
        <is>
          <t>H</t>
        </is>
      </c>
      <c r="D2380" s="330" t="n">
        <v>6.07</v>
      </c>
      <c r="E2380" s="330" t="n">
        <v>6.07</v>
      </c>
      <c r="F2380" s="330" t="inlineStr">
        <is>
          <t>AS</t>
        </is>
      </c>
    </row>
    <row r="2381" ht="30" customHeight="1" s="496">
      <c r="A2381" s="330" t="n">
        <v>96011</v>
      </c>
      <c r="B2381" s="331" t="inlineStr">
        <is>
          <t>TRATOR DE PNEUS COM POTÊNCIA DE 122 CV, TRAÇÃO 4X4, COM VASSOURA MECÂNICA ACOPLADA - MANUTENÇÃO. AF_02/2017</t>
        </is>
      </c>
      <c r="C2381" s="330" t="inlineStr">
        <is>
          <t>H</t>
        </is>
      </c>
      <c r="D2381" s="330" t="n">
        <v>24.77</v>
      </c>
      <c r="E2381" s="330" t="n">
        <v>24.77</v>
      </c>
      <c r="F2381" s="330" t="inlineStr">
        <is>
          <t>AS</t>
        </is>
      </c>
    </row>
    <row r="2382" ht="30" customHeight="1" s="496">
      <c r="A2382" s="330" t="n">
        <v>96012</v>
      </c>
      <c r="B2382" s="331" t="inlineStr">
        <is>
          <t>TRATOR DE PNEUS COM POTÊNCIA DE 122 CV, TRAÇÃO 4X4, COM VASSOURA MECÂNICA ACOPLADA - MATERIAIS NA OPERAÇÃO. AF_02/2017</t>
        </is>
      </c>
      <c r="C2382" s="330" t="inlineStr">
        <is>
          <t>H</t>
        </is>
      </c>
      <c r="D2382" s="330" t="n">
        <v>121.03</v>
      </c>
      <c r="E2382" s="330" t="n">
        <v>121.03</v>
      </c>
      <c r="F2382" s="330" t="inlineStr"/>
    </row>
    <row r="2383" ht="30" customHeight="1" s="496">
      <c r="A2383" s="330" t="n">
        <v>96023</v>
      </c>
      <c r="B2383" s="331" t="inlineStr">
        <is>
          <t>TRATOR DE PNEUS COM POTÊNCIA DE 85 CV, TRAÇÃO 4X4, COM GRADE DE DISCOS ACOPLADA - DEPRECIAÇÃO. AF_02/2017</t>
        </is>
      </c>
      <c r="C2383" s="330" t="inlineStr">
        <is>
          <t>H</t>
        </is>
      </c>
      <c r="D2383" s="330" t="n">
        <v>17.38</v>
      </c>
      <c r="E2383" s="330" t="n">
        <v>17.38</v>
      </c>
      <c r="F2383" s="330" t="inlineStr">
        <is>
          <t>AS</t>
        </is>
      </c>
    </row>
    <row r="2384" ht="30" customHeight="1" s="496">
      <c r="A2384" s="330" t="n">
        <v>96024</v>
      </c>
      <c r="B2384" s="331" t="inlineStr">
        <is>
          <t>TRATOR DE PNEUS COM POTÊNCIA DE 85 CV, TRAÇÃO 4X4, COM GRADE DE DISCOS ACOPLADA - JUROS. AF_02/2017</t>
        </is>
      </c>
      <c r="C2384" s="330" t="inlineStr">
        <is>
          <t>H</t>
        </is>
      </c>
      <c r="D2384" s="330" t="n">
        <v>4.65</v>
      </c>
      <c r="E2384" s="330" t="n">
        <v>4.65</v>
      </c>
      <c r="F2384" s="330" t="inlineStr">
        <is>
          <t>AS</t>
        </is>
      </c>
    </row>
    <row r="2385" ht="30" customHeight="1" s="496">
      <c r="A2385" s="330" t="n">
        <v>96026</v>
      </c>
      <c r="B2385" s="331" t="inlineStr">
        <is>
          <t>TRATOR DE PNEUS COM POTÊNCIA DE 85 CV, TRAÇÃO 4X4, COM GRADE DE DISCOS ACOPLADA - MANUTENÇÃO. AF_02/2017</t>
        </is>
      </c>
      <c r="C2385" s="330" t="inlineStr">
        <is>
          <t>H</t>
        </is>
      </c>
      <c r="D2385" s="330" t="n">
        <v>19.01</v>
      </c>
      <c r="E2385" s="330" t="n">
        <v>19.01</v>
      </c>
      <c r="F2385" s="330" t="inlineStr">
        <is>
          <t>AS</t>
        </is>
      </c>
    </row>
    <row r="2386" ht="30" customHeight="1" s="496">
      <c r="A2386" s="330" t="n">
        <v>96027</v>
      </c>
      <c r="B2386" s="331" t="inlineStr">
        <is>
          <t>TRATOR DE PNEUS COM POTÊNCIA DE 85 CV, TRAÇÃO 4X4, COM GRADE DE DISCOS ACOPLADA - MATERIAIS NA OPERAÇÃO. AF_02/2017</t>
        </is>
      </c>
      <c r="C2386" s="330" t="inlineStr">
        <is>
          <t>H</t>
        </is>
      </c>
      <c r="D2386" s="330" t="n">
        <v>84.33</v>
      </c>
      <c r="E2386" s="330" t="n">
        <v>84.33</v>
      </c>
      <c r="F2386" s="330" t="inlineStr"/>
    </row>
    <row r="2387" ht="30" customHeight="1" s="496">
      <c r="A2387" s="330" t="n">
        <v>96053</v>
      </c>
      <c r="B2387" s="331" t="inlineStr">
        <is>
          <t>TRATOR DE PNEUS COM POTÊNCIA DE 85 CV, TRAÇÃO 4X4, COM VASSOURA MECÂNICA ACOPLADA - DEPRECIAÇÃO. AF_03/2017</t>
        </is>
      </c>
      <c r="C2387" s="330" t="inlineStr">
        <is>
          <t>H</t>
        </is>
      </c>
      <c r="D2387" s="330" t="n">
        <v>17.59</v>
      </c>
      <c r="E2387" s="330" t="n">
        <v>17.59</v>
      </c>
      <c r="F2387" s="330" t="inlineStr">
        <is>
          <t>AS</t>
        </is>
      </c>
    </row>
    <row r="2388" ht="30" customHeight="1" s="496">
      <c r="A2388" s="330" t="n">
        <v>96055</v>
      </c>
      <c r="B2388" s="331" t="inlineStr">
        <is>
          <t>TRATOR DE PNEUS COM POTÊNCIA DE 85 CV, TRAÇÃO 4X4, COM VASSOURA MECÂNICA ACOPLADA - JUROS. AF_03/2017</t>
        </is>
      </c>
      <c r="C2388" s="330" t="inlineStr">
        <is>
          <t>H</t>
        </is>
      </c>
      <c r="D2388" s="330" t="n">
        <v>4.71</v>
      </c>
      <c r="E2388" s="330" t="n">
        <v>4.71</v>
      </c>
      <c r="F2388" s="330" t="inlineStr">
        <is>
          <t>AS</t>
        </is>
      </c>
    </row>
    <row r="2389" ht="30" customHeight="1" s="496">
      <c r="A2389" s="330" t="n">
        <v>96056</v>
      </c>
      <c r="B2389" s="331" t="inlineStr">
        <is>
          <t>TRATOR DE PNEUS COM POTÊNCIA DE 85 CV, TRAÇÃO 4X4, COM VASSOURA MECÂNICA ACOPLADA - MANUTENÇÃO. AF_03/2017</t>
        </is>
      </c>
      <c r="C2389" s="330" t="inlineStr">
        <is>
          <t>H</t>
        </is>
      </c>
      <c r="D2389" s="330" t="n">
        <v>19.24</v>
      </c>
      <c r="E2389" s="330" t="n">
        <v>19.24</v>
      </c>
      <c r="F2389" s="330" t="inlineStr">
        <is>
          <t>AS</t>
        </is>
      </c>
    </row>
    <row r="2390" ht="30" customHeight="1" s="496">
      <c r="A2390" s="330" t="n">
        <v>96057</v>
      </c>
      <c r="B2390" s="331" t="inlineStr">
        <is>
          <t>TRATOR DE PNEUS COM POTÊNCIA DE 85 CV, TRAÇÃO 4X4, COM VASSOURA MECÂNICA ACOPLADA - MATERIAIS NA OPERAÇÃO. AF_03/2017</t>
        </is>
      </c>
      <c r="C2390" s="330" t="inlineStr">
        <is>
          <t>H</t>
        </is>
      </c>
      <c r="D2390" s="330" t="n">
        <v>84.33</v>
      </c>
      <c r="E2390" s="330" t="n">
        <v>84.33</v>
      </c>
      <c r="F2390" s="330" t="inlineStr"/>
    </row>
    <row r="2391" ht="30" customHeight="1" s="496">
      <c r="A2391" s="330" t="n">
        <v>7063</v>
      </c>
      <c r="B2391" s="331" t="inlineStr">
        <is>
          <t>TRATOR DE PNEUS, POTÊNCIA 122 CV, TRAÇÃO 4X4, PESO COM LASTRO DE 4.510 KG - DEPRECIAÇÃO. AF_06/2014</t>
        </is>
      </c>
      <c r="C2391" s="330" t="inlineStr">
        <is>
          <t>H</t>
        </is>
      </c>
      <c r="D2391" s="330" t="n">
        <v>18.9</v>
      </c>
      <c r="E2391" s="330" t="n">
        <v>18.9</v>
      </c>
      <c r="F2391" s="330" t="inlineStr">
        <is>
          <t>AS</t>
        </is>
      </c>
    </row>
    <row r="2392" ht="30" customHeight="1" s="496">
      <c r="A2392" s="330" t="n">
        <v>7064</v>
      </c>
      <c r="B2392" s="331" t="inlineStr">
        <is>
          <t>TRATOR DE PNEUS, POTÊNCIA 122 CV, TRAÇÃO 4X4, PESO COM LASTRO DE 4.510 KG - JUROS. AF_06/2014</t>
        </is>
      </c>
      <c r="C2392" s="330" t="inlineStr">
        <is>
          <t>H</t>
        </is>
      </c>
      <c r="D2392" s="330" t="n">
        <v>5.1</v>
      </c>
      <c r="E2392" s="330" t="n">
        <v>5.1</v>
      </c>
      <c r="F2392" s="330" t="inlineStr">
        <is>
          <t>AS</t>
        </is>
      </c>
    </row>
    <row r="2393" ht="30" customHeight="1" s="496">
      <c r="A2393" s="330" t="n">
        <v>7065</v>
      </c>
      <c r="B2393" s="331" t="inlineStr">
        <is>
          <t>TRATOR DE PNEUS, POTÊNCIA 122 CV, TRAÇÃO 4X4, PESO COM LASTRO DE 4.510 KG - MANUTENÇÃO. AF_06/2014</t>
        </is>
      </c>
      <c r="C2393" s="330" t="inlineStr">
        <is>
          <t>H</t>
        </is>
      </c>
      <c r="D2393" s="330" t="n">
        <v>20.68</v>
      </c>
      <c r="E2393" s="330" t="n">
        <v>20.68</v>
      </c>
      <c r="F2393" s="330" t="inlineStr">
        <is>
          <t>AS</t>
        </is>
      </c>
    </row>
    <row r="2394" ht="30" customHeight="1" s="496">
      <c r="A2394" s="330" t="n">
        <v>7066</v>
      </c>
      <c r="B2394" s="331" t="inlineStr">
        <is>
          <t>TRATOR DE PNEUS, POTÊNCIA 122 CV, TRAÇÃO 4X4, PESO COM LASTRO DE 4.510 KG - MATERIAIS NA OPERAÇÃO. AF_06/2014</t>
        </is>
      </c>
      <c r="C2394" s="330" t="inlineStr">
        <is>
          <t>H</t>
        </is>
      </c>
      <c r="D2394" s="330" t="n">
        <v>121.03</v>
      </c>
      <c r="E2394" s="330" t="n">
        <v>121.03</v>
      </c>
      <c r="F2394" s="330" t="inlineStr"/>
    </row>
    <row r="2395" ht="30" customHeight="1" s="496">
      <c r="A2395" s="330" t="n">
        <v>89033</v>
      </c>
      <c r="B2395" s="331" t="inlineStr">
        <is>
          <t>TRATOR DE PNEUS, POTÊNCIA 85 CV, TRAÇÃO 4X4, PESO COM LASTRO DE 4.675 KG - DEPRECIAÇÃO. AF_06/2014</t>
        </is>
      </c>
      <c r="C2395" s="330" t="inlineStr">
        <is>
          <t>H</t>
        </is>
      </c>
      <c r="D2395" s="330" t="n">
        <v>13.85</v>
      </c>
      <c r="E2395" s="330" t="n">
        <v>13.85</v>
      </c>
      <c r="F2395" s="330" t="inlineStr">
        <is>
          <t>AS</t>
        </is>
      </c>
    </row>
    <row r="2396" ht="30" customHeight="1" s="496">
      <c r="A2396" s="330" t="n">
        <v>89034</v>
      </c>
      <c r="B2396" s="331" t="inlineStr">
        <is>
          <t>TRATOR DE PNEUS, POTÊNCIA 85 CV, TRAÇÃO 4X4, PESO COM LASTRO DE 4.675 KG - JUROS. AF_06/2014</t>
        </is>
      </c>
      <c r="C2396" s="330" t="inlineStr">
        <is>
          <t>H</t>
        </is>
      </c>
      <c r="D2396" s="330" t="n">
        <v>3.71</v>
      </c>
      <c r="E2396" s="330" t="n">
        <v>3.71</v>
      </c>
      <c r="F2396" s="330" t="inlineStr">
        <is>
          <t>AS</t>
        </is>
      </c>
    </row>
    <row r="2397" ht="30" customHeight="1" s="496">
      <c r="A2397" s="330" t="n">
        <v>5714</v>
      </c>
      <c r="B2397" s="331" t="inlineStr">
        <is>
          <t>TRATOR DE PNEUS, POTÊNCIA 85 CV, TRAÇÃO 4X4, PESO COM LASTRO DE 4.675 KG - MANUTENÇÃO. AF_06/2014</t>
        </is>
      </c>
      <c r="C2397" s="330" t="inlineStr">
        <is>
          <t>H</t>
        </is>
      </c>
      <c r="D2397" s="330" t="n">
        <v>15.15</v>
      </c>
      <c r="E2397" s="330" t="n">
        <v>15.15</v>
      </c>
      <c r="F2397" s="330" t="inlineStr">
        <is>
          <t>AS</t>
        </is>
      </c>
    </row>
    <row r="2398" ht="30" customHeight="1" s="496">
      <c r="A2398" s="330" t="n">
        <v>5715</v>
      </c>
      <c r="B2398" s="331" t="inlineStr">
        <is>
          <t>TRATOR DE PNEUS, POTÊNCIA 85 CV, TRAÇÃO 4X4, PESO COM LASTRO DE 4.675 KG - MATERIAIS NA OPERAÇÃO. AF_06/2014</t>
        </is>
      </c>
      <c r="C2398" s="330" t="inlineStr">
        <is>
          <t>H</t>
        </is>
      </c>
      <c r="D2398" s="330" t="n">
        <v>84.33</v>
      </c>
      <c r="E2398" s="330" t="n">
        <v>84.33</v>
      </c>
      <c r="F2398" s="330" t="inlineStr"/>
    </row>
    <row r="2399" ht="30" customHeight="1" s="496">
      <c r="A2399" s="330" t="n">
        <v>102909</v>
      </c>
      <c r="B2399" s="331" t="inlineStr">
        <is>
          <t>UNIDADE DOSADORA AIRLESS TIPO HOT SPRAY - MATERIAIS NA OPERAÇÃO. AF_05/2023</t>
        </is>
      </c>
      <c r="C2399" s="330" t="inlineStr">
        <is>
          <t>H</t>
        </is>
      </c>
      <c r="D2399" s="330" t="n">
        <v>3.99</v>
      </c>
      <c r="E2399" s="330" t="n">
        <v>3.99</v>
      </c>
      <c r="F2399" s="330" t="inlineStr"/>
    </row>
    <row r="2400" ht="30" customHeight="1" s="496">
      <c r="A2400" s="330" t="n">
        <v>93435</v>
      </c>
      <c r="B2400" s="331" t="inlineStr">
        <is>
          <t>USINA DE ASFALTO À FRIO, CAPACIDADE DE 40 A 60 TON/HORA, ELÉTRICA POTÊNCIA 30 CV - DEPRECIAÇÃO. AF_05/2023</t>
        </is>
      </c>
      <c r="C2400" s="330" t="inlineStr">
        <is>
          <t>H</t>
        </is>
      </c>
      <c r="D2400" s="330" t="n">
        <v>9.199999999999999</v>
      </c>
      <c r="E2400" s="330" t="n">
        <v>9.199999999999999</v>
      </c>
      <c r="F2400" s="330" t="inlineStr">
        <is>
          <t>AS</t>
        </is>
      </c>
    </row>
    <row r="2401" ht="30" customHeight="1" s="496">
      <c r="A2401" s="330" t="n">
        <v>93436</v>
      </c>
      <c r="B2401" s="331" t="inlineStr">
        <is>
          <t>USINA DE ASFALTO À FRIO, CAPACIDADE DE 40 A 60 TON/HORA, ELÉTRICA POTÊNCIA 30 CV - JUROS. AF_05/2023</t>
        </is>
      </c>
      <c r="C2401" s="330" t="inlineStr">
        <is>
          <t>H</t>
        </is>
      </c>
      <c r="D2401" s="330" t="n">
        <v>2.83</v>
      </c>
      <c r="E2401" s="330" t="n">
        <v>2.83</v>
      </c>
      <c r="F2401" s="330" t="inlineStr">
        <is>
          <t>AS</t>
        </is>
      </c>
    </row>
    <row r="2402" ht="30" customHeight="1" s="496">
      <c r="A2402" s="330" t="n">
        <v>93437</v>
      </c>
      <c r="B2402" s="331" t="inlineStr">
        <is>
          <t>USINA DE ASFALTO À FRIO, CAPACIDADE DE 40 A 60 TON/HORA, ELÉTRICA POTÊNCIA 30 CV - MANUTENÇÃO. AF_05/2023</t>
        </is>
      </c>
      <c r="C2402" s="330" t="inlineStr">
        <is>
          <t>H</t>
        </is>
      </c>
      <c r="D2402" s="330" t="n">
        <v>10.06</v>
      </c>
      <c r="E2402" s="330" t="n">
        <v>10.06</v>
      </c>
      <c r="F2402" s="330" t="inlineStr">
        <is>
          <t>AS</t>
        </is>
      </c>
    </row>
    <row r="2403" ht="30" customHeight="1" s="496">
      <c r="A2403" s="330" t="n">
        <v>93438</v>
      </c>
      <c r="B2403" s="331" t="inlineStr">
        <is>
          <t>USINA DE ASFALTO À FRIO, CAPACIDADE DE 40 A 60 TON/HORA, ELÉTRICA POTÊNCIA 30 CV - MATERIAIS NA OPERAÇÃO. AF_05/2023</t>
        </is>
      </c>
      <c r="C2403" s="330" t="inlineStr">
        <is>
          <t>H</t>
        </is>
      </c>
      <c r="D2403" s="330" t="n">
        <v>140.58</v>
      </c>
      <c r="E2403" s="330" t="n">
        <v>140.58</v>
      </c>
      <c r="F2403" s="330" t="inlineStr"/>
    </row>
    <row r="2404" ht="30" customHeight="1" s="496">
      <c r="A2404" s="330" t="n">
        <v>100643</v>
      </c>
      <c r="B2404" s="331" t="inlineStr">
        <is>
          <t>USINA DE ASFALTO, TIPO GRAVIMÉTRICA, PROD 150 TON/HORA - DEPRECIAÇÃO. AF_12/2019</t>
        </is>
      </c>
      <c r="C2404" s="330" t="inlineStr">
        <is>
          <t>H</t>
        </is>
      </c>
      <c r="D2404" s="330" t="n">
        <v>412.54</v>
      </c>
      <c r="E2404" s="330" t="n">
        <v>412.54</v>
      </c>
      <c r="F2404" s="330" t="inlineStr">
        <is>
          <t>AS</t>
        </is>
      </c>
    </row>
    <row r="2405" ht="30" customHeight="1" s="496">
      <c r="A2405" s="330" t="n">
        <v>100644</v>
      </c>
      <c r="B2405" s="331" t="inlineStr">
        <is>
          <t>USINA DE ASFALTO, TIPO GRAVIMÉTRICA, PROD 150 TON/HORA - JUROS. AF_12/2019</t>
        </is>
      </c>
      <c r="C2405" s="330" t="inlineStr">
        <is>
          <t>H</t>
        </is>
      </c>
      <c r="D2405" s="330" t="n">
        <v>145.42</v>
      </c>
      <c r="E2405" s="330" t="n">
        <v>145.42</v>
      </c>
      <c r="F2405" s="330" t="inlineStr">
        <is>
          <t>AS</t>
        </is>
      </c>
    </row>
    <row r="2406" ht="30" customHeight="1" s="496">
      <c r="A2406" s="330" t="n">
        <v>100645</v>
      </c>
      <c r="B2406" s="331" t="inlineStr">
        <is>
          <t>USINA DE ASFALTO, TIPO GRAVIMÉTRICA, PROD 150 TON/HORA - MANUTENÇÃO. AF_12/2019</t>
        </is>
      </c>
      <c r="C2406" s="330" t="inlineStr">
        <is>
          <t>H</t>
        </is>
      </c>
      <c r="D2406" s="330" t="n">
        <v>663.17</v>
      </c>
      <c r="E2406" s="330" t="n">
        <v>663.17</v>
      </c>
      <c r="F2406" s="330" t="inlineStr">
        <is>
          <t>AS</t>
        </is>
      </c>
    </row>
    <row r="2407" ht="30" customHeight="1" s="496">
      <c r="A2407" s="330" t="n">
        <v>100646</v>
      </c>
      <c r="B2407" s="331" t="inlineStr">
        <is>
          <t>USINA DE ASFALTO, TIPO GRAVIMÉTRICA, PROD 150 TON/HORA - MATERIAIS NA OPERAÇÃO. AF_12/2019</t>
        </is>
      </c>
      <c r="C2407" s="330" t="inlineStr">
        <is>
          <t>H</t>
        </is>
      </c>
      <c r="D2407" s="330" t="n">
        <v>6741</v>
      </c>
      <c r="E2407" s="330" t="n">
        <v>6741</v>
      </c>
      <c r="F2407" s="330" t="inlineStr"/>
    </row>
    <row r="2408" ht="30" customHeight="1" s="496">
      <c r="A2408" s="330" t="n">
        <v>95116</v>
      </c>
      <c r="B2408" s="331" t="inlineStr">
        <is>
          <t>USINA DE CONCRETO FIXA, CAPACIDADE NOMINAL DE 90 A 120 M3/H, SEM SILO - DEPRECIAÇÃO. AF_07/2016</t>
        </is>
      </c>
      <c r="C2408" s="330" t="inlineStr">
        <is>
          <t>H</t>
        </is>
      </c>
      <c r="D2408" s="330" t="n">
        <v>32.55</v>
      </c>
      <c r="E2408" s="330" t="n">
        <v>32.55</v>
      </c>
      <c r="F2408" s="330" t="inlineStr">
        <is>
          <t>AS</t>
        </is>
      </c>
    </row>
    <row r="2409" ht="30" customHeight="1" s="496">
      <c r="A2409" s="330" t="n">
        <v>95117</v>
      </c>
      <c r="B2409" s="331" t="inlineStr">
        <is>
          <t>USINA DE CONCRETO FIXA, CAPACIDADE NOMINAL DE 90 A 120 M3/H, SEM SILO - JUROS. AF_07/2016</t>
        </is>
      </c>
      <c r="C2409" s="330" t="inlineStr">
        <is>
          <t>H</t>
        </is>
      </c>
      <c r="D2409" s="330" t="n">
        <v>10.04</v>
      </c>
      <c r="E2409" s="330" t="n">
        <v>10.04</v>
      </c>
      <c r="F2409" s="330" t="inlineStr">
        <is>
          <t>AS</t>
        </is>
      </c>
    </row>
    <row r="2410" ht="30" customHeight="1" s="496">
      <c r="A2410" s="330" t="n">
        <v>53794</v>
      </c>
      <c r="B2410" s="331" t="inlineStr">
        <is>
          <t>USINA DE CONCRETO FIXA, CAPACIDADE NOMINAL DE 90 A 120 M3/H, SEM SILO - MANUTENÇÃO. AF_07/2016</t>
        </is>
      </c>
      <c r="C2410" s="330" t="inlineStr">
        <is>
          <t>H</t>
        </is>
      </c>
      <c r="D2410" s="330" t="n">
        <v>35.62</v>
      </c>
      <c r="E2410" s="330" t="n">
        <v>35.62</v>
      </c>
      <c r="F2410" s="330" t="inlineStr">
        <is>
          <t>AS</t>
        </is>
      </c>
    </row>
    <row r="2411" ht="30" customHeight="1" s="496">
      <c r="A2411" s="330" t="n">
        <v>5703</v>
      </c>
      <c r="B2411" s="331" t="inlineStr">
        <is>
          <t>USINA DE CONCRETO FIXA, CAPACIDADE NOMINAL DE 90 A 120 M3/H, SEM SILO - MATERIAIS NA OPERAÇÃO. AF_07/2016</t>
        </is>
      </c>
      <c r="C2411" s="330" t="inlineStr">
        <is>
          <t>H</t>
        </is>
      </c>
      <c r="D2411" s="330" t="n">
        <v>23.32</v>
      </c>
      <c r="E2411" s="330" t="n">
        <v>23.32</v>
      </c>
      <c r="F2411" s="330" t="inlineStr"/>
    </row>
    <row r="2412" ht="75" customHeight="1" s="496">
      <c r="A2412" s="330" t="n">
        <v>106089</v>
      </c>
      <c r="B2412"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t>
        </is>
      </c>
      <c r="C2412" s="330" t="inlineStr">
        <is>
          <t>H</t>
        </is>
      </c>
      <c r="D2412" s="330" t="n">
        <v>51.48</v>
      </c>
      <c r="E2412" s="330" t="n">
        <v>51.48</v>
      </c>
      <c r="F2412" s="330" t="inlineStr">
        <is>
          <t>AS</t>
        </is>
      </c>
    </row>
    <row r="2413" ht="90" customHeight="1" s="496">
      <c r="A2413" s="330" t="n">
        <v>106092</v>
      </c>
      <c r="B2413"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t>
        </is>
      </c>
      <c r="C2413" s="330" t="inlineStr">
        <is>
          <t>H</t>
        </is>
      </c>
      <c r="D2413" s="330" t="n">
        <v>8.539999999999999</v>
      </c>
      <c r="E2413" s="330" t="n">
        <v>8.539999999999999</v>
      </c>
      <c r="F2413" s="330" t="inlineStr">
        <is>
          <t>AS</t>
        </is>
      </c>
    </row>
    <row r="2414" ht="75" customHeight="1" s="496">
      <c r="A2414" s="330" t="n">
        <v>106090</v>
      </c>
      <c r="B2414"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t>
        </is>
      </c>
      <c r="C2414" s="330" t="inlineStr">
        <is>
          <t>H</t>
        </is>
      </c>
      <c r="D2414" s="330" t="n">
        <v>21.15</v>
      </c>
      <c r="E2414" s="330" t="n">
        <v>21.15</v>
      </c>
      <c r="F2414" s="330" t="inlineStr">
        <is>
          <t>AS</t>
        </is>
      </c>
    </row>
    <row r="2415" ht="75" customHeight="1" s="496">
      <c r="A2415" s="330" t="n">
        <v>106091</v>
      </c>
      <c r="B2415"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t>
        </is>
      </c>
      <c r="C2415" s="330" t="inlineStr">
        <is>
          <t>H</t>
        </is>
      </c>
      <c r="D2415" s="330" t="n">
        <v>96.52</v>
      </c>
      <c r="E2415" s="330" t="n">
        <v>96.52</v>
      </c>
      <c r="F2415" s="330" t="inlineStr">
        <is>
          <t>AS</t>
        </is>
      </c>
    </row>
    <row r="2416" ht="90" customHeight="1" s="496">
      <c r="A2416" s="330" t="n">
        <v>106093</v>
      </c>
      <c r="B2416" s="331" t="inlineStr">
        <is>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t>
        </is>
      </c>
      <c r="C2416" s="330" t="inlineStr">
        <is>
          <t>H</t>
        </is>
      </c>
      <c r="D2416" s="330" t="n">
        <v>157.66</v>
      </c>
      <c r="E2416" s="330" t="n">
        <v>157.66</v>
      </c>
      <c r="F2416" s="330" t="inlineStr"/>
    </row>
    <row r="2417" ht="30" customHeight="1" s="496">
      <c r="A2417" s="330" t="n">
        <v>100637</v>
      </c>
      <c r="B2417" s="331" t="inlineStr">
        <is>
          <t>USINA DE MISTURA ASFÁLTICA À QUENTE, TIPO CONTRA FLUXO, PROD 100 A 140 TON/HORA - DEPRECIAÇÃO. AF_12/2019</t>
        </is>
      </c>
      <c r="C2417" s="330" t="inlineStr">
        <is>
          <t>H</t>
        </is>
      </c>
      <c r="D2417" s="330" t="n">
        <v>201.34</v>
      </c>
      <c r="E2417" s="330" t="n">
        <v>201.34</v>
      </c>
      <c r="F2417" s="330" t="inlineStr">
        <is>
          <t>AS</t>
        </is>
      </c>
    </row>
    <row r="2418" ht="30" customHeight="1" s="496">
      <c r="A2418" s="330" t="n">
        <v>100638</v>
      </c>
      <c r="B2418" s="331" t="inlineStr">
        <is>
          <t>USINA DE MISTURA ASFÁLTICA À QUENTE, TIPO CONTRA FLUXO, PROD 100 A 140 TON/HORA - JUROS. AF_12/2019</t>
        </is>
      </c>
      <c r="C2418" s="330" t="inlineStr">
        <is>
          <t>H</t>
        </is>
      </c>
      <c r="D2418" s="330" t="n">
        <v>61.89</v>
      </c>
      <c r="E2418" s="330" t="n">
        <v>61.89</v>
      </c>
      <c r="F2418" s="330" t="inlineStr">
        <is>
          <t>AS</t>
        </is>
      </c>
    </row>
    <row r="2419" ht="30" customHeight="1" s="496">
      <c r="A2419" s="330" t="n">
        <v>100639</v>
      </c>
      <c r="B2419" s="331" t="inlineStr">
        <is>
          <t>USINA DE MISTURA ASFÁLTICA À QUENTE, TIPO CONTRA FLUXO, PROD 100 A 140 TON/HORA - MANUTENÇÃO. AF_12/2019</t>
        </is>
      </c>
      <c r="C2419" s="330" t="inlineStr">
        <is>
          <t>H</t>
        </is>
      </c>
      <c r="D2419" s="330" t="n">
        <v>251.87</v>
      </c>
      <c r="E2419" s="330" t="n">
        <v>251.87</v>
      </c>
      <c r="F2419" s="330" t="inlineStr">
        <is>
          <t>AS</t>
        </is>
      </c>
    </row>
    <row r="2420" ht="30" customHeight="1" s="496">
      <c r="A2420" s="330" t="n">
        <v>100640</v>
      </c>
      <c r="B2420" s="331" t="inlineStr">
        <is>
          <t>USINA DE MISTURA ASFÁLTICA À QUENTE, TIPO CONTRA FLUXO, PROD 100 A 140 TON/HORA - MATERIAIS NA OPERAÇÃO. AF_12/2019</t>
        </is>
      </c>
      <c r="C2420" s="330" t="inlineStr">
        <is>
          <t>H</t>
        </is>
      </c>
      <c r="D2420" s="330" t="n">
        <v>5392.8</v>
      </c>
      <c r="E2420" s="330" t="n">
        <v>5392.8</v>
      </c>
      <c r="F2420" s="330" t="inlineStr"/>
    </row>
    <row r="2421" ht="30" customHeight="1" s="496">
      <c r="A2421" s="330" t="n">
        <v>93429</v>
      </c>
      <c r="B2421" s="331" t="inlineStr">
        <is>
          <t>USINA DE MISTURA ASFÁLTICA À QUENTE, TIPO CONTRA FLUXO, PROD 40 A 80 TON/HORA - DEPRECIAÇÃO. AF_05/2023</t>
        </is>
      </c>
      <c r="C2421" s="330" t="inlineStr">
        <is>
          <t>H</t>
        </is>
      </c>
      <c r="D2421" s="330" t="n">
        <v>163.91</v>
      </c>
      <c r="E2421" s="330" t="n">
        <v>163.91</v>
      </c>
      <c r="F2421" s="330" t="inlineStr">
        <is>
          <t>AS</t>
        </is>
      </c>
    </row>
    <row r="2422" ht="30" customHeight="1" s="496">
      <c r="A2422" s="330" t="n">
        <v>93430</v>
      </c>
      <c r="B2422" s="331" t="inlineStr">
        <is>
          <t>USINA DE MISTURA ASFÁLTICA À QUENTE, TIPO CONTRA FLUXO, PROD 40 A 80 TON/HORA - JUROS. AF_05/2023</t>
        </is>
      </c>
      <c r="C2422" s="330" t="inlineStr">
        <is>
          <t>H</t>
        </is>
      </c>
      <c r="D2422" s="330" t="n">
        <v>50.38</v>
      </c>
      <c r="E2422" s="330" t="n">
        <v>50.38</v>
      </c>
      <c r="F2422" s="330" t="inlineStr">
        <is>
          <t>AS</t>
        </is>
      </c>
    </row>
    <row r="2423" ht="30" customHeight="1" s="496">
      <c r="A2423" s="330" t="n">
        <v>93431</v>
      </c>
      <c r="B2423" s="331" t="inlineStr">
        <is>
          <t>USINA DE MISTURA ASFÁLTICA À QUENTE, TIPO CONTRA FLUXO, PROD 40 A 80 TON/HORA - MANUTENÇÃO. AF_05/2023</t>
        </is>
      </c>
      <c r="C2423" s="330" t="inlineStr">
        <is>
          <t>H</t>
        </is>
      </c>
      <c r="D2423" s="330" t="n">
        <v>205.05</v>
      </c>
      <c r="E2423" s="330" t="n">
        <v>205.05</v>
      </c>
      <c r="F2423" s="330" t="inlineStr">
        <is>
          <t>AS</t>
        </is>
      </c>
    </row>
    <row r="2424" ht="30" customHeight="1" s="496">
      <c r="A2424" s="330" t="n">
        <v>93432</v>
      </c>
      <c r="B2424" s="331" t="inlineStr">
        <is>
          <t>USINA DE MISTURA ASFÁLTICA À QUENTE, TIPO CONTRA FLUXO, PROD 40 A 80 TON/HORA - MATERIAIS NA OPERAÇÃO. AF_05/2023</t>
        </is>
      </c>
      <c r="C2424" s="330" t="inlineStr">
        <is>
          <t>H</t>
        </is>
      </c>
      <c r="D2424" s="330" t="n">
        <v>2696.4</v>
      </c>
      <c r="E2424" s="330" t="n">
        <v>2696.4</v>
      </c>
      <c r="F2424" s="330" t="inlineStr"/>
    </row>
    <row r="2425" ht="30" customHeight="1" s="496">
      <c r="A2425" s="330" t="n">
        <v>95118</v>
      </c>
      <c r="B2425" s="331" t="inlineStr">
        <is>
          <t>USINA MISTURADORA DE SOLOS, CAPACIDADE DE 200 A 500 TON/H, POTENCIA 75KW - DEPRECIAÇÃO. AF_07/2016</t>
        </is>
      </c>
      <c r="C2425" s="330" t="inlineStr">
        <is>
          <t>H</t>
        </is>
      </c>
      <c r="D2425" s="330" t="n">
        <v>75.17</v>
      </c>
      <c r="E2425" s="330" t="n">
        <v>75.17</v>
      </c>
      <c r="F2425" s="330" t="inlineStr">
        <is>
          <t>AS</t>
        </is>
      </c>
    </row>
    <row r="2426" ht="30" customHeight="1" s="496">
      <c r="A2426" s="330" t="n">
        <v>95119</v>
      </c>
      <c r="B2426" s="331" t="inlineStr">
        <is>
          <t>USINA MISTURADORA DE SOLOS, CAPACIDADE DE 200 A 500 TON/H, POTENCIA 75KW - JUROS. AF_07/2016</t>
        </is>
      </c>
      <c r="C2426" s="330" t="inlineStr">
        <is>
          <t>H</t>
        </is>
      </c>
      <c r="D2426" s="330" t="n">
        <v>23.19</v>
      </c>
      <c r="E2426" s="330" t="n">
        <v>23.19</v>
      </c>
      <c r="F2426" s="330" t="inlineStr">
        <is>
          <t>AS</t>
        </is>
      </c>
    </row>
    <row r="2427" ht="30" customHeight="1" s="496">
      <c r="A2427" s="330" t="n">
        <v>5707</v>
      </c>
      <c r="B2427" s="331" t="inlineStr">
        <is>
          <t>USINA MISTURADORA DE SOLOS, CAPACIDADE DE 200 A 500 TON/H, POTENCIA 75KW - MANUTENÇÃO. AF_07/2016</t>
        </is>
      </c>
      <c r="C2427" s="330" t="inlineStr">
        <is>
          <t>H</t>
        </is>
      </c>
      <c r="D2427" s="330" t="n">
        <v>82.25</v>
      </c>
      <c r="E2427" s="330" t="n">
        <v>82.25</v>
      </c>
      <c r="F2427" s="330" t="inlineStr">
        <is>
          <t>AS</t>
        </is>
      </c>
    </row>
    <row r="2428" ht="30" customHeight="1" s="496">
      <c r="A2428" s="330" t="n">
        <v>95120</v>
      </c>
      <c r="B2428" s="331" t="inlineStr">
        <is>
          <t>USINA MISTURADORA DE SOLOS, CAPACIDADE DE 200 A 500 TON/H, POTENCIA 75KW - MATERIAIS NA OPERAÇÃO. AF_07/2016</t>
        </is>
      </c>
      <c r="C2428" s="330" t="inlineStr">
        <is>
          <t>H</t>
        </is>
      </c>
      <c r="D2428" s="330" t="n">
        <v>62.47</v>
      </c>
      <c r="E2428" s="330" t="n">
        <v>62.47</v>
      </c>
      <c r="F2428" s="330" t="inlineStr"/>
    </row>
    <row r="2429" ht="30" customHeight="1" s="496">
      <c r="A2429" s="330" t="n">
        <v>103660</v>
      </c>
      <c r="B2429" s="331" t="inlineStr">
        <is>
          <t>VARREDEIRA DE GRAMA SINTÉTICA A GASOLINA, 2,4 CV, 4 TEMPOS - MATERIAIS NA OPERAÇÃO. AF_05/2023</t>
        </is>
      </c>
      <c r="C2429" s="330" t="inlineStr">
        <is>
          <t>H</t>
        </is>
      </c>
      <c r="D2429" s="330" t="n">
        <v>14.2</v>
      </c>
      <c r="E2429" s="330" t="n">
        <v>14.2</v>
      </c>
      <c r="F2429" s="330" t="inlineStr"/>
    </row>
    <row r="2430" ht="30" customHeight="1" s="496">
      <c r="A2430" s="330" t="n">
        <v>89015</v>
      </c>
      <c r="B2430" s="331" t="inlineStr">
        <is>
          <t>VASSOURA MECÂNICA REBOCÁVEL COM ESCOVA CILÍNDRICA, LARGURA ÚTIL DE VARRIMENTO DE 2,44 M - DEPRECIAÇÃO. AF_06/2014</t>
        </is>
      </c>
      <c r="C2430" s="330" t="inlineStr">
        <is>
          <t>H</t>
        </is>
      </c>
      <c r="D2430" s="330" t="n">
        <v>3.93</v>
      </c>
      <c r="E2430" s="330" t="n">
        <v>3.93</v>
      </c>
      <c r="F2430" s="330" t="inlineStr">
        <is>
          <t>AS</t>
        </is>
      </c>
    </row>
    <row r="2431" ht="30" customHeight="1" s="496">
      <c r="A2431" s="330" t="n">
        <v>89016</v>
      </c>
      <c r="B2431" s="331" t="inlineStr">
        <is>
          <t>VASSOURA MECÂNICA REBOCÁVEL COM ESCOVA CILÍNDRICA, LARGURA ÚTIL DE VARRIMENTO DE 2,44 M - JUROS. AF_06/2014</t>
        </is>
      </c>
      <c r="C2431" s="330" t="inlineStr">
        <is>
          <t>H</t>
        </is>
      </c>
      <c r="D2431" s="330" t="n">
        <v>1.04</v>
      </c>
      <c r="E2431" s="330" t="n">
        <v>1.04</v>
      </c>
      <c r="F2431" s="330" t="inlineStr">
        <is>
          <t>AS</t>
        </is>
      </c>
    </row>
    <row r="2432" ht="30" customHeight="1" s="496">
      <c r="A2432" s="330" t="n">
        <v>53804</v>
      </c>
      <c r="B2432" s="331" t="inlineStr">
        <is>
          <t>VASSOURA MECÂNICA REBOCÁVEL COM ESCOVA CILÍNDRICA, LARGURA ÚTIL DE VARRIMENTO DE 2,44 M - MANUTENÇÃO. AF_06/2014</t>
        </is>
      </c>
      <c r="C2432" s="330" t="inlineStr">
        <is>
          <t>H</t>
        </is>
      </c>
      <c r="D2432" s="330" t="n">
        <v>4.92</v>
      </c>
      <c r="E2432" s="330" t="n">
        <v>4.92</v>
      </c>
      <c r="F2432" s="330" t="inlineStr">
        <is>
          <t>AS</t>
        </is>
      </c>
    </row>
    <row r="2433" ht="30" customHeight="1" s="496">
      <c r="A2433" s="330" t="n">
        <v>90582</v>
      </c>
      <c r="B2433" s="331" t="inlineStr">
        <is>
          <t>VIBRADOR DE IMERSÃO, DIÂMETRO DE PONTEIRA 45MM, MOTOR ELÉTRICO TRIFÁSICO POTÊNCIA DE 2 CV - DEPRECIAÇÃO. AF_06/2015</t>
        </is>
      </c>
      <c r="C2433" s="330" t="inlineStr">
        <is>
          <t>H</t>
        </is>
      </c>
      <c r="D2433" s="330" t="n">
        <v>0.48</v>
      </c>
      <c r="E2433" s="330" t="n">
        <v>0.48</v>
      </c>
      <c r="F2433" s="330" t="inlineStr">
        <is>
          <t>AS</t>
        </is>
      </c>
    </row>
    <row r="2434" ht="30" customHeight="1" s="496">
      <c r="A2434" s="330" t="n">
        <v>90583</v>
      </c>
      <c r="B2434" s="331" t="inlineStr">
        <is>
          <t>VIBRADOR DE IMERSÃO, DIÂMETRO DE PONTEIRA 45MM, MOTOR ELÉTRICO TRIFÁSICO POTÊNCIA DE 2 CV - JUROS. AF_06/2015</t>
        </is>
      </c>
      <c r="C2434" s="330" t="inlineStr">
        <is>
          <t>H</t>
        </is>
      </c>
      <c r="D2434" s="330" t="n">
        <v>0.11</v>
      </c>
      <c r="E2434" s="330" t="n">
        <v>0.11</v>
      </c>
      <c r="F2434" s="330" t="inlineStr">
        <is>
          <t>AS</t>
        </is>
      </c>
    </row>
    <row r="2435" ht="30" customHeight="1" s="496">
      <c r="A2435" s="330" t="n">
        <v>90584</v>
      </c>
      <c r="B2435" s="331" t="inlineStr">
        <is>
          <t>VIBRADOR DE IMERSÃO, DIÂMETRO DE PONTEIRA 45MM, MOTOR ELÉTRICO TRIFÁSICO POTÊNCIA DE 2 CV - MANUTENÇÃO. AF_06/2015</t>
        </is>
      </c>
      <c r="C2435" s="330" t="inlineStr">
        <is>
          <t>H</t>
        </is>
      </c>
      <c r="D2435" s="330" t="n">
        <v>0.37</v>
      </c>
      <c r="E2435" s="330" t="n">
        <v>0.37</v>
      </c>
      <c r="F2435" s="330" t="inlineStr">
        <is>
          <t>AS</t>
        </is>
      </c>
    </row>
    <row r="2436" ht="30" customHeight="1" s="496">
      <c r="A2436" s="330" t="n">
        <v>90585</v>
      </c>
      <c r="B2436" s="331" t="inlineStr">
        <is>
          <t>VIBRADOR DE IMERSÃO, DIÂMETRO DE PONTEIRA 45MM, MOTOR ELÉTRICO TRIFÁSICO POTÊNCIA DE 2 CV - MATERIAIS NA OPERAÇÃO. AF_06/2015</t>
        </is>
      </c>
      <c r="C2436" s="330" t="inlineStr">
        <is>
          <t>H</t>
        </is>
      </c>
      <c r="D2436" s="330" t="n">
        <v>0.5</v>
      </c>
      <c r="E2436" s="330" t="n">
        <v>0.5</v>
      </c>
      <c r="F2436" s="330" t="inlineStr"/>
    </row>
    <row r="2437" ht="30" customHeight="1" s="496">
      <c r="A2437" s="330" t="n">
        <v>106380</v>
      </c>
      <c r="B2437" s="331" t="inlineStr">
        <is>
          <t>VIBROACABADORA DE ASFALTO SOBRE ESTEIRAS, LARG. PAVIM. 2,60 M A 5,75 M, POT. 110 HP, CAP. 450 T/ H - DEPRECIAÇÃO. AF_11/2025</t>
        </is>
      </c>
      <c r="C2437" s="330" t="inlineStr">
        <is>
          <t>H</t>
        </is>
      </c>
      <c r="D2437" s="330" t="n">
        <v>72.33</v>
      </c>
      <c r="E2437" s="330" t="n">
        <v>72.33</v>
      </c>
      <c r="F2437" s="330" t="inlineStr">
        <is>
          <t>AS</t>
        </is>
      </c>
    </row>
    <row r="2438" ht="30" customHeight="1" s="496">
      <c r="A2438" s="330" t="n">
        <v>106381</v>
      </c>
      <c r="B2438" s="331" t="inlineStr">
        <is>
          <t>VIBROACABADORA DE ASFALTO SOBRE ESTEIRAS, LARG. PAVIM. 2,60 M A 5,75 M, POT. 110 HP, CAP. 450 T/ H - JUROS. AF_11/2025</t>
        </is>
      </c>
      <c r="C2438" s="330" t="inlineStr">
        <is>
          <t>H</t>
        </is>
      </c>
      <c r="D2438" s="330" t="n">
        <v>25.49</v>
      </c>
      <c r="E2438" s="330" t="n">
        <v>25.49</v>
      </c>
      <c r="F2438" s="330" t="inlineStr">
        <is>
          <t>AS</t>
        </is>
      </c>
    </row>
    <row r="2439" ht="30" customHeight="1" s="496">
      <c r="A2439" s="330" t="n">
        <v>106382</v>
      </c>
      <c r="B2439" s="331" t="inlineStr">
        <is>
          <t>VIBROACABADORA DE ASFALTO SOBRE ESTEIRAS, LARG. PAVIM. 2,60 M A 5,75 M, POT. 110 HP, CAP. 450 T/ H - MANUTENÇÃO. AF_11/2025</t>
        </is>
      </c>
      <c r="C2439" s="330" t="inlineStr">
        <is>
          <t>H</t>
        </is>
      </c>
      <c r="D2439" s="330" t="n">
        <v>116.27</v>
      </c>
      <c r="E2439" s="330" t="n">
        <v>116.27</v>
      </c>
      <c r="F2439" s="330" t="inlineStr">
        <is>
          <t>AS</t>
        </is>
      </c>
    </row>
    <row r="2440" ht="30" customHeight="1" s="496">
      <c r="A2440" s="330" t="n">
        <v>106383</v>
      </c>
      <c r="B2440" s="331" t="inlineStr">
        <is>
          <t>VIBROACABADORA DE ASFALTO SOBRE ESTEIRAS, LARG. PAVIM. 2,60 M A 5,75 M, POT. 110 HP, CAP. 450 T/ H - MATERIAIS NA OPERAÇÃO. AF_11/2025</t>
        </is>
      </c>
      <c r="C2440" s="330" t="inlineStr">
        <is>
          <t>H</t>
        </is>
      </c>
      <c r="D2440" s="330" t="n">
        <v>116.76</v>
      </c>
      <c r="E2440" s="330" t="n">
        <v>116.76</v>
      </c>
      <c r="F2440" s="330" t="inlineStr"/>
    </row>
    <row r="2441" ht="30" customHeight="1" s="496">
      <c r="A2441" s="330" t="n">
        <v>106376</v>
      </c>
      <c r="B2441" s="331" t="inlineStr">
        <is>
          <t>VIBROACABADORA DE ASFALTO SOBRE ESTEIRAS, LARG. PAVIM. MÁX. 8,00 M, POT. 100 KW/ 134 HP, CAP. 600 T/ H - DEPRECIAÇÃO. AF_11/2025</t>
        </is>
      </c>
      <c r="C2441" s="330" t="inlineStr">
        <is>
          <t>H</t>
        </is>
      </c>
      <c r="D2441" s="330" t="n">
        <v>170.58</v>
      </c>
      <c r="E2441" s="330" t="n">
        <v>170.58</v>
      </c>
      <c r="F2441" s="330" t="inlineStr">
        <is>
          <t>AS</t>
        </is>
      </c>
    </row>
    <row r="2442" ht="30" customHeight="1" s="496">
      <c r="A2442" s="330" t="n">
        <v>106377</v>
      </c>
      <c r="B2442" s="331" t="inlineStr">
        <is>
          <t>VIBROACABADORA DE ASFALTO SOBRE ESTEIRAS, LARG. PAVIM. MÁX. 8,00 M, POT. 100 KW/ 134 HP, CAP. 600 T/ H - JUROS. AF_11/2025</t>
        </is>
      </c>
      <c r="C2442" s="330" t="inlineStr">
        <is>
          <t>H</t>
        </is>
      </c>
      <c r="D2442" s="330" t="n">
        <v>60.13</v>
      </c>
      <c r="E2442" s="330" t="n">
        <v>60.13</v>
      </c>
      <c r="F2442" s="330" t="inlineStr">
        <is>
          <t>AS</t>
        </is>
      </c>
    </row>
    <row r="2443" ht="30" customHeight="1" s="496">
      <c r="A2443" s="330" t="n">
        <v>106378</v>
      </c>
      <c r="B2443" s="331" t="inlineStr">
        <is>
          <t>VIBROACABADORA DE ASFALTO SOBRE ESTEIRAS, LARG. PAVIM. MÁX. 8,00 M, POT. 100 KW/ 134 HP, CAP. 600 T/ H - MANUTENÇÃO. AF_11/2025</t>
        </is>
      </c>
      <c r="C2443" s="330" t="inlineStr">
        <is>
          <t>H</t>
        </is>
      </c>
      <c r="D2443" s="330" t="n">
        <v>274.21</v>
      </c>
      <c r="E2443" s="330" t="n">
        <v>274.21</v>
      </c>
      <c r="F2443" s="330" t="inlineStr">
        <is>
          <t>AS</t>
        </is>
      </c>
    </row>
    <row r="2444" ht="45" customHeight="1" s="496">
      <c r="A2444" s="330" t="n">
        <v>106379</v>
      </c>
      <c r="B2444" s="331" t="inlineStr">
        <is>
          <t>VIBROACABADORA DE ASFALTO SOBRE ESTEIRAS, LARG. PAVIM. MÁX. 8,00 M, POT. 100 KW/ 134 HP, CAP. 600 T/ H - MATERIAIS NA OPERAÇÃO. AF_11/2025</t>
        </is>
      </c>
      <c r="C2444" s="330" t="inlineStr">
        <is>
          <t>H</t>
        </is>
      </c>
      <c r="D2444" s="330" t="n">
        <v>142.23</v>
      </c>
      <c r="E2444" s="330" t="n">
        <v>142.23</v>
      </c>
      <c r="F2444" s="330" t="inlineStr"/>
    </row>
    <row r="2445" ht="45" customHeight="1" s="496">
      <c r="A2445" s="330" t="n">
        <v>89240</v>
      </c>
      <c r="B2445" s="331" t="inlineStr">
        <is>
          <t>VIBROACABADORA DE ASFALTO SOBRE ESTEIRAS, LARGURA DE PAVIMENTAÇÃO 1,90 M A 5,30 M, POTÊNCIA 105 HP CAPACIDADE 450 T/H - DEPRECIAÇÃO. AF_11/2014</t>
        </is>
      </c>
      <c r="C2445" s="330" t="inlineStr">
        <is>
          <t>H</t>
        </is>
      </c>
      <c r="D2445" s="330" t="n">
        <v>87.63</v>
      </c>
      <c r="E2445" s="330" t="n">
        <v>87.63</v>
      </c>
      <c r="F2445" s="330" t="inlineStr">
        <is>
          <t>AS</t>
        </is>
      </c>
    </row>
    <row r="2446" ht="45" customHeight="1" s="496">
      <c r="A2446" s="330" t="n">
        <v>89241</v>
      </c>
      <c r="B2446" s="331" t="inlineStr">
        <is>
          <t>VIBROACABADORA DE ASFALTO SOBRE ESTEIRAS, LARGURA DE PAVIMENTAÇÃO 1,90 M A 5,30 M, POTÊNCIA 105 HP CAPACIDADE 450 T/H - JUROS. AF_11/2014</t>
        </is>
      </c>
      <c r="C2446" s="330" t="inlineStr">
        <is>
          <t>H</t>
        </is>
      </c>
      <c r="D2446" s="330" t="n">
        <v>30.89</v>
      </c>
      <c r="E2446" s="330" t="n">
        <v>30.89</v>
      </c>
      <c r="F2446" s="330" t="inlineStr">
        <is>
          <t>AS</t>
        </is>
      </c>
    </row>
    <row r="2447" ht="45" customHeight="1" s="496">
      <c r="A2447" s="330" t="n">
        <v>5710</v>
      </c>
      <c r="B2447" s="331" t="inlineStr">
        <is>
          <t>VIBROACABADORA DE ASFALTO SOBRE ESTEIRAS, LARGURA DE PAVIMENTAÇÃO 1,90 M A 5,30 M, POTÊNCIA 105 HP CAPACIDADE 450 T/H - MANUTENÇÃO. AF_11/2014</t>
        </is>
      </c>
      <c r="C2447" s="330" t="inlineStr">
        <is>
          <t>H</t>
        </is>
      </c>
      <c r="D2447" s="330" t="n">
        <v>140.87</v>
      </c>
      <c r="E2447" s="330" t="n">
        <v>140.87</v>
      </c>
      <c r="F2447" s="330" t="inlineStr">
        <is>
          <t>AS</t>
        </is>
      </c>
    </row>
    <row r="2448" ht="45" customHeight="1" s="496">
      <c r="A2448" s="330" t="n">
        <v>5711</v>
      </c>
      <c r="B2448" s="331" t="inlineStr">
        <is>
          <t>VIBROACABADORA DE ASFALTO SOBRE ESTEIRAS, LARGURA DE PAVIMENTAÇÃO 1,90 M A 5,30 M, POTÊNCIA 105 HP CAPACIDADE 450 T/H - MATERIAIS NA OPERAÇÃO. AF_11/2014</t>
        </is>
      </c>
      <c r="C2448" s="330" t="inlineStr">
        <is>
          <t>H</t>
        </is>
      </c>
      <c r="D2448" s="330" t="n">
        <v>111.45</v>
      </c>
      <c r="E2448" s="330" t="n">
        <v>111.45</v>
      </c>
      <c r="F2448" s="330" t="inlineStr"/>
    </row>
    <row r="2449" ht="45" customHeight="1" s="496">
      <c r="A2449" s="330" t="n">
        <v>89253</v>
      </c>
      <c r="B2449" s="331" t="inlineStr">
        <is>
          <t>VIBROACABADORA DE ASFALTO SOBRE ESTEIRAS, LARGURA DE PAVIMENTAÇÃO 2,13 M A 4,55 M, POTÊNCIA 100 HP, CAPACIDADE 400 T/H - DEPRECIAÇÃO. AF_11/2014</t>
        </is>
      </c>
      <c r="C2449" s="330" t="inlineStr">
        <is>
          <t>H</t>
        </is>
      </c>
      <c r="D2449" s="330" t="n">
        <v>71.81</v>
      </c>
      <c r="E2449" s="330" t="n">
        <v>71.81</v>
      </c>
      <c r="F2449" s="330" t="inlineStr">
        <is>
          <t>AS</t>
        </is>
      </c>
    </row>
    <row r="2450" ht="45" customHeight="1" s="496">
      <c r="A2450" s="330" t="n">
        <v>89254</v>
      </c>
      <c r="B2450" s="331" t="inlineStr">
        <is>
          <t>VIBROACABADORA DE ASFALTO SOBRE ESTEIRAS, LARGURA DE PAVIMENTAÇÃO 2,13 M A 4,55 M, POTÊNCIA 100 HP, CAPACIDADE 400 T/H - JUROS. AF_11/2014</t>
        </is>
      </c>
      <c r="C2450" s="330" t="inlineStr">
        <is>
          <t>H</t>
        </is>
      </c>
      <c r="D2450" s="330" t="n">
        <v>25.31</v>
      </c>
      <c r="E2450" s="330" t="n">
        <v>25.31</v>
      </c>
      <c r="F2450" s="330" t="inlineStr">
        <is>
          <t>AS</t>
        </is>
      </c>
    </row>
    <row r="2451" ht="45" customHeight="1" s="496">
      <c r="A2451" s="330" t="n">
        <v>89255</v>
      </c>
      <c r="B2451" s="331" t="inlineStr">
        <is>
          <t>VIBROACABADORA DE ASFALTO SOBRE ESTEIRAS, LARGURA DE PAVIMENTAÇÃO 2,13 M A 4,55 M, POTÊNCIA 100 HP, CAPACIDADE 400 T/H - MANUTENÇÃO. AF_11/2014</t>
        </is>
      </c>
      <c r="C2451" s="330" t="inlineStr">
        <is>
          <t>H</t>
        </is>
      </c>
      <c r="D2451" s="330" t="n">
        <v>115.44</v>
      </c>
      <c r="E2451" s="330" t="n">
        <v>115.44</v>
      </c>
      <c r="F2451" s="330" t="inlineStr">
        <is>
          <t>AS</t>
        </is>
      </c>
    </row>
    <row r="2452" ht="45" customHeight="1" s="496">
      <c r="A2452" s="330" t="n">
        <v>89256</v>
      </c>
      <c r="B2452" s="331" t="inlineStr">
        <is>
          <t>VIBROACABADORA DE ASFALTO SOBRE ESTEIRAS, LARGURA DE PAVIMENTAÇÃO 2,13 M A 4,55 M, POTÊNCIA 100 HP, CAPACIDADE 400 T/H - MATERIAIS NA OPERAÇÃO. AF_11/2014</t>
        </is>
      </c>
      <c r="C2452" s="330" t="inlineStr">
        <is>
          <t>H</t>
        </is>
      </c>
      <c r="D2452" s="330" t="n">
        <v>106.13</v>
      </c>
      <c r="E2452" s="330" t="n">
        <v>106.13</v>
      </c>
      <c r="F2452" s="330" t="inlineStr"/>
    </row>
    <row r="2453" ht="45" customHeight="1" s="496">
      <c r="A2453" s="330" t="n">
        <v>106384</v>
      </c>
      <c r="B2453" s="331" t="inlineStr">
        <is>
          <t>VIBROACABADORA DE ASFALTO SOBRE RODAS, LARGURA DE PAVIMENTAÇÃO DE 1,70 A 4,20 M, POTÊNCIA 78 KW/105 HP, CAPACIDADE 300 T/H - DEPRECIAÇÃO. AF_11/2025</t>
        </is>
      </c>
      <c r="C2453" s="330" t="inlineStr">
        <is>
          <t>H</t>
        </is>
      </c>
      <c r="D2453" s="330" t="n">
        <v>88.7</v>
      </c>
      <c r="E2453" s="330" t="n">
        <v>88.7</v>
      </c>
      <c r="F2453" s="330" t="inlineStr">
        <is>
          <t>AS</t>
        </is>
      </c>
    </row>
    <row r="2454" ht="45" customHeight="1" s="496">
      <c r="A2454" s="330" t="n">
        <v>106385</v>
      </c>
      <c r="B2454" s="331" t="inlineStr">
        <is>
          <t>VIBROACABADORA DE ASFALTO SOBRE RODAS, LARGURA DE PAVIMENTAÇÃO DE 1,70 A 4,20 M, POTÊNCIA 78 KW/105 HP, CAPACIDADE 300 T/H - JUROS. AF_11/2025</t>
        </is>
      </c>
      <c r="C2454" s="330" t="inlineStr">
        <is>
          <t>H</t>
        </is>
      </c>
      <c r="D2454" s="330" t="n">
        <v>27.36</v>
      </c>
      <c r="E2454" s="330" t="n">
        <v>27.36</v>
      </c>
      <c r="F2454" s="330" t="inlineStr">
        <is>
          <t>AS</t>
        </is>
      </c>
    </row>
    <row r="2455" ht="45" customHeight="1" s="496">
      <c r="A2455" s="330" t="n">
        <v>106386</v>
      </c>
      <c r="B2455" s="331" t="inlineStr">
        <is>
          <t>VIBROACABADORA DE ASFALTO SOBRE RODAS, LARGURA DE PAVIMENTAÇÃO DE 1,70 A 4,20 M, POTÊNCIA 78 KW/105 HP, CAPACIDADE 300 T/H - MANUTENÇÃO. AF_11/2025</t>
        </is>
      </c>
      <c r="C2455" s="330" t="inlineStr">
        <is>
          <t>H</t>
        </is>
      </c>
      <c r="D2455" s="330" t="n">
        <v>124.81</v>
      </c>
      <c r="E2455" s="330" t="n">
        <v>124.81</v>
      </c>
      <c r="F2455" s="330" t="inlineStr">
        <is>
          <t>AS</t>
        </is>
      </c>
    </row>
    <row r="2456" ht="45" customHeight="1" s="496">
      <c r="A2456" s="330" t="n">
        <v>106387</v>
      </c>
      <c r="B2456" s="331" t="inlineStr">
        <is>
          <t>VIBROACABADORA DE ASFALTO SOBRE RODAS, LARGURA DE PAVIMENTAÇÃO DE 1,70 A 4,20 M, POTÊNCIA 78 KW/105 HP, CAPACIDADE 300 T/H - MATERIAIS NA OPERAÇÃO. AF_11/2025</t>
        </is>
      </c>
      <c r="C2456" s="330" t="inlineStr">
        <is>
          <t>H</t>
        </is>
      </c>
      <c r="D2456" s="330" t="n">
        <v>111.45</v>
      </c>
      <c r="E2456" s="330" t="n">
        <v>111.45</v>
      </c>
      <c r="F2456" s="330" t="inlineStr"/>
    </row>
    <row r="2457" ht="30" customHeight="1" s="496">
      <c r="A2457" s="330" t="n">
        <v>103797</v>
      </c>
      <c r="B2457" s="331" t="inlineStr">
        <is>
          <t>ARMAÇÃO DE DESCIDA D'ÁGUA UTILIZANDO AÇO CA-60 DE 5 MM - MONTAGEM. AF_08/2022</t>
        </is>
      </c>
      <c r="C2457" s="330" t="inlineStr">
        <is>
          <t>KG</t>
        </is>
      </c>
      <c r="D2457" s="330" t="n">
        <v>18</v>
      </c>
      <c r="E2457" s="330" t="n">
        <v>18.45</v>
      </c>
      <c r="F2457" s="330" t="inlineStr"/>
    </row>
    <row r="2458" ht="60" customHeight="1" s="496">
      <c r="A2458" s="330" t="n">
        <v>103930</v>
      </c>
      <c r="B2458" s="331" t="inlineStr">
        <is>
          <t>BACIA DE DISSIPAÇÃO, LARGURA ATÉ 1 M, TIPO BACIA EM PEDRA DE MÃO FIXADA COM CONCRETO (DEB 01, 02), COM PREPARO MANUAL, FCK = 20 MPA, LANÇADO MANUALMENTE, INCLUINDO MATERIAIS E FÔRMAS (2 UTILIZAÇÕES). AF_08/2022</t>
        </is>
      </c>
      <c r="C2458" s="330" t="inlineStr">
        <is>
          <t>M3</t>
        </is>
      </c>
      <c r="D2458" s="330" t="n">
        <v>1030.09</v>
      </c>
      <c r="E2458" s="330" t="n">
        <v>1045.33</v>
      </c>
      <c r="F2458" s="330" t="inlineStr"/>
    </row>
    <row r="2459" ht="60" customHeight="1" s="496">
      <c r="A2459" s="330" t="n">
        <v>103931</v>
      </c>
      <c r="B2459" s="331" t="inlineStr">
        <is>
          <t>BACIA DE DISSIPAÇÃO, LARGURA DE 1 A 4 M, TIPO BACIA EM PEDRA DE MÃO FIXADA COM CONCRETO (DEB 03, 04, 05, 06), COM PREPARO MANUAL, FCK = 20 MPA, LANÇADO MANUALMENTE, INCLUINDO MATERIAIS E FÔRMAS (2 UTILIZAÇÕES). AF_08/2022</t>
        </is>
      </c>
      <c r="C2459" s="330" t="inlineStr">
        <is>
          <t>M3</t>
        </is>
      </c>
      <c r="D2459" s="330" t="n">
        <v>831.4400000000001</v>
      </c>
      <c r="E2459" s="330" t="n">
        <v>843.17</v>
      </c>
      <c r="F2459" s="330" t="inlineStr"/>
    </row>
    <row r="2460" ht="60" customHeight="1" s="496">
      <c r="A2460" s="330" t="n">
        <v>103932</v>
      </c>
      <c r="B2460" s="331" t="inlineStr">
        <is>
          <t>BACIA DE DISSIPAÇÃO, LARGURA DE 4 A 9,2 M, TIPO BACIA EM PEDRA DE MÃO FIXADA COM CONCRETO (DEB 07, 08, 09, 10, 11, 12, 13), COM PREPARO MANUAL, FCK = 20 MPA, LANÇADO MANUALMENTE, INCLUINDO MATERIAIS E FÔRMAS (2 UTILIZAÇÕES). AF_08/2022</t>
        </is>
      </c>
      <c r="C2460" s="330" t="inlineStr">
        <is>
          <t>M3</t>
        </is>
      </c>
      <c r="D2460" s="330" t="n">
        <v>802.33</v>
      </c>
      <c r="E2460" s="330" t="n">
        <v>813.55</v>
      </c>
      <c r="F2460" s="330" t="inlineStr"/>
    </row>
    <row r="2461" ht="45" customHeight="1" s="496">
      <c r="A2461" s="330" t="n">
        <v>103929</v>
      </c>
      <c r="B2461" s="331" t="inlineStr">
        <is>
          <t>BACIA DE DISSIPAÇÃO, TIPO BACIA COM DENTES DE CONCRETO (01), COM PREPARO MANUAL, FCK = 20 MPA, LANÇADO MANUALMENTE, INCLUINDO MATERIAIS E FÔRMAS (2 UTILIZAÇÕES). AF_08/2022</t>
        </is>
      </c>
      <c r="C2461" s="330" t="inlineStr">
        <is>
          <t>M3</t>
        </is>
      </c>
      <c r="D2461" s="330" t="n">
        <v>1486.96</v>
      </c>
      <c r="E2461" s="330" t="n">
        <v>1510.17</v>
      </c>
      <c r="F2461" s="330" t="inlineStr"/>
    </row>
    <row r="2462" ht="45" customHeight="1" s="496">
      <c r="A2462" s="330" t="n">
        <v>103928</v>
      </c>
      <c r="B2462" s="331" t="inlineStr">
        <is>
          <t>BACIA DE DISSIPAÇÃO, TIPO BACIA EM PEDRA DE MÃO ARGAMASSADA (DES 01, 02, 03, 04), LANÇADO MANUALMENTE, INCLUINDO MATERIAIS E FÔRMAS (2 UTILIZAÇÕES). AF_08/2022</t>
        </is>
      </c>
      <c r="C2462" s="330" t="inlineStr">
        <is>
          <t>M3</t>
        </is>
      </c>
      <c r="D2462" s="330" t="n">
        <v>756.04</v>
      </c>
      <c r="E2462" s="330" t="n">
        <v>767.91</v>
      </c>
      <c r="F2462" s="330" t="inlineStr"/>
    </row>
    <row r="2463" ht="45" customHeight="1" s="496">
      <c r="A2463" s="330" t="n">
        <v>103798</v>
      </c>
      <c r="B2463" s="331" t="inlineStr">
        <is>
          <t>CONCRETAGEM DE DISSIPADOR DE ENERGIA, CONCRETO USINADO, FCK = 20 MPA, COM USO DE BOMBA - LANÇAMENTO, ADENSAMENTO E ACABAMENTO. AF_08/2022</t>
        </is>
      </c>
      <c r="C2463" s="330" t="inlineStr">
        <is>
          <t>M3</t>
        </is>
      </c>
      <c r="D2463" s="330" t="n">
        <v>1104.33</v>
      </c>
      <c r="E2463" s="330" t="n">
        <v>1107.93</v>
      </c>
      <c r="F2463" s="330" t="inlineStr"/>
    </row>
    <row r="2464" ht="45" customHeight="1" s="496">
      <c r="A2464" s="330" t="n">
        <v>103801</v>
      </c>
      <c r="B2464" s="331" t="inlineStr">
        <is>
          <t>CONCRETAGEM DE DISSIPADOR DE ENERGIA, FCK = 20 MPA, COM USO DE JERICAS E PREPARO EM BETONEIRA DE 600 L - AREIA E BRITA COMERCIAIS - LANÇAMENTO, ADENSAMENTO E ACABAMENTO. AF_08/2022</t>
        </is>
      </c>
      <c r="C2464" s="330" t="inlineStr">
        <is>
          <t>M3</t>
        </is>
      </c>
      <c r="D2464" s="330" t="n">
        <v>896.1</v>
      </c>
      <c r="E2464" s="330" t="n">
        <v>908.71</v>
      </c>
      <c r="F2464" s="330" t="inlineStr"/>
    </row>
    <row r="2465" ht="45" customHeight="1" s="496">
      <c r="A2465" s="330" t="n">
        <v>103933</v>
      </c>
      <c r="B2465" s="331" t="inlineStr">
        <is>
          <t>DESCIDA D'ÁGUA RÁPIDA (DAR 03), EM CONCRETO USINADO, FCK = 20 MPA, LANÇADO COM BOMBA, INCLUINDO ARMAÇÃO, MATERIAIS E FÔRMAS (2 UTILIZAÇÕES). AF_08/2022</t>
        </is>
      </c>
      <c r="C2465" s="330" t="inlineStr">
        <is>
          <t>M3</t>
        </is>
      </c>
      <c r="D2465" s="330" t="n">
        <v>2035.67</v>
      </c>
      <c r="E2465" s="330" t="n">
        <v>2058.98</v>
      </c>
      <c r="F2465" s="330" t="inlineStr"/>
    </row>
    <row r="2466" ht="60" customHeight="1" s="496">
      <c r="A2466" s="330" t="n">
        <v>103925</v>
      </c>
      <c r="B2466" s="331" t="inlineStr">
        <is>
          <t>ESCADA HIDRÁULICA, LARGURA ATÉ 1M, TIPO DESCIDA D'ÁGUA DE CORTE OU ATERRO EM DEGRAUS (DCD 02, 04 E DAD 02), EM CONCRETO USINADO, FCK = 20 MPA, LANÇADO COM BOMBA, INCLUINDO ARMAÇÃO, MATERIAIS E FÔRMAS (3 UTILIZAÇÕES). AF_08/2022</t>
        </is>
      </c>
      <c r="C2466" s="330" t="inlineStr">
        <is>
          <t>M3</t>
        </is>
      </c>
      <c r="D2466" s="330" t="n">
        <v>2253.57</v>
      </c>
      <c r="E2466" s="330" t="n">
        <v>2288.35</v>
      </c>
      <c r="F2466" s="330" t="inlineStr"/>
    </row>
    <row r="2467" ht="60" customHeight="1" s="496">
      <c r="A2467" s="330" t="n">
        <v>103926</v>
      </c>
      <c r="B2467" s="331" t="inlineStr">
        <is>
          <t>ESCADA HIDRÁULICA, LARGURA DE 1 A 4,1 M, TIPO DESCIDA D'ÁGUA DE ATERRO EM DEGRAUS (DAD 04, 06, 08, 10, 12, 14, 16, 18), EM CONCRETO USINADO, FCK = 20 MPA, LANÇADO COM BOMBA, INCLUINDO ARMAÇÃO, MATERIAIS E FÔRMAS (3 UTILIZAÇÕES). AF_08/2022</t>
        </is>
      </c>
      <c r="C2467" s="330" t="inlineStr">
        <is>
          <t>M3</t>
        </is>
      </c>
      <c r="D2467" s="330" t="n">
        <v>1896.2</v>
      </c>
      <c r="E2467" s="330" t="n">
        <v>1921.21</v>
      </c>
      <c r="F2467" s="330" t="inlineStr"/>
    </row>
    <row r="2468" ht="45" customHeight="1" s="496">
      <c r="A2468" s="330" t="n">
        <v>103796</v>
      </c>
      <c r="B2468" s="331" t="inlineStr">
        <is>
          <t>FABRICAÇÃO, MONTAGEM E DESMONTAGEM DE FÔRMA PARA BACIA DE DISSIPAÇÃO, EM MADEIRA SERRADA, E = 25 MM, 2 UTILIZAÇÕES. AF_08/2022</t>
        </is>
      </c>
      <c r="C2468" s="330" t="inlineStr">
        <is>
          <t>M2</t>
        </is>
      </c>
      <c r="D2468" s="330" t="n">
        <v>59.08</v>
      </c>
      <c r="E2468" s="330" t="n">
        <v>60.14</v>
      </c>
      <c r="F2468" s="330" t="inlineStr">
        <is>
          <t>AS</t>
        </is>
      </c>
    </row>
    <row r="2469" ht="45" customHeight="1" s="496">
      <c r="A2469" s="330" t="n">
        <v>103795</v>
      </c>
      <c r="B2469" s="331" t="inlineStr">
        <is>
          <t>FABRICAÇÃO, MONTAGEM E DESMONTAGEM DE FÔRMA PARA ESCADA HIDRÁULICA, EM CHAPA DE MADEIRA COMPENSADA RESINADA, E = 17 MM, 3 UTILIZAÇÕES. AF_08/2022</t>
        </is>
      </c>
      <c r="C2469" s="330" t="inlineStr">
        <is>
          <t>M2</t>
        </is>
      </c>
      <c r="D2469" s="330" t="n">
        <v>93.45999999999999</v>
      </c>
      <c r="E2469" s="330" t="n">
        <v>96.16</v>
      </c>
      <c r="F2469" s="330" t="inlineStr">
        <is>
          <t>AS</t>
        </is>
      </c>
    </row>
    <row r="2470" ht="45" customHeight="1" s="496">
      <c r="A2470" s="330" t="n">
        <v>103800</v>
      </c>
      <c r="B2470" s="331" t="inlineStr">
        <is>
          <t>PEDRA ARGAMASSADA COM CIMENTO E AREIA 1:3, 40% DE ARGAMASSA EM VOLUME - AREIA E PEDRA DE MÃO COMERCIAIS - FORNECIMENTO E ASSENTAMENTO. AF_08/2022</t>
        </is>
      </c>
      <c r="C2470" s="330" t="inlineStr">
        <is>
          <t>M3</t>
        </is>
      </c>
      <c r="D2470" s="330" t="n">
        <v>756.04</v>
      </c>
      <c r="E2470" s="330" t="n">
        <v>767.91</v>
      </c>
      <c r="F2470" s="330" t="inlineStr"/>
    </row>
    <row r="2471" ht="60" customHeight="1" s="496">
      <c r="A2471" s="330" t="n">
        <v>103799</v>
      </c>
      <c r="B2471" s="331" t="inlineStr">
        <is>
          <t>PEDRA DE MÃO FIXADA COM CONCRETO PARA BACIA DE DISSIPAÇÃO, 40% DE CONCRETO EM VOLUME, FCK = 20 MPA, COM USO DE JERICA E PREPARO EM BETONEIRA DE 600 L - AREIA, BRITA E PEDRA DE MÃO COMERCIAIS - LANÇAMENTO, ADENSAMENTO E ACABAMENTO. AF_08/2022</t>
        </is>
      </c>
      <c r="C2471" s="330" t="inlineStr">
        <is>
          <t>M3</t>
        </is>
      </c>
      <c r="D2471" s="330" t="n">
        <v>692.62</v>
      </c>
      <c r="E2471" s="330" t="n">
        <v>702.02</v>
      </c>
      <c r="F2471" s="330" t="inlineStr"/>
    </row>
    <row r="2472" ht="45" customHeight="1" s="496">
      <c r="A2472" s="330" t="n">
        <v>104948</v>
      </c>
      <c r="B2472" s="331" t="inlineStr">
        <is>
          <t>DRAGAGEM DE MATERIAIS DE 1A CATEGORIA E COMPOSTOS ORGÂNICOS E INORGÂNICOS COM ESCAVADEIRA HIDRÁULICA (CAÇAMBA: 0,80 M3/111 HP). AF_03/2024</t>
        </is>
      </c>
      <c r="C2472" s="330" t="inlineStr">
        <is>
          <t>M3</t>
        </is>
      </c>
      <c r="D2472" s="330" t="n">
        <v>5.93</v>
      </c>
      <c r="E2472" s="330" t="n">
        <v>6.07</v>
      </c>
      <c r="F2472" s="330" t="inlineStr"/>
    </row>
    <row r="2473" ht="45" customHeight="1" s="496">
      <c r="A2473" s="330" t="n">
        <v>104949</v>
      </c>
      <c r="B2473" s="331" t="inlineStr">
        <is>
          <t>DRAGAGEM DE MATERIAIS DE 1A CATEGORIA E COMPOSTOS ORGÂNICOS E INORGÂNICOS COM ESCAVADEIRA HIDRÁULICA DE LONGO ALCANCE (CAÇAMBA: 0,52 M3/155 HP). AF_03/2024</t>
        </is>
      </c>
      <c r="C2473" s="330" t="inlineStr">
        <is>
          <t>M3</t>
        </is>
      </c>
      <c r="D2473" s="330" t="n">
        <v>11.03</v>
      </c>
      <c r="E2473" s="330" t="n">
        <v>11.22</v>
      </c>
      <c r="F2473" s="330" t="inlineStr"/>
    </row>
    <row r="2474" ht="45" customHeight="1" s="496">
      <c r="A2474" s="330" t="n">
        <v>104947</v>
      </c>
      <c r="B2474" s="331" t="inlineStr">
        <is>
          <t>DRAGAGEM DE MATERIAIS DE 1A CATEGORIA E COMPOSTOS ORGÂNICOS E INORGÂNICOS COM RETROESCAVADEIRA (CAÇAMBA: 0,26 M3/88 HP). AF_03/2024</t>
        </is>
      </c>
      <c r="C2474" s="330" t="inlineStr">
        <is>
          <t>M3</t>
        </is>
      </c>
      <c r="D2474" s="330" t="n">
        <v>14.2</v>
      </c>
      <c r="E2474" s="330" t="n">
        <v>14.59</v>
      </c>
      <c r="F2474" s="330" t="inlineStr"/>
    </row>
    <row r="2475" ht="30" customHeight="1" s="496">
      <c r="A2475" s="330" t="n">
        <v>106545</v>
      </c>
      <c r="B2475" s="331" t="inlineStr">
        <is>
          <t>ASSENTAMENTO DE TUBO DRENO DE PEAD CORRUGADO EM GEOCOMPOSTO, DN 100 MM - FORNECIMENTO E INSTALAÇÃO. AF_01/2026</t>
        </is>
      </c>
      <c r="C2475" s="330" t="inlineStr">
        <is>
          <t>M</t>
        </is>
      </c>
      <c r="D2475" s="330" t="n">
        <v>11.66</v>
      </c>
      <c r="E2475" s="330" t="n">
        <v>11.66</v>
      </c>
      <c r="F2475" s="330" t="inlineStr">
        <is>
          <t>AS</t>
        </is>
      </c>
    </row>
    <row r="2476" ht="30" customHeight="1" s="496">
      <c r="A2476" s="330" t="n">
        <v>106543</v>
      </c>
      <c r="B2476" s="331" t="inlineStr">
        <is>
          <t>ASSENTAMENTO DE TUBO DRENO DE PEAD CORRUGADO EM GEOCOMPOSTO, DN 160 MM - FORNECIMENTO E INSTALAÇÃO. AF_01/2026</t>
        </is>
      </c>
      <c r="C2476" s="330" t="inlineStr">
        <is>
          <t>M</t>
        </is>
      </c>
      <c r="D2476" s="330" t="n">
        <v>23.99</v>
      </c>
      <c r="E2476" s="330" t="n">
        <v>23.99</v>
      </c>
      <c r="F2476" s="330" t="inlineStr">
        <is>
          <t>AS</t>
        </is>
      </c>
    </row>
    <row r="2477" ht="30" customHeight="1" s="496">
      <c r="A2477" s="330" t="n">
        <v>106544</v>
      </c>
      <c r="B2477" s="331" t="inlineStr">
        <is>
          <t>ASSENTAMENTO DE TUBO DRENO DE PEAD CORRUGADO EM GEOCOMPOSTO, DN 200 MM - FORNECIMENTO E INSTALAÇÃO. AF_01/2026</t>
        </is>
      </c>
      <c r="C2477" s="330" t="inlineStr">
        <is>
          <t>M</t>
        </is>
      </c>
      <c r="D2477" s="330" t="n">
        <v>41.17</v>
      </c>
      <c r="E2477" s="330" t="n">
        <v>41.17</v>
      </c>
      <c r="F2477" s="330" t="inlineStr">
        <is>
          <t>AS</t>
        </is>
      </c>
    </row>
    <row r="2478" ht="30" customHeight="1" s="496">
      <c r="A2478" s="330" t="n">
        <v>106546</v>
      </c>
      <c r="B2478" s="331" t="inlineStr">
        <is>
          <t>ASSENTAMENTO DE TUBO DRENO DE PEAD CORRUGADO EM GEOCOMPOSTO, DN 65 MM - FORNECIMENTO E INSTALAÇÃO. AF_01/2026</t>
        </is>
      </c>
      <c r="C2478" s="330" t="inlineStr">
        <is>
          <t>M</t>
        </is>
      </c>
      <c r="D2478" s="330" t="n">
        <v>7.3</v>
      </c>
      <c r="E2478" s="330" t="n">
        <v>7.3</v>
      </c>
      <c r="F2478" s="330" t="inlineStr">
        <is>
          <t>AS</t>
        </is>
      </c>
    </row>
    <row r="2479" ht="30" customHeight="1" s="496">
      <c r="A2479" s="330" t="n">
        <v>106547</v>
      </c>
      <c r="B2479" s="331" t="inlineStr">
        <is>
          <t>CONEXÃO TUBO CORRUGADO PEAD EM TUBO PVC PARA DRENAGEM DE GEOCOMPOSTO APENAS INSTALAÇÃO. AF_01/2026</t>
        </is>
      </c>
      <c r="C2479" s="330" t="inlineStr">
        <is>
          <t>UN</t>
        </is>
      </c>
      <c r="D2479" s="330" t="n">
        <v>7.24</v>
      </c>
      <c r="E2479" s="330" t="n">
        <v>7.61</v>
      </c>
      <c r="F2479" s="330" t="inlineStr"/>
    </row>
    <row r="2480" ht="30" customHeight="1" s="496">
      <c r="A2480" s="330" t="n">
        <v>104318</v>
      </c>
      <c r="B2480" s="331" t="inlineStr">
        <is>
          <t>JOELHO 45 GRAUS, PVC, SOLDÁVEL, DN 20 MM, INSTALADO EM DRENO DE AR CONDICIONADO - FORNECIMENTO E INSTALAÇÃO. AF_08/2022</t>
        </is>
      </c>
      <c r="C2480" s="330" t="inlineStr">
        <is>
          <t>UN</t>
        </is>
      </c>
      <c r="D2480" s="330" t="n">
        <v>7.84</v>
      </c>
      <c r="E2480" s="330" t="n">
        <v>8.15</v>
      </c>
      <c r="F2480" s="330" t="inlineStr"/>
    </row>
    <row r="2481" ht="30" customHeight="1" s="496">
      <c r="A2481" s="330" t="n">
        <v>89867</v>
      </c>
      <c r="B2481" s="331" t="inlineStr">
        <is>
          <t>JOELHO 45 GRAUS, PVC, SOLDÁVEL, DN 25MM, INSTALADO EM DRENO DE AR-CONDICIONADO - FORNECIMENTO E INSTALAÇÃO. AF_08/2022</t>
        </is>
      </c>
      <c r="C2481" s="330" t="inlineStr">
        <is>
          <t>UN</t>
        </is>
      </c>
      <c r="D2481" s="330" t="n">
        <v>8.69</v>
      </c>
      <c r="E2481" s="330" t="n">
        <v>9.02</v>
      </c>
      <c r="F2481" s="330" t="inlineStr"/>
    </row>
    <row r="2482" ht="30" customHeight="1" s="496">
      <c r="A2482" s="330" t="n">
        <v>104320</v>
      </c>
      <c r="B2482" s="331" t="inlineStr">
        <is>
          <t>JOELHO 45 GRAUS, PVC, SOLDÁVEL, DN 32 MM, INSTALADO EM DRENO DE AR CONDICIONADO - FORNECIMENTO E INSTALAÇÃO. AF_08/2022</t>
        </is>
      </c>
      <c r="C2482" s="330" t="inlineStr">
        <is>
          <t>UN</t>
        </is>
      </c>
      <c r="D2482" s="330" t="n">
        <v>12.01</v>
      </c>
      <c r="E2482" s="330" t="n">
        <v>12.35</v>
      </c>
      <c r="F2482" s="330" t="inlineStr"/>
    </row>
    <row r="2483" ht="30" customHeight="1" s="496">
      <c r="A2483" s="330" t="n">
        <v>104317</v>
      </c>
      <c r="B2483" s="331" t="inlineStr">
        <is>
          <t>JOELHO 90 GRAUS, PVC, SOLDÁVEL, DN 20 MM, INSTALADO EM DRENO DE AR CONDICIONADO - FORNECIMENTO E INSTALAÇÃO. AF_08/2022</t>
        </is>
      </c>
      <c r="C2483" s="330" t="inlineStr">
        <is>
          <t>UN</t>
        </is>
      </c>
      <c r="D2483" s="330" t="n">
        <v>7.33</v>
      </c>
      <c r="E2483" s="330" t="n">
        <v>7.64</v>
      </c>
      <c r="F2483" s="330" t="inlineStr"/>
    </row>
    <row r="2484" ht="30" customHeight="1" s="496">
      <c r="A2484" s="330" t="n">
        <v>89866</v>
      </c>
      <c r="B2484" s="331" t="inlineStr">
        <is>
          <t>JOELHO 90 GRAUS, PVC, SOLDÁVEL, DN 25MM, INSTALADO EM DRENO DE AR-CONDICIONADO - FORNECIMENTO E INSTALAÇÃO. AF_08/2022</t>
        </is>
      </c>
      <c r="C2484" s="330" t="inlineStr">
        <is>
          <t>UN</t>
        </is>
      </c>
      <c r="D2484" s="330" t="n">
        <v>7.95</v>
      </c>
      <c r="E2484" s="330" t="n">
        <v>8.279999999999999</v>
      </c>
      <c r="F2484" s="330" t="inlineStr"/>
    </row>
    <row r="2485" ht="30" customHeight="1" s="496">
      <c r="A2485" s="330" t="n">
        <v>104319</v>
      </c>
      <c r="B2485" s="331" t="inlineStr">
        <is>
          <t>JOELHO 90 GRAUS, PVC, SOLDÁVEL, DN 32 MM, INSTALADO EM DRENO DE AR CONDICIONADO - FORNECIMENTO E INSTALAÇÃO. AF_08/2022</t>
        </is>
      </c>
      <c r="C2485" s="330" t="inlineStr">
        <is>
          <t>UN</t>
        </is>
      </c>
      <c r="D2485" s="330" t="n">
        <v>10.37</v>
      </c>
      <c r="E2485" s="330" t="n">
        <v>10.71</v>
      </c>
      <c r="F2485" s="330" t="inlineStr"/>
    </row>
    <row r="2486" ht="30" customHeight="1" s="496">
      <c r="A2486" s="330" t="n">
        <v>104321</v>
      </c>
      <c r="B2486" s="331" t="inlineStr">
        <is>
          <t>LUVA, PVC, SOLDÁVEL, DN 20 MM, INSTALADO EM DRENO DE AR CONDICIONADO - FORNECIMENTO E INSTALAÇÃO. AF_08/2022</t>
        </is>
      </c>
      <c r="C2486" s="330" t="inlineStr">
        <is>
          <t>UN</t>
        </is>
      </c>
      <c r="D2486" s="330" t="n">
        <v>5.48</v>
      </c>
      <c r="E2486" s="330" t="n">
        <v>5.68</v>
      </c>
      <c r="F2486" s="330" t="inlineStr"/>
    </row>
    <row r="2487" ht="30" customHeight="1" s="496">
      <c r="A2487" s="330" t="n">
        <v>89868</v>
      </c>
      <c r="B2487" s="331" t="inlineStr">
        <is>
          <t>LUVA, PVC, SOLDÁVEL, DN 25MM, INSTALADO EM DRENO DE AR-CONDICIONADO - FORNECIMENTO E INSTALAÇÃO. AF_08/2022</t>
        </is>
      </c>
      <c r="C2487" s="330" t="inlineStr">
        <is>
          <t>UN</t>
        </is>
      </c>
      <c r="D2487" s="330" t="n">
        <v>5.93</v>
      </c>
      <c r="E2487" s="330" t="n">
        <v>6.14</v>
      </c>
      <c r="F2487" s="330" t="inlineStr"/>
    </row>
    <row r="2488" ht="30" customHeight="1" s="496">
      <c r="A2488" s="330" t="n">
        <v>104322</v>
      </c>
      <c r="B2488" s="331" t="inlineStr">
        <is>
          <t>LUVA, PVC, SOLDÁVEL, DN 32 MM, INSTALADO EM DRENO DE AR CONDICIONADO - FORNECIMENTO E INSTALAÇÃO. AF_08/2022</t>
        </is>
      </c>
      <c r="C2488" s="330" t="inlineStr">
        <is>
          <t>UN</t>
        </is>
      </c>
      <c r="D2488" s="330" t="n">
        <v>7.69</v>
      </c>
      <c r="E2488" s="330" t="n">
        <v>7.92</v>
      </c>
      <c r="F2488" s="330" t="inlineStr"/>
    </row>
    <row r="2489" ht="30" customHeight="1" s="496">
      <c r="A2489" s="330" t="n">
        <v>104323</v>
      </c>
      <c r="B2489" s="331" t="inlineStr">
        <is>
          <t>TE, PVC, SOLDÁVEL, DN 20 MM, INSTALADO EM DRENO DE AR CONDICIONADO - FORNECIMENTO E INSTALAÇÃO. AF_08/2022</t>
        </is>
      </c>
      <c r="C2489" s="330" t="inlineStr">
        <is>
          <t>UN</t>
        </is>
      </c>
      <c r="D2489" s="330" t="n">
        <v>10.14</v>
      </c>
      <c r="E2489" s="330" t="n">
        <v>10.56</v>
      </c>
      <c r="F2489" s="330" t="inlineStr"/>
    </row>
    <row r="2490" ht="30" customHeight="1" s="496">
      <c r="A2490" s="330" t="n">
        <v>89869</v>
      </c>
      <c r="B2490" s="331" t="inlineStr">
        <is>
          <t>TE, PVC, SOLDÁVEL, DN 25MM, INSTALADO EM DRENO DE AR-CONDICIONADO - FORNECIMENTO E INSTALAÇÃO. AF_08/2022</t>
        </is>
      </c>
      <c r="C2490" s="330" t="inlineStr">
        <is>
          <t>UN</t>
        </is>
      </c>
      <c r="D2490" s="330" t="n">
        <v>11.01</v>
      </c>
      <c r="E2490" s="330" t="n">
        <v>11.44</v>
      </c>
      <c r="F2490" s="330" t="inlineStr"/>
    </row>
    <row r="2491" ht="30" customHeight="1" s="496">
      <c r="A2491" s="330" t="n">
        <v>104324</v>
      </c>
      <c r="B2491" s="331" t="inlineStr">
        <is>
          <t>TE, PVC, SOLDÁVEL, DN 32 MM, INSTALADO EM DRENO DE AR CONDICIONADO - FORNECIMENTO E INSTALAÇÃO. AF_08/2022</t>
        </is>
      </c>
      <c r="C2491" s="330" t="inlineStr">
        <is>
          <t>UN</t>
        </is>
      </c>
      <c r="D2491" s="330" t="n">
        <v>14.55</v>
      </c>
      <c r="E2491" s="330" t="n">
        <v>15.01</v>
      </c>
      <c r="F2491" s="330" t="inlineStr"/>
    </row>
    <row r="2492" ht="30" customHeight="1" s="496">
      <c r="A2492" s="330" t="n">
        <v>104315</v>
      </c>
      <c r="B2492" s="331" t="inlineStr">
        <is>
          <t>TUBO, PVC, SOLDÁVEL, DE 20MM, INSTALADO EM DRENO DE AR CONDICIONADO - FORNECIMENTO E INSTALAÇÃO. AF_08/2022</t>
        </is>
      </c>
      <c r="C2492" s="330" t="inlineStr">
        <is>
          <t>M</t>
        </is>
      </c>
      <c r="D2492" s="330" t="n">
        <v>17.65</v>
      </c>
      <c r="E2492" s="330" t="n">
        <v>18.37</v>
      </c>
      <c r="F2492" s="330" t="inlineStr"/>
    </row>
    <row r="2493" ht="30" customHeight="1" s="496">
      <c r="A2493" s="330" t="n">
        <v>89865</v>
      </c>
      <c r="B2493" s="331" t="inlineStr">
        <is>
          <t>TUBO, PVC, SOLDÁVEL, DE 25MM, INSTALADO EM DRENO DE AR-CONDICIONADO - FORNECIMENTO E INSTALAÇÃO. AF_08/2022</t>
        </is>
      </c>
      <c r="C2493" s="330" t="inlineStr">
        <is>
          <t>M</t>
        </is>
      </c>
      <c r="D2493" s="330" t="n">
        <v>18.85</v>
      </c>
      <c r="E2493" s="330" t="n">
        <v>19.61</v>
      </c>
      <c r="F2493" s="330" t="inlineStr"/>
    </row>
    <row r="2494" ht="30" customHeight="1" s="496">
      <c r="A2494" s="330" t="n">
        <v>104316</v>
      </c>
      <c r="B2494" s="331" t="inlineStr">
        <is>
          <t>TUBO, PVC, SOLDÁVEL, DE 32MM, INSTALADO EM DRENO DE AR CONDICIONADO - FORNECIMENTO E INSTALAÇÃO. AF_08/2022</t>
        </is>
      </c>
      <c r="C2494" s="330" t="inlineStr">
        <is>
          <t>M</t>
        </is>
      </c>
      <c r="D2494" s="330" t="n">
        <v>24.74</v>
      </c>
      <c r="E2494" s="330" t="n">
        <v>25.53</v>
      </c>
      <c r="F2494" s="330" t="inlineStr"/>
    </row>
    <row r="2495" ht="15" customHeight="1" s="496">
      <c r="A2495" s="330" t="n">
        <v>102724</v>
      </c>
      <c r="B2495" s="331" t="inlineStr">
        <is>
          <t>DRENO BARBACÃ, DN 100 MM, COM MATERIAL DRENANTE. AF_07/2021</t>
        </is>
      </c>
      <c r="C2495" s="330" t="inlineStr">
        <is>
          <t>UN</t>
        </is>
      </c>
      <c r="D2495" s="330" t="n">
        <v>35.87</v>
      </c>
      <c r="E2495" s="330" t="n">
        <v>36.48</v>
      </c>
      <c r="F2495" s="330" t="inlineStr">
        <is>
          <t>AS</t>
        </is>
      </c>
    </row>
    <row r="2496" ht="15" customHeight="1" s="496">
      <c r="A2496" s="330" t="n">
        <v>102726</v>
      </c>
      <c r="B2496" s="331" t="inlineStr">
        <is>
          <t>DRENO BARBACÃ, DN 50 MM, COM MATERIAL DRENANTE. AF_07/2021</t>
        </is>
      </c>
      <c r="C2496" s="330" t="inlineStr">
        <is>
          <t>UN</t>
        </is>
      </c>
      <c r="D2496" s="330" t="n">
        <v>34.02</v>
      </c>
      <c r="E2496" s="330" t="n">
        <v>34.63</v>
      </c>
      <c r="F2496" s="330" t="inlineStr">
        <is>
          <t>AS</t>
        </is>
      </c>
    </row>
    <row r="2497" ht="15" customHeight="1" s="496">
      <c r="A2497" s="330" t="n">
        <v>102725</v>
      </c>
      <c r="B2497" s="331" t="inlineStr">
        <is>
          <t>DRENO BARBACÃ, DN 75 MM, COM MATERIAL DRENANTE. AF_07/2021</t>
        </is>
      </c>
      <c r="C2497" s="330" t="inlineStr">
        <is>
          <t>UN</t>
        </is>
      </c>
      <c r="D2497" s="330" t="n">
        <v>35.44</v>
      </c>
      <c r="E2497" s="330" t="n">
        <v>36.05</v>
      </c>
      <c r="F2497" s="330" t="inlineStr">
        <is>
          <t>AS</t>
        </is>
      </c>
    </row>
    <row r="2498" ht="45" customHeight="1" s="496">
      <c r="A2498" s="330" t="n">
        <v>102722</v>
      </c>
      <c r="B2498" s="331" t="inlineStr">
        <is>
          <t>DRENO EM MURO DE CONTENÇÃO, EXECUTADO NO PÉ DO MURO, COM TUBO DE PEAD CORRUGADO FLEXÍVEL PERFURADO, ENCHIMENTO COM BRITA, ENVOLVIDO COM MANTA GEOTÊXTIL. AF_07/2021</t>
        </is>
      </c>
      <c r="C2498" s="330" t="inlineStr">
        <is>
          <t>M</t>
        </is>
      </c>
      <c r="D2498" s="330" t="n">
        <v>73.11</v>
      </c>
      <c r="E2498" s="330" t="n">
        <v>73.76000000000001</v>
      </c>
      <c r="F2498" s="330" t="inlineStr">
        <is>
          <t>AS</t>
        </is>
      </c>
    </row>
    <row r="2499" ht="45" customHeight="1" s="496">
      <c r="A2499" s="330" t="n">
        <v>102723</v>
      </c>
      <c r="B2499" s="331" t="inlineStr">
        <is>
          <t>DRENO EM MURO DE CONTENÇÃO, EXECUTADO NO PÉ DO MURO, COM TUBO DE PVC CORRUGADO RÍGIDO PERFURADO, ENCHIMENTO COM BRITA, ENVOLVIDO COM MANTA GEOTÊXTIL. AF_07/2021</t>
        </is>
      </c>
      <c r="C2499" s="330" t="inlineStr">
        <is>
          <t>M</t>
        </is>
      </c>
      <c r="D2499" s="330" t="n">
        <v>106.72</v>
      </c>
      <c r="E2499" s="330" t="n">
        <v>107.37</v>
      </c>
      <c r="F2499" s="330" t="inlineStr">
        <is>
          <t>AS</t>
        </is>
      </c>
    </row>
    <row r="2500" ht="45" customHeight="1" s="496">
      <c r="A2500" s="330" t="n">
        <v>102690</v>
      </c>
      <c r="B2500" s="331" t="inlineStr">
        <is>
          <t>DRENO ESPINHA DE PEIXE (SEÇÃO (0,40 X 0,40 M), COM TUBO DE PEAD CORRUGADO PERFURADO, DN 100 MM, ENCHIMENTO COM BRITA, ENVOLVIDO COM MANTA GEOTÊXTIL, INCLUSIVE CONEXÕES. AF_07/2021</t>
        </is>
      </c>
      <c r="C2500" s="330" t="inlineStr">
        <is>
          <t>M</t>
        </is>
      </c>
      <c r="D2500" s="330" t="n">
        <v>99.38</v>
      </c>
      <c r="E2500" s="330" t="n">
        <v>99.98</v>
      </c>
      <c r="F2500" s="330" t="inlineStr">
        <is>
          <t>AS</t>
        </is>
      </c>
    </row>
    <row r="2501" ht="45" customHeight="1" s="496">
      <c r="A2501" s="330" t="n">
        <v>102688</v>
      </c>
      <c r="B2501" s="331" t="inlineStr">
        <is>
          <t>DRENO ESPINHA DE PEIXE (SEÇÃO 0,40 X 0,40 M), COM TUBO DE PEAD CORRUGADO PERFURADO, DN 100 MM, ENCHIMENTO COM AREIA, INCLUSIVE CONEXÕES. AF_07/2021</t>
        </is>
      </c>
      <c r="C2501" s="330" t="inlineStr">
        <is>
          <t>M</t>
        </is>
      </c>
      <c r="D2501" s="330" t="n">
        <v>43.14</v>
      </c>
      <c r="E2501" s="330" t="n">
        <v>43.7</v>
      </c>
      <c r="F2501" s="330" t="inlineStr">
        <is>
          <t>AS</t>
        </is>
      </c>
    </row>
    <row r="2502" ht="45" customHeight="1" s="496">
      <c r="A2502" s="330" t="n">
        <v>102689</v>
      </c>
      <c r="B2502" s="331" t="inlineStr">
        <is>
          <t>DRENO ESPINHA DE PEIXE (SEÇÃO 0,40 X 0,40 M), COM TUBO DE PVC CORRUGADO RÍGIDO PERFURADO, DN 100 MM, ENCHIMENTO COM AREIA, INCLUSIVE CONEXÕES. AF_07/2021</t>
        </is>
      </c>
      <c r="C2502" s="330" t="inlineStr">
        <is>
          <t>M</t>
        </is>
      </c>
      <c r="D2502" s="330" t="n">
        <v>77.95999999999999</v>
      </c>
      <c r="E2502" s="330" t="n">
        <v>78.58</v>
      </c>
      <c r="F2502" s="330" t="inlineStr"/>
    </row>
    <row r="2503" ht="45" customHeight="1" s="496">
      <c r="A2503" s="330" t="n">
        <v>102693</v>
      </c>
      <c r="B2503" s="331" t="inlineStr">
        <is>
          <t>DRENO ESPINHA DE PEIXE (SEÇÃO 0,40 X 0,40 M), COM TUBO DE PVC CORRUGADO RÍGIDO PERFURADO, DN 100 MM, ENCHIMENTO COM BRITA, ENVOLVIDO COM MANTA GEOTÊXTIL, INCLUSIVE CONEXÕES. AF_07/2021</t>
        </is>
      </c>
      <c r="C2503" s="330" t="inlineStr">
        <is>
          <t>M</t>
        </is>
      </c>
      <c r="D2503" s="330" t="n">
        <v>134.21</v>
      </c>
      <c r="E2503" s="330" t="n">
        <v>134.85</v>
      </c>
      <c r="F2503" s="330" t="inlineStr">
        <is>
          <t>AS</t>
        </is>
      </c>
    </row>
    <row r="2504" ht="45" customHeight="1" s="496">
      <c r="A2504" s="330" t="n">
        <v>102694</v>
      </c>
      <c r="B2504" s="331" t="inlineStr">
        <is>
          <t>DRENO ESPINHA DE PEIXE (SEÇÃO 0,50 X 0,80 M), COM TUBO DE PEAD CORRUGADO PERFURADO, DN 100 MM, ENCHIMENTO COM AREIA, INCLUSIVE CONEXÕES. AF_07/2021</t>
        </is>
      </c>
      <c r="C2504" s="330" t="inlineStr">
        <is>
          <t>M</t>
        </is>
      </c>
      <c r="D2504" s="330" t="n">
        <v>82.06</v>
      </c>
      <c r="E2504" s="330" t="n">
        <v>82.93000000000001</v>
      </c>
      <c r="F2504" s="330" t="inlineStr">
        <is>
          <t>AS</t>
        </is>
      </c>
    </row>
    <row r="2505" ht="45" customHeight="1" s="496">
      <c r="A2505" s="330" t="n">
        <v>102697</v>
      </c>
      <c r="B2505" s="331" t="inlineStr">
        <is>
          <t>DRENO ESPINHA DE PEIXE (SEÇÃO 0,50 X 0,80 M), COM TUBO DE PEAD CORRUGADO PERFURADO, DN 100 MM, ENCHIMENTO COM BRITA, ENVOLVIDO COM MANTA GEOTÊXTIL, INCLUSIVE CONEXÕES. AF_07/2021</t>
        </is>
      </c>
      <c r="C2505" s="330" t="inlineStr">
        <is>
          <t>M</t>
        </is>
      </c>
      <c r="D2505" s="330" t="n">
        <v>197.39</v>
      </c>
      <c r="E2505" s="330" t="n">
        <v>198.3</v>
      </c>
      <c r="F2505" s="330" t="inlineStr">
        <is>
          <t>AS</t>
        </is>
      </c>
    </row>
    <row r="2506" ht="45" customHeight="1" s="496">
      <c r="A2506" s="330" t="n">
        <v>102696</v>
      </c>
      <c r="B2506" s="331" t="inlineStr">
        <is>
          <t>DRENO ESPINHA DE PEIXE (SEÇÃO 0,50 X 0,80 M), COM TUBO DE PVC CORRUGADO RÍGIDO PERFURADO, DN 100 MM, ENCHIMENTO COM AREIA, INCLUSIVE CONEXÕES. AF_07/2021</t>
        </is>
      </c>
      <c r="C2506" s="330" t="inlineStr">
        <is>
          <t>M</t>
        </is>
      </c>
      <c r="D2506" s="330" t="n">
        <v>117.46</v>
      </c>
      <c r="E2506" s="330" t="n">
        <v>118.42</v>
      </c>
      <c r="F2506" s="330" t="inlineStr"/>
    </row>
    <row r="2507" ht="45" customHeight="1" s="496">
      <c r="A2507" s="330" t="n">
        <v>102703</v>
      </c>
      <c r="B2507" s="331" t="inlineStr">
        <is>
          <t>DRENO ESPINHA DE PEIXE (SEÇÃO 0,50 X 0,80 M), COM TUBO DE PVC CORRUGADO RÍGIDO PERFURADO, DN 100 MM, ENCHIMENTO COM BRITA, ENVOLVIDO COM MANTA GEOTÊXTIL, INCLUSIVE CONEXÕES. AF_07/2021</t>
        </is>
      </c>
      <c r="C2507" s="330" t="inlineStr">
        <is>
          <t>M</t>
        </is>
      </c>
      <c r="D2507" s="330" t="n">
        <v>232.78</v>
      </c>
      <c r="E2507" s="330" t="n">
        <v>233.79</v>
      </c>
      <c r="F2507" s="330" t="inlineStr">
        <is>
          <t>AS</t>
        </is>
      </c>
    </row>
    <row r="2508" ht="30" customHeight="1" s="496">
      <c r="A2508" s="330" t="n">
        <v>102678</v>
      </c>
      <c r="B2508" s="331" t="inlineStr">
        <is>
          <t>DRENO PROFUNDO (SEÇÃO 0,50 X 1,50 M), CEGO, ENCHIMENTO DE BRITA, ENVOLVIDO COM MANTA GEOTÊXTIL, COM SELO DE ARGILA. AF_07/2021</t>
        </is>
      </c>
      <c r="C2508" s="330" t="inlineStr">
        <is>
          <t>M</t>
        </is>
      </c>
      <c r="D2508" s="330" t="n">
        <v>274.36</v>
      </c>
      <c r="E2508" s="330" t="n">
        <v>275.23</v>
      </c>
      <c r="F2508" s="330" t="inlineStr">
        <is>
          <t>AS</t>
        </is>
      </c>
    </row>
    <row r="2509" ht="30" customHeight="1" s="496">
      <c r="A2509" s="330" t="n">
        <v>102679</v>
      </c>
      <c r="B2509" s="331" t="inlineStr">
        <is>
          <t>DRENO PROFUNDO (SEÇÃO 0,50 X 1,50 M), CEGO, ENCHIMENTO DE BRITA, ENVOLVIDO COM MANTA GEOTÊXTIL. AF_07/2021</t>
        </is>
      </c>
      <c r="C2509" s="330" t="inlineStr">
        <is>
          <t>M</t>
        </is>
      </c>
      <c r="D2509" s="330" t="n">
        <v>313</v>
      </c>
      <c r="E2509" s="330" t="n">
        <v>313.77</v>
      </c>
      <c r="F2509" s="330" t="inlineStr">
        <is>
          <t>AS</t>
        </is>
      </c>
    </row>
    <row r="2510" ht="45" customHeight="1" s="496">
      <c r="A2510" s="330" t="n">
        <v>102673</v>
      </c>
      <c r="B2510" s="331" t="inlineStr">
        <is>
          <t>DRENO PROFUNDO (SEÇÃO 0,50 X 1,50 M), COM TUBO DE CONCRETO SIMPLES POROSO, DN 200 MM, ENCHIMENTO COM AREIA, COM SELO DE ARGILA. AF_07/2021</t>
        </is>
      </c>
      <c r="C2510" s="330" t="inlineStr">
        <is>
          <t>M</t>
        </is>
      </c>
      <c r="D2510" s="330" t="n">
        <v>179.65</v>
      </c>
      <c r="E2510" s="330" t="n">
        <v>181.83</v>
      </c>
      <c r="F2510" s="330" t="inlineStr">
        <is>
          <t>AS</t>
        </is>
      </c>
    </row>
    <row r="2511" ht="30" customHeight="1" s="496">
      <c r="A2511" s="330" t="n">
        <v>102677</v>
      </c>
      <c r="B2511" s="331" t="inlineStr">
        <is>
          <t>DRENO PROFUNDO (SEÇÃO 0,50 X 1,50 M), COM TUBO DE CONCRETO SIMPLES POROSO, DN 200 MM, ENCHIMENTO COM AREIA. AF_07/2021</t>
        </is>
      </c>
      <c r="C2511" s="330" t="inlineStr">
        <is>
          <t>M</t>
        </is>
      </c>
      <c r="D2511" s="330" t="n">
        <v>164.71</v>
      </c>
      <c r="E2511" s="330" t="n">
        <v>165.99</v>
      </c>
      <c r="F2511" s="330" t="inlineStr">
        <is>
          <t>AS</t>
        </is>
      </c>
    </row>
    <row r="2512" ht="45" customHeight="1" s="496">
      <c r="A2512" s="330" t="n">
        <v>102683</v>
      </c>
      <c r="B2512" s="331" t="inlineStr">
        <is>
          <t>DRENO PROFUNDO (SEÇÃO 0,50 X 1,50 M), COM TUBO DE CONCRETO SIMPLES POROSO, DN 200 MM, ENCHIMENTO COM BRITA, ENVOLVIDO COM MANTA GEOTÊXTIL, COM SELO DE ARGILA. AF_07/2021</t>
        </is>
      </c>
      <c r="C2512" s="330" t="inlineStr">
        <is>
          <t>M</t>
        </is>
      </c>
      <c r="D2512" s="330" t="n">
        <v>330.7</v>
      </c>
      <c r="E2512" s="330" t="n">
        <v>332.2</v>
      </c>
      <c r="F2512" s="330" t="inlineStr">
        <is>
          <t>AS</t>
        </is>
      </c>
    </row>
    <row r="2513" ht="45" customHeight="1" s="496">
      <c r="A2513" s="330" t="n">
        <v>102687</v>
      </c>
      <c r="B2513" s="331" t="inlineStr">
        <is>
          <t>DRENO PROFUNDO (SEÇÃO 0,50 X 1,50 M), COM TUBO DE CONCRETO SIMPLES POROSO, DN 200 MM, ENCHIMENTO COM BRITA, ENVOLVIDO COM MANTA GEOTÊXTIL. AF_07/2021</t>
        </is>
      </c>
      <c r="C2513" s="330" t="inlineStr">
        <is>
          <t>M</t>
        </is>
      </c>
      <c r="D2513" s="330" t="n">
        <v>363.42</v>
      </c>
      <c r="E2513" s="330" t="n">
        <v>364.76</v>
      </c>
      <c r="F2513" s="330" t="inlineStr">
        <is>
          <t>AS</t>
        </is>
      </c>
    </row>
    <row r="2514" ht="45" customHeight="1" s="496">
      <c r="A2514" s="330" t="n">
        <v>102670</v>
      </c>
      <c r="B2514" s="331" t="inlineStr">
        <is>
          <t>DRENO PROFUNDO (SEÇÃO 0,50 X 1,50 M), COM TUBO DE PEAD CORRUGADO PERFURADO, DN 100 MM, ENCHIMENTO COM AREIA, COM SELO DE ARGILA. AF_07/2021</t>
        </is>
      </c>
      <c r="C2514" s="330" t="inlineStr">
        <is>
          <t>M</t>
        </is>
      </c>
      <c r="D2514" s="330" t="n">
        <v>110.49</v>
      </c>
      <c r="E2514" s="330" t="n">
        <v>111.38</v>
      </c>
      <c r="F2514" s="330" t="inlineStr">
        <is>
          <t>AS</t>
        </is>
      </c>
    </row>
    <row r="2515" ht="45" customHeight="1" s="496">
      <c r="A2515" s="330" t="n">
        <v>102674</v>
      </c>
      <c r="B2515" s="331" t="inlineStr">
        <is>
          <t>DRENO PROFUNDO (SEÇÃO 0,50 X 1,50 M), COM TUBO DE PEAD CORRUGADO PERFURADO, DN 100 MM, ENCHIMENTO COM AREIA. AF_07/2021</t>
        </is>
      </c>
      <c r="C2515" s="330" t="inlineStr">
        <is>
          <t>M</t>
        </is>
      </c>
      <c r="D2515" s="330" t="n">
        <v>120.65</v>
      </c>
      <c r="E2515" s="330" t="n">
        <v>121.45</v>
      </c>
      <c r="F2515" s="330" t="inlineStr">
        <is>
          <t>AS</t>
        </is>
      </c>
    </row>
    <row r="2516" ht="45" customHeight="1" s="496">
      <c r="A2516" s="330" t="n">
        <v>102680</v>
      </c>
      <c r="B2516" s="331" t="inlineStr">
        <is>
          <t>DRENO PROFUNDO (SEÇÃO 0,50 X 1,50 M), COM TUBO DE PEAD CORRUGADO PERFURADO, DN 100 MM, ENCHIMENTO COM BRITA, ENVOLVIDO COM MANTA GEOTÊXTIL, COM SELO DE ARGILA. AF_07/2021</t>
        </is>
      </c>
      <c r="C2516" s="330" t="inlineStr">
        <is>
          <t>M</t>
        </is>
      </c>
      <c r="D2516" s="330" t="n">
        <v>285.62</v>
      </c>
      <c r="E2516" s="330" t="n">
        <v>286.59</v>
      </c>
      <c r="F2516" s="330" t="inlineStr">
        <is>
          <t>AS</t>
        </is>
      </c>
    </row>
    <row r="2517" ht="45" customHeight="1" s="496">
      <c r="A2517" s="330" t="n">
        <v>102684</v>
      </c>
      <c r="B2517" s="331" t="inlineStr">
        <is>
          <t>DRENO PROFUNDO (SEÇÃO 0,50 X 1,50 M), COM TUBO DE PEAD CORRUGADO PERFURADO, DN 100 MM, ENCHIMENTO COM BRITA, ENVOLVIDO COM MANTA GEOTÊXTIL. AF_07/2021</t>
        </is>
      </c>
      <c r="C2517" s="330" t="inlineStr">
        <is>
          <t>M</t>
        </is>
      </c>
      <c r="D2517" s="330" t="n">
        <v>324.26</v>
      </c>
      <c r="E2517" s="330" t="n">
        <v>325.11</v>
      </c>
      <c r="F2517" s="330" t="inlineStr">
        <is>
          <t>AS</t>
        </is>
      </c>
    </row>
    <row r="2518" ht="45" customHeight="1" s="496">
      <c r="A2518" s="330" t="n">
        <v>102672</v>
      </c>
      <c r="B2518" s="331" t="inlineStr">
        <is>
          <t>DRENO PROFUNDO (SEÇÃO 0,50 X 1,50 M), COM TUBO DE PVC CORRUGADO RÍGIDO PERFURADO, DN 100 MM, ENCHIMENTO COM AREIA, COM SELO DE ARGILA. AF_07/2021</t>
        </is>
      </c>
      <c r="C2518" s="330" t="inlineStr">
        <is>
          <t>M</t>
        </is>
      </c>
      <c r="D2518" s="330" t="n">
        <v>164.08</v>
      </c>
      <c r="E2518" s="330" t="n">
        <v>165.63</v>
      </c>
      <c r="F2518" s="330" t="inlineStr"/>
    </row>
    <row r="2519" ht="30" customHeight="1" s="496">
      <c r="A2519" s="330" t="n">
        <v>102676</v>
      </c>
      <c r="B2519" s="331" t="inlineStr">
        <is>
          <t>DRENO PROFUNDO (SEÇÃO 0,50 X 1,50 M), COM TUBO DE PVC CORRUGADO RÍGIDO PERFURADO, DN 100 MM, ENCHIMENTO COM AREIA. AF_07/2021</t>
        </is>
      </c>
      <c r="C2519" s="330" t="inlineStr">
        <is>
          <t>M</t>
        </is>
      </c>
      <c r="D2519" s="330" t="n">
        <v>162.48</v>
      </c>
      <c r="E2519" s="330" t="n">
        <v>163.58</v>
      </c>
      <c r="F2519" s="330" t="inlineStr"/>
    </row>
    <row r="2520" ht="45" customHeight="1" s="496">
      <c r="A2520" s="330" t="n">
        <v>102681</v>
      </c>
      <c r="B2520" s="331" t="inlineStr">
        <is>
          <t>DRENO PROFUNDO (SEÇÃO 0,50 X 1,50 M), COM TUBO DE PVC CORRUGADO RÍGIDO PERFURADO, DN 100 MM, ENCHIMENTO COM BRITA, ENVOLVIDO COM MANTA GEOTÊXTIL, COM SELO DE ARGILA. AF_07/2021</t>
        </is>
      </c>
      <c r="C2520" s="330" t="inlineStr">
        <is>
          <t>M</t>
        </is>
      </c>
      <c r="D2520" s="330" t="n">
        <v>327.46</v>
      </c>
      <c r="E2520" s="330" t="n">
        <v>328.72</v>
      </c>
      <c r="F2520" s="330" t="inlineStr">
        <is>
          <t>AS</t>
        </is>
      </c>
    </row>
    <row r="2521" ht="45" customHeight="1" s="496">
      <c r="A2521" s="330" t="n">
        <v>102685</v>
      </c>
      <c r="B2521" s="331" t="inlineStr">
        <is>
          <t>DRENO PROFUNDO (SEÇÃO 0,50 X 1,50 M), COM TUBO DE PVC CORRUGADO RÍGIDO PERFURADO, DN 100 MM, ENCHIMENTO COM BRITA, ENVOLVIDO COM MANTA GEOTÊXTIL. AF_07/2021</t>
        </is>
      </c>
      <c r="C2521" s="330" t="inlineStr">
        <is>
          <t>M</t>
        </is>
      </c>
      <c r="D2521" s="330" t="n">
        <v>366.09</v>
      </c>
      <c r="E2521" s="330" t="n">
        <v>367.25</v>
      </c>
      <c r="F2521" s="330" t="inlineStr">
        <is>
          <t>AS</t>
        </is>
      </c>
    </row>
    <row r="2522" ht="30" customHeight="1" s="496">
      <c r="A2522" s="330" t="n">
        <v>102664</v>
      </c>
      <c r="B2522" s="331" t="inlineStr">
        <is>
          <t>DRENO SUBSUPERFICIAL (SEÇÃO 0,40 X 0,40 M), CEGO, ENCHIMENTO DE BRITA, ENVOLVIDO COM MANTA GEOTÊXTIL. AF_07/2021</t>
        </is>
      </c>
      <c r="C2522" s="330" t="inlineStr">
        <is>
          <t>M</t>
        </is>
      </c>
      <c r="D2522" s="330" t="n">
        <v>83.70999999999999</v>
      </c>
      <c r="E2522" s="330" t="n">
        <v>84.08</v>
      </c>
      <c r="F2522" s="330" t="inlineStr">
        <is>
          <t>AS</t>
        </is>
      </c>
    </row>
    <row r="2523" ht="30" customHeight="1" s="496">
      <c r="A2523" s="330" t="n">
        <v>102665</v>
      </c>
      <c r="B2523" s="331" t="inlineStr">
        <is>
          <t>DRENO SUBSUPERFICIAL (SEÇÃO 0,40 X 0,40 M), CEGO, ENCHIMENTO DE BRITA. AF_07/2021</t>
        </is>
      </c>
      <c r="C2523" s="330" t="inlineStr">
        <is>
          <t>M</t>
        </is>
      </c>
      <c r="D2523" s="330" t="n">
        <v>59.06</v>
      </c>
      <c r="E2523" s="330" t="n">
        <v>59.4</v>
      </c>
      <c r="F2523" s="330" t="inlineStr"/>
    </row>
    <row r="2524" ht="30" customHeight="1" s="496">
      <c r="A2524" s="330" t="n">
        <v>102663</v>
      </c>
      <c r="B2524" s="331" t="inlineStr">
        <is>
          <t>DRENO SUBSUPERFICIAL (SEÇÃO 0,40 X 0,40 M), COM TUBO DE CONCRETO SIMPLES POROSO, DN 200 MM, ENCHIMENTO COM AREIA. AF_07/2021</t>
        </is>
      </c>
      <c r="C2524" s="330" t="inlineStr">
        <is>
          <t>M</t>
        </is>
      </c>
      <c r="D2524" s="330" t="n">
        <v>73.79000000000001</v>
      </c>
      <c r="E2524" s="330" t="n">
        <v>74.37</v>
      </c>
      <c r="F2524" s="330" t="inlineStr">
        <is>
          <t>AS</t>
        </is>
      </c>
    </row>
    <row r="2525" ht="45" customHeight="1" s="496">
      <c r="A2525" s="330" t="n">
        <v>102669</v>
      </c>
      <c r="B2525" s="331" t="inlineStr">
        <is>
          <t>DRENO SUBSUPERFICIAL (SEÇÃO 0,40 X 0,40 M), COM TUBO DE CONCRETO SIMPLES POROSO, DN 200 MM, ENCHIMENTO COM BRITA, ENVOLVIDO COM MANTA GEOTÊXTIL. AF_07/2021</t>
        </is>
      </c>
      <c r="C2525" s="330" t="inlineStr">
        <is>
          <t>M</t>
        </is>
      </c>
      <c r="D2525" s="330" t="n">
        <v>125.12</v>
      </c>
      <c r="E2525" s="330" t="n">
        <v>125.74</v>
      </c>
      <c r="F2525" s="330" t="inlineStr">
        <is>
          <t>AS</t>
        </is>
      </c>
    </row>
    <row r="2526" ht="45" customHeight="1" s="496">
      <c r="A2526" s="330" t="n">
        <v>102661</v>
      </c>
      <c r="B2526" s="331" t="inlineStr">
        <is>
          <t>DRENO SUBSUPERFICIAL (SEÇÃO 0,40 X 0,40 M), COM TUBO DE PEAD CORRUGADO PERFURADO, DN 100 MM, ENCHIMENTO COM AREIA. AF_07/2021</t>
        </is>
      </c>
      <c r="C2526" s="330" t="inlineStr">
        <is>
          <t>M</t>
        </is>
      </c>
      <c r="D2526" s="330" t="n">
        <v>37.2</v>
      </c>
      <c r="E2526" s="330" t="n">
        <v>37.58</v>
      </c>
      <c r="F2526" s="330" t="inlineStr">
        <is>
          <t>AS</t>
        </is>
      </c>
    </row>
    <row r="2527" ht="45" customHeight="1" s="496">
      <c r="A2527" s="330" t="n">
        <v>102666</v>
      </c>
      <c r="B2527" s="331" t="inlineStr">
        <is>
          <t>DRENO SUBSUPERFICIAL (SEÇÃO 0,40 X 0,40 M), COM TUBO DE PEAD CORRUGADO PERFURADO, DN 100 MM, ENCHIMENTO COM BRITA, ENVOLVIDO COM MANTA GEOTÊXTIL. AF_07/2021</t>
        </is>
      </c>
      <c r="C2527" s="330" t="inlineStr">
        <is>
          <t>M</t>
        </is>
      </c>
      <c r="D2527" s="330" t="n">
        <v>93.44</v>
      </c>
      <c r="E2527" s="330" t="n">
        <v>93.86</v>
      </c>
      <c r="F2527" s="330" t="inlineStr">
        <is>
          <t>AS</t>
        </is>
      </c>
    </row>
    <row r="2528" ht="45" customHeight="1" s="496">
      <c r="A2528" s="330" t="n">
        <v>102662</v>
      </c>
      <c r="B2528" s="331" t="inlineStr">
        <is>
          <t>DRENO SUBSUPERFICIAL (SEÇÃO 0,40 X 0,40 M), COM TUBO DE PVC CORRUGADO RÍGIDO PERFURADO, DN 100 MM, ENCHIMENTO COM AREIA. AF_07/2021</t>
        </is>
      </c>
      <c r="C2528" s="330" t="inlineStr">
        <is>
          <t>M</t>
        </is>
      </c>
      <c r="D2528" s="330" t="n">
        <v>74.66</v>
      </c>
      <c r="E2528" s="330" t="n">
        <v>75.19</v>
      </c>
      <c r="F2528" s="330" t="inlineStr"/>
    </row>
    <row r="2529" ht="45" customHeight="1" s="496">
      <c r="A2529" s="330" t="n">
        <v>102668</v>
      </c>
      <c r="B2529" s="331" t="inlineStr">
        <is>
          <t>DRENO SUBSUPERFICIAL (SEÇÃO 0,40 X 0,40 M), COM TUBO DE PVC CORRUGADO RÍGIDO PERFURADO, DN 100 MM, ENCHIMENTO COM BRITA, ENVOLVIDO COM MANTA GEOTÊXTIL. AF_07/2021</t>
        </is>
      </c>
      <c r="C2529" s="330" t="inlineStr">
        <is>
          <t>M</t>
        </is>
      </c>
      <c r="D2529" s="330" t="n">
        <v>130.91</v>
      </c>
      <c r="E2529" s="330" t="n">
        <v>131.47</v>
      </c>
      <c r="F2529" s="330" t="inlineStr">
        <is>
          <t>AS</t>
        </is>
      </c>
    </row>
    <row r="2530" ht="15" customHeight="1" s="496">
      <c r="A2530" s="330" t="n">
        <v>102718</v>
      </c>
      <c r="B2530" s="331" t="inlineStr">
        <is>
          <t>ENCHIMENTO DE AREIA PARA DRENO, LANÇAMENTO MANUAL. AF_07/2021</t>
        </is>
      </c>
      <c r="C2530" s="330" t="inlineStr">
        <is>
          <t>M3</t>
        </is>
      </c>
      <c r="D2530" s="330" t="n">
        <v>151.81</v>
      </c>
      <c r="E2530" s="330" t="n">
        <v>153.76</v>
      </c>
      <c r="F2530" s="330" t="inlineStr"/>
    </row>
    <row r="2531" ht="30" customHeight="1" s="496">
      <c r="A2531" s="330" t="n">
        <v>102716</v>
      </c>
      <c r="B2531" s="331" t="inlineStr">
        <is>
          <t>ENCHIMENTO DE AREIA PARA DRENO, LANÇAMENTO MECANIZADO. AF_07/2021</t>
        </is>
      </c>
      <c r="C2531" s="330" t="inlineStr">
        <is>
          <t>M3</t>
        </is>
      </c>
      <c r="D2531" s="330" t="n">
        <v>141.44</v>
      </c>
      <c r="E2531" s="330" t="n">
        <v>142.42</v>
      </c>
      <c r="F2531" s="330" t="inlineStr"/>
    </row>
    <row r="2532" ht="15" customHeight="1" s="496">
      <c r="A2532" s="330" t="n">
        <v>102719</v>
      </c>
      <c r="B2532" s="331" t="inlineStr">
        <is>
          <t>ENCHIMENTO DE BRITA PARA DRENO, LANÇAMENTO MANUAL. AF_07/2021</t>
        </is>
      </c>
      <c r="C2532" s="330" t="inlineStr">
        <is>
          <t>M3</t>
        </is>
      </c>
      <c r="D2532" s="330" t="n">
        <v>359.38</v>
      </c>
      <c r="E2532" s="330" t="n">
        <v>361.33</v>
      </c>
      <c r="F2532" s="330" t="inlineStr"/>
    </row>
    <row r="2533" ht="30" customHeight="1" s="496">
      <c r="A2533" s="330" t="n">
        <v>102717</v>
      </c>
      <c r="B2533" s="331" t="inlineStr">
        <is>
          <t>ENCHIMENTO DE BRITA PARA DRENO, LANÇAMENTO MECANIZADO. AF_07/2021</t>
        </is>
      </c>
      <c r="C2533" s="330" t="inlineStr">
        <is>
          <t>M3</t>
        </is>
      </c>
      <c r="D2533" s="330" t="n">
        <v>349.01</v>
      </c>
      <c r="E2533" s="330" t="n">
        <v>349.99</v>
      </c>
      <c r="F2533" s="330" t="inlineStr"/>
    </row>
    <row r="2534" ht="45" customHeight="1" s="496">
      <c r="A2534" s="330" t="n">
        <v>102713</v>
      </c>
      <c r="B2534" s="331" t="inlineStr">
        <is>
          <t>GEOTÊXTIL NÃO TECIDO 100% POLIÉSTER, RESISTÊNCIA A TRAÇÃO DE 14 KN/M (RT - 14), INSTALADO EM DRENO - FORNECIMENTO E INSTALAÇÃO. AF_07/2021</t>
        </is>
      </c>
      <c r="C2534" s="330" t="inlineStr">
        <is>
          <t>M2</t>
        </is>
      </c>
      <c r="D2534" s="330" t="n">
        <v>13.22</v>
      </c>
      <c r="E2534" s="330" t="n">
        <v>13.25</v>
      </c>
      <c r="F2534" s="330" t="inlineStr">
        <is>
          <t>AS</t>
        </is>
      </c>
    </row>
    <row r="2535" ht="45" customHeight="1" s="496">
      <c r="A2535" s="330" t="n">
        <v>102715</v>
      </c>
      <c r="B2535" s="331" t="inlineStr">
        <is>
          <t>GEOTÊXTIL NÃO TECIDO 100% POLIÉSTER, RESISTÊNCIA A TRAÇÃO DE 26 KN/M (RT - 26), INSTALADO EM DRENO - FORNECIMENTO E INSTALAÇÃO. AF_07/2021</t>
        </is>
      </c>
      <c r="C2535" s="330" t="inlineStr">
        <is>
          <t>M2</t>
        </is>
      </c>
      <c r="D2535" s="330" t="n">
        <v>26.11</v>
      </c>
      <c r="E2535" s="330" t="n">
        <v>26.14</v>
      </c>
      <c r="F2535" s="330" t="inlineStr">
        <is>
          <t>AS</t>
        </is>
      </c>
    </row>
    <row r="2536" ht="45" customHeight="1" s="496">
      <c r="A2536" s="330" t="n">
        <v>103653</v>
      </c>
      <c r="B2536" s="331" t="inlineStr">
        <is>
          <t>GEOTÊXTIL NÃO TECIDO 100% POLIÉSTER, RESISTÊNCIA A TRAÇÃO DE 31 KN/M (RT-31), INSTALADO EM DRENO - FORNECIMENTO E INSTALAÇÃO. AF_07/2021</t>
        </is>
      </c>
      <c r="C2536" s="330" t="inlineStr">
        <is>
          <t>M2</t>
        </is>
      </c>
      <c r="D2536" s="330" t="n">
        <v>31.17</v>
      </c>
      <c r="E2536" s="330" t="n">
        <v>31.2</v>
      </c>
      <c r="F2536" s="330" t="inlineStr">
        <is>
          <t>AS</t>
        </is>
      </c>
    </row>
    <row r="2537" ht="45" customHeight="1" s="496">
      <c r="A2537" s="330" t="n">
        <v>102712</v>
      </c>
      <c r="B2537" s="331" t="inlineStr">
        <is>
          <t>GEOTÊXTIL NÃO TECIDO 100% POLIÉSTER, RESISTÊNCIA A TRAÇÃO DE 9 KN/M (RT - 9), INSTALADO EM DRENO - FORNECIMENTO E INSTALAÇÃO. AF_07/2021</t>
        </is>
      </c>
      <c r="C2537" s="330" t="inlineStr">
        <is>
          <t>M2</t>
        </is>
      </c>
      <c r="D2537" s="330" t="n">
        <v>9.640000000000001</v>
      </c>
      <c r="E2537" s="330" t="n">
        <v>9.67</v>
      </c>
      <c r="F2537" s="330" t="inlineStr">
        <is>
          <t>AS</t>
        </is>
      </c>
    </row>
    <row r="2538" ht="45" customHeight="1" s="496">
      <c r="A2538" s="330" t="n">
        <v>102711</v>
      </c>
      <c r="B2538" s="331" t="inlineStr">
        <is>
          <t>JUNÇÃO DUPLA DE PVC, SÉRIE NORMAL, PARA ESGOTO PREDIAL, DN 100 X 100 X 100 MM, INSTALADA EM DRENO - FORNECIMENTO E INSTALAÇÃO. AF_07/2021</t>
        </is>
      </c>
      <c r="C2538" s="330" t="inlineStr">
        <is>
          <t>UN</t>
        </is>
      </c>
      <c r="D2538" s="330" t="n">
        <v>72.5</v>
      </c>
      <c r="E2538" s="330" t="n">
        <v>74.5</v>
      </c>
      <c r="F2538" s="330" t="inlineStr"/>
    </row>
    <row r="2539" ht="45" customHeight="1" s="496">
      <c r="A2539" s="330" t="n">
        <v>102710</v>
      </c>
      <c r="B2539" s="331" t="inlineStr">
        <is>
          <t>JUNÇÃO SIMPLES DE PVC, 45 GRAUS, SÉRIE NORMAL, PARA ESGOTO PREDIAL, DN 100 MM, INSTALADA EM DRENO - FORNECIMENTO E INSTALAÇÃO. AF_07/2021</t>
        </is>
      </c>
      <c r="C2539" s="330" t="inlineStr">
        <is>
          <t>UN</t>
        </is>
      </c>
      <c r="D2539" s="330" t="n">
        <v>59.32</v>
      </c>
      <c r="E2539" s="330" t="n">
        <v>61.32</v>
      </c>
      <c r="F2539" s="330" t="inlineStr"/>
    </row>
    <row r="2540" ht="30" customHeight="1" s="496">
      <c r="A2540" s="330" t="n">
        <v>102708</v>
      </c>
      <c r="B2540" s="331" t="inlineStr">
        <is>
          <t>LUVA DE PVC, SÉRIE NORMAL, PARA ESGOTO PREDIAL, DN 100 MM, INSTALADA EM DRENO - FORNECIMENTO E INSTALAÇÃO. AF_07/2021</t>
        </is>
      </c>
      <c r="C2540" s="330" t="inlineStr">
        <is>
          <t>UN</t>
        </is>
      </c>
      <c r="D2540" s="330" t="n">
        <v>25.63</v>
      </c>
      <c r="E2540" s="330" t="n">
        <v>26.63</v>
      </c>
      <c r="F2540" s="330" t="inlineStr"/>
    </row>
    <row r="2541" ht="30" customHeight="1" s="496">
      <c r="A2541" s="330" t="n">
        <v>102707</v>
      </c>
      <c r="B2541" s="331" t="inlineStr">
        <is>
          <t>TUBO DE CONCRETO SIMPLES POROSO, DN 200 MM, PARA DRENO - FORNECIMENTO E ASSENTAMENTO. AF_07/2021</t>
        </is>
      </c>
      <c r="C2541" s="330" t="inlineStr">
        <is>
          <t>M</t>
        </is>
      </c>
      <c r="D2541" s="330" t="n">
        <v>52.71</v>
      </c>
      <c r="E2541" s="330" t="n">
        <v>53.01</v>
      </c>
      <c r="F2541" s="330" t="inlineStr">
        <is>
          <t>AS</t>
        </is>
      </c>
    </row>
    <row r="2542" ht="30" customHeight="1" s="496">
      <c r="A2542" s="330" t="n">
        <v>102704</v>
      </c>
      <c r="B2542" s="331" t="inlineStr">
        <is>
          <t>TUBO DE PEAD CORRUGADO PERFURADO, DN 100 MM, PARA DRENO - FORNECIMENTO E ASSENTAMENTO. AF_07/2021</t>
        </is>
      </c>
      <c r="C2542" s="330" t="inlineStr">
        <is>
          <t>M</t>
        </is>
      </c>
      <c r="D2542" s="330" t="n">
        <v>12.13</v>
      </c>
      <c r="E2542" s="330" t="n">
        <v>12.16</v>
      </c>
      <c r="F2542" s="330" t="inlineStr">
        <is>
          <t>AS</t>
        </is>
      </c>
    </row>
    <row r="2543" ht="30" customHeight="1" s="496">
      <c r="A2543" s="330" t="n">
        <v>102705</v>
      </c>
      <c r="B2543" s="331" t="inlineStr">
        <is>
          <t>TUBO DE PVC CORRUGADO RÍGIDO PERFURADO, DN 100 MM, PARA DRENO - FORNECIMENTO E ASSENTAMENTO. AF_07/2021</t>
        </is>
      </c>
      <c r="C2543" s="330" t="inlineStr">
        <is>
          <t>M</t>
        </is>
      </c>
      <c r="D2543" s="330" t="n">
        <v>45.74</v>
      </c>
      <c r="E2543" s="330" t="n">
        <v>45.77</v>
      </c>
      <c r="F2543" s="330" t="inlineStr"/>
    </row>
    <row r="2544" ht="15" customHeight="1" s="496">
      <c r="A2544" s="330" t="n">
        <v>98397</v>
      </c>
      <c r="B2544" s="331" t="inlineStr">
        <is>
          <t>PINTURA ANTICORROSIVA DE DUTO METÁLICO. AF_03/2024</t>
        </is>
      </c>
      <c r="C2544" s="330" t="inlineStr">
        <is>
          <t>M2</t>
        </is>
      </c>
      <c r="D2544" s="330" t="n">
        <v>13.37</v>
      </c>
      <c r="E2544" s="330" t="n">
        <v>13.81</v>
      </c>
      <c r="F2544" s="330" t="inlineStr"/>
    </row>
    <row r="2545" ht="60" customHeight="1" s="496">
      <c r="A2545" s="330" t="n">
        <v>103517</v>
      </c>
      <c r="B2545" s="331" t="inlineStr">
        <is>
          <t>AQUECEDOR SOLAR COMPACTO, KIT PARA 1 COLETOR SOLAR EM VIDRO TEMPERADO E SERPENTINA EM TUBO DE COBRE SEM SUPORTE, RESERVATÓRIO, FIXAÇÕES E TUBOS - FORNECIMENTO E INSTALAÇÃO. AF_01/2026</t>
        </is>
      </c>
      <c r="C2545" s="330" t="inlineStr">
        <is>
          <t>UN</t>
        </is>
      </c>
      <c r="D2545" s="330" t="n">
        <v>3331.42</v>
      </c>
      <c r="E2545" s="330" t="n">
        <v>3336.08</v>
      </c>
      <c r="F2545" s="330" t="inlineStr">
        <is>
          <t>AS</t>
        </is>
      </c>
    </row>
    <row r="2546" ht="45" customHeight="1" s="496">
      <c r="A2546" s="330" t="n">
        <v>103519</v>
      </c>
      <c r="B2546" s="331" t="inlineStr">
        <is>
          <t>BLOCO CONCRETADO NO LOCAL, 20X20X15CM, PARA BASE DE FIXAÇÃO DA ESTRUTURA SOLAR PARA LAJE DE CONCRETO - FORNECIMENTO E INSTALAÇÃO. AF_01/2026</t>
        </is>
      </c>
      <c r="C2546" s="330" t="inlineStr">
        <is>
          <t>UN</t>
        </is>
      </c>
      <c r="D2546" s="330" t="n">
        <v>13.77</v>
      </c>
      <c r="E2546" s="330" t="n">
        <v>14.06</v>
      </c>
      <c r="F2546" s="330" t="inlineStr"/>
    </row>
    <row r="2547" ht="45" customHeight="1" s="496">
      <c r="A2547" s="330" t="n">
        <v>103523</v>
      </c>
      <c r="B2547" s="331" t="inlineStr">
        <is>
          <t>RESERVATÓRIO TÉRMICO/BOILER SOLAR EM AÇO INOX 1000 L COM 5 PLACAS COLETORAS EM VIDRO TEMPERADO COM SERPENTINA EM TUBO DE COBRE 2 X 1 M - FORNECIMENTO E INSTALAÇÃO. AF_01/2026</t>
        </is>
      </c>
      <c r="C2547" s="330" t="inlineStr">
        <is>
          <t>UN</t>
        </is>
      </c>
      <c r="D2547" s="330" t="n">
        <v>11184.71</v>
      </c>
      <c r="E2547" s="330" t="n">
        <v>11197</v>
      </c>
      <c r="F2547" s="330" t="inlineStr">
        <is>
          <t>AS</t>
        </is>
      </c>
    </row>
    <row r="2548" ht="45" customHeight="1" s="496">
      <c r="A2548" s="330" t="n">
        <v>103520</v>
      </c>
      <c r="B2548" s="331" t="inlineStr">
        <is>
          <t>RESERVATÓRIO TÉRMICO/BOILER SOLAR EM AÇO INOX 400 L COM 2 PLACAS COLETORAS EM VIDRO TEMPERADO COM SERPENTINA EM TUBO DE COBRE 2 X 1 M - FORNECIMENTO E INSTALAÇÃO. AF_01/2026</t>
        </is>
      </c>
      <c r="C2548" s="330" t="inlineStr">
        <is>
          <t>UN</t>
        </is>
      </c>
      <c r="D2548" s="330" t="n">
        <v>5516.17</v>
      </c>
      <c r="E2548" s="330" t="n">
        <v>5517.39</v>
      </c>
      <c r="F2548" s="330" t="inlineStr">
        <is>
          <t>AS</t>
        </is>
      </c>
    </row>
    <row r="2549" ht="45" customHeight="1" s="496">
      <c r="A2549" s="330" t="n">
        <v>103521</v>
      </c>
      <c r="B2549" s="331" t="inlineStr">
        <is>
          <t>RESERVATÓRIO TÉRMICO/BOILER SOLAR EM AÇO INOX 600 L COM 3 PLACAS COLETORAS EM VIDRO TEMPERADO COM SERPENTINA EM TUBO DE COBRE 2 X 1 M - FORNECIMENTO E INSTALAÇÃO. AF_01/2026</t>
        </is>
      </c>
      <c r="C2549" s="330" t="inlineStr">
        <is>
          <t>UN</t>
        </is>
      </c>
      <c r="D2549" s="330" t="n">
        <v>7322.97</v>
      </c>
      <c r="E2549" s="330" t="n">
        <v>7324.69</v>
      </c>
      <c r="F2549" s="330" t="inlineStr">
        <is>
          <t>AS</t>
        </is>
      </c>
    </row>
    <row r="2550" ht="45" customHeight="1" s="496">
      <c r="A2550" s="330" t="n">
        <v>103522</v>
      </c>
      <c r="B2550" s="331" t="inlineStr">
        <is>
          <t>RESERVATÓRIO TÉRMICO/BOILER SOLAR EM AÇO INOX 800 L COM 4 PLACAS COLETORAS EM VIDRO TEMPERADO COM SERPENTINA EM TUBO DE COBRE 2 X 1 M - FORNECIMENTO E INSTALAÇÃO. AF_01/2026</t>
        </is>
      </c>
      <c r="C2550" s="330" t="inlineStr">
        <is>
          <t>UN</t>
        </is>
      </c>
      <c r="D2550" s="330" t="n">
        <v>7454.47</v>
      </c>
      <c r="E2550" s="330" t="n">
        <v>7466.38</v>
      </c>
      <c r="F2550" s="330" t="inlineStr">
        <is>
          <t>AS</t>
        </is>
      </c>
    </row>
    <row r="2551" ht="15" customHeight="1" s="496">
      <c r="A2551" s="330" t="n">
        <v>97062</v>
      </c>
      <c r="B2551" s="331" t="inlineStr">
        <is>
          <t>COLOCAÇÃO DE TELA EM ANDAIME FACHADEIRO. AF_03/2024</t>
        </is>
      </c>
      <c r="C2551" s="330" t="inlineStr">
        <is>
          <t>M2</t>
        </is>
      </c>
      <c r="D2551" s="330" t="n">
        <v>6.84</v>
      </c>
      <c r="E2551" s="330" t="n">
        <v>7.04</v>
      </c>
      <c r="F2551" s="330" t="inlineStr"/>
    </row>
    <row r="2552" ht="30" customHeight="1" s="496">
      <c r="A2552" s="330" t="n">
        <v>97040</v>
      </c>
      <c r="B2552" s="331" t="inlineStr">
        <is>
          <t>FECHAMENTO REMOVÍVEL DE ABERTURA DE CAIXILHO EM MADEIRA - 4 MONTAGENS EM OBRA. AF_03/2024</t>
        </is>
      </c>
      <c r="C2552" s="330" t="inlineStr">
        <is>
          <t>M2</t>
        </is>
      </c>
      <c r="D2552" s="330" t="n">
        <v>20.37</v>
      </c>
      <c r="E2552" s="330" t="n">
        <v>21.17</v>
      </c>
      <c r="F2552" s="330" t="inlineStr"/>
    </row>
    <row r="2553" ht="30" customHeight="1" s="496">
      <c r="A2553" s="330" t="n">
        <v>97041</v>
      </c>
      <c r="B2553" s="331" t="inlineStr">
        <is>
          <t>FECHAMENTO REMOVÍVEL DE ABERTURA NO PISO EM MADEIRA - 1 MONTAGEM EM OBRA. AF_03/2024</t>
        </is>
      </c>
      <c r="C2553" s="330" t="inlineStr">
        <is>
          <t>M2</t>
        </is>
      </c>
      <c r="D2553" s="330" t="n">
        <v>144.75</v>
      </c>
      <c r="E2553" s="330" t="n">
        <v>146.9</v>
      </c>
      <c r="F2553" s="330" t="inlineStr"/>
    </row>
    <row r="2554" ht="30" customHeight="1" s="496">
      <c r="A2554" s="330" t="n">
        <v>97039</v>
      </c>
      <c r="B2554" s="331" t="inlineStr">
        <is>
          <t>FECHAMENTO REMOVÍVEL DE VÃO DE PORTAS EM MADEIRA (VÃO DO ELEVADOR) - 1 MONTAGEM EM OBRA. AF_03/2024</t>
        </is>
      </c>
      <c r="C2554" s="330" t="inlineStr">
        <is>
          <t>M2</t>
        </is>
      </c>
      <c r="D2554" s="330" t="n">
        <v>88.70999999999999</v>
      </c>
      <c r="E2554" s="330" t="n">
        <v>90.17</v>
      </c>
      <c r="F2554" s="330" t="inlineStr"/>
    </row>
    <row r="2555" ht="15" customHeight="1" s="496">
      <c r="A2555" s="330" t="n">
        <v>102655</v>
      </c>
      <c r="B2555" s="331" t="inlineStr">
        <is>
          <t>FITA DE SINALIZAÇÃO FIXADA NA ESTRUTURA. AF_03/2024</t>
        </is>
      </c>
      <c r="C2555" s="330" t="inlineStr">
        <is>
          <t>M</t>
        </is>
      </c>
      <c r="D2555" s="330" t="n">
        <v>0.6899999999999999</v>
      </c>
      <c r="E2555" s="330" t="n">
        <v>0.72</v>
      </c>
      <c r="F2555" s="330" t="inlineStr"/>
    </row>
    <row r="2556" ht="60" customHeight="1" s="496">
      <c r="A2556" s="330" t="n">
        <v>97032</v>
      </c>
      <c r="B2556" s="331" t="inlineStr">
        <is>
          <t>GUARDA-CORPO EM LAJE PÓS-DESFÔRMA COM ESCORAS DE MADEIRA ESTRONCADAS NA ESTRUTURA, TRAVESSÕES DE MADEIRA E FECHAMENTO EM TELA DE POLIPROPILENO PARA EDIFÍCIOS ACIMA DE 4 PAVIMENTOS (2 MONTAGENS). AF_03/2024</t>
        </is>
      </c>
      <c r="C2556" s="330" t="inlineStr">
        <is>
          <t>M</t>
        </is>
      </c>
      <c r="D2556" s="330" t="n">
        <v>48.14</v>
      </c>
      <c r="E2556" s="330" t="n">
        <v>49.16</v>
      </c>
      <c r="F2556" s="330" t="inlineStr"/>
    </row>
    <row r="2557" ht="60" customHeight="1" s="496">
      <c r="A2557" s="330" t="n">
        <v>97031</v>
      </c>
      <c r="B2557" s="331" t="inlineStr">
        <is>
          <t>GUARDA-CORPO EM LAJE PÓS-DESFÔRMA COM ESCORAS DE MADEIRA ESTRONCADAS NA ESTRUTURA, TRAVESSÕES DE MADEIRA E FECHAMENTO EM TELA DE POLIPROPILENO PARA EDIFÍCIOS COM ATÉ 4 PAVIMENTOS (1 MONTAGEM). AF_03/2024</t>
        </is>
      </c>
      <c r="C2557" s="330" t="inlineStr">
        <is>
          <t>M</t>
        </is>
      </c>
      <c r="D2557" s="330" t="n">
        <v>74.02</v>
      </c>
      <c r="E2557" s="330" t="n">
        <v>75.04000000000001</v>
      </c>
      <c r="F2557" s="330" t="inlineStr"/>
    </row>
    <row r="2558" ht="60" customHeight="1" s="496">
      <c r="A2558" s="330" t="n">
        <v>97034</v>
      </c>
      <c r="B2558" s="331" t="inlineStr">
        <is>
          <t>GUARDA-CORPO EM LAJE PÓS-DESFÔRMA COM ESCORAS METÁLICAS ESTRONCADAS NA ESTRUTURA, TRAVESSÕES DE MADEIRA E FECHAMENTO EM TELA DE POLIPROPILENO PARA EDIFÍCIOS ACIMA DE 4 PAVIMENTOS (2 MONTAGENS). AF_03/2024_PS</t>
        </is>
      </c>
      <c r="C2558" s="330" t="inlineStr">
        <is>
          <t>M</t>
        </is>
      </c>
      <c r="D2558" s="330" t="n">
        <v>49.32</v>
      </c>
      <c r="E2558" s="330" t="n">
        <v>50.69</v>
      </c>
      <c r="F2558" s="330" t="inlineStr"/>
    </row>
    <row r="2559" ht="60" customHeight="1" s="496">
      <c r="A2559" s="330" t="n">
        <v>97033</v>
      </c>
      <c r="B2559" s="331" t="inlineStr">
        <is>
          <t>GUARDA-CORPO EM LAJE PÓS-DESFÔRMA COM ESCORAS METÁLICAS ESTRONCADAS NA ESTRUTURA, TRAVESSÕES DE MADEIRA E FECHAMENTO EM TELA DE POLIPROPILENO PARA EDIFÍCIOS COM ATÉ 4 PAVIMENTOS (1 MONTAGEM). AF_03/2024_PS</t>
        </is>
      </c>
      <c r="C2559" s="330" t="inlineStr">
        <is>
          <t>M</t>
        </is>
      </c>
      <c r="D2559" s="330" t="n">
        <v>70.53</v>
      </c>
      <c r="E2559" s="330" t="n">
        <v>71.90000000000001</v>
      </c>
      <c r="F2559" s="330" t="inlineStr"/>
    </row>
    <row r="2560" ht="45" customHeight="1" s="496">
      <c r="A2560" s="330" t="n">
        <v>97014</v>
      </c>
      <c r="B2560" s="331" t="inlineStr">
        <is>
          <t>GUARDA-CORPO FIXADO EM FÔRMA DE MADEIRA COM MONTANTES E TRAVESSÕES EM MADEIRA E FECHAMENTO EM PLACA COMPENSADO PARA EDIFÍCIOS COM 3 PAVIMENTOS. AF_03/2024</t>
        </is>
      </c>
      <c r="C2560" s="330" t="inlineStr">
        <is>
          <t>M</t>
        </is>
      </c>
      <c r="D2560" s="330" t="n">
        <v>57.05</v>
      </c>
      <c r="E2560" s="330" t="n">
        <v>58.02</v>
      </c>
      <c r="F2560" s="330" t="inlineStr"/>
    </row>
    <row r="2561" ht="45" customHeight="1" s="496">
      <c r="A2561" s="330" t="n">
        <v>97015</v>
      </c>
      <c r="B2561" s="331" t="inlineStr">
        <is>
          <t>GUARDA-CORPO FIXADO EM FÔRMA DE MADEIRA COM MONTANTES E TRAVESSÕES EM MADEIRA E FECHAMENTO EM PLACA COMPENSADO PARA EDIFÍCIOS COM ALTURA IGUAL OU SUPERIOR A 4 PAVIMENTOS. AF_03/2024</t>
        </is>
      </c>
      <c r="C2561" s="330" t="inlineStr">
        <is>
          <t>M</t>
        </is>
      </c>
      <c r="D2561" s="330" t="n">
        <v>48.1</v>
      </c>
      <c r="E2561" s="330" t="n">
        <v>49.07</v>
      </c>
      <c r="F2561" s="330" t="inlineStr"/>
    </row>
    <row r="2562" ht="45" customHeight="1" s="496">
      <c r="A2562" s="330" t="n">
        <v>97013</v>
      </c>
      <c r="B2562" s="331" t="inlineStr">
        <is>
          <t>GUARDA-CORPO FIXADO EM FÔRMA DE MADEIRA COM MONTANTES E TRAVESSÕES EM MADEIRA E FECHAMENTO EM PLACA COMPENSADO PARA EDIFÍCIOS COM ATÉ 2 PAVIMENTOS. AF_03/2024</t>
        </is>
      </c>
      <c r="C2562" s="330" t="inlineStr">
        <is>
          <t>M</t>
        </is>
      </c>
      <c r="D2562" s="330" t="n">
        <v>75</v>
      </c>
      <c r="E2562" s="330" t="n">
        <v>75.97</v>
      </c>
      <c r="F2562" s="330" t="inlineStr"/>
    </row>
    <row r="2563" ht="45" customHeight="1" s="496">
      <c r="A2563" s="330" t="n">
        <v>97017</v>
      </c>
      <c r="B2563" s="331" t="inlineStr">
        <is>
          <t>GUARDA-CORPO FIXADO EM FÔRMA DE MADEIRA COM MONTANTES E TRAVESSÕES EM MADEIRA PRÉ-MONTADOS PARA EDIFÍCIOS COM 3 PAVIMENTOS. AF_03/2024</t>
        </is>
      </c>
      <c r="C2563" s="330" t="inlineStr">
        <is>
          <t>M</t>
        </is>
      </c>
      <c r="D2563" s="330" t="n">
        <v>35.88</v>
      </c>
      <c r="E2563" s="330" t="n">
        <v>36.65</v>
      </c>
      <c r="F2563" s="330" t="inlineStr"/>
    </row>
    <row r="2564" ht="45" customHeight="1" s="496">
      <c r="A2564" s="330" t="n">
        <v>97018</v>
      </c>
      <c r="B2564" s="331" t="inlineStr">
        <is>
          <t>GUARDA-CORPO FIXADO EM FÔRMA DE MADEIRA COM MONTANTES E TRAVESSÕES EM MADEIRA PRÉ-MONTADOS PARA EDIFÍCIOS COM ALTURA IGUAL OU SUPERIOR A 4 PAVIMENTOS. AF_03/2024</t>
        </is>
      </c>
      <c r="C2564" s="330" t="inlineStr">
        <is>
          <t>M</t>
        </is>
      </c>
      <c r="D2564" s="330" t="n">
        <v>30.92</v>
      </c>
      <c r="E2564" s="330" t="n">
        <v>31.69</v>
      </c>
      <c r="F2564" s="330" t="inlineStr"/>
    </row>
    <row r="2565" ht="45" customHeight="1" s="496">
      <c r="A2565" s="330" t="n">
        <v>97016</v>
      </c>
      <c r="B2565" s="331" t="inlineStr">
        <is>
          <t>GUARDA-CORPO FIXADO EM FÔRMA DE MADEIRA COM MONTANTES E TRAVESSÕES EM MADEIRA PRÉ-MONTADOS PARA EDIFÍCIOS COM ATÉ 2 PAVIMENTOS. AF_03/2024</t>
        </is>
      </c>
      <c r="C2565" s="330" t="inlineStr">
        <is>
          <t>M</t>
        </is>
      </c>
      <c r="D2565" s="330" t="n">
        <v>45.86</v>
      </c>
      <c r="E2565" s="330" t="n">
        <v>46.63</v>
      </c>
      <c r="F2565" s="330" t="inlineStr"/>
    </row>
    <row r="2566" ht="45" customHeight="1" s="496">
      <c r="A2566" s="330" t="n">
        <v>104990</v>
      </c>
      <c r="B2566" s="331" t="inlineStr">
        <is>
          <t>GUARDA-CORPO PARA POÇO DE CREMALHEIRA, COM MONTANTE METÁLICO FIXADO EM LAJE COM CHUMBADOR PARABOLT E FECHAMENTO EM PAINEL DE TELA METÁLICA (EXCLUSO PROTEÇÃO). AF_03/2024</t>
        </is>
      </c>
      <c r="C2566" s="330" t="inlineStr">
        <is>
          <t>M</t>
        </is>
      </c>
      <c r="D2566" s="330" t="n">
        <v>11.08</v>
      </c>
      <c r="E2566" s="330" t="n">
        <v>11.4</v>
      </c>
      <c r="F2566" s="330" t="inlineStr"/>
    </row>
    <row r="2567" ht="15" customHeight="1" s="496">
      <c r="A2567" s="330" t="n">
        <v>97054</v>
      </c>
      <c r="B2567" s="331" t="inlineStr">
        <is>
          <t>INSTALAÇÃO DE SINALIZADOR NOTURNO LED. AF_03/2024</t>
        </is>
      </c>
      <c r="C2567" s="330" t="inlineStr">
        <is>
          <t>UN</t>
        </is>
      </c>
      <c r="D2567" s="330" t="n">
        <v>34.42</v>
      </c>
      <c r="E2567" s="330" t="n">
        <v>35.05</v>
      </c>
      <c r="F2567" s="330" t="inlineStr"/>
    </row>
    <row r="2568" ht="45" customHeight="1" s="496">
      <c r="A2568" s="330" t="n">
        <v>97063</v>
      </c>
      <c r="B2568" s="331" t="inlineStr">
        <is>
          <t>MONTAGEM E DESMONTAGEM DE ANDAIME MODULAR FACHADEIRO, COM PISO METÁLICO, PARA EDIFÍCIOS COM MULTIPLOS PAVIMENTOS (EXCLUSIVE ANDAIME E LIMPEZA). AF_03/2024</t>
        </is>
      </c>
      <c r="C2568" s="330" t="inlineStr">
        <is>
          <t>M2</t>
        </is>
      </c>
      <c r="D2568" s="330" t="n">
        <v>22.36</v>
      </c>
      <c r="E2568" s="330" t="n">
        <v>23.53</v>
      </c>
      <c r="F2568" s="330" t="inlineStr"/>
    </row>
    <row r="2569" ht="30" customHeight="1" s="496">
      <c r="A2569" s="330" t="n">
        <v>97065</v>
      </c>
      <c r="B2569" s="331" t="inlineStr">
        <is>
          <t>MONTAGEM E DESMONTAGEM DE ANDAIME MULTIDIRECIONAL (EXCLUSIVE ANDAIME E LIMPEZA). AF_03/2024</t>
        </is>
      </c>
      <c r="C2569" s="330" t="inlineStr">
        <is>
          <t>M3</t>
        </is>
      </c>
      <c r="D2569" s="330" t="n">
        <v>15.09</v>
      </c>
      <c r="E2569" s="330" t="n">
        <v>15.87</v>
      </c>
      <c r="F2569" s="330" t="inlineStr"/>
    </row>
    <row r="2570" ht="30" customHeight="1" s="496">
      <c r="A2570" s="330" t="n">
        <v>97064</v>
      </c>
      <c r="B2570" s="331" t="inlineStr">
        <is>
          <t>MONTAGEM E DESMONTAGEM DE ANDAIME TUBULAR TIPO "TORRE" (EXCLUSIVE ANDAIME E LIMPEZA). AF_03/2024</t>
        </is>
      </c>
      <c r="C2570" s="330" t="inlineStr">
        <is>
          <t>M</t>
        </is>
      </c>
      <c r="D2570" s="330" t="n">
        <v>31.41</v>
      </c>
      <c r="E2570" s="330" t="n">
        <v>33.03</v>
      </c>
      <c r="F2570" s="330" t="inlineStr"/>
    </row>
    <row r="2571" ht="45" customHeight="1" s="496">
      <c r="A2571" s="330" t="n">
        <v>97067</v>
      </c>
      <c r="B2571" s="331" t="inlineStr">
        <is>
          <t>PLATAFORMA DE PROTEÇÃO PRINCIPAL PARA ALVENARIA ESTRUTURAL PARA SER APOIADA EM ANDAIME, INCLUSIVE MONTAGEM E DESMONTAGEM. AF_03/2024</t>
        </is>
      </c>
      <c r="C2571" s="330" t="inlineStr">
        <is>
          <t>M</t>
        </is>
      </c>
      <c r="D2571" s="330" t="n">
        <v>488.71</v>
      </c>
      <c r="E2571" s="330" t="n">
        <v>499.07</v>
      </c>
      <c r="F2571" s="330" t="inlineStr"/>
    </row>
    <row r="2572" ht="30" customHeight="1" s="496">
      <c r="A2572" s="330" t="n">
        <v>97048</v>
      </c>
      <c r="B2572" s="331" t="inlineStr">
        <is>
          <t>PONTEIRAS DE PROTEÇÃO DE PONTAS E VERGALHÕES EXPOSTOS EM ALVENARIA ESTRUTURAL. AF_03/2024</t>
        </is>
      </c>
      <c r="C2572" s="330" t="inlineStr">
        <is>
          <t>M2</t>
        </is>
      </c>
      <c r="D2572" s="330" t="n">
        <v>0.09</v>
      </c>
      <c r="E2572" s="330" t="n">
        <v>0.1</v>
      </c>
      <c r="F2572" s="330" t="inlineStr">
        <is>
          <t>AS</t>
        </is>
      </c>
    </row>
    <row r="2573" ht="30" customHeight="1" s="496">
      <c r="A2573" s="330" t="n">
        <v>97047</v>
      </c>
      <c r="B2573" s="331" t="inlineStr">
        <is>
          <t>PONTEIRAS DE PROTEÇÃO DE PONTAS E VERGALHÕES EXPOSTOS EM ESTRUTURAS DE CONCRETO ARMADO CONVENCIONAL. AF_03/2024</t>
        </is>
      </c>
      <c r="C2573" s="330" t="inlineStr">
        <is>
          <t>M2</t>
        </is>
      </c>
      <c r="D2573" s="330" t="n">
        <v>0.13</v>
      </c>
      <c r="E2573" s="330" t="n">
        <v>0.14</v>
      </c>
      <c r="F2573" s="330" t="inlineStr">
        <is>
          <t>AS</t>
        </is>
      </c>
    </row>
    <row r="2574" ht="30" customHeight="1" s="496">
      <c r="A2574" s="330" t="n">
        <v>97046</v>
      </c>
      <c r="B2574" s="331" t="inlineStr">
        <is>
          <t>PONTEIRAS DE PROTEÇÃO DE PONTAS E VERGALHÕES EXPOSTOS EM FUNDAÇÕES. AF_03/2024</t>
        </is>
      </c>
      <c r="C2574" s="330" t="inlineStr">
        <is>
          <t>M2</t>
        </is>
      </c>
      <c r="D2574" s="330" t="n">
        <v>0.34</v>
      </c>
      <c r="E2574" s="330" t="n">
        <v>0.35</v>
      </c>
      <c r="F2574" s="330" t="inlineStr">
        <is>
          <t>AS</t>
        </is>
      </c>
    </row>
    <row r="2575" ht="30" customHeight="1" s="496">
      <c r="A2575" s="330" t="n">
        <v>104989</v>
      </c>
      <c r="B2575" s="331" t="inlineStr">
        <is>
          <t>PROTEÇÃO DE ACESSO A CREMALHEIRA, COM CANCELA FIXADA EM LAJE - 1 MONTAGEM (EXCLUSO CANCELA). AF_03/2024</t>
        </is>
      </c>
      <c r="C2575" s="330" t="inlineStr">
        <is>
          <t>UN</t>
        </is>
      </c>
      <c r="D2575" s="330" t="n">
        <v>41.28</v>
      </c>
      <c r="E2575" s="330" t="n">
        <v>42.92</v>
      </c>
      <c r="F2575" s="330" t="inlineStr"/>
    </row>
    <row r="2576" ht="30" customHeight="1" s="496">
      <c r="A2576" s="330" t="n">
        <v>97066</v>
      </c>
      <c r="B2576" s="331" t="inlineStr">
        <is>
          <t>PROTEÇÃO DE PEDESTRES, INCLUSIVE MONTAGEM E DESMONTAGEM. AF_03/2024_PS</t>
        </is>
      </c>
      <c r="C2576" s="330" t="inlineStr">
        <is>
          <t>M2</t>
        </is>
      </c>
      <c r="D2576" s="330" t="n">
        <v>364.06</v>
      </c>
      <c r="E2576" s="330" t="n">
        <v>372.21</v>
      </c>
      <c r="F2576" s="330" t="inlineStr">
        <is>
          <t>AS</t>
        </is>
      </c>
    </row>
    <row r="2577" ht="30" customHeight="1" s="496">
      <c r="A2577" s="330" t="n">
        <v>102656</v>
      </c>
      <c r="B2577" s="331" t="inlineStr">
        <is>
          <t>SINALIZAÇÃO COM FITA FIXADA EM CONE PLÁSTICO, INCLUINDO CONE. AF_03/2024</t>
        </is>
      </c>
      <c r="C2577" s="330" t="inlineStr">
        <is>
          <t>M</t>
        </is>
      </c>
      <c r="D2577" s="330" t="n">
        <v>5.74</v>
      </c>
      <c r="E2577" s="330" t="n">
        <v>5.92</v>
      </c>
      <c r="F2577" s="330" t="inlineStr"/>
    </row>
    <row r="2578" ht="45" customHeight="1" s="496">
      <c r="A2578" s="330" t="n">
        <v>95946</v>
      </c>
      <c r="B2578" s="331" t="inlineStr">
        <is>
          <t>ARMAÇÃO DE ESCADA, DE UMA ESTRUTURA CONVENCIONAL DE CONCRETO ARMADO UTILIZANDO AÇO CA-50 DE 10,0 MM - MONTAGEM. AF_11/2020</t>
        </is>
      </c>
      <c r="C2578" s="330" t="inlineStr">
        <is>
          <t>KG</t>
        </is>
      </c>
      <c r="D2578" s="330" t="n">
        <v>14.02</v>
      </c>
      <c r="E2578" s="330" t="n">
        <v>14.2</v>
      </c>
      <c r="F2578" s="330" t="inlineStr">
        <is>
          <t>AS</t>
        </is>
      </c>
    </row>
    <row r="2579" ht="45" customHeight="1" s="496">
      <c r="A2579" s="330" t="n">
        <v>95947</v>
      </c>
      <c r="B2579" s="331" t="inlineStr">
        <is>
          <t>ARMAÇÃO DE ESCADA, DE UMA ESTRUTURA CONVENCIONAL DE CONCRETO ARMADO UTILIZANDO AÇO CA-50 DE 12,5 MM - MONTAGEM. AF_11/2020</t>
        </is>
      </c>
      <c r="C2579" s="330" t="inlineStr">
        <is>
          <t>KG</t>
        </is>
      </c>
      <c r="D2579" s="330" t="n">
        <v>10.73</v>
      </c>
      <c r="E2579" s="330" t="n">
        <v>10.81</v>
      </c>
      <c r="F2579" s="330" t="inlineStr">
        <is>
          <t>AS</t>
        </is>
      </c>
    </row>
    <row r="2580" ht="45" customHeight="1" s="496">
      <c r="A2580" s="330" t="n">
        <v>95948</v>
      </c>
      <c r="B2580" s="331" t="inlineStr">
        <is>
          <t>ARMAÇÃO DE ESCADA, DE UMA ESTRUTURA CONVENCIONAL DE CONCRETO ARMADO UTILIZANDO AÇO CA-50 DE 16,0 MM - MONTAGEM. AF_11/2020</t>
        </is>
      </c>
      <c r="C2580" s="330" t="inlineStr">
        <is>
          <t>KG</t>
        </is>
      </c>
      <c r="D2580" s="330" t="n">
        <v>9.359999999999999</v>
      </c>
      <c r="E2580" s="330" t="n">
        <v>9.380000000000001</v>
      </c>
      <c r="F2580" s="330" t="inlineStr">
        <is>
          <t>AS</t>
        </is>
      </c>
    </row>
    <row r="2581" ht="45" customHeight="1" s="496">
      <c r="A2581" s="330" t="n">
        <v>95944</v>
      </c>
      <c r="B2581" s="331" t="inlineStr">
        <is>
          <t>ARMAÇÃO DE ESCADA, DE UMA ESTRUTURA CONVENCIONAL DE CONCRETO ARMADO UTILIZANDO AÇO CA-50 DE 6,3 MM - MONTAGEM. AF_11/2020</t>
        </is>
      </c>
      <c r="C2581" s="330" t="inlineStr">
        <is>
          <t>KG</t>
        </is>
      </c>
      <c r="D2581" s="330" t="n">
        <v>22.21</v>
      </c>
      <c r="E2581" s="330" t="n">
        <v>22.81</v>
      </c>
      <c r="F2581" s="330" t="inlineStr">
        <is>
          <t>AS</t>
        </is>
      </c>
    </row>
    <row r="2582" ht="45" customHeight="1" s="496">
      <c r="A2582" s="330" t="n">
        <v>95945</v>
      </c>
      <c r="B2582" s="331" t="inlineStr">
        <is>
          <t>ARMAÇÃO DE ESCADA, DE UMA ESTRUTURA CONVENCIONAL DE CONCRETO ARMADO UTILIZANDO AÇO CA-50 DE 8,0 MM - MONTAGEM. AF_11/2020</t>
        </is>
      </c>
      <c r="C2582" s="330" t="inlineStr">
        <is>
          <t>KG</t>
        </is>
      </c>
      <c r="D2582" s="330" t="n">
        <v>17.76</v>
      </c>
      <c r="E2582" s="330" t="n">
        <v>18.1</v>
      </c>
      <c r="F2582" s="330" t="inlineStr">
        <is>
          <t>AS</t>
        </is>
      </c>
    </row>
    <row r="2583" ht="45" customHeight="1" s="496">
      <c r="A2583" s="330" t="n">
        <v>95943</v>
      </c>
      <c r="B2583" s="331" t="inlineStr">
        <is>
          <t>ARMAÇÃO DE ESCADA, DE UMA ESTRUTURA CONVENCIONAL DE CONCRETO ARMADO UTILIZANDO AÇO CA-60 DE 5,0 MM - MONTAGEM. AF_11/2020</t>
        </is>
      </c>
      <c r="C2583" s="330" t="inlineStr">
        <is>
          <t>KG</t>
        </is>
      </c>
      <c r="D2583" s="330" t="n">
        <v>24.62</v>
      </c>
      <c r="E2583" s="330" t="n">
        <v>25.41</v>
      </c>
      <c r="F2583" s="330" t="inlineStr">
        <is>
          <t>AS</t>
        </is>
      </c>
    </row>
    <row r="2584" ht="45" customHeight="1" s="496">
      <c r="A2584" s="330" t="n">
        <v>102077</v>
      </c>
      <c r="B2584" s="331" t="inlineStr">
        <is>
          <t>ESCADA EM CONCRETO ARMADO MOLDADO IN LOCO, FCK 25 MPA, COM 1 LANCE E LAJE CASCATA, FÔRMA EM CHAPA DE MADEIRA COMPENSADA RESINADA. AF_11/2020</t>
        </is>
      </c>
      <c r="C2584" s="330" t="inlineStr">
        <is>
          <t>M3</t>
        </is>
      </c>
      <c r="D2584" s="330" t="n">
        <v>6059.91</v>
      </c>
      <c r="E2584" s="330" t="n">
        <v>6182.49</v>
      </c>
      <c r="F2584" s="330" t="inlineStr"/>
    </row>
    <row r="2585" ht="45" customHeight="1" s="496">
      <c r="A2585" s="330" t="n">
        <v>102073</v>
      </c>
      <c r="B2585" s="331" t="inlineStr">
        <is>
          <t>ESCADA EM CONCRETO ARMADO MOLDADO IN LOCO, FCK 25 MPA, COM 1 LANCE E LAJE PLANA, FÔRMA EM CHAPA DE MADEIRA COMPENSADA RESINADA. AF_11/2020</t>
        </is>
      </c>
      <c r="C2585" s="330" t="inlineStr">
        <is>
          <t>M3</t>
        </is>
      </c>
      <c r="D2585" s="330" t="n">
        <v>4508.63</v>
      </c>
      <c r="E2585" s="330" t="n">
        <v>4590.35</v>
      </c>
      <c r="F2585" s="330" t="inlineStr"/>
    </row>
    <row r="2586" ht="45" customHeight="1" s="496">
      <c r="A2586" s="330" t="n">
        <v>102079</v>
      </c>
      <c r="B2586" s="331" t="inlineStr">
        <is>
          <t>ESCADA EM CONCRETO ARMADO MOLDADO IN LOCO, FCK 25 MPA, COM 2 LANCES EM L E LAJE CASCATA, FÔRMA EM CHAPA DE MADEIRA COMPENSADA RESINADA. AF_11/2020</t>
        </is>
      </c>
      <c r="C2586" s="330" t="inlineStr">
        <is>
          <t>M3</t>
        </is>
      </c>
      <c r="D2586" s="330" t="n">
        <v>5976.22</v>
      </c>
      <c r="E2586" s="330" t="n">
        <v>6091.53</v>
      </c>
      <c r="F2586" s="330" t="inlineStr"/>
    </row>
    <row r="2587" ht="45" customHeight="1" s="496">
      <c r="A2587" s="330" t="n">
        <v>102075</v>
      </c>
      <c r="B2587" s="331" t="inlineStr">
        <is>
          <t>ESCADA EM CONCRETO ARMADO MOLDADO IN LOCO, FCK 25 MPA, COM 2 LANCES EM L E LAJE PLANA, FÔRMA EM CHAPA DE MADEIRA COMPENSADA RESINADA. AF_11/2020</t>
        </is>
      </c>
      <c r="C2587" s="330" t="inlineStr">
        <is>
          <t>M3</t>
        </is>
      </c>
      <c r="D2587" s="330" t="n">
        <v>5483.63</v>
      </c>
      <c r="E2587" s="330" t="n">
        <v>5577.98</v>
      </c>
      <c r="F2587" s="330" t="inlineStr"/>
    </row>
    <row r="2588" ht="45" customHeight="1" s="496">
      <c r="A2588" s="330" t="n">
        <v>102078</v>
      </c>
      <c r="B2588" s="331" t="inlineStr">
        <is>
          <t>ESCADA EM CONCRETO ARMADO MOLDADO IN LOCO, FCK 25 MPA, COM 2 LANCES EM U E LAJE CASCATA, FÔRMA EM CHAPA DE MADEIRA COMPENSADA RESINADA. AF_11/2020</t>
        </is>
      </c>
      <c r="C2588" s="330" t="inlineStr">
        <is>
          <t>M3</t>
        </is>
      </c>
      <c r="D2588" s="330" t="n">
        <v>6236.57</v>
      </c>
      <c r="E2588" s="330" t="n">
        <v>6357.1</v>
      </c>
      <c r="F2588" s="330" t="inlineStr"/>
    </row>
    <row r="2589" ht="45" customHeight="1" s="496">
      <c r="A2589" s="330" t="n">
        <v>102074</v>
      </c>
      <c r="B2589" s="331" t="inlineStr">
        <is>
          <t>ESCADA EM CONCRETO ARMADO MOLDADO IN LOCO, FCK 25 MPA, COM 2 LANCES EM U E LAJE PLANA, FÔRMA EM CHAPA DE MADEIRA COMPENSADA RESINADA. AF_11/2020</t>
        </is>
      </c>
      <c r="C2589" s="330" t="inlineStr">
        <is>
          <t>M3</t>
        </is>
      </c>
      <c r="D2589" s="330" t="n">
        <v>5314.99</v>
      </c>
      <c r="E2589" s="330" t="n">
        <v>5405.85</v>
      </c>
      <c r="F2589" s="330" t="inlineStr"/>
    </row>
    <row r="2590" ht="45" customHeight="1" s="496">
      <c r="A2590" s="330" t="n">
        <v>102080</v>
      </c>
      <c r="B2590" s="331" t="inlineStr">
        <is>
          <t>ESCADA EM CONCRETO ARMADO MOLDADO IN LOCO, FCK 25 MPA, COM 2 LANCES EM X E LAJE CASCATA, FÔRMA EM CHAPA DE MADEIRA COMPENSADA RESINADA. AF_11/2020</t>
        </is>
      </c>
      <c r="C2590" s="330" t="inlineStr">
        <is>
          <t>M3</t>
        </is>
      </c>
      <c r="D2590" s="330" t="n">
        <v>5276.17</v>
      </c>
      <c r="E2590" s="330" t="n">
        <v>5368.28</v>
      </c>
      <c r="F2590" s="330" t="inlineStr"/>
    </row>
    <row r="2591" ht="45" customHeight="1" s="496">
      <c r="A2591" s="330" t="n">
        <v>102076</v>
      </c>
      <c r="B2591" s="331" t="inlineStr">
        <is>
          <t>ESCADA EM CONCRETO ARMADO MOLDADO IN LOCO, FCK 25 MPA, COM 2 LANCES EM X E LAJE PLANA, FÔRMA EM CHAPA DE MADEIRA COMPENSADA RESINADA. AF_11/2020</t>
        </is>
      </c>
      <c r="C2591" s="330" t="inlineStr">
        <is>
          <t>M3</t>
        </is>
      </c>
      <c r="D2591" s="330" t="n">
        <v>5623.62</v>
      </c>
      <c r="E2591" s="330" t="n">
        <v>5715.81</v>
      </c>
      <c r="F2591" s="330" t="inlineStr"/>
    </row>
    <row r="2592" ht="45" customHeight="1" s="496">
      <c r="A2592" s="330" t="n">
        <v>102089</v>
      </c>
      <c r="B2592" s="331" t="inlineStr">
        <is>
          <t>FABRICAÇÃO DE FÔRMA PARA ESCADA DUPLA COM 2 LANCES EM "X" E LAJE CASCATA, EM CHAPA DE MADEIRA COMPENSADA PLASTIFICADA, E=18 MM. AF_11/2020</t>
        </is>
      </c>
      <c r="C2592" s="330" t="inlineStr">
        <is>
          <t>M2</t>
        </is>
      </c>
      <c r="D2592" s="330" t="n">
        <v>208.1</v>
      </c>
      <c r="E2592" s="330" t="n">
        <v>210.37</v>
      </c>
      <c r="F2592" s="330" t="inlineStr">
        <is>
          <t>AS</t>
        </is>
      </c>
    </row>
    <row r="2593" ht="45" customHeight="1" s="496">
      <c r="A2593" s="330" t="n">
        <v>102090</v>
      </c>
      <c r="B2593" s="331" t="inlineStr">
        <is>
          <t>FABRICAÇÃO DE FÔRMA PARA ESCADA DUPLA COM 2 LANCES EM "X" E LAJE CASCATA, EM CHAPA DE MADEIRA COMPENSADA RESINADA, E= 17 MM. AF_11/2020</t>
        </is>
      </c>
      <c r="C2593" s="330" t="inlineStr">
        <is>
          <t>M2</t>
        </is>
      </c>
      <c r="D2593" s="330" t="n">
        <v>153.36</v>
      </c>
      <c r="E2593" s="330" t="n">
        <v>155.63</v>
      </c>
      <c r="F2593" s="330" t="inlineStr">
        <is>
          <t>AS</t>
        </is>
      </c>
    </row>
    <row r="2594" ht="45" customHeight="1" s="496">
      <c r="A2594" s="330" t="n">
        <v>102086</v>
      </c>
      <c r="B2594" s="331" t="inlineStr">
        <is>
          <t>FABRICAÇÃO DE FÔRMA PARA ESCADA DUPLA COM 2 LANCES EM "X" E LAJE PLANA, EM CHAPA DE MADEIRA COMPENSADA PLASTIFICADA, E=18 MM. AF_11/2020</t>
        </is>
      </c>
      <c r="C2594" s="330" t="inlineStr">
        <is>
          <t>M2</t>
        </is>
      </c>
      <c r="D2594" s="330" t="n">
        <v>216.62</v>
      </c>
      <c r="E2594" s="330" t="n">
        <v>218.72</v>
      </c>
      <c r="F2594" s="330" t="inlineStr">
        <is>
          <t>AS</t>
        </is>
      </c>
    </row>
    <row r="2595" ht="45" customHeight="1" s="496">
      <c r="A2595" s="330" t="n">
        <v>102087</v>
      </c>
      <c r="B2595" s="331" t="inlineStr">
        <is>
          <t>FABRICAÇÃO DE FÔRMA PARA ESCADA DUPLA COM 2 LANCES EM "X" E LAJE PLANA, EM CHAPA DE MADEIRA COMPENSADA RESINADA, E= 17 MM. AF_11/2020</t>
        </is>
      </c>
      <c r="C2595" s="330" t="inlineStr">
        <is>
          <t>M2</t>
        </is>
      </c>
      <c r="D2595" s="330" t="n">
        <v>168.36</v>
      </c>
      <c r="E2595" s="330" t="n">
        <v>170.46</v>
      </c>
      <c r="F2595" s="330" t="inlineStr">
        <is>
          <t>AS</t>
        </is>
      </c>
    </row>
    <row r="2596" ht="30" customHeight="1" s="496">
      <c r="A2596" s="330" t="n">
        <v>102091</v>
      </c>
      <c r="B2596" s="331" t="inlineStr">
        <is>
          <t>FABRICAÇÃO DE FÔRMA PARA ESCADA DUPLA COM 2 LANCES EM X E LAJE CASCATA, EM MADEIRA SERRADA, E=25 MM. AF_11/2020</t>
        </is>
      </c>
      <c r="C2596" s="330" t="inlineStr">
        <is>
          <t>M2</t>
        </is>
      </c>
      <c r="D2596" s="330" t="n">
        <v>186.97</v>
      </c>
      <c r="E2596" s="330" t="n">
        <v>189.25</v>
      </c>
      <c r="F2596" s="330" t="inlineStr">
        <is>
          <t>AS</t>
        </is>
      </c>
    </row>
    <row r="2597" ht="30" customHeight="1" s="496">
      <c r="A2597" s="330" t="n">
        <v>102088</v>
      </c>
      <c r="B2597" s="331" t="inlineStr">
        <is>
          <t>FABRICAÇÃO DE FÔRMA PARA ESCADA DUPLA COM 2 LANCES EM X E LAJE PLANA, EM MADEIRA SERRADA, E=25 MM. AF_11/2020</t>
        </is>
      </c>
      <c r="C2597" s="330" t="inlineStr">
        <is>
          <t>M2</t>
        </is>
      </c>
      <c r="D2597" s="330" t="n">
        <v>166.16</v>
      </c>
      <c r="E2597" s="330" t="n">
        <v>168.36</v>
      </c>
      <c r="F2597" s="330" t="inlineStr">
        <is>
          <t>AS</t>
        </is>
      </c>
    </row>
    <row r="2598" ht="45" customHeight="1" s="496">
      <c r="A2598" s="330" t="n">
        <v>101997</v>
      </c>
      <c r="B2598" s="331" t="inlineStr">
        <is>
          <t>FABRICAÇÃO DE FÔRMA PARA ESCADAS, COM 1 LANCE E LAJE CASCATA, EM CHAPA DE MADEIRA COMPENSADA PLASTIFICADA, E=18 MM. AF_11/2020</t>
        </is>
      </c>
      <c r="C2598" s="330" t="inlineStr">
        <is>
          <t>M2</t>
        </is>
      </c>
      <c r="D2598" s="330" t="n">
        <v>219.67</v>
      </c>
      <c r="E2598" s="330" t="n">
        <v>222.16</v>
      </c>
      <c r="F2598" s="330" t="inlineStr">
        <is>
          <t>AS</t>
        </is>
      </c>
    </row>
    <row r="2599" ht="30" customHeight="1" s="496">
      <c r="A2599" s="330" t="n">
        <v>101998</v>
      </c>
      <c r="B2599" s="331" t="inlineStr">
        <is>
          <t>FABRICAÇÃO DE FÔRMA PARA ESCADAS, COM 1 LANCE E LAJE CASCATA, EM CHAPA DE MADEIRA COMPENSADA RESINADA, E= 17 MM. AF_11/2020</t>
        </is>
      </c>
      <c r="C2599" s="330" t="inlineStr">
        <is>
          <t>M2</t>
        </is>
      </c>
      <c r="D2599" s="330" t="n">
        <v>161.82</v>
      </c>
      <c r="E2599" s="330" t="n">
        <v>164.31</v>
      </c>
      <c r="F2599" s="330" t="inlineStr">
        <is>
          <t>AS</t>
        </is>
      </c>
    </row>
    <row r="2600" ht="30" customHeight="1" s="496">
      <c r="A2600" s="330" t="n">
        <v>101999</v>
      </c>
      <c r="B2600" s="331" t="inlineStr">
        <is>
          <t>FABRICAÇÃO DE FÔRMA PARA ESCADAS, COM 1 LANCE E LAJE CASCATA, EM MADEIRA SERRADA, E=25 MM. AF_11/2020</t>
        </is>
      </c>
      <c r="C2600" s="330" t="inlineStr">
        <is>
          <t>M2</t>
        </is>
      </c>
      <c r="D2600" s="330" t="n">
        <v>216.67</v>
      </c>
      <c r="E2600" s="330" t="n">
        <v>219.03</v>
      </c>
      <c r="F2600" s="330" t="inlineStr">
        <is>
          <t>AS</t>
        </is>
      </c>
    </row>
    <row r="2601" ht="30" customHeight="1" s="496">
      <c r="A2601" s="330" t="n">
        <v>101994</v>
      </c>
      <c r="B2601" s="331" t="inlineStr">
        <is>
          <t>FABRICAÇÃO DE FÔRMA PARA ESCADAS, COM 1 LANCE E LAJE PLANA, EM CHAPA DE MADEIRA COMPENSADA PLASTIFICADA, E=18 MM. AF_11/2020</t>
        </is>
      </c>
      <c r="C2601" s="330" t="inlineStr">
        <is>
          <t>M2</t>
        </is>
      </c>
      <c r="D2601" s="330" t="n">
        <v>225.99</v>
      </c>
      <c r="E2601" s="330" t="n">
        <v>228.07</v>
      </c>
      <c r="F2601" s="330" t="inlineStr">
        <is>
          <t>AS</t>
        </is>
      </c>
    </row>
    <row r="2602" ht="30" customHeight="1" s="496">
      <c r="A2602" s="330" t="n">
        <v>101995</v>
      </c>
      <c r="B2602" s="331" t="inlineStr">
        <is>
          <t>FABRICAÇÃO DE FÔRMA PARA ESCADAS, COM 1 LANCE E LAJE PLANA, EM CHAPA DE MADEIRA COMPENSADA RESINADA, E= 17 MM. AF_11/2020</t>
        </is>
      </c>
      <c r="C2602" s="330" t="inlineStr">
        <is>
          <t>M2</t>
        </is>
      </c>
      <c r="D2602" s="330" t="n">
        <v>174.39</v>
      </c>
      <c r="E2602" s="330" t="n">
        <v>176.47</v>
      </c>
      <c r="F2602" s="330" t="inlineStr">
        <is>
          <t>AS</t>
        </is>
      </c>
    </row>
    <row r="2603" ht="30" customHeight="1" s="496">
      <c r="A2603" s="330" t="n">
        <v>101996</v>
      </c>
      <c r="B2603" s="331" t="inlineStr">
        <is>
          <t>FABRICAÇÃO DE FÔRMA PARA ESCADAS, COM 1 LANCE E LAJE PLANA, EM MADEIRA SERRADA, E=25 MM. AF_11/2020</t>
        </is>
      </c>
      <c r="C2603" s="330" t="inlineStr">
        <is>
          <t>M2</t>
        </is>
      </c>
      <c r="D2603" s="330" t="n">
        <v>176.62</v>
      </c>
      <c r="E2603" s="330" t="n">
        <v>178.83</v>
      </c>
      <c r="F2603" s="330" t="inlineStr">
        <is>
          <t>AS</t>
        </is>
      </c>
    </row>
    <row r="2604" ht="45" customHeight="1" s="496">
      <c r="A2604" s="330" t="n">
        <v>101991</v>
      </c>
      <c r="B2604" s="331" t="inlineStr">
        <is>
          <t>FABRICAÇÃO DE FÔRMA PARA ESCADAS, COM 2 LANCES EM "L" E LAJE CASCATA, EM CHAPA DE MADEIRA COMPENSADA PLASTIFICADA, E=18 MM. AF_11/2020</t>
        </is>
      </c>
      <c r="C2604" s="330" t="inlineStr">
        <is>
          <t>M2</t>
        </is>
      </c>
      <c r="D2604" s="330" t="n">
        <v>219.55</v>
      </c>
      <c r="E2604" s="330" t="n">
        <v>222.06</v>
      </c>
      <c r="F2604" s="330" t="inlineStr">
        <is>
          <t>AS</t>
        </is>
      </c>
    </row>
    <row r="2605" ht="45" customHeight="1" s="496">
      <c r="A2605" s="330" t="n">
        <v>101992</v>
      </c>
      <c r="B2605" s="331" t="inlineStr">
        <is>
          <t>FABRICAÇÃO DE FÔRMA PARA ESCADAS, COM 2 LANCES EM "L" E LAJE CASCATA, EM CHAPA DE MADEIRA COMPENSADA RESINADA, E= 17 MM. AF_11/2020</t>
        </is>
      </c>
      <c r="C2605" s="330" t="inlineStr">
        <is>
          <t>M2</t>
        </is>
      </c>
      <c r="D2605" s="330" t="n">
        <v>162.98</v>
      </c>
      <c r="E2605" s="330" t="n">
        <v>165.49</v>
      </c>
      <c r="F2605" s="330" t="inlineStr">
        <is>
          <t>AS</t>
        </is>
      </c>
    </row>
    <row r="2606" ht="30" customHeight="1" s="496">
      <c r="A2606" s="330" t="n">
        <v>101993</v>
      </c>
      <c r="B2606" s="331" t="inlineStr">
        <is>
          <t>FABRICAÇÃO DE FÔRMA PARA ESCADAS, COM 2 LANCES EM "L" E LAJE CASCATA, EM MADEIRA SERRADA, E=25 MM. AF_11/2020</t>
        </is>
      </c>
      <c r="C2606" s="330" t="inlineStr">
        <is>
          <t>M2</t>
        </is>
      </c>
      <c r="D2606" s="330" t="n">
        <v>203.57</v>
      </c>
      <c r="E2606" s="330" t="n">
        <v>205.87</v>
      </c>
      <c r="F2606" s="330" t="inlineStr">
        <is>
          <t>AS</t>
        </is>
      </c>
    </row>
    <row r="2607" ht="45" customHeight="1" s="496">
      <c r="A2607" s="330" t="n">
        <v>101988</v>
      </c>
      <c r="B2607" s="331" t="inlineStr">
        <is>
          <t>FABRICAÇÃO DE FÔRMA PARA ESCADAS, COM 2 LANCES EM "L" E LAJE PLANA, EM CHAPA DE MADEIRA COMPENSADA PLASTIFICADA, E=18 MM. AF_11/2020</t>
        </is>
      </c>
      <c r="C2607" s="330" t="inlineStr">
        <is>
          <t>M2</t>
        </is>
      </c>
      <c r="D2607" s="330" t="n">
        <v>213.12</v>
      </c>
      <c r="E2607" s="330" t="n">
        <v>215.37</v>
      </c>
      <c r="F2607" s="330" t="inlineStr">
        <is>
          <t>AS</t>
        </is>
      </c>
    </row>
    <row r="2608" ht="45" customHeight="1" s="496">
      <c r="A2608" s="330" t="n">
        <v>101989</v>
      </c>
      <c r="B2608" s="331" t="inlineStr">
        <is>
          <t>FABRICAÇÃO DE FÔRMA PARA ESCADAS, COM 2 LANCES EM "L" E LAJE PLANA, EM CHAPA DE MADEIRA COMPENSADA RESINADA, E= 17 MM. AF_11/2020</t>
        </is>
      </c>
      <c r="C2608" s="330" t="inlineStr">
        <is>
          <t>M2</t>
        </is>
      </c>
      <c r="D2608" s="330" t="n">
        <v>167.16</v>
      </c>
      <c r="E2608" s="330" t="n">
        <v>169.41</v>
      </c>
      <c r="F2608" s="330" t="inlineStr">
        <is>
          <t>AS</t>
        </is>
      </c>
    </row>
    <row r="2609" ht="30" customHeight="1" s="496">
      <c r="A2609" s="330" t="n">
        <v>101990</v>
      </c>
      <c r="B2609" s="331" t="inlineStr">
        <is>
          <t>FABRICAÇÃO DE FÔRMA PARA ESCADAS, COM 2 LANCES EM "L" E LAJE PLANA, EM MADEIRA SERRADA, E=25 MM. AF_11/2020</t>
        </is>
      </c>
      <c r="C2609" s="330" t="inlineStr">
        <is>
          <t>M2</t>
        </is>
      </c>
      <c r="D2609" s="330" t="n">
        <v>166.14</v>
      </c>
      <c r="E2609" s="330" t="n">
        <v>168.35</v>
      </c>
      <c r="F2609" s="330" t="inlineStr">
        <is>
          <t>AS</t>
        </is>
      </c>
    </row>
    <row r="2610" ht="45" customHeight="1" s="496">
      <c r="A2610" s="330" t="n">
        <v>101985</v>
      </c>
      <c r="B2610" s="331" t="inlineStr">
        <is>
          <t>FABRICAÇÃO DE FÔRMA PARA ESCADAS, COM 2 LANCES EM "U" E LAJE CASCATA, EM CHAPA DE MADEIRA COMPENSADA PLASTIFICADA, E=18 MM. AF_11/2020</t>
        </is>
      </c>
      <c r="C2610" s="330" t="inlineStr">
        <is>
          <t>M2</t>
        </is>
      </c>
      <c r="D2610" s="330" t="n">
        <v>218.94</v>
      </c>
      <c r="E2610" s="330" t="n">
        <v>221.12</v>
      </c>
      <c r="F2610" s="330" t="inlineStr">
        <is>
          <t>AS</t>
        </is>
      </c>
    </row>
    <row r="2611" ht="45" customHeight="1" s="496">
      <c r="A2611" s="330" t="n">
        <v>101986</v>
      </c>
      <c r="B2611" s="331" t="inlineStr">
        <is>
          <t>FABRICAÇÃO DE FÔRMA PARA ESCADAS, COM 2 LANCES EM "U" E LAJE CASCATA, EM CHAPA DE MADEIRA COMPENSADA RESINADA, E= 17 MM. AF_11/2020</t>
        </is>
      </c>
      <c r="C2611" s="330" t="inlineStr">
        <is>
          <t>M2</t>
        </is>
      </c>
      <c r="D2611" s="330" t="n">
        <v>159.77</v>
      </c>
      <c r="E2611" s="330" t="n">
        <v>161.95</v>
      </c>
      <c r="F2611" s="330" t="inlineStr">
        <is>
          <t>AS</t>
        </is>
      </c>
    </row>
    <row r="2612" ht="30" customHeight="1" s="496">
      <c r="A2612" s="330" t="n">
        <v>101987</v>
      </c>
      <c r="B2612" s="331" t="inlineStr">
        <is>
          <t>FABRICAÇÃO DE FÔRMA PARA ESCADAS, COM 2 LANCES EM "U" E LAJE CASCATA, EM MADEIRA SERRADA, E=25 MM. AF_11/2020</t>
        </is>
      </c>
      <c r="C2612" s="330" t="inlineStr">
        <is>
          <t>M2</t>
        </is>
      </c>
      <c r="D2612" s="330" t="n">
        <v>175.8</v>
      </c>
      <c r="E2612" s="330" t="n">
        <v>177.95</v>
      </c>
      <c r="F2612" s="330" t="inlineStr">
        <is>
          <t>AS</t>
        </is>
      </c>
    </row>
    <row r="2613" ht="45" customHeight="1" s="496">
      <c r="A2613" s="330" t="n">
        <v>101969</v>
      </c>
      <c r="B2613" s="331" t="inlineStr">
        <is>
          <t>FABRICAÇÃO DE FÔRMA PARA ESCADAS, COM 2 LANCES EM "U" E LAJE PLANA, EM CHAPA DE MADEIRA COMPENSADA PLASTIFICADA, E=18 MM. AF_11/2020</t>
        </is>
      </c>
      <c r="C2613" s="330" t="inlineStr">
        <is>
          <t>M2</t>
        </is>
      </c>
      <c r="D2613" s="330" t="n">
        <v>204.81</v>
      </c>
      <c r="E2613" s="330" t="n">
        <v>206.68</v>
      </c>
      <c r="F2613" s="330" t="inlineStr">
        <is>
          <t>AS</t>
        </is>
      </c>
    </row>
    <row r="2614" ht="45" customHeight="1" s="496">
      <c r="A2614" s="330" t="n">
        <v>101971</v>
      </c>
      <c r="B2614" s="331" t="inlineStr">
        <is>
          <t>FABRICAÇÃO DE FÔRMA PARA ESCADAS, COM 2 LANCES EM "U" E LAJE PLANA, EM CHAPA DE MADEIRA COMPENSADA RESINADA, E= 17 MM. AF_11/2020</t>
        </is>
      </c>
      <c r="C2614" s="330" t="inlineStr">
        <is>
          <t>M2</t>
        </is>
      </c>
      <c r="D2614" s="330" t="n">
        <v>158.27</v>
      </c>
      <c r="E2614" s="330" t="n">
        <v>160.14</v>
      </c>
      <c r="F2614" s="330" t="inlineStr">
        <is>
          <t>AS</t>
        </is>
      </c>
    </row>
    <row r="2615" ht="30" customHeight="1" s="496">
      <c r="A2615" s="330" t="n">
        <v>101973</v>
      </c>
      <c r="B2615" s="331" t="inlineStr">
        <is>
          <t>FABRICAÇÃO DE FÔRMA PARA ESCADAS, COM 2 LANCES EM "U" E LAJE PLANA, EM MADEIRA SERRADA, E=25 MM. AF_11/2020</t>
        </is>
      </c>
      <c r="C2615" s="330" t="inlineStr">
        <is>
          <t>M2</t>
        </is>
      </c>
      <c r="D2615" s="330" t="n">
        <v>154.4</v>
      </c>
      <c r="E2615" s="330" t="n">
        <v>156.44</v>
      </c>
      <c r="F2615" s="330" t="inlineStr">
        <is>
          <t>AS</t>
        </is>
      </c>
    </row>
    <row r="2616" ht="45" customHeight="1" s="496">
      <c r="A2616" s="330" t="n">
        <v>102072</v>
      </c>
      <c r="B2616" s="331" t="inlineStr">
        <is>
          <t>MONTAGEM E DESMONTAGEM DE FÔRMA PARA ESCADA DUPLA COM 2 LANCES EM "X" E LAJE CASCATA, EM CHAPA DE MADEIRA COMPENSADA PLASTIFICADA, 10 UTILIZAÇÕES. AF_11/2020</t>
        </is>
      </c>
      <c r="C2616" s="330" t="inlineStr">
        <is>
          <t>M2</t>
        </is>
      </c>
      <c r="D2616" s="330" t="n">
        <v>205.42</v>
      </c>
      <c r="E2616" s="330" t="n">
        <v>210.63</v>
      </c>
      <c r="F2616" s="330" t="inlineStr">
        <is>
          <t>AS</t>
        </is>
      </c>
    </row>
    <row r="2617" ht="45" customHeight="1" s="496">
      <c r="A2617" s="330" t="n">
        <v>102070</v>
      </c>
      <c r="B2617" s="331" t="inlineStr">
        <is>
          <t>MONTAGEM E DESMONTAGEM DE FÔRMA PARA ESCADA DUPLA COM 2 LANCES EM "X" E LAJE CASCATA, EM CHAPA DE MADEIRA COMPENSADA PLASTIFICADA, 6 UTILIZAÇÕES. AF_11/2020</t>
        </is>
      </c>
      <c r="C2617" s="330" t="inlineStr">
        <is>
          <t>M2</t>
        </is>
      </c>
      <c r="D2617" s="330" t="n">
        <v>246.05</v>
      </c>
      <c r="E2617" s="330" t="n">
        <v>252.14</v>
      </c>
      <c r="F2617" s="330" t="inlineStr">
        <is>
          <t>AS</t>
        </is>
      </c>
    </row>
    <row r="2618" ht="45" customHeight="1" s="496">
      <c r="A2618" s="330" t="n">
        <v>102071</v>
      </c>
      <c r="B2618" s="331" t="inlineStr">
        <is>
          <t>MONTAGEM E DESMONTAGEM DE FÔRMA PARA ESCADA DUPLA COM 2 LANCES EM "X" E LAJE CASCATA, EM CHAPA DE MADEIRA COMPENSADA PLASTIFICADA, 8 UTILIZAÇÕES. AF_11/2020</t>
        </is>
      </c>
      <c r="C2618" s="330" t="inlineStr">
        <is>
          <t>M2</t>
        </is>
      </c>
      <c r="D2618" s="330" t="n">
        <v>217.98</v>
      </c>
      <c r="E2618" s="330" t="n">
        <v>223.56</v>
      </c>
      <c r="F2618" s="330" t="inlineStr">
        <is>
          <t>AS</t>
        </is>
      </c>
    </row>
    <row r="2619" ht="45" customHeight="1" s="496">
      <c r="A2619" s="330" t="n">
        <v>102068</v>
      </c>
      <c r="B2619" s="331" t="inlineStr">
        <is>
          <t>MONTAGEM E DESMONTAGEM DE FÔRMA PARA ESCADA DUPLA COM 2 LANCES EM "X" E LAJE CASCATA, EM CHAPA DE MADEIRA COMPENSADA RESINADA, 2 UTILIZAÇÕES. AF_11/2020</t>
        </is>
      </c>
      <c r="C2619" s="330" t="inlineStr">
        <is>
          <t>M2</t>
        </is>
      </c>
      <c r="D2619" s="330" t="n">
        <v>299.92</v>
      </c>
      <c r="E2619" s="330" t="n">
        <v>308.98</v>
      </c>
      <c r="F2619" s="330" t="inlineStr">
        <is>
          <t>AS</t>
        </is>
      </c>
    </row>
    <row r="2620" ht="45" customHeight="1" s="496">
      <c r="A2620" s="330" t="n">
        <v>102069</v>
      </c>
      <c r="B2620" s="331" t="inlineStr">
        <is>
          <t>MONTAGEM E DESMONTAGEM DE FÔRMA PARA ESCADA DUPLA COM 2 LANCES EM "X" E LAJE CASCATA, EM CHAPA DE MADEIRA COMPENSADA RESINADA, 4 UTILIZAÇÕES. AF_11/2020</t>
        </is>
      </c>
      <c r="C2620" s="330" t="inlineStr">
        <is>
          <t>M2</t>
        </is>
      </c>
      <c r="D2620" s="330" t="n">
        <v>279.43</v>
      </c>
      <c r="E2620" s="330" t="n">
        <v>286.87</v>
      </c>
      <c r="F2620" s="330" t="inlineStr">
        <is>
          <t>AS</t>
        </is>
      </c>
    </row>
    <row r="2621" ht="45" customHeight="1" s="496">
      <c r="A2621" s="330" t="n">
        <v>102066</v>
      </c>
      <c r="B2621" s="331" t="inlineStr">
        <is>
          <t>MONTAGEM E DESMONTAGEM DE FÔRMA PARA ESCADA DUPLA COM 2 LANCES EM "X" E LAJE CASCATA, EM MADEIRA SERRADA, 1 UTILIZAÇÃO. AF_11/2020</t>
        </is>
      </c>
      <c r="C2621" s="330" t="inlineStr">
        <is>
          <t>M2</t>
        </is>
      </c>
      <c r="D2621" s="330" t="n">
        <v>429.6</v>
      </c>
      <c r="E2621" s="330" t="n">
        <v>442.69</v>
      </c>
      <c r="F2621" s="330" t="inlineStr">
        <is>
          <t>AS</t>
        </is>
      </c>
    </row>
    <row r="2622" ht="45" customHeight="1" s="496">
      <c r="A2622" s="330" t="n">
        <v>102067</v>
      </c>
      <c r="B2622" s="331" t="inlineStr">
        <is>
          <t>MONTAGEM E DESMONTAGEM DE FÔRMA PARA ESCADA DUPLA COM 2 LANCES EM "X" E LAJE CASCATA, EM MADEIRA SERRADA, 2 UTILIZAÇÕES. AF_11/2020</t>
        </is>
      </c>
      <c r="C2622" s="330" t="inlineStr">
        <is>
          <t>M2</t>
        </is>
      </c>
      <c r="D2622" s="330" t="n">
        <v>362.04</v>
      </c>
      <c r="E2622" s="330" t="n">
        <v>372.5</v>
      </c>
      <c r="F2622" s="330" t="inlineStr">
        <is>
          <t>AS</t>
        </is>
      </c>
    </row>
    <row r="2623" ht="45" customHeight="1" s="496">
      <c r="A2623" s="330" t="n">
        <v>102065</v>
      </c>
      <c r="B2623" s="331" t="inlineStr">
        <is>
          <t>MONTAGEM E DESMONTAGEM DE FÔRMA PARA ESCADA DUPLA COM 2 LANCES EM "X" E LAJE PLANA, EM CHAPA DE MADEIRA COMPENSADA PLASTIFICADA, 10 UTILIZAÇÕES. AF_11/2020</t>
        </is>
      </c>
      <c r="C2623" s="330" t="inlineStr">
        <is>
          <t>M2</t>
        </is>
      </c>
      <c r="D2623" s="330" t="n">
        <v>218.25</v>
      </c>
      <c r="E2623" s="330" t="n">
        <v>223.43</v>
      </c>
      <c r="F2623" s="330" t="inlineStr">
        <is>
          <t>AS</t>
        </is>
      </c>
    </row>
    <row r="2624" ht="45" customHeight="1" s="496">
      <c r="A2624" s="330" t="n">
        <v>102063</v>
      </c>
      <c r="B2624" s="331" t="inlineStr">
        <is>
          <t>MONTAGEM E DESMONTAGEM DE FÔRMA PARA ESCADA DUPLA COM 2 LANCES EM "X" E LAJE PLANA, EM CHAPA DE MADEIRA COMPENSADA PLASTIFICADA, 6 UTILIZAÇÕES. AF_11/2020</t>
        </is>
      </c>
      <c r="C2624" s="330" t="inlineStr">
        <is>
          <t>M2</t>
        </is>
      </c>
      <c r="D2624" s="330" t="n">
        <v>263.36</v>
      </c>
      <c r="E2624" s="330" t="n">
        <v>269.31</v>
      </c>
      <c r="F2624" s="330" t="inlineStr">
        <is>
          <t>AS</t>
        </is>
      </c>
    </row>
    <row r="2625" ht="45" customHeight="1" s="496">
      <c r="A2625" s="330" t="n">
        <v>102064</v>
      </c>
      <c r="B2625" s="331" t="inlineStr">
        <is>
          <t>MONTAGEM E DESMONTAGEM DE FÔRMA PARA ESCADA DUPLA COM 2 LANCES EM "X" E LAJE PLANA, EM CHAPA DE MADEIRA COMPENSADA PLASTIFICADA, 8 UTILIZAÇÕES. AF_11/2020</t>
        </is>
      </c>
      <c r="C2625" s="330" t="inlineStr">
        <is>
          <t>M2</t>
        </is>
      </c>
      <c r="D2625" s="330" t="n">
        <v>234.35</v>
      </c>
      <c r="E2625" s="330" t="n">
        <v>239.81</v>
      </c>
      <c r="F2625" s="330" t="inlineStr">
        <is>
          <t>AS</t>
        </is>
      </c>
    </row>
    <row r="2626" ht="45" customHeight="1" s="496">
      <c r="A2626" s="330" t="n">
        <v>102061</v>
      </c>
      <c r="B2626" s="331" t="inlineStr">
        <is>
          <t>MONTAGEM E DESMONTAGEM DE FÔRMA PARA ESCADA DUPLA COM 2 LANCES EM "X" E LAJE PLANA, EM CHAPA DE MADEIRA COMPENSADA RESINADA, 2 UTILIZAÇÕES. AF_11/2020</t>
        </is>
      </c>
      <c r="C2626" s="330" t="inlineStr">
        <is>
          <t>M2</t>
        </is>
      </c>
      <c r="D2626" s="330" t="n">
        <v>321.96</v>
      </c>
      <c r="E2626" s="330" t="n">
        <v>330.81</v>
      </c>
      <c r="F2626" s="330" t="inlineStr">
        <is>
          <t>AS</t>
        </is>
      </c>
    </row>
    <row r="2627" ht="45" customHeight="1" s="496">
      <c r="A2627" s="330" t="n">
        <v>102062</v>
      </c>
      <c r="B2627" s="331" t="inlineStr">
        <is>
          <t>MONTAGEM E DESMONTAGEM DE FÔRMA PARA ESCADA DUPLA COM 2 LANCES EM "X" E LAJE PLANA, EM CHAPA DE MADEIRA COMPENSADA RESINADA, 4 UTILIZAÇÕES. AF_11/2020</t>
        </is>
      </c>
      <c r="C2627" s="330" t="inlineStr">
        <is>
          <t>M2</t>
        </is>
      </c>
      <c r="D2627" s="330" t="n">
        <v>303.22</v>
      </c>
      <c r="E2627" s="330" t="n">
        <v>310.42</v>
      </c>
      <c r="F2627" s="330" t="inlineStr">
        <is>
          <t>AS</t>
        </is>
      </c>
    </row>
    <row r="2628" ht="45" customHeight="1" s="496">
      <c r="A2628" s="330" t="n">
        <v>102059</v>
      </c>
      <c r="B2628" s="331" t="inlineStr">
        <is>
          <t>MONTAGEM E DESMONTAGEM DE FÔRMA PARA ESCADA DUPLA COM 2 LANCES EM "X" E LAJE PLANA, EM MADEIRA SERRADA, 1 UTILIZAÇÃO. AF_11/2020</t>
        </is>
      </c>
      <c r="C2628" s="330" t="inlineStr">
        <is>
          <t>M2</t>
        </is>
      </c>
      <c r="D2628" s="330" t="n">
        <v>426.26</v>
      </c>
      <c r="E2628" s="330" t="n">
        <v>439.61</v>
      </c>
      <c r="F2628" s="330" t="inlineStr">
        <is>
          <t>AS</t>
        </is>
      </c>
    </row>
    <row r="2629" ht="45" customHeight="1" s="496">
      <c r="A2629" s="330" t="n">
        <v>102060</v>
      </c>
      <c r="B2629" s="331" t="inlineStr">
        <is>
          <t>MONTAGEM E DESMONTAGEM DE FÔRMA PARA ESCADA DUPLA COM 2 LANCES EM "X" E LAJE PLANA, EM MADEIRA SERRADA, 2 UTILIZAÇÕES. AF_11/2020</t>
        </is>
      </c>
      <c r="C2629" s="330" t="inlineStr">
        <is>
          <t>M2</t>
        </is>
      </c>
      <c r="D2629" s="330" t="n">
        <v>354.14</v>
      </c>
      <c r="E2629" s="330" t="n">
        <v>364.77</v>
      </c>
      <c r="F2629" s="330" t="inlineStr">
        <is>
          <t>AS</t>
        </is>
      </c>
    </row>
    <row r="2630" ht="45" customHeight="1" s="496">
      <c r="A2630" s="330" t="n">
        <v>102052</v>
      </c>
      <c r="B2630" s="331" t="inlineStr">
        <is>
          <t>MONTAGEM E DESMONTAGEM DE FÔRMA PARA ESCADAS, COM 1 LANCE E LAJE CASCATA, EM CHAPA DE MADEIRA COMPENSADA PLASTIFICADA, 10 UTILIZAÇÕES. AF_11/2020</t>
        </is>
      </c>
      <c r="C2630" s="330" t="inlineStr">
        <is>
          <t>M2</t>
        </is>
      </c>
      <c r="D2630" s="330" t="n">
        <v>210.01</v>
      </c>
      <c r="E2630" s="330" t="n">
        <v>216.2</v>
      </c>
      <c r="F2630" s="330" t="inlineStr">
        <is>
          <t>AS</t>
        </is>
      </c>
    </row>
    <row r="2631" ht="45" customHeight="1" s="496">
      <c r="A2631" s="330" t="n">
        <v>102050</v>
      </c>
      <c r="B2631" s="331" t="inlineStr">
        <is>
          <t>MONTAGEM E DESMONTAGEM DE FÔRMA PARA ESCADAS, COM 1 LANCE E LAJE CASCATA, EM CHAPA DE MADEIRA COMPENSADA PLASTIFICADA, 6 UTILIZAÇÕES. AF_11/2020</t>
        </is>
      </c>
      <c r="C2631" s="330" t="inlineStr">
        <is>
          <t>M2</t>
        </is>
      </c>
      <c r="D2631" s="330" t="n">
        <v>257.22</v>
      </c>
      <c r="E2631" s="330" t="n">
        <v>264.36</v>
      </c>
      <c r="F2631" s="330" t="inlineStr">
        <is>
          <t>AS</t>
        </is>
      </c>
    </row>
    <row r="2632" ht="45" customHeight="1" s="496">
      <c r="A2632" s="330" t="n">
        <v>102051</v>
      </c>
      <c r="B2632" s="331" t="inlineStr">
        <is>
          <t>MONTAGEM E DESMONTAGEM DE FÔRMA PARA ESCADAS, COM 1 LANCE E LAJE CASCATA, EM CHAPA DE MADEIRA COMPENSADA PLASTIFICADA, 8 UTILIZAÇÕES. AF_11/2020</t>
        </is>
      </c>
      <c r="C2632" s="330" t="inlineStr">
        <is>
          <t>M2</t>
        </is>
      </c>
      <c r="D2632" s="330" t="n">
        <v>226.89</v>
      </c>
      <c r="E2632" s="330" t="n">
        <v>233.44</v>
      </c>
      <c r="F2632" s="330" t="inlineStr">
        <is>
          <t>AS</t>
        </is>
      </c>
    </row>
    <row r="2633" ht="45" customHeight="1" s="496">
      <c r="A2633" s="330" t="n">
        <v>102048</v>
      </c>
      <c r="B2633" s="331" t="inlineStr">
        <is>
          <t>MONTAGEM E DESMONTAGEM DE FÔRMA PARA ESCADAS, COM 1 LANCE E LAJE CASCATA, EM CHAPA DE MADEIRA COMPENSADA RESINADA, 2 UTILIZAÇÕES. AF_11/2020</t>
        </is>
      </c>
      <c r="C2633" s="330" t="inlineStr">
        <is>
          <t>M2</t>
        </is>
      </c>
      <c r="D2633" s="330" t="n">
        <v>324.3</v>
      </c>
      <c r="E2633" s="330" t="n">
        <v>334.89</v>
      </c>
      <c r="F2633" s="330" t="inlineStr">
        <is>
          <t>AS</t>
        </is>
      </c>
    </row>
    <row r="2634" ht="45" customHeight="1" s="496">
      <c r="A2634" s="330" t="n">
        <v>102049</v>
      </c>
      <c r="B2634" s="331" t="inlineStr">
        <is>
          <t>MONTAGEM E DESMONTAGEM DE FÔRMA PARA ESCADAS, COM 1 LANCE E LAJE CASCATA, EM CHAPA DE MADEIRA COMPENSADA RESINADA, 4 UTILIZAÇÕES. AF_11/2020</t>
        </is>
      </c>
      <c r="C2634" s="330" t="inlineStr">
        <is>
          <t>M2</t>
        </is>
      </c>
      <c r="D2634" s="330" t="n">
        <v>292.81</v>
      </c>
      <c r="E2634" s="330" t="n">
        <v>301.44</v>
      </c>
      <c r="F2634" s="330" t="inlineStr">
        <is>
          <t>AS</t>
        </is>
      </c>
    </row>
    <row r="2635" ht="30" customHeight="1" s="496">
      <c r="A2635" s="330" t="n">
        <v>102046</v>
      </c>
      <c r="B2635" s="331" t="inlineStr">
        <is>
          <t>MONTAGEM E DESMONTAGEM DE FÔRMA PARA ESCADAS, COM 1 LANCE E LAJE CASCATA, EM MADEIRA SERRADA, 1 UTILIZAÇÃO. AF_11/2020</t>
        </is>
      </c>
      <c r="C2635" s="330" t="inlineStr">
        <is>
          <t>M2</t>
        </is>
      </c>
      <c r="D2635" s="330" t="n">
        <v>475.55</v>
      </c>
      <c r="E2635" s="330" t="n">
        <v>489.9</v>
      </c>
      <c r="F2635" s="330" t="inlineStr">
        <is>
          <t>AS</t>
        </is>
      </c>
    </row>
    <row r="2636" ht="30" customHeight="1" s="496">
      <c r="A2636" s="330" t="n">
        <v>102047</v>
      </c>
      <c r="B2636" s="331" t="inlineStr">
        <is>
          <t>MONTAGEM E DESMONTAGEM DE FÔRMA PARA ESCADAS, COM 1 LANCE E LAJE CASCATA, EM MADEIRA SERRADA, 2 UTILIZAÇÕES. AF_11/2020</t>
        </is>
      </c>
      <c r="C2636" s="330" t="inlineStr">
        <is>
          <t>M2</t>
        </is>
      </c>
      <c r="D2636" s="330" t="n">
        <v>399.07</v>
      </c>
      <c r="E2636" s="330" t="n">
        <v>410.46</v>
      </c>
      <c r="F2636" s="330" t="inlineStr">
        <is>
          <t>AS</t>
        </is>
      </c>
    </row>
    <row r="2637" ht="45" customHeight="1" s="496">
      <c r="A2637" s="330" t="n">
        <v>102045</v>
      </c>
      <c r="B2637" s="331" t="inlineStr">
        <is>
          <t>MONTAGEM E DESMONTAGEM DE FÔRMA PARA ESCADAS, COM 1 LANCE E LAJE PLANA, EM CHAPA DE MADEIRA COMPENSADA PLASTIFICADA, 10 UTILIZAÇÕES. AF_11/2020</t>
        </is>
      </c>
      <c r="C2637" s="330" t="inlineStr">
        <is>
          <t>M2</t>
        </is>
      </c>
      <c r="D2637" s="330" t="n">
        <v>230.12</v>
      </c>
      <c r="E2637" s="330" t="n">
        <v>236.11</v>
      </c>
      <c r="F2637" s="330" t="inlineStr">
        <is>
          <t>AS</t>
        </is>
      </c>
    </row>
    <row r="2638" ht="45" customHeight="1" s="496">
      <c r="A2638" s="330" t="n">
        <v>102043</v>
      </c>
      <c r="B2638" s="331" t="inlineStr">
        <is>
          <t>MONTAGEM E DESMONTAGEM DE FÔRMA PARA ESCADAS, COM 1 LANCE E LAJE PLANA, EM CHAPA DE MADEIRA COMPENSADA PLASTIFICADA, 6 UTILIZAÇÕES. AF_11/2020</t>
        </is>
      </c>
      <c r="C2638" s="330" t="inlineStr">
        <is>
          <t>M2</t>
        </is>
      </c>
      <c r="D2638" s="330" t="n">
        <v>276.15</v>
      </c>
      <c r="E2638" s="330" t="n">
        <v>283</v>
      </c>
      <c r="F2638" s="330" t="inlineStr">
        <is>
          <t>AS</t>
        </is>
      </c>
    </row>
    <row r="2639" ht="45" customHeight="1" s="496">
      <c r="A2639" s="330" t="n">
        <v>102044</v>
      </c>
      <c r="B2639" s="331" t="inlineStr">
        <is>
          <t>MONTAGEM E DESMONTAGEM DE FÔRMA PARA ESCADAS, COM 1 LANCE E LAJE PLANA, EM CHAPA DE MADEIRA COMPENSADA PLASTIFICADA, 8 UTILIZAÇÕES. AF_11/2020</t>
        </is>
      </c>
      <c r="C2639" s="330" t="inlineStr">
        <is>
          <t>M2</t>
        </is>
      </c>
      <c r="D2639" s="330" t="n">
        <v>247.38</v>
      </c>
      <c r="E2639" s="330" t="n">
        <v>253.7</v>
      </c>
      <c r="F2639" s="330" t="inlineStr">
        <is>
          <t>AS</t>
        </is>
      </c>
    </row>
    <row r="2640" ht="45" customHeight="1" s="496">
      <c r="A2640" s="330" t="n">
        <v>102041</v>
      </c>
      <c r="B2640" s="331" t="inlineStr">
        <is>
          <t>MONTAGEM E DESMONTAGEM DE FÔRMA PARA ESCADAS, COM 1 LANCE E LAJE PLANA, EM CHAPA DE MADEIRA COMPENSADA RESINADA, 2 UTILIZAÇÕES. AF_11/2020</t>
        </is>
      </c>
      <c r="C2640" s="330" t="inlineStr">
        <is>
          <t>M2</t>
        </is>
      </c>
      <c r="D2640" s="330" t="n">
        <v>345.85</v>
      </c>
      <c r="E2640" s="330" t="n">
        <v>356.01</v>
      </c>
      <c r="F2640" s="330" t="inlineStr">
        <is>
          <t>AS</t>
        </is>
      </c>
    </row>
    <row r="2641" ht="45" customHeight="1" s="496">
      <c r="A2641" s="330" t="n">
        <v>102042</v>
      </c>
      <c r="B2641" s="331" t="inlineStr">
        <is>
          <t>MONTAGEM E DESMONTAGEM DE FÔRMA PARA ESCADAS, COM 1 LANCE E LAJE PLANA, EM CHAPA DE MADEIRA COMPENSADA RESINADA, 4 UTILIZAÇÕES. AF_11/2020</t>
        </is>
      </c>
      <c r="C2641" s="330" t="inlineStr">
        <is>
          <t>M2</t>
        </is>
      </c>
      <c r="D2641" s="330" t="n">
        <v>317.51</v>
      </c>
      <c r="E2641" s="330" t="n">
        <v>325.67</v>
      </c>
      <c r="F2641" s="330" t="inlineStr">
        <is>
          <t>AS</t>
        </is>
      </c>
    </row>
    <row r="2642" ht="30" customHeight="1" s="496">
      <c r="A2642" s="330" t="n">
        <v>102039</v>
      </c>
      <c r="B2642" s="331" t="inlineStr">
        <is>
          <t>MONTAGEM E DESMONTAGEM DE FÔRMA PARA ESCADAS, COM 1 LANCE E LAJE PLANA, EM MADEIRA SERRADA, 1 UTILIZAÇÃO. AF_11/2020</t>
        </is>
      </c>
      <c r="C2642" s="330" t="inlineStr">
        <is>
          <t>M2</t>
        </is>
      </c>
      <c r="D2642" s="330" t="n">
        <v>457.94</v>
      </c>
      <c r="E2642" s="330" t="n">
        <v>472.56</v>
      </c>
      <c r="F2642" s="330" t="inlineStr">
        <is>
          <t>AS</t>
        </is>
      </c>
    </row>
    <row r="2643" ht="30" customHeight="1" s="496">
      <c r="A2643" s="330" t="n">
        <v>102040</v>
      </c>
      <c r="B2643" s="331" t="inlineStr">
        <is>
          <t>MONTAGEM E DESMONTAGEM DE FÔRMA PARA ESCADAS, COM 1 LANCE E LAJE PLANA, EM MADEIRA SERRADA, 2 UTILIZAÇÕES. AF_11/2020</t>
        </is>
      </c>
      <c r="C2643" s="330" t="inlineStr">
        <is>
          <t>M2</t>
        </is>
      </c>
      <c r="D2643" s="330" t="n">
        <v>377.36</v>
      </c>
      <c r="E2643" s="330" t="n">
        <v>388.94</v>
      </c>
      <c r="F2643" s="330" t="inlineStr">
        <is>
          <t>AS</t>
        </is>
      </c>
    </row>
    <row r="2644" ht="45" customHeight="1" s="496">
      <c r="A2644" s="330" t="n">
        <v>102038</v>
      </c>
      <c r="B2644" s="331" t="inlineStr">
        <is>
          <t>MONTAGEM E DESMONTAGEM DE FÔRMA PARA ESCADAS, COM 2 LANCES EM "L" E LAJE CASCATA, EM CHAPA DE MADEIRA COMPENSADA PLASTIFICADA, 10 UTILIZAÇÕES. AF_11/2020</t>
        </is>
      </c>
      <c r="C2644" s="330" t="inlineStr">
        <is>
          <t>M2</t>
        </is>
      </c>
      <c r="D2644" s="330" t="n">
        <v>223.09</v>
      </c>
      <c r="E2644" s="330" t="n">
        <v>229.31</v>
      </c>
      <c r="F2644" s="330" t="inlineStr">
        <is>
          <t>AS</t>
        </is>
      </c>
    </row>
    <row r="2645" ht="45" customHeight="1" s="496">
      <c r="A2645" s="330" t="n">
        <v>102036</v>
      </c>
      <c r="B2645" s="331" t="inlineStr">
        <is>
          <t>MONTAGEM E DESMONTAGEM DE FÔRMA PARA ESCADAS, COM 2 LANCES EM "L" E LAJE CASCATA, EM CHAPA DE MADEIRA COMPENSADA PLASTIFICADA, 6 UTILIZAÇÕES. AF_11/2020</t>
        </is>
      </c>
      <c r="C2645" s="330" t="inlineStr">
        <is>
          <t>M2</t>
        </is>
      </c>
      <c r="D2645" s="330" t="n">
        <v>270.28</v>
      </c>
      <c r="E2645" s="330" t="n">
        <v>277.46</v>
      </c>
      <c r="F2645" s="330" t="inlineStr">
        <is>
          <t>AS</t>
        </is>
      </c>
    </row>
    <row r="2646" ht="45" customHeight="1" s="496">
      <c r="A2646" s="330" t="n">
        <v>102037</v>
      </c>
      <c r="B2646" s="331" t="inlineStr">
        <is>
          <t>MONTAGEM E DESMONTAGEM DE FÔRMA PARA ESCADAS, COM 2 LANCES EM "L" E LAJE CASCATA, EM CHAPA DE MADEIRA COMPENSADA PLASTIFICADA, 8 UTILIZAÇÕES. AF_11/2020</t>
        </is>
      </c>
      <c r="C2646" s="330" t="inlineStr">
        <is>
          <t>M2</t>
        </is>
      </c>
      <c r="D2646" s="330" t="n">
        <v>239.96</v>
      </c>
      <c r="E2646" s="330" t="n">
        <v>246.54</v>
      </c>
      <c r="F2646" s="330" t="inlineStr">
        <is>
          <t>AS</t>
        </is>
      </c>
    </row>
    <row r="2647" ht="45" customHeight="1" s="496">
      <c r="A2647" s="330" t="n">
        <v>102016</v>
      </c>
      <c r="B2647" s="331" t="inlineStr">
        <is>
          <t>MONTAGEM E DESMONTAGEM DE FÔRMA PARA ESCADAS, COM 2 LANCES EM "L" E LAJE CASCATA, EM CHAPA DE MADEIRA COMPENSADA RESINADA, 2 UTILIZAÇÕES. AF_11/2020</t>
        </is>
      </c>
      <c r="C2647" s="330" t="inlineStr">
        <is>
          <t>M2</t>
        </is>
      </c>
      <c r="D2647" s="330" t="n">
        <v>334.53</v>
      </c>
      <c r="E2647" s="330" t="n">
        <v>345.16</v>
      </c>
      <c r="F2647" s="330" t="inlineStr">
        <is>
          <t>AS</t>
        </is>
      </c>
    </row>
    <row r="2648" ht="45" customHeight="1" s="496">
      <c r="A2648" s="330" t="n">
        <v>102017</v>
      </c>
      <c r="B2648" s="331" t="inlineStr">
        <is>
          <t>MONTAGEM E DESMONTAGEM DE FÔRMA PARA ESCADAS, COM 2 LANCES EM "L" E LAJE CASCATA, EM CHAPA DE MADEIRA COMPENSADA RESINADA, 4 UTILIZAÇÕES. AF_11/2020</t>
        </is>
      </c>
      <c r="C2648" s="330" t="inlineStr">
        <is>
          <t>M2</t>
        </is>
      </c>
      <c r="D2648" s="330" t="n">
        <v>308.04</v>
      </c>
      <c r="E2648" s="330" t="n">
        <v>316.73</v>
      </c>
      <c r="F2648" s="330" t="inlineStr">
        <is>
          <t>AS</t>
        </is>
      </c>
    </row>
    <row r="2649" ht="30" customHeight="1" s="496">
      <c r="A2649" s="330" t="n">
        <v>102014</v>
      </c>
      <c r="B2649" s="331" t="inlineStr">
        <is>
          <t>MONTAGEM E DESMONTAGEM DE FÔRMA PARA ESCADAS, COM 2 LANCES EM "L" E LAJE CASCATA, EM MADEIRA SERRADA, 1 UTILIZAÇÃO. AF_11/2020</t>
        </is>
      </c>
      <c r="C2649" s="330" t="inlineStr">
        <is>
          <t>M2</t>
        </is>
      </c>
      <c r="D2649" s="330" t="n">
        <v>472.48</v>
      </c>
      <c r="E2649" s="330" t="n">
        <v>486.92</v>
      </c>
      <c r="F2649" s="330" t="inlineStr">
        <is>
          <t>AS</t>
        </is>
      </c>
    </row>
    <row r="2650" ht="45" customHeight="1" s="496">
      <c r="A2650" s="330" t="n">
        <v>102015</v>
      </c>
      <c r="B2650" s="331" t="inlineStr">
        <is>
          <t>MONTAGEM E DESMONTAGEM DE FÔRMA PARA ESCADAS, COM 2 LANCES EM "L" E LAJE CASCATA, EM MADEIRA SERRADA, 2 UTILIZAÇÕES. AF_11/2020</t>
        </is>
      </c>
      <c r="C2650" s="330" t="inlineStr">
        <is>
          <t>M2</t>
        </is>
      </c>
      <c r="D2650" s="330" t="n">
        <v>391.55</v>
      </c>
      <c r="E2650" s="330" t="n">
        <v>403.05</v>
      </c>
      <c r="F2650" s="330" t="inlineStr">
        <is>
          <t>AS</t>
        </is>
      </c>
    </row>
    <row r="2651" ht="45" customHeight="1" s="496">
      <c r="A2651" s="330" t="n">
        <v>102013</v>
      </c>
      <c r="B2651" s="331" t="inlineStr">
        <is>
          <t>MONTAGEM E DESMONTAGEM DE FÔRMA PARA ESCADAS, COM 2 LANCES EM "L" E LAJE PLANA, EM CHAPA DE MADEIRA COMPENSADA PLASTIFICADA, 10 UTILIZAÇÕES. AF_11/2020</t>
        </is>
      </c>
      <c r="C2651" s="330" t="inlineStr">
        <is>
          <t>M2</t>
        </is>
      </c>
      <c r="D2651" s="330" t="n">
        <v>233.15</v>
      </c>
      <c r="E2651" s="330" t="n">
        <v>239.22</v>
      </c>
      <c r="F2651" s="330" t="inlineStr">
        <is>
          <t>AS</t>
        </is>
      </c>
    </row>
    <row r="2652" ht="45" customHeight="1" s="496">
      <c r="A2652" s="330" t="n">
        <v>102011</v>
      </c>
      <c r="B2652" s="331" t="inlineStr">
        <is>
          <t>MONTAGEM E DESMONTAGEM DE FÔRMA PARA ESCADAS, COM 2 LANCES EM "L" E LAJE PLANA, EM CHAPA DE MADEIRA COMPENSADA PLASTIFICADA, 6 UTILIZAÇÕES. AF_11/2020</t>
        </is>
      </c>
      <c r="C2652" s="330" t="inlineStr">
        <is>
          <t>M2</t>
        </is>
      </c>
      <c r="D2652" s="330" t="n">
        <v>279.25</v>
      </c>
      <c r="E2652" s="330" t="n">
        <v>286.23</v>
      </c>
      <c r="F2652" s="330" t="inlineStr">
        <is>
          <t>AS</t>
        </is>
      </c>
    </row>
    <row r="2653" ht="45" customHeight="1" s="496">
      <c r="A2653" s="330" t="n">
        <v>102012</v>
      </c>
      <c r="B2653" s="331" t="inlineStr">
        <is>
          <t>MONTAGEM E DESMONTAGEM DE FÔRMA PARA ESCADAS, COM 2 LANCES EM "L" E LAJE PLANA, EM CHAPA DE MADEIRA COMPENSADA PLASTIFICADA, 8 UTILIZAÇÕES. AF_11/2020</t>
        </is>
      </c>
      <c r="C2653" s="330" t="inlineStr">
        <is>
          <t>M2</t>
        </is>
      </c>
      <c r="D2653" s="330" t="n">
        <v>249.64</v>
      </c>
      <c r="E2653" s="330" t="n">
        <v>256.05</v>
      </c>
      <c r="F2653" s="330" t="inlineStr">
        <is>
          <t>AS</t>
        </is>
      </c>
    </row>
    <row r="2654" ht="45" customHeight="1" s="496">
      <c r="A2654" s="330" t="n">
        <v>102009</v>
      </c>
      <c r="B2654" s="331" t="inlineStr">
        <is>
          <t>MONTAGEM E DESMONTAGEM DE FÔRMA PARA ESCADAS, COM 2 LANCES EM "L" E LAJE PLANA, EM CHAPA DE MADEIRA COMPENSADA RESINADA, 2 UTILIZAÇÕES. AF_11/2020</t>
        </is>
      </c>
      <c r="C2654" s="330" t="inlineStr">
        <is>
          <t>M2</t>
        </is>
      </c>
      <c r="D2654" s="330" t="n">
        <v>346.7</v>
      </c>
      <c r="E2654" s="330" t="n">
        <v>357.05</v>
      </c>
      <c r="F2654" s="330" t="inlineStr">
        <is>
          <t>AS</t>
        </is>
      </c>
    </row>
    <row r="2655" ht="45" customHeight="1" s="496">
      <c r="A2655" s="330" t="n">
        <v>102010</v>
      </c>
      <c r="B2655" s="331" t="inlineStr">
        <is>
          <t>MONTAGEM E DESMONTAGEM DE FÔRMA PARA ESCADAS, COM 2 LANCES EM "L" E LAJE PLANA, EM CHAPA DE MADEIRA COMPENSADA RESINADA, 4 UTILIZAÇÕES. AF_11/2020</t>
        </is>
      </c>
      <c r="C2655" s="330" t="inlineStr">
        <is>
          <t>M2</t>
        </is>
      </c>
      <c r="D2655" s="330" t="n">
        <v>321.98</v>
      </c>
      <c r="E2655" s="330" t="n">
        <v>330.35</v>
      </c>
      <c r="F2655" s="330" t="inlineStr">
        <is>
          <t>AS</t>
        </is>
      </c>
    </row>
    <row r="2656" ht="30" customHeight="1" s="496">
      <c r="A2656" s="330" t="n">
        <v>102007</v>
      </c>
      <c r="B2656" s="331" t="inlineStr">
        <is>
          <t>MONTAGEM E DESMONTAGEM DE FÔRMA PARA ESCADAS, COM 2 LANCES EM "L" E LAJE PLANA, EM MADEIRA SERRADA, 1 UTILIZAÇÃO. AF_11/2020</t>
        </is>
      </c>
      <c r="C2656" s="330" t="inlineStr">
        <is>
          <t>M2</t>
        </is>
      </c>
      <c r="D2656" s="330" t="n">
        <v>444.4</v>
      </c>
      <c r="E2656" s="330" t="n">
        <v>459.03</v>
      </c>
      <c r="F2656" s="330" t="inlineStr">
        <is>
          <t>AS</t>
        </is>
      </c>
    </row>
    <row r="2657" ht="30" customHeight="1" s="496">
      <c r="A2657" s="330" t="n">
        <v>102008</v>
      </c>
      <c r="B2657" s="331" t="inlineStr">
        <is>
          <t>MONTAGEM E DESMONTAGEM DE FÔRMA PARA ESCADAS, COM 2 LANCES EM "L" E LAJE PLANA, EM MADEIRA SERRADA, 2 UTILIZAÇÕES. AF_11/2020</t>
        </is>
      </c>
      <c r="C2657" s="330" t="inlineStr">
        <is>
          <t>M2</t>
        </is>
      </c>
      <c r="D2657" s="330" t="n">
        <v>367</v>
      </c>
      <c r="E2657" s="330" t="n">
        <v>378.61</v>
      </c>
      <c r="F2657" s="330" t="inlineStr">
        <is>
          <t>AS</t>
        </is>
      </c>
    </row>
    <row r="2658" ht="45" customHeight="1" s="496">
      <c r="A2658" s="330" t="n">
        <v>102006</v>
      </c>
      <c r="B2658" s="331" t="inlineStr">
        <is>
          <t>MONTAGEM E DESMONTAGEM DE FÔRMA PARA ESCADAS, COM 2 LANCES EM "U" E LAJE CASCATA, EM CHAPA DE MADEIRA COMPENSADA PLASTIFICADA, 10 UTILIZAÇÕES. AF_11/2020</t>
        </is>
      </c>
      <c r="C2658" s="330" t="inlineStr">
        <is>
          <t>M2</t>
        </is>
      </c>
      <c r="D2658" s="330" t="n">
        <v>228.21</v>
      </c>
      <c r="E2658" s="330" t="n">
        <v>234.32</v>
      </c>
      <c r="F2658" s="330" t="inlineStr">
        <is>
          <t>AS</t>
        </is>
      </c>
    </row>
    <row r="2659" ht="45" customHeight="1" s="496">
      <c r="A2659" s="330" t="n">
        <v>102004</v>
      </c>
      <c r="B2659" s="331" t="inlineStr">
        <is>
          <t>MONTAGEM E DESMONTAGEM DE FÔRMA PARA ESCADAS, COM 2 LANCES EM "U" E LAJE CASCATA, EM CHAPA DE MADEIRA COMPENSADA PLASTIFICADA, 6 UTILIZAÇÕES. AF_11/2020</t>
        </is>
      </c>
      <c r="C2659" s="330" t="inlineStr">
        <is>
          <t>M2</t>
        </is>
      </c>
      <c r="D2659" s="330" t="n">
        <v>277.49</v>
      </c>
      <c r="E2659" s="330" t="n">
        <v>284.52</v>
      </c>
      <c r="F2659" s="330" t="inlineStr">
        <is>
          <t>AS</t>
        </is>
      </c>
    </row>
    <row r="2660" ht="45" customHeight="1" s="496">
      <c r="A2660" s="330" t="n">
        <v>102005</v>
      </c>
      <c r="B2660" s="331" t="inlineStr">
        <is>
          <t>MONTAGEM E DESMONTAGEM DE FÔRMA PARA ESCADAS, COM 2 LANCES EM "U" E LAJE CASCATA, EM CHAPA DE MADEIRA COMPENSADA PLASTIFICADA, 8 UTILIZAÇÕES. AF_11/2020</t>
        </is>
      </c>
      <c r="C2660" s="330" t="inlineStr">
        <is>
          <t>M2</t>
        </is>
      </c>
      <c r="D2660" s="330" t="n">
        <v>247.24</v>
      </c>
      <c r="E2660" s="330" t="n">
        <v>253.71</v>
      </c>
      <c r="F2660" s="330" t="inlineStr">
        <is>
          <t>AS</t>
        </is>
      </c>
    </row>
    <row r="2661" ht="45" customHeight="1" s="496">
      <c r="A2661" s="330" t="n">
        <v>102002</v>
      </c>
      <c r="B2661" s="331" t="inlineStr">
        <is>
          <t>MONTAGEM E DESMONTAGEM DE FÔRMA PARA ESCADAS, COM 2 LANCES EM "U" E LAJE CASCATA, EM CHAPA DE MADEIRA COMPENSADA RESINADA, 2 UTILIZAÇÕES. AF_11/2020</t>
        </is>
      </c>
      <c r="C2661" s="330" t="inlineStr">
        <is>
          <t>M2</t>
        </is>
      </c>
      <c r="D2661" s="330" t="n">
        <v>336.97</v>
      </c>
      <c r="E2661" s="330" t="n">
        <v>347.35</v>
      </c>
      <c r="F2661" s="330" t="inlineStr">
        <is>
          <t>AS</t>
        </is>
      </c>
    </row>
    <row r="2662" ht="45" customHeight="1" s="496">
      <c r="A2662" s="330" t="n">
        <v>102003</v>
      </c>
      <c r="B2662" s="331" t="inlineStr">
        <is>
          <t>MONTAGEM E DESMONTAGEM DE FÔRMA PARA ESCADAS, COM 2 LANCES EM "U" E LAJE CASCATA, EM CHAPA DE MADEIRA COMPENSADA RESINADA, 4 UTILIZAÇÕES. AF_11/2020</t>
        </is>
      </c>
      <c r="C2662" s="330" t="inlineStr">
        <is>
          <t>M2</t>
        </is>
      </c>
      <c r="D2662" s="330" t="n">
        <v>313.08</v>
      </c>
      <c r="E2662" s="330" t="n">
        <v>321.54</v>
      </c>
      <c r="F2662" s="330" t="inlineStr">
        <is>
          <t>AS</t>
        </is>
      </c>
    </row>
    <row r="2663" ht="30" customHeight="1" s="496">
      <c r="A2663" s="330" t="n">
        <v>102000</v>
      </c>
      <c r="B2663" s="331" t="inlineStr">
        <is>
          <t>MONTAGEM E DESMONTAGEM DE FÔRMA PARA ESCADAS, COM 2 LANCES EM "U" E LAJE CASCATA, EM MADEIRA SERRADA, 1 UTILIZAÇÃO. AF_11/2020</t>
        </is>
      </c>
      <c r="C2663" s="330" t="inlineStr">
        <is>
          <t>M2</t>
        </is>
      </c>
      <c r="D2663" s="330" t="n">
        <v>445.15</v>
      </c>
      <c r="E2663" s="330" t="n">
        <v>459.46</v>
      </c>
      <c r="F2663" s="330" t="inlineStr">
        <is>
          <t>AS</t>
        </is>
      </c>
    </row>
    <row r="2664" ht="45" customHeight="1" s="496">
      <c r="A2664" s="330" t="n">
        <v>102001</v>
      </c>
      <c r="B2664" s="331" t="inlineStr">
        <is>
          <t>MONTAGEM E DESMONTAGEM DE FÔRMA PARA ESCADAS, COM 2 LANCES EM "U" E LAJE CASCATA, EM MADEIRA SERRADA, 2 UTILIZAÇÕES. AF_11/2020</t>
        </is>
      </c>
      <c r="C2664" s="330" t="inlineStr">
        <is>
          <t>M2</t>
        </is>
      </c>
      <c r="D2664" s="330" t="n">
        <v>376.12</v>
      </c>
      <c r="E2664" s="330" t="n">
        <v>387.55</v>
      </c>
      <c r="F2664" s="330" t="inlineStr">
        <is>
          <t>AS</t>
        </is>
      </c>
    </row>
    <row r="2665" ht="45" customHeight="1" s="496">
      <c r="A2665" s="330" t="n">
        <v>101983</v>
      </c>
      <c r="B2665" s="331" t="inlineStr">
        <is>
          <t>MONTAGEM E DESMONTAGEM DE FÔRMA PARA ESCADAS, COM 2 LANCES EM "U" E LAJE PLANA, EM CHAPA DE MADEIRA COMPENSADA PLASTIFICADA, 10 UTILIZAÇÕES. AF_11/2020</t>
        </is>
      </c>
      <c r="C2665" s="330" t="inlineStr">
        <is>
          <t>M2</t>
        </is>
      </c>
      <c r="D2665" s="330" t="n">
        <v>237.96</v>
      </c>
      <c r="E2665" s="330" t="n">
        <v>243.91</v>
      </c>
      <c r="F2665" s="330" t="inlineStr">
        <is>
          <t>AS</t>
        </is>
      </c>
    </row>
    <row r="2666" ht="45" customHeight="1" s="496">
      <c r="A2666" s="330" t="n">
        <v>101981</v>
      </c>
      <c r="B2666" s="331" t="inlineStr">
        <is>
          <t>MONTAGEM E DESMONTAGEM DE FÔRMA PARA ESCADAS, COM 2 LANCES EM "U" E LAJE PLANA, EM CHAPA DE MADEIRA COMPENSADA PLASTIFICADA, 6 UTILIZAÇÕES. AF_11/2020</t>
        </is>
      </c>
      <c r="C2666" s="330" t="inlineStr">
        <is>
          <t>M2</t>
        </is>
      </c>
      <c r="D2666" s="330" t="n">
        <v>284.7</v>
      </c>
      <c r="E2666" s="330" t="n">
        <v>291.52</v>
      </c>
      <c r="F2666" s="330" t="inlineStr">
        <is>
          <t>AS</t>
        </is>
      </c>
    </row>
    <row r="2667" ht="45" customHeight="1" s="496">
      <c r="A2667" s="330" t="n">
        <v>101982</v>
      </c>
      <c r="B2667" s="331" t="inlineStr">
        <is>
          <t>MONTAGEM E DESMONTAGEM DE FÔRMA PARA ESCADAS, COM 2 LANCES EM "U" E LAJE PLANA, EM CHAPA DE MADEIRA COMPENSADA PLASTIFICADA, 8 UTILIZAÇÕES. AF_11/2020</t>
        </is>
      </c>
      <c r="C2667" s="330" t="inlineStr">
        <is>
          <t>M2</t>
        </is>
      </c>
      <c r="D2667" s="330" t="n">
        <v>256</v>
      </c>
      <c r="E2667" s="330" t="n">
        <v>262.29</v>
      </c>
      <c r="F2667" s="330" t="inlineStr">
        <is>
          <t>AS</t>
        </is>
      </c>
    </row>
    <row r="2668" ht="45" customHeight="1" s="496">
      <c r="A2668" s="330" t="n">
        <v>101977</v>
      </c>
      <c r="B2668" s="331" t="inlineStr">
        <is>
          <t>MONTAGEM E DESMONTAGEM DE FÔRMA PARA ESCADAS, COM 2 LANCES EM "U" E LAJE PLANA, EM CHAPA DE MADEIRA COMPENSADA RESINADA, 2 UTILIZAÇÕES. AF_11/2020</t>
        </is>
      </c>
      <c r="C2668" s="330" t="inlineStr">
        <is>
          <t>M2</t>
        </is>
      </c>
      <c r="D2668" s="330" t="n">
        <v>345.97</v>
      </c>
      <c r="E2668" s="330" t="n">
        <v>356.02</v>
      </c>
      <c r="F2668" s="330" t="inlineStr">
        <is>
          <t>AS</t>
        </is>
      </c>
    </row>
    <row r="2669" ht="45" customHeight="1" s="496">
      <c r="A2669" s="330" t="n">
        <v>101980</v>
      </c>
      <c r="B2669" s="331" t="inlineStr">
        <is>
          <t>MONTAGEM E DESMONTAGEM DE FÔRMA PARA ESCADAS, COM 2 LANCES EM "U" E LAJE PLANA, EM CHAPA DE MADEIRA COMPENSADA RESINADA, 4 UTILIZAÇÕES. AF_11/2020</t>
        </is>
      </c>
      <c r="C2669" s="330" t="inlineStr">
        <is>
          <t>M2</t>
        </is>
      </c>
      <c r="D2669" s="330" t="n">
        <v>324.84</v>
      </c>
      <c r="E2669" s="330" t="n">
        <v>332.93</v>
      </c>
      <c r="F2669" s="330" t="inlineStr">
        <is>
          <t>AS</t>
        </is>
      </c>
    </row>
    <row r="2670" ht="30" customHeight="1" s="496">
      <c r="A2670" s="330" t="n">
        <v>101974</v>
      </c>
      <c r="B2670" s="331" t="inlineStr">
        <is>
          <t>MONTAGEM E DESMONTAGEM DE FÔRMA PARA ESCADAS, COM 2 LANCES EM "U" E LAJE PLANA, EM MADEIRA SERRADA, 1 UTILIZAÇÃO. AF_11/2020</t>
        </is>
      </c>
      <c r="C2670" s="330" t="inlineStr">
        <is>
          <t>M2</t>
        </is>
      </c>
      <c r="D2670" s="330" t="n">
        <v>451.51</v>
      </c>
      <c r="E2670" s="330" t="n">
        <v>466.21</v>
      </c>
      <c r="F2670" s="330" t="inlineStr">
        <is>
          <t>AS</t>
        </is>
      </c>
    </row>
    <row r="2671" ht="30" customHeight="1" s="496">
      <c r="A2671" s="330" t="n">
        <v>101975</v>
      </c>
      <c r="B2671" s="331" t="inlineStr">
        <is>
          <t>MONTAGEM E DESMONTAGEM DE FÔRMA PARA ESCADAS, COM 2 LANCES EM "U" E LAJE PLANA, EM MADEIRA SERRADA, 2 UTILIZAÇÕES. AF_11/2020</t>
        </is>
      </c>
      <c r="C2671" s="330" t="inlineStr">
        <is>
          <t>M2</t>
        </is>
      </c>
      <c r="D2671" s="330" t="n">
        <v>378.51</v>
      </c>
      <c r="E2671" s="330" t="n">
        <v>390.25</v>
      </c>
      <c r="F2671" s="330" t="inlineStr">
        <is>
          <t>AS</t>
        </is>
      </c>
    </row>
    <row r="2672" ht="30" customHeight="1" s="496">
      <c r="A2672" s="330" t="n">
        <v>101114</v>
      </c>
      <c r="B2672" s="331" t="inlineStr">
        <is>
          <t>ESCAVAÇÃO HORIZONTAL EM SOLO DE 1A CATEGORIA COM TRATOR DE ESTEIRAS (100HP/LÂMINA: 2,19M3). AF_07/2020</t>
        </is>
      </c>
      <c r="C2672" s="330" t="inlineStr">
        <is>
          <t>M3</t>
        </is>
      </c>
      <c r="D2672" s="330" t="n">
        <v>5.16</v>
      </c>
      <c r="E2672" s="330" t="n">
        <v>5.27</v>
      </c>
      <c r="F2672" s="330" t="inlineStr"/>
    </row>
    <row r="2673" ht="30" customHeight="1" s="496">
      <c r="A2673" s="330" t="n">
        <v>101118</v>
      </c>
      <c r="B2673" s="331" t="inlineStr">
        <is>
          <t>ESCAVAÇÃO HORIZONTAL EM SOLO DE 1A CATEGORIA COM TRATOR DE ESTEIRAS (125HP/LÂMINA: 2,70M3). AF_07/2020</t>
        </is>
      </c>
      <c r="C2673" s="330" t="inlineStr">
        <is>
          <t>M3</t>
        </is>
      </c>
      <c r="D2673" s="330" t="n">
        <v>4.43</v>
      </c>
      <c r="E2673" s="330" t="n">
        <v>4.53</v>
      </c>
      <c r="F2673" s="330" t="inlineStr"/>
    </row>
    <row r="2674" ht="30" customHeight="1" s="496">
      <c r="A2674" s="330" t="n">
        <v>101115</v>
      </c>
      <c r="B2674" s="331" t="inlineStr">
        <is>
          <t>ESCAVAÇÃO HORIZONTAL EM SOLO DE 1A CATEGORIA COM TRATOR DE ESTEIRAS (150HP/LÂMINA: 3,18M3). AF_07/2020</t>
        </is>
      </c>
      <c r="C2674" s="330" t="inlineStr">
        <is>
          <t>M3</t>
        </is>
      </c>
      <c r="D2674" s="330" t="n">
        <v>4.3</v>
      </c>
      <c r="E2674" s="330" t="n">
        <v>4.37</v>
      </c>
      <c r="F2674" s="330" t="inlineStr"/>
    </row>
    <row r="2675" ht="30" customHeight="1" s="496">
      <c r="A2675" s="330" t="n">
        <v>101116</v>
      </c>
      <c r="B2675" s="331" t="inlineStr">
        <is>
          <t>ESCAVAÇÃO HORIZONTAL EM SOLO DE 1A CATEGORIA COM TRATOR DE ESTEIRAS (170HP/LÂMINA: 5,20M3). AF_07/2020</t>
        </is>
      </c>
      <c r="C2675" s="330" t="inlineStr">
        <is>
          <t>M3</t>
        </is>
      </c>
      <c r="D2675" s="330" t="n">
        <v>2.68</v>
      </c>
      <c r="E2675" s="330" t="n">
        <v>2.73</v>
      </c>
      <c r="F2675" s="330" t="inlineStr"/>
    </row>
    <row r="2676" ht="30" customHeight="1" s="496">
      <c r="A2676" s="330" t="n">
        <v>101117</v>
      </c>
      <c r="B2676" s="331" t="inlineStr">
        <is>
          <t>ESCAVAÇÃO HORIZONTAL EM SOLO DE 1A CATEGORIA COM TRATOR DE ESTEIRAS (347HP/LÂMINA: 8,70M3). AF_07/2020</t>
        </is>
      </c>
      <c r="C2676" s="330" t="inlineStr">
        <is>
          <t>M3</t>
        </is>
      </c>
      <c r="D2676" s="330" t="n">
        <v>3.63</v>
      </c>
      <c r="E2676" s="330" t="n">
        <v>3.66</v>
      </c>
      <c r="F2676" s="330" t="inlineStr"/>
    </row>
    <row r="2677" ht="45" customHeight="1" s="496">
      <c r="A2677" s="330" t="n">
        <v>101124</v>
      </c>
      <c r="B2677" s="331" t="inlineStr">
        <is>
          <t>ESCAVAÇÃO HORIZONTAL, INCLUINDO CARGA E DESCARGA EM SOLO DE 1A CATEGORIA COM TRATOR DE ESTEIRAS (100HP/LÂMINA: 2,19M3). AF_07/2020</t>
        </is>
      </c>
      <c r="C2677" s="330" t="inlineStr">
        <is>
          <t>M3</t>
        </is>
      </c>
      <c r="D2677" s="330" t="n">
        <v>16.74</v>
      </c>
      <c r="E2677" s="330" t="n">
        <v>16.98</v>
      </c>
      <c r="F2677" s="330" t="inlineStr"/>
    </row>
    <row r="2678" ht="45" customHeight="1" s="496">
      <c r="A2678" s="330" t="n">
        <v>101128</v>
      </c>
      <c r="B2678" s="331" t="inlineStr">
        <is>
          <t>ESCAVAÇÃO HORIZONTAL, INCLUINDO CARGA E DESCARGA EM SOLO DE 1A CATEGORIA COM TRATOR DE ESTEIRAS (125HP/LÂMINA: 2,70M3). AF_07/2020</t>
        </is>
      </c>
      <c r="C2678" s="330" t="inlineStr">
        <is>
          <t>M3</t>
        </is>
      </c>
      <c r="D2678" s="330" t="n">
        <v>16.01</v>
      </c>
      <c r="E2678" s="330" t="n">
        <v>16.24</v>
      </c>
      <c r="F2678" s="330" t="inlineStr"/>
    </row>
    <row r="2679" ht="45" customHeight="1" s="496">
      <c r="A2679" s="330" t="n">
        <v>101125</v>
      </c>
      <c r="B2679" s="331" t="inlineStr">
        <is>
          <t>ESCAVAÇÃO HORIZONTAL, INCLUINDO CARGA E DESCARGA EM SOLO DE 1A CATEGORIA COM TRATOR DE ESTEIRAS (150HP/LÂMINA: 3,18M3). AF_07/2020</t>
        </is>
      </c>
      <c r="C2679" s="330" t="inlineStr">
        <is>
          <t>M3</t>
        </is>
      </c>
      <c r="D2679" s="330" t="n">
        <v>15.88</v>
      </c>
      <c r="E2679" s="330" t="n">
        <v>16.08</v>
      </c>
      <c r="F2679" s="330" t="inlineStr"/>
    </row>
    <row r="2680" ht="45" customHeight="1" s="496">
      <c r="A2680" s="330" t="n">
        <v>101126</v>
      </c>
      <c r="B2680" s="331" t="inlineStr">
        <is>
          <t>ESCAVAÇÃO HORIZONTAL, INCLUINDO CARGA E DESCARGA EM SOLO DE 1A CATEGORIA COM TRATOR DE ESTEIRAS (170HP/LÂMINA: 5,20M3). AF_07/2020</t>
        </is>
      </c>
      <c r="C2680" s="330" t="inlineStr">
        <is>
          <t>M3</t>
        </is>
      </c>
      <c r="D2680" s="330" t="n">
        <v>14.26</v>
      </c>
      <c r="E2680" s="330" t="n">
        <v>14.44</v>
      </c>
      <c r="F2680" s="330" t="inlineStr"/>
    </row>
    <row r="2681" ht="45" customHeight="1" s="496">
      <c r="A2681" s="330" t="n">
        <v>101127</v>
      </c>
      <c r="B2681" s="331" t="inlineStr">
        <is>
          <t>ESCAVAÇÃO HORIZONTAL, INCLUINDO CARGA E DESCARGA EM SOLO DE 1A CATEGORIA COM TRATOR DE ESTEIRAS (347HP/LÂMINA: 8,70M3). AF_07/2020</t>
        </is>
      </c>
      <c r="C2681" s="330" t="inlineStr">
        <is>
          <t>M3</t>
        </is>
      </c>
      <c r="D2681" s="330" t="n">
        <v>15.21</v>
      </c>
      <c r="E2681" s="330" t="n">
        <v>15.37</v>
      </c>
      <c r="F2681" s="330" t="inlineStr"/>
    </row>
    <row r="2682" ht="45" customHeight="1" s="496">
      <c r="A2682" s="330" t="n">
        <v>101134</v>
      </c>
      <c r="B2682" s="331" t="inlineStr">
        <is>
          <t>ESCAVAÇÃO HORIZONTAL, INCLUINDO CARGA, DESCARGA E TRANSPORTE EM SOLO DE 1A CATEGORIA COM TRATOR DE ESTEIRAS (100HP/LÂMINA: 2,19M3) E CAMINHÃO BASCULANTE DE 10M3, DMT ATÉ 200M. AF_07/2020</t>
        </is>
      </c>
      <c r="C2682" s="330" t="inlineStr">
        <is>
          <t>M3</t>
        </is>
      </c>
      <c r="D2682" s="330" t="n">
        <v>17.57</v>
      </c>
      <c r="E2682" s="330" t="n">
        <v>17.81</v>
      </c>
      <c r="F2682" s="330" t="inlineStr"/>
    </row>
    <row r="2683" ht="45" customHeight="1" s="496">
      <c r="A2683" s="330" t="n">
        <v>101144</v>
      </c>
      <c r="B2683" s="331" t="inlineStr">
        <is>
          <t>ESCAVAÇÃO HORIZONTAL, INCLUINDO CARGA, DESCARGA E TRANSPORTE EM SOLO DE 1A CATEGORIA COM TRATOR DE ESTEIRAS (100HP/LÂMINA: 2,19M3) E CAMINHÃO BASCULANTE DE 14M3, DMT ATÉ 200M. AF_07/2020</t>
        </is>
      </c>
      <c r="C2683" s="330" t="inlineStr">
        <is>
          <t>M3</t>
        </is>
      </c>
      <c r="D2683" s="330" t="n">
        <v>17.28</v>
      </c>
      <c r="E2683" s="330" t="n">
        <v>17.52</v>
      </c>
      <c r="F2683" s="330" t="inlineStr"/>
    </row>
    <row r="2684" ht="45" customHeight="1" s="496">
      <c r="A2684" s="330" t="n">
        <v>101138</v>
      </c>
      <c r="B2684" s="331" t="inlineStr">
        <is>
          <t>ESCAVAÇÃO HORIZONTAL, INCLUINDO CARGA, DESCARGA E TRANSPORTE EM SOLO DE 1A CATEGORIA COM TRATOR DE ESTEIRAS (125HP/LÂMINA: 2,70M3) E CAMINHÃO BASCULANTE DE 10M3, DMT ATÉ 200M. AF_07/2020</t>
        </is>
      </c>
      <c r="C2684" s="330" t="inlineStr">
        <is>
          <t>M3</t>
        </is>
      </c>
      <c r="D2684" s="330" t="n">
        <v>16.84</v>
      </c>
      <c r="E2684" s="330" t="n">
        <v>17.07</v>
      </c>
      <c r="F2684" s="330" t="inlineStr"/>
    </row>
    <row r="2685" ht="45" customHeight="1" s="496">
      <c r="A2685" s="330" t="n">
        <v>101148</v>
      </c>
      <c r="B2685" s="331" t="inlineStr">
        <is>
          <t>ESCAVAÇÃO HORIZONTAL, INCLUINDO CARGA, DESCARGA E TRANSPORTE EM SOLO DE 1A CATEGORIA COM TRATOR DE ESTEIRAS (125HP/LÂMINA: 2,70M3) E CAMINHÃO BASCULANTE DE 14M3, DMT ATÉ 200M. AF_07/2020</t>
        </is>
      </c>
      <c r="C2685" s="330" t="inlineStr">
        <is>
          <t>M3</t>
        </is>
      </c>
      <c r="D2685" s="330" t="n">
        <v>16.55</v>
      </c>
      <c r="E2685" s="330" t="n">
        <v>16.78</v>
      </c>
      <c r="F2685" s="330" t="inlineStr"/>
    </row>
    <row r="2686" ht="45" customHeight="1" s="496">
      <c r="A2686" s="330" t="n">
        <v>101135</v>
      </c>
      <c r="B2686" s="331" t="inlineStr">
        <is>
          <t>ESCAVAÇÃO HORIZONTAL, INCLUINDO CARGA, DESCARGA E TRANSPORTE EM SOLO DE 1A CATEGORIA COM TRATOR DE ESTEIRAS (150HP/LÂMINA: 3,18M3) E CAMINHÃO BASCULANTE DE 10M3, DMT ATÉ 200M AF_07/2020</t>
        </is>
      </c>
      <c r="C2686" s="330" t="inlineStr">
        <is>
          <t>M3</t>
        </is>
      </c>
      <c r="D2686" s="330" t="n">
        <v>16.71</v>
      </c>
      <c r="E2686" s="330" t="n">
        <v>16.91</v>
      </c>
      <c r="F2686" s="330" t="inlineStr"/>
    </row>
    <row r="2687" ht="45" customHeight="1" s="496">
      <c r="A2687" s="330" t="n">
        <v>101145</v>
      </c>
      <c r="B2687" s="331" t="inlineStr">
        <is>
          <t>ESCAVAÇÃO HORIZONTAL, INCLUINDO CARGA, DESCARGA E TRANSPORTE EM SOLO DE 1A CATEGORIA COM TRATOR DE ESTEIRAS (150HP/LÂMINA: 3,18M3) E CAMINHÃO BASCULANTE DE 14M3, DMT ATÉ 200M. AF_07/2020</t>
        </is>
      </c>
      <c r="C2687" s="330" t="inlineStr">
        <is>
          <t>M3</t>
        </is>
      </c>
      <c r="D2687" s="330" t="n">
        <v>16.42</v>
      </c>
      <c r="E2687" s="330" t="n">
        <v>16.62</v>
      </c>
      <c r="F2687" s="330" t="inlineStr"/>
    </row>
    <row r="2688" ht="45" customHeight="1" s="496">
      <c r="A2688" s="330" t="n">
        <v>101136</v>
      </c>
      <c r="B2688" s="331" t="inlineStr">
        <is>
          <t>ESCAVAÇÃO HORIZONTAL, INCLUINDO CARGA, DESCARGA E TRANSPORTE EM SOLO DE 1A CATEGORIA COM TRATOR DE ESTEIRAS (170HP/LÂMINA: 5,20M3) E CAMINHÃO BASCULANTE DE 10M3, DMT ATÉ 200M. AF_07/2020</t>
        </is>
      </c>
      <c r="C2688" s="330" t="inlineStr">
        <is>
          <t>M3</t>
        </is>
      </c>
      <c r="D2688" s="330" t="n">
        <v>15.09</v>
      </c>
      <c r="E2688" s="330" t="n">
        <v>15.27</v>
      </c>
      <c r="F2688" s="330" t="inlineStr"/>
    </row>
    <row r="2689" ht="45" customHeight="1" s="496">
      <c r="A2689" s="330" t="n">
        <v>101146</v>
      </c>
      <c r="B2689" s="331" t="inlineStr">
        <is>
          <t>ESCAVAÇÃO HORIZONTAL, INCLUINDO CARGA, DESCARGA E TRANSPORTE EM SOLO DE 1A CATEGORIA COM TRATOR DE ESTEIRAS (170HP/LÂMINA: 5,20M3) E CAMINHÃO BASCULANTE DE 14M3, DMT ATÉ 200M. AF_07/2020</t>
        </is>
      </c>
      <c r="C2689" s="330" t="inlineStr">
        <is>
          <t>M3</t>
        </is>
      </c>
      <c r="D2689" s="330" t="n">
        <v>14.8</v>
      </c>
      <c r="E2689" s="330" t="n">
        <v>14.98</v>
      </c>
      <c r="F2689" s="330" t="inlineStr"/>
    </row>
    <row r="2690" ht="45" customHeight="1" s="496">
      <c r="A2690" s="330" t="n">
        <v>101137</v>
      </c>
      <c r="B2690" s="331" t="inlineStr">
        <is>
          <t>ESCAVAÇÃO HORIZONTAL, INCLUINDO CARGA, DESCARGA E TRANSPORTE EM SOLO DE 1A CATEGORIA COM TRATOR DE ESTEIRAS (347HP/LÂMINA: 8,70M3) E CAMINHÃO BASCULANTE DE 10M3, DMT ATÉ 200M. AF_07/2020</t>
        </is>
      </c>
      <c r="C2690" s="330" t="inlineStr">
        <is>
          <t>M3</t>
        </is>
      </c>
      <c r="D2690" s="330" t="n">
        <v>16.04</v>
      </c>
      <c r="E2690" s="330" t="n">
        <v>16.2</v>
      </c>
      <c r="F2690" s="330" t="inlineStr"/>
    </row>
    <row r="2691" ht="45" customHeight="1" s="496">
      <c r="A2691" s="330" t="n">
        <v>101147</v>
      </c>
      <c r="B2691" s="331" t="inlineStr">
        <is>
          <t>ESCAVAÇÃO HORIZONTAL, INCLUINDO CARGA, DESCARGA E TRANSPORTE EM SOLO DE 1A CATEGORIA COM TRATOR DE ESTEIRAS (347HP/LÂMINA: 8,70M3) E CAMINHÃO BASCULANTE DE 14M3, DMT ATÉ 200M. AF_07/2020</t>
        </is>
      </c>
      <c r="C2691" s="330" t="inlineStr">
        <is>
          <t>M3</t>
        </is>
      </c>
      <c r="D2691" s="330" t="n">
        <v>15.75</v>
      </c>
      <c r="E2691" s="330" t="n">
        <v>15.91</v>
      </c>
      <c r="F2691" s="330" t="inlineStr"/>
    </row>
    <row r="2692" ht="45" customHeight="1" s="496">
      <c r="A2692" s="330" t="n">
        <v>101119</v>
      </c>
      <c r="B2692" s="331" t="inlineStr">
        <is>
          <t>ESCAVAÇÃO HORIZONTAL, INCLUINDO ESCARIFICAÇÃO EM SOLO DE 2A CATEGORIA COM TRATOR DE ESTEIRAS (100HP/LÂMINA: 2,19M3). AF_07/2020</t>
        </is>
      </c>
      <c r="C2692" s="330" t="inlineStr">
        <is>
          <t>M3</t>
        </is>
      </c>
      <c r="D2692" s="330" t="n">
        <v>9.85</v>
      </c>
      <c r="E2692" s="330" t="n">
        <v>10.07</v>
      </c>
      <c r="F2692" s="330" t="inlineStr"/>
    </row>
    <row r="2693" ht="45" customHeight="1" s="496">
      <c r="A2693" s="330" t="n">
        <v>101123</v>
      </c>
      <c r="B2693" s="331" t="inlineStr">
        <is>
          <t>ESCAVAÇÃO HORIZONTAL, INCLUINDO ESCARIFICAÇÃO EM SOLO DE 2A CATEGORIA COM TRATOR DE ESTEIRAS (125HP/LÂMINA: 2,70M3). AF_07/2020</t>
        </is>
      </c>
      <c r="C2693" s="330" t="inlineStr">
        <is>
          <t>M3</t>
        </is>
      </c>
      <c r="D2693" s="330" t="n">
        <v>8.48</v>
      </c>
      <c r="E2693" s="330" t="n">
        <v>8.65</v>
      </c>
      <c r="F2693" s="330" t="inlineStr"/>
    </row>
    <row r="2694" ht="45" customHeight="1" s="496">
      <c r="A2694" s="330" t="n">
        <v>101120</v>
      </c>
      <c r="B2694" s="331" t="inlineStr">
        <is>
          <t>ESCAVAÇÃO HORIZONTAL, INCLUINDO ESCARIFICAÇÃO EM SOLO DE 2A CATEGORIA COM TRATOR DE ESTEIRAS (150HP/LÂMINA: 3,18M3). AF_07/2020</t>
        </is>
      </c>
      <c r="C2694" s="330" t="inlineStr">
        <is>
          <t>M3</t>
        </is>
      </c>
      <c r="D2694" s="330" t="n">
        <v>8.220000000000001</v>
      </c>
      <c r="E2694" s="330" t="n">
        <v>8.380000000000001</v>
      </c>
      <c r="F2694" s="330" t="inlineStr"/>
    </row>
    <row r="2695" ht="45" customHeight="1" s="496">
      <c r="A2695" s="330" t="n">
        <v>101121</v>
      </c>
      <c r="B2695" s="331" t="inlineStr">
        <is>
          <t>ESCAVAÇÃO HORIZONTAL, INCLUINDO ESCARIFICAÇÃO EM SOLO DE 2A CATEGORIA COM TRATOR DE ESTEIRAS (170HP/LÂMINA: 5,20M3). AF_07/2020</t>
        </is>
      </c>
      <c r="C2695" s="330" t="inlineStr">
        <is>
          <t>M3</t>
        </is>
      </c>
      <c r="D2695" s="330" t="n">
        <v>5.14</v>
      </c>
      <c r="E2695" s="330" t="n">
        <v>5.23</v>
      </c>
      <c r="F2695" s="330" t="inlineStr"/>
    </row>
    <row r="2696" ht="45" customHeight="1" s="496">
      <c r="A2696" s="330" t="n">
        <v>101122</v>
      </c>
      <c r="B2696" s="331" t="inlineStr">
        <is>
          <t>ESCAVAÇÃO HORIZONTAL, INCLUINDO ESCARIFICAÇÃO EM SOLO DE 2A CATEGORIA COM TRATOR DE ESTEIRAS (347HP/LÂMINA: 8,70M3). AF_07/2020</t>
        </is>
      </c>
      <c r="C2696" s="330" t="inlineStr">
        <is>
          <t>M3</t>
        </is>
      </c>
      <c r="D2696" s="330" t="n">
        <v>6.92</v>
      </c>
      <c r="E2696" s="330" t="n">
        <v>6.98</v>
      </c>
      <c r="F2696" s="330" t="inlineStr"/>
    </row>
    <row r="2697" ht="45" customHeight="1" s="496">
      <c r="A2697" s="330" t="n">
        <v>101129</v>
      </c>
      <c r="B2697" s="331" t="inlineStr">
        <is>
          <t>ESCAVAÇÃO HORIZONTAL, INCLUINDO ESCARIFICAÇÃO, CARGA E DESCARGA EM SOLO DE 2A CATEGORIA COM TRATOR DE ESTEIRAS (100HP/LÂMINA: 2,19M3). AF_07/2020</t>
        </is>
      </c>
      <c r="C2697" s="330" t="inlineStr">
        <is>
          <t>M3</t>
        </is>
      </c>
      <c r="D2697" s="330" t="n">
        <v>21.9</v>
      </c>
      <c r="E2697" s="330" t="n">
        <v>22.25</v>
      </c>
      <c r="F2697" s="330" t="inlineStr"/>
    </row>
    <row r="2698" ht="45" customHeight="1" s="496">
      <c r="A2698" s="330" t="n">
        <v>101133</v>
      </c>
      <c r="B2698" s="331" t="inlineStr">
        <is>
          <t>ESCAVAÇÃO HORIZONTAL, INCLUINDO ESCARIFICAÇÃO, CARGA E DESCARGA EM SOLO DE 2A CATEGORIA COM TRATOR DE ESTEIRAS (125HP/LÂMINA: 2,70M3). AF_07/2020</t>
        </is>
      </c>
      <c r="C2698" s="330" t="inlineStr">
        <is>
          <t>M3</t>
        </is>
      </c>
      <c r="D2698" s="330" t="n">
        <v>20.53</v>
      </c>
      <c r="E2698" s="330" t="n">
        <v>20.83</v>
      </c>
      <c r="F2698" s="330" t="inlineStr"/>
    </row>
    <row r="2699" ht="45" customHeight="1" s="496">
      <c r="A2699" s="330" t="n">
        <v>101130</v>
      </c>
      <c r="B2699" s="331" t="inlineStr">
        <is>
          <t>ESCAVAÇÃO HORIZONTAL, INCLUINDO ESCARIFICAÇÃO, CARGA E DESCARGA EM SOLO DE 2A CATEGORIA COM TRATOR DE ESTEIRAS (150HP/LÂMINA: 3,18M3). AF_07/2020</t>
        </is>
      </c>
      <c r="C2699" s="330" t="inlineStr">
        <is>
          <t>M3</t>
        </is>
      </c>
      <c r="D2699" s="330" t="n">
        <v>20.27</v>
      </c>
      <c r="E2699" s="330" t="n">
        <v>20.56</v>
      </c>
      <c r="F2699" s="330" t="inlineStr"/>
    </row>
    <row r="2700" ht="45" customHeight="1" s="496">
      <c r="A2700" s="330" t="n">
        <v>101131</v>
      </c>
      <c r="B2700" s="331" t="inlineStr">
        <is>
          <t>ESCAVAÇÃO HORIZONTAL, INCLUINDO ESCARIFICAÇÃO, CARGA E DESCARGA EM SOLO DE 2A CATEGORIA COM TRATOR DE ESTEIRAS (170HP/LÂMINA: 5,20M3). AF_07/2020</t>
        </is>
      </c>
      <c r="C2700" s="330" t="inlineStr">
        <is>
          <t>M3</t>
        </is>
      </c>
      <c r="D2700" s="330" t="n">
        <v>17.19</v>
      </c>
      <c r="E2700" s="330" t="n">
        <v>17.41</v>
      </c>
      <c r="F2700" s="330" t="inlineStr"/>
    </row>
    <row r="2701" ht="45" customHeight="1" s="496">
      <c r="A2701" s="330" t="n">
        <v>101132</v>
      </c>
      <c r="B2701" s="331" t="inlineStr">
        <is>
          <t>ESCAVAÇÃO HORIZONTAL, INCLUINDO ESCARIFICAÇÃO, CARGA E DESCARGA EM SOLO DE 2A CATEGORIA COM TRATOR DE ESTEIRAS (347HP/LÂMINA: 8,70M3). AF_07/2020</t>
        </is>
      </c>
      <c r="C2701" s="330" t="inlineStr">
        <is>
          <t>M3</t>
        </is>
      </c>
      <c r="D2701" s="330" t="n">
        <v>18.97</v>
      </c>
      <c r="E2701" s="330" t="n">
        <v>19.16</v>
      </c>
      <c r="F2701" s="330" t="inlineStr"/>
    </row>
    <row r="2702" ht="60" customHeight="1" s="496">
      <c r="A2702" s="330" t="n">
        <v>101139</v>
      </c>
      <c r="B2702" s="331" t="inlineStr">
        <is>
          <t>ESCAVAÇÃO HORIZONTAL, INCLUINDO ESCARIFICAÇÃO, CARGA, DESCARGA E TRANSPORTE EM SOLO DE 2A CATEGORIA COM TRATOR DE ESTEIRAS (100HP/LÂMINA: 2,19M3) E CAMINHÃO BASCULANTE DE 10M3, DMT ATÉ 200M. AF_07/2020</t>
        </is>
      </c>
      <c r="C2702" s="330" t="inlineStr">
        <is>
          <t>M3</t>
        </is>
      </c>
      <c r="D2702" s="330" t="n">
        <v>22.76</v>
      </c>
      <c r="E2702" s="330" t="n">
        <v>23.12</v>
      </c>
      <c r="F2702" s="330" t="inlineStr"/>
    </row>
    <row r="2703" ht="60" customHeight="1" s="496">
      <c r="A2703" s="330" t="n">
        <v>101149</v>
      </c>
      <c r="B2703" s="331" t="inlineStr">
        <is>
          <t>ESCAVAÇÃO HORIZONTAL, INCLUINDO ESCARIFICAÇÃO, CARGA, DESCARGA E TRANSPORTE EM SOLO DE 2A CATEGORIA COM TRATOR DE ESTEIRAS (100HP/LÂMINA: 2,19M3) E CAMINHÃO BASCULANTE DE 14M3, DMT ATÉ 200M. AF_07/2020</t>
        </is>
      </c>
      <c r="C2703" s="330" t="inlineStr">
        <is>
          <t>M3</t>
        </is>
      </c>
      <c r="D2703" s="330" t="n">
        <v>22.45</v>
      </c>
      <c r="E2703" s="330" t="n">
        <v>22.81</v>
      </c>
      <c r="F2703" s="330" t="inlineStr"/>
    </row>
    <row r="2704" ht="60" customHeight="1" s="496">
      <c r="A2704" s="330" t="n">
        <v>101143</v>
      </c>
      <c r="B2704" s="331" t="inlineStr">
        <is>
          <t>ESCAVAÇÃO HORIZONTAL, INCLUINDO ESCARIFICAÇÃO, CARGA, DESCARGA E TRANSPORTE EM SOLO DE 2A CATEGORIA COM TRATOR DE ESTEIRAS (125HP/LÂMINA: 2,70M3) E CAMINHÃO BASCULANTE DE 10M3, DMT ATÉ 200M. AF_07/2020</t>
        </is>
      </c>
      <c r="C2704" s="330" t="inlineStr">
        <is>
          <t>M3</t>
        </is>
      </c>
      <c r="D2704" s="330" t="n">
        <v>21.39</v>
      </c>
      <c r="E2704" s="330" t="n">
        <v>21.7</v>
      </c>
      <c r="F2704" s="330" t="inlineStr"/>
    </row>
    <row r="2705" ht="60" customHeight="1" s="496">
      <c r="A2705" s="330" t="n">
        <v>101153</v>
      </c>
      <c r="B2705" s="331" t="inlineStr">
        <is>
          <t>ESCAVAÇÃO HORIZONTAL, INCLUINDO ESCARIFICAÇÃO, CARGA, DESCARGA E TRANSPORTE EM SOLO DE 2A CATEGORIA COM TRATOR DE ESTEIRAS (125HP/LÂMINA: 2,70M3) E CAMINHÃO BASCULANTE DE 14M3, DMT ATÉ 200M. AF_07/2020</t>
        </is>
      </c>
      <c r="C2705" s="330" t="inlineStr">
        <is>
          <t>M3</t>
        </is>
      </c>
      <c r="D2705" s="330" t="n">
        <v>21.08</v>
      </c>
      <c r="E2705" s="330" t="n">
        <v>21.39</v>
      </c>
      <c r="F2705" s="330" t="inlineStr"/>
    </row>
    <row r="2706" ht="60" customHeight="1" s="496">
      <c r="A2706" s="330" t="n">
        <v>101140</v>
      </c>
      <c r="B2706" s="331" t="inlineStr">
        <is>
          <t>ESCAVAÇÃO HORIZONTAL, INCLUINDO ESCARIFICAÇÃO, CARGA, DESCARGA E TRANSPORTE EM SOLO DE 2A CATEGORIA COM TRATOR DE ESTEIRAS (150HP/LÂMINA: 3,18M3) E CAMINHÃO BASCULANTE DE 10M3, DMT ATÉ 200M. AF_07/2020</t>
        </is>
      </c>
      <c r="C2706" s="330" t="inlineStr">
        <is>
          <t>M3</t>
        </is>
      </c>
      <c r="D2706" s="330" t="n">
        <v>21.13</v>
      </c>
      <c r="E2706" s="330" t="n">
        <v>21.43</v>
      </c>
      <c r="F2706" s="330" t="inlineStr"/>
    </row>
    <row r="2707" ht="60" customHeight="1" s="496">
      <c r="A2707" s="330" t="n">
        <v>101150</v>
      </c>
      <c r="B2707" s="331" t="inlineStr">
        <is>
          <t>ESCAVAÇÃO HORIZONTAL, INCLUINDO ESCARIFICAÇÃO, CARGA, DESCARGA E TRANSPORTE EM SOLO DE 2A CATEGORIA COM TRATOR DE ESTEIRAS (150HP/LÂMINA: 3,18M3) E CAMINHÃO BASCULANTE DE 14M3, DMT ATÉ 200M. AF_07/2020</t>
        </is>
      </c>
      <c r="C2707" s="330" t="inlineStr">
        <is>
          <t>M3</t>
        </is>
      </c>
      <c r="D2707" s="330" t="n">
        <v>20.82</v>
      </c>
      <c r="E2707" s="330" t="n">
        <v>21.12</v>
      </c>
      <c r="F2707" s="330" t="inlineStr"/>
    </row>
    <row r="2708" ht="60" customHeight="1" s="496">
      <c r="A2708" s="330" t="n">
        <v>101141</v>
      </c>
      <c r="B2708" s="331" t="inlineStr">
        <is>
          <t>ESCAVAÇÃO HORIZONTAL, INCLUINDO ESCARIFICAÇÃO, CARGA, DESCARGA E TRANSPORTE EM SOLO DE 2A CATEGORIA COM TRATOR DE ESTEIRAS (170HP/LÂMINA: 5,20M3) E CAMINHÃO BASCULANTE DE 10M3, DMT ATÉ 200M. AF_07/2020</t>
        </is>
      </c>
      <c r="C2708" s="330" t="inlineStr">
        <is>
          <t>M3</t>
        </is>
      </c>
      <c r="D2708" s="330" t="n">
        <v>18.05</v>
      </c>
      <c r="E2708" s="330" t="n">
        <v>18.28</v>
      </c>
      <c r="F2708" s="330" t="inlineStr"/>
    </row>
    <row r="2709" ht="60" customHeight="1" s="496">
      <c r="A2709" s="330" t="n">
        <v>101151</v>
      </c>
      <c r="B2709" s="331" t="inlineStr">
        <is>
          <t>ESCAVAÇÃO HORIZONTAL, INCLUINDO ESCARIFICAÇÃO, CARGA, DESCARGA E TRANSPORTE EM SOLO DE 2A CATEGORIA COM TRATOR DE ESTEIRAS (170HP/LÂMINA: 5,20M3) E CAMINHÃO BASCULANTE DE 14M3, DMT ATÉ 200M. AF_07/2020</t>
        </is>
      </c>
      <c r="C2709" s="330" t="inlineStr">
        <is>
          <t>M3</t>
        </is>
      </c>
      <c r="D2709" s="330" t="n">
        <v>17.74</v>
      </c>
      <c r="E2709" s="330" t="n">
        <v>17.97</v>
      </c>
      <c r="F2709" s="330" t="inlineStr"/>
    </row>
    <row r="2710" ht="60" customHeight="1" s="496">
      <c r="A2710" s="330" t="n">
        <v>101142</v>
      </c>
      <c r="B2710" s="331" t="inlineStr">
        <is>
          <t>ESCAVAÇÃO HORIZONTAL, INCLUINDO ESCARIFICAÇÃO, CARGA, DESCARGA E TRANSPORTE EM SOLO DE 2A CATEGORIA COM TRATOR DE ESTEIRAS (347HP/LÂMINA: 8,70M3) E CAMINHÃO BASCULANTE DE 10M3, DMT ATÉ 200M. AF_07/2020</t>
        </is>
      </c>
      <c r="C2710" s="330" t="inlineStr">
        <is>
          <t>M3</t>
        </is>
      </c>
      <c r="D2710" s="330" t="n">
        <v>19.83</v>
      </c>
      <c r="E2710" s="330" t="n">
        <v>20.03</v>
      </c>
      <c r="F2710" s="330" t="inlineStr"/>
    </row>
    <row r="2711" ht="60" customHeight="1" s="496">
      <c r="A2711" s="330" t="n">
        <v>101152</v>
      </c>
      <c r="B2711" s="331" t="inlineStr">
        <is>
          <t>ESCAVAÇÃO HORIZONTAL, INCLUINDO ESCARIFICAÇÃO, CARGA, DESCARGA E TRANSPORTE EM SOLO DE 2A CATEGORIA COM TRATOR DE ESTEIRAS (347HP/LÂMINA: 8,70M3) E CAMINHÃO BASCULANTE DE 14M3, DMT ATÉ 200M. AF_07/2020</t>
        </is>
      </c>
      <c r="C2711" s="330" t="inlineStr">
        <is>
          <t>M3</t>
        </is>
      </c>
      <c r="D2711" s="330" t="n">
        <v>19.52</v>
      </c>
      <c r="E2711" s="330" t="n">
        <v>19.72</v>
      </c>
      <c r="F2711" s="330" t="inlineStr"/>
    </row>
    <row r="2712" ht="60" customHeight="1" s="496">
      <c r="A2712" s="330" t="n">
        <v>101207</v>
      </c>
      <c r="B2712" s="331" t="inlineStr">
        <is>
          <t>ESCAVAÇÃO VERTICAL PARA EDIFICAÇÃO, COM CARGA, DESCARGA E TRANSPORTE DE SOLO DE 1ª CATEGORIA, COM ESCAVADEIRA HIDRÁULICA (CAÇAMBA: 0,8 M³ / 111 HP), FROTA DE 2 CAMINHÕES BASCULANTES DE 18 M³, DMT ATÉ 1 KM E VELOCIDADE MÉDIA 14 KM/H. AF_05/2020</t>
        </is>
      </c>
      <c r="C2712" s="330" t="inlineStr">
        <is>
          <t>M3</t>
        </is>
      </c>
      <c r="D2712" s="330" t="n">
        <v>12.74</v>
      </c>
      <c r="E2712" s="330" t="n">
        <v>12.86</v>
      </c>
      <c r="F2712" s="330" t="inlineStr"/>
    </row>
    <row r="2713" ht="60" customHeight="1" s="496">
      <c r="A2713" s="330" t="n">
        <v>101206</v>
      </c>
      <c r="B2713" s="331" t="inlineStr">
        <is>
          <t>ESCAVAÇÃO VERTICAL PARA EDIFICAÇÃO, COM CARGA, DESCARGA E TRANSPORTE DE SOLO DE 1ª CATEGORIA, COM ESCAVADEIRA HIDRÁULICA (CAÇAMBA: 0,8 M³ / 111 HP), FROTA DE 3 CAMINHÕES BASCULANTES DE 14 M³, DMT ATÉ 1 KM E VELOCIDADE MÉDIA 14 KM/H. AF_05/2020</t>
        </is>
      </c>
      <c r="C2713" s="330" t="inlineStr">
        <is>
          <t>M3</t>
        </is>
      </c>
      <c r="D2713" s="330" t="n">
        <v>14.7</v>
      </c>
      <c r="E2713" s="330" t="n">
        <v>14.86</v>
      </c>
      <c r="F2713" s="330" t="inlineStr"/>
    </row>
    <row r="2714" ht="60" customHeight="1" s="496">
      <c r="A2714" s="330" t="n">
        <v>101210</v>
      </c>
      <c r="B2714" s="331" t="inlineStr">
        <is>
          <t>ESCAVAÇÃO VERTICAL PARA EDIFICAÇÃO, COM CARGA, DESCARGA E TRANSPORTE DE SOLO DE 1ª CATEGORIA, COM ESCAVADEIRA HIDRÁULICA (CAÇAMBA: 0,8 M³ / 111 HP), FROTA DE 4 CAMINHÕES BASCULANTES DE 14 M³, DMT DE 1,5 KM E VELOCIDADE MÉDIA 18 KM/H. AF_05/2020</t>
        </is>
      </c>
      <c r="C2714" s="330" t="inlineStr">
        <is>
          <t>M3</t>
        </is>
      </c>
      <c r="D2714" s="330" t="n">
        <v>20.62</v>
      </c>
      <c r="E2714" s="330" t="n">
        <v>20.8</v>
      </c>
      <c r="F2714" s="330" t="inlineStr"/>
    </row>
    <row r="2715" ht="60" customHeight="1" s="496">
      <c r="A2715" s="330" t="n">
        <v>101211</v>
      </c>
      <c r="B2715" s="331" t="inlineStr">
        <is>
          <t>ESCAVAÇÃO VERTICAL PARA EDIFICAÇÃO, COM CARGA, DESCARGA E TRANSPORTE DE SOLO DE 1ª CATEGORIA, COM ESCAVADEIRA HIDRÁULICA (CAÇAMBA: 0,8 M³ / 111 HP), FROTA DE 4 CAMINHÕES BASCULANTES DE 14 M³, DMT DE 2 KM E VELOCIDADE MÉDIA 19 KM/H. AF_05/2020</t>
        </is>
      </c>
      <c r="C2715" s="330" t="inlineStr">
        <is>
          <t>M3</t>
        </is>
      </c>
      <c r="D2715" s="330" t="n">
        <v>22.14</v>
      </c>
      <c r="E2715" s="330" t="n">
        <v>22.32</v>
      </c>
      <c r="F2715" s="330" t="inlineStr"/>
    </row>
    <row r="2716" ht="60" customHeight="1" s="496">
      <c r="A2716" s="330" t="n">
        <v>101215</v>
      </c>
      <c r="B2716" s="331" t="inlineStr">
        <is>
          <t>ESCAVAÇÃO VERTICAL PARA EDIFICAÇÃO, COM CARGA, DESCARGA E TRANSPORTE DE SOLO DE 1ª CATEGORIA, COM ESCAVADEIRA HIDRÁULICA (CAÇAMBA: 0,8 M³ / 111 HP), FROTA DE 4 CAMINHÕES BASCULANTES DE 18 M³, DMT DE 1,5 KM E VELOCIDADE MÉDIA 18 KM/H. AF_05/2020</t>
        </is>
      </c>
      <c r="C2716" s="330" t="inlineStr">
        <is>
          <t>M3</t>
        </is>
      </c>
      <c r="D2716" s="330" t="n">
        <v>19.82</v>
      </c>
      <c r="E2716" s="330" t="n">
        <v>19.98</v>
      </c>
      <c r="F2716" s="330" t="inlineStr"/>
    </row>
    <row r="2717" ht="60" customHeight="1" s="496">
      <c r="A2717" s="330" t="n">
        <v>101216</v>
      </c>
      <c r="B2717" s="331" t="inlineStr">
        <is>
          <t>ESCAVAÇÃO VERTICAL PARA EDIFICAÇÃO, COM CARGA, DESCARGA E TRANSPORTE DE SOLO DE 1ª CATEGORIA, COM ESCAVADEIRA HIDRÁULICA (CAÇAMBA: 0,8 M³ / 111 HP), FROTA DE 4 CAMINHÕES BASCULANTES DE 18 M³, DMT DE 2 KM E VELOCIDADE MÉDIA 19 KM/H. AF_05/2020</t>
        </is>
      </c>
      <c r="C2717" s="330" t="inlineStr">
        <is>
          <t>M3</t>
        </is>
      </c>
      <c r="D2717" s="330" t="n">
        <v>20.79</v>
      </c>
      <c r="E2717" s="330" t="n">
        <v>20.97</v>
      </c>
      <c r="F2717" s="330" t="inlineStr"/>
    </row>
    <row r="2718" ht="60" customHeight="1" s="496">
      <c r="A2718" s="330" t="n">
        <v>101212</v>
      </c>
      <c r="B2718" s="331" t="inlineStr">
        <is>
          <t>ESCAVAÇÃO VERTICAL PARA EDIFICAÇÃO, COM CARGA, DESCARGA E TRANSPORTE DE SOLO DE 1ª CATEGORIA, COM ESCAVADEIRA HIDRÁULICA (CAÇAMBA: 0,8 M³ / 111 HP), FROTA DE 5 CAMINHÕES BASCULANTES DE 14 M³, DMT DE 3 KM E VELOCIDADE MÉDIA 20 KM/H. AF_05/2020</t>
        </is>
      </c>
      <c r="C2718" s="330" t="inlineStr">
        <is>
          <t>M3</t>
        </is>
      </c>
      <c r="D2718" s="330" t="n">
        <v>25.83</v>
      </c>
      <c r="E2718" s="330" t="n">
        <v>26.05</v>
      </c>
      <c r="F2718" s="330" t="inlineStr"/>
    </row>
    <row r="2719" ht="60" customHeight="1" s="496">
      <c r="A2719" s="330" t="n">
        <v>101217</v>
      </c>
      <c r="B2719" s="331" t="inlineStr">
        <is>
          <t>ESCAVAÇÃO VERTICAL PARA EDIFICAÇÃO, COM CARGA, DESCARGA E TRANSPORTE DE SOLO DE 1ª CATEGORIA, COM ESCAVADEIRA HIDRÁULICA (CAÇAMBA: 0,8 M³ / 111 HP), FROTA DE 5 CAMINHÕES BASCULANTES DE 18 M³, DMT DE 3 KM E VELOCIDADE MÉDIA 20 KM/H. AF_05/2020</t>
        </is>
      </c>
      <c r="C2719" s="330" t="inlineStr">
        <is>
          <t>M3</t>
        </is>
      </c>
      <c r="D2719" s="330" t="n">
        <v>24.21</v>
      </c>
      <c r="E2719" s="330" t="n">
        <v>24.42</v>
      </c>
      <c r="F2719" s="330" t="inlineStr"/>
    </row>
    <row r="2720" ht="60" customHeight="1" s="496">
      <c r="A2720" s="330" t="n">
        <v>101218</v>
      </c>
      <c r="B2720" s="331" t="inlineStr">
        <is>
          <t>ESCAVAÇÃO VERTICAL PARA EDIFICAÇÃO, COM CARGA, DESCARGA E TRANSPORTE DE SOLO DE 1ª CATEGORIA, COM ESCAVADEIRA HIDRÁULICA (CAÇAMBA: 0,8 M³ / 111 HP), FROTA DE 5 CAMINHÕES BASCULANTES DE 18 M³, DMT DE 4 KM E VELOCIDADE MÉDIA 22 KM/H. AF_05/2020</t>
        </is>
      </c>
      <c r="C2720" s="330" t="inlineStr">
        <is>
          <t>M3</t>
        </is>
      </c>
      <c r="D2720" s="330" t="n">
        <v>25.66</v>
      </c>
      <c r="E2720" s="330" t="n">
        <v>25.85</v>
      </c>
      <c r="F2720" s="330" t="inlineStr"/>
    </row>
    <row r="2721" ht="60" customHeight="1" s="496">
      <c r="A2721" s="330" t="n">
        <v>101213</v>
      </c>
      <c r="B2721" s="331" t="inlineStr">
        <is>
          <t>ESCAVAÇÃO VERTICAL PARA EDIFICAÇÃO, COM CARGA, DESCARGA E TRANSPORTE DE SOLO DE 1ª CATEGORIA, COM ESCAVADEIRA HIDRÁULICA (CAÇAMBA: 0,8 M³ / 111 HP), FROTA DE 6 CAMINHÕES BASCULANTES DE 14 M³, DMT DE 4 KM E VELOCIDADE MÉDIA 22 KM/H. AF_05/2020</t>
        </is>
      </c>
      <c r="C2721" s="330" t="inlineStr">
        <is>
          <t>M3</t>
        </is>
      </c>
      <c r="D2721" s="330" t="n">
        <v>28.87</v>
      </c>
      <c r="E2721" s="330" t="n">
        <v>29.13</v>
      </c>
      <c r="F2721" s="330" t="inlineStr"/>
    </row>
    <row r="2722" ht="60" customHeight="1" s="496">
      <c r="A2722" s="330" t="n">
        <v>101219</v>
      </c>
      <c r="B2722" s="331" t="inlineStr">
        <is>
          <t>ESCAVAÇÃO VERTICAL PARA EDIFICAÇÃO, COM CARGA, DESCARGA E TRANSPORTE DE SOLO DE 1ª CATEGORIA, COM ESCAVADEIRA HIDRÁULICA (CAÇAMBA: 0,8 M³ / 111 HP), FROTA DE 6 CAMINHÕES BASCULANTES DE 18 M³, DMT DE 6 KM E VELOCIDADE MÉDIA 22 KM/H. AF_05/2020</t>
        </is>
      </c>
      <c r="C2722" s="330" t="inlineStr">
        <is>
          <t>M3</t>
        </is>
      </c>
      <c r="D2722" s="330" t="n">
        <v>31.13</v>
      </c>
      <c r="E2722" s="330" t="n">
        <v>31.36</v>
      </c>
      <c r="F2722" s="330" t="inlineStr"/>
    </row>
    <row r="2723" ht="60" customHeight="1" s="496">
      <c r="A2723" s="330" t="n">
        <v>101214</v>
      </c>
      <c r="B2723" s="331" t="inlineStr">
        <is>
          <t>ESCAVAÇÃO VERTICAL PARA EDIFICAÇÃO, COM CARGA, DESCARGA E TRANSPORTE DE SOLO DE 1ª CATEGORIA, COM ESCAVADEIRA HIDRÁULICA (CAÇAMBA: 0,8 M³ / 111 HP), FROTA DE 7 CAMINHÕES BASCULANTES DE 14 M³, DMT DE 6 KM E VELOCIDADE MÉDIA 22 KM/H. AF_05/2020</t>
        </is>
      </c>
      <c r="C2723" s="330" t="inlineStr">
        <is>
          <t>M3</t>
        </is>
      </c>
      <c r="D2723" s="330" t="n">
        <v>34.95</v>
      </c>
      <c r="E2723" s="330" t="n">
        <v>35.23</v>
      </c>
      <c r="F2723" s="330" t="inlineStr"/>
    </row>
    <row r="2724" ht="60" customHeight="1" s="496">
      <c r="A2724" s="330" t="n">
        <v>101254</v>
      </c>
      <c r="B2724" s="331" t="inlineStr">
        <is>
          <t>ESCAVAÇÃO VERTICAL PARA EDIFICAÇÃO, COM CARGA, DESCARGA E TRANSPORTE DE SOLO DE 1ª CATEGORIA, COM ESCAVADEIRA HIDRÁULICA (CAÇAMBA: 0,8 M³ / 111HP), FROTA DE 3 CAMINHÕES BASCULANTES DE 10 M³, DMT ATÉ 1 KM E VELOCIDADE MÉDIA 14 KM/H. AF_05/2020</t>
        </is>
      </c>
      <c r="C2724" s="330" t="inlineStr">
        <is>
          <t>M3</t>
        </is>
      </c>
      <c r="D2724" s="330" t="n">
        <v>15.08</v>
      </c>
      <c r="E2724" s="330" t="n">
        <v>15.26</v>
      </c>
      <c r="F2724" s="330" t="inlineStr"/>
    </row>
    <row r="2725" ht="60" customHeight="1" s="496">
      <c r="A2725" s="330" t="n">
        <v>101256</v>
      </c>
      <c r="B2725" s="331" t="inlineStr">
        <is>
          <t>ESCAVAÇÃO VERTICAL PARA EDIFICAÇÃO, COM CARGA, DESCARGA E TRANSPORTE DE SOLO DE 1ª CATEGORIA, COM ESCAVADEIRA HIDRÁULICA (CAÇAMBA: 0,8 M³ / 111HP), FROTA DE 5 CAMINHÕES BASCULANTES DE 10 M³, DMT DE 1,5 KM E VELOCIDADE MÉDIA 18 KM/H. AF_05/2020</t>
        </is>
      </c>
      <c r="C2725" s="330" t="inlineStr">
        <is>
          <t>M3</t>
        </is>
      </c>
      <c r="D2725" s="330" t="n">
        <v>23.33</v>
      </c>
      <c r="E2725" s="330" t="n">
        <v>23.59</v>
      </c>
      <c r="F2725" s="330" t="inlineStr"/>
    </row>
    <row r="2726" ht="60" customHeight="1" s="496">
      <c r="A2726" s="330" t="n">
        <v>101257</v>
      </c>
      <c r="B2726" s="331" t="inlineStr">
        <is>
          <t>ESCAVAÇÃO VERTICAL PARA EDIFICAÇÃO, COM CARGA, DESCARGA E TRANSPORTE DE SOLO DE 1ª CATEGORIA, COM ESCAVADEIRA HIDRÁULICA (CAÇAMBA: 0,8 M³ / 111HP), FROTA DE 5 CAMINHÕES BASCULANTES DE 10 M³, DMT DE 2 KM E VELOCIDADE MÉDIA 19 KM/H. AF_05/2020</t>
        </is>
      </c>
      <c r="C2726" s="330" t="inlineStr">
        <is>
          <t>M3</t>
        </is>
      </c>
      <c r="D2726" s="330" t="n">
        <v>24.61</v>
      </c>
      <c r="E2726" s="330" t="n">
        <v>24.87</v>
      </c>
      <c r="F2726" s="330" t="inlineStr"/>
    </row>
    <row r="2727" ht="60" customHeight="1" s="496">
      <c r="A2727" s="330" t="n">
        <v>101258</v>
      </c>
      <c r="B2727" s="331" t="inlineStr">
        <is>
          <t>ESCAVAÇÃO VERTICAL PARA EDIFICAÇÃO, COM CARGA, DESCARGA E TRANSPORTE DE SOLO DE 1ª CATEGORIA, COM ESCAVADEIRA HIDRÁULICA (CAÇAMBA: 0,8 M³ / 111HP), FROTA DE 6 CAMINHÕES BASCULANTES DE 10 M³, DMT DE 3 KM E VELOCIDADE MÉDIA 20 KM/H. AF_05/2020</t>
        </is>
      </c>
      <c r="C2727" s="330" t="inlineStr">
        <is>
          <t>M3</t>
        </is>
      </c>
      <c r="D2727" s="330" t="n">
        <v>28.56</v>
      </c>
      <c r="E2727" s="330" t="n">
        <v>28.86</v>
      </c>
      <c r="F2727" s="330" t="inlineStr"/>
    </row>
    <row r="2728" ht="60" customHeight="1" s="496">
      <c r="A2728" s="330" t="n">
        <v>101259</v>
      </c>
      <c r="B2728" s="331" t="inlineStr">
        <is>
          <t>ESCAVAÇÃO VERTICAL PARA EDIFICAÇÃO, COM CARGA, DESCARGA E TRANSPORTE DE SOLO DE 1ª CATEGORIA, COM ESCAVADEIRA HIDRÁULICA (CAÇAMBA: 0,8 M³ / 111HP), FROTA DE 7 CAMINHÕES BASCULANTES DE 10 M³, DMT DE 4 KM E VELOCIDADE MÉDIA 22 KM/H. AF_05/2020</t>
        </is>
      </c>
      <c r="C2728" s="330" t="inlineStr">
        <is>
          <t>M3</t>
        </is>
      </c>
      <c r="D2728" s="330" t="n">
        <v>31.75</v>
      </c>
      <c r="E2728" s="330" t="n">
        <v>32.07</v>
      </c>
      <c r="F2728" s="330" t="inlineStr"/>
    </row>
    <row r="2729" ht="60" customHeight="1" s="496">
      <c r="A2729" s="330" t="n">
        <v>101260</v>
      </c>
      <c r="B2729" s="331" t="inlineStr">
        <is>
          <t>ESCAVAÇÃO VERTICAL PARA EDIFICAÇÃO, COM CARGA, DESCARGA E TRANSPORTE DE SOLO DE 1ª CATEGORIA, COM ESCAVADEIRA HIDRÁULICA (CAÇAMBA: 0,8 M³ / 111HP), FROTA DE 9 CAMINHÕES BASCULANTES DE 10 M³, DMT DE 6 KM E VELOCIDADE MÉDIA 22 KM/H. AF_05/2020</t>
        </is>
      </c>
      <c r="C2729" s="330" t="inlineStr">
        <is>
          <t>M3</t>
        </is>
      </c>
      <c r="D2729" s="330" t="n">
        <v>39.72</v>
      </c>
      <c r="E2729" s="330" t="n">
        <v>40.11</v>
      </c>
      <c r="F2729" s="330" t="inlineStr"/>
    </row>
    <row r="2730" ht="60" customHeight="1" s="496">
      <c r="A2730" s="330" t="n">
        <v>101208</v>
      </c>
      <c r="B2730" s="331" t="inlineStr">
        <is>
          <t>ESCAVAÇÃO VERTICAL PARA EDIFICAÇÃO, COM CARGA, DESCARGA E TRANSPORTE DE SOLO DE 1ª CATEGORIA, COM ESCAVADEIRA HIDRÁULICA (CAÇAMBA: 1,2 M³ / 155 HP), FROTA DE 3 CAMINHÕES BASCULANTES DE 14 M³, DMT ATÉ 1 KM E VELOCIDADE MÉDIA 14 KM/H. AF_05/2020</t>
        </is>
      </c>
      <c r="C2730" s="330" t="inlineStr">
        <is>
          <t>M3</t>
        </is>
      </c>
      <c r="D2730" s="330" t="n">
        <v>12.45</v>
      </c>
      <c r="E2730" s="330" t="n">
        <v>12.57</v>
      </c>
      <c r="F2730" s="330" t="inlineStr"/>
    </row>
    <row r="2731" ht="60" customHeight="1" s="496">
      <c r="A2731" s="330" t="n">
        <v>101209</v>
      </c>
      <c r="B2731" s="331" t="inlineStr">
        <is>
          <t>ESCAVAÇÃO VERTICAL PARA EDIFICAÇÃO, COM CARGA, DESCARGA E TRANSPORTE DE SOLO DE 1ª CATEGORIA, COM ESCAVADEIRA HIDRÁULICA (CAÇAMBA: 1,2 M³ / 155 HP), FROTA DE 3 CAMINHÕES BASCULANTES DE 18 M³, DMT ATÉ 1 KM E VELOCIDADE MÉDIA 14 KM/H. AF_05/2020</t>
        </is>
      </c>
      <c r="C2731" s="330" t="inlineStr">
        <is>
          <t>M3</t>
        </is>
      </c>
      <c r="D2731" s="330" t="n">
        <v>11.57</v>
      </c>
      <c r="E2731" s="330" t="n">
        <v>11.67</v>
      </c>
      <c r="F2731" s="330" t="inlineStr"/>
    </row>
    <row r="2732" ht="60" customHeight="1" s="496">
      <c r="A2732" s="330" t="n">
        <v>101220</v>
      </c>
      <c r="B2732" s="331" t="inlineStr">
        <is>
          <t>ESCAVAÇÃO VERTICAL PARA EDIFICAÇÃO, COM CARGA, DESCARGA E TRANSPORTE DE SOLO DE 1ª CATEGORIA, COM ESCAVADEIRA HIDRÁULICA (CAÇAMBA: 1,2 M³ / 155 HP), FROTA DE 5 CAMINHÕES BASCULANTES DE 14 M³, DMT DE 1,5 KM E VELOCIDADE MÉDIA 18 KM/H. AF_05/2020</t>
        </is>
      </c>
      <c r="C2732" s="330" t="inlineStr">
        <is>
          <t>M3</t>
        </is>
      </c>
      <c r="D2732" s="330" t="n">
        <v>19.46</v>
      </c>
      <c r="E2732" s="330" t="n">
        <v>19.63</v>
      </c>
      <c r="F2732" s="330" t="inlineStr"/>
    </row>
    <row r="2733" ht="60" customHeight="1" s="496">
      <c r="A2733" s="330" t="n">
        <v>101221</v>
      </c>
      <c r="B2733" s="331" t="inlineStr">
        <is>
          <t>ESCAVAÇÃO VERTICAL PARA EDIFICAÇÃO, COM CARGA, DESCARGA E TRANSPORTE DE SOLO DE 1ª CATEGORIA, COM ESCAVADEIRA HIDRÁULICA (CAÇAMBA: 1,2 M³ / 155 HP), FROTA DE 5 CAMINHÕES BASCULANTES DE 14 M³, DMT DE 2 KM E VELOCIDADE MÉDIA 19 KM/H. AF_05/2020</t>
        </is>
      </c>
      <c r="C2733" s="330" t="inlineStr">
        <is>
          <t>M3</t>
        </is>
      </c>
      <c r="D2733" s="330" t="n">
        <v>20.59</v>
      </c>
      <c r="E2733" s="330" t="n">
        <v>20.76</v>
      </c>
      <c r="F2733" s="330" t="inlineStr"/>
    </row>
    <row r="2734" ht="60" customHeight="1" s="496">
      <c r="A2734" s="330" t="n">
        <v>101225</v>
      </c>
      <c r="B2734" s="331" t="inlineStr">
        <is>
          <t>ESCAVAÇÃO VERTICAL PARA EDIFICAÇÃO, COM CARGA, DESCARGA E TRANSPORTE DE SOLO DE 1ª CATEGORIA, COM ESCAVADEIRA HIDRÁULICA (CAÇAMBA: 1,2 M³ / 155 HP), FROTA DE 5 CAMINHÕES BASCULANTES DE 18 M³, DMT DE 1,5 KM E VELOCIDADE MÉDIA 18 KM/H. AF_05/2020</t>
        </is>
      </c>
      <c r="C2734" s="330" t="inlineStr">
        <is>
          <t>M3</t>
        </is>
      </c>
      <c r="D2734" s="330" t="n">
        <v>17.88</v>
      </c>
      <c r="E2734" s="330" t="n">
        <v>18.03</v>
      </c>
      <c r="F2734" s="330" t="inlineStr"/>
    </row>
    <row r="2735" ht="60" customHeight="1" s="496">
      <c r="A2735" s="330" t="n">
        <v>101226</v>
      </c>
      <c r="B2735" s="331" t="inlineStr">
        <is>
          <t>ESCAVAÇÃO VERTICAL PARA EDIFICAÇÃO, COM CARGA, DESCARGA E TRANSPORTE DE SOLO DE 1ª CATEGORIA, COM ESCAVADEIRA HIDRÁULICA (CAÇAMBA: 1,2 M³ / 155 HP), FROTA DE 5 CAMINHÕES BASCULANTES DE 18 M³, DMT DE 2 KM E VELOCIDADE MÉDIA 19 KM/H. AF_05/2020</t>
        </is>
      </c>
      <c r="C2735" s="330" t="inlineStr">
        <is>
          <t>M3</t>
        </is>
      </c>
      <c r="D2735" s="330" t="n">
        <v>18.87</v>
      </c>
      <c r="E2735" s="330" t="n">
        <v>19.01</v>
      </c>
      <c r="F2735" s="330" t="inlineStr"/>
    </row>
    <row r="2736" ht="60" customHeight="1" s="496">
      <c r="A2736" s="330" t="n">
        <v>101222</v>
      </c>
      <c r="B2736" s="331" t="inlineStr">
        <is>
          <t>ESCAVAÇÃO VERTICAL PARA EDIFICAÇÃO, COM CARGA, DESCARGA E TRANSPORTE DE SOLO DE 1ª CATEGORIA, COM ESCAVADEIRA HIDRÁULICA (CAÇAMBA: 1,2 M³ / 155 HP), FROTA DE 6 CAMINHÕES BASCULANTES DE 14 M³, DMT DE 3 KM E VELOCIDADE MÉDIA 20 KM/H. AF_05/2020</t>
        </is>
      </c>
      <c r="C2736" s="330" t="inlineStr">
        <is>
          <t>M3</t>
        </is>
      </c>
      <c r="D2736" s="330" t="n">
        <v>23.94</v>
      </c>
      <c r="E2736" s="330" t="n">
        <v>24.14</v>
      </c>
      <c r="F2736" s="330" t="inlineStr"/>
    </row>
    <row r="2737" ht="60" customHeight="1" s="496">
      <c r="A2737" s="330" t="n">
        <v>101227</v>
      </c>
      <c r="B2737" s="331" t="inlineStr">
        <is>
          <t>ESCAVAÇÃO VERTICAL PARA EDIFICAÇÃO, COM CARGA, DESCARGA E TRANSPORTE DE SOLO DE 1ª CATEGORIA, COM ESCAVADEIRA HIDRÁULICA (CAÇAMBA: 1,2 M³ / 155 HP), FROTA DE 6 CAMINHÕES BASCULANTES DE 18 M³, DMT DE 3 KM E VELOCIDADE MÉDIA 20 KM/H. AF_05/2020</t>
        </is>
      </c>
      <c r="C2737" s="330" t="inlineStr">
        <is>
          <t>M3</t>
        </is>
      </c>
      <c r="D2737" s="330" t="n">
        <v>21.88</v>
      </c>
      <c r="E2737" s="330" t="n">
        <v>22.04</v>
      </c>
      <c r="F2737" s="330" t="inlineStr"/>
    </row>
    <row r="2738" ht="60" customHeight="1" s="496">
      <c r="A2738" s="330" t="n">
        <v>101228</v>
      </c>
      <c r="B2738" s="331" t="inlineStr">
        <is>
          <t>ESCAVAÇÃO VERTICAL PARA EDIFICAÇÃO, COM CARGA, DESCARGA E TRANSPORTE DE SOLO DE 1ª CATEGORIA, COM ESCAVADEIRA HIDRÁULICA (CAÇAMBA: 1,2 M³ / 155 HP), FROTA DE 6 CAMINHÕES BASCULANTES DE 18 M³, DMT DE 4 KM E VELOCIDADE MÉDIA 22 KM/H. AF_05/2020</t>
        </is>
      </c>
      <c r="C2738" s="330" t="inlineStr">
        <is>
          <t>M3</t>
        </is>
      </c>
      <c r="D2738" s="330" t="n">
        <v>23.36</v>
      </c>
      <c r="E2738" s="330" t="n">
        <v>23.53</v>
      </c>
      <c r="F2738" s="330" t="inlineStr"/>
    </row>
    <row r="2739" ht="60" customHeight="1" s="496">
      <c r="A2739" s="330" t="n">
        <v>101223</v>
      </c>
      <c r="B2739" s="331" t="inlineStr">
        <is>
          <t>ESCAVAÇÃO VERTICAL PARA EDIFICAÇÃO, COM CARGA, DESCARGA E TRANSPORTE DE SOLO DE 1ª CATEGORIA, COM ESCAVADEIRA HIDRÁULICA (CAÇAMBA: 1,2 M³ / 155 HP), FROTA DE 7 CAMINHÕES BASCULANTES DE 14 M³, DMT DE 4 KM E VELOCIDADE MÉDIA 22 KM/H. AF_05/2020</t>
        </is>
      </c>
      <c r="C2739" s="330" t="inlineStr">
        <is>
          <t>M3</t>
        </is>
      </c>
      <c r="D2739" s="330" t="n">
        <v>26.64</v>
      </c>
      <c r="E2739" s="330" t="n">
        <v>26.86</v>
      </c>
      <c r="F2739" s="330" t="inlineStr"/>
    </row>
    <row r="2740" ht="60" customHeight="1" s="496">
      <c r="A2740" s="330" t="n">
        <v>101229</v>
      </c>
      <c r="B2740" s="331" t="inlineStr">
        <is>
          <t>ESCAVAÇÃO VERTICAL PARA EDIFICAÇÃO, COM CARGA, DESCARGA E TRANSPORTE DE SOLO DE 1ª CATEGORIA, COM ESCAVADEIRA HIDRÁULICA (CAÇAMBA: 1,2 M³ / 155 HP), FROTA DE 8 CAMINHÕES BASCULANTES DE 18 M³, DMT DE 6 KM E VELOCIDADE MÉDIA 22 KM/H. AF_05/2020</t>
        </is>
      </c>
      <c r="C2740" s="330" t="inlineStr">
        <is>
          <t>M3</t>
        </is>
      </c>
      <c r="D2740" s="330" t="n">
        <v>29.46</v>
      </c>
      <c r="E2740" s="330" t="n">
        <v>29.66</v>
      </c>
      <c r="F2740" s="330" t="inlineStr"/>
    </row>
    <row r="2741" ht="60" customHeight="1" s="496">
      <c r="A2741" s="330" t="n">
        <v>101224</v>
      </c>
      <c r="B2741" s="331" t="inlineStr">
        <is>
          <t>ESCAVAÇÃO VERTICAL PARA EDIFICAÇÃO, COM CARGA, DESCARGA E TRANSPORTE DE SOLO DE 1ª CATEGORIA, COM ESCAVADEIRA HIDRÁULICA (CAÇAMBA: 1,2 M³ / 155 HP), FROTA DE 9 CAMINHÕES BASCULANTES DE 14 M³, DMT DE 6 KM E VELOCIDADE MÉDIA 22 KM/H. AF_05/2020</t>
        </is>
      </c>
      <c r="C2741" s="330" t="inlineStr">
        <is>
          <t>M3</t>
        </is>
      </c>
      <c r="D2741" s="330" t="n">
        <v>33.42</v>
      </c>
      <c r="E2741" s="330" t="n">
        <v>33.69</v>
      </c>
      <c r="F2741" s="330" t="inlineStr"/>
    </row>
    <row r="2742" ht="60" customHeight="1" s="496">
      <c r="A2742" s="330" t="n">
        <v>101265</v>
      </c>
      <c r="B2742" s="331" t="inlineStr">
        <is>
          <t>ESCAVAÇÃO VERTICAL PARA EDIFICAÇÃO, COM CARGA, DESCARGA E TRANSPORTE DE SOLO DE 1ª CATEGORIA, COM ESCAVADEIRA HIDRÁULICA (CAÇAMBA: 1,2 M³ / 155HP), FROTA DE 10 CAMINHÕES BASCULANTES DE 10 M³, DMT DE 6 KM E VELOCIDADE MÉDIA 22 KM/H. AF_05/2020</t>
        </is>
      </c>
      <c r="C2742" s="330" t="inlineStr">
        <is>
          <t>M3</t>
        </is>
      </c>
      <c r="D2742" s="330" t="n">
        <v>37.39</v>
      </c>
      <c r="E2742" s="330" t="n">
        <v>37.73</v>
      </c>
      <c r="F2742" s="330" t="inlineStr"/>
    </row>
    <row r="2743" ht="60" customHeight="1" s="496">
      <c r="A2743" s="330" t="n">
        <v>101255</v>
      </c>
      <c r="B2743" s="331" t="inlineStr">
        <is>
          <t>ESCAVAÇÃO VERTICAL PARA EDIFICAÇÃO, COM CARGA, DESCARGA E TRANSPORTE DE SOLO DE 1ª CATEGORIA, COM ESCAVADEIRA HIDRÁULICA (CAÇAMBA: 1,2 M³ / 155HP), FROTA DE 3 CAMINHÕES BASCULANTES DE 10 M³, DMT ATÉ 1 KM E VELOCIDADE MÉDIA 14 KM/H. AF_05/2020</t>
        </is>
      </c>
      <c r="C2743" s="330" t="inlineStr">
        <is>
          <t>M3</t>
        </is>
      </c>
      <c r="D2743" s="330" t="n">
        <v>13.35</v>
      </c>
      <c r="E2743" s="330" t="n">
        <v>13.5</v>
      </c>
      <c r="F2743" s="330" t="inlineStr"/>
    </row>
    <row r="2744" ht="60" customHeight="1" s="496">
      <c r="A2744" s="330" t="n">
        <v>101261</v>
      </c>
      <c r="B2744" s="331" t="inlineStr">
        <is>
          <t>ESCAVAÇÃO VERTICAL PARA EDIFICAÇÃO, COM CARGA, DESCARGA E TRANSPORTE DE SOLO DE 1ª CATEGORIA, COM ESCAVADEIRA HIDRÁULICA (CAÇAMBA: 1,2 M³ / 155HP), FROTA DE 6 CAMINHÕES BASCULANTES DE 10 M³, DMT DE 1,5 KM E VELOCIDADE MÉDIA 18 KM/H. AF_05/2020</t>
        </is>
      </c>
      <c r="C2744" s="330" t="inlineStr">
        <is>
          <t>M3</t>
        </is>
      </c>
      <c r="D2744" s="330" t="n">
        <v>22.12</v>
      </c>
      <c r="E2744" s="330" t="n">
        <v>22.35</v>
      </c>
      <c r="F2744" s="330" t="inlineStr"/>
    </row>
    <row r="2745" ht="60" customHeight="1" s="496">
      <c r="A2745" s="330" t="n">
        <v>101262</v>
      </c>
      <c r="B2745" s="331" t="inlineStr">
        <is>
          <t>ESCAVAÇÃO VERTICAL PARA EDIFICAÇÃO, COM CARGA, DESCARGA E TRANSPORTE DE SOLO DE 1ª CATEGORIA, COM ESCAVADEIRA HIDRÁULICA (CAÇAMBA: 1,2 M³ / 155HP), FROTA DE 6 CAMINHÕES BASCULANTES DE 10 M³, DMT DE 2 KM E VELOCIDADE MÉDIA 19 KM/H. AF_05/2020</t>
        </is>
      </c>
      <c r="C2745" s="330" t="inlineStr">
        <is>
          <t>M3</t>
        </is>
      </c>
      <c r="D2745" s="330" t="n">
        <v>23.36</v>
      </c>
      <c r="E2745" s="330" t="n">
        <v>23.59</v>
      </c>
      <c r="F2745" s="330" t="inlineStr"/>
    </row>
    <row r="2746" ht="60" customHeight="1" s="496">
      <c r="A2746" s="330" t="n">
        <v>101263</v>
      </c>
      <c r="B2746" s="331" t="inlineStr">
        <is>
          <t>ESCAVAÇÃO VERTICAL PARA EDIFICAÇÃO, COM CARGA, DESCARGA E TRANSPORTE DE SOLO DE 1ª CATEGORIA, COM ESCAVADEIRA HIDRÁULICA (CAÇAMBA: 1,2 M³ / 155HP), FROTA DE 7 CAMINHÕES BASCULANTES DE 10 M³, DMT DE 3 KM E VELOCIDADE MÉDIA 20 KM/H. AF_05/2020</t>
        </is>
      </c>
      <c r="C2746" s="330" t="inlineStr">
        <is>
          <t>M3</t>
        </is>
      </c>
      <c r="D2746" s="330" t="n">
        <v>27.04</v>
      </c>
      <c r="E2746" s="330" t="n">
        <v>27.29</v>
      </c>
      <c r="F2746" s="330" t="inlineStr"/>
    </row>
    <row r="2747" ht="60" customHeight="1" s="496">
      <c r="A2747" s="330" t="n">
        <v>101264</v>
      </c>
      <c r="B2747" s="331" t="inlineStr">
        <is>
          <t>ESCAVAÇÃO VERTICAL PARA EDIFICAÇÃO, COM CARGA, DESCARGA E TRANSPORTE DE SOLO DE 1ª CATEGORIA, COM ESCAVADEIRA HIDRÁULICA (CAÇAMBA: 1,2 M³ / 155HP), FROTA DE 8 CAMINHÕES BASCULANTES DE 10 M³, DMT DE 4 KM E VELOCIDADE MÉDIA 22 KM/H. AF_05/2020</t>
        </is>
      </c>
      <c r="C2747" s="330" t="inlineStr">
        <is>
          <t>M3</t>
        </is>
      </c>
      <c r="D2747" s="330" t="n">
        <v>29.98</v>
      </c>
      <c r="E2747" s="330" t="n">
        <v>30.27</v>
      </c>
      <c r="F2747" s="330" t="inlineStr"/>
    </row>
    <row r="2748" ht="60" customHeight="1" s="496">
      <c r="A2748" s="330" t="n">
        <v>101230</v>
      </c>
      <c r="B2748" s="331" t="inlineStr">
        <is>
          <t>ESCAVAÇÃO VERTICAL PARA INFRAESTRUTURA, COM CARGA, DESCARGA E TRANSPORTE DE SOLO DE 1ª CATEGORIA, COM ESCAVADEIRA HIDRÁULICA (CAÇAMBA: 0,8 M³ / 111 HP), FROTA DE 3 CAMINHÕES BASCULANTES DE 14 M³, DMT ATÉ 1 KM E VELOCIDADE MÉDIA14 KM/H. AF_05/2020</t>
        </is>
      </c>
      <c r="C2748" s="330" t="inlineStr">
        <is>
          <t>M3</t>
        </is>
      </c>
      <c r="D2748" s="330" t="n">
        <v>12.97</v>
      </c>
      <c r="E2748" s="330" t="n">
        <v>13.1</v>
      </c>
      <c r="F2748" s="330" t="inlineStr"/>
    </row>
    <row r="2749" ht="60" customHeight="1" s="496">
      <c r="A2749" s="330" t="n">
        <v>101231</v>
      </c>
      <c r="B2749" s="331" t="inlineStr">
        <is>
          <t>ESCAVAÇÃO VERTICAL PARA INFRAESTRUTURA, COM CARGA, DESCARGA E TRANSPORTE DE SOLO DE 1ª CATEGORIA, COM ESCAVADEIRA HIDRÁULICA (CAÇAMBA: 0,8 M³ / 111 HP), FROTA DE 3 CAMINHÕES BASCULANTES DE 18 M³, DMT ATÉ 1 KM E VELOCIDADE MÉDIA14 KM/H. AF_05/2020</t>
        </is>
      </c>
      <c r="C2749" s="330" t="inlineStr">
        <is>
          <t>M3</t>
        </is>
      </c>
      <c r="D2749" s="330" t="n">
        <v>12.34</v>
      </c>
      <c r="E2749" s="330" t="n">
        <v>12.46</v>
      </c>
      <c r="F2749" s="330" t="inlineStr"/>
    </row>
    <row r="2750" ht="60" customHeight="1" s="496">
      <c r="A2750" s="330" t="n">
        <v>101272</v>
      </c>
      <c r="B2750" s="331" t="inlineStr">
        <is>
          <t>ESCAVAÇÃO VERTICAL PARA INFRAESTRUTURA, COM CARGA, DESCARGA E TRANSPORTE DE SOLO DE 1ª CATEGORIA, COM ESCAVADEIRA HIDRÁULICA (CAÇAMBA: 0,8 M³ / 111HP), FROTA DE 10 CAMINHÕES BASCULANTES DE 10 M³, DMT DE 6 KM E VELOCIDADE MÉDIA22 KM/H. AF_05/2020</t>
        </is>
      </c>
      <c r="C2750" s="330" t="inlineStr">
        <is>
          <t>M3</t>
        </is>
      </c>
      <c r="D2750" s="330" t="n">
        <v>37.95</v>
      </c>
      <c r="E2750" s="330" t="n">
        <v>38.31</v>
      </c>
      <c r="F2750" s="330" t="inlineStr"/>
    </row>
    <row r="2751" ht="60" customHeight="1" s="496">
      <c r="A2751" s="330" t="n">
        <v>101266</v>
      </c>
      <c r="B2751" s="331" t="inlineStr">
        <is>
          <t>ESCAVAÇÃO VERTICAL PARA INFRAESTRUTURA, COM CARGA, DESCARGA E TRANSPORTE DE SOLO DE 1ª CATEGORIA, COM ESCAVADEIRA HIDRÁULICA (CAÇAMBA: 0,8 M³ / 111HP), FROTA DE 3 CAMINHÕES BASCULANTES DE 10 M³, DMT ATÉ 1 KM E VELOCIDADE MÉDIA14 KM/H. AF_05/2020</t>
        </is>
      </c>
      <c r="C2751" s="330" t="inlineStr">
        <is>
          <t>M3</t>
        </is>
      </c>
      <c r="D2751" s="330" t="n">
        <v>13.41</v>
      </c>
      <c r="E2751" s="330" t="n">
        <v>13.56</v>
      </c>
      <c r="F2751" s="330" t="inlineStr"/>
    </row>
    <row r="2752" ht="60" customHeight="1" s="496">
      <c r="A2752" s="330" t="n">
        <v>101239</v>
      </c>
      <c r="B2752" s="331" t="inlineStr">
        <is>
          <t>ESCAVAÇÃO VERTICAL PARA INFRAESTRUTURA, COM CARGA, DESCARGA E TRANSPORTE DE SOLO DE 1ª CATEGORIA, COM ESCAVADEIRA HIDRÁULICA (CAÇAMBA: 0,8 M³ / 111HP), FROTA DE 4 CAMINHÕES BASCULANTES DE 18 M³, DMT DE 1,5 KM E VELOCIDADE MÉDIA18 KM/H. AF_05/2020</t>
        </is>
      </c>
      <c r="C2752" s="330" t="inlineStr">
        <is>
          <t>M3</t>
        </is>
      </c>
      <c r="D2752" s="330" t="n">
        <v>17.78</v>
      </c>
      <c r="E2752" s="330" t="n">
        <v>17.93</v>
      </c>
      <c r="F2752" s="330" t="inlineStr"/>
    </row>
    <row r="2753" ht="60" customHeight="1" s="496">
      <c r="A2753" s="330" t="n">
        <v>101240</v>
      </c>
      <c r="B2753" s="331" t="inlineStr">
        <is>
          <t>ESCAVAÇÃO VERTICAL PARA INFRAESTRUTURA, COM CARGA, DESCARGA E TRANSPORTE DE SOLO DE 1ª CATEGORIA, COM ESCAVADEIRA HIDRÁULICA (CAÇAMBA: 0,8 M³ / 111HP), FROTA DE 4 CAMINHÕES BASCULANTES DE 18 M³, DMT DE 2 KM E VELOCIDADE MÉDIA 19 KM/H. AF_05/2020</t>
        </is>
      </c>
      <c r="C2753" s="330" t="inlineStr">
        <is>
          <t>M3</t>
        </is>
      </c>
      <c r="D2753" s="330" t="n">
        <v>18.78</v>
      </c>
      <c r="E2753" s="330" t="n">
        <v>18.93</v>
      </c>
      <c r="F2753" s="330" t="inlineStr"/>
    </row>
    <row r="2754" ht="60" customHeight="1" s="496">
      <c r="A2754" s="330" t="n">
        <v>101268</v>
      </c>
      <c r="B2754" s="331" t="inlineStr">
        <is>
          <t>ESCAVAÇÃO VERTICAL PARA INFRAESTRUTURA, COM CARGA, DESCARGA E TRANSPORTE DE SOLO DE 1ª CATEGORIA, COM ESCAVADEIRA HIDRÁULICA (CAÇAMBA: 0,8 M³ / 111HP), FROTA DE 5 CAMINHÕES BASCULANTES DE 10 M³, DMT DE 1,5 KM E VELOCIDADE MÉDIA18 KM/H. AF_05/2020</t>
        </is>
      </c>
      <c r="C2754" s="330" t="inlineStr">
        <is>
          <t>M3</t>
        </is>
      </c>
      <c r="D2754" s="330" t="n">
        <v>21.23</v>
      </c>
      <c r="E2754" s="330" t="n">
        <v>21.43</v>
      </c>
      <c r="F2754" s="330" t="inlineStr"/>
    </row>
    <row r="2755" ht="60" customHeight="1" s="496">
      <c r="A2755" s="330" t="n">
        <v>101234</v>
      </c>
      <c r="B2755" s="331" t="inlineStr">
        <is>
          <t>ESCAVAÇÃO VERTICAL PARA INFRAESTRUTURA, COM CARGA, DESCARGA E TRANSPORTE DE SOLO DE 1ª CATEGORIA, COM ESCAVADEIRA HIDRÁULICA (CAÇAMBA: 0,8 M³ / 111HP), FROTA DE 5 CAMINHÕES BASCULANTES DE 14 M³, DMT DE 1,5 KM E VELOCIDADE MÉDIA18 KM/H. AF_05/2020</t>
        </is>
      </c>
      <c r="C2755" s="330" t="inlineStr">
        <is>
          <t>M3</t>
        </is>
      </c>
      <c r="D2755" s="330" t="n">
        <v>20.22</v>
      </c>
      <c r="E2755" s="330" t="n">
        <v>20.4</v>
      </c>
      <c r="F2755" s="330" t="inlineStr"/>
    </row>
    <row r="2756" ht="60" customHeight="1" s="496">
      <c r="A2756" s="330" t="n">
        <v>101235</v>
      </c>
      <c r="B2756" s="331" t="inlineStr">
        <is>
          <t>ESCAVAÇÃO VERTICAL PARA INFRAESTRUTURA, COM CARGA, DESCARGA E TRANSPORTE DE SOLO DE 1ª CATEGORIA, COM ESCAVADEIRA HIDRÁULICA (CAÇAMBA: 0,8 M³ / 111HP), FROTA DE 5 CAMINHÕES BASCULANTES DE 14 M³, DMT DE 2 KM E VELOCIDADE MÉDIA 19 KM/H. AF_05/2020</t>
        </is>
      </c>
      <c r="C2756" s="330" t="inlineStr">
        <is>
          <t>M3</t>
        </is>
      </c>
      <c r="D2756" s="330" t="n">
        <v>21.3</v>
      </c>
      <c r="E2756" s="330" t="n">
        <v>21.49</v>
      </c>
      <c r="F2756" s="330" t="inlineStr"/>
    </row>
    <row r="2757" ht="60" customHeight="1" s="496">
      <c r="A2757" s="330" t="n">
        <v>101241</v>
      </c>
      <c r="B2757" s="331" t="inlineStr">
        <is>
          <t>ESCAVAÇÃO VERTICAL PARA INFRAESTRUTURA, COM CARGA, DESCARGA E TRANSPORTE DE SOLO DE 1ª CATEGORIA, COM ESCAVADEIRA HIDRÁULICA (CAÇAMBA: 0,8 M³ / 111HP), FROTA DE 5 CAMINHÕES BASCULANTES DE 18 M³, DMT DE 3 KM E VELOCIDADE MÉDIA 20 KM/H. AF_05/2020</t>
        </is>
      </c>
      <c r="C2757" s="330" t="inlineStr">
        <is>
          <t>M3</t>
        </is>
      </c>
      <c r="D2757" s="330" t="n">
        <v>21.96</v>
      </c>
      <c r="E2757" s="330" t="n">
        <v>22.13</v>
      </c>
      <c r="F2757" s="330" t="inlineStr"/>
    </row>
    <row r="2758" ht="60" customHeight="1" s="496">
      <c r="A2758" s="330" t="n">
        <v>101269</v>
      </c>
      <c r="B2758" s="331" t="inlineStr">
        <is>
          <t>ESCAVAÇÃO VERTICAL PARA INFRAESTRUTURA, COM CARGA, DESCARGA E TRANSPORTE DE SOLO DE 1ª CATEGORIA, COM ESCAVADEIRA HIDRÁULICA (CAÇAMBA: 0,8 M³ / 111HP), FROTA DE 6 CAMINHÕES BASCULANTES DE 10 M³, DMT DE 2 KM E VELOCIDADE MÉDIA 19 KM/H. AF_05/2020</t>
        </is>
      </c>
      <c r="C2758" s="330" t="inlineStr">
        <is>
          <t>M3</t>
        </is>
      </c>
      <c r="D2758" s="330" t="n">
        <v>23.63</v>
      </c>
      <c r="E2758" s="330" t="n">
        <v>23.87</v>
      </c>
      <c r="F2758" s="330" t="inlineStr"/>
    </row>
    <row r="2759" ht="60" customHeight="1" s="496">
      <c r="A2759" s="330" t="n">
        <v>101236</v>
      </c>
      <c r="B2759" s="331" t="inlineStr">
        <is>
          <t>ESCAVAÇÃO VERTICAL PARA INFRAESTRUTURA, COM CARGA, DESCARGA E TRANSPORTE DE SOLO DE 1ª CATEGORIA, COM ESCAVADEIRA HIDRÁULICA (CAÇAMBA: 0,8 M³ / 111HP), FROTA DE 6 CAMINHÕES BASCULANTES DE 14 M³, DMT DE 3 KM E VELOCIDADE MÉDIA 20 KM/H. AF_05/2020</t>
        </is>
      </c>
      <c r="C2759" s="330" t="inlineStr">
        <is>
          <t>M3</t>
        </is>
      </c>
      <c r="D2759" s="330" t="n">
        <v>24.83</v>
      </c>
      <c r="E2759" s="330" t="n">
        <v>25.03</v>
      </c>
      <c r="F2759" s="330" t="inlineStr"/>
    </row>
    <row r="2760" ht="60" customHeight="1" s="496">
      <c r="A2760" s="330" t="n">
        <v>101237</v>
      </c>
      <c r="B2760" s="331" t="inlineStr">
        <is>
          <t>ESCAVAÇÃO VERTICAL PARA INFRAESTRUTURA, COM CARGA, DESCARGA E TRANSPORTE DE SOLO DE 1ª CATEGORIA, COM ESCAVADEIRA HIDRÁULICA (CAÇAMBA: 0,8 M³ / 111HP), FROTA DE 6 CAMINHÕES BASCULANTES DE 14 M³, DMT DE 4 KM E VELOCIDADE MÉDIA 22 KM/H. AF_05/2020</t>
        </is>
      </c>
      <c r="C2760" s="330" t="inlineStr">
        <is>
          <t>M3</t>
        </is>
      </c>
      <c r="D2760" s="330" t="n">
        <v>26.47</v>
      </c>
      <c r="E2760" s="330" t="n">
        <v>26.68</v>
      </c>
      <c r="F2760" s="330" t="inlineStr"/>
    </row>
    <row r="2761" ht="60" customHeight="1" s="496">
      <c r="A2761" s="330" t="n">
        <v>101242</v>
      </c>
      <c r="B2761" s="331" t="inlineStr">
        <is>
          <t>ESCAVAÇÃO VERTICAL PARA INFRAESTRUTURA, COM CARGA, DESCARGA E TRANSPORTE DE SOLO DE 1ª CATEGORIA, COM ESCAVADEIRA HIDRÁULICA (CAÇAMBA: 0,8 M³ / 111HP), FROTA DE 6 CAMINHÕES BASCULANTES DE 18 M³, DMT DE 4 KM E VELOCIDADE MÉDIA 22 KM/H. AF_05/2020</t>
        </is>
      </c>
      <c r="C2761" s="330" t="inlineStr">
        <is>
          <t>M3</t>
        </is>
      </c>
      <c r="D2761" s="330" t="n">
        <v>24.53</v>
      </c>
      <c r="E2761" s="330" t="n">
        <v>24.74</v>
      </c>
      <c r="F2761" s="330" t="inlineStr"/>
    </row>
    <row r="2762" ht="60" customHeight="1" s="496">
      <c r="A2762" s="330" t="n">
        <v>101270</v>
      </c>
      <c r="B2762" s="331" t="inlineStr">
        <is>
          <t>ESCAVAÇÃO VERTICAL PARA INFRAESTRUTURA, COM CARGA, DESCARGA E TRANSPORTE DE SOLO DE 1ª CATEGORIA, COM ESCAVADEIRA HIDRÁULICA (CAÇAMBA: 0,8 M³ / 111HP), FROTA DE 7 CAMINHÕES BASCULANTES DE 10 M³, DMT DE 3 KM E VELOCIDADE MÉDIA 20 KM/H. AF_05/2020</t>
        </is>
      </c>
      <c r="C2762" s="330" t="inlineStr">
        <is>
          <t>M3</t>
        </is>
      </c>
      <c r="D2762" s="330" t="n">
        <v>27.39</v>
      </c>
      <c r="E2762" s="330" t="n">
        <v>27.66</v>
      </c>
      <c r="F2762" s="330" t="inlineStr"/>
    </row>
    <row r="2763" ht="60" customHeight="1" s="496">
      <c r="A2763" s="330" t="n">
        <v>101243</v>
      </c>
      <c r="B2763" s="331" t="inlineStr">
        <is>
          <t>ESCAVAÇÃO VERTICAL PARA INFRAESTRUTURA, COM CARGA, DESCARGA E TRANSPORTE DE SOLO DE 1ª CATEGORIA, COM ESCAVADEIRA HIDRÁULICA (CAÇAMBA: 0,8 M³ / 111HP), FROTA DE 7 CAMINHÕES BASCULANTES DE 18 M³, DMT DE 6 KM E VELOCIDADE MÉDIA 22 KM/H. AF_05/2020</t>
        </is>
      </c>
      <c r="C2763" s="330" t="inlineStr">
        <is>
          <t>M3</t>
        </is>
      </c>
      <c r="D2763" s="330" t="n">
        <v>29.78</v>
      </c>
      <c r="E2763" s="330" t="n">
        <v>30.01</v>
      </c>
      <c r="F2763" s="330" t="inlineStr"/>
    </row>
    <row r="2764" ht="60" customHeight="1" s="496">
      <c r="A2764" s="330" t="n">
        <v>101271</v>
      </c>
      <c r="B2764" s="331" t="inlineStr">
        <is>
          <t>ESCAVAÇÃO VERTICAL PARA INFRAESTRUTURA, COM CARGA, DESCARGA E TRANSPORTE DE SOLO DE 1ª CATEGORIA, COM ESCAVADEIRA HIDRÁULICA (CAÇAMBA: 0,8 M³ / 111HP), FROTA DE 8 CAMINHÕES BASCULANTES DE 10 M³, DMT DE 4 KM E VELOCIDADE MÉDIA 22 KM/H. AF_05/2020</t>
        </is>
      </c>
      <c r="C2764" s="330" t="inlineStr">
        <is>
          <t>M3</t>
        </is>
      </c>
      <c r="D2764" s="330" t="n">
        <v>30.39</v>
      </c>
      <c r="E2764" s="330" t="n">
        <v>30.69</v>
      </c>
      <c r="F2764" s="330" t="inlineStr"/>
    </row>
    <row r="2765" ht="60" customHeight="1" s="496">
      <c r="A2765" s="330" t="n">
        <v>101238</v>
      </c>
      <c r="B2765" s="331" t="inlineStr">
        <is>
          <t>ESCAVAÇÃO VERTICAL PARA INFRAESTRUTURA, COM CARGA, DESCARGA E TRANSPORTE DE SOLO DE 1ª CATEGORIA, COM ESCAVADEIRA HIDRÁULICA (CAÇAMBA: 0,8 M³ / 111HP), FROTA DE 8 CAMINHÕES BASCULANTES DE 14 M³, DMT DE 6 KM E VELOCIDADE MÉDIA 22 KM/H. AF_05/2020</t>
        </is>
      </c>
      <c r="C2765" s="330" t="inlineStr">
        <is>
          <t>M3</t>
        </is>
      </c>
      <c r="D2765" s="330" t="n">
        <v>33.49</v>
      </c>
      <c r="E2765" s="330" t="n">
        <v>33.76</v>
      </c>
      <c r="F2765" s="330" t="inlineStr"/>
    </row>
    <row r="2766" ht="60" customHeight="1" s="496">
      <c r="A2766" s="330" t="n">
        <v>101232</v>
      </c>
      <c r="B2766" s="331" t="inlineStr">
        <is>
          <t>ESCAVAÇÃO VERTICAL PARA INFRAESTRUTURA, COM CARGA, DESCARGA E TRANSPORTE DE SOLO DE 1ª CATEGORIA, COM ESCAVADEIRA HIDRÁULICA (CAÇAMBA: 1,2 M³ / 155 HP), FROTA DE 3 CAMINHÕES BASCULANTES DE 14 M³, DMT ATÉ 1 KM E VELOCIDADE MÉDIA14 KM/H. AF_05/2020</t>
        </is>
      </c>
      <c r="C2766" s="330" t="inlineStr">
        <is>
          <t>M3</t>
        </is>
      </c>
      <c r="D2766" s="330" t="n">
        <v>11.13</v>
      </c>
      <c r="E2766" s="330" t="n">
        <v>11.23</v>
      </c>
      <c r="F2766" s="330" t="inlineStr"/>
    </row>
    <row r="2767" ht="60" customHeight="1" s="496">
      <c r="A2767" s="330" t="n">
        <v>101233</v>
      </c>
      <c r="B2767" s="331" t="inlineStr">
        <is>
          <t>ESCAVAÇÃO VERTICAL PARA INFRAESTRUTURA, COM CARGA, DESCARGA E TRANSPORTE DE SOLO DE 1ª CATEGORIA, COM ESCAVADEIRA HIDRÁULICA (CAÇAMBA: 1,2 M³ / 155 HP), FROTA DE 3 CAMINHÕES BASCULANTES DE 18 M³, DMT ATÉ 1 KM E VELOCIDADE MÉDIA14 KM/H. AF_05/2020</t>
        </is>
      </c>
      <c r="C2767" s="330" t="inlineStr">
        <is>
          <t>M3</t>
        </is>
      </c>
      <c r="D2767" s="330" t="n">
        <v>10.27</v>
      </c>
      <c r="E2767" s="330" t="n">
        <v>10.37</v>
      </c>
      <c r="F2767" s="330" t="inlineStr"/>
    </row>
    <row r="2768" ht="60" customHeight="1" s="496">
      <c r="A2768" s="330" t="n">
        <v>101248</v>
      </c>
      <c r="B2768" s="331" t="inlineStr">
        <is>
          <t>ESCAVAÇÃO VERTICAL PARA INFRAESTRUTURA, COM CARGA, DESCARGA E TRANSPORTE DE SOLO DE 1ª CATEGORIA, COM ESCAVADEIRA HIDRÁULICA (CAÇAMBA: 1,2 M³ / 155HP), FROTA DE 10 CAMINHÕES BASCULANTES DE 14 M³, DMT DE 6 KM E VELOCIDADE MÉDIA22 KM/H. AF_05/2020</t>
        </is>
      </c>
      <c r="C2768" s="330" t="inlineStr">
        <is>
          <t>M3</t>
        </is>
      </c>
      <c r="D2768" s="330" t="n">
        <v>32.02</v>
      </c>
      <c r="E2768" s="330" t="n">
        <v>32.27</v>
      </c>
      <c r="F2768" s="330" t="inlineStr"/>
    </row>
    <row r="2769" ht="60" customHeight="1" s="496">
      <c r="A2769" s="330" t="n">
        <v>101277</v>
      </c>
      <c r="B2769" s="331" t="inlineStr">
        <is>
          <t>ESCAVAÇÃO VERTICAL PARA INFRAESTRUTURA, COM CARGA, DESCARGA E TRANSPORTE DE SOLO DE 1ª CATEGORIA, COM ESCAVADEIRA HIDRÁULICA (CAÇAMBA: 1,2 M³ / 155HP), FROTA DE 12 CAMINHÕES BASCULANTES DE 10 M³, DMT DE 6 KM E VELOCIDADE MÉDIA22 KM/H. AF_05/2020</t>
        </is>
      </c>
      <c r="C2769" s="330" t="inlineStr">
        <is>
          <t>M3</t>
        </is>
      </c>
      <c r="D2769" s="330" t="n">
        <v>36.79</v>
      </c>
      <c r="E2769" s="330" t="n">
        <v>37.11</v>
      </c>
      <c r="F2769" s="330" t="inlineStr"/>
    </row>
    <row r="2770" ht="60" customHeight="1" s="496">
      <c r="A2770" s="330" t="n">
        <v>101267</v>
      </c>
      <c r="B2770" s="331" t="inlineStr">
        <is>
          <t>ESCAVAÇÃO VERTICAL PARA INFRAESTRUTURA, COM CARGA, DESCARGA E TRANSPORTE DE SOLO DE 1ª CATEGORIA, COM ESCAVADEIRA HIDRÁULICA (CAÇAMBA: 1,2 M³ / 155HP), FROTA DE 4 CAMINHÕES BASCULANTES DE 10 M³, DMT ATÉ 1 KM E VELOCIDADE MÉDIA14 KM/H. AF_05/2020</t>
        </is>
      </c>
      <c r="C2770" s="330" t="inlineStr">
        <is>
          <t>M3</t>
        </is>
      </c>
      <c r="D2770" s="330" t="n">
        <v>12.93</v>
      </c>
      <c r="E2770" s="330" t="n">
        <v>13.05</v>
      </c>
      <c r="F2770" s="330" t="inlineStr"/>
    </row>
    <row r="2771" ht="60" customHeight="1" s="496">
      <c r="A2771" s="330" t="n">
        <v>101249</v>
      </c>
      <c r="B2771" s="331" t="inlineStr">
        <is>
          <t>ESCAVAÇÃO VERTICAL PARA INFRAESTRUTURA, COM CARGA, DESCARGA E TRANSPORTE DE SOLO DE 1ª CATEGORIA, COM ESCAVADEIRA HIDRÁULICA (CAÇAMBA: 1,2 M³ / 155HP), FROTA DE 5 CAMINHÕES BASCULANTES DE 18 M³, DMT DE 1,5 KM E VELOCIDADE MÉDIA18 KM/H. AF_05/2020</t>
        </is>
      </c>
      <c r="C2771" s="330" t="inlineStr">
        <is>
          <t>M3</t>
        </is>
      </c>
      <c r="D2771" s="330" t="n">
        <v>16.29</v>
      </c>
      <c r="E2771" s="330" t="n">
        <v>16.43</v>
      </c>
      <c r="F2771" s="330" t="inlineStr"/>
    </row>
    <row r="2772" ht="60" customHeight="1" s="496">
      <c r="A2772" s="330" t="n">
        <v>101273</v>
      </c>
      <c r="B2772" s="331" t="inlineStr">
        <is>
          <t>ESCAVAÇÃO VERTICAL PARA INFRAESTRUTURA, COM CARGA, DESCARGA E TRANSPORTE DE SOLO DE 1ª CATEGORIA, COM ESCAVADEIRA HIDRÁULICA (CAÇAMBA: 1,2 M³ / 155HP), FROTA DE 6 CAMINHÕES BASCULANTES DE 10 M³, DMT DE 1,5 KM E VELOCIDADE MÉDIA18 KM/H. AF_05/2020</t>
        </is>
      </c>
      <c r="C2772" s="330" t="inlineStr">
        <is>
          <t>M3</t>
        </is>
      </c>
      <c r="D2772" s="330" t="n">
        <v>20.31</v>
      </c>
      <c r="E2772" s="330" t="n">
        <v>20.49</v>
      </c>
      <c r="F2772" s="330" t="inlineStr"/>
    </row>
    <row r="2773" ht="60" customHeight="1" s="496">
      <c r="A2773" s="330" t="n">
        <v>101245</v>
      </c>
      <c r="B2773" s="331" t="inlineStr">
        <is>
          <t>ESCAVAÇÃO VERTICAL PARA INFRAESTRUTURA, COM CARGA, DESCARGA E TRANSPORTE DE SOLO DE 1ª CATEGORIA, COM ESCAVADEIRA HIDRÁULICA (CAÇAMBA: 1,2 M³ / 155HP), FROTA DE 6 CAMINHÕES BASCULANTES DE 14 M³, DMT DE 2 KM E VELOCIDADE MÉDIA 19 KM/H. AF_05/2020</t>
        </is>
      </c>
      <c r="C2773" s="330" t="inlineStr">
        <is>
          <t>M3</t>
        </is>
      </c>
      <c r="D2773" s="330" t="n">
        <v>19.82</v>
      </c>
      <c r="E2773" s="330" t="n">
        <v>19.98</v>
      </c>
      <c r="F2773" s="330" t="inlineStr"/>
    </row>
    <row r="2774" ht="60" customHeight="1" s="496">
      <c r="A2774" s="330" t="n">
        <v>101250</v>
      </c>
      <c r="B2774" s="331" t="inlineStr">
        <is>
          <t>ESCAVAÇÃO VERTICAL PARA INFRAESTRUTURA, COM CARGA, DESCARGA E TRANSPORTE DE SOLO DE 1ª CATEGORIA, COM ESCAVADEIRA HIDRÁULICA (CAÇAMBA: 1,2 M³ / 155HP), FROTA DE 6 CAMINHÕES BASCULANTES DE 18 M³, DMT DE 2 KM E VELOCIDADE MÉDIA 19 KM/H. AF_05/2020</t>
        </is>
      </c>
      <c r="C2774" s="330" t="inlineStr">
        <is>
          <t>M3</t>
        </is>
      </c>
      <c r="D2774" s="330" t="n">
        <v>18.09</v>
      </c>
      <c r="E2774" s="330" t="n">
        <v>18.24</v>
      </c>
      <c r="F2774" s="330" t="inlineStr"/>
    </row>
    <row r="2775" ht="60" customHeight="1" s="496">
      <c r="A2775" s="330" t="n">
        <v>101251</v>
      </c>
      <c r="B2775" s="331" t="inlineStr">
        <is>
          <t>ESCAVAÇÃO VERTICAL PARA INFRAESTRUTURA, COM CARGA, DESCARGA E TRANSPORTE DE SOLO DE 1ª CATEGORIA, COM ESCAVADEIRA HIDRÁULICA (CAÇAMBA: 1,2 M³ / 155HP), FROTA DE 6 CAMINHÕES BASCULANTES DE 18 M³, DMT DE 3 KM E VELOCIDADE MÉDIA 20 KM/H. AF_05/2020</t>
        </is>
      </c>
      <c r="C2775" s="330" t="inlineStr">
        <is>
          <t>M3</t>
        </is>
      </c>
      <c r="D2775" s="330" t="n">
        <v>20.61</v>
      </c>
      <c r="E2775" s="330" t="n">
        <v>20.77</v>
      </c>
      <c r="F2775" s="330" t="inlineStr"/>
    </row>
    <row r="2776" ht="60" customHeight="1" s="496">
      <c r="A2776" s="330" t="n">
        <v>101274</v>
      </c>
      <c r="B2776" s="331" t="inlineStr">
        <is>
          <t>ESCAVAÇÃO VERTICAL PARA INFRAESTRUTURA, COM CARGA, DESCARGA E TRANSPORTE DE SOLO DE 1ª CATEGORIA, COM ESCAVADEIRA HIDRÁULICA (CAÇAMBA: 1,2 M³ / 155HP), FROTA DE 7 CAMINHÕES BASCULANTES DE 10 M³, DMT DE 2 KM E VELOCIDADE MÉDIA 19 KM/H. AF_05/2020</t>
        </is>
      </c>
      <c r="C2776" s="330" t="inlineStr">
        <is>
          <t>M3</t>
        </is>
      </c>
      <c r="D2776" s="330" t="n">
        <v>22.47</v>
      </c>
      <c r="E2776" s="330" t="n">
        <v>22.66</v>
      </c>
      <c r="F2776" s="330" t="inlineStr"/>
    </row>
    <row r="2777" ht="60" customHeight="1" s="496">
      <c r="A2777" s="330" t="n">
        <v>101246</v>
      </c>
      <c r="B2777" s="331" t="inlineStr">
        <is>
          <t>ESCAVAÇÃO VERTICAL PARA INFRAESTRUTURA, COM CARGA, DESCARGA E TRANSPORTE DE SOLO DE 1ª CATEGORIA, COM ESCAVADEIRA HIDRÁULICA (CAÇAMBA: 1,2 M³ / 155HP), FROTA DE 7 CAMINHÕES BASCULANTES DE 14 M³, DMT DE 3 KM E VELOCIDADE MÉDIA 20 KM/H. AF_05/2020</t>
        </is>
      </c>
      <c r="C2777" s="330" t="inlineStr">
        <is>
          <t>M3</t>
        </is>
      </c>
      <c r="D2777" s="330" t="n">
        <v>23.03</v>
      </c>
      <c r="E2777" s="330" t="n">
        <v>23.22</v>
      </c>
      <c r="F2777" s="330" t="inlineStr"/>
    </row>
    <row r="2778" ht="60" customHeight="1" s="496">
      <c r="A2778" s="330" t="n">
        <v>101252</v>
      </c>
      <c r="B2778" s="331" t="inlineStr">
        <is>
          <t>ESCAVAÇÃO VERTICAL PARA INFRAESTRUTURA, COM CARGA, DESCARGA E TRANSPORTE DE SOLO DE 1ª CATEGORIA, COM ESCAVADEIRA HIDRÁULICA (CAÇAMBA: 1,2 M³ / 155HP), FROTA DE 7 CAMINHÕES BASCULANTES DE 18 M³, DMT DE 4 KM E VELOCIDADE MÉDIA 22 KM/H. AF_05/2020</t>
        </is>
      </c>
      <c r="C2778" s="330" t="inlineStr">
        <is>
          <t>M3</t>
        </is>
      </c>
      <c r="D2778" s="330" t="n">
        <v>22.4</v>
      </c>
      <c r="E2778" s="330" t="n">
        <v>22.57</v>
      </c>
      <c r="F2778" s="330" t="inlineStr"/>
    </row>
    <row r="2779" ht="60" customHeight="1" s="496">
      <c r="A2779" s="330" t="n">
        <v>101275</v>
      </c>
      <c r="B2779" s="331" t="inlineStr">
        <is>
          <t>ESCAVAÇÃO VERTICAL PARA INFRAESTRUTURA, COM CARGA, DESCARGA E TRANSPORTE DE SOLO DE 1ª CATEGORIA, COM ESCAVADEIRA HIDRÁULICA (CAÇAMBA: 1,2 M³ / 155HP), FROTA DE 8 CAMINHÕES BASCULANTES DE 10 M³, DMT DE 3 KM E VELOCIDADE MÉDIA 20 KM/H. AF_05/2020</t>
        </is>
      </c>
      <c r="C2779" s="330" t="inlineStr">
        <is>
          <t>M3</t>
        </is>
      </c>
      <c r="D2779" s="330" t="n">
        <v>26.02</v>
      </c>
      <c r="E2779" s="330" t="n">
        <v>26.25</v>
      </c>
      <c r="F2779" s="330" t="inlineStr"/>
    </row>
    <row r="2780" ht="60" customHeight="1" s="496">
      <c r="A2780" s="330" t="n">
        <v>101247</v>
      </c>
      <c r="B2780" s="331" t="inlineStr">
        <is>
          <t>ESCAVAÇÃO VERTICAL PARA INFRAESTRUTURA, COM CARGA, DESCARGA E TRANSPORTE DE SOLO DE 1ª CATEGORIA, COM ESCAVADEIRA HIDRÁULICA (CAÇAMBA: 1,2 M³ / 155HP), FROTA DE 8 CAMINHÕES BASCULANTES DE 14 M³, DMT DE 4 KM E VELOCIDADE MÉDIA 22 KM/H. AF_05/2020</t>
        </is>
      </c>
      <c r="C2780" s="330" t="inlineStr">
        <is>
          <t>M3</t>
        </is>
      </c>
      <c r="D2780" s="330" t="n">
        <v>25.56</v>
      </c>
      <c r="E2780" s="330" t="n">
        <v>25.78</v>
      </c>
      <c r="F2780" s="330" t="inlineStr"/>
    </row>
    <row r="2781" ht="60" customHeight="1" s="496">
      <c r="A2781" s="330" t="n">
        <v>101276</v>
      </c>
      <c r="B2781" s="331" t="inlineStr">
        <is>
          <t>ESCAVAÇÃO VERTICAL PARA INFRAESTRUTURA, COM CARGA, DESCARGA E TRANSPORTE DE SOLO DE 1ª CATEGORIA, COM ESCAVADEIRA HIDRÁULICA (CAÇAMBA: 1,2 M³ / 155HP), FROTA DE 9 CAMINHÕES BASCULANTES DE 10 M³, DMT DE 4 KM E VELOCIDADE MÉDIA 22 KM/H. AF_05/2020</t>
        </is>
      </c>
      <c r="C2781" s="330" t="inlineStr">
        <is>
          <t>M3</t>
        </is>
      </c>
      <c r="D2781" s="330" t="n">
        <v>28.77</v>
      </c>
      <c r="E2781" s="330" t="n">
        <v>29.02</v>
      </c>
      <c r="F2781" s="330" t="inlineStr"/>
    </row>
    <row r="2782" ht="60" customHeight="1" s="496">
      <c r="A2782" s="330" t="n">
        <v>101253</v>
      </c>
      <c r="B2782" s="331" t="inlineStr">
        <is>
          <t>ESCAVAÇÃO VERTICAL PARA INFRAESTRUTURA, COM CARGA, DESCARGA E TRANSPORTE DE SOLO DE 1ª CATEGORIA, COM ESCAVADEIRA HIDRÁULICA (CAÇAMBA: 1,2 M³ / 155HP), FROTA DE 9 CAMINHÕES BASCULANTES DE 18 M³, DMT DE 6 KM E VELOCIDADE MÉDIA 22 KM/H. AF_05/2020</t>
        </is>
      </c>
      <c r="C2782" s="330" t="inlineStr">
        <is>
          <t>M3</t>
        </is>
      </c>
      <c r="D2782" s="330" t="n">
        <v>28.22</v>
      </c>
      <c r="E2782" s="330" t="n">
        <v>28.43</v>
      </c>
      <c r="F2782" s="330" t="inlineStr"/>
    </row>
    <row r="2783" ht="60" customHeight="1" s="496">
      <c r="A2783" s="330" t="n">
        <v>101244</v>
      </c>
      <c r="B2783" s="331" t="inlineStr">
        <is>
          <t>ESCAVAÇÃO VERTICAL PARA INFRAESTRUTURA, COM CARGA, DESCARGA E TRANSPORTE DE SOLO DE 1ª CATEGORIA, COM ESCAVADEIRA HIDRÁULICA (CAÇAMBA: 1,2M³ / 155HP), FROTA DE 6 CAMINHÕES BASCULANTES DE 14 M³, DMT DE 1,5 KM E VELOCIDADE MÉDIA18 KM/H. AF_05/2020</t>
        </is>
      </c>
      <c r="C2783" s="330" t="inlineStr">
        <is>
          <t>M3</t>
        </is>
      </c>
      <c r="D2783" s="330" t="n">
        <v>18.71</v>
      </c>
      <c r="E2783" s="330" t="n">
        <v>18.87</v>
      </c>
      <c r="F2783" s="330" t="inlineStr"/>
    </row>
    <row r="2784" ht="15" customHeight="1" s="496">
      <c r="A2784" s="330" t="n">
        <v>93358</v>
      </c>
      <c r="B2784" s="331" t="inlineStr">
        <is>
          <t>ESCAVAÇÃO MANUAL DE VALA. AF_09/2024</t>
        </is>
      </c>
      <c r="C2784" s="330" t="inlineStr">
        <is>
          <t>M3</t>
        </is>
      </c>
      <c r="D2784" s="330" t="n">
        <v>102.41</v>
      </c>
      <c r="E2784" s="330" t="n">
        <v>107.16</v>
      </c>
      <c r="F2784" s="330" t="inlineStr">
        <is>
          <t>AS</t>
        </is>
      </c>
    </row>
    <row r="2785" ht="60" customHeight="1" s="496">
      <c r="A2785" s="330" t="n">
        <v>90082</v>
      </c>
      <c r="B2785" s="331" t="inlineStr">
        <is>
          <t>ESCAVAÇÃO MECANIZADA DE VALA COM PROF. ATÉ 1,5 M (MÉDIA MONTANTE E JUSANTE/UMA COMPOSIÇÃO POR TRECHO), ESCAVADEIRA (0,8 M3), LARG. DE 1,5 M A 2,5 M, EM SOLO DE 1A CATEGORIA, EM LOCAIS COM ALTO NÍVEL DE INTERFERÊNCIA. AF_09/2024</t>
        </is>
      </c>
      <c r="C2785" s="330" t="inlineStr">
        <is>
          <t>M3</t>
        </is>
      </c>
      <c r="D2785" s="330" t="n">
        <v>10.92</v>
      </c>
      <c r="E2785" s="330" t="n">
        <v>11.12</v>
      </c>
      <c r="F2785" s="330" t="inlineStr"/>
    </row>
    <row r="2786" ht="60" customHeight="1" s="496">
      <c r="A2786" s="330" t="n">
        <v>90091</v>
      </c>
      <c r="B2786" s="331" t="inlineStr">
        <is>
          <t>ESCAVAÇÃO MECANIZADA DE VALA COM PROF. ATÉ 1,5 M (MÉDIA MONTANTE E JUSANTE/UMA COMPOSIÇÃO POR TRECHO), ESCAVADEIRA (0,8 M3), LARG. DE 1,5 M A 2,5 M, EM SOLO DE 1A CATEGORIA, LOCAIS COM BAIXO NÍVEL DE INTERFERÊNCIA. AF_09/2024</t>
        </is>
      </c>
      <c r="C2786" s="330" t="inlineStr">
        <is>
          <t>M3</t>
        </is>
      </c>
      <c r="D2786" s="330" t="n">
        <v>6.88</v>
      </c>
      <c r="E2786" s="330" t="n">
        <v>7.01</v>
      </c>
      <c r="F2786" s="330" t="inlineStr"/>
    </row>
    <row r="2787" ht="60" customHeight="1" s="496">
      <c r="A2787" s="330" t="n">
        <v>102307</v>
      </c>
      <c r="B2787" s="331" t="inlineStr">
        <is>
          <t>ESCAVAÇÃO MECANIZADA DE VALA COM PROF. ATÉ 1,5 M (MÉDIA MONTANTE E JUSANTE/UMA COMPOSIÇÃO POR TRECHO), ESCAVADEIRA (0,8 M3), LARG. DE 1,5 M A 2,5 M, EM SOLO DE 2A CATEGORIA, EM LOCAIS COM ALTO NÍVEL DE INTERFERÊNCIA. AF_09/2024</t>
        </is>
      </c>
      <c r="C2787" s="330" t="inlineStr">
        <is>
          <t>M3</t>
        </is>
      </c>
      <c r="D2787" s="330" t="n">
        <v>13.66</v>
      </c>
      <c r="E2787" s="330" t="n">
        <v>13.9</v>
      </c>
      <c r="F2787" s="330" t="inlineStr"/>
    </row>
    <row r="2788" ht="60" customHeight="1" s="496">
      <c r="A2788" s="330" t="n">
        <v>102315</v>
      </c>
      <c r="B2788" s="331" t="inlineStr">
        <is>
          <t>ESCAVAÇÃO MECANIZADA DE VALA COM PROF. ATÉ 1,5 M (MÉDIA MONTANTE E JUSANTE/UMA COMPOSIÇÃO POR TRECHO), ESCAVADEIRA (0,8 M3), LARG. DE 1,5 M A 2,5 M, EM SOLO DE 2A CATEGORIA, LOCAIS COM BAIXO NÍVEL DE INTERFERÊNCIA. AF_09/2024</t>
        </is>
      </c>
      <c r="C2788" s="330" t="inlineStr">
        <is>
          <t>M3</t>
        </is>
      </c>
      <c r="D2788" s="330" t="n">
        <v>8.6</v>
      </c>
      <c r="E2788" s="330" t="n">
        <v>8.76</v>
      </c>
      <c r="F2788" s="330" t="inlineStr"/>
    </row>
    <row r="2789" ht="60" customHeight="1" s="496">
      <c r="A2789" s="330" t="n">
        <v>102283</v>
      </c>
      <c r="B2789" s="331" t="inlineStr">
        <is>
          <t>ESCAVAÇÃO MECANIZADA DE VALA COM PROF. ATÉ 1,5 M (MÉDIA MONTANTE E JUSANTE/UMA COMPOSIÇÃO POR TRECHO), ESCAVADEIRA (0,8 M3), LARG. DE 1,5 M A 2,5 M, EM SOLO MOLE, EM LOCAIS COM ALTO NÍVEL DE INTERFERÊNCIA. AF_09/2024</t>
        </is>
      </c>
      <c r="C2789" s="330" t="inlineStr">
        <is>
          <t>M3</t>
        </is>
      </c>
      <c r="D2789" s="330" t="n">
        <v>14.29</v>
      </c>
      <c r="E2789" s="330" t="n">
        <v>14.57</v>
      </c>
      <c r="F2789" s="330" t="inlineStr"/>
    </row>
    <row r="2790" ht="60" customHeight="1" s="496">
      <c r="A2790" s="330" t="n">
        <v>102291</v>
      </c>
      <c r="B2790" s="331" t="inlineStr">
        <is>
          <t>ESCAVAÇÃO MECANIZADA DE VALA COM PROF. ATÉ 1,5 M (MÉDIA MONTANTE E JUSANTE/UMA COMPOSIÇÃO POR TRECHO), ESCAVADEIRA (0,8 M3), LARG. DE 1,5 M A 2,5 M, EM SOLO MOLE, LOCAIS COM BAIXO NÍVEL DE INTERFERÊNCIA. AF_09/2024</t>
        </is>
      </c>
      <c r="C2790" s="330" t="inlineStr">
        <is>
          <t>M3</t>
        </is>
      </c>
      <c r="D2790" s="330" t="n">
        <v>9</v>
      </c>
      <c r="E2790" s="330" t="n">
        <v>9.17</v>
      </c>
      <c r="F2790" s="330" t="inlineStr"/>
    </row>
    <row r="2791" ht="60" customHeight="1" s="496">
      <c r="A2791" s="330" t="n">
        <v>102276</v>
      </c>
      <c r="B2791" s="331" t="inlineStr">
        <is>
          <t>ESCAVAÇÃO MECANIZADA DE VALA COM PROF. ATÉ 1,5 M (MÉDIA MONTANTE E JUSANTE/UMA COMPOSIÇÃO POR TRECHO), ESCAVADEIRA (0,8 M3), LARG. MENOR QUE 1,5 M, EM SOLO DE 1A CATEGORIA, EM LOCAIS COM ALTO NÍVEL DE INTERFERÊNCIA. AF_09/2024</t>
        </is>
      </c>
      <c r="C2791" s="330" t="inlineStr">
        <is>
          <t>M3</t>
        </is>
      </c>
      <c r="D2791" s="330" t="n">
        <v>12.3</v>
      </c>
      <c r="E2791" s="330" t="n">
        <v>12.52</v>
      </c>
      <c r="F2791" s="330" t="inlineStr"/>
    </row>
    <row r="2792" ht="60" customHeight="1" s="496">
      <c r="A2792" s="330" t="n">
        <v>102306</v>
      </c>
      <c r="B2792" s="331" t="inlineStr">
        <is>
          <t>ESCAVAÇÃO MECANIZADA DE VALA COM PROF. ATÉ 1,5 M (MÉDIA MONTANTE E JUSANTE/UMA COMPOSIÇÃO POR TRECHO), ESCAVADEIRA (0,8 M3),LARG. ATÉ 1,5 M, EM SOLO DE 2A CATEGORIA, EM LOCAIS COM ALTO NÍVEL DE INTERFERÊNCIA. AF_09/2024</t>
        </is>
      </c>
      <c r="C2792" s="330" t="inlineStr">
        <is>
          <t>M3</t>
        </is>
      </c>
      <c r="D2792" s="330" t="n">
        <v>15.38</v>
      </c>
      <c r="E2792" s="330" t="n">
        <v>15.67</v>
      </c>
      <c r="F2792" s="330" t="inlineStr"/>
    </row>
    <row r="2793" ht="60" customHeight="1" s="496">
      <c r="A2793" s="330" t="n">
        <v>102279</v>
      </c>
      <c r="B2793" s="331" t="inlineStr">
        <is>
          <t>ESCAVAÇÃO MECANIZADA DE VALA COM PROF. ATÉ 1,5 M (MÉDIA MONTANTE E JUSANTE/UMA COMPOSIÇÃO POR TRECHO), ESCAVADEIRA (0,8 M3),LARG. MENOR QUE 1,5 M, EM SOLO DE 1A CATEGORIA, LOCAIS COM BAIXO NÍVEL DE INTERFERÊNCIA. AF_09/2024</t>
        </is>
      </c>
      <c r="C2793" s="330" t="inlineStr">
        <is>
          <t>M3</t>
        </is>
      </c>
      <c r="D2793" s="330" t="n">
        <v>7.74</v>
      </c>
      <c r="E2793" s="330" t="n">
        <v>7.89</v>
      </c>
      <c r="F2793" s="330" t="inlineStr"/>
    </row>
    <row r="2794" ht="60" customHeight="1" s="496">
      <c r="A2794" s="330" t="n">
        <v>102282</v>
      </c>
      <c r="B2794" s="331" t="inlineStr">
        <is>
          <t>ESCAVAÇÃO MECANIZADA DE VALA COM PROF. ATÉ 1,5 M (MÉDIA MONTANTE E JUSANTE/UMA COMPOSIÇÃO POR TRECHO), ESCAVADEIRA (0,8 M3),LARG. MENOR QUE 1,5 M, EM SOLO DE MOLE, EM LOCAIS COM ALTO NÍVEL DE INTERFERÊNCIA. AF_09/2024</t>
        </is>
      </c>
      <c r="C2794" s="330" t="inlineStr">
        <is>
          <t>M3</t>
        </is>
      </c>
      <c r="D2794" s="330" t="n">
        <v>16.1</v>
      </c>
      <c r="E2794" s="330" t="n">
        <v>16.39</v>
      </c>
      <c r="F2794" s="330" t="inlineStr"/>
    </row>
    <row r="2795" ht="60" customHeight="1" s="496">
      <c r="A2795" s="330" t="n">
        <v>102290</v>
      </c>
      <c r="B2795" s="331" t="inlineStr">
        <is>
          <t>ESCAVAÇÃO MECANIZADA DE VALA COM PROF. ATÉ 1,5 M (MÉDIA MONTANTE E JUSANTE/UMA COMPOSIÇÃO POR TRECHO), ESCAVADEIRA (0,8 M3),LARG. MENOR QUE 1,5 M, EM SOLO MOLE, LOCAIS COM BAIXO NÍVEL DE INTERFERÊNCIA. AF_09/2024</t>
        </is>
      </c>
      <c r="C2795" s="330" t="inlineStr">
        <is>
          <t>M3</t>
        </is>
      </c>
      <c r="D2795" s="330" t="n">
        <v>10.14</v>
      </c>
      <c r="E2795" s="330" t="n">
        <v>10.32</v>
      </c>
      <c r="F2795" s="330" t="inlineStr"/>
    </row>
    <row r="2796" ht="60" customHeight="1" s="496">
      <c r="A2796" s="330" t="n">
        <v>90100</v>
      </c>
      <c r="B2796" s="331" t="inlineStr">
        <is>
          <t>ESCAVAÇÃO MECANIZADA DE VALA COM PROF. ATÉ 1,5 M (MÉDIA MONTANTE E JUSANTE/UMA COMPOSIÇÃO POR TRECHO), RETROESCAV. (0,26 M3), LARG. DE 0,8 M A 1,5 M, EM SOLO DE 1A CATEGORIA, EM LOCAIS COM ALTO NÍVEL DE INTERFERÊNCIA. AF_09/2024</t>
        </is>
      </c>
      <c r="C2796" s="330" t="inlineStr">
        <is>
          <t>M3</t>
        </is>
      </c>
      <c r="D2796" s="330" t="n">
        <v>15.56</v>
      </c>
      <c r="E2796" s="330" t="n">
        <v>15.95</v>
      </c>
      <c r="F2796" s="330" t="inlineStr"/>
    </row>
    <row r="2797" ht="60" customHeight="1" s="496">
      <c r="A2797" s="330" t="n">
        <v>102323</v>
      </c>
      <c r="B2797" s="331" t="inlineStr">
        <is>
          <t>ESCAVAÇÃO MECANIZADA DE VALA COM PROF. ATÉ 1,5 M (MÉDIA MONTANTE E JUSANTE/UMA COMPOSIÇÃO POR TRECHO), RETROESCAV. (0,26 M3), LARG. DE 0,8 M A 1,5 M, EM SOLO DE 2A CATEGORIA, EM LOCAIS COM ALTO NÍVEL DE INTERFERÊNCIA. AF_09/2024</t>
        </is>
      </c>
      <c r="C2797" s="330" t="inlineStr">
        <is>
          <t>M3</t>
        </is>
      </c>
      <c r="D2797" s="330" t="n">
        <v>19.45</v>
      </c>
      <c r="E2797" s="330" t="n">
        <v>19.94</v>
      </c>
      <c r="F2797" s="330" t="inlineStr"/>
    </row>
    <row r="2798" ht="60" customHeight="1" s="496">
      <c r="A2798" s="330" t="n">
        <v>102327</v>
      </c>
      <c r="B2798" s="331" t="inlineStr">
        <is>
          <t>ESCAVAÇÃO MECANIZADA DE VALA COM PROF. ATÉ 1,5 M (MÉDIA MONTANTE E JUSANTE/UMA COMPOSIÇÃO POR TRECHO), RETROESCAV. (0,26 M3), LARG. DE 0,8 M A 1,5 M, EM SOLO DE 2A CATEGORIA, EM LOCAIS COM BAIXO NÍVEL DE INTERFERÊNCIA. AF_09/2024</t>
        </is>
      </c>
      <c r="C2798" s="330" t="inlineStr">
        <is>
          <t>M3</t>
        </is>
      </c>
      <c r="D2798" s="330" t="n">
        <v>12.25</v>
      </c>
      <c r="E2798" s="330" t="n">
        <v>12.56</v>
      </c>
      <c r="F2798" s="330" t="inlineStr"/>
    </row>
    <row r="2799" ht="60" customHeight="1" s="496">
      <c r="A2799" s="330" t="n">
        <v>102299</v>
      </c>
      <c r="B2799" s="331" t="inlineStr">
        <is>
          <t>ESCAVAÇÃO MECANIZADA DE VALA COM PROF. ATÉ 1,5 M (MÉDIA MONTANTE E JUSANTE/UMA COMPOSIÇÃO POR TRECHO), RETROESCAV. (0,26 M3), LARG. DE 0,8 M A 1,5 M, EM SOLO MOLE, EM LOCAIS COM ALTO NÍVEL DE INTERFERÊNCIA. AF_09/2024</t>
        </is>
      </c>
      <c r="C2799" s="330" t="inlineStr">
        <is>
          <t>M3</t>
        </is>
      </c>
      <c r="D2799" s="330" t="n">
        <v>20.35</v>
      </c>
      <c r="E2799" s="330" t="n">
        <v>20.88</v>
      </c>
      <c r="F2799" s="330" t="inlineStr"/>
    </row>
    <row r="2800" ht="60" customHeight="1" s="496">
      <c r="A2800" s="330" t="n">
        <v>102303</v>
      </c>
      <c r="B2800" s="331" t="inlineStr">
        <is>
          <t>ESCAVAÇÃO MECANIZADA DE VALA COM PROF. ATÉ 1,5 M (MÉDIA MONTANTE E JUSANTE/UMA COMPOSIÇÃO POR TRECHO), RETROESCAV. (0,26 M3), LARG. DE 0,8 M A 1,5 M, EM SOLO MOLE, LOCAIS COM BAIXO NÍVEL DE INTERFERÊNCIA. AF_09/2024</t>
        </is>
      </c>
      <c r="C2800" s="330" t="inlineStr">
        <is>
          <t>M3</t>
        </is>
      </c>
      <c r="D2800" s="330" t="n">
        <v>12.83</v>
      </c>
      <c r="E2800" s="330" t="n">
        <v>13.15</v>
      </c>
      <c r="F2800" s="330" t="inlineStr"/>
    </row>
    <row r="2801" ht="60" customHeight="1" s="496">
      <c r="A2801" s="330" t="n">
        <v>90099</v>
      </c>
      <c r="B2801" s="331" t="inlineStr">
        <is>
          <t>ESCAVAÇÃO MECANIZADA DE VALA COM PROF. ATÉ 1,5 M (MÉDIA MONTANTE E JUSANTE/UMA COMPOSIÇÃO POR TRECHO), RETROESCAV. (0,26 M3), LARG. MENOR QUE 0,8 M, EM SOLO DE 1A CATEGORIA, EM LOCAIS COM ALTO NÍVEL DE INTERFERÊNCIA. AF_09/2024</t>
        </is>
      </c>
      <c r="C2801" s="330" t="inlineStr">
        <is>
          <t>M3</t>
        </is>
      </c>
      <c r="D2801" s="330" t="n">
        <v>18.15</v>
      </c>
      <c r="E2801" s="330" t="n">
        <v>18.61</v>
      </c>
      <c r="F2801" s="330" t="inlineStr"/>
    </row>
    <row r="2802" ht="60" customHeight="1" s="496">
      <c r="A2802" s="330" t="n">
        <v>102322</v>
      </c>
      <c r="B2802" s="331" t="inlineStr">
        <is>
          <t>ESCAVAÇÃO MECANIZADA DE VALA COM PROF. ATÉ 1,5 M (MÉDIA MONTANTE E JUSANTE/UMA COMPOSIÇÃO POR TRECHO), RETROESCAV. (0,26 M3), LARG. MENOR QUE 0,8 M, EM SOLO DE 2A CATEGORIA, EM LOCAIS COM ALTO NÍVEL DE INTERFERÊNCIA. AF_09/2024</t>
        </is>
      </c>
      <c r="C2802" s="330" t="inlineStr">
        <is>
          <t>M3</t>
        </is>
      </c>
      <c r="D2802" s="330" t="n">
        <v>22.69</v>
      </c>
      <c r="E2802" s="330" t="n">
        <v>23.27</v>
      </c>
      <c r="F2802" s="330" t="inlineStr"/>
    </row>
    <row r="2803" ht="60" customHeight="1" s="496">
      <c r="A2803" s="330" t="n">
        <v>102298</v>
      </c>
      <c r="B2803" s="331" t="inlineStr">
        <is>
          <t>ESCAVAÇÃO MECANIZADA DE VALA COM PROF. ATÉ 1,5 M (MÉDIA MONTANTE E JUSANTE/UMA COMPOSIÇÃO POR TRECHO), RETROESCAV. (0,26 M3), LARG. MENOR QUE 0,8 M, EM SOLO MOLE, EM LOCAIS COM ALTO NÍVEL DE INTERFERÊNCIA. AF_09/2024</t>
        </is>
      </c>
      <c r="C2803" s="330" t="inlineStr">
        <is>
          <t>M3</t>
        </is>
      </c>
      <c r="D2803" s="330" t="n">
        <v>23.75</v>
      </c>
      <c r="E2803" s="330" t="n">
        <v>24.35</v>
      </c>
      <c r="F2803" s="330" t="inlineStr"/>
    </row>
    <row r="2804" ht="60" customHeight="1" s="496">
      <c r="A2804" s="330" t="n">
        <v>102302</v>
      </c>
      <c r="B2804" s="331" t="inlineStr">
        <is>
          <t>ESCAVAÇÃO MECANIZADA DE VALA COM PROF. ATÉ 1,5 M (MÉDIA MONTANTE E JUSANTE/UMA COMPOSIÇÃO POR TRECHO), RETROESCAV. (0,26 M3), LARG. MENOR QUE 0,8 M, EM SOLO MOLE, LOCAIS COM BAIXO NÍVEL DE INTERFERÊNCIA. AF_09/2024</t>
        </is>
      </c>
      <c r="C2804" s="330" t="inlineStr">
        <is>
          <t>M3</t>
        </is>
      </c>
      <c r="D2804" s="330" t="n">
        <v>14.96</v>
      </c>
      <c r="E2804" s="330" t="n">
        <v>15.36</v>
      </c>
      <c r="F2804" s="330" t="inlineStr"/>
    </row>
    <row r="2805" ht="60" customHeight="1" s="496">
      <c r="A2805" s="330" t="n">
        <v>102326</v>
      </c>
      <c r="B2805" s="331" t="inlineStr">
        <is>
          <t>ESCAVAÇÃO MECANIZADA DE VALA COM PROF. ATÉ 1,5 M (MÉDIA MONTANTE E JUSANTE/UMA COMPOSIÇÃO POR TRECHO), RETROESCAV. (0,26 M3), LARGURA MENOR QUE 0,8 M, EM SOLO DE 2A CATEGORIA, EM LOCAIS COM BAIXO NÍVEL DE INTERFERÊNCIA. AF_09/2024</t>
        </is>
      </c>
      <c r="C2805" s="330" t="inlineStr">
        <is>
          <t>M3</t>
        </is>
      </c>
      <c r="D2805" s="330" t="n">
        <v>14.29</v>
      </c>
      <c r="E2805" s="330" t="n">
        <v>14.67</v>
      </c>
      <c r="F2805" s="330" t="inlineStr"/>
    </row>
    <row r="2806" ht="60" customHeight="1" s="496">
      <c r="A2806" s="330" t="n">
        <v>102314</v>
      </c>
      <c r="B2806" s="331" t="inlineStr">
        <is>
          <t>ESCAVAÇÃO MECANIZADA DE VALA COM PROF. ATÉ 1,5 M (MÉDIA MONTANTE E JUSANTE/UMA COMPOSIÇÃO POR TRECHO),COM ESCAVADEIRA (0,8 M3), LARG. MENOR QUE 1,5 M, EM SOLO DE 2A CATEGORIA, LOCAIS COM BAIXO NÍVEL DE INTERFERÊNCIA. AF_09/2024</t>
        </is>
      </c>
      <c r="C2806" s="330" t="inlineStr">
        <is>
          <t>M3</t>
        </is>
      </c>
      <c r="D2806" s="330" t="n">
        <v>9.69</v>
      </c>
      <c r="E2806" s="330" t="n">
        <v>9.859999999999999</v>
      </c>
      <c r="F2806" s="330" t="inlineStr"/>
    </row>
    <row r="2807" ht="60" customHeight="1" s="496">
      <c r="A2807" s="330" t="n">
        <v>102312</v>
      </c>
      <c r="B2807" s="331" t="inlineStr">
        <is>
          <t>ESCAVAÇÃO MECANIZADA DE VALA COM PROF. DE 3,0 M ATÉ 4,5 M (MÉDIA MONTANTE E JUSANTE/UMA COMPOSIÇÃO POR TRECHO), ESCAVADEIRA (1,2 M3), LARG. DE 1,5 M A 2,5 M, EM SOLO DE 2A CATEGORIA, EM LOCAIS COM ALTO NÍVEL DE INTERFERÊNCIA. AF_09/2024</t>
        </is>
      </c>
      <c r="C2807" s="330" t="inlineStr">
        <is>
          <t>M3</t>
        </is>
      </c>
      <c r="D2807" s="330" t="n">
        <v>12.32</v>
      </c>
      <c r="E2807" s="330" t="n">
        <v>12.53</v>
      </c>
      <c r="F2807" s="330" t="inlineStr"/>
    </row>
    <row r="2808" ht="60" customHeight="1" s="496">
      <c r="A2808" s="330" t="n">
        <v>102288</v>
      </c>
      <c r="B2808" s="331" t="inlineStr">
        <is>
          <t>ESCAVAÇÃO MECANIZADA DE VALA COM PROF. DE 3,0 M ATÉ 4,5 M (MÉDIA MONTANTE E JUSANTE/UMA COMPOSIÇÃO POR TRECHO), ESCAVADEIRA (1,2 M3), LARG. DE 1,5 M A 2,5 M, EM SOLO MOLE, EM LOCAIS COM ALTO NÍVEL DE INTERFERÊNCIA. AF_09/2024</t>
        </is>
      </c>
      <c r="C2808" s="330" t="inlineStr">
        <is>
          <t>M3</t>
        </is>
      </c>
      <c r="D2808" s="330" t="n">
        <v>12.89</v>
      </c>
      <c r="E2808" s="330" t="n">
        <v>13.12</v>
      </c>
      <c r="F2808" s="330" t="inlineStr"/>
    </row>
    <row r="2809" ht="60" customHeight="1" s="496">
      <c r="A2809" s="330" t="n">
        <v>90087</v>
      </c>
      <c r="B2809" s="331" t="inlineStr">
        <is>
          <t>ESCAVAÇÃO MECANIZADA DE VALA COM PROF. DE 3,0 M ATÉ 4,5 M(MÉDIA MONTANTE E JUSANTE/UMA COMPOSIÇÃO POR TRECHO), ESCAVADEIRA (1,2 M3), LARG. DE 1,5 M A 2,5 M, EM SOLO DE 1A CATEGORIA, EM LOCAIS COM ALTO NÍVEL DE INTERFERÊNCIA. AF_09/2024</t>
        </is>
      </c>
      <c r="C2809" s="330" t="inlineStr">
        <is>
          <t>M3</t>
        </is>
      </c>
      <c r="D2809" s="330" t="n">
        <v>9.859999999999999</v>
      </c>
      <c r="E2809" s="330" t="n">
        <v>10.02</v>
      </c>
      <c r="F2809" s="330" t="inlineStr"/>
    </row>
    <row r="2810" ht="60" customHeight="1" s="496">
      <c r="A2810" s="330" t="n">
        <v>102308</v>
      </c>
      <c r="B2810" s="331" t="inlineStr">
        <is>
          <t>ESCAVAÇÃO MECANIZADA DE VALA COM PROF. MAIOR QUE 1,5 M ATÉ 3,0 M (MÉDIA MONTANTE E JUSANTE/UMA COMPOSIÇÃO POR TRECHO), ESCAVADEIRA (0,8 M3), LARG. ATÉ 1,5 M, EM SOLO DE 2A CATEGORIA, EM LOCAIS COM ALTO NÍVEL DE INTERFERÊNCIA. AF_09/2024</t>
        </is>
      </c>
      <c r="C2810" s="330" t="inlineStr">
        <is>
          <t>M3</t>
        </is>
      </c>
      <c r="D2810" s="330" t="n">
        <v>13.22</v>
      </c>
      <c r="E2810" s="330" t="n">
        <v>13.48</v>
      </c>
      <c r="F2810" s="330" t="inlineStr"/>
    </row>
    <row r="2811" ht="60" customHeight="1" s="496">
      <c r="A2811" s="330" t="n">
        <v>90084</v>
      </c>
      <c r="B2811" s="331" t="inlineStr">
        <is>
          <t>ESCAVAÇÃO MECANIZADA DE VALA COM PROF. MAIOR QUE 1,5 M ATÉ 3,0 M (MÉDIA MONTANTE E JUSANTE/UMA COMPOSIÇÃO POR TRECHO), ESCAVADEIRA (0,8 M3), LARGURA ATÉ 1,5 M, EM SOLO DE 1A CATEGORIA, EM LOCAIS COM ALTO NÍVEL DE INTERFERÊNCIA. AF_09/2024</t>
        </is>
      </c>
      <c r="C2811" s="330" t="inlineStr">
        <is>
          <t>M3</t>
        </is>
      </c>
      <c r="D2811" s="330" t="n">
        <v>10.58</v>
      </c>
      <c r="E2811" s="330" t="n">
        <v>10.77</v>
      </c>
      <c r="F2811" s="330" t="inlineStr"/>
    </row>
    <row r="2812" ht="60" customHeight="1" s="496">
      <c r="A2812" s="330" t="n">
        <v>102284</v>
      </c>
      <c r="B2812" s="331" t="inlineStr">
        <is>
          <t>ESCAVAÇÃO MECANIZADA DE VALA COM PROF. MAIOR QUE 1,5 M ATÉ 3,0 M (MÉDIA MONTANTE E JUSANTE/UMA COMPOSIÇÃO POR TRECHO), ESCAVADEIRA (0,8 M3), LARGURA ATÉ 1,5 M, EM SOLO MOLE, EM LOCAIS COM ALTO NÍVEL DE INTERFERÊNCIA. AF_09/2024</t>
        </is>
      </c>
      <c r="C2812" s="330" t="inlineStr">
        <is>
          <t>M3</t>
        </is>
      </c>
      <c r="D2812" s="330" t="n">
        <v>13.85</v>
      </c>
      <c r="E2812" s="330" t="n">
        <v>14.11</v>
      </c>
      <c r="F2812" s="330" t="inlineStr"/>
    </row>
    <row r="2813" ht="60" customHeight="1" s="496">
      <c r="A2813" s="330" t="n">
        <v>102325</v>
      </c>
      <c r="B2813" s="331" t="inlineStr">
        <is>
          <t>ESCAVAÇÃO MECANIZADA DE VALA COM PROF. MAIOR QUE 1,5 M ATÉ 3,0 M (MÉDIA MONTANTE E JUSANTE/UMA COMPOSIÇÃO POR TRECHO), RETROESCAV. (0,26 M3), LARG. DE 0,8 M A 1,5 M, EM SOLO DE 2A CATEGORIA, EM LOCAIS COM ALTO NÍVEL DE INTERFERÊNCIA. AF_09/2024</t>
        </is>
      </c>
      <c r="C2813" s="330" t="inlineStr">
        <is>
          <t>M3</t>
        </is>
      </c>
      <c r="D2813" s="330" t="n">
        <v>17.59</v>
      </c>
      <c r="E2813" s="330" t="n">
        <v>18.04</v>
      </c>
      <c r="F2813" s="330" t="inlineStr"/>
    </row>
    <row r="2814" ht="60" customHeight="1" s="496">
      <c r="A2814" s="330" t="n">
        <v>102329</v>
      </c>
      <c r="B2814" s="331" t="inlineStr">
        <is>
          <t>ESCAVAÇÃO MECANIZADA DE VALA COM PROF. MAIOR QUE 1,5 M ATÉ 3,0 M (MÉDIA MONTANTE E JUSANTE/UMA COMPOSIÇÃO POR TRECHO), RETROESCAV. (0,26 M3), LARG. DE 0,8 M A 1,5 M, EM SOLO DE 2A CATEGORIA, EM LOCAIS COM BAIXO NÍVEL DE INTERFERÊNCIA. AF_09/2024</t>
        </is>
      </c>
      <c r="C2814" s="330" t="inlineStr">
        <is>
          <t>M3</t>
        </is>
      </c>
      <c r="D2814" s="330" t="n">
        <v>11.09</v>
      </c>
      <c r="E2814" s="330" t="n">
        <v>11.37</v>
      </c>
      <c r="F2814" s="330" t="inlineStr"/>
    </row>
    <row r="2815" ht="60" customHeight="1" s="496">
      <c r="A2815" s="330" t="n">
        <v>102301</v>
      </c>
      <c r="B2815" s="331" t="inlineStr">
        <is>
          <t>ESCAVAÇÃO MECANIZADA DE VALA COM PROF. MAIOR QUE 1,5 M ATÉ 3,0 M (MÉDIA MONTANTE E JUSANTE/UMA COMPOSIÇÃO POR TRECHO), RETROESCAV. (0,26 M3), LARG. DE 0,8 M A 1,5 M, EM SOLO MOLE, EM LOCAIS COM ALTO NÍVEL DE INTERFERÊNCIA. AF_09/2024</t>
        </is>
      </c>
      <c r="C2815" s="330" t="inlineStr">
        <is>
          <t>M3</t>
        </is>
      </c>
      <c r="D2815" s="330" t="n">
        <v>18.41</v>
      </c>
      <c r="E2815" s="330" t="n">
        <v>18.89</v>
      </c>
      <c r="F2815" s="330" t="inlineStr"/>
    </row>
    <row r="2816" ht="60" customHeight="1" s="496">
      <c r="A2816" s="330" t="n">
        <v>102305</v>
      </c>
      <c r="B2816" s="331" t="inlineStr">
        <is>
          <t>ESCAVAÇÃO MECANIZADA DE VALA COM PROF. MAIOR QUE 1,5 M ATÉ 3,0 M (MÉDIA MONTANTE E JUSANTE/UMA COMPOSIÇÃO POR TRECHO), RETROESCAV. (0,26 M3), LARG. DE 0,8 M A 1,5 M, EM SOLO MOLE, LOCAIS COM BAIXO NÍVEL DE INTERFERÊNCIA. AF_09/2024</t>
        </is>
      </c>
      <c r="C2816" s="330" t="inlineStr">
        <is>
          <t>M3</t>
        </is>
      </c>
      <c r="D2816" s="330" t="n">
        <v>11.6</v>
      </c>
      <c r="E2816" s="330" t="n">
        <v>11.9</v>
      </c>
      <c r="F2816" s="330" t="inlineStr"/>
    </row>
    <row r="2817" ht="60" customHeight="1" s="496">
      <c r="A2817" s="330" t="n">
        <v>90101</v>
      </c>
      <c r="B2817" s="331" t="inlineStr">
        <is>
          <t>ESCAVAÇÃO MECANIZADA DE VALA COM PROF. MAIOR QUE 1,5 M ATÉ 3,0 M (MÉDIA MONTANTE E JUSANTE/UMA COMPOSIÇÃO POR TRECHO), RETROESCAV. (0,26 M3), LARG. MENOR QUE 0,8 M, EM SOLO DE 1A CATEGORIA, EM LOCAIS COM ALTO NÍVEL DE INTERFERÊNCIA. AF_09/2024</t>
        </is>
      </c>
      <c r="C2817" s="330" t="inlineStr">
        <is>
          <t>M3</t>
        </is>
      </c>
      <c r="D2817" s="330" t="n">
        <v>15.38</v>
      </c>
      <c r="E2817" s="330" t="n">
        <v>15.76</v>
      </c>
      <c r="F2817" s="330" t="inlineStr"/>
    </row>
    <row r="2818" ht="60" customHeight="1" s="496">
      <c r="A2818" s="330" t="n">
        <v>102324</v>
      </c>
      <c r="B2818" s="331" t="inlineStr">
        <is>
          <t>ESCAVAÇÃO MECANIZADA DE VALA COM PROF. MAIOR QUE 1,5 M ATÉ 3,0 M (MÉDIA MONTANTE E JUSANTE/UMA COMPOSIÇÃO POR TRECHO), RETROESCAV. (0,26 M3), LARG. MENOR QUE 0,8 M, EM SOLO DE 2A CATEGORIA, EM LOCAIS COM ALTO NÍVEL DE INTERFERÊNCIA. AF_09/2024</t>
        </is>
      </c>
      <c r="C2818" s="330" t="inlineStr">
        <is>
          <t>M3</t>
        </is>
      </c>
      <c r="D2818" s="330" t="n">
        <v>19.21</v>
      </c>
      <c r="E2818" s="330" t="n">
        <v>19.7</v>
      </c>
      <c r="F2818" s="330" t="inlineStr"/>
    </row>
    <row r="2819" ht="60" customHeight="1" s="496">
      <c r="A2819" s="330" t="n">
        <v>102300</v>
      </c>
      <c r="B2819" s="331" t="inlineStr">
        <is>
          <t>ESCAVAÇÃO MECANIZADA DE VALA COM PROF. MAIOR QUE 1,5 M ATÉ 3,0 M (MÉDIA MONTANTE E JUSANTE/UMA COMPOSIÇÃO POR TRECHO), RETROESCAV. (0,26 M3), LARG. MENOR QUE 0,8 M, EM SOLO MOLE, EM LOCAIS COM ALTO NÍVEL DE INTERFERÊNCIA. AF_09/2024</t>
        </is>
      </c>
      <c r="C2819" s="330" t="inlineStr">
        <is>
          <t>M3</t>
        </is>
      </c>
      <c r="D2819" s="330" t="n">
        <v>20.1</v>
      </c>
      <c r="E2819" s="330" t="n">
        <v>20.62</v>
      </c>
      <c r="F2819" s="330" t="inlineStr"/>
    </row>
    <row r="2820" ht="60" customHeight="1" s="496">
      <c r="A2820" s="330" t="n">
        <v>90102</v>
      </c>
      <c r="B2820" s="331" t="inlineStr">
        <is>
          <t>ESCAVAÇÃO MECANIZADA DE VALA COM PROF. MAIOR QUE 1,5 M ATÉ 3,0 M (MÉDIA MONTANTE E JUSANTE/UMA COMPOSIÇÃO POR TRECHO), RETROESCAV. (0,26 M3), LARGURA DE 0,8 M A 1,5 M, EM SOLO DE 1A CATEGORIA, EM LOCAIS COM ALTO NÍVEL DE INTERFERÊNCIA. AF_09/2024</t>
        </is>
      </c>
      <c r="C2820" s="330" t="inlineStr">
        <is>
          <t>M3</t>
        </is>
      </c>
      <c r="D2820" s="330" t="n">
        <v>14.07</v>
      </c>
      <c r="E2820" s="330" t="n">
        <v>14.42</v>
      </c>
      <c r="F2820" s="330" t="inlineStr"/>
    </row>
    <row r="2821" ht="60" customHeight="1" s="496">
      <c r="A2821" s="330" t="n">
        <v>102328</v>
      </c>
      <c r="B2821" s="331" t="inlineStr">
        <is>
          <t>ESCAVAÇÃO MECANIZADA DE VALA COM PROF. MAIOR QUE 1,5 M ATÉ 3,0 M (MÉDIA MONTANTE E JUSANTE/UMA COMPOSIÇÃO POR TRECHO), RETROESCAV. (0,26 M3),LARG. MENOR QUE 0,8 M, EM SOLO DE 2A CATEGORIA, EM LOCAIS COM BAIXO NÍVEL DE INTERFERÊNCIA. AF_09/2024</t>
        </is>
      </c>
      <c r="C2821" s="330" t="inlineStr">
        <is>
          <t>M3</t>
        </is>
      </c>
      <c r="D2821" s="330" t="n">
        <v>12.1</v>
      </c>
      <c r="E2821" s="330" t="n">
        <v>12.41</v>
      </c>
      <c r="F2821" s="330" t="inlineStr"/>
    </row>
    <row r="2822" ht="60" customHeight="1" s="496">
      <c r="A2822" s="330" t="n">
        <v>102304</v>
      </c>
      <c r="B2822" s="331" t="inlineStr">
        <is>
          <t>ESCAVAÇÃO MECANIZADA DE VALA COM PROF. MAIOR QUE 1,5 M ATÉ 3,0 M (MÉDIA MONTANTE E JUSANTE/UMA COMPOSIÇÃO POR TRECHO), RETROESCAV. (0,26 M3),LARG. MENOR QUE 0,8 M, EM SOLO MOLE, LOCAIS COM BAIXO NÍVEL DE INTERFERÊNCIA. AF_09/2024</t>
        </is>
      </c>
      <c r="C2822" s="330" t="inlineStr">
        <is>
          <t>M3</t>
        </is>
      </c>
      <c r="D2822" s="330" t="n">
        <v>12.66</v>
      </c>
      <c r="E2822" s="330" t="n">
        <v>12.99</v>
      </c>
      <c r="F2822" s="330" t="inlineStr"/>
    </row>
    <row r="2823" ht="60" customHeight="1" s="496">
      <c r="A2823" s="330" t="n">
        <v>102295</v>
      </c>
      <c r="B2823" s="331" t="inlineStr">
        <is>
          <t>ESCAVAÇÃO MECANIZADA DE VALA COM PROF. MAIOR QUE 1,5 M ATÉ 3,0 M (MÉDIA MONTANTE E JUSANTE/UMA COMPOSIÇÃO POR TRECHO),COM ESCAVADEIRA (1,2 M3), LARG. DE 1,5 M A 2,5 M, EM SOLO MOLE, LOCAIS COM BAIXO NÍVEL DE INTERFERÊNCIA. AF_09/2024</t>
        </is>
      </c>
      <c r="C2823" s="330" t="inlineStr">
        <is>
          <t>M3</t>
        </is>
      </c>
      <c r="D2823" s="330" t="n">
        <v>8.460000000000001</v>
      </c>
      <c r="E2823" s="330" t="n">
        <v>8.59</v>
      </c>
      <c r="F2823" s="330" t="inlineStr"/>
    </row>
    <row r="2824" ht="60" customHeight="1" s="496">
      <c r="A2824" s="330" t="n">
        <v>102281</v>
      </c>
      <c r="B2824" s="331" t="inlineStr">
        <is>
          <t>ESCAVAÇÃO MECANIZADA DE VALA COM PROF. MAIOR QUE 1,5 M ATÉ 3,0 M (MÉDIA MONTANTE E JUSANTE/UMA COMPOSIÇÃO POR TRECHO),COM ESCAVADEIRA (1,2 M3),LARG. DE 1,5 M A 2,5 M, EM SOLO DE 1A CATEGORIA, LOCAIS COM BAIXO NÍVEL DE INTERFERÊNCIA. AF_09/2024</t>
        </is>
      </c>
      <c r="C2824" s="330" t="inlineStr">
        <is>
          <t>M3</t>
        </is>
      </c>
      <c r="D2824" s="330" t="n">
        <v>6.46</v>
      </c>
      <c r="E2824" s="330" t="n">
        <v>6.56</v>
      </c>
      <c r="F2824" s="330" t="inlineStr"/>
    </row>
    <row r="2825" ht="60" customHeight="1" s="496">
      <c r="A2825" s="330" t="n">
        <v>102311</v>
      </c>
      <c r="B2825" s="331" t="inlineStr">
        <is>
          <t>ESCAVAÇÃO MECANIZADA DE VALA COM PROF. MAIOR QUE 1,5 M ATÉ 3,0 M (MÉDIA MONTANTE E JUSANTE/UMA COMPOSIÇÃO POR TRECHO),COM ESCAVADEIRA (1,2 M3),LARG. DE 1,5 M A 2,5 M, EM SOLO DE 2A CATEGORIA, EM LOCAIS COM ALTO NÍVEL DE INTERFERÊNCIA. AF_09/2024</t>
        </is>
      </c>
      <c r="C2825" s="330" t="inlineStr">
        <is>
          <t>M3</t>
        </is>
      </c>
      <c r="D2825" s="330" t="n">
        <v>12.82</v>
      </c>
      <c r="E2825" s="330" t="n">
        <v>13.03</v>
      </c>
      <c r="F2825" s="330" t="inlineStr"/>
    </row>
    <row r="2826" ht="60" customHeight="1" s="496">
      <c r="A2826" s="330" t="n">
        <v>102319</v>
      </c>
      <c r="B2826" s="331" t="inlineStr">
        <is>
          <t>ESCAVAÇÃO MECANIZADA DE VALA COM PROF. MAIOR QUE 1,5 M ATÉ 3,0 M (MÉDIA MONTANTE E JUSANTE/UMA COMPOSIÇÃO POR TRECHO),COM ESCAVADEIRA (1,2 M3),LARG. DE 1,5 M A 2,5 M, EM SOLO DE 2A CATEGORIA, LOCAIS COM BAIXO NÍVEL DE INTERFERÊNCIA. AF_09/2024</t>
        </is>
      </c>
      <c r="C2826" s="330" t="inlineStr">
        <is>
          <t>M3</t>
        </is>
      </c>
      <c r="D2826" s="330" t="n">
        <v>8.08</v>
      </c>
      <c r="E2826" s="330" t="n">
        <v>8.210000000000001</v>
      </c>
      <c r="F2826" s="330" t="inlineStr"/>
    </row>
    <row r="2827" ht="60" customHeight="1" s="496">
      <c r="A2827" s="330" t="n">
        <v>102287</v>
      </c>
      <c r="B2827" s="331" t="inlineStr">
        <is>
          <t>ESCAVAÇÃO MECANIZADA DE VALA COM PROF. MAIOR QUE 1,5 M ATÉ 3,0 M (MÉDIA MONTANTE E JUSANTE/UMA COMPOSIÇÃO POR TRECHO),COM ESCAVADEIRA (1,2 M3),LARG. DE 1,5 M A 2,5 M, EM SOLO MOLE, EM LOCAIS COM ALTO NÍVEL DE INTERFERÊNCIA. AF_09/2024</t>
        </is>
      </c>
      <c r="C2827" s="330" t="inlineStr">
        <is>
          <t>M3</t>
        </is>
      </c>
      <c r="D2827" s="330" t="n">
        <v>13.42</v>
      </c>
      <c r="E2827" s="330" t="n">
        <v>13.63</v>
      </c>
      <c r="F2827" s="330" t="inlineStr"/>
    </row>
    <row r="2828" ht="60" customHeight="1" s="496">
      <c r="A2828" s="330" t="n">
        <v>102316</v>
      </c>
      <c r="B2828" s="331" t="inlineStr">
        <is>
          <t>ESCAVAÇÃO MECANIZADA DE VALA COM PROF. MAIOR QUE 1,5 M E ATÉ 3,0 M (MÉDIA MONTANTE E JUSANTE/UMA COMPOSIÇÃO POR TRECHO), ESCAVADEIRA (0,8 M3), LARG. MENOR QUE 1,5 M, EM SOLO DE 2A CATEGORIA, LOCAIS COM BAIXO NÍVEL DE INTERFERÊNCIA. AF_09/2024</t>
        </is>
      </c>
      <c r="C2828" s="330" t="inlineStr">
        <is>
          <t>M3</t>
        </is>
      </c>
      <c r="D2828" s="330" t="n">
        <v>8.33</v>
      </c>
      <c r="E2828" s="330" t="n">
        <v>8.49</v>
      </c>
      <c r="F2828" s="330" t="inlineStr"/>
    </row>
    <row r="2829" ht="60" customHeight="1" s="496">
      <c r="A2829" s="330" t="n">
        <v>102292</v>
      </c>
      <c r="B2829" s="331" t="inlineStr">
        <is>
          <t>ESCAVAÇÃO MECANIZADA DE VALA COM PROF. MAIOR QUE 1,5 M E ATÉ 3,0 M (MÉDIA MONTANTE E JUSANTE/UMA COMPOSIÇÃO POR TRECHO), ESCAVADEIRA (0,8 M3), LARG. MENOR QUE 1,5 M, EM SOLO MOLE, LOCAIS COM BAIXO NÍVEL DE INTERFERÊNCIA. AF_09/2024</t>
        </is>
      </c>
      <c r="C2829" s="330" t="inlineStr">
        <is>
          <t>M3</t>
        </is>
      </c>
      <c r="D2829" s="330" t="n">
        <v>8.73</v>
      </c>
      <c r="E2829" s="330" t="n">
        <v>8.890000000000001</v>
      </c>
      <c r="F2829" s="330" t="inlineStr"/>
    </row>
    <row r="2830" ht="60" customHeight="1" s="496">
      <c r="A2830" s="330" t="n">
        <v>90092</v>
      </c>
      <c r="B2830" s="331" t="inlineStr">
        <is>
          <t>ESCAVAÇÃO MECANIZADA DE VALA COM PROF. MAIOR QUE 1,5 M E ATÉ 3,0 M(MÉDIA MONTANTE E JUSANTE/UMA COMPOSIÇÃO POR TRECHO), ESCAVADEIRA (0,8 M3), LARG. MENOR QUE 1,5 M, EM SOLO DE 1A CATEGORIA, LOCAIS COM BAIXO NÍVEL DE INTERFERÊNCIA. AF_09/2024</t>
        </is>
      </c>
      <c r="C2830" s="330" t="inlineStr">
        <is>
          <t>M3</t>
        </is>
      </c>
      <c r="D2830" s="330" t="n">
        <v>6.67</v>
      </c>
      <c r="E2830" s="330" t="n">
        <v>6.78</v>
      </c>
      <c r="F2830" s="330" t="inlineStr"/>
    </row>
    <row r="2831" ht="60" customHeight="1" s="496">
      <c r="A2831" s="330" t="n">
        <v>102278</v>
      </c>
      <c r="B2831" s="331" t="inlineStr">
        <is>
          <t>ESCAVAÇÃO MECANIZADA DE VALA COM PROF. MAIOR QUE 1,50 M ATÉ 3,0 M (MÉDIA MONTANTE E JUSANTE/UMA COMPOSIÇÃO POR TRECHO), ESCAVADEIRA (1,2 M3), LARG. DE 1,5 M A 2,5 M, EM SOLO DE 1A CATEGORIA, EM LOCAIS COM ALTO NÍVEL DE INTERFERÊNCIA. AF_09/2024</t>
        </is>
      </c>
      <c r="C2831" s="330" t="inlineStr">
        <is>
          <t>M3</t>
        </is>
      </c>
      <c r="D2831" s="330" t="n">
        <v>10.25</v>
      </c>
      <c r="E2831" s="330" t="n">
        <v>10.42</v>
      </c>
      <c r="F2831" s="330" t="inlineStr"/>
    </row>
    <row r="2832" ht="60" customHeight="1" s="496">
      <c r="A2832" s="330" t="n">
        <v>90094</v>
      </c>
      <c r="B2832" s="331" t="inlineStr">
        <is>
          <t>ESCAVAÇÃO MECANIZADA DE VALA COM PROF. MAIOR QUE 3,0 M ATÉ 4,5 M (MÉDIA MONTANTE E JUSANTE/UMA COMPOSIÇÃO POR TRECHO), ESCAVADEIRA (0,8 M3), LARG. MENOR QUE 1,5 M, EM SOLO DE 1A CATEGORIA, LOCAIS COM BAIXO NÍVEL DE INTERFERÊNCIA. AF_09/2024</t>
        </is>
      </c>
      <c r="C2832" s="330" t="inlineStr">
        <is>
          <t>M3</t>
        </is>
      </c>
      <c r="D2832" s="330" t="n">
        <v>6.3</v>
      </c>
      <c r="E2832" s="330" t="n">
        <v>6.41</v>
      </c>
      <c r="F2832" s="330" t="inlineStr"/>
    </row>
    <row r="2833" ht="60" customHeight="1" s="496">
      <c r="A2833" s="330" t="n">
        <v>102309</v>
      </c>
      <c r="B2833" s="331" t="inlineStr">
        <is>
          <t>ESCAVAÇÃO MECANIZADA DE VALA COM PROF. MAIOR QUE 3,0 M ATÉ 4,5 M (MÉDIA MONTANTE E JUSANTE/UMA COMPOSIÇÃO POR TRECHO), ESCAVADEIRA (0,8 M3), LARG. MENOR QUE 1,5 M, EM SOLO DE 2A CATEGORIA, EM LOCAIS COM ALTO NÍVEL DE INTERFERÊNCIA. AF_09/2024</t>
        </is>
      </c>
      <c r="C2833" s="330" t="inlineStr">
        <is>
          <t>M3</t>
        </is>
      </c>
      <c r="D2833" s="330" t="n">
        <v>12.51</v>
      </c>
      <c r="E2833" s="330" t="n">
        <v>12.74</v>
      </c>
      <c r="F2833" s="330" t="inlineStr"/>
    </row>
    <row r="2834" ht="60" customHeight="1" s="496">
      <c r="A2834" s="330" t="n">
        <v>102285</v>
      </c>
      <c r="B2834" s="331" t="inlineStr">
        <is>
          <t>ESCAVAÇÃO MECANIZADA DE VALA COM PROF. MAIOR QUE 3,0 M ATÉ 4,5 M (MÉDIA MONTANTE E JUSANTE/UMA COMPOSIÇÃO POR TRECHO), ESCAVADEIRA (0,8 M3), LARG. MENOR QUE 1,5 M, EM SOLO MOLE, EM LOCAIS COM ALTO NÍVEL DE INTERFERÊNCIA. AF_09/2024</t>
        </is>
      </c>
      <c r="C2834" s="330" t="inlineStr">
        <is>
          <t>M3</t>
        </is>
      </c>
      <c r="D2834" s="330" t="n">
        <v>13.09</v>
      </c>
      <c r="E2834" s="330" t="n">
        <v>13.34</v>
      </c>
      <c r="F2834" s="330" t="inlineStr"/>
    </row>
    <row r="2835" ht="60" customHeight="1" s="496">
      <c r="A2835" s="330" t="n">
        <v>90095</v>
      </c>
      <c r="B2835" s="331" t="inlineStr">
        <is>
          <t>ESCAVAÇÃO MECANIZADA DE VALA COM PROF. MAIOR QUE 3,0 M ATÉ 4,5 M (MÉDIA MONTANTE E JUSANTE/UMA COMPOSIÇÃO POR TRECHO), ESCAVADEIRA (1,2 M3), LARG. DE 1,5 M A 2,5 M, EM SOLO DE 1A CATEGORIA, LOCAIS COM BAIXO NÍVEL DE INTERFERÊNCIA. AF_09/2024</t>
        </is>
      </c>
      <c r="C2835" s="330" t="inlineStr">
        <is>
          <t>M3</t>
        </is>
      </c>
      <c r="D2835" s="330" t="n">
        <v>6.21</v>
      </c>
      <c r="E2835" s="330" t="n">
        <v>6.32</v>
      </c>
      <c r="F2835" s="330" t="inlineStr"/>
    </row>
    <row r="2836" ht="60" customHeight="1" s="496">
      <c r="A2836" s="330" t="n">
        <v>102320</v>
      </c>
      <c r="B2836" s="331" t="inlineStr">
        <is>
          <t>ESCAVAÇÃO MECANIZADA DE VALA COM PROF. MAIOR QUE 3,0 M ATÉ 4,5 M (MÉDIA MONTANTE E JUSANTE/UMA COMPOSIÇÃO POR TRECHO), ESCAVADEIRA (1,2 M3), LARG. DE 1,5 M A 2,5 M, EM SOLO DE 2A CATEGORIA, LOCAIS COM BAIXO NÍVEL DE INTERFERÊNCIA. AF_09/2024</t>
        </is>
      </c>
      <c r="C2836" s="330" t="inlineStr">
        <is>
          <t>M3</t>
        </is>
      </c>
      <c r="D2836" s="330" t="n">
        <v>7.76</v>
      </c>
      <c r="E2836" s="330" t="n">
        <v>7.88</v>
      </c>
      <c r="F2836" s="330" t="inlineStr"/>
    </row>
    <row r="2837" ht="60" customHeight="1" s="496">
      <c r="A2837" s="330" t="n">
        <v>102296</v>
      </c>
      <c r="B2837" s="331" t="inlineStr">
        <is>
          <t>ESCAVAÇÃO MECANIZADA DE VALA COM PROF. MAIOR QUE 3,0 M ATÉ 4,5 M (MÉDIA MONTANTE E JUSANTE/UMA COMPOSIÇÃO POR TRECHO), ESCAVADEIRA (1,2 M3), LARG. DE 1,5 M A 2,5 M, EM SOLO MOLE, LOCAIS COM BAIXO NÍVEL DE INTERFERÊNCIA. AF_09/2024</t>
        </is>
      </c>
      <c r="C2837" s="330" t="inlineStr">
        <is>
          <t>M3</t>
        </is>
      </c>
      <c r="D2837" s="330" t="n">
        <v>8.119999999999999</v>
      </c>
      <c r="E2837" s="330" t="n">
        <v>8.25</v>
      </c>
      <c r="F2837" s="330" t="inlineStr"/>
    </row>
    <row r="2838" ht="60" customHeight="1" s="496">
      <c r="A2838" s="330" t="n">
        <v>90086</v>
      </c>
      <c r="B2838" s="331" t="inlineStr">
        <is>
          <t>ESCAVAÇÃO MECANIZADA DE VALA COM PROF. MAIOR QUE 3,0 M ATÉ 4,5 M(MÉDIA MONTANTE E JUSANTE/UMA COMPOSIÇÃO POR TRECHO), ESCAVADEIRA (0,8 M3), LARG. MENOR QUE 1,5 M, EM SOLO DE 1A CATEGORIA, EM LOCAIS COM ALTO NÍVEL DE INTERFERÊNCIA. AF_09/2024</t>
        </is>
      </c>
      <c r="C2838" s="330" t="inlineStr">
        <is>
          <t>M3</t>
        </is>
      </c>
      <c r="D2838" s="330" t="n">
        <v>10.01</v>
      </c>
      <c r="E2838" s="330" t="n">
        <v>10.19</v>
      </c>
      <c r="F2838" s="330" t="inlineStr"/>
    </row>
    <row r="2839" ht="60" customHeight="1" s="496">
      <c r="A2839" s="330" t="n">
        <v>102277</v>
      </c>
      <c r="B2839" s="331" t="inlineStr">
        <is>
          <t>ESCAVAÇÃO MECANIZADA DE VALA COM PROF. MAIOR QUE 4,5 M ATÉ 6,0 M (MÉDIA MONTANTE E JUSANTE/UMA COMPOSIÇÃO POR TRECHO), ESCAVADEIRA (0,8 M3), LARG. MENOR QUE 1,5 M, EM SOLO DE 1A CATEGORIA, EM LOCAIS COM ALTO NÍVEL DE INTERFERÊNCIA. AF_09/2024</t>
        </is>
      </c>
      <c r="C2839" s="330" t="inlineStr">
        <is>
          <t>M3</t>
        </is>
      </c>
      <c r="D2839" s="330" t="n">
        <v>9.720000000000001</v>
      </c>
      <c r="E2839" s="330" t="n">
        <v>9.9</v>
      </c>
      <c r="F2839" s="330" t="inlineStr"/>
    </row>
    <row r="2840" ht="60" customHeight="1" s="496">
      <c r="A2840" s="330" t="n">
        <v>102286</v>
      </c>
      <c r="B2840" s="331" t="inlineStr">
        <is>
          <t>ESCAVAÇÃO MECANIZADA DE VALA COM PROF. MAIOR QUE 4,5 M ATÉ 6,0 M (MÉDIA MONTANTE E JUSANTE/UMA COMPOSIÇÃO POR TRECHO), ESCAVADEIRA (0,8 M3),LARG. MENOR QUE 1,5 M, EM SOLO DE MOLE, EM LOCAIS COM ALTO NÍVEL DE INTERFERÊNCIA. AF_09/2024</t>
        </is>
      </c>
      <c r="C2840" s="330" t="inlineStr">
        <is>
          <t>M3</t>
        </is>
      </c>
      <c r="D2840" s="330" t="n">
        <v>12.72</v>
      </c>
      <c r="E2840" s="330" t="n">
        <v>12.95</v>
      </c>
      <c r="F2840" s="330" t="inlineStr"/>
    </row>
    <row r="2841" ht="60" customHeight="1" s="496">
      <c r="A2841" s="330" t="n">
        <v>90098</v>
      </c>
      <c r="B2841" s="331" t="inlineStr">
        <is>
          <t>ESCAVAÇÃO MECANIZADA DE VALA COM PROF. MAIOR QUE 4,5 M ATÉ 6,0 M (MÉDIA MONTANTE E JUSANTE/UMA COMPOSIÇÃO POR TRECHO), ESCAVADEIRA (1,2 M3), LARG. DE 1,5 M A 2,5 M, EM SOLO DE 1A CATEGORIA, LOCAIS COM BAIXO NÍVEL DE INTERFERÊNCIA. AF_09/2024</t>
        </is>
      </c>
      <c r="C2841" s="330" t="inlineStr">
        <is>
          <t>M3</t>
        </is>
      </c>
      <c r="D2841" s="330" t="n">
        <v>6.08</v>
      </c>
      <c r="E2841" s="330" t="n">
        <v>6.18</v>
      </c>
      <c r="F2841" s="330" t="inlineStr"/>
    </row>
    <row r="2842" ht="60" customHeight="1" s="496">
      <c r="A2842" s="330" t="n">
        <v>102313</v>
      </c>
      <c r="B2842" s="331" t="inlineStr">
        <is>
          <t>ESCAVAÇÃO MECANIZADA DE VALA COM PROF. MAIOR QUE 4,5 M ATÉ 6,0 M (MÉDIA MONTANTE E JUSANTE/UMA COMPOSIÇÃO POR TRECHO), ESCAVADEIRA (1,2 M3), LARG. DE 1,5 M A 2,5 M, EM SOLO DE 2A CATEGORIA, EM LOCAIS COM ALTO NÍVEL DE INTERFERÊNCIA. AF_09/2024</t>
        </is>
      </c>
      <c r="C2842" s="330" t="inlineStr">
        <is>
          <t>M3</t>
        </is>
      </c>
      <c r="D2842" s="330" t="n">
        <v>12.07</v>
      </c>
      <c r="E2842" s="330" t="n">
        <v>12.28</v>
      </c>
      <c r="F2842" s="330" t="inlineStr"/>
    </row>
    <row r="2843" ht="60" customHeight="1" s="496">
      <c r="A2843" s="330" t="n">
        <v>102321</v>
      </c>
      <c r="B2843" s="331" t="inlineStr">
        <is>
          <t>ESCAVAÇÃO MECANIZADA DE VALA COM PROF. MAIOR QUE 4,5 M ATÉ 6,0 M (MÉDIA MONTANTE E JUSANTE/UMA COMPOSIÇÃO POR TRECHO), ESCAVADEIRA (1,2 M3), LARG. DE 1,5 M A 2,5 M, EM SOLO DE 2A CATEGORIA, LOCAIS COM BAIXO NÍVEL DE INTERFERÊNCIA. AF_09/2024</t>
        </is>
      </c>
      <c r="C2843" s="330" t="inlineStr">
        <is>
          <t>M3</t>
        </is>
      </c>
      <c r="D2843" s="330" t="n">
        <v>7.61</v>
      </c>
      <c r="E2843" s="330" t="n">
        <v>7.74</v>
      </c>
      <c r="F2843" s="330" t="inlineStr"/>
    </row>
    <row r="2844" ht="60" customHeight="1" s="496">
      <c r="A2844" s="330" t="n">
        <v>102289</v>
      </c>
      <c r="B2844" s="331" t="inlineStr">
        <is>
          <t>ESCAVAÇÃO MECANIZADA DE VALA COM PROF. MAIOR QUE 4,5 M ATÉ 6,0 M (MÉDIA MONTANTE E JUSANTE/UMA COMPOSIÇÃO POR TRECHO), ESCAVADEIRA (1,2 M3), LARG. DE 1,5 M A 2,5 M, EM SOLO MOLE, EM LOCAIS COM ALTO NÍVEL DE INTERFERÊNCIA. AF_09/2024</t>
        </is>
      </c>
      <c r="C2844" s="330" t="inlineStr">
        <is>
          <t>M3</t>
        </is>
      </c>
      <c r="D2844" s="330" t="n">
        <v>12.65</v>
      </c>
      <c r="E2844" s="330" t="n">
        <v>12.85</v>
      </c>
      <c r="F2844" s="330" t="inlineStr"/>
    </row>
    <row r="2845" ht="60" customHeight="1" s="496">
      <c r="A2845" s="330" t="n">
        <v>102297</v>
      </c>
      <c r="B2845" s="331" t="inlineStr">
        <is>
          <t>ESCAVAÇÃO MECANIZADA DE VALA COM PROF. MAIOR QUE 4,5 M ATÉ 6,0 M (MÉDIA MONTANTE E JUSANTE/UMA COMPOSIÇÃO POR TRECHO), ESCAVADEIRA (1,2 M3), LARG. DE 1,5 M A 2,5 M, EM SOLO MOLE, LOCAIS COM BAIXO NÍVEL DE INTERFERÊNCIA. AF_09/2024</t>
        </is>
      </c>
      <c r="C2845" s="330" t="inlineStr">
        <is>
          <t>M3</t>
        </is>
      </c>
      <c r="D2845" s="330" t="n">
        <v>7.97</v>
      </c>
      <c r="E2845" s="330" t="n">
        <v>8.1</v>
      </c>
      <c r="F2845" s="330" t="inlineStr"/>
    </row>
    <row r="2846" ht="60" customHeight="1" s="496">
      <c r="A2846" s="330" t="n">
        <v>102280</v>
      </c>
      <c r="B2846" s="331" t="inlineStr">
        <is>
          <t>ESCAVAÇÃO MECANIZADA DE VALA COM PROF. MAIOR QUE 4,5 M ATÉ 6,0 M (MÉDIA MONTANTE E JUSANTE/UMA COMPOSIÇÃO POR TRECHO),COM ESCAVADEIRA (0,8 M3), LARG. MENOR QUE 1,5 M, EM SOLO DE 1A CATEGORIA, LOCAIS COM BAIXO NÍVEL DE INTERFERÊNCIA. AF_09/2024</t>
        </is>
      </c>
      <c r="C2846" s="330" t="inlineStr">
        <is>
          <t>M3</t>
        </is>
      </c>
      <c r="D2846" s="330" t="n">
        <v>6.12</v>
      </c>
      <c r="E2846" s="330" t="n">
        <v>6.23</v>
      </c>
      <c r="F2846" s="330" t="inlineStr"/>
    </row>
    <row r="2847" ht="60" customHeight="1" s="496">
      <c r="A2847" s="330" t="n">
        <v>102294</v>
      </c>
      <c r="B2847" s="331" t="inlineStr">
        <is>
          <t>ESCAVAÇÃO MECANIZADA DE VALA COM PROF. MAIOR QUE 4,5 M ATÉ 6,0 M (MÉDIA MONTANTE E JUSANTE/UMA COMPOSIÇÃO POR TRECHO),COM ESCAVADEIRA (0,8 M3), LARG. MENOR QUE 1,5 M, EM SOLO MOLE, LOCAIS COM BAIXO NÍVEL DE INTERFERÊNCIA. AF_09/2024</t>
        </is>
      </c>
      <c r="C2847" s="330" t="inlineStr">
        <is>
          <t>M3</t>
        </is>
      </c>
      <c r="D2847" s="330" t="n">
        <v>8.01</v>
      </c>
      <c r="E2847" s="330" t="n">
        <v>8.16</v>
      </c>
      <c r="F2847" s="330" t="inlineStr"/>
    </row>
    <row r="2848" ht="60" customHeight="1" s="496">
      <c r="A2848" s="330" t="n">
        <v>90090</v>
      </c>
      <c r="B2848" s="331" t="inlineStr">
        <is>
          <t>ESCAVAÇÃO MECANIZADA DE VALA COM PROF. MAIOR QUE 4,5 M ATÉ 6,0 M(MÉDIA MONTANTE E JUSANTE/UMA COMPOSIÇÃO POR TRECHO), ESCAVADEIRA (1,2 M3), LARG. DE 1,5 M A 2,5 M, EM SOLO DE 1A CATEGORIA, EM LOCAIS COM ALTO NÍVEL DE INTERFERÊNCIA. AF_09/2024</t>
        </is>
      </c>
      <c r="C2848" s="330" t="inlineStr">
        <is>
          <t>M3</t>
        </is>
      </c>
      <c r="D2848" s="330" t="n">
        <v>9.66</v>
      </c>
      <c r="E2848" s="330" t="n">
        <v>9.82</v>
      </c>
      <c r="F2848" s="330" t="inlineStr"/>
    </row>
    <row r="2849" ht="60" customHeight="1" s="496">
      <c r="A2849" s="330" t="n">
        <v>102317</v>
      </c>
      <c r="B2849" s="331" t="inlineStr">
        <is>
          <t>ESCAVAÇÃO MECANIZADA DE VALA COM PROF.MAIOR QUE 3,0 M ATÉ 4,5 M (MÉDIA MONTANTE E JUSANTE/UMA COMPOSIÇÃO POR TRECHO), ESCAVADEIRA (0,8 M3), LARG. MENOR QUE 1,5 M, EM SOLO DE 2A CATEGORIA, LOCAIS COM BAIXO NÍVEL DE INTERFERÊNCIA. AF_09/2024</t>
        </is>
      </c>
      <c r="C2849" s="330" t="inlineStr">
        <is>
          <t>M3</t>
        </is>
      </c>
      <c r="D2849" s="330" t="n">
        <v>7.88</v>
      </c>
      <c r="E2849" s="330" t="n">
        <v>8.029999999999999</v>
      </c>
      <c r="F2849" s="330" t="inlineStr"/>
    </row>
    <row r="2850" ht="60" customHeight="1" s="496">
      <c r="A2850" s="330" t="n">
        <v>102293</v>
      </c>
      <c r="B2850" s="331" t="inlineStr">
        <is>
          <t>ESCAVAÇÃO MECANIZADA DE VALA COM PROF.MAIOR QUE 3,0 M ATÉ 4,5 M (MÉDIA MONTANTE E JUSANTE/UMA COMPOSIÇÃO POR TRECHO), ESCAVADEIRA (0,8 M3), LARG. MENOR QUE 1,5 M, EM SOLO MOLE, LOCAIS COM BAIXO NÍVEL DE INTERFERÊNCIA. AF_09/2024</t>
        </is>
      </c>
      <c r="C2850" s="330" t="inlineStr">
        <is>
          <t>M3</t>
        </is>
      </c>
      <c r="D2850" s="330" t="n">
        <v>8.25</v>
      </c>
      <c r="E2850" s="330" t="n">
        <v>8.41</v>
      </c>
      <c r="F2850" s="330" t="inlineStr"/>
    </row>
    <row r="2851" ht="60" customHeight="1" s="496">
      <c r="A2851" s="330" t="n">
        <v>102310</v>
      </c>
      <c r="B2851" s="331" t="inlineStr">
        <is>
          <t>ESCAVAÇÃO MECANIZADA DE VALA COM PROF.MAIOR QUE 4,5 M ATÉ 6,0 M (MÉDIA MONTANTE E JUSANTE/UMA COMPOSIÇÃO POR TRECHO),COM ESCAVADEIRA (0,8 M3), LARG. MENOR QUE 1,5 M, EM SOLO DE 2A CATEGORIA, EM LOCAIS COM ALTO NÍVEL DE INTERFERÊNCIA. AF_09/2024</t>
        </is>
      </c>
      <c r="C2851" s="330" t="inlineStr">
        <is>
          <t>M3</t>
        </is>
      </c>
      <c r="D2851" s="330" t="n">
        <v>12.16</v>
      </c>
      <c r="E2851" s="330" t="n">
        <v>12.39</v>
      </c>
      <c r="F2851" s="330" t="inlineStr"/>
    </row>
    <row r="2852" ht="60" customHeight="1" s="496">
      <c r="A2852" s="330" t="n">
        <v>102318</v>
      </c>
      <c r="B2852" s="331" t="inlineStr">
        <is>
          <t>ESCAVAÇÃO MECANIZADA DE VALA COM PROF.MAIOR QUE 4,5 M ATÉ 6,0 M (MÉDIA MONTANTE E JUSANTE/UMA COMPOSIÇÃO POR TRECHO),COM ESCAVADEIRA (0,8 M3), LARG. MENOR QUE 1,5 M, EM SOLO DE 2A CATEGORIA, EM LOCAIS COM BAIXO NÍVEL DE INTERFERÊNCIA. AF_09/2024</t>
        </is>
      </c>
      <c r="C2852" s="330" t="inlineStr">
        <is>
          <t>M3</t>
        </is>
      </c>
      <c r="D2852" s="330" t="n">
        <v>7.65</v>
      </c>
      <c r="E2852" s="330" t="n">
        <v>7.8</v>
      </c>
      <c r="F2852" s="330" t="inlineStr"/>
    </row>
    <row r="2853" ht="60" customHeight="1" s="496">
      <c r="A2853" s="330" t="n">
        <v>90106</v>
      </c>
      <c r="B2853" s="331" t="inlineStr">
        <is>
          <t>ESCAVAÇÃO MECANIZADA DE VALA COM PROFUNDIDADE ATÉ 1,5 M (MÉDIA MONTANTE E JUSANTE/UMA COMPOSIÇÃO POR TRECHO), RETROESCAV. (0,26 M3), LARGURA DE 0,8 M A 1,5 M, EM SOLO DE 1A CATEGORIA, LOCAIS COM BAIXO NÍVEL DE INTERFERÊNCIA. AF_09/2024</t>
        </is>
      </c>
      <c r="C2853" s="330" t="inlineStr">
        <is>
          <t>M3</t>
        </is>
      </c>
      <c r="D2853" s="330" t="n">
        <v>9.800000000000001</v>
      </c>
      <c r="E2853" s="330" t="n">
        <v>10.05</v>
      </c>
      <c r="F2853" s="330" t="inlineStr">
        <is>
          <t>AS</t>
        </is>
      </c>
    </row>
    <row r="2854" ht="60" customHeight="1" s="496">
      <c r="A2854" s="330" t="n">
        <v>90105</v>
      </c>
      <c r="B2854" s="331" t="inlineStr">
        <is>
          <t>ESCAVAÇÃO MECANIZADA DE VALA COM PROFUNDIDADE ATÉ 1,5 M (MÉDIA MONTANTE E JUSANTE/UMA COMPOSIÇÃO POR TRECHO), RETROESCAV. (0,26 M3), LARGURA MENOR QUE 0,8 M, EM SOLO DE 1A CATEGORIA, LOCAIS COM BAIXO NÍVEL DE INTERFERÊNCIA. AF_09/2024</t>
        </is>
      </c>
      <c r="C2854" s="330" t="inlineStr">
        <is>
          <t>M3</t>
        </is>
      </c>
      <c r="D2854" s="330" t="n">
        <v>10.76</v>
      </c>
      <c r="E2854" s="330" t="n">
        <v>11.04</v>
      </c>
      <c r="F2854" s="330" t="inlineStr"/>
    </row>
    <row r="2855" ht="60" customHeight="1" s="496">
      <c r="A2855" s="330" t="n">
        <v>90108</v>
      </c>
      <c r="B2855" s="331" t="inlineStr">
        <is>
          <t>ESCAVAÇÃO MECANIZADA DE VALA COM PROFUNDIDADE MAIOR QUE 1,5 M ATÉ 3,0 M (MÉDIA MONTANTE E JUSANTE/UMA COMPOSIÇÃO POR TRECHO), RETROESCAV (0,26 M3), LARGURA DE 0,8 M A 1,5 M, EM SOLO DE 1A CATEGORIA, LOCAIS COM BAIXO NÍVEL DE INTERFERÊNCIA. AF_09/2024</t>
        </is>
      </c>
      <c r="C2855" s="330" t="inlineStr">
        <is>
          <t>M3</t>
        </is>
      </c>
      <c r="D2855" s="330" t="n">
        <v>8.859999999999999</v>
      </c>
      <c r="E2855" s="330" t="n">
        <v>9.09</v>
      </c>
      <c r="F2855" s="330" t="inlineStr"/>
    </row>
    <row r="2856" ht="75" customHeight="1" s="496">
      <c r="A2856" s="330" t="n">
        <v>90107</v>
      </c>
      <c r="B2856" s="331" t="inlineStr">
        <is>
          <t>ESCAVAÇÃO MECANIZADA DE VALA COM PROFUNDIDADE MAIOR QUE 1,5 M ATÉ 3,0 M (MÉDIA MONTANTE E JUSANTE/UMA COMPOSIÇÃO POR TRECHO), RETROESCAV. (0,26 M3), LARGURA MENOR QUE 0,8 M, EM SOLO DE 1A CATEGORIA, LOCAIS COM BAIXO NÍVEL DE INTERFERÊNCIA. AF_09/2024</t>
        </is>
      </c>
      <c r="C2856" s="330" t="inlineStr">
        <is>
          <t>M3</t>
        </is>
      </c>
      <c r="D2856" s="330" t="n">
        <v>9.68</v>
      </c>
      <c r="E2856" s="330" t="n">
        <v>9.92</v>
      </c>
      <c r="F2856" s="330" t="inlineStr"/>
    </row>
    <row r="2857" ht="45" customHeight="1" s="496">
      <c r="A2857" s="330" t="n">
        <v>102354</v>
      </c>
      <c r="B2857" s="331" t="inlineStr">
        <is>
          <t>DESMONTE DE MATERIAL DE 3ª CATEGORIA (BLOCOS DE ROCHAS OU MATACOS), COM MARTELETE PNEUMÁTICO MANUAL - EXCLUSIVE CARGA E TRANSPORTE. AF_03/2021</t>
        </is>
      </c>
      <c r="C2857" s="330" t="inlineStr">
        <is>
          <t>M3</t>
        </is>
      </c>
      <c r="D2857" s="330" t="n">
        <v>190.3</v>
      </c>
      <c r="E2857" s="330" t="n">
        <v>195</v>
      </c>
      <c r="F2857" s="330" t="inlineStr"/>
    </row>
    <row r="2858" ht="45" customHeight="1" s="496">
      <c r="A2858" s="330" t="n">
        <v>102355</v>
      </c>
      <c r="B2858" s="331" t="inlineStr">
        <is>
          <t>DESMONTE DE MATERIAL DE 3ª CATEGORIA (BLOCOS DE ROCHAS OU MATACOS), EM VALA, COM MARTELETE PNEUMÁTICO MANUAL - EXCLUSIVE RETIRADA, CARGA E TRANSPORTE. AF_03/2021</t>
        </is>
      </c>
      <c r="C2858" s="330" t="inlineStr">
        <is>
          <t>M3</t>
        </is>
      </c>
      <c r="D2858" s="330" t="n">
        <v>224.26</v>
      </c>
      <c r="E2858" s="330" t="n">
        <v>230.53</v>
      </c>
      <c r="F2858" s="330" t="inlineStr"/>
    </row>
    <row r="2859" ht="45" customHeight="1" s="496">
      <c r="A2859" s="330" t="n">
        <v>102360</v>
      </c>
      <c r="B2859" s="331" t="inlineStr">
        <is>
          <t>RETIRADA DE MATERIAL DE 3ª CATEGORIA (APÓS ESCAVAÇÃO/DESMONTE) EM VALAS, COM ESCAVADEIRA HIDRÁULICA - EXCLUSIVE CARGA E TRANSPORTE. AF_03/2021</t>
        </is>
      </c>
      <c r="C2859" s="330" t="inlineStr">
        <is>
          <t>M3</t>
        </is>
      </c>
      <c r="D2859" s="330" t="n">
        <v>28.14</v>
      </c>
      <c r="E2859" s="330" t="n">
        <v>28.78</v>
      </c>
      <c r="F2859" s="330" t="inlineStr"/>
    </row>
    <row r="2860" ht="45" customHeight="1" s="496">
      <c r="A2860" s="330" t="n">
        <v>102361</v>
      </c>
      <c r="B2860" s="331" t="inlineStr">
        <is>
          <t>RETIRADA DE MATERIAL DE 3ª CATEGORIA (APÓS ESCAVAÇÃO/DESMONTE) EM VALAS, COM RETROESCAVADEIRA - EXCLUSIVE CARGA E TRANSPORTE. AF_03/2021</t>
        </is>
      </c>
      <c r="C2860" s="330" t="inlineStr">
        <is>
          <t>M3</t>
        </is>
      </c>
      <c r="D2860" s="330" t="n">
        <v>45.03</v>
      </c>
      <c r="E2860" s="330" t="n">
        <v>46.39</v>
      </c>
      <c r="F2860" s="330" t="inlineStr"/>
    </row>
    <row r="2861" ht="45" customHeight="1" s="496">
      <c r="A2861" s="330" t="n">
        <v>101601</v>
      </c>
      <c r="B2861" s="331" t="inlineStr">
        <is>
          <t>ESCORAMENTO DE VALA, TIPO BLINDAGEM COM PROFUNDIDADE DE 0 A 1,5 M, LARGURA MAIOR OU IGUAL A 1,5 M E MENOR QUE 2,5 M - EXECUÇÃO, NÃO INCLUI MATERIAL. AF_01/2026</t>
        </is>
      </c>
      <c r="C2861" s="330" t="inlineStr">
        <is>
          <t>M2</t>
        </is>
      </c>
      <c r="D2861" s="330" t="n">
        <v>26.2</v>
      </c>
      <c r="E2861" s="330" t="n">
        <v>26.91</v>
      </c>
      <c r="F2861" s="330" t="inlineStr"/>
    </row>
    <row r="2862" ht="45" customHeight="1" s="496">
      <c r="A2862" s="330" t="n">
        <v>101600</v>
      </c>
      <c r="B2862" s="331" t="inlineStr">
        <is>
          <t>ESCORAMENTO DE VALA, TIPO BLINDAGEM, COM PROFUNDIDADE DE 0 A 1,5 M, LARGURA MENOR QUE 1,5 M - EXECUÇÃO, NÃO INCLUI MATERIAL. AF_01/2026</t>
        </is>
      </c>
      <c r="C2862" s="330" t="inlineStr">
        <is>
          <t>M2</t>
        </is>
      </c>
      <c r="D2862" s="330" t="n">
        <v>18.49</v>
      </c>
      <c r="E2862" s="330" t="n">
        <v>18.99</v>
      </c>
      <c r="F2862" s="330" t="inlineStr"/>
    </row>
    <row r="2863" ht="45" customHeight="1" s="496">
      <c r="A2863" s="330" t="n">
        <v>101603</v>
      </c>
      <c r="B2863" s="331" t="inlineStr">
        <is>
          <t>ESCORAMENTO DE VALA, TIPO BLINDAGEM, COM PROFUNDIDADE DE 1,5 A 3,0 M, LARGURA MAIOR OU IGUAL A 1,5 M E MENOR QUE 2,5 M - EXECUÇÃO, NÃO INCLUI MATERIAL. AF_01/2026</t>
        </is>
      </c>
      <c r="C2863" s="330" t="inlineStr">
        <is>
          <t>M2</t>
        </is>
      </c>
      <c r="D2863" s="330" t="n">
        <v>21.86</v>
      </c>
      <c r="E2863" s="330" t="n">
        <v>22.45</v>
      </c>
      <c r="F2863" s="330" t="inlineStr"/>
    </row>
    <row r="2864" ht="45" customHeight="1" s="496">
      <c r="A2864" s="330" t="n">
        <v>101602</v>
      </c>
      <c r="B2864" s="331" t="inlineStr">
        <is>
          <t>ESCORAMENTO DE VALA, TIPO BLINDAGEM, COM PROFUNDIDADE DE 1,5 A 3,0 M, LARGURA MENOR QUE 1,5 M - EXECUÇÃO, NÃO INCLUI MATERIAL. AF_01/2026</t>
        </is>
      </c>
      <c r="C2864" s="330" t="inlineStr">
        <is>
          <t>M2</t>
        </is>
      </c>
      <c r="D2864" s="330" t="n">
        <v>14.14</v>
      </c>
      <c r="E2864" s="330" t="n">
        <v>14.54</v>
      </c>
      <c r="F2864" s="330" t="inlineStr"/>
    </row>
    <row r="2865" ht="45" customHeight="1" s="496">
      <c r="A2865" s="330" t="n">
        <v>101605</v>
      </c>
      <c r="B2865" s="331" t="inlineStr">
        <is>
          <t>ESCORAMENTO DE VALA, TIPO BLINDAGEM, COM PROFUNDIDADE DE 3,0 A 4,5 M, LARGURA MAIOR OU IGUAL A 1,5 M E MENOR QUE 2,5 M - EXECUÇÃO, NÃO INCLUI MATERIAL. AF_01/2026</t>
        </is>
      </c>
      <c r="C2865" s="330" t="inlineStr">
        <is>
          <t>M2</t>
        </is>
      </c>
      <c r="D2865" s="330" t="n">
        <v>17.56</v>
      </c>
      <c r="E2865" s="330" t="n">
        <v>18.04</v>
      </c>
      <c r="F2865" s="330" t="inlineStr"/>
    </row>
    <row r="2866" ht="45" customHeight="1" s="496">
      <c r="A2866" s="330" t="n">
        <v>101604</v>
      </c>
      <c r="B2866" s="331" t="inlineStr">
        <is>
          <t>ESCORAMENTO DE VALA, TIPO BLINDAGEM, COM PROFUNDIDADE DE 3,0 A 4,5 M, LARGURA MENOR QUE 1,5 M - EXECUÇÃO, NÃO INCLUI MATERIAL. AF_01/2026</t>
        </is>
      </c>
      <c r="C2866" s="330" t="inlineStr">
        <is>
          <t>M2</t>
        </is>
      </c>
      <c r="D2866" s="330" t="n">
        <v>9.84</v>
      </c>
      <c r="E2866" s="330" t="n">
        <v>10.1</v>
      </c>
      <c r="F2866" s="330" t="inlineStr"/>
    </row>
    <row r="2867" ht="45" customHeight="1" s="496">
      <c r="A2867" s="330" t="n">
        <v>101588</v>
      </c>
      <c r="B2867" s="331" t="inlineStr">
        <is>
          <t>ESCORAMENTO DE VALA, TIPO CONTÍNUO COM PERFIL METÁLICO "U", COM PROFUNDIDADE DE 0 A 1,5 M, LARGURA MENOR QUE 1,5 M. AF_01/2026</t>
        </is>
      </c>
      <c r="C2867" s="330" t="inlineStr">
        <is>
          <t>M2</t>
        </is>
      </c>
      <c r="D2867" s="330" t="n">
        <v>116.03</v>
      </c>
      <c r="E2867" s="330" t="n">
        <v>119.06</v>
      </c>
      <c r="F2867" s="330" t="inlineStr">
        <is>
          <t>AS</t>
        </is>
      </c>
    </row>
    <row r="2868" ht="45" customHeight="1" s="496">
      <c r="A2868" s="330" t="n">
        <v>101591</v>
      </c>
      <c r="B2868" s="331" t="inlineStr">
        <is>
          <t>ESCORAMENTO DE VALA, TIPO CONTÍNUO COM PERFIL METÁLICO "U", COM PROFUNDIDADE DE 1,5 A 3,0 M, LARGURA MAIOR OU IGUAL 1,5 M E MENOR QUE 2,5 M. AF_01/2026</t>
        </is>
      </c>
      <c r="C2868" s="330" t="inlineStr">
        <is>
          <t>M2</t>
        </is>
      </c>
      <c r="D2868" s="330" t="n">
        <v>137.19</v>
      </c>
      <c r="E2868" s="330" t="n">
        <v>140.76</v>
      </c>
      <c r="F2868" s="330" t="inlineStr">
        <is>
          <t>AS</t>
        </is>
      </c>
    </row>
    <row r="2869" ht="45" customHeight="1" s="496">
      <c r="A2869" s="330" t="n">
        <v>101590</v>
      </c>
      <c r="B2869" s="331" t="inlineStr">
        <is>
          <t>ESCORAMENTO DE VALA, TIPO CONTÍNUO COM PERFIL METÁLICO "U", COM PROFUNDIDADE DE 1,5 A 3,0 M, LARGURA MENOR QUE 1,5 M. AF_01/2026</t>
        </is>
      </c>
      <c r="C2869" s="330" t="inlineStr">
        <is>
          <t>M2</t>
        </is>
      </c>
      <c r="D2869" s="330" t="n">
        <v>89.83</v>
      </c>
      <c r="E2869" s="330" t="n">
        <v>92.15000000000001</v>
      </c>
      <c r="F2869" s="330" t="inlineStr">
        <is>
          <t>AS</t>
        </is>
      </c>
    </row>
    <row r="2870" ht="45" customHeight="1" s="496">
      <c r="A2870" s="330" t="n">
        <v>101593</v>
      </c>
      <c r="B2870" s="331" t="inlineStr">
        <is>
          <t>ESCORAMENTO DE VALA, TIPO CONTÍNUO COM PERFIL METÁLICO "U", COM PROFUNDIDADE DE 3,0 A 4,5 M, LARGURA MAIOR OU IGUAL A 1,5 M E MENOR QUE 2,5 M. AF_01/2026</t>
        </is>
      </c>
      <c r="C2870" s="330" t="inlineStr">
        <is>
          <t>M2</t>
        </is>
      </c>
      <c r="D2870" s="330" t="n">
        <v>112.57</v>
      </c>
      <c r="E2870" s="330" t="n">
        <v>115.43</v>
      </c>
      <c r="F2870" s="330" t="inlineStr">
        <is>
          <t>AS</t>
        </is>
      </c>
    </row>
    <row r="2871" ht="45" customHeight="1" s="496">
      <c r="A2871" s="330" t="n">
        <v>101592</v>
      </c>
      <c r="B2871" s="331" t="inlineStr">
        <is>
          <t>ESCORAMENTO DE VALA, TIPO CONTÍNUO COM PERFIL METÁLICO "U", COM PROFUNDIDADE DE 3,0 A 4,5 M, LARGURA MENOR QUE 1,5 M. AF_01/2026</t>
        </is>
      </c>
      <c r="C2871" s="330" t="inlineStr">
        <is>
          <t>M2</t>
        </is>
      </c>
      <c r="D2871" s="330" t="n">
        <v>65</v>
      </c>
      <c r="E2871" s="330" t="n">
        <v>66.59</v>
      </c>
      <c r="F2871" s="330" t="inlineStr">
        <is>
          <t>AS</t>
        </is>
      </c>
    </row>
    <row r="2872" ht="30" customHeight="1" s="496">
      <c r="A2872" s="330" t="n">
        <v>101583</v>
      </c>
      <c r="B2872" s="331" t="inlineStr">
        <is>
          <t>ESCORAMENTO DE VALA, TIPO CONTÍNUO, COM PROFUNDIDADE DE 0 A 1,5 M, LARGURA MAIOR OU IGUAL A 1,5 M E MENOR QUE 2,5 M. AF_01/2026</t>
        </is>
      </c>
      <c r="C2872" s="330" t="inlineStr">
        <is>
          <t>M2</t>
        </is>
      </c>
      <c r="D2872" s="330" t="n">
        <v>77.84999999999999</v>
      </c>
      <c r="E2872" s="330" t="n">
        <v>80.72</v>
      </c>
      <c r="F2872" s="330" t="inlineStr">
        <is>
          <t>AS</t>
        </is>
      </c>
    </row>
    <row r="2873" ht="30" customHeight="1" s="496">
      <c r="A2873" s="330" t="n">
        <v>101582</v>
      </c>
      <c r="B2873" s="331" t="inlineStr">
        <is>
          <t>ESCORAMENTO DE VALA, TIPO CONTÍNUO, COM PROFUNDIDADE DE 0 A 1,5 M, LARGURA MENOR QUE 1,5 M. AF_01/2026</t>
        </is>
      </c>
      <c r="C2873" s="330" t="inlineStr">
        <is>
          <t>M2</t>
        </is>
      </c>
      <c r="D2873" s="330" t="n">
        <v>60.78</v>
      </c>
      <c r="E2873" s="330" t="n">
        <v>62.81</v>
      </c>
      <c r="F2873" s="330" t="inlineStr">
        <is>
          <t>AS</t>
        </is>
      </c>
    </row>
    <row r="2874" ht="30" customHeight="1" s="496">
      <c r="A2874" s="330" t="n">
        <v>101585</v>
      </c>
      <c r="B2874" s="331" t="inlineStr">
        <is>
          <t>ESCORAMENTO DE VALA, TIPO CONTÍNUO, COM PROFUNDIDADE DE 1,5 A 3,0 M, LARGURA MAIOR OU IGUAL A 1,5 M E MENOR QUE 2,5 M. AF_01/2026</t>
        </is>
      </c>
      <c r="C2874" s="330" t="inlineStr">
        <is>
          <t>M2</t>
        </is>
      </c>
      <c r="D2874" s="330" t="n">
        <v>66.54000000000001</v>
      </c>
      <c r="E2874" s="330" t="n">
        <v>68.93000000000001</v>
      </c>
      <c r="F2874" s="330" t="inlineStr">
        <is>
          <t>AS</t>
        </is>
      </c>
    </row>
    <row r="2875" ht="30" customHeight="1" s="496">
      <c r="A2875" s="330" t="n">
        <v>101584</v>
      </c>
      <c r="B2875" s="331" t="inlineStr">
        <is>
          <t>ESCORAMENTO DE VALA, TIPO CONTÍNUO, COM PROFUNDIDADE DE 1,5 M A 3,0 M, LARGURA MENOR QUE 1,5 M. AF_01/2026</t>
        </is>
      </c>
      <c r="C2875" s="330" t="inlineStr">
        <is>
          <t>M2</t>
        </is>
      </c>
      <c r="D2875" s="330" t="n">
        <v>49.46</v>
      </c>
      <c r="E2875" s="330" t="n">
        <v>51.02</v>
      </c>
      <c r="F2875" s="330" t="inlineStr">
        <is>
          <t>AS</t>
        </is>
      </c>
    </row>
    <row r="2876" ht="30" customHeight="1" s="496">
      <c r="A2876" s="330" t="n">
        <v>101587</v>
      </c>
      <c r="B2876" s="331" t="inlineStr">
        <is>
          <t>ESCORAMENTO DE VALA, TIPO CONTÍNUO, COM PROFUNDIDADE DE 3,0 A 4,5 M, LARGURA MAIOR OU IGUAL A 1,5 E MENOR QUE 2,5 M. AF_01/2026</t>
        </is>
      </c>
      <c r="C2876" s="330" t="inlineStr">
        <is>
          <t>M2</t>
        </is>
      </c>
      <c r="D2876" s="330" t="n">
        <v>58.38</v>
      </c>
      <c r="E2876" s="330" t="n">
        <v>60.3</v>
      </c>
      <c r="F2876" s="330" t="inlineStr">
        <is>
          <t>AS</t>
        </is>
      </c>
    </row>
    <row r="2877" ht="30" customHeight="1" s="496">
      <c r="A2877" s="330" t="n">
        <v>101586</v>
      </c>
      <c r="B2877" s="331" t="inlineStr">
        <is>
          <t>ESCORAMENTO DE VALA, TIPO CONTÍNUO, COM PROFUNDIDADE DE 3,0 A 4,5 M, LARGURA MENOR QUE 1,5 M. AF_01/2026</t>
        </is>
      </c>
      <c r="C2877" s="330" t="inlineStr">
        <is>
          <t>M2</t>
        </is>
      </c>
      <c r="D2877" s="330" t="n">
        <v>41.1</v>
      </c>
      <c r="E2877" s="330" t="n">
        <v>42.18</v>
      </c>
      <c r="F2877" s="330" t="inlineStr">
        <is>
          <t>AS</t>
        </is>
      </c>
    </row>
    <row r="2878" ht="45" customHeight="1" s="496">
      <c r="A2878" s="330" t="n">
        <v>101577</v>
      </c>
      <c r="B2878" s="331" t="inlineStr">
        <is>
          <t>ESCORAMENTO DE VALA, TIPO DESCONTÍNUO, COM PROFUNDIDADE DE 0 A 1,5 M, LARGURA MAIOR OU IGUAL A 1,5 M E MENOR QUE 2,5 M. AF_01/2026</t>
        </is>
      </c>
      <c r="C2878" s="330" t="inlineStr">
        <is>
          <t>M2</t>
        </is>
      </c>
      <c r="D2878" s="330" t="n">
        <v>48.58</v>
      </c>
      <c r="E2878" s="330" t="n">
        <v>50.39</v>
      </c>
      <c r="F2878" s="330" t="inlineStr">
        <is>
          <t>AS</t>
        </is>
      </c>
    </row>
    <row r="2879" ht="30" customHeight="1" s="496">
      <c r="A2879" s="330" t="n">
        <v>101576</v>
      </c>
      <c r="B2879" s="331" t="inlineStr">
        <is>
          <t>ESCORAMENTO DE VALA, TIPO DESCONTÍNUO, COM PROFUNDIDADE DE 0 A 1,5 M, LARGURA MENOR QUE 1,5 M. AF_01/2026</t>
        </is>
      </c>
      <c r="C2879" s="330" t="inlineStr">
        <is>
          <t>M2</t>
        </is>
      </c>
      <c r="D2879" s="330" t="n">
        <v>37.57</v>
      </c>
      <c r="E2879" s="330" t="n">
        <v>38.85</v>
      </c>
      <c r="F2879" s="330" t="inlineStr">
        <is>
          <t>AS</t>
        </is>
      </c>
    </row>
    <row r="2880" ht="45" customHeight="1" s="496">
      <c r="A2880" s="330" t="n">
        <v>101579</v>
      </c>
      <c r="B2880" s="331" t="inlineStr">
        <is>
          <t>ESCORAMENTO DE VALA, TIPO DESCONTÍNUO, COM PROFUNDIDADE DE 1,5 A 3,0 M, LARGURA MAIOR OU IGUAL A 1,5 M E MENOR QUE 2,5 M. AF_01/2026</t>
        </is>
      </c>
      <c r="C2880" s="330" t="inlineStr">
        <is>
          <t>M2</t>
        </is>
      </c>
      <c r="D2880" s="330" t="n">
        <v>41.71</v>
      </c>
      <c r="E2880" s="330" t="n">
        <v>43.22</v>
      </c>
      <c r="F2880" s="330" t="inlineStr">
        <is>
          <t>AS</t>
        </is>
      </c>
    </row>
    <row r="2881" ht="30" customHeight="1" s="496">
      <c r="A2881" s="330" t="n">
        <v>101578</v>
      </c>
      <c r="B2881" s="331" t="inlineStr">
        <is>
          <t>ESCORAMENTO DE VALA, TIPO DESCONTÍNUO, COM PROFUNDIDADE DE 1,5 M A 3,0 M, LARGURA MENOR QUE 1,5 M. AF_01/2026</t>
        </is>
      </c>
      <c r="C2881" s="330" t="inlineStr">
        <is>
          <t>M2</t>
        </is>
      </c>
      <c r="D2881" s="330" t="n">
        <v>30.7</v>
      </c>
      <c r="E2881" s="330" t="n">
        <v>31.69</v>
      </c>
      <c r="F2881" s="330" t="inlineStr">
        <is>
          <t>AS</t>
        </is>
      </c>
    </row>
    <row r="2882" ht="30" customHeight="1" s="496">
      <c r="A2882" s="330" t="n">
        <v>101581</v>
      </c>
      <c r="B2882" s="331" t="inlineStr">
        <is>
          <t>ESCORAMENTO DE VALA, TIPO DESCONTÍNUO, COM PROFUNDIDADE DE 3,0 A 4,5 M, LARGURA MAIOR OU IGUAL A 1,5 E MENOR QUE 2,5 M. AF_01/2026</t>
        </is>
      </c>
      <c r="C2882" s="330" t="inlineStr">
        <is>
          <t>M2</t>
        </is>
      </c>
      <c r="D2882" s="330" t="n">
        <v>37.2</v>
      </c>
      <c r="E2882" s="330" t="n">
        <v>38.42</v>
      </c>
      <c r="F2882" s="330" t="inlineStr">
        <is>
          <t>AS</t>
        </is>
      </c>
    </row>
    <row r="2883" ht="30" customHeight="1" s="496">
      <c r="A2883" s="330" t="n">
        <v>101580</v>
      </c>
      <c r="B2883" s="331" t="inlineStr">
        <is>
          <t>ESCORAMENTO DE VALA, TIPO DESCONTÍNUO, COM PROFUNDIDADE DE 3,0 A 4,5 M, LARGURA MENOR QUE 1,5 M. AF_01/2026</t>
        </is>
      </c>
      <c r="C2883" s="330" t="inlineStr">
        <is>
          <t>M2</t>
        </is>
      </c>
      <c r="D2883" s="330" t="n">
        <v>25.98</v>
      </c>
      <c r="E2883" s="330" t="n">
        <v>26.66</v>
      </c>
      <c r="F2883" s="330" t="inlineStr">
        <is>
          <t>AS</t>
        </is>
      </c>
    </row>
    <row r="2884" ht="45" customHeight="1" s="496">
      <c r="A2884" s="330" t="n">
        <v>101571</v>
      </c>
      <c r="B2884" s="331" t="inlineStr">
        <is>
          <t>ESCORAMENTO DE VALA, TIPO PONTALETEAMENTO, COM PROFUNDIDADE DE 0 A 1,5 M, LARGURA MAIOR OU IGUAL A 1,5 M E MENOR QUE 2,5 M. AF_01/2026</t>
        </is>
      </c>
      <c r="C2884" s="330" t="inlineStr">
        <is>
          <t>M2</t>
        </is>
      </c>
      <c r="D2884" s="330" t="n">
        <v>31.34</v>
      </c>
      <c r="E2884" s="330" t="n">
        <v>32.69</v>
      </c>
      <c r="F2884" s="330" t="inlineStr">
        <is>
          <t>AS</t>
        </is>
      </c>
    </row>
    <row r="2885" ht="30" customHeight="1" s="496">
      <c r="A2885" s="330" t="n">
        <v>101570</v>
      </c>
      <c r="B2885" s="331" t="inlineStr">
        <is>
          <t>ESCORAMENTO DE VALA, TIPO PONTALETEAMENTO, COM PROFUNDIDADE DE 0 A 1,5 M, LARGURA MENOR QUE 1,5 M. AF_01/2026</t>
        </is>
      </c>
      <c r="C2885" s="330" t="inlineStr">
        <is>
          <t>M2</t>
        </is>
      </c>
      <c r="D2885" s="330" t="n">
        <v>23.01</v>
      </c>
      <c r="E2885" s="330" t="n">
        <v>23.96</v>
      </c>
      <c r="F2885" s="330" t="inlineStr">
        <is>
          <t>AS</t>
        </is>
      </c>
    </row>
    <row r="2886" ht="45" customHeight="1" s="496">
      <c r="A2886" s="330" t="n">
        <v>101573</v>
      </c>
      <c r="B2886" s="331" t="inlineStr">
        <is>
          <t>ESCORAMENTO DE VALA, TIPO PONTALETEAMENTO, COM PROFUNDIDADE DE 1,5 A 3,0 M, LARGURA MAIOR OU IGUAL A 1,5 M E MENOR QUE 2,5 M. AF_01/2026</t>
        </is>
      </c>
      <c r="C2886" s="330" t="inlineStr">
        <is>
          <t>M2</t>
        </is>
      </c>
      <c r="D2886" s="330" t="n">
        <v>26.55</v>
      </c>
      <c r="E2886" s="330" t="n">
        <v>27.68</v>
      </c>
      <c r="F2886" s="330" t="inlineStr">
        <is>
          <t>AS</t>
        </is>
      </c>
    </row>
    <row r="2887" ht="30" customHeight="1" s="496">
      <c r="A2887" s="330" t="n">
        <v>101572</v>
      </c>
      <c r="B2887" s="331" t="inlineStr">
        <is>
          <t>ESCORAMENTO DE VALA, TIPO PONTALETEAMENTO, COM PROFUNDIDADE DE 1,5 A 3,0 M, LARGURA MENOR QUE 1,5 M. AF_01/2026</t>
        </is>
      </c>
      <c r="C2887" s="330" t="inlineStr">
        <is>
          <t>M2</t>
        </is>
      </c>
      <c r="D2887" s="330" t="n">
        <v>18.21</v>
      </c>
      <c r="E2887" s="330" t="n">
        <v>18.94</v>
      </c>
      <c r="F2887" s="330" t="inlineStr">
        <is>
          <t>AS</t>
        </is>
      </c>
    </row>
    <row r="2888" ht="45" customHeight="1" s="496">
      <c r="A2888" s="330" t="n">
        <v>101575</v>
      </c>
      <c r="B2888" s="331" t="inlineStr">
        <is>
          <t>ESCORAMENTO DE VALA, TIPO PONTALETEAMENTO, COM PROFUNDIDADE DE 3,0 A 4,5 M, LARGURA MAIOR OU IGUAL A 1,5 M E MENOR QUE 2,5 M. AF_01/2026</t>
        </is>
      </c>
      <c r="C2888" s="330" t="inlineStr">
        <is>
          <t>M2</t>
        </is>
      </c>
      <c r="D2888" s="330" t="n">
        <v>22.55</v>
      </c>
      <c r="E2888" s="330" t="n">
        <v>23.46</v>
      </c>
      <c r="F2888" s="330" t="inlineStr">
        <is>
          <t>AS</t>
        </is>
      </c>
    </row>
    <row r="2889" ht="30" customHeight="1" s="496">
      <c r="A2889" s="330" t="n">
        <v>101574</v>
      </c>
      <c r="B2889" s="331" t="inlineStr">
        <is>
          <t>ESCORAMENTO DE VALA, TIPO PONTALETEAMENTO, COM PROFUNDIDADE DE 3,0 A 4,5 M, LARGURA MENOR QUE 1,5 M. AF_01/2026</t>
        </is>
      </c>
      <c r="C2889" s="330" t="inlineStr">
        <is>
          <t>M2</t>
        </is>
      </c>
      <c r="D2889" s="330" t="n">
        <v>14.01</v>
      </c>
      <c r="E2889" s="330" t="n">
        <v>14.51</v>
      </c>
      <c r="F2889" s="330" t="inlineStr">
        <is>
          <t>AS</t>
        </is>
      </c>
    </row>
    <row r="2890" ht="45" customHeight="1" s="496">
      <c r="A2890" s="330" t="n">
        <v>101589</v>
      </c>
      <c r="B2890" s="331" t="inlineStr">
        <is>
          <t>ESCORAMENTO DE VALA,TIPO CONTÍNUO COM PERFIL METÁLICO "U", COM PROFUNDIDADE DE 0 A 1,5 M, LARGURA MAIOR OU IGUAL A 1,5 E MENOR QUE 2,5 M. AF_01/2026</t>
        </is>
      </c>
      <c r="C2890" s="330" t="inlineStr">
        <is>
          <t>M2</t>
        </is>
      </c>
      <c r="D2890" s="330" t="n">
        <v>163.38</v>
      </c>
      <c r="E2890" s="330" t="n">
        <v>167.67</v>
      </c>
      <c r="F2890" s="330" t="inlineStr">
        <is>
          <t>AS</t>
        </is>
      </c>
    </row>
    <row r="2891" ht="45" customHeight="1" s="496">
      <c r="A2891" s="330" t="n">
        <v>106673</v>
      </c>
      <c r="B2891" s="331" t="inlineStr">
        <is>
          <t>PREPARO DE FUNDO DE VALA COM LARGURA MAIOR OU IGUAL A 1,5 M E MENOR QUE 2,5 M (ACERTO DO SOLO NATURAL), EM LOCAL COM NÍVEL ALTO DE INTERFERÊNCIA. AF_01/2026</t>
        </is>
      </c>
      <c r="C2891" s="330" t="inlineStr">
        <is>
          <t>M2</t>
        </is>
      </c>
      <c r="D2891" s="330" t="n">
        <v>6.88</v>
      </c>
      <c r="E2891" s="330" t="n">
        <v>7.22</v>
      </c>
      <c r="F2891" s="330" t="inlineStr"/>
    </row>
    <row r="2892" ht="45" customHeight="1" s="496">
      <c r="A2892" s="330" t="n">
        <v>101617</v>
      </c>
      <c r="B2892" s="331" t="inlineStr">
        <is>
          <t>PREPARO DE FUNDO DE VALA COM LARGURA MAIOR OU IGUAL A 1,5 M E MENOR QUE 2,5 M (ACERTO DO SOLO NATURAL), EM LOCAL COM NÍVEL BAIXO DE INTERFERÊNCIA. AF_01/2026</t>
        </is>
      </c>
      <c r="C2892" s="330" t="inlineStr">
        <is>
          <t>M2</t>
        </is>
      </c>
      <c r="D2892" s="330" t="n">
        <v>4</v>
      </c>
      <c r="E2892" s="330" t="n">
        <v>4.19</v>
      </c>
      <c r="F2892" s="330" t="inlineStr">
        <is>
          <t>AS</t>
        </is>
      </c>
    </row>
    <row r="2893" ht="45" customHeight="1" s="496">
      <c r="A2893" s="330" t="n">
        <v>101620</v>
      </c>
      <c r="B2893" s="331" t="inlineStr">
        <is>
          <t>PREPARO DE FUNDO DE VALA COM LARGURA MAIOR OU IGUAL A 1,5 M E MENOR QUE 2,5 M, COM CAMADA DE AREIA, LANÇAMENTO MANUAL. AF_01/2026</t>
        </is>
      </c>
      <c r="C2893" s="330" t="inlineStr">
        <is>
          <t>M3</t>
        </is>
      </c>
      <c r="D2893" s="330" t="n">
        <v>223.55</v>
      </c>
      <c r="E2893" s="330" t="n">
        <v>229.09</v>
      </c>
      <c r="F2893" s="330" t="inlineStr"/>
    </row>
    <row r="2894" ht="45" customHeight="1" s="496">
      <c r="A2894" s="330" t="n">
        <v>101625</v>
      </c>
      <c r="B2894" s="331" t="inlineStr">
        <is>
          <t>PREPARO DE FUNDO DE VALA COM LARGURA MAIOR OU IGUAL A 1,5 M E MENOR QUE 2,5 M, COM CAMADA DE AREIA, LANÇAMENTO MECANIZADO. AF_01/2026</t>
        </is>
      </c>
      <c r="C2894" s="330" t="inlineStr">
        <is>
          <t>M3</t>
        </is>
      </c>
      <c r="D2894" s="330" t="n">
        <v>211.61</v>
      </c>
      <c r="E2894" s="330" t="n">
        <v>215.15</v>
      </c>
      <c r="F2894" s="330" t="inlineStr">
        <is>
          <t>AS</t>
        </is>
      </c>
    </row>
    <row r="2895" ht="45" customHeight="1" s="496">
      <c r="A2895" s="330" t="n">
        <v>101621</v>
      </c>
      <c r="B2895" s="331" t="inlineStr">
        <is>
          <t>PREPARO DE FUNDO DE VALA COM LARGURA MAIOR OU IGUAL A 1,5 M E MENOR QUE 2,5 M, COM CAMADA DE BRITA, LANÇAMENTO MANUAL. AF_01/2026</t>
        </is>
      </c>
      <c r="C2895" s="330" t="inlineStr">
        <is>
          <t>M3</t>
        </is>
      </c>
      <c r="D2895" s="330" t="n">
        <v>498.45</v>
      </c>
      <c r="E2895" s="330" t="n">
        <v>504.91</v>
      </c>
      <c r="F2895" s="330" t="inlineStr"/>
    </row>
    <row r="2896" ht="45" customHeight="1" s="496">
      <c r="A2896" s="330" t="n">
        <v>101624</v>
      </c>
      <c r="B2896" s="331" t="inlineStr">
        <is>
          <t>PREPARO DE FUNDO DE VALA COM LARGURA MAIOR OU IGUAL A 1,5 M E MENOR QUE 2,5 M, COM CAMADA DE BRITA, LANÇAMENTO MECANIZADO. AF_01/2026</t>
        </is>
      </c>
      <c r="C2896" s="330" t="inlineStr">
        <is>
          <t>M3</t>
        </is>
      </c>
      <c r="D2896" s="330" t="n">
        <v>484.46</v>
      </c>
      <c r="E2896" s="330" t="n">
        <v>488.56</v>
      </c>
      <c r="F2896" s="330" t="inlineStr">
        <is>
          <t>AS</t>
        </is>
      </c>
    </row>
    <row r="2897" ht="45" customHeight="1" s="496">
      <c r="A2897" s="330" t="n">
        <v>106672</v>
      </c>
      <c r="B2897" s="331" t="inlineStr">
        <is>
          <t>PREPARO DE FUNDO DE VALA COM LARGURA MENOR QUE 1,5 M (ACERTO DO SOLO NATURAL), EM LOCAL COM NÍVEL ALTO DE INTERFERÊNCIA. AF_01/2026</t>
        </is>
      </c>
      <c r="C2897" s="330" t="inlineStr">
        <is>
          <t>M2</t>
        </is>
      </c>
      <c r="D2897" s="330" t="n">
        <v>11.62</v>
      </c>
      <c r="E2897" s="330" t="n">
        <v>12.2</v>
      </c>
      <c r="F2897" s="330" t="inlineStr"/>
    </row>
    <row r="2898" ht="45" customHeight="1" s="496">
      <c r="A2898" s="330" t="n">
        <v>101616</v>
      </c>
      <c r="B2898" s="331" t="inlineStr">
        <is>
          <t>PREPARO DE FUNDO DE VALA COM LARGURA MENOR QUE 1,5 M (ACERTO DO SOLO NATURAL), EM LOCAL COM NÍVEL BAIXO DE INTERFERÊNCIA. AF_01/2026</t>
        </is>
      </c>
      <c r="C2898" s="330" t="inlineStr">
        <is>
          <t>M2</t>
        </is>
      </c>
      <c r="D2898" s="330" t="n">
        <v>8.75</v>
      </c>
      <c r="E2898" s="330" t="n">
        <v>9.18</v>
      </c>
      <c r="F2898" s="330" t="inlineStr">
        <is>
          <t>AS</t>
        </is>
      </c>
    </row>
    <row r="2899" ht="30" customHeight="1" s="496">
      <c r="A2899" s="330" t="n">
        <v>101618</v>
      </c>
      <c r="B2899" s="331" t="inlineStr">
        <is>
          <t>PREPARO DE FUNDO DE VALA COM LARGURA MENOR QUE 1,5 M, COM CAMADA DE AREIA, LANÇAMENTO MANUAL. AF_01/2026</t>
        </is>
      </c>
      <c r="C2899" s="330" t="inlineStr">
        <is>
          <t>M3</t>
        </is>
      </c>
      <c r="D2899" s="330" t="n">
        <v>252.35</v>
      </c>
      <c r="E2899" s="330" t="n">
        <v>259.3</v>
      </c>
      <c r="F2899" s="330" t="inlineStr">
        <is>
          <t>AS</t>
        </is>
      </c>
    </row>
    <row r="2900" ht="30" customHeight="1" s="496">
      <c r="A2900" s="330" t="n">
        <v>101622</v>
      </c>
      <c r="B2900" s="331" t="inlineStr">
        <is>
          <t>PREPARO DE FUNDO DE VALA COM LARGURA MENOR QUE 1,5 M, COM CAMADA DE AREIA, LANÇAMENTO MECANIZADO. AF_01/2026</t>
        </is>
      </c>
      <c r="C2900" s="330" t="inlineStr">
        <is>
          <t>M3</t>
        </is>
      </c>
      <c r="D2900" s="330" t="n">
        <v>273.83</v>
      </c>
      <c r="E2900" s="330" t="n">
        <v>279.49</v>
      </c>
      <c r="F2900" s="330" t="inlineStr">
        <is>
          <t>AS</t>
        </is>
      </c>
    </row>
    <row r="2901" ht="30" customHeight="1" s="496">
      <c r="A2901" s="330" t="n">
        <v>101619</v>
      </c>
      <c r="B2901" s="331" t="inlineStr">
        <is>
          <t>PREPARO DE FUNDO DE VALA COM LARGURA MENOR QUE 1,5 M, COM CAMADA DE BRITA, LANÇAMENTO MANUAL. AF_01/2026</t>
        </is>
      </c>
      <c r="C2901" s="330" t="inlineStr">
        <is>
          <t>M3</t>
        </is>
      </c>
      <c r="D2901" s="330" t="n">
        <v>527.26</v>
      </c>
      <c r="E2901" s="330" t="n">
        <v>535.11</v>
      </c>
      <c r="F2901" s="330" t="inlineStr">
        <is>
          <t>AS</t>
        </is>
      </c>
    </row>
    <row r="2902" ht="30" customHeight="1" s="496">
      <c r="A2902" s="330" t="n">
        <v>101623</v>
      </c>
      <c r="B2902" s="331" t="inlineStr">
        <is>
          <t>PREPARO DE FUNDO DE VALA COM LARGURA MENOR QUE 1,5 M, COM CAMADA DE BRITA, LANÇAMENTO MECANIZADO. AF_01/2026</t>
        </is>
      </c>
      <c r="C2902" s="330" t="inlineStr">
        <is>
          <t>M3</t>
        </is>
      </c>
      <c r="D2902" s="330" t="n">
        <v>551.66</v>
      </c>
      <c r="E2902" s="330" t="n">
        <v>558.0599999999999</v>
      </c>
      <c r="F2902" s="330" t="inlineStr">
        <is>
          <t>AS</t>
        </is>
      </c>
    </row>
    <row r="2903" ht="15" customHeight="1" s="496">
      <c r="A2903" s="330" t="n">
        <v>104482</v>
      </c>
      <c r="B2903" s="331" t="inlineStr">
        <is>
          <t>ESGOTAMENTO DE VALA COM BOMBA SUBMERSÍVEL. AF_12/2022</t>
        </is>
      </c>
      <c r="C2903" s="330" t="inlineStr">
        <is>
          <t>H</t>
        </is>
      </c>
      <c r="D2903" s="330" t="n">
        <v>43.72</v>
      </c>
      <c r="E2903" s="330" t="n">
        <v>46.26</v>
      </c>
      <c r="F2903" s="330" t="inlineStr"/>
    </row>
    <row r="2904" ht="45" customHeight="1" s="496">
      <c r="A2904" s="330" t="n">
        <v>104189</v>
      </c>
      <c r="B2904" s="331" t="inlineStr">
        <is>
          <t>INSTALAÇÃO DE MATERIAL GRANULAR FILTRANTE PARA SISTEMA DE REBAIXAMENTO DE LENÇOL FREÁTICO POR POÇOS PROFUNDOSA, DIÂMETRO DO POÇO DE 400 MM. AF_12/2022</t>
        </is>
      </c>
      <c r="C2904" s="330" t="inlineStr">
        <is>
          <t>M3</t>
        </is>
      </c>
      <c r="D2904" s="330" t="n">
        <v>156.82</v>
      </c>
      <c r="E2904" s="330" t="n">
        <v>159.13</v>
      </c>
      <c r="F2904" s="330" t="inlineStr"/>
    </row>
    <row r="2905" ht="60" customHeight="1" s="496">
      <c r="A2905" s="330" t="n">
        <v>104185</v>
      </c>
      <c r="B2905" s="331" t="inlineStr">
        <is>
          <t>INSTALAÇÃO E DESINSTALAÇÃO DE CONJUNTO DE BOMBAS, À VÁCUO E CENTRÍFUGA, PARA SISTEMA DE REBAIXAMENTO DE LENÇOL FREÁTICO POR PONTEIRAS FILTRANTES (EXCLUI O FORNECIMENTO DE BOMBAS). AF_12/2022</t>
        </is>
      </c>
      <c r="C2905" s="330" t="inlineStr">
        <is>
          <t>UN</t>
        </is>
      </c>
      <c r="D2905" s="330" t="n">
        <v>36.22</v>
      </c>
      <c r="E2905" s="330" t="n">
        <v>38.33</v>
      </c>
      <c r="F2905" s="330" t="inlineStr"/>
    </row>
    <row r="2906" ht="45" customHeight="1" s="496">
      <c r="A2906" s="330" t="n">
        <v>104184</v>
      </c>
      <c r="B2906" s="331" t="inlineStr">
        <is>
          <t>INSTALAÇÃO E DESINSTALAÇÃO DE REGISTRO DE PVC PARA SISTEMA DE REBAIXAMENTO DE LENÇOL FREÁTICO POR PONTEIRAS FILTRANTES. AF_12/2022</t>
        </is>
      </c>
      <c r="C2906" s="330" t="inlineStr">
        <is>
          <t>UN</t>
        </is>
      </c>
      <c r="D2906" s="330" t="n">
        <v>41.06</v>
      </c>
      <c r="E2906" s="330" t="n">
        <v>42.4</v>
      </c>
      <c r="F2906" s="330" t="inlineStr"/>
    </row>
    <row r="2907" ht="45" customHeight="1" s="496">
      <c r="A2907" s="330" t="n">
        <v>104190</v>
      </c>
      <c r="B2907" s="331" t="inlineStr">
        <is>
          <t>INSTALAÇÃO E DESINSTALAÇÃO DE SISTEMA DE BOMBA PARA SISTEMA DE REBAIXAMENTO DE LENÇOL FREÁTICO POR POÇOS PROFUNDOS (EXCLUI O FORNECIMENTO DE BOMBA). AF_12/2022</t>
        </is>
      </c>
      <c r="C2907" s="330" t="inlineStr">
        <is>
          <t>UN</t>
        </is>
      </c>
      <c r="D2907" s="330" t="n">
        <v>889.11</v>
      </c>
      <c r="E2907" s="330" t="n">
        <v>937.49</v>
      </c>
      <c r="F2907" s="330" t="inlineStr"/>
    </row>
    <row r="2908" ht="45" customHeight="1" s="496">
      <c r="A2908" s="330" t="n">
        <v>104183</v>
      </c>
      <c r="B2908" s="331" t="inlineStr">
        <is>
          <t>INSTALAÇÃO E DESINSTALAÇÃO DE TUBO COLETOR DE PVC, DIÂMETRO DE 100 MM, PARA SISTEMA DE REBAIXAMENTO DE LENÇOL FREÁTICO POR PONTEIRAS FILTRANTES. AF_12/2022</t>
        </is>
      </c>
      <c r="C2908" s="330" t="inlineStr">
        <is>
          <t>M</t>
        </is>
      </c>
      <c r="D2908" s="330" t="n">
        <v>220.47</v>
      </c>
      <c r="E2908" s="330" t="n">
        <v>221.65</v>
      </c>
      <c r="F2908" s="330" t="inlineStr">
        <is>
          <t>AS</t>
        </is>
      </c>
    </row>
    <row r="2909" ht="45" customHeight="1" s="496">
      <c r="A2909" s="330" t="n">
        <v>104187</v>
      </c>
      <c r="B2909" s="331" t="inlineStr">
        <is>
          <t>INSTALAÇÃO E RETIRADA DE REVESTIMENTO METÁLICO PARA PERFURAÇÃO DE SOLO PARA SISTEMA DE REBAIXAMENTO DE LENÇOL FREÁTICO POR PORÇOS PROFUNDOS, DIÂMETRO DO POÇO DE 400 MM. AF_12/2022</t>
        </is>
      </c>
      <c r="C2909" s="330" t="inlineStr">
        <is>
          <t>M</t>
        </is>
      </c>
      <c r="D2909" s="330" t="n">
        <v>1574.13</v>
      </c>
      <c r="E2909" s="330" t="n">
        <v>1577.19</v>
      </c>
      <c r="F2909" s="330" t="inlineStr">
        <is>
          <t>AS</t>
        </is>
      </c>
    </row>
    <row r="2910" ht="45" customHeight="1" s="496">
      <c r="A2910" s="330" t="n">
        <v>104186</v>
      </c>
      <c r="B2910" s="331" t="inlineStr">
        <is>
          <t>PERFURAÇÃO DE SOLO PARA SISTEMA DE REBAIXAMENTO DE LENÇOL FREÁTICO POR POÇOS PROFUNDOS, DIÂMETRO DO POÇO DE 400 MM. AF_12/2022</t>
        </is>
      </c>
      <c r="C2910" s="330" t="inlineStr">
        <is>
          <t>M</t>
        </is>
      </c>
      <c r="D2910" s="330" t="n">
        <v>303.85</v>
      </c>
      <c r="E2910" s="330" t="n">
        <v>307.51</v>
      </c>
      <c r="F2910" s="330" t="inlineStr"/>
    </row>
    <row r="2911" ht="60" customHeight="1" s="496">
      <c r="A2911" s="330" t="n">
        <v>100674</v>
      </c>
      <c r="B2911" s="331" t="inlineStr">
        <is>
          <t>CAIXILHO FIXO DE ALUMÍNIO PARA VIDRO (VIDRO INCLUSO), BATENTE/ REQUADRO DE 4 A 14 CM, SEM GUARNIÇÃO/ ALIZAR, FIXAÇÃO COM PARAFUSOS, VEDAÇÃO COM SILICONE, EXCLUSIVE CONTRAMARCO - FORNECIMENTO E INSTALAÇÃO. AF_11/2024</t>
        </is>
      </c>
      <c r="C2911" s="330" t="inlineStr">
        <is>
          <t>M2</t>
        </is>
      </c>
      <c r="D2911" s="330" t="n">
        <v>795.91</v>
      </c>
      <c r="E2911" s="330" t="n">
        <v>797.5700000000001</v>
      </c>
      <c r="F2911" s="330" t="inlineStr">
        <is>
          <t>AS</t>
        </is>
      </c>
    </row>
    <row r="2912" ht="30" customHeight="1" s="496">
      <c r="A2912" s="330" t="n">
        <v>94589</v>
      </c>
      <c r="B2912" s="331" t="inlineStr">
        <is>
          <t>CONTRAMARCO DE ALUMÍNIO, FIXAÇÃO COM ARGAMASSA - FORNECIMENTO E INSTALAÇÃO. AF_11/2024</t>
        </is>
      </c>
      <c r="C2912" s="330" t="inlineStr">
        <is>
          <t>M</t>
        </is>
      </c>
      <c r="D2912" s="330" t="n">
        <v>22.57</v>
      </c>
      <c r="E2912" s="330" t="n">
        <v>23.25</v>
      </c>
      <c r="F2912" s="330" t="inlineStr">
        <is>
          <t>AS</t>
        </is>
      </c>
    </row>
    <row r="2913" ht="30" customHeight="1" s="496">
      <c r="A2913" s="330" t="n">
        <v>94590</v>
      </c>
      <c r="B2913" s="331" t="inlineStr">
        <is>
          <t>CONTRAMARCO DE ALUMÍNIO, FIXAÇÃO COM PARAFUSO - FORNECIMENTO E INSTALAÇÃO. AF_11/2024</t>
        </is>
      </c>
      <c r="C2913" s="330" t="inlineStr">
        <is>
          <t>M</t>
        </is>
      </c>
      <c r="D2913" s="330" t="n">
        <v>29.69</v>
      </c>
      <c r="E2913" s="330" t="n">
        <v>30.55</v>
      </c>
      <c r="F2913" s="330" t="inlineStr">
        <is>
          <t>AS</t>
        </is>
      </c>
    </row>
    <row r="2914" ht="30" customHeight="1" s="496">
      <c r="A2914" s="330" t="n">
        <v>94587</v>
      </c>
      <c r="B2914" s="331" t="inlineStr">
        <is>
          <t>CONTRAMARCO DE AÇO, FIXAÇÃO COM ARGAMASSA - FORNECIMENTO E INSTALAÇÃO. AF_11/2024</t>
        </is>
      </c>
      <c r="C2914" s="330" t="inlineStr">
        <is>
          <t>M</t>
        </is>
      </c>
      <c r="D2914" s="330" t="n">
        <v>68.68000000000001</v>
      </c>
      <c r="E2914" s="330" t="n">
        <v>70.23999999999999</v>
      </c>
      <c r="F2914" s="330" t="inlineStr">
        <is>
          <t>AS</t>
        </is>
      </c>
    </row>
    <row r="2915" ht="30" customHeight="1" s="496">
      <c r="A2915" s="330" t="n">
        <v>94588</v>
      </c>
      <c r="B2915" s="331" t="inlineStr">
        <is>
          <t>CONTRAMARCO DE AÇO, FIXAÇÃO COM PARAFUSO - FORNECIMENTO E INSTALAÇÃO. AF_11/2024</t>
        </is>
      </c>
      <c r="C2915" s="330" t="inlineStr">
        <is>
          <t>M</t>
        </is>
      </c>
      <c r="D2915" s="330" t="n">
        <v>80.66</v>
      </c>
      <c r="E2915" s="330" t="n">
        <v>82.63</v>
      </c>
      <c r="F2915" s="330" t="inlineStr">
        <is>
          <t>AS</t>
        </is>
      </c>
    </row>
    <row r="2916" ht="15" customHeight="1" s="496">
      <c r="A2916" s="330" t="n">
        <v>105812</v>
      </c>
      <c r="B2916" s="331" t="inlineStr">
        <is>
          <t>GUARNIÇÃO DE ALUMÍNIO. AF_11/2024</t>
        </is>
      </c>
      <c r="C2916" s="330" t="inlineStr">
        <is>
          <t>M</t>
        </is>
      </c>
      <c r="D2916" s="330" t="n">
        <v>32.33</v>
      </c>
      <c r="E2916" s="330" t="n">
        <v>32.48</v>
      </c>
      <c r="F2916" s="330" t="inlineStr">
        <is>
          <t>AS</t>
        </is>
      </c>
    </row>
    <row r="2917" ht="75" customHeight="1" s="496">
      <c r="A2917" s="330" t="n">
        <v>94570</v>
      </c>
      <c r="B2917" s="331" t="inlineStr">
        <is>
          <t>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t>
        </is>
      </c>
      <c r="C2917" s="330" t="inlineStr">
        <is>
          <t>M2</t>
        </is>
      </c>
      <c r="D2917" s="330" t="n">
        <v>365.71</v>
      </c>
      <c r="E2917" s="330" t="n">
        <v>366.4</v>
      </c>
      <c r="F2917" s="330" t="inlineStr">
        <is>
          <t>AS</t>
        </is>
      </c>
    </row>
    <row r="2918" ht="75" customHeight="1" s="496">
      <c r="A2918" s="330" t="n">
        <v>94572</v>
      </c>
      <c r="B2918" s="331" t="inlineStr">
        <is>
          <t>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t>
        </is>
      </c>
      <c r="C2918" s="330" t="inlineStr">
        <is>
          <t>M2</t>
        </is>
      </c>
      <c r="D2918" s="330" t="n">
        <v>523.73</v>
      </c>
      <c r="E2918" s="330" t="n">
        <v>524.77</v>
      </c>
      <c r="F2918" s="330" t="inlineStr">
        <is>
          <t>AS</t>
        </is>
      </c>
    </row>
    <row r="2919" ht="90" customHeight="1" s="496">
      <c r="A2919" s="330" t="n">
        <v>94573</v>
      </c>
      <c r="B2919" s="331" t="inlineStr">
        <is>
          <t>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t>
        </is>
      </c>
      <c r="C2919" s="330" t="inlineStr">
        <is>
          <t>M2</t>
        </is>
      </c>
      <c r="D2919" s="330" t="n">
        <v>407.56</v>
      </c>
      <c r="E2919" s="330" t="n">
        <v>408.25</v>
      </c>
      <c r="F2919" s="330" t="inlineStr">
        <is>
          <t>AS</t>
        </is>
      </c>
    </row>
    <row r="2920" ht="75" customHeight="1" s="496">
      <c r="A2920" s="330" t="n">
        <v>94569</v>
      </c>
      <c r="B2920" s="331" t="inlineStr">
        <is>
          <t>JANELA DE ALUMÍNIO TIPO MAXIM-AR, BATENTE/ REQUADRO 3 A 14 CM, VIDRO INCLUSO, FIXAÇÃO COM PARAFUSO, SEM GUARNIÇÃO/ ALIZAR, DIMENSÕES 60X80 (A X L) CM, SEM ACABAMENTO, VEDAÇÃO COM SILICONE, EXCLUSIVE CONTRAMARCO - FORNECIMENTO E INSTALAÇÃO. AF_11/2024</t>
        </is>
      </c>
      <c r="C2920" s="330" t="inlineStr">
        <is>
          <t>M2</t>
        </is>
      </c>
      <c r="D2920" s="330" t="n">
        <v>692.37</v>
      </c>
      <c r="E2920" s="330" t="n">
        <v>694.63</v>
      </c>
      <c r="F2920" s="330" t="inlineStr">
        <is>
          <t>AS</t>
        </is>
      </c>
    </row>
    <row r="2921" ht="75" customHeight="1" s="496">
      <c r="A2921" s="330" t="n">
        <v>94562</v>
      </c>
      <c r="B2921" s="331" t="inlineStr">
        <is>
          <t>JANELA DE AÇO DE CORRER COM 4 FOLHAS PARA VIDRO (VIDROS NÃO INCLUSOS), BATENTE/ REQUADRO INCLUSO (6 A 14 CM), FIXAÇÃO COM ARGAMASSA, COM PINTURA ANTICORROSIVA, COM FERRAGENS, FIXAÇÃO COM ARGAMASSA, EXCLUSIVE CONTRAMARCO - FORNECIMENTO E INSTALAÇÃO. AF_11/2024</t>
        </is>
      </c>
      <c r="C2921" s="330" t="inlineStr">
        <is>
          <t>M2</t>
        </is>
      </c>
      <c r="D2921" s="330" t="n">
        <v>538.92</v>
      </c>
      <c r="E2921" s="330" t="n">
        <v>542.0599999999999</v>
      </c>
      <c r="F2921" s="330" t="inlineStr">
        <is>
          <t>AS</t>
        </is>
      </c>
    </row>
    <row r="2922" ht="60" customHeight="1" s="496">
      <c r="A2922" s="330" t="n">
        <v>105813</v>
      </c>
      <c r="B2922" s="331" t="inlineStr">
        <is>
          <t>JANELA DE AÇO GALVANIZADO TIPO MAXIMO-AR, PINT. ANTICORROSIVA, COM BATENTE/REQUADRO DE 6 A 14 CM, SEM VIDRO, COM GRADE, 1 FL, 60 X 80 CM (A X L), FIXAÇÃO COM ARGAMASSA, EXCLUSIVE CONTRAMARCO - FORNECIMENTO E INSTALAÇÃO. AF_11/2024</t>
        </is>
      </c>
      <c r="C2922" s="330" t="inlineStr">
        <is>
          <t>M2</t>
        </is>
      </c>
      <c r="D2922" s="330" t="n">
        <v>937.11</v>
      </c>
      <c r="E2922" s="330" t="n">
        <v>948.66</v>
      </c>
      <c r="F2922" s="330" t="inlineStr">
        <is>
          <t>AS</t>
        </is>
      </c>
    </row>
    <row r="2923" ht="75" customHeight="1" s="496">
      <c r="A2923" s="330" t="n">
        <v>94559</v>
      </c>
      <c r="B2923" s="331" t="inlineStr">
        <is>
          <t>JANELA DE AÇO TIPO BASCULANTE, PARA VIDROS (VIDROS NÃO INCLUSOS), BATENTE/ REQUADRO INCLUSO (6,5 A 14 CM), DIMENSÕES 60X60 CM, COM COM PINTURA ANTICORROSIVA, SEM ACABAMENTO, COM FERRAGENS, FIXAÇÃO COM ARGAMASSA, EXCLUSIVE CONTRAMARCO - FORNECIMENTO E INSTALAÇÃO. AF_11/2024</t>
        </is>
      </c>
      <c r="C2923" s="330" t="inlineStr">
        <is>
          <t>M2</t>
        </is>
      </c>
      <c r="D2923" s="330" t="n">
        <v>669</v>
      </c>
      <c r="E2923" s="330" t="n">
        <v>680.58</v>
      </c>
      <c r="F2923" s="330" t="inlineStr">
        <is>
          <t>AS</t>
        </is>
      </c>
    </row>
    <row r="2924" ht="90" customHeight="1" s="496">
      <c r="A2924" s="330" t="n">
        <v>100668</v>
      </c>
      <c r="B2924" s="331" t="inlineStr">
        <is>
          <t>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t>
        </is>
      </c>
      <c r="C2924" s="330" t="inlineStr">
        <is>
          <t>M2</t>
        </is>
      </c>
      <c r="D2924" s="330" t="n">
        <v>1229.86</v>
      </c>
      <c r="E2924" s="330" t="n">
        <v>1238.88</v>
      </c>
      <c r="F2924" s="330" t="inlineStr">
        <is>
          <t>AS</t>
        </is>
      </c>
    </row>
    <row r="2925" ht="90" customHeight="1" s="496">
      <c r="A2925" s="330" t="n">
        <v>100670</v>
      </c>
      <c r="B2925" s="331" t="inlineStr">
        <is>
          <t>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t>
        </is>
      </c>
      <c r="C2925" s="330" t="inlineStr">
        <is>
          <t>M2</t>
        </is>
      </c>
      <c r="D2925" s="330" t="n">
        <v>963.98</v>
      </c>
      <c r="E2925" s="330" t="n">
        <v>967.4</v>
      </c>
      <c r="F2925" s="330" t="inlineStr">
        <is>
          <t>AS</t>
        </is>
      </c>
    </row>
    <row r="2926" ht="90" customHeight="1" s="496">
      <c r="A2926" s="330" t="n">
        <v>100665</v>
      </c>
      <c r="B2926" s="331" t="inlineStr">
        <is>
          <t>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is>
      </c>
      <c r="C2926" s="330" t="inlineStr">
        <is>
          <t>M2</t>
        </is>
      </c>
      <c r="D2926" s="330" t="n">
        <v>797.42</v>
      </c>
      <c r="E2926" s="330" t="n">
        <v>801.36</v>
      </c>
      <c r="F2926" s="330" t="inlineStr">
        <is>
          <t>AS</t>
        </is>
      </c>
    </row>
    <row r="2927" ht="90" customHeight="1" s="496">
      <c r="A2927" s="330" t="n">
        <v>100671</v>
      </c>
      <c r="B2927" s="331" t="inlineStr">
        <is>
          <t>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is>
      </c>
      <c r="C2927" s="330" t="inlineStr">
        <is>
          <t>M2</t>
        </is>
      </c>
      <c r="D2927" s="330" t="n">
        <v>1191.39</v>
      </c>
      <c r="E2927" s="330" t="n">
        <v>1194.81</v>
      </c>
      <c r="F2927" s="330" t="inlineStr">
        <is>
          <t>AS</t>
        </is>
      </c>
    </row>
    <row r="2928" ht="90" customHeight="1" s="496">
      <c r="A2928" s="330" t="n">
        <v>100667</v>
      </c>
      <c r="B2928" s="331" t="inlineStr">
        <is>
          <t>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is>
      </c>
      <c r="C2928" s="330" t="inlineStr">
        <is>
          <t>M2</t>
        </is>
      </c>
      <c r="D2928" s="330" t="n">
        <v>1021.29</v>
      </c>
      <c r="E2928" s="330" t="n">
        <v>1025.23</v>
      </c>
      <c r="F2928" s="330" t="inlineStr">
        <is>
          <t>AS</t>
        </is>
      </c>
    </row>
    <row r="2929" ht="90" customHeight="1" s="496">
      <c r="A2929" s="330" t="n">
        <v>100669</v>
      </c>
      <c r="B2929" s="331" t="inlineStr">
        <is>
          <t>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t>
        </is>
      </c>
      <c r="C2929" s="330" t="inlineStr">
        <is>
          <t>M2</t>
        </is>
      </c>
      <c r="D2929" s="330" t="n">
        <v>889.23</v>
      </c>
      <c r="E2929" s="330" t="n">
        <v>898.25</v>
      </c>
      <c r="F2929" s="330" t="inlineStr">
        <is>
          <t>AS</t>
        </is>
      </c>
    </row>
    <row r="2930" ht="90" customHeight="1" s="496">
      <c r="A2930" s="330" t="n">
        <v>100672</v>
      </c>
      <c r="B2930" s="331" t="inlineStr">
        <is>
          <t>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is>
      </c>
      <c r="C2930" s="330" t="inlineStr">
        <is>
          <t>M2</t>
        </is>
      </c>
      <c r="D2930" s="330" t="n">
        <v>776.2</v>
      </c>
      <c r="E2930" s="330" t="n">
        <v>779.62</v>
      </c>
      <c r="F2930" s="330" t="inlineStr">
        <is>
          <t>AS</t>
        </is>
      </c>
    </row>
    <row r="2931" ht="90" customHeight="1" s="496">
      <c r="A2931" s="330" t="n">
        <v>100666</v>
      </c>
      <c r="B2931" s="331" t="inlineStr">
        <is>
          <t>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is>
      </c>
      <c r="C2931" s="330" t="inlineStr">
        <is>
          <t>M2</t>
        </is>
      </c>
      <c r="D2931" s="330" t="n">
        <v>639.0700000000001</v>
      </c>
      <c r="E2931" s="330" t="n">
        <v>643.01</v>
      </c>
      <c r="F2931" s="330" t="inlineStr">
        <is>
          <t>AS</t>
        </is>
      </c>
    </row>
    <row r="2932" ht="30" customHeight="1" s="496">
      <c r="A2932" s="330" t="n">
        <v>105925</v>
      </c>
      <c r="B2932" s="331" t="inlineStr">
        <is>
          <t>ALIZAR DE 5X1,5CM PARA PORTA FIXADO COM PREGOS - SOMENTE INSTALAÇÃO. AF_10/2025</t>
        </is>
      </c>
      <c r="C2932" s="330" t="inlineStr">
        <is>
          <t>M</t>
        </is>
      </c>
      <c r="D2932" s="330" t="n">
        <v>2.71</v>
      </c>
      <c r="E2932" s="330" t="n">
        <v>2.84</v>
      </c>
      <c r="F2932" s="330" t="inlineStr">
        <is>
          <t>AS</t>
        </is>
      </c>
    </row>
    <row r="2933" ht="30" customHeight="1" s="496">
      <c r="A2933" s="330" t="n">
        <v>100659</v>
      </c>
      <c r="B2933" s="331" t="inlineStr">
        <is>
          <t>ALIZAR DE 5X1,5CM PARA PORTA FIXADO COM PREGOS, PADRÃO MÉDIO - FORNECIMENTO E INSTALAÇÃO. AF_10/2025</t>
        </is>
      </c>
      <c r="C2933" s="330" t="inlineStr">
        <is>
          <t>M</t>
        </is>
      </c>
      <c r="D2933" s="330" t="n">
        <v>7.1</v>
      </c>
      <c r="E2933" s="330" t="n">
        <v>7.23</v>
      </c>
      <c r="F2933" s="330" t="inlineStr"/>
    </row>
    <row r="2934" ht="30" customHeight="1" s="496">
      <c r="A2934" s="330" t="n">
        <v>100660</v>
      </c>
      <c r="B2934" s="331" t="inlineStr">
        <is>
          <t>ALIZAR DE 5X1,5CM PARA PORTA FIXADO COM PREGOS, PADRÃO POPULAR - FORNECIMENTO E INSTALAÇÃO. AF_10/2025</t>
        </is>
      </c>
      <c r="C2934" s="330" t="inlineStr">
        <is>
          <t>M</t>
        </is>
      </c>
      <c r="D2934" s="330" t="n">
        <v>5.33</v>
      </c>
      <c r="E2934" s="330" t="n">
        <v>5.46</v>
      </c>
      <c r="F2934" s="330" t="inlineStr"/>
    </row>
    <row r="2935" ht="30" customHeight="1" s="496">
      <c r="A2935" s="330" t="n">
        <v>100676</v>
      </c>
      <c r="B2935" s="331" t="inlineStr">
        <is>
          <t>BATENTE PARA PORTA COM BANDEIRA, FIXAÇÃO COM PARAFUSO E BUCHA. AF_10/2025</t>
        </is>
      </c>
      <c r="C2935" s="330" t="inlineStr">
        <is>
          <t>UN</t>
        </is>
      </c>
      <c r="D2935" s="330" t="n">
        <v>174.78</v>
      </c>
      <c r="E2935" s="330" t="n">
        <v>180.68</v>
      </c>
      <c r="F2935" s="330" t="inlineStr"/>
    </row>
    <row r="2936" ht="30" customHeight="1" s="496">
      <c r="A2936" s="330" t="n">
        <v>90806</v>
      </c>
      <c r="B2936" s="331" t="inlineStr">
        <is>
          <t>BATENTE PARA PORTA DE MADEIRA, FIXAÇÃO COM ARGAMASSA, PADRÃO MÉDIO - FORNECIMENTO E INSTALAÇÃO. AF_10/2025</t>
        </is>
      </c>
      <c r="C2936" s="330" t="inlineStr">
        <is>
          <t>UN</t>
        </is>
      </c>
      <c r="D2936" s="330" t="n">
        <v>369.08</v>
      </c>
      <c r="E2936" s="330" t="n">
        <v>381.23</v>
      </c>
      <c r="F2936" s="330" t="inlineStr">
        <is>
          <t>AS</t>
        </is>
      </c>
    </row>
    <row r="2937" ht="30" customHeight="1" s="496">
      <c r="A2937" s="330" t="n">
        <v>91292</v>
      </c>
      <c r="B2937" s="331" t="inlineStr">
        <is>
          <t>BATENTE PARA PORTA DE MADEIRA, FIXAÇÃO COM ARGAMASSA, PADRÃO POPULAR FORNECIMENTO E INSTALAÇÃO. AF_10/2025</t>
        </is>
      </c>
      <c r="C2937" s="330" t="inlineStr">
        <is>
          <t>UN</t>
        </is>
      </c>
      <c r="D2937" s="330" t="n">
        <v>329.45</v>
      </c>
      <c r="E2937" s="330" t="n">
        <v>341.6</v>
      </c>
      <c r="F2937" s="330" t="inlineStr">
        <is>
          <t>AS</t>
        </is>
      </c>
    </row>
    <row r="2938" ht="30" customHeight="1" s="496">
      <c r="A2938" s="330" t="n">
        <v>90801</v>
      </c>
      <c r="B2938" s="331" t="inlineStr">
        <is>
          <t>BATENTE PARA PORTA DE MADEIRA, PADRÃO MÉDIO - FORNECIMENTO E MONTAGEM. AF_10/2025</t>
        </is>
      </c>
      <c r="C2938" s="330" t="inlineStr">
        <is>
          <t>UN</t>
        </is>
      </c>
      <c r="D2938" s="330" t="n">
        <v>249.79</v>
      </c>
      <c r="E2938" s="330" t="n">
        <v>257.16</v>
      </c>
      <c r="F2938" s="330" t="inlineStr">
        <is>
          <t>AS</t>
        </is>
      </c>
    </row>
    <row r="2939" ht="30" customHeight="1" s="496">
      <c r="A2939" s="330" t="n">
        <v>91287</v>
      </c>
      <c r="B2939" s="331" t="inlineStr">
        <is>
          <t>BATENTE PARA PORTA DE MADEIRA, PADRÃO POPULAR - FORNECIMENTO E MONTAGEM. AF_10/2025</t>
        </is>
      </c>
      <c r="C2939" s="330" t="inlineStr">
        <is>
          <t>UN</t>
        </is>
      </c>
      <c r="D2939" s="330" t="n">
        <v>210.16</v>
      </c>
      <c r="E2939" s="330" t="n">
        <v>217.53</v>
      </c>
      <c r="F2939" s="330" t="inlineStr">
        <is>
          <t>AS</t>
        </is>
      </c>
    </row>
    <row r="2940" ht="15" customHeight="1" s="496">
      <c r="A2940" s="330" t="n">
        <v>100706</v>
      </c>
      <c r="B2940" s="331" t="inlineStr">
        <is>
          <t>CREMONA EM LATÃO CROMADO OU POLIDO, COMPLETA. AF_10/2025</t>
        </is>
      </c>
      <c r="C2940" s="330" t="inlineStr">
        <is>
          <t>UN</t>
        </is>
      </c>
      <c r="D2940" s="330" t="n">
        <v>94.25</v>
      </c>
      <c r="E2940" s="330" t="n">
        <v>97.45999999999999</v>
      </c>
      <c r="F2940" s="330" t="inlineStr"/>
    </row>
    <row r="2941" ht="30" customHeight="1" s="496">
      <c r="A2941" s="330" t="n">
        <v>100709</v>
      </c>
      <c r="B2941" s="331" t="inlineStr">
        <is>
          <t>DOBRADIÇA EM AÇO/FERRO, 3" X 2 1/2", E=1,9 A 2MM, SEN ANEL, CROMADO OU ZINCADO, TAMPA BOLA, COM PARAFUSOS. AF_10/2025</t>
        </is>
      </c>
      <c r="C2941" s="330" t="inlineStr">
        <is>
          <t>UN</t>
        </is>
      </c>
      <c r="D2941" s="330" t="n">
        <v>65.77</v>
      </c>
      <c r="E2941" s="330" t="n">
        <v>68.26000000000001</v>
      </c>
      <c r="F2941" s="330" t="inlineStr">
        <is>
          <t>AS</t>
        </is>
      </c>
    </row>
    <row r="2942" ht="15" customHeight="1" s="496">
      <c r="A2942" s="330" t="n">
        <v>100710</v>
      </c>
      <c r="B2942" s="331" t="inlineStr">
        <is>
          <t>DOBRADIÇA TIPO VAI E VEM EM LATÃO POLIDO 3". AF_10/2025</t>
        </is>
      </c>
      <c r="C2942" s="330" t="inlineStr">
        <is>
          <t>UN</t>
        </is>
      </c>
      <c r="D2942" s="330" t="n">
        <v>154.48</v>
      </c>
      <c r="E2942" s="330" t="n">
        <v>157.8</v>
      </c>
      <c r="F2942" s="330" t="inlineStr">
        <is>
          <t>AS</t>
        </is>
      </c>
    </row>
    <row r="2943" ht="45" customHeight="1" s="496">
      <c r="A2943" s="330" t="n">
        <v>90830</v>
      </c>
      <c r="B2943" s="331" t="inlineStr">
        <is>
          <t>FECHADURA DE EMBUTIR COM CILINDRO, EXTERNA, COMPLETA, ACABAMENTO PADRÃO MÉDIO, INCLUSO EXECUÇÃO DE FURO - FORNECIMENTO E INSTALAÇÃO. AF_10/2025</t>
        </is>
      </c>
      <c r="C2943" s="330" t="inlineStr">
        <is>
          <t>UN</t>
        </is>
      </c>
      <c r="D2943" s="330" t="n">
        <v>195.76</v>
      </c>
      <c r="E2943" s="330" t="n">
        <v>198.48</v>
      </c>
      <c r="F2943" s="330" t="inlineStr"/>
    </row>
    <row r="2944" ht="45" customHeight="1" s="496">
      <c r="A2944" s="330" t="n">
        <v>91304</v>
      </c>
      <c r="B2944" s="331" t="inlineStr">
        <is>
          <t>FECHADURA DE EMBUTIR COM CILINDRO, EXTERNA, COMPLETA, ACABAMENTO PADRÃO POPULAR, INCLUSO EXECUÇÃO DE FURO - FORNECIMENTO E INSTALAÇÃO. AF_10/2025</t>
        </is>
      </c>
      <c r="C2944" s="330" t="inlineStr">
        <is>
          <t>UN</t>
        </is>
      </c>
      <c r="D2944" s="330" t="n">
        <v>125.4</v>
      </c>
      <c r="E2944" s="330" t="n">
        <v>128.12</v>
      </c>
      <c r="F2944" s="330" t="inlineStr"/>
    </row>
    <row r="2945" ht="45" customHeight="1" s="496">
      <c r="A2945" s="330" t="n">
        <v>90831</v>
      </c>
      <c r="B2945" s="331" t="inlineStr">
        <is>
          <t>FECHADURA DE EMBUTIR PARA PORTA DE BANHEIRO, COMPLETA, ACABAMENTO PADRÃO MÉDIO, INCLUSO EXECUÇÃO DE FURO - FORNECIMENTO E INSTALAÇÃO. AF_10/2025</t>
        </is>
      </c>
      <c r="C2945" s="330" t="inlineStr">
        <is>
          <t>UN</t>
        </is>
      </c>
      <c r="D2945" s="330" t="n">
        <v>169.89</v>
      </c>
      <c r="E2945" s="330" t="n">
        <v>171.96</v>
      </c>
      <c r="F2945" s="330" t="inlineStr"/>
    </row>
    <row r="2946" ht="45" customHeight="1" s="496">
      <c r="A2946" s="330" t="n">
        <v>91305</v>
      </c>
      <c r="B2946" s="331" t="inlineStr">
        <is>
          <t>FECHADURA DE EMBUTIR PARA PORTA DE BANHEIRO, COMPLETA, ACABAMENTO PADRÃO POPULAR, INCLUSO EXECUÇÃO DE FURO - FORNECIMENTO E INSTALAÇÃO. AF_10/2025</t>
        </is>
      </c>
      <c r="C2946" s="330" t="inlineStr">
        <is>
          <t>UN</t>
        </is>
      </c>
      <c r="D2946" s="330" t="n">
        <v>121.48</v>
      </c>
      <c r="E2946" s="330" t="n">
        <v>123.55</v>
      </c>
      <c r="F2946" s="330" t="inlineStr"/>
    </row>
    <row r="2947" ht="45" customHeight="1" s="496">
      <c r="A2947" s="330" t="n">
        <v>91306</v>
      </c>
      <c r="B2947" s="331" t="inlineStr">
        <is>
          <t>FECHADURA DE EMBUTIR PARA PORTAS INTERNAS, COMPLETA, ACABAMENTO PADRÃO MÉDIO, COM EXECUÇÃO DE FURO - FORNECIMENTO E INSTALAÇÃO. AF_10/2025</t>
        </is>
      </c>
      <c r="C2947" s="330" t="inlineStr">
        <is>
          <t>UN</t>
        </is>
      </c>
      <c r="D2947" s="330" t="n">
        <v>169.89</v>
      </c>
      <c r="E2947" s="330" t="n">
        <v>171.96</v>
      </c>
      <c r="F2947" s="330" t="inlineStr"/>
    </row>
    <row r="2948" ht="45" customHeight="1" s="496">
      <c r="A2948" s="330" t="n">
        <v>91307</v>
      </c>
      <c r="B2948" s="331" t="inlineStr">
        <is>
          <t>FECHADURA DE EMBUTIR PARA PORTAS INTERNAS, COMPLETA, ACABAMENTO PADRÃO POPULAR, COM EXECUÇÃO DE FURO - FORNECIMENTO E INSTALAÇÃO. AF_10/2025</t>
        </is>
      </c>
      <c r="C2948" s="330" t="inlineStr">
        <is>
          <t>UN</t>
        </is>
      </c>
      <c r="D2948" s="330" t="n">
        <v>105.15</v>
      </c>
      <c r="E2948" s="330" t="n">
        <v>107.22</v>
      </c>
      <c r="F2948" s="330" t="inlineStr"/>
    </row>
    <row r="2949" ht="15" customHeight="1" s="496">
      <c r="A2949" s="330" t="n">
        <v>100707</v>
      </c>
      <c r="B2949" s="331" t="inlineStr">
        <is>
          <t>FECHO DE EMBUTIR TIPO UNHA 22CM. AF_10/2025</t>
        </is>
      </c>
      <c r="C2949" s="330" t="inlineStr">
        <is>
          <t>UN</t>
        </is>
      </c>
      <c r="D2949" s="330" t="n">
        <v>177.18</v>
      </c>
      <c r="E2949" s="330" t="n">
        <v>180.23</v>
      </c>
      <c r="F2949" s="330" t="inlineStr"/>
    </row>
    <row r="2950" ht="15" customHeight="1" s="496">
      <c r="A2950" s="330" t="n">
        <v>100708</v>
      </c>
      <c r="B2950" s="331" t="inlineStr">
        <is>
          <t>FECHO DE EMBUTIR TIPO UNHA 40CM. AF_10/2025</t>
        </is>
      </c>
      <c r="C2950" s="330" t="inlineStr">
        <is>
          <t>UN</t>
        </is>
      </c>
      <c r="D2950" s="330" t="n">
        <v>219.75</v>
      </c>
      <c r="E2950" s="330" t="n">
        <v>223.13</v>
      </c>
      <c r="F2950" s="330" t="inlineStr"/>
    </row>
    <row r="2951" ht="60" customHeight="1" s="496">
      <c r="A2951" s="330" t="n">
        <v>91328</v>
      </c>
      <c r="B2951" s="331" t="inlineStr">
        <is>
          <t>KIT DE PORTA DE MADEIRA FRISADA, SEMI-OCA (LEVE OU MÉDIA), PADRÃO MÉDIO 60X210CM, ESPESSURA DE 3CM, ITENS INCLUSOS: DOBRADIÇAS, MONTAGEM E INSTALAÇÃO DO BATENTE, SEM FECHADURA - FORNECIMENTO E INSTALAÇÃO. AF_10/2025</t>
        </is>
      </c>
      <c r="C2951" s="330" t="inlineStr">
        <is>
          <t>UN</t>
        </is>
      </c>
      <c r="D2951" s="330" t="n">
        <v>843.11</v>
      </c>
      <c r="E2951" s="330" t="n">
        <v>859.98</v>
      </c>
      <c r="F2951" s="330" t="inlineStr"/>
    </row>
    <row r="2952" ht="60" customHeight="1" s="496">
      <c r="A2952" s="330" t="n">
        <v>100687</v>
      </c>
      <c r="B2952" s="331" t="inlineStr">
        <is>
          <t>KIT DE PORTA DE MADEIRA FRISADA, SEMI-OCA (LEVE OU MÉDIA), PADRÃO MÉDIO, 60X210CM, ESPESSURA DE 3CM, ITENS INCLUSOS: DOBRADIÇAS, MONTAGEM E INSTALAÇÃO DE BATENTE, FECHADURA COM EXECUÇÃO DO FURO - FORNECIMENTO E INSTALAÇÃO. AF_10/2025</t>
        </is>
      </c>
      <c r="C2952" s="330" t="inlineStr">
        <is>
          <t>UN</t>
        </is>
      </c>
      <c r="D2952" s="330" t="n">
        <v>1013</v>
      </c>
      <c r="E2952" s="330" t="n">
        <v>1031.94</v>
      </c>
      <c r="F2952" s="330" t="inlineStr"/>
    </row>
    <row r="2953" ht="60" customHeight="1" s="496">
      <c r="A2953" s="330" t="n">
        <v>100681</v>
      </c>
      <c r="B2953" s="331" t="inlineStr">
        <is>
          <t>KIT DE PORTA DE MADEIRA FRISADA, SEMI-OCA (LEVE OU MÉDIA), PADRÃO MÉDIO, 70X210CM, ESPESSURA DE 3CM, ITENS INCLUSOS: DOBRADIÇAS, MONTAGEM E INSTALAÇÃO DE BATENTE, FECHADURA COM EXECUÇÃO DO FURO - FORNECIMENTO E INSTALAÇÃO. AF_10/2025</t>
        </is>
      </c>
      <c r="C2953" s="330" t="inlineStr">
        <is>
          <t>UN</t>
        </is>
      </c>
      <c r="D2953" s="330" t="n">
        <v>1043.05</v>
      </c>
      <c r="E2953" s="330" t="n">
        <v>1062.37</v>
      </c>
      <c r="F2953" s="330" t="inlineStr"/>
    </row>
    <row r="2954" ht="60" customHeight="1" s="496">
      <c r="A2954" s="330" t="n">
        <v>91330</v>
      </c>
      <c r="B2954" s="331" t="inlineStr">
        <is>
          <t>KIT DE PORTA DE MADEIRA FRISADA, SEMI-OCA (LEVE OU MÉDIA), PADRÃO MÉDIO, 70X210CM, ESPESSURA DE 3CM, ITENS INCLUSOS: DOBRADIÇAS, MONTAGEM E INSTALAÇÃO DO BATENTE, SEM FECHADURA - FORNECIMENTO E INSTALAÇÃO. AF_10/2025</t>
        </is>
      </c>
      <c r="C2954" s="330" t="inlineStr">
        <is>
          <t>UN</t>
        </is>
      </c>
      <c r="D2954" s="330" t="n">
        <v>873.16</v>
      </c>
      <c r="E2954" s="330" t="n">
        <v>890.41</v>
      </c>
      <c r="F2954" s="330" t="inlineStr"/>
    </row>
    <row r="2955" ht="60" customHeight="1" s="496">
      <c r="A2955" s="330" t="n">
        <v>100689</v>
      </c>
      <c r="B2955" s="331" t="inlineStr">
        <is>
          <t>KIT DE PORTA DE MADEIRA FRISADA, SEMI-OCA (LEVE OU MÉDIA), PADRÃO MÉDIO, 80X210CM, ESPESSURA DE 3,5CM, ITENS INCLUSOS: DOBRADIÇAS, MONTAGEM E INSTALAÇÃO DE BATENTE, FECHADURA COM EXECUÇÃO DO FURO - FORNECIMENTO E INSTALAÇÃO. AF_10/2025</t>
        </is>
      </c>
      <c r="C2955" s="330" t="inlineStr">
        <is>
          <t>UN</t>
        </is>
      </c>
      <c r="D2955" s="330" t="n">
        <v>1112.28</v>
      </c>
      <c r="E2955" s="330" t="n">
        <v>1132.64</v>
      </c>
      <c r="F2955" s="330" t="inlineStr"/>
    </row>
    <row r="2956" ht="60" customHeight="1" s="496">
      <c r="A2956" s="330" t="n">
        <v>91332</v>
      </c>
      <c r="B2956" s="331" t="inlineStr">
        <is>
          <t>KIT DE PORTA DE MADEIRA FRISADA, SEMI-OCA (LEVE OU MÉDIA), PADRÃO MÉDIO, 80X210CM, ESPESSURA DE 3,5CM, ITENS INCLUSOS: DOBRADIÇAS, MONTAGEM E INSTALAÇÃO DO BATENTE, SEM FECHADURA - FORNECIMENTO E INSTALAÇÃO. AF_10/2025</t>
        </is>
      </c>
      <c r="C2956" s="330" t="inlineStr">
        <is>
          <t>UN</t>
        </is>
      </c>
      <c r="D2956" s="330" t="n">
        <v>916.52</v>
      </c>
      <c r="E2956" s="330" t="n">
        <v>934.16</v>
      </c>
      <c r="F2956" s="330" t="inlineStr"/>
    </row>
    <row r="2957" ht="60" customHeight="1" s="496">
      <c r="A2957" s="330" t="n">
        <v>100688</v>
      </c>
      <c r="B2957" s="331" t="inlineStr">
        <is>
          <t>KIT DE PORTA DE MADEIRA FRISADA, SEMI-OCA (LEVE OU MÉDIA), PADRÃO POPULAR, 60X210CM, ESPESSURA DE 3CM, ITENS INCLUSOS: DOBRADIÇAS, MONTAGEM E INSTALAÇÃO DE BATENTE, FECHADURA COM EXECUÇÃO DO FURO - FORNECIMENTO E INSTALAÇÃO. AF_10/2025</t>
        </is>
      </c>
      <c r="C2957" s="330" t="inlineStr">
        <is>
          <t>UN</t>
        </is>
      </c>
      <c r="D2957" s="330" t="n">
        <v>907.96</v>
      </c>
      <c r="E2957" s="330" t="n">
        <v>926.91</v>
      </c>
      <c r="F2957" s="330" t="inlineStr"/>
    </row>
    <row r="2958" ht="60" customHeight="1" s="496">
      <c r="A2958" s="330" t="n">
        <v>91329</v>
      </c>
      <c r="B2958" s="331" t="inlineStr">
        <is>
          <t>KIT DE PORTA DE MADEIRA FRISADA, SEMI-OCA (LEVE OU MÉDIA), PADRÃO POPULAR, 60X210CM, ESPESSURA DE 3CM, ITENS INCLUSOS: DOBRADIÇAS, MONTAGEM E INSTALAÇÃO DO BATENTE, SEM FECHADURA - FORNECIMENTO E INSTALAÇÃO. AF_10/2025</t>
        </is>
      </c>
      <c r="C2958" s="330" t="inlineStr">
        <is>
          <t>UN</t>
        </is>
      </c>
      <c r="D2958" s="330" t="n">
        <v>786.48</v>
      </c>
      <c r="E2958" s="330" t="n">
        <v>803.36</v>
      </c>
      <c r="F2958" s="330" t="inlineStr"/>
    </row>
    <row r="2959" ht="60" customHeight="1" s="496">
      <c r="A2959" s="330" t="n">
        <v>100682</v>
      </c>
      <c r="B2959" s="331" t="inlineStr">
        <is>
          <t>KIT DE PORTA DE MADEIRA FRISADA, SEMI-OCA (LEVE OU MÉDIA), PADRÃO POPULAR, 70X210CM, ESPESSURA DE 3CM, ITENS INCLUSOS: DOBRADIÇAS, MONTAGEM E INSTALAÇÃO DE BATENTE, FECHADURA COM EXECUÇÃO DO FURO - FORNECIMENTO E INSTALAÇÃO. AF_10/2025</t>
        </is>
      </c>
      <c r="C2959" s="330" t="inlineStr">
        <is>
          <t>UN</t>
        </is>
      </c>
      <c r="D2959" s="330" t="n">
        <v>921.33</v>
      </c>
      <c r="E2959" s="330" t="n">
        <v>940.65</v>
      </c>
      <c r="F2959" s="330" t="inlineStr"/>
    </row>
    <row r="2960" ht="60" customHeight="1" s="496">
      <c r="A2960" s="330" t="n">
        <v>91331</v>
      </c>
      <c r="B2960" s="331" t="inlineStr">
        <is>
          <t>KIT DE PORTA DE MADEIRA FRISADA, SEMI-OCA (LEVE OU MÉDIA), PADRÃO POPULAR, 70X210CM, ESPESSURA DE 3CM, ITENS INCLUSOS: DOBRADIÇAS, MONTAGEM E INSTALAÇÃO DO BATENTE, SEM FECHADURA - FORNECIMENTO E INSTALAÇÃO. AF_10/2025</t>
        </is>
      </c>
      <c r="C2960" s="330" t="inlineStr">
        <is>
          <t>UN</t>
        </is>
      </c>
      <c r="D2960" s="330" t="n">
        <v>816.1799999999999</v>
      </c>
      <c r="E2960" s="330" t="n">
        <v>833.4299999999999</v>
      </c>
      <c r="F2960" s="330" t="inlineStr"/>
    </row>
    <row r="2961" ht="60" customHeight="1" s="496">
      <c r="A2961" s="330" t="n">
        <v>100690</v>
      </c>
      <c r="B2961" s="331" t="inlineStr">
        <is>
          <t>KIT DE PORTA DE MADEIRA FRISADA, SEMI-OCA (LEVE OU MÉDIA), PADRÃO POPULAR, 80X210CM, ESPESSURA DE 3,5CM, ITENS INCLUSOS: DOBRADIÇAS, MONTAGEM E INSTALAÇÃO DE BATENTE, FECHADURA COM EXECUÇÃO DO FURO - FORNECIMENTO E INSTALAÇÃO. AF_10/2025</t>
        </is>
      </c>
      <c r="C2961" s="330" t="inlineStr">
        <is>
          <t>UN</t>
        </is>
      </c>
      <c r="D2961" s="330" t="n">
        <v>984.59</v>
      </c>
      <c r="E2961" s="330" t="n">
        <v>1004.95</v>
      </c>
      <c r="F2961" s="330" t="inlineStr"/>
    </row>
    <row r="2962" ht="60" customHeight="1" s="496">
      <c r="A2962" s="330" t="n">
        <v>91333</v>
      </c>
      <c r="B2962" s="331" t="inlineStr">
        <is>
          <t>KIT DE PORTA DE MADEIRA FRISADA, SEMI-OCA (LEVE OU MÉDIA), PADRÃO POPULAR, 80X210CM, ESPESSURA DE 3,5CM, ITENS INCLUSOS: DOBRADIÇAS, MONTAGEM E INSTALAÇÃO DO BATENTE, SEM FECHADURA - FORNECIMENTO E INSTALAÇÃO. AF_10/2025</t>
        </is>
      </c>
      <c r="C2962" s="330" t="inlineStr">
        <is>
          <t>UN</t>
        </is>
      </c>
      <c r="D2962" s="330" t="n">
        <v>859.1900000000001</v>
      </c>
      <c r="E2962" s="330" t="n">
        <v>876.83</v>
      </c>
      <c r="F2962" s="330" t="inlineStr"/>
    </row>
    <row r="2963" ht="75" customHeight="1" s="496">
      <c r="A2963" s="330" t="n">
        <v>90845</v>
      </c>
      <c r="B2963" s="331" t="inlineStr">
        <is>
          <t>KIT DE PORTA DE MADEIRA PARA PINTURA, MACIÇA (PESADA OU SUPERPESADA), PADRÃO MÉDIO, 80X210CM, ESPESSURA DE 3,5CM, ITENS INCLUSOS: DOBRADIÇAS, MONTAGEM E INSTALAÇÃO DO BATENTE, FECHADURA COM EXECUÇÃO DO FURO - FORNECIMENTO E INSTALAÇÃO. AF_10/2025</t>
        </is>
      </c>
      <c r="C2963" s="330" t="inlineStr">
        <is>
          <t>UN</t>
        </is>
      </c>
      <c r="D2963" s="330" t="n">
        <v>1351.35</v>
      </c>
      <c r="E2963" s="330" t="n">
        <v>1373.34</v>
      </c>
      <c r="F2963" s="330" t="inlineStr"/>
    </row>
    <row r="2964" ht="75" customHeight="1" s="496">
      <c r="A2964" s="330" t="n">
        <v>90846</v>
      </c>
      <c r="B2964" s="331" t="inlineStr">
        <is>
          <t>KIT DE PORTA DE MADEIRA PARA PINTURA, MACIÇA (PESADA OU SUPERPESADA), PADRÃO MÉDIO, 90X210CM, ESPESSURA DE 3,5CM, ITENS INCLUSOS: DOBRADIÇAS, MONTAGEM E INSTALAÇÃO DO BATENTE, FECHADURA COM EXECUÇÃO DO FURO - FORNECIMENTO E INSTALAÇÃO. AF_10/2025</t>
        </is>
      </c>
      <c r="C2964" s="330" t="inlineStr">
        <is>
          <t>UN</t>
        </is>
      </c>
      <c r="D2964" s="330" t="n">
        <v>1431.19</v>
      </c>
      <c r="E2964" s="330" t="n">
        <v>1453.7</v>
      </c>
      <c r="F2964" s="330" t="inlineStr"/>
    </row>
    <row r="2965" ht="75" customHeight="1" s="496">
      <c r="A2965" s="330" t="n">
        <v>91316</v>
      </c>
      <c r="B2965" s="331" t="inlineStr">
        <is>
          <t>KIT DE PORTA DE MADEIRA PARA PINTURA, MACIÇA (PESADA OU SUPERPESADA), PADRÃO POPULAR, 80X210CM, ESPESSURA DE 3,5CM, ITENS INCLUSOS: DOBRADIÇAS, MONTAGEM E INSTALAÇÃO DO BATENTE, FECHADURA COM EXECUÇÃO DO FURO - FORNECIMENTO E INSTALAÇÃO. AF_10/2025</t>
        </is>
      </c>
      <c r="C2965" s="330" t="inlineStr">
        <is>
          <t>UN</t>
        </is>
      </c>
      <c r="D2965" s="330" t="n">
        <v>1223.66</v>
      </c>
      <c r="E2965" s="330" t="n">
        <v>1245.65</v>
      </c>
      <c r="F2965" s="330" t="inlineStr"/>
    </row>
    <row r="2966" ht="75" customHeight="1" s="496">
      <c r="A2966" s="330" t="n">
        <v>91317</v>
      </c>
      <c r="B2966" s="331" t="inlineStr">
        <is>
          <t>KIT DE PORTA DE MADEIRA PARA PINTURA, MACIÇA (PESADA OU SUPERPESADA), PADRÃO POPULAR, 90X210CM, ESPESSURA DE 3,5CM, ITENS INCLUSOS: DOBRADIÇAS, MONTAGEM E INSTALAÇÃO DO BATENTE, FECHADURA COM EXECUÇÃO DO FURO - FORNECIMENTO E INSTALAÇÃO. AF_10/2025</t>
        </is>
      </c>
      <c r="C2966" s="330" t="inlineStr">
        <is>
          <t>UN</t>
        </is>
      </c>
      <c r="D2966" s="330" t="n">
        <v>1303.14</v>
      </c>
      <c r="E2966" s="330" t="n">
        <v>1325.66</v>
      </c>
      <c r="F2966" s="330" t="inlineStr"/>
    </row>
    <row r="2967" ht="60" customHeight="1" s="496">
      <c r="A2967" s="330" t="n">
        <v>90841</v>
      </c>
      <c r="B2967" s="331" t="inlineStr">
        <is>
          <t>KIT DE PORTA DE MADEIRA PARA PINTURA, SEMI-OCA (LEVE OU MÉDIA), PADRÃO MÉDIO, 60X210CM, ESPESSURA DE 3,5CM, ITENS INCLUSOS: DOBRADIÇAS, MONTAGEM E INSTALAÇÃO DO BATENTE, FECHADURA COM EXECUÇÃO DO FURO - FORNECIMENTO E INSTALAÇÃO. AF_10/2025</t>
        </is>
      </c>
      <c r="C2967" s="330" t="inlineStr">
        <is>
          <t>UN</t>
        </is>
      </c>
      <c r="D2967" s="330" t="n">
        <v>990.1799999999999</v>
      </c>
      <c r="E2967" s="330" t="n">
        <v>1009.12</v>
      </c>
      <c r="F2967" s="330" t="inlineStr"/>
    </row>
    <row r="2968" ht="60" customHeight="1" s="496">
      <c r="A2968" s="330" t="n">
        <v>90847</v>
      </c>
      <c r="B2968" s="331" t="inlineStr">
        <is>
          <t>KIT DE PORTA DE MADEIRA PARA PINTURA, SEMI-OCA (LEVE OU MÉDIA), PADRÃO MÉDIO, 60X210CM, ESPESSURA DE 3,5CM, ITENS INCLUSOS: DOBRADIÇAS, MONTAGEM E INSTALAÇÃO DO BATENTE, SEM FECHADURA - FORNECIMENTO E INSTALAÇÃO. AF_10/2025</t>
        </is>
      </c>
      <c r="C2968" s="330" t="inlineStr">
        <is>
          <t>UN</t>
        </is>
      </c>
      <c r="D2968" s="330" t="n">
        <v>820.29</v>
      </c>
      <c r="E2968" s="330" t="n">
        <v>837.16</v>
      </c>
      <c r="F2968" s="330" t="inlineStr"/>
    </row>
    <row r="2969" ht="60" customHeight="1" s="496">
      <c r="A2969" s="330" t="n">
        <v>90842</v>
      </c>
      <c r="B2969" s="331" t="inlineStr">
        <is>
          <t>KIT DE PORTA DE MADEIRA PARA PINTURA, SEMI-OCA (LEVE OU MÉDIA), PADRÃO MÉDIO, 70X210CM, ESPESSURA DE 3,5CM, ITENS INCLUSOS: DOBRADIÇAS, MONTAGEM E INSTALAÇÃO DO BATENTE, FECHADURA COM EXECUÇÃO DO FURO - FORNECIMENTO E INSTALAÇÃO. AF_10/2025</t>
        </is>
      </c>
      <c r="C2969" s="330" t="inlineStr">
        <is>
          <t>UN</t>
        </is>
      </c>
      <c r="D2969" s="330" t="n">
        <v>1000.65</v>
      </c>
      <c r="E2969" s="330" t="n">
        <v>1019.97</v>
      </c>
      <c r="F2969" s="330" t="inlineStr"/>
    </row>
    <row r="2970" ht="60" customHeight="1" s="496">
      <c r="A2970" s="330" t="n">
        <v>90848</v>
      </c>
      <c r="B2970" s="331" t="inlineStr">
        <is>
          <t>KIT DE PORTA DE MADEIRA PARA PINTURA, SEMI-OCA (LEVE OU MÉDIA), PADRÃO MÉDIO, 70X210CM, ESPESSURA DE 3,5CM, ITENS INCLUSOS: DOBRADIÇAS, MONTAGEM E INSTALAÇÃO DO BATENTE, SEM FECHADURA - FORNECIMENTO E INSTALAÇÃO. AF_10/2025</t>
        </is>
      </c>
      <c r="C2970" s="330" t="inlineStr">
        <is>
          <t>UN</t>
        </is>
      </c>
      <c r="D2970" s="330" t="n">
        <v>830.76</v>
      </c>
      <c r="E2970" s="330" t="n">
        <v>848.01</v>
      </c>
      <c r="F2970" s="330" t="inlineStr"/>
    </row>
    <row r="2971" ht="60" customHeight="1" s="496">
      <c r="A2971" s="330" t="n">
        <v>90843</v>
      </c>
      <c r="B2971" s="331" t="inlineStr">
        <is>
          <t>KIT DE PORTA DE MADEIRA PARA PINTURA, SEMI-OCA (LEVE OU MÉDIA), PADRÃO MÉDIO, 80X210CM, ESPESSURA DE 3,5CM, ITENS INCLUSOS: DOBRADIÇAS, MONTAGEM E INSTALAÇÃO DO BATENTE, FECHADURA COM EXECUÇÃO DO FURO - FORNECIMENTO E INSTALAÇÃO. AF_10/2025</t>
        </is>
      </c>
      <c r="C2971" s="330" t="inlineStr">
        <is>
          <t>UN</t>
        </is>
      </c>
      <c r="D2971" s="330" t="n">
        <v>1055.57</v>
      </c>
      <c r="E2971" s="330" t="n">
        <v>1075.93</v>
      </c>
      <c r="F2971" s="330" t="inlineStr"/>
    </row>
    <row r="2972" ht="60" customHeight="1" s="496">
      <c r="A2972" s="330" t="n">
        <v>90849</v>
      </c>
      <c r="B2972" s="331" t="inlineStr">
        <is>
          <t>KIT DE PORTA DE MADEIRA PARA PINTURA, SEMI-OCA (LEVE OU MÉDIA), PADRÃO MÉDIO, 80X210CM, ESPESSURA DE 3,5CM, ITENS INCLUSOS: DOBRADIÇAS, MONTAGEM E INSTALAÇÃO DO BATENTE, SEM FECHADURA - FORNECIMENTO E INSTALAÇÃO. AF_10/2025</t>
        </is>
      </c>
      <c r="C2972" s="330" t="inlineStr">
        <is>
          <t>UN</t>
        </is>
      </c>
      <c r="D2972" s="330" t="n">
        <v>859.8099999999999</v>
      </c>
      <c r="E2972" s="330" t="n">
        <v>877.45</v>
      </c>
      <c r="F2972" s="330" t="inlineStr"/>
    </row>
    <row r="2973" ht="60" customHeight="1" s="496">
      <c r="A2973" s="330" t="n">
        <v>90844</v>
      </c>
      <c r="B2973" s="331" t="inlineStr">
        <is>
          <t>KIT DE PORTA DE MADEIRA PARA PINTURA, SEMI-OCA (LEVE OU MÉDIA), PADRÃO MÉDIO, 90X210CM, ESPESSURA DE 3,5CM, ITENS INCLUSOS: DOBRADIÇAS, MONTAGEM E INSTALAÇÃO DO BATENTE, FECHADURA COM EXECUÇÃO DO FURO - FORNECIMENTO E INSTALAÇÃO. AF_10/2025</t>
        </is>
      </c>
      <c r="C2973" s="330" t="inlineStr">
        <is>
          <t>UN</t>
        </is>
      </c>
      <c r="D2973" s="330" t="n">
        <v>1145.7</v>
      </c>
      <c r="E2973" s="330" t="n">
        <v>1166.44</v>
      </c>
      <c r="F2973" s="330" t="inlineStr"/>
    </row>
    <row r="2974" ht="60" customHeight="1" s="496">
      <c r="A2974" s="330" t="n">
        <v>90850</v>
      </c>
      <c r="B2974" s="331" t="inlineStr">
        <is>
          <t>KIT DE PORTA DE MADEIRA PARA PINTURA, SEMI-OCA (LEVE OU MÉDIA), PADRÃO MÉDIO, 90X210CM, ESPESSURA DE 3,5CM, ITENS INCLUSOS: DOBRADIÇAS, MONTAGEM E INSTALAÇÃO DO BATENTE, SEM FECHADURA - FORNECIMENTO E INSTALAÇÃO. AF_10/2025</t>
        </is>
      </c>
      <c r="C2974" s="330" t="inlineStr">
        <is>
          <t>UN</t>
        </is>
      </c>
      <c r="D2974" s="330" t="n">
        <v>949.9400000000001</v>
      </c>
      <c r="E2974" s="330" t="n">
        <v>967.96</v>
      </c>
      <c r="F2974" s="330" t="inlineStr"/>
    </row>
    <row r="2975" ht="60" customHeight="1" s="496">
      <c r="A2975" s="330" t="n">
        <v>91312</v>
      </c>
      <c r="B2975" s="331" t="inlineStr">
        <is>
          <t>KIT DE PORTA DE MADEIRA PARA PINTURA, SEMI-OCA (LEVE OU MÉDIA), PADRÃO POPULAR, 60X210CM, ESPESSURA DE 3,5CM, ITENS INCLUSOS: DOBRADIÇAS, MONTAGEM E INSTALAÇÃO DO BATENTE, FECHADURA COM EXECUÇÃO DO FURO - FORNECIMENTO E INSTALAÇÃO. AF_10/2025</t>
        </is>
      </c>
      <c r="C2975" s="330" t="inlineStr">
        <is>
          <t>UN</t>
        </is>
      </c>
      <c r="D2975" s="330" t="n">
        <v>885.14</v>
      </c>
      <c r="E2975" s="330" t="n">
        <v>904.09</v>
      </c>
      <c r="F2975" s="330" t="inlineStr"/>
    </row>
    <row r="2976" ht="60" customHeight="1" s="496">
      <c r="A2976" s="330" t="n">
        <v>91318</v>
      </c>
      <c r="B2976" s="331" t="inlineStr">
        <is>
          <t>KIT DE PORTA DE MADEIRA PARA PINTURA, SEMI-OCA (LEVE OU MÉDIA), PADRÃO POPULAR, 60X210CM, ESPESSURA DE 3,5CM, ITENS INCLUSOS: DOBRADIÇAS, MONTAGEM E INSTALAÇÃO DO BATENTE, SEM FECHADURA - FORNECIMENTO E INSTALAÇÃO. AF_10/2025</t>
        </is>
      </c>
      <c r="C2976" s="330" t="inlineStr">
        <is>
          <t>UN</t>
        </is>
      </c>
      <c r="D2976" s="330" t="n">
        <v>763.66</v>
      </c>
      <c r="E2976" s="330" t="n">
        <v>780.54</v>
      </c>
      <c r="F2976" s="330" t="inlineStr"/>
    </row>
    <row r="2977" ht="60" customHeight="1" s="496">
      <c r="A2977" s="330" t="n">
        <v>91313</v>
      </c>
      <c r="B2977" s="331" t="inlineStr">
        <is>
          <t>KIT DE PORTA DE MADEIRA PARA PINTURA, SEMI-OCA (LEVE OU MÉDIA), PADRÃO POPULAR, 70X210CM, ESPESSURA DE 3,5CM, ITENS INCLUSOS: DOBRADIÇAS, MONTAGEM E INSTALAÇÃO DO BATENTE, FECHADURA COM EXECUÇÃO DO FURO - FORNECIMENTO E INSTALAÇÃO. AF_10/2025</t>
        </is>
      </c>
      <c r="C2977" s="330" t="inlineStr">
        <is>
          <t>UN</t>
        </is>
      </c>
      <c r="D2977" s="330" t="n">
        <v>878.9299999999999</v>
      </c>
      <c r="E2977" s="330" t="n">
        <v>898.25</v>
      </c>
      <c r="F2977" s="330" t="inlineStr"/>
    </row>
    <row r="2978" ht="60" customHeight="1" s="496">
      <c r="A2978" s="330" t="n">
        <v>91319</v>
      </c>
      <c r="B2978" s="331" t="inlineStr">
        <is>
          <t>KIT DE PORTA DE MADEIRA PARA PINTURA, SEMI-OCA (LEVE OU MÉDIA), PADRÃO POPULAR, 70X210CM, ESPESSURA DE 3,5CM, ITENS INCLUSOS: DOBRADIÇAS, MONTAGEM E INSTALAÇÃO DO BATENTE, SEM FECHADURA - FORNECIMENTO E INSTALAÇÃO. AF_10/2025</t>
        </is>
      </c>
      <c r="C2978" s="330" t="inlineStr">
        <is>
          <t>UN</t>
        </is>
      </c>
      <c r="D2978" s="330" t="n">
        <v>773.78</v>
      </c>
      <c r="E2978" s="330" t="n">
        <v>791.03</v>
      </c>
      <c r="F2978" s="330" t="inlineStr"/>
    </row>
    <row r="2979" ht="60" customHeight="1" s="496">
      <c r="A2979" s="330" t="n">
        <v>91314</v>
      </c>
      <c r="B2979" s="331" t="inlineStr">
        <is>
          <t>KIT DE PORTA DE MADEIRA PARA PINTURA, SEMI-OCA (LEVE OU MÉDIA), PADRÃO POPULAR, 80X210CM, ESPESSURA DE 3,5CM, ITENS INCLUSOS: DOBRADIÇAS, MONTAGEM E INSTALAÇÃO DO BATENTE, FECHADURA COM EXECUÇÃO DO FURO - FORNECIMENTO E INSTALAÇÃO. AF_10/2025</t>
        </is>
      </c>
      <c r="C2979" s="330" t="inlineStr">
        <is>
          <t>UN</t>
        </is>
      </c>
      <c r="D2979" s="330" t="n">
        <v>927.88</v>
      </c>
      <c r="E2979" s="330" t="n">
        <v>948.24</v>
      </c>
      <c r="F2979" s="330" t="inlineStr"/>
    </row>
    <row r="2980" ht="60" customHeight="1" s="496">
      <c r="A2980" s="330" t="n">
        <v>91320</v>
      </c>
      <c r="B2980" s="331" t="inlineStr">
        <is>
          <t>KIT DE PORTA DE MADEIRA PARA PINTURA, SEMI-OCA (LEVE OU MÉDIA), PADRÃO POPULAR, 80X210CM, ESPESSURA DE 3,5CM, ITENS INCLUSOS: DOBRADIÇAS, MONTAGEM E INSTALAÇÃO DO BATENTE, SEM FECHADURA - FORNECIMENTO E INSTALAÇÃO. AF_10/2025</t>
        </is>
      </c>
      <c r="C2980" s="330" t="inlineStr">
        <is>
          <t>UN</t>
        </is>
      </c>
      <c r="D2980" s="330" t="n">
        <v>802.48</v>
      </c>
      <c r="E2980" s="330" t="n">
        <v>820.12</v>
      </c>
      <c r="F2980" s="330" t="inlineStr"/>
    </row>
    <row r="2981" ht="60" customHeight="1" s="496">
      <c r="A2981" s="330" t="n">
        <v>91315</v>
      </c>
      <c r="B2981" s="331" t="inlineStr">
        <is>
          <t>KIT DE PORTA DE MADEIRA PARA PINTURA, SEMI-OCA (LEVE OU MÉDIA), PADRÃO POPULAR, 90X210CM, ESPESSURA DE 3,5CM, ITENS INCLUSOS: DOBRADIÇAS, MONTAGEM E INSTALAÇÃO DO BATENTE, FECHADURA COM EXECUÇÃO DO FURO - FORNECIMENTO E INSTALAÇÃO. AF_10/2025</t>
        </is>
      </c>
      <c r="C2981" s="330" t="inlineStr">
        <is>
          <t>UN</t>
        </is>
      </c>
      <c r="D2981" s="330" t="n">
        <v>1017.65</v>
      </c>
      <c r="E2981" s="330" t="n">
        <v>1038.4</v>
      </c>
      <c r="F2981" s="330" t="inlineStr"/>
    </row>
    <row r="2982" ht="60" customHeight="1" s="496">
      <c r="A2982" s="330" t="n">
        <v>91321</v>
      </c>
      <c r="B2982" s="331" t="inlineStr">
        <is>
          <t>KIT DE PORTA DE MADEIRA PARA PINTURA, SEMI-OCA (LEVE OU MÉDIA), PADRÃO POPULAR, 90X210CM, ESPESSURA DE 3,5CM, ITENS INCLUSOS: DOBRADIÇAS, MONTAGEM E INSTALAÇÃO DO BATENTE, SEM FECHADURA - FORNECIMENTO E INSTALAÇÃO. AF_10/2025</t>
        </is>
      </c>
      <c r="C2982" s="330" t="inlineStr">
        <is>
          <t>UN</t>
        </is>
      </c>
      <c r="D2982" s="330" t="n">
        <v>892.25</v>
      </c>
      <c r="E2982" s="330" t="n">
        <v>910.28</v>
      </c>
      <c r="F2982" s="330" t="inlineStr"/>
    </row>
    <row r="2983" ht="60" customHeight="1" s="496">
      <c r="A2983" s="330" t="n">
        <v>90851</v>
      </c>
      <c r="B2983" s="331" t="inlineStr">
        <is>
          <t>KIT DE PORTA DE MADEIRA PARA PINTURA, SEMI-OCA (PESADA OU SUPERPESADA), PADRÃO MÉDIO, 80X210CM, ESPESSURA DE 3,5CM, ITENS INCLUSOS: DOBRADIÇAS, MONTAGEM E INSTALAÇÃO DO BATENTE, SEM FECHADURA - FORNECIMENTO E INSTALAÇÃO. AF_10/2025</t>
        </is>
      </c>
      <c r="C2983" s="330" t="inlineStr">
        <is>
          <t>UN</t>
        </is>
      </c>
      <c r="D2983" s="330" t="n">
        <v>1155.59</v>
      </c>
      <c r="E2983" s="330" t="n">
        <v>1174.86</v>
      </c>
      <c r="F2983" s="330" t="inlineStr"/>
    </row>
    <row r="2984" ht="60" customHeight="1" s="496">
      <c r="A2984" s="330" t="n">
        <v>90852</v>
      </c>
      <c r="B2984" s="331" t="inlineStr">
        <is>
          <t>KIT DE PORTA DE MADEIRA PARA PINTURA, SEMI-OCA (PESADA OU SUPERPESADA), PADRÃO MÉDIO, 90X210CM, ESPESSURA DE 3,5CM, ITENS INCLUSOS: DOBRADIÇAS, MONTAGEM E INSTALAÇÃO DO BATENTE, SEM FECHADURA - FORNECIMENTO E INSTALAÇÃO. AF_10/2025</t>
        </is>
      </c>
      <c r="C2984" s="330" t="inlineStr">
        <is>
          <t>UN</t>
        </is>
      </c>
      <c r="D2984" s="330" t="n">
        <v>1235.43</v>
      </c>
      <c r="E2984" s="330" t="n">
        <v>1255.22</v>
      </c>
      <c r="F2984" s="330" t="inlineStr"/>
    </row>
    <row r="2985" ht="60" customHeight="1" s="496">
      <c r="A2985" s="330" t="n">
        <v>91322</v>
      </c>
      <c r="B2985" s="331" t="inlineStr">
        <is>
          <t>KIT DE PORTA DE MADEIRA PARA PINTURA, SEMI-OCA (PESADA OU SUPERPESADA), PADRÃO POPULAR, 80X210CM, ESPESSURA DE 3,5CM, ITENS INCLUSOS: DOBRADIÇAS, MONTAGEM E INSTALAÇÃO DO BATENTE, SEM FECHADURA - FORNECIMENTO E INSTALAÇÃO. AF_10/2025</t>
        </is>
      </c>
      <c r="C2985" s="330" t="inlineStr">
        <is>
          <t>UN</t>
        </is>
      </c>
      <c r="D2985" s="330" t="n">
        <v>1098.26</v>
      </c>
      <c r="E2985" s="330" t="n">
        <v>1117.53</v>
      </c>
      <c r="F2985" s="330" t="inlineStr"/>
    </row>
    <row r="2986" ht="60" customHeight="1" s="496">
      <c r="A2986" s="330" t="n">
        <v>91323</v>
      </c>
      <c r="B2986" s="331" t="inlineStr">
        <is>
          <t>KIT DE PORTA DE MADEIRA PARA PINTURA, SEMI-OCA (PESADA OU SUPERPESADA), PADRÃO POPULAR, 90X210CM, ESPESSURA DE 3,5CM, ITENS INCLUSOS: DOBRADIÇAS, MONTAGEM E INSTALAÇÃO DO BATENTE, SEM FECHADURA - FORNECIMENTO E INSTALAÇÃO. AF_10/2025</t>
        </is>
      </c>
      <c r="C2986" s="330" t="inlineStr">
        <is>
          <t>UN</t>
        </is>
      </c>
      <c r="D2986" s="330" t="n">
        <v>1177.74</v>
      </c>
      <c r="E2986" s="330" t="n">
        <v>1197.54</v>
      </c>
      <c r="F2986" s="330" t="inlineStr"/>
    </row>
    <row r="2987" ht="60" customHeight="1" s="496">
      <c r="A2987" s="330" t="n">
        <v>100678</v>
      </c>
      <c r="B2987" s="331" t="inlineStr">
        <is>
          <t>KIT DE PORTA DE MADEIRA PARA VERNIZ, SEMI-OCA (LEVE OU MÉDIA), PADRÃO MÉDIO, 60X210CM, ESPESSURA DE 3,5CM, ITENS INCLUSOS: DOBRADIÇAS, MONTAGEM E INSTALAÇÃO DE BATENTE, FECHADURA COM EXECUÇÃO DO FURO - FORNECIMENTO E INSTALAÇÃO. AF_10/2025</t>
        </is>
      </c>
      <c r="C2987" s="330" t="inlineStr">
        <is>
          <t>UN</t>
        </is>
      </c>
      <c r="D2987" s="330" t="n">
        <v>1002.41</v>
      </c>
      <c r="E2987" s="330" t="n">
        <v>1021.35</v>
      </c>
      <c r="F2987" s="330" t="inlineStr"/>
    </row>
    <row r="2988" ht="60" customHeight="1" s="496">
      <c r="A2988" s="330" t="n">
        <v>91013</v>
      </c>
      <c r="B2988" s="331" t="inlineStr">
        <is>
          <t>KIT DE PORTA DE MADEIRA PARA VERNIZ, SEMI-OCA (LEVE OU MÉDIA), PADRÃO MÉDIO, 60X210CM, ESPESSURA DE 3,5CM, ITENS INCLUSOS: DOBRADIÇAS, MONTAGEM E INSTALAÇÃO DO BATENTE, SEM FECHADURA - FORNECIMENTO E INSTALAÇÃO. AF_10/2025</t>
        </is>
      </c>
      <c r="C2988" s="330" t="inlineStr">
        <is>
          <t>UN</t>
        </is>
      </c>
      <c r="D2988" s="330" t="n">
        <v>832.52</v>
      </c>
      <c r="E2988" s="330" t="n">
        <v>849.39</v>
      </c>
      <c r="F2988" s="330" t="inlineStr"/>
    </row>
    <row r="2989" ht="60" customHeight="1" s="496">
      <c r="A2989" s="330" t="n">
        <v>100680</v>
      </c>
      <c r="B2989" s="331" t="inlineStr">
        <is>
          <t>KIT DE PORTA DE MADEIRA PARA VERNIZ, SEMI-OCA (LEVE OU MÉDIA), PADRÃO MÉDIO, 70X210CM, ESPESSURA DE 3,5CM, ITENS INCLUSOS: DOBRADIÇAS, MONTAGEM E INSTALAÇÃO DE BATENTE, FECHADURA COM EXECUÇÃO DO FURO - FORNECIMENTO E INSTALAÇÃO. AF_10/2025</t>
        </is>
      </c>
      <c r="C2989" s="330" t="inlineStr">
        <is>
          <t>UN</t>
        </is>
      </c>
      <c r="D2989" s="330" t="n">
        <v>1013.46</v>
      </c>
      <c r="E2989" s="330" t="n">
        <v>1032.78</v>
      </c>
      <c r="F2989" s="330" t="inlineStr"/>
    </row>
    <row r="2990" ht="60" customHeight="1" s="496">
      <c r="A2990" s="330" t="n">
        <v>91014</v>
      </c>
      <c r="B2990" s="331" t="inlineStr">
        <is>
          <t>KIT DE PORTA DE MADEIRA PARA VERNIZ, SEMI-OCA (LEVE OU MÉDIA), PADRÃO MÉDIO, 70X210CM, ESPESSURA DE 3,5CM, ITENS INCLUSOS: DOBRADIÇAS, MONTAGEM E INSTALAÇÃO DO BATENTE, SEM FECHADURA - FORNECIMENTO E INSTALAÇÃO. AF_10/2025</t>
        </is>
      </c>
      <c r="C2990" s="330" t="inlineStr">
        <is>
          <t>UN</t>
        </is>
      </c>
      <c r="D2990" s="330" t="n">
        <v>843.5700000000001</v>
      </c>
      <c r="E2990" s="330" t="n">
        <v>860.8200000000001</v>
      </c>
      <c r="F2990" s="330" t="inlineStr"/>
    </row>
    <row r="2991" ht="60" customHeight="1" s="496">
      <c r="A2991" s="330" t="n">
        <v>100683</v>
      </c>
      <c r="B2991" s="331" t="inlineStr">
        <is>
          <t>KIT DE PORTA DE MADEIRA PARA VERNIZ, SEMI-OCA (LEVE OU MÉDIA), PADRÃO MÉDIO, 80X210CM, ESPESSURA DE 3,5CM, ITENS INCLUSOS: DOBRADIÇAS, MONTAGEM E INSTALAÇÃO DE BATENTE, FECHADURA COM EXECUÇÃO DO FURO - FORNECIMENTO E INSTALAÇÃO. AF_10/2025</t>
        </is>
      </c>
      <c r="C2991" s="330" t="inlineStr">
        <is>
          <t>UN</t>
        </is>
      </c>
      <c r="D2991" s="330" t="n">
        <v>1105.22</v>
      </c>
      <c r="E2991" s="330" t="n">
        <v>1125.58</v>
      </c>
      <c r="F2991" s="330" t="inlineStr"/>
    </row>
    <row r="2992" ht="60" customHeight="1" s="496">
      <c r="A2992" s="330" t="n">
        <v>91015</v>
      </c>
      <c r="B2992" s="331" t="inlineStr">
        <is>
          <t>KIT DE PORTA DE MADEIRA PARA VERNIZ, SEMI-OCA (LEVE OU MÉDIA), PADRÃO MÉDIO, 80X210CM, ESPESSURA DE 3,5CM, ITENS INCLUSOS: DOBRADIÇAS, MONTAGEM E INSTALAÇÃO DO BATENTE, SEM FECHADURA - FORNECIMENTO E INSTALAÇÃO. AF_10/2025</t>
        </is>
      </c>
      <c r="C2992" s="330" t="inlineStr">
        <is>
          <t>UN</t>
        </is>
      </c>
      <c r="D2992" s="330" t="n">
        <v>909.46</v>
      </c>
      <c r="E2992" s="330" t="n">
        <v>927.1</v>
      </c>
      <c r="F2992" s="330" t="inlineStr"/>
    </row>
    <row r="2993" ht="60" customHeight="1" s="496">
      <c r="A2993" s="330" t="n">
        <v>100685</v>
      </c>
      <c r="B2993" s="331" t="inlineStr">
        <is>
          <t>KIT DE PORTA DE MADEIRA PARA VERNIZ, SEMI-OCA (LEVE OU MÉDIA), PADRÃO MÉDIO, 90X210CM, ESPESSURA DE 3,5CM, ITENS INCLUSOS: DOBRADIÇAS, MONTAGEM E INSTALAÇÃO DE BATENTE, FECHADURA COM EXECUÇÃO DO FURO - FORNECIMENTO E INSTALAÇÃO. AF_10/2025</t>
        </is>
      </c>
      <c r="C2993" s="330" t="inlineStr">
        <is>
          <t>UN</t>
        </is>
      </c>
      <c r="D2993" s="330" t="n">
        <v>1156.54</v>
      </c>
      <c r="E2993" s="330" t="n">
        <v>1177.28</v>
      </c>
      <c r="F2993" s="330" t="inlineStr"/>
    </row>
    <row r="2994" ht="60" customHeight="1" s="496">
      <c r="A2994" s="330" t="n">
        <v>91016</v>
      </c>
      <c r="B2994" s="331" t="inlineStr">
        <is>
          <t>KIT DE PORTA DE MADEIRA PARA VERNIZ, SEMI-OCA (LEVE OU MÉDIA), PADRÃO MÉDIO, 90X210CM, ESPESSURA DE 3,5CM, ITENS INCLUSOS: DOBRADIÇAS, MONTAGEM E INSTALAÇÃO DO BATENTE, SEM FECHADURA - FORNECIMENTO E INSTALAÇÃO. AF_10/2025</t>
        </is>
      </c>
      <c r="C2994" s="330" t="inlineStr">
        <is>
          <t>UN</t>
        </is>
      </c>
      <c r="D2994" s="330" t="n">
        <v>960.78</v>
      </c>
      <c r="E2994" s="330" t="n">
        <v>978.8</v>
      </c>
      <c r="F2994" s="330" t="inlineStr"/>
    </row>
    <row r="2995" ht="60" customHeight="1" s="496">
      <c r="A2995" s="330" t="n">
        <v>100679</v>
      </c>
      <c r="B2995" s="331" t="inlineStr">
        <is>
          <t>KIT DE PORTA DE MADEIRA PARA VERNIZ, SEMI-OCA (LEVE OU MÉDIA), PADRÃO POPULAR, 60X210CM, ESPESSURA DE 3,5CM, ITENS INCLUSOS: DOBRADIÇAS, MONTAGEM E INSTALAÇÃO DE BATENTE, FECHADURA COM EXECUÇÃO DO FURO - FORNECIMENTO E INSTALAÇÃO. AF_10/2025</t>
        </is>
      </c>
      <c r="C2995" s="330" t="inlineStr">
        <is>
          <t>UN</t>
        </is>
      </c>
      <c r="D2995" s="330" t="n">
        <v>897.37</v>
      </c>
      <c r="E2995" s="330" t="n">
        <v>916.3200000000001</v>
      </c>
      <c r="F2995" s="330" t="inlineStr"/>
    </row>
    <row r="2996" ht="60" customHeight="1" s="496">
      <c r="A2996" s="330" t="n">
        <v>91324</v>
      </c>
      <c r="B2996" s="331" t="inlineStr">
        <is>
          <t>KIT DE PORTA DE MADEIRA PARA VERNIZ, SEMI-OCA (LEVE OU MÉDIA), PADRÃO POPULAR, 60X210CM, ESPESSURA DE 3,5CM, ITENS INCLUSOS: DOBRADIÇAS, MONTAGEM E INSTALAÇÃO DO BATENTE, SEM FECHADURA - FORNECIMENTO E INSTALAÇÃO. AF_10/2025</t>
        </is>
      </c>
      <c r="C2996" s="330" t="inlineStr">
        <is>
          <t>UN</t>
        </is>
      </c>
      <c r="D2996" s="330" t="n">
        <v>775.89</v>
      </c>
      <c r="E2996" s="330" t="n">
        <v>792.77</v>
      </c>
      <c r="F2996" s="330" t="inlineStr"/>
    </row>
    <row r="2997" ht="60" customHeight="1" s="496">
      <c r="A2997" s="330" t="n">
        <v>100712</v>
      </c>
      <c r="B2997" s="331" t="inlineStr">
        <is>
          <t>KIT DE PORTA DE MADEIRA PARA VERNIZ, SEMI-OCA (LEVE OU MÉDIA), PADRÃO POPULAR, 70X210CM, ESPESSURA DE 3,5CM, ITENS INCLUSOS: DOBRADIÇAS, MONTAGEM E INSTALAÇÃO DE BATENTE, FECHADURA COM EXECUÇÃO DO FURO - FORNECIMENTO E INSTALAÇÃO. AF_10/2025</t>
        </is>
      </c>
      <c r="C2997" s="330" t="inlineStr">
        <is>
          <t>UN</t>
        </is>
      </c>
      <c r="D2997" s="330" t="n">
        <v>891.74</v>
      </c>
      <c r="E2997" s="330" t="n">
        <v>911.0599999999999</v>
      </c>
      <c r="F2997" s="330" t="inlineStr"/>
    </row>
    <row r="2998" ht="60" customHeight="1" s="496">
      <c r="A2998" s="330" t="n">
        <v>91325</v>
      </c>
      <c r="B2998" s="331" t="inlineStr">
        <is>
          <t>KIT DE PORTA DE MADEIRA PARA VERNIZ, SEMI-OCA (LEVE OU MÉDIA), PADRÃO POPULAR, 70X210CM, ESPESSURA DE 3,5CM, ITENS INCLUSOS: DOBRADIÇAS, MONTAGEM E INSTALAÇÃO DO BATENTE, SEM FECHADURA - FORNECIMENTO E INSTALAÇÃO. AF_10/2025</t>
        </is>
      </c>
      <c r="C2998" s="330" t="inlineStr">
        <is>
          <t>UN</t>
        </is>
      </c>
      <c r="D2998" s="330" t="n">
        <v>786.59</v>
      </c>
      <c r="E2998" s="330" t="n">
        <v>803.84</v>
      </c>
      <c r="F2998" s="330" t="inlineStr"/>
    </row>
    <row r="2999" ht="60" customHeight="1" s="496">
      <c r="A2999" s="330" t="n">
        <v>100684</v>
      </c>
      <c r="B2999" s="331" t="inlineStr">
        <is>
          <t>KIT DE PORTA DE MADEIRA PARA VERNIZ, SEMI-OCA (LEVE OU MÉDIA), PADRÃO POPULAR, 80X210CM, ESPESSURA DE 3,5CM, ITENS INCLUSOS: DOBRADIÇAS, MONTAGEM E INSTALAÇÃO DE BATENTE, FECHADURA COM EXECUÇÃO DO FURO - FORNECIMENTO E INSTALAÇÃO. AF_10/2025</t>
        </is>
      </c>
      <c r="C2999" s="330" t="inlineStr">
        <is>
          <t>UN</t>
        </is>
      </c>
      <c r="D2999" s="330" t="n">
        <v>977.53</v>
      </c>
      <c r="E2999" s="330" t="n">
        <v>997.89</v>
      </c>
      <c r="F2999" s="330" t="inlineStr"/>
    </row>
    <row r="3000" ht="60" customHeight="1" s="496">
      <c r="A3000" s="330" t="n">
        <v>91326</v>
      </c>
      <c r="B3000" s="331" t="inlineStr">
        <is>
          <t>KIT DE PORTA DE MADEIRA PARA VERNIZ, SEMI-OCA (LEVE OU MÉDIA), PADRÃO POPULAR, 80X210CM, ESPESSURA DE 3,5CM, ITENS INCLUSOS: DOBRADIÇAS, MONTAGEM E INSTALAÇÃO DO BATENTE, SEM FECHADURA - FORNECIMENTO E INSTALAÇÃO. AF_10/2025</t>
        </is>
      </c>
      <c r="C3000" s="330" t="inlineStr">
        <is>
          <t>UN</t>
        </is>
      </c>
      <c r="D3000" s="330" t="n">
        <v>852.13</v>
      </c>
      <c r="E3000" s="330" t="n">
        <v>869.77</v>
      </c>
      <c r="F3000" s="330" t="inlineStr"/>
    </row>
    <row r="3001" ht="60" customHeight="1" s="496">
      <c r="A3001" s="330" t="n">
        <v>100686</v>
      </c>
      <c r="B3001" s="331" t="inlineStr">
        <is>
          <t>KIT DE PORTA DE MADEIRA PARA VERNIZ, SEMI-OCA (LEVE OU MÉDIA), PADRÃO POPULAR, 90X210CM, ESPESSURA DE 3,5CM, ITENS INCLUSOS: DOBRADIÇAS, MONTAGEM E INSTALAÇÃO DE BATENTE, FECHADURA COM EXECUÇÃO DO FURO - FORNECIMENTO E INSTALAÇÃO. AF_10/2025</t>
        </is>
      </c>
      <c r="C3001" s="330" t="inlineStr">
        <is>
          <t>UN</t>
        </is>
      </c>
      <c r="D3001" s="330" t="n">
        <v>1028.49</v>
      </c>
      <c r="E3001" s="330" t="n">
        <v>1049.24</v>
      </c>
      <c r="F3001" s="330" t="inlineStr"/>
    </row>
    <row r="3002" ht="60" customHeight="1" s="496">
      <c r="A3002" s="330" t="n">
        <v>91327</v>
      </c>
      <c r="B3002" s="331" t="inlineStr">
        <is>
          <t>KIT DE PORTA DE MADEIRA PARA VERNIZ, SEMI-OCA (LEVE OU MÉDIA), PADRÃO POPULAR, 90X210CM, ESPESSURA DE 3,5CM, ITENS INCLUSOS: DOBRADIÇAS, MONTAGEM E INSTALAÇÃO DO BATENTE, SEM FECHADURA - FORNECIMENTO E INSTALAÇÃO. AF_10/2025</t>
        </is>
      </c>
      <c r="C3002" s="330" t="inlineStr">
        <is>
          <t>UN</t>
        </is>
      </c>
      <c r="D3002" s="330" t="n">
        <v>903.09</v>
      </c>
      <c r="E3002" s="330" t="n">
        <v>921.12</v>
      </c>
      <c r="F3002" s="330" t="inlineStr"/>
    </row>
    <row r="3003" ht="75" customHeight="1" s="496">
      <c r="A3003" s="330" t="n">
        <v>100693</v>
      </c>
      <c r="B3003" s="331" t="inlineStr">
        <is>
          <t>KIT DE PORTA DE MADEIRA TIPO MEXICANA, MACIÇA (PESADA OU SUPERPESADA), PADRÃO MÉDIO, 80X210CM, ESPESSURA DE 3,5CM, ITENS INCLUSOS: DOBRADIÇAS, MONTAGEM E INSTALAÇÃO DE BATENTE, FECHADURA COM EXECUÇÃO DO FURO - FORNECIMENTO E INSTALAÇÃO. AF_10/2025</t>
        </is>
      </c>
      <c r="C3003" s="330" t="inlineStr">
        <is>
          <t>UN</t>
        </is>
      </c>
      <c r="D3003" s="330" t="n">
        <v>1281.22</v>
      </c>
      <c r="E3003" s="330" t="n">
        <v>1303.21</v>
      </c>
      <c r="F3003" s="330" t="inlineStr"/>
    </row>
    <row r="3004" ht="60" customHeight="1" s="496">
      <c r="A3004" s="330" t="n">
        <v>91336</v>
      </c>
      <c r="B3004" s="331" t="inlineStr">
        <is>
          <t>KIT DE PORTA DE MADEIRA TIPO MEXICANA, MACIÇA (PESADA OU SUPERPESADA), PADRÃO MÉDIO, 80X210CM, ESPESSURA DE 3,5CM, ITENS INCLUSOS: DOBRADIÇAS, MONTAGEM E INSTALAÇÃO DO BATENTE, SEM FECHADURA - FORNECIMENTO E INSTALAÇÃO. AF_10/2025</t>
        </is>
      </c>
      <c r="C3004" s="330" t="inlineStr">
        <is>
          <t>UN</t>
        </is>
      </c>
      <c r="D3004" s="330" t="n">
        <v>1085.46</v>
      </c>
      <c r="E3004" s="330" t="n">
        <v>1104.73</v>
      </c>
      <c r="F3004" s="330" t="inlineStr"/>
    </row>
    <row r="3005" ht="75" customHeight="1" s="496">
      <c r="A3005" s="330" t="n">
        <v>100694</v>
      </c>
      <c r="B3005" s="331" t="inlineStr">
        <is>
          <t>KIT DE PORTA DE MADEIRA TIPO MEXICANA, MACIÇA (PESADA OU SUPERPESADA), PADRÃO POPULAR, 80X210CM, ESPESSURA DE 3,5CM, ITENS INCLUSOS: DOBRADIÇAS, MONTAGEM E INSTALAÇÃO DE BATENTE, FECHADURA COM EXECUÇÃO DO FURO - FORNECIMENTO E INSTALAÇÃO. AF_10/2025</t>
        </is>
      </c>
      <c r="C3005" s="330" t="inlineStr">
        <is>
          <t>UN</t>
        </is>
      </c>
      <c r="D3005" s="330" t="n">
        <v>1153.53</v>
      </c>
      <c r="E3005" s="330" t="n">
        <v>1175.52</v>
      </c>
      <c r="F3005" s="330" t="inlineStr"/>
    </row>
    <row r="3006" ht="60" customHeight="1" s="496">
      <c r="A3006" s="330" t="n">
        <v>91337</v>
      </c>
      <c r="B3006" s="331" t="inlineStr">
        <is>
          <t>KIT DE PORTA DE MADEIRA TIPO MEXICANA, MACIÇA (PESADA OU SUPERPESADA), PADRÃO POPULAR, 80X210CM, ESPESSURA DE 3,5CM, ITENS INCLUSOS: DOBRADIÇAS, MONTAGEM E INSTALAÇÃO DO BATENTE, SEM FECHADURA - FORNECIMENTO E INSTALAÇÃO. AF_10/2025</t>
        </is>
      </c>
      <c r="C3006" s="330" t="inlineStr">
        <is>
          <t>UN</t>
        </is>
      </c>
      <c r="D3006" s="330" t="n">
        <v>1028.13</v>
      </c>
      <c r="E3006" s="330" t="n">
        <v>1047.4</v>
      </c>
      <c r="F3006" s="330" t="inlineStr"/>
    </row>
    <row r="3007" ht="60" customHeight="1" s="496">
      <c r="A3007" s="330" t="n">
        <v>100691</v>
      </c>
      <c r="B3007" s="331" t="inlineStr">
        <is>
          <t>KIT DE PORTA DE MADEIRA TIPO VENEZIANA, 80X210CM (ESPESSURA DE 3CM), PADRÃO MÉDIO, ITENS INCLUSOS: DOBRADIÇAS, MONTAGEM E INSTALAÇÃO DE BATENTE, FECHADURA COM EXECUÇÃO DO FURO - FORNECIMENTO E INSTALAÇÃO. AF_10/2025</t>
        </is>
      </c>
      <c r="C3007" s="330" t="inlineStr">
        <is>
          <t>UN</t>
        </is>
      </c>
      <c r="D3007" s="330" t="n">
        <v>1115.01</v>
      </c>
      <c r="E3007" s="330" t="n">
        <v>1135.37</v>
      </c>
      <c r="F3007" s="330" t="inlineStr"/>
    </row>
    <row r="3008" ht="60" customHeight="1" s="496">
      <c r="A3008" s="330" t="n">
        <v>100692</v>
      </c>
      <c r="B3008" s="331" t="inlineStr">
        <is>
          <t>KIT DE PORTA DE MADEIRA TIPO VENEZIANA, 80X210CM (ESPESSURA DE 3CM), PADRÃO POPULAR, ITENS INCLUSOS: DOBRADIÇAS, MONTAGEM E INSTALAÇÃO DE BATENTE, FECHADURA COM EXECUÇÃO DO FURO - FORNECIMENTO E INSTALAÇÃO. AF_10/2025</t>
        </is>
      </c>
      <c r="C3008" s="330" t="inlineStr">
        <is>
          <t>UN</t>
        </is>
      </c>
      <c r="D3008" s="330" t="n">
        <v>987.3200000000001</v>
      </c>
      <c r="E3008" s="330" t="n">
        <v>1007.68</v>
      </c>
      <c r="F3008" s="330" t="inlineStr"/>
    </row>
    <row r="3009" ht="60" customHeight="1" s="496">
      <c r="A3009" s="330" t="n">
        <v>91334</v>
      </c>
      <c r="B3009" s="331" t="inlineStr">
        <is>
          <t>KIT DE PORTA DE MADEIRA TIPO VENEZIANA, PADRÃO MÉDIO, 80X210CM, ESPESSURA DE 3CM, ITENS INCLUSOS: DOBRADIÇAS, MONTAGEM E INSTALAÇÃO DO BATENTE, SEM FECHADURA - FORNECIMENTO E INSTALAÇÃO. AF_10/2025</t>
        </is>
      </c>
      <c r="C3009" s="330" t="inlineStr">
        <is>
          <t>UN</t>
        </is>
      </c>
      <c r="D3009" s="330" t="n">
        <v>919.25</v>
      </c>
      <c r="E3009" s="330" t="n">
        <v>936.89</v>
      </c>
      <c r="F3009" s="330" t="inlineStr"/>
    </row>
    <row r="3010" ht="60" customHeight="1" s="496">
      <c r="A3010" s="330" t="n">
        <v>91335</v>
      </c>
      <c r="B3010" s="331" t="inlineStr">
        <is>
          <t>KIT DE PORTA DE MADEIRA TIPO VENEZIANA, PADRÃO POPULAR, 80X210CM, ESPESSURA DE 3CM, ITENS INCLUSOS: DOBRADIÇAS, MONTAGEM E INSTALAÇÃO DO BATENTE, SEM FECHADURA - FORNECIMENTO E INSTALAÇÃO. AF_10/2025</t>
        </is>
      </c>
      <c r="C3010" s="330" t="inlineStr">
        <is>
          <t>UN</t>
        </is>
      </c>
      <c r="D3010" s="330" t="n">
        <v>861.92</v>
      </c>
      <c r="E3010" s="330" t="n">
        <v>879.5599999999999</v>
      </c>
      <c r="F3010" s="330" t="inlineStr"/>
    </row>
    <row r="3011" ht="60" customHeight="1" s="496">
      <c r="A3011" s="330" t="n">
        <v>90788</v>
      </c>
      <c r="B3011" s="331" t="inlineStr">
        <is>
          <t>KIT DE PORTA-PRONTA DE MADEIRA EM ACABAMENTO MELAMÍNICO BRANCO, FOLHA LEVE OU MÉDIA, 60X210CM, EXCLUSIVE FECHADURA, FIXAÇÃO COM PREENCHIMENTO PARCIAL DE ESPUMA EXPANSIVA - FORNECIMENTO E INSTALAÇÃO. AF_10/2025</t>
        </is>
      </c>
      <c r="C3011" s="330" t="inlineStr">
        <is>
          <t>UN</t>
        </is>
      </c>
      <c r="D3011" s="330" t="n">
        <v>929.62</v>
      </c>
      <c r="E3011" s="330" t="n">
        <v>932.21</v>
      </c>
      <c r="F3011" s="330" t="inlineStr">
        <is>
          <t>AS</t>
        </is>
      </c>
    </row>
    <row r="3012" ht="60" customHeight="1" s="496">
      <c r="A3012" s="330" t="n">
        <v>90789</v>
      </c>
      <c r="B3012" s="331" t="inlineStr">
        <is>
          <t>KIT DE PORTA-PRONTA DE MADEIRA EM ACABAMENTO MELAMÍNICO BRANCO, FOLHA LEVE OU MÉDIA, 70X210CM, EXCLUSIVE FECHADURA, FIXAÇÃO COM PREENCHIMENTO PARCIAL DE ESPUMA EXPANSIVA - FORNECIMENTO E INSTALAÇÃO. AF_10/2025</t>
        </is>
      </c>
      <c r="C3012" s="330" t="inlineStr">
        <is>
          <t>UN</t>
        </is>
      </c>
      <c r="D3012" s="330" t="n">
        <v>931.53</v>
      </c>
      <c r="E3012" s="330" t="n">
        <v>934.23</v>
      </c>
      <c r="F3012" s="330" t="inlineStr">
        <is>
          <t>AS</t>
        </is>
      </c>
    </row>
    <row r="3013" ht="60" customHeight="1" s="496">
      <c r="A3013" s="330" t="n">
        <v>90790</v>
      </c>
      <c r="B3013" s="331" t="inlineStr">
        <is>
          <t>KIT DE PORTA-PRONTA DE MADEIRA EM ACABAMENTO MELAMÍNICO BRANCO, FOLHA LEVE OU MÉDIA, 80X210CM, EXCLUSIVE FECHADURA, FIXAÇÃO COM PREENCHIMENTO PARCIAL DE ESPUMA EXPANSIVA - FORNECIMENTO E INSTALAÇÃO. AF_10/2025</t>
        </is>
      </c>
      <c r="C3013" s="330" t="inlineStr">
        <is>
          <t>UN</t>
        </is>
      </c>
      <c r="D3013" s="330" t="n">
        <v>959.89</v>
      </c>
      <c r="E3013" s="330" t="n">
        <v>962.66</v>
      </c>
      <c r="F3013" s="330" t="inlineStr">
        <is>
          <t>AS</t>
        </is>
      </c>
    </row>
    <row r="3014" ht="60" customHeight="1" s="496">
      <c r="A3014" s="330" t="n">
        <v>100675</v>
      </c>
      <c r="B3014" s="331" t="inlineStr">
        <is>
          <t>KIT DE PORTA-PRONTA DE MADEIRA EM ACABAMENTO MELAMÍNICO BRANCO, FOLHA LEVE OU MÉDIA, 90X210, EXCLUSIVE FECHADURA, FIXAÇÃO COM PREENCHIMENTO TOTAL DE ESPUMA EXPANSIVA - FORNECIMENTO E INSTALAÇÃO. AF_10/2025</t>
        </is>
      </c>
      <c r="C3014" s="330" t="inlineStr">
        <is>
          <t>UN</t>
        </is>
      </c>
      <c r="D3014" s="330" t="n">
        <v>1036.5</v>
      </c>
      <c r="E3014" s="330" t="n">
        <v>1039.37</v>
      </c>
      <c r="F3014" s="330" t="inlineStr">
        <is>
          <t>AS</t>
        </is>
      </c>
    </row>
    <row r="3015" ht="45" customHeight="1" s="496">
      <c r="A3015" s="330" t="n">
        <v>90794</v>
      </c>
      <c r="B3015" s="331" t="inlineStr">
        <is>
          <t>KIT DE PORTA-PRONTA DE MADEIRA EM ACABAMENTO MELAMÍNICO BRANCO, FOLHA LEVE OU MÉDIA, E BATENTE METÁLICO, 60X210CM, FIXAÇÃO COM ARGAMASSA - FORNECIMENTO E INSTALAÇÃO. AF_10/2025</t>
        </is>
      </c>
      <c r="C3015" s="330" t="inlineStr">
        <is>
          <t>UN</t>
        </is>
      </c>
      <c r="D3015" s="330" t="n">
        <v>824.46</v>
      </c>
      <c r="E3015" s="330" t="n">
        <v>830.59</v>
      </c>
      <c r="F3015" s="330" t="inlineStr">
        <is>
          <t>AS</t>
        </is>
      </c>
    </row>
    <row r="3016" ht="45" customHeight="1" s="496">
      <c r="A3016" s="330" t="n">
        <v>90796</v>
      </c>
      <c r="B3016" s="331" t="inlineStr">
        <is>
          <t>KIT DE PORTA-PRONTA DE MADEIRA EM ACABAMENTO MELAMÍNICO BRANCO, FOLHA LEVE OU MÉDIA, E BATENTE METÁLICO, 80X210CM, FIXAÇÃO COM ARGAMASSA - FORNECIMENTO E INSTALAÇÃO. AF_10/2025</t>
        </is>
      </c>
      <c r="C3016" s="330" t="inlineStr">
        <is>
          <t>UN</t>
        </is>
      </c>
      <c r="D3016" s="330" t="n">
        <v>835.89</v>
      </c>
      <c r="E3016" s="330" t="n">
        <v>842.58</v>
      </c>
      <c r="F3016" s="330" t="inlineStr">
        <is>
          <t>AS</t>
        </is>
      </c>
    </row>
    <row r="3017" ht="45" customHeight="1" s="496">
      <c r="A3017" s="330" t="n">
        <v>90797</v>
      </c>
      <c r="B3017" s="331" t="inlineStr">
        <is>
          <t>KIT DE PORTA-PRONTA DE MADEIRA EM ACABAMENTO MELAMÍNICO BRANCO, FOLHA LEVE OU MÉDIA, E BATENTE METÁLICO, 90X210CM, FIXAÇÃO COM ARGAMASSA - FORNECIMENTO E INSTALAÇÃO. AF_10/2025</t>
        </is>
      </c>
      <c r="C3017" s="330" t="inlineStr">
        <is>
          <t>UN</t>
        </is>
      </c>
      <c r="D3017" s="330" t="n">
        <v>841.61</v>
      </c>
      <c r="E3017" s="330" t="n">
        <v>848.55</v>
      </c>
      <c r="F3017" s="330" t="inlineStr">
        <is>
          <t>AS</t>
        </is>
      </c>
    </row>
    <row r="3018" ht="60" customHeight="1" s="496">
      <c r="A3018" s="330" t="n">
        <v>90791</v>
      </c>
      <c r="B3018" s="331" t="inlineStr">
        <is>
          <t>KIT DE PORTA-PRONTA DE MADEIRA EM ACABAMENTO MELAMÍNICO BRANCO, FOLHA PESADA OU SUPERPESADA, 80X210CM, FIXAÇÃO COM PREENCHIMENTO PARCIAL DE ESPUMA EXPANSIVA - FORNECIMENTO E INSTALAÇÃO. AF_10/2025</t>
        </is>
      </c>
      <c r="C3018" s="330" t="inlineStr">
        <is>
          <t>UN</t>
        </is>
      </c>
      <c r="D3018" s="330" t="n">
        <v>1122.96</v>
      </c>
      <c r="E3018" s="330" t="n">
        <v>1126.29</v>
      </c>
      <c r="F3018" s="330" t="inlineStr">
        <is>
          <t>AS</t>
        </is>
      </c>
    </row>
    <row r="3019" ht="60" customHeight="1" s="496">
      <c r="A3019" s="330" t="n">
        <v>90793</v>
      </c>
      <c r="B3019" s="331" t="inlineStr">
        <is>
          <t>KIT DE PORTA-PRONTA DE MADEIRA EM ACABAMENTO MELAMÍNICO BRANCO, FOLHA PESADA OU SUPERPESADA, 90X210CM, FIXAÇÃO COM PREENCHIMENTO TOTAL DE ESPUMA EXPANSIVA - FORNECIMENTO E INSTALAÇÃO. AF_10/2025</t>
        </is>
      </c>
      <c r="C3019" s="330" t="inlineStr">
        <is>
          <t>UN</t>
        </is>
      </c>
      <c r="D3019" s="330" t="n">
        <v>1172.2</v>
      </c>
      <c r="E3019" s="330" t="n">
        <v>1176.09</v>
      </c>
      <c r="F3019" s="330" t="inlineStr">
        <is>
          <t>AS</t>
        </is>
      </c>
    </row>
    <row r="3020" ht="60" customHeight="1" s="496">
      <c r="A3020" s="330" t="n">
        <v>90798</v>
      </c>
      <c r="B3020" s="331" t="inlineStr">
        <is>
          <t>KIT DE PORTA-PRONTA DE MADEIRA EM ACABAMENTO MELAMÍNICO BRANCO, FOLHA PESADA OU SUPERPESADA, E BATENTE METÁLICO, 80X210CM, FIXAÇÃO COM ARGAMASSA - FORNECIMENTO E INSTALAÇÃO. AF_10/2025</t>
        </is>
      </c>
      <c r="C3020" s="330" t="inlineStr">
        <is>
          <t>UN</t>
        </is>
      </c>
      <c r="D3020" s="330" t="n">
        <v>1205.95</v>
      </c>
      <c r="E3020" s="330" t="n">
        <v>1213.36</v>
      </c>
      <c r="F3020" s="330" t="inlineStr">
        <is>
          <t>AS</t>
        </is>
      </c>
    </row>
    <row r="3021" ht="60" customHeight="1" s="496">
      <c r="A3021" s="330" t="n">
        <v>90799</v>
      </c>
      <c r="B3021" s="331" t="inlineStr">
        <is>
          <t>KIT DE PORTA-PRONTA DE MADEIRA EM ACABAMENTO MELAMÍNICO BRANCO, FOLHA PESADA OU SUPERPESADA, E BATENTE METÁLICO, 90X210CM, FIXAÇÃO COM ARGAMASSA - FORNECIMENTO E INSTALAÇÃO. AF_10/2025</t>
        </is>
      </c>
      <c r="C3021" s="330" t="inlineStr">
        <is>
          <t>UN</t>
        </is>
      </c>
      <c r="D3021" s="330" t="n">
        <v>1240.65</v>
      </c>
      <c r="E3021" s="330" t="n">
        <v>1248.36</v>
      </c>
      <c r="F3021" s="330" t="inlineStr">
        <is>
          <t>AS</t>
        </is>
      </c>
    </row>
    <row r="3022" ht="30" customHeight="1" s="496">
      <c r="A3022" s="330" t="n">
        <v>100704</v>
      </c>
      <c r="B3022" s="331" t="inlineStr">
        <is>
          <t>PORTA CADEADO ZINCADO OXIDADO PRETO COM CADEADO DE AÇO INOX, LARGURA DE *50* MM. AF_10/2025</t>
        </is>
      </c>
      <c r="C3022" s="330" t="inlineStr">
        <is>
          <t>UN</t>
        </is>
      </c>
      <c r="D3022" s="330" t="n">
        <v>83.73</v>
      </c>
      <c r="E3022" s="330" t="n">
        <v>85.17</v>
      </c>
      <c r="F3022" s="330" t="inlineStr"/>
    </row>
    <row r="3023" ht="30" customHeight="1" s="496">
      <c r="A3023" s="330" t="n">
        <v>90838</v>
      </c>
      <c r="B3023" s="331" t="inlineStr">
        <is>
          <t>PORTA CORTA-FOGO 90X210X5CM - FORNECIMENTO E INSTALAÇÃO. AF_10/2025</t>
        </is>
      </c>
      <c r="C3023" s="330" t="inlineStr">
        <is>
          <t>UN</t>
        </is>
      </c>
      <c r="D3023" s="330" t="n">
        <v>1689.98</v>
      </c>
      <c r="E3023" s="330" t="n">
        <v>1698.78</v>
      </c>
      <c r="F3023" s="330" t="inlineStr">
        <is>
          <t>AS</t>
        </is>
      </c>
    </row>
    <row r="3024" ht="45" customHeight="1" s="496">
      <c r="A3024" s="330" t="n">
        <v>94805</v>
      </c>
      <c r="B3024" s="331" t="inlineStr">
        <is>
          <t>PORTA DE ALUMÍNIO DE ABRIR PARA VIDRO SEM GUARNIÇÃO, 87X210CM, FIXAÇÃO COM PARAFUSOS, INCLUSIVE VIDROS - FORNECIMENTO E INSTALAÇÃO. AF_10/2025</t>
        </is>
      </c>
      <c r="C3024" s="330" t="inlineStr">
        <is>
          <t>UN</t>
        </is>
      </c>
      <c r="D3024" s="330" t="n">
        <v>888.35</v>
      </c>
      <c r="E3024" s="330" t="n">
        <v>890.2</v>
      </c>
      <c r="F3024" s="330" t="inlineStr">
        <is>
          <t>AS</t>
        </is>
      </c>
    </row>
    <row r="3025" ht="30" customHeight="1" s="496">
      <c r="A3025" s="330" t="n">
        <v>106145</v>
      </c>
      <c r="B3025" s="331" t="inlineStr">
        <is>
          <t>PORTA DE ALUMÍNIO DE ABRIR, P/ VIDRO, C/ GUARNIÇÃO, 87X210CM, FIXAÇÃO COM ARGAMASSA. AF_10/2025</t>
        </is>
      </c>
      <c r="C3025" s="330" t="inlineStr">
        <is>
          <t>UN</t>
        </is>
      </c>
      <c r="D3025" s="330" t="n">
        <v>890.48</v>
      </c>
      <c r="E3025" s="330" t="n">
        <v>894.8200000000001</v>
      </c>
      <c r="F3025" s="330" t="inlineStr">
        <is>
          <t>AS</t>
        </is>
      </c>
    </row>
    <row r="3026" ht="30" customHeight="1" s="496">
      <c r="A3026" s="330" t="n">
        <v>106146</v>
      </c>
      <c r="B3026" s="331" t="inlineStr">
        <is>
          <t>PORTA DE AÇO DE ABRIR, P/ VIDRO, C/ GUARNIÇÃO, 90X210CM, FIXAÇÃO COM ARGAMASSA. AF_10/2025</t>
        </is>
      </c>
      <c r="C3026" s="330" t="inlineStr">
        <is>
          <t>UN</t>
        </is>
      </c>
      <c r="D3026" s="330" t="n">
        <v>779.58</v>
      </c>
      <c r="E3026" s="330" t="n">
        <v>784.37</v>
      </c>
      <c r="F3026" s="330" t="inlineStr">
        <is>
          <t>AS</t>
        </is>
      </c>
    </row>
    <row r="3027" ht="45" customHeight="1" s="496">
      <c r="A3027" s="330" t="n">
        <v>100702</v>
      </c>
      <c r="B3027" s="331" t="inlineStr">
        <is>
          <t>PORTA DE CORRER DE ALUMÍNIO, COM DUAS FOLHAS PARA VIDRO, INCLUSO VIDRO LISO INCOLOR, FECHADURA E PUXADOR, SEM ALIZAR. AF_10/2025</t>
        </is>
      </c>
      <c r="C3027" s="330" t="inlineStr">
        <is>
          <t>M2</t>
        </is>
      </c>
      <c r="D3027" s="330" t="n">
        <v>496.93</v>
      </c>
      <c r="E3027" s="330" t="n">
        <v>497.74</v>
      </c>
      <c r="F3027" s="330" t="inlineStr">
        <is>
          <t>AS</t>
        </is>
      </c>
    </row>
    <row r="3028" ht="30" customHeight="1" s="496">
      <c r="A3028" s="330" t="n">
        <v>100701</v>
      </c>
      <c r="B3028" s="331" t="inlineStr">
        <is>
          <t>PORTA DE FERRO, DE ABRIR, TIPO GRADE COM CHAPA, COM GUARNIÇÕES. AF_10/2025</t>
        </is>
      </c>
      <c r="C3028" s="330" t="inlineStr">
        <is>
          <t>M2</t>
        </is>
      </c>
      <c r="D3028" s="330" t="n">
        <v>690.47</v>
      </c>
      <c r="E3028" s="330" t="n">
        <v>693.09</v>
      </c>
      <c r="F3028" s="330" t="inlineStr">
        <is>
          <t>AS</t>
        </is>
      </c>
    </row>
    <row r="3029" ht="30" customHeight="1" s="496">
      <c r="A3029" s="330" t="n">
        <v>100700</v>
      </c>
      <c r="B3029" s="331" t="inlineStr">
        <is>
          <t>PORTA DE MADEIRA COMPENSADA LISA PARA PINTURA, 120X210X3,5CM, 2 FOLHAS, INCLUSO ADUELA 2A, ALIZAR 2A E DOBRADIÇAS. AF_10/2025</t>
        </is>
      </c>
      <c r="C3029" s="330" t="inlineStr">
        <is>
          <t>UN</t>
        </is>
      </c>
      <c r="D3029" s="330" t="n">
        <v>869.15</v>
      </c>
      <c r="E3029" s="330" t="n">
        <v>881.6799999999999</v>
      </c>
      <c r="F3029" s="330" t="inlineStr">
        <is>
          <t>AS</t>
        </is>
      </c>
    </row>
    <row r="3030" ht="45" customHeight="1" s="496">
      <c r="A3030" s="330" t="n">
        <v>91295</v>
      </c>
      <c r="B3030" s="331" t="inlineStr">
        <is>
          <t>PORTA DE MADEIRA FRISADA, SEMI-OCA (LEVE OU MÉDIA), 60X210CM, ESPESSURA DE 3,5CM, INCLUSO DOBRADIÇAS - FORNECIMENTO E INSTALAÇÃO. AF_10/2025</t>
        </is>
      </c>
      <c r="C3030" s="330" t="inlineStr">
        <is>
          <t>UN</t>
        </is>
      </c>
      <c r="D3030" s="330" t="n">
        <v>405.87</v>
      </c>
      <c r="E3030" s="330" t="n">
        <v>409.35</v>
      </c>
      <c r="F3030" s="330" t="inlineStr">
        <is>
          <t>AS</t>
        </is>
      </c>
    </row>
    <row r="3031" ht="45" customHeight="1" s="496">
      <c r="A3031" s="330" t="n">
        <v>91296</v>
      </c>
      <c r="B3031" s="331" t="inlineStr">
        <is>
          <t>PORTA DE MADEIRA FRISADA, SEMI-OCA (LEVE OU MÉDIA), 70X210CM, ESPESSURA DE 3,5CM, INCLUSO DOBRADIÇAS - FORNECIMENTO E INSTALAÇÃO. AF_10/2025</t>
        </is>
      </c>
      <c r="C3031" s="330" t="inlineStr">
        <is>
          <t>UN</t>
        </is>
      </c>
      <c r="D3031" s="330" t="n">
        <v>434.5</v>
      </c>
      <c r="E3031" s="330" t="n">
        <v>438.33</v>
      </c>
      <c r="F3031" s="330" t="inlineStr">
        <is>
          <t>AS</t>
        </is>
      </c>
    </row>
    <row r="3032" ht="45" customHeight="1" s="496">
      <c r="A3032" s="330" t="n">
        <v>91297</v>
      </c>
      <c r="B3032" s="331" t="inlineStr">
        <is>
          <t>PORTA DE MADEIRA FRISADA, SEMI-OCA (LEVE OU MÉDIA), 80X210CM, ESPESSURA DE 3,5CM, INCLUSO DOBRADIÇAS - FORNECIMENTO E INSTALAÇÃO. AF_10/2025</t>
        </is>
      </c>
      <c r="C3032" s="330" t="inlineStr">
        <is>
          <t>UN</t>
        </is>
      </c>
      <c r="D3032" s="330" t="n">
        <v>476.44</v>
      </c>
      <c r="E3032" s="330" t="n">
        <v>480.63</v>
      </c>
      <c r="F3032" s="330" t="inlineStr">
        <is>
          <t>AS</t>
        </is>
      </c>
    </row>
    <row r="3033" ht="45" customHeight="1" s="496">
      <c r="A3033" s="330" t="n">
        <v>90820</v>
      </c>
      <c r="B3033" s="331" t="inlineStr">
        <is>
          <t>PORTA DE MADEIRA PARA PINTURA, SEMI-OCA (LEVE OU MÉDIA), 60X210CM, ESPESSURA DE 3,5CM, INCLUSO DOBRADIÇAS - FORNECIMENTO E INSTALAÇÃO. AF_10/2025</t>
        </is>
      </c>
      <c r="C3033" s="330" t="inlineStr">
        <is>
          <t>UN</t>
        </is>
      </c>
      <c r="D3033" s="330" t="n">
        <v>383.05</v>
      </c>
      <c r="E3033" s="330" t="n">
        <v>386.53</v>
      </c>
      <c r="F3033" s="330" t="inlineStr">
        <is>
          <t>AS</t>
        </is>
      </c>
    </row>
    <row r="3034" ht="45" customHeight="1" s="496">
      <c r="A3034" s="330" t="n">
        <v>90821</v>
      </c>
      <c r="B3034" s="331" t="inlineStr">
        <is>
          <t>PORTA DE MADEIRA PARA PINTURA, SEMI-OCA (LEVE OU MÉDIA), 70X210CM, ESPESSURA DE 3,5CM, INCLUSO DOBRADIÇAS - FORNECIMENTO E INSTALAÇÃO. AF_10/2025</t>
        </is>
      </c>
      <c r="C3034" s="330" t="inlineStr">
        <is>
          <t>UN</t>
        </is>
      </c>
      <c r="D3034" s="330" t="n">
        <v>392.1</v>
      </c>
      <c r="E3034" s="330" t="n">
        <v>395.93</v>
      </c>
      <c r="F3034" s="330" t="inlineStr">
        <is>
          <t>AS</t>
        </is>
      </c>
    </row>
    <row r="3035" ht="45" customHeight="1" s="496">
      <c r="A3035" s="330" t="n">
        <v>90822</v>
      </c>
      <c r="B3035" s="331" t="inlineStr">
        <is>
          <t>PORTA DE MADEIRA PARA PINTURA, SEMI-OCA (LEVE OU MÉDIA), 80X210CM, ESPESSURA DE 3,5CM, INCLUSO DOBRADIÇAS - FORNECIMENTO E INSTALAÇÃO. AF_10/2025</t>
        </is>
      </c>
      <c r="C3035" s="330" t="inlineStr">
        <is>
          <t>UN</t>
        </is>
      </c>
      <c r="D3035" s="330" t="n">
        <v>419.73</v>
      </c>
      <c r="E3035" s="330" t="n">
        <v>423.92</v>
      </c>
      <c r="F3035" s="330" t="inlineStr">
        <is>
          <t>AS</t>
        </is>
      </c>
    </row>
    <row r="3036" ht="45" customHeight="1" s="496">
      <c r="A3036" s="330" t="n">
        <v>90823</v>
      </c>
      <c r="B3036" s="331" t="inlineStr">
        <is>
          <t>PORTA DE MADEIRA PARA PINTURA, SEMI-OCA (LEVE OU MÉDIA), 90X210CM, ESPESSURA DE 3,5CM, INCLUSO DOBRADIÇAS - FORNECIMENTO E INSTALAÇÃO. AF_10/2025</t>
        </is>
      </c>
      <c r="C3036" s="330" t="inlineStr">
        <is>
          <t>UN</t>
        </is>
      </c>
      <c r="D3036" s="330" t="n">
        <v>508.44</v>
      </c>
      <c r="E3036" s="330" t="n">
        <v>512.99</v>
      </c>
      <c r="F3036" s="330" t="inlineStr">
        <is>
          <t>AS</t>
        </is>
      </c>
    </row>
    <row r="3037" ht="45" customHeight="1" s="496">
      <c r="A3037" s="330" t="n">
        <v>90824</v>
      </c>
      <c r="B3037" s="331" t="inlineStr">
        <is>
          <t>PORTA DE MADEIRA PARA PINTURA, SEMI-OCA (PESADA OU SUPERPESADA), 80X210CM, ESPESSURA DE 4,0CM, INCLUSO DOBRADIÇAS - FORNECIMENTO E INSTALAÇÃO. AF_10/2025</t>
        </is>
      </c>
      <c r="C3037" s="330" t="inlineStr">
        <is>
          <t>UN</t>
        </is>
      </c>
      <c r="D3037" s="330" t="n">
        <v>715.51</v>
      </c>
      <c r="E3037" s="330" t="n">
        <v>721.33</v>
      </c>
      <c r="F3037" s="330" t="inlineStr">
        <is>
          <t>AS</t>
        </is>
      </c>
    </row>
    <row r="3038" ht="45" customHeight="1" s="496">
      <c r="A3038" s="330" t="n">
        <v>91009</v>
      </c>
      <c r="B3038" s="331" t="inlineStr">
        <is>
          <t>PORTA DE MADEIRA PARA VERNIZ, SEMI-OCA (LEVE OU MÉDIA), 60X210CM, ESPESSURA DE 3,5CM, INCLUSO DOBRADIÇAS - FORNECIMENTO E INSTALAÇÃO. AF_10/2025</t>
        </is>
      </c>
      <c r="C3038" s="330" t="inlineStr">
        <is>
          <t>UN</t>
        </is>
      </c>
      <c r="D3038" s="330" t="n">
        <v>395.28</v>
      </c>
      <c r="E3038" s="330" t="n">
        <v>398.76</v>
      </c>
      <c r="F3038" s="330" t="inlineStr">
        <is>
          <t>AS</t>
        </is>
      </c>
    </row>
    <row r="3039" ht="45" customHeight="1" s="496">
      <c r="A3039" s="330" t="n">
        <v>91010</v>
      </c>
      <c r="B3039" s="331" t="inlineStr">
        <is>
          <t>PORTA DE MADEIRA PARA VERNIZ, SEMI-OCA (LEVE OU MÉDIA), 70X210CM, ESPESSURA DE 3,5CM, INCLUSO DOBRADIÇAS - FORNECIMENTO E INSTALAÇÃO. AF_10/2025</t>
        </is>
      </c>
      <c r="C3039" s="330" t="inlineStr">
        <is>
          <t>UN</t>
        </is>
      </c>
      <c r="D3039" s="330" t="n">
        <v>404.91</v>
      </c>
      <c r="E3039" s="330" t="n">
        <v>408.74</v>
      </c>
      <c r="F3039" s="330" t="inlineStr">
        <is>
          <t>AS</t>
        </is>
      </c>
    </row>
    <row r="3040" ht="45" customHeight="1" s="496">
      <c r="A3040" s="330" t="n">
        <v>91011</v>
      </c>
      <c r="B3040" s="331" t="inlineStr">
        <is>
          <t>PORTA DE MADEIRA PARA VERNIZ, SEMI-OCA (LEVE OU MÉDIA), 80X210CM, ESPESSURA DE 3,5CM, INCLUSO DOBRADIÇAS - FORNECIMENTO E INSTALAÇÃO. AF_10/2025</t>
        </is>
      </c>
      <c r="C3040" s="330" t="inlineStr">
        <is>
          <t>UN</t>
        </is>
      </c>
      <c r="D3040" s="330" t="n">
        <v>469.38</v>
      </c>
      <c r="E3040" s="330" t="n">
        <v>473.57</v>
      </c>
      <c r="F3040" s="330" t="inlineStr">
        <is>
          <t>AS</t>
        </is>
      </c>
    </row>
    <row r="3041" ht="45" customHeight="1" s="496">
      <c r="A3041" s="330" t="n">
        <v>91012</v>
      </c>
      <c r="B3041" s="331" t="inlineStr">
        <is>
          <t>PORTA DE MADEIRA PARA VERNIZ, SEMI-OCA (LEVE OU MÉDIA), 90X210CM, ESPESSURA DE 3,5CM, INCLUSO DOBRADIÇAS - FORNECIMENTO E INSTALAÇÃO. AF_10/2025</t>
        </is>
      </c>
      <c r="C3041" s="330" t="inlineStr">
        <is>
          <t>UN</t>
        </is>
      </c>
      <c r="D3041" s="330" t="n">
        <v>519.28</v>
      </c>
      <c r="E3041" s="330" t="n">
        <v>523.83</v>
      </c>
      <c r="F3041" s="330" t="inlineStr">
        <is>
          <t>AS</t>
        </is>
      </c>
    </row>
    <row r="3042" ht="30" customHeight="1" s="496">
      <c r="A3042" s="330" t="n">
        <v>91298</v>
      </c>
      <c r="B3042" s="331" t="inlineStr">
        <is>
          <t>PORTA DE MADEIRA TIPO VENEZIANA, 80X210CM, ESPESSURA DE 3CM, INCLUSO DOBRADIÇAS - FORNECIMENTO E INSTALAÇÃO. AF_10/2025</t>
        </is>
      </c>
      <c r="C3042" s="330" t="inlineStr">
        <is>
          <t>UN</t>
        </is>
      </c>
      <c r="D3042" s="330" t="n">
        <v>479.17</v>
      </c>
      <c r="E3042" s="330" t="n">
        <v>483.36</v>
      </c>
      <c r="F3042" s="330" t="inlineStr">
        <is>
          <t>AS</t>
        </is>
      </c>
    </row>
    <row r="3043" ht="45" customHeight="1" s="496">
      <c r="A3043" s="330" t="n">
        <v>90825</v>
      </c>
      <c r="B3043" s="331" t="inlineStr">
        <is>
          <t>PORTA DE MADEIRA, MACIÇA (PESADA OU SUPERPESADA), 90X210CM, ESPESSURA DE 4,0CM, INCLUSO DOBRADIÇAS - FORNECIMENTO E INSTALAÇÃO. AF_10/2025</t>
        </is>
      </c>
      <c r="C3043" s="330" t="inlineStr">
        <is>
          <t>UN</t>
        </is>
      </c>
      <c r="D3043" s="330" t="n">
        <v>793.9299999999999</v>
      </c>
      <c r="E3043" s="330" t="n">
        <v>800.25</v>
      </c>
      <c r="F3043" s="330" t="inlineStr">
        <is>
          <t>AS</t>
        </is>
      </c>
    </row>
    <row r="3044" ht="45" customHeight="1" s="496">
      <c r="A3044" s="330" t="n">
        <v>91299</v>
      </c>
      <c r="B3044" s="331" t="inlineStr">
        <is>
          <t>PORTA DE MADEIRA, TIPO MEXICANA, MACIÇA (PESADA OU SUPERPESADA), 70X210CM, ESPESSURA DE 3,5CM, INCLUSO DOBRADIÇAS - FORNECIMENTO E INSTALAÇÃO. AF_10/2025</t>
        </is>
      </c>
      <c r="C3044" s="330" t="inlineStr">
        <is>
          <t>UN</t>
        </is>
      </c>
      <c r="D3044" s="330" t="n">
        <v>645.38</v>
      </c>
      <c r="E3044" s="330" t="n">
        <v>651.2</v>
      </c>
      <c r="F3044" s="330" t="inlineStr">
        <is>
          <t>AS</t>
        </is>
      </c>
    </row>
    <row r="3045" ht="30" customHeight="1" s="496">
      <c r="A3045" s="330" t="n">
        <v>91341</v>
      </c>
      <c r="B3045" s="331" t="inlineStr">
        <is>
          <t>PORTA EM ALUMÍNIO DE ABRIR TIPO VENEZIANA COM GUARNIÇÃO, FIXAÇÃO COM PARAFUSOS - FORNECIMENTO E INSTALAÇÃO. AF_10/2025</t>
        </is>
      </c>
      <c r="C3045" s="330" t="inlineStr">
        <is>
          <t>M2</t>
        </is>
      </c>
      <c r="D3045" s="330" t="n">
        <v>700.73</v>
      </c>
      <c r="E3045" s="330" t="n">
        <v>701.83</v>
      </c>
      <c r="F3045" s="330" t="inlineStr">
        <is>
          <t>AS</t>
        </is>
      </c>
    </row>
    <row r="3046" ht="45" customHeight="1" s="496">
      <c r="A3046" s="330" t="n">
        <v>94806</v>
      </c>
      <c r="B3046" s="331" t="inlineStr">
        <is>
          <t>PORTA EM AÇO DE ABRIR PARA VIDRO SEM GUARNIÇÃO, 90X210CM, FIXAÇÃO COM PARAFUSOS, EXCLUSIVE VIDROS - FORNECIMENTO E INSTALAÇÃO. AF_10/2025</t>
        </is>
      </c>
      <c r="C3046" s="330" t="inlineStr">
        <is>
          <t>UN</t>
        </is>
      </c>
      <c r="D3046" s="330" t="n">
        <v>783.54</v>
      </c>
      <c r="E3046" s="330" t="n">
        <v>786.16</v>
      </c>
      <c r="F3046" s="330" t="inlineStr">
        <is>
          <t>AS</t>
        </is>
      </c>
    </row>
    <row r="3047" ht="30" customHeight="1" s="496">
      <c r="A3047" s="330" t="n">
        <v>94807</v>
      </c>
      <c r="B3047" s="331" t="inlineStr">
        <is>
          <t>PORTA EM AÇO DE ABRIR TIPO VENEZIANA SEM GUARNIÇÃO, 90X210CM, FIXAÇÃO COM PARAFUSOS - FORNECIMENTO E INSTALAÇÃO. AF_10/2025</t>
        </is>
      </c>
      <c r="C3047" s="330" t="inlineStr">
        <is>
          <t>UN</t>
        </is>
      </c>
      <c r="D3047" s="330" t="n">
        <v>716.1900000000001</v>
      </c>
      <c r="E3047" s="330" t="n">
        <v>718.95</v>
      </c>
      <c r="F3047" s="330" t="inlineStr">
        <is>
          <t>AS</t>
        </is>
      </c>
    </row>
    <row r="3048" ht="45" customHeight="1" s="496">
      <c r="A3048" s="330" t="n">
        <v>106142</v>
      </c>
      <c r="B3048" s="331" t="inlineStr">
        <is>
          <t>PORTA-PRONTA DE MADEIRA, FOLHA LEVE OU MÉDIA, 70X210CM, FIXAÇÃO COM PREENCHIMENTO TOTAL DE ESPUMA EXPANSIVA - FORNECIMENTO E INSTALAÇÃO. AF_10/2025</t>
        </is>
      </c>
      <c r="C3048" s="330" t="inlineStr">
        <is>
          <t>UN</t>
        </is>
      </c>
      <c r="D3048" s="330" t="n">
        <v>920.5599999999999</v>
      </c>
      <c r="E3048" s="330" t="n">
        <v>922.26</v>
      </c>
      <c r="F3048" s="330" t="inlineStr">
        <is>
          <t>AS</t>
        </is>
      </c>
    </row>
    <row r="3049" ht="45" customHeight="1" s="496">
      <c r="A3049" s="330" t="n">
        <v>106143</v>
      </c>
      <c r="B3049" s="331" t="inlineStr">
        <is>
          <t>PORTA-PRONTA DE MADEIRA, FOLHA LEVE OU MÉDIA, 80X210CM, FIXAÇÃO COM PREENCHIMENTO TOTAL DE ESPUMA EXPANSIVA - FORNECIMENTO E INSTALAÇÃO. AF_10/2025</t>
        </is>
      </c>
      <c r="C3049" s="330" t="inlineStr">
        <is>
          <t>UN</t>
        </is>
      </c>
      <c r="D3049" s="330" t="n">
        <v>948.65</v>
      </c>
      <c r="E3049" s="330" t="n">
        <v>950.4299999999999</v>
      </c>
      <c r="F3049" s="330" t="inlineStr">
        <is>
          <t>AS</t>
        </is>
      </c>
    </row>
    <row r="3050" ht="45" customHeight="1" s="496">
      <c r="A3050" s="330" t="n">
        <v>106144</v>
      </c>
      <c r="B3050" s="331" t="inlineStr">
        <is>
          <t>PORTA-PRONTA DE MADEIRA, FOLHA PESADA OU SUPERPESADA, 80X210CM, FIXAÇÃO COM PREENCHIMENTO TOTAL DE ESPUMA EXPANSIVA - FORNECIMENTO E INSTALAÇÃO. AF_10/2025</t>
        </is>
      </c>
      <c r="C3050" s="330" t="inlineStr">
        <is>
          <t>UN</t>
        </is>
      </c>
      <c r="D3050" s="330" t="n">
        <v>1113.97</v>
      </c>
      <c r="E3050" s="330" t="n">
        <v>1116.43</v>
      </c>
      <c r="F3050" s="330" t="inlineStr">
        <is>
          <t>AS</t>
        </is>
      </c>
    </row>
    <row r="3051" ht="15" customHeight="1" s="496">
      <c r="A3051" s="330" t="n">
        <v>100703</v>
      </c>
      <c r="B3051" s="331" t="inlineStr">
        <is>
          <t>PUXADOR CENTRAL PARA ESQUADRIA DE MADEIRA. AF_10/2025</t>
        </is>
      </c>
      <c r="C3051" s="330" t="inlineStr">
        <is>
          <t>UN</t>
        </is>
      </c>
      <c r="D3051" s="330" t="n">
        <v>35.54</v>
      </c>
      <c r="E3051" s="330" t="n">
        <v>36.18</v>
      </c>
      <c r="F3051" s="330" t="inlineStr"/>
    </row>
    <row r="3052" ht="45" customHeight="1" s="496">
      <c r="A3052" s="330" t="n">
        <v>106147</v>
      </c>
      <c r="B3052" s="331" t="inlineStr">
        <is>
          <t>RECOLOCACAO DE FOLHAS DE PORTA DE MADEIRA PESADA OU SUPER PESADA DE 90 CM DE LARGURA, CONSIDERANDO REAPROVEITAMENTO DO MATERIAL. AF_10/2025</t>
        </is>
      </c>
      <c r="C3052" s="330" t="inlineStr">
        <is>
          <t>UN</t>
        </is>
      </c>
      <c r="D3052" s="330" t="n">
        <v>121.77</v>
      </c>
      <c r="E3052" s="330" t="n">
        <v>127.73</v>
      </c>
      <c r="F3052" s="330" t="inlineStr">
        <is>
          <t>AS</t>
        </is>
      </c>
    </row>
    <row r="3053" ht="45" customHeight="1" s="496">
      <c r="A3053" s="330" t="n">
        <v>100695</v>
      </c>
      <c r="B3053" s="331" t="inlineStr">
        <is>
          <t>RECOLOCAÇÃO DE FOLHAS DE PORTA DE MADEIRA LEVE OU MÉDIA DE 60CM DE LARGURA, CONSIDERANDO REAPROVEITAMENTO DO MATERIAL. AF_10/2025</t>
        </is>
      </c>
      <c r="C3053" s="330" t="inlineStr">
        <is>
          <t>UN</t>
        </is>
      </c>
      <c r="D3053" s="330" t="n">
        <v>85.3</v>
      </c>
      <c r="E3053" s="330" t="n">
        <v>89.47</v>
      </c>
      <c r="F3053" s="330" t="inlineStr">
        <is>
          <t>AS</t>
        </is>
      </c>
    </row>
    <row r="3054" ht="45" customHeight="1" s="496">
      <c r="A3054" s="330" t="n">
        <v>100696</v>
      </c>
      <c r="B3054" s="331" t="inlineStr">
        <is>
          <t>RECOLOCAÇÃO DE FOLHAS DE PORTA DE MADEIRA LEVE OU MÉDIA DE 70CM DE LARGURA, CONSIDERANDO REAPROVEITAMENTO DO MATERIAL. AF_10/2025</t>
        </is>
      </c>
      <c r="C3054" s="330" t="inlineStr">
        <is>
          <t>UN</t>
        </is>
      </c>
      <c r="D3054" s="330" t="n">
        <v>94.73999999999999</v>
      </c>
      <c r="E3054" s="330" t="n">
        <v>99.38</v>
      </c>
      <c r="F3054" s="330" t="inlineStr">
        <is>
          <t>AS</t>
        </is>
      </c>
    </row>
    <row r="3055" ht="45" customHeight="1" s="496">
      <c r="A3055" s="330" t="n">
        <v>100697</v>
      </c>
      <c r="B3055" s="331" t="inlineStr">
        <is>
          <t>RECOLOCAÇÃO DE FOLHAS DE PORTA DE MADEIRA LEVE OU MÉDIA DE 80CM DE LARGURA, CONSIDERANDO REAPROVEITAMENTO DO MATERIAL. AF_10/2025</t>
        </is>
      </c>
      <c r="C3055" s="330" t="inlineStr">
        <is>
          <t>UN</t>
        </is>
      </c>
      <c r="D3055" s="330" t="n">
        <v>104.18</v>
      </c>
      <c r="E3055" s="330" t="n">
        <v>109.28</v>
      </c>
      <c r="F3055" s="330" t="inlineStr">
        <is>
          <t>AS</t>
        </is>
      </c>
    </row>
    <row r="3056" ht="45" customHeight="1" s="496">
      <c r="A3056" s="330" t="n">
        <v>100698</v>
      </c>
      <c r="B3056" s="331" t="inlineStr">
        <is>
          <t>RECOLOCAÇÃO DE FOLHAS DE PORTA DE MADEIRA LEVE OU MÉDIA DE 90CM DE LARGURA, CONSIDERANDO REAPROVEITAMENTO DO MATERIAL. AF_10/2025</t>
        </is>
      </c>
      <c r="C3056" s="330" t="inlineStr">
        <is>
          <t>UN</t>
        </is>
      </c>
      <c r="D3056" s="330" t="n">
        <v>113.62</v>
      </c>
      <c r="E3056" s="330" t="n">
        <v>119.19</v>
      </c>
      <c r="F3056" s="330" t="inlineStr">
        <is>
          <t>AS</t>
        </is>
      </c>
    </row>
    <row r="3057" ht="45" customHeight="1" s="496">
      <c r="A3057" s="330" t="n">
        <v>100699</v>
      </c>
      <c r="B3057" s="331" t="inlineStr">
        <is>
          <t>RECOLOCAÇÃO DE FOLHAS DE PORTA DE MADEIRA PESADA OU SUPERPESADA DE 80CM DE LARGURA, CONSIDERANDO REAPROVEITAMENTO DO MATERIAL. AF_10/2025</t>
        </is>
      </c>
      <c r="C3057" s="330" t="inlineStr">
        <is>
          <t>UN</t>
        </is>
      </c>
      <c r="D3057" s="330" t="n">
        <v>136.2</v>
      </c>
      <c r="E3057" s="330" t="n">
        <v>142.92</v>
      </c>
      <c r="F3057" s="330" t="inlineStr">
        <is>
          <t>AS</t>
        </is>
      </c>
    </row>
    <row r="3058" ht="15" customHeight="1" s="496">
      <c r="A3058" s="330" t="n">
        <v>100705</v>
      </c>
      <c r="B3058" s="331" t="inlineStr">
        <is>
          <t>TARJETA TIPO LIVRE/OCUPADO PARA PORTA DE BANHEIRO. AF_10/2025</t>
        </is>
      </c>
      <c r="C3058" s="330" t="inlineStr">
        <is>
          <t>UN</t>
        </is>
      </c>
      <c r="D3058" s="330" t="n">
        <v>79.87</v>
      </c>
      <c r="E3058" s="330" t="n">
        <v>81.31</v>
      </c>
      <c r="F3058" s="330" t="inlineStr"/>
    </row>
    <row r="3059" ht="30" customHeight="1" s="496">
      <c r="A3059" s="330" t="n">
        <v>101173</v>
      </c>
      <c r="B3059" s="331" t="inlineStr">
        <is>
          <t>ESTACA BROCA DE CONCRETO, DIÂMETRO DE 20CM, ESCAVAÇÃO MANUAL COM TRADO CONCHA, COM ARMADURA DE ARRANQUE. AF_05/2020</t>
        </is>
      </c>
      <c r="C3059" s="330" t="inlineStr">
        <is>
          <t>M</t>
        </is>
      </c>
      <c r="D3059" s="330" t="n">
        <v>74.73999999999999</v>
      </c>
      <c r="E3059" s="330" t="n">
        <v>76.55</v>
      </c>
      <c r="F3059" s="330" t="inlineStr"/>
    </row>
    <row r="3060" ht="30" customHeight="1" s="496">
      <c r="A3060" s="330" t="n">
        <v>101174</v>
      </c>
      <c r="B3060" s="331" t="inlineStr">
        <is>
          <t>ESTACA BROCA DE CONCRETO, DIÂMETRO DE 25CM, ESCAVAÇÃO MANUAL COM TRADO CONCHA, COM ARMADURA DE ARRANQUE. AF_05/2020</t>
        </is>
      </c>
      <c r="C3060" s="330" t="inlineStr">
        <is>
          <t>M</t>
        </is>
      </c>
      <c r="D3060" s="330" t="n">
        <v>105.78</v>
      </c>
      <c r="E3060" s="330" t="n">
        <v>108.58</v>
      </c>
      <c r="F3060" s="330" t="inlineStr"/>
    </row>
    <row r="3061" ht="30" customHeight="1" s="496">
      <c r="A3061" s="330" t="n">
        <v>101175</v>
      </c>
      <c r="B3061" s="331" t="inlineStr">
        <is>
          <t>ESTACA BROCA DE CONCRETO, DIÂMETRO DE 30CM, ESCAVAÇÃO MANUAL COM TRADO CONCHA, COM ARMADURA DE ARRANQUE. AF_05/2020</t>
        </is>
      </c>
      <c r="C3061" s="330" t="inlineStr">
        <is>
          <t>M</t>
        </is>
      </c>
      <c r="D3061" s="330" t="n">
        <v>144.65</v>
      </c>
      <c r="E3061" s="330" t="n">
        <v>148.46</v>
      </c>
      <c r="F3061" s="330" t="inlineStr"/>
    </row>
    <row r="3062" ht="30" customHeight="1" s="496">
      <c r="A3062" s="330" t="n">
        <v>101176</v>
      </c>
      <c r="B3062" s="331" t="inlineStr">
        <is>
          <t>ESTACA BROCA DE CONCRETO, DIÂMETRO DE 30CM, ESCAVAÇÃO MANUAL COM TRADO CONCHA, INTEIRAMENTE ARMADA. AF_05/2020</t>
        </is>
      </c>
      <c r="C3062" s="330" t="inlineStr">
        <is>
          <t>M</t>
        </is>
      </c>
      <c r="D3062" s="330" t="n">
        <v>175.26</v>
      </c>
      <c r="E3062" s="330" t="n">
        <v>179.51</v>
      </c>
      <c r="F3062" s="330" t="inlineStr"/>
    </row>
    <row r="3063" ht="45" customHeight="1" s="496">
      <c r="A3063" s="330" t="n">
        <v>100899</v>
      </c>
      <c r="B3063" s="331" t="inlineStr">
        <is>
          <t>ESTACA ESCAVADA MECANICAMENTE, SEM FLUIDO ESTABILIZANTE, COM 25CM DE DIÂMETRO, CONCRETO LANÇADO MANUALMENTE (EXCLUSIVE MOBILIZAÇÃO E DESMOBILIZAÇÃO). AF_01/2020</t>
        </is>
      </c>
      <c r="C3063" s="330" t="inlineStr">
        <is>
          <t>M</t>
        </is>
      </c>
      <c r="D3063" s="330" t="n">
        <v>115.27</v>
      </c>
      <c r="E3063" s="330" t="n">
        <v>117.22</v>
      </c>
      <c r="F3063" s="330" t="inlineStr"/>
    </row>
    <row r="3064" ht="45" customHeight="1" s="496">
      <c r="A3064" s="330" t="n">
        <v>100896</v>
      </c>
      <c r="B3064" s="331" t="inlineStr">
        <is>
          <t>ESTACA ESCAVADA MECANICAMENTE, SEM FLUIDO ESTABILIZANTE, COM 25CM DE DIÂMETRO, CONCRETO LANÇADO POR CAMINHÃO BETONEIRA (EXCLUSIVE MOBILIZAÇÃO E DESMOBILIZAÇÃO). AF_01/2020</t>
        </is>
      </c>
      <c r="C3064" s="330" t="inlineStr">
        <is>
          <t>M</t>
        </is>
      </c>
      <c r="D3064" s="330" t="n">
        <v>86.89</v>
      </c>
      <c r="E3064" s="330" t="n">
        <v>87.45999999999999</v>
      </c>
      <c r="F3064" s="330" t="inlineStr"/>
    </row>
    <row r="3065" ht="45" customHeight="1" s="496">
      <c r="A3065" s="330" t="n">
        <v>100897</v>
      </c>
      <c r="B3065" s="331" t="inlineStr">
        <is>
          <t>ESTACA ESCAVADA MECANICAMENTE, SEM FLUIDO ESTABILIZANTE, COM 40CM DE DIÂMETRO, CONCRETO LANÇADO POR CAMINHÃO BETONEIRA (EXCLUSIVE MOBILIZAÇÃO E DESMOBILIZAÇÃO). AF_01/2020</t>
        </is>
      </c>
      <c r="C3065" s="330" t="inlineStr">
        <is>
          <t>M</t>
        </is>
      </c>
      <c r="D3065" s="330" t="n">
        <v>180.99</v>
      </c>
      <c r="E3065" s="330" t="n">
        <v>181.71</v>
      </c>
      <c r="F3065" s="330" t="inlineStr"/>
    </row>
    <row r="3066" ht="45" customHeight="1" s="496">
      <c r="A3066" s="330" t="n">
        <v>100900</v>
      </c>
      <c r="B3066" s="331" t="inlineStr">
        <is>
          <t>ESTACA ESCAVADA MECANICAMENTE, SEM FLUIDO ESTABILIZANTE, COM 60CM DE DIÂMETRO, CONCRETO LANÇADO POR BOMBA LANÇA (EXCLUSIVE BOMBEAMENTO, MOBILIZAÇÃO E DESMOBILIZAÇÃO). AF_01/2020</t>
        </is>
      </c>
      <c r="C3066" s="330" t="inlineStr">
        <is>
          <t>M</t>
        </is>
      </c>
      <c r="D3066" s="330" t="n">
        <v>422.79</v>
      </c>
      <c r="E3066" s="330" t="n">
        <v>423.9</v>
      </c>
      <c r="F3066" s="330" t="inlineStr"/>
    </row>
    <row r="3067" ht="45" customHeight="1" s="496">
      <c r="A3067" s="330" t="n">
        <v>100898</v>
      </c>
      <c r="B3067" s="331" t="inlineStr">
        <is>
          <t>ESTACA ESCAVADA MECANICAMENTE, SEM FLUIDO ESTABILIZANTE, COM 60CM DE DIÂMETRO, CONCRETO LANÇADO POR CAMINHÃO BETONEIRA (EXCLUSIVE MOBILIZAÇÃO E DESMOBILIZAÇÃO). AF_01/2020</t>
        </is>
      </c>
      <c r="C3067" s="330" t="inlineStr">
        <is>
          <t>M</t>
        </is>
      </c>
      <c r="D3067" s="330" t="n">
        <v>364.65</v>
      </c>
      <c r="E3067" s="330" t="n">
        <v>365.51</v>
      </c>
      <c r="F3067" s="330" t="inlineStr"/>
    </row>
    <row r="3068" ht="30" customHeight="1" s="496">
      <c r="A3068" s="330" t="n">
        <v>100892</v>
      </c>
      <c r="B3068" s="331" t="inlineStr">
        <is>
          <t>ESTACA METÁLICA PARA CONTENÇÃO, UTILIZANDO PERFIL LAMINADO W250X32,7 (EXCLUSIVE MOBILIZAÇÃO E DESMOBILIZAÇÃO). AF_01/2020</t>
        </is>
      </c>
      <c r="C3068" s="330" t="inlineStr">
        <is>
          <t>KG</t>
        </is>
      </c>
      <c r="D3068" s="330" t="n">
        <v>12.76</v>
      </c>
      <c r="E3068" s="330" t="n">
        <v>12.84</v>
      </c>
      <c r="F3068" s="330" t="inlineStr">
        <is>
          <t>AS</t>
        </is>
      </c>
    </row>
    <row r="3069" ht="30" customHeight="1" s="496">
      <c r="A3069" s="330" t="n">
        <v>100893</v>
      </c>
      <c r="B3069" s="331" t="inlineStr">
        <is>
          <t>ESTACA METÁLICA PARA CONTENÇÃO, UTILIZANDO PERFIL LAMINADO W250X38,5 (EXCLUSIVE MOBILIZAÇÃO E DESMOBILIZAÇÃO). AF_01/2020</t>
        </is>
      </c>
      <c r="C3069" s="330" t="inlineStr">
        <is>
          <t>KG</t>
        </is>
      </c>
      <c r="D3069" s="330" t="n">
        <v>12.52</v>
      </c>
      <c r="E3069" s="330" t="n">
        <v>12.58</v>
      </c>
      <c r="F3069" s="330" t="inlineStr">
        <is>
          <t>AS</t>
        </is>
      </c>
    </row>
    <row r="3070" ht="30" customHeight="1" s="496">
      <c r="A3070" s="330" t="n">
        <v>100894</v>
      </c>
      <c r="B3070" s="331" t="inlineStr">
        <is>
          <t>ESTACA METÁLICA PARA CONTENÇÃO, UTILIZANDO PERFIL LAMINADO W250X44,8 (EXCLUSIVE MOBILIZAÇÃO E DESMOBILIZAÇÃO). AF_01/2020</t>
        </is>
      </c>
      <c r="C3070" s="330" t="inlineStr">
        <is>
          <t>KG</t>
        </is>
      </c>
      <c r="D3070" s="330" t="n">
        <v>12.38</v>
      </c>
      <c r="E3070" s="330" t="n">
        <v>12.43</v>
      </c>
      <c r="F3070" s="330" t="inlineStr">
        <is>
          <t>AS</t>
        </is>
      </c>
    </row>
    <row r="3071" ht="30" customHeight="1" s="496">
      <c r="A3071" s="330" t="n">
        <v>100889</v>
      </c>
      <c r="B3071" s="331" t="inlineStr">
        <is>
          <t>ESTACA METÁLICA PARA FUNDAÇÃO, UTILIZANDO PERFIL LAMINADO HP250X62 (EXCLUSIVE MOBILIZAÇÃO E DESMOBILIZAÇÃO). AF_01/2020</t>
        </is>
      </c>
      <c r="C3071" s="330" t="inlineStr">
        <is>
          <t>KG</t>
        </is>
      </c>
      <c r="D3071" s="330" t="n">
        <v>12.17</v>
      </c>
      <c r="E3071" s="330" t="n">
        <v>12.23</v>
      </c>
      <c r="F3071" s="330" t="inlineStr">
        <is>
          <t>AS</t>
        </is>
      </c>
    </row>
    <row r="3072" ht="30" customHeight="1" s="496">
      <c r="A3072" s="330" t="n">
        <v>100890</v>
      </c>
      <c r="B3072" s="331" t="inlineStr">
        <is>
          <t>ESTACA METÁLICA PARA FUNDAÇÃO, UTILIZANDO PERFIL LAMINADO HP310X79 (EXCLUSIVE MOBILIZAÇÃO E DESMOBILIZAÇÃO). AF_01/2020</t>
        </is>
      </c>
      <c r="C3072" s="330" t="inlineStr">
        <is>
          <t>KG</t>
        </is>
      </c>
      <c r="D3072" s="330" t="n">
        <v>11.98</v>
      </c>
      <c r="E3072" s="330" t="n">
        <v>12</v>
      </c>
      <c r="F3072" s="330" t="inlineStr">
        <is>
          <t>AS</t>
        </is>
      </c>
    </row>
    <row r="3073" ht="45" customHeight="1" s="496">
      <c r="A3073" s="330" t="n">
        <v>100658</v>
      </c>
      <c r="B3073" s="331" t="inlineStr">
        <is>
          <t>ESTACA PRÉ-MOLDADA DE CONCRETO CENTRIFUGADO, SEÇÃO CIRCULAR, CAPACIDADE DE 100 TONELADAS, INCLUSO EMENDA (EXCLUSIVE MOBILIZAÇÃO E DESMOBILIZAÇÃO). AF_12/2019</t>
        </is>
      </c>
      <c r="C3073" s="330" t="inlineStr">
        <is>
          <t>M</t>
        </is>
      </c>
      <c r="D3073" s="330" t="n">
        <v>377.26</v>
      </c>
      <c r="E3073" s="330" t="n">
        <v>378.93</v>
      </c>
      <c r="F3073" s="330" t="inlineStr">
        <is>
          <t>AS</t>
        </is>
      </c>
    </row>
    <row r="3074" ht="45" customHeight="1" s="496">
      <c r="A3074" s="330" t="n">
        <v>100657</v>
      </c>
      <c r="B3074" s="331" t="inlineStr">
        <is>
          <t>ESTACA PRÉ-MOLDADA DE CONCRETO SEÇÃO QUADRADA, CAPACIDADE DE 50 TONELADAS, INCLUSO EMENDA (EXCLUSIVE MOBILIZAÇÃO E DESMOBILIZAÇÃO). AF_12/2019</t>
        </is>
      </c>
      <c r="C3074" s="330" t="inlineStr">
        <is>
          <t>M</t>
        </is>
      </c>
      <c r="D3074" s="330" t="n">
        <v>165.63</v>
      </c>
      <c r="E3074" s="330" t="n">
        <v>166.89</v>
      </c>
      <c r="F3074" s="330" t="inlineStr">
        <is>
          <t>AS</t>
        </is>
      </c>
    </row>
    <row r="3075" ht="45" customHeight="1" s="496">
      <c r="A3075" s="330" t="n">
        <v>100656</v>
      </c>
      <c r="B3075" s="331" t="inlineStr">
        <is>
          <t>ESTACA PRÉ-MOLDADA DE CONCRETO, SEÇÃO QUADRADA, CAPACIDADE DE 25 TONELADAS, INCLUSO EMENDA (EXCLUSIVE MOBILIZAÇÃO E DESMOBILIZAÇÃO). AF_12/2019</t>
        </is>
      </c>
      <c r="C3075" s="330" t="inlineStr">
        <is>
          <t>M</t>
        </is>
      </c>
      <c r="D3075" s="330" t="n">
        <v>129</v>
      </c>
      <c r="E3075" s="330" t="n">
        <v>130.23</v>
      </c>
      <c r="F3075" s="330" t="inlineStr">
        <is>
          <t>AS</t>
        </is>
      </c>
    </row>
    <row r="3076" ht="30" customHeight="1" s="496">
      <c r="A3076" s="330" t="n">
        <v>102649</v>
      </c>
      <c r="B3076" s="331" t="inlineStr">
        <is>
          <t>ESTACA RAIZ, DIÂMETRO DE 20 CM, PERFURADA EM ROCHA (EXCLUSIVE MOBILIZAÇÃO E DESMOBILIZAÇÃO). AF_03/2020</t>
        </is>
      </c>
      <c r="C3076" s="330" t="inlineStr">
        <is>
          <t>M</t>
        </is>
      </c>
      <c r="D3076" s="330" t="n">
        <v>420.16</v>
      </c>
      <c r="E3076" s="330" t="n">
        <v>425.93</v>
      </c>
      <c r="F3076" s="330" t="inlineStr">
        <is>
          <t>AS</t>
        </is>
      </c>
    </row>
    <row r="3077" ht="30" customHeight="1" s="496">
      <c r="A3077" s="330" t="n">
        <v>102645</v>
      </c>
      <c r="B3077" s="331" t="inlineStr">
        <is>
          <t>ESTACA RAIZ, DIÂMETRO DE 20 CM, SEM PRESENÇA DE ROCHA (EXCLUSIVE MOBILIZAÇÃO E DESMOBILIZAÇÃO). AF_03/2020</t>
        </is>
      </c>
      <c r="C3077" s="330" t="inlineStr">
        <is>
          <t>M</t>
        </is>
      </c>
      <c r="D3077" s="330" t="n">
        <v>290.83</v>
      </c>
      <c r="E3077" s="330" t="n">
        <v>294.26</v>
      </c>
      <c r="F3077" s="330" t="inlineStr">
        <is>
          <t>AS</t>
        </is>
      </c>
    </row>
    <row r="3078" ht="30" customHeight="1" s="496">
      <c r="A3078" s="330" t="n">
        <v>102650</v>
      </c>
      <c r="B3078" s="331" t="inlineStr">
        <is>
          <t>ESTACA RAIZ, DIÂMETRO DE 31 CM, PERFURADA EM ROCHA (EXCLUSIVE MOBILIZAÇÃO E DESMOBILIZAÇÃO). AF_03/2020</t>
        </is>
      </c>
      <c r="C3078" s="330" t="inlineStr">
        <is>
          <t>M</t>
        </is>
      </c>
      <c r="D3078" s="330" t="n">
        <v>600.21</v>
      </c>
      <c r="E3078" s="330" t="n">
        <v>608.35</v>
      </c>
      <c r="F3078" s="330" t="inlineStr">
        <is>
          <t>AS</t>
        </is>
      </c>
    </row>
    <row r="3079" ht="30" customHeight="1" s="496">
      <c r="A3079" s="330" t="n">
        <v>102646</v>
      </c>
      <c r="B3079" s="331" t="inlineStr">
        <is>
          <t>ESTACA RAIZ, DIÂMETRO DE 31 CM, SEM PRESENÇA DE ROCHA (EXCLUSIVE MOBILIZAÇÃO E DESMOBILIZAÇÃO). AF_03/2020</t>
        </is>
      </c>
      <c r="C3079" s="330" t="inlineStr">
        <is>
          <t>M</t>
        </is>
      </c>
      <c r="D3079" s="330" t="n">
        <v>438.47</v>
      </c>
      <c r="E3079" s="330" t="n">
        <v>443.69</v>
      </c>
      <c r="F3079" s="330" t="inlineStr">
        <is>
          <t>AS</t>
        </is>
      </c>
    </row>
    <row r="3080" ht="30" customHeight="1" s="496">
      <c r="A3080" s="330" t="n">
        <v>102651</v>
      </c>
      <c r="B3080" s="331" t="inlineStr">
        <is>
          <t>ESTACA RAIZ, DIÂMETRO DE 40 CM, PERFURADA EM ROCHA (EXCLUSIVE MOBILIZAÇÃO E DESMOBILIZAÇÃO). AF_03/2020</t>
        </is>
      </c>
      <c r="C3080" s="330" t="inlineStr">
        <is>
          <t>M</t>
        </is>
      </c>
      <c r="D3080" s="330" t="n">
        <v>776.49</v>
      </c>
      <c r="E3080" s="330" t="n">
        <v>787.35</v>
      </c>
      <c r="F3080" s="330" t="inlineStr">
        <is>
          <t>AS</t>
        </is>
      </c>
    </row>
    <row r="3081" ht="30" customHeight="1" s="496">
      <c r="A3081" s="330" t="n">
        <v>102647</v>
      </c>
      <c r="B3081" s="331" t="inlineStr">
        <is>
          <t>ESTACA RAIZ, DIÂMETRO DE 40 CM, SEM PRESENÇA DE ROCHA (EXCLUSIVE MOBILIZAÇÃO E DESMOBILIZAÇÃO). AF_03/2020</t>
        </is>
      </c>
      <c r="C3081" s="330" t="inlineStr">
        <is>
          <t>M</t>
        </is>
      </c>
      <c r="D3081" s="330" t="n">
        <v>573.11</v>
      </c>
      <c r="E3081" s="330" t="n">
        <v>580.29</v>
      </c>
      <c r="F3081" s="330" t="inlineStr">
        <is>
          <t>AS</t>
        </is>
      </c>
    </row>
    <row r="3082" ht="30" customHeight="1" s="496">
      <c r="A3082" s="330" t="n">
        <v>102652</v>
      </c>
      <c r="B3082" s="331" t="inlineStr">
        <is>
          <t>ESTACA RAIZ, DIÂMETRO DE 45 CM, PERFURADA EM ROCHA (EXCLUSIVE MOBILIZAÇÃO E DESMOBILIZAÇÃO). AF_03/2020</t>
        </is>
      </c>
      <c r="C3082" s="330" t="inlineStr">
        <is>
          <t>M</t>
        </is>
      </c>
      <c r="D3082" s="330" t="n">
        <v>997.79</v>
      </c>
      <c r="E3082" s="330" t="n">
        <v>1011.13</v>
      </c>
      <c r="F3082" s="330" t="inlineStr">
        <is>
          <t>AS</t>
        </is>
      </c>
    </row>
    <row r="3083" ht="30" customHeight="1" s="496">
      <c r="A3083" s="330" t="n">
        <v>102648</v>
      </c>
      <c r="B3083" s="331" t="inlineStr">
        <is>
          <t>ESTACA RAIZ, DIÂMETRO DE 45 CM, SEM PRESENÇA DE ROCHA (EXCLUSIVE MOBILIZAÇÃO E DESMOBILIZAÇÃO). AF_03/2020</t>
        </is>
      </c>
      <c r="C3083" s="330" t="inlineStr">
        <is>
          <t>M</t>
        </is>
      </c>
      <c r="D3083" s="330" t="n">
        <v>759.5</v>
      </c>
      <c r="E3083" s="330" t="n">
        <v>768.55</v>
      </c>
      <c r="F3083" s="330" t="inlineStr">
        <is>
          <t>AS</t>
        </is>
      </c>
    </row>
    <row r="3084" ht="45" customHeight="1" s="496">
      <c r="A3084" s="330" t="n">
        <v>106794</v>
      </c>
      <c r="B3084" s="331" t="inlineStr">
        <is>
          <t>ESTACA HÉLICE CONTÍNUA, DIÂMETRO DE 30 CM, INCLUSO CONCRETO FCK=30MPA E BOMBEAMENTO (EXCLUSIVE ARMADURA, MOBILIZAÇÃO E DESMOBILIZAÇÃO). AF_03/2026</t>
        </is>
      </c>
      <c r="C3084" s="330" t="inlineStr">
        <is>
          <t>M</t>
        </is>
      </c>
      <c r="D3084" s="330" t="n">
        <v>160.72</v>
      </c>
      <c r="E3084" s="330" t="n">
        <v>161.69</v>
      </c>
      <c r="F3084" s="330" t="inlineStr"/>
    </row>
    <row r="3085" ht="45" customHeight="1" s="496">
      <c r="A3085" s="330" t="n">
        <v>100651</v>
      </c>
      <c r="B3085" s="331" t="inlineStr">
        <is>
          <t>ESTACA HÉLICE CONTÍNUA, DIÂMETRO DE 30 CM, INCLUSO CONCRETO FCK=30MPA, BOMBEAMENTO E ARMADURA MÍNIMA (EXCLUSIVE MOBILIZAÇÃO E DESMOBILIZAÇÃO). AF_03/2026</t>
        </is>
      </c>
      <c r="C3085" s="330" t="inlineStr">
        <is>
          <t>M</t>
        </is>
      </c>
      <c r="D3085" s="330" t="n">
        <v>190.86</v>
      </c>
      <c r="E3085" s="330" t="n">
        <v>191.97</v>
      </c>
      <c r="F3085" s="330" t="inlineStr"/>
    </row>
    <row r="3086" ht="45" customHeight="1" s="496">
      <c r="A3086" s="330" t="n">
        <v>106804</v>
      </c>
      <c r="B3086" s="331" t="inlineStr">
        <is>
          <t>ESTACA HÉLICE CONTÍNUA, DIÂMETRO DE 30 CM, INCLUSO CONCRETO FCK=40MPA E BOMBEAMENTO (EXCLUSIVE ARMADURA, MOBILIZAÇÃO E DESMOBILIZAÇÃO). AF_03/2026</t>
        </is>
      </c>
      <c r="C3086" s="330" t="inlineStr">
        <is>
          <t>M</t>
        </is>
      </c>
      <c r="D3086" s="330" t="n">
        <v>167.22</v>
      </c>
      <c r="E3086" s="330" t="n">
        <v>168.19</v>
      </c>
      <c r="F3086" s="330" t="inlineStr"/>
    </row>
    <row r="3087" ht="45" customHeight="1" s="496">
      <c r="A3087" s="330" t="n">
        <v>106799</v>
      </c>
      <c r="B3087" s="331" t="inlineStr">
        <is>
          <t>ESTACA HÉLICE CONTÍNUA, DIÂMETRO DE 30 CM, INCLUSO CONCRETO FCK=40MPA, BOMBEAMENTO E ARMADURA MÍNIMA (EXCLUSIVE MOBILIZAÇÃO E DESMOBILIZAÇÃO). AF_03/2026</t>
        </is>
      </c>
      <c r="C3087" s="330" t="inlineStr">
        <is>
          <t>M</t>
        </is>
      </c>
      <c r="D3087" s="330" t="n">
        <v>197.36</v>
      </c>
      <c r="E3087" s="330" t="n">
        <v>198.47</v>
      </c>
      <c r="F3087" s="330" t="inlineStr"/>
    </row>
    <row r="3088" ht="45" customHeight="1" s="496">
      <c r="A3088" s="330" t="n">
        <v>106795</v>
      </c>
      <c r="B3088" s="331" t="inlineStr">
        <is>
          <t>ESTACA HÉLICE CONTÍNUA, DIÂMETRO DE 50 CM, INCLUSO CONCRETO FCK=30MPA E BOMBEAMENTO (EXCLUSIVE ARMADURA, MOBILIZAÇÃO E DESMOBILIZAÇÃO). AF_03/2026</t>
        </is>
      </c>
      <c r="C3088" s="330" t="inlineStr">
        <is>
          <t>M</t>
        </is>
      </c>
      <c r="D3088" s="330" t="n">
        <v>334.59</v>
      </c>
      <c r="E3088" s="330" t="n">
        <v>335.76</v>
      </c>
      <c r="F3088" s="330" t="inlineStr"/>
    </row>
    <row r="3089" ht="45" customHeight="1" s="496">
      <c r="A3089" s="330" t="n">
        <v>100652</v>
      </c>
      <c r="B3089" s="331" t="inlineStr">
        <is>
          <t>ESTACA HÉLICE CONTÍNUA, DIÂMETRO DE 50 CM, INCLUSO CONCRETO FCK=30MPA, BOMBEAMENTO E ARMADURA MÍNIMA (EXCLUSIVE MOBILIZAÇÃO E DESMOBILIZAÇÃO). AF_03/2026</t>
        </is>
      </c>
      <c r="C3089" s="330" t="inlineStr">
        <is>
          <t>M</t>
        </is>
      </c>
      <c r="D3089" s="330" t="n">
        <v>381.3</v>
      </c>
      <c r="E3089" s="330" t="n">
        <v>382.73</v>
      </c>
      <c r="F3089" s="330" t="inlineStr"/>
    </row>
    <row r="3090" ht="45" customHeight="1" s="496">
      <c r="A3090" s="330" t="n">
        <v>106805</v>
      </c>
      <c r="B3090" s="331" t="inlineStr">
        <is>
          <t>ESTACA HÉLICE CONTÍNUA, DIÂMETRO DE 50 CM, INCLUSO CONCRETO FCK=40MPA E BOMBEAMENTO (EXCLUSIVE ARMADURA, MOBILIZAÇÃO E DESMOBILIZAÇÃO). AF_03/2026</t>
        </is>
      </c>
      <c r="C3090" s="330" t="inlineStr">
        <is>
          <t>M</t>
        </is>
      </c>
      <c r="D3090" s="330" t="n">
        <v>350.71</v>
      </c>
      <c r="E3090" s="330" t="n">
        <v>351.88</v>
      </c>
      <c r="F3090" s="330" t="inlineStr"/>
    </row>
    <row r="3091" ht="45" customHeight="1" s="496">
      <c r="A3091" s="330" t="n">
        <v>106800</v>
      </c>
      <c r="B3091" s="331" t="inlineStr">
        <is>
          <t>ESTACA HÉLICE CONTÍNUA, DIÂMETRO DE 50 CM, INCLUSO CONCRETO FCK=40MPA, BOMBEAMENTO E ARMADURA MÍNIMA (EXCLUSIVE MOBILIZAÇÃO E DESMOBILIZAÇÃO). AF_03/2026</t>
        </is>
      </c>
      <c r="C3091" s="330" t="inlineStr">
        <is>
          <t>M</t>
        </is>
      </c>
      <c r="D3091" s="330" t="n">
        <v>397.42</v>
      </c>
      <c r="E3091" s="330" t="n">
        <v>398.85</v>
      </c>
      <c r="F3091" s="330" t="inlineStr"/>
    </row>
    <row r="3092" ht="45" customHeight="1" s="496">
      <c r="A3092" s="330" t="n">
        <v>106796</v>
      </c>
      <c r="B3092" s="331" t="inlineStr">
        <is>
          <t>ESTACA HÉLICE CONTÍNUA, DIÂMETRO DE 70 CM, INCLUSO CONCRETO FCK=30MPA E BOMBEAMENTO (EXCLUSIVE ARMADURA, MOBILIZAÇÃO E DESMOBILIZAÇÃO). AF_03/2026</t>
        </is>
      </c>
      <c r="C3092" s="330" t="inlineStr">
        <is>
          <t>M</t>
        </is>
      </c>
      <c r="D3092" s="330" t="n">
        <v>573.29</v>
      </c>
      <c r="E3092" s="330" t="n">
        <v>574.6900000000001</v>
      </c>
      <c r="F3092" s="330" t="inlineStr"/>
    </row>
    <row r="3093" ht="45" customHeight="1" s="496">
      <c r="A3093" s="330" t="n">
        <v>100653</v>
      </c>
      <c r="B3093" s="331" t="inlineStr">
        <is>
          <t>ESTACA HÉLICE CONTÍNUA, DIÂMETRO DE 70 CM, INCLUSO CONCRETO FCK=30MPA, BOMBEAMENTO E ARMADURA MÍNIMA (EXCLUSIVE MOBILIZAÇÃO E DESMOBILIZAÇÃO). AF_03/2026</t>
        </is>
      </c>
      <c r="C3093" s="330" t="inlineStr">
        <is>
          <t>M</t>
        </is>
      </c>
      <c r="D3093" s="330" t="n">
        <v>648.4</v>
      </c>
      <c r="E3093" s="330" t="n">
        <v>650.21</v>
      </c>
      <c r="F3093" s="330" t="inlineStr"/>
    </row>
    <row r="3094" ht="45" customHeight="1" s="496">
      <c r="A3094" s="330" t="n">
        <v>106806</v>
      </c>
      <c r="B3094" s="331" t="inlineStr">
        <is>
          <t>ESTACA HÉLICE CONTÍNUA, DIÂMETRO DE 70 CM, INCLUSO CONCRETO FCK=40MPA E BOMBEAMENTO (EXCLUSIVE ARMADURA, MOBILIZAÇÃO E DESMOBILIZAÇÃO). AF_03/2026</t>
        </is>
      </c>
      <c r="C3094" s="330" t="inlineStr">
        <is>
          <t>M</t>
        </is>
      </c>
      <c r="D3094" s="330" t="n">
        <v>602.9400000000001</v>
      </c>
      <c r="E3094" s="330" t="n">
        <v>604.34</v>
      </c>
      <c r="F3094" s="330" t="inlineStr"/>
    </row>
    <row r="3095" ht="45" customHeight="1" s="496">
      <c r="A3095" s="330" t="n">
        <v>106801</v>
      </c>
      <c r="B3095" s="331" t="inlineStr">
        <is>
          <t>ESTACA HÉLICE CONTÍNUA, DIÂMETRO DE 70 CM, INCLUSO CONCRETO FCK=40MPA, BOMBEAMENTO E ARMADURA MÍNIMA (EXCLUSIVE MOBILIZAÇÃO E DESMOBILIZAÇÃO). AF_03/2026</t>
        </is>
      </c>
      <c r="C3095" s="330" t="inlineStr">
        <is>
          <t>M</t>
        </is>
      </c>
      <c r="D3095" s="330" t="n">
        <v>678.05</v>
      </c>
      <c r="E3095" s="330" t="n">
        <v>679.86</v>
      </c>
      <c r="F3095" s="330" t="inlineStr"/>
    </row>
    <row r="3096" ht="45" customHeight="1" s="496">
      <c r="A3096" s="330" t="n">
        <v>106797</v>
      </c>
      <c r="B3096" s="331" t="inlineStr">
        <is>
          <t>ESTACA HÉLICE CONTÍNUA, DIÂMETRO DE 80 CM, INCLUSO CONCRETO FCK=30MPA E BOMBEAMENTO (EXCLUSIVE ARMADURA, MOBILIZAÇÃO E DESMOBILIZAÇÃO). AF_03/2026</t>
        </is>
      </c>
      <c r="C3096" s="330" t="inlineStr">
        <is>
          <t>M</t>
        </is>
      </c>
      <c r="D3096" s="330" t="n">
        <v>715.87</v>
      </c>
      <c r="E3096" s="330" t="n">
        <v>717.38</v>
      </c>
      <c r="F3096" s="330" t="inlineStr"/>
    </row>
    <row r="3097" ht="45" customHeight="1" s="496">
      <c r="A3097" s="330" t="n">
        <v>100654</v>
      </c>
      <c r="B3097" s="331" t="inlineStr">
        <is>
          <t>ESTACA HÉLICE CONTÍNUA, DIÂMETRO DE 80 CM, INCLUSO CONCRETO FCK=30MPA, BOMBEAMENTO E ARMADURA MÍNIMA (EXCLUSIVE MOBILIZAÇÃO E DESMOBILIZAÇÃO). AF_03/2026</t>
        </is>
      </c>
      <c r="C3097" s="330" t="inlineStr">
        <is>
          <t>M</t>
        </is>
      </c>
      <c r="D3097" s="330" t="n">
        <v>858.01</v>
      </c>
      <c r="E3097" s="330" t="n">
        <v>859.89</v>
      </c>
      <c r="F3097" s="330" t="inlineStr"/>
    </row>
    <row r="3098" ht="45" customHeight="1" s="496">
      <c r="A3098" s="330" t="n">
        <v>106807</v>
      </c>
      <c r="B3098" s="331" t="inlineStr">
        <is>
          <t>ESTACA HÉLICE CONTÍNUA, DIÂMETRO DE 80 CM, INCLUSO CONCRETO FCK=40MPA E BOMBEAMENTO (EXCLUSIVE ARMADURA, MOBILIZAÇÃO E DESMOBILIZAÇÃO). AF_03/2026</t>
        </is>
      </c>
      <c r="C3098" s="330" t="inlineStr">
        <is>
          <t>M</t>
        </is>
      </c>
      <c r="D3098" s="330" t="n">
        <v>753.59</v>
      </c>
      <c r="E3098" s="330" t="n">
        <v>755.1</v>
      </c>
      <c r="F3098" s="330" t="inlineStr"/>
    </row>
    <row r="3099" ht="45" customHeight="1" s="496">
      <c r="A3099" s="330" t="n">
        <v>106802</v>
      </c>
      <c r="B3099" s="331" t="inlineStr">
        <is>
          <t>ESTACA HÉLICE CONTÍNUA, DIÂMETRO DE 80 CM, INCLUSO CONCRETO FCK=40MPA, BOMBEAMENTO E ARMADURA MÍNIMA (EXCLUSIVE MOBILIZAÇÃO E DESMOBILIZAÇÃO). AF_03/2026</t>
        </is>
      </c>
      <c r="C3099" s="330" t="inlineStr">
        <is>
          <t>M</t>
        </is>
      </c>
      <c r="D3099" s="330" t="n">
        <v>895.73</v>
      </c>
      <c r="E3099" s="330" t="n">
        <v>897.61</v>
      </c>
      <c r="F3099" s="330" t="inlineStr"/>
    </row>
    <row r="3100" ht="45" customHeight="1" s="496">
      <c r="A3100" s="330" t="n">
        <v>106798</v>
      </c>
      <c r="B3100" s="331" t="inlineStr">
        <is>
          <t>ESTACA HÉLICE CONTÍNUA, DIÂMETRO DE 90 CM, INCLUSO CONCRETO FCK=30MPA E BOMBEAMENTO (EXCLUSIVE ARMADURA, MOBILIZAÇÃO E DESMOBILIZAÇÃO). AF_03/2026</t>
        </is>
      </c>
      <c r="C3100" s="330" t="inlineStr">
        <is>
          <t>M</t>
        </is>
      </c>
      <c r="D3100" s="330" t="n">
        <v>882.35</v>
      </c>
      <c r="E3100" s="330" t="n">
        <v>883.79</v>
      </c>
      <c r="F3100" s="330" t="inlineStr"/>
    </row>
    <row r="3101" ht="45" customHeight="1" s="496">
      <c r="A3101" s="330" t="n">
        <v>100655</v>
      </c>
      <c r="B3101" s="331" t="inlineStr">
        <is>
          <t>ESTACA HÉLICE CONTÍNUA, DIÂMETRO DE 90 CM, INCLUSO CONCRETO FCK=30MPA, BOMBEAMENTO E ARMADURA MÍNIMA (EXCLUSIVE MOBILIZAÇÃO E DESMOBILIZAÇÃO). AF_03/2026</t>
        </is>
      </c>
      <c r="C3101" s="330" t="inlineStr">
        <is>
          <t>M</t>
        </is>
      </c>
      <c r="D3101" s="330" t="n">
        <v>1029.17</v>
      </c>
      <c r="E3101" s="330" t="n">
        <v>1031.02</v>
      </c>
      <c r="F3101" s="330" t="inlineStr"/>
    </row>
    <row r="3102" ht="45" customHeight="1" s="496">
      <c r="A3102" s="330" t="n">
        <v>106808</v>
      </c>
      <c r="B3102" s="331" t="inlineStr">
        <is>
          <t>ESTACA HÉLICE CONTÍNUA, DIÂMETRO DE 90 CM, INCLUSO CONCRETO FCK=40MPA E BOMBEAMENTO (EXCLUSIVE ARMADURA, MOBILIZAÇÃO E DESMOBILIZAÇÃO). AF_03/2026</t>
        </is>
      </c>
      <c r="C3102" s="330" t="inlineStr">
        <is>
          <t>M</t>
        </is>
      </c>
      <c r="D3102" s="330" t="n">
        <v>928.75</v>
      </c>
      <c r="E3102" s="330" t="n">
        <v>930.1900000000001</v>
      </c>
      <c r="F3102" s="330" t="inlineStr"/>
    </row>
    <row r="3103" ht="45" customHeight="1" s="496">
      <c r="A3103" s="330" t="n">
        <v>106803</v>
      </c>
      <c r="B3103" s="331" t="inlineStr">
        <is>
          <t>ESTACA HÉLICE CONTÍNUA, DIÂMETRO DE 90 CM, INCLUSO CONCRETO FCK=40MPA, BOMBEAMENTO E ARMADURA MÍNIMA (EXCLUSIVE MOBILIZAÇÃO E DESMOBILIZAÇÃO). AF_03/2026</t>
        </is>
      </c>
      <c r="C3103" s="330" t="inlineStr">
        <is>
          <t>M</t>
        </is>
      </c>
      <c r="D3103" s="330" t="n">
        <v>1075.57</v>
      </c>
      <c r="E3103" s="330" t="n">
        <v>1077.42</v>
      </c>
      <c r="F3103" s="330" t="inlineStr"/>
    </row>
    <row r="3104" ht="45" customHeight="1" s="496">
      <c r="A3104" s="330" t="n">
        <v>100364</v>
      </c>
      <c r="B3104" s="331" t="inlineStr">
        <is>
          <t>FABRICAÇÃO E INSTALAÇÃO DE MEIA TESOURA DE MADEIRA NÃO APARELHADA, COM VÃO DE 10 M, PARA TELHA CERÂMICA OU DE CONCRETO, INCLUSO IÇAMENTO. AF_10/2025</t>
        </is>
      </c>
      <c r="C3104" s="330" t="inlineStr">
        <is>
          <t>UN</t>
        </is>
      </c>
      <c r="D3104" s="330" t="n">
        <v>2804.49</v>
      </c>
      <c r="E3104" s="330" t="n">
        <v>2877.85</v>
      </c>
      <c r="F3104" s="330" t="inlineStr">
        <is>
          <t>AS</t>
        </is>
      </c>
    </row>
    <row r="3105" ht="60" customHeight="1" s="496">
      <c r="A3105" s="330" t="n">
        <v>100374</v>
      </c>
      <c r="B3105" s="331" t="inlineStr">
        <is>
          <t>FABRICAÇÃO E INSTALAÇÃO DE MEIA TESOURA DE MADEIRA NÃO APARELHADA, COM VÃO DE 10 M, PARA TELHA ONDULADA DE FIBROCIMENTO, ALUMÍNIO, PLÁSTICA OU TERMOACÚSTICA, INCLUSO IÇAMENTO. AF_10/2025</t>
        </is>
      </c>
      <c r="C3105" s="330" t="inlineStr">
        <is>
          <t>UN</t>
        </is>
      </c>
      <c r="D3105" s="330" t="n">
        <v>2660.99</v>
      </c>
      <c r="E3105" s="330" t="n">
        <v>2734.35</v>
      </c>
      <c r="F3105" s="330" t="inlineStr">
        <is>
          <t>AS</t>
        </is>
      </c>
    </row>
    <row r="3106" ht="45" customHeight="1" s="496">
      <c r="A3106" s="330" t="n">
        <v>100365</v>
      </c>
      <c r="B3106" s="331" t="inlineStr">
        <is>
          <t>FABRICAÇÃO E INSTALAÇÃO DE MEIA TESOURA DE MADEIRA NÃO APARELHADA, COM VÃO DE 11 M, PARA TELHA CERÂMICA OU DE CONCRETO, INCLUSO IÇAMENTO. AF_10/2025</t>
        </is>
      </c>
      <c r="C3106" s="330" t="inlineStr">
        <is>
          <t>UN</t>
        </is>
      </c>
      <c r="D3106" s="330" t="n">
        <v>3263.82</v>
      </c>
      <c r="E3106" s="330" t="n">
        <v>3353.48</v>
      </c>
      <c r="F3106" s="330" t="inlineStr">
        <is>
          <t>AS</t>
        </is>
      </c>
    </row>
    <row r="3107" ht="60" customHeight="1" s="496">
      <c r="A3107" s="330" t="n">
        <v>100375</v>
      </c>
      <c r="B3107" s="331" t="inlineStr">
        <is>
          <t>FABRICAÇÃO E INSTALAÇÃO DE MEIA TESOURA DE MADEIRA NÃO APARELHADA, COM VÃO DE 11 M, PARA TELHA ONDULADA DE FIBROCIMENTO, ALUMÍNIO, PLÁSTICA OU TERMOACÚSTICA, INCLUSO IÇAMENTO. AF_10/2025</t>
        </is>
      </c>
      <c r="C3107" s="330" t="inlineStr">
        <is>
          <t>UN</t>
        </is>
      </c>
      <c r="D3107" s="330" t="n">
        <v>3062.82</v>
      </c>
      <c r="E3107" s="330" t="n">
        <v>3152.48</v>
      </c>
      <c r="F3107" s="330" t="inlineStr">
        <is>
          <t>AS</t>
        </is>
      </c>
    </row>
    <row r="3108" ht="45" customHeight="1" s="496">
      <c r="A3108" s="330" t="n">
        <v>100366</v>
      </c>
      <c r="B3108" s="331" t="inlineStr">
        <is>
          <t>FABRICAÇÃO E INSTALAÇÃO DE MEIA TESOURA DE MADEIRA NÃO APARELHADA, COM VÃO DE 12 M, PARA TELHA CERÂMICA OU DE CONCRETO, INCLUSO IÇAMENTO. AF_10/2025</t>
        </is>
      </c>
      <c r="C3108" s="330" t="inlineStr">
        <is>
          <t>UN</t>
        </is>
      </c>
      <c r="D3108" s="330" t="n">
        <v>3415.43</v>
      </c>
      <c r="E3108" s="330" t="n">
        <v>3505.09</v>
      </c>
      <c r="F3108" s="330" t="inlineStr">
        <is>
          <t>AS</t>
        </is>
      </c>
    </row>
    <row r="3109" ht="60" customHeight="1" s="496">
      <c r="A3109" s="330" t="n">
        <v>100376</v>
      </c>
      <c r="B3109" s="331" t="inlineStr">
        <is>
          <t>FABRICAÇÃO E INSTALAÇÃO DE MEIA TESOURA DE MADEIRA NÃO APARELHADA, COM VÃO DE 12 M, PARA TELHA ONDULADA DE FIBROCIMENTO, ALUMÍNIO, PLÁSTICA OU TERMOACÚSTICA, INCLUSO IÇAMENTO. AF_10/2025</t>
        </is>
      </c>
      <c r="C3109" s="330" t="inlineStr">
        <is>
          <t>UN</t>
        </is>
      </c>
      <c r="D3109" s="330" t="n">
        <v>3124.96</v>
      </c>
      <c r="E3109" s="330" t="n">
        <v>3214.62</v>
      </c>
      <c r="F3109" s="330" t="inlineStr">
        <is>
          <t>AS</t>
        </is>
      </c>
    </row>
    <row r="3110" ht="45" customHeight="1" s="496">
      <c r="A3110" s="330" t="n">
        <v>100357</v>
      </c>
      <c r="B3110" s="331" t="inlineStr">
        <is>
          <t>FABRICAÇÃO E INSTALAÇÃO DE MEIA TESOURA DE MADEIRA NÃO APARELHADA, COM VÃO DE 3 M, PARA TELHA CERÂMICA OU DE CONCRETO, INCLUSO IÇAMENTO. AF_10/2025</t>
        </is>
      </c>
      <c r="C3110" s="330" t="inlineStr">
        <is>
          <t>UN</t>
        </is>
      </c>
      <c r="D3110" s="330" t="n">
        <v>927.11</v>
      </c>
      <c r="E3110" s="330" t="n">
        <v>951.88</v>
      </c>
      <c r="F3110" s="330" t="inlineStr">
        <is>
          <t>AS</t>
        </is>
      </c>
    </row>
    <row r="3111" ht="60" customHeight="1" s="496">
      <c r="A3111" s="330" t="n">
        <v>100367</v>
      </c>
      <c r="B3111" s="331" t="inlineStr">
        <is>
          <t>FABRICAÇÃO E INSTALAÇÃO DE MEIA TESOURA DE MADEIRA NÃO APARELHADA, COM VÃO DE 3 M, PARA TELHA ONDULADA DE FIBROCIMENTO, ALUMÍNIO, PLÁSTICA OU TERMOACÚSTICA, INCLUSO IÇAMENTO. AF_10/2025</t>
        </is>
      </c>
      <c r="C3111" s="330" t="inlineStr">
        <is>
          <t>UN</t>
        </is>
      </c>
      <c r="D3111" s="330" t="n">
        <v>906.67</v>
      </c>
      <c r="E3111" s="330" t="n">
        <v>931.4400000000001</v>
      </c>
      <c r="F3111" s="330" t="inlineStr">
        <is>
          <t>AS</t>
        </is>
      </c>
    </row>
    <row r="3112" ht="45" customHeight="1" s="496">
      <c r="A3112" s="330" t="n">
        <v>100358</v>
      </c>
      <c r="B3112" s="331" t="inlineStr">
        <is>
          <t>FABRICAÇÃO E INSTALAÇÃO DE MEIA TESOURA DE MADEIRA NÃO APARELHADA, COM VÃO DE 4 M, PARA TELHA CERÂMICA OU DE CONCRETO, INCLUSO IÇAMENTO. AF_10/2025</t>
        </is>
      </c>
      <c r="C3112" s="330" t="inlineStr">
        <is>
          <t>UN</t>
        </is>
      </c>
      <c r="D3112" s="330" t="n">
        <v>1328.09</v>
      </c>
      <c r="E3112" s="330" t="n">
        <v>1369.14</v>
      </c>
      <c r="F3112" s="330" t="inlineStr">
        <is>
          <t>AS</t>
        </is>
      </c>
    </row>
    <row r="3113" ht="60" customHeight="1" s="496">
      <c r="A3113" s="330" t="n">
        <v>100368</v>
      </c>
      <c r="B3113" s="331" t="inlineStr">
        <is>
          <t>FABRICAÇÃO E INSTALAÇÃO DE MEIA TESOURA DE MADEIRA NÃO APARELHADA, COM VÃO DE 4 M, PARA TELHA ONDULADA DE FIBROCIMENTO, ALUMÍNIO, PLÁSTICA OU TERMOACÚSTICA, INCLUSO IÇAMENTO. AF_10/2025</t>
        </is>
      </c>
      <c r="C3113" s="330" t="inlineStr">
        <is>
          <t>UN</t>
        </is>
      </c>
      <c r="D3113" s="330" t="n">
        <v>1302.58</v>
      </c>
      <c r="E3113" s="330" t="n">
        <v>1343.63</v>
      </c>
      <c r="F3113" s="330" t="inlineStr">
        <is>
          <t>AS</t>
        </is>
      </c>
    </row>
    <row r="3114" ht="45" customHeight="1" s="496">
      <c r="A3114" s="330" t="n">
        <v>100359</v>
      </c>
      <c r="B3114" s="331" t="inlineStr">
        <is>
          <t>FABRICAÇÃO E INSTALAÇÃO DE MEIA TESOURA DE MADEIRA NÃO APARELHADA, COM VÃO DE 5 M, PARA TELHA CERÂMICA OU DE CONCRETO, INCLUSO IÇAMENTO. AF_10/2025</t>
        </is>
      </c>
      <c r="C3114" s="330" t="inlineStr">
        <is>
          <t>UN</t>
        </is>
      </c>
      <c r="D3114" s="330" t="n">
        <v>1376.69</v>
      </c>
      <c r="E3114" s="330" t="n">
        <v>1417.74</v>
      </c>
      <c r="F3114" s="330" t="inlineStr">
        <is>
          <t>AS</t>
        </is>
      </c>
    </row>
    <row r="3115" ht="60" customHeight="1" s="496">
      <c r="A3115" s="330" t="n">
        <v>100369</v>
      </c>
      <c r="B3115" s="331" t="inlineStr">
        <is>
          <t>FABRICAÇÃO E INSTALAÇÃO DE MEIA TESOURA DE MADEIRA NÃO APARELHADA, COM VÃO DE 5 M, PARA TELHA ONDULADA DE FIBROCIMENTO, ALUMÍNIO, PLÁSTICA OU TERMOACÚSTICA, INCLUSO IÇAMENTO. AF_10/2025</t>
        </is>
      </c>
      <c r="C3115" s="330" t="inlineStr">
        <is>
          <t>UN</t>
        </is>
      </c>
      <c r="D3115" s="330" t="n">
        <v>1350.26</v>
      </c>
      <c r="E3115" s="330" t="n">
        <v>1391.31</v>
      </c>
      <c r="F3115" s="330" t="inlineStr">
        <is>
          <t>AS</t>
        </is>
      </c>
    </row>
    <row r="3116" ht="45" customHeight="1" s="496">
      <c r="A3116" s="330" t="n">
        <v>100360</v>
      </c>
      <c r="B3116" s="331" t="inlineStr">
        <is>
          <t>FABRICAÇÃO E INSTALAÇÃO DE MEIA TESOURA DE MADEIRA NÃO APARELHADA, COM VÃO DE 6 M, PARA TELHA CERÂMICA OU DE CONCRETO, INCLUSO IÇAMENTO. AF_10/2025</t>
        </is>
      </c>
      <c r="C3116" s="330" t="inlineStr">
        <is>
          <t>UN</t>
        </is>
      </c>
      <c r="D3116" s="330" t="n">
        <v>1529.53</v>
      </c>
      <c r="E3116" s="330" t="n">
        <v>1575.13</v>
      </c>
      <c r="F3116" s="330" t="inlineStr">
        <is>
          <t>AS</t>
        </is>
      </c>
    </row>
    <row r="3117" ht="60" customHeight="1" s="496">
      <c r="A3117" s="330" t="n">
        <v>100370</v>
      </c>
      <c r="B3117" s="331" t="inlineStr">
        <is>
          <t>FABRICAÇÃO E INSTALAÇÃO DE MEIA TESOURA DE MADEIRA NÃO APARELHADA, COM VÃO DE 6 M, PARA TELHA ONDULADA DE FIBROCIMENTO, ALUMÍNIO, PLÁSTICA OU TERMOACÚSTICA, INCLUSO IÇAMENTO. AF_10/2025</t>
        </is>
      </c>
      <c r="C3117" s="330" t="inlineStr">
        <is>
          <t>UN</t>
        </is>
      </c>
      <c r="D3117" s="330" t="n">
        <v>1569.48</v>
      </c>
      <c r="E3117" s="330" t="n">
        <v>1615.08</v>
      </c>
      <c r="F3117" s="330" t="inlineStr">
        <is>
          <t>AS</t>
        </is>
      </c>
    </row>
    <row r="3118" ht="45" customHeight="1" s="496">
      <c r="A3118" s="330" t="n">
        <v>100361</v>
      </c>
      <c r="B3118" s="331" t="inlineStr">
        <is>
          <t>FABRICAÇÃO E INSTALAÇÃO DE MEIA TESOURA DE MADEIRA NÃO APARELHADA, COM VÃO DE 7 M, PARA TELHA CERÂMICA OU DE CONCRETO, INCLUSO IÇAMENTO. AF_10/2025</t>
        </is>
      </c>
      <c r="C3118" s="330" t="inlineStr">
        <is>
          <t>UN</t>
        </is>
      </c>
      <c r="D3118" s="330" t="n">
        <v>1950.05</v>
      </c>
      <c r="E3118" s="330" t="n">
        <v>2011.92</v>
      </c>
      <c r="F3118" s="330" t="inlineStr">
        <is>
          <t>AS</t>
        </is>
      </c>
    </row>
    <row r="3119" ht="60" customHeight="1" s="496">
      <c r="A3119" s="330" t="n">
        <v>100371</v>
      </c>
      <c r="B3119" s="331" t="inlineStr">
        <is>
          <t>FABRICAÇÃO E INSTALAÇÃO DE MEIA TESOURA DE MADEIRA NÃO APARELHADA, COM VÃO DE 7 M, PARA TELHA ONDULADA DE FIBROCIMENTO, ALUMÍNIO, PLÁSTICA OU TERMOACÚSTICA, INCLUSO IÇAMENTO. AF_10/2025</t>
        </is>
      </c>
      <c r="C3119" s="330" t="inlineStr">
        <is>
          <t>UN</t>
        </is>
      </c>
      <c r="D3119" s="330" t="n">
        <v>1885.51</v>
      </c>
      <c r="E3119" s="330" t="n">
        <v>1947.38</v>
      </c>
      <c r="F3119" s="330" t="inlineStr">
        <is>
          <t>AS</t>
        </is>
      </c>
    </row>
    <row r="3120" ht="45" customHeight="1" s="496">
      <c r="A3120" s="330" t="n">
        <v>100362</v>
      </c>
      <c r="B3120" s="331" t="inlineStr">
        <is>
          <t>FABRICAÇÃO E INSTALAÇÃO DE MEIA TESOURA DE MADEIRA NÃO APARELHADA, COM VÃO DE 8 M, PARA TELHA CERÂMICA OU DE CONCRETO, INCLUSO IÇAMENTO. AF_10/2025</t>
        </is>
      </c>
      <c r="C3120" s="330" t="inlineStr">
        <is>
          <t>UN</t>
        </is>
      </c>
      <c r="D3120" s="330" t="n">
        <v>2513.38</v>
      </c>
      <c r="E3120" s="330" t="n">
        <v>2579.64</v>
      </c>
      <c r="F3120" s="330" t="inlineStr">
        <is>
          <t>AS</t>
        </is>
      </c>
    </row>
    <row r="3121" ht="60" customHeight="1" s="496">
      <c r="A3121" s="330" t="n">
        <v>100372</v>
      </c>
      <c r="B3121" s="331" t="inlineStr">
        <is>
          <t>FABRICAÇÃO E INSTALAÇÃO DE MEIA TESOURA DE MADEIRA NÃO APARELHADA, COM VÃO DE 8 M, PARA TELHA ONDULADA DE FIBROCIMENTO, ALUMÍNIO, PLÁSTICA OU TERMOACÚSTICA, INCLUSO IÇAMENTO. AF_10/2025</t>
        </is>
      </c>
      <c r="C3121" s="330" t="inlineStr">
        <is>
          <t>UN</t>
        </is>
      </c>
      <c r="D3121" s="330" t="n">
        <v>2406.56</v>
      </c>
      <c r="E3121" s="330" t="n">
        <v>2472.82</v>
      </c>
      <c r="F3121" s="330" t="inlineStr">
        <is>
          <t>AS</t>
        </is>
      </c>
    </row>
    <row r="3122" ht="45" customHeight="1" s="496">
      <c r="A3122" s="330" t="n">
        <v>100363</v>
      </c>
      <c r="B3122" s="331" t="inlineStr">
        <is>
          <t>FABRICAÇÃO E INSTALAÇÃO DE MEIA TESOURA DE MADEIRA NÃO APARELHADA, COM VÃO DE 9 M, PARA TELHA CERÂMICA OU DE CONCRETO, INCLUSO IÇAMENTO. AF_10/2025</t>
        </is>
      </c>
      <c r="C3122" s="330" t="inlineStr">
        <is>
          <t>UN</t>
        </is>
      </c>
      <c r="D3122" s="330" t="n">
        <v>2577.19</v>
      </c>
      <c r="E3122" s="330" t="n">
        <v>2643.45</v>
      </c>
      <c r="F3122" s="330" t="inlineStr">
        <is>
          <t>AS</t>
        </is>
      </c>
    </row>
    <row r="3123" ht="60" customHeight="1" s="496">
      <c r="A3123" s="330" t="n">
        <v>100373</v>
      </c>
      <c r="B3123" s="331" t="inlineStr">
        <is>
          <t>FABRICAÇÃO E INSTALAÇÃO DE MEIA TESOURA DE MADEIRA NÃO APARELHADA, COM VÃO DE 9 M, PARA TELHA ONDULADA DE FIBROCIMENTO, ALUMÍNIO, PLÁSTICA OU TERMOACÚSTICA, INCLUSO IÇAMENTO. AF_10/2025</t>
        </is>
      </c>
      <c r="C3123" s="330" t="inlineStr">
        <is>
          <t>UN</t>
        </is>
      </c>
      <c r="D3123" s="330" t="n">
        <v>2464.14</v>
      </c>
      <c r="E3123" s="330" t="n">
        <v>2530.4</v>
      </c>
      <c r="F3123" s="330" t="inlineStr">
        <is>
          <t>AS</t>
        </is>
      </c>
    </row>
    <row r="3124" ht="60" customHeight="1" s="496">
      <c r="A3124" s="330" t="n">
        <v>100381</v>
      </c>
      <c r="B3124" s="331" t="inlineStr">
        <is>
          <t>FABRICAÇÃO E INSTALAÇÃO DE PONTALETES DE MADEIRA NÃO APARELHADA PARA TELHADOS COM ATÉ 2 ÁGUAS E COM TELHA CERÂMICA (ENCAIXE/CAPA CANAL) OU DE CONCRETO EM EDIFÍCIO INSTITUCIONAL TÉRREO, INCLUSO TRANSPORTE VERTICAL. AF_10/2025</t>
        </is>
      </c>
      <c r="C3124" s="330" t="inlineStr">
        <is>
          <t>M2</t>
        </is>
      </c>
      <c r="D3124" s="330" t="n">
        <v>56.62</v>
      </c>
      <c r="E3124" s="330" t="n">
        <v>58.5</v>
      </c>
      <c r="F3124" s="330" t="inlineStr"/>
    </row>
    <row r="3125" ht="60" customHeight="1" s="496">
      <c r="A3125" s="330" t="n">
        <v>100380</v>
      </c>
      <c r="B3125" s="331" t="inlineStr">
        <is>
          <t>FABRICAÇÃO E INSTALAÇÃO DE PONTALETES DE MADEIRA NÃO APARELHADA PARA TELHADOS COM ATÉ 2 ÁGUAS E COM TELHA CERÂMICA (ENCAIXE/CAPA CANAL) OU DE CONCRETO EM EDIFÍCIO RESIDENCIAL DE MÚLTIPLOS PAVIMENTOS, INCLUSO TRANSPORTE VERTICAL. AF_10/2025</t>
        </is>
      </c>
      <c r="C3125" s="330" t="inlineStr">
        <is>
          <t>M2</t>
        </is>
      </c>
      <c r="D3125" s="330" t="n">
        <v>48.29</v>
      </c>
      <c r="E3125" s="330" t="n">
        <v>49.78</v>
      </c>
      <c r="F3125" s="330" t="inlineStr"/>
    </row>
    <row r="3126" ht="60" customHeight="1" s="496">
      <c r="A3126" s="330" t="n">
        <v>100379</v>
      </c>
      <c r="B3126" s="331" t="inlineStr">
        <is>
          <t>FABRICAÇÃO E INSTALAÇÃO DE PONTALETES DE MADEIRA NÃO APARELHADA PARA TELHADOS COM ATÉ 2 ÁGUAS E COM TELHA CERÂMICA (ENCAIXE/CAPA CANAL) OU DE CONCRETO EM EDIFÍCIO RESIDENCIAL TÉRREO/SOBRADO, INCLUSO TRANSPORTE VERTICAL. AF_10/2025</t>
        </is>
      </c>
      <c r="C3126" s="330" t="inlineStr">
        <is>
          <t>M2</t>
        </is>
      </c>
      <c r="D3126" s="330" t="n">
        <v>35.52</v>
      </c>
      <c r="E3126" s="330" t="n">
        <v>36.47</v>
      </c>
      <c r="F3126" s="330" t="inlineStr"/>
    </row>
    <row r="3127" ht="60" customHeight="1" s="496">
      <c r="A3127" s="330" t="n">
        <v>100384</v>
      </c>
      <c r="B3127" s="331" t="inlineStr">
        <is>
          <t>FABRICAÇÃO E INSTALAÇÃO DE PONTALETES DE MADEIRA NÃO APARELHADA PARA TELHADOS COM ATÉ 2 ÁGUAS E COM TELHA ONDULADA DE FIBROCIMENTO, ALUMÍNIO OU PLÁSTICA EM EDIFÍCIO INSTITUCIONAL TÉRREO, INCLUSO TRANSPORTE VERTICAL. AF_10/2025</t>
        </is>
      </c>
      <c r="C3127" s="330" t="inlineStr">
        <is>
          <t>M2</t>
        </is>
      </c>
      <c r="D3127" s="330" t="n">
        <v>23.8</v>
      </c>
      <c r="E3127" s="330" t="n">
        <v>24.35</v>
      </c>
      <c r="F3127" s="330" t="inlineStr"/>
    </row>
    <row r="3128" ht="75" customHeight="1" s="496">
      <c r="A3128" s="330" t="n">
        <v>100383</v>
      </c>
      <c r="B3128" s="331" t="inlineStr">
        <is>
          <t>FABRICAÇÃO E INSTALAÇÃO DE PONTALETES DE MADEIRA NÃO APARELHADA PARA TELHADOS COM ATÉ 2 ÁGUAS E COM TELHA ONDULADA DE FIBROCIMENTO, ALUMÍNIO OU PLÁSTICA EM EDIFÍCIO RESIDENCIAL DE MÚLTIPLOS PAVIMENTOS, INCLUSO TRANSPORTE VERTICAL. AF_10/2025</t>
        </is>
      </c>
      <c r="C3128" s="330" t="inlineStr">
        <is>
          <t>M2</t>
        </is>
      </c>
      <c r="D3128" s="330" t="n">
        <v>21.31</v>
      </c>
      <c r="E3128" s="330" t="n">
        <v>21.75</v>
      </c>
      <c r="F3128" s="330" t="inlineStr"/>
    </row>
    <row r="3129" ht="75" customHeight="1" s="496">
      <c r="A3129" s="330" t="n">
        <v>100382</v>
      </c>
      <c r="B3129" s="331" t="inlineStr">
        <is>
          <t>FABRICAÇÃO E INSTALAÇÃO DE PONTALETES DE MADEIRA NÃO APARELHADA PARA TELHADOS COM ATÉ 2 ÁGUAS E COM TELHA ONDULADA DE FIBROCIMENTO, ALUMÍNIO OU PLÁSTICA EM EDIFÍCIO RESIDENCIAL TÉRREO/SOBRADO, INCLUSO TRANSPORTE VERTICAL. AF_10/2025</t>
        </is>
      </c>
      <c r="C3129" s="330" t="inlineStr">
        <is>
          <t>M2</t>
        </is>
      </c>
      <c r="D3129" s="330" t="n">
        <v>19.84</v>
      </c>
      <c r="E3129" s="330" t="n">
        <v>20.23</v>
      </c>
      <c r="F3129" s="330" t="inlineStr"/>
    </row>
    <row r="3130" ht="60" customHeight="1" s="496">
      <c r="A3130" s="330" t="n">
        <v>100387</v>
      </c>
      <c r="B3130" s="331" t="inlineStr">
        <is>
          <t>FABRICAÇÃO E INSTALAÇÃO DE PONTALETES DE MADEIRA NÃO APARELHADA PARA TELHADOS COM MAIS QUE 2 ÁGUAS E COM TELHA CERÂMICA (ENCAIXE/CAPA CANAL) OU DE CONCRETO EM EDIFÍCIO INSTITUCIONAL TÉRREO, INCLUSO TRANSPORTE VERTICAL. AF_10/2025</t>
        </is>
      </c>
      <c r="C3130" s="330" t="inlineStr">
        <is>
          <t>M2</t>
        </is>
      </c>
      <c r="D3130" s="330" t="n">
        <v>50.41</v>
      </c>
      <c r="E3130" s="330" t="n">
        <v>51.83</v>
      </c>
      <c r="F3130" s="330" t="inlineStr"/>
    </row>
    <row r="3131" ht="60" customHeight="1" s="496">
      <c r="A3131" s="330" t="n">
        <v>100386</v>
      </c>
      <c r="B3131" s="331" t="inlineStr">
        <is>
          <t>FABRICAÇÃO E INSTALAÇÃO DE PONTALETES DE MADEIRA NÃO APARELHADA PARA TELHADOS COM MAIS QUE 2 ÁGUAS E COM TELHA CERÂMICA (ENCAIXE/CAPA CANAL) OU DE CONCRETO EM EDIFÍCIO RESIDENCIAL DE MÚLTIPLOS PAVIMENTOS. AF_10/2025</t>
        </is>
      </c>
      <c r="C3131" s="330" t="inlineStr">
        <is>
          <t>M2</t>
        </is>
      </c>
      <c r="D3131" s="330" t="n">
        <v>40.21</v>
      </c>
      <c r="E3131" s="330" t="n">
        <v>41.29</v>
      </c>
      <c r="F3131" s="330" t="inlineStr"/>
    </row>
    <row r="3132" ht="75" customHeight="1" s="496">
      <c r="A3132" s="330" t="n">
        <v>100385</v>
      </c>
      <c r="B3132" s="331" t="inlineStr">
        <is>
          <t>FABRICAÇÃO E INSTALAÇÃO DE PONTALETES DE MADEIRA NÃO APARELHADA PARA TELHADOS COM MAIS QUE 2 ÁGUAS E COM TELHA CERÂMICA (ENCAIXE/CAPA CANAL) OU DE CONCRETO EM EDIFÍCIO RESIDENCIAL TÉRREO/SOBRADO, INCLUSO TRANSPORTE VERTICAL. AF_10/2025</t>
        </is>
      </c>
      <c r="C3132" s="330" t="inlineStr">
        <is>
          <t>M2</t>
        </is>
      </c>
      <c r="D3132" s="330" t="n">
        <v>30.91</v>
      </c>
      <c r="E3132" s="330" t="n">
        <v>31.64</v>
      </c>
      <c r="F3132" s="330" t="inlineStr"/>
    </row>
    <row r="3133" ht="45" customHeight="1" s="496">
      <c r="A3133" s="330" t="n">
        <v>100377</v>
      </c>
      <c r="B3133" s="331" t="inlineStr">
        <is>
          <t>FABRICAÇÃO E INSTALAÇÃO DE TESOURA (INTEIRA OU MEIA) EM AÇO, VÃOS MAIORES OU IGUAIS A 3,0 M E MENORES QUE 6,0 M, INCLUSO IÇAMENTO, EXCLUSIVE PINTURA. AF_10/2025</t>
        </is>
      </c>
      <c r="C3133" s="330" t="inlineStr">
        <is>
          <t>KG</t>
        </is>
      </c>
      <c r="D3133" s="330" t="n">
        <v>13.86</v>
      </c>
      <c r="E3133" s="330" t="n">
        <v>14.06</v>
      </c>
      <c r="F3133" s="330" t="inlineStr">
        <is>
          <t>AS</t>
        </is>
      </c>
    </row>
    <row r="3134" ht="45" customHeight="1" s="496">
      <c r="A3134" s="330" t="n">
        <v>100378</v>
      </c>
      <c r="B3134" s="331" t="inlineStr">
        <is>
          <t>FABRICAÇÃO E INSTALAÇÃO DE TESOURA (INTEIRA OU MEIA) EM AÇO, VÃOS MAIORES OU IGUAIS A 6,0 M E MENORES OU IGUAIS A 12,0 M, INCLUSO IÇAMENTO, EXCLUSIVE PINTURA. AF_10/2025</t>
        </is>
      </c>
      <c r="C3134" s="330" t="inlineStr">
        <is>
          <t>KG</t>
        </is>
      </c>
      <c r="D3134" s="330" t="n">
        <v>12.51</v>
      </c>
      <c r="E3134" s="330" t="n">
        <v>12.67</v>
      </c>
      <c r="F3134" s="330" t="inlineStr">
        <is>
          <t>AS</t>
        </is>
      </c>
    </row>
    <row r="3135" ht="45" customHeight="1" s="496">
      <c r="A3135" s="330" t="n">
        <v>92596</v>
      </c>
      <c r="B3135" s="331" t="inlineStr">
        <is>
          <t>FABRICAÇÃO E INSTALAÇÃO DE TESOURA INTEIRA EM AÇO, VÃO DE 10 M, PARA TELHA CERÂMICA OU DE CONCRETO, INCLUSO IÇAMENTO, EXCLUSIVE PINTURA. AF_10/2025</t>
        </is>
      </c>
      <c r="C3135" s="330" t="inlineStr">
        <is>
          <t>UN</t>
        </is>
      </c>
      <c r="D3135" s="330" t="n">
        <v>2144.21</v>
      </c>
      <c r="E3135" s="330" t="n">
        <v>2174.82</v>
      </c>
      <c r="F3135" s="330" t="inlineStr">
        <is>
          <t>AS</t>
        </is>
      </c>
    </row>
    <row r="3136" ht="45" customHeight="1" s="496">
      <c r="A3136" s="330" t="n">
        <v>92616</v>
      </c>
      <c r="B3136" s="331" t="inlineStr">
        <is>
          <t>FABRICAÇÃO E INSTALAÇÃO DE TESOURA INTEIRA EM AÇO, VÃO DE 10 M, PARA TELHA ONDULADA DE FIBROCIMENTO, METÁLICA, PLÁSTICA OU TERMOACÚSTICA, INCLUSO IÇAMENTO, EXCLUSIVE PINTURA. AF_10/2025</t>
        </is>
      </c>
      <c r="C3136" s="330" t="inlineStr">
        <is>
          <t>UN</t>
        </is>
      </c>
      <c r="D3136" s="330" t="n">
        <v>1979.94</v>
      </c>
      <c r="E3136" s="330" t="n">
        <v>2010.55</v>
      </c>
      <c r="F3136" s="330" t="inlineStr">
        <is>
          <t>AS</t>
        </is>
      </c>
    </row>
    <row r="3137" ht="45" customHeight="1" s="496">
      <c r="A3137" s="330" t="n">
        <v>92598</v>
      </c>
      <c r="B3137" s="331" t="inlineStr">
        <is>
          <t>FABRICAÇÃO E INSTALAÇÃO DE TESOURA INTEIRA EM AÇO, VÃO DE 11 M, PARA TELHA CERÂMICA OU DE CONCRETO, INCLUSO IÇAMENTO, EXCLUSIVE PINTURA. AF_10/2025</t>
        </is>
      </c>
      <c r="C3137" s="330" t="inlineStr">
        <is>
          <t>UN</t>
        </is>
      </c>
      <c r="D3137" s="330" t="n">
        <v>2286.28</v>
      </c>
      <c r="E3137" s="330" t="n">
        <v>2316.89</v>
      </c>
      <c r="F3137" s="330" t="inlineStr">
        <is>
          <t>AS</t>
        </is>
      </c>
    </row>
    <row r="3138" ht="45" customHeight="1" s="496">
      <c r="A3138" s="330" t="n">
        <v>92618</v>
      </c>
      <c r="B3138" s="331" t="inlineStr">
        <is>
          <t>FABRICAÇÃO E INSTALAÇÃO DE TESOURA INTEIRA EM AÇO, VÃO DE 11 M, PARA TELHA ONDULADA DE FIBROCIMENTO, METÁLICA, PLÁSTICA OU TERMOACÚSTICA, INCLUSO IÇAMENTO, EXCLUSIVE PINTURA. AF_10/2025</t>
        </is>
      </c>
      <c r="C3138" s="330" t="inlineStr">
        <is>
          <t>UN</t>
        </is>
      </c>
      <c r="D3138" s="330" t="n">
        <v>2159.38</v>
      </c>
      <c r="E3138" s="330" t="n">
        <v>2189.99</v>
      </c>
      <c r="F3138" s="330" t="inlineStr">
        <is>
          <t>AS</t>
        </is>
      </c>
    </row>
    <row r="3139" ht="45" customHeight="1" s="496">
      <c r="A3139" s="330" t="n">
        <v>92600</v>
      </c>
      <c r="B3139" s="331" t="inlineStr">
        <is>
          <t>FABRICAÇÃO E INSTALAÇÃO DE TESOURA INTEIRA EM AÇO, VÃO DE 12 M, PARA TELHA CERÂMICA OU DE CONCRETO, INCLUSO IÇAMENTO, EXCLUSIVE PINTURA. AF_10/2025</t>
        </is>
      </c>
      <c r="C3139" s="330" t="inlineStr">
        <is>
          <t>UN</t>
        </is>
      </c>
      <c r="D3139" s="330" t="n">
        <v>2430.91</v>
      </c>
      <c r="E3139" s="330" t="n">
        <v>2461.52</v>
      </c>
      <c r="F3139" s="330" t="inlineStr">
        <is>
          <t>AS</t>
        </is>
      </c>
    </row>
    <row r="3140" ht="45" customHeight="1" s="496">
      <c r="A3140" s="330" t="n">
        <v>92620</v>
      </c>
      <c r="B3140" s="331" t="inlineStr">
        <is>
          <t>FABRICAÇÃO E INSTALAÇÃO DE TESOURA INTEIRA EM AÇO, VÃO DE 12 M, PARA TELHA ONDULADA DE FIBROCIMENTO, METÁLICA, PLÁSTICA OU TERMOACÚSTICA, INCLUSO IÇAMENTO, EXCLUSIVE PINTURA. AF_10/2025</t>
        </is>
      </c>
      <c r="C3140" s="330" t="inlineStr">
        <is>
          <t>UN</t>
        </is>
      </c>
      <c r="D3140" s="330" t="n">
        <v>2239.54</v>
      </c>
      <c r="E3140" s="330" t="n">
        <v>2270.15</v>
      </c>
      <c r="F3140" s="330" t="inlineStr">
        <is>
          <t>AS</t>
        </is>
      </c>
    </row>
    <row r="3141" ht="45" customHeight="1" s="496">
      <c r="A3141" s="330" t="n">
        <v>92582</v>
      </c>
      <c r="B3141" s="331" t="inlineStr">
        <is>
          <t>FABRICAÇÃO E INSTALAÇÃO DE TESOURA INTEIRA EM AÇO, VÃO DE 3 M, PARA TELHA CERÂMICA OU DE CONCRETO, INCLUSO IÇAMENTO, EXCLUSIVE PINTURA. AF_10/2025</t>
        </is>
      </c>
      <c r="C3141" s="330" t="inlineStr">
        <is>
          <t>UN</t>
        </is>
      </c>
      <c r="D3141" s="330" t="n">
        <v>673.67</v>
      </c>
      <c r="E3141" s="330" t="n">
        <v>685.15</v>
      </c>
      <c r="F3141" s="330" t="inlineStr">
        <is>
          <t>AS</t>
        </is>
      </c>
    </row>
    <row r="3142" ht="45" customHeight="1" s="496">
      <c r="A3142" s="330" t="n">
        <v>92602</v>
      </c>
      <c r="B3142" s="331" t="inlineStr">
        <is>
          <t>FABRICAÇÃO E INSTALAÇÃO DE TESOURA INTEIRA EM AÇO, VÃO DE 3 M, PARA TELHA ONDULADA DE FIBROCIMENTO, METÁLICA, PLÁSTICA OU TERMOACÚSTICA, INCLUSO IÇAMENTO, EXCLUSIVE PINTURA. AF_10/2025</t>
        </is>
      </c>
      <c r="C3142" s="330" t="inlineStr">
        <is>
          <t>UN</t>
        </is>
      </c>
      <c r="D3142" s="330" t="n">
        <v>652.08</v>
      </c>
      <c r="E3142" s="330" t="n">
        <v>663.5599999999999</v>
      </c>
      <c r="F3142" s="330" t="inlineStr">
        <is>
          <t>AS</t>
        </is>
      </c>
    </row>
    <row r="3143" ht="45" customHeight="1" s="496">
      <c r="A3143" s="330" t="n">
        <v>92584</v>
      </c>
      <c r="B3143" s="331" t="inlineStr">
        <is>
          <t>FABRICAÇÃO E INSTALAÇÃO DE TESOURA INTEIRA EM AÇO, VÃO DE 4 M, PARA TELHA CERÂMICA OU DE CONCRETO, INCLUSO IÇAMENTO, EXCLUSIVE PINTURA. AF_10/2025</t>
        </is>
      </c>
      <c r="C3143" s="330" t="inlineStr">
        <is>
          <t>UN</t>
        </is>
      </c>
      <c r="D3143" s="330" t="n">
        <v>796.9</v>
      </c>
      <c r="E3143" s="330" t="n">
        <v>808.38</v>
      </c>
      <c r="F3143" s="330" t="inlineStr">
        <is>
          <t>AS</t>
        </is>
      </c>
    </row>
    <row r="3144" ht="45" customHeight="1" s="496">
      <c r="A3144" s="330" t="n">
        <v>92604</v>
      </c>
      <c r="B3144" s="331" t="inlineStr">
        <is>
          <t>FABRICAÇÃO E INSTALAÇÃO DE TESOURA INTEIRA EM AÇO, VÃO DE 4 M, PARA TELHA ONDULADA DE FIBROCIMENTO, METÁLICA, PLÁSTICA OU TERMOACÚSTICA, INCLUSO IÇAMENTO, EXCLUSIVE PINTURA. AF_10/2025</t>
        </is>
      </c>
      <c r="C3144" s="330" t="inlineStr">
        <is>
          <t>UN</t>
        </is>
      </c>
      <c r="D3144" s="330" t="n">
        <v>766.6900000000001</v>
      </c>
      <c r="E3144" s="330" t="n">
        <v>778.17</v>
      </c>
      <c r="F3144" s="330" t="inlineStr">
        <is>
          <t>AS</t>
        </is>
      </c>
    </row>
    <row r="3145" ht="45" customHeight="1" s="496">
      <c r="A3145" s="330" t="n">
        <v>92586</v>
      </c>
      <c r="B3145" s="331" t="inlineStr">
        <is>
          <t>FABRICAÇÃO E INSTALAÇÃO DE TESOURA INTEIRA EM AÇO, VÃO DE 5 M, PARA TELHA CERÂMICA OU DE CONCRETO, INCLUSO IÇAMENTO, EXCLUSIVE PINTURA. AF_10/2025</t>
        </is>
      </c>
      <c r="C3145" s="330" t="inlineStr">
        <is>
          <t>UN</t>
        </is>
      </c>
      <c r="D3145" s="330" t="n">
        <v>916.62</v>
      </c>
      <c r="E3145" s="330" t="n">
        <v>928.1</v>
      </c>
      <c r="F3145" s="330" t="inlineStr">
        <is>
          <t>AS</t>
        </is>
      </c>
    </row>
    <row r="3146" ht="45" customHeight="1" s="496">
      <c r="A3146" s="330" t="n">
        <v>92606</v>
      </c>
      <c r="B3146" s="331" t="inlineStr">
        <is>
          <t>FABRICAÇÃO E INSTALAÇÃO DE TESOURA INTEIRA EM AÇO, VÃO DE 5 M, PARA TELHA ONDULADA DE FIBROCIMENTO, METÁLICA, PLÁSTICA OU TERMOACÚSTICA, INCLUSO IÇAMENTO, EXCLUSIVE PINTURA. AF_10/2025</t>
        </is>
      </c>
      <c r="C3146" s="330" t="inlineStr">
        <is>
          <t>UN</t>
        </is>
      </c>
      <c r="D3146" s="330" t="n">
        <v>881.92</v>
      </c>
      <c r="E3146" s="330" t="n">
        <v>893.4</v>
      </c>
      <c r="F3146" s="330" t="inlineStr">
        <is>
          <t>AS</t>
        </is>
      </c>
    </row>
    <row r="3147" ht="45" customHeight="1" s="496">
      <c r="A3147" s="330" t="n">
        <v>92588</v>
      </c>
      <c r="B3147" s="331" t="inlineStr">
        <is>
          <t>FABRICAÇÃO E INSTALAÇÃO DE TESOURA INTEIRA EM AÇO, VÃO DE 6 M, PARA TELHA CERÂMICA OU DE CONCRETO, INCLUSO IÇAMENTO, EXCLUSIVE PINTURA. AF_10/2025</t>
        </is>
      </c>
      <c r="C3147" s="330" t="inlineStr">
        <is>
          <t>UN</t>
        </is>
      </c>
      <c r="D3147" s="330" t="n">
        <v>1233.21</v>
      </c>
      <c r="E3147" s="330" t="n">
        <v>1250.78</v>
      </c>
      <c r="F3147" s="330" t="inlineStr">
        <is>
          <t>AS</t>
        </is>
      </c>
    </row>
    <row r="3148" ht="45" customHeight="1" s="496">
      <c r="A3148" s="330" t="n">
        <v>92608</v>
      </c>
      <c r="B3148" s="331" t="inlineStr">
        <is>
          <t>FABRICAÇÃO E INSTALAÇÃO DE TESOURA INTEIRA EM AÇO, VÃO DE 6 M, PARA TELHA ONDULADA DE FIBROCIMENTO, METÁLICA, PLÁSTICA OU TERMOACÚSTICA, INCLUSO IÇAMENTO, EXCLUSIVE PINTURA. AF_10/2025</t>
        </is>
      </c>
      <c r="C3148" s="330" t="inlineStr">
        <is>
          <t>UN</t>
        </is>
      </c>
      <c r="D3148" s="330" t="n">
        <v>1169.1</v>
      </c>
      <c r="E3148" s="330" t="n">
        <v>1186.67</v>
      </c>
      <c r="F3148" s="330" t="inlineStr">
        <is>
          <t>AS</t>
        </is>
      </c>
    </row>
    <row r="3149" ht="45" customHeight="1" s="496">
      <c r="A3149" s="330" t="n">
        <v>92590</v>
      </c>
      <c r="B3149" s="331" t="inlineStr">
        <is>
          <t>FABRICAÇÃO E INSTALAÇÃO DE TESOURA INTEIRA EM AÇO, VÃO DE 7 M, PARA TELHA CERÂMICA OU DE CONCRETO, INCLUSO IÇAMENTO, EXCLUSIVE PINTURA. AF_10/2025</t>
        </is>
      </c>
      <c r="C3149" s="330" t="inlineStr">
        <is>
          <t>UN</t>
        </is>
      </c>
      <c r="D3149" s="330" t="n">
        <v>1364.75</v>
      </c>
      <c r="E3149" s="330" t="n">
        <v>1382.32</v>
      </c>
      <c r="F3149" s="330" t="inlineStr">
        <is>
          <t>AS</t>
        </is>
      </c>
    </row>
    <row r="3150" ht="45" customHeight="1" s="496">
      <c r="A3150" s="330" t="n">
        <v>92610</v>
      </c>
      <c r="B3150" s="331" t="inlineStr">
        <is>
          <t>FABRICAÇÃO E INSTALAÇÃO DE TESOURA INTEIRA EM AÇO, VÃO DE 7 M, PARA TELHA ONDULADA DE FIBROCIMENTO, METÁLICA, PLÁSTICA OU TERMOACÚSTICA, INCLUSO IÇAMENTO, EXCLUSIVE PINTURA. AF_10/2025</t>
        </is>
      </c>
      <c r="C3150" s="330" t="inlineStr">
        <is>
          <t>UN</t>
        </is>
      </c>
      <c r="D3150" s="330" t="n">
        <v>1292.02</v>
      </c>
      <c r="E3150" s="330" t="n">
        <v>1309.59</v>
      </c>
      <c r="F3150" s="330" t="inlineStr">
        <is>
          <t>AS</t>
        </is>
      </c>
    </row>
    <row r="3151" ht="45" customHeight="1" s="496">
      <c r="A3151" s="330" t="n">
        <v>92592</v>
      </c>
      <c r="B3151" s="331" t="inlineStr">
        <is>
          <t>FABRICAÇÃO E INSTALAÇÃO DE TESOURA INTEIRA EM AÇO, VÃO DE 8 M, PARA TELHA CERÂMICA OU DE CONCRETO, INCLUSO IÇAMENTO, EXCLUSIVE PINTURA. AF_10/2025</t>
        </is>
      </c>
      <c r="C3151" s="330" t="inlineStr">
        <is>
          <t>UN</t>
        </is>
      </c>
      <c r="D3151" s="330" t="n">
        <v>1581.01</v>
      </c>
      <c r="E3151" s="330" t="n">
        <v>1602.98</v>
      </c>
      <c r="F3151" s="330" t="inlineStr">
        <is>
          <t>AS</t>
        </is>
      </c>
    </row>
    <row r="3152" ht="45" customHeight="1" s="496">
      <c r="A3152" s="330" t="n">
        <v>92612</v>
      </c>
      <c r="B3152" s="331" t="inlineStr">
        <is>
          <t>FABRICAÇÃO E INSTALAÇÃO DE TESOURA INTEIRA EM AÇO, VÃO DE 8 M, PARA TELHA ONDULADA DE FIBROCIMENTO, METÁLICA, PLÁSTICA OU TERMOACÚSTICA, INCLUSO IÇAMENTO, EXCLUSIVE PINTURA. AF_10/2025</t>
        </is>
      </c>
      <c r="C3152" s="330" t="inlineStr">
        <is>
          <t>UN</t>
        </is>
      </c>
      <c r="D3152" s="330" t="n">
        <v>1526.96</v>
      </c>
      <c r="E3152" s="330" t="n">
        <v>1550.48</v>
      </c>
      <c r="F3152" s="330" t="inlineStr">
        <is>
          <t>AS</t>
        </is>
      </c>
    </row>
    <row r="3153" ht="45" customHeight="1" s="496">
      <c r="A3153" s="330" t="n">
        <v>92594</v>
      </c>
      <c r="B3153" s="331" t="inlineStr">
        <is>
          <t>FABRICAÇÃO E INSTALAÇÃO DE TESOURA INTEIRA EM AÇO, VÃO DE 9 M, PARA TELHA CERÂMICA OU DE CONCRETO, INCLUSO IÇAMENTO, EXCLUSIVE PINTURA. AF_10/2025</t>
        </is>
      </c>
      <c r="C3153" s="330" t="inlineStr">
        <is>
          <t>UN</t>
        </is>
      </c>
      <c r="D3153" s="330" t="n">
        <v>1844.53</v>
      </c>
      <c r="E3153" s="330" t="n">
        <v>1868.05</v>
      </c>
      <c r="F3153" s="330" t="inlineStr">
        <is>
          <t>AS</t>
        </is>
      </c>
    </row>
    <row r="3154" ht="45" customHeight="1" s="496">
      <c r="A3154" s="330" t="n">
        <v>92614</v>
      </c>
      <c r="B3154" s="331" t="inlineStr">
        <is>
          <t>FABRICAÇÃO E INSTALAÇÃO DE TESOURA INTEIRA EM AÇO, VÃO DE 9 M, PARA TELHA ONDULADA DE FIBROCIMENTO, METÁLICA, PLÁSTICA OU TERMOACÚSTICA, INCLUSO IÇAMENTO, EXCLUSIVE PINTURA. AF_10/2025</t>
        </is>
      </c>
      <c r="C3154" s="330" t="inlineStr">
        <is>
          <t>UN</t>
        </is>
      </c>
      <c r="D3154" s="330" t="n">
        <v>1709.78</v>
      </c>
      <c r="E3154" s="330" t="n">
        <v>1733.3</v>
      </c>
      <c r="F3154" s="330" t="inlineStr">
        <is>
          <t>AS</t>
        </is>
      </c>
    </row>
    <row r="3155" ht="45" customHeight="1" s="496">
      <c r="A3155" s="330" t="n">
        <v>92552</v>
      </c>
      <c r="B3155" s="331" t="inlineStr">
        <is>
          <t>FABRICAÇÃO E INSTALAÇÃO DE TESOURA INTEIRA EM MADEIRA NÃO APARELHADA, VÃO DE 10 M, PARA TELHA CERÂMICA OU DE CONCRETO, INCLUSO IÇAMENTO. AF_10/2025</t>
        </is>
      </c>
      <c r="C3155" s="330" t="inlineStr">
        <is>
          <t>UN</t>
        </is>
      </c>
      <c r="D3155" s="330" t="n">
        <v>2339.05</v>
      </c>
      <c r="E3155" s="330" t="n">
        <v>2404.28</v>
      </c>
      <c r="F3155" s="330" t="inlineStr">
        <is>
          <t>AS</t>
        </is>
      </c>
    </row>
    <row r="3156" ht="60" customHeight="1" s="496">
      <c r="A3156" s="330" t="n">
        <v>92562</v>
      </c>
      <c r="B3156" s="331" t="inlineStr">
        <is>
          <t>FABRICAÇÃO E INSTALAÇÃO DE TESOURA INTEIRA EM MADEIRA NÃO APARELHADA, VÃO DE 10 M, PARA TELHA ONDULADA DE FIBROCIMENTO, METÁLICA, PLÁSTICA OU TERMOACÚSTICA, INCLUSO IÇAMENTO. AF_10/2025</t>
        </is>
      </c>
      <c r="C3156" s="330" t="inlineStr">
        <is>
          <t>UN</t>
        </is>
      </c>
      <c r="D3156" s="330" t="n">
        <v>2292.47</v>
      </c>
      <c r="E3156" s="330" t="n">
        <v>2357.7</v>
      </c>
      <c r="F3156" s="330" t="inlineStr">
        <is>
          <t>AS</t>
        </is>
      </c>
    </row>
    <row r="3157" ht="45" customHeight="1" s="496">
      <c r="A3157" s="330" t="n">
        <v>92553</v>
      </c>
      <c r="B3157" s="331" t="inlineStr">
        <is>
          <t>FABRICAÇÃO E INSTALAÇÃO DE TESOURA INTEIRA EM MADEIRA NÃO APARELHADA, VÃO DE 11 M, PARA TELHA CERÂMICA OU DE CONCRETO, INCLUSO IÇAMENTO. AF_10/2025</t>
        </is>
      </c>
      <c r="C3157" s="330" t="inlineStr">
        <is>
          <t>UN</t>
        </is>
      </c>
      <c r="D3157" s="330" t="n">
        <v>2744.4</v>
      </c>
      <c r="E3157" s="330" t="n">
        <v>2825.91</v>
      </c>
      <c r="F3157" s="330" t="inlineStr">
        <is>
          <t>AS</t>
        </is>
      </c>
    </row>
    <row r="3158" ht="60" customHeight="1" s="496">
      <c r="A3158" s="330" t="n">
        <v>92563</v>
      </c>
      <c r="B3158" s="331" t="inlineStr">
        <is>
          <t>FABRICAÇÃO E INSTALAÇÃO DE TESOURA INTEIRA EM MADEIRA NÃO APARELHADA, VÃO DE 11 M, PARA TELHA ONDULADA DE FIBROCIMENTO, METÁLICA, PLÁSTICA OU TERMOACÚSTICA, INCLUSO IÇAMENTO. AF_10/2025</t>
        </is>
      </c>
      <c r="C3158" s="330" t="inlineStr">
        <is>
          <t>UN</t>
        </is>
      </c>
      <c r="D3158" s="330" t="n">
        <v>2700.93</v>
      </c>
      <c r="E3158" s="330" t="n">
        <v>2782.44</v>
      </c>
      <c r="F3158" s="330" t="inlineStr">
        <is>
          <t>AS</t>
        </is>
      </c>
    </row>
    <row r="3159" ht="45" customHeight="1" s="496">
      <c r="A3159" s="330" t="n">
        <v>92554</v>
      </c>
      <c r="B3159" s="331" t="inlineStr">
        <is>
          <t>FABRICAÇÃO E INSTALAÇÃO DE TESOURA INTEIRA EM MADEIRA NÃO APARELHADA, VÃO DE 12 M, PARA TELHA CERÂMICA OU DE CONCRETO, INCLUSO IÇAMENTO. AF_10/2025</t>
        </is>
      </c>
      <c r="C3159" s="330" t="inlineStr">
        <is>
          <t>UN</t>
        </is>
      </c>
      <c r="D3159" s="330" t="n">
        <v>2813.16</v>
      </c>
      <c r="E3159" s="330" t="n">
        <v>2894.67</v>
      </c>
      <c r="F3159" s="330" t="inlineStr">
        <is>
          <t>AS</t>
        </is>
      </c>
    </row>
    <row r="3160" ht="60" customHeight="1" s="496">
      <c r="A3160" s="330" t="n">
        <v>92564</v>
      </c>
      <c r="B3160" s="331" t="inlineStr">
        <is>
          <t>FABRICAÇÃO E INSTALAÇÃO DE TESOURA INTEIRA EM MADEIRA NÃO APARELHADA, VÃO DE 12 M, PARA TELHA ONDULADA DE FIBROCIMENTO, METÁLICA, PLÁSTICA OU TERMOACÚSTICA, INCLUSO IÇAMENTO. AF_10/2025</t>
        </is>
      </c>
      <c r="C3160" s="330" t="inlineStr">
        <is>
          <t>UN</t>
        </is>
      </c>
      <c r="D3160" s="330" t="n">
        <v>2759.92</v>
      </c>
      <c r="E3160" s="330" t="n">
        <v>2841.43</v>
      </c>
      <c r="F3160" s="330" t="inlineStr">
        <is>
          <t>AS</t>
        </is>
      </c>
    </row>
    <row r="3161" ht="45" customHeight="1" s="496">
      <c r="A3161" s="330" t="n">
        <v>92545</v>
      </c>
      <c r="B3161" s="331" t="inlineStr">
        <is>
          <t>FABRICAÇÃO E INSTALAÇÃO DE TESOURA INTEIRA EM MADEIRA NÃO APARELHADA, VÃO DE 3 M, PARA TELHA CERÂMICA OU DE CONCRETO, INCLUSO IÇAMENTO. AF_10/2025</t>
        </is>
      </c>
      <c r="C3161" s="330" t="inlineStr">
        <is>
          <t>UN</t>
        </is>
      </c>
      <c r="D3161" s="330" t="n">
        <v>891.8</v>
      </c>
      <c r="E3161" s="330" t="n">
        <v>916.5700000000001</v>
      </c>
      <c r="F3161" s="330" t="inlineStr">
        <is>
          <t>AS</t>
        </is>
      </c>
    </row>
    <row r="3162" ht="60" customHeight="1" s="496">
      <c r="A3162" s="330" t="n">
        <v>92555</v>
      </c>
      <c r="B3162" s="331" t="inlineStr">
        <is>
          <t>FABRICAÇÃO E INSTALAÇÃO DE TESOURA INTEIRA EM MADEIRA NÃO APARELHADA, VÃO DE 3 M, PARA TELHA ONDULADA DE FIBROCIMENTO, METÁLICA, PLÁSTICA OU TERMOACÚSTICA, INCLUSO IÇAMENTO. AF_10/2025</t>
        </is>
      </c>
      <c r="C3162" s="330" t="inlineStr">
        <is>
          <t>UN</t>
        </is>
      </c>
      <c r="D3162" s="330" t="n">
        <v>888.98</v>
      </c>
      <c r="E3162" s="330" t="n">
        <v>913.75</v>
      </c>
      <c r="F3162" s="330" t="inlineStr">
        <is>
          <t>AS</t>
        </is>
      </c>
    </row>
    <row r="3163" ht="45" customHeight="1" s="496">
      <c r="A3163" s="330" t="n">
        <v>92546</v>
      </c>
      <c r="B3163" s="331" t="inlineStr">
        <is>
          <t>FABRICAÇÃO E INSTALAÇÃO DE TESOURA INTEIRA EM MADEIRA NÃO APARELHADA, VÃO DE 4 M, PARA TELHA CERÂMICA OU DE CONCRETO, INCLUSO IÇAMENTO. AF_10/2025</t>
        </is>
      </c>
      <c r="C3163" s="330" t="inlineStr">
        <is>
          <t>UN</t>
        </is>
      </c>
      <c r="D3163" s="330" t="n">
        <v>1130.48</v>
      </c>
      <c r="E3163" s="330" t="n">
        <v>1163.38</v>
      </c>
      <c r="F3163" s="330" t="inlineStr">
        <is>
          <t>AS</t>
        </is>
      </c>
    </row>
    <row r="3164" ht="60" customHeight="1" s="496">
      <c r="A3164" s="330" t="n">
        <v>92556</v>
      </c>
      <c r="B3164" s="331" t="inlineStr">
        <is>
          <t>FABRICAÇÃO E INSTALAÇÃO DE TESOURA INTEIRA EM MADEIRA NÃO APARELHADA, VÃO DE 4 M, PARA TELHA ONDULADA DE FIBROCIMENTO, METÁLICA, PLÁSTICA OU TERMOACÚSTICA, INCLUSO IÇAMENTO. AF_10/2025</t>
        </is>
      </c>
      <c r="C3164" s="330" t="inlineStr">
        <is>
          <t>UN</t>
        </is>
      </c>
      <c r="D3164" s="330" t="n">
        <v>1111.28</v>
      </c>
      <c r="E3164" s="330" t="n">
        <v>1144.18</v>
      </c>
      <c r="F3164" s="330" t="inlineStr">
        <is>
          <t>AS</t>
        </is>
      </c>
    </row>
    <row r="3165" ht="45" customHeight="1" s="496">
      <c r="A3165" s="330" t="n">
        <v>92547</v>
      </c>
      <c r="B3165" s="331" t="inlineStr">
        <is>
          <t>FABRICAÇÃO E INSTALAÇÃO DE TESOURA INTEIRA EM MADEIRA NÃO APARELHADA, VÃO DE 5 M, PARA TELHA CERÂMICA OU DE CONCRETO, INCLUSO IÇAMENTO. AF_10/2025</t>
        </is>
      </c>
      <c r="C3165" s="330" t="inlineStr">
        <is>
          <t>UN</t>
        </is>
      </c>
      <c r="D3165" s="330" t="n">
        <v>1177.52</v>
      </c>
      <c r="E3165" s="330" t="n">
        <v>1210.42</v>
      </c>
      <c r="F3165" s="330" t="inlineStr">
        <is>
          <t>AS</t>
        </is>
      </c>
    </row>
    <row r="3166" ht="60" customHeight="1" s="496">
      <c r="A3166" s="330" t="n">
        <v>92557</v>
      </c>
      <c r="B3166" s="331" t="inlineStr">
        <is>
          <t>FABRICAÇÃO E INSTALAÇÃO DE TESOURA INTEIRA EM MADEIRA NÃO APARELHADA, VÃO DE 5 M, PARA TELHA ONDULADA DE FIBROCIMENTO, METÁLICA, PLÁSTICA OU TERMOACÚSTICA, INCLUSO IÇAMENTO. AF_10/2025</t>
        </is>
      </c>
      <c r="C3166" s="330" t="inlineStr">
        <is>
          <t>UN</t>
        </is>
      </c>
      <c r="D3166" s="330" t="n">
        <v>1157.38</v>
      </c>
      <c r="E3166" s="330" t="n">
        <v>1190.28</v>
      </c>
      <c r="F3166" s="330" t="inlineStr">
        <is>
          <t>AS</t>
        </is>
      </c>
    </row>
    <row r="3167" ht="45" customHeight="1" s="496">
      <c r="A3167" s="330" t="n">
        <v>92548</v>
      </c>
      <c r="B3167" s="331" t="inlineStr">
        <is>
          <t>FABRICAÇÃO E INSTALAÇÃO DE TESOURA INTEIRA EM MADEIRA NÃO APARELHADA, VÃO DE 6 M, PARA TELHA CERÂMICA OU DE CONCRETO, INCLUSO IÇAMENTO. AF_10/2025</t>
        </is>
      </c>
      <c r="C3167" s="330" t="inlineStr">
        <is>
          <t>UN</t>
        </is>
      </c>
      <c r="D3167" s="330" t="n">
        <v>1320.58</v>
      </c>
      <c r="E3167" s="330" t="n">
        <v>1358.03</v>
      </c>
      <c r="F3167" s="330" t="inlineStr">
        <is>
          <t>AS</t>
        </is>
      </c>
    </row>
    <row r="3168" ht="60" customHeight="1" s="496">
      <c r="A3168" s="330" t="n">
        <v>92558</v>
      </c>
      <c r="B3168" s="331" t="inlineStr">
        <is>
          <t>FABRICAÇÃO E INSTALAÇÃO DE TESOURA INTEIRA EM MADEIRA NÃO APARELHADA, VÃO DE 6 M, PARA TELHA ONDULADA DE FIBROCIMENTO, METÁLICA, PLÁSTICA OU TERMOACÚSTICA, INCLUSO IÇAMENTO. AF_10/2025</t>
        </is>
      </c>
      <c r="C3168" s="330" t="inlineStr">
        <is>
          <t>UN</t>
        </is>
      </c>
      <c r="D3168" s="330" t="n">
        <v>1306.12</v>
      </c>
      <c r="E3168" s="330" t="n">
        <v>1343.57</v>
      </c>
      <c r="F3168" s="330" t="inlineStr">
        <is>
          <t>AS</t>
        </is>
      </c>
    </row>
    <row r="3169" ht="45" customHeight="1" s="496">
      <c r="A3169" s="330" t="n">
        <v>92549</v>
      </c>
      <c r="B3169" s="331" t="inlineStr">
        <is>
          <t>FABRICAÇÃO E INSTALAÇÃO DE TESOURA INTEIRA EM MADEIRA NÃO APARELHADA, VÃO DE 7 M, PARA TELHA CERÂMICA OU DE CONCRETO, INCLUSO IÇAMENTO. AF_10/2025</t>
        </is>
      </c>
      <c r="C3169" s="330" t="inlineStr">
        <is>
          <t>UN</t>
        </is>
      </c>
      <c r="D3169" s="330" t="n">
        <v>1717.78</v>
      </c>
      <c r="E3169" s="330" t="n">
        <v>1771.52</v>
      </c>
      <c r="F3169" s="330" t="inlineStr">
        <is>
          <t>AS</t>
        </is>
      </c>
    </row>
    <row r="3170" ht="60" customHeight="1" s="496">
      <c r="A3170" s="330" t="n">
        <v>92559</v>
      </c>
      <c r="B3170" s="331" t="inlineStr">
        <is>
          <t>FABRICAÇÃO E INSTALAÇÃO DE TESOURA INTEIRA EM MADEIRA NÃO APARELHADA, VÃO DE 7 M, PARA TELHA ONDULADA DE FIBROCIMENTO, METÁLICA, PLÁSTICA OU TERMOACÚSTICA, INCLUSO IÇAMENTO. AF_10/2025</t>
        </is>
      </c>
      <c r="C3170" s="330" t="inlineStr">
        <is>
          <t>UN</t>
        </is>
      </c>
      <c r="D3170" s="330" t="n">
        <v>1694.8</v>
      </c>
      <c r="E3170" s="330" t="n">
        <v>1748.54</v>
      </c>
      <c r="F3170" s="330" t="inlineStr">
        <is>
          <t>AS</t>
        </is>
      </c>
    </row>
    <row r="3171" ht="45" customHeight="1" s="496">
      <c r="A3171" s="330" t="n">
        <v>92550</v>
      </c>
      <c r="B3171" s="331" t="inlineStr">
        <is>
          <t>FABRICAÇÃO E INSTALAÇÃO DE TESOURA INTEIRA EM MADEIRA NÃO APARELHADA, VÃO DE 8 M, PARA TELHA CERÂMICA OU DE CONCRETO, INCLUSO IÇAMENTO. AF_10/2025</t>
        </is>
      </c>
      <c r="C3171" s="330" t="inlineStr">
        <is>
          <t>UN</t>
        </is>
      </c>
      <c r="D3171" s="330" t="n">
        <v>2073.92</v>
      </c>
      <c r="E3171" s="330" t="n">
        <v>2132.05</v>
      </c>
      <c r="F3171" s="330" t="inlineStr">
        <is>
          <t>AS</t>
        </is>
      </c>
    </row>
    <row r="3172" ht="60" customHeight="1" s="496">
      <c r="A3172" s="330" t="n">
        <v>92560</v>
      </c>
      <c r="B3172" s="331" t="inlineStr">
        <is>
          <t>FABRICAÇÃO E INSTALAÇÃO DE TESOURA INTEIRA EM MADEIRA NÃO APARELHADA, VÃO DE 8 M, PARA TELHA ONDULADA DE FIBROCIMENTO, METÁLICA, PLÁSTICA OU TERMOACÚSTICA, INCLUSO IÇAMENTO. AF_10/2025</t>
        </is>
      </c>
      <c r="C3172" s="330" t="inlineStr">
        <is>
          <t>UN</t>
        </is>
      </c>
      <c r="D3172" s="330" t="n">
        <v>2044.05</v>
      </c>
      <c r="E3172" s="330" t="n">
        <v>2102.18</v>
      </c>
      <c r="F3172" s="330" t="inlineStr">
        <is>
          <t>AS</t>
        </is>
      </c>
    </row>
    <row r="3173" ht="45" customHeight="1" s="496">
      <c r="A3173" s="330" t="n">
        <v>92551</v>
      </c>
      <c r="B3173" s="331" t="inlineStr">
        <is>
          <t>FABRICAÇÃO E INSTALAÇÃO DE TESOURA INTEIRA EM MADEIRA NÃO APARELHADA, VÃO DE 9 M, PARA TELHA CERÂMICA OU DE CONCRETO, INCLUSO IÇAMENTO. AF_10/2025</t>
        </is>
      </c>
      <c r="C3173" s="330" t="inlineStr">
        <is>
          <t>UN</t>
        </is>
      </c>
      <c r="D3173" s="330" t="n">
        <v>2134.02</v>
      </c>
      <c r="E3173" s="330" t="n">
        <v>2192.15</v>
      </c>
      <c r="F3173" s="330" t="inlineStr">
        <is>
          <t>AS</t>
        </is>
      </c>
    </row>
    <row r="3174" ht="60" customHeight="1" s="496">
      <c r="A3174" s="330" t="n">
        <v>92561</v>
      </c>
      <c r="B3174" s="331" t="inlineStr">
        <is>
          <t>FABRICAÇÃO E INSTALAÇÃO DE TESOURA INTEIRA EM MADEIRA NÃO APARELHADA, VÃO DE 9 M, PARA TELHA ONDULADA DE FIBROCIMENTO, METÁLICA, PLÁSTICA OU TERMOACÚSTICA, INCLUSO IÇAMENTO. AF_10/2025</t>
        </is>
      </c>
      <c r="C3174" s="330" t="inlineStr">
        <is>
          <t>UN</t>
        </is>
      </c>
      <c r="D3174" s="330" t="n">
        <v>2103.81</v>
      </c>
      <c r="E3174" s="330" t="n">
        <v>2161.94</v>
      </c>
      <c r="F3174" s="330" t="inlineStr">
        <is>
          <t>AS</t>
        </is>
      </c>
    </row>
    <row r="3175" ht="45" customHeight="1" s="496">
      <c r="A3175" s="330" t="n">
        <v>92262</v>
      </c>
      <c r="B3175" s="331" t="inlineStr">
        <is>
          <t>INSTALAÇÃO DE TESOURA (INTEIRA OU MEIA), BIAPOIADA, EM MADEIRA NÃO APARELHADA, PARA VÃOS MAIORES OU IGUAIS A 10,0 M E MENORES QUE 12,0 M, INCLUSO IÇAMENTO. AF_10/2025</t>
        </is>
      </c>
      <c r="C3175" s="330" t="inlineStr">
        <is>
          <t>UN</t>
        </is>
      </c>
      <c r="D3175" s="330" t="n">
        <v>682.25</v>
      </c>
      <c r="E3175" s="330" t="n">
        <v>706.78</v>
      </c>
      <c r="F3175" s="330" t="inlineStr">
        <is>
          <t>AS</t>
        </is>
      </c>
    </row>
    <row r="3176" ht="45" customHeight="1" s="496">
      <c r="A3176" s="330" t="n">
        <v>106149</v>
      </c>
      <c r="B3176" s="331" t="inlineStr">
        <is>
          <t>INSTALAÇÃO DE TESOURA (INTEIRA OU MEIA), BIAPOIADA, EM MADEIRA NÃO APARELHADA, PARA VÃOS MAIORES OU IGUAIS A 12,0 M E MENORES QUE 14,0 M, INCLUSO IÇAMENTO. AF_10/2025</t>
        </is>
      </c>
      <c r="C3176" s="330" t="inlineStr">
        <is>
          <t>UN</t>
        </is>
      </c>
      <c r="D3176" s="330" t="n">
        <v>814.41</v>
      </c>
      <c r="E3176" s="330" t="n">
        <v>845.8099999999999</v>
      </c>
      <c r="F3176" s="330" t="inlineStr"/>
    </row>
    <row r="3177" ht="45" customHeight="1" s="496">
      <c r="A3177" s="330" t="n">
        <v>106150</v>
      </c>
      <c r="B3177" s="331" t="inlineStr">
        <is>
          <t>INSTALAÇÃO DE TESOURA (INTEIRA OU MEIA), BIAPOIADA, EM MADEIRA NÃO APARELHADA, PARA VÃOS MAIORES OU IGUAIS A 14,0 M E MENORES QUE 16,0 M, INCLUSO IÇAMENTO. AF_10/2025</t>
        </is>
      </c>
      <c r="C3177" s="330" t="inlineStr">
        <is>
          <t>UN</t>
        </is>
      </c>
      <c r="D3177" s="330" t="n">
        <v>967.7</v>
      </c>
      <c r="E3177" s="330" t="n">
        <v>1007.09</v>
      </c>
      <c r="F3177" s="330" t="inlineStr"/>
    </row>
    <row r="3178" ht="45" customHeight="1" s="496">
      <c r="A3178" s="330" t="n">
        <v>106151</v>
      </c>
      <c r="B3178" s="331" t="inlineStr">
        <is>
          <t>INSTALAÇÃO DE TESOURA (INTEIRA OU MEIA), BIAPOIADA, EM MADEIRA NÃO APARELHADA, PARA VÃOS MAIORES OU IGUAIS A 16,0 M E MENORES QUE 18,0 M, INCLUSO IÇAMENTO. AF_10/2025</t>
        </is>
      </c>
      <c r="C3178" s="330" t="inlineStr">
        <is>
          <t>UN</t>
        </is>
      </c>
      <c r="D3178" s="330" t="n">
        <v>1142.14</v>
      </c>
      <c r="E3178" s="330" t="n">
        <v>1190.61</v>
      </c>
      <c r="F3178" s="330" t="inlineStr"/>
    </row>
    <row r="3179" ht="45" customHeight="1" s="496">
      <c r="A3179" s="330" t="n">
        <v>92259</v>
      </c>
      <c r="B3179" s="331" t="inlineStr">
        <is>
          <t>INSTALAÇÃO DE TESOURA (INTEIRA OU MEIA), BIAPOIADA, EM MADEIRA NÃO APARELHADA, PARA VÃOS MAIORES OU IGUAIS A 3,0 M E MENORES QUE 6,0 M, INCLUSO IÇAMENTO. AF_10/2025</t>
        </is>
      </c>
      <c r="C3179" s="330" t="inlineStr">
        <is>
          <t>UN</t>
        </is>
      </c>
      <c r="D3179" s="330" t="n">
        <v>374.35</v>
      </c>
      <c r="E3179" s="330" t="n">
        <v>382.84</v>
      </c>
      <c r="F3179" s="330" t="inlineStr">
        <is>
          <t>AS</t>
        </is>
      </c>
    </row>
    <row r="3180" ht="45" customHeight="1" s="496">
      <c r="A3180" s="330" t="n">
        <v>92260</v>
      </c>
      <c r="B3180" s="331" t="inlineStr">
        <is>
          <t>INSTALAÇÃO DE TESOURA (INTEIRA OU MEIA), BIAPOIADA, EM MADEIRA NÃO APARELHADA, PARA VÃOS MAIORES OU IGUAIS A 6,0 M E MENORES QUE 8,0 M, INCLUSO IÇAMENTO. AF_10/2025</t>
        </is>
      </c>
      <c r="C3180" s="330" t="inlineStr">
        <is>
          <t>UN</t>
        </is>
      </c>
      <c r="D3180" s="330" t="n">
        <v>461.56</v>
      </c>
      <c r="E3180" s="330" t="n">
        <v>474.6</v>
      </c>
      <c r="F3180" s="330" t="inlineStr">
        <is>
          <t>AS</t>
        </is>
      </c>
    </row>
    <row r="3181" ht="45" customHeight="1" s="496">
      <c r="A3181" s="330" t="n">
        <v>92261</v>
      </c>
      <c r="B3181" s="331" t="inlineStr">
        <is>
          <t>INSTALAÇÃO DE TESOURA (INTEIRA OU MEIA), BIAPOIADA, EM MADEIRA NÃO APARELHADA, PARA VÃOS MAIORES OU IGUAIS A 8,0 M E MENORES QUE 10,0 M, INCLUSO IÇAMENTO. AF_10/2025</t>
        </is>
      </c>
      <c r="C3181" s="330" t="inlineStr">
        <is>
          <t>UN</t>
        </is>
      </c>
      <c r="D3181" s="330" t="n">
        <v>546.14</v>
      </c>
      <c r="E3181" s="330" t="n">
        <v>563.5700000000001</v>
      </c>
      <c r="F3181" s="330" t="inlineStr">
        <is>
          <t>AS</t>
        </is>
      </c>
    </row>
    <row r="3182" ht="45" customHeight="1" s="496">
      <c r="A3182" s="330" t="n">
        <v>92258</v>
      </c>
      <c r="B3182" s="331" t="inlineStr">
        <is>
          <t>INSTALAÇÃO DE TESOURA (INTEIRA OU MEIA), EM AÇO, PARA VÃOS MAIORES OU IGUAIS A 10,0 M E MENORES OU IGUAIS A 12,0 M, INCLUSO IÇAMENTO, EXCLUSIVE PINTURA. AF_10/2025_PE</t>
        </is>
      </c>
      <c r="C3182" s="330" t="inlineStr">
        <is>
          <t>UN</t>
        </is>
      </c>
      <c r="D3182" s="330" t="n">
        <v>519.0700000000001</v>
      </c>
      <c r="E3182" s="330" t="n">
        <v>543.5</v>
      </c>
      <c r="F3182" s="330" t="inlineStr">
        <is>
          <t>AS</t>
        </is>
      </c>
    </row>
    <row r="3183" ht="45" customHeight="1" s="496">
      <c r="A3183" s="330" t="n">
        <v>92255</v>
      </c>
      <c r="B3183" s="331" t="inlineStr">
        <is>
          <t>INSTALAÇÃO DE TESOURA (INTEIRA OU MEIA), EM AÇO, PARA VÃOS MAIORES OU IGUAIS A 3,0 M E MENORES QUE 6,0 M, INCLUSO IÇAMENTO, EXCLUSIVE PINTURA. AF_10/2025_PE</t>
        </is>
      </c>
      <c r="C3183" s="330" t="inlineStr">
        <is>
          <t>UN</t>
        </is>
      </c>
      <c r="D3183" s="330" t="n">
        <v>216.38</v>
      </c>
      <c r="E3183" s="330" t="n">
        <v>224.78</v>
      </c>
      <c r="F3183" s="330" t="inlineStr">
        <is>
          <t>AS</t>
        </is>
      </c>
    </row>
    <row r="3184" ht="45" customHeight="1" s="496">
      <c r="A3184" s="330" t="n">
        <v>92256</v>
      </c>
      <c r="B3184" s="331" t="inlineStr">
        <is>
          <t>INSTALAÇÃO DE TESOURA (INTEIRA OU MEIA), EM AÇO, PARA VÃOS MAIORES OU IGUAIS A 6,0 M E MENORES QUE 8,0 M, INCLUSO IÇAMENTO, EXCLUSIVE PINTURA. AF_10/2025_PE</t>
        </is>
      </c>
      <c r="C3184" s="330" t="inlineStr">
        <is>
          <t>UN</t>
        </is>
      </c>
      <c r="D3184" s="330" t="n">
        <v>302.12</v>
      </c>
      <c r="E3184" s="330" t="n">
        <v>315.06</v>
      </c>
      <c r="F3184" s="330" t="inlineStr">
        <is>
          <t>AS</t>
        </is>
      </c>
    </row>
    <row r="3185" ht="45" customHeight="1" s="496">
      <c r="A3185" s="330" t="n">
        <v>92257</v>
      </c>
      <c r="B3185" s="331" t="inlineStr">
        <is>
          <t>INSTALAÇÃO DE TESOURA (INTEIRA OU MEIA), EM AÇO, PARA VÃOS MAIORES OU IGUAIS A 8,0 M E MENORES QUE 10,0 M, INCLUSO IÇAMENTO, EXCLUSIVE PINTURA. AF_10/2025_PE</t>
        </is>
      </c>
      <c r="C3185" s="330" t="inlineStr">
        <is>
          <t>UN</t>
        </is>
      </c>
      <c r="D3185" s="330" t="n">
        <v>385.27</v>
      </c>
      <c r="E3185" s="330" t="n">
        <v>402.61</v>
      </c>
      <c r="F3185" s="330" t="inlineStr">
        <is>
          <t>AS</t>
        </is>
      </c>
    </row>
    <row r="3186" ht="45" customHeight="1" s="496">
      <c r="A3186" s="330" t="n">
        <v>100393</v>
      </c>
      <c r="B3186" s="331" t="inlineStr">
        <is>
          <t>RETIRADA E RECOLOCAÇÃO DE CAIBRO DE MADEIRA EM TELHADOS DE ATÉ 2 ÁGUAS COM TELHA CERÂMICA CAPA-CANAL, INCLUSO TRANSPORTE VERTICAL. AF_10/2025</t>
        </is>
      </c>
      <c r="C3186" s="330" t="inlineStr">
        <is>
          <t>M2</t>
        </is>
      </c>
      <c r="D3186" s="330" t="n">
        <v>19.59</v>
      </c>
      <c r="E3186" s="330" t="n">
        <v>20.36</v>
      </c>
      <c r="F3186" s="330" t="inlineStr"/>
    </row>
    <row r="3187" ht="45" customHeight="1" s="496">
      <c r="A3187" s="330" t="n">
        <v>100389</v>
      </c>
      <c r="B3187" s="331" t="inlineStr">
        <is>
          <t>RETIRADA E RECOLOCAÇÃO DE CAIBRO DE MADEIRA EM TELHADOS DE ATÉ 2 ÁGUAS COM TELHA CERÂMICA OU DE CONCRETO DE ENCAIXE, INCLUSO TRANSPORTE VERTICAL. AF_10/2025</t>
        </is>
      </c>
      <c r="C3187" s="330" t="inlineStr">
        <is>
          <t>M2</t>
        </is>
      </c>
      <c r="D3187" s="330" t="n">
        <v>16.33</v>
      </c>
      <c r="E3187" s="330" t="n">
        <v>16.96</v>
      </c>
      <c r="F3187" s="330" t="inlineStr"/>
    </row>
    <row r="3188" ht="45" customHeight="1" s="496">
      <c r="A3188" s="330" t="n">
        <v>100395</v>
      </c>
      <c r="B3188" s="331" t="inlineStr">
        <is>
          <t>RETIRADA E RECOLOCAÇÃO DE CAIBRO DE MADEIRA EM TELHADOS DE MAIS DE 2 ÁGUAS COM TELHA CERÂMICA CAPA-CANAL, INCLUSO TRANSPORTE VERTICAL. AF_10/2025</t>
        </is>
      </c>
      <c r="C3188" s="330" t="inlineStr">
        <is>
          <t>M2</t>
        </is>
      </c>
      <c r="D3188" s="330" t="n">
        <v>21.85</v>
      </c>
      <c r="E3188" s="330" t="n">
        <v>22.74</v>
      </c>
      <c r="F3188" s="330" t="inlineStr"/>
    </row>
    <row r="3189" ht="45" customHeight="1" s="496">
      <c r="A3189" s="330" t="n">
        <v>100391</v>
      </c>
      <c r="B3189" s="331" t="inlineStr">
        <is>
          <t>RETIRADA E RECOLOCAÇÃO DE CAIBRO DE MADEIRA EM TELHADOS DE MAIS DE 2 ÁGUAS COM TELHA CERÂMICA OU DE CONCRETO DE ENCAIXE, INCLUSO TRANSPORTE VERTICAL. AF_10/2025</t>
        </is>
      </c>
      <c r="C3189" s="330" t="inlineStr">
        <is>
          <t>M2</t>
        </is>
      </c>
      <c r="D3189" s="330" t="n">
        <v>18.26</v>
      </c>
      <c r="E3189" s="330" t="n">
        <v>18.99</v>
      </c>
      <c r="F3189" s="330" t="inlineStr"/>
    </row>
    <row r="3190" ht="45" customHeight="1" s="496">
      <c r="A3190" s="330" t="n">
        <v>100392</v>
      </c>
      <c r="B3190" s="331" t="inlineStr">
        <is>
          <t>RETIRADA E RECOLOCAÇÃO DE RIPA DE MADEIRA EM TELHADOS DE ATÉ 2 ÁGUAS COM TELHA CERÂMICA CAPA-CANAL, INCLUSO TRANSPORTE VERTICAL. AF_10/2025</t>
        </is>
      </c>
      <c r="C3190" s="330" t="inlineStr">
        <is>
          <t>M2</t>
        </is>
      </c>
      <c r="D3190" s="330" t="n">
        <v>16.02</v>
      </c>
      <c r="E3190" s="330" t="n">
        <v>16.62</v>
      </c>
      <c r="F3190" s="330" t="inlineStr"/>
    </row>
    <row r="3191" ht="45" customHeight="1" s="496">
      <c r="A3191" s="330" t="n">
        <v>100388</v>
      </c>
      <c r="B3191" s="331" t="inlineStr">
        <is>
          <t>RETIRADA E RECOLOCAÇÃO DE RIPA DE MADEIRA EM TELHADOS DE ATÉ 2 ÁGUAS COM TELHA CERÂMICA OU DE CONCRETO DE ENCAIXE, INCLUSO TRANSPORTE VERTICAL. AF_10/2025</t>
        </is>
      </c>
      <c r="C3191" s="330" t="inlineStr">
        <is>
          <t>M2</t>
        </is>
      </c>
      <c r="D3191" s="330" t="n">
        <v>20.35</v>
      </c>
      <c r="E3191" s="330" t="n">
        <v>21.1</v>
      </c>
      <c r="F3191" s="330" t="inlineStr"/>
    </row>
    <row r="3192" ht="45" customHeight="1" s="496">
      <c r="A3192" s="330" t="n">
        <v>100394</v>
      </c>
      <c r="B3192" s="331" t="inlineStr">
        <is>
          <t>RETIRADA E RECOLOCAÇÃO DE RIPA DE MADEIRA EM TELHADOS DE MAIS DE 2 ÁGUAS COM TELHA CERÂMICA CAPA-CANAL, INCLUSO TRANSPORTE VERTICAL. AF_10/2025</t>
        </is>
      </c>
      <c r="C3192" s="330" t="inlineStr">
        <is>
          <t>M2</t>
        </is>
      </c>
      <c r="D3192" s="330" t="n">
        <v>19.25</v>
      </c>
      <c r="E3192" s="330" t="n">
        <v>20</v>
      </c>
      <c r="F3192" s="330" t="inlineStr"/>
    </row>
    <row r="3193" ht="45" customHeight="1" s="496">
      <c r="A3193" s="330" t="n">
        <v>100390</v>
      </c>
      <c r="B3193" s="331" t="inlineStr">
        <is>
          <t>RETIRADA E RECOLOCAÇÃO DE RIPA DE MADEIRA EM TELHADOS DE MAIS DE 2 ÁGUAS COM TELHA CERÂMICA OU DE CONCRETO DE ENCAIXE, INCLUSO TRANSPORTE VERTICAL. AF_10/2025</t>
        </is>
      </c>
      <c r="C3193" s="330" t="inlineStr">
        <is>
          <t>M2</t>
        </is>
      </c>
      <c r="D3193" s="330" t="n">
        <v>24.45</v>
      </c>
      <c r="E3193" s="330" t="n">
        <v>25.43</v>
      </c>
      <c r="F3193" s="330" t="inlineStr"/>
    </row>
    <row r="3194" ht="45" customHeight="1" s="496">
      <c r="A3194" s="330" t="n">
        <v>92575</v>
      </c>
      <c r="B3194" s="331" t="inlineStr">
        <is>
          <t>TRAMA DE AÇO COMPOSTA POR RIPAS E CAIBROS PARA TELHADOS DE ATÉ 2 ÁGUAS PARA TELHA CERÂMICA CAPA-CANAL, INCLUSO TRANSPORTE VERTICAL, EXCLUSIVE PINTURA. AF_10/2025</t>
        </is>
      </c>
      <c r="C3194" s="330" t="inlineStr">
        <is>
          <t>M2</t>
        </is>
      </c>
      <c r="D3194" s="330" t="n">
        <v>65.38</v>
      </c>
      <c r="E3194" s="330" t="n">
        <v>65.83</v>
      </c>
      <c r="F3194" s="330" t="inlineStr">
        <is>
          <t>AS</t>
        </is>
      </c>
    </row>
    <row r="3195" ht="45" customHeight="1" s="496">
      <c r="A3195" s="330" t="n">
        <v>92569</v>
      </c>
      <c r="B3195" s="331" t="inlineStr">
        <is>
          <t>TRAMA DE AÇO COMPOSTA POR RIPAS E CAIBROS PARA TELHADOS DE ATÉ 2 ÁGUAS PARA TELHA DE ENCAIXE DE CERÂMICA OU DE CONCRETO, INCLUSO TRANSPORTE VERTICAL, EXCLUSIVE PINTURA. AF_10/2025</t>
        </is>
      </c>
      <c r="C3195" s="330" t="inlineStr">
        <is>
          <t>M2</t>
        </is>
      </c>
      <c r="D3195" s="330" t="n">
        <v>71.23999999999999</v>
      </c>
      <c r="E3195" s="330" t="n">
        <v>71.68000000000001</v>
      </c>
      <c r="F3195" s="330" t="inlineStr">
        <is>
          <t>AS</t>
        </is>
      </c>
    </row>
    <row r="3196" ht="45" customHeight="1" s="496">
      <c r="A3196" s="330" t="n">
        <v>92578</v>
      </c>
      <c r="B3196" s="331" t="inlineStr">
        <is>
          <t>TRAMA DE AÇO COMPOSTA POR RIPAS E CAIBROS PARA TELHADOS DE MAIS DE 2 ÁGUAS PARA TELHA CERÂMICA CAPA-CANAL, INCLUSO TRANSPORTE VERTICAL, EXCLUSIVE PINTURA. AF_10/2025</t>
        </is>
      </c>
      <c r="C3196" s="330" t="inlineStr">
        <is>
          <t>M2</t>
        </is>
      </c>
      <c r="D3196" s="330" t="n">
        <v>68.56999999999999</v>
      </c>
      <c r="E3196" s="330" t="n">
        <v>69.15000000000001</v>
      </c>
      <c r="F3196" s="330" t="inlineStr">
        <is>
          <t>AS</t>
        </is>
      </c>
    </row>
    <row r="3197" ht="60" customHeight="1" s="496">
      <c r="A3197" s="330" t="n">
        <v>92572</v>
      </c>
      <c r="B3197" s="331" t="inlineStr">
        <is>
          <t>TRAMA DE AÇO COMPOSTA POR RIPAS E CAIBROS PARA TELHADOS DE MAIS DE 2 ÁGUAS PARA TELHA DE ENCAIXE DE CERÂMICA OU DE CONCRETO, INCLUSO TRANSPORTE VERTICAL, EXCLUSIVE PINTURA. AF_10/2025</t>
        </is>
      </c>
      <c r="C3197" s="330" t="inlineStr">
        <is>
          <t>M2</t>
        </is>
      </c>
      <c r="D3197" s="330" t="n">
        <v>74.41</v>
      </c>
      <c r="E3197" s="330" t="n">
        <v>75.01000000000001</v>
      </c>
      <c r="F3197" s="330" t="inlineStr">
        <is>
          <t>AS</t>
        </is>
      </c>
    </row>
    <row r="3198" ht="45" customHeight="1" s="496">
      <c r="A3198" s="330" t="n">
        <v>92576</v>
      </c>
      <c r="B3198" s="331" t="inlineStr">
        <is>
          <t>TRAMA DE AÇO COMPOSTA POR RIPAS PARA TELHADOS DE ATÉ 2 ÁGUAS PARA TELHA CERÂMICA CAPA-CANAL, INCLUSO TRANSPORTE VERTICAL, EXCLUSIVE PINTURA. AF_10/2025</t>
        </is>
      </c>
      <c r="C3198" s="330" t="inlineStr">
        <is>
          <t>M2</t>
        </is>
      </c>
      <c r="D3198" s="330" t="n">
        <v>35.31</v>
      </c>
      <c r="E3198" s="330" t="n">
        <v>35.49</v>
      </c>
      <c r="F3198" s="330" t="inlineStr">
        <is>
          <t>AS</t>
        </is>
      </c>
    </row>
    <row r="3199" ht="45" customHeight="1" s="496">
      <c r="A3199" s="330" t="n">
        <v>92570</v>
      </c>
      <c r="B3199" s="331" t="inlineStr">
        <is>
          <t>TRAMA DE AÇO COMPOSTA POR RIPAS PARA TELHADOS DE ATÉ 2 ÁGUAS PARA TELHA DE ENCAIXE DE CERÂMICA OU DE CONCRETO, INCLUSO TRANSPORTE VERTICAL, EXCLUSIVE PINTURA. AF_10/2025</t>
        </is>
      </c>
      <c r="C3199" s="330" t="inlineStr">
        <is>
          <t>M2</t>
        </is>
      </c>
      <c r="D3199" s="330" t="n">
        <v>44.71</v>
      </c>
      <c r="E3199" s="330" t="n">
        <v>44.92</v>
      </c>
      <c r="F3199" s="330" t="inlineStr">
        <is>
          <t>AS</t>
        </is>
      </c>
    </row>
    <row r="3200" ht="45" customHeight="1" s="496">
      <c r="A3200" s="330" t="n">
        <v>92579</v>
      </c>
      <c r="B3200" s="331" t="inlineStr">
        <is>
          <t>TRAMA DE AÇO COMPOSTA POR RIPAS PARA TELHADOS DE MAIS DE 2 ÁGUAS PARA TELHA CERÂMICA CAPA-CANAL, INCLUSO TRANSPORTE VERTICAL, EXCLUSIVE PINTURA. AF_10/2025</t>
        </is>
      </c>
      <c r="C3200" s="330" t="inlineStr">
        <is>
          <t>M2</t>
        </is>
      </c>
      <c r="D3200" s="330" t="n">
        <v>37.19</v>
      </c>
      <c r="E3200" s="330" t="n">
        <v>37.45</v>
      </c>
      <c r="F3200" s="330" t="inlineStr">
        <is>
          <t>AS</t>
        </is>
      </c>
    </row>
    <row r="3201" ht="45" customHeight="1" s="496">
      <c r="A3201" s="330" t="n">
        <v>92573</v>
      </c>
      <c r="B3201" s="331" t="inlineStr">
        <is>
          <t>TRAMA DE AÇO COMPOSTA POR RIPAS PARA TELHADOS DE MAIS DE 2 ÁGUAS PARA TELHA DE ENCAIXE DE CERÂMICA OU DE CONCRETO, INCLUSO TRANSPORTE VERTICAL, EXCLUSIVE PINTURA. AF_10/2025</t>
        </is>
      </c>
      <c r="C3201" s="330" t="inlineStr">
        <is>
          <t>M2</t>
        </is>
      </c>
      <c r="D3201" s="330" t="n">
        <v>47.07</v>
      </c>
      <c r="E3201" s="330" t="n">
        <v>47.39</v>
      </c>
      <c r="F3201" s="330" t="inlineStr">
        <is>
          <t>AS</t>
        </is>
      </c>
    </row>
    <row r="3202" ht="45" customHeight="1" s="496">
      <c r="A3202" s="330" t="n">
        <v>92574</v>
      </c>
      <c r="B3202" s="331" t="inlineStr">
        <is>
          <t>TRAMA DE AÇO COMPOSTA POR RIPAS, CAIBROS E TERÇAS PARA TELHADOS DE ATÉ 2 ÁGUAS PARA TELHA CERÂMICA CAPA-CANAL, INCLUSO TRANSPORTE VERTICAL, EXCLUSIVE PINTURA. AF_10/2025</t>
        </is>
      </c>
      <c r="C3202" s="330" t="inlineStr">
        <is>
          <t>M2</t>
        </is>
      </c>
      <c r="D3202" s="330" t="n">
        <v>132.31</v>
      </c>
      <c r="E3202" s="330" t="n">
        <v>133.46</v>
      </c>
      <c r="F3202" s="330" t="inlineStr">
        <is>
          <t>AS</t>
        </is>
      </c>
    </row>
    <row r="3203" ht="60" customHeight="1" s="496">
      <c r="A3203" s="330" t="n">
        <v>92568</v>
      </c>
      <c r="B3203" s="331" t="inlineStr">
        <is>
          <t>TRAMA DE AÇO COMPOSTA POR RIPAS, CAIBROS E TERÇAS PARA TELHADOS DE ATÉ 2 ÁGUAS PARA TELHA DE ENCAIXE DE CERÂMICA OU DE CONCRETO, INCLUSO TRANSPORTE VERTICAL, EXCLUSIVE PINTURA. AF_10/2025</t>
        </is>
      </c>
      <c r="C3203" s="330" t="inlineStr">
        <is>
          <t>M2</t>
        </is>
      </c>
      <c r="D3203" s="330" t="n">
        <v>140.8</v>
      </c>
      <c r="E3203" s="330" t="n">
        <v>141.9</v>
      </c>
      <c r="F3203" s="330" t="inlineStr">
        <is>
          <t>AS</t>
        </is>
      </c>
    </row>
    <row r="3204" ht="45" customHeight="1" s="496">
      <c r="A3204" s="330" t="n">
        <v>92577</v>
      </c>
      <c r="B3204" s="331" t="inlineStr">
        <is>
          <t>TRAMA DE AÇO COMPOSTA POR RIPAS, CAIBROS E TERÇAS PARA TELHADOS DE MAIS DE 2 ÁGUAS PARA TELHA CERÂMICA CAPA-CANAL, INCLUSO TRANSPORTE VERTICAL, EXCLUSIVE PINTURA. AF_10/2025</t>
        </is>
      </c>
      <c r="C3204" s="330" t="inlineStr">
        <is>
          <t>M2</t>
        </is>
      </c>
      <c r="D3204" s="330" t="n">
        <v>148.65</v>
      </c>
      <c r="E3204" s="330" t="n">
        <v>150.02</v>
      </c>
      <c r="F3204" s="330" t="inlineStr">
        <is>
          <t>AS</t>
        </is>
      </c>
    </row>
    <row r="3205" ht="60" customHeight="1" s="496">
      <c r="A3205" s="330" t="n">
        <v>92571</v>
      </c>
      <c r="B3205" s="331" t="inlineStr">
        <is>
          <t>TRAMA DE AÇO COMPOSTA POR RIPAS, CAIBROS E TERÇAS PARA TELHADOS DE MAIS DE 2 ÁGUAS PARA TELHA DE ENCAIXE DE CERÂMICA OU DE CONCRETO, INCLUSO TRANSPORTE VERTICAL, EXCLUSIVE PINTURA. AF_10/2025</t>
        </is>
      </c>
      <c r="C3205" s="330" t="inlineStr">
        <is>
          <t>M2</t>
        </is>
      </c>
      <c r="D3205" s="330" t="n">
        <v>145.66</v>
      </c>
      <c r="E3205" s="330" t="n">
        <v>146.96</v>
      </c>
      <c r="F3205" s="330" t="inlineStr">
        <is>
          <t>AS</t>
        </is>
      </c>
    </row>
    <row r="3206" ht="45" customHeight="1" s="496">
      <c r="A3206" s="330" t="n">
        <v>92581</v>
      </c>
      <c r="B3206" s="331" t="inlineStr">
        <is>
          <t>TRAMA DE AÇO COMPOSTA POR TERÇAS PARA TELHADOS DE ATÉ 2 ÁGUAS PARA TELHA ESTRUTURAL DE FIBROCIMENTO, INCLUSO TRANSPORTE VERTICAL, EXCLUSIVE PINTURA. AF_10/2025</t>
        </is>
      </c>
      <c r="C3206" s="330" t="inlineStr">
        <is>
          <t>M2</t>
        </is>
      </c>
      <c r="D3206" s="330" t="n">
        <v>52.32</v>
      </c>
      <c r="E3206" s="330" t="n">
        <v>52.9</v>
      </c>
      <c r="F3206" s="330" t="inlineStr">
        <is>
          <t>AS</t>
        </is>
      </c>
    </row>
    <row r="3207" ht="60" customHeight="1" s="496">
      <c r="A3207" s="330" t="n">
        <v>104314</v>
      </c>
      <c r="B3207" s="331" t="inlineStr">
        <is>
          <t>TRAMA DE AÇO COMPOSTA POR TERÇAS PARA TELHADOS DE ATÉ 2 ÁGUAS PARA TELHA ONDULADA DE FIBROCIMENTO, METÁLICA, PLÁSTICA OU TERMOACÚSTICA, INCLUSO TRANSPORTE VERTICAL (EM KG). EXCLUSIVE PINTURA. AF_10/2025_PS</t>
        </is>
      </c>
      <c r="C3207" s="330" t="inlineStr">
        <is>
          <t>KG</t>
        </is>
      </c>
      <c r="D3207" s="330" t="n">
        <v>11.68</v>
      </c>
      <c r="E3207" s="330" t="n">
        <v>11.84</v>
      </c>
      <c r="F3207" s="330" t="inlineStr">
        <is>
          <t>AS</t>
        </is>
      </c>
    </row>
    <row r="3208" ht="60" customHeight="1" s="496">
      <c r="A3208" s="330" t="n">
        <v>92580</v>
      </c>
      <c r="B3208" s="331" t="inlineStr">
        <is>
          <t>TRAMA DE AÇO COMPOSTA POR TERÇAS PARA TELHADOS DE ATÉ 2 ÁGUAS PARA TELHA ONDULADA DE FIBROCIMENTO, METÁLICA, PLÁSTICA OU TERMOACÚSTICA, INCLUSO TRANSPORTE VERTICAL, EXCLUSIVE PINTURA. AF_10/2025_PS</t>
        </is>
      </c>
      <c r="C3208" s="330" t="inlineStr">
        <is>
          <t>M2</t>
        </is>
      </c>
      <c r="D3208" s="330" t="n">
        <v>50.71</v>
      </c>
      <c r="E3208" s="330" t="n">
        <v>51.33</v>
      </c>
      <c r="F3208" s="330" t="inlineStr">
        <is>
          <t>AS</t>
        </is>
      </c>
    </row>
    <row r="3209" ht="45" customHeight="1" s="496">
      <c r="A3209" s="330" t="n">
        <v>92539</v>
      </c>
      <c r="B3209" s="331" t="inlineStr">
        <is>
          <t>TRAMA DE MADEIRA COMPOSTA POR RIPAS, CAIBROS E TERÇAS PARA TELHADOS DE ATÉ 2 ÁGUAS PARA TELHA CERÂMICA OU DE CONCRETO, INCLUSO TRANSPORTE VERTICAL. AF_10/2025</t>
        </is>
      </c>
      <c r="C3209" s="330" t="inlineStr">
        <is>
          <t>M2</t>
        </is>
      </c>
      <c r="D3209" s="330" t="n">
        <v>72.3</v>
      </c>
      <c r="E3209" s="330" t="n">
        <v>74.2</v>
      </c>
      <c r="F3209" s="330" t="inlineStr"/>
    </row>
    <row r="3210" ht="45" customHeight="1" s="496">
      <c r="A3210" s="330" t="n">
        <v>92540</v>
      </c>
      <c r="B3210" s="331" t="inlineStr">
        <is>
          <t>TRAMA DE MADEIRA COMPOSTA POR RIPAS, CAIBROS E TERÇAS PARA TELHADOS DE MAIS QUE 2 ÁGUAS PARA TELHA CERÂMICA OU DE CONCRETO, INCLUSO TRANSPORTE VERTICAL. AF_10/2025</t>
        </is>
      </c>
      <c r="C3210" s="330" t="inlineStr">
        <is>
          <t>M2</t>
        </is>
      </c>
      <c r="D3210" s="330" t="n">
        <v>82.18000000000001</v>
      </c>
      <c r="E3210" s="330" t="n">
        <v>84.5</v>
      </c>
      <c r="F3210" s="330" t="inlineStr"/>
    </row>
    <row r="3211" ht="45" customHeight="1" s="496">
      <c r="A3211" s="330" t="n">
        <v>92544</v>
      </c>
      <c r="B3211" s="331" t="inlineStr">
        <is>
          <t>TRAMA DE MADEIRA COMPOSTA POR TERÇAS PARA TELHADOS DE ATÉ 2 ÁGUAS PARA TELHA ESTRUTURAL DE FIBROCIMENTO, INCLUSO TRANSPORTE VERTICAL. AF_10/2025</t>
        </is>
      </c>
      <c r="C3211" s="330" t="inlineStr">
        <is>
          <t>M2</t>
        </is>
      </c>
      <c r="D3211" s="330" t="n">
        <v>16.71</v>
      </c>
      <c r="E3211" s="330" t="n">
        <v>17.09</v>
      </c>
      <c r="F3211" s="330" t="inlineStr"/>
    </row>
    <row r="3212" ht="45" customHeight="1" s="496">
      <c r="A3212" s="330" t="n">
        <v>92543</v>
      </c>
      <c r="B3212" s="331" t="inlineStr">
        <is>
          <t>TRAMA DE MADEIRA COMPOSTA POR TERÇAS PARA TELHADOS DE ATÉ 2 ÁGUAS PARA TELHA ONDULADA DE FIBROCIMENTO, METÁLICA, PLÁSTICA OU TERMOACÚSTICA, INCLUSO TRANSPORTE VERTICAL. AF_10/2025</t>
        </is>
      </c>
      <c r="C3212" s="330" t="inlineStr">
        <is>
          <t>M2</t>
        </is>
      </c>
      <c r="D3212" s="330" t="n">
        <v>20.93</v>
      </c>
      <c r="E3212" s="330" t="n">
        <v>21.41</v>
      </c>
      <c r="F3212" s="330" t="inlineStr"/>
    </row>
    <row r="3213" ht="30" customHeight="1" s="496">
      <c r="A3213" s="330" t="n">
        <v>97740</v>
      </c>
      <c r="B3213" s="331" t="inlineStr">
        <is>
          <t>PEÇA CIRCULAR PRÉ-MOLDADA, VOLUME DE CONCRETO ACIMA DE 100 LITROS, TAXA DE AÇO APROXIMADA DE 30KG/M³. AF_03/2024</t>
        </is>
      </c>
      <c r="C3213" s="330" t="inlineStr">
        <is>
          <t>M3</t>
        </is>
      </c>
      <c r="D3213" s="330" t="n">
        <v>2438.02</v>
      </c>
      <c r="E3213" s="330" t="n">
        <v>2482.67</v>
      </c>
      <c r="F3213" s="330" t="inlineStr">
        <is>
          <t>AS</t>
        </is>
      </c>
    </row>
    <row r="3214" ht="45" customHeight="1" s="496">
      <c r="A3214" s="330" t="n">
        <v>97738</v>
      </c>
      <c r="B3214" s="331" t="inlineStr">
        <is>
          <t>PEÇA CIRCULAR PRÉ-MOLDADA, VOLUME DE CONCRETO DE 10 A 30 LITROS, TAXA DE FIBRA DE POLIPROPILENO APROXIMADA DE 6 KG/M³. AF_03/2024_PS</t>
        </is>
      </c>
      <c r="C3214" s="330" t="inlineStr">
        <is>
          <t>M3</t>
        </is>
      </c>
      <c r="D3214" s="330" t="n">
        <v>4639.19</v>
      </c>
      <c r="E3214" s="330" t="n">
        <v>4784.2</v>
      </c>
      <c r="F3214" s="330" t="inlineStr">
        <is>
          <t>AS</t>
        </is>
      </c>
    </row>
    <row r="3215" ht="30" customHeight="1" s="496">
      <c r="A3215" s="330" t="n">
        <v>97739</v>
      </c>
      <c r="B3215" s="331" t="inlineStr">
        <is>
          <t>PEÇA CIRCULAR PRÉ-MOLDADA, VOLUME DE CONCRETO DE 30 A 100 LITROS, TAXA DE AÇO APROXIMADA DE 30KG/M³. AF_03/2024</t>
        </is>
      </c>
      <c r="C3215" s="330" t="inlineStr">
        <is>
          <t>M3</t>
        </is>
      </c>
      <c r="D3215" s="330" t="n">
        <v>3410.19</v>
      </c>
      <c r="E3215" s="330" t="n">
        <v>3503.92</v>
      </c>
      <c r="F3215" s="330" t="inlineStr">
        <is>
          <t>AS</t>
        </is>
      </c>
    </row>
    <row r="3216" ht="30" customHeight="1" s="496">
      <c r="A3216" s="330" t="n">
        <v>97736</v>
      </c>
      <c r="B3216" s="331" t="inlineStr">
        <is>
          <t>PEÇA RETANGULAR PRÉ-MOLDADA, VOLUME DE CONCRETO ACIMA DE 100 LITROS, TAXA DE AÇO APROXIMADA DE 30KG/M³. AF_03/2024</t>
        </is>
      </c>
      <c r="C3216" s="330" t="inlineStr">
        <is>
          <t>M3</t>
        </is>
      </c>
      <c r="D3216" s="330" t="n">
        <v>1817.06</v>
      </c>
      <c r="E3216" s="330" t="n">
        <v>1850.65</v>
      </c>
      <c r="F3216" s="330" t="inlineStr">
        <is>
          <t>AS</t>
        </is>
      </c>
    </row>
    <row r="3217" ht="30" customHeight="1" s="496">
      <c r="A3217" s="330" t="n">
        <v>97734</v>
      </c>
      <c r="B3217" s="331" t="inlineStr">
        <is>
          <t>PEÇA RETANGULAR PRÉ-MOLDADA, VOLUME DE CONCRETO DE 10 A 30 LITROS, TAXA DE AÇO APROXIMADA DE 30KG/M³. AF_03/2024</t>
        </is>
      </c>
      <c r="C3217" s="330" t="inlineStr">
        <is>
          <t>M3</t>
        </is>
      </c>
      <c r="D3217" s="330" t="n">
        <v>3529.5</v>
      </c>
      <c r="E3217" s="330" t="n">
        <v>3647.51</v>
      </c>
      <c r="F3217" s="330" t="inlineStr">
        <is>
          <t>AS</t>
        </is>
      </c>
    </row>
    <row r="3218" ht="30" customHeight="1" s="496">
      <c r="A3218" s="330" t="n">
        <v>97735</v>
      </c>
      <c r="B3218" s="331" t="inlineStr">
        <is>
          <t>PEÇA RETANGULAR PRÉ-MOLDADA, VOLUME DE CONCRETO DE 30 A 100 LITROS, TAXA DE AÇO APROXIMADA DE 30KG/M³. AF_03/2024</t>
        </is>
      </c>
      <c r="C3218" s="330" t="inlineStr">
        <is>
          <t>M3</t>
        </is>
      </c>
      <c r="D3218" s="330" t="n">
        <v>2922.4</v>
      </c>
      <c r="E3218" s="330" t="n">
        <v>3010.42</v>
      </c>
      <c r="F3218" s="330" t="inlineStr">
        <is>
          <t>AS</t>
        </is>
      </c>
    </row>
    <row r="3219" ht="30" customHeight="1" s="496">
      <c r="A3219" s="330" t="n">
        <v>97737</v>
      </c>
      <c r="B3219" s="331" t="inlineStr">
        <is>
          <t>PEÇA RETANGULAR PRÉ-MOLDADA, VOLUME DE CONCRETO DE 30 A 70 LITROS, TAXA DE AÇO APROXIMADA DE 70KG/M³. AF_03/2024</t>
        </is>
      </c>
      <c r="C3219" s="330" t="inlineStr">
        <is>
          <t>M3</t>
        </is>
      </c>
      <c r="D3219" s="330" t="n">
        <v>3766.66</v>
      </c>
      <c r="E3219" s="330" t="n">
        <v>3871.46</v>
      </c>
      <c r="F3219" s="330" t="inlineStr">
        <is>
          <t>AS</t>
        </is>
      </c>
    </row>
    <row r="3220" ht="30" customHeight="1" s="496">
      <c r="A3220" s="330" t="n">
        <v>97733</v>
      </c>
      <c r="B3220" s="331" t="inlineStr">
        <is>
          <t>PEÇA RETANGULAR PRÉ-MOLDADA, VOLUME DE CONCRETO DE ATÉ 10 LITROS, TAXA DE AÇO APROXIMADA DE 30KG/M³. AF_03/2024</t>
        </is>
      </c>
      <c r="C3220" s="330" t="inlineStr">
        <is>
          <t>M3</t>
        </is>
      </c>
      <c r="D3220" s="330" t="n">
        <v>4000.81</v>
      </c>
      <c r="E3220" s="330" t="n">
        <v>4133.1</v>
      </c>
      <c r="F3220" s="330" t="inlineStr">
        <is>
          <t>AS</t>
        </is>
      </c>
    </row>
    <row r="3221" ht="30" customHeight="1" s="496">
      <c r="A3221" s="330" t="n">
        <v>98616</v>
      </c>
      <c r="B3221" s="331" t="inlineStr">
        <is>
          <t>CONTENÇÃO EM CORTINA COM ESTACAS ESPAÇADAS COM 30 CM DE DIÂMETRO E PROFUNDIDADE ATÉ 20 METROS. AF_02/2025</t>
        </is>
      </c>
      <c r="C3221" s="330" t="inlineStr">
        <is>
          <t>M2</t>
        </is>
      </c>
      <c r="D3221" s="330" t="n">
        <v>342.41</v>
      </c>
      <c r="E3221" s="330" t="n">
        <v>344.65</v>
      </c>
      <c r="F3221" s="330" t="inlineStr"/>
    </row>
    <row r="3222" ht="30" customHeight="1" s="496">
      <c r="A3222" s="330" t="n">
        <v>98619</v>
      </c>
      <c r="B3222" s="331" t="inlineStr">
        <is>
          <t>CONTENÇÃO EM CORTINA COM ESTACAS ESPAÇADAS COM 40 CM DE DIÂMETRO E PROFUNDIDADE ATÉ 20 METROS. AF_02/2025</t>
        </is>
      </c>
      <c r="C3222" s="330" t="inlineStr">
        <is>
          <t>M2</t>
        </is>
      </c>
      <c r="D3222" s="330" t="n">
        <v>386.22</v>
      </c>
      <c r="E3222" s="330" t="n">
        <v>388.23</v>
      </c>
      <c r="F3222" s="330" t="inlineStr"/>
    </row>
    <row r="3223" ht="30" customHeight="1" s="496">
      <c r="A3223" s="330" t="n">
        <v>98622</v>
      </c>
      <c r="B3223" s="331" t="inlineStr">
        <is>
          <t>CONTENÇÃO EM CORTINA COM ESTACAS ESPAÇADAS COM 50 CM DE DIÂMETRO E PROFUNDIDADE ATÉ 20 METROS. AF_02/2025</t>
        </is>
      </c>
      <c r="C3223" s="330" t="inlineStr">
        <is>
          <t>M2</t>
        </is>
      </c>
      <c r="D3223" s="330" t="n">
        <v>577.9</v>
      </c>
      <c r="E3223" s="330" t="n">
        <v>580.76</v>
      </c>
      <c r="F3223" s="330" t="inlineStr"/>
    </row>
    <row r="3224" ht="30" customHeight="1" s="496">
      <c r="A3224" s="330" t="n">
        <v>98625</v>
      </c>
      <c r="B3224" s="331" t="inlineStr">
        <is>
          <t>CONTENÇÃO EM CORTINA COM ESTACAS ESPAÇADAS COM 60 CM DE DIÂMETRO E PROFUNDIDADE ATÉ 20 METROS. AF_02/2025</t>
        </is>
      </c>
      <c r="C3224" s="330" t="inlineStr">
        <is>
          <t>M2</t>
        </is>
      </c>
      <c r="D3224" s="330" t="n">
        <v>620.5700000000001</v>
      </c>
      <c r="E3224" s="330" t="n">
        <v>622.91</v>
      </c>
      <c r="F3224" s="330" t="inlineStr"/>
    </row>
    <row r="3225" ht="30" customHeight="1" s="496">
      <c r="A3225" s="330" t="n">
        <v>98657</v>
      </c>
      <c r="B3225" s="331" t="inlineStr">
        <is>
          <t>EXECUÇÃO DE MURETA GUIA PARA CONTENÇÃO/FUNDAÇÃO, PARA LAMELAS ATÉ 0,80 M DE LARGURA. AF_02/2025</t>
        </is>
      </c>
      <c r="C3225" s="330" t="inlineStr">
        <is>
          <t>M</t>
        </is>
      </c>
      <c r="D3225" s="330" t="n">
        <v>834.66</v>
      </c>
      <c r="E3225" s="330" t="n">
        <v>849.76</v>
      </c>
      <c r="F3225" s="330" t="inlineStr"/>
    </row>
    <row r="3226" ht="30" customHeight="1" s="496">
      <c r="A3226" s="330" t="n">
        <v>100344</v>
      </c>
      <c r="B3226" s="331" t="inlineStr">
        <is>
          <t>ARMAÇÃO DE CORTINA DE CONTENÇÃO EM CONCRETO ARMADO, COM AÇO CA-50 DE 10 MM - MONTAGEM. AF_11/2024</t>
        </is>
      </c>
      <c r="C3226" s="330" t="inlineStr">
        <is>
          <t>KG</t>
        </is>
      </c>
      <c r="D3226" s="330" t="n">
        <v>13.61</v>
      </c>
      <c r="E3226" s="330" t="n">
        <v>13.77</v>
      </c>
      <c r="F3226" s="330" t="inlineStr">
        <is>
          <t>AS</t>
        </is>
      </c>
    </row>
    <row r="3227" ht="30" customHeight="1" s="496">
      <c r="A3227" s="330" t="n">
        <v>100345</v>
      </c>
      <c r="B3227" s="331" t="inlineStr">
        <is>
          <t>ARMAÇÃO DE CORTINA DE CONTENÇÃO EM CONCRETO ARMADO, COM AÇO CA-50 DE 12,5 MM - MONTAGEM. AF_11/2024</t>
        </is>
      </c>
      <c r="C3227" s="330" t="inlineStr">
        <is>
          <t>KG</t>
        </is>
      </c>
      <c r="D3227" s="330" t="n">
        <v>10.64</v>
      </c>
      <c r="E3227" s="330" t="n">
        <v>10.73</v>
      </c>
      <c r="F3227" s="330" t="inlineStr">
        <is>
          <t>AS</t>
        </is>
      </c>
    </row>
    <row r="3228" ht="30" customHeight="1" s="496">
      <c r="A3228" s="330" t="n">
        <v>100346</v>
      </c>
      <c r="B3228" s="331" t="inlineStr">
        <is>
          <t>ARMAÇÃO DE CORTINA DE CONTENÇÃO EM CONCRETO ARMADO, COM AÇO CA-50 DE 16 MM - MONTAGEM. AF_11/2024</t>
        </is>
      </c>
      <c r="C3228" s="330" t="inlineStr">
        <is>
          <t>KG</t>
        </is>
      </c>
      <c r="D3228" s="330" t="n">
        <v>10.18</v>
      </c>
      <c r="E3228" s="330" t="n">
        <v>10.24</v>
      </c>
      <c r="F3228" s="330" t="inlineStr">
        <is>
          <t>AS</t>
        </is>
      </c>
    </row>
    <row r="3229" ht="30" customHeight="1" s="496">
      <c r="A3229" s="330" t="n">
        <v>100347</v>
      </c>
      <c r="B3229" s="331" t="inlineStr">
        <is>
          <t>ARMAÇÃO DE CORTINA DE CONTENÇÃO EM CONCRETO ARMADO, COM AÇO CA-50 DE 20 MM - MONTAGEM. AF_11/2024</t>
        </is>
      </c>
      <c r="C3229" s="330" t="inlineStr">
        <is>
          <t>KG</t>
        </is>
      </c>
      <c r="D3229" s="330" t="n">
        <v>11.42</v>
      </c>
      <c r="E3229" s="330" t="n">
        <v>11.46</v>
      </c>
      <c r="F3229" s="330" t="inlineStr">
        <is>
          <t>AS</t>
        </is>
      </c>
    </row>
    <row r="3230" ht="30" customHeight="1" s="496">
      <c r="A3230" s="330" t="n">
        <v>100348</v>
      </c>
      <c r="B3230" s="331" t="inlineStr">
        <is>
          <t>ARMAÇÃO DE CORTINA DE CONTENÇÃO EM CONCRETO ARMADO, COM AÇO CA-50 DE 25 MM - MONTAGEM. AF_11/2024</t>
        </is>
      </c>
      <c r="C3230" s="330" t="inlineStr">
        <is>
          <t>KG</t>
        </is>
      </c>
      <c r="D3230" s="330" t="n">
        <v>11.23</v>
      </c>
      <c r="E3230" s="330" t="n">
        <v>11.26</v>
      </c>
      <c r="F3230" s="330" t="inlineStr">
        <is>
          <t>AS</t>
        </is>
      </c>
    </row>
    <row r="3231" ht="30" customHeight="1" s="496">
      <c r="A3231" s="330" t="n">
        <v>100342</v>
      </c>
      <c r="B3231" s="331" t="inlineStr">
        <is>
          <t>ARMAÇÃO DE CORTINA DE CONTENÇÃO EM CONCRETO ARMADO, COM AÇO CA-50 DE 6,3 MM - MONTAGEM. AF_11/2024</t>
        </is>
      </c>
      <c r="C3231" s="330" t="inlineStr">
        <is>
          <t>KG</t>
        </is>
      </c>
      <c r="D3231" s="330" t="n">
        <v>18.65</v>
      </c>
      <c r="E3231" s="330" t="n">
        <v>19.07</v>
      </c>
      <c r="F3231" s="330" t="inlineStr">
        <is>
          <t>AS</t>
        </is>
      </c>
    </row>
    <row r="3232" ht="30" customHeight="1" s="496">
      <c r="A3232" s="330" t="n">
        <v>100343</v>
      </c>
      <c r="B3232" s="331" t="inlineStr">
        <is>
          <t>ARMAÇÃO DE CORTINA DE CONTENÇÃO EM CONCRETO ARMADO, COM AÇO CA-50 DE 8 MM - MONTAGEM. AF_11/2024</t>
        </is>
      </c>
      <c r="C3232" s="330" t="inlineStr">
        <is>
          <t>KG</t>
        </is>
      </c>
      <c r="D3232" s="330" t="n">
        <v>16.51</v>
      </c>
      <c r="E3232" s="330" t="n">
        <v>16.78</v>
      </c>
      <c r="F3232" s="330" t="inlineStr">
        <is>
          <t>AS</t>
        </is>
      </c>
    </row>
    <row r="3233" ht="30" customHeight="1" s="496">
      <c r="A3233" s="330" t="n">
        <v>100349</v>
      </c>
      <c r="B3233" s="331" t="inlineStr">
        <is>
          <t>CONCRETAGEM DE CORTINA DE CONTENÇÃO, ATRAVÉS DE BOMBA - LANÇAMENTO, ADENSAMENTO E ACABAMENTO. AF_11/2024</t>
        </is>
      </c>
      <c r="C3233" s="330" t="inlineStr">
        <is>
          <t>M3</t>
        </is>
      </c>
      <c r="D3233" s="330" t="n">
        <v>1128.78</v>
      </c>
      <c r="E3233" s="330" t="n">
        <v>1130.52</v>
      </c>
      <c r="F3233" s="330" t="inlineStr"/>
    </row>
    <row r="3234" ht="30" customHeight="1" s="496">
      <c r="A3234" s="330" t="n">
        <v>105805</v>
      </c>
      <c r="B3234" s="331" t="inlineStr">
        <is>
          <t>CONTENÇÃO EM PERFIL PRANCHADO COM PRANCHÃO DE MADEIRA, PERFIS ESPAÇADOS A 1,5 M PARA 1 SUBSOLO. AF_11/2024</t>
        </is>
      </c>
      <c r="C3234" s="330" t="inlineStr">
        <is>
          <t>M2</t>
        </is>
      </c>
      <c r="D3234" s="330" t="n">
        <v>865.41</v>
      </c>
      <c r="E3234" s="330" t="n">
        <v>872.86</v>
      </c>
      <c r="F3234" s="330" t="inlineStr">
        <is>
          <t>AS</t>
        </is>
      </c>
    </row>
    <row r="3235" ht="30" customHeight="1" s="496">
      <c r="A3235" s="330" t="n">
        <v>105806</v>
      </c>
      <c r="B3235" s="331" t="inlineStr">
        <is>
          <t>CONTENÇÃO EM PERFIL PRANCHADO COM PRANCHÃO DE MADEIRA, PERFIS ESPAÇADOS A 1,5 M PARA 2 OU MAIS SUBSOLOS. AF_11/2024</t>
        </is>
      </c>
      <c r="C3235" s="330" t="inlineStr">
        <is>
          <t>M2</t>
        </is>
      </c>
      <c r="D3235" s="330" t="n">
        <v>540.88</v>
      </c>
      <c r="E3235" s="330" t="n">
        <v>546.29</v>
      </c>
      <c r="F3235" s="330" t="inlineStr">
        <is>
          <t>AS</t>
        </is>
      </c>
    </row>
    <row r="3236" ht="30" customHeight="1" s="496">
      <c r="A3236" s="330" t="n">
        <v>105807</v>
      </c>
      <c r="B3236" s="331" t="inlineStr">
        <is>
          <t>CONTENÇÃO EM PERFIL PRANCHADO COM PRANCHÃO DE MADEIRA, PERFIS ESPAÇADOS A 2 M PARA 1 SUBSOLO. AF_11/2024</t>
        </is>
      </c>
      <c r="C3236" s="330" t="inlineStr">
        <is>
          <t>M2</t>
        </is>
      </c>
      <c r="D3236" s="330" t="n">
        <v>687.61</v>
      </c>
      <c r="E3236" s="330" t="n">
        <v>693.78</v>
      </c>
      <c r="F3236" s="330" t="inlineStr">
        <is>
          <t>AS</t>
        </is>
      </c>
    </row>
    <row r="3237" ht="30" customHeight="1" s="496">
      <c r="A3237" s="330" t="n">
        <v>105808</v>
      </c>
      <c r="B3237" s="331" t="inlineStr">
        <is>
          <t>CONTENÇÃO EM PERFIL PRANCHADO COM PRANCHÃO DE MADEIRA, PERFIS ESPAÇADOS A 2 M PARA 2 OU MAIS SUBSOLOS. AF_11/2024</t>
        </is>
      </c>
      <c r="C3237" s="330" t="inlineStr">
        <is>
          <t>M2</t>
        </is>
      </c>
      <c r="D3237" s="330" t="n">
        <v>444.21</v>
      </c>
      <c r="E3237" s="330" t="n">
        <v>448.86</v>
      </c>
      <c r="F3237" s="330" t="inlineStr">
        <is>
          <t>AS</t>
        </is>
      </c>
    </row>
    <row r="3238" ht="45" customHeight="1" s="496">
      <c r="A3238" s="330" t="n">
        <v>100341</v>
      </c>
      <c r="B3238" s="331" t="inlineStr">
        <is>
          <t>FABRICAÇÃO, MONTAGEM E DESMONTAGEM DE FÔRMA PARA CORTINA DE CONTENÇÃO, EM CHAPA DE MADEIRA COMPENSADA PLASTIFICADA, E = 18 MM, 10 UTILIZAÇÕES. AF_11/2024</t>
        </is>
      </c>
      <c r="C3238" s="330" t="inlineStr">
        <is>
          <t>M2</t>
        </is>
      </c>
      <c r="D3238" s="330" t="n">
        <v>46.17</v>
      </c>
      <c r="E3238" s="330" t="n">
        <v>47.34</v>
      </c>
      <c r="F3238" s="330" t="inlineStr">
        <is>
          <t>AS</t>
        </is>
      </c>
    </row>
    <row r="3239" ht="45" customHeight="1" s="496">
      <c r="A3239" s="330" t="n">
        <v>105042</v>
      </c>
      <c r="B3239" s="331" t="inlineStr">
        <is>
          <t>PILAR DE MADEIRA ROLIÇA, EUCALIPTO OU EQUIVALENTE DA REGIÃO, FIXADO COM VERGALHÃO, DIÂMETRO DE 12 A 15 CM, APOIO ARTICULADO, COMPRIMENTO DE 3 M. AF_03/2024</t>
        </is>
      </c>
      <c r="C3239" s="330" t="inlineStr">
        <is>
          <t>M</t>
        </is>
      </c>
      <c r="D3239" s="330" t="n">
        <v>71.98999999999999</v>
      </c>
      <c r="E3239" s="330" t="n">
        <v>73.33</v>
      </c>
      <c r="F3239" s="330" t="inlineStr">
        <is>
          <t>AS</t>
        </is>
      </c>
    </row>
    <row r="3240" ht="45" customHeight="1" s="496">
      <c r="A3240" s="330" t="n">
        <v>105046</v>
      </c>
      <c r="B3240" s="331" t="inlineStr">
        <is>
          <t>PILAR DE MADEIRA ROLIÇA, EUCALIPTO OU EQUIVALENTE DA REGIÃO, FIXADO COM VERGALHÃO, DIÂMETRO DE 12 A 15 CM, APOIO ARTICULADO, COMPRIMENTO DE 6 M. AF_03/2024</t>
        </is>
      </c>
      <c r="C3240" s="330" t="inlineStr">
        <is>
          <t>M</t>
        </is>
      </c>
      <c r="D3240" s="330" t="n">
        <v>60.54</v>
      </c>
      <c r="E3240" s="330" t="n">
        <v>61.37</v>
      </c>
      <c r="F3240" s="330" t="inlineStr">
        <is>
          <t>AS</t>
        </is>
      </c>
    </row>
    <row r="3241" ht="45" customHeight="1" s="496">
      <c r="A3241" s="330" t="n">
        <v>105095</v>
      </c>
      <c r="B3241" s="331" t="inlineStr">
        <is>
          <t>PILAR DE MADEIRA ROLIÇA, EUCALIPTO OU EQUIVALENTE DA REGIÃO, FIXADO COM VERGALHÃO, DIÂMETRO DE 16 A 20 CM, APOIO ARTICULADO, COMPRIMENTO DE 3 M. AF_03/2024</t>
        </is>
      </c>
      <c r="C3241" s="330" t="inlineStr">
        <is>
          <t>M</t>
        </is>
      </c>
      <c r="D3241" s="330" t="n">
        <v>107.66</v>
      </c>
      <c r="E3241" s="330" t="n">
        <v>109.02</v>
      </c>
      <c r="F3241" s="330" t="inlineStr">
        <is>
          <t>AS</t>
        </is>
      </c>
    </row>
    <row r="3242" ht="45" customHeight="1" s="496">
      <c r="A3242" s="330" t="n">
        <v>105098</v>
      </c>
      <c r="B3242" s="331" t="inlineStr">
        <is>
          <t>PILAR DE MADEIRA ROLIÇA, EUCALIPTO OU EQUIVALENTE DA REGIÃO, FIXADO COM VERGALHÃO, DIÂMETRO DE 16 A 20 CM, APOIO ARTICULADO, COMPRIMENTO DE 6 M. AF_03/2024</t>
        </is>
      </c>
      <c r="C3242" s="330" t="inlineStr">
        <is>
          <t>M</t>
        </is>
      </c>
      <c r="D3242" s="330" t="n">
        <v>96.23999999999999</v>
      </c>
      <c r="E3242" s="330" t="n">
        <v>97.06999999999999</v>
      </c>
      <c r="F3242" s="330" t="inlineStr">
        <is>
          <t>AS</t>
        </is>
      </c>
    </row>
    <row r="3243" ht="45" customHeight="1" s="496">
      <c r="A3243" s="330" t="n">
        <v>105050</v>
      </c>
      <c r="B3243" s="331" t="inlineStr">
        <is>
          <t>PILAR DE MADEIRA ROLIÇA, EUCALIPTO OU EQUIVALENTE DA REGIÃO, FIXADO COM VERGALHÃO, DIÂMETRO DE 21 A 29 CM, APOIO ARTICULADO, COMPRIMENTO DE 3 M. AF_03/2024</t>
        </is>
      </c>
      <c r="C3243" s="330" t="inlineStr">
        <is>
          <t>M</t>
        </is>
      </c>
      <c r="D3243" s="330" t="n">
        <v>224.36</v>
      </c>
      <c r="E3243" s="330" t="n">
        <v>225.72</v>
      </c>
      <c r="F3243" s="330" t="inlineStr">
        <is>
          <t>AS</t>
        </is>
      </c>
    </row>
    <row r="3244" ht="45" customHeight="1" s="496">
      <c r="A3244" s="330" t="n">
        <v>105053</v>
      </c>
      <c r="B3244" s="331" t="inlineStr">
        <is>
          <t>PILAR DE MADEIRA ROLIÇA, EUCALIPTO OU EQUIVALENTE DA REGIÃO, FIXADO COM VERGALHÃO, DIÂMETRO DE 21 A 29 CM, APOIO ARTICULADO, COMPRIMENTO DE 6 M. AF_03/2024</t>
        </is>
      </c>
      <c r="C3244" s="330" t="inlineStr">
        <is>
          <t>M</t>
        </is>
      </c>
      <c r="D3244" s="330" t="n">
        <v>213.07</v>
      </c>
      <c r="E3244" s="330" t="n">
        <v>213.93</v>
      </c>
      <c r="F3244" s="330" t="inlineStr">
        <is>
          <t>AS</t>
        </is>
      </c>
    </row>
    <row r="3245" ht="45" customHeight="1" s="496">
      <c r="A3245" s="330" t="n">
        <v>105056</v>
      </c>
      <c r="B3245" s="331" t="inlineStr">
        <is>
          <t>PILAR DE MADEIRA ROLIÇA, EUCALIPTO OU EQUIVALENTE DA REGIÃO, FIXADO COM VERGALHÃO, DIÂMETRO DE 30 A 34 CM, APOIO ARTICULADO, COMPRIMENTO DE 3 M. AF_03/2024</t>
        </is>
      </c>
      <c r="C3245" s="330" t="inlineStr">
        <is>
          <t>M</t>
        </is>
      </c>
      <c r="D3245" s="330" t="n">
        <v>310.21</v>
      </c>
      <c r="E3245" s="330" t="n">
        <v>311.59</v>
      </c>
      <c r="F3245" s="330" t="inlineStr">
        <is>
          <t>AS</t>
        </is>
      </c>
    </row>
    <row r="3246" ht="45" customHeight="1" s="496">
      <c r="A3246" s="330" t="n">
        <v>105058</v>
      </c>
      <c r="B3246" s="331" t="inlineStr">
        <is>
          <t>PILAR DE MADEIRA ROLIÇA, EUCALIPTO OU EQUIVALENTE DA REGIÃO, FIXADO COM VERGALHÃO, DIÂMETRO DE 30 A 34 CM, APOIO ARTICULADO, COMPRIMENTO DE 6 M. AF_03/2024</t>
        </is>
      </c>
      <c r="C3246" s="330" t="inlineStr">
        <is>
          <t>M</t>
        </is>
      </c>
      <c r="D3246" s="330" t="n">
        <v>299.7</v>
      </c>
      <c r="E3246" s="330" t="n">
        <v>300.63</v>
      </c>
      <c r="F3246" s="330" t="inlineStr">
        <is>
          <t>AS</t>
        </is>
      </c>
    </row>
    <row r="3247" ht="45" customHeight="1" s="496">
      <c r="A3247" s="330" t="n">
        <v>105061</v>
      </c>
      <c r="B3247" s="331" t="inlineStr">
        <is>
          <t>PILAR DE MADEIRA SERRADA, MAÇARANDUBA OU EQUIVALENTE DA REGIÃO, NÃO APARELHADO, FIXADO COM VERGALHÃO, SEÇÃO QUADRADA 10 X 10 CM, APOIO ARTICULADO, COMPRIMENTO DE 3 M. AF_03/2024</t>
        </is>
      </c>
      <c r="C3247" s="330" t="inlineStr">
        <is>
          <t>M</t>
        </is>
      </c>
      <c r="D3247" s="330" t="n">
        <v>78.03</v>
      </c>
      <c r="E3247" s="330" t="n">
        <v>79.7</v>
      </c>
      <c r="F3247" s="330" t="inlineStr">
        <is>
          <t>AS</t>
        </is>
      </c>
    </row>
    <row r="3248" ht="45" customHeight="1" s="496">
      <c r="A3248" s="330" t="n">
        <v>105064</v>
      </c>
      <c r="B3248" s="331" t="inlineStr">
        <is>
          <t>PILAR DE MADEIRA SERRADA, MAÇARANDUBA OU EQUIVALENTE DA REGIÃO, NÃO APARELHADO, FIXADO COM VERGALHÃO, SEÇÃO QUADRADA 10 X 10 CM, APOIO ARTICULADO, COMPRIMENTO DE 6 M. AF_03/2024</t>
        </is>
      </c>
      <c r="C3248" s="330" t="inlineStr">
        <is>
          <t>M</t>
        </is>
      </c>
      <c r="D3248" s="330" t="n">
        <v>63.41</v>
      </c>
      <c r="E3248" s="330" t="n">
        <v>64.40000000000001</v>
      </c>
      <c r="F3248" s="330" t="inlineStr">
        <is>
          <t>AS</t>
        </is>
      </c>
    </row>
    <row r="3249" ht="45" customHeight="1" s="496">
      <c r="A3249" s="330" t="n">
        <v>105068</v>
      </c>
      <c r="B3249" s="331" t="inlineStr">
        <is>
          <t>PILAR DE MADEIRA SERRADA, MAÇARANDUBA OU EQUIVALENTE DA REGIÃO, NÃO APARELHADO, FIXADO COM VERGALHÃO, SEÇÃO QUADRADA 15 X 15 CM, APOIO ARTICULADO, COMPRIMENTO DE 3 M. AF_03/2024</t>
        </is>
      </c>
      <c r="C3249" s="330" t="inlineStr">
        <is>
          <t>M</t>
        </is>
      </c>
      <c r="D3249" s="330" t="n">
        <v>117</v>
      </c>
      <c r="E3249" s="330" t="n">
        <v>118.67</v>
      </c>
      <c r="F3249" s="330" t="inlineStr">
        <is>
          <t>AS</t>
        </is>
      </c>
    </row>
    <row r="3250" ht="45" customHeight="1" s="496">
      <c r="A3250" s="330" t="n">
        <v>105071</v>
      </c>
      <c r="B3250" s="331" t="inlineStr">
        <is>
          <t>PILAR DE MADEIRA SERRADA, MAÇARANDUBA OU EQUIVALENTE DA REGIÃO, NÃO APARELHADO, FIXADO COM VERGALHÃO, SEÇÃO QUADRADA 15 X 15 CM, APOIO ARTICULADO, COMPRIMENTO DE 6 M. AF_03/2024</t>
        </is>
      </c>
      <c r="C3250" s="330" t="inlineStr">
        <is>
          <t>M</t>
        </is>
      </c>
      <c r="D3250" s="330" t="n">
        <v>102.39</v>
      </c>
      <c r="E3250" s="330" t="n">
        <v>103.39</v>
      </c>
      <c r="F3250" s="330" t="inlineStr">
        <is>
          <t>AS</t>
        </is>
      </c>
    </row>
    <row r="3251" ht="45" customHeight="1" s="496">
      <c r="A3251" s="330" t="n">
        <v>105074</v>
      </c>
      <c r="B3251" s="331" t="inlineStr">
        <is>
          <t>PILAR DE MADEIRA SERRADA, MAÇARANDUBA OU EQUIVALENTE DA REGIÃO, NÃO APARELHADO, FIXADO COM VERGALHÃO, SEÇÃO QUADRADA 20 X 20 CM, APOIO ARTICULADO, COMPRIMENTO DE 3 M. AF_03/2024</t>
        </is>
      </c>
      <c r="C3251" s="330" t="inlineStr">
        <is>
          <t>M</t>
        </is>
      </c>
      <c r="D3251" s="330" t="n">
        <v>171.55</v>
      </c>
      <c r="E3251" s="330" t="n">
        <v>173.24</v>
      </c>
      <c r="F3251" s="330" t="inlineStr">
        <is>
          <t>AS</t>
        </is>
      </c>
    </row>
    <row r="3252" ht="45" customHeight="1" s="496">
      <c r="A3252" s="330" t="n">
        <v>105077</v>
      </c>
      <c r="B3252" s="331" t="inlineStr">
        <is>
          <t>PILAR DE MADEIRA SERRADA, MAÇARANDUBA OU EQUIVALENTE DA REGIÃO, NÃO APARELHADO, FIXADO COM VERGALHÃO, SEÇÃO QUADRADA 20 X 20 CM, APOIO ARTICULADO, COMPRIMENTO DE 6 M. AF_03/2024</t>
        </is>
      </c>
      <c r="C3252" s="330" t="inlineStr">
        <is>
          <t>M</t>
        </is>
      </c>
      <c r="D3252" s="330" t="n">
        <v>157.01</v>
      </c>
      <c r="E3252" s="330" t="n">
        <v>158.02</v>
      </c>
      <c r="F3252" s="330" t="inlineStr">
        <is>
          <t>AS</t>
        </is>
      </c>
    </row>
    <row r="3253" ht="30" customHeight="1" s="496">
      <c r="A3253" s="330" t="n">
        <v>105090</v>
      </c>
      <c r="B3253" s="331" t="inlineStr">
        <is>
          <t>PISO DE MADEIRA, SOBRE VIGOTAS DE MADEIRA SEÇÃO 7,5 X 15 CM. AF_03/2024</t>
        </is>
      </c>
      <c r="C3253" s="330" t="inlineStr">
        <is>
          <t>M2</t>
        </is>
      </c>
      <c r="D3253" s="330" t="n">
        <v>585.98</v>
      </c>
      <c r="E3253" s="330" t="n">
        <v>587.59</v>
      </c>
      <c r="F3253" s="330" t="inlineStr">
        <is>
          <t>AS</t>
        </is>
      </c>
    </row>
    <row r="3254" ht="30" customHeight="1" s="496">
      <c r="A3254" s="330" t="n">
        <v>105099</v>
      </c>
      <c r="B3254" s="331" t="inlineStr">
        <is>
          <t>VIGA DE MADEIRA ROLIÇA, EUCALIPTO OU EQUIVALENTE DA REGIÃO, DIÂMETRO DE 12 A 15 CM. AF_03/2024</t>
        </is>
      </c>
      <c r="C3254" s="330" t="inlineStr">
        <is>
          <t>M</t>
        </is>
      </c>
      <c r="D3254" s="330" t="n">
        <v>84.88</v>
      </c>
      <c r="E3254" s="330" t="n">
        <v>86.73</v>
      </c>
      <c r="F3254" s="330" t="inlineStr">
        <is>
          <t>AS</t>
        </is>
      </c>
    </row>
    <row r="3255" ht="30" customHeight="1" s="496">
      <c r="A3255" s="330" t="n">
        <v>105100</v>
      </c>
      <c r="B3255" s="331" t="inlineStr">
        <is>
          <t>VIGA DE MADEIRA ROLIÇA, EUCALIPTO OU EQUIVALENTE DA REGIÃO, DIÂMETRO DE 16 A 20 CM. AF_03/2024</t>
        </is>
      </c>
      <c r="C3255" s="330" t="inlineStr">
        <is>
          <t>M</t>
        </is>
      </c>
      <c r="D3255" s="330" t="n">
        <v>123.63</v>
      </c>
      <c r="E3255" s="330" t="n">
        <v>125.65</v>
      </c>
      <c r="F3255" s="330" t="inlineStr">
        <is>
          <t>AS</t>
        </is>
      </c>
    </row>
    <row r="3256" ht="30" customHeight="1" s="496">
      <c r="A3256" s="330" t="n">
        <v>105101</v>
      </c>
      <c r="B3256" s="331" t="inlineStr">
        <is>
          <t>VIGA DE MADEIRA ROLIÇA, EUCALIPTO OU EQUIVALENTE DA REGIÃO, DIÂMETRO DE 21 A 29 CM. AF_03/2024</t>
        </is>
      </c>
      <c r="C3256" s="330" t="inlineStr">
        <is>
          <t>M</t>
        </is>
      </c>
      <c r="D3256" s="330" t="n">
        <v>246.75</v>
      </c>
      <c r="E3256" s="330" t="n">
        <v>249.1</v>
      </c>
      <c r="F3256" s="330" t="inlineStr">
        <is>
          <t>AS</t>
        </is>
      </c>
    </row>
    <row r="3257" ht="30" customHeight="1" s="496">
      <c r="A3257" s="330" t="n">
        <v>105102</v>
      </c>
      <c r="B3257" s="331" t="inlineStr">
        <is>
          <t>VIGA DE MADEIRA ROLIÇA, EUCALIPTO OU EQUIVALENTE DA REGIÃO, DIÂMETRO DE 30 A 34 CM. AF_03/2024</t>
        </is>
      </c>
      <c r="C3257" s="330" t="inlineStr">
        <is>
          <t>M</t>
        </is>
      </c>
      <c r="D3257" s="330" t="n">
        <v>340.97</v>
      </c>
      <c r="E3257" s="330" t="n">
        <v>343.78</v>
      </c>
      <c r="F3257" s="330" t="inlineStr">
        <is>
          <t>AS</t>
        </is>
      </c>
    </row>
    <row r="3258" ht="30" customHeight="1" s="496">
      <c r="A3258" s="330" t="n">
        <v>105080</v>
      </c>
      <c r="B3258" s="331" t="inlineStr">
        <is>
          <t>VIGA DE MADEIRA SERRADA, MAÇARANDUBA OU EQUIVALENTE DA REGIÃO, APARELHADA, SEÇÃO RETANGULAR 6 X 12 CM. AF_03/2024</t>
        </is>
      </c>
      <c r="C3258" s="330" t="inlineStr">
        <is>
          <t>M</t>
        </is>
      </c>
      <c r="D3258" s="330" t="n">
        <v>52.76</v>
      </c>
      <c r="E3258" s="330" t="n">
        <v>53.85</v>
      </c>
      <c r="F3258" s="330" t="inlineStr"/>
    </row>
    <row r="3259" ht="30" customHeight="1" s="496">
      <c r="A3259" s="330" t="n">
        <v>105081</v>
      </c>
      <c r="B3259" s="331" t="inlineStr">
        <is>
          <t>VIGA DE MADEIRA SERRADA, MAÇARANDUBA OU EQUIVALENTE DA REGIÃO, APARELHADA, SEÇÃO RETANGULAR 6 X 16 CM. AF_03/2024</t>
        </is>
      </c>
      <c r="C3259" s="330" t="inlineStr">
        <is>
          <t>M</t>
        </is>
      </c>
      <c r="D3259" s="330" t="n">
        <v>59.28</v>
      </c>
      <c r="E3259" s="330" t="n">
        <v>60.41</v>
      </c>
      <c r="F3259" s="330" t="inlineStr"/>
    </row>
    <row r="3260" ht="30" customHeight="1" s="496">
      <c r="A3260" s="330" t="n">
        <v>105091</v>
      </c>
      <c r="B3260" s="331" t="inlineStr">
        <is>
          <t>VIGA DE MADEIRA SERRADA, MAÇARANDUBA OU EQUIVALENTE DA REGIÃO, APARELHADA, SEÇÃO RETANGULAR 7,5 X 23 CM. AF_03/2024</t>
        </is>
      </c>
      <c r="C3260" s="330" t="inlineStr">
        <is>
          <t>M</t>
        </is>
      </c>
      <c r="D3260" s="330" t="n">
        <v>94.14</v>
      </c>
      <c r="E3260" s="330" t="n">
        <v>95.40000000000001</v>
      </c>
      <c r="F3260" s="330" t="inlineStr"/>
    </row>
    <row r="3261" ht="30" customHeight="1" s="496">
      <c r="A3261" s="330" t="n">
        <v>105089</v>
      </c>
      <c r="B3261" s="331" t="inlineStr">
        <is>
          <t>VIGA DE MADEIRA SERRADA, MAÇARANDUBA OU EQUIVALENTE DA REGIÃO, APARELHADA, SEÇÃO RETANGULAR 8 X 30 CM. AF_03/2024</t>
        </is>
      </c>
      <c r="C3261" s="330" t="inlineStr">
        <is>
          <t>M</t>
        </is>
      </c>
      <c r="D3261" s="330" t="n">
        <v>115.84</v>
      </c>
      <c r="E3261" s="330" t="n">
        <v>117.21</v>
      </c>
      <c r="F3261" s="330" t="inlineStr"/>
    </row>
    <row r="3262" ht="30" customHeight="1" s="496">
      <c r="A3262" s="330" t="n">
        <v>105082</v>
      </c>
      <c r="B3262" s="331" t="inlineStr">
        <is>
          <t>VIGA DE MADEIRA SERRADA, MAÇARANDUBA OU EQUIVALENTE DA REGIÃO, NÃO APARELHADA, SEÇÃO RETANGULAR 6 X 12 CM. AF_03/2024</t>
        </is>
      </c>
      <c r="C3262" s="330" t="inlineStr">
        <is>
          <t>M</t>
        </is>
      </c>
      <c r="D3262" s="330" t="n">
        <v>54.43</v>
      </c>
      <c r="E3262" s="330" t="n">
        <v>55.52</v>
      </c>
      <c r="F3262" s="330" t="inlineStr"/>
    </row>
    <row r="3263" ht="30" customHeight="1" s="496">
      <c r="A3263" s="330" t="n">
        <v>105083</v>
      </c>
      <c r="B3263" s="331" t="inlineStr">
        <is>
          <t>VIGA DE MADEIRA SERRADA, MAÇARANDUBA OU EQUIVALENTE DA REGIÃO, NÃO APARELHADA, SEÇÃO RETANGULAR 6 X 16 CM. AF_03/2024</t>
        </is>
      </c>
      <c r="C3263" s="330" t="inlineStr">
        <is>
          <t>M</t>
        </is>
      </c>
      <c r="D3263" s="330" t="n">
        <v>60.04</v>
      </c>
      <c r="E3263" s="330" t="n">
        <v>61.17</v>
      </c>
      <c r="F3263" s="330" t="inlineStr"/>
    </row>
    <row r="3264" ht="30" customHeight="1" s="496">
      <c r="A3264" s="330" t="n">
        <v>105084</v>
      </c>
      <c r="B3264" s="331" t="inlineStr">
        <is>
          <t>VIGA DE MADEIRA SERRADA, MAÇARANDUBA OU EQUIVALENTE DA REGIÃO, NÃO APARELHADA, SEÇÃO RETANGULAR 6 X 20 CM. AF_03/2024</t>
        </is>
      </c>
      <c r="C3264" s="330" t="inlineStr">
        <is>
          <t>M</t>
        </is>
      </c>
      <c r="D3264" s="330" t="n">
        <v>71.55</v>
      </c>
      <c r="E3264" s="330" t="n">
        <v>72.73</v>
      </c>
      <c r="F3264" s="330" t="inlineStr"/>
    </row>
    <row r="3265" ht="30" customHeight="1" s="496">
      <c r="A3265" s="330" t="n">
        <v>105086</v>
      </c>
      <c r="B3265" s="331" t="inlineStr">
        <is>
          <t>VIGA DE MADEIRA SERRADA, MAÇARANDUBA OU EQUIVALENTE DA REGIÃO, NÃO APARELHADA, SEÇÃO RETANGULAR 6 X 25 CM. AF_03/2024</t>
        </is>
      </c>
      <c r="C3265" s="330" t="inlineStr">
        <is>
          <t>M</t>
        </is>
      </c>
      <c r="D3265" s="330" t="n">
        <v>67.94</v>
      </c>
      <c r="E3265" s="330" t="n">
        <v>69.17</v>
      </c>
      <c r="F3265" s="330" t="inlineStr"/>
    </row>
    <row r="3266" ht="30" customHeight="1" s="496">
      <c r="A3266" s="330" t="n">
        <v>105087</v>
      </c>
      <c r="B3266" s="331" t="inlineStr">
        <is>
          <t>VIGA DE MADEIRA SERRADA, MAÇARANDUBA OU EQUIVALENTE DA REGIÃO, NÃO APARELHADA, SEÇÃO RETANGULAR 6 X 30 CM. AF_03/2024</t>
        </is>
      </c>
      <c r="C3266" s="330" t="inlineStr">
        <is>
          <t>M</t>
        </is>
      </c>
      <c r="D3266" s="330" t="n">
        <v>74.97</v>
      </c>
      <c r="E3266" s="330" t="n">
        <v>76.23</v>
      </c>
      <c r="F3266" s="330" t="inlineStr"/>
    </row>
    <row r="3267" ht="30" customHeight="1" s="496">
      <c r="A3267" s="330" t="n">
        <v>105088</v>
      </c>
      <c r="B3267" s="331" t="inlineStr">
        <is>
          <t>VIGA DE MADEIRA SERRADA, MAÇARANDUBA OU EQUIVALENTE DA REGIÃO, NÃO APARELHADA, SEÇÃO RETANGULAR 6 X 40 CM. AF_03/2024</t>
        </is>
      </c>
      <c r="C3267" s="330" t="inlineStr">
        <is>
          <t>M</t>
        </is>
      </c>
      <c r="D3267" s="330" t="n">
        <v>124.18</v>
      </c>
      <c r="E3267" s="330" t="n">
        <v>125.55</v>
      </c>
      <c r="F3267" s="330" t="inlineStr"/>
    </row>
    <row r="3268" ht="30" customHeight="1" s="496">
      <c r="A3268" s="330" t="n">
        <v>105092</v>
      </c>
      <c r="B3268" s="331" t="inlineStr">
        <is>
          <t>VIGA DE MADEIRA SERRADA, MAÇARANDUBA OU EQUIVALENTE DA REGIÃO, NÃO APARELHADA, SEÇÃO RETANGULAR 7,5 X 23 CM. AF_03/2024</t>
        </is>
      </c>
      <c r="C3268" s="330" t="inlineStr">
        <is>
          <t>M</t>
        </is>
      </c>
      <c r="D3268" s="330" t="n">
        <v>101.09</v>
      </c>
      <c r="E3268" s="330" t="n">
        <v>102.35</v>
      </c>
      <c r="F3268" s="330" t="inlineStr"/>
    </row>
    <row r="3269" ht="30" customHeight="1" s="496">
      <c r="A3269" s="330" t="n">
        <v>105085</v>
      </c>
      <c r="B3269" s="331" t="inlineStr">
        <is>
          <t>VIGA DE MADEIRA SERRADA, MAÇARANDUBA OU EQUIVALENTE DA REGIÃO, NÃO APARELHADA, SEÇÃO RETANGULAR 8 X 16 CM. AF_03/2024</t>
        </is>
      </c>
      <c r="C3269" s="330" t="inlineStr">
        <is>
          <t>M</t>
        </is>
      </c>
      <c r="D3269" s="330" t="n">
        <v>74.26000000000001</v>
      </c>
      <c r="E3269" s="330" t="n">
        <v>75.44</v>
      </c>
      <c r="F3269" s="330" t="inlineStr"/>
    </row>
    <row r="3270" ht="30" customHeight="1" s="496">
      <c r="A3270" s="330" t="n">
        <v>105093</v>
      </c>
      <c r="B3270" s="331" t="inlineStr">
        <is>
          <t>VIGA DE MADEIRA SERRADA, MAÇARANDUBA OU EQUIVALENTE DA REGIÃO, NÃO APARELHADA, SEÇÃO RETANGULAR 8 X 30 CM. AF_03/2024</t>
        </is>
      </c>
      <c r="C3270" s="330" t="inlineStr">
        <is>
          <t>M</t>
        </is>
      </c>
      <c r="D3270" s="330" t="n">
        <v>103.34</v>
      </c>
      <c r="E3270" s="330" t="n">
        <v>104.71</v>
      </c>
      <c r="F3270" s="330" t="inlineStr"/>
    </row>
    <row r="3271" ht="30" customHeight="1" s="496">
      <c r="A3271" s="330" t="n">
        <v>105041</v>
      </c>
      <c r="B3271" s="331" t="inlineStr">
        <is>
          <t>VIGA DE MADEIRA SERRADA, PINUS OU EQUIVALENTE DA REGIÃO, SEÇÃO RETANGULAR 7,5 X 10 CM. AF_03/2024</t>
        </is>
      </c>
      <c r="C3271" s="330" t="inlineStr">
        <is>
          <t>M</t>
        </is>
      </c>
      <c r="D3271" s="330" t="n">
        <v>51.61</v>
      </c>
      <c r="E3271" s="330" t="n">
        <v>52.7</v>
      </c>
      <c r="F3271" s="330" t="inlineStr"/>
    </row>
    <row r="3272" ht="30" customHeight="1" s="496">
      <c r="A3272" s="330" t="n">
        <v>105045</v>
      </c>
      <c r="B3272" s="331" t="inlineStr">
        <is>
          <t>VIGA DE MADEIRA SERRADA, PINUS OU EQUIVALENTE DA REGIÃO, SEÇÃO RETANGULAR 7,5 X 15 CM. AF_03/2024</t>
        </is>
      </c>
      <c r="C3272" s="330" t="inlineStr">
        <is>
          <t>M</t>
        </is>
      </c>
      <c r="D3272" s="330" t="n">
        <v>59</v>
      </c>
      <c r="E3272" s="330" t="n">
        <v>60.15</v>
      </c>
      <c r="F3272" s="330" t="inlineStr"/>
    </row>
    <row r="3273" ht="45" customHeight="1" s="496">
      <c r="A3273" s="330" t="n">
        <v>93961</v>
      </c>
      <c r="B3273" s="331" t="inlineStr">
        <is>
          <t>EXECUÇÃO DE GRAMPO PARA SOLO GRAMPEADO COM COMPRIMENTO MAIOR QUE 10 M, DIÂMETRO DE 10 CM, PERFURAÇÃO COM EQUIPAMENTO MANUAL E ARMADURA COM DIÂMETRO DE 20 MM. AF_07/2024</t>
        </is>
      </c>
      <c r="C3273" s="330" t="inlineStr">
        <is>
          <t>M</t>
        </is>
      </c>
      <c r="D3273" s="330" t="n">
        <v>247.16</v>
      </c>
      <c r="E3273" s="330" t="n">
        <v>256.13</v>
      </c>
      <c r="F3273" s="330" t="inlineStr">
        <is>
          <t>AS</t>
        </is>
      </c>
    </row>
    <row r="3274" ht="45" customHeight="1" s="496">
      <c r="A3274" s="330" t="n">
        <v>93971</v>
      </c>
      <c r="B3274" s="331" t="inlineStr">
        <is>
          <t>EXECUÇÃO DE GRAMPO PARA SOLO GRAMPEADO COM COMPRIMENTO MAIOR QUE 10 M, DIÂMETRO DE 7 CM, PERFURAÇÃO COM EQUIPAMENTO MANUAL E ARMADURA COM DIÂMETRO DE 20 MM. AF_07/2024</t>
        </is>
      </c>
      <c r="C3274" s="330" t="inlineStr">
        <is>
          <t>M</t>
        </is>
      </c>
      <c r="D3274" s="330" t="n">
        <v>207.26</v>
      </c>
      <c r="E3274" s="330" t="n">
        <v>214.46</v>
      </c>
      <c r="F3274" s="330" t="inlineStr">
        <is>
          <t>AS</t>
        </is>
      </c>
    </row>
    <row r="3275" ht="60" customHeight="1" s="496">
      <c r="A3275" s="330" t="n">
        <v>93959</v>
      </c>
      <c r="B3275" s="331" t="inlineStr">
        <is>
          <t>EXECUÇÃO DE GRAMPO PARA SOLO GRAMPEADO COM COMPRIMENTO MAIOR QUE 6 M E MENOR OU IGUAL A 10 M, DIÂMETRO DE 10 CM, PERFURAÇÃO COM EQUIPAMENTO MANUAL E ARMADURA COM DIÂMETRO DE 20 MM. AF_07/2024</t>
        </is>
      </c>
      <c r="C3275" s="330" t="inlineStr">
        <is>
          <t>M</t>
        </is>
      </c>
      <c r="D3275" s="330" t="n">
        <v>275.59</v>
      </c>
      <c r="E3275" s="330" t="n">
        <v>285.72</v>
      </c>
      <c r="F3275" s="330" t="inlineStr">
        <is>
          <t>AS</t>
        </is>
      </c>
    </row>
    <row r="3276" ht="60" customHeight="1" s="496">
      <c r="A3276" s="330" t="n">
        <v>93969</v>
      </c>
      <c r="B3276" s="331" t="inlineStr">
        <is>
          <t>EXECUÇÃO DE GRAMPO PARA SOLO GRAMPEADO COM COMPRIMENTO MAIOR QUE 6 M E MENOR OU IGUAL A 10 M, DIÂMETRO DE 7 CM, PERFURAÇÃO COM EQUIPAMENTO MANUAL E ARMADURA COM DIÂMETRO DE 20 MM. AF_07/2024</t>
        </is>
      </c>
      <c r="C3276" s="330" t="inlineStr">
        <is>
          <t>M</t>
        </is>
      </c>
      <c r="D3276" s="330" t="n">
        <v>230.14</v>
      </c>
      <c r="E3276" s="330" t="n">
        <v>238.29</v>
      </c>
      <c r="F3276" s="330" t="inlineStr">
        <is>
          <t>AS</t>
        </is>
      </c>
    </row>
    <row r="3277" ht="60" customHeight="1" s="496">
      <c r="A3277" s="330" t="n">
        <v>93957</v>
      </c>
      <c r="B3277" s="331" t="inlineStr">
        <is>
          <t>EXECUÇÃO DE GRAMPO PARA SOLO GRAMPEADO COM COMPRIMENTO MENOR OU IGUAL A 6 M, DIÂMETRO DE 10 CM, PERFURAÇÃO COM EQUIPAMENTO MANUAL E ARMADURA COM DIÂMETRO DE 20 MM. AF_07/2024</t>
        </is>
      </c>
      <c r="C3277" s="330" t="inlineStr">
        <is>
          <t>M</t>
        </is>
      </c>
      <c r="D3277" s="330" t="n">
        <v>343.06</v>
      </c>
      <c r="E3277" s="330" t="n">
        <v>355.97</v>
      </c>
      <c r="F3277" s="330" t="inlineStr">
        <is>
          <t>AS</t>
        </is>
      </c>
    </row>
    <row r="3278" ht="60" customHeight="1" s="496">
      <c r="A3278" s="330" t="n">
        <v>93967</v>
      </c>
      <c r="B3278" s="331" t="inlineStr">
        <is>
          <t>EXECUÇÃO DE GRAMPO PARA SOLO GRAMPEADO COM COMPRIMENTO MENOR OU IGUAL A 6 M, DIÂMETRO DE 7 CM, PERFURAÇÃO COM EQUIPAMENTO MANUAL E ARMADURA COM DIÂMETRO DE 20 MM. AF_07/2024</t>
        </is>
      </c>
      <c r="C3278" s="330" t="inlineStr">
        <is>
          <t>M</t>
        </is>
      </c>
      <c r="D3278" s="330" t="n">
        <v>286.24</v>
      </c>
      <c r="E3278" s="330" t="n">
        <v>296.73</v>
      </c>
      <c r="F3278" s="330" t="inlineStr">
        <is>
          <t>AS</t>
        </is>
      </c>
    </row>
    <row r="3279" ht="30" customHeight="1" s="496">
      <c r="A3279" s="330" t="n">
        <v>104878</v>
      </c>
      <c r="B3279" s="331" t="inlineStr">
        <is>
          <t>EXECUÇÃO DE LONGARINA, PARA TIRANTES PERMANENTES, COM PERFIL METÁLICO, INCLUINDO CUNHA E SOLIDARIZAÇÃO. AF_11/2023</t>
        </is>
      </c>
      <c r="C3279" s="330" t="inlineStr">
        <is>
          <t>UN</t>
        </is>
      </c>
      <c r="D3279" s="330" t="n">
        <v>2353.3</v>
      </c>
      <c r="E3279" s="330" t="n">
        <v>2359.89</v>
      </c>
      <c r="F3279" s="330" t="inlineStr">
        <is>
          <t>AS</t>
        </is>
      </c>
    </row>
    <row r="3280" ht="30" customHeight="1" s="496">
      <c r="A3280" s="330" t="n">
        <v>104877</v>
      </c>
      <c r="B3280" s="331" t="inlineStr">
        <is>
          <t>EXECUÇÃO DE LONGARINA, PARA TIRANTES PROVISÓRIOS, COM PERFIL METÁLICO, INCLUINDO CUNHA E SOLIDARIZAÇÃO. AF_11/2023</t>
        </is>
      </c>
      <c r="C3280" s="330" t="inlineStr">
        <is>
          <t>UN</t>
        </is>
      </c>
      <c r="D3280" s="330" t="n">
        <v>650.9</v>
      </c>
      <c r="E3280" s="330" t="n">
        <v>657.49</v>
      </c>
      <c r="F3280" s="330" t="inlineStr">
        <is>
          <t>AS</t>
        </is>
      </c>
    </row>
    <row r="3281" ht="60" customHeight="1" s="496">
      <c r="A3281" s="330" t="n">
        <v>104841</v>
      </c>
      <c r="B3281" s="331" t="inlineStr">
        <is>
          <t>EXECUÇÃO DE PERFURAÇÃO PARA TIRANTE, COMPRIMENTO MAIOR OU IGUAL A 14 M E MENOR QUE 22 M, COM DIÂMETRO DE FURO DE 100 MM EXECUTADO COM HASTE E TUBOS DE REVESTIMENTO UTILIZANDO PERFURATRIZ SOBRE ESTEIRA. AF_11/2023</t>
        </is>
      </c>
      <c r="C3281" s="330" t="inlineStr">
        <is>
          <t>M</t>
        </is>
      </c>
      <c r="D3281" s="330" t="n">
        <v>96.67</v>
      </c>
      <c r="E3281" s="330" t="n">
        <v>98.48</v>
      </c>
      <c r="F3281" s="330" t="inlineStr">
        <is>
          <t>AS</t>
        </is>
      </c>
    </row>
    <row r="3282" ht="60" customHeight="1" s="496">
      <c r="A3282" s="330" t="n">
        <v>104849</v>
      </c>
      <c r="B3282" s="331" t="inlineStr">
        <is>
          <t>EXECUÇÃO DE PERFURAÇÃO PARA TIRANTE, COMPRIMENTO MAIOR OU IGUAL A 14 M E MENOR QUE 22 M, COM DIÂMETRO DE FURO DE 100 MM EXECUTADO COM HASTE UTILIZANDO PERFURATRIZ MANUAL SOBRE BASE DE MONTAGEM. AF_11/2023</t>
        </is>
      </c>
      <c r="C3282" s="330" t="inlineStr">
        <is>
          <t>M</t>
        </is>
      </c>
      <c r="D3282" s="330" t="n">
        <v>66.34</v>
      </c>
      <c r="E3282" s="330" t="n">
        <v>67.51000000000001</v>
      </c>
      <c r="F3282" s="330" t="inlineStr"/>
    </row>
    <row r="3283" ht="60" customHeight="1" s="496">
      <c r="A3283" s="330" t="n">
        <v>104887</v>
      </c>
      <c r="B3283" s="331" t="inlineStr">
        <is>
          <t>EXECUÇÃO DE PERFURAÇÃO PARA TIRANTE, COMPRIMENTO MAIOR OU IGUAL A 14 M E MENOR QUE 22 M, COM DIÂMETRO DE FURO DE 100 MM EXECUTADO COM HASTE UTILIZANDO PERFURATRIZ SOBRE ESTEIRA. AF_11/2023</t>
        </is>
      </c>
      <c r="C3283" s="330" t="inlineStr">
        <is>
          <t>M</t>
        </is>
      </c>
      <c r="D3283" s="330" t="n">
        <v>50.19</v>
      </c>
      <c r="E3283" s="330" t="n">
        <v>50.91</v>
      </c>
      <c r="F3283" s="330" t="inlineStr"/>
    </row>
    <row r="3284" ht="60" customHeight="1" s="496">
      <c r="A3284" s="330" t="n">
        <v>104844</v>
      </c>
      <c r="B3284" s="331" t="inlineStr">
        <is>
          <t>EXECUÇÃO DE PERFURAÇÃO PARA TIRANTE, COMPRIMENTO MAIOR OU IGUAL A 14 M E MENOR QUE 22 M, COM DIÂMETRO DE FURO DE 150 MM EXECUTADO COM HASTE E TUBOS DE REVESTIMENTO UTILIZANDO PERFURATRIZ SOBRE ESTEIRA. AF_11/2023</t>
        </is>
      </c>
      <c r="C3284" s="330" t="inlineStr">
        <is>
          <t>M</t>
        </is>
      </c>
      <c r="D3284" s="330" t="n">
        <v>106.98</v>
      </c>
      <c r="E3284" s="330" t="n">
        <v>109.03</v>
      </c>
      <c r="F3284" s="330" t="inlineStr">
        <is>
          <t>AS</t>
        </is>
      </c>
    </row>
    <row r="3285" ht="60" customHeight="1" s="496">
      <c r="A3285" s="330" t="n">
        <v>104852</v>
      </c>
      <c r="B3285" s="331" t="inlineStr">
        <is>
          <t>EXECUÇÃO DE PERFURAÇÃO PARA TIRANTE, COMPRIMENTO MAIOR OU IGUAL A 14 M E MENOR QUE 22 M, COM DIÂMETRO DE FURO DE 150 MM EXECUTADO COM HASTE UTILIZANDO PERFURATRIZ MANUAL SOBRE BASE DE MONTAGEM. AF_11/2023</t>
        </is>
      </c>
      <c r="C3285" s="330" t="inlineStr">
        <is>
          <t>M</t>
        </is>
      </c>
      <c r="D3285" s="330" t="n">
        <v>73.34999999999999</v>
      </c>
      <c r="E3285" s="330" t="n">
        <v>74.69</v>
      </c>
      <c r="F3285" s="330" t="inlineStr"/>
    </row>
    <row r="3286" ht="60" customHeight="1" s="496">
      <c r="A3286" s="330" t="n">
        <v>104846</v>
      </c>
      <c r="B3286" s="331" t="inlineStr">
        <is>
          <t>EXECUÇÃO DE PERFURAÇÃO PARA TIRANTE, COMPRIMENTO MAIOR OU IGUAL A 14 M E MENOR QUE 22 M, COM DIÂMETRO DE FURO DE 200 MM EXECUTADO COM HASTE E TUBOS DE REVESTIMENTO UTILIZANDO PERFURATRIZ SOBRE ESTEIRA. AF_11/2023</t>
        </is>
      </c>
      <c r="C3286" s="330" t="inlineStr">
        <is>
          <t>M</t>
        </is>
      </c>
      <c r="D3286" s="330" t="n">
        <v>122.28</v>
      </c>
      <c r="E3286" s="330" t="n">
        <v>124.69</v>
      </c>
      <c r="F3286" s="330" t="inlineStr">
        <is>
          <t>AS</t>
        </is>
      </c>
    </row>
    <row r="3287" ht="60" customHeight="1" s="496">
      <c r="A3287" s="330" t="n">
        <v>104854</v>
      </c>
      <c r="B3287" s="331" t="inlineStr">
        <is>
          <t>EXECUÇÃO DE PERFURAÇÃO PARA TIRANTE, COMPRIMENTO MAIOR OU IGUAL A 14 M E MENOR QUE 22 M, COM DIÂMETRO DE FURO DE 200 MM EXECUTADO COM HASTE UTILIZANDO PERFURATRIZ MANUAL SOBRE BASE DE MONTAGEM. AF_11/2023</t>
        </is>
      </c>
      <c r="C3287" s="330" t="inlineStr">
        <is>
          <t>M</t>
        </is>
      </c>
      <c r="D3287" s="330" t="n">
        <v>83.75</v>
      </c>
      <c r="E3287" s="330" t="n">
        <v>85.38</v>
      </c>
      <c r="F3287" s="330" t="inlineStr"/>
    </row>
    <row r="3288" ht="60" customHeight="1" s="496">
      <c r="A3288" s="330" t="n">
        <v>104890</v>
      </c>
      <c r="B3288" s="331" t="inlineStr">
        <is>
          <t>EXECUÇÃO DE PERFURAÇÃO PARA TIRANTE, COMPRIMENTO MAIOR OU IGUAL A 14 M E MENOR QUE 22 M, COM DIÂMETRO DE FURO DE 200 MM EXECUTADO COM HASTE UTILIZANDO PERFURATRIZ SOBRE ESTEIRA. AF_11/2023</t>
        </is>
      </c>
      <c r="C3288" s="330" t="inlineStr">
        <is>
          <t>M</t>
        </is>
      </c>
      <c r="D3288" s="330" t="n">
        <v>57.95</v>
      </c>
      <c r="E3288" s="330" t="n">
        <v>58.83</v>
      </c>
      <c r="F3288" s="330" t="inlineStr"/>
    </row>
    <row r="3289" ht="60" customHeight="1" s="496">
      <c r="A3289" s="330" t="n">
        <v>104842</v>
      </c>
      <c r="B3289" s="331" t="inlineStr">
        <is>
          <t>EXECUÇÃO DE PERFURAÇÃO PARA TIRANTE, COMPRIMENTO MAIOR OU IGUAL A 22 M E MENOR QUE 30 M, COM DIÂMETRO DE FURO DE 100 MM EXECUTADO COM HASTE E TUBOS DE REVESTIMENTO UTILIZANDO PERFURATRIZ SOBRE ESTEIRA. AF_11/2023</t>
        </is>
      </c>
      <c r="C3289" s="330" t="inlineStr">
        <is>
          <t>M</t>
        </is>
      </c>
      <c r="D3289" s="330" t="n">
        <v>82.23999999999999</v>
      </c>
      <c r="E3289" s="330" t="n">
        <v>83.70999999999999</v>
      </c>
      <c r="F3289" s="330" t="inlineStr">
        <is>
          <t>AS</t>
        </is>
      </c>
    </row>
    <row r="3290" ht="60" customHeight="1" s="496">
      <c r="A3290" s="330" t="n">
        <v>104850</v>
      </c>
      <c r="B3290" s="331" t="inlineStr">
        <is>
          <t>EXECUÇÃO DE PERFURAÇÃO PARA TIRANTE, COMPRIMENTO MAIOR OU IGUAL A 22 M E MENOR QUE 30 M, COM DIÂMETRO DE FURO DE 100 MM EXECUTADO COM HASTE UTILIZANDO PERFURATRIZ MANUAL SOBRE BASE DE MONTAGEM. AF_11/2023</t>
        </is>
      </c>
      <c r="C3290" s="330" t="inlineStr">
        <is>
          <t>M</t>
        </is>
      </c>
      <c r="D3290" s="330" t="n">
        <v>58.75</v>
      </c>
      <c r="E3290" s="330" t="n">
        <v>59.73</v>
      </c>
      <c r="F3290" s="330" t="inlineStr"/>
    </row>
    <row r="3291" ht="60" customHeight="1" s="496">
      <c r="A3291" s="330" t="n">
        <v>104888</v>
      </c>
      <c r="B3291" s="331" t="inlineStr">
        <is>
          <t>EXECUÇÃO DE PERFURAÇÃO PARA TIRANTE, COMPRIMENTO MAIOR OU IGUAL A 22 M E MENOR QUE 30 M, COM DIÂMETRO DE FURO DE 100 MM EXECUTADO COM HASTE UTILIZANDO PERFURATRIZ SOBRE ESTEIRA. AF_11/2023</t>
        </is>
      </c>
      <c r="C3291" s="330" t="inlineStr">
        <is>
          <t>M</t>
        </is>
      </c>
      <c r="D3291" s="330" t="n">
        <v>45.34</v>
      </c>
      <c r="E3291" s="330" t="n">
        <v>45.94</v>
      </c>
      <c r="F3291" s="330" t="inlineStr"/>
    </row>
    <row r="3292" ht="60" customHeight="1" s="496">
      <c r="A3292" s="330" t="n">
        <v>104879</v>
      </c>
      <c r="B3292" s="331" t="inlineStr">
        <is>
          <t>EXECUÇÃO DE PERFURAÇÃO PARA TIRANTE, COMPRIMENTO MAIOR OU IGUAL A 22 M E MENOR QUE 30 M, COM DIÂMETRO DE FURO DE 150 MM EXECUTADO COM HASTE E TUBOS DE REVESTIMENTO UTILIZANDO PERFURATRIZ SOBRE ESTEIRA. AF_11/2023</t>
        </is>
      </c>
      <c r="C3292" s="330" t="inlineStr">
        <is>
          <t>M</t>
        </is>
      </c>
      <c r="D3292" s="330" t="n">
        <v>90.84999999999999</v>
      </c>
      <c r="E3292" s="330" t="n">
        <v>92.52</v>
      </c>
      <c r="F3292" s="330" t="inlineStr">
        <is>
          <t>AS</t>
        </is>
      </c>
    </row>
    <row r="3293" ht="60" customHeight="1" s="496">
      <c r="A3293" s="330" t="n">
        <v>104853</v>
      </c>
      <c r="B3293" s="331" t="inlineStr">
        <is>
          <t>EXECUÇÃO DE PERFURAÇÃO PARA TIRANTE, COMPRIMENTO MAIOR OU IGUAL A 22 M E MENOR QUE 30 M, COM DIÂMETRO DE FURO DE 150 MM EXECUTADO COM HASTE UTILIZANDO PERFURATRIZ MANUAL SOBRE BASE DE MONTAGEM. AF_11/2023</t>
        </is>
      </c>
      <c r="C3293" s="330" t="inlineStr">
        <is>
          <t>M</t>
        </is>
      </c>
      <c r="D3293" s="330" t="n">
        <v>64.61</v>
      </c>
      <c r="E3293" s="330" t="n">
        <v>65.76000000000001</v>
      </c>
      <c r="F3293" s="330" t="inlineStr"/>
    </row>
    <row r="3294" ht="60" customHeight="1" s="496">
      <c r="A3294" s="330" t="n">
        <v>104847</v>
      </c>
      <c r="B3294" s="331" t="inlineStr">
        <is>
          <t>EXECUÇÃO DE PERFURAÇÃO PARA TIRANTE, COMPRIMENTO MAIOR OU IGUAL A 22 M E MENOR QUE 30 M, COM DIÂMETRO DE FURO DE 200 MM EXECUTADO COM HASTE E TUBOS DE REVESTIMENTO UTILIZANDO PERFURATRIZ SOBRE ESTEIRA. AF_11/2023</t>
        </is>
      </c>
      <c r="C3294" s="330" t="inlineStr">
        <is>
          <t>M</t>
        </is>
      </c>
      <c r="D3294" s="330" t="n">
        <v>103.6</v>
      </c>
      <c r="E3294" s="330" t="n">
        <v>105.56</v>
      </c>
      <c r="F3294" s="330" t="inlineStr">
        <is>
          <t>AS</t>
        </is>
      </c>
    </row>
    <row r="3295" ht="60" customHeight="1" s="496">
      <c r="A3295" s="330" t="n">
        <v>104855</v>
      </c>
      <c r="B3295" s="331" t="inlineStr">
        <is>
          <t>EXECUÇÃO DE PERFURAÇÃO PARA TIRANTE, COMPRIMENTO MAIOR OU IGUAL A 22 M E MENOR QUE 30 M, COM DIÂMETRO DE FURO DE 200 MM EXECUTADO COM HASTE UTILIZANDO PERFURATRIZ MANUAL SOBRE BASE DE MONTAGEM. AF_11/2023</t>
        </is>
      </c>
      <c r="C3295" s="330" t="inlineStr">
        <is>
          <t>M</t>
        </is>
      </c>
      <c r="D3295" s="330" t="n">
        <v>73.28</v>
      </c>
      <c r="E3295" s="330" t="n">
        <v>74.63</v>
      </c>
      <c r="F3295" s="330" t="inlineStr"/>
    </row>
    <row r="3296" ht="60" customHeight="1" s="496">
      <c r="A3296" s="330" t="n">
        <v>104891</v>
      </c>
      <c r="B3296" s="331" t="inlineStr">
        <is>
          <t>EXECUÇÃO DE PERFURAÇÃO PARA TIRANTE, COMPRIMENTO MAIOR OU IGUAL A 22 M E MENOR QUE 30 M, COM DIÂMETRO DE FURO DE 200 MM EXECUTADO COM HASTE UTILIZANDO PERFURATRIZ SOBRE ESTEIRA. AF_11/2023</t>
        </is>
      </c>
      <c r="C3296" s="330" t="inlineStr">
        <is>
          <t>M</t>
        </is>
      </c>
      <c r="D3296" s="330" t="n">
        <v>51.87</v>
      </c>
      <c r="E3296" s="330" t="n">
        <v>52.62</v>
      </c>
      <c r="F3296" s="330" t="inlineStr"/>
    </row>
    <row r="3297" ht="60" customHeight="1" s="496">
      <c r="A3297" s="330" t="n">
        <v>104892</v>
      </c>
      <c r="B3297" s="331" t="inlineStr">
        <is>
          <t>EXECUÇÃO DE PERFURAÇÃO PARA TIRANTE, COMPRIMENTO MAIOR OU IGUAL A 6 M E MENOR QUE 14 M, COM DIÂMETRO DE FURO DE 100 MM EXECUTADO COM HASTE E TUBOS DE REVESTIMENTO UTILIZANDO PERFURATRIZ SOBRE ESTEIRA. AF_11/2023</t>
        </is>
      </c>
      <c r="C3297" s="330" t="inlineStr">
        <is>
          <t>M</t>
        </is>
      </c>
      <c r="D3297" s="330" t="n">
        <v>120.78</v>
      </c>
      <c r="E3297" s="330" t="n">
        <v>123.14</v>
      </c>
      <c r="F3297" s="330" t="inlineStr">
        <is>
          <t>AS</t>
        </is>
      </c>
    </row>
    <row r="3298" ht="60" customHeight="1" s="496">
      <c r="A3298" s="330" t="n">
        <v>104848</v>
      </c>
      <c r="B3298" s="331" t="inlineStr">
        <is>
          <t>EXECUÇÃO DE PERFURAÇÃO PARA TIRANTE, COMPRIMENTO MAIOR OU IGUAL A 6 M E MENOR QUE 14 M, COM DIÂMETRO DE FURO DE 100 MM EXECUTADO COM HASTE UTILIZANDO PERFURATRIZ MANUAL SOBRE BASE DE MONTAGEM. AF_11/2023</t>
        </is>
      </c>
      <c r="C3298" s="330" t="inlineStr">
        <is>
          <t>M</t>
        </is>
      </c>
      <c r="D3298" s="330" t="n">
        <v>77.63</v>
      </c>
      <c r="E3298" s="330" t="n">
        <v>79.09</v>
      </c>
      <c r="F3298" s="330" t="inlineStr"/>
    </row>
    <row r="3299" ht="60" customHeight="1" s="496">
      <c r="A3299" s="330" t="n">
        <v>104886</v>
      </c>
      <c r="B3299" s="331" t="inlineStr">
        <is>
          <t>EXECUÇÃO DE PERFURAÇÃO PARA TIRANTE, COMPRIMENTO MAIOR OU IGUAL A 6 M E MENOR QUE 14 M, COM DIÂMETRO DE FURO DE 100 MM EXECUTADO COM HASTE UTILIZANDO PERFURATRIZ SOBRE ESTEIRA. AF_11/2023</t>
        </is>
      </c>
      <c r="C3299" s="330" t="inlineStr">
        <is>
          <t>M</t>
        </is>
      </c>
      <c r="D3299" s="330" t="n">
        <v>57.4</v>
      </c>
      <c r="E3299" s="330" t="n">
        <v>58.28</v>
      </c>
      <c r="F3299" s="330" t="inlineStr"/>
    </row>
    <row r="3300" ht="60" customHeight="1" s="496">
      <c r="A3300" s="330" t="n">
        <v>104843</v>
      </c>
      <c r="B3300" s="331" t="inlineStr">
        <is>
          <t>EXECUÇÃO DE PERFURAÇÃO PARA TIRANTE, COMPRIMENTO MAIOR OU IGUAL A 6 M E MENOR QUE 14 M, COM DIÂMETRO DE FURO DE 150 MM EXECUTADO COM HASTE E TUBOS DE REVESTIMENTO UTILIZANDO PERFURATRIZ SOBRE ESTEIRA. AF_11/2023</t>
        </is>
      </c>
      <c r="C3300" s="330" t="inlineStr">
        <is>
          <t>M</t>
        </is>
      </c>
      <c r="D3300" s="330" t="n">
        <v>133.62</v>
      </c>
      <c r="E3300" s="330" t="n">
        <v>136.3</v>
      </c>
      <c r="F3300" s="330" t="inlineStr">
        <is>
          <t>AS</t>
        </is>
      </c>
    </row>
    <row r="3301" ht="60" customHeight="1" s="496">
      <c r="A3301" s="330" t="n">
        <v>104851</v>
      </c>
      <c r="B3301" s="331" t="inlineStr">
        <is>
          <t>EXECUÇÃO DE PERFURAÇÃO PARA TIRANTE, COMPRIMENTO MAIOR OU IGUAL A 6 M E MENOR QUE 14 M, COM DIÂMETRO DE FURO DE 150 MM EXECUTADO COM HASTE UTILIZANDO PERFURATRIZ MANUAL SOBRE BASE DE MONTAGEM. AF_11/2023</t>
        </is>
      </c>
      <c r="C3301" s="330" t="inlineStr">
        <is>
          <t>M</t>
        </is>
      </c>
      <c r="D3301" s="330" t="n">
        <v>86.39</v>
      </c>
      <c r="E3301" s="330" t="n">
        <v>88.06999999999999</v>
      </c>
      <c r="F3301" s="330" t="inlineStr"/>
    </row>
    <row r="3302" ht="60" customHeight="1" s="496">
      <c r="A3302" s="330" t="n">
        <v>104845</v>
      </c>
      <c r="B3302" s="331" t="inlineStr">
        <is>
          <t>EXECUÇÃO DE PERFURAÇÃO PARA TIRANTE, COMPRIMENTO MAIOR OU IGUAL A 6 M E MENOR QUE 14 M, COM DIÂMETRO DE FURO DE 200 MM EXECUTADO COM HASTE E TUBOS DE REVESTIMENTO UTILIZANDO PERFURATRIZ SOBRE ESTEIRA. AF_11/2023</t>
        </is>
      </c>
      <c r="C3302" s="330" t="inlineStr">
        <is>
          <t>M</t>
        </is>
      </c>
      <c r="D3302" s="330" t="n">
        <v>152.69</v>
      </c>
      <c r="E3302" s="330" t="n">
        <v>155.81</v>
      </c>
      <c r="F3302" s="330" t="inlineStr">
        <is>
          <t>AS</t>
        </is>
      </c>
    </row>
    <row r="3303" ht="60" customHeight="1" s="496">
      <c r="A3303" s="330" t="n">
        <v>104880</v>
      </c>
      <c r="B3303" s="331" t="inlineStr">
        <is>
          <t>EXECUÇÃO DE PERFURAÇÃO PARA TIRANTE, COMPRIMENTO MAIOR OU IGUAL A 6 M E MENOR QUE 14 M, COM DIÂMETRO DE FURO DE 200 MM EXECUTADO COM HASTE UTILIZANDO PERFURATRIZ MANUAL SOBRE BASE DE MONTAGEM. AF_11/2023</t>
        </is>
      </c>
      <c r="C3303" s="330" t="inlineStr">
        <is>
          <t>M</t>
        </is>
      </c>
      <c r="D3303" s="330" t="n">
        <v>99.34</v>
      </c>
      <c r="E3303" s="330" t="n">
        <v>101.36</v>
      </c>
      <c r="F3303" s="330" t="inlineStr"/>
    </row>
    <row r="3304" ht="60" customHeight="1" s="496">
      <c r="A3304" s="330" t="n">
        <v>104889</v>
      </c>
      <c r="B3304" s="331" t="inlineStr">
        <is>
          <t>EXECUÇÃO DE PERFURAÇÃO PARA TIRANTE, COMPRIMENTO MAIOR OU IGUAL A 6 M E MENOR QUE 14 M, COM DIÂMETRO DE FURO DE 200 MM EXECUTADO COM HASTE UTILIZANDO PERFURATRIZ SOBRE ESTEIRA. AF_11/2023</t>
        </is>
      </c>
      <c r="C3304" s="330" t="inlineStr">
        <is>
          <t>M</t>
        </is>
      </c>
      <c r="D3304" s="330" t="n">
        <v>67.01000000000001</v>
      </c>
      <c r="E3304" s="330" t="n">
        <v>68.12</v>
      </c>
      <c r="F3304" s="330" t="inlineStr"/>
    </row>
    <row r="3305" ht="30" customHeight="1" s="496">
      <c r="A3305" s="330" t="n">
        <v>95108</v>
      </c>
      <c r="B3305" s="331" t="inlineStr">
        <is>
          <t>EXECUÇÃO DE PROTEÇÃO DA CABEÇA DO TIRANTE COM USO DE FÔRMAS METÁLICAS, 50 UTILIZAÇÕES, E CONCRETO FCK =15 MPA. AF_11/2023</t>
        </is>
      </c>
      <c r="C3305" s="330" t="inlineStr">
        <is>
          <t>UN</t>
        </is>
      </c>
      <c r="D3305" s="330" t="n">
        <v>44.83</v>
      </c>
      <c r="E3305" s="330" t="n">
        <v>46.45</v>
      </c>
      <c r="F3305" s="330" t="inlineStr">
        <is>
          <t>AS</t>
        </is>
      </c>
    </row>
    <row r="3306" ht="30" customHeight="1" s="496">
      <c r="A3306" s="330" t="n">
        <v>104876</v>
      </c>
      <c r="B3306" s="331" t="inlineStr">
        <is>
          <t>PERFURAÇÃO DE CORTINA PRÉ-MOLDADA COM MARTELETE ROMPEDOR. AF_11/2023</t>
        </is>
      </c>
      <c r="C3306" s="330" t="inlineStr">
        <is>
          <t>UN</t>
        </is>
      </c>
      <c r="D3306" s="330" t="n">
        <v>28.48</v>
      </c>
      <c r="E3306" s="330" t="n">
        <v>30.02</v>
      </c>
      <c r="F3306" s="330" t="inlineStr"/>
    </row>
    <row r="3307" ht="30" customHeight="1" s="496">
      <c r="A3307" s="330" t="n">
        <v>104875</v>
      </c>
      <c r="B3307" s="331" t="inlineStr">
        <is>
          <t>PERFURAÇÃO DE PAREDE DIAFRAGMA COM COROA DIAMANTADA DE DIÂMETRO DE 102 MM. AF_11/2023</t>
        </is>
      </c>
      <c r="C3307" s="330" t="inlineStr">
        <is>
          <t>M</t>
        </is>
      </c>
      <c r="D3307" s="330" t="n">
        <v>154.22</v>
      </c>
      <c r="E3307" s="330" t="n">
        <v>162.52</v>
      </c>
      <c r="F3307" s="330" t="inlineStr"/>
    </row>
    <row r="3308" ht="15" customHeight="1" s="496">
      <c r="A3308" s="330" t="n">
        <v>96120</v>
      </c>
      <c r="B3308" s="331" t="inlineStr">
        <is>
          <t>ACABAMENTOS PARA FORRO (MOLDURA DE GESSO). AF_08/2023</t>
        </is>
      </c>
      <c r="C3308" s="330" t="inlineStr">
        <is>
          <t>M</t>
        </is>
      </c>
      <c r="D3308" s="330" t="n">
        <v>3.29</v>
      </c>
      <c r="E3308" s="330" t="n">
        <v>3.39</v>
      </c>
      <c r="F3308" s="330" t="inlineStr">
        <is>
          <t>AS</t>
        </is>
      </c>
    </row>
    <row r="3309" ht="30" customHeight="1" s="496">
      <c r="A3309" s="330" t="n">
        <v>96123</v>
      </c>
      <c r="B3309" s="331" t="inlineStr">
        <is>
          <t>ACABAMENTOS PARA FORRO (MOLDURA EM DRYWALL, COM LARGURA DE 15 CM). AF_08/2023_PS</t>
        </is>
      </c>
      <c r="C3309" s="330" t="inlineStr">
        <is>
          <t>M</t>
        </is>
      </c>
      <c r="D3309" s="330" t="n">
        <v>30.85</v>
      </c>
      <c r="E3309" s="330" t="n">
        <v>31.47</v>
      </c>
      <c r="F3309" s="330" t="inlineStr"/>
    </row>
    <row r="3310" ht="30" customHeight="1" s="496">
      <c r="A3310" s="330" t="n">
        <v>96122</v>
      </c>
      <c r="B3310" s="331" t="inlineStr">
        <is>
          <t>ACABAMENTOS PARA FORRO (RODA-FORRO EM MADEIRA PINUS). AF_08/2023</t>
        </is>
      </c>
      <c r="C3310" s="330" t="inlineStr">
        <is>
          <t>M</t>
        </is>
      </c>
      <c r="D3310" s="330" t="n">
        <v>36.24</v>
      </c>
      <c r="E3310" s="330" t="n">
        <v>37</v>
      </c>
      <c r="F3310" s="330" t="inlineStr">
        <is>
          <t>AS</t>
        </is>
      </c>
    </row>
    <row r="3311" ht="30" customHeight="1" s="496">
      <c r="A3311" s="330" t="n">
        <v>96121</v>
      </c>
      <c r="B3311" s="331" t="inlineStr">
        <is>
          <t>ACABAMENTOS PARA FORRO (RODA-FORRO EM PERFIL METÁLICO E PLÁSTICO). AF_08/2023</t>
        </is>
      </c>
      <c r="C3311" s="330" t="inlineStr">
        <is>
          <t>M</t>
        </is>
      </c>
      <c r="D3311" s="330" t="n">
        <v>12.04</v>
      </c>
      <c r="E3311" s="330" t="n">
        <v>12.39</v>
      </c>
      <c r="F3311" s="330" t="inlineStr"/>
    </row>
    <row r="3312" ht="30" customHeight="1" s="496">
      <c r="A3312" s="330" t="n">
        <v>99054</v>
      </c>
      <c r="B3312" s="331" t="inlineStr">
        <is>
          <t>ACABAMENTOS PARA FORRO (SANCA DE GESSO, MONTADA NA OBRA). AF_08/2023_PS</t>
        </is>
      </c>
      <c r="C3312" s="330" t="inlineStr">
        <is>
          <t>M2</t>
        </is>
      </c>
      <c r="D3312" s="330" t="n">
        <v>64.95</v>
      </c>
      <c r="E3312" s="330" t="n">
        <v>67.38</v>
      </c>
      <c r="F3312" s="330" t="inlineStr">
        <is>
          <t>AS</t>
        </is>
      </c>
    </row>
    <row r="3313" ht="30" customHeight="1" s="496">
      <c r="A3313" s="330" t="n">
        <v>96110</v>
      </c>
      <c r="B3313" s="331" t="inlineStr">
        <is>
          <t>FORRO EM DRYWALL PARA AMBIENTES RESIDENCIAIS, INCLUSIVE ESTRUTURA UNIDIRECIONAL DE FIXAÇÃO. AF_08/2023_PS</t>
        </is>
      </c>
      <c r="C3313" s="330" t="inlineStr">
        <is>
          <t>M2</t>
        </is>
      </c>
      <c r="D3313" s="330" t="n">
        <v>80.41</v>
      </c>
      <c r="E3313" s="330" t="n">
        <v>81.98</v>
      </c>
      <c r="F3313" s="330" t="inlineStr"/>
    </row>
    <row r="3314" ht="30" customHeight="1" s="496">
      <c r="A3314" s="330" t="n">
        <v>96114</v>
      </c>
      <c r="B3314" s="331" t="inlineStr">
        <is>
          <t>FORRO EM DRYWALL, PARA AMBIENTES COMERCIAIS, INCLUSIVE ESTRUTURA BIRECIONAL DE FIXAÇÃO. AF_08/2023_PS</t>
        </is>
      </c>
      <c r="C3314" s="330" t="inlineStr">
        <is>
          <t>M2</t>
        </is>
      </c>
      <c r="D3314" s="330" t="n">
        <v>80.73</v>
      </c>
      <c r="E3314" s="330" t="n">
        <v>82.09</v>
      </c>
      <c r="F3314" s="330" t="inlineStr"/>
    </row>
    <row r="3315" ht="30" customHeight="1" s="496">
      <c r="A3315" s="330" t="n">
        <v>104757</v>
      </c>
      <c r="B3315" s="331" t="inlineStr">
        <is>
          <t>FORRO EM FIBRA MINERAL, PARA AMBIENTES COMERCIAIS, INCLUSIVE ESTRUTURA DE FIXAÇÃO. AF_08/2023_PS</t>
        </is>
      </c>
      <c r="C3315" s="330" t="inlineStr">
        <is>
          <t>M2</t>
        </is>
      </c>
      <c r="D3315" s="330" t="n">
        <v>127.09</v>
      </c>
      <c r="E3315" s="330" t="n">
        <v>128.27</v>
      </c>
      <c r="F3315" s="330" t="inlineStr">
        <is>
          <t>AS</t>
        </is>
      </c>
    </row>
    <row r="3316" ht="45" customHeight="1" s="496">
      <c r="A3316" s="330" t="n">
        <v>104756</v>
      </c>
      <c r="B3316" s="331" t="inlineStr">
        <is>
          <t>FORRO EM MADEIRA PINUS, PARA AMBIENTES RESIDENCIAIS E COMERCIAIS, INCLUSIVE ESTRUTURA BIDIRECIONAL DE FIXAÇÃO. AF_08/2023</t>
        </is>
      </c>
      <c r="C3316" s="330" t="inlineStr">
        <is>
          <t>M2</t>
        </is>
      </c>
      <c r="D3316" s="330" t="n">
        <v>159.92</v>
      </c>
      <c r="E3316" s="330" t="n">
        <v>163.09</v>
      </c>
      <c r="F3316" s="330" t="inlineStr">
        <is>
          <t>AS</t>
        </is>
      </c>
    </row>
    <row r="3317" ht="30" customHeight="1" s="496">
      <c r="A3317" s="330" t="n">
        <v>96112</v>
      </c>
      <c r="B3317" s="331" t="inlineStr">
        <is>
          <t>FORRO EM MADEIRA PINUS, PARA AMBIENTES RESIDENCIAIS, INCLUSIVE ESTRUTURA UNIDIRECIONAL DE FIXAÇÃO. AF_08/2023</t>
        </is>
      </c>
      <c r="C3317" s="330" t="inlineStr">
        <is>
          <t>M2</t>
        </is>
      </c>
      <c r="D3317" s="330" t="n">
        <v>132.48</v>
      </c>
      <c r="E3317" s="330" t="n">
        <v>135.91</v>
      </c>
      <c r="F3317" s="330" t="inlineStr">
        <is>
          <t>AS</t>
        </is>
      </c>
    </row>
    <row r="3318" ht="30" customHeight="1" s="496">
      <c r="A3318" s="330" t="n">
        <v>96113</v>
      </c>
      <c r="B3318" s="331" t="inlineStr">
        <is>
          <t>FORRO EM PLACAS DE GESSO, PARA AMBIENTES COMERCIAIS. AF_08/2023_PS</t>
        </is>
      </c>
      <c r="C3318" s="330" t="inlineStr">
        <is>
          <t>M2</t>
        </is>
      </c>
      <c r="D3318" s="330" t="n">
        <v>51.06</v>
      </c>
      <c r="E3318" s="330" t="n">
        <v>52.81</v>
      </c>
      <c r="F3318" s="330" t="inlineStr">
        <is>
          <t>AS</t>
        </is>
      </c>
    </row>
    <row r="3319" ht="30" customHeight="1" s="496">
      <c r="A3319" s="330" t="n">
        <v>96109</v>
      </c>
      <c r="B3319" s="331" t="inlineStr">
        <is>
          <t>FORRO EM PLACAS DE GESSO, PARA AMBIENTES RESIDENCIAIS. AF_08/2023_PS</t>
        </is>
      </c>
      <c r="C3319" s="330" t="inlineStr">
        <is>
          <t>M2</t>
        </is>
      </c>
      <c r="D3319" s="330" t="n">
        <v>56.68</v>
      </c>
      <c r="E3319" s="330" t="n">
        <v>58.7</v>
      </c>
      <c r="F3319" s="330" t="inlineStr">
        <is>
          <t>AS</t>
        </is>
      </c>
    </row>
    <row r="3320" ht="30" customHeight="1" s="496">
      <c r="A3320" s="330" t="n">
        <v>96116</v>
      </c>
      <c r="B3320" s="331" t="inlineStr">
        <is>
          <t>FORRO EM RÉGUAS DE PVC, FRISADO, PARA AMBIENTES COMERCIAIS, INCLUSIVE ESTRUTURA BIDIRECIONAL DE FIXAÇÃO. AF_08/2023_PS</t>
        </is>
      </c>
      <c r="C3320" s="330" t="inlineStr">
        <is>
          <t>M2</t>
        </is>
      </c>
      <c r="D3320" s="330" t="n">
        <v>64.59</v>
      </c>
      <c r="E3320" s="330" t="n">
        <v>65.58</v>
      </c>
      <c r="F3320" s="330" t="inlineStr"/>
    </row>
    <row r="3321" ht="30" customHeight="1" s="496">
      <c r="A3321" s="330" t="n">
        <v>96111</v>
      </c>
      <c r="B3321" s="331" t="inlineStr">
        <is>
          <t>FORRO EM RÉGUAS DE PVC, FRISADO, PARA AMBIENTES RESIDENCIAIS, INCLUSIVE ESTRUTURA UNIDIRECIONAL DE FIXAÇÃO. AF_08/2023_PS</t>
        </is>
      </c>
      <c r="C3321" s="330" t="inlineStr">
        <is>
          <t>M2</t>
        </is>
      </c>
      <c r="D3321" s="330" t="n">
        <v>62.79</v>
      </c>
      <c r="E3321" s="330" t="n">
        <v>63.94</v>
      </c>
      <c r="F3321" s="330" t="inlineStr"/>
    </row>
    <row r="3322" ht="30" customHeight="1" s="496">
      <c r="A3322" s="330" t="n">
        <v>96486</v>
      </c>
      <c r="B3322" s="331" t="inlineStr">
        <is>
          <t>FORRO EM RÉGUAS DE PVC, LISO, PARA AMBIENTES COMERCIAIS, INCLUSIVE ESTRUTURA BIDIRECIONAL DE FIXAÇÃO. AF_08/2023_PS</t>
        </is>
      </c>
      <c r="C3322" s="330" t="inlineStr">
        <is>
          <t>M2</t>
        </is>
      </c>
      <c r="D3322" s="330" t="n">
        <v>73.31999999999999</v>
      </c>
      <c r="E3322" s="330" t="n">
        <v>74.31</v>
      </c>
      <c r="F3322" s="330" t="inlineStr"/>
    </row>
    <row r="3323" ht="30" customHeight="1" s="496">
      <c r="A3323" s="330" t="n">
        <v>96485</v>
      </c>
      <c r="B3323" s="331" t="inlineStr">
        <is>
          <t>FORRO EM RÉGUAS DE PVC, LISO, PARA AMBIENTES RESIDENCIAIS, INCLUSIVE ESTRUTURA UNIDIRECIONAL DE FIXAÇÃO. AF_08/2023_PS</t>
        </is>
      </c>
      <c r="C3323" s="330" t="inlineStr">
        <is>
          <t>M2</t>
        </is>
      </c>
      <c r="D3323" s="330" t="n">
        <v>71.52</v>
      </c>
      <c r="E3323" s="330" t="n">
        <v>72.67</v>
      </c>
      <c r="F3323" s="330" t="inlineStr"/>
    </row>
    <row r="3324" ht="45" customHeight="1" s="496">
      <c r="A3324" s="330" t="n">
        <v>101807</v>
      </c>
      <c r="B3324" s="331" t="inlineStr">
        <is>
          <t>CAIXA ENTERRADA DISTRIBUIDORA DE VAZÃO (SUMIDOUROS MÚLTIPLOS), RETANGULAR, EM ALVENARIA COM BLOCOS DE CONCRETO, DIMENSÕES INTERNAS: 0,60 X 0,60 X H=0,50 M. AF_12/2020</t>
        </is>
      </c>
      <c r="C3324" s="330" t="inlineStr">
        <is>
          <t>UN</t>
        </is>
      </c>
      <c r="D3324" s="330" t="n">
        <v>604.75</v>
      </c>
      <c r="E3324" s="330" t="n">
        <v>621.99</v>
      </c>
      <c r="F3324" s="330" t="inlineStr">
        <is>
          <t>AS</t>
        </is>
      </c>
    </row>
    <row r="3325" ht="45" customHeight="1" s="496">
      <c r="A3325" s="330" t="n">
        <v>101806</v>
      </c>
      <c r="B3325" s="331" t="inlineStr">
        <is>
          <t>CAIXA ENTERRADA DISTRIBUIDORA DE VAZÃO (SUMIDOUROS MÚLTIPLOS), RETANGULAR, EM ALVENARIA COM TIJOLOS MACIÇOS, DIMENSÕES INTERNAS: 0,60 X 0,60 X H=0,50 M. AF_12/2020</t>
        </is>
      </c>
      <c r="C3325" s="330" t="inlineStr">
        <is>
          <t>UN</t>
        </is>
      </c>
      <c r="D3325" s="330" t="n">
        <v>631.6799999999999</v>
      </c>
      <c r="E3325" s="330" t="n">
        <v>650.66</v>
      </c>
      <c r="F3325" s="330" t="inlineStr">
        <is>
          <t>AS</t>
        </is>
      </c>
    </row>
    <row r="3326" ht="45" customHeight="1" s="496">
      <c r="A3326" s="330" t="n">
        <v>101808</v>
      </c>
      <c r="B3326" s="331" t="inlineStr">
        <is>
          <t>CAIXA ENTERRADA DISTRIBUIDORA DE VAZÃO (SUMIDOUROS MÚLTIPLOS), RETANGULAR, EM CONCRETO PRÉ-MOLDADO, DIMENSÕES INTERNAS: 0,60 X 0,60 X H=0,50 M. AF_12/2020</t>
        </is>
      </c>
      <c r="C3326" s="330" t="inlineStr">
        <is>
          <t>UN</t>
        </is>
      </c>
      <c r="D3326" s="330" t="n">
        <v>644.0599999999999</v>
      </c>
      <c r="E3326" s="330" t="n">
        <v>648.37</v>
      </c>
      <c r="F3326" s="330" t="inlineStr">
        <is>
          <t>AS</t>
        </is>
      </c>
    </row>
    <row r="3327" ht="45" customHeight="1" s="496">
      <c r="A3327" s="330" t="n">
        <v>98058</v>
      </c>
      <c r="B3327" s="331" t="inlineStr">
        <is>
          <t>FILTRO ANAERÓBIO CIRCULAR, EM CONCRETO PRÉ-MOLDADO, DIÂMETRO INTERNO = 1,10 M, ALTURA INTERNA = 1,50 M, VOLUME ÚTIL: 1140,4 L (PARA 5 CONTRIBUINTES). AF_12/2020</t>
        </is>
      </c>
      <c r="C3327" s="330" t="inlineStr">
        <is>
          <t>UN</t>
        </is>
      </c>
      <c r="D3327" s="330" t="n">
        <v>2219.55</v>
      </c>
      <c r="E3327" s="330" t="n">
        <v>2240.28</v>
      </c>
      <c r="F3327" s="330" t="inlineStr">
        <is>
          <t>AS</t>
        </is>
      </c>
    </row>
    <row r="3328" ht="45" customHeight="1" s="496">
      <c r="A3328" s="330" t="n">
        <v>98059</v>
      </c>
      <c r="B3328" s="331" t="inlineStr">
        <is>
          <t>FILTRO ANAERÓBIO CIRCULAR, EM CONCRETO PRÉ-MOLDADO, DIÂMETRO INTERNO = 1,88 M, ALTURA INTERNA = 1,50 M, VOLUME ÚTIL: 3331,1 L (PARA 19 CONTRIBUINTES). AF_12/2020</t>
        </is>
      </c>
      <c r="C3328" s="330" t="inlineStr">
        <is>
          <t>UN</t>
        </is>
      </c>
      <c r="D3328" s="330" t="n">
        <v>4899.92</v>
      </c>
      <c r="E3328" s="330" t="n">
        <v>4931.19</v>
      </c>
      <c r="F3328" s="330" t="inlineStr">
        <is>
          <t>AS</t>
        </is>
      </c>
    </row>
    <row r="3329" ht="45" customHeight="1" s="496">
      <c r="A3329" s="330" t="n">
        <v>98060</v>
      </c>
      <c r="B3329" s="331" t="inlineStr">
        <is>
          <t>FILTRO ANAERÓBIO CIRCULAR, EM CONCRETO PRÉ-MOLDADO, DIÂMETRO INTERNO = 2,38 M, ALTURA INTERNA = 1,50 M, VOLUME ÚTIL: 5338,6 L (PARA 34 CONTRIBUINTES). AF_12/2020</t>
        </is>
      </c>
      <c r="C3329" s="330" t="inlineStr">
        <is>
          <t>UN</t>
        </is>
      </c>
      <c r="D3329" s="330" t="n">
        <v>6943.29</v>
      </c>
      <c r="E3329" s="330" t="n">
        <v>6988.75</v>
      </c>
      <c r="F3329" s="330" t="inlineStr">
        <is>
          <t>AS</t>
        </is>
      </c>
    </row>
    <row r="3330" ht="45" customHeight="1" s="496">
      <c r="A3330" s="330" t="n">
        <v>98061</v>
      </c>
      <c r="B3330" s="331" t="inlineStr">
        <is>
          <t>FILTRO ANAERÓBIO CIRCULAR, EM CONCRETO PRÉ-MOLDADO, DIÂMETRO INTERNO = 2,88 M, ALTURA INTERNA = 1,50 M, VOLUME ÚTIL: 7817,3 L (PARA 75 CONTRIBUINTES). AF_12/2020</t>
        </is>
      </c>
      <c r="C3330" s="330" t="inlineStr">
        <is>
          <t>UN</t>
        </is>
      </c>
      <c r="D3330" s="330" t="n">
        <v>9736.459999999999</v>
      </c>
      <c r="E3330" s="330" t="n">
        <v>9799.08</v>
      </c>
      <c r="F3330" s="330" t="inlineStr">
        <is>
          <t>AS</t>
        </is>
      </c>
    </row>
    <row r="3331" ht="45" customHeight="1" s="496">
      <c r="A3331" s="330" t="n">
        <v>98088</v>
      </c>
      <c r="B3331" s="331" t="inlineStr">
        <is>
          <t>FILTRO ANAERÓBIO RETANGULAR, EM ALVENARIA COM BLOCOS DE CONCRETO, DIMENSÕES INTERNAS: 0,8 X 1,2 X H=1,67 M, VOLUME ÚTIL: 1152 L (PARA 5 CONTRIBUINTES). AF_12/2020</t>
        </is>
      </c>
      <c r="C3331" s="330" t="inlineStr">
        <is>
          <t>UN</t>
        </is>
      </c>
      <c r="D3331" s="330" t="n">
        <v>4032.1</v>
      </c>
      <c r="E3331" s="330" t="n">
        <v>4117.8</v>
      </c>
      <c r="F3331" s="330" t="inlineStr">
        <is>
          <t>AS</t>
        </is>
      </c>
    </row>
    <row r="3332" ht="45" customHeight="1" s="496">
      <c r="A3332" s="330" t="n">
        <v>98089</v>
      </c>
      <c r="B3332" s="331" t="inlineStr">
        <is>
          <t>FILTRO ANAERÓBIO RETANGULAR, EM ALVENARIA COM BLOCOS DE CONCRETO, DIMENSÕES INTERNAS: 1,2 X 1,8 X H=1,67 M, VOLUME ÚTIL: 2592 L (PARA 13 CONTRIBUINTES). AF_12/2020</t>
        </is>
      </c>
      <c r="C3332" s="330" t="inlineStr">
        <is>
          <t>UN</t>
        </is>
      </c>
      <c r="D3332" s="330" t="n">
        <v>6481.44</v>
      </c>
      <c r="E3332" s="330" t="n">
        <v>6618.43</v>
      </c>
      <c r="F3332" s="330" t="inlineStr">
        <is>
          <t>AS</t>
        </is>
      </c>
    </row>
    <row r="3333" ht="45" customHeight="1" s="496">
      <c r="A3333" s="330" t="n">
        <v>98090</v>
      </c>
      <c r="B3333" s="331" t="inlineStr">
        <is>
          <t>FILTRO ANAERÓBIO RETANGULAR, EM ALVENARIA COM BLOCOS DE CONCRETO, DIMENSÕES INTERNAS: 1,4 X 3,0 X H=1,67 M, VOLUME ÚTIL: 5040 L (PARA 32 CONTRIBUINTES). AF_12/2020</t>
        </is>
      </c>
      <c r="C3333" s="330" t="inlineStr">
        <is>
          <t>UN</t>
        </is>
      </c>
      <c r="D3333" s="330" t="n">
        <v>10343.15</v>
      </c>
      <c r="E3333" s="330" t="n">
        <v>10559.59</v>
      </c>
      <c r="F3333" s="330" t="inlineStr">
        <is>
          <t>AS</t>
        </is>
      </c>
    </row>
    <row r="3334" ht="45" customHeight="1" s="496">
      <c r="A3334" s="330" t="n">
        <v>98091</v>
      </c>
      <c r="B3334" s="331" t="inlineStr">
        <is>
          <t>FILTRO ANAERÓBIO RETANGULAR, EM ALVENARIA COM BLOCOS DE CONCRETO, DIMENSÕES INTERNAS: 1,4 X 4,2 X H=1,67 M, VOLUME ÚTIL: 7056 L (PARA 67 CONTRIBUINTES). AF_12/2020</t>
        </is>
      </c>
      <c r="C3334" s="330" t="inlineStr">
        <is>
          <t>UN</t>
        </is>
      </c>
      <c r="D3334" s="330" t="n">
        <v>13601.57</v>
      </c>
      <c r="E3334" s="330" t="n">
        <v>13884.79</v>
      </c>
      <c r="F3334" s="330" t="inlineStr">
        <is>
          <t>AS</t>
        </is>
      </c>
    </row>
    <row r="3335" ht="45" customHeight="1" s="496">
      <c r="A3335" s="330" t="n">
        <v>98092</v>
      </c>
      <c r="B3335" s="331" t="inlineStr">
        <is>
          <t>FILTRO ANAERÓBIO RETANGULAR, EM ALVENARIA COM BLOCOS DE CONCRETO, DIMENSÕES INTERNAS: 1,6 X 4,6 X H=1,67 M, VOLUME ÚTIL: 8832 L (PARA 84 CONTRIBUINTES). AF_12/2020</t>
        </is>
      </c>
      <c r="C3335" s="330" t="inlineStr">
        <is>
          <t>UN</t>
        </is>
      </c>
      <c r="D3335" s="330" t="n">
        <v>15888.04</v>
      </c>
      <c r="E3335" s="330" t="n">
        <v>16217.65</v>
      </c>
      <c r="F3335" s="330" t="inlineStr">
        <is>
          <t>AS</t>
        </is>
      </c>
    </row>
    <row r="3336" ht="45" customHeight="1" s="496">
      <c r="A3336" s="330" t="n">
        <v>98093</v>
      </c>
      <c r="B3336" s="331" t="inlineStr">
        <is>
          <t>FILTRO ANAERÓBIO RETANGULAR, EM ALVENARIA COM BLOCOS DE CONCRETO, DIMENSÕES INTERNAS: 1,6 X 5,6 X H=1,67 M, VOLUME ÚTIL: 10752 L (PARA 103 CONTRIBUINTES). AF_12/2020</t>
        </is>
      </c>
      <c r="C3336" s="330" t="inlineStr">
        <is>
          <t>UN</t>
        </is>
      </c>
      <c r="D3336" s="330" t="n">
        <v>18817.01</v>
      </c>
      <c r="E3336" s="330" t="n">
        <v>19206.34</v>
      </c>
      <c r="F3336" s="330" t="inlineStr">
        <is>
          <t>AS</t>
        </is>
      </c>
    </row>
    <row r="3337" ht="45" customHeight="1" s="496">
      <c r="A3337" s="330" t="n">
        <v>98072</v>
      </c>
      <c r="B3337" s="331" t="inlineStr">
        <is>
          <t>FILTRO ANAERÓBIO RETANGULAR, EM ALVENARIA COM TIJOLOS CERÂMICOS MACIÇOS, DIMENSÕES INTERNAS: 0,8 X 1,2 X H=1,67 M, VOLUME ÚTIL: 1152 L (PARA 5 CONTRIBUINTES). AF_12/2020</t>
        </is>
      </c>
      <c r="C3337" s="330" t="inlineStr">
        <is>
          <t>UN</t>
        </is>
      </c>
      <c r="D3337" s="330" t="n">
        <v>4600.97</v>
      </c>
      <c r="E3337" s="330" t="n">
        <v>4708.71</v>
      </c>
      <c r="F3337" s="330" t="inlineStr">
        <is>
          <t>AS</t>
        </is>
      </c>
    </row>
    <row r="3338" ht="45" customHeight="1" s="496">
      <c r="A3338" s="330" t="n">
        <v>98073</v>
      </c>
      <c r="B3338" s="331" t="inlineStr">
        <is>
          <t>FILTRO ANAERÓBIO RETANGULAR, EM ALVENARIA COM TIJOLOS CERÂMICOS MACIÇOS, DIMENSÕES INTERNAS: 1,2 X 1,8 X H=1,67 M, VOLUME ÚTIL: 2592 L (PARA 13 CONTRIBUINTES). AF_12/2020</t>
        </is>
      </c>
      <c r="C3338" s="330" t="inlineStr">
        <is>
          <t>UN</t>
        </is>
      </c>
      <c r="D3338" s="330" t="n">
        <v>7380.4</v>
      </c>
      <c r="E3338" s="330" t="n">
        <v>7550.38</v>
      </c>
      <c r="F3338" s="330" t="inlineStr">
        <is>
          <t>AS</t>
        </is>
      </c>
    </row>
    <row r="3339" ht="45" customHeight="1" s="496">
      <c r="A3339" s="330" t="n">
        <v>98074</v>
      </c>
      <c r="B3339" s="331" t="inlineStr">
        <is>
          <t>FILTRO ANAERÓBIO RETANGULAR, EM ALVENARIA COM TIJOLOS CERÂMICOS MACIÇOS, DIMENSÕES INTERNAS: 1,4 X 3,0 X H=1,67 M, VOLUME ÚTIL: 5040 L (PARA 32 CONTRIBUINTES). AF_12/2020</t>
        </is>
      </c>
      <c r="C3339" s="330" t="inlineStr">
        <is>
          <t>UN</t>
        </is>
      </c>
      <c r="D3339" s="330" t="n">
        <v>11723.96</v>
      </c>
      <c r="E3339" s="330" t="n">
        <v>11989.3</v>
      </c>
      <c r="F3339" s="330" t="inlineStr">
        <is>
          <t>AS</t>
        </is>
      </c>
    </row>
    <row r="3340" ht="45" customHeight="1" s="496">
      <c r="A3340" s="330" t="n">
        <v>98075</v>
      </c>
      <c r="B3340" s="331" t="inlineStr">
        <is>
          <t>FILTRO ANAERÓBIO RETANGULAR, EM ALVENARIA COM TIJOLOS CERÂMICOS MACIÇOS, DIMENSÕES INTERNAS: 1,4 X 4,2 X H=1,67 M, VOLUME ÚTIL: 7056 L (PARA 67 CONTRIBUINTES). AF_12/2020</t>
        </is>
      </c>
      <c r="C3340" s="330" t="inlineStr">
        <is>
          <t>UN</t>
        </is>
      </c>
      <c r="D3340" s="330" t="n">
        <v>15388.61</v>
      </c>
      <c r="E3340" s="330" t="n">
        <v>15734.14</v>
      </c>
      <c r="F3340" s="330" t="inlineStr">
        <is>
          <t>AS</t>
        </is>
      </c>
    </row>
    <row r="3341" ht="45" customHeight="1" s="496">
      <c r="A3341" s="330" t="n">
        <v>98076</v>
      </c>
      <c r="B3341" s="331" t="inlineStr">
        <is>
          <t>FILTRO ANAERÓBIO RETANGULAR, EM ALVENARIA COM TIJOLOS CERÂMICOS MACIÇOS, DIMENSÕES INTERNAS: 1,6 X 4,6 X H=1,67 M, VOLUME ÚTIL: 8832 L (PARA 84 CONTRIBUINTES). AF_12/2020</t>
        </is>
      </c>
      <c r="C3341" s="330" t="inlineStr">
        <is>
          <t>UN</t>
        </is>
      </c>
      <c r="D3341" s="330" t="n">
        <v>17893.73</v>
      </c>
      <c r="E3341" s="330" t="n">
        <v>18292.84</v>
      </c>
      <c r="F3341" s="330" t="inlineStr">
        <is>
          <t>AS</t>
        </is>
      </c>
    </row>
    <row r="3342" ht="45" customHeight="1" s="496">
      <c r="A3342" s="330" t="n">
        <v>98077</v>
      </c>
      <c r="B3342" s="331" t="inlineStr">
        <is>
          <t>FILTRO ANAERÓBIO RETANGULAR, EM ALVENARIA COM TIJOLOS CERÂMICOS MACIÇOS, DIMENSÕES INTERNAS: 1,6 X 5,6 X H=1,67 M, VOLUME ÚTIL: 10752 L (PARA 103 CONTRIBUINTES). AF_12/2020</t>
        </is>
      </c>
      <c r="C3342" s="330" t="inlineStr">
        <is>
          <t>UN</t>
        </is>
      </c>
      <c r="D3342" s="330" t="n">
        <v>21166.45</v>
      </c>
      <c r="E3342" s="330" t="n">
        <v>21636.64</v>
      </c>
      <c r="F3342" s="330" t="inlineStr">
        <is>
          <t>AS</t>
        </is>
      </c>
    </row>
    <row r="3343" ht="45" customHeight="1" s="496">
      <c r="A3343" s="330" t="n">
        <v>98062</v>
      </c>
      <c r="B3343" s="331" t="inlineStr">
        <is>
          <t>SUMIDOURO CIRCULAR, EM CONCRETO PRÉ-MOLDADO, DIÂMETRO INTERNO = 1,88 M, ALTURA INTERNA = 2,00 M, ÁREA DE INFILTRAÇÃO: 13,1 M² (PARA 5 CONTRIBUINTES). AF_12/2020</t>
        </is>
      </c>
      <c r="C3343" s="330" t="inlineStr">
        <is>
          <t>UN</t>
        </is>
      </c>
      <c r="D3343" s="330" t="n">
        <v>3608.96</v>
      </c>
      <c r="E3343" s="330" t="n">
        <v>3629.35</v>
      </c>
      <c r="F3343" s="330" t="inlineStr">
        <is>
          <t>AS</t>
        </is>
      </c>
    </row>
    <row r="3344" ht="45" customHeight="1" s="496">
      <c r="A3344" s="330" t="n">
        <v>98063</v>
      </c>
      <c r="B3344" s="331" t="inlineStr">
        <is>
          <t>SUMIDOURO CIRCULAR, EM CONCRETO PRÉ-MOLDADO, DIÂMETRO INTERNO = 2,38 M, ALTURA INTERNA = 2,50 M, ÁREA DE INFILTRAÇÃO: 21,3 M² (PARA 8 CONTRIBUINTES). AF_12/2020</t>
        </is>
      </c>
      <c r="C3344" s="330" t="inlineStr">
        <is>
          <t>UN</t>
        </is>
      </c>
      <c r="D3344" s="330" t="n">
        <v>5514.33</v>
      </c>
      <c r="E3344" s="330" t="n">
        <v>5544.52</v>
      </c>
      <c r="F3344" s="330" t="inlineStr">
        <is>
          <t>AS</t>
        </is>
      </c>
    </row>
    <row r="3345" ht="45" customHeight="1" s="496">
      <c r="A3345" s="330" t="n">
        <v>98064</v>
      </c>
      <c r="B3345" s="331" t="inlineStr">
        <is>
          <t>SUMIDOURO CIRCULAR, EM CONCRETO PRÉ-MOLDADO, DIÂMETRO INTERNO = 2,38 M, ALTURA INTERNA = 3,0 M, ÁREA DE INFILTRAÇÃO: 25 M² (PARA 10 CONTRIBUINTES). AF_12/2020</t>
        </is>
      </c>
      <c r="C3345" s="330" t="inlineStr">
        <is>
          <t>UN</t>
        </is>
      </c>
      <c r="D3345" s="330" t="n">
        <v>6360.4</v>
      </c>
      <c r="E3345" s="330" t="n">
        <v>6392.24</v>
      </c>
      <c r="F3345" s="330" t="inlineStr">
        <is>
          <t>AS</t>
        </is>
      </c>
    </row>
    <row r="3346" ht="45" customHeight="1" s="496">
      <c r="A3346" s="330" t="n">
        <v>98065</v>
      </c>
      <c r="B3346" s="331" t="inlineStr">
        <is>
          <t>SUMIDOURO CIRCULAR, EM CONCRETO PRÉ-MOLDADO, DIÂMETRO INTERNO = 2,88 M, ALTURA INTERNA = 3,0 M, ÁREA DE INFILTRAÇÃO: 31,4 M² (PARA 12 CONTRIBUINTES). AF_12/2020</t>
        </is>
      </c>
      <c r="C3346" s="330" t="inlineStr">
        <is>
          <t>UN</t>
        </is>
      </c>
      <c r="D3346" s="330" t="n">
        <v>8842.879999999999</v>
      </c>
      <c r="E3346" s="330" t="n">
        <v>8884.959999999999</v>
      </c>
      <c r="F3346" s="330" t="inlineStr">
        <is>
          <t>AS</t>
        </is>
      </c>
    </row>
    <row r="3347" ht="45" customHeight="1" s="496">
      <c r="A3347" s="330" t="n">
        <v>98094</v>
      </c>
      <c r="B3347" s="331" t="inlineStr">
        <is>
          <t>SUMIDOURO RETANGULAR, EM ALVENARIA COM BLOCOS DE CONCRETO, DIMENSÕES INTERNAS: 0,8 X 1,4 X H=3,0 M, ÁREA DE INFILTRAÇÃO: 13,2 M² (PARA 5 CONTRIBUINTES). AF_12/2020</t>
        </is>
      </c>
      <c r="C3347" s="330" t="inlineStr">
        <is>
          <t>UN</t>
        </is>
      </c>
      <c r="D3347" s="330" t="n">
        <v>3347.14</v>
      </c>
      <c r="E3347" s="330" t="n">
        <v>3415.26</v>
      </c>
      <c r="F3347" s="330" t="inlineStr"/>
    </row>
    <row r="3348" ht="45" customHeight="1" s="496">
      <c r="A3348" s="330" t="n">
        <v>98099</v>
      </c>
      <c r="B3348" s="331" t="inlineStr">
        <is>
          <t>SUMIDOURO RETANGULAR, EM ALVENARIA COM BLOCOS DE CONCRETO, DIMENSÕES INTERNAS: 1,0 X 3,0 X H=3,0 M, ÁREA DE INFILTRAÇÃO: 25 M² (PARA 10 CONTRIBUINTES). AF_12/2020</t>
        </is>
      </c>
      <c r="C3348" s="330" t="inlineStr">
        <is>
          <t>UN</t>
        </is>
      </c>
      <c r="D3348" s="330" t="n">
        <v>5768.21</v>
      </c>
      <c r="E3348" s="330" t="n">
        <v>5885.29</v>
      </c>
      <c r="F3348" s="330" t="inlineStr"/>
    </row>
    <row r="3349" ht="45" customHeight="1" s="496">
      <c r="A3349" s="330" t="n">
        <v>98100</v>
      </c>
      <c r="B3349" s="331" t="inlineStr">
        <is>
          <t>SUMIDOURO RETANGULAR, EM ALVENARIA COM BLOCOS DE CONCRETO, DIMENSÕES INTERNAS: 1,6 X 3,4 X H=3,0 M, ÁREA DE INFILTRAÇÃO: 32,9 M² (PARA 13 CONTRIBUINTES). . AF_12/2020</t>
        </is>
      </c>
      <c r="C3349" s="330" t="inlineStr">
        <is>
          <t>UN</t>
        </is>
      </c>
      <c r="D3349" s="330" t="n">
        <v>7631.86</v>
      </c>
      <c r="E3349" s="330" t="n">
        <v>7786.79</v>
      </c>
      <c r="F3349" s="330" t="inlineStr"/>
    </row>
    <row r="3350" ht="45" customHeight="1" s="496">
      <c r="A3350" s="330" t="n">
        <v>98101</v>
      </c>
      <c r="B3350" s="331" t="inlineStr">
        <is>
          <t>SUMIDOURO RETANGULAR, EM ALVENARIA COM BLOCOS DE CONCRETO, DIMENSÕES INTERNAS: 1,6 X 5,8 X H=3,0 M, ÁREA DE INFILTRAÇÃO: 50 M² (PARA 20 CONTRIBUINTES). . AF_12/2020</t>
        </is>
      </c>
      <c r="C3350" s="330" t="inlineStr">
        <is>
          <t>UN</t>
        </is>
      </c>
      <c r="D3350" s="330" t="n">
        <v>11338.34</v>
      </c>
      <c r="E3350" s="330" t="n">
        <v>11568.95</v>
      </c>
      <c r="F3350" s="330" t="inlineStr"/>
    </row>
    <row r="3351" ht="45" customHeight="1" s="496">
      <c r="A3351" s="330" t="n">
        <v>98078</v>
      </c>
      <c r="B3351" s="331" t="inlineStr">
        <is>
          <t>SUMIDOURO RETANGULAR, EM ALVENARIA COM TIJOLOS CERÂMICOS MACIÇOS, DIMENSÕES INTERNAS: 0,8 X 1,4 X H=3,0 M, ÁREA DE INFILTRAÇÃO: 13,2 M² (PARA 5 CONTRIBUINTES). AF_12/2020</t>
        </is>
      </c>
      <c r="C3351" s="330" t="inlineStr">
        <is>
          <t>UN</t>
        </is>
      </c>
      <c r="D3351" s="330" t="n">
        <v>4732.53</v>
      </c>
      <c r="E3351" s="330" t="n">
        <v>4840.82</v>
      </c>
      <c r="F3351" s="330" t="inlineStr"/>
    </row>
    <row r="3352" ht="45" customHeight="1" s="496">
      <c r="A3352" s="330" t="n">
        <v>98079</v>
      </c>
      <c r="B3352" s="331" t="inlineStr">
        <is>
          <t>SUMIDOURO RETANGULAR, EM ALVENARIA COM TIJOLOS CERÂMICOS MACIÇOS, DIMENSÕES INTERNAS: 1,0 X 3,0 X H=3,0 M, ÁREA DE INFILTRAÇÃO: 25 M² (PARA 10 CONTRIBUINTES). AF_12/2020</t>
        </is>
      </c>
      <c r="C3352" s="330" t="inlineStr">
        <is>
          <t>UN</t>
        </is>
      </c>
      <c r="D3352" s="330" t="n">
        <v>8389.610000000001</v>
      </c>
      <c r="E3352" s="330" t="n">
        <v>8579.73</v>
      </c>
      <c r="F3352" s="330" t="inlineStr"/>
    </row>
    <row r="3353" ht="45" customHeight="1" s="496">
      <c r="A3353" s="330" t="n">
        <v>98080</v>
      </c>
      <c r="B3353" s="331" t="inlineStr">
        <is>
          <t>SUMIDOURO RETANGULAR, EM ALVENARIA COM TIJOLOS CERÂMICOS MACIÇOS, DIMENSÕES INTERNAS: 1,6 X 3,4 X H=3,0 M, ÁREA DE INFILTRAÇÃO: 32,9 M² (PARA 13 CONTRIBUINTES). AF_12/2020</t>
        </is>
      </c>
      <c r="C3353" s="330" t="inlineStr">
        <is>
          <t>UN</t>
        </is>
      </c>
      <c r="D3353" s="330" t="n">
        <v>10940.05</v>
      </c>
      <c r="E3353" s="330" t="n">
        <v>11186.27</v>
      </c>
      <c r="F3353" s="330" t="inlineStr"/>
    </row>
    <row r="3354" ht="45" customHeight="1" s="496">
      <c r="A3354" s="330" t="n">
        <v>98081</v>
      </c>
      <c r="B3354" s="331" t="inlineStr">
        <is>
          <t>SUMIDOURO RETANGULAR, EM ALVENARIA COM TIJOLOS CERÂMICOS MACIÇOS, DIMENSÕES INTERNAS: 1,6 X 5,8 X H=3,0 M, ÁREA DE INFILTRAÇÃO: 50 M² (PARA 20 CONTRIBUINTES). AF_12/2020</t>
        </is>
      </c>
      <c r="C3354" s="330" t="inlineStr">
        <is>
          <t>UN</t>
        </is>
      </c>
      <c r="D3354" s="330" t="n">
        <v>16324.76</v>
      </c>
      <c r="E3354" s="330" t="n">
        <v>16690.87</v>
      </c>
      <c r="F3354" s="330" t="inlineStr"/>
    </row>
    <row r="3355" ht="45" customHeight="1" s="496">
      <c r="A3355" s="330" t="n">
        <v>98052</v>
      </c>
      <c r="B3355" s="331" t="inlineStr">
        <is>
          <t>TANQUE SÉPTICO CIRCULAR, EM CONCRETO PRÉ-MOLDADO, DIÂMETRO INTERNO = 1,10 M, ALTURA INTERNA = 2,50 M, VOLUME ÚTIL: 2138,2 L (PARA 5 CONTRIBUINTES). AF_12/2020</t>
        </is>
      </c>
      <c r="C3355" s="330" t="inlineStr">
        <is>
          <t>UN</t>
        </is>
      </c>
      <c r="D3355" s="330" t="n">
        <v>2413.2</v>
      </c>
      <c r="E3355" s="330" t="n">
        <v>2431</v>
      </c>
      <c r="F3355" s="330" t="inlineStr">
        <is>
          <t>AS</t>
        </is>
      </c>
    </row>
    <row r="3356" ht="45" customHeight="1" s="496">
      <c r="A3356" s="330" t="n">
        <v>98053</v>
      </c>
      <c r="B3356" s="331" t="inlineStr">
        <is>
          <t>TANQUE SÉPTICO CIRCULAR, EM CONCRETO PRÉ-MOLDADO, DIÂMETRO INTERNO = 1,40 M, ALTURA INTERNA = 2,50 M, VOLUME ÚTIL: 3463,6 L (PARA 13 CONTRIBUINTES). AF_12/2020</t>
        </is>
      </c>
      <c r="C3356" s="330" t="inlineStr">
        <is>
          <t>UN</t>
        </is>
      </c>
      <c r="D3356" s="330" t="n">
        <v>3323.13</v>
      </c>
      <c r="E3356" s="330" t="n">
        <v>3346.85</v>
      </c>
      <c r="F3356" s="330" t="inlineStr">
        <is>
          <t>AS</t>
        </is>
      </c>
    </row>
    <row r="3357" ht="45" customHeight="1" s="496">
      <c r="A3357" s="330" t="n">
        <v>98054</v>
      </c>
      <c r="B3357" s="331" t="inlineStr">
        <is>
          <t>TANQUE SÉPTICO CIRCULAR, EM CONCRETO PRÉ-MOLDADO, DIÂMETRO INTERNO = 1,88 M, ALTURA INTERNA = 2,50 M, VOLUME ÚTIL: 6245,8 L (PARA 32 CONTRIBUINTES). AF_12/2020</t>
        </is>
      </c>
      <c r="C3357" s="330" t="inlineStr">
        <is>
          <t>UN</t>
        </is>
      </c>
      <c r="D3357" s="330" t="n">
        <v>5402.32</v>
      </c>
      <c r="E3357" s="330" t="n">
        <v>5427.72</v>
      </c>
      <c r="F3357" s="330" t="inlineStr">
        <is>
          <t>AS</t>
        </is>
      </c>
    </row>
    <row r="3358" ht="45" customHeight="1" s="496">
      <c r="A3358" s="330" t="n">
        <v>98055</v>
      </c>
      <c r="B3358" s="331" t="inlineStr">
        <is>
          <t>TANQUE SÉPTICO CIRCULAR, EM CONCRETO PRÉ-MOLDADO, DIÂMETRO INTERNO = 2,38 M, ALTURA INTERNA = 2,50 M, VOLUME ÚTIL: 10009,8 L (PARA 69 CONTRIBUINTES). AF_12/2020</t>
        </is>
      </c>
      <c r="C3358" s="330" t="inlineStr">
        <is>
          <t>UN</t>
        </is>
      </c>
      <c r="D3358" s="330" t="n">
        <v>7359.73</v>
      </c>
      <c r="E3358" s="330" t="n">
        <v>7394.57</v>
      </c>
      <c r="F3358" s="330" t="inlineStr">
        <is>
          <t>AS</t>
        </is>
      </c>
    </row>
    <row r="3359" ht="45" customHeight="1" s="496">
      <c r="A3359" s="330" t="n">
        <v>98056</v>
      </c>
      <c r="B3359" s="331" t="inlineStr">
        <is>
          <t>TANQUE SÉPTICO CIRCULAR, EM CONCRETO PRÉ-MOLDADO, DIÂMETRO INTERNO = 2,38 M, ALTURA INTERNA = 3,0 M, VOLUME ÚTIL: 12234,2 L (PARA 86 CONTRIBUINTES). AF_12/2020</t>
        </is>
      </c>
      <c r="C3359" s="330" t="inlineStr">
        <is>
          <t>UN</t>
        </is>
      </c>
      <c r="D3359" s="330" t="n">
        <v>8573.68</v>
      </c>
      <c r="E3359" s="330" t="n">
        <v>8611.059999999999</v>
      </c>
      <c r="F3359" s="330" t="inlineStr">
        <is>
          <t>AS</t>
        </is>
      </c>
    </row>
    <row r="3360" ht="45" customHeight="1" s="496">
      <c r="A3360" s="330" t="n">
        <v>98057</v>
      </c>
      <c r="B3360" s="331" t="inlineStr">
        <is>
          <t>TANQUE SÉPTICO CIRCULAR, EM CONCRETO PRÉ-MOLDADO, DIÂMETRO INTERNO = 2,88 M, ALTURA INTERNA = 2,50 M, VOLUME ÚTIL: 14657,4 L (PARA 105 CONTRIBUINTES). AF_12/2020</t>
        </is>
      </c>
      <c r="C3360" s="330" t="inlineStr">
        <is>
          <t>UN</t>
        </is>
      </c>
      <c r="D3360" s="330" t="n">
        <v>10232.73</v>
      </c>
      <c r="E3360" s="330" t="n">
        <v>10278.66</v>
      </c>
      <c r="F3360" s="330" t="inlineStr">
        <is>
          <t>AS</t>
        </is>
      </c>
    </row>
    <row r="3361" ht="45" customHeight="1" s="496">
      <c r="A3361" s="330" t="n">
        <v>98082</v>
      </c>
      <c r="B3361" s="331" t="inlineStr">
        <is>
          <t>TANQUE SÉPTICO RETANGULAR, EM ALVENARIA COM BLOCOS DE CONCRETO, DIMENSÕES INTERNAS: 1,0 X 2,0 X H=1,4 M, VOLUME ÚTIL: 2000 L (PARA 5 CONTRIBUINTES). AF_12/2020</t>
        </is>
      </c>
      <c r="C3361" s="330" t="inlineStr">
        <is>
          <t>UN</t>
        </is>
      </c>
      <c r="D3361" s="330" t="n">
        <v>4570.44</v>
      </c>
      <c r="E3361" s="330" t="n">
        <v>4670.45</v>
      </c>
      <c r="F3361" s="330" t="inlineStr">
        <is>
          <t>AS</t>
        </is>
      </c>
    </row>
    <row r="3362" ht="45" customHeight="1" s="496">
      <c r="A3362" s="330" t="n">
        <v>98083</v>
      </c>
      <c r="B3362" s="331" t="inlineStr">
        <is>
          <t>TANQUE SÉPTICO RETANGULAR, EM ALVENARIA COM BLOCOS DE CONCRETO, DIMENSÕES INTERNAS: 1,2 X 2,4 X H=1,6 M, VOLUME ÚTIL: 3456 L (PARA 13 CONTRIBUINTES). AF_12/2020</t>
        </is>
      </c>
      <c r="C3362" s="330" t="inlineStr">
        <is>
          <t>UN</t>
        </is>
      </c>
      <c r="D3362" s="330" t="n">
        <v>6026.55</v>
      </c>
      <c r="E3362" s="330" t="n">
        <v>6159.48</v>
      </c>
      <c r="F3362" s="330" t="inlineStr">
        <is>
          <t>AS</t>
        </is>
      </c>
    </row>
    <row r="3363" ht="45" customHeight="1" s="496">
      <c r="A3363" s="330" t="n">
        <v>98084</v>
      </c>
      <c r="B3363" s="331" t="inlineStr">
        <is>
          <t>TANQUE SÉPTICO RETANGULAR, EM ALVENARIA COM BLOCOS DE CONCRETO, DIMENSÕES INTERNAS: 1,4 X 3,2 X H=1,8 M, VOLUME ÚTIL: 6272 L (PARA 32 CONTRIBUINTES). AF_12/2020</t>
        </is>
      </c>
      <c r="C3363" s="330" t="inlineStr">
        <is>
          <t>UN</t>
        </is>
      </c>
      <c r="D3363" s="330" t="n">
        <v>8450.530000000001</v>
      </c>
      <c r="E3363" s="330" t="n">
        <v>8638.52</v>
      </c>
      <c r="F3363" s="330" t="inlineStr">
        <is>
          <t>AS</t>
        </is>
      </c>
    </row>
    <row r="3364" ht="45" customHeight="1" s="496">
      <c r="A3364" s="330" t="n">
        <v>98085</v>
      </c>
      <c r="B3364" s="331" t="inlineStr">
        <is>
          <t>TANQUE SÉPTICO RETANGULAR, EM ALVENARIA COM BLOCOS DE CONCRETO, DIMENSÕES INTERNAS: 1,6 X 4,4 X H=1,8 M, VOLUME ÚTIL: 9856 L (PARA 68 CONTRIBUINTES). AF_12/2020</t>
        </is>
      </c>
      <c r="C3364" s="330" t="inlineStr">
        <is>
          <t>UN</t>
        </is>
      </c>
      <c r="D3364" s="330" t="n">
        <v>11470.52</v>
      </c>
      <c r="E3364" s="330" t="n">
        <v>11727.57</v>
      </c>
      <c r="F3364" s="330" t="inlineStr">
        <is>
          <t>AS</t>
        </is>
      </c>
    </row>
    <row r="3365" ht="45" customHeight="1" s="496">
      <c r="A3365" s="330" t="n">
        <v>98087</v>
      </c>
      <c r="B3365" s="331" t="inlineStr">
        <is>
          <t>TANQUE SÉPTICO RETANGULAR, EM ALVENARIA COM BLOCOS DE CONCRETO, DIMENSÕES INTERNAS: 1,6 X 4,6 X H=2,4 M, VOLUME ÚTIL: 14720 L (PARA 105 CONTRIBUINTES). AF_12/2020</t>
        </is>
      </c>
      <c r="C3365" s="330" t="inlineStr">
        <is>
          <t>UN</t>
        </is>
      </c>
      <c r="D3365" s="330" t="n">
        <v>13785.49</v>
      </c>
      <c r="E3365" s="330" t="n">
        <v>14094.75</v>
      </c>
      <c r="F3365" s="330" t="inlineStr">
        <is>
          <t>AS</t>
        </is>
      </c>
    </row>
    <row r="3366" ht="45" customHeight="1" s="496">
      <c r="A3366" s="330" t="n">
        <v>98086</v>
      </c>
      <c r="B3366" s="331" t="inlineStr">
        <is>
          <t>TANQUE SÉPTICO RETANGULAR, EM ALVENARIA COM BLOCOS DE CONCRETO, DIMENSÕES INTERNAS: 1,6 X 4,8 X H=2,0 M, VOLUME ÚTIL: 12288 L (PARA 86 CONTRIBUINTES). AF_12/2020</t>
        </is>
      </c>
      <c r="C3366" s="330" t="inlineStr">
        <is>
          <t>UN</t>
        </is>
      </c>
      <c r="D3366" s="330" t="n">
        <v>12937.56</v>
      </c>
      <c r="E3366" s="330" t="n">
        <v>13227.88</v>
      </c>
      <c r="F3366" s="330" t="inlineStr">
        <is>
          <t>AS</t>
        </is>
      </c>
    </row>
    <row r="3367" ht="45" customHeight="1" s="496">
      <c r="A3367" s="330" t="n">
        <v>98066</v>
      </c>
      <c r="B3367" s="331" t="inlineStr">
        <is>
          <t>TANQUE SÉPTICO RETANGULAR, EM ALVENARIA COM TIJOLOS CERÂMICOS MACIÇOS, DIMENSÕES INTERNAS: 1,0 X 2,0 X H=1,4 M, VOLUME ÚTIL: 2000 L (PARA 5 CONTRIBUINTES). AF_12/2020</t>
        </is>
      </c>
      <c r="C3367" s="330" t="inlineStr">
        <is>
          <t>UN</t>
        </is>
      </c>
      <c r="D3367" s="330" t="n">
        <v>5355.41</v>
      </c>
      <c r="E3367" s="330" t="n">
        <v>5482.28</v>
      </c>
      <c r="F3367" s="330" t="inlineStr">
        <is>
          <t>AS</t>
        </is>
      </c>
    </row>
    <row r="3368" ht="45" customHeight="1" s="496">
      <c r="A3368" s="330" t="n">
        <v>98067</v>
      </c>
      <c r="B3368" s="331" t="inlineStr">
        <is>
          <t>TANQUE SÉPTICO RETANGULAR, EM ALVENARIA COM TIJOLOS CERÂMICOS MACIÇOS, DIMENSÕES INTERNAS: 1,2 X 2,4 X H=1,6 M, VOLUME ÚTIL: 3456 L (PARA 13 CONTRIBUINTES). AF_12/2020</t>
        </is>
      </c>
      <c r="C3368" s="330" t="inlineStr">
        <is>
          <t>UN</t>
        </is>
      </c>
      <c r="D3368" s="330" t="n">
        <v>7133.26</v>
      </c>
      <c r="E3368" s="330" t="n">
        <v>7302.94</v>
      </c>
      <c r="F3368" s="330" t="inlineStr">
        <is>
          <t>AS</t>
        </is>
      </c>
    </row>
    <row r="3369" ht="45" customHeight="1" s="496">
      <c r="A3369" s="330" t="n">
        <v>98068</v>
      </c>
      <c r="B3369" s="331" t="inlineStr">
        <is>
          <t>TANQUE SÉPTICO RETANGULAR, EM ALVENARIA COM TIJOLOS CERÂMICOS MACIÇOS, DIMENSÕES INTERNAS: 1,4 X 3,2 X H=1,8 M, VOLUME ÚTIL: 6272 L (PARA 32 CONTRIBUINTES). AF_12/2020</t>
        </is>
      </c>
      <c r="C3369" s="330" t="inlineStr">
        <is>
          <t>UN</t>
        </is>
      </c>
      <c r="D3369" s="330" t="n">
        <v>10082.17</v>
      </c>
      <c r="E3369" s="330" t="n">
        <v>10322.91</v>
      </c>
      <c r="F3369" s="330" t="inlineStr">
        <is>
          <t>AS</t>
        </is>
      </c>
    </row>
    <row r="3370" ht="45" customHeight="1" s="496">
      <c r="A3370" s="330" t="n">
        <v>98069</v>
      </c>
      <c r="B3370" s="331" t="inlineStr">
        <is>
          <t>TANQUE SÉPTICO RETANGULAR, EM ALVENARIA COM TIJOLOS CERÂMICOS MACIÇOS, DIMENSÕES INTERNAS: 1,6 X 4,4 X H=1,8 M, VOLUME ÚTIL: 9856 L (PARA 68 CONTRIBUINTES). AF_12/2020</t>
        </is>
      </c>
      <c r="C3370" s="330" t="inlineStr">
        <is>
          <t>UN</t>
        </is>
      </c>
      <c r="D3370" s="330" t="n">
        <v>13626.57</v>
      </c>
      <c r="E3370" s="330" t="n">
        <v>13952.4</v>
      </c>
      <c r="F3370" s="330" t="inlineStr">
        <is>
          <t>AS</t>
        </is>
      </c>
    </row>
    <row r="3371" ht="45" customHeight="1" s="496">
      <c r="A3371" s="330" t="n">
        <v>98071</v>
      </c>
      <c r="B3371" s="331" t="inlineStr">
        <is>
          <t>TANQUE SÉPTICO RETANGULAR, EM ALVENARIA COM TIJOLOS CERÂMICOS MACIÇOS, DIMENSÕES INTERNAS: 1,6 X 4,6 X H=2,4 M, VOLUME ÚTIL: 14720 L (PARA 105 CONTRIBUINTES). AF_12/2020</t>
        </is>
      </c>
      <c r="C3371" s="330" t="inlineStr">
        <is>
          <t>UN</t>
        </is>
      </c>
      <c r="D3371" s="330" t="n">
        <v>16811.6</v>
      </c>
      <c r="E3371" s="330" t="n">
        <v>17215.44</v>
      </c>
      <c r="F3371" s="330" t="inlineStr">
        <is>
          <t>AS</t>
        </is>
      </c>
    </row>
    <row r="3372" ht="45" customHeight="1" s="496">
      <c r="A3372" s="330" t="n">
        <v>98070</v>
      </c>
      <c r="B3372" s="331" t="inlineStr">
        <is>
          <t>TANQUE SÉPTICO RETANGULAR, EM ALVENARIA COM TIJOLOS CERÂMICOS MACIÇOS, DIMENSÕES INTERNAS: 1,6 X 4,8 X H=2,0 M, VOLUME ÚTIL: 12288 L (PARA 86 CONTRIBUINTES). AF_12/2020</t>
        </is>
      </c>
      <c r="C3372" s="330" t="inlineStr">
        <is>
          <t>UN</t>
        </is>
      </c>
      <c r="D3372" s="330" t="n">
        <v>15517.29</v>
      </c>
      <c r="E3372" s="330" t="n">
        <v>15889.03</v>
      </c>
      <c r="F3372" s="330" t="inlineStr">
        <is>
          <t>AS</t>
        </is>
      </c>
    </row>
    <row r="3373" ht="30" customHeight="1" s="496">
      <c r="A3373" s="330" t="n">
        <v>104915</v>
      </c>
      <c r="B3373" s="331" t="inlineStr">
        <is>
          <t>ARMAÇÃO DE BLOCO E SAPATA UTILIZANDO AÇO CA-50 DE 25 MM - MONTAGEM. AF_01/2024</t>
        </is>
      </c>
      <c r="C3373" s="330" t="inlineStr">
        <is>
          <t>KG</t>
        </is>
      </c>
      <c r="D3373" s="330" t="n">
        <v>11.09</v>
      </c>
      <c r="E3373" s="330" t="n">
        <v>11.12</v>
      </c>
      <c r="F3373" s="330" t="inlineStr">
        <is>
          <t>AS</t>
        </is>
      </c>
    </row>
    <row r="3374" ht="30" customHeight="1" s="496">
      <c r="A3374" s="330" t="n">
        <v>96546</v>
      </c>
      <c r="B3374" s="331" t="inlineStr">
        <is>
          <t>ARMAÇÃO DE BLOCO UTILIZANDO AÇO CA-50 DE 10 MM - MONTAGEM. AF_01/2024</t>
        </is>
      </c>
      <c r="C3374" s="330" t="inlineStr">
        <is>
          <t>KG</t>
        </is>
      </c>
      <c r="D3374" s="330" t="n">
        <v>15.49</v>
      </c>
      <c r="E3374" s="330" t="n">
        <v>15.75</v>
      </c>
      <c r="F3374" s="330" t="inlineStr">
        <is>
          <t>AS</t>
        </is>
      </c>
    </row>
    <row r="3375" ht="30" customHeight="1" s="496">
      <c r="A3375" s="330" t="n">
        <v>96544</v>
      </c>
      <c r="B3375" s="331" t="inlineStr">
        <is>
          <t>ARMAÇÃO DE BLOCO UTILIZANDO AÇO CA-50 DE 6,3 MM - MONTAGEM. AF_01/2024</t>
        </is>
      </c>
      <c r="C3375" s="330" t="inlineStr">
        <is>
          <t>KG</t>
        </is>
      </c>
      <c r="D3375" s="330" t="n">
        <v>19.83</v>
      </c>
      <c r="E3375" s="330" t="n">
        <v>20.3</v>
      </c>
      <c r="F3375" s="330" t="inlineStr">
        <is>
          <t>AS</t>
        </is>
      </c>
    </row>
    <row r="3376" ht="30" customHeight="1" s="496">
      <c r="A3376" s="330" t="n">
        <v>96545</v>
      </c>
      <c r="B3376" s="331" t="inlineStr">
        <is>
          <t>ARMAÇÃO DE BLOCO UTILIZANDO AÇO CA-50 DE 8 MM - MONTAGEM. AF_01/2024</t>
        </is>
      </c>
      <c r="C3376" s="330" t="inlineStr">
        <is>
          <t>KG</t>
        </is>
      </c>
      <c r="D3376" s="330" t="n">
        <v>17.77</v>
      </c>
      <c r="E3376" s="330" t="n">
        <v>18.11</v>
      </c>
      <c r="F3376" s="330" t="inlineStr">
        <is>
          <t>AS</t>
        </is>
      </c>
    </row>
    <row r="3377" ht="30" customHeight="1" s="496">
      <c r="A3377" s="330" t="n">
        <v>96543</v>
      </c>
      <c r="B3377" s="331" t="inlineStr">
        <is>
          <t>ARMAÇÃO DE BLOCO UTILIZANDO AÇO CA-60 DE 5 MM - MONTAGEM. AF_01/2024</t>
        </is>
      </c>
      <c r="C3377" s="330" t="inlineStr">
        <is>
          <t>KG</t>
        </is>
      </c>
      <c r="D3377" s="330" t="n">
        <v>22.18</v>
      </c>
      <c r="E3377" s="330" t="n">
        <v>22.82</v>
      </c>
      <c r="F3377" s="330" t="inlineStr">
        <is>
          <t>AS</t>
        </is>
      </c>
    </row>
    <row r="3378" ht="30" customHeight="1" s="496">
      <c r="A3378" s="330" t="n">
        <v>104922</v>
      </c>
      <c r="B3378" s="331" t="inlineStr">
        <is>
          <t>ARMAÇÃO DE BLOCO, SAPATA ISOLADA E SAPATA CORRIDA UTILIZANDO AÇO CA-50 DE 20 MM - MONTAGEM. AF_01/2024</t>
        </is>
      </c>
      <c r="C3378" s="330" t="inlineStr">
        <is>
          <t>KG</t>
        </is>
      </c>
      <c r="D3378" s="330" t="n">
        <v>12.23</v>
      </c>
      <c r="E3378" s="330" t="n">
        <v>12.32</v>
      </c>
      <c r="F3378" s="330" t="inlineStr">
        <is>
          <t>AS</t>
        </is>
      </c>
    </row>
    <row r="3379" ht="30" customHeight="1" s="496">
      <c r="A3379" s="330" t="n">
        <v>104920</v>
      </c>
      <c r="B3379" s="331" t="inlineStr">
        <is>
          <t>ARMAÇÃO DE BLOCO, SAPATA ISOLADA, VIGA BALDRAME E SAPATA CORRIDA UTILIZANDO AÇO CA-50 DE 12,5 MM - MONTAGEM. AF_01/2024</t>
        </is>
      </c>
      <c r="C3379" s="330" t="inlineStr">
        <is>
          <t>KG</t>
        </is>
      </c>
      <c r="D3379" s="330" t="n">
        <v>11.9</v>
      </c>
      <c r="E3379" s="330" t="n">
        <v>12.04</v>
      </c>
      <c r="F3379" s="330" t="inlineStr">
        <is>
          <t>AS</t>
        </is>
      </c>
    </row>
    <row r="3380" ht="30" customHeight="1" s="496">
      <c r="A3380" s="330" t="n">
        <v>104921</v>
      </c>
      <c r="B3380" s="331" t="inlineStr">
        <is>
          <t>ARMAÇÃO DE BLOCO, SAPATA ISOLADA, VIGA BALDRAME E SAPATA CORRIDA UTILIZANDO AÇO CA-50 DE 16 MM - MONTAGEM. AF_01/2024</t>
        </is>
      </c>
      <c r="C3380" s="330" t="inlineStr">
        <is>
          <t>KG</t>
        </is>
      </c>
      <c r="D3380" s="330" t="n">
        <v>11.17</v>
      </c>
      <c r="E3380" s="330" t="n">
        <v>11.28</v>
      </c>
      <c r="F3380" s="330" t="inlineStr">
        <is>
          <t>AS</t>
        </is>
      </c>
    </row>
    <row r="3381" ht="30" customHeight="1" s="496">
      <c r="A3381" s="330" t="n">
        <v>104919</v>
      </c>
      <c r="B3381" s="331" t="inlineStr">
        <is>
          <t>ARMAÇÃO DE SAPATA ISOLADA, VIGA BALDRAME E SAPATA CORRIDA UTILIZANDO AÇO CA-50 DE 10 MM - MONTAGEM. AF_01/2024</t>
        </is>
      </c>
      <c r="C3381" s="330" t="inlineStr">
        <is>
          <t>KG</t>
        </is>
      </c>
      <c r="D3381" s="330" t="n">
        <v>14.03</v>
      </c>
      <c r="E3381" s="330" t="n">
        <v>14.22</v>
      </c>
      <c r="F3381" s="330" t="inlineStr">
        <is>
          <t>AS</t>
        </is>
      </c>
    </row>
    <row r="3382" ht="30" customHeight="1" s="496">
      <c r="A3382" s="330" t="n">
        <v>104917</v>
      </c>
      <c r="B3382" s="331" t="inlineStr">
        <is>
          <t>ARMAÇÃO DE SAPATA ISOLADA, VIGA BALDRAME E SAPATA CORRIDA UTILIZANDO AÇO CA-50 DE 6,3 MM - MONTAGEM. AF_01/2024</t>
        </is>
      </c>
      <c r="C3382" s="330" t="inlineStr">
        <is>
          <t>KG</t>
        </is>
      </c>
      <c r="D3382" s="330" t="n">
        <v>17.1</v>
      </c>
      <c r="E3382" s="330" t="n">
        <v>17.44</v>
      </c>
      <c r="F3382" s="330" t="inlineStr">
        <is>
          <t>AS</t>
        </is>
      </c>
    </row>
    <row r="3383" ht="30" customHeight="1" s="496">
      <c r="A3383" s="330" t="n">
        <v>104918</v>
      </c>
      <c r="B3383" s="331" t="inlineStr">
        <is>
          <t>ARMAÇÃO DE SAPATA ISOLADA, VIGA BALDRAME E SAPATA CORRIDA UTILIZANDO AÇO CA-50 DE 8 MM - MONTAGEM. AF_01/2024</t>
        </is>
      </c>
      <c r="C3383" s="330" t="inlineStr">
        <is>
          <t>KG</t>
        </is>
      </c>
      <c r="D3383" s="330" t="n">
        <v>15.77</v>
      </c>
      <c r="E3383" s="330" t="n">
        <v>16.01</v>
      </c>
      <c r="F3383" s="330" t="inlineStr">
        <is>
          <t>AS</t>
        </is>
      </c>
    </row>
    <row r="3384" ht="30" customHeight="1" s="496">
      <c r="A3384" s="330" t="n">
        <v>104916</v>
      </c>
      <c r="B3384" s="331" t="inlineStr">
        <is>
          <t>ARMAÇÃO DE SAPATA ISOLADA, VIGA BALDRAME E SAPATA CORRIDA UTILIZANDO AÇO CA-60 DE 5 MM - MONTAGEM. AF_01/2024</t>
        </is>
      </c>
      <c r="C3384" s="330" t="inlineStr">
        <is>
          <t>KG</t>
        </is>
      </c>
      <c r="D3384" s="330" t="n">
        <v>18.56</v>
      </c>
      <c r="E3384" s="330" t="n">
        <v>19.02</v>
      </c>
      <c r="F3384" s="330" t="inlineStr">
        <is>
          <t>AS</t>
        </is>
      </c>
    </row>
    <row r="3385" ht="45" customHeight="1" s="496">
      <c r="A3385" s="330" t="n">
        <v>96557</v>
      </c>
      <c r="B3385" s="331" t="inlineStr">
        <is>
          <t>CONCRETAGEM DE BLOCO DE COROAMENTO OU VIGA BALDRAME, FCK 30 MPA, COM USO DE BOMBA - LANÇAMENTO, ADENSAMENTO E ACABAMENTO. AF_01/2024</t>
        </is>
      </c>
      <c r="C3385" s="330" t="inlineStr">
        <is>
          <t>M3</t>
        </is>
      </c>
      <c r="D3385" s="330" t="n">
        <v>1245.11</v>
      </c>
      <c r="E3385" s="330" t="n">
        <v>1246.25</v>
      </c>
      <c r="F3385" s="330" t="inlineStr"/>
    </row>
    <row r="3386" ht="45" customHeight="1" s="496">
      <c r="A3386" s="330" t="n">
        <v>96555</v>
      </c>
      <c r="B3386" s="331" t="inlineStr">
        <is>
          <t>CONCRETAGEM DE BLOCO DE COROAMENTO OU VIGA BALDRAME, FCK 30 MPA, COM USO DE JERICA - LANÇAMENTO, ADENSAMENTO E ACABAMENTO. AF_01/2024</t>
        </is>
      </c>
      <c r="C3386" s="330" t="inlineStr">
        <is>
          <t>M3</t>
        </is>
      </c>
      <c r="D3386" s="330" t="n">
        <v>1000.6</v>
      </c>
      <c r="E3386" s="330" t="n">
        <v>1013.3</v>
      </c>
      <c r="F3386" s="330" t="inlineStr">
        <is>
          <t>AS</t>
        </is>
      </c>
    </row>
    <row r="3387" ht="30" customHeight="1" s="496">
      <c r="A3387" s="330" t="n">
        <v>104924</v>
      </c>
      <c r="B3387" s="331" t="inlineStr">
        <is>
          <t>CONCRETAGEM DE SAPATA CORRIDA, FCK 30 MPA, COM USO DE BOMBA - LANÇAMENTO, ADENSAMENTO E ACABAMENTO. AF_01/2024</t>
        </is>
      </c>
      <c r="C3387" s="330" t="inlineStr">
        <is>
          <t>M3</t>
        </is>
      </c>
      <c r="D3387" s="330" t="n">
        <v>1282.36</v>
      </c>
      <c r="E3387" s="330" t="n">
        <v>1283.87</v>
      </c>
      <c r="F3387" s="330" t="inlineStr"/>
    </row>
    <row r="3388" ht="30" customHeight="1" s="496">
      <c r="A3388" s="330" t="n">
        <v>104923</v>
      </c>
      <c r="B3388" s="331" t="inlineStr">
        <is>
          <t>CONCRETAGEM DE SAPATA CORRIDA, FCK 30 MPA, COM USO DE JERICA - LANÇAMENTO, ADENSAMENTO E ACABAMENTO. AF_01/2024</t>
        </is>
      </c>
      <c r="C3388" s="330" t="inlineStr">
        <is>
          <t>M3</t>
        </is>
      </c>
      <c r="D3388" s="330" t="n">
        <v>1068.57</v>
      </c>
      <c r="E3388" s="330" t="n">
        <v>1083.65</v>
      </c>
      <c r="F3388" s="330" t="inlineStr"/>
    </row>
    <row r="3389" ht="30" customHeight="1" s="496">
      <c r="A3389" s="330" t="n">
        <v>96558</v>
      </c>
      <c r="B3389" s="331" t="inlineStr">
        <is>
          <t>CONCRETAGEM DE SAPATA, FCK 30 MPA, COM USO DE BOMBA - LANÇAMENTO, ADENSAMENTO E ACABAMENTO. AF_01/2024</t>
        </is>
      </c>
      <c r="C3389" s="330" t="inlineStr">
        <is>
          <t>M3</t>
        </is>
      </c>
      <c r="D3389" s="330" t="n">
        <v>1292.74</v>
      </c>
      <c r="E3389" s="330" t="n">
        <v>1294.76</v>
      </c>
      <c r="F3389" s="330" t="inlineStr"/>
    </row>
    <row r="3390" ht="30" customHeight="1" s="496">
      <c r="A3390" s="330" t="n">
        <v>96556</v>
      </c>
      <c r="B3390" s="331" t="inlineStr">
        <is>
          <t>CONCRETAGEM DE SAPATA, FCK 30 MPA, COM USO DE JERICA - LANÇAMENTO, ADENSAMENTO E ACABAMENTO. AF_01/2024</t>
        </is>
      </c>
      <c r="C3390" s="330" t="inlineStr">
        <is>
          <t>M3</t>
        </is>
      </c>
      <c r="D3390" s="330" t="n">
        <v>1179.01</v>
      </c>
      <c r="E3390" s="330" t="n">
        <v>1199.65</v>
      </c>
      <c r="F3390" s="330" t="inlineStr"/>
    </row>
    <row r="3391" ht="30" customHeight="1" s="496">
      <c r="A3391" s="330" t="n">
        <v>96523</v>
      </c>
      <c r="B3391" s="331" t="inlineStr">
        <is>
          <t>ESCAVAÇÃO MANUAL PARA BLOCO DE COROAMENTO OU SAPATA (INCLUINDO ESCAVAÇÃO PARA COLOCAÇÃO DE FÔRMAS). AF_01/2024</t>
        </is>
      </c>
      <c r="C3391" s="330" t="inlineStr">
        <is>
          <t>M3</t>
        </is>
      </c>
      <c r="D3391" s="330" t="n">
        <v>111.04</v>
      </c>
      <c r="E3391" s="330" t="n">
        <v>116.36</v>
      </c>
      <c r="F3391" s="330" t="inlineStr"/>
    </row>
    <row r="3392" ht="30" customHeight="1" s="496">
      <c r="A3392" s="330" t="n">
        <v>96522</v>
      </c>
      <c r="B3392" s="331" t="inlineStr">
        <is>
          <t>ESCAVAÇÃO MANUAL PARA BLOCO DE COROAMENTO OU SAPATA (SEM ESCAVAÇÃO PARA COLOCAÇÃO DE FÔRMAS). AF_01/2024</t>
        </is>
      </c>
      <c r="C3392" s="330" t="inlineStr">
        <is>
          <t>M3</t>
        </is>
      </c>
      <c r="D3392" s="330" t="n">
        <v>167.42</v>
      </c>
      <c r="E3392" s="330" t="n">
        <v>175.5</v>
      </c>
      <c r="F3392" s="330" t="inlineStr"/>
    </row>
    <row r="3393" ht="30" customHeight="1" s="496">
      <c r="A3393" s="330" t="n">
        <v>96527</v>
      </c>
      <c r="B3393" s="331" t="inlineStr">
        <is>
          <t>ESCAVAÇÃO MANUAL PARA VIGA BALDRAME OU SAPATA CORRIDA (INCLUINDO ESCAVAÇÃO PARA COLOCAÇÃO DE FÔRMAS). AF_01/2024</t>
        </is>
      </c>
      <c r="C3393" s="330" t="inlineStr">
        <is>
          <t>M3</t>
        </is>
      </c>
      <c r="D3393" s="330" t="n">
        <v>122.29</v>
      </c>
      <c r="E3393" s="330" t="n">
        <v>128.15</v>
      </c>
      <c r="F3393" s="330" t="inlineStr"/>
    </row>
    <row r="3394" ht="30" customHeight="1" s="496">
      <c r="A3394" s="330" t="n">
        <v>96526</v>
      </c>
      <c r="B3394" s="331" t="inlineStr">
        <is>
          <t>ESCAVAÇÃO MANUAL PARA VIGA BALDRAME OU SAPATA CORRIDA (SEM ESCAVAÇÃO PARA COLOCAÇÃO DE FÔRMAS). AF_01/2024</t>
        </is>
      </c>
      <c r="C3394" s="330" t="inlineStr">
        <is>
          <t>M3</t>
        </is>
      </c>
      <c r="D3394" s="330" t="n">
        <v>238.93</v>
      </c>
      <c r="E3394" s="330" t="n">
        <v>250.5</v>
      </c>
      <c r="F3394" s="330" t="inlineStr"/>
    </row>
    <row r="3395" ht="45" customHeight="1" s="496">
      <c r="A3395" s="330" t="n">
        <v>96521</v>
      </c>
      <c r="B3395" s="331" t="inlineStr">
        <is>
          <t>ESCAVAÇÃO MECANIZADA PARA BLOCO DE COROAMENTO OU SAPATA COM RETROESCAVADEIRA (INCLUINDO ESCAVAÇÃO PARA COLOCAÇÃO DE FÔRMAS). AF_01/2024</t>
        </is>
      </c>
      <c r="C3395" s="330" t="inlineStr">
        <is>
          <t>M3</t>
        </is>
      </c>
      <c r="D3395" s="330" t="n">
        <v>48.95</v>
      </c>
      <c r="E3395" s="330" t="n">
        <v>50.08</v>
      </c>
      <c r="F3395" s="330" t="inlineStr"/>
    </row>
    <row r="3396" ht="45" customHeight="1" s="496">
      <c r="A3396" s="330" t="n">
        <v>96520</v>
      </c>
      <c r="B3396" s="331" t="inlineStr">
        <is>
          <t>ESCAVAÇÃO MECANIZADA PARA BLOCO DE COROAMENTO OU SAPATA COM RETROESCAVADEIRA (SEM ESCAVAÇÃO PARA COLOCAÇÃO DE FÔRMAS). AF_01/2024</t>
        </is>
      </c>
      <c r="C3396" s="330" t="inlineStr">
        <is>
          <t>M3</t>
        </is>
      </c>
      <c r="D3396" s="330" t="n">
        <v>107.28</v>
      </c>
      <c r="E3396" s="330" t="n">
        <v>110.87</v>
      </c>
      <c r="F3396" s="330" t="inlineStr"/>
    </row>
    <row r="3397" ht="45" customHeight="1" s="496">
      <c r="A3397" s="330" t="n">
        <v>96525</v>
      </c>
      <c r="B3397" s="331" t="inlineStr">
        <is>
          <t>ESCAVAÇÃO MECANIZADA PARA VIGA BALDRAME OU SAPATA CORRIDA COM MINI-ESCAVADEIRA (INCLUINDO ESCAVAÇÃO PARA COLOCAÇÃO DE FÔRMAS). AF_01/2024</t>
        </is>
      </c>
      <c r="C3397" s="330" t="inlineStr">
        <is>
          <t>M3</t>
        </is>
      </c>
      <c r="D3397" s="330" t="n">
        <v>65.94</v>
      </c>
      <c r="E3397" s="330" t="n">
        <v>67.54000000000001</v>
      </c>
      <c r="F3397" s="330" t="inlineStr"/>
    </row>
    <row r="3398" ht="45" customHeight="1" s="496">
      <c r="A3398" s="330" t="n">
        <v>96524</v>
      </c>
      <c r="B3398" s="331" t="inlineStr">
        <is>
          <t>ESCAVAÇÃO MECANIZADA PARA VIGA BALDRAME OU SAPATA CORRIDA COM MINI-ESCAVADEIRA (SEM ESCAVAÇÃO PARA COLOCAÇÃO DE FÔRMAS). AF_01/2024</t>
        </is>
      </c>
      <c r="C3398" s="330" t="inlineStr">
        <is>
          <t>M3</t>
        </is>
      </c>
      <c r="D3398" s="330" t="n">
        <v>179.27</v>
      </c>
      <c r="E3398" s="330" t="n">
        <v>185.91</v>
      </c>
      <c r="F3398" s="330" t="inlineStr"/>
    </row>
    <row r="3399" ht="45" customHeight="1" s="496">
      <c r="A3399" s="330" t="n">
        <v>96537</v>
      </c>
      <c r="B3399" s="331" t="inlineStr">
        <is>
          <t>FABRICAÇÃO, MONTAGEM E DESMONTAGEM DE FÔRMA PARA BLOCO DE COROAMENTO, EM CHAPA DE MADEIRA COMPENSADA RESINADA, E=17 MM, 2 UTILIZAÇÕES. AF_01/2024</t>
        </is>
      </c>
      <c r="C3399" s="330" t="inlineStr">
        <is>
          <t>M2</t>
        </is>
      </c>
      <c r="D3399" s="330" t="n">
        <v>195.77</v>
      </c>
      <c r="E3399" s="330" t="n">
        <v>201.66</v>
      </c>
      <c r="F3399" s="330" t="inlineStr">
        <is>
          <t>AS</t>
        </is>
      </c>
    </row>
    <row r="3400" ht="45" customHeight="1" s="496">
      <c r="A3400" s="330" t="n">
        <v>96540</v>
      </c>
      <c r="B3400" s="331" t="inlineStr">
        <is>
          <t>FABRICAÇÃO, MONTAGEM E DESMONTAGEM DE FÔRMA PARA BLOCO DE COROAMENTO, EM CHAPA DE MADEIRA COMPENSADA RESINADA, E=17 MM, 4 UTILIZAÇÕES. AF_01/2024</t>
        </is>
      </c>
      <c r="C3400" s="330" t="inlineStr">
        <is>
          <t>M2</t>
        </is>
      </c>
      <c r="D3400" s="330" t="n">
        <v>139.48</v>
      </c>
      <c r="E3400" s="330" t="n">
        <v>144.41</v>
      </c>
      <c r="F3400" s="330" t="inlineStr">
        <is>
          <t>AS</t>
        </is>
      </c>
    </row>
    <row r="3401" ht="45" customHeight="1" s="496">
      <c r="A3401" s="330" t="n">
        <v>96528</v>
      </c>
      <c r="B3401" s="331" t="inlineStr">
        <is>
          <t>FABRICAÇÃO, MONTAGEM E DESMONTAGEM DE FÔRMA PARA BLOCO DE COROAMENTO, EM MADEIRA SERRADA, E=25 MM, 1 UTILIZAÇÃO. AF_01/2024</t>
        </is>
      </c>
      <c r="C3401" s="330" t="inlineStr">
        <is>
          <t>M2</t>
        </is>
      </c>
      <c r="D3401" s="330" t="n">
        <v>160.53</v>
      </c>
      <c r="E3401" s="330" t="n">
        <v>164.5</v>
      </c>
      <c r="F3401" s="330" t="inlineStr">
        <is>
          <t>AS</t>
        </is>
      </c>
    </row>
    <row r="3402" ht="45" customHeight="1" s="496">
      <c r="A3402" s="330" t="n">
        <v>96531</v>
      </c>
      <c r="B3402" s="331" t="inlineStr">
        <is>
          <t>FABRICAÇÃO, MONTAGEM E DESMONTAGEM DE FÔRMA PARA BLOCO DE COROAMENTO, EM MADEIRA SERRADA, E=25 MM, 2 UTILIZAÇÕES. AF_01/2024</t>
        </is>
      </c>
      <c r="C3402" s="330" t="inlineStr">
        <is>
          <t>M2</t>
        </is>
      </c>
      <c r="D3402" s="330" t="n">
        <v>109.23</v>
      </c>
      <c r="E3402" s="330" t="n">
        <v>112.61</v>
      </c>
      <c r="F3402" s="330" t="inlineStr">
        <is>
          <t>AS</t>
        </is>
      </c>
    </row>
    <row r="3403" ht="45" customHeight="1" s="496">
      <c r="A3403" s="330" t="n">
        <v>96534</v>
      </c>
      <c r="B3403" s="331" t="inlineStr">
        <is>
          <t>FABRICAÇÃO, MONTAGEM E DESMONTAGEM DE FÔRMA PARA BLOCO DE COROAMENTO, EM MADEIRA SERRADA, E=25 MM, 4 UTILIZAÇÕES. AF_01/2024</t>
        </is>
      </c>
      <c r="C3403" s="330" t="inlineStr">
        <is>
          <t>M2</t>
        </is>
      </c>
      <c r="D3403" s="330" t="n">
        <v>82.54000000000001</v>
      </c>
      <c r="E3403" s="330" t="n">
        <v>85.62</v>
      </c>
      <c r="F3403" s="330" t="inlineStr">
        <is>
          <t>AS</t>
        </is>
      </c>
    </row>
    <row r="3404" ht="45" customHeight="1" s="496">
      <c r="A3404" s="330" t="n">
        <v>104928</v>
      </c>
      <c r="B3404" s="331" t="inlineStr">
        <is>
          <t>FABRICAÇÃO, MONTAGEM E DESMONTAGEM DE FÔRMA PARA SAPATA CORRIDA, EM CHAPA DE MADEIRA COMPENSADA RESINADA, E=17 MM, 2 UTILIZAÇÕES. AF_01/2024</t>
        </is>
      </c>
      <c r="C3404" s="330" t="inlineStr">
        <is>
          <t>M2</t>
        </is>
      </c>
      <c r="D3404" s="330" t="n">
        <v>161.07</v>
      </c>
      <c r="E3404" s="330" t="n">
        <v>166.31</v>
      </c>
      <c r="F3404" s="330" t="inlineStr">
        <is>
          <t>AS</t>
        </is>
      </c>
    </row>
    <row r="3405" ht="45" customHeight="1" s="496">
      <c r="A3405" s="330" t="n">
        <v>104929</v>
      </c>
      <c r="B3405" s="331" t="inlineStr">
        <is>
          <t>FABRICAÇÃO, MONTAGEM E DESMONTAGEM DE FÔRMA PARA SAPATA CORRIDA, EM CHAPA DE MADEIRA COMPENSADA RESINADA, E=17 MM, 4 UTILIZAÇÕES. AF_01/2024</t>
        </is>
      </c>
      <c r="C3405" s="330" t="inlineStr">
        <is>
          <t>M2</t>
        </is>
      </c>
      <c r="D3405" s="330" t="n">
        <v>98.12</v>
      </c>
      <c r="E3405" s="330" t="n">
        <v>101.56</v>
      </c>
      <c r="F3405" s="330" t="inlineStr">
        <is>
          <t>AS</t>
        </is>
      </c>
    </row>
    <row r="3406" ht="30" customHeight="1" s="496">
      <c r="A3406" s="330" t="n">
        <v>104925</v>
      </c>
      <c r="B3406" s="331" t="inlineStr">
        <is>
          <t>FABRICAÇÃO, MONTAGEM E DESMONTAGEM DE FÔRMA PARA SAPATA CORRIDA, EM MADEIRA SERRADA, E=25 MM, 1 UTILIZAÇÃO. AF_01/2024</t>
        </is>
      </c>
      <c r="C3406" s="330" t="inlineStr">
        <is>
          <t>M2</t>
        </is>
      </c>
      <c r="D3406" s="330" t="n">
        <v>165.51</v>
      </c>
      <c r="E3406" s="330" t="n">
        <v>169.42</v>
      </c>
      <c r="F3406" s="330" t="inlineStr">
        <is>
          <t>AS</t>
        </is>
      </c>
    </row>
    <row r="3407" ht="30" customHeight="1" s="496">
      <c r="A3407" s="330" t="n">
        <v>104926</v>
      </c>
      <c r="B3407" s="331" t="inlineStr">
        <is>
          <t>FABRICAÇÃO, MONTAGEM E DESMONTAGEM DE FÔRMA PARA SAPATA CORRIDA, EM MADEIRA SERRADA, E=25 MM, 2 UTILIZAÇÕES. AF_01/2024</t>
        </is>
      </c>
      <c r="C3407" s="330" t="inlineStr">
        <is>
          <t>M2</t>
        </is>
      </c>
      <c r="D3407" s="330" t="n">
        <v>107.3</v>
      </c>
      <c r="E3407" s="330" t="n">
        <v>110.38</v>
      </c>
      <c r="F3407" s="330" t="inlineStr">
        <is>
          <t>AS</t>
        </is>
      </c>
    </row>
    <row r="3408" ht="30" customHeight="1" s="496">
      <c r="A3408" s="330" t="n">
        <v>104927</v>
      </c>
      <c r="B3408" s="331" t="inlineStr">
        <is>
          <t>FABRICAÇÃO, MONTAGEM E DESMONTAGEM DE FÔRMA PARA SAPATA CORRIDA, EM MADEIRA SERRADA, E=25 MM, 4 UTILIZAÇÕES. AF_01/2024</t>
        </is>
      </c>
      <c r="C3408" s="330" t="inlineStr">
        <is>
          <t>M2</t>
        </is>
      </c>
      <c r="D3408" s="330" t="n">
        <v>77.04000000000001</v>
      </c>
      <c r="E3408" s="330" t="n">
        <v>79.7</v>
      </c>
      <c r="F3408" s="330" t="inlineStr">
        <is>
          <t>AS</t>
        </is>
      </c>
    </row>
    <row r="3409" ht="45" customHeight="1" s="496">
      <c r="A3409" s="330" t="n">
        <v>96538</v>
      </c>
      <c r="B3409" s="331" t="inlineStr">
        <is>
          <t>FABRICAÇÃO, MONTAGEM E DESMONTAGEM DE FÔRMA PARA SAPATA, EM CHAPA DE MADEIRA COMPENSADA RESINADA, E=17 MM, 2 UTILIZAÇÕES. AF_01/2024</t>
        </is>
      </c>
      <c r="C3409" s="330" t="inlineStr">
        <is>
          <t>M2</t>
        </is>
      </c>
      <c r="D3409" s="330" t="n">
        <v>267.86</v>
      </c>
      <c r="E3409" s="330" t="n">
        <v>277.85</v>
      </c>
      <c r="F3409" s="330" t="inlineStr">
        <is>
          <t>AS</t>
        </is>
      </c>
    </row>
    <row r="3410" ht="45" customHeight="1" s="496">
      <c r="A3410" s="330" t="n">
        <v>96541</v>
      </c>
      <c r="B3410" s="331" t="inlineStr">
        <is>
          <t>FABRICAÇÃO, MONTAGEM E DESMONTAGEM DE FÔRMA PARA SAPATA, EM CHAPA DE MADEIRA COMPENSADA RESINADA, E=17 MM, 4 UTILIZAÇÕES. AF_01/2024</t>
        </is>
      </c>
      <c r="C3410" s="330" t="inlineStr">
        <is>
          <t>M2</t>
        </is>
      </c>
      <c r="D3410" s="330" t="n">
        <v>197.39</v>
      </c>
      <c r="E3410" s="330" t="n">
        <v>205.47</v>
      </c>
      <c r="F3410" s="330" t="inlineStr">
        <is>
          <t>AS</t>
        </is>
      </c>
    </row>
    <row r="3411" ht="30" customHeight="1" s="496">
      <c r="A3411" s="330" t="n">
        <v>96529</v>
      </c>
      <c r="B3411" s="331" t="inlineStr">
        <is>
          <t>FABRICAÇÃO, MONTAGEM E DESMONTAGEM DE FÔRMA PARA SAPATA, EM MADEIRA SERRADA, E=25 MM, 1 UTILIZAÇÃO. AF_01/2024</t>
        </is>
      </c>
      <c r="C3411" s="330" t="inlineStr">
        <is>
          <t>M2</t>
        </is>
      </c>
      <c r="D3411" s="330" t="n">
        <v>282.01</v>
      </c>
      <c r="E3411" s="330" t="n">
        <v>291.98</v>
      </c>
      <c r="F3411" s="330" t="inlineStr">
        <is>
          <t>AS</t>
        </is>
      </c>
    </row>
    <row r="3412" ht="30" customHeight="1" s="496">
      <c r="A3412" s="330" t="n">
        <v>96532</v>
      </c>
      <c r="B3412" s="331" t="inlineStr">
        <is>
          <t>FABRICAÇÃO, MONTAGEM E DESMONTAGEM DE FÔRMA PARA SAPATA, EM MADEIRA SERRADA, E=25 MM, 2 UTILIZAÇÕES. AF_01/2024</t>
        </is>
      </c>
      <c r="C3412" s="330" t="inlineStr">
        <is>
          <t>M2</t>
        </is>
      </c>
      <c r="D3412" s="330" t="n">
        <v>191.7</v>
      </c>
      <c r="E3412" s="330" t="n">
        <v>199.18</v>
      </c>
      <c r="F3412" s="330" t="inlineStr">
        <is>
          <t>AS</t>
        </is>
      </c>
    </row>
    <row r="3413" ht="30" customHeight="1" s="496">
      <c r="A3413" s="330" t="n">
        <v>96535</v>
      </c>
      <c r="B3413" s="331" t="inlineStr">
        <is>
          <t>FABRICAÇÃO, MONTAGEM E DESMONTAGEM DE FÔRMA PARA SAPATA, EM MADEIRA SERRADA, E=25 MM, 4 UTILIZAÇÕES. AF_01/2024</t>
        </is>
      </c>
      <c r="C3413" s="330" t="inlineStr">
        <is>
          <t>M2</t>
        </is>
      </c>
      <c r="D3413" s="330" t="n">
        <v>144.7</v>
      </c>
      <c r="E3413" s="330" t="n">
        <v>150.9</v>
      </c>
      <c r="F3413" s="330" t="inlineStr">
        <is>
          <t>AS</t>
        </is>
      </c>
    </row>
    <row r="3414" ht="45" customHeight="1" s="496">
      <c r="A3414" s="330" t="n">
        <v>96539</v>
      </c>
      <c r="B3414" s="331" t="inlineStr">
        <is>
          <t>FABRICAÇÃO, MONTAGEM E DESMONTAGEM DE FÔRMA PARA VIGA BALDRAME, EM CHAPA DE MADEIRA COMPENSADA RESINADA, E=17 MM, 2 UTILIZAÇÕES. AF_01/2024</t>
        </is>
      </c>
      <c r="C3414" s="330" t="inlineStr">
        <is>
          <t>M2</t>
        </is>
      </c>
      <c r="D3414" s="330" t="n">
        <v>140.48</v>
      </c>
      <c r="E3414" s="330" t="n">
        <v>144.93</v>
      </c>
      <c r="F3414" s="330" t="inlineStr">
        <is>
          <t>AS</t>
        </is>
      </c>
    </row>
    <row r="3415" ht="45" customHeight="1" s="496">
      <c r="A3415" s="330" t="n">
        <v>96542</v>
      </c>
      <c r="B3415" s="331" t="inlineStr">
        <is>
          <t>FABRICAÇÃO, MONTAGEM E DESMONTAGEM DE FÔRMA PARA VIGA BALDRAME, EM CHAPA DE MADEIRA COMPENSADA RESINADA, E=17 MM, 4 UTILIZAÇÕES. AF_01/2024</t>
        </is>
      </c>
      <c r="C3415" s="330" t="inlineStr">
        <is>
          <t>M2</t>
        </is>
      </c>
      <c r="D3415" s="330" t="n">
        <v>104.93</v>
      </c>
      <c r="E3415" s="330" t="n">
        <v>108.85</v>
      </c>
      <c r="F3415" s="330" t="inlineStr">
        <is>
          <t>AS</t>
        </is>
      </c>
    </row>
    <row r="3416" ht="30" customHeight="1" s="496">
      <c r="A3416" s="330" t="n">
        <v>96530</v>
      </c>
      <c r="B3416" s="331" t="inlineStr">
        <is>
          <t>FABRICAÇÃO, MONTAGEM E DESMONTAGEM DE FÔRMA PARA VIGA BALDRAME, EM MADEIRA SERRADA, E=25 MM, 1 UTILIZAÇÃO. AF_01/2024</t>
        </is>
      </c>
      <c r="C3416" s="330" t="inlineStr">
        <is>
          <t>M2</t>
        </is>
      </c>
      <c r="D3416" s="330" t="n">
        <v>146.89</v>
      </c>
      <c r="E3416" s="330" t="n">
        <v>150.45</v>
      </c>
      <c r="F3416" s="330" t="inlineStr">
        <is>
          <t>AS</t>
        </is>
      </c>
    </row>
    <row r="3417" ht="30" customHeight="1" s="496">
      <c r="A3417" s="330" t="n">
        <v>96533</v>
      </c>
      <c r="B3417" s="331" t="inlineStr">
        <is>
          <t>FABRICAÇÃO, MONTAGEM E DESMONTAGEM DE FÔRMA PARA VIGA BALDRAME, EM MADEIRA SERRADA, E=25 MM, 2 UTILIZAÇÕES. AF_01/2024</t>
        </is>
      </c>
      <c r="C3417" s="330" t="inlineStr">
        <is>
          <t>M2</t>
        </is>
      </c>
      <c r="D3417" s="330" t="n">
        <v>97.3</v>
      </c>
      <c r="E3417" s="330" t="n">
        <v>100.2</v>
      </c>
      <c r="F3417" s="330" t="inlineStr">
        <is>
          <t>AS</t>
        </is>
      </c>
    </row>
    <row r="3418" ht="30" customHeight="1" s="496">
      <c r="A3418" s="330" t="n">
        <v>96536</v>
      </c>
      <c r="B3418" s="331" t="inlineStr">
        <is>
          <t>FABRICAÇÃO, MONTAGEM E DESMONTAGEM DE FÔRMA PARA VIGA BALDRAME, EM MADEIRA SERRADA, E=25 MM, 4 UTILIZAÇÕES. AF_01/2024</t>
        </is>
      </c>
      <c r="C3418" s="330" t="inlineStr">
        <is>
          <t>M2</t>
        </is>
      </c>
      <c r="D3418" s="330" t="n">
        <v>71.45999999999999</v>
      </c>
      <c r="E3418" s="330" t="n">
        <v>74.03</v>
      </c>
      <c r="F3418" s="330" t="inlineStr">
        <is>
          <t>AS</t>
        </is>
      </c>
    </row>
    <row r="3419" ht="30" customHeight="1" s="496">
      <c r="A3419" s="330" t="n">
        <v>101793</v>
      </c>
      <c r="B3419" s="331" t="inlineStr">
        <is>
          <t>ESCORAMENTO DE FÔRMAS DE LAJE EM MADEIRA NÃO APARELHADA, PÉ-DIREITO DUPLO, INCLUSO TRAVAMENTO, 4 UTILIZAÇÕES. AF_09/2020</t>
        </is>
      </c>
      <c r="C3419" s="330" t="inlineStr">
        <is>
          <t>M3</t>
        </is>
      </c>
      <c r="D3419" s="330" t="n">
        <v>25.68</v>
      </c>
      <c r="E3419" s="330" t="n">
        <v>26.31</v>
      </c>
      <c r="F3419" s="330" t="inlineStr"/>
    </row>
    <row r="3420" ht="30" customHeight="1" s="496">
      <c r="A3420" s="330" t="n">
        <v>101792</v>
      </c>
      <c r="B3420" s="331" t="inlineStr">
        <is>
          <t>ESCORAMENTO DE FÔRMAS DE LAJE EM MADEIRA NÃO APARELHADA, PÉ-DIREITO SIMPLES, INCLUSO TRAVAMENTO, 4 UTILIZAÇÕES. AF_09/2020</t>
        </is>
      </c>
      <c r="C3420" s="330" t="inlineStr">
        <is>
          <t>M3</t>
        </is>
      </c>
      <c r="D3420" s="330" t="n">
        <v>16.65</v>
      </c>
      <c r="E3420" s="330" t="n">
        <v>17.11</v>
      </c>
      <c r="F3420" s="330" t="inlineStr"/>
    </row>
    <row r="3421" ht="30" customHeight="1" s="496">
      <c r="A3421" s="330" t="n">
        <v>92272</v>
      </c>
      <c r="B3421" s="331" t="inlineStr">
        <is>
          <t>FABRICAÇÃO DE ESCORAS DE VIGA DO TIPO GARFO, EM MADEIRA. AF_09/2020</t>
        </is>
      </c>
      <c r="C3421" s="330" t="inlineStr">
        <is>
          <t>M</t>
        </is>
      </c>
      <c r="D3421" s="330" t="n">
        <v>39.3</v>
      </c>
      <c r="E3421" s="330" t="n">
        <v>39.76</v>
      </c>
      <c r="F3421" s="330" t="inlineStr">
        <is>
          <t>AS</t>
        </is>
      </c>
    </row>
    <row r="3422" ht="30" customHeight="1" s="496">
      <c r="A3422" s="330" t="n">
        <v>101791</v>
      </c>
      <c r="B3422" s="331" t="inlineStr">
        <is>
          <t>FABRICAÇÃO DE ESCORAS DO TIPO PONTALETE, EM MADEIRA, PARA PÉ-DIREITO DUPLO. AF_09/2020</t>
        </is>
      </c>
      <c r="C3422" s="330" t="inlineStr">
        <is>
          <t>M</t>
        </is>
      </c>
      <c r="D3422" s="330" t="n">
        <v>25.18</v>
      </c>
      <c r="E3422" s="330" t="n">
        <v>25.33</v>
      </c>
      <c r="F3422" s="330" t="inlineStr"/>
    </row>
    <row r="3423" ht="30" customHeight="1" s="496">
      <c r="A3423" s="330" t="n">
        <v>92273</v>
      </c>
      <c r="B3423" s="331" t="inlineStr">
        <is>
          <t>FABRICAÇÃO DE ESCORAS DO TIPO PONTALETE, EM MADEIRA, PARA PÉ-DIREITO SIMPLES. AF_09/2020</t>
        </is>
      </c>
      <c r="C3423" s="330" t="inlineStr">
        <is>
          <t>M</t>
        </is>
      </c>
      <c r="D3423" s="330" t="n">
        <v>15.48</v>
      </c>
      <c r="E3423" s="330" t="n">
        <v>15.74</v>
      </c>
      <c r="F3423" s="330" t="inlineStr">
        <is>
          <t>AS</t>
        </is>
      </c>
    </row>
    <row r="3424" ht="30" customHeight="1" s="496">
      <c r="A3424" s="330" t="n">
        <v>92268</v>
      </c>
      <c r="B3424" s="331" t="inlineStr">
        <is>
          <t>FABRICAÇÃO DE FÔRMA PARA LAJES, EM CHAPA DE MADEIRA COMPENSADA PLASTIFICADA, E = 18 MM. AF_09/2020</t>
        </is>
      </c>
      <c r="C3424" s="330" t="inlineStr">
        <is>
          <t>M2</t>
        </is>
      </c>
      <c r="D3424" s="330" t="n">
        <v>101.03</v>
      </c>
      <c r="E3424" s="330" t="n">
        <v>101.12</v>
      </c>
      <c r="F3424" s="330" t="inlineStr">
        <is>
          <t>AS</t>
        </is>
      </c>
    </row>
    <row r="3425" ht="30" customHeight="1" s="496">
      <c r="A3425" s="330" t="n">
        <v>92267</v>
      </c>
      <c r="B3425" s="331" t="inlineStr">
        <is>
          <t>FABRICAÇÃO DE FÔRMA PARA LAJES, EM CHAPA DE MADEIRA COMPENSADA RESINADA, E = 17 MM. AF_09/2020</t>
        </is>
      </c>
      <c r="C3425" s="330" t="inlineStr">
        <is>
          <t>M2</t>
        </is>
      </c>
      <c r="D3425" s="330" t="n">
        <v>60.24</v>
      </c>
      <c r="E3425" s="330" t="n">
        <v>60.33</v>
      </c>
      <c r="F3425" s="330" t="inlineStr">
        <is>
          <t>AS</t>
        </is>
      </c>
    </row>
    <row r="3426" ht="30" customHeight="1" s="496">
      <c r="A3426" s="330" t="n">
        <v>92271</v>
      </c>
      <c r="B3426" s="331" t="inlineStr">
        <is>
          <t>FABRICAÇÃO DE FÔRMA PARA LAJES, EM MADEIRA SERRADA, E=25 MM. AF_09/2020</t>
        </is>
      </c>
      <c r="C3426" s="330" t="inlineStr">
        <is>
          <t>M2</t>
        </is>
      </c>
      <c r="D3426" s="330" t="n">
        <v>66.95</v>
      </c>
      <c r="E3426" s="330" t="n">
        <v>66.98</v>
      </c>
      <c r="F3426" s="330" t="inlineStr">
        <is>
          <t>AS</t>
        </is>
      </c>
    </row>
    <row r="3427" ht="30" customHeight="1" s="496">
      <c r="A3427" s="330" t="n">
        <v>92264</v>
      </c>
      <c r="B3427" s="331" t="inlineStr">
        <is>
          <t>FABRICAÇÃO DE FÔRMA PARA PILARES E ESTRUTURAS SIMILARES, EM CHAPA DE MADEIRA COMPENSADA PLASTIFICADA, E = 18 MM. AF_09/2020</t>
        </is>
      </c>
      <c r="C3427" s="330" t="inlineStr">
        <is>
          <t>M2</t>
        </is>
      </c>
      <c r="D3427" s="330" t="n">
        <v>229.86</v>
      </c>
      <c r="E3427" s="330" t="n">
        <v>232.93</v>
      </c>
      <c r="F3427" s="330" t="inlineStr">
        <is>
          <t>AS</t>
        </is>
      </c>
    </row>
    <row r="3428" ht="30" customHeight="1" s="496">
      <c r="A3428" s="330" t="n">
        <v>92263</v>
      </c>
      <c r="B3428" s="331" t="inlineStr">
        <is>
          <t>FABRICAÇÃO DE FÔRMA PARA PILARES E ESTRUTURAS SIMILARES, EM CHAPA DE MADEIRA COMPENSADA RESINADA, E = 17 MM. AF_09/2020</t>
        </is>
      </c>
      <c r="C3428" s="330" t="inlineStr">
        <is>
          <t>M2</t>
        </is>
      </c>
      <c r="D3428" s="330" t="n">
        <v>177.96</v>
      </c>
      <c r="E3428" s="330" t="n">
        <v>181.03</v>
      </c>
      <c r="F3428" s="330" t="inlineStr">
        <is>
          <t>AS</t>
        </is>
      </c>
    </row>
    <row r="3429" ht="30" customHeight="1" s="496">
      <c r="A3429" s="330" t="n">
        <v>92269</v>
      </c>
      <c r="B3429" s="331" t="inlineStr">
        <is>
          <t>FABRICAÇÃO DE FÔRMA PARA PILARES E ESTRUTURAS SIMILARES, EM MADEIRA SERRADA, E=25 MM. AF_09/2020</t>
        </is>
      </c>
      <c r="C3429" s="330" t="inlineStr">
        <is>
          <t>M2</t>
        </is>
      </c>
      <c r="D3429" s="330" t="n">
        <v>130.61</v>
      </c>
      <c r="E3429" s="330" t="n">
        <v>132.43</v>
      </c>
      <c r="F3429" s="330" t="inlineStr">
        <is>
          <t>AS</t>
        </is>
      </c>
    </row>
    <row r="3430" ht="30" customHeight="1" s="496">
      <c r="A3430" s="330" t="n">
        <v>92270</v>
      </c>
      <c r="B3430" s="331" t="inlineStr">
        <is>
          <t>FABRICAÇÃO DE FÔRMA PARA VIGAS, COM MADEIRA SERRADA, E = 25 MM. AF_09/2020</t>
        </is>
      </c>
      <c r="C3430" s="330" t="inlineStr">
        <is>
          <t>M2</t>
        </is>
      </c>
      <c r="D3430" s="330" t="n">
        <v>131.15</v>
      </c>
      <c r="E3430" s="330" t="n">
        <v>133.39</v>
      </c>
      <c r="F3430" s="330" t="inlineStr">
        <is>
          <t>AS</t>
        </is>
      </c>
    </row>
    <row r="3431" ht="30" customHeight="1" s="496">
      <c r="A3431" s="330" t="n">
        <v>92266</v>
      </c>
      <c r="B3431" s="331" t="inlineStr">
        <is>
          <t>FABRICAÇÃO DE FÔRMA PARA VIGAS, EM CHAPA DE MADEIRA COMPENSADA PLASTIFICADA, E = 18 MM. AF_09/2020</t>
        </is>
      </c>
      <c r="C3431" s="330" t="inlineStr">
        <is>
          <t>M2</t>
        </is>
      </c>
      <c r="D3431" s="330" t="n">
        <v>177.27</v>
      </c>
      <c r="E3431" s="330" t="n">
        <v>179.75</v>
      </c>
      <c r="F3431" s="330" t="inlineStr">
        <is>
          <t>AS</t>
        </is>
      </c>
    </row>
    <row r="3432" ht="30" customHeight="1" s="496">
      <c r="A3432" s="330" t="n">
        <v>92265</v>
      </c>
      <c r="B3432" s="331" t="inlineStr">
        <is>
          <t>FABRICAÇÃO DE FÔRMA PARA VIGAS, EM CHAPA DE MADEIRA COMPENSADA RESINADA, E = 17 MM. AF_09/2020</t>
        </is>
      </c>
      <c r="C3432" s="330" t="inlineStr">
        <is>
          <t>M2</t>
        </is>
      </c>
      <c r="D3432" s="330" t="n">
        <v>132.75</v>
      </c>
      <c r="E3432" s="330" t="n">
        <v>135.23</v>
      </c>
      <c r="F3432" s="330" t="inlineStr">
        <is>
          <t>AS</t>
        </is>
      </c>
    </row>
    <row r="3433" ht="45" customHeight="1" s="496">
      <c r="A3433" s="330" t="n">
        <v>92524</v>
      </c>
      <c r="B3433" s="331" t="inlineStr">
        <is>
          <t>MONTAGEM E DESMONTAGEM DE FÔRMA DE LAJE MACIÇA, PÉ-DIREITO DUPLO, EM CHAPA DE MADEIRA COMPENSADA PLASTIFICADA, 10 UTILIZAÇÕES. AF_09/2020</t>
        </is>
      </c>
      <c r="C3433" s="330" t="inlineStr">
        <is>
          <t>M2</t>
        </is>
      </c>
      <c r="D3433" s="330" t="n">
        <v>93.67</v>
      </c>
      <c r="E3433" s="330" t="n">
        <v>95.29000000000001</v>
      </c>
      <c r="F3433" s="330" t="inlineStr">
        <is>
          <t>AS</t>
        </is>
      </c>
    </row>
    <row r="3434" ht="45" customHeight="1" s="496">
      <c r="A3434" s="330" t="n">
        <v>92528</v>
      </c>
      <c r="B3434" s="331" t="inlineStr">
        <is>
          <t>MONTAGEM E DESMONTAGEM DE FÔRMA DE LAJE MACIÇA, PÉ-DIREITO DUPLO, EM CHAPA DE MADEIRA COMPENSADA PLASTIFICADA, 12 UTILIZAÇÕES. AF_09/2020</t>
        </is>
      </c>
      <c r="C3434" s="330" t="inlineStr">
        <is>
          <t>M2</t>
        </is>
      </c>
      <c r="D3434" s="330" t="n">
        <v>89.90000000000001</v>
      </c>
      <c r="E3434" s="330" t="n">
        <v>91.40000000000001</v>
      </c>
      <c r="F3434" s="330" t="inlineStr">
        <is>
          <t>AS</t>
        </is>
      </c>
    </row>
    <row r="3435" ht="45" customHeight="1" s="496">
      <c r="A3435" s="330" t="n">
        <v>92532</v>
      </c>
      <c r="B3435" s="331" t="inlineStr">
        <is>
          <t>MONTAGEM E DESMONTAGEM DE FÔRMA DE LAJE MACIÇA, PÉ-DIREITO DUPLO, EM CHAPA DE MADEIRA COMPENSADA PLASTIFICADA, 14 UTILIZAÇÕES. AF_09/2020</t>
        </is>
      </c>
      <c r="C3435" s="330" t="inlineStr">
        <is>
          <t>M2</t>
        </is>
      </c>
      <c r="D3435" s="330" t="n">
        <v>86.66</v>
      </c>
      <c r="E3435" s="330" t="n">
        <v>88.05</v>
      </c>
      <c r="F3435" s="330" t="inlineStr">
        <is>
          <t>AS</t>
        </is>
      </c>
    </row>
    <row r="3436" ht="45" customHeight="1" s="496">
      <c r="A3436" s="330" t="n">
        <v>92536</v>
      </c>
      <c r="B3436" s="331" t="inlineStr">
        <is>
          <t>MONTAGEM E DESMONTAGEM DE FÔRMA DE LAJE MACIÇA, PÉ-DIREITO DUPLO, EM CHAPA DE MADEIRA COMPENSADA PLASTIFICADA, 18 UTILIZAÇÕES. AF_09/2020</t>
        </is>
      </c>
      <c r="C3436" s="330" t="inlineStr">
        <is>
          <t>M2</t>
        </is>
      </c>
      <c r="D3436" s="330" t="n">
        <v>80.38</v>
      </c>
      <c r="E3436" s="330" t="n">
        <v>81.56999999999999</v>
      </c>
      <c r="F3436" s="330" t="inlineStr">
        <is>
          <t>AS</t>
        </is>
      </c>
    </row>
    <row r="3437" ht="45" customHeight="1" s="496">
      <c r="A3437" s="330" t="n">
        <v>92508</v>
      </c>
      <c r="B3437" s="331" t="inlineStr">
        <is>
          <t>MONTAGEM E DESMONTAGEM DE FÔRMA DE LAJE MACIÇA, PÉ-DIREITO DUPLO, EM CHAPA DE MADEIRA COMPENSADA RESINADA, 2 UTILIZAÇÕES. AF_09/2020</t>
        </is>
      </c>
      <c r="C3437" s="330" t="inlineStr">
        <is>
          <t>M2</t>
        </is>
      </c>
      <c r="D3437" s="330" t="n">
        <v>126.11</v>
      </c>
      <c r="E3437" s="330" t="n">
        <v>128.38</v>
      </c>
      <c r="F3437" s="330" t="inlineStr">
        <is>
          <t>AS</t>
        </is>
      </c>
    </row>
    <row r="3438" ht="45" customHeight="1" s="496">
      <c r="A3438" s="330" t="n">
        <v>92512</v>
      </c>
      <c r="B3438" s="331" t="inlineStr">
        <is>
          <t>MONTAGEM E DESMONTAGEM DE FÔRMA DE LAJE MACIÇA, PÉ-DIREITO DUPLO, EM CHAPA DE MADEIRA COMPENSADA RESINADA, 4 UTILIZAÇÕES. AF_09/2020</t>
        </is>
      </c>
      <c r="C3438" s="330" t="inlineStr">
        <is>
          <t>M2</t>
        </is>
      </c>
      <c r="D3438" s="330" t="n">
        <v>108.72</v>
      </c>
      <c r="E3438" s="330" t="n">
        <v>110.79</v>
      </c>
      <c r="F3438" s="330" t="inlineStr">
        <is>
          <t>AS</t>
        </is>
      </c>
    </row>
    <row r="3439" ht="45" customHeight="1" s="496">
      <c r="A3439" s="330" t="n">
        <v>92515</v>
      </c>
      <c r="B3439" s="331" t="inlineStr">
        <is>
          <t>MONTAGEM E DESMONTAGEM DE FÔRMA DE LAJE MACIÇA, PÉ-DIREITO DUPLO, EM CHAPA DE MADEIRA COMPENSADA RESINADA, 6 UTILIZAÇÕES. AF_09/2020</t>
        </is>
      </c>
      <c r="C3439" s="330" t="inlineStr">
        <is>
          <t>M2</t>
        </is>
      </c>
      <c r="D3439" s="330" t="n">
        <v>99.98</v>
      </c>
      <c r="E3439" s="330" t="n">
        <v>101.9</v>
      </c>
      <c r="F3439" s="330" t="inlineStr">
        <is>
          <t>AS</t>
        </is>
      </c>
    </row>
    <row r="3440" ht="45" customHeight="1" s="496">
      <c r="A3440" s="330" t="n">
        <v>92520</v>
      </c>
      <c r="B3440" s="331" t="inlineStr">
        <is>
          <t>MONTAGEM E DESMONTAGEM DE FÔRMA DE LAJE MACIÇA, PÉ-DIREITO DUPLO, EM CHAPA DE MADEIRA COMPENSADA RESINADA, 8 UTILIZAÇÕES. AF_09/2020</t>
        </is>
      </c>
      <c r="C3440" s="330" t="inlineStr">
        <is>
          <t>M2</t>
        </is>
      </c>
      <c r="D3440" s="330" t="n">
        <v>94.23</v>
      </c>
      <c r="E3440" s="330" t="n">
        <v>96</v>
      </c>
      <c r="F3440" s="330" t="inlineStr">
        <is>
          <t>AS</t>
        </is>
      </c>
    </row>
    <row r="3441" ht="45" customHeight="1" s="496">
      <c r="A3441" s="330" t="n">
        <v>92526</v>
      </c>
      <c r="B3441" s="331" t="inlineStr">
        <is>
          <t>MONTAGEM E DESMONTAGEM DE FÔRMA DE LAJE MACIÇA, PÉ-DIREITO SIMPLES, EM CHAPA DE MADEIRA COMPENSADA PLASTIFICADA, 10 UTILIZAÇÕES. AF_09/2020</t>
        </is>
      </c>
      <c r="C3441" s="330" t="inlineStr">
        <is>
          <t>M2</t>
        </is>
      </c>
      <c r="D3441" s="330" t="n">
        <v>49.06</v>
      </c>
      <c r="E3441" s="330" t="n">
        <v>50</v>
      </c>
      <c r="F3441" s="330" t="inlineStr">
        <is>
          <t>AS</t>
        </is>
      </c>
    </row>
    <row r="3442" ht="45" customHeight="1" s="496">
      <c r="A3442" s="330" t="n">
        <v>92530</v>
      </c>
      <c r="B3442" s="331" t="inlineStr">
        <is>
          <t>MONTAGEM E DESMONTAGEM DE FÔRMA DE LAJE MACIÇA, PÉ-DIREITO SIMPLES, EM CHAPA DE MADEIRA COMPENSADA PLASTIFICADA, 12 UTILIZAÇÕES. AF_09/2020</t>
        </is>
      </c>
      <c r="C3442" s="330" t="inlineStr">
        <is>
          <t>M2</t>
        </is>
      </c>
      <c r="D3442" s="330" t="n">
        <v>46.28</v>
      </c>
      <c r="E3442" s="330" t="n">
        <v>47.15</v>
      </c>
      <c r="F3442" s="330" t="inlineStr">
        <is>
          <t>AS</t>
        </is>
      </c>
    </row>
    <row r="3443" ht="45" customHeight="1" s="496">
      <c r="A3443" s="330" t="n">
        <v>92534</v>
      </c>
      <c r="B3443" s="331" t="inlineStr">
        <is>
          <t>MONTAGEM E DESMONTAGEM DE FÔRMA DE LAJE MACIÇA, PÉ-DIREITO SIMPLES, EM CHAPA DE MADEIRA COMPENSADA PLASTIFICADA, 14 UTILIZAÇÕES. AF_09/2020</t>
        </is>
      </c>
      <c r="C3443" s="330" t="inlineStr">
        <is>
          <t>M2</t>
        </is>
      </c>
      <c r="D3443" s="330" t="n">
        <v>43.94</v>
      </c>
      <c r="E3443" s="330" t="n">
        <v>44.74</v>
      </c>
      <c r="F3443" s="330" t="inlineStr">
        <is>
          <t>AS</t>
        </is>
      </c>
    </row>
    <row r="3444" ht="45" customHeight="1" s="496">
      <c r="A3444" s="330" t="n">
        <v>92538</v>
      </c>
      <c r="B3444" s="331" t="inlineStr">
        <is>
          <t>MONTAGEM E DESMONTAGEM DE FÔRMA DE LAJE MACIÇA, PÉ-DIREITO SIMPLES, EM CHAPA DE MADEIRA COMPENSADA PLASTIFICADA, 18 UTILIZAÇÕES. AF_09/2020</t>
        </is>
      </c>
      <c r="C3444" s="330" t="inlineStr">
        <is>
          <t>M2</t>
        </is>
      </c>
      <c r="D3444" s="330" t="n">
        <v>39.26</v>
      </c>
      <c r="E3444" s="330" t="n">
        <v>39.95</v>
      </c>
      <c r="F3444" s="330" t="inlineStr">
        <is>
          <t>AS</t>
        </is>
      </c>
    </row>
    <row r="3445" ht="45" customHeight="1" s="496">
      <c r="A3445" s="330" t="n">
        <v>103760</v>
      </c>
      <c r="B3445" s="331" t="inlineStr">
        <is>
          <t>MONTAGEM E DESMONTAGEM DE FÔRMA DE LAJE MACIÇA, PÉ-DIREITO SIMPLES, EM CHAPA DE MADEIRA COMPENSADA RESINADA E CIMBRAMENTO DE MADEIRA, 2 UTILIZAÇÕES. AF_03/2022</t>
        </is>
      </c>
      <c r="C3445" s="330" t="inlineStr">
        <is>
          <t>M2</t>
        </is>
      </c>
      <c r="D3445" s="330" t="n">
        <v>110.34</v>
      </c>
      <c r="E3445" s="330" t="n">
        <v>112.51</v>
      </c>
      <c r="F3445" s="330" t="inlineStr">
        <is>
          <t>AS</t>
        </is>
      </c>
    </row>
    <row r="3446" ht="45" customHeight="1" s="496">
      <c r="A3446" s="330" t="n">
        <v>103761</v>
      </c>
      <c r="B3446" s="331" t="inlineStr">
        <is>
          <t>MONTAGEM E DESMONTAGEM DE FÔRMA DE LAJE MACIÇA, PÉ-DIREITO SIMPLES, EM CHAPA DE MADEIRA COMPENSADA RESINADA E CIMBRAMENTO DE MADEIRA, 4 UTILIZAÇÕES. AF_03/2022</t>
        </is>
      </c>
      <c r="C3446" s="330" t="inlineStr">
        <is>
          <t>M2</t>
        </is>
      </c>
      <c r="D3446" s="330" t="n">
        <v>79.31999999999999</v>
      </c>
      <c r="E3446" s="330" t="n">
        <v>81.31999999999999</v>
      </c>
      <c r="F3446" s="330" t="inlineStr">
        <is>
          <t>AS</t>
        </is>
      </c>
    </row>
    <row r="3447" ht="45" customHeight="1" s="496">
      <c r="A3447" s="330" t="n">
        <v>103762</v>
      </c>
      <c r="B3447" s="331" t="inlineStr">
        <is>
          <t>MONTAGEM E DESMONTAGEM DE FÔRMA DE LAJE MACIÇA, PÉ-DIREITO SIMPLES, EM CHAPA DE MADEIRA COMPENSADA RESINADA E CIMBRAMENTO DE MADEIRA, 6 UTILIZAÇÕES. AF_03/2022</t>
        </is>
      </c>
      <c r="C3447" s="330" t="inlineStr">
        <is>
          <t>M2</t>
        </is>
      </c>
      <c r="D3447" s="330" t="n">
        <v>67.84999999999999</v>
      </c>
      <c r="E3447" s="330" t="n">
        <v>69.68000000000001</v>
      </c>
      <c r="F3447" s="330" t="inlineStr">
        <is>
          <t>AS</t>
        </is>
      </c>
    </row>
    <row r="3448" ht="45" customHeight="1" s="496">
      <c r="A3448" s="330" t="n">
        <v>103763</v>
      </c>
      <c r="B3448" s="331" t="inlineStr">
        <is>
          <t>MONTAGEM E DESMONTAGEM DE FÔRMA DE LAJE MACIÇA, PÉ-DIREITO SIMPLES, EM CHAPA DE MADEIRA COMPENSADA RESINADA E CIMBRAMENTO DE MADEIRA, 8 UTILIZAÇÕES. AF_03/2022</t>
        </is>
      </c>
      <c r="C3448" s="330" t="inlineStr">
        <is>
          <t>M2</t>
        </is>
      </c>
      <c r="D3448" s="330" t="n">
        <v>60.27</v>
      </c>
      <c r="E3448" s="330" t="n">
        <v>61.98</v>
      </c>
      <c r="F3448" s="330" t="inlineStr">
        <is>
          <t>AS</t>
        </is>
      </c>
    </row>
    <row r="3449" ht="45" customHeight="1" s="496">
      <c r="A3449" s="330" t="n">
        <v>92510</v>
      </c>
      <c r="B3449" s="331" t="inlineStr">
        <is>
          <t>MONTAGEM E DESMONTAGEM DE FÔRMA DE LAJE MACIÇA, PÉ-DIREITO SIMPLES, EM CHAPA DE MADEIRA COMPENSADA RESINADA, 2 UTILIZAÇÕES. AF_09/2020</t>
        </is>
      </c>
      <c r="C3449" s="330" t="inlineStr">
        <is>
          <t>M2</t>
        </is>
      </c>
      <c r="D3449" s="330" t="n">
        <v>76.69</v>
      </c>
      <c r="E3449" s="330" t="n">
        <v>78.02</v>
      </c>
      <c r="F3449" s="330" t="inlineStr">
        <is>
          <t>AS</t>
        </is>
      </c>
    </row>
    <row r="3450" ht="45" customHeight="1" s="496">
      <c r="A3450" s="330" t="n">
        <v>92514</v>
      </c>
      <c r="B3450" s="331" t="inlineStr">
        <is>
          <t>MONTAGEM E DESMONTAGEM DE FÔRMA DE LAJE MACIÇA, PÉ-DIREITO SIMPLES, EM CHAPA DE MADEIRA COMPENSADA RESINADA, 4 UTILIZAÇÕES. AF_09/2020</t>
        </is>
      </c>
      <c r="C3450" s="330" t="inlineStr">
        <is>
          <t>M2</t>
        </is>
      </c>
      <c r="D3450" s="330" t="n">
        <v>60.61</v>
      </c>
      <c r="E3450" s="330" t="n">
        <v>61.82</v>
      </c>
      <c r="F3450" s="330" t="inlineStr">
        <is>
          <t>AS</t>
        </is>
      </c>
    </row>
    <row r="3451" ht="45" customHeight="1" s="496">
      <c r="A3451" s="330" t="n">
        <v>92518</v>
      </c>
      <c r="B3451" s="331" t="inlineStr">
        <is>
          <t>MONTAGEM E DESMONTAGEM DE FÔRMA DE LAJE MACIÇA, PÉ-DIREITO SIMPLES, EM CHAPA DE MADEIRA COMPENSADA RESINADA, 6 UTILIZAÇÕES. AF_09/2020</t>
        </is>
      </c>
      <c r="C3451" s="330" t="inlineStr">
        <is>
          <t>M2</t>
        </is>
      </c>
      <c r="D3451" s="330" t="n">
        <v>53.14</v>
      </c>
      <c r="E3451" s="330" t="n">
        <v>54.26</v>
      </c>
      <c r="F3451" s="330" t="inlineStr">
        <is>
          <t>AS</t>
        </is>
      </c>
    </row>
    <row r="3452" ht="45" customHeight="1" s="496">
      <c r="A3452" s="330" t="n">
        <v>92522</v>
      </c>
      <c r="B3452" s="331" t="inlineStr">
        <is>
          <t>MONTAGEM E DESMONTAGEM DE FÔRMA DE LAJE MACIÇA, PÉ-DIREITO SIMPLES, EM CHAPA DE MADEIRA COMPENSADA RESINADA, 8 UTILIZAÇÕES. AF_09/2020</t>
        </is>
      </c>
      <c r="C3452" s="330" t="inlineStr">
        <is>
          <t>M2</t>
        </is>
      </c>
      <c r="D3452" s="330" t="n">
        <v>48.54</v>
      </c>
      <c r="E3452" s="330" t="n">
        <v>49.56</v>
      </c>
      <c r="F3452" s="330" t="inlineStr">
        <is>
          <t>AS</t>
        </is>
      </c>
    </row>
    <row r="3453" ht="30" customHeight="1" s="496">
      <c r="A3453" s="330" t="n">
        <v>92482</v>
      </c>
      <c r="B3453" s="331" t="inlineStr">
        <is>
          <t>MONTAGEM E DESMONTAGEM DE FÔRMA DE LAJE MACIÇA, PÉ-DIREITO SIMPLES, EM MADEIRA SERRADA, 1 UTILIZAÇÃO. AF_09/2020</t>
        </is>
      </c>
      <c r="C3453" s="330" t="inlineStr">
        <is>
          <t>M2</t>
        </is>
      </c>
      <c r="D3453" s="330" t="n">
        <v>277.69</v>
      </c>
      <c r="E3453" s="330" t="n">
        <v>285.47</v>
      </c>
      <c r="F3453" s="330" t="inlineStr">
        <is>
          <t>AS</t>
        </is>
      </c>
    </row>
    <row r="3454" ht="30" customHeight="1" s="496">
      <c r="A3454" s="330" t="n">
        <v>92484</v>
      </c>
      <c r="B3454" s="331" t="inlineStr">
        <is>
          <t>MONTAGEM E DESMONTAGEM DE FÔRMA DE LAJE MACIÇA, PÉ-DIREITO SIMPLES, EM MADEIRA SERRADA, 2 UTILIZAÇÕES. AF_09/2020</t>
        </is>
      </c>
      <c r="C3454" s="330" t="inlineStr">
        <is>
          <t>M2</t>
        </is>
      </c>
      <c r="D3454" s="330" t="n">
        <v>202.33</v>
      </c>
      <c r="E3454" s="330" t="n">
        <v>208.77</v>
      </c>
      <c r="F3454" s="330" t="inlineStr">
        <is>
          <t>AS</t>
        </is>
      </c>
    </row>
    <row r="3455" ht="30" customHeight="1" s="496">
      <c r="A3455" s="330" t="n">
        <v>92486</v>
      </c>
      <c r="B3455" s="331" t="inlineStr">
        <is>
          <t>MONTAGEM E DESMONTAGEM DE FÔRMA DE LAJE MACIÇA, PÉ-DIREITO SIMPLES, EM MADEIRA SERRADA, 4 UTILIZAÇÕES. AF_09/2020</t>
        </is>
      </c>
      <c r="C3455" s="330" t="inlineStr">
        <is>
          <t>M2</t>
        </is>
      </c>
      <c r="D3455" s="330" t="n">
        <v>151.81</v>
      </c>
      <c r="E3455" s="330" t="n">
        <v>157.13</v>
      </c>
      <c r="F3455" s="330" t="inlineStr">
        <is>
          <t>AS</t>
        </is>
      </c>
    </row>
    <row r="3456" ht="45" customHeight="1" s="496">
      <c r="A3456" s="330" t="n">
        <v>92492</v>
      </c>
      <c r="B3456" s="331" t="inlineStr">
        <is>
          <t>MONTAGEM E DESMONTAGEM DE FÔRMA DE LAJE NERVURADA COM CUBETA E ASSOALHO, PÉ-DIREITO DUPLO, EM CHAPA DE MADEIRA COMPENSADA RESINADA, 10 UTILIZAÇÕES. AF_09/2020</t>
        </is>
      </c>
      <c r="C3456" s="330" t="inlineStr">
        <is>
          <t>M2</t>
        </is>
      </c>
      <c r="D3456" s="330" t="n">
        <v>126.01</v>
      </c>
      <c r="E3456" s="330" t="n">
        <v>128.66</v>
      </c>
      <c r="F3456" s="330" t="inlineStr">
        <is>
          <t>AS</t>
        </is>
      </c>
    </row>
    <row r="3457" ht="45" customHeight="1" s="496">
      <c r="A3457" s="330" t="n">
        <v>92496</v>
      </c>
      <c r="B3457" s="331" t="inlineStr">
        <is>
          <t>MONTAGEM E DESMONTAGEM DE FÔRMA DE LAJE NERVURADA COM CUBETA E ASSOALHO, PÉ-DIREITO DUPLO, EM CHAPA DE MADEIRA COMPENSADA RESINADA, 12 UTILIZAÇÕES. AF_09/2020</t>
        </is>
      </c>
      <c r="C3457" s="330" t="inlineStr">
        <is>
          <t>M2</t>
        </is>
      </c>
      <c r="D3457" s="330" t="n">
        <v>120.7</v>
      </c>
      <c r="E3457" s="330" t="n">
        <v>123.18</v>
      </c>
      <c r="F3457" s="330" t="inlineStr">
        <is>
          <t>AS</t>
        </is>
      </c>
    </row>
    <row r="3458" ht="45" customHeight="1" s="496">
      <c r="A3458" s="330" t="n">
        <v>92500</v>
      </c>
      <c r="B3458" s="331" t="inlineStr">
        <is>
          <t>MONTAGEM E DESMONTAGEM DE FÔRMA DE LAJE NERVURADA COM CUBETA E ASSOALHO, PÉ-DIREITO DUPLO, EM CHAPA DE MADEIRA COMPENSADA RESINADA, 14 UTILIZAÇÕES. AF_09/2020</t>
        </is>
      </c>
      <c r="C3458" s="330" t="inlineStr">
        <is>
          <t>M2</t>
        </is>
      </c>
      <c r="D3458" s="330" t="n">
        <v>116.47</v>
      </c>
      <c r="E3458" s="330" t="n">
        <v>118.75</v>
      </c>
      <c r="F3458" s="330" t="inlineStr">
        <is>
          <t>AS</t>
        </is>
      </c>
    </row>
    <row r="3459" ht="45" customHeight="1" s="496">
      <c r="A3459" s="330" t="n">
        <v>92504</v>
      </c>
      <c r="B3459" s="331" t="inlineStr">
        <is>
          <t>MONTAGEM E DESMONTAGEM DE FÔRMA DE LAJE NERVURADA COM CUBETA E ASSOALHO, PÉ-DIREITO DUPLO, EM CHAPA DE MADEIRA COMPENSADA RESINADA, 18 UTILIZAÇÕES. AF_09/2020</t>
        </is>
      </c>
      <c r="C3459" s="330" t="inlineStr">
        <is>
          <t>M2</t>
        </is>
      </c>
      <c r="D3459" s="330" t="n">
        <v>108.75</v>
      </c>
      <c r="E3459" s="330" t="n">
        <v>110.69</v>
      </c>
      <c r="F3459" s="330" t="inlineStr">
        <is>
          <t>AS</t>
        </is>
      </c>
    </row>
    <row r="3460" ht="45" customHeight="1" s="496">
      <c r="A3460" s="330" t="n">
        <v>92488</v>
      </c>
      <c r="B3460" s="331" t="inlineStr">
        <is>
          <t>MONTAGEM E DESMONTAGEM DE FÔRMA DE LAJE NERVURADA COM CUBETA E ASSOALHO, PÉ-DIREITO DUPLO, EM CHAPA DE MADEIRA COMPENSADA RESINADA, 8 UTILIZAÇÕES. AF_09/2020</t>
        </is>
      </c>
      <c r="C3460" s="330" t="inlineStr">
        <is>
          <t>M2</t>
        </is>
      </c>
      <c r="D3460" s="330" t="n">
        <v>132.35</v>
      </c>
      <c r="E3460" s="330" t="n">
        <v>135.24</v>
      </c>
      <c r="F3460" s="330" t="inlineStr">
        <is>
          <t>AS</t>
        </is>
      </c>
    </row>
    <row r="3461" ht="45" customHeight="1" s="496">
      <c r="A3461" s="330" t="n">
        <v>92494</v>
      </c>
      <c r="B3461" s="331" t="inlineStr">
        <is>
          <t>MONTAGEM E DESMONTAGEM DE FÔRMA DE LAJE NERVURADA COM CUBETA E ASSOALHO, PÉ-DIREITO SIMPLES, EM CHAPA DE MADEIRA COMPENSADA RESINADA, 10 UTILIZAÇÕES. AF_09/2020</t>
        </is>
      </c>
      <c r="C3461" s="330" t="inlineStr">
        <is>
          <t>M2</t>
        </is>
      </c>
      <c r="D3461" s="330" t="n">
        <v>79.95</v>
      </c>
      <c r="E3461" s="330" t="n">
        <v>81.86</v>
      </c>
      <c r="F3461" s="330" t="inlineStr">
        <is>
          <t>AS</t>
        </is>
      </c>
    </row>
    <row r="3462" ht="45" customHeight="1" s="496">
      <c r="A3462" s="330" t="n">
        <v>92498</v>
      </c>
      <c r="B3462" s="331" t="inlineStr">
        <is>
          <t>MONTAGEM E DESMONTAGEM DE FÔRMA DE LAJE NERVURADA COM CUBETA E ASSOALHO, PÉ-DIREITO SIMPLES, EM CHAPA DE MADEIRA COMPENSADA RESINADA, 12 UTILIZAÇÕES. AF_09/2020</t>
        </is>
      </c>
      <c r="C3462" s="330" t="inlineStr">
        <is>
          <t>M2</t>
        </is>
      </c>
      <c r="D3462" s="330" t="n">
        <v>75.70999999999999</v>
      </c>
      <c r="E3462" s="330" t="n">
        <v>77.47</v>
      </c>
      <c r="F3462" s="330" t="inlineStr">
        <is>
          <t>AS</t>
        </is>
      </c>
    </row>
    <row r="3463" ht="45" customHeight="1" s="496">
      <c r="A3463" s="330" t="n">
        <v>92502</v>
      </c>
      <c r="B3463" s="331" t="inlineStr">
        <is>
          <t>MONTAGEM E DESMONTAGEM DE FÔRMA DE LAJE NERVURADA COM CUBETA E ASSOALHO, PÉ-DIREITO SIMPLES, EM CHAPA DE MADEIRA COMPENSADA RESINADA, 14 UTILIZAÇÕES. AF_09/2020</t>
        </is>
      </c>
      <c r="C3463" s="330" t="inlineStr">
        <is>
          <t>M2</t>
        </is>
      </c>
      <c r="D3463" s="330" t="n">
        <v>72.48999999999999</v>
      </c>
      <c r="E3463" s="330" t="n">
        <v>74.12</v>
      </c>
      <c r="F3463" s="330" t="inlineStr">
        <is>
          <t>AS</t>
        </is>
      </c>
    </row>
    <row r="3464" ht="45" customHeight="1" s="496">
      <c r="A3464" s="330" t="n">
        <v>92506</v>
      </c>
      <c r="B3464" s="331" t="inlineStr">
        <is>
          <t>MONTAGEM E DESMONTAGEM DE FÔRMA DE LAJE NERVURADA COM CUBETA E ASSOALHO, PÉ-DIREITO SIMPLES, EM CHAPA DE MADEIRA COMPENSADA RESINADA, 18 UTILIZAÇÕES. AF_09/2020</t>
        </is>
      </c>
      <c r="C3464" s="330" t="inlineStr">
        <is>
          <t>M2</t>
        </is>
      </c>
      <c r="D3464" s="330" t="n">
        <v>66.55</v>
      </c>
      <c r="E3464" s="330" t="n">
        <v>67.92</v>
      </c>
      <c r="F3464" s="330" t="inlineStr">
        <is>
          <t>AS</t>
        </is>
      </c>
    </row>
    <row r="3465" ht="45" customHeight="1" s="496">
      <c r="A3465" s="330" t="n">
        <v>92490</v>
      </c>
      <c r="B3465" s="331" t="inlineStr">
        <is>
          <t>MONTAGEM E DESMONTAGEM DE FÔRMA DE LAJE NERVURADA COM CUBETA E ASSOALHO, PÉ-DIREITO SIMPLES, EM CHAPA DE MADEIRA COMPENSADA RESINADA, 8 UTILIZAÇÕES. AF_09/2020</t>
        </is>
      </c>
      <c r="C3465" s="330" t="inlineStr">
        <is>
          <t>M2</t>
        </is>
      </c>
      <c r="D3465" s="330" t="n">
        <v>85.06</v>
      </c>
      <c r="E3465" s="330" t="n">
        <v>87.14</v>
      </c>
      <c r="F3465" s="330" t="inlineStr">
        <is>
          <t>AS</t>
        </is>
      </c>
    </row>
    <row r="3466" ht="45" customHeight="1" s="496">
      <c r="A3466" s="330" t="n">
        <v>92433</v>
      </c>
      <c r="B3466" s="331" t="inlineStr">
        <is>
          <t>MONTAGEM E DESMONTAGEM DE FÔRMA DE PILARES RETANGULARES E ESTRUTURAS SIMILARES, PÉ-DIREITO DUPLO, EM CHAPA DE MADEIRA COMPENSADA PLASTIFICADA, 10 UTILIZAÇÕES. AF_09/2020</t>
        </is>
      </c>
      <c r="C3466" s="330" t="inlineStr">
        <is>
          <t>M2</t>
        </is>
      </c>
      <c r="D3466" s="330" t="n">
        <v>87.73999999999999</v>
      </c>
      <c r="E3466" s="330" t="n">
        <v>90.09</v>
      </c>
      <c r="F3466" s="330" t="inlineStr">
        <is>
          <t>AS</t>
        </is>
      </c>
    </row>
    <row r="3467" ht="45" customHeight="1" s="496">
      <c r="A3467" s="330" t="n">
        <v>92437</v>
      </c>
      <c r="B3467" s="331" t="inlineStr">
        <is>
          <t>MONTAGEM E DESMONTAGEM DE FÔRMA DE PILARES RETANGULARES E ESTRUTURAS SIMILARES, PÉ-DIREITO DUPLO, EM CHAPA DE MADEIRA COMPENSADA PLASTIFICADA, 12 UTILIZAÇÕES. AF_09/2020</t>
        </is>
      </c>
      <c r="C3467" s="330" t="inlineStr">
        <is>
          <t>M2</t>
        </is>
      </c>
      <c r="D3467" s="330" t="n">
        <v>83.89</v>
      </c>
      <c r="E3467" s="330" t="n">
        <v>86.13</v>
      </c>
      <c r="F3467" s="330" t="inlineStr">
        <is>
          <t>AS</t>
        </is>
      </c>
    </row>
    <row r="3468" ht="45" customHeight="1" s="496">
      <c r="A3468" s="330" t="n">
        <v>92441</v>
      </c>
      <c r="B3468" s="331" t="inlineStr">
        <is>
          <t>MONTAGEM E DESMONTAGEM DE FÔRMA DE PILARES RETANGULARES E ESTRUTURAS SIMILARES, PÉ-DIREITO DUPLO, EM CHAPA DE MADEIRA COMPENSADA PLASTIFICADA, 14 UTILIZAÇÕES. AF_09/2020</t>
        </is>
      </c>
      <c r="C3468" s="330" t="inlineStr">
        <is>
          <t>M2</t>
        </is>
      </c>
      <c r="D3468" s="330" t="n">
        <v>81.12</v>
      </c>
      <c r="E3468" s="330" t="n">
        <v>83.29000000000001</v>
      </c>
      <c r="F3468" s="330" t="inlineStr">
        <is>
          <t>AS</t>
        </is>
      </c>
    </row>
    <row r="3469" ht="45" customHeight="1" s="496">
      <c r="A3469" s="330" t="n">
        <v>92445</v>
      </c>
      <c r="B3469" s="331" t="inlineStr">
        <is>
          <t>MONTAGEM E DESMONTAGEM DE FÔRMA DE PILARES RETANGULARES E ESTRUTURAS SIMILARES, PÉ-DIREITO DUPLO, EM CHAPA DE MADEIRA COMPENSADA PLASTIFICADA, 18 UTILIZAÇÕES. AF_09/2020</t>
        </is>
      </c>
      <c r="C3469" s="330" t="inlineStr">
        <is>
          <t>M2</t>
        </is>
      </c>
      <c r="D3469" s="330" t="n">
        <v>75.47</v>
      </c>
      <c r="E3469" s="330" t="n">
        <v>77.51000000000001</v>
      </c>
      <c r="F3469" s="330" t="inlineStr">
        <is>
          <t>AS</t>
        </is>
      </c>
    </row>
    <row r="3470" ht="45" customHeight="1" s="496">
      <c r="A3470" s="330" t="n">
        <v>92417</v>
      </c>
      <c r="B3470" s="331" t="inlineStr">
        <is>
          <t>MONTAGEM E DESMONTAGEM DE FÔRMA DE PILARES RETANGULARES E ESTRUTURAS SIMILARES, PÉ-DIREITO DUPLO, EM CHAPA DE MADEIRA COMPENSADA RESINADA, 2 UTILIZAÇÕES. AF_09/2020</t>
        </is>
      </c>
      <c r="C3470" s="330" t="inlineStr">
        <is>
          <t>M2</t>
        </is>
      </c>
      <c r="D3470" s="330" t="n">
        <v>184.28</v>
      </c>
      <c r="E3470" s="330" t="n">
        <v>189.34</v>
      </c>
      <c r="F3470" s="330" t="inlineStr">
        <is>
          <t>AS</t>
        </is>
      </c>
    </row>
    <row r="3471" ht="45" customHeight="1" s="496">
      <c r="A3471" s="330" t="n">
        <v>92421</v>
      </c>
      <c r="B3471" s="331" t="inlineStr">
        <is>
          <t>MONTAGEM E DESMONTAGEM DE FÔRMA DE PILARES RETANGULARES E ESTRUTURAS SIMILARES, PÉ-DIREITO DUPLO, EM CHAPA DE MADEIRA COMPENSADA RESINADA, 4 UTILIZAÇÕES. AF_09/2020</t>
        </is>
      </c>
      <c r="C3471" s="330" t="inlineStr">
        <is>
          <t>M2</t>
        </is>
      </c>
      <c r="D3471" s="330" t="n">
        <v>122.41</v>
      </c>
      <c r="E3471" s="330" t="n">
        <v>125.87</v>
      </c>
      <c r="F3471" s="330" t="inlineStr">
        <is>
          <t>AS</t>
        </is>
      </c>
    </row>
    <row r="3472" ht="45" customHeight="1" s="496">
      <c r="A3472" s="330" t="n">
        <v>92425</v>
      </c>
      <c r="B3472" s="331" t="inlineStr">
        <is>
          <t>MONTAGEM E DESMONTAGEM DE FÔRMA DE PILARES RETANGULARES E ESTRUTURAS SIMILARES, PÉ-DIREITO DUPLO, EM CHAPA DE MADEIRA COMPENSADA RESINADA, 6 UTILIZAÇÕES. AF_09/2020</t>
        </is>
      </c>
      <c r="C3472" s="330" t="inlineStr">
        <is>
          <t>M2</t>
        </is>
      </c>
      <c r="D3472" s="330" t="n">
        <v>102.42</v>
      </c>
      <c r="E3472" s="330" t="n">
        <v>105.31</v>
      </c>
      <c r="F3472" s="330" t="inlineStr">
        <is>
          <t>AS</t>
        </is>
      </c>
    </row>
    <row r="3473" ht="45" customHeight="1" s="496">
      <c r="A3473" s="330" t="n">
        <v>92429</v>
      </c>
      <c r="B3473" s="331" t="inlineStr">
        <is>
          <t>MONTAGEM E DESMONTAGEM DE FÔRMA DE PILARES RETANGULARES E ESTRUTURAS SIMILARES, PÉ-DIREITO DUPLO, EM CHAPA DE MADEIRA COMPENSADA RESINADA, 8 UTILIZAÇÕES. AF_09/2020</t>
        </is>
      </c>
      <c r="C3473" s="330" t="inlineStr">
        <is>
          <t>M2</t>
        </is>
      </c>
      <c r="D3473" s="330" t="n">
        <v>92.36</v>
      </c>
      <c r="E3473" s="330" t="n">
        <v>94.94</v>
      </c>
      <c r="F3473" s="330" t="inlineStr">
        <is>
          <t>AS</t>
        </is>
      </c>
    </row>
    <row r="3474" ht="45" customHeight="1" s="496">
      <c r="A3474" s="330" t="n">
        <v>92431</v>
      </c>
      <c r="B3474" s="331" t="inlineStr">
        <is>
          <t>MONTAGEM E DESMONTAGEM DE FÔRMA DE PILARES RETANGULARES E ESTRUTURAS SIMILARES, PÉ-DIREITO SIMPLES, EM CHAPA DE MADEIRA COMPENSADA PLASTIFICADA, 10 UTILIZAÇÕES. AF_09/2020</t>
        </is>
      </c>
      <c r="C3474" s="330" t="inlineStr">
        <is>
          <t>M2</t>
        </is>
      </c>
      <c r="D3474" s="330" t="n">
        <v>72.56</v>
      </c>
      <c r="E3474" s="330" t="n">
        <v>74.11</v>
      </c>
      <c r="F3474" s="330" t="inlineStr">
        <is>
          <t>AS</t>
        </is>
      </c>
    </row>
    <row r="3475" ht="45" customHeight="1" s="496">
      <c r="A3475" s="330" t="n">
        <v>92435</v>
      </c>
      <c r="B3475" s="331" t="inlineStr">
        <is>
          <t>MONTAGEM E DESMONTAGEM DE FÔRMA DE PILARES RETANGULARES E ESTRUTURAS SIMILARES, PÉ-DIREITO SIMPLES, EM CHAPA DE MADEIRA COMPENSADA PLASTIFICADA, 12 UTILIZAÇÕES. AF_09/2020</t>
        </is>
      </c>
      <c r="C3475" s="330" t="inlineStr">
        <is>
          <t>M2</t>
        </is>
      </c>
      <c r="D3475" s="330" t="n">
        <v>69.23</v>
      </c>
      <c r="E3475" s="330" t="n">
        <v>70.7</v>
      </c>
      <c r="F3475" s="330" t="inlineStr">
        <is>
          <t>AS</t>
        </is>
      </c>
    </row>
    <row r="3476" ht="45" customHeight="1" s="496">
      <c r="A3476" s="330" t="n">
        <v>92439</v>
      </c>
      <c r="B3476" s="331" t="inlineStr">
        <is>
          <t>MONTAGEM E DESMONTAGEM DE FÔRMA DE PILARES RETANGULARES E ESTRUTURAS SIMILARES, PÉ-DIREITO SIMPLES, EM CHAPA DE MADEIRA COMPENSADA PLASTIFICADA, 14 UTILIZAÇÕES. AF_09/2020</t>
        </is>
      </c>
      <c r="C3476" s="330" t="inlineStr">
        <is>
          <t>M2</t>
        </is>
      </c>
      <c r="D3476" s="330" t="n">
        <v>66.81999999999999</v>
      </c>
      <c r="E3476" s="330" t="n">
        <v>68.23999999999999</v>
      </c>
      <c r="F3476" s="330" t="inlineStr">
        <is>
          <t>AS</t>
        </is>
      </c>
    </row>
    <row r="3477" ht="45" customHeight="1" s="496">
      <c r="A3477" s="330" t="n">
        <v>92443</v>
      </c>
      <c r="B3477" s="331" t="inlineStr">
        <is>
          <t>MONTAGEM E DESMONTAGEM DE FÔRMA DE PILARES RETANGULARES E ESTRUTURAS SIMILARES, PÉ-DIREITO SIMPLES, EM CHAPA DE MADEIRA COMPENSADA PLASTIFICADA, 18 UTILIZAÇÕES. AF_09/2020</t>
        </is>
      </c>
      <c r="C3477" s="330" t="inlineStr">
        <is>
          <t>M2</t>
        </is>
      </c>
      <c r="D3477" s="330" t="n">
        <v>61.67</v>
      </c>
      <c r="E3477" s="330" t="n">
        <v>62.98</v>
      </c>
      <c r="F3477" s="330" t="inlineStr">
        <is>
          <t>AS</t>
        </is>
      </c>
    </row>
    <row r="3478" ht="45" customHeight="1" s="496">
      <c r="A3478" s="330" t="n">
        <v>92415</v>
      </c>
      <c r="B3478" s="331" t="inlineStr">
        <is>
          <t>MONTAGEM E DESMONTAGEM DE FÔRMA DE PILARES RETANGULARES E ESTRUTURAS SIMILARES, PÉ-DIREITO SIMPLES, EM CHAPA DE MADEIRA COMPENSADA RESINADA, 2 UTILIZAÇÕES. AF_09/2020</t>
        </is>
      </c>
      <c r="C3478" s="330" t="inlineStr">
        <is>
          <t>M2</t>
        </is>
      </c>
      <c r="D3478" s="330" t="n">
        <v>158.4</v>
      </c>
      <c r="E3478" s="330" t="n">
        <v>162.11</v>
      </c>
      <c r="F3478" s="330" t="inlineStr">
        <is>
          <t>AS</t>
        </is>
      </c>
    </row>
    <row r="3479" ht="45" customHeight="1" s="496">
      <c r="A3479" s="330" t="n">
        <v>92419</v>
      </c>
      <c r="B3479" s="331" t="inlineStr">
        <is>
          <t>MONTAGEM E DESMONTAGEM DE FÔRMA DE PILARES RETANGULARES E ESTRUTURAS SIMILARES, PÉ-DIREITO SIMPLES, EM CHAPA DE MADEIRA COMPENSADA RESINADA, 4 UTILIZAÇÕES. AF_09/2020</t>
        </is>
      </c>
      <c r="C3479" s="330" t="inlineStr">
        <is>
          <t>M2</t>
        </is>
      </c>
      <c r="D3479" s="330" t="n">
        <v>102.58</v>
      </c>
      <c r="E3479" s="330" t="n">
        <v>105</v>
      </c>
      <c r="F3479" s="330" t="inlineStr">
        <is>
          <t>AS</t>
        </is>
      </c>
    </row>
    <row r="3480" ht="45" customHeight="1" s="496">
      <c r="A3480" s="330" t="n">
        <v>92423</v>
      </c>
      <c r="B3480" s="331" t="inlineStr">
        <is>
          <t>MONTAGEM E DESMONTAGEM DE FÔRMA DE PILARES RETANGULARES E ESTRUTURAS SIMILARES, PÉ-DIREITO SIMPLES, EM CHAPA DE MADEIRA COMPENSADA RESINADA, 6 UTILIZAÇÕES. AF_09/2020</t>
        </is>
      </c>
      <c r="C3480" s="330" t="inlineStr">
        <is>
          <t>M2</t>
        </is>
      </c>
      <c r="D3480" s="330" t="n">
        <v>85.17</v>
      </c>
      <c r="E3480" s="330" t="n">
        <v>87.15000000000001</v>
      </c>
      <c r="F3480" s="330" t="inlineStr">
        <is>
          <t>AS</t>
        </is>
      </c>
    </row>
    <row r="3481" ht="45" customHeight="1" s="496">
      <c r="A3481" s="330" t="n">
        <v>92427</v>
      </c>
      <c r="B3481" s="331" t="inlineStr">
        <is>
          <t>MONTAGEM E DESMONTAGEM DE FÔRMA DE PILARES RETANGULARES E ESTRUTURAS SIMILARES, PÉ-DIREITO SIMPLES, EM CHAPA DE MADEIRA COMPENSADA RESINADA, 8 UTILIZAÇÕES. AF_09/2020</t>
        </is>
      </c>
      <c r="C3481" s="330" t="inlineStr">
        <is>
          <t>M2</t>
        </is>
      </c>
      <c r="D3481" s="330" t="n">
        <v>76.36</v>
      </c>
      <c r="E3481" s="330" t="n">
        <v>78.12</v>
      </c>
      <c r="F3481" s="330" t="inlineStr">
        <is>
          <t>AS</t>
        </is>
      </c>
    </row>
    <row r="3482" ht="45" customHeight="1" s="496">
      <c r="A3482" s="330" t="n">
        <v>92409</v>
      </c>
      <c r="B3482" s="331" t="inlineStr">
        <is>
          <t>MONTAGEM E DESMONTAGEM DE FÔRMA DE PILARES RETANGULARES E ESTRUTURAS SIMILARES, PÉ-DIREITO SIMPLES, EM MADEIRA SERRADA, 1 UTILIZAÇÃO. AF_09/2020</t>
        </is>
      </c>
      <c r="C3482" s="330" t="inlineStr">
        <is>
          <t>M2</t>
        </is>
      </c>
      <c r="D3482" s="330" t="n">
        <v>241.46</v>
      </c>
      <c r="E3482" s="330" t="n">
        <v>248.93</v>
      </c>
      <c r="F3482" s="330" t="inlineStr">
        <is>
          <t>AS</t>
        </is>
      </c>
    </row>
    <row r="3483" ht="45" customHeight="1" s="496">
      <c r="A3483" s="330" t="n">
        <v>92411</v>
      </c>
      <c r="B3483" s="331" t="inlineStr">
        <is>
          <t>MONTAGEM E DESMONTAGEM DE FÔRMA DE PILARES RETANGULARES E ESTRUTURAS SIMILARES, PÉ-DIREITO SIMPLES, EM MADEIRA SERRADA, 2 UTILIZAÇÕES. AF_09/2020</t>
        </is>
      </c>
      <c r="C3483" s="330" t="inlineStr">
        <is>
          <t>M2</t>
        </is>
      </c>
      <c r="D3483" s="330" t="n">
        <v>164.84</v>
      </c>
      <c r="E3483" s="330" t="n">
        <v>170.76</v>
      </c>
      <c r="F3483" s="330" t="inlineStr">
        <is>
          <t>AS</t>
        </is>
      </c>
    </row>
    <row r="3484" ht="45" customHeight="1" s="496">
      <c r="A3484" s="330" t="n">
        <v>92413</v>
      </c>
      <c r="B3484" s="331" t="inlineStr">
        <is>
          <t>MONTAGEM E DESMONTAGEM DE FÔRMA DE PILARES RETANGULARES E ESTRUTURAS SIMILARES, PÉ-DIREITO SIMPLES, EM MADEIRA SERRADA, 4 UTILIZAÇÕES. AF_09/2020</t>
        </is>
      </c>
      <c r="C3484" s="330" t="inlineStr">
        <is>
          <t>M2</t>
        </is>
      </c>
      <c r="D3484" s="330" t="n">
        <v>109.61</v>
      </c>
      <c r="E3484" s="330" t="n">
        <v>113.92</v>
      </c>
      <c r="F3484" s="330" t="inlineStr">
        <is>
          <t>AS</t>
        </is>
      </c>
    </row>
    <row r="3485" ht="45" customHeight="1" s="496">
      <c r="A3485" s="330" t="n">
        <v>92465</v>
      </c>
      <c r="B3485" s="331" t="inlineStr">
        <is>
          <t>MONTAGEM E DESMONTAGEM DE FÔRMA DE VIGA, ESCORAMENTO COM GARFO DE MADEIRA, PÉ-DIREITO DUPLO, EM CHAPA DE MADEIRA PLASTIFICADA, 10 UTILIZAÇÕES. AF_09/2020</t>
        </is>
      </c>
      <c r="C3485" s="330" t="inlineStr">
        <is>
          <t>M2</t>
        </is>
      </c>
      <c r="D3485" s="330" t="n">
        <v>160.63</v>
      </c>
      <c r="E3485" s="330" t="n">
        <v>164.25</v>
      </c>
      <c r="F3485" s="330" t="inlineStr">
        <is>
          <t>AS</t>
        </is>
      </c>
    </row>
    <row r="3486" ht="45" customHeight="1" s="496">
      <c r="A3486" s="330" t="n">
        <v>92469</v>
      </c>
      <c r="B3486" s="331" t="inlineStr">
        <is>
          <t>MONTAGEM E DESMONTAGEM DE FÔRMA DE VIGA, ESCORAMENTO COM GARFO DE MADEIRA, PÉ-DIREITO DUPLO, EM CHAPA DE MADEIRA PLASTIFICADA, 12 UTILIZAÇÕES. AF_09/2020</t>
        </is>
      </c>
      <c r="C3486" s="330" t="inlineStr">
        <is>
          <t>M2</t>
        </is>
      </c>
      <c r="D3486" s="330" t="n">
        <v>145.93</v>
      </c>
      <c r="E3486" s="330" t="n">
        <v>149.24</v>
      </c>
      <c r="F3486" s="330" t="inlineStr">
        <is>
          <t>AS</t>
        </is>
      </c>
    </row>
    <row r="3487" ht="45" customHeight="1" s="496">
      <c r="A3487" s="330" t="n">
        <v>92473</v>
      </c>
      <c r="B3487" s="331" t="inlineStr">
        <is>
          <t>MONTAGEM E DESMONTAGEM DE FÔRMA DE VIGA, ESCORAMENTO COM GARFO DE MADEIRA, PÉ-DIREITO DUPLO, EM CHAPA DE MADEIRA PLASTIFICADA, 14 UTILIZAÇÕES. AF_09/2020</t>
        </is>
      </c>
      <c r="C3487" s="330" t="inlineStr">
        <is>
          <t>M2</t>
        </is>
      </c>
      <c r="D3487" s="330" t="n">
        <v>134.04</v>
      </c>
      <c r="E3487" s="330" t="n">
        <v>137.07</v>
      </c>
      <c r="F3487" s="330" t="inlineStr">
        <is>
          <t>AS</t>
        </is>
      </c>
    </row>
    <row r="3488" ht="45" customHeight="1" s="496">
      <c r="A3488" s="330" t="n">
        <v>92477</v>
      </c>
      <c r="B3488" s="331" t="inlineStr">
        <is>
          <t>MONTAGEM E DESMONTAGEM DE FÔRMA DE VIGA, ESCORAMENTO COM GARFO DE MADEIRA, PÉ-DIREITO DUPLO, EM CHAPA DE MADEIRA PLASTIFICADA, 18 UTILIZAÇÕES. AF_09/2020</t>
        </is>
      </c>
      <c r="C3488" s="330" t="inlineStr">
        <is>
          <t>M2</t>
        </is>
      </c>
      <c r="D3488" s="330" t="n">
        <v>108.62</v>
      </c>
      <c r="E3488" s="330" t="n">
        <v>111.13</v>
      </c>
      <c r="F3488" s="330" t="inlineStr">
        <is>
          <t>AS</t>
        </is>
      </c>
    </row>
    <row r="3489" ht="45" customHeight="1" s="496">
      <c r="A3489" s="330" t="n">
        <v>92449</v>
      </c>
      <c r="B3489" s="331" t="inlineStr">
        <is>
          <t>MONTAGEM E DESMONTAGEM DE FÔRMA DE VIGA, ESCORAMENTO COM GARFO DE MADEIRA, PÉ-DIREITO DUPLO, EM CHAPA DE MADEIRA RESINADA, 2 UTILIZAÇÕES. AF_09/2020</t>
        </is>
      </c>
      <c r="C3489" s="330" t="inlineStr">
        <is>
          <t>M2</t>
        </is>
      </c>
      <c r="D3489" s="330" t="n">
        <v>294.13</v>
      </c>
      <c r="E3489" s="330" t="n">
        <v>300.43</v>
      </c>
      <c r="F3489" s="330" t="inlineStr">
        <is>
          <t>AS</t>
        </is>
      </c>
    </row>
    <row r="3490" ht="45" customHeight="1" s="496">
      <c r="A3490" s="330" t="n">
        <v>92453</v>
      </c>
      <c r="B3490" s="331" t="inlineStr">
        <is>
          <t>MONTAGEM E DESMONTAGEM DE FÔRMA DE VIGA, ESCORAMENTO COM GARFO DE MADEIRA, PÉ-DIREITO DUPLO, EM CHAPA DE MADEIRA RESINADA, 4 UTILIZAÇÕES. AF_09/2020</t>
        </is>
      </c>
      <c r="C3490" s="330" t="inlineStr">
        <is>
          <t>M2</t>
        </is>
      </c>
      <c r="D3490" s="330" t="n">
        <v>252.19</v>
      </c>
      <c r="E3490" s="330" t="n">
        <v>257.67</v>
      </c>
      <c r="F3490" s="330" t="inlineStr">
        <is>
          <t>AS</t>
        </is>
      </c>
    </row>
    <row r="3491" ht="45" customHeight="1" s="496">
      <c r="A3491" s="330" t="n">
        <v>92457</v>
      </c>
      <c r="B3491" s="331" t="inlineStr">
        <is>
          <t>MONTAGEM E DESMONTAGEM DE FÔRMA DE VIGA, ESCORAMENTO COM GARFO DE MADEIRA, PÉ-DIREITO DUPLO, EM CHAPA DE MADEIRA RESINADA, 6 UTILIZAÇÕES. AF_09/2020</t>
        </is>
      </c>
      <c r="C3491" s="330" t="inlineStr">
        <is>
          <t>M2</t>
        </is>
      </c>
      <c r="D3491" s="330" t="n">
        <v>218.52</v>
      </c>
      <c r="E3491" s="330" t="n">
        <v>223.32</v>
      </c>
      <c r="F3491" s="330" t="inlineStr">
        <is>
          <t>AS</t>
        </is>
      </c>
    </row>
    <row r="3492" ht="45" customHeight="1" s="496">
      <c r="A3492" s="330" t="n">
        <v>92461</v>
      </c>
      <c r="B3492" s="331" t="inlineStr">
        <is>
          <t>MONTAGEM E DESMONTAGEM DE FÔRMA DE VIGA, ESCORAMENTO COM GARFO DE MADEIRA, PÉ-DIREITO DUPLO, EM CHAPA DE MADEIRA RESINADA, 8 UTILIZAÇÕES. AF_09/2020</t>
        </is>
      </c>
      <c r="C3492" s="330" t="inlineStr">
        <is>
          <t>M2</t>
        </is>
      </c>
      <c r="D3492" s="330" t="n">
        <v>201.21</v>
      </c>
      <c r="E3492" s="330" t="n">
        <v>205.59</v>
      </c>
      <c r="F3492" s="330" t="inlineStr">
        <is>
          <t>AS</t>
        </is>
      </c>
    </row>
    <row r="3493" ht="45" customHeight="1" s="496">
      <c r="A3493" s="330" t="n">
        <v>92467</v>
      </c>
      <c r="B3493" s="331" t="inlineStr">
        <is>
          <t>MONTAGEM E DESMONTAGEM DE FÔRMA DE VIGA, ESCORAMENTO COM GARFO DE MADEIRA, PÉ-DIREITO SIMPLES, EM CHAPA DE MADEIRA PLASTIFICADA, 10 UTILIZAÇÕES. AF_09/2020</t>
        </is>
      </c>
      <c r="C3493" s="330" t="inlineStr">
        <is>
          <t>M2</t>
        </is>
      </c>
      <c r="D3493" s="330" t="n">
        <v>104.09</v>
      </c>
      <c r="E3493" s="330" t="n">
        <v>106.51</v>
      </c>
      <c r="F3493" s="330" t="inlineStr">
        <is>
          <t>AS</t>
        </is>
      </c>
    </row>
    <row r="3494" ht="45" customHeight="1" s="496">
      <c r="A3494" s="330" t="n">
        <v>92471</v>
      </c>
      <c r="B3494" s="331" t="inlineStr">
        <is>
          <t>MONTAGEM E DESMONTAGEM DE FÔRMA DE VIGA, ESCORAMENTO COM GARFO DE MADEIRA, PÉ-DIREITO SIMPLES, EM CHAPA DE MADEIRA PLASTIFICADA, 12 UTILIZAÇÕES. AF_09/2020</t>
        </is>
      </c>
      <c r="C3494" s="330" t="inlineStr">
        <is>
          <t>M2</t>
        </is>
      </c>
      <c r="D3494" s="330" t="n">
        <v>94.68000000000001</v>
      </c>
      <c r="E3494" s="330" t="n">
        <v>96.89</v>
      </c>
      <c r="F3494" s="330" t="inlineStr">
        <is>
          <t>AS</t>
        </is>
      </c>
    </row>
    <row r="3495" ht="45" customHeight="1" s="496">
      <c r="A3495" s="330" t="n">
        <v>92475</v>
      </c>
      <c r="B3495" s="331" t="inlineStr">
        <is>
          <t>MONTAGEM E DESMONTAGEM DE FÔRMA DE VIGA, ESCORAMENTO COM GARFO DE MADEIRA, PÉ-DIREITO SIMPLES, EM CHAPA DE MADEIRA PLASTIFICADA, 14 UTILIZAÇÕES. AF_09/2020</t>
        </is>
      </c>
      <c r="C3495" s="330" t="inlineStr">
        <is>
          <t>M2</t>
        </is>
      </c>
      <c r="D3495" s="330" t="n">
        <v>87.04000000000001</v>
      </c>
      <c r="E3495" s="330" t="n">
        <v>89.06</v>
      </c>
      <c r="F3495" s="330" t="inlineStr">
        <is>
          <t>AS</t>
        </is>
      </c>
    </row>
    <row r="3496" ht="45" customHeight="1" s="496">
      <c r="A3496" s="330" t="n">
        <v>92479</v>
      </c>
      <c r="B3496" s="331" t="inlineStr">
        <is>
          <t>MONTAGEM E DESMONTAGEM DE FÔRMA DE VIGA, ESCORAMENTO COM GARFO DE MADEIRA, PÉ-DIREITO SIMPLES, EM CHAPA DE MADEIRA PLASTIFICADA, 18 UTILIZAÇÕES. AF_09/2020</t>
        </is>
      </c>
      <c r="C3496" s="330" t="inlineStr">
        <is>
          <t>M2</t>
        </is>
      </c>
      <c r="D3496" s="330" t="n">
        <v>70.69</v>
      </c>
      <c r="E3496" s="330" t="n">
        <v>72.37</v>
      </c>
      <c r="F3496" s="330" t="inlineStr">
        <is>
          <t>AS</t>
        </is>
      </c>
    </row>
    <row r="3497" ht="45" customHeight="1" s="496">
      <c r="A3497" s="330" t="n">
        <v>92451</v>
      </c>
      <c r="B3497" s="331" t="inlineStr">
        <is>
          <t>MONTAGEM E DESMONTAGEM DE FÔRMA DE VIGA, ESCORAMENTO COM GARFO DE MADEIRA, PÉ-DIREITO SIMPLES, EM CHAPA DE MADEIRA RESINADA, 2 UTILIZAÇÕES. AF_09/2020</t>
        </is>
      </c>
      <c r="C3497" s="330" t="inlineStr">
        <is>
          <t>M2</t>
        </is>
      </c>
      <c r="D3497" s="330" t="n">
        <v>201.03</v>
      </c>
      <c r="E3497" s="330" t="n">
        <v>205.51</v>
      </c>
      <c r="F3497" s="330" t="inlineStr">
        <is>
          <t>AS</t>
        </is>
      </c>
    </row>
    <row r="3498" ht="45" customHeight="1" s="496">
      <c r="A3498" s="330" t="n">
        <v>92455</v>
      </c>
      <c r="B3498" s="331" t="inlineStr">
        <is>
          <t>MONTAGEM E DESMONTAGEM DE FÔRMA DE VIGA, ESCORAMENTO COM GARFO DE MADEIRA, PÉ-DIREITO SIMPLES, EM CHAPA DE MADEIRA RESINADA, 4 UTILIZAÇÕES. AF_09/2020</t>
        </is>
      </c>
      <c r="C3498" s="330" t="inlineStr">
        <is>
          <t>M2</t>
        </is>
      </c>
      <c r="D3498" s="330" t="n">
        <v>164.75</v>
      </c>
      <c r="E3498" s="330" t="n">
        <v>168.5</v>
      </c>
      <c r="F3498" s="330" t="inlineStr">
        <is>
          <t>AS</t>
        </is>
      </c>
    </row>
    <row r="3499" ht="45" customHeight="1" s="496">
      <c r="A3499" s="330" t="n">
        <v>92459</v>
      </c>
      <c r="B3499" s="331" t="inlineStr">
        <is>
          <t>MONTAGEM E DESMONTAGEM DE FÔRMA DE VIGA, ESCORAMENTO COM GARFO DE MADEIRA, PÉ-DIREITO SIMPLES, EM CHAPA DE MADEIRA RESINADA, 6 UTILIZAÇÕES. AF_09/2020</t>
        </is>
      </c>
      <c r="C3499" s="330" t="inlineStr">
        <is>
          <t>M2</t>
        </is>
      </c>
      <c r="D3499" s="330" t="n">
        <v>139.44</v>
      </c>
      <c r="E3499" s="330" t="n">
        <v>142.67</v>
      </c>
      <c r="F3499" s="330" t="inlineStr">
        <is>
          <t>AS</t>
        </is>
      </c>
    </row>
    <row r="3500" ht="45" customHeight="1" s="496">
      <c r="A3500" s="330" t="n">
        <v>92463</v>
      </c>
      <c r="B3500" s="331" t="inlineStr">
        <is>
          <t>MONTAGEM E DESMONTAGEM DE FÔRMA DE VIGA, ESCORAMENTO COM GARFO DE MADEIRA, PÉ-DIREITO SIMPLES, EM CHAPA DE MADEIRA RESINADA, 8 UTILIZAÇÕES. AF_09/2020</t>
        </is>
      </c>
      <c r="C3500" s="330" t="inlineStr">
        <is>
          <t>M2</t>
        </is>
      </c>
      <c r="D3500" s="330" t="n">
        <v>126.04</v>
      </c>
      <c r="E3500" s="330" t="n">
        <v>128.95</v>
      </c>
      <c r="F3500" s="330" t="inlineStr">
        <is>
          <t>AS</t>
        </is>
      </c>
    </row>
    <row r="3501" ht="45" customHeight="1" s="496">
      <c r="A3501" s="330" t="n">
        <v>92446</v>
      </c>
      <c r="B3501" s="331" t="inlineStr">
        <is>
          <t>MONTAGEM E DESMONTAGEM DE FÔRMA DE VIGA, ESCORAMENTO COM PONTALETE DE MADEIRA, PÉ-DIREITO SIMPLES, EM MADEIRA SERRADA, 1 UTILIZAÇÃO. AF_09/2020</t>
        </is>
      </c>
      <c r="C3501" s="330" t="inlineStr">
        <is>
          <t>M2</t>
        </is>
      </c>
      <c r="D3501" s="330" t="n">
        <v>260.42</v>
      </c>
      <c r="E3501" s="330" t="n">
        <v>267.75</v>
      </c>
      <c r="F3501" s="330" t="inlineStr">
        <is>
          <t>AS</t>
        </is>
      </c>
    </row>
    <row r="3502" ht="45" customHeight="1" s="496">
      <c r="A3502" s="330" t="n">
        <v>92447</v>
      </c>
      <c r="B3502" s="331" t="inlineStr">
        <is>
          <t>MONTAGEM E DESMONTAGEM DE FÔRMA DE VIGA, ESCORAMENTO COM PONTALETE DE MADEIRA, PÉ-DIREITO SIMPLES, EM MADEIRA SERRADA, 2 UTILIZAÇÕES. AF_09/2020</t>
        </is>
      </c>
      <c r="C3502" s="330" t="inlineStr">
        <is>
          <t>M2</t>
        </is>
      </c>
      <c r="D3502" s="330" t="n">
        <v>186.5</v>
      </c>
      <c r="E3502" s="330" t="n">
        <v>192.13</v>
      </c>
      <c r="F3502" s="330" t="inlineStr">
        <is>
          <t>AS</t>
        </is>
      </c>
    </row>
    <row r="3503" ht="45" customHeight="1" s="496">
      <c r="A3503" s="330" t="n">
        <v>92448</v>
      </c>
      <c r="B3503" s="331" t="inlineStr">
        <is>
          <t>MONTAGEM E DESMONTAGEM DE FÔRMA DE VIGA, ESCORAMENTO COM PONTALETE DE MADEIRA, PÉ-DIREITO SIMPLES, EM MADEIRA SERRADA, 4 UTILIZAÇÕES. AF_09/2020</t>
        </is>
      </c>
      <c r="C3503" s="330" t="inlineStr">
        <is>
          <t>M2</t>
        </is>
      </c>
      <c r="D3503" s="330" t="n">
        <v>149.49</v>
      </c>
      <c r="E3503" s="330" t="n">
        <v>154.05</v>
      </c>
      <c r="F3503" s="330" t="inlineStr">
        <is>
          <t>AS</t>
        </is>
      </c>
    </row>
    <row r="3504" ht="45" customHeight="1" s="496">
      <c r="A3504" s="330" t="n">
        <v>92466</v>
      </c>
      <c r="B3504" s="331" t="inlineStr">
        <is>
          <t>MONTAGEM E DESMONTAGEM DE FÔRMA DE VIGA, ESCORAMENTO METÁLICO, PÉ-DIREITO DUPLO, EM CHAPA DE MADEIRA PLASTIFICADA, 10 UTILIZAÇÕES. AF_09/2020</t>
        </is>
      </c>
      <c r="C3504" s="330" t="inlineStr">
        <is>
          <t>M2</t>
        </is>
      </c>
      <c r="D3504" s="330" t="n">
        <v>319.32</v>
      </c>
      <c r="E3504" s="330" t="n">
        <v>322.94</v>
      </c>
      <c r="F3504" s="330" t="inlineStr">
        <is>
          <t>AS</t>
        </is>
      </c>
    </row>
    <row r="3505" ht="45" customHeight="1" s="496">
      <c r="A3505" s="330" t="n">
        <v>92470</v>
      </c>
      <c r="B3505" s="331" t="inlineStr">
        <is>
          <t>MONTAGEM E DESMONTAGEM DE FÔRMA DE VIGA, ESCORAMENTO METÁLICO, PÉ-DIREITO DUPLO, EM CHAPA DE MADEIRA PLASTIFICADA, 12 UTILIZAÇÕES. AF_09/2020</t>
        </is>
      </c>
      <c r="C3505" s="330" t="inlineStr">
        <is>
          <t>M2</t>
        </is>
      </c>
      <c r="D3505" s="330" t="n">
        <v>311.68</v>
      </c>
      <c r="E3505" s="330" t="n">
        <v>315.01</v>
      </c>
      <c r="F3505" s="330" t="inlineStr">
        <is>
          <t>AS</t>
        </is>
      </c>
    </row>
    <row r="3506" ht="45" customHeight="1" s="496">
      <c r="A3506" s="330" t="n">
        <v>92474</v>
      </c>
      <c r="B3506" s="331" t="inlineStr">
        <is>
          <t>MONTAGEM E DESMONTAGEM DE FÔRMA DE VIGA, ESCORAMENTO METÁLICO, PÉ-DIREITO DUPLO, EM CHAPA DE MADEIRA PLASTIFICADA, 14 UTILIZAÇÕES. AF_09/2020</t>
        </is>
      </c>
      <c r="C3506" s="330" t="inlineStr">
        <is>
          <t>M2</t>
        </is>
      </c>
      <c r="D3506" s="330" t="n">
        <v>305.12</v>
      </c>
      <c r="E3506" s="330" t="n">
        <v>308.19</v>
      </c>
      <c r="F3506" s="330" t="inlineStr">
        <is>
          <t>AS</t>
        </is>
      </c>
    </row>
    <row r="3507" ht="45" customHeight="1" s="496">
      <c r="A3507" s="330" t="n">
        <v>92478</v>
      </c>
      <c r="B3507" s="331" t="inlineStr">
        <is>
          <t>MONTAGEM E DESMONTAGEM DE FÔRMA DE VIGA, ESCORAMENTO METÁLICO, PÉ-DIREITO DUPLO, EM CHAPA DE MADEIRA PLASTIFICADA, 18 UTILIZAÇÕES. AF_09/2020</t>
        </is>
      </c>
      <c r="C3507" s="330" t="inlineStr">
        <is>
          <t>M2</t>
        </is>
      </c>
      <c r="D3507" s="330" t="n">
        <v>292.13</v>
      </c>
      <c r="E3507" s="330" t="n">
        <v>294.73</v>
      </c>
      <c r="F3507" s="330" t="inlineStr">
        <is>
          <t>AS</t>
        </is>
      </c>
    </row>
    <row r="3508" ht="45" customHeight="1" s="496">
      <c r="A3508" s="330" t="n">
        <v>92450</v>
      </c>
      <c r="B3508" s="331" t="inlineStr">
        <is>
          <t>MONTAGEM E DESMONTAGEM DE FÔRMA DE VIGA, ESCORAMENTO METÁLICO, PÉ-DIREITO DUPLO, EM CHAPA DE MADEIRA RESINADA, 2 UTILIZAÇÕES. AF_09/2020</t>
        </is>
      </c>
      <c r="C3508" s="330" t="inlineStr">
        <is>
          <t>M2</t>
        </is>
      </c>
      <c r="D3508" s="330" t="n">
        <v>395.86</v>
      </c>
      <c r="E3508" s="330" t="n">
        <v>401.8</v>
      </c>
      <c r="F3508" s="330" t="inlineStr">
        <is>
          <t>AS</t>
        </is>
      </c>
    </row>
    <row r="3509" ht="45" customHeight="1" s="496">
      <c r="A3509" s="330" t="n">
        <v>92454</v>
      </c>
      <c r="B3509" s="331" t="inlineStr">
        <is>
          <t>MONTAGEM E DESMONTAGEM DE FÔRMA DE VIGA, ESCORAMENTO METÁLICO, PÉ-DIREITO DUPLO, EM CHAPA DE MADEIRA RESINADA, 4 UTILIZAÇÕES. AF_09/2020</t>
        </is>
      </c>
      <c r="C3509" s="330" t="inlineStr">
        <is>
          <t>M2</t>
        </is>
      </c>
      <c r="D3509" s="330" t="n">
        <v>361.39</v>
      </c>
      <c r="E3509" s="330" t="n">
        <v>366.48</v>
      </c>
      <c r="F3509" s="330" t="inlineStr">
        <is>
          <t>AS</t>
        </is>
      </c>
    </row>
    <row r="3510" ht="45" customHeight="1" s="496">
      <c r="A3510" s="330" t="n">
        <v>92458</v>
      </c>
      <c r="B3510" s="331" t="inlineStr">
        <is>
          <t>MONTAGEM E DESMONTAGEM DE FÔRMA DE VIGA, ESCORAMENTO METÁLICO, PÉ-DIREITO DUPLO, EM CHAPA DE MADEIRA RESINADA, 6 UTILIZAÇÕES. AF_09/2020</t>
        </is>
      </c>
      <c r="C3510" s="330" t="inlineStr">
        <is>
          <t>M2</t>
        </is>
      </c>
      <c r="D3510" s="330" t="n">
        <v>339.97</v>
      </c>
      <c r="E3510" s="330" t="n">
        <v>344.47</v>
      </c>
      <c r="F3510" s="330" t="inlineStr">
        <is>
          <t>AS</t>
        </is>
      </c>
    </row>
    <row r="3511" ht="45" customHeight="1" s="496">
      <c r="A3511" s="330" t="n">
        <v>92462</v>
      </c>
      <c r="B3511" s="331" t="inlineStr">
        <is>
          <t>MONTAGEM E DESMONTAGEM DE FÔRMA DE VIGA, ESCORAMENTO METÁLICO, PÉ-DIREITO DUPLO, EM CHAPA DE MADEIRA RESINADA, 8 UTILIZAÇÕES. AF_09/2020</t>
        </is>
      </c>
      <c r="C3511" s="330" t="inlineStr">
        <is>
          <t>M2</t>
        </is>
      </c>
      <c r="D3511" s="330" t="n">
        <v>326.43</v>
      </c>
      <c r="E3511" s="330" t="n">
        <v>330.49</v>
      </c>
      <c r="F3511" s="330" t="inlineStr">
        <is>
          <t>AS</t>
        </is>
      </c>
    </row>
    <row r="3512" ht="45" customHeight="1" s="496">
      <c r="A3512" s="330" t="n">
        <v>92468</v>
      </c>
      <c r="B3512" s="331" t="inlineStr">
        <is>
          <t>MONTAGEM E DESMONTAGEM DE FÔRMA DE VIGA, ESCORAMENTO METÁLICO, PÉ-DIREITO SIMPLES, EM CHAPA DE MADEIRA PLASTIFICADA, 10 UTILIZAÇÕES. AF_09/2020</t>
        </is>
      </c>
      <c r="C3512" s="330" t="inlineStr">
        <is>
          <t>M2</t>
        </is>
      </c>
      <c r="D3512" s="330" t="n">
        <v>140.73</v>
      </c>
      <c r="E3512" s="330" t="n">
        <v>143.54</v>
      </c>
      <c r="F3512" s="330" t="inlineStr">
        <is>
          <t>AS</t>
        </is>
      </c>
    </row>
    <row r="3513" ht="45" customHeight="1" s="496">
      <c r="A3513" s="330" t="n">
        <v>92472</v>
      </c>
      <c r="B3513" s="331" t="inlineStr">
        <is>
          <t>MONTAGEM E DESMONTAGEM DE FÔRMA DE VIGA, ESCORAMENTO METÁLICO, PÉ-DIREITO SIMPLES, EM CHAPA DE MADEIRA PLASTIFICADA, 12 UTILIZAÇÕES. AF_09/2020</t>
        </is>
      </c>
      <c r="C3513" s="330" t="inlineStr">
        <is>
          <t>M2</t>
        </is>
      </c>
      <c r="D3513" s="330" t="n">
        <v>134.06</v>
      </c>
      <c r="E3513" s="330" t="n">
        <v>136.65</v>
      </c>
      <c r="F3513" s="330" t="inlineStr">
        <is>
          <t>AS</t>
        </is>
      </c>
    </row>
    <row r="3514" ht="45" customHeight="1" s="496">
      <c r="A3514" s="330" t="n">
        <v>92476</v>
      </c>
      <c r="B3514" s="331" t="inlineStr">
        <is>
          <t>MONTAGEM E DESMONTAGEM DE FÔRMA DE VIGA, ESCORAMENTO METÁLICO, PÉ-DIREITO SIMPLES, EM CHAPA DE MADEIRA PLASTIFICADA, 14 UTILIZAÇÕES. AF_09/2020</t>
        </is>
      </c>
      <c r="C3514" s="330" t="inlineStr">
        <is>
          <t>M2</t>
        </is>
      </c>
      <c r="D3514" s="330" t="n">
        <v>128.4</v>
      </c>
      <c r="E3514" s="330" t="n">
        <v>130.79</v>
      </c>
      <c r="F3514" s="330" t="inlineStr">
        <is>
          <t>AS</t>
        </is>
      </c>
    </row>
    <row r="3515" ht="45" customHeight="1" s="496">
      <c r="A3515" s="330" t="n">
        <v>92480</v>
      </c>
      <c r="B3515" s="331" t="inlineStr">
        <is>
          <t>MONTAGEM E DESMONTAGEM DE FÔRMA DE VIGA, ESCORAMENTO METÁLICO, PÉ-DIREITO SIMPLES, EM CHAPA DE MADEIRA PLASTIFICADA, 18 UTILIZAÇÕES. AF_09/2020</t>
        </is>
      </c>
      <c r="C3515" s="330" t="inlineStr">
        <is>
          <t>M2</t>
        </is>
      </c>
      <c r="D3515" s="330" t="n">
        <v>117.1</v>
      </c>
      <c r="E3515" s="330" t="n">
        <v>119.1</v>
      </c>
      <c r="F3515" s="330" t="inlineStr">
        <is>
          <t>AS</t>
        </is>
      </c>
    </row>
    <row r="3516" ht="45" customHeight="1" s="496">
      <c r="A3516" s="330" t="n">
        <v>92452</v>
      </c>
      <c r="B3516" s="331" t="inlineStr">
        <is>
          <t>MONTAGEM E DESMONTAGEM DE FÔRMA DE VIGA, ESCORAMENTO METÁLICO, PÉ-DIREITO SIMPLES, EM CHAPA DE MADEIRA RESINADA, 2 UTILIZAÇÕES. AF_09/2020</t>
        </is>
      </c>
      <c r="C3516" s="330" t="inlineStr">
        <is>
          <t>M2</t>
        </is>
      </c>
      <c r="D3516" s="330" t="n">
        <v>215.62</v>
      </c>
      <c r="E3516" s="330" t="n">
        <v>220.46</v>
      </c>
      <c r="F3516" s="330" t="inlineStr">
        <is>
          <t>AS</t>
        </is>
      </c>
    </row>
    <row r="3517" ht="45" customHeight="1" s="496">
      <c r="A3517" s="330" t="n">
        <v>92456</v>
      </c>
      <c r="B3517" s="331" t="inlineStr">
        <is>
          <t>MONTAGEM E DESMONTAGEM DE FÔRMA DE VIGA, ESCORAMENTO METÁLICO, PÉ-DIREITO SIMPLES, EM CHAPA DE MADEIRA RESINADA, 4 UTILIZAÇÕES. AF_09/2020</t>
        </is>
      </c>
      <c r="C3517" s="330" t="inlineStr">
        <is>
          <t>M2</t>
        </is>
      </c>
      <c r="D3517" s="330" t="n">
        <v>181.12</v>
      </c>
      <c r="E3517" s="330" t="n">
        <v>185.19</v>
      </c>
      <c r="F3517" s="330" t="inlineStr">
        <is>
          <t>AS</t>
        </is>
      </c>
    </row>
    <row r="3518" ht="45" customHeight="1" s="496">
      <c r="A3518" s="330" t="n">
        <v>92460</v>
      </c>
      <c r="B3518" s="331" t="inlineStr">
        <is>
          <t>MONTAGEM E DESMONTAGEM DE FÔRMA DE VIGA, ESCORAMENTO METÁLICO, PÉ-DIREITO SIMPLES, EM CHAPA DE MADEIRA RESINADA, 6 UTILIZAÇÕES. AF_09/2020</t>
        </is>
      </c>
      <c r="C3518" s="330" t="inlineStr">
        <is>
          <t>M2</t>
        </is>
      </c>
      <c r="D3518" s="330" t="n">
        <v>152.55</v>
      </c>
      <c r="E3518" s="330" t="n">
        <v>156.1</v>
      </c>
      <c r="F3518" s="330" t="inlineStr">
        <is>
          <t>AS</t>
        </is>
      </c>
    </row>
    <row r="3519" ht="45" customHeight="1" s="496">
      <c r="A3519" s="330" t="n">
        <v>92464</v>
      </c>
      <c r="B3519" s="331" t="inlineStr">
        <is>
          <t>MONTAGEM E DESMONTAGEM DE FÔRMA DE VIGA, ESCORAMENTO METÁLICO, PÉ-DIREITO SIMPLES, EM CHAPA DE MADEIRA RESINADA, 8 UTILIZAÇÕES. AF_09/2020</t>
        </is>
      </c>
      <c r="C3519" s="330" t="inlineStr">
        <is>
          <t>M2</t>
        </is>
      </c>
      <c r="D3519" s="330" t="n">
        <v>147.29</v>
      </c>
      <c r="E3519" s="330" t="n">
        <v>150.47</v>
      </c>
      <c r="F3519" s="330" t="inlineStr">
        <is>
          <t>AS</t>
        </is>
      </c>
    </row>
    <row r="3520" ht="30" customHeight="1" s="496">
      <c r="A3520" s="330" t="n">
        <v>105403</v>
      </c>
      <c r="B3520" s="331" t="inlineStr">
        <is>
          <t>FABRICAÇÃO DE FÔRMA PARA PILARES CIRCULARES, EM CHAPA DE MADEIRA COMPENSADA RESINADA, PÉ-DIREITO DUPLO. AF_05/2024</t>
        </is>
      </c>
      <c r="C3520" s="330" t="inlineStr">
        <is>
          <t>M2</t>
        </is>
      </c>
      <c r="D3520" s="330" t="n">
        <v>199.49</v>
      </c>
      <c r="E3520" s="330" t="n">
        <v>201.45</v>
      </c>
      <c r="F3520" s="330" t="inlineStr">
        <is>
          <t>AS</t>
        </is>
      </c>
    </row>
    <row r="3521" ht="30" customHeight="1" s="496">
      <c r="A3521" s="330" t="n">
        <v>96252</v>
      </c>
      <c r="B3521" s="331" t="inlineStr">
        <is>
          <t>FABRICAÇÃO DE FÔRMA PARA PILARES CIRCULARES, EM CHAPA DE MADEIRA COMPENSADA RESINADA, PÉ-DIREITO SIMPLES. AF_05/2024</t>
        </is>
      </c>
      <c r="C3521" s="330" t="inlineStr">
        <is>
          <t>M2</t>
        </is>
      </c>
      <c r="D3521" s="330" t="n">
        <v>163.78</v>
      </c>
      <c r="E3521" s="330" t="n">
        <v>165.59</v>
      </c>
      <c r="F3521" s="330" t="inlineStr">
        <is>
          <t>AS</t>
        </is>
      </c>
    </row>
    <row r="3522" ht="30" customHeight="1" s="496">
      <c r="A3522" s="330" t="n">
        <v>105406</v>
      </c>
      <c r="B3522" s="331" t="inlineStr">
        <is>
          <t>MONTAGEM E DESMONTAGEM DE FÔRMA DE PILARES CIRCULARES, PÉ-DIREITO DUPLO, EM MADEIRA, 2 UTILIZAÇÕES. AF_05/2024</t>
        </is>
      </c>
      <c r="C3522" s="330" t="inlineStr">
        <is>
          <t>M2</t>
        </is>
      </c>
      <c r="D3522" s="330" t="n">
        <v>216.98</v>
      </c>
      <c r="E3522" s="330" t="n">
        <v>222.57</v>
      </c>
      <c r="F3522" s="330" t="inlineStr">
        <is>
          <t>AS</t>
        </is>
      </c>
    </row>
    <row r="3523" ht="30" customHeight="1" s="496">
      <c r="A3523" s="330" t="n">
        <v>96258</v>
      </c>
      <c r="B3523" s="331" t="inlineStr">
        <is>
          <t>MONTAGEM E DESMONTAGEM DE FÔRMA DE PILARES CIRCULARES, PÉ-DIREITO SIMPLES, EM MADEIRA, 2 UTILIZAÇÕES. AF_05/2024</t>
        </is>
      </c>
      <c r="C3523" s="330" t="inlineStr">
        <is>
          <t>M2</t>
        </is>
      </c>
      <c r="D3523" s="330" t="n">
        <v>155.04</v>
      </c>
      <c r="E3523" s="330" t="n">
        <v>159.23</v>
      </c>
      <c r="F3523" s="330" t="inlineStr">
        <is>
          <t>AS</t>
        </is>
      </c>
    </row>
    <row r="3524" ht="45" customHeight="1" s="496">
      <c r="A3524" s="330" t="n">
        <v>92751</v>
      </c>
      <c r="B3524" s="331" t="inlineStr">
        <is>
          <t>MURO DE GABIÃO, ENCHIMENTO COM PEDRA DE MÃO TIPO RACHÃO, COM SOLO REFORÇADO, PARA MUROS COM ALTURA MAIOR QUE 12 M E MENOR OU IGUAL A 20 M - FORNECIMENTO E EXECUÇÃO. AF_03/2024</t>
        </is>
      </c>
      <c r="C3524" s="330" t="inlineStr">
        <is>
          <t>M3</t>
        </is>
      </c>
      <c r="D3524" s="330" t="n">
        <v>2638.55</v>
      </c>
      <c r="E3524" s="330" t="n">
        <v>2658.58</v>
      </c>
      <c r="F3524" s="330" t="inlineStr">
        <is>
          <t>AS</t>
        </is>
      </c>
    </row>
    <row r="3525" ht="45" customHeight="1" s="496">
      <c r="A3525" s="330" t="n">
        <v>92752</v>
      </c>
      <c r="B3525" s="331" t="inlineStr">
        <is>
          <t>MURO DE GABIÃO, ENCHIMENTO COM PEDRA DE MÃO TIPO RACHÃO, COM SOLO REFORÇADO, PARA MUROS COM ALTURA MAIOR QUE 20 M E MENOR OU IGUAL A 28 M - FORNECIMENTO E EXECUÇÃO. AF_03/2024</t>
        </is>
      </c>
      <c r="C3525" s="330" t="inlineStr">
        <is>
          <t>M3</t>
        </is>
      </c>
      <c r="D3525" s="330" t="n">
        <v>3106.51</v>
      </c>
      <c r="E3525" s="330" t="n">
        <v>3129.31</v>
      </c>
      <c r="F3525" s="330" t="inlineStr">
        <is>
          <t>AS</t>
        </is>
      </c>
    </row>
    <row r="3526" ht="45" customHeight="1" s="496">
      <c r="A3526" s="330" t="n">
        <v>92750</v>
      </c>
      <c r="B3526" s="331" t="inlineStr">
        <is>
          <t>MURO DE GABIÃO, ENCHIMENTO COM PEDRA DE MÃO TIPO RACHÃO, COM SOLO REFORÇADO, PARA MUROS COM ALTURA MAIOR QUE 4 M E MENOR OU IGUAL A 12 M - FORNECIMENTO E EXECUÇÃO. AF_03/2024</t>
        </is>
      </c>
      <c r="C3526" s="330" t="inlineStr">
        <is>
          <t>M3</t>
        </is>
      </c>
      <c r="D3526" s="330" t="n">
        <v>2167.77</v>
      </c>
      <c r="E3526" s="330" t="n">
        <v>2184.94</v>
      </c>
      <c r="F3526" s="330" t="inlineStr">
        <is>
          <t>AS</t>
        </is>
      </c>
    </row>
    <row r="3527" ht="45" customHeight="1" s="496">
      <c r="A3527" s="330" t="n">
        <v>92749</v>
      </c>
      <c r="B3527" s="331" t="inlineStr">
        <is>
          <t>MURO DE GABIÃO, ENCHIMENTO COM PEDRA DE MÃO TIPO RACHÃO, COM SOLO REFORÇADO, PARA MUROS COM ALTURA MENOR OU IGUAL A 4 M - FORNECIMENTO E EXECUÇÃO. AF_03/2024</t>
        </is>
      </c>
      <c r="C3527" s="330" t="inlineStr">
        <is>
          <t>M3</t>
        </is>
      </c>
      <c r="D3527" s="330" t="n">
        <v>1364.52</v>
      </c>
      <c r="E3527" s="330" t="n">
        <v>1376.84</v>
      </c>
      <c r="F3527" s="330" t="inlineStr">
        <is>
          <t>AS</t>
        </is>
      </c>
    </row>
    <row r="3528" ht="60" customHeight="1" s="496">
      <c r="A3528" s="330" t="n">
        <v>92745</v>
      </c>
      <c r="B3528" s="331" t="inlineStr">
        <is>
          <t>MURO DE GABIÃO, ENCHIMENTO COM PEDRA DE MÃO TIPO RACHÃO, DE GRAVIDADE, COM GAIOLAS DE COMPRIMENTO IGUAL A 2 M, PARA MUROS COM ALTURA MAIOR QUE 4 M E MENOR OU IGUAL A 6 M - FORNECIMENTO E EXECUÇÃO. AF_03/2024</t>
        </is>
      </c>
      <c r="C3528" s="330" t="inlineStr">
        <is>
          <t>M3</t>
        </is>
      </c>
      <c r="D3528" s="330" t="n">
        <v>1188.34</v>
      </c>
      <c r="E3528" s="330" t="n">
        <v>1200.79</v>
      </c>
      <c r="F3528" s="330" t="inlineStr">
        <is>
          <t>AS</t>
        </is>
      </c>
    </row>
    <row r="3529" ht="60" customHeight="1" s="496">
      <c r="A3529" s="330" t="n">
        <v>92747</v>
      </c>
      <c r="B3529" s="331" t="inlineStr">
        <is>
          <t>MURO DE GABIÃO, ENCHIMENTO COM PEDRA DE MÃO TIPO RACHÃO, DE GRAVIDADE, COM GAIOLAS DE COMPRIMENTO IGUAL A 2 M, PARA MUROS COM ALTURA MAIOR QUE 6 M E MENOR OU IGUAL A 10 M - FORNECIMENTO E EXECUÇÃO. AF_03/2024</t>
        </is>
      </c>
      <c r="C3529" s="330" t="inlineStr">
        <is>
          <t>M3</t>
        </is>
      </c>
      <c r="D3529" s="330" t="n">
        <v>1300</v>
      </c>
      <c r="E3529" s="330" t="n">
        <v>1313.8</v>
      </c>
      <c r="F3529" s="330" t="inlineStr">
        <is>
          <t>AS</t>
        </is>
      </c>
    </row>
    <row r="3530" ht="60" customHeight="1" s="496">
      <c r="A3530" s="330" t="n">
        <v>92743</v>
      </c>
      <c r="B3530" s="331" t="inlineStr">
        <is>
          <t>MURO DE GABIÃO, ENCHIMENTO COM PEDRA DE MÃO TIPO RACHÃO, DE GRAVIDADE, COM GAIOLAS DE COMPRIMENTO IGUAL A 2 M, PARA MUROS COM ALTURA MENOR OU IGUAL A 4 M - FORNECIMENTO E EXECUÇÃO. AF_03/2024</t>
        </is>
      </c>
      <c r="C3530" s="330" t="inlineStr">
        <is>
          <t>M3</t>
        </is>
      </c>
      <c r="D3530" s="330" t="n">
        <v>1008.44</v>
      </c>
      <c r="E3530" s="330" t="n">
        <v>1019.14</v>
      </c>
      <c r="F3530" s="330" t="inlineStr">
        <is>
          <t>AS</t>
        </is>
      </c>
    </row>
    <row r="3531" ht="60" customHeight="1" s="496">
      <c r="A3531" s="330" t="n">
        <v>92746</v>
      </c>
      <c r="B3531" s="331" t="inlineStr">
        <is>
          <t>MURO DE GABIÃO, ENCHIMENTO COM PEDRA DE MÃO TIPO RACHÃO, DE GRAVIDADE, COM GAIOLAS DE COMPRIMENTO IGUAL A 5 M, PARA MUROS COM ALTURA MAIOR QUE 4 M E MENOR OU IGUAL A 6 M - FORNECIMENTO E EXECUÇÃO. AF_03/2024</t>
        </is>
      </c>
      <c r="C3531" s="330" t="inlineStr">
        <is>
          <t>M3</t>
        </is>
      </c>
      <c r="D3531" s="330" t="n">
        <v>1112.86</v>
      </c>
      <c r="E3531" s="330" t="n">
        <v>1120.89</v>
      </c>
      <c r="F3531" s="330" t="inlineStr">
        <is>
          <t>AS</t>
        </is>
      </c>
    </row>
    <row r="3532" ht="60" customHeight="1" s="496">
      <c r="A3532" s="330" t="n">
        <v>92748</v>
      </c>
      <c r="B3532" s="331" t="inlineStr">
        <is>
          <t>MURO DE GABIÃO, ENCHIMENTO COM PEDRA DE MÃO TIPO RACHÃO, DE GRAVIDADE, COM GAIOLAS DE COMPRIMENTO IGUAL A 5 M, PARA MUROS COM ALTURA MAIOR QUE 6 M E MENOR OU IGUAL A 10 M- FORNECIMENTO E EXECUÇÃO. AF_03/2024</t>
        </is>
      </c>
      <c r="C3532" s="330" t="inlineStr">
        <is>
          <t>M3</t>
        </is>
      </c>
      <c r="D3532" s="330" t="n">
        <v>1199.11</v>
      </c>
      <c r="E3532" s="330" t="n">
        <v>1208.52</v>
      </c>
      <c r="F3532" s="330" t="inlineStr">
        <is>
          <t>AS</t>
        </is>
      </c>
    </row>
    <row r="3533" ht="60" customHeight="1" s="496">
      <c r="A3533" s="330" t="n">
        <v>92744</v>
      </c>
      <c r="B3533" s="331" t="inlineStr">
        <is>
          <t>MURO DE GABIÃO, ENCHIMENTO COM PEDRA DE MÃO TIPO RACHÃO, DE GRAVIDADE, COM GAIOLAS DE COMPRIMENTO IGUAL A 5 M, PARA MUROS COM ALTURA MENOR OU IGUAL A 4 M - FORNECIMENTO E EXECUÇÃO. AF_03/2024</t>
        </is>
      </c>
      <c r="C3533" s="330" t="inlineStr">
        <is>
          <t>M3</t>
        </is>
      </c>
      <c r="D3533" s="330" t="n">
        <v>970.4299999999999</v>
      </c>
      <c r="E3533" s="330" t="n">
        <v>976.39</v>
      </c>
      <c r="F3533" s="330" t="inlineStr">
        <is>
          <t>AS</t>
        </is>
      </c>
    </row>
    <row r="3534" ht="60" customHeight="1" s="496">
      <c r="A3534" s="330" t="n">
        <v>92754</v>
      </c>
      <c r="B3534" s="331" t="inlineStr">
        <is>
          <t>MURO DE GABIÃO, ENCHIMENTO COM RESÍDUO DE CONSTRUÇÃO E DEMOLIÇÃO, DE GRAVIDADE, COM GAIOLA TRAPEZOIDAL DE COMPRIMENTO IGUAL A 2 M, PARA MUROS COM ALTURA MAIOR QUE 2 M E MENOR OU IGUAL A 4 M - FORNECIMENTO E EXECUÇÃO. AF_03/2024</t>
        </is>
      </c>
      <c r="C3534" s="330" t="inlineStr">
        <is>
          <t>M3</t>
        </is>
      </c>
      <c r="D3534" s="330" t="n">
        <v>758.02</v>
      </c>
      <c r="E3534" s="330" t="n">
        <v>767.58</v>
      </c>
      <c r="F3534" s="330" t="inlineStr">
        <is>
          <t>AS</t>
        </is>
      </c>
    </row>
    <row r="3535" ht="60" customHeight="1" s="496">
      <c r="A3535" s="330" t="n">
        <v>92753</v>
      </c>
      <c r="B3535" s="331" t="inlineStr">
        <is>
          <t>MURO DE GABIÃO, ENCHIMENTO COM RESÍDUO DE CONSTRUÇÃO E DEMOLIÇÃO, DE GRAVIDADE, COM GAIOLA TRAPEZOIDAL DE COMPRIMENTO IGUAL A 2 M, PARA MUROS COM ALTURA MENOR OU IGUAL A 2 M - FORNECIMENTO E EXECUÇÃO. AF_03/2024</t>
        </is>
      </c>
      <c r="C3535" s="330" t="inlineStr">
        <is>
          <t>M3</t>
        </is>
      </c>
      <c r="D3535" s="330" t="n">
        <v>776.14</v>
      </c>
      <c r="E3535" s="330" t="n">
        <v>784.83</v>
      </c>
      <c r="F3535" s="330" t="inlineStr">
        <is>
          <t>AS</t>
        </is>
      </c>
    </row>
    <row r="3536" ht="45" customHeight="1" s="496">
      <c r="A3536" s="330" t="n">
        <v>92755</v>
      </c>
      <c r="B3536" s="331" t="inlineStr">
        <is>
          <t>PROTEÇÃO SUPERFICIAL DE CANAL EM GABIÃO TIPO COLCHÃO, ALTURA DE 17 CENTÍMETROS, ENCHIMENTO COM PEDRA DE MÃO TIPO RACHÃO - FORNECIMENTO E EXECUÇÃO. AF_03/2024</t>
        </is>
      </c>
      <c r="C3536" s="330" t="inlineStr">
        <is>
          <t>M2</t>
        </is>
      </c>
      <c r="D3536" s="330" t="n">
        <v>332.8</v>
      </c>
      <c r="E3536" s="330" t="n">
        <v>336.6</v>
      </c>
      <c r="F3536" s="330" t="inlineStr">
        <is>
          <t>AS</t>
        </is>
      </c>
    </row>
    <row r="3537" ht="45" customHeight="1" s="496">
      <c r="A3537" s="330" t="n">
        <v>92756</v>
      </c>
      <c r="B3537" s="331" t="inlineStr">
        <is>
          <t>PROTEÇÃO SUPERFICIAL DE CANAL EM GABIÃO TIPO COLCHÃO, ALTURA DE 23 CENTÍMETROS, ENCHIMENTO COM PEDRA DE MÃO TIPO RACHÃO - FORNECIMENTO E EXECUÇÃO. AF_03/2024</t>
        </is>
      </c>
      <c r="C3537" s="330" t="inlineStr">
        <is>
          <t>M2</t>
        </is>
      </c>
      <c r="D3537" s="330" t="n">
        <v>387.92</v>
      </c>
      <c r="E3537" s="330" t="n">
        <v>392.47</v>
      </c>
      <c r="F3537" s="330" t="inlineStr">
        <is>
          <t>AS</t>
        </is>
      </c>
    </row>
    <row r="3538" ht="45" customHeight="1" s="496">
      <c r="A3538" s="330" t="n">
        <v>92757</v>
      </c>
      <c r="B3538" s="331" t="inlineStr">
        <is>
          <t>PROTEÇÃO SUPERFICIAL DE CANAL EM GABIÃO TIPO COLCHÃO, ALTURA DE 30 CENTÍMETROS, ENCHIMENTO COM PEDRA DE MÃO TIPO RACHÃO - FORNECIMENTO E EXECUÇÃO. AF_03/2024</t>
        </is>
      </c>
      <c r="C3538" s="330" t="inlineStr">
        <is>
          <t>M2</t>
        </is>
      </c>
      <c r="D3538" s="330" t="n">
        <v>453.75</v>
      </c>
      <c r="E3538" s="330" t="n">
        <v>459.15</v>
      </c>
      <c r="F3538" s="330" t="inlineStr">
        <is>
          <t>AS</t>
        </is>
      </c>
    </row>
    <row r="3539" ht="45" customHeight="1" s="496">
      <c r="A3539" s="330" t="n">
        <v>92758</v>
      </c>
      <c r="B3539" s="331" t="inlineStr">
        <is>
          <t>PROTEÇÃO SUPERFICIAL DE CANAL EM GABIÃO TIPO SACO, DIÂMETRO DE 65 CENTÍMETROS, ENCHIMENTO MANUAL COM PEDRA DE MÃO TIPO RACHÃO - FORNECIMENTO E EXECUÇÃO. AF_03/2024</t>
        </is>
      </c>
      <c r="C3539" s="330" t="inlineStr">
        <is>
          <t>M3</t>
        </is>
      </c>
      <c r="D3539" s="330" t="n">
        <v>1064.3</v>
      </c>
      <c r="E3539" s="330" t="n">
        <v>1069.54</v>
      </c>
      <c r="F3539" s="330" t="inlineStr"/>
    </row>
    <row r="3540" ht="60" customHeight="1" s="496">
      <c r="A3540" s="330" t="n">
        <v>104491</v>
      </c>
      <c r="B3540" s="331" t="inlineStr">
        <is>
          <t>ADUELA/ GALERIA FECHADA PRE-MOLDADA DE CONCRETO ARMADO, SECAO QUADRANGULAR INTERNA DE 1,50 X 1,50 M (L X A), MISULA DE 20 X 20 CM, C = 1,00 M, ESPESSURA MIN = 15 CM, TB-45 E FCK DO CONCRETO = 30 MPA FORNECIMENTO E ASSENTAMENTO. AF_01/2023</t>
        </is>
      </c>
      <c r="C3540" s="330" t="inlineStr">
        <is>
          <t>M</t>
        </is>
      </c>
      <c r="D3540" s="330" t="n">
        <v>4617.04</v>
      </c>
      <c r="E3540" s="330" t="n">
        <v>4621.36</v>
      </c>
      <c r="F3540" s="330" t="inlineStr">
        <is>
          <t>AS</t>
        </is>
      </c>
    </row>
    <row r="3541" ht="60" customHeight="1" s="496">
      <c r="A3541" s="330" t="n">
        <v>104492</v>
      </c>
      <c r="B3541" s="331" t="inlineStr">
        <is>
          <t>ADUELA/ GALERIA FECHADA PRE-MOLDADA DE CONCRETO ARMADO, SECAO QUADRANGULAR INTERNA DE 2,00 X 2,00 M (L X A), MISULA DE 20 X 20 CM, C = 1,00 M, ESPESSURA MIN = 15 CM, TB-45 E FCK DO CONCRETO = 30 MPA FORNECIMENTO E ASSENTAMENTO. AF_01/2023</t>
        </is>
      </c>
      <c r="C3541" s="330" t="inlineStr">
        <is>
          <t>M</t>
        </is>
      </c>
      <c r="D3541" s="330" t="n">
        <v>5773.13</v>
      </c>
      <c r="E3541" s="330" t="n">
        <v>5778.4</v>
      </c>
      <c r="F3541" s="330" t="inlineStr">
        <is>
          <t>AS</t>
        </is>
      </c>
    </row>
    <row r="3542" ht="60" customHeight="1" s="496">
      <c r="A3542" s="330" t="n">
        <v>104494</v>
      </c>
      <c r="B3542" s="331" t="inlineStr">
        <is>
          <t>ADUELA/ GALERIA FECHADA PRE-MOLDADA DE CONCRETO ARMADO, SECAO QUADRANGULAR INTERNA DE 2,50 X 2,50 M (L X A), MISULA DE 20 X 20 CM, C = 1,00 M, ESPESSURA MIN = 15 CM, TB-45 E FCK DO CONCRETO = 30 MPA FORNECIMENTO E ASSENTAMENTO. AF_01/2023</t>
        </is>
      </c>
      <c r="C3542" s="330" t="inlineStr">
        <is>
          <t>M</t>
        </is>
      </c>
      <c r="D3542" s="330" t="n">
        <v>7798.62</v>
      </c>
      <c r="E3542" s="330" t="n">
        <v>7804.77</v>
      </c>
      <c r="F3542" s="330" t="inlineStr">
        <is>
          <t>AS</t>
        </is>
      </c>
    </row>
    <row r="3543" ht="60" customHeight="1" s="496">
      <c r="A3543" s="330" t="n">
        <v>104497</v>
      </c>
      <c r="B3543" s="331" t="inlineStr">
        <is>
          <t>ADUELA/ GALERIA FECHADA PRE-MOLDADA DE CONCRETO ARMADO, SECAO QUADRANGULAR INTERNA DE 3,00 X 3,00 M (L X A), MISULA DE 20 X 20 CM, C = 1,00 M, ESPESSURA MIN = 20 CM, TB-45 E FCK DO CONCRETO = 30 MPA FORNECIMENTO E ASSENTAMENTO. AF_01/2023</t>
        </is>
      </c>
      <c r="C3543" s="330" t="inlineStr">
        <is>
          <t>M</t>
        </is>
      </c>
      <c r="D3543" s="330" t="n">
        <v>9336.33</v>
      </c>
      <c r="E3543" s="330" t="n">
        <v>9344.51</v>
      </c>
      <c r="F3543" s="330" t="inlineStr">
        <is>
          <t>AS</t>
        </is>
      </c>
    </row>
    <row r="3544" ht="30" customHeight="1" s="496">
      <c r="A3544" s="330" t="n">
        <v>104515</v>
      </c>
      <c r="B3544" s="331" t="inlineStr">
        <is>
          <t>APLICAÇÃO DE MANTA GEOTÊXTIL NAS JUNTAS RÍGIDAS DE ADUELAS PRÉ-MOLDADAS DE CONCRETO ARMADO. AF_01/2023</t>
        </is>
      </c>
      <c r="C3544" s="330" t="inlineStr">
        <is>
          <t>M2</t>
        </is>
      </c>
      <c r="D3544" s="330" t="n">
        <v>26.93</v>
      </c>
      <c r="E3544" s="330" t="n">
        <v>26.95</v>
      </c>
      <c r="F3544" s="330" t="inlineStr">
        <is>
          <t>AS</t>
        </is>
      </c>
    </row>
    <row r="3545" ht="15" customHeight="1" s="496">
      <c r="A3545" s="330" t="n">
        <v>106550</v>
      </c>
      <c r="B3545" s="331" t="inlineStr">
        <is>
          <t>EXECUÇÃO DE PRÉ-FURO PARA GEODRENO VERTICAL. AF_01/2026</t>
        </is>
      </c>
      <c r="C3545" s="330" t="inlineStr">
        <is>
          <t>M</t>
        </is>
      </c>
      <c r="D3545" s="330" t="n">
        <v>4.92</v>
      </c>
      <c r="E3545" s="330" t="n">
        <v>5.01</v>
      </c>
      <c r="F3545" s="330" t="inlineStr"/>
    </row>
    <row r="3546" ht="45" customHeight="1" s="496">
      <c r="A3546" s="330" t="n">
        <v>87430</v>
      </c>
      <c r="B3546" s="331" t="inlineStr">
        <is>
          <t>APLICAÇÃO DE GESSO PROJETADO COM EQUIPAMENTO DE PROJEÇÃO EM PAREDES, DESEMPENADO (SEM TALISCAS), ESPESSURA DE 0,5CM. AF_03/2023</t>
        </is>
      </c>
      <c r="C3546" s="330" t="inlineStr">
        <is>
          <t>M2</t>
        </is>
      </c>
      <c r="D3546" s="330" t="n">
        <v>21.01</v>
      </c>
      <c r="E3546" s="330" t="n">
        <v>21.71</v>
      </c>
      <c r="F3546" s="330" t="inlineStr"/>
    </row>
    <row r="3547" ht="45" customHeight="1" s="496">
      <c r="A3547" s="330" t="n">
        <v>87433</v>
      </c>
      <c r="B3547" s="331" t="inlineStr">
        <is>
          <t>APLICAÇÃO DE GESSO PROJETADO COM EQUIPAMENTO DE PROJEÇÃO EM PAREDES, DESEMPENADO (SEM TALISCAS), ESPESSURA DE 1,0CM. AF_03/2023</t>
        </is>
      </c>
      <c r="C3547" s="330" t="inlineStr">
        <is>
          <t>M2</t>
        </is>
      </c>
      <c r="D3547" s="330" t="n">
        <v>30.43</v>
      </c>
      <c r="E3547" s="330" t="n">
        <v>31.32</v>
      </c>
      <c r="F3547" s="330" t="inlineStr"/>
    </row>
    <row r="3548" ht="45" customHeight="1" s="496">
      <c r="A3548" s="330" t="n">
        <v>87436</v>
      </c>
      <c r="B3548" s="331" t="inlineStr">
        <is>
          <t>APLICAÇÃO DE GESSO PROJETADO COM EQUIPAMENTO DE PROJEÇÃO EM PAREDES, SARRAFEADO (COM TALISCAS), ESPESSURA DE 1,0CM. AF_03/2023</t>
        </is>
      </c>
      <c r="C3548" s="330" t="inlineStr">
        <is>
          <t>M2</t>
        </is>
      </c>
      <c r="D3548" s="330" t="n">
        <v>34.56</v>
      </c>
      <c r="E3548" s="330" t="n">
        <v>35.66</v>
      </c>
      <c r="F3548" s="330" t="inlineStr"/>
    </row>
    <row r="3549" ht="45" customHeight="1" s="496">
      <c r="A3549" s="330" t="n">
        <v>87439</v>
      </c>
      <c r="B3549" s="331" t="inlineStr">
        <is>
          <t>APLICAÇÃO DE GESSO PROJETADO COM EQUIPAMENTO DE PROJEÇÃO EM PAREDES, SARRAFEADO (COM TALISCAS), ESPESSURA DE 1,5CM. AF_03/2023</t>
        </is>
      </c>
      <c r="C3549" s="330" t="inlineStr">
        <is>
          <t>M2</t>
        </is>
      </c>
      <c r="D3549" s="330" t="n">
        <v>42.37</v>
      </c>
      <c r="E3549" s="330" t="n">
        <v>43.67</v>
      </c>
      <c r="F3549" s="330" t="inlineStr"/>
    </row>
    <row r="3550" ht="30" customHeight="1" s="496">
      <c r="A3550" s="330" t="n">
        <v>104633</v>
      </c>
      <c r="B3550" s="331" t="inlineStr">
        <is>
          <t>APLICAÇÃO MANUAL DE GESSO DESEMPENADO (SEM TALISCAS) EM PAREDES COM PÉ DIREITO DUPLO, ESPESSURA DE 0,5CM. AF_03/2023</t>
        </is>
      </c>
      <c r="C3550" s="330" t="inlineStr">
        <is>
          <t>M2</t>
        </is>
      </c>
      <c r="D3550" s="330" t="n">
        <v>28.78</v>
      </c>
      <c r="E3550" s="330" t="n">
        <v>29.81</v>
      </c>
      <c r="F3550" s="330" t="inlineStr"/>
    </row>
    <row r="3551" ht="30" customHeight="1" s="496">
      <c r="A3551" s="330" t="n">
        <v>104634</v>
      </c>
      <c r="B3551" s="331" t="inlineStr">
        <is>
          <t>APLICAÇÃO MANUAL DE GESSO DESEMPENADO (SEM TALISCAS) EM PAREDES COM PÉ DIREITO DUPLO, ESPESSURA DE 1,0CM. AF_03/2023</t>
        </is>
      </c>
      <c r="C3551" s="330" t="inlineStr">
        <is>
          <t>M2</t>
        </is>
      </c>
      <c r="D3551" s="330" t="n">
        <v>42.39</v>
      </c>
      <c r="E3551" s="330" t="n">
        <v>43.77</v>
      </c>
      <c r="F3551" s="330" t="inlineStr"/>
    </row>
    <row r="3552" ht="30" customHeight="1" s="496">
      <c r="A3552" s="330" t="n">
        <v>87418</v>
      </c>
      <c r="B3552" s="331" t="inlineStr">
        <is>
          <t>APLICAÇÃO MANUAL DE GESSO DESEMPENADO (SEM TALISCAS) EM PAREDES, ESPESSURA DE 0,5CM. AF_03/2023</t>
        </is>
      </c>
      <c r="C3552" s="330" t="inlineStr">
        <is>
          <t>M2</t>
        </is>
      </c>
      <c r="D3552" s="330" t="n">
        <v>20.85</v>
      </c>
      <c r="E3552" s="330" t="n">
        <v>21.47</v>
      </c>
      <c r="F3552" s="330" t="inlineStr"/>
    </row>
    <row r="3553" ht="30" customHeight="1" s="496">
      <c r="A3553" s="330" t="n">
        <v>87421</v>
      </c>
      <c r="B3553" s="331" t="inlineStr">
        <is>
          <t>APLICAÇÃO MANUAL DE GESSO DESEMPENADO (SEM TALISCAS) EM PAREDES, ESPESSURA DE 1,0CM. AF_03/2023</t>
        </is>
      </c>
      <c r="C3553" s="330" t="inlineStr">
        <is>
          <t>M2</t>
        </is>
      </c>
      <c r="D3553" s="330" t="n">
        <v>31.83</v>
      </c>
      <c r="E3553" s="330" t="n">
        <v>32.69</v>
      </c>
      <c r="F3553" s="330" t="inlineStr"/>
    </row>
    <row r="3554" ht="45" customHeight="1" s="496">
      <c r="A3554" s="330" t="n">
        <v>104628</v>
      </c>
      <c r="B3554" s="331" t="inlineStr">
        <is>
          <t>APLICAÇÃO MANUAL DE GESSO DESEMPENADO (SEM TALISCAS) EM TETO DE AMBIENTES COM PAREDES EM PÉ DIREITO DUPLO E ÁREA ENTRE 5M² E 10M², ESPESSURA DE 0,5CM. AF_03/2023</t>
        </is>
      </c>
      <c r="C3554" s="330" t="inlineStr">
        <is>
          <t>M2</t>
        </is>
      </c>
      <c r="D3554" s="330" t="n">
        <v>32.66</v>
      </c>
      <c r="E3554" s="330" t="n">
        <v>33.89</v>
      </c>
      <c r="F3554" s="330" t="inlineStr"/>
    </row>
    <row r="3555" ht="45" customHeight="1" s="496">
      <c r="A3555" s="330" t="n">
        <v>104631</v>
      </c>
      <c r="B3555" s="331" t="inlineStr">
        <is>
          <t>APLICAÇÃO MANUAL DE GESSO DESEMPENADO (SEM TALISCAS) EM TETO DE AMBIENTES COM PAREDES EM PÉ DIREITO DUPLO E ÁREA ENTRE 5M² E 10M², ESPESSURA DE 1,0CM. AF_03/2023</t>
        </is>
      </c>
      <c r="C3555" s="330" t="inlineStr">
        <is>
          <t>M2</t>
        </is>
      </c>
      <c r="D3555" s="330" t="n">
        <v>44.48</v>
      </c>
      <c r="E3555" s="330" t="n">
        <v>45.97</v>
      </c>
      <c r="F3555" s="330" t="inlineStr"/>
    </row>
    <row r="3556" ht="45" customHeight="1" s="496">
      <c r="A3556" s="330" t="n">
        <v>104627</v>
      </c>
      <c r="B3556" s="331" t="inlineStr">
        <is>
          <t>APLICAÇÃO MANUAL DE GESSO DESEMPENADO (SEM TALISCAS) EM TETO DE AMBIENTES COM PAREDES EM PÉ DIREITO DUPLO E ÁREA MAIOR QUE 10M², ESPESSURA DE 0,5CM. AF_03/2023</t>
        </is>
      </c>
      <c r="C3556" s="330" t="inlineStr">
        <is>
          <t>M2</t>
        </is>
      </c>
      <c r="D3556" s="330" t="n">
        <v>20.84</v>
      </c>
      <c r="E3556" s="330" t="n">
        <v>21.46</v>
      </c>
      <c r="F3556" s="330" t="inlineStr"/>
    </row>
    <row r="3557" ht="45" customHeight="1" s="496">
      <c r="A3557" s="330" t="n">
        <v>104630</v>
      </c>
      <c r="B3557" s="331" t="inlineStr">
        <is>
          <t>APLICAÇÃO MANUAL DE GESSO DESEMPENADO (SEM TALISCAS) EM TETO DE AMBIENTES COM PAREDES EM PÉ DIREITO DUPLO E ÁREA MAIOR QUE 10M², ESPESSURA DE 1,0CM. AF_03/2023</t>
        </is>
      </c>
      <c r="C3557" s="330" t="inlineStr">
        <is>
          <t>M2</t>
        </is>
      </c>
      <c r="D3557" s="330" t="n">
        <v>32.65</v>
      </c>
      <c r="E3557" s="330" t="n">
        <v>33.55</v>
      </c>
      <c r="F3557" s="330" t="inlineStr"/>
    </row>
    <row r="3558" ht="45" customHeight="1" s="496">
      <c r="A3558" s="330" t="n">
        <v>104629</v>
      </c>
      <c r="B3558" s="331" t="inlineStr">
        <is>
          <t>APLICAÇÃO MANUAL DE GESSO DESEMPENADO (SEM TALISCAS) EM TETO DE AMBIENTES COM PAREDES EM PÉ DIREITO DUPLO E ÁREA MENOR QUE 5M², ESPESSURA DE 0,5CM. AF_03/2023</t>
        </is>
      </c>
      <c r="C3558" s="330" t="inlineStr">
        <is>
          <t>M2</t>
        </is>
      </c>
      <c r="D3558" s="330" t="n">
        <v>39.46</v>
      </c>
      <c r="E3558" s="330" t="n">
        <v>41.02</v>
      </c>
      <c r="F3558" s="330" t="inlineStr"/>
    </row>
    <row r="3559" ht="45" customHeight="1" s="496">
      <c r="A3559" s="330" t="n">
        <v>104632</v>
      </c>
      <c r="B3559" s="331" t="inlineStr">
        <is>
          <t>APLICAÇÃO MANUAL DE GESSO DESEMPENADO (SEM TALISCAS) EM TETO DE AMBIENTES COM PAREDES EM PÉ DIREITO DUPLO E ÁREA MENOR QUE 5M², ESPESSURA DE 1,0CM. AF_03/2023</t>
        </is>
      </c>
      <c r="C3559" s="330" t="inlineStr">
        <is>
          <t>M2</t>
        </is>
      </c>
      <c r="D3559" s="330" t="n">
        <v>51.27</v>
      </c>
      <c r="E3559" s="330" t="n">
        <v>53.11</v>
      </c>
      <c r="F3559" s="330" t="inlineStr"/>
    </row>
    <row r="3560" ht="45" customHeight="1" s="496">
      <c r="A3560" s="330" t="n">
        <v>87412</v>
      </c>
      <c r="B3560" s="331" t="inlineStr">
        <is>
          <t>APLICAÇÃO MANUAL DE GESSO DESEMPENADO (SEM TALISCAS) EM TETO DE AMBIENTES DE ÁREA ENTRE 5M² E 10M², ESPESSURA DE 0,5CM. AF_03/2023</t>
        </is>
      </c>
      <c r="C3560" s="330" t="inlineStr">
        <is>
          <t>M2</t>
        </is>
      </c>
      <c r="D3560" s="330" t="n">
        <v>27.08</v>
      </c>
      <c r="E3560" s="330" t="n">
        <v>28.02</v>
      </c>
      <c r="F3560" s="330" t="inlineStr"/>
    </row>
    <row r="3561" ht="45" customHeight="1" s="496">
      <c r="A3561" s="330" t="n">
        <v>87415</v>
      </c>
      <c r="B3561" s="331" t="inlineStr">
        <is>
          <t>APLICAÇÃO MANUAL DE GESSO DESEMPENADO (SEM TALISCAS) EM TETO DE AMBIENTES DE ÁREA ENTRE 5M² E 10M², ESPESSURA DE 1,0CM. AF_03/2023</t>
        </is>
      </c>
      <c r="C3561" s="330" t="inlineStr">
        <is>
          <t>M2</t>
        </is>
      </c>
      <c r="D3561" s="330" t="n">
        <v>37.64</v>
      </c>
      <c r="E3561" s="330" t="n">
        <v>38.79</v>
      </c>
      <c r="F3561" s="330" t="inlineStr"/>
    </row>
    <row r="3562" ht="45" customHeight="1" s="496">
      <c r="A3562" s="330" t="n">
        <v>87411</v>
      </c>
      <c r="B3562" s="331" t="inlineStr">
        <is>
          <t>APLICAÇÃO MANUAL DE GESSO DESEMPENADO (SEM TALISCAS) EM TETO DE AMBIENTES DE ÁREA MAIOR QUE 10M², ESPESSURA DE 0,5CM. AF_03/2023</t>
        </is>
      </c>
      <c r="C3562" s="330" t="inlineStr">
        <is>
          <t>M2</t>
        </is>
      </c>
      <c r="D3562" s="330" t="n">
        <v>17.96</v>
      </c>
      <c r="E3562" s="330" t="n">
        <v>18.44</v>
      </c>
      <c r="F3562" s="330" t="inlineStr"/>
    </row>
    <row r="3563" ht="45" customHeight="1" s="496">
      <c r="A3563" s="330" t="n">
        <v>87414</v>
      </c>
      <c r="B3563" s="331" t="inlineStr">
        <is>
          <t>APLICAÇÃO MANUAL DE GESSO DESEMPENADO (SEM TALISCAS) EM TETO DE AMBIENTES DE ÁREA MAIOR QUE 10M², ESPESSURA DE 1,0CM. AF_03/2023</t>
        </is>
      </c>
      <c r="C3563" s="330" t="inlineStr">
        <is>
          <t>M2</t>
        </is>
      </c>
      <c r="D3563" s="330" t="n">
        <v>28.52</v>
      </c>
      <c r="E3563" s="330" t="n">
        <v>29.22</v>
      </c>
      <c r="F3563" s="330" t="inlineStr"/>
    </row>
    <row r="3564" ht="45" customHeight="1" s="496">
      <c r="A3564" s="330" t="n">
        <v>87413</v>
      </c>
      <c r="B3564" s="331" t="inlineStr">
        <is>
          <t>APLICAÇÃO MANUAL DE GESSO DESEMPENADO (SEM TALISCAS) EM TETO DE AMBIENTES DE ÁREA MENOR QUE 5M², ESPESSURA DE 0,5CM. AF_03/2023</t>
        </is>
      </c>
      <c r="C3564" s="330" t="inlineStr">
        <is>
          <t>M2</t>
        </is>
      </c>
      <c r="D3564" s="330" t="n">
        <v>32.31</v>
      </c>
      <c r="E3564" s="330" t="n">
        <v>33.52</v>
      </c>
      <c r="F3564" s="330" t="inlineStr"/>
    </row>
    <row r="3565" ht="45" customHeight="1" s="496">
      <c r="A3565" s="330" t="n">
        <v>87416</v>
      </c>
      <c r="B3565" s="331" t="inlineStr">
        <is>
          <t>APLICAÇÃO MANUAL DE GESSO DESEMPENADO (SEM TALISCAS) EM TETO DE AMBIENTES DE ÁREA MENOR QUE 5M², ESPESSURA DE 1,0CM. AF_03/2023</t>
        </is>
      </c>
      <c r="C3565" s="330" t="inlineStr">
        <is>
          <t>M2</t>
        </is>
      </c>
      <c r="D3565" s="330" t="n">
        <v>42.87</v>
      </c>
      <c r="E3565" s="330" t="n">
        <v>44.29</v>
      </c>
      <c r="F3565" s="330" t="inlineStr"/>
    </row>
    <row r="3566" ht="30" customHeight="1" s="496">
      <c r="A3566" s="330" t="n">
        <v>104635</v>
      </c>
      <c r="B3566" s="331" t="inlineStr">
        <is>
          <t>APLICAÇÃO MANUAL DE GESSO SARRAFEADO (COM TALISCAS) EM PAREDES COM PÉ DIREITO DUPLO, ESPESSURA DE 1,0CM. AF_03/2023</t>
        </is>
      </c>
      <c r="C3566" s="330" t="inlineStr">
        <is>
          <t>M2</t>
        </is>
      </c>
      <c r="D3566" s="330" t="n">
        <v>58.86</v>
      </c>
      <c r="E3566" s="330" t="n">
        <v>61.08</v>
      </c>
      <c r="F3566" s="330" t="inlineStr"/>
    </row>
    <row r="3567" ht="30" customHeight="1" s="496">
      <c r="A3567" s="330" t="n">
        <v>104636</v>
      </c>
      <c r="B3567" s="331" t="inlineStr">
        <is>
          <t>APLICAÇÃO MANUAL DE GESSO SARRAFEADO (COM TALISCAS) EM PAREDES COM PÉ DIREITO DUPLO, ESPESSURA DE 1,5CM. AF_03/2023</t>
        </is>
      </c>
      <c r="C3567" s="330" t="inlineStr">
        <is>
          <t>M2</t>
        </is>
      </c>
      <c r="D3567" s="330" t="n">
        <v>68.33</v>
      </c>
      <c r="E3567" s="330" t="n">
        <v>70.8</v>
      </c>
      <c r="F3567" s="330" t="inlineStr"/>
    </row>
    <row r="3568" ht="30" customHeight="1" s="496">
      <c r="A3568" s="330" t="n">
        <v>87424</v>
      </c>
      <c r="B3568" s="331" t="inlineStr">
        <is>
          <t>APLICAÇÃO MANUAL DE GESSO SARRAFEADO (COM TALISCAS) EM PAREDES, ESPESSURA DE 1,0CM. AF_03/2023</t>
        </is>
      </c>
      <c r="C3568" s="330" t="inlineStr">
        <is>
          <t>M2</t>
        </is>
      </c>
      <c r="D3568" s="330" t="n">
        <v>42.02</v>
      </c>
      <c r="E3568" s="330" t="n">
        <v>43.39</v>
      </c>
      <c r="F3568" s="330" t="inlineStr"/>
    </row>
    <row r="3569" ht="30" customHeight="1" s="496">
      <c r="A3569" s="330" t="n">
        <v>87427</v>
      </c>
      <c r="B3569" s="331" t="inlineStr">
        <is>
          <t>APLICAÇÃO MANUAL DE GESSO SARRAFEADO (COM TALISCAS) EM PAREDES, ESPESSURA DE 1,5CM. AF_03/2023</t>
        </is>
      </c>
      <c r="C3569" s="330" t="inlineStr">
        <is>
          <t>M2</t>
        </is>
      </c>
      <c r="D3569" s="330" t="n">
        <v>49.65</v>
      </c>
      <c r="E3569" s="330" t="n">
        <v>51.18</v>
      </c>
      <c r="F3569" s="330" t="inlineStr"/>
    </row>
    <row r="3570" ht="30" customHeight="1" s="496">
      <c r="A3570" s="330" t="n">
        <v>89998</v>
      </c>
      <c r="B3570" s="331" t="inlineStr">
        <is>
          <t>ARMAÇÃO DE CINTA DE ALVENARIA ESTRUTURAL; DIÂMETRO DE 10,0 MM. AF_09/2021</t>
        </is>
      </c>
      <c r="C3570" s="330" t="inlineStr">
        <is>
          <t>KG</t>
        </is>
      </c>
      <c r="D3570" s="330" t="n">
        <v>11.03</v>
      </c>
      <c r="E3570" s="330" t="n">
        <v>11.16</v>
      </c>
      <c r="F3570" s="330" t="inlineStr">
        <is>
          <t>AS</t>
        </is>
      </c>
    </row>
    <row r="3571" ht="30" customHeight="1" s="496">
      <c r="A3571" s="330" t="n">
        <v>102920</v>
      </c>
      <c r="B3571" s="331" t="inlineStr">
        <is>
          <t>ARMAÇÃO DE CINTA DE ALVENARIA ESTRUTURAL; DIÂMETRO DE 12,5 MM. AF_09/2021</t>
        </is>
      </c>
      <c r="C3571" s="330" t="inlineStr">
        <is>
          <t>KG</t>
        </is>
      </c>
      <c r="D3571" s="330" t="n">
        <v>9.01</v>
      </c>
      <c r="E3571" s="330" t="n">
        <v>9.1</v>
      </c>
      <c r="F3571" s="330" t="inlineStr"/>
    </row>
    <row r="3572" ht="30" customHeight="1" s="496">
      <c r="A3572" s="330" t="n">
        <v>102923</v>
      </c>
      <c r="B3572" s="331" t="inlineStr">
        <is>
          <t>ARMAÇÃO DE CINTA DE ALVENARIA ESTRUTURAL; DIÂMETRO DE 16,0 MM. AF_09/2021</t>
        </is>
      </c>
      <c r="C3572" s="330" t="inlineStr">
        <is>
          <t>KG</t>
        </is>
      </c>
      <c r="D3572" s="330" t="n">
        <v>8.42</v>
      </c>
      <c r="E3572" s="330" t="n">
        <v>8.470000000000001</v>
      </c>
      <c r="F3572" s="330" t="inlineStr"/>
    </row>
    <row r="3573" ht="30" customHeight="1" s="496">
      <c r="A3573" s="330" t="n">
        <v>90000</v>
      </c>
      <c r="B3573" s="331" t="inlineStr">
        <is>
          <t>ARMAÇÃO DE VERGA E CONTRAVERGA DE ALVENARIA ESTRUTURAL; DIÂMETRO DE 10,0 MM. AF_09/2021</t>
        </is>
      </c>
      <c r="C3573" s="330" t="inlineStr">
        <is>
          <t>KG</t>
        </is>
      </c>
      <c r="D3573" s="330" t="n">
        <v>14.26</v>
      </c>
      <c r="E3573" s="330" t="n">
        <v>14.54</v>
      </c>
      <c r="F3573" s="330" t="inlineStr"/>
    </row>
    <row r="3574" ht="30" customHeight="1" s="496">
      <c r="A3574" s="330" t="n">
        <v>103088</v>
      </c>
      <c r="B3574" s="331" t="inlineStr">
        <is>
          <t>ARMAÇÃO DE VERGA E CONTRAVERGA DE ALVENARIA ESTRUTURAL; DIÂMETRO DE 12,5 MM. AF_09/2021</t>
        </is>
      </c>
      <c r="C3574" s="330" t="inlineStr">
        <is>
          <t>KG</t>
        </is>
      </c>
      <c r="D3574" s="330" t="n">
        <v>11.08</v>
      </c>
      <c r="E3574" s="330" t="n">
        <v>11.26</v>
      </c>
      <c r="F3574" s="330" t="inlineStr"/>
    </row>
    <row r="3575" ht="30" customHeight="1" s="496">
      <c r="A3575" s="330" t="n">
        <v>102922</v>
      </c>
      <c r="B3575" s="331" t="inlineStr">
        <is>
          <t>ARMAÇÃO DE VERGA E CONTRAVERGA DE ALVENARIA ESTRUTURAL; DIÂMETRO DE 16,0 MM. AF_09/2021</t>
        </is>
      </c>
      <c r="C3575" s="330" t="inlineStr">
        <is>
          <t>KG</t>
        </is>
      </c>
      <c r="D3575" s="330" t="n">
        <v>9.68</v>
      </c>
      <c r="E3575" s="330" t="n">
        <v>9.789999999999999</v>
      </c>
      <c r="F3575" s="330" t="inlineStr"/>
    </row>
    <row r="3576" ht="30" customHeight="1" s="496">
      <c r="A3576" s="330" t="n">
        <v>89999</v>
      </c>
      <c r="B3576" s="331" t="inlineStr">
        <is>
          <t>ARMAÇÃO DE VERGA E CONTRAVERGA DE ALVENARIA ESTRUTURAL; DIÂMETRO DE 8,0 MM. AF_09/2021</t>
        </is>
      </c>
      <c r="C3576" s="330" t="inlineStr">
        <is>
          <t>KG</t>
        </is>
      </c>
      <c r="D3576" s="330" t="n">
        <v>17.95</v>
      </c>
      <c r="E3576" s="330" t="n">
        <v>18.39</v>
      </c>
      <c r="F3576" s="330" t="inlineStr"/>
    </row>
    <row r="3577" ht="30" customHeight="1" s="496">
      <c r="A3577" s="330" t="n">
        <v>89996</v>
      </c>
      <c r="B3577" s="331" t="inlineStr">
        <is>
          <t>ARMAÇÃO VERTICAL DE ALVENARIA ESTRUTURAL; DIÂMETRO DE 10,0 MM. AF_09/2021</t>
        </is>
      </c>
      <c r="C3577" s="330" t="inlineStr">
        <is>
          <t>KG</t>
        </is>
      </c>
      <c r="D3577" s="330" t="n">
        <v>11.65</v>
      </c>
      <c r="E3577" s="330" t="n">
        <v>11.81</v>
      </c>
      <c r="F3577" s="330" t="inlineStr">
        <is>
          <t>AS</t>
        </is>
      </c>
    </row>
    <row r="3578" ht="30" customHeight="1" s="496">
      <c r="A3578" s="330" t="n">
        <v>89997</v>
      </c>
      <c r="B3578" s="331" t="inlineStr">
        <is>
          <t>ARMAÇÃO VERTICAL DE ALVENARIA ESTRUTURAL; DIÂMETRO DE 12,5 MM. AF_09/2021</t>
        </is>
      </c>
      <c r="C3578" s="330" t="inlineStr">
        <is>
          <t>KG</t>
        </is>
      </c>
      <c r="D3578" s="330" t="n">
        <v>9.42</v>
      </c>
      <c r="E3578" s="330" t="n">
        <v>9.51</v>
      </c>
      <c r="F3578" s="330" t="inlineStr"/>
    </row>
    <row r="3579" ht="30" customHeight="1" s="496">
      <c r="A3579" s="330" t="n">
        <v>102921</v>
      </c>
      <c r="B3579" s="331" t="inlineStr">
        <is>
          <t>ARMAÇÃO VERTICAL DE ALVENARIA ESTRUTURAL; DIÂMETRO DE 16,0 MM. AF_09/2021</t>
        </is>
      </c>
      <c r="C3579" s="330" t="inlineStr">
        <is>
          <t>KG</t>
        </is>
      </c>
      <c r="D3579" s="330" t="n">
        <v>8.66</v>
      </c>
      <c r="E3579" s="330" t="n">
        <v>8.720000000000001</v>
      </c>
      <c r="F3579" s="330" t="inlineStr"/>
    </row>
    <row r="3580" ht="45" customHeight="1" s="496">
      <c r="A3580" s="330" t="n">
        <v>90278</v>
      </c>
      <c r="B3580" s="331" t="inlineStr">
        <is>
          <t>GRAUTE FGK=15 MPA; TRAÇO 1:0,04:2,2:2,5 (EM MASSA SECA DE CIMENTO/CAL/AREIA GROSSA/BRITA 0) - PREPARO MECÂNICO COM BETONEIRA 400 L. AF_09/2021</t>
        </is>
      </c>
      <c r="C3580" s="330" t="inlineStr">
        <is>
          <t>M3</t>
        </is>
      </c>
      <c r="D3580" s="330" t="n">
        <v>759.25</v>
      </c>
      <c r="E3580" s="330" t="n">
        <v>764.64</v>
      </c>
      <c r="F3580" s="330" t="inlineStr"/>
    </row>
    <row r="3581" ht="45" customHeight="1" s="496">
      <c r="A3581" s="330" t="n">
        <v>90282</v>
      </c>
      <c r="B3581" s="331" t="inlineStr">
        <is>
          <t>GRAUTE FGK=15 MPA; TRAÇO 1:2,2:2,5:0,3 (EM MASSA SECA DE CIMENTO/ AREIA GROSSA/ BRITA 0/ ADITIVO) - PREPARO MECÂNICO COM BETONEIRA 400 L. AF_09/2021</t>
        </is>
      </c>
      <c r="C3581" s="330" t="inlineStr">
        <is>
          <t>M3</t>
        </is>
      </c>
      <c r="D3581" s="330" t="n">
        <v>740.65</v>
      </c>
      <c r="E3581" s="330" t="n">
        <v>745.86</v>
      </c>
      <c r="F3581" s="330" t="inlineStr">
        <is>
          <t>AS</t>
        </is>
      </c>
    </row>
    <row r="3582" ht="45" customHeight="1" s="496">
      <c r="A3582" s="330" t="n">
        <v>90279</v>
      </c>
      <c r="B3582" s="331" t="inlineStr">
        <is>
          <t>GRAUTE FGK=20 MPA; TRAÇO 1:0,04:1,8:2,1 (EM MASSA SECA DE CIMENTO/ CAL/ AREIA GROSSA/ BRITA 0) - PREPARO MECÂNICO COM BETONEIRA 400 L. AF_09/2021</t>
        </is>
      </c>
      <c r="C3582" s="330" t="inlineStr">
        <is>
          <t>M3</t>
        </is>
      </c>
      <c r="D3582" s="330" t="n">
        <v>829.09</v>
      </c>
      <c r="E3582" s="330" t="n">
        <v>835</v>
      </c>
      <c r="F3582" s="330" t="inlineStr"/>
    </row>
    <row r="3583" ht="45" customHeight="1" s="496">
      <c r="A3583" s="330" t="n">
        <v>90283</v>
      </c>
      <c r="B3583" s="331" t="inlineStr">
        <is>
          <t>GRAUTE FGK=20 MPA; TRAÇO 1:1,8:2,1:0,4 (EM MASSA SECA DE CIMENTO/ AREIA GROSSA/ BRITA 0/ ADITIVO) - PREPARO MECÂNICO COM BETONEIRA 400 L. AF_09/2021</t>
        </is>
      </c>
      <c r="C3583" s="330" t="inlineStr">
        <is>
          <t>M3</t>
        </is>
      </c>
      <c r="D3583" s="330" t="n">
        <v>809.3</v>
      </c>
      <c r="E3583" s="330" t="n">
        <v>815</v>
      </c>
      <c r="F3583" s="330" t="inlineStr">
        <is>
          <t>AS</t>
        </is>
      </c>
    </row>
    <row r="3584" ht="45" customHeight="1" s="496">
      <c r="A3584" s="330" t="n">
        <v>90280</v>
      </c>
      <c r="B3584" s="331" t="inlineStr">
        <is>
          <t>GRAUTE FGK=25 MPA; TRAÇO 1:0,02:1,3:1,6 (EM MASSA SECA DE CIMENTO/ CAL/ AREIA GROSSA/ BRITA 0) - PREPARO MECÂNICO COM BETONEIRA 400 L. AF_09/2021</t>
        </is>
      </c>
      <c r="C3584" s="330" t="inlineStr">
        <is>
          <t>M3</t>
        </is>
      </c>
      <c r="D3584" s="330" t="n">
        <v>908.54</v>
      </c>
      <c r="E3584" s="330" t="n">
        <v>914.4400000000001</v>
      </c>
      <c r="F3584" s="330" t="inlineStr"/>
    </row>
    <row r="3585" ht="45" customHeight="1" s="496">
      <c r="A3585" s="330" t="n">
        <v>90284</v>
      </c>
      <c r="B3585" s="331" t="inlineStr">
        <is>
          <t>GRAUTE FGK=25 MPA; TRAÇO 1:1,3:1,6:0,4 (EM MASSA SECA DE CIMENTO/ AREIA GROSSA/ BRITA 0/ ADITIVO) - PREPARO MECÂNICO COM BETONEIRA 400 L. AF_09/2021</t>
        </is>
      </c>
      <c r="C3585" s="330" t="inlineStr">
        <is>
          <t>M3</t>
        </is>
      </c>
      <c r="D3585" s="330" t="n">
        <v>894.39</v>
      </c>
      <c r="E3585" s="330" t="n">
        <v>900.09</v>
      </c>
      <c r="F3585" s="330" t="inlineStr">
        <is>
          <t>AS</t>
        </is>
      </c>
    </row>
    <row r="3586" ht="45" customHeight="1" s="496">
      <c r="A3586" s="330" t="n">
        <v>90281</v>
      </c>
      <c r="B3586" s="331" t="inlineStr">
        <is>
          <t>GRAUTE FGK=30 MPA; TRAÇO 1:0,02:0,9:1,2 (EM MASSA SECA DE CIMENTO/ CAL/ AREIA GROSSA/ BRITA 0) - PREPARO MECÂNICO COM BETONEIRA 400 L. AF_09/2021</t>
        </is>
      </c>
      <c r="C3586" s="330" t="inlineStr">
        <is>
          <t>M3</t>
        </is>
      </c>
      <c r="D3586" s="330" t="n">
        <v>1042.62</v>
      </c>
      <c r="E3586" s="330" t="n">
        <v>1048.38</v>
      </c>
      <c r="F3586" s="330" t="inlineStr"/>
    </row>
    <row r="3587" ht="45" customHeight="1" s="496">
      <c r="A3587" s="330" t="n">
        <v>90285</v>
      </c>
      <c r="B3587" s="331" t="inlineStr">
        <is>
          <t>GRAUTE FGK=30 MPA; TRAÇO 1:0,9:1,2:0,6 (EM MASSA SECA DE CIMENTO/ AREIA GROSSA/ BRITA 0/ ADITIVO) - PREPARO MECÂNICO COM BETONEIRA 400 L. AF_09/2021</t>
        </is>
      </c>
      <c r="C3587" s="330" t="inlineStr">
        <is>
          <t>M3</t>
        </is>
      </c>
      <c r="D3587" s="330" t="n">
        <v>1032.96</v>
      </c>
      <c r="E3587" s="330" t="n">
        <v>1038.57</v>
      </c>
      <c r="F3587" s="330" t="inlineStr">
        <is>
          <t>AS</t>
        </is>
      </c>
    </row>
    <row r="3588" ht="30" customHeight="1" s="496">
      <c r="A3588" s="330" t="n">
        <v>89994</v>
      </c>
      <c r="B3588" s="331" t="inlineStr">
        <is>
          <t>GRAUTEAMENTO DE CINTA INTERMEDIÁRIA OU DE CONTRAVERGA EM ALVENARIA ESTRUTURAL. AF_09/2021</t>
        </is>
      </c>
      <c r="C3588" s="330" t="inlineStr">
        <is>
          <t>M3</t>
        </is>
      </c>
      <c r="D3588" s="330" t="n">
        <v>1232.11</v>
      </c>
      <c r="E3588" s="330" t="n">
        <v>1251</v>
      </c>
      <c r="F3588" s="330" t="inlineStr"/>
    </row>
    <row r="3589" ht="30" customHeight="1" s="496">
      <c r="A3589" s="330" t="n">
        <v>89995</v>
      </c>
      <c r="B3589" s="331" t="inlineStr">
        <is>
          <t>GRAUTEAMENTO DE CINTA SUPERIOR OU DE VERGA EM ALVENARIA ESTRUTURAL. AF_09/2021</t>
        </is>
      </c>
      <c r="C3589" s="330" t="inlineStr">
        <is>
          <t>M3</t>
        </is>
      </c>
      <c r="D3589" s="330" t="n">
        <v>1356.47</v>
      </c>
      <c r="E3589" s="330" t="n">
        <v>1381.61</v>
      </c>
      <c r="F3589" s="330" t="inlineStr">
        <is>
          <t>AS</t>
        </is>
      </c>
    </row>
    <row r="3590" ht="15" customHeight="1" s="496">
      <c r="A3590" s="330" t="n">
        <v>89993</v>
      </c>
      <c r="B3590" s="331" t="inlineStr">
        <is>
          <t>GRAUTEAMENTO VERTICAL EM ALVENARIA ESTRUTURAL. AF_09/2021</t>
        </is>
      </c>
      <c r="C3590" s="330" t="inlineStr">
        <is>
          <t>M3</t>
        </is>
      </c>
      <c r="D3590" s="330" t="n">
        <v>1399.22</v>
      </c>
      <c r="E3590" s="330" t="n">
        <v>1426.49</v>
      </c>
      <c r="F3590" s="330" t="inlineStr">
        <is>
          <t>AS</t>
        </is>
      </c>
    </row>
    <row r="3591" ht="30" customHeight="1" s="496">
      <c r="A3591" s="330" t="n">
        <v>99857</v>
      </c>
      <c r="B3591" s="331" t="inlineStr">
        <is>
          <t>CORRIMÃO SIMPLES FIXADO EM PAREDE, DIÂMETRO EXTERNO = 1 1/2", EM ALUMÍNIO. AF_10/2025_PS</t>
        </is>
      </c>
      <c r="C3591" s="330" t="inlineStr">
        <is>
          <t>M</t>
        </is>
      </c>
      <c r="D3591" s="330" t="n">
        <v>67.81</v>
      </c>
      <c r="E3591" s="330" t="n">
        <v>69.70999999999999</v>
      </c>
      <c r="F3591" s="330" t="inlineStr">
        <is>
          <t>AS</t>
        </is>
      </c>
    </row>
    <row r="3592" ht="30" customHeight="1" s="496">
      <c r="A3592" s="330" t="n">
        <v>99855</v>
      </c>
      <c r="B3592" s="331" t="inlineStr">
        <is>
          <t>CORRIMÃO SIMPLES FIXADO EM PAREDE, DIÂMETRO EXTERNO = 1 1/2", EM AÇO GALVANIZADO. AF_10/2025_PS</t>
        </is>
      </c>
      <c r="C3592" s="330" t="inlineStr">
        <is>
          <t>M</t>
        </is>
      </c>
      <c r="D3592" s="330" t="n">
        <v>93.62</v>
      </c>
      <c r="E3592" s="330" t="n">
        <v>95.20999999999999</v>
      </c>
      <c r="F3592" s="330" t="inlineStr">
        <is>
          <t>AS</t>
        </is>
      </c>
    </row>
    <row r="3593" ht="30" customHeight="1" s="496">
      <c r="A3593" s="330" t="n">
        <v>99862</v>
      </c>
      <c r="B3593" s="331" t="inlineStr">
        <is>
          <t>GRADIL EM ALUMÍNIO FIXADO EM VÃOS DE JANELAS, FORMADO POR TUBOS DE 3/4". AF_10/2025</t>
        </is>
      </c>
      <c r="C3593" s="330" t="inlineStr">
        <is>
          <t>M2</t>
        </is>
      </c>
      <c r="D3593" s="330" t="n">
        <v>508.16</v>
      </c>
      <c r="E3593" s="330" t="n">
        <v>524</v>
      </c>
      <c r="F3593" s="330" t="inlineStr">
        <is>
          <t>AS</t>
        </is>
      </c>
    </row>
    <row r="3594" ht="30" customHeight="1" s="496">
      <c r="A3594" s="330" t="n">
        <v>99861</v>
      </c>
      <c r="B3594" s="331" t="inlineStr">
        <is>
          <t>GRADIL EM AÇO FIXADO EM VÃOS DE JANELAS, FORMADO POR BARRAS CHATAS DE 25X4,8 MM. AF_10/2025</t>
        </is>
      </c>
      <c r="C3594" s="330" t="inlineStr">
        <is>
          <t>M2</t>
        </is>
      </c>
      <c r="D3594" s="330" t="n">
        <v>574.74</v>
      </c>
      <c r="E3594" s="330" t="n">
        <v>597.0599999999999</v>
      </c>
      <c r="F3594" s="330" t="inlineStr">
        <is>
          <t>AS</t>
        </is>
      </c>
    </row>
    <row r="3595" ht="60" customHeight="1" s="496">
      <c r="A3595" s="330" t="n">
        <v>99842</v>
      </c>
      <c r="B3595" s="331" t="inlineStr">
        <is>
          <t>GUARDA-CORPO DE AÇO GALVANIZADO DE 1,10M, MONTANTES TUBULARES DE 1.1/4" ESPAÇADOS 1,20M, TRAVESSA SUPERIOR DE 1.1/2", GRADIL FORMADO POR TUBOS HORIZONTAIS DE 1" E VERTICAIS DE 3/4", FIXADO COM ADESIVO ESTRUTURAL EPOXI. AF_10/2025_PS</t>
        </is>
      </c>
      <c r="C3595" s="330" t="inlineStr">
        <is>
          <t>M</t>
        </is>
      </c>
      <c r="D3595" s="330" t="n">
        <v>540.37</v>
      </c>
      <c r="E3595" s="330" t="n">
        <v>552.1</v>
      </c>
      <c r="F3595" s="330" t="inlineStr">
        <is>
          <t>AS</t>
        </is>
      </c>
    </row>
    <row r="3596" ht="60" customHeight="1" s="496">
      <c r="A3596" s="330" t="n">
        <v>94276</v>
      </c>
      <c r="B3596" s="331" t="inlineStr">
        <is>
          <t>ASSENTAMENTO DE GUIA (MEIO-FIO) EM TRECHO CURVO, CONFECCIONADA EM CONCRETO PRÉ-FABRICADO, DIMENSÕES 100X15X13X20 CM (COMPRIMENTO X BASE INFERIOR X BASE SUPERIOR X ALTURA). AF_01/2024</t>
        </is>
      </c>
      <c r="C3596" s="330" t="inlineStr">
        <is>
          <t>M</t>
        </is>
      </c>
      <c r="D3596" s="330" t="n">
        <v>44.22</v>
      </c>
      <c r="E3596" s="330" t="n">
        <v>45.01</v>
      </c>
      <c r="F3596" s="330" t="inlineStr"/>
    </row>
    <row r="3597" ht="60" customHeight="1" s="496">
      <c r="A3597" s="330" t="n">
        <v>94274</v>
      </c>
      <c r="B3597" s="331" t="inlineStr">
        <is>
          <t>ASSENTAMENTO DE GUIA (MEIO-FIO) EM TRECHO CURVO, CONFECCIONADA EM CONCRETO PRÉ-FABRICADO, DIMENSÕES 100X15X13X30 CM (COMPRIMENTO X BASE INFERIOR X BASE SUPERIOR X ALTURA). AF_01/2024</t>
        </is>
      </c>
      <c r="C3597" s="330" t="inlineStr">
        <is>
          <t>M</t>
        </is>
      </c>
      <c r="D3597" s="330" t="n">
        <v>48.37</v>
      </c>
      <c r="E3597" s="330" t="n">
        <v>49.2</v>
      </c>
      <c r="F3597" s="330" t="inlineStr"/>
    </row>
    <row r="3598" ht="75" customHeight="1" s="496">
      <c r="A3598" s="330" t="n">
        <v>94280</v>
      </c>
      <c r="B3598" s="331" t="inlineStr">
        <is>
          <t>ASSENTAMENTO DE GUIA (MEIO-FIO) EM TRECHO CURVO, CONFECCIONADA EM CONCRETO PRÉ-FABRICADO, DIMENSÕES 39X6,5X6,5X19 CM (COMPRIMENTO X BASE INFERIOR X BASE SUPERIOR X ALTURA), PARA DELIMITAÇÃO DE JARDINS, PRAÇAS OU PASSEIOS. AF_01/2024</t>
        </is>
      </c>
      <c r="C3598" s="330" t="inlineStr">
        <is>
          <t>M</t>
        </is>
      </c>
      <c r="D3598" s="330" t="n">
        <v>46.33</v>
      </c>
      <c r="E3598" s="330" t="n">
        <v>47.04</v>
      </c>
      <c r="F3598" s="330" t="inlineStr"/>
    </row>
    <row r="3599" ht="60" customHeight="1" s="496">
      <c r="A3599" s="330" t="n">
        <v>94278</v>
      </c>
      <c r="B3599" s="331" t="inlineStr">
        <is>
          <t>ASSENTAMENTO DE GUIA (MEIO-FIO) EM TRECHO CURVO, CONFECCIONADA EM CONCRETO PRÉ-FABRICADO, DIMENSÕES 80X08X08X25 CM (COMPRIMENTO X BASE INFERIOR X BASE SUPERIOR X ALTURA). AF_01/2024</t>
        </is>
      </c>
      <c r="C3599" s="330" t="inlineStr">
        <is>
          <t>M</t>
        </is>
      </c>
      <c r="D3599" s="330" t="n">
        <v>39.51</v>
      </c>
      <c r="E3599" s="330" t="n">
        <v>40.25</v>
      </c>
      <c r="F3599" s="330" t="inlineStr"/>
    </row>
    <row r="3600" ht="60" customHeight="1" s="496">
      <c r="A3600" s="330" t="n">
        <v>94275</v>
      </c>
      <c r="B3600" s="331" t="inlineStr">
        <is>
          <t>ASSENTAMENTO DE GUIA (MEIO-FIO) EM TRECHO RETO, CONFECCIONADA EM CONCRETO PRÉ-FABRICADO, DIMENSÕES 100X15X13X20 CM (COMPRIMENTO X BASE INFERIOR X BASE SUPERIOR X ALTURA). AF_01/2024</t>
        </is>
      </c>
      <c r="C3600" s="330" t="inlineStr">
        <is>
          <t>M</t>
        </is>
      </c>
      <c r="D3600" s="330" t="n">
        <v>41</v>
      </c>
      <c r="E3600" s="330" t="n">
        <v>41.63</v>
      </c>
      <c r="F3600" s="330" t="inlineStr"/>
    </row>
    <row r="3601" ht="60" customHeight="1" s="496">
      <c r="A3601" s="330" t="n">
        <v>94273</v>
      </c>
      <c r="B3601" s="331" t="inlineStr">
        <is>
          <t>ASSENTAMENTO DE GUIA (MEIO-FIO) EM TRECHO RETO, CONFECCIONADA EM CONCRETO PRÉ-FABRICADO, DIMENSÕES 100X15X13X30 CM (COMPRIMENTO X BASE INFERIOR X BASE SUPERIOR X ALTURA). AF_01/2024</t>
        </is>
      </c>
      <c r="C3601" s="330" t="inlineStr">
        <is>
          <t>M</t>
        </is>
      </c>
      <c r="D3601" s="330" t="n">
        <v>45.15</v>
      </c>
      <c r="E3601" s="330" t="n">
        <v>45.82</v>
      </c>
      <c r="F3601" s="330" t="inlineStr"/>
    </row>
    <row r="3602" ht="60" customHeight="1" s="496">
      <c r="A3602" s="330" t="n">
        <v>94279</v>
      </c>
      <c r="B3602" s="331" t="inlineStr">
        <is>
          <t>ASSENTAMENTO DE GUIA (MEIO-FIO) EM TRECHO RETO, CONFECCIONADA EM CONCRETO PRÉ-FABRICADO, DIMENSÕES 39X6,5X6,5X19 CM (COMPRIMENTO X BASE INFERIOR X BASE SUPERIOR X ALTURA), PARA DELIMITAÇÃO DE JARDINS, PRAÇAS OU PASSEIOS. AF_01/2024</t>
        </is>
      </c>
      <c r="C3602" s="330" t="inlineStr">
        <is>
          <t>M</t>
        </is>
      </c>
      <c r="D3602" s="330" t="n">
        <v>43.11</v>
      </c>
      <c r="E3602" s="330" t="n">
        <v>43.66</v>
      </c>
      <c r="F3602" s="330" t="inlineStr"/>
    </row>
    <row r="3603" ht="60" customHeight="1" s="496">
      <c r="A3603" s="330" t="n">
        <v>94277</v>
      </c>
      <c r="B3603" s="331" t="inlineStr">
        <is>
          <t>ASSENTAMENTO DE GUIA (MEIO-FIO) EM TRECHO RETO, CONFECCIONADA EM CONCRETO PRÉ-FABRICADO, DIMENSÕES 80X08X08X25 CM (COMPRIMENTO X BASE INFERIOR X BASE SUPERIOR X ALTURA). AF_01/2024</t>
        </is>
      </c>
      <c r="C3603" s="330" t="inlineStr">
        <is>
          <t>M</t>
        </is>
      </c>
      <c r="D3603" s="330" t="n">
        <v>36.29</v>
      </c>
      <c r="E3603" s="330" t="n">
        <v>36.88</v>
      </c>
      <c r="F3603" s="330" t="inlineStr"/>
    </row>
    <row r="3604" ht="30" customHeight="1" s="496">
      <c r="A3604" s="330" t="n">
        <v>94294</v>
      </c>
      <c r="B3604" s="331" t="inlineStr">
        <is>
          <t>EXECUÇÃO DE ESCORAS DE CONCRETO PARA CONTENÇÃO DE GUIAS PRÉ-FABRICADAS. AF_01/2024</t>
        </is>
      </c>
      <c r="C3604" s="330" t="inlineStr">
        <is>
          <t>M</t>
        </is>
      </c>
      <c r="D3604" s="330" t="n">
        <v>11.17</v>
      </c>
      <c r="E3604" s="330" t="n">
        <v>11.31</v>
      </c>
      <c r="F3604" s="330" t="inlineStr"/>
    </row>
    <row r="3605" ht="30" customHeight="1" s="496">
      <c r="A3605" s="330" t="n">
        <v>94288</v>
      </c>
      <c r="B3605" s="331" t="inlineStr">
        <is>
          <t>EXECUÇÃO DE SARJETA DE CONCRETO USINADO, MOLDADA IN LOCO EM TRECHO CURVO, 30 CM BASE X 10 CM ALTURA. AF_01/2024</t>
        </is>
      </c>
      <c r="C3605" s="330" t="inlineStr">
        <is>
          <t>M</t>
        </is>
      </c>
      <c r="D3605" s="330" t="n">
        <v>55.93</v>
      </c>
      <c r="E3605" s="330" t="n">
        <v>56.97</v>
      </c>
      <c r="F3605" s="330" t="inlineStr"/>
    </row>
    <row r="3606" ht="30" customHeight="1" s="496">
      <c r="A3606" s="330" t="n">
        <v>94282</v>
      </c>
      <c r="B3606" s="331" t="inlineStr">
        <is>
          <t>EXECUÇÃO DE SARJETA DE CONCRETO USINADO, MOLDADA IN LOCO EM TRECHO CURVO, 30 CM BASE X 15 CM ALTURA. AF_01/2024</t>
        </is>
      </c>
      <c r="C3606" s="330" t="inlineStr">
        <is>
          <t>M</t>
        </is>
      </c>
      <c r="D3606" s="330" t="n">
        <v>74.58</v>
      </c>
      <c r="E3606" s="330" t="n">
        <v>75.72</v>
      </c>
      <c r="F3606" s="330" t="inlineStr"/>
    </row>
    <row r="3607" ht="30" customHeight="1" s="496">
      <c r="A3607" s="330" t="n">
        <v>94290</v>
      </c>
      <c r="B3607" s="331" t="inlineStr">
        <is>
          <t>EXECUÇÃO DE SARJETA DE CONCRETO USINADO, MOLDADA IN LOCO EM TRECHO CURVO, 45 CM BASE X 10 CM ALTURA. AF_01/2024</t>
        </is>
      </c>
      <c r="C3607" s="330" t="inlineStr">
        <is>
          <t>M</t>
        </is>
      </c>
      <c r="D3607" s="330" t="n">
        <v>72.92</v>
      </c>
      <c r="E3607" s="330" t="n">
        <v>73.97</v>
      </c>
      <c r="F3607" s="330" t="inlineStr"/>
    </row>
    <row r="3608" ht="30" customHeight="1" s="496">
      <c r="A3608" s="330" t="n">
        <v>94284</v>
      </c>
      <c r="B3608" s="331" t="inlineStr">
        <is>
          <t>EXECUÇÃO DE SARJETA DE CONCRETO USINADO, MOLDADA IN LOCO EM TRECHO CURVO, 45 CM BASE X 15 CM ALTURA. AF_01/2024</t>
        </is>
      </c>
      <c r="C3608" s="330" t="inlineStr">
        <is>
          <t>M</t>
        </is>
      </c>
      <c r="D3608" s="330" t="n">
        <v>101.05</v>
      </c>
      <c r="E3608" s="330" t="n">
        <v>102.26</v>
      </c>
      <c r="F3608" s="330" t="inlineStr"/>
    </row>
    <row r="3609" ht="30" customHeight="1" s="496">
      <c r="A3609" s="330" t="n">
        <v>94292</v>
      </c>
      <c r="B3609" s="331" t="inlineStr">
        <is>
          <t>EXECUÇÃO DE SARJETA DE CONCRETO USINADO, MOLDADA IN LOCO EM TRECHO CURVO, 60 CM BASE X 10 CM ALTURA. AF_01/2024</t>
        </is>
      </c>
      <c r="C3609" s="330" t="inlineStr">
        <is>
          <t>M</t>
        </is>
      </c>
      <c r="D3609" s="330" t="n">
        <v>90.52</v>
      </c>
      <c r="E3609" s="330" t="n">
        <v>91.61</v>
      </c>
      <c r="F3609" s="330" t="inlineStr"/>
    </row>
    <row r="3610" ht="30" customHeight="1" s="496">
      <c r="A3610" s="330" t="n">
        <v>94286</v>
      </c>
      <c r="B3610" s="331" t="inlineStr">
        <is>
          <t>EXECUÇÃO DE SARJETA DE CONCRETO USINADO, MOLDADA IN LOCO EM TRECHO CURVO, 60 CM BASE X 15 CM ALTURA. AF_01/2024</t>
        </is>
      </c>
      <c r="C3610" s="330" t="inlineStr">
        <is>
          <t>M</t>
        </is>
      </c>
      <c r="D3610" s="330" t="n">
        <v>130.15</v>
      </c>
      <c r="E3610" s="330" t="n">
        <v>131.56</v>
      </c>
      <c r="F3610" s="330" t="inlineStr"/>
    </row>
    <row r="3611" ht="30" customHeight="1" s="496">
      <c r="A3611" s="330" t="n">
        <v>94287</v>
      </c>
      <c r="B3611" s="331" t="inlineStr">
        <is>
          <t>EXECUÇÃO DE SARJETA DE CONCRETO USINADO, MOLDADA IN LOCO EM TRECHO RETO, 30 CM BASE X 10 CM ALTURA. AF_01/2024</t>
        </is>
      </c>
      <c r="C3611" s="330" t="inlineStr">
        <is>
          <t>M</t>
        </is>
      </c>
      <c r="D3611" s="330" t="n">
        <v>48.39</v>
      </c>
      <c r="E3611" s="330" t="n">
        <v>49.04</v>
      </c>
      <c r="F3611" s="330" t="inlineStr"/>
    </row>
    <row r="3612" ht="30" customHeight="1" s="496">
      <c r="A3612" s="330" t="n">
        <v>94281</v>
      </c>
      <c r="B3612" s="331" t="inlineStr">
        <is>
          <t>EXECUÇÃO DE SARJETA DE CONCRETO USINADO, MOLDADA IN LOCO EM TRECHO RETO, 30 CM BASE X 15 CM ALTURA. AF_01/2024</t>
        </is>
      </c>
      <c r="C3612" s="330" t="inlineStr">
        <is>
          <t>M</t>
        </is>
      </c>
      <c r="D3612" s="330" t="n">
        <v>66.08</v>
      </c>
      <c r="E3612" s="330" t="n">
        <v>66.79000000000001</v>
      </c>
      <c r="F3612" s="330" t="inlineStr"/>
    </row>
    <row r="3613" ht="30" customHeight="1" s="496">
      <c r="A3613" s="330" t="n">
        <v>94289</v>
      </c>
      <c r="B3613" s="331" t="inlineStr">
        <is>
          <t>EXECUÇÃO DE SARJETA DE CONCRETO USINADO, MOLDADA IN LOCO EM TRECHO RETO, 45 CM BASE X 10 CM ALTURA. AF_01/2024</t>
        </is>
      </c>
      <c r="C3613" s="330" t="inlineStr">
        <is>
          <t>M</t>
        </is>
      </c>
      <c r="D3613" s="330" t="n">
        <v>65.36</v>
      </c>
      <c r="E3613" s="330" t="n">
        <v>66.03</v>
      </c>
      <c r="F3613" s="330" t="inlineStr"/>
    </row>
    <row r="3614" ht="30" customHeight="1" s="496">
      <c r="A3614" s="330" t="n">
        <v>94283</v>
      </c>
      <c r="B3614" s="331" t="inlineStr">
        <is>
          <t>EXECUÇÃO DE SARJETA DE CONCRETO USINADO, MOLDADA IN LOCO EM TRECHO RETO, 45 CM BASE X 15 CM ALTURA. AF_01/2024</t>
        </is>
      </c>
      <c r="C3614" s="330" t="inlineStr">
        <is>
          <t>M</t>
        </is>
      </c>
      <c r="D3614" s="330" t="n">
        <v>92.55</v>
      </c>
      <c r="E3614" s="330" t="n">
        <v>93.34</v>
      </c>
      <c r="F3614" s="330" t="inlineStr"/>
    </row>
    <row r="3615" ht="30" customHeight="1" s="496">
      <c r="A3615" s="330" t="n">
        <v>94291</v>
      </c>
      <c r="B3615" s="331" t="inlineStr">
        <is>
          <t>EXECUÇÃO DE SARJETA DE CONCRETO USINADO, MOLDADA IN LOCO EM TRECHO RETO, 60 CM BASE X 10 CM ALTURA. AF_01/2024</t>
        </is>
      </c>
      <c r="C3615" s="330" t="inlineStr">
        <is>
          <t>M</t>
        </is>
      </c>
      <c r="D3615" s="330" t="n">
        <v>82.95</v>
      </c>
      <c r="E3615" s="330" t="n">
        <v>83.67</v>
      </c>
      <c r="F3615" s="330" t="inlineStr"/>
    </row>
    <row r="3616" ht="30" customHeight="1" s="496">
      <c r="A3616" s="330" t="n">
        <v>94285</v>
      </c>
      <c r="B3616" s="331" t="inlineStr">
        <is>
          <t>EXECUÇÃO DE SARJETA DE CONCRETO USINADO, MOLDADA IN LOCO EM TRECHO RETO, 60 CM BASE X 15 CM ALTURA. AF_01/2024</t>
        </is>
      </c>
      <c r="C3616" s="330" t="inlineStr">
        <is>
          <t>M</t>
        </is>
      </c>
      <c r="D3616" s="330" t="n">
        <v>121.65</v>
      </c>
      <c r="E3616" s="330" t="n">
        <v>122.64</v>
      </c>
      <c r="F3616" s="330" t="inlineStr"/>
    </row>
    <row r="3617" ht="30" customHeight="1" s="496">
      <c r="A3617" s="330" t="n">
        <v>94293</v>
      </c>
      <c r="B3617" s="331" t="inlineStr">
        <is>
          <t>EXECUÇÃO DE SARJETÃO DE CONCRETO USINADO, MOLDADA IN LOCO EM TRECHO RETO, 100 CM BASE X 20 CM ALTURA. AF_01/2024</t>
        </is>
      </c>
      <c r="C3617" s="330" t="inlineStr">
        <is>
          <t>M</t>
        </is>
      </c>
      <c r="D3617" s="330" t="n">
        <v>271.55</v>
      </c>
      <c r="E3617" s="330" t="n">
        <v>273.74</v>
      </c>
      <c r="F3617" s="330" t="inlineStr"/>
    </row>
    <row r="3618" ht="30" customHeight="1" s="496">
      <c r="A3618" s="330" t="n">
        <v>94264</v>
      </c>
      <c r="B3618" s="331" t="inlineStr">
        <is>
          <t>GUIA (MEIO-FIO) CONCRETO, MOLDADA IN LOCO EM TRECHO CURVO COM EXTRUSORA, 13 CM BASE X 22 CM ALTURA. AF_01/2024</t>
        </is>
      </c>
      <c r="C3618" s="330" t="inlineStr">
        <is>
          <t>M</t>
        </is>
      </c>
      <c r="D3618" s="330" t="n">
        <v>54.21</v>
      </c>
      <c r="E3618" s="330" t="n">
        <v>55.41</v>
      </c>
      <c r="F3618" s="330" t="inlineStr"/>
    </row>
    <row r="3619" ht="30" customHeight="1" s="496">
      <c r="A3619" s="330" t="n">
        <v>94266</v>
      </c>
      <c r="B3619" s="331" t="inlineStr">
        <is>
          <t>GUIA (MEIO-FIO) CONCRETO, MOLDADA IN LOCO EM TRECHO CURVO COM EXTRUSORA, 15 CM BASE X 30 CM ALTURA. AF_01/2024</t>
        </is>
      </c>
      <c r="C3619" s="330" t="inlineStr">
        <is>
          <t>M</t>
        </is>
      </c>
      <c r="D3619" s="330" t="n">
        <v>75.84999999999999</v>
      </c>
      <c r="E3619" s="330" t="n">
        <v>77.14</v>
      </c>
      <c r="F3619" s="330" t="inlineStr"/>
    </row>
    <row r="3620" ht="30" customHeight="1" s="496">
      <c r="A3620" s="330" t="n">
        <v>94263</v>
      </c>
      <c r="B3620" s="331" t="inlineStr">
        <is>
          <t>GUIA (MEIO-FIO) CONCRETO, MOLDADA IN LOCO EM TRECHO RETO COM EXTRUSORA, 13 CM BASE X 22 CM ALTURA. AF_01/2024</t>
        </is>
      </c>
      <c r="C3620" s="330" t="inlineStr">
        <is>
          <t>M</t>
        </is>
      </c>
      <c r="D3620" s="330" t="n">
        <v>48.9</v>
      </c>
      <c r="E3620" s="330" t="n">
        <v>49.85</v>
      </c>
      <c r="F3620" s="330" t="inlineStr"/>
    </row>
    <row r="3621" ht="30" customHeight="1" s="496">
      <c r="A3621" s="330" t="n">
        <v>94265</v>
      </c>
      <c r="B3621" s="331" t="inlineStr">
        <is>
          <t>GUIA (MEIO-FIO) CONCRETO, MOLDADA IN LOCO EM TRECHO RETO COM EXTRUSORA, 15 CM BASE X 30 CM ALTURA. AF_01/2024</t>
        </is>
      </c>
      <c r="C3621" s="330" t="inlineStr">
        <is>
          <t>M</t>
        </is>
      </c>
      <c r="D3621" s="330" t="n">
        <v>69.76000000000001</v>
      </c>
      <c r="E3621" s="330" t="n">
        <v>70.78</v>
      </c>
      <c r="F3621" s="330" t="inlineStr"/>
    </row>
    <row r="3622" ht="45" customHeight="1" s="496">
      <c r="A3622" s="330" t="n">
        <v>94268</v>
      </c>
      <c r="B3622" s="331" t="inlineStr">
        <is>
          <t>GUIA (MEIO-FIO) E SARJETA CONJUGADOS DE CONCRETO, MOLDADA IN LOCO EM TRECHO CURVO COM EXTRUSORA, 45 CM BASE (15 CM BASE DA GUIA + 30 CM BASE DA SARJETA) X 22 CM ALTURA. AF_01/2024</t>
        </is>
      </c>
      <c r="C3622" s="330" t="inlineStr">
        <is>
          <t>M</t>
        </is>
      </c>
      <c r="D3622" s="330" t="n">
        <v>91.38</v>
      </c>
      <c r="E3622" s="330" t="n">
        <v>92.76000000000001</v>
      </c>
      <c r="F3622" s="330" t="inlineStr"/>
    </row>
    <row r="3623" ht="45" customHeight="1" s="496">
      <c r="A3623" s="330" t="n">
        <v>94270</v>
      </c>
      <c r="B3623" s="331" t="inlineStr">
        <is>
          <t>GUIA (MEIO-FIO) E SARJETA CONJUGADOS DE CONCRETO, MOLDADA IN LOCO EM TRECHO CURVO COM EXTRUSORA, 60 CM BASE (15 CM BASE DA GUIA + 45 CM BASE DA SARJETA) X 26 CM ALTURA. AF_01/2024</t>
        </is>
      </c>
      <c r="C3623" s="330" t="inlineStr">
        <is>
          <t>M</t>
        </is>
      </c>
      <c r="D3623" s="330" t="n">
        <v>133.73</v>
      </c>
      <c r="E3623" s="330" t="n">
        <v>135.48</v>
      </c>
      <c r="F3623" s="330" t="inlineStr"/>
    </row>
    <row r="3624" ht="45" customHeight="1" s="496">
      <c r="A3624" s="330" t="n">
        <v>94272</v>
      </c>
      <c r="B3624" s="331" t="inlineStr">
        <is>
          <t>GUIA (MEIO-FIO) E SARJETA CONJUGADOS DE CONCRETO, MOLDADA IN LOCO EM TRECHO CURVO COM EXTRUSORA, 65 CM BASE (15 CM BASE DA GUIA + 50 CM BASE DA SARJETA) X 26 CM ALTURA. AF_01/2024</t>
        </is>
      </c>
      <c r="C3624" s="330" t="inlineStr">
        <is>
          <t>M</t>
        </is>
      </c>
      <c r="D3624" s="330" t="n">
        <v>164.86</v>
      </c>
      <c r="E3624" s="330" t="n">
        <v>167.02</v>
      </c>
      <c r="F3624" s="330" t="inlineStr"/>
    </row>
    <row r="3625" ht="45" customHeight="1" s="496">
      <c r="A3625" s="330" t="n">
        <v>94267</v>
      </c>
      <c r="B3625" s="331" t="inlineStr">
        <is>
          <t>GUIA (MEIO-FIO) E SARJETA CONJUGADOS DE CONCRETO, MOLDADA IN LOCO EM TRECHO RETO COM EXTRUSORA, 45 CM BASE (15 CM BASE DA GUIA + 30 CM BASE DA SARJETA) X 22 CM ALTURA. AF_01/2024</t>
        </is>
      </c>
      <c r="C3625" s="330" t="inlineStr">
        <is>
          <t>M</t>
        </is>
      </c>
      <c r="D3625" s="330" t="n">
        <v>84.69</v>
      </c>
      <c r="E3625" s="330" t="n">
        <v>85.77</v>
      </c>
      <c r="F3625" s="330" t="inlineStr"/>
    </row>
    <row r="3626" ht="45" customHeight="1" s="496">
      <c r="A3626" s="330" t="n">
        <v>94269</v>
      </c>
      <c r="B3626" s="331" t="inlineStr">
        <is>
          <t>GUIA (MEIO-FIO) E SARJETA CONJUGADOS DE CONCRETO, MOLDADA IN LOCO EM TRECHO RETO COM EXTRUSORA, 60 CM BASE (15 CM BASE DA GUIA + 45 CM BASE DA SARJETA) X 26 CM ALTURA. AF_01/2024</t>
        </is>
      </c>
      <c r="C3626" s="330" t="inlineStr">
        <is>
          <t>M</t>
        </is>
      </c>
      <c r="D3626" s="330" t="n">
        <v>124.43</v>
      </c>
      <c r="E3626" s="330" t="n">
        <v>125.75</v>
      </c>
      <c r="F3626" s="330" t="inlineStr"/>
    </row>
    <row r="3627" ht="45" customHeight="1" s="496">
      <c r="A3627" s="330" t="n">
        <v>94271</v>
      </c>
      <c r="B3627" s="331" t="inlineStr">
        <is>
          <t>GUIA (MEIO-FIO) E SARJETA CONJUGADOS DE CONCRETO, MOLDADA IN LOCO EM TRECHO RETO COM EXTRUSORA, 65 CM BASE (15 CM BASE DA GUIA + 50 CM BASE DA SARJETA) X 26 CM ALTURA. AF_01/2024</t>
        </is>
      </c>
      <c r="C3627" s="330" t="inlineStr">
        <is>
          <t>M</t>
        </is>
      </c>
      <c r="D3627" s="330" t="n">
        <v>152.41</v>
      </c>
      <c r="E3627" s="330" t="n">
        <v>154.01</v>
      </c>
      <c r="F3627" s="330" t="inlineStr"/>
    </row>
    <row r="3628" ht="30" customHeight="1" s="496">
      <c r="A3628" s="330" t="n">
        <v>97605</v>
      </c>
      <c r="B3628" s="331" t="inlineStr">
        <is>
          <t>LUMINÁRIA ARANDELA TIPO MEIA LUA, DE SOBREPOR, COM 1 LÂMPADA LED DE 6 W, SEM REATOR - FORNECIMENTO E INSTALAÇÃO. AF_09/2024</t>
        </is>
      </c>
      <c r="C3628" s="330" t="inlineStr">
        <is>
          <t>UN</t>
        </is>
      </c>
      <c r="D3628" s="330" t="n">
        <v>75.73</v>
      </c>
      <c r="E3628" s="330" t="n">
        <v>76.87</v>
      </c>
      <c r="F3628" s="330" t="inlineStr">
        <is>
          <t>AS</t>
        </is>
      </c>
    </row>
    <row r="3629" ht="30" customHeight="1" s="496">
      <c r="A3629" s="330" t="n">
        <v>97607</v>
      </c>
      <c r="B3629" s="331" t="inlineStr">
        <is>
          <t>LUMINÁRIA ARANDELA TIPO TARTARUGA, DE SOBREPOR, COM 1 LÂMPADA LED DE 6 W, SEM REATOR - FORNECIMENTO E INSTALAÇÃO. AF_09/2024</t>
        </is>
      </c>
      <c r="C3629" s="330" t="inlineStr">
        <is>
          <t>UN</t>
        </is>
      </c>
      <c r="D3629" s="330" t="n">
        <v>97.56</v>
      </c>
      <c r="E3629" s="330" t="n">
        <v>99.27</v>
      </c>
      <c r="F3629" s="330" t="inlineStr">
        <is>
          <t>AS</t>
        </is>
      </c>
    </row>
    <row r="3630" ht="30" customHeight="1" s="496">
      <c r="A3630" s="330" t="n">
        <v>97599</v>
      </c>
      <c r="B3630" s="331" t="inlineStr">
        <is>
          <t>LUMINÁRIA DE EMERGÊNCIA, COM 30 LÂMPADAS LED DE 2 W, SEM REATOR - FORNECIMENTO E INSTALAÇÃO. AF_09/2024</t>
        </is>
      </c>
      <c r="C3630" s="330" t="inlineStr">
        <is>
          <t>UN</t>
        </is>
      </c>
      <c r="D3630" s="330" t="n">
        <v>26.26</v>
      </c>
      <c r="E3630" s="330" t="n">
        <v>26.78</v>
      </c>
      <c r="F3630" s="330" t="inlineStr"/>
    </row>
    <row r="3631" ht="30" customHeight="1" s="496">
      <c r="A3631" s="330" t="n">
        <v>103782</v>
      </c>
      <c r="B3631" s="331" t="inlineStr">
        <is>
          <t>LUMINÁRIA TIPO PLAFON CIRCULAR, DE SOBREPOR, COM LED DE 12/13 W - FORNECIMENTO E INSTALAÇÃO. AF_09/2024</t>
        </is>
      </c>
      <c r="C3631" s="330" t="inlineStr">
        <is>
          <t>UN</t>
        </is>
      </c>
      <c r="D3631" s="330" t="n">
        <v>40.52</v>
      </c>
      <c r="E3631" s="330" t="n">
        <v>41.95</v>
      </c>
      <c r="F3631" s="330" t="inlineStr"/>
    </row>
    <row r="3632" ht="30" customHeight="1" s="496">
      <c r="A3632" s="330" t="n">
        <v>97610</v>
      </c>
      <c r="B3632" s="331" t="inlineStr">
        <is>
          <t>LÂMPADA COMPACTA DE LED 10 W, BASE E27 - FORNECIMENTO E INSTALAÇÃO. AF_09/2024</t>
        </is>
      </c>
      <c r="C3632" s="330" t="inlineStr">
        <is>
          <t>UN</t>
        </is>
      </c>
      <c r="D3632" s="330" t="n">
        <v>17.99</v>
      </c>
      <c r="E3632" s="330" t="n">
        <v>18.48</v>
      </c>
      <c r="F3632" s="330" t="inlineStr"/>
    </row>
    <row r="3633" ht="30" customHeight="1" s="496">
      <c r="A3633" s="330" t="n">
        <v>97609</v>
      </c>
      <c r="B3633" s="331" t="inlineStr">
        <is>
          <t>LÂMPADA COMPACTA DE LED 6 W, BASE E27 - FORNECIMENTO E INSTALAÇÃO. AF_09/2024</t>
        </is>
      </c>
      <c r="C3633" s="330" t="inlineStr">
        <is>
          <t>UN</t>
        </is>
      </c>
      <c r="D3633" s="330" t="n">
        <v>17.09</v>
      </c>
      <c r="E3633" s="330" t="n">
        <v>17.58</v>
      </c>
      <c r="F3633" s="330" t="inlineStr"/>
    </row>
    <row r="3634" ht="30" customHeight="1" s="496">
      <c r="A3634" s="330" t="n">
        <v>105554</v>
      </c>
      <c r="B3634" s="331" t="inlineStr">
        <is>
          <t>LÂMPADA TUBULAR LED 9/10W SEM SOQUETE - FORNECIMENTO E INSTALAÇÃO. AF_09/2024</t>
        </is>
      </c>
      <c r="C3634" s="330" t="inlineStr">
        <is>
          <t>UN</t>
        </is>
      </c>
      <c r="D3634" s="330" t="n">
        <v>21.42</v>
      </c>
      <c r="E3634" s="330" t="n">
        <v>22.13</v>
      </c>
      <c r="F3634" s="330" t="inlineStr"/>
    </row>
    <row r="3635" ht="30" customHeight="1" s="496">
      <c r="A3635" s="330" t="n">
        <v>100903</v>
      </c>
      <c r="B3635" s="331" t="inlineStr">
        <is>
          <t>LÂMPADA TUBULAR LED DE 18/20 W, COM SOQUETE, BASE G13 - FORNECIMENTO E INSTALAÇÃO. AF_09/2024_PS</t>
        </is>
      </c>
      <c r="C3635" s="330" t="inlineStr">
        <is>
          <t>UN</t>
        </is>
      </c>
      <c r="D3635" s="330" t="n">
        <v>39.26</v>
      </c>
      <c r="E3635" s="330" t="n">
        <v>40.44</v>
      </c>
      <c r="F3635" s="330" t="inlineStr"/>
    </row>
    <row r="3636" ht="30" customHeight="1" s="496">
      <c r="A3636" s="330" t="n">
        <v>100902</v>
      </c>
      <c r="B3636" s="331" t="inlineStr">
        <is>
          <t>LÂMPADA TUBULAR LED DE 9/10 W, COM SOQUETE, BASE G13 - FORNECIMENTO E INSTALAÇÃO. AF_09/2024_PS</t>
        </is>
      </c>
      <c r="C3636" s="330" t="inlineStr">
        <is>
          <t>UN</t>
        </is>
      </c>
      <c r="D3636" s="330" t="n">
        <v>35.28</v>
      </c>
      <c r="E3636" s="330" t="n">
        <v>36.46</v>
      </c>
      <c r="F3636" s="330" t="inlineStr"/>
    </row>
    <row r="3637" ht="30" customHeight="1" s="496">
      <c r="A3637" s="330" t="n">
        <v>97595</v>
      </c>
      <c r="B3637" s="331" t="inlineStr">
        <is>
          <t>SENSOR DE PRESENÇA COM FOTOCÉLULA, FIXAÇÃO EM PAREDE - FORNECIMENTO E INSTALAÇÃO. AF_09/2024</t>
        </is>
      </c>
      <c r="C3637" s="330" t="inlineStr">
        <is>
          <t>UN</t>
        </is>
      </c>
      <c r="D3637" s="330" t="n">
        <v>92.38</v>
      </c>
      <c r="E3637" s="330" t="n">
        <v>94.23</v>
      </c>
      <c r="F3637" s="330" t="inlineStr">
        <is>
          <t>AS</t>
        </is>
      </c>
    </row>
    <row r="3638" ht="30" customHeight="1" s="496">
      <c r="A3638" s="330" t="n">
        <v>97597</v>
      </c>
      <c r="B3638" s="331" t="inlineStr">
        <is>
          <t>SENSOR DE PRESENÇA COM FOTOCÉLULA, FIXAÇÃO EM TETO - FORNECIMENTO E INSTALAÇÃO. AF_09/2024</t>
        </is>
      </c>
      <c r="C3638" s="330" t="inlineStr">
        <is>
          <t>UN</t>
        </is>
      </c>
      <c r="D3638" s="330" t="n">
        <v>65.52</v>
      </c>
      <c r="E3638" s="330" t="n">
        <v>66.88</v>
      </c>
      <c r="F3638" s="330" t="inlineStr">
        <is>
          <t>AS</t>
        </is>
      </c>
    </row>
    <row r="3639" ht="30" customHeight="1" s="496">
      <c r="A3639" s="330" t="n">
        <v>97596</v>
      </c>
      <c r="B3639" s="331" t="inlineStr">
        <is>
          <t>SENSOR DE PRESENÇA SEM FOTOCÉLULA, FIXAÇÃO EM PAREDE - FORNECIMENTO E INSTALAÇÃO. AF_09/2024</t>
        </is>
      </c>
      <c r="C3639" s="330" t="inlineStr">
        <is>
          <t>UN</t>
        </is>
      </c>
      <c r="D3639" s="330" t="n">
        <v>69.42</v>
      </c>
      <c r="E3639" s="330" t="n">
        <v>71.27</v>
      </c>
      <c r="F3639" s="330" t="inlineStr">
        <is>
          <t>AS</t>
        </is>
      </c>
    </row>
    <row r="3640" ht="30" customHeight="1" s="496">
      <c r="A3640" s="330" t="n">
        <v>97598</v>
      </c>
      <c r="B3640" s="331" t="inlineStr">
        <is>
          <t>SENSOR DE PRESENÇA SEM FOTOCÉLULA, FIXAÇÃO EM TETO - FORNECIMENTO E INSTALAÇÃO. AF_09/2024</t>
        </is>
      </c>
      <c r="C3640" s="330" t="inlineStr">
        <is>
          <t>UN</t>
        </is>
      </c>
      <c r="D3640" s="330" t="n">
        <v>62.59</v>
      </c>
      <c r="E3640" s="330" t="n">
        <v>63.95</v>
      </c>
      <c r="F3640" s="330" t="inlineStr">
        <is>
          <t>AS</t>
        </is>
      </c>
    </row>
    <row r="3641" ht="30" customHeight="1" s="496">
      <c r="A3641" s="330" t="n">
        <v>98562</v>
      </c>
      <c r="B3641" s="331" t="inlineStr">
        <is>
          <t>IMPERMEABILIZAÇÃO DE SUPERFÍCIE COM ARGAMASSA DE CIMENTO E AREIA, COM ADITIVO IMPERMEABILIZANTE, E = 1,5CM. AF_09/2023</t>
        </is>
      </c>
      <c r="C3641" s="330" t="inlineStr">
        <is>
          <t>M2</t>
        </is>
      </c>
      <c r="D3641" s="330" t="n">
        <v>56.75</v>
      </c>
      <c r="E3641" s="330" t="n">
        <v>58.79</v>
      </c>
      <c r="F3641" s="330" t="inlineStr">
        <is>
          <t>AS</t>
        </is>
      </c>
    </row>
    <row r="3642" ht="30" customHeight="1" s="496">
      <c r="A3642" s="330" t="n">
        <v>98555</v>
      </c>
      <c r="B3642" s="331" t="inlineStr">
        <is>
          <t>IMPERMEABILIZAÇÃO DE SUPERFÍCIE COM ARGAMASSA POLIMÉRICA / MEMBRANA ACRÍLICA, 3 DEMÃOS. AF_09/2023</t>
        </is>
      </c>
      <c r="C3642" s="330" t="inlineStr">
        <is>
          <t>M2</t>
        </is>
      </c>
      <c r="D3642" s="330" t="n">
        <v>33.74</v>
      </c>
      <c r="E3642" s="330" t="n">
        <v>34.9</v>
      </c>
      <c r="F3642" s="330" t="inlineStr">
        <is>
          <t>AS</t>
        </is>
      </c>
    </row>
    <row r="3643" ht="45" customHeight="1" s="496">
      <c r="A3643" s="330" t="n">
        <v>98556</v>
      </c>
      <c r="B3643" s="331" t="inlineStr">
        <is>
          <t>IMPERMEABILIZAÇÃO DE SUPERFÍCIE COM ARGAMASSA POLIMÉRICA / MEMBRANA ACRÍLICA, 4 DEMÃOS, REFORÇADA COM VÉU DE POLIÉSTER. AF_09/2023</t>
        </is>
      </c>
      <c r="C3643" s="330" t="inlineStr">
        <is>
          <t>M2</t>
        </is>
      </c>
      <c r="D3643" s="330" t="n">
        <v>62.34</v>
      </c>
      <c r="E3643" s="330" t="n">
        <v>64.23999999999999</v>
      </c>
      <c r="F3643" s="330" t="inlineStr">
        <is>
          <t>AS</t>
        </is>
      </c>
    </row>
    <row r="3644" ht="30" customHeight="1" s="496">
      <c r="A3644" s="330" t="n">
        <v>98557</v>
      </c>
      <c r="B3644" s="331" t="inlineStr">
        <is>
          <t>IMPERMEABILIZAÇÃO DE SUPERFÍCIE COM EMULSÃO ASFÁLTICA, 2 DEMÃOS. AF_09/2023</t>
        </is>
      </c>
      <c r="C3644" s="330" t="inlineStr">
        <is>
          <t>M2</t>
        </is>
      </c>
      <c r="D3644" s="330" t="n">
        <v>42.63</v>
      </c>
      <c r="E3644" s="330" t="n">
        <v>43.46</v>
      </c>
      <c r="F3644" s="330" t="inlineStr">
        <is>
          <t>AS</t>
        </is>
      </c>
    </row>
    <row r="3645" ht="45" customHeight="1" s="496">
      <c r="A3645" s="330" t="n">
        <v>98547</v>
      </c>
      <c r="B3645" s="331" t="inlineStr">
        <is>
          <t>IMPERMEABILIZAÇÃO DE SUPERFÍCIE COM MANTA ASFÁLTICA, DUAS CAMADAS, INCLUSIVE APLICAÇÃO DE PRIMER ASFÁLTICO, E=3MM E E=4MM. AF_09/2023</t>
        </is>
      </c>
      <c r="C3645" s="330" t="inlineStr">
        <is>
          <t>M2</t>
        </is>
      </c>
      <c r="D3645" s="330" t="n">
        <v>221.36</v>
      </c>
      <c r="E3645" s="330" t="n">
        <v>224.21</v>
      </c>
      <c r="F3645" s="330" t="inlineStr">
        <is>
          <t>AS</t>
        </is>
      </c>
    </row>
    <row r="3646" ht="45" customHeight="1" s="496">
      <c r="A3646" s="330" t="n">
        <v>98546</v>
      </c>
      <c r="B3646" s="331" t="inlineStr">
        <is>
          <t>IMPERMEABILIZAÇÃO DE SUPERFÍCIE COM MANTA ASFÁLTICA, UMA CAMADA, INCLUSIVE APLICAÇÃO DE PRIMER ASFÁLTICO, E=4MM. AF_09/2023</t>
        </is>
      </c>
      <c r="C3646" s="330" t="inlineStr">
        <is>
          <t>M2</t>
        </is>
      </c>
      <c r="D3646" s="330" t="n">
        <v>130.87</v>
      </c>
      <c r="E3646" s="330" t="n">
        <v>132.66</v>
      </c>
      <c r="F3646" s="330" t="inlineStr">
        <is>
          <t>AS</t>
        </is>
      </c>
    </row>
    <row r="3647" ht="30" customHeight="1" s="496">
      <c r="A3647" s="330" t="n">
        <v>98553</v>
      </c>
      <c r="B3647" s="331" t="inlineStr">
        <is>
          <t>IMPERMEABILIZAÇÃO DE SUPERFÍCIE COM MEMBRANA À BASE DE POLIURETANO, 2 DEMÃOS. AF_09/2023</t>
        </is>
      </c>
      <c r="C3647" s="330" t="inlineStr">
        <is>
          <t>M2</t>
        </is>
      </c>
      <c r="D3647" s="330" t="n">
        <v>174.55</v>
      </c>
      <c r="E3647" s="330" t="n">
        <v>175.5</v>
      </c>
      <c r="F3647" s="330" t="inlineStr">
        <is>
          <t>AS</t>
        </is>
      </c>
    </row>
    <row r="3648" ht="30" customHeight="1" s="496">
      <c r="A3648" s="330" t="n">
        <v>98554</v>
      </c>
      <c r="B3648" s="331" t="inlineStr">
        <is>
          <t>IMPERMEABILIZAÇÃO DE SUPERFÍCIE COM MEMBRANA À BASE DE RESINA ACRÍLICA, 3 DEMÃOS. AF_09/2023</t>
        </is>
      </c>
      <c r="C3648" s="330" t="inlineStr">
        <is>
          <t>M2</t>
        </is>
      </c>
      <c r="D3648" s="330" t="n">
        <v>48.69</v>
      </c>
      <c r="E3648" s="330" t="n">
        <v>49.78</v>
      </c>
      <c r="F3648" s="330" t="inlineStr">
        <is>
          <t>AS</t>
        </is>
      </c>
    </row>
    <row r="3649" ht="30" customHeight="1" s="496">
      <c r="A3649" s="330" t="n">
        <v>98565</v>
      </c>
      <c r="B3649" s="331" t="inlineStr">
        <is>
          <t>PROTEÇÃO MECÂNICA DE SUPERFICIE HORIZONTAL COM ARGAMASSA DE CIMENTO E AREIA, TRAÇO 1:3, E=3CM. AF_09/2023</t>
        </is>
      </c>
      <c r="C3649" s="330" t="inlineStr">
        <is>
          <t>M2</t>
        </is>
      </c>
      <c r="D3649" s="330" t="n">
        <v>62.82</v>
      </c>
      <c r="E3649" s="330" t="n">
        <v>64.63</v>
      </c>
      <c r="F3649" s="330" t="inlineStr">
        <is>
          <t>AS</t>
        </is>
      </c>
    </row>
    <row r="3650" ht="30" customHeight="1" s="496">
      <c r="A3650" s="330" t="n">
        <v>98567</v>
      </c>
      <c r="B3650" s="331" t="inlineStr">
        <is>
          <t>PROTEÇÃO MECÂNICA DE SUPERFICIE HORIZONTAL COM ARGAMASSA DE CIMENTO E AREIA, TRAÇO 1:3, E=4CM. AF_09/2023</t>
        </is>
      </c>
      <c r="C3650" s="330" t="inlineStr">
        <is>
          <t>M2</t>
        </is>
      </c>
      <c r="D3650" s="330" t="n">
        <v>80.55</v>
      </c>
      <c r="E3650" s="330" t="n">
        <v>82.93000000000001</v>
      </c>
      <c r="F3650" s="330" t="inlineStr">
        <is>
          <t>AS</t>
        </is>
      </c>
    </row>
    <row r="3651" ht="30" customHeight="1" s="496">
      <c r="A3651" s="330" t="n">
        <v>98569</v>
      </c>
      <c r="B3651" s="331" t="inlineStr">
        <is>
          <t>PROTEÇÃO MECÂNICA DE SUPERFICIE HORIZONTAL COM ARGAMASSA DE CIMENTO E AREIA, TRAÇO 1:3, E=5CM. AF_09/2023</t>
        </is>
      </c>
      <c r="C3651" s="330" t="inlineStr">
        <is>
          <t>M2</t>
        </is>
      </c>
      <c r="D3651" s="330" t="n">
        <v>99.29000000000001</v>
      </c>
      <c r="E3651" s="330" t="n">
        <v>102.25</v>
      </c>
      <c r="F3651" s="330" t="inlineStr">
        <is>
          <t>AS</t>
        </is>
      </c>
    </row>
    <row r="3652" ht="30" customHeight="1" s="496">
      <c r="A3652" s="330" t="n">
        <v>98571</v>
      </c>
      <c r="B3652" s="331" t="inlineStr">
        <is>
          <t>PROTEÇÃO MECÂNICA DE SUPERFICIE HORIZONTAL COM CONCRETO 15 MPA, E=4CM. AF_09/2023</t>
        </is>
      </c>
      <c r="C3652" s="330" t="inlineStr">
        <is>
          <t>M2</t>
        </is>
      </c>
      <c r="D3652" s="330" t="n">
        <v>63.55</v>
      </c>
      <c r="E3652" s="330" t="n">
        <v>64.81999999999999</v>
      </c>
      <c r="F3652" s="330" t="inlineStr">
        <is>
          <t>AS</t>
        </is>
      </c>
    </row>
    <row r="3653" ht="30" customHeight="1" s="496">
      <c r="A3653" s="330" t="n">
        <v>98572</v>
      </c>
      <c r="B3653" s="331" t="inlineStr">
        <is>
          <t>PROTEÇÃO MECÂNICA DE SUPERFICIE HORIZONTAL COM CONCRETO 15 MPA, E=5CM. AF_09/2023</t>
        </is>
      </c>
      <c r="C3653" s="330" t="inlineStr">
        <is>
          <t>M2</t>
        </is>
      </c>
      <c r="D3653" s="330" t="n">
        <v>78</v>
      </c>
      <c r="E3653" s="330" t="n">
        <v>79.59</v>
      </c>
      <c r="F3653" s="330" t="inlineStr">
        <is>
          <t>AS</t>
        </is>
      </c>
    </row>
    <row r="3654" ht="30" customHeight="1" s="496">
      <c r="A3654" s="330" t="n">
        <v>98563</v>
      </c>
      <c r="B3654" s="331" t="inlineStr">
        <is>
          <t>PROTEÇÃO MECÂNICA DE SUPERFÍCIE HORIZONTAL COM ARGAMASSA DE CIMENTO E AREIA, TRAÇO 1:3, E=2CM. AF_09/2023</t>
        </is>
      </c>
      <c r="C3654" s="330" t="inlineStr">
        <is>
          <t>M2</t>
        </is>
      </c>
      <c r="D3654" s="330" t="n">
        <v>44.09</v>
      </c>
      <c r="E3654" s="330" t="n">
        <v>45.3</v>
      </c>
      <c r="F3654" s="330" t="inlineStr">
        <is>
          <t>AS</t>
        </is>
      </c>
    </row>
    <row r="3655" ht="30" customHeight="1" s="496">
      <c r="A3655" s="330" t="n">
        <v>98564</v>
      </c>
      <c r="B3655" s="331" t="inlineStr">
        <is>
          <t>PROTEÇÃO MECÂNICA DE SUPERFÍCIE VERTICAL COM ARGAMASSA DE CIMENTO E AREIA, TRAÇO 1:3, E=2CM. AF_09/2023</t>
        </is>
      </c>
      <c r="C3655" s="330" t="inlineStr">
        <is>
          <t>M2</t>
        </is>
      </c>
      <c r="D3655" s="330" t="n">
        <v>57.93</v>
      </c>
      <c r="E3655" s="330" t="n">
        <v>59.26</v>
      </c>
      <c r="F3655" s="330" t="inlineStr">
        <is>
          <t>AS</t>
        </is>
      </c>
    </row>
    <row r="3656" ht="30" customHeight="1" s="496">
      <c r="A3656" s="330" t="n">
        <v>98566</v>
      </c>
      <c r="B3656" s="331" t="inlineStr">
        <is>
          <t>PROTEÇÃO MECÂNICA DE SUPERFÍCIE VERTICAL COM ARGAMASSA DE CIMENTO E AREIA, TRAÇO 1:3, E=3CM. AF_09/2023</t>
        </is>
      </c>
      <c r="C3656" s="330" t="inlineStr">
        <is>
          <t>M2</t>
        </is>
      </c>
      <c r="D3656" s="330" t="n">
        <v>76.67</v>
      </c>
      <c r="E3656" s="330" t="n">
        <v>78.59</v>
      </c>
      <c r="F3656" s="330" t="inlineStr">
        <is>
          <t>AS</t>
        </is>
      </c>
    </row>
    <row r="3657" ht="30" customHeight="1" s="496">
      <c r="A3657" s="330" t="n">
        <v>98568</v>
      </c>
      <c r="B3657" s="331" t="inlineStr">
        <is>
          <t>PROTEÇÃO MECÂNICA DE SUPERFÍCIE VERTICAL COM ARGAMASSA DE CIMENTO E AREIA, TRAÇO 1:3, E=4CM. AF_09/2023</t>
        </is>
      </c>
      <c r="C3657" s="330" t="inlineStr">
        <is>
          <t>M2</t>
        </is>
      </c>
      <c r="D3657" s="330" t="n">
        <v>94.40000000000001</v>
      </c>
      <c r="E3657" s="330" t="n">
        <v>96.90000000000001</v>
      </c>
      <c r="F3657" s="330" t="inlineStr">
        <is>
          <t>AS</t>
        </is>
      </c>
    </row>
    <row r="3658" ht="30" customHeight="1" s="496">
      <c r="A3658" s="330" t="n">
        <v>98570</v>
      </c>
      <c r="B3658" s="331" t="inlineStr">
        <is>
          <t>PROTEÇÃO MECÂNICA DE SUPERFÍCIE VERTICAL COM ARGAMASSA DE CIMENTO E AREIA, TRAÇO 1:3, E=5CM. AF_09/2023</t>
        </is>
      </c>
      <c r="C3658" s="330" t="inlineStr">
        <is>
          <t>M2</t>
        </is>
      </c>
      <c r="D3658" s="330" t="n">
        <v>113.14</v>
      </c>
      <c r="E3658" s="330" t="n">
        <v>116.22</v>
      </c>
      <c r="F3658" s="330" t="inlineStr">
        <is>
          <t>AS</t>
        </is>
      </c>
    </row>
    <row r="3659" ht="30" customHeight="1" s="496">
      <c r="A3659" s="330" t="n">
        <v>98573</v>
      </c>
      <c r="B3659" s="331" t="inlineStr">
        <is>
          <t>PROTEÇÃO MECÂNICA DE SUPERFÍCIE VERTICAL COM CONCRETO 15 MPA, E=5CM. AF_09/2023</t>
        </is>
      </c>
      <c r="C3659" s="330" t="inlineStr">
        <is>
          <t>M2</t>
        </is>
      </c>
      <c r="D3659" s="330" t="n">
        <v>91.22</v>
      </c>
      <c r="E3659" s="330" t="n">
        <v>92.88</v>
      </c>
      <c r="F3659" s="330" t="inlineStr">
        <is>
          <t>AS</t>
        </is>
      </c>
    </row>
    <row r="3660" ht="30" customHeight="1" s="496">
      <c r="A3660" s="330" t="n">
        <v>98576</v>
      </c>
      <c r="B3660" s="331" t="inlineStr">
        <is>
          <t>TRATAMENTO DE JUNTA DE DILATAÇÃO COM MANTA ASFÁLTICA ADERIDA COM MAÇARICO. AF_09/2023</t>
        </is>
      </c>
      <c r="C3660" s="330" t="inlineStr">
        <is>
          <t>M</t>
        </is>
      </c>
      <c r="D3660" s="330" t="n">
        <v>24.6</v>
      </c>
      <c r="E3660" s="330" t="n">
        <v>24.66</v>
      </c>
      <c r="F3660" s="330" t="inlineStr">
        <is>
          <t>AS</t>
        </is>
      </c>
    </row>
    <row r="3661" ht="45" customHeight="1" s="496">
      <c r="A3661" s="330" t="n">
        <v>98575</v>
      </c>
      <c r="B3661" s="331" t="inlineStr">
        <is>
          <t>TRATAMENTO DE JUNTA DE DILATAÇÃO, COM TARUGO DE POLIETILENO E SELANTE PU, INCLUSO PREENCHIMENTO COM ESPUMA EXPANSIVA PU. AF_09/2023</t>
        </is>
      </c>
      <c r="C3661" s="330" t="inlineStr">
        <is>
          <t>M</t>
        </is>
      </c>
      <c r="D3661" s="330" t="n">
        <v>74.38</v>
      </c>
      <c r="E3661" s="330" t="n">
        <v>76.86</v>
      </c>
      <c r="F3661" s="330" t="inlineStr">
        <is>
          <t>AS</t>
        </is>
      </c>
    </row>
    <row r="3662" ht="30" customHeight="1" s="496">
      <c r="A3662" s="330" t="n">
        <v>98577</v>
      </c>
      <c r="B3662" s="331" t="inlineStr">
        <is>
          <t>TRATAMENTO DE JUNTA SERRADA, COM TARUGO DE POLIETILENO E SELANTE À BASE DE SILICONE. AF_09/2023</t>
        </is>
      </c>
      <c r="C3662" s="330" t="inlineStr">
        <is>
          <t>M</t>
        </is>
      </c>
      <c r="D3662" s="330" t="n">
        <v>51.52</v>
      </c>
      <c r="E3662" s="330" t="n">
        <v>53.71</v>
      </c>
      <c r="F3662" s="330" t="inlineStr">
        <is>
          <t>AS</t>
        </is>
      </c>
    </row>
    <row r="3663" ht="45" customHeight="1" s="496">
      <c r="A3663" s="330" t="n">
        <v>98558</v>
      </c>
      <c r="B3663" s="331" t="inlineStr">
        <is>
          <t>TRATAMENTO DE RALO OU PONTO EMERGENTE COM ARGAMASSA POLIMÉRICA / MEMBRANA ACRÍLICA REFORÇADO COM VÉU DE POLIÉSTER. AF_09/2023</t>
        </is>
      </c>
      <c r="C3663" s="330" t="inlineStr">
        <is>
          <t>UN</t>
        </is>
      </c>
      <c r="D3663" s="330" t="n">
        <v>10.24</v>
      </c>
      <c r="E3663" s="330" t="n">
        <v>10.5</v>
      </c>
      <c r="F3663" s="330" t="inlineStr">
        <is>
          <t>AS</t>
        </is>
      </c>
    </row>
    <row r="3664" ht="15" customHeight="1" s="496">
      <c r="A3664" s="330" t="n">
        <v>98559</v>
      </c>
      <c r="B3664" s="331" t="inlineStr">
        <is>
          <t>TRATAMENTO DE RODAPÉ COM VÉU DE POLIÉSTER. AF_09/2023</t>
        </is>
      </c>
      <c r="C3664" s="330" t="inlineStr">
        <is>
          <t>M</t>
        </is>
      </c>
      <c r="D3664" s="330" t="n">
        <v>5.4</v>
      </c>
      <c r="E3664" s="330" t="n">
        <v>5.52</v>
      </c>
      <c r="F3664" s="330" t="inlineStr">
        <is>
          <t>AS</t>
        </is>
      </c>
    </row>
    <row r="3665" ht="30" customHeight="1" s="496">
      <c r="A3665" s="330" t="n">
        <v>91925</v>
      </c>
      <c r="B3665" s="331" t="inlineStr">
        <is>
          <t>CABO DE COBRE FLEXÍVEL ISOLADO, 1,5 MM², ANTI-CHAMA 0,6/1,0 KV, PARA CIRCUITOS TERMINAIS - FORNECIMENTO E INSTALAÇÃO. AF_03/2023</t>
        </is>
      </c>
      <c r="C3665" s="330" t="inlineStr">
        <is>
          <t>M</t>
        </is>
      </c>
      <c r="D3665" s="330" t="n">
        <v>4.14</v>
      </c>
      <c r="E3665" s="330" t="n">
        <v>4.23</v>
      </c>
      <c r="F3665" s="330" t="inlineStr"/>
    </row>
    <row r="3666" ht="30" customHeight="1" s="496">
      <c r="A3666" s="330" t="n">
        <v>91924</v>
      </c>
      <c r="B3666" s="331" t="inlineStr">
        <is>
          <t>CABO DE COBRE FLEXÍVEL ISOLADO, 1,5 MM², ANTI-CHAMA 450/750 V, PARA CIRCUITOS TERMINAIS - FORNECIMENTO E INSTALAÇÃO. AF_03/2023</t>
        </is>
      </c>
      <c r="C3666" s="330" t="inlineStr">
        <is>
          <t>M</t>
        </is>
      </c>
      <c r="D3666" s="330" t="n">
        <v>3.5</v>
      </c>
      <c r="E3666" s="330" t="n">
        <v>3.59</v>
      </c>
      <c r="F3666" s="330" t="inlineStr"/>
    </row>
    <row r="3667" ht="30" customHeight="1" s="496">
      <c r="A3667" s="330" t="n">
        <v>91933</v>
      </c>
      <c r="B3667" s="331" t="inlineStr">
        <is>
          <t>CABO DE COBRE FLEXÍVEL ISOLADO, 10 MM², ANTI-CHAMA 0,6/1,0 KV, PARA CIRCUITOS TERMINAIS - FORNECIMENTO E INSTALAÇÃO. AF_03/2023</t>
        </is>
      </c>
      <c r="C3667" s="330" t="inlineStr">
        <is>
          <t>M</t>
        </is>
      </c>
      <c r="D3667" s="330" t="n">
        <v>18.05</v>
      </c>
      <c r="E3667" s="330" t="n">
        <v>18.35</v>
      </c>
      <c r="F3667" s="330" t="inlineStr">
        <is>
          <t>AS</t>
        </is>
      </c>
    </row>
    <row r="3668" ht="30" customHeight="1" s="496">
      <c r="A3668" s="330" t="n">
        <v>91932</v>
      </c>
      <c r="B3668" s="331" t="inlineStr">
        <is>
          <t>CABO DE COBRE FLEXÍVEL ISOLADO, 10 MM², ANTI-CHAMA 450/750 V, PARA CIRCUITOS TERMINAIS - FORNECIMENTO E INSTALAÇÃO. AF_03/2023</t>
        </is>
      </c>
      <c r="C3668" s="330" t="inlineStr">
        <is>
          <t>M</t>
        </is>
      </c>
      <c r="D3668" s="330" t="n">
        <v>18.67</v>
      </c>
      <c r="E3668" s="330" t="n">
        <v>18.97</v>
      </c>
      <c r="F3668" s="330" t="inlineStr"/>
    </row>
    <row r="3669" ht="30" customHeight="1" s="496">
      <c r="A3669" s="330" t="n">
        <v>91935</v>
      </c>
      <c r="B3669" s="331" t="inlineStr">
        <is>
          <t>CABO DE COBRE FLEXÍVEL ISOLADO, 16 MM², ANTI-CHAMA 0,6/1,0 KV, PARA CIRCUITOS TERMINAIS - FORNECIMENTO E INSTALAÇÃO. AF_03/2023</t>
        </is>
      </c>
      <c r="C3669" s="330" t="inlineStr">
        <is>
          <t>M</t>
        </is>
      </c>
      <c r="D3669" s="330" t="n">
        <v>28.21</v>
      </c>
      <c r="E3669" s="330" t="n">
        <v>28.66</v>
      </c>
      <c r="F3669" s="330" t="inlineStr">
        <is>
          <t>AS</t>
        </is>
      </c>
    </row>
    <row r="3670" ht="30" customHeight="1" s="496">
      <c r="A3670" s="330" t="n">
        <v>91934</v>
      </c>
      <c r="B3670" s="331" t="inlineStr">
        <is>
          <t>CABO DE COBRE FLEXÍVEL ISOLADO, 16 MM², ANTI-CHAMA 450/750 V, PARA CIRCUITOS TERMINAIS - FORNECIMENTO E INSTALAÇÃO. AF_03/2023</t>
        </is>
      </c>
      <c r="C3670" s="330" t="inlineStr">
        <is>
          <t>M</t>
        </is>
      </c>
      <c r="D3670" s="330" t="n">
        <v>27.03</v>
      </c>
      <c r="E3670" s="330" t="n">
        <v>27.48</v>
      </c>
      <c r="F3670" s="330" t="inlineStr"/>
    </row>
    <row r="3671" ht="30" customHeight="1" s="496">
      <c r="A3671" s="330" t="n">
        <v>91927</v>
      </c>
      <c r="B3671" s="331" t="inlineStr">
        <is>
          <t>CABO DE COBRE FLEXÍVEL ISOLADO, 2,5 MM², ANTI-CHAMA 0,6/1,0 KV, PARA CIRCUITOS TERMINAIS - FORNECIMENTO E INSTALAÇÃO. AF_03/2023</t>
        </is>
      </c>
      <c r="C3671" s="330" t="inlineStr">
        <is>
          <t>M</t>
        </is>
      </c>
      <c r="D3671" s="330" t="n">
        <v>5.53</v>
      </c>
      <c r="E3671" s="330" t="n">
        <v>5.65</v>
      </c>
      <c r="F3671" s="330" t="inlineStr"/>
    </row>
    <row r="3672" ht="30" customHeight="1" s="496">
      <c r="A3672" s="330" t="n">
        <v>91926</v>
      </c>
      <c r="B3672" s="331" t="inlineStr">
        <is>
          <t>CABO DE COBRE FLEXÍVEL ISOLADO, 2,5 MM², ANTI-CHAMA 450/750 V, PARA CIRCUITOS TERMINAIS - FORNECIMENTO E INSTALAÇÃO. AF_03/2023</t>
        </is>
      </c>
      <c r="C3672" s="330" t="inlineStr">
        <is>
          <t>M</t>
        </is>
      </c>
      <c r="D3672" s="330" t="n">
        <v>4.98</v>
      </c>
      <c r="E3672" s="330" t="n">
        <v>5.1</v>
      </c>
      <c r="F3672" s="330" t="inlineStr"/>
    </row>
    <row r="3673" ht="30" customHeight="1" s="496">
      <c r="A3673" s="330" t="n">
        <v>91929</v>
      </c>
      <c r="B3673" s="331" t="inlineStr">
        <is>
          <t>CABO DE COBRE FLEXÍVEL ISOLADO, 4 MM², ANTI-CHAMA 0,6/1,0 KV, PARA CIRCUITOS TERMINAIS - FORNECIMENTO E INSTALAÇÃO. AF_03/2023</t>
        </is>
      </c>
      <c r="C3673" s="330" t="inlineStr">
        <is>
          <t>M</t>
        </is>
      </c>
      <c r="D3673" s="330" t="n">
        <v>8.08</v>
      </c>
      <c r="E3673" s="330" t="n">
        <v>8.23</v>
      </c>
      <c r="F3673" s="330" t="inlineStr"/>
    </row>
    <row r="3674" ht="30" customHeight="1" s="496">
      <c r="A3674" s="330" t="n">
        <v>91928</v>
      </c>
      <c r="B3674" s="331" t="inlineStr">
        <is>
          <t>CABO DE COBRE FLEXÍVEL ISOLADO, 4 MM², ANTI-CHAMA 450/750 V, PARA CIRCUITOS TERMINAIS - FORNECIMENTO E INSTALAÇÃO. AF_03/2023</t>
        </is>
      </c>
      <c r="C3674" s="330" t="inlineStr">
        <is>
          <t>M</t>
        </is>
      </c>
      <c r="D3674" s="330" t="n">
        <v>7.61</v>
      </c>
      <c r="E3674" s="330" t="n">
        <v>7.76</v>
      </c>
      <c r="F3674" s="330" t="inlineStr"/>
    </row>
    <row r="3675" ht="30" customHeight="1" s="496">
      <c r="A3675" s="330" t="n">
        <v>91931</v>
      </c>
      <c r="B3675" s="331" t="inlineStr">
        <is>
          <t>CABO DE COBRE FLEXÍVEL ISOLADO, 6 MM², ANTI-CHAMA 0,6/1,0 KV, PARA CIRCUITOS TERMINAIS - FORNECIMENTO E INSTALAÇÃO. AF_03/2023</t>
        </is>
      </c>
      <c r="C3675" s="330" t="inlineStr">
        <is>
          <t>M</t>
        </is>
      </c>
      <c r="D3675" s="330" t="n">
        <v>11.35</v>
      </c>
      <c r="E3675" s="330" t="n">
        <v>11.55</v>
      </c>
      <c r="F3675" s="330" t="inlineStr"/>
    </row>
    <row r="3676" ht="30" customHeight="1" s="496">
      <c r="A3676" s="330" t="n">
        <v>91930</v>
      </c>
      <c r="B3676" s="331" t="inlineStr">
        <is>
          <t>CABO DE COBRE FLEXÍVEL ISOLADO, 6 MM², ANTI-CHAMA 450/750 V, PARA CIRCUITOS TERMINAIS - FORNECIMENTO E INSTALAÇÃO. AF_03/2023</t>
        </is>
      </c>
      <c r="C3676" s="330" t="inlineStr">
        <is>
          <t>M</t>
        </is>
      </c>
      <c r="D3676" s="330" t="n">
        <v>10.57</v>
      </c>
      <c r="E3676" s="330" t="n">
        <v>10.77</v>
      </c>
      <c r="F3676" s="330" t="inlineStr"/>
    </row>
    <row r="3677" ht="30" customHeight="1" s="496">
      <c r="A3677" s="330" t="n">
        <v>91937</v>
      </c>
      <c r="B3677" s="331" t="inlineStr">
        <is>
          <t>CAIXA OCTOGONAL 3" X 3", PVC, INSTALADA EM LAJE - FORNECIMENTO E INSTALAÇÃO. AF_03/2023</t>
        </is>
      </c>
      <c r="C3677" s="330" t="inlineStr">
        <is>
          <t>UN</t>
        </is>
      </c>
      <c r="D3677" s="330" t="n">
        <v>19.51</v>
      </c>
      <c r="E3677" s="330" t="n">
        <v>20.38</v>
      </c>
      <c r="F3677" s="330" t="inlineStr"/>
    </row>
    <row r="3678" ht="30" customHeight="1" s="496">
      <c r="A3678" s="330" t="n">
        <v>92865</v>
      </c>
      <c r="B3678" s="331" t="inlineStr">
        <is>
          <t>CAIXA OCTOGONAL 4" X 4", METÁLICA, INSTALADA EM LAJE - FORNECIMENTO E INSTALAÇÃO. AF_03/2023</t>
        </is>
      </c>
      <c r="C3678" s="330" t="inlineStr">
        <is>
          <t>UN</t>
        </is>
      </c>
      <c r="D3678" s="330" t="n">
        <v>18.57</v>
      </c>
      <c r="E3678" s="330" t="n">
        <v>19.44</v>
      </c>
      <c r="F3678" s="330" t="inlineStr">
        <is>
          <t>AS</t>
        </is>
      </c>
    </row>
    <row r="3679" ht="30" customHeight="1" s="496">
      <c r="A3679" s="330" t="n">
        <v>91936</v>
      </c>
      <c r="B3679" s="331" t="inlineStr">
        <is>
          <t>CAIXA OCTOGONAL 4" X 4", PVC, INSTALADA EM LAJE - FORNECIMENTO E INSTALAÇÃO. AF_03/2023</t>
        </is>
      </c>
      <c r="C3679" s="330" t="inlineStr">
        <is>
          <t>UN</t>
        </is>
      </c>
      <c r="D3679" s="330" t="n">
        <v>21.25</v>
      </c>
      <c r="E3679" s="330" t="n">
        <v>22.12</v>
      </c>
      <c r="F3679" s="330" t="inlineStr"/>
    </row>
    <row r="3680" ht="30" customHeight="1" s="496">
      <c r="A3680" s="330" t="n">
        <v>92867</v>
      </c>
      <c r="B3680" s="331" t="inlineStr">
        <is>
          <t>CAIXA RETANGULAR 4" X 2" ALTA (2,00 M DO PISO), METÁLICA, INSTALADA EM PAREDE - FORNECIMENTO E INSTALAÇÃO. AF_03/2023</t>
        </is>
      </c>
      <c r="C3680" s="330" t="inlineStr">
        <is>
          <t>UN</t>
        </is>
      </c>
      <c r="D3680" s="330" t="n">
        <v>40.79</v>
      </c>
      <c r="E3680" s="330" t="n">
        <v>42.94</v>
      </c>
      <c r="F3680" s="330" t="inlineStr">
        <is>
          <t>AS</t>
        </is>
      </c>
    </row>
    <row r="3681" ht="30" customHeight="1" s="496">
      <c r="A3681" s="330" t="n">
        <v>91939</v>
      </c>
      <c r="B3681" s="331" t="inlineStr">
        <is>
          <t>CAIXA RETANGULAR 4" X 2" ALTA (2,00 M DO PISO), PVC, INSTALADA EM PAREDE - FORNECIMENTO E INSTALAÇÃO. AF_03/2023</t>
        </is>
      </c>
      <c r="C3681" s="330" t="inlineStr">
        <is>
          <t>UN</t>
        </is>
      </c>
      <c r="D3681" s="330" t="n">
        <v>41.57</v>
      </c>
      <c r="E3681" s="330" t="n">
        <v>43.72</v>
      </c>
      <c r="F3681" s="330" t="inlineStr"/>
    </row>
    <row r="3682" ht="30" customHeight="1" s="496">
      <c r="A3682" s="330" t="n">
        <v>92869</v>
      </c>
      <c r="B3682" s="331" t="inlineStr">
        <is>
          <t>CAIXA RETANGULAR 4" X 2" BAIXA (0,30 M DO PISO), METÁLICA, INSTALADA EM PAREDE - FORNECIMENTO E INSTALAÇÃO. AF_03/2023</t>
        </is>
      </c>
      <c r="C3682" s="330" t="inlineStr">
        <is>
          <t>UN</t>
        </is>
      </c>
      <c r="D3682" s="330" t="n">
        <v>13.66</v>
      </c>
      <c r="E3682" s="330" t="n">
        <v>14.3</v>
      </c>
      <c r="F3682" s="330" t="inlineStr">
        <is>
          <t>AS</t>
        </is>
      </c>
    </row>
    <row r="3683" ht="30" customHeight="1" s="496">
      <c r="A3683" s="330" t="n">
        <v>91941</v>
      </c>
      <c r="B3683" s="331" t="inlineStr">
        <is>
          <t>CAIXA RETANGULAR 4" X 2" BAIXA (0,30 M DO PISO), PVC, INSTALADA EM PAREDE - FORNECIMENTO E INSTALAÇÃO. AF_03/2023</t>
        </is>
      </c>
      <c r="C3683" s="330" t="inlineStr">
        <is>
          <t>UN</t>
        </is>
      </c>
      <c r="D3683" s="330" t="n">
        <v>14.44</v>
      </c>
      <c r="E3683" s="330" t="n">
        <v>15.08</v>
      </c>
      <c r="F3683" s="330" t="inlineStr"/>
    </row>
    <row r="3684" ht="30" customHeight="1" s="496">
      <c r="A3684" s="330" t="n">
        <v>92868</v>
      </c>
      <c r="B3684" s="331" t="inlineStr">
        <is>
          <t>CAIXA RETANGULAR 4" X 2" MÉDIA (1,30 M DO PISO), METÁLICA, INSTALADA EM PAREDE - FORNECIMENTO E INSTALAÇÃO. AF_03/2023</t>
        </is>
      </c>
      <c r="C3684" s="330" t="inlineStr">
        <is>
          <t>UN</t>
        </is>
      </c>
      <c r="D3684" s="330" t="n">
        <v>22.59</v>
      </c>
      <c r="E3684" s="330" t="n">
        <v>23.73</v>
      </c>
      <c r="F3684" s="330" t="inlineStr">
        <is>
          <t>AS</t>
        </is>
      </c>
    </row>
    <row r="3685" ht="30" customHeight="1" s="496">
      <c r="A3685" s="330" t="n">
        <v>91940</v>
      </c>
      <c r="B3685" s="331" t="inlineStr">
        <is>
          <t>CAIXA RETANGULAR 4" X 2" MÉDIA (1,30 M DO PISO), PVC, INSTALADA EM PAREDE - FORNECIMENTO E INSTALAÇÃO. AF_03/2023</t>
        </is>
      </c>
      <c r="C3685" s="330" t="inlineStr">
        <is>
          <t>UN</t>
        </is>
      </c>
      <c r="D3685" s="330" t="n">
        <v>23.37</v>
      </c>
      <c r="E3685" s="330" t="n">
        <v>24.51</v>
      </c>
      <c r="F3685" s="330" t="inlineStr"/>
    </row>
    <row r="3686" ht="30" customHeight="1" s="496">
      <c r="A3686" s="330" t="n">
        <v>92870</v>
      </c>
      <c r="B3686" s="331" t="inlineStr">
        <is>
          <t>CAIXA RETANGULAR 4" X 4" ALTA (2,00 M DO PISO), METÁLICA, INSTALADA EM PAREDE - FORNECIMENTO E INSTALAÇÃO. AF_03/2023</t>
        </is>
      </c>
      <c r="C3686" s="330" t="inlineStr">
        <is>
          <t>UN</t>
        </is>
      </c>
      <c r="D3686" s="330" t="n">
        <v>43.95</v>
      </c>
      <c r="E3686" s="330" t="n">
        <v>46.17</v>
      </c>
      <c r="F3686" s="330" t="inlineStr">
        <is>
          <t>AS</t>
        </is>
      </c>
    </row>
    <row r="3687" ht="30" customHeight="1" s="496">
      <c r="A3687" s="330" t="n">
        <v>91942</v>
      </c>
      <c r="B3687" s="331" t="inlineStr">
        <is>
          <t>CAIXA RETANGULAR 4" X 4" ALTA (2,00 M DO PISO), PVC, INSTALADA EM PAREDE - FORNECIMENTO E INSTALAÇÃO. AF_03/2023</t>
        </is>
      </c>
      <c r="C3687" s="330" t="inlineStr">
        <is>
          <t>UN</t>
        </is>
      </c>
      <c r="D3687" s="330" t="n">
        <v>45.32</v>
      </c>
      <c r="E3687" s="330" t="n">
        <v>47.54</v>
      </c>
      <c r="F3687" s="330" t="inlineStr"/>
    </row>
    <row r="3688" ht="30" customHeight="1" s="496">
      <c r="A3688" s="330" t="n">
        <v>92872</v>
      </c>
      <c r="B3688" s="331" t="inlineStr">
        <is>
          <t>CAIXA RETANGULAR 4" X 4" BAIXA (0,30 M DO PISO), METÁLICA, INSTALADA EM PAREDE - FORNECIMENTO E INSTALAÇÃO. AF_03/2023</t>
        </is>
      </c>
      <c r="C3688" s="330" t="inlineStr">
        <is>
          <t>UN</t>
        </is>
      </c>
      <c r="D3688" s="330" t="n">
        <v>15.81</v>
      </c>
      <c r="E3688" s="330" t="n">
        <v>16.49</v>
      </c>
      <c r="F3688" s="330" t="inlineStr">
        <is>
          <t>AS</t>
        </is>
      </c>
    </row>
    <row r="3689" ht="30" customHeight="1" s="496">
      <c r="A3689" s="330" t="n">
        <v>91944</v>
      </c>
      <c r="B3689" s="331" t="inlineStr">
        <is>
          <t>CAIXA RETANGULAR 4" X 4" BAIXA (0,30 M DO PISO), PVC, INSTALADA EM PAREDE - FORNECIMENTO E INSTALAÇÃO. AF_03/2023</t>
        </is>
      </c>
      <c r="C3689" s="330" t="inlineStr">
        <is>
          <t>UN</t>
        </is>
      </c>
      <c r="D3689" s="330" t="n">
        <v>17.18</v>
      </c>
      <c r="E3689" s="330" t="n">
        <v>17.86</v>
      </c>
      <c r="F3689" s="330" t="inlineStr"/>
    </row>
    <row r="3690" ht="30" customHeight="1" s="496">
      <c r="A3690" s="330" t="n">
        <v>92871</v>
      </c>
      <c r="B3690" s="331" t="inlineStr">
        <is>
          <t>CAIXA RETANGULAR 4" X 4" MÉDIA (1,30 M DO PISO), METÁLICA, INSTALADA EM PAREDE - FORNECIMENTO E INSTALAÇÃO. AF_03/2023</t>
        </is>
      </c>
      <c r="C3690" s="330" t="inlineStr">
        <is>
          <t>UN</t>
        </is>
      </c>
      <c r="D3690" s="330" t="n">
        <v>25.09</v>
      </c>
      <c r="E3690" s="330" t="n">
        <v>26.28</v>
      </c>
      <c r="F3690" s="330" t="inlineStr">
        <is>
          <t>AS</t>
        </is>
      </c>
    </row>
    <row r="3691" ht="30" customHeight="1" s="496">
      <c r="A3691" s="330" t="n">
        <v>91943</v>
      </c>
      <c r="B3691" s="331" t="inlineStr">
        <is>
          <t>CAIXA RETANGULAR 4" X 4" MÉDIA (1,30 M DO PISO), PVC, INSTALADA EM PAREDE - FORNECIMENTO E INSTALAÇÃO. AF_03/2023</t>
        </is>
      </c>
      <c r="C3691" s="330" t="inlineStr">
        <is>
          <t>UN</t>
        </is>
      </c>
      <c r="D3691" s="330" t="n">
        <v>26.46</v>
      </c>
      <c r="E3691" s="330" t="n">
        <v>27.65</v>
      </c>
      <c r="F3691" s="330" t="inlineStr"/>
    </row>
    <row r="3692" ht="30" customHeight="1" s="496">
      <c r="A3692" s="330" t="n">
        <v>92866</v>
      </c>
      <c r="B3692" s="331" t="inlineStr">
        <is>
          <t>CAIXA SEXTAVADA 3" X 3", METÁLICA, INSTALADA EM LAJE - FORNECIMENTO E INSTALAÇÃO. AF_03/2023</t>
        </is>
      </c>
      <c r="C3692" s="330" t="inlineStr">
        <is>
          <t>UN</t>
        </is>
      </c>
      <c r="D3692" s="330" t="n">
        <v>16.96</v>
      </c>
      <c r="E3692" s="330" t="n">
        <v>17.83</v>
      </c>
      <c r="F3692" s="330" t="inlineStr">
        <is>
          <t>AS</t>
        </is>
      </c>
    </row>
    <row r="3693" ht="30" customHeight="1" s="496">
      <c r="A3693" s="330" t="n">
        <v>91987</v>
      </c>
      <c r="B3693" s="331" t="inlineStr">
        <is>
          <t>CAMPAINHA CIGARRA (1 MÓDULO), 10A/250V, INCLUINDO SUPORTE E PLACA - FORNECIMENTO E INSTALAÇÃO. AF_03/2023</t>
        </is>
      </c>
      <c r="C3693" s="330" t="inlineStr">
        <is>
          <t>UN</t>
        </is>
      </c>
      <c r="D3693" s="330" t="n">
        <v>58.85</v>
      </c>
      <c r="E3693" s="330" t="n">
        <v>60.73</v>
      </c>
      <c r="F3693" s="330" t="inlineStr"/>
    </row>
    <row r="3694" ht="30" customHeight="1" s="496">
      <c r="A3694" s="330" t="n">
        <v>91986</v>
      </c>
      <c r="B3694" s="331" t="inlineStr">
        <is>
          <t>CAMPAINHA CIGARRA (1 MÓDULO), 10A/250V, SEM SUPORTE E SEM PLACA - FORNECIMENTO E INSTALAÇÃO. AF_03/2023</t>
        </is>
      </c>
      <c r="C3694" s="330" t="inlineStr">
        <is>
          <t>UN</t>
        </is>
      </c>
      <c r="D3694" s="330" t="n">
        <v>45.12</v>
      </c>
      <c r="E3694" s="330" t="n">
        <v>46.51</v>
      </c>
      <c r="F3694" s="330" t="inlineStr"/>
    </row>
    <row r="3695" ht="45" customHeight="1" s="496">
      <c r="A3695" s="330" t="n">
        <v>97559</v>
      </c>
      <c r="B3695" s="331" t="inlineStr">
        <is>
          <t>CURVA 135 GRAUS PARA ELETRODUTO, PVC, ROSCÁVEL, DN 25 MM (3/4"), PARA CIRCUITOS TERMINAIS, INSTALADA EM FORRO - FORNECIMENTO E INSTALAÇÃO. AF_03/2023</t>
        </is>
      </c>
      <c r="C3695" s="330" t="inlineStr">
        <is>
          <t>UN</t>
        </is>
      </c>
      <c r="D3695" s="330" t="n">
        <v>16.81</v>
      </c>
      <c r="E3695" s="330" t="n">
        <v>17.6</v>
      </c>
      <c r="F3695" s="330" t="inlineStr"/>
    </row>
    <row r="3696" ht="45" customHeight="1" s="496">
      <c r="A3696" s="330" t="n">
        <v>97562</v>
      </c>
      <c r="B3696" s="331" t="inlineStr">
        <is>
          <t>CURVA 135 GRAUS PARA ELETRODUTO, PVC, ROSCÁVEL, DN 25 MM (3/4"), PARA CIRCUITOS TERMINAIS, INSTALADA EM LAJE - FORNECIMENTO E INSTALAÇÃO. AF_03/2023</t>
        </is>
      </c>
      <c r="C3696" s="330" t="inlineStr">
        <is>
          <t>UN</t>
        </is>
      </c>
      <c r="D3696" s="330" t="n">
        <v>13.71</v>
      </c>
      <c r="E3696" s="330" t="n">
        <v>14.34</v>
      </c>
      <c r="F3696" s="330" t="inlineStr"/>
    </row>
    <row r="3697" ht="45" customHeight="1" s="496">
      <c r="A3697" s="330" t="n">
        <v>97564</v>
      </c>
      <c r="B3697" s="331" t="inlineStr">
        <is>
          <t>CURVA 135 GRAUS PARA ELETRODUTO, PVC, ROSCÁVEL, DN 25 MM (3/4"), PARA CIRCUITOS TERMINAIS, INSTALADA EM PAREDE - FORNECIMENTO E INSTALAÇÃO. AF_03/2023</t>
        </is>
      </c>
      <c r="C3697" s="330" t="inlineStr">
        <is>
          <t>UN</t>
        </is>
      </c>
      <c r="D3697" s="330" t="n">
        <v>23.07</v>
      </c>
      <c r="E3697" s="330" t="n">
        <v>24.21</v>
      </c>
      <c r="F3697" s="330" t="inlineStr"/>
    </row>
    <row r="3698" ht="45" customHeight="1" s="496">
      <c r="A3698" s="330" t="n">
        <v>91889</v>
      </c>
      <c r="B3698" s="331" t="inlineStr">
        <is>
          <t>CURVA 180 GRAUS PARA ELETRODUTO, PVC, ROSCÁVEL, DN 20 MM (1/2"), PARA CIRCUITOS TERMINAIS, INSTALADA EM FORRO - FORNECIMENTO E INSTALAÇÃO. AF_03/2023</t>
        </is>
      </c>
      <c r="C3698" s="330" t="inlineStr">
        <is>
          <t>UN</t>
        </is>
      </c>
      <c r="D3698" s="330" t="n">
        <v>15.01</v>
      </c>
      <c r="E3698" s="330" t="n">
        <v>15.73</v>
      </c>
      <c r="F3698" s="330" t="inlineStr"/>
    </row>
    <row r="3699" ht="45" customHeight="1" s="496">
      <c r="A3699" s="330" t="n">
        <v>91901</v>
      </c>
      <c r="B3699" s="331" t="inlineStr">
        <is>
          <t>CURVA 180 GRAUS PARA ELETRODUTO, PVC, ROSCÁVEL, DN 20 MM (1/2"), PARA CIRCUITOS TERMINAIS, INSTALADA EM LAJE - FORNECIMENTO E INSTALAÇÃO. AF_03/2023</t>
        </is>
      </c>
      <c r="C3699" s="330" t="inlineStr">
        <is>
          <t>UN</t>
        </is>
      </c>
      <c r="D3699" s="330" t="n">
        <v>11.93</v>
      </c>
      <c r="E3699" s="330" t="n">
        <v>12.46</v>
      </c>
      <c r="F3699" s="330" t="inlineStr"/>
    </row>
    <row r="3700" ht="45" customHeight="1" s="496">
      <c r="A3700" s="330" t="n">
        <v>91913</v>
      </c>
      <c r="B3700" s="331" t="inlineStr">
        <is>
          <t>CURVA 180 GRAUS PARA ELETRODUTO, PVC, ROSCÁVEL, DN 20 MM (1/2"), PARA CIRCUITOS TERMINAIS, INSTALADA EM PAREDE - FORNECIMENTO E INSTALAÇÃO. AF_03/2023</t>
        </is>
      </c>
      <c r="C3700" s="330" t="inlineStr">
        <is>
          <t>UN</t>
        </is>
      </c>
      <c r="D3700" s="330" t="n">
        <v>21.35</v>
      </c>
      <c r="E3700" s="330" t="n">
        <v>22.4</v>
      </c>
      <c r="F3700" s="330" t="inlineStr"/>
    </row>
    <row r="3701" ht="45" customHeight="1" s="496">
      <c r="A3701" s="330" t="n">
        <v>91892</v>
      </c>
      <c r="B3701" s="331" t="inlineStr">
        <is>
          <t>CURVA 180 GRAUS PARA ELETRODUTO, PVC, ROSCÁVEL, DN 25 MM (3/4"), PARA CIRCUITOS TERMINAIS, INSTALADA EM FORRO - FORNECIMENTO E INSTALAÇÃO. AF_03/2023</t>
        </is>
      </c>
      <c r="C3701" s="330" t="inlineStr">
        <is>
          <t>UN</t>
        </is>
      </c>
      <c r="D3701" s="330" t="n">
        <v>18.82</v>
      </c>
      <c r="E3701" s="330" t="n">
        <v>19.61</v>
      </c>
      <c r="F3701" s="330" t="inlineStr"/>
    </row>
    <row r="3702" ht="45" customHeight="1" s="496">
      <c r="A3702" s="330" t="n">
        <v>91904</v>
      </c>
      <c r="B3702" s="331" t="inlineStr">
        <is>
          <t>CURVA 180 GRAUS PARA ELETRODUTO, PVC, ROSCÁVEL, DN 25 MM (3/4"), PARA CIRCUITOS TERMINAIS, INSTALADA EM LAJE - FORNECIMENTO E INSTALAÇÃO. AF_03/2023</t>
        </is>
      </c>
      <c r="C3702" s="330" t="inlineStr">
        <is>
          <t>UN</t>
        </is>
      </c>
      <c r="D3702" s="330" t="n">
        <v>15.72</v>
      </c>
      <c r="E3702" s="330" t="n">
        <v>16.35</v>
      </c>
      <c r="F3702" s="330" t="inlineStr"/>
    </row>
    <row r="3703" ht="45" customHeight="1" s="496">
      <c r="A3703" s="330" t="n">
        <v>91916</v>
      </c>
      <c r="B3703" s="331" t="inlineStr">
        <is>
          <t>CURVA 180 GRAUS PARA ELETRODUTO, PVC, ROSCÁVEL, DN 25 MM (3/4"), PARA CIRCUITOS TERMINAIS, INSTALADA EM PAREDE - FORNECIMENTO E INSTALAÇÃO. AF_03/2023</t>
        </is>
      </c>
      <c r="C3703" s="330" t="inlineStr">
        <is>
          <t>UN</t>
        </is>
      </c>
      <c r="D3703" s="330" t="n">
        <v>25.08</v>
      </c>
      <c r="E3703" s="330" t="n">
        <v>26.22</v>
      </c>
      <c r="F3703" s="330" t="inlineStr"/>
    </row>
    <row r="3704" ht="45" customHeight="1" s="496">
      <c r="A3704" s="330" t="n">
        <v>91895</v>
      </c>
      <c r="B3704" s="331" t="inlineStr">
        <is>
          <t>CURVA 180 GRAUS PARA ELETRODUTO, PVC, ROSCÁVEL, DN 32 MM (1"), PARA CIRCUITOS TERMINAIS, INSTALADA EM FORRO - FORNECIMENTO E INSTALAÇÃO. AF_03/2023</t>
        </is>
      </c>
      <c r="C3704" s="330" t="inlineStr">
        <is>
          <t>UN</t>
        </is>
      </c>
      <c r="D3704" s="330" t="n">
        <v>22.55</v>
      </c>
      <c r="E3704" s="330" t="n">
        <v>23.48</v>
      </c>
      <c r="F3704" s="330" t="inlineStr"/>
    </row>
    <row r="3705" ht="45" customHeight="1" s="496">
      <c r="A3705" s="330" t="n">
        <v>91907</v>
      </c>
      <c r="B3705" s="331" t="inlineStr">
        <is>
          <t>CURVA 180 GRAUS PARA ELETRODUTO, PVC, ROSCÁVEL, DN 32 MM (1"), PARA CIRCUITOS TERMINAIS, INSTALADA EM LAJE - FORNECIMENTO E INSTALAÇÃO. AF_03/2023</t>
        </is>
      </c>
      <c r="C3705" s="330" t="inlineStr">
        <is>
          <t>UN</t>
        </is>
      </c>
      <c r="D3705" s="330" t="n">
        <v>19.45</v>
      </c>
      <c r="E3705" s="330" t="n">
        <v>20.21</v>
      </c>
      <c r="F3705" s="330" t="inlineStr"/>
    </row>
    <row r="3706" ht="45" customHeight="1" s="496">
      <c r="A3706" s="330" t="n">
        <v>91919</v>
      </c>
      <c r="B3706" s="331" t="inlineStr">
        <is>
          <t>CURVA 180 GRAUS PARA ELETRODUTO, PVC, ROSCÁVEL, DN 32 MM (1"), PARA CIRCUITOS TERMINAIS, INSTALADA EM PAREDE - FORNECIMENTO E INSTALAÇÃO. AF_03/2023</t>
        </is>
      </c>
      <c r="C3706" s="330" t="inlineStr">
        <is>
          <t>UN</t>
        </is>
      </c>
      <c r="D3706" s="330" t="n">
        <v>28.74</v>
      </c>
      <c r="E3706" s="330" t="n">
        <v>30.01</v>
      </c>
      <c r="F3706" s="330" t="inlineStr">
        <is>
          <t>AS</t>
        </is>
      </c>
    </row>
    <row r="3707" ht="45" customHeight="1" s="496">
      <c r="A3707" s="330" t="n">
        <v>91898</v>
      </c>
      <c r="B3707" s="331" t="inlineStr">
        <is>
          <t>CURVA 180 GRAUS PARA ELETRODUTO, PVC, ROSCÁVEL, DN 40 MM (1 1/4"), PARA CIRCUITOS TERMINAIS, INSTALADA EM FORRO - FORNECIMENTO E INSTALAÇÃO. AF_03/2023</t>
        </is>
      </c>
      <c r="C3707" s="330" t="inlineStr">
        <is>
          <t>UN</t>
        </is>
      </c>
      <c r="D3707" s="330" t="n">
        <v>25.84</v>
      </c>
      <c r="E3707" s="330" t="n">
        <v>26.92</v>
      </c>
      <c r="F3707" s="330" t="inlineStr"/>
    </row>
    <row r="3708" ht="45" customHeight="1" s="496">
      <c r="A3708" s="330" t="n">
        <v>91910</v>
      </c>
      <c r="B3708" s="331" t="inlineStr">
        <is>
          <t>CURVA 180 GRAUS PARA ELETRODUTO, PVC, ROSCÁVEL, DN 40 MM (1 1/4"), PARA CIRCUITOS TERMINAIS, INSTALADA EM LAJE - FORNECIMENTO E INSTALAÇÃO. AF_03/2023</t>
        </is>
      </c>
      <c r="C3708" s="330" t="inlineStr">
        <is>
          <t>UN</t>
        </is>
      </c>
      <c r="D3708" s="330" t="n">
        <v>22.82</v>
      </c>
      <c r="E3708" s="330" t="n">
        <v>23.72</v>
      </c>
      <c r="F3708" s="330" t="inlineStr"/>
    </row>
    <row r="3709" ht="45" customHeight="1" s="496">
      <c r="A3709" s="330" t="n">
        <v>91922</v>
      </c>
      <c r="B3709" s="331" t="inlineStr">
        <is>
          <t>CURVA 180 GRAUS PARA ELETRODUTO, PVC, ROSCÁVEL, DN 40 MM (1 1/4"), PARA CIRCUITOS TERMINAIS, INSTALADA EM PAREDE - FORNECIMENTO E INSTALAÇÃO. AF_03/2023</t>
        </is>
      </c>
      <c r="C3709" s="330" t="inlineStr">
        <is>
          <t>UN</t>
        </is>
      </c>
      <c r="D3709" s="330" t="n">
        <v>31.96</v>
      </c>
      <c r="E3709" s="330" t="n">
        <v>33.37</v>
      </c>
      <c r="F3709" s="330" t="inlineStr">
        <is>
          <t>AS</t>
        </is>
      </c>
    </row>
    <row r="3710" ht="45" customHeight="1" s="496">
      <c r="A3710" s="330" t="n">
        <v>91887</v>
      </c>
      <c r="B3710" s="331" t="inlineStr">
        <is>
          <t>CURVA 90 GRAUS PARA ELETRODUTO, PVC, ROSCÁVEL, DN 20 MM (1/2"), PARA CIRCUITOS TERMINAIS, INSTALADA EM FORRO - FORNECIMENTO E INSTALAÇÃO. AF_03/2023</t>
        </is>
      </c>
      <c r="C3710" s="330" t="inlineStr">
        <is>
          <t>UN</t>
        </is>
      </c>
      <c r="D3710" s="330" t="n">
        <v>15.28</v>
      </c>
      <c r="E3710" s="330" t="n">
        <v>16</v>
      </c>
      <c r="F3710" s="330" t="inlineStr"/>
    </row>
    <row r="3711" ht="45" customHeight="1" s="496">
      <c r="A3711" s="330" t="n">
        <v>91899</v>
      </c>
      <c r="B3711" s="331" t="inlineStr">
        <is>
          <t>CURVA 90 GRAUS PARA ELETRODUTO, PVC, ROSCÁVEL, DN 20 MM (1/2"), PARA CIRCUITOS TERMINAIS, INSTALADA EM LAJE - FORNECIMENTO E INSTALAÇÃO. AF_03/2023</t>
        </is>
      </c>
      <c r="C3711" s="330" t="inlineStr">
        <is>
          <t>UN</t>
        </is>
      </c>
      <c r="D3711" s="330" t="n">
        <v>12.2</v>
      </c>
      <c r="E3711" s="330" t="n">
        <v>12.73</v>
      </c>
      <c r="F3711" s="330" t="inlineStr"/>
    </row>
    <row r="3712" ht="45" customHeight="1" s="496">
      <c r="A3712" s="330" t="n">
        <v>91911</v>
      </c>
      <c r="B3712" s="331" t="inlineStr">
        <is>
          <t>CURVA 90 GRAUS PARA ELETRODUTO, PVC, ROSCÁVEL, DN 20 MM (1/2"), PARA CIRCUITOS TERMINAIS, INSTALADA EM PAREDE - FORNECIMENTO E INSTALAÇÃO. AF_03/2023</t>
        </is>
      </c>
      <c r="C3712" s="330" t="inlineStr">
        <is>
          <t>UN</t>
        </is>
      </c>
      <c r="D3712" s="330" t="n">
        <v>21.62</v>
      </c>
      <c r="E3712" s="330" t="n">
        <v>22.67</v>
      </c>
      <c r="F3712" s="330" t="inlineStr"/>
    </row>
    <row r="3713" ht="45" customHeight="1" s="496">
      <c r="A3713" s="330" t="n">
        <v>91890</v>
      </c>
      <c r="B3713" s="331" t="inlineStr">
        <is>
          <t>CURVA 90 GRAUS PARA ELETRODUTO, PVC, ROSCÁVEL, DN 25 MM (3/4"), PARA CIRCUITOS TERMINAIS, INSTALADA EM FORRO - FORNECIMENTO E INSTALAÇÃO. AF_03/2023</t>
        </is>
      </c>
      <c r="C3713" s="330" t="inlineStr">
        <is>
          <t>UN</t>
        </is>
      </c>
      <c r="D3713" s="330" t="n">
        <v>17.01</v>
      </c>
      <c r="E3713" s="330" t="n">
        <v>17.8</v>
      </c>
      <c r="F3713" s="330" t="inlineStr"/>
    </row>
    <row r="3714" ht="45" customHeight="1" s="496">
      <c r="A3714" s="330" t="n">
        <v>91902</v>
      </c>
      <c r="B3714" s="331" t="inlineStr">
        <is>
          <t>CURVA 90 GRAUS PARA ELETRODUTO, PVC, ROSCÁVEL, DN 25 MM (3/4"), PARA CIRCUITOS TERMINAIS, INSTALADA EM LAJE - FORNECIMENTO E INSTALAÇÃO. AF_03/2023</t>
        </is>
      </c>
      <c r="C3714" s="330" t="inlineStr">
        <is>
          <t>UN</t>
        </is>
      </c>
      <c r="D3714" s="330" t="n">
        <v>13.91</v>
      </c>
      <c r="E3714" s="330" t="n">
        <v>14.54</v>
      </c>
      <c r="F3714" s="330" t="inlineStr"/>
    </row>
    <row r="3715" ht="45" customHeight="1" s="496">
      <c r="A3715" s="330" t="n">
        <v>91914</v>
      </c>
      <c r="B3715" s="331" t="inlineStr">
        <is>
          <t>CURVA 90 GRAUS PARA ELETRODUTO, PVC, ROSCÁVEL, DN 25 MM (3/4"), PARA CIRCUITOS TERMINAIS, INSTALADA EM PAREDE - FORNECIMENTO E INSTALAÇÃO. AF_03/2023</t>
        </is>
      </c>
      <c r="C3715" s="330" t="inlineStr">
        <is>
          <t>UN</t>
        </is>
      </c>
      <c r="D3715" s="330" t="n">
        <v>23.27</v>
      </c>
      <c r="E3715" s="330" t="n">
        <v>24.41</v>
      </c>
      <c r="F3715" s="330" t="inlineStr"/>
    </row>
    <row r="3716" ht="45" customHeight="1" s="496">
      <c r="A3716" s="330" t="n">
        <v>91893</v>
      </c>
      <c r="B3716" s="331" t="inlineStr">
        <is>
          <t>CURVA 90 GRAUS PARA ELETRODUTO, PVC, ROSCÁVEL, DN 32 MM (1"), PARA CIRCUITOS TERMINAIS, INSTALADA EM FORRO - FORNECIMENTO E INSTALAÇÃO. AF_03/2023</t>
        </is>
      </c>
      <c r="C3716" s="330" t="inlineStr">
        <is>
          <t>UN</t>
        </is>
      </c>
      <c r="D3716" s="330" t="n">
        <v>20.71</v>
      </c>
      <c r="E3716" s="330" t="n">
        <v>21.64</v>
      </c>
      <c r="F3716" s="330" t="inlineStr"/>
    </row>
    <row r="3717" ht="45" customHeight="1" s="496">
      <c r="A3717" s="330" t="n">
        <v>91905</v>
      </c>
      <c r="B3717" s="331" t="inlineStr">
        <is>
          <t>CURVA 90 GRAUS PARA ELETRODUTO, PVC, ROSCÁVEL, DN 32 MM (1"), PARA CIRCUITOS TERMINAIS, INSTALADA EM LAJE - FORNECIMENTO E INSTALAÇÃO. AF_03/2023</t>
        </is>
      </c>
      <c r="C3717" s="330" t="inlineStr">
        <is>
          <t>UN</t>
        </is>
      </c>
      <c r="D3717" s="330" t="n">
        <v>17.61</v>
      </c>
      <c r="E3717" s="330" t="n">
        <v>18.37</v>
      </c>
      <c r="F3717" s="330" t="inlineStr"/>
    </row>
    <row r="3718" ht="45" customHeight="1" s="496">
      <c r="A3718" s="330" t="n">
        <v>91917</v>
      </c>
      <c r="B3718" s="331" t="inlineStr">
        <is>
          <t>CURVA 90 GRAUS PARA ELETRODUTO, PVC, ROSCÁVEL, DN 32 MM (1"), PARA CIRCUITOS TERMINAIS, INSTALADA EM PAREDE - FORNECIMENTO E INSTALAÇÃO. AF_03/2023</t>
        </is>
      </c>
      <c r="C3718" s="330" t="inlineStr">
        <is>
          <t>UN</t>
        </is>
      </c>
      <c r="D3718" s="330" t="n">
        <v>26.9</v>
      </c>
      <c r="E3718" s="330" t="n">
        <v>28.17</v>
      </c>
      <c r="F3718" s="330" t="inlineStr">
        <is>
          <t>AS</t>
        </is>
      </c>
    </row>
    <row r="3719" ht="45" customHeight="1" s="496">
      <c r="A3719" s="330" t="n">
        <v>91896</v>
      </c>
      <c r="B3719" s="331" t="inlineStr">
        <is>
          <t>CURVA 90 GRAUS PARA ELETRODUTO, PVC, ROSCÁVEL, DN 40 MM (1 1/4"), PARA CIRCUITOS TERMINAIS, INSTALADA EM FORRO - FORNECIMENTO E INSTALAÇÃO. AF_03/2023</t>
        </is>
      </c>
      <c r="C3719" s="330" t="inlineStr">
        <is>
          <t>UN</t>
        </is>
      </c>
      <c r="D3719" s="330" t="n">
        <v>23.87</v>
      </c>
      <c r="E3719" s="330" t="n">
        <v>24.95</v>
      </c>
      <c r="F3719" s="330" t="inlineStr"/>
    </row>
    <row r="3720" ht="45" customHeight="1" s="496">
      <c r="A3720" s="330" t="n">
        <v>91908</v>
      </c>
      <c r="B3720" s="331" t="inlineStr">
        <is>
          <t>CURVA 90 GRAUS PARA ELETRODUTO, PVC, ROSCÁVEL, DN 40 MM (1 1/4"), PARA CIRCUITOS TERMINAIS, INSTALADA EM LAJE - FORNECIMENTO E INSTALAÇÃO. AF_03/2023</t>
        </is>
      </c>
      <c r="C3720" s="330" t="inlineStr">
        <is>
          <t>UN</t>
        </is>
      </c>
      <c r="D3720" s="330" t="n">
        <v>20.85</v>
      </c>
      <c r="E3720" s="330" t="n">
        <v>21.75</v>
      </c>
      <c r="F3720" s="330" t="inlineStr"/>
    </row>
    <row r="3721" ht="45" customHeight="1" s="496">
      <c r="A3721" s="330" t="n">
        <v>91920</v>
      </c>
      <c r="B3721" s="331" t="inlineStr">
        <is>
          <t>CURVA 90 GRAUS PARA ELETRODUTO, PVC, ROSCÁVEL, DN 40 MM (1 1/4"), PARA CIRCUITOS TERMINAIS, INSTALADA EM PAREDE - FORNECIMENTO E INSTALAÇÃO. AF_03/2023</t>
        </is>
      </c>
      <c r="C3721" s="330" t="inlineStr">
        <is>
          <t>UN</t>
        </is>
      </c>
      <c r="D3721" s="330" t="n">
        <v>29.99</v>
      </c>
      <c r="E3721" s="330" t="n">
        <v>31.4</v>
      </c>
      <c r="F3721" s="330" t="inlineStr">
        <is>
          <t>AS</t>
        </is>
      </c>
    </row>
    <row r="3722" ht="30" customHeight="1" s="496">
      <c r="A3722" s="330" t="n">
        <v>91983</v>
      </c>
      <c r="B3722" s="331" t="inlineStr">
        <is>
          <t>DIMMER ROTATIVO (1 MÓDULO), 220V/600W, INCLUINDO SUPORTE E PLACA - FORNECIMENTO E INSTALAÇÃO. AF_03/2023</t>
        </is>
      </c>
      <c r="C3722" s="330" t="inlineStr">
        <is>
          <t>UN</t>
        </is>
      </c>
      <c r="D3722" s="330" t="n">
        <v>112.03</v>
      </c>
      <c r="E3722" s="330" t="n">
        <v>113.42</v>
      </c>
      <c r="F3722" s="330" t="inlineStr"/>
    </row>
    <row r="3723" ht="30" customHeight="1" s="496">
      <c r="A3723" s="330" t="n">
        <v>91982</v>
      </c>
      <c r="B3723" s="331" t="inlineStr">
        <is>
          <t>DIMMER ROTATIVO (1 MÓDULO), 220V/600W, SEM SUPORTE E SEM PLACA - FORNECIMENTO E INSTALAÇÃO. AF_03/2023</t>
        </is>
      </c>
      <c r="C3723" s="330" t="inlineStr">
        <is>
          <t>UN</t>
        </is>
      </c>
      <c r="D3723" s="330" t="n">
        <v>98.3</v>
      </c>
      <c r="E3723" s="330" t="n">
        <v>99.2</v>
      </c>
      <c r="F3723" s="330" t="inlineStr"/>
    </row>
    <row r="3724" ht="45" customHeight="1" s="496">
      <c r="A3724" s="330" t="n">
        <v>91833</v>
      </c>
      <c r="B3724" s="331" t="inlineStr">
        <is>
          <t>ELETRODUTO FLEXÍVEL CORRUGADO REFORÇADO, PVC, DN 20 MM (1/2"), PARA CIRCUITOS TERMINAIS, INSTALADO EM FORRO - FORNECIMENTO E INSTALAÇÃO. AF_03/2023</t>
        </is>
      </c>
      <c r="C3724" s="330" t="inlineStr">
        <is>
          <t>M</t>
        </is>
      </c>
      <c r="D3724" s="330" t="n">
        <v>20.93</v>
      </c>
      <c r="E3724" s="330" t="n">
        <v>21.63</v>
      </c>
      <c r="F3724" s="330" t="inlineStr"/>
    </row>
    <row r="3725" ht="45" customHeight="1" s="496">
      <c r="A3725" s="330" t="n">
        <v>91843</v>
      </c>
      <c r="B3725" s="331" t="inlineStr">
        <is>
          <t>ELETRODUTO FLEXÍVEL CORRUGADO REFORÇADO, PVC, DN 20 MM (1/2"), PARA CIRCUITOS TERMINAIS, INSTALADO EM LAJE - FORNECIMENTO E INSTALAÇÃO. AF_03/2023</t>
        </is>
      </c>
      <c r="C3725" s="330" t="inlineStr">
        <is>
          <t>M</t>
        </is>
      </c>
      <c r="D3725" s="330" t="n">
        <v>7.95</v>
      </c>
      <c r="E3725" s="330" t="n">
        <v>8.18</v>
      </c>
      <c r="F3725" s="330" t="inlineStr"/>
    </row>
    <row r="3726" ht="45" customHeight="1" s="496">
      <c r="A3726" s="330" t="n">
        <v>91853</v>
      </c>
      <c r="B3726" s="331" t="inlineStr">
        <is>
          <t>ELETRODUTO FLEXÍVEL CORRUGADO REFORÇADO, PVC, DN 20 MM (1/2"), PARA CIRCUITOS TERMINAIS, INSTALADO EM PAREDE - FORNECIMENTO E INSTALAÇÃO. AF_03/2023</t>
        </is>
      </c>
      <c r="C3726" s="330" t="inlineStr">
        <is>
          <t>M</t>
        </is>
      </c>
      <c r="D3726" s="330" t="n">
        <v>12.06</v>
      </c>
      <c r="E3726" s="330" t="n">
        <v>12.54</v>
      </c>
      <c r="F3726" s="330" t="inlineStr"/>
    </row>
    <row r="3727" ht="45" customHeight="1" s="496">
      <c r="A3727" s="330" t="n">
        <v>91835</v>
      </c>
      <c r="B3727" s="331" t="inlineStr">
        <is>
          <t>ELETRODUTO FLEXÍVEL CORRUGADO REFORÇADO, PVC, DN 25 MM (3/4"), PARA CIRCUITOS TERMINAIS, INSTALADO EM FORRO - FORNECIMENTO E INSTALAÇÃO. AF_03/2023</t>
        </is>
      </c>
      <c r="C3727" s="330" t="inlineStr">
        <is>
          <t>M</t>
        </is>
      </c>
      <c r="D3727" s="330" t="n">
        <v>22.97</v>
      </c>
      <c r="E3727" s="330" t="n">
        <v>23.72</v>
      </c>
      <c r="F3727" s="330" t="inlineStr"/>
    </row>
    <row r="3728" ht="45" customHeight="1" s="496">
      <c r="A3728" s="330" t="n">
        <v>91845</v>
      </c>
      <c r="B3728" s="331" t="inlineStr">
        <is>
          <t>ELETRODUTO FLEXÍVEL CORRUGADO REFORÇADO, PVC, DN 25 MM (3/4"), PARA CIRCUITOS TERMINAIS, INSTALADO EM LAJE - FORNECIMENTO E INSTALAÇÃO. AF_03/2023</t>
        </is>
      </c>
      <c r="C3728" s="330" t="inlineStr">
        <is>
          <t>M</t>
        </is>
      </c>
      <c r="D3728" s="330" t="n">
        <v>9.94</v>
      </c>
      <c r="E3728" s="330" t="n">
        <v>10.21</v>
      </c>
      <c r="F3728" s="330" t="inlineStr"/>
    </row>
    <row r="3729" ht="45" customHeight="1" s="496">
      <c r="A3729" s="330" t="n">
        <v>91855</v>
      </c>
      <c r="B3729" s="331" t="inlineStr">
        <is>
          <t>ELETRODUTO FLEXÍVEL CORRUGADO REFORÇADO, PVC, DN 25 MM (3/4"), PARA CIRCUITOS TERMINAIS, INSTALADO EM PAREDE - FORNECIMENTO E INSTALAÇÃO. AF_03/2023</t>
        </is>
      </c>
      <c r="C3729" s="330" t="inlineStr">
        <is>
          <t>M</t>
        </is>
      </c>
      <c r="D3729" s="330" t="n">
        <v>13.95</v>
      </c>
      <c r="E3729" s="330" t="n">
        <v>14.47</v>
      </c>
      <c r="F3729" s="330" t="inlineStr"/>
    </row>
    <row r="3730" ht="45" customHeight="1" s="496">
      <c r="A3730" s="330" t="n">
        <v>91837</v>
      </c>
      <c r="B3730" s="331" t="inlineStr">
        <is>
          <t>ELETRODUTO FLEXÍVEL CORRUGADO REFORÇADO, PVC, DN 32 MM (1"), PARA CIRCUITOS TERMINAIS, INSTALADO EM FORRO - FORNECIMENTO E INSTALAÇÃO. AF_03/2023</t>
        </is>
      </c>
      <c r="C3730" s="330" t="inlineStr">
        <is>
          <t>M</t>
        </is>
      </c>
      <c r="D3730" s="330" t="n">
        <v>28.49</v>
      </c>
      <c r="E3730" s="330" t="n">
        <v>29.29</v>
      </c>
      <c r="F3730" s="330" t="inlineStr"/>
    </row>
    <row r="3731" ht="45" customHeight="1" s="496">
      <c r="A3731" s="330" t="n">
        <v>91847</v>
      </c>
      <c r="B3731" s="331" t="inlineStr">
        <is>
          <t>ELETRODUTO FLEXÍVEL CORRUGADO REFORÇADO, PVC, DN 32 MM (1"), PARA CIRCUITOS TERMINAIS, INSTALADO EM LAJE - FORNECIMENTO E INSTALAÇÃO. AF_03/2023</t>
        </is>
      </c>
      <c r="C3731" s="330" t="inlineStr">
        <is>
          <t>M</t>
        </is>
      </c>
      <c r="D3731" s="330" t="n">
        <v>15.52</v>
      </c>
      <c r="E3731" s="330" t="n">
        <v>15.85</v>
      </c>
      <c r="F3731" s="330" t="inlineStr"/>
    </row>
    <row r="3732" ht="45" customHeight="1" s="496">
      <c r="A3732" s="330" t="n">
        <v>91857</v>
      </c>
      <c r="B3732" s="331" t="inlineStr">
        <is>
          <t>ELETRODUTO FLEXÍVEL CORRUGADO REFORÇADO, PVC, DN 32 MM (1"), PARA CIRCUITOS TERMINAIS, INSTALADO EM PAREDE - FORNECIMENTO E INSTALAÇÃO. AF_03/2023</t>
        </is>
      </c>
      <c r="C3732" s="330" t="inlineStr">
        <is>
          <t>M</t>
        </is>
      </c>
      <c r="D3732" s="330" t="n">
        <v>19.19</v>
      </c>
      <c r="E3732" s="330" t="n">
        <v>19.76</v>
      </c>
      <c r="F3732" s="330" t="inlineStr"/>
    </row>
    <row r="3733" ht="45" customHeight="1" s="496">
      <c r="A3733" s="330" t="n">
        <v>91840</v>
      </c>
      <c r="B3733" s="331" t="inlineStr">
        <is>
          <t>ELETRODUTO FLEXÍVEL CORRUGADO, PEAD, DN 40 MM (1 1/4"), PARA CIRCUITOS TERMINAIS, INSTALADO EM FORRO - FORNECIMENTO E INSTALAÇÃO. AF_03/2023</t>
        </is>
      </c>
      <c r="C3733" s="330" t="inlineStr">
        <is>
          <t>M</t>
        </is>
      </c>
      <c r="D3733" s="330" t="n">
        <v>24.98</v>
      </c>
      <c r="E3733" s="330" t="n">
        <v>25.86</v>
      </c>
      <c r="F3733" s="330" t="inlineStr">
        <is>
          <t>AS</t>
        </is>
      </c>
    </row>
    <row r="3734" ht="45" customHeight="1" s="496">
      <c r="A3734" s="330" t="n">
        <v>91850</v>
      </c>
      <c r="B3734" s="331" t="inlineStr">
        <is>
          <t>ELETRODUTO FLEXÍVEL CORRUGADO, PEAD, DN 40 MM (1 1/4"), PARA CIRCUITOS TERMINAIS, INSTALADO EM LAJE - FORNECIMENTO E INSTALAÇÃO. AF_03/2023</t>
        </is>
      </c>
      <c r="C3734" s="330" t="inlineStr">
        <is>
          <t>M</t>
        </is>
      </c>
      <c r="D3734" s="330" t="n">
        <v>11.95</v>
      </c>
      <c r="E3734" s="330" t="n">
        <v>12.35</v>
      </c>
      <c r="F3734" s="330" t="inlineStr">
        <is>
          <t>AS</t>
        </is>
      </c>
    </row>
    <row r="3735" ht="45" customHeight="1" s="496">
      <c r="A3735" s="330" t="n">
        <v>91860</v>
      </c>
      <c r="B3735" s="331" t="inlineStr">
        <is>
          <t>ELETRODUTO FLEXÍVEL CORRUGADO, PEAD, DN 40 MM (1 1/4"), PARA CIRCUITOS TERMINAIS, INSTALADO EM PAREDE - FORNECIMENTO E INSTALAÇÃO. AF_03/2023</t>
        </is>
      </c>
      <c r="C3735" s="330" t="inlineStr">
        <is>
          <t>M</t>
        </is>
      </c>
      <c r="D3735" s="330" t="n">
        <v>15.97</v>
      </c>
      <c r="E3735" s="330" t="n">
        <v>16.61</v>
      </c>
      <c r="F3735" s="330" t="inlineStr">
        <is>
          <t>AS</t>
        </is>
      </c>
    </row>
    <row r="3736" ht="45" customHeight="1" s="496">
      <c r="A3736" s="330" t="n">
        <v>91831</v>
      </c>
      <c r="B3736" s="331" t="inlineStr">
        <is>
          <t>ELETRODUTO FLEXÍVEL CORRUGADO, PVC, DN 20 MM (1/2"), PARA CIRCUITOS TERMINAIS, INSTALADO EM FORRO - FORNECIMENTO E INSTALAÇÃO. AF_03/2023</t>
        </is>
      </c>
      <c r="C3736" s="330" t="inlineStr">
        <is>
          <t>M</t>
        </is>
      </c>
      <c r="D3736" s="330" t="n">
        <v>20.27</v>
      </c>
      <c r="E3736" s="330" t="n">
        <v>20.97</v>
      </c>
      <c r="F3736" s="330" t="inlineStr"/>
    </row>
    <row r="3737" ht="45" customHeight="1" s="496">
      <c r="A3737" s="330" t="n">
        <v>91852</v>
      </c>
      <c r="B3737" s="331" t="inlineStr">
        <is>
          <t>ELETRODUTO FLEXÍVEL CORRUGADO, PVC, DN 20 MM (1/2"), PARA CIRCUITOS TERMINAIS, INSTALADO EM PAREDE - FORNECIMENTO E INSTALAÇÃO. AF_03/2023</t>
        </is>
      </c>
      <c r="C3737" s="330" t="inlineStr">
        <is>
          <t>M</t>
        </is>
      </c>
      <c r="D3737" s="330" t="n">
        <v>11.45</v>
      </c>
      <c r="E3737" s="330" t="n">
        <v>11.93</v>
      </c>
      <c r="F3737" s="330" t="inlineStr"/>
    </row>
    <row r="3738" ht="45" customHeight="1" s="496">
      <c r="A3738" s="330" t="n">
        <v>91834</v>
      </c>
      <c r="B3738" s="331" t="inlineStr">
        <is>
          <t>ELETRODUTO FLEXÍVEL CORRUGADO, PVC, DN 25 MM (3/4"), PARA CIRCUITOS TERMINAIS, INSTALADO EM FORRO - FORNECIMENTO E INSTALAÇÃO. AF_03/2023</t>
        </is>
      </c>
      <c r="C3738" s="330" t="inlineStr">
        <is>
          <t>M</t>
        </is>
      </c>
      <c r="D3738" s="330" t="n">
        <v>21.28</v>
      </c>
      <c r="E3738" s="330" t="n">
        <v>22.03</v>
      </c>
      <c r="F3738" s="330" t="inlineStr"/>
    </row>
    <row r="3739" ht="45" customHeight="1" s="496">
      <c r="A3739" s="330" t="n">
        <v>91854</v>
      </c>
      <c r="B3739" s="331" t="inlineStr">
        <is>
          <t>ELETRODUTO FLEXÍVEL CORRUGADO, PVC, DN 25 MM (3/4"), PARA CIRCUITOS TERMINAIS, INSTALADO EM PAREDE - FORNECIMENTO E INSTALAÇÃO. AF_03/2023</t>
        </is>
      </c>
      <c r="C3739" s="330" t="inlineStr">
        <is>
          <t>M</t>
        </is>
      </c>
      <c r="D3739" s="330" t="n">
        <v>12.38</v>
      </c>
      <c r="E3739" s="330" t="n">
        <v>12.9</v>
      </c>
      <c r="F3739" s="330" t="inlineStr"/>
    </row>
    <row r="3740" ht="45" customHeight="1" s="496">
      <c r="A3740" s="330" t="n">
        <v>91836</v>
      </c>
      <c r="B3740" s="331" t="inlineStr">
        <is>
          <t>ELETRODUTO FLEXÍVEL CORRUGADO, PVC, DN 32 MM (1"), PARA CIRCUITOS TERMINAIS, INSTALADO EM FORRO - FORNECIMENTO E INSTALAÇÃO. AF_03/2023</t>
        </is>
      </c>
      <c r="C3740" s="330" t="inlineStr">
        <is>
          <t>M</t>
        </is>
      </c>
      <c r="D3740" s="330" t="n">
        <v>24.57</v>
      </c>
      <c r="E3740" s="330" t="n">
        <v>25.37</v>
      </c>
      <c r="F3740" s="330" t="inlineStr"/>
    </row>
    <row r="3741" ht="45" customHeight="1" s="496">
      <c r="A3741" s="330" t="n">
        <v>91856</v>
      </c>
      <c r="B3741" s="331" t="inlineStr">
        <is>
          <t>ELETRODUTO FLEXÍVEL CORRUGADO, PVC, DN 32 MM (1"), PARA CIRCUITOS TERMINAIS, INSTALADO EM PAREDE - FORNECIMENTO E INSTALAÇÃO. AF_03/2023</t>
        </is>
      </c>
      <c r="C3741" s="330" t="inlineStr">
        <is>
          <t>M</t>
        </is>
      </c>
      <c r="D3741" s="330" t="n">
        <v>15.56</v>
      </c>
      <c r="E3741" s="330" t="n">
        <v>16.13</v>
      </c>
      <c r="F3741" s="330" t="inlineStr"/>
    </row>
    <row r="3742" ht="45" customHeight="1" s="496">
      <c r="A3742" s="330" t="n">
        <v>91839</v>
      </c>
      <c r="B3742" s="331" t="inlineStr">
        <is>
          <t>ELETRODUTO FLEXÍVEL LISO, PEAD, DN 32 MM (1"), PARA CIRCUITOS TERMINAIS, INSTALADO EM FORRO - FORNECIMENTO E INSTALAÇÃO. AF_03/2023</t>
        </is>
      </c>
      <c r="C3742" s="330" t="inlineStr">
        <is>
          <t>M</t>
        </is>
      </c>
      <c r="D3742" s="330" t="n">
        <v>22.14</v>
      </c>
      <c r="E3742" s="330" t="n">
        <v>22.94</v>
      </c>
      <c r="F3742" s="330" t="inlineStr">
        <is>
          <t>AS</t>
        </is>
      </c>
    </row>
    <row r="3743" ht="45" customHeight="1" s="496">
      <c r="A3743" s="330" t="n">
        <v>91849</v>
      </c>
      <c r="B3743" s="331" t="inlineStr">
        <is>
          <t>ELETRODUTO FLEXÍVEL LISO, PEAD, DN 32 MM (1"), PARA CIRCUITOS TERMINAIS, INSTALADO EM LAJE - FORNECIMENTO E INSTALAÇÃO. AF_03/2023</t>
        </is>
      </c>
      <c r="C3743" s="330" t="inlineStr">
        <is>
          <t>M</t>
        </is>
      </c>
      <c r="D3743" s="330" t="n">
        <v>9.17</v>
      </c>
      <c r="E3743" s="330" t="n">
        <v>9.5</v>
      </c>
      <c r="F3743" s="330" t="inlineStr">
        <is>
          <t>AS</t>
        </is>
      </c>
    </row>
    <row r="3744" ht="45" customHeight="1" s="496">
      <c r="A3744" s="330" t="n">
        <v>91859</v>
      </c>
      <c r="B3744" s="331" t="inlineStr">
        <is>
          <t>ELETRODUTO FLEXÍVEL LISO, PEAD, DN 32 MM (1"), PARA CIRCUITOS TERMINAIS, INSTALADO EM PAREDE - FORNECIMENTO E INSTALAÇÃO. AF_03/2023</t>
        </is>
      </c>
      <c r="C3744" s="330" t="inlineStr">
        <is>
          <t>M</t>
        </is>
      </c>
      <c r="D3744" s="330" t="n">
        <v>13.31</v>
      </c>
      <c r="E3744" s="330" t="n">
        <v>13.88</v>
      </c>
      <c r="F3744" s="330" t="inlineStr">
        <is>
          <t>AS</t>
        </is>
      </c>
    </row>
    <row r="3745" ht="45" customHeight="1" s="496">
      <c r="A3745" s="330" t="n">
        <v>91841</v>
      </c>
      <c r="B3745" s="331" t="inlineStr">
        <is>
          <t>ELETRODUTO FLEXÍVEL LISO, PEAD, DN 40 MM (1 1/4"), PARA CIRCUITOS TERMINAIS, INSTALADO EM FORRO - FORNECIMENTO E INSTALAÇÃO. AF_03/2023</t>
        </is>
      </c>
      <c r="C3745" s="330" t="inlineStr">
        <is>
          <t>M</t>
        </is>
      </c>
      <c r="D3745" s="330" t="n">
        <v>24.26</v>
      </c>
      <c r="E3745" s="330" t="n">
        <v>25.14</v>
      </c>
      <c r="F3745" s="330" t="inlineStr">
        <is>
          <t>AS</t>
        </is>
      </c>
    </row>
    <row r="3746" ht="45" customHeight="1" s="496">
      <c r="A3746" s="330" t="n">
        <v>91851</v>
      </c>
      <c r="B3746" s="331" t="inlineStr">
        <is>
          <t>ELETRODUTO FLEXÍVEL LISO, PEAD, DN 40 MM (1 1/4"), PARA CIRCUITOS TERMINAIS, INSTALADO EM LAJE - FORNECIMENTO E INSTALAÇÃO. AF_03/2023</t>
        </is>
      </c>
      <c r="C3746" s="330" t="inlineStr">
        <is>
          <t>M</t>
        </is>
      </c>
      <c r="D3746" s="330" t="n">
        <v>11.23</v>
      </c>
      <c r="E3746" s="330" t="n">
        <v>11.63</v>
      </c>
      <c r="F3746" s="330" t="inlineStr">
        <is>
          <t>AS</t>
        </is>
      </c>
    </row>
    <row r="3747" ht="45" customHeight="1" s="496">
      <c r="A3747" s="330" t="n">
        <v>91861</v>
      </c>
      <c r="B3747" s="331" t="inlineStr">
        <is>
          <t>ELETRODUTO FLEXÍVEL LISO, PEAD, DN 40 MM (1 1/4"), PARA CIRCUITOS TERMINAIS, INSTALADO EM PAREDE - FORNECIMENTO E INSTALAÇÃO. AF_03/2023</t>
        </is>
      </c>
      <c r="C3747" s="330" t="inlineStr">
        <is>
          <t>M</t>
        </is>
      </c>
      <c r="D3747" s="330" t="n">
        <v>15.31</v>
      </c>
      <c r="E3747" s="330" t="n">
        <v>15.95</v>
      </c>
      <c r="F3747" s="330" t="inlineStr">
        <is>
          <t>AS</t>
        </is>
      </c>
    </row>
    <row r="3748" ht="45" customHeight="1" s="496">
      <c r="A3748" s="330" t="n">
        <v>91862</v>
      </c>
      <c r="B3748" s="331" t="inlineStr">
        <is>
          <t>ELETRODUTO RÍGIDO ROSCÁVEL, PVC, DN 20 MM (1/2"), PARA CIRCUITOS TERMINAIS, INSTALADO EM FORRO - FORNECIMENTO E INSTALAÇÃO. AF_03/2023</t>
        </is>
      </c>
      <c r="C3748" s="330" t="inlineStr">
        <is>
          <t>M</t>
        </is>
      </c>
      <c r="D3748" s="330" t="n">
        <v>11.92</v>
      </c>
      <c r="E3748" s="330" t="n">
        <v>12.32</v>
      </c>
      <c r="F3748" s="330" t="inlineStr"/>
    </row>
    <row r="3749" ht="45" customHeight="1" s="496">
      <c r="A3749" s="330" t="n">
        <v>91866</v>
      </c>
      <c r="B3749" s="331" t="inlineStr">
        <is>
          <t>ELETRODUTO RÍGIDO ROSCÁVEL, PVC, DN 20 MM (1/2"), PARA CIRCUITOS TERMINAIS, INSTALADO EM LAJE - FORNECIMENTO E INSTALAÇÃO. AF_03/2023</t>
        </is>
      </c>
      <c r="C3749" s="330" t="inlineStr">
        <is>
          <t>M</t>
        </is>
      </c>
      <c r="D3749" s="330" t="n">
        <v>10.2</v>
      </c>
      <c r="E3749" s="330" t="n">
        <v>10.5</v>
      </c>
      <c r="F3749" s="330" t="inlineStr"/>
    </row>
    <row r="3750" ht="45" customHeight="1" s="496">
      <c r="A3750" s="330" t="n">
        <v>91870</v>
      </c>
      <c r="B3750" s="331" t="inlineStr">
        <is>
          <t>ELETRODUTO RÍGIDO ROSCÁVEL, PVC, DN 20 MM (1/2"), PARA CIRCUITOS TERMINAIS, INSTALADO EM PAREDE - FORNECIMENTO E INSTALAÇÃO. AF_03/2023</t>
        </is>
      </c>
      <c r="C3750" s="330" t="inlineStr">
        <is>
          <t>M</t>
        </is>
      </c>
      <c r="D3750" s="330" t="n">
        <v>15.99</v>
      </c>
      <c r="E3750" s="330" t="n">
        <v>16.63</v>
      </c>
      <c r="F3750" s="330" t="inlineStr"/>
    </row>
    <row r="3751" ht="45" customHeight="1" s="496">
      <c r="A3751" s="330" t="n">
        <v>91863</v>
      </c>
      <c r="B3751" s="331" t="inlineStr">
        <is>
          <t>ELETRODUTO RÍGIDO ROSCÁVEL, PVC, DN 25 MM (3/4"), PARA CIRCUITOS TERMINAIS, INSTALADO EM FORRO - FORNECIMENTO E INSTALAÇÃO. AF_03/2023</t>
        </is>
      </c>
      <c r="C3751" s="330" t="inlineStr">
        <is>
          <t>M</t>
        </is>
      </c>
      <c r="D3751" s="330" t="n">
        <v>14.01</v>
      </c>
      <c r="E3751" s="330" t="n">
        <v>14.47</v>
      </c>
      <c r="F3751" s="330" t="inlineStr"/>
    </row>
    <row r="3752" ht="45" customHeight="1" s="496">
      <c r="A3752" s="330" t="n">
        <v>91867</v>
      </c>
      <c r="B3752" s="331" t="inlineStr">
        <is>
          <t>ELETRODUTO RÍGIDO ROSCÁVEL, PVC, DN 25 MM (3/4"), PARA CIRCUITOS TERMINAIS, INSTALADO EM LAJE - FORNECIMENTO E INSTALAÇÃO. AF_03/2023</t>
        </is>
      </c>
      <c r="C3752" s="330" t="inlineStr">
        <is>
          <t>M</t>
        </is>
      </c>
      <c r="D3752" s="330" t="n">
        <v>12.3</v>
      </c>
      <c r="E3752" s="330" t="n">
        <v>12.67</v>
      </c>
      <c r="F3752" s="330" t="inlineStr"/>
    </row>
    <row r="3753" ht="45" customHeight="1" s="496">
      <c r="A3753" s="330" t="n">
        <v>91871</v>
      </c>
      <c r="B3753" s="331" t="inlineStr">
        <is>
          <t>ELETRODUTO RÍGIDO ROSCÁVEL, PVC, DN 25 MM (3/4"), PARA CIRCUITOS TERMINAIS, INSTALADO EM PAREDE - FORNECIMENTO E INSTALAÇÃO. AF_03/2023</t>
        </is>
      </c>
      <c r="C3753" s="330" t="inlineStr">
        <is>
          <t>M</t>
        </is>
      </c>
      <c r="D3753" s="330" t="n">
        <v>18.09</v>
      </c>
      <c r="E3753" s="330" t="n">
        <v>18.77</v>
      </c>
      <c r="F3753" s="330" t="inlineStr"/>
    </row>
    <row r="3754" ht="45" customHeight="1" s="496">
      <c r="A3754" s="330" t="n">
        <v>91864</v>
      </c>
      <c r="B3754" s="331" t="inlineStr">
        <is>
          <t>ELETRODUTO RÍGIDO ROSCÁVEL, PVC, DN 32 MM (1"), PARA CIRCUITOS TERMINAIS, INSTALADO EM FORRO - FORNECIMENTO E INSTALAÇÃO. AF_03/2023</t>
        </is>
      </c>
      <c r="C3754" s="330" t="inlineStr">
        <is>
          <t>M</t>
        </is>
      </c>
      <c r="D3754" s="330" t="n">
        <v>18.61</v>
      </c>
      <c r="E3754" s="330" t="n">
        <v>19.14</v>
      </c>
      <c r="F3754" s="330" t="inlineStr"/>
    </row>
    <row r="3755" ht="45" customHeight="1" s="496">
      <c r="A3755" s="330" t="n">
        <v>91868</v>
      </c>
      <c r="B3755" s="331" t="inlineStr">
        <is>
          <t>ELETRODUTO RÍGIDO ROSCÁVEL, PVC, DN 32 MM (1"), PARA CIRCUITOS TERMINAIS, INSTALADO EM LAJE - FORNECIMENTO E INSTALAÇÃO. AF_03/2023</t>
        </is>
      </c>
      <c r="C3755" s="330" t="inlineStr">
        <is>
          <t>M</t>
        </is>
      </c>
      <c r="D3755" s="330" t="n">
        <v>16.89</v>
      </c>
      <c r="E3755" s="330" t="n">
        <v>17.34</v>
      </c>
      <c r="F3755" s="330" t="inlineStr"/>
    </row>
    <row r="3756" ht="45" customHeight="1" s="496">
      <c r="A3756" s="330" t="n">
        <v>91872</v>
      </c>
      <c r="B3756" s="331" t="inlineStr">
        <is>
          <t>ELETRODUTO RÍGIDO ROSCÁVEL, PVC, DN 32 MM (1"), PARA CIRCUITOS TERMINAIS, INSTALADO EM PAREDE - FORNECIMENTO E INSTALAÇÃO. AF_03/2023</t>
        </is>
      </c>
      <c r="C3756" s="330" t="inlineStr">
        <is>
          <t>M</t>
        </is>
      </c>
      <c r="D3756" s="330" t="n">
        <v>22.68</v>
      </c>
      <c r="E3756" s="330" t="n">
        <v>23.45</v>
      </c>
      <c r="F3756" s="330" t="inlineStr">
        <is>
          <t>AS</t>
        </is>
      </c>
    </row>
    <row r="3757" ht="45" customHeight="1" s="496">
      <c r="A3757" s="330" t="n">
        <v>91865</v>
      </c>
      <c r="B3757" s="331" t="inlineStr">
        <is>
          <t>ELETRODUTO RÍGIDO ROSCÁVEL, PVC, DN 40 MM (1 1/4"), PARA CIRCUITOS TERMINAIS, INSTALADO EM FORRO - FORNECIMENTO E INSTALAÇÃO. AF_03/2023</t>
        </is>
      </c>
      <c r="C3757" s="330" t="inlineStr">
        <is>
          <t>M</t>
        </is>
      </c>
      <c r="D3757" s="330" t="n">
        <v>23.15</v>
      </c>
      <c r="E3757" s="330" t="n">
        <v>23.78</v>
      </c>
      <c r="F3757" s="330" t="inlineStr"/>
    </row>
    <row r="3758" ht="45" customHeight="1" s="496">
      <c r="A3758" s="330" t="n">
        <v>91869</v>
      </c>
      <c r="B3758" s="331" t="inlineStr">
        <is>
          <t>ELETRODUTO RÍGIDO ROSCÁVEL, PVC, DN 40 MM (1 1/4"), PARA CIRCUITOS TERMINAIS, INSTALADO EM LAJE - FORNECIMENTO E INSTALAÇÃO. AF_03/2023</t>
        </is>
      </c>
      <c r="C3758" s="330" t="inlineStr">
        <is>
          <t>M</t>
        </is>
      </c>
      <c r="D3758" s="330" t="n">
        <v>21.38</v>
      </c>
      <c r="E3758" s="330" t="n">
        <v>21.91</v>
      </c>
      <c r="F3758" s="330" t="inlineStr"/>
    </row>
    <row r="3759" ht="45" customHeight="1" s="496">
      <c r="A3759" s="330" t="n">
        <v>91873</v>
      </c>
      <c r="B3759" s="331" t="inlineStr">
        <is>
          <t>ELETRODUTO RÍGIDO ROSCÁVEL, PVC, DN 40 MM (1 1/4"), PARA CIRCUITOS TERMINAIS, INSTALADO EM PAREDE - FORNECIMENTO E INSTALAÇÃO. AF_03/2023</t>
        </is>
      </c>
      <c r="C3759" s="330" t="inlineStr">
        <is>
          <t>M</t>
        </is>
      </c>
      <c r="D3759" s="330" t="n">
        <v>27.16</v>
      </c>
      <c r="E3759" s="330" t="n">
        <v>28.01</v>
      </c>
      <c r="F3759" s="330" t="inlineStr">
        <is>
          <t>AS</t>
        </is>
      </c>
    </row>
    <row r="3760" ht="30" customHeight="1" s="496">
      <c r="A3760" s="330" t="n">
        <v>91981</v>
      </c>
      <c r="B3760" s="331" t="inlineStr">
        <is>
          <t>INTERRUPTOR BIPOLAR (1 MÓDULO), 10A/250V, INCLUINDO SUPORTE E PLACA - FORNECIMENTO E INSTALAÇÃO. AF_03/2023</t>
        </is>
      </c>
      <c r="C3760" s="330" t="inlineStr">
        <is>
          <t>UN</t>
        </is>
      </c>
      <c r="D3760" s="330" t="n">
        <v>61.07</v>
      </c>
      <c r="E3760" s="330" t="n">
        <v>63.12</v>
      </c>
      <c r="F3760" s="330" t="inlineStr"/>
    </row>
    <row r="3761" ht="30" customHeight="1" s="496">
      <c r="A3761" s="330" t="n">
        <v>91980</v>
      </c>
      <c r="B3761" s="331" t="inlineStr">
        <is>
          <t>INTERRUPTOR BIPOLAR (1 MÓDULO), 10A/250V, SEM SUPORTE E SEM PLACA - FORNECIMENTO E INSTALAÇÃO. AF_03/2023</t>
        </is>
      </c>
      <c r="C3761" s="330" t="inlineStr">
        <is>
          <t>UN</t>
        </is>
      </c>
      <c r="D3761" s="330" t="n">
        <v>47.34</v>
      </c>
      <c r="E3761" s="330" t="n">
        <v>48.9</v>
      </c>
      <c r="F3761" s="330" t="inlineStr"/>
    </row>
    <row r="3762" ht="30" customHeight="1" s="496">
      <c r="A3762" s="330" t="n">
        <v>91979</v>
      </c>
      <c r="B3762" s="331" t="inlineStr">
        <is>
          <t>INTERRUPTOR INTERMEDIÁRIO (1 MÓDULO), 10A/250V, INCLUINDO SUPORTE E PLACA - FORNECIMENTO E INSTALAÇÃO. AF_03/2023</t>
        </is>
      </c>
      <c r="C3762" s="330" t="inlineStr">
        <is>
          <t>UN</t>
        </is>
      </c>
      <c r="D3762" s="330" t="n">
        <v>62.37</v>
      </c>
      <c r="E3762" s="330" t="n">
        <v>64.42</v>
      </c>
      <c r="F3762" s="330" t="inlineStr"/>
    </row>
    <row r="3763" ht="30" customHeight="1" s="496">
      <c r="A3763" s="330" t="n">
        <v>91978</v>
      </c>
      <c r="B3763" s="331" t="inlineStr">
        <is>
          <t>INTERRUPTOR INTERMEDIÁRIO (1 MÓDULO), 10A/250V, SEM SUPORTE E SEM PLACA - FORNECIMENTO E INSTALAÇÃO. AF_03/2023</t>
        </is>
      </c>
      <c r="C3763" s="330" t="inlineStr">
        <is>
          <t>UN</t>
        </is>
      </c>
      <c r="D3763" s="330" t="n">
        <v>48.64</v>
      </c>
      <c r="E3763" s="330" t="n">
        <v>50.2</v>
      </c>
      <c r="F3763" s="330" t="inlineStr"/>
    </row>
    <row r="3764" ht="45" customHeight="1" s="496">
      <c r="A3764" s="330" t="n">
        <v>92029</v>
      </c>
      <c r="B3764" s="331" t="inlineStr">
        <is>
          <t>INTERRUPTOR PARALELO (1 MÓDULO) COM 1 TOMADA DE EMBUTIR 2P+T 10 A, INCLUINDO SUPORTE E PLACA - FORNECIMENTO E INSTALAÇÃO. AF_03/2023</t>
        </is>
      </c>
      <c r="C3764" s="330" t="inlineStr">
        <is>
          <t>UN</t>
        </is>
      </c>
      <c r="D3764" s="330" t="n">
        <v>71.91</v>
      </c>
      <c r="E3764" s="330" t="n">
        <v>74.63</v>
      </c>
      <c r="F3764" s="330" t="inlineStr"/>
    </row>
    <row r="3765" ht="45" customHeight="1" s="496">
      <c r="A3765" s="330" t="n">
        <v>92028</v>
      </c>
      <c r="B3765" s="331" t="inlineStr">
        <is>
          <t>INTERRUPTOR PARALELO (1 MÓDULO) COM 1 TOMADA DE EMBUTIR 2P+T 10 A, SEM SUPORTE E SEM PLACA - FORNECIMENTO E INSTALAÇÃO. AF_03/2023</t>
        </is>
      </c>
      <c r="C3765" s="330" t="inlineStr">
        <is>
          <t>UN</t>
        </is>
      </c>
      <c r="D3765" s="330" t="n">
        <v>58.18</v>
      </c>
      <c r="E3765" s="330" t="n">
        <v>60.41</v>
      </c>
      <c r="F3765" s="330" t="inlineStr"/>
    </row>
    <row r="3766" ht="45" customHeight="1" s="496">
      <c r="A3766" s="330" t="n">
        <v>92031</v>
      </c>
      <c r="B3766" s="331" t="inlineStr">
        <is>
          <t>INTERRUPTOR PARALELO (1 MÓDULO) COM 2 TOMADAS DE EMBUTIR 2P+T 10 A, INCLUINDO SUPORTE E PLACA - FORNECIMENTO E INSTALAÇÃO. AF_03/2023</t>
        </is>
      </c>
      <c r="C3766" s="330" t="inlineStr">
        <is>
          <t>UN</t>
        </is>
      </c>
      <c r="D3766" s="330" t="n">
        <v>98.16</v>
      </c>
      <c r="E3766" s="330" t="n">
        <v>101.84</v>
      </c>
      <c r="F3766" s="330" t="inlineStr"/>
    </row>
    <row r="3767" ht="45" customHeight="1" s="496">
      <c r="A3767" s="330" t="n">
        <v>92030</v>
      </c>
      <c r="B3767" s="331" t="inlineStr">
        <is>
          <t>INTERRUPTOR PARALELO (1 MÓDULO) COM 2 TOMADAS DE EMBUTIR 2P+T 10 A, SEM SUPORTE E SEM PLACA - FORNECIMENTO E INSTALAÇÃO. AF_03/2023</t>
        </is>
      </c>
      <c r="C3767" s="330" t="inlineStr">
        <is>
          <t>UN</t>
        </is>
      </c>
      <c r="D3767" s="330" t="n">
        <v>84.43000000000001</v>
      </c>
      <c r="E3767" s="330" t="n">
        <v>87.62</v>
      </c>
      <c r="F3767" s="330" t="inlineStr"/>
    </row>
    <row r="3768" ht="30" customHeight="1" s="496">
      <c r="A3768" s="330" t="n">
        <v>91955</v>
      </c>
      <c r="B3768" s="331" t="inlineStr">
        <is>
          <t>INTERRUPTOR PARALELO (1 MÓDULO), 10A/250V, INCLUINDO SUPORTE E PLACA - FORNECIMENTO E INSTALAÇÃO. AF_03/2023</t>
        </is>
      </c>
      <c r="C3768" s="330" t="inlineStr">
        <is>
          <t>UN</t>
        </is>
      </c>
      <c r="D3768" s="330" t="n">
        <v>45.6</v>
      </c>
      <c r="E3768" s="330" t="n">
        <v>47.32</v>
      </c>
      <c r="F3768" s="330" t="inlineStr"/>
    </row>
    <row r="3769" ht="30" customHeight="1" s="496">
      <c r="A3769" s="330" t="n">
        <v>91954</v>
      </c>
      <c r="B3769" s="331" t="inlineStr">
        <is>
          <t>INTERRUPTOR PARALELO (1 MÓDULO), 10A/250V, SEM SUPORTE E SEM PLACA - FORNECIMENTO E INSTALAÇÃO. AF_03/2023</t>
        </is>
      </c>
      <c r="C3769" s="330" t="inlineStr">
        <is>
          <t>UN</t>
        </is>
      </c>
      <c r="D3769" s="330" t="n">
        <v>31.87</v>
      </c>
      <c r="E3769" s="330" t="n">
        <v>33.1</v>
      </c>
      <c r="F3769" s="330" t="inlineStr"/>
    </row>
    <row r="3770" ht="45" customHeight="1" s="496">
      <c r="A3770" s="330" t="n">
        <v>92033</v>
      </c>
      <c r="B3770" s="331" t="inlineStr">
        <is>
          <t>INTERRUPTOR PARALELO (2 MÓDULOS) COM 1 TOMADA DE EMBUTIR 2P+T 10 A, INCLUINDO SUPORTE E PLACA - FORNECIMENTO E INSTALAÇÃO. AF_03/2023</t>
        </is>
      </c>
      <c r="C3770" s="330" t="inlineStr">
        <is>
          <t>UN</t>
        </is>
      </c>
      <c r="D3770" s="330" t="n">
        <v>99.37</v>
      </c>
      <c r="E3770" s="330" t="n">
        <v>103.05</v>
      </c>
      <c r="F3770" s="330" t="inlineStr"/>
    </row>
    <row r="3771" ht="45" customHeight="1" s="496">
      <c r="A3771" s="330" t="n">
        <v>92032</v>
      </c>
      <c r="B3771" s="331" t="inlineStr">
        <is>
          <t>INTERRUPTOR PARALELO (2 MÓDULOS) COM 1 TOMADA DE EMBUTIR 2P+T 10 A, SEM SUPORTE E SEM PLACA - FORNECIMENTO E INSTALAÇÃO. AF_03/2023</t>
        </is>
      </c>
      <c r="C3771" s="330" t="inlineStr">
        <is>
          <t>UN</t>
        </is>
      </c>
      <c r="D3771" s="330" t="n">
        <v>85.64</v>
      </c>
      <c r="E3771" s="330" t="n">
        <v>88.83</v>
      </c>
      <c r="F3771" s="330" t="inlineStr"/>
    </row>
    <row r="3772" ht="30" customHeight="1" s="496">
      <c r="A3772" s="330" t="n">
        <v>91961</v>
      </c>
      <c r="B3772" s="331" t="inlineStr">
        <is>
          <t>INTERRUPTOR PARALELO (2 MÓDULOS), 10A/250V, INCLUINDO SUPORTE E PLACA - FORNECIMENTO E INSTALAÇÃO. AF_03/2023</t>
        </is>
      </c>
      <c r="C3772" s="330" t="inlineStr">
        <is>
          <t>UN</t>
        </is>
      </c>
      <c r="D3772" s="330" t="n">
        <v>73.12</v>
      </c>
      <c r="E3772" s="330" t="n">
        <v>75.84</v>
      </c>
      <c r="F3772" s="330" t="inlineStr"/>
    </row>
    <row r="3773" ht="30" customHeight="1" s="496">
      <c r="A3773" s="330" t="n">
        <v>91960</v>
      </c>
      <c r="B3773" s="331" t="inlineStr">
        <is>
          <t>INTERRUPTOR PARALELO (2 MÓDULOS), 10A/250V, SEM SUPORTE E SEM PLACA - FORNECIMENTO E INSTALAÇÃO. AF_03/2023</t>
        </is>
      </c>
      <c r="C3773" s="330" t="inlineStr">
        <is>
          <t>UN</t>
        </is>
      </c>
      <c r="D3773" s="330" t="n">
        <v>59.39</v>
      </c>
      <c r="E3773" s="330" t="n">
        <v>61.62</v>
      </c>
      <c r="F3773" s="330" t="inlineStr"/>
    </row>
    <row r="3774" ht="30" customHeight="1" s="496">
      <c r="A3774" s="330" t="n">
        <v>91969</v>
      </c>
      <c r="B3774" s="331" t="inlineStr">
        <is>
          <t>INTERRUPTOR PARALELO (3 MÓDULOS), 10A/250V, INCLUINDO SUPORTE E PLACA - FORNECIMENTO E INSTALAÇÃO. AF_03/2023</t>
        </is>
      </c>
      <c r="C3774" s="330" t="inlineStr">
        <is>
          <t>UN</t>
        </is>
      </c>
      <c r="D3774" s="330" t="n">
        <v>100.58</v>
      </c>
      <c r="E3774" s="330" t="n">
        <v>104.26</v>
      </c>
      <c r="F3774" s="330" t="inlineStr"/>
    </row>
    <row r="3775" ht="30" customHeight="1" s="496">
      <c r="A3775" s="330" t="n">
        <v>91968</v>
      </c>
      <c r="B3775" s="331" t="inlineStr">
        <is>
          <t>INTERRUPTOR PARALELO (3 MÓDULOS), 10A/250V, SEM SUPORTE E SEM PLACA - FORNECIMENTO E INSTALAÇÃO. AF_03/2023</t>
        </is>
      </c>
      <c r="C3775" s="330" t="inlineStr">
        <is>
          <t>UN</t>
        </is>
      </c>
      <c r="D3775" s="330" t="n">
        <v>86.84999999999999</v>
      </c>
      <c r="E3775" s="330" t="n">
        <v>90.04000000000001</v>
      </c>
      <c r="F3775" s="330" t="inlineStr"/>
    </row>
    <row r="3776" ht="30" customHeight="1" s="496">
      <c r="A3776" s="330" t="n">
        <v>91985</v>
      </c>
      <c r="B3776" s="331" t="inlineStr">
        <is>
          <t>INTERRUPTOR PULSADOR CAMPAINHA (1 MÓDULO), 10A/250V, INCLUINDO SUPORTE E PLACA - FORNECIMENTO E INSTALAÇÃO. AF_03/2023</t>
        </is>
      </c>
      <c r="C3776" s="330" t="inlineStr">
        <is>
          <t>UN</t>
        </is>
      </c>
      <c r="D3776" s="330" t="n">
        <v>36.21</v>
      </c>
      <c r="E3776" s="330" t="n">
        <v>37.6</v>
      </c>
      <c r="F3776" s="330" t="inlineStr"/>
    </row>
    <row r="3777" ht="30" customHeight="1" s="496">
      <c r="A3777" s="330" t="n">
        <v>91984</v>
      </c>
      <c r="B3777" s="331" t="inlineStr">
        <is>
          <t>INTERRUPTOR PULSADOR CAMPAINHA (1 MÓDULO), 10A/250V, SEM SUPORTE E SEM PLACA - FORNECIMENTO E INSTALAÇÃO. AF_03/2023</t>
        </is>
      </c>
      <c r="C3777" s="330" t="inlineStr">
        <is>
          <t>UN</t>
        </is>
      </c>
      <c r="D3777" s="330" t="n">
        <v>22.48</v>
      </c>
      <c r="E3777" s="330" t="n">
        <v>23.38</v>
      </c>
      <c r="F3777" s="330" t="inlineStr"/>
    </row>
    <row r="3778" ht="30" customHeight="1" s="496">
      <c r="A3778" s="330" t="n">
        <v>91989</v>
      </c>
      <c r="B3778" s="331" t="inlineStr">
        <is>
          <t>INTERRUPTOR PULSADOR MINUTERIA (1 MÓDULO), 10A/250V, INCLUINDO SUPORTE E PLACA - FORNECIMENTO E INSTALAÇÃO. AF_03/2023</t>
        </is>
      </c>
      <c r="C3778" s="330" t="inlineStr">
        <is>
          <t>UN</t>
        </is>
      </c>
      <c r="D3778" s="330" t="n">
        <v>40.55</v>
      </c>
      <c r="E3778" s="330" t="n">
        <v>41.94</v>
      </c>
      <c r="F3778" s="330" t="inlineStr"/>
    </row>
    <row r="3779" ht="30" customHeight="1" s="496">
      <c r="A3779" s="330" t="n">
        <v>91988</v>
      </c>
      <c r="B3779" s="331" t="inlineStr">
        <is>
          <t>INTERRUPTOR PULSADOR MINUTERIA (1 MÓDULO), 10A/250V, SEM SUPORTE E SEM PLACA - FORNECIMENTO E INSTALAÇÃO. AF_03/2023</t>
        </is>
      </c>
      <c r="C3779" s="330" t="inlineStr">
        <is>
          <t>UN</t>
        </is>
      </c>
      <c r="D3779" s="330" t="n">
        <v>26.82</v>
      </c>
      <c r="E3779" s="330" t="n">
        <v>27.72</v>
      </c>
      <c r="F3779" s="330" t="inlineStr"/>
    </row>
    <row r="3780" ht="45" customHeight="1" s="496">
      <c r="A3780" s="330" t="n">
        <v>92023</v>
      </c>
      <c r="B3780" s="331" t="inlineStr">
        <is>
          <t>INTERRUPTOR SIMPLES (1 MÓDULO) COM 1 TOMADA DE EMBUTIR 2P+T 10 A, INCLUINDO SUPORTE E PLACA - FORNECIMENTO E INSTALAÇÃO. AF_03/2023</t>
        </is>
      </c>
      <c r="C3780" s="330" t="inlineStr">
        <is>
          <t>UN</t>
        </is>
      </c>
      <c r="D3780" s="330" t="n">
        <v>63.63</v>
      </c>
      <c r="E3780" s="330" t="n">
        <v>66.01000000000001</v>
      </c>
      <c r="F3780" s="330" t="inlineStr"/>
    </row>
    <row r="3781" ht="45" customHeight="1" s="496">
      <c r="A3781" s="330" t="n">
        <v>92022</v>
      </c>
      <c r="B3781" s="331" t="inlineStr">
        <is>
          <t>INTERRUPTOR SIMPLES (1 MÓDULO) COM 1 TOMADA DE EMBUTIR 2P+T 10 A, SEM SUPORTE E SEM PLACA - FORNECIMENTO E INSTALAÇÃO. AF_03/2023</t>
        </is>
      </c>
      <c r="C3781" s="330" t="inlineStr">
        <is>
          <t>UN</t>
        </is>
      </c>
      <c r="D3781" s="330" t="n">
        <v>49.9</v>
      </c>
      <c r="E3781" s="330" t="n">
        <v>51.79</v>
      </c>
      <c r="F3781" s="330" t="inlineStr"/>
    </row>
    <row r="3782" ht="45" customHeight="1" s="496">
      <c r="A3782" s="330" t="n">
        <v>92025</v>
      </c>
      <c r="B3782" s="331" t="inlineStr">
        <is>
          <t>INTERRUPTOR SIMPLES (1 MÓDULO) COM 2 TOMADAS DE EMBUTIR 2P+T 10 A, INCLUINDO SUPORTE E PLACA - FORNECIMENTO E INSTALAÇÃO. AF_03/2023</t>
        </is>
      </c>
      <c r="C3782" s="330" t="inlineStr">
        <is>
          <t>UN</t>
        </is>
      </c>
      <c r="D3782" s="330" t="n">
        <v>89.95</v>
      </c>
      <c r="E3782" s="330" t="n">
        <v>93.31</v>
      </c>
      <c r="F3782" s="330" t="inlineStr"/>
    </row>
    <row r="3783" ht="45" customHeight="1" s="496">
      <c r="A3783" s="330" t="n">
        <v>92024</v>
      </c>
      <c r="B3783" s="331" t="inlineStr">
        <is>
          <t>INTERRUPTOR SIMPLES (1 MÓDULO) COM 2 TOMADAS DE EMBUTIR 2P+T 10 A, SEM SUPORTE E SEM PLACA - FORNECIMENTO E INSTALAÇÃO. AF_03/2023</t>
        </is>
      </c>
      <c r="C3783" s="330" t="inlineStr">
        <is>
          <t>UN</t>
        </is>
      </c>
      <c r="D3783" s="330" t="n">
        <v>76.22</v>
      </c>
      <c r="E3783" s="330" t="n">
        <v>79.09</v>
      </c>
      <c r="F3783" s="330" t="inlineStr"/>
    </row>
    <row r="3784" ht="45" customHeight="1" s="496">
      <c r="A3784" s="330" t="n">
        <v>91957</v>
      </c>
      <c r="B3784" s="331" t="inlineStr">
        <is>
          <t>INTERRUPTOR SIMPLES (1 MÓDULO) COM INTERRUPTOR PARALELO (1 MÓDULO), 10A/250V, INCLUINDO SUPORTE E PLACA - FORNECIMENTO E INSTALAÇÃO. AF_03/2023</t>
        </is>
      </c>
      <c r="C3784" s="330" t="inlineStr">
        <is>
          <t>UN</t>
        </is>
      </c>
      <c r="D3784" s="330" t="n">
        <v>64.84</v>
      </c>
      <c r="E3784" s="330" t="n">
        <v>67.22</v>
      </c>
      <c r="F3784" s="330" t="inlineStr"/>
    </row>
    <row r="3785" ht="45" customHeight="1" s="496">
      <c r="A3785" s="330" t="n">
        <v>91956</v>
      </c>
      <c r="B3785" s="331" t="inlineStr">
        <is>
          <t>INTERRUPTOR SIMPLES (1 MÓDULO) COM INTERRUPTOR PARALELO (1 MÓDULO), 10A/250V, SEM SUPORTE E SEM PLACA - FORNECIMENTO E INSTALAÇÃO. AF_03/2023</t>
        </is>
      </c>
      <c r="C3785" s="330" t="inlineStr">
        <is>
          <t>UN</t>
        </is>
      </c>
      <c r="D3785" s="330" t="n">
        <v>51.11</v>
      </c>
      <c r="E3785" s="330" t="n">
        <v>53</v>
      </c>
      <c r="F3785" s="330" t="inlineStr"/>
    </row>
    <row r="3786" ht="45" customHeight="1" s="496">
      <c r="A3786" s="330" t="n">
        <v>91963</v>
      </c>
      <c r="B3786" s="331" t="inlineStr">
        <is>
          <t>INTERRUPTOR SIMPLES (1 MÓDULO) COM INTERRUPTOR PARALELO (2 MÓDULOS), 10A/250V, INCLUINDO SUPORTE E PLACA - FORNECIMENTO E INSTALAÇÃO. AF_03/2023</t>
        </is>
      </c>
      <c r="C3786" s="330" t="inlineStr">
        <is>
          <t>UN</t>
        </is>
      </c>
      <c r="D3786" s="330" t="n">
        <v>92.37</v>
      </c>
      <c r="E3786" s="330" t="n">
        <v>95.73</v>
      </c>
      <c r="F3786" s="330" t="inlineStr"/>
    </row>
    <row r="3787" ht="45" customHeight="1" s="496">
      <c r="A3787" s="330" t="n">
        <v>91962</v>
      </c>
      <c r="B3787" s="331" t="inlineStr">
        <is>
          <t>INTERRUPTOR SIMPLES (1 MÓDULO) COM INTERRUPTOR PARALELO (2 MÓDULOS), 10A/250V, SEM SUPORTE E SEM PLACA - FORNECIMENTO E INSTALAÇÃO. AF_03/2023</t>
        </is>
      </c>
      <c r="C3787" s="330" t="inlineStr">
        <is>
          <t>UN</t>
        </is>
      </c>
      <c r="D3787" s="330" t="n">
        <v>78.64</v>
      </c>
      <c r="E3787" s="330" t="n">
        <v>81.51000000000001</v>
      </c>
      <c r="F3787" s="330" t="inlineStr"/>
    </row>
    <row r="3788" ht="30" customHeight="1" s="496">
      <c r="A3788" s="330" t="n">
        <v>91953</v>
      </c>
      <c r="B3788" s="331" t="inlineStr">
        <is>
          <t>INTERRUPTOR SIMPLES (1 MÓDULO), 10A/250V, INCLUINDO SUPORTE E PLACA - FORNECIMENTO E INSTALAÇÃO. AF_03/2023</t>
        </is>
      </c>
      <c r="C3788" s="330" t="inlineStr">
        <is>
          <t>UN</t>
        </is>
      </c>
      <c r="D3788" s="330" t="n">
        <v>37.4</v>
      </c>
      <c r="E3788" s="330" t="n">
        <v>38.79</v>
      </c>
      <c r="F3788" s="330" t="inlineStr"/>
    </row>
    <row r="3789" ht="30" customHeight="1" s="496">
      <c r="A3789" s="330" t="n">
        <v>91952</v>
      </c>
      <c r="B3789" s="331" t="inlineStr">
        <is>
          <t>INTERRUPTOR SIMPLES (1 MÓDULO), 10A/250V, SEM SUPORTE E SEM PLACA - FORNECIMENTO E INSTALAÇÃO. AF_03/2023</t>
        </is>
      </c>
      <c r="C3789" s="330" t="inlineStr">
        <is>
          <t>UN</t>
        </is>
      </c>
      <c r="D3789" s="330" t="n">
        <v>23.67</v>
      </c>
      <c r="E3789" s="330" t="n">
        <v>24.57</v>
      </c>
      <c r="F3789" s="330" t="inlineStr"/>
    </row>
    <row r="3790" ht="45" customHeight="1" s="496">
      <c r="A3790" s="330" t="n">
        <v>92035</v>
      </c>
      <c r="B3790" s="331" t="inlineStr">
        <is>
          <t>INTERRUPTOR SIMPLES (1 MÓDULO), INTERRUPTOR PARALELO (1 MÓDULO) E 1 TOMADA DE EMBUTIR 2P+T 10 A, INCLUINDO SUPORTE E PLACA - FORNECIMENTO E INSTALAÇÃO. AF_03/2023</t>
        </is>
      </c>
      <c r="C3790" s="330" t="inlineStr">
        <is>
          <t>UN</t>
        </is>
      </c>
      <c r="D3790" s="330" t="n">
        <v>91.16</v>
      </c>
      <c r="E3790" s="330" t="n">
        <v>94.52</v>
      </c>
      <c r="F3790" s="330" t="inlineStr"/>
    </row>
    <row r="3791" ht="45" customHeight="1" s="496">
      <c r="A3791" s="330" t="n">
        <v>92034</v>
      </c>
      <c r="B3791" s="331" t="inlineStr">
        <is>
          <t>INTERRUPTOR SIMPLES (1 MÓDULO), INTERRUPTOR PARALELO (1 MÓDULO) E 1 TOMADA DE EMBUTIR 2P+T 10 A, SEM SUPORTE E SEM PLACA - FORNECIMENTO E INSTALAÇÃO. AF_03/2023</t>
        </is>
      </c>
      <c r="C3791" s="330" t="inlineStr">
        <is>
          <t>UN</t>
        </is>
      </c>
      <c r="D3791" s="330" t="n">
        <v>77.43000000000001</v>
      </c>
      <c r="E3791" s="330" t="n">
        <v>80.3</v>
      </c>
      <c r="F3791" s="330" t="inlineStr"/>
    </row>
    <row r="3792" ht="45" customHeight="1" s="496">
      <c r="A3792" s="330" t="n">
        <v>92027</v>
      </c>
      <c r="B3792" s="331" t="inlineStr">
        <is>
          <t>INTERRUPTOR SIMPLES (2 MÓDULOS) COM 1 TOMADA DE EMBUTIR 2P+T 10 A, INCLUINDO SUPORTE E PLACA - FORNECIMENTO E INSTALAÇÃO. AF_03/2023</t>
        </is>
      </c>
      <c r="C3792" s="330" t="inlineStr">
        <is>
          <t>UN</t>
        </is>
      </c>
      <c r="D3792" s="330" t="n">
        <v>82.95</v>
      </c>
      <c r="E3792" s="330" t="n">
        <v>85.98999999999999</v>
      </c>
      <c r="F3792" s="330" t="inlineStr"/>
    </row>
    <row r="3793" ht="45" customHeight="1" s="496">
      <c r="A3793" s="330" t="n">
        <v>92026</v>
      </c>
      <c r="B3793" s="331" t="inlineStr">
        <is>
          <t>INTERRUPTOR SIMPLES (2 MÓDULOS) COM 1 TOMADA DE EMBUTIR 2P+T 10 A, SEM SUPORTE E SEM PLACA - FORNECIMENTO E INSTALAÇÃO. AF_03/2023</t>
        </is>
      </c>
      <c r="C3793" s="330" t="inlineStr">
        <is>
          <t>UN</t>
        </is>
      </c>
      <c r="D3793" s="330" t="n">
        <v>69.22</v>
      </c>
      <c r="E3793" s="330" t="n">
        <v>71.77</v>
      </c>
      <c r="F3793" s="330" t="inlineStr"/>
    </row>
    <row r="3794" ht="45" customHeight="1" s="496">
      <c r="A3794" s="330" t="n">
        <v>91965</v>
      </c>
      <c r="B3794" s="331" t="inlineStr">
        <is>
          <t>INTERRUPTOR SIMPLES (2 MÓDULOS) COM INTERRUPTOR PARALELO (1 MÓDULO), 10A/250V, INCLUINDO SUPORTE E PLACA - FORNECIMENTO E INSTALAÇÃO. AF_03/2023</t>
        </is>
      </c>
      <c r="C3794" s="330" t="inlineStr">
        <is>
          <t>UN</t>
        </is>
      </c>
      <c r="D3794" s="330" t="n">
        <v>84.16</v>
      </c>
      <c r="E3794" s="330" t="n">
        <v>87.2</v>
      </c>
      <c r="F3794" s="330" t="inlineStr"/>
    </row>
    <row r="3795" ht="45" customHeight="1" s="496">
      <c r="A3795" s="330" t="n">
        <v>91964</v>
      </c>
      <c r="B3795" s="331" t="inlineStr">
        <is>
          <t>INTERRUPTOR SIMPLES (2 MÓDULOS) COM INTERRUPTOR PARALELO (1 MÓDULO), 10A/250V, SEM SUPORTE E SEM PLACA - FORNECIMENTO E INSTALAÇÃO. AF_03/2023</t>
        </is>
      </c>
      <c r="C3795" s="330" t="inlineStr">
        <is>
          <t>UN</t>
        </is>
      </c>
      <c r="D3795" s="330" t="n">
        <v>70.43000000000001</v>
      </c>
      <c r="E3795" s="330" t="n">
        <v>72.98</v>
      </c>
      <c r="F3795" s="330" t="inlineStr"/>
    </row>
    <row r="3796" ht="45" customHeight="1" s="496">
      <c r="A3796" s="330" t="n">
        <v>91973</v>
      </c>
      <c r="B3796" s="331" t="inlineStr">
        <is>
          <t>INTERRUPTOR SIMPLES (2 MÓDULOS) COM INTERRUPTOR PARALELO (2 MÓDULOS), 10A/250V, INCLUINDO SUPORTE E PLACA - FORNECIMENTO E INSTALAÇÃO. AF_03/2023</t>
        </is>
      </c>
      <c r="C3796" s="330" t="inlineStr">
        <is>
          <t>UN</t>
        </is>
      </c>
      <c r="D3796" s="330" t="n">
        <v>118.05</v>
      </c>
      <c r="E3796" s="330" t="n">
        <v>122.19</v>
      </c>
      <c r="F3796" s="330" t="inlineStr"/>
    </row>
    <row r="3797" ht="45" customHeight="1" s="496">
      <c r="A3797" s="330" t="n">
        <v>91972</v>
      </c>
      <c r="B3797" s="331" t="inlineStr">
        <is>
          <t>INTERRUPTOR SIMPLES (2 MÓDULOS) COM INTERRUPTOR PARALELO (2 MÓDULOS), 10A/250V, SEM SUPORTE E SEM PLACA - FORNECIMENTO E INSTALAÇÃO. AF_03/2023</t>
        </is>
      </c>
      <c r="C3797" s="330" t="inlineStr">
        <is>
          <t>UN</t>
        </is>
      </c>
      <c r="D3797" s="330" t="n">
        <v>98.52</v>
      </c>
      <c r="E3797" s="330" t="n">
        <v>102.08</v>
      </c>
      <c r="F3797" s="330" t="inlineStr"/>
    </row>
    <row r="3798" ht="30" customHeight="1" s="496">
      <c r="A3798" s="330" t="n">
        <v>91959</v>
      </c>
      <c r="B3798" s="331" t="inlineStr">
        <is>
          <t>INTERRUPTOR SIMPLES (2 MÓDULOS), 10A/250V, INCLUINDO SUPORTE E PLACA - FORNECIMENTO E INSTALAÇÃO. AF_03/2023</t>
        </is>
      </c>
      <c r="C3798" s="330" t="inlineStr">
        <is>
          <t>UN</t>
        </is>
      </c>
      <c r="D3798" s="330" t="n">
        <v>56.71</v>
      </c>
      <c r="E3798" s="330" t="n">
        <v>58.76</v>
      </c>
      <c r="F3798" s="330" t="inlineStr"/>
    </row>
    <row r="3799" ht="30" customHeight="1" s="496">
      <c r="A3799" s="330" t="n">
        <v>91958</v>
      </c>
      <c r="B3799" s="331" t="inlineStr">
        <is>
          <t>INTERRUPTOR SIMPLES (2 MÓDULOS), 10A/250V, SEM SUPORTE E SEM PLACA - FORNECIMENTO E INSTALAÇÃO. AF_03/2023</t>
        </is>
      </c>
      <c r="C3799" s="330" t="inlineStr">
        <is>
          <t>UN</t>
        </is>
      </c>
      <c r="D3799" s="330" t="n">
        <v>42.98</v>
      </c>
      <c r="E3799" s="330" t="n">
        <v>44.54</v>
      </c>
      <c r="F3799" s="330" t="inlineStr"/>
    </row>
    <row r="3800" ht="45" customHeight="1" s="496">
      <c r="A3800" s="330" t="n">
        <v>91971</v>
      </c>
      <c r="B3800" s="331" t="inlineStr">
        <is>
          <t>INTERRUPTOR SIMPLES (3 MÓDULOS) COM INTERRUPTOR PARALELO (1 MÓDULO), 10A/250V, INCLUINDO SUPORTE E PLACA - FORNECIMENTO E INSTALAÇÃO. AF_03/2023</t>
        </is>
      </c>
      <c r="C3800" s="330" t="inlineStr">
        <is>
          <t>UN</t>
        </is>
      </c>
      <c r="D3800" s="330" t="n">
        <v>109.77</v>
      </c>
      <c r="E3800" s="330" t="n">
        <v>113.58</v>
      </c>
      <c r="F3800" s="330" t="inlineStr"/>
    </row>
    <row r="3801" ht="45" customHeight="1" s="496">
      <c r="A3801" s="330" t="n">
        <v>91970</v>
      </c>
      <c r="B3801" s="331" t="inlineStr">
        <is>
          <t>INTERRUPTOR SIMPLES (3 MÓDULOS) COM INTERRUPTOR PARALELO (1 MÓDULO), 10A/250V, SEM SUPORTE E SEM PLACA - FORNECIMENTO E INSTALAÇÃO. AF_03/2023</t>
        </is>
      </c>
      <c r="C3801" s="330" t="inlineStr">
        <is>
          <t>UN</t>
        </is>
      </c>
      <c r="D3801" s="330" t="n">
        <v>90.23999999999999</v>
      </c>
      <c r="E3801" s="330" t="n">
        <v>93.47</v>
      </c>
      <c r="F3801" s="330" t="inlineStr"/>
    </row>
    <row r="3802" ht="30" customHeight="1" s="496">
      <c r="A3802" s="330" t="n">
        <v>91967</v>
      </c>
      <c r="B3802" s="331" t="inlineStr">
        <is>
          <t>INTERRUPTOR SIMPLES (3 MÓDULOS), 10A/250V, INCLUINDO SUPORTE E PLACA - FORNECIMENTO E INSTALAÇÃO. AF_03/2023</t>
        </is>
      </c>
      <c r="C3802" s="330" t="inlineStr">
        <is>
          <t>UN</t>
        </is>
      </c>
      <c r="D3802" s="330" t="n">
        <v>76.02</v>
      </c>
      <c r="E3802" s="330" t="n">
        <v>78.73999999999999</v>
      </c>
      <c r="F3802" s="330" t="inlineStr"/>
    </row>
    <row r="3803" ht="30" customHeight="1" s="496">
      <c r="A3803" s="330" t="n">
        <v>91966</v>
      </c>
      <c r="B3803" s="331" t="inlineStr">
        <is>
          <t>INTERRUPTOR SIMPLES (3 MÓDULOS), 10A/250V, SEM SUPORTE E SEM PLACA - FORNECIMENTO E INSTALAÇÃO. AF_03/2023</t>
        </is>
      </c>
      <c r="C3803" s="330" t="inlineStr">
        <is>
          <t>UN</t>
        </is>
      </c>
      <c r="D3803" s="330" t="n">
        <v>62.29</v>
      </c>
      <c r="E3803" s="330" t="n">
        <v>64.52</v>
      </c>
      <c r="F3803" s="330" t="inlineStr"/>
    </row>
    <row r="3804" ht="30" customHeight="1" s="496">
      <c r="A3804" s="330" t="n">
        <v>91975</v>
      </c>
      <c r="B3804" s="331" t="inlineStr">
        <is>
          <t>INTERRUPTOR SIMPLES (4 MÓDULOS), 10A/250V, INCLUINDO SUPORTE E PLACA - FORNECIMENTO E INSTALAÇÃO. AF_03/2023</t>
        </is>
      </c>
      <c r="C3804" s="330" t="inlineStr">
        <is>
          <t>UN</t>
        </is>
      </c>
      <c r="D3804" s="330" t="n">
        <v>101.56</v>
      </c>
      <c r="E3804" s="330" t="n">
        <v>105.04</v>
      </c>
      <c r="F3804" s="330" t="inlineStr"/>
    </row>
    <row r="3805" ht="30" customHeight="1" s="496">
      <c r="A3805" s="330" t="n">
        <v>91974</v>
      </c>
      <c r="B3805" s="331" t="inlineStr">
        <is>
          <t>INTERRUPTOR SIMPLES (4 MÓDULOS), 10A/250V, SEM SUPORTE E SEM PLACA - FORNECIMENTO E INSTALAÇÃO. AF_03/2023</t>
        </is>
      </c>
      <c r="C3805" s="330" t="inlineStr">
        <is>
          <t>UN</t>
        </is>
      </c>
      <c r="D3805" s="330" t="n">
        <v>82.03</v>
      </c>
      <c r="E3805" s="330" t="n">
        <v>84.93000000000001</v>
      </c>
      <c r="F3805" s="330" t="inlineStr"/>
    </row>
    <row r="3806" ht="30" customHeight="1" s="496">
      <c r="A3806" s="330" t="n">
        <v>91977</v>
      </c>
      <c r="B3806" s="331" t="inlineStr">
        <is>
          <t>INTERRUPTOR SIMPLES (6 MÓDULOS), 10A/250V, INCLUINDO SUPORTE E PLACA - FORNECIMENTO E INSTALAÇÃO. AF_03/2023</t>
        </is>
      </c>
      <c r="C3806" s="330" t="inlineStr">
        <is>
          <t>UN</t>
        </is>
      </c>
      <c r="D3806" s="330" t="n">
        <v>140.25</v>
      </c>
      <c r="E3806" s="330" t="n">
        <v>145.06</v>
      </c>
      <c r="F3806" s="330" t="inlineStr"/>
    </row>
    <row r="3807" ht="30" customHeight="1" s="496">
      <c r="A3807" s="330" t="n">
        <v>91976</v>
      </c>
      <c r="B3807" s="331" t="inlineStr">
        <is>
          <t>INTERRUPTOR SIMPLES (6 MÓDULOS), 10A/250V, SEM SUPORTE E SEM PLACA - FORNECIMENTO E INSTALAÇÃO. AF_03/2023</t>
        </is>
      </c>
      <c r="C3807" s="330" t="inlineStr">
        <is>
          <t>UN</t>
        </is>
      </c>
      <c r="D3807" s="330" t="n">
        <v>120.72</v>
      </c>
      <c r="E3807" s="330" t="n">
        <v>124.95</v>
      </c>
      <c r="F3807" s="330" t="inlineStr"/>
    </row>
    <row r="3808" ht="45" customHeight="1" s="496">
      <c r="A3808" s="330" t="n">
        <v>91874</v>
      </c>
      <c r="B3808" s="331" t="inlineStr">
        <is>
          <t>LUVA PARA ELETRODUTO, PVC, ROSCÁVEL, DN 20 MM (1/2"), PARA CIRCUITOS TERMINAIS, INSTALADA EM FORRO - FORNECIMENTO E INSTALAÇÃO. AF_03/2023</t>
        </is>
      </c>
      <c r="C3808" s="330" t="inlineStr">
        <is>
          <t>UN</t>
        </is>
      </c>
      <c r="D3808" s="330" t="n">
        <v>9.24</v>
      </c>
      <c r="E3808" s="330" t="n">
        <v>9.710000000000001</v>
      </c>
      <c r="F3808" s="330" t="inlineStr"/>
    </row>
    <row r="3809" ht="45" customHeight="1" s="496">
      <c r="A3809" s="330" t="n">
        <v>91878</v>
      </c>
      <c r="B3809" s="331" t="inlineStr">
        <is>
          <t>LUVA PARA ELETRODUTO, PVC, ROSCÁVEL, DN 20 MM (1/2"), PARA CIRCUITOS TERMINAIS, INSTALADA EM LAJE - FORNECIMENTO E INSTALAÇÃO. AF_03/2023</t>
        </is>
      </c>
      <c r="C3809" s="330" t="inlineStr">
        <is>
          <t>UN</t>
        </is>
      </c>
      <c r="D3809" s="330" t="n">
        <v>7.2</v>
      </c>
      <c r="E3809" s="330" t="n">
        <v>7.56</v>
      </c>
      <c r="F3809" s="330" t="inlineStr"/>
    </row>
    <row r="3810" ht="45" customHeight="1" s="496">
      <c r="A3810" s="330" t="n">
        <v>91882</v>
      </c>
      <c r="B3810" s="331" t="inlineStr">
        <is>
          <t>LUVA PARA ELETRODUTO, PVC, ROSCÁVEL, DN 20 MM (1/2"), PARA CIRCUITOS TERMINAIS, INSTALADA EM PAREDE - FORNECIMENTO E INSTALAÇÃO. AF_03/2023</t>
        </is>
      </c>
      <c r="C3810" s="330" t="inlineStr">
        <is>
          <t>UN</t>
        </is>
      </c>
      <c r="D3810" s="330" t="n">
        <v>13.46</v>
      </c>
      <c r="E3810" s="330" t="n">
        <v>14.16</v>
      </c>
      <c r="F3810" s="330" t="inlineStr"/>
    </row>
    <row r="3811" ht="45" customHeight="1" s="496">
      <c r="A3811" s="330" t="n">
        <v>91875</v>
      </c>
      <c r="B3811" s="331" t="inlineStr">
        <is>
          <t>LUVA PARA ELETRODUTO, PVC, ROSCÁVEL, DN 25 MM (3/4"), PARA CIRCUITOS TERMINAIS, INSTALADA EM FORRO - FORNECIMENTO E INSTALAÇÃO. AF_03/2023</t>
        </is>
      </c>
      <c r="C3811" s="330" t="inlineStr">
        <is>
          <t>UN</t>
        </is>
      </c>
      <c r="D3811" s="330" t="n">
        <v>10.72</v>
      </c>
      <c r="E3811" s="330" t="n">
        <v>11.25</v>
      </c>
      <c r="F3811" s="330" t="inlineStr"/>
    </row>
    <row r="3812" ht="45" customHeight="1" s="496">
      <c r="A3812" s="330" t="n">
        <v>91879</v>
      </c>
      <c r="B3812" s="331" t="inlineStr">
        <is>
          <t>LUVA PARA ELETRODUTO, PVC, ROSCÁVEL, DN 25 MM (3/4"), PARA CIRCUITOS TERMINAIS, INSTALADA EM LAJE - FORNECIMENTO E INSTALAÇÃO. AF_03/2023</t>
        </is>
      </c>
      <c r="C3812" s="330" t="inlineStr">
        <is>
          <t>UN</t>
        </is>
      </c>
      <c r="D3812" s="330" t="n">
        <v>8.69</v>
      </c>
      <c r="E3812" s="330" t="n">
        <v>9.1</v>
      </c>
      <c r="F3812" s="330" t="inlineStr"/>
    </row>
    <row r="3813" ht="45" customHeight="1" s="496">
      <c r="A3813" s="330" t="n">
        <v>91884</v>
      </c>
      <c r="B3813" s="331" t="inlineStr">
        <is>
          <t>LUVA PARA ELETRODUTO, PVC, ROSCÁVEL, DN 25 MM (3/4"), PARA CIRCUITOS TERMINAIS, INSTALADA EM PAREDE - FORNECIMENTO E INSTALAÇÃO. AF_03/2023</t>
        </is>
      </c>
      <c r="C3813" s="330" t="inlineStr">
        <is>
          <t>UN</t>
        </is>
      </c>
      <c r="D3813" s="330" t="n">
        <v>14.94</v>
      </c>
      <c r="E3813" s="330" t="n">
        <v>15.71</v>
      </c>
      <c r="F3813" s="330" t="inlineStr"/>
    </row>
    <row r="3814" ht="45" customHeight="1" s="496">
      <c r="A3814" s="330" t="n">
        <v>91876</v>
      </c>
      <c r="B3814" s="331" t="inlineStr">
        <is>
          <t>LUVA PARA ELETRODUTO, PVC, ROSCÁVEL, DN 32 MM (1"), PARA CIRCUITOS TERMINAIS, INSTALADA EM FORRO - FORNECIMENTO E INSTALAÇÃO. AF_03/2023</t>
        </is>
      </c>
      <c r="C3814" s="330" t="inlineStr">
        <is>
          <t>UN</t>
        </is>
      </c>
      <c r="D3814" s="330" t="n">
        <v>12.78</v>
      </c>
      <c r="E3814" s="330" t="n">
        <v>13.39</v>
      </c>
      <c r="F3814" s="330" t="inlineStr"/>
    </row>
    <row r="3815" ht="45" customHeight="1" s="496">
      <c r="A3815" s="330" t="n">
        <v>91880</v>
      </c>
      <c r="B3815" s="331" t="inlineStr">
        <is>
          <t>LUVA PARA ELETRODUTO, PVC, ROSCÁVEL, DN 32 MM (1"), PARA CIRCUITOS TERMINAIS, INSTALADA EM LAJE - FORNECIMENTO E INSTALAÇÃO. AF_03/2023</t>
        </is>
      </c>
      <c r="C3815" s="330" t="inlineStr">
        <is>
          <t>UN</t>
        </is>
      </c>
      <c r="D3815" s="330" t="n">
        <v>10.73</v>
      </c>
      <c r="E3815" s="330" t="n">
        <v>11.24</v>
      </c>
      <c r="F3815" s="330" t="inlineStr"/>
    </row>
    <row r="3816" ht="45" customHeight="1" s="496">
      <c r="A3816" s="330" t="n">
        <v>91885</v>
      </c>
      <c r="B3816" s="331" t="inlineStr">
        <is>
          <t>LUVA PARA ELETRODUTO, PVC, ROSCÁVEL, DN 32 MM (1"), PARA CIRCUITOS TERMINAIS, INSTALADA EM PAREDE - FORNECIMENTO E INSTALAÇÃO. AF_03/2023</t>
        </is>
      </c>
      <c r="C3816" s="330" t="inlineStr">
        <is>
          <t>UN</t>
        </is>
      </c>
      <c r="D3816" s="330" t="n">
        <v>16.92</v>
      </c>
      <c r="E3816" s="330" t="n">
        <v>17.77</v>
      </c>
      <c r="F3816" s="330" t="inlineStr">
        <is>
          <t>AS</t>
        </is>
      </c>
    </row>
    <row r="3817" ht="45" customHeight="1" s="496">
      <c r="A3817" s="330" t="n">
        <v>91877</v>
      </c>
      <c r="B3817" s="331" t="inlineStr">
        <is>
          <t>LUVA PARA ELETRODUTO, PVC, ROSCÁVEL, DN 40 MM (1 1/4"), PARA CIRCUITOS TERMINAIS, INSTALADA EM FORRO - FORNECIMENTO E INSTALAÇÃO. AF_03/2023</t>
        </is>
      </c>
      <c r="C3817" s="330" t="inlineStr">
        <is>
          <t>UN</t>
        </is>
      </c>
      <c r="D3817" s="330" t="n">
        <v>15.45</v>
      </c>
      <c r="E3817" s="330" t="n">
        <v>16.17</v>
      </c>
      <c r="F3817" s="330" t="inlineStr"/>
    </row>
    <row r="3818" ht="45" customHeight="1" s="496">
      <c r="A3818" s="330" t="n">
        <v>91881</v>
      </c>
      <c r="B3818" s="331" t="inlineStr">
        <is>
          <t>LUVA PARA ELETRODUTO, PVC, ROSCÁVEL, DN 40 MM (1 1/4"), PARA CIRCUITOS TERMINAIS, INSTALADA EM LAJE - FORNECIMENTO E INSTALAÇÃO. AF_03/2023</t>
        </is>
      </c>
      <c r="C3818" s="330" t="inlineStr">
        <is>
          <t>UN</t>
        </is>
      </c>
      <c r="D3818" s="330" t="n">
        <v>13.41</v>
      </c>
      <c r="E3818" s="330" t="n">
        <v>14.02</v>
      </c>
      <c r="F3818" s="330" t="inlineStr"/>
    </row>
    <row r="3819" ht="45" customHeight="1" s="496">
      <c r="A3819" s="330" t="n">
        <v>91886</v>
      </c>
      <c r="B3819" s="331" t="inlineStr">
        <is>
          <t>LUVA PARA ELETRODUTO, PVC, ROSCÁVEL, DN 40 MM (1 1/4"), PARA CIRCUITOS TERMINAIS, INSTALADA EM PAREDE - FORNECIMENTO E INSTALAÇÃO. AF_03/2023</t>
        </is>
      </c>
      <c r="C3819" s="330" t="inlineStr">
        <is>
          <t>UN</t>
        </is>
      </c>
      <c r="D3819" s="330" t="n">
        <v>19.53</v>
      </c>
      <c r="E3819" s="330" t="n">
        <v>20.47</v>
      </c>
      <c r="F3819" s="330" t="inlineStr">
        <is>
          <t>AS</t>
        </is>
      </c>
    </row>
    <row r="3820" ht="45" customHeight="1" s="496">
      <c r="A3820" s="330" t="n">
        <v>91945</v>
      </c>
      <c r="B3820" s="331" t="inlineStr">
        <is>
          <t>SUPORTE PARAFUSADO COM PLACA DE ENCAIXE 4" X 2" ALTO (2,00 M DO PISO) PARA PONTO ELÉTRICO - FORNECIMENTO E INSTALAÇÃO. AF_03/2023</t>
        </is>
      </c>
      <c r="C3820" s="330" t="inlineStr">
        <is>
          <t>UN</t>
        </is>
      </c>
      <c r="D3820" s="330" t="n">
        <v>17.88</v>
      </c>
      <c r="E3820" s="330" t="n">
        <v>18.6</v>
      </c>
      <c r="F3820" s="330" t="inlineStr"/>
    </row>
    <row r="3821" ht="45" customHeight="1" s="496">
      <c r="A3821" s="330" t="n">
        <v>91947</v>
      </c>
      <c r="B3821" s="331" t="inlineStr">
        <is>
          <t>SUPORTE PARAFUSADO COM PLACA DE ENCAIXE 4" X 2" BAIXO (0,30 M DO PISO) PARA PONTO ELÉTRICO - FORNECIMENTO E INSTALAÇÃO. AF_03/2023</t>
        </is>
      </c>
      <c r="C3821" s="330" t="inlineStr">
        <is>
          <t>UN</t>
        </is>
      </c>
      <c r="D3821" s="330" t="n">
        <v>11.13</v>
      </c>
      <c r="E3821" s="330" t="n">
        <v>11.48</v>
      </c>
      <c r="F3821" s="330" t="inlineStr"/>
    </row>
    <row r="3822" ht="45" customHeight="1" s="496">
      <c r="A3822" s="330" t="n">
        <v>91946</v>
      </c>
      <c r="B3822" s="331" t="inlineStr">
        <is>
          <t>SUPORTE PARAFUSADO COM PLACA DE ENCAIXE 4" X 2" MÉDIO (1,30 M DO PISO) PARA PONTO ELÉTRICO - FORNECIMENTO E INSTALAÇÃO. AF_03/2023</t>
        </is>
      </c>
      <c r="C3822" s="330" t="inlineStr">
        <is>
          <t>UN</t>
        </is>
      </c>
      <c r="D3822" s="330" t="n">
        <v>13.73</v>
      </c>
      <c r="E3822" s="330" t="n">
        <v>14.22</v>
      </c>
      <c r="F3822" s="330" t="inlineStr"/>
    </row>
    <row r="3823" ht="45" customHeight="1" s="496">
      <c r="A3823" s="330" t="n">
        <v>91949</v>
      </c>
      <c r="B3823" s="331" t="inlineStr">
        <is>
          <t>SUPORTE PARAFUSADO COM PLACA DE ENCAIXE 4" X 4" ALTO (2,00 M DO PISO) PARA PONTO ELÉTRICO - FORNECIMENTO E INSTALAÇÃO. AF_03/2023</t>
        </is>
      </c>
      <c r="C3823" s="330" t="inlineStr">
        <is>
          <t>UN</t>
        </is>
      </c>
      <c r="D3823" s="330" t="n">
        <v>24.59</v>
      </c>
      <c r="E3823" s="330" t="n">
        <v>25.46</v>
      </c>
      <c r="F3823" s="330" t="inlineStr"/>
    </row>
    <row r="3824" ht="45" customHeight="1" s="496">
      <c r="A3824" s="330" t="n">
        <v>91951</v>
      </c>
      <c r="B3824" s="331" t="inlineStr">
        <is>
          <t>SUPORTE PARAFUSADO COM PLACA DE ENCAIXE 4" X 4" BAIXO (0,30 M DO PISO) PARA PONTO ELÉTRICO - FORNECIMENTO E INSTALAÇÃO. AF_03/2023</t>
        </is>
      </c>
      <c r="C3824" s="330" t="inlineStr">
        <is>
          <t>UN</t>
        </is>
      </c>
      <c r="D3824" s="330" t="n">
        <v>16.5</v>
      </c>
      <c r="E3824" s="330" t="n">
        <v>16.91</v>
      </c>
      <c r="F3824" s="330" t="inlineStr"/>
    </row>
    <row r="3825" ht="45" customHeight="1" s="496">
      <c r="A3825" s="330" t="n">
        <v>91950</v>
      </c>
      <c r="B3825" s="331" t="inlineStr">
        <is>
          <t>SUPORTE PARAFUSADO COM PLACA DE ENCAIXE 4" X 4" MÉDIO (1,30 M DO PISO) PARA PONTO ELÉTRICO - FORNECIMENTO E INSTALAÇÃO. AF_03/2023</t>
        </is>
      </c>
      <c r="C3825" s="330" t="inlineStr">
        <is>
          <t>UN</t>
        </is>
      </c>
      <c r="D3825" s="330" t="n">
        <v>19.53</v>
      </c>
      <c r="E3825" s="330" t="n">
        <v>20.11</v>
      </c>
      <c r="F3825" s="330" t="inlineStr"/>
    </row>
    <row r="3826" ht="30" customHeight="1" s="496">
      <c r="A3826" s="330" t="n">
        <v>91992</v>
      </c>
      <c r="B3826" s="331" t="inlineStr">
        <is>
          <t>TOMADA ALTA DE EMBUTIR (1 MÓDULO), 2P+T 10 A, INCLUINDO SUPORTE E PLACA - FORNECIMENTO E INSTALAÇÃO. AF_03/2023</t>
        </is>
      </c>
      <c r="C3826" s="330" t="inlineStr">
        <is>
          <t>UN</t>
        </is>
      </c>
      <c r="D3826" s="330" t="n">
        <v>58.03</v>
      </c>
      <c r="E3826" s="330" t="n">
        <v>60.51</v>
      </c>
      <c r="F3826" s="330" t="inlineStr"/>
    </row>
    <row r="3827" ht="30" customHeight="1" s="496">
      <c r="A3827" s="330" t="n">
        <v>91990</v>
      </c>
      <c r="B3827" s="331" t="inlineStr">
        <is>
          <t>TOMADA ALTA DE EMBUTIR (1 MÓDULO), 2P+T 10 A, SEM SUPORTE E SEM PLACA - FORNECIMENTO E INSTALAÇÃO. AF_03/2023</t>
        </is>
      </c>
      <c r="C3827" s="330" t="inlineStr">
        <is>
          <t>UN</t>
        </is>
      </c>
      <c r="D3827" s="330" t="n">
        <v>44.3</v>
      </c>
      <c r="E3827" s="330" t="n">
        <v>46.29</v>
      </c>
      <c r="F3827" s="330" t="inlineStr"/>
    </row>
    <row r="3828" ht="30" customHeight="1" s="496">
      <c r="A3828" s="330" t="n">
        <v>91993</v>
      </c>
      <c r="B3828" s="331" t="inlineStr">
        <is>
          <t>TOMADA ALTA DE EMBUTIR (1 MÓDULO), 2P+T 20 A, INCLUINDO SUPORTE E PLACA - FORNECIMENTO E INSTALAÇÃO. AF_03/2023</t>
        </is>
      </c>
      <c r="C3828" s="330" t="inlineStr">
        <is>
          <t>UN</t>
        </is>
      </c>
      <c r="D3828" s="330" t="n">
        <v>60.37</v>
      </c>
      <c r="E3828" s="330" t="n">
        <v>62.85</v>
      </c>
      <c r="F3828" s="330" t="inlineStr"/>
    </row>
    <row r="3829" ht="30" customHeight="1" s="496">
      <c r="A3829" s="330" t="n">
        <v>91991</v>
      </c>
      <c r="B3829" s="331" t="inlineStr">
        <is>
          <t>TOMADA ALTA DE EMBUTIR (1 MÓDULO), 2P+T 20 A, SEM SUPORTE E SEM PLACA - FORNECIMENTO E INSTALAÇÃO. AF_03/2023</t>
        </is>
      </c>
      <c r="C3829" s="330" t="inlineStr">
        <is>
          <t>UN</t>
        </is>
      </c>
      <c r="D3829" s="330" t="n">
        <v>46.64</v>
      </c>
      <c r="E3829" s="330" t="n">
        <v>48.63</v>
      </c>
      <c r="F3829" s="330" t="inlineStr"/>
    </row>
    <row r="3830" ht="30" customHeight="1" s="496">
      <c r="A3830" s="330" t="n">
        <v>92000</v>
      </c>
      <c r="B3830" s="331" t="inlineStr">
        <is>
          <t>TOMADA BAIXA DE EMBUTIR (1 MÓDULO), 2P+T 10 A, INCLUINDO SUPORTE E PLACA - FORNECIMENTO E INSTALAÇÃO. AF_03/2023</t>
        </is>
      </c>
      <c r="C3830" s="330" t="inlineStr">
        <is>
          <t>UN</t>
        </is>
      </c>
      <c r="D3830" s="330" t="n">
        <v>39.12</v>
      </c>
      <c r="E3830" s="330" t="n">
        <v>40.55</v>
      </c>
      <c r="F3830" s="330" t="inlineStr"/>
    </row>
    <row r="3831" ht="30" customHeight="1" s="496">
      <c r="A3831" s="330" t="n">
        <v>91998</v>
      </c>
      <c r="B3831" s="331" t="inlineStr">
        <is>
          <t>TOMADA BAIXA DE EMBUTIR (1 MÓDULO), 2P+T 10 A, SEM SUPORTE E SEM PLACA - FORNECIMENTO E INSTALAÇÃO. AF_03/2023</t>
        </is>
      </c>
      <c r="C3831" s="330" t="inlineStr">
        <is>
          <t>UN</t>
        </is>
      </c>
      <c r="D3831" s="330" t="n">
        <v>25.39</v>
      </c>
      <c r="E3831" s="330" t="n">
        <v>26.33</v>
      </c>
      <c r="F3831" s="330" t="inlineStr"/>
    </row>
    <row r="3832" ht="30" customHeight="1" s="496">
      <c r="A3832" s="330" t="n">
        <v>92001</v>
      </c>
      <c r="B3832" s="331" t="inlineStr">
        <is>
          <t>TOMADA BAIXA DE EMBUTIR (1 MÓDULO), 2P+T 20 A, INCLUINDO SUPORTE E PLACA - FORNECIMENTO E INSTALAÇÃO. AF_03/2023</t>
        </is>
      </c>
      <c r="C3832" s="330" t="inlineStr">
        <is>
          <t>UN</t>
        </is>
      </c>
      <c r="D3832" s="330" t="n">
        <v>41.46</v>
      </c>
      <c r="E3832" s="330" t="n">
        <v>42.89</v>
      </c>
      <c r="F3832" s="330" t="inlineStr"/>
    </row>
    <row r="3833" ht="30" customHeight="1" s="496">
      <c r="A3833" s="330" t="n">
        <v>91999</v>
      </c>
      <c r="B3833" s="331" t="inlineStr">
        <is>
          <t>TOMADA BAIXA DE EMBUTIR (1 MÓDULO), 2P+T 20 A, SEM SUPORTE E SEM PLACA - FORNECIMENTO E INSTALAÇÃO. AF_03/2023</t>
        </is>
      </c>
      <c r="C3833" s="330" t="inlineStr">
        <is>
          <t>UN</t>
        </is>
      </c>
      <c r="D3833" s="330" t="n">
        <v>27.73</v>
      </c>
      <c r="E3833" s="330" t="n">
        <v>28.67</v>
      </c>
      <c r="F3833" s="330" t="inlineStr"/>
    </row>
    <row r="3834" ht="30" customHeight="1" s="496">
      <c r="A3834" s="330" t="n">
        <v>92008</v>
      </c>
      <c r="B3834" s="331" t="inlineStr">
        <is>
          <t>TOMADA BAIXA DE EMBUTIR (2 MÓDULOS), 2P+T 10 A, INCLUINDO SUPORTE E PLACA - FORNECIMENTO E INSTALAÇÃO. AF_03/2023</t>
        </is>
      </c>
      <c r="C3834" s="330" t="inlineStr">
        <is>
          <t>UN</t>
        </is>
      </c>
      <c r="D3834" s="330" t="n">
        <v>60.09</v>
      </c>
      <c r="E3834" s="330" t="n">
        <v>62.21</v>
      </c>
      <c r="F3834" s="330" t="inlineStr"/>
    </row>
    <row r="3835" ht="30" customHeight="1" s="496">
      <c r="A3835" s="330" t="n">
        <v>92006</v>
      </c>
      <c r="B3835" s="331" t="inlineStr">
        <is>
          <t>TOMADA BAIXA DE EMBUTIR (2 MÓDULOS), 2P+T 10 A, SEM SUPORTE E SEM PLACA - FORNECIMENTO E INSTALAÇÃO. AF_03/2023</t>
        </is>
      </c>
      <c r="C3835" s="330" t="inlineStr">
        <is>
          <t>UN</t>
        </is>
      </c>
      <c r="D3835" s="330" t="n">
        <v>46.36</v>
      </c>
      <c r="E3835" s="330" t="n">
        <v>47.99</v>
      </c>
      <c r="F3835" s="330" t="inlineStr"/>
    </row>
    <row r="3836" ht="30" customHeight="1" s="496">
      <c r="A3836" s="330" t="n">
        <v>92009</v>
      </c>
      <c r="B3836" s="331" t="inlineStr">
        <is>
          <t>TOMADA BAIXA DE EMBUTIR (2 MÓDULOS), 2P+T 20 A, INCLUINDO SUPORTE E PLACA - FORNECIMENTO E INSTALAÇÃO. AF_03/2023</t>
        </is>
      </c>
      <c r="C3836" s="330" t="inlineStr">
        <is>
          <t>UN</t>
        </is>
      </c>
      <c r="D3836" s="330" t="n">
        <v>64.77</v>
      </c>
      <c r="E3836" s="330" t="n">
        <v>66.89</v>
      </c>
      <c r="F3836" s="330" t="inlineStr"/>
    </row>
    <row r="3837" ht="30" customHeight="1" s="496">
      <c r="A3837" s="330" t="n">
        <v>92007</v>
      </c>
      <c r="B3837" s="331" t="inlineStr">
        <is>
          <t>TOMADA BAIXA DE EMBUTIR (2 MÓDULOS), 2P+T 20 A, SEM SUPORTE E SEM PLACA - FORNECIMENTO E INSTALAÇÃO. AF_03/2023</t>
        </is>
      </c>
      <c r="C3837" s="330" t="inlineStr">
        <is>
          <t>UN</t>
        </is>
      </c>
      <c r="D3837" s="330" t="n">
        <v>51.04</v>
      </c>
      <c r="E3837" s="330" t="n">
        <v>52.67</v>
      </c>
      <c r="F3837" s="330" t="inlineStr"/>
    </row>
    <row r="3838" ht="30" customHeight="1" s="496">
      <c r="A3838" s="330" t="n">
        <v>92016</v>
      </c>
      <c r="B3838" s="331" t="inlineStr">
        <is>
          <t>TOMADA BAIXA DE EMBUTIR (3 MÓDULOS), 2P+T 10 A, INCLUINDO SUPORTE E PLACA - FORNECIMENTO E INSTALAÇÃO. AF_03/2023</t>
        </is>
      </c>
      <c r="C3838" s="330" t="inlineStr">
        <is>
          <t>UN</t>
        </is>
      </c>
      <c r="D3838" s="330" t="n">
        <v>81.05</v>
      </c>
      <c r="E3838" s="330" t="n">
        <v>83.87</v>
      </c>
      <c r="F3838" s="330" t="inlineStr"/>
    </row>
    <row r="3839" ht="30" customHeight="1" s="496">
      <c r="A3839" s="330" t="n">
        <v>92014</v>
      </c>
      <c r="B3839" s="331" t="inlineStr">
        <is>
          <t>TOMADA BAIXA DE EMBUTIR (3 MÓDULOS), 2P+T 10 A, SEM SUPORTE E SEM PLACA - FORNECIMENTO E INSTALAÇÃO. AF_03/2023</t>
        </is>
      </c>
      <c r="C3839" s="330" t="inlineStr">
        <is>
          <t>UN</t>
        </is>
      </c>
      <c r="D3839" s="330" t="n">
        <v>67.31999999999999</v>
      </c>
      <c r="E3839" s="330" t="n">
        <v>69.65000000000001</v>
      </c>
      <c r="F3839" s="330" t="inlineStr"/>
    </row>
    <row r="3840" ht="30" customHeight="1" s="496">
      <c r="A3840" s="330" t="n">
        <v>92017</v>
      </c>
      <c r="B3840" s="331" t="inlineStr">
        <is>
          <t>TOMADA BAIXA DE EMBUTIR (3 MÓDULOS), 2P+T 20 A, INCLUINDO SUPORTE E PLACA - FORNECIMENTO E INSTALAÇÃO. AF_03/2023</t>
        </is>
      </c>
      <c r="C3840" s="330" t="inlineStr">
        <is>
          <t>UN</t>
        </is>
      </c>
      <c r="D3840" s="330" t="n">
        <v>88.06999999999999</v>
      </c>
      <c r="E3840" s="330" t="n">
        <v>90.89</v>
      </c>
      <c r="F3840" s="330" t="inlineStr"/>
    </row>
    <row r="3841" ht="30" customHeight="1" s="496">
      <c r="A3841" s="330" t="n">
        <v>92015</v>
      </c>
      <c r="B3841" s="331" t="inlineStr">
        <is>
          <t>TOMADA BAIXA DE EMBUTIR (3 MÓDULOS), 2P+T 20 A, SEM SUPORTE E SEM PLACA - FORNECIMENTO E INSTALAÇÃO. AF_03/2023</t>
        </is>
      </c>
      <c r="C3841" s="330" t="inlineStr">
        <is>
          <t>UN</t>
        </is>
      </c>
      <c r="D3841" s="330" t="n">
        <v>74.34</v>
      </c>
      <c r="E3841" s="330" t="n">
        <v>76.67</v>
      </c>
      <c r="F3841" s="330" t="inlineStr"/>
    </row>
    <row r="3842" ht="30" customHeight="1" s="496">
      <c r="A3842" s="330" t="n">
        <v>92019</v>
      </c>
      <c r="B3842" s="331" t="inlineStr">
        <is>
          <t>TOMADA BAIXA DE EMBUTIR (4 MÓDULOS), 2P+T 10 A, INCLUINDO SUPORTE E PLACA - FORNECIMENTO E INSTALAÇÃO. AF_03/2023</t>
        </is>
      </c>
      <c r="C3842" s="330" t="inlineStr">
        <is>
          <t>UN</t>
        </is>
      </c>
      <c r="D3842" s="330" t="n">
        <v>108.59</v>
      </c>
      <c r="E3842" s="330" t="n">
        <v>112.24</v>
      </c>
      <c r="F3842" s="330" t="inlineStr"/>
    </row>
    <row r="3843" ht="30" customHeight="1" s="496">
      <c r="A3843" s="330" t="n">
        <v>92018</v>
      </c>
      <c r="B3843" s="331" t="inlineStr">
        <is>
          <t>TOMADA BAIXA DE EMBUTIR (4 MÓDULOS), 2P+T 10 A, SEM SUPORTE E SEM PLACA - FORNECIMENTO E INSTALAÇÃO. AF_03/2023</t>
        </is>
      </c>
      <c r="C3843" s="330" t="inlineStr">
        <is>
          <t>UN</t>
        </is>
      </c>
      <c r="D3843" s="330" t="n">
        <v>89.06</v>
      </c>
      <c r="E3843" s="330" t="n">
        <v>92.13</v>
      </c>
      <c r="F3843" s="330" t="inlineStr"/>
    </row>
    <row r="3844" ht="30" customHeight="1" s="496">
      <c r="A3844" s="330" t="n">
        <v>92021</v>
      </c>
      <c r="B3844" s="331" t="inlineStr">
        <is>
          <t>TOMADA BAIXA DE EMBUTIR (6 MÓDULOS), 2P+T 10 A, INCLUINDO SUPORTE E PLACA - FORNECIMENTO E INSTALAÇÃO. AF_03/2023</t>
        </is>
      </c>
      <c r="C3844" s="330" t="inlineStr">
        <is>
          <t>UN</t>
        </is>
      </c>
      <c r="D3844" s="330" t="n">
        <v>150.88</v>
      </c>
      <c r="E3844" s="330" t="n">
        <v>155.94</v>
      </c>
      <c r="F3844" s="330" t="inlineStr"/>
    </row>
    <row r="3845" ht="30" customHeight="1" s="496">
      <c r="A3845" s="330" t="n">
        <v>92020</v>
      </c>
      <c r="B3845" s="331" t="inlineStr">
        <is>
          <t>TOMADA BAIXA DE EMBUTIR (6 MÓDULOS), 2P+T 10 A, SEM SUPORTE E SEM PLACA - FORNECIMENTO E INSTALAÇÃO. AF_03/2023</t>
        </is>
      </c>
      <c r="C3845" s="330" t="inlineStr">
        <is>
          <t>UN</t>
        </is>
      </c>
      <c r="D3845" s="330" t="n">
        <v>131.35</v>
      </c>
      <c r="E3845" s="330" t="n">
        <v>135.83</v>
      </c>
      <c r="F3845" s="330" t="inlineStr"/>
    </row>
    <row r="3846" ht="30" customHeight="1" s="496">
      <c r="A3846" s="330" t="n">
        <v>91996</v>
      </c>
      <c r="B3846" s="331" t="inlineStr">
        <is>
          <t>TOMADA MÉDIA DE EMBUTIR (1 MÓDULO), 2P+T 10 A, INCLUINDO SUPORTE E PLACA - FORNECIMENTO E INSTALAÇÃO. AF_03/2023</t>
        </is>
      </c>
      <c r="C3846" s="330" t="inlineStr">
        <is>
          <t>UN</t>
        </is>
      </c>
      <c r="D3846" s="330" t="n">
        <v>44.39</v>
      </c>
      <c r="E3846" s="330" t="n">
        <v>46.11</v>
      </c>
      <c r="F3846" s="330" t="inlineStr"/>
    </row>
    <row r="3847" ht="30" customHeight="1" s="496">
      <c r="A3847" s="330" t="n">
        <v>91994</v>
      </c>
      <c r="B3847" s="331" t="inlineStr">
        <is>
          <t>TOMADA MÉDIA DE EMBUTIR (1 MÓDULO), 2P+T 10 A, SEM SUPORTE E SEM PLACA - FORNECIMENTO E INSTALAÇÃO. AF_03/2023</t>
        </is>
      </c>
      <c r="C3847" s="330" t="inlineStr">
        <is>
          <t>UN</t>
        </is>
      </c>
      <c r="D3847" s="330" t="n">
        <v>30.66</v>
      </c>
      <c r="E3847" s="330" t="n">
        <v>31.89</v>
      </c>
      <c r="F3847" s="330" t="inlineStr"/>
    </row>
    <row r="3848" ht="30" customHeight="1" s="496">
      <c r="A3848" s="330" t="n">
        <v>91997</v>
      </c>
      <c r="B3848" s="331" t="inlineStr">
        <is>
          <t>TOMADA MÉDIA DE EMBUTIR (1 MÓDULO), 2P+T 20 A, INCLUINDO SUPORTE E PLACA - FORNECIMENTO E INSTALAÇÃO. AF_03/2023</t>
        </is>
      </c>
      <c r="C3848" s="330" t="inlineStr">
        <is>
          <t>UN</t>
        </is>
      </c>
      <c r="D3848" s="330" t="n">
        <v>46.73</v>
      </c>
      <c r="E3848" s="330" t="n">
        <v>48.45</v>
      </c>
      <c r="F3848" s="330" t="inlineStr"/>
    </row>
    <row r="3849" ht="30" customHeight="1" s="496">
      <c r="A3849" s="330" t="n">
        <v>91995</v>
      </c>
      <c r="B3849" s="331" t="inlineStr">
        <is>
          <t>TOMADA MÉDIA DE EMBUTIR (1 MÓDULO), 2P+T 20 A, SEM SUPORTE E SEM PLACA - FORNECIMENTO E INSTALAÇÃO. AF_03/2023</t>
        </is>
      </c>
      <c r="C3849" s="330" t="inlineStr">
        <is>
          <t>UN</t>
        </is>
      </c>
      <c r="D3849" s="330" t="n">
        <v>33</v>
      </c>
      <c r="E3849" s="330" t="n">
        <v>34.23</v>
      </c>
      <c r="F3849" s="330" t="inlineStr"/>
    </row>
    <row r="3850" ht="30" customHeight="1" s="496">
      <c r="A3850" s="330" t="n">
        <v>92004</v>
      </c>
      <c r="B3850" s="331" t="inlineStr">
        <is>
          <t>TOMADA MÉDIA DE EMBUTIR (2 MÓDULOS), 2P+T 10 A, INCLUINDO SUPORTE E PLACA - FORNECIMENTO E INSTALAÇÃO. AF_03/2023</t>
        </is>
      </c>
      <c r="C3850" s="330" t="inlineStr">
        <is>
          <t>UN</t>
        </is>
      </c>
      <c r="D3850" s="330" t="n">
        <v>70.7</v>
      </c>
      <c r="E3850" s="330" t="n">
        <v>73.42</v>
      </c>
      <c r="F3850" s="330" t="inlineStr"/>
    </row>
    <row r="3851" ht="30" customHeight="1" s="496">
      <c r="A3851" s="330" t="n">
        <v>92002</v>
      </c>
      <c r="B3851" s="331" t="inlineStr">
        <is>
          <t>TOMADA MÉDIA DE EMBUTIR (2 MÓDULOS), 2P+T 10 A, SEM SUPORTE E SEM PLACA - FORNECIMENTO E INSTALAÇÃO. AF_03/2023</t>
        </is>
      </c>
      <c r="C3851" s="330" t="inlineStr">
        <is>
          <t>UN</t>
        </is>
      </c>
      <c r="D3851" s="330" t="n">
        <v>56.97</v>
      </c>
      <c r="E3851" s="330" t="n">
        <v>59.2</v>
      </c>
      <c r="F3851" s="330" t="inlineStr"/>
    </row>
    <row r="3852" ht="30" customHeight="1" s="496">
      <c r="A3852" s="330" t="n">
        <v>92005</v>
      </c>
      <c r="B3852" s="331" t="inlineStr">
        <is>
          <t>TOMADA MÉDIA DE EMBUTIR (2 MÓDULOS), 2P+T 20 A, INCLUINDO SUPORTE E PLACA - FORNECIMENTO E INSTALAÇÃO. AF_03/2023</t>
        </is>
      </c>
      <c r="C3852" s="330" t="inlineStr">
        <is>
          <t>UN</t>
        </is>
      </c>
      <c r="D3852" s="330" t="n">
        <v>75.38</v>
      </c>
      <c r="E3852" s="330" t="n">
        <v>78.09999999999999</v>
      </c>
      <c r="F3852" s="330" t="inlineStr"/>
    </row>
    <row r="3853" ht="30" customHeight="1" s="496">
      <c r="A3853" s="330" t="n">
        <v>92003</v>
      </c>
      <c r="B3853" s="331" t="inlineStr">
        <is>
          <t>TOMADA MÉDIA DE EMBUTIR (2 MÓDULOS), 2P+T 20 A, SEM SUPORTE E SEM PLACA - FORNECIMENTO E INSTALAÇÃO. AF_03/2023</t>
        </is>
      </c>
      <c r="C3853" s="330" t="inlineStr">
        <is>
          <t>UN</t>
        </is>
      </c>
      <c r="D3853" s="330" t="n">
        <v>61.65</v>
      </c>
      <c r="E3853" s="330" t="n">
        <v>63.88</v>
      </c>
      <c r="F3853" s="330" t="inlineStr"/>
    </row>
    <row r="3854" ht="30" customHeight="1" s="496">
      <c r="A3854" s="330" t="n">
        <v>92012</v>
      </c>
      <c r="B3854" s="331" t="inlineStr">
        <is>
          <t>TOMADA MÉDIA DE EMBUTIR (3 MÓDULOS), 2P+T 10 A, INCLUINDO SUPORTE E PLACA - FORNECIMENTO E INSTALAÇÃO. AF_03/2023</t>
        </is>
      </c>
      <c r="C3854" s="330" t="inlineStr">
        <is>
          <t>UN</t>
        </is>
      </c>
      <c r="D3854" s="330" t="n">
        <v>96.95</v>
      </c>
      <c r="E3854" s="330" t="n">
        <v>100.63</v>
      </c>
      <c r="F3854" s="330" t="inlineStr"/>
    </row>
    <row r="3855" ht="30" customHeight="1" s="496">
      <c r="A3855" s="330" t="n">
        <v>92010</v>
      </c>
      <c r="B3855" s="331" t="inlineStr">
        <is>
          <t>TOMADA MÉDIA DE EMBUTIR (3 MÓDULOS), 2P+T 10 A, SEM SUPORTE E SEM PLACA - FORNECIMENTO E INSTALAÇÃO. AF_03/2023</t>
        </is>
      </c>
      <c r="C3855" s="330" t="inlineStr">
        <is>
          <t>UN</t>
        </is>
      </c>
      <c r="D3855" s="330" t="n">
        <v>83.22</v>
      </c>
      <c r="E3855" s="330" t="n">
        <v>86.41</v>
      </c>
      <c r="F3855" s="330" t="inlineStr"/>
    </row>
    <row r="3856" ht="30" customHeight="1" s="496">
      <c r="A3856" s="330" t="n">
        <v>92013</v>
      </c>
      <c r="B3856" s="331" t="inlineStr">
        <is>
          <t>TOMADA MÉDIA DE EMBUTIR (3 MÓDULOS), 2P+T 20 A, INCLUINDO SUPORTE E PLACA - FORNECIMENTO E INSTALAÇÃO. AF_03/2023</t>
        </is>
      </c>
      <c r="C3856" s="330" t="inlineStr">
        <is>
          <t>UN</t>
        </is>
      </c>
      <c r="D3856" s="330" t="n">
        <v>103.97</v>
      </c>
      <c r="E3856" s="330" t="n">
        <v>107.65</v>
      </c>
      <c r="F3856" s="330" t="inlineStr"/>
    </row>
    <row r="3857" ht="30" customHeight="1" s="496">
      <c r="A3857" s="330" t="n">
        <v>92011</v>
      </c>
      <c r="B3857" s="331" t="inlineStr">
        <is>
          <t>TOMADA MÉDIA DE EMBUTIR (3 MÓDULOS), 2P+T 20 A, SEM SUPORTE E SEM PLACA - FORNECIMENTO E INSTALAÇÃO. AF_03/2023</t>
        </is>
      </c>
      <c r="C3857" s="330" t="inlineStr">
        <is>
          <t>UN</t>
        </is>
      </c>
      <c r="D3857" s="330" t="n">
        <v>90.23999999999999</v>
      </c>
      <c r="E3857" s="330" t="n">
        <v>93.43000000000001</v>
      </c>
      <c r="F3857" s="330" t="inlineStr"/>
    </row>
    <row r="3858" ht="45" customHeight="1" s="496">
      <c r="A3858" s="330" t="n">
        <v>95777</v>
      </c>
      <c r="B3858" s="331" t="inlineStr">
        <is>
          <t>CONDULETE DE ALUMÍNIO, TIPO B, PARA ELETRODUTO DE AÇO GALVANIZADO DN 20 MM (3/4''), APARENTE - FORNECIMENTO E INSTALAÇÃO. AF_01/2026</t>
        </is>
      </c>
      <c r="C3858" s="330" t="inlineStr">
        <is>
          <t>UN</t>
        </is>
      </c>
      <c r="D3858" s="330" t="n">
        <v>29.44</v>
      </c>
      <c r="E3858" s="330" t="n">
        <v>30.28</v>
      </c>
      <c r="F3858" s="330" t="inlineStr"/>
    </row>
    <row r="3859" ht="45" customHeight="1" s="496">
      <c r="A3859" s="330" t="n">
        <v>95780</v>
      </c>
      <c r="B3859" s="331" t="inlineStr">
        <is>
          <t>CONDULETE DE ALUMÍNIO, TIPO B, PARA ELETRODUTO DE AÇO GALVANIZADO DN 25 MM (1''), APARENTE - FORNECIMENTO E INSTALAÇÃO. AF_01/2026</t>
        </is>
      </c>
      <c r="C3859" s="330" t="inlineStr">
        <is>
          <t>UN</t>
        </is>
      </c>
      <c r="D3859" s="330" t="n">
        <v>33.68</v>
      </c>
      <c r="E3859" s="330" t="n">
        <v>34.53</v>
      </c>
      <c r="F3859" s="330" t="inlineStr"/>
    </row>
    <row r="3860" ht="45" customHeight="1" s="496">
      <c r="A3860" s="330" t="n">
        <v>95778</v>
      </c>
      <c r="B3860" s="331" t="inlineStr">
        <is>
          <t>CONDULETE DE ALUMÍNIO, TIPO C, PARA ELETRODUTO DE AÇO GALVANIZADO DN 20 MM (3/4''), APARENTE - FORNECIMENTO E INSTALAÇÃO. AF_01/2026</t>
        </is>
      </c>
      <c r="C3860" s="330" t="inlineStr">
        <is>
          <t>UN</t>
        </is>
      </c>
      <c r="D3860" s="330" t="n">
        <v>34.42</v>
      </c>
      <c r="E3860" s="330" t="n">
        <v>35.49</v>
      </c>
      <c r="F3860" s="330" t="inlineStr"/>
    </row>
    <row r="3861" ht="45" customHeight="1" s="496">
      <c r="A3861" s="330" t="n">
        <v>95781</v>
      </c>
      <c r="B3861" s="331" t="inlineStr">
        <is>
          <t>CONDULETE DE ALUMÍNIO, TIPO C, PARA ELETRODUTO DE AÇO GALVANIZADO DN 25 MM (1''), APARENTE - FORNECIMENTO E INSTALAÇÃO. AF_01/2026</t>
        </is>
      </c>
      <c r="C3861" s="330" t="inlineStr">
        <is>
          <t>UN</t>
        </is>
      </c>
      <c r="D3861" s="330" t="n">
        <v>38.66</v>
      </c>
      <c r="E3861" s="330" t="n">
        <v>39.75</v>
      </c>
      <c r="F3861" s="330" t="inlineStr"/>
    </row>
    <row r="3862" ht="30" customHeight="1" s="496">
      <c r="A3862" s="330" t="n">
        <v>95782</v>
      </c>
      <c r="B3862" s="331" t="inlineStr">
        <is>
          <t>CONDULETE DE ALUMÍNIO, TIPO E, ELETRODUTO DE AÇO GALVANIZADO DN 25 MM (1''), APARENTE - FORNECIMENTO E INSTALAÇÃO. AF_01/2026</t>
        </is>
      </c>
      <c r="C3862" s="330" t="inlineStr">
        <is>
          <t>UN</t>
        </is>
      </c>
      <c r="D3862" s="330" t="n">
        <v>36.01</v>
      </c>
      <c r="E3862" s="330" t="n">
        <v>36.86</v>
      </c>
      <c r="F3862" s="330" t="inlineStr"/>
    </row>
    <row r="3863" ht="45" customHeight="1" s="496">
      <c r="A3863" s="330" t="n">
        <v>95779</v>
      </c>
      <c r="B3863" s="331" t="inlineStr">
        <is>
          <t>CONDULETE DE ALUMÍNIO, TIPO E, PARA ELETRODUTO DE AÇO GALVANIZADO DN 20 MM (3/4''), APARENTE - FORNECIMENTO E INSTALAÇÃO. AF_01/2026</t>
        </is>
      </c>
      <c r="C3863" s="330" t="inlineStr">
        <is>
          <t>UN</t>
        </is>
      </c>
      <c r="D3863" s="330" t="n">
        <v>27.41</v>
      </c>
      <c r="E3863" s="330" t="n">
        <v>28.25</v>
      </c>
      <c r="F3863" s="330" t="inlineStr"/>
    </row>
    <row r="3864" ht="45" customHeight="1" s="496">
      <c r="A3864" s="330" t="n">
        <v>95785</v>
      </c>
      <c r="B3864" s="331" t="inlineStr">
        <is>
          <t>CONDULETE DE ALUMÍNIO, TIPO E, PARA ELETRODUTO DE AÇO GALVANIZADO DN 32 MM (1 1/4''), APARENTE - FORNECIMENTO E INSTALAÇÃO. AF_01/2026</t>
        </is>
      </c>
      <c r="C3864" s="330" t="inlineStr">
        <is>
          <t>UN</t>
        </is>
      </c>
      <c r="D3864" s="330" t="n">
        <v>40.98</v>
      </c>
      <c r="E3864" s="330" t="n">
        <v>41.84</v>
      </c>
      <c r="F3864" s="330" t="inlineStr"/>
    </row>
    <row r="3865" ht="45" customHeight="1" s="496">
      <c r="A3865" s="330" t="n">
        <v>95787</v>
      </c>
      <c r="B3865" s="331" t="inlineStr">
        <is>
          <t>CONDULETE DE ALUMÍNIO, TIPO LR, PARA ELETRODUTO DE AÇO GALVANIZADO DN 20 MM (3/4''), APARENTE - FORNECIMENTO E INSTALAÇÃO. AF_01/2026</t>
        </is>
      </c>
      <c r="C3865" s="330" t="inlineStr">
        <is>
          <t>UN</t>
        </is>
      </c>
      <c r="D3865" s="330" t="n">
        <v>36.06</v>
      </c>
      <c r="E3865" s="330" t="n">
        <v>37.36</v>
      </c>
      <c r="F3865" s="330" t="inlineStr"/>
    </row>
    <row r="3866" ht="45" customHeight="1" s="496">
      <c r="A3866" s="330" t="n">
        <v>95789</v>
      </c>
      <c r="B3866" s="331" t="inlineStr">
        <is>
          <t>CONDULETE DE ALUMÍNIO, TIPO LR, PARA ELETRODUTO DE AÇO GALVANIZADO DN 25 MM (1''), APARENTE - FORNECIMENTO E INSTALAÇÃO. AF_01/2026</t>
        </is>
      </c>
      <c r="C3866" s="330" t="inlineStr">
        <is>
          <t>UN</t>
        </is>
      </c>
      <c r="D3866" s="330" t="n">
        <v>43.98</v>
      </c>
      <c r="E3866" s="330" t="n">
        <v>45.32</v>
      </c>
      <c r="F3866" s="330" t="inlineStr"/>
    </row>
    <row r="3867" ht="45" customHeight="1" s="496">
      <c r="A3867" s="330" t="n">
        <v>95791</v>
      </c>
      <c r="B3867" s="331" t="inlineStr">
        <is>
          <t>CONDULETE DE ALUMÍNIO, TIPO LR, PARA ELETRODUTO DE AÇO GALVANIZADO DN 32 MM (1 1/4''), APARENTE - FORNECIMENTO E INSTALAÇÃO. AF_01/2026</t>
        </is>
      </c>
      <c r="C3867" s="330" t="inlineStr">
        <is>
          <t>UN</t>
        </is>
      </c>
      <c r="D3867" s="330" t="n">
        <v>55.84</v>
      </c>
      <c r="E3867" s="330" t="n">
        <v>57.23</v>
      </c>
      <c r="F3867" s="330" t="inlineStr"/>
    </row>
    <row r="3868" ht="45" customHeight="1" s="496">
      <c r="A3868" s="330" t="n">
        <v>95795</v>
      </c>
      <c r="B3868" s="331" t="inlineStr">
        <is>
          <t>CONDULETE DE ALUMÍNIO, TIPO T, PARA ELETRODUTO DE AÇO GALVANIZADO DN 20 MM (3/4''), APARENTE - FORNECIMENTO E INSTALAÇÃO. AF_01/2026</t>
        </is>
      </c>
      <c r="C3868" s="330" t="inlineStr">
        <is>
          <t>UN</t>
        </is>
      </c>
      <c r="D3868" s="330" t="n">
        <v>42.13</v>
      </c>
      <c r="E3868" s="330" t="n">
        <v>43.66</v>
      </c>
      <c r="F3868" s="330" t="inlineStr"/>
    </row>
    <row r="3869" ht="45" customHeight="1" s="496">
      <c r="A3869" s="330" t="n">
        <v>95796</v>
      </c>
      <c r="B3869" s="331" t="inlineStr">
        <is>
          <t>CONDULETE DE ALUMÍNIO, TIPO T, PARA ELETRODUTO DE AÇO GALVANIZADO DN 25 MM (1''), APARENTE - FORNECIMENTO E INSTALAÇÃO. AF_01/2026</t>
        </is>
      </c>
      <c r="C3869" s="330" t="inlineStr">
        <is>
          <t>UN</t>
        </is>
      </c>
      <c r="D3869" s="330" t="n">
        <v>51.95</v>
      </c>
      <c r="E3869" s="330" t="n">
        <v>53.53</v>
      </c>
      <c r="F3869" s="330" t="inlineStr"/>
    </row>
    <row r="3870" ht="45" customHeight="1" s="496">
      <c r="A3870" s="330" t="n">
        <v>95797</v>
      </c>
      <c r="B3870" s="331" t="inlineStr">
        <is>
          <t>CONDULETE DE ALUMÍNIO, TIPO T, PARA ELETRODUTO DE AÇO GALVANIZADO DN 32 MM (1 1/4''), APARENTE - FORNECIMENTO E INSTALAÇÃO. AF_01/2026</t>
        </is>
      </c>
      <c r="C3870" s="330" t="inlineStr">
        <is>
          <t>UN</t>
        </is>
      </c>
      <c r="D3870" s="330" t="n">
        <v>64.61</v>
      </c>
      <c r="E3870" s="330" t="n">
        <v>66.27</v>
      </c>
      <c r="F3870" s="330" t="inlineStr"/>
    </row>
    <row r="3871" ht="45" customHeight="1" s="496">
      <c r="A3871" s="330" t="n">
        <v>95801</v>
      </c>
      <c r="B3871" s="331" t="inlineStr">
        <is>
          <t>CONDULETE DE ALUMÍNIO, TIPO X, PARA ELETRODUTO DE AÇO GALVANIZADO DN 20 MM (3/4''), APARENTE - FORNECIMENTO E INSTALAÇÃO. AF_01/2026</t>
        </is>
      </c>
      <c r="C3871" s="330" t="inlineStr">
        <is>
          <t>UN</t>
        </is>
      </c>
      <c r="D3871" s="330" t="n">
        <v>50.96</v>
      </c>
      <c r="E3871" s="330" t="n">
        <v>52.73</v>
      </c>
      <c r="F3871" s="330" t="inlineStr"/>
    </row>
    <row r="3872" ht="45" customHeight="1" s="496">
      <c r="A3872" s="330" t="n">
        <v>95802</v>
      </c>
      <c r="B3872" s="331" t="inlineStr">
        <is>
          <t>CONDULETE DE ALUMÍNIO, TIPO X, PARA ELETRODUTO DE AÇO GALVANIZADO DN 25 MM (1''), APARENTE - FORNECIMENTO E INSTALAÇÃO. AF_01/2026</t>
        </is>
      </c>
      <c r="C3872" s="330" t="inlineStr">
        <is>
          <t>UN</t>
        </is>
      </c>
      <c r="D3872" s="330" t="n">
        <v>55.26</v>
      </c>
      <c r="E3872" s="330" t="n">
        <v>57.09</v>
      </c>
      <c r="F3872" s="330" t="inlineStr"/>
    </row>
    <row r="3873" ht="45" customHeight="1" s="496">
      <c r="A3873" s="330" t="n">
        <v>95803</v>
      </c>
      <c r="B3873" s="331" t="inlineStr">
        <is>
          <t>CONDULETE DE ALUMÍNIO, TIPO X, PARA ELETRODUTO DE AÇO GALVANIZADO DN 32 MM (1 1/4''), APARENTE - FORNECIMENTO E INSTALAÇÃO. AF_01/2026</t>
        </is>
      </c>
      <c r="C3873" s="330" t="inlineStr">
        <is>
          <t>UN</t>
        </is>
      </c>
      <c r="D3873" s="330" t="n">
        <v>71.26000000000001</v>
      </c>
      <c r="E3873" s="330" t="n">
        <v>73.17</v>
      </c>
      <c r="F3873" s="330" t="inlineStr"/>
    </row>
    <row r="3874" ht="30" customHeight="1" s="496">
      <c r="A3874" s="330" t="n">
        <v>95804</v>
      </c>
      <c r="B3874" s="331" t="inlineStr">
        <is>
          <t>CONDULETE DE PVC, TIPO B, PARA ELETRODUTO DE PVC SOLDÁVEL DN 20 MM (1/2''), APARENTE - FORNECIMENTO E INSTALAÇÃO. AF_01/2026</t>
        </is>
      </c>
      <c r="C3874" s="330" t="inlineStr">
        <is>
          <t>UN</t>
        </is>
      </c>
      <c r="D3874" s="330" t="n">
        <v>22.04</v>
      </c>
      <c r="E3874" s="330" t="n">
        <v>22.75</v>
      </c>
      <c r="F3874" s="330" t="inlineStr"/>
    </row>
    <row r="3875" ht="30" customHeight="1" s="496">
      <c r="A3875" s="330" t="n">
        <v>95805</v>
      </c>
      <c r="B3875" s="331" t="inlineStr">
        <is>
          <t>CONDULETE DE PVC, TIPO B, PARA ELETRODUTO DE PVC SOLDÁVEL DN 25 MM (3/4''), APARENTE - FORNECIMENTO E INSTALAÇÃO. AF_01/2026</t>
        </is>
      </c>
      <c r="C3875" s="330" t="inlineStr">
        <is>
          <t>UN</t>
        </is>
      </c>
      <c r="D3875" s="330" t="n">
        <v>22.24</v>
      </c>
      <c r="E3875" s="330" t="n">
        <v>22.97</v>
      </c>
      <c r="F3875" s="330" t="inlineStr"/>
    </row>
    <row r="3876" ht="30" customHeight="1" s="496">
      <c r="A3876" s="330" t="n">
        <v>95806</v>
      </c>
      <c r="B3876" s="331" t="inlineStr">
        <is>
          <t>CONDULETE DE PVC, TIPO B, PARA ELETRODUTO DE PVC SOLDÁVEL DN 32 MM (1''), APARENTE - FORNECIMENTO E INSTALAÇÃO. AF_01/2026</t>
        </is>
      </c>
      <c r="C3876" s="330" t="inlineStr">
        <is>
          <t>UN</t>
        </is>
      </c>
      <c r="D3876" s="330" t="n">
        <v>22.96</v>
      </c>
      <c r="E3876" s="330" t="n">
        <v>23.7</v>
      </c>
      <c r="F3876" s="330" t="inlineStr"/>
    </row>
    <row r="3877" ht="30" customHeight="1" s="496">
      <c r="A3877" s="330" t="n">
        <v>104401</v>
      </c>
      <c r="B3877" s="331" t="inlineStr">
        <is>
          <t>CONDULETE DE PVC, TIPO C, PARA ELETRODUTO DE PVC SOLDÁVEL DN 20 MM (1/2''), APARENTE - FORNECIMENTO E INSTALAÇÃO. AF_01/2026</t>
        </is>
      </c>
      <c r="C3877" s="330" t="inlineStr">
        <is>
          <t>UN</t>
        </is>
      </c>
      <c r="D3877" s="330" t="n">
        <v>24.88</v>
      </c>
      <c r="E3877" s="330" t="n">
        <v>25.69</v>
      </c>
      <c r="F3877" s="330" t="inlineStr"/>
    </row>
    <row r="3878" ht="30" customHeight="1" s="496">
      <c r="A3878" s="330" t="n">
        <v>104402</v>
      </c>
      <c r="B3878" s="331" t="inlineStr">
        <is>
          <t>CONDULETE DE PVC, TIPO C, PARA ELETRODUTO DE PVC SOLDÁVEL DN 25 MM (3/4''), APARENTE - FORNECIMENTO E INSTALAÇÃO. AF_01/2026</t>
        </is>
      </c>
      <c r="C3878" s="330" t="inlineStr">
        <is>
          <t>UN</t>
        </is>
      </c>
      <c r="D3878" s="330" t="n">
        <v>24.18</v>
      </c>
      <c r="E3878" s="330" t="n">
        <v>25.03</v>
      </c>
      <c r="F3878" s="330" t="inlineStr"/>
    </row>
    <row r="3879" ht="30" customHeight="1" s="496">
      <c r="A3879" s="330" t="n">
        <v>104403</v>
      </c>
      <c r="B3879" s="331" t="inlineStr">
        <is>
          <t>CONDULETE DE PVC, TIPO C, PARA ELETRODUTO DE PVC SOLDÁVEL DN 32 MM (1''), APARENTE - FORNECIMENTO E INSTALAÇÃO. AF_01/2026</t>
        </is>
      </c>
      <c r="C3879" s="330" t="inlineStr">
        <is>
          <t>UN</t>
        </is>
      </c>
      <c r="D3879" s="330" t="n">
        <v>27.07</v>
      </c>
      <c r="E3879" s="330" t="n">
        <v>27.94</v>
      </c>
      <c r="F3879" s="330" t="inlineStr"/>
    </row>
    <row r="3880" ht="30" customHeight="1" s="496">
      <c r="A3880" s="330" t="n">
        <v>104395</v>
      </c>
      <c r="B3880" s="331" t="inlineStr">
        <is>
          <t>CONDULETE DE PVC, TIPO E, PARA ELETRODUTO DE PVC SOLDÁVEL DN 20 MM (1/2''), APARENTE - FORNECIMENTO E INSTALAÇÃO. AF_01/2026</t>
        </is>
      </c>
      <c r="C3880" s="330" t="inlineStr">
        <is>
          <t>UN</t>
        </is>
      </c>
      <c r="D3880" s="330" t="n">
        <v>21.62</v>
      </c>
      <c r="E3880" s="330" t="n">
        <v>22.33</v>
      </c>
      <c r="F3880" s="330" t="inlineStr"/>
    </row>
    <row r="3881" ht="30" customHeight="1" s="496">
      <c r="A3881" s="330" t="n">
        <v>104396</v>
      </c>
      <c r="B3881" s="331" t="inlineStr">
        <is>
          <t>CONDULETE DE PVC, TIPO E, PARA ELETRODUTO DE PVC SOLDÁVEL DN 25 MM (3/4''), APARENTE - FORNECIMENTO E INSTALAÇÃO. AF_01/2026</t>
        </is>
      </c>
      <c r="C3881" s="330" t="inlineStr">
        <is>
          <t>UN</t>
        </is>
      </c>
      <c r="D3881" s="330" t="n">
        <v>21.12</v>
      </c>
      <c r="E3881" s="330" t="n">
        <v>21.85</v>
      </c>
      <c r="F3881" s="330" t="inlineStr"/>
    </row>
    <row r="3882" ht="30" customHeight="1" s="496">
      <c r="A3882" s="330" t="n">
        <v>104397</v>
      </c>
      <c r="B3882" s="331" t="inlineStr">
        <is>
          <t>CONDULETE DE PVC, TIPO E, PARA ELETRODUTO DE PVC SOLDÁVEL DN 32 MM (1''), APARENTE - FORNECIMENTO E INSTALAÇÃO. AF_01/2026</t>
        </is>
      </c>
      <c r="C3882" s="330" t="inlineStr">
        <is>
          <t>UN</t>
        </is>
      </c>
      <c r="D3882" s="330" t="n">
        <v>23.5</v>
      </c>
      <c r="E3882" s="330" t="n">
        <v>24.24</v>
      </c>
      <c r="F3882" s="330" t="inlineStr"/>
    </row>
    <row r="3883" ht="30" customHeight="1" s="496">
      <c r="A3883" s="330" t="n">
        <v>95810</v>
      </c>
      <c r="B3883" s="331" t="inlineStr">
        <is>
          <t>CONDULETE DE PVC, TIPO LB, PARA ELETRODUTO DE PVC SOLDÁVEL DN 20 MM (1/2''), APARENTE - FORNECIMENTO E INSTALAÇÃO. AF_01/2026</t>
        </is>
      </c>
      <c r="C3883" s="330" t="inlineStr">
        <is>
          <t>UN</t>
        </is>
      </c>
      <c r="D3883" s="330" t="n">
        <v>15.86</v>
      </c>
      <c r="E3883" s="330" t="n">
        <v>16.19</v>
      </c>
      <c r="F3883" s="330" t="inlineStr"/>
    </row>
    <row r="3884" ht="30" customHeight="1" s="496">
      <c r="A3884" s="330" t="n">
        <v>95811</v>
      </c>
      <c r="B3884" s="331" t="inlineStr">
        <is>
          <t>CONDULETE DE PVC, TIPO LB, PARA ELETRODUTO DE PVC SOLDÁVEL DN 25 MM (3/4''), APARENTE - FORNECIMENTO E INSTALAÇÃO. AF_01/2026</t>
        </is>
      </c>
      <c r="C3884" s="330" t="inlineStr">
        <is>
          <t>UN</t>
        </is>
      </c>
      <c r="D3884" s="330" t="n">
        <v>16.5</v>
      </c>
      <c r="E3884" s="330" t="n">
        <v>16.85</v>
      </c>
      <c r="F3884" s="330" t="inlineStr"/>
    </row>
    <row r="3885" ht="30" customHeight="1" s="496">
      <c r="A3885" s="330" t="n">
        <v>95812</v>
      </c>
      <c r="B3885" s="331" t="inlineStr">
        <is>
          <t>CONDULETE DE PVC, TIPO LB, PARA ELETRODUTO DE PVC SOLDÁVEL DN 32 MM (1''), APARENTE - FORNECIMENTO E INSTALAÇÃO. AF_01/2026</t>
        </is>
      </c>
      <c r="C3885" s="330" t="inlineStr">
        <is>
          <t>UN</t>
        </is>
      </c>
      <c r="D3885" s="330" t="n">
        <v>19.03</v>
      </c>
      <c r="E3885" s="330" t="n">
        <v>19.44</v>
      </c>
      <c r="F3885" s="330" t="inlineStr"/>
    </row>
    <row r="3886" ht="30" customHeight="1" s="496">
      <c r="A3886" s="330" t="n">
        <v>95807</v>
      </c>
      <c r="B3886" s="331" t="inlineStr">
        <is>
          <t>CONDULETE DE PVC, TIPO LL, PARA ELETRODUTO DE PVC SOLDÁVEL DN 20 MM (1/2''), APARENTE - FORNECIMENTO E INSTALAÇÃO. AF_01/2026</t>
        </is>
      </c>
      <c r="C3886" s="330" t="inlineStr">
        <is>
          <t>UN</t>
        </is>
      </c>
      <c r="D3886" s="330" t="n">
        <v>26.82</v>
      </c>
      <c r="E3886" s="330" t="n">
        <v>27.75</v>
      </c>
      <c r="F3886" s="330" t="inlineStr"/>
    </row>
    <row r="3887" ht="30" customHeight="1" s="496">
      <c r="A3887" s="330" t="n">
        <v>95808</v>
      </c>
      <c r="B3887" s="331" t="inlineStr">
        <is>
          <t>CONDULETE DE PVC, TIPO LL, PARA ELETRODUTO DE PVC SOLDÁVEL DN 25 MM (3/4''), APARENTE - FORNECIMENTO E INSTALAÇÃO. AF_01/2026</t>
        </is>
      </c>
      <c r="C3887" s="330" t="inlineStr">
        <is>
          <t>UN</t>
        </is>
      </c>
      <c r="D3887" s="330" t="n">
        <v>27.44</v>
      </c>
      <c r="E3887" s="330" t="n">
        <v>28.41</v>
      </c>
      <c r="F3887" s="330" t="inlineStr"/>
    </row>
    <row r="3888" ht="30" customHeight="1" s="496">
      <c r="A3888" s="330" t="n">
        <v>95809</v>
      </c>
      <c r="B3888" s="331" t="inlineStr">
        <is>
          <t>CONDULETE DE PVC, TIPO LL, PARA ELETRODUTO DE PVC SOLDÁVEL DN 32 MM (1''), APARENTE - FORNECIMENTO E INSTALAÇÃO. AF_01/2026</t>
        </is>
      </c>
      <c r="C3888" s="330" t="inlineStr">
        <is>
          <t>UN</t>
        </is>
      </c>
      <c r="D3888" s="330" t="n">
        <v>29.98</v>
      </c>
      <c r="E3888" s="330" t="n">
        <v>30.99</v>
      </c>
      <c r="F3888" s="330" t="inlineStr"/>
    </row>
    <row r="3889" ht="30" customHeight="1" s="496">
      <c r="A3889" s="330" t="n">
        <v>104398</v>
      </c>
      <c r="B3889" s="331" t="inlineStr">
        <is>
          <t>CONDULETE DE PVC, TIPO LR, PARA ELETRODUTO DE PVC SOLDÁVEL DN 20 MM (1/2''), APARENTE - FORNECIMENTO E INSTALAÇÃO. AF_01/2026</t>
        </is>
      </c>
      <c r="C3889" s="330" t="inlineStr">
        <is>
          <t>UN</t>
        </is>
      </c>
      <c r="D3889" s="330" t="n">
        <v>26.8</v>
      </c>
      <c r="E3889" s="330" t="n">
        <v>27.73</v>
      </c>
      <c r="F3889" s="330" t="inlineStr"/>
    </row>
    <row r="3890" ht="30" customHeight="1" s="496">
      <c r="A3890" s="330" t="n">
        <v>104399</v>
      </c>
      <c r="B3890" s="331" t="inlineStr">
        <is>
          <t>CONDULETE DE PVC, TIPO LR, PARA ELETRODUTO DE PVC SOLDÁVEL DN 25 MM (3/4''), APARENTE - FORNECIMENTO E INSTALAÇÃO. AF_01/2026</t>
        </is>
      </c>
      <c r="C3890" s="330" t="inlineStr">
        <is>
          <t>UN</t>
        </is>
      </c>
      <c r="D3890" s="330" t="n">
        <v>26.31</v>
      </c>
      <c r="E3890" s="330" t="n">
        <v>27.28</v>
      </c>
      <c r="F3890" s="330" t="inlineStr"/>
    </row>
    <row r="3891" ht="30" customHeight="1" s="496">
      <c r="A3891" s="330" t="n">
        <v>104400</v>
      </c>
      <c r="B3891" s="331" t="inlineStr">
        <is>
          <t>CONDULETE DE PVC, TIPO LR, PARA ELETRODUTO DE PVC SOLDÁVEL DN 32 MM (1''), APARENTE - FORNECIMENTO E INSTALAÇÃO. AF_01/2026</t>
        </is>
      </c>
      <c r="C3891" s="330" t="inlineStr">
        <is>
          <t>UN</t>
        </is>
      </c>
      <c r="D3891" s="330" t="n">
        <v>29.49</v>
      </c>
      <c r="E3891" s="330" t="n">
        <v>30.5</v>
      </c>
      <c r="F3891" s="330" t="inlineStr"/>
    </row>
    <row r="3892" ht="30" customHeight="1" s="496">
      <c r="A3892" s="330" t="n">
        <v>104404</v>
      </c>
      <c r="B3892" s="331" t="inlineStr">
        <is>
          <t>CONDULETE DE PVC, TIPO T, PARA ELETRODUTO DE PVC SOLDÁVEL DN 25 MM (3/4''), APARENTE - FORNECIMENTO E INSTALAÇÃO. AF_01/2026</t>
        </is>
      </c>
      <c r="C3892" s="330" t="inlineStr">
        <is>
          <t>UN</t>
        </is>
      </c>
      <c r="D3892" s="330" t="n">
        <v>30.25</v>
      </c>
      <c r="E3892" s="330" t="n">
        <v>31.34</v>
      </c>
      <c r="F3892" s="330" t="inlineStr"/>
    </row>
    <row r="3893" ht="30" customHeight="1" s="496">
      <c r="A3893" s="330" t="n">
        <v>104405</v>
      </c>
      <c r="B3893" s="331" t="inlineStr">
        <is>
          <t>CONDULETE DE PVC, TIPO T, PARA ELETRODUTO DE PVC SOLDÁVEL DN 32 MM (1''), APARENTE - FORNECIMENTO E INSTALAÇÃO. AF_01/2026</t>
        </is>
      </c>
      <c r="C3893" s="330" t="inlineStr">
        <is>
          <t>UN</t>
        </is>
      </c>
      <c r="D3893" s="330" t="n">
        <v>35.34</v>
      </c>
      <c r="E3893" s="330" t="n">
        <v>36.49</v>
      </c>
      <c r="F3893" s="330" t="inlineStr"/>
    </row>
    <row r="3894" ht="30" customHeight="1" s="496">
      <c r="A3894" s="330" t="n">
        <v>95813</v>
      </c>
      <c r="B3894" s="331" t="inlineStr">
        <is>
          <t>CONDULETE DE PVC, TIPO TB, PARA ELETRODUTO DE PVC SOLDÁVEL DN 20 MM (1/2''), APARENTE - FORNECIMENTO E INSTALAÇÃO. AF_01/2026</t>
        </is>
      </c>
      <c r="C3894" s="330" t="inlineStr">
        <is>
          <t>UN</t>
        </is>
      </c>
      <c r="D3894" s="330" t="n">
        <v>18.82</v>
      </c>
      <c r="E3894" s="330" t="n">
        <v>19.26</v>
      </c>
      <c r="F3894" s="330" t="inlineStr"/>
    </row>
    <row r="3895" ht="30" customHeight="1" s="496">
      <c r="A3895" s="330" t="n">
        <v>95814</v>
      </c>
      <c r="B3895" s="331" t="inlineStr">
        <is>
          <t>CONDULETE DE PVC, TIPO TB, PARA ELETRODUTO DE PVC SOLDÁVEL DN 25 MM (3/4''), APARENTE - FORNECIMENTO E INSTALAÇÃO. AF_01/2026</t>
        </is>
      </c>
      <c r="C3895" s="330" t="inlineStr">
        <is>
          <t>UN</t>
        </is>
      </c>
      <c r="D3895" s="330" t="n">
        <v>19.66</v>
      </c>
      <c r="E3895" s="330" t="n">
        <v>20.15</v>
      </c>
      <c r="F3895" s="330" t="inlineStr"/>
    </row>
    <row r="3896" ht="30" customHeight="1" s="496">
      <c r="A3896" s="330" t="n">
        <v>95815</v>
      </c>
      <c r="B3896" s="331" t="inlineStr">
        <is>
          <t>CONDULETE DE PVC, TIPO TB, PARA ELETRODUTO DE PVC SOLDÁVEL DN 32 MM (1''), APARENTE - FORNECIMENTO E INSTALAÇÃO. AF_01/2026</t>
        </is>
      </c>
      <c r="C3896" s="330" t="inlineStr">
        <is>
          <t>UN</t>
        </is>
      </c>
      <c r="D3896" s="330" t="n">
        <v>24.39</v>
      </c>
      <c r="E3896" s="330" t="n">
        <v>24.94</v>
      </c>
      <c r="F3896" s="330" t="inlineStr"/>
    </row>
    <row r="3897" ht="30" customHeight="1" s="496">
      <c r="A3897" s="330" t="n">
        <v>95816</v>
      </c>
      <c r="B3897" s="331" t="inlineStr">
        <is>
          <t>CONDULETE DE PVC, TIPO X, PARA ELETRODUTO DE PVC SOLDÁVEL DN 20 MM (1/2''), APARENTE - FORNECIMENTO E INSTALAÇÃO. AF_01/2026</t>
        </is>
      </c>
      <c r="C3897" s="330" t="inlineStr">
        <is>
          <t>UN</t>
        </is>
      </c>
      <c r="D3897" s="330" t="n">
        <v>32.96</v>
      </c>
      <c r="E3897" s="330" t="n">
        <v>34.11</v>
      </c>
      <c r="F3897" s="330" t="inlineStr"/>
    </row>
    <row r="3898" ht="30" customHeight="1" s="496">
      <c r="A3898" s="330" t="n">
        <v>95817</v>
      </c>
      <c r="B3898" s="331" t="inlineStr">
        <is>
          <t>CONDULETE DE PVC, TIPO X, PARA ELETRODUTO DE PVC SOLDÁVEL DN 25 MM (3/4"), APARENTE - FORNECIMENTO E INSTALAÇÃO. AF_01/2026</t>
        </is>
      </c>
      <c r="C3898" s="330" t="inlineStr">
        <is>
          <t>UN</t>
        </is>
      </c>
      <c r="D3898" s="330" t="n">
        <v>33.59</v>
      </c>
      <c r="E3898" s="330" t="n">
        <v>34.8</v>
      </c>
      <c r="F3898" s="330" t="inlineStr"/>
    </row>
    <row r="3899" ht="30" customHeight="1" s="496">
      <c r="A3899" s="330" t="n">
        <v>95818</v>
      </c>
      <c r="B3899" s="331" t="inlineStr">
        <is>
          <t>CONDULETE DE PVC, TIPO X, PARA ELETRODUTO DE PVC SOLDÁVEL DN 32 MM (1''), APARENTE - FORNECIMENTO E INSTALAÇÃO. AF_01/2026</t>
        </is>
      </c>
      <c r="C3899" s="330" t="inlineStr">
        <is>
          <t>UN</t>
        </is>
      </c>
      <c r="D3899" s="330" t="n">
        <v>39.85</v>
      </c>
      <c r="E3899" s="330" t="n">
        <v>41.14</v>
      </c>
      <c r="F3899" s="330" t="inlineStr"/>
    </row>
    <row r="3900" ht="30" customHeight="1" s="496">
      <c r="A3900" s="330" t="n">
        <v>104391</v>
      </c>
      <c r="B3900" s="331" t="inlineStr">
        <is>
          <t>CURVA 135 GRAUS PARA ELETRODUTO, AÇO GALVANIZADO, DN 20 MM (3/4''), APARENTE - FORNECIMENTO E INSTALAÇÃO. AF_01/2026</t>
        </is>
      </c>
      <c r="C3900" s="330" t="inlineStr">
        <is>
          <t>UN</t>
        </is>
      </c>
      <c r="D3900" s="330" t="n">
        <v>21.73</v>
      </c>
      <c r="E3900" s="330" t="n">
        <v>22.43</v>
      </c>
      <c r="F3900" s="330" t="inlineStr">
        <is>
          <t>AS</t>
        </is>
      </c>
    </row>
    <row r="3901" ht="30" customHeight="1" s="496">
      <c r="A3901" s="330" t="n">
        <v>104392</v>
      </c>
      <c r="B3901" s="331" t="inlineStr">
        <is>
          <t>CURVA 135 GRAUS PARA ELETRODUTO, AÇO GALVANIZADO, DN 25 MM (1''), APARENTE - FORNECIMENTO E INSTALAÇÃO. AF_01/2026</t>
        </is>
      </c>
      <c r="C3901" s="330" t="inlineStr">
        <is>
          <t>UN</t>
        </is>
      </c>
      <c r="D3901" s="330" t="n">
        <v>26.41</v>
      </c>
      <c r="E3901" s="330" t="n">
        <v>27.14</v>
      </c>
      <c r="F3901" s="330" t="inlineStr">
        <is>
          <t>AS</t>
        </is>
      </c>
    </row>
    <row r="3902" ht="30" customHeight="1" s="496">
      <c r="A3902" s="330" t="n">
        <v>104393</v>
      </c>
      <c r="B3902" s="331" t="inlineStr">
        <is>
          <t>CURVA 135 GRAUS PARA ELETRODUTO, AÇO GALVANIZADO, DN 32 MM (1 1/4''), APARENTE - FORNECIMENTO E INSTALAÇÃO. AF_01/2026</t>
        </is>
      </c>
      <c r="C3902" s="330" t="inlineStr">
        <is>
          <t>UN</t>
        </is>
      </c>
      <c r="D3902" s="330" t="n">
        <v>40.8</v>
      </c>
      <c r="E3902" s="330" t="n">
        <v>41.59</v>
      </c>
      <c r="F3902" s="330" t="inlineStr">
        <is>
          <t>AS</t>
        </is>
      </c>
    </row>
    <row r="3903" ht="30" customHeight="1" s="496">
      <c r="A3903" s="330" t="n">
        <v>104394</v>
      </c>
      <c r="B3903" s="331" t="inlineStr">
        <is>
          <t>CURVA 135 GRAUS PARA ELETRODUTO, AÇO GALVANIZADO, DN 40 MM (1 1/2''), APARENTE - FORNECIMENTO E INSTALAÇÃO. AF_01/2026</t>
        </is>
      </c>
      <c r="C3903" s="330" t="inlineStr">
        <is>
          <t>UN</t>
        </is>
      </c>
      <c r="D3903" s="330" t="n">
        <v>54.22</v>
      </c>
      <c r="E3903" s="330" t="n">
        <v>55.07</v>
      </c>
      <c r="F3903" s="330" t="inlineStr">
        <is>
          <t>AS</t>
        </is>
      </c>
    </row>
    <row r="3904" ht="30" customHeight="1" s="496">
      <c r="A3904" s="330" t="n">
        <v>95761</v>
      </c>
      <c r="B3904" s="331" t="inlineStr">
        <is>
          <t>CURVA 45 GRAUS PARA ELETRODUTO, AÇO GALVANIZADO, DN 20 MM (3/4''), APARENTE - FORNECIMENTO E INSTALAÇÃO. AF_01/2026</t>
        </is>
      </c>
      <c r="C3904" s="330" t="inlineStr">
        <is>
          <t>UN</t>
        </is>
      </c>
      <c r="D3904" s="330" t="n">
        <v>20.44</v>
      </c>
      <c r="E3904" s="330" t="n">
        <v>21.14</v>
      </c>
      <c r="F3904" s="330" t="inlineStr">
        <is>
          <t>AS</t>
        </is>
      </c>
    </row>
    <row r="3905" ht="30" customHeight="1" s="496">
      <c r="A3905" s="330" t="n">
        <v>95763</v>
      </c>
      <c r="B3905" s="331" t="inlineStr">
        <is>
          <t>CURVA 45 GRAUS PARA ELETRODUTO, AÇO GALVANIZADO, DN 25 MM (1''), APARENTE - FORNECIMENTO E INSTALAÇÃO. AF_01/2026</t>
        </is>
      </c>
      <c r="C3905" s="330" t="inlineStr">
        <is>
          <t>UN</t>
        </is>
      </c>
      <c r="D3905" s="330" t="n">
        <v>23.08</v>
      </c>
      <c r="E3905" s="330" t="n">
        <v>23.81</v>
      </c>
      <c r="F3905" s="330" t="inlineStr">
        <is>
          <t>AS</t>
        </is>
      </c>
    </row>
    <row r="3906" ht="30" customHeight="1" s="496">
      <c r="A3906" s="330" t="n">
        <v>95767</v>
      </c>
      <c r="B3906" s="331" t="inlineStr">
        <is>
          <t>CURVA 45 GRAUS PARA ELETRODUTO, AÇO GALVANIZADO, DN 40 MM (1 1/2''), APARENTE - FORNECIMENTO E INSTALAÇÃO. AF_01/2026</t>
        </is>
      </c>
      <c r="C3906" s="330" t="inlineStr">
        <is>
          <t>UN</t>
        </is>
      </c>
      <c r="D3906" s="330" t="n">
        <v>42.29</v>
      </c>
      <c r="E3906" s="330" t="n">
        <v>43.14</v>
      </c>
      <c r="F3906" s="330" t="inlineStr">
        <is>
          <t>AS</t>
        </is>
      </c>
    </row>
    <row r="3907" ht="30" customHeight="1" s="496">
      <c r="A3907" s="330" t="n">
        <v>95762</v>
      </c>
      <c r="B3907" s="331" t="inlineStr">
        <is>
          <t>CURVA 90 GRAUS PARA ELETRODUTO, AÇO GALVANIZADO, DN 20 MM (3/4''), APARENTE - FORNECIMENTO E INSTALAÇÃO. AF_01/2026</t>
        </is>
      </c>
      <c r="C3907" s="330" t="inlineStr">
        <is>
          <t>UN</t>
        </is>
      </c>
      <c r="D3907" s="330" t="n">
        <v>20.5</v>
      </c>
      <c r="E3907" s="330" t="n">
        <v>21.2</v>
      </c>
      <c r="F3907" s="330" t="inlineStr">
        <is>
          <t>AS</t>
        </is>
      </c>
    </row>
    <row r="3908" ht="30" customHeight="1" s="496">
      <c r="A3908" s="330" t="n">
        <v>95764</v>
      </c>
      <c r="B3908" s="331" t="inlineStr">
        <is>
          <t>CURVA 90 GRAUS PARA ELETRODUTO, AÇO GALVANIZADO, DN 25 MM (1"), APARENTE - FORNECIMENTO E INSTALAÇÃO. AF_01/2026</t>
        </is>
      </c>
      <c r="C3908" s="330" t="inlineStr">
        <is>
          <t>UN</t>
        </is>
      </c>
      <c r="D3908" s="330" t="n">
        <v>23.38</v>
      </c>
      <c r="E3908" s="330" t="n">
        <v>24.11</v>
      </c>
      <c r="F3908" s="330" t="inlineStr">
        <is>
          <t>AS</t>
        </is>
      </c>
    </row>
    <row r="3909" ht="30" customHeight="1" s="496">
      <c r="A3909" s="330" t="n">
        <v>95766</v>
      </c>
      <c r="B3909" s="331" t="inlineStr">
        <is>
          <t>CURVA 90 GRAUS PARA ELETRODUTO, AÇO GALVANIZADO, DN 32 MM (1 1/4''), APARENTE - FORNECIMENTO E INSTALAÇÃO. AF_01/2026</t>
        </is>
      </c>
      <c r="C3909" s="330" t="inlineStr">
        <is>
          <t>UN</t>
        </is>
      </c>
      <c r="D3909" s="330" t="n">
        <v>35.46</v>
      </c>
      <c r="E3909" s="330" t="n">
        <v>36.25</v>
      </c>
      <c r="F3909" s="330" t="inlineStr">
        <is>
          <t>AS</t>
        </is>
      </c>
    </row>
    <row r="3910" ht="30" customHeight="1" s="496">
      <c r="A3910" s="330" t="n">
        <v>95768</v>
      </c>
      <c r="B3910" s="331" t="inlineStr">
        <is>
          <t>CURVA 90 GRAUS PARA ELETRODUTO, AÇO GALVANIZADO, DN 40 MM (1 1/2''), APARENTE - FORNECIMENTO E INSTALAÇÃO. AF_01/2026</t>
        </is>
      </c>
      <c r="C3910" s="330" t="inlineStr">
        <is>
          <t>UN</t>
        </is>
      </c>
      <c r="D3910" s="330" t="n">
        <v>42.86</v>
      </c>
      <c r="E3910" s="330" t="n">
        <v>43.71</v>
      </c>
      <c r="F3910" s="330" t="inlineStr">
        <is>
          <t>AS</t>
        </is>
      </c>
    </row>
    <row r="3911" ht="30" customHeight="1" s="496">
      <c r="A3911" s="330" t="n">
        <v>106671</v>
      </c>
      <c r="B3911" s="331" t="inlineStr">
        <is>
          <t>ELETRODUTO METÁLICO ZINCADO FLEXÍVEL COM CAPA (SEALTUBO), DIÂMETRO 1 1/4"- FORNECIMENTO E INSTALAÇÃO. AF_01/2026</t>
        </is>
      </c>
      <c r="C3911" s="330" t="inlineStr">
        <is>
          <t>M</t>
        </is>
      </c>
      <c r="D3911" s="330" t="n">
        <v>23.77</v>
      </c>
      <c r="E3911" s="330" t="n">
        <v>23.92</v>
      </c>
      <c r="F3911" s="330" t="inlineStr">
        <is>
          <t>AS</t>
        </is>
      </c>
    </row>
    <row r="3912" ht="30" customHeight="1" s="496">
      <c r="A3912" s="330" t="n">
        <v>106670</v>
      </c>
      <c r="B3912" s="331" t="inlineStr">
        <is>
          <t>ELETRODUTO METÁLICO ZINCADO FLEXÍVEL COM CAPA (SEALTUBO), DIÂMETRO 1"- FORNECIMENTO E INSTALAÇÃO. AF_01/2026</t>
        </is>
      </c>
      <c r="C3912" s="330" t="inlineStr">
        <is>
          <t>M</t>
        </is>
      </c>
      <c r="D3912" s="330" t="n">
        <v>16.3</v>
      </c>
      <c r="E3912" s="330" t="n">
        <v>16.43</v>
      </c>
      <c r="F3912" s="330" t="inlineStr">
        <is>
          <t>AS</t>
        </is>
      </c>
    </row>
    <row r="3913" ht="30" customHeight="1" s="496">
      <c r="A3913" s="330" t="n">
        <v>106669</v>
      </c>
      <c r="B3913" s="331" t="inlineStr">
        <is>
          <t>ELETRODUTO METÁLICO ZINCADO FLEXÍVEL COM CAPA (SEALTUBO),  DIÂMETRO 3/4"- FORNECIMENTO E INSTALAÇÃO. AF_01/2026</t>
        </is>
      </c>
      <c r="C3913" s="330" t="inlineStr">
        <is>
          <t>M</t>
        </is>
      </c>
      <c r="D3913" s="330" t="n">
        <v>12.74</v>
      </c>
      <c r="E3913" s="330" t="n">
        <v>12.85</v>
      </c>
      <c r="F3913" s="330" t="inlineStr">
        <is>
          <t>AS</t>
        </is>
      </c>
    </row>
    <row r="3914" ht="30" customHeight="1" s="496">
      <c r="A3914" s="330" t="n">
        <v>95726</v>
      </c>
      <c r="B3914" s="331" t="inlineStr">
        <is>
          <t>ELETRODUTO RÍGIDO SOLDÁVEL, PVC, DN 20 MM (1/2"), APARENTE - FORNECIMENTO E INSTALAÇÃO. AF_01/2026</t>
        </is>
      </c>
      <c r="C3914" s="330" t="inlineStr">
        <is>
          <t>M</t>
        </is>
      </c>
      <c r="D3914" s="330" t="n">
        <v>19.53</v>
      </c>
      <c r="E3914" s="330" t="n">
        <v>20.22</v>
      </c>
      <c r="F3914" s="330" t="inlineStr"/>
    </row>
    <row r="3915" ht="30" customHeight="1" s="496">
      <c r="A3915" s="330" t="n">
        <v>95727</v>
      </c>
      <c r="B3915" s="331" t="inlineStr">
        <is>
          <t>ELETRODUTO RÍGIDO SOLDÁVEL, PVC, DN 25 MM (3/4"), APARENTE - FORNECIMENTO E INSTALAÇÃO. AF_01/2026</t>
        </is>
      </c>
      <c r="C3915" s="330" t="inlineStr">
        <is>
          <t>M</t>
        </is>
      </c>
      <c r="D3915" s="330" t="n">
        <v>20.77</v>
      </c>
      <c r="E3915" s="330" t="n">
        <v>21.5</v>
      </c>
      <c r="F3915" s="330" t="inlineStr"/>
    </row>
    <row r="3916" ht="30" customHeight="1" s="496">
      <c r="A3916" s="330" t="n">
        <v>95728</v>
      </c>
      <c r="B3916" s="331" t="inlineStr">
        <is>
          <t>ELETRODUTO RÍGIDO SOLDÁVEL, PVC, DN 32 MM (1"), APARENTE - FORNECIMENTO E INSTALAÇÃO. AF_01/2026</t>
        </is>
      </c>
      <c r="C3916" s="330" t="inlineStr">
        <is>
          <t>M</t>
        </is>
      </c>
      <c r="D3916" s="330" t="n">
        <v>23.41</v>
      </c>
      <c r="E3916" s="330" t="n">
        <v>24.18</v>
      </c>
      <c r="F3916" s="330" t="inlineStr"/>
    </row>
    <row r="3917" ht="30" customHeight="1" s="496">
      <c r="A3917" s="330" t="n">
        <v>104452</v>
      </c>
      <c r="B3917" s="331" t="inlineStr">
        <is>
          <t>LUVA DE EMENDA PARA ELETRODUTO, AÇO GALVANIZADO, DN 20 MM (3/4''), APARENTE - FORNECIMENTO E INSTALAÇÃO. AF_01/2026</t>
        </is>
      </c>
      <c r="C3917" s="330" t="inlineStr">
        <is>
          <t>UN</t>
        </is>
      </c>
      <c r="D3917" s="330" t="n">
        <v>9.98</v>
      </c>
      <c r="E3917" s="330" t="n">
        <v>10.45</v>
      </c>
      <c r="F3917" s="330" t="inlineStr">
        <is>
          <t>AS</t>
        </is>
      </c>
    </row>
    <row r="3918" ht="30" customHeight="1" s="496">
      <c r="A3918" s="330" t="n">
        <v>104448</v>
      </c>
      <c r="B3918" s="331" t="inlineStr">
        <is>
          <t>LUVA DE EMENDA PARA ELETRODUTO, AÇO GALVANIZADO, DN 25 MM (1''), APARENTE - FORNECIMENTO E INSTALAÇÃO. AF_01/2026</t>
        </is>
      </c>
      <c r="C3918" s="330" t="inlineStr">
        <is>
          <t>UN</t>
        </is>
      </c>
      <c r="D3918" s="330" t="n">
        <v>10.69</v>
      </c>
      <c r="E3918" s="330" t="n">
        <v>11.17</v>
      </c>
      <c r="F3918" s="330" t="inlineStr">
        <is>
          <t>AS</t>
        </is>
      </c>
    </row>
    <row r="3919" ht="30" customHeight="1" s="496">
      <c r="A3919" s="330" t="n">
        <v>104449</v>
      </c>
      <c r="B3919" s="331" t="inlineStr">
        <is>
          <t>LUVA DE EMENDA PARA ELETRODUTO, AÇO GALVANIZADO, DN 32 MM (1 1/4''), APARENTE - FORNECIMENTO E INSTALAÇÃO. AF_01/2026</t>
        </is>
      </c>
      <c r="C3919" s="330" t="inlineStr">
        <is>
          <t>UN</t>
        </is>
      </c>
      <c r="D3919" s="330" t="n">
        <v>12.84</v>
      </c>
      <c r="E3919" s="330" t="n">
        <v>13.36</v>
      </c>
      <c r="F3919" s="330" t="inlineStr">
        <is>
          <t>AS</t>
        </is>
      </c>
    </row>
    <row r="3920" ht="30" customHeight="1" s="496">
      <c r="A3920" s="330" t="n">
        <v>104450</v>
      </c>
      <c r="B3920" s="331" t="inlineStr">
        <is>
          <t>LUVA DE EMENDA PARA ELETRODUTO, AÇO GALVANIZADO, DN 40 MM (1 1/2''), APARENTE - FORNECIMENTO E INSTALAÇÃO. AF_01/2026</t>
        </is>
      </c>
      <c r="C3920" s="330" t="inlineStr">
        <is>
          <t>UN</t>
        </is>
      </c>
      <c r="D3920" s="330" t="n">
        <v>15.13</v>
      </c>
      <c r="E3920" s="330" t="n">
        <v>15.7</v>
      </c>
      <c r="F3920" s="330" t="inlineStr">
        <is>
          <t>AS</t>
        </is>
      </c>
    </row>
    <row r="3921" ht="45" customHeight="1" s="496">
      <c r="A3921" s="330" t="n">
        <v>101884</v>
      </c>
      <c r="B3921" s="331" t="inlineStr">
        <is>
          <t>CABO DE COBRE ISOLADO, 10 MM², ANTI-CHAMA 450/750 V, INSTALADO EM ELETROCALHA OU PERFILADO - FORNECIMENTO E INSTALAÇÃO. AF_07/2025</t>
        </is>
      </c>
      <c r="C3921" s="330" t="inlineStr">
        <is>
          <t>M</t>
        </is>
      </c>
      <c r="D3921" s="330" t="n">
        <v>11.27</v>
      </c>
      <c r="E3921" s="330" t="n">
        <v>11.28</v>
      </c>
      <c r="F3921" s="330" t="inlineStr"/>
    </row>
    <row r="3922" ht="45" customHeight="1" s="496">
      <c r="A3922" s="330" t="n">
        <v>101886</v>
      </c>
      <c r="B3922" s="331" t="inlineStr">
        <is>
          <t>CABO DE COBRE ISOLADO, 16 MM², ANTI-CHAMA 450/750 V, INSTALADO EM ELETROCALHA OU PERFILADO - FORNECIMENTO E INSTALAÇÃO. AF_07/2025</t>
        </is>
      </c>
      <c r="C3922" s="330" t="inlineStr">
        <is>
          <t>M</t>
        </is>
      </c>
      <c r="D3922" s="330" t="n">
        <v>16.19</v>
      </c>
      <c r="E3922" s="330" t="n">
        <v>16.22</v>
      </c>
      <c r="F3922" s="330" t="inlineStr"/>
    </row>
    <row r="3923" ht="45" customHeight="1" s="496">
      <c r="A3923" s="330" t="n">
        <v>101888</v>
      </c>
      <c r="B3923" s="331" t="inlineStr">
        <is>
          <t>CABO DE COBRE ISOLADO, 25 MM², ANTI-CHAMA 450/750 V, INSTALADO EM ELETROCALHA OU PERFILADO - FORNECIMENTO E INSTALAÇÃO. AF_07/2025</t>
        </is>
      </c>
      <c r="C3923" s="330" t="inlineStr">
        <is>
          <t>M</t>
        </is>
      </c>
      <c r="D3923" s="330" t="n">
        <v>26</v>
      </c>
      <c r="E3923" s="330" t="n">
        <v>26.08</v>
      </c>
      <c r="F3923" s="330" t="inlineStr"/>
    </row>
    <row r="3924" ht="30" customHeight="1" s="496">
      <c r="A3924" s="330" t="n">
        <v>101938</v>
      </c>
      <c r="B3924" s="331" t="inlineStr">
        <is>
          <t>CAIXA DE PROTEÇÃO PARA MEDIDOR MONOFÁSICO DE EMBUTIR - FORNECIMENTO E INSTALAÇÃO. AF_07/2025</t>
        </is>
      </c>
      <c r="C3924" s="330" t="inlineStr">
        <is>
          <t>UN</t>
        </is>
      </c>
      <c r="D3924" s="330" t="n">
        <v>186.59</v>
      </c>
      <c r="E3924" s="330" t="n">
        <v>191.06</v>
      </c>
      <c r="F3924" s="330" t="inlineStr"/>
    </row>
    <row r="3925" ht="30" customHeight="1" s="496">
      <c r="A3925" s="330" t="n">
        <v>101904</v>
      </c>
      <c r="B3925" s="331" t="inlineStr">
        <is>
          <t>CONTATOR TRIPOLAR I NOMIMAL 95A - FORNECIMENTO E INSTALAÇÃO. AF_07/2025</t>
        </is>
      </c>
      <c r="C3925" s="330" t="inlineStr">
        <is>
          <t>UN</t>
        </is>
      </c>
      <c r="D3925" s="330" t="n">
        <v>1320.7</v>
      </c>
      <c r="E3925" s="330" t="n">
        <v>1323.51</v>
      </c>
      <c r="F3925" s="330" t="inlineStr">
        <is>
          <t>AS</t>
        </is>
      </c>
    </row>
    <row r="3926" ht="30" customHeight="1" s="496">
      <c r="A3926" s="330" t="n">
        <v>101901</v>
      </c>
      <c r="B3926" s="331" t="inlineStr">
        <is>
          <t>CONTATOR TRIPOLAR I NOMINAL 12A - FORNECIMENTO E INSTALAÇÃO. AF_07/2025</t>
        </is>
      </c>
      <c r="C3926" s="330" t="inlineStr">
        <is>
          <t>UN</t>
        </is>
      </c>
      <c r="D3926" s="330" t="n">
        <v>138.51</v>
      </c>
      <c r="E3926" s="330" t="n">
        <v>138.92</v>
      </c>
      <c r="F3926" s="330" t="inlineStr">
        <is>
          <t>AS</t>
        </is>
      </c>
    </row>
    <row r="3927" ht="30" customHeight="1" s="496">
      <c r="A3927" s="330" t="n">
        <v>101902</v>
      </c>
      <c r="B3927" s="331" t="inlineStr">
        <is>
          <t>CONTATOR TRIPOLAR I NOMINAL 22A - FORNECIMENTO E INSTALAÇÃO. AF_07/2025</t>
        </is>
      </c>
      <c r="C3927" s="330" t="inlineStr">
        <is>
          <t>UN</t>
        </is>
      </c>
      <c r="D3927" s="330" t="n">
        <v>170.76</v>
      </c>
      <c r="E3927" s="330" t="n">
        <v>171.31</v>
      </c>
      <c r="F3927" s="330" t="inlineStr">
        <is>
          <t>AS</t>
        </is>
      </c>
    </row>
    <row r="3928" ht="30" customHeight="1" s="496">
      <c r="A3928" s="330" t="n">
        <v>101903</v>
      </c>
      <c r="B3928" s="331" t="inlineStr">
        <is>
          <t>CONTATOR TRIPOLAR I NOMINAL 38A - FORNECIMENTO E INSTALAÇÃO. AF_07/2025</t>
        </is>
      </c>
      <c r="C3928" s="330" t="inlineStr">
        <is>
          <t>UN</t>
        </is>
      </c>
      <c r="D3928" s="330" t="n">
        <v>354.71</v>
      </c>
      <c r="E3928" s="330" t="n">
        <v>355.73</v>
      </c>
      <c r="F3928" s="330" t="inlineStr">
        <is>
          <t>AS</t>
        </is>
      </c>
    </row>
    <row r="3929" ht="30" customHeight="1" s="496">
      <c r="A3929" s="330" t="n">
        <v>101900</v>
      </c>
      <c r="B3929" s="331" t="inlineStr">
        <is>
          <t>DISJUNTOR BAIXA TENSÃO TRIPOLAR A SECO 800A/600V - FORNECIMENTO E INSTALAÇÃO. AF_07/2025</t>
        </is>
      </c>
      <c r="C3929" s="330" t="inlineStr">
        <is>
          <t>UN</t>
        </is>
      </c>
      <c r="D3929" s="330" t="n">
        <v>3758.12</v>
      </c>
      <c r="E3929" s="330" t="n">
        <v>3762.86</v>
      </c>
      <c r="F3929" s="330" t="inlineStr"/>
    </row>
    <row r="3930" ht="15" customHeight="1" s="496">
      <c r="A3930" s="330" t="n">
        <v>106030</v>
      </c>
      <c r="B3930" s="331" t="inlineStr">
        <is>
          <t>DISJUNTOR BIPOLAR DR 63A - FORNECIMENTO E INSTALAÇÃO. AF_07/2025</t>
        </is>
      </c>
      <c r="C3930" s="330" t="inlineStr">
        <is>
          <t>UN</t>
        </is>
      </c>
      <c r="D3930" s="330" t="n">
        <v>151.77</v>
      </c>
      <c r="E3930" s="330" t="n">
        <v>153.15</v>
      </c>
      <c r="F3930" s="330" t="inlineStr"/>
    </row>
    <row r="3931" ht="30" customHeight="1" s="496">
      <c r="A3931" s="330" t="n">
        <v>93660</v>
      </c>
      <c r="B3931" s="331" t="inlineStr">
        <is>
          <t>DISJUNTOR BIPOLAR TIPO DIN, CORRENTE NOMINAL DE 10A - FORNECIMENTO E INSTALAÇÃO. AF_07/2025</t>
        </is>
      </c>
      <c r="C3931" s="330" t="inlineStr">
        <is>
          <t>UN</t>
        </is>
      </c>
      <c r="D3931" s="330" t="n">
        <v>48.93</v>
      </c>
      <c r="E3931" s="330" t="n">
        <v>49.21</v>
      </c>
      <c r="F3931" s="330" t="inlineStr"/>
    </row>
    <row r="3932" ht="30" customHeight="1" s="496">
      <c r="A3932" s="330" t="n">
        <v>93661</v>
      </c>
      <c r="B3932" s="331" t="inlineStr">
        <is>
          <t>DISJUNTOR BIPOLAR TIPO DIN, CORRENTE NOMINAL DE 16A - FORNECIMENTO E INSTALAÇÃO. AF_07/2025</t>
        </is>
      </c>
      <c r="C3932" s="330" t="inlineStr">
        <is>
          <t>UN</t>
        </is>
      </c>
      <c r="D3932" s="330" t="n">
        <v>48.93</v>
      </c>
      <c r="E3932" s="330" t="n">
        <v>49.21</v>
      </c>
      <c r="F3932" s="330" t="inlineStr"/>
    </row>
    <row r="3933" ht="30" customHeight="1" s="496">
      <c r="A3933" s="330" t="n">
        <v>93662</v>
      </c>
      <c r="B3933" s="331" t="inlineStr">
        <is>
          <t>DISJUNTOR BIPOLAR TIPO DIN, CORRENTE NOMINAL DE 20A - FORNECIMENTO E INSTALAÇÃO. AF_07/2025</t>
        </is>
      </c>
      <c r="C3933" s="330" t="inlineStr">
        <is>
          <t>UN</t>
        </is>
      </c>
      <c r="D3933" s="330" t="n">
        <v>51.05</v>
      </c>
      <c r="E3933" s="330" t="n">
        <v>51.42</v>
      </c>
      <c r="F3933" s="330" t="inlineStr"/>
    </row>
    <row r="3934" ht="30" customHeight="1" s="496">
      <c r="A3934" s="330" t="n">
        <v>93663</v>
      </c>
      <c r="B3934" s="331" t="inlineStr">
        <is>
          <t>DISJUNTOR BIPOLAR TIPO DIN, CORRENTE NOMINAL DE 25A - FORNECIMENTO E INSTALAÇÃO. AF_07/2025</t>
        </is>
      </c>
      <c r="C3934" s="330" t="inlineStr">
        <is>
          <t>UN</t>
        </is>
      </c>
      <c r="D3934" s="330" t="n">
        <v>53.47</v>
      </c>
      <c r="E3934" s="330" t="n">
        <v>53.96</v>
      </c>
      <c r="F3934" s="330" t="inlineStr"/>
    </row>
    <row r="3935" ht="30" customHeight="1" s="496">
      <c r="A3935" s="330" t="n">
        <v>93664</v>
      </c>
      <c r="B3935" s="331" t="inlineStr">
        <is>
          <t>DISJUNTOR BIPOLAR TIPO DIN, CORRENTE NOMINAL DE 32A - FORNECIMENTO E INSTALAÇÃO. AF_07/2025</t>
        </is>
      </c>
      <c r="C3935" s="330" t="inlineStr">
        <is>
          <t>UN</t>
        </is>
      </c>
      <c r="D3935" s="330" t="n">
        <v>57.1</v>
      </c>
      <c r="E3935" s="330" t="n">
        <v>57.77</v>
      </c>
      <c r="F3935" s="330" t="inlineStr"/>
    </row>
    <row r="3936" ht="30" customHeight="1" s="496">
      <c r="A3936" s="330" t="n">
        <v>93665</v>
      </c>
      <c r="B3936" s="331" t="inlineStr">
        <is>
          <t>DISJUNTOR BIPOLAR TIPO DIN, CORRENTE NOMINAL DE 40A - FORNECIMENTO E INSTALAÇÃO. AF_07/2025</t>
        </is>
      </c>
      <c r="C3936" s="330" t="inlineStr">
        <is>
          <t>UN</t>
        </is>
      </c>
      <c r="D3936" s="330" t="n">
        <v>62.35</v>
      </c>
      <c r="E3936" s="330" t="n">
        <v>63.34</v>
      </c>
      <c r="F3936" s="330" t="inlineStr"/>
    </row>
    <row r="3937" ht="30" customHeight="1" s="496">
      <c r="A3937" s="330" t="n">
        <v>93666</v>
      </c>
      <c r="B3937" s="331" t="inlineStr">
        <is>
          <t>DISJUNTOR BIPOLAR TIPO DIN, CORRENTE NOMINAL DE 50A - FORNECIMENTO E INSTALAÇÃO. AF_07/2025</t>
        </is>
      </c>
      <c r="C3937" s="330" t="inlineStr">
        <is>
          <t>UN</t>
        </is>
      </c>
      <c r="D3937" s="330" t="n">
        <v>69.81999999999999</v>
      </c>
      <c r="E3937" s="330" t="n">
        <v>71.2</v>
      </c>
      <c r="F3937" s="330" t="inlineStr">
        <is>
          <t>AS</t>
        </is>
      </c>
    </row>
    <row r="3938" ht="30" customHeight="1" s="496">
      <c r="A3938" s="330" t="n">
        <v>93674</v>
      </c>
      <c r="B3938" s="331" t="inlineStr">
        <is>
          <t>DISJUNTOR BIPOLAR TIPO DR, CORRENTE NOMINAL DE 25A - FORNECIMENTO E INSTALAÇÃO. AF_07/2025</t>
        </is>
      </c>
      <c r="C3938" s="330" t="inlineStr">
        <is>
          <t>UN</t>
        </is>
      </c>
      <c r="D3938" s="330" t="n">
        <v>124.74</v>
      </c>
      <c r="E3938" s="330" t="n">
        <v>125.23</v>
      </c>
      <c r="F3938" s="330" t="inlineStr"/>
    </row>
    <row r="3939" ht="30" customHeight="1" s="496">
      <c r="A3939" s="330" t="n">
        <v>93675</v>
      </c>
      <c r="B3939" s="331" t="inlineStr">
        <is>
          <t>DISJUNTOR BIPOLAR TIPO DR, CORRENTE NOMINAL DE 40A - FORNECIMENTO E INSTALAÇÃO. AF_07/2025</t>
        </is>
      </c>
      <c r="C3939" s="330" t="inlineStr">
        <is>
          <t>UN</t>
        </is>
      </c>
      <c r="D3939" s="330" t="n">
        <v>136.29</v>
      </c>
      <c r="E3939" s="330" t="n">
        <v>137.28</v>
      </c>
      <c r="F3939" s="330" t="inlineStr"/>
    </row>
    <row r="3940" ht="30" customHeight="1" s="496">
      <c r="A3940" s="330" t="n">
        <v>101892</v>
      </c>
      <c r="B3940" s="331" t="inlineStr">
        <is>
          <t>DISJUNTOR BIPOLAR TIPO NEMA, CORRENTE NOMINAL DE 10 ATÉ 50A - FORNECIMENTO E INSTALAÇÃO. AF_07/2025</t>
        </is>
      </c>
      <c r="C3940" s="330" t="inlineStr">
        <is>
          <t>UN</t>
        </is>
      </c>
      <c r="D3940" s="330" t="n">
        <v>62.6</v>
      </c>
      <c r="E3940" s="330" t="n">
        <v>63.09</v>
      </c>
      <c r="F3940" s="330" t="inlineStr"/>
    </row>
    <row r="3941" ht="30" customHeight="1" s="496">
      <c r="A3941" s="330" t="n">
        <v>93653</v>
      </c>
      <c r="B3941" s="331" t="inlineStr">
        <is>
          <t>DISJUNTOR MONOPOLAR TIPO DIN, CORRENTE NOMINAL DE 10A - FORNECIMENTO E INSTALAÇÃO. AF_07/2025</t>
        </is>
      </c>
      <c r="C3941" s="330" t="inlineStr">
        <is>
          <t>UN</t>
        </is>
      </c>
      <c r="D3941" s="330" t="n">
        <v>10.7</v>
      </c>
      <c r="E3941" s="330" t="n">
        <v>10.84</v>
      </c>
      <c r="F3941" s="330" t="inlineStr"/>
    </row>
    <row r="3942" ht="30" customHeight="1" s="496">
      <c r="A3942" s="330" t="n">
        <v>93654</v>
      </c>
      <c r="B3942" s="331" t="inlineStr">
        <is>
          <t>DISJUNTOR MONOPOLAR TIPO DIN, CORRENTE NOMINAL DE 16A - FORNECIMENTO E INSTALAÇÃO. AF_07/2025</t>
        </is>
      </c>
      <c r="C3942" s="330" t="inlineStr">
        <is>
          <t>UN</t>
        </is>
      </c>
      <c r="D3942" s="330" t="n">
        <v>10.7</v>
      </c>
      <c r="E3942" s="330" t="n">
        <v>10.84</v>
      </c>
      <c r="F3942" s="330" t="inlineStr"/>
    </row>
    <row r="3943" ht="30" customHeight="1" s="496">
      <c r="A3943" s="330" t="n">
        <v>93655</v>
      </c>
      <c r="B3943" s="331" t="inlineStr">
        <is>
          <t>DISJUNTOR MONOPOLAR TIPO DIN, CORRENTE NOMINAL DE 20A - FORNECIMENTO E INSTALAÇÃO. AF_07/2025</t>
        </is>
      </c>
      <c r="C3943" s="330" t="inlineStr">
        <is>
          <t>UN</t>
        </is>
      </c>
      <c r="D3943" s="330" t="n">
        <v>11.76</v>
      </c>
      <c r="E3943" s="330" t="n">
        <v>11.94</v>
      </c>
      <c r="F3943" s="330" t="inlineStr"/>
    </row>
    <row r="3944" ht="30" customHeight="1" s="496">
      <c r="A3944" s="330" t="n">
        <v>93656</v>
      </c>
      <c r="B3944" s="331" t="inlineStr">
        <is>
          <t>DISJUNTOR MONOPOLAR TIPO DIN, CORRENTE NOMINAL DE 25A - FORNECIMENTO E INSTALAÇÃO. AF_07/2025</t>
        </is>
      </c>
      <c r="C3944" s="330" t="inlineStr">
        <is>
          <t>UN</t>
        </is>
      </c>
      <c r="D3944" s="330" t="n">
        <v>12.97</v>
      </c>
      <c r="E3944" s="330" t="n">
        <v>13.22</v>
      </c>
      <c r="F3944" s="330" t="inlineStr"/>
    </row>
    <row r="3945" ht="30" customHeight="1" s="496">
      <c r="A3945" s="330" t="n">
        <v>93657</v>
      </c>
      <c r="B3945" s="331" t="inlineStr">
        <is>
          <t>DISJUNTOR MONOPOLAR TIPO DIN, CORRENTE NOMINAL DE 32A - FORNECIMENTO E INSTALAÇÃO. AF_07/2025</t>
        </is>
      </c>
      <c r="C3945" s="330" t="inlineStr">
        <is>
          <t>UN</t>
        </is>
      </c>
      <c r="D3945" s="330" t="n">
        <v>14.85</v>
      </c>
      <c r="E3945" s="330" t="n">
        <v>15.2</v>
      </c>
      <c r="F3945" s="330" t="inlineStr"/>
    </row>
    <row r="3946" ht="30" customHeight="1" s="496">
      <c r="A3946" s="330" t="n">
        <v>93658</v>
      </c>
      <c r="B3946" s="331" t="inlineStr">
        <is>
          <t>DISJUNTOR MONOPOLAR TIPO DIN, CORRENTE NOMINAL DE 40A - FORNECIMENTO E INSTALAÇÃO. AF_07/2025</t>
        </is>
      </c>
      <c r="C3946" s="330" t="inlineStr">
        <is>
          <t>UN</t>
        </is>
      </c>
      <c r="D3946" s="330" t="n">
        <v>21.29</v>
      </c>
      <c r="E3946" s="330" t="n">
        <v>21.79</v>
      </c>
      <c r="F3946" s="330" t="inlineStr"/>
    </row>
    <row r="3947" ht="30" customHeight="1" s="496">
      <c r="A3947" s="330" t="n">
        <v>93659</v>
      </c>
      <c r="B3947" s="331" t="inlineStr">
        <is>
          <t>DISJUNTOR MONOPOLAR TIPO DIN, CORRENTE NOMINAL DE 50A - FORNECIMENTO E INSTALAÇÃO. AF_07/2025</t>
        </is>
      </c>
      <c r="C3947" s="330" t="inlineStr">
        <is>
          <t>UN</t>
        </is>
      </c>
      <c r="D3947" s="330" t="n">
        <v>25.02</v>
      </c>
      <c r="E3947" s="330" t="n">
        <v>25.71</v>
      </c>
      <c r="F3947" s="330" t="inlineStr">
        <is>
          <t>AS</t>
        </is>
      </c>
    </row>
    <row r="3948" ht="30" customHeight="1" s="496">
      <c r="A3948" s="330" t="n">
        <v>101890</v>
      </c>
      <c r="B3948" s="331" t="inlineStr">
        <is>
          <t>DISJUNTOR MONOPOLAR TIPO NEMA, CORRENTE NOMINAL DE 10 ATÉ 30A - FORNECIMENTO E INSTALAÇÃO. AF_07/2025</t>
        </is>
      </c>
      <c r="C3948" s="330" t="inlineStr">
        <is>
          <t>UN</t>
        </is>
      </c>
      <c r="D3948" s="330" t="n">
        <v>13.94</v>
      </c>
      <c r="E3948" s="330" t="n">
        <v>14.12</v>
      </c>
      <c r="F3948" s="330" t="inlineStr"/>
    </row>
    <row r="3949" ht="30" customHeight="1" s="496">
      <c r="A3949" s="330" t="n">
        <v>101891</v>
      </c>
      <c r="B3949" s="331" t="inlineStr">
        <is>
          <t>DISJUNTOR MONOPOLAR TIPO NEMA, CORRENTE NOMINAL DE 35 ATÉ 50A - FORNECIMENTO E INSTALAÇÃO. AF_07/2025</t>
        </is>
      </c>
      <c r="C3949" s="330" t="inlineStr">
        <is>
          <t>UN</t>
        </is>
      </c>
      <c r="D3949" s="330" t="n">
        <v>26.38</v>
      </c>
      <c r="E3949" s="330" t="n">
        <v>26.88</v>
      </c>
      <c r="F3949" s="330" t="inlineStr"/>
    </row>
    <row r="3950" ht="30" customHeight="1" s="496">
      <c r="A3950" s="330" t="n">
        <v>101895</v>
      </c>
      <c r="B3950" s="331" t="inlineStr">
        <is>
          <t>DISJUNTOR TERMOMAGNÉTICO TRIPOLAR, CORRENTE NOMINAL DE 125A - FORNECIMENTO E INSTALAÇÃO. AF_07/2025</t>
        </is>
      </c>
      <c r="C3950" s="330" t="inlineStr">
        <is>
          <t>UN</t>
        </is>
      </c>
      <c r="D3950" s="330" t="n">
        <v>382.18</v>
      </c>
      <c r="E3950" s="330" t="n">
        <v>386.92</v>
      </c>
      <c r="F3950" s="330" t="inlineStr"/>
    </row>
    <row r="3951" ht="30" customHeight="1" s="496">
      <c r="A3951" s="330" t="n">
        <v>101896</v>
      </c>
      <c r="B3951" s="331" t="inlineStr">
        <is>
          <t>DISJUNTOR TERMOMAGNÉTICO TRIPOLAR, CORRENTE NOMINAL DE 200A - FORNECIMENTO E INSTALAÇÃO. AF_07/2025</t>
        </is>
      </c>
      <c r="C3951" s="330" t="inlineStr">
        <is>
          <t>UN</t>
        </is>
      </c>
      <c r="D3951" s="330" t="n">
        <v>556.8200000000001</v>
      </c>
      <c r="E3951" s="330" t="n">
        <v>561.5599999999999</v>
      </c>
      <c r="F3951" s="330" t="inlineStr"/>
    </row>
    <row r="3952" ht="30" customHeight="1" s="496">
      <c r="A3952" s="330" t="n">
        <v>101897</v>
      </c>
      <c r="B3952" s="331" t="inlineStr">
        <is>
          <t>DISJUNTOR TERMOMAGNÉTICO TRIPOLAR, CORRENTE NOMINAL DE 250A - FORNECIMENTO E INSTALAÇÃO. AF_07/2025</t>
        </is>
      </c>
      <c r="C3952" s="330" t="inlineStr">
        <is>
          <t>UN</t>
        </is>
      </c>
      <c r="D3952" s="330" t="n">
        <v>868.79</v>
      </c>
      <c r="E3952" s="330" t="n">
        <v>873.53</v>
      </c>
      <c r="F3952" s="330" t="inlineStr"/>
    </row>
    <row r="3953" ht="30" customHeight="1" s="496">
      <c r="A3953" s="330" t="n">
        <v>101898</v>
      </c>
      <c r="B3953" s="331" t="inlineStr">
        <is>
          <t>DISJUNTOR TERMOMAGNÉTICO TRIPOLAR, CORRENTE NOMINAL DE 400A - FORNECIMENTO E INSTALAÇÃO. AF_07/2025</t>
        </is>
      </c>
      <c r="C3953" s="330" t="inlineStr">
        <is>
          <t>UN</t>
        </is>
      </c>
      <c r="D3953" s="330" t="n">
        <v>1150.18</v>
      </c>
      <c r="E3953" s="330" t="n">
        <v>1154.92</v>
      </c>
      <c r="F3953" s="330" t="inlineStr"/>
    </row>
    <row r="3954" ht="30" customHeight="1" s="496">
      <c r="A3954" s="330" t="n">
        <v>101899</v>
      </c>
      <c r="B3954" s="331" t="inlineStr">
        <is>
          <t>DISJUNTOR TERMOMAGNÉTICO TRIPOLAR, CORRENTE NOMINAL DE 600A - FORNECIMENTO E INSTALAÇÃO. AF_07/2025</t>
        </is>
      </c>
      <c r="C3954" s="330" t="inlineStr">
        <is>
          <t>UN</t>
        </is>
      </c>
      <c r="D3954" s="330" t="n">
        <v>1819.49</v>
      </c>
      <c r="E3954" s="330" t="n">
        <v>1824.23</v>
      </c>
      <c r="F3954" s="330" t="inlineStr"/>
    </row>
    <row r="3955" ht="30" customHeight="1" s="496">
      <c r="A3955" s="330" t="n">
        <v>93676</v>
      </c>
      <c r="B3955" s="331" t="inlineStr">
        <is>
          <t>DISJUNTOR TETRAPOLAR TIPO DR, CORRENTE NOMINAL DE 25A - FORNECIMENTO E INSTALAÇÃO. AF_07/2025</t>
        </is>
      </c>
      <c r="C3955" s="330" t="inlineStr">
        <is>
          <t>UN</t>
        </is>
      </c>
      <c r="D3955" s="330" t="n">
        <v>151.78</v>
      </c>
      <c r="E3955" s="330" t="n">
        <v>152.78</v>
      </c>
      <c r="F3955" s="330" t="inlineStr"/>
    </row>
    <row r="3956" ht="30" customHeight="1" s="496">
      <c r="A3956" s="330" t="n">
        <v>97711</v>
      </c>
      <c r="B3956" s="331" t="inlineStr">
        <is>
          <t>DISJUNTOR TETRAPOLAR TIPO DR, CORRENTE NOMINAL DE 40A - FORNECIMENTO E INSTALAÇÃO. AF_07/2025</t>
        </is>
      </c>
      <c r="C3956" s="330" t="inlineStr">
        <is>
          <t>UN</t>
        </is>
      </c>
      <c r="D3956" s="330" t="n">
        <v>170.93</v>
      </c>
      <c r="E3956" s="330" t="n">
        <v>172.9</v>
      </c>
      <c r="F3956" s="330" t="inlineStr"/>
    </row>
    <row r="3957" ht="30" customHeight="1" s="496">
      <c r="A3957" s="330" t="n">
        <v>106020</v>
      </c>
      <c r="B3957" s="331" t="inlineStr">
        <is>
          <t>DISJUNTOR TRIPOLAR DIN 63A - FORNECIMENTO E INSTALAÇÃO. AF_07/2025</t>
        </is>
      </c>
      <c r="C3957" s="330" t="inlineStr">
        <is>
          <t>UN</t>
        </is>
      </c>
      <c r="D3957" s="330" t="n">
        <v>104.16</v>
      </c>
      <c r="E3957" s="330" t="n">
        <v>106.22</v>
      </c>
      <c r="F3957" s="330" t="inlineStr"/>
    </row>
    <row r="3958" ht="30" customHeight="1" s="496">
      <c r="A3958" s="330" t="n">
        <v>93667</v>
      </c>
      <c r="B3958" s="331" t="inlineStr">
        <is>
          <t>DISJUNTOR TRIPOLAR TIPO DIN, CORRENTE NOMINAL DE 10A - FORNECIMENTO E INSTALAÇÃO. AF_07/2025</t>
        </is>
      </c>
      <c r="C3958" s="330" t="inlineStr">
        <is>
          <t>UN</t>
        </is>
      </c>
      <c r="D3958" s="330" t="n">
        <v>61.79</v>
      </c>
      <c r="E3958" s="330" t="n">
        <v>62.2</v>
      </c>
      <c r="F3958" s="330" t="inlineStr"/>
    </row>
    <row r="3959" ht="30" customHeight="1" s="496">
      <c r="A3959" s="330" t="n">
        <v>93668</v>
      </c>
      <c r="B3959" s="331" t="inlineStr">
        <is>
          <t>DISJUNTOR TRIPOLAR TIPO DIN, CORRENTE NOMINAL DE 16A - FORNECIMENTO E INSTALAÇÃO. AF_07/2025</t>
        </is>
      </c>
      <c r="C3959" s="330" t="inlineStr">
        <is>
          <t>UN</t>
        </is>
      </c>
      <c r="D3959" s="330" t="n">
        <v>61.79</v>
      </c>
      <c r="E3959" s="330" t="n">
        <v>62.2</v>
      </c>
      <c r="F3959" s="330" t="inlineStr"/>
    </row>
    <row r="3960" ht="30" customHeight="1" s="496">
      <c r="A3960" s="330" t="n">
        <v>93669</v>
      </c>
      <c r="B3960" s="331" t="inlineStr">
        <is>
          <t>DISJUNTOR TRIPOLAR TIPO DIN, CORRENTE NOMINAL DE 20A - FORNECIMENTO E INSTALAÇÃO. AF_07/2025</t>
        </is>
      </c>
      <c r="C3960" s="330" t="inlineStr">
        <is>
          <t>UN</t>
        </is>
      </c>
      <c r="D3960" s="330" t="n">
        <v>64.98</v>
      </c>
      <c r="E3960" s="330" t="n">
        <v>65.53</v>
      </c>
      <c r="F3960" s="330" t="inlineStr"/>
    </row>
    <row r="3961" ht="30" customHeight="1" s="496">
      <c r="A3961" s="330" t="n">
        <v>93670</v>
      </c>
      <c r="B3961" s="331" t="inlineStr">
        <is>
          <t>DISJUNTOR TRIPOLAR TIPO DIN, CORRENTE NOMINAL DE 25A - FORNECIMENTO E INSTALAÇÃO. AF_07/2025</t>
        </is>
      </c>
      <c r="C3961" s="330" t="inlineStr">
        <is>
          <t>UN</t>
        </is>
      </c>
      <c r="D3961" s="330" t="n">
        <v>68.59999999999999</v>
      </c>
      <c r="E3961" s="330" t="n">
        <v>69.33</v>
      </c>
      <c r="F3961" s="330" t="inlineStr"/>
    </row>
    <row r="3962" ht="30" customHeight="1" s="496">
      <c r="A3962" s="330" t="n">
        <v>93671</v>
      </c>
      <c r="B3962" s="331" t="inlineStr">
        <is>
          <t>DISJUNTOR TRIPOLAR TIPO DIN, CORRENTE NOMINAL DE 32A - FORNECIMENTO E INSTALAÇÃO. AF_07/2025</t>
        </is>
      </c>
      <c r="C3962" s="330" t="inlineStr">
        <is>
          <t>UN</t>
        </is>
      </c>
      <c r="D3962" s="330" t="n">
        <v>74.04000000000001</v>
      </c>
      <c r="E3962" s="330" t="n">
        <v>75.05</v>
      </c>
      <c r="F3962" s="330" t="inlineStr"/>
    </row>
    <row r="3963" ht="30" customHeight="1" s="496">
      <c r="A3963" s="330" t="n">
        <v>93672</v>
      </c>
      <c r="B3963" s="331" t="inlineStr">
        <is>
          <t>DISJUNTOR TRIPOLAR TIPO DIN, CORRENTE NOMINAL DE 40A - FORNECIMENTO E INSTALAÇÃO. AF_07/2025</t>
        </is>
      </c>
      <c r="C3963" s="330" t="inlineStr">
        <is>
          <t>UN</t>
        </is>
      </c>
      <c r="D3963" s="330" t="n">
        <v>82.88</v>
      </c>
      <c r="E3963" s="330" t="n">
        <v>84.36</v>
      </c>
      <c r="F3963" s="330" t="inlineStr"/>
    </row>
    <row r="3964" ht="30" customHeight="1" s="496">
      <c r="A3964" s="330" t="n">
        <v>93673</v>
      </c>
      <c r="B3964" s="331" t="inlineStr">
        <is>
          <t>DISJUNTOR TRIPOLAR TIPO DIN, CORRENTE NOMINAL DE 50A - FORNECIMENTO E INSTALAÇÃO. AF_07/2025</t>
        </is>
      </c>
      <c r="C3964" s="330" t="inlineStr">
        <is>
          <t>UN</t>
        </is>
      </c>
      <c r="D3964" s="330" t="n">
        <v>94.09</v>
      </c>
      <c r="E3964" s="330" t="n">
        <v>96.15000000000001</v>
      </c>
      <c r="F3964" s="330" t="inlineStr">
        <is>
          <t>AS</t>
        </is>
      </c>
    </row>
    <row r="3965" ht="30" customHeight="1" s="496">
      <c r="A3965" s="330" t="n">
        <v>101893</v>
      </c>
      <c r="B3965" s="331" t="inlineStr">
        <is>
          <t>DISJUNTOR TRIPOLAR TIPO NEMA, CORRENTE NOMINAL DE 10 ATÉ 50A - FORNECIMENTO E INSTALAÇÃO. AF_07/2025</t>
        </is>
      </c>
      <c r="C3965" s="330" t="inlineStr">
        <is>
          <t>UN</t>
        </is>
      </c>
      <c r="D3965" s="330" t="n">
        <v>80.92</v>
      </c>
      <c r="E3965" s="330" t="n">
        <v>81.65000000000001</v>
      </c>
      <c r="F3965" s="330" t="inlineStr"/>
    </row>
    <row r="3966" ht="30" customHeight="1" s="496">
      <c r="A3966" s="330" t="n">
        <v>101894</v>
      </c>
      <c r="B3966" s="331" t="inlineStr">
        <is>
          <t>DISJUNTOR TRIPOLAR TIPO NEMA, CORRENTE NOMINAL DE 60 ATÉ 100A - FORNECIMENTO E INSTALAÇÃO. AF_07/2025</t>
        </is>
      </c>
      <c r="C3966" s="330" t="inlineStr">
        <is>
          <t>UN</t>
        </is>
      </c>
      <c r="D3966" s="330" t="n">
        <v>148.5</v>
      </c>
      <c r="E3966" s="330" t="n">
        <v>151.31</v>
      </c>
      <c r="F3966" s="330" t="inlineStr"/>
    </row>
    <row r="3967" ht="30" customHeight="1" s="496">
      <c r="A3967" s="330" t="n">
        <v>106027</v>
      </c>
      <c r="B3967" s="331" t="inlineStr">
        <is>
          <t>DISPOSITIVO DPS 20KA-175V OU 275V - FORNECIMENTO E INSTALAÇÃO. AF_07/2025</t>
        </is>
      </c>
      <c r="C3967" s="330" t="inlineStr">
        <is>
          <t>UN</t>
        </is>
      </c>
      <c r="D3967" s="330" t="n">
        <v>65.79000000000001</v>
      </c>
      <c r="E3967" s="330" t="n">
        <v>66.31</v>
      </c>
      <c r="F3967" s="330" t="inlineStr"/>
    </row>
    <row r="3968" ht="45" customHeight="1" s="496">
      <c r="A3968" s="330" t="n">
        <v>101875</v>
      </c>
      <c r="B3968" s="331" t="inlineStr">
        <is>
          <t>QUADRO DE DISTRIBUIÇÃO DE ENERGIA EM CHAPA DE AÇO GALVANIZADO, DE EMBUTIR, COM BARRAMENTO TRIFÁSICO, PARA 12 DISJUNTORES DIN 100A - FORNECIMENTO E INSTALAÇÃO. AF_07/2025</t>
        </is>
      </c>
      <c r="C3968" s="330" t="inlineStr">
        <is>
          <t>UN</t>
        </is>
      </c>
      <c r="D3968" s="330" t="n">
        <v>430.32</v>
      </c>
      <c r="E3968" s="330" t="n">
        <v>436.09</v>
      </c>
      <c r="F3968" s="330" t="inlineStr">
        <is>
          <t>AS</t>
        </is>
      </c>
    </row>
    <row r="3969" ht="45" customHeight="1" s="496">
      <c r="A3969" s="330" t="n">
        <v>101883</v>
      </c>
      <c r="B3969" s="331" t="inlineStr">
        <is>
          <t>QUADRO DE DISTRIBUIÇÃO DE ENERGIA EM CHAPA DE AÇO GALVANIZADO, DE EMBUTIR, COM BARRAMENTO TRIFÁSICO, PARA 18 DISJUNTORES DIN 100A - FORNECIMENTO E INSTALAÇÃO. AF_07/2025</t>
        </is>
      </c>
      <c r="C3969" s="330" t="inlineStr">
        <is>
          <t>UN</t>
        </is>
      </c>
      <c r="D3969" s="330" t="n">
        <v>573.66</v>
      </c>
      <c r="E3969" s="330" t="n">
        <v>580.25</v>
      </c>
      <c r="F3969" s="330" t="inlineStr">
        <is>
          <t>AS</t>
        </is>
      </c>
    </row>
    <row r="3970" ht="45" customHeight="1" s="496">
      <c r="A3970" s="330" t="n">
        <v>101879</v>
      </c>
      <c r="B3970" s="331" t="inlineStr">
        <is>
          <t>QUADRO DE DISTRIBUIÇÃO DE ENERGIA EM CHAPA DE AÇO GALVANIZADO, DE EMBUTIR, COM BARRAMENTO TRIFÁSICO, PARA 24 DISJUNTORES DIN 100A - FORNECIMENTO E INSTALAÇÃO. AF_07/2025</t>
        </is>
      </c>
      <c r="C3970" s="330" t="inlineStr">
        <is>
          <t>UN</t>
        </is>
      </c>
      <c r="D3970" s="330" t="n">
        <v>597.5</v>
      </c>
      <c r="E3970" s="330" t="n">
        <v>604.12</v>
      </c>
      <c r="F3970" s="330" t="inlineStr">
        <is>
          <t>AS</t>
        </is>
      </c>
    </row>
    <row r="3971" ht="45" customHeight="1" s="496">
      <c r="A3971" s="330" t="n">
        <v>101880</v>
      </c>
      <c r="B3971" s="331" t="inlineStr">
        <is>
          <t>QUADRO DE DISTRIBUIÇÃO DE ENERGIA EM CHAPA DE AÇO GALVANIZADO, DE EMBUTIR, COM BARRAMENTO TRIFÁSICO, PARA 30 DISJUNTORES DIN 150A - FORNECIMENTO E INSTALAÇÃO. AF_07/2025</t>
        </is>
      </c>
      <c r="C3971" s="330" t="inlineStr">
        <is>
          <t>UN</t>
        </is>
      </c>
      <c r="D3971" s="330" t="n">
        <v>697.21</v>
      </c>
      <c r="E3971" s="330" t="n">
        <v>705.38</v>
      </c>
      <c r="F3971" s="330" t="inlineStr">
        <is>
          <t>AS</t>
        </is>
      </c>
    </row>
    <row r="3972" ht="45" customHeight="1" s="496">
      <c r="A3972" s="330" t="n">
        <v>101882</v>
      </c>
      <c r="B3972" s="331" t="inlineStr">
        <is>
          <t>QUADRO DE DISTRIBUIÇÃO DE ENERGIA EM CHAPA DE AÇO GALVANIZADO, DE EMBUTIR, COM BARRAMENTO TRIFÁSICO, PARA 30 DISJUNTORES DIN 225A - FORNECIMENTO E INSTALAÇÃO. AF_07/2025</t>
        </is>
      </c>
      <c r="C3972" s="330" t="inlineStr">
        <is>
          <t>UN</t>
        </is>
      </c>
      <c r="D3972" s="330" t="n">
        <v>1294.63</v>
      </c>
      <c r="E3972" s="330" t="n">
        <v>1302.81</v>
      </c>
      <c r="F3972" s="330" t="inlineStr">
        <is>
          <t>AS</t>
        </is>
      </c>
    </row>
    <row r="3973" ht="45" customHeight="1" s="496">
      <c r="A3973" s="330" t="n">
        <v>101881</v>
      </c>
      <c r="B3973" s="331" t="inlineStr">
        <is>
          <t>QUADRO DE DISTRIBUIÇÃO DE ENERGIA EM CHAPA DE AÇO GALVANIZADO, DE EMBUTIR, COM BARRAMENTO TRIFÁSICO, PARA 40 DISJUNTORES DIN 100A - FORNECIMENTO E INSTALAÇÃO. AF_07/2025</t>
        </is>
      </c>
      <c r="C3973" s="330" t="inlineStr">
        <is>
          <t>UN</t>
        </is>
      </c>
      <c r="D3973" s="330" t="n">
        <v>949.34</v>
      </c>
      <c r="E3973" s="330" t="n">
        <v>957.5700000000001</v>
      </c>
      <c r="F3973" s="330" t="inlineStr">
        <is>
          <t>AS</t>
        </is>
      </c>
    </row>
    <row r="3974" ht="45" customHeight="1" s="496">
      <c r="A3974" s="330" t="n">
        <v>101878</v>
      </c>
      <c r="B3974" s="331" t="inlineStr">
        <is>
          <t>QUADRO DE DISTRIBUIÇÃO DE ENERGIA EM CHAPA DE AÇO GALVANIZADO, DE SOBREPOR, COM BARRAMENTO TRIFÁSICO, PARA 18 DISJUNTORES DIN 100A - FORNECIMENTO E INSTALAÇÃO. AF_07/2025</t>
        </is>
      </c>
      <c r="C3974" s="330" t="inlineStr">
        <is>
          <t>UN</t>
        </is>
      </c>
      <c r="D3974" s="330" t="n">
        <v>434.91</v>
      </c>
      <c r="E3974" s="330" t="n">
        <v>436.15</v>
      </c>
      <c r="F3974" s="330" t="inlineStr">
        <is>
          <t>AS</t>
        </is>
      </c>
    </row>
    <row r="3975" ht="45" customHeight="1" s="496">
      <c r="A3975" s="330" t="n">
        <v>101877</v>
      </c>
      <c r="B3975" s="331" t="inlineStr">
        <is>
          <t>QUADRO DE DISTRIBUIÇÃO DE ENERGIA EM PVC, DE EMBUTIR, SEM BARRAMENTO, PARA 3 DISJUNTORES - FORNECIMENTO E INSTALAÇÃO. AF_07/2025</t>
        </is>
      </c>
      <c r="C3975" s="330" t="inlineStr">
        <is>
          <t>UN</t>
        </is>
      </c>
      <c r="D3975" s="330" t="n">
        <v>100.93</v>
      </c>
      <c r="E3975" s="330" t="n">
        <v>103.78</v>
      </c>
      <c r="F3975" s="330" t="inlineStr"/>
    </row>
    <row r="3976" ht="45" customHeight="1" s="496">
      <c r="A3976" s="330" t="n">
        <v>101876</v>
      </c>
      <c r="B3976" s="331" t="inlineStr">
        <is>
          <t>QUADRO DE DISTRIBUIÇÃO DE ENERGIA EM PVC, DE EMBUTIR, SEM BARRAMENTO, PARA 6 DISJUNTORES - FORNECIMENTO E INSTALAÇÃO. AF_07/2025</t>
        </is>
      </c>
      <c r="C3976" s="330" t="inlineStr">
        <is>
          <t>UN</t>
        </is>
      </c>
      <c r="D3976" s="330" t="n">
        <v>138.46</v>
      </c>
      <c r="E3976" s="330" t="n">
        <v>141.84</v>
      </c>
      <c r="F3976" s="330" t="inlineStr"/>
    </row>
    <row r="3977" ht="30" customHeight="1" s="496">
      <c r="A3977" s="330" t="n">
        <v>97360</v>
      </c>
      <c r="B3977" s="331" t="inlineStr">
        <is>
          <t>QUADRO DE MEDIÇÃO GERAL DE ENERGIA COM 12 MEDIDORES - FORNECIMENTO E INSTALAÇÃO. AF_07/2025</t>
        </is>
      </c>
      <c r="C3977" s="330" t="inlineStr">
        <is>
          <t>UN</t>
        </is>
      </c>
      <c r="D3977" s="330" t="n">
        <v>8401.49</v>
      </c>
      <c r="E3977" s="330" t="n">
        <v>8421.75</v>
      </c>
      <c r="F3977" s="330" t="inlineStr"/>
    </row>
    <row r="3978" ht="30" customHeight="1" s="496">
      <c r="A3978" s="330" t="n">
        <v>97361</v>
      </c>
      <c r="B3978" s="331" t="inlineStr">
        <is>
          <t>QUADRO DE MEDIÇÃO GERAL DE ENERGIA COM 16 MEDIDORES - FORNECIMENTO E INSTALAÇÃO. AF_07/2025</t>
        </is>
      </c>
      <c r="C3978" s="330" t="inlineStr">
        <is>
          <t>UN</t>
        </is>
      </c>
      <c r="D3978" s="330" t="n">
        <v>11201.99</v>
      </c>
      <c r="E3978" s="330" t="n">
        <v>11229.02</v>
      </c>
      <c r="F3978" s="330" t="inlineStr"/>
    </row>
    <row r="3979" ht="30" customHeight="1" s="496">
      <c r="A3979" s="330" t="n">
        <v>97359</v>
      </c>
      <c r="B3979" s="331" t="inlineStr">
        <is>
          <t>QUADRO DE MEDIÇÃO GERAL DE ENERGIA COM 8 MEDIDORES - FORNECIMENTO E INSTALAÇÃO. AF_07/2025</t>
        </is>
      </c>
      <c r="C3979" s="330" t="inlineStr">
        <is>
          <t>UN</t>
        </is>
      </c>
      <c r="D3979" s="330" t="n">
        <v>4364.96</v>
      </c>
      <c r="E3979" s="330" t="n">
        <v>4378.47</v>
      </c>
      <c r="F3979" s="330" t="inlineStr"/>
    </row>
    <row r="3980" ht="30" customHeight="1" s="496">
      <c r="A3980" s="330" t="n">
        <v>101946</v>
      </c>
      <c r="B3980" s="331" t="inlineStr">
        <is>
          <t>QUADRO DE MEDIÇÃO GERAL DE ENERGIA PARA 1 MEDIDOR DE SOBREPOR - FORNECIMENTO E INSTALAÇÃO. AF_07/2025</t>
        </is>
      </c>
      <c r="C3980" s="330" t="inlineStr">
        <is>
          <t>UN</t>
        </is>
      </c>
      <c r="D3980" s="330" t="n">
        <v>137.9</v>
      </c>
      <c r="E3980" s="330" t="n">
        <v>139.92</v>
      </c>
      <c r="F3980" s="330" t="inlineStr"/>
    </row>
    <row r="3981" ht="30" customHeight="1" s="496">
      <c r="A3981" s="330" t="n">
        <v>97362</v>
      </c>
      <c r="B3981" s="331" t="inlineStr">
        <is>
          <t>QUADRO DE MEDIÇÃO GERAL DE ENERGIA PARA BARRAMENTO BLINDADO COM 4 MEDIDORES - FORNECIMENTO E INSTALAÇÃO. AF_07/2025</t>
        </is>
      </c>
      <c r="C3981" s="330" t="inlineStr">
        <is>
          <t>UN</t>
        </is>
      </c>
      <c r="D3981" s="330" t="n">
        <v>1626.93</v>
      </c>
      <c r="E3981" s="330" t="n">
        <v>1630.07</v>
      </c>
      <c r="F3981" s="330" t="inlineStr">
        <is>
          <t>AS</t>
        </is>
      </c>
    </row>
    <row r="3982" ht="30" customHeight="1" s="496">
      <c r="A3982" s="330" t="n">
        <v>101553</v>
      </c>
      <c r="B3982" s="331" t="inlineStr">
        <is>
          <t>ALÇA PREFORMADA DE DISTRIBUIÇÃO, EM AÇO GALVANIZADO, AWG 1 - FORNECIMENTO E INSTALAÇÃO. AF_12/2025</t>
        </is>
      </c>
      <c r="C3982" s="330" t="inlineStr">
        <is>
          <t>UN</t>
        </is>
      </c>
      <c r="D3982" s="330" t="n">
        <v>20.06</v>
      </c>
      <c r="E3982" s="330" t="n">
        <v>20.45</v>
      </c>
      <c r="F3982" s="330" t="inlineStr"/>
    </row>
    <row r="3983" ht="30" customHeight="1" s="496">
      <c r="A3983" s="330" t="n">
        <v>101554</v>
      </c>
      <c r="B3983" s="331" t="inlineStr">
        <is>
          <t>ALÇA PREFORMADA DE DISTRIBUIÇÃO, EM AÇO GALVANIZADO, AWG 2 - FORNECIMENTO E INSTALAÇÃO. AF_12/2025</t>
        </is>
      </c>
      <c r="C3983" s="330" t="inlineStr">
        <is>
          <t>UN</t>
        </is>
      </c>
      <c r="D3983" s="330" t="n">
        <v>14.81</v>
      </c>
      <c r="E3983" s="330" t="n">
        <v>15.2</v>
      </c>
      <c r="F3983" s="330" t="inlineStr"/>
    </row>
    <row r="3984" ht="30" customHeight="1" s="496">
      <c r="A3984" s="330" t="n">
        <v>101555</v>
      </c>
      <c r="B3984" s="331" t="inlineStr">
        <is>
          <t>ALÇA PREFORMADA DE DISTRIBUIÇÃO, EM AÇO GALVANIZADO, AWG 4 - FORNECIMENTO E INSTALAÇÃO. AF_12/2025</t>
        </is>
      </c>
      <c r="C3984" s="330" t="inlineStr">
        <is>
          <t>UN</t>
        </is>
      </c>
      <c r="D3984" s="330" t="n">
        <v>10.02</v>
      </c>
      <c r="E3984" s="330" t="n">
        <v>10.41</v>
      </c>
      <c r="F3984" s="330" t="inlineStr"/>
    </row>
    <row r="3985" ht="30" customHeight="1" s="496">
      <c r="A3985" s="330" t="n">
        <v>101556</v>
      </c>
      <c r="B3985" s="331" t="inlineStr">
        <is>
          <t>ALÇA PREFORMADA DE DISTRIBUIÇÃO, EM AÇO GALVANIZADO, AWG 6 - FORNECIMENTO E INSTALAÇÃO. AF_12/2025</t>
        </is>
      </c>
      <c r="C3985" s="330" t="inlineStr">
        <is>
          <t>UN</t>
        </is>
      </c>
      <c r="D3985" s="330" t="n">
        <v>9.25</v>
      </c>
      <c r="E3985" s="330" t="n">
        <v>9.640000000000001</v>
      </c>
      <c r="F3985" s="330" t="inlineStr"/>
    </row>
    <row r="3986" ht="30" customHeight="1" s="496">
      <c r="A3986" s="330" t="n">
        <v>101537</v>
      </c>
      <c r="B3986" s="331" t="inlineStr">
        <is>
          <t>APARELHO SINALIZADOR DE SAÍDA DE GARAGEM, COM CÉLULA FOTOELÉTRICA - FORNECIMENTO E INSTALAÇÃO. AF_12/2025</t>
        </is>
      </c>
      <c r="C3986" s="330" t="inlineStr">
        <is>
          <t>UN</t>
        </is>
      </c>
      <c r="D3986" s="330" t="n">
        <v>133.51</v>
      </c>
      <c r="E3986" s="330" t="n">
        <v>136.88</v>
      </c>
      <c r="F3986" s="330" t="inlineStr"/>
    </row>
    <row r="3987" ht="30" customHeight="1" s="496">
      <c r="A3987" s="330" t="n">
        <v>101538</v>
      </c>
      <c r="B3987" s="331" t="inlineStr">
        <is>
          <t>ARMAÇÃO SECUNDÁRIA, COM 1 ESTRIBO E 1 ISOLADOR - FORNECIMENTO E INSTALAÇÃO. AF_12/2025</t>
        </is>
      </c>
      <c r="C3987" s="330" t="inlineStr">
        <is>
          <t>UN</t>
        </is>
      </c>
      <c r="D3987" s="330" t="n">
        <v>56.36</v>
      </c>
      <c r="E3987" s="330" t="n">
        <v>57.3</v>
      </c>
      <c r="F3987" s="330" t="inlineStr"/>
    </row>
    <row r="3988" ht="30" customHeight="1" s="496">
      <c r="A3988" s="330" t="n">
        <v>101542</v>
      </c>
      <c r="B3988" s="331" t="inlineStr">
        <is>
          <t>ARMAÇÃO SECUNDÁRIA, COM 1 ESTRIBO, SEM ISOLADOR - FORNECIMENTO E INSTALAÇÃO. AF_12/2025</t>
        </is>
      </c>
      <c r="C3988" s="330" t="inlineStr">
        <is>
          <t>UN</t>
        </is>
      </c>
      <c r="D3988" s="330" t="n">
        <v>42.83</v>
      </c>
      <c r="E3988" s="330" t="n">
        <v>43.62</v>
      </c>
      <c r="F3988" s="330" t="inlineStr"/>
    </row>
    <row r="3989" ht="30" customHeight="1" s="496">
      <c r="A3989" s="330" t="n">
        <v>101539</v>
      </c>
      <c r="B3989" s="331" t="inlineStr">
        <is>
          <t>ARMAÇÃO SECUNDÁRIA, COM 2 ESTRIBOS E 2 ISOLADORES - FORNECIMENTO E INSTALAÇÃO. AF_12/2025</t>
        </is>
      </c>
      <c r="C3989" s="330" t="inlineStr">
        <is>
          <t>UN</t>
        </is>
      </c>
      <c r="D3989" s="330" t="n">
        <v>94.22</v>
      </c>
      <c r="E3989" s="330" t="n">
        <v>96.09999999999999</v>
      </c>
      <c r="F3989" s="330" t="inlineStr"/>
    </row>
    <row r="3990" ht="30" customHeight="1" s="496">
      <c r="A3990" s="330" t="n">
        <v>101543</v>
      </c>
      <c r="B3990" s="331" t="inlineStr">
        <is>
          <t>ARMAÇÃO SECUNDÁRIA, COM 2 ESTRIBOS, SEM ISOLADOR - FORNECIMENTO E INSTALAÇÃO. AF_12/2025</t>
        </is>
      </c>
      <c r="C3990" s="330" t="inlineStr">
        <is>
          <t>UN</t>
        </is>
      </c>
      <c r="D3990" s="330" t="n">
        <v>76.70999999999999</v>
      </c>
      <c r="E3990" s="330" t="n">
        <v>78.29000000000001</v>
      </c>
      <c r="F3990" s="330" t="inlineStr"/>
    </row>
    <row r="3991" ht="30" customHeight="1" s="496">
      <c r="A3991" s="330" t="n">
        <v>101540</v>
      </c>
      <c r="B3991" s="331" t="inlineStr">
        <is>
          <t>ARMAÇÃO SECUNDÁRIA, COM 3 ESTRIBOS E 3 ISOLADORES - FORNECIMENTO E INSTALAÇÃO. AF_12/2025</t>
        </is>
      </c>
      <c r="C3991" s="330" t="inlineStr">
        <is>
          <t>UN</t>
        </is>
      </c>
      <c r="D3991" s="330" t="n">
        <v>157.8</v>
      </c>
      <c r="E3991" s="330" t="n">
        <v>160.63</v>
      </c>
      <c r="F3991" s="330" t="inlineStr"/>
    </row>
    <row r="3992" ht="30" customHeight="1" s="496">
      <c r="A3992" s="330" t="n">
        <v>101544</v>
      </c>
      <c r="B3992" s="331" t="inlineStr">
        <is>
          <t>ARMAÇÃO SECUNDÁRIA, COM 3 ESTRIBOS, SEM ISOLADOR - FORNECIMENTO E INSTALAÇÃO. AF_12/2025</t>
        </is>
      </c>
      <c r="C3992" s="330" t="inlineStr">
        <is>
          <t>UN</t>
        </is>
      </c>
      <c r="D3992" s="330" t="n">
        <v>122.22</v>
      </c>
      <c r="E3992" s="330" t="n">
        <v>124.58</v>
      </c>
      <c r="F3992" s="330" t="inlineStr"/>
    </row>
    <row r="3993" ht="30" customHeight="1" s="496">
      <c r="A3993" s="330" t="n">
        <v>101541</v>
      </c>
      <c r="B3993" s="331" t="inlineStr">
        <is>
          <t>ARMAÇÃO SECUNDÁRIA, COM 4 ESTRIBOS E 4 ISOLADORES - FORNECIMENTO E INSTALAÇÃO. AF_12/2025</t>
        </is>
      </c>
      <c r="C3993" s="330" t="inlineStr">
        <is>
          <t>UN</t>
        </is>
      </c>
      <c r="D3993" s="330" t="n">
        <v>206.07</v>
      </c>
      <c r="E3993" s="330" t="n">
        <v>209.84</v>
      </c>
      <c r="F3993" s="330" t="inlineStr"/>
    </row>
    <row r="3994" ht="30" customHeight="1" s="496">
      <c r="A3994" s="330" t="n">
        <v>101545</v>
      </c>
      <c r="B3994" s="331" t="inlineStr">
        <is>
          <t>ARMAÇÃO SECUNDÁRIA, COM 4 ESTRIBOS, SEM ISOLADOR - FORNECIMENTO E INSTALAÇÃO. AF_12/2025</t>
        </is>
      </c>
      <c r="C3994" s="330" t="inlineStr">
        <is>
          <t>UN</t>
        </is>
      </c>
      <c r="D3994" s="330" t="n">
        <v>176.45</v>
      </c>
      <c r="E3994" s="330" t="n">
        <v>179.6</v>
      </c>
      <c r="F3994" s="330" t="inlineStr"/>
    </row>
    <row r="3995" ht="45" customHeight="1" s="496">
      <c r="A3995" s="330" t="n">
        <v>106502</v>
      </c>
      <c r="B3995" s="331" t="inlineStr">
        <is>
          <t>CABO DE ALUMÍNIO NÚ COM ALMA DE AÇO, BITOLA 1/0 AWG PARA REDE AÉREA DE DISTRIBUIÇÃO DE ENERGIA ELÉTRICA DE MÉDIA TENSÃO - FORNECIMENTO E INSTALAÇÃO. AF_12/2025</t>
        </is>
      </c>
      <c r="C3995" s="330" t="inlineStr">
        <is>
          <t>M</t>
        </is>
      </c>
      <c r="D3995" s="330" t="n">
        <v>11.83</v>
      </c>
      <c r="E3995" s="330" t="n">
        <v>11.85</v>
      </c>
      <c r="F3995" s="330" t="inlineStr"/>
    </row>
    <row r="3996" ht="45" customHeight="1" s="496">
      <c r="A3996" s="330" t="n">
        <v>106503</v>
      </c>
      <c r="B3996" s="331" t="inlineStr">
        <is>
          <t>CABO DE ALUMÍNIO NÚ COM ALMA DE AÇO, BITOLA 2 AWG PARA REDE AÉREA DE DISTRIBUIÇÃO DE ENERGIA ELÉTRICA DE MÉDIA TENSÃO - FORNECIMENTO E INSTALAÇÃO. AF_12/2025</t>
        </is>
      </c>
      <c r="C3996" s="330" t="inlineStr">
        <is>
          <t>M</t>
        </is>
      </c>
      <c r="D3996" s="330" t="n">
        <v>7.45</v>
      </c>
      <c r="E3996" s="330" t="n">
        <v>7.47</v>
      </c>
      <c r="F3996" s="330" t="inlineStr"/>
    </row>
    <row r="3997" ht="45" customHeight="1" s="496">
      <c r="A3997" s="330" t="n">
        <v>106504</v>
      </c>
      <c r="B3997" s="331" t="inlineStr">
        <is>
          <t>CABO DE ALUMÍNIO NÚ COM ALMA DE AÇO, BITOLA 2/0 AWG PARA REDE AÉREA DE DISTRIBUIÇÃO DE ENERGIA ELÉTRICA DE MÉDIA TENSÃO - FORNECIMENTO E INSTALAÇÃO. AF_12/2025</t>
        </is>
      </c>
      <c r="C3997" s="330" t="inlineStr">
        <is>
          <t>M</t>
        </is>
      </c>
      <c r="D3997" s="330" t="n">
        <v>14.91</v>
      </c>
      <c r="E3997" s="330" t="n">
        <v>14.94</v>
      </c>
      <c r="F3997" s="330" t="inlineStr"/>
    </row>
    <row r="3998" ht="45" customHeight="1" s="496">
      <c r="A3998" s="330" t="n">
        <v>106505</v>
      </c>
      <c r="B3998" s="331" t="inlineStr">
        <is>
          <t>CABO DE ALUMÍNIO NÚ COM ALMA DE AÇO, BITOLA 4 AWG PARA REDE AÉREA DE DISTRIBUIÇÃO DE ENERGIA ELÉTRICA DE MÉDIA TENSÃO - FORNECIMENTO E INSTALAÇÃO. AF_12/2025</t>
        </is>
      </c>
      <c r="C3998" s="330" t="inlineStr">
        <is>
          <t>M</t>
        </is>
      </c>
      <c r="D3998" s="330" t="n">
        <v>4.85</v>
      </c>
      <c r="E3998" s="330" t="n">
        <v>4.87</v>
      </c>
      <c r="F3998" s="330" t="inlineStr"/>
    </row>
    <row r="3999" ht="45" customHeight="1" s="496">
      <c r="A3999" s="330" t="n">
        <v>106506</v>
      </c>
      <c r="B3999" s="331" t="inlineStr">
        <is>
          <t>CABO DE ALUMÍNIO NÚ SEM ALMA DE AÇO, BITOLA 1/0 AWG PARA REDE AÉREA DE DISTRIBUIÇÃO DE ENERGIA ELÉTRICA DE MÉDIA TENSÃO - FORNECIMENTO E INSTALAÇÃO. AF_12/2025</t>
        </is>
      </c>
      <c r="C3999" s="330" t="inlineStr">
        <is>
          <t>M</t>
        </is>
      </c>
      <c r="D3999" s="330" t="n">
        <v>9.109999999999999</v>
      </c>
      <c r="E3999" s="330" t="n">
        <v>9.140000000000001</v>
      </c>
      <c r="F3999" s="330" t="inlineStr"/>
    </row>
    <row r="4000" ht="45" customHeight="1" s="496">
      <c r="A4000" s="330" t="n">
        <v>106507</v>
      </c>
      <c r="B4000" s="331" t="inlineStr">
        <is>
          <t>CABO DE ALUMÍNIO NÚ SEM ALMA DE AÇO, BITOLA 2 AWG PARA REDE AÉREA DE DISTRIBUIÇÃO DE ENERGIA ELÉTRICA DE MÉDIA TENSÃO - FORNECIMENTO E INSTALAÇÃO. AF_12/2025</t>
        </is>
      </c>
      <c r="C4000" s="330" t="inlineStr">
        <is>
          <t>M</t>
        </is>
      </c>
      <c r="D4000" s="330" t="n">
        <v>5.84</v>
      </c>
      <c r="E4000" s="330" t="n">
        <v>5.86</v>
      </c>
      <c r="F4000" s="330" t="inlineStr"/>
    </row>
    <row r="4001" ht="45" customHeight="1" s="496">
      <c r="A4001" s="330" t="n">
        <v>106508</v>
      </c>
      <c r="B4001" s="331" t="inlineStr">
        <is>
          <t>CABO DE ALUMÍNIO NÚ SEM ALMA DE AÇO, BITOLA 2/0 AWG PARA REDE AÉREA DE DISTRIBUIÇÃO DE ENERGIA ELÉTRICA DE MÉDIA TENSÃO - FORNECIMENTO E INSTALAÇÃO. AF_12/2025</t>
        </is>
      </c>
      <c r="C4001" s="330" t="inlineStr">
        <is>
          <t>M</t>
        </is>
      </c>
      <c r="D4001" s="330" t="n">
        <v>11.5</v>
      </c>
      <c r="E4001" s="330" t="n">
        <v>11.54</v>
      </c>
      <c r="F4001" s="330" t="inlineStr"/>
    </row>
    <row r="4002" ht="45" customHeight="1" s="496">
      <c r="A4002" s="330" t="n">
        <v>106509</v>
      </c>
      <c r="B4002" s="331" t="inlineStr">
        <is>
          <t>CABO DE ALUMÍNIO NÚ SEM ALMA DE AÇO, BITOLA 4 AWG PARA REDE AÉREA DE DISTRIBUIÇÃO DE ENERGIA ELÉTRICA DE MÉDIA TENSÃO - FORNECIMENTO E INSTALAÇÃO. AF_12/2025</t>
        </is>
      </c>
      <c r="C4002" s="330" t="inlineStr">
        <is>
          <t>M</t>
        </is>
      </c>
      <c r="D4002" s="330" t="n">
        <v>3.81</v>
      </c>
      <c r="E4002" s="330" t="n">
        <v>3.83</v>
      </c>
      <c r="F4002" s="330" t="inlineStr"/>
    </row>
    <row r="4003" ht="45" customHeight="1" s="496">
      <c r="A4003" s="330" t="n">
        <v>101560</v>
      </c>
      <c r="B4003" s="331" t="inlineStr">
        <is>
          <t>CABO DE COBRE FLEXÍVEL ISOLADO, 10 MM², 0,6/1,0 KV, PARA REDE AÉREA DE DISTRIBUIÇÃO DE ENERGIA ELÉTRICA DE BAIXA TENSÃO - FORNECIMENTO E INSTALAÇÃO. AF_12/2025</t>
        </is>
      </c>
      <c r="C4003" s="330" t="inlineStr">
        <is>
          <t>M</t>
        </is>
      </c>
      <c r="D4003" s="330" t="n">
        <v>10.71</v>
      </c>
      <c r="E4003" s="330" t="n">
        <v>10.71</v>
      </c>
      <c r="F4003" s="330" t="inlineStr"/>
    </row>
    <row r="4004" ht="45" customHeight="1" s="496">
      <c r="A4004" s="330" t="n">
        <v>101568</v>
      </c>
      <c r="B4004" s="331" t="inlineStr">
        <is>
          <t>CABO DE COBRE FLEXÍVEL ISOLADO, 120 MM², 0,6/1,0 KV, PARA REDE AÉREA DE DISTRIBUIÇÃO DE ENERGIA ELÉTRICA DE BAIXA TENSÃO - FORNECIMENTO E INSTALAÇÃO. AF_12/2025</t>
        </is>
      </c>
      <c r="C4004" s="330" t="inlineStr">
        <is>
          <t>M</t>
        </is>
      </c>
      <c r="D4004" s="330" t="n">
        <v>130.01</v>
      </c>
      <c r="E4004" s="330" t="n">
        <v>130.02</v>
      </c>
      <c r="F4004" s="330" t="inlineStr"/>
    </row>
    <row r="4005" ht="45" customHeight="1" s="496">
      <c r="A4005" s="330" t="n">
        <v>101561</v>
      </c>
      <c r="B4005" s="331" t="inlineStr">
        <is>
          <t>CABO DE COBRE FLEXÍVEL ISOLADO, 16 MM², 0,6/1,0 KV, PARA REDE AÉREA DE DISTRIBUIÇÃO DE ENERGIA ELÉTRICA DE BAIXA TENSÃO - FORNECIMENTO E INSTALAÇÃO. AF_12/2025</t>
        </is>
      </c>
      <c r="C4005" s="330" t="inlineStr">
        <is>
          <t>M</t>
        </is>
      </c>
      <c r="D4005" s="330" t="n">
        <v>16.99</v>
      </c>
      <c r="E4005" s="330" t="n">
        <v>16.99</v>
      </c>
      <c r="F4005" s="330" t="inlineStr"/>
    </row>
    <row r="4006" ht="45" customHeight="1" s="496">
      <c r="A4006" s="330" t="n">
        <v>101562</v>
      </c>
      <c r="B4006" s="331" t="inlineStr">
        <is>
          <t>CABO DE COBRE FLEXÍVEL ISOLADO, 25 MM², 0,6/1,0 KV, PARA REDE AÉREA DE DISTRIBUIÇÃO DE ENERGIA ELÉTRICA DE BAIXA TENSÃO - FORNECIMENTO E INSTALAÇÃO. AF_12/2025</t>
        </is>
      </c>
      <c r="C4006" s="330" t="inlineStr">
        <is>
          <t>M</t>
        </is>
      </c>
      <c r="D4006" s="330" t="n">
        <v>26.28</v>
      </c>
      <c r="E4006" s="330" t="n">
        <v>26.28</v>
      </c>
      <c r="F4006" s="330" t="inlineStr"/>
    </row>
    <row r="4007" ht="45" customHeight="1" s="496">
      <c r="A4007" s="330" t="n">
        <v>101563</v>
      </c>
      <c r="B4007" s="331" t="inlineStr">
        <is>
          <t>CABO DE COBRE FLEXÍVEL ISOLADO, 35 MM², 0,6/1,0 KV, PARA REDE AÉREA DE DISTRIBUIÇÃO DE ENERGIA ELÉTRICA DE BAIXA TENSÃO - FORNECIMENTO E INSTALAÇÃO. AF_12/2025</t>
        </is>
      </c>
      <c r="C4007" s="330" t="inlineStr">
        <is>
          <t>M</t>
        </is>
      </c>
      <c r="D4007" s="330" t="n">
        <v>37.09</v>
      </c>
      <c r="E4007" s="330" t="n">
        <v>37.1</v>
      </c>
      <c r="F4007" s="330" t="inlineStr"/>
    </row>
    <row r="4008" ht="45" customHeight="1" s="496">
      <c r="A4008" s="330" t="n">
        <v>101564</v>
      </c>
      <c r="B4008" s="331" t="inlineStr">
        <is>
          <t>CABO DE COBRE FLEXÍVEL ISOLADO, 50 MM², 0,6/1,0 KV, PARA REDE AÉREA DE DISTRIBUIÇÃO DE ENERGIA ELÉTRICA DE BAIXA TENSÃO - FORNECIMENTO E INSTALAÇÃO. AF_12/2025</t>
        </is>
      </c>
      <c r="C4008" s="330" t="inlineStr">
        <is>
          <t>M</t>
        </is>
      </c>
      <c r="D4008" s="330" t="n">
        <v>54.8</v>
      </c>
      <c r="E4008" s="330" t="n">
        <v>54.81</v>
      </c>
      <c r="F4008" s="330" t="inlineStr"/>
    </row>
    <row r="4009" ht="45" customHeight="1" s="496">
      <c r="A4009" s="330" t="n">
        <v>101565</v>
      </c>
      <c r="B4009" s="331" t="inlineStr">
        <is>
          <t>CABO DE COBRE FLEXÍVEL ISOLADO, 70 MM², 0,6/1,0 KV, PARA REDE AÉREA DE DISTRIBUIÇÃO DE ENERGIA ELÉTRICA DE BAIXA TENSÃO - FORNECIMENTO E INSTALAÇÃO. AF_12/2025</t>
        </is>
      </c>
      <c r="C4009" s="330" t="inlineStr">
        <is>
          <t>M</t>
        </is>
      </c>
      <c r="D4009" s="330" t="n">
        <v>76.61</v>
      </c>
      <c r="E4009" s="330" t="n">
        <v>76.62</v>
      </c>
      <c r="F4009" s="330" t="inlineStr"/>
    </row>
    <row r="4010" ht="45" customHeight="1" s="496">
      <c r="A4010" s="330" t="n">
        <v>101567</v>
      </c>
      <c r="B4010" s="331" t="inlineStr">
        <is>
          <t>CABO DE COBRE FLEXÍVEL ISOLADO, 95 MM², 0,6/1,0 KV, PARA REDE AÉREA DE DISTRIBUIÇÃO DE ENERGIA ELÉTRICA DE BAIXA TENSÃO - FORNECIMENTO E INSTALAÇÃO. AF_12/2025</t>
        </is>
      </c>
      <c r="C4010" s="330" t="inlineStr">
        <is>
          <t>M</t>
        </is>
      </c>
      <c r="D4010" s="330" t="n">
        <v>99.45</v>
      </c>
      <c r="E4010" s="330" t="n">
        <v>99.45999999999999</v>
      </c>
      <c r="F4010" s="330" t="inlineStr"/>
    </row>
    <row r="4011" ht="45" customHeight="1" s="496">
      <c r="A4011" s="330" t="n">
        <v>101501</v>
      </c>
      <c r="B4011" s="331" t="inlineStr">
        <is>
          <t>ENTRADA DE ENERGIA ELÉTRICA, AÉREA, BIFÁSICA, COM CAIXA DE EMBUTIR, CABO DE 10 MM2 E DISJUNTOR DIN 50A (NÃO INCLUSO O POSTE DE CONCRETO). AF_12/2025</t>
        </is>
      </c>
      <c r="C4011" s="330" t="inlineStr">
        <is>
          <t>UN</t>
        </is>
      </c>
      <c r="D4011" s="330" t="n">
        <v>1992.9</v>
      </c>
      <c r="E4011" s="330" t="n">
        <v>2031.49</v>
      </c>
      <c r="F4011" s="330" t="inlineStr">
        <is>
          <t>AS</t>
        </is>
      </c>
    </row>
    <row r="4012" ht="45" customHeight="1" s="496">
      <c r="A4012" s="330" t="n">
        <v>101502</v>
      </c>
      <c r="B4012" s="331" t="inlineStr">
        <is>
          <t>ENTRADA DE ENERGIA ELÉTRICA, AÉREA, BIFÁSICA, COM CAIXA DE EMBUTIR, CABO DE 16 MM2 E DISJUNTOR DIN 50A (NÃO INCLUSO O POSTE DE CONCRETO). AF_12/2025</t>
        </is>
      </c>
      <c r="C4012" s="330" t="inlineStr">
        <is>
          <t>UN</t>
        </is>
      </c>
      <c r="D4012" s="330" t="n">
        <v>2162.06</v>
      </c>
      <c r="E4012" s="330" t="n">
        <v>2203.15</v>
      </c>
      <c r="F4012" s="330" t="inlineStr">
        <is>
          <t>AS</t>
        </is>
      </c>
    </row>
    <row r="4013" ht="45" customHeight="1" s="496">
      <c r="A4013" s="330" t="n">
        <v>101503</v>
      </c>
      <c r="B4013" s="331" t="inlineStr">
        <is>
          <t>ENTRADA DE ENERGIA ELÉTRICA, AÉREA, BIFÁSICA, COM CAIXA DE EMBUTIR, CABO DE 25 MM2 E DISJUNTOR DIN 50A (NÃO INCLUSO O POSTE DE CONCRETO). AF_12/2025</t>
        </is>
      </c>
      <c r="C4013" s="330" t="inlineStr">
        <is>
          <t>UN</t>
        </is>
      </c>
      <c r="D4013" s="330" t="n">
        <v>2189.03</v>
      </c>
      <c r="E4013" s="330" t="n">
        <v>2226.63</v>
      </c>
      <c r="F4013" s="330" t="inlineStr">
        <is>
          <t>AS</t>
        </is>
      </c>
    </row>
    <row r="4014" ht="45" customHeight="1" s="496">
      <c r="A4014" s="330" t="n">
        <v>101504</v>
      </c>
      <c r="B4014" s="331" t="inlineStr">
        <is>
          <t>ENTRADA DE ENERGIA ELÉTRICA, AÉREA, BIFÁSICA, COM CAIXA DE EMBUTIR, CABO DE 35 MM2 E DISJUNTOR DIN 50A (NÃO INCLUSO O POSTE DE CONCRETO). AF_12/2025</t>
        </is>
      </c>
      <c r="C4014" s="330" t="inlineStr">
        <is>
          <t>UN</t>
        </is>
      </c>
      <c r="D4014" s="330" t="n">
        <v>2411.2</v>
      </c>
      <c r="E4014" s="330" t="n">
        <v>2450.16</v>
      </c>
      <c r="F4014" s="330" t="inlineStr">
        <is>
          <t>AS</t>
        </is>
      </c>
    </row>
    <row r="4015" ht="45" customHeight="1" s="496">
      <c r="A4015" s="330" t="n">
        <v>101497</v>
      </c>
      <c r="B4015" s="331" t="inlineStr">
        <is>
          <t>ENTRADA DE ENERGIA ELÉTRICA, AÉREA, BIFÁSICA, COM CAIXA DE SOBREPOR, CABO DE 10 MM2 E DISJUNTOR DIN 50A (NÃO INCLUSO O POSTE DE CONCRETO). AF_12/2025</t>
        </is>
      </c>
      <c r="C4015" s="330" t="inlineStr">
        <is>
          <t>UN</t>
        </is>
      </c>
      <c r="D4015" s="330" t="n">
        <v>2005.25</v>
      </c>
      <c r="E4015" s="330" t="n">
        <v>2045.13</v>
      </c>
      <c r="F4015" s="330" t="inlineStr">
        <is>
          <t>AS</t>
        </is>
      </c>
    </row>
    <row r="4016" ht="45" customHeight="1" s="496">
      <c r="A4016" s="330" t="n">
        <v>101498</v>
      </c>
      <c r="B4016" s="331" t="inlineStr">
        <is>
          <t>ENTRADA DE ENERGIA ELÉTRICA, AÉREA, BIFÁSICA, COM CAIXA DE SOBREPOR, CABO DE 16 MM2 E DISJUNTOR DIN 50A (NÃO INCLUSO O POSTE DE CONCRETO). AF_12/2025</t>
        </is>
      </c>
      <c r="C4016" s="330" t="inlineStr">
        <is>
          <t>UN</t>
        </is>
      </c>
      <c r="D4016" s="330" t="n">
        <v>2174.41</v>
      </c>
      <c r="E4016" s="330" t="n">
        <v>2216.79</v>
      </c>
      <c r="F4016" s="330" t="inlineStr">
        <is>
          <t>AS</t>
        </is>
      </c>
    </row>
    <row r="4017" ht="45" customHeight="1" s="496">
      <c r="A4017" s="330" t="n">
        <v>101499</v>
      </c>
      <c r="B4017" s="331" t="inlineStr">
        <is>
          <t>ENTRADA DE ENERGIA ELÉTRICA, AÉREA, BIFÁSICA, COM CAIXA DE SOBREPOR, CABO DE 25 MM2 E DISJUNTOR DIN 50A (NÃO INCLUSO O POSTE DE CONCRETO). AF_12/2025</t>
        </is>
      </c>
      <c r="C4017" s="330" t="inlineStr">
        <is>
          <t>UN</t>
        </is>
      </c>
      <c r="D4017" s="330" t="n">
        <v>2201.38</v>
      </c>
      <c r="E4017" s="330" t="n">
        <v>2240.27</v>
      </c>
      <c r="F4017" s="330" t="inlineStr">
        <is>
          <t>AS</t>
        </is>
      </c>
    </row>
    <row r="4018" ht="45" customHeight="1" s="496">
      <c r="A4018" s="330" t="n">
        <v>101500</v>
      </c>
      <c r="B4018" s="331" t="inlineStr">
        <is>
          <t>ENTRADA DE ENERGIA ELÉTRICA, AÉREA, BIFÁSICA, COM CAIXA DE SOBREPOR, CABO DE 35 MM2 E DISJUNTOR DIN 50A (NÃO INCLUSO O POSTE DE CONCRETO). AF_12/2025</t>
        </is>
      </c>
      <c r="C4018" s="330" t="inlineStr">
        <is>
          <t>UN</t>
        </is>
      </c>
      <c r="D4018" s="330" t="n">
        <v>2423.55</v>
      </c>
      <c r="E4018" s="330" t="n">
        <v>2463.8</v>
      </c>
      <c r="F4018" s="330" t="inlineStr">
        <is>
          <t>AS</t>
        </is>
      </c>
    </row>
    <row r="4019" ht="45" customHeight="1" s="496">
      <c r="A4019" s="330" t="n">
        <v>101493</v>
      </c>
      <c r="B4019" s="331" t="inlineStr">
        <is>
          <t>ENTRADA DE ENERGIA ELÉTRICA, AÉREA, MONOFÁSICA, COM CAIXA DE EMBUTIR, CABO DE 10 MM2 E DISJUNTOR DIN 50A (NÃO INCLUSO O POSTE DE CONCRETO). AF_12/2025</t>
        </is>
      </c>
      <c r="C4019" s="330" t="inlineStr">
        <is>
          <t>UN</t>
        </is>
      </c>
      <c r="D4019" s="330" t="n">
        <v>1698.12</v>
      </c>
      <c r="E4019" s="330" t="n">
        <v>1734.06</v>
      </c>
      <c r="F4019" s="330" t="inlineStr">
        <is>
          <t>AS</t>
        </is>
      </c>
    </row>
    <row r="4020" ht="45" customHeight="1" s="496">
      <c r="A4020" s="330" t="n">
        <v>101494</v>
      </c>
      <c r="B4020" s="331" t="inlineStr">
        <is>
          <t>ENTRADA DE ENERGIA ELÉTRICA, AÉREA, MONOFÁSICA, COM CAIXA DE EMBUTIR, CABO DE 16 MM2 E DISJUNTOR DIN 50A (NÃO INCLUSO O POSTE DE CONCRETO). AF_12/2025</t>
        </is>
      </c>
      <c r="C4020" s="330" t="inlineStr">
        <is>
          <t>UN</t>
        </is>
      </c>
      <c r="D4020" s="330" t="n">
        <v>1809.88</v>
      </c>
      <c r="E4020" s="330" t="n">
        <v>1847.47</v>
      </c>
      <c r="F4020" s="330" t="inlineStr">
        <is>
          <t>AS</t>
        </is>
      </c>
    </row>
    <row r="4021" ht="45" customHeight="1" s="496">
      <c r="A4021" s="330" t="n">
        <v>101495</v>
      </c>
      <c r="B4021" s="331" t="inlineStr">
        <is>
          <t>ENTRADA DE ENERGIA ELÉTRICA, AÉREA, MONOFÁSICA, COM CAIXA DE EMBUTIR, CABO DE 25 MM2 E DISJUNTOR DIN 50A (NÃO INCLUSO O POSTE DE CONCRETO). AF_12/2025</t>
        </is>
      </c>
      <c r="C4021" s="330" t="inlineStr">
        <is>
          <t>UN</t>
        </is>
      </c>
      <c r="D4021" s="330" t="n">
        <v>1827.7</v>
      </c>
      <c r="E4021" s="330" t="n">
        <v>1862.98</v>
      </c>
      <c r="F4021" s="330" t="inlineStr">
        <is>
          <t>AS</t>
        </is>
      </c>
    </row>
    <row r="4022" ht="45" customHeight="1" s="496">
      <c r="A4022" s="330" t="n">
        <v>101496</v>
      </c>
      <c r="B4022" s="331" t="inlineStr">
        <is>
          <t>ENTRADA DE ENERGIA ELÉTRICA, AÉREA, MONOFÁSICA, COM CAIXA DE EMBUTIR, CABO DE 35 MM2 E DISJUNTOR DIN 50A (NÃO INCLUSO O POSTE DE CONCRETO). AF_12/2025</t>
        </is>
      </c>
      <c r="C4022" s="330" t="inlineStr">
        <is>
          <t>UN</t>
        </is>
      </c>
      <c r="D4022" s="330" t="n">
        <v>1986.7</v>
      </c>
      <c r="E4022" s="330" t="n">
        <v>2023.17</v>
      </c>
      <c r="F4022" s="330" t="inlineStr">
        <is>
          <t>AS</t>
        </is>
      </c>
    </row>
    <row r="4023" ht="45" customHeight="1" s="496">
      <c r="A4023" s="330" t="n">
        <v>101489</v>
      </c>
      <c r="B4023" s="331" t="inlineStr">
        <is>
          <t>ENTRADA DE ENERGIA ELÉTRICA, AÉREA, MONOFÁSICA, COM CAIXA DE SOBREPOR, CABO DE 10 MM2 E DISJUNTOR DIN 50A (NÃO INCLUSO O POSTE DE CONCRETO). AF_12/2025</t>
        </is>
      </c>
      <c r="C4023" s="330" t="inlineStr">
        <is>
          <t>UN</t>
        </is>
      </c>
      <c r="D4023" s="330" t="n">
        <v>1720.7</v>
      </c>
      <c r="E4023" s="330" t="n">
        <v>1758.2</v>
      </c>
      <c r="F4023" s="330" t="inlineStr">
        <is>
          <t>AS</t>
        </is>
      </c>
    </row>
    <row r="4024" ht="45" customHeight="1" s="496">
      <c r="A4024" s="330" t="n">
        <v>101490</v>
      </c>
      <c r="B4024" s="331" t="inlineStr">
        <is>
          <t>ENTRADA DE ENERGIA ELÉTRICA, AÉREA, MONOFÁSICA, COM CAIXA DE SOBREPOR, CABO DE 16 MM2 E DISJUNTOR DIN 50A (NÃO INCLUSO O POSTE DE CONCRETO). AF_12/2025</t>
        </is>
      </c>
      <c r="C4024" s="330" t="inlineStr">
        <is>
          <t>UN</t>
        </is>
      </c>
      <c r="D4024" s="330" t="n">
        <v>1832.46</v>
      </c>
      <c r="E4024" s="330" t="n">
        <v>1871.61</v>
      </c>
      <c r="F4024" s="330" t="inlineStr">
        <is>
          <t>AS</t>
        </is>
      </c>
    </row>
    <row r="4025" ht="45" customHeight="1" s="496">
      <c r="A4025" s="330" t="n">
        <v>101491</v>
      </c>
      <c r="B4025" s="331" t="inlineStr">
        <is>
          <t>ENTRADA DE ENERGIA ELÉTRICA, AÉREA, MONOFÁSICA, COM CAIXA DE SOBREPOR, CABO DE 25 MM2 E DISJUNTOR DIN 50A (NÃO INCLUSO O POSTE DE CONCRETO). AF_12/2025</t>
        </is>
      </c>
      <c r="C4025" s="330" t="inlineStr">
        <is>
          <t>UN</t>
        </is>
      </c>
      <c r="D4025" s="330" t="n">
        <v>1850.28</v>
      </c>
      <c r="E4025" s="330" t="n">
        <v>1887.12</v>
      </c>
      <c r="F4025" s="330" t="inlineStr">
        <is>
          <t>AS</t>
        </is>
      </c>
    </row>
    <row r="4026" ht="45" customHeight="1" s="496">
      <c r="A4026" s="330" t="n">
        <v>101492</v>
      </c>
      <c r="B4026" s="331" t="inlineStr">
        <is>
          <t>ENTRADA DE ENERGIA ELÉTRICA, AÉREA, MONOFÁSICA, COM CAIXA DE SOBREPOR, CABO DE 35 MM2 E DISJUNTOR DIN 50A (NÃO INCLUSO O POSTE DE CONCRETO). AF_12/2025</t>
        </is>
      </c>
      <c r="C4026" s="330" t="inlineStr">
        <is>
          <t>UN</t>
        </is>
      </c>
      <c r="D4026" s="330" t="n">
        <v>2009.28</v>
      </c>
      <c r="E4026" s="330" t="n">
        <v>2047.31</v>
      </c>
      <c r="F4026" s="330" t="inlineStr">
        <is>
          <t>AS</t>
        </is>
      </c>
    </row>
    <row r="4027" ht="45" customHeight="1" s="496">
      <c r="A4027" s="330" t="n">
        <v>101509</v>
      </c>
      <c r="B4027" s="331" t="inlineStr">
        <is>
          <t>ENTRADA DE ENERGIA ELÉTRICA, AÉREA, TRIFÁSICA, COM CAIXA DE EMBUTIR, CABO DE 10 MM2 E DISJUNTOR DIN 50A (NÃO INCLUSO O POSTE DE CONCRETO). AF_12/2025</t>
        </is>
      </c>
      <c r="C4027" s="330" t="inlineStr">
        <is>
          <t>UN</t>
        </is>
      </c>
      <c r="D4027" s="330" t="n">
        <v>2119.64</v>
      </c>
      <c r="E4027" s="330" t="n">
        <v>2160.61</v>
      </c>
      <c r="F4027" s="330" t="inlineStr">
        <is>
          <t>AS</t>
        </is>
      </c>
    </row>
    <row r="4028" ht="45" customHeight="1" s="496">
      <c r="A4028" s="330" t="n">
        <v>101510</v>
      </c>
      <c r="B4028" s="331" t="inlineStr">
        <is>
          <t>ENTRADA DE ENERGIA ELÉTRICA, AÉREA, TRIFÁSICA, COM CAIXA DE EMBUTIR, CABO DE 16 MM2 E DISJUNTOR DIN 50A (NÃO INCLUSO O POSTE DE CONCRETO). AF_12/2025</t>
        </is>
      </c>
      <c r="C4028" s="330" t="inlineStr">
        <is>
          <t>UN</t>
        </is>
      </c>
      <c r="D4028" s="330" t="n">
        <v>2345.19</v>
      </c>
      <c r="E4028" s="330" t="n">
        <v>2389.49</v>
      </c>
      <c r="F4028" s="330" t="inlineStr">
        <is>
          <t>AS</t>
        </is>
      </c>
    </row>
    <row r="4029" ht="45" customHeight="1" s="496">
      <c r="A4029" s="330" t="n">
        <v>101511</v>
      </c>
      <c r="B4029" s="331" t="inlineStr">
        <is>
          <t>ENTRADA DE ENERGIA ELÉTRICA, AÉREA, TRIFÁSICA, COM CAIXA DE EMBUTIR, CABO DE 25 MM2 E DISJUNTOR DIN 50A (NÃO INCLUSO O POSTE DE CONCRETO). AF_12/2025</t>
        </is>
      </c>
      <c r="C4029" s="330" t="inlineStr">
        <is>
          <t>UN</t>
        </is>
      </c>
      <c r="D4029" s="330" t="n">
        <v>2381.15</v>
      </c>
      <c r="E4029" s="330" t="n">
        <v>2420.79</v>
      </c>
      <c r="F4029" s="330" t="inlineStr">
        <is>
          <t>AS</t>
        </is>
      </c>
    </row>
    <row r="4030" ht="45" customHeight="1" s="496">
      <c r="A4030" s="330" t="n">
        <v>101512</v>
      </c>
      <c r="B4030" s="331" t="inlineStr">
        <is>
          <t>ENTRADA DE ENERGIA ELÉTRICA, AÉREA, TRIFÁSICA, COM CAIXA DE EMBUTIR, CABO DE 35 MM2 E DISJUNTOR DIN 50A (NÃO INCLUSO O POSTE DE CONCRETO). AF_12/2025</t>
        </is>
      </c>
      <c r="C4030" s="330" t="inlineStr">
        <is>
          <t>UN</t>
        </is>
      </c>
      <c r="D4030" s="330" t="n">
        <v>2665.37</v>
      </c>
      <c r="E4030" s="330" t="n">
        <v>2706.53</v>
      </c>
      <c r="F4030" s="330" t="inlineStr">
        <is>
          <t>AS</t>
        </is>
      </c>
    </row>
    <row r="4031" ht="45" customHeight="1" s="496">
      <c r="A4031" s="330" t="n">
        <v>101505</v>
      </c>
      <c r="B4031" s="331" t="inlineStr">
        <is>
          <t>ENTRADA DE ENERGIA ELÉTRICA, AÉREA, TRIFÁSICA, COM CAIXA DE SOBREPOR, CABO DE 10 MM2 E DISJUNTOR DIN 50A (NÃO INCLUSO O POSTE DE CONCRETO). AF_12/2025</t>
        </is>
      </c>
      <c r="C4031" s="330" t="inlineStr">
        <is>
          <t>UN</t>
        </is>
      </c>
      <c r="D4031" s="330" t="n">
        <v>2129.7</v>
      </c>
      <c r="E4031" s="330" t="n">
        <v>2171.93</v>
      </c>
      <c r="F4031" s="330" t="inlineStr">
        <is>
          <t>AS</t>
        </is>
      </c>
    </row>
    <row r="4032" ht="45" customHeight="1" s="496">
      <c r="A4032" s="330" t="n">
        <v>101506</v>
      </c>
      <c r="B4032" s="331" t="inlineStr">
        <is>
          <t>ENTRADA DE ENERGIA ELÉTRICA, AÉREA, TRIFÁSICA, COM CAIXA DE SOBREPOR, CABO DE 16 MM2 E DISJUNTOR DIN 50A (NÃO INCLUSO O POSTE DE CONCRETO). AF_12/2025</t>
        </is>
      </c>
      <c r="C4032" s="330" t="inlineStr">
        <is>
          <t>UN</t>
        </is>
      </c>
      <c r="D4032" s="330" t="n">
        <v>2355.25</v>
      </c>
      <c r="E4032" s="330" t="n">
        <v>2400.81</v>
      </c>
      <c r="F4032" s="330" t="inlineStr">
        <is>
          <t>AS</t>
        </is>
      </c>
    </row>
    <row r="4033" ht="45" customHeight="1" s="496">
      <c r="A4033" s="330" t="n">
        <v>101507</v>
      </c>
      <c r="B4033" s="331" t="inlineStr">
        <is>
          <t>ENTRADA DE ENERGIA ELÉTRICA, AÉREA, TRIFÁSICA, COM CAIXA DE SOBREPOR, CABO DE 25 MM2 E DISJUNTOR DIN 50A (NÃO INCLUSO O POSTE DE CONCRETO). AF_12/2025</t>
        </is>
      </c>
      <c r="C4033" s="330" t="inlineStr">
        <is>
          <t>UN</t>
        </is>
      </c>
      <c r="D4033" s="330" t="n">
        <v>2391.21</v>
      </c>
      <c r="E4033" s="330" t="n">
        <v>2432.11</v>
      </c>
      <c r="F4033" s="330" t="inlineStr">
        <is>
          <t>AS</t>
        </is>
      </c>
    </row>
    <row r="4034" ht="45" customHeight="1" s="496">
      <c r="A4034" s="330" t="n">
        <v>101508</v>
      </c>
      <c r="B4034" s="331" t="inlineStr">
        <is>
          <t>ENTRADA DE ENERGIA ELÉTRICA, AÉREA, TRIFÁSICA, COM CAIXA DE SOBREPOR, CABO DE 35 MM2 E DISJUNTOR DIN 50A (NÃO INCLUSO O POSTE DE CONCRETO). AF_12/2025</t>
        </is>
      </c>
      <c r="C4034" s="330" t="inlineStr">
        <is>
          <t>UN</t>
        </is>
      </c>
      <c r="D4034" s="330" t="n">
        <v>2675.43</v>
      </c>
      <c r="E4034" s="330" t="n">
        <v>2717.85</v>
      </c>
      <c r="F4034" s="330" t="inlineStr">
        <is>
          <t>AS</t>
        </is>
      </c>
    </row>
    <row r="4035" ht="45" customHeight="1" s="496">
      <c r="A4035" s="330" t="n">
        <v>101525</v>
      </c>
      <c r="B4035" s="331" t="inlineStr">
        <is>
          <t>ENTRADA DE ENERGIA ELÉTRICA, SUBTERRÂNEA, BIFÁSICA, COM CAIXA DE EMBUTIR, CABO DE 10 MM2 E DISJUNTOR DIN 50A (NÃO INCLUSA MURETA DE ALVENARIA). AF_12/2025</t>
        </is>
      </c>
      <c r="C4035" s="330" t="inlineStr">
        <is>
          <t>UN</t>
        </is>
      </c>
      <c r="D4035" s="330" t="n">
        <v>1166.87</v>
      </c>
      <c r="E4035" s="330" t="n">
        <v>1183.52</v>
      </c>
      <c r="F4035" s="330" t="inlineStr"/>
    </row>
    <row r="4036" ht="45" customHeight="1" s="496">
      <c r="A4036" s="330" t="n">
        <v>101526</v>
      </c>
      <c r="B4036" s="331" t="inlineStr">
        <is>
          <t>ENTRADA DE ENERGIA ELÉTRICA, SUBTERRÂNEA, BIFÁSICA, COM CAIXA DE EMBUTIR, CABO DE 16 MM2 E DISJUNTOR DIN 50A (NÃO INCLUSA MURETA DE ALVENARIA). AF_12/2025</t>
        </is>
      </c>
      <c r="C4036" s="330" t="inlineStr">
        <is>
          <t>UN</t>
        </is>
      </c>
      <c r="D4036" s="330" t="n">
        <v>1368.03</v>
      </c>
      <c r="E4036" s="330" t="n">
        <v>1387.65</v>
      </c>
      <c r="F4036" s="330" t="inlineStr"/>
    </row>
    <row r="4037" ht="45" customHeight="1" s="496">
      <c r="A4037" s="330" t="n">
        <v>101527</v>
      </c>
      <c r="B4037" s="331" t="inlineStr">
        <is>
          <t>ENTRADA DE ENERGIA ELÉTRICA, SUBTERRÂNEA, BIFÁSICA, COM CAIXA DE EMBUTIR, CABO DE 25 MM2 E DISJUNTOR DIN 50A (NÃO INCLUSA MURETA DE ALVENARIA). AF_12/2025</t>
        </is>
      </c>
      <c r="C4037" s="330" t="inlineStr">
        <is>
          <t>UN</t>
        </is>
      </c>
      <c r="D4037" s="330" t="n">
        <v>1400.11</v>
      </c>
      <c r="E4037" s="330" t="n">
        <v>1415.57</v>
      </c>
      <c r="F4037" s="330" t="inlineStr"/>
    </row>
    <row r="4038" ht="45" customHeight="1" s="496">
      <c r="A4038" s="330" t="n">
        <v>101528</v>
      </c>
      <c r="B4038" s="331" t="inlineStr">
        <is>
          <t>ENTRADA DE ENERGIA ELÉTRICA, SUBTERRÂNEA, BIFÁSICA, COM CAIXA DE EMBUTIR, CABO DE 35 MM2 E DISJUNTOR DIN 50A (NÃO INCLUSA MURETA DE ALVENARIA). AF_12/2025</t>
        </is>
      </c>
      <c r="C4038" s="330" t="inlineStr">
        <is>
          <t>UN</t>
        </is>
      </c>
      <c r="D4038" s="330" t="n">
        <v>1621.47</v>
      </c>
      <c r="E4038" s="330" t="n">
        <v>1637.53</v>
      </c>
      <c r="F4038" s="330" t="inlineStr"/>
    </row>
    <row r="4039" ht="45" customHeight="1" s="496">
      <c r="A4039" s="330" t="n">
        <v>101521</v>
      </c>
      <c r="B4039" s="331" t="inlineStr">
        <is>
          <t>ENTRADA DE ENERGIA ELÉTRICA, SUBTERRÂNEA, BIFÁSICA, COM CAIXA DE SOBREPOR, CABO DE 10 MM2 E DISJUNTOR DIN 50A (NÃO INCLUSA MURETA DE ALVENARIA). AF_12/2025</t>
        </is>
      </c>
      <c r="C4039" s="330" t="inlineStr">
        <is>
          <t>UN</t>
        </is>
      </c>
      <c r="D4039" s="330" t="n">
        <v>1179.22</v>
      </c>
      <c r="E4039" s="330" t="n">
        <v>1197.16</v>
      </c>
      <c r="F4039" s="330" t="inlineStr"/>
    </row>
    <row r="4040" ht="45" customHeight="1" s="496">
      <c r="A4040" s="330" t="n">
        <v>101522</v>
      </c>
      <c r="B4040" s="331" t="inlineStr">
        <is>
          <t>ENTRADA DE ENERGIA ELÉTRICA, SUBTERRÂNEA, BIFÁSICA, COM CAIXA DE SOBREPOR, CABO DE 16 MM2 E DISJUNTOR DIN 50A (NÃO INCLUSA MURETA DE ALVENARIA). AF_12/2025</t>
        </is>
      </c>
      <c r="C4040" s="330" t="inlineStr">
        <is>
          <t>UN</t>
        </is>
      </c>
      <c r="D4040" s="330" t="n">
        <v>1380.38</v>
      </c>
      <c r="E4040" s="330" t="n">
        <v>1401.29</v>
      </c>
      <c r="F4040" s="330" t="inlineStr"/>
    </row>
    <row r="4041" ht="45" customHeight="1" s="496">
      <c r="A4041" s="330" t="n">
        <v>101523</v>
      </c>
      <c r="B4041" s="331" t="inlineStr">
        <is>
          <t>ENTRADA DE ENERGIA ELÉTRICA, SUBTERRÂNEA, BIFÁSICA, COM CAIXA DE SOBREPOR, CABO DE 25 MM2 E DISJUNTOR DIN 50A (NÃO INCLUSA MURETA DE ALVENARIA). AF_12/2025</t>
        </is>
      </c>
      <c r="C4041" s="330" t="inlineStr">
        <is>
          <t>UN</t>
        </is>
      </c>
      <c r="D4041" s="330" t="n">
        <v>1412.46</v>
      </c>
      <c r="E4041" s="330" t="n">
        <v>1429.21</v>
      </c>
      <c r="F4041" s="330" t="inlineStr"/>
    </row>
    <row r="4042" ht="45" customHeight="1" s="496">
      <c r="A4042" s="330" t="n">
        <v>101524</v>
      </c>
      <c r="B4042" s="331" t="inlineStr">
        <is>
          <t>ENTRADA DE ENERGIA ELÉTRICA, SUBTERRÂNEA, BIFÁSICA, COM CAIXA DE SOBREPOR, CABO DE 35 MM2 E DISJUNTOR DIN 50A (NÃO INCLUSA MURETA DE ALVENARIA). AF_12/2025</t>
        </is>
      </c>
      <c r="C4042" s="330" t="inlineStr">
        <is>
          <t>UN</t>
        </is>
      </c>
      <c r="D4042" s="330" t="n">
        <v>1633.82</v>
      </c>
      <c r="E4042" s="330" t="n">
        <v>1651.17</v>
      </c>
      <c r="F4042" s="330" t="inlineStr"/>
    </row>
    <row r="4043" ht="45" customHeight="1" s="496">
      <c r="A4043" s="330" t="n">
        <v>101517</v>
      </c>
      <c r="B4043" s="331" t="inlineStr">
        <is>
          <t>ENTRADA DE ENERGIA ELÉTRICA, SUBTERRÂNEA, MONOFÁSICA, COM CAIXA DE EMBUTIR, CABO DE 10 MM2 E DISJUNTOR DIN 50A (NÃO INCLUSA MURETA DE ALVENARIA). AF_12/2025</t>
        </is>
      </c>
      <c r="C4043" s="330" t="inlineStr">
        <is>
          <t>UN</t>
        </is>
      </c>
      <c r="D4043" s="330" t="n">
        <v>854.9400000000001</v>
      </c>
      <c r="E4043" s="330" t="n">
        <v>868.65</v>
      </c>
      <c r="F4043" s="330" t="inlineStr"/>
    </row>
    <row r="4044" ht="45" customHeight="1" s="496">
      <c r="A4044" s="330" t="n">
        <v>101518</v>
      </c>
      <c r="B4044" s="331" t="inlineStr">
        <is>
          <t>ENTRADA DE ENERGIA ELÉTRICA, SUBTERRÂNEA, MONOFÁSICA, COM CAIXA DE EMBUTIR, CABO DE 16 MM2 E DISJUNTOR DIN 50A (NÃO INCLUSA MURETA DE ALVENARIA). AF_12/2025</t>
        </is>
      </c>
      <c r="C4044" s="330" t="inlineStr">
        <is>
          <t>UN</t>
        </is>
      </c>
      <c r="D4044" s="330" t="n">
        <v>989.05</v>
      </c>
      <c r="E4044" s="330" t="n">
        <v>1004.74</v>
      </c>
      <c r="F4044" s="330" t="inlineStr"/>
    </row>
    <row r="4045" ht="45" customHeight="1" s="496">
      <c r="A4045" s="330" t="n">
        <v>101519</v>
      </c>
      <c r="B4045" s="331" t="inlineStr">
        <is>
          <t>ENTRADA DE ENERGIA ELÉTRICA, SUBTERRÂNEA, MONOFÁSICA, COM CAIXA DE EMBUTIR, CABO DE 25 MM2 E DISJUNTOR DIN 50A (NÃO INCLUSA MURETA DE ALVENARIA). AF_12/2025</t>
        </is>
      </c>
      <c r="C4045" s="330" t="inlineStr">
        <is>
          <t>UN</t>
        </is>
      </c>
      <c r="D4045" s="330" t="n">
        <v>1010.43</v>
      </c>
      <c r="E4045" s="330" t="n">
        <v>1023.35</v>
      </c>
      <c r="F4045" s="330" t="inlineStr"/>
    </row>
    <row r="4046" ht="45" customHeight="1" s="496">
      <c r="A4046" s="330" t="n">
        <v>101520</v>
      </c>
      <c r="B4046" s="331" t="inlineStr">
        <is>
          <t>ENTRADA DE ENERGIA ELÉTRICA, SUBTERRÂNEA, MONOFÁSICA, COM CAIXA DE EMBUTIR, CABO DE 35 MM2 E DISJUNTOR DIN 50A (NÃO INCLUSA MURETA DE ALVENARIA). AF_12/2025</t>
        </is>
      </c>
      <c r="C4046" s="330" t="inlineStr">
        <is>
          <t>UN</t>
        </is>
      </c>
      <c r="D4046" s="330" t="n">
        <v>1158.01</v>
      </c>
      <c r="E4046" s="330" t="n">
        <v>1171.32</v>
      </c>
      <c r="F4046" s="330" t="inlineStr"/>
    </row>
    <row r="4047" ht="45" customHeight="1" s="496">
      <c r="A4047" s="330" t="n">
        <v>101513</v>
      </c>
      <c r="B4047" s="331" t="inlineStr">
        <is>
          <t>ENTRADA DE ENERGIA ELÉTRICA, SUBTERRÂNEA, MONOFÁSICA, COM CAIXA DE SOBREPOR, CABO DE 10 MM2 E DISJUNTOR DIN 50A (NÃO INCLUSA MURETA DE ALVENARIA). AF_12/2025</t>
        </is>
      </c>
      <c r="C4047" s="330" t="inlineStr">
        <is>
          <t>UN</t>
        </is>
      </c>
      <c r="D4047" s="330" t="n">
        <v>877.52</v>
      </c>
      <c r="E4047" s="330" t="n">
        <v>892.79</v>
      </c>
      <c r="F4047" s="330" t="inlineStr"/>
    </row>
    <row r="4048" ht="45" customHeight="1" s="496">
      <c r="A4048" s="330" t="n">
        <v>101514</v>
      </c>
      <c r="B4048" s="331" t="inlineStr">
        <is>
          <t>ENTRADA DE ENERGIA ELÉTRICA, SUBTERRÂNEA, MONOFÁSICA, COM CAIXA DE SOBREPOR, CABO DE 16 MM2 E DISJUNTOR DIN 50A (NÃO INCLUSA MURETA DE ALVENARIA). AF_12/2025</t>
        </is>
      </c>
      <c r="C4048" s="330" t="inlineStr">
        <is>
          <t>UN</t>
        </is>
      </c>
      <c r="D4048" s="330" t="n">
        <v>1011.63</v>
      </c>
      <c r="E4048" s="330" t="n">
        <v>1028.88</v>
      </c>
      <c r="F4048" s="330" t="inlineStr"/>
    </row>
    <row r="4049" ht="45" customHeight="1" s="496">
      <c r="A4049" s="330" t="n">
        <v>101515</v>
      </c>
      <c r="B4049" s="331" t="inlineStr">
        <is>
          <t>ENTRADA DE ENERGIA ELÉTRICA, SUBTERRÂNEA, MONOFÁSICA, COM CAIXA DE SOBREPOR, CABO DE 25 MM2 E DISJUNTOR DIN 50A (NÃO INCLUSA MURETA DE ALVENARIA). AF_12/2025</t>
        </is>
      </c>
      <c r="C4049" s="330" t="inlineStr">
        <is>
          <t>UN</t>
        </is>
      </c>
      <c r="D4049" s="330" t="n">
        <v>1033.01</v>
      </c>
      <c r="E4049" s="330" t="n">
        <v>1047.49</v>
      </c>
      <c r="F4049" s="330" t="inlineStr"/>
    </row>
    <row r="4050" ht="45" customHeight="1" s="496">
      <c r="A4050" s="330" t="n">
        <v>101516</v>
      </c>
      <c r="B4050" s="331" t="inlineStr">
        <is>
          <t>ENTRADA DE ENERGIA ELÉTRICA, SUBTERRÂNEA, MONOFÁSICA, COM CAIXA DE SOBREPOR, CABO DE 35 MM2 E DISJUNTOR DIN 50A (NÃO INCLUSA MURETA DE ALVENARIA). AF_12/2025</t>
        </is>
      </c>
      <c r="C4050" s="330" t="inlineStr">
        <is>
          <t>UN</t>
        </is>
      </c>
      <c r="D4050" s="330" t="n">
        <v>1180.59</v>
      </c>
      <c r="E4050" s="330" t="n">
        <v>1195.46</v>
      </c>
      <c r="F4050" s="330" t="inlineStr"/>
    </row>
    <row r="4051" ht="45" customHeight="1" s="496">
      <c r="A4051" s="330" t="n">
        <v>101533</v>
      </c>
      <c r="B4051" s="331" t="inlineStr">
        <is>
          <t>ENTRADA DE ENERGIA ELÉTRICA, SUBTERRÂNEA, TRIFÁSICA, COM CAIXA DE EMBUTIR, CABO DE 10 MM2 E DISJUNTOR DIN 50A (NÃO INCLUSA MURETA DE ALVENARIA). AF_12/2025</t>
        </is>
      </c>
      <c r="C4051" s="330" t="inlineStr">
        <is>
          <t>UN</t>
        </is>
      </c>
      <c r="D4051" s="330" t="n">
        <v>1312.56</v>
      </c>
      <c r="E4051" s="330" t="n">
        <v>1331.9</v>
      </c>
      <c r="F4051" s="330" t="inlineStr">
        <is>
          <t>AS</t>
        </is>
      </c>
    </row>
    <row r="4052" ht="45" customHeight="1" s="496">
      <c r="A4052" s="330" t="n">
        <v>101534</v>
      </c>
      <c r="B4052" s="331" t="inlineStr">
        <is>
          <t>ENTRADA DE ENERGIA ELÉTRICA, SUBTERRÂNEA, TRIFÁSICA, COM CAIXA DE EMBUTIR, CABO DE 16 MM2 E DISJUNTOR DIN 50A (NÃO INCLUSA MURETA DE ALVENARIA). AF_12/2025</t>
        </is>
      </c>
      <c r="C4052" s="330" t="inlineStr">
        <is>
          <t>UN</t>
        </is>
      </c>
      <c r="D4052" s="330" t="n">
        <v>1580.78</v>
      </c>
      <c r="E4052" s="330" t="n">
        <v>1604.08</v>
      </c>
      <c r="F4052" s="330" t="inlineStr">
        <is>
          <t>AS</t>
        </is>
      </c>
    </row>
    <row r="4053" ht="45" customHeight="1" s="496">
      <c r="A4053" s="330" t="n">
        <v>101535</v>
      </c>
      <c r="B4053" s="331" t="inlineStr">
        <is>
          <t>ENTRADA DE ENERGIA ELÉTRICA, SUBTERRÂNEA, TRIFÁSICA, COM CAIXA DE EMBUTIR, CABO DE 25 MM2 E DISJUNTOR DIN 50A (NÃO INCLUSA MURETA DE ALVENARIA). AF_12/2025</t>
        </is>
      </c>
      <c r="C4053" s="330" t="inlineStr">
        <is>
          <t>UN</t>
        </is>
      </c>
      <c r="D4053" s="330" t="n">
        <v>1623.55</v>
      </c>
      <c r="E4053" s="330" t="n">
        <v>1641.3</v>
      </c>
      <c r="F4053" s="330" t="inlineStr">
        <is>
          <t>AS</t>
        </is>
      </c>
    </row>
    <row r="4054" ht="45" customHeight="1" s="496">
      <c r="A4054" s="330" t="n">
        <v>101536</v>
      </c>
      <c r="B4054" s="331" t="inlineStr">
        <is>
          <t>ENTRADA DE ENERGIA ELÉTRICA, SUBTERRÂNEA, TRIFÁSICA, COM CAIXA DE EMBUTIR, CABO DE 35 MM2 E DISJUNTOR DIN 50A (NÃO INCLUSA MURETA DE ALVENARIA). AF_12/2025</t>
        </is>
      </c>
      <c r="C4054" s="330" t="inlineStr">
        <is>
          <t>UN</t>
        </is>
      </c>
      <c r="D4054" s="330" t="n">
        <v>1918.7</v>
      </c>
      <c r="E4054" s="330" t="n">
        <v>1937.25</v>
      </c>
      <c r="F4054" s="330" t="inlineStr">
        <is>
          <t>AS</t>
        </is>
      </c>
    </row>
    <row r="4055" ht="45" customHeight="1" s="496">
      <c r="A4055" s="330" t="n">
        <v>101529</v>
      </c>
      <c r="B4055" s="331" t="inlineStr">
        <is>
          <t>ENTRADA DE ENERGIA ELÉTRICA, SUBTERRÂNEA, TRIFÁSICA, COM CAIXA DE SOBREPOR, CABO DE 10 MM2 E DISJUNTOR DIN 50A (NÃO INCLUSA MURETA DE ALVENARIA). AF_12/2025</t>
        </is>
      </c>
      <c r="C4055" s="330" t="inlineStr">
        <is>
          <t>UN</t>
        </is>
      </c>
      <c r="D4055" s="330" t="n">
        <v>1322.62</v>
      </c>
      <c r="E4055" s="330" t="n">
        <v>1343.22</v>
      </c>
      <c r="F4055" s="330" t="inlineStr"/>
    </row>
    <row r="4056" ht="45" customHeight="1" s="496">
      <c r="A4056" s="330" t="n">
        <v>101530</v>
      </c>
      <c r="B4056" s="331" t="inlineStr">
        <is>
          <t>ENTRADA DE ENERGIA ELÉTRICA, SUBTERRÂNEA, TRIFÁSICA, COM CAIXA DE SOBREPOR, CABO DE 16 MM2 E DISJUNTOR DIN 50A (NÃO INCLUSA MURETA DE ALVENARIA). AF_12/2025</t>
        </is>
      </c>
      <c r="C4056" s="330" t="inlineStr">
        <is>
          <t>UN</t>
        </is>
      </c>
      <c r="D4056" s="330" t="n">
        <v>1590.84</v>
      </c>
      <c r="E4056" s="330" t="n">
        <v>1615.4</v>
      </c>
      <c r="F4056" s="330" t="inlineStr"/>
    </row>
    <row r="4057" ht="45" customHeight="1" s="496">
      <c r="A4057" s="330" t="n">
        <v>101531</v>
      </c>
      <c r="B4057" s="331" t="inlineStr">
        <is>
          <t>ENTRADA DE ENERGIA ELÉTRICA, SUBTERRÂNEA, TRIFÁSICA, COM CAIXA DE SOBREPOR, CABO DE 25 MM2 E DISJUNTOR DIN 50A (NÃO INCLUSA MURETA DE ALVENARIA). AF_12/2025</t>
        </is>
      </c>
      <c r="C4057" s="330" t="inlineStr">
        <is>
          <t>UN</t>
        </is>
      </c>
      <c r="D4057" s="330" t="n">
        <v>1633.61</v>
      </c>
      <c r="E4057" s="330" t="n">
        <v>1652.62</v>
      </c>
      <c r="F4057" s="330" t="inlineStr"/>
    </row>
    <row r="4058" ht="45" customHeight="1" s="496">
      <c r="A4058" s="330" t="n">
        <v>101532</v>
      </c>
      <c r="B4058" s="331" t="inlineStr">
        <is>
          <t>ENTRADA DE ENERGIA ELÉTRICA, SUBTERRÂNEA, TRIFÁSICA, COM CAIXA DE SOBREPOR, CABO DE 35 MM2 E DISJUNTOR DIN 50A (NÃO INCLUSA MURETA DE ALVENARIA). AF_12/2025</t>
        </is>
      </c>
      <c r="C4058" s="330" t="inlineStr">
        <is>
          <t>UN</t>
        </is>
      </c>
      <c r="D4058" s="330" t="n">
        <v>1928.76</v>
      </c>
      <c r="E4058" s="330" t="n">
        <v>1948.57</v>
      </c>
      <c r="F4058" s="330" t="inlineStr"/>
    </row>
    <row r="4059" ht="45" customHeight="1" s="496">
      <c r="A4059" s="330" t="n">
        <v>101549</v>
      </c>
      <c r="B4059" s="331" t="inlineStr">
        <is>
          <t>GRAMPO PARALELO METÁLICO, PARA REDES AÉREAS DE DISTRIBUIÇÃO DE ENERGIA ELÉTRICA DE BAIXA TENSÃO - FORNECIMENTO E INSTALAÇÃO. AF_12/2025</t>
        </is>
      </c>
      <c r="C4059" s="330" t="inlineStr">
        <is>
          <t>UN</t>
        </is>
      </c>
      <c r="D4059" s="330" t="n">
        <v>21.84</v>
      </c>
      <c r="E4059" s="330" t="n">
        <v>22.34</v>
      </c>
      <c r="F4059" s="330" t="inlineStr">
        <is>
          <t>AS</t>
        </is>
      </c>
    </row>
    <row r="4060" ht="30" customHeight="1" s="496">
      <c r="A4060" s="330" t="n">
        <v>101547</v>
      </c>
      <c r="B4060" s="331" t="inlineStr">
        <is>
          <t>ISOLADOR, TIPO DISCO, PARA TENSÃO 15 KV - FORNECIMENTO E INSTALAÇÃO. AF_12/2025</t>
        </is>
      </c>
      <c r="C4060" s="330" t="inlineStr">
        <is>
          <t>UN</t>
        </is>
      </c>
      <c r="D4060" s="330" t="n">
        <v>150.99</v>
      </c>
      <c r="E4060" s="330" t="n">
        <v>151.15</v>
      </c>
      <c r="F4060" s="330" t="inlineStr"/>
    </row>
    <row r="4061" ht="30" customHeight="1" s="496">
      <c r="A4061" s="330" t="n">
        <v>101546</v>
      </c>
      <c r="B4061" s="331" t="inlineStr">
        <is>
          <t>ISOLADOR, TIPO PINO, PARA TENSÃO 15 KV - FORNECIMENTO E INSTALAÇÃO. AF_12/2025</t>
        </is>
      </c>
      <c r="C4061" s="330" t="inlineStr">
        <is>
          <t>UN</t>
        </is>
      </c>
      <c r="D4061" s="330" t="n">
        <v>48.07</v>
      </c>
      <c r="E4061" s="330" t="n">
        <v>48.23</v>
      </c>
      <c r="F4061" s="330" t="inlineStr"/>
    </row>
    <row r="4062" ht="30" customHeight="1" s="496">
      <c r="A4062" s="330" t="n">
        <v>101548</v>
      </c>
      <c r="B4062" s="331" t="inlineStr">
        <is>
          <t>ISOLADOR, TIPO ROLDANA, PARA BAIXA TENSÃO - FORNECIMENTO E INSTALAÇÃO. AF_12/2025</t>
        </is>
      </c>
      <c r="C4062" s="330" t="inlineStr">
        <is>
          <t>UN</t>
        </is>
      </c>
      <c r="D4062" s="330" t="n">
        <v>11.77</v>
      </c>
      <c r="E4062" s="330" t="n">
        <v>11.93</v>
      </c>
      <c r="F4062" s="330" t="inlineStr"/>
    </row>
    <row r="4063" ht="45" customHeight="1" s="496">
      <c r="A4063" s="330" t="n">
        <v>94764</v>
      </c>
      <c r="B4063" s="331" t="inlineStr">
        <is>
          <t>ADAPTADOR COM FLANGE E ANEL DE VEDAÇÃO, CPVC, ROSCÁVEL, DN 15 MM, INSTALADO EM RESERVAÇÃO PREDIAL DE ÁGUA - FORNECIMENTO E INSTALAÇÃO. AF_04/2024</t>
        </is>
      </c>
      <c r="C4063" s="330" t="inlineStr">
        <is>
          <t>UN</t>
        </is>
      </c>
      <c r="D4063" s="330" t="n">
        <v>37.16</v>
      </c>
      <c r="E4063" s="330" t="n">
        <v>37.54</v>
      </c>
      <c r="F4063" s="330" t="inlineStr"/>
    </row>
    <row r="4064" ht="45" customHeight="1" s="496">
      <c r="A4064" s="330" t="n">
        <v>94765</v>
      </c>
      <c r="B4064" s="331" t="inlineStr">
        <is>
          <t>ADAPTADOR COM FLANGE E ANEL DE VEDAÇÃO, CPVC, ROSCÁVEL, DN 22 MM, INSTALADO EM RESERVAÇÃO PREDIAL DE ÁGUA - FORNECIMENTO E INSTALAÇÃO. AF_04/2024</t>
        </is>
      </c>
      <c r="C4064" s="330" t="inlineStr">
        <is>
          <t>UN</t>
        </is>
      </c>
      <c r="D4064" s="330" t="n">
        <v>40.84</v>
      </c>
      <c r="E4064" s="330" t="n">
        <v>41.22</v>
      </c>
      <c r="F4064" s="330" t="inlineStr"/>
    </row>
    <row r="4065" ht="45" customHeight="1" s="496">
      <c r="A4065" s="330" t="n">
        <v>94766</v>
      </c>
      <c r="B4065" s="331" t="inlineStr">
        <is>
          <t>ADAPTADOR COM FLANGE E ANEL DE VEDAÇÃO, CPVC, ROSCÁVEL, DN 28 MM, INSTALADO EM RESERVAÇÃO PREDIAL DE ÁGUA - FORNECIMENTO E INSTALAÇÃO. AF_04/2024</t>
        </is>
      </c>
      <c r="C4065" s="330" t="inlineStr">
        <is>
          <t>UN</t>
        </is>
      </c>
      <c r="D4065" s="330" t="n">
        <v>45.56</v>
      </c>
      <c r="E4065" s="330" t="n">
        <v>45.94</v>
      </c>
      <c r="F4065" s="330" t="inlineStr"/>
    </row>
    <row r="4066" ht="45" customHeight="1" s="496">
      <c r="A4066" s="330" t="n">
        <v>94767</v>
      </c>
      <c r="B4066" s="331" t="inlineStr">
        <is>
          <t>ADAPTADOR COM FLANGE E ANEL DE VEDAÇÃO, CPVC, ROSCÁVEL, DN 35 MM, INSTALADO EM RESERVAÇÃO PREDIAL DE ÁGUA - FORNECIMENTO E INSTALAÇÃO. AF_04/2024</t>
        </is>
      </c>
      <c r="C4066" s="330" t="inlineStr">
        <is>
          <t>UN</t>
        </is>
      </c>
      <c r="D4066" s="330" t="n">
        <v>67.29000000000001</v>
      </c>
      <c r="E4066" s="330" t="n">
        <v>67.69</v>
      </c>
      <c r="F4066" s="330" t="inlineStr"/>
    </row>
    <row r="4067" ht="45" customHeight="1" s="496">
      <c r="A4067" s="330" t="n">
        <v>94768</v>
      </c>
      <c r="B4067" s="331" t="inlineStr">
        <is>
          <t>ADAPTADOR COM FLANGE E ANEL DE VEDAÇÃO, CPVC, ROSCÁVEL, DN 42 MM, INSTALADO EM RESERVAÇÃO PREDIAL DE ÁGUA - FORNECIMENTO E INSTALAÇÃO. AF_04/2024</t>
        </is>
      </c>
      <c r="C4067" s="330" t="inlineStr">
        <is>
          <t>UN</t>
        </is>
      </c>
      <c r="D4067" s="330" t="n">
        <v>76.14</v>
      </c>
      <c r="E4067" s="330" t="n">
        <v>76.56</v>
      </c>
      <c r="F4067" s="330" t="inlineStr"/>
    </row>
    <row r="4068" ht="45" customHeight="1" s="496">
      <c r="A4068" s="330" t="n">
        <v>94769</v>
      </c>
      <c r="B4068" s="331" t="inlineStr">
        <is>
          <t>ADAPTADOR COM FLANGE E ANEL DE VEDAÇÃO, CPVC, ROSCÁVEL, DN 54 MM, INSTALADO EM RESERVAÇÃO PREDIAL DE ÁGUA - FORNECIMENTO E INSTALAÇÃO. AF_04/2024</t>
        </is>
      </c>
      <c r="C4068" s="330" t="inlineStr">
        <is>
          <t>UN</t>
        </is>
      </c>
      <c r="D4068" s="330" t="n">
        <v>101.5</v>
      </c>
      <c r="E4068" s="330" t="n">
        <v>101.94</v>
      </c>
      <c r="F4068" s="330" t="inlineStr"/>
    </row>
    <row r="4069" ht="45" customHeight="1" s="496">
      <c r="A4069" s="330" t="n">
        <v>94783</v>
      </c>
      <c r="B4069" s="331" t="inlineStr">
        <is>
          <t>ADAPTADOR COM FLANGE E ANEL DE VEDAÇÃO, PVC, SOLDÁVEL, DN 20 MM X 1/2", INSTALADO EM RESERVAÇÃO PREDIAL DE ÁGUA - FORNECIMENTO E INSTALAÇÃO. AF_04/2024</t>
        </is>
      </c>
      <c r="C4069" s="330" t="inlineStr">
        <is>
          <t>UN</t>
        </is>
      </c>
      <c r="D4069" s="330" t="n">
        <v>18.67</v>
      </c>
      <c r="E4069" s="330" t="n">
        <v>19.05</v>
      </c>
      <c r="F4069" s="330" t="inlineStr"/>
    </row>
    <row r="4070" ht="45" customHeight="1" s="496">
      <c r="A4070" s="330" t="n">
        <v>94703</v>
      </c>
      <c r="B4070" s="331" t="inlineStr">
        <is>
          <t>ADAPTADOR COM FLANGE E ANEL DE VEDAÇÃO, PVC, SOLDÁVEL, DN 25 MM X 3/4", INSTALADO EM RESERVAÇÃO PREDIAL DE ÁGUA - FORNECIMENTO E INSTALAÇÃO. AF_04/2024</t>
        </is>
      </c>
      <c r="C4070" s="330" t="inlineStr">
        <is>
          <t>UN</t>
        </is>
      </c>
      <c r="D4070" s="330" t="n">
        <v>19.93</v>
      </c>
      <c r="E4070" s="330" t="n">
        <v>20.31</v>
      </c>
      <c r="F4070" s="330" t="inlineStr"/>
    </row>
    <row r="4071" ht="45" customHeight="1" s="496">
      <c r="A4071" s="330" t="n">
        <v>94704</v>
      </c>
      <c r="B4071" s="331" t="inlineStr">
        <is>
          <t>ADAPTADOR COM FLANGE E ANEL DE VEDAÇÃO, PVC, SOLDÁVEL, DN 32 MM X 1", INSTALADO EM RESERVAÇÃO PREDIAL DE ÁGUA - FORNECIMENTO E INSTALAÇÃO. AF_04/2024</t>
        </is>
      </c>
      <c r="C4071" s="330" t="inlineStr">
        <is>
          <t>UN</t>
        </is>
      </c>
      <c r="D4071" s="330" t="n">
        <v>26.23</v>
      </c>
      <c r="E4071" s="330" t="n">
        <v>26.63</v>
      </c>
      <c r="F4071" s="330" t="inlineStr"/>
    </row>
    <row r="4072" ht="45" customHeight="1" s="496">
      <c r="A4072" s="330" t="n">
        <v>94705</v>
      </c>
      <c r="B4072" s="331" t="inlineStr">
        <is>
          <t>ADAPTADOR COM FLANGE E ANEL DE VEDAÇÃO, PVC, SOLDÁVEL, DN 40 MM X 1 1/4", INSTALADO EM RESERVAÇÃO PREDIAL DE ÁGUA - FORNECIMENTO E INSTALAÇÃO. AF_04/2024</t>
        </is>
      </c>
      <c r="C4072" s="330" t="inlineStr">
        <is>
          <t>UN</t>
        </is>
      </c>
      <c r="D4072" s="330" t="n">
        <v>35.45</v>
      </c>
      <c r="E4072" s="330" t="n">
        <v>35.87</v>
      </c>
      <c r="F4072" s="330" t="inlineStr"/>
    </row>
    <row r="4073" ht="45" customHeight="1" s="496">
      <c r="A4073" s="330" t="n">
        <v>94706</v>
      </c>
      <c r="B4073" s="331" t="inlineStr">
        <is>
          <t>ADAPTADOR COM FLANGE E ANEL DE VEDAÇÃO, PVC, SOLDÁVEL, DN 50 MM X 1 1/2", INSTALADO EM RESERVAÇÃO PREDIAL DE ÁGUA - FORNECIMENTO E INSTALAÇÃO. AF_04/2024</t>
        </is>
      </c>
      <c r="C4073" s="330" t="inlineStr">
        <is>
          <t>UN</t>
        </is>
      </c>
      <c r="D4073" s="330" t="n">
        <v>34.71</v>
      </c>
      <c r="E4073" s="330" t="n">
        <v>35.15</v>
      </c>
      <c r="F4073" s="330" t="inlineStr"/>
    </row>
    <row r="4074" ht="45" customHeight="1" s="496">
      <c r="A4074" s="330" t="n">
        <v>94707</v>
      </c>
      <c r="B4074" s="331" t="inlineStr">
        <is>
          <t>ADAPTADOR COM FLANGE E ANEL DE VEDAÇÃO, PVC, SOLDÁVEL, DN 60 MM X 2", INSTALADO EM RESERVAÇÃO PREDIAL DE ÁGUA - FORNECIMENTO E INSTALAÇÃO. AF_04/2024</t>
        </is>
      </c>
      <c r="C4074" s="330" t="inlineStr">
        <is>
          <t>UN</t>
        </is>
      </c>
      <c r="D4074" s="330" t="n">
        <v>54.16</v>
      </c>
      <c r="E4074" s="330" t="n">
        <v>54.61</v>
      </c>
      <c r="F4074" s="330" t="inlineStr"/>
    </row>
    <row r="4075" ht="45" customHeight="1" s="496">
      <c r="A4075" s="330" t="n">
        <v>94715</v>
      </c>
      <c r="B4075" s="331" t="inlineStr">
        <is>
          <t>ADAPTADOR COM FLANGES LIVRES, PVC, SOLDÁVEL, DN 110 MM X 4", INSTALADO EM RESERVAÇÃO PREDIAL DE ÁGUA - FORNECIMENTO E INSTALAÇÃO. AF_04/2024</t>
        </is>
      </c>
      <c r="C4075" s="330" t="inlineStr">
        <is>
          <t>UN</t>
        </is>
      </c>
      <c r="D4075" s="330" t="n">
        <v>276.85</v>
      </c>
      <c r="E4075" s="330" t="n">
        <v>277.74</v>
      </c>
      <c r="F4075" s="330" t="inlineStr"/>
    </row>
    <row r="4076" ht="45" customHeight="1" s="496">
      <c r="A4076" s="330" t="n">
        <v>94713</v>
      </c>
      <c r="B4076" s="331" t="inlineStr">
        <is>
          <t>ADAPTADOR COM FLANGES LIVRES, PVC, SOLDÁVEL, DN 75 MM X 2 1/2", INSTALADO EM RESERVAÇÃO PREDIAL DE ÁGUA - FORNECIMENTO E INSTALAÇÃO. AF_04/2024</t>
        </is>
      </c>
      <c r="C4076" s="330" t="inlineStr">
        <is>
          <t>UN</t>
        </is>
      </c>
      <c r="D4076" s="330" t="n">
        <v>222.19</v>
      </c>
      <c r="E4076" s="330" t="n">
        <v>222.99</v>
      </c>
      <c r="F4076" s="330" t="inlineStr"/>
    </row>
    <row r="4077" ht="45" customHeight="1" s="496">
      <c r="A4077" s="330" t="n">
        <v>94714</v>
      </c>
      <c r="B4077" s="331" t="inlineStr">
        <is>
          <t>ADAPTADOR COM FLANGES LIVRES, PVC, SOLDÁVEL, DN 85 MM X 3", INSTALADO EM RESERVAÇÃO PREDIAL DE ÁGUA - FORNECIMENTO E INSTALAÇÃO. AF_04/2024</t>
        </is>
      </c>
      <c r="C4077" s="330" t="inlineStr">
        <is>
          <t>UN</t>
        </is>
      </c>
      <c r="D4077" s="330" t="n">
        <v>311.05</v>
      </c>
      <c r="E4077" s="330" t="n">
        <v>311.88</v>
      </c>
      <c r="F4077" s="330" t="inlineStr"/>
    </row>
    <row r="4078" ht="45" customHeight="1" s="496">
      <c r="A4078" s="330" t="n">
        <v>94670</v>
      </c>
      <c r="B4078" s="331" t="inlineStr">
        <is>
          <t>ADAPTADOR CURTO COM BOLSA E ROSCA PARA REGISTRO, PVC, SOLDÁVEL, DN 110 MM X 4", INSTALADO EM RESERVAÇÃO PREDIAL DE ÁGUA - FORNECIMENTO E INSTALAÇÃO. AF_04/2024</t>
        </is>
      </c>
      <c r="C4078" s="330" t="inlineStr">
        <is>
          <t>UN</t>
        </is>
      </c>
      <c r="D4078" s="330" t="n">
        <v>67.20999999999999</v>
      </c>
      <c r="E4078" s="330" t="n">
        <v>68.3</v>
      </c>
      <c r="F4078" s="330" t="inlineStr"/>
    </row>
    <row r="4079" ht="45" customHeight="1" s="496">
      <c r="A4079" s="330" t="n">
        <v>94656</v>
      </c>
      <c r="B4079" s="331" t="inlineStr">
        <is>
          <t>ADAPTADOR CURTO COM BOLSA E ROSCA PARA REGISTRO, PVC, SOLDÁVEL, DN 25 MM X 3/4", INSTALADO EM RESERVAÇÃO PREDIAL DE ÁGUA - FORNECIMENTO E INSTALAÇÃO. AF_04/2024</t>
        </is>
      </c>
      <c r="C4079" s="330" t="inlineStr">
        <is>
          <t>UN</t>
        </is>
      </c>
      <c r="D4079" s="330" t="n">
        <v>3.57</v>
      </c>
      <c r="E4079" s="330" t="n">
        <v>3.69</v>
      </c>
      <c r="F4079" s="330" t="inlineStr"/>
    </row>
    <row r="4080" ht="45" customHeight="1" s="496">
      <c r="A4080" s="330" t="n">
        <v>94658</v>
      </c>
      <c r="B4080" s="331" t="inlineStr">
        <is>
          <t>ADAPTADOR CURTO COM BOLSA E ROSCA PARA REGISTRO, PVC, SOLDÁVEL, DN 32 MM X 1", INSTALADO EM RESERVAÇÃO PREDIAL DE ÁGUA - FORNECIMENTO E INSTALAÇÃO. AF_04/2024</t>
        </is>
      </c>
      <c r="C4080" s="330" t="inlineStr">
        <is>
          <t>UN</t>
        </is>
      </c>
      <c r="D4080" s="330" t="n">
        <v>5.28</v>
      </c>
      <c r="E4080" s="330" t="n">
        <v>5.43</v>
      </c>
      <c r="F4080" s="330" t="inlineStr"/>
    </row>
    <row r="4081" ht="45" customHeight="1" s="496">
      <c r="A4081" s="330" t="n">
        <v>94660</v>
      </c>
      <c r="B4081" s="331" t="inlineStr">
        <is>
          <t>ADAPTADOR CURTO COM BOLSA E ROSCA PARA REGISTRO, PVC, SOLDÁVEL, DN 40 MM X 1 1/4", INSTALADO EM RESERVAÇÃO PREDIAL DE ÁGUA - FORNECIMENTO E INSTALAÇÃO. AF_04/2024</t>
        </is>
      </c>
      <c r="C4081" s="330" t="inlineStr">
        <is>
          <t>UN</t>
        </is>
      </c>
      <c r="D4081" s="330" t="n">
        <v>8.279999999999999</v>
      </c>
      <c r="E4081" s="330" t="n">
        <v>8.48</v>
      </c>
      <c r="F4081" s="330" t="inlineStr"/>
    </row>
    <row r="4082" ht="45" customHeight="1" s="496">
      <c r="A4082" s="330" t="n">
        <v>94662</v>
      </c>
      <c r="B4082" s="331" t="inlineStr">
        <is>
          <t>ADAPTADOR CURTO COM BOLSA E ROSCA PARA REGISTRO, PVC, SOLDÁVEL, DN 50 MM X 1 1/2", INSTALADO EM RESERVAÇÃO PREDIAL DE ÁGUA - FORNECIMENTO E INSTALAÇÃO. AF_04/2024</t>
        </is>
      </c>
      <c r="C4082" s="330" t="inlineStr">
        <is>
          <t>UN</t>
        </is>
      </c>
      <c r="D4082" s="330" t="n">
        <v>10.92</v>
      </c>
      <c r="E4082" s="330" t="n">
        <v>11.21</v>
      </c>
      <c r="F4082" s="330" t="inlineStr"/>
    </row>
    <row r="4083" ht="45" customHeight="1" s="496">
      <c r="A4083" s="330" t="n">
        <v>94664</v>
      </c>
      <c r="B4083" s="331" t="inlineStr">
        <is>
          <t>ADAPTADOR CURTO COM BOLSA E ROSCA PARA REGISTRO, PVC, SOLDÁVEL, DN 60 MM X 2", INSTALADO EM RESERVAÇÃO PREDIAL DE ÁGUA - FORNECIMENTO E INSTALAÇÃO. AF_04/2024</t>
        </is>
      </c>
      <c r="C4083" s="330" t="inlineStr">
        <is>
          <t>UN</t>
        </is>
      </c>
      <c r="D4083" s="330" t="n">
        <v>19.65</v>
      </c>
      <c r="E4083" s="330" t="n">
        <v>20.02</v>
      </c>
      <c r="F4083" s="330" t="inlineStr"/>
    </row>
    <row r="4084" ht="45" customHeight="1" s="496">
      <c r="A4084" s="330" t="n">
        <v>94666</v>
      </c>
      <c r="B4084" s="331" t="inlineStr">
        <is>
          <t>ADAPTADOR CURTO COM BOLSA E ROSCA PARA REGISTRO, PVC, SOLDÁVEL, DN 75 MM X 2 1/2", INSTALADO EM RESERVAÇÃO PREDIAL DE ÁGUA - FORNECIMENTO E INSTALAÇÃO. AF_04/2024</t>
        </is>
      </c>
      <c r="C4084" s="330" t="inlineStr">
        <is>
          <t>UN</t>
        </is>
      </c>
      <c r="D4084" s="330" t="n">
        <v>31.8</v>
      </c>
      <c r="E4084" s="330" t="n">
        <v>32.34</v>
      </c>
      <c r="F4084" s="330" t="inlineStr"/>
    </row>
    <row r="4085" ht="45" customHeight="1" s="496">
      <c r="A4085" s="330" t="n">
        <v>94668</v>
      </c>
      <c r="B4085" s="331" t="inlineStr">
        <is>
          <t>ADAPTADOR CURTO COM BOLSA E ROSCA PARA REGISTRO, PVC, SOLDÁVEL, DN 85 MM X 3", INSTALADO EM RESERVAÇÃO PREDIAL DE ÁGUA - FORNECIMENTO E INSTALAÇÃO. AF_04/2024</t>
        </is>
      </c>
      <c r="C4085" s="330" t="inlineStr">
        <is>
          <t>UN</t>
        </is>
      </c>
      <c r="D4085" s="330" t="n">
        <v>42.17</v>
      </c>
      <c r="E4085" s="330" t="n">
        <v>42.86</v>
      </c>
      <c r="F4085" s="330" t="inlineStr"/>
    </row>
    <row r="4086" ht="45" customHeight="1" s="496">
      <c r="A4086" s="330" t="n">
        <v>105215</v>
      </c>
      <c r="B4086" s="331" t="inlineStr">
        <is>
          <t>BUCHA DE REDUÇÃO CPVC, SOLDÁVEL, DN 28 X 22 MM, INSTALADO EM RESERVAÇÃO PREDIAL DE ÁGUA - FORNECIMENTO E INSTALAÇÃO. AF_04/2024</t>
        </is>
      </c>
      <c r="C4086" s="330" t="inlineStr">
        <is>
          <t>UN</t>
        </is>
      </c>
      <c r="D4086" s="330" t="n">
        <v>9.1</v>
      </c>
      <c r="E4086" s="330" t="n">
        <v>9.210000000000001</v>
      </c>
      <c r="F4086" s="330" t="inlineStr"/>
    </row>
    <row r="4087" ht="45" customHeight="1" s="496">
      <c r="A4087" s="330" t="n">
        <v>105216</v>
      </c>
      <c r="B4087" s="331" t="inlineStr">
        <is>
          <t>BUCHA DE REDUÇÃO CPVC, SOLDÁVEL, DN 35 X 28 MM, INSTALADO EM RESERVAÇÃO PREDIAL DE ÁGUA - FORNECIMENTO E INSTALAÇÃO. AF_04/2024</t>
        </is>
      </c>
      <c r="C4087" s="330" t="inlineStr">
        <is>
          <t>UN</t>
        </is>
      </c>
      <c r="D4087" s="330" t="n">
        <v>34.63</v>
      </c>
      <c r="E4087" s="330" t="n">
        <v>34.77</v>
      </c>
      <c r="F4087" s="330" t="inlineStr"/>
    </row>
    <row r="4088" ht="45" customHeight="1" s="496">
      <c r="A4088" s="330" t="n">
        <v>105217</v>
      </c>
      <c r="B4088" s="331" t="inlineStr">
        <is>
          <t>BUCHA DE REDUÇÃO CPVC, SOLDÁVEL, DN 42 X 22 MM, INSTALADO EM RESERVAÇÃO PREDIAL DE ÁGUA - FORNECIMENTO E INSTALAÇÃO. AF_04/2024</t>
        </is>
      </c>
      <c r="C4088" s="330" t="inlineStr">
        <is>
          <t>UN</t>
        </is>
      </c>
      <c r="D4088" s="330" t="n">
        <v>39.05</v>
      </c>
      <c r="E4088" s="330" t="n">
        <v>39.21</v>
      </c>
      <c r="F4088" s="330" t="inlineStr"/>
    </row>
    <row r="4089" ht="45" customHeight="1" s="496">
      <c r="A4089" s="330" t="n">
        <v>105214</v>
      </c>
      <c r="B4089" s="331" t="inlineStr">
        <is>
          <t>BUCHA DE REDUÇÃO CPVC, SOLDÁVEL, DN 54 X 28 MM, INSTALADO EM RESERVAÇÃO PREDIAL DE ÁGUA - FORNECIMENTO E INSTALAÇÃO. AF_04/2024</t>
        </is>
      </c>
      <c r="C4089" s="330" t="inlineStr">
        <is>
          <t>UN</t>
        </is>
      </c>
      <c r="D4089" s="330" t="n">
        <v>40.81</v>
      </c>
      <c r="E4089" s="330" t="n">
        <v>41.03</v>
      </c>
      <c r="F4089" s="330" t="inlineStr"/>
    </row>
    <row r="4090" ht="45" customHeight="1" s="496">
      <c r="A4090" s="330" t="n">
        <v>105218</v>
      </c>
      <c r="B4090" s="331" t="inlineStr">
        <is>
          <t>BUCHA DE REDUÇÃO CPVC, SOLDÁVEL, DN 54 X 35 MM, INSTALADO EM RESERVAÇÃO PREDIAL DE ÁGUA - FORNECIMENTO E INSTALAÇÃO. AF_04/2024</t>
        </is>
      </c>
      <c r="C4090" s="330" t="inlineStr">
        <is>
          <t>UN</t>
        </is>
      </c>
      <c r="D4090" s="330" t="n">
        <v>67.87</v>
      </c>
      <c r="E4090" s="330" t="n">
        <v>68.09999999999999</v>
      </c>
      <c r="F4090" s="330" t="inlineStr"/>
    </row>
    <row r="4091" ht="45" customHeight="1" s="496">
      <c r="A4091" s="330" t="n">
        <v>105213</v>
      </c>
      <c r="B4091" s="331" t="inlineStr">
        <is>
          <t>BUCHA DE REDUÇÃO EM COBRE, PONTA X BOLSA, 66 X 54 MM, INSTALADO EM RESERVAÇÃO PREDIAL DE ÁGUA - FORNECIMENTO E INSTALAÇÃO. AF_04/2024</t>
        </is>
      </c>
      <c r="C4091" s="330" t="inlineStr">
        <is>
          <t>UN</t>
        </is>
      </c>
      <c r="D4091" s="330" t="n">
        <v>195.06</v>
      </c>
      <c r="E4091" s="330" t="n">
        <v>196.28</v>
      </c>
      <c r="F4091" s="330" t="inlineStr">
        <is>
          <t>AS</t>
        </is>
      </c>
    </row>
    <row r="4092" ht="45" customHeight="1" s="496">
      <c r="A4092" s="330" t="n">
        <v>105233</v>
      </c>
      <c r="B4092" s="331" t="inlineStr">
        <is>
          <t>BUCHA DE REDUÇÃO PVC, SOLDÁVEL, LONGA, DN 40 X 25 MM, INSTALADO EM RESERVAÇÃO PREDIAL DE ÁGUA - FORNECIMENTO E INSTALAÇÃO. AF_04/2024</t>
        </is>
      </c>
      <c r="C4092" s="330" t="inlineStr">
        <is>
          <t>UN</t>
        </is>
      </c>
      <c r="D4092" s="330" t="n">
        <v>7.76</v>
      </c>
      <c r="E4092" s="330" t="n">
        <v>7.91</v>
      </c>
      <c r="F4092" s="330" t="inlineStr"/>
    </row>
    <row r="4093" ht="45" customHeight="1" s="496">
      <c r="A4093" s="330" t="n">
        <v>105234</v>
      </c>
      <c r="B4093" s="331" t="inlineStr">
        <is>
          <t>BUCHA DE REDUÇÃO PVC, SOLDÁVEL, LONGA, DN 50 X 25 MM, INSTALADO EM RESERVAÇÃO PREDIAL DE ÁGUA - FORNECIMENTO E INSTALAÇÃO. AF_04/2024</t>
        </is>
      </c>
      <c r="C4093" s="330" t="inlineStr">
        <is>
          <t>UN</t>
        </is>
      </c>
      <c r="D4093" s="330" t="n">
        <v>9.5</v>
      </c>
      <c r="E4093" s="330" t="n">
        <v>9.69</v>
      </c>
      <c r="F4093" s="330" t="inlineStr"/>
    </row>
    <row r="4094" ht="45" customHeight="1" s="496">
      <c r="A4094" s="330" t="n">
        <v>105228</v>
      </c>
      <c r="B4094" s="331" t="inlineStr">
        <is>
          <t>BUCHA DE REDUÇÃO PVC, SOLDÁVEL, LONGA, DN 50 X 32 MM, INSTALADO EM RESERVAÇÃO PREDIAL DE ÁGUA - FORNECIMENTO E INSTALAÇÃO. AF_04/2024</t>
        </is>
      </c>
      <c r="C4094" s="330" t="inlineStr">
        <is>
          <t>UN</t>
        </is>
      </c>
      <c r="D4094" s="330" t="n">
        <v>11.41</v>
      </c>
      <c r="E4094" s="330" t="n">
        <v>11.62</v>
      </c>
      <c r="F4094" s="330" t="inlineStr"/>
    </row>
    <row r="4095" ht="45" customHeight="1" s="496">
      <c r="A4095" s="330" t="n">
        <v>105138</v>
      </c>
      <c r="B4095" s="331" t="inlineStr">
        <is>
          <t>BUCHA DE REDUÇÃO PVC, SOLDÁVEL, LONGA, DN 60 X 25 MM, INSTALADO EM RESERVAÇÃO PREDIAL DE ÁGUA - FORNECIMENTO E INSTALAÇÃO. AF_04/2024</t>
        </is>
      </c>
      <c r="C4095" s="330" t="inlineStr">
        <is>
          <t>UN</t>
        </is>
      </c>
      <c r="D4095" s="330" t="n">
        <v>16.5</v>
      </c>
      <c r="E4095" s="330" t="n">
        <v>16.75</v>
      </c>
      <c r="F4095" s="330" t="inlineStr"/>
    </row>
    <row r="4096" ht="45" customHeight="1" s="496">
      <c r="A4096" s="330" t="n">
        <v>105139</v>
      </c>
      <c r="B4096" s="331" t="inlineStr">
        <is>
          <t>BUCHA DE REDUÇÃO PVC, SOLDÁVEL, LONGA, DN 60 X 32 MM, INSTALADO EM RESERVAÇÃO PREDIAL DE ÁGUA - FORNECIMENTO E INSTALAÇÃO. AF_04/2024</t>
        </is>
      </c>
      <c r="C4096" s="330" t="inlineStr">
        <is>
          <t>UN</t>
        </is>
      </c>
      <c r="D4096" s="330" t="n">
        <v>19.37</v>
      </c>
      <c r="E4096" s="330" t="n">
        <v>19.62</v>
      </c>
      <c r="F4096" s="330" t="inlineStr"/>
    </row>
    <row r="4097" ht="45" customHeight="1" s="496">
      <c r="A4097" s="330" t="n">
        <v>105140</v>
      </c>
      <c r="B4097" s="331" t="inlineStr">
        <is>
          <t>BUCHA DE REDUÇÃO PVC, SOLDÁVEL, LONGA, DN 60 X 50 MM, INSTALADO EM RESERVAÇÃO PREDIAL DE ÁGUA - FORNECIMENTO E INSTALAÇÃO. AF_04/2024</t>
        </is>
      </c>
      <c r="C4097" s="330" t="inlineStr">
        <is>
          <t>UN</t>
        </is>
      </c>
      <c r="D4097" s="330" t="n">
        <v>24.86</v>
      </c>
      <c r="E4097" s="330" t="n">
        <v>25.18</v>
      </c>
      <c r="F4097" s="330" t="inlineStr"/>
    </row>
    <row r="4098" ht="45" customHeight="1" s="496">
      <c r="A4098" s="330" t="n">
        <v>105141</v>
      </c>
      <c r="B4098" s="331" t="inlineStr">
        <is>
          <t>BUCHA DE REDUÇÃO PVC, SOLDÁVEL, LONGA, DN 75 X 50 MM, INSTALADO EM RESERVAÇÃO PREDIAL DE ÁGUA - FORNECIMENTO E INSTALAÇÃO. AF_04/2024</t>
        </is>
      </c>
      <c r="C4098" s="330" t="inlineStr">
        <is>
          <t>UN</t>
        </is>
      </c>
      <c r="D4098" s="330" t="n">
        <v>29.63</v>
      </c>
      <c r="E4098" s="330" t="n">
        <v>30.04</v>
      </c>
      <c r="F4098" s="330" t="inlineStr"/>
    </row>
    <row r="4099" ht="45" customHeight="1" s="496">
      <c r="A4099" s="330" t="n">
        <v>105172</v>
      </c>
      <c r="B4099" s="331" t="inlineStr">
        <is>
          <t>BUCHA DE REDUÇÃO, EM FERRO GALVANIZADO, CONEXÃO ROSQUEADA, DN 80 MM X 50 MM (3" X 2"), INSTALADO EM RESERVAÇÃO PREDIAL DE ÁGUA - FORNECIMENTO E INSTALAÇÃO. AF_04/2024</t>
        </is>
      </c>
      <c r="C4099" s="330" t="inlineStr">
        <is>
          <t>UN</t>
        </is>
      </c>
      <c r="D4099" s="330" t="n">
        <v>90.78</v>
      </c>
      <c r="E4099" s="330" t="n">
        <v>91.86</v>
      </c>
      <c r="F4099" s="330" t="inlineStr">
        <is>
          <t>AS</t>
        </is>
      </c>
    </row>
    <row r="4100" ht="45" customHeight="1" s="496">
      <c r="A4100" s="330" t="n">
        <v>105169</v>
      </c>
      <c r="B4100" s="331" t="inlineStr">
        <is>
          <t>BUCHA DE REDUÇÃO, EM FERRO GALVANIZADO, CONEXÃO ROSQUEADA, DN 80 MM X 65 MM (3" X 2 1/2"), INSTALADO EM RESERVAÇÃO PREDIAL DE ÁGUA - FORNECIMENTO E INSTALAÇÃO. AF_04/2024</t>
        </is>
      </c>
      <c r="C4100" s="330" t="inlineStr">
        <is>
          <t>UN</t>
        </is>
      </c>
      <c r="D4100" s="330" t="n">
        <v>90.79000000000001</v>
      </c>
      <c r="E4100" s="330" t="n">
        <v>91.95999999999999</v>
      </c>
      <c r="F4100" s="330" t="inlineStr">
        <is>
          <t>AS</t>
        </is>
      </c>
    </row>
    <row r="4101" ht="30" customHeight="1" s="496">
      <c r="A4101" s="330" t="n">
        <v>105230</v>
      </c>
      <c r="B4101" s="331" t="inlineStr">
        <is>
          <t>BUCHA DE REDUÇÃO, PPR, DN 25 X 20 MM, INSTALADO EM RESERVAÇÃO PREDIAL DE ÁGUA - FORNECIMENTO E INSTALAÇÃO. AF_04/2024</t>
        </is>
      </c>
      <c r="C4101" s="330" t="inlineStr">
        <is>
          <t>UN</t>
        </is>
      </c>
      <c r="D4101" s="330" t="n">
        <v>8.640000000000001</v>
      </c>
      <c r="E4101" s="330" t="n">
        <v>8.84</v>
      </c>
      <c r="F4101" s="330" t="inlineStr">
        <is>
          <t>AS</t>
        </is>
      </c>
    </row>
    <row r="4102" ht="30" customHeight="1" s="496">
      <c r="A4102" s="330" t="n">
        <v>105231</v>
      </c>
      <c r="B4102" s="331" t="inlineStr">
        <is>
          <t>BUCHA DE REDUÇÃO, PPR, DN 32 X 25 MM, INSTALADO EM RESERVAÇÃO PREDIAL DE ÁGUA - FORNECIMENTO E INSTALAÇÃO. AF_04/2024</t>
        </is>
      </c>
      <c r="C4102" s="330" t="inlineStr">
        <is>
          <t>UN</t>
        </is>
      </c>
      <c r="D4102" s="330" t="n">
        <v>10.17</v>
      </c>
      <c r="E4102" s="330" t="n">
        <v>10.4</v>
      </c>
      <c r="F4102" s="330" t="inlineStr">
        <is>
          <t>AS</t>
        </is>
      </c>
    </row>
    <row r="4103" ht="30" customHeight="1" s="496">
      <c r="A4103" s="330" t="n">
        <v>105232</v>
      </c>
      <c r="B4103" s="331" t="inlineStr">
        <is>
          <t>BUCHA DE REDUÇÃO, PPR, DN 40 X 25 MM, INSTALADO EM RESERVAÇÃO PREDIAL DE ÁGUA - FORNECIMENTO E INSTALAÇÃO. AF_04/2024</t>
        </is>
      </c>
      <c r="C4103" s="330" t="inlineStr">
        <is>
          <t>UN</t>
        </is>
      </c>
      <c r="D4103" s="330" t="n">
        <v>19.54</v>
      </c>
      <c r="E4103" s="330" t="n">
        <v>19.8</v>
      </c>
      <c r="F4103" s="330" t="inlineStr">
        <is>
          <t>AS</t>
        </is>
      </c>
    </row>
    <row r="4104" ht="30" customHeight="1" s="496">
      <c r="A4104" s="330" t="n">
        <v>105229</v>
      </c>
      <c r="B4104" s="331" t="inlineStr">
        <is>
          <t>BUCHA DE REDUÇÃO, PPR, DN 50 X 25 MM, INSTALADO EM RESERVAÇÃO PREDIAL DE ÁGUA - FORNECIMENTO E INSTALAÇÃO. AF_04/2024</t>
        </is>
      </c>
      <c r="C4104" s="330" t="inlineStr">
        <is>
          <t>UN</t>
        </is>
      </c>
      <c r="D4104" s="330" t="n">
        <v>31.08</v>
      </c>
      <c r="E4104" s="330" t="n">
        <v>31.37</v>
      </c>
      <c r="F4104" s="330" t="inlineStr">
        <is>
          <t>AS</t>
        </is>
      </c>
    </row>
    <row r="4105" ht="30" customHeight="1" s="496">
      <c r="A4105" s="330" t="n">
        <v>105146</v>
      </c>
      <c r="B4105" s="331" t="inlineStr">
        <is>
          <t>BUCHA DE REDUÇÃO, PPR, DN 50 X 32 MM, INSTALADO EM RESERVAÇÃO PREDIAL DE ÁGUA - FORNECIMENTO E INSTALAÇÃO. AF_04/2024</t>
        </is>
      </c>
      <c r="C4105" s="330" t="inlineStr">
        <is>
          <t>UN</t>
        </is>
      </c>
      <c r="D4105" s="330" t="n">
        <v>25.04</v>
      </c>
      <c r="E4105" s="330" t="n">
        <v>25.35</v>
      </c>
      <c r="F4105" s="330" t="inlineStr">
        <is>
          <t>AS</t>
        </is>
      </c>
    </row>
    <row r="4106" ht="30" customHeight="1" s="496">
      <c r="A4106" s="330" t="n">
        <v>96738</v>
      </c>
      <c r="B4106" s="331" t="inlineStr">
        <is>
          <t>CONECTOR MACHO, PPR, 25 MM X 1/2'', INSTALADO EM RESERVAÇÃO PREDIAL DE ÁGUA - FORNECIMENTO E INSTALAÇÃO. AF_04/2024</t>
        </is>
      </c>
      <c r="C4106" s="330" t="inlineStr">
        <is>
          <t>UN</t>
        </is>
      </c>
      <c r="D4106" s="330" t="n">
        <v>26.01</v>
      </c>
      <c r="E4106" s="330" t="n">
        <v>26.23</v>
      </c>
      <c r="F4106" s="330" t="inlineStr">
        <is>
          <t>AS</t>
        </is>
      </c>
    </row>
    <row r="4107" ht="30" customHeight="1" s="496">
      <c r="A4107" s="330" t="n">
        <v>96740</v>
      </c>
      <c r="B4107" s="331" t="inlineStr">
        <is>
          <t>CONECTOR MACHO, PPR, 32 MM X 3/4'', INSTALADO EM RESERVAÇÃO PREDIAL DE ÁGUA - FORNECIMENTO E INSTALAÇÃO. AF_04/2024</t>
        </is>
      </c>
      <c r="C4107" s="330" t="inlineStr">
        <is>
          <t>UN</t>
        </is>
      </c>
      <c r="D4107" s="330" t="n">
        <v>36.06</v>
      </c>
      <c r="E4107" s="330" t="n">
        <v>36.31</v>
      </c>
      <c r="F4107" s="330" t="inlineStr">
        <is>
          <t>AS</t>
        </is>
      </c>
    </row>
    <row r="4108" ht="45" customHeight="1" s="496">
      <c r="A4108" s="330" t="n">
        <v>94738</v>
      </c>
      <c r="B4108" s="331" t="inlineStr">
        <is>
          <t>CONECTOR, CPVC, SOLDÁVEL, DN 114 MM X 4", INSTALADO EM RESERVAÇÃO PREDIAL DE ÁGUA - FORNECIMENTO E INSTALAÇÃO. AF_04/2024</t>
        </is>
      </c>
      <c r="C4108" s="330" t="inlineStr">
        <is>
          <t>UN</t>
        </is>
      </c>
      <c r="D4108" s="330" t="n">
        <v>1625.92</v>
      </c>
      <c r="E4108" s="330" t="n">
        <v>1627.1</v>
      </c>
      <c r="F4108" s="330" t="inlineStr"/>
    </row>
    <row r="4109" ht="45" customHeight="1" s="496">
      <c r="A4109" s="330" t="n">
        <v>94724</v>
      </c>
      <c r="B4109" s="331" t="inlineStr">
        <is>
          <t>CONECTOR, CPVC, SOLDÁVEL, DN 22 MM X 3/4", INSTALADO EM RESERVAÇÃO PREDIAL DE ÁGUA - FORNECIMENTO E INSTALAÇÃO. AF_04/2024</t>
        </is>
      </c>
      <c r="C4109" s="330" t="inlineStr">
        <is>
          <t>UN</t>
        </is>
      </c>
      <c r="D4109" s="330" t="n">
        <v>25.75</v>
      </c>
      <c r="E4109" s="330" t="n">
        <v>25.84</v>
      </c>
      <c r="F4109" s="330" t="inlineStr"/>
    </row>
    <row r="4110" ht="45" customHeight="1" s="496">
      <c r="A4110" s="330" t="n">
        <v>94726</v>
      </c>
      <c r="B4110" s="331" t="inlineStr">
        <is>
          <t>CONECTOR, CPVC, SOLDÁVEL, DN 28 MM X 1", INSTALADO EM RESERVAÇÃO PREDIAL DE ÁGUA - FORNECIMENTO E INSTALAÇÃO. AF_04/2024</t>
        </is>
      </c>
      <c r="C4110" s="330" t="inlineStr">
        <is>
          <t>UN</t>
        </is>
      </c>
      <c r="D4110" s="330" t="n">
        <v>33.15</v>
      </c>
      <c r="E4110" s="330" t="n">
        <v>33.27</v>
      </c>
      <c r="F4110" s="330" t="inlineStr"/>
    </row>
    <row r="4111" ht="45" customHeight="1" s="496">
      <c r="A4111" s="330" t="n">
        <v>94728</v>
      </c>
      <c r="B4111" s="331" t="inlineStr">
        <is>
          <t>CONECTOR, CPVC, SOLDÁVEL, DN 35 MM X 1 1/4", INSTALADO EM RESERVAÇÃO PREDIAL DE ÁGUA - FORNECIMENTO E INSTALAÇÃO. AF_04/2024</t>
        </is>
      </c>
      <c r="C4111" s="330" t="inlineStr">
        <is>
          <t>UN</t>
        </is>
      </c>
      <c r="D4111" s="330" t="n">
        <v>51.75</v>
      </c>
      <c r="E4111" s="330" t="n">
        <v>51.92</v>
      </c>
      <c r="F4111" s="330" t="inlineStr"/>
    </row>
    <row r="4112" ht="45" customHeight="1" s="496">
      <c r="A4112" s="330" t="n">
        <v>94730</v>
      </c>
      <c r="B4112" s="331" t="inlineStr">
        <is>
          <t>CONECTOR, CPVC, SOLDÁVEL, DN 42 MM X 1 1/2", INSTALADO EM RESERVAÇÃO PREDIAL DE ÁGUA - FORNECIMENTO E INSTALAÇÃO. AF_04/2024</t>
        </is>
      </c>
      <c r="C4112" s="330" t="inlineStr">
        <is>
          <t>UN</t>
        </is>
      </c>
      <c r="D4112" s="330" t="n">
        <v>63.48</v>
      </c>
      <c r="E4112" s="330" t="n">
        <v>63.69</v>
      </c>
      <c r="F4112" s="330" t="inlineStr"/>
    </row>
    <row r="4113" ht="45" customHeight="1" s="496">
      <c r="A4113" s="330" t="n">
        <v>94732</v>
      </c>
      <c r="B4113" s="331" t="inlineStr">
        <is>
          <t>CONECTOR, CPVC, SOLDÁVEL, DN 54 MM X 2", INSTALADO EM RESERVAÇÃO PREDIAL DE ÁGUA - FORNECIMENTO E INSTALAÇÃO. AF_04/2024</t>
        </is>
      </c>
      <c r="C4113" s="330" t="inlineStr">
        <is>
          <t>UN</t>
        </is>
      </c>
      <c r="D4113" s="330" t="n">
        <v>101.88</v>
      </c>
      <c r="E4113" s="330" t="n">
        <v>102.19</v>
      </c>
      <c r="F4113" s="330" t="inlineStr"/>
    </row>
    <row r="4114" ht="45" customHeight="1" s="496">
      <c r="A4114" s="330" t="n">
        <v>94734</v>
      </c>
      <c r="B4114" s="331" t="inlineStr">
        <is>
          <t>CONECTOR, CPVC, SOLDÁVEL, DN 73 MM X 2 1/2", INSTALADO EM RESERVAÇÃO PREDIAL DE ÁGUA - FORNECIMENTO E INSTALAÇÃO. AF_04/2024</t>
        </is>
      </c>
      <c r="C4114" s="330" t="inlineStr">
        <is>
          <t>UN</t>
        </is>
      </c>
      <c r="D4114" s="330" t="n">
        <v>371.58</v>
      </c>
      <c r="E4114" s="330" t="n">
        <v>372.1</v>
      </c>
      <c r="F4114" s="330" t="inlineStr"/>
    </row>
    <row r="4115" ht="45" customHeight="1" s="496">
      <c r="A4115" s="330" t="n">
        <v>94736</v>
      </c>
      <c r="B4115" s="331" t="inlineStr">
        <is>
          <t>CONECTOR, CPVC, SOLDÁVEL, DN 89 MM X 3", INSTALADO EM RESERVAÇÃO PREDIAL DE ÁGUA - FORNECIMENTO E INSTALAÇÃO. AF_04/2024</t>
        </is>
      </c>
      <c r="C4115" s="330" t="inlineStr">
        <is>
          <t>UN</t>
        </is>
      </c>
      <c r="D4115" s="330" t="n">
        <v>540.1</v>
      </c>
      <c r="E4115" s="330" t="n">
        <v>540.84</v>
      </c>
      <c r="F4115" s="330" t="inlineStr"/>
    </row>
    <row r="4116" ht="45" customHeight="1" s="496">
      <c r="A4116" s="330" t="n">
        <v>94483</v>
      </c>
      <c r="B4116" s="331" t="inlineStr">
        <is>
          <t>CONJUNTO HIDRÁULICO EM AÇO ROSCÁVEL PARA INSTALAÇÃO DE BOMBA, DN SUCÇÃO 32 MM (1 1/4") E DN RECALQUE 25 MM (1"), PARA EDIFICAÇÃO COM 4 PAVIMENTOS - FORNECIMENTO E INSTALAÇÃO. AF_04/2024</t>
        </is>
      </c>
      <c r="C4116" s="330" t="inlineStr">
        <is>
          <t>UN</t>
        </is>
      </c>
      <c r="D4116" s="330" t="n">
        <v>1406.76</v>
      </c>
      <c r="E4116" s="330" t="n">
        <v>1432.45</v>
      </c>
      <c r="F4116" s="330" t="inlineStr">
        <is>
          <t>AS</t>
        </is>
      </c>
    </row>
    <row r="4117" ht="60" customHeight="1" s="496">
      <c r="A4117" s="330" t="n">
        <v>94482</v>
      </c>
      <c r="B4117" s="331" t="inlineStr">
        <is>
          <t>CONJUNTO HIDRÁULICO EM AÇO ROSCÁVEL PARA INSTALAÇÃO DE BOMBA, DN SUCÇÃO 40 MM (1 1/2") E DN RECALQUE 32 MM (1 1/4"), PARA EDIFICAÇÃO COM 8 PAVIMENTOS - FORNECIMENTO E INSTALAÇÃO. AF_04/2024</t>
        </is>
      </c>
      <c r="C4117" s="330" t="inlineStr">
        <is>
          <t>UN</t>
        </is>
      </c>
      <c r="D4117" s="330" t="n">
        <v>1676.62</v>
      </c>
      <c r="E4117" s="330" t="n">
        <v>1703.5</v>
      </c>
      <c r="F4117" s="330" t="inlineStr">
        <is>
          <t>AS</t>
        </is>
      </c>
    </row>
    <row r="4118" ht="45" customHeight="1" s="496">
      <c r="A4118" s="330" t="n">
        <v>94481</v>
      </c>
      <c r="B4118" s="331" t="inlineStr">
        <is>
          <t>CONJUNTO HIDRÁULICO EM AÇO ROSCÁVEL PARA INSTALAÇÃO DE BOMBA, DN SUCÇÃO 50 MM (2") E DN RECALQUE 40 MM (1 1/2"), PARA EDIFICAÇÃO COM 12 PAVIMENTOS - FORNECIMENTO E INSTALAÇÃO. AF_04/2024</t>
        </is>
      </c>
      <c r="C4118" s="330" t="inlineStr">
        <is>
          <t>UN</t>
        </is>
      </c>
      <c r="D4118" s="330" t="n">
        <v>2137.08</v>
      </c>
      <c r="E4118" s="330" t="n">
        <v>2165.42</v>
      </c>
      <c r="F4118" s="330" t="inlineStr">
        <is>
          <t>AS</t>
        </is>
      </c>
    </row>
    <row r="4119" ht="45" customHeight="1" s="496">
      <c r="A4119" s="330" t="n">
        <v>94480</v>
      </c>
      <c r="B4119" s="331" t="inlineStr">
        <is>
          <t>CONJUNTO HIDRÁULICO EM AÇO ROSCÁVEL PARA INSTALAÇÃO DE BOMBA, DN SUCÇÃO 65 MM (2½") E DN RECALQUE 50 MM (2"), PARA EDIFICAÇÃO COM 18 PAVIMENTOS - FORNECIMENTO E INSTALAÇÃO. AF_04/2024</t>
        </is>
      </c>
      <c r="C4119" s="330" t="inlineStr">
        <is>
          <t>UN</t>
        </is>
      </c>
      <c r="D4119" s="330" t="n">
        <v>3016.09</v>
      </c>
      <c r="E4119" s="330" t="n">
        <v>3046.48</v>
      </c>
      <c r="F4119" s="330" t="inlineStr">
        <is>
          <t>AS</t>
        </is>
      </c>
    </row>
    <row r="4120" ht="45" customHeight="1" s="496">
      <c r="A4120" s="330" t="n">
        <v>94472</v>
      </c>
      <c r="B4120" s="331" t="inlineStr">
        <is>
          <t>COTOVELO 45 GRAUS, EM FERRO GALVANIZADO, CONEXÃO ROSQUEADA, DN 50 MM (2"), INSTALADO EM RESERVAÇÃO PREDIAL DE ÁGUA - FORNECIMENTO E INSTALAÇÃO. AF_04/2024</t>
        </is>
      </c>
      <c r="C4120" s="330" t="inlineStr">
        <is>
          <t>UN</t>
        </is>
      </c>
      <c r="D4120" s="330" t="n">
        <v>81.95</v>
      </c>
      <c r="E4120" s="330" t="n">
        <v>83.31999999999999</v>
      </c>
      <c r="F4120" s="330" t="inlineStr">
        <is>
          <t>AS</t>
        </is>
      </c>
    </row>
    <row r="4121" ht="45" customHeight="1" s="496">
      <c r="A4121" s="330" t="n">
        <v>94474</v>
      </c>
      <c r="B4121" s="331" t="inlineStr">
        <is>
          <t>COTOVELO 45 GRAUS, EM FERRO GALVANIZADO, CONEXÃO ROSQUEADA, DN 65 MM (2 1/2"), INSTALADO EM RESERVAÇÃO PREDIAL DE ÁGUA - FORNECIMENTO E INSTALAÇÃO. AF_04/2024</t>
        </is>
      </c>
      <c r="C4121" s="330" t="inlineStr">
        <is>
          <t>UN</t>
        </is>
      </c>
      <c r="D4121" s="330" t="n">
        <v>137.39</v>
      </c>
      <c r="E4121" s="330" t="n">
        <v>139</v>
      </c>
      <c r="F4121" s="330" t="inlineStr">
        <is>
          <t>AS</t>
        </is>
      </c>
    </row>
    <row r="4122" ht="45" customHeight="1" s="496">
      <c r="A4122" s="330" t="n">
        <v>94476</v>
      </c>
      <c r="B4122" s="331" t="inlineStr">
        <is>
          <t>COTOVELO 45 GRAUS, EM FERRO GALVANIZADO, CONEXÃO ROSQUEADA, DN 80 MM (3"), INSTALADO EM RESERVAÇÃO PREDIAL DE ÁGUA - FORNECIMENTO E INSTALAÇÃO. AF_04/2024</t>
        </is>
      </c>
      <c r="C4122" s="330" t="inlineStr">
        <is>
          <t>UN</t>
        </is>
      </c>
      <c r="D4122" s="330" t="n">
        <v>191.77</v>
      </c>
      <c r="E4122" s="330" t="n">
        <v>193.66</v>
      </c>
      <c r="F4122" s="330" t="inlineStr">
        <is>
          <t>AS</t>
        </is>
      </c>
    </row>
    <row r="4123" ht="45" customHeight="1" s="496">
      <c r="A4123" s="330" t="n">
        <v>94471</v>
      </c>
      <c r="B4123" s="331" t="inlineStr">
        <is>
          <t>COTOVELO 90 GRAUS, EM FERRO GALVANIZADO, CONEXÃO ROSQUEADA, DN 50 MM (2"), INSTALADO EM RESERVAÇÃO PREDIAL DE ÁGUA - FORNECIMENTO E INSTALAÇÃO. AF_04/2024</t>
        </is>
      </c>
      <c r="C4123" s="330" t="inlineStr">
        <is>
          <t>UN</t>
        </is>
      </c>
      <c r="D4123" s="330" t="n">
        <v>79.56999999999999</v>
      </c>
      <c r="E4123" s="330" t="n">
        <v>80.94</v>
      </c>
      <c r="F4123" s="330" t="inlineStr">
        <is>
          <t>AS</t>
        </is>
      </c>
    </row>
    <row r="4124" ht="45" customHeight="1" s="496">
      <c r="A4124" s="330" t="n">
        <v>94473</v>
      </c>
      <c r="B4124" s="331" t="inlineStr">
        <is>
          <t>COTOVELO 90 GRAUS, EM FERRO GALVANIZADO, CONEXÃO ROSQUEADA, DN 65 MM (2 1/2"), INSTALADO EM RESERVAÇÃO PREDIAL DE ÁGUA - FORNECIMENTO E INSTALAÇÃO. AF_04/2024</t>
        </is>
      </c>
      <c r="C4124" s="330" t="inlineStr">
        <is>
          <t>UN</t>
        </is>
      </c>
      <c r="D4124" s="330" t="n">
        <v>126.9</v>
      </c>
      <c r="E4124" s="330" t="n">
        <v>128.51</v>
      </c>
      <c r="F4124" s="330" t="inlineStr">
        <is>
          <t>AS</t>
        </is>
      </c>
    </row>
    <row r="4125" ht="45" customHeight="1" s="496">
      <c r="A4125" s="330" t="n">
        <v>94475</v>
      </c>
      <c r="B4125" s="331" t="inlineStr">
        <is>
          <t>COTOVELO 90 GRAUS, EM FERRO GALVANIZADO, CONEXÃO ROSQUEADA, DN 80 MM (3"), INSTALADO EM RESERVAÇÃO PREDIAL DE ÁGUA - FORNECIMENTO E INSTALAÇÃO. AF_04/2024</t>
        </is>
      </c>
      <c r="C4125" s="330" t="inlineStr">
        <is>
          <t>UN</t>
        </is>
      </c>
      <c r="D4125" s="330" t="n">
        <v>171.57</v>
      </c>
      <c r="E4125" s="330" t="n">
        <v>173.46</v>
      </c>
      <c r="F4125" s="330" t="inlineStr">
        <is>
          <t>AS</t>
        </is>
      </c>
    </row>
    <row r="4126" ht="45" customHeight="1" s="496">
      <c r="A4126" s="330" t="n">
        <v>105194</v>
      </c>
      <c r="B4126" s="331" t="inlineStr">
        <is>
          <t>COTOVELO 90 GRAUS, EM FERRO GALVANIZADO, MACHO/FÊMEA, CONEXÃO ROSQUEADA, DN 50 MM (2"), INSTALADO EM RESERVAÇÃO PREDIAL DE ÁGUA - FORNECIMENTO E INSTALAÇÃO. AF_04/2024</t>
        </is>
      </c>
      <c r="C4126" s="330" t="inlineStr">
        <is>
          <t>UN</t>
        </is>
      </c>
      <c r="D4126" s="330" t="n">
        <v>88.48999999999999</v>
      </c>
      <c r="E4126" s="330" t="n">
        <v>89.86</v>
      </c>
      <c r="F4126" s="330" t="inlineStr">
        <is>
          <t>AS</t>
        </is>
      </c>
    </row>
    <row r="4127" ht="45" customHeight="1" s="496">
      <c r="A4127" s="330" t="n">
        <v>105195</v>
      </c>
      <c r="B4127" s="331" t="inlineStr">
        <is>
          <t>COTOVELO 90 GRAUS, EM FERRO GALVANIZADO, MACHO/FÊMEA, CONEXÃO ROSQUEADA, DN 80 MM (3"), INSTALADO EM RESERVAÇÃO PREDIAL DE ÁGUA - FORNECIMENTO E INSTALAÇÃO. AF_04/2024</t>
        </is>
      </c>
      <c r="C4127" s="330" t="inlineStr">
        <is>
          <t>UN</t>
        </is>
      </c>
      <c r="D4127" s="330" t="n">
        <v>225.81</v>
      </c>
      <c r="E4127" s="330" t="n">
        <v>227.7</v>
      </c>
      <c r="F4127" s="330" t="inlineStr">
        <is>
          <t>AS</t>
        </is>
      </c>
    </row>
    <row r="4128" ht="60" customHeight="1" s="496">
      <c r="A4128" s="330" t="n">
        <v>105178</v>
      </c>
      <c r="B4128" s="331" t="inlineStr">
        <is>
          <t>COTOVELO DE REDUÇÃO, 90 GRAUS, EM FERRO GALVANIZADO, CONEXÃO ROSQUEADA, DN 65 MM X 50 MM (2 1/2" X 2"), INSTALADO EM RESERVAÇÃO PREDIAL DE ÁGUA - FORNECIMENTO E INSTALAÇÃO. AF_04/2024</t>
        </is>
      </c>
      <c r="C4128" s="330" t="inlineStr">
        <is>
          <t>UN</t>
        </is>
      </c>
      <c r="D4128" s="330" t="n">
        <v>142.24</v>
      </c>
      <c r="E4128" s="330" t="n">
        <v>143.73</v>
      </c>
      <c r="F4128" s="330" t="inlineStr">
        <is>
          <t>AS</t>
        </is>
      </c>
    </row>
    <row r="4129" ht="45" customHeight="1" s="496">
      <c r="A4129" s="330" t="n">
        <v>94620</v>
      </c>
      <c r="B4129" s="331" t="inlineStr">
        <is>
          <t>COTOVELO EM COBRE, DN 104 MM, 90 GRAUS, SEM ANEL DE SOLDA, INSTALADO EM RESERVAÇÃO PREDIAL DE ÁGUA - FORNECIMENTO E INSTALAÇÃO. AF_04/2024</t>
        </is>
      </c>
      <c r="C4129" s="330" t="inlineStr">
        <is>
          <t>UN</t>
        </is>
      </c>
      <c r="D4129" s="330" t="n">
        <v>895.8099999999999</v>
      </c>
      <c r="E4129" s="330" t="n">
        <v>897.9299999999999</v>
      </c>
      <c r="F4129" s="330" t="inlineStr">
        <is>
          <t>AS</t>
        </is>
      </c>
    </row>
    <row r="4130" ht="45" customHeight="1" s="496">
      <c r="A4130" s="330" t="n">
        <v>94614</v>
      </c>
      <c r="B4130" s="331" t="inlineStr">
        <is>
          <t>COTOVELO EM COBRE, DN 54 MM, 90 GRAUS, SEM ANEL DE SOLDA, INSTALADO EM RESERVAÇÃO PREDIAL DE ÁGUA - FORNECIMENTO E INSTALAÇÃO. AF_04/2024</t>
        </is>
      </c>
      <c r="C4130" s="330" t="inlineStr">
        <is>
          <t>UN</t>
        </is>
      </c>
      <c r="D4130" s="330" t="n">
        <v>144.79</v>
      </c>
      <c r="E4130" s="330" t="n">
        <v>146.58</v>
      </c>
      <c r="F4130" s="330" t="inlineStr">
        <is>
          <t>AS</t>
        </is>
      </c>
    </row>
    <row r="4131" ht="45" customHeight="1" s="496">
      <c r="A4131" s="330" t="n">
        <v>94616</v>
      </c>
      <c r="B4131" s="331" t="inlineStr">
        <is>
          <t>COTOVELO EM COBRE, DN 66 MM, 90 GRAUS, SEM ANEL DE SOLDA, INSTALADO EM RESERVAÇÃO PREDIAL DE ÁGUA - FORNECIMENTO E INSTALAÇÃO. AF_04/2024</t>
        </is>
      </c>
      <c r="C4131" s="330" t="inlineStr">
        <is>
          <t>UN</t>
        </is>
      </c>
      <c r="D4131" s="330" t="n">
        <v>400.85</v>
      </c>
      <c r="E4131" s="330" t="n">
        <v>402.71</v>
      </c>
      <c r="F4131" s="330" t="inlineStr">
        <is>
          <t>AS</t>
        </is>
      </c>
    </row>
    <row r="4132" ht="45" customHeight="1" s="496">
      <c r="A4132" s="330" t="n">
        <v>94618</v>
      </c>
      <c r="B4132" s="331" t="inlineStr">
        <is>
          <t>COTOVELO EM COBRE, DN 79 MM, 90 GRAUS, SEM ANEL DE SOLDA, INSTALADO EM RESERVAÇÃO PREDIAL DE ÁGUA - FORNECIMENTO E INSTALAÇÃO. AF_04/2024</t>
        </is>
      </c>
      <c r="C4132" s="330" t="inlineStr">
        <is>
          <t>UN</t>
        </is>
      </c>
      <c r="D4132" s="330" t="n">
        <v>389.82</v>
      </c>
      <c r="E4132" s="330" t="n">
        <v>391.78</v>
      </c>
      <c r="F4132" s="330" t="inlineStr">
        <is>
          <t>AS</t>
        </is>
      </c>
    </row>
    <row r="4133" ht="45" customHeight="1" s="496">
      <c r="A4133" s="330" t="n">
        <v>105193</v>
      </c>
      <c r="B4133" s="331" t="inlineStr">
        <is>
          <t>COTOVELO, 90 GRAUS, EM FERRO GALVANIZADO, MACHO/FÊMEA, CONEXÃO ROSQUEADA, DN 65 MM (2 1/2"), INSTALADO EM RESERVAÇÃO PREDIAL DE ÁGUA - FORNECIMENTO E INSTALAÇÃO. AF_04/2024</t>
        </is>
      </c>
      <c r="C4133" s="330" t="inlineStr">
        <is>
          <t>UN</t>
        </is>
      </c>
      <c r="D4133" s="330" t="n">
        <v>155.69</v>
      </c>
      <c r="E4133" s="330" t="n">
        <v>157.3</v>
      </c>
      <c r="F4133" s="330" t="inlineStr">
        <is>
          <t>AS</t>
        </is>
      </c>
    </row>
    <row r="4134" ht="45" customHeight="1" s="496">
      <c r="A4134" s="330" t="n">
        <v>105197</v>
      </c>
      <c r="B4134" s="331" t="inlineStr">
        <is>
          <t>CURVA 45 GRAUS, EM FERRO GALVANIZADO, FÊMEA, CONEXÃO ROSQUEADA, DN 50 MM (2"), INSTALADO EM RESERVAÇÃO PREDIAL DE ÁGUA - FORNECIMENTO E INSTALAÇÃO. AF_04/2024</t>
        </is>
      </c>
      <c r="C4134" s="330" t="inlineStr">
        <is>
          <t>UN</t>
        </is>
      </c>
      <c r="D4134" s="330" t="n">
        <v>166.05</v>
      </c>
      <c r="E4134" s="330" t="n">
        <v>167.42</v>
      </c>
      <c r="F4134" s="330" t="inlineStr">
        <is>
          <t>AS</t>
        </is>
      </c>
    </row>
    <row r="4135" ht="45" customHeight="1" s="496">
      <c r="A4135" s="330" t="n">
        <v>105196</v>
      </c>
      <c r="B4135" s="331" t="inlineStr">
        <is>
          <t>CURVA 45 GRAUS, EM FERRO GALVANIZADO, FÊMEA, CONEXÃO ROSQUEADA, DN 65 MM (2 1/2"), INSTALADO EM RESERVAÇÃO PREDIAL DE ÁGUA - FORNECIMENTO E INSTALAÇÃO. AF_04/2024</t>
        </is>
      </c>
      <c r="C4135" s="330" t="inlineStr">
        <is>
          <t>UN</t>
        </is>
      </c>
      <c r="D4135" s="330" t="n">
        <v>240.89</v>
      </c>
      <c r="E4135" s="330" t="n">
        <v>242.5</v>
      </c>
      <c r="F4135" s="330" t="inlineStr">
        <is>
          <t>AS</t>
        </is>
      </c>
    </row>
    <row r="4136" ht="45" customHeight="1" s="496">
      <c r="A4136" s="330" t="n">
        <v>105198</v>
      </c>
      <c r="B4136" s="331" t="inlineStr">
        <is>
          <t>CURVA 45 GRAUS, EM FERRO GALVANIZADO, FÊMEA, CONEXÃO ROSQUEADA, DN 80 MM (3"), INSTALADO EM RESERVAÇÃO PREDIAL DE ÁGUA - FORNECIMENTO E INSTALAÇÃO. AF_04/2024</t>
        </is>
      </c>
      <c r="C4136" s="330" t="inlineStr">
        <is>
          <t>UN</t>
        </is>
      </c>
      <c r="D4136" s="330" t="n">
        <v>341.49</v>
      </c>
      <c r="E4136" s="330" t="n">
        <v>343.38</v>
      </c>
      <c r="F4136" s="330" t="inlineStr">
        <is>
          <t>AS</t>
        </is>
      </c>
    </row>
    <row r="4137" ht="45" customHeight="1" s="496">
      <c r="A4137" s="330" t="n">
        <v>105200</v>
      </c>
      <c r="B4137" s="331" t="inlineStr">
        <is>
          <t>CURVA 45 GRAUS, EM FERRO GALVANIZADO, MACHO/FÊMEA, CONEXÃO ROSQUEADA, DN 50 MM (2"), INSTALADO EM RESERVAÇÃO PREDIAL DE ÁGUA - FORNECIMENTO E INSTALAÇÃO. AF_04/2024</t>
        </is>
      </c>
      <c r="C4137" s="330" t="inlineStr">
        <is>
          <t>UN</t>
        </is>
      </c>
      <c r="D4137" s="330" t="n">
        <v>131.15</v>
      </c>
      <c r="E4137" s="330" t="n">
        <v>132.52</v>
      </c>
      <c r="F4137" s="330" t="inlineStr">
        <is>
          <t>AS</t>
        </is>
      </c>
    </row>
    <row r="4138" ht="45" customHeight="1" s="496">
      <c r="A4138" s="330" t="n">
        <v>105199</v>
      </c>
      <c r="B4138" s="331" t="inlineStr">
        <is>
          <t>CURVA 45 GRAUS, EM FERRO GALVANIZADO, MACHO/FÊMEA, CONEXÃO ROSQUEADA, DN 65 MM (2 1/2"), INSTALADO EM RESERVAÇÃO PREDIAL DE ÁGUA - FORNECIMENTO E INSTALAÇÃO. AF_04/2024</t>
        </is>
      </c>
      <c r="C4138" s="330" t="inlineStr">
        <is>
          <t>UN</t>
        </is>
      </c>
      <c r="D4138" s="330" t="n">
        <v>219.01</v>
      </c>
      <c r="E4138" s="330" t="n">
        <v>220.62</v>
      </c>
      <c r="F4138" s="330" t="inlineStr">
        <is>
          <t>AS</t>
        </is>
      </c>
    </row>
    <row r="4139" ht="45" customHeight="1" s="496">
      <c r="A4139" s="330" t="n">
        <v>105201</v>
      </c>
      <c r="B4139" s="331" t="inlineStr">
        <is>
          <t>CURVA 45 GRAUS, EM FERRO GALVANIZADO, MACHO/FÊMEA, CONEXÃO ROSQUEADA, DN 80 MM (3"), INSTALADO EM RESERVAÇÃO PREDIAL DE ÁGUA - FORNECIMENTO E INSTALAÇÃO. AF_04/2024</t>
        </is>
      </c>
      <c r="C4139" s="330" t="inlineStr">
        <is>
          <t>UN</t>
        </is>
      </c>
      <c r="D4139" s="330" t="n">
        <v>299.55</v>
      </c>
      <c r="E4139" s="330" t="n">
        <v>301.44</v>
      </c>
      <c r="F4139" s="330" t="inlineStr">
        <is>
          <t>AS</t>
        </is>
      </c>
    </row>
    <row r="4140" ht="45" customHeight="1" s="496">
      <c r="A4140" s="330" t="n">
        <v>94741</v>
      </c>
      <c r="B4140" s="331" t="inlineStr">
        <is>
          <t>CURVA 90 GRAUS, CPVC, SOLDÁVEL, DN 22 MM, INSTALADO EM RESERVAÇÃO PREDIAL DE ÁGUA - FORNECIMENTO E INSTALAÇÃO. AF_04/2024</t>
        </is>
      </c>
      <c r="C4140" s="330" t="inlineStr">
        <is>
          <t>UN</t>
        </is>
      </c>
      <c r="D4140" s="330" t="n">
        <v>12.6</v>
      </c>
      <c r="E4140" s="330" t="n">
        <v>12.76</v>
      </c>
      <c r="F4140" s="330" t="inlineStr"/>
    </row>
    <row r="4141" ht="45" customHeight="1" s="496">
      <c r="A4141" s="330" t="n">
        <v>94743</v>
      </c>
      <c r="B4141" s="331" t="inlineStr">
        <is>
          <t>CURVA 90 GRAUS, CPVC, SOLDÁVEL, DN 28 MM, INSTALADO EM RESERVAÇÃO PREDIAL DE ÁGUA - FORNECIMENTO E INSTALAÇÃO. AF_04/2024</t>
        </is>
      </c>
      <c r="C4141" s="330" t="inlineStr">
        <is>
          <t>UN</t>
        </is>
      </c>
      <c r="D4141" s="330" t="n">
        <v>20.57</v>
      </c>
      <c r="E4141" s="330" t="n">
        <v>20.76</v>
      </c>
      <c r="F4141" s="330" t="inlineStr"/>
    </row>
    <row r="4142" ht="45" customHeight="1" s="496">
      <c r="A4142" s="330" t="n">
        <v>105209</v>
      </c>
      <c r="B4142" s="331" t="inlineStr">
        <is>
          <t>CURVA 90 GRAUS, EM FERRO GALVANIZADO, CONEXÃO ROSQUEADA, DN 50 MM (2"), INSTALADO EM RESERVAÇÃO PREDIAL DE ÁGUA - FORNECIMENTO E INSTALAÇÃO. AF_04/2024</t>
        </is>
      </c>
      <c r="C4142" s="330" t="inlineStr">
        <is>
          <t>UN</t>
        </is>
      </c>
      <c r="D4142" s="330" t="n">
        <v>160.83</v>
      </c>
      <c r="E4142" s="330" t="n">
        <v>162.2</v>
      </c>
      <c r="F4142" s="330" t="inlineStr">
        <is>
          <t>AS</t>
        </is>
      </c>
    </row>
    <row r="4143" ht="45" customHeight="1" s="496">
      <c r="A4143" s="330" t="n">
        <v>105208</v>
      </c>
      <c r="B4143" s="331" t="inlineStr">
        <is>
          <t>CURVA 90 GRAUS, EM FERRO GALVANIZADO, CONEXÃO ROSQUEADA, DN 65 MM (2 1/2"), INSTALADO EM RESERVAÇÃO PREDIAL DE ÁGUA - FORNECIMENTO E INSTALAÇÃO. AF_04/2024</t>
        </is>
      </c>
      <c r="C4143" s="330" t="inlineStr">
        <is>
          <t>UN</t>
        </is>
      </c>
      <c r="D4143" s="330" t="n">
        <v>330.08</v>
      </c>
      <c r="E4143" s="330" t="n">
        <v>331.69</v>
      </c>
      <c r="F4143" s="330" t="inlineStr">
        <is>
          <t>AS</t>
        </is>
      </c>
    </row>
    <row r="4144" ht="45" customHeight="1" s="496">
      <c r="A4144" s="330" t="n">
        <v>105210</v>
      </c>
      <c r="B4144" s="331" t="inlineStr">
        <is>
          <t>CURVA 90 GRAUS, EM FERRO GALVANIZADO, CONEXÃO ROSQUEADA, DN 80 MM (3"), INSTALADO EM RESERVAÇÃO PREDIAL DE ÁGUA - FORNECIMENTO E INSTALAÇÃO. AF_04/2024</t>
        </is>
      </c>
      <c r="C4144" s="330" t="inlineStr">
        <is>
          <t>UN</t>
        </is>
      </c>
      <c r="D4144" s="330" t="n">
        <v>425.96</v>
      </c>
      <c r="E4144" s="330" t="n">
        <v>427.85</v>
      </c>
      <c r="F4144" s="330" t="inlineStr">
        <is>
          <t>AS</t>
        </is>
      </c>
    </row>
    <row r="4145" ht="45" customHeight="1" s="496">
      <c r="A4145" s="330" t="n">
        <v>105203</v>
      </c>
      <c r="B4145" s="331" t="inlineStr">
        <is>
          <t>CURVA 90 GRAUS, EM FERRO GALVANIZADO, FÊMEA, CONEXÃO ROSQUEADA, DN 50 MM (2"), INSTALADO EM RESERVAÇÃO PREDIAL DE ÁGUA - FORNECIMENTO E INSTALAÇÃO. AF_04/2024</t>
        </is>
      </c>
      <c r="C4145" s="330" t="inlineStr">
        <is>
          <t>UN</t>
        </is>
      </c>
      <c r="D4145" s="330" t="n">
        <v>165.33</v>
      </c>
      <c r="E4145" s="330" t="n">
        <v>166.7</v>
      </c>
      <c r="F4145" s="330" t="inlineStr">
        <is>
          <t>AS</t>
        </is>
      </c>
    </row>
    <row r="4146" ht="45" customHeight="1" s="496">
      <c r="A4146" s="330" t="n">
        <v>105202</v>
      </c>
      <c r="B4146" s="331" t="inlineStr">
        <is>
          <t>CURVA 90 GRAUS, EM FERRO GALVANIZADO, FÊMEA, CONEXÃO ROSQUEADA, DN 65 MM (2 1/2"), INSTALADO EM RESERVAÇÃO PREDIAL DE ÁGUA - FORNECIMENTO E INSTALAÇÃO. AF_04/2024</t>
        </is>
      </c>
      <c r="C4146" s="330" t="inlineStr">
        <is>
          <t>UN</t>
        </is>
      </c>
      <c r="D4146" s="330" t="n">
        <v>271.33</v>
      </c>
      <c r="E4146" s="330" t="n">
        <v>272.94</v>
      </c>
      <c r="F4146" s="330" t="inlineStr">
        <is>
          <t>AS</t>
        </is>
      </c>
    </row>
    <row r="4147" ht="45" customHeight="1" s="496">
      <c r="A4147" s="330" t="n">
        <v>105204</v>
      </c>
      <c r="B4147" s="331" t="inlineStr">
        <is>
          <t>CURVA 90 GRAUS, EM FERRO GALVANIZADO, FÊMEA, CONEXÃO ROSQUEADA, DN 80 (3"), INSTALADO EM RESERVAÇÃO PREDIAL DE ÁGUA - FORNECIMENTO E INSTALAÇÃO. AF_04/2024</t>
        </is>
      </c>
      <c r="C4147" s="330" t="inlineStr">
        <is>
          <t>UN</t>
        </is>
      </c>
      <c r="D4147" s="330" t="n">
        <v>360.78</v>
      </c>
      <c r="E4147" s="330" t="n">
        <v>362.67</v>
      </c>
      <c r="F4147" s="330" t="inlineStr">
        <is>
          <t>AS</t>
        </is>
      </c>
    </row>
    <row r="4148" ht="45" customHeight="1" s="496">
      <c r="A4148" s="330" t="n">
        <v>105206</v>
      </c>
      <c r="B4148" s="331" t="inlineStr">
        <is>
          <t>CURVA 90 GRAUS, EM FERRO GALVANIZADO, MACHO/FÊMEA, CONEXÃO ROSQUEADA, DN 50 MM (2"), INSTALADO EM RESERVAÇÃO PREDIAL DE ÁGUA - FORNECIMENTO E INSTALAÇÃO. AF_04/2024</t>
        </is>
      </c>
      <c r="C4148" s="330" t="inlineStr">
        <is>
          <t>UN</t>
        </is>
      </c>
      <c r="D4148" s="330" t="n">
        <v>157.58</v>
      </c>
      <c r="E4148" s="330" t="n">
        <v>158.95</v>
      </c>
      <c r="F4148" s="330" t="inlineStr">
        <is>
          <t>AS</t>
        </is>
      </c>
    </row>
    <row r="4149" ht="45" customHeight="1" s="496">
      <c r="A4149" s="330" t="n">
        <v>105205</v>
      </c>
      <c r="B4149" s="331" t="inlineStr">
        <is>
          <t>CURVA 90 GRAUS, EM FERRO GALVANIZADO, MACHO/FÊMEA, CONEXÃO ROSQUEADA, DN 65 MM (2 1/2"), INSTALADO EM RESERVAÇÃO PREDIAL DE ÁGUA - FORNECIMENTO E INSTALAÇÃO. AF_04/2024</t>
        </is>
      </c>
      <c r="C4149" s="330" t="inlineStr">
        <is>
          <t>UN</t>
        </is>
      </c>
      <c r="D4149" s="330" t="n">
        <v>250.69</v>
      </c>
      <c r="E4149" s="330" t="n">
        <v>252.3</v>
      </c>
      <c r="F4149" s="330" t="inlineStr">
        <is>
          <t>AS</t>
        </is>
      </c>
    </row>
    <row r="4150" ht="45" customHeight="1" s="496">
      <c r="A4150" s="330" t="n">
        <v>105207</v>
      </c>
      <c r="B4150" s="331" t="inlineStr">
        <is>
          <t>CURVA 90 GRAUS, EM FERRO GALVANIZADO, MACHO/FÊMEA, CONEXÃO ROSQUEADA, DN 80 MM (3"), INSTALADO EM RESERVAÇÃO PREDIAL DE ÁGUA - FORNECIMENTO E INSTALAÇÃO. AF_04/2024</t>
        </is>
      </c>
      <c r="C4150" s="330" t="inlineStr">
        <is>
          <t>UN</t>
        </is>
      </c>
      <c r="D4150" s="330" t="n">
        <v>350.46</v>
      </c>
      <c r="E4150" s="330" t="n">
        <v>352.35</v>
      </c>
      <c r="F4150" s="330" t="inlineStr">
        <is>
          <t>AS</t>
        </is>
      </c>
    </row>
    <row r="4151" ht="45" customHeight="1" s="496">
      <c r="A4151" s="330" t="n">
        <v>94687</v>
      </c>
      <c r="B4151" s="331" t="inlineStr">
        <is>
          <t>CURVA 90 GRAUS, PVC, SOLDÁVEL, DN 110 MM, INSTALADO EM RESERVAÇÃO PREDIAL DE ÁGUA - FORNECIMENTO E INSTALAÇÃO. AF_04/2024</t>
        </is>
      </c>
      <c r="C4151" s="330" t="inlineStr">
        <is>
          <t>UN</t>
        </is>
      </c>
      <c r="D4151" s="330" t="n">
        <v>215.87</v>
      </c>
      <c r="E4151" s="330" t="n">
        <v>217.51</v>
      </c>
      <c r="F4151" s="330" t="inlineStr"/>
    </row>
    <row r="4152" ht="45" customHeight="1" s="496">
      <c r="A4152" s="330" t="n">
        <v>94673</v>
      </c>
      <c r="B4152" s="331" t="inlineStr">
        <is>
          <t>CURVA 90 GRAUS, PVC, SOLDÁVEL, DN 25 MM, INSTALADO EM RESERVAÇÃO PREDIAL DE ÁGUA - FORNECIMENTO E INSTALAÇÃO. AF_04/2024</t>
        </is>
      </c>
      <c r="C4152" s="330" t="inlineStr">
        <is>
          <t>UN</t>
        </is>
      </c>
      <c r="D4152" s="330" t="n">
        <v>7.08</v>
      </c>
      <c r="E4152" s="330" t="n">
        <v>7.25</v>
      </c>
      <c r="F4152" s="330" t="inlineStr"/>
    </row>
    <row r="4153" ht="45" customHeight="1" s="496">
      <c r="A4153" s="330" t="n">
        <v>94675</v>
      </c>
      <c r="B4153" s="331" t="inlineStr">
        <is>
          <t>CURVA 90 GRAUS, PVC, SOLDÁVEL, DN 32 MM, INSTALADO EM RESERVAÇÃO PREDIAL DE ÁGUA - FORNECIMENTO E INSTALAÇÃO. AF_04/2024</t>
        </is>
      </c>
      <c r="C4153" s="330" t="inlineStr">
        <is>
          <t>UN</t>
        </is>
      </c>
      <c r="D4153" s="330" t="n">
        <v>11.73</v>
      </c>
      <c r="E4153" s="330" t="n">
        <v>11.95</v>
      </c>
      <c r="F4153" s="330" t="inlineStr"/>
    </row>
    <row r="4154" ht="45" customHeight="1" s="496">
      <c r="A4154" s="330" t="n">
        <v>94677</v>
      </c>
      <c r="B4154" s="331" t="inlineStr">
        <is>
          <t>CURVA 90 GRAUS, PVC, SOLDÁVEL, DN 40 MM, INSTALADO EM RESERVAÇÃO PREDIAL DE ÁGUA - FORNECIMENTO E INSTALAÇÃO. AF_04/2024</t>
        </is>
      </c>
      <c r="C4154" s="330" t="inlineStr">
        <is>
          <t>UN</t>
        </is>
      </c>
      <c r="D4154" s="330" t="n">
        <v>18.85</v>
      </c>
      <c r="E4154" s="330" t="n">
        <v>19.16</v>
      </c>
      <c r="F4154" s="330" t="inlineStr"/>
    </row>
    <row r="4155" ht="45" customHeight="1" s="496">
      <c r="A4155" s="330" t="n">
        <v>94679</v>
      </c>
      <c r="B4155" s="331" t="inlineStr">
        <is>
          <t>CURVA 90 GRAUS, PVC, SOLDÁVEL, DN 50 MM, INSTALADO EM RESERVAÇÃO PREDIAL DE ÁGUA - FORNECIMENTO E INSTALAÇÃO. AF_04/2024</t>
        </is>
      </c>
      <c r="C4155" s="330" t="inlineStr">
        <is>
          <t>UN</t>
        </is>
      </c>
      <c r="D4155" s="330" t="n">
        <v>22.91</v>
      </c>
      <c r="E4155" s="330" t="n">
        <v>23.33</v>
      </c>
      <c r="F4155" s="330" t="inlineStr"/>
    </row>
    <row r="4156" ht="45" customHeight="1" s="496">
      <c r="A4156" s="330" t="n">
        <v>94681</v>
      </c>
      <c r="B4156" s="331" t="inlineStr">
        <is>
          <t>CURVA 90 GRAUS, PVC, SOLDÁVEL, DN 60 MM, INSTALADO EM RESERVAÇÃO PREDIAL DE ÁGUA - FORNECIMENTO E INSTALAÇÃO. AF_04/2024</t>
        </is>
      </c>
      <c r="C4156" s="330" t="inlineStr">
        <is>
          <t>UN</t>
        </is>
      </c>
      <c r="D4156" s="330" t="n">
        <v>46.63</v>
      </c>
      <c r="E4156" s="330" t="n">
        <v>47.18</v>
      </c>
      <c r="F4156" s="330" t="inlineStr"/>
    </row>
    <row r="4157" ht="45" customHeight="1" s="496">
      <c r="A4157" s="330" t="n">
        <v>94683</v>
      </c>
      <c r="B4157" s="331" t="inlineStr">
        <is>
          <t>CURVA 90 GRAUS, PVC, SOLDÁVEL, DN 75 MM, INSTALADO EM RESERVAÇÃO PREDIAL DE ÁGUA - FORNECIMENTO E INSTALAÇÃO. AF_04/2024</t>
        </is>
      </c>
      <c r="C4157" s="330" t="inlineStr">
        <is>
          <t>UN</t>
        </is>
      </c>
      <c r="D4157" s="330" t="n">
        <v>70.77</v>
      </c>
      <c r="E4157" s="330" t="n">
        <v>71.59</v>
      </c>
      <c r="F4157" s="330" t="inlineStr"/>
    </row>
    <row r="4158" ht="45" customHeight="1" s="496">
      <c r="A4158" s="330" t="n">
        <v>94685</v>
      </c>
      <c r="B4158" s="331" t="inlineStr">
        <is>
          <t>CURVA 90 GRAUS, PVC, SOLDÁVEL, DN 85 MM, INSTALADO EM RESERVAÇÃO PREDIAL DE ÁGUA - FORNECIMENTO E INSTALAÇÃO. AF_04/2024</t>
        </is>
      </c>
      <c r="C4158" s="330" t="inlineStr">
        <is>
          <t>UN</t>
        </is>
      </c>
      <c r="D4158" s="330" t="n">
        <v>90.12</v>
      </c>
      <c r="E4158" s="330" t="n">
        <v>91.13</v>
      </c>
      <c r="F4158" s="330" t="inlineStr"/>
    </row>
    <row r="4159" ht="45" customHeight="1" s="496">
      <c r="A4159" s="330" t="n">
        <v>94615</v>
      </c>
      <c r="B4159" s="331" t="inlineStr">
        <is>
          <t>CURVA EM COBRE, DN 54 MM, 45 GRAUS, SEM ANEL DE SOLDA, BOLSA X BOLSA, INSTALADO EM RESERVAÇÃO PREDIAL DE ÁGUA - FORNECIMENTO E INSTALAÇÃO. AF_04/2024</t>
        </is>
      </c>
      <c r="C4159" s="330" t="inlineStr">
        <is>
          <t>UN</t>
        </is>
      </c>
      <c r="D4159" s="330" t="n">
        <v>164.01</v>
      </c>
      <c r="E4159" s="330" t="n">
        <v>165.8</v>
      </c>
      <c r="F4159" s="330" t="inlineStr">
        <is>
          <t>AS</t>
        </is>
      </c>
    </row>
    <row r="4160" ht="45" customHeight="1" s="496">
      <c r="A4160" s="330" t="n">
        <v>94617</v>
      </c>
      <c r="B4160" s="331" t="inlineStr">
        <is>
          <t>CURVA EM COBRE, DN 66 MM, 45 GRAUS, SEM ANEL DE SOLDA, BOLSA X BOLSA, INSTALADO EM RESERVAÇÃO PREDIAL DE ÁGUA - FORNECIMENTO E INSTALAÇÃO. AF_04/2024</t>
        </is>
      </c>
      <c r="C4160" s="330" t="inlineStr">
        <is>
          <t>UN</t>
        </is>
      </c>
      <c r="D4160" s="330" t="n">
        <v>334.02</v>
      </c>
      <c r="E4160" s="330" t="n">
        <v>335.88</v>
      </c>
      <c r="F4160" s="330" t="inlineStr">
        <is>
          <t>AS</t>
        </is>
      </c>
    </row>
    <row r="4161" ht="30" customHeight="1" s="496">
      <c r="A4161" s="330" t="n">
        <v>105147</v>
      </c>
      <c r="B4161" s="331" t="inlineStr">
        <is>
          <t>CURVA PPR 90 GRAUS, DN 20 MM, INSTALADO EM RESERVAÇÃO PREDIAL DE ÁGUA - FORNECIMENTO E INSTALAÇÃO. AF_04/2024</t>
        </is>
      </c>
      <c r="C4161" s="330" t="inlineStr">
        <is>
          <t>UN</t>
        </is>
      </c>
      <c r="D4161" s="330" t="n">
        <v>17.38</v>
      </c>
      <c r="E4161" s="330" t="n">
        <v>17.68</v>
      </c>
      <c r="F4161" s="330" t="inlineStr">
        <is>
          <t>AS</t>
        </is>
      </c>
    </row>
    <row r="4162" ht="30" customHeight="1" s="496">
      <c r="A4162" s="330" t="n">
        <v>105148</v>
      </c>
      <c r="B4162" s="331" t="inlineStr">
        <is>
          <t>CURVA PPR 90 GRAUS, DN 25 MM, INSTALADO EM RESERVAÇÃO PREDIAL DE ÁGUA - FORNECIMENTO E INSTALAÇÃO. AF_04/2024</t>
        </is>
      </c>
      <c r="C4162" s="330" t="inlineStr">
        <is>
          <t>UN</t>
        </is>
      </c>
      <c r="D4162" s="330" t="n">
        <v>24.96</v>
      </c>
      <c r="E4162" s="330" t="n">
        <v>25.29</v>
      </c>
      <c r="F4162" s="330" t="inlineStr">
        <is>
          <t>AS</t>
        </is>
      </c>
    </row>
    <row r="4163" ht="30" customHeight="1" s="496">
      <c r="A4163" s="330" t="n">
        <v>105154</v>
      </c>
      <c r="B4163" s="331" t="inlineStr">
        <is>
          <t>CURVA PVC 45 GRAUS, SOLDÁVEL, DN 25 MM, INSTALADO EM RESERVAÇÃO PREDIAL DE ÁGUA - FORNECIMENTO E INSTALAÇÃO. AF_04/2024</t>
        </is>
      </c>
      <c r="C4163" s="330" t="inlineStr">
        <is>
          <t>UN</t>
        </is>
      </c>
      <c r="D4163" s="330" t="n">
        <v>6.57</v>
      </c>
      <c r="E4163" s="330" t="n">
        <v>6.74</v>
      </c>
      <c r="F4163" s="330" t="inlineStr"/>
    </row>
    <row r="4164" ht="30" customHeight="1" s="496">
      <c r="A4164" s="330" t="n">
        <v>105155</v>
      </c>
      <c r="B4164" s="331" t="inlineStr">
        <is>
          <t>CURVA PVC 45 GRAUS, SOLDÁVEL, DN 32 MM, INSTALADO EM RESERVAÇÃO PREDIAL DE ÁGUA - FORNECIMENTO E INSTALAÇÃO. AF_04/2024</t>
        </is>
      </c>
      <c r="C4164" s="330" t="inlineStr">
        <is>
          <t>UN</t>
        </is>
      </c>
      <c r="D4164" s="330" t="n">
        <v>9.83</v>
      </c>
      <c r="E4164" s="330" t="n">
        <v>10.05</v>
      </c>
      <c r="F4164" s="330" t="inlineStr"/>
    </row>
    <row r="4165" ht="30" customHeight="1" s="496">
      <c r="A4165" s="330" t="n">
        <v>105156</v>
      </c>
      <c r="B4165" s="331" t="inlineStr">
        <is>
          <t>CURVA PVC 45 GRAUS, SOLDÁVEL, DN 40 MM, INSTALADO EM RESERVAÇÃO PREDIAL DE ÁGUA - FORNECIMENTO E INSTALAÇÃO. AF_04/2024</t>
        </is>
      </c>
      <c r="C4165" s="330" t="inlineStr">
        <is>
          <t>UN</t>
        </is>
      </c>
      <c r="D4165" s="330" t="n">
        <v>12.54</v>
      </c>
      <c r="E4165" s="330" t="n">
        <v>12.85</v>
      </c>
      <c r="F4165" s="330" t="inlineStr"/>
    </row>
    <row r="4166" ht="30" customHeight="1" s="496">
      <c r="A4166" s="330" t="n">
        <v>105157</v>
      </c>
      <c r="B4166" s="331" t="inlineStr">
        <is>
          <t>CURVA PVC 45 GRAUS, SOLDÁVEL, DN 50 MM, INSTALADO EM RESERVAÇÃO PREDIAL DE ÁGUA - FORNECIMENTO E INSTALAÇÃO. AF_04/2024</t>
        </is>
      </c>
      <c r="C4166" s="330" t="inlineStr">
        <is>
          <t>UN</t>
        </is>
      </c>
      <c r="D4166" s="330" t="n">
        <v>19.3</v>
      </c>
      <c r="E4166" s="330" t="n">
        <v>19.72</v>
      </c>
      <c r="F4166" s="330" t="inlineStr"/>
    </row>
    <row r="4167" ht="30" customHeight="1" s="496">
      <c r="A4167" s="330" t="n">
        <v>105158</v>
      </c>
      <c r="B4167" s="331" t="inlineStr">
        <is>
          <t>CURVA PVC 45 GRAUS, SOLDÁVEL, DN 60 MM, INSTALADO EM RESERVAÇÃO PREDIAL DE ÁGUA - FORNECIMENTO E INSTALAÇÃO. AF_04/2024</t>
        </is>
      </c>
      <c r="C4167" s="330" t="inlineStr">
        <is>
          <t>UN</t>
        </is>
      </c>
      <c r="D4167" s="330" t="n">
        <v>28.35</v>
      </c>
      <c r="E4167" s="330" t="n">
        <v>28.9</v>
      </c>
      <c r="F4167" s="330" t="inlineStr"/>
    </row>
    <row r="4168" ht="30" customHeight="1" s="496">
      <c r="A4168" s="330" t="n">
        <v>105159</v>
      </c>
      <c r="B4168" s="331" t="inlineStr">
        <is>
          <t>CURVA PVC 45 GRAUS, SOLDÁVEL, DN 75 MM, INSTALADO EM RESERVAÇÃO PREDIAL DE ÁGUA - FORNECIMENTO E INSTALAÇÃO. AF_04/2024</t>
        </is>
      </c>
      <c r="C4168" s="330" t="inlineStr">
        <is>
          <t>UN</t>
        </is>
      </c>
      <c r="D4168" s="330" t="n">
        <v>50.32</v>
      </c>
      <c r="E4168" s="330" t="n">
        <v>51.14</v>
      </c>
      <c r="F4168" s="330" t="inlineStr"/>
    </row>
    <row r="4169" ht="30" customHeight="1" s="496">
      <c r="A4169" s="330" t="n">
        <v>105160</v>
      </c>
      <c r="B4169" s="331" t="inlineStr">
        <is>
          <t>CURVA PVC 45 GRAUS, SOLDÁVEL, DN 85 MM, INSTALADO EM RESERVAÇÃO PREDIAL DE ÁGUA - FORNECIMENTO E INSTALAÇÃO. AF_04/2024</t>
        </is>
      </c>
      <c r="C4169" s="330" t="inlineStr">
        <is>
          <t>UN</t>
        </is>
      </c>
      <c r="D4169" s="330" t="n">
        <v>62.13</v>
      </c>
      <c r="E4169" s="330" t="n">
        <v>63.14</v>
      </c>
      <c r="F4169" s="330" t="inlineStr"/>
    </row>
    <row r="4170" ht="45" customHeight="1" s="496">
      <c r="A4170" s="330" t="n">
        <v>94672</v>
      </c>
      <c r="B4170" s="331" t="inlineStr">
        <is>
          <t>JOELHO 90 GRAUS COM BUCHA DE LATÃO, PVC, SOLDÁVEL, DN 25 MM X 3/4", INSTALADO EM RESERVAÇÃO PREDIAL DE ÁGUA - FORNECIMENTO E INSTALAÇÃO. AF_04/2024</t>
        </is>
      </c>
      <c r="C4170" s="330" t="inlineStr">
        <is>
          <t>UN</t>
        </is>
      </c>
      <c r="D4170" s="330" t="n">
        <v>6.15</v>
      </c>
      <c r="E4170" s="330" t="n">
        <v>6.32</v>
      </c>
      <c r="F4170" s="330" t="inlineStr"/>
    </row>
    <row r="4171" ht="45" customHeight="1" s="496">
      <c r="A4171" s="330" t="n">
        <v>94754</v>
      </c>
      <c r="B4171" s="331" t="inlineStr">
        <is>
          <t>JOELHO 90 GRAUS, CPVC, SOLDÁVEL, DN 114 MM, INSTALADO EM RESERVAÇÃO PREDIAL DE ÁGUA - FORNECIMENTO E INSTALAÇÃO. AF_04/2024</t>
        </is>
      </c>
      <c r="C4171" s="330" t="inlineStr">
        <is>
          <t>UN</t>
        </is>
      </c>
      <c r="D4171" s="330" t="n">
        <v>283.59</v>
      </c>
      <c r="E4171" s="330" t="n">
        <v>285.35</v>
      </c>
      <c r="F4171" s="330" t="inlineStr"/>
    </row>
    <row r="4172" ht="45" customHeight="1" s="496">
      <c r="A4172" s="330" t="n">
        <v>94740</v>
      </c>
      <c r="B4172" s="331" t="inlineStr">
        <is>
          <t>JOELHO 90 GRAUS, CPVC, SOLDÁVEL, DN 22 MM, INSTALADO EM RESERVAÇÃO PREDIAL DE ÁGUA - FORNECIMENTO E INSTALAÇÃO. AF_04/2024</t>
        </is>
      </c>
      <c r="C4172" s="330" t="inlineStr">
        <is>
          <t>UN</t>
        </is>
      </c>
      <c r="D4172" s="330" t="n">
        <v>9.69</v>
      </c>
      <c r="E4172" s="330" t="n">
        <v>9.85</v>
      </c>
      <c r="F4172" s="330" t="inlineStr"/>
    </row>
    <row r="4173" ht="45" customHeight="1" s="496">
      <c r="A4173" s="330" t="n">
        <v>94742</v>
      </c>
      <c r="B4173" s="331" t="inlineStr">
        <is>
          <t>JOELHO 90 GRAUS, CPVC, SOLDÁVEL, DN 28 MM, INSTALADO EM RESERVAÇÃO PREDIAL DE ÁGUA - FORNECIMENTO E INSTALAÇÃO. AF_04/2024</t>
        </is>
      </c>
      <c r="C4173" s="330" t="inlineStr">
        <is>
          <t>UN</t>
        </is>
      </c>
      <c r="D4173" s="330" t="n">
        <v>16.19</v>
      </c>
      <c r="E4173" s="330" t="n">
        <v>16.38</v>
      </c>
      <c r="F4173" s="330" t="inlineStr"/>
    </row>
    <row r="4174" ht="45" customHeight="1" s="496">
      <c r="A4174" s="330" t="n">
        <v>94744</v>
      </c>
      <c r="B4174" s="331" t="inlineStr">
        <is>
          <t>JOELHO 90 GRAUS, CPVC, SOLDÁVEL, DN 35 MM, INSTALADO EM RESERVAÇÃO PREDIAL DE ÁGUA - FORNECIMENTO E INSTALAÇÃO. AF_04/2024</t>
        </is>
      </c>
      <c r="C4174" s="330" t="inlineStr">
        <is>
          <t>UN</t>
        </is>
      </c>
      <c r="D4174" s="330" t="n">
        <v>25.64</v>
      </c>
      <c r="E4174" s="330" t="n">
        <v>25.88</v>
      </c>
      <c r="F4174" s="330" t="inlineStr"/>
    </row>
    <row r="4175" ht="45" customHeight="1" s="496">
      <c r="A4175" s="330" t="n">
        <v>94746</v>
      </c>
      <c r="B4175" s="331" t="inlineStr">
        <is>
          <t>JOELHO 90 GRAUS, CPVC, SOLDÁVEL, DN 42 MM, INSTALADO EM RESERVAÇÃO PREDIAL DE ÁGUA - FORNECIMENTO E INSTALAÇÃO. AF_04/2024</t>
        </is>
      </c>
      <c r="C4175" s="330" t="inlineStr">
        <is>
          <t>UN</t>
        </is>
      </c>
      <c r="D4175" s="330" t="n">
        <v>36.89</v>
      </c>
      <c r="E4175" s="330" t="n">
        <v>37.21</v>
      </c>
      <c r="F4175" s="330" t="inlineStr"/>
    </row>
    <row r="4176" ht="45" customHeight="1" s="496">
      <c r="A4176" s="330" t="n">
        <v>94748</v>
      </c>
      <c r="B4176" s="331" t="inlineStr">
        <is>
          <t>JOELHO 90 GRAUS, CPVC, SOLDÁVEL, DN 54 MM, INSTALADO EM RESERVAÇÃO PREDIAL DE ÁGUA - FORNECIMENTO E INSTALAÇÃO. AF_04/2024</t>
        </is>
      </c>
      <c r="C4176" s="330" t="inlineStr">
        <is>
          <t>UN</t>
        </is>
      </c>
      <c r="D4176" s="330" t="n">
        <v>81.38</v>
      </c>
      <c r="E4176" s="330" t="n">
        <v>81.84999999999999</v>
      </c>
      <c r="F4176" s="330" t="inlineStr"/>
    </row>
    <row r="4177" ht="45" customHeight="1" s="496">
      <c r="A4177" s="330" t="n">
        <v>94750</v>
      </c>
      <c r="B4177" s="331" t="inlineStr">
        <is>
          <t>JOELHO 90 GRAUS, CPVC, SOLDÁVEL, DN 73 MM, INSTALADO EM RESERVAÇÃO PREDIAL DE ÁGUA - FORNECIMENTO E INSTALAÇÃO. AF_04/2024</t>
        </is>
      </c>
      <c r="C4177" s="330" t="inlineStr">
        <is>
          <t>UN</t>
        </is>
      </c>
      <c r="D4177" s="330" t="n">
        <v>164.96</v>
      </c>
      <c r="E4177" s="330" t="n">
        <v>165.74</v>
      </c>
      <c r="F4177" s="330" t="inlineStr"/>
    </row>
    <row r="4178" ht="45" customHeight="1" s="496">
      <c r="A4178" s="330" t="n">
        <v>94752</v>
      </c>
      <c r="B4178" s="331" t="inlineStr">
        <is>
          <t>JOELHO 90 GRAUS, CPVC, SOLDÁVEL, DN 89 MM, INSTALADO EM RESERVAÇÃO PREDIAL DE ÁGUA - FORNECIMENTO E INSTALAÇÃO. AF_04/2024</t>
        </is>
      </c>
      <c r="C4178" s="330" t="inlineStr">
        <is>
          <t>UN</t>
        </is>
      </c>
      <c r="D4178" s="330" t="n">
        <v>198.07</v>
      </c>
      <c r="E4178" s="330" t="n">
        <v>199.17</v>
      </c>
      <c r="F4178" s="330" t="inlineStr"/>
    </row>
    <row r="4179" ht="30" customHeight="1" s="496">
      <c r="A4179" s="330" t="n">
        <v>96755</v>
      </c>
      <c r="B4179" s="331" t="inlineStr">
        <is>
          <t>JOELHO 90 GRAUS, PPR, DN 110 MM, INSTALADO EM RESERVAÇÃO PREDIAL DE ÁGUA - FORNECIMENTO E INSTALAÇÃO. AF_04/2024</t>
        </is>
      </c>
      <c r="C4179" s="330" t="inlineStr">
        <is>
          <t>UN</t>
        </is>
      </c>
      <c r="D4179" s="330" t="n">
        <v>375.88</v>
      </c>
      <c r="E4179" s="330" t="n">
        <v>377.69</v>
      </c>
      <c r="F4179" s="330" t="inlineStr">
        <is>
          <t>AS</t>
        </is>
      </c>
    </row>
    <row r="4180" ht="30" customHeight="1" s="496">
      <c r="A4180" s="330" t="n">
        <v>96747</v>
      </c>
      <c r="B4180" s="331" t="inlineStr">
        <is>
          <t>JOELHO 90 GRAUS, PPR, DN 20 MM, INSTALADO EM RESERVAÇÃO PREDIAL DE ÁGUA - FORNECIMENTO E INSTALAÇÃO. AF_04/2024</t>
        </is>
      </c>
      <c r="C4180" s="330" t="inlineStr">
        <is>
          <t>UN</t>
        </is>
      </c>
      <c r="D4180" s="330" t="n">
        <v>7.96</v>
      </c>
      <c r="E4180" s="330" t="n">
        <v>8.26</v>
      </c>
      <c r="F4180" s="330" t="inlineStr">
        <is>
          <t>AS</t>
        </is>
      </c>
    </row>
    <row r="4181" ht="30" customHeight="1" s="496">
      <c r="A4181" s="330" t="n">
        <v>96748</v>
      </c>
      <c r="B4181" s="331" t="inlineStr">
        <is>
          <t>JOELHO 90 GRAUS, PPR, DN 25 MM, INSTALADO EM RESERVAÇÃO PREDIAL DE ÁGUA - FORNECIMENTO E INSTALAÇÃO. AF_04/2024</t>
        </is>
      </c>
      <c r="C4181" s="330" t="inlineStr">
        <is>
          <t>UN</t>
        </is>
      </c>
      <c r="D4181" s="330" t="n">
        <v>9.26</v>
      </c>
      <c r="E4181" s="330" t="n">
        <v>9.59</v>
      </c>
      <c r="F4181" s="330" t="inlineStr">
        <is>
          <t>AS</t>
        </is>
      </c>
    </row>
    <row r="4182" ht="30" customHeight="1" s="496">
      <c r="A4182" s="330" t="n">
        <v>96749</v>
      </c>
      <c r="B4182" s="331" t="inlineStr">
        <is>
          <t>JOELHO 90 GRAUS, PPR, DN 32 MM, INSTALADO EM RESERVAÇÃO PREDIAL DE ÁGUA - FORNECIMENTO E INSTALAÇÃO. AF_04/2024</t>
        </is>
      </c>
      <c r="C4182" s="330" t="inlineStr">
        <is>
          <t>UN</t>
        </is>
      </c>
      <c r="D4182" s="330" t="n">
        <v>11.78</v>
      </c>
      <c r="E4182" s="330" t="n">
        <v>12.15</v>
      </c>
      <c r="F4182" s="330" t="inlineStr">
        <is>
          <t>AS</t>
        </is>
      </c>
    </row>
    <row r="4183" ht="30" customHeight="1" s="496">
      <c r="A4183" s="330" t="n">
        <v>96750</v>
      </c>
      <c r="B4183" s="331" t="inlineStr">
        <is>
          <t>JOELHO 90 GRAUS, PPR, DN 40 MM, INSTALADO EM RESERVAÇÃO PREDIAL DE ÁGUA - FORNECIMENTO E INSTALAÇÃO. AF_04/2024</t>
        </is>
      </c>
      <c r="C4183" s="330" t="inlineStr">
        <is>
          <t>UN</t>
        </is>
      </c>
      <c r="D4183" s="330" t="n">
        <v>18.69</v>
      </c>
      <c r="E4183" s="330" t="n">
        <v>19.14</v>
      </c>
      <c r="F4183" s="330" t="inlineStr">
        <is>
          <t>AS</t>
        </is>
      </c>
    </row>
    <row r="4184" ht="30" customHeight="1" s="496">
      <c r="A4184" s="330" t="n">
        <v>96751</v>
      </c>
      <c r="B4184" s="331" t="inlineStr">
        <is>
          <t>JOELHO 90 GRAUS, PPR, DN 50 MM, INSTALADO EM RESERVAÇÃO PREDIAL DE ÁGUA - FORNECIMENTO E INSTALAÇÃO. AF_04/2024</t>
        </is>
      </c>
      <c r="C4184" s="330" t="inlineStr">
        <is>
          <t>UN</t>
        </is>
      </c>
      <c r="D4184" s="330" t="n">
        <v>27.41</v>
      </c>
      <c r="E4184" s="330" t="n">
        <v>27.98</v>
      </c>
      <c r="F4184" s="330" t="inlineStr">
        <is>
          <t>AS</t>
        </is>
      </c>
    </row>
    <row r="4185" ht="30" customHeight="1" s="496">
      <c r="A4185" s="330" t="n">
        <v>96752</v>
      </c>
      <c r="B4185" s="331" t="inlineStr">
        <is>
          <t>JOELHO 90 GRAUS, PPR, DN 63 MM, INSTALADO EM RESERVAÇÃO PREDIAL DE ÁGUA - FORNECIMENTO E INSTALAÇÃO. AF_04/2024</t>
        </is>
      </c>
      <c r="C4185" s="330" t="inlineStr">
        <is>
          <t>UN</t>
        </is>
      </c>
      <c r="D4185" s="330" t="n">
        <v>41.25</v>
      </c>
      <c r="E4185" s="330" t="n">
        <v>42</v>
      </c>
      <c r="F4185" s="330" t="inlineStr">
        <is>
          <t>AS</t>
        </is>
      </c>
    </row>
    <row r="4186" ht="30" customHeight="1" s="496">
      <c r="A4186" s="330" t="n">
        <v>96753</v>
      </c>
      <c r="B4186" s="331" t="inlineStr">
        <is>
          <t>JOELHO 90 GRAUS, PPR, DN 75 MM, INSTALADO EM RESERVAÇÃO PREDIAL DE ÁGUA - FORNECIMENTO E INSTALAÇÃO. AF_04/2024</t>
        </is>
      </c>
      <c r="C4186" s="330" t="inlineStr">
        <is>
          <t>UN</t>
        </is>
      </c>
      <c r="D4186" s="330" t="n">
        <v>95.52</v>
      </c>
      <c r="E4186" s="330" t="n">
        <v>96.48</v>
      </c>
      <c r="F4186" s="330" t="inlineStr">
        <is>
          <t>AS</t>
        </is>
      </c>
    </row>
    <row r="4187" ht="30" customHeight="1" s="496">
      <c r="A4187" s="330" t="n">
        <v>96754</v>
      </c>
      <c r="B4187" s="331" t="inlineStr">
        <is>
          <t>JOELHO 90 GRAUS, PPR, DN 90 MM, INSTALADO EM RESERVAÇÃO PREDIAL DE ÁGUA - FORNECIMENTO E INSTALAÇÃO. AF_04/2024</t>
        </is>
      </c>
      <c r="C4187" s="330" t="inlineStr">
        <is>
          <t>UN</t>
        </is>
      </c>
      <c r="D4187" s="330" t="n">
        <v>122.51</v>
      </c>
      <c r="E4187" s="330" t="n">
        <v>123.8</v>
      </c>
      <c r="F4187" s="330" t="inlineStr">
        <is>
          <t>AS</t>
        </is>
      </c>
    </row>
    <row r="4188" ht="45" customHeight="1" s="496">
      <c r="A4188" s="330" t="n">
        <v>94686</v>
      </c>
      <c r="B4188" s="331" t="inlineStr">
        <is>
          <t>JOELHO 90 GRAUS, PVC, SOLDÁVEL, DN 110 MM INSTALADO EM RESERVAÇÃO PREDIAL DE ÁGUA - FORNECIMENTO E INSTALAÇÃO. AF_04/2024</t>
        </is>
      </c>
      <c r="C4188" s="330" t="inlineStr">
        <is>
          <t>UN</t>
        </is>
      </c>
      <c r="D4188" s="330" t="n">
        <v>238.07</v>
      </c>
      <c r="E4188" s="330" t="n">
        <v>239.71</v>
      </c>
      <c r="F4188" s="330" t="inlineStr"/>
    </row>
    <row r="4189" ht="45" customHeight="1" s="496">
      <c r="A4189" s="330" t="n">
        <v>94674</v>
      </c>
      <c r="B4189" s="331" t="inlineStr">
        <is>
          <t>JOELHO 90 GRAUS, PVC, SOLDÁVEL, DN 32 MM INSTALADO EM RESERVAÇÃO PREDIAL DE ÁGUA - FORNECIMENTO E INSTALAÇÃO. AF_04/2024</t>
        </is>
      </c>
      <c r="C4189" s="330" t="inlineStr">
        <is>
          <t>UN</t>
        </is>
      </c>
      <c r="D4189" s="330" t="n">
        <v>7.88</v>
      </c>
      <c r="E4189" s="330" t="n">
        <v>8.1</v>
      </c>
      <c r="F4189" s="330" t="inlineStr"/>
    </row>
    <row r="4190" ht="45" customHeight="1" s="496">
      <c r="A4190" s="330" t="n">
        <v>94676</v>
      </c>
      <c r="B4190" s="331" t="inlineStr">
        <is>
          <t>JOELHO 90 GRAUS, PVC, SOLDÁVEL, DN 40 MM INSTALADO EM RESERVAÇÃO PREDIAL DE ÁGUA - FORNECIMENTO E INSTALAÇÃO. AF_04/2024</t>
        </is>
      </c>
      <c r="C4190" s="330" t="inlineStr">
        <is>
          <t>UN</t>
        </is>
      </c>
      <c r="D4190" s="330" t="n">
        <v>13</v>
      </c>
      <c r="E4190" s="330" t="n">
        <v>13.31</v>
      </c>
      <c r="F4190" s="330" t="inlineStr"/>
    </row>
    <row r="4191" ht="45" customHeight="1" s="496">
      <c r="A4191" s="330" t="n">
        <v>94678</v>
      </c>
      <c r="B4191" s="331" t="inlineStr">
        <is>
          <t>JOELHO 90 GRAUS, PVC, SOLDÁVEL, DN 50 MM INSTALADO EM RESERVAÇÃO PREDIAL DE ÁGUA - FORNECIMENTO E INSTALAÇÃO. AF_04/2024</t>
        </is>
      </c>
      <c r="C4191" s="330" t="inlineStr">
        <is>
          <t>UN</t>
        </is>
      </c>
      <c r="D4191" s="330" t="n">
        <v>15.21</v>
      </c>
      <c r="E4191" s="330" t="n">
        <v>15.63</v>
      </c>
      <c r="F4191" s="330" t="inlineStr"/>
    </row>
    <row r="4192" ht="45" customHeight="1" s="496">
      <c r="A4192" s="330" t="n">
        <v>94680</v>
      </c>
      <c r="B4192" s="331" t="inlineStr">
        <is>
          <t>JOELHO 90 GRAUS, PVC, SOLDÁVEL, DN 60 MM INSTALADO EM RESERVAÇÃO PREDIAL DE ÁGUA - FORNECIMENTO E INSTALAÇÃO. AF_04/2024</t>
        </is>
      </c>
      <c r="C4192" s="330" t="inlineStr">
        <is>
          <t>UN</t>
        </is>
      </c>
      <c r="D4192" s="330" t="n">
        <v>41.71</v>
      </c>
      <c r="E4192" s="330" t="n">
        <v>42.26</v>
      </c>
      <c r="F4192" s="330" t="inlineStr"/>
    </row>
    <row r="4193" ht="45" customHeight="1" s="496">
      <c r="A4193" s="330" t="n">
        <v>94682</v>
      </c>
      <c r="B4193" s="331" t="inlineStr">
        <is>
          <t>JOELHO 90 GRAUS, PVC, SOLDÁVEL, DN 75 MM INSTALADO EM RESERVAÇÃO PREDIAL DE ÁGUA - FORNECIMENTO E INSTALAÇÃO. AF_04/2024</t>
        </is>
      </c>
      <c r="C4193" s="330" t="inlineStr">
        <is>
          <t>UN</t>
        </is>
      </c>
      <c r="D4193" s="330" t="n">
        <v>102.34</v>
      </c>
      <c r="E4193" s="330" t="n">
        <v>103.16</v>
      </c>
      <c r="F4193" s="330" t="inlineStr"/>
    </row>
    <row r="4194" ht="45" customHeight="1" s="496">
      <c r="A4194" s="330" t="n">
        <v>94684</v>
      </c>
      <c r="B4194" s="331" t="inlineStr">
        <is>
          <t>JOELHO 90 GRAUS, PVC, SOLDÁVEL, DN 85 MM INSTALADO EM RESERVAÇÃO PREDIAL DE ÁGUA - FORNECIMENTO E INSTALAÇÃO. AF_04/2024</t>
        </is>
      </c>
      <c r="C4194" s="330" t="inlineStr">
        <is>
          <t>UN</t>
        </is>
      </c>
      <c r="D4194" s="330" t="n">
        <v>123.58</v>
      </c>
      <c r="E4194" s="330" t="n">
        <v>124.59</v>
      </c>
      <c r="F4194" s="330" t="inlineStr"/>
    </row>
    <row r="4195" ht="45" customHeight="1" s="496">
      <c r="A4195" s="330" t="n">
        <v>105219</v>
      </c>
      <c r="B4195" s="331" t="inlineStr">
        <is>
          <t>JOELHO CPVC, SOLDÁVEL, 45 GRAUS, DN 22 MM, INSTALADO EM RESERVAÇÃO PREDIAL DE ÁGUA - FORNECIMENTO E INSTALAÇÃO. AF_04/2024</t>
        </is>
      </c>
      <c r="C4195" s="330" t="inlineStr">
        <is>
          <t>UN</t>
        </is>
      </c>
      <c r="D4195" s="330" t="n">
        <v>11.31</v>
      </c>
      <c r="E4195" s="330" t="n">
        <v>11.47</v>
      </c>
      <c r="F4195" s="330" t="inlineStr"/>
    </row>
    <row r="4196" ht="45" customHeight="1" s="496">
      <c r="A4196" s="330" t="n">
        <v>105220</v>
      </c>
      <c r="B4196" s="331" t="inlineStr">
        <is>
          <t>JOELHO CPVC, SOLDÁVEL, 45 GRAUS, DN 28 MM, INSTALADO EM RESERVAÇÃO PREDIAL DE ÁGUA - FORNECIMENTO E INSTALAÇÃO. AF_04/2024</t>
        </is>
      </c>
      <c r="C4196" s="330" t="inlineStr">
        <is>
          <t>UN</t>
        </is>
      </c>
      <c r="D4196" s="330" t="n">
        <v>15.52</v>
      </c>
      <c r="E4196" s="330" t="n">
        <v>15.71</v>
      </c>
      <c r="F4196" s="330" t="inlineStr"/>
    </row>
    <row r="4197" ht="45" customHeight="1" s="496">
      <c r="A4197" s="330" t="n">
        <v>105221</v>
      </c>
      <c r="B4197" s="331" t="inlineStr">
        <is>
          <t>JOELHO CPVC, SOLDÁVEL, 45 GRAUS, DN 35 MM, INSTALADO EM RESERVAÇÃO PREDIAL DE ÁGUA - FORNECIMENTO E INSTALAÇÃO. AF_04/2024</t>
        </is>
      </c>
      <c r="C4197" s="330" t="inlineStr">
        <is>
          <t>UN</t>
        </is>
      </c>
      <c r="D4197" s="330" t="n">
        <v>23.98</v>
      </c>
      <c r="E4197" s="330" t="n">
        <v>24.22</v>
      </c>
      <c r="F4197" s="330" t="inlineStr"/>
    </row>
    <row r="4198" ht="45" customHeight="1" s="496">
      <c r="A4198" s="330" t="n">
        <v>105166</v>
      </c>
      <c r="B4198" s="331" t="inlineStr">
        <is>
          <t>JOELHO CPVC, SOLDÁVEL, 45 GRAUS, DN 42 MM, INSTALADO EM RESERVAÇÃO PREDIAL DE ÁGUA - FORNECIMENTO E INSTALAÇÃO. AF_04/2024</t>
        </is>
      </c>
      <c r="C4198" s="330" t="inlineStr">
        <is>
          <t>UN</t>
        </is>
      </c>
      <c r="D4198" s="330" t="n">
        <v>36.48</v>
      </c>
      <c r="E4198" s="330" t="n">
        <v>36.8</v>
      </c>
      <c r="F4198" s="330" t="inlineStr"/>
    </row>
    <row r="4199" ht="45" customHeight="1" s="496">
      <c r="A4199" s="330" t="n">
        <v>105222</v>
      </c>
      <c r="B4199" s="331" t="inlineStr">
        <is>
          <t>JOELHO CPVC, SOLDÁVEL, 45 GRAUS, DN 54 MM, INSTALADO EM RESERVAÇÃO PREDIAL DE ÁGUA - FORNECIMENTO E INSTALAÇÃO. AF_04/2024</t>
        </is>
      </c>
      <c r="C4199" s="330" t="inlineStr">
        <is>
          <t>UN</t>
        </is>
      </c>
      <c r="D4199" s="330" t="n">
        <v>69.3</v>
      </c>
      <c r="E4199" s="330" t="n">
        <v>69.77</v>
      </c>
      <c r="F4199" s="330" t="inlineStr"/>
    </row>
    <row r="4200" ht="45" customHeight="1" s="496">
      <c r="A4200" s="330" t="n">
        <v>105223</v>
      </c>
      <c r="B4200" s="331" t="inlineStr">
        <is>
          <t>JOELHO CPVC, SOLDÁVEL, 45 GRAUS, DN 73 MM, INSTALADO EM RESERVAÇÃO PREDIAL DE ÁGUA - FORNECIMENTO E INSTALAÇÃO. AF_04/2024</t>
        </is>
      </c>
      <c r="C4200" s="330" t="inlineStr">
        <is>
          <t>UN</t>
        </is>
      </c>
      <c r="D4200" s="330" t="n">
        <v>159.49</v>
      </c>
      <c r="E4200" s="330" t="n">
        <v>160.27</v>
      </c>
      <c r="F4200" s="330" t="inlineStr"/>
    </row>
    <row r="4201" ht="45" customHeight="1" s="496">
      <c r="A4201" s="330" t="n">
        <v>105224</v>
      </c>
      <c r="B4201" s="331" t="inlineStr">
        <is>
          <t>JOELHO CPVC, SOLDÁVEL, 45 GRAUS, DN 89 MM, INSTALADO EM RESERVAÇÃO PREDIAL DE ÁGUA - FORNECIMENTO E INSTALAÇÃO. AF_04/2024</t>
        </is>
      </c>
      <c r="C4201" s="330" t="inlineStr">
        <is>
          <t>UN</t>
        </is>
      </c>
      <c r="D4201" s="330" t="n">
        <v>232.09</v>
      </c>
      <c r="E4201" s="330" t="n">
        <v>233.19</v>
      </c>
      <c r="F4201" s="330" t="inlineStr"/>
    </row>
    <row r="4202" ht="45" customHeight="1" s="496">
      <c r="A4202" s="330" t="n">
        <v>105149</v>
      </c>
      <c r="B4202" s="331" t="inlineStr">
        <is>
          <t>JOELHO PPR 45 GRAUS, SOLDÁVEL, DN 20 MM, INSTALADO EM RESERVAÇÃO PREDIAL DE ÁGUA - FORNECIMENTO E INSTALAÇÃO. AF_04/2024</t>
        </is>
      </c>
      <c r="C4202" s="330" t="inlineStr">
        <is>
          <t>UN</t>
        </is>
      </c>
      <c r="D4202" s="330" t="n">
        <v>8.23</v>
      </c>
      <c r="E4202" s="330" t="n">
        <v>8.529999999999999</v>
      </c>
      <c r="F4202" s="330" t="inlineStr">
        <is>
          <t>AS</t>
        </is>
      </c>
    </row>
    <row r="4203" ht="45" customHeight="1" s="496">
      <c r="A4203" s="330" t="n">
        <v>105150</v>
      </c>
      <c r="B4203" s="331" t="inlineStr">
        <is>
          <t>JOELHO PPR 45 GRAUS, SOLDÁVEL, DN 25 MM, INSTALADO EM RESERVAÇÃO PREDIAL DE ÁGUA - FORNECIMENTO E INSTALAÇÃO. AF_04/2024</t>
        </is>
      </c>
      <c r="C4203" s="330" t="inlineStr">
        <is>
          <t>UN</t>
        </is>
      </c>
      <c r="D4203" s="330" t="n">
        <v>9.699999999999999</v>
      </c>
      <c r="E4203" s="330" t="n">
        <v>10.03</v>
      </c>
      <c r="F4203" s="330" t="inlineStr">
        <is>
          <t>AS</t>
        </is>
      </c>
    </row>
    <row r="4204" ht="45" customHeight="1" s="496">
      <c r="A4204" s="330" t="n">
        <v>105151</v>
      </c>
      <c r="B4204" s="331" t="inlineStr">
        <is>
          <t>JOELHO PPR 45 GRAUS, SOLDÁVEL, DN 40 MM, INSTALADO EM RESERVAÇÃO PREDIAL DE ÁGUA - FORNECIMENTO E INSTALAÇÃO. AF_04/2024</t>
        </is>
      </c>
      <c r="C4204" s="330" t="inlineStr">
        <is>
          <t>UN</t>
        </is>
      </c>
      <c r="D4204" s="330" t="n">
        <v>24.74</v>
      </c>
      <c r="E4204" s="330" t="n">
        <v>25.19</v>
      </c>
      <c r="F4204" s="330" t="inlineStr">
        <is>
          <t>AS</t>
        </is>
      </c>
    </row>
    <row r="4205" ht="45" customHeight="1" s="496">
      <c r="A4205" s="330" t="n">
        <v>105152</v>
      </c>
      <c r="B4205" s="331" t="inlineStr">
        <is>
          <t>JOELHO PPR 45 GRAUS, SOLDÁVEL, DN 50 MM, INSTALADO EM RESERVAÇÃO PREDIAL DE ÁGUA - FORNECIMENTO E INSTALAÇÃO. AF_04/2024</t>
        </is>
      </c>
      <c r="C4205" s="330" t="inlineStr">
        <is>
          <t>UN</t>
        </is>
      </c>
      <c r="D4205" s="330" t="n">
        <v>36.99</v>
      </c>
      <c r="E4205" s="330" t="n">
        <v>37.56</v>
      </c>
      <c r="F4205" s="330" t="inlineStr">
        <is>
          <t>AS</t>
        </is>
      </c>
    </row>
    <row r="4206" ht="45" customHeight="1" s="496">
      <c r="A4206" s="330" t="n">
        <v>105153</v>
      </c>
      <c r="B4206" s="331" t="inlineStr">
        <is>
          <t>JOELHO PPR 45 GRAUS, SOLDÁVEL, DN 63 MM, INSTALADO EM RESERVAÇÃO PREDIAL DE ÁGUA - FORNECIMENTO E INSTALAÇÃO. AF_04/2024</t>
        </is>
      </c>
      <c r="C4206" s="330" t="inlineStr">
        <is>
          <t>UN</t>
        </is>
      </c>
      <c r="D4206" s="330" t="n">
        <v>58.34</v>
      </c>
      <c r="E4206" s="330" t="n">
        <v>59.09</v>
      </c>
      <c r="F4206" s="330" t="inlineStr">
        <is>
          <t>AS</t>
        </is>
      </c>
    </row>
    <row r="4207" ht="45" customHeight="1" s="496">
      <c r="A4207" s="330" t="n">
        <v>105161</v>
      </c>
      <c r="B4207" s="331" t="inlineStr">
        <is>
          <t>JOELHO PPR 45 GRAUS, SOLDÁVEL, DN 75 MM, INSTALADO EM RESERVAÇÃO PREDIAL DE ÁGUA - FORNECIMENTO E INSTALAÇÃO. AF_04/2024</t>
        </is>
      </c>
      <c r="C4207" s="330" t="inlineStr">
        <is>
          <t>UN</t>
        </is>
      </c>
      <c r="D4207" s="330" t="n">
        <v>105.95</v>
      </c>
      <c r="E4207" s="330" t="n">
        <v>106.91</v>
      </c>
      <c r="F4207" s="330" t="inlineStr">
        <is>
          <t>AS</t>
        </is>
      </c>
    </row>
    <row r="4208" ht="45" customHeight="1" s="496">
      <c r="A4208" s="330" t="n">
        <v>105162</v>
      </c>
      <c r="B4208" s="331" t="inlineStr">
        <is>
          <t>JOELHO PPR 45 GRAUS, SOLDÁVEL, DN 90 MM, INSTALADO EM RESERVAÇÃO PREDIAL DE ÁGUA - FORNECIMENTO E INSTALAÇÃO. AF_04/2024</t>
        </is>
      </c>
      <c r="C4208" s="330" t="inlineStr">
        <is>
          <t>UN</t>
        </is>
      </c>
      <c r="D4208" s="330" t="n">
        <v>181.6</v>
      </c>
      <c r="E4208" s="330" t="n">
        <v>182.89</v>
      </c>
      <c r="F4208" s="330" t="inlineStr">
        <is>
          <t>AS</t>
        </is>
      </c>
    </row>
    <row r="4209" ht="45" customHeight="1" s="496">
      <c r="A4209" s="330" t="n">
        <v>105163</v>
      </c>
      <c r="B4209" s="331" t="inlineStr">
        <is>
          <t>JOELHO PPR, 45 GRAUS, SOLDÁVEL, DN 32 MM, INSTALADO EM RESERVAÇÃO PREDIAL DE ÁGUA - FORNECIMENTO E INSTALAÇÃO. AF_04/2024</t>
        </is>
      </c>
      <c r="C4209" s="330" t="inlineStr">
        <is>
          <t>UN</t>
        </is>
      </c>
      <c r="D4209" s="330" t="n">
        <v>15.5</v>
      </c>
      <c r="E4209" s="330" t="n">
        <v>15.87</v>
      </c>
      <c r="F4209" s="330" t="inlineStr">
        <is>
          <t>AS</t>
        </is>
      </c>
    </row>
    <row r="4210" ht="45" customHeight="1" s="496">
      <c r="A4210" s="330" t="n">
        <v>105170</v>
      </c>
      <c r="B4210" s="331" t="inlineStr">
        <is>
          <t>JOELHO PVC, SOLDÁVEL, 45 GRAUS, DN 25 MM, INSTALADO EM RESERVAÇÃO PREDIAL DE ÁGUA - FORNECIMENTO E INSTALAÇÃO. AF_04/2024</t>
        </is>
      </c>
      <c r="C4210" s="330" t="inlineStr">
        <is>
          <t>UN</t>
        </is>
      </c>
      <c r="D4210" s="330" t="n">
        <v>5.66</v>
      </c>
      <c r="E4210" s="330" t="n">
        <v>5.83</v>
      </c>
      <c r="F4210" s="330" t="inlineStr"/>
    </row>
    <row r="4211" ht="45" customHeight="1" s="496">
      <c r="A4211" s="330" t="n">
        <v>105179</v>
      </c>
      <c r="B4211" s="331" t="inlineStr">
        <is>
          <t>JOELHO PVC, SOLDÁVEL, 45 GRAUS, DN 32 MM, INSTALADO EM RESERVAÇÃO PREDIAL DE ÁGUA - FORNECIMENTO E INSTALAÇÃO. AF_04/2024</t>
        </is>
      </c>
      <c r="C4211" s="330" t="inlineStr">
        <is>
          <t>UN</t>
        </is>
      </c>
      <c r="D4211" s="330" t="n">
        <v>9.52</v>
      </c>
      <c r="E4211" s="330" t="n">
        <v>9.74</v>
      </c>
      <c r="F4211" s="330" t="inlineStr"/>
    </row>
    <row r="4212" ht="45" customHeight="1" s="496">
      <c r="A4212" s="330" t="n">
        <v>105180</v>
      </c>
      <c r="B4212" s="331" t="inlineStr">
        <is>
          <t>JOELHO PVC, SOLDÁVEL, 45 GRAUS, DN 40 MM, INSTALADO EM RESERVAÇÃO PREDIAL DE ÁGUA - FORNECIMENTO E INSTALAÇÃO. AF_04/2024</t>
        </is>
      </c>
      <c r="C4212" s="330" t="inlineStr">
        <is>
          <t>UN</t>
        </is>
      </c>
      <c r="D4212" s="330" t="n">
        <v>13.06</v>
      </c>
      <c r="E4212" s="330" t="n">
        <v>13.37</v>
      </c>
      <c r="F4212" s="330" t="inlineStr"/>
    </row>
    <row r="4213" ht="45" customHeight="1" s="496">
      <c r="A4213" s="330" t="n">
        <v>105181</v>
      </c>
      <c r="B4213" s="331" t="inlineStr">
        <is>
          <t>JOELHO PVC, SOLDÁVEL, 45 GRAUS, DN 50 MM, INSTALADO EM RESERVAÇÃO PREDIAL DE ÁGUA - FORNECIMENTO E INSTALAÇÃO. AF_04/2024</t>
        </is>
      </c>
      <c r="C4213" s="330" t="inlineStr">
        <is>
          <t>UN</t>
        </is>
      </c>
      <c r="D4213" s="330" t="n">
        <v>17.59</v>
      </c>
      <c r="E4213" s="330" t="n">
        <v>18.01</v>
      </c>
      <c r="F4213" s="330" t="inlineStr"/>
    </row>
    <row r="4214" ht="45" customHeight="1" s="496">
      <c r="A4214" s="330" t="n">
        <v>105182</v>
      </c>
      <c r="B4214" s="331" t="inlineStr">
        <is>
          <t>JOELHO PVC, SOLDÁVEL, 45 GRAUS, DN 60 MM, INSTALADO EM RESERVAÇÃO PREDIAL DE ÁGUA - FORNECIMENTO E INSTALAÇÃO. AF_04/2024</t>
        </is>
      </c>
      <c r="C4214" s="330" t="inlineStr">
        <is>
          <t>UN</t>
        </is>
      </c>
      <c r="D4214" s="330" t="n">
        <v>40.04</v>
      </c>
      <c r="E4214" s="330" t="n">
        <v>40.59</v>
      </c>
      <c r="F4214" s="330" t="inlineStr"/>
    </row>
    <row r="4215" ht="45" customHeight="1" s="496">
      <c r="A4215" s="330" t="n">
        <v>105183</v>
      </c>
      <c r="B4215" s="331" t="inlineStr">
        <is>
          <t>JOELHO PVC, SOLDÁVEL, 45 GRAUS, DN 75 MM, INSTALADO EM RESERVAÇÃO PREDIAL DE ÁGUA - FORNECIMENTO E INSTALAÇÃO. AF_04/2024</t>
        </is>
      </c>
      <c r="C4215" s="330" t="inlineStr">
        <is>
          <t>UN</t>
        </is>
      </c>
      <c r="D4215" s="330" t="n">
        <v>83.06999999999999</v>
      </c>
      <c r="E4215" s="330" t="n">
        <v>83.89</v>
      </c>
      <c r="F4215" s="330" t="inlineStr"/>
    </row>
    <row r="4216" ht="45" customHeight="1" s="496">
      <c r="A4216" s="330" t="n">
        <v>105184</v>
      </c>
      <c r="B4216" s="331" t="inlineStr">
        <is>
          <t>JOELHO PVC, SOLDÁVEL, 45 GRAUS, DN 85 MM, INSTALADO EM RESERVAÇÃO PREDIAL DE ÁGUA - FORNECIMENTO E INSTALAÇÃO. AF_04/2024</t>
        </is>
      </c>
      <c r="C4216" s="330" t="inlineStr">
        <is>
          <t>UN</t>
        </is>
      </c>
      <c r="D4216" s="330" t="n">
        <v>102.95</v>
      </c>
      <c r="E4216" s="330" t="n">
        <v>103.96</v>
      </c>
      <c r="F4216" s="330" t="inlineStr"/>
    </row>
    <row r="4217" ht="45" customHeight="1" s="496">
      <c r="A4217" s="330" t="n">
        <v>94612</v>
      </c>
      <c r="B4217" s="331" t="inlineStr">
        <is>
          <t>LUVA DE COBRE, DN 104 MM, SEM ANEL DE SOLDA, INSTALADO EM RESERVAÇÃO PREDIAL DE ÁGUA - FORNECIMENTO E INSTALAÇÃO. AF_04/2024</t>
        </is>
      </c>
      <c r="C4217" s="330" t="inlineStr">
        <is>
          <t>UN</t>
        </is>
      </c>
      <c r="D4217" s="330" t="n">
        <v>435.63</v>
      </c>
      <c r="E4217" s="330" t="n">
        <v>437.03</v>
      </c>
      <c r="F4217" s="330" t="inlineStr">
        <is>
          <t>AS</t>
        </is>
      </c>
    </row>
    <row r="4218" ht="45" customHeight="1" s="496">
      <c r="A4218" s="330" t="n">
        <v>105142</v>
      </c>
      <c r="B4218" s="331" t="inlineStr">
        <is>
          <t>LUVA DE REDUÇÃO SOLDÁVEL, PVC, DN 32 MM X 25 MM, INSTALADO EM RESERVAÇÃO PREDIAL DE ÁGUA - FORNECIMENTO E INSTALAÇÃO. AF_04/2024</t>
        </is>
      </c>
      <c r="C4218" s="330" t="inlineStr">
        <is>
          <t>UN</t>
        </is>
      </c>
      <c r="D4218" s="330" t="n">
        <v>6.61</v>
      </c>
      <c r="E4218" s="330" t="n">
        <v>6.74</v>
      </c>
      <c r="F4218" s="330" t="inlineStr"/>
    </row>
    <row r="4219" ht="45" customHeight="1" s="496">
      <c r="A4219" s="330" t="n">
        <v>105143</v>
      </c>
      <c r="B4219" s="331" t="inlineStr">
        <is>
          <t>LUVA DE REDUÇÃO SOLDÁVEL, PVC, DN 40 MM X 32 MM, INSTALADO EM RESERVAÇÃO PREDIAL DE ÁGUA - FORNECIMENTO E INSTALAÇÃO. AF_04/2024</t>
        </is>
      </c>
      <c r="C4219" s="330" t="inlineStr">
        <is>
          <t>UN</t>
        </is>
      </c>
      <c r="D4219" s="330" t="n">
        <v>9.85</v>
      </c>
      <c r="E4219" s="330" t="n">
        <v>10.02</v>
      </c>
      <c r="F4219" s="330" t="inlineStr"/>
    </row>
    <row r="4220" ht="45" customHeight="1" s="496">
      <c r="A4220" s="330" t="n">
        <v>105144</v>
      </c>
      <c r="B4220" s="331" t="inlineStr">
        <is>
          <t>LUVA DE REDUÇÃO SOLDÁVEL, PVC, DN 60 MM X 50 MM, INSTALADO EM RESERVAÇÃO PREDIAL DE ÁGUA - FORNECIMENTO E INSTALAÇÃO. AF_04/2024</t>
        </is>
      </c>
      <c r="C4220" s="330" t="inlineStr">
        <is>
          <t>UN</t>
        </is>
      </c>
      <c r="D4220" s="330" t="n">
        <v>20.78</v>
      </c>
      <c r="E4220" s="330" t="n">
        <v>21.1</v>
      </c>
      <c r="F4220" s="330" t="inlineStr"/>
    </row>
    <row r="4221" ht="45" customHeight="1" s="496">
      <c r="A4221" s="330" t="n">
        <v>105173</v>
      </c>
      <c r="B4221" s="331" t="inlineStr">
        <is>
          <t>LUVA DE REDUÇÃO, EM FERRO GALVANIZADO, CONEXÃO ROSQUEADA, DN 65 MM X 50 MM (2 1/2" X 2"), INSTALADO EM RESERVAÇÃO PREDIAL DE ÁGUA - FORNECIMENTO E INSTALAÇÃO. AF_04/2024</t>
        </is>
      </c>
      <c r="C4221" s="330" t="inlineStr">
        <is>
          <t>UN</t>
        </is>
      </c>
      <c r="D4221" s="330" t="n">
        <v>91.45999999999999</v>
      </c>
      <c r="E4221" s="330" t="n">
        <v>92.45999999999999</v>
      </c>
      <c r="F4221" s="330" t="inlineStr">
        <is>
          <t>AS</t>
        </is>
      </c>
    </row>
    <row r="4222" ht="45" customHeight="1" s="496">
      <c r="A4222" s="330" t="n">
        <v>105175</v>
      </c>
      <c r="B4222" s="331" t="inlineStr">
        <is>
          <t>LUVA DE REDUÇÃO, EM FERRO GALVANIZADO, CONEXÃO ROSQUEADA, DN 80 MM X 50 MM (3" X 2"), INSTALADO EM RESERVAÇÃO PREDIAL DE ÁGUA - FORNECIMENTO E INSTALAÇÃO. AF_04/2024</t>
        </is>
      </c>
      <c r="C4222" s="330" t="inlineStr">
        <is>
          <t>UN</t>
        </is>
      </c>
      <c r="D4222" s="330" t="n">
        <v>130.76</v>
      </c>
      <c r="E4222" s="330" t="n">
        <v>131.84</v>
      </c>
      <c r="F4222" s="330" t="inlineStr">
        <is>
          <t>AS</t>
        </is>
      </c>
    </row>
    <row r="4223" ht="45" customHeight="1" s="496">
      <c r="A4223" s="330" t="n">
        <v>105174</v>
      </c>
      <c r="B4223" s="331" t="inlineStr">
        <is>
          <t>LUVA DE REDUÇÃO, EM FERRO GALVANIZADO, CONEXÃO ROSQUEADA, DN 80 MM X 65 MM (3" X 2 1/2"), INSTALADO EM RESERVAÇÃO PREDIAL DE ÁGUA - FORNECIMENTO E INSTALAÇÃO. AF_04/2024</t>
        </is>
      </c>
      <c r="C4223" s="330" t="inlineStr">
        <is>
          <t>UN</t>
        </is>
      </c>
      <c r="D4223" s="330" t="n">
        <v>132.35</v>
      </c>
      <c r="E4223" s="330" t="n">
        <v>133.52</v>
      </c>
      <c r="F4223" s="330" t="inlineStr">
        <is>
          <t>AS</t>
        </is>
      </c>
    </row>
    <row r="4224" ht="45" customHeight="1" s="496">
      <c r="A4224" s="330" t="n">
        <v>105145</v>
      </c>
      <c r="B4224" s="331" t="inlineStr">
        <is>
          <t>LUVA DE REDUÇÃO, SOLDÁVEL, PVC, DN 50 X 25 MM, INSTALADO EM RESERVAÇÃO PREDIAL DE ÁGUA - FORNECIMENTO E INSTALAÇÃO. AF_04/2024</t>
        </is>
      </c>
      <c r="C4224" s="330" t="inlineStr">
        <is>
          <t>UN</t>
        </is>
      </c>
      <c r="D4224" s="330" t="n">
        <v>11.4</v>
      </c>
      <c r="E4224" s="330" t="n">
        <v>11.59</v>
      </c>
      <c r="F4224" s="330" t="inlineStr"/>
    </row>
    <row r="4225" ht="45" customHeight="1" s="496">
      <c r="A4225" s="330" t="n">
        <v>94606</v>
      </c>
      <c r="B4225" s="331" t="inlineStr">
        <is>
          <t>LUVA EM COBRE, DN 54 MM, SEM ANEL DE SOLDA, INSTALADO EM RESERVAÇÃO PREDIAL DE ÁGUA - FORNECIMENTO E INSTALAÇÃO. AF_04/2024</t>
        </is>
      </c>
      <c r="C4225" s="330" t="inlineStr">
        <is>
          <t>UN</t>
        </is>
      </c>
      <c r="D4225" s="330" t="n">
        <v>85.06</v>
      </c>
      <c r="E4225" s="330" t="n">
        <v>86.25</v>
      </c>
      <c r="F4225" s="330" t="inlineStr">
        <is>
          <t>AS</t>
        </is>
      </c>
    </row>
    <row r="4226" ht="45" customHeight="1" s="496">
      <c r="A4226" s="330" t="n">
        <v>94608</v>
      </c>
      <c r="B4226" s="331" t="inlineStr">
        <is>
          <t>LUVA EM COBRE, DN 66 MM, SEM ANEL DE SOLDA, INSTALADO EM RESERVAÇÃO PREDIAL DE ÁGUA - FORNECIMENTO E INSTALAÇÃO. AF_04/2024</t>
        </is>
      </c>
      <c r="C4226" s="330" t="inlineStr">
        <is>
          <t>UN</t>
        </is>
      </c>
      <c r="D4226" s="330" t="n">
        <v>210.43</v>
      </c>
      <c r="E4226" s="330" t="n">
        <v>211.68</v>
      </c>
      <c r="F4226" s="330" t="inlineStr">
        <is>
          <t>AS</t>
        </is>
      </c>
    </row>
    <row r="4227" ht="45" customHeight="1" s="496">
      <c r="A4227" s="330" t="n">
        <v>94610</v>
      </c>
      <c r="B4227" s="331" t="inlineStr">
        <is>
          <t>LUVA EM COBRE, DN 79 MM, SEM ANEL DE SOLDA, INSTALADO EM RESERVAÇÃO PREDIAL DE ÁGUA - FORNECIMENTO E INSTALAÇÃO. AF_04/2024</t>
        </is>
      </c>
      <c r="C4227" s="330" t="inlineStr">
        <is>
          <t>UN</t>
        </is>
      </c>
      <c r="D4227" s="330" t="n">
        <v>306.99</v>
      </c>
      <c r="E4227" s="330" t="n">
        <v>308.29</v>
      </c>
      <c r="F4227" s="330" t="inlineStr">
        <is>
          <t>AS</t>
        </is>
      </c>
    </row>
    <row r="4228" ht="30" customHeight="1" s="496">
      <c r="A4228" s="330" t="n">
        <v>94657</v>
      </c>
      <c r="B4228" s="331" t="inlineStr">
        <is>
          <t>LUVA PVC, SOLDÁVEL, DN 25 MM, INSTALADO EM RESERVAÇÃO PREDIAL DE ÁGUA - FORNECIMENTO E INSTALAÇÃO. AF_04/2024</t>
        </is>
      </c>
      <c r="C4228" s="330" t="inlineStr">
        <is>
          <t>UN</t>
        </is>
      </c>
      <c r="D4228" s="330" t="n">
        <v>3.9</v>
      </c>
      <c r="E4228" s="330" t="n">
        <v>4.02</v>
      </c>
      <c r="F4228" s="330" t="inlineStr"/>
    </row>
    <row r="4229" ht="30" customHeight="1" s="496">
      <c r="A4229" s="330" t="n">
        <v>94659</v>
      </c>
      <c r="B4229" s="331" t="inlineStr">
        <is>
          <t>LUVA PVC, SOLDÁVEL, DN 32 MM, INSTALADO EM RESERVAÇÃO PREDIAL DE ÁGUA - FORNECIMENTO E INSTALAÇÃO. AF_04/2024</t>
        </is>
      </c>
      <c r="C4229" s="330" t="inlineStr">
        <is>
          <t>UN</t>
        </is>
      </c>
      <c r="D4229" s="330" t="n">
        <v>6.04</v>
      </c>
      <c r="E4229" s="330" t="n">
        <v>6.19</v>
      </c>
      <c r="F4229" s="330" t="inlineStr"/>
    </row>
    <row r="4230" ht="30" customHeight="1" s="496">
      <c r="A4230" s="330" t="n">
        <v>94739</v>
      </c>
      <c r="B4230" s="331" t="inlineStr">
        <is>
          <t>LUVA, CPVC, SOLDÁVEL, DN 114 MM, INSTALADO EM RESERVAÇÃO PREDIAL DE ÁGUA - FORNECIMENTO E INSTALAÇÃO. AF_04/2024</t>
        </is>
      </c>
      <c r="C4230" s="330" t="inlineStr">
        <is>
          <t>UN</t>
        </is>
      </c>
      <c r="D4230" s="330" t="n">
        <v>230.41</v>
      </c>
      <c r="E4230" s="330" t="n">
        <v>231.59</v>
      </c>
      <c r="F4230" s="330" t="inlineStr"/>
    </row>
    <row r="4231" ht="30" customHeight="1" s="496">
      <c r="A4231" s="330" t="n">
        <v>94725</v>
      </c>
      <c r="B4231" s="331" t="inlineStr">
        <is>
          <t>LUVA, CPVC, SOLDÁVEL, DN 22 MM, INSTALADO EM RESERVAÇÃO PREDIAL DE ÁGUA - FORNECIMENTO E INSTALAÇÃO. AF_04/2024</t>
        </is>
      </c>
      <c r="C4231" s="330" t="inlineStr">
        <is>
          <t>UN</t>
        </is>
      </c>
      <c r="D4231" s="330" t="n">
        <v>6.75</v>
      </c>
      <c r="E4231" s="330" t="n">
        <v>6.84</v>
      </c>
      <c r="F4231" s="330" t="inlineStr"/>
    </row>
    <row r="4232" ht="30" customHeight="1" s="496">
      <c r="A4232" s="330" t="n">
        <v>94727</v>
      </c>
      <c r="B4232" s="331" t="inlineStr">
        <is>
          <t>LUVA, CPVC, SOLDÁVEL, DN 28 MM, INSTALADO EM RESERVAÇÃO PREDIAL DE ÁGUA - FORNECIMENTO E INSTALAÇÃO. AF_04/2024</t>
        </is>
      </c>
      <c r="C4232" s="330" t="inlineStr">
        <is>
          <t>UN</t>
        </is>
      </c>
      <c r="D4232" s="330" t="n">
        <v>11.04</v>
      </c>
      <c r="E4232" s="330" t="n">
        <v>11.16</v>
      </c>
      <c r="F4232" s="330" t="inlineStr"/>
    </row>
    <row r="4233" ht="30" customHeight="1" s="496">
      <c r="A4233" s="330" t="n">
        <v>94729</v>
      </c>
      <c r="B4233" s="331" t="inlineStr">
        <is>
          <t>LUVA, CPVC, SOLDÁVEL, DN 35 MM, INSTALADO EM RESERVAÇÃO PREDIAL DE ÁGUA - FORNECIMENTO E INSTALAÇÃO. AF_04/2024</t>
        </is>
      </c>
      <c r="C4233" s="330" t="inlineStr">
        <is>
          <t>UN</t>
        </is>
      </c>
      <c r="D4233" s="330" t="n">
        <v>19.21</v>
      </c>
      <c r="E4233" s="330" t="n">
        <v>19.38</v>
      </c>
      <c r="F4233" s="330" t="inlineStr"/>
    </row>
    <row r="4234" ht="30" customHeight="1" s="496">
      <c r="A4234" s="330" t="n">
        <v>94731</v>
      </c>
      <c r="B4234" s="331" t="inlineStr">
        <is>
          <t>LUVA, CPVC, SOLDÁVEL, DN 42 MM, INSTALADO EM RESERVAÇÃO PREDIAL DE ÁGUA - FORNECIMENTO E INSTALAÇÃO. AF_04/2024</t>
        </is>
      </c>
      <c r="C4234" s="330" t="inlineStr">
        <is>
          <t>UN</t>
        </is>
      </c>
      <c r="D4234" s="330" t="n">
        <v>25.54</v>
      </c>
      <c r="E4234" s="330" t="n">
        <v>25.75</v>
      </c>
      <c r="F4234" s="330" t="inlineStr"/>
    </row>
    <row r="4235" ht="30" customHeight="1" s="496">
      <c r="A4235" s="330" t="n">
        <v>94733</v>
      </c>
      <c r="B4235" s="331" t="inlineStr">
        <is>
          <t>LUVA, CPVC, SOLDÁVEL, DN 54 MM, INSTALADO EM RESERVAÇÃO PREDIAL DE ÁGUA - FORNECIMENTO E INSTALAÇÃO. AF_04/2024</t>
        </is>
      </c>
      <c r="C4235" s="330" t="inlineStr">
        <is>
          <t>UN</t>
        </is>
      </c>
      <c r="D4235" s="330" t="n">
        <v>45.07</v>
      </c>
      <c r="E4235" s="330" t="n">
        <v>45.38</v>
      </c>
      <c r="F4235" s="330" t="inlineStr"/>
    </row>
    <row r="4236" ht="30" customHeight="1" s="496">
      <c r="A4236" s="330" t="n">
        <v>94863</v>
      </c>
      <c r="B4236" s="331" t="inlineStr">
        <is>
          <t>LUVA, CPVC, SOLDÁVEL, DN 73 MM, INSTALADO EM RESERVAÇÃO PREDIAL DE ÁGUA - FORNECIMENTO E INSTALAÇÃO. AF_04/2024</t>
        </is>
      </c>
      <c r="C4236" s="330" t="inlineStr">
        <is>
          <t>UN</t>
        </is>
      </c>
      <c r="D4236" s="330" t="n">
        <v>157.71</v>
      </c>
      <c r="E4236" s="330" t="n">
        <v>158.23</v>
      </c>
      <c r="F4236" s="330" t="inlineStr"/>
    </row>
    <row r="4237" ht="30" customHeight="1" s="496">
      <c r="A4237" s="330" t="n">
        <v>94737</v>
      </c>
      <c r="B4237" s="331" t="inlineStr">
        <is>
          <t>LUVA, CPVC, SOLDÁVEL, DN 89 MM, INSTALADO EM RESERVAÇÃO PREDIAL DE ÁGUA - FORNECIMENTO E INSTALAÇÃO. AF_04/2024</t>
        </is>
      </c>
      <c r="C4237" s="330" t="inlineStr">
        <is>
          <t>UN</t>
        </is>
      </c>
      <c r="D4237" s="330" t="n">
        <v>187.7</v>
      </c>
      <c r="E4237" s="330" t="n">
        <v>188.44</v>
      </c>
      <c r="F4237" s="330" t="inlineStr"/>
    </row>
    <row r="4238" ht="45" customHeight="1" s="496">
      <c r="A4238" s="330" t="n">
        <v>94465</v>
      </c>
      <c r="B4238" s="331" t="inlineStr">
        <is>
          <t>LUVA, EM FERRO GALVANIZADO, CONEXÃO ROSQUEADA, DN 50 MM (2"), INSTALADO EM RESERVAÇÃO PREDIAL DE ÁGUA - FORNECIMENTO E INSTALAÇÃO. AF_04/2024</t>
        </is>
      </c>
      <c r="C4238" s="330" t="inlineStr">
        <is>
          <t>UN</t>
        </is>
      </c>
      <c r="D4238" s="330" t="n">
        <v>55.17</v>
      </c>
      <c r="E4238" s="330" t="n">
        <v>56.08</v>
      </c>
      <c r="F4238" s="330" t="inlineStr">
        <is>
          <t>AS</t>
        </is>
      </c>
    </row>
    <row r="4239" ht="45" customHeight="1" s="496">
      <c r="A4239" s="330" t="n">
        <v>94467</v>
      </c>
      <c r="B4239" s="331" t="inlineStr">
        <is>
          <t>LUVA, EM FERRO GALVANIZADO, CONEXÃO ROSQUEADA, DN 65 MM (2 1/2"), INSTALADO EM RESERVAÇÃO PREDIAL DE ÁGUA - FORNECIMENTO E INSTALAÇÃO. AF_04/2024</t>
        </is>
      </c>
      <c r="C4239" s="330" t="inlineStr">
        <is>
          <t>UN</t>
        </is>
      </c>
      <c r="D4239" s="330" t="n">
        <v>88.53</v>
      </c>
      <c r="E4239" s="330" t="n">
        <v>89.59999999999999</v>
      </c>
      <c r="F4239" s="330" t="inlineStr">
        <is>
          <t>AS</t>
        </is>
      </c>
    </row>
    <row r="4240" ht="45" customHeight="1" s="496">
      <c r="A4240" s="330" t="n">
        <v>94469</v>
      </c>
      <c r="B4240" s="331" t="inlineStr">
        <is>
          <t>LUVA, EM FERRO GALVANIZADO, CONEXÃO ROSQUEADA, DN 80 MM (3"), INSTALADO EM RESERVAÇÃO PREDIAL DE ÁGUA - FORNECIMENTO E INSTALAÇÃO. AF_04/2024</t>
        </is>
      </c>
      <c r="C4240" s="330" t="inlineStr">
        <is>
          <t>UN</t>
        </is>
      </c>
      <c r="D4240" s="330" t="n">
        <v>126.4</v>
      </c>
      <c r="E4240" s="330" t="n">
        <v>127.67</v>
      </c>
      <c r="F4240" s="330" t="inlineStr">
        <is>
          <t>AS</t>
        </is>
      </c>
    </row>
    <row r="4241" ht="30" customHeight="1" s="496">
      <c r="A4241" s="330" t="n">
        <v>96746</v>
      </c>
      <c r="B4241" s="331" t="inlineStr">
        <is>
          <t>LUVA, PPR, DN 110 MM, CLASSE PN 25, INSTALADO EM RESERVAÇÃO PREDIAL DE ÁGUA - FORNECIMENTO E INSTALAÇÃO. AF_04/2024</t>
        </is>
      </c>
      <c r="C4241" s="330" t="inlineStr">
        <is>
          <t>UN</t>
        </is>
      </c>
      <c r="D4241" s="330" t="n">
        <v>123.43</v>
      </c>
      <c r="E4241" s="330" t="n">
        <v>124.63</v>
      </c>
      <c r="F4241" s="330" t="inlineStr">
        <is>
          <t>AS</t>
        </is>
      </c>
    </row>
    <row r="4242" ht="30" customHeight="1" s="496">
      <c r="A4242" s="330" t="n">
        <v>96736</v>
      </c>
      <c r="B4242" s="331" t="inlineStr">
        <is>
          <t>LUVA, PPR, DN 20 MM, INSTALADO EM RESERVAÇÃO PREDIAL DE ÁGUA - FORNECIMENTO E INSTALAÇÃO. AF_04/2024</t>
        </is>
      </c>
      <c r="C4242" s="330" t="inlineStr">
        <is>
          <t>UN</t>
        </is>
      </c>
      <c r="D4242" s="330" t="n">
        <v>6.55</v>
      </c>
      <c r="E4242" s="330" t="n">
        <v>6.75</v>
      </c>
      <c r="F4242" s="330" t="inlineStr">
        <is>
          <t>AS</t>
        </is>
      </c>
    </row>
    <row r="4243" ht="30" customHeight="1" s="496">
      <c r="A4243" s="330" t="n">
        <v>96737</v>
      </c>
      <c r="B4243" s="331" t="inlineStr">
        <is>
          <t>LUVA, PPR, DN 25 MM, INSTALADO EM RESERVAÇÃO PREDIAL DE ÁGUA - FORNECIMENTO E INSTALAÇÃO. AF_04/2024</t>
        </is>
      </c>
      <c r="C4243" s="330" t="inlineStr">
        <is>
          <t>UN</t>
        </is>
      </c>
      <c r="D4243" s="330" t="n">
        <v>6.7</v>
      </c>
      <c r="E4243" s="330" t="n">
        <v>6.92</v>
      </c>
      <c r="F4243" s="330" t="inlineStr">
        <is>
          <t>AS</t>
        </is>
      </c>
    </row>
    <row r="4244" ht="30" customHeight="1" s="496">
      <c r="A4244" s="330" t="n">
        <v>96739</v>
      </c>
      <c r="B4244" s="331" t="inlineStr">
        <is>
          <t>LUVA, PPR, DN 32 MM, CLASSE PN 25, INSTALADO EM RESERVAÇÃO PREDIAL DE ÁGUA - FORNECIMENTO E INSTALAÇÃO. AF_04/2024</t>
        </is>
      </c>
      <c r="C4244" s="330" t="inlineStr">
        <is>
          <t>UN</t>
        </is>
      </c>
      <c r="D4244" s="330" t="n">
        <v>9.31</v>
      </c>
      <c r="E4244" s="330" t="n">
        <v>9.56</v>
      </c>
      <c r="F4244" s="330" t="inlineStr">
        <is>
          <t>AS</t>
        </is>
      </c>
    </row>
    <row r="4245" ht="30" customHeight="1" s="496">
      <c r="A4245" s="330" t="n">
        <v>96741</v>
      </c>
      <c r="B4245" s="331" t="inlineStr">
        <is>
          <t>LUVA, PPR, DN 40 MM, CLASSE PN 25, INSTALADO EM RESERVAÇÃO PREDIAL DE ÁGUA - FORNECIMENTO E INSTALAÇÃO. AF_04/2024</t>
        </is>
      </c>
      <c r="C4245" s="330" t="inlineStr">
        <is>
          <t>UN</t>
        </is>
      </c>
      <c r="D4245" s="330" t="n">
        <v>18.37</v>
      </c>
      <c r="E4245" s="330" t="n">
        <v>18.67</v>
      </c>
      <c r="F4245" s="330" t="inlineStr">
        <is>
          <t>AS</t>
        </is>
      </c>
    </row>
    <row r="4246" ht="30" customHeight="1" s="496">
      <c r="A4246" s="330" t="n">
        <v>96742</v>
      </c>
      <c r="B4246" s="331" t="inlineStr">
        <is>
          <t>LUVA, PPR, DN 50 MM, CLASSE PN 25, INSTALADO EM RESERVAÇÃO PREDIAL DE ÁGUA - FORNECIMENTO E INSTALAÇÃO. AF_04/2024</t>
        </is>
      </c>
      <c r="C4246" s="330" t="inlineStr">
        <is>
          <t>UN</t>
        </is>
      </c>
      <c r="D4246" s="330" t="n">
        <v>22.54</v>
      </c>
      <c r="E4246" s="330" t="n">
        <v>22.92</v>
      </c>
      <c r="F4246" s="330" t="inlineStr">
        <is>
          <t>AS</t>
        </is>
      </c>
    </row>
    <row r="4247" ht="30" customHeight="1" s="496">
      <c r="A4247" s="330" t="n">
        <v>96743</v>
      </c>
      <c r="B4247" s="331" t="inlineStr">
        <is>
          <t>LUVA, PPR, DN 63 MM, CLASSE PN 25, INSTALADO EM RESERVAÇÃO PREDIAL DE ÁGUA - FORNECIMENTO E INSTALAÇÃO. AF_04/2024</t>
        </is>
      </c>
      <c r="C4247" s="330" t="inlineStr">
        <is>
          <t>UN</t>
        </is>
      </c>
      <c r="D4247" s="330" t="n">
        <v>35.3</v>
      </c>
      <c r="E4247" s="330" t="n">
        <v>35.79</v>
      </c>
      <c r="F4247" s="330" t="inlineStr">
        <is>
          <t>AS</t>
        </is>
      </c>
    </row>
    <row r="4248" ht="30" customHeight="1" s="496">
      <c r="A4248" s="330" t="n">
        <v>96744</v>
      </c>
      <c r="B4248" s="331" t="inlineStr">
        <is>
          <t>LUVA, PPR, DN 75 MM, CLASSE PN 25, INSTALADO EM RESERVAÇÃO PREDIAL DE ÁGUA - FORNECIMENTO E INSTALAÇÃO. AF_04/2024</t>
        </is>
      </c>
      <c r="C4248" s="330" t="inlineStr">
        <is>
          <t>UN</t>
        </is>
      </c>
      <c r="D4248" s="330" t="n">
        <v>59.82</v>
      </c>
      <c r="E4248" s="330" t="n">
        <v>60.46</v>
      </c>
      <c r="F4248" s="330" t="inlineStr">
        <is>
          <t>AS</t>
        </is>
      </c>
    </row>
    <row r="4249" ht="30" customHeight="1" s="496">
      <c r="A4249" s="330" t="n">
        <v>96745</v>
      </c>
      <c r="B4249" s="331" t="inlineStr">
        <is>
          <t>LUVA, PPR, DN 90 MM, CLASSE PN 25, INSTALADO EM RESERVAÇÃO PREDIAL DE ÁGUA - FORNECIMENTO E INSTALAÇÃO. AF_04/2024</t>
        </is>
      </c>
      <c r="C4249" s="330" t="inlineStr">
        <is>
          <t>UN</t>
        </is>
      </c>
      <c r="D4249" s="330" t="n">
        <v>93.95999999999999</v>
      </c>
      <c r="E4249" s="330" t="n">
        <v>94.81</v>
      </c>
      <c r="F4249" s="330" t="inlineStr">
        <is>
          <t>AS</t>
        </is>
      </c>
    </row>
    <row r="4250" ht="30" customHeight="1" s="496">
      <c r="A4250" s="330" t="n">
        <v>94671</v>
      </c>
      <c r="B4250" s="331" t="inlineStr">
        <is>
          <t>LUVA, PVC, SOLDÁVEL, DN 110 MM, INSTALADO EM RESERVAÇÃO PREDIAL DE ÁGUA - FORNECIMENTO E INSTALAÇÃO. AF_04/2024</t>
        </is>
      </c>
      <c r="C4250" s="330" t="inlineStr">
        <is>
          <t>UN</t>
        </is>
      </c>
      <c r="D4250" s="330" t="n">
        <v>100.77</v>
      </c>
      <c r="E4250" s="330" t="n">
        <v>101.86</v>
      </c>
      <c r="F4250" s="330" t="inlineStr"/>
    </row>
    <row r="4251" ht="30" customHeight="1" s="496">
      <c r="A4251" s="330" t="n">
        <v>94661</v>
      </c>
      <c r="B4251" s="331" t="inlineStr">
        <is>
          <t>LUVA, PVC, SOLDÁVEL, DN 40 MM, INSTALADO EM RESERVAÇÃO PREDIAL DE ÁGUA - FORNECIMENTO E INSTALAÇÃO. AF_04/2024</t>
        </is>
      </c>
      <c r="C4251" s="330" t="inlineStr">
        <is>
          <t>UN</t>
        </is>
      </c>
      <c r="D4251" s="330" t="n">
        <v>9.51</v>
      </c>
      <c r="E4251" s="330" t="n">
        <v>9.710000000000001</v>
      </c>
      <c r="F4251" s="330" t="inlineStr"/>
    </row>
    <row r="4252" ht="30" customHeight="1" s="496">
      <c r="A4252" s="330" t="n">
        <v>94663</v>
      </c>
      <c r="B4252" s="331" t="inlineStr">
        <is>
          <t>LUVA, PVC, SOLDÁVEL, DN 50 MM, INSTALADO EM RESERVAÇÃO PREDIAL DE ÁGUA - FORNECIMENTO E INSTALAÇÃO. AF_04/2024</t>
        </is>
      </c>
      <c r="C4252" s="330" t="inlineStr">
        <is>
          <t>UN</t>
        </is>
      </c>
      <c r="D4252" s="330" t="n">
        <v>11.92</v>
      </c>
      <c r="E4252" s="330" t="n">
        <v>12.21</v>
      </c>
      <c r="F4252" s="330" t="inlineStr"/>
    </row>
    <row r="4253" ht="30" customHeight="1" s="496">
      <c r="A4253" s="330" t="n">
        <v>94665</v>
      </c>
      <c r="B4253" s="331" t="inlineStr">
        <is>
          <t>LUVA, PVC, SOLDÁVEL, DN 60 MM, INSTALADO EM RESERVAÇÃO PREDIAL DE ÁGUA - FORNECIMENTO E INSTALAÇÃO. AF_04/2024</t>
        </is>
      </c>
      <c r="C4253" s="330" t="inlineStr">
        <is>
          <t>UN</t>
        </is>
      </c>
      <c r="D4253" s="330" t="n">
        <v>23.19</v>
      </c>
      <c r="E4253" s="330" t="n">
        <v>23.56</v>
      </c>
      <c r="F4253" s="330" t="inlineStr"/>
    </row>
    <row r="4254" ht="30" customHeight="1" s="496">
      <c r="A4254" s="330" t="n">
        <v>94667</v>
      </c>
      <c r="B4254" s="331" t="inlineStr">
        <is>
          <t>LUVA, PVC, SOLDÁVEL, DN 75 MM, INSTALADO EM RESERVAÇÃO PREDIAL DE ÁGUA - FORNECIMENTO E INSTALAÇÃO. AF_04/2024</t>
        </is>
      </c>
      <c r="C4254" s="330" t="inlineStr">
        <is>
          <t>UN</t>
        </is>
      </c>
      <c r="D4254" s="330" t="n">
        <v>34.09</v>
      </c>
      <c r="E4254" s="330" t="n">
        <v>34.63</v>
      </c>
      <c r="F4254" s="330" t="inlineStr"/>
    </row>
    <row r="4255" ht="30" customHeight="1" s="496">
      <c r="A4255" s="330" t="n">
        <v>94669</v>
      </c>
      <c r="B4255" s="331" t="inlineStr">
        <is>
          <t>LUVA, PVC, SOLDÁVEL, DN 85 MM, INSTALADO EM RESERVAÇÃO PREDIAL DE ÁGUA - FORNECIMENTO E INSTALAÇÃO. AF_04/2024</t>
        </is>
      </c>
      <c r="C4255" s="330" t="inlineStr">
        <is>
          <t>UN</t>
        </is>
      </c>
      <c r="D4255" s="330" t="n">
        <v>61.25</v>
      </c>
      <c r="E4255" s="330" t="n">
        <v>61.94</v>
      </c>
      <c r="F4255" s="330" t="inlineStr"/>
    </row>
    <row r="4256" ht="45" customHeight="1" s="496">
      <c r="A4256" s="330" t="n">
        <v>105177</v>
      </c>
      <c r="B4256" s="331" t="inlineStr">
        <is>
          <t>NIPLE DE REDUÇÃO, EM FERRO GALVANIZADO, CONEXÃO ROSQUEADA, DN 80 MM X 50 MM (3" X 2"), INSTALADO EM RESERVAÇÃO PREDIAL DE ÁGUA - FORNECIMENTO E INSTALAÇÃO. AF_04/2024</t>
        </is>
      </c>
      <c r="C4256" s="330" t="inlineStr">
        <is>
          <t>UN</t>
        </is>
      </c>
      <c r="D4256" s="330" t="n">
        <v>147.39</v>
      </c>
      <c r="E4256" s="330" t="n">
        <v>148.47</v>
      </c>
      <c r="F4256" s="330" t="inlineStr">
        <is>
          <t>AS</t>
        </is>
      </c>
    </row>
    <row r="4257" ht="45" customHeight="1" s="496">
      <c r="A4257" s="330" t="n">
        <v>105176</v>
      </c>
      <c r="B4257" s="331" t="inlineStr">
        <is>
          <t>NIPLE DE REDUÇÃO, EM FERRO GALVANIZADO, CONEXÃO ROSQUEADA, DN 80 MM X 65 MM (3" X 2 1/2"), INSTALADO EM RESERVAÇÃO PREDIAL DE ÁGUA - FORNECIMENTO E INSTALAÇÃO. AF_04/2024</t>
        </is>
      </c>
      <c r="C4257" s="330" t="inlineStr">
        <is>
          <t>UN</t>
        </is>
      </c>
      <c r="D4257" s="330" t="n">
        <v>165.55</v>
      </c>
      <c r="E4257" s="330" t="n">
        <v>166.72</v>
      </c>
      <c r="F4257" s="330" t="inlineStr">
        <is>
          <t>AS</t>
        </is>
      </c>
    </row>
    <row r="4258" ht="45" customHeight="1" s="496">
      <c r="A4258" s="330" t="n">
        <v>94466</v>
      </c>
      <c r="B4258" s="331" t="inlineStr">
        <is>
          <t>NIPLE, EM FERRO GALVANIZADO, CONEXÃO ROSQUEADA, DN 50 MM (2"), INSTALADO EM RESERVAÇÃO PREDIAL DE ÁGUA - FORNECIMENTO E INSTALAÇÃO. AF_04/2024</t>
        </is>
      </c>
      <c r="C4258" s="330" t="inlineStr">
        <is>
          <t>UN</t>
        </is>
      </c>
      <c r="D4258" s="330" t="n">
        <v>55.2</v>
      </c>
      <c r="E4258" s="330" t="n">
        <v>56.11</v>
      </c>
      <c r="F4258" s="330" t="inlineStr">
        <is>
          <t>AS</t>
        </is>
      </c>
    </row>
    <row r="4259" ht="45" customHeight="1" s="496">
      <c r="A4259" s="330" t="n">
        <v>94468</v>
      </c>
      <c r="B4259" s="331" t="inlineStr">
        <is>
          <t>NIPLE, EM FERRO GALVANIZADO, CONEXÃO ROSQUEADA, DN 65 MM (2 1/2"), INSTALADO EM RESERVAÇÃO PREDIAL DE ÁGUA - FORNECIMENTO E INSTALAÇÃO. AF_04/2024</t>
        </is>
      </c>
      <c r="C4259" s="330" t="inlineStr">
        <is>
          <t>UN</t>
        </is>
      </c>
      <c r="D4259" s="330" t="n">
        <v>77.81999999999999</v>
      </c>
      <c r="E4259" s="330" t="n">
        <v>78.89</v>
      </c>
      <c r="F4259" s="330" t="inlineStr">
        <is>
          <t>AS</t>
        </is>
      </c>
    </row>
    <row r="4260" ht="45" customHeight="1" s="496">
      <c r="A4260" s="330" t="n">
        <v>94470</v>
      </c>
      <c r="B4260" s="331" t="inlineStr">
        <is>
          <t>NIPLE, EM FERRO GALVANIZADO, CONEXÃO ROSQUEADA, DN 80 MM (3"), INSTALADO EM RESERVAÇÃO PREDIAL DE ÁGUA - FORNECIMENTO E INSTALAÇÃO. AF_04/2024</t>
        </is>
      </c>
      <c r="C4260" s="330" t="inlineStr">
        <is>
          <t>UN</t>
        </is>
      </c>
      <c r="D4260" s="330" t="n">
        <v>116.87</v>
      </c>
      <c r="E4260" s="330" t="n">
        <v>118.14</v>
      </c>
      <c r="F4260" s="330" t="inlineStr">
        <is>
          <t>AS</t>
        </is>
      </c>
    </row>
    <row r="4261" ht="30" customHeight="1" s="496">
      <c r="A4261" s="330" t="n">
        <v>105225</v>
      </c>
      <c r="B4261" s="331" t="inlineStr">
        <is>
          <t>TE DE REDUÇÃO, CPVC, DN 28 X 22 MM, INSTALADO EM RESERVAÇÃO PREDIAL DE ÁGUA - FORNECIMENTO E INSTALAÇÃO. AF_04/2024</t>
        </is>
      </c>
      <c r="C4261" s="330" t="inlineStr">
        <is>
          <t>UN</t>
        </is>
      </c>
      <c r="D4261" s="330" t="n">
        <v>16.74</v>
      </c>
      <c r="E4261" s="330" t="n">
        <v>16.98</v>
      </c>
      <c r="F4261" s="330" t="inlineStr"/>
    </row>
    <row r="4262" ht="30" customHeight="1" s="496">
      <c r="A4262" s="330" t="n">
        <v>105226</v>
      </c>
      <c r="B4262" s="331" t="inlineStr">
        <is>
          <t>TE DE REDUÇÃO, CPVC, DN 35 X 28 MM, INSTALADO EM RESERVAÇÃO PREDIAL DE ÁGUA - FORNECIMENTO E INSTALAÇÃO. AF_04/2024</t>
        </is>
      </c>
      <c r="C4262" s="330" t="inlineStr">
        <is>
          <t>UN</t>
        </is>
      </c>
      <c r="D4262" s="330" t="n">
        <v>39.43</v>
      </c>
      <c r="E4262" s="330" t="n">
        <v>39.73</v>
      </c>
      <c r="F4262" s="330" t="inlineStr"/>
    </row>
    <row r="4263" ht="30" customHeight="1" s="496">
      <c r="A4263" s="330" t="n">
        <v>105227</v>
      </c>
      <c r="B4263" s="331" t="inlineStr">
        <is>
          <t>TE DE REDUÇÃO, CPVC, DN 42 X 35 MM, INSTALADO EM RESERVAÇÃO PREDIAL DE ÁGUA - FORNECIMENTO E INSTALAÇÃO. AF_04/2024</t>
        </is>
      </c>
      <c r="C4263" s="330" t="inlineStr">
        <is>
          <t>UN</t>
        </is>
      </c>
      <c r="D4263" s="330" t="n">
        <v>56.55</v>
      </c>
      <c r="E4263" s="330" t="n">
        <v>56.95</v>
      </c>
      <c r="F4263" s="330" t="inlineStr"/>
    </row>
    <row r="4264" ht="45" customHeight="1" s="496">
      <c r="A4264" s="330" t="n">
        <v>105212</v>
      </c>
      <c r="B4264" s="331" t="inlineStr">
        <is>
          <t>TE DE REDUÇÃO, EM FERRO GALVANIZADO, CONEXÃO ROSQUEADA, DN 80 MM X 50 MM (3" X 2"), INSTALADO EM RESERVAÇÃO PREDIAL DE ÁGUA - FORNECIMENTO E INSTALAÇÃO. AF_04/2024</t>
        </is>
      </c>
      <c r="C4264" s="330" t="inlineStr">
        <is>
          <t>UN</t>
        </is>
      </c>
      <c r="D4264" s="330" t="n">
        <v>250.34</v>
      </c>
      <c r="E4264" s="330" t="n">
        <v>252.64</v>
      </c>
      <c r="F4264" s="330" t="inlineStr">
        <is>
          <t>AS</t>
        </is>
      </c>
    </row>
    <row r="4265" ht="45" customHeight="1" s="496">
      <c r="A4265" s="330" t="n">
        <v>105211</v>
      </c>
      <c r="B4265" s="331" t="inlineStr">
        <is>
          <t>TE DE REDUÇÃO, EM FERRO GALVANIZADO, CONEXÃO ROSQUEADA, DN 80 MM X 65 MM (3" X 2 1/2"), INSTALADO EM RESERVAÇÃO PREDIAL DE ÁGUA - FORNECIMENTO E INSTALAÇÃO. AF_04/2024</t>
        </is>
      </c>
      <c r="C4265" s="330" t="inlineStr">
        <is>
          <t>UN</t>
        </is>
      </c>
      <c r="D4265" s="330" t="n">
        <v>252.44</v>
      </c>
      <c r="E4265" s="330" t="n">
        <v>254.85</v>
      </c>
      <c r="F4265" s="330" t="inlineStr">
        <is>
          <t>AS</t>
        </is>
      </c>
    </row>
    <row r="4266" ht="45" customHeight="1" s="496">
      <c r="A4266" s="330" t="n">
        <v>105189</v>
      </c>
      <c r="B4266" s="331" t="inlineStr">
        <is>
          <t>TE DE REDUÇÃO, PVC, SOLDÁVEL, 90 GRAUS, DN 50 MM X 25 MM, INSTALADO EM RESERVAÇÃO PREDIAL DE ÁGUA - FORNECIMENTO E INSTALAÇÃO. AF_04/2024</t>
        </is>
      </c>
      <c r="C4266" s="330" t="inlineStr">
        <is>
          <t>UN</t>
        </is>
      </c>
      <c r="D4266" s="330" t="n">
        <v>21.21</v>
      </c>
      <c r="E4266" s="330" t="n">
        <v>21.66</v>
      </c>
      <c r="F4266" s="330" t="inlineStr"/>
    </row>
    <row r="4267" ht="45" customHeight="1" s="496">
      <c r="A4267" s="330" t="n">
        <v>105190</v>
      </c>
      <c r="B4267" s="331" t="inlineStr">
        <is>
          <t>TE DE REDUÇÃO, PVC, SOLDÁVEL, 90 GRAUS, DN 50 MM X 32 MM, INSTALADO EM RESERVAÇÃO PREDIAL DE ÁGUA - FORNECIMENTO E INSTALAÇÃO. AF_04/2024</t>
        </is>
      </c>
      <c r="C4267" s="330" t="inlineStr">
        <is>
          <t>UN</t>
        </is>
      </c>
      <c r="D4267" s="330" t="n">
        <v>26.25</v>
      </c>
      <c r="E4267" s="330" t="n">
        <v>26.71</v>
      </c>
      <c r="F4267" s="330" t="inlineStr"/>
    </row>
    <row r="4268" ht="45" customHeight="1" s="496">
      <c r="A4268" s="330" t="n">
        <v>94625</v>
      </c>
      <c r="B4268" s="331" t="inlineStr">
        <is>
          <t>TE EM COBRE, DN 104 MM, SEM ANEL DE SOLDA, INSTALADO EM RESERVAÇÃO PREDIAL DE ÁGUA - FORNECIMENTO E INSTALAÇÃO. AF_04/2024</t>
        </is>
      </c>
      <c r="C4268" s="330" t="inlineStr">
        <is>
          <t>UN</t>
        </is>
      </c>
      <c r="D4268" s="330" t="n">
        <v>1558.99</v>
      </c>
      <c r="E4268" s="330" t="n">
        <v>1561.8</v>
      </c>
      <c r="F4268" s="330" t="inlineStr">
        <is>
          <t>AS</t>
        </is>
      </c>
    </row>
    <row r="4269" ht="45" customHeight="1" s="496">
      <c r="A4269" s="330" t="n">
        <v>94622</v>
      </c>
      <c r="B4269" s="331" t="inlineStr">
        <is>
          <t>TE EM COBRE, DN 54 MM, SEM ANEL DE SOLDA, INSTALADO EM RESERVAÇÃO PREDIAL DE ÁGUA - FORNECIMENTO E INSTALAÇÃO. AF_04/2024</t>
        </is>
      </c>
      <c r="C4269" s="330" t="inlineStr">
        <is>
          <t>UN</t>
        </is>
      </c>
      <c r="D4269" s="330" t="n">
        <v>210.84</v>
      </c>
      <c r="E4269" s="330" t="n">
        <v>213.23</v>
      </c>
      <c r="F4269" s="330" t="inlineStr">
        <is>
          <t>AS</t>
        </is>
      </c>
    </row>
    <row r="4270" ht="45" customHeight="1" s="496">
      <c r="A4270" s="330" t="n">
        <v>94623</v>
      </c>
      <c r="B4270" s="331" t="inlineStr">
        <is>
          <t>TE EM COBRE, DN 66 MM, SEM ANEL DE SOLDA, INSTALADO EM RESERVAÇÃO PREDIAL DE ÁGUA - FORNECIMENTO E INSTALAÇÃO. AF_04/2024</t>
        </is>
      </c>
      <c r="C4270" s="330" t="inlineStr">
        <is>
          <t>UN</t>
        </is>
      </c>
      <c r="D4270" s="330" t="n">
        <v>496.72</v>
      </c>
      <c r="E4270" s="330" t="n">
        <v>499.22</v>
      </c>
      <c r="F4270" s="330" t="inlineStr">
        <is>
          <t>AS</t>
        </is>
      </c>
    </row>
    <row r="4271" ht="45" customHeight="1" s="496">
      <c r="A4271" s="330" t="n">
        <v>94624</v>
      </c>
      <c r="B4271" s="331" t="inlineStr">
        <is>
          <t>TE EM COBRE, DN 79 MM, SEM ANEL DE SOLDA, INSTALADO EM RESERVAÇÃO PREDIAL DE ÁGUA - FORNECIMENTO E INSTALAÇÃO. AF_04/2024</t>
        </is>
      </c>
      <c r="C4271" s="330" t="inlineStr">
        <is>
          <t>UN</t>
        </is>
      </c>
      <c r="D4271" s="330" t="n">
        <v>746.33</v>
      </c>
      <c r="E4271" s="330" t="n">
        <v>748.9299999999999</v>
      </c>
      <c r="F4271" s="330" t="inlineStr">
        <is>
          <t>AS</t>
        </is>
      </c>
    </row>
    <row r="4272" ht="30" customHeight="1" s="496">
      <c r="A4272" s="330" t="n">
        <v>94763</v>
      </c>
      <c r="B4272" s="331" t="inlineStr">
        <is>
          <t>TE, CPVC, SOLDÁVEL, DN 114 MM, INSTALADO EM RESERVAÇÃO PREDIAL DE ÁGUA - FORNECIMENTO E INSTALAÇÃO. AF_04/2024</t>
        </is>
      </c>
      <c r="C4272" s="330" t="inlineStr">
        <is>
          <t>UN</t>
        </is>
      </c>
      <c r="D4272" s="330" t="n">
        <v>352.9</v>
      </c>
      <c r="E4272" s="330" t="n">
        <v>355.25</v>
      </c>
      <c r="F4272" s="330" t="inlineStr"/>
    </row>
    <row r="4273" ht="30" customHeight="1" s="496">
      <c r="A4273" s="330" t="n">
        <v>94756</v>
      </c>
      <c r="B4273" s="331" t="inlineStr">
        <is>
          <t>TE, CPVC, SOLDÁVEL, DN 22 MM, INSTALADO EM RESERVAÇÃO PREDIAL DE ÁGUA - FORNECIMENTO E INSTALAÇÃO. AF_04/2024</t>
        </is>
      </c>
      <c r="C4273" s="330" t="inlineStr">
        <is>
          <t>UN</t>
        </is>
      </c>
      <c r="D4273" s="330" t="n">
        <v>12.43</v>
      </c>
      <c r="E4273" s="330" t="n">
        <v>12.63</v>
      </c>
      <c r="F4273" s="330" t="inlineStr"/>
    </row>
    <row r="4274" ht="30" customHeight="1" s="496">
      <c r="A4274" s="330" t="n">
        <v>94757</v>
      </c>
      <c r="B4274" s="331" t="inlineStr">
        <is>
          <t>TE, CPVC, SOLDÁVEL, DN 28 MM, INSTALADO EM RESERVAÇÃO PREDIAL DE ÁGUA - FORNECIMENTO E INSTALAÇÃO. AF_04/2024</t>
        </is>
      </c>
      <c r="C4274" s="330" t="inlineStr">
        <is>
          <t>UN</t>
        </is>
      </c>
      <c r="D4274" s="330" t="n">
        <v>19.59</v>
      </c>
      <c r="E4274" s="330" t="n">
        <v>19.84</v>
      </c>
      <c r="F4274" s="330" t="inlineStr"/>
    </row>
    <row r="4275" ht="30" customHeight="1" s="496">
      <c r="A4275" s="330" t="n">
        <v>94758</v>
      </c>
      <c r="B4275" s="331" t="inlineStr">
        <is>
          <t>TE, CPVC, SOLDÁVEL, DN 35 MM, INSTALADO EM RESERVAÇÃO PREDIAL DE ÁGUA - FORNECIMENTO E INSTALAÇÃO. AF_04/2024</t>
        </is>
      </c>
      <c r="C4275" s="330" t="inlineStr">
        <is>
          <t>UN</t>
        </is>
      </c>
      <c r="D4275" s="330" t="n">
        <v>50.17</v>
      </c>
      <c r="E4275" s="330" t="n">
        <v>50.5</v>
      </c>
      <c r="F4275" s="330" t="inlineStr"/>
    </row>
    <row r="4276" ht="30" customHeight="1" s="496">
      <c r="A4276" s="330" t="n">
        <v>94759</v>
      </c>
      <c r="B4276" s="331" t="inlineStr">
        <is>
          <t>TE, CPVC, SOLDÁVEL, DN 42 MM, INSTALADO EM RESERVAÇÃO PREDIAL DE ÁGUA - FORNECIMENTO E INSTALAÇÃO. AF_04/2024</t>
        </is>
      </c>
      <c r="C4276" s="330" t="inlineStr">
        <is>
          <t>UN</t>
        </is>
      </c>
      <c r="D4276" s="330" t="n">
        <v>63.96</v>
      </c>
      <c r="E4276" s="330" t="n">
        <v>64.38</v>
      </c>
      <c r="F4276" s="330" t="inlineStr"/>
    </row>
    <row r="4277" ht="30" customHeight="1" s="496">
      <c r="A4277" s="330" t="n">
        <v>94760</v>
      </c>
      <c r="B4277" s="331" t="inlineStr">
        <is>
          <t>TE, CPVC, SOLDÁVEL, DN 54 MM, INSTALADO EM RESERVAÇÃO PREDIAL DE ÁGUA - FORNECIMENTO E INSTALAÇÃO. AF_04/2024</t>
        </is>
      </c>
      <c r="C4277" s="330" t="inlineStr">
        <is>
          <t>UN</t>
        </is>
      </c>
      <c r="D4277" s="330" t="n">
        <v>102.18</v>
      </c>
      <c r="E4277" s="330" t="n">
        <v>102.8</v>
      </c>
      <c r="F4277" s="330" t="inlineStr"/>
    </row>
    <row r="4278" ht="30" customHeight="1" s="496">
      <c r="A4278" s="330" t="n">
        <v>94761</v>
      </c>
      <c r="B4278" s="331" t="inlineStr">
        <is>
          <t>TE, CPVC, SOLDÁVEL, DN 73 MM, INSTALADO EM RESERVAÇÃO PREDIAL DE ÁGUA - FORNECIMENTO E INSTALAÇÃO. AF_04/2024</t>
        </is>
      </c>
      <c r="C4278" s="330" t="inlineStr">
        <is>
          <t>UN</t>
        </is>
      </c>
      <c r="D4278" s="330" t="n">
        <v>221.75</v>
      </c>
      <c r="E4278" s="330" t="n">
        <v>222.79</v>
      </c>
      <c r="F4278" s="330" t="inlineStr"/>
    </row>
    <row r="4279" ht="30" customHeight="1" s="496">
      <c r="A4279" s="330" t="n">
        <v>94762</v>
      </c>
      <c r="B4279" s="331" t="inlineStr">
        <is>
          <t>TE, CPVC, SOLDÁVEL, DN 89 MM, INSTALADO EM RESERVAÇÃO PREDIAL DE ÁGUA - FORNECIMENTO E INSTALAÇÃO. AF_04/2024</t>
        </is>
      </c>
      <c r="C4279" s="330" t="inlineStr">
        <is>
          <t>UN</t>
        </is>
      </c>
      <c r="D4279" s="330" t="n">
        <v>268.68</v>
      </c>
      <c r="E4279" s="330" t="n">
        <v>270.16</v>
      </c>
      <c r="F4279" s="330" t="inlineStr"/>
    </row>
    <row r="4280" ht="45" customHeight="1" s="496">
      <c r="A4280" s="330" t="n">
        <v>94462</v>
      </c>
      <c r="B4280" s="331" t="inlineStr">
        <is>
          <t>TUBO DE AÇO GALVANIZADO COM COSTURA, CLASSE MÉDIA, DN 50 MM (2"), CONEXÃO ROSQUEADA, INSTALADO EM RESERVAÇÃO PREDIAL DE ÁGUA - FORNECIMENTO E INSTALAÇÃO. AF_04/2024</t>
        </is>
      </c>
      <c r="C4280" s="330" t="inlineStr">
        <is>
          <t>M</t>
        </is>
      </c>
      <c r="D4280" s="330" t="n">
        <v>98.64</v>
      </c>
      <c r="E4280" s="330" t="n">
        <v>99.75</v>
      </c>
      <c r="F4280" s="330" t="inlineStr">
        <is>
          <t>AS</t>
        </is>
      </c>
    </row>
    <row r="4281" ht="45" customHeight="1" s="496">
      <c r="A4281" s="330" t="n">
        <v>94463</v>
      </c>
      <c r="B4281" s="331" t="inlineStr">
        <is>
          <t>TUBO DE AÇO GALVANIZADO COM COSTURA, CLASSE MÉDIA, DN 65 MM (2 1/2"), CONEXÃO ROSQUEADA, INSTALADO EM RESERVAÇÃO PREDIAL DE ÁGUA - FORNECIMENTO E INSTALAÇÃO. AF_04/2024</t>
        </is>
      </c>
      <c r="C4281" s="330" t="inlineStr">
        <is>
          <t>M</t>
        </is>
      </c>
      <c r="D4281" s="330" t="n">
        <v>120.84</v>
      </c>
      <c r="E4281" s="330" t="n">
        <v>122.14</v>
      </c>
      <c r="F4281" s="330" t="inlineStr">
        <is>
          <t>AS</t>
        </is>
      </c>
    </row>
    <row r="4282" ht="45" customHeight="1" s="496">
      <c r="A4282" s="330" t="n">
        <v>94464</v>
      </c>
      <c r="B4282" s="331" t="inlineStr">
        <is>
          <t>TUBO DE AÇO GALVANIZADO COM COSTURA, CLASSE MÉDIA, DN 80 MM (3"), CONEXÃO ROSQUEADA, INSTALADO EM RESERVAÇÃO PREDIAL DE ÁGUA - FORNECIMENTO E INSTALAÇÃO. AF_04/2024</t>
        </is>
      </c>
      <c r="C4282" s="330" t="inlineStr">
        <is>
          <t>M</t>
        </is>
      </c>
      <c r="D4282" s="330" t="n">
        <v>158.42</v>
      </c>
      <c r="E4282" s="330" t="n">
        <v>159.94</v>
      </c>
      <c r="F4282" s="330" t="inlineStr">
        <is>
          <t>AS</t>
        </is>
      </c>
    </row>
    <row r="4283" ht="45" customHeight="1" s="496">
      <c r="A4283" s="330" t="n">
        <v>94605</v>
      </c>
      <c r="B4283" s="331" t="inlineStr">
        <is>
          <t>TUBO EM COBRE RÍGIDO, DN 104 MM, CLASSE E, SEM ISOLAMENTO, INSTALADO EM RESERVAÇÃO PREDIAL DE ÁGUA - FORNECIMENTO E INSTALAÇÃO. AF_04/2024</t>
        </is>
      </c>
      <c r="C4283" s="330" t="inlineStr">
        <is>
          <t>M</t>
        </is>
      </c>
      <c r="D4283" s="330" t="n">
        <v>662.78</v>
      </c>
      <c r="E4283" s="330" t="n">
        <v>664.48</v>
      </c>
      <c r="F4283" s="330" t="inlineStr">
        <is>
          <t>AS</t>
        </is>
      </c>
    </row>
    <row r="4284" ht="45" customHeight="1" s="496">
      <c r="A4284" s="330" t="n">
        <v>94602</v>
      </c>
      <c r="B4284" s="331" t="inlineStr">
        <is>
          <t>TUBO EM COBRE RÍGIDO, DN 54 MM, CLASSE E, SEM ISOLAMENTO, INSTALADO EM RESERVAÇÃO PREDIAL DE ÁGUA - FORNECIMENTO E INSTALAÇÃO. AF_04/2024</t>
        </is>
      </c>
      <c r="C4284" s="330" t="inlineStr">
        <is>
          <t>M</t>
        </is>
      </c>
      <c r="D4284" s="330" t="n">
        <v>235.61</v>
      </c>
      <c r="E4284" s="330" t="n">
        <v>237.06</v>
      </c>
      <c r="F4284" s="330" t="inlineStr">
        <is>
          <t>AS</t>
        </is>
      </c>
    </row>
    <row r="4285" ht="45" customHeight="1" s="496">
      <c r="A4285" s="330" t="n">
        <v>94603</v>
      </c>
      <c r="B4285" s="331" t="inlineStr">
        <is>
          <t>TUBO EM COBRE RÍGIDO, DN 66 MM, CLASSE E, SEM ISOLAMENTO, INSTALADO EM RESERVAÇÃO PREDIAL DE ÁGUA - FORNECIMENTO E INSTALAÇÃO. AF_04/2024</t>
        </is>
      </c>
      <c r="C4285" s="330" t="inlineStr">
        <is>
          <t>M</t>
        </is>
      </c>
      <c r="D4285" s="330" t="n">
        <v>321.54</v>
      </c>
      <c r="E4285" s="330" t="n">
        <v>323.05</v>
      </c>
      <c r="F4285" s="330" t="inlineStr">
        <is>
          <t>AS</t>
        </is>
      </c>
    </row>
    <row r="4286" ht="45" customHeight="1" s="496">
      <c r="A4286" s="330" t="n">
        <v>94604</v>
      </c>
      <c r="B4286" s="331" t="inlineStr">
        <is>
          <t>TUBO EM COBRE RÍGIDO, DN 79 MM, CLASSE E, SEM ISOLAMENTO, INSTALADO EM RESERVAÇÃO PREDIAL DE ÁGUA - FORNECIMENTO E INSTALAÇÃO. AF_04/2024</t>
        </is>
      </c>
      <c r="C4286" s="330" t="inlineStr">
        <is>
          <t>M</t>
        </is>
      </c>
      <c r="D4286" s="330" t="n">
        <v>457.71</v>
      </c>
      <c r="E4286" s="330" t="n">
        <v>459.28</v>
      </c>
      <c r="F4286" s="330" t="inlineStr">
        <is>
          <t>AS</t>
        </is>
      </c>
    </row>
    <row r="4287" ht="30" customHeight="1" s="496">
      <c r="A4287" s="330" t="n">
        <v>94723</v>
      </c>
      <c r="B4287" s="331" t="inlineStr">
        <is>
          <t>TUBO, CPVC, SOLDÁVEL, DN 114 MM, INSTALADO EM RESERVAÇÃO PREDIAL DE ÁGUA - FORNECIMENTO E INSTALAÇÃO. AF_04/2024</t>
        </is>
      </c>
      <c r="C4287" s="330" t="inlineStr">
        <is>
          <t>M</t>
        </is>
      </c>
      <c r="D4287" s="330" t="n">
        <v>456.09</v>
      </c>
      <c r="E4287" s="330" t="n">
        <v>457.52</v>
      </c>
      <c r="F4287" s="330" t="inlineStr"/>
    </row>
    <row r="4288" ht="30" customHeight="1" s="496">
      <c r="A4288" s="330" t="n">
        <v>94716</v>
      </c>
      <c r="B4288" s="331" t="inlineStr">
        <is>
          <t>TUBO, CPVC, SOLDÁVEL, DN 22 MM, INSTALADO EM RESERVAÇÃO PREDIAL DE ÁGUA - FORNECIMENTO E INSTALAÇÃO. AF_04/2024</t>
        </is>
      </c>
      <c r="C4288" s="330" t="inlineStr">
        <is>
          <t>M</t>
        </is>
      </c>
      <c r="D4288" s="330" t="n">
        <v>22.47</v>
      </c>
      <c r="E4288" s="330" t="n">
        <v>22.59</v>
      </c>
      <c r="F4288" s="330" t="inlineStr"/>
    </row>
    <row r="4289" ht="30" customHeight="1" s="496">
      <c r="A4289" s="330" t="n">
        <v>94717</v>
      </c>
      <c r="B4289" s="331" t="inlineStr">
        <is>
          <t>TUBO, CPVC, SOLDÁVEL, DN 28 MM, INSTALADO EM RESERVAÇÃO PREDIAL DE ÁGUA - FORNECIMENTO E INSTALAÇÃO. AF_04/2024</t>
        </is>
      </c>
      <c r="C4289" s="330" t="inlineStr">
        <is>
          <t>M</t>
        </is>
      </c>
      <c r="D4289" s="330" t="n">
        <v>37.62</v>
      </c>
      <c r="E4289" s="330" t="n">
        <v>37.77</v>
      </c>
      <c r="F4289" s="330" t="inlineStr"/>
    </row>
    <row r="4290" ht="30" customHeight="1" s="496">
      <c r="A4290" s="330" t="n">
        <v>94718</v>
      </c>
      <c r="B4290" s="331" t="inlineStr">
        <is>
          <t>TUBO, CPVC, SOLDÁVEL, DN 35 MM, INSTALADO EM RESERVAÇÃO PREDIAL DE ÁGUA - FORNECIMENTO E INSTALAÇÃO. AF_04/2024</t>
        </is>
      </c>
      <c r="C4290" s="330" t="inlineStr">
        <is>
          <t>M</t>
        </is>
      </c>
      <c r="D4290" s="330" t="n">
        <v>49.11</v>
      </c>
      <c r="E4290" s="330" t="n">
        <v>49.31</v>
      </c>
      <c r="F4290" s="330" t="inlineStr"/>
    </row>
    <row r="4291" ht="30" customHeight="1" s="496">
      <c r="A4291" s="330" t="n">
        <v>94719</v>
      </c>
      <c r="B4291" s="331" t="inlineStr">
        <is>
          <t>TUBO, CPVC, SOLDÁVEL, DN 42 MM, INSTALADO EM RESERVAÇÃO PREDIAL DE ÁGUA - FORNECIMENTO E INSTALAÇÃO. AF_04/2024</t>
        </is>
      </c>
      <c r="C4291" s="330" t="inlineStr">
        <is>
          <t>M</t>
        </is>
      </c>
      <c r="D4291" s="330" t="n">
        <v>65.55</v>
      </c>
      <c r="E4291" s="330" t="n">
        <v>65.8</v>
      </c>
      <c r="F4291" s="330" t="inlineStr"/>
    </row>
    <row r="4292" ht="30" customHeight="1" s="496">
      <c r="A4292" s="330" t="n">
        <v>94720</v>
      </c>
      <c r="B4292" s="331" t="inlineStr">
        <is>
          <t>TUBO, CPVC, SOLDÁVEL, DN 54 MM, INSTALADO EM RESERVAÇÃO PREDIAL DE ÁGUA - FORNECIMENTO E INSTALAÇÃO. AF_04/2024</t>
        </is>
      </c>
      <c r="C4292" s="330" t="inlineStr">
        <is>
          <t>M</t>
        </is>
      </c>
      <c r="D4292" s="330" t="n">
        <v>95.97</v>
      </c>
      <c r="E4292" s="330" t="n">
        <v>96.34</v>
      </c>
      <c r="F4292" s="330" t="inlineStr"/>
    </row>
    <row r="4293" ht="30" customHeight="1" s="496">
      <c r="A4293" s="330" t="n">
        <v>94721</v>
      </c>
      <c r="B4293" s="331" t="inlineStr">
        <is>
          <t>TUBO, CPVC, SOLDÁVEL, DN 73 MM, INSTALADO EM RESERVAÇÃO PREDIAL DE ÁGUA - FORNECIMENTO E INSTALAÇÃO. AF_04/2024</t>
        </is>
      </c>
      <c r="C4293" s="330" t="inlineStr">
        <is>
          <t>M</t>
        </is>
      </c>
      <c r="D4293" s="330" t="n">
        <v>155.59</v>
      </c>
      <c r="E4293" s="330" t="n">
        <v>156.21</v>
      </c>
      <c r="F4293" s="330" t="inlineStr"/>
    </row>
    <row r="4294" ht="30" customHeight="1" s="496">
      <c r="A4294" s="330" t="n">
        <v>94722</v>
      </c>
      <c r="B4294" s="331" t="inlineStr">
        <is>
          <t>TUBO, CPVC, SOLDÁVEL, DN 89 MM, INSTALADO EM RESERVAÇÃO PREDIAL DE ÁGUA - FORNECIMENTO E INSTALAÇÃO. AF_04/2024</t>
        </is>
      </c>
      <c r="C4294" s="330" t="inlineStr">
        <is>
          <t>M</t>
        </is>
      </c>
      <c r="D4294" s="330" t="n">
        <v>242.53</v>
      </c>
      <c r="E4294" s="330" t="n">
        <v>243.42</v>
      </c>
      <c r="F4294" s="330" t="inlineStr"/>
    </row>
    <row r="4295" ht="30" customHeight="1" s="496">
      <c r="A4295" s="330" t="n">
        <v>96726</v>
      </c>
      <c r="B4295" s="331" t="inlineStr">
        <is>
          <t>TUBO, PPR, DN 110 MM, CLASSE PN 12, INSTALADO EM RESERVAÇÃO PREDIAL DE ÁGUA - FORNECIMENTO E INSTALAÇÃO. AF_04/2024</t>
        </is>
      </c>
      <c r="C4295" s="330" t="inlineStr">
        <is>
          <t>M</t>
        </is>
      </c>
      <c r="D4295" s="330" t="n">
        <v>183.07</v>
      </c>
      <c r="E4295" s="330" t="n">
        <v>184.53</v>
      </c>
      <c r="F4295" s="330" t="inlineStr">
        <is>
          <t>AS</t>
        </is>
      </c>
    </row>
    <row r="4296" ht="30" customHeight="1" s="496">
      <c r="A4296" s="330" t="n">
        <v>96735</v>
      </c>
      <c r="B4296" s="331" t="inlineStr">
        <is>
          <t>TUBO, PPR, DN 110 MM, CLASSE PN 25, INSTALADO EM RESERVAÇÃO PREDIAL DE ÁGUA - FORNECIMENTO E INSTALAÇÃO. AF_04/2024</t>
        </is>
      </c>
      <c r="C4296" s="330" t="inlineStr">
        <is>
          <t>M</t>
        </is>
      </c>
      <c r="D4296" s="330" t="n">
        <v>347.08</v>
      </c>
      <c r="E4296" s="330" t="n">
        <v>348.87</v>
      </c>
      <c r="F4296" s="330" t="inlineStr">
        <is>
          <t>AS</t>
        </is>
      </c>
    </row>
    <row r="4297" ht="30" customHeight="1" s="496">
      <c r="A4297" s="330" t="n">
        <v>96718</v>
      </c>
      <c r="B4297" s="331" t="inlineStr">
        <is>
          <t>TUBO, PPR, DN 20 MM, CLASSE PN 20, INSTALADO EM RESERVAÇÃO PREDIAL DE ÁGUA - FORNECIMENTO E INSTALAÇÃO. AF_04/2024</t>
        </is>
      </c>
      <c r="C4297" s="330" t="inlineStr">
        <is>
          <t>M</t>
        </is>
      </c>
      <c r="D4297" s="330" t="n">
        <v>16.32</v>
      </c>
      <c r="E4297" s="330" t="n">
        <v>16.55</v>
      </c>
      <c r="F4297" s="330" t="inlineStr">
        <is>
          <t>AS</t>
        </is>
      </c>
    </row>
    <row r="4298" ht="30" customHeight="1" s="496">
      <c r="A4298" s="330" t="n">
        <v>96727</v>
      </c>
      <c r="B4298" s="331" t="inlineStr">
        <is>
          <t>TUBO, PPR, DN 20 MM, CLASSE PN 25, INSTALADO EM RESERVAÇÃO PREDIAL DE ÁGUA - FORNECIMENTO E INSTALAÇÃO. AF_04/2024</t>
        </is>
      </c>
      <c r="C4298" s="330" t="inlineStr">
        <is>
          <t>M</t>
        </is>
      </c>
      <c r="D4298" s="330" t="n">
        <v>18.55</v>
      </c>
      <c r="E4298" s="330" t="n">
        <v>18.84</v>
      </c>
      <c r="F4298" s="330" t="inlineStr">
        <is>
          <t>AS</t>
        </is>
      </c>
    </row>
    <row r="4299" ht="30" customHeight="1" s="496">
      <c r="A4299" s="330" t="n">
        <v>96719</v>
      </c>
      <c r="B4299" s="331" t="inlineStr">
        <is>
          <t>TUBO, PPR, DN 25 MM, CLASSE PN 20, INSTALADO EM RESERVAÇÃO PREDIAL DE ÁGUA - FORNECIMENTO E INSTALAÇÃO. AF_04/2024</t>
        </is>
      </c>
      <c r="C4299" s="330" t="inlineStr">
        <is>
          <t>M</t>
        </is>
      </c>
      <c r="D4299" s="330" t="n">
        <v>20.92</v>
      </c>
      <c r="E4299" s="330" t="n">
        <v>21.18</v>
      </c>
      <c r="F4299" s="330" t="inlineStr">
        <is>
          <t>AS</t>
        </is>
      </c>
    </row>
    <row r="4300" ht="30" customHeight="1" s="496">
      <c r="A4300" s="330" t="n">
        <v>96728</v>
      </c>
      <c r="B4300" s="331" t="inlineStr">
        <is>
          <t>TUBO, PPR, DN 25 MM, CLASSE PN 25, INSTALADO EM RESERVAÇÃO PREDIAL DE ÁGUA - FORNECIMENTO E INSTALAÇÃO. AF_04/2024</t>
        </is>
      </c>
      <c r="C4300" s="330" t="inlineStr">
        <is>
          <t>M</t>
        </is>
      </c>
      <c r="D4300" s="330" t="n">
        <v>24.01</v>
      </c>
      <c r="E4300" s="330" t="n">
        <v>24.33</v>
      </c>
      <c r="F4300" s="330" t="inlineStr">
        <is>
          <t>AS</t>
        </is>
      </c>
    </row>
    <row r="4301" ht="30" customHeight="1" s="496">
      <c r="A4301" s="330" t="n">
        <v>96720</v>
      </c>
      <c r="B4301" s="331" t="inlineStr">
        <is>
          <t>TUBO, PPR, DN 32 MM, CLASSE PN 12, INSTALADO EM RESERVAÇÃO PREDIAL DE ÁGUA - FORNECIMENTO E INSTALAÇÃO. AF_04/2024</t>
        </is>
      </c>
      <c r="C4301" s="330" t="inlineStr">
        <is>
          <t>M</t>
        </is>
      </c>
      <c r="D4301" s="330" t="n">
        <v>18.91</v>
      </c>
      <c r="E4301" s="330" t="n">
        <v>19.21</v>
      </c>
      <c r="F4301" s="330" t="inlineStr">
        <is>
          <t>AS</t>
        </is>
      </c>
    </row>
    <row r="4302" ht="30" customHeight="1" s="496">
      <c r="A4302" s="330" t="n">
        <v>96729</v>
      </c>
      <c r="B4302" s="331" t="inlineStr">
        <is>
          <t>TUBO, PPR, DN 32 MM, CLASSE PN 25, INSTALADO EM RESERVAÇÃO PREDIAL DE ÁGUA - FORNECIMENTO E INSTALAÇÃO. AF_04/2024</t>
        </is>
      </c>
      <c r="C4302" s="330" t="inlineStr">
        <is>
          <t>M</t>
        </is>
      </c>
      <c r="D4302" s="330" t="n">
        <v>30.99</v>
      </c>
      <c r="E4302" s="330" t="n">
        <v>31.36</v>
      </c>
      <c r="F4302" s="330" t="inlineStr">
        <is>
          <t>AS</t>
        </is>
      </c>
    </row>
    <row r="4303" ht="30" customHeight="1" s="496">
      <c r="A4303" s="330" t="n">
        <v>96721</v>
      </c>
      <c r="B4303" s="331" t="inlineStr">
        <is>
          <t>TUBO, PPR, DN 40 MM, CLASSE PN 12, INSTALADO EM RESERVAÇÃO PREDIAL DE ÁGUA - FORNECIMENTO E INSTALAÇÃO. AF_04/2024</t>
        </is>
      </c>
      <c r="C4303" s="330" t="inlineStr">
        <is>
          <t>M</t>
        </is>
      </c>
      <c r="D4303" s="330" t="n">
        <v>24.62</v>
      </c>
      <c r="E4303" s="330" t="n">
        <v>24.98</v>
      </c>
      <c r="F4303" s="330" t="inlineStr">
        <is>
          <t>AS</t>
        </is>
      </c>
    </row>
    <row r="4304" ht="30" customHeight="1" s="496">
      <c r="A4304" s="330" t="n">
        <v>96730</v>
      </c>
      <c r="B4304" s="331" t="inlineStr">
        <is>
          <t>TUBO, PPR, DN 40 MM, CLASSE PN 25, INSTALADO EM RESERVAÇÃO PREDIAL DE ÁGUA - FORNECIMENTO E INSTALAÇÃO. AF_04/2024</t>
        </is>
      </c>
      <c r="C4304" s="330" t="inlineStr">
        <is>
          <t>M</t>
        </is>
      </c>
      <c r="D4304" s="330" t="n">
        <v>42.92</v>
      </c>
      <c r="E4304" s="330" t="n">
        <v>43.37</v>
      </c>
      <c r="F4304" s="330" t="inlineStr">
        <is>
          <t>AS</t>
        </is>
      </c>
    </row>
    <row r="4305" ht="30" customHeight="1" s="496">
      <c r="A4305" s="330" t="n">
        <v>96722</v>
      </c>
      <c r="B4305" s="331" t="inlineStr">
        <is>
          <t>TUBO, PPR, DN 50 MM, CLASSE PN 12, INSTALADO EM RESERVAÇÃO PREDIAL DE ÁGUA - FORNECIMENTO E INSTALAÇÃO. AF_04/2024</t>
        </is>
      </c>
      <c r="C4305" s="330" t="inlineStr">
        <is>
          <t>M</t>
        </is>
      </c>
      <c r="D4305" s="330" t="n">
        <v>37.86</v>
      </c>
      <c r="E4305" s="330" t="n">
        <v>38.31</v>
      </c>
      <c r="F4305" s="330" t="inlineStr">
        <is>
          <t>AS</t>
        </is>
      </c>
    </row>
    <row r="4306" ht="30" customHeight="1" s="496">
      <c r="A4306" s="330" t="n">
        <v>96731</v>
      </c>
      <c r="B4306" s="331" t="inlineStr">
        <is>
          <t>TUBO, PPR, DN 50 MM, CLASSE PN 25, INSTALADO EM RESERVAÇÃO PREDIAL DE ÁGUA - FORNECIMENTO E INSTALAÇÃO. AF_04/2024</t>
        </is>
      </c>
      <c r="C4306" s="330" t="inlineStr">
        <is>
          <t>M</t>
        </is>
      </c>
      <c r="D4306" s="330" t="n">
        <v>65</v>
      </c>
      <c r="E4306" s="330" t="n">
        <v>65.56</v>
      </c>
      <c r="F4306" s="330" t="inlineStr">
        <is>
          <t>AS</t>
        </is>
      </c>
    </row>
    <row r="4307" ht="30" customHeight="1" s="496">
      <c r="A4307" s="330" t="n">
        <v>96723</v>
      </c>
      <c r="B4307" s="331" t="inlineStr">
        <is>
          <t>TUBO, PPR, DN 63 MM, CLASSE PN 12, INSTALADO EM RESERVAÇÃO PREDIAL DE ÁGUA - FORNECIMENTO E INSTALAÇÃO. AF_04/2024</t>
        </is>
      </c>
      <c r="C4307" s="330" t="inlineStr">
        <is>
          <t>M</t>
        </is>
      </c>
      <c r="D4307" s="330" t="n">
        <v>58.84</v>
      </c>
      <c r="E4307" s="330" t="n">
        <v>59.45</v>
      </c>
      <c r="F4307" s="330" t="inlineStr">
        <is>
          <t>AS</t>
        </is>
      </c>
    </row>
    <row r="4308" ht="30" customHeight="1" s="496">
      <c r="A4308" s="330" t="n">
        <v>96732</v>
      </c>
      <c r="B4308" s="331" t="inlineStr">
        <is>
          <t>TUBO, PPR, DN 63 MM, CLASSE PN 25, INSTALADO EM RESERVAÇÃO PREDIAL DE ÁGUA - FORNECIMENTO E INSTALAÇÃO. AF_04/2024</t>
        </is>
      </c>
      <c r="C4308" s="330" t="inlineStr">
        <is>
          <t>M</t>
        </is>
      </c>
      <c r="D4308" s="330" t="n">
        <v>109.67</v>
      </c>
      <c r="E4308" s="330" t="n">
        <v>110.43</v>
      </c>
      <c r="F4308" s="330" t="inlineStr">
        <is>
          <t>AS</t>
        </is>
      </c>
    </row>
    <row r="4309" ht="30" customHeight="1" s="496">
      <c r="A4309" s="330" t="n">
        <v>96724</v>
      </c>
      <c r="B4309" s="331" t="inlineStr">
        <is>
          <t>TUBO, PPR, DN 75 MM, CLASSE PN 12, INSTALADO EM RESERVAÇÃO PREDIAL DE ÁGUA - FORNECIMENTO E INSTALAÇÃO. AF_04/2024</t>
        </is>
      </c>
      <c r="C4309" s="330" t="inlineStr">
        <is>
          <t>M</t>
        </is>
      </c>
      <c r="D4309" s="330" t="n">
        <v>75.54000000000001</v>
      </c>
      <c r="E4309" s="330" t="n">
        <v>76.31999999999999</v>
      </c>
      <c r="F4309" s="330" t="inlineStr">
        <is>
          <t>AS</t>
        </is>
      </c>
    </row>
    <row r="4310" ht="30" customHeight="1" s="496">
      <c r="A4310" s="330" t="n">
        <v>96733</v>
      </c>
      <c r="B4310" s="331" t="inlineStr">
        <is>
          <t>TUBO, PPR, DN 75 MM, CLASSE PN 25, INSTALADO EM RESERVAÇÃO PREDIAL DE ÁGUA - FORNECIMENTO E INSTALAÇÃO. AF_04/2024</t>
        </is>
      </c>
      <c r="C4310" s="330" t="inlineStr">
        <is>
          <t>M</t>
        </is>
      </c>
      <c r="D4310" s="330" t="n">
        <v>149.47</v>
      </c>
      <c r="E4310" s="330" t="n">
        <v>150.43</v>
      </c>
      <c r="F4310" s="330" t="inlineStr">
        <is>
          <t>AS</t>
        </is>
      </c>
    </row>
    <row r="4311" ht="30" customHeight="1" s="496">
      <c r="A4311" s="330" t="n">
        <v>96725</v>
      </c>
      <c r="B4311" s="331" t="inlineStr">
        <is>
          <t>TUBO, PPR, DN 90 MM, CLASSE PN 12, INSTALADO EM RESERVAÇÃO PREDIAL DE ÁGUA - FORNECIMENTO E INSTALAÇÃO. AF_04/2024</t>
        </is>
      </c>
      <c r="C4311" s="330" t="inlineStr">
        <is>
          <t>M</t>
        </is>
      </c>
      <c r="D4311" s="330" t="n">
        <v>123.82</v>
      </c>
      <c r="E4311" s="330" t="n">
        <v>124.85</v>
      </c>
      <c r="F4311" s="330" t="inlineStr">
        <is>
          <t>AS</t>
        </is>
      </c>
    </row>
    <row r="4312" ht="30" customHeight="1" s="496">
      <c r="A4312" s="330" t="n">
        <v>96734</v>
      </c>
      <c r="B4312" s="331" t="inlineStr">
        <is>
          <t>TUBO, PPR, DN 90 MM, CLASSE PN 25, INSTALADO EM RESERVAÇÃO PREDIAL DE ÁGUA - FORNECIMENTO E INSTALAÇÃO. AF_04/2024</t>
        </is>
      </c>
      <c r="C4312" s="330" t="inlineStr">
        <is>
          <t>M</t>
        </is>
      </c>
      <c r="D4312" s="330" t="n">
        <v>249.57</v>
      </c>
      <c r="E4312" s="330" t="n">
        <v>250.85</v>
      </c>
      <c r="F4312" s="330" t="inlineStr">
        <is>
          <t>AS</t>
        </is>
      </c>
    </row>
    <row r="4313" ht="30" customHeight="1" s="496">
      <c r="A4313" s="330" t="n">
        <v>94655</v>
      </c>
      <c r="B4313" s="331" t="inlineStr">
        <is>
          <t>TUBO, PVC, SOLDÁVEL, DE 110MM, INSTALADO EM RESERVAÇÃO PREDIAL DE ÁGUA - FORNECIMENTO E INSTALAÇÃO. AF_04/2024</t>
        </is>
      </c>
      <c r="C4313" s="330" t="inlineStr">
        <is>
          <t>M</t>
        </is>
      </c>
      <c r="D4313" s="330" t="n">
        <v>117.99</v>
      </c>
      <c r="E4313" s="330" t="n">
        <v>119.32</v>
      </c>
      <c r="F4313" s="330" t="inlineStr"/>
    </row>
    <row r="4314" ht="30" customHeight="1" s="496">
      <c r="A4314" s="330" t="n">
        <v>94648</v>
      </c>
      <c r="B4314" s="331" t="inlineStr">
        <is>
          <t>TUBO, PVC, SOLDÁVEL, DE 25MM, INSTALADO EM RESERVAÇÃO PREDIAL DE ÁGUA - FORNECIMENTO E INSTALAÇÃO. AF_04/2024</t>
        </is>
      </c>
      <c r="C4314" s="330" t="inlineStr">
        <is>
          <t>M</t>
        </is>
      </c>
      <c r="D4314" s="330" t="n">
        <v>6.81</v>
      </c>
      <c r="E4314" s="330" t="n">
        <v>6.94</v>
      </c>
      <c r="F4314" s="330" t="inlineStr"/>
    </row>
    <row r="4315" ht="30" customHeight="1" s="496">
      <c r="A4315" s="330" t="n">
        <v>94649</v>
      </c>
      <c r="B4315" s="331" t="inlineStr">
        <is>
          <t>TUBO, PVC, SOLDÁVEL, DE 32MM, INSTALADO EM RESERVAÇÃO PREDIAL DE ÁGUA - FORNECIMENTO E INSTALAÇÃO. AF_04/2024</t>
        </is>
      </c>
      <c r="C4315" s="330" t="inlineStr">
        <is>
          <t>M</t>
        </is>
      </c>
      <c r="D4315" s="330" t="n">
        <v>12.46</v>
      </c>
      <c r="E4315" s="330" t="n">
        <v>12.64</v>
      </c>
      <c r="F4315" s="330" t="inlineStr"/>
    </row>
    <row r="4316" ht="30" customHeight="1" s="496">
      <c r="A4316" s="330" t="n">
        <v>94650</v>
      </c>
      <c r="B4316" s="331" t="inlineStr">
        <is>
          <t>TUBO, PVC, SOLDÁVEL, DE 40MM, INSTALADO EM RESERVAÇÃO PREDIAL DE ÁGUA - FORNECIMENTO E INSTALAÇÃO. AF_04/2024</t>
        </is>
      </c>
      <c r="C4316" s="330" t="inlineStr">
        <is>
          <t>M</t>
        </is>
      </c>
      <c r="D4316" s="330" t="n">
        <v>18.76</v>
      </c>
      <c r="E4316" s="330" t="n">
        <v>19</v>
      </c>
      <c r="F4316" s="330" t="inlineStr"/>
    </row>
    <row r="4317" ht="30" customHeight="1" s="496">
      <c r="A4317" s="330" t="n">
        <v>94651</v>
      </c>
      <c r="B4317" s="331" t="inlineStr">
        <is>
          <t>TUBO, PVC, SOLDÁVEL, DE 50MM, INSTALADO EM RESERVAÇÃO PREDIAL DE ÁGUA - FORNECIMENTO E INSTALAÇÃO. AF_04/2024</t>
        </is>
      </c>
      <c r="C4317" s="330" t="inlineStr">
        <is>
          <t>M</t>
        </is>
      </c>
      <c r="D4317" s="330" t="n">
        <v>21.97</v>
      </c>
      <c r="E4317" s="330" t="n">
        <v>22.3</v>
      </c>
      <c r="F4317" s="330" t="inlineStr"/>
    </row>
    <row r="4318" ht="30" customHeight="1" s="496">
      <c r="A4318" s="330" t="n">
        <v>94652</v>
      </c>
      <c r="B4318" s="331" t="inlineStr">
        <is>
          <t>TUBO, PVC, SOLDÁVEL, DE 60MM, INSTALADO EM RESERVAÇÃO PREDIAL DE ÁGUA - FORNECIMENTO E INSTALAÇÃO. AF_04/2024</t>
        </is>
      </c>
      <c r="C4318" s="330" t="inlineStr">
        <is>
          <t>M</t>
        </is>
      </c>
      <c r="D4318" s="330" t="n">
        <v>34.2</v>
      </c>
      <c r="E4318" s="330" t="n">
        <v>34.64</v>
      </c>
      <c r="F4318" s="330" t="inlineStr"/>
    </row>
    <row r="4319" ht="30" customHeight="1" s="496">
      <c r="A4319" s="330" t="n">
        <v>94653</v>
      </c>
      <c r="B4319" s="331" t="inlineStr">
        <is>
          <t>TUBO, PVC, SOLDÁVEL, DE 75MM, INSTALADO EM RESERVAÇÃO PREDIAL DE ÁGUA - FORNECIMENTO E INSTALAÇÃO. AF_04/2024</t>
        </is>
      </c>
      <c r="C4319" s="330" t="inlineStr">
        <is>
          <t>M</t>
        </is>
      </c>
      <c r="D4319" s="330" t="n">
        <v>55.08</v>
      </c>
      <c r="E4319" s="330" t="n">
        <v>55.73</v>
      </c>
      <c r="F4319" s="330" t="inlineStr"/>
    </row>
    <row r="4320" ht="30" customHeight="1" s="496">
      <c r="A4320" s="330" t="n">
        <v>94654</v>
      </c>
      <c r="B4320" s="331" t="inlineStr">
        <is>
          <t>TUBO, PVC, SOLDÁVEL, DE 85MM, INSTALADO EM RESERVAÇÃO PREDIAL DE ÁGUA - FORNECIMENTO E INSTALAÇÃO. AF_04/2024</t>
        </is>
      </c>
      <c r="C4320" s="330" t="inlineStr">
        <is>
          <t>M</t>
        </is>
      </c>
      <c r="D4320" s="330" t="n">
        <v>74.84999999999999</v>
      </c>
      <c r="E4320" s="330" t="n">
        <v>75.67</v>
      </c>
      <c r="F4320" s="330" t="inlineStr"/>
    </row>
    <row r="4321" ht="45" customHeight="1" s="496">
      <c r="A4321" s="330" t="n">
        <v>94689</v>
      </c>
      <c r="B4321" s="331" t="inlineStr">
        <is>
          <t>TÊ COM BUCHA DE LATÃO NA BOLSA CENTRAL, PVC, SOLDÁVEL, DN 25 MM X 3/4", INSTALADO EM RESERVAÇÃO PREDIAL DE ÁGUA - FORNECIMENTO E INSTALAÇÃO. AF_04/2024</t>
        </is>
      </c>
      <c r="C4321" s="330" t="inlineStr">
        <is>
          <t>UN</t>
        </is>
      </c>
      <c r="D4321" s="330" t="n">
        <v>9.44</v>
      </c>
      <c r="E4321" s="330" t="n">
        <v>9.67</v>
      </c>
      <c r="F4321" s="330" t="inlineStr"/>
    </row>
    <row r="4322" ht="45" customHeight="1" s="496">
      <c r="A4322" s="330" t="n">
        <v>94702</v>
      </c>
      <c r="B4322" s="331" t="inlineStr">
        <is>
          <t>TÊ DE REDUÇÃO, PVC, SOLDÁVEL, DN 110 MM X 60 MM, INSTALADO EM RESERVAÇÃO PREDIAL DE ÁGUA - FORNECIMENTO E INSTALAÇÃO. AF_04/2024</t>
        </is>
      </c>
      <c r="C4322" s="330" t="inlineStr">
        <is>
          <t>UN</t>
        </is>
      </c>
      <c r="D4322" s="330" t="n">
        <v>179.3</v>
      </c>
      <c r="E4322" s="330" t="n">
        <v>181.01</v>
      </c>
      <c r="F4322" s="330" t="inlineStr"/>
    </row>
    <row r="4323" ht="45" customHeight="1" s="496">
      <c r="A4323" s="330" t="n">
        <v>94691</v>
      </c>
      <c r="B4323" s="331" t="inlineStr">
        <is>
          <t>TÊ DE REDUÇÃO, PVC, SOLDÁVEL, DN 32 MM X 25 MM, INSTALADO EM RESERVAÇÃO PREDIAL DE ÁGUA - FORNECIMENTO E INSTALAÇÃO. AF_04/2024</t>
        </is>
      </c>
      <c r="C4323" s="330" t="inlineStr">
        <is>
          <t>UN</t>
        </is>
      </c>
      <c r="D4323" s="330" t="n">
        <v>13.34</v>
      </c>
      <c r="E4323" s="330" t="n">
        <v>13.61</v>
      </c>
      <c r="F4323" s="330" t="inlineStr"/>
    </row>
    <row r="4324" ht="45" customHeight="1" s="496">
      <c r="A4324" s="330" t="n">
        <v>94693</v>
      </c>
      <c r="B4324" s="331" t="inlineStr">
        <is>
          <t>TÊ DE REDUÇÃO, PVC, SOLDÁVEL, DN 40 MM X 32 MM, INSTALADO EM RESERVAÇÃO PREDIAL DE ÁGUA - FORNECIMENTO E INSTALAÇÃO. AF_04/2024</t>
        </is>
      </c>
      <c r="C4324" s="330" t="inlineStr">
        <is>
          <t>UN</t>
        </is>
      </c>
      <c r="D4324" s="330" t="n">
        <v>17.48</v>
      </c>
      <c r="E4324" s="330" t="n">
        <v>17.84</v>
      </c>
      <c r="F4324" s="330" t="inlineStr"/>
    </row>
    <row r="4325" ht="45" customHeight="1" s="496">
      <c r="A4325" s="330" t="n">
        <v>94695</v>
      </c>
      <c r="B4325" s="331" t="inlineStr">
        <is>
          <t>TÊ DE REDUÇÃO, PVC, SOLDÁVEL, DN 50 MM X 40 MM, INSTALADO EM RESERVAÇÃO PREDIAL DE ÁGUA - FORNECIMENTO E INSTALAÇÃO. AF_04/2024</t>
        </is>
      </c>
      <c r="C4325" s="330" t="inlineStr">
        <is>
          <t>UN</t>
        </is>
      </c>
      <c r="D4325" s="330" t="n">
        <v>30.2</v>
      </c>
      <c r="E4325" s="330" t="n">
        <v>30.69</v>
      </c>
      <c r="F4325" s="330" t="inlineStr"/>
    </row>
    <row r="4326" ht="45" customHeight="1" s="496">
      <c r="A4326" s="330" t="n">
        <v>94698</v>
      </c>
      <c r="B4326" s="331" t="inlineStr">
        <is>
          <t>TÊ DE REDUÇÃO, PVC, SOLDÁVEL, DN 75 MM X 50 MM, INSTALADO EM RESERVAÇÃO PREDIAL DE ÁGUA - FORNECIMENTO E INSTALAÇÃO. AF_04/2024</t>
        </is>
      </c>
      <c r="C4326" s="330" t="inlineStr">
        <is>
          <t>UN</t>
        </is>
      </c>
      <c r="D4326" s="330" t="n">
        <v>64.45999999999999</v>
      </c>
      <c r="E4326" s="330" t="n">
        <v>65.37</v>
      </c>
      <c r="F4326" s="330" t="inlineStr"/>
    </row>
    <row r="4327" ht="45" customHeight="1" s="496">
      <c r="A4327" s="330" t="n">
        <v>94700</v>
      </c>
      <c r="B4327" s="331" t="inlineStr">
        <is>
          <t>TÊ DE REDUÇÃO, PVC, SOLDÁVEL, DN 85 MM X 60 MM, INSTALADO EM RESERVAÇÃO PREDIAL DE ÁGUA - FORNECIMENTO E INSTALAÇÃO. AF_04/2024</t>
        </is>
      </c>
      <c r="C4327" s="330" t="inlineStr">
        <is>
          <t>UN</t>
        </is>
      </c>
      <c r="D4327" s="330" t="n">
        <v>124.27</v>
      </c>
      <c r="E4327" s="330" t="n">
        <v>125.43</v>
      </c>
      <c r="F4327" s="330" t="inlineStr"/>
    </row>
    <row r="4328" ht="45" customHeight="1" s="496">
      <c r="A4328" s="330" t="n">
        <v>94477</v>
      </c>
      <c r="B4328" s="331" t="inlineStr">
        <is>
          <t>TÊ, EM FERRO GALVANIZADO, CONEXÃO ROSQUEADA, DN 50 MM (2"), INSTALADO EM RESERVAÇÃO PREDIAL DE ÁGUA - FORNECIMENTO E INSTALAÇÃO. AF_04/2024</t>
        </is>
      </c>
      <c r="C4328" s="330" t="inlineStr">
        <is>
          <t>UN</t>
        </is>
      </c>
      <c r="D4328" s="330" t="n">
        <v>105.99</v>
      </c>
      <c r="E4328" s="330" t="n">
        <v>107.82</v>
      </c>
      <c r="F4328" s="330" t="inlineStr">
        <is>
          <t>AS</t>
        </is>
      </c>
    </row>
    <row r="4329" ht="45" customHeight="1" s="496">
      <c r="A4329" s="330" t="n">
        <v>94478</v>
      </c>
      <c r="B4329" s="331" t="inlineStr">
        <is>
          <t>TÊ, EM FERRO GALVANIZADO, CONEXÃO ROSQUEADA, DN 65 MM (2 1/2"), INSTALADO EM RESERVAÇÃO PREDIAL DE ÁGUA - FORNECIMENTO E INSTALAÇÃO. AF_04/2024</t>
        </is>
      </c>
      <c r="C4329" s="330" t="inlineStr">
        <is>
          <t>UN</t>
        </is>
      </c>
      <c r="D4329" s="330" t="n">
        <v>174.43</v>
      </c>
      <c r="E4329" s="330" t="n">
        <v>176.57</v>
      </c>
      <c r="F4329" s="330" t="inlineStr">
        <is>
          <t>AS</t>
        </is>
      </c>
    </row>
    <row r="4330" ht="45" customHeight="1" s="496">
      <c r="A4330" s="330" t="n">
        <v>94479</v>
      </c>
      <c r="B4330" s="331" t="inlineStr">
        <is>
          <t>TÊ, EM FERRO GALVANIZADO, CONEXÃO ROSQUEADA, DN 80 MM (3"), INSTALADO EM RESERVAÇÃO PREDIAL DE ÁGUA - FORNECIMENTO E INSTALAÇÃO. AF_04/2024</t>
        </is>
      </c>
      <c r="C4330" s="330" t="inlineStr">
        <is>
          <t>UN</t>
        </is>
      </c>
      <c r="D4330" s="330" t="n">
        <v>226.76</v>
      </c>
      <c r="E4330" s="330" t="n">
        <v>229.29</v>
      </c>
      <c r="F4330" s="330" t="inlineStr">
        <is>
          <t>AS</t>
        </is>
      </c>
    </row>
    <row r="4331" ht="30" customHeight="1" s="496">
      <c r="A4331" s="330" t="n">
        <v>96764</v>
      </c>
      <c r="B4331" s="331" t="inlineStr">
        <is>
          <t>TÊ, PPR, DN 110 MM, INSTALADO EM RESERVAÇÃO PREDIAL DE ÁGUA - FORNECIMENTO E INSTALAÇÃO. AF_04/2024</t>
        </is>
      </c>
      <c r="C4331" s="330" t="inlineStr">
        <is>
          <t>UN</t>
        </is>
      </c>
      <c r="D4331" s="330" t="n">
        <v>341.71</v>
      </c>
      <c r="E4331" s="330" t="n">
        <v>344.12</v>
      </c>
      <c r="F4331" s="330" t="inlineStr">
        <is>
          <t>AS</t>
        </is>
      </c>
    </row>
    <row r="4332" ht="30" customHeight="1" s="496">
      <c r="A4332" s="330" t="n">
        <v>105164</v>
      </c>
      <c r="B4332" s="331" t="inlineStr">
        <is>
          <t>TÊ, PPR, DN 20 MM, INSTALADO EM RESERVAÇÃO PREDIAL DE ÁGUA - FORNECIMENTO E INSTALAÇÃO. AF_04/2024</t>
        </is>
      </c>
      <c r="C4332" s="330" t="inlineStr">
        <is>
          <t>UN</t>
        </is>
      </c>
      <c r="D4332" s="330" t="n">
        <v>11.84</v>
      </c>
      <c r="E4332" s="330" t="n">
        <v>12.23</v>
      </c>
      <c r="F4332" s="330" t="inlineStr">
        <is>
          <t>AS</t>
        </is>
      </c>
    </row>
    <row r="4333" ht="30" customHeight="1" s="496">
      <c r="A4333" s="330" t="n">
        <v>105165</v>
      </c>
      <c r="B4333" s="331" t="inlineStr">
        <is>
          <t>TÊ, PPR, DN 25 MM, INSTALADO EM RESERVAÇÃO PREDIAL DE ÁGUA - FORNECIMENTO E INSTALAÇÃO. AF_04/2024</t>
        </is>
      </c>
      <c r="C4333" s="330" t="inlineStr">
        <is>
          <t>UN</t>
        </is>
      </c>
      <c r="D4333" s="330" t="n">
        <v>12.04</v>
      </c>
      <c r="E4333" s="330" t="n">
        <v>12.47</v>
      </c>
      <c r="F4333" s="330" t="inlineStr">
        <is>
          <t>AS</t>
        </is>
      </c>
    </row>
    <row r="4334" ht="30" customHeight="1" s="496">
      <c r="A4334" s="330" t="n">
        <v>96758</v>
      </c>
      <c r="B4334" s="331" t="inlineStr">
        <is>
          <t>TÊ, PPR, DN 32 MM, INSTALADO EM RESERVAÇÃO PREDIAL DE ÁGUA - FORNECIMENTO E INSTALAÇÃO. AF_04/2024</t>
        </is>
      </c>
      <c r="C4334" s="330" t="inlineStr">
        <is>
          <t>UN</t>
        </is>
      </c>
      <c r="D4334" s="330" t="n">
        <v>18.59</v>
      </c>
      <c r="E4334" s="330" t="n">
        <v>19.1</v>
      </c>
      <c r="F4334" s="330" t="inlineStr">
        <is>
          <t>AS</t>
        </is>
      </c>
    </row>
    <row r="4335" ht="30" customHeight="1" s="496">
      <c r="A4335" s="330" t="n">
        <v>96759</v>
      </c>
      <c r="B4335" s="331" t="inlineStr">
        <is>
          <t>TÊ, PPR, DN 40 MM, INSTALADO EM RESERVAÇÃO PREDIAL DE ÁGUA - FORNECIMENTO E INSTALAÇÃO. AF_04/2024</t>
        </is>
      </c>
      <c r="C4335" s="330" t="inlineStr">
        <is>
          <t>UN</t>
        </is>
      </c>
      <c r="D4335" s="330" t="n">
        <v>27.71</v>
      </c>
      <c r="E4335" s="330" t="n">
        <v>28.31</v>
      </c>
      <c r="F4335" s="330" t="inlineStr">
        <is>
          <t>AS</t>
        </is>
      </c>
    </row>
    <row r="4336" ht="30" customHeight="1" s="496">
      <c r="A4336" s="330" t="n">
        <v>96760</v>
      </c>
      <c r="B4336" s="331" t="inlineStr">
        <is>
          <t>TÊ, PPR, DN 50 MM, INSTALADO EM RESERVAÇÃO PREDIAL DE ÁGUA - FORNECIMENTO E INSTALAÇÃO. AF_04/2024</t>
        </is>
      </c>
      <c r="C4336" s="330" t="inlineStr">
        <is>
          <t>UN</t>
        </is>
      </c>
      <c r="D4336" s="330" t="n">
        <v>45.44</v>
      </c>
      <c r="E4336" s="330" t="n">
        <v>46.2</v>
      </c>
      <c r="F4336" s="330" t="inlineStr">
        <is>
          <t>AS</t>
        </is>
      </c>
    </row>
    <row r="4337" ht="30" customHeight="1" s="496">
      <c r="A4337" s="330" t="n">
        <v>96761</v>
      </c>
      <c r="B4337" s="331" t="inlineStr">
        <is>
          <t>TÊ, PPR, DN 63 MM, INSTALADO EM RESERVAÇÃO PREDIAL DE ÁGUA - FORNECIMENTO E INSTALAÇÃO. AF_04/2024</t>
        </is>
      </c>
      <c r="C4337" s="330" t="inlineStr">
        <is>
          <t>UN</t>
        </is>
      </c>
      <c r="D4337" s="330" t="n">
        <v>67.89</v>
      </c>
      <c r="E4337" s="330" t="n">
        <v>68.90000000000001</v>
      </c>
      <c r="F4337" s="330" t="inlineStr">
        <is>
          <t>AS</t>
        </is>
      </c>
    </row>
    <row r="4338" ht="30" customHeight="1" s="496">
      <c r="A4338" s="330" t="n">
        <v>96762</v>
      </c>
      <c r="B4338" s="331" t="inlineStr">
        <is>
          <t>TÊ, PPR, DN 75 MM, INSTALADO EM RESERVAÇÃO PREDIAL DE ÁGUA - FORNECIMENTO E INSTALAÇÃO. AF_04/2024</t>
        </is>
      </c>
      <c r="C4338" s="330" t="inlineStr">
        <is>
          <t>UN</t>
        </is>
      </c>
      <c r="D4338" s="330" t="n">
        <v>128.54</v>
      </c>
      <c r="E4338" s="330" t="n">
        <v>129.83</v>
      </c>
      <c r="F4338" s="330" t="inlineStr">
        <is>
          <t>AS</t>
        </is>
      </c>
    </row>
    <row r="4339" ht="30" customHeight="1" s="496">
      <c r="A4339" s="330" t="n">
        <v>96763</v>
      </c>
      <c r="B4339" s="331" t="inlineStr">
        <is>
          <t>TÊ, PPR, DN 90 MM, INSTALADO EM RESERVAÇÃO PREDIAL DE ÁGUA - FORNECIMENTO E INSTALAÇÃO. AF_04/2024</t>
        </is>
      </c>
      <c r="C4339" s="330" t="inlineStr">
        <is>
          <t>UN</t>
        </is>
      </c>
      <c r="D4339" s="330" t="n">
        <v>172.19</v>
      </c>
      <c r="E4339" s="330" t="n">
        <v>173.91</v>
      </c>
      <c r="F4339" s="330" t="inlineStr">
        <is>
          <t>AS</t>
        </is>
      </c>
    </row>
    <row r="4340" ht="30" customHeight="1" s="496">
      <c r="A4340" s="330" t="n">
        <v>94701</v>
      </c>
      <c r="B4340" s="331" t="inlineStr">
        <is>
          <t>TÊ, PVC, SOLDÁVEL, DN 110 MM INSTALADO EM RESERVAÇÃO PREDIAL DE ÁGUA - FORNECIMENTO E INSTALAÇÃO. AF_04/2024</t>
        </is>
      </c>
      <c r="C4340" s="330" t="inlineStr">
        <is>
          <t>UN</t>
        </is>
      </c>
      <c r="D4340" s="330" t="n">
        <v>215.45</v>
      </c>
      <c r="E4340" s="330" t="n">
        <v>217.64</v>
      </c>
      <c r="F4340" s="330" t="inlineStr"/>
    </row>
    <row r="4341" ht="30" customHeight="1" s="496">
      <c r="A4341" s="330" t="n">
        <v>94688</v>
      </c>
      <c r="B4341" s="331" t="inlineStr">
        <is>
          <t>TÊ, PVC, SOLDÁVEL, DN 25 MM INSTALADO EM RESERVAÇÃO PREDIAL DE ÁGUA - FORNECIMENTO E INSTALAÇÃO. AF_04/2024</t>
        </is>
      </c>
      <c r="C4341" s="330" t="inlineStr">
        <is>
          <t>UN</t>
        </is>
      </c>
      <c r="D4341" s="330" t="n">
        <v>6.95</v>
      </c>
      <c r="E4341" s="330" t="n">
        <v>7.18</v>
      </c>
      <c r="F4341" s="330" t="inlineStr"/>
    </row>
    <row r="4342" ht="30" customHeight="1" s="496">
      <c r="A4342" s="330" t="n">
        <v>94690</v>
      </c>
      <c r="B4342" s="331" t="inlineStr">
        <is>
          <t>TÊ, PVC, SOLDÁVEL, DN 32 MM INSTALADO EM RESERVAÇÃO PREDIAL DE ÁGUA - FORNECIMENTO E INSTALAÇÃO. AF_04/2024</t>
        </is>
      </c>
      <c r="C4342" s="330" t="inlineStr">
        <is>
          <t>UN</t>
        </is>
      </c>
      <c r="D4342" s="330" t="n">
        <v>11.26</v>
      </c>
      <c r="E4342" s="330" t="n">
        <v>11.56</v>
      </c>
      <c r="F4342" s="330" t="inlineStr"/>
    </row>
    <row r="4343" ht="30" customHeight="1" s="496">
      <c r="A4343" s="330" t="n">
        <v>94692</v>
      </c>
      <c r="B4343" s="331" t="inlineStr">
        <is>
          <t>TÊ, PVC, SOLDÁVEL, DN 40 MM INSTALADO EM RESERVAÇÃO PREDIAL DE ÁGUA - FORNECIMENTO E INSTALAÇÃO. AF_04/2024</t>
        </is>
      </c>
      <c r="C4343" s="330" t="inlineStr">
        <is>
          <t>UN</t>
        </is>
      </c>
      <c r="D4343" s="330" t="n">
        <v>18.91</v>
      </c>
      <c r="E4343" s="330" t="n">
        <v>19.3</v>
      </c>
      <c r="F4343" s="330" t="inlineStr"/>
    </row>
    <row r="4344" ht="30" customHeight="1" s="496">
      <c r="A4344" s="330" t="n">
        <v>94694</v>
      </c>
      <c r="B4344" s="331" t="inlineStr">
        <is>
          <t>TÊ, PVC, SOLDÁVEL, DN 50 MM INSTALADO EM RESERVAÇÃO PREDIAL DE ÁGUA - FORNECIMENTO E INSTALAÇÃO. AF_04/2024</t>
        </is>
      </c>
      <c r="C4344" s="330" t="inlineStr">
        <is>
          <t>UN</t>
        </is>
      </c>
      <c r="D4344" s="330" t="n">
        <v>23.54</v>
      </c>
      <c r="E4344" s="330" t="n">
        <v>24.09</v>
      </c>
      <c r="F4344" s="330" t="inlineStr"/>
    </row>
    <row r="4345" ht="30" customHeight="1" s="496">
      <c r="A4345" s="330" t="n">
        <v>94696</v>
      </c>
      <c r="B4345" s="331" t="inlineStr">
        <is>
          <t>TÊ, PVC, SOLDÁVEL, DN 60 MM INSTALADO EM RESERVAÇÃO PREDIAL DE ÁGUA - FORNECIMENTO E INSTALAÇÃO. AF_04/2024</t>
        </is>
      </c>
      <c r="C4345" s="330" t="inlineStr">
        <is>
          <t>UN</t>
        </is>
      </c>
      <c r="D4345" s="330" t="n">
        <v>48.84</v>
      </c>
      <c r="E4345" s="330" t="n">
        <v>49.58</v>
      </c>
      <c r="F4345" s="330" t="inlineStr"/>
    </row>
    <row r="4346" ht="30" customHeight="1" s="496">
      <c r="A4346" s="330" t="n">
        <v>94697</v>
      </c>
      <c r="B4346" s="331" t="inlineStr">
        <is>
          <t>TÊ, PVC, SOLDÁVEL, DN 75 MM INSTALADO EM RESERVAÇÃO PREDIAL DE ÁGUA - FORNECIMENTO E INSTALAÇÃO. AF_04/2024</t>
        </is>
      </c>
      <c r="C4346" s="330" t="inlineStr">
        <is>
          <t>UN</t>
        </is>
      </c>
      <c r="D4346" s="330" t="n">
        <v>83.36</v>
      </c>
      <c r="E4346" s="330" t="n">
        <v>84.44</v>
      </c>
      <c r="F4346" s="330" t="inlineStr"/>
    </row>
    <row r="4347" ht="30" customHeight="1" s="496">
      <c r="A4347" s="330" t="n">
        <v>94699</v>
      </c>
      <c r="B4347" s="331" t="inlineStr">
        <is>
          <t>TÊ, PVC, SOLDÁVEL, DN 85 MM INSTALADO EM RESERVAÇÃO PREDIAL DE ÁGUA - FORNECIMENTO E INSTALAÇÃO. AF_04/2024</t>
        </is>
      </c>
      <c r="C4347" s="330" t="inlineStr">
        <is>
          <t>UN</t>
        </is>
      </c>
      <c r="D4347" s="330" t="n">
        <v>110.32</v>
      </c>
      <c r="E4347" s="330" t="n">
        <v>111.68</v>
      </c>
      <c r="F4347" s="330" t="inlineStr"/>
    </row>
    <row r="4348" ht="45" customHeight="1" s="496">
      <c r="A4348" s="330" t="n">
        <v>105167</v>
      </c>
      <c r="B4348" s="331" t="inlineStr">
        <is>
          <t>UNIÃO FLANGE, PPR, COM PARAFUSOS, DN 40 MM, INSTALADO EM RESERVAÇÃO PREDIAL DE ÁGUA - FORNECIMENTO E INSTALAÇÃO. AF_04/2024</t>
        </is>
      </c>
      <c r="C4348" s="330" t="inlineStr">
        <is>
          <t>UN</t>
        </is>
      </c>
      <c r="D4348" s="330" t="n">
        <v>239.04</v>
      </c>
      <c r="E4348" s="330" t="n">
        <v>243</v>
      </c>
      <c r="F4348" s="330" t="inlineStr">
        <is>
          <t>AS</t>
        </is>
      </c>
    </row>
    <row r="4349" ht="45" customHeight="1" s="496">
      <c r="A4349" s="330" t="n">
        <v>96809</v>
      </c>
      <c r="B4349" s="331" t="inlineStr">
        <is>
          <t>CONEXÃO FIXA, ROSCA FÊMEA, METÁLICA, PARA INSTALAÇÕES EM PEX ÁGUA, DN 16 MM X 1/2", COM ANEL DESLIZANTE. FORNECIMENTO E INSTALAÇÃO. AF_02/2023</t>
        </is>
      </c>
      <c r="C4349" s="330" t="inlineStr">
        <is>
          <t>UN</t>
        </is>
      </c>
      <c r="D4349" s="330" t="n">
        <v>19.81</v>
      </c>
      <c r="E4349" s="330" t="n">
        <v>20.32</v>
      </c>
      <c r="F4349" s="330" t="inlineStr">
        <is>
          <t>AS</t>
        </is>
      </c>
    </row>
    <row r="4350" ht="45" customHeight="1" s="496">
      <c r="A4350" s="330" t="n">
        <v>96812</v>
      </c>
      <c r="B4350" s="331" t="inlineStr">
        <is>
          <t>CONEXÃO FIXA, ROSCA FÊMEA, METÁLICA, PARA INSTALAÇÕES EM PEX ÁGUA, DN 20 MM X 1/2", COM ANEL DESLIZANTE. FORNECIMENTO E INSTALAÇÃO. AF_02/2023</t>
        </is>
      </c>
      <c r="C4350" s="330" t="inlineStr">
        <is>
          <t>UN</t>
        </is>
      </c>
      <c r="D4350" s="330" t="n">
        <v>20.66</v>
      </c>
      <c r="E4350" s="330" t="n">
        <v>21.2</v>
      </c>
      <c r="F4350" s="330" t="inlineStr">
        <is>
          <t>AS</t>
        </is>
      </c>
    </row>
    <row r="4351" ht="45" customHeight="1" s="496">
      <c r="A4351" s="330" t="n">
        <v>96813</v>
      </c>
      <c r="B4351" s="331" t="inlineStr">
        <is>
          <t>CONEXÃO FIXA, ROSCA FÊMEA, METÁLICA, PARA INSTALAÇÕES EM PEX ÁGUA, DN 20 MM X 3/4", COM ANEL DESLIZANTE. FORNECIMENTO E INSTALAÇÃO. AF_02/2023</t>
        </is>
      </c>
      <c r="C4351" s="330" t="inlineStr">
        <is>
          <t>UN</t>
        </is>
      </c>
      <c r="D4351" s="330" t="n">
        <v>23.54</v>
      </c>
      <c r="E4351" s="330" t="n">
        <v>24.15</v>
      </c>
      <c r="F4351" s="330" t="inlineStr">
        <is>
          <t>AS</t>
        </is>
      </c>
    </row>
    <row r="4352" ht="45" customHeight="1" s="496">
      <c r="A4352" s="330" t="n">
        <v>96817</v>
      </c>
      <c r="B4352" s="331" t="inlineStr">
        <is>
          <t>CONEXÃO FIXA, ROSCA FÊMEA, METÁLICA, PARA INSTALAÇÕES EM PEX ÁGUA, DN 25 MM X 1", COM ANEL DESLIZANTE - FORNECIMENTO E INSTALAÇÃO. AF_02/2023</t>
        </is>
      </c>
      <c r="C4352" s="330" t="inlineStr">
        <is>
          <t>UN</t>
        </is>
      </c>
      <c r="D4352" s="330" t="n">
        <v>35.36</v>
      </c>
      <c r="E4352" s="330" t="n">
        <v>36.08</v>
      </c>
      <c r="F4352" s="330" t="inlineStr">
        <is>
          <t>AS</t>
        </is>
      </c>
    </row>
    <row r="4353" ht="45" customHeight="1" s="496">
      <c r="A4353" s="330" t="n">
        <v>96816</v>
      </c>
      <c r="B4353" s="331" t="inlineStr">
        <is>
          <t>CONEXÃO FIXA, ROSCA FÊMEA, METÁLICA, PARA INSTALAÇÕES EM PEX ÁGUA, DN 25 MM X 3/4", COM ANEL DESLIZANTE - FORNECIMENTO E INSTALAÇÃO. AF_02/2023</t>
        </is>
      </c>
      <c r="C4353" s="330" t="inlineStr">
        <is>
          <t>UN</t>
        </is>
      </c>
      <c r="D4353" s="330" t="n">
        <v>26.57</v>
      </c>
      <c r="E4353" s="330" t="n">
        <v>27.21</v>
      </c>
      <c r="F4353" s="330" t="inlineStr">
        <is>
          <t>AS</t>
        </is>
      </c>
    </row>
    <row r="4354" ht="45" customHeight="1" s="496">
      <c r="A4354" s="330" t="n">
        <v>96821</v>
      </c>
      <c r="B4354" s="331" t="inlineStr">
        <is>
          <t>CONEXÃO FIXA, ROSCA FÊMEA, METÁLICA, PARA INSTALAÇÕES EM PEX ÁGUA, DN 32 MM X 1", COM ANEL DESLIZANTE - FORNECIMENTO E INSTALAÇÃO. AF_02/2023</t>
        </is>
      </c>
      <c r="C4354" s="330" t="inlineStr">
        <is>
          <t>UN</t>
        </is>
      </c>
      <c r="D4354" s="330" t="n">
        <v>39.34</v>
      </c>
      <c r="E4354" s="330" t="n">
        <v>40.12</v>
      </c>
      <c r="F4354" s="330" t="inlineStr">
        <is>
          <t>AS</t>
        </is>
      </c>
    </row>
    <row r="4355" ht="45" customHeight="1" s="496">
      <c r="A4355" s="330" t="n">
        <v>96824</v>
      </c>
      <c r="B4355" s="331" t="inlineStr">
        <is>
          <t>CONEXÃO FIXA, ROSCA FÊMEA, PARA INSTALAÇÕES EM PEX ÁGUA, DN 16MM X 1/2", CONEXÃO POR CRIMPAGEM - FORNECIMENTO E INSTALAÇÃO. AF_02/2023</t>
        </is>
      </c>
      <c r="C4355" s="330" t="inlineStr">
        <is>
          <t>UN</t>
        </is>
      </c>
      <c r="D4355" s="330" t="n">
        <v>18.55</v>
      </c>
      <c r="E4355" s="330" t="n">
        <v>19</v>
      </c>
      <c r="F4355" s="330" t="inlineStr">
        <is>
          <t>AS</t>
        </is>
      </c>
    </row>
    <row r="4356" ht="45" customHeight="1" s="496">
      <c r="A4356" s="330" t="n">
        <v>96827</v>
      </c>
      <c r="B4356" s="331" t="inlineStr">
        <is>
          <t>CONEXÃO FIXA, ROSCA FÊMEA, PARA INSTALAÇÕES EM PEX ÁGUA, DN 20MM X 1/2", CONEXÃO POR CRIMPAGEM - FORNECIMENTO E INSTALAÇÃO. AF_02/2023</t>
        </is>
      </c>
      <c r="C4356" s="330" t="inlineStr">
        <is>
          <t>UN</t>
        </is>
      </c>
      <c r="D4356" s="330" t="n">
        <v>20.21</v>
      </c>
      <c r="E4356" s="330" t="n">
        <v>20.68</v>
      </c>
      <c r="F4356" s="330" t="inlineStr">
        <is>
          <t>AS</t>
        </is>
      </c>
    </row>
    <row r="4357" ht="45" customHeight="1" s="496">
      <c r="A4357" s="330" t="n">
        <v>96828</v>
      </c>
      <c r="B4357" s="331" t="inlineStr">
        <is>
          <t>CONEXÃO FIXA, ROSCA FÊMEA, PARA INSTALAÇÕES EM PEX ÁGUA, DN 20MM X 3/4", CONEXÃO POR CRIMPAGEM - FORNECIMENTO E INSTALAÇÃO. AF_02/2023</t>
        </is>
      </c>
      <c r="C4357" s="330" t="inlineStr">
        <is>
          <t>UN</t>
        </is>
      </c>
      <c r="D4357" s="330" t="n">
        <v>24.88</v>
      </c>
      <c r="E4357" s="330" t="n">
        <v>25.42</v>
      </c>
      <c r="F4357" s="330" t="inlineStr">
        <is>
          <t>AS</t>
        </is>
      </c>
    </row>
    <row r="4358" ht="45" customHeight="1" s="496">
      <c r="A4358" s="330" t="n">
        <v>96832</v>
      </c>
      <c r="B4358" s="331" t="inlineStr">
        <is>
          <t>CONEXÃO FIXA, ROSCA FÊMEA, PARA INSTALAÇÕES EM PEX ÁGUA, DN 25MM X 3/4", CONEXÃO POR CRIMPAGEM - FORNECIMENTO E INSTALAÇÃO. AF_02/2023</t>
        </is>
      </c>
      <c r="C4358" s="330" t="inlineStr">
        <is>
          <t>UN</t>
        </is>
      </c>
      <c r="D4358" s="330" t="n">
        <v>31.21</v>
      </c>
      <c r="E4358" s="330" t="n">
        <v>31.77</v>
      </c>
      <c r="F4358" s="330" t="inlineStr">
        <is>
          <t>AS</t>
        </is>
      </c>
    </row>
    <row r="4359" ht="45" customHeight="1" s="496">
      <c r="A4359" s="330" t="n">
        <v>96810</v>
      </c>
      <c r="B4359" s="331" t="inlineStr">
        <is>
          <t>CONEXÃO MÓVEL, ROSCA FÊMEA, METÁLICA, PARA INSTALAÇÕES EM PEX ÁGUA, DN 16 MM X 3/4", COM ANEL DESLIZANTE. FORNECIMENTO E INSTALAÇÃO. AF_02/2023</t>
        </is>
      </c>
      <c r="C4359" s="330" t="inlineStr">
        <is>
          <t>UN</t>
        </is>
      </c>
      <c r="D4359" s="330" t="n">
        <v>21.52</v>
      </c>
      <c r="E4359" s="330" t="n">
        <v>22.09</v>
      </c>
      <c r="F4359" s="330" t="inlineStr">
        <is>
          <t>AS</t>
        </is>
      </c>
    </row>
    <row r="4360" ht="45" customHeight="1" s="496">
      <c r="A4360" s="330" t="n">
        <v>96873</v>
      </c>
      <c r="B4360" s="331" t="inlineStr">
        <is>
          <t>DISTRIBUIDOR 2 SAÍDAS, METÁLICO, PARA INSTALAÇÕES EM PEX ÁGUA, ENTRADA DE 1" X 2 SAÍDAS DE 1/2", CONEXÃO POR ANEL DESLIZANTE - FORNECIMENTO E INSTALAÇÃO. AF_02/2023</t>
        </is>
      </c>
      <c r="C4360" s="330" t="inlineStr">
        <is>
          <t>UN</t>
        </is>
      </c>
      <c r="D4360" s="330" t="n">
        <v>66.55</v>
      </c>
      <c r="E4360" s="330" t="n">
        <v>67.73999999999999</v>
      </c>
      <c r="F4360" s="330" t="inlineStr">
        <is>
          <t>AS</t>
        </is>
      </c>
    </row>
    <row r="4361" ht="45" customHeight="1" s="496">
      <c r="A4361" s="330" t="n">
        <v>96872</v>
      </c>
      <c r="B4361" s="331" t="inlineStr">
        <is>
          <t>DISTRIBUIDOR 2 SAÍDAS, METÁLICO, PARA INSTALAÇÕES EM PEX ÁGUA, ENTRADA DE 3/4" X 2 SAÍDAS DE 1/2", CONEXÃO POR ANEL DESLIZANTE - FORNECIMENTO E INSTALAÇÃO. AF_02/2023</t>
        </is>
      </c>
      <c r="C4361" s="330" t="inlineStr">
        <is>
          <t>UN</t>
        </is>
      </c>
      <c r="D4361" s="330" t="n">
        <v>50.08</v>
      </c>
      <c r="E4361" s="330" t="n">
        <v>51.14</v>
      </c>
      <c r="F4361" s="330" t="inlineStr">
        <is>
          <t>AS</t>
        </is>
      </c>
    </row>
    <row r="4362" ht="45" customHeight="1" s="496">
      <c r="A4362" s="330" t="n">
        <v>96876</v>
      </c>
      <c r="B4362" s="331" t="inlineStr">
        <is>
          <t>DISTRIBUIDOR 2 SAÍDAS, PARA INSTALAÇÕES EM PEX ÁGUA, ENTRADA DE 32 MM X 2 SAÍDAS DE 16 MM, CONEXÃO POR CRIMPAGEM FORNECIMENTO E INSTALAÇÃO. AF_02/2023</t>
        </is>
      </c>
      <c r="C4362" s="330" t="inlineStr">
        <is>
          <t>UN</t>
        </is>
      </c>
      <c r="D4362" s="330" t="n">
        <v>183.18</v>
      </c>
      <c r="E4362" s="330" t="n">
        <v>184.44</v>
      </c>
      <c r="F4362" s="330" t="inlineStr">
        <is>
          <t>AS</t>
        </is>
      </c>
    </row>
    <row r="4363" ht="45" customHeight="1" s="496">
      <c r="A4363" s="330" t="n">
        <v>96878</v>
      </c>
      <c r="B4363" s="331" t="inlineStr">
        <is>
          <t>DISTRIBUIDOR 2 SAÍDAS, PARA INSTALAÇÕES EM PEX ÁGUA, ENTRADA DE 32 MM X 2 SAÍDAS DE 25 MM, CONEXÃO POR CRIMPAGEM - FORNECIMENTO E INSTALAÇÃO. AF_02/2023</t>
        </is>
      </c>
      <c r="C4363" s="330" t="inlineStr">
        <is>
          <t>UN</t>
        </is>
      </c>
      <c r="D4363" s="330" t="n">
        <v>205.67</v>
      </c>
      <c r="E4363" s="330" t="n">
        <v>207.04</v>
      </c>
      <c r="F4363" s="330" t="inlineStr">
        <is>
          <t>AS</t>
        </is>
      </c>
    </row>
    <row r="4364" ht="45" customHeight="1" s="496">
      <c r="A4364" s="330" t="n">
        <v>96875</v>
      </c>
      <c r="B4364" s="331" t="inlineStr">
        <is>
          <t>DISTRIBUIDOR 3 SAÍDAS, METÁLICO, PARA INSTALAÇÕES EM PEX ÁGUA, ENTRADA DE 1" X 3 SAÍDAS DE 1/2", CONEXÃO POR ANEL DESLIZANTE - FORNECIMENTO E INSTALAÇÃO. AF_02/2023</t>
        </is>
      </c>
      <c r="C4364" s="330" t="inlineStr">
        <is>
          <t>UN</t>
        </is>
      </c>
      <c r="D4364" s="330" t="n">
        <v>79.7</v>
      </c>
      <c r="E4364" s="330" t="n">
        <v>81.06999999999999</v>
      </c>
      <c r="F4364" s="330" t="inlineStr">
        <is>
          <t>AS</t>
        </is>
      </c>
    </row>
    <row r="4365" ht="45" customHeight="1" s="496">
      <c r="A4365" s="330" t="n">
        <v>96874</v>
      </c>
      <c r="B4365" s="331" t="inlineStr">
        <is>
          <t>DISTRIBUIDOR 3 SAÍDAS, METÁLICO, PARA INSTALAÇÕES EM PEX ÁGUA, ENTRADA DE 3/4" X 3 SAÍDAS DE 1/2", CONEXÃO POR ANEL DESLIZANTE - FORNECIMENTO E INSTALAÇÃO. AF_02/2023</t>
        </is>
      </c>
      <c r="C4365" s="330" t="inlineStr">
        <is>
          <t>UN</t>
        </is>
      </c>
      <c r="D4365" s="330" t="n">
        <v>60.87</v>
      </c>
      <c r="E4365" s="330" t="n">
        <v>62.12</v>
      </c>
      <c r="F4365" s="330" t="inlineStr">
        <is>
          <t>AS</t>
        </is>
      </c>
    </row>
    <row r="4366" ht="45" customHeight="1" s="496">
      <c r="A4366" s="330" t="n">
        <v>96879</v>
      </c>
      <c r="B4366" s="331" t="inlineStr">
        <is>
          <t>DISTRIBUIDOR 3 SAÍDAS, PARA INSTALAÇÕES EM PEX ÁGUA, ENTRADA DE 32 MM X 3 SAÍDAS DE 16 MM, CONEXÃO POR CRIMPAGEM - FORNECIMENTO E INSTALAÇÃO. AF_02/2023</t>
        </is>
      </c>
      <c r="C4366" s="330" t="inlineStr">
        <is>
          <t>UN</t>
        </is>
      </c>
      <c r="D4366" s="330" t="n">
        <v>199.33</v>
      </c>
      <c r="E4366" s="330" t="n">
        <v>200.72</v>
      </c>
      <c r="F4366" s="330" t="inlineStr">
        <is>
          <t>AS</t>
        </is>
      </c>
    </row>
    <row r="4367" ht="45" customHeight="1" s="496">
      <c r="A4367" s="330" t="n">
        <v>96881</v>
      </c>
      <c r="B4367" s="331" t="inlineStr">
        <is>
          <t>DISTRIBUIDOR 3 SAÍDAS, PARA INSTALAÇÕES EM PEX ÁGUA, ENTRADA DE 32 MM X 3 SAÍDAS DE 25 MM, CONEXÃO POR CRIMPAGEM - FORNECIMENTO E INSTALAÇÃO. AF_02/2023</t>
        </is>
      </c>
      <c r="C4367" s="330" t="inlineStr">
        <is>
          <t>UN</t>
        </is>
      </c>
      <c r="D4367" s="330" t="n">
        <v>236.41</v>
      </c>
      <c r="E4367" s="330" t="n">
        <v>237.97</v>
      </c>
      <c r="F4367" s="330" t="inlineStr">
        <is>
          <t>AS</t>
        </is>
      </c>
    </row>
    <row r="4368" ht="45" customHeight="1" s="496">
      <c r="A4368" s="330" t="n">
        <v>96837</v>
      </c>
      <c r="B4368" s="331" t="inlineStr">
        <is>
          <t>JOELHO 90 GRAUS, METÁLICO, PARA INSTALAÇÕES EM PEX ÁGUA, DN 16 MM, CONEXÃO POR ANEL DESLIZANTE - FORNECIMENTO E INSTALAÇÃO. AF_02/2023</t>
        </is>
      </c>
      <c r="C4368" s="330" t="inlineStr">
        <is>
          <t>UN</t>
        </is>
      </c>
      <c r="D4368" s="330" t="n">
        <v>22.09</v>
      </c>
      <c r="E4368" s="330" t="n">
        <v>22.66</v>
      </c>
      <c r="F4368" s="330" t="inlineStr">
        <is>
          <t>AS</t>
        </is>
      </c>
    </row>
    <row r="4369" ht="45" customHeight="1" s="496">
      <c r="A4369" s="330" t="n">
        <v>96840</v>
      </c>
      <c r="B4369" s="331" t="inlineStr">
        <is>
          <t>JOELHO 90 GRAUS, METÁLICO, PARA INSTALAÇÕES EM PEX ÁGUA, DN 20 MM, CONEXÃO POR ANEL DESLIZANTE - FORNECIMENTO E INSTALAÇÃO. AF_02/2023</t>
        </is>
      </c>
      <c r="C4369" s="330" t="inlineStr">
        <is>
          <t>UN</t>
        </is>
      </c>
      <c r="D4369" s="330" t="n">
        <v>26.65</v>
      </c>
      <c r="E4369" s="330" t="n">
        <v>27.33</v>
      </c>
      <c r="F4369" s="330" t="inlineStr">
        <is>
          <t>AS</t>
        </is>
      </c>
    </row>
    <row r="4370" ht="45" customHeight="1" s="496">
      <c r="A4370" s="330" t="n">
        <v>96845</v>
      </c>
      <c r="B4370" s="331" t="inlineStr">
        <is>
          <t>JOELHO 90 GRAUS, METÁLICO, PARA INSTALAÇÕES EM PEX ÁGUA, DN 25 MM, CONEXÃO POR ANEL DESLIZANTE - FORNECIMENTO E INSTALAÇÃO. AF_02/2023</t>
        </is>
      </c>
      <c r="C4370" s="330" t="inlineStr">
        <is>
          <t>UN</t>
        </is>
      </c>
      <c r="D4370" s="330" t="n">
        <v>41.75</v>
      </c>
      <c r="E4370" s="330" t="n">
        <v>42.56</v>
      </c>
      <c r="F4370" s="330" t="inlineStr">
        <is>
          <t>AS</t>
        </is>
      </c>
    </row>
    <row r="4371" ht="45" customHeight="1" s="496">
      <c r="A4371" s="330" t="n">
        <v>96848</v>
      </c>
      <c r="B4371" s="331" t="inlineStr">
        <is>
          <t>JOELHO 90 GRAUS, METÁLICO, PARA INSTALAÇÕES EM PEX ÁGUA, DN 32 MM, CONEXÃO POR ANEL DESLIZANTE - FORNECIMENTO E INSTALAÇÃO. AF_02/2023</t>
        </is>
      </c>
      <c r="C4371" s="330" t="inlineStr">
        <is>
          <t>UN</t>
        </is>
      </c>
      <c r="D4371" s="330" t="n">
        <v>55.36</v>
      </c>
      <c r="E4371" s="330" t="n">
        <v>56.34</v>
      </c>
      <c r="F4371" s="330" t="inlineStr">
        <is>
          <t>AS</t>
        </is>
      </c>
    </row>
    <row r="4372" ht="30" customHeight="1" s="496">
      <c r="A4372" s="330" t="n">
        <v>96849</v>
      </c>
      <c r="B4372" s="331" t="inlineStr">
        <is>
          <t>JOELHO 90 GRAUS, PARA INSTALAÇÕES EM PEX ÁGUA, DN 16 MM, CONEXÃO POR CRIMPAGEM - FORNECIMENTO E INSTALAÇÃO. AF_02/2023</t>
        </is>
      </c>
      <c r="C4372" s="330" t="inlineStr">
        <is>
          <t>UN</t>
        </is>
      </c>
      <c r="D4372" s="330" t="n">
        <v>17.56</v>
      </c>
      <c r="E4372" s="330" t="n">
        <v>17.96</v>
      </c>
      <c r="F4372" s="330" t="inlineStr">
        <is>
          <t>AS</t>
        </is>
      </c>
    </row>
    <row r="4373" ht="30" customHeight="1" s="496">
      <c r="A4373" s="330" t="n">
        <v>96852</v>
      </c>
      <c r="B4373" s="331" t="inlineStr">
        <is>
          <t>JOELHO 90 GRAUS, PARA INSTALAÇÕES EM PEX ÁGUA, DN 20 MM, CONEXÃO POR CRIMPAGEM - FORNECIMENTO E INSTALAÇÃO. AF_02/2023</t>
        </is>
      </c>
      <c r="C4373" s="330" t="inlineStr">
        <is>
          <t>UN</t>
        </is>
      </c>
      <c r="D4373" s="330" t="n">
        <v>22.32</v>
      </c>
      <c r="E4373" s="330" t="n">
        <v>22.79</v>
      </c>
      <c r="F4373" s="330" t="inlineStr">
        <is>
          <t>AS</t>
        </is>
      </c>
    </row>
    <row r="4374" ht="30" customHeight="1" s="496">
      <c r="A4374" s="330" t="n">
        <v>96855</v>
      </c>
      <c r="B4374" s="331" t="inlineStr">
        <is>
          <t>JOELHO 90 GRAUS, PARA INSTALAÇÕES EM PEX ÁGUA, DN 25 MM, CONEXÃO POR CRIMPAGEM - FORNECIMENTO E INSTALAÇÃO. AF_02/2023</t>
        </is>
      </c>
      <c r="C4374" s="330" t="inlineStr">
        <is>
          <t>UN</t>
        </is>
      </c>
      <c r="D4374" s="330" t="n">
        <v>34.88</v>
      </c>
      <c r="E4374" s="330" t="n">
        <v>35.45</v>
      </c>
      <c r="F4374" s="330" t="inlineStr">
        <is>
          <t>AS</t>
        </is>
      </c>
    </row>
    <row r="4375" ht="45" customHeight="1" s="496">
      <c r="A4375" s="330" t="n">
        <v>96838</v>
      </c>
      <c r="B4375" s="331" t="inlineStr">
        <is>
          <t>JOELHO 90 GRAUS, ROSCA FÊMEA TERMINAL, METÁLICO, PARA INSTALAÇÕES EM PEX ÁGUA, DN 16MM X 1/2", CONEXÃO POR ANEL DESLIZANTE - FORNECIMENTO E INSTALAÇÃO. AF_02/2023</t>
        </is>
      </c>
      <c r="C4375" s="330" t="inlineStr">
        <is>
          <t>UN</t>
        </is>
      </c>
      <c r="D4375" s="330" t="n">
        <v>26.64</v>
      </c>
      <c r="E4375" s="330" t="n">
        <v>27.4</v>
      </c>
      <c r="F4375" s="330" t="inlineStr">
        <is>
          <t>AS</t>
        </is>
      </c>
    </row>
    <row r="4376" ht="45" customHeight="1" s="496">
      <c r="A4376" s="330" t="n">
        <v>96841</v>
      </c>
      <c r="B4376" s="331" t="inlineStr">
        <is>
          <t>JOELHO 90 GRAUS, ROSCA FÊMEA TERMINAL, METÁLICO, PARA INSTALAÇÕES EM PEX ÁGUA, DN 20 MM X 1/2", CONEXÃO POR ANEL DESLIZANTE - FORNECIMENTO E INSTALAÇÃO. AF_02/2023</t>
        </is>
      </c>
      <c r="C4376" s="330" t="inlineStr">
        <is>
          <t>UN</t>
        </is>
      </c>
      <c r="D4376" s="330" t="n">
        <v>29.55</v>
      </c>
      <c r="E4376" s="330" t="n">
        <v>30.36</v>
      </c>
      <c r="F4376" s="330" t="inlineStr">
        <is>
          <t>AS</t>
        </is>
      </c>
    </row>
    <row r="4377" ht="45" customHeight="1" s="496">
      <c r="A4377" s="330" t="n">
        <v>96842</v>
      </c>
      <c r="B4377" s="331" t="inlineStr">
        <is>
          <t>JOELHO 90 GRAUS, ROSCA FÊMEA TERMINAL, METÁLICO, PARA INSTALAÇÕES EM PEX ÁGUA, DN 20 MM X 3/4", CONEXÃO POR ANEL DESLIZANTE - FORNECIMENTO E INSTALAÇÃO. AF_02/2023</t>
        </is>
      </c>
      <c r="C4377" s="330" t="inlineStr">
        <is>
          <t>UN</t>
        </is>
      </c>
      <c r="D4377" s="330" t="n">
        <v>33.83</v>
      </c>
      <c r="E4377" s="330" t="n">
        <v>34.73</v>
      </c>
      <c r="F4377" s="330" t="inlineStr">
        <is>
          <t>AS</t>
        </is>
      </c>
    </row>
    <row r="4378" ht="45" customHeight="1" s="496">
      <c r="A4378" s="330" t="n">
        <v>96846</v>
      </c>
      <c r="B4378" s="331" t="inlineStr">
        <is>
          <t>JOELHO 90 GRAUS, ROSCA FÊMEA TERMINAL, METÁLICO, PARA INSTALAÇÕES EM PEX ÁGUA, DN 25 MM X 3/4", CONEXÃO POR ANEL DESLIZANTE - FORNECIMENTO E INSTALAÇÃO. AF_02/2023</t>
        </is>
      </c>
      <c r="C4378" s="330" t="inlineStr">
        <is>
          <t>UN</t>
        </is>
      </c>
      <c r="D4378" s="330" t="n">
        <v>39.38</v>
      </c>
      <c r="E4378" s="330" t="n">
        <v>40.35</v>
      </c>
      <c r="F4378" s="330" t="inlineStr">
        <is>
          <t>AS</t>
        </is>
      </c>
    </row>
    <row r="4379" ht="45" customHeight="1" s="496">
      <c r="A4379" s="330" t="n">
        <v>96850</v>
      </c>
      <c r="B4379" s="331" t="inlineStr">
        <is>
          <t>JOELHO 90 GRAUS, ROSCA FÊMEA TERMINAL, PARA INSTALAÇÕES EM PEX ÁGUA, DN 16MM X 1/2", CONEXÃO POR CRIMPAGEM - FORNECIMENTO E INSTALAÇÃO. AF_02/2023</t>
        </is>
      </c>
      <c r="C4379" s="330" t="inlineStr">
        <is>
          <t>UN</t>
        </is>
      </c>
      <c r="D4379" s="330" t="n">
        <v>24.81</v>
      </c>
      <c r="E4379" s="330" t="n">
        <v>25.49</v>
      </c>
      <c r="F4379" s="330" t="inlineStr">
        <is>
          <t>AS</t>
        </is>
      </c>
    </row>
    <row r="4380" ht="45" customHeight="1" s="496">
      <c r="A4380" s="330" t="n">
        <v>96853</v>
      </c>
      <c r="B4380" s="331" t="inlineStr">
        <is>
          <t>JOELHO 90 GRAUS, ROSCA FÊMEA TERMINAL, PARA INSTALAÇÕES EM PEX ÁGUA, DN 20MM X 1/2", CONEXÃO POR CRIMPAGEM - FORNECIMENTO E INSTALAÇÃO. AF_02/2023</t>
        </is>
      </c>
      <c r="C4380" s="330" t="inlineStr">
        <is>
          <t>UN</t>
        </is>
      </c>
      <c r="D4380" s="330" t="n">
        <v>26.66</v>
      </c>
      <c r="E4380" s="330" t="n">
        <v>27.37</v>
      </c>
      <c r="F4380" s="330" t="inlineStr">
        <is>
          <t>AS</t>
        </is>
      </c>
    </row>
    <row r="4381" ht="45" customHeight="1" s="496">
      <c r="A4381" s="330" t="n">
        <v>96854</v>
      </c>
      <c r="B4381" s="331" t="inlineStr">
        <is>
          <t>JOELHO 90 GRAUS, ROSCA FÊMEA TERMINAL, PARA INSTALAÇÕES EM PEX ÁGUA, DN 20MM X 3/4", CONEXÃO POR CRIMPAGEM - FORNECIMENTO E INSTALAÇÃO. AF_02/2023</t>
        </is>
      </c>
      <c r="C4381" s="330" t="inlineStr">
        <is>
          <t>UN</t>
        </is>
      </c>
      <c r="D4381" s="330" t="n">
        <v>32.78</v>
      </c>
      <c r="E4381" s="330" t="n">
        <v>33.58</v>
      </c>
      <c r="F4381" s="330" t="inlineStr">
        <is>
          <t>AS</t>
        </is>
      </c>
    </row>
    <row r="4382" ht="45" customHeight="1" s="496">
      <c r="A4382" s="330" t="n">
        <v>96856</v>
      </c>
      <c r="B4382" s="331" t="inlineStr">
        <is>
          <t>JOELHO 90 GRAUS, ROSCA FÊMEA TERMINAL, PARA INSTALAÇÕES EM PEX ÁGUA, DN 25MM X 1/2", CONEXÃO POR CRIMPAGEM - FORNECIMENTO E INSTALAÇÃO. AF_02/2023</t>
        </is>
      </c>
      <c r="C4382" s="330" t="inlineStr">
        <is>
          <t>UN</t>
        </is>
      </c>
      <c r="D4382" s="330" t="n">
        <v>37.46</v>
      </c>
      <c r="E4382" s="330" t="n">
        <v>38.22</v>
      </c>
      <c r="F4382" s="330" t="inlineStr">
        <is>
          <t>AS</t>
        </is>
      </c>
    </row>
    <row r="4383" ht="45" customHeight="1" s="496">
      <c r="A4383" s="330" t="n">
        <v>96843</v>
      </c>
      <c r="B4383" s="331" t="inlineStr">
        <is>
          <t>JOELHO ROSCA FÊMEA, COM BASE FIXA, METÁLICO, PARA INSTALAÇÕES EM PEX ÁGUA, DN 20MM X 1/2", CONEXÃO POR ANEL DESLIZANTE - FORNECIMENTO E INSTALAÇÃO. AF_02/2023</t>
        </is>
      </c>
      <c r="C4383" s="330" t="inlineStr">
        <is>
          <t>UN</t>
        </is>
      </c>
      <c r="D4383" s="330" t="n">
        <v>30.75</v>
      </c>
      <c r="E4383" s="330" t="n">
        <v>31.56</v>
      </c>
      <c r="F4383" s="330" t="inlineStr">
        <is>
          <t>AS</t>
        </is>
      </c>
    </row>
    <row r="4384" ht="45" customHeight="1" s="496">
      <c r="A4384" s="330" t="n">
        <v>96847</v>
      </c>
      <c r="B4384" s="331" t="inlineStr">
        <is>
          <t>JOELHO ROSCA FÊMEA, COM BASE FIXA, METÁLICO, PARA INSTALAÇÕES EM PEX ÁGUA, DN 25MM X 3/4", CONEXÃO POR ANEL DESLIZANTE - FORNECIMENTO E INSTALAÇÃO. AF_02/2023</t>
        </is>
      </c>
      <c r="C4384" s="330" t="inlineStr">
        <is>
          <t>UN</t>
        </is>
      </c>
      <c r="D4384" s="330" t="n">
        <v>38.85</v>
      </c>
      <c r="E4384" s="330" t="n">
        <v>39.82</v>
      </c>
      <c r="F4384" s="330" t="inlineStr">
        <is>
          <t>AS</t>
        </is>
      </c>
    </row>
    <row r="4385" ht="45" customHeight="1" s="496">
      <c r="A4385" s="330" t="n">
        <v>96844</v>
      </c>
      <c r="B4385" s="331" t="inlineStr">
        <is>
          <t>JOELHO ROSCA FÊMEA, MÓVEL, METÁLICO, PARA INSTALAÇÕES EM PEX ÁGUA, DN 20MM X 3/4", CONEXÃO POR ANEL DESLIZANTE - FORNECIMENTO E INSTALAÇÃO. AF_02/2023</t>
        </is>
      </c>
      <c r="C4385" s="330" t="inlineStr">
        <is>
          <t>UN</t>
        </is>
      </c>
      <c r="D4385" s="330" t="n">
        <v>35.38</v>
      </c>
      <c r="E4385" s="330" t="n">
        <v>36.28</v>
      </c>
      <c r="F4385" s="330" t="inlineStr">
        <is>
          <t>AS</t>
        </is>
      </c>
    </row>
    <row r="4386" ht="45" customHeight="1" s="496">
      <c r="A4386" s="330" t="n">
        <v>96839</v>
      </c>
      <c r="B4386" s="331" t="inlineStr">
        <is>
          <t>JOELHO, ROSCA FÊMEA, COM BASE FIXA, METÁLICO, PARA INSTALAÇÕES EM PEX ÁGUA, DN 16MM X 1/2", CONEXÃO POR ANEL DESLIZANTE - FORNECIMENTO E INSTALAÇÃO. AF_02/2023</t>
        </is>
      </c>
      <c r="C4386" s="330" t="inlineStr">
        <is>
          <t>UN</t>
        </is>
      </c>
      <c r="D4386" s="330" t="n">
        <v>27.53</v>
      </c>
      <c r="E4386" s="330" t="n">
        <v>28.29</v>
      </c>
      <c r="F4386" s="330" t="inlineStr">
        <is>
          <t>AS</t>
        </is>
      </c>
    </row>
    <row r="4387" ht="45" customHeight="1" s="496">
      <c r="A4387" s="330" t="n">
        <v>96805</v>
      </c>
      <c r="B4387" s="331" t="inlineStr">
        <is>
          <t>KIT CHASSI PEX, PRÉ-FABRICADO, PARA CHUVEIRO, INCLUSO QUADRO METÁLICO, TUBOS, REGISTROS DE PRESSÃO E CONEXÕES POR ANEL DESLIZANTE - FORNECIMENTO E INSTALAÇÃO. AF_02/2023</t>
        </is>
      </c>
      <c r="C4387" s="330" t="inlineStr">
        <is>
          <t>UN</t>
        </is>
      </c>
      <c r="D4387" s="330" t="n">
        <v>224.61</v>
      </c>
      <c r="E4387" s="330" t="n">
        <v>226.14</v>
      </c>
      <c r="F4387" s="330" t="inlineStr">
        <is>
          <t>AS</t>
        </is>
      </c>
    </row>
    <row r="4388" ht="45" customHeight="1" s="496">
      <c r="A4388" s="330" t="n">
        <v>96802</v>
      </c>
      <c r="B4388" s="331" t="inlineStr">
        <is>
          <t>KIT CHASSI PEX, PRÉ-FABRICADO, PARA CHUVEIRO, INCLUSO QUADRO METÁLICO, TUBOS, REGISTROS DE PRESSÃO E CONEXÕES POR CRIMPAGEM - FORNECIMENTO E INSTALAÇÃO. AF_02/2023</t>
        </is>
      </c>
      <c r="C4388" s="330" t="inlineStr">
        <is>
          <t>UN</t>
        </is>
      </c>
      <c r="D4388" s="330" t="n">
        <v>433.25</v>
      </c>
      <c r="E4388" s="330" t="n">
        <v>434.4</v>
      </c>
      <c r="F4388" s="330" t="inlineStr">
        <is>
          <t>AS</t>
        </is>
      </c>
    </row>
    <row r="4389" ht="45" customHeight="1" s="496">
      <c r="A4389" s="330" t="n">
        <v>96806</v>
      </c>
      <c r="B4389" s="331" t="inlineStr">
        <is>
          <t>KIT CHASSI PEX, PRÉ-FABRICADO, PARA COZINHA COM CUBA SIMPLES, INCLUSO QUADRO METÁLICO, TUBOS E CONEXÕES POR ANEL DESLIZANTE - FORNECIMENTO E INSTALAÇÃO. AF_02/2023</t>
        </is>
      </c>
      <c r="C4389" s="330" t="inlineStr">
        <is>
          <t>UN</t>
        </is>
      </c>
      <c r="D4389" s="330" t="n">
        <v>86.98999999999999</v>
      </c>
      <c r="E4389" s="330" t="n">
        <v>88.33</v>
      </c>
      <c r="F4389" s="330" t="inlineStr">
        <is>
          <t>AS</t>
        </is>
      </c>
    </row>
    <row r="4390" ht="45" customHeight="1" s="496">
      <c r="A4390" s="330" t="n">
        <v>96803</v>
      </c>
      <c r="B4390" s="331" t="inlineStr">
        <is>
          <t>KIT CHASSI PEX, PRÉ-FABRICADO, PARA COZINHA COM CUBA SIMPLES, INCLUSO QUADRO METÁLICO, TUBOS E CONEXÕES POR CRIMPAGEM - FORNECIMENTO E INSTALAÇÃO. AF_02/2023</t>
        </is>
      </c>
      <c r="C4390" s="330" t="inlineStr">
        <is>
          <t>UN</t>
        </is>
      </c>
      <c r="D4390" s="330" t="n">
        <v>79.45</v>
      </c>
      <c r="E4390" s="330" t="n">
        <v>80.39</v>
      </c>
      <c r="F4390" s="330" t="inlineStr">
        <is>
          <t>AS</t>
        </is>
      </c>
    </row>
    <row r="4391" ht="60" customHeight="1" s="496">
      <c r="A4391" s="330" t="n">
        <v>96807</v>
      </c>
      <c r="B4391" s="331" t="inlineStr">
        <is>
          <t>KIT CHASSI PEX, PRÉ-FABRICADO, PARA ÁREA DE SERVIÇO COM TANQUE E MÁQUINA DE LAVAR ROUPA, INCLUSO QUADRO METÁLICO, TUBOS E CONEXÕES POR ANEL DESLIZANTE - FORNECIMENTO E INSTALAÇÃO. AF_02/2023</t>
        </is>
      </c>
      <c r="C4391" s="330" t="inlineStr">
        <is>
          <t>UN</t>
        </is>
      </c>
      <c r="D4391" s="330" t="n">
        <v>140.04</v>
      </c>
      <c r="E4391" s="330" t="n">
        <v>142.67</v>
      </c>
      <c r="F4391" s="330" t="inlineStr">
        <is>
          <t>AS</t>
        </is>
      </c>
    </row>
    <row r="4392" ht="45" customHeight="1" s="496">
      <c r="A4392" s="330" t="n">
        <v>96804</v>
      </c>
      <c r="B4392" s="331" t="inlineStr">
        <is>
          <t>KIT CHASSI PEX, PRÉ-FABRICADO, PARA ÁREA DE SERVIÇO COM TANQUE E MÁQUINA DE LAVAR ROUPA, INCLUSO QUADRO METÁLICO, TUBOS E CONEXÕES POR CRIMPAGEM - FORNECIMENTO E INSTALAÇÃO. AF_02/2023</t>
        </is>
      </c>
      <c r="C4392" s="330" t="inlineStr">
        <is>
          <t>UN</t>
        </is>
      </c>
      <c r="D4392" s="330" t="n">
        <v>128.45</v>
      </c>
      <c r="E4392" s="330" t="n">
        <v>130.68</v>
      </c>
      <c r="F4392" s="330" t="inlineStr">
        <is>
          <t>AS</t>
        </is>
      </c>
    </row>
    <row r="4393" ht="30" customHeight="1" s="496">
      <c r="A4393" s="330" t="n">
        <v>96829</v>
      </c>
      <c r="B4393" s="331" t="inlineStr">
        <is>
          <t>LUVA DE REDUÇÃO PARA INSTALAÇÕES EM PEX ÁGUA, DN 20 X 16 MM, CONEXÃO POR CRIMPAGEM - FORNECIMENTO E INSTALAÇÃO. AF_02/2023</t>
        </is>
      </c>
      <c r="C4393" s="330" t="inlineStr">
        <is>
          <t>UN</t>
        </is>
      </c>
      <c r="D4393" s="330" t="n">
        <v>19.22</v>
      </c>
      <c r="E4393" s="330" t="n">
        <v>19.51</v>
      </c>
      <c r="F4393" s="330" t="inlineStr">
        <is>
          <t>AS</t>
        </is>
      </c>
    </row>
    <row r="4394" ht="30" customHeight="1" s="496">
      <c r="A4394" s="330" t="n">
        <v>96833</v>
      </c>
      <c r="B4394" s="331" t="inlineStr">
        <is>
          <t>LUVA DE REDUÇÃO PARA INSTALAÇÕES EM PEX ÁGUA, DN 25 X 16 MM, CONEXÃO POR CRIMPAGEM - FORNECIMENTO E INSTALAÇÃO. AF_02/2023</t>
        </is>
      </c>
      <c r="C4394" s="330" t="inlineStr">
        <is>
          <t>UN</t>
        </is>
      </c>
      <c r="D4394" s="330" t="n">
        <v>24.48</v>
      </c>
      <c r="E4394" s="330" t="n">
        <v>24.8</v>
      </c>
      <c r="F4394" s="330" t="inlineStr">
        <is>
          <t>AS</t>
        </is>
      </c>
    </row>
    <row r="4395" ht="30" customHeight="1" s="496">
      <c r="A4395" s="330" t="n">
        <v>96836</v>
      </c>
      <c r="B4395" s="331" t="inlineStr">
        <is>
          <t>LUVA DE REDUÇÃO PARA INSTALAÇÕES EM PEX ÁGUA, DN 32 X 25 MM, CONEXÃO POR CRIMPAGEM - FORNECIMENTO E INSTALAÇÃO. AF_02/2023</t>
        </is>
      </c>
      <c r="C4395" s="330" t="inlineStr">
        <is>
          <t>UN</t>
        </is>
      </c>
      <c r="D4395" s="330" t="n">
        <v>34.99</v>
      </c>
      <c r="E4395" s="330" t="n">
        <v>35.41</v>
      </c>
      <c r="F4395" s="330" t="inlineStr">
        <is>
          <t>AS</t>
        </is>
      </c>
    </row>
    <row r="4396" ht="30" customHeight="1" s="496">
      <c r="A4396" s="330" t="n">
        <v>104576</v>
      </c>
      <c r="B4396" s="331" t="inlineStr">
        <is>
          <t>LUVA DE REDUÇÃO, PARA INSTALAÇÕES EM PEX ÁGUA, DN 20 X 16 MM, COM ANEL DESLIZANTE - FORNECIMENTO E INSTALAÇÃO. AF_02/2023</t>
        </is>
      </c>
      <c r="C4396" s="330" t="inlineStr">
        <is>
          <t>UN</t>
        </is>
      </c>
      <c r="D4396" s="330" t="n">
        <v>16.92</v>
      </c>
      <c r="E4396" s="330" t="n">
        <v>17.34</v>
      </c>
      <c r="F4396" s="330" t="inlineStr">
        <is>
          <t>AS</t>
        </is>
      </c>
    </row>
    <row r="4397" ht="30" customHeight="1" s="496">
      <c r="A4397" s="330" t="n">
        <v>104577</v>
      </c>
      <c r="B4397" s="331" t="inlineStr">
        <is>
          <t>LUVA DE REDUÇÃO, PARA INSTALAÇÕES EM PEX ÁGUA, DN 25 X 16 MM, COM ANEL DESLIZANTE - FORNECIMENTO E INSTALAÇÃO. AF_02/2023</t>
        </is>
      </c>
      <c r="C4397" s="330" t="inlineStr">
        <is>
          <t>UN</t>
        </is>
      </c>
      <c r="D4397" s="330" t="n">
        <v>22.69</v>
      </c>
      <c r="E4397" s="330" t="n">
        <v>23.15</v>
      </c>
      <c r="F4397" s="330" t="inlineStr">
        <is>
          <t>AS</t>
        </is>
      </c>
    </row>
    <row r="4398" ht="30" customHeight="1" s="496">
      <c r="A4398" s="330" t="n">
        <v>104578</v>
      </c>
      <c r="B4398" s="331" t="inlineStr">
        <is>
          <t>LUVA DE REDUÇÃO, PARA INSTALAÇÕES EM PEX ÁGUA, DN 25 X 20 MM, COM ANEL DESLIZANTE - FORNECIMENTO E INSTALAÇÃO. AF_02/2023</t>
        </is>
      </c>
      <c r="C4398" s="330" t="inlineStr">
        <is>
          <t>UN</t>
        </is>
      </c>
      <c r="D4398" s="330" t="n">
        <v>24.33</v>
      </c>
      <c r="E4398" s="330" t="n">
        <v>24.82</v>
      </c>
      <c r="F4398" s="330" t="inlineStr">
        <is>
          <t>AS</t>
        </is>
      </c>
    </row>
    <row r="4399" ht="45" customHeight="1" s="496">
      <c r="A4399" s="330" t="n">
        <v>104580</v>
      </c>
      <c r="B4399" s="331" t="inlineStr">
        <is>
          <t>LUVA DE REDUÇÃO, PARA INSTALAÇÕES EM PEX ÁGUA, DN 32 X 20 MM, FIXAÇÃO DAS CONEXÕES POR CRIMPAGEM - FORNECIMENTO E INSTALAÇÃO. AF_02/2023</t>
        </is>
      </c>
      <c r="C4399" s="330" t="inlineStr">
        <is>
          <t>UN</t>
        </is>
      </c>
      <c r="D4399" s="330" t="n">
        <v>21.13</v>
      </c>
      <c r="E4399" s="330" t="n">
        <v>21.52</v>
      </c>
      <c r="F4399" s="330" t="inlineStr">
        <is>
          <t>AS</t>
        </is>
      </c>
    </row>
    <row r="4400" ht="30" customHeight="1" s="496">
      <c r="A4400" s="330" t="n">
        <v>104579</v>
      </c>
      <c r="B4400" s="331" t="inlineStr">
        <is>
          <t>LUVA DE REDUÇÃO, PARA INSTALAÇÕES EM PEX ÁGUA, DN 32 X 25 MM, COM ANEL DESLIZANTE - FORNECIMENTO E INSTALAÇÃO. AF_02/2023</t>
        </is>
      </c>
      <c r="C4400" s="330" t="inlineStr">
        <is>
          <t>UN</t>
        </is>
      </c>
      <c r="D4400" s="330" t="n">
        <v>31.9</v>
      </c>
      <c r="E4400" s="330" t="n">
        <v>32.5</v>
      </c>
      <c r="F4400" s="330" t="inlineStr">
        <is>
          <t>AS</t>
        </is>
      </c>
    </row>
    <row r="4401" ht="30" customHeight="1" s="496">
      <c r="A4401" s="330" t="n">
        <v>96823</v>
      </c>
      <c r="B4401" s="331" t="inlineStr">
        <is>
          <t>LUVA PARA INSTALAÇÕES EM PEX ÁGUA, DN 16 MM, CONEXÃO POR CRIMPAGEM - FORNECIMENTO E INSTALAÇÃO. AF_02/2023</t>
        </is>
      </c>
      <c r="C4401" s="330" t="inlineStr">
        <is>
          <t>UN</t>
        </is>
      </c>
      <c r="D4401" s="330" t="n">
        <v>11.89</v>
      </c>
      <c r="E4401" s="330" t="n">
        <v>12.15</v>
      </c>
      <c r="F4401" s="330" t="inlineStr">
        <is>
          <t>AS</t>
        </is>
      </c>
    </row>
    <row r="4402" ht="30" customHeight="1" s="496">
      <c r="A4402" s="330" t="n">
        <v>96826</v>
      </c>
      <c r="B4402" s="331" t="inlineStr">
        <is>
          <t>LUVA PARA INSTALAÇÕES EM PEX ÁGUA, DN 20 MM, CONEXÃO POR CRIMPAGEM - FORNECIMENTO E INSTALAÇÃO. AF_02/2023</t>
        </is>
      </c>
      <c r="C4402" s="330" t="inlineStr">
        <is>
          <t>UN</t>
        </is>
      </c>
      <c r="D4402" s="330" t="n">
        <v>13.78</v>
      </c>
      <c r="E4402" s="330" t="n">
        <v>14.1</v>
      </c>
      <c r="F4402" s="330" t="inlineStr">
        <is>
          <t>AS</t>
        </is>
      </c>
    </row>
    <row r="4403" ht="30" customHeight="1" s="496">
      <c r="A4403" s="330" t="n">
        <v>96830</v>
      </c>
      <c r="B4403" s="331" t="inlineStr">
        <is>
          <t>LUVA PARA INSTALAÇÕES EM PEX ÁGUA, DN 25 MM, CONEXÃO POR CRIMPAGEM - FORNECIMENTO E INSTALAÇÃO. AF_02/2023</t>
        </is>
      </c>
      <c r="C4403" s="330" t="inlineStr">
        <is>
          <t>UN</t>
        </is>
      </c>
      <c r="D4403" s="330" t="n">
        <v>21.64</v>
      </c>
      <c r="E4403" s="330" t="n">
        <v>22.01</v>
      </c>
      <c r="F4403" s="330" t="inlineStr">
        <is>
          <t>AS</t>
        </is>
      </c>
    </row>
    <row r="4404" ht="30" customHeight="1" s="496">
      <c r="A4404" s="330" t="n">
        <v>96834</v>
      </c>
      <c r="B4404" s="331" t="inlineStr">
        <is>
          <t>LUVA PARA INSTALAÇÕES EM PEX ÁGUA, DN 32 MM, CONEXÃO POR CRIMPAGEM - FORNECIMENTO E INSTALAÇÃO. AF_02/2023</t>
        </is>
      </c>
      <c r="C4404" s="330" t="inlineStr">
        <is>
          <t>UN</t>
        </is>
      </c>
      <c r="D4404" s="330" t="n">
        <v>29.28</v>
      </c>
      <c r="E4404" s="330" t="n">
        <v>29.75</v>
      </c>
      <c r="F4404" s="330" t="inlineStr">
        <is>
          <t>AS</t>
        </is>
      </c>
    </row>
    <row r="4405" ht="30" customHeight="1" s="496">
      <c r="A4405" s="330" t="n">
        <v>104581</v>
      </c>
      <c r="B4405" s="331" t="inlineStr">
        <is>
          <t>LUVA, PARA INSTALAÇÕES EM PEX ÁGUA, DN 16 MM, COM ANEL DESLIZANTE - FORNECIMENTO E INSTALAÇÃO. AF_02/2023</t>
        </is>
      </c>
      <c r="C4405" s="330" t="inlineStr">
        <is>
          <t>UN</t>
        </is>
      </c>
      <c r="D4405" s="330" t="n">
        <v>15.46</v>
      </c>
      <c r="E4405" s="330" t="n">
        <v>15.84</v>
      </c>
      <c r="F4405" s="330" t="inlineStr">
        <is>
          <t>AS</t>
        </is>
      </c>
    </row>
    <row r="4406" ht="30" customHeight="1" s="496">
      <c r="A4406" s="330" t="n">
        <v>104582</v>
      </c>
      <c r="B4406" s="331" t="inlineStr">
        <is>
          <t>LUVA, PARA INSTALAÇÕES EM PEX ÁGUA, DN 20 MM, COM ANEL DESLIZANTE - FORNECIMENTO E INSTALAÇÃO. AF_02/2023</t>
        </is>
      </c>
      <c r="C4406" s="330" t="inlineStr">
        <is>
          <t>UN</t>
        </is>
      </c>
      <c r="D4406" s="330" t="n">
        <v>19.7</v>
      </c>
      <c r="E4406" s="330" t="n">
        <v>20.15</v>
      </c>
      <c r="F4406" s="330" t="inlineStr">
        <is>
          <t>AS</t>
        </is>
      </c>
    </row>
    <row r="4407" ht="30" customHeight="1" s="496">
      <c r="A4407" s="330" t="n">
        <v>104583</v>
      </c>
      <c r="B4407" s="331" t="inlineStr">
        <is>
          <t>LUVA, PARA INSTALAÇÕES EM PEX ÁGUA, DN 25 MM, COM ANEL DESLIZANTE - FORNECIMENTO E INSTALAÇÃO. AF_02/2023</t>
        </is>
      </c>
      <c r="C4407" s="330" t="inlineStr">
        <is>
          <t>UN</t>
        </is>
      </c>
      <c r="D4407" s="330" t="n">
        <v>31.49</v>
      </c>
      <c r="E4407" s="330" t="n">
        <v>32.03</v>
      </c>
      <c r="F4407" s="330" t="inlineStr">
        <is>
          <t>AS</t>
        </is>
      </c>
    </row>
    <row r="4408" ht="30" customHeight="1" s="496">
      <c r="A4408" s="330" t="n">
        <v>104584</v>
      </c>
      <c r="B4408" s="331" t="inlineStr">
        <is>
          <t>LUVA, PARA INSTALAÇÕES EM PEX ÁGUA, DN 32 MM, COM ANEL DESLIZANTE - FORNECIMENTO E INSTALAÇÃO. AF_02/2023</t>
        </is>
      </c>
      <c r="C4408" s="330" t="inlineStr">
        <is>
          <t>UN</t>
        </is>
      </c>
      <c r="D4408" s="330" t="n">
        <v>37.78</v>
      </c>
      <c r="E4408" s="330" t="n">
        <v>38.44</v>
      </c>
      <c r="F4408" s="330" t="inlineStr">
        <is>
          <t>AS</t>
        </is>
      </c>
    </row>
    <row r="4409" ht="30" customHeight="1" s="496">
      <c r="A4409" s="330" t="n">
        <v>96798</v>
      </c>
      <c r="B4409" s="331" t="inlineStr">
        <is>
          <t>TUBO, PEX, MONOCAMADA, DN 16, INSTALADO EM RAMAL/SUB-RAMAL OU DISTRIBUIÇÃO DE ÁGUA - FORNECIMENTO E INSTALAÇÃO. AF_02/2023</t>
        </is>
      </c>
      <c r="C4409" s="330" t="inlineStr">
        <is>
          <t>M</t>
        </is>
      </c>
      <c r="D4409" s="330" t="n">
        <v>8.779999999999999</v>
      </c>
      <c r="E4409" s="330" t="n">
        <v>8.949999999999999</v>
      </c>
      <c r="F4409" s="330" t="inlineStr">
        <is>
          <t>AS</t>
        </is>
      </c>
    </row>
    <row r="4410" ht="30" customHeight="1" s="496">
      <c r="A4410" s="330" t="n">
        <v>96799</v>
      </c>
      <c r="B4410" s="331" t="inlineStr">
        <is>
          <t>TUBO, PEX, MONOCAMADA, DN 20, INSTALADO EM RAMAL/SUB-RAMAL OU DISTRIBUIÇÃO DE ÁGUA - FORNECIMENTO E INSTALAÇÃO. AF_02/2023</t>
        </is>
      </c>
      <c r="C4410" s="330" t="inlineStr">
        <is>
          <t>M</t>
        </is>
      </c>
      <c r="D4410" s="330" t="n">
        <v>11.26</v>
      </c>
      <c r="E4410" s="330" t="n">
        <v>11.47</v>
      </c>
      <c r="F4410" s="330" t="inlineStr">
        <is>
          <t>AS</t>
        </is>
      </c>
    </row>
    <row r="4411" ht="30" customHeight="1" s="496">
      <c r="A4411" s="330" t="n">
        <v>96800</v>
      </c>
      <c r="B4411" s="331" t="inlineStr">
        <is>
          <t>TUBO, PEX, MONOCAMADA, DN 25, INSTALADO EM RAMAL/SUB-RAMAL OU DISTRIBUIÇÃO DE ÁGUA - FORNECIMENTO E INSTALAÇÃO. AF_02/2023</t>
        </is>
      </c>
      <c r="C4411" s="330" t="inlineStr">
        <is>
          <t>M</t>
        </is>
      </c>
      <c r="D4411" s="330" t="n">
        <v>15.32</v>
      </c>
      <c r="E4411" s="330" t="n">
        <v>15.6</v>
      </c>
      <c r="F4411" s="330" t="inlineStr">
        <is>
          <t>AS</t>
        </is>
      </c>
    </row>
    <row r="4412" ht="30" customHeight="1" s="496">
      <c r="A4412" s="330" t="n">
        <v>96801</v>
      </c>
      <c r="B4412" s="331" t="inlineStr">
        <is>
          <t>TUBO, PEX, MONOCAMADA, DN 32, INSTALADO EM RAMAL/SUB-RAMAL OU DISTRIBUIÇÃO DE ÁGUA - FORNECIMENTO E INSTALAÇÃO. AF_02/2023</t>
        </is>
      </c>
      <c r="C4412" s="330" t="inlineStr">
        <is>
          <t>M</t>
        </is>
      </c>
      <c r="D4412" s="330" t="n">
        <v>23.19</v>
      </c>
      <c r="E4412" s="330" t="n">
        <v>23.54</v>
      </c>
      <c r="F4412" s="330" t="inlineStr">
        <is>
          <t>AS</t>
        </is>
      </c>
    </row>
    <row r="4413" ht="30" customHeight="1" s="496">
      <c r="A4413" s="330" t="n">
        <v>96860</v>
      </c>
      <c r="B4413" s="331" t="inlineStr">
        <is>
          <t>TÊ, METÁLICO, PARA INSTALAÇÕES EM PEX ÁGUA, DN 16 MM, CONEXÃO POR ANEL DESLIZANTE - FORNECIMENTO E INSTALAÇÃO. AF_02/2023</t>
        </is>
      </c>
      <c r="C4413" s="330" t="inlineStr">
        <is>
          <t>UN</t>
        </is>
      </c>
      <c r="D4413" s="330" t="n">
        <v>31.54</v>
      </c>
      <c r="E4413" s="330" t="n">
        <v>32.3</v>
      </c>
      <c r="F4413" s="330" t="inlineStr">
        <is>
          <t>AS</t>
        </is>
      </c>
    </row>
    <row r="4414" ht="30" customHeight="1" s="496">
      <c r="A4414" s="330" t="n">
        <v>96862</v>
      </c>
      <c r="B4414" s="331" t="inlineStr">
        <is>
          <t>TÊ, METÁLICO, PARA INSTALAÇÕES EM PEX ÁGUA, DN 20 MM, CONEXÃO POR ANEL DESLIZANTE - FORNECIMENTO E INSTALAÇÃO. AF_02/2023</t>
        </is>
      </c>
      <c r="C4414" s="330" t="inlineStr">
        <is>
          <t>UN</t>
        </is>
      </c>
      <c r="D4414" s="330" t="n">
        <v>38.75</v>
      </c>
      <c r="E4414" s="330" t="n">
        <v>39.65</v>
      </c>
      <c r="F4414" s="330" t="inlineStr">
        <is>
          <t>AS</t>
        </is>
      </c>
    </row>
    <row r="4415" ht="30" customHeight="1" s="496">
      <c r="A4415" s="330" t="n">
        <v>96864</v>
      </c>
      <c r="B4415" s="331" t="inlineStr">
        <is>
          <t>TÊ, METÁLICO, PARA INSTALAÇÕES EM PEX ÁGUA, DN 25 MM, CONEXÃO POR ANEL DESLIZANTE - FORNECIMENTO E INSTALAÇÃO. AF_02/2023</t>
        </is>
      </c>
      <c r="C4415" s="330" t="inlineStr">
        <is>
          <t>UN</t>
        </is>
      </c>
      <c r="D4415" s="330" t="n">
        <v>54.59</v>
      </c>
      <c r="E4415" s="330" t="n">
        <v>55.67</v>
      </c>
      <c r="F4415" s="330" t="inlineStr">
        <is>
          <t>AS</t>
        </is>
      </c>
    </row>
    <row r="4416" ht="30" customHeight="1" s="496">
      <c r="A4416" s="330" t="n">
        <v>96866</v>
      </c>
      <c r="B4416" s="331" t="inlineStr">
        <is>
          <t>TÊ, METÁLICO, PARA INSTALAÇÕES EM PEX ÁGUA, DN 32 MM, CONEXÃO POR ANEL DESLIZANTE - FORNECIMENTO E INSTALAÇÃO. AF_02/2023</t>
        </is>
      </c>
      <c r="C4416" s="330" t="inlineStr">
        <is>
          <t>UN</t>
        </is>
      </c>
      <c r="D4416" s="330" t="n">
        <v>70.95999999999999</v>
      </c>
      <c r="E4416" s="330" t="n">
        <v>72.28</v>
      </c>
      <c r="F4416" s="330" t="inlineStr">
        <is>
          <t>AS</t>
        </is>
      </c>
    </row>
    <row r="4417" ht="30" customHeight="1" s="496">
      <c r="A4417" s="330" t="n">
        <v>96868</v>
      </c>
      <c r="B4417" s="331" t="inlineStr">
        <is>
          <t>TÊ, PARA INSTALAÇÕES EM PEX ÁGUA, DN 16 MM, CONEXÃO POR CRIMPAGEM - FORNECIMENTO E INSTALAÇÃO. AF_02/2023</t>
        </is>
      </c>
      <c r="C4417" s="330" t="inlineStr">
        <is>
          <t>UN</t>
        </is>
      </c>
      <c r="D4417" s="330" t="n">
        <v>20.63</v>
      </c>
      <c r="E4417" s="330" t="n">
        <v>21.16</v>
      </c>
      <c r="F4417" s="330" t="inlineStr">
        <is>
          <t>AS</t>
        </is>
      </c>
    </row>
    <row r="4418" ht="30" customHeight="1" s="496">
      <c r="A4418" s="330" t="n">
        <v>96869</v>
      </c>
      <c r="B4418" s="331" t="inlineStr">
        <is>
          <t>TÊ, PARA INSTALAÇÕES EM PEX ÁGUA, DN 20 MM, CONEXÃO POR CRIMPAGEM - FORNECIMENTO E INSTALAÇÃO. AF_02/2023</t>
        </is>
      </c>
      <c r="C4418" s="330" t="inlineStr">
        <is>
          <t>UN</t>
        </is>
      </c>
      <c r="D4418" s="330" t="n">
        <v>31.46</v>
      </c>
      <c r="E4418" s="330" t="n">
        <v>32.09</v>
      </c>
      <c r="F4418" s="330" t="inlineStr">
        <is>
          <t>AS</t>
        </is>
      </c>
    </row>
    <row r="4419" ht="30" customHeight="1" s="496">
      <c r="A4419" s="330" t="n">
        <v>96870</v>
      </c>
      <c r="B4419" s="331" t="inlineStr">
        <is>
          <t>TÊ, PARA INSTALAÇÕES EM PEX ÁGUA, DN 25 MM, CONEXÃO POR CRIMPAGEM - FORNECIMENTO E INSTALAÇÃO. AF_02/2023</t>
        </is>
      </c>
      <c r="C4419" s="330" t="inlineStr">
        <is>
          <t>UN</t>
        </is>
      </c>
      <c r="D4419" s="330" t="n">
        <v>47.1</v>
      </c>
      <c r="E4419" s="330" t="n">
        <v>47.85</v>
      </c>
      <c r="F4419" s="330" t="inlineStr">
        <is>
          <t>AS</t>
        </is>
      </c>
    </row>
    <row r="4420" ht="30" customHeight="1" s="496">
      <c r="A4420" s="330" t="n">
        <v>96871</v>
      </c>
      <c r="B4420" s="331" t="inlineStr">
        <is>
          <t>TÊ, PARA INSTALAÇÕES EM PEX ÁGUA, DN 32 MM, CONEXÃO POR CRIMPAGEM - FORNECIMENTO E INSTALAÇÃO. AF_02/2023</t>
        </is>
      </c>
      <c r="C4420" s="330" t="inlineStr">
        <is>
          <t>UN</t>
        </is>
      </c>
      <c r="D4420" s="330" t="n">
        <v>53.89</v>
      </c>
      <c r="E4420" s="330" t="n">
        <v>54.81</v>
      </c>
      <c r="F4420" s="330" t="inlineStr">
        <is>
          <t>AS</t>
        </is>
      </c>
    </row>
    <row r="4421" ht="45" customHeight="1" s="496">
      <c r="A4421" s="330" t="n">
        <v>96861</v>
      </c>
      <c r="B4421" s="331" t="inlineStr">
        <is>
          <t>TÊ, ROSCA FÊMEA, METÁLICO, PARA INSTALAÇÕES EM PEX ÁGUA, DN 16 MM X ½", CONEXÃO POR ANEL DESLIZANTE - FORNECIMENTO E INSTALAÇÃO. AF_02/2023</t>
        </is>
      </c>
      <c r="C4421" s="330" t="inlineStr">
        <is>
          <t>UN</t>
        </is>
      </c>
      <c r="D4421" s="330" t="n">
        <v>39.83</v>
      </c>
      <c r="E4421" s="330" t="n">
        <v>40.76</v>
      </c>
      <c r="F4421" s="330" t="inlineStr">
        <is>
          <t>AS</t>
        </is>
      </c>
    </row>
    <row r="4422" ht="45" customHeight="1" s="496">
      <c r="A4422" s="330" t="n">
        <v>96863</v>
      </c>
      <c r="B4422" s="331" t="inlineStr">
        <is>
          <t>TÊ, ROSCA FÊMEA, METÁLICO, PARA INSTALAÇÕES EM PEX ÁGUA, DN 20 MM X 1/2", CONEXÃO POR ANEL DESLIZANTE - FORNECIMENTO E INSTALAÇÃO. AF_02/2023</t>
        </is>
      </c>
      <c r="C4422" s="330" t="inlineStr">
        <is>
          <t>UN</t>
        </is>
      </c>
      <c r="D4422" s="330" t="n">
        <v>40.87</v>
      </c>
      <c r="E4422" s="330" t="n">
        <v>41.9</v>
      </c>
      <c r="F4422" s="330" t="inlineStr">
        <is>
          <t>AS</t>
        </is>
      </c>
    </row>
    <row r="4423" ht="45" customHeight="1" s="496">
      <c r="A4423" s="330" t="n">
        <v>96865</v>
      </c>
      <c r="B4423" s="331" t="inlineStr">
        <is>
          <t>TÊ, ROSCA FÊMEA, METÁLICO, PARA INSTALAÇÕES EM PEX ÁGUA, DN 25 MM X 3/4", CONEXÃO POR ANEL DESLIZANTE - FORNECIMENTO E INSTALAÇÃO. AF_02/2023</t>
        </is>
      </c>
      <c r="C4423" s="330" t="inlineStr">
        <is>
          <t>UN</t>
        </is>
      </c>
      <c r="D4423" s="330" t="n">
        <v>48.24</v>
      </c>
      <c r="E4423" s="330" t="n">
        <v>49.47</v>
      </c>
      <c r="F4423" s="330" t="inlineStr">
        <is>
          <t>AS</t>
        </is>
      </c>
    </row>
    <row r="4424" ht="45" customHeight="1" s="496">
      <c r="A4424" s="330" t="n">
        <v>96814</v>
      </c>
      <c r="B4424" s="331" t="inlineStr">
        <is>
          <t>UNIÃO DE REDUÇÃO, METÁLICA, PARA INSTALAÇÕES EM PEX ÁGUA, DN 20 X 16 MM, CONEXÃO POR ANEL DESLIZANTE - FORNECIMENTO E INSTALAÇÃO. AF_02/2023</t>
        </is>
      </c>
      <c r="C4424" s="330" t="inlineStr">
        <is>
          <t>UN</t>
        </is>
      </c>
      <c r="D4424" s="330" t="n">
        <v>16.92</v>
      </c>
      <c r="E4424" s="330" t="n">
        <v>17.34</v>
      </c>
      <c r="F4424" s="330" t="inlineStr">
        <is>
          <t>AS</t>
        </is>
      </c>
    </row>
    <row r="4425" ht="45" customHeight="1" s="496">
      <c r="A4425" s="330" t="n">
        <v>96818</v>
      </c>
      <c r="B4425" s="331" t="inlineStr">
        <is>
          <t>UNIÃO DE REDUÇÃO, METÁLICA, PARA INSTALAÇÕES EM PEX ÁGUA, DN 25 X 16 MM, CONEXÃO POR ANEL DESLIZANTE - FORNECIMENTO E INSTALAÇÃO. AF_02/2023</t>
        </is>
      </c>
      <c r="C4425" s="330" t="inlineStr">
        <is>
          <t>UN</t>
        </is>
      </c>
      <c r="D4425" s="330" t="n">
        <v>22.69</v>
      </c>
      <c r="E4425" s="330" t="n">
        <v>23.15</v>
      </c>
      <c r="F4425" s="330" t="inlineStr">
        <is>
          <t>AS</t>
        </is>
      </c>
    </row>
    <row r="4426" ht="45" customHeight="1" s="496">
      <c r="A4426" s="330" t="n">
        <v>96819</v>
      </c>
      <c r="B4426" s="331" t="inlineStr">
        <is>
          <t>UNIÃO DE REDUÇÃO, METÁLICA, PARA INSTALAÇÕES EM PEX ÁGUA, DN 25 X 20 MM, CONEXÃO POR ANEL DESLIZANTE - FORNECIMENTO E INSTALAÇÃO. AF_02/2023</t>
        </is>
      </c>
      <c r="C4426" s="330" t="inlineStr">
        <is>
          <t>UN</t>
        </is>
      </c>
      <c r="D4426" s="330" t="n">
        <v>24.33</v>
      </c>
      <c r="E4426" s="330" t="n">
        <v>24.82</v>
      </c>
      <c r="F4426" s="330" t="inlineStr">
        <is>
          <t>AS</t>
        </is>
      </c>
    </row>
    <row r="4427" ht="45" customHeight="1" s="496">
      <c r="A4427" s="330" t="n">
        <v>96822</v>
      </c>
      <c r="B4427" s="331" t="inlineStr">
        <is>
          <t>UNIÃO DE REDUÇÃO, METÁLICA, PARA INSTALAÇÕES EM PEX ÁGUA, DN 32 X 25 MM, CONEXÃO POR ANEL DESLIZANTE - FORNECIMENTO E INSTALAÇÃO. AF_02/2023</t>
        </is>
      </c>
      <c r="C4427" s="330" t="inlineStr">
        <is>
          <t>UN</t>
        </is>
      </c>
      <c r="D4427" s="330" t="n">
        <v>31.9</v>
      </c>
      <c r="E4427" s="330" t="n">
        <v>32.5</v>
      </c>
      <c r="F4427" s="330" t="inlineStr">
        <is>
          <t>AS</t>
        </is>
      </c>
    </row>
    <row r="4428" ht="30" customHeight="1" s="496">
      <c r="A4428" s="330" t="n">
        <v>96808</v>
      </c>
      <c r="B4428" s="331" t="inlineStr">
        <is>
          <t>UNIÃO METÁLICA PARA INSTALAÇÕES EM PEX ÁGUA, DN 16 MM, COM ANEL DESLIZANTE - FORNECIMENTO E INSTALAÇÃO. AF_02/2023</t>
        </is>
      </c>
      <c r="C4428" s="330" t="inlineStr">
        <is>
          <t>UN</t>
        </is>
      </c>
      <c r="D4428" s="330" t="n">
        <v>17.99</v>
      </c>
      <c r="E4428" s="330" t="n">
        <v>18.5</v>
      </c>
      <c r="F4428" s="330" t="inlineStr">
        <is>
          <t>AS</t>
        </is>
      </c>
    </row>
    <row r="4429" ht="30" customHeight="1" s="496">
      <c r="A4429" s="330" t="n">
        <v>96811</v>
      </c>
      <c r="B4429" s="331" t="inlineStr">
        <is>
          <t>UNIÃO METÁLICA PARA INSTALAÇÕES EM PEX ÁGUA, DN 20 MM, COM ANEL DESLIZANTE - FORNECIMENTO E INSTALAÇÃO. AF_02/2023</t>
        </is>
      </c>
      <c r="C4429" s="330" t="inlineStr">
        <is>
          <t>UN</t>
        </is>
      </c>
      <c r="D4429" s="330" t="n">
        <v>22.69</v>
      </c>
      <c r="E4429" s="330" t="n">
        <v>23.3</v>
      </c>
      <c r="F4429" s="330" t="inlineStr">
        <is>
          <t>AS</t>
        </is>
      </c>
    </row>
    <row r="4430" ht="30" customHeight="1" s="496">
      <c r="A4430" s="330" t="n">
        <v>96815</v>
      </c>
      <c r="B4430" s="331" t="inlineStr">
        <is>
          <t>UNIÃO METÁLICA PARA INSTALAÇÕES EM PEX ÁGUA, DN 25 MM, COM ANEL DESLIZANTE - FORNECIMENTO E INSTALAÇÃO. AF_02/2023</t>
        </is>
      </c>
      <c r="C4430" s="330" t="inlineStr">
        <is>
          <t>UN</t>
        </is>
      </c>
      <c r="D4430" s="330" t="n">
        <v>35.08</v>
      </c>
      <c r="E4430" s="330" t="n">
        <v>35.8</v>
      </c>
      <c r="F4430" s="330" t="inlineStr">
        <is>
          <t>AS</t>
        </is>
      </c>
    </row>
    <row r="4431" ht="30" customHeight="1" s="496">
      <c r="A4431" s="330" t="n">
        <v>96820</v>
      </c>
      <c r="B4431" s="331" t="inlineStr">
        <is>
          <t>UNIÃO METÁLICA PARA INSTALAÇÕES EM PEX ÁGUA, DN 32 MM, COM ANEL DESLIZANTE - FORNECIMENTO E INSTALAÇÃO. AF_02/2023</t>
        </is>
      </c>
      <c r="C4431" s="330" t="inlineStr">
        <is>
          <t>UN</t>
        </is>
      </c>
      <c r="D4431" s="330" t="n">
        <v>42.18</v>
      </c>
      <c r="E4431" s="330" t="n">
        <v>43.07</v>
      </c>
      <c r="F4431" s="330" t="inlineStr">
        <is>
          <t>AS</t>
        </is>
      </c>
    </row>
    <row r="4432" ht="30" customHeight="1" s="496">
      <c r="A4432" s="330" t="n">
        <v>96702</v>
      </c>
      <c r="B4432" s="331" t="inlineStr">
        <is>
          <t>BUCHA DE REDUÇÃO, PPR, 32 X 25, CLASSE PN 25, INSTALADO EM PRUMADA DE ÁGUA FORNECIMENTO E INSTALAÇÃO . AF_08/2022</t>
        </is>
      </c>
      <c r="C4432" s="330" t="inlineStr">
        <is>
          <t>UN</t>
        </is>
      </c>
      <c r="D4432" s="330" t="n">
        <v>12.98</v>
      </c>
      <c r="E4432" s="330" t="n">
        <v>13.35</v>
      </c>
      <c r="F4432" s="330" t="inlineStr">
        <is>
          <t>AS</t>
        </is>
      </c>
    </row>
    <row r="4433" ht="30" customHeight="1" s="496">
      <c r="A4433" s="330" t="n">
        <v>96662</v>
      </c>
      <c r="B4433" s="331" t="inlineStr">
        <is>
          <t>BUCHA DE REDUÇÃO, PPR, 32 X 25, CLASSE PN 25, INSTALADO EM RAMAL DE DISTRIBUIÇÃO DE ÁGUA FORNECIMENTO E INSTALAÇÃO. AF_08/2022</t>
        </is>
      </c>
      <c r="C4433" s="330" t="inlineStr">
        <is>
          <t>UN</t>
        </is>
      </c>
      <c r="D4433" s="330" t="n">
        <v>10.47</v>
      </c>
      <c r="E4433" s="330" t="n">
        <v>10.72</v>
      </c>
      <c r="F4433" s="330" t="inlineStr">
        <is>
          <t>AS</t>
        </is>
      </c>
    </row>
    <row r="4434" ht="30" customHeight="1" s="496">
      <c r="A4434" s="330" t="n">
        <v>96704</v>
      </c>
      <c r="B4434" s="331" t="inlineStr">
        <is>
          <t>BUCHA DE REDUÇÃO, PPR, 40 X 25, CLASSE PN 25, INSTALADO EM PRUMADA DE ÁGUA FORNECIMENTO E INSTALAÇÃO . AF_08/2022</t>
        </is>
      </c>
      <c r="C4434" s="330" t="inlineStr">
        <is>
          <t>UN</t>
        </is>
      </c>
      <c r="D4434" s="330" t="n">
        <v>22.71</v>
      </c>
      <c r="E4434" s="330" t="n">
        <v>23.13</v>
      </c>
      <c r="F4434" s="330" t="inlineStr">
        <is>
          <t>AS</t>
        </is>
      </c>
    </row>
    <row r="4435" ht="30" customHeight="1" s="496">
      <c r="A4435" s="330" t="n">
        <v>96664</v>
      </c>
      <c r="B4435" s="331" t="inlineStr">
        <is>
          <t>BUCHA DE REDUÇÃO, PPR, 40 X 25, CLASSE PN 25, INSTALADO EM RAMAL DE DISTRIBUIÇÃO DE ÁGUA FORNECIMENTO E INSTALAÇÃO. AF_08/2022</t>
        </is>
      </c>
      <c r="C4435" s="330" t="inlineStr">
        <is>
          <t>UN</t>
        </is>
      </c>
      <c r="D4435" s="330" t="n">
        <v>19.5</v>
      </c>
      <c r="E4435" s="330" t="n">
        <v>19.76</v>
      </c>
      <c r="F4435" s="330" t="inlineStr">
        <is>
          <t>AS</t>
        </is>
      </c>
    </row>
    <row r="4436" ht="30" customHeight="1" s="496">
      <c r="A4436" s="330" t="n">
        <v>104191</v>
      </c>
      <c r="B4436" s="331" t="inlineStr">
        <is>
          <t>BUCHA DE REDUÇÃO, PPR, DN 25 X 20 MM, INSTALADO EM RAMAL OU SUB-RAMAL DE ÁGUA - FORNECIMENTO E INSTALAÇÃO. AF_08/2022</t>
        </is>
      </c>
      <c r="C4436" s="330" t="inlineStr">
        <is>
          <t>UN</t>
        </is>
      </c>
      <c r="D4436" s="330" t="n">
        <v>11.7</v>
      </c>
      <c r="E4436" s="330" t="n">
        <v>12.06</v>
      </c>
      <c r="F4436" s="330" t="inlineStr">
        <is>
          <t>AS</t>
        </is>
      </c>
    </row>
    <row r="4437" ht="30" customHeight="1" s="496">
      <c r="A4437" s="330" t="n">
        <v>96700</v>
      </c>
      <c r="B4437" s="331" t="inlineStr">
        <is>
          <t>CONECTOR FÊMEA, PPR, 25 X 1/2", CLASSE PN 25, INSTALADO EM PRUMADA DE ÁGUA FORNECIMENTO E INSTALAÇÃO . AF_08/2022</t>
        </is>
      </c>
      <c r="C4437" s="330" t="inlineStr">
        <is>
          <t>UN</t>
        </is>
      </c>
      <c r="D4437" s="330" t="n">
        <v>18.84</v>
      </c>
      <c r="E4437" s="330" t="n">
        <v>19.18</v>
      </c>
      <c r="F4437" s="330" t="inlineStr">
        <is>
          <t>AS</t>
        </is>
      </c>
    </row>
    <row r="4438" ht="30" customHeight="1" s="496">
      <c r="A4438" s="330" t="n">
        <v>96658</v>
      </c>
      <c r="B4438" s="331" t="inlineStr">
        <is>
          <t>CONECTOR FÊMEA, PPR, 25 X 1/2, CLASSE PN 25, INSTALADO EM RAMAL DE DISTRIBUIÇÃO DE ÁGUA FORNECIMENTO E INSTALAÇÃO. AF_08/2022</t>
        </is>
      </c>
      <c r="C4438" s="330" t="inlineStr">
        <is>
          <t>UN</t>
        </is>
      </c>
      <c r="D4438" s="330" t="n">
        <v>16.94</v>
      </c>
      <c r="E4438" s="330" t="n">
        <v>17.18</v>
      </c>
      <c r="F4438" s="330" t="inlineStr">
        <is>
          <t>AS</t>
        </is>
      </c>
    </row>
    <row r="4439" ht="30" customHeight="1" s="496">
      <c r="A4439" s="330" t="n">
        <v>96641</v>
      </c>
      <c r="B4439" s="331" t="inlineStr">
        <is>
          <t>CONECTOR FÊMEA, PPR, 25 X 1/2, CLASSE PN 25, INSTALADO EM RAMAL OU SUB-RAMAL DE ÁGUA FORNECIMENTO E INSTALAÇÃO. AF_08/2022</t>
        </is>
      </c>
      <c r="C4439" s="330" t="inlineStr">
        <is>
          <t>UN</t>
        </is>
      </c>
      <c r="D4439" s="330" t="n">
        <v>19.28</v>
      </c>
      <c r="E4439" s="330" t="n">
        <v>19.64</v>
      </c>
      <c r="F4439" s="330" t="inlineStr">
        <is>
          <t>AS</t>
        </is>
      </c>
    </row>
    <row r="4440" ht="30" customHeight="1" s="496">
      <c r="A4440" s="330" t="n">
        <v>96661</v>
      </c>
      <c r="B4440" s="331" t="inlineStr">
        <is>
          <t>CONECTOR FÊMEA, PPR, 32 X 3/4", CLASSE PN 25, INSTALADO EM RAMAL DE DISTRIBUIÇÃO DE ÁGUA FORNECIMENTO E INSTALAÇÃO. AF_08/2022</t>
        </is>
      </c>
      <c r="C4440" s="330" t="inlineStr">
        <is>
          <t>UN</t>
        </is>
      </c>
      <c r="D4440" s="330" t="n">
        <v>35.64</v>
      </c>
      <c r="E4440" s="330" t="n">
        <v>35.89</v>
      </c>
      <c r="F4440" s="330" t="inlineStr">
        <is>
          <t>AS</t>
        </is>
      </c>
    </row>
    <row r="4441" ht="30" customHeight="1" s="496">
      <c r="A4441" s="330" t="n">
        <v>96699</v>
      </c>
      <c r="B4441" s="331" t="inlineStr">
        <is>
          <t>CONECTOR MACHO, PPR, 25 X 1/2", CLASSE PN 25, INSTALADO EM PRUMADA DE ÁGUA FORNECIMENTO E INSTALAÇÃO . AF_08/2022</t>
        </is>
      </c>
      <c r="C4441" s="330" t="inlineStr">
        <is>
          <t>UN</t>
        </is>
      </c>
      <c r="D4441" s="330" t="n">
        <v>28.41</v>
      </c>
      <c r="E4441" s="330" t="n">
        <v>28.75</v>
      </c>
      <c r="F4441" s="330" t="inlineStr">
        <is>
          <t>AS</t>
        </is>
      </c>
    </row>
    <row r="4442" ht="30" customHeight="1" s="496">
      <c r="A4442" s="330" t="n">
        <v>96657</v>
      </c>
      <c r="B4442" s="331" t="inlineStr">
        <is>
          <t>CONECTOR MACHO, PPR, 25 X 1/2, CLASSE PN 25, INSTALADO EM RAMAL DE DISTRIBUIÇÃO DE ÁGUA FORNECIMENTO E INSTALAÇÃO. AF_08/2022</t>
        </is>
      </c>
      <c r="C4442" s="330" t="inlineStr">
        <is>
          <t>UN</t>
        </is>
      </c>
      <c r="D4442" s="330" t="n">
        <v>26.51</v>
      </c>
      <c r="E4442" s="330" t="n">
        <v>26.75</v>
      </c>
      <c r="F4442" s="330" t="inlineStr">
        <is>
          <t>AS</t>
        </is>
      </c>
    </row>
    <row r="4443" ht="30" customHeight="1" s="496">
      <c r="A4443" s="330" t="n">
        <v>96640</v>
      </c>
      <c r="B4443" s="331" t="inlineStr">
        <is>
          <t>CONECTOR MACHO, PPR, 25 X 1/2, CLASSE PN 25, INSTALADO EM RAMAL OU SUB-RAMAL DE ÁGUA FORNECIMENTO E INSTALAÇÃO. AF_08/2022</t>
        </is>
      </c>
      <c r="C4443" s="330" t="inlineStr">
        <is>
          <t>UN</t>
        </is>
      </c>
      <c r="D4443" s="330" t="n">
        <v>28.85</v>
      </c>
      <c r="E4443" s="330" t="n">
        <v>29.21</v>
      </c>
      <c r="F4443" s="330" t="inlineStr">
        <is>
          <t>AS</t>
        </is>
      </c>
    </row>
    <row r="4444" ht="30" customHeight="1" s="496">
      <c r="A4444" s="330" t="n">
        <v>96660</v>
      </c>
      <c r="B4444" s="331" t="inlineStr">
        <is>
          <t>CONECTOR MACHO, PPR, 32 X 3/4", CLASSE PN 25, INSTALADO EM RAMAL DE DISTRIBUIÇÃO DE ÁGUA FORNECIMENTO E INSTALAÇÃO. AF_08/2022</t>
        </is>
      </c>
      <c r="C4444" s="330" t="inlineStr">
        <is>
          <t>UN</t>
        </is>
      </c>
      <c r="D4444" s="330" t="n">
        <v>35.98</v>
      </c>
      <c r="E4444" s="330" t="n">
        <v>36.23</v>
      </c>
      <c r="F4444" s="330" t="inlineStr">
        <is>
          <t>AS</t>
        </is>
      </c>
    </row>
    <row r="4445" ht="30" customHeight="1" s="496">
      <c r="A4445" s="330" t="n">
        <v>104196</v>
      </c>
      <c r="B4445" s="331" t="inlineStr">
        <is>
          <t>CURVA 90 GRAUS, PPR, DN 20 MM, INSTALADO EM RAMAL OU SUB-RAMAL DE ÁGUA - FORNECIMENTO E INSTALAÇÃO. AF_08/2022</t>
        </is>
      </c>
      <c r="C4445" s="330" t="inlineStr">
        <is>
          <t>UN</t>
        </is>
      </c>
      <c r="D4445" s="330" t="n">
        <v>17.86</v>
      </c>
      <c r="E4445" s="330" t="n">
        <v>18.18</v>
      </c>
      <c r="F4445" s="330" t="inlineStr">
        <is>
          <t>AS</t>
        </is>
      </c>
    </row>
    <row r="4446" ht="30" customHeight="1" s="496">
      <c r="A4446" s="330" t="n">
        <v>104197</v>
      </c>
      <c r="B4446" s="331" t="inlineStr">
        <is>
          <t>CURVA 90 GRAUS, PPR, DN 25 MM, INSTALADO EM RAMAL OU SUB-RAMAL DE ÁGUA - FORNECIMENTO E INSTALAÇÃO. AF_08/2022</t>
        </is>
      </c>
      <c r="C4446" s="330" t="inlineStr">
        <is>
          <t>UN</t>
        </is>
      </c>
      <c r="D4446" s="330" t="n">
        <v>33.63</v>
      </c>
      <c r="E4446" s="330" t="n">
        <v>34.39</v>
      </c>
      <c r="F4446" s="330" t="inlineStr">
        <is>
          <t>AS</t>
        </is>
      </c>
    </row>
    <row r="4447" ht="30" customHeight="1" s="496">
      <c r="A4447" s="330" t="n">
        <v>104198</v>
      </c>
      <c r="B4447" s="331" t="inlineStr">
        <is>
          <t>JOELHO 45 GRAUS, PPR, DN 20 MM, INSTALADO EM RAMAL OU SUB-RAMAL DE ÁGUA - FORNECIMENTO E INSTALAÇÃO. AF_08/2022</t>
        </is>
      </c>
      <c r="C4447" s="330" t="inlineStr">
        <is>
          <t>UN</t>
        </is>
      </c>
      <c r="D4447" s="330" t="n">
        <v>8.710000000000001</v>
      </c>
      <c r="E4447" s="330" t="n">
        <v>9.029999999999999</v>
      </c>
      <c r="F4447" s="330" t="inlineStr">
        <is>
          <t>AS</t>
        </is>
      </c>
    </row>
    <row r="4448" ht="30" customHeight="1" s="496">
      <c r="A4448" s="330" t="n">
        <v>96685</v>
      </c>
      <c r="B4448" s="331" t="inlineStr">
        <is>
          <t>JOELHO 45 GRAUS, PPR, DN 25 MM, CLASSE PN 25, INSTALADO EM PRUMADA DE ÁGUA FORNECIMENTO E INSTALAÇÃO . AF_08/2022</t>
        </is>
      </c>
      <c r="C4448" s="330" t="inlineStr">
        <is>
          <t>UN</t>
        </is>
      </c>
      <c r="D4448" s="330" t="n">
        <v>13.33</v>
      </c>
      <c r="E4448" s="330" t="n">
        <v>13.84</v>
      </c>
      <c r="F4448" s="330" t="inlineStr">
        <is>
          <t>AS</t>
        </is>
      </c>
    </row>
    <row r="4449" ht="30" customHeight="1" s="496">
      <c r="A4449" s="330" t="n">
        <v>96651</v>
      </c>
      <c r="B4449" s="331" t="inlineStr">
        <is>
          <t>JOELHO 45 GRAUS, PPR, DN 25 MM, CLASSE PN 25, INSTALADO EM RAMAL DE DISTRIBUIÇÃO DE ÁGUA FORNECIMENTO E INSTALAÇÃO. AF_08/2022</t>
        </is>
      </c>
      <c r="C4449" s="330" t="inlineStr">
        <is>
          <t>UN</t>
        </is>
      </c>
      <c r="D4449" s="330" t="n">
        <v>10.48</v>
      </c>
      <c r="E4449" s="330" t="n">
        <v>10.84</v>
      </c>
      <c r="F4449" s="330" t="inlineStr">
        <is>
          <t>AS</t>
        </is>
      </c>
    </row>
    <row r="4450" ht="30" customHeight="1" s="496">
      <c r="A4450" s="330" t="n">
        <v>96638</v>
      </c>
      <c r="B4450" s="331" t="inlineStr">
        <is>
          <t>JOELHO 45 GRAUS, PPR, DN 25 MM, CLASSE PN 25, INSTALADO EM RAMAL OU SUB-RAMAL DE ÁGUA FORNECIMENTO E INSTALAÇÃO. AF_08/2022</t>
        </is>
      </c>
      <c r="C4450" s="330" t="inlineStr">
        <is>
          <t>UN</t>
        </is>
      </c>
      <c r="D4450" s="330" t="n">
        <v>18.37</v>
      </c>
      <c r="E4450" s="330" t="n">
        <v>19.13</v>
      </c>
      <c r="F4450" s="330" t="inlineStr">
        <is>
          <t>AS</t>
        </is>
      </c>
    </row>
    <row r="4451" ht="30" customHeight="1" s="496">
      <c r="A4451" s="330" t="n">
        <v>96687</v>
      </c>
      <c r="B4451" s="331" t="inlineStr">
        <is>
          <t>JOELHO 45 GRAUS, PPR, DN 32 MM, CLASSE PN 25, INSTALADO EM PRUMADA DE ÁGUA FORNECIMENTO E INSTALAÇÃO . AF_08/2022</t>
        </is>
      </c>
      <c r="C4451" s="330" t="inlineStr">
        <is>
          <t>UN</t>
        </is>
      </c>
      <c r="D4451" s="330" t="n">
        <v>20.3</v>
      </c>
      <c r="E4451" s="330" t="n">
        <v>20.92</v>
      </c>
      <c r="F4451" s="330" t="inlineStr">
        <is>
          <t>AS</t>
        </is>
      </c>
    </row>
    <row r="4452" ht="30" customHeight="1" s="496">
      <c r="A4452" s="330" t="n">
        <v>96653</v>
      </c>
      <c r="B4452" s="331" t="inlineStr">
        <is>
          <t>JOELHO 45 GRAUS, PPR, DN 32 MM, CLASSE PN 25, INSTALADO EM RAMAL DE DISTRIBUIÇÃO DE ÁGUA - FORNECIMENTO E INSTALAÇÃO. AF_08/2022</t>
        </is>
      </c>
      <c r="C4452" s="330" t="inlineStr">
        <is>
          <t>UN</t>
        </is>
      </c>
      <c r="D4452" s="330" t="n">
        <v>15.62</v>
      </c>
      <c r="E4452" s="330" t="n">
        <v>16.01</v>
      </c>
      <c r="F4452" s="330" t="inlineStr">
        <is>
          <t>AS</t>
        </is>
      </c>
    </row>
    <row r="4453" ht="30" customHeight="1" s="496">
      <c r="A4453" s="330" t="n">
        <v>96689</v>
      </c>
      <c r="B4453" s="331" t="inlineStr">
        <is>
          <t>JOELHO 45 GRAUS, PPR, DN 40 MM, CLASSE PN 25, INSTALADO EM PRUMADA DE ÁGUA FORNECIMENTO E INSTALAÇÃO . AF_08/2022</t>
        </is>
      </c>
      <c r="C4453" s="330" t="inlineStr">
        <is>
          <t>UN</t>
        </is>
      </c>
      <c r="D4453" s="330" t="n">
        <v>30.59</v>
      </c>
      <c r="E4453" s="330" t="n">
        <v>31.33</v>
      </c>
      <c r="F4453" s="330" t="inlineStr">
        <is>
          <t>AS</t>
        </is>
      </c>
    </row>
    <row r="4454" ht="30" customHeight="1" s="496">
      <c r="A4454" s="330" t="n">
        <v>96655</v>
      </c>
      <c r="B4454" s="331" t="inlineStr">
        <is>
          <t>JOELHO 45 GRAUS, PPR, DN 40 MM, CLASSE PN 25, INSTALADO EM RAMAL DE DISTRIBUIÇÃO DE ÁGUA - FORNECIMENTO E INSTALAÇÃO. AF_08/2022</t>
        </is>
      </c>
      <c r="C4454" s="330" t="inlineStr">
        <is>
          <t>UN</t>
        </is>
      </c>
      <c r="D4454" s="330" t="n">
        <v>23.82</v>
      </c>
      <c r="E4454" s="330" t="n">
        <v>24.22</v>
      </c>
      <c r="F4454" s="330" t="inlineStr">
        <is>
          <t>AS</t>
        </is>
      </c>
    </row>
    <row r="4455" ht="30" customHeight="1" s="496">
      <c r="A4455" s="330" t="n">
        <v>96691</v>
      </c>
      <c r="B4455" s="331" t="inlineStr">
        <is>
          <t>JOELHO 45 GRAUS, PPR, DN 50 MM, CLASSE PN 25, INSTALADO EM PRUMADA DE ÁGUA FORNECIMENTO E INSTALAÇÃO . AF_08/2022</t>
        </is>
      </c>
      <c r="C4455" s="330" t="inlineStr">
        <is>
          <t>UN</t>
        </is>
      </c>
      <c r="D4455" s="330" t="n">
        <v>43.69</v>
      </c>
      <c r="E4455" s="330" t="n">
        <v>44.6</v>
      </c>
      <c r="F4455" s="330" t="inlineStr">
        <is>
          <t>AS</t>
        </is>
      </c>
    </row>
    <row r="4456" ht="30" customHeight="1" s="496">
      <c r="A4456" s="330" t="n">
        <v>96693</v>
      </c>
      <c r="B4456" s="331" t="inlineStr">
        <is>
          <t>JOELHO 45 GRAUS, PPR, DN 63 MM, CLASSE PN 25, INSTALADO EM PRUMADA DE ÁGUA FORNECIMENTO E INSTALAÇÃO . AF_08/2022</t>
        </is>
      </c>
      <c r="C4456" s="330" t="inlineStr">
        <is>
          <t>UN</t>
        </is>
      </c>
      <c r="D4456" s="330" t="n">
        <v>65.38</v>
      </c>
      <c r="E4456" s="330" t="n">
        <v>66.48</v>
      </c>
      <c r="F4456" s="330" t="inlineStr">
        <is>
          <t>AS</t>
        </is>
      </c>
    </row>
    <row r="4457" ht="30" customHeight="1" s="496">
      <c r="A4457" s="330" t="n">
        <v>96695</v>
      </c>
      <c r="B4457" s="331" t="inlineStr">
        <is>
          <t>JOELHO 45 GRAUS, PPR, DN 75 MM, CLASSE PN 25, INSTALADO EM PRUMADA DE ÁGUA FORNECIMENTO E INSTALAÇÃO . AF_08/2022</t>
        </is>
      </c>
      <c r="C4457" s="330" t="inlineStr">
        <is>
          <t>UN</t>
        </is>
      </c>
      <c r="D4457" s="330" t="n">
        <v>112.56</v>
      </c>
      <c r="E4457" s="330" t="n">
        <v>113.86</v>
      </c>
      <c r="F4457" s="330" t="inlineStr">
        <is>
          <t>AS</t>
        </is>
      </c>
    </row>
    <row r="4458" ht="30" customHeight="1" s="496">
      <c r="A4458" s="330" t="n">
        <v>104193</v>
      </c>
      <c r="B4458" s="331" t="inlineStr">
        <is>
          <t>JOELHO 45 GRAUS, PPR, F/ F, DN 90 MM, INSTALADO EM PRUMADA DE ÁGUA - FORNECIMENTO E INSTALAÇÃO. AF_08/2022</t>
        </is>
      </c>
      <c r="C4458" s="330" t="inlineStr">
        <is>
          <t>UN</t>
        </is>
      </c>
      <c r="D4458" s="330" t="n">
        <v>186.62</v>
      </c>
      <c r="E4458" s="330" t="n">
        <v>188.16</v>
      </c>
      <c r="F4458" s="330" t="inlineStr">
        <is>
          <t>AS</t>
        </is>
      </c>
    </row>
    <row r="4459" ht="30" customHeight="1" s="496">
      <c r="A4459" s="330" t="n">
        <v>96697</v>
      </c>
      <c r="B4459" s="331" t="inlineStr">
        <is>
          <t>JOELHO 90 GRAUS, PPR, DN 110 MM, CLASSE PN 25, INSTALADO EM PRUMADA DE ÁGUA FORNECIMENTO E INSTALAÇÃO . AF_08/2022</t>
        </is>
      </c>
      <c r="C4459" s="330" t="inlineStr">
        <is>
          <t>UN</t>
        </is>
      </c>
      <c r="D4459" s="330" t="n">
        <v>376.97</v>
      </c>
      <c r="E4459" s="330" t="n">
        <v>378.83</v>
      </c>
      <c r="F4459" s="330" t="inlineStr">
        <is>
          <t>AS</t>
        </is>
      </c>
    </row>
    <row r="4460" ht="30" customHeight="1" s="496">
      <c r="A4460" s="330" t="n">
        <v>104199</v>
      </c>
      <c r="B4460" s="331" t="inlineStr">
        <is>
          <t>JOELHO 90 GRAUS, PPR, DN 20 MM, INSTALADO EM RAMAL OU SUB-RAMAL DE ÁGUA - FORNECIMENTO E INSTALAÇÃO. AF_08/2022</t>
        </is>
      </c>
      <c r="C4460" s="330" t="inlineStr">
        <is>
          <t>UN</t>
        </is>
      </c>
      <c r="D4460" s="330" t="n">
        <v>8.44</v>
      </c>
      <c r="E4460" s="330" t="n">
        <v>8.76</v>
      </c>
      <c r="F4460" s="330" t="inlineStr">
        <is>
          <t>AS</t>
        </is>
      </c>
    </row>
    <row r="4461" ht="30" customHeight="1" s="496">
      <c r="A4461" s="330" t="n">
        <v>96684</v>
      </c>
      <c r="B4461" s="331" t="inlineStr">
        <is>
          <t>JOELHO 90 GRAUS, PPR, DN 25 MM, CLASSE PN 25, INSTALADO EM PRUMADA DE ÁGUA FORNECIMENTO E INSTALAÇÃO . AF_08/2022</t>
        </is>
      </c>
      <c r="C4461" s="330" t="inlineStr">
        <is>
          <t>UN</t>
        </is>
      </c>
      <c r="D4461" s="330" t="n">
        <v>12.89</v>
      </c>
      <c r="E4461" s="330" t="n">
        <v>13.4</v>
      </c>
      <c r="F4461" s="330" t="inlineStr">
        <is>
          <t>AS</t>
        </is>
      </c>
    </row>
    <row r="4462" ht="30" customHeight="1" s="496">
      <c r="A4462" s="330" t="n">
        <v>96650</v>
      </c>
      <c r="B4462" s="331" t="inlineStr">
        <is>
          <t>JOELHO 90 GRAUS, PPR, DN 25 MM, CLASSE PN 25, INSTALADO EM RAMAL DE DISTRIBUIÇÃO FORNECIMENTO E INSTALAÇÃO. AF_08/2022</t>
        </is>
      </c>
      <c r="C4462" s="330" t="inlineStr">
        <is>
          <t>UN</t>
        </is>
      </c>
      <c r="D4462" s="330" t="n">
        <v>10.04</v>
      </c>
      <c r="E4462" s="330" t="n">
        <v>10.4</v>
      </c>
      <c r="F4462" s="330" t="inlineStr">
        <is>
          <t>AS</t>
        </is>
      </c>
    </row>
    <row r="4463" ht="30" customHeight="1" s="496">
      <c r="A4463" s="330" t="n">
        <v>96637</v>
      </c>
      <c r="B4463" s="331" t="inlineStr">
        <is>
          <t>JOELHO 90 GRAUS, PPR, DN 25 MM, CLASSE PN 25, INSTALADO EM RAMAL OU SUB-RAMAL DE ÁGUA FORNECIMENTO E INSTALAÇÃO. AF_08/2022</t>
        </is>
      </c>
      <c r="C4463" s="330" t="inlineStr">
        <is>
          <t>UN</t>
        </is>
      </c>
      <c r="D4463" s="330" t="n">
        <v>17.93</v>
      </c>
      <c r="E4463" s="330" t="n">
        <v>18.69</v>
      </c>
      <c r="F4463" s="330" t="inlineStr">
        <is>
          <t>AS</t>
        </is>
      </c>
    </row>
    <row r="4464" ht="30" customHeight="1" s="496">
      <c r="A4464" s="330" t="n">
        <v>96686</v>
      </c>
      <c r="B4464" s="331" t="inlineStr">
        <is>
          <t>JOELHO 90 GRAUS, PPR, DN 32 MM, CLASSE PN 25, INSTALADO EM PRUMADA DE ÁGUA FORNECIMENTO E INSTALAÇÃO . AF_08/2022</t>
        </is>
      </c>
      <c r="C4464" s="330" t="inlineStr">
        <is>
          <t>UN</t>
        </is>
      </c>
      <c r="D4464" s="330" t="n">
        <v>16.58</v>
      </c>
      <c r="E4464" s="330" t="n">
        <v>17.2</v>
      </c>
      <c r="F4464" s="330" t="inlineStr">
        <is>
          <t>AS</t>
        </is>
      </c>
    </row>
    <row r="4465" ht="30" customHeight="1" s="496">
      <c r="A4465" s="330" t="n">
        <v>96652</v>
      </c>
      <c r="B4465" s="331" t="inlineStr">
        <is>
          <t>JOELHO 90 GRAUS, PPR, DN 32 MM, CLASSE PN 25, INSTALADO EM RAMAL DE DISTRIBUIÇÃO - FORNECIMENTO E INSTALAÇÃO. AF_08/2022</t>
        </is>
      </c>
      <c r="C4465" s="330" t="inlineStr">
        <is>
          <t>UN</t>
        </is>
      </c>
      <c r="D4465" s="330" t="n">
        <v>11.9</v>
      </c>
      <c r="E4465" s="330" t="n">
        <v>12.29</v>
      </c>
      <c r="F4465" s="330" t="inlineStr">
        <is>
          <t>AS</t>
        </is>
      </c>
    </row>
    <row r="4466" ht="30" customHeight="1" s="496">
      <c r="A4466" s="330" t="n">
        <v>96688</v>
      </c>
      <c r="B4466" s="331" t="inlineStr">
        <is>
          <t>JOELHO 90 GRAUS, PPR, DN 40 MM, CLASSE PN 25, INSTALADO EM PRUMADA DE ÁGUA FORNECIMENTO E INSTALAÇÃO . AF_08/2022</t>
        </is>
      </c>
      <c r="C4466" s="330" t="inlineStr">
        <is>
          <t>UN</t>
        </is>
      </c>
      <c r="D4466" s="330" t="n">
        <v>24.54</v>
      </c>
      <c r="E4466" s="330" t="n">
        <v>25.28</v>
      </c>
      <c r="F4466" s="330" t="inlineStr">
        <is>
          <t>AS</t>
        </is>
      </c>
    </row>
    <row r="4467" ht="30" customHeight="1" s="496">
      <c r="A4467" s="330" t="n">
        <v>96654</v>
      </c>
      <c r="B4467" s="331" t="inlineStr">
        <is>
          <t>JOELHO 90 GRAUS, PPR, DN 40 MM, CLASSE PN 25, INSTALADO EM RAMAL DE DISTRIBUIÇÃO - FORNECIMENTO E INSTALAÇÃO. AF_08/2022</t>
        </is>
      </c>
      <c r="C4467" s="330" t="inlineStr">
        <is>
          <t>UN</t>
        </is>
      </c>
      <c r="D4467" s="330" t="n">
        <v>17.77</v>
      </c>
      <c r="E4467" s="330" t="n">
        <v>18.17</v>
      </c>
      <c r="F4467" s="330" t="inlineStr">
        <is>
          <t>AS</t>
        </is>
      </c>
    </row>
    <row r="4468" ht="30" customHeight="1" s="496">
      <c r="A4468" s="330" t="n">
        <v>96690</v>
      </c>
      <c r="B4468" s="331" t="inlineStr">
        <is>
          <t>JOELHO 90 GRAUS, PPR, DN 50 MM, CLASSE PN 25, INSTALADO EM PRUMADA DE ÁGUA FORNECIMENTO E INSTALAÇÃO . AF_08/2022</t>
        </is>
      </c>
      <c r="C4468" s="330" t="inlineStr">
        <is>
          <t>UN</t>
        </is>
      </c>
      <c r="D4468" s="330" t="n">
        <v>34.11</v>
      </c>
      <c r="E4468" s="330" t="n">
        <v>35.02</v>
      </c>
      <c r="F4468" s="330" t="inlineStr">
        <is>
          <t>AS</t>
        </is>
      </c>
    </row>
    <row r="4469" ht="30" customHeight="1" s="496">
      <c r="A4469" s="330" t="n">
        <v>96692</v>
      </c>
      <c r="B4469" s="331" t="inlineStr">
        <is>
          <t>JOELHO 90 GRAUS, PPR, DN 63 MM, CLASSE PN 25, INSTALADO EM PRUMADA DE ÁGUA FORNECIMENTO E INSTALAÇÃO . AF_08/2022</t>
        </is>
      </c>
      <c r="C4469" s="330" t="inlineStr">
        <is>
          <t>UN</t>
        </is>
      </c>
      <c r="D4469" s="330" t="n">
        <v>48.29</v>
      </c>
      <c r="E4469" s="330" t="n">
        <v>49.39</v>
      </c>
      <c r="F4469" s="330" t="inlineStr">
        <is>
          <t>AS</t>
        </is>
      </c>
    </row>
    <row r="4470" ht="30" customHeight="1" s="496">
      <c r="A4470" s="330" t="n">
        <v>96694</v>
      </c>
      <c r="B4470" s="331" t="inlineStr">
        <is>
          <t>JOELHO 90 GRAUS, PPR, DN 75 MM, CLASSE PN 25, INSTALADO EM PRUMADA DE ÁGUA FORNECIMENTO E INSTALAÇÃO . AF_08/2022</t>
        </is>
      </c>
      <c r="C4470" s="330" t="inlineStr">
        <is>
          <t>UN</t>
        </is>
      </c>
      <c r="D4470" s="330" t="n">
        <v>102.13</v>
      </c>
      <c r="E4470" s="330" t="n">
        <v>103.43</v>
      </c>
      <c r="F4470" s="330" t="inlineStr">
        <is>
          <t>AS</t>
        </is>
      </c>
    </row>
    <row r="4471" ht="30" customHeight="1" s="496">
      <c r="A4471" s="330" t="n">
        <v>96696</v>
      </c>
      <c r="B4471" s="331" t="inlineStr">
        <is>
          <t>JOELHO 90 GRAUS, PPR, DN 90 MM, CLASSE PN 25, INSTALADO EM PRUMADA DE ÁGUA FORNECIMENTO E INSTALAÇÃO . AF_08/2022</t>
        </is>
      </c>
      <c r="C4471" s="330" t="inlineStr">
        <is>
          <t>UN</t>
        </is>
      </c>
      <c r="D4471" s="330" t="n">
        <v>127.53</v>
      </c>
      <c r="E4471" s="330" t="n">
        <v>129.07</v>
      </c>
      <c r="F4471" s="330" t="inlineStr">
        <is>
          <t>AS</t>
        </is>
      </c>
    </row>
    <row r="4472" ht="30" customHeight="1" s="496">
      <c r="A4472" s="330" t="n">
        <v>96709</v>
      </c>
      <c r="B4472" s="331" t="inlineStr">
        <is>
          <t>LUVA, PPR, DN 110 MM, CLASSE PN 25, INSTALADO EM PRUMADA DE ÁGUA FORNECIMENTO E INSTALAÇÃO. AF_08/2022</t>
        </is>
      </c>
      <c r="C4472" s="330" t="inlineStr">
        <is>
          <t>UN</t>
        </is>
      </c>
      <c r="D4472" s="330" t="n">
        <v>124.15</v>
      </c>
      <c r="E4472" s="330" t="n">
        <v>125.39</v>
      </c>
      <c r="F4472" s="330" t="inlineStr">
        <is>
          <t>AS</t>
        </is>
      </c>
    </row>
    <row r="4473" ht="30" customHeight="1" s="496">
      <c r="A4473" s="330" t="n">
        <v>104200</v>
      </c>
      <c r="B4473" s="331" t="inlineStr">
        <is>
          <t>LUVA, PPR, DN 20 MM, INSTALADO EM RAMAL OU SUB-RAMAL DE ÁGUA - FORNECIMENTO E INSTALAÇÃO. AF_08/2022</t>
        </is>
      </c>
      <c r="C4473" s="330" t="inlineStr">
        <is>
          <t>UN</t>
        </is>
      </c>
      <c r="D4473" s="330" t="n">
        <v>6.88</v>
      </c>
      <c r="E4473" s="330" t="n">
        <v>7.09</v>
      </c>
      <c r="F4473" s="330" t="inlineStr">
        <is>
          <t>AS</t>
        </is>
      </c>
    </row>
    <row r="4474" ht="30" customHeight="1" s="496">
      <c r="A4474" s="330" t="n">
        <v>96698</v>
      </c>
      <c r="B4474" s="331" t="inlineStr">
        <is>
          <t>LUVA, PPR, DN 25 MM, CLASSE PN 25, INSTALADO EM PRUMADA DE ÁGUA FORNECIMENTO E INSTALAÇÃO . AF_08/2022</t>
        </is>
      </c>
      <c r="C4474" s="330" t="inlineStr">
        <is>
          <t>UN</t>
        </is>
      </c>
      <c r="D4474" s="330" t="n">
        <v>9.130000000000001</v>
      </c>
      <c r="E4474" s="330" t="n">
        <v>9.470000000000001</v>
      </c>
      <c r="F4474" s="330" t="inlineStr">
        <is>
          <t>AS</t>
        </is>
      </c>
    </row>
    <row r="4475" ht="30" customHeight="1" s="496">
      <c r="A4475" s="330" t="n">
        <v>96656</v>
      </c>
      <c r="B4475" s="331" t="inlineStr">
        <is>
          <t>LUVA, PPR, DN 25 MM, CLASSE PN 25, INSTALADO EM RAMAL DE DISTRIBUIÇÃO DE ÁGUA FORNECIMENTO E INSTALAÇÃO. AF_08/2022</t>
        </is>
      </c>
      <c r="C4475" s="330" t="inlineStr">
        <is>
          <t>UN</t>
        </is>
      </c>
      <c r="D4475" s="330" t="n">
        <v>7.23</v>
      </c>
      <c r="E4475" s="330" t="n">
        <v>7.47</v>
      </c>
      <c r="F4475" s="330" t="inlineStr">
        <is>
          <t>AS</t>
        </is>
      </c>
    </row>
    <row r="4476" ht="30" customHeight="1" s="496">
      <c r="A4476" s="330" t="n">
        <v>96639</v>
      </c>
      <c r="B4476" s="331" t="inlineStr">
        <is>
          <t>LUVA, PPR, DN 25 MM, CLASSE PN 25, INSTALADO EM RAMAL OU SUB-RAMAL DE ÁGUA FORNECIMENTO E INSTALAÇÃO. AF_08/2022</t>
        </is>
      </c>
      <c r="C4476" s="330" t="inlineStr">
        <is>
          <t>UN</t>
        </is>
      </c>
      <c r="D4476" s="330" t="n">
        <v>12.49</v>
      </c>
      <c r="E4476" s="330" t="n">
        <v>13.01</v>
      </c>
      <c r="F4476" s="330" t="inlineStr">
        <is>
          <t>AS</t>
        </is>
      </c>
    </row>
    <row r="4477" ht="30" customHeight="1" s="496">
      <c r="A4477" s="330" t="n">
        <v>96701</v>
      </c>
      <c r="B4477" s="331" t="inlineStr">
        <is>
          <t>LUVA, PPR, DN 32 MM, CLASSE PN 25, INSTALADO EM PRUMADA DE ÁGUA FORNECIMENTO E INSTALAÇÃO. AF_08/2022</t>
        </is>
      </c>
      <c r="C4477" s="330" t="inlineStr">
        <is>
          <t>UN</t>
        </is>
      </c>
      <c r="D4477" s="330" t="n">
        <v>12.52</v>
      </c>
      <c r="E4477" s="330" t="n">
        <v>12.94</v>
      </c>
      <c r="F4477" s="330" t="inlineStr">
        <is>
          <t>AS</t>
        </is>
      </c>
    </row>
    <row r="4478" ht="30" customHeight="1" s="496">
      <c r="A4478" s="330" t="n">
        <v>96659</v>
      </c>
      <c r="B4478" s="331" t="inlineStr">
        <is>
          <t>LUVA, PPR, DN 32 MM, CLASSE PN 25, INSTALADO EM RAMAL DE DISTRIBUIÇÃO DE ÁGUA FORNECIMENTO E INSTALAÇÃO. AF_08/2022</t>
        </is>
      </c>
      <c r="C4478" s="330" t="inlineStr">
        <is>
          <t>UN</t>
        </is>
      </c>
      <c r="D4478" s="330" t="n">
        <v>9.4</v>
      </c>
      <c r="E4478" s="330" t="n">
        <v>9.66</v>
      </c>
      <c r="F4478" s="330" t="inlineStr">
        <is>
          <t>AS</t>
        </is>
      </c>
    </row>
    <row r="4479" ht="30" customHeight="1" s="496">
      <c r="A4479" s="330" t="n">
        <v>96703</v>
      </c>
      <c r="B4479" s="331" t="inlineStr">
        <is>
          <t>LUVA, PPR, DN 40 MM, CLASSE PN 25, INSTALADO EM PRUMADA DE ÁGUA FORNECIMENTO E INSTALAÇÃO. AF_08/2022</t>
        </is>
      </c>
      <c r="C4479" s="330" t="inlineStr">
        <is>
          <t>UN</t>
        </is>
      </c>
      <c r="D4479" s="330" t="n">
        <v>22.27</v>
      </c>
      <c r="E4479" s="330" t="n">
        <v>22.76</v>
      </c>
      <c r="F4479" s="330" t="inlineStr">
        <is>
          <t>AS</t>
        </is>
      </c>
    </row>
    <row r="4480" ht="30" customHeight="1" s="496">
      <c r="A4480" s="330" t="n">
        <v>96663</v>
      </c>
      <c r="B4480" s="331" t="inlineStr">
        <is>
          <t>LUVA, PPR, DN 40 MM, CLASSE PN 25, INSTALADO EM RAMAL DE DISTRIBUIÇÃO DE ÁGUA FORNECIMENTO E INSTALAÇÃO. AF_08/2022</t>
        </is>
      </c>
      <c r="C4480" s="330" t="inlineStr">
        <is>
          <t>UN</t>
        </is>
      </c>
      <c r="D4480" s="330" t="n">
        <v>17.75</v>
      </c>
      <c r="E4480" s="330" t="n">
        <v>18.02</v>
      </c>
      <c r="F4480" s="330" t="inlineStr">
        <is>
          <t>AS</t>
        </is>
      </c>
    </row>
    <row r="4481" ht="30" customHeight="1" s="496">
      <c r="A4481" s="330" t="n">
        <v>96705</v>
      </c>
      <c r="B4481" s="331" t="inlineStr">
        <is>
          <t>LUVA, PPR, DN 50 MM, CLASSE PN 25, INSTALADO EM PRUMADA DE ÁGUA FORNECIMENTO E INSTALAÇÃO. AF_08/2022</t>
        </is>
      </c>
      <c r="C4481" s="330" t="inlineStr">
        <is>
          <t>UN</t>
        </is>
      </c>
      <c r="D4481" s="330" t="n">
        <v>27.01</v>
      </c>
      <c r="E4481" s="330" t="n">
        <v>27.61</v>
      </c>
      <c r="F4481" s="330" t="inlineStr">
        <is>
          <t>AS</t>
        </is>
      </c>
    </row>
    <row r="4482" ht="30" customHeight="1" s="496">
      <c r="A4482" s="330" t="n">
        <v>96706</v>
      </c>
      <c r="B4482" s="331" t="inlineStr">
        <is>
          <t>LUVA, PPR, DN 63 MM, CLASSE PN 25, INSTALADO EM PRUMADA DE ÁGUA FORNECIMENTO E INSTALAÇÃO. AF_08/2022</t>
        </is>
      </c>
      <c r="C4482" s="330" t="inlineStr">
        <is>
          <t>UN</t>
        </is>
      </c>
      <c r="D4482" s="330" t="n">
        <v>39.99</v>
      </c>
      <c r="E4482" s="330" t="n">
        <v>40.73</v>
      </c>
      <c r="F4482" s="330" t="inlineStr">
        <is>
          <t>AS</t>
        </is>
      </c>
    </row>
    <row r="4483" ht="30" customHeight="1" s="496">
      <c r="A4483" s="330" t="n">
        <v>96707</v>
      </c>
      <c r="B4483" s="331" t="inlineStr">
        <is>
          <t>LUVA, PPR, DN 75 MM, CLASSE PN 25, INSTALADO EM PRUMADA DE ÁGUA FORNECIMENTO E INSTALAÇÃO. AF_08/2022</t>
        </is>
      </c>
      <c r="C4483" s="330" t="inlineStr">
        <is>
          <t>UN</t>
        </is>
      </c>
      <c r="D4483" s="330" t="n">
        <v>64.23</v>
      </c>
      <c r="E4483" s="330" t="n">
        <v>65.09999999999999</v>
      </c>
      <c r="F4483" s="330" t="inlineStr">
        <is>
          <t>AS</t>
        </is>
      </c>
    </row>
    <row r="4484" ht="30" customHeight="1" s="496">
      <c r="A4484" s="330" t="n">
        <v>96708</v>
      </c>
      <c r="B4484" s="331" t="inlineStr">
        <is>
          <t>LUVA, PPR, DN 90 MM, CLASSE PN 25, INSTALADO EM PRUMADA DE ÁGUA FORNECIMENTO E INSTALAÇÃO. AF_08/2022</t>
        </is>
      </c>
      <c r="C4484" s="330" t="inlineStr">
        <is>
          <t>UN</t>
        </is>
      </c>
      <c r="D4484" s="330" t="n">
        <v>97.31</v>
      </c>
      <c r="E4484" s="330" t="n">
        <v>98.33</v>
      </c>
      <c r="F4484" s="330" t="inlineStr">
        <is>
          <t>AS</t>
        </is>
      </c>
    </row>
    <row r="4485" ht="30" customHeight="1" s="496">
      <c r="A4485" s="330" t="n">
        <v>96675</v>
      </c>
      <c r="B4485" s="331" t="inlineStr">
        <is>
          <t>TUBO, PPR, DN 110, CLASSE PN 12, INSTALADO EM PRUMADA DE ÁGUA FORNECIMENTO E INSTALAÇÃO. AF_08/2022</t>
        </is>
      </c>
      <c r="C4485" s="330" t="inlineStr">
        <is>
          <t>M</t>
        </is>
      </c>
      <c r="D4485" s="330" t="n">
        <v>174.74</v>
      </c>
      <c r="E4485" s="330" t="n">
        <v>175.77</v>
      </c>
      <c r="F4485" s="330" t="inlineStr">
        <is>
          <t>AS</t>
        </is>
      </c>
    </row>
    <row r="4486" ht="30" customHeight="1" s="496">
      <c r="A4486" s="330" t="n">
        <v>96683</v>
      </c>
      <c r="B4486" s="331" t="inlineStr">
        <is>
          <t>TUBO, PPR, DN 110, CLASSE PN 25, INSTALADO EM PRUMADA DE ÁGUA FORNECIMENTO E INSTALAÇÃO. AF_08/2022</t>
        </is>
      </c>
      <c r="C4486" s="330" t="inlineStr">
        <is>
          <t>M</t>
        </is>
      </c>
      <c r="D4486" s="330" t="n">
        <v>339.6</v>
      </c>
      <c r="E4486" s="330" t="n">
        <v>341.01</v>
      </c>
      <c r="F4486" s="330" t="inlineStr">
        <is>
          <t>AS</t>
        </is>
      </c>
    </row>
    <row r="4487" ht="30" customHeight="1" s="496">
      <c r="A4487" s="330" t="n">
        <v>104194</v>
      </c>
      <c r="B4487" s="331" t="inlineStr">
        <is>
          <t>TUBO, PPR, DN 20, CLASSE PN20, INSTALADO EM RAMAL OU SUB-RAMAL DE ÁGUA - FORNECIMENTO E INSTALAÇÃO. AF_08/2022</t>
        </is>
      </c>
      <c r="C4487" s="330" t="inlineStr">
        <is>
          <t>M</t>
        </is>
      </c>
      <c r="D4487" s="330" t="n">
        <v>24.71</v>
      </c>
      <c r="E4487" s="330" t="n">
        <v>25.37</v>
      </c>
      <c r="F4487" s="330" t="inlineStr">
        <is>
          <t>AS</t>
        </is>
      </c>
    </row>
    <row r="4488" ht="30" customHeight="1" s="496">
      <c r="A4488" s="330" t="n">
        <v>104195</v>
      </c>
      <c r="B4488" s="331" t="inlineStr">
        <is>
          <t>TUBO, PPR, DN 20, CLASSE PN25, INSTALADO EM RAMAL OU SUB-RAMAL DE ÁGUA - FORNECIMENTO E INSTALAÇÃO. AF_08/2022</t>
        </is>
      </c>
      <c r="C4488" s="330" t="inlineStr">
        <is>
          <t>M</t>
        </is>
      </c>
      <c r="D4488" s="330" t="n">
        <v>26.25</v>
      </c>
      <c r="E4488" s="330" t="n">
        <v>26.93</v>
      </c>
      <c r="F4488" s="330" t="inlineStr">
        <is>
          <t>AS</t>
        </is>
      </c>
    </row>
    <row r="4489" ht="30" customHeight="1" s="496">
      <c r="A4489" s="330" t="n">
        <v>96668</v>
      </c>
      <c r="B4489" s="331" t="inlineStr">
        <is>
          <t>TUBO, PPR, DN 25, CLASSE PN 20, INSTALADO EM PRUMADA DE ÁGUA FORNECIMENTO E INSTALAÇÃO. AF_08/2022</t>
        </is>
      </c>
      <c r="C4489" s="330" t="inlineStr">
        <is>
          <t>M</t>
        </is>
      </c>
      <c r="D4489" s="330" t="n">
        <v>20</v>
      </c>
      <c r="E4489" s="330" t="n">
        <v>20.21</v>
      </c>
      <c r="F4489" s="330" t="inlineStr">
        <is>
          <t>AS</t>
        </is>
      </c>
    </row>
    <row r="4490" ht="30" customHeight="1" s="496">
      <c r="A4490" s="330" t="n">
        <v>96644</v>
      </c>
      <c r="B4490" s="331" t="inlineStr">
        <is>
          <t>TUBO, PPR, DN 25, CLASSE PN 20, INSTALADO EM RAMAL DE DISTRIBUIÇÃO DE ÁGUA FORNECIMENTO E INSTALAÇÃO. AF_08/2022</t>
        </is>
      </c>
      <c r="C4490" s="330" t="inlineStr">
        <is>
          <t>M</t>
        </is>
      </c>
      <c r="D4490" s="330" t="n">
        <v>25.66</v>
      </c>
      <c r="E4490" s="330" t="n">
        <v>26.16</v>
      </c>
      <c r="F4490" s="330" t="inlineStr">
        <is>
          <t>AS</t>
        </is>
      </c>
    </row>
    <row r="4491" ht="30" customHeight="1" s="496">
      <c r="A4491" s="330" t="n">
        <v>96635</v>
      </c>
      <c r="B4491" s="331" t="inlineStr">
        <is>
          <t>TUBO, PPR, DN 25, CLASSE PN 20, INSTALADO EM RAMAL OU SUB-RAMAL DE ÁGUA FORNECIMENTO E INSTALAÇÃO. AF_08/2022</t>
        </is>
      </c>
      <c r="C4491" s="330" t="inlineStr">
        <is>
          <t>M</t>
        </is>
      </c>
      <c r="D4491" s="330" t="n">
        <v>46.96</v>
      </c>
      <c r="E4491" s="330" t="n">
        <v>48.54</v>
      </c>
      <c r="F4491" s="330" t="inlineStr">
        <is>
          <t>AS</t>
        </is>
      </c>
    </row>
    <row r="4492" ht="30" customHeight="1" s="496">
      <c r="A4492" s="330" t="n">
        <v>96636</v>
      </c>
      <c r="B4492" s="331" t="inlineStr">
        <is>
          <t>TUBO, PPR, DN 25, CLASSE PN 25 INSTALADO EM RAMAL OU SUB-RAMAL DE ÁGUA FORNECIMENTO E INSTALAÇÃO. AF_08/2022</t>
        </is>
      </c>
      <c r="C4492" s="330" t="inlineStr">
        <is>
          <t>M</t>
        </is>
      </c>
      <c r="D4492" s="330" t="n">
        <v>49.78</v>
      </c>
      <c r="E4492" s="330" t="n">
        <v>51.4</v>
      </c>
      <c r="F4492" s="330" t="inlineStr">
        <is>
          <t>AS</t>
        </is>
      </c>
    </row>
    <row r="4493" ht="30" customHeight="1" s="496">
      <c r="A4493" s="330" t="n">
        <v>96676</v>
      </c>
      <c r="B4493" s="331" t="inlineStr">
        <is>
          <t>TUBO, PPR, DN 25, CLASSE PN 25, INSTALADO EM PRUMADA DE ÁGUA FORNECIMENTO E INSTALAÇÃO. AF_08/2022</t>
        </is>
      </c>
      <c r="C4493" s="330" t="inlineStr">
        <is>
          <t>M</t>
        </is>
      </c>
      <c r="D4493" s="330" t="n">
        <v>25.27</v>
      </c>
      <c r="E4493" s="330" t="n">
        <v>25.65</v>
      </c>
      <c r="F4493" s="330" t="inlineStr">
        <is>
          <t>AS</t>
        </is>
      </c>
    </row>
    <row r="4494" ht="30" customHeight="1" s="496">
      <c r="A4494" s="330" t="n">
        <v>96647</v>
      </c>
      <c r="B4494" s="331" t="inlineStr">
        <is>
          <t>TUBO, PPR, DN 25, CLASSE PN 25, INSTALADO EM RAMAL DE DISTRIBUIÇÃO DE ÁGUA FORNECIMENTO E INSTALAÇÃO. AF_08/2022</t>
        </is>
      </c>
      <c r="C4494" s="330" t="inlineStr">
        <is>
          <t>M</t>
        </is>
      </c>
      <c r="D4494" s="330" t="n">
        <v>27.87</v>
      </c>
      <c r="E4494" s="330" t="n">
        <v>28.39</v>
      </c>
      <c r="F4494" s="330" t="inlineStr">
        <is>
          <t>AS</t>
        </is>
      </c>
    </row>
    <row r="4495" ht="30" customHeight="1" s="496">
      <c r="A4495" s="330" t="n">
        <v>96669</v>
      </c>
      <c r="B4495" s="331" t="inlineStr">
        <is>
          <t>TUBO, PPR, DN 32, CLASSE PN 12, INSTALADO EM PRUMADA DE ÁGUA FORNECIMENTO E INSTALAÇÃO. AF_08/2022</t>
        </is>
      </c>
      <c r="C4495" s="330" t="inlineStr">
        <is>
          <t>M</t>
        </is>
      </c>
      <c r="D4495" s="330" t="n">
        <v>19.72</v>
      </c>
      <c r="E4495" s="330" t="n">
        <v>20.07</v>
      </c>
      <c r="F4495" s="330" t="inlineStr">
        <is>
          <t>AS</t>
        </is>
      </c>
    </row>
    <row r="4496" ht="30" customHeight="1" s="496">
      <c r="A4496" s="330" t="n">
        <v>96645</v>
      </c>
      <c r="B4496" s="331" t="inlineStr">
        <is>
          <t>TUBO, PPR, DN 32, CLASSE PN 12, INSTALADO EM RAMAL DE DISTRIBUIÇÃO DE ÁGUA FORNECIMENTO E INSTALAÇÃO. AF_08/2022</t>
        </is>
      </c>
      <c r="C4496" s="330" t="inlineStr">
        <is>
          <t>M</t>
        </is>
      </c>
      <c r="D4496" s="330" t="n">
        <v>22.74</v>
      </c>
      <c r="E4496" s="330" t="n">
        <v>23.23</v>
      </c>
      <c r="F4496" s="330" t="inlineStr">
        <is>
          <t>AS</t>
        </is>
      </c>
    </row>
    <row r="4497" ht="30" customHeight="1" s="496">
      <c r="A4497" s="330" t="n">
        <v>96677</v>
      </c>
      <c r="B4497" s="331" t="inlineStr">
        <is>
          <t>TUBO, PPR, DN 32, CLASSE PN 25, INSTALADO EM PRUMADA DE ÁGUA FORNECIMENTO E INSTALAÇÃO. AF_08/2022</t>
        </is>
      </c>
      <c r="C4497" s="330" t="inlineStr">
        <is>
          <t>M</t>
        </is>
      </c>
      <c r="D4497" s="330" t="n">
        <v>32.91</v>
      </c>
      <c r="E4497" s="330" t="n">
        <v>33.38</v>
      </c>
      <c r="F4497" s="330" t="inlineStr">
        <is>
          <t>AS</t>
        </is>
      </c>
    </row>
    <row r="4498" ht="30" customHeight="1" s="496">
      <c r="A4498" s="330" t="n">
        <v>96648</v>
      </c>
      <c r="B4498" s="331" t="inlineStr">
        <is>
          <t>TUBO, PPR, DN 32, CLASSE PN 25, INSTALADO EM RAMAL DE DISTRIBUIÇÃO DE ÁGUA FORNECIMENTO E INSTALAÇÃO. AF_08/2022</t>
        </is>
      </c>
      <c r="C4498" s="330" t="inlineStr">
        <is>
          <t>M</t>
        </is>
      </c>
      <c r="D4498" s="330" t="n">
        <v>34.36</v>
      </c>
      <c r="E4498" s="330" t="n">
        <v>34.9</v>
      </c>
      <c r="F4498" s="330" t="inlineStr">
        <is>
          <t>AS</t>
        </is>
      </c>
    </row>
    <row r="4499" ht="30" customHeight="1" s="496">
      <c r="A4499" s="330" t="n">
        <v>96670</v>
      </c>
      <c r="B4499" s="331" t="inlineStr">
        <is>
          <t>TUBO, PPR, DN 40, CLASSE PN 12, INSTALADO EM PRUMADA DE ÁGUA FORNECIMENTO E INSTALAÇÃO. AF_08/2022</t>
        </is>
      </c>
      <c r="C4499" s="330" t="inlineStr">
        <is>
          <t>M</t>
        </is>
      </c>
      <c r="D4499" s="330" t="n">
        <v>25.64</v>
      </c>
      <c r="E4499" s="330" t="n">
        <v>26.05</v>
      </c>
      <c r="F4499" s="330" t="inlineStr">
        <is>
          <t>AS</t>
        </is>
      </c>
    </row>
    <row r="4500" ht="30" customHeight="1" s="496">
      <c r="A4500" s="330" t="n">
        <v>96646</v>
      </c>
      <c r="B4500" s="331" t="inlineStr">
        <is>
          <t>TUBO, PPR, DN 40, CLASSE PN 12, INSTALADO EM RAMAL DE DISTRIBUIÇÃO DE ÁGUA FORNECIMENTO E INSTALAÇÃO. AF_08/2022</t>
        </is>
      </c>
      <c r="C4500" s="330" t="inlineStr">
        <is>
          <t>M</t>
        </is>
      </c>
      <c r="D4500" s="330" t="n">
        <v>27.81</v>
      </c>
      <c r="E4500" s="330" t="n">
        <v>28.34</v>
      </c>
      <c r="F4500" s="330" t="inlineStr">
        <is>
          <t>AS</t>
        </is>
      </c>
    </row>
    <row r="4501" ht="30" customHeight="1" s="496">
      <c r="A4501" s="330" t="n">
        <v>96678</v>
      </c>
      <c r="B4501" s="331" t="inlineStr">
        <is>
          <t>TUBO, PPR, DN 40, CLASSE PN 25, INSTALADO EM PRUMADA DE ÁGUA FORNECIMENTO E INSTALAÇÃO. AF_08/2022</t>
        </is>
      </c>
      <c r="C4501" s="330" t="inlineStr">
        <is>
          <t>M</t>
        </is>
      </c>
      <c r="D4501" s="330" t="n">
        <v>45.31</v>
      </c>
      <c r="E4501" s="330" t="n">
        <v>45.88</v>
      </c>
      <c r="F4501" s="330" t="inlineStr">
        <is>
          <t>AS</t>
        </is>
      </c>
    </row>
    <row r="4502" ht="30" customHeight="1" s="496">
      <c r="A4502" s="330" t="n">
        <v>96649</v>
      </c>
      <c r="B4502" s="331" t="inlineStr">
        <is>
          <t>TUBO, PPR, DN 40, CLASSE PN 25, INSTALADO EM RAMAL DE DISTRIBUIÇÃO DE ÁGUA FORNECIMENTO E INSTALAÇÃO. AF_08/2022</t>
        </is>
      </c>
      <c r="C4502" s="330" t="inlineStr">
        <is>
          <t>M</t>
        </is>
      </c>
      <c r="D4502" s="330" t="n">
        <v>45.47</v>
      </c>
      <c r="E4502" s="330" t="n">
        <v>46.04</v>
      </c>
      <c r="F4502" s="330" t="inlineStr">
        <is>
          <t>AS</t>
        </is>
      </c>
    </row>
    <row r="4503" ht="30" customHeight="1" s="496">
      <c r="A4503" s="330" t="n">
        <v>96671</v>
      </c>
      <c r="B4503" s="331" t="inlineStr">
        <is>
          <t>TUBO, PPR, DN 50, CLASSE PN 12, INSTALADO EM PRUMADA DE ÁGUA FORNECIMENTO E INSTALAÇÃO. AF_08/2022</t>
        </is>
      </c>
      <c r="C4503" s="330" t="inlineStr">
        <is>
          <t>M</t>
        </is>
      </c>
      <c r="D4503" s="330" t="n">
        <v>38.78</v>
      </c>
      <c r="E4503" s="330" t="n">
        <v>39.27</v>
      </c>
      <c r="F4503" s="330" t="inlineStr">
        <is>
          <t>AS</t>
        </is>
      </c>
    </row>
    <row r="4504" ht="30" customHeight="1" s="496">
      <c r="A4504" s="330" t="n">
        <v>96679</v>
      </c>
      <c r="B4504" s="331" t="inlineStr">
        <is>
          <t>TUBO, PPR, DN 50, CLASSE PN 25, INSTALADO EM PRUMADA DE ÁGUA FORNECIMENTO E INSTALAÇÃO. AF_08/2022</t>
        </is>
      </c>
      <c r="C4504" s="330" t="inlineStr">
        <is>
          <t>M</t>
        </is>
      </c>
      <c r="D4504" s="330" t="n">
        <v>67.5</v>
      </c>
      <c r="E4504" s="330" t="n">
        <v>68.19</v>
      </c>
      <c r="F4504" s="330" t="inlineStr">
        <is>
          <t>AS</t>
        </is>
      </c>
    </row>
    <row r="4505" ht="30" customHeight="1" s="496">
      <c r="A4505" s="330" t="n">
        <v>96672</v>
      </c>
      <c r="B4505" s="331" t="inlineStr">
        <is>
          <t>TUBO, PPR, DN 63, CLASSE PN 12, INSTALADO EM PRUMADA DE ÁGUA FORNECIMENTO E INSTALAÇÃO. AF_08/2022</t>
        </is>
      </c>
      <c r="C4505" s="330" t="inlineStr">
        <is>
          <t>M</t>
        </is>
      </c>
      <c r="D4505" s="330" t="n">
        <v>59.02</v>
      </c>
      <c r="E4505" s="330" t="n">
        <v>59.64</v>
      </c>
      <c r="F4505" s="330" t="inlineStr">
        <is>
          <t>AS</t>
        </is>
      </c>
    </row>
    <row r="4506" ht="30" customHeight="1" s="496">
      <c r="A4506" s="330" t="n">
        <v>96680</v>
      </c>
      <c r="B4506" s="331" t="inlineStr">
        <is>
          <t>TUBO, PPR, DN 63, CLASSE PN 25, INSTALADO EM PRUMADA DE ÁGUA FORNECIMENTO E INSTALAÇÃO. AF_08/2022</t>
        </is>
      </c>
      <c r="C4506" s="330" t="inlineStr">
        <is>
          <t>M</t>
        </is>
      </c>
      <c r="D4506" s="330" t="n">
        <v>111.55</v>
      </c>
      <c r="E4506" s="330" t="n">
        <v>112.4</v>
      </c>
      <c r="F4506" s="330" t="inlineStr">
        <is>
          <t>AS</t>
        </is>
      </c>
    </row>
    <row r="4507" ht="30" customHeight="1" s="496">
      <c r="A4507" s="330" t="n">
        <v>96673</v>
      </c>
      <c r="B4507" s="331" t="inlineStr">
        <is>
          <t>TUBO, PPR, DN 75, CLASSE PN 12, INSTALADO EM PRUMADA DE ÁGUA FORNECIMENTO E INSTALAÇÃO. AF_08/2022</t>
        </is>
      </c>
      <c r="C4507" s="330" t="inlineStr">
        <is>
          <t>M</t>
        </is>
      </c>
      <c r="D4507" s="330" t="n">
        <v>74.40000000000001</v>
      </c>
      <c r="E4507" s="330" t="n">
        <v>75.13</v>
      </c>
      <c r="F4507" s="330" t="inlineStr">
        <is>
          <t>AS</t>
        </is>
      </c>
    </row>
    <row r="4508" ht="30" customHeight="1" s="496">
      <c r="A4508" s="330" t="n">
        <v>96681</v>
      </c>
      <c r="B4508" s="331" t="inlineStr">
        <is>
          <t>TUBO, PPR, DN 75, CLASSE PN 25, INSTALADO EM PRUMADA DE ÁGUA FORNECIMENTO E INSTALAÇÃO. AF_08/2022</t>
        </is>
      </c>
      <c r="C4508" s="330" t="inlineStr">
        <is>
          <t>M</t>
        </is>
      </c>
      <c r="D4508" s="330" t="n">
        <v>150.03</v>
      </c>
      <c r="E4508" s="330" t="n">
        <v>151.02</v>
      </c>
      <c r="F4508" s="330" t="inlineStr">
        <is>
          <t>AS</t>
        </is>
      </c>
    </row>
    <row r="4509" ht="30" customHeight="1" s="496">
      <c r="A4509" s="330" t="n">
        <v>96674</v>
      </c>
      <c r="B4509" s="331" t="inlineStr">
        <is>
          <t>TUBO, PPR, DN 90, CLASSE PN 12, INSTALADO EM PRUMADA DE ÁGUA FORNECIMENTO E INSTALAÇÃO. AF_08/2022</t>
        </is>
      </c>
      <c r="C4509" s="330" t="inlineStr">
        <is>
          <t>M</t>
        </is>
      </c>
      <c r="D4509" s="330" t="n">
        <v>120.22</v>
      </c>
      <c r="E4509" s="330" t="n">
        <v>121.07</v>
      </c>
      <c r="F4509" s="330" t="inlineStr">
        <is>
          <t>AS</t>
        </is>
      </c>
    </row>
    <row r="4510" ht="30" customHeight="1" s="496">
      <c r="A4510" s="330" t="n">
        <v>96682</v>
      </c>
      <c r="B4510" s="331" t="inlineStr">
        <is>
          <t>TUBO, PPR, DN 90, CLASSE PN 25, INSTALADO EM PRUMADA DE ÁGUA FORNECIMENTO E INSTALAÇÃO. AF_08/2022</t>
        </is>
      </c>
      <c r="C4510" s="330" t="inlineStr">
        <is>
          <t>M</t>
        </is>
      </c>
      <c r="D4510" s="330" t="n">
        <v>247.44</v>
      </c>
      <c r="E4510" s="330" t="n">
        <v>248.61</v>
      </c>
      <c r="F4510" s="330" t="inlineStr">
        <is>
          <t>AS</t>
        </is>
      </c>
    </row>
    <row r="4511" ht="30" customHeight="1" s="496">
      <c r="A4511" s="330" t="n">
        <v>96643</v>
      </c>
      <c r="B4511" s="331" t="inlineStr">
        <is>
          <t>TÊ MISTURADOR, PPR, 25 X 3/4, CLASSE PN 25, INSTALADO EM RAMAL OU SUB-RAMAL DE ÁGUA FORNECIMENTO E INSTALAÇÃO. AF_08/2022</t>
        </is>
      </c>
      <c r="C4511" s="330" t="inlineStr">
        <is>
          <t>UN</t>
        </is>
      </c>
      <c r="D4511" s="330" t="n">
        <v>50.6</v>
      </c>
      <c r="E4511" s="330" t="n">
        <v>51.32</v>
      </c>
      <c r="F4511" s="330" t="inlineStr">
        <is>
          <t>AS</t>
        </is>
      </c>
    </row>
    <row r="4512" ht="30" customHeight="1" s="496">
      <c r="A4512" s="330" t="n">
        <v>104201</v>
      </c>
      <c r="B4512" s="331" t="inlineStr">
        <is>
          <t>TÊ MISTURADOR, PPR, F M M, DN 20 X 20 MM, INSTALADO EM RAMAL OU SUB-RAMAL DE ÁGUA - FORNECIMENTO E INSTALAÇÃO. AF_08/2022</t>
        </is>
      </c>
      <c r="C4512" s="330" t="inlineStr">
        <is>
          <t>UN</t>
        </is>
      </c>
      <c r="D4512" s="330" t="n">
        <v>22.06</v>
      </c>
      <c r="E4512" s="330" t="n">
        <v>22.49</v>
      </c>
      <c r="F4512" s="330" t="inlineStr">
        <is>
          <t>AS</t>
        </is>
      </c>
    </row>
    <row r="4513" ht="30" customHeight="1" s="496">
      <c r="A4513" s="330" t="n">
        <v>104192</v>
      </c>
      <c r="B4513" s="331" t="inlineStr">
        <is>
          <t>TÊ MISTURADOR, PPR, F M M, DN 25 X 25 MM, INSTALADO EM RAMAL OU SUB-RAMAL DE ÁGUA - FORNECIMENTO E INSTALAÇÃO. AF_08/2022</t>
        </is>
      </c>
      <c r="C4513" s="330" t="inlineStr">
        <is>
          <t>UN</t>
        </is>
      </c>
      <c r="D4513" s="330" t="n">
        <v>32.51</v>
      </c>
      <c r="E4513" s="330" t="n">
        <v>33.23</v>
      </c>
      <c r="F4513" s="330" t="inlineStr">
        <is>
          <t>AS</t>
        </is>
      </c>
    </row>
    <row r="4514" ht="30" customHeight="1" s="496">
      <c r="A4514" s="330" t="n">
        <v>104202</v>
      </c>
      <c r="B4514" s="331" t="inlineStr">
        <is>
          <t>TÊ NORMAL, PPR, 90 GRAUS, DN 20 X 20 X 20 MM, INSTALADO EM RAMAL OU SUB-RAMAL DE ÁGUA - FORNECIMENTO E INSTALAÇÃO. AF_08/2022</t>
        </is>
      </c>
      <c r="C4514" s="330" t="inlineStr">
        <is>
          <t>UN</t>
        </is>
      </c>
      <c r="D4514" s="330" t="n">
        <v>12.5</v>
      </c>
      <c r="E4514" s="330" t="n">
        <v>12.93</v>
      </c>
      <c r="F4514" s="330" t="inlineStr">
        <is>
          <t>AS</t>
        </is>
      </c>
    </row>
    <row r="4515" ht="30" customHeight="1" s="496">
      <c r="A4515" s="330" t="n">
        <v>96717</v>
      </c>
      <c r="B4515" s="331" t="inlineStr">
        <is>
          <t>TÊ NORMAL, PPR, DN 110 MM, CLASSE PN 25, INSTALADO EM PRUMADA DE ÁGUA FORNECIMENTO E INSTALAÇÃO . AF_08/2022</t>
        </is>
      </c>
      <c r="C4515" s="330" t="inlineStr">
        <is>
          <t>UN</t>
        </is>
      </c>
      <c r="D4515" s="330" t="n">
        <v>343.16</v>
      </c>
      <c r="E4515" s="330" t="n">
        <v>345.64</v>
      </c>
      <c r="F4515" s="330" t="inlineStr">
        <is>
          <t>AS</t>
        </is>
      </c>
    </row>
    <row r="4516" ht="30" customHeight="1" s="496">
      <c r="A4516" s="330" t="n">
        <v>96710</v>
      </c>
      <c r="B4516" s="331" t="inlineStr">
        <is>
          <t>TÊ NORMAL, PPR, DN 25 MM, CLASSE PN 25, INSTALADO EM PRUMADA DE ÁGUA FORNECIMENTO E INSTALAÇÃO . AF_08/2022</t>
        </is>
      </c>
      <c r="C4516" s="330" t="inlineStr">
        <is>
          <t>UN</t>
        </is>
      </c>
      <c r="D4516" s="330" t="n">
        <v>16.87</v>
      </c>
      <c r="E4516" s="330" t="n">
        <v>17.55</v>
      </c>
      <c r="F4516" s="330" t="inlineStr">
        <is>
          <t>AS</t>
        </is>
      </c>
    </row>
    <row r="4517" ht="30" customHeight="1" s="496">
      <c r="A4517" s="330" t="n">
        <v>96665</v>
      </c>
      <c r="B4517" s="331" t="inlineStr">
        <is>
          <t>TÊ NORMAL, PPR, DN 25 MM, CLASSE PN 25, INSTALADO EM RAMAL DE DISTRIBUIÇÃO DE ÁGUA FORNECIMENTO E INSTALAÇÃO. AF_08/2022</t>
        </is>
      </c>
      <c r="C4517" s="330" t="inlineStr">
        <is>
          <t>UN</t>
        </is>
      </c>
      <c r="D4517" s="330" t="n">
        <v>13.07</v>
      </c>
      <c r="E4517" s="330" t="n">
        <v>13.55</v>
      </c>
      <c r="F4517" s="330" t="inlineStr">
        <is>
          <t>AS</t>
        </is>
      </c>
    </row>
    <row r="4518" ht="30" customHeight="1" s="496">
      <c r="A4518" s="330" t="n">
        <v>96642</v>
      </c>
      <c r="B4518" s="331" t="inlineStr">
        <is>
          <t>TÊ NORMAL, PPR, DN 25 MM, CLASSE PN 25, INSTALADO EM RAMAL OU SUB-RAMAL DE ÁGUA FORNECIMENTO E INSTALAÇÃO. AF_08/2022</t>
        </is>
      </c>
      <c r="C4518" s="330" t="inlineStr">
        <is>
          <t>UN</t>
        </is>
      </c>
      <c r="D4518" s="330" t="n">
        <v>23.61</v>
      </c>
      <c r="E4518" s="330" t="n">
        <v>24.63</v>
      </c>
      <c r="F4518" s="330" t="inlineStr">
        <is>
          <t>AS</t>
        </is>
      </c>
    </row>
    <row r="4519" ht="30" customHeight="1" s="496">
      <c r="A4519" s="330" t="n">
        <v>96711</v>
      </c>
      <c r="B4519" s="331" t="inlineStr">
        <is>
          <t>TÊ NORMAL, PPR, DN 32 MM, CLASSE PN 25, INSTALADO EM PRUMADA DE ÁGUA FORNECIMENTO E INSTALAÇÃO . AF_08/2022</t>
        </is>
      </c>
      <c r="C4519" s="330" t="inlineStr">
        <is>
          <t>UN</t>
        </is>
      </c>
      <c r="D4519" s="330" t="n">
        <v>25.01</v>
      </c>
      <c r="E4519" s="330" t="n">
        <v>25.83</v>
      </c>
      <c r="F4519" s="330" t="inlineStr">
        <is>
          <t>AS</t>
        </is>
      </c>
    </row>
    <row r="4520" ht="30" customHeight="1" s="496">
      <c r="A4520" s="330" t="n">
        <v>96666</v>
      </c>
      <c r="B4520" s="331" t="inlineStr">
        <is>
          <t>TÊ NORMAL, PPR, DN 32 MM, CLASSE PN 25, INSTALADO EM RAMAL DE DISTRIBUIÇÃO DE ÁGUA FORNECIMENTO E INSTALAÇÃO. AF_08/2022</t>
        </is>
      </c>
      <c r="C4520" s="330" t="inlineStr">
        <is>
          <t>UN</t>
        </is>
      </c>
      <c r="D4520" s="330" t="n">
        <v>18.77</v>
      </c>
      <c r="E4520" s="330" t="n">
        <v>19.28</v>
      </c>
      <c r="F4520" s="330" t="inlineStr">
        <is>
          <t>AS</t>
        </is>
      </c>
    </row>
    <row r="4521" ht="30" customHeight="1" s="496">
      <c r="A4521" s="330" t="n">
        <v>96712</v>
      </c>
      <c r="B4521" s="331" t="inlineStr">
        <is>
          <t>TÊ NORMAL, PPR, DN 40 MM, CLASSE PN 25, INSTALADO EM PRUMADA DE ÁGUA FORNECIMENTO E INSTALAÇÃO . AF_08/2022</t>
        </is>
      </c>
      <c r="C4521" s="330" t="inlineStr">
        <is>
          <t>UN</t>
        </is>
      </c>
      <c r="D4521" s="330" t="n">
        <v>35.51</v>
      </c>
      <c r="E4521" s="330" t="n">
        <v>36.5</v>
      </c>
      <c r="F4521" s="330" t="inlineStr">
        <is>
          <t>AS</t>
        </is>
      </c>
    </row>
    <row r="4522" ht="30" customHeight="1" s="496">
      <c r="A4522" s="330" t="n">
        <v>96667</v>
      </c>
      <c r="B4522" s="331" t="inlineStr">
        <is>
          <t>TÊ NORMAL, PPR, DN 40 MM, CLASSE PN 25, INSTALADO EM RAMAL DE DISTRIBUIÇÃO DE ÁGUA FORNECIMENTO E INSTALAÇÃO. AF_08/2022</t>
        </is>
      </c>
      <c r="C4522" s="330" t="inlineStr">
        <is>
          <t>UN</t>
        </is>
      </c>
      <c r="D4522" s="330" t="n">
        <v>26.49</v>
      </c>
      <c r="E4522" s="330" t="n">
        <v>27.03</v>
      </c>
      <c r="F4522" s="330" t="inlineStr">
        <is>
          <t>AS</t>
        </is>
      </c>
    </row>
    <row r="4523" ht="30" customHeight="1" s="496">
      <c r="A4523" s="330" t="n">
        <v>96713</v>
      </c>
      <c r="B4523" s="331" t="inlineStr">
        <is>
          <t>TÊ NORMAL, PPR, DN 50 MM, CLASSE PN 25, INSTALADO EM PRUMADA DE ÁGUA FORNECIMENTO E INSTALAÇÃO . AF_08/2022</t>
        </is>
      </c>
      <c r="C4523" s="330" t="inlineStr">
        <is>
          <t>UN</t>
        </is>
      </c>
      <c r="D4523" s="330" t="n">
        <v>54.38</v>
      </c>
      <c r="E4523" s="330" t="n">
        <v>55.58</v>
      </c>
      <c r="F4523" s="330" t="inlineStr">
        <is>
          <t>AS</t>
        </is>
      </c>
    </row>
    <row r="4524" ht="30" customHeight="1" s="496">
      <c r="A4524" s="330" t="n">
        <v>96714</v>
      </c>
      <c r="B4524" s="331" t="inlineStr">
        <is>
          <t>TÊ NORMAL, PPR, DN 63 MM, CLASSE PN 25, INSTALADO EM PRUMADA DE ÁGUA FORNECIMENTO E INSTALAÇÃO . AF_08/2022</t>
        </is>
      </c>
      <c r="C4524" s="330" t="inlineStr">
        <is>
          <t>UN</t>
        </is>
      </c>
      <c r="D4524" s="330" t="n">
        <v>77.29000000000001</v>
      </c>
      <c r="E4524" s="330" t="n">
        <v>78.78</v>
      </c>
      <c r="F4524" s="330" t="inlineStr">
        <is>
          <t>AS</t>
        </is>
      </c>
    </row>
    <row r="4525" ht="30" customHeight="1" s="496">
      <c r="A4525" s="330" t="n">
        <v>96715</v>
      </c>
      <c r="B4525" s="331" t="inlineStr">
        <is>
          <t>TÊ NORMAL, PPR, DN 75 MM, CLASSE PN 25, INSTALADO EM PRUMADA DE ÁGUA FORNECIMENTO E INSTALAÇÃO . AF_08/2022</t>
        </is>
      </c>
      <c r="C4525" s="330" t="inlineStr">
        <is>
          <t>UN</t>
        </is>
      </c>
      <c r="D4525" s="330" t="n">
        <v>137.38</v>
      </c>
      <c r="E4525" s="330" t="n">
        <v>139.11</v>
      </c>
      <c r="F4525" s="330" t="inlineStr">
        <is>
          <t>AS</t>
        </is>
      </c>
    </row>
    <row r="4526" ht="30" customHeight="1" s="496">
      <c r="A4526" s="330" t="n">
        <v>96716</v>
      </c>
      <c r="B4526" s="331" t="inlineStr">
        <is>
          <t>TÊ NORMAL, PPR, DN 90 MM, CLASSE PN 25, INSTALADO EM PRUMADA DE ÁGUA FORNECIMENTO E INSTALAÇÃO . AF_08/2022</t>
        </is>
      </c>
      <c r="C4526" s="330" t="inlineStr">
        <is>
          <t>UN</t>
        </is>
      </c>
      <c r="D4526" s="330" t="n">
        <v>178.89</v>
      </c>
      <c r="E4526" s="330" t="n">
        <v>180.94</v>
      </c>
      <c r="F4526" s="330" t="inlineStr">
        <is>
          <t>AS</t>
        </is>
      </c>
    </row>
    <row r="4527" ht="45" customHeight="1" s="496">
      <c r="A4527" s="330" t="n">
        <v>104328</v>
      </c>
      <c r="B4527" s="331" t="inlineStr">
        <is>
          <t>CAIXA SIFONADA, COM GRELHA QUADRADA, PVC, DN 150 X 150 X 50 MM, JUNTA SOLDÁVEL, FORNECIDA E INSTALADA EM RAMAL DE DESCARGA OU EM RAMAL DE ESGOTO SANITÁRIO. AF_08/2022</t>
        </is>
      </c>
      <c r="C4527" s="330" t="inlineStr">
        <is>
          <t>UN</t>
        </is>
      </c>
      <c r="D4527" s="330" t="n">
        <v>71.04000000000001</v>
      </c>
      <c r="E4527" s="330" t="n">
        <v>72.28</v>
      </c>
      <c r="F4527" s="330" t="inlineStr"/>
    </row>
    <row r="4528" ht="45" customHeight="1" s="496">
      <c r="A4528" s="330" t="n">
        <v>104329</v>
      </c>
      <c r="B4528" s="331" t="inlineStr">
        <is>
          <t>CAIXA SIFONADA, COM GRELHA REDONDA, PVC, DN 150 X 150 X 50 MM, JUNTA SOLDÁVEL, FORNECIDA E INSTALADA EM RAMAL DE DESCARGA OU EM RAMAL DE ESGOTO SANITÁRIO. AF_08/2022</t>
        </is>
      </c>
      <c r="C4528" s="330" t="inlineStr">
        <is>
          <t>UN</t>
        </is>
      </c>
      <c r="D4528" s="330" t="n">
        <v>79.7</v>
      </c>
      <c r="E4528" s="330" t="n">
        <v>80.94</v>
      </c>
      <c r="F4528" s="330" t="inlineStr"/>
    </row>
    <row r="4529" ht="45" customHeight="1" s="496">
      <c r="A4529" s="330" t="n">
        <v>89707</v>
      </c>
      <c r="B4529" s="331" t="inlineStr">
        <is>
          <t>CAIXA SIFONADA, PVC, DN 100 X 100 X 50 MM, JUNTA ELÁSTICA, FORNECIDA E INSTALADA EM RAMAL DE DESCARGA OU EM RAMAL DE ESGOTO SANITÁRIO. AF_08/2022</t>
        </is>
      </c>
      <c r="C4529" s="330" t="inlineStr">
        <is>
          <t>UN</t>
        </is>
      </c>
      <c r="D4529" s="330" t="n">
        <v>50</v>
      </c>
      <c r="E4529" s="330" t="n">
        <v>51.18</v>
      </c>
      <c r="F4529" s="330" t="inlineStr"/>
    </row>
    <row r="4530" ht="45" customHeight="1" s="496">
      <c r="A4530" s="330" t="n">
        <v>89708</v>
      </c>
      <c r="B4530" s="331" t="inlineStr">
        <is>
          <t>CAIXA SIFONADA, PVC, DN 150 X 185 X 75 MM, JUNTA ELÁSTICA, FORNECIDA E INSTALADA EM RAMAL DE DESCARGA OU EM RAMAL DE ESGOTO SANITÁRIO. AF_08/2022</t>
        </is>
      </c>
      <c r="C4530" s="330" t="inlineStr">
        <is>
          <t>UN</t>
        </is>
      </c>
      <c r="D4530" s="330" t="n">
        <v>102.67</v>
      </c>
      <c r="E4530" s="330" t="n">
        <v>104.06</v>
      </c>
      <c r="F4530" s="330" t="inlineStr"/>
    </row>
    <row r="4531" ht="45" customHeight="1" s="496">
      <c r="A4531" s="330" t="n">
        <v>104326</v>
      </c>
      <c r="B4531" s="331" t="inlineStr">
        <is>
          <t>RALO SECO CÔNICO, PVC, DN 100 X 40 MM, JUNTA SOLDÁVEL, FORNECIDO E INSTALADO EM RAMAL DE DESCARGA OU EM RAMAL DE ESGOTO SANITÁRIO. AF_08/2022</t>
        </is>
      </c>
      <c r="C4531" s="330" t="inlineStr">
        <is>
          <t>UN</t>
        </is>
      </c>
      <c r="D4531" s="330" t="n">
        <v>20.69</v>
      </c>
      <c r="E4531" s="330" t="n">
        <v>21.17</v>
      </c>
      <c r="F4531" s="330" t="inlineStr"/>
    </row>
    <row r="4532" ht="45" customHeight="1" s="496">
      <c r="A4532" s="330" t="n">
        <v>89710</v>
      </c>
      <c r="B4532" s="331" t="inlineStr">
        <is>
          <t>RALO SECO, PVC, DN 100 X 40 MM, JUNTA SOLDÁVEL, FORNECIDO E INSTALADO EM RAMAL DE DESCARGA OU EM RAMAL DE ESGOTO SANITÁRIO. AF_08/2022</t>
        </is>
      </c>
      <c r="C4532" s="330" t="inlineStr">
        <is>
          <t>UN</t>
        </is>
      </c>
      <c r="D4532" s="330" t="n">
        <v>19.19</v>
      </c>
      <c r="E4532" s="330" t="n">
        <v>19.67</v>
      </c>
      <c r="F4532" s="330" t="inlineStr"/>
    </row>
    <row r="4533" ht="45" customHeight="1" s="496">
      <c r="A4533" s="330" t="n">
        <v>104327</v>
      </c>
      <c r="B4533" s="331" t="inlineStr">
        <is>
          <t>RALO SIFONADO REDONDO, PVC, DN 100 X 40 MM, JUNTA SOLDÁVEL, FORNECIDO E INSTALADO EM RAMAL DE DESCARGA OU EM RAMAL DE ESGOTO SANITÁRIO. AF_08/2022</t>
        </is>
      </c>
      <c r="C4533" s="330" t="inlineStr">
        <is>
          <t>UN</t>
        </is>
      </c>
      <c r="D4533" s="330" t="n">
        <v>19.8</v>
      </c>
      <c r="E4533" s="330" t="n">
        <v>20.28</v>
      </c>
      <c r="F4533" s="330" t="inlineStr"/>
    </row>
    <row r="4534" ht="45" customHeight="1" s="496">
      <c r="A4534" s="330" t="n">
        <v>89709</v>
      </c>
      <c r="B4534" s="331" t="inlineStr">
        <is>
          <t>RALO SIFONADO, PVC, DN 100 X 40 MM, JUNTA SOLDÁVEL, FORNECIDO E INSTALADO EM RAMAL DE DESCARGA OU EM RAMAL DE ESGOTO SANITÁRIO. AF_08/2022</t>
        </is>
      </c>
      <c r="C4534" s="330" t="inlineStr">
        <is>
          <t>UN</t>
        </is>
      </c>
      <c r="D4534" s="330" t="n">
        <v>21.61</v>
      </c>
      <c r="E4534" s="330" t="n">
        <v>22.09</v>
      </c>
      <c r="F4534" s="330" t="inlineStr"/>
    </row>
    <row r="4535" ht="45" customHeight="1" s="496">
      <c r="A4535" s="330" t="n">
        <v>104341</v>
      </c>
      <c r="B4535" s="331" t="inlineStr">
        <is>
          <t>BUCHA DE REDUÇÃO LONGA, PVC, SÉRIE NORMAL, ESGOTO PREDIAL, DN 50 X 40 MM, JUNTA SOLDÁVEL E ELÁSTICA, FORNECIDO E INSTALADO EM RAMAL DE DESCARGA OU RAMAL DE ESGOTO SANITÁRIO. AF_08/2022</t>
        </is>
      </c>
      <c r="C4535" s="330" t="inlineStr">
        <is>
          <t>UN</t>
        </is>
      </c>
      <c r="D4535" s="330" t="n">
        <v>10.7</v>
      </c>
      <c r="E4535" s="330" t="n">
        <v>10.95</v>
      </c>
      <c r="F4535" s="330" t="inlineStr"/>
    </row>
    <row r="4536" ht="45" customHeight="1" s="496">
      <c r="A4536" s="330" t="n">
        <v>104357</v>
      </c>
      <c r="B4536" s="331" t="inlineStr">
        <is>
          <t>CAP, PVC, SÉRIE NORMAL, ESGOTO PREDIAL, DN 100 MM, JUNTA ELÁSTICA, FORNECIDO E INSTALADO EM SUBCOLETOR AÉREO DE ESGOTO SANITÁRIO. AF_08/2022</t>
        </is>
      </c>
      <c r="C4536" s="330" t="inlineStr">
        <is>
          <t>UN</t>
        </is>
      </c>
      <c r="D4536" s="330" t="n">
        <v>17.29</v>
      </c>
      <c r="E4536" s="330" t="n">
        <v>17.56</v>
      </c>
      <c r="F4536" s="330" t="inlineStr"/>
    </row>
    <row r="4537" ht="45" customHeight="1" s="496">
      <c r="A4537" s="330" t="n">
        <v>89811</v>
      </c>
      <c r="B4537" s="331" t="inlineStr">
        <is>
          <t>CURVA CURTA 90 GRAUS, PVC, SERIE NORMAL, ESGOTO PREDIAL, DN 100 MM, JUNTA ELÁSTICA, FORNECIDO E INSTALADO EM PRUMADA DE ESGOTO SANITÁRIO OU VENTILAÇÃO. AF_08/2022</t>
        </is>
      </c>
      <c r="C4537" s="330" t="inlineStr">
        <is>
          <t>UN</t>
        </is>
      </c>
      <c r="D4537" s="330" t="n">
        <v>39.42</v>
      </c>
      <c r="E4537" s="330" t="n">
        <v>40.05</v>
      </c>
      <c r="F4537" s="330" t="inlineStr"/>
    </row>
    <row r="4538" ht="45" customHeight="1" s="496">
      <c r="A4538" s="330" t="n">
        <v>89748</v>
      </c>
      <c r="B4538" s="331" t="inlineStr">
        <is>
          <t>CURVA CURTA 90 GRAUS, PVC, SERIE NORMAL, ESGOTO PREDIAL, DN 100 MM, JUNTA ELÁSTICA, FORNECIDO E INSTALADO EM RAMAL DE DESCARGA OU RAMAL DE ESGOTO SANITÁRIO. AF_08/2022</t>
        </is>
      </c>
      <c r="C4538" s="330" t="inlineStr">
        <is>
          <t>UN</t>
        </is>
      </c>
      <c r="D4538" s="330" t="n">
        <v>38</v>
      </c>
      <c r="E4538" s="330" t="n">
        <v>38.56</v>
      </c>
      <c r="F4538" s="330" t="inlineStr"/>
    </row>
    <row r="4539" ht="45" customHeight="1" s="496">
      <c r="A4539" s="330" t="n">
        <v>89852</v>
      </c>
      <c r="B4539" s="331" t="inlineStr">
        <is>
          <t>CURVA CURTA 90 GRAUS, PVC, SERIE NORMAL, ESGOTO PREDIAL, DN 100 MM, JUNTA ELÁSTICA, FORNECIDO E INSTALADO EM SUBCOLETOR AÉREO DE ESGOTO SANITÁRIO. AF_08/2022</t>
        </is>
      </c>
      <c r="C4539" s="330" t="inlineStr">
        <is>
          <t>UN</t>
        </is>
      </c>
      <c r="D4539" s="330" t="n">
        <v>42.88</v>
      </c>
      <c r="E4539" s="330" t="n">
        <v>43.69</v>
      </c>
      <c r="F4539" s="330" t="inlineStr"/>
    </row>
    <row r="4540" ht="45" customHeight="1" s="496">
      <c r="A4540" s="330" t="n">
        <v>89728</v>
      </c>
      <c r="B4540" s="331" t="inlineStr">
        <is>
          <t>CURVA CURTA 90 GRAUS, PVC, SERIE NORMAL, ESGOTO PREDIAL, DN 40 MM, JUNTA SOLDÁVEL, FORNECIDO E INSTALADO EM RAMAL DE DESCARGA OU RAMAL DE ESGOTO SANITÁRIO. AF_08/2022</t>
        </is>
      </c>
      <c r="C4540" s="330" t="inlineStr">
        <is>
          <t>UN</t>
        </is>
      </c>
      <c r="D4540" s="330" t="n">
        <v>12.56</v>
      </c>
      <c r="E4540" s="330" t="n">
        <v>12.93</v>
      </c>
      <c r="F4540" s="330" t="inlineStr"/>
    </row>
    <row r="4541" ht="45" customHeight="1" s="496">
      <c r="A4541" s="330" t="n">
        <v>89803</v>
      </c>
      <c r="B4541" s="331" t="inlineStr">
        <is>
          <t>CURVA CURTA 90 GRAUS, PVC, SERIE NORMAL, ESGOTO PREDIAL, DN 50 MM, JUNTA ELÁSTICA, FORNECIDO E INSTALADO EM PRUMADA DE ESGOTO SANITÁRIO OU VENTILAÇÃO. AF_08/2022</t>
        </is>
      </c>
      <c r="C4541" s="330" t="inlineStr">
        <is>
          <t>UN</t>
        </is>
      </c>
      <c r="D4541" s="330" t="n">
        <v>15.6</v>
      </c>
      <c r="E4541" s="330" t="n">
        <v>15.7</v>
      </c>
      <c r="F4541" s="330" t="inlineStr"/>
    </row>
    <row r="4542" ht="45" customHeight="1" s="496">
      <c r="A4542" s="330" t="n">
        <v>89733</v>
      </c>
      <c r="B4542" s="331" t="inlineStr">
        <is>
          <t>CURVA CURTA 90 GRAUS, PVC, SERIE NORMAL, ESGOTO PREDIAL, DN 50 MM, JUNTA ELÁSTICA, FORNECIDO E INSTALADO EM RAMAL DE DESCARGA OU RAMAL DE ESGOTO SANITÁRIO. AF_08/2022</t>
        </is>
      </c>
      <c r="C4542" s="330" t="inlineStr">
        <is>
          <t>UN</t>
        </is>
      </c>
      <c r="D4542" s="330" t="n">
        <v>21.56</v>
      </c>
      <c r="E4542" s="330" t="n">
        <v>21.96</v>
      </c>
      <c r="F4542" s="330" t="inlineStr"/>
    </row>
    <row r="4543" ht="45" customHeight="1" s="496">
      <c r="A4543" s="330" t="n">
        <v>89807</v>
      </c>
      <c r="B4543" s="331" t="inlineStr">
        <is>
          <t>CURVA CURTA 90 GRAUS, PVC, SERIE NORMAL, ESGOTO PREDIAL, DN 75 MM, JUNTA ELÁSTICA, FORNECIDO E INSTALADO EM PRUMADA DE ESGOTO SANITÁRIO OU VENTILAÇÃO. AF_08/2022</t>
        </is>
      </c>
      <c r="C4543" s="330" t="inlineStr">
        <is>
          <t>UN</t>
        </is>
      </c>
      <c r="D4543" s="330" t="n">
        <v>32.53</v>
      </c>
      <c r="E4543" s="330" t="n">
        <v>32.89</v>
      </c>
      <c r="F4543" s="330" t="inlineStr"/>
    </row>
    <row r="4544" ht="45" customHeight="1" s="496">
      <c r="A4544" s="330" t="n">
        <v>89742</v>
      </c>
      <c r="B4544" s="331" t="inlineStr">
        <is>
          <t>CURVA CURTA 90 GRAUS, PVC, SERIE NORMAL, ESGOTO PREDIAL, DN 75 MM, JUNTA ELÁSTICA, FORNECIDO E INSTALADO EM RAMAL DE DESCARGA OU RAMAL DE ESGOTO SANITÁRIO. AF_08/2022</t>
        </is>
      </c>
      <c r="C4544" s="330" t="inlineStr">
        <is>
          <t>UN</t>
        </is>
      </c>
      <c r="D4544" s="330" t="n">
        <v>34.8</v>
      </c>
      <c r="E4544" s="330" t="n">
        <v>35.28</v>
      </c>
      <c r="F4544" s="330" t="inlineStr"/>
    </row>
    <row r="4545" ht="45" customHeight="1" s="496">
      <c r="A4545" s="330" t="n">
        <v>89812</v>
      </c>
      <c r="B4545" s="331" t="inlineStr">
        <is>
          <t>CURVA LONGA 90 GRAUS, PVC, SERIE NORMAL, ESGOTO PREDIAL, DN 100 MM, JUNTA ELÁSTICA, FORNECIDO E INSTALADO EM PRUMADA DE ESGOTO SANITÁRIO OU VENTILAÇÃO. AF_08/2022</t>
        </is>
      </c>
      <c r="C4545" s="330" t="inlineStr">
        <is>
          <t>UN</t>
        </is>
      </c>
      <c r="D4545" s="330" t="n">
        <v>65.23</v>
      </c>
      <c r="E4545" s="330" t="n">
        <v>65.86</v>
      </c>
      <c r="F4545" s="330" t="inlineStr"/>
    </row>
    <row r="4546" ht="45" customHeight="1" s="496">
      <c r="A4546" s="330" t="n">
        <v>89750</v>
      </c>
      <c r="B4546" s="331" t="inlineStr">
        <is>
          <t>CURVA LONGA 90 GRAUS, PVC, SERIE NORMAL, ESGOTO PREDIAL, DN 100 MM, JUNTA ELÁSTICA, FORNECIDO E INSTALADO EM RAMAL DE DESCARGA OU RAMAL DE ESGOTO SANITÁRIO. AF_08/2022</t>
        </is>
      </c>
      <c r="C4546" s="330" t="inlineStr">
        <is>
          <t>UN</t>
        </is>
      </c>
      <c r="D4546" s="330" t="n">
        <v>63.81</v>
      </c>
      <c r="E4546" s="330" t="n">
        <v>64.37</v>
      </c>
      <c r="F4546" s="330" t="inlineStr"/>
    </row>
    <row r="4547" ht="45" customHeight="1" s="496">
      <c r="A4547" s="330" t="n">
        <v>89853</v>
      </c>
      <c r="B4547" s="331" t="inlineStr">
        <is>
          <t>CURVA LONGA 90 GRAUS, PVC, SERIE NORMAL, ESGOTO PREDIAL, DN 100 MM, JUNTA ELÁSTICA, FORNECIDO E INSTALADO EM SUBCOLETOR AÉREO DE ESGOTO SANITÁRIO. AF_08/2022</t>
        </is>
      </c>
      <c r="C4547" s="330" t="inlineStr">
        <is>
          <t>UN</t>
        </is>
      </c>
      <c r="D4547" s="330" t="n">
        <v>68.69</v>
      </c>
      <c r="E4547" s="330" t="n">
        <v>69.5</v>
      </c>
      <c r="F4547" s="330" t="inlineStr"/>
    </row>
    <row r="4548" ht="45" customHeight="1" s="496">
      <c r="A4548" s="330" t="n">
        <v>89730</v>
      </c>
      <c r="B4548" s="331" t="inlineStr">
        <is>
          <t>CURVA LONGA 90 GRAUS, PVC, SERIE NORMAL, ESGOTO PREDIAL, DN 40 MM, JUNTA SOLDÁVEL, FORNECIDO E INSTALADO EM RAMAL DE DESCARGA OU RAMAL DE ESGOTO SANITÁRIO. AF_08/2022</t>
        </is>
      </c>
      <c r="C4548" s="330" t="inlineStr">
        <is>
          <t>UN</t>
        </is>
      </c>
      <c r="D4548" s="330" t="n">
        <v>13.96</v>
      </c>
      <c r="E4548" s="330" t="n">
        <v>14.33</v>
      </c>
      <c r="F4548" s="330" t="inlineStr"/>
    </row>
    <row r="4549" ht="45" customHeight="1" s="496">
      <c r="A4549" s="330" t="n">
        <v>89804</v>
      </c>
      <c r="B4549" s="331" t="inlineStr">
        <is>
          <t>CURVA LONGA 90 GRAUS, PVC, SERIE NORMAL, ESGOTO PREDIAL, DN 50 MM, JUNTA ELÁSTICA, FORNECIDO E INSTALADO EM PRUMADA DE ESGOTO SANITÁRIO OU VENTILAÇÃO. AF_08/2022</t>
        </is>
      </c>
      <c r="C4549" s="330" t="inlineStr">
        <is>
          <t>UN</t>
        </is>
      </c>
      <c r="D4549" s="330" t="n">
        <v>17.21</v>
      </c>
      <c r="E4549" s="330" t="n">
        <v>17.31</v>
      </c>
      <c r="F4549" s="330" t="inlineStr"/>
    </row>
    <row r="4550" ht="45" customHeight="1" s="496">
      <c r="A4550" s="330" t="n">
        <v>89735</v>
      </c>
      <c r="B4550" s="331" t="inlineStr">
        <is>
          <t>CURVA LONGA 90 GRAUS, PVC, SERIE NORMAL, ESGOTO PREDIAL, DN 50 MM, JUNTA ELÁSTICA, FORNECIDO E INSTALADO EM RAMAL DE DESCARGA OU RAMAL DE ESGOTO SANITÁRIO. AF_08/2022</t>
        </is>
      </c>
      <c r="C4550" s="330" t="inlineStr">
        <is>
          <t>UN</t>
        </is>
      </c>
      <c r="D4550" s="330" t="n">
        <v>23.17</v>
      </c>
      <c r="E4550" s="330" t="n">
        <v>23.57</v>
      </c>
      <c r="F4550" s="330" t="inlineStr"/>
    </row>
    <row r="4551" ht="45" customHeight="1" s="496">
      <c r="A4551" s="330" t="n">
        <v>89808</v>
      </c>
      <c r="B4551" s="331" t="inlineStr">
        <is>
          <t>CURVA LONGA 90 GRAUS, PVC, SERIE NORMAL, ESGOTO PREDIAL, DN 75 MM, JUNTA ELÁSTICA, FORNECIDO E INSTALADO EM PRUMADA DE ESGOTO SANITÁRIO OU VENTILAÇÃO. AF_08/2022</t>
        </is>
      </c>
      <c r="C4551" s="330" t="inlineStr">
        <is>
          <t>UN</t>
        </is>
      </c>
      <c r="D4551" s="330" t="n">
        <v>47.69</v>
      </c>
      <c r="E4551" s="330" t="n">
        <v>48.05</v>
      </c>
      <c r="F4551" s="330" t="inlineStr"/>
    </row>
    <row r="4552" ht="45" customHeight="1" s="496">
      <c r="A4552" s="330" t="n">
        <v>89743</v>
      </c>
      <c r="B4552" s="331" t="inlineStr">
        <is>
          <t>CURVA LONGA 90 GRAUS, PVC, SERIE NORMAL, ESGOTO PREDIAL, DN 75 MM, JUNTA ELÁSTICA, FORNECIDO E INSTALADO EM RAMAL DE DESCARGA OU RAMAL DE ESGOTO SANITÁRIO. AF_08/2022</t>
        </is>
      </c>
      <c r="C4552" s="330" t="inlineStr">
        <is>
          <t>UN</t>
        </is>
      </c>
      <c r="D4552" s="330" t="n">
        <v>49.96</v>
      </c>
      <c r="E4552" s="330" t="n">
        <v>50.44</v>
      </c>
      <c r="F4552" s="330" t="inlineStr"/>
    </row>
    <row r="4553" ht="45" customHeight="1" s="496">
      <c r="A4553" s="330" t="n">
        <v>89810</v>
      </c>
      <c r="B4553" s="331" t="inlineStr">
        <is>
          <t>JOELHO 45 GRAUS, PVC, SERIE NORMAL, ESGOTO PREDIAL, DN 100 MM, JUNTA ELÁSTICA, FORNECIDO E INSTALADO EM PRUMADA DE ESGOTO SANITÁRIO OU VENTILAÇÃO. AF_08/2022</t>
        </is>
      </c>
      <c r="C4553" s="330" t="inlineStr">
        <is>
          <t>UN</t>
        </is>
      </c>
      <c r="D4553" s="330" t="n">
        <v>28.96</v>
      </c>
      <c r="E4553" s="330" t="n">
        <v>29.59</v>
      </c>
      <c r="F4553" s="330" t="inlineStr"/>
    </row>
    <row r="4554" ht="45" customHeight="1" s="496">
      <c r="A4554" s="330" t="n">
        <v>89746</v>
      </c>
      <c r="B4554" s="331" t="inlineStr">
        <is>
          <t>JOELHO 45 GRAUS, PVC, SERIE NORMAL, ESGOTO PREDIAL, DN 100 MM, JUNTA ELÁSTICA, FORNECIDO E INSTALADO EM RAMAL DE DESCARGA OU RAMAL DE ESGOTO SANITÁRIO. AF_08/2022</t>
        </is>
      </c>
      <c r="C4554" s="330" t="inlineStr">
        <is>
          <t>UN</t>
        </is>
      </c>
      <c r="D4554" s="330" t="n">
        <v>27.54</v>
      </c>
      <c r="E4554" s="330" t="n">
        <v>28.1</v>
      </c>
      <c r="F4554" s="330" t="inlineStr"/>
    </row>
    <row r="4555" ht="45" customHeight="1" s="496">
      <c r="A4555" s="330" t="n">
        <v>89851</v>
      </c>
      <c r="B4555" s="331" t="inlineStr">
        <is>
          <t>JOELHO 45 GRAUS, PVC, SERIE NORMAL, ESGOTO PREDIAL, DN 100 MM, JUNTA ELÁSTICA, FORNECIDO E INSTALADO EM SUBCOLETOR AÉREO DE ESGOTO SANITÁRIO. AF_08/2022</t>
        </is>
      </c>
      <c r="C4555" s="330" t="inlineStr">
        <is>
          <t>UN</t>
        </is>
      </c>
      <c r="D4555" s="330" t="n">
        <v>32.42</v>
      </c>
      <c r="E4555" s="330" t="n">
        <v>33.23</v>
      </c>
      <c r="F4555" s="330" t="inlineStr"/>
    </row>
    <row r="4556" ht="45" customHeight="1" s="496">
      <c r="A4556" s="330" t="n">
        <v>89855</v>
      </c>
      <c r="B4556" s="331" t="inlineStr">
        <is>
          <t>JOELHO 45 GRAUS, PVC, SERIE NORMAL, ESGOTO PREDIAL, DN 150 MM, JUNTA ELÁSTICA, FORNECIDO E INSTALADO EM SUBCOLETOR AÉREO DE ESGOTO SANITÁRIO. AF_08/2022</t>
        </is>
      </c>
      <c r="C4556" s="330" t="inlineStr">
        <is>
          <t>UN</t>
        </is>
      </c>
      <c r="D4556" s="330" t="n">
        <v>97.63</v>
      </c>
      <c r="E4556" s="330" t="n">
        <v>98.68000000000001</v>
      </c>
      <c r="F4556" s="330" t="inlineStr"/>
    </row>
    <row r="4557" ht="45" customHeight="1" s="496">
      <c r="A4557" s="330" t="n">
        <v>89726</v>
      </c>
      <c r="B4557" s="331" t="inlineStr">
        <is>
          <t>JOELHO 45 GRAUS, PVC, SERIE NORMAL, ESGOTO PREDIAL, DN 40 MM, JUNTA SOLDÁVEL, FORNECIDO E INSTALADO EM RAMAL DE DESCARGA OU RAMAL DE ESGOTO SANITÁRIO. AF_08/2022</t>
        </is>
      </c>
      <c r="C4557" s="330" t="inlineStr">
        <is>
          <t>UN</t>
        </is>
      </c>
      <c r="D4557" s="330" t="n">
        <v>10.58</v>
      </c>
      <c r="E4557" s="330" t="n">
        <v>10.95</v>
      </c>
      <c r="F4557" s="330" t="inlineStr"/>
    </row>
    <row r="4558" ht="45" customHeight="1" s="496">
      <c r="A4558" s="330" t="n">
        <v>89802</v>
      </c>
      <c r="B4558" s="331" t="inlineStr">
        <is>
          <t>JOELHO 45 GRAUS, PVC, SERIE NORMAL, ESGOTO PREDIAL, DN 50 MM, JUNTA ELÁSTICA, FORNECIDO E INSTALADO EM PRUMADA DE ESGOTO SANITÁRIO OU VENTILAÇÃO. AF_08/2022</t>
        </is>
      </c>
      <c r="C4558" s="330" t="inlineStr">
        <is>
          <t>UN</t>
        </is>
      </c>
      <c r="D4558" s="330" t="n">
        <v>9.9</v>
      </c>
      <c r="E4558" s="330" t="n">
        <v>10</v>
      </c>
      <c r="F4558" s="330" t="inlineStr"/>
    </row>
    <row r="4559" ht="45" customHeight="1" s="496">
      <c r="A4559" s="330" t="n">
        <v>89732</v>
      </c>
      <c r="B4559" s="331" t="inlineStr">
        <is>
          <t>JOELHO 45 GRAUS, PVC, SERIE NORMAL, ESGOTO PREDIAL, DN 50 MM, JUNTA ELÁSTICA, FORNECIDO E INSTALADO EM RAMAL DE DESCARGA OU RAMAL DE ESGOTO SANITÁRIO. AF_08/2022</t>
        </is>
      </c>
      <c r="C4559" s="330" t="inlineStr">
        <is>
          <t>UN</t>
        </is>
      </c>
      <c r="D4559" s="330" t="n">
        <v>15.86</v>
      </c>
      <c r="E4559" s="330" t="n">
        <v>16.26</v>
      </c>
      <c r="F4559" s="330" t="inlineStr"/>
    </row>
    <row r="4560" ht="45" customHeight="1" s="496">
      <c r="A4560" s="330" t="n">
        <v>89806</v>
      </c>
      <c r="B4560" s="331" t="inlineStr">
        <is>
          <t>JOELHO 45 GRAUS, PVC, SERIE NORMAL, ESGOTO PREDIAL, DN 75 MM, JUNTA ELÁSTICA, FORNECIDO E INSTALADO EM PRUMADA DE ESGOTO SANITÁRIO OU VENTILAÇÃO. AF_08/2022</t>
        </is>
      </c>
      <c r="C4560" s="330" t="inlineStr">
        <is>
          <t>UN</t>
        </is>
      </c>
      <c r="D4560" s="330" t="n">
        <v>20.67</v>
      </c>
      <c r="E4560" s="330" t="n">
        <v>21.03</v>
      </c>
      <c r="F4560" s="330" t="inlineStr"/>
    </row>
    <row r="4561" ht="45" customHeight="1" s="496">
      <c r="A4561" s="330" t="n">
        <v>89739</v>
      </c>
      <c r="B4561" s="331" t="inlineStr">
        <is>
          <t>JOELHO 45 GRAUS, PVC, SERIE NORMAL, ESGOTO PREDIAL, DN 75 MM, JUNTA ELÁSTICA, FORNECIDO E INSTALADO EM RAMAL DE DESCARGA OU RAMAL DE ESGOTO SANITÁRIO. AF_08/2022</t>
        </is>
      </c>
      <c r="C4561" s="330" t="inlineStr">
        <is>
          <t>UN</t>
        </is>
      </c>
      <c r="D4561" s="330" t="n">
        <v>22.94</v>
      </c>
      <c r="E4561" s="330" t="n">
        <v>23.42</v>
      </c>
      <c r="F4561" s="330" t="inlineStr"/>
    </row>
    <row r="4562" ht="45" customHeight="1" s="496">
      <c r="A4562" s="330" t="n">
        <v>89809</v>
      </c>
      <c r="B4562" s="331" t="inlineStr">
        <is>
          <t>JOELHO 90 GRAUS, PVC, SERIE NORMAL, ESGOTO PREDIAL, DN 100 MM, JUNTA ELÁSTICA, FORNECIDO E INSTALADO EM PRUMADA DE ESGOTO SANITÁRIO OU VENTILAÇÃO. AF_08/2022</t>
        </is>
      </c>
      <c r="C4562" s="330" t="inlineStr">
        <is>
          <t>UN</t>
        </is>
      </c>
      <c r="D4562" s="330" t="n">
        <v>28.34</v>
      </c>
      <c r="E4562" s="330" t="n">
        <v>28.97</v>
      </c>
      <c r="F4562" s="330" t="inlineStr"/>
    </row>
    <row r="4563" ht="45" customHeight="1" s="496">
      <c r="A4563" s="330" t="n">
        <v>89744</v>
      </c>
      <c r="B4563" s="331" t="inlineStr">
        <is>
          <t>JOELHO 90 GRAUS, PVC, SERIE NORMAL, ESGOTO PREDIAL, DN 100 MM, JUNTA ELÁSTICA, FORNECIDO E INSTALADO EM RAMAL DE DESCARGA OU RAMAL DE ESGOTO SANITÁRIO. AF_08/2022</t>
        </is>
      </c>
      <c r="C4563" s="330" t="inlineStr">
        <is>
          <t>UN</t>
        </is>
      </c>
      <c r="D4563" s="330" t="n">
        <v>26.92</v>
      </c>
      <c r="E4563" s="330" t="n">
        <v>27.48</v>
      </c>
      <c r="F4563" s="330" t="inlineStr"/>
    </row>
    <row r="4564" ht="45" customHeight="1" s="496">
      <c r="A4564" s="330" t="n">
        <v>89850</v>
      </c>
      <c r="B4564" s="331" t="inlineStr">
        <is>
          <t>JOELHO 90 GRAUS, PVC, SERIE NORMAL, ESGOTO PREDIAL, DN 100 MM, JUNTA ELÁSTICA, FORNECIDO E INSTALADO EM SUBCOLETOR AÉREO DE ESGOTO SANITÁRIO. AF_08/2022</t>
        </is>
      </c>
      <c r="C4564" s="330" t="inlineStr">
        <is>
          <t>UN</t>
        </is>
      </c>
      <c r="D4564" s="330" t="n">
        <v>31.8</v>
      </c>
      <c r="E4564" s="330" t="n">
        <v>32.61</v>
      </c>
      <c r="F4564" s="330" t="inlineStr"/>
    </row>
    <row r="4565" ht="45" customHeight="1" s="496">
      <c r="A4565" s="330" t="n">
        <v>89854</v>
      </c>
      <c r="B4565" s="331" t="inlineStr">
        <is>
          <t>JOELHO 90 GRAUS, PVC, SERIE NORMAL, ESGOTO PREDIAL, DN 150 MM, JUNTA ELÁSTICA, FORNECIDO E INSTALADO EM SUBCOLETOR AÉREO DE ESGOTO SANITÁRIO. AF_08/2022</t>
        </is>
      </c>
      <c r="C4565" s="330" t="inlineStr">
        <is>
          <t>UN</t>
        </is>
      </c>
      <c r="D4565" s="330" t="n">
        <v>93.79000000000001</v>
      </c>
      <c r="E4565" s="330" t="n">
        <v>94.84</v>
      </c>
      <c r="F4565" s="330" t="inlineStr"/>
    </row>
    <row r="4566" ht="45" customHeight="1" s="496">
      <c r="A4566" s="330" t="n">
        <v>89724</v>
      </c>
      <c r="B4566" s="331" t="inlineStr">
        <is>
          <t>JOELHO 90 GRAUS, PVC, SERIE NORMAL, ESGOTO PREDIAL, DN 40 MM, JUNTA SOLDÁVEL, FORNECIDO E INSTALADO EM RAMAL DE DESCARGA OU RAMAL DE ESGOTO SANITÁRIO. AF_08/2022</t>
        </is>
      </c>
      <c r="C4566" s="330" t="inlineStr">
        <is>
          <t>UN</t>
        </is>
      </c>
      <c r="D4566" s="330" t="n">
        <v>10.41</v>
      </c>
      <c r="E4566" s="330" t="n">
        <v>10.78</v>
      </c>
      <c r="F4566" s="330" t="inlineStr"/>
    </row>
    <row r="4567" ht="45" customHeight="1" s="496">
      <c r="A4567" s="330" t="n">
        <v>89801</v>
      </c>
      <c r="B4567" s="331" t="inlineStr">
        <is>
          <t>JOELHO 90 GRAUS, PVC, SERIE NORMAL, ESGOTO PREDIAL, DN 50 MM, JUNTA ELÁSTICA, FORNECIDO E INSTALADO EM PRUMADA DE ESGOTO SANITÁRIO OU VENTILAÇÃO. AF_08/2022</t>
        </is>
      </c>
      <c r="C4567" s="330" t="inlineStr">
        <is>
          <t>UN</t>
        </is>
      </c>
      <c r="D4567" s="330" t="n">
        <v>9.369999999999999</v>
      </c>
      <c r="E4567" s="330" t="n">
        <v>9.470000000000001</v>
      </c>
      <c r="F4567" s="330" t="inlineStr"/>
    </row>
    <row r="4568" ht="45" customHeight="1" s="496">
      <c r="A4568" s="330" t="n">
        <v>89731</v>
      </c>
      <c r="B4568" s="331" t="inlineStr">
        <is>
          <t>JOELHO 90 GRAUS, PVC, SERIE NORMAL, ESGOTO PREDIAL, DN 50 MM, JUNTA ELÁSTICA, FORNECIDO E INSTALADO EM RAMAL DE DESCARGA OU RAMAL DE ESGOTO SANITÁRIO. AF_08/2022</t>
        </is>
      </c>
      <c r="C4568" s="330" t="inlineStr">
        <is>
          <t>UN</t>
        </is>
      </c>
      <c r="D4568" s="330" t="n">
        <v>15.33</v>
      </c>
      <c r="E4568" s="330" t="n">
        <v>15.73</v>
      </c>
      <c r="F4568" s="330" t="inlineStr"/>
    </row>
    <row r="4569" ht="45" customHeight="1" s="496">
      <c r="A4569" s="330" t="n">
        <v>89805</v>
      </c>
      <c r="B4569" s="331" t="inlineStr">
        <is>
          <t>JOELHO 90 GRAUS, PVC, SERIE NORMAL, ESGOTO PREDIAL, DN 75 MM, JUNTA ELÁSTICA, FORNECIDO E INSTALADO EM PRUMADA DE ESGOTO SANITÁRIO OU VENTILAÇÃO. AF_08/2022</t>
        </is>
      </c>
      <c r="C4569" s="330" t="inlineStr">
        <is>
          <t>UN</t>
        </is>
      </c>
      <c r="D4569" s="330" t="n">
        <v>19.95</v>
      </c>
      <c r="E4569" s="330" t="n">
        <v>20.31</v>
      </c>
      <c r="F4569" s="330" t="inlineStr"/>
    </row>
    <row r="4570" ht="45" customHeight="1" s="496">
      <c r="A4570" s="330" t="n">
        <v>89737</v>
      </c>
      <c r="B4570" s="331" t="inlineStr">
        <is>
          <t>JOELHO 90 GRAUS, PVC, SERIE NORMAL, ESGOTO PREDIAL, DN 75 MM, JUNTA ELÁSTICA, FORNECIDO E INSTALADO EM RAMAL DE DESCARGA OU RAMAL DE ESGOTO SANITÁRIO. AF_08/2022</t>
        </is>
      </c>
      <c r="C4570" s="330" t="inlineStr">
        <is>
          <t>UN</t>
        </is>
      </c>
      <c r="D4570" s="330" t="n">
        <v>22.22</v>
      </c>
      <c r="E4570" s="330" t="n">
        <v>22.7</v>
      </c>
      <c r="F4570" s="330" t="inlineStr"/>
    </row>
    <row r="4571" ht="45" customHeight="1" s="496">
      <c r="A4571" s="330" t="n">
        <v>104355</v>
      </c>
      <c r="B4571" s="331" t="inlineStr">
        <is>
          <t>JUNÇÃO DE REDUCAO INVERTIDA, PVC, SÉRIE NORMAL, ESGOTO PREDIAL, DN 100 X 75 MM, JUNTA ELÁSTICA, FORNECIDO E INSTALADO EM PRUMADA DE ESGOTO SANITÁRIO OU VENTILAÇÃO. AF_08/2022</t>
        </is>
      </c>
      <c r="C4571" s="330" t="inlineStr">
        <is>
          <t>UN</t>
        </is>
      </c>
      <c r="D4571" s="330" t="n">
        <v>44.22</v>
      </c>
      <c r="E4571" s="330" t="n">
        <v>44.94</v>
      </c>
      <c r="F4571" s="330" t="inlineStr"/>
    </row>
    <row r="4572" ht="45" customHeight="1" s="496">
      <c r="A4572" s="330" t="n">
        <v>104347</v>
      </c>
      <c r="B4572" s="331" t="inlineStr">
        <is>
          <t>JUNÇÃO DE REDUCAO INVERTIDA, PVC, SÉRIE NORMAL, ESGOTO PREDIAL, DN 100 X 75 MM, JUNTA ELÁSTICA, FORNECIDO E INSTALADO EM RAMAL DE DESCARGA OU RAMAL DE ESGOTO SANITÁRIO. AF_08/2022</t>
        </is>
      </c>
      <c r="C4572" s="330" t="inlineStr">
        <is>
          <t>UN</t>
        </is>
      </c>
      <c r="D4572" s="330" t="n">
        <v>43.97</v>
      </c>
      <c r="E4572" s="330" t="n">
        <v>44.69</v>
      </c>
      <c r="F4572" s="330" t="inlineStr"/>
    </row>
    <row r="4573" ht="45" customHeight="1" s="496">
      <c r="A4573" s="330" t="n">
        <v>104353</v>
      </c>
      <c r="B4573" s="331" t="inlineStr">
        <is>
          <t>JUNÇÃO DE REDUÇÃO INVERTIDA, PVC, SÉRIE NORMAL, ESGOTO PREDIAL, DN 100 X 50 MM, JUNTA ELÁSTICA, FORNECIDO E INSTALADO EM PRUMADA DE ESGOTO SANITÁRIO OU VENTILAÇÃO. AF_08/2022</t>
        </is>
      </c>
      <c r="C4573" s="330" t="inlineStr">
        <is>
          <t>UN</t>
        </is>
      </c>
      <c r="D4573" s="330" t="n">
        <v>38.35</v>
      </c>
      <c r="E4573" s="330" t="n">
        <v>38.96</v>
      </c>
      <c r="F4573" s="330" t="inlineStr"/>
    </row>
    <row r="4574" ht="45" customHeight="1" s="496">
      <c r="A4574" s="330" t="n">
        <v>104345</v>
      </c>
      <c r="B4574" s="331" t="inlineStr">
        <is>
          <t>JUNÇÃO DE REDUÇÃO INVERTIDA, PVC, SÉRIE NORMAL, ESGOTO PREDIAL, DN 100 X 50 MM, JUNTA ELÁSTICA, FORNECIDO E INSTALADO EM RAMAL DE DESCARGA OU RAMAL DE ESGOTO SANITÁRIO. AF_08/2022</t>
        </is>
      </c>
      <c r="C4574" s="330" t="inlineStr">
        <is>
          <t>UN</t>
        </is>
      </c>
      <c r="D4574" s="330" t="n">
        <v>39.75</v>
      </c>
      <c r="E4574" s="330" t="n">
        <v>40.42</v>
      </c>
      <c r="F4574" s="330" t="inlineStr"/>
    </row>
    <row r="4575" ht="45" customHeight="1" s="496">
      <c r="A4575" s="330" t="n">
        <v>104350</v>
      </c>
      <c r="B4575" s="331" t="inlineStr">
        <is>
          <t>JUNÇÃO DE REDUÇÃO INVERTIDA, PVC, SÉRIE NORMAL, ESGOTO PREDIAL, DN 75 X 50 MM, JUNTA ELÁSTICA, FORNECIDO E INSTALADO EM PRUMADA DE ESGOTO SANITÁRIO OU VENTILAÇÃO. AF_08/2022</t>
        </is>
      </c>
      <c r="C4575" s="330" t="inlineStr">
        <is>
          <t>UN</t>
        </is>
      </c>
      <c r="D4575" s="330" t="n">
        <v>27.53</v>
      </c>
      <c r="E4575" s="330" t="n">
        <v>27.9</v>
      </c>
      <c r="F4575" s="330" t="inlineStr"/>
    </row>
    <row r="4576" ht="45" customHeight="1" s="496">
      <c r="A4576" s="330" t="n">
        <v>104343</v>
      </c>
      <c r="B4576" s="331" t="inlineStr">
        <is>
          <t>JUNÇÃO DE REDUÇÃO INVERTIDA, PVC, SÉRIE NORMAL, ESGOTO PREDIAL, DN 75 X 50 MM, JUNTA ELÁSTICA, FORNECIDO E INSTALADO EM RAMAL DE DESCARGA OU RAMAL DE ESGOTO SANITÁRIO. AF_08/2022</t>
        </is>
      </c>
      <c r="C4576" s="330" t="inlineStr">
        <is>
          <t>UN</t>
        </is>
      </c>
      <c r="D4576" s="330" t="n">
        <v>32.2</v>
      </c>
      <c r="E4576" s="330" t="n">
        <v>32.81</v>
      </c>
      <c r="F4576" s="330" t="inlineStr"/>
    </row>
    <row r="4577" ht="45" customHeight="1" s="496">
      <c r="A4577" s="330" t="n">
        <v>89834</v>
      </c>
      <c r="B4577" s="331" t="inlineStr">
        <is>
          <t>JUNÇÃO SIMPLES, PVC, SERIE NORMAL, ESGOTO PREDIAL, DN 100 X 100 MM, JUNTA ELÁSTICA, FORNECIDO E INSTALADO EM PRUMADA DE ESGOTO SANITÁRIO OU VENTILAÇÃO. AF_08/2022</t>
        </is>
      </c>
      <c r="C4577" s="330" t="inlineStr">
        <is>
          <t>UN</t>
        </is>
      </c>
      <c r="D4577" s="330" t="n">
        <v>48.96</v>
      </c>
      <c r="E4577" s="330" t="n">
        <v>49.81</v>
      </c>
      <c r="F4577" s="330" t="inlineStr"/>
    </row>
    <row r="4578" ht="45" customHeight="1" s="496">
      <c r="A4578" s="330" t="n">
        <v>89797</v>
      </c>
      <c r="B4578" s="331" t="inlineStr">
        <is>
          <t>JUNÇÃO SIMPLES, PVC, SERIE NORMAL, ESGOTO PREDIAL, DN 100 X 100 MM, JUNTA ELÁSTICA, FORNECIDO E INSTALADO EM RAMAL DE DESCARGA OU RAMAL DE ESGOTO SANITÁRIO. AF_08/2022</t>
        </is>
      </c>
      <c r="C4578" s="330" t="inlineStr">
        <is>
          <t>UN</t>
        </is>
      </c>
      <c r="D4578" s="330" t="n">
        <v>47.08</v>
      </c>
      <c r="E4578" s="330" t="n">
        <v>47.83</v>
      </c>
      <c r="F4578" s="330" t="inlineStr"/>
    </row>
    <row r="4579" ht="45" customHeight="1" s="496">
      <c r="A4579" s="330" t="n">
        <v>89861</v>
      </c>
      <c r="B4579" s="331" t="inlineStr">
        <is>
          <t>JUNÇÃO SIMPLES, PVC, SERIE NORMAL, ESGOTO PREDIAL, DN 100 X 100 MM, JUNTA ELÁSTICA, FORNECIDO E INSTALADO EM SUBCOLETOR AÉREO DE ESGOTO SANITÁRIO. AF_08/2022</t>
        </is>
      </c>
      <c r="C4579" s="330" t="inlineStr">
        <is>
          <t>UN</t>
        </is>
      </c>
      <c r="D4579" s="330" t="n">
        <v>53.58</v>
      </c>
      <c r="E4579" s="330" t="n">
        <v>54.66</v>
      </c>
      <c r="F4579" s="330" t="inlineStr"/>
    </row>
    <row r="4580" ht="45" customHeight="1" s="496">
      <c r="A4580" s="330" t="n">
        <v>89783</v>
      </c>
      <c r="B4580" s="331" t="inlineStr">
        <is>
          <t>JUNÇÃO SIMPLES, PVC, SERIE NORMAL, ESGOTO PREDIAL, DN 40 MM, JUNTA SOLDÁVEL, FORNECIDO E INSTALADO EM RAMAL DE DESCARGA OU RAMAL DE ESGOTO SANITÁRIO. AF_08/2022</t>
        </is>
      </c>
      <c r="C4580" s="330" t="inlineStr">
        <is>
          <t>UN</t>
        </is>
      </c>
      <c r="D4580" s="330" t="n">
        <v>14.85</v>
      </c>
      <c r="E4580" s="330" t="n">
        <v>15.34</v>
      </c>
      <c r="F4580" s="330" t="inlineStr"/>
    </row>
    <row r="4581" ht="45" customHeight="1" s="496">
      <c r="A4581" s="330" t="n">
        <v>89827</v>
      </c>
      <c r="B4581" s="331" t="inlineStr">
        <is>
          <t>JUNÇÃO SIMPLES, PVC, SERIE NORMAL, ESGOTO PREDIAL, DN 50 X 50 MM, JUNTA ELÁSTICA, FORNECIDO E INSTALADO EM PRUMADA DE ESGOTO SANITÁRIO OU VENTILAÇÃO. AF_08/2022</t>
        </is>
      </c>
      <c r="C4581" s="330" t="inlineStr">
        <is>
          <t>UN</t>
        </is>
      </c>
      <c r="D4581" s="330" t="n">
        <v>17.61</v>
      </c>
      <c r="E4581" s="330" t="n">
        <v>17.74</v>
      </c>
      <c r="F4581" s="330" t="inlineStr"/>
    </row>
    <row r="4582" ht="45" customHeight="1" s="496">
      <c r="A4582" s="330" t="n">
        <v>89785</v>
      </c>
      <c r="B4582" s="331" t="inlineStr">
        <is>
          <t>JUNÇÃO SIMPLES, PVC, SERIE NORMAL, ESGOTO PREDIAL, DN 50 X 50 MM, JUNTA ELÁSTICA, FORNECIDO E INSTALADO EM RAMAL DE DESCARGA OU RAMAL DE ESGOTO SANITÁRIO. AF_08/2022</t>
        </is>
      </c>
      <c r="C4582" s="330" t="inlineStr">
        <is>
          <t>UN</t>
        </is>
      </c>
      <c r="D4582" s="330" t="n">
        <v>25.55</v>
      </c>
      <c r="E4582" s="330" t="n">
        <v>26.09</v>
      </c>
      <c r="F4582" s="330" t="inlineStr"/>
    </row>
    <row r="4583" ht="45" customHeight="1" s="496">
      <c r="A4583" s="330" t="n">
        <v>89830</v>
      </c>
      <c r="B4583" s="331" t="inlineStr">
        <is>
          <t>JUNÇÃO SIMPLES, PVC, SERIE NORMAL, ESGOTO PREDIAL, DN 75 X 75 MM, JUNTA ELÁSTICA, FORNECIDO E INSTALADO EM PRUMADA DE ESGOTO SANITÁRIO OU VENTILAÇÃO. AF_08/2022</t>
        </is>
      </c>
      <c r="C4583" s="330" t="inlineStr">
        <is>
          <t>UN</t>
        </is>
      </c>
      <c r="D4583" s="330" t="n">
        <v>34.8</v>
      </c>
      <c r="E4583" s="330" t="n">
        <v>35.3</v>
      </c>
      <c r="F4583" s="330" t="inlineStr"/>
    </row>
    <row r="4584" ht="45" customHeight="1" s="496">
      <c r="A4584" s="330" t="n">
        <v>89795</v>
      </c>
      <c r="B4584" s="331" t="inlineStr">
        <is>
          <t>JUNÇÃO SIMPLES, PVC, SERIE NORMAL, ESGOTO PREDIAL, DN 75 X 75 MM, JUNTA ELÁSTICA, FORNECIDO E INSTALADO EM RAMAL DE DESCARGA OU RAMAL DE ESGOTO SANITÁRIO. AF_08/2022</t>
        </is>
      </c>
      <c r="C4584" s="330" t="inlineStr">
        <is>
          <t>UN</t>
        </is>
      </c>
      <c r="D4584" s="330" t="n">
        <v>37.83</v>
      </c>
      <c r="E4584" s="330" t="n">
        <v>38.48</v>
      </c>
      <c r="F4584" s="330" t="inlineStr"/>
    </row>
    <row r="4585" ht="45" customHeight="1" s="496">
      <c r="A4585" s="330" t="n">
        <v>89823</v>
      </c>
      <c r="B4585" s="331" t="inlineStr">
        <is>
          <t>LUVA DE CORRER, PVC, SERIE NORMAL, ESGOTO PREDIAL, DN 100 MM, JUNTA ELÁSTICA, FORNECIDO E INSTALADO EM PRUMADA DE ESGOTO SANITÁRIO OU VENTILAÇÃO. AF_08/2022</t>
        </is>
      </c>
      <c r="C4585" s="330" t="inlineStr">
        <is>
          <t>UN</t>
        </is>
      </c>
      <c r="D4585" s="330" t="n">
        <v>31.66</v>
      </c>
      <c r="E4585" s="330" t="n">
        <v>32.09</v>
      </c>
      <c r="F4585" s="330" t="inlineStr"/>
    </row>
    <row r="4586" ht="45" customHeight="1" s="496">
      <c r="A4586" s="330" t="n">
        <v>89779</v>
      </c>
      <c r="B4586" s="331" t="inlineStr">
        <is>
          <t>LUVA DE CORRER, PVC, SERIE NORMAL, ESGOTO PREDIAL, DN 100 MM, JUNTA ELÁSTICA, FORNECIDO E INSTALADO EM RAMAL DE DESCARGA OU RAMAL DE ESGOTO SANITÁRIO. AF_08/2022</t>
        </is>
      </c>
      <c r="C4586" s="330" t="inlineStr">
        <is>
          <t>UN</t>
        </is>
      </c>
      <c r="D4586" s="330" t="n">
        <v>30.72</v>
      </c>
      <c r="E4586" s="330" t="n">
        <v>31.1</v>
      </c>
      <c r="F4586" s="330" t="inlineStr"/>
    </row>
    <row r="4587" ht="45" customHeight="1" s="496">
      <c r="A4587" s="330" t="n">
        <v>89857</v>
      </c>
      <c r="B4587" s="331" t="inlineStr">
        <is>
          <t>LUVA DE CORRER, PVC, SERIE NORMAL, ESGOTO PREDIAL, DN 100 MM, JUNTA ELÁSTICA, FORNECIDO E INSTALADO EM SUBCOLETOR AÉREO DE ESGOTO SANITÁRIO. AF_08/2022</t>
        </is>
      </c>
      <c r="C4587" s="330" t="inlineStr">
        <is>
          <t>UN</t>
        </is>
      </c>
      <c r="D4587" s="330" t="n">
        <v>33.97</v>
      </c>
      <c r="E4587" s="330" t="n">
        <v>34.51</v>
      </c>
      <c r="F4587" s="330" t="inlineStr"/>
    </row>
    <row r="4588" ht="45" customHeight="1" s="496">
      <c r="A4588" s="330" t="n">
        <v>89814</v>
      </c>
      <c r="B4588" s="331" t="inlineStr">
        <is>
          <t>LUVA DE CORRER, PVC, SERIE NORMAL, ESGOTO PREDIAL, DN 50 MM, JUNTA ELÁSTICA, FORNECIDO E INSTALADO EM PRUMADA DE ESGOTO SANITÁRIO OU VENTILAÇÃO. AF_08/2022</t>
        </is>
      </c>
      <c r="C4588" s="330" t="inlineStr">
        <is>
          <t>UN</t>
        </is>
      </c>
      <c r="D4588" s="330" t="n">
        <v>14.76</v>
      </c>
      <c r="E4588" s="330" t="n">
        <v>14.81</v>
      </c>
      <c r="F4588" s="330" t="inlineStr"/>
    </row>
    <row r="4589" ht="45" customHeight="1" s="496">
      <c r="A4589" s="330" t="n">
        <v>89754</v>
      </c>
      <c r="B4589" s="331" t="inlineStr">
        <is>
          <t>LUVA DE CORRER, PVC, SERIE NORMAL, ESGOTO PREDIAL, DN 50 MM, JUNTA ELÁSTICA, FORNECIDO E INSTALADO EM RAMAL DE DESCARGA OU RAMAL DE ESGOTO SANITÁRIO. AF_08/2022</t>
        </is>
      </c>
      <c r="C4589" s="330" t="inlineStr">
        <is>
          <t>UN</t>
        </is>
      </c>
      <c r="D4589" s="330" t="n">
        <v>18.72</v>
      </c>
      <c r="E4589" s="330" t="n">
        <v>18.99</v>
      </c>
      <c r="F4589" s="330" t="inlineStr"/>
    </row>
    <row r="4590" ht="45" customHeight="1" s="496">
      <c r="A4590" s="330" t="n">
        <v>89819</v>
      </c>
      <c r="B4590" s="331" t="inlineStr">
        <is>
          <t>LUVA DE CORRER, PVC, SERIE NORMAL, ESGOTO PREDIAL, DN 75 MM, JUNTA ELÁSTICA, FORNECIDO E INSTALADO EM PRUMADA DE ESGOTO SANITÁRIO OU VENTILAÇÃO. AF_08/2022</t>
        </is>
      </c>
      <c r="C4590" s="330" t="inlineStr">
        <is>
          <t>UN</t>
        </is>
      </c>
      <c r="D4590" s="330" t="n">
        <v>21.63</v>
      </c>
      <c r="E4590" s="330" t="n">
        <v>21.88</v>
      </c>
      <c r="F4590" s="330" t="inlineStr"/>
    </row>
    <row r="4591" ht="45" customHeight="1" s="496">
      <c r="A4591" s="330" t="n">
        <v>89776</v>
      </c>
      <c r="B4591" s="331" t="inlineStr">
        <is>
          <t>LUVA DE CORRER, PVC, SERIE NORMAL, ESGOTO PREDIAL, DN 75 MM, JUNTA ELÁSTICA, FORNECIDO E INSTALADO EM RAMAL DE DESCARGA OU RAMAL DE ESGOTO SANITÁRIO. AF_08/2022</t>
        </is>
      </c>
      <c r="C4591" s="330" t="inlineStr">
        <is>
          <t>UN</t>
        </is>
      </c>
      <c r="D4591" s="330" t="n">
        <v>23.14</v>
      </c>
      <c r="E4591" s="330" t="n">
        <v>23.47</v>
      </c>
      <c r="F4591" s="330" t="inlineStr"/>
    </row>
    <row r="4592" ht="45" customHeight="1" s="496">
      <c r="A4592" s="330" t="n">
        <v>89821</v>
      </c>
      <c r="B4592" s="331" t="inlineStr">
        <is>
          <t>LUVA SIMPLES, PVC, SERIE NORMAL, ESGOTO PREDIAL, DN 100 MM, JUNTA ELÁSTICA, FORNECIDO E INSTALADO EM PRUMADA DE ESGOTO SANITÁRIO OU VENTILAÇÃO. AF_08/2022</t>
        </is>
      </c>
      <c r="C4592" s="330" t="inlineStr">
        <is>
          <t>UN</t>
        </is>
      </c>
      <c r="D4592" s="330" t="n">
        <v>17.17</v>
      </c>
      <c r="E4592" s="330" t="n">
        <v>17.6</v>
      </c>
      <c r="F4592" s="330" t="inlineStr"/>
    </row>
    <row r="4593" ht="45" customHeight="1" s="496">
      <c r="A4593" s="330" t="n">
        <v>89778</v>
      </c>
      <c r="B4593" s="331" t="inlineStr">
        <is>
          <t>LUVA SIMPLES, PVC, SERIE NORMAL, ESGOTO PREDIAL, DN 100 MM, JUNTA ELÁSTICA, FORNECIDO E INSTALADO EM RAMAL DE DESCARGA OU RAMAL DE ESGOTO SANITÁRIO. AF_08/2022</t>
        </is>
      </c>
      <c r="C4593" s="330" t="inlineStr">
        <is>
          <t>UN</t>
        </is>
      </c>
      <c r="D4593" s="330" t="n">
        <v>16.23</v>
      </c>
      <c r="E4593" s="330" t="n">
        <v>16.61</v>
      </c>
      <c r="F4593" s="330" t="inlineStr"/>
    </row>
    <row r="4594" ht="45" customHeight="1" s="496">
      <c r="A4594" s="330" t="n">
        <v>89856</v>
      </c>
      <c r="B4594" s="331" t="inlineStr">
        <is>
          <t>LUVA SIMPLES, PVC, SERIE NORMAL, ESGOTO PREDIAL, DN 100 MM, JUNTA ELÁSTICA, FORNECIDO E INSTALADO EM SUBCOLETOR AÉREO DE ESGOTO SANITÁRIO. AF_08/2022</t>
        </is>
      </c>
      <c r="C4594" s="330" t="inlineStr">
        <is>
          <t>UN</t>
        </is>
      </c>
      <c r="D4594" s="330" t="n">
        <v>19.49</v>
      </c>
      <c r="E4594" s="330" t="n">
        <v>20.03</v>
      </c>
      <c r="F4594" s="330" t="inlineStr"/>
    </row>
    <row r="4595" ht="45" customHeight="1" s="496">
      <c r="A4595" s="330" t="n">
        <v>89752</v>
      </c>
      <c r="B4595" s="331" t="inlineStr">
        <is>
          <t>LUVA SIMPLES, PVC, SERIE NORMAL, ESGOTO PREDIAL, DN 40 MM, JUNTA SOLDÁVEL, FORNECIDO E INSTALADO EM RAMAL DE DESCARGA OU RAMAL DE ESGOTO SANITÁRIO. AF_08/2022</t>
        </is>
      </c>
      <c r="C4595" s="330" t="inlineStr">
        <is>
          <t>UN</t>
        </is>
      </c>
      <c r="D4595" s="330" t="n">
        <v>7.59</v>
      </c>
      <c r="E4595" s="330" t="n">
        <v>7.84</v>
      </c>
      <c r="F4595" s="330" t="inlineStr"/>
    </row>
    <row r="4596" ht="45" customHeight="1" s="496">
      <c r="A4596" s="330" t="n">
        <v>89813</v>
      </c>
      <c r="B4596" s="331" t="inlineStr">
        <is>
          <t>LUVA SIMPLES, PVC, SERIE NORMAL, ESGOTO PREDIAL, DN 50 MM, JUNTA ELÁSTICA, FORNECIDO E INSTALADO EM PRUMADA DE ESGOTO SANITÁRIO OU VENTILAÇÃO. AF_08/2022</t>
        </is>
      </c>
      <c r="C4596" s="330" t="inlineStr">
        <is>
          <t>UN</t>
        </is>
      </c>
      <c r="D4596" s="330" t="n">
        <v>4.89</v>
      </c>
      <c r="E4596" s="330" t="n">
        <v>4.94</v>
      </c>
      <c r="F4596" s="330" t="inlineStr"/>
    </row>
    <row r="4597" ht="45" customHeight="1" s="496">
      <c r="A4597" s="330" t="n">
        <v>89753</v>
      </c>
      <c r="B4597" s="331" t="inlineStr">
        <is>
          <t>LUVA SIMPLES, PVC, SERIE NORMAL, ESGOTO PREDIAL, DN 50 MM, JUNTA ELÁSTICA, FORNECIDO E INSTALADO EM RAMAL DE DESCARGA OU RAMAL DE ESGOTO SANITÁRIO. AF_08/2022</t>
        </is>
      </c>
      <c r="C4597" s="330" t="inlineStr">
        <is>
          <t>UN</t>
        </is>
      </c>
      <c r="D4597" s="330" t="n">
        <v>8.9</v>
      </c>
      <c r="E4597" s="330" t="n">
        <v>9.17</v>
      </c>
      <c r="F4597" s="330" t="inlineStr"/>
    </row>
    <row r="4598" ht="45" customHeight="1" s="496">
      <c r="A4598" s="330" t="n">
        <v>89817</v>
      </c>
      <c r="B4598" s="331" t="inlineStr">
        <is>
          <t>LUVA SIMPLES, PVC, SERIE NORMAL, ESGOTO PREDIAL, DN 75 MM, JUNTA ELÁSTICA, FORNECIDO E INSTALADO EM PRUMADA DE ESGOTO SANITÁRIO OU VENTILAÇÃO. AF_08/2022</t>
        </is>
      </c>
      <c r="C4598" s="330" t="inlineStr">
        <is>
          <t>UN</t>
        </is>
      </c>
      <c r="D4598" s="330" t="n">
        <v>12.45</v>
      </c>
      <c r="E4598" s="330" t="n">
        <v>12.7</v>
      </c>
      <c r="F4598" s="330" t="inlineStr"/>
    </row>
    <row r="4599" ht="45" customHeight="1" s="496">
      <c r="A4599" s="330" t="n">
        <v>89774</v>
      </c>
      <c r="B4599" s="331" t="inlineStr">
        <is>
          <t>LUVA SIMPLES, PVC, SERIE NORMAL, ESGOTO PREDIAL, DN 75 MM, JUNTA ELÁSTICA, FORNECIDO E INSTALADO EM RAMAL DE DESCARGA OU RAMAL DE ESGOTO SANITÁRIO. AF_08/2022</t>
        </is>
      </c>
      <c r="C4599" s="330" t="inlineStr">
        <is>
          <t>UN</t>
        </is>
      </c>
      <c r="D4599" s="330" t="n">
        <v>13.99</v>
      </c>
      <c r="E4599" s="330" t="n">
        <v>14.32</v>
      </c>
      <c r="F4599" s="330" t="inlineStr"/>
    </row>
    <row r="4600" ht="45" customHeight="1" s="496">
      <c r="A4600" s="330" t="n">
        <v>95693</v>
      </c>
      <c r="B4600" s="331" t="inlineStr">
        <is>
          <t>LUVA SIMPLES, PVC, SÉRIE NORMAL, ESGOTO PREDIAL, DN 150 MM, JUNTA ELÁSTICA, FORNECIDO E INSTALADO EM SUBCOLETOR AÉREO DE ESGOTO SANITÁRIO. AF_08/2022</t>
        </is>
      </c>
      <c r="C4600" s="330" t="inlineStr">
        <is>
          <t>UN</t>
        </is>
      </c>
      <c r="D4600" s="330" t="n">
        <v>43.05</v>
      </c>
      <c r="E4600" s="330" t="n">
        <v>43.75</v>
      </c>
      <c r="F4600" s="330" t="inlineStr"/>
    </row>
    <row r="4601" ht="45" customHeight="1" s="496">
      <c r="A4601" s="330" t="n">
        <v>89833</v>
      </c>
      <c r="B4601" s="331" t="inlineStr">
        <is>
          <t>TE, PVC, SERIE NORMAL, ESGOTO PREDIAL, DN 100 X 100 MM, JUNTA ELÁSTICA, FORNECIDO E INSTALADO EM PRUMADA DE ESGOTO SANITÁRIO OU VENTILAÇÃO. AF_08/2022</t>
        </is>
      </c>
      <c r="C4601" s="330" t="inlineStr">
        <is>
          <t>UN</t>
        </is>
      </c>
      <c r="D4601" s="330" t="n">
        <v>43.03</v>
      </c>
      <c r="E4601" s="330" t="n">
        <v>43.88</v>
      </c>
      <c r="F4601" s="330" t="inlineStr"/>
    </row>
    <row r="4602" ht="45" customHeight="1" s="496">
      <c r="A4602" s="330" t="n">
        <v>89796</v>
      </c>
      <c r="B4602" s="331" t="inlineStr">
        <is>
          <t>TE, PVC, SERIE NORMAL, ESGOTO PREDIAL, DN 100 X 100 MM, JUNTA ELÁSTICA, FORNECIDO E INSTALADO EM RAMAL DE DESCARGA OU RAMAL DE ESGOTO SANITÁRIO. AF_08/2022</t>
        </is>
      </c>
      <c r="C4602" s="330" t="inlineStr">
        <is>
          <t>UN</t>
        </is>
      </c>
      <c r="D4602" s="330" t="n">
        <v>41.15</v>
      </c>
      <c r="E4602" s="330" t="n">
        <v>41.9</v>
      </c>
      <c r="F4602" s="330" t="inlineStr"/>
    </row>
    <row r="4603" ht="45" customHeight="1" s="496">
      <c r="A4603" s="330" t="n">
        <v>89860</v>
      </c>
      <c r="B4603" s="331" t="inlineStr">
        <is>
          <t>TE, PVC, SERIE NORMAL, ESGOTO PREDIAL, DN 100 X 100 MM, JUNTA ELÁSTICA, FORNECIDO E INSTALADO EM SUBCOLETOR AÉREO DE ESGOTO SANITÁRIO. AF_08/2022</t>
        </is>
      </c>
      <c r="C4603" s="330" t="inlineStr">
        <is>
          <t>UN</t>
        </is>
      </c>
      <c r="D4603" s="330" t="n">
        <v>47.65</v>
      </c>
      <c r="E4603" s="330" t="n">
        <v>48.73</v>
      </c>
      <c r="F4603" s="330" t="inlineStr"/>
    </row>
    <row r="4604" ht="45" customHeight="1" s="496">
      <c r="A4604" s="330" t="n">
        <v>89782</v>
      </c>
      <c r="B4604" s="331" t="inlineStr">
        <is>
          <t>TE, PVC, SERIE NORMAL, ESGOTO PREDIAL, DN 40 X 40 MM, JUNTA SOLDÁVEL, FORNECIDO E INSTALADO EM RAMAL DE DESCARGA OU RAMAL DE ESGOTO SANITÁRIO. AF_08/2022</t>
        </is>
      </c>
      <c r="C4604" s="330" t="inlineStr">
        <is>
          <t>UN</t>
        </is>
      </c>
      <c r="D4604" s="330" t="n">
        <v>14.77</v>
      </c>
      <c r="E4604" s="330" t="n">
        <v>15.26</v>
      </c>
      <c r="F4604" s="330" t="inlineStr"/>
    </row>
    <row r="4605" ht="45" customHeight="1" s="496">
      <c r="A4605" s="330" t="n">
        <v>89825</v>
      </c>
      <c r="B4605" s="331" t="inlineStr">
        <is>
          <t>TE, PVC, SERIE NORMAL, ESGOTO PREDIAL, DN 50 X 50 MM, JUNTA ELÁSTICA, FORNECIDO E INSTALADO EM PRUMADA DE ESGOTO SANITÁRIO OU VENTILAÇÃO. AF_08/2022</t>
        </is>
      </c>
      <c r="C4605" s="330" t="inlineStr">
        <is>
          <t>UN</t>
        </is>
      </c>
      <c r="D4605" s="330" t="n">
        <v>15.88</v>
      </c>
      <c r="E4605" s="330" t="n">
        <v>16.01</v>
      </c>
      <c r="F4605" s="330" t="inlineStr"/>
    </row>
    <row r="4606" ht="45" customHeight="1" s="496">
      <c r="A4606" s="330" t="n">
        <v>89784</v>
      </c>
      <c r="B4606" s="331" t="inlineStr">
        <is>
          <t>TE, PVC, SERIE NORMAL, ESGOTO PREDIAL, DN 50 X 50 MM, JUNTA ELÁSTICA, FORNECIDO E INSTALADO EM RAMAL DE DESCARGA OU RAMAL DE ESGOTO SANITÁRIO. AF_08/2022</t>
        </is>
      </c>
      <c r="C4606" s="330" t="inlineStr">
        <is>
          <t>UN</t>
        </is>
      </c>
      <c r="D4606" s="330" t="n">
        <v>23.82</v>
      </c>
      <c r="E4606" s="330" t="n">
        <v>24.36</v>
      </c>
      <c r="F4606" s="330" t="inlineStr"/>
    </row>
    <row r="4607" ht="45" customHeight="1" s="496">
      <c r="A4607" s="330" t="n">
        <v>89829</v>
      </c>
      <c r="B4607" s="331" t="inlineStr">
        <is>
          <t>TE, PVC, SERIE NORMAL, ESGOTO PREDIAL, DN 75 X 75 MM, JUNTA ELÁSTICA, FORNECIDO E INSTALADO EM PRUMADA DE ESGOTO SANITÁRIO OU VENTILAÇÃO. AF_08/2022</t>
        </is>
      </c>
      <c r="C4607" s="330" t="inlineStr">
        <is>
          <t>UN</t>
        </is>
      </c>
      <c r="D4607" s="330" t="n">
        <v>33.27</v>
      </c>
      <c r="E4607" s="330" t="n">
        <v>33.77</v>
      </c>
      <c r="F4607" s="330" t="inlineStr"/>
    </row>
    <row r="4608" ht="45" customHeight="1" s="496">
      <c r="A4608" s="330" t="n">
        <v>89786</v>
      </c>
      <c r="B4608" s="331" t="inlineStr">
        <is>
          <t>TE, PVC, SERIE NORMAL, ESGOTO PREDIAL, DN 75 X 75 MM, JUNTA ELÁSTICA, FORNECIDO E INSTALADO EM RAMAL DE DESCARGA OU RAMAL DE ESGOTO SANITÁRIO. AF_08/2022</t>
        </is>
      </c>
      <c r="C4608" s="330" t="inlineStr">
        <is>
          <t>UN</t>
        </is>
      </c>
      <c r="D4608" s="330" t="n">
        <v>36.3</v>
      </c>
      <c r="E4608" s="330" t="n">
        <v>36.95</v>
      </c>
      <c r="F4608" s="330" t="inlineStr"/>
    </row>
    <row r="4609" ht="45" customHeight="1" s="496">
      <c r="A4609" s="330" t="n">
        <v>104352</v>
      </c>
      <c r="B4609" s="331" t="inlineStr">
        <is>
          <t>TE, PVC, SÉRIE NORMAL, ESGOTO PREDIAL, DN 100 X 50 MM, JUNTA ELÁSTICA, FORNECIDO E INSTALADO EM PRUMADA DE ESGOTO SANITÁRIO OU VENTILAÇÃO. AF_08/2022</t>
        </is>
      </c>
      <c r="C4609" s="330" t="inlineStr">
        <is>
          <t>UN</t>
        </is>
      </c>
      <c r="D4609" s="330" t="n">
        <v>36.82</v>
      </c>
      <c r="E4609" s="330" t="n">
        <v>37.43</v>
      </c>
      <c r="F4609" s="330" t="inlineStr"/>
    </row>
    <row r="4610" ht="45" customHeight="1" s="496">
      <c r="A4610" s="330" t="n">
        <v>104344</v>
      </c>
      <c r="B4610" s="331" t="inlineStr">
        <is>
          <t>TE, PVC, SÉRIE NORMAL, ESGOTO PREDIAL, DN 100 X 50 MM, JUNTA ELÁSTICA, FORNECIDO E INSTALADO EM RAMAL DE DESCARGA OU RAMAL DE ESGOTO SANITÁRIO. AF_08/2022</t>
        </is>
      </c>
      <c r="C4610" s="330" t="inlineStr">
        <is>
          <t>UN</t>
        </is>
      </c>
      <c r="D4610" s="330" t="n">
        <v>38.22</v>
      </c>
      <c r="E4610" s="330" t="n">
        <v>38.89</v>
      </c>
      <c r="F4610" s="330" t="inlineStr"/>
    </row>
    <row r="4611" ht="45" customHeight="1" s="496">
      <c r="A4611" s="330" t="n">
        <v>104354</v>
      </c>
      <c r="B4611" s="331" t="inlineStr">
        <is>
          <t>TE, PVC, SÉRIE NORMAL, ESGOTO PREDIAL, DN 100 X 75 MM, JUNTA ELÁSTICA, FORNECIDO E INSTALADO EM PRUMADA DE ESGOTO SANITÁRIO OU VENTILAÇÃO. AF_08/2022</t>
        </is>
      </c>
      <c r="C4611" s="330" t="inlineStr">
        <is>
          <t>UN</t>
        </is>
      </c>
      <c r="D4611" s="330" t="n">
        <v>42.25</v>
      </c>
      <c r="E4611" s="330" t="n">
        <v>42.97</v>
      </c>
      <c r="F4611" s="330" t="inlineStr"/>
    </row>
    <row r="4612" ht="45" customHeight="1" s="496">
      <c r="A4612" s="330" t="n">
        <v>104346</v>
      </c>
      <c r="B4612" s="331" t="inlineStr">
        <is>
          <t>TE, PVC, SÉRIE NORMAL, ESGOTO PREDIAL, DN 100 X 75 MM, JUNTA ELÁSTICA, FORNECIDO E INSTALADO EM RAMAL DE DESCARGA OU RAMAL DE ESGOTO SANITÁRIO. AF_08/2022</t>
        </is>
      </c>
      <c r="C4612" s="330" t="inlineStr">
        <is>
          <t>UN</t>
        </is>
      </c>
      <c r="D4612" s="330" t="n">
        <v>42</v>
      </c>
      <c r="E4612" s="330" t="n">
        <v>42.72</v>
      </c>
      <c r="F4612" s="330" t="inlineStr"/>
    </row>
    <row r="4613" ht="45" customHeight="1" s="496">
      <c r="A4613" s="330" t="n">
        <v>104356</v>
      </c>
      <c r="B4613" s="331" t="inlineStr">
        <is>
          <t>TERMINAL DE VENTILAÇÃO, PVC, SÉRIE NORMAL, ESGOTO PREDIAL, DN 100 MM, JUNTA SOLDÁVEL, FORNECIDO E INSTALADO EM PRUMADA DE ESGOTO SANITÁRIO OU VENTILAÇÃO. AF_08/2022</t>
        </is>
      </c>
      <c r="C4613" s="330" t="inlineStr">
        <is>
          <t>UN</t>
        </is>
      </c>
      <c r="D4613" s="330" t="n">
        <v>24.35</v>
      </c>
      <c r="E4613" s="330" t="n">
        <v>24.57</v>
      </c>
      <c r="F4613" s="330" t="inlineStr"/>
    </row>
    <row r="4614" ht="45" customHeight="1" s="496">
      <c r="A4614" s="330" t="n">
        <v>104348</v>
      </c>
      <c r="B4614" s="331" t="inlineStr">
        <is>
          <t>TERMINAL DE VENTILAÇÃO, PVC, SÉRIE NORMAL, ESGOTO PREDIAL, DN 50 MM, JUNTA SOLDÁVEL, FORNECIDO E INSTALADO EM PRUMADA DE ESGOTO SANITÁRIO OU VENTILAÇÃO. AF_08/2022</t>
        </is>
      </c>
      <c r="C4614" s="330" t="inlineStr">
        <is>
          <t>UN</t>
        </is>
      </c>
      <c r="D4614" s="330" t="n">
        <v>8.52</v>
      </c>
      <c r="E4614" s="330" t="n">
        <v>8.539999999999999</v>
      </c>
      <c r="F4614" s="330" t="inlineStr"/>
    </row>
    <row r="4615" ht="45" customHeight="1" s="496">
      <c r="A4615" s="330" t="n">
        <v>104351</v>
      </c>
      <c r="B4615" s="331" t="inlineStr">
        <is>
          <t>TERMINAL DE VENTILAÇÃO, PVC, SÉRIE NORMAL, ESGOTO PREDIAL, DN 75 MM, JUNTA SOLDÁVEL, FORNECIDO E INSTALADO EM PRUMADA DE ESGOTO SANITÁRIO OU VENTILAÇÃO. AF_08/2022</t>
        </is>
      </c>
      <c r="C4615" s="330" t="inlineStr">
        <is>
          <t>UN</t>
        </is>
      </c>
      <c r="D4615" s="330" t="n">
        <v>18.04</v>
      </c>
      <c r="E4615" s="330" t="n">
        <v>18.16</v>
      </c>
      <c r="F4615" s="330" t="inlineStr"/>
    </row>
    <row r="4616" ht="45" customHeight="1" s="496">
      <c r="A4616" s="330" t="n">
        <v>89800</v>
      </c>
      <c r="B4616" s="331" t="inlineStr">
        <is>
          <t>TUBO PVC, SERIE NORMAL, ESGOTO PREDIAL, DN 100 MM, FORNECIDO E INSTALADO EM PRUMADA DE ESGOTO SANITÁRIO OU VENTILAÇÃO. AF_08/2022</t>
        </is>
      </c>
      <c r="C4616" s="330" t="inlineStr">
        <is>
          <t>M</t>
        </is>
      </c>
      <c r="D4616" s="330" t="n">
        <v>26.74</v>
      </c>
      <c r="E4616" s="330" t="n">
        <v>27.51</v>
      </c>
      <c r="F4616" s="330" t="inlineStr"/>
    </row>
    <row r="4617" ht="45" customHeight="1" s="496">
      <c r="A4617" s="330" t="n">
        <v>89714</v>
      </c>
      <c r="B4617" s="331" t="inlineStr">
        <is>
          <t>TUBO PVC, SERIE NORMAL, ESGOTO PREDIAL, DN 100 MM, FORNECIDO E INSTALADO EM RAMAL DE DESCARGA OU RAMAL DE ESGOTO SANITÁRIO. AF_08/2022</t>
        </is>
      </c>
      <c r="C4617" s="330" t="inlineStr">
        <is>
          <t>M</t>
        </is>
      </c>
      <c r="D4617" s="330" t="n">
        <v>37.17</v>
      </c>
      <c r="E4617" s="330" t="n">
        <v>38.47</v>
      </c>
      <c r="F4617" s="330" t="inlineStr"/>
    </row>
    <row r="4618" ht="30" customHeight="1" s="496">
      <c r="A4618" s="330" t="n">
        <v>89848</v>
      </c>
      <c r="B4618" s="331" t="inlineStr">
        <is>
          <t>TUBO PVC, SERIE NORMAL, ESGOTO PREDIAL, DN 100 MM, FORNECIDO E INSTALADO EM SUBCOLETOR AÉREO DE ESGOTO SANITÁRIO. AF_08/2022</t>
        </is>
      </c>
      <c r="C4618" s="330" t="inlineStr">
        <is>
          <t>M</t>
        </is>
      </c>
      <c r="D4618" s="330" t="n">
        <v>25.39</v>
      </c>
      <c r="E4618" s="330" t="n">
        <v>26.08</v>
      </c>
      <c r="F4618" s="330" t="inlineStr"/>
    </row>
    <row r="4619" ht="30" customHeight="1" s="496">
      <c r="A4619" s="330" t="n">
        <v>89849</v>
      </c>
      <c r="B4619" s="331" t="inlineStr">
        <is>
          <t>TUBO PVC, SERIE NORMAL, ESGOTO PREDIAL, DN 150 MM, FORNECIDO E INSTALADO EM SUBCOLETOR AÉREO DE ESGOTO SANITÁRIO. AF_08/2022</t>
        </is>
      </c>
      <c r="C4619" s="330" t="inlineStr">
        <is>
          <t>M</t>
        </is>
      </c>
      <c r="D4619" s="330" t="n">
        <v>48.23</v>
      </c>
      <c r="E4619" s="330" t="n">
        <v>49.15</v>
      </c>
      <c r="F4619" s="330" t="inlineStr"/>
    </row>
    <row r="4620" ht="45" customHeight="1" s="496">
      <c r="A4620" s="330" t="n">
        <v>89711</v>
      </c>
      <c r="B4620" s="331" t="inlineStr">
        <is>
          <t>TUBO PVC, SERIE NORMAL, ESGOTO PREDIAL, DN 40 MM, FORNECIDO E INSTALADO EM RAMAL DE DESCARGA OU RAMAL DE ESGOTO SANITÁRIO. AF_08/2022</t>
        </is>
      </c>
      <c r="C4620" s="330" t="inlineStr">
        <is>
          <t>M</t>
        </is>
      </c>
      <c r="D4620" s="330" t="n">
        <v>21.92</v>
      </c>
      <c r="E4620" s="330" t="n">
        <v>22.77</v>
      </c>
      <c r="F4620" s="330" t="inlineStr"/>
    </row>
    <row r="4621" ht="45" customHeight="1" s="496">
      <c r="A4621" s="330" t="n">
        <v>89798</v>
      </c>
      <c r="B4621" s="331" t="inlineStr">
        <is>
          <t>TUBO PVC, SERIE NORMAL, ESGOTO PREDIAL, DN 50 MM, FORNECIDO E INSTALADO EM PRUMADA DE ESGOTO SANITÁRIO OU VENTILAÇÃO. AF_08/2022</t>
        </is>
      </c>
      <c r="C4621" s="330" t="inlineStr">
        <is>
          <t>M</t>
        </is>
      </c>
      <c r="D4621" s="330" t="n">
        <v>10.77</v>
      </c>
      <c r="E4621" s="330" t="n">
        <v>10.89</v>
      </c>
      <c r="F4621" s="330" t="inlineStr"/>
    </row>
    <row r="4622" ht="45" customHeight="1" s="496">
      <c r="A4622" s="330" t="n">
        <v>89712</v>
      </c>
      <c r="B4622" s="331" t="inlineStr">
        <is>
          <t>TUBO PVC, SERIE NORMAL, ESGOTO PREDIAL, DN 50 MM, FORNECIDO E INSTALADO EM RAMAL DE DESCARGA OU RAMAL DE ESGOTO SANITÁRIO. AF_08/2022</t>
        </is>
      </c>
      <c r="C4622" s="330" t="inlineStr">
        <is>
          <t>M</t>
        </is>
      </c>
      <c r="D4622" s="330" t="n">
        <v>26.66</v>
      </c>
      <c r="E4622" s="330" t="n">
        <v>27.6</v>
      </c>
      <c r="F4622" s="330" t="inlineStr"/>
    </row>
    <row r="4623" ht="45" customHeight="1" s="496">
      <c r="A4623" s="330" t="n">
        <v>89799</v>
      </c>
      <c r="B4623" s="331" t="inlineStr">
        <is>
          <t>TUBO PVC, SERIE NORMAL, ESGOTO PREDIAL, DN 75 MM, FORNECIDO E INSTALADO EM PRUMADA DE ESGOTO SANITÁRIO OU VENTILAÇÃO. AF_08/2022</t>
        </is>
      </c>
      <c r="C4623" s="330" t="inlineStr">
        <is>
          <t>M</t>
        </is>
      </c>
      <c r="D4623" s="330" t="n">
        <v>19.74</v>
      </c>
      <c r="E4623" s="330" t="n">
        <v>20.18</v>
      </c>
      <c r="F4623" s="330" t="inlineStr"/>
    </row>
    <row r="4624" ht="45" customHeight="1" s="496">
      <c r="A4624" s="330" t="n">
        <v>89713</v>
      </c>
      <c r="B4624" s="331" t="inlineStr">
        <is>
          <t>TUBO PVC, SERIE NORMAL, ESGOTO PREDIAL, DN 75 MM, FORNECIDO E INSTALADO EM RAMAL DE DESCARGA OU RAMAL DE ESGOTO SANITÁRIO. AF_08/2022</t>
        </is>
      </c>
      <c r="C4624" s="330" t="inlineStr">
        <is>
          <t>M</t>
        </is>
      </c>
      <c r="D4624" s="330" t="n">
        <v>32.92</v>
      </c>
      <c r="E4624" s="330" t="n">
        <v>34.04</v>
      </c>
      <c r="F4624" s="330" t="inlineStr"/>
    </row>
    <row r="4625" ht="45" customHeight="1" s="496">
      <c r="A4625" s="330" t="n">
        <v>89376</v>
      </c>
      <c r="B4625" s="331" t="inlineStr">
        <is>
          <t>ADAPTADOR CURTO COM BOLSA E ROSCA PARA REGISTRO, PVC, SOLDÁVEL, DN 20MM X 1/2, INSTALADO EM RAMAL OU SUB-RAMAL DE ÁGUA - FORNECIMENTO E INSTALAÇÃO. AF_06/2022</t>
        </is>
      </c>
      <c r="C4625" s="330" t="inlineStr">
        <is>
          <t>UN</t>
        </is>
      </c>
      <c r="D4625" s="330" t="n">
        <v>6.1</v>
      </c>
      <c r="E4625" s="330" t="n">
        <v>6.33</v>
      </c>
      <c r="F4625" s="330" t="inlineStr"/>
    </row>
    <row r="4626" ht="45" customHeight="1" s="496">
      <c r="A4626" s="330" t="n">
        <v>89429</v>
      </c>
      <c r="B4626" s="331" t="inlineStr">
        <is>
          <t>ADAPTADOR CURTO COM BOLSA E ROSCA PARA REGISTRO, PVC, SOLDÁVEL, DN 25MM X 3/4, INSTALADO EM RAMAL DE DISTRIBUIÇÃO DE ÁGUA - FORNECIMENTO E INSTALAÇÃO. AF_06/2022</t>
        </is>
      </c>
      <c r="C4626" s="330" t="inlineStr">
        <is>
          <t>UN</t>
        </is>
      </c>
      <c r="D4626" s="330" t="n">
        <v>6.52</v>
      </c>
      <c r="E4626" s="330" t="n">
        <v>6.76</v>
      </c>
      <c r="F4626" s="330" t="inlineStr"/>
    </row>
    <row r="4627" ht="45" customHeight="1" s="496">
      <c r="A4627" s="330" t="n">
        <v>89383</v>
      </c>
      <c r="B4627" s="331" t="inlineStr">
        <is>
          <t>ADAPTADOR CURTO COM BOLSA E ROSCA PARA REGISTRO, PVC, SOLDÁVEL, DN 25MM X 3/4, INSTALADO EM RAMAL OU SUB-RAMAL DE ÁGUA - FORNECIMENTO E INSTALAÇÃO. AF_06/2022</t>
        </is>
      </c>
      <c r="C4627" s="330" t="inlineStr">
        <is>
          <t>UN</t>
        </is>
      </c>
      <c r="D4627" s="330" t="n">
        <v>7.1</v>
      </c>
      <c r="E4627" s="330" t="n">
        <v>7.38</v>
      </c>
      <c r="F4627" s="330" t="inlineStr"/>
    </row>
    <row r="4628" ht="45" customHeight="1" s="496">
      <c r="A4628" s="330" t="n">
        <v>89553</v>
      </c>
      <c r="B4628" s="331" t="inlineStr">
        <is>
          <t>ADAPTADOR CURTO COM BOLSA E ROSCA PARA REGISTRO, PVC, SOLDÁVEL, DN 32MM X 1, INSTALADO EM PRUMADA DE ÁGUA - FORNECIMENTO E INSTALAÇÃO. AF_06/2022</t>
        </is>
      </c>
      <c r="C4628" s="330" t="inlineStr">
        <is>
          <t>UN</t>
        </is>
      </c>
      <c r="D4628" s="330" t="n">
        <v>5.81</v>
      </c>
      <c r="E4628" s="330" t="n">
        <v>5.97</v>
      </c>
      <c r="F4628" s="330" t="inlineStr"/>
    </row>
    <row r="4629" ht="45" customHeight="1" s="496">
      <c r="A4629" s="330" t="n">
        <v>89436</v>
      </c>
      <c r="B4629" s="331" t="inlineStr">
        <is>
          <t>ADAPTADOR CURTO COM BOLSA E ROSCA PARA REGISTRO, PVC, SOLDÁVEL, DN 32MM X 1, INSTALADO EM RAMAL DE DISTRIBUIÇÃO DE ÁGUA - FORNECIMENTO E INSTALAÇÃO. AF_06/2022</t>
        </is>
      </c>
      <c r="C4629" s="330" t="inlineStr">
        <is>
          <t>UN</t>
        </is>
      </c>
      <c r="D4629" s="330" t="n">
        <v>8.550000000000001</v>
      </c>
      <c r="E4629" s="330" t="n">
        <v>8.85</v>
      </c>
      <c r="F4629" s="330" t="inlineStr"/>
    </row>
    <row r="4630" ht="45" customHeight="1" s="496">
      <c r="A4630" s="330" t="n">
        <v>89391</v>
      </c>
      <c r="B4630" s="331" t="inlineStr">
        <is>
          <t>ADAPTADOR CURTO COM BOLSA E ROSCA PARA REGISTRO, PVC, SOLDÁVEL, DN 32MM X 1, INSTALADO EM RAMAL OU SUB-RAMAL DE ÁGUA - FORNECIMENTO E INSTALAÇÃO. AF_06/2022</t>
        </is>
      </c>
      <c r="C4630" s="330" t="inlineStr">
        <is>
          <t>UN</t>
        </is>
      </c>
      <c r="D4630" s="330" t="n">
        <v>9.23</v>
      </c>
      <c r="E4630" s="330" t="n">
        <v>9.550000000000001</v>
      </c>
      <c r="F4630" s="330" t="inlineStr"/>
    </row>
    <row r="4631" ht="45" customHeight="1" s="496">
      <c r="A4631" s="330" t="n">
        <v>103994</v>
      </c>
      <c r="B4631" s="331" t="inlineStr">
        <is>
          <t>ADAPTADOR CURTO COM BOLSA E ROSCA PARA REGISTRO, PVC, SOLDÁVEL, DN 40MM X 1.1/2", INSTALADO EM RAMAL DE DISTRIBUIÇÃO DE ÁGUA - FORNECIMENTO E INSTALAÇÃO. AF_06/2022</t>
        </is>
      </c>
      <c r="C4631" s="330" t="inlineStr">
        <is>
          <t>UN</t>
        </is>
      </c>
      <c r="D4631" s="330" t="n">
        <v>14.23</v>
      </c>
      <c r="E4631" s="330" t="n">
        <v>14.57</v>
      </c>
      <c r="F4631" s="330" t="inlineStr"/>
    </row>
    <row r="4632" ht="45" customHeight="1" s="496">
      <c r="A4632" s="330" t="n">
        <v>89570</v>
      </c>
      <c r="B4632" s="331" t="inlineStr">
        <is>
          <t>ADAPTADOR CURTO COM BOLSA E ROSCA PARA REGISTRO, PVC, SOLDÁVEL, DN 40MM X 1.1/2, INSTALADO EM PRUMADA DE ÁGUA - FORNECIMENTO E INSTALAÇÃO. AF_06/2022</t>
        </is>
      </c>
      <c r="C4632" s="330" t="inlineStr">
        <is>
          <t>UN</t>
        </is>
      </c>
      <c r="D4632" s="330" t="n">
        <v>11.17</v>
      </c>
      <c r="E4632" s="330" t="n">
        <v>11.36</v>
      </c>
      <c r="F4632" s="330" t="inlineStr"/>
    </row>
    <row r="4633" ht="45" customHeight="1" s="496">
      <c r="A4633" s="330" t="n">
        <v>103992</v>
      </c>
      <c r="B4633" s="331" t="inlineStr">
        <is>
          <t>ADAPTADOR CURTO COM BOLSA E ROSCA PARA REGISTRO, PVC, SOLDÁVEL, DN 40MM X 1.1/4", INSTALADO EM RAMAL DE DISTRIBUIÇÃO DE ÁGUA - FORNECIMENTO E INSTALAÇÃO. AF_06/2022</t>
        </is>
      </c>
      <c r="C4633" s="330" t="inlineStr">
        <is>
          <t>UN</t>
        </is>
      </c>
      <c r="D4633" s="330" t="n">
        <v>11.8</v>
      </c>
      <c r="E4633" s="330" t="n">
        <v>12.14</v>
      </c>
      <c r="F4633" s="330" t="inlineStr"/>
    </row>
    <row r="4634" ht="45" customHeight="1" s="496">
      <c r="A4634" s="330" t="n">
        <v>89572</v>
      </c>
      <c r="B4634" s="331" t="inlineStr">
        <is>
          <t>ADAPTADOR CURTO COM BOLSA E ROSCA PARA REGISTRO, PVC, SOLDÁVEL, DN 40MM X 1.1/4, INSTALADO EM PRUMADA DE ÁGUA - FORNECIMENTO E INSTALAÇÃO. AF_06/2022</t>
        </is>
      </c>
      <c r="C4634" s="330" t="inlineStr">
        <is>
          <t>UN</t>
        </is>
      </c>
      <c r="D4634" s="330" t="n">
        <v>8.619999999999999</v>
      </c>
      <c r="E4634" s="330" t="n">
        <v>8.81</v>
      </c>
      <c r="F4634" s="330" t="inlineStr"/>
    </row>
    <row r="4635" ht="45" customHeight="1" s="496">
      <c r="A4635" s="330" t="n">
        <v>104001</v>
      </c>
      <c r="B4635" s="331" t="inlineStr">
        <is>
          <t>ADAPTADOR CURTO COM BOLSA E ROSCA PARA REGISTRO, PVC, SOLDÁVEL, DN 50MM X 1.1/2", INSTALADO EM RAMAL DE DISTRIBUIÇÃO DE ÁGUA - FORNECIMENTO E INSTALAÇÃO. AF_06/2022</t>
        </is>
      </c>
      <c r="C4635" s="330" t="inlineStr">
        <is>
          <t>UN</t>
        </is>
      </c>
      <c r="D4635" s="330" t="n">
        <v>14.02</v>
      </c>
      <c r="E4635" s="330" t="n">
        <v>14.41</v>
      </c>
      <c r="F4635" s="330" t="inlineStr"/>
    </row>
    <row r="4636" ht="45" customHeight="1" s="496">
      <c r="A4636" s="330" t="n">
        <v>89596</v>
      </c>
      <c r="B4636" s="331" t="inlineStr">
        <is>
          <t>ADAPTADOR CURTO COM BOLSA E ROSCA PARA REGISTRO, PVC, SOLDÁVEL, DN 50MM X 1.1/2, INSTALADO EM PRUMADA DE ÁGUA - FORNECIMENTO E INSTALAÇÃO. AF_06/2022</t>
        </is>
      </c>
      <c r="C4636" s="330" t="inlineStr">
        <is>
          <t>UN</t>
        </is>
      </c>
      <c r="D4636" s="330" t="n">
        <v>10.3</v>
      </c>
      <c r="E4636" s="330" t="n">
        <v>10.52</v>
      </c>
      <c r="F4636" s="330" t="inlineStr"/>
    </row>
    <row r="4637" ht="45" customHeight="1" s="496">
      <c r="A4637" s="330" t="n">
        <v>104002</v>
      </c>
      <c r="B4637" s="331" t="inlineStr">
        <is>
          <t>ADAPTADOR CURTO COM BOLSA E ROSCA PARA REGISTRO, PVC, SOLDÁVEL, DN 50MM X 1.1/4", INSTALADO EM RAMAL DE DISTRIBUIÇÃO DE ÁGUA - FORNECIMENTO E INSTALAÇÃO. AF_06/2022</t>
        </is>
      </c>
      <c r="C4637" s="330" t="inlineStr">
        <is>
          <t>UN</t>
        </is>
      </c>
      <c r="D4637" s="330" t="n">
        <v>17.42</v>
      </c>
      <c r="E4637" s="330" t="n">
        <v>17.8</v>
      </c>
      <c r="F4637" s="330" t="inlineStr"/>
    </row>
    <row r="4638" ht="45" customHeight="1" s="496">
      <c r="A4638" s="330" t="n">
        <v>89595</v>
      </c>
      <c r="B4638" s="331" t="inlineStr">
        <is>
          <t>ADAPTADOR CURTO COM BOLSA E ROSCA PARA REGISTRO, PVC, SOLDÁVEL, DN 50MM X 1.1/4, INSTALADO EM PRUMADA DE ÁGUA - FORNECIMENTO E INSTALAÇÃO. AF_06/2022</t>
        </is>
      </c>
      <c r="C4638" s="330" t="inlineStr">
        <is>
          <t>UN</t>
        </is>
      </c>
      <c r="D4638" s="330" t="n">
        <v>13.96</v>
      </c>
      <c r="E4638" s="330" t="n">
        <v>14.17</v>
      </c>
      <c r="F4638" s="330" t="inlineStr"/>
    </row>
    <row r="4639" ht="45" customHeight="1" s="496">
      <c r="A4639" s="330" t="n">
        <v>89610</v>
      </c>
      <c r="B4639" s="331" t="inlineStr">
        <is>
          <t>ADAPTADOR CURTO COM BOLSA E ROSCA PARA REGISTRO, PVC, SOLDÁVEL, DN 60MM X 2, INSTALADO EM PRUMADA DE ÁGUA - FORNECIMENTO E INSTALAÇÃO. AF_06/2022</t>
        </is>
      </c>
      <c r="C4639" s="330" t="inlineStr">
        <is>
          <t>UN</t>
        </is>
      </c>
      <c r="D4639" s="330" t="n">
        <v>18.78</v>
      </c>
      <c r="E4639" s="330" t="n">
        <v>19.05</v>
      </c>
      <c r="F4639" s="330" t="inlineStr"/>
    </row>
    <row r="4640" ht="45" customHeight="1" s="496">
      <c r="A4640" s="330" t="n">
        <v>89613</v>
      </c>
      <c r="B4640" s="331" t="inlineStr">
        <is>
          <t>ADAPTADOR CURTO COM BOLSA E ROSCA PARA REGISTRO, PVC, SOLDÁVEL, DN 75MM X 2.1/2", INSTALADO EM PRUMADA DE ÁGUA - FORNECIMENTO E INSTALAÇÃO. AF_12/2014</t>
        </is>
      </c>
      <c r="C4640" s="330" t="inlineStr">
        <is>
          <t>UN</t>
        </is>
      </c>
      <c r="D4640" s="330" t="n">
        <v>28.95</v>
      </c>
      <c r="E4640" s="330" t="n">
        <v>29.28</v>
      </c>
      <c r="F4640" s="330" t="inlineStr"/>
    </row>
    <row r="4641" ht="45" customHeight="1" s="496">
      <c r="A4641" s="330" t="n">
        <v>89616</v>
      </c>
      <c r="B4641" s="331" t="inlineStr">
        <is>
          <t>ADAPTADOR CURTO COM BOLSA E ROSCA PARA REGISTRO, PVC, SOLDÁVEL, DN 85MM X 3, INSTALADO EM PRUMADA DE ÁGUA - FORNECIMENTO E INSTALAÇÃO. AF_06/2022</t>
        </is>
      </c>
      <c r="C4641" s="330" t="inlineStr">
        <is>
          <t>UN</t>
        </is>
      </c>
      <c r="D4641" s="330" t="n">
        <v>38.47</v>
      </c>
      <c r="E4641" s="330" t="n">
        <v>38.85</v>
      </c>
      <c r="F4641" s="330" t="inlineStr"/>
    </row>
    <row r="4642" ht="45" customHeight="1" s="496">
      <c r="A4642" s="330" t="n">
        <v>103952</v>
      </c>
      <c r="B4642" s="331" t="inlineStr">
        <is>
          <t>BUCHA DE REDUÇÃO, CURTA, PVC, SOLDÁVEL, DN 25 X 20 MM, INSTALADO EM RAMAL DE DISTRIBUIÇÃO DE ÁGUA - FORNECIMENTO E INSTALAÇÃO. AF_06/2022</t>
        </is>
      </c>
      <c r="C4642" s="330" t="inlineStr">
        <is>
          <t>UN</t>
        </is>
      </c>
      <c r="D4642" s="330" t="n">
        <v>6.24</v>
      </c>
      <c r="E4642" s="330" t="n">
        <v>6.48</v>
      </c>
      <c r="F4642" s="330" t="inlineStr"/>
    </row>
    <row r="4643" ht="45" customHeight="1" s="496">
      <c r="A4643" s="330" t="n">
        <v>103947</v>
      </c>
      <c r="B4643" s="331" t="inlineStr">
        <is>
          <t>BUCHA DE REDUÇÃO, CURTA, PVC, SOLDÁVEL, DN 25 X 20 MM, INSTALADO EM RAMAL OU SUB-RAMAL DE ÁGUA - FORNECIMENTO E INSTALAÇÃO. AF_06/2022</t>
        </is>
      </c>
      <c r="C4643" s="330" t="inlineStr">
        <is>
          <t>UN</t>
        </is>
      </c>
      <c r="D4643" s="330" t="n">
        <v>6.82</v>
      </c>
      <c r="E4643" s="330" t="n">
        <v>7.1</v>
      </c>
      <c r="F4643" s="330" t="inlineStr"/>
    </row>
    <row r="4644" ht="30" customHeight="1" s="496">
      <c r="A4644" s="330" t="n">
        <v>103957</v>
      </c>
      <c r="B4644" s="331" t="inlineStr">
        <is>
          <t>BUCHA DE REDUÇÃO, CURTA, PVC, SOLDÁVEL, DN 32 X 25 MM, INSTALADO EM PRUMADA DE ÁGUA - FORNECIMENTO E INSTALAÇÃO. AF_06/2022</t>
        </is>
      </c>
      <c r="C4644" s="330" t="inlineStr">
        <is>
          <t>UN</t>
        </is>
      </c>
      <c r="D4644" s="330" t="n">
        <v>5.01</v>
      </c>
      <c r="E4644" s="330" t="n">
        <v>5.17</v>
      </c>
      <c r="F4644" s="330" t="inlineStr"/>
    </row>
    <row r="4645" ht="45" customHeight="1" s="496">
      <c r="A4645" s="330" t="n">
        <v>103953</v>
      </c>
      <c r="B4645" s="331" t="inlineStr">
        <is>
          <t>BUCHA DE REDUÇÃO, CURTA, PVC, SOLDÁVEL, DN 32 X 25 MM, INSTALADO EM RAMAL DE DISTRIBUIÇÃO DE ÁGUA - FORNECIMENTO E INSTALAÇÃO. AF_06/2022</t>
        </is>
      </c>
      <c r="C4645" s="330" t="inlineStr">
        <is>
          <t>UN</t>
        </is>
      </c>
      <c r="D4645" s="330" t="n">
        <v>7.75</v>
      </c>
      <c r="E4645" s="330" t="n">
        <v>8.050000000000001</v>
      </c>
      <c r="F4645" s="330" t="inlineStr"/>
    </row>
    <row r="4646" ht="45" customHeight="1" s="496">
      <c r="A4646" s="330" t="n">
        <v>103948</v>
      </c>
      <c r="B4646" s="331" t="inlineStr">
        <is>
          <t>BUCHA DE REDUÇÃO, CURTA, PVC, SOLDÁVEL, DN 32 X 25 MM, INSTALADO EM RAMAL OU SUB-RAMAL DE ÁGUA - FORNECIMENTO E INSTALAÇÃO. AF_06/2022</t>
        </is>
      </c>
      <c r="C4646" s="330" t="inlineStr">
        <is>
          <t>UN</t>
        </is>
      </c>
      <c r="D4646" s="330" t="n">
        <v>8.43</v>
      </c>
      <c r="E4646" s="330" t="n">
        <v>8.75</v>
      </c>
      <c r="F4646" s="330" t="inlineStr"/>
    </row>
    <row r="4647" ht="30" customHeight="1" s="496">
      <c r="A4647" s="330" t="n">
        <v>103958</v>
      </c>
      <c r="B4647" s="331" t="inlineStr">
        <is>
          <t>BUCHA DE REDUÇÃO, CURTA, PVC, SOLDÁVEL, DN 50 X 40 MM, INSTALADO EM PRUMADA DE ÁGUA - FORNECIMENTO E INSTALAÇÃO. AF_06/2022</t>
        </is>
      </c>
      <c r="C4647" s="330" t="inlineStr">
        <is>
          <t>UN</t>
        </is>
      </c>
      <c r="D4647" s="330" t="n">
        <v>9.91</v>
      </c>
      <c r="E4647" s="330" t="n">
        <v>10.14</v>
      </c>
      <c r="F4647" s="330" t="inlineStr"/>
    </row>
    <row r="4648" ht="45" customHeight="1" s="496">
      <c r="A4648" s="330" t="n">
        <v>104009</v>
      </c>
      <c r="B4648" s="331" t="inlineStr">
        <is>
          <t>BUCHA DE REDUÇÃO, CURTA, PVC, SOLDÁVEL, DN 50 X 40 MM, INSTALADO EM RAMAL DE DISTRIBUIÇÃO DE ÁGUA - FORNECIMENTO E INSTALAÇÃO. AF_06/2022</t>
        </is>
      </c>
      <c r="C4648" s="330" t="inlineStr">
        <is>
          <t>UN</t>
        </is>
      </c>
      <c r="D4648" s="330" t="n">
        <v>13.6</v>
      </c>
      <c r="E4648" s="330" t="n">
        <v>14.02</v>
      </c>
      <c r="F4648" s="330" t="inlineStr"/>
    </row>
    <row r="4649" ht="30" customHeight="1" s="496">
      <c r="A4649" s="330" t="n">
        <v>103959</v>
      </c>
      <c r="B4649" s="331" t="inlineStr">
        <is>
          <t>BUCHA DE REDUÇÃO, CURTA, PVC, SOLDÁVEL, DN 60 X 50 MM, INSTALADO EM PRUMADA DE ÁGUA - FORNECIMENTO E INSTALAÇÃO. AF_06/2022</t>
        </is>
      </c>
      <c r="C4649" s="330" t="inlineStr">
        <is>
          <t>UN</t>
        </is>
      </c>
      <c r="D4649" s="330" t="n">
        <v>14.62</v>
      </c>
      <c r="E4649" s="330" t="n">
        <v>14.89</v>
      </c>
      <c r="F4649" s="330" t="inlineStr"/>
    </row>
    <row r="4650" ht="30" customHeight="1" s="496">
      <c r="A4650" s="330" t="n">
        <v>103962</v>
      </c>
      <c r="B4650" s="331" t="inlineStr">
        <is>
          <t>BUCHA DE REDUÇÃO, LONGA, PVC, SOLDÁVEL, DN 32 X 20 MM, INSTALADO EM PRUMADA DE ÁGUA - FORNECIMENTO E INSTALAÇÃO. AF_06/2022</t>
        </is>
      </c>
      <c r="C4650" s="330" t="inlineStr">
        <is>
          <t>UN</t>
        </is>
      </c>
      <c r="D4650" s="330" t="n">
        <v>6.38</v>
      </c>
      <c r="E4650" s="330" t="n">
        <v>6.52</v>
      </c>
      <c r="F4650" s="330" t="inlineStr"/>
    </row>
    <row r="4651" ht="45" customHeight="1" s="496">
      <c r="A4651" s="330" t="n">
        <v>103954</v>
      </c>
      <c r="B4651" s="331" t="inlineStr">
        <is>
          <t>BUCHA DE REDUÇÃO, LONGA, PVC, SOLDÁVEL, DN 32 X 20 MM, INSTALADO EM RAMAL DE DISTRIBUIÇÃO DE ÁGUA - FORNECIMENTO E INSTALAÇÃO. AF_06/2022</t>
        </is>
      </c>
      <c r="C4651" s="330" t="inlineStr">
        <is>
          <t>UN</t>
        </is>
      </c>
      <c r="D4651" s="330" t="n">
        <v>9.029999999999999</v>
      </c>
      <c r="E4651" s="330" t="n">
        <v>9.300000000000001</v>
      </c>
      <c r="F4651" s="330" t="inlineStr"/>
    </row>
    <row r="4652" ht="45" customHeight="1" s="496">
      <c r="A4652" s="330" t="n">
        <v>103949</v>
      </c>
      <c r="B4652" s="331" t="inlineStr">
        <is>
          <t>BUCHA DE REDUÇÃO, LONGA, PVC, SOLDÁVEL, DN 32 X 20 MM, INSTALADO EM RAMAL OU SUB-RAMAL DE ÁGUA - FORNECIMENTO E INSTALAÇÃO. AF_06/2022</t>
        </is>
      </c>
      <c r="C4652" s="330" t="inlineStr">
        <is>
          <t>UN</t>
        </is>
      </c>
      <c r="D4652" s="330" t="n">
        <v>9.66</v>
      </c>
      <c r="E4652" s="330" t="n">
        <v>9.970000000000001</v>
      </c>
      <c r="F4652" s="330" t="inlineStr"/>
    </row>
    <row r="4653" ht="30" customHeight="1" s="496">
      <c r="A4653" s="330" t="n">
        <v>103964</v>
      </c>
      <c r="B4653" s="331" t="inlineStr">
        <is>
          <t>BUCHA DE REDUÇÃO, LONGA, PVC, SOLDÁVEL, DN 40 X 25 MM, INSTALADO EM PRUMADA DE ÁGUA - FORNECIMENTO E INSTALAÇÃO. AF_06/2022</t>
        </is>
      </c>
      <c r="C4653" s="330" t="inlineStr">
        <is>
          <t>UN</t>
        </is>
      </c>
      <c r="D4653" s="330" t="n">
        <v>8.08</v>
      </c>
      <c r="E4653" s="330" t="n">
        <v>8.26</v>
      </c>
      <c r="F4653" s="330" t="inlineStr"/>
    </row>
    <row r="4654" ht="45" customHeight="1" s="496">
      <c r="A4654" s="330" t="n">
        <v>104014</v>
      </c>
      <c r="B4654" s="331" t="inlineStr">
        <is>
          <t>BUCHA DE REDUÇÃO, LONGA, PVC, SOLDÁVEL, DN 40 X 25 MM, INSTALADO EM RAMAL DE DISTRIBUIÇÃO DE ÁGUA - FORNECIMENTO E INSTALAÇÃO. AF_06/2022</t>
        </is>
      </c>
      <c r="C4654" s="330" t="inlineStr">
        <is>
          <t>UN</t>
        </is>
      </c>
      <c r="D4654" s="330" t="n">
        <v>11.05</v>
      </c>
      <c r="E4654" s="330" t="n">
        <v>11.37</v>
      </c>
      <c r="F4654" s="330" t="inlineStr"/>
    </row>
    <row r="4655" ht="30" customHeight="1" s="496">
      <c r="A4655" s="330" t="n">
        <v>103966</v>
      </c>
      <c r="B4655" s="331" t="inlineStr">
        <is>
          <t>BUCHA DE REDUÇÃO, LONGA, PVC, SOLDÁVEL, DN 50 X 25 MM, INSTALADO EM PRUMADA DE ÁGUA - FORNECIMENTO E INSTALAÇÃO. AF_06/2022</t>
        </is>
      </c>
      <c r="C4655" s="330" t="inlineStr">
        <is>
          <t>UN</t>
        </is>
      </c>
      <c r="D4655" s="330" t="n">
        <v>9.51</v>
      </c>
      <c r="E4655" s="330" t="n">
        <v>9.699999999999999</v>
      </c>
      <c r="F4655" s="330" t="inlineStr"/>
    </row>
    <row r="4656" ht="45" customHeight="1" s="496">
      <c r="A4656" s="330" t="n">
        <v>103999</v>
      </c>
      <c r="B4656" s="331" t="inlineStr">
        <is>
          <t>BUCHA DE REDUÇÃO, LONGA, PVC, SOLDÁVEL, DN 50 X 25 MM, INSTALADO EM RAMAL DE DISTRIBUIÇÃO DE ÁGUA - FORNECIMENTO E INSTALAÇÃO. AF_06/2022</t>
        </is>
      </c>
      <c r="C4656" s="330" t="inlineStr">
        <is>
          <t>UN</t>
        </is>
      </c>
      <c r="D4656" s="330" t="n">
        <v>12.76</v>
      </c>
      <c r="E4656" s="330" t="n">
        <v>13.11</v>
      </c>
      <c r="F4656" s="330" t="inlineStr"/>
    </row>
    <row r="4657" ht="30" customHeight="1" s="496">
      <c r="A4657" s="330" t="n">
        <v>103967</v>
      </c>
      <c r="B4657" s="331" t="inlineStr">
        <is>
          <t>BUCHA DE REDUÇÃO, LONGA, PVC, SOLDÁVEL, DN 50 X 32 MM, INSTALADO EM PRUMADA DE ÁGUA - FORNECIMENTO E INSTALAÇÃO. AF_06/2022</t>
        </is>
      </c>
      <c r="C4657" s="330" t="inlineStr">
        <is>
          <t>UN</t>
        </is>
      </c>
      <c r="D4657" s="330" t="n">
        <v>11.37</v>
      </c>
      <c r="E4657" s="330" t="n">
        <v>11.58</v>
      </c>
      <c r="F4657" s="330" t="inlineStr"/>
    </row>
    <row r="4658" ht="45" customHeight="1" s="496">
      <c r="A4658" s="330" t="n">
        <v>104003</v>
      </c>
      <c r="B4658" s="331" t="inlineStr">
        <is>
          <t>BUCHA DE REDUÇÃO, LONGA, PVC, SOLDÁVEL, DN 50 X 32 MM, INSTALADO EM RAMAL DE DISTRIBUIÇÃO DE ÁGUA - FORNECIMENTO E INSTALAÇÃO. AF_06/2022</t>
        </is>
      </c>
      <c r="C4658" s="330" t="inlineStr">
        <is>
          <t>UN</t>
        </is>
      </c>
      <c r="D4658" s="330" t="n">
        <v>14.83</v>
      </c>
      <c r="E4658" s="330" t="n">
        <v>15.21</v>
      </c>
      <c r="F4658" s="330" t="inlineStr"/>
    </row>
    <row r="4659" ht="30" customHeight="1" s="496">
      <c r="A4659" s="330" t="n">
        <v>103968</v>
      </c>
      <c r="B4659" s="331" t="inlineStr">
        <is>
          <t>BUCHA DE REDUÇÃO, LONGA, PVC, SOLDÁVEL, DN 60 X 25 MM, INSTALADO EM PRUMADA DE ÁGUA - FORNECIMENTO E INSTALAÇÃO. AF_06/2022</t>
        </is>
      </c>
      <c r="C4659" s="330" t="inlineStr">
        <is>
          <t>UN</t>
        </is>
      </c>
      <c r="D4659" s="330" t="n">
        <v>16.01</v>
      </c>
      <c r="E4659" s="330" t="n">
        <v>16.23</v>
      </c>
      <c r="F4659" s="330" t="inlineStr"/>
    </row>
    <row r="4660" ht="30" customHeight="1" s="496">
      <c r="A4660" s="330" t="n">
        <v>103969</v>
      </c>
      <c r="B4660" s="331" t="inlineStr">
        <is>
          <t>BUCHA DE REDUÇÃO, LONGA, PVC, SOLDÁVEL, DN 60 X 32 MM, INSTALADO EM PRUMADA DE ÁGUA - FORNECIMENTO E INSTALAÇÃO. AF_06/2022</t>
        </is>
      </c>
      <c r="C4660" s="330" t="inlineStr">
        <is>
          <t>UN</t>
        </is>
      </c>
      <c r="D4660" s="330" t="n">
        <v>18.84</v>
      </c>
      <c r="E4660" s="330" t="n">
        <v>19.07</v>
      </c>
      <c r="F4660" s="330" t="inlineStr"/>
    </row>
    <row r="4661" ht="30" customHeight="1" s="496">
      <c r="A4661" s="330" t="n">
        <v>103971</v>
      </c>
      <c r="B4661" s="331" t="inlineStr">
        <is>
          <t>BUCHA DE REDUÇÃO, LONGA, PVC, SOLDÁVEL, DN 60 X 50 MM, INSTALADO EM PRUMADA DE ÁGUA - FORNECIMENTO E INSTALAÇÃO. AF_06/2022</t>
        </is>
      </c>
      <c r="C4661" s="330" t="inlineStr">
        <is>
          <t>UN</t>
        </is>
      </c>
      <c r="D4661" s="330" t="n">
        <v>23.87</v>
      </c>
      <c r="E4661" s="330" t="n">
        <v>24.14</v>
      </c>
      <c r="F4661" s="330" t="inlineStr"/>
    </row>
    <row r="4662" ht="30" customHeight="1" s="496">
      <c r="A4662" s="330" t="n">
        <v>103972</v>
      </c>
      <c r="B4662" s="331" t="inlineStr">
        <is>
          <t>BUCHA DE REDUÇÃO, LONGA, PVC, SOLDÁVEL, DN 75 X 50 MM, INSTALADO EM PRUMADA DE ÁGUA - FORNECIMENTO E INSTALAÇÃO. AF_06/2022</t>
        </is>
      </c>
      <c r="C4662" s="330" t="inlineStr">
        <is>
          <t>UN</t>
        </is>
      </c>
      <c r="D4662" s="330" t="n">
        <v>27.57</v>
      </c>
      <c r="E4662" s="330" t="n">
        <v>27.88</v>
      </c>
      <c r="F4662" s="330" t="inlineStr"/>
    </row>
    <row r="4663" ht="45" customHeight="1" s="496">
      <c r="A4663" s="330" t="n">
        <v>103993</v>
      </c>
      <c r="B4663" s="331" t="inlineStr">
        <is>
          <t>BUCHA DE REDUÇÃO, PVC, SOLDÁVEL, DN 40MM X 32MM, INSTALADO EM RAMAL DE DISTRIBUIÇÃO DE ÁGUA - FORNECIMENTO E INSTALAÇÃO. AF_06/2022</t>
        </is>
      </c>
      <c r="C4663" s="330" t="inlineStr">
        <is>
          <t>UN</t>
        </is>
      </c>
      <c r="D4663" s="330" t="n">
        <v>10.27</v>
      </c>
      <c r="E4663" s="330" t="n">
        <v>10.61</v>
      </c>
      <c r="F4663" s="330" t="inlineStr"/>
    </row>
    <row r="4664" ht="30" customHeight="1" s="496">
      <c r="A4664" s="330" t="n">
        <v>89407</v>
      </c>
      <c r="B4664" s="331" t="inlineStr">
        <is>
          <t>CURVA 45 GRAUS, PVC, SOLDÁVEL, DN 20MM, INSTALADO EM RAMAL DE DISTRIBUIÇÃO DE ÁGUA - FORNECIMENTO E INSTALAÇÃO. AF_06/2022</t>
        </is>
      </c>
      <c r="C4664" s="330" t="inlineStr">
        <is>
          <t>UN</t>
        </is>
      </c>
      <c r="D4664" s="330" t="n">
        <v>9.52</v>
      </c>
      <c r="E4664" s="330" t="n">
        <v>9.859999999999999</v>
      </c>
      <c r="F4664" s="330" t="inlineStr"/>
    </row>
    <row r="4665" ht="30" customHeight="1" s="496">
      <c r="A4665" s="330" t="n">
        <v>89361</v>
      </c>
      <c r="B4665" s="331" t="inlineStr">
        <is>
          <t>CURVA 45 GRAUS, PVC, SOLDÁVEL, DN 20MM, INSTALADO EM RAMAL OU SUB-RAMAL DE ÁGUA - FORNECIMENTO E INSTALAÇÃO. AF_06/2022</t>
        </is>
      </c>
      <c r="C4665" s="330" t="inlineStr">
        <is>
          <t>UN</t>
        </is>
      </c>
      <c r="D4665" s="330" t="n">
        <v>10.31</v>
      </c>
      <c r="E4665" s="330" t="n">
        <v>10.69</v>
      </c>
      <c r="F4665" s="330" t="inlineStr"/>
    </row>
    <row r="4666" ht="30" customHeight="1" s="496">
      <c r="A4666" s="330" t="n">
        <v>89490</v>
      </c>
      <c r="B4666" s="331" t="inlineStr">
        <is>
          <t>CURVA 45 GRAUS, PVC, SOLDÁVEL, DN 25MM, INSTALADO EM PRUMADA DE ÁGUA - FORNECIMENTO E INSTALAÇÃO. AF_06/2022</t>
        </is>
      </c>
      <c r="C4666" s="330" t="inlineStr">
        <is>
          <t>UN</t>
        </is>
      </c>
      <c r="D4666" s="330" t="n">
        <v>7.31</v>
      </c>
      <c r="E4666" s="330" t="n">
        <v>7.53</v>
      </c>
      <c r="F4666" s="330" t="inlineStr"/>
    </row>
    <row r="4667" ht="30" customHeight="1" s="496">
      <c r="A4667" s="330" t="n">
        <v>89411</v>
      </c>
      <c r="B4667" s="331" t="inlineStr">
        <is>
          <t>CURVA 45 GRAUS, PVC, SOLDÁVEL, DN 25MM, INSTALADO EM RAMAL DE DISTRIBUIÇÃO DE ÁGUA - FORNECIMENTO E INSTALAÇÃO. AF_06/2022</t>
        </is>
      </c>
      <c r="C4667" s="330" t="inlineStr">
        <is>
          <t>UN</t>
        </is>
      </c>
      <c r="D4667" s="330" t="n">
        <v>11.1</v>
      </c>
      <c r="E4667" s="330" t="n">
        <v>11.5</v>
      </c>
      <c r="F4667" s="330" t="inlineStr"/>
    </row>
    <row r="4668" ht="30" customHeight="1" s="496">
      <c r="A4668" s="330" t="n">
        <v>89365</v>
      </c>
      <c r="B4668" s="331" t="inlineStr">
        <is>
          <t>CURVA 45 GRAUS, PVC, SOLDÁVEL, DN 25MM, INSTALADO EM RAMAL OU SUB-RAMAL DE ÁGUA - FORNECIMENTO E INSTALAÇÃO. AF_06/2022</t>
        </is>
      </c>
      <c r="C4668" s="330" t="inlineStr">
        <is>
          <t>UN</t>
        </is>
      </c>
      <c r="D4668" s="330" t="n">
        <v>12.03</v>
      </c>
      <c r="E4668" s="330" t="n">
        <v>12.48</v>
      </c>
      <c r="F4668" s="330" t="inlineStr"/>
    </row>
    <row r="4669" ht="30" customHeight="1" s="496">
      <c r="A4669" s="330" t="n">
        <v>89496</v>
      </c>
      <c r="B4669" s="331" t="inlineStr">
        <is>
          <t>CURVA 45 GRAUS, PVC, SOLDÁVEL, DN 32MM, INSTALADO EM PRUMADA DE ÁGUA - FORNECIMENTO E INSTALAÇÃO. AF_06/2022</t>
        </is>
      </c>
      <c r="C4669" s="330" t="inlineStr">
        <is>
          <t>UN</t>
        </is>
      </c>
      <c r="D4669" s="330" t="n">
        <v>10.46</v>
      </c>
      <c r="E4669" s="330" t="n">
        <v>10.72</v>
      </c>
      <c r="F4669" s="330" t="inlineStr"/>
    </row>
    <row r="4670" ht="30" customHeight="1" s="496">
      <c r="A4670" s="330" t="n">
        <v>89416</v>
      </c>
      <c r="B4670" s="331" t="inlineStr">
        <is>
          <t>CURVA 45 GRAUS, PVC, SOLDÁVEL, DN 32MM, INSTALADO EM RAMAL DE DISTRIBUIÇÃO DE ÁGUA - FORNECIMENTO E INSTALAÇÃO. AF_06/2022</t>
        </is>
      </c>
      <c r="C4670" s="330" t="inlineStr">
        <is>
          <t>UN</t>
        </is>
      </c>
      <c r="D4670" s="330" t="n">
        <v>14.87</v>
      </c>
      <c r="E4670" s="330" t="n">
        <v>15.36</v>
      </c>
      <c r="F4670" s="330" t="inlineStr"/>
    </row>
    <row r="4671" ht="30" customHeight="1" s="496">
      <c r="A4671" s="330" t="n">
        <v>89370</v>
      </c>
      <c r="B4671" s="331" t="inlineStr">
        <is>
          <t>CURVA 45 GRAUS, PVC, SOLDÁVEL, DN 32MM, INSTALADO EM RAMAL OU SUB-RAMAL DE ÁGUA - FORNECIMENTO E INSTALAÇÃO. AF_06/2022</t>
        </is>
      </c>
      <c r="C4671" s="330" t="inlineStr">
        <is>
          <t>UN</t>
        </is>
      </c>
      <c r="D4671" s="330" t="n">
        <v>15.98</v>
      </c>
      <c r="E4671" s="330" t="n">
        <v>16.52</v>
      </c>
      <c r="F4671" s="330" t="inlineStr"/>
    </row>
    <row r="4672" ht="30" customHeight="1" s="496">
      <c r="A4672" s="330" t="n">
        <v>89500</v>
      </c>
      <c r="B4672" s="331" t="inlineStr">
        <is>
          <t>CURVA 45 GRAUS, PVC, SOLDÁVEL, DN 40MM, INSTALADO EM PRUMADA DE ÁGUA - FORNECIMENTO E INSTALAÇÃO. AF_06/2022</t>
        </is>
      </c>
      <c r="C4672" s="330" t="inlineStr">
        <is>
          <t>UN</t>
        </is>
      </c>
      <c r="D4672" s="330" t="n">
        <v>12.8</v>
      </c>
      <c r="E4672" s="330" t="n">
        <v>13.1</v>
      </c>
      <c r="F4672" s="330" t="inlineStr"/>
    </row>
    <row r="4673" ht="30" customHeight="1" s="496">
      <c r="A4673" s="330" t="n">
        <v>103983</v>
      </c>
      <c r="B4673" s="331" t="inlineStr">
        <is>
          <t>CURVA 45 GRAUS, PVC, SOLDÁVEL, DN 40MM, INSTALADO EM RAMAL DE DISTRIBUIÇÃO DE ÁGUA - FORNECIMENTO E INSTALAÇÃO. AF_06/2022</t>
        </is>
      </c>
      <c r="C4673" s="330" t="inlineStr">
        <is>
          <t>UN</t>
        </is>
      </c>
      <c r="D4673" s="330" t="n">
        <v>17.85</v>
      </c>
      <c r="E4673" s="330" t="n">
        <v>18.41</v>
      </c>
      <c r="F4673" s="330" t="inlineStr"/>
    </row>
    <row r="4674" ht="30" customHeight="1" s="496">
      <c r="A4674" s="330" t="n">
        <v>89504</v>
      </c>
      <c r="B4674" s="331" t="inlineStr">
        <is>
          <t>CURVA 45 GRAUS, PVC, SOLDÁVEL, DN 50MM, INSTALADO EM PRUMADA DE ÁGUA - FORNECIMENTO E INSTALAÇÃO. AF_06/2022</t>
        </is>
      </c>
      <c r="C4674" s="330" t="inlineStr">
        <is>
          <t>UN</t>
        </is>
      </c>
      <c r="D4674" s="330" t="n">
        <v>18.57</v>
      </c>
      <c r="E4674" s="330" t="n">
        <v>18.94</v>
      </c>
      <c r="F4674" s="330" t="inlineStr"/>
    </row>
    <row r="4675" ht="30" customHeight="1" s="496">
      <c r="A4675" s="330" t="n">
        <v>103987</v>
      </c>
      <c r="B4675" s="331" t="inlineStr">
        <is>
          <t>CURVA 45 GRAUS, PVC, SOLDÁVEL, DN 50MM, INSTALADO EM RAMAL DE DISTRIBUIÇÃO DE ÁGUA - FORNECIMENTO E INSTALAÇÃO. AF_06/2022</t>
        </is>
      </c>
      <c r="C4675" s="330" t="inlineStr">
        <is>
          <t>UN</t>
        </is>
      </c>
      <c r="D4675" s="330" t="n">
        <v>24.49</v>
      </c>
      <c r="E4675" s="330" t="n">
        <v>25.16</v>
      </c>
      <c r="F4675" s="330" t="inlineStr"/>
    </row>
    <row r="4676" ht="30" customHeight="1" s="496">
      <c r="A4676" s="330" t="n">
        <v>89510</v>
      </c>
      <c r="B4676" s="331" t="inlineStr">
        <is>
          <t>CURVA 45 GRAUS, PVC, SOLDÁVEL, DN 60MM, INSTALADO EM PRUMADA DE ÁGUA - FORNECIMENTO E INSTALAÇÃO. AF_06/2022</t>
        </is>
      </c>
      <c r="C4676" s="330" t="inlineStr">
        <is>
          <t>UN</t>
        </is>
      </c>
      <c r="D4676" s="330" t="n">
        <v>26.17</v>
      </c>
      <c r="E4676" s="330" t="n">
        <v>26.61</v>
      </c>
      <c r="F4676" s="330" t="inlineStr"/>
    </row>
    <row r="4677" ht="30" customHeight="1" s="496">
      <c r="A4677" s="330" t="n">
        <v>89519</v>
      </c>
      <c r="B4677" s="331" t="inlineStr">
        <is>
          <t>CURVA 45 GRAUS, PVC, SOLDÁVEL, DN 75MM, INSTALADO EM PRUMADA DE ÁGUA - FORNECIMENTO E INSTALAÇÃO. AF_06/2022</t>
        </is>
      </c>
      <c r="C4677" s="330" t="inlineStr">
        <is>
          <t>UN</t>
        </is>
      </c>
      <c r="D4677" s="330" t="n">
        <v>44.99</v>
      </c>
      <c r="E4677" s="330" t="n">
        <v>45.53</v>
      </c>
      <c r="F4677" s="330" t="inlineStr"/>
    </row>
    <row r="4678" ht="30" customHeight="1" s="496">
      <c r="A4678" s="330" t="n">
        <v>89527</v>
      </c>
      <c r="B4678" s="331" t="inlineStr">
        <is>
          <t>CURVA 45 GRAUS, PVC, SOLDÁVEL, DN 85MM, INSTALADO EM PRUMADA DE ÁGUA - FORNECIMENTO E INSTALAÇÃO. AF_06/2022</t>
        </is>
      </c>
      <c r="C4678" s="330" t="inlineStr">
        <is>
          <t>UN</t>
        </is>
      </c>
      <c r="D4678" s="330" t="n">
        <v>54.01</v>
      </c>
      <c r="E4678" s="330" t="n">
        <v>54.61</v>
      </c>
      <c r="F4678" s="330" t="inlineStr"/>
    </row>
    <row r="4679" ht="30" customHeight="1" s="496">
      <c r="A4679" s="330" t="n">
        <v>89406</v>
      </c>
      <c r="B4679" s="331" t="inlineStr">
        <is>
          <t>CURVA 90 GRAUS, PVC, SOLDÁVEL, DN 20MM, INSTALADO EM RAMAL DE DISTRIBUIÇÃO DE ÁGUA - FORNECIMENTO E INSTALAÇÃO. AF_06/2022</t>
        </is>
      </c>
      <c r="C4679" s="330" t="inlineStr">
        <is>
          <t>UN</t>
        </is>
      </c>
      <c r="D4679" s="330" t="n">
        <v>9.449999999999999</v>
      </c>
      <c r="E4679" s="330" t="n">
        <v>9.789999999999999</v>
      </c>
      <c r="F4679" s="330" t="inlineStr"/>
    </row>
    <row r="4680" ht="30" customHeight="1" s="496">
      <c r="A4680" s="330" t="n">
        <v>89360</v>
      </c>
      <c r="B4680" s="331" t="inlineStr">
        <is>
          <t>CURVA 90 GRAUS, PVC, SOLDÁVEL, DN 20MM, INSTALADO EM RAMAL OU SUB-RAMAL DE ÁGUA - FORNECIMENTO E INSTALAÇÃO. AF_06/2022</t>
        </is>
      </c>
      <c r="C4680" s="330" t="inlineStr">
        <is>
          <t>UN</t>
        </is>
      </c>
      <c r="D4680" s="330" t="n">
        <v>10.24</v>
      </c>
      <c r="E4680" s="330" t="n">
        <v>10.62</v>
      </c>
      <c r="F4680" s="330" t="inlineStr"/>
    </row>
    <row r="4681" ht="30" customHeight="1" s="496">
      <c r="A4681" s="330" t="n">
        <v>89489</v>
      </c>
      <c r="B4681" s="331" t="inlineStr">
        <is>
          <t>CURVA 90 GRAUS, PVC, SOLDÁVEL, DN 25MM, INSTALADO EM PRUMADA DE ÁGUA - FORNECIMENTO E INSTALAÇÃO. AF_06/2022</t>
        </is>
      </c>
      <c r="C4681" s="330" t="inlineStr">
        <is>
          <t>UN</t>
        </is>
      </c>
      <c r="D4681" s="330" t="n">
        <v>7.82</v>
      </c>
      <c r="E4681" s="330" t="n">
        <v>8.039999999999999</v>
      </c>
      <c r="F4681" s="330" t="inlineStr"/>
    </row>
    <row r="4682" ht="30" customHeight="1" s="496">
      <c r="A4682" s="330" t="n">
        <v>89410</v>
      </c>
      <c r="B4682" s="331" t="inlineStr">
        <is>
          <t>CURVA 90 GRAUS, PVC, SOLDÁVEL, DN 25MM, INSTALADO EM RAMAL DE DISTRIBUIÇÃO DE ÁGUA - FORNECIMENTO E INSTALAÇÃO. AF_06/2022</t>
        </is>
      </c>
      <c r="C4682" s="330" t="inlineStr">
        <is>
          <t>UN</t>
        </is>
      </c>
      <c r="D4682" s="330" t="n">
        <v>11.61</v>
      </c>
      <c r="E4682" s="330" t="n">
        <v>12.01</v>
      </c>
      <c r="F4682" s="330" t="inlineStr"/>
    </row>
    <row r="4683" ht="30" customHeight="1" s="496">
      <c r="A4683" s="330" t="n">
        <v>89364</v>
      </c>
      <c r="B4683" s="331" t="inlineStr">
        <is>
          <t>CURVA 90 GRAUS, PVC, SOLDÁVEL, DN 25MM, INSTALADO EM RAMAL OU SUB-RAMAL DE ÁGUA - FORNECIMENTO E INSTALAÇÃO. AF_06/2022</t>
        </is>
      </c>
      <c r="C4683" s="330" t="inlineStr">
        <is>
          <t>UN</t>
        </is>
      </c>
      <c r="D4683" s="330" t="n">
        <v>12.54</v>
      </c>
      <c r="E4683" s="330" t="n">
        <v>12.99</v>
      </c>
      <c r="F4683" s="330" t="inlineStr"/>
    </row>
    <row r="4684" ht="30" customHeight="1" s="496">
      <c r="A4684" s="330" t="n">
        <v>89494</v>
      </c>
      <c r="B4684" s="331" t="inlineStr">
        <is>
          <t>CURVA 90 GRAUS, PVC, SOLDÁVEL, DN 32MM, INSTALADO EM PRUMADA DE ÁGUA - FORNECIMENTO E INSTALAÇÃO. AF_06/2022</t>
        </is>
      </c>
      <c r="C4684" s="330" t="inlineStr">
        <is>
          <t>UN</t>
        </is>
      </c>
      <c r="D4684" s="330" t="n">
        <v>12.36</v>
      </c>
      <c r="E4684" s="330" t="n">
        <v>12.62</v>
      </c>
      <c r="F4684" s="330" t="inlineStr"/>
    </row>
    <row r="4685" ht="30" customHeight="1" s="496">
      <c r="A4685" s="330" t="n">
        <v>89415</v>
      </c>
      <c r="B4685" s="331" t="inlineStr">
        <is>
          <t>CURVA 90 GRAUS, PVC, SOLDÁVEL, DN 32MM, INSTALADO EM RAMAL DE DISTRIBUIÇÃO DE ÁGUA - FORNECIMENTO E INSTALAÇÃO. AF_06/2022</t>
        </is>
      </c>
      <c r="C4685" s="330" t="inlineStr">
        <is>
          <t>UN</t>
        </is>
      </c>
      <c r="D4685" s="330" t="n">
        <v>16.77</v>
      </c>
      <c r="E4685" s="330" t="n">
        <v>17.26</v>
      </c>
      <c r="F4685" s="330" t="inlineStr"/>
    </row>
    <row r="4686" ht="30" customHeight="1" s="496">
      <c r="A4686" s="330" t="n">
        <v>89369</v>
      </c>
      <c r="B4686" s="331" t="inlineStr">
        <is>
          <t>CURVA 90 GRAUS, PVC, SOLDÁVEL, DN 32MM, INSTALADO EM RAMAL OU SUB-RAMAL DE ÁGUA - FORNECIMENTO E INSTALAÇÃO. AF_06/2022</t>
        </is>
      </c>
      <c r="C4686" s="330" t="inlineStr">
        <is>
          <t>UN</t>
        </is>
      </c>
      <c r="D4686" s="330" t="n">
        <v>17.88</v>
      </c>
      <c r="E4686" s="330" t="n">
        <v>18.42</v>
      </c>
      <c r="F4686" s="330" t="inlineStr"/>
    </row>
    <row r="4687" ht="30" customHeight="1" s="496">
      <c r="A4687" s="330" t="n">
        <v>89499</v>
      </c>
      <c r="B4687" s="331" t="inlineStr">
        <is>
          <t>CURVA 90 GRAUS, PVC, SOLDÁVEL, DN 40MM, INSTALADO EM PRUMADA DE ÁGUA - FORNECIMENTO E INSTALAÇÃO. AF_06/2022</t>
        </is>
      </c>
      <c r="C4687" s="330" t="inlineStr">
        <is>
          <t>UN</t>
        </is>
      </c>
      <c r="D4687" s="330" t="n">
        <v>19.11</v>
      </c>
      <c r="E4687" s="330" t="n">
        <v>19.41</v>
      </c>
      <c r="F4687" s="330" t="inlineStr"/>
    </row>
    <row r="4688" ht="30" customHeight="1" s="496">
      <c r="A4688" s="330" t="n">
        <v>103982</v>
      </c>
      <c r="B4688" s="331" t="inlineStr">
        <is>
          <t>CURVA 90 GRAUS, PVC, SOLDÁVEL, DN 40MM, INSTALADO EM RAMAL DE DISTRIBUIÇÃO DE ÁGUA - FORNECIMENTO E INSTALAÇÃO. AF_06/2022</t>
        </is>
      </c>
      <c r="C4688" s="330" t="inlineStr">
        <is>
          <t>UN</t>
        </is>
      </c>
      <c r="D4688" s="330" t="n">
        <v>24.16</v>
      </c>
      <c r="E4688" s="330" t="n">
        <v>24.72</v>
      </c>
      <c r="F4688" s="330" t="inlineStr"/>
    </row>
    <row r="4689" ht="30" customHeight="1" s="496">
      <c r="A4689" s="330" t="n">
        <v>89503</v>
      </c>
      <c r="B4689" s="331" t="inlineStr">
        <is>
          <t>CURVA 90 GRAUS, PVC, SOLDÁVEL, DN 50MM, INSTALADO EM PRUMADA DE ÁGUA - FORNECIMENTO E INSTALAÇÃO. AF_06/2022</t>
        </is>
      </c>
      <c r="C4689" s="330" t="inlineStr">
        <is>
          <t>UN</t>
        </is>
      </c>
      <c r="D4689" s="330" t="n">
        <v>22.18</v>
      </c>
      <c r="E4689" s="330" t="n">
        <v>22.55</v>
      </c>
      <c r="F4689" s="330" t="inlineStr"/>
    </row>
    <row r="4690" ht="30" customHeight="1" s="496">
      <c r="A4690" s="330" t="n">
        <v>103986</v>
      </c>
      <c r="B4690" s="331" t="inlineStr">
        <is>
          <t>CURVA 90 GRAUS, PVC, SOLDÁVEL, DN 50MM, INSTALADO EM RAMAL DE DISTRIBUIÇÃO DE ÁGUA - FORNECIMENTO E INSTALAÇÃO. AF_06/2022</t>
        </is>
      </c>
      <c r="C4690" s="330" t="inlineStr">
        <is>
          <t>UN</t>
        </is>
      </c>
      <c r="D4690" s="330" t="n">
        <v>28.1</v>
      </c>
      <c r="E4690" s="330" t="n">
        <v>28.77</v>
      </c>
      <c r="F4690" s="330" t="inlineStr"/>
    </row>
    <row r="4691" ht="30" customHeight="1" s="496">
      <c r="A4691" s="330" t="n">
        <v>89507</v>
      </c>
      <c r="B4691" s="331" t="inlineStr">
        <is>
          <t>CURVA 90 GRAUS, PVC, SOLDÁVEL, DN 60MM, INSTALADO EM PRUMADA DE ÁGUA - FORNECIMENTO E INSTALAÇÃO. AF_06/2022</t>
        </is>
      </c>
      <c r="C4691" s="330" t="inlineStr">
        <is>
          <t>UN</t>
        </is>
      </c>
      <c r="D4691" s="330" t="n">
        <v>44.45</v>
      </c>
      <c r="E4691" s="330" t="n">
        <v>44.89</v>
      </c>
      <c r="F4691" s="330" t="inlineStr"/>
    </row>
    <row r="4692" ht="30" customHeight="1" s="496">
      <c r="A4692" s="330" t="n">
        <v>89517</v>
      </c>
      <c r="B4692" s="331" t="inlineStr">
        <is>
          <t>CURVA 90 GRAUS, PVC, SOLDÁVEL, DN 75MM, INSTALADO EM PRUMADA DE ÁGUA - FORNECIMENTO E INSTALAÇÃO. AF_06/2022</t>
        </is>
      </c>
      <c r="C4692" s="330" t="inlineStr">
        <is>
          <t>UN</t>
        </is>
      </c>
      <c r="D4692" s="330" t="n">
        <v>65.44</v>
      </c>
      <c r="E4692" s="330" t="n">
        <v>65.98</v>
      </c>
      <c r="F4692" s="330" t="inlineStr"/>
    </row>
    <row r="4693" ht="30" customHeight="1" s="496">
      <c r="A4693" s="330" t="n">
        <v>89525</v>
      </c>
      <c r="B4693" s="331" t="inlineStr">
        <is>
          <t>CURVA 90 GRAUS, PVC, SOLDÁVEL, DN 85MM, INSTALADO EM PRUMADA DE ÁGUA - FORNECIMENTO E INSTALAÇÃO. AF_06/2022</t>
        </is>
      </c>
      <c r="C4693" s="330" t="inlineStr">
        <is>
          <t>UN</t>
        </is>
      </c>
      <c r="D4693" s="330" t="n">
        <v>82</v>
      </c>
      <c r="E4693" s="330" t="n">
        <v>82.59999999999999</v>
      </c>
      <c r="F4693" s="330" t="inlineStr"/>
    </row>
    <row r="4694" ht="45" customHeight="1" s="496">
      <c r="A4694" s="330" t="n">
        <v>89423</v>
      </c>
      <c r="B4694" s="331" t="inlineStr">
        <is>
          <t>CURVA DE TRANSPOSIÇÃO, PVC, SOLDÁVEL, DN 20MM, INSTALADO EM RAMAL DE DISTRIBUIÇÃO DE ÁGUA FORNECIMENTO E INSTALAÇÃO. AF_06/2022</t>
        </is>
      </c>
      <c r="C4694" s="330" t="inlineStr">
        <is>
          <t>UN</t>
        </is>
      </c>
      <c r="D4694" s="330" t="n">
        <v>9.869999999999999</v>
      </c>
      <c r="E4694" s="330" t="n">
        <v>10.11</v>
      </c>
      <c r="F4694" s="330" t="inlineStr"/>
    </row>
    <row r="4695" ht="45" customHeight="1" s="496">
      <c r="A4695" s="330" t="n">
        <v>89377</v>
      </c>
      <c r="B4695" s="331" t="inlineStr">
        <is>
          <t>CURVA DE TRANSPOSIÇÃO, PVC, SOLDÁVEL, DN 20MM, INSTALADO EM RAMAL OU SUB-RAMAL DE ÁGUA - FORNECIMENTO E INSTALAÇÃO. AF_06/2022</t>
        </is>
      </c>
      <c r="C4695" s="330" t="inlineStr">
        <is>
          <t>UN</t>
        </is>
      </c>
      <c r="D4695" s="330" t="n">
        <v>10.41</v>
      </c>
      <c r="E4695" s="330" t="n">
        <v>10.67</v>
      </c>
      <c r="F4695" s="330" t="inlineStr"/>
    </row>
    <row r="4696" ht="30" customHeight="1" s="496">
      <c r="A4696" s="330" t="n">
        <v>89540</v>
      </c>
      <c r="B4696" s="331" t="inlineStr">
        <is>
          <t>CURVA DE TRANSPOSIÇÃO, PVC, SOLDÁVEL, DN 25MM, INSTALADO EM PRUMADA DE ÁGUA - FORNECIMENTO E INSTALAÇÃO. AF_06/2022</t>
        </is>
      </c>
      <c r="C4696" s="330" t="inlineStr">
        <is>
          <t>UN</t>
        </is>
      </c>
      <c r="D4696" s="330" t="n">
        <v>10.02</v>
      </c>
      <c r="E4696" s="330" t="n">
        <v>10.16</v>
      </c>
      <c r="F4696" s="330" t="inlineStr"/>
    </row>
    <row r="4697" ht="45" customHeight="1" s="496">
      <c r="A4697" s="330" t="n">
        <v>89430</v>
      </c>
      <c r="B4697" s="331" t="inlineStr">
        <is>
          <t>CURVA DE TRANSPOSIÇÃO, PVC, SOLDÁVEL, DN 25MM, INSTALADO EM RAMAL DE DISTRIBUIÇÃO DE ÁGUA FORNECIMENTO E INSTALAÇÃO. AF_06/2022</t>
        </is>
      </c>
      <c r="C4697" s="330" t="inlineStr">
        <is>
          <t>UN</t>
        </is>
      </c>
      <c r="D4697" s="330" t="n">
        <v>12.55</v>
      </c>
      <c r="E4697" s="330" t="n">
        <v>12.82</v>
      </c>
      <c r="F4697" s="330" t="inlineStr"/>
    </row>
    <row r="4698" ht="45" customHeight="1" s="496">
      <c r="A4698" s="330" t="n">
        <v>89384</v>
      </c>
      <c r="B4698" s="331" t="inlineStr">
        <is>
          <t>CURVA DE TRANSPOSIÇÃO, PVC, SOLDÁVEL, DN 25MM, INSTALADO EM RAMAL OU SUB-RAMAL DE ÁGUA FORNECIMENTO E INSTALAÇÃO. AF_06/2022</t>
        </is>
      </c>
      <c r="C4698" s="330" t="inlineStr">
        <is>
          <t>UN</t>
        </is>
      </c>
      <c r="D4698" s="330" t="n">
        <v>13.18</v>
      </c>
      <c r="E4698" s="330" t="n">
        <v>13.47</v>
      </c>
      <c r="F4698" s="330" t="inlineStr"/>
    </row>
    <row r="4699" ht="30" customHeight="1" s="496">
      <c r="A4699" s="330" t="n">
        <v>89555</v>
      </c>
      <c r="B4699" s="331" t="inlineStr">
        <is>
          <t>CURVA DE TRANSPOSIÇÃO, PVC, SOLDÁVEL, DN 32MM, INSTALADO EM PRUMADA DE ÁGUA FORNECIMENTO E INSTALAÇÃO. AF_06/2022</t>
        </is>
      </c>
      <c r="C4699" s="330" t="inlineStr">
        <is>
          <t>UN</t>
        </is>
      </c>
      <c r="D4699" s="330" t="n">
        <v>20.35</v>
      </c>
      <c r="E4699" s="330" t="n">
        <v>20.51</v>
      </c>
      <c r="F4699" s="330" t="inlineStr"/>
    </row>
    <row r="4700" ht="45" customHeight="1" s="496">
      <c r="A4700" s="330" t="n">
        <v>89437</v>
      </c>
      <c r="B4700" s="331" t="inlineStr">
        <is>
          <t>CURVA DE TRANSPOSIÇÃO, PVC, SOLDÁVEL, DN 32MM, INSTALADO EM RAMAL DE DISTRIBUIÇÃO DE ÁGUA FORNECIMENTO E INSTALAÇÃO. AF_06/2022</t>
        </is>
      </c>
      <c r="C4700" s="330" t="inlineStr">
        <is>
          <t>UN</t>
        </is>
      </c>
      <c r="D4700" s="330" t="n">
        <v>23.28</v>
      </c>
      <c r="E4700" s="330" t="n">
        <v>23.59</v>
      </c>
      <c r="F4700" s="330" t="inlineStr"/>
    </row>
    <row r="4701" ht="45" customHeight="1" s="496">
      <c r="A4701" s="330" t="n">
        <v>89392</v>
      </c>
      <c r="B4701" s="331" t="inlineStr">
        <is>
          <t>CURVA DE TRANSPOSIÇÃO, PVC, SOLDÁVEL, DN 32MM, INSTALADO EM RAMAL OU SUB-RAMAL DE ÁGUA FORNECIMENTO E INSTALAÇÃO. AF_06/2022</t>
        </is>
      </c>
      <c r="C4701" s="330" t="inlineStr">
        <is>
          <t>UN</t>
        </is>
      </c>
      <c r="D4701" s="330" t="n">
        <v>24.02</v>
      </c>
      <c r="E4701" s="330" t="n">
        <v>24.37</v>
      </c>
      <c r="F4701" s="330" t="inlineStr"/>
    </row>
    <row r="4702" ht="30" customHeight="1" s="496">
      <c r="A4702" s="330" t="n">
        <v>89405</v>
      </c>
      <c r="B4702" s="331" t="inlineStr">
        <is>
          <t>JOELHO 45 GRAUS, PVC, SOLDÁVEL, DN 20MM, INSTALADO EM RAMAL DE DISTRIBUIÇÃO DE ÁGUA - FORNECIMENTO E INSTALAÇÃO. AF_06/2022</t>
        </is>
      </c>
      <c r="C4702" s="330" t="inlineStr">
        <is>
          <t>UN</t>
        </is>
      </c>
      <c r="D4702" s="330" t="n">
        <v>8.51</v>
      </c>
      <c r="E4702" s="330" t="n">
        <v>8.85</v>
      </c>
      <c r="F4702" s="330" t="inlineStr"/>
    </row>
    <row r="4703" ht="30" customHeight="1" s="496">
      <c r="A4703" s="330" t="n">
        <v>89359</v>
      </c>
      <c r="B4703" s="331" t="inlineStr">
        <is>
          <t>JOELHO 45 GRAUS, PVC, SOLDÁVEL, DN 20MM, INSTALADO EM RAMAL OU SUB-RAMAL DE ÁGUA - FORNECIMENTO E INSTALAÇÃO. AF_06/2022</t>
        </is>
      </c>
      <c r="C4703" s="330" t="inlineStr">
        <is>
          <t>UN</t>
        </is>
      </c>
      <c r="D4703" s="330" t="n">
        <v>9.300000000000001</v>
      </c>
      <c r="E4703" s="330" t="n">
        <v>9.68</v>
      </c>
      <c r="F4703" s="330" t="inlineStr"/>
    </row>
    <row r="4704" ht="30" customHeight="1" s="496">
      <c r="A4704" s="330" t="n">
        <v>89485</v>
      </c>
      <c r="B4704" s="331" t="inlineStr">
        <is>
          <t>JOELHO 45 GRAUS, PVC, SOLDÁVEL, DN 25MM, INSTALADO EM PRUMADA DE ÁGUA - FORNECIMENTO E INSTALAÇÃO. AF_06/2022</t>
        </is>
      </c>
      <c r="C4704" s="330" t="inlineStr">
        <is>
          <t>UN</t>
        </is>
      </c>
      <c r="D4704" s="330" t="n">
        <v>6.4</v>
      </c>
      <c r="E4704" s="330" t="n">
        <v>6.62</v>
      </c>
      <c r="F4704" s="330" t="inlineStr"/>
    </row>
    <row r="4705" ht="30" customHeight="1" s="496">
      <c r="A4705" s="330" t="n">
        <v>89409</v>
      </c>
      <c r="B4705" s="331" t="inlineStr">
        <is>
          <t>JOELHO 45 GRAUS, PVC, SOLDÁVEL, DN 25MM, INSTALADO EM RAMAL DE DISTRIBUIÇÃO DE ÁGUA - FORNECIMENTO E INSTALAÇÃO. AF_06/2022</t>
        </is>
      </c>
      <c r="C4705" s="330" t="inlineStr">
        <is>
          <t>UN</t>
        </is>
      </c>
      <c r="D4705" s="330" t="n">
        <v>10.19</v>
      </c>
      <c r="E4705" s="330" t="n">
        <v>10.59</v>
      </c>
      <c r="F4705" s="330" t="inlineStr"/>
    </row>
    <row r="4706" ht="30" customHeight="1" s="496">
      <c r="A4706" s="330" t="n">
        <v>89363</v>
      </c>
      <c r="B4706" s="331" t="inlineStr">
        <is>
          <t>JOELHO 45 GRAUS, PVC, SOLDÁVEL, DN 25MM, INSTALADO EM RAMAL OU SUB-RAMAL DE ÁGUA - FORNECIMENTO E INSTALAÇÃO. AF_06/2022</t>
        </is>
      </c>
      <c r="C4706" s="330" t="inlineStr">
        <is>
          <t>UN</t>
        </is>
      </c>
      <c r="D4706" s="330" t="n">
        <v>11.12</v>
      </c>
      <c r="E4706" s="330" t="n">
        <v>11.57</v>
      </c>
      <c r="F4706" s="330" t="inlineStr"/>
    </row>
    <row r="4707" ht="30" customHeight="1" s="496">
      <c r="A4707" s="330" t="n">
        <v>89493</v>
      </c>
      <c r="B4707" s="331" t="inlineStr">
        <is>
          <t>JOELHO 45 GRAUS, PVC, SOLDÁVEL, DN 32MM, INSTALADO EM PRUMADA DE ÁGUA - FORNECIMENTO E INSTALAÇÃO. AF_06/2022</t>
        </is>
      </c>
      <c r="C4707" s="330" t="inlineStr">
        <is>
          <t>UN</t>
        </is>
      </c>
      <c r="D4707" s="330" t="n">
        <v>10.15</v>
      </c>
      <c r="E4707" s="330" t="n">
        <v>10.41</v>
      </c>
      <c r="F4707" s="330" t="inlineStr"/>
    </row>
    <row r="4708" ht="30" customHeight="1" s="496">
      <c r="A4708" s="330" t="n">
        <v>89414</v>
      </c>
      <c r="B4708" s="331" t="inlineStr">
        <is>
          <t>JOELHO 45 GRAUS, PVC, SOLDÁVEL, DN 32MM, INSTALADO EM RAMAL DE DISTRIBUIÇÃO DE ÁGUA - FORNECIMENTO E INSTALAÇÃO. AF_06/2022</t>
        </is>
      </c>
      <c r="C4708" s="330" t="inlineStr">
        <is>
          <t>UN</t>
        </is>
      </c>
      <c r="D4708" s="330" t="n">
        <v>14.56</v>
      </c>
      <c r="E4708" s="330" t="n">
        <v>15.05</v>
      </c>
      <c r="F4708" s="330" t="inlineStr"/>
    </row>
    <row r="4709" ht="30" customHeight="1" s="496">
      <c r="A4709" s="330" t="n">
        <v>89368</v>
      </c>
      <c r="B4709" s="331" t="inlineStr">
        <is>
          <t>JOELHO 45 GRAUS, PVC, SOLDÁVEL, DN 32MM, INSTALADO EM RAMAL OU SUB-RAMAL DE ÁGUA - FORNECIMENTO E INSTALAÇÃO. AF_06/2022</t>
        </is>
      </c>
      <c r="C4709" s="330" t="inlineStr">
        <is>
          <t>UN</t>
        </is>
      </c>
      <c r="D4709" s="330" t="n">
        <v>15.67</v>
      </c>
      <c r="E4709" s="330" t="n">
        <v>16.21</v>
      </c>
      <c r="F4709" s="330" t="inlineStr"/>
    </row>
    <row r="4710" ht="30" customHeight="1" s="496">
      <c r="A4710" s="330" t="n">
        <v>89498</v>
      </c>
      <c r="B4710" s="331" t="inlineStr">
        <is>
          <t>JOELHO 45 GRAUS, PVC, SOLDÁVEL, DN 40MM, INSTALADO EM PRUMADA DE ÁGUA - FORNECIMENTO E INSTALAÇÃO. AF_06/2022</t>
        </is>
      </c>
      <c r="C4710" s="330" t="inlineStr">
        <is>
          <t>UN</t>
        </is>
      </c>
      <c r="D4710" s="330" t="n">
        <v>13.32</v>
      </c>
      <c r="E4710" s="330" t="n">
        <v>13.62</v>
      </c>
      <c r="F4710" s="330" t="inlineStr"/>
    </row>
    <row r="4711" ht="30" customHeight="1" s="496">
      <c r="A4711" s="330" t="n">
        <v>103981</v>
      </c>
      <c r="B4711" s="331" t="inlineStr">
        <is>
          <t>JOELHO 45 GRAUS, PVC, SOLDÁVEL, DN 40MM, INSTALADO EM RAMAL DE DISTRIBUIÇÃO DE ÁGUA - FORNECIMENTO E INSTALAÇÃO. AF_06/2022</t>
        </is>
      </c>
      <c r="C4711" s="330" t="inlineStr">
        <is>
          <t>UN</t>
        </is>
      </c>
      <c r="D4711" s="330" t="n">
        <v>18.37</v>
      </c>
      <c r="E4711" s="330" t="n">
        <v>18.93</v>
      </c>
      <c r="F4711" s="330" t="inlineStr"/>
    </row>
    <row r="4712" ht="30" customHeight="1" s="496">
      <c r="A4712" s="330" t="n">
        <v>89502</v>
      </c>
      <c r="B4712" s="331" t="inlineStr">
        <is>
          <t>JOELHO 45 GRAUS, PVC, SOLDÁVEL, DN 50MM, INSTALADO EM PRUMADA DE ÁGUA - FORNECIMENTO E INSTALAÇÃO. AF_06/2022</t>
        </is>
      </c>
      <c r="C4712" s="330" t="inlineStr">
        <is>
          <t>UN</t>
        </is>
      </c>
      <c r="D4712" s="330" t="n">
        <v>16.86</v>
      </c>
      <c r="E4712" s="330" t="n">
        <v>17.23</v>
      </c>
      <c r="F4712" s="330" t="inlineStr"/>
    </row>
    <row r="4713" ht="30" customHeight="1" s="496">
      <c r="A4713" s="330" t="n">
        <v>103985</v>
      </c>
      <c r="B4713" s="331" t="inlineStr">
        <is>
          <t>JOELHO 45 GRAUS, PVC, SOLDÁVEL, DN 50MM, INSTALADO EM RAMAL DE DISTRIBUIÇÃO DE ÁGUA - FORNECIMENTO E INSTALAÇÃO. AF_06/2022</t>
        </is>
      </c>
      <c r="C4713" s="330" t="inlineStr">
        <is>
          <t>UN</t>
        </is>
      </c>
      <c r="D4713" s="330" t="n">
        <v>22.78</v>
      </c>
      <c r="E4713" s="330" t="n">
        <v>23.45</v>
      </c>
      <c r="F4713" s="330" t="inlineStr"/>
    </row>
    <row r="4714" ht="30" customHeight="1" s="496">
      <c r="A4714" s="330" t="n">
        <v>89506</v>
      </c>
      <c r="B4714" s="331" t="inlineStr">
        <is>
          <t>JOELHO 45 GRAUS, PVC, SOLDÁVEL, DN 60MM, INSTALADO EM PRUMADA DE ÁGUA - FORNECIMENTO E INSTALAÇÃO. AF_06/2022</t>
        </is>
      </c>
      <c r="C4714" s="330" t="inlineStr">
        <is>
          <t>UN</t>
        </is>
      </c>
      <c r="D4714" s="330" t="n">
        <v>37.86</v>
      </c>
      <c r="E4714" s="330" t="n">
        <v>38.3</v>
      </c>
      <c r="F4714" s="330" t="inlineStr"/>
    </row>
    <row r="4715" ht="30" customHeight="1" s="496">
      <c r="A4715" s="330" t="n">
        <v>89515</v>
      </c>
      <c r="B4715" s="331" t="inlineStr">
        <is>
          <t>JOELHO 45 GRAUS, PVC, SOLDÁVEL, DN 75MM, INSTALADO EM PRUMADA DE ÁGUA - FORNECIMENTO E INSTALAÇÃO. AF_06/2022</t>
        </is>
      </c>
      <c r="C4715" s="330" t="inlineStr">
        <is>
          <t>UN</t>
        </is>
      </c>
      <c r="D4715" s="330" t="n">
        <v>77.73999999999999</v>
      </c>
      <c r="E4715" s="330" t="n">
        <v>78.28</v>
      </c>
      <c r="F4715" s="330" t="inlineStr"/>
    </row>
    <row r="4716" ht="30" customHeight="1" s="496">
      <c r="A4716" s="330" t="n">
        <v>89523</v>
      </c>
      <c r="B4716" s="331" t="inlineStr">
        <is>
          <t>JOELHO 45 GRAUS, PVC, SOLDÁVEL, DN 85MM, INSTALADO EM PRUMADA DE ÁGUA - FORNECIMENTO E INSTALAÇÃO. AF_06/2022</t>
        </is>
      </c>
      <c r="C4716" s="330" t="inlineStr">
        <is>
          <t>UN</t>
        </is>
      </c>
      <c r="D4716" s="330" t="n">
        <v>94.83</v>
      </c>
      <c r="E4716" s="330" t="n">
        <v>95.43000000000001</v>
      </c>
      <c r="F4716" s="330" t="inlineStr"/>
    </row>
    <row r="4717" ht="45" customHeight="1" s="496">
      <c r="A4717" s="330" t="n">
        <v>90373</v>
      </c>
      <c r="B4717" s="331" t="inlineStr">
        <is>
          <t>JOELHO 90 GRAUS COM BUCHA DE LATÃO, PVC, SOLDÁVEL, DN 25MM, X 1/2 INSTALADO EM RAMAL OU SUB-RAMAL DE ÁGUA - FORNECIMENTO E INSTALAÇÃO. AF_06/2022</t>
        </is>
      </c>
      <c r="C4717" s="330" t="inlineStr">
        <is>
          <t>UN</t>
        </is>
      </c>
      <c r="D4717" s="330" t="n">
        <v>13.5</v>
      </c>
      <c r="E4717" s="330" t="n">
        <v>13.88</v>
      </c>
      <c r="F4717" s="330" t="inlineStr"/>
    </row>
    <row r="4718" ht="45" customHeight="1" s="496">
      <c r="A4718" s="330" t="n">
        <v>89366</v>
      </c>
      <c r="B4718" s="331" t="inlineStr">
        <is>
          <t>JOELHO 90 GRAUS COM BUCHA DE LATÃO, PVC, SOLDÁVEL, DN 25MM, X 3/4 INSTALADO EM RAMAL OU SUB-RAMAL DE ÁGUA - FORNECIMENTO E INSTALAÇÃO. AF_06/2022</t>
        </is>
      </c>
      <c r="C4718" s="330" t="inlineStr">
        <is>
          <t>UN</t>
        </is>
      </c>
      <c r="D4718" s="330" t="n">
        <v>16.66</v>
      </c>
      <c r="E4718" s="330" t="n">
        <v>17.08</v>
      </c>
      <c r="F4718" s="330" t="inlineStr"/>
    </row>
    <row r="4719" ht="30" customHeight="1" s="496">
      <c r="A4719" s="330" t="n">
        <v>89404</v>
      </c>
      <c r="B4719" s="331" t="inlineStr">
        <is>
          <t>JOELHO 90 GRAUS, PVC, SOLDÁVEL, DN 20MM, INSTALADO EM RAMAL DE DISTRIBUIÇÃO DE ÁGUA - FORNECIMENTO E INSTALAÇÃO. AF_06/2022</t>
        </is>
      </c>
      <c r="C4719" s="330" t="inlineStr">
        <is>
          <t>UN</t>
        </is>
      </c>
      <c r="D4719" s="330" t="n">
        <v>8</v>
      </c>
      <c r="E4719" s="330" t="n">
        <v>8.34</v>
      </c>
      <c r="F4719" s="330" t="inlineStr"/>
    </row>
    <row r="4720" ht="30" customHeight="1" s="496">
      <c r="A4720" s="330" t="n">
        <v>89358</v>
      </c>
      <c r="B4720" s="331" t="inlineStr">
        <is>
          <t>JOELHO 90 GRAUS, PVC, SOLDÁVEL, DN 20MM, INSTALADO EM RAMAL OU SUB-RAMAL DE ÁGUA - FORNECIMENTO E INSTALAÇÃO. AF_06/2022</t>
        </is>
      </c>
      <c r="C4720" s="330" t="inlineStr">
        <is>
          <t>UN</t>
        </is>
      </c>
      <c r="D4720" s="330" t="n">
        <v>8.789999999999999</v>
      </c>
      <c r="E4720" s="330" t="n">
        <v>9.17</v>
      </c>
      <c r="F4720" s="330" t="inlineStr"/>
    </row>
    <row r="4721" ht="30" customHeight="1" s="496">
      <c r="A4721" s="330" t="n">
        <v>89481</v>
      </c>
      <c r="B4721" s="331" t="inlineStr">
        <is>
          <t>JOELHO 90 GRAUS, PVC, SOLDÁVEL, DN 25MM, INSTALADO EM PRUMADA DE ÁGUA - FORNECIMENTO E INSTALAÇÃO. AF_06/2022</t>
        </is>
      </c>
      <c r="C4721" s="330" t="inlineStr">
        <is>
          <t>UN</t>
        </is>
      </c>
      <c r="D4721" s="330" t="n">
        <v>5.66</v>
      </c>
      <c r="E4721" s="330" t="n">
        <v>5.88</v>
      </c>
      <c r="F4721" s="330" t="inlineStr"/>
    </row>
    <row r="4722" ht="30" customHeight="1" s="496">
      <c r="A4722" s="330" t="n">
        <v>89408</v>
      </c>
      <c r="B4722" s="331" t="inlineStr">
        <is>
          <t>JOELHO 90 GRAUS, PVC, SOLDÁVEL, DN 25MM, INSTALADO EM RAMAL DE DISTRIBUIÇÃO DE ÁGUA - FORNECIMENTO E INSTALAÇÃO. AF_06/2022</t>
        </is>
      </c>
      <c r="C4722" s="330" t="inlineStr">
        <is>
          <t>UN</t>
        </is>
      </c>
      <c r="D4722" s="330" t="n">
        <v>9.449999999999999</v>
      </c>
      <c r="E4722" s="330" t="n">
        <v>9.85</v>
      </c>
      <c r="F4722" s="330" t="inlineStr"/>
    </row>
    <row r="4723" ht="30" customHeight="1" s="496">
      <c r="A4723" s="330" t="n">
        <v>89362</v>
      </c>
      <c r="B4723" s="331" t="inlineStr">
        <is>
          <t>JOELHO 90 GRAUS, PVC, SOLDÁVEL, DN 25MM, INSTALADO EM RAMAL OU SUB-RAMAL DE ÁGUA - FORNECIMENTO E INSTALAÇÃO. AF_06/2022</t>
        </is>
      </c>
      <c r="C4723" s="330" t="inlineStr">
        <is>
          <t>UN</t>
        </is>
      </c>
      <c r="D4723" s="330" t="n">
        <v>10.38</v>
      </c>
      <c r="E4723" s="330" t="n">
        <v>10.83</v>
      </c>
      <c r="F4723" s="330" t="inlineStr"/>
    </row>
    <row r="4724" ht="30" customHeight="1" s="496">
      <c r="A4724" s="330" t="n">
        <v>89412</v>
      </c>
      <c r="B4724" s="331" t="inlineStr">
        <is>
          <t>JOELHO 90 GRAUS, PVC, SOLDÁVEL, DN 25MM, X 3/4 INSTALADO EM RAMAL DE DISTRIBUIÇÃO DE ÁGUA - FORNECIMENTO E INSTALAÇÃO. AF_06/2022</t>
        </is>
      </c>
      <c r="C4724" s="330" t="inlineStr">
        <is>
          <t>UN</t>
        </is>
      </c>
      <c r="D4724" s="330" t="n">
        <v>10.41</v>
      </c>
      <c r="E4724" s="330" t="n">
        <v>10.79</v>
      </c>
      <c r="F4724" s="330" t="inlineStr"/>
    </row>
    <row r="4725" ht="30" customHeight="1" s="496">
      <c r="A4725" s="330" t="n">
        <v>89492</v>
      </c>
      <c r="B4725" s="331" t="inlineStr">
        <is>
          <t>JOELHO 90 GRAUS, PVC, SOLDÁVEL, DN 32MM, INSTALADO EM PRUMADA DE ÁGUA - FORNECIMENTO E INSTALAÇÃO. AF_06/2022</t>
        </is>
      </c>
      <c r="C4725" s="330" t="inlineStr">
        <is>
          <t>UN</t>
        </is>
      </c>
      <c r="D4725" s="330" t="n">
        <v>8.51</v>
      </c>
      <c r="E4725" s="330" t="n">
        <v>8.77</v>
      </c>
      <c r="F4725" s="330" t="inlineStr"/>
    </row>
    <row r="4726" ht="30" customHeight="1" s="496">
      <c r="A4726" s="330" t="n">
        <v>89413</v>
      </c>
      <c r="B4726" s="331" t="inlineStr">
        <is>
          <t>JOELHO 90 GRAUS, PVC, SOLDÁVEL, DN 32MM, INSTALADO EM RAMAL DE DISTRIBUIÇÃO DE ÁGUA - FORNECIMENTO E INSTALAÇÃO. AF_06/2022</t>
        </is>
      </c>
      <c r="C4726" s="330" t="inlineStr">
        <is>
          <t>UN</t>
        </is>
      </c>
      <c r="D4726" s="330" t="n">
        <v>12.92</v>
      </c>
      <c r="E4726" s="330" t="n">
        <v>13.41</v>
      </c>
      <c r="F4726" s="330" t="inlineStr"/>
    </row>
    <row r="4727" ht="30" customHeight="1" s="496">
      <c r="A4727" s="330" t="n">
        <v>89367</v>
      </c>
      <c r="B4727" s="331" t="inlineStr">
        <is>
          <t>JOELHO 90 GRAUS, PVC, SOLDÁVEL, DN 32MM, INSTALADO EM RAMAL OU SUB-RAMAL DE ÁGUA - FORNECIMENTO E INSTALAÇÃO. AF_06/2022</t>
        </is>
      </c>
      <c r="C4727" s="330" t="inlineStr">
        <is>
          <t>UN</t>
        </is>
      </c>
      <c r="D4727" s="330" t="n">
        <v>14.03</v>
      </c>
      <c r="E4727" s="330" t="n">
        <v>14.57</v>
      </c>
      <c r="F4727" s="330" t="inlineStr"/>
    </row>
    <row r="4728" ht="30" customHeight="1" s="496">
      <c r="A4728" s="330" t="n">
        <v>89497</v>
      </c>
      <c r="B4728" s="331" t="inlineStr">
        <is>
          <t>JOELHO 90 GRAUS, PVC, SOLDÁVEL, DN 40MM, INSTALADO EM PRUMADA DE ÁGUA - FORNECIMENTO E INSTALAÇÃO. AF_06/2022</t>
        </is>
      </c>
      <c r="C4728" s="330" t="inlineStr">
        <is>
          <t>UN</t>
        </is>
      </c>
      <c r="D4728" s="330" t="n">
        <v>13.26</v>
      </c>
      <c r="E4728" s="330" t="n">
        <v>13.56</v>
      </c>
      <c r="F4728" s="330" t="inlineStr"/>
    </row>
    <row r="4729" ht="30" customHeight="1" s="496">
      <c r="A4729" s="330" t="n">
        <v>103980</v>
      </c>
      <c r="B4729" s="331" t="inlineStr">
        <is>
          <t>JOELHO 90 GRAUS, PVC, SOLDÁVEL, DN 40MM, INSTALADO EM RAMAL DE DISTRIBUIÇÃO DE ÁGUA - FORNECIMENTO E INSTALAÇÃO. AF_06/2022</t>
        </is>
      </c>
      <c r="C4729" s="330" t="inlineStr">
        <is>
          <t>UN</t>
        </is>
      </c>
      <c r="D4729" s="330" t="n">
        <v>18.31</v>
      </c>
      <c r="E4729" s="330" t="n">
        <v>18.87</v>
      </c>
      <c r="F4729" s="330" t="inlineStr"/>
    </row>
    <row r="4730" ht="30" customHeight="1" s="496">
      <c r="A4730" s="330" t="n">
        <v>89501</v>
      </c>
      <c r="B4730" s="331" t="inlineStr">
        <is>
          <t>JOELHO 90 GRAUS, PVC, SOLDÁVEL, DN 50MM, INSTALADO EM PRUMADA DE ÁGUA - FORNECIMENTO E INSTALAÇÃO. AF_06/2022</t>
        </is>
      </c>
      <c r="C4730" s="330" t="inlineStr">
        <is>
          <t>UN</t>
        </is>
      </c>
      <c r="D4730" s="330" t="n">
        <v>14.48</v>
      </c>
      <c r="E4730" s="330" t="n">
        <v>14.85</v>
      </c>
      <c r="F4730" s="330" t="inlineStr"/>
    </row>
    <row r="4731" ht="30" customHeight="1" s="496">
      <c r="A4731" s="330" t="n">
        <v>103984</v>
      </c>
      <c r="B4731" s="331" t="inlineStr">
        <is>
          <t>JOELHO 90 GRAUS, PVC, SOLDÁVEL, DN 50MM, INSTALADO EM RAMAL DE DISTRIBUIÇÃO DE ÁGUA - FORNECIMENTO E INSTALAÇÃO. AF_06/2022</t>
        </is>
      </c>
      <c r="C4731" s="330" t="inlineStr">
        <is>
          <t>UN</t>
        </is>
      </c>
      <c r="D4731" s="330" t="n">
        <v>20.4</v>
      </c>
      <c r="E4731" s="330" t="n">
        <v>21.07</v>
      </c>
      <c r="F4731" s="330" t="inlineStr"/>
    </row>
    <row r="4732" ht="30" customHeight="1" s="496">
      <c r="A4732" s="330" t="n">
        <v>89505</v>
      </c>
      <c r="B4732" s="331" t="inlineStr">
        <is>
          <t>JOELHO 90 GRAUS, PVC, SOLDÁVEL, DN 60MM, INSTALADO EM PRUMADA DE ÁGUA - FORNECIMENTO E INSTALAÇÃO. AF_06/2022</t>
        </is>
      </c>
      <c r="C4732" s="330" t="inlineStr">
        <is>
          <t>UN</t>
        </is>
      </c>
      <c r="D4732" s="330" t="n">
        <v>39.53</v>
      </c>
      <c r="E4732" s="330" t="n">
        <v>39.97</v>
      </c>
      <c r="F4732" s="330" t="inlineStr"/>
    </row>
    <row r="4733" ht="30" customHeight="1" s="496">
      <c r="A4733" s="330" t="n">
        <v>89513</v>
      </c>
      <c r="B4733" s="331" t="inlineStr">
        <is>
          <t>JOELHO 90 GRAUS, PVC, SOLDÁVEL, DN 75MM, INSTALADO EM PRUMADA DE ÁGUA - FORNECIMENTO E INSTALAÇÃO. AF_06/2022</t>
        </is>
      </c>
      <c r="C4733" s="330" t="inlineStr">
        <is>
          <t>UN</t>
        </is>
      </c>
      <c r="D4733" s="330" t="n">
        <v>97.01000000000001</v>
      </c>
      <c r="E4733" s="330" t="n">
        <v>97.55</v>
      </c>
      <c r="F4733" s="330" t="inlineStr"/>
    </row>
    <row r="4734" ht="30" customHeight="1" s="496">
      <c r="A4734" s="330" t="n">
        <v>89521</v>
      </c>
      <c r="B4734" s="331" t="inlineStr">
        <is>
          <t>JOELHO 90 GRAUS, PVC, SOLDÁVEL, DN 85MM, INSTALADO EM PRUMADA DE ÁGUA - FORNECIMENTO E INSTALAÇÃO. AF_06/2022</t>
        </is>
      </c>
      <c r="C4734" s="330" t="inlineStr">
        <is>
          <t>UN</t>
        </is>
      </c>
      <c r="D4734" s="330" t="n">
        <v>115.46</v>
      </c>
      <c r="E4734" s="330" t="n">
        <v>116.06</v>
      </c>
      <c r="F4734" s="330" t="inlineStr"/>
    </row>
    <row r="4735" ht="45" customHeight="1" s="496">
      <c r="A4735" s="330" t="n">
        <v>103955</v>
      </c>
      <c r="B4735" s="331" t="inlineStr">
        <is>
          <t>JOELHO DE REDUÇÃO, 90 GRAUS, PVC, SOLDÁVEL, DN 25 MM X 20 MM, INSTALADO EM RAMAL DE DISTRIBUIÇÃO DE ÁGUA - FORNECIMENTO E INSTALAÇÃO. AF_06/2022</t>
        </is>
      </c>
      <c r="C4735" s="330" t="inlineStr">
        <is>
          <t>UN</t>
        </is>
      </c>
      <c r="D4735" s="330" t="n">
        <v>10.7</v>
      </c>
      <c r="E4735" s="330" t="n">
        <v>11.08</v>
      </c>
      <c r="F4735" s="330" t="inlineStr"/>
    </row>
    <row r="4736" ht="45" customHeight="1" s="496">
      <c r="A4736" s="330" t="n">
        <v>103950</v>
      </c>
      <c r="B4736" s="331" t="inlineStr">
        <is>
          <t>JOELHO DE REDUÇÃO, 90 GRAUS, PVC, SOLDÁVEL, DN 25 MM X 20 MM, INSTALADO EM RAMAL OU SUB-RAMAL DE ÁGUA - FORNECIMENTO E INSTALAÇÃO. AF_06/2022</t>
        </is>
      </c>
      <c r="C4736" s="330" t="inlineStr">
        <is>
          <t>UN</t>
        </is>
      </c>
      <c r="D4736" s="330" t="n">
        <v>11.57</v>
      </c>
      <c r="E4736" s="330" t="n">
        <v>11.99</v>
      </c>
      <c r="F4736" s="330" t="inlineStr"/>
    </row>
    <row r="4737" ht="45" customHeight="1" s="496">
      <c r="A4737" s="330" t="n">
        <v>103974</v>
      </c>
      <c r="B4737" s="331" t="inlineStr">
        <is>
          <t>JOELHO DE REDUÇÃO, 90 GRAUS, PVC, SOLDÁVEL, DN 32 MM X 25 MM, INSTALADO EM PRUMADA DE ÁGUA - FORNECIMENTO E INSTALAÇÃO. AF_06/2022</t>
        </is>
      </c>
      <c r="C4737" s="330" t="inlineStr">
        <is>
          <t>UN</t>
        </is>
      </c>
      <c r="D4737" s="330" t="n">
        <v>10.54</v>
      </c>
      <c r="E4737" s="330" t="n">
        <v>10.76</v>
      </c>
      <c r="F4737" s="330" t="inlineStr"/>
    </row>
    <row r="4738" ht="45" customHeight="1" s="496">
      <c r="A4738" s="330" t="n">
        <v>103956</v>
      </c>
      <c r="B4738" s="331" t="inlineStr">
        <is>
          <t>JOELHO DE REDUÇÃO, 90 GRAUS, PVC, SOLDÁVEL, DN 32 MM X 25 MM, INSTALADO EM RAMAL DE DISTRIBUIÇÃO DE ÁGUA - FORNECIMENTO E INSTALAÇÃO. AF_06/2022</t>
        </is>
      </c>
      <c r="C4738" s="330" t="inlineStr">
        <is>
          <t>UN</t>
        </is>
      </c>
      <c r="D4738" s="330" t="n">
        <v>14.64</v>
      </c>
      <c r="E4738" s="330" t="n">
        <v>15.08</v>
      </c>
      <c r="F4738" s="330" t="inlineStr"/>
    </row>
    <row r="4739" ht="45" customHeight="1" s="496">
      <c r="A4739" s="330" t="n">
        <v>103951</v>
      </c>
      <c r="B4739" s="331" t="inlineStr">
        <is>
          <t>JOELHO DE REDUÇÃO, 90 GRAUS, PVC, SOLDÁVEL, DN 32 MM X 25 MM, INSTALADO EM RAMAL OU SUB-RAMAL DE ÁGUA - FORNECIMENTO E INSTALAÇÃO. AF_06/2022</t>
        </is>
      </c>
      <c r="C4739" s="330" t="inlineStr">
        <is>
          <t>UN</t>
        </is>
      </c>
      <c r="D4739" s="330" t="n">
        <v>15.65</v>
      </c>
      <c r="E4739" s="330" t="n">
        <v>16.14</v>
      </c>
      <c r="F4739" s="330" t="inlineStr"/>
    </row>
    <row r="4740" ht="45" customHeight="1" s="496">
      <c r="A4740" s="330" t="n">
        <v>89374</v>
      </c>
      <c r="B4740" s="331" t="inlineStr">
        <is>
          <t>LUVA COM BUCHA DE LATÃO, PVC, SOLDÁVEL, DN 20MM X 1/2", INSTALADO EM RAMAL OU SUB-RAMAL DE ÁGUA - FORNECIMENTO E INSTALAÇÃO. AF_06/2022</t>
        </is>
      </c>
      <c r="C4740" s="330" t="inlineStr">
        <is>
          <t>UN</t>
        </is>
      </c>
      <c r="D4740" s="330" t="n">
        <v>10.26</v>
      </c>
      <c r="E4740" s="330" t="n">
        <v>10.49</v>
      </c>
      <c r="F4740" s="330" t="inlineStr"/>
    </row>
    <row r="4741" ht="45" customHeight="1" s="496">
      <c r="A4741" s="330" t="n">
        <v>89427</v>
      </c>
      <c r="B4741" s="331" t="inlineStr">
        <is>
          <t>LUVA COM BUCHA DE LATÃO, PVC, SOLDÁVEL, DN 25MM X 3/4, INSTALADO EM RAMAL DE DISTRIBUIÇÃO DE ÁGUA - FORNECIMENTO E INSTALAÇÃO. AF_06/2022</t>
        </is>
      </c>
      <c r="C4741" s="330" t="inlineStr">
        <is>
          <t>UN</t>
        </is>
      </c>
      <c r="D4741" s="330" t="n">
        <v>11.95</v>
      </c>
      <c r="E4741" s="330" t="n">
        <v>12.19</v>
      </c>
      <c r="F4741" s="330" t="inlineStr"/>
    </row>
    <row r="4742" ht="45" customHeight="1" s="496">
      <c r="A4742" s="330" t="n">
        <v>89381</v>
      </c>
      <c r="B4742" s="331" t="inlineStr">
        <is>
          <t>LUVA COM BUCHA DE LATÃO, PVC, SOLDÁVEL, DN 25MM X 3/4, INSTALADO EM RAMAL OU SUB-RAMAL DE ÁGUA - FORNECIMENTO E INSTALAÇÃO. AF_06/2022</t>
        </is>
      </c>
      <c r="C4742" s="330" t="inlineStr">
        <is>
          <t>UN</t>
        </is>
      </c>
      <c r="D4742" s="330" t="n">
        <v>12.53</v>
      </c>
      <c r="E4742" s="330" t="n">
        <v>12.81</v>
      </c>
      <c r="F4742" s="330" t="inlineStr"/>
    </row>
    <row r="4743" ht="45" customHeight="1" s="496">
      <c r="A4743" s="330" t="n">
        <v>95237</v>
      </c>
      <c r="B4743" s="331" t="inlineStr">
        <is>
          <t>LUVA COM BUCHA DE LATÃO, PVC, SOLDÁVEL, DN 32MM X 1, INSTALADO EM RAMAL DE DISTRIBUIÇÃO DE ÁGUA FORNECIMENTO E INSTALAÇÃO. AF_06/2022</t>
        </is>
      </c>
      <c r="C4743" s="330" t="inlineStr">
        <is>
          <t>UN</t>
        </is>
      </c>
      <c r="D4743" s="330" t="n">
        <v>23.45</v>
      </c>
      <c r="E4743" s="330" t="n">
        <v>23.75</v>
      </c>
      <c r="F4743" s="330" t="inlineStr"/>
    </row>
    <row r="4744" ht="45" customHeight="1" s="496">
      <c r="A4744" s="330" t="n">
        <v>89979</v>
      </c>
      <c r="B4744" s="331" t="inlineStr">
        <is>
          <t>LUVA COM BUCHA DE LATÃO, PVC, SOLDÁVEL, DN 32MM X 1, INSTALADO EM RAMAL OU SUB-RAMAL DE ÁGUA FORNECIMENTO E INSTALAÇÃO. AF_06/2022</t>
        </is>
      </c>
      <c r="C4744" s="330" t="inlineStr">
        <is>
          <t>UN</t>
        </is>
      </c>
      <c r="D4744" s="330" t="n">
        <v>24.13</v>
      </c>
      <c r="E4744" s="330" t="n">
        <v>24.45</v>
      </c>
      <c r="F4744" s="330" t="inlineStr"/>
    </row>
    <row r="4745" ht="45" customHeight="1" s="496">
      <c r="A4745" s="330" t="n">
        <v>103991</v>
      </c>
      <c r="B4745" s="331" t="inlineStr">
        <is>
          <t>LUVA COM ROSCA, PVC, SOLDÁVEL, DN 40MM X 1.1/4", INSTALADO EM RAMAL DE DISTRIBUIÇÃO DE ÁGUA - FORNECIMENTO E INSTALAÇÃO. AF_06/2022</t>
        </is>
      </c>
      <c r="C4745" s="330" t="inlineStr">
        <is>
          <t>UN</t>
        </is>
      </c>
      <c r="D4745" s="330" t="n">
        <v>18.13</v>
      </c>
      <c r="E4745" s="330" t="n">
        <v>18.47</v>
      </c>
      <c r="F4745" s="330" t="inlineStr"/>
    </row>
    <row r="4746" ht="30" customHeight="1" s="496">
      <c r="A4746" s="330" t="n">
        <v>89564</v>
      </c>
      <c r="B4746" s="331" t="inlineStr">
        <is>
          <t>LUVA COM ROSCA, PVC, SOLDÁVEL, DN 40MM X 1.1/4, INSTALADO EM PRUMADA DE ÁGUA - FORNECIMENTO E INSTALAÇÃO. AF_06/2022</t>
        </is>
      </c>
      <c r="C4746" s="330" t="inlineStr">
        <is>
          <t>UN</t>
        </is>
      </c>
      <c r="D4746" s="330" t="n">
        <v>14.95</v>
      </c>
      <c r="E4746" s="330" t="n">
        <v>15.14</v>
      </c>
      <c r="F4746" s="330" t="inlineStr"/>
    </row>
    <row r="4747" ht="45" customHeight="1" s="496">
      <c r="A4747" s="330" t="n">
        <v>104000</v>
      </c>
      <c r="B4747" s="331" t="inlineStr">
        <is>
          <t>LUVA COM ROSCA, PVC, SOLDÁVEL, DN 50MM X 1.1/2", INSTALADO EM RAMAL DE DISTRIBUIÇÃO DE ÁGUA - FORNECIMENTO E INSTALAÇÃO. AF_06/2022</t>
        </is>
      </c>
      <c r="C4747" s="330" t="inlineStr">
        <is>
          <t>UN</t>
        </is>
      </c>
      <c r="D4747" s="330" t="n">
        <v>27.22</v>
      </c>
      <c r="E4747" s="330" t="n">
        <v>27.61</v>
      </c>
      <c r="F4747" s="330" t="inlineStr"/>
    </row>
    <row r="4748" ht="30" customHeight="1" s="496">
      <c r="A4748" s="330" t="n">
        <v>89593</v>
      </c>
      <c r="B4748" s="331" t="inlineStr">
        <is>
          <t>LUVA COM ROSCA, PVC, SOLDÁVEL, DN 50MM X 1.1/2, INSTALADO EM PRUMADA DE ÁGUA - FORNECIMENTO E INSTALAÇÃO. AF_06/2022</t>
        </is>
      </c>
      <c r="C4748" s="330" t="inlineStr">
        <is>
          <t>UN</t>
        </is>
      </c>
      <c r="D4748" s="330" t="n">
        <v>23.5</v>
      </c>
      <c r="E4748" s="330" t="n">
        <v>23.72</v>
      </c>
      <c r="F4748" s="330" t="inlineStr"/>
    </row>
    <row r="4749" ht="30" customHeight="1" s="496">
      <c r="A4749" s="330" t="n">
        <v>89418</v>
      </c>
      <c r="B4749" s="331" t="inlineStr">
        <is>
          <t>LUVA DE CORRER, PVC, SOLDÁVEL, DN 20MM, INSTALADO EM RAMAL DE DISTRIBUIÇÃO DE ÁGUA - FORNECIMENTO E INSTALAÇÃO. AF_06/2022</t>
        </is>
      </c>
      <c r="C4749" s="330" t="inlineStr">
        <is>
          <t>UN</t>
        </is>
      </c>
      <c r="D4749" s="330" t="n">
        <v>15.3</v>
      </c>
      <c r="E4749" s="330" t="n">
        <v>15.54</v>
      </c>
      <c r="F4749" s="330" t="inlineStr"/>
    </row>
    <row r="4750" ht="30" customHeight="1" s="496">
      <c r="A4750" s="330" t="n">
        <v>89372</v>
      </c>
      <c r="B4750" s="331" t="inlineStr">
        <is>
          <t>LUVA DE CORRER, PVC, SOLDÁVEL, DN 20MM, INSTALADO EM RAMAL OU SUB-RAMAL DE ÁGUA - FORNECIMENTO E INSTALAÇÃO. AF_06/2022</t>
        </is>
      </c>
      <c r="C4750" s="330" t="inlineStr">
        <is>
          <t>UN</t>
        </is>
      </c>
      <c r="D4750" s="330" t="n">
        <v>15.84</v>
      </c>
      <c r="E4750" s="330" t="n">
        <v>16.1</v>
      </c>
      <c r="F4750" s="330" t="inlineStr"/>
    </row>
    <row r="4751" ht="30" customHeight="1" s="496">
      <c r="A4751" s="330" t="n">
        <v>89530</v>
      </c>
      <c r="B4751" s="331" t="inlineStr">
        <is>
          <t>LUVA DE CORRER, PVC, SOLDÁVEL, DN 25MM, INSTALADO EM PRUMADA DE ÁGUA - FORNECIMENTO E INSTALAÇÃO. AF_06/2022</t>
        </is>
      </c>
      <c r="C4751" s="330" t="inlineStr">
        <is>
          <t>UN</t>
        </is>
      </c>
      <c r="D4751" s="330" t="n">
        <v>15.43</v>
      </c>
      <c r="E4751" s="330" t="n">
        <v>15.57</v>
      </c>
      <c r="F4751" s="330" t="inlineStr"/>
    </row>
    <row r="4752" ht="30" customHeight="1" s="496">
      <c r="A4752" s="330" t="n">
        <v>89425</v>
      </c>
      <c r="B4752" s="331" t="inlineStr">
        <is>
          <t>LUVA DE CORRER, PVC, SOLDÁVEL, DN 25MM, INSTALADO EM RAMAL DE DISTRIBUIÇÃO DE ÁGUA - FORNECIMENTO E INSTALAÇÃO. AF_06/2022</t>
        </is>
      </c>
      <c r="C4752" s="330" t="inlineStr">
        <is>
          <t>UN</t>
        </is>
      </c>
      <c r="D4752" s="330" t="n">
        <v>17.96</v>
      </c>
      <c r="E4752" s="330" t="n">
        <v>18.23</v>
      </c>
      <c r="F4752" s="330" t="inlineStr"/>
    </row>
    <row r="4753" ht="30" customHeight="1" s="496">
      <c r="A4753" s="330" t="n">
        <v>89379</v>
      </c>
      <c r="B4753" s="331" t="inlineStr">
        <is>
          <t>LUVA DE CORRER, PVC, SOLDÁVEL, DN 25MM, INSTALADO EM RAMAL OU SUB-RAMAL DE ÁGUA - FORNECIMENTO E INSTALAÇÃO. AF_12/2014</t>
        </is>
      </c>
      <c r="C4753" s="330" t="inlineStr">
        <is>
          <t>UN</t>
        </is>
      </c>
      <c r="D4753" s="330" t="n">
        <v>18.59</v>
      </c>
      <c r="E4753" s="330" t="n">
        <v>18.88</v>
      </c>
      <c r="F4753" s="330" t="inlineStr"/>
    </row>
    <row r="4754" ht="30" customHeight="1" s="496">
      <c r="A4754" s="330" t="n">
        <v>89542</v>
      </c>
      <c r="B4754" s="331" t="inlineStr">
        <is>
          <t>LUVA DE CORRER, PVC, SOLDÁVEL, DN 32MM, INSTALADO EM PRUMADA DE ÁGUA - FORNECIMENTO E INSTALAÇÃO. AF_06/2022</t>
        </is>
      </c>
      <c r="C4754" s="330" t="inlineStr">
        <is>
          <t>UN</t>
        </is>
      </c>
      <c r="D4754" s="330" t="n">
        <v>25.52</v>
      </c>
      <c r="E4754" s="330" t="n">
        <v>25.68</v>
      </c>
      <c r="F4754" s="330" t="inlineStr"/>
    </row>
    <row r="4755" ht="30" customHeight="1" s="496">
      <c r="A4755" s="330" t="n">
        <v>89432</v>
      </c>
      <c r="B4755" s="331" t="inlineStr">
        <is>
          <t>LUVA DE CORRER, PVC, SOLDÁVEL, DN 32MM, INSTALADO EM RAMAL DE DISTRIBUIÇÃO DE ÁGUA FORNECIMENTO E INSTALAÇÃO. AF_06/2022</t>
        </is>
      </c>
      <c r="C4755" s="330" t="inlineStr">
        <is>
          <t>UN</t>
        </is>
      </c>
      <c r="D4755" s="330" t="n">
        <v>28.45</v>
      </c>
      <c r="E4755" s="330" t="n">
        <v>28.76</v>
      </c>
      <c r="F4755" s="330" t="inlineStr"/>
    </row>
    <row r="4756" ht="30" customHeight="1" s="496">
      <c r="A4756" s="330" t="n">
        <v>89387</v>
      </c>
      <c r="B4756" s="331" t="inlineStr">
        <is>
          <t>LUVA DE CORRER, PVC, SOLDÁVEL, DN 32MM, INSTALADO EM RAMAL OU SUB-RAMAL DE ÁGUA FORNECIMENTO E INSTALAÇÃO. AF_06/2022</t>
        </is>
      </c>
      <c r="C4756" s="330" t="inlineStr">
        <is>
          <t>UN</t>
        </is>
      </c>
      <c r="D4756" s="330" t="n">
        <v>29.19</v>
      </c>
      <c r="E4756" s="330" t="n">
        <v>29.54</v>
      </c>
      <c r="F4756" s="330" t="inlineStr"/>
    </row>
    <row r="4757" ht="30" customHeight="1" s="496">
      <c r="A4757" s="330" t="n">
        <v>89560</v>
      </c>
      <c r="B4757" s="331" t="inlineStr">
        <is>
          <t>LUVA DE CORRER, PVC, SOLDÁVEL, DN 40MM, INSTALADO EM PRUMADA DE ÁGUA FORNECIMENTO E INSTALAÇÃO. AF_06/2022</t>
        </is>
      </c>
      <c r="C4757" s="330" t="inlineStr">
        <is>
          <t>UN</t>
        </is>
      </c>
      <c r="D4757" s="330" t="n">
        <v>32.66</v>
      </c>
      <c r="E4757" s="330" t="n">
        <v>32.86</v>
      </c>
      <c r="F4757" s="330" t="inlineStr"/>
    </row>
    <row r="4758" ht="30" customHeight="1" s="496">
      <c r="A4758" s="330" t="n">
        <v>104159</v>
      </c>
      <c r="B4758" s="331" t="inlineStr">
        <is>
          <t>LUVA DE CORRER, PVC, SOLDÁVEL, DN 40MM, INSTALADO EM RAMAL DE DISTRIBUIÇÃO DE ÁGUA - FORNECIMENTO E INSTALAÇÃO. AF_06/2022</t>
        </is>
      </c>
      <c r="C4758" s="330" t="inlineStr">
        <is>
          <t>UN</t>
        </is>
      </c>
      <c r="D4758" s="330" t="n">
        <v>36.07</v>
      </c>
      <c r="E4758" s="330" t="n">
        <v>36.44</v>
      </c>
      <c r="F4758" s="330" t="inlineStr"/>
    </row>
    <row r="4759" ht="30" customHeight="1" s="496">
      <c r="A4759" s="330" t="n">
        <v>89577</v>
      </c>
      <c r="B4759" s="331" t="inlineStr">
        <is>
          <t>LUVA DE CORRER, PVC, SOLDÁVEL, DN 50MM, INSTALADO EM PRUMADA DE ÁGUA - FORNECIMENTO E INSTALAÇÃO. AF_06/2022</t>
        </is>
      </c>
      <c r="C4759" s="330" t="inlineStr">
        <is>
          <t>UN</t>
        </is>
      </c>
      <c r="D4759" s="330" t="n">
        <v>34.57</v>
      </c>
      <c r="E4759" s="330" t="n">
        <v>34.81</v>
      </c>
      <c r="F4759" s="330" t="inlineStr"/>
    </row>
    <row r="4760" ht="30" customHeight="1" s="496">
      <c r="A4760" s="330" t="n">
        <v>103996</v>
      </c>
      <c r="B4760" s="331" t="inlineStr">
        <is>
          <t>LUVA DE CORRER, PVC, SOLDÁVEL, DN 50MM, INSTALADO EM RAMAL DE DISTRIBUIÇÃO DE ÁGUA - FORNECIMENTO E INSTALAÇÃO. AF_06/2022</t>
        </is>
      </c>
      <c r="C4760" s="330" t="inlineStr">
        <is>
          <t>UN</t>
        </is>
      </c>
      <c r="D4760" s="330" t="n">
        <v>38.55</v>
      </c>
      <c r="E4760" s="330" t="n">
        <v>38.99</v>
      </c>
      <c r="F4760" s="330" t="inlineStr"/>
    </row>
    <row r="4761" ht="30" customHeight="1" s="496">
      <c r="A4761" s="330" t="n">
        <v>89598</v>
      </c>
      <c r="B4761" s="331" t="inlineStr">
        <is>
          <t>LUVA DE CORRER, PVC, SOLDÁVEL, DN 60MM, INSTALADO EM PRUMADA DE ÁGUA FORNECIMENTO E INSTALAÇÃO. AF_06/2022</t>
        </is>
      </c>
      <c r="C4761" s="330" t="inlineStr">
        <is>
          <t>UN</t>
        </is>
      </c>
      <c r="D4761" s="330" t="n">
        <v>46.47</v>
      </c>
      <c r="E4761" s="330" t="n">
        <v>46.76</v>
      </c>
      <c r="F4761" s="330" t="inlineStr"/>
    </row>
    <row r="4762" ht="45" customHeight="1" s="496">
      <c r="A4762" s="330" t="n">
        <v>89419</v>
      </c>
      <c r="B4762" s="331" t="inlineStr">
        <is>
          <t>LUVA DE REDUÇÃO, PVC, SOLDÁVEL, DN 25MM X 20MM, INSTALADO EM RAMAL DE DISTRIBUIÇÃO DE ÁGUA - FORNECIMENTO E INSTALAÇÃO. AF_06/2022</t>
        </is>
      </c>
      <c r="C4762" s="330" t="inlineStr">
        <is>
          <t>UN</t>
        </is>
      </c>
      <c r="D4762" s="330" t="n">
        <v>7.01</v>
      </c>
      <c r="E4762" s="330" t="n">
        <v>7.25</v>
      </c>
      <c r="F4762" s="330" t="inlineStr"/>
    </row>
    <row r="4763" ht="45" customHeight="1" s="496">
      <c r="A4763" s="330" t="n">
        <v>89373</v>
      </c>
      <c r="B4763" s="331" t="inlineStr">
        <is>
          <t>LUVA DE REDUÇÃO, PVC, SOLDÁVEL, DN 25MM X 20MM, INSTALADO EM RAMAL OU SUB-RAMAL DE ÁGUA - FORNECIMENTO E INSTALAÇÃO. AF_06/2022</t>
        </is>
      </c>
      <c r="C4763" s="330" t="inlineStr">
        <is>
          <t>UN</t>
        </is>
      </c>
      <c r="D4763" s="330" t="n">
        <v>7.59</v>
      </c>
      <c r="E4763" s="330" t="n">
        <v>7.87</v>
      </c>
      <c r="F4763" s="330" t="inlineStr"/>
    </row>
    <row r="4764" ht="30" customHeight="1" s="496">
      <c r="A4764" s="330" t="n">
        <v>89532</v>
      </c>
      <c r="B4764" s="331" t="inlineStr">
        <is>
          <t>LUVA DE REDUÇÃO, PVC, SOLDÁVEL, DN 32MM X 25MM, INSTALADO EM PRUMADA DE ÁGUA - FORNECIMENTO E INSTALAÇÃO. AF_06/2022</t>
        </is>
      </c>
      <c r="C4764" s="330" t="inlineStr">
        <is>
          <t>UN</t>
        </is>
      </c>
      <c r="D4764" s="330" t="n">
        <v>7.07</v>
      </c>
      <c r="E4764" s="330" t="n">
        <v>7.23</v>
      </c>
      <c r="F4764" s="330" t="inlineStr"/>
    </row>
    <row r="4765" ht="45" customHeight="1" s="496">
      <c r="A4765" s="330" t="n">
        <v>89426</v>
      </c>
      <c r="B4765" s="331" t="inlineStr">
        <is>
          <t>LUVA DE REDUÇÃO, PVC, SOLDÁVEL, DN 32MM X 25MM, INSTALADO EM RAMAL DE DISTRIBUIÇÃO DE ÁGUA - FORNECIMENTO E INSTALAÇÃO. AF_06/2022</t>
        </is>
      </c>
      <c r="C4765" s="330" t="inlineStr">
        <is>
          <t>UN</t>
        </is>
      </c>
      <c r="D4765" s="330" t="n">
        <v>9.81</v>
      </c>
      <c r="E4765" s="330" t="n">
        <v>10.11</v>
      </c>
      <c r="F4765" s="330" t="inlineStr"/>
    </row>
    <row r="4766" ht="45" customHeight="1" s="496">
      <c r="A4766" s="330" t="n">
        <v>89380</v>
      </c>
      <c r="B4766" s="331" t="inlineStr">
        <is>
          <t>LUVA DE REDUÇÃO, PVC, SOLDÁVEL, DN 32MM X 25MM, INSTALADO EM RAMAL OU SUB-RAMAL DE ÁGUA - FORNECIMENTO E INSTALAÇÃO. AF_06/2022</t>
        </is>
      </c>
      <c r="C4766" s="330" t="inlineStr">
        <is>
          <t>UN</t>
        </is>
      </c>
      <c r="D4766" s="330" t="n">
        <v>10.49</v>
      </c>
      <c r="E4766" s="330" t="n">
        <v>10.81</v>
      </c>
      <c r="F4766" s="330" t="inlineStr"/>
    </row>
    <row r="4767" ht="30" customHeight="1" s="496">
      <c r="A4767" s="330" t="n">
        <v>89562</v>
      </c>
      <c r="B4767" s="331" t="inlineStr">
        <is>
          <t>LUVA DE REDUÇÃO, PVC, SOLDÁVEL, DN 40MM X 32MM, INSTALADO EM PRUMADA DE ÁGUA - FORNECIMENTO E INSTALAÇÃO. AF_06/2022</t>
        </is>
      </c>
      <c r="C4767" s="330" t="inlineStr">
        <is>
          <t>UN</t>
        </is>
      </c>
      <c r="D4767" s="330" t="n">
        <v>10.14</v>
      </c>
      <c r="E4767" s="330" t="n">
        <v>10.33</v>
      </c>
      <c r="F4767" s="330" t="inlineStr"/>
    </row>
    <row r="4768" ht="45" customHeight="1" s="496">
      <c r="A4768" s="330" t="n">
        <v>89433</v>
      </c>
      <c r="B4768" s="331" t="inlineStr">
        <is>
          <t>LUVA DE REDUÇÃO, PVC, SOLDÁVEL, DN 40MM X 32MM, INSTALADO EM RAMAL DE DISTRIBUIÇÃO DE ÁGUA - FORNECIMENTO E INSTALAÇÃO. AF_06/2022</t>
        </is>
      </c>
      <c r="C4768" s="330" t="inlineStr">
        <is>
          <t>UN</t>
        </is>
      </c>
      <c r="D4768" s="330" t="n">
        <v>13.32</v>
      </c>
      <c r="E4768" s="330" t="n">
        <v>13.66</v>
      </c>
      <c r="F4768" s="330" t="inlineStr"/>
    </row>
    <row r="4769" ht="30" customHeight="1" s="496">
      <c r="A4769" s="330" t="n">
        <v>89579</v>
      </c>
      <c r="B4769" s="331" t="inlineStr">
        <is>
          <t>LUVA DE REDUÇÃO, PVC, SOLDÁVEL, DN 50MM X 25MM, INSTALADO EM PRUMADA DE ÁGUA FORNECIMENTO E INSTALAÇÃO. AF_06/2022</t>
        </is>
      </c>
      <c r="C4769" s="330" t="inlineStr">
        <is>
          <t>UN</t>
        </is>
      </c>
      <c r="D4769" s="330" t="n">
        <v>11.41</v>
      </c>
      <c r="E4769" s="330" t="n">
        <v>11.6</v>
      </c>
      <c r="F4769" s="330" t="inlineStr"/>
    </row>
    <row r="4770" ht="45" customHeight="1" s="496">
      <c r="A4770" s="330" t="n">
        <v>103998</v>
      </c>
      <c r="B4770" s="331" t="inlineStr">
        <is>
          <t>LUVA DE REDUÇÃO, PVC, SOLDÁVEL, DN 50MM X 25MM, INSTALADO EM RAMAL DE DISTRIBUIÇÃO DE ÁGUA FORNECIMENTO E INSTALAÇÃO. AF_06/2022</t>
        </is>
      </c>
      <c r="C4770" s="330" t="inlineStr">
        <is>
          <t>UN</t>
        </is>
      </c>
      <c r="D4770" s="330" t="n">
        <v>14.66</v>
      </c>
      <c r="E4770" s="330" t="n">
        <v>15.01</v>
      </c>
      <c r="F4770" s="330" t="inlineStr"/>
    </row>
    <row r="4771" ht="30" customHeight="1" s="496">
      <c r="A4771" s="330" t="n">
        <v>89605</v>
      </c>
      <c r="B4771" s="331" t="inlineStr">
        <is>
          <t>LUVA DE REDUÇÃO, PVC, SOLDÁVEL, DN 60MM X 50MM, INSTALADO EM PRUMADA DE ÁGUA - FORNECIMENTO E INSTALAÇÃO. AF_06/2022</t>
        </is>
      </c>
      <c r="C4771" s="330" t="inlineStr">
        <is>
          <t>UN</t>
        </is>
      </c>
      <c r="D4771" s="330" t="n">
        <v>19.79</v>
      </c>
      <c r="E4771" s="330" t="n">
        <v>20.06</v>
      </c>
      <c r="F4771" s="330" t="inlineStr"/>
    </row>
    <row r="4772" ht="45" customHeight="1" s="496">
      <c r="A4772" s="330" t="n">
        <v>89981</v>
      </c>
      <c r="B4772" s="331" t="inlineStr">
        <is>
          <t>LUVA SOLDÁVEL E COM BUCHA DE LATÃO, PVC, SOLDÁVEL, DN 32MM X 1, INSTALADO EM PRUMADA DE ÁGUA FORNECIMENTO E INSTALAÇÃO. AF_06/2022</t>
        </is>
      </c>
      <c r="C4772" s="330" t="inlineStr">
        <is>
          <t>UN</t>
        </is>
      </c>
      <c r="D4772" s="330" t="n">
        <v>20.71</v>
      </c>
      <c r="E4772" s="330" t="n">
        <v>20.87</v>
      </c>
      <c r="F4772" s="330" t="inlineStr"/>
    </row>
    <row r="4773" ht="45" customHeight="1" s="496">
      <c r="A4773" s="330" t="n">
        <v>89385</v>
      </c>
      <c r="B4773" s="331" t="inlineStr">
        <is>
          <t>LUVA SOLDÁVEL E COM ROSCA, PVC, SOLDÁVEL, DN 25MM X 3/4, INSTALADO EM RAMAL OU SUB-RAMAL DE ÁGUA - FORNECIMENTO E INSTALAÇÃO. AF_06/2022</t>
        </is>
      </c>
      <c r="C4773" s="330" t="inlineStr">
        <is>
          <t>UN</t>
        </is>
      </c>
      <c r="D4773" s="330" t="n">
        <v>7.7</v>
      </c>
      <c r="E4773" s="330" t="n">
        <v>7.98</v>
      </c>
      <c r="F4773" s="330" t="inlineStr"/>
    </row>
    <row r="4774" ht="30" customHeight="1" s="496">
      <c r="A4774" s="330" t="n">
        <v>89551</v>
      </c>
      <c r="B4774" s="331" t="inlineStr">
        <is>
          <t>LUVA SOLDÁVEL E COM ROSCA, PVC, SOLDÁVEL, DN 32MM X 1, INSTALADO EM PRUMADA DE ÁGUA - FORNECIMENTO E INSTALAÇÃO. AF_06/2022</t>
        </is>
      </c>
      <c r="C4774" s="330" t="inlineStr">
        <is>
          <t>UN</t>
        </is>
      </c>
      <c r="D4774" s="330" t="n">
        <v>8.4</v>
      </c>
      <c r="E4774" s="330" t="n">
        <v>8.56</v>
      </c>
      <c r="F4774" s="330" t="inlineStr"/>
    </row>
    <row r="4775" ht="45" customHeight="1" s="496">
      <c r="A4775" s="330" t="n">
        <v>89434</v>
      </c>
      <c r="B4775" s="331" t="inlineStr">
        <is>
          <t>LUVA SOLDÁVEL E COM ROSCA, PVC, SOLDÁVEL, DN 32MM X 1, INSTALADO EM RAMAL DE DISTRIBUIÇÃO DE ÁGUA - FORNECIMENTO E INSTALAÇÃO. AF_06/2022</t>
        </is>
      </c>
      <c r="C4775" s="330" t="inlineStr">
        <is>
          <t>UN</t>
        </is>
      </c>
      <c r="D4775" s="330" t="n">
        <v>11.14</v>
      </c>
      <c r="E4775" s="330" t="n">
        <v>11.44</v>
      </c>
      <c r="F4775" s="330" t="inlineStr"/>
    </row>
    <row r="4776" ht="45" customHeight="1" s="496">
      <c r="A4776" s="330" t="n">
        <v>89389</v>
      </c>
      <c r="B4776" s="331" t="inlineStr">
        <is>
          <t>LUVA SOLDÁVEL E COM ROSCA, PVC, SOLDÁVEL, DN 32MM X 1, INSTALADO EM RAMAL OU SUB-RAMAL DE ÁGUA - FORNECIMENTO E INSTALAÇÃO. AF_06/2022</t>
        </is>
      </c>
      <c r="C4776" s="330" t="inlineStr">
        <is>
          <t>UN</t>
        </is>
      </c>
      <c r="D4776" s="330" t="n">
        <v>11.82</v>
      </c>
      <c r="E4776" s="330" t="n">
        <v>12.14</v>
      </c>
      <c r="F4776" s="330" t="inlineStr"/>
    </row>
    <row r="4777" ht="30" customHeight="1" s="496">
      <c r="A4777" s="330" t="n">
        <v>89417</v>
      </c>
      <c r="B4777" s="331" t="inlineStr">
        <is>
          <t>LUVA, PVC, SOLDÁVEL, DN 20MM, INSTALADO EM RAMAL DE DISTRIBUIÇÃO DE ÁGUA - FORNECIMENTO E INSTALAÇÃO. AF_06/2022</t>
        </is>
      </c>
      <c r="C4777" s="330" t="inlineStr">
        <is>
          <t>UN</t>
        </is>
      </c>
      <c r="D4777" s="330" t="n">
        <v>5.9</v>
      </c>
      <c r="E4777" s="330" t="n">
        <v>6.14</v>
      </c>
      <c r="F4777" s="330" t="inlineStr"/>
    </row>
    <row r="4778" ht="30" customHeight="1" s="496">
      <c r="A4778" s="330" t="n">
        <v>89371</v>
      </c>
      <c r="B4778" s="331" t="inlineStr">
        <is>
          <t>LUVA, PVC, SOLDÁVEL, DN 20MM, INSTALADO EM RAMAL OU SUB-RAMAL DE ÁGUA - FORNECIMENTO E INSTALAÇÃO. AF_06/2022</t>
        </is>
      </c>
      <c r="C4778" s="330" t="inlineStr">
        <is>
          <t>UN</t>
        </is>
      </c>
      <c r="D4778" s="330" t="n">
        <v>6.44</v>
      </c>
      <c r="E4778" s="330" t="n">
        <v>6.7</v>
      </c>
      <c r="F4778" s="330" t="inlineStr"/>
    </row>
    <row r="4779" ht="30" customHeight="1" s="496">
      <c r="A4779" s="330" t="n">
        <v>89528</v>
      </c>
      <c r="B4779" s="331" t="inlineStr">
        <is>
          <t>LUVA, PVC, SOLDÁVEL, DN 25MM, INSTALADO EM PRUMADA DE ÁGUA - FORNECIMENTO E INSTALAÇÃO. AF_06/2022</t>
        </is>
      </c>
      <c r="C4779" s="330" t="inlineStr">
        <is>
          <t>UN</t>
        </is>
      </c>
      <c r="D4779" s="330" t="n">
        <v>4.41</v>
      </c>
      <c r="E4779" s="330" t="n">
        <v>4.55</v>
      </c>
      <c r="F4779" s="330" t="inlineStr"/>
    </row>
    <row r="4780" ht="30" customHeight="1" s="496">
      <c r="A4780" s="330" t="n">
        <v>89424</v>
      </c>
      <c r="B4780" s="331" t="inlineStr">
        <is>
          <t>LUVA, PVC, SOLDÁVEL, DN 25MM, INSTALADO EM RAMAL DE DISTRIBUIÇÃO DE ÁGUA - FORNECIMENTO E INSTALAÇÃO. AF_06/2022</t>
        </is>
      </c>
      <c r="C4780" s="330" t="inlineStr">
        <is>
          <t>UN</t>
        </is>
      </c>
      <c r="D4780" s="330" t="n">
        <v>6.94</v>
      </c>
      <c r="E4780" s="330" t="n">
        <v>7.21</v>
      </c>
      <c r="F4780" s="330" t="inlineStr"/>
    </row>
    <row r="4781" ht="30" customHeight="1" s="496">
      <c r="A4781" s="330" t="n">
        <v>89378</v>
      </c>
      <c r="B4781" s="331" t="inlineStr">
        <is>
          <t>LUVA, PVC, SOLDÁVEL, DN 25MM, INSTALADO EM RAMAL OU SUB-RAMAL DE ÁGUA - FORNECIMENTO E INSTALAÇÃO. AF_06/2022</t>
        </is>
      </c>
      <c r="C4781" s="330" t="inlineStr">
        <is>
          <t>UN</t>
        </is>
      </c>
      <c r="D4781" s="330" t="n">
        <v>7.57</v>
      </c>
      <c r="E4781" s="330" t="n">
        <v>7.86</v>
      </c>
      <c r="F4781" s="330" t="inlineStr"/>
    </row>
    <row r="4782" ht="30" customHeight="1" s="496">
      <c r="A4782" s="330" t="n">
        <v>89541</v>
      </c>
      <c r="B4782" s="331" t="inlineStr">
        <is>
          <t>LUVA, PVC, SOLDÁVEL, DN 32MM, INSTALADO EM PRUMADA DE ÁGUA - FORNECIMENTO E INSTALAÇÃO. AF_06/2022</t>
        </is>
      </c>
      <c r="C4782" s="330" t="inlineStr">
        <is>
          <t>UN</t>
        </is>
      </c>
      <c r="D4782" s="330" t="n">
        <v>6.49</v>
      </c>
      <c r="E4782" s="330" t="n">
        <v>6.65</v>
      </c>
      <c r="F4782" s="330" t="inlineStr"/>
    </row>
    <row r="4783" ht="30" customHeight="1" s="496">
      <c r="A4783" s="330" t="n">
        <v>89431</v>
      </c>
      <c r="B4783" s="331" t="inlineStr">
        <is>
          <t>LUVA, PVC, SOLDÁVEL, DN 32MM, INSTALADO EM RAMAL DE DISTRIBUIÇÃO DE ÁGUA - FORNECIMENTO E INSTALAÇÃO. AF_06/2022</t>
        </is>
      </c>
      <c r="C4783" s="330" t="inlineStr">
        <is>
          <t>UN</t>
        </is>
      </c>
      <c r="D4783" s="330" t="n">
        <v>9.42</v>
      </c>
      <c r="E4783" s="330" t="n">
        <v>9.73</v>
      </c>
      <c r="F4783" s="330" t="inlineStr"/>
    </row>
    <row r="4784" ht="30" customHeight="1" s="496">
      <c r="A4784" s="330" t="n">
        <v>89386</v>
      </c>
      <c r="B4784" s="331" t="inlineStr">
        <is>
          <t>LUVA, PVC, SOLDÁVEL, DN 32MM, INSTALADO EM RAMAL OU SUB-RAMAL DE ÁGUA - FORNECIMENTO E INSTALAÇÃO. AF_06/2022</t>
        </is>
      </c>
      <c r="C4784" s="330" t="inlineStr">
        <is>
          <t>UN</t>
        </is>
      </c>
      <c r="D4784" s="330" t="n">
        <v>10.16</v>
      </c>
      <c r="E4784" s="330" t="n">
        <v>10.51</v>
      </c>
      <c r="F4784" s="330" t="inlineStr"/>
    </row>
    <row r="4785" ht="30" customHeight="1" s="496">
      <c r="A4785" s="330" t="n">
        <v>89558</v>
      </c>
      <c r="B4785" s="331" t="inlineStr">
        <is>
          <t>LUVA, PVC, SOLDÁVEL, DN 40MM, INSTALADO EM PRUMADA DE ÁGUA - FORNECIMENTO E INSTALAÇÃO. AF_06/2022</t>
        </is>
      </c>
      <c r="C4785" s="330" t="inlineStr">
        <is>
          <t>UN</t>
        </is>
      </c>
      <c r="D4785" s="330" t="n">
        <v>9.66</v>
      </c>
      <c r="E4785" s="330" t="n">
        <v>9.859999999999999</v>
      </c>
      <c r="F4785" s="330" t="inlineStr"/>
    </row>
    <row r="4786" ht="30" customHeight="1" s="496">
      <c r="A4786" s="330" t="n">
        <v>103988</v>
      </c>
      <c r="B4786" s="331" t="inlineStr">
        <is>
          <t>LUVA, PVC, SOLDÁVEL, DN 40MM, INSTALADO EM RAMAL DE DISTRIBUIÇÃO DE ÁGUA - FORNECIMENTO E INSTALAÇÃO. AF_06/2022</t>
        </is>
      </c>
      <c r="C4786" s="330" t="inlineStr">
        <is>
          <t>UN</t>
        </is>
      </c>
      <c r="D4786" s="330" t="n">
        <v>13.07</v>
      </c>
      <c r="E4786" s="330" t="n">
        <v>13.44</v>
      </c>
      <c r="F4786" s="330" t="inlineStr"/>
    </row>
    <row r="4787" ht="30" customHeight="1" s="496">
      <c r="A4787" s="330" t="n">
        <v>89575</v>
      </c>
      <c r="B4787" s="331" t="inlineStr">
        <is>
          <t>LUVA, PVC, SOLDÁVEL, DN 50MM, INSTALADO EM PRUMADA DE ÁGUA - FORNECIMENTO E INSTALAÇÃO. AF_06/2022</t>
        </is>
      </c>
      <c r="C4787" s="330" t="inlineStr">
        <is>
          <t>UN</t>
        </is>
      </c>
      <c r="D4787" s="330" t="n">
        <v>11.44</v>
      </c>
      <c r="E4787" s="330" t="n">
        <v>11.68</v>
      </c>
      <c r="F4787" s="330" t="inlineStr"/>
    </row>
    <row r="4788" ht="30" customHeight="1" s="496">
      <c r="A4788" s="330" t="n">
        <v>103995</v>
      </c>
      <c r="B4788" s="331" t="inlineStr">
        <is>
          <t>LUVA, PVC, SOLDÁVEL, DN 50MM, INSTALADO EM RAMAL DE DISTRIBUIÇÃO DE ÁGUA - FORNECIMENTO E INSTALAÇÃO. AF_06/2022</t>
        </is>
      </c>
      <c r="C4788" s="330" t="inlineStr">
        <is>
          <t>UN</t>
        </is>
      </c>
      <c r="D4788" s="330" t="n">
        <v>15.42</v>
      </c>
      <c r="E4788" s="330" t="n">
        <v>15.86</v>
      </c>
      <c r="F4788" s="330" t="inlineStr"/>
    </row>
    <row r="4789" ht="30" customHeight="1" s="496">
      <c r="A4789" s="330" t="n">
        <v>89597</v>
      </c>
      <c r="B4789" s="331" t="inlineStr">
        <is>
          <t>LUVA, PVC, SOLDÁVEL, DN 60MM, INSTALADO EM PRUMADA DE ÁGUA - FORNECIMENTO E INSTALAÇÃO. AF_06/2022</t>
        </is>
      </c>
      <c r="C4789" s="330" t="inlineStr">
        <is>
          <t>UN</t>
        </is>
      </c>
      <c r="D4789" s="330" t="n">
        <v>21.72</v>
      </c>
      <c r="E4789" s="330" t="n">
        <v>22.01</v>
      </c>
      <c r="F4789" s="330" t="inlineStr"/>
    </row>
    <row r="4790" ht="30" customHeight="1" s="496">
      <c r="A4790" s="330" t="n">
        <v>89611</v>
      </c>
      <c r="B4790" s="331" t="inlineStr">
        <is>
          <t>LUVA, PVC, SOLDÁVEL, DN 75MM, INSTALADO EM PRUMADA DE ÁGUA - FORNECIMENTO E INSTALAÇÃO. AF_06/2022</t>
        </is>
      </c>
      <c r="C4790" s="330" t="inlineStr">
        <is>
          <t>UN</t>
        </is>
      </c>
      <c r="D4790" s="330" t="n">
        <v>30.49</v>
      </c>
      <c r="E4790" s="330" t="n">
        <v>30.84</v>
      </c>
      <c r="F4790" s="330" t="inlineStr"/>
    </row>
    <row r="4791" ht="30" customHeight="1" s="496">
      <c r="A4791" s="330" t="n">
        <v>89614</v>
      </c>
      <c r="B4791" s="331" t="inlineStr">
        <is>
          <t>LUVA, PVC, SOLDÁVEL, DN 85MM, INSTALADO EM PRUMADA DE ÁGUA - FORNECIMENTO E INSTALAÇÃO. AF_06/2022</t>
        </is>
      </c>
      <c r="C4791" s="330" t="inlineStr">
        <is>
          <t>UN</t>
        </is>
      </c>
      <c r="D4791" s="330" t="n">
        <v>55.82</v>
      </c>
      <c r="E4791" s="330" t="n">
        <v>56.22</v>
      </c>
      <c r="F4791" s="330" t="inlineStr"/>
    </row>
    <row r="4792" ht="45" customHeight="1" s="496">
      <c r="A4792" s="330" t="n">
        <v>103975</v>
      </c>
      <c r="B4792" s="331" t="inlineStr">
        <is>
          <t>TE DE REDUÇÃO, 90 GRAUS, PVC, SOLDÁVEL, DN 50 MM X 20 MM, INSTALADO EM PRUMADA DE ÁGUA - FORNECIMENTO E INSTALAÇÃO. AF_06/2022</t>
        </is>
      </c>
      <c r="C4792" s="330" t="inlineStr">
        <is>
          <t>UN</t>
        </is>
      </c>
      <c r="D4792" s="330" t="n">
        <v>17.58</v>
      </c>
      <c r="E4792" s="330" t="n">
        <v>17.94</v>
      </c>
      <c r="F4792" s="330" t="inlineStr"/>
    </row>
    <row r="4793" ht="45" customHeight="1" s="496">
      <c r="A4793" s="330" t="n">
        <v>104007</v>
      </c>
      <c r="B4793" s="331" t="inlineStr">
        <is>
          <t>TE DE REDUÇÃO, 90 GRAUS, PVC, SOLDÁVEL, DN 50 MM X 20 MM, INSTALADO EM RAMAL DE DISTRIBUIÇÃO DE ÁGUA - FORNECIMENTO E INSTALAÇÃO. AF_06/2022</t>
        </is>
      </c>
      <c r="C4793" s="330" t="inlineStr">
        <is>
          <t>UN</t>
        </is>
      </c>
      <c r="D4793" s="330" t="n">
        <v>22.4</v>
      </c>
      <c r="E4793" s="330" t="n">
        <v>23</v>
      </c>
      <c r="F4793" s="330" t="inlineStr"/>
    </row>
    <row r="4794" ht="45" customHeight="1" s="496">
      <c r="A4794" s="330" t="n">
        <v>103976</v>
      </c>
      <c r="B4794" s="331" t="inlineStr">
        <is>
          <t>TE DE REDUÇÃO, 90 GRAUS, PVC, SOLDÁVEL, DN 50 MM X 32 MM, INSTALADO EM PRUMADA DE ÁGUA - FORNECIMENTO E INSTALAÇÃO. AF_06/2022</t>
        </is>
      </c>
      <c r="C4794" s="330" t="inlineStr">
        <is>
          <t>UN</t>
        </is>
      </c>
      <c r="D4794" s="330" t="n">
        <v>25.09</v>
      </c>
      <c r="E4794" s="330" t="n">
        <v>25.5</v>
      </c>
      <c r="F4794" s="330" t="inlineStr"/>
    </row>
    <row r="4795" ht="45" customHeight="1" s="496">
      <c r="A4795" s="330" t="n">
        <v>104008</v>
      </c>
      <c r="B4795" s="331" t="inlineStr">
        <is>
          <t>TE DE REDUÇÃO, 90 GRAUS, PVC, SOLDÁVEL, DN 50 MM X 32 MM, INSTALADO EM RAMAL DE DISTRIBUIÇÃO DE ÁGUA - FORNECIMENTO E INSTALAÇÃO. AF_06/2022</t>
        </is>
      </c>
      <c r="C4795" s="330" t="inlineStr">
        <is>
          <t>UN</t>
        </is>
      </c>
      <c r="D4795" s="330" t="n">
        <v>31.97</v>
      </c>
      <c r="E4795" s="330" t="n">
        <v>32.74</v>
      </c>
      <c r="F4795" s="330" t="inlineStr"/>
    </row>
    <row r="4796" ht="30" customHeight="1" s="496">
      <c r="A4796" s="330" t="n">
        <v>89630</v>
      </c>
      <c r="B4796" s="331" t="inlineStr">
        <is>
          <t>TE DE REDUÇÃO, PVC, SOLDÁVEL, DN 75MM X 50MM, INSTALADO EM PRUMADA DE ÁGUA - FORNECIMENTO E INSTALAÇÃO. AF_06/2022</t>
        </is>
      </c>
      <c r="C4796" s="330" t="inlineStr">
        <is>
          <t>UN</t>
        </is>
      </c>
      <c r="D4796" s="330" t="n">
        <v>58.05</v>
      </c>
      <c r="E4796" s="330" t="n">
        <v>58.66</v>
      </c>
      <c r="F4796" s="330" t="inlineStr"/>
    </row>
    <row r="4797" ht="30" customHeight="1" s="496">
      <c r="A4797" s="330" t="n">
        <v>89632</v>
      </c>
      <c r="B4797" s="331" t="inlineStr">
        <is>
          <t>TE DE REDUÇÃO, PVC, SOLDÁVEL, DN 85MM X 60MM, INSTALADO EM PRUMADA DE ÁGUA - FORNECIMENTO E INSTALAÇÃO. AF_06/2022</t>
        </is>
      </c>
      <c r="C4797" s="330" t="inlineStr">
        <is>
          <t>UN</t>
        </is>
      </c>
      <c r="D4797" s="330" t="n">
        <v>114.68</v>
      </c>
      <c r="E4797" s="330" t="n">
        <v>115.37</v>
      </c>
      <c r="F4797" s="330" t="inlineStr"/>
    </row>
    <row r="4798" ht="30" customHeight="1" s="496">
      <c r="A4798" s="330" t="n">
        <v>89438</v>
      </c>
      <c r="B4798" s="331" t="inlineStr">
        <is>
          <t>TE, PVC, SOLDÁVEL, DN 20MM, INSTALADO EM RAMAL DE DISTRIBUIÇÃO DE ÁGUA - FORNECIMENTO E INSTALAÇÃO. AF_06/2022</t>
        </is>
      </c>
      <c r="C4798" s="330" t="inlineStr">
        <is>
          <t>UN</t>
        </is>
      </c>
      <c r="D4798" s="330" t="n">
        <v>11.03</v>
      </c>
      <c r="E4798" s="330" t="n">
        <v>11.48</v>
      </c>
      <c r="F4798" s="330" t="inlineStr"/>
    </row>
    <row r="4799" ht="30" customHeight="1" s="496">
      <c r="A4799" s="330" t="n">
        <v>89393</v>
      </c>
      <c r="B4799" s="331" t="inlineStr">
        <is>
          <t>TE, PVC, SOLDÁVEL, DN 20MM, INSTALADO EM RAMAL OU SUB-RAMAL DE ÁGUA - FORNECIMENTO E INSTALAÇÃO. AF_06/2022</t>
        </is>
      </c>
      <c r="C4799" s="330" t="inlineStr">
        <is>
          <t>UN</t>
        </is>
      </c>
      <c r="D4799" s="330" t="n">
        <v>12.08</v>
      </c>
      <c r="E4799" s="330" t="n">
        <v>12.6</v>
      </c>
      <c r="F4799" s="330" t="inlineStr"/>
    </row>
    <row r="4800" ht="30" customHeight="1" s="496">
      <c r="A4800" s="330" t="n">
        <v>89617</v>
      </c>
      <c r="B4800" s="331" t="inlineStr">
        <is>
          <t>TE, PVC, SOLDÁVEL, DN 25MM, INSTALADO EM PRUMADA DE ÁGUA - FORNECIMENTO E INSTALAÇÃO. AF_06/2022</t>
        </is>
      </c>
      <c r="C4800" s="330" t="inlineStr">
        <is>
          <t>UN</t>
        </is>
      </c>
      <c r="D4800" s="330" t="n">
        <v>7.96</v>
      </c>
      <c r="E4800" s="330" t="n">
        <v>8.24</v>
      </c>
      <c r="F4800" s="330" t="inlineStr"/>
    </row>
    <row r="4801" ht="30" customHeight="1" s="496">
      <c r="A4801" s="330" t="n">
        <v>89440</v>
      </c>
      <c r="B4801" s="331" t="inlineStr">
        <is>
          <t>TE, PVC, SOLDÁVEL, DN 25MM, INSTALADO EM RAMAL DE DISTRIBUIÇÃO DE ÁGUA - FORNECIMENTO E INSTALAÇÃO. AF_06/2022</t>
        </is>
      </c>
      <c r="C4801" s="330" t="inlineStr">
        <is>
          <t>UN</t>
        </is>
      </c>
      <c r="D4801" s="330" t="n">
        <v>13.01</v>
      </c>
      <c r="E4801" s="330" t="n">
        <v>13.55</v>
      </c>
      <c r="F4801" s="330" t="inlineStr"/>
    </row>
    <row r="4802" ht="30" customHeight="1" s="496">
      <c r="A4802" s="330" t="n">
        <v>89395</v>
      </c>
      <c r="B4802" s="331" t="inlineStr">
        <is>
          <t>TE, PVC, SOLDÁVEL, DN 25MM, INSTALADO EM RAMAL OU SUB-RAMAL DE ÁGUA - FORNECIMENTO E INSTALAÇÃO. AF_06/2022</t>
        </is>
      </c>
      <c r="C4802" s="330" t="inlineStr">
        <is>
          <t>UN</t>
        </is>
      </c>
      <c r="D4802" s="330" t="n">
        <v>14.26</v>
      </c>
      <c r="E4802" s="330" t="n">
        <v>14.85</v>
      </c>
      <c r="F4802" s="330" t="inlineStr"/>
    </row>
    <row r="4803" ht="30" customHeight="1" s="496">
      <c r="A4803" s="330" t="n">
        <v>89620</v>
      </c>
      <c r="B4803" s="331" t="inlineStr">
        <is>
          <t>TE, PVC, SOLDÁVEL, DN 32MM, INSTALADO EM PRUMADA DE ÁGUA - FORNECIMENTO E INSTALAÇÃO. AF_06/2022</t>
        </is>
      </c>
      <c r="C4803" s="330" t="inlineStr">
        <is>
          <t>UN</t>
        </is>
      </c>
      <c r="D4803" s="330" t="n">
        <v>12.14</v>
      </c>
      <c r="E4803" s="330" t="n">
        <v>12.47</v>
      </c>
      <c r="F4803" s="330" t="inlineStr"/>
    </row>
    <row r="4804" ht="30" customHeight="1" s="496">
      <c r="A4804" s="330" t="n">
        <v>89443</v>
      </c>
      <c r="B4804" s="331" t="inlineStr">
        <is>
          <t>TE, PVC, SOLDÁVEL, DN 32MM, INSTALADO EM RAMAL DE DISTRIBUIÇÃO DE ÁGUA - FORNECIMENTO E INSTALAÇÃO. AF_06/2022</t>
        </is>
      </c>
      <c r="C4804" s="330" t="inlineStr">
        <is>
          <t>UN</t>
        </is>
      </c>
      <c r="D4804" s="330" t="n">
        <v>17.98</v>
      </c>
      <c r="E4804" s="330" t="n">
        <v>18.61</v>
      </c>
      <c r="F4804" s="330" t="inlineStr"/>
    </row>
    <row r="4805" ht="30" customHeight="1" s="496">
      <c r="A4805" s="330" t="n">
        <v>89398</v>
      </c>
      <c r="B4805" s="331" t="inlineStr">
        <is>
          <t>TE, PVC, SOLDÁVEL, DN 32MM, INSTALADO EM RAMAL OU SUB-RAMAL DE ÁGUA - FORNECIMENTO E INSTALAÇÃO. AF_06/2022</t>
        </is>
      </c>
      <c r="C4805" s="330" t="inlineStr">
        <is>
          <t>UN</t>
        </is>
      </c>
      <c r="D4805" s="330" t="n">
        <v>19.46</v>
      </c>
      <c r="E4805" s="330" t="n">
        <v>20.17</v>
      </c>
      <c r="F4805" s="330" t="inlineStr"/>
    </row>
    <row r="4806" ht="30" customHeight="1" s="496">
      <c r="A4806" s="330" t="n">
        <v>89623</v>
      </c>
      <c r="B4806" s="331" t="inlineStr">
        <is>
          <t>TE, PVC, SOLDÁVEL, DN 40MM, INSTALADO EM PRUMADA DE ÁGUA - FORNECIMENTO E INSTALAÇÃO. AF_06/2022</t>
        </is>
      </c>
      <c r="C4806" s="330" t="inlineStr">
        <is>
          <t>UN</t>
        </is>
      </c>
      <c r="D4806" s="330" t="n">
        <v>19.27</v>
      </c>
      <c r="E4806" s="330" t="n">
        <v>19.67</v>
      </c>
      <c r="F4806" s="330" t="inlineStr"/>
    </row>
    <row r="4807" ht="30" customHeight="1" s="496">
      <c r="A4807" s="330" t="n">
        <v>104011</v>
      </c>
      <c r="B4807" s="331" t="inlineStr">
        <is>
          <t>TE, PVC, SOLDÁVEL, DN 40MM, INSTALADO EM RAMAL DE DISTRIBUIÇÃO DE ÁGUA - FORNECIMENTO E INSTALAÇÃO. AF_06/2022</t>
        </is>
      </c>
      <c r="C4807" s="330" t="inlineStr">
        <is>
          <t>UN</t>
        </is>
      </c>
      <c r="D4807" s="330" t="n">
        <v>26.01</v>
      </c>
      <c r="E4807" s="330" t="n">
        <v>26.75</v>
      </c>
      <c r="F4807" s="330" t="inlineStr"/>
    </row>
    <row r="4808" ht="30" customHeight="1" s="496">
      <c r="A4808" s="330" t="n">
        <v>89625</v>
      </c>
      <c r="B4808" s="331" t="inlineStr">
        <is>
          <t>TE, PVC, SOLDÁVEL, DN 50MM, INSTALADO EM PRUMADA DE ÁGUA - FORNECIMENTO E INSTALAÇÃO. AF_06/2022</t>
        </is>
      </c>
      <c r="C4808" s="330" t="inlineStr">
        <is>
          <t>UN</t>
        </is>
      </c>
      <c r="D4808" s="330" t="n">
        <v>22.56</v>
      </c>
      <c r="E4808" s="330" t="n">
        <v>23.05</v>
      </c>
      <c r="F4808" s="330" t="inlineStr"/>
    </row>
    <row r="4809" ht="30" customHeight="1" s="496">
      <c r="A4809" s="330" t="n">
        <v>104004</v>
      </c>
      <c r="B4809" s="331" t="inlineStr">
        <is>
          <t>TE, PVC, SOLDÁVEL, DN 50MM, INSTALADO EM RAMAL DE DISTRIBUIÇÃO DE ÁGUA - FORNECIMENTO E INSTALAÇÃO. AF_06/2022</t>
        </is>
      </c>
      <c r="C4809" s="330" t="inlineStr">
        <is>
          <t>UN</t>
        </is>
      </c>
      <c r="D4809" s="330" t="n">
        <v>30.48</v>
      </c>
      <c r="E4809" s="330" t="n">
        <v>31.38</v>
      </c>
      <c r="F4809" s="330" t="inlineStr"/>
    </row>
    <row r="4810" ht="30" customHeight="1" s="496">
      <c r="A4810" s="330" t="n">
        <v>89628</v>
      </c>
      <c r="B4810" s="331" t="inlineStr">
        <is>
          <t>TE, PVC, SOLDÁVEL, DN 60MM, INSTALADO EM PRUMADA DE ÁGUA - FORNECIMENTO E INSTALAÇÃO. AF_06/2022</t>
        </is>
      </c>
      <c r="C4810" s="330" t="inlineStr">
        <is>
          <t>UN</t>
        </is>
      </c>
      <c r="D4810" s="330" t="n">
        <v>45.9</v>
      </c>
      <c r="E4810" s="330" t="n">
        <v>46.48</v>
      </c>
      <c r="F4810" s="330" t="inlineStr"/>
    </row>
    <row r="4811" ht="30" customHeight="1" s="496">
      <c r="A4811" s="330" t="n">
        <v>89629</v>
      </c>
      <c r="B4811" s="331" t="inlineStr">
        <is>
          <t>TE, PVC, SOLDÁVEL, DN 75MM, INSTALADO EM PRUMADA DE ÁGUA - FORNECIMENTO E INSTALAÇÃO. AF_06/2022</t>
        </is>
      </c>
      <c r="C4811" s="330" t="inlineStr">
        <is>
          <t>UN</t>
        </is>
      </c>
      <c r="D4811" s="330" t="n">
        <v>76.22</v>
      </c>
      <c r="E4811" s="330" t="n">
        <v>76.94</v>
      </c>
      <c r="F4811" s="330" t="inlineStr"/>
    </row>
    <row r="4812" ht="30" customHeight="1" s="496">
      <c r="A4812" s="330" t="n">
        <v>89631</v>
      </c>
      <c r="B4812" s="331" t="inlineStr">
        <is>
          <t>TE, PVC, SOLDÁVEL, DN 85MM, INSTALADO EM PRUMADA DE ÁGUA - FORNECIMENTO E INSTALAÇÃO. AF_06/2022</t>
        </is>
      </c>
      <c r="C4812" s="330" t="inlineStr">
        <is>
          <t>UN</t>
        </is>
      </c>
      <c r="D4812" s="330" t="n">
        <v>99.52</v>
      </c>
      <c r="E4812" s="330" t="n">
        <v>100.34</v>
      </c>
      <c r="F4812" s="330" t="inlineStr"/>
    </row>
    <row r="4813" ht="30" customHeight="1" s="496">
      <c r="A4813" s="330" t="n">
        <v>89401</v>
      </c>
      <c r="B4813" s="331" t="inlineStr">
        <is>
          <t>TUBO, PVC, SOLDÁVEL, DE 20MM, INSTALADO EM RAMAL DE DISTRIBUIÇÃO DE ÁGUA - FORNECIMENTO E INSTALAÇÃO. AF_06/2022</t>
        </is>
      </c>
      <c r="C4813" s="330" t="inlineStr">
        <is>
          <t>M</t>
        </is>
      </c>
      <c r="D4813" s="330" t="n">
        <v>11.58</v>
      </c>
      <c r="E4813" s="330" t="n">
        <v>11.99</v>
      </c>
      <c r="F4813" s="330" t="inlineStr"/>
    </row>
    <row r="4814" ht="30" customHeight="1" s="496">
      <c r="A4814" s="330" t="n">
        <v>89355</v>
      </c>
      <c r="B4814" s="331" t="inlineStr">
        <is>
          <t>TUBO, PVC, SOLDÁVEL, DE 20MM, INSTALADO EM RAMAL OU SUB-RAMAL DE ÁGUA - FORNECIMENTO E INSTALAÇÃO. AF_06/2022</t>
        </is>
      </c>
      <c r="C4814" s="330" t="inlineStr">
        <is>
          <t>M</t>
        </is>
      </c>
      <c r="D4814" s="330" t="n">
        <v>22.65</v>
      </c>
      <c r="E4814" s="330" t="n">
        <v>23.61</v>
      </c>
      <c r="F4814" s="330" t="inlineStr"/>
    </row>
    <row r="4815" ht="30" customHeight="1" s="496">
      <c r="A4815" s="330" t="n">
        <v>89446</v>
      </c>
      <c r="B4815" s="331" t="inlineStr">
        <is>
          <t>TUBO, PVC, SOLDÁVEL, DE 25MM, INSTALADO EM PRUMADA DE ÁGUA - FORNECIMENTO E INSTALAÇÃO. AF_06/2022</t>
        </is>
      </c>
      <c r="C4815" s="330" t="inlineStr">
        <is>
          <t>M</t>
        </is>
      </c>
      <c r="D4815" s="330" t="n">
        <v>5.27</v>
      </c>
      <c r="E4815" s="330" t="n">
        <v>5.33</v>
      </c>
      <c r="F4815" s="330" t="inlineStr"/>
    </row>
    <row r="4816" ht="30" customHeight="1" s="496">
      <c r="A4816" s="330" t="n">
        <v>89402</v>
      </c>
      <c r="B4816" s="331" t="inlineStr">
        <is>
          <t>TUBO, PVC, SOLDÁVEL, DE 25MM, INSTALADO EM RAMAL DE DISTRIBUIÇÃO DE ÁGUA - FORNECIMENTO E INSTALAÇÃO. AF_06/2022</t>
        </is>
      </c>
      <c r="C4816" s="330" t="inlineStr">
        <is>
          <t>M</t>
        </is>
      </c>
      <c r="D4816" s="330" t="n">
        <v>13.32</v>
      </c>
      <c r="E4816" s="330" t="n">
        <v>13.78</v>
      </c>
      <c r="F4816" s="330" t="inlineStr"/>
    </row>
    <row r="4817" ht="30" customHeight="1" s="496">
      <c r="A4817" s="330" t="n">
        <v>89356</v>
      </c>
      <c r="B4817" s="331" t="inlineStr">
        <is>
          <t>TUBO, PVC, SOLDÁVEL, DE 25MM, INSTALADO EM RAMAL OU SUB-RAMAL DE ÁGUA - FORNECIMENTO E INSTALAÇÃO. AF_06/2022</t>
        </is>
      </c>
      <c r="C4817" s="330" t="inlineStr">
        <is>
          <t>M</t>
        </is>
      </c>
      <c r="D4817" s="330" t="n">
        <v>26.13</v>
      </c>
      <c r="E4817" s="330" t="n">
        <v>27.24</v>
      </c>
      <c r="F4817" s="330" t="inlineStr"/>
    </row>
    <row r="4818" ht="30" customHeight="1" s="496">
      <c r="A4818" s="330" t="n">
        <v>89447</v>
      </c>
      <c r="B4818" s="331" t="inlineStr">
        <is>
          <t>TUBO, PVC, SOLDÁVEL, DE 32MM, INSTALADO EM PRUMADA DE ÁGUA - FORNECIMENTO E INSTALAÇÃO. AF_06/2022</t>
        </is>
      </c>
      <c r="C4818" s="330" t="inlineStr">
        <is>
          <t>M</t>
        </is>
      </c>
      <c r="D4818" s="330" t="n">
        <v>10.33</v>
      </c>
      <c r="E4818" s="330" t="n">
        <v>10.39</v>
      </c>
      <c r="F4818" s="330" t="inlineStr"/>
    </row>
    <row r="4819" ht="30" customHeight="1" s="496">
      <c r="A4819" s="330" t="n">
        <v>89403</v>
      </c>
      <c r="B4819" s="331" t="inlineStr">
        <is>
          <t>TUBO, PVC, SOLDÁVEL, DE 32MM, INSTALADO EM RAMAL DE DISTRIBUIÇÃO DE ÁGUA - FORNECIMENTO E INSTALAÇÃO. AF_06/2022</t>
        </is>
      </c>
      <c r="C4819" s="330" t="inlineStr">
        <is>
          <t>M</t>
        </is>
      </c>
      <c r="D4819" s="330" t="n">
        <v>19.92</v>
      </c>
      <c r="E4819" s="330" t="n">
        <v>20.47</v>
      </c>
      <c r="F4819" s="330" t="inlineStr"/>
    </row>
    <row r="4820" ht="30" customHeight="1" s="496">
      <c r="A4820" s="330" t="n">
        <v>89357</v>
      </c>
      <c r="B4820" s="331" t="inlineStr">
        <is>
          <t>TUBO, PVC, SOLDÁVEL, DE 32MM, INSTALADO EM RAMAL OU SUB-RAMAL DE ÁGUA - FORNECIMENTO E INSTALAÇÃO. AF_06/2022</t>
        </is>
      </c>
      <c r="C4820" s="330" t="inlineStr">
        <is>
          <t>M</t>
        </is>
      </c>
      <c r="D4820" s="330" t="n">
        <v>35.18</v>
      </c>
      <c r="E4820" s="330" t="n">
        <v>36.51</v>
      </c>
      <c r="F4820" s="330" t="inlineStr"/>
    </row>
    <row r="4821" ht="30" customHeight="1" s="496">
      <c r="A4821" s="330" t="n">
        <v>89448</v>
      </c>
      <c r="B4821" s="331" t="inlineStr">
        <is>
          <t>TUBO, PVC, SOLDÁVEL, DE 40MM, INSTALADO EM PRUMADA DE ÁGUA - FORNECIMENTO E INSTALAÇÃO. AF_06/2022</t>
        </is>
      </c>
      <c r="C4821" s="330" t="inlineStr">
        <is>
          <t>M</t>
        </is>
      </c>
      <c r="D4821" s="330" t="n">
        <v>15.73</v>
      </c>
      <c r="E4821" s="330" t="n">
        <v>15.82</v>
      </c>
      <c r="F4821" s="330" t="inlineStr"/>
    </row>
    <row r="4822" ht="30" customHeight="1" s="496">
      <c r="A4822" s="330" t="n">
        <v>103978</v>
      </c>
      <c r="B4822" s="331" t="inlineStr">
        <is>
          <t>TUBO, PVC, SOLDÁVEL, DE 40MM, INSTALADO EM RAMAL DE DISTRIBUIÇÃO DE ÁGUA - FORNECIMENTO E INSTALAÇÃO. AF_06/2022</t>
        </is>
      </c>
      <c r="C4822" s="330" t="inlineStr">
        <is>
          <t>M</t>
        </is>
      </c>
      <c r="D4822" s="330" t="n">
        <v>27.02</v>
      </c>
      <c r="E4822" s="330" t="n">
        <v>27.67</v>
      </c>
      <c r="F4822" s="330" t="inlineStr"/>
    </row>
    <row r="4823" ht="30" customHeight="1" s="496">
      <c r="A4823" s="330" t="n">
        <v>89449</v>
      </c>
      <c r="B4823" s="331" t="inlineStr">
        <is>
          <t>TUBO, PVC, SOLDÁVEL, DE 50MM, INSTALADO EM PRUMADA DE ÁGUA - FORNECIMENTO E INSTALAÇÃO. AF_06/2022</t>
        </is>
      </c>
      <c r="C4823" s="330" t="inlineStr">
        <is>
          <t>M</t>
        </is>
      </c>
      <c r="D4823" s="330" t="n">
        <v>17.44</v>
      </c>
      <c r="E4823" s="330" t="n">
        <v>17.54</v>
      </c>
      <c r="F4823" s="330" t="inlineStr"/>
    </row>
    <row r="4824" ht="30" customHeight="1" s="496">
      <c r="A4824" s="330" t="n">
        <v>103979</v>
      </c>
      <c r="B4824" s="331" t="inlineStr">
        <is>
          <t>TUBO, PVC, SOLDÁVEL, DE 50MM, INSTALADO EM RAMAL DE DISTRIBUIÇÃO DE ÁGUA - FORNECIMENTO E INSTALAÇÃO. AF_06/2022</t>
        </is>
      </c>
      <c r="C4824" s="330" t="inlineStr">
        <is>
          <t>M</t>
        </is>
      </c>
      <c r="D4824" s="330" t="n">
        <v>30.9</v>
      </c>
      <c r="E4824" s="330" t="n">
        <v>31.68</v>
      </c>
      <c r="F4824" s="330" t="inlineStr"/>
    </row>
    <row r="4825" ht="30" customHeight="1" s="496">
      <c r="A4825" s="330" t="n">
        <v>89450</v>
      </c>
      <c r="B4825" s="331" t="inlineStr">
        <is>
          <t>TUBO, PVC, SOLDÁVEL, DE 60MM, INSTALADO EM PRUMADA DE ÁGUA - FORNECIMENTO E INSTALAÇÃO. AF_06/2022</t>
        </is>
      </c>
      <c r="C4825" s="330" t="inlineStr">
        <is>
          <t>M</t>
        </is>
      </c>
      <c r="D4825" s="330" t="n">
        <v>27.77</v>
      </c>
      <c r="E4825" s="330" t="n">
        <v>27.89</v>
      </c>
      <c r="F4825" s="330" t="inlineStr"/>
    </row>
    <row r="4826" ht="30" customHeight="1" s="496">
      <c r="A4826" s="330" t="n">
        <v>89451</v>
      </c>
      <c r="B4826" s="331" t="inlineStr">
        <is>
          <t>TUBO, PVC, SOLDÁVEL, DE 75MM, INSTALADO EM PRUMADA DE ÁGUA - FORNECIMENTO E INSTALAÇÃO. AF_06/2022</t>
        </is>
      </c>
      <c r="C4826" s="330" t="inlineStr">
        <is>
          <t>M</t>
        </is>
      </c>
      <c r="D4826" s="330" t="n">
        <v>45.05</v>
      </c>
      <c r="E4826" s="330" t="n">
        <v>45.19</v>
      </c>
      <c r="F4826" s="330" t="inlineStr"/>
    </row>
    <row r="4827" ht="30" customHeight="1" s="496">
      <c r="A4827" s="330" t="n">
        <v>89452</v>
      </c>
      <c r="B4827" s="331" t="inlineStr">
        <is>
          <t>TUBO, PVC, SOLDÁVEL, DE 85MM, INSTALADO EM PRUMADA DE ÁGUA - FORNECIMENTO E INSTALAÇÃO. AF_06/2022</t>
        </is>
      </c>
      <c r="C4827" s="330" t="inlineStr">
        <is>
          <t>M</t>
        </is>
      </c>
      <c r="D4827" s="330" t="n">
        <v>61.9</v>
      </c>
      <c r="E4827" s="330" t="n">
        <v>62.07</v>
      </c>
      <c r="F4827" s="330" t="inlineStr"/>
    </row>
    <row r="4828" ht="45" customHeight="1" s="496">
      <c r="A4828" s="330" t="n">
        <v>89394</v>
      </c>
      <c r="B4828" s="331" t="inlineStr">
        <is>
          <t>TÊ COM BUCHA DE LATÃO NA BOLSA CENTRAL, PVC, SOLDÁVEL, DN 20MM X 1/2, INSTALADO EM RAMAL OU SUB-RAMAL DE ÁGUA - FORNECIMENTO E INSTALAÇÃO. AF_06/2022</t>
        </is>
      </c>
      <c r="C4828" s="330" t="inlineStr">
        <is>
          <t>UN</t>
        </is>
      </c>
      <c r="D4828" s="330" t="n">
        <v>19.04</v>
      </c>
      <c r="E4828" s="330" t="n">
        <v>19.51</v>
      </c>
      <c r="F4828" s="330" t="inlineStr"/>
    </row>
    <row r="4829" ht="45" customHeight="1" s="496">
      <c r="A4829" s="330" t="n">
        <v>89396</v>
      </c>
      <c r="B4829" s="331" t="inlineStr">
        <is>
          <t>TÊ COM BUCHA DE LATÃO NA BOLSA CENTRAL, PVC, SOLDÁVEL, DN 25MM X 1/2, INSTALADO EM RAMAL OU SUB-RAMAL DE ÁGUA - FORNECIMENTO E INSTALAÇÃO. AF_06/2022</t>
        </is>
      </c>
      <c r="C4829" s="330" t="inlineStr">
        <is>
          <t>UN</t>
        </is>
      </c>
      <c r="D4829" s="330" t="n">
        <v>20.84</v>
      </c>
      <c r="E4829" s="330" t="n">
        <v>21.36</v>
      </c>
      <c r="F4829" s="330" t="inlineStr"/>
    </row>
    <row r="4830" ht="45" customHeight="1" s="496">
      <c r="A4830" s="330" t="n">
        <v>90374</v>
      </c>
      <c r="B4830" s="331" t="inlineStr">
        <is>
          <t>TÊ COM BUCHA DE LATÃO NA BOLSA CENTRAL, PVC, SOLDÁVEL, DN 25MM X 3/4, INSTALADO EM RAMAL OU SUB-RAMAL DE ÁGUA - FORNECIMENTO E INSTALAÇÃO. AF_06/2022</t>
        </is>
      </c>
      <c r="C4830" s="330" t="inlineStr">
        <is>
          <t>UN</t>
        </is>
      </c>
      <c r="D4830" s="330" t="n">
        <v>22.61</v>
      </c>
      <c r="E4830" s="330" t="n">
        <v>23.17</v>
      </c>
      <c r="F4830" s="330" t="inlineStr"/>
    </row>
    <row r="4831" ht="45" customHeight="1" s="496">
      <c r="A4831" s="330" t="n">
        <v>89444</v>
      </c>
      <c r="B4831" s="331" t="inlineStr">
        <is>
          <t>TÊ COM BUCHA DE LATÃO NA BOLSA CENTRAL, PVC, SOLDÁVEL, DN 32MM X 3/4, INSTALADO EM RAMAL DE DISTRIBUIÇÃO DE ÁGUA - FORNECIMENTO E INSTALAÇÃO. AF_06/2022</t>
        </is>
      </c>
      <c r="C4831" s="330" t="inlineStr">
        <is>
          <t>UN</t>
        </is>
      </c>
      <c r="D4831" s="330" t="n">
        <v>24.45</v>
      </c>
      <c r="E4831" s="330" t="n">
        <v>24.99</v>
      </c>
      <c r="F4831" s="330" t="inlineStr"/>
    </row>
    <row r="4832" ht="45" customHeight="1" s="496">
      <c r="A4832" s="330" t="n">
        <v>89399</v>
      </c>
      <c r="B4832" s="331" t="inlineStr">
        <is>
          <t>TÊ COM BUCHA DE LATÃO NA BOLSA CENTRAL, PVC, SOLDÁVEL, DN 32MM X 3/4, INSTALADO EM RAMAL OU SUB-RAMAL DE ÁGUA - FORNECIMENTO E INSTALAÇÃO. AF_06/2022</t>
        </is>
      </c>
      <c r="C4832" s="330" t="inlineStr">
        <is>
          <t>UN</t>
        </is>
      </c>
      <c r="D4832" s="330" t="n">
        <v>25.16</v>
      </c>
      <c r="E4832" s="330" t="n">
        <v>25.74</v>
      </c>
      <c r="F4832" s="330" t="inlineStr"/>
    </row>
    <row r="4833" ht="45" customHeight="1" s="496">
      <c r="A4833" s="330" t="n">
        <v>89442</v>
      </c>
      <c r="B4833" s="331" t="inlineStr">
        <is>
          <t>TÊ DE REDUÇÃO, PVC, SOLDÁVEL, DN 25MM X 20MM, INSTALADO EM RAMAL DE DISTRIBUIÇÃO DE ÁGUA - FORNECIMENTO E INSTALAÇÃO. AF_06/2022</t>
        </is>
      </c>
      <c r="C4833" s="330" t="inlineStr">
        <is>
          <t>UN</t>
        </is>
      </c>
      <c r="D4833" s="330" t="n">
        <v>14.6</v>
      </c>
      <c r="E4833" s="330" t="n">
        <v>15.09</v>
      </c>
      <c r="F4833" s="330" t="inlineStr"/>
    </row>
    <row r="4834" ht="45" customHeight="1" s="496">
      <c r="A4834" s="330" t="n">
        <v>89397</v>
      </c>
      <c r="B4834" s="331" t="inlineStr">
        <is>
          <t>TÊ DE REDUÇÃO, PVC, SOLDÁVEL, DN 25MM X 20MM, INSTALADO EM RAMAL OU SUB-RAMAL DE ÁGUA - FORNECIMENTO E INSTALAÇÃO. AF_06/2022</t>
        </is>
      </c>
      <c r="C4834" s="330" t="inlineStr">
        <is>
          <t>UN</t>
        </is>
      </c>
      <c r="D4834" s="330" t="n">
        <v>15.75</v>
      </c>
      <c r="E4834" s="330" t="n">
        <v>16.31</v>
      </c>
      <c r="F4834" s="330" t="inlineStr"/>
    </row>
    <row r="4835" ht="30" customHeight="1" s="496">
      <c r="A4835" s="330" t="n">
        <v>89622</v>
      </c>
      <c r="B4835" s="331" t="inlineStr">
        <is>
          <t>TÊ DE REDUÇÃO, PVC, SOLDÁVEL, DN 32MM X 25MM, INSTALADO EM PRUMADA DE ÁGUA - FORNECIMENTO E INSTALAÇÃO. AF_06/2022</t>
        </is>
      </c>
      <c r="C4835" s="330" t="inlineStr">
        <is>
          <t>UN</t>
        </is>
      </c>
      <c r="D4835" s="330" t="n">
        <v>14.06</v>
      </c>
      <c r="E4835" s="330" t="n">
        <v>14.36</v>
      </c>
      <c r="F4835" s="330" t="inlineStr"/>
    </row>
    <row r="4836" ht="45" customHeight="1" s="496">
      <c r="A4836" s="330" t="n">
        <v>89445</v>
      </c>
      <c r="B4836" s="331" t="inlineStr">
        <is>
          <t>TÊ DE REDUÇÃO, PVC, SOLDÁVEL, DN 32MM X 25MM, INSTALADO EM RAMAL DE DISTRIBUIÇÃO DE ÁGUA - FORNECIMENTO E INSTALAÇÃO. AF_06/2022</t>
        </is>
      </c>
      <c r="C4836" s="330" t="inlineStr">
        <is>
          <t>UN</t>
        </is>
      </c>
      <c r="D4836" s="330" t="n">
        <v>19.52</v>
      </c>
      <c r="E4836" s="330" t="n">
        <v>20.1</v>
      </c>
      <c r="F4836" s="330" t="inlineStr"/>
    </row>
    <row r="4837" ht="45" customHeight="1" s="496">
      <c r="A4837" s="330" t="n">
        <v>89400</v>
      </c>
      <c r="B4837" s="331" t="inlineStr">
        <is>
          <t>TÊ DE REDUÇÃO, PVC, SOLDÁVEL, DN 32MM X 25MM, INSTALADO EM RAMAL OU SUB-RAMAL DE ÁGUA - FORNECIMENTO E INSTALAÇÃO. AF_06/2022</t>
        </is>
      </c>
      <c r="C4837" s="330" t="inlineStr">
        <is>
          <t>UN</t>
        </is>
      </c>
      <c r="D4837" s="330" t="n">
        <v>20.88</v>
      </c>
      <c r="E4837" s="330" t="n">
        <v>21.53</v>
      </c>
      <c r="F4837" s="330" t="inlineStr"/>
    </row>
    <row r="4838" ht="30" customHeight="1" s="496">
      <c r="A4838" s="330" t="n">
        <v>89624</v>
      </c>
      <c r="B4838" s="331" t="inlineStr">
        <is>
          <t>TÊ DE REDUÇÃO, PVC, SOLDÁVEL, DN 40MM X 32MM, INSTALADO EM PRUMADA DE ÁGUA - FORNECIMENTO E INSTALAÇÃO. AF_06/2022</t>
        </is>
      </c>
      <c r="C4838" s="330" t="inlineStr">
        <is>
          <t>UN</t>
        </is>
      </c>
      <c r="D4838" s="330" t="n">
        <v>17.78</v>
      </c>
      <c r="E4838" s="330" t="n">
        <v>18.15</v>
      </c>
      <c r="F4838" s="330" t="inlineStr"/>
    </row>
    <row r="4839" ht="45" customHeight="1" s="496">
      <c r="A4839" s="330" t="n">
        <v>104012</v>
      </c>
      <c r="B4839" s="331" t="inlineStr">
        <is>
          <t>TÊ DE REDUÇÃO, PVC, SOLDÁVEL, DN 40MM X 32MM, INSTALADO EM RAMAL DE DISTRIBUIÇÃO DE ÁGUA - FORNECIMENTO E INSTALAÇÃO. AF_06/2022</t>
        </is>
      </c>
      <c r="C4839" s="330" t="inlineStr">
        <is>
          <t>UN</t>
        </is>
      </c>
      <c r="D4839" s="330" t="n">
        <v>24.07</v>
      </c>
      <c r="E4839" s="330" t="n">
        <v>24.76</v>
      </c>
      <c r="F4839" s="330" t="inlineStr"/>
    </row>
    <row r="4840" ht="30" customHeight="1" s="496">
      <c r="A4840" s="330" t="n">
        <v>89627</v>
      </c>
      <c r="B4840" s="331" t="inlineStr">
        <is>
          <t>TÊ DE REDUÇÃO, PVC, SOLDÁVEL, DN 50MM X 25MM, INSTALADO EM PRUMADA DE ÁGUA - FORNECIMENTO E INSTALAÇÃO. AF_06/2022</t>
        </is>
      </c>
      <c r="C4840" s="330" t="inlineStr">
        <is>
          <t>UN</t>
        </is>
      </c>
      <c r="D4840" s="330" t="n">
        <v>19.8</v>
      </c>
      <c r="E4840" s="330" t="n">
        <v>20.19</v>
      </c>
      <c r="F4840" s="330" t="inlineStr"/>
    </row>
    <row r="4841" ht="45" customHeight="1" s="496">
      <c r="A4841" s="330" t="n">
        <v>104006</v>
      </c>
      <c r="B4841" s="331" t="inlineStr">
        <is>
          <t>TÊ DE REDUÇÃO, PVC, SOLDÁVEL, DN 50MM X 25MM, INSTALADO EM RAMAL DE DISTRIBUIÇÃO DE ÁGUA - FORNECIMENTO E INSTALAÇÃO. AF_06/2022</t>
        </is>
      </c>
      <c r="C4841" s="330" t="inlineStr">
        <is>
          <t>UN</t>
        </is>
      </c>
      <c r="D4841" s="330" t="n">
        <v>25.58</v>
      </c>
      <c r="E4841" s="330" t="n">
        <v>26.26</v>
      </c>
      <c r="F4841" s="330" t="inlineStr"/>
    </row>
    <row r="4842" ht="30" customHeight="1" s="496">
      <c r="A4842" s="330" t="n">
        <v>89626</v>
      </c>
      <c r="B4842" s="331" t="inlineStr">
        <is>
          <t>TÊ DE REDUÇÃO, PVC, SOLDÁVEL, DN 50MM X 40MM, INSTALADO EM PRUMADA DE ÁGUA - FORNECIMENTO E INSTALAÇÃO. AF_06/2022</t>
        </is>
      </c>
      <c r="C4842" s="330" t="inlineStr">
        <is>
          <t>UN</t>
        </is>
      </c>
      <c r="D4842" s="330" t="n">
        <v>29.19</v>
      </c>
      <c r="E4842" s="330" t="n">
        <v>29.65</v>
      </c>
      <c r="F4842" s="330" t="inlineStr"/>
    </row>
    <row r="4843" ht="45" customHeight="1" s="496">
      <c r="A4843" s="330" t="n">
        <v>104005</v>
      </c>
      <c r="B4843" s="331" t="inlineStr">
        <is>
          <t>TÊ DE REDUÇÃO, PVC, SOLDÁVEL, DN 50MM X 40MM, INSTALADO EM RAMAL DE DISTRIBUIÇÃO DE ÁGUA - FORNECIMENTO E INSTALAÇÃO. AF_06/2022</t>
        </is>
      </c>
      <c r="C4843" s="330" t="inlineStr">
        <is>
          <t>UN</t>
        </is>
      </c>
      <c r="D4843" s="330" t="n">
        <v>36.52</v>
      </c>
      <c r="E4843" s="330" t="n">
        <v>37.34</v>
      </c>
      <c r="F4843" s="330" t="inlineStr"/>
    </row>
    <row r="4844" ht="45" customHeight="1" s="496">
      <c r="A4844" s="330" t="n">
        <v>89439</v>
      </c>
      <c r="B4844" s="331" t="inlineStr">
        <is>
          <t>TÊ SOLDÁVEL E COM ROSCA NA BOLSA CENTRAL, PVC, SOLDÁVEL, DN 20MM X 1/2, INSTALADO EM RAMAL DE DISTRIBUIÇÃO DE ÁGUA - FORNECIMENTO E INSTALAÇÃO. AF_06/2022</t>
        </is>
      </c>
      <c r="C4844" s="330" t="inlineStr">
        <is>
          <t>UN</t>
        </is>
      </c>
      <c r="D4844" s="330" t="n">
        <v>12.44</v>
      </c>
      <c r="E4844" s="330" t="n">
        <v>12.89</v>
      </c>
      <c r="F4844" s="330" t="inlineStr"/>
    </row>
    <row r="4845" ht="30" customHeight="1" s="496">
      <c r="A4845" s="330" t="n">
        <v>89421</v>
      </c>
      <c r="B4845" s="331" t="inlineStr">
        <is>
          <t>UNIÃO, PVC, SOLDÁVEL, DN 20MM, INSTALADO EM RAMAL DE DISTRIBUIÇÃO DE ÁGUA - FORNECIMENTO E INSTALAÇÃO. AF_06/2022</t>
        </is>
      </c>
      <c r="C4845" s="330" t="inlineStr">
        <is>
          <t>UN</t>
        </is>
      </c>
      <c r="D4845" s="330" t="n">
        <v>11.5</v>
      </c>
      <c r="E4845" s="330" t="n">
        <v>11.74</v>
      </c>
      <c r="F4845" s="330" t="inlineStr"/>
    </row>
    <row r="4846" ht="30" customHeight="1" s="496">
      <c r="A4846" s="330" t="n">
        <v>89375</v>
      </c>
      <c r="B4846" s="331" t="inlineStr">
        <is>
          <t>UNIÃO, PVC, SOLDÁVEL, DN 20MM, INSTALADO EM RAMAL OU SUB-RAMAL DE ÁGUA - FORNECIMENTO E INSTALAÇÃO. AF_06/2022</t>
        </is>
      </c>
      <c r="C4846" s="330" t="inlineStr">
        <is>
          <t>UN</t>
        </is>
      </c>
      <c r="D4846" s="330" t="n">
        <v>12.04</v>
      </c>
      <c r="E4846" s="330" t="n">
        <v>12.3</v>
      </c>
      <c r="F4846" s="330" t="inlineStr"/>
    </row>
    <row r="4847" ht="30" customHeight="1" s="496">
      <c r="A4847" s="330" t="n">
        <v>89536</v>
      </c>
      <c r="B4847" s="331" t="inlineStr">
        <is>
          <t>UNIÃO, PVC, SOLDÁVEL, DN 25MM, INSTALADO EM PRUMADA DE ÁGUA - FORNECIMENTO E INSTALAÇÃO. AF_06/2022</t>
        </is>
      </c>
      <c r="C4847" s="330" t="inlineStr">
        <is>
          <t>UN</t>
        </is>
      </c>
      <c r="D4847" s="330" t="n">
        <v>11.27</v>
      </c>
      <c r="E4847" s="330" t="n">
        <v>11.41</v>
      </c>
      <c r="F4847" s="330" t="inlineStr"/>
    </row>
    <row r="4848" ht="30" customHeight="1" s="496">
      <c r="A4848" s="330" t="n">
        <v>89428</v>
      </c>
      <c r="B4848" s="331" t="inlineStr">
        <is>
          <t>UNIÃO, PVC, SOLDÁVEL, DN 25MM, INSTALADO EM RAMAL DE DISTRIBUIÇÃO DE ÁGUA - FORNECIMENTO E INSTALAÇÃO. AF_06/2022</t>
        </is>
      </c>
      <c r="C4848" s="330" t="inlineStr">
        <is>
          <t>UN</t>
        </is>
      </c>
      <c r="D4848" s="330" t="n">
        <v>13.8</v>
      </c>
      <c r="E4848" s="330" t="n">
        <v>14.07</v>
      </c>
      <c r="F4848" s="330" t="inlineStr"/>
    </row>
    <row r="4849" ht="30" customHeight="1" s="496">
      <c r="A4849" s="330" t="n">
        <v>89382</v>
      </c>
      <c r="B4849" s="331" t="inlineStr">
        <is>
          <t>UNIÃO, PVC, SOLDÁVEL, DN 25MM, INSTALADO EM RAMAL OU SUB-RAMAL DE ÁGUA - FORNECIMENTO E INSTALAÇÃO. AF_06/2022</t>
        </is>
      </c>
      <c r="C4849" s="330" t="inlineStr">
        <is>
          <t>UN</t>
        </is>
      </c>
      <c r="D4849" s="330" t="n">
        <v>14.43</v>
      </c>
      <c r="E4849" s="330" t="n">
        <v>14.72</v>
      </c>
      <c r="F4849" s="330" t="inlineStr"/>
    </row>
    <row r="4850" ht="30" customHeight="1" s="496">
      <c r="A4850" s="330" t="n">
        <v>89552</v>
      </c>
      <c r="B4850" s="331" t="inlineStr">
        <is>
          <t>UNIÃO, PVC, SOLDÁVEL, DN 32MM, INSTALADO EM PRUMADA DE ÁGUA - FORNECIMENTO E INSTALAÇÃO. AF_06/2022</t>
        </is>
      </c>
      <c r="C4850" s="330" t="inlineStr">
        <is>
          <t>UN</t>
        </is>
      </c>
      <c r="D4850" s="330" t="n">
        <v>17.44</v>
      </c>
      <c r="E4850" s="330" t="n">
        <v>17.6</v>
      </c>
      <c r="F4850" s="330" t="inlineStr"/>
    </row>
    <row r="4851" ht="30" customHeight="1" s="496">
      <c r="A4851" s="330" t="n">
        <v>89435</v>
      </c>
      <c r="B4851" s="331" t="inlineStr">
        <is>
          <t>UNIÃO, PVC, SOLDÁVEL, DN 32MM, INSTALADO EM RAMAL DE DISTRIBUIÇÃO DE ÁGUA - FORNECIMENTO E INSTALAÇÃO. AF_06/2022</t>
        </is>
      </c>
      <c r="C4851" s="330" t="inlineStr">
        <is>
          <t>UN</t>
        </is>
      </c>
      <c r="D4851" s="330" t="n">
        <v>20.37</v>
      </c>
      <c r="E4851" s="330" t="n">
        <v>20.68</v>
      </c>
      <c r="F4851" s="330" t="inlineStr"/>
    </row>
    <row r="4852" ht="30" customHeight="1" s="496">
      <c r="A4852" s="330" t="n">
        <v>89390</v>
      </c>
      <c r="B4852" s="331" t="inlineStr">
        <is>
          <t>UNIÃO, PVC, SOLDÁVEL, DN 32MM, INSTALADO EM RAMAL OU SUB-RAMAL DE ÁGUA - FORNECIMENTO E INSTALAÇÃO. AF_06/2022</t>
        </is>
      </c>
      <c r="C4852" s="330" t="inlineStr">
        <is>
          <t>UN</t>
        </is>
      </c>
      <c r="D4852" s="330" t="n">
        <v>21.11</v>
      </c>
      <c r="E4852" s="330" t="n">
        <v>21.46</v>
      </c>
      <c r="F4852" s="330" t="inlineStr"/>
    </row>
    <row r="4853" ht="30" customHeight="1" s="496">
      <c r="A4853" s="330" t="n">
        <v>89568</v>
      </c>
      <c r="B4853" s="331" t="inlineStr">
        <is>
          <t>UNIÃO, PVC, SOLDÁVEL, DN 40MM, INSTALADO EM PRUMADA DE ÁGUA - FORNECIMENTO E INSTALAÇÃO. AF_06/2022</t>
        </is>
      </c>
      <c r="C4853" s="330" t="inlineStr">
        <is>
          <t>UN</t>
        </is>
      </c>
      <c r="D4853" s="330" t="n">
        <v>30.33</v>
      </c>
      <c r="E4853" s="330" t="n">
        <v>30.53</v>
      </c>
      <c r="F4853" s="330" t="inlineStr"/>
    </row>
    <row r="4854" ht="30" customHeight="1" s="496">
      <c r="A4854" s="330" t="n">
        <v>103990</v>
      </c>
      <c r="B4854" s="331" t="inlineStr">
        <is>
          <t>UNIÃO, PVC, SOLDÁVEL, DN 40MM, INSTALADO EM RAMAL DE DISTRIBUIÇÃO DE ÁGUA - FORNECIMENTO E INSTALAÇÃO. AF_06/2022</t>
        </is>
      </c>
      <c r="C4854" s="330" t="inlineStr">
        <is>
          <t>UN</t>
        </is>
      </c>
      <c r="D4854" s="330" t="n">
        <v>33.74</v>
      </c>
      <c r="E4854" s="330" t="n">
        <v>34.11</v>
      </c>
      <c r="F4854" s="330" t="inlineStr"/>
    </row>
    <row r="4855" ht="30" customHeight="1" s="496">
      <c r="A4855" s="330" t="n">
        <v>89594</v>
      </c>
      <c r="B4855" s="331" t="inlineStr">
        <is>
          <t>UNIÃO, PVC, SOLDÁVEL, DN 50MM, INSTALADO EM PRUMADA DE ÁGUA - FORNECIMENTO E INSTALAÇÃO. AF_06/2022</t>
        </is>
      </c>
      <c r="C4855" s="330" t="inlineStr">
        <is>
          <t>UN</t>
        </is>
      </c>
      <c r="D4855" s="330" t="n">
        <v>33.68</v>
      </c>
      <c r="E4855" s="330" t="n">
        <v>33.92</v>
      </c>
      <c r="F4855" s="330" t="inlineStr"/>
    </row>
    <row r="4856" ht="30" customHeight="1" s="496">
      <c r="A4856" s="330" t="n">
        <v>103997</v>
      </c>
      <c r="B4856" s="331" t="inlineStr">
        <is>
          <t>UNIÃO, PVC, SOLDÁVEL, DN 50MM, INSTALADO EM RAMAL DE DISTRIBUIÇÃO DE ÁGUA - FORNECIMENTO E INSTALAÇÃO. AF_06/2022</t>
        </is>
      </c>
      <c r="C4856" s="330" t="inlineStr">
        <is>
          <t>UN</t>
        </is>
      </c>
      <c r="D4856" s="330" t="n">
        <v>37.66</v>
      </c>
      <c r="E4856" s="330" t="n">
        <v>38.1</v>
      </c>
      <c r="F4856" s="330" t="inlineStr"/>
    </row>
    <row r="4857" ht="30" customHeight="1" s="496">
      <c r="A4857" s="330" t="n">
        <v>89609</v>
      </c>
      <c r="B4857" s="331" t="inlineStr">
        <is>
          <t>UNIÃO, PVC, SOLDÁVEL, DN 60MM, INSTALADO EM PRUMADA DE ÁGUA - FORNECIMENTO E INSTALAÇÃO. AF_06/2022</t>
        </is>
      </c>
      <c r="C4857" s="330" t="inlineStr">
        <is>
          <t>UN</t>
        </is>
      </c>
      <c r="D4857" s="330" t="n">
        <v>77.68000000000001</v>
      </c>
      <c r="E4857" s="330" t="n">
        <v>77.97</v>
      </c>
      <c r="F4857" s="330" t="inlineStr"/>
    </row>
    <row r="4858" ht="30" customHeight="1" s="496">
      <c r="A4858" s="330" t="n">
        <v>89612</v>
      </c>
      <c r="B4858" s="331" t="inlineStr">
        <is>
          <t>UNIÃO, PVC, SOLDÁVEL, DN 75MM, INSTALADO EM PRUMADA DE ÁGUA - FORNECIMENTO E INSTALAÇÃO. AF_06/2022</t>
        </is>
      </c>
      <c r="C4858" s="330" t="inlineStr">
        <is>
          <t>UN</t>
        </is>
      </c>
      <c r="D4858" s="330" t="n">
        <v>151.79</v>
      </c>
      <c r="E4858" s="330" t="n">
        <v>152.14</v>
      </c>
      <c r="F4858" s="330" t="inlineStr"/>
    </row>
    <row r="4859" ht="30" customHeight="1" s="496">
      <c r="A4859" s="330" t="n">
        <v>89615</v>
      </c>
      <c r="B4859" s="331" t="inlineStr">
        <is>
          <t>UNIÃO, PVC, SOLDÁVEL, DN 85MM, INSTALADO EM PRUMADA DE ÁGUA - FORNECIMENTO E INSTALAÇÃO. AF_06/2022</t>
        </is>
      </c>
      <c r="C4859" s="330" t="inlineStr">
        <is>
          <t>UN</t>
        </is>
      </c>
      <c r="D4859" s="330" t="n">
        <v>179.16</v>
      </c>
      <c r="E4859" s="330" t="n">
        <v>179.56</v>
      </c>
      <c r="F4859" s="330" t="inlineStr"/>
    </row>
    <row r="4860" ht="30" customHeight="1" s="496">
      <c r="A4860" s="330" t="n">
        <v>89747</v>
      </c>
      <c r="B4860" s="331" t="inlineStr">
        <is>
          <t>ADAPTADOR, CPVC, SOLDÁVEL, DN 22MM, INSTALADO EM RAMAL DE DISTRIBUIÇÃO DE ÁGUA FORNECIMENTO E INSTALAÇÃO. AF_06/2022</t>
        </is>
      </c>
      <c r="C4860" s="330" t="inlineStr">
        <is>
          <t>UN</t>
        </is>
      </c>
      <c r="D4860" s="330" t="n">
        <v>30.26</v>
      </c>
      <c r="E4860" s="330" t="n">
        <v>30.5</v>
      </c>
      <c r="F4860" s="330" t="inlineStr"/>
    </row>
    <row r="4861" ht="30" customHeight="1" s="496">
      <c r="A4861" s="330" t="n">
        <v>89656</v>
      </c>
      <c r="B4861" s="331" t="inlineStr">
        <is>
          <t>ADAPTADOR, CPVC, SOLDÁVEL, DN15MM, INSTALADO EM RAMAL OU SUB-RAMAL DE ÁGUA FORNECIMENTO E INSTALAÇÃO. AF_06/2022</t>
        </is>
      </c>
      <c r="C4861" s="330" t="inlineStr">
        <is>
          <t>UN</t>
        </is>
      </c>
      <c r="D4861" s="330" t="n">
        <v>23.06</v>
      </c>
      <c r="E4861" s="330" t="n">
        <v>23.28</v>
      </c>
      <c r="F4861" s="330" t="inlineStr"/>
    </row>
    <row r="4862" ht="30" customHeight="1" s="496">
      <c r="A4862" s="330" t="n">
        <v>89663</v>
      </c>
      <c r="B4862" s="331" t="inlineStr">
        <is>
          <t>ADAPTADOR, CPVC, SOLDÁVEL, DN22MM, INSTALADO EM RAMAL OU SUB-RAMAL DE ÁGUA FORNECIMENTO E INSTALAÇÃO. AF_06/2022</t>
        </is>
      </c>
      <c r="C4862" s="330" t="inlineStr">
        <is>
          <t>UN</t>
        </is>
      </c>
      <c r="D4862" s="330" t="n">
        <v>30.82</v>
      </c>
      <c r="E4862" s="330" t="n">
        <v>31.1</v>
      </c>
      <c r="F4862" s="330" t="inlineStr"/>
    </row>
    <row r="4863" ht="45" customHeight="1" s="496">
      <c r="A4863" s="330" t="n">
        <v>89759</v>
      </c>
      <c r="B4863" s="331" t="inlineStr">
        <is>
          <t>BUCHA DE REDUÇÃO, CPVC, SOLDÁVEL, DN 28MM X 22MM, INSTALADO EM RAMAL DE DISTRIBUIÇÃO DE ÁGUA - FORNECIMENTO E INSTALAÇÃO. AF_06/2022</t>
        </is>
      </c>
      <c r="C4863" s="330" t="inlineStr">
        <is>
          <t>UN</t>
        </is>
      </c>
      <c r="D4863" s="330" t="n">
        <v>12.09</v>
      </c>
      <c r="E4863" s="330" t="n">
        <v>12.36</v>
      </c>
      <c r="F4863" s="330" t="inlineStr"/>
    </row>
    <row r="4864" ht="45" customHeight="1" s="496">
      <c r="A4864" s="330" t="n">
        <v>89832</v>
      </c>
      <c r="B4864" s="331" t="inlineStr">
        <is>
          <t>BUCHA DE REDUÇÃO, CPVC, SOLDÁVEL, DN 42MM X 22MM, INSTALADO EM RAMAL DE DISTRIBUIÇÃO DE ÁGUA - FORNECIMENTO E INSTALAÇÃO. AF_06/2022</t>
        </is>
      </c>
      <c r="C4864" s="330" t="inlineStr">
        <is>
          <t>UN</t>
        </is>
      </c>
      <c r="D4864" s="330" t="n">
        <v>42.23</v>
      </c>
      <c r="E4864" s="330" t="n">
        <v>42.54</v>
      </c>
      <c r="F4864" s="330" t="inlineStr"/>
    </row>
    <row r="4865" ht="45" customHeight="1" s="496">
      <c r="A4865" s="330" t="n">
        <v>89666</v>
      </c>
      <c r="B4865" s="331" t="inlineStr">
        <is>
          <t>BUCHA DE REDUÇÃO, CPVC, SOLDÁVEL, DN22MM X 15MM, INSTALADO EM RAMAL OU SUB-RAMAL DE ÁGUA FORNECIMENTO E INSTALAÇÃO. AF_06/2022</t>
        </is>
      </c>
      <c r="C4865" s="330" t="inlineStr">
        <is>
          <t>UN</t>
        </is>
      </c>
      <c r="D4865" s="330" t="n">
        <v>7.92</v>
      </c>
      <c r="E4865" s="330" t="n">
        <v>8.17</v>
      </c>
      <c r="F4865" s="330" t="inlineStr"/>
    </row>
    <row r="4866" ht="45" customHeight="1" s="496">
      <c r="A4866" s="330" t="n">
        <v>89678</v>
      </c>
      <c r="B4866" s="331" t="inlineStr">
        <is>
          <t>BUCHA DE REDUÇÃO, CPVC, SOLDÁVEL, DN28MM X 22MM, INSTALADO EM RAMAL OU SUB-RAMAL DE ÁGUA FORNECIMENTO E INSTALAÇÃO. AF_06/2022</t>
        </is>
      </c>
      <c r="C4866" s="330" t="inlineStr">
        <is>
          <t>UN</t>
        </is>
      </c>
      <c r="D4866" s="330" t="n">
        <v>12.71</v>
      </c>
      <c r="E4866" s="330" t="n">
        <v>13</v>
      </c>
      <c r="F4866" s="330" t="inlineStr"/>
    </row>
    <row r="4867" ht="45" customHeight="1" s="496">
      <c r="A4867" s="330" t="n">
        <v>89764</v>
      </c>
      <c r="B4867" s="331" t="inlineStr">
        <is>
          <t>BUCHA DE REDUÇÃO, CPVC, SOLDÁVEL, DN35MM X 28MM, INSTALADO EM RAMAL DE DISTRIBUIÇÃO DE ÁGUA - FORNECIMENTO E INSTALAÇÃO. AF_06/2022</t>
        </is>
      </c>
      <c r="C4867" s="330" t="inlineStr">
        <is>
          <t>UN</t>
        </is>
      </c>
      <c r="D4867" s="330" t="n">
        <v>37.92</v>
      </c>
      <c r="E4867" s="330" t="n">
        <v>38.23</v>
      </c>
      <c r="F4867" s="330" t="inlineStr"/>
    </row>
    <row r="4868" ht="45" customHeight="1" s="496">
      <c r="A4868" s="330" t="n">
        <v>89689</v>
      </c>
      <c r="B4868" s="331" t="inlineStr">
        <is>
          <t>BUCHA DE REDUÇÃO, CPVC, SOLDÁVEL, DN35MM X 28MM, INSTALADO EM RAMAL OU SUB-RAMAL DE ÁGUA FORNECIMENTO E INSTALAÇÃO. AF_06/2022</t>
        </is>
      </c>
      <c r="C4868" s="330" t="inlineStr">
        <is>
          <t>UN</t>
        </is>
      </c>
      <c r="D4868" s="330" t="n">
        <v>38.64</v>
      </c>
      <c r="E4868" s="330" t="n">
        <v>39</v>
      </c>
      <c r="F4868" s="330" t="inlineStr"/>
    </row>
    <row r="4869" ht="30" customHeight="1" s="496">
      <c r="A4869" s="330" t="n">
        <v>89655</v>
      </c>
      <c r="B4869" s="331" t="inlineStr">
        <is>
          <t>CONECTOR, CPVC, SOLDÁVEL, DN 15MM X 1/2, INSTALADO EM RAMAL OU SUB-RAMAL DE ÁGUA FORNECIMENTO E INSTALAÇÃO. AF_06/2022</t>
        </is>
      </c>
      <c r="C4869" s="330" t="inlineStr">
        <is>
          <t>UN</t>
        </is>
      </c>
      <c r="D4869" s="330" t="n">
        <v>24.72</v>
      </c>
      <c r="E4869" s="330" t="n">
        <v>24.94</v>
      </c>
      <c r="F4869" s="330" t="inlineStr"/>
    </row>
    <row r="4870" ht="30" customHeight="1" s="496">
      <c r="A4870" s="330" t="n">
        <v>89662</v>
      </c>
      <c r="B4870" s="331" t="inlineStr">
        <is>
          <t>CONECTOR, CPVC, SOLDÁVEL, DN 22MM X 1/2, INSTALADO EM RAMAL OU SUB-RAMAL DE ÁGUA FORNECIMENTO E INSTALAÇÃO. AF_06/2022</t>
        </is>
      </c>
      <c r="C4870" s="330" t="inlineStr">
        <is>
          <t>UN</t>
        </is>
      </c>
      <c r="D4870" s="330" t="n">
        <v>31.9</v>
      </c>
      <c r="E4870" s="330" t="n">
        <v>32.15</v>
      </c>
      <c r="F4870" s="330" t="inlineStr"/>
    </row>
    <row r="4871" ht="30" customHeight="1" s="496">
      <c r="A4871" s="330" t="n">
        <v>89758</v>
      </c>
      <c r="B4871" s="331" t="inlineStr">
        <is>
          <t>CONECTOR, CPVC, SOLDÁVEL, DN 28MM X 1, INSTALADO EM RAMAL DE DISTRIBUIÇÃO DE ÁGUA FORNECIMENTO E INSTALAÇÃO. AF_06/2022</t>
        </is>
      </c>
      <c r="C4871" s="330" t="inlineStr">
        <is>
          <t>UN</t>
        </is>
      </c>
      <c r="D4871" s="330" t="n">
        <v>37.59</v>
      </c>
      <c r="E4871" s="330" t="n">
        <v>37.87</v>
      </c>
      <c r="F4871" s="330" t="inlineStr"/>
    </row>
    <row r="4872" ht="30" customHeight="1" s="496">
      <c r="A4872" s="330" t="n">
        <v>89676</v>
      </c>
      <c r="B4872" s="331" t="inlineStr">
        <is>
          <t>CONECTOR, CPVC, SOLDÁVEL, DN 28MM X 1, INSTALADO EM RAMAL OU SUB-RAMAL DE ÁGUA FORNECIMENTO E INSTALAÇÃO. AF_06/2022</t>
        </is>
      </c>
      <c r="C4872" s="330" t="inlineStr">
        <is>
          <t>UN</t>
        </is>
      </c>
      <c r="D4872" s="330" t="n">
        <v>37.85</v>
      </c>
      <c r="E4872" s="330" t="n">
        <v>38.16</v>
      </c>
      <c r="F4872" s="330" t="inlineStr"/>
    </row>
    <row r="4873" ht="30" customHeight="1" s="496">
      <c r="A4873" s="330" t="n">
        <v>89818</v>
      </c>
      <c r="B4873" s="331" t="inlineStr">
        <is>
          <t>CONECTOR, CPVC, SOLDÁVEL, DN 35MM X 1 1/4, INSTALADO EM PRUMADA DE ÁGUA FORNECIMENTO E INSTALAÇÃO. AF_06/2022</t>
        </is>
      </c>
      <c r="C4873" s="330" t="inlineStr">
        <is>
          <t>UN</t>
        </is>
      </c>
      <c r="D4873" s="330" t="n">
        <v>53.84</v>
      </c>
      <c r="E4873" s="330" t="n">
        <v>54.02</v>
      </c>
      <c r="F4873" s="330" t="inlineStr"/>
    </row>
    <row r="4874" ht="30" customHeight="1" s="496">
      <c r="A4874" s="330" t="n">
        <v>89763</v>
      </c>
      <c r="B4874" s="331" t="inlineStr">
        <is>
          <t>CONECTOR, CPVC, SOLDÁVEL, DN 35MM X 1 1/4, INSTALADO EM RAMAL DE DISTRIBUIÇÃO DE ÁGUA - FORNECIMENTO E INSTALAÇÃO. AF_06/2022</t>
        </is>
      </c>
      <c r="C4874" s="330" t="inlineStr">
        <is>
          <t>UN</t>
        </is>
      </c>
      <c r="D4874" s="330" t="n">
        <v>56.82</v>
      </c>
      <c r="E4874" s="330" t="n">
        <v>57.14</v>
      </c>
      <c r="F4874" s="330" t="inlineStr"/>
    </row>
    <row r="4875" ht="30" customHeight="1" s="496">
      <c r="A4875" s="330" t="n">
        <v>89686</v>
      </c>
      <c r="B4875" s="331" t="inlineStr">
        <is>
          <t>CONECTOR, CPVC, SOLDÁVEL, DN 35MM X 1 1/4, INSTALADO EM RAMAL OU SUB-RAMAL DE ÁGUA FORNECIMENTO E INSTALAÇÃO. AF_06/2022</t>
        </is>
      </c>
      <c r="C4875" s="330" t="inlineStr">
        <is>
          <t>UN</t>
        </is>
      </c>
      <c r="D4875" s="330" t="n">
        <v>57.58</v>
      </c>
      <c r="E4875" s="330" t="n">
        <v>57.94</v>
      </c>
      <c r="F4875" s="330" t="inlineStr"/>
    </row>
    <row r="4876" ht="30" customHeight="1" s="496">
      <c r="A4876" s="330" t="n">
        <v>104029</v>
      </c>
      <c r="B4876" s="331" t="inlineStr">
        <is>
          <t>CONECTOR, CPVC, SOLDÁVEL, DN 42MM X 1.1/2", INSTALADO EM RAMAL DE DISTRIBUIÇÃO DE ÁGUA - FORNECIMENTO E INSTALAÇÃO. AF_06/2022</t>
        </is>
      </c>
      <c r="C4876" s="330" t="inlineStr">
        <is>
          <t>UN</t>
        </is>
      </c>
      <c r="D4876" s="330" t="n">
        <v>68.34999999999999</v>
      </c>
      <c r="E4876" s="330" t="n">
        <v>68.70999999999999</v>
      </c>
      <c r="F4876" s="330" t="inlineStr"/>
    </row>
    <row r="4877" ht="30" customHeight="1" s="496">
      <c r="A4877" s="330" t="n">
        <v>89831</v>
      </c>
      <c r="B4877" s="331" t="inlineStr">
        <is>
          <t>CONECTOR, CPVC, SOLDÁVEL, DN 42MM X 1.1/2, INSTALADO EM PRUMADA DE ÁGUA FORNECIMENTO E INSTALAÇÃO. AF_06/2022</t>
        </is>
      </c>
      <c r="C4877" s="330" t="inlineStr">
        <is>
          <t>UN</t>
        </is>
      </c>
      <c r="D4877" s="330" t="n">
        <v>65.09999999999999</v>
      </c>
      <c r="E4877" s="330" t="n">
        <v>65.3</v>
      </c>
      <c r="F4877" s="330" t="inlineStr"/>
    </row>
    <row r="4878" ht="30" customHeight="1" s="496">
      <c r="A4878" s="330" t="n">
        <v>89668</v>
      </c>
      <c r="B4878" s="331" t="inlineStr">
        <is>
          <t>CONECTOR, CPVC, SOLDÁVEL, DN22MM X 3/4", INSTALADO EM RAMAL OU SUB-RAMAL DE ÁGUA - FORNECIMENTO E INSTALAÇÃO. AF_06/2022</t>
        </is>
      </c>
      <c r="C4878" s="330" t="inlineStr">
        <is>
          <t>UN</t>
        </is>
      </c>
      <c r="D4878" s="330" t="n">
        <v>30.08</v>
      </c>
      <c r="E4878" s="330" t="n">
        <v>30.34</v>
      </c>
      <c r="F4878" s="330" t="inlineStr"/>
    </row>
    <row r="4879" ht="30" customHeight="1" s="496">
      <c r="A4879" s="330" t="n">
        <v>89639</v>
      </c>
      <c r="B4879" s="331" t="inlineStr">
        <is>
          <t>CURVA 90 GRAUS, CPVC, SOLDÁVEL, DN 15MM, INSTALADO EM RAMAL OU SUB-RAMAL DE ÁGUA - FORNECIMENTO E INSTALAÇÃO. AF_06/2022</t>
        </is>
      </c>
      <c r="C4879" s="330" t="inlineStr">
        <is>
          <t>UN</t>
        </is>
      </c>
      <c r="D4879" s="330" t="n">
        <v>13.04</v>
      </c>
      <c r="E4879" s="330" t="n">
        <v>13.36</v>
      </c>
      <c r="F4879" s="330" t="inlineStr"/>
    </row>
    <row r="4880" ht="30" customHeight="1" s="496">
      <c r="A4880" s="330" t="n">
        <v>89721</v>
      </c>
      <c r="B4880" s="331" t="inlineStr">
        <is>
          <t>CURVA 90 GRAUS, CPVC, SOLDÁVEL, DN 22MM, INSTALADO EM RAMAL DE DISTRIBUIÇÃO DE ÁGUA - FORNECIMENTO E INSTALAÇÃO. AF_06/2022</t>
        </is>
      </c>
      <c r="C4880" s="330" t="inlineStr">
        <is>
          <t>UN</t>
        </is>
      </c>
      <c r="D4880" s="330" t="n">
        <v>16.82</v>
      </c>
      <c r="E4880" s="330" t="n">
        <v>17.19</v>
      </c>
      <c r="F4880" s="330" t="inlineStr"/>
    </row>
    <row r="4881" ht="30" customHeight="1" s="496">
      <c r="A4881" s="330" t="n">
        <v>89643</v>
      </c>
      <c r="B4881" s="331" t="inlineStr">
        <is>
          <t>CURVA 90 GRAUS, CPVC, SOLDÁVEL, DN 22MM, INSTALADO EM RAMAL OU SUB-RAMAL DE ÁGUA - FORNECIMENTO E INSTALAÇÃO. AF_06/2022</t>
        </is>
      </c>
      <c r="C4881" s="330" t="inlineStr">
        <is>
          <t>UN</t>
        </is>
      </c>
      <c r="D4881" s="330" t="n">
        <v>17.67</v>
      </c>
      <c r="E4881" s="330" t="n">
        <v>18.08</v>
      </c>
      <c r="F4881" s="330" t="inlineStr"/>
    </row>
    <row r="4882" ht="30" customHeight="1" s="496">
      <c r="A4882" s="330" t="n">
        <v>89727</v>
      </c>
      <c r="B4882" s="331" t="inlineStr">
        <is>
          <t>CURVA 90 GRAUS, CPVC, SOLDÁVEL, DN 28MM, INSTALADO EM RAMAL DE DISTRIBUIÇÃO DE ÁGUA FORNECIMENTO E INSTALAÇÃO. AF_06/2022</t>
        </is>
      </c>
      <c r="C4882" s="330" t="inlineStr">
        <is>
          <t>UN</t>
        </is>
      </c>
      <c r="D4882" s="330" t="n">
        <v>25.31</v>
      </c>
      <c r="E4882" s="330" t="n">
        <v>25.74</v>
      </c>
      <c r="F4882" s="330" t="inlineStr"/>
    </row>
    <row r="4883" ht="30" customHeight="1" s="496">
      <c r="A4883" s="330" t="n">
        <v>89648</v>
      </c>
      <c r="B4883" s="331" t="inlineStr">
        <is>
          <t>CURVA 90 GRAUS, CPVC, SOLDÁVEL, DN 28MM, INSTALADO EM RAMAL OU SUB-RAMAL DE ÁGUA FORNECIMENTO E INSTALAÇÃO. AF_06/2022</t>
        </is>
      </c>
      <c r="C4883" s="330" t="inlineStr">
        <is>
          <t>UN</t>
        </is>
      </c>
      <c r="D4883" s="330" t="n">
        <v>26.32</v>
      </c>
      <c r="E4883" s="330" t="n">
        <v>26.79</v>
      </c>
      <c r="F4883" s="330" t="inlineStr"/>
    </row>
    <row r="4884" ht="45" customHeight="1" s="496">
      <c r="A4884" s="330" t="n">
        <v>89749</v>
      </c>
      <c r="B4884" s="331" t="inlineStr">
        <is>
          <t>CURVA DE TRANSPOSIÇÃO, CPVC, SOLDÁVEL, DN 22MM, INSTALADO EM RAMAL DE DISTRIBUIÇÃO DE ÁGUA FORNECIMENTO E INSTALAÇÃO. AF_06/2022</t>
        </is>
      </c>
      <c r="C4884" s="330" t="inlineStr">
        <is>
          <t>UN</t>
        </is>
      </c>
      <c r="D4884" s="330" t="n">
        <v>17.26</v>
      </c>
      <c r="E4884" s="330" t="n">
        <v>17.5</v>
      </c>
      <c r="F4884" s="330" t="inlineStr"/>
    </row>
    <row r="4885" ht="45" customHeight="1" s="496">
      <c r="A4885" s="330" t="n">
        <v>89657</v>
      </c>
      <c r="B4885" s="331" t="inlineStr">
        <is>
          <t>CURVA DE TRANSPOSIÇÃO, CPVC, SOLDÁVEL, DN15MM, INSTALADO EM RAMAL OU SUB-RAMAL DE ÁGUA FORNECIMENTO E INSTALAÇÃO. AF_06/2022</t>
        </is>
      </c>
      <c r="C4885" s="330" t="inlineStr">
        <is>
          <t>UN</t>
        </is>
      </c>
      <c r="D4885" s="330" t="n">
        <v>14.45</v>
      </c>
      <c r="E4885" s="330" t="n">
        <v>14.67</v>
      </c>
      <c r="F4885" s="330" t="inlineStr"/>
    </row>
    <row r="4886" ht="45" customHeight="1" s="496">
      <c r="A4886" s="330" t="n">
        <v>89664</v>
      </c>
      <c r="B4886" s="331" t="inlineStr">
        <is>
          <t>CURVA DE TRANSPOSIÇÃO, CPVC, SOLDÁVEL, DN22MM, INSTALADO EM RAMAL OU SUB-RAMAL DE ÁGUA FORNECIMENTO E INSTALAÇÃO. AF_06/2022</t>
        </is>
      </c>
      <c r="C4886" s="330" t="inlineStr">
        <is>
          <t>UN</t>
        </is>
      </c>
      <c r="D4886" s="330" t="n">
        <v>17.82</v>
      </c>
      <c r="E4886" s="330" t="n">
        <v>18.1</v>
      </c>
      <c r="F4886" s="330" t="inlineStr"/>
    </row>
    <row r="4887" ht="30" customHeight="1" s="496">
      <c r="A4887" s="330" t="n">
        <v>89638</v>
      </c>
      <c r="B4887" s="331" t="inlineStr">
        <is>
          <t>JOELHO 45 GRAUS, CPVC, SOLDÁVEL, DN 15MM, INSTALADO EM RAMAL OU SUB-RAMAL DE ÁGUA - FORNECIMENTO E INSTALAÇÃO. AF_06/2022</t>
        </is>
      </c>
      <c r="C4887" s="330" t="inlineStr">
        <is>
          <t>UN</t>
        </is>
      </c>
      <c r="D4887" s="330" t="n">
        <v>12.39</v>
      </c>
      <c r="E4887" s="330" t="n">
        <v>12.71</v>
      </c>
      <c r="F4887" s="330" t="inlineStr"/>
    </row>
    <row r="4888" ht="30" customHeight="1" s="496">
      <c r="A4888" s="330" t="n">
        <v>89720</v>
      </c>
      <c r="B4888" s="331" t="inlineStr">
        <is>
          <t>JOELHO 45 GRAUS, CPVC, SOLDÁVEL, DN 22MM, INSTALADO EM RAMAL DE DISTRIBUIÇÃO DE ÁGUA FORNECIMENTO E INSTALAÇÃO. AF_06/2022</t>
        </is>
      </c>
      <c r="C4888" s="330" t="inlineStr">
        <is>
          <t>UN</t>
        </is>
      </c>
      <c r="D4888" s="330" t="n">
        <v>15.53</v>
      </c>
      <c r="E4888" s="330" t="n">
        <v>15.9</v>
      </c>
      <c r="F4888" s="330" t="inlineStr"/>
    </row>
    <row r="4889" ht="30" customHeight="1" s="496">
      <c r="A4889" s="330" t="n">
        <v>89642</v>
      </c>
      <c r="B4889" s="331" t="inlineStr">
        <is>
          <t>JOELHO 45 GRAUS, CPVC, SOLDÁVEL, DN 22MM, INSTALADO EM RAMAL OU SUB-RAMAL DE ÁGUA - FORNECIMENTO E INSTALAÇÃO. AF_06/2022</t>
        </is>
      </c>
      <c r="C4889" s="330" t="inlineStr">
        <is>
          <t>UN</t>
        </is>
      </c>
      <c r="D4889" s="330" t="n">
        <v>16.38</v>
      </c>
      <c r="E4889" s="330" t="n">
        <v>16.79</v>
      </c>
      <c r="F4889" s="330" t="inlineStr"/>
    </row>
    <row r="4890" ht="30" customHeight="1" s="496">
      <c r="A4890" s="330" t="n">
        <v>89725</v>
      </c>
      <c r="B4890" s="331" t="inlineStr">
        <is>
          <t>JOELHO 45 GRAUS, CPVC, SOLDÁVEL, DN 28MM, INSTALADO EM RAMAL DE DISTRIBUIÇÃO DE ÁGUA FORNECIMENTO E INSTALAÇÃO. AF_06/2022</t>
        </is>
      </c>
      <c r="C4890" s="330" t="inlineStr">
        <is>
          <t>UN</t>
        </is>
      </c>
      <c r="D4890" s="330" t="n">
        <v>20.26</v>
      </c>
      <c r="E4890" s="330" t="n">
        <v>20.69</v>
      </c>
      <c r="F4890" s="330" t="inlineStr"/>
    </row>
    <row r="4891" ht="30" customHeight="1" s="496">
      <c r="A4891" s="330" t="n">
        <v>89647</v>
      </c>
      <c r="B4891" s="331" t="inlineStr">
        <is>
          <t>JOELHO 45 GRAUS, CPVC, SOLDÁVEL, DN 28MM, INSTALADO EM RAMAL OU SUB-RAMAL DE ÁGUA FORNECIMENTO E INSTALAÇÃO. AF_06/2022</t>
        </is>
      </c>
      <c r="C4891" s="330" t="inlineStr">
        <is>
          <t>UN</t>
        </is>
      </c>
      <c r="D4891" s="330" t="n">
        <v>21.27</v>
      </c>
      <c r="E4891" s="330" t="n">
        <v>21.74</v>
      </c>
      <c r="F4891" s="330" t="inlineStr"/>
    </row>
    <row r="4892" ht="30" customHeight="1" s="496">
      <c r="A4892" s="330" t="n">
        <v>89780</v>
      </c>
      <c r="B4892" s="331" t="inlineStr">
        <is>
          <t>JOELHO 45 GRAUS, CPVC, SOLDÁVEL, DN 35MM, INSTALADO EM PRUMADA DE ÁGUA - FORNECIMENTO E INSTALAÇÃO. AF_06/2022</t>
        </is>
      </c>
      <c r="C4892" s="330" t="inlineStr">
        <is>
          <t>UN</t>
        </is>
      </c>
      <c r="D4892" s="330" t="n">
        <v>24.49</v>
      </c>
      <c r="E4892" s="330" t="n">
        <v>24.76</v>
      </c>
      <c r="F4892" s="330" t="inlineStr"/>
    </row>
    <row r="4893" ht="30" customHeight="1" s="496">
      <c r="A4893" s="330" t="n">
        <v>89734</v>
      </c>
      <c r="B4893" s="331" t="inlineStr">
        <is>
          <t>JOELHO 45 GRAUS, CPVC, SOLDÁVEL, DN 35MM, INSTALADO EM RAMAL DE DISTRIBUIÇÃO DE ÁGUA FORNECIMENTO E INSTALAÇÃO. AF_06/2022</t>
        </is>
      </c>
      <c r="C4893" s="330" t="inlineStr">
        <is>
          <t>UN</t>
        </is>
      </c>
      <c r="D4893" s="330" t="n">
        <v>29.11</v>
      </c>
      <c r="E4893" s="330" t="n">
        <v>29.62</v>
      </c>
      <c r="F4893" s="330" t="inlineStr"/>
    </row>
    <row r="4894" ht="30" customHeight="1" s="496">
      <c r="A4894" s="330" t="n">
        <v>89650</v>
      </c>
      <c r="B4894" s="331" t="inlineStr">
        <is>
          <t>JOELHO 45 GRAUS, CPVC, SOLDÁVEL, DN 35MM, INSTALADO EM RAMAL OU SUB-RAMAL DE ÁGUA FORNECIMENTO E INSTALAÇÃO. AF_06/2022</t>
        </is>
      </c>
      <c r="C4894" s="330" t="inlineStr">
        <is>
          <t>UN</t>
        </is>
      </c>
      <c r="D4894" s="330" t="n">
        <v>30.29</v>
      </c>
      <c r="E4894" s="330" t="n">
        <v>30.85</v>
      </c>
      <c r="F4894" s="330" t="inlineStr"/>
    </row>
    <row r="4895" ht="30" customHeight="1" s="496">
      <c r="A4895" s="330" t="n">
        <v>89787</v>
      </c>
      <c r="B4895" s="331" t="inlineStr">
        <is>
          <t>JOELHO 45 GRAUS, CPVC, SOLDÁVEL, DN 42MM, INSTALADO EM PRUMADA DE ÁGUA FORNECIMENTO E INSTALAÇÃO. AF_06/2022</t>
        </is>
      </c>
      <c r="C4895" s="330" t="inlineStr">
        <is>
          <t>UN</t>
        </is>
      </c>
      <c r="D4895" s="330" t="n">
        <v>36.58</v>
      </c>
      <c r="E4895" s="330" t="n">
        <v>36.9</v>
      </c>
      <c r="F4895" s="330" t="inlineStr"/>
    </row>
    <row r="4896" ht="30" customHeight="1" s="496">
      <c r="A4896" s="330" t="n">
        <v>104024</v>
      </c>
      <c r="B4896" s="331" t="inlineStr">
        <is>
          <t>JOELHO 45 GRAUS, CPVC, SOLDÁVEL, DN 42MM, INSTALADO EM RAMAL DE DISTRIBUIÇÃO DE ÁGUA - FORNECIMENTO E INSTALAÇÃO. AF_06/2022</t>
        </is>
      </c>
      <c r="C4896" s="330" t="inlineStr">
        <is>
          <t>UN</t>
        </is>
      </c>
      <c r="D4896" s="330" t="n">
        <v>41.75</v>
      </c>
      <c r="E4896" s="330" t="n">
        <v>42.34</v>
      </c>
      <c r="F4896" s="330" t="inlineStr"/>
    </row>
    <row r="4897" ht="30" customHeight="1" s="496">
      <c r="A4897" s="330" t="n">
        <v>89789</v>
      </c>
      <c r="B4897" s="331" t="inlineStr">
        <is>
          <t>JOELHO 45 GRAUS, CPVC, SOLDÁVEL, DN 54MM, INSTALADO EM PRUMADA DE ÁGUA FORNECIMENTO E INSTALAÇÃO. AF_06/2022</t>
        </is>
      </c>
      <c r="C4897" s="330" t="inlineStr">
        <is>
          <t>UN</t>
        </is>
      </c>
      <c r="D4897" s="330" t="n">
        <v>68.05</v>
      </c>
      <c r="E4897" s="330" t="n">
        <v>68.45</v>
      </c>
      <c r="F4897" s="330" t="inlineStr"/>
    </row>
    <row r="4898" ht="30" customHeight="1" s="496">
      <c r="A4898" s="330" t="n">
        <v>89791</v>
      </c>
      <c r="B4898" s="331" t="inlineStr">
        <is>
          <t>JOELHO 45 GRAUS, CPVC, SOLDÁVEL, DN 73MM, INSTALADO EM PRUMADA DE ÁGUA FORNECIMENTO E INSTALAÇÃO. AF_06/2022</t>
        </is>
      </c>
      <c r="C4898" s="330" t="inlineStr">
        <is>
          <t>UN</t>
        </is>
      </c>
      <c r="D4898" s="330" t="n">
        <v>154.63</v>
      </c>
      <c r="E4898" s="330" t="n">
        <v>155.17</v>
      </c>
      <c r="F4898" s="330" t="inlineStr"/>
    </row>
    <row r="4899" ht="30" customHeight="1" s="496">
      <c r="A4899" s="330" t="n">
        <v>89793</v>
      </c>
      <c r="B4899" s="331" t="inlineStr">
        <is>
          <t>JOELHO 45 GRAUS, CPVC, SOLDÁVEL, DN 89MM, INSTALADO EM PRUMADA DE ÁGUA FORNECIMENTO E INSTALAÇÃO. AF_06/2022</t>
        </is>
      </c>
      <c r="C4899" s="330" t="inlineStr">
        <is>
          <t>UN</t>
        </is>
      </c>
      <c r="D4899" s="330" t="n">
        <v>222.77</v>
      </c>
      <c r="E4899" s="330" t="n">
        <v>223.4</v>
      </c>
      <c r="F4899" s="330" t="inlineStr"/>
    </row>
    <row r="4900" ht="30" customHeight="1" s="496">
      <c r="A4900" s="330" t="n">
        <v>89637</v>
      </c>
      <c r="B4900" s="331" t="inlineStr">
        <is>
          <t>JOELHO 90 GRAUS, CPVC, SOLDÁVEL, DN 15MM, INSTALADO EM RAMAL OU SUB-RAMAL DE ÁGUA - FORNECIMENTO E INSTALAÇÃO. AF_06/2022</t>
        </is>
      </c>
      <c r="C4900" s="330" t="inlineStr">
        <is>
          <t>UN</t>
        </is>
      </c>
      <c r="D4900" s="330" t="n">
        <v>11.47</v>
      </c>
      <c r="E4900" s="330" t="n">
        <v>11.79</v>
      </c>
      <c r="F4900" s="330" t="inlineStr"/>
    </row>
    <row r="4901" ht="30" customHeight="1" s="496">
      <c r="A4901" s="330" t="n">
        <v>89719</v>
      </c>
      <c r="B4901" s="331" t="inlineStr">
        <is>
          <t>JOELHO 90 GRAUS, CPVC, SOLDÁVEL, DN 22MM, INSTALADO EM RAMAL DE DISTRIBUIÇÃO DE ÁGUA FORNECIMENTO E INSTALAÇÃO. AF_06/2022</t>
        </is>
      </c>
      <c r="C4901" s="330" t="inlineStr">
        <is>
          <t>UN</t>
        </is>
      </c>
      <c r="D4901" s="330" t="n">
        <v>13.91</v>
      </c>
      <c r="E4901" s="330" t="n">
        <v>14.28</v>
      </c>
      <c r="F4901" s="330" t="inlineStr"/>
    </row>
    <row r="4902" ht="30" customHeight="1" s="496">
      <c r="A4902" s="330" t="n">
        <v>89641</v>
      </c>
      <c r="B4902" s="331" t="inlineStr">
        <is>
          <t>JOELHO 90 GRAUS, CPVC, SOLDÁVEL, DN 22MM, INSTALADO EM RAMAL OU SUB-RAMAL DE ÁGUA - FORNECIMENTO E INSTALAÇÃO. AF_06/2022</t>
        </is>
      </c>
      <c r="C4902" s="330" t="inlineStr">
        <is>
          <t>UN</t>
        </is>
      </c>
      <c r="D4902" s="330" t="n">
        <v>14.76</v>
      </c>
      <c r="E4902" s="330" t="n">
        <v>15.17</v>
      </c>
      <c r="F4902" s="330" t="inlineStr"/>
    </row>
    <row r="4903" ht="30" customHeight="1" s="496">
      <c r="A4903" s="330" t="n">
        <v>89723</v>
      </c>
      <c r="B4903" s="331" t="inlineStr">
        <is>
          <t>JOELHO 90 GRAUS, CPVC, SOLDÁVEL, DN 28MM, INSTALADO EM RAMAL DE DISTRIBUIÇÃO DE ÁGUA FORNECIMENTO E INSTALAÇÃO. AF_06/2022</t>
        </is>
      </c>
      <c r="C4903" s="330" t="inlineStr">
        <is>
          <t>UN</t>
        </is>
      </c>
      <c r="D4903" s="330" t="n">
        <v>20.93</v>
      </c>
      <c r="E4903" s="330" t="n">
        <v>21.36</v>
      </c>
      <c r="F4903" s="330" t="inlineStr"/>
    </row>
    <row r="4904" ht="30" customHeight="1" s="496">
      <c r="A4904" s="330" t="n">
        <v>89646</v>
      </c>
      <c r="B4904" s="331" t="inlineStr">
        <is>
          <t>JOELHO 90 GRAUS, CPVC, SOLDÁVEL, DN 28MM, INSTALADO EM RAMAL OU SUB-RAMAL DE ÁGUA - FORNECIMENTO E INSTALAÇÃO. AF_06/2022</t>
        </is>
      </c>
      <c r="C4904" s="330" t="inlineStr">
        <is>
          <t>UN</t>
        </is>
      </c>
      <c r="D4904" s="330" t="n">
        <v>21.94</v>
      </c>
      <c r="E4904" s="330" t="n">
        <v>22.41</v>
      </c>
      <c r="F4904" s="330" t="inlineStr"/>
    </row>
    <row r="4905" ht="30" customHeight="1" s="496">
      <c r="A4905" s="330" t="n">
        <v>89777</v>
      </c>
      <c r="B4905" s="331" t="inlineStr">
        <is>
          <t>JOELHO 90 GRAUS, CPVC, SOLDÁVEL, DN 35MM, INSTALADO EM PRUMADA DE ÁGUA FORNECIMENTO E INSTALAÇÃO. AF_06/2022</t>
        </is>
      </c>
      <c r="C4905" s="330" t="inlineStr">
        <is>
          <t>UN</t>
        </is>
      </c>
      <c r="D4905" s="330" t="n">
        <v>26.15</v>
      </c>
      <c r="E4905" s="330" t="n">
        <v>26.42</v>
      </c>
      <c r="F4905" s="330" t="inlineStr"/>
    </row>
    <row r="4906" ht="30" customHeight="1" s="496">
      <c r="A4906" s="330" t="n">
        <v>89729</v>
      </c>
      <c r="B4906" s="331" t="inlineStr">
        <is>
          <t>JOELHO 90 GRAUS, CPVC, SOLDÁVEL, DN 35MM, INSTALADO EM RAMAL DE DISTRIBUIÇÃO DE ÁGUA FORNECIMENTO E INSTALAÇÃO. AF_06/2022</t>
        </is>
      </c>
      <c r="C4906" s="330" t="inlineStr">
        <is>
          <t>UN</t>
        </is>
      </c>
      <c r="D4906" s="330" t="n">
        <v>30.77</v>
      </c>
      <c r="E4906" s="330" t="n">
        <v>31.28</v>
      </c>
      <c r="F4906" s="330" t="inlineStr"/>
    </row>
    <row r="4907" ht="30" customHeight="1" s="496">
      <c r="A4907" s="330" t="n">
        <v>89649</v>
      </c>
      <c r="B4907" s="331" t="inlineStr">
        <is>
          <t>JOELHO 90 GRAUS, CPVC, SOLDÁVEL, DN 35MM, INSTALADO EM RAMAL OU SUB-RAMAL DE ÁGUA FORNECIMENTO E INSTALAÇÃO. AF_06/2022</t>
        </is>
      </c>
      <c r="C4907" s="330" t="inlineStr">
        <is>
          <t>UN</t>
        </is>
      </c>
      <c r="D4907" s="330" t="n">
        <v>31.95</v>
      </c>
      <c r="E4907" s="330" t="n">
        <v>32.51</v>
      </c>
      <c r="F4907" s="330" t="inlineStr"/>
    </row>
    <row r="4908" ht="30" customHeight="1" s="496">
      <c r="A4908" s="330" t="n">
        <v>89781</v>
      </c>
      <c r="B4908" s="331" t="inlineStr">
        <is>
          <t>JOELHO 90 GRAUS, CPVC, SOLDÁVEL, DN 42MM, INSTALADO EM PRUMADA DE ÁGUA FORNECIMENTO E INSTALAÇÃO. AF_06/2022</t>
        </is>
      </c>
      <c r="C4908" s="330" t="inlineStr">
        <is>
          <t>UN</t>
        </is>
      </c>
      <c r="D4908" s="330" t="n">
        <v>36.99</v>
      </c>
      <c r="E4908" s="330" t="n">
        <v>37.31</v>
      </c>
      <c r="F4908" s="330" t="inlineStr"/>
    </row>
    <row r="4909" ht="30" customHeight="1" s="496">
      <c r="A4909" s="330" t="n">
        <v>104023</v>
      </c>
      <c r="B4909" s="331" t="inlineStr">
        <is>
          <t>JOELHO 90 GRAUS, CPVC, SOLDÁVEL, DN 42MM, INSTALADO EM RAMAL DE DISTRIBUIÇÃO DE ÁGUA - FORNECIMENTO E INSTALAÇÃO. AF_06/2022</t>
        </is>
      </c>
      <c r="C4909" s="330" t="inlineStr">
        <is>
          <t>UN</t>
        </is>
      </c>
      <c r="D4909" s="330" t="n">
        <v>42.16</v>
      </c>
      <c r="E4909" s="330" t="n">
        <v>42.75</v>
      </c>
      <c r="F4909" s="330" t="inlineStr"/>
    </row>
    <row r="4910" ht="30" customHeight="1" s="496">
      <c r="A4910" s="330" t="n">
        <v>89788</v>
      </c>
      <c r="B4910" s="331" t="inlineStr">
        <is>
          <t>JOELHO 90 GRAUS, CPVC, SOLDÁVEL, DN 54MM, INSTALADO EM PRUMADA DE ÁGUA FORNECIMENTO E INSTALAÇÃO. AF_06/2022</t>
        </is>
      </c>
      <c r="C4910" s="330" t="inlineStr">
        <is>
          <t>UN</t>
        </is>
      </c>
      <c r="D4910" s="330" t="n">
        <v>80.13</v>
      </c>
      <c r="E4910" s="330" t="n">
        <v>80.53</v>
      </c>
      <c r="F4910" s="330" t="inlineStr"/>
    </row>
    <row r="4911" ht="30" customHeight="1" s="496">
      <c r="A4911" s="330" t="n">
        <v>89790</v>
      </c>
      <c r="B4911" s="331" t="inlineStr">
        <is>
          <t>JOELHO 90 GRAUS, CPVC, SOLDÁVEL, DN 73MM, INSTALADO EM PRUMADA DE ÁGUA FORNECIMENTO E INSTALAÇÃO. AF_06/2022</t>
        </is>
      </c>
      <c r="C4911" s="330" t="inlineStr">
        <is>
          <t>UN</t>
        </is>
      </c>
      <c r="D4911" s="330" t="n">
        <v>160.1</v>
      </c>
      <c r="E4911" s="330" t="n">
        <v>160.64</v>
      </c>
      <c r="F4911" s="330" t="inlineStr"/>
    </row>
    <row r="4912" ht="30" customHeight="1" s="496">
      <c r="A4912" s="330" t="n">
        <v>89792</v>
      </c>
      <c r="B4912" s="331" t="inlineStr">
        <is>
          <t>JOELHO 90 GRAUS, CPVC, SOLDÁVEL, DN 89MM, INSTALADO EM PRUMADA DE ÁGUA FORNECIMENTO E INSTALAÇÃO. AF_06/2022</t>
        </is>
      </c>
      <c r="C4912" s="330" t="inlineStr">
        <is>
          <t>UN</t>
        </is>
      </c>
      <c r="D4912" s="330" t="n">
        <v>188.75</v>
      </c>
      <c r="E4912" s="330" t="n">
        <v>189.38</v>
      </c>
      <c r="F4912" s="330" t="inlineStr"/>
    </row>
    <row r="4913" ht="45" customHeight="1" s="496">
      <c r="A4913" s="330" t="n">
        <v>89640</v>
      </c>
      <c r="B4913" s="331" t="inlineStr">
        <is>
          <t>JOELHO DE TRANSIÇÃO, 90 GRAUS, CPVC, SOLDÁVEL, DN 15MM X 1/2", INSTALADO EM RAMAL OU SUB-RAMAL DE ÁGUA - FORNECIMENTO E INSTALAÇÃO. AF_06/2022</t>
        </is>
      </c>
      <c r="C4913" s="330" t="inlineStr">
        <is>
          <t>UN</t>
        </is>
      </c>
      <c r="D4913" s="330" t="n">
        <v>20.05</v>
      </c>
      <c r="E4913" s="330" t="n">
        <v>20.37</v>
      </c>
      <c r="F4913" s="330" t="inlineStr"/>
    </row>
    <row r="4914" ht="45" customHeight="1" s="496">
      <c r="A4914" s="330" t="n">
        <v>89644</v>
      </c>
      <c r="B4914" s="331" t="inlineStr">
        <is>
          <t>JOELHO DE TRANSIÇÃO, 90 GRAUS, CPVC, SOLDÁVEL, DN 22MM X 1/2", INSTALADO EM RAMAL OU SUB-RAMAL DE ÁGUA - FORNECIMENTO E INSTALAÇÃO. AF_06/2022</t>
        </is>
      </c>
      <c r="C4914" s="330" t="inlineStr">
        <is>
          <t>UN</t>
        </is>
      </c>
      <c r="D4914" s="330" t="n">
        <v>24.38</v>
      </c>
      <c r="E4914" s="330" t="n">
        <v>24.74</v>
      </c>
      <c r="F4914" s="330" t="inlineStr"/>
    </row>
    <row r="4915" ht="45" customHeight="1" s="496">
      <c r="A4915" s="330" t="n">
        <v>89645</v>
      </c>
      <c r="B4915" s="331" t="inlineStr">
        <is>
          <t>JOELHO DE TRANSIÇÃO, 90 GRAUS, CPVC, SOLDÁVEL, DN 22MM X 3/4", INSTALADO EM RAMAL OU SUB-RAMAL DE ÁGUA - FORNECIMENTO E INSTALAÇÃO. AF_06/2022</t>
        </is>
      </c>
      <c r="C4915" s="330" t="inlineStr">
        <is>
          <t>UN</t>
        </is>
      </c>
      <c r="D4915" s="330" t="n">
        <v>33.75</v>
      </c>
      <c r="E4915" s="330" t="n">
        <v>34.14</v>
      </c>
      <c r="F4915" s="330" t="inlineStr"/>
    </row>
    <row r="4916" ht="30" customHeight="1" s="496">
      <c r="A4916" s="330" t="n">
        <v>89652</v>
      </c>
      <c r="B4916" s="331" t="inlineStr">
        <is>
          <t>LUVA DE CORRER, CPVC, SOLDÁVEL, DN 15MM, INSTALADO EM RAMAL OU SUB-RAMAL DE ÁGUA FORNECIMENTO E INSTALAÇÃO. AF_06/2022</t>
        </is>
      </c>
      <c r="C4916" s="330" t="inlineStr">
        <is>
          <t>UN</t>
        </is>
      </c>
      <c r="D4916" s="330" t="n">
        <v>12.81</v>
      </c>
      <c r="E4916" s="330" t="n">
        <v>13.03</v>
      </c>
      <c r="F4916" s="330" t="inlineStr"/>
    </row>
    <row r="4917" ht="30" customHeight="1" s="496">
      <c r="A4917" s="330" t="n">
        <v>89738</v>
      </c>
      <c r="B4917" s="331" t="inlineStr">
        <is>
          <t>LUVA DE CORRER, CPVC, SOLDÁVEL, DN 22MM, INSTALADO EM RAMAL DE DISTRIBUIÇÃO DE ÁGUA FORNECIMENTO E INSTALAÇÃO. AF_12/2014</t>
        </is>
      </c>
      <c r="C4917" s="330" t="inlineStr">
        <is>
          <t>UN</t>
        </is>
      </c>
      <c r="D4917" s="330" t="n">
        <v>17.33</v>
      </c>
      <c r="E4917" s="330" t="n">
        <v>17.57</v>
      </c>
      <c r="F4917" s="330" t="inlineStr"/>
    </row>
    <row r="4918" ht="30" customHeight="1" s="496">
      <c r="A4918" s="330" t="n">
        <v>89659</v>
      </c>
      <c r="B4918" s="331" t="inlineStr">
        <is>
          <t>LUVA DE CORRER, CPVC, SOLDÁVEL, DN 22MM, INSTALADO EM RAMAL OU SUB-RAMAL DE ÁGUA FORNECIMENTO E INSTALAÇÃO. AF_06/2022</t>
        </is>
      </c>
      <c r="C4918" s="330" t="inlineStr">
        <is>
          <t>UN</t>
        </is>
      </c>
      <c r="D4918" s="330" t="n">
        <v>17.89</v>
      </c>
      <c r="E4918" s="330" t="n">
        <v>18.17</v>
      </c>
      <c r="F4918" s="330" t="inlineStr"/>
    </row>
    <row r="4919" ht="30" customHeight="1" s="496">
      <c r="A4919" s="330" t="n">
        <v>89756</v>
      </c>
      <c r="B4919" s="331" t="inlineStr">
        <is>
          <t>LUVA DE CORRER, CPVC, SOLDÁVEL, DN 28MM, INSTALADO EM RAMAL DE DISTRIBUIÇÃO DE ÁGUA FORNECIMENTO E INSTALAÇÃO. AF_06/2022</t>
        </is>
      </c>
      <c r="C4919" s="330" t="inlineStr">
        <is>
          <t>UN</t>
        </is>
      </c>
      <c r="D4919" s="330" t="n">
        <v>23.86</v>
      </c>
      <c r="E4919" s="330" t="n">
        <v>24.15</v>
      </c>
      <c r="F4919" s="330" t="inlineStr"/>
    </row>
    <row r="4920" ht="30" customHeight="1" s="496">
      <c r="A4920" s="330" t="n">
        <v>89672</v>
      </c>
      <c r="B4920" s="331" t="inlineStr">
        <is>
          <t>LUVA DE CORRER, CPVC, SOLDÁVEL, DN 28MM, INSTALADO EM RAMAL OU SUB-RAMAL DE ÁGUA FORNECIMENTO E INSTALAÇÃO. AF_06/2022</t>
        </is>
      </c>
      <c r="C4920" s="330" t="inlineStr">
        <is>
          <t>UN</t>
        </is>
      </c>
      <c r="D4920" s="330" t="n">
        <v>24.52</v>
      </c>
      <c r="E4920" s="330" t="n">
        <v>24.84</v>
      </c>
      <c r="F4920" s="330" t="inlineStr"/>
    </row>
    <row r="4921" ht="30" customHeight="1" s="496">
      <c r="A4921" s="330" t="n">
        <v>89815</v>
      </c>
      <c r="B4921" s="331" t="inlineStr">
        <is>
          <t>LUVA DE CORRER, CPVC, SOLDÁVEL, DN 35MM, INSTALADO EM PRUMADA DE ÁGUA FORNECIMENTO E INSTALAÇÃO. AF_06/2022</t>
        </is>
      </c>
      <c r="C4921" s="330" t="inlineStr">
        <is>
          <t>UN</t>
        </is>
      </c>
      <c r="D4921" s="330" t="n">
        <v>28.69</v>
      </c>
      <c r="E4921" s="330" t="n">
        <v>28.88</v>
      </c>
      <c r="F4921" s="330" t="inlineStr"/>
    </row>
    <row r="4922" ht="30" customHeight="1" s="496">
      <c r="A4922" s="330" t="n">
        <v>89761</v>
      </c>
      <c r="B4922" s="331" t="inlineStr">
        <is>
          <t>LUVA DE CORRER, CPVC, SOLDÁVEL, DN 35MM, INSTALADO EM RAMAL DE DISTRIBUIÇÃO DE ÁGUA - FORNECIMENTO E INSTALAÇÃO. AF_06/2022</t>
        </is>
      </c>
      <c r="C4922" s="330" t="inlineStr">
        <is>
          <t>UN</t>
        </is>
      </c>
      <c r="D4922" s="330" t="n">
        <v>31.75</v>
      </c>
      <c r="E4922" s="330" t="n">
        <v>32.09</v>
      </c>
      <c r="F4922" s="330" t="inlineStr"/>
    </row>
    <row r="4923" ht="30" customHeight="1" s="496">
      <c r="A4923" s="330" t="n">
        <v>89682</v>
      </c>
      <c r="B4923" s="331" t="inlineStr">
        <is>
          <t>LUVA DE CORRER, CPVC, SOLDÁVEL, DN 35MM, INSTALADO EM RAMAL OU SUB-RAMAL DE ÁGUA FORNECIMENTO E INSTALAÇÃO. AF_06/2022</t>
        </is>
      </c>
      <c r="C4923" s="330" t="inlineStr">
        <is>
          <t>UN</t>
        </is>
      </c>
      <c r="D4923" s="330" t="n">
        <v>32.53</v>
      </c>
      <c r="E4923" s="330" t="n">
        <v>32.91</v>
      </c>
      <c r="F4923" s="330" t="inlineStr"/>
    </row>
    <row r="4924" ht="30" customHeight="1" s="496">
      <c r="A4924" s="330" t="n">
        <v>89824</v>
      </c>
      <c r="B4924" s="331" t="inlineStr">
        <is>
          <t>LUVA DE CORRER, CPVC, SOLDÁVEL, DN 42MM, INSTALADO EM PRUMADA DE ÁGUA FORNECIMENTO E INSTALAÇÃO. AF_06/2022</t>
        </is>
      </c>
      <c r="C4924" s="330" t="inlineStr">
        <is>
          <t>UN</t>
        </is>
      </c>
      <c r="D4924" s="330" t="n">
        <v>39</v>
      </c>
      <c r="E4924" s="330" t="n">
        <v>39.21</v>
      </c>
      <c r="F4924" s="330" t="inlineStr"/>
    </row>
    <row r="4925" ht="30" customHeight="1" s="496">
      <c r="A4925" s="330" t="n">
        <v>104026</v>
      </c>
      <c r="B4925" s="331" t="inlineStr">
        <is>
          <t>LUVA DE CORRER, CPVC, SOLDÁVEL, DN 42MM, INSTALADO EM RAMAL DE DISTRIBUIÇÃO DE ÁGUA - FORNECIMENTO E INSTALAÇÃO. AF_06/2022</t>
        </is>
      </c>
      <c r="C4925" s="330" t="inlineStr">
        <is>
          <t>UN</t>
        </is>
      </c>
      <c r="D4925" s="330" t="n">
        <v>42.45</v>
      </c>
      <c r="E4925" s="330" t="n">
        <v>42.85</v>
      </c>
      <c r="F4925" s="330" t="inlineStr"/>
    </row>
    <row r="4926" ht="45" customHeight="1" s="496">
      <c r="A4926" s="330" t="n">
        <v>89740</v>
      </c>
      <c r="B4926" s="331" t="inlineStr">
        <is>
          <t>LUVA DE TRANSIÇÃO, CPVC, SOLDÁVEL, DN 22MM X 25MM, INSTALADO EM RAMAL DE DISTRIBUIÇÃO DE ÁGUA FORNECIMENTO E INSTALAÇÃO. AF_06/2022</t>
        </is>
      </c>
      <c r="C4926" s="330" t="inlineStr">
        <is>
          <t>UN</t>
        </is>
      </c>
      <c r="D4926" s="330" t="n">
        <v>9.74</v>
      </c>
      <c r="E4926" s="330" t="n">
        <v>10</v>
      </c>
      <c r="F4926" s="330" t="inlineStr"/>
    </row>
    <row r="4927" ht="30" customHeight="1" s="496">
      <c r="A4927" s="330" t="n">
        <v>89836</v>
      </c>
      <c r="B4927" s="331" t="inlineStr">
        <is>
          <t>LUVA DE TRANSIÇÃO, CPVC, SOLDÁVEL, DN 54MM X 2, INSTALADO EM PRUMADA DE ÁGUA FORNECIMENTO E INSTALAÇÃO. AF_06/2022</t>
        </is>
      </c>
      <c r="C4927" s="330" t="inlineStr">
        <is>
          <t>UN</t>
        </is>
      </c>
      <c r="D4927" s="330" t="n">
        <v>201.15</v>
      </c>
      <c r="E4927" s="330" t="n">
        <v>201.41</v>
      </c>
      <c r="F4927" s="330" t="inlineStr"/>
    </row>
    <row r="4928" ht="45" customHeight="1" s="496">
      <c r="A4928" s="330" t="n">
        <v>89653</v>
      </c>
      <c r="B4928" s="331" t="inlineStr">
        <is>
          <t>LUVA DE TRANSIÇÃO, CPVC, SOLDÁVEL, DN15MM X 1/2", INSTALADO EM RAMAL OU SUB-RAMAL DE ÁGUA - FORNECIMENTO E INSTALAÇÃO. AF_06/2022</t>
        </is>
      </c>
      <c r="C4928" s="330" t="inlineStr">
        <is>
          <t>UN</t>
        </is>
      </c>
      <c r="D4928" s="330" t="n">
        <v>18.02</v>
      </c>
      <c r="E4928" s="330" t="n">
        <v>18.24</v>
      </c>
      <c r="F4928" s="330" t="inlineStr"/>
    </row>
    <row r="4929" ht="45" customHeight="1" s="496">
      <c r="A4929" s="330" t="n">
        <v>89660</v>
      </c>
      <c r="B4929" s="331" t="inlineStr">
        <is>
          <t>LUVA DE TRANSIÇÃO, CPVC, SOLDÁVEL, DN22MM X 25MM, INSTALADO EM RAMAL OU SUB-RAMAL DE ÁGUA - FORNECIMENTO E INSTALAÇÃO. AF_06/2022</t>
        </is>
      </c>
      <c r="C4929" s="330" t="inlineStr">
        <is>
          <t>UN</t>
        </is>
      </c>
      <c r="D4929" s="330" t="n">
        <v>10.34</v>
      </c>
      <c r="E4929" s="330" t="n">
        <v>10.62</v>
      </c>
      <c r="F4929" s="330" t="inlineStr"/>
    </row>
    <row r="4930" ht="45" customHeight="1" s="496">
      <c r="A4930" s="330" t="n">
        <v>104028</v>
      </c>
      <c r="B4930" s="331" t="inlineStr">
        <is>
          <t>LUVA DE TRANSIÇÃO, CPVC, SOLDÁVEL, DN42MM X 1.1/2", INSTALADO EM RAMAL DE DISTRIBUIÇÃO DE ÁGUA - FORNECIMENTO E INSTALAÇÃO. AF_06/2022</t>
        </is>
      </c>
      <c r="C4930" s="330" t="inlineStr">
        <is>
          <t>UN</t>
        </is>
      </c>
      <c r="D4930" s="330" t="n">
        <v>131.17</v>
      </c>
      <c r="E4930" s="330" t="n">
        <v>131.53</v>
      </c>
      <c r="F4930" s="330" t="inlineStr"/>
    </row>
    <row r="4931" ht="30" customHeight="1" s="496">
      <c r="A4931" s="330" t="n">
        <v>89826</v>
      </c>
      <c r="B4931" s="331" t="inlineStr">
        <is>
          <t>LUVA DE TRANSIÇÃO, CPVC, SOLDÁVEL, DN42MM X 1.1/2, INSTALADO EM PRUMADA DE ÁGUA FORNECIMENTO E INSTALAÇÃO. AF_06/2022</t>
        </is>
      </c>
      <c r="C4931" s="330" t="inlineStr">
        <is>
          <t>UN</t>
        </is>
      </c>
      <c r="D4931" s="330" t="n">
        <v>127.92</v>
      </c>
      <c r="E4931" s="330" t="n">
        <v>128.12</v>
      </c>
      <c r="F4931" s="330" t="inlineStr"/>
    </row>
    <row r="4932" ht="30" customHeight="1" s="496">
      <c r="A4932" s="330" t="n">
        <v>89651</v>
      </c>
      <c r="B4932" s="331" t="inlineStr">
        <is>
          <t>LUVA, CPVC, SOLDÁVEL, DN 15MM, INSTALADO EM RAMAL OU SUB-RAMAL DE ÁGUA - FORNECIMENTO E INSTALAÇÃO. AF_06/2022</t>
        </is>
      </c>
      <c r="C4932" s="330" t="inlineStr">
        <is>
          <t>UN</t>
        </is>
      </c>
      <c r="D4932" s="330" t="n">
        <v>7.66</v>
      </c>
      <c r="E4932" s="330" t="n">
        <v>7.88</v>
      </c>
      <c r="F4932" s="330" t="inlineStr"/>
    </row>
    <row r="4933" ht="30" customHeight="1" s="496">
      <c r="A4933" s="330" t="n">
        <v>89736</v>
      </c>
      <c r="B4933" s="331" t="inlineStr">
        <is>
          <t>LUVA, CPVC, SOLDÁVEL, DN 22MM, INSTALADO EM RAMAL DE DISTRIBUIÇÃO DE ÁGUA FORNECIMENTO E INSTALAÇÃO. AF_06/2022</t>
        </is>
      </c>
      <c r="C4933" s="330" t="inlineStr">
        <is>
          <t>UN</t>
        </is>
      </c>
      <c r="D4933" s="330" t="n">
        <v>9.56</v>
      </c>
      <c r="E4933" s="330" t="n">
        <v>9.800000000000001</v>
      </c>
      <c r="F4933" s="330" t="inlineStr"/>
    </row>
    <row r="4934" ht="30" customHeight="1" s="496">
      <c r="A4934" s="330" t="n">
        <v>89658</v>
      </c>
      <c r="B4934" s="331" t="inlineStr">
        <is>
          <t>LUVA, CPVC, SOLDÁVEL, DN 22MM, INSTALADO EM RAMAL OU SUB-RAMAL DE ÁGUA FORNECIMENTO E INSTALAÇÃO. AF_06/2022</t>
        </is>
      </c>
      <c r="C4934" s="330" t="inlineStr">
        <is>
          <t>UN</t>
        </is>
      </c>
      <c r="D4934" s="330" t="n">
        <v>10.12</v>
      </c>
      <c r="E4934" s="330" t="n">
        <v>10.4</v>
      </c>
      <c r="F4934" s="330" t="inlineStr"/>
    </row>
    <row r="4935" ht="30" customHeight="1" s="496">
      <c r="A4935" s="330" t="n">
        <v>89755</v>
      </c>
      <c r="B4935" s="331" t="inlineStr">
        <is>
          <t>LUVA, CPVC, SOLDÁVEL, DN 28MM, INSTALADO EM RAMAL DE DISTRIBUIÇÃO DE ÁGUA FORNECIMENTO E INSTALAÇÃO. AF_06/2022</t>
        </is>
      </c>
      <c r="C4935" s="330" t="inlineStr">
        <is>
          <t>UN</t>
        </is>
      </c>
      <c r="D4935" s="330" t="n">
        <v>14.2</v>
      </c>
      <c r="E4935" s="330" t="n">
        <v>14.49</v>
      </c>
      <c r="F4935" s="330" t="inlineStr"/>
    </row>
    <row r="4936" ht="30" customHeight="1" s="496">
      <c r="A4936" s="330" t="n">
        <v>89670</v>
      </c>
      <c r="B4936" s="331" t="inlineStr">
        <is>
          <t>LUVA, CPVC, SOLDÁVEL, DN 28MM, INSTALADO EM RAMAL OU SUB-RAMAL DE ÁGUA FORNECIMENTO E INSTALAÇÃO. AF_06/2022</t>
        </is>
      </c>
      <c r="C4936" s="330" t="inlineStr">
        <is>
          <t>UN</t>
        </is>
      </c>
      <c r="D4936" s="330" t="n">
        <v>14.86</v>
      </c>
      <c r="E4936" s="330" t="n">
        <v>15.18</v>
      </c>
      <c r="F4936" s="330" t="inlineStr"/>
    </row>
    <row r="4937" ht="30" customHeight="1" s="496">
      <c r="A4937" s="330" t="n">
        <v>89794</v>
      </c>
      <c r="B4937" s="331" t="inlineStr">
        <is>
          <t>LUVA, CPVC, SOLDÁVEL, DN 35MM, INSTALADO EM PRUMADA DE ÁGUA FORNECIMENTO E INSTALAÇÃO. AF_06/2022</t>
        </is>
      </c>
      <c r="C4937" s="330" t="inlineStr">
        <is>
          <t>UN</t>
        </is>
      </c>
      <c r="D4937" s="330" t="n">
        <v>19.57</v>
      </c>
      <c r="E4937" s="330" t="n">
        <v>19.76</v>
      </c>
      <c r="F4937" s="330" t="inlineStr"/>
    </row>
    <row r="4938" ht="30" customHeight="1" s="496">
      <c r="A4938" s="330" t="n">
        <v>89760</v>
      </c>
      <c r="B4938" s="331" t="inlineStr">
        <is>
          <t>LUVA, CPVC, SOLDÁVEL, DN 35MM, INSTALADO EM RAMAL DE DISTRIBUIÇÃO DE ÁGUA - FORNECIMENTO E INSTALAÇÃO. AF_06/2022</t>
        </is>
      </c>
      <c r="C4938" s="330" t="inlineStr">
        <is>
          <t>UN</t>
        </is>
      </c>
      <c r="D4938" s="330" t="n">
        <v>22.63</v>
      </c>
      <c r="E4938" s="330" t="n">
        <v>22.97</v>
      </c>
      <c r="F4938" s="330" t="inlineStr"/>
    </row>
    <row r="4939" ht="30" customHeight="1" s="496">
      <c r="A4939" s="330" t="n">
        <v>89680</v>
      </c>
      <c r="B4939" s="331" t="inlineStr">
        <is>
          <t>LUVA, CPVC, SOLDÁVEL, DN 35MM, INSTALADO EM RAMAL OU SUB-RAMAL DE ÁGUA FORNECIMENTO E INSTALAÇÃO. AF_06/2022</t>
        </is>
      </c>
      <c r="C4939" s="330" t="inlineStr">
        <is>
          <t>UN</t>
        </is>
      </c>
      <c r="D4939" s="330" t="n">
        <v>23.41</v>
      </c>
      <c r="E4939" s="330" t="n">
        <v>23.79</v>
      </c>
      <c r="F4939" s="330" t="inlineStr"/>
    </row>
    <row r="4940" ht="30" customHeight="1" s="496">
      <c r="A4940" s="330" t="n">
        <v>89822</v>
      </c>
      <c r="B4940" s="331" t="inlineStr">
        <is>
          <t>LUVA, CPVC, SOLDÁVEL, DN 42MM, INSTALADO EM PRUMADA DE ÁGUA FORNECIMENTO E INSTALAÇÃO. AF_06/2022</t>
        </is>
      </c>
      <c r="C4940" s="330" t="inlineStr">
        <is>
          <t>UN</t>
        </is>
      </c>
      <c r="D4940" s="330" t="n">
        <v>25.6</v>
      </c>
      <c r="E4940" s="330" t="n">
        <v>25.81</v>
      </c>
      <c r="F4940" s="330" t="inlineStr"/>
    </row>
    <row r="4941" ht="30" customHeight="1" s="496">
      <c r="A4941" s="330" t="n">
        <v>104025</v>
      </c>
      <c r="B4941" s="331" t="inlineStr">
        <is>
          <t>LUVA, CPVC, SOLDÁVEL, DN 42MM, INSTALADO EM RAMAL DE DISTRIBUIÇÃO DE ÁGUA - FORNECIMENTO E INSTALAÇÃO. AF_06/2022</t>
        </is>
      </c>
      <c r="C4941" s="330" t="inlineStr">
        <is>
          <t>UN</t>
        </is>
      </c>
      <c r="D4941" s="330" t="n">
        <v>29.05</v>
      </c>
      <c r="E4941" s="330" t="n">
        <v>29.45</v>
      </c>
      <c r="F4941" s="330" t="inlineStr"/>
    </row>
    <row r="4942" ht="30" customHeight="1" s="496">
      <c r="A4942" s="330" t="n">
        <v>89835</v>
      </c>
      <c r="B4942" s="331" t="inlineStr">
        <is>
          <t>LUVA, CPVC, SOLDÁVEL, DN 54MM, INSTALADO EM PRUMADA DE ÁGUA FORNECIMENTO E INSTALAÇÃO. AF_06/2022</t>
        </is>
      </c>
      <c r="C4942" s="330" t="inlineStr">
        <is>
          <t>UN</t>
        </is>
      </c>
      <c r="D4942" s="330" t="n">
        <v>44.21</v>
      </c>
      <c r="E4942" s="330" t="n">
        <v>44.48</v>
      </c>
      <c r="F4942" s="330" t="inlineStr"/>
    </row>
    <row r="4943" ht="30" customHeight="1" s="496">
      <c r="A4943" s="330" t="n">
        <v>89838</v>
      </c>
      <c r="B4943" s="331" t="inlineStr">
        <is>
          <t>LUVA, CPVC, SOLDÁVEL, DN 73MM, INSTALADO EM PRUMADA DE ÁGUA FORNECIMENTO E INSTALAÇÃO. AF_06/2022</t>
        </is>
      </c>
      <c r="C4943" s="330" t="inlineStr">
        <is>
          <t>UN</t>
        </is>
      </c>
      <c r="D4943" s="330" t="n">
        <v>154.47</v>
      </c>
      <c r="E4943" s="330" t="n">
        <v>154.82</v>
      </c>
      <c r="F4943" s="330" t="inlineStr"/>
    </row>
    <row r="4944" ht="30" customHeight="1" s="496">
      <c r="A4944" s="330" t="n">
        <v>89840</v>
      </c>
      <c r="B4944" s="331" t="inlineStr">
        <is>
          <t>LUVA, CPVC, SOLDÁVEL, DN 89MM, INSTALADO EM PRUMADA DE ÁGUA FORNECIMENTO E INSTALAÇÃO. AF_06/2022</t>
        </is>
      </c>
      <c r="C4944" s="330" t="inlineStr">
        <is>
          <t>UN</t>
        </is>
      </c>
      <c r="D4944" s="330" t="n">
        <v>181.51</v>
      </c>
      <c r="E4944" s="330" t="n">
        <v>181.93</v>
      </c>
      <c r="F4944" s="330" t="inlineStr"/>
    </row>
    <row r="4945" ht="30" customHeight="1" s="496">
      <c r="A4945" s="330" t="n">
        <v>104015</v>
      </c>
      <c r="B4945" s="331" t="inlineStr">
        <is>
          <t>TE DE REDUÇÃO, CPVC, SOLDÁVEL, DN 22 X 15 MM, INSTALADO EM RAMAL OU SUB-RAMAL DE ÁGUA - FORNECIMENTO E INSTALAÇÃO. AF_06/2022</t>
        </is>
      </c>
      <c r="C4945" s="330" t="inlineStr">
        <is>
          <t>UN</t>
        </is>
      </c>
      <c r="D4945" s="330" t="n">
        <v>17.68</v>
      </c>
      <c r="E4945" s="330" t="n">
        <v>18.17</v>
      </c>
      <c r="F4945" s="330" t="inlineStr"/>
    </row>
    <row r="4946" ht="30" customHeight="1" s="496">
      <c r="A4946" s="330" t="n">
        <v>104018</v>
      </c>
      <c r="B4946" s="331" t="inlineStr">
        <is>
          <t>TE DE REDUÇÃO, CPVC, SOLDÁVEL, DN 28 X 22 MM, INSTALADO EM RAMAL DE DISTRIBUIÇÃO DE ÁGUA - FORNECIMENTO E INSTALAÇÃO. AF_06/2022</t>
        </is>
      </c>
      <c r="C4946" s="330" t="inlineStr">
        <is>
          <t>UN</t>
        </is>
      </c>
      <c r="D4946" s="330" t="n">
        <v>22.34</v>
      </c>
      <c r="E4946" s="330" t="n">
        <v>22.88</v>
      </c>
      <c r="F4946" s="330" t="inlineStr"/>
    </row>
    <row r="4947" ht="30" customHeight="1" s="496">
      <c r="A4947" s="330" t="n">
        <v>104016</v>
      </c>
      <c r="B4947" s="331" t="inlineStr">
        <is>
          <t>TE DE REDUÇÃO, CPVC, SOLDÁVEL, DN 28 X 22 MM, INSTALADO EM RAMAL OU SUB-RAMAL DE ÁGUA - FORNECIMENTO E INSTALAÇÃO. AF_06/2022</t>
        </is>
      </c>
      <c r="C4947" s="330" t="inlineStr">
        <is>
          <t>UN</t>
        </is>
      </c>
      <c r="D4947" s="330" t="n">
        <v>23.58</v>
      </c>
      <c r="E4947" s="330" t="n">
        <v>24.17</v>
      </c>
      <c r="F4947" s="330" t="inlineStr"/>
    </row>
    <row r="4948" ht="30" customHeight="1" s="496">
      <c r="A4948" s="330" t="n">
        <v>104019</v>
      </c>
      <c r="B4948" s="331" t="inlineStr">
        <is>
          <t>TE DE REDUÇÃO, CPVC, SOLDÁVEL, DN 35 X 28 MM, INSTALADO EM RAMAL DE DISTRIBUIÇÃO DE ÁGUA - FORNECIMENTO E INSTALAÇÃO. AF_06/2022</t>
        </is>
      </c>
      <c r="C4948" s="330" t="inlineStr">
        <is>
          <t>UN</t>
        </is>
      </c>
      <c r="D4948" s="330" t="n">
        <v>45.57</v>
      </c>
      <c r="E4948" s="330" t="n">
        <v>46.2</v>
      </c>
      <c r="F4948" s="330" t="inlineStr"/>
    </row>
    <row r="4949" ht="30" customHeight="1" s="496">
      <c r="A4949" s="330" t="n">
        <v>104017</v>
      </c>
      <c r="B4949" s="331" t="inlineStr">
        <is>
          <t>TE DE REDUÇÃO, CPVC, SOLDÁVEL, DN 35 X 28 MM, INSTALADO EM RAMAL OU SUB-RAMAL DE ÁGUA - FORNECIMENTO E INSTALAÇÃO. AF_06/2022</t>
        </is>
      </c>
      <c r="C4949" s="330" t="inlineStr">
        <is>
          <t>UN</t>
        </is>
      </c>
      <c r="D4949" s="330" t="n">
        <v>47.02</v>
      </c>
      <c r="E4949" s="330" t="n">
        <v>47.72</v>
      </c>
      <c r="F4949" s="330" t="inlineStr"/>
    </row>
    <row r="4950" ht="30" customHeight="1" s="496">
      <c r="A4950" s="330" t="n">
        <v>104020</v>
      </c>
      <c r="B4950" s="331" t="inlineStr">
        <is>
          <t>TE DE REDUÇÃO, CPVC, SOLDÁVEL, DN 42 X 35 MM, INSTALADO EM PRUMADA DE ÁGUA - FORNECIMENTO E INSTALAÇÃO. AF_06/2022</t>
        </is>
      </c>
      <c r="C4950" s="330" t="inlineStr">
        <is>
          <t>UN</t>
        </is>
      </c>
      <c r="D4950" s="330" t="n">
        <v>56.49</v>
      </c>
      <c r="E4950" s="330" t="n">
        <v>56.88</v>
      </c>
      <c r="F4950" s="330" t="inlineStr"/>
    </row>
    <row r="4951" ht="30" customHeight="1" s="496">
      <c r="A4951" s="330" t="n">
        <v>104030</v>
      </c>
      <c r="B4951" s="331" t="inlineStr">
        <is>
          <t>TE DE REDUÇÃO, CPVC, SOLDÁVEL, DN 42 X 35 MM, INSTALADO EM RAMAL DE DISTRIBUIÇÃO DE ÁGUA - FORNECIMENTO E INSTALAÇÃO. AF_06/2022</t>
        </is>
      </c>
      <c r="C4951" s="330" t="inlineStr">
        <is>
          <t>UN</t>
        </is>
      </c>
      <c r="D4951" s="330" t="n">
        <v>63</v>
      </c>
      <c r="E4951" s="330" t="n">
        <v>63.72</v>
      </c>
      <c r="F4951" s="330" t="inlineStr"/>
    </row>
    <row r="4952" ht="45" customHeight="1" s="496">
      <c r="A4952" s="330" t="n">
        <v>89694</v>
      </c>
      <c r="B4952" s="331" t="inlineStr">
        <is>
          <t>TE DE TRANSIÇÃO, CPVC, SOLDÁVEL, DN 15MM X 1/2, INSTALADO EM RAMAL OU SUB-RAMAL DE ÁGUA FORNECIMENTO E INSTALAÇÃO. AF_06/2022</t>
        </is>
      </c>
      <c r="C4952" s="330" t="inlineStr">
        <is>
          <t>UN</t>
        </is>
      </c>
      <c r="D4952" s="330" t="n">
        <v>21.38</v>
      </c>
      <c r="E4952" s="330" t="n">
        <v>21.81</v>
      </c>
      <c r="F4952" s="330" t="inlineStr"/>
    </row>
    <row r="4953" ht="45" customHeight="1" s="496">
      <c r="A4953" s="330" t="n">
        <v>89700</v>
      </c>
      <c r="B4953" s="331" t="inlineStr">
        <is>
          <t>TE DE TRANSIÇÃO, CPVC, SOLDÁVEL, DN 22MM X 1/2, INSTALADO EM RAMAL OU SUB-RAMAL DE ÁGUA FORNECIMENTO E INSTALAÇÃO. AF_06/2022</t>
        </is>
      </c>
      <c r="C4953" s="330" t="inlineStr">
        <is>
          <t>UN</t>
        </is>
      </c>
      <c r="D4953" s="330" t="n">
        <v>24.4</v>
      </c>
      <c r="E4953" s="330" t="n">
        <v>24.89</v>
      </c>
      <c r="F4953" s="330" t="inlineStr"/>
    </row>
    <row r="4954" ht="45" customHeight="1" s="496">
      <c r="A4954" s="330" t="n">
        <v>89703</v>
      </c>
      <c r="B4954" s="331" t="inlineStr">
        <is>
          <t>TE MISTURADOR DE TRANSIÇÃO, CPVC, SOLDÁVEL, DN 22MM X 3/4", INSTALADO EM RAMAL OU SUB-RAMAL DE ÁGUA - FORNECIMENTO E INSTALAÇÃO. AF_06/2022</t>
        </is>
      </c>
      <c r="C4954" s="330" t="inlineStr">
        <is>
          <t>UN</t>
        </is>
      </c>
      <c r="D4954" s="330" t="n">
        <v>49.51</v>
      </c>
      <c r="E4954" s="330" t="n">
        <v>50.04</v>
      </c>
      <c r="F4954" s="330" t="inlineStr"/>
    </row>
    <row r="4955" ht="30" customHeight="1" s="496">
      <c r="A4955" s="330" t="n">
        <v>89691</v>
      </c>
      <c r="B4955" s="331" t="inlineStr">
        <is>
          <t>TE, CPVC, SOLDÁVEL, DN 15MM, INSTALADO EM RAMAL OU SUB-RAMAL DE ÁGUA - FORNECIMENTO E INSTALAÇÃO. AF_06/2022</t>
        </is>
      </c>
      <c r="C4955" s="330" t="inlineStr">
        <is>
          <t>UN</t>
        </is>
      </c>
      <c r="D4955" s="330" t="n">
        <v>14.77</v>
      </c>
      <c r="E4955" s="330" t="n">
        <v>15.2</v>
      </c>
      <c r="F4955" s="330" t="inlineStr"/>
    </row>
    <row r="4956" ht="30" customHeight="1" s="496">
      <c r="A4956" s="330" t="n">
        <v>89765</v>
      </c>
      <c r="B4956" s="331" t="inlineStr">
        <is>
          <t>TE, CPVC, SOLDÁVEL, DN 22MM, INSTALADO EM RAMAL DE DISTRIBUIÇÃO DE ÁGUA - FORNECIMENTO E INSTALAÇÃO. AF_06/2022</t>
        </is>
      </c>
      <c r="C4956" s="330" t="inlineStr">
        <is>
          <t>UN</t>
        </is>
      </c>
      <c r="D4956" s="330" t="n">
        <v>18.04</v>
      </c>
      <c r="E4956" s="330" t="n">
        <v>18.53</v>
      </c>
      <c r="F4956" s="330" t="inlineStr"/>
    </row>
    <row r="4957" ht="30" customHeight="1" s="496">
      <c r="A4957" s="330" t="n">
        <v>89697</v>
      </c>
      <c r="B4957" s="331" t="inlineStr">
        <is>
          <t>TE, CPVC, SOLDÁVEL, DN 22MM, INSTALADO EM RAMAL OU SUB-RAMAL DE ÁGUA - FORNECIMENTO E INSTALAÇÃO. AF_06/2022</t>
        </is>
      </c>
      <c r="C4957" s="330" t="inlineStr">
        <is>
          <t>UN</t>
        </is>
      </c>
      <c r="D4957" s="330" t="n">
        <v>19.18</v>
      </c>
      <c r="E4957" s="330" t="n">
        <v>19.73</v>
      </c>
      <c r="F4957" s="330" t="inlineStr"/>
    </row>
    <row r="4958" ht="30" customHeight="1" s="496">
      <c r="A4958" s="330" t="n">
        <v>89844</v>
      </c>
      <c r="B4958" s="331" t="inlineStr">
        <is>
          <t>TE, CPVC, SOLDÁVEL, DN 42MM, INSTALADO EM PRUMADA DE ÁGUA FORNECIMENTO E INSTALAÇÃO. AF_06/2022</t>
        </is>
      </c>
      <c r="C4958" s="330" t="inlineStr">
        <is>
          <t>UN</t>
        </is>
      </c>
      <c r="D4958" s="330" t="n">
        <v>64.09</v>
      </c>
      <c r="E4958" s="330" t="n">
        <v>64.51000000000001</v>
      </c>
      <c r="F4958" s="330" t="inlineStr"/>
    </row>
    <row r="4959" ht="30" customHeight="1" s="496">
      <c r="A4959" s="330" t="n">
        <v>104022</v>
      </c>
      <c r="B4959" s="331" t="inlineStr">
        <is>
          <t>TE, CPVC, SOLDÁVEL, DN 42MM, INSTALADO EM RAMAL DE DISTRIBUIÇÃO DE ÁGUA - FORNECIMENTO E INSTALAÇÃO. AF_06/2022</t>
        </is>
      </c>
      <c r="C4959" s="330" t="inlineStr">
        <is>
          <t>UN</t>
        </is>
      </c>
      <c r="D4959" s="330" t="n">
        <v>70.98999999999999</v>
      </c>
      <c r="E4959" s="330" t="n">
        <v>71.77</v>
      </c>
      <c r="F4959" s="330" t="inlineStr"/>
    </row>
    <row r="4960" ht="30" customHeight="1" s="496">
      <c r="A4960" s="330" t="n">
        <v>89633</v>
      </c>
      <c r="B4960" s="331" t="inlineStr">
        <is>
          <t>TUBO, CPVC, SOLDÁVEL, DN 15MM, INSTALADO EM RAMAL OU SUB-RAMAL DE ÁGUA - FORNECIMENTO E INSTALAÇÃO. AF_06/2022</t>
        </is>
      </c>
      <c r="C4960" s="330" t="inlineStr">
        <is>
          <t>M</t>
        </is>
      </c>
      <c r="D4960" s="330" t="n">
        <v>28.42</v>
      </c>
      <c r="E4960" s="330" t="n">
        <v>29.23</v>
      </c>
      <c r="F4960" s="330" t="inlineStr"/>
    </row>
    <row r="4961" ht="30" customHeight="1" s="496">
      <c r="A4961" s="330" t="n">
        <v>89716</v>
      </c>
      <c r="B4961" s="331" t="inlineStr">
        <is>
          <t>TUBO, CPVC, SOLDÁVEL, DN 22MM, INSTALADO EM RAMAL DE DISTRIBUIÇÃO DE ÁGUA - FORNECIMENTO E INSTALAÇÃO. AF_06/2022</t>
        </is>
      </c>
      <c r="C4961" s="330" t="inlineStr">
        <is>
          <t>M</t>
        </is>
      </c>
      <c r="D4961" s="330" t="n">
        <v>28.46</v>
      </c>
      <c r="E4961" s="330" t="n">
        <v>28.89</v>
      </c>
      <c r="F4961" s="330" t="inlineStr"/>
    </row>
    <row r="4962" ht="30" customHeight="1" s="496">
      <c r="A4962" s="330" t="n">
        <v>89634</v>
      </c>
      <c r="B4962" s="331" t="inlineStr">
        <is>
          <t>TUBO, CPVC, SOLDÁVEL, DN 22MM, INSTALADO EM RAMAL OU SUB-RAMAL DE ÁGUA - FORNECIMENTO E INSTALAÇÃO. AF_06/2022</t>
        </is>
      </c>
      <c r="C4962" s="330" t="inlineStr">
        <is>
          <t>M</t>
        </is>
      </c>
      <c r="D4962" s="330" t="n">
        <v>40.15</v>
      </c>
      <c r="E4962" s="330" t="n">
        <v>41.16</v>
      </c>
      <c r="F4962" s="330" t="inlineStr"/>
    </row>
    <row r="4963" ht="30" customHeight="1" s="496">
      <c r="A4963" s="330" t="n">
        <v>89717</v>
      </c>
      <c r="B4963" s="331" t="inlineStr">
        <is>
          <t>TUBO, CPVC, SOLDÁVEL, DN 28MM, INSTALADO EM RAMAL DE DISTRIBUIÇÃO DE ÁGUA - FORNECIMENTO E INSTALAÇÃO. AF_06/2022</t>
        </is>
      </c>
      <c r="C4963" s="330" t="inlineStr">
        <is>
          <t>M</t>
        </is>
      </c>
      <c r="D4963" s="330" t="n">
        <v>44.5</v>
      </c>
      <c r="E4963" s="330" t="n">
        <v>44.99</v>
      </c>
      <c r="F4963" s="330" t="inlineStr"/>
    </row>
    <row r="4964" ht="30" customHeight="1" s="496">
      <c r="A4964" s="330" t="n">
        <v>89635</v>
      </c>
      <c r="B4964" s="331" t="inlineStr">
        <is>
          <t>TUBO, CPVC, SOLDÁVEL, DN 28MM, INSTALADO EM RAMAL OU SUB-RAMAL DE ÁGUA - FORNECIMENTO E INSTALAÇÃO. AF_06/2022</t>
        </is>
      </c>
      <c r="C4964" s="330" t="inlineStr">
        <is>
          <t>M</t>
        </is>
      </c>
      <c r="D4964" s="330" t="n">
        <v>58.27</v>
      </c>
      <c r="E4964" s="330" t="n">
        <v>59.48</v>
      </c>
      <c r="F4964" s="330" t="inlineStr"/>
    </row>
    <row r="4965" ht="30" customHeight="1" s="496">
      <c r="A4965" s="330" t="n">
        <v>89770</v>
      </c>
      <c r="B4965" s="331" t="inlineStr">
        <is>
          <t>TUBO, CPVC, SOLDÁVEL, DN 35MM, INSTALADO EM PRUMADA DE ÁGUA FORNECIMENTO E INSTALAÇÃO. AF_06/2022</t>
        </is>
      </c>
      <c r="C4965" s="330" t="inlineStr">
        <is>
          <t>M</t>
        </is>
      </c>
      <c r="D4965" s="330" t="n">
        <v>46.65</v>
      </c>
      <c r="E4965" s="330" t="n">
        <v>46.72</v>
      </c>
      <c r="F4965" s="330" t="inlineStr"/>
    </row>
    <row r="4966" ht="30" customHeight="1" s="496">
      <c r="A4966" s="330" t="n">
        <v>89718</v>
      </c>
      <c r="B4966" s="331" t="inlineStr">
        <is>
          <t>TUBO, CPVC, SOLDÁVEL, DN 35MM, INSTALADO EM RAMAL DE DISTRIBUIÇÃO DE ÁGUA FORNECIMENTO E INSTALAÇÃO. AF_06/2022</t>
        </is>
      </c>
      <c r="C4966" s="330" t="inlineStr">
        <is>
          <t>M</t>
        </is>
      </c>
      <c r="D4966" s="330" t="n">
        <v>56.86</v>
      </c>
      <c r="E4966" s="330" t="n">
        <v>57.44</v>
      </c>
      <c r="F4966" s="330" t="inlineStr"/>
    </row>
    <row r="4967" ht="30" customHeight="1" s="496">
      <c r="A4967" s="330" t="n">
        <v>89636</v>
      </c>
      <c r="B4967" s="331" t="inlineStr">
        <is>
          <t>TUBO, CPVC, SOLDÁVEL, DN 35MM, INSTALADO EM RAMAL OU SUB-RAMAL DE ÁGUA FORNECIMENTO E INSTALAÇÃO. AF_06/2022</t>
        </is>
      </c>
      <c r="C4967" s="330" t="inlineStr">
        <is>
          <t>M</t>
        </is>
      </c>
      <c r="D4967" s="330" t="n">
        <v>73.06</v>
      </c>
      <c r="E4967" s="330" t="n">
        <v>74.48999999999999</v>
      </c>
      <c r="F4967" s="330" t="inlineStr"/>
    </row>
    <row r="4968" ht="30" customHeight="1" s="496">
      <c r="A4968" s="330" t="n">
        <v>89771</v>
      </c>
      <c r="B4968" s="331" t="inlineStr">
        <is>
          <t>TUBO, CPVC, SOLDÁVEL, DN 42MM, INSTALADO EM PRUMADA DE ÁGUA FORNECIMENTO E INSTALAÇÃO. AF_06/2022</t>
        </is>
      </c>
      <c r="C4968" s="330" t="inlineStr">
        <is>
          <t>M</t>
        </is>
      </c>
      <c r="D4968" s="330" t="n">
        <v>62.25</v>
      </c>
      <c r="E4968" s="330" t="n">
        <v>62.34</v>
      </c>
      <c r="F4968" s="330" t="inlineStr"/>
    </row>
    <row r="4969" ht="30" customHeight="1" s="496">
      <c r="A4969" s="330" t="n">
        <v>104021</v>
      </c>
      <c r="B4969" s="331" t="inlineStr">
        <is>
          <t>TUBO, CPVC, SOLDÁVEL, DN 42MM, INSTALADO EM RAMAL DE DISTRIBUIÇÃO DE ÁGUA - FORNECIMENTO E INSTALAÇÃO. AF_06/2022</t>
        </is>
      </c>
      <c r="C4969" s="330" t="inlineStr">
        <is>
          <t>M</t>
        </is>
      </c>
      <c r="D4969" s="330" t="n">
        <v>73.94</v>
      </c>
      <c r="E4969" s="330" t="n">
        <v>74.62</v>
      </c>
      <c r="F4969" s="330" t="inlineStr"/>
    </row>
    <row r="4970" ht="30" customHeight="1" s="496">
      <c r="A4970" s="330" t="n">
        <v>89772</v>
      </c>
      <c r="B4970" s="331" t="inlineStr">
        <is>
          <t>TUBO, CPVC, SOLDÁVEL, DN 54MM, INSTALADO EM PRUMADA DE ÁGUA FORNECIMENTO E INSTALAÇÃO. AF_06/2022</t>
        </is>
      </c>
      <c r="C4970" s="330" t="inlineStr">
        <is>
          <t>M</t>
        </is>
      </c>
      <c r="D4970" s="330" t="n">
        <v>90.73999999999999</v>
      </c>
      <c r="E4970" s="330" t="n">
        <v>90.84999999999999</v>
      </c>
      <c r="F4970" s="330" t="inlineStr"/>
    </row>
    <row r="4971" ht="30" customHeight="1" s="496">
      <c r="A4971" s="330" t="n">
        <v>89773</v>
      </c>
      <c r="B4971" s="331" t="inlineStr">
        <is>
          <t>TUBO, CPVC, SOLDÁVEL, DN 73MM, INSTALADO EM PRUMADA DE ÁGUA FORNECIMENTO E INSTALAÇÃO. AF_06/2022</t>
        </is>
      </c>
      <c r="C4971" s="330" t="inlineStr">
        <is>
          <t>M</t>
        </is>
      </c>
      <c r="D4971" s="330" t="n">
        <v>146.12</v>
      </c>
      <c r="E4971" s="330" t="n">
        <v>146.26</v>
      </c>
      <c r="F4971" s="330" t="inlineStr"/>
    </row>
    <row r="4972" ht="30" customHeight="1" s="496">
      <c r="A4972" s="330" t="n">
        <v>89775</v>
      </c>
      <c r="B4972" s="331" t="inlineStr">
        <is>
          <t>TUBO, CPVC, SOLDÁVEL, DN 89MM, INSTALADO EM PRUMADA DE ÁGUA FORNECIMENTO E INSTALAÇÃO. AF_06/2022</t>
        </is>
      </c>
      <c r="C4972" s="330" t="inlineStr">
        <is>
          <t>M</t>
        </is>
      </c>
      <c r="D4972" s="330" t="n">
        <v>228.33</v>
      </c>
      <c r="E4972" s="330" t="n">
        <v>228.49</v>
      </c>
      <c r="F4972" s="330" t="inlineStr"/>
    </row>
    <row r="4973" ht="30" customHeight="1" s="496">
      <c r="A4973" s="330" t="n">
        <v>89767</v>
      </c>
      <c r="B4973" s="331" t="inlineStr">
        <is>
          <t>TÊ MISTURADOR, CPVC, SOLDÁVEL, DN 22MM, INSTALADO EM RAMAL DE DISTRIBUIÇÃO DE ÁGUA - FORNECIMENTO E INSTALAÇÃO. AF_06/2022</t>
        </is>
      </c>
      <c r="C4973" s="330" t="inlineStr">
        <is>
          <t>UN</t>
        </is>
      </c>
      <c r="D4973" s="330" t="n">
        <v>22.37</v>
      </c>
      <c r="E4973" s="330" t="n">
        <v>22.86</v>
      </c>
      <c r="F4973" s="330" t="inlineStr"/>
    </row>
    <row r="4974" ht="30" customHeight="1" s="496">
      <c r="A4974" s="330" t="n">
        <v>89695</v>
      </c>
      <c r="B4974" s="331" t="inlineStr">
        <is>
          <t>TÊ MISTURADOR, CPVC, SOLDÁVEL, DN15MM, INSTALADO EM RAMAL OU SUB-RAMAL DE ÁGUA FORNECIMENTO E INSTALAÇÃO. AF_06/2022</t>
        </is>
      </c>
      <c r="C4974" s="330" t="inlineStr">
        <is>
          <t>UN</t>
        </is>
      </c>
      <c r="D4974" s="330" t="n">
        <v>18.33</v>
      </c>
      <c r="E4974" s="330" t="n">
        <v>18.76</v>
      </c>
      <c r="F4974" s="330" t="inlineStr"/>
    </row>
    <row r="4975" ht="30" customHeight="1" s="496">
      <c r="A4975" s="330" t="n">
        <v>89702</v>
      </c>
      <c r="B4975" s="331" t="inlineStr">
        <is>
          <t>TÊ MISTURADOR, CPVC, SOLDÁVEL, DN22MM, INSTALADO EM RAMAL OU SUB-RAMAL DE ÁGUA FORNECIMENTO E INSTALAÇÃO. AF_06/2022</t>
        </is>
      </c>
      <c r="C4975" s="330" t="inlineStr">
        <is>
          <t>UN</t>
        </is>
      </c>
      <c r="D4975" s="330" t="n">
        <v>23.51</v>
      </c>
      <c r="E4975" s="330" t="n">
        <v>24.06</v>
      </c>
      <c r="F4975" s="330" t="inlineStr"/>
    </row>
    <row r="4976" ht="30" customHeight="1" s="496">
      <c r="A4976" s="330" t="n">
        <v>89768</v>
      </c>
      <c r="B4976" s="331" t="inlineStr">
        <is>
          <t>TÊ, CPVC, SOLDÁVEL, DN 28MM, INSTALADO EM RAMAL DE DISTRIBUIÇÃO DE ÁGUA - FORNECIMENTO E INSTALAÇÃO. AF_06/2022</t>
        </is>
      </c>
      <c r="C4976" s="330" t="inlineStr">
        <is>
          <t>UN</t>
        </is>
      </c>
      <c r="D4976" s="330" t="n">
        <v>25.92</v>
      </c>
      <c r="E4976" s="330" t="n">
        <v>26.49</v>
      </c>
      <c r="F4976" s="330" t="inlineStr"/>
    </row>
    <row r="4977" ht="30" customHeight="1" s="496">
      <c r="A4977" s="330" t="n">
        <v>89842</v>
      </c>
      <c r="B4977" s="331" t="inlineStr">
        <is>
          <t>TÊ, CPVC, SOLDÁVEL, DN 35MM, INSTALADO EM PRUMADA DE ÁGUA FORNECIMENTO E INSTALAÇÃO. AF_06/2022</t>
        </is>
      </c>
      <c r="C4977" s="330" t="inlineStr">
        <is>
          <t>UN</t>
        </is>
      </c>
      <c r="D4977" s="330" t="n">
        <v>50.91</v>
      </c>
      <c r="E4977" s="330" t="n">
        <v>51.28</v>
      </c>
      <c r="F4977" s="330" t="inlineStr"/>
    </row>
    <row r="4978" ht="30" customHeight="1" s="496">
      <c r="A4978" s="330" t="n">
        <v>89845</v>
      </c>
      <c r="B4978" s="331" t="inlineStr">
        <is>
          <t>TÊ, CPVC, SOLDÁVEL, DN 54 MM, INSTALADO EM PRUMADA DE ÁGUA FORNECIMENTO E INSTALAÇÃO. AF_06/2022</t>
        </is>
      </c>
      <c r="C4978" s="330" t="inlineStr">
        <is>
          <t>UN</t>
        </is>
      </c>
      <c r="D4978" s="330" t="n">
        <v>100.53</v>
      </c>
      <c r="E4978" s="330" t="n">
        <v>101.05</v>
      </c>
      <c r="F4978" s="330" t="inlineStr"/>
    </row>
    <row r="4979" ht="30" customHeight="1" s="496">
      <c r="A4979" s="330" t="n">
        <v>89846</v>
      </c>
      <c r="B4979" s="331" t="inlineStr">
        <is>
          <t>TÊ, CPVC, SOLDÁVEL, DN 73MM, INSTALADO EM PRUMADA DE ÁGUA FORNECIMENTO E INSTALAÇÃO. AF_06/2022</t>
        </is>
      </c>
      <c r="C4979" s="330" t="inlineStr">
        <is>
          <t>UN</t>
        </is>
      </c>
      <c r="D4979" s="330" t="n">
        <v>215.28</v>
      </c>
      <c r="E4979" s="330" t="n">
        <v>215.98</v>
      </c>
      <c r="F4979" s="330" t="inlineStr"/>
    </row>
    <row r="4980" ht="30" customHeight="1" s="496">
      <c r="A4980" s="330" t="n">
        <v>89847</v>
      </c>
      <c r="B4980" s="331" t="inlineStr">
        <is>
          <t>TÊ, CPVC, SOLDÁVEL, DN 89MM, INSTALADO EM PRUMADA DE ÁGUA FORNECIMENTO E INSTALAÇÃO. AF_06/2022</t>
        </is>
      </c>
      <c r="C4980" s="330" t="inlineStr">
        <is>
          <t>UN</t>
        </is>
      </c>
      <c r="D4980" s="330" t="n">
        <v>256.24</v>
      </c>
      <c r="E4980" s="330" t="n">
        <v>257.09</v>
      </c>
      <c r="F4980" s="330" t="inlineStr"/>
    </row>
    <row r="4981" ht="30" customHeight="1" s="496">
      <c r="A4981" s="330" t="n">
        <v>89705</v>
      </c>
      <c r="B4981" s="331" t="inlineStr">
        <is>
          <t>TÊ, CPVC, SOLDÁVEL, DN28MM, INSTALADO EM RAMAL OU SUB-RAMAL DE ÁGUA FORNECIMENTO E INSTALAÇÃO. AF_06/2022</t>
        </is>
      </c>
      <c r="C4981" s="330" t="inlineStr">
        <is>
          <t>UN</t>
        </is>
      </c>
      <c r="D4981" s="330" t="n">
        <v>27.24</v>
      </c>
      <c r="E4981" s="330" t="n">
        <v>27.89</v>
      </c>
      <c r="F4981" s="330" t="inlineStr"/>
    </row>
    <row r="4982" ht="30" customHeight="1" s="496">
      <c r="A4982" s="330" t="n">
        <v>89769</v>
      </c>
      <c r="B4982" s="331" t="inlineStr">
        <is>
          <t>TÊ, CPVC, SOLDÁVEL, DN35MM, INSTALADO EM RAMAL DE DISTRIBUIÇÃO DE ÁGUA - FORNECIMENTO E INSTALAÇÃO. AF_06/2022</t>
        </is>
      </c>
      <c r="C4982" s="330" t="inlineStr">
        <is>
          <t>UN</t>
        </is>
      </c>
      <c r="D4982" s="330" t="n">
        <v>57.02</v>
      </c>
      <c r="E4982" s="330" t="n">
        <v>57.7</v>
      </c>
      <c r="F4982" s="330" t="inlineStr"/>
    </row>
    <row r="4983" ht="30" customHeight="1" s="496">
      <c r="A4983" s="330" t="n">
        <v>89706</v>
      </c>
      <c r="B4983" s="331" t="inlineStr">
        <is>
          <t>TÊ, CPVC, SOLDÁVEL, DN35MM, INSTALADO EM RAMAL OU SUB-RAMAL DE ÁGUA FORNECIMENTO E INSTALAÇÃO. AF_06/2022</t>
        </is>
      </c>
      <c r="C4983" s="330" t="inlineStr">
        <is>
          <t>UN</t>
        </is>
      </c>
      <c r="D4983" s="330" t="n">
        <v>58.59</v>
      </c>
      <c r="E4983" s="330" t="n">
        <v>59.35</v>
      </c>
      <c r="F4983" s="330" t="inlineStr"/>
    </row>
    <row r="4984" ht="30" customHeight="1" s="496">
      <c r="A4984" s="330" t="n">
        <v>89741</v>
      </c>
      <c r="B4984" s="331" t="inlineStr">
        <is>
          <t>UNIÃO, CPVC, SOLDÁVEL, DN 22MM, INSTALADO EM RAMAL DE DISTRIBUIÇÃO DE ÁGUA FORNECIMENTO E INSTALAÇÃO. AF_06/2022</t>
        </is>
      </c>
      <c r="C4984" s="330" t="inlineStr">
        <is>
          <t>UN</t>
        </is>
      </c>
      <c r="D4984" s="330" t="n">
        <v>23.7</v>
      </c>
      <c r="E4984" s="330" t="n">
        <v>23.94</v>
      </c>
      <c r="F4984" s="330" t="inlineStr"/>
    </row>
    <row r="4985" ht="30" customHeight="1" s="496">
      <c r="A4985" s="330" t="n">
        <v>89757</v>
      </c>
      <c r="B4985" s="331" t="inlineStr">
        <is>
          <t>UNIÃO, CPVC, SOLDÁVEL, DN 28MM, INSTALADO EM RAMAL DE DISTRIBUIÇÃO DE ÁGUA FORNECIMENTO E INSTALAÇÃO. AF_06/2022</t>
        </is>
      </c>
      <c r="C4985" s="330" t="inlineStr">
        <is>
          <t>UN</t>
        </is>
      </c>
      <c r="D4985" s="330" t="n">
        <v>30.84</v>
      </c>
      <c r="E4985" s="330" t="n">
        <v>31.13</v>
      </c>
      <c r="F4985" s="330" t="inlineStr"/>
    </row>
    <row r="4986" ht="30" customHeight="1" s="496">
      <c r="A4986" s="330" t="n">
        <v>104027</v>
      </c>
      <c r="B4986" s="331" t="inlineStr">
        <is>
          <t>UNIÃO, CPVC, SOLDÁVEL, DN 42MM, INSTALADO EM RAMAL DE DISTRIBUIÇÃO DE ÁGUA FORNECIMENTO E INSTALAÇÃO. AF_06/2022</t>
        </is>
      </c>
      <c r="C4986" s="330" t="inlineStr">
        <is>
          <t>UN</t>
        </is>
      </c>
      <c r="D4986" s="330" t="n">
        <v>64.3</v>
      </c>
      <c r="E4986" s="330" t="n">
        <v>64.7</v>
      </c>
      <c r="F4986" s="330" t="inlineStr"/>
    </row>
    <row r="4987" ht="30" customHeight="1" s="496">
      <c r="A4987" s="330" t="n">
        <v>89837</v>
      </c>
      <c r="B4987" s="331" t="inlineStr">
        <is>
          <t>UNIÃO, CPVC, SOLDÁVEL, DN 54MM, INSTALADO EM PRUMADA DE ÁGUA FORNECIMENTO E INSTALAÇÃO. AF_06/2022</t>
        </is>
      </c>
      <c r="C4987" s="330" t="inlineStr">
        <is>
          <t>UN</t>
        </is>
      </c>
      <c r="D4987" s="330" t="n">
        <v>134.79</v>
      </c>
      <c r="E4987" s="330" t="n">
        <v>135.06</v>
      </c>
      <c r="F4987" s="330" t="inlineStr"/>
    </row>
    <row r="4988" ht="30" customHeight="1" s="496">
      <c r="A4988" s="330" t="n">
        <v>89839</v>
      </c>
      <c r="B4988" s="331" t="inlineStr">
        <is>
          <t>UNIÃO, CPVC, SOLDÁVEL, DN 73MM, INSTALADO EM PRUMADA DE ÁGUA FORNECIMENTO E INSTALAÇÃO. AF_06/2022</t>
        </is>
      </c>
      <c r="C4988" s="330" t="inlineStr">
        <is>
          <t>UN</t>
        </is>
      </c>
      <c r="D4988" s="330" t="n">
        <v>175.21</v>
      </c>
      <c r="E4988" s="330" t="n">
        <v>175.56</v>
      </c>
      <c r="F4988" s="330" t="inlineStr"/>
    </row>
    <row r="4989" ht="30" customHeight="1" s="496">
      <c r="A4989" s="330" t="n">
        <v>89841</v>
      </c>
      <c r="B4989" s="331" t="inlineStr">
        <is>
          <t>UNIÃO, CPVC, SOLDÁVEL, DN 89MM, INSTALADO EM PRUMADA DE ÁGUA FORNECIMENTO E INSTALAÇÃO. AF_06/2022</t>
        </is>
      </c>
      <c r="C4989" s="330" t="inlineStr">
        <is>
          <t>UN</t>
        </is>
      </c>
      <c r="D4989" s="330" t="n">
        <v>265.63</v>
      </c>
      <c r="E4989" s="330" t="n">
        <v>266.05</v>
      </c>
      <c r="F4989" s="330" t="inlineStr"/>
    </row>
    <row r="4990" ht="30" customHeight="1" s="496">
      <c r="A4990" s="330" t="n">
        <v>89654</v>
      </c>
      <c r="B4990" s="331" t="inlineStr">
        <is>
          <t>UNIÃO, CPVC, SOLDÁVEL, DN15MM, INSTALADO EM RAMAL OU SUB-RAMAL DE ÁGUA FORNECIMENTO E INSTALAÇÃO. AF_06/2022</t>
        </is>
      </c>
      <c r="C4990" s="330" t="inlineStr">
        <is>
          <t>UN</t>
        </is>
      </c>
      <c r="D4990" s="330" t="n">
        <v>20.81</v>
      </c>
      <c r="E4990" s="330" t="n">
        <v>21.03</v>
      </c>
      <c r="F4990" s="330" t="inlineStr"/>
    </row>
    <row r="4991" ht="30" customHeight="1" s="496">
      <c r="A4991" s="330" t="n">
        <v>89661</v>
      </c>
      <c r="B4991" s="331" t="inlineStr">
        <is>
          <t>UNIÃO, CPVC, SOLDÁVEL, DN22MM, INSTALADO EM RAMAL OU SUB-RAMAL DE ÁGUA FORNECIMENTO E INSTALAÇÃO. AF_06/2022</t>
        </is>
      </c>
      <c r="C4991" s="330" t="inlineStr">
        <is>
          <t>UN</t>
        </is>
      </c>
      <c r="D4991" s="330" t="n">
        <v>24.26</v>
      </c>
      <c r="E4991" s="330" t="n">
        <v>24.54</v>
      </c>
      <c r="F4991" s="330" t="inlineStr"/>
    </row>
    <row r="4992" ht="30" customHeight="1" s="496">
      <c r="A4992" s="330" t="n">
        <v>89674</v>
      </c>
      <c r="B4992" s="331" t="inlineStr">
        <is>
          <t>UNIÃO, CPVC, SOLDÁVEL, DN28MM, INSTALADO EM RAMAL OU SUB-RAMAL DE ÁGUA FORNECIMENTO E INSTALAÇÃO. AF_06/2022</t>
        </is>
      </c>
      <c r="C4992" s="330" t="inlineStr">
        <is>
          <t>UN</t>
        </is>
      </c>
      <c r="D4992" s="330" t="n">
        <v>31.5</v>
      </c>
      <c r="E4992" s="330" t="n">
        <v>31.82</v>
      </c>
      <c r="F4992" s="330" t="inlineStr"/>
    </row>
    <row r="4993" ht="30" customHeight="1" s="496">
      <c r="A4993" s="330" t="n">
        <v>89816</v>
      </c>
      <c r="B4993" s="331" t="inlineStr">
        <is>
          <t>UNIÃO, CPVC, SOLDÁVEL, DN35MM, INSTALADO EM PRUMADA DE ÁGUA FORNECIMENTO E INSTALAÇÃO. AF_06/2022</t>
        </is>
      </c>
      <c r="C4993" s="330" t="inlineStr">
        <is>
          <t>UN</t>
        </is>
      </c>
      <c r="D4993" s="330" t="n">
        <v>41.74</v>
      </c>
      <c r="E4993" s="330" t="n">
        <v>41.93</v>
      </c>
      <c r="F4993" s="330" t="inlineStr"/>
    </row>
    <row r="4994" ht="30" customHeight="1" s="496">
      <c r="A4994" s="330" t="n">
        <v>89762</v>
      </c>
      <c r="B4994" s="331" t="inlineStr">
        <is>
          <t>UNIÃO, CPVC, SOLDÁVEL, DN35MM, INSTALADO EM RAMAL DE DISTRIBUIÇÃO DE ÁGUA - FORNECIMENTO E INSTALAÇÃO. AF_06/2022</t>
        </is>
      </c>
      <c r="C4994" s="330" t="inlineStr">
        <is>
          <t>UN</t>
        </is>
      </c>
      <c r="D4994" s="330" t="n">
        <v>44.8</v>
      </c>
      <c r="E4994" s="330" t="n">
        <v>45.14</v>
      </c>
      <c r="F4994" s="330" t="inlineStr"/>
    </row>
    <row r="4995" ht="30" customHeight="1" s="496">
      <c r="A4995" s="330" t="n">
        <v>89684</v>
      </c>
      <c r="B4995" s="331" t="inlineStr">
        <is>
          <t>UNIÃO, CPVC, SOLDÁVEL, DN35MM, INSTALADO EM RAMAL OU SUB-RAMAL DE ÁGUA FORNECIMENTO E INSTALAÇÃO. AF_06/2022</t>
        </is>
      </c>
      <c r="C4995" s="330" t="inlineStr">
        <is>
          <t>UN</t>
        </is>
      </c>
      <c r="D4995" s="330" t="n">
        <v>45.58</v>
      </c>
      <c r="E4995" s="330" t="n">
        <v>45.96</v>
      </c>
      <c r="F4995" s="330" t="inlineStr"/>
    </row>
    <row r="4996" ht="30" customHeight="1" s="496">
      <c r="A4996" s="330" t="n">
        <v>89828</v>
      </c>
      <c r="B4996" s="331" t="inlineStr">
        <is>
          <t>UNIÃO, CPVC, SOLDÁVEL, DN42MM, INSTALADO EM PRUMADA DE ÁGUA FORNECIMENTO E INSTALAÇÃO. AF_06/2022</t>
        </is>
      </c>
      <c r="C4996" s="330" t="inlineStr">
        <is>
          <t>UN</t>
        </is>
      </c>
      <c r="D4996" s="330" t="n">
        <v>60.85</v>
      </c>
      <c r="E4996" s="330" t="n">
        <v>61.06</v>
      </c>
      <c r="F4996" s="330" t="inlineStr"/>
    </row>
    <row r="4997" ht="45" customHeight="1" s="496">
      <c r="A4997" s="330" t="n">
        <v>89546</v>
      </c>
      <c r="B4997" s="331" t="inlineStr">
        <is>
          <t>BUCHA DE REDUÇÃO LONGA, PVC, SERIE R, ÁGUA PLUVIAL, DN 50 X 40 MM, JUNTA ELÁSTICA, FORNECIDO E INSTALADO EM RAMAL DE ENCAMINHAMENTO. AF_06/2022</t>
        </is>
      </c>
      <c r="C4997" s="330" t="inlineStr">
        <is>
          <t>UN</t>
        </is>
      </c>
      <c r="D4997" s="330" t="n">
        <v>9.94</v>
      </c>
      <c r="E4997" s="330" t="n">
        <v>10.05</v>
      </c>
      <c r="F4997" s="330" t="inlineStr"/>
    </row>
    <row r="4998" ht="30" customHeight="1" s="496">
      <c r="A4998" s="330" t="n">
        <v>89482</v>
      </c>
      <c r="B4998" s="331" t="inlineStr">
        <is>
          <t>CAIXA SIFONADA, PVC, DN 100 X 100 X 50 MM, FORNECIDA E INSTALADA EM RAMAIS DE ENCAMINHAMENTO DE ÁGUA PLUVIAL. AF_06/2022</t>
        </is>
      </c>
      <c r="C4998" s="330" t="inlineStr">
        <is>
          <t>UN</t>
        </is>
      </c>
      <c r="D4998" s="330" t="n">
        <v>39.59</v>
      </c>
      <c r="E4998" s="330" t="n">
        <v>40.22</v>
      </c>
      <c r="F4998" s="330" t="inlineStr"/>
    </row>
    <row r="4999" ht="30" customHeight="1" s="496">
      <c r="A4999" s="330" t="n">
        <v>89491</v>
      </c>
      <c r="B4999" s="331" t="inlineStr">
        <is>
          <t>CAIXA SIFONADA, PVC, DN 150 X 185 X 75 MM, FORNECIDA E INSTALADA EM RAMAIS DE ENCAMINHAMENTO DE ÁGUA PLUVIAL. AF_06/2022</t>
        </is>
      </c>
      <c r="C4999" s="330" t="inlineStr">
        <is>
          <t>UN</t>
        </is>
      </c>
      <c r="D4999" s="330" t="n">
        <v>98.43000000000001</v>
      </c>
      <c r="E4999" s="330" t="n">
        <v>99.41</v>
      </c>
      <c r="F4999" s="330" t="inlineStr"/>
    </row>
    <row r="5000" ht="30" customHeight="1" s="496">
      <c r="A5000" s="330" t="n">
        <v>104178</v>
      </c>
      <c r="B5000" s="331" t="inlineStr">
        <is>
          <t>CAP, PVC, SERIE R, ÁGUA PLUVIAL, DN 100 MM, JUNTA ELÁSTICA, FORNECIDO E INSTALADO EM RAMAL DE ENCAMINHAMENTO. AF_06/2022</t>
        </is>
      </c>
      <c r="C5000" s="330" t="inlineStr">
        <is>
          <t>UN</t>
        </is>
      </c>
      <c r="D5000" s="330" t="n">
        <v>18.66</v>
      </c>
      <c r="E5000" s="330" t="n">
        <v>18.86</v>
      </c>
      <c r="F5000" s="330" t="inlineStr"/>
    </row>
    <row r="5001" ht="30" customHeight="1" s="496">
      <c r="A5001" s="330" t="n">
        <v>104179</v>
      </c>
      <c r="B5001" s="331" t="inlineStr">
        <is>
          <t>CAP, PVC, SERIE R, ÁGUA PLUVIAL, DN 150 MM, JUNTA ELÁSTICA, FORNECIDO E INSTALADO EM RAMAL DE ENCAMINHAMENTO. AF_06/2022</t>
        </is>
      </c>
      <c r="C5001" s="330" t="inlineStr">
        <is>
          <t>UN</t>
        </is>
      </c>
      <c r="D5001" s="330" t="n">
        <v>67.03</v>
      </c>
      <c r="E5001" s="330" t="n">
        <v>67.28</v>
      </c>
      <c r="F5001" s="330" t="inlineStr"/>
    </row>
    <row r="5002" ht="45" customHeight="1" s="496">
      <c r="A5002" s="330" t="n">
        <v>89587</v>
      </c>
      <c r="B5002" s="331" t="inlineStr">
        <is>
          <t>CURVA 87 GRAUS E 30 MINUTOS, PVC, SERIE R, ÁGUA PLUVIAL, DN 100 MM, JUNTA ELÁSTICA, FORNECIDO E INSTALADO EM CONDUTORES VERTICAIS DE ÁGUAS PLUVIAIS. AF_06/2022</t>
        </is>
      </c>
      <c r="C5002" s="330" t="inlineStr">
        <is>
          <t>UN</t>
        </is>
      </c>
      <c r="D5002" s="330" t="n">
        <v>44.94</v>
      </c>
      <c r="E5002" s="330" t="n">
        <v>45.74</v>
      </c>
      <c r="F5002" s="330" t="inlineStr"/>
    </row>
    <row r="5003" ht="45" customHeight="1" s="496">
      <c r="A5003" s="330" t="n">
        <v>89535</v>
      </c>
      <c r="B5003" s="331" t="inlineStr">
        <is>
          <t>CURVA 87 GRAUS E 30 MINUTOS, PVC, SERIE R, ÁGUA PLUVIAL, DN 100 MM, JUNTA ELÁSTICA, FORNECIDO E INSTALADO EM RAMAL DE ENCAMINHAMENTO. AF_06/2022</t>
        </is>
      </c>
      <c r="C5003" s="330" t="inlineStr">
        <is>
          <t>UN</t>
        </is>
      </c>
      <c r="D5003" s="330" t="n">
        <v>36.65</v>
      </c>
      <c r="E5003" s="330" t="n">
        <v>37.03</v>
      </c>
      <c r="F5003" s="330" t="inlineStr"/>
    </row>
    <row r="5004" ht="45" customHeight="1" s="496">
      <c r="A5004" s="330" t="n">
        <v>89592</v>
      </c>
      <c r="B5004" s="331" t="inlineStr">
        <is>
          <t>CURVA 87 GRAUS E 30 MINUTOS, PVC, SERIE R, ÁGUA PLUVIAL, DN 150 MM, JUNTA ELÁSTICA, FORNECIDO E INSTALADO EM CONDUTORES VERTICAIS DE ÁGUAS PLUVIAIS. AF_06/2022</t>
        </is>
      </c>
      <c r="C5004" s="330" t="inlineStr">
        <is>
          <t>UN</t>
        </is>
      </c>
      <c r="D5004" s="330" t="n">
        <v>134.57</v>
      </c>
      <c r="E5004" s="330" t="n">
        <v>135.95</v>
      </c>
      <c r="F5004" s="330" t="inlineStr"/>
    </row>
    <row r="5005" ht="45" customHeight="1" s="496">
      <c r="A5005" s="330" t="n">
        <v>104169</v>
      </c>
      <c r="B5005" s="331" t="inlineStr">
        <is>
          <t>CURVA 87 GRAUS E 30 MINUTOS, PVC, SERIE R, ÁGUA PLUVIAL, DN 150 MM, JUNTA ELÁSTICA, FORNECIDO E INSTALADO EM RAMAL DE ENCAMINHAMENTO. AF_06/2022</t>
        </is>
      </c>
      <c r="C5005" s="330" t="inlineStr">
        <is>
          <t>UN</t>
        </is>
      </c>
      <c r="D5005" s="330" t="n">
        <v>122.44</v>
      </c>
      <c r="E5005" s="330" t="n">
        <v>123.2</v>
      </c>
      <c r="F5005" s="330" t="inlineStr"/>
    </row>
    <row r="5006" ht="45" customHeight="1" s="496">
      <c r="A5006" s="330" t="n">
        <v>89583</v>
      </c>
      <c r="B5006" s="331" t="inlineStr">
        <is>
          <t>CURVA 87 GRAUS E 30 MINUTOS, PVC, SERIE R, ÁGUA PLUVIAL, DN 75 MM, JUNTA ELÁSTICA, FORNECIDO E INSTALADO EM CONDUTORES VERTICAIS DE ÁGUAS PLUVIAIS. AF_06/2022</t>
        </is>
      </c>
      <c r="C5006" s="330" t="inlineStr">
        <is>
          <t>UN</t>
        </is>
      </c>
      <c r="D5006" s="330" t="n">
        <v>37.02</v>
      </c>
      <c r="E5006" s="330" t="n">
        <v>37.53</v>
      </c>
      <c r="F5006" s="330" t="inlineStr"/>
    </row>
    <row r="5007" ht="45" customHeight="1" s="496">
      <c r="A5007" s="330" t="n">
        <v>89526</v>
      </c>
      <c r="B5007" s="331" t="inlineStr">
        <is>
          <t>CURVA 87 GRAUS E 30 MINUTOS, PVC, SERIE R, ÁGUA PLUVIAL, DN 75 MM, JUNTA ELÁSTICA, FORNECIDO E INSTALADO EM RAMAL DE ENCAMINHAMENTO. AF_06/2022</t>
        </is>
      </c>
      <c r="C5007" s="330" t="inlineStr">
        <is>
          <t>UN</t>
        </is>
      </c>
      <c r="D5007" s="330" t="n">
        <v>32.45</v>
      </c>
      <c r="E5007" s="330" t="n">
        <v>32.73</v>
      </c>
      <c r="F5007" s="330" t="inlineStr"/>
    </row>
    <row r="5008" ht="45" customHeight="1" s="496">
      <c r="A5008" s="330" t="n">
        <v>95695</v>
      </c>
      <c r="B5008" s="331" t="inlineStr">
        <is>
          <t>CURVA 90 GRAUS, PVC, SERIE R, ÁGUA PLUVIAL, DN 100 MM, JUNTA ELÁSTICA, FORNECIDO E INSTALADO EM CONDUTORES VERTICAIS DE ÁGUAS PLUVIAIS. AF_06/2022</t>
        </is>
      </c>
      <c r="C5008" s="330" t="inlineStr">
        <is>
          <t>UN</t>
        </is>
      </c>
      <c r="D5008" s="330" t="n">
        <v>52.78</v>
      </c>
      <c r="E5008" s="330" t="n">
        <v>53.58</v>
      </c>
      <c r="F5008" s="330" t="inlineStr"/>
    </row>
    <row r="5009" ht="45" customHeight="1" s="496">
      <c r="A5009" s="330" t="n">
        <v>95694</v>
      </c>
      <c r="B5009" s="331" t="inlineStr">
        <is>
          <t>CURVA 90 GRAUS, PVC, SERIE R, ÁGUA PLUVIAL, DN 100 MM, JUNTA ELÁSTICA, FORNECIDO E INSTALADO EM RAMAL DE ENCAMINHAMENTO. AF_06/2022</t>
        </is>
      </c>
      <c r="C5009" s="330" t="inlineStr">
        <is>
          <t>UN</t>
        </is>
      </c>
      <c r="D5009" s="330" t="n">
        <v>44.49</v>
      </c>
      <c r="E5009" s="330" t="n">
        <v>44.87</v>
      </c>
      <c r="F5009" s="330" t="inlineStr"/>
    </row>
    <row r="5010" ht="45" customHeight="1" s="496">
      <c r="A5010" s="330" t="n">
        <v>89585</v>
      </c>
      <c r="B5010" s="331" t="inlineStr">
        <is>
          <t>JOELHO 45 GRAUS, PVC, SERIE R, ÁGUA PLUVIAL, DN 100 MM, JUNTA ELÁSTICA, FORNECIDO E INSTALADO EM CONDUTORES VERTICAIS DE ÁGUAS PLUVIAIS. AF_06/2022</t>
        </is>
      </c>
      <c r="C5010" s="330" t="inlineStr">
        <is>
          <t>UN</t>
        </is>
      </c>
      <c r="D5010" s="330" t="n">
        <v>41.69</v>
      </c>
      <c r="E5010" s="330" t="n">
        <v>42.49</v>
      </c>
      <c r="F5010" s="330" t="inlineStr"/>
    </row>
    <row r="5011" ht="45" customHeight="1" s="496">
      <c r="A5011" s="330" t="n">
        <v>89531</v>
      </c>
      <c r="B5011" s="331" t="inlineStr">
        <is>
          <t>JOELHO 45 GRAUS, PVC, SERIE R, ÁGUA PLUVIAL, DN 100 MM, JUNTA ELÁSTICA, FORNECIDO E INSTALADO EM RAMAL DE ENCAMINHAMENTO. AF_06/2022</t>
        </is>
      </c>
      <c r="C5011" s="330" t="inlineStr">
        <is>
          <t>UN</t>
        </is>
      </c>
      <c r="D5011" s="330" t="n">
        <v>33.4</v>
      </c>
      <c r="E5011" s="330" t="n">
        <v>33.78</v>
      </c>
      <c r="F5011" s="330" t="inlineStr"/>
    </row>
    <row r="5012" ht="45" customHeight="1" s="496">
      <c r="A5012" s="330" t="n">
        <v>89591</v>
      </c>
      <c r="B5012" s="331" t="inlineStr">
        <is>
          <t>JOELHO 45 GRAUS, PVC, SERIE R, ÁGUA PLUVIAL, DN 150 MM, JUNTA ELÁSTICA, FORNECIDO E INSTALADO EM CONDUTORES VERTICAIS DE ÁGUAS PLUVIAIS. AF_06/2022</t>
        </is>
      </c>
      <c r="C5012" s="330" t="inlineStr">
        <is>
          <t>UN</t>
        </is>
      </c>
      <c r="D5012" s="330" t="n">
        <v>114.23</v>
      </c>
      <c r="E5012" s="330" t="n">
        <v>115.61</v>
      </c>
      <c r="F5012" s="330" t="inlineStr"/>
    </row>
    <row r="5013" ht="45" customHeight="1" s="496">
      <c r="A5013" s="330" t="n">
        <v>104168</v>
      </c>
      <c r="B5013" s="331" t="inlineStr">
        <is>
          <t>JOELHO 45 GRAUS, PVC, SERIE R, ÁGUA PLUVIAL, DN 150 MM, JUNTA ELÁSTICA, FORNECIDO E INSTALADO EM RAMAL DE ENCAMINHAMENTO. AF_06/2022</t>
        </is>
      </c>
      <c r="C5013" s="330" t="inlineStr">
        <is>
          <t>UN</t>
        </is>
      </c>
      <c r="D5013" s="330" t="n">
        <v>102.1</v>
      </c>
      <c r="E5013" s="330" t="n">
        <v>102.86</v>
      </c>
      <c r="F5013" s="330" t="inlineStr"/>
    </row>
    <row r="5014" ht="45" customHeight="1" s="496">
      <c r="A5014" s="330" t="n">
        <v>89516</v>
      </c>
      <c r="B5014" s="331" t="inlineStr">
        <is>
          <t>JOELHO 45 GRAUS, PVC, SERIE R, ÁGUA PLUVIAL, DN 40 MM, JUNTA SOLDÁVEL, FORNECIDO E INSTALADO EM RAMAL DE ENCAMINHAMENTO. AF_06/2022</t>
        </is>
      </c>
      <c r="C5014" s="330" t="inlineStr">
        <is>
          <t>UN</t>
        </is>
      </c>
      <c r="D5014" s="330" t="n">
        <v>7.27</v>
      </c>
      <c r="E5014" s="330" t="n">
        <v>7.41</v>
      </c>
      <c r="F5014" s="330" t="inlineStr"/>
    </row>
    <row r="5015" ht="45" customHeight="1" s="496">
      <c r="A5015" s="330" t="n">
        <v>89520</v>
      </c>
      <c r="B5015" s="331" t="inlineStr">
        <is>
          <t>JOELHO 45 GRAUS, PVC, SERIE R, ÁGUA PLUVIAL, DN 50 MM, JUNTA ELÁSTICA, FORNECIDO E INSTALADO EM RAMAL DE ENCAMINHAMENTO. AF_06/2022</t>
        </is>
      </c>
      <c r="C5015" s="330" t="inlineStr">
        <is>
          <t>UN</t>
        </is>
      </c>
      <c r="D5015" s="330" t="n">
        <v>14.8</v>
      </c>
      <c r="E5015" s="330" t="n">
        <v>14.98</v>
      </c>
      <c r="F5015" s="330" t="inlineStr"/>
    </row>
    <row r="5016" ht="45" customHeight="1" s="496">
      <c r="A5016" s="330" t="n">
        <v>89582</v>
      </c>
      <c r="B5016" s="331" t="inlineStr">
        <is>
          <t>JOELHO 45 GRAUS, PVC, SERIE R, ÁGUA PLUVIAL, DN 75 MM, JUNTA ELÁSTICA, FORNECIDO E INSTALADO EM CONDUTORES VERTICAIS DE ÁGUAS PLUVIAIS. AF_06/2022</t>
        </is>
      </c>
      <c r="C5016" s="330" t="inlineStr">
        <is>
          <t>UN</t>
        </is>
      </c>
      <c r="D5016" s="330" t="n">
        <v>30.81</v>
      </c>
      <c r="E5016" s="330" t="n">
        <v>31.32</v>
      </c>
      <c r="F5016" s="330" t="inlineStr"/>
    </row>
    <row r="5017" ht="45" customHeight="1" s="496">
      <c r="A5017" s="330" t="n">
        <v>89524</v>
      </c>
      <c r="B5017" s="331" t="inlineStr">
        <is>
          <t>JOELHO 45 GRAUS, PVC, SERIE R, ÁGUA PLUVIAL, DN 75 MM, JUNTA ELÁSTICA, FORNECIDO E INSTALADO EM RAMAL DE ENCAMINHAMENTO. AF_06/2022</t>
        </is>
      </c>
      <c r="C5017" s="330" t="inlineStr">
        <is>
          <t>UN</t>
        </is>
      </c>
      <c r="D5017" s="330" t="n">
        <v>26.24</v>
      </c>
      <c r="E5017" s="330" t="n">
        <v>26.52</v>
      </c>
      <c r="F5017" s="330" t="inlineStr"/>
    </row>
    <row r="5018" ht="45" customHeight="1" s="496">
      <c r="A5018" s="330" t="n">
        <v>89584</v>
      </c>
      <c r="B5018" s="331" t="inlineStr">
        <is>
          <t>JOELHO 90 GRAUS, PVC, SERIE R, ÁGUA PLUVIAL, DN 100 MM, JUNTA ELÁSTICA, FORNECIDO E INSTALADO EM CONDUTORES VERTICAIS DE ÁGUAS PLUVIAIS. AF_06/2022</t>
        </is>
      </c>
      <c r="C5018" s="330" t="inlineStr">
        <is>
          <t>UN</t>
        </is>
      </c>
      <c r="D5018" s="330" t="n">
        <v>40.93</v>
      </c>
      <c r="E5018" s="330" t="n">
        <v>41.73</v>
      </c>
      <c r="F5018" s="330" t="inlineStr"/>
    </row>
    <row r="5019" ht="45" customHeight="1" s="496">
      <c r="A5019" s="330" t="n">
        <v>89529</v>
      </c>
      <c r="B5019" s="331" t="inlineStr">
        <is>
          <t>JOELHO 90 GRAUS, PVC, SERIE R, ÁGUA PLUVIAL, DN 100 MM, JUNTA ELÁSTICA, FORNECIDO E INSTALADO EM RAMAL DE ENCAMINHAMENTO. AF_06/2022</t>
        </is>
      </c>
      <c r="C5019" s="330" t="inlineStr">
        <is>
          <t>UN</t>
        </is>
      </c>
      <c r="D5019" s="330" t="n">
        <v>32.64</v>
      </c>
      <c r="E5019" s="330" t="n">
        <v>33.02</v>
      </c>
      <c r="F5019" s="330" t="inlineStr"/>
    </row>
    <row r="5020" ht="45" customHeight="1" s="496">
      <c r="A5020" s="330" t="n">
        <v>89590</v>
      </c>
      <c r="B5020" s="331" t="inlineStr">
        <is>
          <t>JOELHO 90 GRAUS, PVC, SERIE R, ÁGUA PLUVIAL, DN 150 MM, JUNTA ELÁSTICA, FORNECIDO E INSTALADO EM CONDUTORES VERTICAIS DE ÁGUAS PLUVIAIS. AF_06/2022</t>
        </is>
      </c>
      <c r="C5020" s="330" t="inlineStr">
        <is>
          <t>UN</t>
        </is>
      </c>
      <c r="D5020" s="330" t="n">
        <v>116.54</v>
      </c>
      <c r="E5020" s="330" t="n">
        <v>117.92</v>
      </c>
      <c r="F5020" s="330" t="inlineStr"/>
    </row>
    <row r="5021" ht="45" customHeight="1" s="496">
      <c r="A5021" s="330" t="n">
        <v>104167</v>
      </c>
      <c r="B5021" s="331" t="inlineStr">
        <is>
          <t>JOELHO 90 GRAUS, PVC, SERIE R, ÁGUA PLUVIAL, DN 150 MM, JUNTA ELÁSTICA, FORNECIDO E INSTALADO EM RAMAL DE ENCAMINHAMENTO. AF_06/2022</t>
        </is>
      </c>
      <c r="C5021" s="330" t="inlineStr">
        <is>
          <t>UN</t>
        </is>
      </c>
      <c r="D5021" s="330" t="n">
        <v>104.41</v>
      </c>
      <c r="E5021" s="330" t="n">
        <v>105.17</v>
      </c>
      <c r="F5021" s="330" t="inlineStr"/>
    </row>
    <row r="5022" ht="45" customHeight="1" s="496">
      <c r="A5022" s="330" t="n">
        <v>89514</v>
      </c>
      <c r="B5022" s="331" t="inlineStr">
        <is>
          <t>JOELHO 90 GRAUS, PVC, SERIE R, ÁGUA PLUVIAL, DN 40 MM, JUNTA SOLDÁVEL, FORNECIDO E INSTALADO EM RAMAL DE ENCAMINHAMENTO. AF_06/2022</t>
        </is>
      </c>
      <c r="C5022" s="330" t="inlineStr">
        <is>
          <t>UN</t>
        </is>
      </c>
      <c r="D5022" s="330" t="n">
        <v>7.21</v>
      </c>
      <c r="E5022" s="330" t="n">
        <v>7.35</v>
      </c>
      <c r="F5022" s="330" t="inlineStr"/>
    </row>
    <row r="5023" ht="45" customHeight="1" s="496">
      <c r="A5023" s="330" t="n">
        <v>89518</v>
      </c>
      <c r="B5023" s="331" t="inlineStr">
        <is>
          <t>JOELHO 90 GRAUS, PVC, SERIE R, ÁGUA PLUVIAL, DN 50 MM, JUNTA ELÁSTICA, FORNECIDO E INSTALADO EM RAMAL DE ENCAMINHAMENTO. AF_06/2022</t>
        </is>
      </c>
      <c r="C5023" s="330" t="inlineStr">
        <is>
          <t>UN</t>
        </is>
      </c>
      <c r="D5023" s="330" t="n">
        <v>14.27</v>
      </c>
      <c r="E5023" s="330" t="n">
        <v>14.45</v>
      </c>
      <c r="F5023" s="330" t="inlineStr"/>
    </row>
    <row r="5024" ht="45" customHeight="1" s="496">
      <c r="A5024" s="330" t="n">
        <v>89581</v>
      </c>
      <c r="B5024" s="331" t="inlineStr">
        <is>
          <t>JOELHO 90 GRAUS, PVC, SERIE R, ÁGUA PLUVIAL, DN 75 MM, JUNTA ELÁSTICA, FORNECIDO E INSTALADO EM CONDUTORES VERTICAIS DE ÁGUAS PLUVIAIS. AF_06/2022</t>
        </is>
      </c>
      <c r="C5024" s="330" t="inlineStr">
        <is>
          <t>UN</t>
        </is>
      </c>
      <c r="D5024" s="330" t="n">
        <v>30.47</v>
      </c>
      <c r="E5024" s="330" t="n">
        <v>30.98</v>
      </c>
      <c r="F5024" s="330" t="inlineStr"/>
    </row>
    <row r="5025" ht="45" customHeight="1" s="496">
      <c r="A5025" s="330" t="n">
        <v>89522</v>
      </c>
      <c r="B5025" s="331" t="inlineStr">
        <is>
          <t>JOELHO 90 GRAUS, PVC, SERIE R, ÁGUA PLUVIAL, DN 75 MM, JUNTA ELÁSTICA, FORNECIDO E INSTALADO EM RAMAL DE ENCAMINHAMENTO. AF_06/2022</t>
        </is>
      </c>
      <c r="C5025" s="330" t="inlineStr">
        <is>
          <t>UN</t>
        </is>
      </c>
      <c r="D5025" s="330" t="n">
        <v>25.9</v>
      </c>
      <c r="E5025" s="330" t="n">
        <v>26.18</v>
      </c>
      <c r="F5025" s="330" t="inlineStr"/>
    </row>
    <row r="5026" ht="45" customHeight="1" s="496">
      <c r="A5026" s="330" t="n">
        <v>89574</v>
      </c>
      <c r="B5026" s="331" t="inlineStr">
        <is>
          <t>JUNÇÃO DUPLA, PVC, SERIE R, ÁGUA PLUVIAL, DN 100 X 100 X 100 MM, JUNTA ELÁSTICA, FORNECIDO E INSTALADO EM RAMAL DE ENCAMINHAMENTO. AF_06/2022</t>
        </is>
      </c>
      <c r="C5026" s="330" t="inlineStr">
        <is>
          <t>UN</t>
        </is>
      </c>
      <c r="D5026" s="330" t="n">
        <v>123.21</v>
      </c>
      <c r="E5026" s="330" t="n">
        <v>123.95</v>
      </c>
      <c r="F5026" s="330" t="inlineStr"/>
    </row>
    <row r="5027" ht="45" customHeight="1" s="496">
      <c r="A5027" s="330" t="n">
        <v>89690</v>
      </c>
      <c r="B5027" s="331" t="inlineStr">
        <is>
          <t>JUNÇÃO SIMPLES, PVC, SERIE R, ÁGUA PLUVIAL, DN 100 X 100 MM, JUNTA ELÁSTICA, FORNECIDO E INSTALADO EM CONDUTORES VERTICAIS DE ÁGUAS PLUVIAIS. AF_06/2022</t>
        </is>
      </c>
      <c r="C5027" s="330" t="inlineStr">
        <is>
          <t>UN</t>
        </is>
      </c>
      <c r="D5027" s="330" t="n">
        <v>77.28</v>
      </c>
      <c r="E5027" s="330" t="n">
        <v>78.34999999999999</v>
      </c>
      <c r="F5027" s="330" t="inlineStr"/>
    </row>
    <row r="5028" ht="45" customHeight="1" s="496">
      <c r="A5028" s="330" t="n">
        <v>89567</v>
      </c>
      <c r="B5028" s="331" t="inlineStr">
        <is>
          <t>JUNÇÃO SIMPLES, PVC, SERIE R, ÁGUA PLUVIAL, DN 100 X 100 MM, JUNTA ELÁSTICA, FORNECIDO E INSTALADO EM RAMAL DE ENCAMINHAMENTO. AF_06/2022</t>
        </is>
      </c>
      <c r="C5028" s="330" t="inlineStr">
        <is>
          <t>UN</t>
        </is>
      </c>
      <c r="D5028" s="330" t="n">
        <v>66.23999999999999</v>
      </c>
      <c r="E5028" s="330" t="n">
        <v>66.73999999999999</v>
      </c>
      <c r="F5028" s="330" t="inlineStr"/>
    </row>
    <row r="5029" ht="45" customHeight="1" s="496">
      <c r="A5029" s="330" t="n">
        <v>89692</v>
      </c>
      <c r="B5029" s="331" t="inlineStr">
        <is>
          <t>JUNÇÃO SIMPLES, PVC, SERIE R, ÁGUA PLUVIAL, DN 100 X 75 MM, JUNTA ELÁSTICA, FORNECIDO E INSTALADO EM CONDUTORES VERTICAIS DE ÁGUAS PLUVIAIS. AF_06/2022</t>
        </is>
      </c>
      <c r="C5029" s="330" t="inlineStr">
        <is>
          <t>UN</t>
        </is>
      </c>
      <c r="D5029" s="330" t="n">
        <v>84.51000000000001</v>
      </c>
      <c r="E5029" s="330" t="n">
        <v>85.44</v>
      </c>
      <c r="F5029" s="330" t="inlineStr"/>
    </row>
    <row r="5030" ht="45" customHeight="1" s="496">
      <c r="A5030" s="330" t="n">
        <v>89569</v>
      </c>
      <c r="B5030" s="331" t="inlineStr">
        <is>
          <t>JUNÇÃO SIMPLES, PVC, SERIE R, ÁGUA PLUVIAL, DN 100 X 75 MM, JUNTA ELÁSTICA, FORNECIDO E INSTALADO EM RAMAL DE ENCAMINHAMENTO. AF_06/2022</t>
        </is>
      </c>
      <c r="C5030" s="330" t="inlineStr">
        <is>
          <t>UN</t>
        </is>
      </c>
      <c r="D5030" s="330" t="n">
        <v>75.12</v>
      </c>
      <c r="E5030" s="330" t="n">
        <v>75.56999999999999</v>
      </c>
      <c r="F5030" s="330" t="inlineStr"/>
    </row>
    <row r="5031" ht="45" customHeight="1" s="496">
      <c r="A5031" s="330" t="n">
        <v>89699</v>
      </c>
      <c r="B5031" s="331" t="inlineStr">
        <is>
          <t>JUNÇÃO SIMPLES, PVC, SERIE R, ÁGUA PLUVIAL, DN 150 X 100 MM, JUNTA ELÁSTICA, FORNECIDO E INSTALADO EM CONDUTORES VERTICAIS DE ÁGUAS PLUVIAIS. AF_06/2022</t>
        </is>
      </c>
      <c r="C5031" s="330" t="inlineStr">
        <is>
          <t>UN</t>
        </is>
      </c>
      <c r="D5031" s="330" t="n">
        <v>167.77</v>
      </c>
      <c r="E5031" s="330" t="n">
        <v>169.36</v>
      </c>
      <c r="F5031" s="330" t="inlineStr"/>
    </row>
    <row r="5032" ht="45" customHeight="1" s="496">
      <c r="A5032" s="330" t="n">
        <v>104174</v>
      </c>
      <c r="B5032" s="331" t="inlineStr">
        <is>
          <t>JUNÇÃO SIMPLES, PVC, SERIE R, ÁGUA PLUVIAL, DN 150 X 100 MM, JUNTA ELÁSTICA, FORNECIDO E INSTALADO EM RAMAL DE ENCAMINHAMENTO. AF_06/2022</t>
        </is>
      </c>
      <c r="C5032" s="330" t="inlineStr">
        <is>
          <t>UN</t>
        </is>
      </c>
      <c r="D5032" s="330" t="n">
        <v>154.99</v>
      </c>
      <c r="E5032" s="330" t="n">
        <v>155.93</v>
      </c>
      <c r="F5032" s="330" t="inlineStr"/>
    </row>
    <row r="5033" ht="45" customHeight="1" s="496">
      <c r="A5033" s="330" t="n">
        <v>89698</v>
      </c>
      <c r="B5033" s="331" t="inlineStr">
        <is>
          <t>JUNÇÃO SIMPLES, PVC, SERIE R, ÁGUA PLUVIAL, DN 150 X 150 MM, JUNTA ELÁSTICA, FORNECIDO E INSTALADO EM CONDUTORES VERTICAIS DE ÁGUAS PLUVIAIS. AF_06/2022</t>
        </is>
      </c>
      <c r="C5033" s="330" t="inlineStr">
        <is>
          <t>UN</t>
        </is>
      </c>
      <c r="D5033" s="330" t="n">
        <v>219.88</v>
      </c>
      <c r="E5033" s="330" t="n">
        <v>221.72</v>
      </c>
      <c r="F5033" s="330" t="inlineStr"/>
    </row>
    <row r="5034" ht="45" customHeight="1" s="496">
      <c r="A5034" s="330" t="n">
        <v>104176</v>
      </c>
      <c r="B5034" s="331" t="inlineStr">
        <is>
          <t>JUNÇÃO SIMPLES, PVC, SERIE R, ÁGUA PLUVIAL, DN 150 X 150 MM, JUNTA ELÁSTICA, FORNECIDO E INSTALADO EM RAMAL DE ENCAMINHAMENTO. AF_06/2022</t>
        </is>
      </c>
      <c r="C5034" s="330" t="inlineStr">
        <is>
          <t>UN</t>
        </is>
      </c>
      <c r="D5034" s="330" t="n">
        <v>203.7</v>
      </c>
      <c r="E5034" s="330" t="n">
        <v>204.71</v>
      </c>
      <c r="F5034" s="330" t="inlineStr"/>
    </row>
    <row r="5035" ht="45" customHeight="1" s="496">
      <c r="A5035" s="330" t="n">
        <v>89561</v>
      </c>
      <c r="B5035" s="331" t="inlineStr">
        <is>
          <t>JUNÇÃO SIMPLES, PVC, SERIE R, ÁGUA PLUVIAL, DN 40 MM, JUNTA SOLDÁVEL, FORNECIDO E INSTALADO EM RAMAL DE ENCAMINHAMENTO. AF_06/2022</t>
        </is>
      </c>
      <c r="C5035" s="330" t="inlineStr">
        <is>
          <t>UN</t>
        </is>
      </c>
      <c r="D5035" s="330" t="n">
        <v>12.33</v>
      </c>
      <c r="E5035" s="330" t="n">
        <v>12.51</v>
      </c>
      <c r="F5035" s="330" t="inlineStr"/>
    </row>
    <row r="5036" ht="45" customHeight="1" s="496">
      <c r="A5036" s="330" t="n">
        <v>89563</v>
      </c>
      <c r="B5036" s="331" t="inlineStr">
        <is>
          <t>JUNÇÃO SIMPLES, PVC, SERIE R, ÁGUA PLUVIAL, DN 50 MM, JUNTA ELÁSTICA, FORNECIDO E INSTALADO EM RAMAL DE ENCAMINHAMENTO. AF_06/2022</t>
        </is>
      </c>
      <c r="C5036" s="330" t="inlineStr">
        <is>
          <t>UN</t>
        </is>
      </c>
      <c r="D5036" s="330" t="n">
        <v>29.69</v>
      </c>
      <c r="E5036" s="330" t="n">
        <v>29.93</v>
      </c>
      <c r="F5036" s="330" t="inlineStr"/>
    </row>
    <row r="5037" ht="45" customHeight="1" s="496">
      <c r="A5037" s="330" t="n">
        <v>89685</v>
      </c>
      <c r="B5037" s="331" t="inlineStr">
        <is>
          <t>JUNÇÃO SIMPLES, PVC, SERIE R, ÁGUA PLUVIAL, DN 75 X 75 MM, JUNTA ELÁSTICA, FORNECIDO E INSTALADO EM CONDUTORES VERTICAIS DE ÁGUAS PLUVIAIS. AF_06/2022</t>
        </is>
      </c>
      <c r="C5037" s="330" t="inlineStr">
        <is>
          <t>UN</t>
        </is>
      </c>
      <c r="D5037" s="330" t="n">
        <v>52.68</v>
      </c>
      <c r="E5037" s="330" t="n">
        <v>53.36</v>
      </c>
      <c r="F5037" s="330" t="inlineStr"/>
    </row>
    <row r="5038" ht="45" customHeight="1" s="496">
      <c r="A5038" s="330" t="n">
        <v>89565</v>
      </c>
      <c r="B5038" s="331" t="inlineStr">
        <is>
          <t>JUNÇÃO SIMPLES, PVC, SERIE R, ÁGUA PLUVIAL, DN 75 X 75 MM, JUNTA ELÁSTICA, FORNECIDO E INSTALADO EM RAMAL DE ENCAMINHAMENTO. AF_06/2022</t>
        </is>
      </c>
      <c r="C5038" s="330" t="inlineStr">
        <is>
          <t>UN</t>
        </is>
      </c>
      <c r="D5038" s="330" t="n">
        <v>46.58</v>
      </c>
      <c r="E5038" s="330" t="n">
        <v>46.94</v>
      </c>
      <c r="F5038" s="330" t="inlineStr"/>
    </row>
    <row r="5039" ht="45" customHeight="1" s="496">
      <c r="A5039" s="330" t="n">
        <v>89671</v>
      </c>
      <c r="B5039" s="331" t="inlineStr">
        <is>
          <t>LUVA DE CORRER, PVC, SERIE R, ÁGUA PLUVIAL, DN 100 MM, JUNTA ELÁSTICA, FORNECIDO E INSTALADO EM CONDUTORES VERTICAIS DE ÁGUAS PLUVIAIS. AF_06/2022</t>
        </is>
      </c>
      <c r="C5039" s="330" t="inlineStr">
        <is>
          <t>UN</t>
        </is>
      </c>
      <c r="D5039" s="330" t="n">
        <v>39.45</v>
      </c>
      <c r="E5039" s="330" t="n">
        <v>39.99</v>
      </c>
      <c r="F5039" s="330" t="inlineStr"/>
    </row>
    <row r="5040" ht="45" customHeight="1" s="496">
      <c r="A5040" s="330" t="n">
        <v>89556</v>
      </c>
      <c r="B5040" s="331" t="inlineStr">
        <is>
          <t>LUVA DE CORRER, PVC, SERIE R, ÁGUA PLUVIAL, DN 100 MM, JUNTA ELÁSTICA, FORNECIDO E INSTALADO EM RAMAL DE ENCAMINHAMENTO. AF_06/2022</t>
        </is>
      </c>
      <c r="C5040" s="330" t="inlineStr">
        <is>
          <t>UN</t>
        </is>
      </c>
      <c r="D5040" s="330" t="n">
        <v>33.93</v>
      </c>
      <c r="E5040" s="330" t="n">
        <v>34.18</v>
      </c>
      <c r="F5040" s="330" t="inlineStr"/>
    </row>
    <row r="5041" ht="45" customHeight="1" s="496">
      <c r="A5041" s="330" t="n">
        <v>89679</v>
      </c>
      <c r="B5041" s="331" t="inlineStr">
        <is>
          <t>LUVA DE CORRER, PVC, SERIE R, ÁGUA PLUVIAL, DN 150 MM, JUNTA ELÁSTICA, FORNECIDO E INSTALADO EM CONDUTORES VERTICAIS DE ÁGUAS PLUVIAIS. AF_06/2022</t>
        </is>
      </c>
      <c r="C5041" s="330" t="inlineStr">
        <is>
          <t>UN</t>
        </is>
      </c>
      <c r="D5041" s="330" t="n">
        <v>105.87</v>
      </c>
      <c r="E5041" s="330" t="n">
        <v>106.79</v>
      </c>
      <c r="F5041" s="330" t="inlineStr"/>
    </row>
    <row r="5042" ht="45" customHeight="1" s="496">
      <c r="A5042" s="330" t="n">
        <v>104171</v>
      </c>
      <c r="B5042" s="331" t="inlineStr">
        <is>
          <t>LUVA DE CORRER, PVC, SERIE R, ÁGUA PLUVIAL, DN 150 MM, JUNTA ELÁSTICA, FORNECIDO E INSTALADO EM RAMAL DE ENCAMINHAMENTO. AF_06/2022</t>
        </is>
      </c>
      <c r="C5042" s="330" t="inlineStr">
        <is>
          <t>UN</t>
        </is>
      </c>
      <c r="D5042" s="330" t="n">
        <v>76.13</v>
      </c>
      <c r="E5042" s="330" t="n">
        <v>76.63</v>
      </c>
      <c r="F5042" s="330" t="inlineStr"/>
    </row>
    <row r="5043" ht="45" customHeight="1" s="496">
      <c r="A5043" s="330" t="n">
        <v>89600</v>
      </c>
      <c r="B5043" s="331" t="inlineStr">
        <is>
          <t>LUVA DE CORRER, PVC, SERIE R, ÁGUA PLUVIAL, DN 75 MM, JUNTA ELÁSTICA, FORNECIDO E INSTALADO EM CONDUTORES VERTICAIS DE ÁGUAS PLUVIAIS. AF_06/2022</t>
        </is>
      </c>
      <c r="C5043" s="330" t="inlineStr">
        <is>
          <t>UN</t>
        </is>
      </c>
      <c r="D5043" s="330" t="n">
        <v>23.41</v>
      </c>
      <c r="E5043" s="330" t="n">
        <v>23.76</v>
      </c>
      <c r="F5043" s="330" t="inlineStr"/>
    </row>
    <row r="5044" ht="45" customHeight="1" s="496">
      <c r="A5044" s="330" t="n">
        <v>89548</v>
      </c>
      <c r="B5044" s="331" t="inlineStr">
        <is>
          <t>LUVA DE CORRER, PVC, SERIE R, ÁGUA PLUVIAL, DN 75 MM, JUNTA ELÁSTICA, FORNECIDO E INSTALADO EM RAMAL DE ENCAMINHAMENTO. AF_06/2022</t>
        </is>
      </c>
      <c r="C5044" s="330" t="inlineStr">
        <is>
          <t>UN</t>
        </is>
      </c>
      <c r="D5044" s="330" t="n">
        <v>20.36</v>
      </c>
      <c r="E5044" s="330" t="n">
        <v>20.54</v>
      </c>
      <c r="F5044" s="330" t="inlineStr"/>
    </row>
    <row r="5045" ht="45" customHeight="1" s="496">
      <c r="A5045" s="330" t="n">
        <v>89669</v>
      </c>
      <c r="B5045" s="331" t="inlineStr">
        <is>
          <t>LUVA SIMPLES, PVC, SERIE R, ÁGUA PLUVIAL, DN 100 MM, JUNTA ELÁSTICA, FORNECIDO E INSTALADO EM CONDUTORES VERTICAIS DE ÁGUAS PLUVIAIS. AF_06/2022</t>
        </is>
      </c>
      <c r="C5045" s="330" t="inlineStr">
        <is>
          <t>UN</t>
        </is>
      </c>
      <c r="D5045" s="330" t="n">
        <v>30.02</v>
      </c>
      <c r="E5045" s="330" t="n">
        <v>30.56</v>
      </c>
      <c r="F5045" s="330" t="inlineStr"/>
    </row>
    <row r="5046" ht="30" customHeight="1" s="496">
      <c r="A5046" s="330" t="n">
        <v>89554</v>
      </c>
      <c r="B5046" s="331" t="inlineStr">
        <is>
          <t>LUVA SIMPLES, PVC, SERIE R, ÁGUA PLUVIAL, DN 100 MM, JUNTA ELÁSTICA, FORNECIDO E INSTALADO EM RAMAL DE ENCAMINHAMENTO. AF_06/2022</t>
        </is>
      </c>
      <c r="C5046" s="330" t="inlineStr">
        <is>
          <t>UN</t>
        </is>
      </c>
      <c r="D5046" s="330" t="n">
        <v>24.47</v>
      </c>
      <c r="E5046" s="330" t="n">
        <v>24.72</v>
      </c>
      <c r="F5046" s="330" t="inlineStr"/>
    </row>
    <row r="5047" ht="45" customHeight="1" s="496">
      <c r="A5047" s="330" t="n">
        <v>89677</v>
      </c>
      <c r="B5047" s="331" t="inlineStr">
        <is>
          <t>LUVA SIMPLES, PVC, SERIE R, ÁGUA PLUVIAL, DN 150 MM, JUNTA ELÁSTICA, FORNECIDO E INSTALADO EM CONDUTORES VERTICAIS DE ÁGUAS PLUVIAIS. AF_06/2022</t>
        </is>
      </c>
      <c r="C5047" s="330" t="inlineStr">
        <is>
          <t>UN</t>
        </is>
      </c>
      <c r="D5047" s="330" t="n">
        <v>68.39</v>
      </c>
      <c r="E5047" s="330" t="n">
        <v>69.31</v>
      </c>
      <c r="F5047" s="330" t="inlineStr"/>
    </row>
    <row r="5048" ht="30" customHeight="1" s="496">
      <c r="A5048" s="330" t="n">
        <v>104170</v>
      </c>
      <c r="B5048" s="331" t="inlineStr">
        <is>
          <t>LUVA SIMPLES, PVC, SERIE R, ÁGUA PLUVIAL, DN 150 MM, JUNTA ELÁSTICA, FORNECIDO E INSTALADO EM RAMAL DE ENCAMINHAMENTO. AF_06/2022</t>
        </is>
      </c>
      <c r="C5048" s="330" t="inlineStr">
        <is>
          <t>UN</t>
        </is>
      </c>
      <c r="D5048" s="330" t="n">
        <v>60.16</v>
      </c>
      <c r="E5048" s="330" t="n">
        <v>60.66</v>
      </c>
      <c r="F5048" s="330" t="inlineStr"/>
    </row>
    <row r="5049" ht="30" customHeight="1" s="496">
      <c r="A5049" s="330" t="n">
        <v>89544</v>
      </c>
      <c r="B5049" s="331" t="inlineStr">
        <is>
          <t>LUVA SIMPLES, PVC, SERIE R, ÁGUA PLUVIAL, DN 40 MM, JUNTA SOLDÁVEL, FORNECIDO E INSTALADO EM RAMAL DE ENCAMINHAMENTO. AF_06/2022</t>
        </is>
      </c>
      <c r="C5049" s="330" t="inlineStr">
        <is>
          <t>UN</t>
        </is>
      </c>
      <c r="D5049" s="330" t="n">
        <v>7.03</v>
      </c>
      <c r="E5049" s="330" t="n">
        <v>7.12</v>
      </c>
      <c r="F5049" s="330" t="inlineStr"/>
    </row>
    <row r="5050" ht="30" customHeight="1" s="496">
      <c r="A5050" s="330" t="n">
        <v>89545</v>
      </c>
      <c r="B5050" s="331" t="inlineStr">
        <is>
          <t>LUVA SIMPLES, PVC, SERIE R, ÁGUA PLUVIAL, DN 50 MM, JUNTA ELÁSTICA, FORNECIDO E INSTALADO EM RAMAL DE ENCAMINHAMENTO. AF_06/2022</t>
        </is>
      </c>
      <c r="C5050" s="330" t="inlineStr">
        <is>
          <t>UN</t>
        </is>
      </c>
      <c r="D5050" s="330" t="n">
        <v>14.12</v>
      </c>
      <c r="E5050" s="330" t="n">
        <v>14.23</v>
      </c>
      <c r="F5050" s="330" t="inlineStr"/>
    </row>
    <row r="5051" ht="45" customHeight="1" s="496">
      <c r="A5051" s="330" t="n">
        <v>89599</v>
      </c>
      <c r="B5051" s="331" t="inlineStr">
        <is>
          <t>LUVA SIMPLES, PVC, SERIE R, ÁGUA PLUVIAL, DN 75 MM, JUNTA ELÁSTICA, FORNECIDO E INSTALADO EM CONDUTORES VERTICAIS DE ÁGUAS PLUVIAIS. AF_06/2022</t>
        </is>
      </c>
      <c r="C5051" s="330" t="inlineStr">
        <is>
          <t>UN</t>
        </is>
      </c>
      <c r="D5051" s="330" t="n">
        <v>22.1</v>
      </c>
      <c r="E5051" s="330" t="n">
        <v>22.45</v>
      </c>
      <c r="F5051" s="330" t="inlineStr"/>
    </row>
    <row r="5052" ht="30" customHeight="1" s="496">
      <c r="A5052" s="330" t="n">
        <v>89547</v>
      </c>
      <c r="B5052" s="331" t="inlineStr">
        <is>
          <t>LUVA SIMPLES, PVC, SERIE R, ÁGUA PLUVIAL, DN 75 MM, JUNTA ELÁSTICA, FORNECIDO E INSTALADO EM RAMAL DE ENCAMINHAMENTO. AF_06/2022</t>
        </is>
      </c>
      <c r="C5052" s="330" t="inlineStr">
        <is>
          <t>UN</t>
        </is>
      </c>
      <c r="D5052" s="330" t="n">
        <v>19.04</v>
      </c>
      <c r="E5052" s="330" t="n">
        <v>19.22</v>
      </c>
      <c r="F5052" s="330" t="inlineStr"/>
    </row>
    <row r="5053" ht="45" customHeight="1" s="496">
      <c r="A5053" s="330" t="n">
        <v>89495</v>
      </c>
      <c r="B5053" s="331" t="inlineStr">
        <is>
          <t>RALO SIFONADO, PVC, DN 100 X 40 MM, JUNTA SOLDÁVEL, FORNECIDO E INSTALADO EM RAMAIS DE ENCAMINHAMENTO DE ÁGUA PLUVIAL. AF_06/2022</t>
        </is>
      </c>
      <c r="C5053" s="330" t="inlineStr">
        <is>
          <t>UN</t>
        </is>
      </c>
      <c r="D5053" s="330" t="n">
        <v>18.51</v>
      </c>
      <c r="E5053" s="330" t="n">
        <v>18.84</v>
      </c>
      <c r="F5053" s="330" t="inlineStr"/>
    </row>
    <row r="5054" ht="45" customHeight="1" s="496">
      <c r="A5054" s="330" t="n">
        <v>89673</v>
      </c>
      <c r="B5054" s="331" t="inlineStr">
        <is>
          <t>REDUÇÃO EXCÊNTRICA, PVC, SERIE R, ÁGUA PLUVIAL, DN 100 X 75 MM, JUNTA ELÁSTICA, FORNECIDO E INSTALADO EM CONDUTORES VERTICAIS DE ÁGUAS PLUVIAIS. AF_06/2022</t>
        </is>
      </c>
      <c r="C5054" s="330" t="inlineStr">
        <is>
          <t>UN</t>
        </is>
      </c>
      <c r="D5054" s="330" t="n">
        <v>31.66</v>
      </c>
      <c r="E5054" s="330" t="n">
        <v>32.09</v>
      </c>
      <c r="F5054" s="330" t="inlineStr"/>
    </row>
    <row r="5055" ht="45" customHeight="1" s="496">
      <c r="A5055" s="330" t="n">
        <v>89557</v>
      </c>
      <c r="B5055" s="331" t="inlineStr">
        <is>
          <t>REDUÇÃO EXCÊNTRICA, PVC, SERIE R, ÁGUA PLUVIAL, DN 100 X 75 MM, JUNTA ELÁSTICA, FORNECIDO E INSTALADO EM RAMAL DE ENCAMINHAMENTO. AF_06/2022</t>
        </is>
      </c>
      <c r="C5055" s="330" t="inlineStr">
        <is>
          <t>UN</t>
        </is>
      </c>
      <c r="D5055" s="330" t="n">
        <v>27.37</v>
      </c>
      <c r="E5055" s="330" t="n">
        <v>27.59</v>
      </c>
      <c r="F5055" s="330" t="inlineStr"/>
    </row>
    <row r="5056" ht="45" customHeight="1" s="496">
      <c r="A5056" s="330" t="n">
        <v>89681</v>
      </c>
      <c r="B5056" s="331" t="inlineStr">
        <is>
          <t>REDUÇÃO EXCÊNTRICA, PVC, SERIE R, ÁGUA PLUVIAL, DN 150 X 100 MM, JUNTA ELÁSTICA, FORNECIDO E INSTALADO EM CONDUTORES VERTICAIS DE ÁGUAS PLUVIAIS. AF_06/2022</t>
        </is>
      </c>
      <c r="C5056" s="330" t="inlineStr">
        <is>
          <t>UN</t>
        </is>
      </c>
      <c r="D5056" s="330" t="n">
        <v>76.79000000000001</v>
      </c>
      <c r="E5056" s="330" t="n">
        <v>77.52</v>
      </c>
      <c r="F5056" s="330" t="inlineStr"/>
    </row>
    <row r="5057" ht="45" customHeight="1" s="496">
      <c r="A5057" s="330" t="n">
        <v>104173</v>
      </c>
      <c r="B5057" s="331" t="inlineStr">
        <is>
          <t>REDUÇÃO EXCÊNTRICA, PVC, SERIE R, ÁGUA PLUVIAL, DN 150 X 100 MM, JUNTA ELÁSTICA, FORNECIDO E INSTALADO EM RAMAL DE ENCAMINHAMENTO. AF_06/2022</t>
        </is>
      </c>
      <c r="C5057" s="330" t="inlineStr">
        <is>
          <t>UN</t>
        </is>
      </c>
      <c r="D5057" s="330" t="n">
        <v>71.26000000000001</v>
      </c>
      <c r="E5057" s="330" t="n">
        <v>71.7</v>
      </c>
      <c r="F5057" s="330" t="inlineStr"/>
    </row>
    <row r="5058" ht="45" customHeight="1" s="496">
      <c r="A5058" s="330" t="n">
        <v>89549</v>
      </c>
      <c r="B5058" s="331" t="inlineStr">
        <is>
          <t>REDUÇÃO EXCÊNTRICA, PVC, SERIE R, ÁGUA PLUVIAL, DN 75 X 50 MM, JUNTA ELÁSTICA, FORNECIDO E INSTALADO EM RAMAL DE ENCAMINHAMENTO. AF_06/2022</t>
        </is>
      </c>
      <c r="C5058" s="330" t="inlineStr">
        <is>
          <t>UN</t>
        </is>
      </c>
      <c r="D5058" s="330" t="n">
        <v>17.06</v>
      </c>
      <c r="E5058" s="330" t="n">
        <v>17.2</v>
      </c>
      <c r="F5058" s="330" t="inlineStr"/>
    </row>
    <row r="5059" ht="30" customHeight="1" s="496">
      <c r="A5059" s="330" t="n">
        <v>89578</v>
      </c>
      <c r="B5059" s="331" t="inlineStr">
        <is>
          <t>TUBO PVC, SÉRIE R, ÁGUA PLUVIAL, DN 100 MM, FORNECIDO E INSTALADO EM CONDUTORES VERTICAIS DE ÁGUAS PLUVIAIS. AF_06/2022</t>
        </is>
      </c>
      <c r="C5059" s="330" t="inlineStr">
        <is>
          <t>M</t>
        </is>
      </c>
      <c r="D5059" s="330" t="n">
        <v>25.84</v>
      </c>
      <c r="E5059" s="330" t="n">
        <v>26.07</v>
      </c>
      <c r="F5059" s="330" t="inlineStr"/>
    </row>
    <row r="5060" ht="30" customHeight="1" s="496">
      <c r="A5060" s="330" t="n">
        <v>89512</v>
      </c>
      <c r="B5060" s="331" t="inlineStr">
        <is>
          <t>TUBO PVC, SÉRIE R, ÁGUA PLUVIAL, DN 100 MM, FORNECIDO E INSTALADO EM RAMAL DE ENCAMINHAMENTO. AF_06/2022</t>
        </is>
      </c>
      <c r="C5060" s="330" t="inlineStr">
        <is>
          <t>M</t>
        </is>
      </c>
      <c r="D5060" s="330" t="n">
        <v>44.59</v>
      </c>
      <c r="E5060" s="330" t="n">
        <v>45.77</v>
      </c>
      <c r="F5060" s="330" t="inlineStr"/>
    </row>
    <row r="5061" ht="30" customHeight="1" s="496">
      <c r="A5061" s="330" t="n">
        <v>89580</v>
      </c>
      <c r="B5061" s="331" t="inlineStr">
        <is>
          <t>TUBO PVC, SÉRIE R, ÁGUA PLUVIAL, DN 150 MM, FORNECIDO E INSTALADO EM CONDUTORES VERTICAIS DE ÁGUAS PLUVIAIS. AF_06/2022</t>
        </is>
      </c>
      <c r="C5061" s="330" t="inlineStr">
        <is>
          <t>M</t>
        </is>
      </c>
      <c r="D5061" s="330" t="n">
        <v>52.93</v>
      </c>
      <c r="E5061" s="330" t="n">
        <v>53.31</v>
      </c>
      <c r="F5061" s="330" t="inlineStr"/>
    </row>
    <row r="5062" ht="30" customHeight="1" s="496">
      <c r="A5062" s="330" t="n">
        <v>104166</v>
      </c>
      <c r="B5062" s="331" t="inlineStr">
        <is>
          <t>TUBO PVC, SÉRIE R, ÁGUA PLUVIAL, DN 150 MM, FORNECIDO E INSTALADO EM RAMAL DE ENCAMINHAMENTO. AF_06/2022</t>
        </is>
      </c>
      <c r="C5062" s="330" t="inlineStr">
        <is>
          <t>M</t>
        </is>
      </c>
      <c r="D5062" s="330" t="n">
        <v>59.87</v>
      </c>
      <c r="E5062" s="330" t="n">
        <v>60.62</v>
      </c>
      <c r="F5062" s="330" t="inlineStr"/>
    </row>
    <row r="5063" ht="30" customHeight="1" s="496">
      <c r="A5063" s="330" t="n">
        <v>89508</v>
      </c>
      <c r="B5063" s="331" t="inlineStr">
        <is>
          <t>TUBO PVC, SÉRIE R, ÁGUA PLUVIAL, DN 40 MM, FORNECIDO E INSTALADO EM RAMAL DE ENCAMINHAMENTO. AF_06/2022</t>
        </is>
      </c>
      <c r="C5063" s="330" t="inlineStr">
        <is>
          <t>M</t>
        </is>
      </c>
      <c r="D5063" s="330" t="n">
        <v>15.47</v>
      </c>
      <c r="E5063" s="330" t="n">
        <v>15.91</v>
      </c>
      <c r="F5063" s="330" t="inlineStr"/>
    </row>
    <row r="5064" ht="30" customHeight="1" s="496">
      <c r="A5064" s="330" t="n">
        <v>89509</v>
      </c>
      <c r="B5064" s="331" t="inlineStr">
        <is>
          <t>TUBO PVC, SÉRIE R, ÁGUA PLUVIAL, DN 50 MM, FORNECIDO E INSTALADO EM RAMAL DE ENCAMINHAMENTO. AF_06/2022</t>
        </is>
      </c>
      <c r="C5064" s="330" t="inlineStr">
        <is>
          <t>M</t>
        </is>
      </c>
      <c r="D5064" s="330" t="n">
        <v>20.69</v>
      </c>
      <c r="E5064" s="330" t="n">
        <v>21.25</v>
      </c>
      <c r="F5064" s="330" t="inlineStr"/>
    </row>
    <row r="5065" ht="30" customHeight="1" s="496">
      <c r="A5065" s="330" t="n">
        <v>89576</v>
      </c>
      <c r="B5065" s="331" t="inlineStr">
        <is>
          <t>TUBO PVC, SÉRIE R, ÁGUA PLUVIAL, DN 75 MM, FORNECIDO E INSTALADO EM CONDUTORES VERTICAIS DE ÁGUAS PLUVIAIS. AF_06/2022</t>
        </is>
      </c>
      <c r="C5065" s="330" t="inlineStr">
        <is>
          <t>M</t>
        </is>
      </c>
      <c r="D5065" s="330" t="n">
        <v>20.56</v>
      </c>
      <c r="E5065" s="330" t="n">
        <v>20.7</v>
      </c>
      <c r="F5065" s="330" t="inlineStr"/>
    </row>
    <row r="5066" ht="30" customHeight="1" s="496">
      <c r="A5066" s="330" t="n">
        <v>89511</v>
      </c>
      <c r="B5066" s="331" t="inlineStr">
        <is>
          <t>TUBO PVC, SÉRIE R, ÁGUA PLUVIAL, DN 75 MM, FORNECIDO E INSTALADO EM RAMAL DE ENCAMINHAMENTO. AF_06/2022</t>
        </is>
      </c>
      <c r="C5066" s="330" t="inlineStr">
        <is>
          <t>M</t>
        </is>
      </c>
      <c r="D5066" s="330" t="n">
        <v>34.66</v>
      </c>
      <c r="E5066" s="330" t="n">
        <v>35.52</v>
      </c>
      <c r="F5066" s="330" t="inlineStr"/>
    </row>
    <row r="5067" ht="45" customHeight="1" s="496">
      <c r="A5067" s="330" t="n">
        <v>89675</v>
      </c>
      <c r="B5067" s="331" t="inlineStr">
        <is>
          <t>TÊ DE INSPEÇÃO, PVC, SERIE R, ÁGUA PLUVIAL, DN 100 MM, JUNTA ELÁSTICA, FORNECIDO E INSTALADO EM CONDUTORES VERTICAIS DE ÁGUAS PLUVIAIS. AF_06/2022</t>
        </is>
      </c>
      <c r="C5067" s="330" t="inlineStr">
        <is>
          <t>UN</t>
        </is>
      </c>
      <c r="D5067" s="330" t="n">
        <v>58.69</v>
      </c>
      <c r="E5067" s="330" t="n">
        <v>59.23</v>
      </c>
      <c r="F5067" s="330" t="inlineStr"/>
    </row>
    <row r="5068" ht="45" customHeight="1" s="496">
      <c r="A5068" s="330" t="n">
        <v>89559</v>
      </c>
      <c r="B5068" s="331" t="inlineStr">
        <is>
          <t>TÊ DE INSPEÇÃO, PVC, SERIE R, ÁGUA PLUVIAL, DN 100 MM, JUNTA ELÁSTICA, FORNECIDO E INSTALADO EM RAMAL DE ENCAMINHAMENTO. AF_06/2022</t>
        </is>
      </c>
      <c r="C5068" s="330" t="inlineStr">
        <is>
          <t>UN</t>
        </is>
      </c>
      <c r="D5068" s="330" t="n">
        <v>53.17</v>
      </c>
      <c r="E5068" s="330" t="n">
        <v>53.42</v>
      </c>
      <c r="F5068" s="330" t="inlineStr"/>
    </row>
    <row r="5069" ht="45" customHeight="1" s="496">
      <c r="A5069" s="330" t="n">
        <v>104172</v>
      </c>
      <c r="B5069" s="331" t="inlineStr">
        <is>
          <t>TÊ DE INSPEÇÃO, PVC, SERIE R, ÁGUA PLUVIAL, DN 150 MM, JUNTA ELÁSTICA, FORNECIDO E INSTALADO EM RAMAL DE ENCAMINHAMENTO. AF_06/2022</t>
        </is>
      </c>
      <c r="C5069" s="330" t="inlineStr">
        <is>
          <t>UN</t>
        </is>
      </c>
      <c r="D5069" s="330" t="n">
        <v>211.88</v>
      </c>
      <c r="E5069" s="330" t="n">
        <v>212.38</v>
      </c>
      <c r="F5069" s="330" t="inlineStr"/>
    </row>
    <row r="5070" ht="45" customHeight="1" s="496">
      <c r="A5070" s="330" t="n">
        <v>89683</v>
      </c>
      <c r="B5070" s="331" t="inlineStr">
        <is>
          <t>TÊ DE INSPEÇÃO, PVC, SERIE R, ÁGUA PLUVIAL, DN 150 X 100 MM, JUNTA ELÁSTICA, FORNECIDO E INSTALADO EM CONDUTORES VERTICAIS DE ÁGUAS PLUVIAIS. AF_06/2022</t>
        </is>
      </c>
      <c r="C5070" s="330" t="inlineStr">
        <is>
          <t>UN</t>
        </is>
      </c>
      <c r="D5070" s="330" t="n">
        <v>219.97</v>
      </c>
      <c r="E5070" s="330" t="n">
        <v>220.89</v>
      </c>
      <c r="F5070" s="330" t="inlineStr"/>
    </row>
    <row r="5071" ht="45" customHeight="1" s="496">
      <c r="A5071" s="330" t="n">
        <v>89667</v>
      </c>
      <c r="B5071" s="331" t="inlineStr">
        <is>
          <t>TÊ DE INSPEÇÃO, PVC, SERIE R, ÁGUA PLUVIAL, DN 75 MM, JUNTA ELÁSTICA, FORNECIDO E INSTALADO EM CONDUTORES VERTICAIS DE ÁGUAS PLUVIAIS. AF_06/2022</t>
        </is>
      </c>
      <c r="C5071" s="330" t="inlineStr">
        <is>
          <t>UN</t>
        </is>
      </c>
      <c r="D5071" s="330" t="n">
        <v>36.42</v>
      </c>
      <c r="E5071" s="330" t="n">
        <v>36.77</v>
      </c>
      <c r="F5071" s="330" t="inlineStr"/>
    </row>
    <row r="5072" ht="45" customHeight="1" s="496">
      <c r="A5072" s="330" t="n">
        <v>89550</v>
      </c>
      <c r="B5072" s="331" t="inlineStr">
        <is>
          <t>TÊ DE INSPEÇÃO, PVC, SERIE R, ÁGUA PLUVIAL, DN 75 MM, JUNTA ELÁSTICA, FORNECIDO E INSTALADO EM RAMAL DE ENCAMINHAMENTO. AF_06/2022</t>
        </is>
      </c>
      <c r="C5072" s="330" t="inlineStr">
        <is>
          <t>UN</t>
        </is>
      </c>
      <c r="D5072" s="330" t="n">
        <v>33.37</v>
      </c>
      <c r="E5072" s="330" t="n">
        <v>33.55</v>
      </c>
      <c r="F5072" s="330" t="inlineStr"/>
    </row>
    <row r="5073" ht="45" customHeight="1" s="496">
      <c r="A5073" s="330" t="n">
        <v>89693</v>
      </c>
      <c r="B5073" s="331" t="inlineStr">
        <is>
          <t>TÊ, PVC, SERIE R, ÁGUA PLUVIAL, DN 100 X 100 MM, JUNTA ELÁSTICA, FORNECIDO E INSTALADO EM CONDUTORES VERTICAIS DE ÁGUAS PLUVIAIS. AF_06/2022</t>
        </is>
      </c>
      <c r="C5073" s="330" t="inlineStr">
        <is>
          <t>UN</t>
        </is>
      </c>
      <c r="D5073" s="330" t="n">
        <v>69.59999999999999</v>
      </c>
      <c r="E5073" s="330" t="n">
        <v>70.67</v>
      </c>
      <c r="F5073" s="330" t="inlineStr"/>
    </row>
    <row r="5074" ht="30" customHeight="1" s="496">
      <c r="A5074" s="330" t="n">
        <v>89571</v>
      </c>
      <c r="B5074" s="331" t="inlineStr">
        <is>
          <t>TÊ, PVC, SERIE R, ÁGUA PLUVIAL, DN 100 X 100 MM, JUNTA ELÁSTICA, FORNECIDO E INSTALADO EM RAMAL DE ENCAMINHAMENTO. AF_06/2022</t>
        </is>
      </c>
      <c r="C5074" s="330" t="inlineStr">
        <is>
          <t>UN</t>
        </is>
      </c>
      <c r="D5074" s="330" t="n">
        <v>58.56</v>
      </c>
      <c r="E5074" s="330" t="n">
        <v>59.06</v>
      </c>
      <c r="F5074" s="330" t="inlineStr"/>
    </row>
    <row r="5075" ht="45" customHeight="1" s="496">
      <c r="A5075" s="330" t="n">
        <v>89696</v>
      </c>
      <c r="B5075" s="331" t="inlineStr">
        <is>
          <t>TÊ, PVC, SERIE R, ÁGUA PLUVIAL, DN 100 X 75 MM, JUNTA ELÁSTICA, FORNECIDO E INSTALADO EM CONDUTORES VERTICAIS DE ÁGUAS PLUVIAIS. AF_06/2022</t>
        </is>
      </c>
      <c r="C5075" s="330" t="inlineStr">
        <is>
          <t>UN</t>
        </is>
      </c>
      <c r="D5075" s="330" t="n">
        <v>72.06999999999999</v>
      </c>
      <c r="E5075" s="330" t="n">
        <v>73</v>
      </c>
      <c r="F5075" s="330" t="inlineStr"/>
    </row>
    <row r="5076" ht="30" customHeight="1" s="496">
      <c r="A5076" s="330" t="n">
        <v>89573</v>
      </c>
      <c r="B5076" s="331" t="inlineStr">
        <is>
          <t>TÊ, PVC, SERIE R, ÁGUA PLUVIAL, DN 100 X 75 MM, JUNTA ELÁSTICA, FORNECIDO E INSTALADO EM RAMAL DE ENCAMINHAMENTO. AF_06/2022</t>
        </is>
      </c>
      <c r="C5076" s="330" t="inlineStr">
        <is>
          <t>UN</t>
        </is>
      </c>
      <c r="D5076" s="330" t="n">
        <v>62.68</v>
      </c>
      <c r="E5076" s="330" t="n">
        <v>63.13</v>
      </c>
      <c r="F5076" s="330" t="inlineStr"/>
    </row>
    <row r="5077" ht="45" customHeight="1" s="496">
      <c r="A5077" s="330" t="n">
        <v>89704</v>
      </c>
      <c r="B5077" s="331" t="inlineStr">
        <is>
          <t>TÊ, PVC, SERIE R, ÁGUA PLUVIAL, DN 150 X 100 MM, JUNTA ELÁSTICA, FORNECIDO E INSTALADO EM CONDUTORES VERTICAIS DE ÁGUAS PLUVIAIS. AF_06/2022</t>
        </is>
      </c>
      <c r="C5077" s="330" t="inlineStr">
        <is>
          <t>UN</t>
        </is>
      </c>
      <c r="D5077" s="330" t="n">
        <v>133</v>
      </c>
      <c r="E5077" s="330" t="n">
        <v>134.59</v>
      </c>
      <c r="F5077" s="330" t="inlineStr"/>
    </row>
    <row r="5078" ht="30" customHeight="1" s="496">
      <c r="A5078" s="330" t="n">
        <v>104175</v>
      </c>
      <c r="B5078" s="331" t="inlineStr">
        <is>
          <t>TÊ, PVC, SERIE R, ÁGUA PLUVIAL, DN 150 X 100 MM, JUNTA ELÁSTICA, FORNECIDO E INSTALADO EM RAMAL DE ENCAMINHAMENTO. AF_06/2022</t>
        </is>
      </c>
      <c r="C5078" s="330" t="inlineStr">
        <is>
          <t>UN</t>
        </is>
      </c>
      <c r="D5078" s="330" t="n">
        <v>120.22</v>
      </c>
      <c r="E5078" s="330" t="n">
        <v>121.16</v>
      </c>
      <c r="F5078" s="330" t="inlineStr"/>
    </row>
    <row r="5079" ht="45" customHeight="1" s="496">
      <c r="A5079" s="330" t="n">
        <v>89701</v>
      </c>
      <c r="B5079" s="331" t="inlineStr">
        <is>
          <t>TÊ, PVC, SERIE R, ÁGUA PLUVIAL, DN 150 X 150 MM, JUNTA ELÁSTICA, FORNECIDO E INSTALADO EM CONDUTORES VERTICAIS DE ÁGUAS PLUVIAIS. AF_06/2022</t>
        </is>
      </c>
      <c r="C5079" s="330" t="inlineStr">
        <is>
          <t>UN</t>
        </is>
      </c>
      <c r="D5079" s="330" t="n">
        <v>170.56</v>
      </c>
      <c r="E5079" s="330" t="n">
        <v>172.4</v>
      </c>
      <c r="F5079" s="330" t="inlineStr"/>
    </row>
    <row r="5080" ht="30" customHeight="1" s="496">
      <c r="A5080" s="330" t="n">
        <v>104177</v>
      </c>
      <c r="B5080" s="331" t="inlineStr">
        <is>
          <t>TÊ, PVC, SERIE R, ÁGUA PLUVIAL, DN 150 X 150 MM, JUNTA ELÁSTICA, FORNECIDO E INSTALADO EM RAMAL DE ENCAMINHAMENTO. AF_06/2022</t>
        </is>
      </c>
      <c r="C5080" s="330" t="inlineStr">
        <is>
          <t>UN</t>
        </is>
      </c>
      <c r="D5080" s="330" t="n">
        <v>154.38</v>
      </c>
      <c r="E5080" s="330" t="n">
        <v>155.39</v>
      </c>
      <c r="F5080" s="330" t="inlineStr"/>
    </row>
    <row r="5081" ht="30" customHeight="1" s="496">
      <c r="A5081" s="330" t="n">
        <v>89566</v>
      </c>
      <c r="B5081" s="331" t="inlineStr">
        <is>
          <t>TÊ, PVC, SERIE R, ÁGUA PLUVIAL, DN 75 MM, JUNTA ELÁSTICA, FORNECIDO E INSTALADO EM RAMAL DE ENCAMINHAMENTO. AF_06/2022</t>
        </is>
      </c>
      <c r="C5081" s="330" t="inlineStr">
        <is>
          <t>UN</t>
        </is>
      </c>
      <c r="D5081" s="330" t="n">
        <v>40.48</v>
      </c>
      <c r="E5081" s="330" t="n">
        <v>40.84</v>
      </c>
      <c r="F5081" s="330" t="inlineStr"/>
    </row>
    <row r="5082" ht="45" customHeight="1" s="496">
      <c r="A5082" s="330" t="n">
        <v>89687</v>
      </c>
      <c r="B5082" s="331" t="inlineStr">
        <is>
          <t>TÊ, PVC, SERIE R, ÁGUA PLUVIAL, DN 75 X 75 MM, JUNTA ELÁSTICA, FORNECIDO E INSTALADO EM CONDUTORES VERTICAIS DE ÁGUAS PLUVIAIS. AF_06/2022</t>
        </is>
      </c>
      <c r="C5082" s="330" t="inlineStr">
        <is>
          <t>UN</t>
        </is>
      </c>
      <c r="D5082" s="330" t="n">
        <v>46.58</v>
      </c>
      <c r="E5082" s="330" t="n">
        <v>47.26</v>
      </c>
      <c r="F5082" s="330" t="inlineStr"/>
    </row>
    <row r="5083" ht="30" customHeight="1" s="496">
      <c r="A5083" s="330" t="n">
        <v>102253</v>
      </c>
      <c r="B5083" s="331" t="inlineStr">
        <is>
          <t>DIVISORIA SANITÁRIA, EM GRANITO CINZA POLIDO, ESP = 3CM, ASSENTADO COM ARGAMASSA COLANTE AC III-E. AF_10/2025</t>
        </is>
      </c>
      <c r="C5083" s="330" t="inlineStr">
        <is>
          <t>M2</t>
        </is>
      </c>
      <c r="D5083" s="330" t="n">
        <v>1101.57</v>
      </c>
      <c r="E5083" s="330" t="n">
        <v>1110.54</v>
      </c>
      <c r="F5083" s="330" t="inlineStr">
        <is>
          <t>AS</t>
        </is>
      </c>
    </row>
    <row r="5084" ht="30" customHeight="1" s="496">
      <c r="A5084" s="330" t="n">
        <v>102254</v>
      </c>
      <c r="B5084" s="331" t="inlineStr">
        <is>
          <t>DIVISORIA SANITÁRIA, EM MÁRMORE BRANCO POLIDO, ESP = 3CM, ASSENTADO COM ARGAMASSA COLANTE AC III-E. AF_10/2025</t>
        </is>
      </c>
      <c r="C5084" s="330" t="inlineStr">
        <is>
          <t>M2</t>
        </is>
      </c>
      <c r="D5084" s="330" t="n">
        <v>1132.44</v>
      </c>
      <c r="E5084" s="330" t="n">
        <v>1141.41</v>
      </c>
      <c r="F5084" s="330" t="inlineStr">
        <is>
          <t>AS</t>
        </is>
      </c>
    </row>
    <row r="5085" ht="30" customHeight="1" s="496">
      <c r="A5085" s="330" t="n">
        <v>102257</v>
      </c>
      <c r="B5085" s="331" t="inlineStr">
        <is>
          <t>DIVISORIA SANITÁRIA, EM PAINEL DE GRANILITE, ESP = 3CM, ASSENTADO COM ARGAMASSA COLANTE AC III-E. AF_10/2025</t>
        </is>
      </c>
      <c r="C5085" s="330" t="inlineStr">
        <is>
          <t>M2</t>
        </is>
      </c>
      <c r="D5085" s="330" t="n">
        <v>411.26</v>
      </c>
      <c r="E5085" s="330" t="n">
        <v>419.38</v>
      </c>
      <c r="F5085" s="330" t="inlineStr">
        <is>
          <t>AS</t>
        </is>
      </c>
    </row>
    <row r="5086" ht="30" customHeight="1" s="496">
      <c r="A5086" s="330" t="n">
        <v>102235</v>
      </c>
      <c r="B5086" s="331" t="inlineStr">
        <is>
          <t>DIVISÓRIA FIXA EM VIDRO TEMPERADO 10 MM, SEM ABERTURA. AF_10/2025_PS</t>
        </is>
      </c>
      <c r="C5086" s="330" t="inlineStr">
        <is>
          <t>M2</t>
        </is>
      </c>
      <c r="D5086" s="330" t="n">
        <v>767.67</v>
      </c>
      <c r="E5086" s="330" t="n">
        <v>770.87</v>
      </c>
      <c r="F5086" s="330" t="inlineStr">
        <is>
          <t>AS</t>
        </is>
      </c>
    </row>
    <row r="5087" ht="60" customHeight="1" s="496">
      <c r="A5087" s="330" t="n">
        <v>101912</v>
      </c>
      <c r="B5087" s="331" t="inlineStr">
        <is>
          <t>ABRIGO PARA HIDRANTE, 75X45X17CM, COM REGISTRO GLOBO ANGULAR 45 GRAUS 2 1/2", ADAPTADOR STORZ 2 1/2", MANGUEIRA DE INCÊNDIO 15M 2 1/2" E ESGUICHO EM LATÃO 2 1/2" - FORNECIMENTO E INSTALAÇÃO. AF_01/2026</t>
        </is>
      </c>
      <c r="C5087" s="330" t="inlineStr">
        <is>
          <t>UN</t>
        </is>
      </c>
      <c r="D5087" s="330" t="n">
        <v>1697.53</v>
      </c>
      <c r="E5087" s="330" t="n">
        <v>1704.27</v>
      </c>
      <c r="F5087" s="330" t="inlineStr"/>
    </row>
    <row r="5088" ht="60" customHeight="1" s="496">
      <c r="A5088" s="330" t="n">
        <v>96765</v>
      </c>
      <c r="B5088" s="331" t="inlineStr">
        <is>
          <t>ABRIGO PARA HIDRANTE, 90X60X17CM, COM REGISTRO GLOBO ANGULAR 45 GRAUS 2 1/2", ADAPTADOR STORZ 2 1/2", MANGUEIRA DE INCÊNDIO 20M, REDUÇÃO 2 1/2" X 1 1/2" E ESGUICHO EM LATÃO 1 1/2" - FORNECIMENTO E INSTALAÇÃO. AF_01/2026</t>
        </is>
      </c>
      <c r="C5088" s="330" t="inlineStr">
        <is>
          <t>UN</t>
        </is>
      </c>
      <c r="D5088" s="330" t="n">
        <v>1848.41</v>
      </c>
      <c r="E5088" s="330" t="n">
        <v>1856.1</v>
      </c>
      <c r="F5088" s="330" t="inlineStr"/>
    </row>
    <row r="5089" ht="30" customHeight="1" s="496">
      <c r="A5089" s="330" t="n">
        <v>97430</v>
      </c>
      <c r="B5089" s="331" t="inlineStr">
        <is>
          <t>ACOPLAMENTO RÍGIDO EM AÇO, CONEXÃO RANHURADA, DN 50 (2"), INSTALADO EM PRUMADAS - FORNECIMENTO E INSTALAÇÃO. AF_01/2026</t>
        </is>
      </c>
      <c r="C5089" s="330" t="inlineStr">
        <is>
          <t>UN</t>
        </is>
      </c>
      <c r="D5089" s="330" t="n">
        <v>42.89</v>
      </c>
      <c r="E5089" s="330" t="n">
        <v>44.03</v>
      </c>
      <c r="F5089" s="330" t="inlineStr">
        <is>
          <t>AS</t>
        </is>
      </c>
    </row>
    <row r="5090" ht="30" customHeight="1" s="496">
      <c r="A5090" s="330" t="n">
        <v>97431</v>
      </c>
      <c r="B5090" s="331" t="inlineStr">
        <is>
          <t>ACOPLAMENTO RÍGIDO EM AÇO, CONEXÃO RANHURADA, DN 65 (2 1/2"), INSTALADO EM PRUMADAS - FORNECIMENTO E INSTALAÇÃO. AF_01/2026</t>
        </is>
      </c>
      <c r="C5090" s="330" t="inlineStr">
        <is>
          <t>UN</t>
        </is>
      </c>
      <c r="D5090" s="330" t="n">
        <v>45.43</v>
      </c>
      <c r="E5090" s="330" t="n">
        <v>46.6</v>
      </c>
      <c r="F5090" s="330" t="inlineStr">
        <is>
          <t>AS</t>
        </is>
      </c>
    </row>
    <row r="5091" ht="30" customHeight="1" s="496">
      <c r="A5091" s="330" t="n">
        <v>97432</v>
      </c>
      <c r="B5091" s="331" t="inlineStr">
        <is>
          <t>ACOPLAMENTO RÍGIDO EM AÇO, CONEXÃO RANHURADA, DN 80 (3"), INSTALADO EM PRUMADAS - FORNECIMENTO E INSTALAÇÃO. AF_01/2026</t>
        </is>
      </c>
      <c r="C5091" s="330" t="inlineStr">
        <is>
          <t>UN</t>
        </is>
      </c>
      <c r="D5091" s="330" t="n">
        <v>48.95</v>
      </c>
      <c r="E5091" s="330" t="n">
        <v>50.16</v>
      </c>
      <c r="F5091" s="330" t="inlineStr">
        <is>
          <t>AS</t>
        </is>
      </c>
    </row>
    <row r="5092" ht="30" customHeight="1" s="496">
      <c r="A5092" s="330" t="n">
        <v>101913</v>
      </c>
      <c r="B5092" s="331" t="inlineStr">
        <is>
          <t>CAIXA DE INCÊNDIO 45X75X17CM - FORNECIMENTO E INSTALAÇÃO. AF_01/2026</t>
        </is>
      </c>
      <c r="C5092" s="330" t="inlineStr">
        <is>
          <t>UN</t>
        </is>
      </c>
      <c r="D5092" s="330" t="n">
        <v>557.53</v>
      </c>
      <c r="E5092" s="330" t="n">
        <v>561.63</v>
      </c>
      <c r="F5092" s="330" t="inlineStr"/>
    </row>
    <row r="5093" ht="30" customHeight="1" s="496">
      <c r="A5093" s="330" t="n">
        <v>101914</v>
      </c>
      <c r="B5093" s="331" t="inlineStr">
        <is>
          <t>CAIXA DE INCÊNDIO 60X90X17CM - FORNECIMENTO E INSTALAÇÃO. AF_01/2026</t>
        </is>
      </c>
      <c r="C5093" s="330" t="inlineStr">
        <is>
          <t>UN</t>
        </is>
      </c>
      <c r="D5093" s="330" t="n">
        <v>683.58</v>
      </c>
      <c r="E5093" s="330" t="n">
        <v>687.6799999999999</v>
      </c>
      <c r="F5093" s="330" t="inlineStr"/>
    </row>
    <row r="5094" ht="45" customHeight="1" s="496">
      <c r="A5094" s="330" t="n">
        <v>101915</v>
      </c>
      <c r="B5094" s="331" t="inlineStr">
        <is>
          <t>CONJUNTO DE MANGUEIRA PARA COMBATE A INCÊNDIO EM FIBRA DE POLIESTER PURA, COM 1.1/2", REVESTIDA INTERNAMENTE, COMPRIMENTO DE 15M - FORNECIMENTO E INSTALAÇÃO. AF_01/2026</t>
        </is>
      </c>
      <c r="C5094" s="330" t="inlineStr">
        <is>
          <t>UN</t>
        </is>
      </c>
      <c r="D5094" s="330" t="n">
        <v>459.31</v>
      </c>
      <c r="E5094" s="330" t="n">
        <v>459.7</v>
      </c>
      <c r="F5094" s="330" t="inlineStr"/>
    </row>
    <row r="5095" ht="30" customHeight="1" s="496">
      <c r="A5095" s="330" t="n">
        <v>97433</v>
      </c>
      <c r="B5095" s="331" t="inlineStr">
        <is>
          <t>CURVA 45 GRAUS, EM AÇO, CONEXÃO RANHURADA, DN 50 (2"), INSTALADO EM PRUMADAS - FORNECIMENTO E INSTALAÇÃO. AF_01/2026</t>
        </is>
      </c>
      <c r="C5095" s="330" t="inlineStr">
        <is>
          <t>UN</t>
        </is>
      </c>
      <c r="D5095" s="330" t="n">
        <v>92.84</v>
      </c>
      <c r="E5095" s="330" t="n">
        <v>94.53</v>
      </c>
      <c r="F5095" s="330" t="inlineStr">
        <is>
          <t>AS</t>
        </is>
      </c>
    </row>
    <row r="5096" ht="30" customHeight="1" s="496">
      <c r="A5096" s="330" t="n">
        <v>97435</v>
      </c>
      <c r="B5096" s="331" t="inlineStr">
        <is>
          <t>CURVA 45 GRAUS, EM AÇO, CONEXÃO RANHURADA, DN 65 (2 1/2"), INSTALADO EM PRUMADAS - FORNECIMENTO E INSTALAÇÃO. AF_01/2026</t>
        </is>
      </c>
      <c r="C5096" s="330" t="inlineStr">
        <is>
          <t>UN</t>
        </is>
      </c>
      <c r="D5096" s="330" t="n">
        <v>104.45</v>
      </c>
      <c r="E5096" s="330" t="n">
        <v>106.21</v>
      </c>
      <c r="F5096" s="330" t="inlineStr">
        <is>
          <t>AS</t>
        </is>
      </c>
    </row>
    <row r="5097" ht="30" customHeight="1" s="496">
      <c r="A5097" s="330" t="n">
        <v>97437</v>
      </c>
      <c r="B5097" s="331" t="inlineStr">
        <is>
          <t>CURVA 45 GRAUS, EM AÇO, CONEXÃO RANHURADA, DN 80 (3"), INSTALADO EM PRUMADAS - FORNECIMENTO E INSTALAÇÃO. AF_01/2026</t>
        </is>
      </c>
      <c r="C5097" s="330" t="inlineStr">
        <is>
          <t>UN</t>
        </is>
      </c>
      <c r="D5097" s="330" t="n">
        <v>115.94</v>
      </c>
      <c r="E5097" s="330" t="n">
        <v>117.75</v>
      </c>
      <c r="F5097" s="330" t="inlineStr">
        <is>
          <t>AS</t>
        </is>
      </c>
    </row>
    <row r="5098" ht="45" customHeight="1" s="496">
      <c r="A5098" s="330" t="n">
        <v>97546</v>
      </c>
      <c r="B5098" s="331" t="inlineStr">
        <is>
          <t>CURVA 45 GRAUS, EM AÇO, CONEXÃO SOLDADA, DN 15 (1/2"), INSTALADO EM RAMAIS E SUB-RAMAIS DE GÁS - FORNECIMENTO E INSTALAÇÃO. AF_01/2026</t>
        </is>
      </c>
      <c r="C5098" s="330" t="inlineStr">
        <is>
          <t>UN</t>
        </is>
      </c>
      <c r="D5098" s="330" t="n">
        <v>36.23</v>
      </c>
      <c r="E5098" s="330" t="n">
        <v>37.01</v>
      </c>
      <c r="F5098" s="330" t="inlineStr">
        <is>
          <t>AS</t>
        </is>
      </c>
    </row>
    <row r="5099" ht="45" customHeight="1" s="496">
      <c r="A5099" s="330" t="n">
        <v>97548</v>
      </c>
      <c r="B5099" s="331" t="inlineStr">
        <is>
          <t>CURVA 45 GRAUS, EM AÇO, CONEXÃO SOLDADA, DN 20 (3/4"), INSTALADO EM RAMAIS E SUB-RAMAIS DE GÁS - FORNECIMENTO E INSTALAÇÃO. AF_01/2026</t>
        </is>
      </c>
      <c r="C5099" s="330" t="inlineStr">
        <is>
          <t>UN</t>
        </is>
      </c>
      <c r="D5099" s="330" t="n">
        <v>54.12</v>
      </c>
      <c r="E5099" s="330" t="n">
        <v>55.46</v>
      </c>
      <c r="F5099" s="330" t="inlineStr">
        <is>
          <t>AS</t>
        </is>
      </c>
    </row>
    <row r="5100" ht="45" customHeight="1" s="496">
      <c r="A5100" s="330" t="n">
        <v>97550</v>
      </c>
      <c r="B5100" s="331" t="inlineStr">
        <is>
          <t>CURVA 45 GRAUS, EM AÇO, CONEXÃO SOLDADA, DN 25 (1"), INSTALADO EM RAMAIS E SUB-RAMAIS DE GÁS - FORNECIMENTO E INSTALAÇÃO. AF_01/2026</t>
        </is>
      </c>
      <c r="C5100" s="330" t="inlineStr">
        <is>
          <t>UN</t>
        </is>
      </c>
      <c r="D5100" s="330" t="n">
        <v>90.53</v>
      </c>
      <c r="E5100" s="330" t="n">
        <v>93.15000000000001</v>
      </c>
      <c r="F5100" s="330" t="inlineStr">
        <is>
          <t>AS</t>
        </is>
      </c>
    </row>
    <row r="5101" ht="45" customHeight="1" s="496">
      <c r="A5101" s="330" t="n">
        <v>97479</v>
      </c>
      <c r="B5101" s="331" t="inlineStr">
        <is>
          <t>CURVA 45 GRAUS, EM AÇO, CONEXÃO SOLDADA, DN 25 (1"), INSTALADO EM REDE DE ALIMENTAÇÃO PARA HIDRANTE - FORNECIMENTO E INSTALAÇÃO. AF_01/2026</t>
        </is>
      </c>
      <c r="C5101" s="330" t="inlineStr">
        <is>
          <t>UN</t>
        </is>
      </c>
      <c r="D5101" s="330" t="n">
        <v>59.13</v>
      </c>
      <c r="E5101" s="330" t="n">
        <v>60.12</v>
      </c>
      <c r="F5101" s="330" t="inlineStr">
        <is>
          <t>AS</t>
        </is>
      </c>
    </row>
    <row r="5102" ht="45" customHeight="1" s="496">
      <c r="A5102" s="330" t="n">
        <v>97517</v>
      </c>
      <c r="B5102" s="331" t="inlineStr">
        <is>
          <t>CURVA 45 GRAUS, EM AÇO, CONEXÃO SOLDADA, DN 25 (1"), INSTALADO EM REDE DE ALIMENTAÇÃO PARA SPRINKLER - FORNECIMENTO E INSTALAÇÃO. AF_01/2026</t>
        </is>
      </c>
      <c r="C5102" s="330" t="inlineStr">
        <is>
          <t>UN</t>
        </is>
      </c>
      <c r="D5102" s="330" t="n">
        <v>55.25</v>
      </c>
      <c r="E5102" s="330" t="n">
        <v>56.06</v>
      </c>
      <c r="F5102" s="330" t="inlineStr">
        <is>
          <t>AS</t>
        </is>
      </c>
    </row>
    <row r="5103" ht="45" customHeight="1" s="496">
      <c r="A5103" s="330" t="n">
        <v>97481</v>
      </c>
      <c r="B5103" s="331" t="inlineStr">
        <is>
          <t>CURVA 45 GRAUS, EM AÇO, CONEXÃO SOLDADA, DN 32 (1 1/4"), INSTALADO EM REDE DE ALIMENTAÇÃO PARA HIDRANTE - FORNECIMENTO E INSTALAÇÃO. AF_01/2026</t>
        </is>
      </c>
      <c r="C5103" s="330" t="inlineStr">
        <is>
          <t>UN</t>
        </is>
      </c>
      <c r="D5103" s="330" t="n">
        <v>85.17</v>
      </c>
      <c r="E5103" s="330" t="n">
        <v>86.43000000000001</v>
      </c>
      <c r="F5103" s="330" t="inlineStr">
        <is>
          <t>AS</t>
        </is>
      </c>
    </row>
    <row r="5104" ht="45" customHeight="1" s="496">
      <c r="A5104" s="330" t="n">
        <v>97519</v>
      </c>
      <c r="B5104" s="331" t="inlineStr">
        <is>
          <t>CURVA 45 GRAUS, EM AÇO, CONEXÃO SOLDADA, DN 32 (1 1/4"), INSTALADO EM REDE DE ALIMENTAÇÃO PARA SPRINKLER - FORNECIMENTO E INSTALAÇÃO. AF_01/2026</t>
        </is>
      </c>
      <c r="C5104" s="330" t="inlineStr">
        <is>
          <t>UN</t>
        </is>
      </c>
      <c r="D5104" s="330" t="n">
        <v>78.36</v>
      </c>
      <c r="E5104" s="330" t="n">
        <v>79.26000000000001</v>
      </c>
      <c r="F5104" s="330" t="inlineStr">
        <is>
          <t>AS</t>
        </is>
      </c>
    </row>
    <row r="5105" ht="45" customHeight="1" s="496">
      <c r="A5105" s="330" t="n">
        <v>97483</v>
      </c>
      <c r="B5105" s="331" t="inlineStr">
        <is>
          <t>CURVA 45 GRAUS, EM AÇO, CONEXÃO SOLDADA, DN 40 (1 1/2"), INSTALADO EM REDE DE ALIMENTAÇÃO PARA HIDRANTE - FORNECIMENTO E INSTALAÇÃO. AF_01/2026</t>
        </is>
      </c>
      <c r="C5105" s="330" t="inlineStr">
        <is>
          <t>UN</t>
        </is>
      </c>
      <c r="D5105" s="330" t="n">
        <v>118.75</v>
      </c>
      <c r="E5105" s="330" t="n">
        <v>120.32</v>
      </c>
      <c r="F5105" s="330" t="inlineStr">
        <is>
          <t>AS</t>
        </is>
      </c>
    </row>
    <row r="5106" ht="45" customHeight="1" s="496">
      <c r="A5106" s="330" t="n">
        <v>97521</v>
      </c>
      <c r="B5106" s="331" t="inlineStr">
        <is>
          <t>CURVA 45 GRAUS, EM AÇO, CONEXÃO SOLDADA, DN 40 (1 1/2"), INSTALADO EM REDE DE ALIMENTAÇÃO PARA SPRINKLER - FORNECIMENTO E INSTALAÇÃO. AF_01/2026</t>
        </is>
      </c>
      <c r="C5106" s="330" t="inlineStr">
        <is>
          <t>UN</t>
        </is>
      </c>
      <c r="D5106" s="330" t="n">
        <v>108.55</v>
      </c>
      <c r="E5106" s="330" t="n">
        <v>109.6</v>
      </c>
      <c r="F5106" s="330" t="inlineStr">
        <is>
          <t>AS</t>
        </is>
      </c>
    </row>
    <row r="5107" ht="30" customHeight="1" s="496">
      <c r="A5107" s="330" t="n">
        <v>97452</v>
      </c>
      <c r="B5107" s="331" t="inlineStr">
        <is>
          <t>CURVA 45 GRAUS, EM AÇO, CONEXÃO SOLDADA, DN 50 (2"), INSTALADO EM PRUMADAS - FORNECIMENTO E INSTALAÇÃO. AF_01/2026</t>
        </is>
      </c>
      <c r="C5107" s="330" t="inlineStr">
        <is>
          <t>UN</t>
        </is>
      </c>
      <c r="D5107" s="330" t="n">
        <v>194.32</v>
      </c>
      <c r="E5107" s="330" t="n">
        <v>197.86</v>
      </c>
      <c r="F5107" s="330" t="inlineStr">
        <is>
          <t>AS</t>
        </is>
      </c>
    </row>
    <row r="5108" ht="45" customHeight="1" s="496">
      <c r="A5108" s="330" t="n">
        <v>97485</v>
      </c>
      <c r="B5108" s="331" t="inlineStr">
        <is>
          <t>CURVA 45 GRAUS, EM AÇO, CONEXÃO SOLDADA, DN 50 (2"), INSTALADO EM REDE DE ALIMENTAÇÃO PARA HIDRANTE - FORNECIMENTO E INSTALAÇÃO. AF_01/2026</t>
        </is>
      </c>
      <c r="C5108" s="330" t="inlineStr">
        <is>
          <t>UN</t>
        </is>
      </c>
      <c r="D5108" s="330" t="n">
        <v>163.33</v>
      </c>
      <c r="E5108" s="330" t="n">
        <v>165.27</v>
      </c>
      <c r="F5108" s="330" t="inlineStr">
        <is>
          <t>AS</t>
        </is>
      </c>
    </row>
    <row r="5109" ht="45" customHeight="1" s="496">
      <c r="A5109" s="330" t="n">
        <v>97523</v>
      </c>
      <c r="B5109" s="331" t="inlineStr">
        <is>
          <t>CURVA 45 GRAUS, EM AÇO, CONEXÃO SOLDADA, DN 50 (2"), INSTALADO EM REDE DE ALIMENTAÇÃO PARA SPRINKLER - FORNECIMENTO E INSTALAÇÃO. AF_01/2026</t>
        </is>
      </c>
      <c r="C5109" s="330" t="inlineStr">
        <is>
          <t>UN</t>
        </is>
      </c>
      <c r="D5109" s="330" t="n">
        <v>148.92</v>
      </c>
      <c r="E5109" s="330" t="n">
        <v>150.11</v>
      </c>
      <c r="F5109" s="330" t="inlineStr">
        <is>
          <t>AS</t>
        </is>
      </c>
    </row>
    <row r="5110" ht="30" customHeight="1" s="496">
      <c r="A5110" s="330" t="n">
        <v>97454</v>
      </c>
      <c r="B5110" s="331" t="inlineStr">
        <is>
          <t>CURVA 45 GRAUS, EM AÇO, CONEXÃO SOLDADA, DN 65 (2 1/2"), INSTALADO EM PRUMADAS - FORNECIMENTO E INSTALAÇÃO. AF_01/2026</t>
        </is>
      </c>
      <c r="C5110" s="330" t="inlineStr">
        <is>
          <t>UN</t>
        </is>
      </c>
      <c r="D5110" s="330" t="n">
        <v>321.27</v>
      </c>
      <c r="E5110" s="330" t="n">
        <v>324.92</v>
      </c>
      <c r="F5110" s="330" t="inlineStr">
        <is>
          <t>AS</t>
        </is>
      </c>
    </row>
    <row r="5111" ht="45" customHeight="1" s="496">
      <c r="A5111" s="330" t="n">
        <v>97487</v>
      </c>
      <c r="B5111" s="331" t="inlineStr">
        <is>
          <t>CURVA 45 GRAUS, EM AÇO, CONEXÃO SOLDADA, DN 65 (2 1/2"), INSTALADO EM REDE DE ALIMENTAÇÃO PARA HIDRANTE - FORNECIMENTO E INSTALAÇÃO. AF_01/2026</t>
        </is>
      </c>
      <c r="C5111" s="330" t="inlineStr">
        <is>
          <t>UN</t>
        </is>
      </c>
      <c r="D5111" s="330" t="n">
        <v>299.37</v>
      </c>
      <c r="E5111" s="330" t="n">
        <v>301.88</v>
      </c>
      <c r="F5111" s="330" t="inlineStr">
        <is>
          <t>AS</t>
        </is>
      </c>
    </row>
    <row r="5112" ht="45" customHeight="1" s="496">
      <c r="A5112" s="330" t="n">
        <v>97525</v>
      </c>
      <c r="B5112" s="331" t="inlineStr">
        <is>
          <t>CURVA 45 GRAUS, EM AÇO, CONEXÃO SOLDADA, DN 65 (2 1/2"), INSTALADO EM REDE DE ALIMENTAÇÃO PARA SPRINKLER - FORNECIMENTO E INSTALAÇÃO. AF_01/2026</t>
        </is>
      </c>
      <c r="C5112" s="330" t="inlineStr">
        <is>
          <t>UN</t>
        </is>
      </c>
      <c r="D5112" s="330" t="n">
        <v>278.64</v>
      </c>
      <c r="E5112" s="330" t="n">
        <v>280.07</v>
      </c>
      <c r="F5112" s="330" t="inlineStr">
        <is>
          <t>AS</t>
        </is>
      </c>
    </row>
    <row r="5113" ht="30" customHeight="1" s="496">
      <c r="A5113" s="330" t="n">
        <v>97456</v>
      </c>
      <c r="B5113" s="331" t="inlineStr">
        <is>
          <t>CURVA 45 GRAUS, EM AÇO, CONEXÃO SOLDADA, DN 80 (3"), INSTALADO EM PRUMADAS - FORNECIMENTO E INSTALAÇÃO. AF_01/2026</t>
        </is>
      </c>
      <c r="C5113" s="330" t="inlineStr">
        <is>
          <t>UN</t>
        </is>
      </c>
      <c r="D5113" s="330" t="n">
        <v>719.72</v>
      </c>
      <c r="E5113" s="330" t="n">
        <v>723.46</v>
      </c>
      <c r="F5113" s="330" t="inlineStr">
        <is>
          <t>AS</t>
        </is>
      </c>
    </row>
    <row r="5114" ht="45" customHeight="1" s="496">
      <c r="A5114" s="330" t="n">
        <v>97489</v>
      </c>
      <c r="B5114" s="331" t="inlineStr">
        <is>
          <t>CURVA 45 GRAUS, EM AÇO, CONEXÃO SOLDADA, DN 80 (3"), INSTALADO EM REDE DE ALIMENTAÇÃO PARA HIDRANTE - FORNECIMENTO E INSTALAÇÃO. AF_01/2026</t>
        </is>
      </c>
      <c r="C5114" s="330" t="inlineStr">
        <is>
          <t>UN</t>
        </is>
      </c>
      <c r="D5114" s="330" t="n">
        <v>706.9</v>
      </c>
      <c r="E5114" s="330" t="n">
        <v>709.98</v>
      </c>
      <c r="F5114" s="330" t="inlineStr">
        <is>
          <t>AS</t>
        </is>
      </c>
    </row>
    <row r="5115" ht="45" customHeight="1" s="496">
      <c r="A5115" s="330" t="n">
        <v>97527</v>
      </c>
      <c r="B5115" s="331" t="inlineStr">
        <is>
          <t>CURVA 45 GRAUS, EM AÇO, CONEXÃO SOLDADA, DN 80 (3"), INSTALADO EM REDE DE ALIMENTAÇÃO PARA SPRINKLER - FORNECIMENTO E INSTALAÇÃO. AF_01/2026</t>
        </is>
      </c>
      <c r="C5115" s="330" t="inlineStr">
        <is>
          <t>UN</t>
        </is>
      </c>
      <c r="D5115" s="330" t="n">
        <v>679.84</v>
      </c>
      <c r="E5115" s="330" t="n">
        <v>681.52</v>
      </c>
      <c r="F5115" s="330" t="inlineStr">
        <is>
          <t>AS</t>
        </is>
      </c>
    </row>
    <row r="5116" ht="30" customHeight="1" s="496">
      <c r="A5116" s="330" t="n">
        <v>97434</v>
      </c>
      <c r="B5116" s="331" t="inlineStr">
        <is>
          <t>CURVA 90 GRAUS, EM AÇO, CONEXÃO RANHURADA, DN 50 (2"), INSTALADO EM PRUMADAS - FORNECIMENTO E INSTALAÇÃO. AF_01/2026</t>
        </is>
      </c>
      <c r="C5116" s="330" t="inlineStr">
        <is>
          <t>UN</t>
        </is>
      </c>
      <c r="D5116" s="330" t="n">
        <v>94.40000000000001</v>
      </c>
      <c r="E5116" s="330" t="n">
        <v>96.09</v>
      </c>
      <c r="F5116" s="330" t="inlineStr">
        <is>
          <t>AS</t>
        </is>
      </c>
    </row>
    <row r="5117" ht="30" customHeight="1" s="496">
      <c r="A5117" s="330" t="n">
        <v>97436</v>
      </c>
      <c r="B5117" s="331" t="inlineStr">
        <is>
          <t>CURVA 90 GRAUS, EM AÇO, CONEXÃO RANHURADA, DN 65 (2 1/2"), INSTALADO EM PRUMADAS - FORNECIMENTO E INSTALAÇÃO. AF_01/2026</t>
        </is>
      </c>
      <c r="C5117" s="330" t="inlineStr">
        <is>
          <t>UN</t>
        </is>
      </c>
      <c r="D5117" s="330" t="n">
        <v>107.45</v>
      </c>
      <c r="E5117" s="330" t="n">
        <v>109.21</v>
      </c>
      <c r="F5117" s="330" t="inlineStr">
        <is>
          <t>AS</t>
        </is>
      </c>
    </row>
    <row r="5118" ht="30" customHeight="1" s="496">
      <c r="A5118" s="330" t="n">
        <v>97438</v>
      </c>
      <c r="B5118" s="331" t="inlineStr">
        <is>
          <t>CURVA 90 GRAUS, EM AÇO, CONEXÃO RANHURADA, DN 80 (3"), INSTALADO EM PRUMADAS - FORNECIMENTO E INSTALAÇÃO. AF_01/2026</t>
        </is>
      </c>
      <c r="C5118" s="330" t="inlineStr">
        <is>
          <t>UN</t>
        </is>
      </c>
      <c r="D5118" s="330" t="n">
        <v>119.15</v>
      </c>
      <c r="E5118" s="330" t="n">
        <v>120.96</v>
      </c>
      <c r="F5118" s="330" t="inlineStr">
        <is>
          <t>AS</t>
        </is>
      </c>
    </row>
    <row r="5119" ht="45" customHeight="1" s="496">
      <c r="A5119" s="330" t="n">
        <v>97547</v>
      </c>
      <c r="B5119" s="331" t="inlineStr">
        <is>
          <t>CURVA 90 GRAUS, EM AÇO, CONEXÃO SOLDADA, DN 15 (1/2"), INSTALADO EM RAMAIS E SUB-RAMAIS DE GÁS - FORNECIMENTO E INSTALAÇÃO. AF_01/2026</t>
        </is>
      </c>
      <c r="C5119" s="330" t="inlineStr">
        <is>
          <t>UN</t>
        </is>
      </c>
      <c r="D5119" s="330" t="n">
        <v>36.23</v>
      </c>
      <c r="E5119" s="330" t="n">
        <v>37.01</v>
      </c>
      <c r="F5119" s="330" t="inlineStr">
        <is>
          <t>AS</t>
        </is>
      </c>
    </row>
    <row r="5120" ht="45" customHeight="1" s="496">
      <c r="A5120" s="330" t="n">
        <v>97549</v>
      </c>
      <c r="B5120" s="331" t="inlineStr">
        <is>
          <t>CURVA 90 GRAUS, EM AÇO, CONEXÃO SOLDADA, DN 20 (3/4"), INSTALADO EM RAMAIS E SUB-RAMAIS DE GÁS - FORNECIMENTO E INSTALAÇÃO. AF_01/2026</t>
        </is>
      </c>
      <c r="C5120" s="330" t="inlineStr">
        <is>
          <t>UN</t>
        </is>
      </c>
      <c r="D5120" s="330" t="n">
        <v>54.12</v>
      </c>
      <c r="E5120" s="330" t="n">
        <v>55.46</v>
      </c>
      <c r="F5120" s="330" t="inlineStr">
        <is>
          <t>AS</t>
        </is>
      </c>
    </row>
    <row r="5121" ht="45" customHeight="1" s="496">
      <c r="A5121" s="330" t="n">
        <v>97551</v>
      </c>
      <c r="B5121" s="331" t="inlineStr">
        <is>
          <t>CURVA 90 GRAUS, EM AÇO, CONEXÃO SOLDADA, DN 25 (1"), INSTALADO EM RAMAIS E SUB-RAMAIS DE GÁS - FORNECIMENTO E INSTALAÇÃO. AF_01/2026</t>
        </is>
      </c>
      <c r="C5121" s="330" t="inlineStr">
        <is>
          <t>UN</t>
        </is>
      </c>
      <c r="D5121" s="330" t="n">
        <v>90.53</v>
      </c>
      <c r="E5121" s="330" t="n">
        <v>93.15000000000001</v>
      </c>
      <c r="F5121" s="330" t="inlineStr">
        <is>
          <t>AS</t>
        </is>
      </c>
    </row>
    <row r="5122" ht="45" customHeight="1" s="496">
      <c r="A5122" s="330" t="n">
        <v>97480</v>
      </c>
      <c r="B5122" s="331" t="inlineStr">
        <is>
          <t>CURVA 90 GRAUS, EM AÇO, CONEXÃO SOLDADA, DN 25 (1"), INSTALADO EM REDE DE ALIMENTAÇÃO PARA HIDRANTE - FORNECIMENTO E INSTALAÇÃO. AF_01/2026</t>
        </is>
      </c>
      <c r="C5122" s="330" t="inlineStr">
        <is>
          <t>UN</t>
        </is>
      </c>
      <c r="D5122" s="330" t="n">
        <v>59.13</v>
      </c>
      <c r="E5122" s="330" t="n">
        <v>60.12</v>
      </c>
      <c r="F5122" s="330" t="inlineStr">
        <is>
          <t>AS</t>
        </is>
      </c>
    </row>
    <row r="5123" ht="45" customHeight="1" s="496">
      <c r="A5123" s="330" t="n">
        <v>97518</v>
      </c>
      <c r="B5123" s="331" t="inlineStr">
        <is>
          <t>CURVA 90 GRAUS, EM AÇO, CONEXÃO SOLDADA, DN 25 (1"), INSTALADO EM REDE DE ALIMENTAÇÃO PARA SPRINKLER - FORNECIMENTO E INSTALAÇÃO. AF_01/2026</t>
        </is>
      </c>
      <c r="C5123" s="330" t="inlineStr">
        <is>
          <t>UN</t>
        </is>
      </c>
      <c r="D5123" s="330" t="n">
        <v>55.25</v>
      </c>
      <c r="E5123" s="330" t="n">
        <v>56.06</v>
      </c>
      <c r="F5123" s="330" t="inlineStr">
        <is>
          <t>AS</t>
        </is>
      </c>
    </row>
    <row r="5124" ht="45" customHeight="1" s="496">
      <c r="A5124" s="330" t="n">
        <v>97482</v>
      </c>
      <c r="B5124" s="331" t="inlineStr">
        <is>
          <t>CURVA 90 GRAUS, EM AÇO, CONEXÃO SOLDADA, DN 32 (1 1/4"), INSTALADO EM REDE DE ALIMENTAÇÃO PARA HIDRANTE - FORNECIMENTO E INSTALAÇÃO. AF_01/2026</t>
        </is>
      </c>
      <c r="C5124" s="330" t="inlineStr">
        <is>
          <t>UN</t>
        </is>
      </c>
      <c r="D5124" s="330" t="n">
        <v>85.17</v>
      </c>
      <c r="E5124" s="330" t="n">
        <v>86.43000000000001</v>
      </c>
      <c r="F5124" s="330" t="inlineStr">
        <is>
          <t>AS</t>
        </is>
      </c>
    </row>
    <row r="5125" ht="45" customHeight="1" s="496">
      <c r="A5125" s="330" t="n">
        <v>97520</v>
      </c>
      <c r="B5125" s="331" t="inlineStr">
        <is>
          <t>CURVA 90 GRAUS, EM AÇO, CONEXÃO SOLDADA, DN 32 (1 1/4"), INSTALADO EM REDE DE ALIMENTAÇÃO PARA SPRINKLER - FORNECIMENTO E INSTALAÇÃO. AF_01/2026</t>
        </is>
      </c>
      <c r="C5125" s="330" t="inlineStr">
        <is>
          <t>UN</t>
        </is>
      </c>
      <c r="D5125" s="330" t="n">
        <v>78.36</v>
      </c>
      <c r="E5125" s="330" t="n">
        <v>79.26000000000001</v>
      </c>
      <c r="F5125" s="330" t="inlineStr">
        <is>
          <t>AS</t>
        </is>
      </c>
    </row>
    <row r="5126" ht="45" customHeight="1" s="496">
      <c r="A5126" s="330" t="n">
        <v>97484</v>
      </c>
      <c r="B5126" s="331" t="inlineStr">
        <is>
          <t>CURVA 90 GRAUS, EM AÇO, CONEXÃO SOLDADA, DN 40 (1 1/2"), INSTALADO EM REDE DE ALIMENTAÇÃO PARA HIDRANTE - FORNECIMENTO E INSTALAÇÃO. AF_01/2026</t>
        </is>
      </c>
      <c r="C5126" s="330" t="inlineStr">
        <is>
          <t>UN</t>
        </is>
      </c>
      <c r="D5126" s="330" t="n">
        <v>118.75</v>
      </c>
      <c r="E5126" s="330" t="n">
        <v>120.32</v>
      </c>
      <c r="F5126" s="330" t="inlineStr">
        <is>
          <t>AS</t>
        </is>
      </c>
    </row>
    <row r="5127" ht="45" customHeight="1" s="496">
      <c r="A5127" s="330" t="n">
        <v>97522</v>
      </c>
      <c r="B5127" s="331" t="inlineStr">
        <is>
          <t>CURVA 90 GRAUS, EM AÇO, CONEXÃO SOLDADA, DN 40 (1 1/2"), INSTALADO EM REDE DE ALIMENTAÇÃO PARA SPRINKLER - FORNECIMENTO E INSTALAÇÃO. AF_01/2026</t>
        </is>
      </c>
      <c r="C5127" s="330" t="inlineStr">
        <is>
          <t>UN</t>
        </is>
      </c>
      <c r="D5127" s="330" t="n">
        <v>108.55</v>
      </c>
      <c r="E5127" s="330" t="n">
        <v>109.6</v>
      </c>
      <c r="F5127" s="330" t="inlineStr">
        <is>
          <t>AS</t>
        </is>
      </c>
    </row>
    <row r="5128" ht="30" customHeight="1" s="496">
      <c r="A5128" s="330" t="n">
        <v>97453</v>
      </c>
      <c r="B5128" s="331" t="inlineStr">
        <is>
          <t>CURVA 90 GRAUS, EM AÇO, CONEXÃO SOLDADA, DN 50 (2"), INSTALADO EM PRUMADAS - FORNECIMENTO E INSTALAÇÃO. AF_01/2026</t>
        </is>
      </c>
      <c r="C5128" s="330" t="inlineStr">
        <is>
          <t>UN</t>
        </is>
      </c>
      <c r="D5128" s="330" t="n">
        <v>205.83</v>
      </c>
      <c r="E5128" s="330" t="n">
        <v>209.37</v>
      </c>
      <c r="F5128" s="330" t="inlineStr">
        <is>
          <t>AS</t>
        </is>
      </c>
    </row>
    <row r="5129" ht="45" customHeight="1" s="496">
      <c r="A5129" s="330" t="n">
        <v>97486</v>
      </c>
      <c r="B5129" s="331" t="inlineStr">
        <is>
          <t>CURVA 90 GRAUS, EM AÇO, CONEXÃO SOLDADA, DN 50 (2"), INSTALADO EM REDE DE ALIMENTAÇÃO PARA HIDRANTE - FORNECIMENTO E INSTALAÇÃO. AF_01/2026</t>
        </is>
      </c>
      <c r="C5129" s="330" t="inlineStr">
        <is>
          <t>UN</t>
        </is>
      </c>
      <c r="D5129" s="330" t="n">
        <v>174.84</v>
      </c>
      <c r="E5129" s="330" t="n">
        <v>176.78</v>
      </c>
      <c r="F5129" s="330" t="inlineStr">
        <is>
          <t>AS</t>
        </is>
      </c>
    </row>
    <row r="5130" ht="45" customHeight="1" s="496">
      <c r="A5130" s="330" t="n">
        <v>97524</v>
      </c>
      <c r="B5130" s="331" t="inlineStr">
        <is>
          <t>CURVA 90 GRAUS, EM AÇO, CONEXÃO SOLDADA, DN 50 (2"), INSTALADO EM REDE DE ALIMENTAÇÃO PARA SPRINKLER - FORNECIMENTO E INSTALAÇÃO. AF_01/2026</t>
        </is>
      </c>
      <c r="C5130" s="330" t="inlineStr">
        <is>
          <t>UN</t>
        </is>
      </c>
      <c r="D5130" s="330" t="n">
        <v>160.43</v>
      </c>
      <c r="E5130" s="330" t="n">
        <v>161.62</v>
      </c>
      <c r="F5130" s="330" t="inlineStr">
        <is>
          <t>AS</t>
        </is>
      </c>
    </row>
    <row r="5131" ht="30" customHeight="1" s="496">
      <c r="A5131" s="330" t="n">
        <v>97455</v>
      </c>
      <c r="B5131" s="331" t="inlineStr">
        <is>
          <t>CURVA 90 GRAUS, EM AÇO, CONEXÃO SOLDADA, DN 65 (2 1/2"), INSTALADO EM PRUMADAS - FORNECIMENTO E INSTALAÇÃO. AF_01/2026</t>
        </is>
      </c>
      <c r="C5131" s="330" t="inlineStr">
        <is>
          <t>UN</t>
        </is>
      </c>
      <c r="D5131" s="330" t="n">
        <v>339.68</v>
      </c>
      <c r="E5131" s="330" t="n">
        <v>343.33</v>
      </c>
      <c r="F5131" s="330" t="inlineStr">
        <is>
          <t>AS</t>
        </is>
      </c>
    </row>
    <row r="5132" ht="45" customHeight="1" s="496">
      <c r="A5132" s="330" t="n">
        <v>97488</v>
      </c>
      <c r="B5132" s="331" t="inlineStr">
        <is>
          <t>CURVA 90 GRAUS, EM AÇO, CONEXÃO SOLDADA, DN 65 (2 1/2"), INSTALADO EM REDE DE ALIMENTAÇÃO PARA HIDRANTE - FORNECIMENTO E INSTALAÇÃO. AF_01/2026</t>
        </is>
      </c>
      <c r="C5132" s="330" t="inlineStr">
        <is>
          <t>UN</t>
        </is>
      </c>
      <c r="D5132" s="330" t="n">
        <v>317.78</v>
      </c>
      <c r="E5132" s="330" t="n">
        <v>320.29</v>
      </c>
      <c r="F5132" s="330" t="inlineStr">
        <is>
          <t>AS</t>
        </is>
      </c>
    </row>
    <row r="5133" ht="45" customHeight="1" s="496">
      <c r="A5133" s="330" t="n">
        <v>97526</v>
      </c>
      <c r="B5133" s="331" t="inlineStr">
        <is>
          <t>CURVA 90 GRAUS, EM AÇO, CONEXÃO SOLDADA, DN 65 (2 1/2"), INSTALADO EM REDE DE ALIMENTAÇÃO PARA SPRINKLER - FORNECIMENTO E INSTALAÇÃO. AF_01/2026</t>
        </is>
      </c>
      <c r="C5133" s="330" t="inlineStr">
        <is>
          <t>UN</t>
        </is>
      </c>
      <c r="D5133" s="330" t="n">
        <v>297.05</v>
      </c>
      <c r="E5133" s="330" t="n">
        <v>298.48</v>
      </c>
      <c r="F5133" s="330" t="inlineStr">
        <is>
          <t>AS</t>
        </is>
      </c>
    </row>
    <row r="5134" ht="30" customHeight="1" s="496">
      <c r="A5134" s="330" t="n">
        <v>97457</v>
      </c>
      <c r="B5134" s="331" t="inlineStr">
        <is>
          <t>CURVA 90 GRAUS, EM AÇO, CONEXÃO SOLDADA, DN 80 (3"), INSTALADO EM PRUMADAS - FORNECIMENTO E INSTALAÇÃO. AF_01/2026</t>
        </is>
      </c>
      <c r="C5134" s="330" t="inlineStr">
        <is>
          <t>UN</t>
        </is>
      </c>
      <c r="D5134" s="330" t="n">
        <v>637.14</v>
      </c>
      <c r="E5134" s="330" t="n">
        <v>640.88</v>
      </c>
      <c r="F5134" s="330" t="inlineStr">
        <is>
          <t>AS</t>
        </is>
      </c>
    </row>
    <row r="5135" ht="45" customHeight="1" s="496">
      <c r="A5135" s="330" t="n">
        <v>97490</v>
      </c>
      <c r="B5135" s="331" t="inlineStr">
        <is>
          <t>CURVA 90 GRAUS, EM AÇO, CONEXÃO SOLDADA, DN 80 (3"), INSTALADO EM REDE DE ALIMENTAÇÃO PARA HIDRANTE - FORNECIMENTO E INSTALAÇÃO. AF_01/2026</t>
        </is>
      </c>
      <c r="C5135" s="330" t="inlineStr">
        <is>
          <t>UN</t>
        </is>
      </c>
      <c r="D5135" s="330" t="n">
        <v>624.3200000000001</v>
      </c>
      <c r="E5135" s="330" t="n">
        <v>627.4</v>
      </c>
      <c r="F5135" s="330" t="inlineStr">
        <is>
          <t>AS</t>
        </is>
      </c>
    </row>
    <row r="5136" ht="45" customHeight="1" s="496">
      <c r="A5136" s="330" t="n">
        <v>97528</v>
      </c>
      <c r="B5136" s="331" t="inlineStr">
        <is>
          <t>CURVA 90 GRAUS, EM AÇO, CONEXÃO SOLDADA, DN 80 (3"), INSTALADO EM REDE DE ALIMENTAÇÃO PARA SPRINKLER - FORNECIMENTO E INSTALAÇÃO. AF_01/2026</t>
        </is>
      </c>
      <c r="C5136" s="330" t="inlineStr">
        <is>
          <t>UN</t>
        </is>
      </c>
      <c r="D5136" s="330" t="n">
        <v>597.26</v>
      </c>
      <c r="E5136" s="330" t="n">
        <v>598.9400000000001</v>
      </c>
      <c r="F5136" s="330" t="inlineStr">
        <is>
          <t>AS</t>
        </is>
      </c>
    </row>
    <row r="5137" ht="30" customHeight="1" s="496">
      <c r="A5137" s="330" t="n">
        <v>101906</v>
      </c>
      <c r="B5137" s="331" t="inlineStr">
        <is>
          <t>EXTINTOR DE INCÊNDIO PORTÁTIL COM CARGA DE CO2 DE 4 KG, CLASSE BC - FORNECIMENTO E INSTALAÇÃO. AF_01/2026_PE</t>
        </is>
      </c>
      <c r="C5137" s="330" t="inlineStr">
        <is>
          <t>UN</t>
        </is>
      </c>
      <c r="D5137" s="330" t="n">
        <v>690.5599999999999</v>
      </c>
      <c r="E5137" s="330" t="n">
        <v>691.8200000000001</v>
      </c>
      <c r="F5137" s="330" t="inlineStr"/>
    </row>
    <row r="5138" ht="30" customHeight="1" s="496">
      <c r="A5138" s="330" t="n">
        <v>101907</v>
      </c>
      <c r="B5138" s="331" t="inlineStr">
        <is>
          <t>EXTINTOR DE INCÊNDIO PORTÁTIL COM CARGA DE CO2 DE 6 KG, CLASSE BC - FORNECIMENTO E INSTALAÇÃO. AF_01/2026_PE</t>
        </is>
      </c>
      <c r="C5138" s="330" t="inlineStr">
        <is>
          <t>UN</t>
        </is>
      </c>
      <c r="D5138" s="330" t="n">
        <v>745.95</v>
      </c>
      <c r="E5138" s="330" t="n">
        <v>747.21</v>
      </c>
      <c r="F5138" s="330" t="inlineStr"/>
    </row>
    <row r="5139" ht="30" customHeight="1" s="496">
      <c r="A5139" s="330" t="n">
        <v>101911</v>
      </c>
      <c r="B5139" s="331" t="inlineStr">
        <is>
          <t>EXTINTOR DE INCÊNDIO PORTÁTIL COM CARGA DE PQS DE 12 KG, CLASSE BC - FORNECIMENTO E INSTALAÇÃO. AF_01/2026_PE</t>
        </is>
      </c>
      <c r="C5139" s="330" t="inlineStr">
        <is>
          <t>UN</t>
        </is>
      </c>
      <c r="D5139" s="330" t="n">
        <v>358.25</v>
      </c>
      <c r="E5139" s="330" t="n">
        <v>359.51</v>
      </c>
      <c r="F5139" s="330" t="inlineStr"/>
    </row>
    <row r="5140" ht="30" customHeight="1" s="496">
      <c r="A5140" s="330" t="n">
        <v>101908</v>
      </c>
      <c r="B5140" s="331" t="inlineStr">
        <is>
          <t>EXTINTOR DE INCÊNDIO PORTÁTIL COM CARGA DE PQS DE 4 KG, CLASSE BC - FORNECIMENTO E INSTALAÇÃO. AF_01/2026_PE</t>
        </is>
      </c>
      <c r="C5140" s="330" t="inlineStr">
        <is>
          <t>UN</t>
        </is>
      </c>
      <c r="D5140" s="330" t="n">
        <v>229.02</v>
      </c>
      <c r="E5140" s="330" t="n">
        <v>230.28</v>
      </c>
      <c r="F5140" s="330" t="inlineStr"/>
    </row>
    <row r="5141" ht="30" customHeight="1" s="496">
      <c r="A5141" s="330" t="n">
        <v>101909</v>
      </c>
      <c r="B5141" s="331" t="inlineStr">
        <is>
          <t>EXTINTOR DE INCÊNDIO PORTÁTIL COM CARGA DE PQS DE 6 KG, CLASSE BC - FORNECIMENTO E INSTALAÇÃO. AF_01/2026_PE</t>
        </is>
      </c>
      <c r="C5141" s="330" t="inlineStr">
        <is>
          <t>UN</t>
        </is>
      </c>
      <c r="D5141" s="330" t="n">
        <v>265.95</v>
      </c>
      <c r="E5141" s="330" t="n">
        <v>267.21</v>
      </c>
      <c r="F5141" s="330" t="inlineStr"/>
    </row>
    <row r="5142" ht="30" customHeight="1" s="496">
      <c r="A5142" s="330" t="n">
        <v>101910</v>
      </c>
      <c r="B5142" s="331" t="inlineStr">
        <is>
          <t>EXTINTOR DE INCÊNDIO PORTÁTIL COM CARGA DE PQS DE 8 KG, CLASSE BC - FORNECIMENTO E INSTALAÇÃO. AF_01/2026_PE</t>
        </is>
      </c>
      <c r="C5142" s="330" t="inlineStr">
        <is>
          <t>UN</t>
        </is>
      </c>
      <c r="D5142" s="330" t="n">
        <v>312.1</v>
      </c>
      <c r="E5142" s="330" t="n">
        <v>313.36</v>
      </c>
      <c r="F5142" s="330" t="inlineStr"/>
    </row>
    <row r="5143" ht="30" customHeight="1" s="496">
      <c r="A5143" s="330" t="n">
        <v>101905</v>
      </c>
      <c r="B5143" s="331" t="inlineStr">
        <is>
          <t>EXTINTOR DE INCÊNDIO PORTÁTIL COM CARGA DE ÁGUA PRESSURIZADA DE 10 L, CLASSE A - FORNECIMENTO E INSTALAÇÃO. AF_01/2026_PE</t>
        </is>
      </c>
      <c r="C5143" s="330" t="inlineStr">
        <is>
          <t>UN</t>
        </is>
      </c>
      <c r="D5143" s="330" t="n">
        <v>235.95</v>
      </c>
      <c r="E5143" s="330" t="n">
        <v>237.21</v>
      </c>
      <c r="F5143" s="330" t="inlineStr"/>
    </row>
    <row r="5144" ht="45" customHeight="1" s="496">
      <c r="A5144" s="330" t="n">
        <v>92698</v>
      </c>
      <c r="B5144" s="331" t="inlineStr">
        <is>
          <t>JOELHO 45 GRAUS, EM FERRO GALVANIZADO, CONEXÃO ROSQUEADA, DN 15 (1/2"), INSTALADO EM RAMAIS E SUB-RAMAIS DE GÁS - FORNECIMENTO E INSTALAÇÃO. AF_01/2026</t>
        </is>
      </c>
      <c r="C5144" s="330" t="inlineStr">
        <is>
          <t>UN</t>
        </is>
      </c>
      <c r="D5144" s="330" t="n">
        <v>22.86</v>
      </c>
      <c r="E5144" s="330" t="n">
        <v>23.57</v>
      </c>
      <c r="F5144" s="330" t="inlineStr">
        <is>
          <t>AS</t>
        </is>
      </c>
    </row>
    <row r="5145" ht="45" customHeight="1" s="496">
      <c r="A5145" s="330" t="n">
        <v>92700</v>
      </c>
      <c r="B5145" s="331" t="inlineStr">
        <is>
          <t>JOELHO 45 GRAUS, EM FERRO GALVANIZADO, CONEXÃO ROSQUEADA, DN 20 (3/4"), INSTALADO EM RAMAIS E SUB-RAMAIS DE GÁS - FORNECIMENTO E INSTALAÇÃO. AF_01/2026</t>
        </is>
      </c>
      <c r="C5145" s="330" t="inlineStr">
        <is>
          <t>UN</t>
        </is>
      </c>
      <c r="D5145" s="330" t="n">
        <v>37.24</v>
      </c>
      <c r="E5145" s="330" t="n">
        <v>38.47</v>
      </c>
      <c r="F5145" s="330" t="inlineStr">
        <is>
          <t>AS</t>
        </is>
      </c>
    </row>
    <row r="5146" ht="45" customHeight="1" s="496">
      <c r="A5146" s="330" t="n">
        <v>92702</v>
      </c>
      <c r="B5146" s="331" t="inlineStr">
        <is>
          <t>JOELHO 45 GRAUS, EM FERRO GALVANIZADO, CONEXÃO ROSQUEADA, DN 25 (1"), INSTALADO EM RAMAIS E SUB-RAMAIS DE GÁS - FORNECIMENTO E INSTALAÇÃO. AF_01/2026</t>
        </is>
      </c>
      <c r="C5146" s="330" t="inlineStr">
        <is>
          <t>UN</t>
        </is>
      </c>
      <c r="D5146" s="330" t="n">
        <v>58.3</v>
      </c>
      <c r="E5146" s="330" t="n">
        <v>60.3</v>
      </c>
      <c r="F5146" s="330" t="inlineStr">
        <is>
          <t>AS</t>
        </is>
      </c>
    </row>
    <row r="5147" ht="45" customHeight="1" s="496">
      <c r="A5147" s="330" t="n">
        <v>92669</v>
      </c>
      <c r="B5147" s="331" t="inlineStr">
        <is>
          <t>JOELHO 45 GRAUS, EM FERRO GALVANIZADO, CONEXÃO ROSQUEADA, DN 25 (1"), INSTALADO EM REDE DE ALIMENTAÇÃO PARA SPRINKLER - FORNECIMENTO E INSTALAÇÃO. AF_01/2026</t>
        </is>
      </c>
      <c r="C5147" s="330" t="inlineStr">
        <is>
          <t>UN</t>
        </is>
      </c>
      <c r="D5147" s="330" t="n">
        <v>43.37</v>
      </c>
      <c r="E5147" s="330" t="n">
        <v>44.61</v>
      </c>
      <c r="F5147" s="330" t="inlineStr">
        <is>
          <t>AS</t>
        </is>
      </c>
    </row>
    <row r="5148" ht="45" customHeight="1" s="496">
      <c r="A5148" s="330" t="n">
        <v>92671</v>
      </c>
      <c r="B5148" s="331" t="inlineStr">
        <is>
          <t>JOELHO 45 GRAUS, EM FERRO GALVANIZADO, CONEXÃO ROSQUEADA, DN 32 (1 1/4"), INSTALADO EM REDE DE ALIMENTAÇÃO PARA SPRINKLER - FORNECIMENTO E INSTALAÇÃO. AF_01/2026</t>
        </is>
      </c>
      <c r="C5148" s="330" t="inlineStr">
        <is>
          <t>UN</t>
        </is>
      </c>
      <c r="D5148" s="330" t="n">
        <v>57.65</v>
      </c>
      <c r="E5148" s="330" t="n">
        <v>59.01</v>
      </c>
      <c r="F5148" s="330" t="inlineStr">
        <is>
          <t>AS</t>
        </is>
      </c>
    </row>
    <row r="5149" ht="45" customHeight="1" s="496">
      <c r="A5149" s="330" t="n">
        <v>92673</v>
      </c>
      <c r="B5149" s="331" t="inlineStr">
        <is>
          <t>JOELHO 45 GRAUS, EM FERRO GALVANIZADO, CONEXÃO ROSQUEADA, DN 40 (1 1/2"), INSTALADO EM REDE DE ALIMENTAÇÃO PARA SPRINKLER - FORNECIMENTO E INSTALAÇÃO. AF_01/2026</t>
        </is>
      </c>
      <c r="C5149" s="330" t="inlineStr">
        <is>
          <t>UN</t>
        </is>
      </c>
      <c r="D5149" s="330" t="n">
        <v>67.34</v>
      </c>
      <c r="E5149" s="330" t="n">
        <v>68.84</v>
      </c>
      <c r="F5149" s="330" t="inlineStr">
        <is>
          <t>AS</t>
        </is>
      </c>
    </row>
    <row r="5150" ht="45" customHeight="1" s="496">
      <c r="A5150" s="330" t="n">
        <v>92675</v>
      </c>
      <c r="B5150" s="331" t="inlineStr">
        <is>
          <t>JOELHO 45 GRAUS, EM FERRO GALVANIZADO, CONEXÃO ROSQUEADA, DN 50 (2"), INSTALADO EM REDE DE ALIMENTAÇÃO PARA SPRINKLER - FORNECIMENTO E INSTALAÇÃO. AF_01/2026</t>
        </is>
      </c>
      <c r="C5150" s="330" t="inlineStr">
        <is>
          <t>UN</t>
        </is>
      </c>
      <c r="D5150" s="330" t="n">
        <v>87.93000000000001</v>
      </c>
      <c r="E5150" s="330" t="n">
        <v>89.59999999999999</v>
      </c>
      <c r="F5150" s="330" t="inlineStr">
        <is>
          <t>AS</t>
        </is>
      </c>
    </row>
    <row r="5151" ht="45" customHeight="1" s="496">
      <c r="A5151" s="330" t="n">
        <v>92677</v>
      </c>
      <c r="B5151" s="331" t="inlineStr">
        <is>
          <t>JOELHO 45 GRAUS, EM FERRO GALVANIZADO, CONEXÃO ROSQUEADA, DN 65 (2 1/2"), INSTALADO EM REDE DE ALIMENTAÇÃO PARA SPRINKLER - FORNECIMENTO E INSTALAÇÃO. AF_01/2026</t>
        </is>
      </c>
      <c r="C5151" s="330" t="inlineStr">
        <is>
          <t>UN</t>
        </is>
      </c>
      <c r="D5151" s="330" t="n">
        <v>144.05</v>
      </c>
      <c r="E5151" s="330" t="n">
        <v>145.99</v>
      </c>
      <c r="F5151" s="330" t="inlineStr">
        <is>
          <t>AS</t>
        </is>
      </c>
    </row>
    <row r="5152" ht="45" customHeight="1" s="496">
      <c r="A5152" s="330" t="n">
        <v>92635</v>
      </c>
      <c r="B5152" s="331" t="inlineStr">
        <is>
          <t>JOELHO 45 GRAUS, EM FERRO GALVANIZADO, CONEXÃO ROSQUEADA, DN 80 (3"), INSTALADO EM REDE DE ALIMENTAÇÃO PARA HIDRANTE - FORNECIMENTO E INSTALAÇÃO. AF_01/2026</t>
        </is>
      </c>
      <c r="C5152" s="330" t="inlineStr">
        <is>
          <t>UN</t>
        </is>
      </c>
      <c r="D5152" s="330" t="n">
        <v>225.36</v>
      </c>
      <c r="E5152" s="330" t="n">
        <v>228.98</v>
      </c>
      <c r="F5152" s="330" t="inlineStr">
        <is>
          <t>AS</t>
        </is>
      </c>
    </row>
    <row r="5153" ht="45" customHeight="1" s="496">
      <c r="A5153" s="330" t="n">
        <v>92679</v>
      </c>
      <c r="B5153" s="331" t="inlineStr">
        <is>
          <t>JOELHO 45 GRAUS, EM FERRO GALVANIZADO, CONEXÃO ROSQUEADA, DN 80 (3"), INSTALADO EM REDE DE ALIMENTAÇÃO PARA SPRINKLER - FORNECIMENTO E INSTALAÇÃO. AF_01/2026</t>
        </is>
      </c>
      <c r="C5153" s="330" t="inlineStr">
        <is>
          <t>UN</t>
        </is>
      </c>
      <c r="D5153" s="330" t="n">
        <v>197.96</v>
      </c>
      <c r="E5153" s="330" t="n">
        <v>200.17</v>
      </c>
      <c r="F5153" s="330" t="inlineStr">
        <is>
          <t>AS</t>
        </is>
      </c>
    </row>
    <row r="5154" ht="45" customHeight="1" s="496">
      <c r="A5154" s="330" t="n">
        <v>92381</v>
      </c>
      <c r="B5154" s="331" t="inlineStr">
        <is>
          <t>JOELHO 45 GRAUS, EM FERRO GALVANIZADO, DN 25 (1"), CONEXÃO ROSQUEADA, INSTALADO EM REDE DE ALIMENTAÇÃO PARA HIDRANTE - FORNECIMENTO E INSTALAÇÃO. AF_01/2026</t>
        </is>
      </c>
      <c r="C5154" s="330" t="inlineStr">
        <is>
          <t>UN</t>
        </is>
      </c>
      <c r="D5154" s="330" t="n">
        <v>56.58</v>
      </c>
      <c r="E5154" s="330" t="n">
        <v>58.49</v>
      </c>
      <c r="F5154" s="330" t="inlineStr">
        <is>
          <t>AS</t>
        </is>
      </c>
    </row>
    <row r="5155" ht="45" customHeight="1" s="496">
      <c r="A5155" s="330" t="n">
        <v>92383</v>
      </c>
      <c r="B5155" s="331" t="inlineStr">
        <is>
          <t>JOELHO 45 GRAUS, EM FERRO GALVANIZADO, DN 32 (1 1/4"), CONEXÃO ROSQUEADA, INSTALADO EM REDE DE ALIMENTAÇÃO PARA HIDRANTE - FORNECIMENTO E INSTALAÇÃO. AF_01/2026</t>
        </is>
      </c>
      <c r="C5155" s="330" t="inlineStr">
        <is>
          <t>UN</t>
        </is>
      </c>
      <c r="D5155" s="330" t="n">
        <v>72.66</v>
      </c>
      <c r="E5155" s="330" t="n">
        <v>74.79000000000001</v>
      </c>
      <c r="F5155" s="330" t="inlineStr">
        <is>
          <t>AS</t>
        </is>
      </c>
    </row>
    <row r="5156" ht="45" customHeight="1" s="496">
      <c r="A5156" s="330" t="n">
        <v>92385</v>
      </c>
      <c r="B5156" s="331" t="inlineStr">
        <is>
          <t>JOELHO 45 GRAUS, EM FERRO GALVANIZADO, DN 40 (1 1/2"), CONEXÃO ROSQUEADA, INSTALADO EM REDE DE ALIMENTAÇÃO PARA HIDRANTE - FORNECIMENTO E INSTALAÇÃO. AF_01/2026</t>
        </is>
      </c>
      <c r="C5156" s="330" t="inlineStr">
        <is>
          <t>UN</t>
        </is>
      </c>
      <c r="D5156" s="330" t="n">
        <v>84.41</v>
      </c>
      <c r="E5156" s="330" t="n">
        <v>86.8</v>
      </c>
      <c r="F5156" s="330" t="inlineStr">
        <is>
          <t>AS</t>
        </is>
      </c>
    </row>
    <row r="5157" ht="45" customHeight="1" s="496">
      <c r="A5157" s="330" t="n">
        <v>92350</v>
      </c>
      <c r="B5157" s="331" t="inlineStr">
        <is>
          <t>JOELHO 45 GRAUS, EM FERRO GALVANIZADO, DN 50 (2"), CONEXÃO ROSQUEADA, INSTALADO EM PRUMADAS - FORNECIMENTO E INSTALAÇÃO. AF_01/2026</t>
        </is>
      </c>
      <c r="C5157" s="330" t="inlineStr">
        <is>
          <t>UN</t>
        </is>
      </c>
      <c r="D5157" s="330" t="n">
        <v>112.99</v>
      </c>
      <c r="E5157" s="330" t="n">
        <v>115.96</v>
      </c>
      <c r="F5157" s="330" t="inlineStr">
        <is>
          <t>AS</t>
        </is>
      </c>
    </row>
    <row r="5158" ht="45" customHeight="1" s="496">
      <c r="A5158" s="330" t="n">
        <v>92387</v>
      </c>
      <c r="B5158" s="331" t="inlineStr">
        <is>
          <t>JOELHO 45 GRAUS, EM FERRO GALVANIZADO, DN 50 (2"), CONEXÃO ROSQUEADA, INSTALADO EM REDE DE ALIMENTAÇÃO PARA HIDRANTE - FORNECIMENTO E INSTALAÇÃO. AF_01/2026</t>
        </is>
      </c>
      <c r="C5158" s="330" t="inlineStr">
        <is>
          <t>UN</t>
        </is>
      </c>
      <c r="D5158" s="330" t="n">
        <v>107.59</v>
      </c>
      <c r="E5158" s="330" t="n">
        <v>110.28</v>
      </c>
      <c r="F5158" s="330" t="inlineStr">
        <is>
          <t>AS</t>
        </is>
      </c>
    </row>
    <row r="5159" ht="45" customHeight="1" s="496">
      <c r="A5159" s="330" t="n">
        <v>92352</v>
      </c>
      <c r="B5159" s="331" t="inlineStr">
        <is>
          <t>JOELHO 45 GRAUS, EM FERRO GALVANIZADO, DN 65 (2 1/2"), CONEXÃO ROSQUEADA, INSTALADO EM PRUMADAS - FORNECIMENTO E INSTALAÇÃO. AF_01/2026</t>
        </is>
      </c>
      <c r="C5159" s="330" t="inlineStr">
        <is>
          <t>UN</t>
        </is>
      </c>
      <c r="D5159" s="330" t="n">
        <v>167.69</v>
      </c>
      <c r="E5159" s="330" t="n">
        <v>170.84</v>
      </c>
      <c r="F5159" s="330" t="inlineStr">
        <is>
          <t>AS</t>
        </is>
      </c>
    </row>
    <row r="5160" ht="45" customHeight="1" s="496">
      <c r="A5160" s="330" t="n">
        <v>92389</v>
      </c>
      <c r="B5160" s="331" t="inlineStr">
        <is>
          <t>JOELHO 45 GRAUS, EM FERRO GALVANIZADO, DN 65 (2 1/2"), CONEXÃO ROSQUEADA, INSTALADO EM REDE DE ALIMENTAÇÃO PARA HIDRANTE - FORNECIMENTO E INSTALAÇÃO. AF_01/2026</t>
        </is>
      </c>
      <c r="C5160" s="330" t="inlineStr">
        <is>
          <t>UN</t>
        </is>
      </c>
      <c r="D5160" s="330" t="n">
        <v>167.58</v>
      </c>
      <c r="E5160" s="330" t="n">
        <v>170.73</v>
      </c>
      <c r="F5160" s="330" t="inlineStr">
        <is>
          <t>AS</t>
        </is>
      </c>
    </row>
    <row r="5161" ht="45" customHeight="1" s="496">
      <c r="A5161" s="330" t="n">
        <v>92354</v>
      </c>
      <c r="B5161" s="331" t="inlineStr">
        <is>
          <t>JOELHO 45 GRAUS, EM FERRO GALVANIZADO, DN 80 (3"), CONEXÃO ROSQUEADA, INSTALADO EM PRUMADAS - FORNECIMENTO E INSTALAÇÃO. AF_01/2026</t>
        </is>
      </c>
      <c r="C5161" s="330" t="inlineStr">
        <is>
          <t>UN</t>
        </is>
      </c>
      <c r="D5161" s="330" t="n">
        <v>220.16</v>
      </c>
      <c r="E5161" s="330" t="n">
        <v>223.51</v>
      </c>
      <c r="F5161" s="330" t="inlineStr">
        <is>
          <t>AS</t>
        </is>
      </c>
    </row>
    <row r="5162" ht="45" customHeight="1" s="496">
      <c r="A5162" s="330" t="n">
        <v>92699</v>
      </c>
      <c r="B5162" s="331" t="inlineStr">
        <is>
          <t>JOELHO 90 GRAUS, EM FERRO GALVANIZADO, CONEXÃO ROSQUEADA, DN 15 (1/2"), INSTALADO EM RAMAIS E SUB-RAMAIS DE GÁS - FORNECIMENTO E INSTALAÇÃO. AF_01/2026</t>
        </is>
      </c>
      <c r="C5162" s="330" t="inlineStr">
        <is>
          <t>UN</t>
        </is>
      </c>
      <c r="D5162" s="330" t="n">
        <v>21.47</v>
      </c>
      <c r="E5162" s="330" t="n">
        <v>22.18</v>
      </c>
      <c r="F5162" s="330" t="inlineStr">
        <is>
          <t>AS</t>
        </is>
      </c>
    </row>
    <row r="5163" ht="45" customHeight="1" s="496">
      <c r="A5163" s="330" t="n">
        <v>92701</v>
      </c>
      <c r="B5163" s="331" t="inlineStr">
        <is>
          <t>JOELHO 90 GRAUS, EM FERRO GALVANIZADO, CONEXÃO ROSQUEADA, DN 20 (3/4"), INSTALADO EM RAMAIS E SUB-RAMAIS DE GÁS - FORNECIMENTO E INSTALAÇÃO. AF_01/2026</t>
        </is>
      </c>
      <c r="C5163" s="330" t="inlineStr">
        <is>
          <t>UN</t>
        </is>
      </c>
      <c r="D5163" s="330" t="n">
        <v>35.16</v>
      </c>
      <c r="E5163" s="330" t="n">
        <v>36.39</v>
      </c>
      <c r="F5163" s="330" t="inlineStr">
        <is>
          <t>AS</t>
        </is>
      </c>
    </row>
    <row r="5164" ht="45" customHeight="1" s="496">
      <c r="A5164" s="330" t="n">
        <v>92703</v>
      </c>
      <c r="B5164" s="331" t="inlineStr">
        <is>
          <t>JOELHO 90 GRAUS, EM FERRO GALVANIZADO, CONEXÃO ROSQUEADA, DN 25 (1"), INSTALADO EM RAMAIS E SUB-RAMAIS DE GÁS - FORNECIMENTO E INSTALAÇÃO. AF_01/2026</t>
        </is>
      </c>
      <c r="C5164" s="330" t="inlineStr">
        <is>
          <t>UN</t>
        </is>
      </c>
      <c r="D5164" s="330" t="n">
        <v>55.75</v>
      </c>
      <c r="E5164" s="330" t="n">
        <v>57.75</v>
      </c>
      <c r="F5164" s="330" t="inlineStr">
        <is>
          <t>AS</t>
        </is>
      </c>
    </row>
    <row r="5165" ht="45" customHeight="1" s="496">
      <c r="A5165" s="330" t="n">
        <v>92670</v>
      </c>
      <c r="B5165" s="331" t="inlineStr">
        <is>
          <t>JOELHO 90 GRAUS, EM FERRO GALVANIZADO, CONEXÃO ROSQUEADA, DN 25 (1"), INSTALADO EM REDE DE ALIMENTAÇÃO PARA SPRINKLER - FORNECIMENTO E INSTALAÇÃO. AF_01/2026</t>
        </is>
      </c>
      <c r="C5165" s="330" t="inlineStr">
        <is>
          <t>UN</t>
        </is>
      </c>
      <c r="D5165" s="330" t="n">
        <v>40.82</v>
      </c>
      <c r="E5165" s="330" t="n">
        <v>42.06</v>
      </c>
      <c r="F5165" s="330" t="inlineStr">
        <is>
          <t>AS</t>
        </is>
      </c>
    </row>
    <row r="5166" ht="45" customHeight="1" s="496">
      <c r="A5166" s="330" t="n">
        <v>92672</v>
      </c>
      <c r="B5166" s="331" t="inlineStr">
        <is>
          <t>JOELHO 90 GRAUS, EM FERRO GALVANIZADO, CONEXÃO ROSQUEADA, DN 32 (1 1/4"), INSTALADO EM REDE DE ALIMENTAÇÃO PARA SPRINKLER - FORNECIMENTO E INSTALAÇÃO. AF_01/2026</t>
        </is>
      </c>
      <c r="C5166" s="330" t="inlineStr">
        <is>
          <t>UN</t>
        </is>
      </c>
      <c r="D5166" s="330" t="n">
        <v>52.56</v>
      </c>
      <c r="E5166" s="330" t="n">
        <v>53.92</v>
      </c>
      <c r="F5166" s="330" t="inlineStr">
        <is>
          <t>AS</t>
        </is>
      </c>
    </row>
    <row r="5167" ht="45" customHeight="1" s="496">
      <c r="A5167" s="330" t="n">
        <v>92674</v>
      </c>
      <c r="B5167" s="331" t="inlineStr">
        <is>
          <t>JOELHO 90 GRAUS, EM FERRO GALVANIZADO, CONEXÃO ROSQUEADA, DN 40 (1 1/2"), INSTALADO EM REDE DE ALIMENTAÇÃO PARA SPRINKLER - FORNECIMENTO E INSTALAÇÃO. AF_01/2026</t>
        </is>
      </c>
      <c r="C5167" s="330" t="inlineStr">
        <is>
          <t>UN</t>
        </is>
      </c>
      <c r="D5167" s="330" t="n">
        <v>63.84</v>
      </c>
      <c r="E5167" s="330" t="n">
        <v>65.34</v>
      </c>
      <c r="F5167" s="330" t="inlineStr">
        <is>
          <t>AS</t>
        </is>
      </c>
    </row>
    <row r="5168" ht="45" customHeight="1" s="496">
      <c r="A5168" s="330" t="n">
        <v>92676</v>
      </c>
      <c r="B5168" s="331" t="inlineStr">
        <is>
          <t>JOELHO 90 GRAUS, EM FERRO GALVANIZADO, CONEXÃO ROSQUEADA, DN 50 (2"), INSTALADO EM REDE DE ALIMENTAÇÃO PARA SPRINKLER - FORNECIMENTO E INSTALAÇÃO. AF_01/2026</t>
        </is>
      </c>
      <c r="C5168" s="330" t="inlineStr">
        <is>
          <t>UN</t>
        </is>
      </c>
      <c r="D5168" s="330" t="n">
        <v>85.55</v>
      </c>
      <c r="E5168" s="330" t="n">
        <v>87.22</v>
      </c>
      <c r="F5168" s="330" t="inlineStr">
        <is>
          <t>AS</t>
        </is>
      </c>
    </row>
    <row r="5169" ht="45" customHeight="1" s="496">
      <c r="A5169" s="330" t="n">
        <v>92678</v>
      </c>
      <c r="B5169" s="331" t="inlineStr">
        <is>
          <t>JOELHO 90 GRAUS, EM FERRO GALVANIZADO, CONEXÃO ROSQUEADA, DN 65 (2 1/2"), INSTALADO EM REDE DE ALIMENTAÇÃO PARA SPRINKLER - FORNECIMENTO E INSTALAÇÃO. AF_01/2026</t>
        </is>
      </c>
      <c r="C5169" s="330" t="inlineStr">
        <is>
          <t>UN</t>
        </is>
      </c>
      <c r="D5169" s="330" t="n">
        <v>133.56</v>
      </c>
      <c r="E5169" s="330" t="n">
        <v>135.5</v>
      </c>
      <c r="F5169" s="330" t="inlineStr">
        <is>
          <t>AS</t>
        </is>
      </c>
    </row>
    <row r="5170" ht="45" customHeight="1" s="496">
      <c r="A5170" s="330" t="n">
        <v>92636</v>
      </c>
      <c r="B5170" s="331" t="inlineStr">
        <is>
          <t>JOELHO 90 GRAUS, EM FERRO GALVANIZADO, CONEXÃO ROSQUEADA, DN 80 (3"), INSTALADO EM REDE DE ALIMENTAÇÃO PARA HIDRANTE - FORNECIMENTO E INSTALAÇÃO. AF_01/2026</t>
        </is>
      </c>
      <c r="C5170" s="330" t="inlineStr">
        <is>
          <t>UN</t>
        </is>
      </c>
      <c r="D5170" s="330" t="n">
        <v>205.16</v>
      </c>
      <c r="E5170" s="330" t="n">
        <v>208.78</v>
      </c>
      <c r="F5170" s="330" t="inlineStr">
        <is>
          <t>AS</t>
        </is>
      </c>
    </row>
    <row r="5171" ht="45" customHeight="1" s="496">
      <c r="A5171" s="330" t="n">
        <v>92680</v>
      </c>
      <c r="B5171" s="331" t="inlineStr">
        <is>
          <t>JOELHO 90 GRAUS, EM FERRO GALVANIZADO, CONEXÃO ROSQUEADA, DN 80 (3"), INSTALADO EM REDE DE ALIMENTAÇÃO PARA SPRINKLER - FORNECIMENTO E INSTALAÇÃO. AF_01/2026</t>
        </is>
      </c>
      <c r="C5171" s="330" t="inlineStr">
        <is>
          <t>UN</t>
        </is>
      </c>
      <c r="D5171" s="330" t="n">
        <v>177.76</v>
      </c>
      <c r="E5171" s="330" t="n">
        <v>179.97</v>
      </c>
      <c r="F5171" s="330" t="inlineStr">
        <is>
          <t>AS</t>
        </is>
      </c>
    </row>
    <row r="5172" ht="45" customHeight="1" s="496">
      <c r="A5172" s="330" t="n">
        <v>92382</v>
      </c>
      <c r="B5172" s="331" t="inlineStr">
        <is>
          <t>JOELHO 90 GRAUS, EM FERRO GALVANIZADO, DN 25 (1"), CONEXÃO ROSQUEADA, INSTALADO EM REDE DE ALIMENTAÇÃO PARA HIDRANTE - FORNECIMENTO E INSTALAÇÃO. AF_01/2026</t>
        </is>
      </c>
      <c r="C5172" s="330" t="inlineStr">
        <is>
          <t>UN</t>
        </is>
      </c>
      <c r="D5172" s="330" t="n">
        <v>54.03</v>
      </c>
      <c r="E5172" s="330" t="n">
        <v>55.94</v>
      </c>
      <c r="F5172" s="330" t="inlineStr">
        <is>
          <t>AS</t>
        </is>
      </c>
    </row>
    <row r="5173" ht="45" customHeight="1" s="496">
      <c r="A5173" s="330" t="n">
        <v>92384</v>
      </c>
      <c r="B5173" s="331" t="inlineStr">
        <is>
          <t>JOELHO 90 GRAUS, EM FERRO GALVANIZADO, DN 32 (1 1/4"), CONEXÃO ROSQUEADA, INSTALADO EM REDE DE ALIMENTAÇÃO PARA HIDRANTE - FORNECIMENTO E INSTALAÇÃO. AF_01/2026</t>
        </is>
      </c>
      <c r="C5173" s="330" t="inlineStr">
        <is>
          <t>UN</t>
        </is>
      </c>
      <c r="D5173" s="330" t="n">
        <v>67.56999999999999</v>
      </c>
      <c r="E5173" s="330" t="n">
        <v>69.7</v>
      </c>
      <c r="F5173" s="330" t="inlineStr">
        <is>
          <t>AS</t>
        </is>
      </c>
    </row>
    <row r="5174" ht="45" customHeight="1" s="496">
      <c r="A5174" s="330" t="n">
        <v>92386</v>
      </c>
      <c r="B5174" s="331" t="inlineStr">
        <is>
          <t>JOELHO 90 GRAUS, EM FERRO GALVANIZADO, DN 40 (1 1/2"), CONEXÃO ROSQUEADA, INSTALADO EM REDE DE ALIMENTAÇÃO PARA HIDRANTE - FORNECIMENTO E INSTALAÇÃO. AF_01/2026</t>
        </is>
      </c>
      <c r="C5174" s="330" t="inlineStr">
        <is>
          <t>UN</t>
        </is>
      </c>
      <c r="D5174" s="330" t="n">
        <v>80.91</v>
      </c>
      <c r="E5174" s="330" t="n">
        <v>83.3</v>
      </c>
      <c r="F5174" s="330" t="inlineStr">
        <is>
          <t>AS</t>
        </is>
      </c>
    </row>
    <row r="5175" ht="45" customHeight="1" s="496">
      <c r="A5175" s="330" t="n">
        <v>92351</v>
      </c>
      <c r="B5175" s="331" t="inlineStr">
        <is>
          <t>JOELHO 90 GRAUS, EM FERRO GALVANIZADO, DN 50 (2"), CONEXÃO ROSQUEADA, INSTALADO EM PRUMADAS - FORNECIMENTO E INSTALAÇÃO. AF_01/2026</t>
        </is>
      </c>
      <c r="C5175" s="330" t="inlineStr">
        <is>
          <t>UN</t>
        </is>
      </c>
      <c r="D5175" s="330" t="n">
        <v>110.61</v>
      </c>
      <c r="E5175" s="330" t="n">
        <v>113.58</v>
      </c>
      <c r="F5175" s="330" t="inlineStr">
        <is>
          <t>AS</t>
        </is>
      </c>
    </row>
    <row r="5176" ht="45" customHeight="1" s="496">
      <c r="A5176" s="330" t="n">
        <v>92388</v>
      </c>
      <c r="B5176" s="331" t="inlineStr">
        <is>
          <t>JOELHO 90 GRAUS, EM FERRO GALVANIZADO, DN 50 (2"), CONEXÃO ROSQUEADA, INSTALADO EM REDE DE ALIMENTAÇÃO PARA HIDRANTE - FORNECIMENTO E INSTALAÇÃO. AF_01/2026</t>
        </is>
      </c>
      <c r="C5176" s="330" t="inlineStr">
        <is>
          <t>UN</t>
        </is>
      </c>
      <c r="D5176" s="330" t="n">
        <v>105.21</v>
      </c>
      <c r="E5176" s="330" t="n">
        <v>107.9</v>
      </c>
      <c r="F5176" s="330" t="inlineStr">
        <is>
          <t>AS</t>
        </is>
      </c>
    </row>
    <row r="5177" ht="45" customHeight="1" s="496">
      <c r="A5177" s="330" t="n">
        <v>92353</v>
      </c>
      <c r="B5177" s="331" t="inlineStr">
        <is>
          <t>JOELHO 90 GRAUS, EM FERRO GALVANIZADO, DN 65 (2 1/2"), CONEXÃO ROSQUEADA, INSTALADO EM PRUMADAS - FORNECIMENTO E INSTALAÇÃO. AF_01/2026</t>
        </is>
      </c>
      <c r="C5177" s="330" t="inlineStr">
        <is>
          <t>UN</t>
        </is>
      </c>
      <c r="D5177" s="330" t="n">
        <v>157.2</v>
      </c>
      <c r="E5177" s="330" t="n">
        <v>160.35</v>
      </c>
      <c r="F5177" s="330" t="inlineStr">
        <is>
          <t>AS</t>
        </is>
      </c>
    </row>
    <row r="5178" ht="45" customHeight="1" s="496">
      <c r="A5178" s="330" t="n">
        <v>92390</v>
      </c>
      <c r="B5178" s="331" t="inlineStr">
        <is>
          <t>JOELHO 90 GRAUS, EM FERRO GALVANIZADO, DN 65 (2 1/2"), CONEXÃO ROSQUEADA, INSTALADO EM REDE DE ALIMENTAÇÃO PARA HIDRANTE - FORNECIMENTO E INSTALAÇÃO. AF_01/2026</t>
        </is>
      </c>
      <c r="C5178" s="330" t="inlineStr">
        <is>
          <t>UN</t>
        </is>
      </c>
      <c r="D5178" s="330" t="n">
        <v>157.09</v>
      </c>
      <c r="E5178" s="330" t="n">
        <v>160.24</v>
      </c>
      <c r="F5178" s="330" t="inlineStr">
        <is>
          <t>AS</t>
        </is>
      </c>
    </row>
    <row r="5179" ht="45" customHeight="1" s="496">
      <c r="A5179" s="330" t="n">
        <v>92355</v>
      </c>
      <c r="B5179" s="331" t="inlineStr">
        <is>
          <t>JOELHO 90 GRAUS, EM FERRO GALVANIZADO, DN 80 (3"), CONEXÃO ROSQUEADA, INSTALADO EM PRUMADAS - FORNECIMENTO E INSTALAÇÃO. AF_01/2026</t>
        </is>
      </c>
      <c r="C5179" s="330" t="inlineStr">
        <is>
          <t>UN</t>
        </is>
      </c>
      <c r="D5179" s="330" t="n">
        <v>199.96</v>
      </c>
      <c r="E5179" s="330" t="n">
        <v>203.31</v>
      </c>
      <c r="F5179" s="330" t="inlineStr">
        <is>
          <t>AS</t>
        </is>
      </c>
    </row>
    <row r="5180" ht="30" customHeight="1" s="496">
      <c r="A5180" s="330" t="n">
        <v>101925</v>
      </c>
      <c r="B5180" s="331" t="inlineStr">
        <is>
          <t>JOELHO 90°, EM FERRO GALVANIZADO, 4", CONEXÃO ROSQUEADA, INSTALADO EM PRUMADAS - FORNECIMENTO E INSTALAÇÃO. AF_01/2026</t>
        </is>
      </c>
      <c r="C5180" s="330" t="inlineStr">
        <is>
          <t>UN</t>
        </is>
      </c>
      <c r="D5180" s="330" t="n">
        <v>325.64</v>
      </c>
      <c r="E5180" s="330" t="n">
        <v>329.24</v>
      </c>
      <c r="F5180" s="330" t="inlineStr">
        <is>
          <t>AS</t>
        </is>
      </c>
    </row>
    <row r="5181" ht="45" customHeight="1" s="496">
      <c r="A5181" s="330" t="n">
        <v>101934</v>
      </c>
      <c r="B5181" s="331" t="inlineStr">
        <is>
          <t>JOELHO 90°, EM FERRO GALVANIZADO, 4", CONEXÃO ROSQUEADA, INSTALADO EM REDE DE ALIMENTAÇÃO PARA HIDRANTE - FORNECIMENTO E INSTALAÇÃO. AF_01/2026</t>
        </is>
      </c>
      <c r="C5181" s="330" t="inlineStr">
        <is>
          <t>UN</t>
        </is>
      </c>
      <c r="D5181" s="330" t="n">
        <v>337.9</v>
      </c>
      <c r="E5181" s="330" t="n">
        <v>342.13</v>
      </c>
      <c r="F5181" s="330" t="inlineStr">
        <is>
          <t>AS</t>
        </is>
      </c>
    </row>
    <row r="5182" ht="45" customHeight="1" s="496">
      <c r="A5182" s="330" t="n">
        <v>97541</v>
      </c>
      <c r="B5182" s="331" t="inlineStr">
        <is>
          <t>LUVA COM REDUÇÃO, EM AÇO, CONEXÃO SOLDADA, DN 20 X 15 MM (3/4" X 1/2"), INSTALADO EM RAMAIS E SUB-RAMAIS DE GÁS - FORNECIMENTO E INSTALAÇÃO. AF_01/2026</t>
        </is>
      </c>
      <c r="C5182" s="330" t="inlineStr">
        <is>
          <t>UN</t>
        </is>
      </c>
      <c r="D5182" s="330" t="n">
        <v>26.58</v>
      </c>
      <c r="E5182" s="330" t="n">
        <v>27.3</v>
      </c>
      <c r="F5182" s="330" t="inlineStr">
        <is>
          <t>AS</t>
        </is>
      </c>
    </row>
    <row r="5183" ht="45" customHeight="1" s="496">
      <c r="A5183" s="330" t="n">
        <v>97462</v>
      </c>
      <c r="B5183" s="331" t="inlineStr">
        <is>
          <t>LUVA COM REDUÇÃO, EM AÇO, CONEXÃO SOLDADA, DN 25 X 20 MM (1 X 3/4"), INSTALADO EM REDE DE ALIMENTAÇÃO PARA HIDRANTE - FORNECIMENTO E INSTALAÇÃO. AF_01/2026</t>
        </is>
      </c>
      <c r="C5183" s="330" t="inlineStr">
        <is>
          <t>UN</t>
        </is>
      </c>
      <c r="D5183" s="330" t="n">
        <v>29.54</v>
      </c>
      <c r="E5183" s="330" t="n">
        <v>30.14</v>
      </c>
      <c r="F5183" s="330" t="inlineStr">
        <is>
          <t>AS</t>
        </is>
      </c>
    </row>
    <row r="5184" ht="45" customHeight="1" s="496">
      <c r="A5184" s="330" t="n">
        <v>97544</v>
      </c>
      <c r="B5184" s="331" t="inlineStr">
        <is>
          <t>LUVA COM REDUÇÃO, EM AÇO, CONEXÃO SOLDADA, DN 25 X 20 MM (1" X 3/4"), INSTALADO EM RAMAIS E SUB-RAMAIS DE GÁS - FORNECIMENTO E INSTALAÇÃO. AF_01/2026</t>
        </is>
      </c>
      <c r="C5184" s="330" t="inlineStr">
        <is>
          <t>UN</t>
        </is>
      </c>
      <c r="D5184" s="330" t="n">
        <v>43.5</v>
      </c>
      <c r="E5184" s="330" t="n">
        <v>44.83</v>
      </c>
      <c r="F5184" s="330" t="inlineStr">
        <is>
          <t>AS</t>
        </is>
      </c>
    </row>
    <row r="5185" ht="45" customHeight="1" s="496">
      <c r="A5185" s="330" t="n">
        <v>97500</v>
      </c>
      <c r="B5185" s="331" t="inlineStr">
        <is>
          <t>LUVA COM REDUÇÃO, EM AÇO, CONEXÃO SOLDADA, DN 25 X 20 MM (1" X 3/4"), INSTALADO EM REDE DE ALIMENTAÇÃO PARA SPRINKLER - FORNECIMENTO E INSTALAÇÃO. AF_01/2026</t>
        </is>
      </c>
      <c r="C5185" s="330" t="inlineStr">
        <is>
          <t>UN</t>
        </is>
      </c>
      <c r="D5185" s="330" t="n">
        <v>27.68</v>
      </c>
      <c r="E5185" s="330" t="n">
        <v>28.18</v>
      </c>
      <c r="F5185" s="330" t="inlineStr">
        <is>
          <t>AS</t>
        </is>
      </c>
    </row>
    <row r="5186" ht="45" customHeight="1" s="496">
      <c r="A5186" s="330" t="n">
        <v>97465</v>
      </c>
      <c r="B5186" s="331" t="inlineStr">
        <is>
          <t>LUVA COM REDUÇÃO, EM AÇO, CONEXÃO SOLDADA, DN 32 X 25 MM (1 1/4" X 1"), INSTALADO EM REDE DE ALIMENTAÇÃO PARA HIDRANTE - FORNECIMENTO E INSTALAÇÃO. AF_01/2026</t>
        </is>
      </c>
      <c r="C5186" s="330" t="inlineStr">
        <is>
          <t>UN</t>
        </is>
      </c>
      <c r="D5186" s="330" t="n">
        <v>60.79</v>
      </c>
      <c r="E5186" s="330" t="n">
        <v>61.55</v>
      </c>
      <c r="F5186" s="330" t="inlineStr">
        <is>
          <t>AS</t>
        </is>
      </c>
    </row>
    <row r="5187" ht="45" customHeight="1" s="496">
      <c r="A5187" s="330" t="n">
        <v>97503</v>
      </c>
      <c r="B5187" s="331" t="inlineStr">
        <is>
          <t>LUVA COM REDUÇÃO, EM AÇO, CONEXÃO SOLDADA, DN 32 X 25 MM (1 1/4" X 1"), INSTALADO EM REDE DE ALIMENTAÇÃO PARA SPRINKLER - FORNECIMENTO E INSTALAÇÃO. AF_01/2026</t>
        </is>
      </c>
      <c r="C5187" s="330" t="inlineStr">
        <is>
          <t>UN</t>
        </is>
      </c>
      <c r="D5187" s="330" t="n">
        <v>57.22</v>
      </c>
      <c r="E5187" s="330" t="n">
        <v>57.79</v>
      </c>
      <c r="F5187" s="330" t="inlineStr">
        <is>
          <t>AS</t>
        </is>
      </c>
    </row>
    <row r="5188" ht="45" customHeight="1" s="496">
      <c r="A5188" s="330" t="n">
        <v>97468</v>
      </c>
      <c r="B5188" s="331" t="inlineStr">
        <is>
          <t>LUVA COM REDUÇÃO, EM AÇO, CONEXÃO SOLDADA, DN 40 X 32 MM (1 1/2" X 1 1/4"), INSTALADO EM REDE DE ALIMENTAÇÃO PARA HIDRANTE - FORNECIMENTO E INSTALAÇÃO. AF_01/2026</t>
        </is>
      </c>
      <c r="C5188" s="330" t="inlineStr">
        <is>
          <t>UN</t>
        </is>
      </c>
      <c r="D5188" s="330" t="n">
        <v>77.33</v>
      </c>
      <c r="E5188" s="330" t="n">
        <v>78.28</v>
      </c>
      <c r="F5188" s="330" t="inlineStr">
        <is>
          <t>AS</t>
        </is>
      </c>
    </row>
    <row r="5189" ht="45" customHeight="1" s="496">
      <c r="A5189" s="330" t="n">
        <v>97506</v>
      </c>
      <c r="B5189" s="331" t="inlineStr">
        <is>
          <t>LUVA COM REDUÇÃO, EM AÇO, CONEXÃO SOLDADA, DN 40 X 32 MM (1 1/2" X 1 1/4"), INSTALADO EM REDE DE ALIMENTAÇÃO PARA SPRINKLER - FORNECIMENTO E INSTALAÇÃO. AF_01/2026</t>
        </is>
      </c>
      <c r="C5189" s="330" t="inlineStr">
        <is>
          <t>UN</t>
        </is>
      </c>
      <c r="D5189" s="330" t="n">
        <v>71.67</v>
      </c>
      <c r="E5189" s="330" t="n">
        <v>72.31</v>
      </c>
      <c r="F5189" s="330" t="inlineStr">
        <is>
          <t>AS</t>
        </is>
      </c>
    </row>
    <row r="5190" ht="45" customHeight="1" s="496">
      <c r="A5190" s="330" t="n">
        <v>97444</v>
      </c>
      <c r="B5190" s="331" t="inlineStr">
        <is>
          <t>LUVA COM REDUÇÃO, EM AÇO, CONEXÃO SOLDADA, DN 50 X 40 MM (2 X 1 1/2"), INSTALADO EM PRUMADAS - FORNECIMENTO E INSTALAÇÃO. AF_01/2026</t>
        </is>
      </c>
      <c r="C5190" s="330" t="inlineStr">
        <is>
          <t>UN</t>
        </is>
      </c>
      <c r="D5190" s="330" t="n">
        <v>138.18</v>
      </c>
      <c r="E5190" s="330" t="n">
        <v>140.53</v>
      </c>
      <c r="F5190" s="330" t="inlineStr">
        <is>
          <t>AS</t>
        </is>
      </c>
    </row>
    <row r="5191" ht="45" customHeight="1" s="496">
      <c r="A5191" s="330" t="n">
        <v>97471</v>
      </c>
      <c r="B5191" s="331" t="inlineStr">
        <is>
          <t>LUVA COM REDUÇÃO, EM AÇO, CONEXÃO SOLDADA, DN 50 X 40 MM (2" X 1 1/2"), INSTALADO EM REDE DE ALIMENTAÇÃO PARA HIDRANTE - FORNECIMENTO E INSTALAÇÃO. AF_01/2026</t>
        </is>
      </c>
      <c r="C5191" s="330" t="inlineStr">
        <is>
          <t>UN</t>
        </is>
      </c>
      <c r="D5191" s="330" t="n">
        <v>115.5</v>
      </c>
      <c r="E5191" s="330" t="n">
        <v>116.67</v>
      </c>
      <c r="F5191" s="330" t="inlineStr">
        <is>
          <t>AS</t>
        </is>
      </c>
    </row>
    <row r="5192" ht="45" customHeight="1" s="496">
      <c r="A5192" s="330" t="n">
        <v>97509</v>
      </c>
      <c r="B5192" s="331" t="inlineStr">
        <is>
          <t>LUVA COM REDUÇÃO, EM AÇO, CONEXÃO SOLDADA, DN 50 X 40 MM (2" X 1 1/2"), INSTALADO EM REDE DE ALIMENTAÇÃO PARA SPRINKLER - FORNECIMENTO E INSTALAÇÃO. AF_01/2026</t>
        </is>
      </c>
      <c r="C5192" s="330" t="inlineStr">
        <is>
          <t>UN</t>
        </is>
      </c>
      <c r="D5192" s="330" t="n">
        <v>107.3</v>
      </c>
      <c r="E5192" s="330" t="n">
        <v>108.05</v>
      </c>
      <c r="F5192" s="330" t="inlineStr">
        <is>
          <t>AS</t>
        </is>
      </c>
    </row>
    <row r="5193" ht="45" customHeight="1" s="496">
      <c r="A5193" s="330" t="n">
        <v>97447</v>
      </c>
      <c r="B5193" s="331" t="inlineStr">
        <is>
          <t>LUVA COM REDUÇÃO, EM AÇO, CONEXÃO SOLDADA, DN 65 X 50 MM (2 1/2" X 2"), INSTALADO EM PRUMADAS - FORNECIMENTO E INSTALAÇÃO. AF_01/2026</t>
        </is>
      </c>
      <c r="C5193" s="330" t="inlineStr">
        <is>
          <t>UN</t>
        </is>
      </c>
      <c r="D5193" s="330" t="n">
        <v>232.6</v>
      </c>
      <c r="E5193" s="330" t="n">
        <v>235.01</v>
      </c>
      <c r="F5193" s="330" t="inlineStr">
        <is>
          <t>AS</t>
        </is>
      </c>
    </row>
    <row r="5194" ht="45" customHeight="1" s="496">
      <c r="A5194" s="330" t="n">
        <v>97475</v>
      </c>
      <c r="B5194" s="331" t="inlineStr">
        <is>
          <t>LUVA COM REDUÇÃO, EM AÇO, CONEXÃO SOLDADA, DN 65 X 50 MM (2 1/2" X 2"), INSTALADO EM REDE DE ALIMENTAÇÃO PARA HIDRANTE - FORNECIMENTO E INSTALAÇÃO. AF_01/2026</t>
        </is>
      </c>
      <c r="C5194" s="330" t="inlineStr">
        <is>
          <t>UN</t>
        </is>
      </c>
      <c r="D5194" s="330" t="n">
        <v>214.96</v>
      </c>
      <c r="E5194" s="330" t="n">
        <v>216.46</v>
      </c>
      <c r="F5194" s="330" t="inlineStr">
        <is>
          <t>AS</t>
        </is>
      </c>
    </row>
    <row r="5195" ht="45" customHeight="1" s="496">
      <c r="A5195" s="330" t="n">
        <v>97512</v>
      </c>
      <c r="B5195" s="331" t="inlineStr">
        <is>
          <t>LUVA COM REDUÇÃO, EM AÇO, CONEXÃO SOLDADA, DN 65 X 50 MM (2 1/2" X 2"), INSTALADO EM REDE DE ALIMENTAÇÃO PARA SPRINKLER - FORNECIMENTO E INSTALAÇÃO. AF_01/2026</t>
        </is>
      </c>
      <c r="C5195" s="330" t="inlineStr">
        <is>
          <t>UN</t>
        </is>
      </c>
      <c r="D5195" s="330" t="n">
        <v>203.26</v>
      </c>
      <c r="E5195" s="330" t="n">
        <v>204.13</v>
      </c>
      <c r="F5195" s="330" t="inlineStr">
        <is>
          <t>AS</t>
        </is>
      </c>
    </row>
    <row r="5196" ht="45" customHeight="1" s="496">
      <c r="A5196" s="330" t="n">
        <v>97450</v>
      </c>
      <c r="B5196" s="331" t="inlineStr">
        <is>
          <t>LUVA COM REDUÇÃO, EM AÇO, CONEXÃO SOLDADA, DN 80 X 65 MM (3" X 2 1/2"), INSTALADO EM PRUMADAS - FORNECIMENTO E INSTALAÇÃO. AF_01/2026</t>
        </is>
      </c>
      <c r="C5196" s="330" t="inlineStr">
        <is>
          <t>UN</t>
        </is>
      </c>
      <c r="D5196" s="330" t="n">
        <v>299.76</v>
      </c>
      <c r="E5196" s="330" t="n">
        <v>302.23</v>
      </c>
      <c r="F5196" s="330" t="inlineStr">
        <is>
          <t>AS</t>
        </is>
      </c>
    </row>
    <row r="5197" ht="45" customHeight="1" s="496">
      <c r="A5197" s="330" t="n">
        <v>97478</v>
      </c>
      <c r="B5197" s="331" t="inlineStr">
        <is>
          <t>LUVA COM REDUÇÃO, EM AÇO, CONEXÃO SOLDADA, DN 80 X 65 MM (3" X 2 1/2"), INSTALADO EM REDE DE ALIMENTAÇÃO PARA HIDRANTE - FORNECIMENTO E INSTALAÇÃO. AF_01/2026</t>
        </is>
      </c>
      <c r="C5197" s="330" t="inlineStr">
        <is>
          <t>UN</t>
        </is>
      </c>
      <c r="D5197" s="330" t="n">
        <v>288.18</v>
      </c>
      <c r="E5197" s="330" t="n">
        <v>290.06</v>
      </c>
      <c r="F5197" s="330" t="inlineStr">
        <is>
          <t>AS</t>
        </is>
      </c>
    </row>
    <row r="5198" ht="45" customHeight="1" s="496">
      <c r="A5198" s="330" t="n">
        <v>97515</v>
      </c>
      <c r="B5198" s="331" t="inlineStr">
        <is>
          <t>LUVA COM REDUÇÃO, EM AÇO, CONEXÃO SOLDADA, DN 80 X 65 MM (3" X 2 1/2"), INSTALADO EM REDE DE ALIMENTAÇÃO PARA SPRINKLER - FORNECIMENTO E INSTALAÇÃO. AF_01/2026</t>
        </is>
      </c>
      <c r="C5198" s="330" t="inlineStr">
        <is>
          <t>UN</t>
        </is>
      </c>
      <c r="D5198" s="330" t="n">
        <v>272.26</v>
      </c>
      <c r="E5198" s="330" t="n">
        <v>273.29</v>
      </c>
      <c r="F5198" s="330" t="inlineStr">
        <is>
          <t>AS</t>
        </is>
      </c>
    </row>
    <row r="5199" ht="45" customHeight="1" s="496">
      <c r="A5199" s="330" t="n">
        <v>92928</v>
      </c>
      <c r="B5199" s="331" t="inlineStr">
        <is>
          <t>LUVA DE REDUÇÃO, EM FERRO GALVANIZADO, 1 1/2" X 1 1/4", CONEXÃO ROSQUEADA, INSTALADO EM REDE DE ALIMENTAÇÃO PARA HIDRANTE - FORNECIMENTO E INSTALAÇÃO. AF_01/2026</t>
        </is>
      </c>
      <c r="C5199" s="330" t="inlineStr">
        <is>
          <t>UN</t>
        </is>
      </c>
      <c r="D5199" s="330" t="n">
        <v>55.24</v>
      </c>
      <c r="E5199" s="330" t="n">
        <v>56.74</v>
      </c>
      <c r="F5199" s="330" t="inlineStr">
        <is>
          <t>AS</t>
        </is>
      </c>
    </row>
    <row r="5200" ht="45" customHeight="1" s="496">
      <c r="A5200" s="330" t="n">
        <v>92943</v>
      </c>
      <c r="B5200" s="331" t="inlineStr">
        <is>
          <t>LUVA DE REDUÇÃO, EM FERRO GALVANIZADO, 1 1/2" X 1 1/4", CONEXÃO ROSQUEADA, INSTALADO EM REDE DE ALIMENTAÇÃO PARA SPRINKLER - FORNECIMENTO E INSTALAÇÃO. AF_01/2026</t>
        </is>
      </c>
      <c r="C5200" s="330" t="inlineStr">
        <is>
          <t>UN</t>
        </is>
      </c>
      <c r="D5200" s="330" t="n">
        <v>44.54</v>
      </c>
      <c r="E5200" s="330" t="n">
        <v>45.5</v>
      </c>
      <c r="F5200" s="330" t="inlineStr">
        <is>
          <t>AS</t>
        </is>
      </c>
    </row>
    <row r="5201" ht="45" customHeight="1" s="496">
      <c r="A5201" s="330" t="n">
        <v>92929</v>
      </c>
      <c r="B5201" s="331" t="inlineStr">
        <is>
          <t>LUVA DE REDUÇÃO, EM FERRO GALVANIZADO, 1 1/2" X 1", CONEXÃO ROSQUEADA, INSTALADO EM REDE DE ALIMENTAÇÃO PARA HIDRANTE - FORNECIMENTO E INSTALAÇÃO. AF_01/2026</t>
        </is>
      </c>
      <c r="C5201" s="330" t="inlineStr">
        <is>
          <t>UN</t>
        </is>
      </c>
      <c r="D5201" s="330" t="n">
        <v>53.77</v>
      </c>
      <c r="E5201" s="330" t="n">
        <v>55.2</v>
      </c>
      <c r="F5201" s="330" t="inlineStr">
        <is>
          <t>AS</t>
        </is>
      </c>
    </row>
    <row r="5202" ht="45" customHeight="1" s="496">
      <c r="A5202" s="330" t="n">
        <v>92944</v>
      </c>
      <c r="B5202" s="331" t="inlineStr">
        <is>
          <t>LUVA DE REDUÇÃO, EM FERRO GALVANIZADO, 1 1/2" X 1", CONEXÃO ROSQUEADA, INSTALADO EM REDE DE ALIMENTAÇÃO PARA SPRINKLER - FORNECIMENTO E INSTALAÇÃO. AF_01/2026</t>
        </is>
      </c>
      <c r="C5202" s="330" t="inlineStr">
        <is>
          <t>UN</t>
        </is>
      </c>
      <c r="D5202" s="330" t="n">
        <v>43.68</v>
      </c>
      <c r="E5202" s="330" t="n">
        <v>44.59</v>
      </c>
      <c r="F5202" s="330" t="inlineStr">
        <is>
          <t>AS</t>
        </is>
      </c>
    </row>
    <row r="5203" ht="45" customHeight="1" s="496">
      <c r="A5203" s="330" t="n">
        <v>92930</v>
      </c>
      <c r="B5203" s="331" t="inlineStr">
        <is>
          <t>LUVA DE REDUÇÃO, EM FERRO GALVANIZADO, 1 1/2" X 3/4", CONEXÃO ROSQUEADA, INSTALADO EM REDE DE ALIMENTAÇÃO PARA HIDRANTE - FORNECIMENTO E INSTALAÇÃO. AF_01/2026</t>
        </is>
      </c>
      <c r="C5203" s="330" t="inlineStr">
        <is>
          <t>UN</t>
        </is>
      </c>
      <c r="D5203" s="330" t="n">
        <v>52.73</v>
      </c>
      <c r="E5203" s="330" t="n">
        <v>54.12</v>
      </c>
      <c r="F5203" s="330" t="inlineStr">
        <is>
          <t>AS</t>
        </is>
      </c>
    </row>
    <row r="5204" ht="45" customHeight="1" s="496">
      <c r="A5204" s="330" t="n">
        <v>92945</v>
      </c>
      <c r="B5204" s="331" t="inlineStr">
        <is>
          <t>LUVA DE REDUÇÃO, EM FERRO GALVANIZADO, 1 1/2" X 3/4", CONEXÃO ROSQUEADA, INSTALADO EM REDE DE ALIMENTAÇÃO PARA SPRINKLER - FORNECIMENTO E INSTALAÇÃO. AF_01/2026</t>
        </is>
      </c>
      <c r="C5204" s="330" t="inlineStr">
        <is>
          <t>UN</t>
        </is>
      </c>
      <c r="D5204" s="330" t="n">
        <v>43.07</v>
      </c>
      <c r="E5204" s="330" t="n">
        <v>43.96</v>
      </c>
      <c r="F5204" s="330" t="inlineStr">
        <is>
          <t>AS</t>
        </is>
      </c>
    </row>
    <row r="5205" ht="45" customHeight="1" s="496">
      <c r="A5205" s="330" t="n">
        <v>92925</v>
      </c>
      <c r="B5205" s="331" t="inlineStr">
        <is>
          <t>LUVA DE REDUÇÃO, EM FERRO GALVANIZADO, 1 1/4" X 1", CONEXÃO ROSQUEADA, INSTALADO EM REDE DE ALIMENTAÇÃO PARA HIDRANTE - FORNECIMENTO E INSTALAÇÃO. AF_01/2026</t>
        </is>
      </c>
      <c r="C5205" s="330" t="inlineStr">
        <is>
          <t>UN</t>
        </is>
      </c>
      <c r="D5205" s="330" t="n">
        <v>47.71</v>
      </c>
      <c r="E5205" s="330" t="n">
        <v>49.06</v>
      </c>
      <c r="F5205" s="330" t="inlineStr">
        <is>
          <t>AS</t>
        </is>
      </c>
    </row>
    <row r="5206" ht="45" customHeight="1" s="496">
      <c r="A5206" s="330" t="n">
        <v>92940</v>
      </c>
      <c r="B5206" s="331" t="inlineStr">
        <is>
          <t>LUVA DE REDUÇÃO, EM FERRO GALVANIZADO, 1 1/4" X 1", CONEXÃO ROSQUEADA, INSTALADO EM REDE DE ALIMENTAÇÃO PARA SPRINKLER - FORNECIMENTO E INSTALAÇÃO. AF_01/2026</t>
        </is>
      </c>
      <c r="C5206" s="330" t="inlineStr">
        <is>
          <t>UN</t>
        </is>
      </c>
      <c r="D5206" s="330" t="n">
        <v>38.3</v>
      </c>
      <c r="E5206" s="330" t="n">
        <v>39.17</v>
      </c>
      <c r="F5206" s="330" t="inlineStr">
        <is>
          <t>AS</t>
        </is>
      </c>
    </row>
    <row r="5207" ht="45" customHeight="1" s="496">
      <c r="A5207" s="330" t="n">
        <v>92926</v>
      </c>
      <c r="B5207" s="331" t="inlineStr">
        <is>
          <t>LUVA DE REDUÇÃO, EM FERRO GALVANIZADO, 1 1/4" X 1/2", CONEXÃO ROSQUEADA, INSTALADO EM REDE DE ALIMENTAÇÃO PARA HIDRANTE - FORNECIMENTO E INSTALAÇÃO. AF_01/2026</t>
        </is>
      </c>
      <c r="C5207" s="330" t="inlineStr">
        <is>
          <t>UN</t>
        </is>
      </c>
      <c r="D5207" s="330" t="n">
        <v>45.62</v>
      </c>
      <c r="E5207" s="330" t="n">
        <v>46.87</v>
      </c>
      <c r="F5207" s="330" t="inlineStr">
        <is>
          <t>AS</t>
        </is>
      </c>
    </row>
    <row r="5208" ht="45" customHeight="1" s="496">
      <c r="A5208" s="330" t="n">
        <v>92941</v>
      </c>
      <c r="B5208" s="331" t="inlineStr">
        <is>
          <t>LUVA DE REDUÇÃO, EM FERRO GALVANIZADO, 1 1/4" X 1/2", CONEXÃO ROSQUEADA, INSTALADO EM REDE DE ALIMENTAÇÃO PARA SPRINKLER - FORNECIMENTO E INSTALAÇÃO. AF_01/2026</t>
        </is>
      </c>
      <c r="C5208" s="330" t="inlineStr">
        <is>
          <t>UN</t>
        </is>
      </c>
      <c r="D5208" s="330" t="n">
        <v>37.07</v>
      </c>
      <c r="E5208" s="330" t="n">
        <v>37.88</v>
      </c>
      <c r="F5208" s="330" t="inlineStr">
        <is>
          <t>AS</t>
        </is>
      </c>
    </row>
    <row r="5209" ht="45" customHeight="1" s="496">
      <c r="A5209" s="330" t="n">
        <v>92927</v>
      </c>
      <c r="B5209" s="331" t="inlineStr">
        <is>
          <t>LUVA DE REDUÇÃO, EM FERRO GALVANIZADO, 1 1/4" X 3/4", CONEXÃO ROSQUEADA, INSTALADO EM REDE DE ALIMENTAÇÃO PARA HIDRANTE - FORNECIMENTO E INSTALAÇÃO. AF_01/2026</t>
        </is>
      </c>
      <c r="C5209" s="330" t="inlineStr">
        <is>
          <t>UN</t>
        </is>
      </c>
      <c r="D5209" s="330" t="n">
        <v>46.66</v>
      </c>
      <c r="E5209" s="330" t="n">
        <v>47.96</v>
      </c>
      <c r="F5209" s="330" t="inlineStr">
        <is>
          <t>AS</t>
        </is>
      </c>
    </row>
    <row r="5210" ht="45" customHeight="1" s="496">
      <c r="A5210" s="330" t="n">
        <v>92942</v>
      </c>
      <c r="B5210" s="331" t="inlineStr">
        <is>
          <t>LUVA DE REDUÇÃO, EM FERRO GALVANIZADO, 1 1/4" X 3/4", CONEXÃO ROSQUEADA, INSTALADO EM REDE DE ALIMENTAÇÃO PARA SPRINKLER - FORNECIMENTO E INSTALAÇÃO. AF_01/2026</t>
        </is>
      </c>
      <c r="C5210" s="330" t="inlineStr">
        <is>
          <t>UN</t>
        </is>
      </c>
      <c r="D5210" s="330" t="n">
        <v>37.68</v>
      </c>
      <c r="E5210" s="330" t="n">
        <v>38.53</v>
      </c>
      <c r="F5210" s="330" t="inlineStr">
        <is>
          <t>AS</t>
        </is>
      </c>
    </row>
    <row r="5211" ht="45" customHeight="1" s="496">
      <c r="A5211" s="330" t="n">
        <v>92918</v>
      </c>
      <c r="B5211" s="331" t="inlineStr">
        <is>
          <t>LUVA DE REDUÇÃO, EM FERRO GALVANIZADO, 1" X 1/2", CONEXÃO ROSQUEADA, INSTALADO EM REDE DE ALIMENTAÇÃO PARA HIDRANTE - FORNECIMENTO E INSTALAÇÃO. AF_01/2026</t>
        </is>
      </c>
      <c r="C5211" s="330" t="inlineStr">
        <is>
          <t>UN</t>
        </is>
      </c>
      <c r="D5211" s="330" t="n">
        <v>37.03</v>
      </c>
      <c r="E5211" s="330" t="n">
        <v>38.2</v>
      </c>
      <c r="F5211" s="330" t="inlineStr">
        <is>
          <t>AS</t>
        </is>
      </c>
    </row>
    <row r="5212" ht="45" customHeight="1" s="496">
      <c r="A5212" s="330" t="n">
        <v>92938</v>
      </c>
      <c r="B5212" s="331" t="inlineStr">
        <is>
          <t>LUVA DE REDUÇÃO, EM FERRO GALVANIZADO, 1" X 1/2", CONEXÃO ROSQUEADA, INSTALADO EM REDE DE ALIMENTAÇÃO PARA SPRINKLER - FORNECIMENTO E INSTALAÇÃO. AF_01/2026</t>
        </is>
      </c>
      <c r="C5212" s="330" t="inlineStr">
        <is>
          <t>UN</t>
        </is>
      </c>
      <c r="D5212" s="330" t="n">
        <v>29.08</v>
      </c>
      <c r="E5212" s="330" t="n">
        <v>29.85</v>
      </c>
      <c r="F5212" s="330" t="inlineStr">
        <is>
          <t>AS</t>
        </is>
      </c>
    </row>
    <row r="5213" ht="45" customHeight="1" s="496">
      <c r="A5213" s="330" t="n">
        <v>92920</v>
      </c>
      <c r="B5213" s="331" t="inlineStr">
        <is>
          <t>LUVA DE REDUÇÃO, EM FERRO GALVANIZADO, 1" X 3/4", CONEXÃO ROSQUEADA, INSTALADO EM REDE DE ALIMENTAÇÃO PARA HIDRANTE - FORNECIMENTO E INSTALAÇÃO. AF_01/2026</t>
        </is>
      </c>
      <c r="C5213" s="330" t="inlineStr">
        <is>
          <t>UN</t>
        </is>
      </c>
      <c r="D5213" s="330" t="n">
        <v>38.33</v>
      </c>
      <c r="E5213" s="330" t="n">
        <v>39.55</v>
      </c>
      <c r="F5213" s="330" t="inlineStr">
        <is>
          <t>AS</t>
        </is>
      </c>
    </row>
    <row r="5214" ht="45" customHeight="1" s="496">
      <c r="A5214" s="330" t="n">
        <v>92939</v>
      </c>
      <c r="B5214" s="331" t="inlineStr">
        <is>
          <t>LUVA DE REDUÇÃO, EM FERRO GALVANIZADO, 1" X 3/4", CONEXÃO ROSQUEADA, INSTALADO EM REDE DE ALIMENTAÇÃO PARA SPRINKLER - FORNECIMENTO E INSTALAÇÃO. AF_01/2026</t>
        </is>
      </c>
      <c r="C5214" s="330" t="inlineStr">
        <is>
          <t>UN</t>
        </is>
      </c>
      <c r="D5214" s="330" t="n">
        <v>29.95</v>
      </c>
      <c r="E5214" s="330" t="n">
        <v>30.75</v>
      </c>
      <c r="F5214" s="330" t="inlineStr">
        <is>
          <t>AS</t>
        </is>
      </c>
    </row>
    <row r="5215" ht="45" customHeight="1" s="496">
      <c r="A5215" s="330" t="n">
        <v>92910</v>
      </c>
      <c r="B5215" s="331" t="inlineStr">
        <is>
          <t>LUVA DE REDUÇÃO, EM FERRO GALVANIZADO, 2 1/2" X 1 1/2", CONEXÃO ROSQUEADA, INSTALADO EM PRUMADAS - FORNECIMENTO E INSTALAÇÃO. AF_01/2026</t>
        </is>
      </c>
      <c r="C5215" s="330" t="inlineStr">
        <is>
          <t>UN</t>
        </is>
      </c>
      <c r="D5215" s="330" t="n">
        <v>111.01</v>
      </c>
      <c r="E5215" s="330" t="n">
        <v>113.01</v>
      </c>
      <c r="F5215" s="330" t="inlineStr">
        <is>
          <t>AS</t>
        </is>
      </c>
    </row>
    <row r="5216" ht="45" customHeight="1" s="496">
      <c r="A5216" s="330" t="n">
        <v>92934</v>
      </c>
      <c r="B5216" s="331" t="inlineStr">
        <is>
          <t>LUVA DE REDUÇÃO, EM FERRO GALVANIZADO, 2 1/2" X 1 1/2", CONEXÃO ROSQUEADA, INSTALADO EM REDE DE ALIMENTAÇÃO PARA HIDRANTE - FORNECIMENTO E INSTALAÇÃO. AF_01/2026</t>
        </is>
      </c>
      <c r="C5216" s="330" t="inlineStr">
        <is>
          <t>UN</t>
        </is>
      </c>
      <c r="D5216" s="330" t="n">
        <v>108</v>
      </c>
      <c r="E5216" s="330" t="n">
        <v>109.84</v>
      </c>
      <c r="F5216" s="330" t="inlineStr">
        <is>
          <t>AS</t>
        </is>
      </c>
    </row>
    <row r="5217" ht="45" customHeight="1" s="496">
      <c r="A5217" s="330" t="n">
        <v>92949</v>
      </c>
      <c r="B5217" s="331" t="inlineStr">
        <is>
          <t>LUVA DE REDUÇÃO, EM FERRO GALVANIZADO, 2 1/2" X 1 1/2", CONEXÃO ROSQUEADA, INSTALADO EM REDE DE ALIMENTAÇÃO PARA SPRINKLER - FORNECIMENTO E INSTALAÇÃO. AF_01/2026</t>
        </is>
      </c>
      <c r="C5217" s="330" t="inlineStr">
        <is>
          <t>UN</t>
        </is>
      </c>
      <c r="D5217" s="330" t="n">
        <v>94.45999999999999</v>
      </c>
      <c r="E5217" s="330" t="n">
        <v>95.61</v>
      </c>
      <c r="F5217" s="330" t="inlineStr">
        <is>
          <t>AS</t>
        </is>
      </c>
    </row>
    <row r="5218" ht="45" customHeight="1" s="496">
      <c r="A5218" s="330" t="n">
        <v>92911</v>
      </c>
      <c r="B5218" s="331" t="inlineStr">
        <is>
          <t>LUVA DE REDUÇÃO, EM FERRO GALVANIZADO, 2 1/2" X 2", CONEXÃO ROSQUEADA, INSTALADO EM PRUMADAS - FORNECIMENTO E INSTALAÇÃO. AF_01/2026</t>
        </is>
      </c>
      <c r="C5218" s="330" t="inlineStr">
        <is>
          <t>UN</t>
        </is>
      </c>
      <c r="D5218" s="330" t="n">
        <v>111.91</v>
      </c>
      <c r="E5218" s="330" t="n">
        <v>113.95</v>
      </c>
      <c r="F5218" s="330" t="inlineStr">
        <is>
          <t>AS</t>
        </is>
      </c>
    </row>
    <row r="5219" ht="45" customHeight="1" s="496">
      <c r="A5219" s="330" t="n">
        <v>92935</v>
      </c>
      <c r="B5219" s="331" t="inlineStr">
        <is>
          <t>LUVA DE REDUÇÃO, EM FERRO GALVANIZADO, 2 1/2" X 2", CONEXÃO ROSQUEADA, INSTALADO EM REDE DE ALIMENTAÇÃO PARA HIDRANTE - FORNECIMENTO E INSTALAÇÃO. AF_01/2026</t>
        </is>
      </c>
      <c r="C5219" s="330" t="inlineStr">
        <is>
          <t>UN</t>
        </is>
      </c>
      <c r="D5219" s="330" t="n">
        <v>110.08</v>
      </c>
      <c r="E5219" s="330" t="n">
        <v>112.03</v>
      </c>
      <c r="F5219" s="330" t="inlineStr">
        <is>
          <t>AS</t>
        </is>
      </c>
    </row>
    <row r="5220" ht="45" customHeight="1" s="496">
      <c r="A5220" s="330" t="n">
        <v>92950</v>
      </c>
      <c r="B5220" s="331" t="inlineStr">
        <is>
          <t>LUVA DE REDUÇÃO, EM FERRO GALVANIZADO, 2 1/2" X 2", CONEXÃO ROSQUEADA, INSTALADO EM REDE DE ALIMENTAÇÃO PARA SPRINKLER - FORNECIMENTO E INSTALAÇÃO. AF_01/2026</t>
        </is>
      </c>
      <c r="C5220" s="330" t="inlineStr">
        <is>
          <t>UN</t>
        </is>
      </c>
      <c r="D5220" s="330" t="n">
        <v>95.68000000000001</v>
      </c>
      <c r="E5220" s="330" t="n">
        <v>96.89</v>
      </c>
      <c r="F5220" s="330" t="inlineStr">
        <is>
          <t>AS</t>
        </is>
      </c>
    </row>
    <row r="5221" ht="45" customHeight="1" s="496">
      <c r="A5221" s="330" t="n">
        <v>92907</v>
      </c>
      <c r="B5221" s="331" t="inlineStr">
        <is>
          <t>LUVA DE REDUÇÃO, EM FERRO GALVANIZADO, 2" X 1 1/2", CONEXÃO ROSQUEADA, INSTALADO EM PRUMADAS - FORNECIMENTO E INSTALAÇÃO. AF_01/2026</t>
        </is>
      </c>
      <c r="C5221" s="330" t="inlineStr">
        <is>
          <t>UN</t>
        </is>
      </c>
      <c r="D5221" s="330" t="n">
        <v>79.01000000000001</v>
      </c>
      <c r="E5221" s="330" t="n">
        <v>80.94</v>
      </c>
      <c r="F5221" s="330" t="inlineStr">
        <is>
          <t>AS</t>
        </is>
      </c>
    </row>
    <row r="5222" ht="45" customHeight="1" s="496">
      <c r="A5222" s="330" t="n">
        <v>92931</v>
      </c>
      <c r="B5222" s="331" t="inlineStr">
        <is>
          <t>LUVA DE REDUÇÃO, EM FERRO GALVANIZADO, 2" X 1 1/2", CONEXÃO ROSQUEADA, INSTALADO EM REDE DE ALIMENTAÇÃO PARA HIDRANTE - FORNECIMENTO E INSTALAÇÃO. AF_01/2026</t>
        </is>
      </c>
      <c r="C5222" s="330" t="inlineStr">
        <is>
          <t>UN</t>
        </is>
      </c>
      <c r="D5222" s="330" t="n">
        <v>74.23</v>
      </c>
      <c r="E5222" s="330" t="n">
        <v>75.92</v>
      </c>
      <c r="F5222" s="330" t="inlineStr">
        <is>
          <t>AS</t>
        </is>
      </c>
    </row>
    <row r="5223" ht="45" customHeight="1" s="496">
      <c r="A5223" s="330" t="n">
        <v>92946</v>
      </c>
      <c r="B5223" s="331" t="inlineStr">
        <is>
          <t>LUVA DE REDUÇÃO, EM FERRO GALVANIZADO, 2" X 1 1/2", CONEXÃO ROSQUEADA, INSTALADO EM REDE DE ALIMENTAÇÃO PARA SPRINKLER - FORNECIMENTO E INSTALAÇÃO. AF_01/2026</t>
        </is>
      </c>
      <c r="C5223" s="330" t="inlineStr">
        <is>
          <t>UN</t>
        </is>
      </c>
      <c r="D5223" s="330" t="n">
        <v>61.98</v>
      </c>
      <c r="E5223" s="330" t="n">
        <v>63.05</v>
      </c>
      <c r="F5223" s="330" t="inlineStr">
        <is>
          <t>AS</t>
        </is>
      </c>
    </row>
    <row r="5224" ht="45" customHeight="1" s="496">
      <c r="A5224" s="330" t="n">
        <v>92908</v>
      </c>
      <c r="B5224" s="331" t="inlineStr">
        <is>
          <t>LUVA DE REDUÇÃO, EM FERRO GALVANIZADO, 2" X 1 1/4", CONEXÃO ROSQUEADA, INSTALADO EM PRUMADAS - FORNECIMENTO E INSTALAÇÃO. AF_01/2026</t>
        </is>
      </c>
      <c r="C5224" s="330" t="inlineStr">
        <is>
          <t>UN</t>
        </is>
      </c>
      <c r="D5224" s="330" t="n">
        <v>78.31999999999999</v>
      </c>
      <c r="E5224" s="330" t="n">
        <v>80.20999999999999</v>
      </c>
      <c r="F5224" s="330" t="inlineStr">
        <is>
          <t>AS</t>
        </is>
      </c>
    </row>
    <row r="5225" ht="45" customHeight="1" s="496">
      <c r="A5225" s="330" t="n">
        <v>92932</v>
      </c>
      <c r="B5225" s="331" t="inlineStr">
        <is>
          <t>LUVA DE REDUÇÃO, EM FERRO GALVANIZADO, 2" X 1 1/4", CONEXÃO ROSQUEADA, INSTALADO EM REDE DE ALIMENTAÇÃO PARA HIDRANTE - FORNECIMENTO E INSTALAÇÃO. AF_01/2026</t>
        </is>
      </c>
      <c r="C5225" s="330" t="inlineStr">
        <is>
          <t>UN</t>
        </is>
      </c>
      <c r="D5225" s="330" t="n">
        <v>72.59</v>
      </c>
      <c r="E5225" s="330" t="n">
        <v>74.2</v>
      </c>
      <c r="F5225" s="330" t="inlineStr">
        <is>
          <t>AS</t>
        </is>
      </c>
    </row>
    <row r="5226" ht="45" customHeight="1" s="496">
      <c r="A5226" s="330" t="n">
        <v>92947</v>
      </c>
      <c r="B5226" s="331" t="inlineStr">
        <is>
          <t>LUVA DE REDUÇÃO, EM FERRO GALVANIZADO, 2" X 1 1/4", CONEXÃO ROSQUEADA, INSTALADO EM REDE DE ALIMENTAÇÃO PARA SPRINKLER - FORNECIMENTO E INSTALAÇÃO. AF_01/2026</t>
        </is>
      </c>
      <c r="C5226" s="330" t="inlineStr">
        <is>
          <t>UN</t>
        </is>
      </c>
      <c r="D5226" s="330" t="n">
        <v>61.03</v>
      </c>
      <c r="E5226" s="330" t="n">
        <v>62.04</v>
      </c>
      <c r="F5226" s="330" t="inlineStr">
        <is>
          <t>AS</t>
        </is>
      </c>
    </row>
    <row r="5227" ht="45" customHeight="1" s="496">
      <c r="A5227" s="330" t="n">
        <v>92909</v>
      </c>
      <c r="B5227" s="331" t="inlineStr">
        <is>
          <t>LUVA DE REDUÇÃO, EM FERRO GALVANIZADO, 2" X 1", CONEXÃO ROSQUEADA, INSTALADO EM PRUMADAS - FORNECIMENTO E INSTALAÇÃO. AF_01/2026</t>
        </is>
      </c>
      <c r="C5227" s="330" t="inlineStr">
        <is>
          <t>UN</t>
        </is>
      </c>
      <c r="D5227" s="330" t="n">
        <v>77.67</v>
      </c>
      <c r="E5227" s="330" t="n">
        <v>79.54000000000001</v>
      </c>
      <c r="F5227" s="330" t="inlineStr">
        <is>
          <t>AS</t>
        </is>
      </c>
    </row>
    <row r="5228" ht="45" customHeight="1" s="496">
      <c r="A5228" s="330" t="n">
        <v>92933</v>
      </c>
      <c r="B5228" s="331" t="inlineStr">
        <is>
          <t>LUVA DE REDUÇÃO, EM FERRO GALVANIZADO, 2" X 1", CONEXÃO ROSQUEADA, INSTALADO EM REDE DE ALIMENTAÇÃO PARA HIDRANTE - FORNECIMENTO E INSTALAÇÃO. AF_01/2026</t>
        </is>
      </c>
      <c r="C5228" s="330" t="inlineStr">
        <is>
          <t>UN</t>
        </is>
      </c>
      <c r="D5228" s="330" t="n">
        <v>71.12</v>
      </c>
      <c r="E5228" s="330" t="n">
        <v>72.66</v>
      </c>
      <c r="F5228" s="330" t="inlineStr">
        <is>
          <t>AS</t>
        </is>
      </c>
    </row>
    <row r="5229" ht="45" customHeight="1" s="496">
      <c r="A5229" s="330" t="n">
        <v>92948</v>
      </c>
      <c r="B5229" s="331" t="inlineStr">
        <is>
          <t>LUVA DE REDUÇÃO, EM FERRO GALVANIZADO, 2" X 1", CONEXÃO ROSQUEADA, INSTALADO EM REDE DE ALIMENTAÇÃO PARA SPRINKLER - FORNECIMENTO E INSTALAÇÃO. AF_01/2026</t>
        </is>
      </c>
      <c r="C5229" s="330" t="inlineStr">
        <is>
          <t>UN</t>
        </is>
      </c>
      <c r="D5229" s="330" t="n">
        <v>60.17</v>
      </c>
      <c r="E5229" s="330" t="n">
        <v>61.15</v>
      </c>
      <c r="F5229" s="330" t="inlineStr">
        <is>
          <t>AS</t>
        </is>
      </c>
    </row>
    <row r="5230" ht="45" customHeight="1" s="496">
      <c r="A5230" s="330" t="n">
        <v>92912</v>
      </c>
      <c r="B5230" s="331" t="inlineStr">
        <is>
          <t>LUVA DE REDUÇÃO, EM FERRO GALVANIZADO, 3" X 1 1/2", CONEXÃO ROSQUEADA, INSTALADO EM PRUMADAS - FORNECIMENTO E INSTALAÇÃO. AF_01/2026</t>
        </is>
      </c>
      <c r="C5230" s="330" t="inlineStr">
        <is>
          <t>UN</t>
        </is>
      </c>
      <c r="D5230" s="330" t="n">
        <v>149.68</v>
      </c>
      <c r="E5230" s="330" t="n">
        <v>151.74</v>
      </c>
      <c r="F5230" s="330" t="inlineStr">
        <is>
          <t>AS</t>
        </is>
      </c>
    </row>
    <row r="5231" ht="45" customHeight="1" s="496">
      <c r="A5231" s="330" t="n">
        <v>92913</v>
      </c>
      <c r="B5231" s="331" t="inlineStr">
        <is>
          <t>LUVA DE REDUÇÃO, EM FERRO GALVANIZADO, 3" X 2 1/2", CONEXÃO ROSQUEADA, INSTALADO EM PRUMADAS - FORNECIMENTO E INSTALAÇÃO. AF_01/2026</t>
        </is>
      </c>
      <c r="C5231" s="330" t="inlineStr">
        <is>
          <t>UN</t>
        </is>
      </c>
      <c r="D5231" s="330" t="n">
        <v>151.91</v>
      </c>
      <c r="E5231" s="330" t="n">
        <v>154.07</v>
      </c>
      <c r="F5231" s="330" t="inlineStr">
        <is>
          <t>AS</t>
        </is>
      </c>
    </row>
    <row r="5232" ht="45" customHeight="1" s="496">
      <c r="A5232" s="330" t="n">
        <v>92936</v>
      </c>
      <c r="B5232" s="331" t="inlineStr">
        <is>
          <t>LUVA DE REDUÇÃO, EM FERRO GALVANIZADO, 3" X 2 1/2", CONEXÃO ROSQUEADA, INSTALADO EM REDE DE ALIMENTAÇÃO PARA HIDRANTE - FORNECIMENTO E INSTALAÇÃO. AF_01/2026</t>
        </is>
      </c>
      <c r="C5232" s="330" t="inlineStr">
        <is>
          <t>UN</t>
        </is>
      </c>
      <c r="D5232" s="330" t="n">
        <v>153.6</v>
      </c>
      <c r="E5232" s="330" t="n">
        <v>155.86</v>
      </c>
      <c r="F5232" s="330" t="inlineStr">
        <is>
          <t>AS</t>
        </is>
      </c>
    </row>
    <row r="5233" ht="45" customHeight="1" s="496">
      <c r="A5233" s="330" t="n">
        <v>92951</v>
      </c>
      <c r="B5233" s="331" t="inlineStr">
        <is>
          <t>LUVA DE REDUÇÃO, EM FERRO GALVANIZADO, 3" X 2 1/2", CONEXÃO ROSQUEADA, INSTALADO EM REDE DE ALIMENTAÇÃO PARA SPRINKLER - FORNECIMENTO E INSTALAÇÃO. AF_01/2026</t>
        </is>
      </c>
      <c r="C5233" s="330" t="inlineStr">
        <is>
          <t>UN</t>
        </is>
      </c>
      <c r="D5233" s="330" t="n">
        <v>136.62</v>
      </c>
      <c r="E5233" s="330" t="n">
        <v>138.01</v>
      </c>
      <c r="F5233" s="330" t="inlineStr">
        <is>
          <t>AS</t>
        </is>
      </c>
    </row>
    <row r="5234" ht="45" customHeight="1" s="496">
      <c r="A5234" s="330" t="n">
        <v>92914</v>
      </c>
      <c r="B5234" s="331" t="inlineStr">
        <is>
          <t>LUVA DE REDUÇÃO, EM FERRO GALVANIZADO, 3" X 2", CONEXÃO ROSQUEADA, INSTALADO EM PRUMADAS - FORNECIMENTO E INSTALAÇÃO. AF_01/2026</t>
        </is>
      </c>
      <c r="C5234" s="330" t="inlineStr">
        <is>
          <t>UN</t>
        </is>
      </c>
      <c r="D5234" s="330" t="n">
        <v>150.57</v>
      </c>
      <c r="E5234" s="330" t="n">
        <v>152.67</v>
      </c>
      <c r="F5234" s="330" t="inlineStr">
        <is>
          <t>AS</t>
        </is>
      </c>
    </row>
    <row r="5235" ht="45" customHeight="1" s="496">
      <c r="A5235" s="330" t="n">
        <v>92937</v>
      </c>
      <c r="B5235" s="331" t="inlineStr">
        <is>
          <t>LUVA DE REDUÇÃO, EM FERRO GALVANIZADO, 3" X 2", CONEXÃO ROSQUEADA, INSTALADO EM REDE DE ALIMENTAÇÃO PARA HIDRANTE - FORNECIMENTO E INSTALAÇÃO. AF_01/2026</t>
        </is>
      </c>
      <c r="C5235" s="330" t="inlineStr">
        <is>
          <t>UN</t>
        </is>
      </c>
      <c r="D5235" s="330" t="n">
        <v>150.5</v>
      </c>
      <c r="E5235" s="330" t="n">
        <v>152.6</v>
      </c>
      <c r="F5235" s="330" t="inlineStr">
        <is>
          <t>AS</t>
        </is>
      </c>
    </row>
    <row r="5236" ht="45" customHeight="1" s="496">
      <c r="A5236" s="330" t="n">
        <v>92952</v>
      </c>
      <c r="B5236" s="331" t="inlineStr">
        <is>
          <t>LUVA DE REDUÇÃO, EM FERRO GALVANIZADO, 3" X 2", CONEXÃO ROSQUEADA, INSTALADO EM REDE DE ALIMENTAÇÃO PARA SPRINKLER - FORNECIMENTO E INSTALAÇÃO. AF_01/2026</t>
        </is>
      </c>
      <c r="C5236" s="330" t="inlineStr">
        <is>
          <t>UN</t>
        </is>
      </c>
      <c r="D5236" s="330" t="n">
        <v>134.81</v>
      </c>
      <c r="E5236" s="330" t="n">
        <v>136.11</v>
      </c>
      <c r="F5236" s="330" t="inlineStr">
        <is>
          <t>AS</t>
        </is>
      </c>
    </row>
    <row r="5237" ht="45" customHeight="1" s="496">
      <c r="A5237" s="330" t="n">
        <v>92953</v>
      </c>
      <c r="B5237" s="331" t="inlineStr">
        <is>
          <t>LUVA DE REDUÇÃO, EM FERRO GALVANIZADO, 3/4" X 1/2", CONEXÃO ROSQUEADA, INSTALADO EM RAMAIS E SUB-RAMAIS DE GÁS - FORNECIMENTO E INSTALAÇÃO. AF_01/2026</t>
        </is>
      </c>
      <c r="C5237" s="330" t="inlineStr">
        <is>
          <t>UN</t>
        </is>
      </c>
      <c r="D5237" s="330" t="n">
        <v>22.9</v>
      </c>
      <c r="E5237" s="330" t="n">
        <v>23.55</v>
      </c>
      <c r="F5237" s="330" t="inlineStr">
        <is>
          <t>AS</t>
        </is>
      </c>
    </row>
    <row r="5238" ht="45" customHeight="1" s="496">
      <c r="A5238" s="330" t="n">
        <v>101921</v>
      </c>
      <c r="B5238" s="331" t="inlineStr">
        <is>
          <t>LUVA DE REDUÇÃO, EM FERRO GALVANIZADO, 4" X 2 1/2", CONEXÃO ROSQUEADA, INSTALADO EM PRUMADAS - FORNECIMENTO E INSTALAÇÃO. AF_01/2026</t>
        </is>
      </c>
      <c r="C5238" s="330" t="inlineStr">
        <is>
          <t>UN</t>
        </is>
      </c>
      <c r="D5238" s="330" t="n">
        <v>232.68</v>
      </c>
      <c r="E5238" s="330" t="n">
        <v>234.93</v>
      </c>
      <c r="F5238" s="330" t="inlineStr">
        <is>
          <t>AS</t>
        </is>
      </c>
    </row>
    <row r="5239" ht="45" customHeight="1" s="496">
      <c r="A5239" s="330" t="n">
        <v>101930</v>
      </c>
      <c r="B5239" s="331" t="inlineStr">
        <is>
          <t>LUVA DE REDUÇÃO, EM FERRO GALVANIZADO, 4" X 2 1/2", CONEXÃO ROSQUEADA, INSTALADO EM REDE DE ALIMENTAÇÃO PARA HIDRANTE - FORNECIMENTO E INSTALAÇÃO. AF_01/2026</t>
        </is>
      </c>
      <c r="C5239" s="330" t="inlineStr">
        <is>
          <t>UN</t>
        </is>
      </c>
      <c r="D5239" s="330" t="n">
        <v>236.73</v>
      </c>
      <c r="E5239" s="330" t="n">
        <v>239.19</v>
      </c>
      <c r="F5239" s="330" t="inlineStr">
        <is>
          <t>AS</t>
        </is>
      </c>
    </row>
    <row r="5240" ht="45" customHeight="1" s="496">
      <c r="A5240" s="330" t="n">
        <v>101922</v>
      </c>
      <c r="B5240" s="331" t="inlineStr">
        <is>
          <t>LUVA DE REDUÇÃO, EM FERRO GALVANIZADO, 4" X 2", CONEXÃO ROSQUEADA, INSTALADO EM PRUMADAS - FORNECIMENTO E INSTALAÇÃO. AF_01/2026</t>
        </is>
      </c>
      <c r="C5240" s="330" t="inlineStr">
        <is>
          <t>UN</t>
        </is>
      </c>
      <c r="D5240" s="330" t="n">
        <v>231.34</v>
      </c>
      <c r="E5240" s="330" t="n">
        <v>233.53</v>
      </c>
      <c r="F5240" s="330" t="inlineStr">
        <is>
          <t>AS</t>
        </is>
      </c>
    </row>
    <row r="5241" ht="45" customHeight="1" s="496">
      <c r="A5241" s="330" t="n">
        <v>101931</v>
      </c>
      <c r="B5241" s="331" t="inlineStr">
        <is>
          <t>LUVA DE REDUÇÃO, EM FERRO GALVANIZADO, 4" X 2", CONEXÃO ROSQUEADA, INSTALADO EM REDE DE ALIMENTAÇÃO PARA HIDRANTE - FORNECIMENTO E INSTALAÇÃO. AF_01/2026</t>
        </is>
      </c>
      <c r="C5241" s="330" t="inlineStr">
        <is>
          <t>UN</t>
        </is>
      </c>
      <c r="D5241" s="330" t="n">
        <v>233.63</v>
      </c>
      <c r="E5241" s="330" t="n">
        <v>235.94</v>
      </c>
      <c r="F5241" s="330" t="inlineStr">
        <is>
          <t>AS</t>
        </is>
      </c>
    </row>
    <row r="5242" ht="45" customHeight="1" s="496">
      <c r="A5242" s="330" t="n">
        <v>101923</v>
      </c>
      <c r="B5242" s="331" t="inlineStr">
        <is>
          <t>LUVA DE REDUÇÃO, EM FERRO GALVANIZADO, 4" X 3", CONEXÃO ROSQUEADA, INSTALADO EM PRUMADAS - FORNECIMENTO E INSTALAÇÃO. AF_01/2026</t>
        </is>
      </c>
      <c r="C5242" s="330" t="inlineStr">
        <is>
          <t>UN</t>
        </is>
      </c>
      <c r="D5242" s="330" t="n">
        <v>234</v>
      </c>
      <c r="E5242" s="330" t="n">
        <v>236.32</v>
      </c>
      <c r="F5242" s="330" t="inlineStr">
        <is>
          <t>AS</t>
        </is>
      </c>
    </row>
    <row r="5243" ht="45" customHeight="1" s="496">
      <c r="A5243" s="330" t="n">
        <v>101932</v>
      </c>
      <c r="B5243" s="331" t="inlineStr">
        <is>
          <t>LUVA DE REDUÇÃO, EM FERRO GALVANIZADO, 4" X 3", CONEXÃO ROSQUEADA, INSTALADO EM REDE DE ALIMENTAÇÃO PARA HIDRANTE - FORNECIMENTO E INSTALAÇÃO. AF_01/2026</t>
        </is>
      </c>
      <c r="C5243" s="330" t="inlineStr">
        <is>
          <t>UN</t>
        </is>
      </c>
      <c r="D5243" s="330" t="n">
        <v>239.82</v>
      </c>
      <c r="E5243" s="330" t="n">
        <v>242.44</v>
      </c>
      <c r="F5243" s="330" t="inlineStr">
        <is>
          <t>AS</t>
        </is>
      </c>
    </row>
    <row r="5244" ht="30" customHeight="1" s="496">
      <c r="A5244" s="330" t="n">
        <v>97537</v>
      </c>
      <c r="B5244" s="331" t="inlineStr">
        <is>
          <t>LUVA, EM AÇO, CONEXÃO SOLDADA, DN 15 (1/2"), INSTALADO EM RAMAIS E SUB-RAMAIS DE GÁS - FORNECIMENTO E INSTALAÇÃO. AF_01/2026</t>
        </is>
      </c>
      <c r="C5244" s="330" t="inlineStr">
        <is>
          <t>UN</t>
        </is>
      </c>
      <c r="D5244" s="330" t="n">
        <v>25.92</v>
      </c>
      <c r="E5244" s="330" t="n">
        <v>26.44</v>
      </c>
      <c r="F5244" s="330" t="inlineStr">
        <is>
          <t>AS</t>
        </is>
      </c>
    </row>
    <row r="5245" ht="30" customHeight="1" s="496">
      <c r="A5245" s="330" t="n">
        <v>97540</v>
      </c>
      <c r="B5245" s="331" t="inlineStr">
        <is>
          <t>LUVA, EM AÇO, CONEXÃO SOLDADA, DN 20 (3/4"), INSTALADO EM RAMAIS E SUB-RAMAIS DE GÁS - FORNECIMENTO E INSTALAÇÃO. AF_01/2026</t>
        </is>
      </c>
      <c r="C5245" s="330" t="inlineStr">
        <is>
          <t>UN</t>
        </is>
      </c>
      <c r="D5245" s="330" t="n">
        <v>35.17</v>
      </c>
      <c r="E5245" s="330" t="n">
        <v>36.06</v>
      </c>
      <c r="F5245" s="330" t="inlineStr">
        <is>
          <t>AS</t>
        </is>
      </c>
    </row>
    <row r="5246" ht="30" customHeight="1" s="496">
      <c r="A5246" s="330" t="n">
        <v>97543</v>
      </c>
      <c r="B5246" s="331" t="inlineStr">
        <is>
          <t>LUVA, EM AÇO, CONEXÃO SOLDADA, DN 25 (1"), INSTALADO EM RAMAIS E SUB-RAMAIS DE GÁS - FORNECIMENTO E INSTALAÇÃO. AF_01/2026</t>
        </is>
      </c>
      <c r="C5246" s="330" t="inlineStr">
        <is>
          <t>UN</t>
        </is>
      </c>
      <c r="D5246" s="330" t="n">
        <v>57.74</v>
      </c>
      <c r="E5246" s="330" t="n">
        <v>59.49</v>
      </c>
      <c r="F5246" s="330" t="inlineStr">
        <is>
          <t>AS</t>
        </is>
      </c>
    </row>
    <row r="5247" ht="45" customHeight="1" s="496">
      <c r="A5247" s="330" t="n">
        <v>97461</v>
      </c>
      <c r="B5247" s="331" t="inlineStr">
        <is>
          <t>LUVA, EM AÇO, CONEXÃO SOLDADA, DN 25 (1"), INSTALADO EM REDE DE ALIMENTAÇÃO PARA HIDRANTE - FORNECIMENTO E INSTALAÇÃO. AF_01/2026</t>
        </is>
      </c>
      <c r="C5247" s="330" t="inlineStr">
        <is>
          <t>UN</t>
        </is>
      </c>
      <c r="D5247" s="330" t="n">
        <v>36.81</v>
      </c>
      <c r="E5247" s="330" t="n">
        <v>37.47</v>
      </c>
      <c r="F5247" s="330" t="inlineStr">
        <is>
          <t>AS</t>
        </is>
      </c>
    </row>
    <row r="5248" ht="45" customHeight="1" s="496">
      <c r="A5248" s="330" t="n">
        <v>97499</v>
      </c>
      <c r="B5248" s="331" t="inlineStr">
        <is>
          <t>LUVA, EM AÇO, CONEXÃO SOLDADA, DN 25 (1"), INSTALADO EM REDE DE ALIMENTAÇÃO PARA SPRINKLER - FORNECIMENTO E INSTALAÇÃO. AF_01/2026</t>
        </is>
      </c>
      <c r="C5248" s="330" t="inlineStr">
        <is>
          <t>UN</t>
        </is>
      </c>
      <c r="D5248" s="330" t="n">
        <v>34.23</v>
      </c>
      <c r="E5248" s="330" t="n">
        <v>34.76</v>
      </c>
      <c r="F5248" s="330" t="inlineStr">
        <is>
          <t>AS</t>
        </is>
      </c>
    </row>
    <row r="5249" ht="45" customHeight="1" s="496">
      <c r="A5249" s="330" t="n">
        <v>97464</v>
      </c>
      <c r="B5249" s="331" t="inlineStr">
        <is>
          <t>LUVA, EM AÇO, CONEXÃO SOLDADA, DN 32 (1 1/4"), INSTALADO EM REDE DE ALIMENTAÇÃO PARA HIDRANTE - FORNECIMENTO E INSTALAÇÃO. AF_01/2026</t>
        </is>
      </c>
      <c r="C5249" s="330" t="inlineStr">
        <is>
          <t>UN</t>
        </is>
      </c>
      <c r="D5249" s="330" t="n">
        <v>52.67</v>
      </c>
      <c r="E5249" s="330" t="n">
        <v>53.51</v>
      </c>
      <c r="F5249" s="330" t="inlineStr">
        <is>
          <t>AS</t>
        </is>
      </c>
    </row>
    <row r="5250" ht="45" customHeight="1" s="496">
      <c r="A5250" s="330" t="n">
        <v>97502</v>
      </c>
      <c r="B5250" s="331" t="inlineStr">
        <is>
          <t>LUVA, EM AÇO, CONEXÃO SOLDADA, DN 32 (1 1/4"), INSTALADO EM REDE DE ALIMENTAÇÃO PARA SPRINKLER - FORNECIMENTO E INSTALAÇÃO. AF_01/2026</t>
        </is>
      </c>
      <c r="C5250" s="330" t="inlineStr">
        <is>
          <t>UN</t>
        </is>
      </c>
      <c r="D5250" s="330" t="n">
        <v>48.12</v>
      </c>
      <c r="E5250" s="330" t="n">
        <v>48.73</v>
      </c>
      <c r="F5250" s="330" t="inlineStr">
        <is>
          <t>AS</t>
        </is>
      </c>
    </row>
    <row r="5251" ht="45" customHeight="1" s="496">
      <c r="A5251" s="330" t="n">
        <v>97467</v>
      </c>
      <c r="B5251" s="331" t="inlineStr">
        <is>
          <t>LUVA, EM AÇO, CONEXÃO SOLDADA, DN 40 (1 1/2"), INSTALADO EM REDE DE ALIMENTAÇÃO PARA HIDRANTE - FORNECIMENTO E INSTALAÇÃO. AF_01/2026</t>
        </is>
      </c>
      <c r="C5251" s="330" t="inlineStr">
        <is>
          <t>UN</t>
        </is>
      </c>
      <c r="D5251" s="330" t="n">
        <v>66.63</v>
      </c>
      <c r="E5251" s="330" t="n">
        <v>67.67</v>
      </c>
      <c r="F5251" s="330" t="inlineStr">
        <is>
          <t>AS</t>
        </is>
      </c>
    </row>
    <row r="5252" ht="45" customHeight="1" s="496">
      <c r="A5252" s="330" t="n">
        <v>97505</v>
      </c>
      <c r="B5252" s="331" t="inlineStr">
        <is>
          <t>LUVA, EM AÇO, CONEXÃO SOLDADA, DN 40 (1 1/2"), INSTALADO EM REDE DE ALIMENTAÇÃO PARA SPRINKLER - FORNECIMENTO E INSTALAÇÃO. AF_01/2026</t>
        </is>
      </c>
      <c r="C5252" s="330" t="inlineStr">
        <is>
          <t>UN</t>
        </is>
      </c>
      <c r="D5252" s="330" t="n">
        <v>59.83</v>
      </c>
      <c r="E5252" s="330" t="n">
        <v>60.53</v>
      </c>
      <c r="F5252" s="330" t="inlineStr">
        <is>
          <t>AS</t>
        </is>
      </c>
    </row>
    <row r="5253" ht="30" customHeight="1" s="496">
      <c r="A5253" s="330" t="n">
        <v>97443</v>
      </c>
      <c r="B5253" s="331" t="inlineStr">
        <is>
          <t>LUVA, EM AÇO, CONEXÃO SOLDADA, DN 50 (2"), INSTALADO EM PRUMADAS - FORNECIMENTO E INSTALAÇÃO. AF_01/2026</t>
        </is>
      </c>
      <c r="C5253" s="330" t="inlineStr">
        <is>
          <t>UN</t>
        </is>
      </c>
      <c r="D5253" s="330" t="n">
        <v>118.65</v>
      </c>
      <c r="E5253" s="330" t="n">
        <v>121.02</v>
      </c>
      <c r="F5253" s="330" t="inlineStr">
        <is>
          <t>AS</t>
        </is>
      </c>
    </row>
    <row r="5254" ht="45" customHeight="1" s="496">
      <c r="A5254" s="330" t="n">
        <v>97470</v>
      </c>
      <c r="B5254" s="331" t="inlineStr">
        <is>
          <t>LUVA, EM AÇO, CONEXÃO SOLDADA, DN 50 (2"), INSTALADO EM REDE DE ALIMENTAÇÃO PARA HIDRANTE - FORNECIMENTO E INSTALAÇÃO. AF_01/2026</t>
        </is>
      </c>
      <c r="C5254" s="330" t="inlineStr">
        <is>
          <t>UN</t>
        </is>
      </c>
      <c r="D5254" s="330" t="n">
        <v>98</v>
      </c>
      <c r="E5254" s="330" t="n">
        <v>99.29000000000001</v>
      </c>
      <c r="F5254" s="330" t="inlineStr">
        <is>
          <t>AS</t>
        </is>
      </c>
    </row>
    <row r="5255" ht="45" customHeight="1" s="496">
      <c r="A5255" s="330" t="n">
        <v>97508</v>
      </c>
      <c r="B5255" s="331" t="inlineStr">
        <is>
          <t>LUVA, EM AÇO, CONEXÃO SOLDADA, DN 50 (2"), INSTALADO EM REDE DE ALIMENTAÇÃO PARA SPRINKLER - FORNECIMENTO E INSTALAÇÃO. AF_01/2026</t>
        </is>
      </c>
      <c r="C5255" s="330" t="inlineStr">
        <is>
          <t>UN</t>
        </is>
      </c>
      <c r="D5255" s="330" t="n">
        <v>88.40000000000001</v>
      </c>
      <c r="E5255" s="330" t="n">
        <v>89.18000000000001</v>
      </c>
      <c r="F5255" s="330" t="inlineStr">
        <is>
          <t>AS</t>
        </is>
      </c>
    </row>
    <row r="5256" ht="30" customHeight="1" s="496">
      <c r="A5256" s="330" t="n">
        <v>97446</v>
      </c>
      <c r="B5256" s="331" t="inlineStr">
        <is>
          <t>LUVA, EM AÇO, CONEXÃO SOLDADA, DN 65 (2 1/2"), INSTALADO EM PRUMADAS - FORNECIMENTO E INSTALAÇÃO. AF_01/2026</t>
        </is>
      </c>
      <c r="C5256" s="330" t="inlineStr">
        <is>
          <t>UN</t>
        </is>
      </c>
      <c r="D5256" s="330" t="n">
        <v>193.09</v>
      </c>
      <c r="E5256" s="330" t="n">
        <v>195.52</v>
      </c>
      <c r="F5256" s="330" t="inlineStr">
        <is>
          <t>AS</t>
        </is>
      </c>
    </row>
    <row r="5257" ht="45" customHeight="1" s="496">
      <c r="A5257" s="330" t="n">
        <v>97474</v>
      </c>
      <c r="B5257" s="331" t="inlineStr">
        <is>
          <t>LUVA, EM AÇO, CONEXÃO SOLDADA, DN 65 (2 1/2"), INSTALADO EM REDE DE ALIMENTAÇÃO PARA HIDRANTE - FORNECIMENTO E INSTALAÇÃO. AF_01/2026</t>
        </is>
      </c>
      <c r="C5257" s="330" t="inlineStr">
        <is>
          <t>UN</t>
        </is>
      </c>
      <c r="D5257" s="330" t="n">
        <v>178.49</v>
      </c>
      <c r="E5257" s="330" t="n">
        <v>180.17</v>
      </c>
      <c r="F5257" s="330" t="inlineStr">
        <is>
          <t>AS</t>
        </is>
      </c>
    </row>
    <row r="5258" ht="45" customHeight="1" s="496">
      <c r="A5258" s="330" t="n">
        <v>97511</v>
      </c>
      <c r="B5258" s="331" t="inlineStr">
        <is>
          <t>LUVA, EM AÇO, CONEXÃO SOLDADA, DN 65 (2 1/2"), INSTALADO EM REDE DE ALIMENTAÇÃO PARA SPRINKLER - FORNECIMENTO E INSTALAÇÃO. AF_01/2026</t>
        </is>
      </c>
      <c r="C5258" s="330" t="inlineStr">
        <is>
          <t>UN</t>
        </is>
      </c>
      <c r="D5258" s="330" t="n">
        <v>164.67</v>
      </c>
      <c r="E5258" s="330" t="n">
        <v>165.62</v>
      </c>
      <c r="F5258" s="330" t="inlineStr">
        <is>
          <t>AS</t>
        </is>
      </c>
    </row>
    <row r="5259" ht="30" customHeight="1" s="496">
      <c r="A5259" s="330" t="n">
        <v>97449</v>
      </c>
      <c r="B5259" s="331" t="inlineStr">
        <is>
          <t>LUVA, EM AÇO, CONEXÃO SOLDADA, DN 80 (3"), INSTALADO EM PRUMADAS - FORNECIMENTO E INSTALAÇÃO. AF_01/2026</t>
        </is>
      </c>
      <c r="C5259" s="330" t="inlineStr">
        <is>
          <t>UN</t>
        </is>
      </c>
      <c r="D5259" s="330" t="n">
        <v>245.95</v>
      </c>
      <c r="E5259" s="330" t="n">
        <v>248.44</v>
      </c>
      <c r="F5259" s="330" t="inlineStr">
        <is>
          <t>AS</t>
        </is>
      </c>
    </row>
    <row r="5260" ht="45" customHeight="1" s="496">
      <c r="A5260" s="330" t="n">
        <v>97477</v>
      </c>
      <c r="B5260" s="331" t="inlineStr">
        <is>
          <t>LUVA, EM AÇO, CONEXÃO SOLDADA, DN 80 (3"), INSTALADO EM REDE DE ALIMENTAÇÃO PARA HIDRANTE - FORNECIMENTO E INSTALAÇÃO. AF_01/2026</t>
        </is>
      </c>
      <c r="C5260" s="330" t="inlineStr">
        <is>
          <t>UN</t>
        </is>
      </c>
      <c r="D5260" s="330" t="n">
        <v>237.4</v>
      </c>
      <c r="E5260" s="330" t="n">
        <v>239.47</v>
      </c>
      <c r="F5260" s="330" t="inlineStr">
        <is>
          <t>AS</t>
        </is>
      </c>
    </row>
    <row r="5261" ht="45" customHeight="1" s="496">
      <c r="A5261" s="330" t="n">
        <v>97514</v>
      </c>
      <c r="B5261" s="331" t="inlineStr">
        <is>
          <t>LUVA, EM AÇO, CONEXÃO SOLDADA, DN 80 (3"), INSTALADO EM REDE DE ALIMENTAÇÃO PARA SPRINKLER - FORNECIMENTO E INSTALAÇÃO. AF_01/2026</t>
        </is>
      </c>
      <c r="C5261" s="330" t="inlineStr">
        <is>
          <t>UN</t>
        </is>
      </c>
      <c r="D5261" s="330" t="n">
        <v>219.36</v>
      </c>
      <c r="E5261" s="330" t="n">
        <v>220.48</v>
      </c>
      <c r="F5261" s="330" t="inlineStr">
        <is>
          <t>AS</t>
        </is>
      </c>
    </row>
    <row r="5262" ht="30" customHeight="1" s="496">
      <c r="A5262" s="330" t="n">
        <v>101920</v>
      </c>
      <c r="B5262" s="331" t="inlineStr">
        <is>
          <t>LUVA, EM FERRO GALVANIZADO, 4", CONEXÃO ROSQUEADA, INSTALADO EM PRUMADAS - FORNECIMENTO E INSTALAÇÃO. AF_01/2026</t>
        </is>
      </c>
      <c r="C5262" s="330" t="inlineStr">
        <is>
          <t>UN</t>
        </is>
      </c>
      <c r="D5262" s="330" t="n">
        <v>207.07</v>
      </c>
      <c r="E5262" s="330" t="n">
        <v>209.47</v>
      </c>
      <c r="F5262" s="330" t="inlineStr">
        <is>
          <t>AS</t>
        </is>
      </c>
    </row>
    <row r="5263" ht="45" customHeight="1" s="496">
      <c r="A5263" s="330" t="n">
        <v>101929</v>
      </c>
      <c r="B5263" s="331" t="inlineStr">
        <is>
          <t>LUVA, EM FERRO GALVANIZADO, 4", CONEXÃO ROSQUEADA, INSTALADO EM REDE DE ALIMENTAÇÃO PARA HIDRANTE - FORNECIMENTO E INSTALAÇÃO. AF_01/2026</t>
        </is>
      </c>
      <c r="C5263" s="330" t="inlineStr">
        <is>
          <t>UN</t>
        </is>
      </c>
      <c r="D5263" s="330" t="n">
        <v>215.24</v>
      </c>
      <c r="E5263" s="330" t="n">
        <v>218.06</v>
      </c>
      <c r="F5263" s="330" t="inlineStr">
        <is>
          <t>AS</t>
        </is>
      </c>
    </row>
    <row r="5264" ht="45" customHeight="1" s="496">
      <c r="A5264" s="330" t="n">
        <v>92693</v>
      </c>
      <c r="B5264" s="331" t="inlineStr">
        <is>
          <t>LUVA, EM FERRO GALVANIZADO, CONEXÃO ROSQUEADA, DN 15 (1/2"), INSTALADO EM RAMAIS E SUB-RAMAIS DE GÁS - FORNECIMENTO E INSTALAÇÃO. AF_01/2026</t>
        </is>
      </c>
      <c r="C5264" s="330" t="inlineStr">
        <is>
          <t>UN</t>
        </is>
      </c>
      <c r="D5264" s="330" t="n">
        <v>15.86</v>
      </c>
      <c r="E5264" s="330" t="n">
        <v>16.34</v>
      </c>
      <c r="F5264" s="330" t="inlineStr">
        <is>
          <t>AS</t>
        </is>
      </c>
    </row>
    <row r="5265" ht="45" customHeight="1" s="496">
      <c r="A5265" s="330" t="n">
        <v>92695</v>
      </c>
      <c r="B5265" s="331" t="inlineStr">
        <is>
          <t>LUVA, EM FERRO GALVANIZADO, CONEXÃO ROSQUEADA, DN 20 (3/4"), INSTALADO EM RAMAIS E SUB-RAMAIS DE GÁS - FORNECIMENTO E INSTALAÇÃO. AF_01/2026</t>
        </is>
      </c>
      <c r="C5265" s="330" t="inlineStr">
        <is>
          <t>UN</t>
        </is>
      </c>
      <c r="D5265" s="330" t="n">
        <v>24.9</v>
      </c>
      <c r="E5265" s="330" t="n">
        <v>25.72</v>
      </c>
      <c r="F5265" s="330" t="inlineStr">
        <is>
          <t>AS</t>
        </is>
      </c>
    </row>
    <row r="5266" ht="45" customHeight="1" s="496">
      <c r="A5266" s="330" t="n">
        <v>92697</v>
      </c>
      <c r="B5266" s="331" t="inlineStr">
        <is>
          <t>LUVA, EM FERRO GALVANIZADO, CONEXÃO ROSQUEADA, DN 25 (1"), INSTALADO EM RAMAIS E SUB-RAMAIS DE GÁS - FORNECIMENTO E INSTALAÇÃO. AF_01/2026</t>
        </is>
      </c>
      <c r="C5266" s="330" t="inlineStr">
        <is>
          <t>UN</t>
        </is>
      </c>
      <c r="D5266" s="330" t="n">
        <v>40.41</v>
      </c>
      <c r="E5266" s="330" t="n">
        <v>41.74</v>
      </c>
      <c r="F5266" s="330" t="inlineStr">
        <is>
          <t>AS</t>
        </is>
      </c>
    </row>
    <row r="5267" ht="45" customHeight="1" s="496">
      <c r="A5267" s="330" t="n">
        <v>92658</v>
      </c>
      <c r="B5267" s="331" t="inlineStr">
        <is>
          <t>LUVA, EM FERRO GALVANIZADO, CONEXÃO ROSQUEADA, DN 25 (1"), INSTALADO EM REDE DE ALIMENTAÇÃO PARA SPRINKLER - FORNECIMENTO E INSTALAÇÃO. AF_01/2026</t>
        </is>
      </c>
      <c r="C5267" s="330" t="inlineStr">
        <is>
          <t>UN</t>
        </is>
      </c>
      <c r="D5267" s="330" t="n">
        <v>30.45</v>
      </c>
      <c r="E5267" s="330" t="n">
        <v>31.27</v>
      </c>
      <c r="F5267" s="330" t="inlineStr">
        <is>
          <t>AS</t>
        </is>
      </c>
    </row>
    <row r="5268" ht="45" customHeight="1" s="496">
      <c r="A5268" s="330" t="n">
        <v>92660</v>
      </c>
      <c r="B5268" s="331" t="inlineStr">
        <is>
          <t>LUVA, EM FERRO GALVANIZADO, CONEXÃO ROSQUEADA, DN 32 (1 1/4"), INSTALADO EM REDE DE ALIMENTAÇÃO PARA SPRINKLER - FORNECIMENTO E INSTALAÇÃO. AF_01/2026</t>
        </is>
      </c>
      <c r="C5268" s="330" t="inlineStr">
        <is>
          <t>UN</t>
        </is>
      </c>
      <c r="D5268" s="330" t="n">
        <v>37.73</v>
      </c>
      <c r="E5268" s="330" t="n">
        <v>38.64</v>
      </c>
      <c r="F5268" s="330" t="inlineStr">
        <is>
          <t>AS</t>
        </is>
      </c>
    </row>
    <row r="5269" ht="45" customHeight="1" s="496">
      <c r="A5269" s="330" t="n">
        <v>92662</v>
      </c>
      <c r="B5269" s="331" t="inlineStr">
        <is>
          <t>LUVA, EM FERRO GALVANIZADO, CONEXÃO ROSQUEADA, DN 40 (1 1/2"), INSTALADO EM REDE DE ALIMENTAÇÃO PARA SPRINKLER - FORNECIMENTO E INSTALAÇÃO. AF_01/2026</t>
        </is>
      </c>
      <c r="C5269" s="330" t="inlineStr">
        <is>
          <t>UN</t>
        </is>
      </c>
      <c r="D5269" s="330" t="n">
        <v>44.01</v>
      </c>
      <c r="E5269" s="330" t="n">
        <v>45.01</v>
      </c>
      <c r="F5269" s="330" t="inlineStr">
        <is>
          <t>AS</t>
        </is>
      </c>
    </row>
    <row r="5270" ht="45" customHeight="1" s="496">
      <c r="A5270" s="330" t="n">
        <v>92664</v>
      </c>
      <c r="B5270" s="331" t="inlineStr">
        <is>
          <t>LUVA, EM FERRO GALVANIZADO, CONEXÃO ROSQUEADA, DN 50 (2"), INSTALADO EM REDE DE ALIMENTAÇÃO PARA SPRINKLER - FORNECIMENTO E INSTALAÇÃO. AF_01/2026</t>
        </is>
      </c>
      <c r="C5270" s="330" t="inlineStr">
        <is>
          <t>UN</t>
        </is>
      </c>
      <c r="D5270" s="330" t="n">
        <v>59.15</v>
      </c>
      <c r="E5270" s="330" t="n">
        <v>60.27</v>
      </c>
      <c r="F5270" s="330" t="inlineStr">
        <is>
          <t>AS</t>
        </is>
      </c>
    </row>
    <row r="5271" ht="45" customHeight="1" s="496">
      <c r="A5271" s="330" t="n">
        <v>92666</v>
      </c>
      <c r="B5271" s="331" t="inlineStr">
        <is>
          <t>LUVA, EM FERRO GALVANIZADO, CONEXÃO ROSQUEADA, DN 65 (2 1/2"), INSTALADO EM REDE DE ALIMENTAÇÃO PARA SPRINKLER - FORNECIMENTO E INSTALAÇÃO. AF_01/2026</t>
        </is>
      </c>
      <c r="C5271" s="330" t="inlineStr">
        <is>
          <t>UN</t>
        </is>
      </c>
      <c r="D5271" s="330" t="n">
        <v>92.95999999999999</v>
      </c>
      <c r="E5271" s="330" t="n">
        <v>94.26000000000001</v>
      </c>
      <c r="F5271" s="330" t="inlineStr">
        <is>
          <t>AS</t>
        </is>
      </c>
    </row>
    <row r="5272" ht="45" customHeight="1" s="496">
      <c r="A5272" s="330" t="n">
        <v>92668</v>
      </c>
      <c r="B5272" s="331" t="inlineStr">
        <is>
          <t>LUVA, EM FERRO GALVANIZADO, CONEXÃO ROSQUEADA, DN 80 (3"), INSTALADO EM REDE DE ALIMENTAÇÃO PARA SPRINKLER - FORNECIMENTO E INSTALAÇÃO. AF_01/2026</t>
        </is>
      </c>
      <c r="C5272" s="330" t="inlineStr">
        <is>
          <t>UN</t>
        </is>
      </c>
      <c r="D5272" s="330" t="n">
        <v>130.53</v>
      </c>
      <c r="E5272" s="330" t="n">
        <v>132</v>
      </c>
      <c r="F5272" s="330" t="inlineStr">
        <is>
          <t>AS</t>
        </is>
      </c>
    </row>
    <row r="5273" ht="45" customHeight="1" s="496">
      <c r="A5273" s="330" t="n">
        <v>92370</v>
      </c>
      <c r="B5273" s="331" t="inlineStr">
        <is>
          <t>LUVA, EM FERRO GALVANIZADO, DN 25 (1"), CONEXÃO ROSQUEADA, INSTALADO EM REDE DE ALIMENTAÇÃO PARA HIDRANTE - FORNECIMENTO E INSTALAÇÃO. AF_01/2026</t>
        </is>
      </c>
      <c r="C5273" s="330" t="inlineStr">
        <is>
          <t>UN</t>
        </is>
      </c>
      <c r="D5273" s="330" t="n">
        <v>39.26</v>
      </c>
      <c r="E5273" s="330" t="n">
        <v>40.53</v>
      </c>
      <c r="F5273" s="330" t="inlineStr">
        <is>
          <t>AS</t>
        </is>
      </c>
    </row>
    <row r="5274" ht="45" customHeight="1" s="496">
      <c r="A5274" s="330" t="n">
        <v>92372</v>
      </c>
      <c r="B5274" s="331" t="inlineStr">
        <is>
          <t>LUVA, EM FERRO GALVANIZADO, DN 32 (1 1/4"), CONEXÃO ROSQUEADA, INSTALADO EM REDE DE ALIMENTAÇÃO PARA HIDRANTE - FORNECIMENTO E INSTALAÇÃO. AF_01/2026</t>
        </is>
      </c>
      <c r="C5274" s="330" t="inlineStr">
        <is>
          <t>UN</t>
        </is>
      </c>
      <c r="D5274" s="330" t="n">
        <v>47.74</v>
      </c>
      <c r="E5274" s="330" t="n">
        <v>49.15</v>
      </c>
      <c r="F5274" s="330" t="inlineStr">
        <is>
          <t>AS</t>
        </is>
      </c>
    </row>
    <row r="5275" ht="45" customHeight="1" s="496">
      <c r="A5275" s="330" t="n">
        <v>92374</v>
      </c>
      <c r="B5275" s="331" t="inlineStr">
        <is>
          <t>LUVA, EM FERRO GALVANIZADO, DN 40 (1 1/2"), CONEXÃO ROSQUEADA, INSTALADO EM REDE DE ALIMENTAÇÃO PARA HIDRANTE - FORNECIMENTO E INSTALAÇÃO. AF_01/2026</t>
        </is>
      </c>
      <c r="C5275" s="330" t="inlineStr">
        <is>
          <t>UN</t>
        </is>
      </c>
      <c r="D5275" s="330" t="n">
        <v>55.39</v>
      </c>
      <c r="E5275" s="330" t="n">
        <v>56.98</v>
      </c>
      <c r="F5275" s="330" t="inlineStr">
        <is>
          <t>AS</t>
        </is>
      </c>
    </row>
    <row r="5276" ht="30" customHeight="1" s="496">
      <c r="A5276" s="330" t="n">
        <v>92345</v>
      </c>
      <c r="B5276" s="331" t="inlineStr">
        <is>
          <t>LUVA, EM FERRO GALVANIZADO, DN 50 (2"), CONEXÃO ROSQUEADA, INSTALADO EM PRUMADAS - FORNECIMENTO E INSTALAÇÃO. AF_01/2026</t>
        </is>
      </c>
      <c r="C5276" s="330" t="inlineStr">
        <is>
          <t>UN</t>
        </is>
      </c>
      <c r="D5276" s="330" t="n">
        <v>75.86</v>
      </c>
      <c r="E5276" s="330" t="n">
        <v>77.84</v>
      </c>
      <c r="F5276" s="330" t="inlineStr">
        <is>
          <t>AS</t>
        </is>
      </c>
    </row>
    <row r="5277" ht="45" customHeight="1" s="496">
      <c r="A5277" s="330" t="n">
        <v>92376</v>
      </c>
      <c r="B5277" s="331" t="inlineStr">
        <is>
          <t>LUVA, EM FERRO GALVANIZADO, DN 50 (2"), CONEXÃO ROSQUEADA, INSTALADO EM REDE DE ALIMENTAÇÃO PARA HIDRANTE - FORNECIMENTO E INSTALAÇÃO. AF_01/2026</t>
        </is>
      </c>
      <c r="C5277" s="330" t="inlineStr">
        <is>
          <t>UN</t>
        </is>
      </c>
      <c r="D5277" s="330" t="n">
        <v>72.26000000000001</v>
      </c>
      <c r="E5277" s="330" t="n">
        <v>74.05</v>
      </c>
      <c r="F5277" s="330" t="inlineStr">
        <is>
          <t>AS</t>
        </is>
      </c>
    </row>
    <row r="5278" ht="30" customHeight="1" s="496">
      <c r="A5278" s="330" t="n">
        <v>92347</v>
      </c>
      <c r="B5278" s="331" t="inlineStr">
        <is>
          <t>LUVA, EM FERRO GALVANIZADO, DN 65 (2 1/2"), CONEXÃO ROSQUEADA, INSTALADO EM PRUMADAS - FORNECIMENTO E INSTALAÇÃO. AF_01/2026</t>
        </is>
      </c>
      <c r="C5278" s="330" t="inlineStr">
        <is>
          <t>UN</t>
        </is>
      </c>
      <c r="D5278" s="330" t="n">
        <v>108.72</v>
      </c>
      <c r="E5278" s="330" t="n">
        <v>110.82</v>
      </c>
      <c r="F5278" s="330" t="inlineStr">
        <is>
          <t>AS</t>
        </is>
      </c>
    </row>
    <row r="5279" ht="45" customHeight="1" s="496">
      <c r="A5279" s="330" t="n">
        <v>92378</v>
      </c>
      <c r="B5279" s="331" t="inlineStr">
        <is>
          <t>LUVA, EM FERRO GALVANIZADO, DN 65 (2 1/2"), CONEXÃO ROSQUEADA, INSTALADO EM REDE DE ALIMENTAÇÃO PARA HIDRANTE - FORNECIMENTO E INSTALAÇÃO. AF_01/2026</t>
        </is>
      </c>
      <c r="C5279" s="330" t="inlineStr">
        <is>
          <t>UN</t>
        </is>
      </c>
      <c r="D5279" s="330" t="n">
        <v>108.65</v>
      </c>
      <c r="E5279" s="330" t="n">
        <v>110.75</v>
      </c>
      <c r="F5279" s="330" t="inlineStr">
        <is>
          <t>AS</t>
        </is>
      </c>
    </row>
    <row r="5280" ht="30" customHeight="1" s="496">
      <c r="A5280" s="330" t="n">
        <v>92349</v>
      </c>
      <c r="B5280" s="331" t="inlineStr">
        <is>
          <t>LUVA, EM FERRO GALVANIZADO, DN 80 (3"), CONEXÃO ROSQUEADA, INSTALADO EM PRUMADAS - FORNECIMENTO E INSTALAÇÃO. AF_01/2026</t>
        </is>
      </c>
      <c r="C5280" s="330" t="inlineStr">
        <is>
          <t>UN</t>
        </is>
      </c>
      <c r="D5280" s="330" t="n">
        <v>145.34</v>
      </c>
      <c r="E5280" s="330" t="n">
        <v>147.56</v>
      </c>
      <c r="F5280" s="330" t="inlineStr">
        <is>
          <t>AS</t>
        </is>
      </c>
    </row>
    <row r="5281" ht="45" customHeight="1" s="496">
      <c r="A5281" s="330" t="n">
        <v>92380</v>
      </c>
      <c r="B5281" s="331" t="inlineStr">
        <is>
          <t>LUVA, EM FERRO GALVANIZADO, DN 80 (3"), CONEXÃO ROSQUEADA, INSTALADO EM REDE DE ALIMENTAÇÃO PARA HIDRANTE - FORNECIMENTO E INSTALAÇÃO. AF_01/2026</t>
        </is>
      </c>
      <c r="C5281" s="330" t="inlineStr">
        <is>
          <t>UN</t>
        </is>
      </c>
      <c r="D5281" s="330" t="n">
        <v>148.8</v>
      </c>
      <c r="E5281" s="330" t="n">
        <v>151.21</v>
      </c>
      <c r="F5281" s="330" t="inlineStr">
        <is>
          <t>AS</t>
        </is>
      </c>
    </row>
    <row r="5282" ht="30" customHeight="1" s="496">
      <c r="A5282" s="330" t="n">
        <v>101917</v>
      </c>
      <c r="B5282" s="331" t="inlineStr">
        <is>
          <t>MANÔMETRO 0 A 200 PSI (0 A 14 KGF/CM2), D = 50MM - FORNECIMENTO E INSTALAÇÃO. AF_01/2026</t>
        </is>
      </c>
      <c r="C5282" s="330" t="inlineStr">
        <is>
          <t>UN</t>
        </is>
      </c>
      <c r="D5282" s="330" t="n">
        <v>187.51</v>
      </c>
      <c r="E5282" s="330" t="n">
        <v>189.82</v>
      </c>
      <c r="F5282" s="330" t="inlineStr">
        <is>
          <t>AS</t>
        </is>
      </c>
    </row>
    <row r="5283" ht="30" customHeight="1" s="496">
      <c r="A5283" s="330" t="n">
        <v>101924</v>
      </c>
      <c r="B5283" s="331" t="inlineStr">
        <is>
          <t>NIPLE, EM FERRO GALVANIZADO, 4", CONEXÃO ROSQUEADA, INSTALADO EM PRUMADAS - FORNECIMENTO E INSTALAÇÃO. AF_01/2026</t>
        </is>
      </c>
      <c r="C5283" s="330" t="inlineStr">
        <is>
          <t>UN</t>
        </is>
      </c>
      <c r="D5283" s="330" t="n">
        <v>195.04</v>
      </c>
      <c r="E5283" s="330" t="n">
        <v>197.44</v>
      </c>
      <c r="F5283" s="330" t="inlineStr">
        <is>
          <t>AS</t>
        </is>
      </c>
    </row>
    <row r="5284" ht="45" customHeight="1" s="496">
      <c r="A5284" s="330" t="n">
        <v>101933</v>
      </c>
      <c r="B5284" s="331" t="inlineStr">
        <is>
          <t>NIPLE, EM FERRO GALVANIZADO, 4", CONEXÃO ROSQUEADA, INSTALADO EM REDE DE ALIMENTAÇÃO PARA HIDRANTE - FORNECIMENTO E INSTALAÇÃO. AF_01/2026</t>
        </is>
      </c>
      <c r="C5284" s="330" t="inlineStr">
        <is>
          <t>UN</t>
        </is>
      </c>
      <c r="D5284" s="330" t="n">
        <v>203.21</v>
      </c>
      <c r="E5284" s="330" t="n">
        <v>206.03</v>
      </c>
      <c r="F5284" s="330" t="inlineStr">
        <is>
          <t>AS</t>
        </is>
      </c>
    </row>
    <row r="5285" ht="45" customHeight="1" s="496">
      <c r="A5285" s="330" t="n">
        <v>92692</v>
      </c>
      <c r="B5285" s="331" t="inlineStr">
        <is>
          <t>NIPLE, EM FERRO GALVANIZADO, CONEXÃO ROSQUEADA, DN 15 (1/2"), INSTALADO EM RAMAIS E SUB-RAMAIS DE GÁS - FORNECIMENTO E INSTALAÇÃO. AF_01/2026</t>
        </is>
      </c>
      <c r="C5285" s="330" t="inlineStr">
        <is>
          <t>UN</t>
        </is>
      </c>
      <c r="D5285" s="330" t="n">
        <v>15.44</v>
      </c>
      <c r="E5285" s="330" t="n">
        <v>15.92</v>
      </c>
      <c r="F5285" s="330" t="inlineStr">
        <is>
          <t>AS</t>
        </is>
      </c>
    </row>
    <row r="5286" ht="45" customHeight="1" s="496">
      <c r="A5286" s="330" t="n">
        <v>92694</v>
      </c>
      <c r="B5286" s="331" t="inlineStr">
        <is>
          <t>NIPLE, EM FERRO GALVANIZADO, CONEXÃO ROSQUEADA, DN 20 (3/4"), INSTALADO EM RAMAIS E SUB-RAMAIS DE GÁS - FORNECIMENTO E INSTALAÇÃO. AF_01/2026</t>
        </is>
      </c>
      <c r="C5286" s="330" t="inlineStr">
        <is>
          <t>UN</t>
        </is>
      </c>
      <c r="D5286" s="330" t="n">
        <v>24.47</v>
      </c>
      <c r="E5286" s="330" t="n">
        <v>25.29</v>
      </c>
      <c r="F5286" s="330" t="inlineStr">
        <is>
          <t>AS</t>
        </is>
      </c>
    </row>
    <row r="5287" ht="45" customHeight="1" s="496">
      <c r="A5287" s="330" t="n">
        <v>92696</v>
      </c>
      <c r="B5287" s="331" t="inlineStr">
        <is>
          <t>NIPLE, EM FERRO GALVANIZADO, CONEXÃO ROSQUEADA, DN 25 (1"), INSTALADO EM RAMAIS E SUB-RAMAIS DE GÁS - FORNECIMENTO E INSTALAÇÃO. AF_01/2026</t>
        </is>
      </c>
      <c r="C5287" s="330" t="inlineStr">
        <is>
          <t>UN</t>
        </is>
      </c>
      <c r="D5287" s="330" t="n">
        <v>38.49</v>
      </c>
      <c r="E5287" s="330" t="n">
        <v>39.82</v>
      </c>
      <c r="F5287" s="330" t="inlineStr">
        <is>
          <t>AS</t>
        </is>
      </c>
    </row>
    <row r="5288" ht="45" customHeight="1" s="496">
      <c r="A5288" s="330" t="n">
        <v>92657</v>
      </c>
      <c r="B5288" s="331" t="inlineStr">
        <is>
          <t>NIPLE, EM FERRO GALVANIZADO, CONEXÃO ROSQUEADA, DN 25 (1"), INSTALADO EM REDE DE ALIMENTAÇÃO PARA SPRINKLER - FORNECIMENTO E INSTALAÇÃO. AF_01/2026</t>
        </is>
      </c>
      <c r="C5288" s="330" t="inlineStr">
        <is>
          <t>UN</t>
        </is>
      </c>
      <c r="D5288" s="330" t="n">
        <v>28.53</v>
      </c>
      <c r="E5288" s="330" t="n">
        <v>29.35</v>
      </c>
      <c r="F5288" s="330" t="inlineStr">
        <is>
          <t>AS</t>
        </is>
      </c>
    </row>
    <row r="5289" ht="45" customHeight="1" s="496">
      <c r="A5289" s="330" t="n">
        <v>92659</v>
      </c>
      <c r="B5289" s="331" t="inlineStr">
        <is>
          <t>NIPLE, EM FERRO GALVANIZADO, CONEXÃO ROSQUEADA, DN 32 (1 1/4"), INSTALADO EM REDE DE ALIMENTAÇÃO PARA SPRINKLER - FORNECIMENTO E INSTALAÇÃO. AF_01/2026</t>
        </is>
      </c>
      <c r="C5289" s="330" t="inlineStr">
        <is>
          <t>UN</t>
        </is>
      </c>
      <c r="D5289" s="330" t="n">
        <v>35.94</v>
      </c>
      <c r="E5289" s="330" t="n">
        <v>36.85</v>
      </c>
      <c r="F5289" s="330" t="inlineStr">
        <is>
          <t>AS</t>
        </is>
      </c>
    </row>
    <row r="5290" ht="45" customHeight="1" s="496">
      <c r="A5290" s="330" t="n">
        <v>92661</v>
      </c>
      <c r="B5290" s="331" t="inlineStr">
        <is>
          <t>NIPLE, EM FERRO GALVANIZADO, CONEXÃO ROSQUEADA, DN 40 (1 1/2"), INSTALADO EM REDE DE ALIMENTAÇÃO PARA SPRINKLER - FORNECIMENTO E INSTALAÇÃO. AF_01/2026</t>
        </is>
      </c>
      <c r="C5290" s="330" t="inlineStr">
        <is>
          <t>UN</t>
        </is>
      </c>
      <c r="D5290" s="330" t="n">
        <v>43.66</v>
      </c>
      <c r="E5290" s="330" t="n">
        <v>44.66</v>
      </c>
      <c r="F5290" s="330" t="inlineStr">
        <is>
          <t>AS</t>
        </is>
      </c>
    </row>
    <row r="5291" ht="45" customHeight="1" s="496">
      <c r="A5291" s="330" t="n">
        <v>92663</v>
      </c>
      <c r="B5291" s="331" t="inlineStr">
        <is>
          <t>NIPLE, EM FERRO GALVANIZADO, CONEXÃO ROSQUEADA, DN 50 (2"), INSTALADO EM REDE DE ALIMENTAÇÃO PARA SPRINKLER - FORNECIMENTO E INSTALAÇÃO. AF_01/2026</t>
        </is>
      </c>
      <c r="C5291" s="330" t="inlineStr">
        <is>
          <t>UN</t>
        </is>
      </c>
      <c r="D5291" s="330" t="n">
        <v>59.18</v>
      </c>
      <c r="E5291" s="330" t="n">
        <v>60.3</v>
      </c>
      <c r="F5291" s="330" t="inlineStr">
        <is>
          <t>AS</t>
        </is>
      </c>
    </row>
    <row r="5292" ht="45" customHeight="1" s="496">
      <c r="A5292" s="330" t="n">
        <v>92665</v>
      </c>
      <c r="B5292" s="331" t="inlineStr">
        <is>
          <t>NIPLE, EM FERRO GALVANIZADO, CONEXÃO ROSQUEADA, DN 65 (2 1/2"), INSTALADO EM REDE DE ALIMENTAÇÃO PARA SPRINKLER - FORNECIMENTO E INSTALAÇÃO. AF_01/2026</t>
        </is>
      </c>
      <c r="C5292" s="330" t="inlineStr">
        <is>
          <t>UN</t>
        </is>
      </c>
      <c r="D5292" s="330" t="n">
        <v>82.25</v>
      </c>
      <c r="E5292" s="330" t="n">
        <v>83.55</v>
      </c>
      <c r="F5292" s="330" t="inlineStr">
        <is>
          <t>AS</t>
        </is>
      </c>
    </row>
    <row r="5293" ht="45" customHeight="1" s="496">
      <c r="A5293" s="330" t="n">
        <v>92667</v>
      </c>
      <c r="B5293" s="331" t="inlineStr">
        <is>
          <t>NIPLE, EM FERRO GALVANIZADO, CONEXÃO ROSQUEADA, DN 80 (3"), INSTALADO EM REDE DE ALIMENTAÇÃO PARA SPRINKLER - FORNECIMENTO E INSTALAÇÃO. AF_01/2026</t>
        </is>
      </c>
      <c r="C5293" s="330" t="inlineStr">
        <is>
          <t>UN</t>
        </is>
      </c>
      <c r="D5293" s="330" t="n">
        <v>121</v>
      </c>
      <c r="E5293" s="330" t="n">
        <v>122.47</v>
      </c>
      <c r="F5293" s="330" t="inlineStr">
        <is>
          <t>AS</t>
        </is>
      </c>
    </row>
    <row r="5294" ht="45" customHeight="1" s="496">
      <c r="A5294" s="330" t="n">
        <v>92369</v>
      </c>
      <c r="B5294" s="331" t="inlineStr">
        <is>
          <t>NIPLE, EM FERRO GALVANIZADO, DN 25 (1"), CONEXÃO ROSQUEADA, INSTALADO EM REDE DE ALIMENTAÇÃO PARA HIDRANTE - FORNECIMENTO E INSTALAÇÃO. AF_01/2026</t>
        </is>
      </c>
      <c r="C5294" s="330" t="inlineStr">
        <is>
          <t>UN</t>
        </is>
      </c>
      <c r="D5294" s="330" t="n">
        <v>37.34</v>
      </c>
      <c r="E5294" s="330" t="n">
        <v>38.61</v>
      </c>
      <c r="F5294" s="330" t="inlineStr">
        <is>
          <t>AS</t>
        </is>
      </c>
    </row>
    <row r="5295" ht="45" customHeight="1" s="496">
      <c r="A5295" s="330" t="n">
        <v>92371</v>
      </c>
      <c r="B5295" s="331" t="inlineStr">
        <is>
          <t>NIPLE, EM FERRO GALVANIZADO, DN 32 (1 1/4"), CONEXÃO ROSQUEADA, INSTALADO EM REDE DE ALIMENTAÇÃO PARA HIDRANTE - FORNECIMENTO E INSTALAÇÃO. AF_01/2026</t>
        </is>
      </c>
      <c r="C5295" s="330" t="inlineStr">
        <is>
          <t>UN</t>
        </is>
      </c>
      <c r="D5295" s="330" t="n">
        <v>45.95</v>
      </c>
      <c r="E5295" s="330" t="n">
        <v>47.36</v>
      </c>
      <c r="F5295" s="330" t="inlineStr">
        <is>
          <t>AS</t>
        </is>
      </c>
    </row>
    <row r="5296" ht="45" customHeight="1" s="496">
      <c r="A5296" s="330" t="n">
        <v>92373</v>
      </c>
      <c r="B5296" s="331" t="inlineStr">
        <is>
          <t>NIPLE, EM FERRO GALVANIZADO, DN 40 (1 1/2"), CONEXÃO ROSQUEADA, INSTALADO EM REDE DE ALIMENTAÇÃO PARA HIDRANTE - FORNECIMENTO E INSTALAÇÃO. AF_01/2026</t>
        </is>
      </c>
      <c r="C5296" s="330" t="inlineStr">
        <is>
          <t>UN</t>
        </is>
      </c>
      <c r="D5296" s="330" t="n">
        <v>55.04</v>
      </c>
      <c r="E5296" s="330" t="n">
        <v>56.63</v>
      </c>
      <c r="F5296" s="330" t="inlineStr">
        <is>
          <t>AS</t>
        </is>
      </c>
    </row>
    <row r="5297" ht="30" customHeight="1" s="496">
      <c r="A5297" s="330" t="n">
        <v>92344</v>
      </c>
      <c r="B5297" s="331" t="inlineStr">
        <is>
          <t>NIPLE, EM FERRO GALVANIZADO, DN 50 (2"), CONEXÃO ROSQUEADA, INSTALADO EM PRUMADAS - FORNECIMENTO E INSTALAÇÃO. AF_01/2026</t>
        </is>
      </c>
      <c r="C5297" s="330" t="inlineStr">
        <is>
          <t>UN</t>
        </is>
      </c>
      <c r="D5297" s="330" t="n">
        <v>75.89</v>
      </c>
      <c r="E5297" s="330" t="n">
        <v>77.87</v>
      </c>
      <c r="F5297" s="330" t="inlineStr">
        <is>
          <t>AS</t>
        </is>
      </c>
    </row>
    <row r="5298" ht="45" customHeight="1" s="496">
      <c r="A5298" s="330" t="n">
        <v>92375</v>
      </c>
      <c r="B5298" s="331" t="inlineStr">
        <is>
          <t>NIPLE, EM FERRO GALVANIZADO, DN 50 (2"), CONEXÃO ROSQUEADA, INSTALADO EM REDE DE ALIMENTAÇÃO PARA HIDRANTE - FORNECIMENTO E INSTALAÇÃO. AF_01/2026</t>
        </is>
      </c>
      <c r="C5298" s="330" t="inlineStr">
        <is>
          <t>UN</t>
        </is>
      </c>
      <c r="D5298" s="330" t="n">
        <v>72.29000000000001</v>
      </c>
      <c r="E5298" s="330" t="n">
        <v>74.08</v>
      </c>
      <c r="F5298" s="330" t="inlineStr">
        <is>
          <t>AS</t>
        </is>
      </c>
    </row>
    <row r="5299" ht="30" customHeight="1" s="496">
      <c r="A5299" s="330" t="n">
        <v>92346</v>
      </c>
      <c r="B5299" s="331" t="inlineStr">
        <is>
          <t>NIPLE, EM FERRO GALVANIZADO, DN 65 (2 1/2"), CONEXÃO ROSQUEADA, INSTALADO EM PRUMADAS - FORNECIMENTO E INSTALAÇÃO. AF_01/2026</t>
        </is>
      </c>
      <c r="C5299" s="330" t="inlineStr">
        <is>
          <t>UN</t>
        </is>
      </c>
      <c r="D5299" s="330" t="n">
        <v>98.01000000000001</v>
      </c>
      <c r="E5299" s="330" t="n">
        <v>100.11</v>
      </c>
      <c r="F5299" s="330" t="inlineStr">
        <is>
          <t>AS</t>
        </is>
      </c>
    </row>
    <row r="5300" ht="45" customHeight="1" s="496">
      <c r="A5300" s="330" t="n">
        <v>92377</v>
      </c>
      <c r="B5300" s="331" t="inlineStr">
        <is>
          <t>NIPLE, EM FERRO GALVANIZADO, DN 65 (2 1/2"), CONEXÃO ROSQUEADA, INSTALADO EM REDE DE ALIMENTAÇÃO PARA HIDRANTE - FORNECIMENTO E INSTALAÇÃO. AF_01/2026</t>
        </is>
      </c>
      <c r="C5300" s="330" t="inlineStr">
        <is>
          <t>UN</t>
        </is>
      </c>
      <c r="D5300" s="330" t="n">
        <v>97.94</v>
      </c>
      <c r="E5300" s="330" t="n">
        <v>100.04</v>
      </c>
      <c r="F5300" s="330" t="inlineStr">
        <is>
          <t>AS</t>
        </is>
      </c>
    </row>
    <row r="5301" ht="30" customHeight="1" s="496">
      <c r="A5301" s="330" t="n">
        <v>92348</v>
      </c>
      <c r="B5301" s="331" t="inlineStr">
        <is>
          <t>NIPLE, EM FERRO GALVANIZADO, DN 80 (3"), CONEXÃO ROSQUEADA, INSTALADO EM PRUMADAS - FORNECIMENTO E INSTALAÇÃO. AF_01/2026</t>
        </is>
      </c>
      <c r="C5301" s="330" t="inlineStr">
        <is>
          <t>UN</t>
        </is>
      </c>
      <c r="D5301" s="330" t="n">
        <v>135.81</v>
      </c>
      <c r="E5301" s="330" t="n">
        <v>138.03</v>
      </c>
      <c r="F5301" s="330" t="inlineStr">
        <is>
          <t>AS</t>
        </is>
      </c>
    </row>
    <row r="5302" ht="45" customHeight="1" s="496">
      <c r="A5302" s="330" t="n">
        <v>92379</v>
      </c>
      <c r="B5302" s="331" t="inlineStr">
        <is>
          <t>NIPLE, EM FERRO GALVANIZADO, DN 80 (3"), CONEXÃO ROSQUEADA, INSTALADO EM REDE DE ALIMENTAÇÃO PARA HIDRANTE - FORNECIMENTO E INSTALAÇÃO. AF_01/2026</t>
        </is>
      </c>
      <c r="C5302" s="330" t="inlineStr">
        <is>
          <t>UN</t>
        </is>
      </c>
      <c r="D5302" s="330" t="n">
        <v>139.27</v>
      </c>
      <c r="E5302" s="330" t="n">
        <v>141.68</v>
      </c>
      <c r="F5302" s="330" t="inlineStr">
        <is>
          <t>AS</t>
        </is>
      </c>
    </row>
    <row r="5303" ht="30" customHeight="1" s="496">
      <c r="A5303" s="330" t="n">
        <v>106677</v>
      </c>
      <c r="B5303" s="331" t="inlineStr">
        <is>
          <t>REGISTRO DE RECALQUE, HIDRANTE SUBTERRÂNEO PREDIAL, 65 MM - FORNECIMENTO E INSTALAÇÃO. AF_01/2026</t>
        </is>
      </c>
      <c r="C5303" s="330" t="inlineStr">
        <is>
          <t>UN</t>
        </is>
      </c>
      <c r="D5303" s="330" t="n">
        <v>908.63</v>
      </c>
      <c r="E5303" s="330" t="n">
        <v>921.22</v>
      </c>
      <c r="F5303" s="330" t="inlineStr">
        <is>
          <t>AS</t>
        </is>
      </c>
    </row>
    <row r="5304" ht="30" customHeight="1" s="496">
      <c r="A5304" s="330" t="n">
        <v>95696</v>
      </c>
      <c r="B5304" s="331" t="inlineStr">
        <is>
          <t>SPRINKLER TIPO PENDENTE, 68 °C, UNIÃO POR ROSCA DN 15 (1/2") - FORNECIMENTO E INSTALAÇÃO. AF_01/2026</t>
        </is>
      </c>
      <c r="C5304" s="330" t="inlineStr">
        <is>
          <t>UN</t>
        </is>
      </c>
      <c r="D5304" s="330" t="n">
        <v>48.48</v>
      </c>
      <c r="E5304" s="330" t="n">
        <v>48.67</v>
      </c>
      <c r="F5304" s="330" t="inlineStr">
        <is>
          <t>AS</t>
        </is>
      </c>
    </row>
    <row r="5305" ht="45" customHeight="1" s="496">
      <c r="A5305" s="330" t="n">
        <v>92335</v>
      </c>
      <c r="B5305" s="331" t="inlineStr">
        <is>
          <t>TUBO DE AÇO GALVANIZADO COM COSTURA, CLASSE MÉDIA, CONEXÃO RANHURADA, DN 50 (2"), INSTALADO EM PRUMADAS - FORNECIMENTO E INSTALAÇÃO. AF_01/2026</t>
        </is>
      </c>
      <c r="C5305" s="330" t="inlineStr">
        <is>
          <t>M</t>
        </is>
      </c>
      <c r="D5305" s="330" t="n">
        <v>93.08</v>
      </c>
      <c r="E5305" s="330" t="n">
        <v>93.92</v>
      </c>
      <c r="F5305" s="330" t="inlineStr">
        <is>
          <t>AS</t>
        </is>
      </c>
    </row>
    <row r="5306" ht="45" customHeight="1" s="496">
      <c r="A5306" s="330" t="n">
        <v>92336</v>
      </c>
      <c r="B5306" s="331" t="inlineStr">
        <is>
          <t>TUBO DE AÇO GALVANIZADO COM COSTURA, CLASSE MÉDIA, CONEXÃO RANHURADA, DN 65 (2 1/2"), INSTALADO EM PRUMADAS - FORNECIMENTO E INSTALAÇÃO. AF_01/2026</t>
        </is>
      </c>
      <c r="C5306" s="330" t="inlineStr">
        <is>
          <t>M</t>
        </is>
      </c>
      <c r="D5306" s="330" t="n">
        <v>112.13</v>
      </c>
      <c r="E5306" s="330" t="n">
        <v>112.99</v>
      </c>
      <c r="F5306" s="330" t="inlineStr">
        <is>
          <t>AS</t>
        </is>
      </c>
    </row>
    <row r="5307" ht="45" customHeight="1" s="496">
      <c r="A5307" s="330" t="n">
        <v>92337</v>
      </c>
      <c r="B5307" s="331" t="inlineStr">
        <is>
          <t>TUBO DE AÇO GALVANIZADO COM COSTURA, CLASSE MÉDIA, CONEXÃO RANHURADA, DN 80 (3"), INSTALADO EM PRUMADAS - FORNECIMENTO E INSTALAÇÃO. AF_01/2026</t>
        </is>
      </c>
      <c r="C5307" s="330" t="inlineStr">
        <is>
          <t>M</t>
        </is>
      </c>
      <c r="D5307" s="330" t="n">
        <v>145.59</v>
      </c>
      <c r="E5307" s="330" t="n">
        <v>146.48</v>
      </c>
      <c r="F5307" s="330" t="inlineStr">
        <is>
          <t>AS</t>
        </is>
      </c>
    </row>
    <row r="5308" ht="45" customHeight="1" s="496">
      <c r="A5308" s="330" t="n">
        <v>92687</v>
      </c>
      <c r="B5308" s="331" t="inlineStr">
        <is>
          <t>TUBO DE AÇO GALVANIZADO COM COSTURA, CLASSE MÉDIA, CONEXÃO ROSQUEADA, DN 15 (1/2"), INSTALADO EM RAMAIS E SUB-RAMAIS DE GÁS - FORNECIMENTO E INSTALAÇÃO. AF_01/2026</t>
        </is>
      </c>
      <c r="C5308" s="330" t="inlineStr">
        <is>
          <t>M</t>
        </is>
      </c>
      <c r="D5308" s="330" t="n">
        <v>28.69</v>
      </c>
      <c r="E5308" s="330" t="n">
        <v>29.17</v>
      </c>
      <c r="F5308" s="330" t="inlineStr">
        <is>
          <t>AS</t>
        </is>
      </c>
    </row>
    <row r="5309" ht="45" customHeight="1" s="496">
      <c r="A5309" s="330" t="n">
        <v>92688</v>
      </c>
      <c r="B5309" s="331" t="inlineStr">
        <is>
          <t>TUBO DE AÇO GALVANIZADO COM COSTURA, CLASSE MÉDIA, CONEXÃO ROSQUEADA, DN 20 (3/4"), INSTALADO EM RAMAIS E SUB-RAMAIS DE GÁS - FORNECIMENTO E INSTALAÇÃO. AF_01/2026</t>
        </is>
      </c>
      <c r="C5309" s="330" t="inlineStr">
        <is>
          <t>M</t>
        </is>
      </c>
      <c r="D5309" s="330" t="n">
        <v>40.51</v>
      </c>
      <c r="E5309" s="330" t="n">
        <v>41.33</v>
      </c>
      <c r="F5309" s="330" t="inlineStr">
        <is>
          <t>AS</t>
        </is>
      </c>
    </row>
    <row r="5310" ht="45" customHeight="1" s="496">
      <c r="A5310" s="330" t="n">
        <v>97536</v>
      </c>
      <c r="B5310" s="331" t="inlineStr">
        <is>
          <t>TUBO DE AÇO GALVANIZADO COM COSTURA, CLASSE MÉDIA, CONEXÃO ROSQUEADA, DN 25 (1"), INSTALADO EM RAMAIS E SUB-RAMAIS DE GÁS - FORNECIMENTO E INSTALAÇÃO. AF_01/2026</t>
        </is>
      </c>
      <c r="C5310" s="330" t="inlineStr">
        <is>
          <t>M</t>
        </is>
      </c>
      <c r="D5310" s="330" t="n">
        <v>62.43</v>
      </c>
      <c r="E5310" s="330" t="n">
        <v>63.76</v>
      </c>
      <c r="F5310" s="330" t="inlineStr">
        <is>
          <t>AS</t>
        </is>
      </c>
    </row>
    <row r="5311" ht="45" customHeight="1" s="496">
      <c r="A5311" s="330" t="n">
        <v>97535</v>
      </c>
      <c r="B5311" s="331" t="inlineStr">
        <is>
          <t>TUBO DE AÇO GALVANIZADO COM COSTURA, CLASSE MÉDIA, CONEXÃO ROSQUEADA, DN 25 (1"), INSTALADO EM REDE DE ALIMENTAÇÃO PARA SPRINKLER - FORNECIMENTO E INSTALAÇÃO. AF_01/2026</t>
        </is>
      </c>
      <c r="C5311" s="330" t="inlineStr">
        <is>
          <t>M</t>
        </is>
      </c>
      <c r="D5311" s="330" t="n">
        <v>50.28</v>
      </c>
      <c r="E5311" s="330" t="n">
        <v>50.99</v>
      </c>
      <c r="F5311" s="330" t="inlineStr">
        <is>
          <t>AS</t>
        </is>
      </c>
    </row>
    <row r="5312" ht="45" customHeight="1" s="496">
      <c r="A5312" s="330" t="n">
        <v>92652</v>
      </c>
      <c r="B5312" s="331" t="inlineStr">
        <is>
          <t>TUBO DE AÇO GALVANIZADO COM COSTURA, CLASSE MÉDIA, CONEXÃO ROSQUEADA, DN 32 (1 1/4"), INSTALADO EM REDE DE ALIMENTAÇÃO PARA SPRINKLER - FORNECIMENTO E INSTALAÇÃO. AF_01/2026</t>
        </is>
      </c>
      <c r="C5312" s="330" t="inlineStr">
        <is>
          <t>M</t>
        </is>
      </c>
      <c r="D5312" s="330" t="n">
        <v>61.17</v>
      </c>
      <c r="E5312" s="330" t="n">
        <v>61.95</v>
      </c>
      <c r="F5312" s="330" t="inlineStr">
        <is>
          <t>AS</t>
        </is>
      </c>
    </row>
    <row r="5313" ht="45" customHeight="1" s="496">
      <c r="A5313" s="330" t="n">
        <v>92653</v>
      </c>
      <c r="B5313" s="331" t="inlineStr">
        <is>
          <t>TUBO DE AÇO GALVANIZADO COM COSTURA, CLASSE MÉDIA, CONEXÃO ROSQUEADA, DN 40 (1 1/2"), INSTALADO EM REDE DE ALIMENTAÇÃO PARA SPRINKLER - FORNECIMENTO E INSTALAÇÃO. AF_01/2026</t>
        </is>
      </c>
      <c r="C5313" s="330" t="inlineStr">
        <is>
          <t>M</t>
        </is>
      </c>
      <c r="D5313" s="330" t="n">
        <v>70.15000000000001</v>
      </c>
      <c r="E5313" s="330" t="n">
        <v>71.02</v>
      </c>
      <c r="F5313" s="330" t="inlineStr">
        <is>
          <t>AS</t>
        </is>
      </c>
    </row>
    <row r="5314" ht="45" customHeight="1" s="496">
      <c r="A5314" s="330" t="n">
        <v>92654</v>
      </c>
      <c r="B5314" s="331" t="inlineStr">
        <is>
          <t>TUBO DE AÇO GALVANIZADO COM COSTURA, CLASSE MÉDIA, CONEXÃO ROSQUEADA, DN 50 (2"), INSTALADO EM REDE DE ALIMENTAÇÃO PARA SPRINKLER - FORNECIMENTO E INSTALAÇÃO. AF_01/2026</t>
        </is>
      </c>
      <c r="C5314" s="330" t="inlineStr">
        <is>
          <t>M</t>
        </is>
      </c>
      <c r="D5314" s="330" t="n">
        <v>95.67</v>
      </c>
      <c r="E5314" s="330" t="n">
        <v>96.63</v>
      </c>
      <c r="F5314" s="330" t="inlineStr">
        <is>
          <t>AS</t>
        </is>
      </c>
    </row>
    <row r="5315" ht="45" customHeight="1" s="496">
      <c r="A5315" s="330" t="n">
        <v>92655</v>
      </c>
      <c r="B5315" s="331" t="inlineStr">
        <is>
          <t>TUBO DE AÇO GALVANIZADO COM COSTURA, CLASSE MÉDIA, CONEXÃO ROSQUEADA, DN 65 (2 1/2"), INSTALADO EM REDE DE ALIMENTAÇÃO PARA SPRINKLER - FORNECIMENTO E INSTALAÇÃO. AF_01/2026</t>
        </is>
      </c>
      <c r="C5315" s="330" t="inlineStr">
        <is>
          <t>M</t>
        </is>
      </c>
      <c r="D5315" s="330" t="n">
        <v>117.16</v>
      </c>
      <c r="E5315" s="330" t="n">
        <v>118.28</v>
      </c>
      <c r="F5315" s="330" t="inlineStr">
        <is>
          <t>AS</t>
        </is>
      </c>
    </row>
    <row r="5316" ht="45" customHeight="1" s="496">
      <c r="A5316" s="330" t="n">
        <v>92656</v>
      </c>
      <c r="B5316" s="331" t="inlineStr">
        <is>
          <t>TUBO DE AÇO GALVANIZADO COM COSTURA, CLASSE MÉDIA, CONEXÃO ROSQUEADA, DN 80 (3"), INSTALADO EM REDE DE ALIMENTAÇÃO PARA SPRINKLER - FORNECIMENTO E INSTALAÇÃO. AF_01/2026</t>
        </is>
      </c>
      <c r="C5316" s="330" t="inlineStr">
        <is>
          <t>M</t>
        </is>
      </c>
      <c r="D5316" s="330" t="n">
        <v>153.06</v>
      </c>
      <c r="E5316" s="330" t="n">
        <v>154.34</v>
      </c>
      <c r="F5316" s="330" t="inlineStr">
        <is>
          <t>AS</t>
        </is>
      </c>
    </row>
    <row r="5317" ht="45" customHeight="1" s="496">
      <c r="A5317" s="330" t="n">
        <v>101918</v>
      </c>
      <c r="B5317" s="331" t="inlineStr">
        <is>
          <t>TUBO DE AÇO GALVANIZADO COM COSTURA, CLASSE MÉDIA, DN 100 (4"), CONEXÃO ROSQUEADA, INSTALADO EM PRUMADAS - FORNECIMENTO E INSTALAÇÃO. AF_01/2026</t>
        </is>
      </c>
      <c r="C5317" s="330" t="inlineStr">
        <is>
          <t>M</t>
        </is>
      </c>
      <c r="D5317" s="330" t="n">
        <v>211.24</v>
      </c>
      <c r="E5317" s="330" t="n">
        <v>213.02</v>
      </c>
      <c r="F5317" s="330" t="inlineStr">
        <is>
          <t>AS</t>
        </is>
      </c>
    </row>
    <row r="5318" ht="45" customHeight="1" s="496">
      <c r="A5318" s="330" t="n">
        <v>101927</v>
      </c>
      <c r="B5318" s="331" t="inlineStr">
        <is>
          <t>TUBO DE AÇO GALVANIZADO COM COSTURA, CLASSE MÉDIA, DN 100 (4"), CONEXÃO ROSQUEADA, INSTALADO EM REDE DE ALIMENTAÇÃO PARA HIDRANTE - FORNECIMENTO E INSTALAÇÃO. AF_01/2026</t>
        </is>
      </c>
      <c r="C5318" s="330" t="inlineStr">
        <is>
          <t>M</t>
        </is>
      </c>
      <c r="D5318" s="330" t="n">
        <v>196.51</v>
      </c>
      <c r="E5318" s="330" t="n">
        <v>197.54</v>
      </c>
      <c r="F5318" s="330" t="inlineStr">
        <is>
          <t>AS</t>
        </is>
      </c>
    </row>
    <row r="5319" ht="45" customHeight="1" s="496">
      <c r="A5319" s="330" t="n">
        <v>97498</v>
      </c>
      <c r="B5319" s="331" t="inlineStr">
        <is>
          <t>TUBO DE AÇO GALVANIZADO COM COSTURA, CLASSE MÉDIA, DN 25 (1"), CONEXÃO ROSQUEADA, INSTALADO EM REDE DE ALIMENTAÇÃO PARA HIDRANTE - FORNECIMENTO E INSTALAÇÃO. AF_01/2026</t>
        </is>
      </c>
      <c r="C5319" s="330" t="inlineStr">
        <is>
          <t>M</t>
        </is>
      </c>
      <c r="D5319" s="330" t="n">
        <v>45.4</v>
      </c>
      <c r="E5319" s="330" t="n">
        <v>45.87</v>
      </c>
      <c r="F5319" s="330" t="inlineStr">
        <is>
          <t>AS</t>
        </is>
      </c>
    </row>
    <row r="5320" ht="45" customHeight="1" s="496">
      <c r="A5320" s="330" t="n">
        <v>92364</v>
      </c>
      <c r="B5320" s="331" t="inlineStr">
        <is>
          <t>TUBO DE AÇO GALVANIZADO COM COSTURA, CLASSE MÉDIA, DN 32 (1 1/4"), CONEXÃO ROSQUEADA, INSTALADO EM REDE DE ALIMENTAÇÃO PARA HIDRANTE - FORNECIMENTO E INSTALAÇÃO. AF_01/2026</t>
        </is>
      </c>
      <c r="C5320" s="330" t="inlineStr">
        <is>
          <t>M</t>
        </is>
      </c>
      <c r="D5320" s="330" t="n">
        <v>55.91</v>
      </c>
      <c r="E5320" s="330" t="n">
        <v>56.43</v>
      </c>
      <c r="F5320" s="330" t="inlineStr">
        <is>
          <t>AS</t>
        </is>
      </c>
    </row>
    <row r="5321" ht="45" customHeight="1" s="496">
      <c r="A5321" s="330" t="n">
        <v>92365</v>
      </c>
      <c r="B5321" s="331" t="inlineStr">
        <is>
          <t>TUBO DE AÇO GALVANIZADO COM COSTURA, CLASSE MÉDIA, DN 40 (1 1/2"), CONEXÃO ROSQUEADA, INSTALADO EM REDE DE ALIMENTAÇÃO PARA HIDRANTE - FORNECIMENTO E INSTALAÇÃO. AF_01/2026</t>
        </is>
      </c>
      <c r="C5321" s="330" t="inlineStr">
        <is>
          <t>M</t>
        </is>
      </c>
      <c r="D5321" s="330" t="n">
        <v>64.48</v>
      </c>
      <c r="E5321" s="330" t="n">
        <v>65.06</v>
      </c>
      <c r="F5321" s="330" t="inlineStr">
        <is>
          <t>AS</t>
        </is>
      </c>
    </row>
    <row r="5322" ht="45" customHeight="1" s="496">
      <c r="A5322" s="330" t="n">
        <v>92341</v>
      </c>
      <c r="B5322" s="331" t="inlineStr">
        <is>
          <t>TUBO DE AÇO GALVANIZADO COM COSTURA, CLASSE MÉDIA, DN 50 (2"), CONEXÃO ROSQUEADA, INSTALADO EM PRUMADAS - FORNECIMENTO E INSTALAÇÃO. AF_01/2026</t>
        </is>
      </c>
      <c r="C5322" s="330" t="inlineStr">
        <is>
          <t>M</t>
        </is>
      </c>
      <c r="D5322" s="330" t="n">
        <v>105.32</v>
      </c>
      <c r="E5322" s="330" t="n">
        <v>106.78</v>
      </c>
      <c r="F5322" s="330" t="inlineStr">
        <is>
          <t>AS</t>
        </is>
      </c>
    </row>
    <row r="5323" ht="45" customHeight="1" s="496">
      <c r="A5323" s="330" t="n">
        <v>92366</v>
      </c>
      <c r="B5323" s="331" t="inlineStr">
        <is>
          <t>TUBO DE AÇO GALVANIZADO COM COSTURA, CLASSE MÉDIA, DN 50 (2"), CONEXÃO ROSQUEADA, INSTALADO EM REDE DE ALIMENTAÇÃO PARA HIDRANTE - FORNECIMENTO E INSTALAÇÃO. AF_01/2026</t>
        </is>
      </c>
      <c r="C5323" s="330" t="inlineStr">
        <is>
          <t>M</t>
        </is>
      </c>
      <c r="D5323" s="330" t="n">
        <v>89.45999999999999</v>
      </c>
      <c r="E5323" s="330" t="n">
        <v>90.11</v>
      </c>
      <c r="F5323" s="330" t="inlineStr">
        <is>
          <t>AS</t>
        </is>
      </c>
    </row>
    <row r="5324" ht="45" customHeight="1" s="496">
      <c r="A5324" s="330" t="n">
        <v>92342</v>
      </c>
      <c r="B5324" s="331" t="inlineStr">
        <is>
          <t>TUBO DE AÇO GALVANIZADO COM COSTURA, CLASSE MÉDIA, DN 65 (2 1/2"), CONEXÃO ROSQUEADA, INSTALADO EM PRUMADAS - FORNECIMENTO E INSTALAÇÃO. AF_01/2026</t>
        </is>
      </c>
      <c r="C5324" s="330" t="inlineStr">
        <is>
          <t>M</t>
        </is>
      </c>
      <c r="D5324" s="330" t="n">
        <v>125.67</v>
      </c>
      <c r="E5324" s="330" t="n">
        <v>127.23</v>
      </c>
      <c r="F5324" s="330" t="inlineStr">
        <is>
          <t>AS</t>
        </is>
      </c>
    </row>
    <row r="5325" ht="45" customHeight="1" s="496">
      <c r="A5325" s="330" t="n">
        <v>92367</v>
      </c>
      <c r="B5325" s="331" t="inlineStr">
        <is>
          <t>TUBO DE AÇO GALVANIZADO COM COSTURA, CLASSE MÉDIA, DN 65 (2 1/2"), CONEXÃO ROSQUEADA, INSTALADO EM REDE DE ALIMENTAÇÃO PARA HIDRANTE - FORNECIMENTO E INSTALAÇÃO. AF_01/2026</t>
        </is>
      </c>
      <c r="C5325" s="330" t="inlineStr">
        <is>
          <t>M</t>
        </is>
      </c>
      <c r="D5325" s="330" t="n">
        <v>110.15</v>
      </c>
      <c r="E5325" s="330" t="n">
        <v>110.92</v>
      </c>
      <c r="F5325" s="330" t="inlineStr">
        <is>
          <t>AS</t>
        </is>
      </c>
    </row>
    <row r="5326" ht="45" customHeight="1" s="496">
      <c r="A5326" s="330" t="n">
        <v>92343</v>
      </c>
      <c r="B5326" s="331" t="inlineStr">
        <is>
          <t>TUBO DE AÇO GALVANIZADO COM COSTURA, CLASSE MÉDIA, DN 80 (3"), CONEXÃO ROSQUEADA, INSTALADO EM PRUMADAS - FORNECIMENTO E INSTALAÇÃO. AF_01/2026</t>
        </is>
      </c>
      <c r="C5326" s="330" t="inlineStr">
        <is>
          <t>M</t>
        </is>
      </c>
      <c r="D5326" s="330" t="n">
        <v>160.45</v>
      </c>
      <c r="E5326" s="330" t="n">
        <v>162.09</v>
      </c>
      <c r="F5326" s="330" t="inlineStr">
        <is>
          <t>AS</t>
        </is>
      </c>
    </row>
    <row r="5327" ht="45" customHeight="1" s="496">
      <c r="A5327" s="330" t="n">
        <v>92368</v>
      </c>
      <c r="B5327" s="331" t="inlineStr">
        <is>
          <t>TUBO DE AÇO GALVANIZADO COM COSTURA, CLASSE MÉDIA, DN 80 (3"), CONEXÃO ROSQUEADA, INSTALADO EM REDE DE ALIMENTAÇÃO PARA HIDRANTE - FORNECIMENTO E INSTALAÇÃO. AF_01/2026</t>
        </is>
      </c>
      <c r="C5327" s="330" t="inlineStr">
        <is>
          <t>M</t>
        </is>
      </c>
      <c r="D5327" s="330" t="n">
        <v>145.27</v>
      </c>
      <c r="E5327" s="330" t="n">
        <v>146.14</v>
      </c>
      <c r="F5327" s="330" t="inlineStr">
        <is>
          <t>AS</t>
        </is>
      </c>
    </row>
    <row r="5328" ht="45" customHeight="1" s="496">
      <c r="A5328" s="330" t="n">
        <v>92689</v>
      </c>
      <c r="B5328" s="331" t="inlineStr">
        <is>
          <t>TUBO DE AÇO PRETO SEM COSTURA, CLASSE MÉDIA, CONEXÃO SOLDADA, DN 15 (1/2"), INSTALADO EM RAMAIS E SUB-RAMAIS DE GÁS - FORNECIMENTO E INSTALAÇÃO. AF_01/2026</t>
        </is>
      </c>
      <c r="C5328" s="330" t="inlineStr">
        <is>
          <t>M</t>
        </is>
      </c>
      <c r="D5328" s="330" t="n">
        <v>52.32</v>
      </c>
      <c r="E5328" s="330" t="n">
        <v>52.84</v>
      </c>
      <c r="F5328" s="330" t="inlineStr">
        <is>
          <t>AS</t>
        </is>
      </c>
    </row>
    <row r="5329" ht="45" customHeight="1" s="496">
      <c r="A5329" s="330" t="n">
        <v>92690</v>
      </c>
      <c r="B5329" s="331" t="inlineStr">
        <is>
          <t>TUBO DE AÇO PRETO SEM COSTURA, CLASSE MÉDIA, CONEXÃO SOLDADA, DN 20 (3/4"), INSTALADO EM RAMAIS E SUB-RAMAIS DE GÁS - FORNECIMENTO E INSTALAÇÃO. AF_01/2026</t>
        </is>
      </c>
      <c r="C5329" s="330" t="inlineStr">
        <is>
          <t>M</t>
        </is>
      </c>
      <c r="D5329" s="330" t="n">
        <v>74.93000000000001</v>
      </c>
      <c r="E5329" s="330" t="n">
        <v>75.81999999999999</v>
      </c>
      <c r="F5329" s="330" t="inlineStr">
        <is>
          <t>AS</t>
        </is>
      </c>
    </row>
    <row r="5330" ht="45" customHeight="1" s="496">
      <c r="A5330" s="330" t="n">
        <v>92691</v>
      </c>
      <c r="B5330" s="331" t="inlineStr">
        <is>
          <t>TUBO DE AÇO PRETO SEM COSTURA, CLASSE MÉDIA, CONEXÃO SOLDADA, DN 25 (1"), INSTALADO EM RAMAIS E SUB-RAMAIS DE GÁS - FORNECIMENTO E INSTALAÇÃO. AF_01/2026</t>
        </is>
      </c>
      <c r="C5330" s="330" t="inlineStr">
        <is>
          <t>M</t>
        </is>
      </c>
      <c r="D5330" s="330" t="n">
        <v>98.54000000000001</v>
      </c>
      <c r="E5330" s="330" t="n">
        <v>100.29</v>
      </c>
      <c r="F5330" s="330" t="inlineStr">
        <is>
          <t>AS</t>
        </is>
      </c>
    </row>
    <row r="5331" ht="45" customHeight="1" s="496">
      <c r="A5331" s="330" t="n">
        <v>92359</v>
      </c>
      <c r="B5331" s="331" t="inlineStr">
        <is>
          <t>TUBO DE AÇO PRETO SEM COSTURA, CONEXÃO SOLDADA, DN 25 (1"), INSTALADO EM REDE DE ALIMENTAÇÃO PARA HIDRANTE - FORNECIMENTO E INSTALAÇÃO. AF_01/2026</t>
        </is>
      </c>
      <c r="C5331" s="330" t="inlineStr">
        <is>
          <t>M</t>
        </is>
      </c>
      <c r="D5331" s="330" t="n">
        <v>69.47</v>
      </c>
      <c r="E5331" s="330" t="n">
        <v>69.70999999999999</v>
      </c>
      <c r="F5331" s="330" t="inlineStr">
        <is>
          <t>AS</t>
        </is>
      </c>
    </row>
    <row r="5332" ht="45" customHeight="1" s="496">
      <c r="A5332" s="330" t="n">
        <v>92645</v>
      </c>
      <c r="B5332" s="331" t="inlineStr">
        <is>
          <t>TUBO DE AÇO PRETO SEM COSTURA, CONEXÃO SOLDADA, DN 25 (1"), INSTALADO EM REDE DE ALIMENTAÇÃO PARA SPRINKLER - FORNECIMENTO E INSTALAÇÃO. AF_01/2026</t>
        </is>
      </c>
      <c r="C5332" s="330" t="inlineStr">
        <is>
          <t>M</t>
        </is>
      </c>
      <c r="D5332" s="330" t="n">
        <v>73.64</v>
      </c>
      <c r="E5332" s="330" t="n">
        <v>74.09999999999999</v>
      </c>
      <c r="F5332" s="330" t="inlineStr">
        <is>
          <t>AS</t>
        </is>
      </c>
    </row>
    <row r="5333" ht="45" customHeight="1" s="496">
      <c r="A5333" s="330" t="n">
        <v>92360</v>
      </c>
      <c r="B5333" s="331" t="inlineStr">
        <is>
          <t>TUBO DE AÇO PRETO SEM COSTURA, CONEXÃO SOLDADA, DN 32 (1 1/4"), INSTALADO EM REDE DE ALIMENTAÇÃO PARA HIDRANTE - FORNECIMENTO E INSTALAÇÃO. AF_01/2026</t>
        </is>
      </c>
      <c r="C5333" s="330" t="inlineStr">
        <is>
          <t>M</t>
        </is>
      </c>
      <c r="D5333" s="330" t="n">
        <v>92.73999999999999</v>
      </c>
      <c r="E5333" s="330" t="n">
        <v>93.05</v>
      </c>
      <c r="F5333" s="330" t="inlineStr">
        <is>
          <t>AS</t>
        </is>
      </c>
    </row>
    <row r="5334" ht="45" customHeight="1" s="496">
      <c r="A5334" s="330" t="n">
        <v>92646</v>
      </c>
      <c r="B5334" s="331" t="inlineStr">
        <is>
          <t>TUBO DE AÇO PRETO SEM COSTURA, CONEXÃO SOLDADA, DN 32 (1 1/4"), INSTALADO EM REDE DE ALIMENTAÇÃO PARA SPRINKLER - FORNECIMENTO E INSTALAÇÃO. AF_01/2026</t>
        </is>
      </c>
      <c r="C5334" s="330" t="inlineStr">
        <is>
          <t>M</t>
        </is>
      </c>
      <c r="D5334" s="330" t="n">
        <v>96.92</v>
      </c>
      <c r="E5334" s="330" t="n">
        <v>97.44</v>
      </c>
      <c r="F5334" s="330" t="inlineStr">
        <is>
          <t>AS</t>
        </is>
      </c>
    </row>
    <row r="5335" ht="45" customHeight="1" s="496">
      <c r="A5335" s="330" t="n">
        <v>95697</v>
      </c>
      <c r="B5335" s="331" t="inlineStr">
        <is>
          <t>TUBO DE AÇO PRETO SEM COSTURA, CONEXÃO SOLDADA, DN 40 (1 1/2"), INSTALADO EM REDE DE ALIMENTAÇÃO PARA HIDRANTE - FORNECIMENTO E INSTALAÇÃO. AF_01/2026</t>
        </is>
      </c>
      <c r="C5335" s="330" t="inlineStr">
        <is>
          <t>M</t>
        </is>
      </c>
      <c r="D5335" s="330" t="n">
        <v>101.97</v>
      </c>
      <c r="E5335" s="330" t="n">
        <v>102.34</v>
      </c>
      <c r="F5335" s="330" t="inlineStr">
        <is>
          <t>AS</t>
        </is>
      </c>
    </row>
    <row r="5336" ht="45" customHeight="1" s="496">
      <c r="A5336" s="330" t="n">
        <v>92648</v>
      </c>
      <c r="B5336" s="331" t="inlineStr">
        <is>
          <t>TUBO DE AÇO PRETO SEM COSTURA, CONEXÃO SOLDADA, DN 40 (1 1/2"), INSTALADO EM REDE DE ALIMENTAÇÃO PARA SPRINKLER - FORNECIMENTO E INSTALAÇÃO. AF_01/2026</t>
        </is>
      </c>
      <c r="C5336" s="330" t="inlineStr">
        <is>
          <t>M</t>
        </is>
      </c>
      <c r="D5336" s="330" t="n">
        <v>106.14</v>
      </c>
      <c r="E5336" s="330" t="n">
        <v>106.74</v>
      </c>
      <c r="F5336" s="330" t="inlineStr">
        <is>
          <t>AS</t>
        </is>
      </c>
    </row>
    <row r="5337" ht="30" customHeight="1" s="496">
      <c r="A5337" s="330" t="n">
        <v>92338</v>
      </c>
      <c r="B5337" s="331" t="inlineStr">
        <is>
          <t>TUBO DE AÇO PRETO SEM COSTURA, CONEXÃO SOLDADA, DN 50 (2"), INSTALADO EM PRUMADAS - FORNECIMENTO E INSTALAÇÃO. AF_01/2026</t>
        </is>
      </c>
      <c r="C5337" s="330" t="inlineStr">
        <is>
          <t>M</t>
        </is>
      </c>
      <c r="D5337" s="330" t="n">
        <v>149.93</v>
      </c>
      <c r="E5337" s="330" t="n">
        <v>151.68</v>
      </c>
      <c r="F5337" s="330" t="inlineStr">
        <is>
          <t>AS</t>
        </is>
      </c>
    </row>
    <row r="5338" ht="45" customHeight="1" s="496">
      <c r="A5338" s="330" t="n">
        <v>92361</v>
      </c>
      <c r="B5338" s="331" t="inlineStr">
        <is>
          <t>TUBO DE AÇO PRETO SEM COSTURA, CONEXÃO SOLDADA, DN 50 (2"), INSTALADO EM REDE DE ALIMENTAÇÃO PARA HIDRANTE - FORNECIMENTO E INSTALAÇÃO. AF_01/2026</t>
        </is>
      </c>
      <c r="C5338" s="330" t="inlineStr">
        <is>
          <t>M</t>
        </is>
      </c>
      <c r="D5338" s="330" t="n">
        <v>125.24</v>
      </c>
      <c r="E5338" s="330" t="n">
        <v>125.72</v>
      </c>
      <c r="F5338" s="330" t="inlineStr">
        <is>
          <t>AS</t>
        </is>
      </c>
    </row>
    <row r="5339" ht="45" customHeight="1" s="496">
      <c r="A5339" s="330" t="n">
        <v>92649</v>
      </c>
      <c r="B5339" s="331" t="inlineStr">
        <is>
          <t>TUBO DE AÇO PRETO SEM COSTURA, CONEXÃO SOLDADA, DN 50 (2"), INSTALADO EM REDE DE ALIMENTAÇÃO PARA SPRINKLER - FORNECIMENTO E INSTALAÇÃO. AF_01/2026</t>
        </is>
      </c>
      <c r="C5339" s="330" t="inlineStr">
        <is>
          <t>M</t>
        </is>
      </c>
      <c r="D5339" s="330" t="n">
        <v>129.41</v>
      </c>
      <c r="E5339" s="330" t="n">
        <v>130.1</v>
      </c>
      <c r="F5339" s="330" t="inlineStr">
        <is>
          <t>AS</t>
        </is>
      </c>
    </row>
    <row r="5340" ht="30" customHeight="1" s="496">
      <c r="A5340" s="330" t="n">
        <v>92339</v>
      </c>
      <c r="B5340" s="331" t="inlineStr">
        <is>
          <t>TUBO DE AÇO PRETO SEM COSTURA, CONEXÃO SOLDADA, DN 65 (2 1/2"), INSTALADO EM PRUMADAS - FORNECIMENTO E INSTALAÇÃO. AF_01/2026</t>
        </is>
      </c>
      <c r="C5340" s="330" t="inlineStr">
        <is>
          <t>M</t>
        </is>
      </c>
      <c r="D5340" s="330" t="n">
        <v>222.87</v>
      </c>
      <c r="E5340" s="330" t="n">
        <v>224.68</v>
      </c>
      <c r="F5340" s="330" t="inlineStr">
        <is>
          <t>AS</t>
        </is>
      </c>
    </row>
    <row r="5341" ht="45" customHeight="1" s="496">
      <c r="A5341" s="330" t="n">
        <v>92362</v>
      </c>
      <c r="B5341" s="331" t="inlineStr">
        <is>
          <t>TUBO DE AÇO PRETO SEM COSTURA, CONEXÃO SOLDADA, DN 65 (2 1/2"), INSTALADO EM REDE DE ALIMENTAÇÃO PARA HIDRANTE - FORNECIMENTO E INSTALAÇÃO. AF_01/2026</t>
        </is>
      </c>
      <c r="C5341" s="330" t="inlineStr">
        <is>
          <t>M</t>
        </is>
      </c>
      <c r="D5341" s="330" t="n">
        <v>199.92</v>
      </c>
      <c r="E5341" s="330" t="n">
        <v>200.54</v>
      </c>
      <c r="F5341" s="330" t="inlineStr">
        <is>
          <t>AS</t>
        </is>
      </c>
    </row>
    <row r="5342" ht="45" customHeight="1" s="496">
      <c r="A5342" s="330" t="n">
        <v>92650</v>
      </c>
      <c r="B5342" s="331" t="inlineStr">
        <is>
          <t>TUBO DE AÇO PRETO SEM COSTURA, CONEXÃO SOLDADA, DN 65 (2 1/2"), INSTALADO EM REDE DE ALIMENTAÇÃO PARA SPRINKLER - FORNECIMENTO E INSTALAÇÃO. AF_01/2026</t>
        </is>
      </c>
      <c r="C5342" s="330" t="inlineStr">
        <is>
          <t>M</t>
        </is>
      </c>
      <c r="D5342" s="330" t="n">
        <v>204.1</v>
      </c>
      <c r="E5342" s="330" t="n">
        <v>204.93</v>
      </c>
      <c r="F5342" s="330" t="inlineStr">
        <is>
          <t>AS</t>
        </is>
      </c>
    </row>
    <row r="5343" ht="30" customHeight="1" s="496">
      <c r="A5343" s="330" t="n">
        <v>106674</v>
      </c>
      <c r="B5343" s="331" t="inlineStr">
        <is>
          <t>TUBO DE AÇO PRETO SEM COSTURA, CONEXÃO SOLDADA, DN 80 (3"), INSTALADO EM PRUMADAS - FORNECIMENTO E INSTALAÇÃO. AF_01/2026</t>
        </is>
      </c>
      <c r="C5343" s="330" t="inlineStr">
        <is>
          <t>M</t>
        </is>
      </c>
      <c r="D5343" s="330" t="n">
        <v>272.53</v>
      </c>
      <c r="E5343" s="330" t="n">
        <v>274.38</v>
      </c>
      <c r="F5343" s="330" t="inlineStr">
        <is>
          <t>AS</t>
        </is>
      </c>
    </row>
    <row r="5344" ht="45" customHeight="1" s="496">
      <c r="A5344" s="330" t="n">
        <v>106675</v>
      </c>
      <c r="B5344" s="331" t="inlineStr">
        <is>
          <t>TUBO DE AÇO PRETO SEM COSTURA, CONEXÃO SOLDADA, DN 80 (3"), INSTALADO EM REDE DE ALIMENTAÇÃO PARA HIDRANTE - FORNECIMENTO E INSTALAÇÃO. AF_01/2026</t>
        </is>
      </c>
      <c r="C5344" s="330" t="inlineStr">
        <is>
          <t>M</t>
        </is>
      </c>
      <c r="D5344" s="330" t="n">
        <v>251.33</v>
      </c>
      <c r="E5344" s="330" t="n">
        <v>252.08</v>
      </c>
      <c r="F5344" s="330" t="inlineStr">
        <is>
          <t>AS</t>
        </is>
      </c>
    </row>
    <row r="5345" ht="45" customHeight="1" s="496">
      <c r="A5345" s="330" t="n">
        <v>106676</v>
      </c>
      <c r="B5345" s="331" t="inlineStr">
        <is>
          <t>TUBO DE AÇO PRETO SEM COSTURA, CONEXÃO SOLDADA, DN 80 (3"), INSTALADO EM REDE DE ALIMENTAÇÃO PARA SPRINKLER - FORNECIMENTO E INSTALAÇÃO. AF_01/2026</t>
        </is>
      </c>
      <c r="C5345" s="330" t="inlineStr">
        <is>
          <t>M</t>
        </is>
      </c>
      <c r="D5345" s="330" t="n">
        <v>255.51</v>
      </c>
      <c r="E5345" s="330" t="n">
        <v>256.48</v>
      </c>
      <c r="F5345" s="330" t="inlineStr">
        <is>
          <t>AS</t>
        </is>
      </c>
    </row>
    <row r="5346" ht="30" customHeight="1" s="496">
      <c r="A5346" s="330" t="n">
        <v>97439</v>
      </c>
      <c r="B5346" s="331" t="inlineStr">
        <is>
          <t>TÊ, EM AÇO, CONEXÃO RANHURADA, DN 50 (2"), INSTALADO EM PRUMADAS - FORNECIMENTO E INSTALAÇÃO. AF_01/2026</t>
        </is>
      </c>
      <c r="C5346" s="330" t="inlineStr">
        <is>
          <t>UN</t>
        </is>
      </c>
      <c r="D5346" s="330" t="n">
        <v>138.78</v>
      </c>
      <c r="E5346" s="330" t="n">
        <v>141.04</v>
      </c>
      <c r="F5346" s="330" t="inlineStr">
        <is>
          <t>AS</t>
        </is>
      </c>
    </row>
    <row r="5347" ht="30" customHeight="1" s="496">
      <c r="A5347" s="330" t="n">
        <v>97440</v>
      </c>
      <c r="B5347" s="331" t="inlineStr">
        <is>
          <t>TÊ, EM AÇO, CONEXÃO RANHURADA, DN 65 (2 1/2"), INSTALADO EM PRUMADAS - FORNECIMENTO E INSTALAÇÃO. AF_01/2026</t>
        </is>
      </c>
      <c r="C5347" s="330" t="inlineStr">
        <is>
          <t>UN</t>
        </is>
      </c>
      <c r="D5347" s="330" t="n">
        <v>160.41</v>
      </c>
      <c r="E5347" s="330" t="n">
        <v>162.75</v>
      </c>
      <c r="F5347" s="330" t="inlineStr">
        <is>
          <t>AS</t>
        </is>
      </c>
    </row>
    <row r="5348" ht="30" customHeight="1" s="496">
      <c r="A5348" s="330" t="n">
        <v>97442</v>
      </c>
      <c r="B5348" s="331" t="inlineStr">
        <is>
          <t>TÊ, EM AÇO, CONEXÃO RANHURADA, DN 80 (3"), INSTALADO EM PRUMADAS - FORNECIMENTO E INSTALAÇÃO. AF_01/2026</t>
        </is>
      </c>
      <c r="C5348" s="330" t="inlineStr">
        <is>
          <t>UN</t>
        </is>
      </c>
      <c r="D5348" s="330" t="n">
        <v>173.27</v>
      </c>
      <c r="E5348" s="330" t="n">
        <v>175.68</v>
      </c>
      <c r="F5348" s="330" t="inlineStr">
        <is>
          <t>AS</t>
        </is>
      </c>
    </row>
    <row r="5349" ht="30" customHeight="1" s="496">
      <c r="A5349" s="330" t="n">
        <v>97552</v>
      </c>
      <c r="B5349" s="331" t="inlineStr">
        <is>
          <t>TÊ, EM AÇO, CONEXÃO SOLDADA, DN 15 (1/2"), INSTALADO EM RAMAIS E SUB-RAMAIS DE GÁS - FORNECIMENTO E INSTALAÇÃO. AF_01/2026</t>
        </is>
      </c>
      <c r="C5349" s="330" t="inlineStr">
        <is>
          <t>UN</t>
        </is>
      </c>
      <c r="D5349" s="330" t="n">
        <v>52.62</v>
      </c>
      <c r="E5349" s="330" t="n">
        <v>53.68</v>
      </c>
      <c r="F5349" s="330" t="inlineStr">
        <is>
          <t>AS</t>
        </is>
      </c>
    </row>
    <row r="5350" ht="30" customHeight="1" s="496">
      <c r="A5350" s="330" t="n">
        <v>97553</v>
      </c>
      <c r="B5350" s="331" t="inlineStr">
        <is>
          <t>TÊ, EM AÇO, CONEXÃO SOLDADA, DN 20 (3/4"), INSTALADO EM RAMAIS E SUB-RAMAIS DE GÁS - FORNECIMENTO E INSTALAÇÃO. AF_01/2026</t>
        </is>
      </c>
      <c r="C5350" s="330" t="inlineStr">
        <is>
          <t>UN</t>
        </is>
      </c>
      <c r="D5350" s="330" t="n">
        <v>76.45</v>
      </c>
      <c r="E5350" s="330" t="n">
        <v>78.23999999999999</v>
      </c>
      <c r="F5350" s="330" t="inlineStr">
        <is>
          <t>AS</t>
        </is>
      </c>
    </row>
    <row r="5351" ht="30" customHeight="1" s="496">
      <c r="A5351" s="330" t="n">
        <v>97554</v>
      </c>
      <c r="B5351" s="331" t="inlineStr">
        <is>
          <t>TÊ, EM AÇO, CONEXÃO SOLDADA, DN 25 (1"), INSTALADO EM RAMAIS E SUB-RAMAIS DE GÁS - FORNECIMENTO E INSTALAÇÃO. AF_01/2026</t>
        </is>
      </c>
      <c r="C5351" s="330" t="inlineStr">
        <is>
          <t>UN</t>
        </is>
      </c>
      <c r="D5351" s="330" t="n">
        <v>133.02</v>
      </c>
      <c r="E5351" s="330" t="n">
        <v>136.52</v>
      </c>
      <c r="F5351" s="330" t="inlineStr">
        <is>
          <t>AS</t>
        </is>
      </c>
    </row>
    <row r="5352" ht="45" customHeight="1" s="496">
      <c r="A5352" s="330" t="n">
        <v>97491</v>
      </c>
      <c r="B5352" s="331" t="inlineStr">
        <is>
          <t>TÊ, EM AÇO, CONEXÃO SOLDADA, DN 25 (1"), INSTALADO EM REDE DE ALIMENTAÇÃO PARA HIDRANTE - FORNECIMENTO E INSTALAÇÃO. AF_01/2026</t>
        </is>
      </c>
      <c r="C5352" s="330" t="inlineStr">
        <is>
          <t>UN</t>
        </is>
      </c>
      <c r="D5352" s="330" t="n">
        <v>91.14</v>
      </c>
      <c r="E5352" s="330" t="n">
        <v>92.48</v>
      </c>
      <c r="F5352" s="330" t="inlineStr">
        <is>
          <t>AS</t>
        </is>
      </c>
    </row>
    <row r="5353" ht="45" customHeight="1" s="496">
      <c r="A5353" s="330" t="n">
        <v>97529</v>
      </c>
      <c r="B5353" s="331" t="inlineStr">
        <is>
          <t>TÊ, EM AÇO, CONEXÃO SOLDADA, DN 25 (1"), INSTALADO EM REDE DE ALIMENTAÇÃO PARA SPRINKLER - FORNECIMENTO E INSTALAÇÃO. AF_01/2026</t>
        </is>
      </c>
      <c r="C5353" s="330" t="inlineStr">
        <is>
          <t>UN</t>
        </is>
      </c>
      <c r="D5353" s="330" t="n">
        <v>85.98999999999999</v>
      </c>
      <c r="E5353" s="330" t="n">
        <v>87.05</v>
      </c>
      <c r="F5353" s="330" t="inlineStr">
        <is>
          <t>AS</t>
        </is>
      </c>
    </row>
    <row r="5354" ht="45" customHeight="1" s="496">
      <c r="A5354" s="330" t="n">
        <v>97492</v>
      </c>
      <c r="B5354" s="331" t="inlineStr">
        <is>
          <t>TÊ, EM AÇO, CONEXÃO SOLDADA, DN 32 (1 1/4"), INSTALADO EM REDE DE ALIMENTAÇÃO PARA HIDRANTE - FORNECIMENTO E INSTALAÇÃO. AF_01/2026</t>
        </is>
      </c>
      <c r="C5354" s="330" t="inlineStr">
        <is>
          <t>UN</t>
        </is>
      </c>
      <c r="D5354" s="330" t="n">
        <v>132.83</v>
      </c>
      <c r="E5354" s="330" t="n">
        <v>134.52</v>
      </c>
      <c r="F5354" s="330" t="inlineStr">
        <is>
          <t>AS</t>
        </is>
      </c>
    </row>
    <row r="5355" ht="45" customHeight="1" s="496">
      <c r="A5355" s="330" t="n">
        <v>97530</v>
      </c>
      <c r="B5355" s="331" t="inlineStr">
        <is>
          <t>TÊ, EM AÇO, CONEXÃO SOLDADA, DN 32 (1 1/4"), INSTALADO EM REDE DE ALIMENTAÇÃO PARA SPRINKLER - FORNECIMENTO E INSTALAÇÃO. AF_01/2026</t>
        </is>
      </c>
      <c r="C5355" s="330" t="inlineStr">
        <is>
          <t>UN</t>
        </is>
      </c>
      <c r="D5355" s="330" t="n">
        <v>123.74</v>
      </c>
      <c r="E5355" s="330" t="n">
        <v>124.95</v>
      </c>
      <c r="F5355" s="330" t="inlineStr">
        <is>
          <t>AS</t>
        </is>
      </c>
    </row>
    <row r="5356" ht="45" customHeight="1" s="496">
      <c r="A5356" s="330" t="n">
        <v>97493</v>
      </c>
      <c r="B5356" s="331" t="inlineStr">
        <is>
          <t>TÊ, EM AÇO, CONEXÃO SOLDADA, DN 40 (1 1/2"), INSTALADO EM REDE DE ALIMENTAÇÃO PARA HIDRANTE - FORNECIMENTO E INSTALAÇÃO. AF_01/2026</t>
        </is>
      </c>
      <c r="C5356" s="330" t="inlineStr">
        <is>
          <t>UN</t>
        </is>
      </c>
      <c r="D5356" s="330" t="n">
        <v>170.86</v>
      </c>
      <c r="E5356" s="330" t="n">
        <v>172.94</v>
      </c>
      <c r="F5356" s="330" t="inlineStr">
        <is>
          <t>AS</t>
        </is>
      </c>
    </row>
    <row r="5357" ht="45" customHeight="1" s="496">
      <c r="A5357" s="330" t="n">
        <v>97531</v>
      </c>
      <c r="B5357" s="331" t="inlineStr">
        <is>
          <t>TÊ, EM AÇO, CONEXÃO SOLDADA, DN 40 (1 1/2"), INSTALADO EM REDE DE ALIMENTAÇÃO PARA SPRINKLER - FORNECIMENTO E INSTALAÇÃO. AF_01/2026</t>
        </is>
      </c>
      <c r="C5357" s="330" t="inlineStr">
        <is>
          <t>UN</t>
        </is>
      </c>
      <c r="D5357" s="330" t="n">
        <v>157.28</v>
      </c>
      <c r="E5357" s="330" t="n">
        <v>158.66</v>
      </c>
      <c r="F5357" s="330" t="inlineStr">
        <is>
          <t>AS</t>
        </is>
      </c>
    </row>
    <row r="5358" ht="30" customHeight="1" s="496">
      <c r="A5358" s="330" t="n">
        <v>97458</v>
      </c>
      <c r="B5358" s="331" t="inlineStr">
        <is>
          <t>TÊ, EM AÇO, CONEXÃO SOLDADA, DN 50 (2"), INSTALADO EM PRUMADAS - FORNECIMENTO E INSTALAÇÃO. AF_01/2026</t>
        </is>
      </c>
      <c r="C5358" s="330" t="inlineStr">
        <is>
          <t>UN</t>
        </is>
      </c>
      <c r="D5358" s="330" t="n">
        <v>305.33</v>
      </c>
      <c r="E5358" s="330" t="n">
        <v>310.07</v>
      </c>
      <c r="F5358" s="330" t="inlineStr">
        <is>
          <t>AS</t>
        </is>
      </c>
    </row>
    <row r="5359" ht="45" customHeight="1" s="496">
      <c r="A5359" s="330" t="n">
        <v>97494</v>
      </c>
      <c r="B5359" s="331" t="inlineStr">
        <is>
          <t>TÊ, EM AÇO, CONEXÃO SOLDADA, DN 50 (2"), INSTALADO EM REDE DE ALIMENTAÇÃO PARA HIDRANTE - FORNECIMENTO E INSTALAÇÃO. AF_01/2026</t>
        </is>
      </c>
      <c r="C5359" s="330" t="inlineStr">
        <is>
          <t>UN</t>
        </is>
      </c>
      <c r="D5359" s="330" t="n">
        <v>264.01</v>
      </c>
      <c r="E5359" s="330" t="n">
        <v>266.6</v>
      </c>
      <c r="F5359" s="330" t="inlineStr">
        <is>
          <t>AS</t>
        </is>
      </c>
    </row>
    <row r="5360" ht="45" customHeight="1" s="496">
      <c r="A5360" s="330" t="n">
        <v>97532</v>
      </c>
      <c r="B5360" s="331" t="inlineStr">
        <is>
          <t>TÊ, EM AÇO, CONEXÃO SOLDADA, DN 50 (2"), INSTALADO EM REDE DE ALIMENTAÇÃO PARA SPRINKLER - FORNECIMENTO E INSTALAÇÃO. AF_01/2026</t>
        </is>
      </c>
      <c r="C5360" s="330" t="inlineStr">
        <is>
          <t>UN</t>
        </is>
      </c>
      <c r="D5360" s="330" t="n">
        <v>244.81</v>
      </c>
      <c r="E5360" s="330" t="n">
        <v>246.4</v>
      </c>
      <c r="F5360" s="330" t="inlineStr">
        <is>
          <t>AS</t>
        </is>
      </c>
    </row>
    <row r="5361" ht="30" customHeight="1" s="496">
      <c r="A5361" s="330" t="n">
        <v>97459</v>
      </c>
      <c r="B5361" s="331" t="inlineStr">
        <is>
          <t>TÊ, EM AÇO, CONEXÃO SOLDADA, DN 65 (2 1/2"), INSTALADO EM PRUMADAS - FORNECIMENTO E INSTALAÇÃO. AF_01/2026</t>
        </is>
      </c>
      <c r="C5361" s="330" t="inlineStr">
        <is>
          <t>UN</t>
        </is>
      </c>
      <c r="D5361" s="330" t="n">
        <v>511.13</v>
      </c>
      <c r="E5361" s="330" t="n">
        <v>515.99</v>
      </c>
      <c r="F5361" s="330" t="inlineStr">
        <is>
          <t>AS</t>
        </is>
      </c>
    </row>
    <row r="5362" ht="45" customHeight="1" s="496">
      <c r="A5362" s="330" t="n">
        <v>97495</v>
      </c>
      <c r="B5362" s="331" t="inlineStr">
        <is>
          <t>TÊ, EM AÇO, CONEXÃO SOLDADA, DN 65 (2 1/2"), INSTALADO EM REDE DE ALIMENTAÇÃO PARA HIDRANTE - FORNECIMENTO E INSTALAÇÃO. AF_01/2026</t>
        </is>
      </c>
      <c r="C5362" s="330" t="inlineStr">
        <is>
          <t>UN</t>
        </is>
      </c>
      <c r="D5362" s="330" t="n">
        <v>481.92</v>
      </c>
      <c r="E5362" s="330" t="n">
        <v>485.28</v>
      </c>
      <c r="F5362" s="330" t="inlineStr">
        <is>
          <t>AS</t>
        </is>
      </c>
    </row>
    <row r="5363" ht="45" customHeight="1" s="496">
      <c r="A5363" s="330" t="n">
        <v>97533</v>
      </c>
      <c r="B5363" s="331" t="inlineStr">
        <is>
          <t>TÊ, EM AÇO, CONEXÃO SOLDADA, DN 65 (2 1/2"), INSTALADO EM REDE DE ALIMENTAÇÃO PARA SPRINKLER - FORNECIMENTO E INSTALAÇÃO. AF_01/2026</t>
        </is>
      </c>
      <c r="C5363" s="330" t="inlineStr">
        <is>
          <t>UN</t>
        </is>
      </c>
      <c r="D5363" s="330" t="n">
        <v>454.29</v>
      </c>
      <c r="E5363" s="330" t="n">
        <v>456.2</v>
      </c>
      <c r="F5363" s="330" t="inlineStr">
        <is>
          <t>AS</t>
        </is>
      </c>
    </row>
    <row r="5364" ht="30" customHeight="1" s="496">
      <c r="A5364" s="330" t="n">
        <v>97460</v>
      </c>
      <c r="B5364" s="331" t="inlineStr">
        <is>
          <t>TÊ, EM AÇO, CONEXÃO SOLDADA, DN 80 (3"), INSTALADO EM PRUMADAS - FORNECIMENTO E INSTALAÇÃO. AF_01/2026</t>
        </is>
      </c>
      <c r="C5364" s="330" t="inlineStr">
        <is>
          <t>UN</t>
        </is>
      </c>
      <c r="D5364" s="330" t="n">
        <v>777.63</v>
      </c>
      <c r="E5364" s="330" t="n">
        <v>782.63</v>
      </c>
      <c r="F5364" s="330" t="inlineStr">
        <is>
          <t>AS</t>
        </is>
      </c>
    </row>
    <row r="5365" ht="45" customHeight="1" s="496">
      <c r="A5365" s="330" t="n">
        <v>97496</v>
      </c>
      <c r="B5365" s="331" t="inlineStr">
        <is>
          <t>TÊ, EM AÇO, CONEXÃO SOLDADA, DN 80 (3"), INSTALADO EM REDE DE ALIMENTAÇÃO PARA HIDRANTE - FORNECIMENTO E INSTALAÇÃO. AF_01/2026</t>
        </is>
      </c>
      <c r="C5365" s="330" t="inlineStr">
        <is>
          <t>UN</t>
        </is>
      </c>
      <c r="D5365" s="330" t="n">
        <v>760.55</v>
      </c>
      <c r="E5365" s="330" t="n">
        <v>764.67</v>
      </c>
      <c r="F5365" s="330" t="inlineStr">
        <is>
          <t>AS</t>
        </is>
      </c>
    </row>
    <row r="5366" ht="45" customHeight="1" s="496">
      <c r="A5366" s="330" t="n">
        <v>97534</v>
      </c>
      <c r="B5366" s="331" t="inlineStr">
        <is>
          <t>TÊ, EM AÇO, CONEXÃO SOLDADA, DN 80 (3"), INSTALADO EM REDE DE ALIMENTAÇÃO PARA SPRINKLER - FORNECIMENTO E INSTALAÇÃO. AF_01/2026</t>
        </is>
      </c>
      <c r="C5366" s="330" t="inlineStr">
        <is>
          <t>UN</t>
        </is>
      </c>
      <c r="D5366" s="330" t="n">
        <v>724.48</v>
      </c>
      <c r="E5366" s="330" t="n">
        <v>726.71</v>
      </c>
      <c r="F5366" s="330" t="inlineStr">
        <is>
          <t>AS</t>
        </is>
      </c>
    </row>
    <row r="5367" ht="30" customHeight="1" s="496">
      <c r="A5367" s="330" t="n">
        <v>101926</v>
      </c>
      <c r="B5367" s="331" t="inlineStr">
        <is>
          <t>TÊ, EM FERRO GALVANIZADO, 4", CONEXÃO ROSQUEADA, INSTALADO EM PRUMADAS - FORNECIMENTO E INSTALAÇÃO. AF_01/2026</t>
        </is>
      </c>
      <c r="C5367" s="330" t="inlineStr">
        <is>
          <t>UN</t>
        </is>
      </c>
      <c r="D5367" s="330" t="n">
        <v>420.05</v>
      </c>
      <c r="E5367" s="330" t="n">
        <v>424.86</v>
      </c>
      <c r="F5367" s="330" t="inlineStr">
        <is>
          <t>AS</t>
        </is>
      </c>
    </row>
    <row r="5368" ht="45" customHeight="1" s="496">
      <c r="A5368" s="330" t="n">
        <v>101935</v>
      </c>
      <c r="B5368" s="331" t="inlineStr">
        <is>
          <t>TÊ, EM FERRO GALVANIZADO, 4", CONEXÃO ROSQUEADA, INSTALADO EM REDE DE ALIMENTAÇÃO PARA HIDRANTE - FORNECIMENTO E INSTALAÇÃO. AF_01/2026</t>
        </is>
      </c>
      <c r="C5368" s="330" t="inlineStr">
        <is>
          <t>UN</t>
        </is>
      </c>
      <c r="D5368" s="330" t="n">
        <v>436.4</v>
      </c>
      <c r="E5368" s="330" t="n">
        <v>442.04</v>
      </c>
      <c r="F5368" s="330" t="inlineStr">
        <is>
          <t>AS</t>
        </is>
      </c>
    </row>
    <row r="5369" ht="45" customHeight="1" s="496">
      <c r="A5369" s="330" t="n">
        <v>92704</v>
      </c>
      <c r="B5369" s="331" t="inlineStr">
        <is>
          <t>TÊ, EM FERRO GALVANIZADO, CONEXÃO ROSQUEADA, DN 15 (1/2"), INSTALADO EM RAMAIS E SUB-RAMAIS DE GÁS - FORNECIMENTO E INSTALAÇÃO. AF_01/2026</t>
        </is>
      </c>
      <c r="C5369" s="330" t="inlineStr">
        <is>
          <t>UN</t>
        </is>
      </c>
      <c r="D5369" s="330" t="n">
        <v>28.84</v>
      </c>
      <c r="E5369" s="330" t="n">
        <v>29.8</v>
      </c>
      <c r="F5369" s="330" t="inlineStr">
        <is>
          <t>AS</t>
        </is>
      </c>
    </row>
    <row r="5370" ht="45" customHeight="1" s="496">
      <c r="A5370" s="330" t="n">
        <v>92705</v>
      </c>
      <c r="B5370" s="331" t="inlineStr">
        <is>
          <t>TÊ, EM FERRO GALVANIZADO, CONEXÃO ROSQUEADA, DN 20 (3/4"), INSTALADO EM RAMAIS E SUB-RAMAIS DE GÁS - FORNECIMENTO E INSTALAÇÃO. AF_01/2026</t>
        </is>
      </c>
      <c r="C5370" s="330" t="inlineStr">
        <is>
          <t>UN</t>
        </is>
      </c>
      <c r="D5370" s="330" t="n">
        <v>46.49</v>
      </c>
      <c r="E5370" s="330" t="n">
        <v>48.13</v>
      </c>
      <c r="F5370" s="330" t="inlineStr">
        <is>
          <t>AS</t>
        </is>
      </c>
    </row>
    <row r="5371" ht="45" customHeight="1" s="496">
      <c r="A5371" s="330" t="n">
        <v>92706</v>
      </c>
      <c r="B5371" s="331" t="inlineStr">
        <is>
          <t>TÊ, EM FERRO GALVANIZADO, CONEXÃO ROSQUEADA, DN 25 (1"), INSTALADO EM RAMAIS E SUB-RAMAIS DE GÁS - FORNECIMENTO E INSTALAÇÃO. AF_01/2026</t>
        </is>
      </c>
      <c r="C5371" s="330" t="inlineStr">
        <is>
          <t>UN</t>
        </is>
      </c>
      <c r="D5371" s="330" t="n">
        <v>75.26000000000001</v>
      </c>
      <c r="E5371" s="330" t="n">
        <v>77.93000000000001</v>
      </c>
      <c r="F5371" s="330" t="inlineStr">
        <is>
          <t>AS</t>
        </is>
      </c>
    </row>
    <row r="5372" ht="45" customHeight="1" s="496">
      <c r="A5372" s="330" t="n">
        <v>92637</v>
      </c>
      <c r="B5372" s="331" t="inlineStr">
        <is>
          <t>TÊ, EM FERRO GALVANIZADO, CONEXÃO ROSQUEADA, DN 25 (1"), INSTALADO EM REDE DE ALIMENTAÇÃO PARA HIDRANTE - FORNECIMENTO E INSTALAÇÃO. AF_01/2026</t>
        </is>
      </c>
      <c r="C5372" s="330" t="inlineStr">
        <is>
          <t>UN</t>
        </is>
      </c>
      <c r="D5372" s="330" t="n">
        <v>114.75</v>
      </c>
      <c r="E5372" s="330" t="n">
        <v>117.29</v>
      </c>
      <c r="F5372" s="330" t="inlineStr">
        <is>
          <t>AS</t>
        </is>
      </c>
    </row>
    <row r="5373" ht="45" customHeight="1" s="496">
      <c r="A5373" s="330" t="n">
        <v>92681</v>
      </c>
      <c r="B5373" s="331" t="inlineStr">
        <is>
          <t>TÊ, EM FERRO GALVANIZADO, CONEXÃO ROSQUEADA, DN 25 (1"), INSTALADO EM REDE DE ALIMENTAÇÃO PARA SPRINKLER - FORNECIMENTO E INSTALAÇÃO. AF_01/2026</t>
        </is>
      </c>
      <c r="C5373" s="330" t="inlineStr">
        <is>
          <t>UN</t>
        </is>
      </c>
      <c r="D5373" s="330" t="n">
        <v>55.35</v>
      </c>
      <c r="E5373" s="330" t="n">
        <v>57</v>
      </c>
      <c r="F5373" s="330" t="inlineStr">
        <is>
          <t>AS</t>
        </is>
      </c>
    </row>
    <row r="5374" ht="45" customHeight="1" s="496">
      <c r="A5374" s="330" t="n">
        <v>92638</v>
      </c>
      <c r="B5374" s="331" t="inlineStr">
        <is>
          <t>TÊ, EM FERRO GALVANIZADO, CONEXÃO ROSQUEADA, DN 32 (1 1/4"), INSTALADO EM REDE DE ALIMENTAÇÃO PARA HIDRANTE - FORNECIMENTO E INSTALAÇÃO. AF_01/2026</t>
        </is>
      </c>
      <c r="C5374" s="330" t="inlineStr">
        <is>
          <t>UN</t>
        </is>
      </c>
      <c r="D5374" s="330" t="n">
        <v>154.99</v>
      </c>
      <c r="E5374" s="330" t="n">
        <v>157.83</v>
      </c>
      <c r="F5374" s="330" t="inlineStr">
        <is>
          <t>AS</t>
        </is>
      </c>
    </row>
    <row r="5375" ht="45" customHeight="1" s="496">
      <c r="A5375" s="330" t="n">
        <v>92682</v>
      </c>
      <c r="B5375" s="331" t="inlineStr">
        <is>
          <t>TÊ, EM FERRO GALVANIZADO, CONEXÃO ROSQUEADA, DN 32 (1 1/4"), INSTALADO EM REDE DE ALIMENTAÇÃO PARA SPRINKLER - FORNECIMENTO E INSTALAÇÃO. AF_01/2026</t>
        </is>
      </c>
      <c r="C5375" s="330" t="inlineStr">
        <is>
          <t>UN</t>
        </is>
      </c>
      <c r="D5375" s="330" t="n">
        <v>70.67</v>
      </c>
      <c r="E5375" s="330" t="n">
        <v>72.48999999999999</v>
      </c>
      <c r="F5375" s="330" t="inlineStr">
        <is>
          <t>AS</t>
        </is>
      </c>
    </row>
    <row r="5376" ht="45" customHeight="1" s="496">
      <c r="A5376" s="330" t="n">
        <v>92639</v>
      </c>
      <c r="B5376" s="331" t="inlineStr">
        <is>
          <t>TÊ, EM FERRO GALVANIZADO, CONEXÃO ROSQUEADA, DN 40 (1 1/2"), INSTALADO EM REDE DE ALIMENTAÇÃO PARA HIDRANTE - FORNECIMENTO E INSTALAÇÃO. AF_01/2026</t>
        </is>
      </c>
      <c r="C5376" s="330" t="inlineStr">
        <is>
          <t>UN</t>
        </is>
      </c>
      <c r="D5376" s="330" t="n">
        <v>191.46</v>
      </c>
      <c r="E5376" s="330" t="n">
        <v>194.64</v>
      </c>
      <c r="F5376" s="330" t="inlineStr">
        <is>
          <t>AS</t>
        </is>
      </c>
    </row>
    <row r="5377" ht="45" customHeight="1" s="496">
      <c r="A5377" s="330" t="n">
        <v>92683</v>
      </c>
      <c r="B5377" s="331" t="inlineStr">
        <is>
          <t>TÊ, EM FERRO GALVANIZADO, CONEXÃO ROSQUEADA, DN 40 (1 1/2"), INSTALADO EM REDE DE ALIMENTAÇÃO PARA SPRINKLER - FORNECIMENTO E INSTALAÇÃO. AF_01/2026</t>
        </is>
      </c>
      <c r="C5377" s="330" t="inlineStr">
        <is>
          <t>UN</t>
        </is>
      </c>
      <c r="D5377" s="330" t="n">
        <v>83.66</v>
      </c>
      <c r="E5377" s="330" t="n">
        <v>85.67</v>
      </c>
      <c r="F5377" s="330" t="inlineStr">
        <is>
          <t>AS</t>
        </is>
      </c>
    </row>
    <row r="5378" ht="45" customHeight="1" s="496">
      <c r="A5378" s="330" t="n">
        <v>92640</v>
      </c>
      <c r="B5378" s="331" t="inlineStr">
        <is>
          <t>TÊ, EM FERRO GALVANIZADO, CONEXÃO ROSQUEADA, DN 50 (2"), INSTALADO EM REDE DE ALIMENTAÇÃO PARA HIDRANTE - FORNECIMENTO E INSTALAÇÃO- FORNECIMENTO E INSTALAÇÃO. AF_01/2026</t>
        </is>
      </c>
      <c r="C5378" s="330" t="inlineStr">
        <is>
          <t>UN</t>
        </is>
      </c>
      <c r="D5378" s="330" t="n">
        <v>140.19</v>
      </c>
      <c r="E5378" s="330" t="n">
        <v>143.77</v>
      </c>
      <c r="F5378" s="330" t="inlineStr">
        <is>
          <t>AS</t>
        </is>
      </c>
    </row>
    <row r="5379" ht="45" customHeight="1" s="496">
      <c r="A5379" s="330" t="n">
        <v>92684</v>
      </c>
      <c r="B5379" s="331" t="inlineStr">
        <is>
          <t>TÊ, EM FERRO GALVANIZADO, CONEXÃO ROSQUEADA, DN 50 (2"), INSTALADO EM REDE DE ALIMENTAÇÃO PARA SPRINKLER - FORNECIMENTO E INSTALAÇÃO. AF_01/2026</t>
        </is>
      </c>
      <c r="C5379" s="330" t="inlineStr">
        <is>
          <t>UN</t>
        </is>
      </c>
      <c r="D5379" s="330" t="n">
        <v>113.97</v>
      </c>
      <c r="E5379" s="330" t="n">
        <v>116.21</v>
      </c>
      <c r="F5379" s="330" t="inlineStr">
        <is>
          <t>AS</t>
        </is>
      </c>
    </row>
    <row r="5380" ht="45" customHeight="1" s="496">
      <c r="A5380" s="330" t="n">
        <v>92642</v>
      </c>
      <c r="B5380" s="331" t="inlineStr">
        <is>
          <t>TÊ, EM FERRO GALVANIZADO, CONEXÃO ROSQUEADA, DN 65 (2 1/2"), INSTALADO EM REDE DE ALIMENTAÇÃO PARA HIDRANTE - FORNECIMENTO E INSTALAÇÃO. AF_01/2026</t>
        </is>
      </c>
      <c r="C5380" s="330" t="inlineStr">
        <is>
          <t>UN</t>
        </is>
      </c>
      <c r="D5380" s="330" t="n">
        <v>214.67</v>
      </c>
      <c r="E5380" s="330" t="n">
        <v>218.87</v>
      </c>
      <c r="F5380" s="330" t="inlineStr">
        <is>
          <t>AS</t>
        </is>
      </c>
    </row>
    <row r="5381" ht="45" customHeight="1" s="496">
      <c r="A5381" s="330" t="n">
        <v>92685</v>
      </c>
      <c r="B5381" s="331" t="inlineStr">
        <is>
          <t>TÊ, EM FERRO GALVANIZADO, CONEXÃO ROSQUEADA, DN 65 (2 1/2"), INSTALADO EM REDE DE ALIMENTAÇÃO PARA SPRINKLER - FORNECIMENTO E INSTALAÇÃO. AF_01/2026</t>
        </is>
      </c>
      <c r="C5381" s="330" t="inlineStr">
        <is>
          <t>UN</t>
        </is>
      </c>
      <c r="D5381" s="330" t="n">
        <v>183.29</v>
      </c>
      <c r="E5381" s="330" t="n">
        <v>185.89</v>
      </c>
      <c r="F5381" s="330" t="inlineStr">
        <is>
          <t>AS</t>
        </is>
      </c>
    </row>
    <row r="5382" ht="45" customHeight="1" s="496">
      <c r="A5382" s="330" t="n">
        <v>92644</v>
      </c>
      <c r="B5382" s="331" t="inlineStr">
        <is>
          <t>TÊ, EM FERRO GALVANIZADO, CONEXÃO ROSQUEADA, DN 80 (3"), INSTALADO EM REDE DE ALIMENTAÇÃO PARA HIDRANTE - FORNECIMENTO E INSTALAÇÃO. AF_01/2026</t>
        </is>
      </c>
      <c r="C5382" s="330" t="inlineStr">
        <is>
          <t>UN</t>
        </is>
      </c>
      <c r="D5382" s="330" t="n">
        <v>271.54</v>
      </c>
      <c r="E5382" s="330" t="n">
        <v>276.35</v>
      </c>
      <c r="F5382" s="330" t="inlineStr">
        <is>
          <t>AS</t>
        </is>
      </c>
    </row>
    <row r="5383" ht="45" customHeight="1" s="496">
      <c r="A5383" s="330" t="n">
        <v>92686</v>
      </c>
      <c r="B5383" s="331" t="inlineStr">
        <is>
          <t>TÊ, EM FERRO GALVANIZADO, CONEXÃO ROSQUEADA, DN 80 (3"), INSTALADO EM REDE DE ALIMENTAÇÃO PARA SPRINKLER - FORNECIMENTO E INSTALAÇÃO. AF_01/2026</t>
        </is>
      </c>
      <c r="C5383" s="330" t="inlineStr">
        <is>
          <t>UN</t>
        </is>
      </c>
      <c r="D5383" s="330" t="n">
        <v>234.99</v>
      </c>
      <c r="E5383" s="330" t="n">
        <v>237.94</v>
      </c>
      <c r="F5383" s="330" t="inlineStr">
        <is>
          <t>AS</t>
        </is>
      </c>
    </row>
    <row r="5384" ht="30" customHeight="1" s="496">
      <c r="A5384" s="330" t="n">
        <v>92356</v>
      </c>
      <c r="B5384" s="331" t="inlineStr">
        <is>
          <t>TÊ, EM FERRO GALVANIZADO, DN 50 (2"), CONEXÃO ROSQUEADA, INSTALADO EM PRUMADAS - FORNECIMENTO E INSTALAÇÃO. AF_01/2026</t>
        </is>
      </c>
      <c r="C5384" s="330" t="inlineStr">
        <is>
          <t>UN</t>
        </is>
      </c>
      <c r="D5384" s="330" t="n">
        <v>147.39</v>
      </c>
      <c r="E5384" s="330" t="n">
        <v>151.35</v>
      </c>
      <c r="F5384" s="330" t="inlineStr">
        <is>
          <t>AS</t>
        </is>
      </c>
    </row>
    <row r="5385" ht="30" customHeight="1" s="496">
      <c r="A5385" s="330" t="n">
        <v>92357</v>
      </c>
      <c r="B5385" s="331" t="inlineStr">
        <is>
          <t>TÊ, EM FERRO GALVANIZADO, DN 65 (2 1/2"), CONEXÃO ROSQUEADA, INSTALADO EM PRUMADAS - FORNECIMENTO E INSTALAÇÃO. AF_01/2026</t>
        </is>
      </c>
      <c r="C5385" s="330" t="inlineStr">
        <is>
          <t>UN</t>
        </is>
      </c>
      <c r="D5385" s="330" t="n">
        <v>214.82</v>
      </c>
      <c r="E5385" s="330" t="n">
        <v>219.01</v>
      </c>
      <c r="F5385" s="330" t="inlineStr">
        <is>
          <t>AS</t>
        </is>
      </c>
    </row>
    <row r="5386" ht="30" customHeight="1" s="496">
      <c r="A5386" s="330" t="n">
        <v>92358</v>
      </c>
      <c r="B5386" s="331" t="inlineStr">
        <is>
          <t>TÊ, EM FERRO GALVANIZADO, DN 80 (3"), CONEXÃO ROSQUEADA, INSTALADO EM PRUMADAS - FORNECIMENTO E INSTALAÇÃO. AF_01/2026</t>
        </is>
      </c>
      <c r="C5386" s="330" t="inlineStr">
        <is>
          <t>UN</t>
        </is>
      </c>
      <c r="D5386" s="330" t="n">
        <v>264.61</v>
      </c>
      <c r="E5386" s="330" t="n">
        <v>269.06</v>
      </c>
      <c r="F5386" s="330" t="inlineStr">
        <is>
          <t>AS</t>
        </is>
      </c>
    </row>
    <row r="5387" ht="30" customHeight="1" s="496">
      <c r="A5387" s="330" t="n">
        <v>101919</v>
      </c>
      <c r="B5387" s="331" t="inlineStr">
        <is>
          <t>UNIÃO, EM FERRO GALVANIZADO, 4", CONEXÃO ROSQUEADA, INSTALADO EM PRUMADAS - FORNECIMENTO E INSTALAÇÃO. AF_01/2026</t>
        </is>
      </c>
      <c r="C5387" s="330" t="inlineStr">
        <is>
          <t>UN</t>
        </is>
      </c>
      <c r="D5387" s="330" t="n">
        <v>430.21</v>
      </c>
      <c r="E5387" s="330" t="n">
        <v>432.61</v>
      </c>
      <c r="F5387" s="330" t="inlineStr">
        <is>
          <t>AS</t>
        </is>
      </c>
    </row>
    <row r="5388" ht="45" customHeight="1" s="496">
      <c r="A5388" s="330" t="n">
        <v>101928</v>
      </c>
      <c r="B5388" s="331" t="inlineStr">
        <is>
          <t>UNIÃO, EM FERRO GALVANIZADO, 4", CONEXÃO ROSQUEADA, INSTALADO EM REDE DE ALIMENTAÇÃO PARA HIDRANTE - FORNECIMENTO E INSTALAÇÃO. AF_01/2026</t>
        </is>
      </c>
      <c r="C5388" s="330" t="inlineStr">
        <is>
          <t>UN</t>
        </is>
      </c>
      <c r="D5388" s="330" t="n">
        <v>438.38</v>
      </c>
      <c r="E5388" s="330" t="n">
        <v>441.2</v>
      </c>
      <c r="F5388" s="330" t="inlineStr">
        <is>
          <t>AS</t>
        </is>
      </c>
    </row>
    <row r="5389" ht="45" customHeight="1" s="496">
      <c r="A5389" s="330" t="n">
        <v>92904</v>
      </c>
      <c r="B5389" s="331" t="inlineStr">
        <is>
          <t>UNIÃO, EM FERRO GALVANIZADO, CONEXÃO ROSQUEADA, DN 15 (1/2"), INSTALADO EM RAMAIS E SUB-RAMAIS DE GÁS - FORNECIMENTO E INSTALAÇÃO. AF_01/2026</t>
        </is>
      </c>
      <c r="C5389" s="330" t="inlineStr">
        <is>
          <t>UN</t>
        </is>
      </c>
      <c r="D5389" s="330" t="n">
        <v>34.86</v>
      </c>
      <c r="E5389" s="330" t="n">
        <v>35.34</v>
      </c>
      <c r="F5389" s="330" t="inlineStr">
        <is>
          <t>AS</t>
        </is>
      </c>
    </row>
    <row r="5390" ht="45" customHeight="1" s="496">
      <c r="A5390" s="330" t="n">
        <v>92905</v>
      </c>
      <c r="B5390" s="331" t="inlineStr">
        <is>
          <t>UNIÃO, EM FERRO GALVANIZADO, CONEXÃO ROSQUEADA, DN 20 (3/4"), INSTALADO EM RAMAIS E SUB-RAMAIS DE GÁS - FORNECIMENTO E INSTALAÇÃO. AF_01/2026</t>
        </is>
      </c>
      <c r="C5390" s="330" t="inlineStr">
        <is>
          <t>UN</t>
        </is>
      </c>
      <c r="D5390" s="330" t="n">
        <v>49.83</v>
      </c>
      <c r="E5390" s="330" t="n">
        <v>50.65</v>
      </c>
      <c r="F5390" s="330" t="inlineStr">
        <is>
          <t>AS</t>
        </is>
      </c>
    </row>
    <row r="5391" ht="45" customHeight="1" s="496">
      <c r="A5391" s="330" t="n">
        <v>92906</v>
      </c>
      <c r="B5391" s="331" t="inlineStr">
        <is>
          <t>UNIÃO, EM FERRO GALVANIZADO, CONEXÃO ROSQUEADA, DN 25 (1"), INSTALADO EM RAMAIS E SUB-RAMAIS DE GÁS - FORNECIMENTO E INSTALAÇÃO. AF_01/2026</t>
        </is>
      </c>
      <c r="C5391" s="330" t="inlineStr">
        <is>
          <t>UN</t>
        </is>
      </c>
      <c r="D5391" s="330" t="n">
        <v>61.11</v>
      </c>
      <c r="E5391" s="330" t="n">
        <v>62.44</v>
      </c>
      <c r="F5391" s="330" t="inlineStr">
        <is>
          <t>AS</t>
        </is>
      </c>
    </row>
    <row r="5392" ht="45" customHeight="1" s="496">
      <c r="A5392" s="330" t="n">
        <v>92898</v>
      </c>
      <c r="B5392" s="331" t="inlineStr">
        <is>
          <t>UNIÃO, EM FERRO GALVANIZADO, CONEXÃO ROSQUEADA, DN 25 (1"), INSTALADO EM REDE DE ALIMENTAÇÃO PARA SPRINKLER - FORNECIMENTO E INSTALAÇÃO. AF_01/2026</t>
        </is>
      </c>
      <c r="C5392" s="330" t="inlineStr">
        <is>
          <t>UN</t>
        </is>
      </c>
      <c r="D5392" s="330" t="n">
        <v>51.15</v>
      </c>
      <c r="E5392" s="330" t="n">
        <v>51.97</v>
      </c>
      <c r="F5392" s="330" t="inlineStr">
        <is>
          <t>AS</t>
        </is>
      </c>
    </row>
    <row r="5393" ht="45" customHeight="1" s="496">
      <c r="A5393" s="330" t="n">
        <v>92899</v>
      </c>
      <c r="B5393" s="331" t="inlineStr">
        <is>
          <t>UNIÃO, EM FERRO GALVANIZADO, CONEXÃO ROSQUEADA, DN 32 (1 1/4"), INSTALADO EM REDE DE ALIMENTAÇÃO PARA SPRINKLER - FORNECIMENTO E INSTALAÇÃO. AF_01/2026</t>
        </is>
      </c>
      <c r="C5393" s="330" t="inlineStr">
        <is>
          <t>UN</t>
        </is>
      </c>
      <c r="D5393" s="330" t="n">
        <v>76.20999999999999</v>
      </c>
      <c r="E5393" s="330" t="n">
        <v>77.12</v>
      </c>
      <c r="F5393" s="330" t="inlineStr">
        <is>
          <t>AS</t>
        </is>
      </c>
    </row>
    <row r="5394" ht="45" customHeight="1" s="496">
      <c r="A5394" s="330" t="n">
        <v>92900</v>
      </c>
      <c r="B5394" s="331" t="inlineStr">
        <is>
          <t>UNIÃO, EM FERRO GALVANIZADO, CONEXÃO ROSQUEADA, DN 40 (1 1/2"), INSTALADO EM REDE DE ALIMENTAÇÃO PARA SPRINKLER - FORNECIMENTO E INSTALAÇÃO. AF_01/2026</t>
        </is>
      </c>
      <c r="C5394" s="330" t="inlineStr">
        <is>
          <t>UN</t>
        </is>
      </c>
      <c r="D5394" s="330" t="n">
        <v>92.3</v>
      </c>
      <c r="E5394" s="330" t="n">
        <v>93.3</v>
      </c>
      <c r="F5394" s="330" t="inlineStr">
        <is>
          <t>AS</t>
        </is>
      </c>
    </row>
    <row r="5395" ht="45" customHeight="1" s="496">
      <c r="A5395" s="330" t="n">
        <v>92901</v>
      </c>
      <c r="B5395" s="331" t="inlineStr">
        <is>
          <t>UNIÃO, EM FERRO GALVANIZADO, CONEXÃO ROSQUEADA, DN 50 (2"), INSTALADO EM REDE DE ALIMENTAÇÃO PARA SPRINKLER - FORNECIMENTO E INSTALAÇÃO. AF_01/2026</t>
        </is>
      </c>
      <c r="C5395" s="330" t="inlineStr">
        <is>
          <t>UN</t>
        </is>
      </c>
      <c r="D5395" s="330" t="n">
        <v>128.71</v>
      </c>
      <c r="E5395" s="330" t="n">
        <v>129.83</v>
      </c>
      <c r="F5395" s="330" t="inlineStr">
        <is>
          <t>AS</t>
        </is>
      </c>
    </row>
    <row r="5396" ht="45" customHeight="1" s="496">
      <c r="A5396" s="330" t="n">
        <v>92902</v>
      </c>
      <c r="B5396" s="331" t="inlineStr">
        <is>
          <t>UNIÃO, EM FERRO GALVANIZADO, CONEXÃO ROSQUEADA, DN 65 (2 1/2"), INSTALADO EM REDE DE ALIMENTAÇÃO PARA SPRINKLER - FORNECIMENTO E INSTALAÇÃO. AF_01/2026</t>
        </is>
      </c>
      <c r="C5396" s="330" t="inlineStr">
        <is>
          <t>UN</t>
        </is>
      </c>
      <c r="D5396" s="330" t="n">
        <v>201.83</v>
      </c>
      <c r="E5396" s="330" t="n">
        <v>203.13</v>
      </c>
      <c r="F5396" s="330" t="inlineStr">
        <is>
          <t>AS</t>
        </is>
      </c>
    </row>
    <row r="5397" ht="45" customHeight="1" s="496">
      <c r="A5397" s="330" t="n">
        <v>92903</v>
      </c>
      <c r="B5397" s="331" t="inlineStr">
        <is>
          <t>UNIÃO, EM FERRO GALVANIZADO, CONEXÃO ROSQUEADA, DN 80 (3"), INSTALADO EM REDE DE ALIMENTAÇÃO PARA SPRINKLER - FORNECIMENTO E INSTALAÇÃO. AF_01/2026</t>
        </is>
      </c>
      <c r="C5397" s="330" t="inlineStr">
        <is>
          <t>UN</t>
        </is>
      </c>
      <c r="D5397" s="330" t="n">
        <v>301.91</v>
      </c>
      <c r="E5397" s="330" t="n">
        <v>303.38</v>
      </c>
      <c r="F5397" s="330" t="inlineStr">
        <is>
          <t>AS</t>
        </is>
      </c>
    </row>
    <row r="5398" ht="45" customHeight="1" s="496">
      <c r="A5398" s="330" t="n">
        <v>92892</v>
      </c>
      <c r="B5398" s="331" t="inlineStr">
        <is>
          <t>UNIÃO, EM FERRO GALVANIZADO, DN 25 (1"), CONEXÃO ROSQUEADA, INSTALADO EM REDE DE ALIMENTAÇÃO PARA HIDRANTE - FORNECIMENTO E INSTALAÇÃO. AF_01/2026</t>
        </is>
      </c>
      <c r="C5398" s="330" t="inlineStr">
        <is>
          <t>UN</t>
        </is>
      </c>
      <c r="D5398" s="330" t="n">
        <v>59.96</v>
      </c>
      <c r="E5398" s="330" t="n">
        <v>61.23</v>
      </c>
      <c r="F5398" s="330" t="inlineStr">
        <is>
          <t>AS</t>
        </is>
      </c>
    </row>
    <row r="5399" ht="45" customHeight="1" s="496">
      <c r="A5399" s="330" t="n">
        <v>92893</v>
      </c>
      <c r="B5399" s="331" t="inlineStr">
        <is>
          <t>UNIÃO, EM FERRO GALVANIZADO, DN 32 (1 1/4"), CONEXÃO ROSQUEADA, INSTALADO EM REDE DE ALIMENTAÇÃO PARA HIDRANTE - FORNECIMENTO E INSTALAÇÃO. AF_01/2026</t>
        </is>
      </c>
      <c r="C5399" s="330" t="inlineStr">
        <is>
          <t>UN</t>
        </is>
      </c>
      <c r="D5399" s="330" t="n">
        <v>86.22</v>
      </c>
      <c r="E5399" s="330" t="n">
        <v>87.63</v>
      </c>
      <c r="F5399" s="330" t="inlineStr">
        <is>
          <t>AS</t>
        </is>
      </c>
    </row>
    <row r="5400" ht="45" customHeight="1" s="496">
      <c r="A5400" s="330" t="n">
        <v>92894</v>
      </c>
      <c r="B5400" s="331" t="inlineStr">
        <is>
          <t>UNIÃO, EM FERRO GALVANIZADO, DN 40 (1 1/2"), CONEXÃO ROSQUEADA, INSTALADO EM REDE DE ALIMENTAÇÃO PARA HIDRANTE - FORNECIMENTO E INSTALAÇÃO. AF_01/2026</t>
        </is>
      </c>
      <c r="C5400" s="330" t="inlineStr">
        <is>
          <t>UN</t>
        </is>
      </c>
      <c r="D5400" s="330" t="n">
        <v>103.68</v>
      </c>
      <c r="E5400" s="330" t="n">
        <v>105.27</v>
      </c>
      <c r="F5400" s="330" t="inlineStr">
        <is>
          <t>AS</t>
        </is>
      </c>
    </row>
    <row r="5401" ht="30" customHeight="1" s="496">
      <c r="A5401" s="330" t="n">
        <v>92889</v>
      </c>
      <c r="B5401" s="331" t="inlineStr">
        <is>
          <t>UNIÃO, EM FERRO GALVANIZADO, DN 50 (2"), CONEXÃO ROSQUEADA, INSTALADO EM PRUMADAS - FORNECIMENTO E INSTALAÇÃO. AF_01/2026</t>
        </is>
      </c>
      <c r="C5401" s="330" t="inlineStr">
        <is>
          <t>UN</t>
        </is>
      </c>
      <c r="D5401" s="330" t="n">
        <v>145.42</v>
      </c>
      <c r="E5401" s="330" t="n">
        <v>147.4</v>
      </c>
      <c r="F5401" s="330" t="inlineStr">
        <is>
          <t>AS</t>
        </is>
      </c>
    </row>
    <row r="5402" ht="45" customHeight="1" s="496">
      <c r="A5402" s="330" t="n">
        <v>92895</v>
      </c>
      <c r="B5402" s="331" t="inlineStr">
        <is>
          <t>UNIÃO, EM FERRO GALVANIZADO, DN 50 (2"), CONEXÃO ROSQUEADA, INSTALADO EM REDE DE ALIMENTAÇÃO PARA HIDRANTE - FORNECIMENTO E INSTALAÇÃO. AF_01/2026</t>
        </is>
      </c>
      <c r="C5402" s="330" t="inlineStr">
        <is>
          <t>UN</t>
        </is>
      </c>
      <c r="D5402" s="330" t="n">
        <v>141.82</v>
      </c>
      <c r="E5402" s="330" t="n">
        <v>143.61</v>
      </c>
      <c r="F5402" s="330" t="inlineStr">
        <is>
          <t>AS</t>
        </is>
      </c>
    </row>
    <row r="5403" ht="30" customHeight="1" s="496">
      <c r="A5403" s="330" t="n">
        <v>92890</v>
      </c>
      <c r="B5403" s="331" t="inlineStr">
        <is>
          <t>UNIÃO, EM FERRO GALVANIZADO, DN 65 (2 1/2"), CONEXÃO ROSQUEADA, INSTALADO EM PRUMADAS - FORNECIMENTO E INSTALAÇÃO. AF_01/2026</t>
        </is>
      </c>
      <c r="C5403" s="330" t="inlineStr">
        <is>
          <t>UN</t>
        </is>
      </c>
      <c r="D5403" s="330" t="n">
        <v>217.59</v>
      </c>
      <c r="E5403" s="330" t="n">
        <v>219.69</v>
      </c>
      <c r="F5403" s="330" t="inlineStr">
        <is>
          <t>AS</t>
        </is>
      </c>
    </row>
    <row r="5404" ht="45" customHeight="1" s="496">
      <c r="A5404" s="330" t="n">
        <v>92896</v>
      </c>
      <c r="B5404" s="331" t="inlineStr">
        <is>
          <t>UNIÃO, EM FERRO GALVANIZADO, DN 65 (2 1/2"), CONEXÃO ROSQUEADA, INSTALADO EM REDE DE ALIMENTAÇÃO PARA HIDRANTE - FORNECIMENTO E INSTALAÇÃO. AF_01/2026</t>
        </is>
      </c>
      <c r="C5404" s="330" t="inlineStr">
        <is>
          <t>UN</t>
        </is>
      </c>
      <c r="D5404" s="330" t="n">
        <v>217.52</v>
      </c>
      <c r="E5404" s="330" t="n">
        <v>219.62</v>
      </c>
      <c r="F5404" s="330" t="inlineStr">
        <is>
          <t>AS</t>
        </is>
      </c>
    </row>
    <row r="5405" ht="30" customHeight="1" s="496">
      <c r="A5405" s="330" t="n">
        <v>92891</v>
      </c>
      <c r="B5405" s="331" t="inlineStr">
        <is>
          <t>UNIÃO, EM FERRO GALVANIZADO, DN 80 (3"), CONEXÃO ROSQUEADA, INSTALADO EM PRUMADAS - FORNECIMENTO E INSTALAÇÃO. AF_01/2026</t>
        </is>
      </c>
      <c r="C5405" s="330" t="inlineStr">
        <is>
          <t>UN</t>
        </is>
      </c>
      <c r="D5405" s="330" t="n">
        <v>316.72</v>
      </c>
      <c r="E5405" s="330" t="n">
        <v>318.94</v>
      </c>
      <c r="F5405" s="330" t="inlineStr">
        <is>
          <t>AS</t>
        </is>
      </c>
    </row>
    <row r="5406" ht="45" customHeight="1" s="496">
      <c r="A5406" s="330" t="n">
        <v>92897</v>
      </c>
      <c r="B5406" s="331" t="inlineStr">
        <is>
          <t>UNIÃO, EM FERRO GALVANIZADO, DN 80 (3"), CONEXÃO ROSQUEADA, INSTALADO EM REDE DE ALIMENTAÇÃO PARA HIDRANTE - FORNECIMENTO E INSTALAÇÃO. AF_01/2026</t>
        </is>
      </c>
      <c r="C5406" s="330" t="inlineStr">
        <is>
          <t>UN</t>
        </is>
      </c>
      <c r="D5406" s="330" t="n">
        <v>320.18</v>
      </c>
      <c r="E5406" s="330" t="n">
        <v>322.59</v>
      </c>
      <c r="F5406" s="330" t="inlineStr">
        <is>
          <t>AS</t>
        </is>
      </c>
    </row>
    <row r="5407" ht="45" customHeight="1" s="496">
      <c r="A5407" s="330" t="n">
        <v>100788</v>
      </c>
      <c r="B5407" s="331" t="inlineStr">
        <is>
          <t>KIT CAVALETE PARA GÁS - SEM MEDIDOR OU REGULADOR - ENTRADA INDIVIDUAL PRINCIPAL, EM AÇO GALVANIZADO DN 15 E 25 MM (1/2" E 1") - FORNECIMENTO E INSTALAÇÃO. AF_01/2020</t>
        </is>
      </c>
      <c r="C5407" s="330" t="inlineStr">
        <is>
          <t>UN</t>
        </is>
      </c>
      <c r="D5407" s="330" t="n">
        <v>698.39</v>
      </c>
      <c r="E5407" s="330" t="n">
        <v>709.34</v>
      </c>
      <c r="F5407" s="330" t="inlineStr">
        <is>
          <t>AS</t>
        </is>
      </c>
    </row>
    <row r="5408" ht="45" customHeight="1" s="496">
      <c r="A5408" s="330" t="n">
        <v>100799</v>
      </c>
      <c r="B5408" s="331" t="inlineStr">
        <is>
          <t>TUBO, PEX, MULTICAMADA, COM TUBO LUVA, DN 16, INSTALADO EM IMPLANTAÇÃO DE INSTALAÇÕES DE GÁS - FORNECIMENTO E INSTALAÇÃO. AF_01/2020</t>
        </is>
      </c>
      <c r="C5408" s="330" t="inlineStr">
        <is>
          <t>M</t>
        </is>
      </c>
      <c r="D5408" s="330" t="n">
        <v>19.61</v>
      </c>
      <c r="E5408" s="330" t="n">
        <v>20.1</v>
      </c>
      <c r="F5408" s="330" t="inlineStr">
        <is>
          <t>AS</t>
        </is>
      </c>
    </row>
    <row r="5409" ht="45" customHeight="1" s="496">
      <c r="A5409" s="330" t="n">
        <v>100807</v>
      </c>
      <c r="B5409" s="331" t="inlineStr">
        <is>
          <t>TUBO, PEX, MULTICAMADA, COM TUBO LUVA, DN 16, INSTALADO EM RAMAL INTERNO DE INSTALAÇÕES DE GÁS - FORNECIMENTO E INSTALAÇÃO. AF_01/2020</t>
        </is>
      </c>
      <c r="C5409" s="330" t="inlineStr">
        <is>
          <t>M</t>
        </is>
      </c>
      <c r="D5409" s="330" t="n">
        <v>26.14</v>
      </c>
      <c r="E5409" s="330" t="n">
        <v>26.98</v>
      </c>
      <c r="F5409" s="330" t="inlineStr">
        <is>
          <t>AS</t>
        </is>
      </c>
    </row>
    <row r="5410" ht="45" customHeight="1" s="496">
      <c r="A5410" s="330" t="n">
        <v>100800</v>
      </c>
      <c r="B5410" s="331" t="inlineStr">
        <is>
          <t>TUBO, PEX, MULTICAMADA, COM TUBO LUVA, DN 20, INSTALADO EM IMPLANTAÇÃO DE INSTALAÇÕES DE GÁS - FORNECIMENTO E INSTALAÇÃO. AF_01/2020</t>
        </is>
      </c>
      <c r="C5410" s="330" t="inlineStr">
        <is>
          <t>M</t>
        </is>
      </c>
      <c r="D5410" s="330" t="n">
        <v>27.78</v>
      </c>
      <c r="E5410" s="330" t="n">
        <v>28.35</v>
      </c>
      <c r="F5410" s="330" t="inlineStr">
        <is>
          <t>AS</t>
        </is>
      </c>
    </row>
    <row r="5411" ht="45" customHeight="1" s="496">
      <c r="A5411" s="330" t="n">
        <v>100808</v>
      </c>
      <c r="B5411" s="331" t="inlineStr">
        <is>
          <t>TUBO, PEX, MULTICAMADA, COM TUBO LUVA, DN 20, INSTALADO EM RAMAL INTERNO DE INSTALAÇÕES DE GÁS - FORNECIMENTO E INSTALAÇÃO. AF_01/2020</t>
        </is>
      </c>
      <c r="C5411" s="330" t="inlineStr">
        <is>
          <t>M</t>
        </is>
      </c>
      <c r="D5411" s="330" t="n">
        <v>35.54</v>
      </c>
      <c r="E5411" s="330" t="n">
        <v>36.52</v>
      </c>
      <c r="F5411" s="330" t="inlineStr">
        <is>
          <t>AS</t>
        </is>
      </c>
    </row>
    <row r="5412" ht="45" customHeight="1" s="496">
      <c r="A5412" s="330" t="n">
        <v>100801</v>
      </c>
      <c r="B5412" s="331" t="inlineStr">
        <is>
          <t>TUBO, PEX, MULTICAMADA, COM TUBO LUVA, DN 26, INSTALADO EM IMPLANTAÇÃO DE INSTALAÇÕES DE GÁS - FORNECIMENTO E INSTALAÇÃO. AF_01/2020</t>
        </is>
      </c>
      <c r="C5412" s="330" t="inlineStr">
        <is>
          <t>M</t>
        </is>
      </c>
      <c r="D5412" s="330" t="n">
        <v>36.29</v>
      </c>
      <c r="E5412" s="330" t="n">
        <v>36.98</v>
      </c>
      <c r="F5412" s="330" t="inlineStr">
        <is>
          <t>AS</t>
        </is>
      </c>
    </row>
    <row r="5413" ht="45" customHeight="1" s="496">
      <c r="A5413" s="330" t="n">
        <v>100809</v>
      </c>
      <c r="B5413" s="331" t="inlineStr">
        <is>
          <t>TUBO, PEX, MULTICAMADA, COM TUBO LUVA, DN 26, INSTALADO EM RAMAL INTERNO DE INSTALAÇÕES DE GÁS - FORNECIMENTO E INSTALAÇÃO. AF_01/2020</t>
        </is>
      </c>
      <c r="C5413" s="330" t="inlineStr">
        <is>
          <t>M</t>
        </is>
      </c>
      <c r="D5413" s="330" t="n">
        <v>45.57</v>
      </c>
      <c r="E5413" s="330" t="n">
        <v>46.74</v>
      </c>
      <c r="F5413" s="330" t="inlineStr">
        <is>
          <t>AS</t>
        </is>
      </c>
    </row>
    <row r="5414" ht="45" customHeight="1" s="496">
      <c r="A5414" s="330" t="n">
        <v>100802</v>
      </c>
      <c r="B5414" s="331" t="inlineStr">
        <is>
          <t>TUBO, PEX, MULTICAMADA, COM TUBO LUVA, DN 32, INSTALADO EM IMPLANTAÇÃO DE INSTALAÇÕES DE GÁS - FORNECIMENTO E INSTALAÇÃO. AF_01/2020</t>
        </is>
      </c>
      <c r="C5414" s="330" t="inlineStr">
        <is>
          <t>M</t>
        </is>
      </c>
      <c r="D5414" s="330" t="n">
        <v>48.32</v>
      </c>
      <c r="E5414" s="330" t="n">
        <v>49.15</v>
      </c>
      <c r="F5414" s="330" t="inlineStr">
        <is>
          <t>AS</t>
        </is>
      </c>
    </row>
    <row r="5415" ht="45" customHeight="1" s="496">
      <c r="A5415" s="330" t="n">
        <v>100810</v>
      </c>
      <c r="B5415" s="331" t="inlineStr">
        <is>
          <t>TUBO, PEX, MULTICAMADA, COM TUBO LUVA, DN 32, INSTALADO EM RAMAL INTERNO DE INSTALAÇÕES DE GÁS - FORNECIMENTO E INSTALAÇÃO. AF_01/2020</t>
        </is>
      </c>
      <c r="C5415" s="330" t="inlineStr">
        <is>
          <t>M</t>
        </is>
      </c>
      <c r="D5415" s="330" t="n">
        <v>59.73</v>
      </c>
      <c r="E5415" s="330" t="n">
        <v>61.16</v>
      </c>
      <c r="F5415" s="330" t="inlineStr">
        <is>
          <t>AS</t>
        </is>
      </c>
    </row>
    <row r="5416" ht="30" customHeight="1" s="496">
      <c r="A5416" s="330" t="n">
        <v>100791</v>
      </c>
      <c r="B5416" s="331" t="inlineStr">
        <is>
          <t>TUBO, PEX, MULTICAMADA, DN 16, INSTALADO EM IMPLANTAÇÃO DE INSTALAÇÕES DE GÁS - FORNECIMENTO E INSTALAÇÃO. AF_01/2020</t>
        </is>
      </c>
      <c r="C5416" s="330" t="inlineStr">
        <is>
          <t>M</t>
        </is>
      </c>
      <c r="D5416" s="330" t="n">
        <v>19.05</v>
      </c>
      <c r="E5416" s="330" t="n">
        <v>19.51</v>
      </c>
      <c r="F5416" s="330" t="inlineStr">
        <is>
          <t>AS</t>
        </is>
      </c>
    </row>
    <row r="5417" ht="30" customHeight="1" s="496">
      <c r="A5417" s="330" t="n">
        <v>100803</v>
      </c>
      <c r="B5417" s="331" t="inlineStr">
        <is>
          <t>TUBO, PEX, MULTICAMADA, DN 16, INSTALADO EM RAMAL INTERNO DE INSTALAÇÕES DE GÁS - FORNECIMENTO E INSTALAÇÃO. AF_01/2020</t>
        </is>
      </c>
      <c r="C5417" s="330" t="inlineStr">
        <is>
          <t>M</t>
        </is>
      </c>
      <c r="D5417" s="330" t="n">
        <v>17.9</v>
      </c>
      <c r="E5417" s="330" t="n">
        <v>18.3</v>
      </c>
      <c r="F5417" s="330" t="inlineStr">
        <is>
          <t>AS</t>
        </is>
      </c>
    </row>
    <row r="5418" ht="30" customHeight="1" s="496">
      <c r="A5418" s="330" t="n">
        <v>100792</v>
      </c>
      <c r="B5418" s="331" t="inlineStr">
        <is>
          <t>TUBO, PEX, MULTICAMADA, DN 20, INSTALADO EM IMPLANTAÇÃO DE INSTALAÇÕES DE GÁS - FORNECIMENTO E INSTALAÇÃO. AF_01/2020</t>
        </is>
      </c>
      <c r="C5418" s="330" t="inlineStr">
        <is>
          <t>M</t>
        </is>
      </c>
      <c r="D5418" s="330" t="n">
        <v>27.22</v>
      </c>
      <c r="E5418" s="330" t="n">
        <v>27.77</v>
      </c>
      <c r="F5418" s="330" t="inlineStr">
        <is>
          <t>AS</t>
        </is>
      </c>
    </row>
    <row r="5419" ht="30" customHeight="1" s="496">
      <c r="A5419" s="330" t="n">
        <v>100804</v>
      </c>
      <c r="B5419" s="331" t="inlineStr">
        <is>
          <t>TUBO, PEX, MULTICAMADA, DN 20, INSTALADO EM RAMAL INTERNO DE INSTALAÇÕES DE GÁS - FORNECIMENTO E INSTALAÇÃO. AF_01/2020</t>
        </is>
      </c>
      <c r="C5419" s="330" t="inlineStr">
        <is>
          <t>M</t>
        </is>
      </c>
      <c r="D5419" s="330" t="n">
        <v>25.86</v>
      </c>
      <c r="E5419" s="330" t="n">
        <v>26.33</v>
      </c>
      <c r="F5419" s="330" t="inlineStr">
        <is>
          <t>AS</t>
        </is>
      </c>
    </row>
    <row r="5420" ht="30" customHeight="1" s="496">
      <c r="A5420" s="330" t="n">
        <v>100793</v>
      </c>
      <c r="B5420" s="331" t="inlineStr">
        <is>
          <t>TUBO, PEX, MULTICAMADA, DN 26, INSTALADO EM IMPLANTAÇÃO DE INSTALAÇÕES DE GÁS - FORNECIMENTO E INSTALAÇÃO. AF_01/2020</t>
        </is>
      </c>
      <c r="C5420" s="330" t="inlineStr">
        <is>
          <t>M</t>
        </is>
      </c>
      <c r="D5420" s="330" t="n">
        <v>35.73</v>
      </c>
      <c r="E5420" s="330" t="n">
        <v>36.38</v>
      </c>
      <c r="F5420" s="330" t="inlineStr">
        <is>
          <t>AS</t>
        </is>
      </c>
    </row>
    <row r="5421" ht="30" customHeight="1" s="496">
      <c r="A5421" s="330" t="n">
        <v>100805</v>
      </c>
      <c r="B5421" s="331" t="inlineStr">
        <is>
          <t>TUBO, PEX, MULTICAMADA, DN 26, INSTALADO EM RAMAL INTERNO DE INSTALAÇÕES DE GÁS - FORNECIMENTO E INSTALAÇÃO. AF_01/2020</t>
        </is>
      </c>
      <c r="C5421" s="330" t="inlineStr">
        <is>
          <t>M</t>
        </is>
      </c>
      <c r="D5421" s="330" t="n">
        <v>34.1</v>
      </c>
      <c r="E5421" s="330" t="n">
        <v>34.67</v>
      </c>
      <c r="F5421" s="330" t="inlineStr">
        <is>
          <t>AS</t>
        </is>
      </c>
    </row>
    <row r="5422" ht="30" customHeight="1" s="496">
      <c r="A5422" s="330" t="n">
        <v>100794</v>
      </c>
      <c r="B5422" s="331" t="inlineStr">
        <is>
          <t>TUBO, PEX, MULTICAMADA, DN 32, INSTALADO EM IMPLANTAÇÃO DE INSTALAÇÕES DE GÁS - FORNECIMENTO E INSTALAÇÃO. AF_01/2020</t>
        </is>
      </c>
      <c r="C5422" s="330" t="inlineStr">
        <is>
          <t>M</t>
        </is>
      </c>
      <c r="D5422" s="330" t="n">
        <v>47.75</v>
      </c>
      <c r="E5422" s="330" t="n">
        <v>48.56</v>
      </c>
      <c r="F5422" s="330" t="inlineStr">
        <is>
          <t>AS</t>
        </is>
      </c>
    </row>
    <row r="5423" ht="30" customHeight="1" s="496">
      <c r="A5423" s="330" t="n">
        <v>100806</v>
      </c>
      <c r="B5423" s="331" t="inlineStr">
        <is>
          <t>TUBO, PEX, MULTICAMADA, DN 32, INSTALADO EM RAMAL INTERNO DE INSTALAÇÕES DE GÁS - FORNECIMENTO E INSTALAÇÃO. AF_01/2020</t>
        </is>
      </c>
      <c r="C5423" s="330" t="inlineStr">
        <is>
          <t>M</t>
        </is>
      </c>
      <c r="D5423" s="330" t="n">
        <v>45.76</v>
      </c>
      <c r="E5423" s="330" t="n">
        <v>46.45</v>
      </c>
      <c r="F5423" s="330" t="inlineStr">
        <is>
          <t>AS</t>
        </is>
      </c>
    </row>
    <row r="5424" ht="30" customHeight="1" s="496">
      <c r="A5424" s="330" t="n">
        <v>103247</v>
      </c>
      <c r="B5424" s="331" t="inlineStr">
        <is>
          <t>AR CONDICIONADO SPLIT INVERTER, HI-WALL (PAREDE), 12000 BTU/H, CICLO FRIO - FORNECIMENTO E INSTALAÇÃO. AF_11/2021_PE</t>
        </is>
      </c>
      <c r="C5424" s="330" t="inlineStr">
        <is>
          <t>UN</t>
        </is>
      </c>
      <c r="D5424" s="330" t="n">
        <v>3056.37</v>
      </c>
      <c r="E5424" s="330" t="n">
        <v>3063.87</v>
      </c>
      <c r="F5424" s="330" t="inlineStr">
        <is>
          <t>AS</t>
        </is>
      </c>
    </row>
    <row r="5425" ht="30" customHeight="1" s="496">
      <c r="A5425" s="330" t="n">
        <v>103250</v>
      </c>
      <c r="B5425" s="331" t="inlineStr">
        <is>
          <t>AR CONDICIONADO SPLIT INVERTER, HI-WALL (PAREDE), 18000 BTU/H, CICLO FRIO - FORNECIMENTO E INSTALAÇÃO. AF_11/2021_PE</t>
        </is>
      </c>
      <c r="C5425" s="330" t="inlineStr">
        <is>
          <t>UN</t>
        </is>
      </c>
      <c r="D5425" s="330" t="n">
        <v>4448.43</v>
      </c>
      <c r="E5425" s="330" t="n">
        <v>4456.55</v>
      </c>
      <c r="F5425" s="330" t="inlineStr">
        <is>
          <t>AS</t>
        </is>
      </c>
    </row>
    <row r="5426" ht="30" customHeight="1" s="496">
      <c r="A5426" s="330" t="n">
        <v>103253</v>
      </c>
      <c r="B5426" s="331" t="inlineStr">
        <is>
          <t>AR CONDICIONADO SPLIT INVERTER, HI-WALL (PAREDE), 24000 BTU/H, CICLO FRIO - FORNECIMENTO E INSTALAÇÃO. AF_11/2021_PE</t>
        </is>
      </c>
      <c r="C5426" s="330" t="inlineStr">
        <is>
          <t>UN</t>
        </is>
      </c>
      <c r="D5426" s="330" t="n">
        <v>6071.16</v>
      </c>
      <c r="E5426" s="330" t="n">
        <v>6079.64</v>
      </c>
      <c r="F5426" s="330" t="inlineStr">
        <is>
          <t>AS</t>
        </is>
      </c>
    </row>
    <row r="5427" ht="30" customHeight="1" s="496">
      <c r="A5427" s="330" t="n">
        <v>103244</v>
      </c>
      <c r="B5427" s="331" t="inlineStr">
        <is>
          <t>AR CONDICIONADO SPLIT INVERTER, HI-WALL (PAREDE), 9000 BTU/H, CICLO FRIO - FORNECIMENTO E INSTALAÇÃO. AF_11/2021_PE</t>
        </is>
      </c>
      <c r="C5427" s="330" t="inlineStr">
        <is>
          <t>UN</t>
        </is>
      </c>
      <c r="D5427" s="330" t="n">
        <v>2751.8</v>
      </c>
      <c r="E5427" s="330" t="n">
        <v>2759.3</v>
      </c>
      <c r="F5427" s="330" t="inlineStr">
        <is>
          <t>AS</t>
        </is>
      </c>
    </row>
    <row r="5428" ht="30" customHeight="1" s="496">
      <c r="A5428" s="330" t="n">
        <v>103256</v>
      </c>
      <c r="B5428" s="331" t="inlineStr">
        <is>
          <t>AR CONDICIONADO SPLIT INVERTER, PISO TETO, 18000 BTU/H, CICLO FRIO - FORNECIMENTO E INSTALAÇÃO. AF_11/2021_PSE</t>
        </is>
      </c>
      <c r="C5428" s="330" t="inlineStr">
        <is>
          <t>UN</t>
        </is>
      </c>
      <c r="D5428" s="330" t="n">
        <v>11287.03</v>
      </c>
      <c r="E5428" s="330" t="n">
        <v>11299.5</v>
      </c>
      <c r="F5428" s="330" t="inlineStr">
        <is>
          <t>AS</t>
        </is>
      </c>
    </row>
    <row r="5429" ht="30" customHeight="1" s="496">
      <c r="A5429" s="330" t="n">
        <v>103258</v>
      </c>
      <c r="B5429" s="331" t="inlineStr">
        <is>
          <t>AR CONDICIONADO SPLIT INVERTER, PISO TETO, 24000 BTU/H, CICLO FRIO - FORNECIMENTO E INSTALAÇÃO. AF_11/2021_PSE</t>
        </is>
      </c>
      <c r="C5429" s="330" t="inlineStr">
        <is>
          <t>UN</t>
        </is>
      </c>
      <c r="D5429" s="330" t="n">
        <v>12621.38</v>
      </c>
      <c r="E5429" s="330" t="n">
        <v>12634.16</v>
      </c>
      <c r="F5429" s="330" t="inlineStr">
        <is>
          <t>AS</t>
        </is>
      </c>
    </row>
    <row r="5430" ht="30" customHeight="1" s="496">
      <c r="A5430" s="330" t="n">
        <v>103260</v>
      </c>
      <c r="B5430" s="331" t="inlineStr">
        <is>
          <t>AR CONDICIONADO SPLIT INVERTER, PISO TETO, 24000 BTU/H, QUENTE/FRIO - FORNECIMENTO E INSTALAÇÃO. AF_11/2021_PSE</t>
        </is>
      </c>
      <c r="C5430" s="330" t="inlineStr">
        <is>
          <t>UN</t>
        </is>
      </c>
      <c r="D5430" s="330" t="n">
        <v>6976.01</v>
      </c>
      <c r="E5430" s="330" t="n">
        <v>6988.79</v>
      </c>
      <c r="F5430" s="330" t="inlineStr">
        <is>
          <t>AS</t>
        </is>
      </c>
    </row>
    <row r="5431" ht="30" customHeight="1" s="496">
      <c r="A5431" s="330" t="n">
        <v>103261</v>
      </c>
      <c r="B5431" s="331" t="inlineStr">
        <is>
          <t>AR CONDICIONADO SPLIT INVERTER, PISO TETO, 36000 BTU/H, CICLO FRIO - FORNECIMENTO E INSTALAÇÃO. AF_11/2021_PSE</t>
        </is>
      </c>
      <c r="C5431" s="330" t="inlineStr">
        <is>
          <t>UN</t>
        </is>
      </c>
      <c r="D5431" s="330" t="n">
        <v>14241.32</v>
      </c>
      <c r="E5431" s="330" t="n">
        <v>14255.36</v>
      </c>
      <c r="F5431" s="330" t="inlineStr">
        <is>
          <t>AS</t>
        </is>
      </c>
    </row>
    <row r="5432" ht="30" customHeight="1" s="496">
      <c r="A5432" s="330" t="n">
        <v>103263</v>
      </c>
      <c r="B5432" s="331" t="inlineStr">
        <is>
          <t>AR CONDICIONADO SPLIT INVERTER, PISO TETO, 48000 BTU/H, CICLO FRIO - FORNECIMENTO E INSTALAÇÃO. AF_11/2021_PE</t>
        </is>
      </c>
      <c r="C5432" s="330" t="inlineStr">
        <is>
          <t>UN</t>
        </is>
      </c>
      <c r="D5432" s="330" t="n">
        <v>19772.23</v>
      </c>
      <c r="E5432" s="330" t="n">
        <v>19791.46</v>
      </c>
      <c r="F5432" s="330" t="inlineStr"/>
    </row>
    <row r="5433" ht="45" customHeight="1" s="496">
      <c r="A5433" s="330" t="n">
        <v>103265</v>
      </c>
      <c r="B5433" s="331" t="inlineStr">
        <is>
          <t>AR CONDICIONADO SPLIT INVERTER, PISO TETO, APRESENTANDO ENTRE 54000 E 58000 BTU/H, CICLO FRIO - FORNECIMENTO E INSTALAÇÃO. AF_11/2021_PE</t>
        </is>
      </c>
      <c r="C5433" s="330" t="inlineStr">
        <is>
          <t>UN</t>
        </is>
      </c>
      <c r="D5433" s="330" t="n">
        <v>23843.84</v>
      </c>
      <c r="E5433" s="330" t="n">
        <v>23863.07</v>
      </c>
      <c r="F5433" s="330" t="inlineStr"/>
    </row>
    <row r="5434" ht="30" customHeight="1" s="496">
      <c r="A5434" s="330" t="n">
        <v>103268</v>
      </c>
      <c r="B5434" s="331" t="inlineStr">
        <is>
          <t>AR CONDICIONADO SPLIT ON/OFF, CASSETE (TETO), 18000 BTU/H, CICLO QUENTE/FRIO - FORNECIMENTO E INSTALAÇÃO. AF_11/2021_PE</t>
        </is>
      </c>
      <c r="C5434" s="330" t="inlineStr">
        <is>
          <t>UN</t>
        </is>
      </c>
      <c r="D5434" s="330" t="n">
        <v>8366.629999999999</v>
      </c>
      <c r="E5434" s="330" t="n">
        <v>8379.41</v>
      </c>
      <c r="F5434" s="330" t="inlineStr">
        <is>
          <t>AS</t>
        </is>
      </c>
    </row>
    <row r="5435" ht="30" customHeight="1" s="496">
      <c r="A5435" s="330" t="n">
        <v>103270</v>
      </c>
      <c r="B5435" s="331" t="inlineStr">
        <is>
          <t>AR CONDICIONADO SPLIT ON/OFF, CASSETE (TETO), 24000 BTU/H, CICLO QUENTE/FRIO - FORNECIMENTO E INSTALAÇÃO. AF_11/2021_PE</t>
        </is>
      </c>
      <c r="C5435" s="330" t="inlineStr">
        <is>
          <t>UN</t>
        </is>
      </c>
      <c r="D5435" s="330" t="n">
        <v>8994.059999999999</v>
      </c>
      <c r="E5435" s="330" t="n">
        <v>9007.35</v>
      </c>
      <c r="F5435" s="330" t="inlineStr">
        <is>
          <t>AS</t>
        </is>
      </c>
    </row>
    <row r="5436" ht="30" customHeight="1" s="496">
      <c r="A5436" s="330" t="n">
        <v>103272</v>
      </c>
      <c r="B5436" s="331" t="inlineStr">
        <is>
          <t>AR CONDICIONADO SPLIT ON/OFF, CASSETE (TETO), 36000 BTU/H, CICLO QUENTE/FRIO - FORNECIMENTO E INSTALAÇÃO. AF_11/2021_PE</t>
        </is>
      </c>
      <c r="C5436" s="330" t="inlineStr">
        <is>
          <t>UN</t>
        </is>
      </c>
      <c r="D5436" s="330" t="n">
        <v>13171.59</v>
      </c>
      <c r="E5436" s="330" t="n">
        <v>13186.89</v>
      </c>
      <c r="F5436" s="330" t="inlineStr">
        <is>
          <t>AS</t>
        </is>
      </c>
    </row>
    <row r="5437" ht="30" customHeight="1" s="496">
      <c r="A5437" s="330" t="n">
        <v>103274</v>
      </c>
      <c r="B5437" s="331" t="inlineStr">
        <is>
          <t>AR CONDICIONADO SPLIT ON/OFF, CASSETE (TETO), 48000 BTU/H, CICLO QUENTE/FRIO - FORNECIMENTO E INSTALAÇÃO. AF_11/2021_PE</t>
        </is>
      </c>
      <c r="C5437" s="330" t="inlineStr">
        <is>
          <t>UN</t>
        </is>
      </c>
      <c r="D5437" s="330" t="n">
        <v>15512.42</v>
      </c>
      <c r="E5437" s="330" t="n">
        <v>15533.05</v>
      </c>
      <c r="F5437" s="330" t="inlineStr"/>
    </row>
    <row r="5438" ht="30" customHeight="1" s="496">
      <c r="A5438" s="330" t="n">
        <v>103276</v>
      </c>
      <c r="B5438" s="331" t="inlineStr">
        <is>
          <t>AR CONDICIONADO SPLIT ON/OFF, CASSETE (TETO), 60000 BTU/H, CICLO QUENTE/FRIO - FORNECIMENTO E INSTALAÇÃO. AF_11/2021_PE</t>
        </is>
      </c>
      <c r="C5438" s="330" t="inlineStr">
        <is>
          <t>UN</t>
        </is>
      </c>
      <c r="D5438" s="330" t="n">
        <v>16195.53</v>
      </c>
      <c r="E5438" s="330" t="n">
        <v>16216.16</v>
      </c>
      <c r="F5438" s="330" t="inlineStr"/>
    </row>
    <row r="5439" ht="30" customHeight="1" s="496">
      <c r="A5439" s="330" t="n">
        <v>103267</v>
      </c>
      <c r="B5439" s="331" t="inlineStr">
        <is>
          <t>AR CONDICIONADO SPLIT ON/OFF, CASSETE (TETO), FRIO 4 VIAS 18000 BTU/H - FORNECIMENTO E INSTALAÇÃO. AF_11/2021_PE</t>
        </is>
      </c>
      <c r="C5439" s="330" t="inlineStr">
        <is>
          <t>UN</t>
        </is>
      </c>
      <c r="D5439" s="330" t="n">
        <v>7044.99</v>
      </c>
      <c r="E5439" s="330" t="n">
        <v>7057.77</v>
      </c>
      <c r="F5439" s="330" t="inlineStr">
        <is>
          <t>AS</t>
        </is>
      </c>
    </row>
    <row r="5440" ht="30" customHeight="1" s="496">
      <c r="A5440" s="330" t="n">
        <v>103269</v>
      </c>
      <c r="B5440" s="331" t="inlineStr">
        <is>
          <t>AR CONDICIONADO SPLIT ON/OFF, CASSETE (TETO), FRIO 4 VIAS 24000 BTU/H - FORNECIMENTO E INSTALAÇÃO. AF_11/2021_PE</t>
        </is>
      </c>
      <c r="C5440" s="330" t="inlineStr">
        <is>
          <t>UN</t>
        </is>
      </c>
      <c r="D5440" s="330" t="n">
        <v>8663.889999999999</v>
      </c>
      <c r="E5440" s="330" t="n">
        <v>8677.18</v>
      </c>
      <c r="F5440" s="330" t="inlineStr">
        <is>
          <t>AS</t>
        </is>
      </c>
    </row>
    <row r="5441" ht="30" customHeight="1" s="496">
      <c r="A5441" s="330" t="n">
        <v>103271</v>
      </c>
      <c r="B5441" s="331" t="inlineStr">
        <is>
          <t>AR CONDICIONADO SPLIT ON/OFF, CASSETE (TETO), FRIO 4 VIAS 36000 BTU/H - FORNECIMENTO E INSTALAÇÃO. AF_11/2021_PE</t>
        </is>
      </c>
      <c r="C5441" s="330" t="inlineStr">
        <is>
          <t>UN</t>
        </is>
      </c>
      <c r="D5441" s="330" t="n">
        <v>12751.73</v>
      </c>
      <c r="E5441" s="330" t="n">
        <v>12767.03</v>
      </c>
      <c r="F5441" s="330" t="inlineStr">
        <is>
          <t>AS</t>
        </is>
      </c>
    </row>
    <row r="5442" ht="30" customHeight="1" s="496">
      <c r="A5442" s="330" t="n">
        <v>103273</v>
      </c>
      <c r="B5442" s="331" t="inlineStr">
        <is>
          <t>AR CONDICIONADO SPLIT ON/OFF, CASSETE (TETO), FRIO 4 VIAS 48000 BTU/H - FORNECIMENTO E INSTALAÇÃO. AF_11/2021_PE</t>
        </is>
      </c>
      <c r="C5442" s="330" t="inlineStr">
        <is>
          <t>UN</t>
        </is>
      </c>
      <c r="D5442" s="330" t="n">
        <v>13537.75</v>
      </c>
      <c r="E5442" s="330" t="n">
        <v>13558.38</v>
      </c>
      <c r="F5442" s="330" t="inlineStr"/>
    </row>
    <row r="5443" ht="30" customHeight="1" s="496">
      <c r="A5443" s="330" t="n">
        <v>103275</v>
      </c>
      <c r="B5443" s="331" t="inlineStr">
        <is>
          <t>AR CONDICIONADO SPLIT ON/OFF, CASSETE (TETO), FRIO 4 VIAS 60000 BTU/H - FORNECIMENTO E INSTALAÇÃO. AF_11/2021_PE</t>
        </is>
      </c>
      <c r="C5443" s="330" t="inlineStr">
        <is>
          <t>UN</t>
        </is>
      </c>
      <c r="D5443" s="330" t="n">
        <v>15431.8</v>
      </c>
      <c r="E5443" s="330" t="n">
        <v>15452.43</v>
      </c>
      <c r="F5443" s="330" t="inlineStr"/>
    </row>
    <row r="5444" ht="30" customHeight="1" s="496">
      <c r="A5444" s="330" t="n">
        <v>103248</v>
      </c>
      <c r="B5444" s="331" t="inlineStr">
        <is>
          <t>AR CONDICIONADO SPLIT ON/OFF, HI-WALL (PAREDE), 12000 BTUS/H, CICLO FRIO - FORNECIMENTO E INSTALAÇÃO. AF_11/2021_PE</t>
        </is>
      </c>
      <c r="C5444" s="330" t="inlineStr">
        <is>
          <t>UN</t>
        </is>
      </c>
      <c r="D5444" s="330" t="n">
        <v>2493.93</v>
      </c>
      <c r="E5444" s="330" t="n">
        <v>2501.43</v>
      </c>
      <c r="F5444" s="330" t="inlineStr">
        <is>
          <t>AS</t>
        </is>
      </c>
    </row>
    <row r="5445" ht="30" customHeight="1" s="496">
      <c r="A5445" s="330" t="n">
        <v>103249</v>
      </c>
      <c r="B5445" s="331" t="inlineStr">
        <is>
          <t>AR CONDICIONADO SPLIT ON/OFF, HI-WALL (PAREDE), 12000 BTUS/H, CICLO QUENTE/FRIO - FORNECIMENTO E INSTALAÇÃO. AF_11/2021_PE</t>
        </is>
      </c>
      <c r="C5445" s="330" t="inlineStr">
        <is>
          <t>UN</t>
        </is>
      </c>
      <c r="D5445" s="330" t="n">
        <v>2680.82</v>
      </c>
      <c r="E5445" s="330" t="n">
        <v>2688.32</v>
      </c>
      <c r="F5445" s="330" t="inlineStr">
        <is>
          <t>AS</t>
        </is>
      </c>
    </row>
    <row r="5446" ht="30" customHeight="1" s="496">
      <c r="A5446" s="330" t="n">
        <v>103251</v>
      </c>
      <c r="B5446" s="331" t="inlineStr">
        <is>
          <t>AR CONDICIONADO SPLIT ON/OFF, HI-WALL (PAREDE), 18000 BTUS/H, CICLO FRIO - FORNECIMENTO E INSTALAÇÃO. AF_11/2021_PE</t>
        </is>
      </c>
      <c r="C5446" s="330" t="inlineStr">
        <is>
          <t>UN</t>
        </is>
      </c>
      <c r="D5446" s="330" t="n">
        <v>3509.07</v>
      </c>
      <c r="E5446" s="330" t="n">
        <v>3517.19</v>
      </c>
      <c r="F5446" s="330" t="inlineStr">
        <is>
          <t>AS</t>
        </is>
      </c>
    </row>
    <row r="5447" ht="30" customHeight="1" s="496">
      <c r="A5447" s="330" t="n">
        <v>103252</v>
      </c>
      <c r="B5447" s="331" t="inlineStr">
        <is>
          <t>AR CONDICIONADO SPLIT ON/OFF, HI-WALL (PAREDE), 18000 BTUS/H, CICLO QUENTE/FRIO - FORNECIMENTO E INSTALAÇÃO. AF_11/2021_PE</t>
        </is>
      </c>
      <c r="C5447" s="330" t="inlineStr">
        <is>
          <t>UN</t>
        </is>
      </c>
      <c r="D5447" s="330" t="n">
        <v>3887.89</v>
      </c>
      <c r="E5447" s="330" t="n">
        <v>3896.01</v>
      </c>
      <c r="F5447" s="330" t="inlineStr">
        <is>
          <t>AS</t>
        </is>
      </c>
    </row>
    <row r="5448" ht="30" customHeight="1" s="496">
      <c r="A5448" s="330" t="n">
        <v>103254</v>
      </c>
      <c r="B5448" s="331" t="inlineStr">
        <is>
          <t>AR CONDICIONADO SPLIT ON/OFF, HI-WALL (PAREDE), 24000 BTUS/H, CICLO FRIO - FORNECIMENTO E INSTALAÇÃO. AF_11/2021_PE</t>
        </is>
      </c>
      <c r="C5448" s="330" t="inlineStr">
        <is>
          <t>UN</t>
        </is>
      </c>
      <c r="D5448" s="330" t="n">
        <v>4535.42</v>
      </c>
      <c r="E5448" s="330" t="n">
        <v>4543.9</v>
      </c>
      <c r="F5448" s="330" t="inlineStr">
        <is>
          <t>AS</t>
        </is>
      </c>
    </row>
    <row r="5449" ht="30" customHeight="1" s="496">
      <c r="A5449" s="330" t="n">
        <v>103255</v>
      </c>
      <c r="B5449" s="331" t="inlineStr">
        <is>
          <t>AR CONDICIONADO SPLIT ON/OFF, HI-WALL (PAREDE), 24000 BTUS/H, CICLO QUENTE/FRIO - FORNECIMENTO E INSTALAÇÃO. AF_11/2021_PE</t>
        </is>
      </c>
      <c r="C5449" s="330" t="inlineStr">
        <is>
          <t>UN</t>
        </is>
      </c>
      <c r="D5449" s="330" t="n">
        <v>5077.27</v>
      </c>
      <c r="E5449" s="330" t="n">
        <v>5085.75</v>
      </c>
      <c r="F5449" s="330" t="inlineStr">
        <is>
          <t>AS</t>
        </is>
      </c>
    </row>
    <row r="5450" ht="30" customHeight="1" s="496">
      <c r="A5450" s="330" t="n">
        <v>103245</v>
      </c>
      <c r="B5450" s="331" t="inlineStr">
        <is>
          <t>AR CONDICIONADO SPLIT ON/OFF, HI-WALL (PAREDE), 9000 BTUS/H, CICLO FRIO - FORNECIMENTO E INSTALAÇÃO. AF_11/2021_PE</t>
        </is>
      </c>
      <c r="C5450" s="330" t="inlineStr">
        <is>
          <t>UN</t>
        </is>
      </c>
      <c r="D5450" s="330" t="n">
        <v>2166.24</v>
      </c>
      <c r="E5450" s="330" t="n">
        <v>2173.74</v>
      </c>
      <c r="F5450" s="330" t="inlineStr">
        <is>
          <t>AS</t>
        </is>
      </c>
    </row>
    <row r="5451" ht="30" customHeight="1" s="496">
      <c r="A5451" s="330" t="n">
        <v>103246</v>
      </c>
      <c r="B5451" s="331" t="inlineStr">
        <is>
          <t>AR CONDICIONADO SPLIT ON/OFF, HI-WALL (PAREDE), 9000 BTUS/H, CICLO QUENTE/FRIO - FORNECIMENTO E INSTALAÇÃO. AF_11/2021_PE</t>
        </is>
      </c>
      <c r="C5451" s="330" t="inlineStr">
        <is>
          <t>UN</t>
        </is>
      </c>
      <c r="D5451" s="330" t="n">
        <v>2364.27</v>
      </c>
      <c r="E5451" s="330" t="n">
        <v>2371.77</v>
      </c>
      <c r="F5451" s="330" t="inlineStr">
        <is>
          <t>AS</t>
        </is>
      </c>
    </row>
    <row r="5452" ht="30" customHeight="1" s="496">
      <c r="A5452" s="330" t="n">
        <v>103257</v>
      </c>
      <c r="B5452" s="331" t="inlineStr">
        <is>
          <t>AR CONDICIONADO SPLIT ON/OFF, PISO TETO, 18.000 BTU/H, CICLO FRIO - FORNECIMENTO E INSTALAÇÃO. AF_11/2021_PSE</t>
        </is>
      </c>
      <c r="C5452" s="330" t="inlineStr">
        <is>
          <t>UN</t>
        </is>
      </c>
      <c r="D5452" s="330" t="n">
        <v>6441.27</v>
      </c>
      <c r="E5452" s="330" t="n">
        <v>6453.74</v>
      </c>
      <c r="F5452" s="330" t="inlineStr">
        <is>
          <t>AS</t>
        </is>
      </c>
    </row>
    <row r="5453" ht="30" customHeight="1" s="496">
      <c r="A5453" s="330" t="n">
        <v>103259</v>
      </c>
      <c r="B5453" s="331" t="inlineStr">
        <is>
          <t>AR CONDICIONADO SPLIT ON/OFF, PISO TETO, 24.000 BTU/H, CICLO FRIO - FORNECIMENTO E INSTALAÇÃO. AF_11/2021_PSE</t>
        </is>
      </c>
      <c r="C5453" s="330" t="inlineStr">
        <is>
          <t>UN</t>
        </is>
      </c>
      <c r="D5453" s="330" t="n">
        <v>6790.45</v>
      </c>
      <c r="E5453" s="330" t="n">
        <v>6803.23</v>
      </c>
      <c r="F5453" s="330" t="inlineStr">
        <is>
          <t>AS</t>
        </is>
      </c>
    </row>
    <row r="5454" ht="30" customHeight="1" s="496">
      <c r="A5454" s="330" t="n">
        <v>103262</v>
      </c>
      <c r="B5454" s="331" t="inlineStr">
        <is>
          <t>AR CONDICIONADO SPLIT ON/OFF, PISO TETO, 36.000 BTU/H, CICLO FRIO - FORNECIMENTO E INSTALAÇÃO. AF_11/2021_PSE</t>
        </is>
      </c>
      <c r="C5454" s="330" t="inlineStr">
        <is>
          <t>UN</t>
        </is>
      </c>
      <c r="D5454" s="330" t="n">
        <v>8928.559999999999</v>
      </c>
      <c r="E5454" s="330" t="n">
        <v>8942.6</v>
      </c>
      <c r="F5454" s="330" t="inlineStr">
        <is>
          <t>AS</t>
        </is>
      </c>
    </row>
    <row r="5455" ht="30" customHeight="1" s="496">
      <c r="A5455" s="330" t="n">
        <v>103264</v>
      </c>
      <c r="B5455" s="331" t="inlineStr">
        <is>
          <t>AR CONDICIONADO SPLIT ON/OFF, PISO TETO, 48.000 BTU/H, CICLO FRIO - FORNECIMENTO E INSTALAÇÃO. AF_11/2021_PE</t>
        </is>
      </c>
      <c r="C5455" s="330" t="inlineStr">
        <is>
          <t>UN</t>
        </is>
      </c>
      <c r="D5455" s="330" t="n">
        <v>11073.7</v>
      </c>
      <c r="E5455" s="330" t="n">
        <v>11092.93</v>
      </c>
      <c r="F5455" s="330" t="inlineStr"/>
    </row>
    <row r="5456" ht="30" customHeight="1" s="496">
      <c r="A5456" s="330" t="n">
        <v>103266</v>
      </c>
      <c r="B5456" s="331" t="inlineStr">
        <is>
          <t>AR CONDICIONADO SPLIT ON/OFF, PISO TETO, 60.000 BTU/H, CICLO FRIO - FORNECIMENTO E INSTALAÇÃO. AF_11/2021_PE</t>
        </is>
      </c>
      <c r="C5456" s="330" t="inlineStr">
        <is>
          <t>UN</t>
        </is>
      </c>
      <c r="D5456" s="330" t="n">
        <v>12371.21</v>
      </c>
      <c r="E5456" s="330" t="n">
        <v>12390.44</v>
      </c>
      <c r="F5456" s="330" t="inlineStr"/>
    </row>
    <row r="5457" ht="30" customHeight="1" s="496">
      <c r="A5457" s="330" t="n">
        <v>103277</v>
      </c>
      <c r="B5457" s="331" t="inlineStr">
        <is>
          <t>AR CONDICIONADO SPLITÃO 10 TR - FORNECIMENTO E INSTALAÇÃO. AF_11/2021_PE</t>
        </is>
      </c>
      <c r="C5457" s="330" t="inlineStr">
        <is>
          <t>UN</t>
        </is>
      </c>
      <c r="D5457" s="330" t="n">
        <v>29909.42</v>
      </c>
      <c r="E5457" s="330" t="n">
        <v>29935.71</v>
      </c>
      <c r="F5457" s="330" t="inlineStr"/>
    </row>
    <row r="5458" ht="30" customHeight="1" s="496">
      <c r="A5458" s="330" t="n">
        <v>103278</v>
      </c>
      <c r="B5458" s="331" t="inlineStr">
        <is>
          <t>AR CONDICIONADO SPLITÃO 15 TR - FORNECIMENTO E INSTALAÇÃO. AF_11/2021_PE</t>
        </is>
      </c>
      <c r="C5458" s="330" t="inlineStr">
        <is>
          <t>UN</t>
        </is>
      </c>
      <c r="D5458" s="330" t="n">
        <v>38300.12</v>
      </c>
      <c r="E5458" s="330" t="n">
        <v>38327.07</v>
      </c>
      <c r="F5458" s="330" t="inlineStr"/>
    </row>
    <row r="5459" ht="30" customHeight="1" s="496">
      <c r="A5459" s="330" t="n">
        <v>103288</v>
      </c>
      <c r="B5459" s="331" t="inlineStr">
        <is>
          <t>RASGO E CHUMBAMENTO EM ALVENARIA PARA TUBOS DE SPLIT PAREDE DE 9000 A 24000 BTUS/H. AF_11/2021</t>
        </is>
      </c>
      <c r="C5459" s="330" t="inlineStr">
        <is>
          <t>UN</t>
        </is>
      </c>
      <c r="D5459" s="330" t="n">
        <v>17.26</v>
      </c>
      <c r="E5459" s="330" t="n">
        <v>18.04</v>
      </c>
      <c r="F5459" s="330" t="inlineStr"/>
    </row>
    <row r="5460" ht="45" customHeight="1" s="496">
      <c r="A5460" s="330" t="n">
        <v>103291</v>
      </c>
      <c r="B5460" s="331" t="inlineStr">
        <is>
          <t>TUBO EM COBRE FLEXÍVEL, DN 1/2", COM ISOLAMENTO, INSTALADO EM FORRO, PARA RAMAL DE ALIMENTAÇÃO DE AR CONDICIONADO, INCLUSO FIXADOR. AF_11/2021</t>
        </is>
      </c>
      <c r="C5460" s="330" t="inlineStr">
        <is>
          <t>M</t>
        </is>
      </c>
      <c r="D5460" s="330" t="n">
        <v>62.58</v>
      </c>
      <c r="E5460" s="330" t="n">
        <v>62.9</v>
      </c>
      <c r="F5460" s="330" t="inlineStr"/>
    </row>
    <row r="5461" ht="45" customHeight="1" s="496">
      <c r="A5461" s="330" t="n">
        <v>103289</v>
      </c>
      <c r="B5461" s="331" t="inlineStr">
        <is>
          <t>TUBO EM COBRE FLEXÍVEL, DN 1/4", COM ISOLAMENTO, INSTALADO EM FORRO, PARA RAMAL DE ALIMENTAÇÃO DE AR CONDICIONADO, INCLUSO FIXADOR. AF_11/2021</t>
        </is>
      </c>
      <c r="C5461" s="330" t="inlineStr">
        <is>
          <t>M</t>
        </is>
      </c>
      <c r="D5461" s="330" t="n">
        <v>31.97</v>
      </c>
      <c r="E5461" s="330" t="n">
        <v>32.22</v>
      </c>
      <c r="F5461" s="330" t="inlineStr"/>
    </row>
    <row r="5462" ht="45" customHeight="1" s="496">
      <c r="A5462" s="330" t="n">
        <v>103290</v>
      </c>
      <c r="B5462" s="331" t="inlineStr">
        <is>
          <t>TUBO EM COBRE FLEXÍVEL, DN 3/8", COM ISOLAMENTO, INSTALADO EM FORRO, PARA RAMAL DE ALIMENTAÇÃO DE AR CONDICIONADO, INCLUSO FIXADOR. AF_11/2021</t>
        </is>
      </c>
      <c r="C5462" s="330" t="inlineStr">
        <is>
          <t>M</t>
        </is>
      </c>
      <c r="D5462" s="330" t="n">
        <v>49.53</v>
      </c>
      <c r="E5462" s="330" t="n">
        <v>49.82</v>
      </c>
      <c r="F5462" s="330" t="inlineStr"/>
    </row>
    <row r="5463" ht="45" customHeight="1" s="496">
      <c r="A5463" s="330" t="n">
        <v>103292</v>
      </c>
      <c r="B5463" s="331" t="inlineStr">
        <is>
          <t>TUBO EM COBRE FLEXÍVEL, DN 5/8", COM ISOLAMENTO, INSTALADO EM FORRO, PARA RAMAL DE ALIMENTAÇÃO DE AR CONDICIONADO, INCLUSO FIXADOR. AF_11/2021</t>
        </is>
      </c>
      <c r="C5463" s="330" t="inlineStr">
        <is>
          <t>M</t>
        </is>
      </c>
      <c r="D5463" s="330" t="n">
        <v>75.89</v>
      </c>
      <c r="E5463" s="330" t="n">
        <v>76.23999999999999</v>
      </c>
      <c r="F5463" s="330" t="inlineStr"/>
    </row>
    <row r="5464" ht="45" customHeight="1" s="496">
      <c r="A5464" s="330" t="n">
        <v>106044</v>
      </c>
      <c r="B5464" s="331" t="inlineStr">
        <is>
          <t>COTOVELO EM COBRE, 45 GRAUS, DN 1 1/8", INSTALADO EM RAMAL DE ALIMENTAÇÃO DE AR-CONDICIONADO COM CONDENSADORA CENTRAL - FORNECIMENTO E INSTALAÇÃO. AF_07/2025</t>
        </is>
      </c>
      <c r="C5464" s="330" t="inlineStr">
        <is>
          <t>UN</t>
        </is>
      </c>
      <c r="D5464" s="330" t="n">
        <v>64.48999999999999</v>
      </c>
      <c r="E5464" s="330" t="n">
        <v>66.70999999999999</v>
      </c>
      <c r="F5464" s="330" t="inlineStr">
        <is>
          <t>AS</t>
        </is>
      </c>
    </row>
    <row r="5465" ht="45" customHeight="1" s="496">
      <c r="A5465" s="330" t="n">
        <v>106045</v>
      </c>
      <c r="B5465" s="331" t="inlineStr">
        <is>
          <t>COTOVELO EM COBRE, 45 GRAUS, DN 1 5/8", INSTALADO EM RAMAL DE ALIMENTAÇÃO DE AR-CONDICIONADO COM CONDENSADORA CENTRAL - FORNECIMENTO E INSTALAÇÃO. AF_07/2025</t>
        </is>
      </c>
      <c r="C5465" s="330" t="inlineStr">
        <is>
          <t>UN</t>
        </is>
      </c>
      <c r="D5465" s="330" t="n">
        <v>141</v>
      </c>
      <c r="E5465" s="330" t="n">
        <v>143.78</v>
      </c>
      <c r="F5465" s="330" t="inlineStr">
        <is>
          <t>AS</t>
        </is>
      </c>
    </row>
    <row r="5466" ht="45" customHeight="1" s="496">
      <c r="A5466" s="330" t="n">
        <v>106042</v>
      </c>
      <c r="B5466" s="331" t="inlineStr">
        <is>
          <t>COTOVELO EM COBRE, 90 GRAUS, DN 1 1/8", INSTALADO EM RAMAL DE ALIMENTAÇÃO DE AR-CONDICIONADO COM CONDENSADORA CENTRAL - FORNECIMENTO E INSTALAÇÃO. AF_07/2025</t>
        </is>
      </c>
      <c r="C5466" s="330" t="inlineStr">
        <is>
          <t>UN</t>
        </is>
      </c>
      <c r="D5466" s="330" t="n">
        <v>66.37</v>
      </c>
      <c r="E5466" s="330" t="n">
        <v>68.59</v>
      </c>
      <c r="F5466" s="330" t="inlineStr">
        <is>
          <t>AS</t>
        </is>
      </c>
    </row>
    <row r="5467" ht="45" customHeight="1" s="496">
      <c r="A5467" s="330" t="n">
        <v>106043</v>
      </c>
      <c r="B5467" s="331" t="inlineStr">
        <is>
          <t>COTOVELO EM COBRE, 90 GRAUS, DN 1 5/8", INSTALADO EM RAMAL DE ALIMENTAÇÃO DE AR-CONDICIONADO COM CONDENSADORA CENTRAL - FORNECIMENTO E INSTALAÇÃO. AF_07/2025</t>
        </is>
      </c>
      <c r="C5467" s="330" t="inlineStr">
        <is>
          <t>UN</t>
        </is>
      </c>
      <c r="D5467" s="330" t="n">
        <v>123.65</v>
      </c>
      <c r="E5467" s="330" t="n">
        <v>126.43</v>
      </c>
      <c r="F5467" s="330" t="inlineStr">
        <is>
          <t>AS</t>
        </is>
      </c>
    </row>
    <row r="5468" ht="45" customHeight="1" s="496">
      <c r="A5468" s="330" t="n">
        <v>106046</v>
      </c>
      <c r="B5468" s="331" t="inlineStr">
        <is>
          <t>LUVA EM COBRE, DN 1 1/8", INSTALADO EM RAMAL DE ALIMENTAÇÃO DE AR-CONDICIONADO COM CONDENSADORA CENTRAL - FORNECIMENTO E INSTALAÇÃO. AF_07/2025</t>
        </is>
      </c>
      <c r="C5468" s="330" t="inlineStr">
        <is>
          <t>UN</t>
        </is>
      </c>
      <c r="D5468" s="330" t="n">
        <v>42.61</v>
      </c>
      <c r="E5468" s="330" t="n">
        <v>44.08</v>
      </c>
      <c r="F5468" s="330" t="inlineStr">
        <is>
          <t>AS</t>
        </is>
      </c>
    </row>
    <row r="5469" ht="45" customHeight="1" s="496">
      <c r="A5469" s="330" t="n">
        <v>106047</v>
      </c>
      <c r="B5469" s="331" t="inlineStr">
        <is>
          <t>LUVA EM COBRE, DN 1 5/8", INSTALADO EM RAMAL DE ALIMENTAÇÃO DE AR-CONDICIONADO COM CONDENSADORA CENTRAL - FORNECIMENTO E INSTALAÇÃO. AF_07/2025</t>
        </is>
      </c>
      <c r="C5469" s="330" t="inlineStr">
        <is>
          <t>UN</t>
        </is>
      </c>
      <c r="D5469" s="330" t="n">
        <v>74.59</v>
      </c>
      <c r="E5469" s="330" t="n">
        <v>76.44</v>
      </c>
      <c r="F5469" s="330" t="inlineStr">
        <is>
          <t>AS</t>
        </is>
      </c>
    </row>
    <row r="5470" ht="45" customHeight="1" s="496">
      <c r="A5470" s="330" t="n">
        <v>106038</v>
      </c>
      <c r="B5470" s="331" t="inlineStr">
        <is>
          <t>REFINETE EM COBRE, DN 1 1/8", INSTALADO EM RAMAL DE ALIMENTAÇÃO DE AR-CONDICIONADO COM CONDENSADORA CENTRAL - INSTALAÇÃO. AF_07/2025</t>
        </is>
      </c>
      <c r="C5470" s="330" t="inlineStr">
        <is>
          <t>UN</t>
        </is>
      </c>
      <c r="D5470" s="330" t="n">
        <v>60.56</v>
      </c>
      <c r="E5470" s="330" t="n">
        <v>63.51</v>
      </c>
      <c r="F5470" s="330" t="inlineStr">
        <is>
          <t>AS</t>
        </is>
      </c>
    </row>
    <row r="5471" ht="45" customHeight="1" s="496">
      <c r="A5471" s="330" t="n">
        <v>106039</v>
      </c>
      <c r="B5471" s="331" t="inlineStr">
        <is>
          <t>REFINETE EM COBRE, DN 1 5/8", INSTALADO EM RAMAL DE ALIMENTAÇÃO DE AR-CONDICIONADO COM CONDENSADORA CENTRAL - INSTALAÇÃO. AF_07/2025</t>
        </is>
      </c>
      <c r="C5471" s="330" t="inlineStr">
        <is>
          <t>UN</t>
        </is>
      </c>
      <c r="D5471" s="330" t="n">
        <v>80.18000000000001</v>
      </c>
      <c r="E5471" s="330" t="n">
        <v>83.88</v>
      </c>
      <c r="F5471" s="330" t="inlineStr">
        <is>
          <t>AS</t>
        </is>
      </c>
    </row>
    <row r="5472" ht="45" customHeight="1" s="496">
      <c r="A5472" s="330" t="n">
        <v>106040</v>
      </c>
      <c r="B5472" s="331" t="inlineStr">
        <is>
          <t>TE EM COBRE, DN 1 1/8", INSTALADO EM RAMAL DE ALIMENTAÇÃO DE AR-CONDICIONADO COM CONDENSADORA CENTRAL - FORNECIMENTO E INSTALAÇÃO. AF_07/2025</t>
        </is>
      </c>
      <c r="C5472" s="330" t="inlineStr">
        <is>
          <t>UN</t>
        </is>
      </c>
      <c r="D5472" s="330" t="n">
        <v>86.7</v>
      </c>
      <c r="E5472" s="330" t="n">
        <v>89.65000000000001</v>
      </c>
      <c r="F5472" s="330" t="inlineStr">
        <is>
          <t>AS</t>
        </is>
      </c>
    </row>
    <row r="5473" ht="45" customHeight="1" s="496">
      <c r="A5473" s="330" t="n">
        <v>106041</v>
      </c>
      <c r="B5473" s="331" t="inlineStr">
        <is>
          <t>TE EM COBRE, DN 1 5/8", INSTALADO EM RAMAL DE ALIMENTAÇÃO DE AR-CONDICIONADO COM CONDENSADORA CENTRAL - FORNECIMENTO E INSTALAÇÃO. AF_07/2025</t>
        </is>
      </c>
      <c r="C5473" s="330" t="inlineStr">
        <is>
          <t>UN</t>
        </is>
      </c>
      <c r="D5473" s="330" t="n">
        <v>157.17</v>
      </c>
      <c r="E5473" s="330" t="n">
        <v>160.87</v>
      </c>
      <c r="F5473" s="330" t="inlineStr">
        <is>
          <t>AS</t>
        </is>
      </c>
    </row>
    <row r="5474" ht="45" customHeight="1" s="496">
      <c r="A5474" s="330" t="n">
        <v>97329</v>
      </c>
      <c r="B5474" s="331" t="inlineStr">
        <is>
          <t>TUBO EM COBRE FLEXÍVEL, DN 1/2", COM ISOLAMENTO, INSTALADO EM RAMAL DE ALIMENTAÇÃO DE AR-CONDICIONADO - FORNECIMENTO E INSTALAÇÃO. AF_07/2025</t>
        </is>
      </c>
      <c r="C5474" s="330" t="inlineStr">
        <is>
          <t>M</t>
        </is>
      </c>
      <c r="D5474" s="330" t="n">
        <v>58.17</v>
      </c>
      <c r="E5474" s="330" t="n">
        <v>58.37</v>
      </c>
      <c r="F5474" s="330" t="inlineStr">
        <is>
          <t>AS</t>
        </is>
      </c>
    </row>
    <row r="5475" ht="45" customHeight="1" s="496">
      <c r="A5475" s="330" t="n">
        <v>97327</v>
      </c>
      <c r="B5475" s="331" t="inlineStr">
        <is>
          <t>TUBO EM COBRE FLEXÍVEL, DN 1/4", COM ISOLAMENTO, INSTALADO EM RAMAL DE ALIMENTAÇÃO DE AR-CONDICIONADO - FORNECIMENTO E INSTALAÇÃO. AF_07/2025</t>
        </is>
      </c>
      <c r="C5475" s="330" t="inlineStr">
        <is>
          <t>M</t>
        </is>
      </c>
      <c r="D5475" s="330" t="n">
        <v>27.56</v>
      </c>
      <c r="E5475" s="330" t="n">
        <v>27.69</v>
      </c>
      <c r="F5475" s="330" t="inlineStr">
        <is>
          <t>AS</t>
        </is>
      </c>
    </row>
    <row r="5476" ht="45" customHeight="1" s="496">
      <c r="A5476" s="330" t="n">
        <v>106034</v>
      </c>
      <c r="B5476" s="331" t="inlineStr">
        <is>
          <t>TUBO EM COBRE FLEXÍVEL, DN 3/4", COM ISOLAMENTO, INSTALADO EM RAMAL DE ALIMENTAÇÃO DE AR-CONDICIONADO - FORNECIMENTO E INSTALAÇÃO. AF_07/2025</t>
        </is>
      </c>
      <c r="C5476" s="330" t="inlineStr">
        <is>
          <t>M</t>
        </is>
      </c>
      <c r="D5476" s="330" t="n">
        <v>122.14</v>
      </c>
      <c r="E5476" s="330" t="n">
        <v>122.41</v>
      </c>
      <c r="F5476" s="330" t="inlineStr">
        <is>
          <t>AS</t>
        </is>
      </c>
    </row>
    <row r="5477" ht="45" customHeight="1" s="496">
      <c r="A5477" s="330" t="n">
        <v>97328</v>
      </c>
      <c r="B5477" s="331" t="inlineStr">
        <is>
          <t>TUBO EM COBRE FLEXÍVEL, DN 3/8", COM ISOLAMENTO, INSTALADO EM RAMAL DE ALIMENTAÇÃO DE AR-CONDICIONADO - FORNECIMENTO E INSTALAÇÃO. AF_07/2025</t>
        </is>
      </c>
      <c r="C5477" s="330" t="inlineStr">
        <is>
          <t>M</t>
        </is>
      </c>
      <c r="D5477" s="330" t="n">
        <v>45.12</v>
      </c>
      <c r="E5477" s="330" t="n">
        <v>45.29</v>
      </c>
      <c r="F5477" s="330" t="inlineStr">
        <is>
          <t>AS</t>
        </is>
      </c>
    </row>
    <row r="5478" ht="45" customHeight="1" s="496">
      <c r="A5478" s="330" t="n">
        <v>97330</v>
      </c>
      <c r="B5478" s="331" t="inlineStr">
        <is>
          <t>TUBO EM COBRE FLEXÍVEL, DN 5/8", COM ISOLAMENTO, INSTALADO EM RAMAL DE ALIMENTAÇÃO DE AR-CONDICIONADO - FORNECIMENTO E INSTALAÇÃO. AF_07/2025</t>
        </is>
      </c>
      <c r="C5478" s="330" t="inlineStr">
        <is>
          <t>M</t>
        </is>
      </c>
      <c r="D5478" s="330" t="n">
        <v>71.48</v>
      </c>
      <c r="E5478" s="330" t="n">
        <v>71.70999999999999</v>
      </c>
      <c r="F5478" s="330" t="inlineStr">
        <is>
          <t>AS</t>
        </is>
      </c>
    </row>
    <row r="5479" ht="45" customHeight="1" s="496">
      <c r="A5479" s="330" t="n">
        <v>93085</v>
      </c>
      <c r="B5479" s="331" t="inlineStr">
        <is>
          <t>BUCHA DE REDUÇÃO EM COBRE, DN 22 MM X 15 MM, SEM ANEL DE SOLDA, PONTA X BOLSA, INSTALADO EM RAMAL DE DISTRIBUIÇÃO DE HIDRÁULICA PREDIAL - FORNECIMENTO E INSTALAÇÃO. AF_04/2022</t>
        </is>
      </c>
      <c r="C5479" s="330" t="inlineStr">
        <is>
          <t>UN</t>
        </is>
      </c>
      <c r="D5479" s="330" t="n">
        <v>16.84</v>
      </c>
      <c r="E5479" s="330" t="n">
        <v>17.31</v>
      </c>
      <c r="F5479" s="330" t="inlineStr">
        <is>
          <t>AS</t>
        </is>
      </c>
    </row>
    <row r="5480" ht="45" customHeight="1" s="496">
      <c r="A5480" s="330" t="n">
        <v>103892</v>
      </c>
      <c r="B5480" s="331" t="inlineStr">
        <is>
          <t>BUCHA DE REDUÇÃO EM COBRE, DN 22 MM X 15 MM, SEM ANEL DE SOLDA, PONTA X BOLSA, INSTALADO EM RAMAL E SUB-RAMAL DE AQUECIMENTO SOLAR - FORNECIMENTO E INSTALAÇÃO. AF_04/2022</t>
        </is>
      </c>
      <c r="C5480" s="330" t="inlineStr">
        <is>
          <t>UN</t>
        </is>
      </c>
      <c r="D5480" s="330" t="n">
        <v>18.01</v>
      </c>
      <c r="E5480" s="330" t="n">
        <v>18.53</v>
      </c>
      <c r="F5480" s="330" t="inlineStr">
        <is>
          <t>AS</t>
        </is>
      </c>
    </row>
    <row r="5481" ht="45" customHeight="1" s="496">
      <c r="A5481" s="330" t="n">
        <v>103823</v>
      </c>
      <c r="B5481" s="331" t="inlineStr">
        <is>
          <t>BUCHA DE REDUÇÃO EM COBRE, DN 22 MM X 15 MM, SEM ANEL DE SOLDA, PONTA X BOLSA, INSTALADO EM RAMAL E SUB-RAMAL DE GÁS COMBUSTÍVEL - FORNECIMENTO E INSTALAÇÃO. AF_04/2022</t>
        </is>
      </c>
      <c r="C5481" s="330" t="inlineStr">
        <is>
          <t>UN</t>
        </is>
      </c>
      <c r="D5481" s="330" t="n">
        <v>20.3</v>
      </c>
      <c r="E5481" s="330" t="n">
        <v>20.95</v>
      </c>
      <c r="F5481" s="330" t="inlineStr">
        <is>
          <t>AS</t>
        </is>
      </c>
    </row>
    <row r="5482" ht="45" customHeight="1" s="496">
      <c r="A5482" s="330" t="n">
        <v>103856</v>
      </c>
      <c r="B5482" s="331" t="inlineStr">
        <is>
          <t>BUCHA DE REDUÇÃO EM COBRE, DN 22 MM X 15 MM, SEM ANEL DE SOLDA, PONTA X BOLSA, INSTALADO EM RAMAL E SUB-RAMAL DE GÁS MEDICINAL - FORNECIMENTO E INSTALAÇÃO. AF_04/2022</t>
        </is>
      </c>
      <c r="C5482" s="330" t="inlineStr">
        <is>
          <t>UN</t>
        </is>
      </c>
      <c r="D5482" s="330" t="n">
        <v>17.94</v>
      </c>
      <c r="E5482" s="330" t="n">
        <v>18.45</v>
      </c>
      <c r="F5482" s="330" t="inlineStr">
        <is>
          <t>AS</t>
        </is>
      </c>
    </row>
    <row r="5483" ht="45" customHeight="1" s="496">
      <c r="A5483" s="330" t="n">
        <v>93108</v>
      </c>
      <c r="B5483" s="331" t="inlineStr">
        <is>
          <t>BUCHA DE REDUÇÃO EM COBRE, DN 22 MM X 15 MM, SEM ANEL DE SOLDA, PONTA X BOLSA, INSTALADO EM RAMAL E SUB-RAMAL DE HIDRÁULICA PREDIAL - FORNECIMENTO E INSTALAÇÃO. AF_04/2022</t>
        </is>
      </c>
      <c r="C5483" s="330" t="inlineStr">
        <is>
          <t>UN</t>
        </is>
      </c>
      <c r="D5483" s="330" t="n">
        <v>15.05</v>
      </c>
      <c r="E5483" s="330" t="n">
        <v>15.43</v>
      </c>
      <c r="F5483" s="330" t="inlineStr">
        <is>
          <t>AS</t>
        </is>
      </c>
    </row>
    <row r="5484" ht="45" customHeight="1" s="496">
      <c r="A5484" s="330" t="n">
        <v>93091</v>
      </c>
      <c r="B5484" s="331" t="inlineStr">
        <is>
          <t>BUCHA DE REDUÇÃO EM COBRE, DN 28 MM X 22 MM, SEM ANEL DE SOLDA, INSTALADO EM RAMAL DE DISTRIBUIÇÃO DE HIDRÁULICA PREDIAL - FORNECIMENTO E INSTALAÇÃO. AF_04/2022</t>
        </is>
      </c>
      <c r="C5484" s="330" t="inlineStr">
        <is>
          <t>UN</t>
        </is>
      </c>
      <c r="D5484" s="330" t="n">
        <v>18.32</v>
      </c>
      <c r="E5484" s="330" t="n">
        <v>18.67</v>
      </c>
      <c r="F5484" s="330" t="inlineStr">
        <is>
          <t>AS</t>
        </is>
      </c>
    </row>
    <row r="5485" ht="45" customHeight="1" s="496">
      <c r="A5485" s="330" t="n">
        <v>103900</v>
      </c>
      <c r="B5485" s="331" t="inlineStr">
        <is>
          <t>BUCHA DE REDUÇÃO EM COBRE, DN 28 MM X 22 MM, SEM ANEL DE SOLDA, INSTALADO EM RAMAL E SUB-RAMAL DE AQUECIMENTO SOLAR - FORNECIMENTO E INSTALAÇÃO. AF_04/2022</t>
        </is>
      </c>
      <c r="C5485" s="330" t="inlineStr">
        <is>
          <t>UN</t>
        </is>
      </c>
      <c r="D5485" s="330" t="n">
        <v>23.17</v>
      </c>
      <c r="E5485" s="330" t="n">
        <v>23.77</v>
      </c>
      <c r="F5485" s="330" t="inlineStr">
        <is>
          <t>AS</t>
        </is>
      </c>
    </row>
    <row r="5486" ht="45" customHeight="1" s="496">
      <c r="A5486" s="330" t="n">
        <v>103831</v>
      </c>
      <c r="B5486" s="331" t="inlineStr">
        <is>
          <t>BUCHA DE REDUÇÃO EM COBRE, DN 28 MM X 22 MM, SEM ANEL DE SOLDA, INSTALADO EM RAMAL E SUB-RAMAL DE GÁS COMBUSTÍVEL - FORNECIMENTO E INSTALAÇÃO. AF_04/2022</t>
        </is>
      </c>
      <c r="C5486" s="330" t="inlineStr">
        <is>
          <t>UN</t>
        </is>
      </c>
      <c r="D5486" s="330" t="n">
        <v>30.3</v>
      </c>
      <c r="E5486" s="330" t="n">
        <v>31.26</v>
      </c>
      <c r="F5486" s="330" t="inlineStr">
        <is>
          <t>AS</t>
        </is>
      </c>
    </row>
    <row r="5487" ht="45" customHeight="1" s="496">
      <c r="A5487" s="330" t="n">
        <v>103864</v>
      </c>
      <c r="B5487" s="331" t="inlineStr">
        <is>
          <t>BUCHA DE REDUÇÃO EM COBRE, DN 28 MM X 22 MM, SEM ANEL DE SOLDA, INSTALADO EM RAMAL E SUB-RAMAL DE GÁS MEDICINAL - FORNECIMENTO E INSTALAÇÃO. AF_04/2022</t>
        </is>
      </c>
      <c r="C5487" s="330" t="inlineStr">
        <is>
          <t>UN</t>
        </is>
      </c>
      <c r="D5487" s="330" t="n">
        <v>24.42</v>
      </c>
      <c r="E5487" s="330" t="n">
        <v>25.09</v>
      </c>
      <c r="F5487" s="330" t="inlineStr">
        <is>
          <t>AS</t>
        </is>
      </c>
    </row>
    <row r="5488" ht="45" customHeight="1" s="496">
      <c r="A5488" s="330" t="n">
        <v>93133</v>
      </c>
      <c r="B5488" s="331" t="inlineStr">
        <is>
          <t>BUCHA DE REDUÇÃO EM COBRE, DN 28 MM X 22 MM, SEM ANEL DE SOLDA, INSTALADO EM RAMAL E SUB-RAMAL DE HIDRÁULICA PREDIAL - FORNECIMENTO E INSTALAÇÃO. AF_04/2022</t>
        </is>
      </c>
      <c r="C5488" s="330" t="inlineStr">
        <is>
          <t>UN</t>
        </is>
      </c>
      <c r="D5488" s="330" t="n">
        <v>21.64</v>
      </c>
      <c r="E5488" s="330" t="n">
        <v>22.17</v>
      </c>
      <c r="F5488" s="330" t="inlineStr">
        <is>
          <t>AS</t>
        </is>
      </c>
    </row>
    <row r="5489" ht="45" customHeight="1" s="496">
      <c r="A5489" s="330" t="n">
        <v>93057</v>
      </c>
      <c r="B5489" s="331" t="inlineStr">
        <is>
          <t>BUCHA DE REDUÇÃO EM COBRE, DN 28 MM X 22 MM, SEM ANEL DE SOLDA, PONTA X BOLSA, INSTALADO EM PRUMADA DE HIDRÁULICA PREDIAL - FORNECIMENTO E INSTALAÇÃO. AF_04/2022</t>
        </is>
      </c>
      <c r="C5489" s="330" t="inlineStr">
        <is>
          <t>UN</t>
        </is>
      </c>
      <c r="D5489" s="330" t="n">
        <v>15.21</v>
      </c>
      <c r="E5489" s="330" t="n">
        <v>15.41</v>
      </c>
      <c r="F5489" s="330" t="inlineStr">
        <is>
          <t>AS</t>
        </is>
      </c>
    </row>
    <row r="5490" ht="45" customHeight="1" s="496">
      <c r="A5490" s="330" t="n">
        <v>93062</v>
      </c>
      <c r="B5490" s="331" t="inlineStr">
        <is>
          <t>BUCHA DE REDUÇÃO EM COBRE, DN 35 MM X 28 MM, SEM ANEL DE SOLDA, PONTA X BOLSA, INSTALADO EM PRUMADA DE HIDRÁULICA PREDIAL - FORNECIMENTO E INSTALAÇÃO. AF_04/2022</t>
        </is>
      </c>
      <c r="C5490" s="330" t="inlineStr">
        <is>
          <t>UN</t>
        </is>
      </c>
      <c r="D5490" s="330" t="n">
        <v>29.06</v>
      </c>
      <c r="E5490" s="330" t="n">
        <v>29.31</v>
      </c>
      <c r="F5490" s="330" t="inlineStr">
        <is>
          <t>AS</t>
        </is>
      </c>
    </row>
    <row r="5491" ht="45" customHeight="1" s="496">
      <c r="A5491" s="330" t="n">
        <v>93065</v>
      </c>
      <c r="B5491" s="331" t="inlineStr">
        <is>
          <t>BUCHA DE REDUÇÃO EM COBRE, DN 42 MM X 35 MM, SEM ANEL DE SOLDA, PONTA X BOLSA, INSTALADO EM PRUMADA DE HIDRÁULICA PREDIAL - FORNECIMENTO E INSTALAÇÃO. AF_04/2022</t>
        </is>
      </c>
      <c r="C5491" s="330" t="inlineStr">
        <is>
          <t>UN</t>
        </is>
      </c>
      <c r="D5491" s="330" t="n">
        <v>47.34</v>
      </c>
      <c r="E5491" s="330" t="n">
        <v>47.65</v>
      </c>
      <c r="F5491" s="330" t="inlineStr">
        <is>
          <t>AS</t>
        </is>
      </c>
    </row>
    <row r="5492" ht="45" customHeight="1" s="496">
      <c r="A5492" s="330" t="n">
        <v>93068</v>
      </c>
      <c r="B5492" s="331" t="inlineStr">
        <is>
          <t>BUCHA DE REDUÇÃO EM COBRE, DN 54 MM X 42 MM, SEM ANEL DE SOLDA, PONTA X BOLSA, INSTALADO EM PRUMADA DE HIDRÁULICA PREDIAL - FORNECIMENTO E INSTALAÇÃO. AF_04/2022</t>
        </is>
      </c>
      <c r="C5492" s="330" t="inlineStr">
        <is>
          <t>UN</t>
        </is>
      </c>
      <c r="D5492" s="330" t="n">
        <v>66.59</v>
      </c>
      <c r="E5492" s="330" t="n">
        <v>66.97</v>
      </c>
      <c r="F5492" s="330" t="inlineStr">
        <is>
          <t>AS</t>
        </is>
      </c>
    </row>
    <row r="5493" ht="45" customHeight="1" s="496">
      <c r="A5493" s="330" t="n">
        <v>93071</v>
      </c>
      <c r="B5493" s="331" t="inlineStr">
        <is>
          <t>BUCHA DE REDUÇÃO EM COBRE, DN 66 MM X 54 MM, SEM ANEL DE SOLDA, PONTA X BOLSA, INSTALADO EM PRUMADA DE HIDRÁULICA PREDIAL - FORNECIMENTO E INSTALAÇÃO. AF_04/2022</t>
        </is>
      </c>
      <c r="C5493" s="330" t="inlineStr">
        <is>
          <t>UN</t>
        </is>
      </c>
      <c r="D5493" s="330" t="n">
        <v>180.81</v>
      </c>
      <c r="E5493" s="330" t="n">
        <v>181.3</v>
      </c>
      <c r="F5493" s="330" t="inlineStr">
        <is>
          <t>AS</t>
        </is>
      </c>
    </row>
    <row r="5494" ht="45" customHeight="1" s="496">
      <c r="A5494" s="330" t="n">
        <v>93081</v>
      </c>
      <c r="B5494" s="331" t="inlineStr">
        <is>
          <t>CONECTOR EM BRONZE/LATÃO, DN 15 MM X 1/2", SEM ANEL DE SOLDA, BOLSA X ROSCA F, INSTALADO EM RAMAL DE DISTRIBUIÇÃO DE HIDRÁULICA PREDIAL - FORNECIMENTO E INSTALAÇÃO. AF_04/2022</t>
        </is>
      </c>
      <c r="C5494" s="330" t="inlineStr">
        <is>
          <t>UN</t>
        </is>
      </c>
      <c r="D5494" s="330" t="n">
        <v>20.18</v>
      </c>
      <c r="E5494" s="330" t="n">
        <v>20.43</v>
      </c>
      <c r="F5494" s="330" t="inlineStr">
        <is>
          <t>AS</t>
        </is>
      </c>
    </row>
    <row r="5495" ht="45" customHeight="1" s="496">
      <c r="A5495" s="330" t="n">
        <v>103887</v>
      </c>
      <c r="B5495" s="331" t="inlineStr">
        <is>
          <t>CONECTOR EM BRONZE/LATÃO, DN 15 MM X 1/2", SEM ANEL DE SOLDA, BOLSA X ROSCA F, INSTALADO EM RAMAL E SUB-RAMAL DE AQUECIMENTO SOLAR - FORNECIMENTO E INSTALAÇÃO. AF_04/2022</t>
        </is>
      </c>
      <c r="C5495" s="330" t="inlineStr">
        <is>
          <t>UN</t>
        </is>
      </c>
      <c r="D5495" s="330" t="n">
        <v>22.02</v>
      </c>
      <c r="E5495" s="330" t="n">
        <v>22.37</v>
      </c>
      <c r="F5495" s="330" t="inlineStr">
        <is>
          <t>AS</t>
        </is>
      </c>
    </row>
    <row r="5496" ht="45" customHeight="1" s="496">
      <c r="A5496" s="330" t="n">
        <v>103818</v>
      </c>
      <c r="B5496" s="331" t="inlineStr">
        <is>
          <t>CONECTOR EM BRONZE/LATÃO, DN 15 MM X 1/2", SEM ANEL DE SOLDA, BOLSA X ROSCA F, INSTALADO EM RAMAL E SUB-RAMAL DE GÁS COMBUSTÍVEL - FORNECIMENTO E INSTALAÇÃO. AF_04/2022</t>
        </is>
      </c>
      <c r="C5496" s="330" t="inlineStr">
        <is>
          <t>UN</t>
        </is>
      </c>
      <c r="D5496" s="330" t="n">
        <v>22</v>
      </c>
      <c r="E5496" s="330" t="n">
        <v>22.35</v>
      </c>
      <c r="F5496" s="330" t="inlineStr">
        <is>
          <t>AS</t>
        </is>
      </c>
    </row>
    <row r="5497" ht="45" customHeight="1" s="496">
      <c r="A5497" s="330" t="n">
        <v>103851</v>
      </c>
      <c r="B5497" s="331" t="inlineStr">
        <is>
          <t>CONECTOR EM BRONZE/LATÃO, DN 15 MM X 1/2", SEM ANEL DE SOLDA, BOLSA X ROSCA F, INSTALADO EM RAMAL E SUB-RAMAL DE GÁS MEDICINAL - FORNECIMENTO E INSTALAÇÃO. AF_04/2022</t>
        </is>
      </c>
      <c r="C5497" s="330" t="inlineStr">
        <is>
          <t>UN</t>
        </is>
      </c>
      <c r="D5497" s="330" t="n">
        <v>21.73</v>
      </c>
      <c r="E5497" s="330" t="n">
        <v>22.05</v>
      </c>
      <c r="F5497" s="330" t="inlineStr">
        <is>
          <t>AS</t>
        </is>
      </c>
    </row>
    <row r="5498" ht="45" customHeight="1" s="496">
      <c r="A5498" s="330" t="n">
        <v>93104</v>
      </c>
      <c r="B5498" s="331" t="inlineStr">
        <is>
          <t>CONECTOR EM BRONZE/LATÃO, DN 15 MM X 1/2", SEM ANEL DE SOLDA, BOLSA X ROSCA F, INSTALADO EM RAMAL E SUB-RAMAL DE HIDRÁULICA PREDIAL - FORNECIMENTO E INSTALAÇÃO. AF_04/2022</t>
        </is>
      </c>
      <c r="C5498" s="330" t="inlineStr">
        <is>
          <t>UN</t>
        </is>
      </c>
      <c r="D5498" s="330" t="n">
        <v>20.29</v>
      </c>
      <c r="E5498" s="330" t="n">
        <v>20.54</v>
      </c>
      <c r="F5498" s="330" t="inlineStr">
        <is>
          <t>AS</t>
        </is>
      </c>
    </row>
    <row r="5499" ht="45" customHeight="1" s="496">
      <c r="A5499" s="330" t="n">
        <v>98602</v>
      </c>
      <c r="B5499" s="331" t="inlineStr">
        <is>
          <t>CONECTOR EM BRONZE/LATÃO, DN 22 MM X 1/2", SEM ANEL DE SOLDA, BOLSA X ROSCA F, INSTALADO EM PRUMADA DE HIDRÁULICA PREDIAL - FORNECIMENTO E INSTALAÇÃO. AF_04/2022</t>
        </is>
      </c>
      <c r="C5499" s="330" t="inlineStr">
        <is>
          <t>UN</t>
        </is>
      </c>
      <c r="D5499" s="330" t="n">
        <v>19.56</v>
      </c>
      <c r="E5499" s="330" t="n">
        <v>19.76</v>
      </c>
      <c r="F5499" s="330" t="inlineStr">
        <is>
          <t>AS</t>
        </is>
      </c>
    </row>
    <row r="5500" ht="45" customHeight="1" s="496">
      <c r="A5500" s="330" t="n">
        <v>93087</v>
      </c>
      <c r="B5500" s="331" t="inlineStr">
        <is>
          <t>CONECTOR EM BRONZE/LATÃO, DN 22 MM X 1/2", SEM ANEL DE SOLDA, BOLSA X ROSCA F, INSTALADO EM RAMAL DE DISTRIBUIÇÃO DE HIDRÁULICA PREDIAL - FORNECIMENTO E INSTALAÇÃO. AF_04/2022</t>
        </is>
      </c>
      <c r="C5500" s="330" t="inlineStr">
        <is>
          <t>UN</t>
        </is>
      </c>
      <c r="D5500" s="330" t="n">
        <v>21.16</v>
      </c>
      <c r="E5500" s="330" t="n">
        <v>21.45</v>
      </c>
      <c r="F5500" s="330" t="inlineStr">
        <is>
          <t>AS</t>
        </is>
      </c>
    </row>
    <row r="5501" ht="45" customHeight="1" s="496">
      <c r="A5501" s="330" t="n">
        <v>103893</v>
      </c>
      <c r="B5501" s="331" t="inlineStr">
        <is>
          <t>CONECTOR EM BRONZE/LATÃO, DN 22 MM X 1/2", SEM ANEL DE SOLDA, BOLSA X ROSCA F, INSTALADO EM RAMAL E SUB-RAMAL DE AQUECIMENTO SOLAR - FORNECIMENTO E INSTALAÇÃO. AF_04/2022</t>
        </is>
      </c>
      <c r="C5501" s="330" t="inlineStr">
        <is>
          <t>UN</t>
        </is>
      </c>
      <c r="D5501" s="330" t="n">
        <v>23.43</v>
      </c>
      <c r="E5501" s="330" t="n">
        <v>23.81</v>
      </c>
      <c r="F5501" s="330" t="inlineStr">
        <is>
          <t>AS</t>
        </is>
      </c>
    </row>
    <row r="5502" ht="45" customHeight="1" s="496">
      <c r="A5502" s="330" t="n">
        <v>103824</v>
      </c>
      <c r="B5502" s="331" t="inlineStr">
        <is>
          <t>CONECTOR EM BRONZE/LATÃO, DN 22 MM X 1/2", SEM ANEL DE SOLDA, BOLSA X ROSCA F, INSTALADO EM RAMAL E SUB-RAMAL DE GÁS COMBUSTÍVEL - FORNECIMENTO E INSTALAÇÃO. AF_04/2022</t>
        </is>
      </c>
      <c r="C5502" s="330" t="inlineStr">
        <is>
          <t>UN</t>
        </is>
      </c>
      <c r="D5502" s="330" t="n">
        <v>25.91</v>
      </c>
      <c r="E5502" s="330" t="n">
        <v>26.42</v>
      </c>
      <c r="F5502" s="330" t="inlineStr">
        <is>
          <t>AS</t>
        </is>
      </c>
    </row>
    <row r="5503" ht="45" customHeight="1" s="496">
      <c r="A5503" s="330" t="n">
        <v>103857</v>
      </c>
      <c r="B5503" s="331" t="inlineStr">
        <is>
          <t>CONECTOR EM BRONZE/LATÃO, DN 22 MM X 1/2", SEM ANEL DE SOLDA, BOLSA X ROSCA F, INSTALADO EM RAMAL E SUB-RAMAL DE GÁS MEDICINAL - FORNECIMENTO E INSTALAÇÃO. AF_04/2022</t>
        </is>
      </c>
      <c r="C5503" s="330" t="inlineStr">
        <is>
          <t>UN</t>
        </is>
      </c>
      <c r="D5503" s="330" t="n">
        <v>23.74</v>
      </c>
      <c r="E5503" s="330" t="n">
        <v>24.14</v>
      </c>
      <c r="F5503" s="330" t="inlineStr">
        <is>
          <t>AS</t>
        </is>
      </c>
    </row>
    <row r="5504" ht="45" customHeight="1" s="496">
      <c r="A5504" s="330" t="n">
        <v>93110</v>
      </c>
      <c r="B5504" s="331" t="inlineStr">
        <is>
          <t>CONECTOR EM BRONZE/LATÃO, DN 22 MM X 1/2", SEM ANEL DE SOLDA, BOLSA X ROSCA F, INSTALADO EM RAMAL E SUB-RAMAL DE HIDRÁULICA PREDIAL - FORNECIMENTO E INSTALAÇÃO. AF_04/2022</t>
        </is>
      </c>
      <c r="C5504" s="330" t="inlineStr">
        <is>
          <t>UN</t>
        </is>
      </c>
      <c r="D5504" s="330" t="n">
        <v>22.36</v>
      </c>
      <c r="E5504" s="330" t="n">
        <v>22.7</v>
      </c>
      <c r="F5504" s="330" t="inlineStr">
        <is>
          <t>AS</t>
        </is>
      </c>
    </row>
    <row r="5505" ht="45" customHeight="1" s="496">
      <c r="A5505" s="330" t="n">
        <v>93054</v>
      </c>
      <c r="B5505" s="331" t="inlineStr">
        <is>
          <t>CONECTOR EM BRONZE/LATÃO, DN 22 MM X 3/4", SEM ANEL DE SOLDA, BOLSA X ROSCA F, INSTALADO EM PRUMADA DE HIDRÁULICA PREDIAL - FORNECIMENTO E INSTALAÇÃO. AF_04/2022</t>
        </is>
      </c>
      <c r="C5505" s="330" t="inlineStr">
        <is>
          <t>UN</t>
        </is>
      </c>
      <c r="D5505" s="330" t="n">
        <v>24.28</v>
      </c>
      <c r="E5505" s="330" t="n">
        <v>24.54</v>
      </c>
      <c r="F5505" s="330" t="inlineStr">
        <is>
          <t>AS</t>
        </is>
      </c>
    </row>
    <row r="5506" ht="45" customHeight="1" s="496">
      <c r="A5506" s="330" t="n">
        <v>93088</v>
      </c>
      <c r="B5506" s="331" t="inlineStr">
        <is>
          <t>CONECTOR EM BRONZE/LATÃO, DN 22 MM X 3/4", SEM ANEL DE SOLDA, BOLSA X ROSCA F, INSTALADO EM RAMAL DE DISTRIBUIÇÃO DE HIDRÁULICA PREDIAL - FORNECIMENTO E INSTALAÇÃO. AF_04/2022</t>
        </is>
      </c>
      <c r="C5506" s="330" t="inlineStr">
        <is>
          <t>UN</t>
        </is>
      </c>
      <c r="D5506" s="330" t="n">
        <v>26.22</v>
      </c>
      <c r="E5506" s="330" t="n">
        <v>26.56</v>
      </c>
      <c r="F5506" s="330" t="inlineStr">
        <is>
          <t>AS</t>
        </is>
      </c>
    </row>
    <row r="5507" ht="45" customHeight="1" s="496">
      <c r="A5507" s="330" t="n">
        <v>103894</v>
      </c>
      <c r="B5507" s="331" t="inlineStr">
        <is>
          <t>CONECTOR EM BRONZE/LATÃO, DN 22 MM X 3/4", SEM ANEL DE SOLDA, BOLSA X ROSCA F, INSTALADO EM RAMAL E SUB-RAMAL DE AQUECIMENTO SOLAR - FORNECIMENTO E INSTALAÇÃO. AF_04/2022</t>
        </is>
      </c>
      <c r="C5507" s="330" t="inlineStr">
        <is>
          <t>UN</t>
        </is>
      </c>
      <c r="D5507" s="330" t="n">
        <v>28.15</v>
      </c>
      <c r="E5507" s="330" t="n">
        <v>28.59</v>
      </c>
      <c r="F5507" s="330" t="inlineStr">
        <is>
          <t>AS</t>
        </is>
      </c>
    </row>
    <row r="5508" ht="45" customHeight="1" s="496">
      <c r="A5508" s="330" t="n">
        <v>103825</v>
      </c>
      <c r="B5508" s="331" t="inlineStr">
        <is>
          <t>CONECTOR EM BRONZE/LATÃO, DN 22 MM X 3/4", SEM ANEL DE SOLDA, BOLSA X ROSCA F, INSTALADO EM RAMAL E SUB-RAMAL DE GÁS COMBUSTÍVEL - FORNECIMENTO E INSTALAÇÃO. AF_04/2022</t>
        </is>
      </c>
      <c r="C5508" s="330" t="inlineStr">
        <is>
          <t>UN</t>
        </is>
      </c>
      <c r="D5508" s="330" t="n">
        <v>30.63</v>
      </c>
      <c r="E5508" s="330" t="n">
        <v>31.21</v>
      </c>
      <c r="F5508" s="330" t="inlineStr">
        <is>
          <t>AS</t>
        </is>
      </c>
    </row>
    <row r="5509" ht="45" customHeight="1" s="496">
      <c r="A5509" s="330" t="n">
        <v>103858</v>
      </c>
      <c r="B5509" s="331" t="inlineStr">
        <is>
          <t>CONECTOR EM BRONZE/LATÃO, DN 22 MM X 3/4", SEM ANEL DE SOLDA, BOLSA X ROSCA F, INSTALADO EM RAMAL E SUB-RAMAL DE GÁS MEDICINAL - FORNECIMENTO E INSTALAÇÃO. AF_04/2022</t>
        </is>
      </c>
      <c r="C5509" s="330" t="inlineStr">
        <is>
          <t>UN</t>
        </is>
      </c>
      <c r="D5509" s="330" t="n">
        <v>28.47</v>
      </c>
      <c r="E5509" s="330" t="n">
        <v>28.92</v>
      </c>
      <c r="F5509" s="330" t="inlineStr">
        <is>
          <t>AS</t>
        </is>
      </c>
    </row>
    <row r="5510" ht="45" customHeight="1" s="496">
      <c r="A5510" s="330" t="n">
        <v>93111</v>
      </c>
      <c r="B5510" s="331" t="inlineStr">
        <is>
          <t>CONECTOR EM BRONZE/LATÃO, DN 22 MM X 3/4", SEM ANEL DE SOLDA, BOLSA X ROSCA F, INSTALADO EM RAMAL E SUB-RAMAL DE HIDRÁULICA PREDIAL - FORNECIMENTO E INSTALAÇÃO. AF_04/2022</t>
        </is>
      </c>
      <c r="C5510" s="330" t="inlineStr">
        <is>
          <t>UN</t>
        </is>
      </c>
      <c r="D5510" s="330" t="n">
        <v>27.09</v>
      </c>
      <c r="E5510" s="330" t="n">
        <v>27.48</v>
      </c>
      <c r="F5510" s="330" t="inlineStr">
        <is>
          <t>AS</t>
        </is>
      </c>
    </row>
    <row r="5511" ht="45" customHeight="1" s="496">
      <c r="A5511" s="330" t="n">
        <v>93059</v>
      </c>
      <c r="B5511" s="331" t="inlineStr">
        <is>
          <t>CONECTOR EM BRONZE/LATÃO, DN 28 MM X 1/2", SEM ANEL DE SOLDA, BOLSA X ROSCA F, INSTALADO EM PRUMADA DE HIDRÁULICA PREDIAL - FORNECIMENTO E INSTALAÇÃO. AF_04/2022</t>
        </is>
      </c>
      <c r="C5511" s="330" t="inlineStr">
        <is>
          <t>UN</t>
        </is>
      </c>
      <c r="D5511" s="330" t="n">
        <v>31.5</v>
      </c>
      <c r="E5511" s="330" t="n">
        <v>31.72</v>
      </c>
      <c r="F5511" s="330" t="inlineStr">
        <is>
          <t>AS</t>
        </is>
      </c>
    </row>
    <row r="5512" ht="45" customHeight="1" s="496">
      <c r="A5512" s="330" t="n">
        <v>93093</v>
      </c>
      <c r="B5512" s="331" t="inlineStr">
        <is>
          <t>CONECTOR EM BRONZE/LATÃO, DN 28 MM X 1/2", SEM ANEL DE SOLDA, BOLSA X ROSCA F, INSTALADO EM RAMAL DE DISTRIBUIÇÃO DE HIDRÁULICA PREDIAL - FORNECIMENTO E INSTALAÇÃO. AF_04/2022</t>
        </is>
      </c>
      <c r="C5512" s="330" t="inlineStr">
        <is>
          <t>UN</t>
        </is>
      </c>
      <c r="D5512" s="330" t="n">
        <v>33</v>
      </c>
      <c r="E5512" s="330" t="n">
        <v>33.29</v>
      </c>
      <c r="F5512" s="330" t="inlineStr">
        <is>
          <t>AS</t>
        </is>
      </c>
    </row>
    <row r="5513" ht="45" customHeight="1" s="496">
      <c r="A5513" s="330" t="n">
        <v>103899</v>
      </c>
      <c r="B5513" s="331" t="inlineStr">
        <is>
          <t>CONECTOR EM BRONZE/LATÃO, DN 28 MM X 1/2", SEM ANEL DE SOLDA, BOLSA X ROSCA F, INSTALADO EM RAMAL E SUB-RAMAL DE AQUECIMENTO SOLAR - FORNECIMENTO E INSTALAÇÃO. AF_04/2022</t>
        </is>
      </c>
      <c r="C5513" s="330" t="inlineStr">
        <is>
          <t>UN</t>
        </is>
      </c>
      <c r="D5513" s="330" t="n">
        <v>35.6</v>
      </c>
      <c r="E5513" s="330" t="n">
        <v>36.02</v>
      </c>
      <c r="F5513" s="330" t="inlineStr">
        <is>
          <t>AS</t>
        </is>
      </c>
    </row>
    <row r="5514" ht="45" customHeight="1" s="496">
      <c r="A5514" s="330" t="n">
        <v>103830</v>
      </c>
      <c r="B5514" s="331" t="inlineStr">
        <is>
          <t>CONECTOR EM BRONZE/LATÃO, DN 28 MM X 1/2", SEM ANEL DE SOLDA, BOLSA X ROSCA F, INSTALADO EM RAMAL E SUB-RAMAL DE GÁS COMBUSTÍVEL - FORNECIMENTO E INSTALAÇÃO. AF_04/2022</t>
        </is>
      </c>
      <c r="C5514" s="330" t="inlineStr">
        <is>
          <t>UN</t>
        </is>
      </c>
      <c r="D5514" s="330" t="n">
        <v>40</v>
      </c>
      <c r="E5514" s="330" t="n">
        <v>40.65</v>
      </c>
      <c r="F5514" s="330" t="inlineStr">
        <is>
          <t>AS</t>
        </is>
      </c>
    </row>
    <row r="5515" ht="45" customHeight="1" s="496">
      <c r="A5515" s="330" t="n">
        <v>103863</v>
      </c>
      <c r="B5515" s="331" t="inlineStr">
        <is>
          <t>CONECTOR EM BRONZE/LATÃO, DN 28 MM X 1/2", SEM ANEL DE SOLDA, BOLSA X ROSCA F, INSTALADO EM RAMAL E SUB-RAMAL DE GÁS MEDICINAL - FORNECIMENTO E INSTALAÇÃO. AF_04/2022</t>
        </is>
      </c>
      <c r="C5515" s="330" t="inlineStr">
        <is>
          <t>UN</t>
        </is>
      </c>
      <c r="D5515" s="330" t="n">
        <v>36.45</v>
      </c>
      <c r="E5515" s="330" t="n">
        <v>36.9</v>
      </c>
      <c r="F5515" s="330" t="inlineStr">
        <is>
          <t>AS</t>
        </is>
      </c>
    </row>
    <row r="5516" ht="45" customHeight="1" s="496">
      <c r="A5516" s="330" t="n">
        <v>93114</v>
      </c>
      <c r="B5516" s="331" t="inlineStr">
        <is>
          <t>CONECTOR EM BRONZE/LATÃO, DN 28 MM X 1/2", SEM ANEL DE SOLDA, BOLSA X ROSCA F, INSTALADO EM RAMAL E SUB-RAMAL DE HIDRÁULICA PREDIAL - FORNECIMENTO E INSTALAÇÃO. AF_04/2022</t>
        </is>
      </c>
      <c r="C5516" s="330" t="inlineStr">
        <is>
          <t>UN</t>
        </is>
      </c>
      <c r="D5516" s="330" t="n">
        <v>35.13</v>
      </c>
      <c r="E5516" s="330" t="n">
        <v>35.53</v>
      </c>
      <c r="F5516" s="330" t="inlineStr">
        <is>
          <t>AS</t>
        </is>
      </c>
    </row>
    <row r="5517" ht="45" customHeight="1" s="496">
      <c r="A5517" s="330" t="n">
        <v>93075</v>
      </c>
      <c r="B5517" s="331" t="inlineStr">
        <is>
          <t>COTOVELO EM BRONZE/LATÃO, DN 15 MM X 1/2", 90 GRAUS, SEM ANEL DE SOLDA, BOLSA X ROSCA F, INSTALADO EM RAMAL DE DISTRIBUIÇÃO DE HIDRÁULICA PREDIAL - FORNECIMENTO E INSTALAÇÃO. AF_04/2022</t>
        </is>
      </c>
      <c r="C5517" s="330" t="inlineStr">
        <is>
          <t>UN</t>
        </is>
      </c>
      <c r="D5517" s="330" t="n">
        <v>21.52</v>
      </c>
      <c r="E5517" s="330" t="n">
        <v>21.84</v>
      </c>
      <c r="F5517" s="330" t="inlineStr">
        <is>
          <t>AS</t>
        </is>
      </c>
    </row>
    <row r="5518" ht="45" customHeight="1" s="496">
      <c r="A5518" s="330" t="n">
        <v>103876</v>
      </c>
      <c r="B5518" s="331" t="inlineStr">
        <is>
          <t>COTOVELO EM BRONZE/LATÃO, DN 15 MM X 1/2", 90 GRAUS, SEM ANEL DE SOLDA, BOLSA X ROSCA F, INSTALADO EM RAMAL E SUB-RAMAL DE AQUECIMENTO SOLAR - FORNECIMENTO E INSTALAÇÃO. AF_04/2022</t>
        </is>
      </c>
      <c r="C5518" s="330" t="inlineStr">
        <is>
          <t>UN</t>
        </is>
      </c>
      <c r="D5518" s="330" t="n">
        <v>24.28</v>
      </c>
      <c r="E5518" s="330" t="n">
        <v>24.74</v>
      </c>
      <c r="F5518" s="330" t="inlineStr">
        <is>
          <t>AS</t>
        </is>
      </c>
    </row>
    <row r="5519" ht="45" customHeight="1" s="496">
      <c r="A5519" s="330" t="n">
        <v>103807</v>
      </c>
      <c r="B5519" s="331" t="inlineStr">
        <is>
          <t>COTOVELO EM BRONZE/LATÃO, DN 15 MM X 1/2", 90 GRAUS, SEM ANEL DE SOLDA, BOLSA X ROSCA F, INSTALADO EM RAMAL E SUB-RAMAL DE GÁS COMBUSTÍVEL - FORNECIMENTO E INSTALAÇÃO. AF_04/2022</t>
        </is>
      </c>
      <c r="C5519" s="330" t="inlineStr">
        <is>
          <t>UN</t>
        </is>
      </c>
      <c r="D5519" s="330" t="n">
        <v>24.23</v>
      </c>
      <c r="E5519" s="330" t="n">
        <v>24.69</v>
      </c>
      <c r="F5519" s="330" t="inlineStr">
        <is>
          <t>AS</t>
        </is>
      </c>
    </row>
    <row r="5520" ht="45" customHeight="1" s="496">
      <c r="A5520" s="330" t="n">
        <v>103840</v>
      </c>
      <c r="B5520" s="331" t="inlineStr">
        <is>
          <t>COTOVELO EM BRONZE/LATÃO, DN 15 MM X 1/2", 90 GRAUS, SEM ANEL DE SOLDA, BOLSA X ROSCA F, INSTALADO EM RAMAL E SUB-RAMAL DE GÁS MEDICINAL - FORNECIMENTO E INSTALAÇÃO. AF_04/2022</t>
        </is>
      </c>
      <c r="C5520" s="330" t="inlineStr">
        <is>
          <t>UN</t>
        </is>
      </c>
      <c r="D5520" s="330" t="n">
        <v>23.82</v>
      </c>
      <c r="E5520" s="330" t="n">
        <v>24.26</v>
      </c>
      <c r="F5520" s="330" t="inlineStr">
        <is>
          <t>AS</t>
        </is>
      </c>
    </row>
    <row r="5521" ht="45" customHeight="1" s="496">
      <c r="A5521" s="330" t="n">
        <v>93098</v>
      </c>
      <c r="B5521" s="331" t="inlineStr">
        <is>
          <t>COTOVELO EM BRONZE/LATÃO, DN 15 MM X 1/2", 90 GRAUS, SEM ANEL DE SOLDA, BOLSA X ROSCA F, INSTALADO EM RAMAL E SUB-RAMAL DE HIDRÁULICA PREDIAL - FORNECIMENTO E INSTALAÇÃO. AF_04/2022</t>
        </is>
      </c>
      <c r="C5521" s="330" t="inlineStr">
        <is>
          <t>UN</t>
        </is>
      </c>
      <c r="D5521" s="330" t="n">
        <v>21.68</v>
      </c>
      <c r="E5521" s="330" t="n">
        <v>22.01</v>
      </c>
      <c r="F5521" s="330" t="inlineStr">
        <is>
          <t>AS</t>
        </is>
      </c>
    </row>
    <row r="5522" ht="45" customHeight="1" s="496">
      <c r="A5522" s="330" t="n">
        <v>93120</v>
      </c>
      <c r="B5522" s="331" t="inlineStr">
        <is>
          <t>COTOVELO EM BRONZE/LATÃO, DN 22 MM X 1/2", 90 GRAUS, SEM ANEL DE SOLDA, BOLSA X ROSCA F, INSTALADO EM PRUMADA DE HIDRÁULICA PREDIAL - FORNECIMENTO E INSTALAÇÃO. AF_04/2022</t>
        </is>
      </c>
      <c r="C5522" s="330" t="inlineStr">
        <is>
          <t>UN</t>
        </is>
      </c>
      <c r="D5522" s="330" t="n">
        <v>27.86</v>
      </c>
      <c r="E5522" s="330" t="n">
        <v>28.09</v>
      </c>
      <c r="F5522" s="330" t="inlineStr">
        <is>
          <t>AS</t>
        </is>
      </c>
    </row>
    <row r="5523" ht="45" customHeight="1" s="496">
      <c r="A5523" s="330" t="n">
        <v>93077</v>
      </c>
      <c r="B5523" s="331" t="inlineStr">
        <is>
          <t>COTOVELO EM BRONZE/LATÃO, DN 22 MM X 1/2", 90 GRAUS, SEM ANEL DE SOLDA, BOLSA X ROSCA F, INSTALADO EM RAMAL DE DISTRIBUIÇÃO DE HIDRÁULICA PREDIAL - FORNECIMENTO E INSTALAÇÃO. AF_04/2022</t>
        </is>
      </c>
      <c r="C5523" s="330" t="inlineStr">
        <is>
          <t>UN</t>
        </is>
      </c>
      <c r="D5523" s="330" t="n">
        <v>30.27</v>
      </c>
      <c r="E5523" s="330" t="n">
        <v>30.63</v>
      </c>
      <c r="F5523" s="330" t="inlineStr">
        <is>
          <t>AS</t>
        </is>
      </c>
    </row>
    <row r="5524" ht="45" customHeight="1" s="496">
      <c r="A5524" s="330" t="n">
        <v>103879</v>
      </c>
      <c r="B5524" s="331" t="inlineStr">
        <is>
          <t>COTOVELO EM BRONZE/LATÃO, DN 22 MM X 1/2", 90 GRAUS, SEM ANEL DE SOLDA, BOLSA X ROSCA F, INSTALADO EM RAMAL E SUB-RAMAL DE AQUECIMENTO SOLAR - FORNECIMENTO E INSTALAÇÃO. AF_04/2022</t>
        </is>
      </c>
      <c r="C5524" s="330" t="inlineStr">
        <is>
          <t>UN</t>
        </is>
      </c>
      <c r="D5524" s="330" t="n">
        <v>33.64</v>
      </c>
      <c r="E5524" s="330" t="n">
        <v>34.17</v>
      </c>
      <c r="F5524" s="330" t="inlineStr">
        <is>
          <t>AS</t>
        </is>
      </c>
    </row>
    <row r="5525" ht="45" customHeight="1" s="496">
      <c r="A5525" s="330" t="n">
        <v>103810</v>
      </c>
      <c r="B5525" s="331" t="inlineStr">
        <is>
          <t>COTOVELO EM BRONZE/LATÃO, DN 22 MM X 1/2", 90 GRAUS, SEM ANEL DE SOLDA, BOLSA X ROSCA F, INSTALADO EM RAMAL E SUB-RAMAL DE GÁS COMBUSTÍVEL - FORNECIMENTO E INSTALAÇÃO. AF_04/2022</t>
        </is>
      </c>
      <c r="C5525" s="330" t="inlineStr">
        <is>
          <t>UN</t>
        </is>
      </c>
      <c r="D5525" s="330" t="n">
        <v>37.34</v>
      </c>
      <c r="E5525" s="330" t="n">
        <v>38.06</v>
      </c>
      <c r="F5525" s="330" t="inlineStr">
        <is>
          <t>AS</t>
        </is>
      </c>
    </row>
    <row r="5526" ht="45" customHeight="1" s="496">
      <c r="A5526" s="330" t="n">
        <v>103843</v>
      </c>
      <c r="B5526" s="331" t="inlineStr">
        <is>
          <t>COTOVELO EM BRONZE/LATÃO, DN 22 MM X 1/2", 90 GRAUS, SEM ANEL DE SOLDA, BOLSA X ROSCA F, INSTALADO EM RAMAL E SUB-RAMAL DE GÁS MEDICINAL - FORNECIMENTO E INSTALAÇÃO. AF_04/2022</t>
        </is>
      </c>
      <c r="C5526" s="330" t="inlineStr">
        <is>
          <t>UN</t>
        </is>
      </c>
      <c r="D5526" s="330" t="n">
        <v>34.1</v>
      </c>
      <c r="E5526" s="330" t="n">
        <v>34.65</v>
      </c>
      <c r="F5526" s="330" t="inlineStr">
        <is>
          <t>AS</t>
        </is>
      </c>
    </row>
    <row r="5527" ht="45" customHeight="1" s="496">
      <c r="A5527" s="330" t="n">
        <v>93100</v>
      </c>
      <c r="B5527" s="331" t="inlineStr">
        <is>
          <t>COTOVELO EM BRONZE/LATÃO, DN 22 MM X 1/2", 90 GRAUS, SEM ANEL DE SOLDA, BOLSA X ROSCA F, INSTALADO EM RAMAL E SUB-RAMAL DE HIDRÁULICA PREDIAL - FORNECIMENTO E INSTALAÇÃO. AF_04/2022</t>
        </is>
      </c>
      <c r="C5527" s="330" t="inlineStr">
        <is>
          <t>UN</t>
        </is>
      </c>
      <c r="D5527" s="330" t="n">
        <v>32.05</v>
      </c>
      <c r="E5527" s="330" t="n">
        <v>32.5</v>
      </c>
      <c r="F5527" s="330" t="inlineStr">
        <is>
          <t>AS</t>
        </is>
      </c>
    </row>
    <row r="5528" ht="45" customHeight="1" s="496">
      <c r="A5528" s="330" t="n">
        <v>93121</v>
      </c>
      <c r="B5528" s="331" t="inlineStr">
        <is>
          <t>COTOVELO EM BRONZE/LATÃO, DN 22 MM X 3/4", 90 GRAUS, SEM ANEL DE SOLDA, BOLSA X ROSCA F, INSTALADO EM PRUMADA DE HIDRÁULICA PREDIAL - FORNECIMENTO E INSTALAÇÃO. AF_04/2022</t>
        </is>
      </c>
      <c r="C5528" s="330" t="inlineStr">
        <is>
          <t>UN</t>
        </is>
      </c>
      <c r="D5528" s="330" t="n">
        <v>31.67</v>
      </c>
      <c r="E5528" s="330" t="n">
        <v>31.97</v>
      </c>
      <c r="F5528" s="330" t="inlineStr">
        <is>
          <t>AS</t>
        </is>
      </c>
    </row>
    <row r="5529" ht="45" customHeight="1" s="496">
      <c r="A5529" s="330" t="n">
        <v>93078</v>
      </c>
      <c r="B5529" s="331" t="inlineStr">
        <is>
          <t>COTOVELO EM BRONZE/LATÃO, DN 22 MM X 3/4", 90 GRAUS, SEM ANEL DE SOLDA, BOLSA X ROSCA F, INSTALADO EM RAMAL DE DISTRIBUIÇÃO DE HIDRÁULICA PREDIAL - FORNECIMENTO E INSTALAÇÃO. AF_04/2022</t>
        </is>
      </c>
      <c r="C5529" s="330" t="inlineStr">
        <is>
          <t>UN</t>
        </is>
      </c>
      <c r="D5529" s="330" t="n">
        <v>34.09</v>
      </c>
      <c r="E5529" s="330" t="n">
        <v>34.49</v>
      </c>
      <c r="F5529" s="330" t="inlineStr">
        <is>
          <t>AS</t>
        </is>
      </c>
    </row>
    <row r="5530" ht="45" customHeight="1" s="496">
      <c r="A5530" s="330" t="n">
        <v>103880</v>
      </c>
      <c r="B5530" s="331" t="inlineStr">
        <is>
          <t>COTOVELO EM BRONZE/LATÃO, DN 22 MM X 3/4", 90 GRAUS, SEM ANEL DE SOLDA, BOLSA X ROSCA F, INSTALADO EM RAMAL E SUB-RAMAL DE AQUECIMENTO SOLAR - FORNECIMENTO E INSTALAÇÃO. AF_04/2022</t>
        </is>
      </c>
      <c r="C5530" s="330" t="inlineStr">
        <is>
          <t>UN</t>
        </is>
      </c>
      <c r="D5530" s="330" t="n">
        <v>37.46</v>
      </c>
      <c r="E5530" s="330" t="n">
        <v>38.05</v>
      </c>
      <c r="F5530" s="330" t="inlineStr">
        <is>
          <t>AS</t>
        </is>
      </c>
    </row>
    <row r="5531" ht="45" customHeight="1" s="496">
      <c r="A5531" s="330" t="n">
        <v>103811</v>
      </c>
      <c r="B5531" s="331" t="inlineStr">
        <is>
          <t>COTOVELO EM BRONZE/LATÃO, DN 22 MM X 3/4", 90 GRAUS, SEM ANEL DE SOLDA, BOLSA X ROSCA F, INSTALADO EM RAMAL E SUB-RAMAL DE GÁS COMBUSTÍVEL - FORNECIMENTO E INSTALAÇÃO. AF_04/2022</t>
        </is>
      </c>
      <c r="C5531" s="330" t="inlineStr">
        <is>
          <t>UN</t>
        </is>
      </c>
      <c r="D5531" s="330" t="n">
        <v>41.16</v>
      </c>
      <c r="E5531" s="330" t="n">
        <v>41.94</v>
      </c>
      <c r="F5531" s="330" t="inlineStr">
        <is>
          <t>AS</t>
        </is>
      </c>
    </row>
    <row r="5532" ht="45" customHeight="1" s="496">
      <c r="A5532" s="330" t="n">
        <v>103844</v>
      </c>
      <c r="B5532" s="331" t="inlineStr">
        <is>
          <t>COTOVELO EM BRONZE/LATÃO, DN 22 MM X 3/4", 90 GRAUS, SEM ANEL DE SOLDA, BOLSA X ROSCA F, INSTALADO EM RAMAL E SUB-RAMAL DE GÁS MEDICINAL - FORNECIMENTO E INSTALAÇÃO. AF_04/2022</t>
        </is>
      </c>
      <c r="C5532" s="330" t="inlineStr">
        <is>
          <t>UN</t>
        </is>
      </c>
      <c r="D5532" s="330" t="n">
        <v>37.93</v>
      </c>
      <c r="E5532" s="330" t="n">
        <v>38.53</v>
      </c>
      <c r="F5532" s="330" t="inlineStr">
        <is>
          <t>AS</t>
        </is>
      </c>
    </row>
    <row r="5533" ht="45" customHeight="1" s="496">
      <c r="A5533" s="330" t="n">
        <v>93101</v>
      </c>
      <c r="B5533" s="331" t="inlineStr">
        <is>
          <t>COTOVELO EM BRONZE/LATÃO, DN 22 MM X 3/4", 90 GRAUS, SEM ANEL DE SOLDA, BOLSA X ROSCA F, INSTALADO EM RAMAL E SUB-RAMAL DE HIDRÁULICA PREDIAL - FORNECIMENTO E INSTALAÇÃO. AF_04/2022</t>
        </is>
      </c>
      <c r="C5533" s="330" t="inlineStr">
        <is>
          <t>UN</t>
        </is>
      </c>
      <c r="D5533" s="330" t="n">
        <v>35.87</v>
      </c>
      <c r="E5533" s="330" t="n">
        <v>36.38</v>
      </c>
      <c r="F5533" s="330" t="inlineStr">
        <is>
          <t>AS</t>
        </is>
      </c>
    </row>
    <row r="5534" ht="45" customHeight="1" s="496">
      <c r="A5534" s="330" t="n">
        <v>92311</v>
      </c>
      <c r="B5534" s="331" t="inlineStr">
        <is>
          <t>COTOVELO EM COBRE, DN 15 MM, 90 GRAUS, SEM ANEL DE SOLDA, INSTALADO EM RAMAL DE DISTRIBUIÇÃO FORNECIMENTO E INSTALAÇÃO. AF_04/2022</t>
        </is>
      </c>
      <c r="C5534" s="330" t="inlineStr">
        <is>
          <t>UN</t>
        </is>
      </c>
      <c r="D5534" s="330" t="n">
        <v>14.48</v>
      </c>
      <c r="E5534" s="330" t="n">
        <v>14.89</v>
      </c>
      <c r="F5534" s="330" t="inlineStr">
        <is>
          <t>AS</t>
        </is>
      </c>
    </row>
    <row r="5535" ht="45" customHeight="1" s="496">
      <c r="A5535" s="330" t="n">
        <v>103874</v>
      </c>
      <c r="B5535" s="331" t="inlineStr">
        <is>
          <t>COTOVELO EM COBRE, DN 15 MM, 90 GRAUS, SEM ANEL DE SOLDA, INSTALADO EM RAMAL E SUB-RAMAL DE AQUECIMENTO SOLAR - FORNECIMENTO E INSTALAÇÃO. AF_04/2022</t>
        </is>
      </c>
      <c r="C5535" s="330" t="inlineStr">
        <is>
          <t>UN</t>
        </is>
      </c>
      <c r="D5535" s="330" t="n">
        <v>20.54</v>
      </c>
      <c r="E5535" s="330" t="n">
        <v>21.25</v>
      </c>
      <c r="F5535" s="330" t="inlineStr">
        <is>
          <t>AS</t>
        </is>
      </c>
    </row>
    <row r="5536" ht="45" customHeight="1" s="496">
      <c r="A5536" s="330" t="n">
        <v>103805</v>
      </c>
      <c r="B5536" s="331" t="inlineStr">
        <is>
          <t>COTOVELO EM COBRE, DN 15 MM, 90 GRAUS, SEM ANEL DE SOLDA, INSTALADO EM RAMAL E SUB-RAMAL DE GÁS COMBUSTÍVEL - FORNECIMENTO E INSTALAÇÃO. AF_04/2022</t>
        </is>
      </c>
      <c r="C5536" s="330" t="inlineStr">
        <is>
          <t>UN</t>
        </is>
      </c>
      <c r="D5536" s="330" t="n">
        <v>20.43</v>
      </c>
      <c r="E5536" s="330" t="n">
        <v>21.15</v>
      </c>
      <c r="F5536" s="330" t="inlineStr">
        <is>
          <t>AS</t>
        </is>
      </c>
    </row>
    <row r="5537" ht="45" customHeight="1" s="496">
      <c r="A5537" s="330" t="n">
        <v>103838</v>
      </c>
      <c r="B5537" s="331" t="inlineStr">
        <is>
          <t>COTOVELO EM COBRE, DN 15 MM, 90 GRAUS, SEM ANEL DE SOLDA, INSTALADO EM RAMAL E SUB-RAMAL DE GÁS MEDICINAL - FORNECIMENTO E INSTALAÇÃO. AF_04/2022</t>
        </is>
      </c>
      <c r="C5537" s="330" t="inlineStr">
        <is>
          <t>UN</t>
        </is>
      </c>
      <c r="D5537" s="330" t="n">
        <v>19.62</v>
      </c>
      <c r="E5537" s="330" t="n">
        <v>20.29</v>
      </c>
      <c r="F5537" s="330" t="inlineStr">
        <is>
          <t>AS</t>
        </is>
      </c>
    </row>
    <row r="5538" ht="45" customHeight="1" s="496">
      <c r="A5538" s="330" t="n">
        <v>92326</v>
      </c>
      <c r="B5538" s="331" t="inlineStr">
        <is>
          <t>COTOVELO EM COBRE, DN 15 MM, 90 GRAUS, SEM ANEL DE SOLDA, INSTALADO EM RAMAL E SUB-RAMAL DE HIDRÁULICA PREDIAL - FORNECIMENTO E INSTALAÇÃO. AF_04/2022</t>
        </is>
      </c>
      <c r="C5538" s="330" t="inlineStr">
        <is>
          <t>UN</t>
        </is>
      </c>
      <c r="D5538" s="330" t="n">
        <v>15.31</v>
      </c>
      <c r="E5538" s="330" t="n">
        <v>15.77</v>
      </c>
      <c r="F5538" s="330" t="inlineStr">
        <is>
          <t>AS</t>
        </is>
      </c>
    </row>
    <row r="5539" ht="45" customHeight="1" s="496">
      <c r="A5539" s="330" t="n">
        <v>92287</v>
      </c>
      <c r="B5539" s="331" t="inlineStr">
        <is>
          <t>COTOVELO EM COBRE, DN 22 MM, 90 GRAUS, SEM ANEL DE SOLDA, INSTALADO EM PRUMADA DE HIDRÁULICA PREDIAL - FORNECIMENTO E INSTALAÇÃO. AF_04/2022</t>
        </is>
      </c>
      <c r="C5539" s="330" t="inlineStr">
        <is>
          <t>UN</t>
        </is>
      </c>
      <c r="D5539" s="330" t="n">
        <v>19.08</v>
      </c>
      <c r="E5539" s="330" t="n">
        <v>19.33</v>
      </c>
      <c r="F5539" s="330" t="inlineStr">
        <is>
          <t>AS</t>
        </is>
      </c>
    </row>
    <row r="5540" ht="45" customHeight="1" s="496">
      <c r="A5540" s="330" t="n">
        <v>92312</v>
      </c>
      <c r="B5540" s="331" t="inlineStr">
        <is>
          <t>COTOVELO EM COBRE, DN 22 MM, 90 GRAUS, SEM ANEL DE SOLDA, INSTALADO EM RAMAL DE DISTRIBUIÇÃO DE HIDRÁULICA PREDIAL - FORNECIMENTO E INSTALAÇÃO. AF_04/2022</t>
        </is>
      </c>
      <c r="C5540" s="330" t="inlineStr">
        <is>
          <t>UN</t>
        </is>
      </c>
      <c r="D5540" s="330" t="n">
        <v>23.9</v>
      </c>
      <c r="E5540" s="330" t="n">
        <v>24.4</v>
      </c>
      <c r="F5540" s="330" t="inlineStr">
        <is>
          <t>AS</t>
        </is>
      </c>
    </row>
    <row r="5541" ht="45" customHeight="1" s="496">
      <c r="A5541" s="330" t="n">
        <v>103877</v>
      </c>
      <c r="B5541" s="331" t="inlineStr">
        <is>
          <t>COTOVELO EM COBRE, DN 22 MM, 90 GRAUS, SEM ANEL DE SOLDA, INSTALADO EM RAMAL E SUB-RAMAL DE AQUECIMENTO SOLAR - FORNECIMENTO E INSTALAÇÃO. AF_04/2022</t>
        </is>
      </c>
      <c r="C5541" s="330" t="inlineStr">
        <is>
          <t>UN</t>
        </is>
      </c>
      <c r="D5541" s="330" t="n">
        <v>30.64</v>
      </c>
      <c r="E5541" s="330" t="n">
        <v>31.49</v>
      </c>
      <c r="F5541" s="330" t="inlineStr">
        <is>
          <t>AS</t>
        </is>
      </c>
    </row>
    <row r="5542" ht="45" customHeight="1" s="496">
      <c r="A5542" s="330" t="n">
        <v>103808</v>
      </c>
      <c r="B5542" s="331" t="inlineStr">
        <is>
          <t>COTOVELO EM COBRE, DN 22 MM, 90 GRAUS, SEM ANEL DE SOLDA, INSTALADO EM RAMAL E SUB-RAMAL DE GÁS COMBUSTÍVEL - FORNECIMENTO E INSTALAÇÃO. AF_04/2022</t>
        </is>
      </c>
      <c r="C5542" s="330" t="inlineStr">
        <is>
          <t>UN</t>
        </is>
      </c>
      <c r="D5542" s="330" t="n">
        <v>38.05</v>
      </c>
      <c r="E5542" s="330" t="n">
        <v>39.27</v>
      </c>
      <c r="F5542" s="330" t="inlineStr">
        <is>
          <t>AS</t>
        </is>
      </c>
    </row>
    <row r="5543" ht="45" customHeight="1" s="496">
      <c r="A5543" s="330" t="n">
        <v>103841</v>
      </c>
      <c r="B5543" s="331" t="inlineStr">
        <is>
          <t>COTOVELO EM COBRE, DN 22 MM, 90 GRAUS, SEM ANEL DE SOLDA, INSTALADO EM RAMAL E SUB-RAMAL DE GÁS MEDICINAL - FORNECIMENTO E INSTALAÇÃO. AF_04/2022</t>
        </is>
      </c>
      <c r="C5543" s="330" t="inlineStr">
        <is>
          <t>UN</t>
        </is>
      </c>
      <c r="D5543" s="330" t="n">
        <v>31.57</v>
      </c>
      <c r="E5543" s="330" t="n">
        <v>32.47</v>
      </c>
      <c r="F5543" s="330" t="inlineStr">
        <is>
          <t>AS</t>
        </is>
      </c>
    </row>
    <row r="5544" ht="45" customHeight="1" s="496">
      <c r="A5544" s="330" t="n">
        <v>92327</v>
      </c>
      <c r="B5544" s="331" t="inlineStr">
        <is>
          <t>COTOVELO EM COBRE, DN 22 MM, 90 GRAUS, SEM ANEL DE SOLDA, INSTALADO EM RAMAL E SUB-RAMAL DE HIDRÁULICA PREDIAL - FORNECIMENTO E INSTALAÇÃO. AF_04/2022</t>
        </is>
      </c>
      <c r="C5544" s="330" t="inlineStr">
        <is>
          <t>UN</t>
        </is>
      </c>
      <c r="D5544" s="330" t="n">
        <v>27.46</v>
      </c>
      <c r="E5544" s="330" t="n">
        <v>28.15</v>
      </c>
      <c r="F5544" s="330" t="inlineStr">
        <is>
          <t>AS</t>
        </is>
      </c>
    </row>
    <row r="5545" ht="45" customHeight="1" s="496">
      <c r="A5545" s="330" t="n">
        <v>92288</v>
      </c>
      <c r="B5545" s="331" t="inlineStr">
        <is>
          <t>COTOVELO EM COBRE, DN 28 MM, 90 GRAUS, SEM ANEL DE SOLDA, INSTALADO EM PRUMADA DE HIDRÁULICA PREDIAL - FORNECIMENTO E INSTALAÇÃO. AF_04/2022</t>
        </is>
      </c>
      <c r="C5545" s="330" t="inlineStr">
        <is>
          <t>UN</t>
        </is>
      </c>
      <c r="D5545" s="330" t="n">
        <v>29.98</v>
      </c>
      <c r="E5545" s="330" t="n">
        <v>30.32</v>
      </c>
      <c r="F5545" s="330" t="inlineStr">
        <is>
          <t>AS</t>
        </is>
      </c>
    </row>
    <row r="5546" ht="45" customHeight="1" s="496">
      <c r="A5546" s="330" t="n">
        <v>92313</v>
      </c>
      <c r="B5546" s="331" t="inlineStr">
        <is>
          <t>COTOVELO EM COBRE, DN 28 MM, 90 GRAUS, SEM ANEL DE SOLDA, INSTALADO EM RAMAL DE DISTRIBUIÇÃO DE HIDRÁULICA PREDIAL - FORNECIMENTO E INSTALAÇÃO. AF_04/2022</t>
        </is>
      </c>
      <c r="C5546" s="330" t="inlineStr">
        <is>
          <t>UN</t>
        </is>
      </c>
      <c r="D5546" s="330" t="n">
        <v>34.45</v>
      </c>
      <c r="E5546" s="330" t="n">
        <v>35.01</v>
      </c>
      <c r="F5546" s="330" t="inlineStr">
        <is>
          <t>AS</t>
        </is>
      </c>
    </row>
    <row r="5547" ht="45" customHeight="1" s="496">
      <c r="A5547" s="330" t="n">
        <v>103881</v>
      </c>
      <c r="B5547" s="331" t="inlineStr">
        <is>
          <t>COTOVELO EM COBRE, DN 28 MM, 90 GRAUS, SEM ANEL DE SOLDA, INSTALADO EM RAMAL E SUB-RAMAL DE AQUECIMENTO SOLAR - FORNECIMENTO E INSTALAÇÃO. AF_04/2022</t>
        </is>
      </c>
      <c r="C5547" s="330" t="inlineStr">
        <is>
          <t>UN</t>
        </is>
      </c>
      <c r="D5547" s="330" t="n">
        <v>42.24</v>
      </c>
      <c r="E5547" s="330" t="n">
        <v>43.2</v>
      </c>
      <c r="F5547" s="330" t="inlineStr">
        <is>
          <t>AS</t>
        </is>
      </c>
    </row>
    <row r="5548" ht="45" customHeight="1" s="496">
      <c r="A5548" s="330" t="n">
        <v>103812</v>
      </c>
      <c r="B5548" s="331" t="inlineStr">
        <is>
          <t>COTOVELO EM COBRE, DN 28 MM, 90 GRAUS, SEM ANEL DE SOLDA, INSTALADO EM RAMAL E SUB-RAMAL DE GÁS COMBUSTÍVEL - FORNECIMENTO E INSTALAÇÃO. AF_04/2022</t>
        </is>
      </c>
      <c r="C5548" s="330" t="inlineStr">
        <is>
          <t>UN</t>
        </is>
      </c>
      <c r="D5548" s="330" t="n">
        <v>56.07</v>
      </c>
      <c r="E5548" s="330" t="n">
        <v>57.72</v>
      </c>
      <c r="F5548" s="330" t="inlineStr">
        <is>
          <t>AS</t>
        </is>
      </c>
    </row>
    <row r="5549" ht="45" customHeight="1" s="496">
      <c r="A5549" s="330" t="n">
        <v>103845</v>
      </c>
      <c r="B5549" s="331" t="inlineStr">
        <is>
          <t>COTOVELO EM COBRE, DN 28 MM, 90 GRAUS, SEM ANEL DE SOLDA, INSTALADO EM RAMAL E SUB-RAMAL DE GÁS MEDICINAL - FORNECIMENTO E INSTALAÇÃO. AF_04/2022</t>
        </is>
      </c>
      <c r="C5549" s="330" t="inlineStr">
        <is>
          <t>UN</t>
        </is>
      </c>
      <c r="D5549" s="330" t="n">
        <v>44.74</v>
      </c>
      <c r="E5549" s="330" t="n">
        <v>45.82</v>
      </c>
      <c r="F5549" s="330" t="inlineStr">
        <is>
          <t>AS</t>
        </is>
      </c>
    </row>
    <row r="5550" ht="45" customHeight="1" s="496">
      <c r="A5550" s="330" t="n">
        <v>92328</v>
      </c>
      <c r="B5550" s="331" t="inlineStr">
        <is>
          <t>COTOVELO EM COBRE, DN 28 MM, 90 GRAUS, SEM ANEL DE SOLDA, INSTALADO EM RAMAL E SUB-RAMAL DE HIDRÁULICA PREDIAL - FORNECIMENTO E INSTALAÇÃO. AF_04/2022</t>
        </is>
      </c>
      <c r="C5550" s="330" t="inlineStr">
        <is>
          <t>UN</t>
        </is>
      </c>
      <c r="D5550" s="330" t="n">
        <v>40.81</v>
      </c>
      <c r="E5550" s="330" t="n">
        <v>41.7</v>
      </c>
      <c r="F5550" s="330" t="inlineStr">
        <is>
          <t>AS</t>
        </is>
      </c>
    </row>
    <row r="5551" ht="45" customHeight="1" s="496">
      <c r="A5551" s="330" t="n">
        <v>92289</v>
      </c>
      <c r="B5551" s="331" t="inlineStr">
        <is>
          <t>COTOVELO EM COBRE, DN 35 MM, 90 GRAUS, SEM ANEL DE SOLDA, INSTALADO EM PRUMADA DE HIDRÁULICA PREDIAL - FORNECIMENTO E INSTALAÇÃO. AF_04/2022</t>
        </is>
      </c>
      <c r="C5551" s="330" t="inlineStr">
        <is>
          <t>UN</t>
        </is>
      </c>
      <c r="D5551" s="330" t="n">
        <v>52.89</v>
      </c>
      <c r="E5551" s="330" t="n">
        <v>53.32</v>
      </c>
      <c r="F5551" s="330" t="inlineStr">
        <is>
          <t>AS</t>
        </is>
      </c>
    </row>
    <row r="5552" ht="45" customHeight="1" s="496">
      <c r="A5552" s="330" t="n">
        <v>92290</v>
      </c>
      <c r="B5552" s="331" t="inlineStr">
        <is>
          <t>COTOVELO EM COBRE, DN 42 MM, 90 GRAUS, SEM ANEL DE SOLDA, INSTALADO EM PRUMADA DE HIDRÁULICA PREDIAL - FORNECIMENTO E INSTALAÇÃO. AF_04/2022</t>
        </is>
      </c>
      <c r="C5552" s="330" t="inlineStr">
        <is>
          <t>UN</t>
        </is>
      </c>
      <c r="D5552" s="330" t="n">
        <v>79.95999999999999</v>
      </c>
      <c r="E5552" s="330" t="n">
        <v>80.45999999999999</v>
      </c>
      <c r="F5552" s="330" t="inlineStr">
        <is>
          <t>AS</t>
        </is>
      </c>
    </row>
    <row r="5553" ht="45" customHeight="1" s="496">
      <c r="A5553" s="330" t="n">
        <v>92291</v>
      </c>
      <c r="B5553" s="331" t="inlineStr">
        <is>
          <t>COTOVELO EM COBRE, DN 54 MM, 90 GRAUS, SEM ANEL DE SOLDA, INSTALADO EM PRUMADA DE HIDRÁULICA PREDIAL - FORNECIMENTO E INSTALAÇÃO. AF_04/2022</t>
        </is>
      </c>
      <c r="C5553" s="330" t="inlineStr">
        <is>
          <t>UN</t>
        </is>
      </c>
      <c r="D5553" s="330" t="n">
        <v>123.7</v>
      </c>
      <c r="E5553" s="330" t="n">
        <v>124.36</v>
      </c>
      <c r="F5553" s="330" t="inlineStr">
        <is>
          <t>AS</t>
        </is>
      </c>
    </row>
    <row r="5554" ht="45" customHeight="1" s="496">
      <c r="A5554" s="330" t="n">
        <v>92292</v>
      </c>
      <c r="B5554" s="331" t="inlineStr">
        <is>
          <t>COTOVELO EM COBRE, DN 66 MM, 90 GRAUS, SEM ANEL DE SOLDA, INSTALADO EM PRUMADA DE HIDRÁULICA PREDIAL - FORNECIMENTO E INSTALAÇÃO. AF_04/2022</t>
        </is>
      </c>
      <c r="C5554" s="330" t="inlineStr">
        <is>
          <t>UN</t>
        </is>
      </c>
      <c r="D5554" s="330" t="n">
        <v>381.52</v>
      </c>
      <c r="E5554" s="330" t="n">
        <v>382.33</v>
      </c>
      <c r="F5554" s="330" t="inlineStr">
        <is>
          <t>AS</t>
        </is>
      </c>
    </row>
    <row r="5555" ht="45" customHeight="1" s="496">
      <c r="A5555" s="330" t="n">
        <v>93082</v>
      </c>
      <c r="B5555" s="331" t="inlineStr">
        <is>
          <t>CURVA DE TRANSPOSIÇÃO EM BRONZE/LATÃO, DN 15 MM, SEM ANEL DE SOLDA, BOLSA X BOLSA, INSTALADO EM RAMAL DE DISTRIBUIÇÃO DE HIDRÁULICA PREDIAL - FORNECIMENTO E INSTALAÇÃO. AF_04/2022</t>
        </is>
      </c>
      <c r="C5555" s="330" t="inlineStr">
        <is>
          <t>UN</t>
        </is>
      </c>
      <c r="D5555" s="330" t="n">
        <v>26.06</v>
      </c>
      <c r="E5555" s="330" t="n">
        <v>26.36</v>
      </c>
      <c r="F5555" s="330" t="inlineStr">
        <is>
          <t>AS</t>
        </is>
      </c>
    </row>
    <row r="5556" ht="45" customHeight="1" s="496">
      <c r="A5556" s="330" t="n">
        <v>103885</v>
      </c>
      <c r="B5556" s="331" t="inlineStr">
        <is>
          <t>CURVA DE TRANSPOSIÇÃO EM BRONZE/LATÃO, DN 15 MM, SEM ANEL DE SOLDA, BOLSA X BOLSA, INSTALADO EM RAMAL E SUB-RAMAL DE AQUECIMENTO SOLAR - FORNECIMENTO E INSTALAÇÃO. AF_04/2022</t>
        </is>
      </c>
      <c r="C5556" s="330" t="inlineStr">
        <is>
          <t>UN</t>
        </is>
      </c>
      <c r="D5556" s="330" t="n">
        <v>29.75</v>
      </c>
      <c r="E5556" s="330" t="n">
        <v>30.22</v>
      </c>
      <c r="F5556" s="330" t="inlineStr">
        <is>
          <t>AS</t>
        </is>
      </c>
    </row>
    <row r="5557" ht="45" customHeight="1" s="496">
      <c r="A5557" s="330" t="n">
        <v>103816</v>
      </c>
      <c r="B5557" s="331" t="inlineStr">
        <is>
          <t>CURVA DE TRANSPOSIÇÃO EM BRONZE/LATÃO, DN 15 MM, SEM ANEL DE SOLDA, BOLSA X BOLSA, INSTALADO EM RAMAL E SUB-RAMAL DE GÁS COMBUSTÍVEL - FORNECIMENTO E INSTALAÇÃO. AF_04/2022</t>
        </is>
      </c>
      <c r="C5557" s="330" t="inlineStr">
        <is>
          <t>UN</t>
        </is>
      </c>
      <c r="D5557" s="330" t="n">
        <v>29.7</v>
      </c>
      <c r="E5557" s="330" t="n">
        <v>30.17</v>
      </c>
      <c r="F5557" s="330" t="inlineStr">
        <is>
          <t>AS</t>
        </is>
      </c>
    </row>
    <row r="5558" ht="45" customHeight="1" s="496">
      <c r="A5558" s="330" t="n">
        <v>103849</v>
      </c>
      <c r="B5558" s="331" t="inlineStr">
        <is>
          <t>CURVA DE TRANSPOSIÇÃO EM BRONZE/LATÃO, DN 15 MM, SEM ANEL DE SOLDA, BOLSA X BOLSA, INSTALADO EM RAMAL E SUB-RAMAL DE GÁS MEDICINAL - FORNECIMENTO E INSTALAÇÃO. AF_04/2022</t>
        </is>
      </c>
      <c r="C5558" s="330" t="inlineStr">
        <is>
          <t>UN</t>
        </is>
      </c>
      <c r="D5558" s="330" t="n">
        <v>29.15</v>
      </c>
      <c r="E5558" s="330" t="n">
        <v>29.59</v>
      </c>
      <c r="F5558" s="330" t="inlineStr">
        <is>
          <t>AS</t>
        </is>
      </c>
    </row>
    <row r="5559" ht="45" customHeight="1" s="496">
      <c r="A5559" s="330" t="n">
        <v>93105</v>
      </c>
      <c r="B5559" s="331" t="inlineStr">
        <is>
          <t>CURVA DE TRANSPOSIÇÃO EM BRONZE/LATÃO, DN 15 MM, SEM ANEL DE SOLDA, BOLSA X BOLSA, INSTALADO EM RAMAL E SUB-RAMAL DE HIDRÁULICA PREDIAL - FORNECIMENTO E INSTALAÇÃO. AF_04/2022</t>
        </is>
      </c>
      <c r="C5559" s="330" t="inlineStr">
        <is>
          <t>UN</t>
        </is>
      </c>
      <c r="D5559" s="330" t="n">
        <v>26.27</v>
      </c>
      <c r="E5559" s="330" t="n">
        <v>26.58</v>
      </c>
      <c r="F5559" s="330" t="inlineStr">
        <is>
          <t>AS</t>
        </is>
      </c>
    </row>
    <row r="5560" ht="45" customHeight="1" s="496">
      <c r="A5560" s="330" t="n">
        <v>93055</v>
      </c>
      <c r="B5560" s="331" t="inlineStr">
        <is>
          <t>CURVA DE TRANSPOSIÇÃO EM BRONZE/LATÃO, DN 22 MM, SEM ANEL DE SOLDA, BOLSA X BOLSA, INSTALADO EM PRUMADA DE HIDRÁULICA PREDIAL - FORNECIMENTO E INSTALAÇÃO. AF_04/2022</t>
        </is>
      </c>
      <c r="C5560" s="330" t="inlineStr">
        <is>
          <t>UN</t>
        </is>
      </c>
      <c r="D5560" s="330" t="n">
        <v>48.1</v>
      </c>
      <c r="E5560" s="330" t="n">
        <v>48.27</v>
      </c>
      <c r="F5560" s="330" t="inlineStr">
        <is>
          <t>AS</t>
        </is>
      </c>
    </row>
    <row r="5561" ht="45" customHeight="1" s="496">
      <c r="A5561" s="330" t="n">
        <v>93089</v>
      </c>
      <c r="B5561" s="331" t="inlineStr">
        <is>
          <t>CURVA DE TRANSPOSIÇÃO EM BRONZE/LATÃO, DN 22 MM, SEM ANEL DE SOLDA, BOLSA X BOLSA, INSTALADO EM RAMAL DE DISTRIBUIÇÃO DE HIDRÁULICA PREDIAL - FORNECIMENTO E INSTALAÇÃO. AF_04/2022</t>
        </is>
      </c>
      <c r="C5561" s="330" t="inlineStr">
        <is>
          <t>UN</t>
        </is>
      </c>
      <c r="D5561" s="330" t="n">
        <v>51.32</v>
      </c>
      <c r="E5561" s="330" t="n">
        <v>51.66</v>
      </c>
      <c r="F5561" s="330" t="inlineStr">
        <is>
          <t>AS</t>
        </is>
      </c>
    </row>
    <row r="5562" ht="45" customHeight="1" s="496">
      <c r="A5562" s="330" t="n">
        <v>103891</v>
      </c>
      <c r="B5562" s="331" t="inlineStr">
        <is>
          <t>CURVA DE TRANSPOSIÇÃO EM BRONZE/LATÃO, DN 22 MM, SEM ANEL DE SOLDA, BOLSA X BOLSA, INSTALADO EM RAMAL E SUB-RAMAL DE AQUECIMENTO SOLAR - FORNECIMENTO E INSTALAÇÃO. AF_04/2022</t>
        </is>
      </c>
      <c r="C5562" s="330" t="inlineStr">
        <is>
          <t>UN</t>
        </is>
      </c>
      <c r="D5562" s="330" t="n">
        <v>55.83</v>
      </c>
      <c r="E5562" s="330" t="n">
        <v>56.4</v>
      </c>
      <c r="F5562" s="330" t="inlineStr">
        <is>
          <t>AS</t>
        </is>
      </c>
    </row>
    <row r="5563" ht="45" customHeight="1" s="496">
      <c r="A5563" s="330" t="n">
        <v>103822</v>
      </c>
      <c r="B5563" s="331" t="inlineStr">
        <is>
          <t>CURVA DE TRANSPOSIÇÃO EM BRONZE/LATÃO, DN 22 MM, SEM ANEL DE SOLDA, BOLSA X BOLSA, INSTALADO EM RAMAL E SUB-RAMAL DE GÁS COMBUSTÍVEL - FORNECIMENTO E INSTALAÇÃO. AF_04/2022</t>
        </is>
      </c>
      <c r="C5563" s="330" t="inlineStr">
        <is>
          <t>UN</t>
        </is>
      </c>
      <c r="D5563" s="330" t="n">
        <v>60.8</v>
      </c>
      <c r="E5563" s="330" t="n">
        <v>61.61</v>
      </c>
      <c r="F5563" s="330" t="inlineStr">
        <is>
          <t>AS</t>
        </is>
      </c>
    </row>
    <row r="5564" ht="45" customHeight="1" s="496">
      <c r="A5564" s="330" t="n">
        <v>103855</v>
      </c>
      <c r="B5564" s="331" t="inlineStr">
        <is>
          <t>CURVA DE TRANSPOSIÇÃO EM BRONZE/LATÃO, DN 22 MM, SEM ANEL DE SOLDA, BOLSA X BOLSA, INSTALADO EM RAMAL E SUB-RAMAL DE GÁS MEDICINAL - FORNECIMENTO E INSTALAÇÃO. AF_04/2022</t>
        </is>
      </c>
      <c r="C5564" s="330" t="inlineStr">
        <is>
          <t>UN</t>
        </is>
      </c>
      <c r="D5564" s="330" t="n">
        <v>56.46</v>
      </c>
      <c r="E5564" s="330" t="n">
        <v>57.06</v>
      </c>
      <c r="F5564" s="330" t="inlineStr">
        <is>
          <t>AS</t>
        </is>
      </c>
    </row>
    <row r="5565" ht="45" customHeight="1" s="496">
      <c r="A5565" s="330" t="n">
        <v>93112</v>
      </c>
      <c r="B5565" s="331" t="inlineStr">
        <is>
          <t>CURVA DE TRANSPOSIÇÃO EM BRONZE/LATÃO, DN 22 MM, SEM ANEL DE SOLDA, BOLSA X BOLSA, INSTALADO EM RAMAL E SUB-RAMAL DE HIDRÁULICA PREDIAL - FORNECIMENTO E INSTALAÇÃO. AF_04/2022</t>
        </is>
      </c>
      <c r="C5565" s="330" t="inlineStr">
        <is>
          <t>UN</t>
        </is>
      </c>
      <c r="D5565" s="330" t="n">
        <v>53.71</v>
      </c>
      <c r="E5565" s="330" t="n">
        <v>54.17</v>
      </c>
      <c r="F5565" s="330" t="inlineStr">
        <is>
          <t>AS</t>
        </is>
      </c>
    </row>
    <row r="5566" ht="45" customHeight="1" s="496">
      <c r="A5566" s="330" t="n">
        <v>93060</v>
      </c>
      <c r="B5566" s="331" t="inlineStr">
        <is>
          <t>CURVA DE TRANSPOSIÇÃO EM BRONZE/LATÃO, DN 28 MM, SEM ANEL DE SOLDA, BOLSA X BOLSA, INSTALADO EM PRUMADA DE HIDRÁULICA PREDIAL - FORNECIMENTO E INSTALAÇÃO. AF_04/2022</t>
        </is>
      </c>
      <c r="C5566" s="330" t="inlineStr">
        <is>
          <t>UN</t>
        </is>
      </c>
      <c r="D5566" s="330" t="n">
        <v>84.17</v>
      </c>
      <c r="E5566" s="330" t="n">
        <v>84.39</v>
      </c>
      <c r="F5566" s="330" t="inlineStr">
        <is>
          <t>AS</t>
        </is>
      </c>
    </row>
    <row r="5567" ht="45" customHeight="1" s="496">
      <c r="A5567" s="330" t="n">
        <v>93094</v>
      </c>
      <c r="B5567" s="331" t="inlineStr">
        <is>
          <t>CURVA DE TRANSPOSIÇÃO EM BRONZE/LATÃO, DN 28 MM, SEM ANEL DE SOLDA, BOLSA X BOLSA, INSTALADO EM RAMAL DE DISTRIBUIÇÃO DE HIDRÁULICA PREDIAL - FORNECIMENTO E INSTALAÇÃO. AF_04/2022</t>
        </is>
      </c>
      <c r="C5567" s="330" t="inlineStr">
        <is>
          <t>UN</t>
        </is>
      </c>
      <c r="D5567" s="330" t="n">
        <v>87.15000000000001</v>
      </c>
      <c r="E5567" s="330" t="n">
        <v>87.53</v>
      </c>
      <c r="F5567" s="330" t="inlineStr">
        <is>
          <t>AS</t>
        </is>
      </c>
    </row>
    <row r="5568" ht="45" customHeight="1" s="496">
      <c r="A5568" s="330" t="n">
        <v>103897</v>
      </c>
      <c r="B5568" s="331" t="inlineStr">
        <is>
          <t>CURVA DE TRANSPOSIÇÃO EM BRONZE/LATÃO, DN 28 MM, SEM ANEL DE SOLDA, BOLSA X BOLSA, INSTALADO EM RAMAL E SUB-RAMAL DE AQUECIMENTO SOLAR - FORNECIMENTO E INSTALAÇÃO. AF_04/2022</t>
        </is>
      </c>
      <c r="C5568" s="330" t="inlineStr">
        <is>
          <t>UN</t>
        </is>
      </c>
      <c r="D5568" s="330" t="n">
        <v>92.34999999999999</v>
      </c>
      <c r="E5568" s="330" t="n">
        <v>93</v>
      </c>
      <c r="F5568" s="330" t="inlineStr">
        <is>
          <t>AS</t>
        </is>
      </c>
    </row>
    <row r="5569" ht="45" customHeight="1" s="496">
      <c r="A5569" s="330" t="n">
        <v>103828</v>
      </c>
      <c r="B5569" s="331" t="inlineStr">
        <is>
          <t>CURVA DE TRANSPOSIÇÃO EM BRONZE/LATÃO, DN 28 MM, SEM ANEL DE SOLDA, BOLSA X BOLSA, INSTALADO EM RAMAL E SUB-RAMAL DE GÁS COMBUSTÍVEL - FORNECIMENTO E INSTALAÇÃO. AF_04/2022</t>
        </is>
      </c>
      <c r="C5569" s="330" t="inlineStr">
        <is>
          <t>UN</t>
        </is>
      </c>
      <c r="D5569" s="330" t="n">
        <v>101.11</v>
      </c>
      <c r="E5569" s="330" t="n">
        <v>102.22</v>
      </c>
      <c r="F5569" s="330" t="inlineStr">
        <is>
          <t>AS</t>
        </is>
      </c>
    </row>
    <row r="5570" ht="45" customHeight="1" s="496">
      <c r="A5570" s="330" t="n">
        <v>103861</v>
      </c>
      <c r="B5570" s="331" t="inlineStr">
        <is>
          <t>CURVA DE TRANSPOSIÇÃO EM BRONZE/LATÃO, DN 28 MM, SEM ANEL DE SOLDA, BOLSA X BOLSA, INSTALADO EM RAMAL E SUB-RAMAL DE GÁS MEDICINAL - FORNECIMENTO E INSTALAÇÃO. AF_04/2022</t>
        </is>
      </c>
      <c r="C5570" s="330" t="inlineStr">
        <is>
          <t>UN</t>
        </is>
      </c>
      <c r="D5570" s="330" t="n">
        <v>94.05</v>
      </c>
      <c r="E5570" s="330" t="n">
        <v>94.77</v>
      </c>
      <c r="F5570" s="330" t="inlineStr">
        <is>
          <t>AS</t>
        </is>
      </c>
    </row>
    <row r="5571" ht="45" customHeight="1" s="496">
      <c r="A5571" s="330" t="n">
        <v>93115</v>
      </c>
      <c r="B5571" s="331" t="inlineStr">
        <is>
          <t>CURVA DE TRANSPOSIÇÃO EM BRONZE/LATÃO, DN 28 MM, SEM ANEL DE SOLDA, BOLSA X BOLSA, INSTALADO EM RAMAL E SUB-RAMAL DE HIDRÁULICA PREDIAL - FORNECIMENTO E INSTALAÇÃO. AF_04/2022</t>
        </is>
      </c>
      <c r="C5571" s="330" t="inlineStr">
        <is>
          <t>UN</t>
        </is>
      </c>
      <c r="D5571" s="330" t="n">
        <v>91.42</v>
      </c>
      <c r="E5571" s="330" t="n">
        <v>92</v>
      </c>
      <c r="F5571" s="330" t="inlineStr">
        <is>
          <t>AS</t>
        </is>
      </c>
    </row>
    <row r="5572" ht="45" customHeight="1" s="496">
      <c r="A5572" s="330" t="n">
        <v>93074</v>
      </c>
      <c r="B5572" s="331" t="inlineStr">
        <is>
          <t>CURVA EM COBRE, DN 15 MM, 45 GRAUS, SEM ANEL DE SOLDA, BOLSA X BOLSA, INSTALADO EM RAMAL DE DISTRIBUIÇÃO DE HIDRÁULICA PREDIAL - FORNECIMENTO E INSTALAÇÃO. AF_04/2022</t>
        </is>
      </c>
      <c r="C5572" s="330" t="inlineStr">
        <is>
          <t>UN</t>
        </is>
      </c>
      <c r="D5572" s="330" t="n">
        <v>15</v>
      </c>
      <c r="E5572" s="330" t="n">
        <v>15.43</v>
      </c>
      <c r="F5572" s="330" t="inlineStr">
        <is>
          <t>AS</t>
        </is>
      </c>
    </row>
    <row r="5573" ht="45" customHeight="1" s="496">
      <c r="A5573" s="330" t="n">
        <v>103875</v>
      </c>
      <c r="B5573" s="331" t="inlineStr">
        <is>
          <t>CURVA EM COBRE, DN 15 MM, 45 GRAUS, SEM ANEL DE SOLDA, BOLSA X BOLSA, INSTALADO EM RAMAL E SUB-RAMAL DE AQUECIMENTO SOLAR - FORNECIMENTO E INSTALAÇÃO. AF_04/2022</t>
        </is>
      </c>
      <c r="C5573" s="330" t="inlineStr">
        <is>
          <t>UN</t>
        </is>
      </c>
      <c r="D5573" s="330" t="n">
        <v>20.51</v>
      </c>
      <c r="E5573" s="330" t="n">
        <v>21.22</v>
      </c>
      <c r="F5573" s="330" t="inlineStr">
        <is>
          <t>AS</t>
        </is>
      </c>
    </row>
    <row r="5574" ht="45" customHeight="1" s="496">
      <c r="A5574" s="330" t="n">
        <v>103806</v>
      </c>
      <c r="B5574" s="331" t="inlineStr">
        <is>
          <t>CURVA EM COBRE, DN 15 MM, 45 GRAUS, SEM ANEL DE SOLDA, BOLSA X BOLSA, INSTALADO EM RAMAL E SUB-RAMAL DE GÁS COMBUSTÍVEL - FORNECIMENTO E INSTALAÇÃO. AF_04/2022</t>
        </is>
      </c>
      <c r="C5574" s="330" t="inlineStr">
        <is>
          <t>UN</t>
        </is>
      </c>
      <c r="D5574" s="330" t="n">
        <v>20.4</v>
      </c>
      <c r="E5574" s="330" t="n">
        <v>21.12</v>
      </c>
      <c r="F5574" s="330" t="inlineStr">
        <is>
          <t>AS</t>
        </is>
      </c>
    </row>
    <row r="5575" ht="45" customHeight="1" s="496">
      <c r="A5575" s="330" t="n">
        <v>103839</v>
      </c>
      <c r="B5575" s="331" t="inlineStr">
        <is>
          <t>CURVA EM COBRE, DN 15 MM, 45 GRAUS, SEM ANEL DE SOLDA, BOLSA X BOLSA, INSTALADO EM RAMAL E SUB-RAMAL DE GÁS MEDICINAL - FORNECIMENTO E INSTALAÇÃO. AF_04/2022</t>
        </is>
      </c>
      <c r="C5575" s="330" t="inlineStr">
        <is>
          <t>UN</t>
        </is>
      </c>
      <c r="D5575" s="330" t="n">
        <v>19.59</v>
      </c>
      <c r="E5575" s="330" t="n">
        <v>20.26</v>
      </c>
      <c r="F5575" s="330" t="inlineStr">
        <is>
          <t>AS</t>
        </is>
      </c>
    </row>
    <row r="5576" ht="45" customHeight="1" s="496">
      <c r="A5576" s="330" t="n">
        <v>93097</v>
      </c>
      <c r="B5576" s="331" t="inlineStr">
        <is>
          <t>CURVA EM COBRE, DN 15 MM, 45 GRAUS, SEM ANEL DE SOLDA, BOLSA X BOLSA, INSTALADO EM RAMAL E SUB-RAMAL DE HIDRÁULICA PREDIAL - FORNECIMENTO E INSTALAÇÃO. AF_04/2022</t>
        </is>
      </c>
      <c r="C5576" s="330" t="inlineStr">
        <is>
          <t>UN</t>
        </is>
      </c>
      <c r="D5576" s="330" t="n">
        <v>15.3</v>
      </c>
      <c r="E5576" s="330" t="n">
        <v>15.76</v>
      </c>
      <c r="F5576" s="330" t="inlineStr">
        <is>
          <t>AS</t>
        </is>
      </c>
    </row>
    <row r="5577" ht="45" customHeight="1" s="496">
      <c r="A5577" s="330" t="n">
        <v>93119</v>
      </c>
      <c r="B5577" s="331" t="inlineStr">
        <is>
          <t>CURVA EM COBRE, DN 22 MM, 45 GRAUS, SEM ANEL DE SOLDA, BOLSA X BOLSA, INSTALADO EM PRUMADA DE HIDRÁULICA PREDIAL - FORNECIMENTO E INSTALAÇÃO. AF_04/2022</t>
        </is>
      </c>
      <c r="C5577" s="330" t="inlineStr">
        <is>
          <t>UN</t>
        </is>
      </c>
      <c r="D5577" s="330" t="n">
        <v>18.77</v>
      </c>
      <c r="E5577" s="330" t="n">
        <v>19.02</v>
      </c>
      <c r="F5577" s="330" t="inlineStr">
        <is>
          <t>AS</t>
        </is>
      </c>
    </row>
    <row r="5578" ht="45" customHeight="1" s="496">
      <c r="A5578" s="330" t="n">
        <v>93076</v>
      </c>
      <c r="B5578" s="331" t="inlineStr">
        <is>
          <t>CURVA EM COBRE, DN 22 MM, 45 GRAUS, SEM ANEL DE SOLDA, BOLSA X BOLSA, INSTALADO EM RAMAL DE DISTRIBUIÇÃO DE HIDRÁULICA PREDIAL - FORNECIMENTO E INSTALAÇÃO. AF_04/2022</t>
        </is>
      </c>
      <c r="C5578" s="330" t="inlineStr">
        <is>
          <t>UN</t>
        </is>
      </c>
      <c r="D5578" s="330" t="n">
        <v>23.59</v>
      </c>
      <c r="E5578" s="330" t="n">
        <v>24.09</v>
      </c>
      <c r="F5578" s="330" t="inlineStr">
        <is>
          <t>AS</t>
        </is>
      </c>
    </row>
    <row r="5579" ht="45" customHeight="1" s="496">
      <c r="A5579" s="330" t="n">
        <v>103878</v>
      </c>
      <c r="B5579" s="331" t="inlineStr">
        <is>
          <t>CURVA EM COBRE, DN 22 MM, 45 GRAUS, SEM ANEL DE SOLDA, BOLSA X BOLSA, INSTALADO EM RAMAL E SUB-RAMAL DE AQUECIMENTO SOLAR - FORNECIMENTO E INSTALAÇÃO. AF_04/2022</t>
        </is>
      </c>
      <c r="C5579" s="330" t="inlineStr">
        <is>
          <t>UN</t>
        </is>
      </c>
      <c r="D5579" s="330" t="n">
        <v>30.33</v>
      </c>
      <c r="E5579" s="330" t="n">
        <v>31.18</v>
      </c>
      <c r="F5579" s="330" t="inlineStr">
        <is>
          <t>AS</t>
        </is>
      </c>
    </row>
    <row r="5580" ht="45" customHeight="1" s="496">
      <c r="A5580" s="330" t="n">
        <v>103809</v>
      </c>
      <c r="B5580" s="331" t="inlineStr">
        <is>
          <t>CURVA EM COBRE, DN 22 MM, 45 GRAUS, SEM ANEL DE SOLDA, BOLSA X BOLSA, INSTALADO EM RAMAL E SUB-RAMAL DE GÁS COMBUSTÍVEL - FORNECIMENTO E INSTALAÇÃO. AF_04/2022</t>
        </is>
      </c>
      <c r="C5580" s="330" t="inlineStr">
        <is>
          <t>UN</t>
        </is>
      </c>
      <c r="D5580" s="330" t="n">
        <v>37.74</v>
      </c>
      <c r="E5580" s="330" t="n">
        <v>38.96</v>
      </c>
      <c r="F5580" s="330" t="inlineStr">
        <is>
          <t>AS</t>
        </is>
      </c>
    </row>
    <row r="5581" ht="45" customHeight="1" s="496">
      <c r="A5581" s="330" t="n">
        <v>103842</v>
      </c>
      <c r="B5581" s="331" t="inlineStr">
        <is>
          <t>CURVA EM COBRE, DN 22 MM, 45 GRAUS, SEM ANEL DE SOLDA, BOLSA X BOLSA, INSTALADO EM RAMAL E SUB-RAMAL DE GÁS MEDICINAL - FORNECIMENTO E INSTALAÇÃO. AF_04/2022</t>
        </is>
      </c>
      <c r="C5581" s="330" t="inlineStr">
        <is>
          <t>UN</t>
        </is>
      </c>
      <c r="D5581" s="330" t="n">
        <v>31.26</v>
      </c>
      <c r="E5581" s="330" t="n">
        <v>32.16</v>
      </c>
      <c r="F5581" s="330" t="inlineStr">
        <is>
          <t>AS</t>
        </is>
      </c>
    </row>
    <row r="5582" ht="45" customHeight="1" s="496">
      <c r="A5582" s="330" t="n">
        <v>93099</v>
      </c>
      <c r="B5582" s="331" t="inlineStr">
        <is>
          <t>CURVA EM COBRE, DN 22 MM, 45 GRAUS, SEM ANEL DE SOLDA, BOLSA X BOLSA, INSTALADO EM RAMAL E SUB-RAMAL DE HIDRÁULICA PREDIAL - FORNECIMENTO E INSTALAÇÃO. AF_04/2022</t>
        </is>
      </c>
      <c r="C5582" s="330" t="inlineStr">
        <is>
          <t>UN</t>
        </is>
      </c>
      <c r="D5582" s="330" t="n">
        <v>27.15</v>
      </c>
      <c r="E5582" s="330" t="n">
        <v>27.84</v>
      </c>
      <c r="F5582" s="330" t="inlineStr">
        <is>
          <t>AS</t>
        </is>
      </c>
    </row>
    <row r="5583" ht="45" customHeight="1" s="496">
      <c r="A5583" s="330" t="n">
        <v>93122</v>
      </c>
      <c r="B5583" s="331" t="inlineStr">
        <is>
          <t>CURVA EM COBRE, DN 28 MM, 45 GRAUS, SEM ANEL DE SOLDA, BOLSA X BOLSA, INSTALADO EM PRUMADA DE HIDRÁULICA PREDIAL - FORNECIMENTO E INSTALAÇÃO. AF_04/2022</t>
        </is>
      </c>
      <c r="C5583" s="330" t="inlineStr">
        <is>
          <t>UN</t>
        </is>
      </c>
      <c r="D5583" s="330" t="n">
        <v>28.1</v>
      </c>
      <c r="E5583" s="330" t="n">
        <v>28.44</v>
      </c>
      <c r="F5583" s="330" t="inlineStr">
        <is>
          <t>AS</t>
        </is>
      </c>
    </row>
    <row r="5584" ht="45" customHeight="1" s="496">
      <c r="A5584" s="330" t="n">
        <v>93079</v>
      </c>
      <c r="B5584" s="331" t="inlineStr">
        <is>
          <t>CURVA EM COBRE, DN 28 MM, 45 GRAUS, SEM ANEL DE SOLDA, BOLSA X BOLSA, INSTALADO EM RAMAL DE DISTRIBUIÇÃO DE HIDRÁULICA PREDIAL - FORNECIMENTO E INSTALAÇÃO. AF_04/2022</t>
        </is>
      </c>
      <c r="C5584" s="330" t="inlineStr">
        <is>
          <t>UN</t>
        </is>
      </c>
      <c r="D5584" s="330" t="n">
        <v>32.57</v>
      </c>
      <c r="E5584" s="330" t="n">
        <v>33.13</v>
      </c>
      <c r="F5584" s="330" t="inlineStr">
        <is>
          <t>AS</t>
        </is>
      </c>
    </row>
    <row r="5585" ht="45" customHeight="1" s="496">
      <c r="A5585" s="330" t="n">
        <v>103882</v>
      </c>
      <c r="B5585" s="331" t="inlineStr">
        <is>
          <t>CURVA EM COBRE, DN 28 MM, 45 GRAUS, SEM ANEL DE SOLDA, BOLSA X BOLSA, INSTALADO EM RAMAL E SUB-RAMAL DE AQUECIMENTO SOLAR - FORNECIMENTO E INSTALAÇÃO. AF_04/2022</t>
        </is>
      </c>
      <c r="C5585" s="330" t="inlineStr">
        <is>
          <t>UN</t>
        </is>
      </c>
      <c r="D5585" s="330" t="n">
        <v>40.36</v>
      </c>
      <c r="E5585" s="330" t="n">
        <v>41.32</v>
      </c>
      <c r="F5585" s="330" t="inlineStr">
        <is>
          <t>AS</t>
        </is>
      </c>
    </row>
    <row r="5586" ht="45" customHeight="1" s="496">
      <c r="A5586" s="330" t="n">
        <v>103813</v>
      </c>
      <c r="B5586" s="331" t="inlineStr">
        <is>
          <t>CURVA EM COBRE, DN 28 MM, 45 GRAUS, SEM ANEL DE SOLDA, BOLSA X BOLSA, INSTALADO EM RAMAL E SUB-RAMAL DE GÁS COMBUSTÍVEL - FORNECIMENTO E INSTALAÇÃO. AF_04/2022</t>
        </is>
      </c>
      <c r="C5586" s="330" t="inlineStr">
        <is>
          <t>UN</t>
        </is>
      </c>
      <c r="D5586" s="330" t="n">
        <v>54.19</v>
      </c>
      <c r="E5586" s="330" t="n">
        <v>55.84</v>
      </c>
      <c r="F5586" s="330" t="inlineStr">
        <is>
          <t>AS</t>
        </is>
      </c>
    </row>
    <row r="5587" ht="45" customHeight="1" s="496">
      <c r="A5587" s="330" t="n">
        <v>103846</v>
      </c>
      <c r="B5587" s="331" t="inlineStr">
        <is>
          <t>CURVA EM COBRE, DN 28 MM, 45 GRAUS, SEM ANEL DE SOLDA, BOLSA X BOLSA, INSTALADO EM RAMAL E SUB-RAMAL DE GÁS MEDICINAL - FORNECIMENTO E INSTALAÇÃO. AF_04/2022</t>
        </is>
      </c>
      <c r="C5587" s="330" t="inlineStr">
        <is>
          <t>UN</t>
        </is>
      </c>
      <c r="D5587" s="330" t="n">
        <v>42.86</v>
      </c>
      <c r="E5587" s="330" t="n">
        <v>43.94</v>
      </c>
      <c r="F5587" s="330" t="inlineStr">
        <is>
          <t>AS</t>
        </is>
      </c>
    </row>
    <row r="5588" ht="45" customHeight="1" s="496">
      <c r="A5588" s="330" t="n">
        <v>93102</v>
      </c>
      <c r="B5588" s="331" t="inlineStr">
        <is>
          <t>CURVA EM COBRE, DN 28 MM, 45 GRAUS, SEM ANEL DE SOLDA, BOLSA X BOLSA, INSTALADO EM RAMAL E SUB-RAMAL DE HIDRÁULICA PREDIAL - FORNECIMENTO E INSTALAÇÃO. AF_04/2022</t>
        </is>
      </c>
      <c r="C5588" s="330" t="inlineStr">
        <is>
          <t>UN</t>
        </is>
      </c>
      <c r="D5588" s="330" t="n">
        <v>38.93</v>
      </c>
      <c r="E5588" s="330" t="n">
        <v>39.82</v>
      </c>
      <c r="F5588" s="330" t="inlineStr">
        <is>
          <t>AS</t>
        </is>
      </c>
    </row>
    <row r="5589" ht="45" customHeight="1" s="496">
      <c r="A5589" s="330" t="n">
        <v>93123</v>
      </c>
      <c r="B5589" s="331" t="inlineStr">
        <is>
          <t>CURVA EM COBRE, DN 35 MM, 45 GRAUS, SEM ANEL DE SOLDA, BOLSA X BOLSA, INSTALADO EM PRUMADA DE HIDRÁULICA PREDIAL - FORNECIMENTO E INSTALAÇÃO. AF_04/2022</t>
        </is>
      </c>
      <c r="C5589" s="330" t="inlineStr">
        <is>
          <t>UN</t>
        </is>
      </c>
      <c r="D5589" s="330" t="n">
        <v>62.13</v>
      </c>
      <c r="E5589" s="330" t="n">
        <v>62.56</v>
      </c>
      <c r="F5589" s="330" t="inlineStr">
        <is>
          <t>AS</t>
        </is>
      </c>
    </row>
    <row r="5590" ht="45" customHeight="1" s="496">
      <c r="A5590" s="330" t="n">
        <v>93124</v>
      </c>
      <c r="B5590" s="331" t="inlineStr">
        <is>
          <t>CURVA EM COBRE, DN 42 MM, 45 GRAUS, SEM ANEL DE SOLDA, BOLSA X BOLSA, INSTALADO EM PRUMADA DE HIDRÁULICA PREDIAL - FORNECIMENTO E INSTALAÇÃO. AF_04/2022</t>
        </is>
      </c>
      <c r="C5590" s="330" t="inlineStr">
        <is>
          <t>UN</t>
        </is>
      </c>
      <c r="D5590" s="330" t="n">
        <v>97.31</v>
      </c>
      <c r="E5590" s="330" t="n">
        <v>97.81</v>
      </c>
      <c r="F5590" s="330" t="inlineStr">
        <is>
          <t>AS</t>
        </is>
      </c>
    </row>
    <row r="5591" ht="45" customHeight="1" s="496">
      <c r="A5591" s="330" t="n">
        <v>93125</v>
      </c>
      <c r="B5591" s="331" t="inlineStr">
        <is>
          <t>CURVA EM COBRE, DN 54 MM, 45 GRAUS, SEM ANEL DE SOLDA, BOLSA X BOLSA, INSTALADO EM PRUMADA DE HIDRÁULICA PREDIAL - FORNECIMENTO E INSTALAÇÃO. AF_04/2022</t>
        </is>
      </c>
      <c r="C5591" s="330" t="inlineStr">
        <is>
          <t>UN</t>
        </is>
      </c>
      <c r="D5591" s="330" t="n">
        <v>142.92</v>
      </c>
      <c r="E5591" s="330" t="n">
        <v>143.58</v>
      </c>
      <c r="F5591" s="330" t="inlineStr">
        <is>
          <t>AS</t>
        </is>
      </c>
    </row>
    <row r="5592" ht="45" customHeight="1" s="496">
      <c r="A5592" s="330" t="n">
        <v>93126</v>
      </c>
      <c r="B5592" s="331" t="inlineStr">
        <is>
          <t>CURVA EM COBRE, DN 66 MM, 45 GRAUS, SEM ANEL DE SOLDA, BOLSA X BOLSA, INSTALADO EM PRUMADA DE HIDRÁULICA PREDIAL - FORNECIMENTO E INSTALAÇÃO. AF_04/2022</t>
        </is>
      </c>
      <c r="C5592" s="330" t="inlineStr">
        <is>
          <t>UN</t>
        </is>
      </c>
      <c r="D5592" s="330" t="n">
        <v>314.69</v>
      </c>
      <c r="E5592" s="330" t="n">
        <v>315.5</v>
      </c>
      <c r="F5592" s="330" t="inlineStr">
        <is>
          <t>AS</t>
        </is>
      </c>
    </row>
    <row r="5593" ht="45" customHeight="1" s="496">
      <c r="A5593" s="330" t="n">
        <v>93063</v>
      </c>
      <c r="B5593" s="331" t="inlineStr">
        <is>
          <t>JUNTA DE EXPANSÃO EM BRONZE/LATÃO, DN 35 MM, PONTA X PONTA, INSTALADO EM PRUMADA DE HIDRÁULICA PREDIAL - FORNECIMENTO E INSTALAÇÃO. AF_04/2022</t>
        </is>
      </c>
      <c r="C5593" s="330" t="inlineStr">
        <is>
          <t>UN</t>
        </is>
      </c>
      <c r="D5593" s="330" t="n">
        <v>697.67</v>
      </c>
      <c r="E5593" s="330" t="n">
        <v>697.96</v>
      </c>
      <c r="F5593" s="330" t="inlineStr">
        <is>
          <t>AS</t>
        </is>
      </c>
    </row>
    <row r="5594" ht="45" customHeight="1" s="496">
      <c r="A5594" s="330" t="n">
        <v>93066</v>
      </c>
      <c r="B5594" s="331" t="inlineStr">
        <is>
          <t>JUNTA DE EXPANSÃO EM BRONZE/LATÃO, DN 42 MM, PONTA X PONTA, INSTALADO EM PRUMADA DE HIDRÁULICA PREDIAL - FORNECIMENTO E INSTALAÇÃO. AF_04/2022</t>
        </is>
      </c>
      <c r="C5594" s="330" t="inlineStr">
        <is>
          <t>UN</t>
        </is>
      </c>
      <c r="D5594" s="330" t="n">
        <v>875.53</v>
      </c>
      <c r="E5594" s="330" t="n">
        <v>875.87</v>
      </c>
      <c r="F5594" s="330" t="inlineStr">
        <is>
          <t>AS</t>
        </is>
      </c>
    </row>
    <row r="5595" ht="45" customHeight="1" s="496">
      <c r="A5595" s="330" t="n">
        <v>93069</v>
      </c>
      <c r="B5595" s="331" t="inlineStr">
        <is>
          <t>JUNTA DE EXPANSÃO EM BRONZE/LATÃO, DN 54 MM, PONTA X PONTA, INSTALADO EM PRUMADA DE HIDRÁULICA PREDIAL - FORNECIMENTO E INSTALAÇÃO. AF_04/2022</t>
        </is>
      </c>
      <c r="C5595" s="330" t="inlineStr">
        <is>
          <t>UN</t>
        </is>
      </c>
      <c r="D5595" s="330" t="n">
        <v>1213.56</v>
      </c>
      <c r="E5595" s="330" t="n">
        <v>1214</v>
      </c>
      <c r="F5595" s="330" t="inlineStr">
        <is>
          <t>AS</t>
        </is>
      </c>
    </row>
    <row r="5596" ht="45" customHeight="1" s="496">
      <c r="A5596" s="330" t="n">
        <v>93072</v>
      </c>
      <c r="B5596" s="331" t="inlineStr">
        <is>
          <t>JUNTA DE EXPANSÃO EM BRONZE/LATÃO, DN 66 MM, PONTA X PONTA, INSTALADO EM PRUMADA DE HIDRÁULICA PREDIAL - FORNECIMENTO E INSTALAÇÃO. AF_04/2022</t>
        </is>
      </c>
      <c r="C5596" s="330" t="inlineStr">
        <is>
          <t>UN</t>
        </is>
      </c>
      <c r="D5596" s="330" t="n">
        <v>1601.51</v>
      </c>
      <c r="E5596" s="330" t="n">
        <v>1602.05</v>
      </c>
      <c r="F5596" s="330" t="inlineStr">
        <is>
          <t>AS</t>
        </is>
      </c>
    </row>
    <row r="5597" ht="45" customHeight="1" s="496">
      <c r="A5597" s="330" t="n">
        <v>93083</v>
      </c>
      <c r="B5597" s="331" t="inlineStr">
        <is>
          <t>JUNTA DE EXPANSÃO EM COBRE, DN 15 MM, PONTA X PONTA, INSTALADO EM RAMAL DE DISTRIBUIÇÃO DE HIDRÁULICA PREDIAL - FORNECIMENTO E INSTALAÇÃO. AF_04/2022</t>
        </is>
      </c>
      <c r="C5597" s="330" t="inlineStr">
        <is>
          <t>UN</t>
        </is>
      </c>
      <c r="D5597" s="330" t="n">
        <v>479.39</v>
      </c>
      <c r="E5597" s="330" t="n">
        <v>479.69</v>
      </c>
      <c r="F5597" s="330" t="inlineStr">
        <is>
          <t>AS</t>
        </is>
      </c>
    </row>
    <row r="5598" ht="45" customHeight="1" s="496">
      <c r="A5598" s="330" t="n">
        <v>103886</v>
      </c>
      <c r="B5598" s="331" t="inlineStr">
        <is>
          <t>JUNTA DE EXPANSÃO EM COBRE, DN 15 MM, PONTA X PONTA, INSTALADO EM RAMAL E SUB-RAMAL DE AQUECIMENTO SOLAR - FORNECIMENTO E INSTALAÇÃO. AF_04/2022</t>
        </is>
      </c>
      <c r="C5598" s="330" t="inlineStr">
        <is>
          <t>UN</t>
        </is>
      </c>
      <c r="D5598" s="330" t="n">
        <v>483.08</v>
      </c>
      <c r="E5598" s="330" t="n">
        <v>483.55</v>
      </c>
      <c r="F5598" s="330" t="inlineStr">
        <is>
          <t>AS</t>
        </is>
      </c>
    </row>
    <row r="5599" ht="45" customHeight="1" s="496">
      <c r="A5599" s="330" t="n">
        <v>103817</v>
      </c>
      <c r="B5599" s="331" t="inlineStr">
        <is>
          <t>JUNTA DE EXPANSÃO EM COBRE, DN 15 MM, PONTA X PONTA, INSTALADO EM RAMAL E SUB-RAMAL DE GÁS COMBUSTÍVEL - FORNECIMENTO E INSTALAÇÃO. AF_04/2022</t>
        </is>
      </c>
      <c r="C5599" s="330" t="inlineStr">
        <is>
          <t>UN</t>
        </is>
      </c>
      <c r="D5599" s="330" t="n">
        <v>483.03</v>
      </c>
      <c r="E5599" s="330" t="n">
        <v>483.5</v>
      </c>
      <c r="F5599" s="330" t="inlineStr">
        <is>
          <t>AS</t>
        </is>
      </c>
    </row>
    <row r="5600" ht="45" customHeight="1" s="496">
      <c r="A5600" s="330" t="n">
        <v>103850</v>
      </c>
      <c r="B5600" s="331" t="inlineStr">
        <is>
          <t>JUNTA DE EXPANSÃO EM COBRE, DN 15 MM, PONTA X PONTA, INSTALADO EM RAMAL E SUB-RAMAL DE GÁS MEDICINAL - FORNECIMENTO E INSTALAÇÃO. AF_04/2022</t>
        </is>
      </c>
      <c r="C5600" s="330" t="inlineStr">
        <is>
          <t>UN</t>
        </is>
      </c>
      <c r="D5600" s="330" t="n">
        <v>482.48</v>
      </c>
      <c r="E5600" s="330" t="n">
        <v>482.92</v>
      </c>
      <c r="F5600" s="330" t="inlineStr">
        <is>
          <t>AS</t>
        </is>
      </c>
    </row>
    <row r="5601" ht="45" customHeight="1" s="496">
      <c r="A5601" s="330" t="n">
        <v>93106</v>
      </c>
      <c r="B5601" s="331" t="inlineStr">
        <is>
          <t>JUNTA DE EXPANSÃO EM COBRE, DN 15 MM, PONTA X PONTA, INSTALADO EM RAMAL E SUB-RAMAL DE HIDRÁULICA PREDIAL - FORNECIMENTO E INSTALAÇÃO. AF_04/2022</t>
        </is>
      </c>
      <c r="C5601" s="330" t="inlineStr">
        <is>
          <t>UN</t>
        </is>
      </c>
      <c r="D5601" s="330" t="n">
        <v>479.6</v>
      </c>
      <c r="E5601" s="330" t="n">
        <v>479.91</v>
      </c>
      <c r="F5601" s="330" t="inlineStr">
        <is>
          <t>AS</t>
        </is>
      </c>
    </row>
    <row r="5602" ht="45" customHeight="1" s="496">
      <c r="A5602" s="330" t="n">
        <v>93052</v>
      </c>
      <c r="B5602" s="331" t="inlineStr">
        <is>
          <t>JUNTA DE EXPANSÃO EM COBRE, DN 22 MM, PONTA X PONTA, INSTALADO EM PRUMADA DE HIDRÁULICA PREDIAL - FORNECIMENTO E INSTALAÇÃO. AF_04/2022</t>
        </is>
      </c>
      <c r="C5602" s="330" t="inlineStr">
        <is>
          <t>UN</t>
        </is>
      </c>
      <c r="D5602" s="330" t="n">
        <v>553.33</v>
      </c>
      <c r="E5602" s="330" t="n">
        <v>553.5</v>
      </c>
      <c r="F5602" s="330" t="inlineStr">
        <is>
          <t>AS</t>
        </is>
      </c>
    </row>
    <row r="5603" ht="45" customHeight="1" s="496">
      <c r="A5603" s="330" t="n">
        <v>93086</v>
      </c>
      <c r="B5603" s="331" t="inlineStr">
        <is>
          <t>JUNTA DE EXPANSÃO EM COBRE, DN 22 MM, PONTA X PONTA, INSTALADO EM RAMAL DE DISTRIBUIÇÃO DE HIDRÁULICA PREDIAL - FORNECIMENTO E INSTALAÇÃO. AF_04/2022</t>
        </is>
      </c>
      <c r="C5603" s="330" t="inlineStr">
        <is>
          <t>UN</t>
        </is>
      </c>
      <c r="D5603" s="330" t="n">
        <v>556.55</v>
      </c>
      <c r="E5603" s="330" t="n">
        <v>556.89</v>
      </c>
      <c r="F5603" s="330" t="inlineStr">
        <is>
          <t>AS</t>
        </is>
      </c>
    </row>
    <row r="5604" ht="45" customHeight="1" s="496">
      <c r="A5604" s="330" t="n">
        <v>103890</v>
      </c>
      <c r="B5604" s="331" t="inlineStr">
        <is>
          <t>JUNTA DE EXPANSÃO EM COBRE, DN 22 MM, PONTA X PONTA, INSTALADO EM RAMAL E SUB-RAMAL DE AQUECIMENTO SOLAR - FORNECIMENTO E INSTALAÇÃO. AF_04/2022</t>
        </is>
      </c>
      <c r="C5604" s="330" t="inlineStr">
        <is>
          <t>UN</t>
        </is>
      </c>
      <c r="D5604" s="330" t="n">
        <v>561.0599999999999</v>
      </c>
      <c r="E5604" s="330" t="n">
        <v>561.63</v>
      </c>
      <c r="F5604" s="330" t="inlineStr">
        <is>
          <t>AS</t>
        </is>
      </c>
    </row>
    <row r="5605" ht="45" customHeight="1" s="496">
      <c r="A5605" s="330" t="n">
        <v>103821</v>
      </c>
      <c r="B5605" s="331" t="inlineStr">
        <is>
          <t>JUNTA DE EXPANSÃO EM COBRE, DN 22 MM, PONTA X PONTA, INSTALADO EM RAMAL E SUB-RAMAL DE GÁS COMBUSTÍVEL - FORNECIMENTO E INSTALAÇÃO. AF_04/2022</t>
        </is>
      </c>
      <c r="C5605" s="330" t="inlineStr">
        <is>
          <t>UN</t>
        </is>
      </c>
      <c r="D5605" s="330" t="n">
        <v>566.03</v>
      </c>
      <c r="E5605" s="330" t="n">
        <v>566.84</v>
      </c>
      <c r="F5605" s="330" t="inlineStr">
        <is>
          <t>AS</t>
        </is>
      </c>
    </row>
    <row r="5606" ht="45" customHeight="1" s="496">
      <c r="A5606" s="330" t="n">
        <v>103854</v>
      </c>
      <c r="B5606" s="331" t="inlineStr">
        <is>
          <t>JUNTA DE EXPANSÃO EM COBRE, DN 22 MM, PONTA X PONTA, INSTALADO EM RAMAL E SUB-RAMAL DE GÁS MEDICINAL - FORNECIMENTO E INSTALAÇÃO. AF_04/2022</t>
        </is>
      </c>
      <c r="C5606" s="330" t="inlineStr">
        <is>
          <t>UN</t>
        </is>
      </c>
      <c r="D5606" s="330" t="n">
        <v>561.6900000000001</v>
      </c>
      <c r="E5606" s="330" t="n">
        <v>562.29</v>
      </c>
      <c r="F5606" s="330" t="inlineStr">
        <is>
          <t>AS</t>
        </is>
      </c>
    </row>
    <row r="5607" ht="45" customHeight="1" s="496">
      <c r="A5607" s="330" t="n">
        <v>93109</v>
      </c>
      <c r="B5607" s="331" t="inlineStr">
        <is>
          <t>JUNTA DE EXPANSÃO EM COBRE, DN 22 MM, PONTA X PONTA, INSTALADO EM RAMAL E SUB-RAMAL DE HIDRÁULICA PREDIAL - FORNECIMENTO E INSTALAÇÃO. AF_04/2022</t>
        </is>
      </c>
      <c r="C5607" s="330" t="inlineStr">
        <is>
          <t>UN</t>
        </is>
      </c>
      <c r="D5607" s="330" t="n">
        <v>558.9400000000001</v>
      </c>
      <c r="E5607" s="330" t="n">
        <v>559.4</v>
      </c>
      <c r="F5607" s="330" t="inlineStr">
        <is>
          <t>AS</t>
        </is>
      </c>
    </row>
    <row r="5608" ht="45" customHeight="1" s="496">
      <c r="A5608" s="330" t="n">
        <v>93058</v>
      </c>
      <c r="B5608" s="331" t="inlineStr">
        <is>
          <t>JUNTA DE EXPANSÃO EM COBRE, DN 28 MM, PONTA X PONTA, INSTALADO EM PRUMADA DE HIDRÁULICA PREDIAL - FORNECIMENTO E INSTALAÇÃO. AF_04/2022</t>
        </is>
      </c>
      <c r="C5608" s="330" t="inlineStr">
        <is>
          <t>UN</t>
        </is>
      </c>
      <c r="D5608" s="330" t="n">
        <v>608.8</v>
      </c>
      <c r="E5608" s="330" t="n">
        <v>609.02</v>
      </c>
      <c r="F5608" s="330" t="inlineStr">
        <is>
          <t>AS</t>
        </is>
      </c>
    </row>
    <row r="5609" ht="45" customHeight="1" s="496">
      <c r="A5609" s="330" t="n">
        <v>93092</v>
      </c>
      <c r="B5609" s="331" t="inlineStr">
        <is>
          <t>JUNTA DE EXPANSÃO EM COBRE, DN 28 MM, PONTA X PONTA, INSTALADO EM RAMAL DE DISTRIBUIÇÃO DE HIDRÁULICA PREDIAL - FORNECIMENTO E INSTALAÇÃO. AF_04/2022</t>
        </is>
      </c>
      <c r="C5609" s="330" t="inlineStr">
        <is>
          <t>UN</t>
        </is>
      </c>
      <c r="D5609" s="330" t="n">
        <v>611.78</v>
      </c>
      <c r="E5609" s="330" t="n">
        <v>612.16</v>
      </c>
      <c r="F5609" s="330" t="inlineStr">
        <is>
          <t>AS</t>
        </is>
      </c>
    </row>
    <row r="5610" ht="45" customHeight="1" s="496">
      <c r="A5610" s="330" t="n">
        <v>103898</v>
      </c>
      <c r="B5610" s="331" t="inlineStr">
        <is>
          <t>JUNTA DE EXPANSÃO EM COBRE, DN 28 MM, PONTA X PONTA, INSTALADO EM RAMAL E SUB-RAMAL DE AQUECIMENTO SOLAR - FORNECIMENTO E INSTALAÇÃO. AF_04/2022</t>
        </is>
      </c>
      <c r="C5610" s="330" t="inlineStr">
        <is>
          <t>UN</t>
        </is>
      </c>
      <c r="D5610" s="330" t="n">
        <v>616.98</v>
      </c>
      <c r="E5610" s="330" t="n">
        <v>617.63</v>
      </c>
      <c r="F5610" s="330" t="inlineStr">
        <is>
          <t>AS</t>
        </is>
      </c>
    </row>
    <row r="5611" ht="45" customHeight="1" s="496">
      <c r="A5611" s="330" t="n">
        <v>103829</v>
      </c>
      <c r="B5611" s="331" t="inlineStr">
        <is>
          <t>JUNTA DE EXPANSÃO EM COBRE, DN 28 MM, PONTA X PONTA, INSTALADO EM RAMAL E SUB-RAMAL DE GÁS COMBUSTÍVEL - FORNECIMENTO E INSTALAÇÃO. AF_04/2022</t>
        </is>
      </c>
      <c r="C5611" s="330" t="inlineStr">
        <is>
          <t>UN</t>
        </is>
      </c>
      <c r="D5611" s="330" t="n">
        <v>625.74</v>
      </c>
      <c r="E5611" s="330" t="n">
        <v>626.85</v>
      </c>
      <c r="F5611" s="330" t="inlineStr">
        <is>
          <t>AS</t>
        </is>
      </c>
    </row>
    <row r="5612" ht="45" customHeight="1" s="496">
      <c r="A5612" s="330" t="n">
        <v>103862</v>
      </c>
      <c r="B5612" s="331" t="inlineStr">
        <is>
          <t>JUNTA DE EXPANSÃO EM COBRE, DN 28 MM, PONTA X PONTA, INSTALADO EM RAMAL E SUB-RAMAL DE GÁS MEDICINAL - FORNECIMENTO E INSTALAÇÃO. AF_04/2022</t>
        </is>
      </c>
      <c r="C5612" s="330" t="inlineStr">
        <is>
          <t>UN</t>
        </is>
      </c>
      <c r="D5612" s="330" t="n">
        <v>618.6799999999999</v>
      </c>
      <c r="E5612" s="330" t="n">
        <v>619.4</v>
      </c>
      <c r="F5612" s="330" t="inlineStr">
        <is>
          <t>AS</t>
        </is>
      </c>
    </row>
    <row r="5613" ht="45" customHeight="1" s="496">
      <c r="A5613" s="330" t="n">
        <v>93116</v>
      </c>
      <c r="B5613" s="331" t="inlineStr">
        <is>
          <t>JUNTA DE EXPANSÃO EM COBRE, DN 28 MM, PONTA X PONTA, INSTALADO EM RAMAL E SUB-RAMAL DE HIDRÁULICA PREDIAL - FORNECIMENTO E INSTALAÇÃO. AF_04/2022</t>
        </is>
      </c>
      <c r="C5613" s="330" t="inlineStr">
        <is>
          <t>UN</t>
        </is>
      </c>
      <c r="D5613" s="330" t="n">
        <v>616.05</v>
      </c>
      <c r="E5613" s="330" t="n">
        <v>616.63</v>
      </c>
      <c r="F5613" s="330" t="inlineStr">
        <is>
          <t>AS</t>
        </is>
      </c>
    </row>
    <row r="5614" ht="45" customHeight="1" s="496">
      <c r="A5614" s="330" t="n">
        <v>92314</v>
      </c>
      <c r="B5614" s="331" t="inlineStr">
        <is>
          <t>LUVA EM COBRE, DN 15 MM, SEM ANEL DE SOLDA, INSTALADO EM RAMAL DE DISTRIBUIÇÃO DE HIDRÁULICA PREDIAL - FORNECIMENTO E INSTALAÇÃO. AF_04/2022</t>
        </is>
      </c>
      <c r="C5614" s="330" t="inlineStr">
        <is>
          <t>UN</t>
        </is>
      </c>
      <c r="D5614" s="330" t="n">
        <v>9.720000000000001</v>
      </c>
      <c r="E5614" s="330" t="n">
        <v>10.02</v>
      </c>
      <c r="F5614" s="330" t="inlineStr">
        <is>
          <t>AS</t>
        </is>
      </c>
    </row>
    <row r="5615" ht="45" customHeight="1" s="496">
      <c r="A5615" s="330" t="n">
        <v>103883</v>
      </c>
      <c r="B5615" s="331" t="inlineStr">
        <is>
          <t>LUVA EM COBRE, DN 15 MM, SEM ANEL DE SOLDA, INSTALADO EM RAMAL E SUB-RAMAL DE AQUECIMENTO SOLAR - FORNECIMENTO E INSTALAÇÃO. AF_04/2022</t>
        </is>
      </c>
      <c r="C5615" s="330" t="inlineStr">
        <is>
          <t>UN</t>
        </is>
      </c>
      <c r="D5615" s="330" t="n">
        <v>13.41</v>
      </c>
      <c r="E5615" s="330" t="n">
        <v>13.88</v>
      </c>
      <c r="F5615" s="330" t="inlineStr">
        <is>
          <t>AS</t>
        </is>
      </c>
    </row>
    <row r="5616" ht="45" customHeight="1" s="496">
      <c r="A5616" s="330" t="n">
        <v>103814</v>
      </c>
      <c r="B5616" s="331" t="inlineStr">
        <is>
          <t>LUVA EM COBRE, DN 15 MM, SEM ANEL DE SOLDA, INSTALADO EM RAMAL E SUB-RAMAL DE GÁS COMBUSTÍVEL - FORNECIMENTO E INSTALAÇÃO. AF_04/2022</t>
        </is>
      </c>
      <c r="C5616" s="330" t="inlineStr">
        <is>
          <t>UN</t>
        </is>
      </c>
      <c r="D5616" s="330" t="n">
        <v>13.36</v>
      </c>
      <c r="E5616" s="330" t="n">
        <v>13.83</v>
      </c>
      <c r="F5616" s="330" t="inlineStr">
        <is>
          <t>AS</t>
        </is>
      </c>
    </row>
    <row r="5617" ht="45" customHeight="1" s="496">
      <c r="A5617" s="330" t="n">
        <v>103847</v>
      </c>
      <c r="B5617" s="331" t="inlineStr">
        <is>
          <t>LUVA EM COBRE, DN 15 MM, SEM ANEL DE SOLDA, INSTALADO EM RAMAL E SUB-RAMAL DE GÁS MEDICINAL - FORNECIMENTO E INSTALAÇÃO. AF_04/2022</t>
        </is>
      </c>
      <c r="C5617" s="330" t="inlineStr">
        <is>
          <t>UN</t>
        </is>
      </c>
      <c r="D5617" s="330" t="n">
        <v>12.81</v>
      </c>
      <c r="E5617" s="330" t="n">
        <v>13.25</v>
      </c>
      <c r="F5617" s="330" t="inlineStr">
        <is>
          <t>AS</t>
        </is>
      </c>
    </row>
    <row r="5618" ht="45" customHeight="1" s="496">
      <c r="A5618" s="330" t="n">
        <v>92329</v>
      </c>
      <c r="B5618" s="331" t="inlineStr">
        <is>
          <t>LUVA EM COBRE, DN 15 MM, SEM ANEL DE SOLDA, INSTALADO EM RAMAL E SUB-RAMAL DE HIDRÁULICA PREDIAL - FORNECIMENTO E INSTALAÇÃO. AF_04/2022</t>
        </is>
      </c>
      <c r="C5618" s="330" t="inlineStr">
        <is>
          <t>UN</t>
        </is>
      </c>
      <c r="D5618" s="330" t="n">
        <v>9.93</v>
      </c>
      <c r="E5618" s="330" t="n">
        <v>10.24</v>
      </c>
      <c r="F5618" s="330" t="inlineStr">
        <is>
          <t>AS</t>
        </is>
      </c>
    </row>
    <row r="5619" ht="45" customHeight="1" s="496">
      <c r="A5619" s="330" t="n">
        <v>92293</v>
      </c>
      <c r="B5619" s="331" t="inlineStr">
        <is>
          <t>LUVA EM COBRE, DN 22 MM, SEM ANEL DE SOLDA, INSTALADO EM PRUMADA DE HIDRÁULICA PREDIAL - FORNECIMENTO E INSTALAÇÃO. AF_04/2022</t>
        </is>
      </c>
      <c r="C5619" s="330" t="inlineStr">
        <is>
          <t>UN</t>
        </is>
      </c>
      <c r="D5619" s="330" t="n">
        <v>10.86</v>
      </c>
      <c r="E5619" s="330" t="n">
        <v>11.03</v>
      </c>
      <c r="F5619" s="330" t="inlineStr">
        <is>
          <t>AS</t>
        </is>
      </c>
    </row>
    <row r="5620" ht="45" customHeight="1" s="496">
      <c r="A5620" s="330" t="n">
        <v>92315</v>
      </c>
      <c r="B5620" s="331" t="inlineStr">
        <is>
          <t>LUVA EM COBRE, DN 22 MM, SEM ANEL DE SOLDA, INSTALADO EM RAMAL DE DISTRIBUIÇÃO DE HIDRÁULICA PREDIAL - FORNECIMENTO E INSTALAÇÃO. AF_04/2022</t>
        </is>
      </c>
      <c r="C5620" s="330" t="inlineStr">
        <is>
          <t>UN</t>
        </is>
      </c>
      <c r="D5620" s="330" t="n">
        <v>14.08</v>
      </c>
      <c r="E5620" s="330" t="n">
        <v>14.42</v>
      </c>
      <c r="F5620" s="330" t="inlineStr">
        <is>
          <t>AS</t>
        </is>
      </c>
    </row>
    <row r="5621" ht="45" customHeight="1" s="496">
      <c r="A5621" s="330" t="n">
        <v>103888</v>
      </c>
      <c r="B5621" s="331" t="inlineStr">
        <is>
          <t>LUVA EM COBRE, DN 22 MM, SEM ANEL DE SOLDA, INSTALADO EM RAMAL E SUB-RAMAL DE AQUECIMENTO SOLAR - FORNECIMENTO E INSTALAÇÃO. AF_04/2022</t>
        </is>
      </c>
      <c r="C5621" s="330" t="inlineStr">
        <is>
          <t>UN</t>
        </is>
      </c>
      <c r="D5621" s="330" t="n">
        <v>18.59</v>
      </c>
      <c r="E5621" s="330" t="n">
        <v>19.16</v>
      </c>
      <c r="F5621" s="330" t="inlineStr">
        <is>
          <t>AS</t>
        </is>
      </c>
    </row>
    <row r="5622" ht="45" customHeight="1" s="496">
      <c r="A5622" s="330" t="n">
        <v>103819</v>
      </c>
      <c r="B5622" s="331" t="inlineStr">
        <is>
          <t>LUVA EM COBRE, DN 22 MM, SEM ANEL DE SOLDA, INSTALADO EM RAMAL E SUB-RAMAL DE GÁS COMBUSTÍVEL - FORNECIMENTO E INSTALAÇÃO. AF_04/2022</t>
        </is>
      </c>
      <c r="C5622" s="330" t="inlineStr">
        <is>
          <t>UN</t>
        </is>
      </c>
      <c r="D5622" s="330" t="n">
        <v>23.56</v>
      </c>
      <c r="E5622" s="330" t="n">
        <v>24.37</v>
      </c>
      <c r="F5622" s="330" t="inlineStr">
        <is>
          <t>AS</t>
        </is>
      </c>
    </row>
    <row r="5623" ht="45" customHeight="1" s="496">
      <c r="A5623" s="330" t="n">
        <v>103852</v>
      </c>
      <c r="B5623" s="331" t="inlineStr">
        <is>
          <t>LUVA EM COBRE, DN 22 MM, SEM ANEL DE SOLDA, INSTALADO EM RAMAL E SUB-RAMAL DE GÁS MEDICINAL - FORNECIMENTO E INSTALAÇÃO. AF_04/2022</t>
        </is>
      </c>
      <c r="C5623" s="330" t="inlineStr">
        <is>
          <t>UN</t>
        </is>
      </c>
      <c r="D5623" s="330" t="n">
        <v>19.22</v>
      </c>
      <c r="E5623" s="330" t="n">
        <v>19.82</v>
      </c>
      <c r="F5623" s="330" t="inlineStr">
        <is>
          <t>AS</t>
        </is>
      </c>
    </row>
    <row r="5624" ht="45" customHeight="1" s="496">
      <c r="A5624" s="330" t="n">
        <v>92330</v>
      </c>
      <c r="B5624" s="331" t="inlineStr">
        <is>
          <t>LUVA EM COBRE, DN 22 MM, SEM ANEL DE SOLDA, INSTALADO EM RAMAL E SUB-RAMAL DE HIDRÁULICA PREDIAL - FORNECIMENTO E INSTALAÇÃO. AF_04/2022</t>
        </is>
      </c>
      <c r="C5624" s="330" t="inlineStr">
        <is>
          <t>UN</t>
        </is>
      </c>
      <c r="D5624" s="330" t="n">
        <v>16.47</v>
      </c>
      <c r="E5624" s="330" t="n">
        <v>16.93</v>
      </c>
      <c r="F5624" s="330" t="inlineStr">
        <is>
          <t>AS</t>
        </is>
      </c>
    </row>
    <row r="5625" ht="45" customHeight="1" s="496">
      <c r="A5625" s="330" t="n">
        <v>92294</v>
      </c>
      <c r="B5625" s="331" t="inlineStr">
        <is>
          <t>LUVA EM COBRE, DN 28 MM, SEM ANEL DE SOLDA, INSTALADO EM PRUMADA DE HIDRÁULICA PREDIAL - FORNECIMENTO E INSTALAÇÃO. AF_04/2022</t>
        </is>
      </c>
      <c r="C5625" s="330" t="inlineStr">
        <is>
          <t>UN</t>
        </is>
      </c>
      <c r="D5625" s="330" t="n">
        <v>18.29</v>
      </c>
      <c r="E5625" s="330" t="n">
        <v>18.51</v>
      </c>
      <c r="F5625" s="330" t="inlineStr">
        <is>
          <t>AS</t>
        </is>
      </c>
    </row>
    <row r="5626" ht="45" customHeight="1" s="496">
      <c r="A5626" s="330" t="n">
        <v>92316</v>
      </c>
      <c r="B5626" s="331" t="inlineStr">
        <is>
          <t>LUVA EM COBRE, DN 28 MM, SEM ANEL DE SOLDA, INSTALADO EM RAMAL DE DISTRIBUIÇÃO DE HIDRÁULICA PREDIAL - FORNECIMENTO E INSTALAÇÃO. AF_04/2022</t>
        </is>
      </c>
      <c r="C5626" s="330" t="inlineStr">
        <is>
          <t>UN</t>
        </is>
      </c>
      <c r="D5626" s="330" t="n">
        <v>21.27</v>
      </c>
      <c r="E5626" s="330" t="n">
        <v>21.65</v>
      </c>
      <c r="F5626" s="330" t="inlineStr">
        <is>
          <t>AS</t>
        </is>
      </c>
    </row>
    <row r="5627" ht="45" customHeight="1" s="496">
      <c r="A5627" s="330" t="n">
        <v>103895</v>
      </c>
      <c r="B5627" s="331" t="inlineStr">
        <is>
          <t>LUVA EM COBRE, DN 28 MM, SEM ANEL DE SOLDA, INSTALADO EM RAMAL E SUB-RAMAL DE AQUECIMENTO SOLAR - FORNECIMENTO E INSTALAÇÃO. AF_04/2022</t>
        </is>
      </c>
      <c r="C5627" s="330" t="inlineStr">
        <is>
          <t>UN</t>
        </is>
      </c>
      <c r="D5627" s="330" t="n">
        <v>26.47</v>
      </c>
      <c r="E5627" s="330" t="n">
        <v>27.12</v>
      </c>
      <c r="F5627" s="330" t="inlineStr">
        <is>
          <t>AS</t>
        </is>
      </c>
    </row>
    <row r="5628" ht="45" customHeight="1" s="496">
      <c r="A5628" s="330" t="n">
        <v>103826</v>
      </c>
      <c r="B5628" s="331" t="inlineStr">
        <is>
          <t>LUVA EM COBRE, DN 28 MM, SEM ANEL DE SOLDA, INSTALADO EM RAMAL E SUB-RAMAL DE GÁS COMBUSTÍVEL - FORNECIMENTO E INSTALAÇÃO. AF_04/2022</t>
        </is>
      </c>
      <c r="C5628" s="330" t="inlineStr">
        <is>
          <t>UN</t>
        </is>
      </c>
      <c r="D5628" s="330" t="n">
        <v>35.23</v>
      </c>
      <c r="E5628" s="330" t="n">
        <v>36.34</v>
      </c>
      <c r="F5628" s="330" t="inlineStr">
        <is>
          <t>AS</t>
        </is>
      </c>
    </row>
    <row r="5629" ht="45" customHeight="1" s="496">
      <c r="A5629" s="330" t="n">
        <v>103859</v>
      </c>
      <c r="B5629" s="331" t="inlineStr">
        <is>
          <t>LUVA EM COBRE, DN 28 MM, SEM ANEL DE SOLDA, INSTALADO EM RAMAL E SUB-RAMAL DE GÁS MEDICINAL - FORNECIMENTO E INSTALAÇÃO. AF_04/2022</t>
        </is>
      </c>
      <c r="C5629" s="330" t="inlineStr">
        <is>
          <t>UN</t>
        </is>
      </c>
      <c r="D5629" s="330" t="n">
        <v>28.17</v>
      </c>
      <c r="E5629" s="330" t="n">
        <v>28.89</v>
      </c>
      <c r="F5629" s="330" t="inlineStr">
        <is>
          <t>AS</t>
        </is>
      </c>
    </row>
    <row r="5630" ht="45" customHeight="1" s="496">
      <c r="A5630" s="330" t="n">
        <v>92331</v>
      </c>
      <c r="B5630" s="331" t="inlineStr">
        <is>
          <t>LUVA EM COBRE, DN 28 MM, SEM ANEL DE SOLDA, INSTALADO EM RAMAL E SUB-RAMAL DE HIDRÁULICA PREDIAL - FORNECIMENTO E INSTALAÇÃO. AF_04/2022</t>
        </is>
      </c>
      <c r="C5630" s="330" t="inlineStr">
        <is>
          <t>UN</t>
        </is>
      </c>
      <c r="D5630" s="330" t="n">
        <v>25.54</v>
      </c>
      <c r="E5630" s="330" t="n">
        <v>26.12</v>
      </c>
      <c r="F5630" s="330" t="inlineStr">
        <is>
          <t>AS</t>
        </is>
      </c>
    </row>
    <row r="5631" ht="45" customHeight="1" s="496">
      <c r="A5631" s="330" t="n">
        <v>92295</v>
      </c>
      <c r="B5631" s="331" t="inlineStr">
        <is>
          <t>LUVA EM COBRE, DN 35 MM, SEM ANEL DE SOLDA, INSTALADO EM PRUMADA DE HIDRÁULICA PREDIAL - FORNECIMENTO E INSTALAÇÃO. AF_04/2022</t>
        </is>
      </c>
      <c r="C5631" s="330" t="inlineStr">
        <is>
          <t>UN</t>
        </is>
      </c>
      <c r="D5631" s="330" t="n">
        <v>34.29</v>
      </c>
      <c r="E5631" s="330" t="n">
        <v>34.58</v>
      </c>
      <c r="F5631" s="330" t="inlineStr">
        <is>
          <t>AS</t>
        </is>
      </c>
    </row>
    <row r="5632" ht="45" customHeight="1" s="496">
      <c r="A5632" s="330" t="n">
        <v>92296</v>
      </c>
      <c r="B5632" s="331" t="inlineStr">
        <is>
          <t>LUVA EM COBRE, DN 42 MM, SEM ANEL DE SOLDA, INSTALADO EM PRUMADA DE HIDRÁULICA PREDIAL - FORNECIMENTO E INSTALAÇÃO. AF_04/2022</t>
        </is>
      </c>
      <c r="C5632" s="330" t="inlineStr">
        <is>
          <t>UN</t>
        </is>
      </c>
      <c r="D5632" s="330" t="n">
        <v>45.4</v>
      </c>
      <c r="E5632" s="330" t="n">
        <v>45.74</v>
      </c>
      <c r="F5632" s="330" t="inlineStr">
        <is>
          <t>AS</t>
        </is>
      </c>
    </row>
    <row r="5633" ht="45" customHeight="1" s="496">
      <c r="A5633" s="330" t="n">
        <v>92297</v>
      </c>
      <c r="B5633" s="331" t="inlineStr">
        <is>
          <t>LUVA EM COBRE, DN 54 MM, SEM ANEL DE SOLDA, INSTALADO EM PRUMADA DE HIDRÁULICA PREDIAL - FORNECIMENTO E INSTALAÇÃO. AF_04/2022</t>
        </is>
      </c>
      <c r="C5633" s="330" t="inlineStr">
        <is>
          <t>UN</t>
        </is>
      </c>
      <c r="D5633" s="330" t="n">
        <v>70.31999999999999</v>
      </c>
      <c r="E5633" s="330" t="n">
        <v>70.76000000000001</v>
      </c>
      <c r="F5633" s="330" t="inlineStr">
        <is>
          <t>AS</t>
        </is>
      </c>
    </row>
    <row r="5634" ht="45" customHeight="1" s="496">
      <c r="A5634" s="330" t="n">
        <v>92298</v>
      </c>
      <c r="B5634" s="331" t="inlineStr">
        <is>
          <t>LUVA EM COBRE, DN 66 MM, SEM ANEL DE SOLDA, INSTALADO EM PRUMADA DE HIDRÁULICA PREDIAL - FORNECIMENTO E INSTALAÇÃO. AF_04/2022</t>
        </is>
      </c>
      <c r="C5634" s="330" t="inlineStr">
        <is>
          <t>UN</t>
        </is>
      </c>
      <c r="D5634" s="330" t="n">
        <v>196.68</v>
      </c>
      <c r="E5634" s="330" t="n">
        <v>197.22</v>
      </c>
      <c r="F5634" s="330" t="inlineStr">
        <is>
          <t>AS</t>
        </is>
      </c>
    </row>
    <row r="5635" ht="45" customHeight="1" s="496">
      <c r="A5635" s="330" t="n">
        <v>93080</v>
      </c>
      <c r="B5635" s="331" t="inlineStr">
        <is>
          <t>LUVA PASSANTE EM COBRE, DN 15 MM, SEM ANEL DE SOLDA, INSTALADO EM RAMAL DE DISTRIBUIÇÃO DE HIDRÁULICA PREDIAL - FORNECIMENTO E INSTALAÇÃO. AF_04/2022</t>
        </is>
      </c>
      <c r="C5635" s="330" t="inlineStr">
        <is>
          <t>UN</t>
        </is>
      </c>
      <c r="D5635" s="330" t="n">
        <v>9.75</v>
      </c>
      <c r="E5635" s="330" t="n">
        <v>10.05</v>
      </c>
      <c r="F5635" s="330" t="inlineStr">
        <is>
          <t>AS</t>
        </is>
      </c>
    </row>
    <row r="5636" ht="45" customHeight="1" s="496">
      <c r="A5636" s="330" t="n">
        <v>103884</v>
      </c>
      <c r="B5636" s="331" t="inlineStr">
        <is>
          <t>LUVA PASSANTE EM COBRE, DN 15 MM, SEM ANEL DE SOLDA, INSTALADO EM RAMAL E SUB-RAMAL DE AQUECIMENTO SOLAR - FORNECIMENTO E INSTALAÇÃO. AF_04/2022</t>
        </is>
      </c>
      <c r="C5636" s="330" t="inlineStr">
        <is>
          <t>UN</t>
        </is>
      </c>
      <c r="D5636" s="330" t="n">
        <v>13.44</v>
      </c>
      <c r="E5636" s="330" t="n">
        <v>13.91</v>
      </c>
      <c r="F5636" s="330" t="inlineStr">
        <is>
          <t>AS</t>
        </is>
      </c>
    </row>
    <row r="5637" ht="45" customHeight="1" s="496">
      <c r="A5637" s="330" t="n">
        <v>103815</v>
      </c>
      <c r="B5637" s="331" t="inlineStr">
        <is>
          <t>LUVA PASSANTE EM COBRE, DN 15 MM, SEM ANEL DE SOLDA, INSTALADO EM RAMAL E SUB-RAMAL DE GÁS COMBUSTÍVEL - FORNECIMENTO E INSTALAÇÃO. AF_04/2022</t>
        </is>
      </c>
      <c r="C5637" s="330" t="inlineStr">
        <is>
          <t>UN</t>
        </is>
      </c>
      <c r="D5637" s="330" t="n">
        <v>13.39</v>
      </c>
      <c r="E5637" s="330" t="n">
        <v>13.86</v>
      </c>
      <c r="F5637" s="330" t="inlineStr">
        <is>
          <t>AS</t>
        </is>
      </c>
    </row>
    <row r="5638" ht="45" customHeight="1" s="496">
      <c r="A5638" s="330" t="n">
        <v>103848</v>
      </c>
      <c r="B5638" s="331" t="inlineStr">
        <is>
          <t>LUVA PASSANTE EM COBRE, DN 15 MM, SEM ANEL DE SOLDA, INSTALADO EM RAMAL E SUB-RAMAL DE GÁS MEDICINAL - FORNECIMENTO E INSTALAÇÃO. AF_04/2022</t>
        </is>
      </c>
      <c r="C5638" s="330" t="inlineStr">
        <is>
          <t>UN</t>
        </is>
      </c>
      <c r="D5638" s="330" t="n">
        <v>12.84</v>
      </c>
      <c r="E5638" s="330" t="n">
        <v>13.28</v>
      </c>
      <c r="F5638" s="330" t="inlineStr">
        <is>
          <t>AS</t>
        </is>
      </c>
    </row>
    <row r="5639" ht="45" customHeight="1" s="496">
      <c r="A5639" s="330" t="n">
        <v>93103</v>
      </c>
      <c r="B5639" s="331" t="inlineStr">
        <is>
          <t>LUVA PASSANTE EM COBRE, DN 15 MM, SEM ANEL DE SOLDA, INSTALADO EM RAMAL E SUB-RAMAL DE HIDRÁULICA PREDIAL - FORNECIMENTO E INSTALAÇÃO. AF_04/2022</t>
        </is>
      </c>
      <c r="C5639" s="330" t="inlineStr">
        <is>
          <t>UN</t>
        </is>
      </c>
      <c r="D5639" s="330" t="n">
        <v>9.960000000000001</v>
      </c>
      <c r="E5639" s="330" t="n">
        <v>10.27</v>
      </c>
      <c r="F5639" s="330" t="inlineStr">
        <is>
          <t>AS</t>
        </is>
      </c>
    </row>
    <row r="5640" ht="45" customHeight="1" s="496">
      <c r="A5640" s="330" t="n">
        <v>93050</v>
      </c>
      <c r="B5640" s="331" t="inlineStr">
        <is>
          <t>LUVA PASSANTE EM COBRE, DN 22 MM, SEM ANEL DE SOLDA, INSTALADO EM PRUMADA DE HIDRÁULICA PREDIAL - FORNECIMENTO E INSTALAÇÃO. AF_04/2022</t>
        </is>
      </c>
      <c r="C5640" s="330" t="inlineStr">
        <is>
          <t>UN</t>
        </is>
      </c>
      <c r="D5640" s="330" t="n">
        <v>12.26</v>
      </c>
      <c r="E5640" s="330" t="n">
        <v>12.43</v>
      </c>
      <c r="F5640" s="330" t="inlineStr">
        <is>
          <t>AS</t>
        </is>
      </c>
    </row>
    <row r="5641" ht="45" customHeight="1" s="496">
      <c r="A5641" s="330" t="n">
        <v>93084</v>
      </c>
      <c r="B5641" s="331" t="inlineStr">
        <is>
          <t>LUVA PASSANTE EM COBRE, DN 22 MM, SEM ANEL DE SOLDA, INSTALADO EM RAMAL DE DISTRIBUIÇÃO DE HIDRÁULICA PREDIAL - FORNECIMENTO E INSTALAÇÃO. AF_04/2022</t>
        </is>
      </c>
      <c r="C5641" s="330" t="inlineStr">
        <is>
          <t>UN</t>
        </is>
      </c>
      <c r="D5641" s="330" t="n">
        <v>15.48</v>
      </c>
      <c r="E5641" s="330" t="n">
        <v>15.82</v>
      </c>
      <c r="F5641" s="330" t="inlineStr">
        <is>
          <t>AS</t>
        </is>
      </c>
    </row>
    <row r="5642" ht="45" customHeight="1" s="496">
      <c r="A5642" s="330" t="n">
        <v>103889</v>
      </c>
      <c r="B5642" s="331" t="inlineStr">
        <is>
          <t>LUVA PASSANTE EM COBRE, DN 22 MM, SEM ANEL DE SOLDA, INSTALADO EM RAMAL E SUB-RAMAL DE AQUECIMENTO SOLAR - FORNECIMENTO E INSTALAÇÃO. AF_04/2022</t>
        </is>
      </c>
      <c r="C5642" s="330" t="inlineStr">
        <is>
          <t>UN</t>
        </is>
      </c>
      <c r="D5642" s="330" t="n">
        <v>19.99</v>
      </c>
      <c r="E5642" s="330" t="n">
        <v>20.56</v>
      </c>
      <c r="F5642" s="330" t="inlineStr">
        <is>
          <t>AS</t>
        </is>
      </c>
    </row>
    <row r="5643" ht="45" customHeight="1" s="496">
      <c r="A5643" s="330" t="n">
        <v>103820</v>
      </c>
      <c r="B5643" s="331" t="inlineStr">
        <is>
          <t>LUVA PASSANTE EM COBRE, DN 22 MM, SEM ANEL DE SOLDA, INSTALADO EM RAMAL E SUB-RAMAL DE GÁS COMBUSTÍVEL - FORNECIMENTO E INSTALAÇÃO. AF_04/2022</t>
        </is>
      </c>
      <c r="C5643" s="330" t="inlineStr">
        <is>
          <t>UN</t>
        </is>
      </c>
      <c r="D5643" s="330" t="n">
        <v>24.96</v>
      </c>
      <c r="E5643" s="330" t="n">
        <v>25.77</v>
      </c>
      <c r="F5643" s="330" t="inlineStr">
        <is>
          <t>AS</t>
        </is>
      </c>
    </row>
    <row r="5644" ht="45" customHeight="1" s="496">
      <c r="A5644" s="330" t="n">
        <v>103853</v>
      </c>
      <c r="B5644" s="331" t="inlineStr">
        <is>
          <t>LUVA PASSANTE EM COBRE, DN 22 MM, SEM ANEL DE SOLDA, INSTALADO EM RAMAL E SUB-RAMAL DE GÁS MEDICINAL - FORNECIMENTO E INSTALAÇÃO. AF_04/2022</t>
        </is>
      </c>
      <c r="C5644" s="330" t="inlineStr">
        <is>
          <t>UN</t>
        </is>
      </c>
      <c r="D5644" s="330" t="n">
        <v>20.62</v>
      </c>
      <c r="E5644" s="330" t="n">
        <v>21.22</v>
      </c>
      <c r="F5644" s="330" t="inlineStr">
        <is>
          <t>AS</t>
        </is>
      </c>
    </row>
    <row r="5645" ht="45" customHeight="1" s="496">
      <c r="A5645" s="330" t="n">
        <v>93107</v>
      </c>
      <c r="B5645" s="331" t="inlineStr">
        <is>
          <t>LUVA PASSANTE EM COBRE, DN 22 MM, SEM ANEL DE SOLDA, INSTALADO EM RAMAL E SUB-RAMAL DE HIDRÁULICA PREDIAL - FORNECIMENTO E INSTALAÇÃO. AF_04/2022</t>
        </is>
      </c>
      <c r="C5645" s="330" t="inlineStr">
        <is>
          <t>UN</t>
        </is>
      </c>
      <c r="D5645" s="330" t="n">
        <v>17.87</v>
      </c>
      <c r="E5645" s="330" t="n">
        <v>18.33</v>
      </c>
      <c r="F5645" s="330" t="inlineStr">
        <is>
          <t>AS</t>
        </is>
      </c>
    </row>
    <row r="5646" ht="45" customHeight="1" s="496">
      <c r="A5646" s="330" t="n">
        <v>93056</v>
      </c>
      <c r="B5646" s="331" t="inlineStr">
        <is>
          <t>LUVA PASSANTE EM COBRE, DN 28 MM, SEM ANEL DE SOLDA, INSTALADO EM PRUMADA DE HIDRÁULICA PREDIAL - FORNECIMENTO E INSTALAÇÃO. AF_04/2022</t>
        </is>
      </c>
      <c r="C5646" s="330" t="inlineStr">
        <is>
          <t>UN</t>
        </is>
      </c>
      <c r="D5646" s="330" t="n">
        <v>18.29</v>
      </c>
      <c r="E5646" s="330" t="n">
        <v>18.51</v>
      </c>
      <c r="F5646" s="330" t="inlineStr">
        <is>
          <t>AS</t>
        </is>
      </c>
    </row>
    <row r="5647" ht="45" customHeight="1" s="496">
      <c r="A5647" s="330" t="n">
        <v>93090</v>
      </c>
      <c r="B5647" s="331" t="inlineStr">
        <is>
          <t>LUVA PASSANTE EM COBRE, DN 28 MM, SEM ANEL DE SOLDA, INSTALADO EM RAMAL DE DISTRIBUIÇÃO DE HIDRÁULICA PREDIAL - FORNECIMENTO E INSTALAÇÃO. AF_04/2022</t>
        </is>
      </c>
      <c r="C5647" s="330" t="inlineStr">
        <is>
          <t>UN</t>
        </is>
      </c>
      <c r="D5647" s="330" t="n">
        <v>21.27</v>
      </c>
      <c r="E5647" s="330" t="n">
        <v>21.65</v>
      </c>
      <c r="F5647" s="330" t="inlineStr">
        <is>
          <t>AS</t>
        </is>
      </c>
    </row>
    <row r="5648" ht="45" customHeight="1" s="496">
      <c r="A5648" s="330" t="n">
        <v>103896</v>
      </c>
      <c r="B5648" s="331" t="inlineStr">
        <is>
          <t>LUVA PASSANTE EM COBRE, DN 28 MM, SEM ANEL DE SOLDA, INSTALADO EM RAMAL E SUB-RAMAL DE AQUECIMENTO SOLAR - FORNECIMENTO E INSTALAÇÃO. AF_04/2022</t>
        </is>
      </c>
      <c r="C5648" s="330" t="inlineStr">
        <is>
          <t>UN</t>
        </is>
      </c>
      <c r="D5648" s="330" t="n">
        <v>26.47</v>
      </c>
      <c r="E5648" s="330" t="n">
        <v>27.12</v>
      </c>
      <c r="F5648" s="330" t="inlineStr">
        <is>
          <t>AS</t>
        </is>
      </c>
    </row>
    <row r="5649" ht="45" customHeight="1" s="496">
      <c r="A5649" s="330" t="n">
        <v>103827</v>
      </c>
      <c r="B5649" s="331" t="inlineStr">
        <is>
          <t>LUVA PASSANTE EM COBRE, DN 28 MM, SEM ANEL DE SOLDA, INSTALADO EM RAMAL E SUB-RAMAL DE GÁS COMBUSTÍVEL - FORNECIMENTO E INSTALAÇÃO. AF_04/2022</t>
        </is>
      </c>
      <c r="C5649" s="330" t="inlineStr">
        <is>
          <t>UN</t>
        </is>
      </c>
      <c r="D5649" s="330" t="n">
        <v>35.23</v>
      </c>
      <c r="E5649" s="330" t="n">
        <v>36.34</v>
      </c>
      <c r="F5649" s="330" t="inlineStr">
        <is>
          <t>AS</t>
        </is>
      </c>
    </row>
    <row r="5650" ht="45" customHeight="1" s="496">
      <c r="A5650" s="330" t="n">
        <v>103860</v>
      </c>
      <c r="B5650" s="331" t="inlineStr">
        <is>
          <t>LUVA PASSANTE EM COBRE, DN 28 MM, SEM ANEL DE SOLDA, INSTALADO EM RAMAL E SUB-RAMAL DE GÁS MEDICINAL - FORNECIMENTO E INSTALAÇÃO. AF_04/2022</t>
        </is>
      </c>
      <c r="C5650" s="330" t="inlineStr">
        <is>
          <t>UN</t>
        </is>
      </c>
      <c r="D5650" s="330" t="n">
        <v>28.17</v>
      </c>
      <c r="E5650" s="330" t="n">
        <v>28.89</v>
      </c>
      <c r="F5650" s="330" t="inlineStr">
        <is>
          <t>AS</t>
        </is>
      </c>
    </row>
    <row r="5651" ht="45" customHeight="1" s="496">
      <c r="A5651" s="330" t="n">
        <v>93113</v>
      </c>
      <c r="B5651" s="331" t="inlineStr">
        <is>
          <t>LUVA PASSANTE EM COBRE, DN 28 MM, SEM ANEL DE SOLDA, INSTALADO EM RAMAL E SUB-RAMAL DE HIDRÁULICA PREDIAL - FORNECIMENTO E INSTALAÇÃO. AF_04/2022</t>
        </is>
      </c>
      <c r="C5651" s="330" t="inlineStr">
        <is>
          <t>UN</t>
        </is>
      </c>
      <c r="D5651" s="330" t="n">
        <v>25.54</v>
      </c>
      <c r="E5651" s="330" t="n">
        <v>26.12</v>
      </c>
      <c r="F5651" s="330" t="inlineStr">
        <is>
          <t>AS</t>
        </is>
      </c>
    </row>
    <row r="5652" ht="45" customHeight="1" s="496">
      <c r="A5652" s="330" t="n">
        <v>93061</v>
      </c>
      <c r="B5652" s="331" t="inlineStr">
        <is>
          <t>LUVA PASSANTE EM COBRE, DN 35 MM, SEM ANEL DE SOLDA, INSTALADO EM PRUMADA DE HIDRÁULICA PREDIAL - FORNECIMENTO E INSTALAÇÃO. AF_04/2022</t>
        </is>
      </c>
      <c r="C5652" s="330" t="inlineStr">
        <is>
          <t>UN</t>
        </is>
      </c>
      <c r="D5652" s="330" t="n">
        <v>34.43</v>
      </c>
      <c r="E5652" s="330" t="n">
        <v>34.72</v>
      </c>
      <c r="F5652" s="330" t="inlineStr">
        <is>
          <t>AS</t>
        </is>
      </c>
    </row>
    <row r="5653" ht="45" customHeight="1" s="496">
      <c r="A5653" s="330" t="n">
        <v>93064</v>
      </c>
      <c r="B5653" s="331" t="inlineStr">
        <is>
          <t>LUVA PASSANTE EM COBRE, DN 42 MM, SEM ANEL DE SOLDA, INSTALADO EM PRUMADA DE HIDRÁULICA PREDIAL - FORNECIMENTO E INSTALAÇÃO. AF_04/2022</t>
        </is>
      </c>
      <c r="C5653" s="330" t="inlineStr">
        <is>
          <t>UN</t>
        </is>
      </c>
      <c r="D5653" s="330" t="n">
        <v>52.71</v>
      </c>
      <c r="E5653" s="330" t="n">
        <v>53.05</v>
      </c>
      <c r="F5653" s="330" t="inlineStr">
        <is>
          <t>AS</t>
        </is>
      </c>
    </row>
    <row r="5654" ht="45" customHeight="1" s="496">
      <c r="A5654" s="330" t="n">
        <v>93067</v>
      </c>
      <c r="B5654" s="331" t="inlineStr">
        <is>
          <t>LUVA PASSANTE EM COBRE, DN 54 MM, SEM ANEL DE SOLDA, INSTALADO EM PRUMADA DE HIDRÁULICA PREDIAL - FORNECIMENTO E INSTALAÇÃO. AF_04/2022</t>
        </is>
      </c>
      <c r="C5654" s="330" t="inlineStr">
        <is>
          <t>UN</t>
        </is>
      </c>
      <c r="D5654" s="330" t="n">
        <v>78.28</v>
      </c>
      <c r="E5654" s="330" t="n">
        <v>78.72</v>
      </c>
      <c r="F5654" s="330" t="inlineStr">
        <is>
          <t>AS</t>
        </is>
      </c>
    </row>
    <row r="5655" ht="45" customHeight="1" s="496">
      <c r="A5655" s="330" t="n">
        <v>93070</v>
      </c>
      <c r="B5655" s="331" t="inlineStr">
        <is>
          <t>LUVA PASSANTE EM COBRE, DN 66 MM, SEM ANEL DE SOLDA, INSTALADO EM PRUMADA DE HIDRÁULICA PREDIAL - FORNECIMENTO E INSTALAÇÃO. AF_04/2022</t>
        </is>
      </c>
      <c r="C5655" s="330" t="inlineStr">
        <is>
          <t>UN</t>
        </is>
      </c>
      <c r="D5655" s="330" t="n">
        <v>196.68</v>
      </c>
      <c r="E5655" s="330" t="n">
        <v>197.22</v>
      </c>
      <c r="F5655" s="330" t="inlineStr">
        <is>
          <t>AS</t>
        </is>
      </c>
    </row>
    <row r="5656" ht="60" customHeight="1" s="496">
      <c r="A5656" s="330" t="n">
        <v>93117</v>
      </c>
      <c r="B5656" s="331" t="inlineStr">
        <is>
          <t>TE DUPLA CURVA EM BRONZE/LATÃO, DN 1/2" X 15 MM X 1/2", SEM ANEL DE SOLDA, ROSCA F X BOLSA X ROSCA F, INSTALADO EM RAMAL E SUB-RAMAL DE HIDRÁULICA PREDIAL - FORNECIMENTO E INSTALAÇÃO. AF_04/2022</t>
        </is>
      </c>
      <c r="C5656" s="330" t="inlineStr">
        <is>
          <t>UN</t>
        </is>
      </c>
      <c r="D5656" s="330" t="n">
        <v>62.5</v>
      </c>
      <c r="E5656" s="330" t="n">
        <v>62.91</v>
      </c>
      <c r="F5656" s="330" t="inlineStr">
        <is>
          <t>AS</t>
        </is>
      </c>
    </row>
    <row r="5657" ht="60" customHeight="1" s="496">
      <c r="A5657" s="330" t="n">
        <v>93118</v>
      </c>
      <c r="B5657" s="331" t="inlineStr">
        <is>
          <t>TE DUPLA CURVA EM BRONZE/LATÃO, DN 3/4" X 22 MM X 3/4", SEM ANEL DE SOLDA, ROSCA F X BOLSA X ROSCA F, INSTALADO EM RAMAL E SUB-RAMAL DE HIDRÁULICA PREDIAL - FORNECIMENTO E INSTALAÇÃO. AF_04/2022</t>
        </is>
      </c>
      <c r="C5657" s="330" t="inlineStr">
        <is>
          <t>UN</t>
        </is>
      </c>
      <c r="D5657" s="330" t="n">
        <v>92.15000000000001</v>
      </c>
      <c r="E5657" s="330" t="n">
        <v>92.78</v>
      </c>
      <c r="F5657" s="330" t="inlineStr">
        <is>
          <t>AS</t>
        </is>
      </c>
    </row>
    <row r="5658" ht="45" customHeight="1" s="496">
      <c r="A5658" s="330" t="n">
        <v>92317</v>
      </c>
      <c r="B5658" s="331" t="inlineStr">
        <is>
          <t>TE EM COBRE, DN 15 MM, SEM ANEL DE SOLDA, INSTALADO EM RAMAL DE DISTRIBUIÇÃO DE HIDRÁULICA PREDIAL - FORNECIMENTO E INSTALAÇÃO. AF_04/2022</t>
        </is>
      </c>
      <c r="C5658" s="330" t="inlineStr">
        <is>
          <t>UN</t>
        </is>
      </c>
      <c r="D5658" s="330" t="n">
        <v>20.36</v>
      </c>
      <c r="E5658" s="330" t="n">
        <v>20.94</v>
      </c>
      <c r="F5658" s="330" t="inlineStr">
        <is>
          <t>AS</t>
        </is>
      </c>
    </row>
    <row r="5659" ht="45" customHeight="1" s="496">
      <c r="A5659" s="330" t="n">
        <v>92332</v>
      </c>
      <c r="B5659" s="331" t="inlineStr">
        <is>
          <t>TE EM COBRE, DN 15 MM, SEM ANEL DE SOLDA, INSTALADO EM RAMAL E SUB-RAMAL DE HIDRÁULICA PREDIAL - FORNECIMENTO E INSTALAÇÃO. AF_04/2022</t>
        </is>
      </c>
      <c r="C5659" s="330" t="inlineStr">
        <is>
          <t>UN</t>
        </is>
      </c>
      <c r="D5659" s="330" t="n">
        <v>20.76</v>
      </c>
      <c r="E5659" s="330" t="n">
        <v>21.36</v>
      </c>
      <c r="F5659" s="330" t="inlineStr">
        <is>
          <t>AS</t>
        </is>
      </c>
    </row>
    <row r="5660" ht="30" customHeight="1" s="496">
      <c r="A5660" s="330" t="n">
        <v>92299</v>
      </c>
      <c r="B5660" s="331" t="inlineStr">
        <is>
          <t>TE EM COBRE, DN 22 MM, SEM ANEL DE SOLDA, INSTALADO EM PRUMADA DE HIDRÁULICA PREDIAL - FORNECIMENTO E INSTALAÇÃO. AF_04/2022</t>
        </is>
      </c>
      <c r="C5660" s="330" t="inlineStr">
        <is>
          <t>UN</t>
        </is>
      </c>
      <c r="D5660" s="330" t="n">
        <v>25.11</v>
      </c>
      <c r="E5660" s="330" t="n">
        <v>25.45</v>
      </c>
      <c r="F5660" s="330" t="inlineStr">
        <is>
          <t>AS</t>
        </is>
      </c>
    </row>
    <row r="5661" ht="45" customHeight="1" s="496">
      <c r="A5661" s="330" t="n">
        <v>92318</v>
      </c>
      <c r="B5661" s="331" t="inlineStr">
        <is>
          <t>TE EM COBRE, DN 22 MM, SEM ANEL DE SOLDA, INSTALADO EM RAMAL DE DISTRIBUIÇÃO DE HIDRÁULICA PREDIAL - FORNECIMENTO E INSTALAÇÃO. AF_04/2022</t>
        </is>
      </c>
      <c r="C5661" s="330" t="inlineStr">
        <is>
          <t>UN</t>
        </is>
      </c>
      <c r="D5661" s="330" t="n">
        <v>31.55</v>
      </c>
      <c r="E5661" s="330" t="n">
        <v>32.22</v>
      </c>
      <c r="F5661" s="330" t="inlineStr">
        <is>
          <t>AS</t>
        </is>
      </c>
    </row>
    <row r="5662" ht="45" customHeight="1" s="496">
      <c r="A5662" s="330" t="n">
        <v>103833</v>
      </c>
      <c r="B5662" s="331" t="inlineStr">
        <is>
          <t>TE EM COBRE, DN 22 MM, SEM ANEL DE SOLDA, INSTALADO EM RAMAL E SUB-RAMAL DE GÁS COMBUSTÍVEL - FORNECIMENTO E INSTALAÇÃO. AF_04/2022</t>
        </is>
      </c>
      <c r="C5662" s="330" t="inlineStr">
        <is>
          <t>UN</t>
        </is>
      </c>
      <c r="D5662" s="330" t="n">
        <v>50.43</v>
      </c>
      <c r="E5662" s="330" t="n">
        <v>52.05</v>
      </c>
      <c r="F5662" s="330" t="inlineStr">
        <is>
          <t>AS</t>
        </is>
      </c>
    </row>
    <row r="5663" ht="45" customHeight="1" s="496">
      <c r="A5663" s="330" t="n">
        <v>92333</v>
      </c>
      <c r="B5663" s="331" t="inlineStr">
        <is>
          <t>TE EM COBRE, DN 22 MM, SEM ANEL DE SOLDA, INSTALADO EM RAMAL E SUB-RAMAL DE HIDRÁULICA PREDIAL - FORNECIMENTO E INSTALAÇÃO. AF_04/2022</t>
        </is>
      </c>
      <c r="C5663" s="330" t="inlineStr">
        <is>
          <t>UN</t>
        </is>
      </c>
      <c r="D5663" s="330" t="n">
        <v>36.3</v>
      </c>
      <c r="E5663" s="330" t="n">
        <v>37.22</v>
      </c>
      <c r="F5663" s="330" t="inlineStr">
        <is>
          <t>AS</t>
        </is>
      </c>
    </row>
    <row r="5664" ht="30" customHeight="1" s="496">
      <c r="A5664" s="330" t="n">
        <v>92300</v>
      </c>
      <c r="B5664" s="331" t="inlineStr">
        <is>
          <t>TE EM COBRE, DN 28 MM, SEM ANEL DE SOLDA, INSTALADO EM PRUMADA DE HIDRÁULICA PREDIAL - FORNECIMENTO E INSTALAÇÃO. AF_04/2022</t>
        </is>
      </c>
      <c r="C5664" s="330" t="inlineStr">
        <is>
          <t>UN</t>
        </is>
      </c>
      <c r="D5664" s="330" t="n">
        <v>38.14</v>
      </c>
      <c r="E5664" s="330" t="n">
        <v>38.58</v>
      </c>
      <c r="F5664" s="330" t="inlineStr">
        <is>
          <t>AS</t>
        </is>
      </c>
    </row>
    <row r="5665" ht="45" customHeight="1" s="496">
      <c r="A5665" s="330" t="n">
        <v>92319</v>
      </c>
      <c r="B5665" s="331" t="inlineStr">
        <is>
          <t>TE EM COBRE, DN 28 MM, SEM ANEL DE SOLDA, INSTALADO EM RAMAL DE DISTRIBUIÇÃO DE HIDRÁULICA PREDIAL - FORNECIMENTO E INSTALAÇÃO. AF_04/2022</t>
        </is>
      </c>
      <c r="C5665" s="330" t="inlineStr">
        <is>
          <t>UN</t>
        </is>
      </c>
      <c r="D5665" s="330" t="n">
        <v>44.09</v>
      </c>
      <c r="E5665" s="330" t="n">
        <v>44.84</v>
      </c>
      <c r="F5665" s="330" t="inlineStr">
        <is>
          <t>AS</t>
        </is>
      </c>
    </row>
    <row r="5666" ht="45" customHeight="1" s="496">
      <c r="A5666" s="330" t="n">
        <v>92334</v>
      </c>
      <c r="B5666" s="331" t="inlineStr">
        <is>
          <t>TE EM COBRE, DN 28 MM, SEM ANEL DE SOLDA, INSTALADO EM RAMAL E SUB-RAMAL DE HIDRÁULICA PREDIAL - FORNECIMENTO E INSTALAÇÃO. AF_04/2022</t>
        </is>
      </c>
      <c r="C5666" s="330" t="inlineStr">
        <is>
          <t>UN</t>
        </is>
      </c>
      <c r="D5666" s="330" t="n">
        <v>52.58</v>
      </c>
      <c r="E5666" s="330" t="n">
        <v>53.77</v>
      </c>
      <c r="F5666" s="330" t="inlineStr">
        <is>
          <t>AS</t>
        </is>
      </c>
    </row>
    <row r="5667" ht="30" customHeight="1" s="496">
      <c r="A5667" s="330" t="n">
        <v>92301</v>
      </c>
      <c r="B5667" s="331" t="inlineStr">
        <is>
          <t>TE EM COBRE, DN 35 MM, SEM ANEL DE SOLDA, INSTALADO EM PRUMADA DE HIDRÁULICA PREDIAL - FORNECIMENTO E INSTALAÇÃO. AF_04/2022</t>
        </is>
      </c>
      <c r="C5667" s="330" t="inlineStr">
        <is>
          <t>UN</t>
        </is>
      </c>
      <c r="D5667" s="330" t="n">
        <v>75.05</v>
      </c>
      <c r="E5667" s="330" t="n">
        <v>75.62</v>
      </c>
      <c r="F5667" s="330" t="inlineStr">
        <is>
          <t>AS</t>
        </is>
      </c>
    </row>
    <row r="5668" ht="30" customHeight="1" s="496">
      <c r="A5668" s="330" t="n">
        <v>92302</v>
      </c>
      <c r="B5668" s="331" t="inlineStr">
        <is>
          <t>TE EM COBRE, DN 42 MM, SEM ANEL DE SOLDA, INSTALADO EM PRUMADA DE HIDRÁULICA PREDIAL - FORNECIMENTO E INSTALAÇÃO. AF_04/2022</t>
        </is>
      </c>
      <c r="C5668" s="330" t="inlineStr">
        <is>
          <t>UN</t>
        </is>
      </c>
      <c r="D5668" s="330" t="n">
        <v>99.08</v>
      </c>
      <c r="E5668" s="330" t="n">
        <v>99.76000000000001</v>
      </c>
      <c r="F5668" s="330" t="inlineStr">
        <is>
          <t>AS</t>
        </is>
      </c>
    </row>
    <row r="5669" ht="30" customHeight="1" s="496">
      <c r="A5669" s="330" t="n">
        <v>92303</v>
      </c>
      <c r="B5669" s="331" t="inlineStr">
        <is>
          <t>TE EM COBRE, DN 54 MM, SEM ANEL DE SOLDA, INSTALADO EM PRUMADA DE HIDRÁULICA PREDIAL - FORNECIMENTO E INSTALAÇÃO. AF_04/2022</t>
        </is>
      </c>
      <c r="C5669" s="330" t="inlineStr">
        <is>
          <t>UN</t>
        </is>
      </c>
      <c r="D5669" s="330" t="n">
        <v>181.36</v>
      </c>
      <c r="E5669" s="330" t="n">
        <v>182.24</v>
      </c>
      <c r="F5669" s="330" t="inlineStr">
        <is>
          <t>AS</t>
        </is>
      </c>
    </row>
    <row r="5670" ht="30" customHeight="1" s="496">
      <c r="A5670" s="330" t="n">
        <v>92304</v>
      </c>
      <c r="B5670" s="331" t="inlineStr">
        <is>
          <t>TE EM COBRE, DN 66 MM, SEM ANEL DE SOLDA, INSTALADO EM PRUMADA DE HIDRÁULICA PREDIAL - FORNECIMENTO E INSTALAÇÃO. AF_04/2022</t>
        </is>
      </c>
      <c r="C5670" s="330" t="inlineStr">
        <is>
          <t>UN</t>
        </is>
      </c>
      <c r="D5670" s="330" t="n">
        <v>469.22</v>
      </c>
      <c r="E5670" s="330" t="n">
        <v>470.3</v>
      </c>
      <c r="F5670" s="330" t="inlineStr">
        <is>
          <t>AS</t>
        </is>
      </c>
    </row>
    <row r="5671" ht="45" customHeight="1" s="496">
      <c r="A5671" s="330" t="n">
        <v>103835</v>
      </c>
      <c r="B5671" s="331" t="inlineStr">
        <is>
          <t>TUBO EM COBRE RÍGIDO, DN 15 MM, CLASSE A, SEM ISOLAMENTO, INSTALADO EM RAMAL E SUB-RAMAL DE GÁS MEDICINAL - FORNECIMENTO E INSTALAÇÃO. AF_04/2022</t>
        </is>
      </c>
      <c r="C5671" s="330" t="inlineStr">
        <is>
          <t>M</t>
        </is>
      </c>
      <c r="D5671" s="330" t="n">
        <v>68.37</v>
      </c>
      <c r="E5671" s="330" t="n">
        <v>69.22</v>
      </c>
      <c r="F5671" s="330" t="inlineStr">
        <is>
          <t>AS</t>
        </is>
      </c>
    </row>
    <row r="5672" ht="45" customHeight="1" s="496">
      <c r="A5672" s="330" t="n">
        <v>92308</v>
      </c>
      <c r="B5672" s="331" t="inlineStr">
        <is>
          <t>TUBO EM COBRE RÍGIDO, DN 15 MM, CLASSE E, COM ISOLAMENTO, INSTALADO EM RAMAL DE DISTRIBUIÇÃO DE HIDRÁULICA PREDIAL - FORNECIMENTO E INSTALAÇÃO. AF_04/2022</t>
        </is>
      </c>
      <c r="C5672" s="330" t="inlineStr">
        <is>
          <t>M</t>
        </is>
      </c>
      <c r="D5672" s="330" t="n">
        <v>55.9</v>
      </c>
      <c r="E5672" s="330" t="n">
        <v>56.53</v>
      </c>
      <c r="F5672" s="330" t="inlineStr">
        <is>
          <t>AS</t>
        </is>
      </c>
    </row>
    <row r="5673" ht="45" customHeight="1" s="496">
      <c r="A5673" s="330" t="n">
        <v>103871</v>
      </c>
      <c r="B5673" s="331" t="inlineStr">
        <is>
          <t>TUBO EM COBRE RÍGIDO, DN 15 MM, CLASSE E, COM ISOLAMENTO, INSTALADO EM RAMAL E SUB-RAMAL DE AQUECIMENTO SOLAR - FORNECIMENTO E INSTALAÇÃO. AF_04/2022</t>
        </is>
      </c>
      <c r="C5673" s="330" t="inlineStr">
        <is>
          <t>M</t>
        </is>
      </c>
      <c r="D5673" s="330" t="n">
        <v>66.62</v>
      </c>
      <c r="E5673" s="330" t="n">
        <v>67.79000000000001</v>
      </c>
      <c r="F5673" s="330" t="inlineStr">
        <is>
          <t>AS</t>
        </is>
      </c>
    </row>
    <row r="5674" ht="45" customHeight="1" s="496">
      <c r="A5674" s="330" t="n">
        <v>92323</v>
      </c>
      <c r="B5674" s="331" t="inlineStr">
        <is>
          <t>TUBO EM COBRE RÍGIDO, DN 15 MM, CLASSE E, COM ISOLAMENTO, INSTALADO EM RAMAL E SUB-RAMAL DE HIDRÁULICA PREDIAL - FORNECIMENTO E INSTALAÇÃO. AF_04/2022</t>
        </is>
      </c>
      <c r="C5674" s="330" t="inlineStr">
        <is>
          <t>M</t>
        </is>
      </c>
      <c r="D5674" s="330" t="n">
        <v>66.02</v>
      </c>
      <c r="E5674" s="330" t="n">
        <v>67.16</v>
      </c>
      <c r="F5674" s="330" t="inlineStr">
        <is>
          <t>AS</t>
        </is>
      </c>
    </row>
    <row r="5675" ht="45" customHeight="1" s="496">
      <c r="A5675" s="330" t="n">
        <v>92305</v>
      </c>
      <c r="B5675" s="331" t="inlineStr">
        <is>
          <t>TUBO EM COBRE RÍGIDO, DN 15 MM, CLASSE E, SEM ISOLAMENTO, INSTALADO EM RAMAL DE DISTRIBUIÇÃO DE HIDRÁULICA PREDIAL - FORNECIMENTO E INSTALAÇÃO. AF_04/2022</t>
        </is>
      </c>
      <c r="C5675" s="330" t="inlineStr">
        <is>
          <t>M</t>
        </is>
      </c>
      <c r="D5675" s="330" t="n">
        <v>41.17</v>
      </c>
      <c r="E5675" s="330" t="n">
        <v>41.57</v>
      </c>
      <c r="F5675" s="330" t="inlineStr">
        <is>
          <t>AS</t>
        </is>
      </c>
    </row>
    <row r="5676" ht="45" customHeight="1" s="496">
      <c r="A5676" s="330" t="n">
        <v>103868</v>
      </c>
      <c r="B5676" s="331" t="inlineStr">
        <is>
          <t>TUBO EM COBRE RÍGIDO, DN 15 MM, CLASSE E, SEM ISOLAMENTO, INSTALADO EM RAMAL E SUB-RAMAL DE AQUECIMENTO SOLAR - FORNECIMENTO E INSTALAÇÃO. AF_04/2022</t>
        </is>
      </c>
      <c r="C5676" s="330" t="inlineStr">
        <is>
          <t>M</t>
        </is>
      </c>
      <c r="D5676" s="330" t="n">
        <v>55.21</v>
      </c>
      <c r="E5676" s="330" t="n">
        <v>56.33</v>
      </c>
      <c r="F5676" s="330" t="inlineStr">
        <is>
          <t>AS</t>
        </is>
      </c>
    </row>
    <row r="5677" ht="45" customHeight="1" s="496">
      <c r="A5677" s="330" t="n">
        <v>103802</v>
      </c>
      <c r="B5677" s="331" t="inlineStr">
        <is>
          <t>TUBO EM COBRE RÍGIDO, DN 15 MM, CLASSE E, SEM ISOLAMENTO, INSTALADO EM RAMAL E SUB-RAMAL DE GÁS COMBUSTÍVEL - FORNECIMENTO E INSTALAÇÃO. AF_04/2022</t>
        </is>
      </c>
      <c r="C5677" s="330" t="inlineStr">
        <is>
          <t>M</t>
        </is>
      </c>
      <c r="D5677" s="330" t="n">
        <v>43.72</v>
      </c>
      <c r="E5677" s="330" t="n">
        <v>44.26</v>
      </c>
      <c r="F5677" s="330" t="inlineStr">
        <is>
          <t>AS</t>
        </is>
      </c>
    </row>
    <row r="5678" ht="45" customHeight="1" s="496">
      <c r="A5678" s="330" t="n">
        <v>92320</v>
      </c>
      <c r="B5678" s="331" t="inlineStr">
        <is>
          <t>TUBO EM COBRE RÍGIDO, DN 15 MM, CLASSE E, SEM ISOLAMENTO, INSTALADO EM RAMAL E SUB-RAMAL DE HIDRÁULICA PREDIAL - FORNECIMENTO E INSTALAÇÃO. AF_04/2022</t>
        </is>
      </c>
      <c r="C5678" s="330" t="inlineStr">
        <is>
          <t>M</t>
        </is>
      </c>
      <c r="D5678" s="330" t="n">
        <v>54.49</v>
      </c>
      <c r="E5678" s="330" t="n">
        <v>55.56</v>
      </c>
      <c r="F5678" s="330" t="inlineStr">
        <is>
          <t>AS</t>
        </is>
      </c>
    </row>
    <row r="5679" ht="45" customHeight="1" s="496">
      <c r="A5679" s="330" t="n">
        <v>97335</v>
      </c>
      <c r="B5679" s="331" t="inlineStr">
        <is>
          <t>TUBO EM COBRE RÍGIDO, DN 22 MM, CLASSE A, SEM ISOLAMENTO, INSTALADO EM PRUMADA DE GÁS COMBUSTÍVEL - FORNECIMENTO E INSTALAÇÃO. AF_04/2022</t>
        </is>
      </c>
      <c r="C5679" s="330" t="inlineStr">
        <is>
          <t>M</t>
        </is>
      </c>
      <c r="D5679" s="330" t="n">
        <v>86.11</v>
      </c>
      <c r="E5679" s="330" t="n">
        <v>86.23999999999999</v>
      </c>
      <c r="F5679" s="330" t="inlineStr">
        <is>
          <t>AS</t>
        </is>
      </c>
    </row>
    <row r="5680" ht="45" customHeight="1" s="496">
      <c r="A5680" s="330" t="n">
        <v>103836</v>
      </c>
      <c r="B5680" s="331" t="inlineStr">
        <is>
          <t>TUBO EM COBRE RÍGIDO, DN 22 MM, CLASSE A, SEM ISOLAMENTO, INSTALADO EM RAMAL E SUB-RAMAL DE GÁS MEDICINAL - FORNECIMENTO E INSTALAÇÃO. AF_04/2022</t>
        </is>
      </c>
      <c r="C5680" s="330" t="inlineStr">
        <is>
          <t>M</t>
        </is>
      </c>
      <c r="D5680" s="330" t="n">
        <v>105.87</v>
      </c>
      <c r="E5680" s="330" t="n">
        <v>107</v>
      </c>
      <c r="F5680" s="330" t="inlineStr">
        <is>
          <t>AS</t>
        </is>
      </c>
    </row>
    <row r="5681" ht="45" customHeight="1" s="496">
      <c r="A5681" s="330" t="n">
        <v>92281</v>
      </c>
      <c r="B5681" s="331" t="inlineStr">
        <is>
          <t>TUBO EM COBRE RÍGIDO, DN 22 MM, CLASSE E, COM ISOLAMENTO, INSTALADO EM PRUMADA DE HIDRÁULICA PREDIAL - FORNECIMENTO E INSTALAÇÃO. AF_04/2022</t>
        </is>
      </c>
      <c r="C5681" s="330" t="inlineStr">
        <is>
          <t>M</t>
        </is>
      </c>
      <c r="D5681" s="330" t="n">
        <v>112.08</v>
      </c>
      <c r="E5681" s="330" t="n">
        <v>112.27</v>
      </c>
      <c r="F5681" s="330" t="inlineStr">
        <is>
          <t>AS</t>
        </is>
      </c>
    </row>
    <row r="5682" ht="45" customHeight="1" s="496">
      <c r="A5682" s="330" t="n">
        <v>92309</v>
      </c>
      <c r="B5682" s="331" t="inlineStr">
        <is>
          <t>TUBO EM COBRE RÍGIDO, DN 22 MM, CLASSE E, COM ISOLAMENTO, INSTALADO EM RAMAL DE DISTRIBUIÇÃO DE HIDRÁULICA PREDIAL - FORNECIMENTO E INSTALAÇÃO. AF_04/2022</t>
        </is>
      </c>
      <c r="C5682" s="330" t="inlineStr">
        <is>
          <t>M</t>
        </is>
      </c>
      <c r="D5682" s="330" t="n">
        <v>121.79</v>
      </c>
      <c r="E5682" s="330" t="n">
        <v>122.47</v>
      </c>
      <c r="F5682" s="330" t="inlineStr">
        <is>
          <t>AS</t>
        </is>
      </c>
    </row>
    <row r="5683" ht="45" customHeight="1" s="496">
      <c r="A5683" s="330" t="n">
        <v>103872</v>
      </c>
      <c r="B5683" s="331" t="inlineStr">
        <is>
          <t>TUBO EM COBRE RÍGIDO, DN 22 MM, CLASSE E, COM ISOLAMENTO, INSTALADO EM RAMAL E SUB-RAMAL DE AQUECIMENTO SOLAR - FORNECIMENTO E INSTALAÇÃO. AF_04/2022</t>
        </is>
      </c>
      <c r="C5683" s="330" t="inlineStr">
        <is>
          <t>M</t>
        </is>
      </c>
      <c r="D5683" s="330" t="n">
        <v>135.26</v>
      </c>
      <c r="E5683" s="330" t="n">
        <v>136.63</v>
      </c>
      <c r="F5683" s="330" t="inlineStr">
        <is>
          <t>AS</t>
        </is>
      </c>
    </row>
    <row r="5684" ht="45" customHeight="1" s="496">
      <c r="A5684" s="330" t="n">
        <v>92324</v>
      </c>
      <c r="B5684" s="331" t="inlineStr">
        <is>
          <t>TUBO EM COBRE RÍGIDO, DN 22 MM, CLASSE E, COM ISOLAMENTO, INSTALADO EM RAMAL E SUB-RAMAL DE HIDRÁULICA PREDIAL - FORNECIMENTO E INSTALAÇÃO. AF_04/2022</t>
        </is>
      </c>
      <c r="C5684" s="330" t="inlineStr">
        <is>
          <t>M</t>
        </is>
      </c>
      <c r="D5684" s="330" t="n">
        <v>141.54</v>
      </c>
      <c r="E5684" s="330" t="n">
        <v>143.23</v>
      </c>
      <c r="F5684" s="330" t="inlineStr">
        <is>
          <t>AS</t>
        </is>
      </c>
    </row>
    <row r="5685" ht="45" customHeight="1" s="496">
      <c r="A5685" s="330" t="n">
        <v>92275</v>
      </c>
      <c r="B5685" s="331" t="inlineStr">
        <is>
          <t>TUBO EM COBRE RÍGIDO, DN 22 MM, CLASSE E, SEM ISOLAMENTO, INSTALADO EM PRUMADA DE HIDRÁULICA PREDIAL - FORNECIMENTO E INSTALAÇÃO. AF_04/2022</t>
        </is>
      </c>
      <c r="C5685" s="330" t="inlineStr">
        <is>
          <t>M</t>
        </is>
      </c>
      <c r="D5685" s="330" t="n">
        <v>59.92</v>
      </c>
      <c r="E5685" s="330" t="n">
        <v>60.05</v>
      </c>
      <c r="F5685" s="330" t="inlineStr">
        <is>
          <t>AS</t>
        </is>
      </c>
    </row>
    <row r="5686" ht="45" customHeight="1" s="496">
      <c r="A5686" s="330" t="n">
        <v>92306</v>
      </c>
      <c r="B5686" s="331" t="inlineStr">
        <is>
          <t>TUBO EM COBRE RÍGIDO, DN 22 MM, CLASSE E, SEM ISOLAMENTO, INSTALADO EM RAMAL DE DISTRIBUIÇÃO DE HIDRÁULICA PREDIAL - FORNECIMENTO E INSTALAÇÃO. AF_04/2022</t>
        </is>
      </c>
      <c r="C5686" s="330" t="inlineStr">
        <is>
          <t>M</t>
        </is>
      </c>
      <c r="D5686" s="330" t="n">
        <v>66.41</v>
      </c>
      <c r="E5686" s="330" t="n">
        <v>66.86</v>
      </c>
      <c r="F5686" s="330" t="inlineStr">
        <is>
          <t>AS</t>
        </is>
      </c>
    </row>
    <row r="5687" ht="45" customHeight="1" s="496">
      <c r="A5687" s="330" t="n">
        <v>103869</v>
      </c>
      <c r="B5687" s="331" t="inlineStr">
        <is>
          <t>TUBO EM COBRE RÍGIDO, DN 22 MM, CLASSE E, SEM ISOLAMENTO, INSTALADO EM RAMAL E SUB-RAMAL DE AQUECIMENTO SOLAR - FORNECIMENTO E INSTALAÇÃO. AF_04/2022</t>
        </is>
      </c>
      <c r="C5687" s="330" t="inlineStr">
        <is>
          <t>M</t>
        </is>
      </c>
      <c r="D5687" s="330" t="n">
        <v>83.20999999999999</v>
      </c>
      <c r="E5687" s="330" t="n">
        <v>84.53</v>
      </c>
      <c r="F5687" s="330" t="inlineStr">
        <is>
          <t>AS</t>
        </is>
      </c>
    </row>
    <row r="5688" ht="45" customHeight="1" s="496">
      <c r="A5688" s="330" t="n">
        <v>103803</v>
      </c>
      <c r="B5688" s="331" t="inlineStr">
        <is>
          <t>TUBO EM COBRE RÍGIDO, DN 22 MM, CLASSE E, SEM ISOLAMENTO, INSTALADO EM RAMAL E SUB-RAMAL DE GÁS COMBUSTÍVEL - FORNECIMENTO E INSTALAÇÃO. AF_04/2022</t>
        </is>
      </c>
      <c r="C5688" s="330" t="inlineStr">
        <is>
          <t>M</t>
        </is>
      </c>
      <c r="D5688" s="330" t="n">
        <v>75.16</v>
      </c>
      <c r="E5688" s="330" t="n">
        <v>76.06999999999999</v>
      </c>
      <c r="F5688" s="330" t="inlineStr">
        <is>
          <t>AS</t>
        </is>
      </c>
    </row>
    <row r="5689" ht="45" customHeight="1" s="496">
      <c r="A5689" s="330" t="n">
        <v>92321</v>
      </c>
      <c r="B5689" s="331" t="inlineStr">
        <is>
          <t>TUBO EM COBRE RÍGIDO, DN 22 MM, CLASSE E, SEM ISOLAMENTO, INSTALADO EM RAMAL E SUB-RAMAL DE HIDRÁULICA PREDIAL - FORNECIMENTO E INSTALAÇÃO. AF_04/2022</t>
        </is>
      </c>
      <c r="C5689" s="330" t="inlineStr">
        <is>
          <t>M</t>
        </is>
      </c>
      <c r="D5689" s="330" t="n">
        <v>89.34999999999999</v>
      </c>
      <c r="E5689" s="330" t="n">
        <v>90.98</v>
      </c>
      <c r="F5689" s="330" t="inlineStr">
        <is>
          <t>AS</t>
        </is>
      </c>
    </row>
    <row r="5690" ht="45" customHeight="1" s="496">
      <c r="A5690" s="330" t="n">
        <v>97336</v>
      </c>
      <c r="B5690" s="331" t="inlineStr">
        <is>
          <t>TUBO EM COBRE RÍGIDO, DN 28 MM, CLASSE A, SEM ISOLAMENTO, INSTALADO EM PRUMADA DE GÁS COMBUSTÍVEL - FORNECIMENTO E INSTALAÇÃO. AF_04/2022</t>
        </is>
      </c>
      <c r="C5690" s="330" t="inlineStr">
        <is>
          <t>M</t>
        </is>
      </c>
      <c r="D5690" s="330" t="n">
        <v>109.61</v>
      </c>
      <c r="E5690" s="330" t="n">
        <v>109.78</v>
      </c>
      <c r="F5690" s="330" t="inlineStr">
        <is>
          <t>AS</t>
        </is>
      </c>
    </row>
    <row r="5691" ht="45" customHeight="1" s="496">
      <c r="A5691" s="330" t="n">
        <v>103837</v>
      </c>
      <c r="B5691" s="331" t="inlineStr">
        <is>
          <t>TUBO EM COBRE RÍGIDO, DN 28 MM, CLASSE A, SEM ISOLAMENTO, INSTALADO EM RAMAL E SUB-RAMAL DE GÁS MEDICINAL - FORNECIMENTO E INSTALAÇÃO. AF_04/2022</t>
        </is>
      </c>
      <c r="C5691" s="330" t="inlineStr">
        <is>
          <t>M</t>
        </is>
      </c>
      <c r="D5691" s="330" t="n">
        <v>133.4</v>
      </c>
      <c r="E5691" s="330" t="n">
        <v>134.77</v>
      </c>
      <c r="F5691" s="330" t="inlineStr">
        <is>
          <t>AS</t>
        </is>
      </c>
    </row>
    <row r="5692" ht="45" customHeight="1" s="496">
      <c r="A5692" s="330" t="n">
        <v>92282</v>
      </c>
      <c r="B5692" s="331" t="inlineStr">
        <is>
          <t>TUBO EM COBRE RÍGIDO, DN 28 MM, CLASSE E, COM ISOLAMENTO, INSTALADO EM PRUMADA DE HIDRÁULICA PREDIAL - FORNECIMENTO E INSTALAÇÃO. AF_04/2022</t>
        </is>
      </c>
      <c r="C5692" s="330" t="inlineStr">
        <is>
          <t>M</t>
        </is>
      </c>
      <c r="D5692" s="330" t="n">
        <v>130.36</v>
      </c>
      <c r="E5692" s="330" t="n">
        <v>130.59</v>
      </c>
      <c r="F5692" s="330" t="inlineStr">
        <is>
          <t>AS</t>
        </is>
      </c>
    </row>
    <row r="5693" ht="45" customHeight="1" s="496">
      <c r="A5693" s="330" t="n">
        <v>92310</v>
      </c>
      <c r="B5693" s="331" t="inlineStr">
        <is>
          <t>TUBO EM COBRE RÍGIDO, DN 28 MM, CLASSE E, COM ISOLAMENTO, INSTALADO EM RAMAL DE DISTRIBUIÇÃO DE HIDRÁULICA PREDIAL - FORNECIMENTO E INSTALAÇÃO. AF_04/2022</t>
        </is>
      </c>
      <c r="C5693" s="330" t="inlineStr">
        <is>
          <t>M</t>
        </is>
      </c>
      <c r="D5693" s="330" t="n">
        <v>140.37</v>
      </c>
      <c r="E5693" s="330" t="n">
        <v>141.11</v>
      </c>
      <c r="F5693" s="330" t="inlineStr">
        <is>
          <t>AS</t>
        </is>
      </c>
    </row>
    <row r="5694" ht="45" customHeight="1" s="496">
      <c r="A5694" s="330" t="n">
        <v>103873</v>
      </c>
      <c r="B5694" s="331" t="inlineStr">
        <is>
          <t>TUBO EM COBRE RÍGIDO, DN 28 MM, CLASSE E, COM ISOLAMENTO, INSTALADO EM RAMAL E SUB-RAMAL DE AQUECIMENTO SOLAR - FORNECIMENTO E INSTALAÇÃO. AF_04/2022</t>
        </is>
      </c>
      <c r="C5694" s="330" t="inlineStr">
        <is>
          <t>M</t>
        </is>
      </c>
      <c r="D5694" s="330" t="n">
        <v>156.2</v>
      </c>
      <c r="E5694" s="330" t="n">
        <v>157.75</v>
      </c>
      <c r="F5694" s="330" t="inlineStr">
        <is>
          <t>AS</t>
        </is>
      </c>
    </row>
    <row r="5695" ht="45" customHeight="1" s="496">
      <c r="A5695" s="330" t="n">
        <v>92325</v>
      </c>
      <c r="B5695" s="331" t="inlineStr">
        <is>
          <t>TUBO EM COBRE RÍGIDO, DN 28 MM, CLASSE E, COM ISOLAMENTO, INSTALADO EM RAMAL E SUB-RAMAL DE HIDRÁULICA PREDIAL - FORNECIMENTO E INSTALAÇÃO. AF_04/2022</t>
        </is>
      </c>
      <c r="C5695" s="330" t="inlineStr">
        <is>
          <t>M</t>
        </is>
      </c>
      <c r="D5695" s="330" t="n">
        <v>168.36</v>
      </c>
      <c r="E5695" s="330" t="n">
        <v>170.53</v>
      </c>
      <c r="F5695" s="330" t="inlineStr">
        <is>
          <t>AS</t>
        </is>
      </c>
    </row>
    <row r="5696" ht="45" customHeight="1" s="496">
      <c r="A5696" s="330" t="n">
        <v>92276</v>
      </c>
      <c r="B5696" s="331" t="inlineStr">
        <is>
          <t>TUBO EM COBRE RÍGIDO, DN 28 MM, CLASSE E, SEM ISOLAMENTO, INSTALADO EM PRUMADA DE HIDRÁULICA PREDIAL - FORNECIMENTO E INSTALAÇÃO. AF_04/2022</t>
        </is>
      </c>
      <c r="C5696" s="330" t="inlineStr">
        <is>
          <t>M</t>
        </is>
      </c>
      <c r="D5696" s="330" t="n">
        <v>76.11</v>
      </c>
      <c r="E5696" s="330" t="n">
        <v>76.28</v>
      </c>
      <c r="F5696" s="330" t="inlineStr">
        <is>
          <t>AS</t>
        </is>
      </c>
    </row>
    <row r="5697" ht="45" customHeight="1" s="496">
      <c r="A5697" s="330" t="n">
        <v>92307</v>
      </c>
      <c r="B5697" s="331" t="inlineStr">
        <is>
          <t>TUBO EM COBRE RÍGIDO, DN 28 MM, CLASSE E, SEM ISOLAMENTO, INSTALADO EM RAMAL DE DISTRIBUIÇÃO DE HIDRÁULICA PREDIAL - FORNECIMENTO E INSTALAÇÃO. AF_04/2022</t>
        </is>
      </c>
      <c r="C5697" s="330" t="inlineStr">
        <is>
          <t>M</t>
        </is>
      </c>
      <c r="D5697" s="330" t="n">
        <v>82.89</v>
      </c>
      <c r="E5697" s="330" t="n">
        <v>83.40000000000001</v>
      </c>
      <c r="F5697" s="330" t="inlineStr">
        <is>
          <t>AS</t>
        </is>
      </c>
    </row>
    <row r="5698" ht="45" customHeight="1" s="496">
      <c r="A5698" s="330" t="n">
        <v>103870</v>
      </c>
      <c r="B5698" s="331" t="inlineStr">
        <is>
          <t>TUBO EM COBRE RÍGIDO, DN 28 MM, CLASSE E, SEM ISOLAMENTO, INSTALADO EM RAMAL E SUB-RAMAL DE AQUECIMENTO SOLAR - FORNECIMENTO E INSTALAÇÃO. AF_04/2022</t>
        </is>
      </c>
      <c r="C5698" s="330" t="inlineStr">
        <is>
          <t>M</t>
        </is>
      </c>
      <c r="D5698" s="330" t="n">
        <v>102.05</v>
      </c>
      <c r="E5698" s="330" t="n">
        <v>103.53</v>
      </c>
      <c r="F5698" s="330" t="inlineStr">
        <is>
          <t>AS</t>
        </is>
      </c>
    </row>
    <row r="5699" ht="45" customHeight="1" s="496">
      <c r="A5699" s="330" t="n">
        <v>103804</v>
      </c>
      <c r="B5699" s="331" t="inlineStr">
        <is>
          <t>TUBO EM COBRE RÍGIDO, DN 28 MM, CLASSE E, SEM ISOLAMENTO, INSTALADO EM RAMAL E SUB-RAMAL DE GÁS COMBUSTÍVEL - FORNECIMENTO E INSTALAÇÃO. AF_04/2022</t>
        </is>
      </c>
      <c r="C5699" s="330" t="inlineStr">
        <is>
          <t>M</t>
        </is>
      </c>
      <c r="D5699" s="330" t="n">
        <v>90.61</v>
      </c>
      <c r="E5699" s="330" t="n">
        <v>91.52</v>
      </c>
      <c r="F5699" s="330" t="inlineStr">
        <is>
          <t>AS</t>
        </is>
      </c>
    </row>
    <row r="5700" ht="45" customHeight="1" s="496">
      <c r="A5700" s="330" t="n">
        <v>92322</v>
      </c>
      <c r="B5700" s="331" t="inlineStr">
        <is>
          <t>TUBO EM COBRE RÍGIDO, DN 28 MM, CLASSE E, SEM ISOLAMENTO, INSTALADO EM RAMAL E SUB-RAMAL DE HIDRÁULICA PREDIAL - FORNECIMENTO E INSTALAÇÃO. AF_04/2022</t>
        </is>
      </c>
      <c r="C5700" s="330" t="inlineStr">
        <is>
          <t>M</t>
        </is>
      </c>
      <c r="D5700" s="330" t="n">
        <v>114.08</v>
      </c>
      <c r="E5700" s="330" t="n">
        <v>116.18</v>
      </c>
      <c r="F5700" s="330" t="inlineStr">
        <is>
          <t>AS</t>
        </is>
      </c>
    </row>
    <row r="5701" ht="45" customHeight="1" s="496">
      <c r="A5701" s="330" t="n">
        <v>97337</v>
      </c>
      <c r="B5701" s="331" t="inlineStr">
        <is>
          <t>TUBO EM COBRE RÍGIDO, DN 35 MM, CLASSE A, SEM ISOLAMENTO, INSTALADO EM PRUMADA DE GÁS COMBUSTÍVEL - FORNECIMENTO E INSTALAÇÃO. AF_04/2022</t>
        </is>
      </c>
      <c r="C5701" s="330" t="inlineStr">
        <is>
          <t>M</t>
        </is>
      </c>
      <c r="D5701" s="330" t="n">
        <v>164.74</v>
      </c>
      <c r="E5701" s="330" t="n">
        <v>164.95</v>
      </c>
      <c r="F5701" s="330" t="inlineStr">
        <is>
          <t>AS</t>
        </is>
      </c>
    </row>
    <row r="5702" ht="45" customHeight="1" s="496">
      <c r="A5702" s="330" t="n">
        <v>92283</v>
      </c>
      <c r="B5702" s="331" t="inlineStr">
        <is>
          <t>TUBO EM COBRE RÍGIDO, DN 35 MM, CLASSE E, COM ISOLAMENTO, INSTALADO EM PRUMADA DE HIDRÁULICA PREDIAL - FORNECIMENTO E INSTALAÇÃO. AF_04/2022</t>
        </is>
      </c>
      <c r="C5702" s="330" t="inlineStr">
        <is>
          <t>M</t>
        </is>
      </c>
      <c r="D5702" s="330" t="n">
        <v>178.32</v>
      </c>
      <c r="E5702" s="330" t="n">
        <v>178.59</v>
      </c>
      <c r="F5702" s="330" t="inlineStr">
        <is>
          <t>AS</t>
        </is>
      </c>
    </row>
    <row r="5703" ht="45" customHeight="1" s="496">
      <c r="A5703" s="330" t="n">
        <v>92277</v>
      </c>
      <c r="B5703" s="331" t="inlineStr">
        <is>
          <t>TUBO EM COBRE RÍGIDO, DN 35 MM, CLASSE E, SEM ISOLAMENTO, INSTALADO EM PRUMADA DE HIDRÁULICA PREDIAL - FORNECIMENTO E INSTALAÇÃO. AF_04/2022</t>
        </is>
      </c>
      <c r="C5703" s="330" t="inlineStr">
        <is>
          <t>M</t>
        </is>
      </c>
      <c r="D5703" s="330" t="n">
        <v>109.9</v>
      </c>
      <c r="E5703" s="330" t="n">
        <v>110.11</v>
      </c>
      <c r="F5703" s="330" t="inlineStr">
        <is>
          <t>AS</t>
        </is>
      </c>
    </row>
    <row r="5704" ht="45" customHeight="1" s="496">
      <c r="A5704" s="330" t="n">
        <v>97338</v>
      </c>
      <c r="B5704" s="331" t="inlineStr">
        <is>
          <t>TUBO EM COBRE RÍGIDO, DN 42 MM, CLASSE A, SEM ISOLAMENTO, INSTALADO EM PRUMADA DE GÁS COMBUSTÍVEL - FORNECIMENTO E INSTALAÇÃO. AF_04/2022</t>
        </is>
      </c>
      <c r="C5704" s="330" t="inlineStr">
        <is>
          <t>M</t>
        </is>
      </c>
      <c r="D5704" s="330" t="n">
        <v>198.23</v>
      </c>
      <c r="E5704" s="330" t="n">
        <v>198.48</v>
      </c>
      <c r="F5704" s="330" t="inlineStr">
        <is>
          <t>AS</t>
        </is>
      </c>
    </row>
    <row r="5705" ht="45" customHeight="1" s="496">
      <c r="A5705" s="330" t="n">
        <v>92284</v>
      </c>
      <c r="B5705" s="331" t="inlineStr">
        <is>
          <t>TUBO EM COBRE RÍGIDO, DN 42 MM, CLASSE E, COM ISOLAMENTO, INSTALADO EM PRUMADA DE HIDRÁULICA PREDIAL - FORNECIMENTO E INSTALAÇÃO. AF_04/2022</t>
        </is>
      </c>
      <c r="C5705" s="330" t="inlineStr">
        <is>
          <t>M</t>
        </is>
      </c>
      <c r="D5705" s="330" t="n">
        <v>225.76</v>
      </c>
      <c r="E5705" s="330" t="n">
        <v>226.07</v>
      </c>
      <c r="F5705" s="330" t="inlineStr">
        <is>
          <t>AS</t>
        </is>
      </c>
    </row>
    <row r="5706" ht="45" customHeight="1" s="496">
      <c r="A5706" s="330" t="n">
        <v>92278</v>
      </c>
      <c r="B5706" s="331" t="inlineStr">
        <is>
          <t>TUBO EM COBRE RÍGIDO, DN 42 MM, CLASSE E, SEM ISOLAMENTO, INSTALADO EM PRUMADA DE HIDRÁULICA PREDIAL - FORNECIMENTO E INSTALAÇÃO. AF_04/2022</t>
        </is>
      </c>
      <c r="C5706" s="330" t="inlineStr">
        <is>
          <t>M</t>
        </is>
      </c>
      <c r="D5706" s="330" t="n">
        <v>147.84</v>
      </c>
      <c r="E5706" s="330" t="n">
        <v>148.09</v>
      </c>
      <c r="F5706" s="330" t="inlineStr">
        <is>
          <t>AS</t>
        </is>
      </c>
    </row>
    <row r="5707" ht="45" customHeight="1" s="496">
      <c r="A5707" s="330" t="n">
        <v>97339</v>
      </c>
      <c r="B5707" s="331" t="inlineStr">
        <is>
          <t>TUBO EM COBRE RÍGIDO, DN 54 MM, CLASSE A, SEM ISOLAMENTO, INSTALADO EM PRUMADA DE GÁS COMBUSTÍVEL - FORNECIMENTO E INSTALAÇÃO. AF_04/2022</t>
        </is>
      </c>
      <c r="C5707" s="330" t="inlineStr">
        <is>
          <t>M</t>
        </is>
      </c>
      <c r="D5707" s="330" t="n">
        <v>281.42</v>
      </c>
      <c r="E5707" s="330" t="n">
        <v>281.74</v>
      </c>
      <c r="F5707" s="330" t="inlineStr">
        <is>
          <t>AS</t>
        </is>
      </c>
    </row>
    <row r="5708" ht="45" customHeight="1" s="496">
      <c r="A5708" s="330" t="n">
        <v>92285</v>
      </c>
      <c r="B5708" s="331" t="inlineStr">
        <is>
          <t>TUBO EM COBRE RÍGIDO, DN 54 MM, CLASSE E, COM ISOLAMENTO, INSTALADO EM PRUMADA DE HIDRÁULICA PREDIAL - FORNECIMENTO E INSTALAÇÃO. AF_04/2022</t>
        </is>
      </c>
      <c r="C5708" s="330" t="inlineStr">
        <is>
          <t>M</t>
        </is>
      </c>
      <c r="D5708" s="330" t="n">
        <v>306.66</v>
      </c>
      <c r="E5708" s="330" t="n">
        <v>307.05</v>
      </c>
      <c r="F5708" s="330" t="inlineStr">
        <is>
          <t>AS</t>
        </is>
      </c>
    </row>
    <row r="5709" ht="45" customHeight="1" s="496">
      <c r="A5709" s="330" t="n">
        <v>92279</v>
      </c>
      <c r="B5709" s="331" t="inlineStr">
        <is>
          <t>TUBO EM COBRE RÍGIDO, DN 54 MM, CLASSE E, SEM ISOLAMENTO, INSTALADO EM PRUMADA DE HIDRÁULICA PREDIAL - FORNECIMENTO E INSTALAÇÃO. AF_04/2022</t>
        </is>
      </c>
      <c r="C5709" s="330" t="inlineStr">
        <is>
          <t>M</t>
        </is>
      </c>
      <c r="D5709" s="330" t="n">
        <v>213.63</v>
      </c>
      <c r="E5709" s="330" t="n">
        <v>213.95</v>
      </c>
      <c r="F5709" s="330" t="inlineStr">
        <is>
          <t>AS</t>
        </is>
      </c>
    </row>
    <row r="5710" ht="45" customHeight="1" s="496">
      <c r="A5710" s="330" t="n">
        <v>97340</v>
      </c>
      <c r="B5710" s="331" t="inlineStr">
        <is>
          <t>TUBO EM COBRE RÍGIDO, DN 66 MM, CLASSE A, SEM ISOLAMENTO, INSTALADO EM PRUMADA DE GÁS COMBUSTÍVEL - FORNECIMENTO E INSTALAÇÃO. AF_04/2022</t>
        </is>
      </c>
      <c r="C5710" s="330" t="inlineStr">
        <is>
          <t>M</t>
        </is>
      </c>
      <c r="D5710" s="330" t="n">
        <v>363.64</v>
      </c>
      <c r="E5710" s="330" t="n">
        <v>364.05</v>
      </c>
      <c r="F5710" s="330" t="inlineStr">
        <is>
          <t>AS</t>
        </is>
      </c>
    </row>
    <row r="5711" ht="45" customHeight="1" s="496">
      <c r="A5711" s="330" t="n">
        <v>92286</v>
      </c>
      <c r="B5711" s="331" t="inlineStr">
        <is>
          <t>TUBO EM COBRE RÍGIDO, DN 66 MM, CLASSE E, COM ISOLAMENTO, INSTALADO EM PRUMADA DE HIDRÁULICA PREDIAL - FORNECIMENTO E INSTALAÇÃO. AF_04/2022</t>
        </is>
      </c>
      <c r="C5711" s="330" t="inlineStr">
        <is>
          <t>M</t>
        </is>
      </c>
      <c r="D5711" s="330" t="n">
        <v>394.12</v>
      </c>
      <c r="E5711" s="330" t="n">
        <v>394.58</v>
      </c>
      <c r="F5711" s="330" t="inlineStr">
        <is>
          <t>AS</t>
        </is>
      </c>
    </row>
    <row r="5712" ht="45" customHeight="1" s="496">
      <c r="A5712" s="330" t="n">
        <v>92280</v>
      </c>
      <c r="B5712" s="331" t="inlineStr">
        <is>
          <t>TUBO EM COBRE RÍGIDO, DN 66 MM, CLASSE E, SEM ISOLAMENTO, INSTALADO EM PRUMADA DE HIDRÁULICA PREDIAL - FORNECIMENTO E INSTALAÇÃO. AF_04/2022</t>
        </is>
      </c>
      <c r="C5712" s="330" t="inlineStr">
        <is>
          <t>M</t>
        </is>
      </c>
      <c r="D5712" s="330" t="n">
        <v>299.8</v>
      </c>
      <c r="E5712" s="330" t="n">
        <v>300.21</v>
      </c>
      <c r="F5712" s="330" t="inlineStr">
        <is>
          <t>AS</t>
        </is>
      </c>
    </row>
    <row r="5713" ht="45" customHeight="1" s="496">
      <c r="A5713" s="330" t="n">
        <v>103901</v>
      </c>
      <c r="B5713" s="331" t="inlineStr">
        <is>
          <t>TÊ EM COBRE, DN 15 MM, SEM ANEL DE SOLDA, INSTALADO EM RAMAL E SUB-RAMAL DE AQUECIMENTO SOLAR - FORNECIMENTO E INSTALAÇÃO. AF_04/2022</t>
        </is>
      </c>
      <c r="C5713" s="330" t="inlineStr">
        <is>
          <t>UN</t>
        </is>
      </c>
      <c r="D5713" s="330" t="n">
        <v>27.71</v>
      </c>
      <c r="E5713" s="330" t="n">
        <v>28.67</v>
      </c>
      <c r="F5713" s="330" t="inlineStr">
        <is>
          <t>AS</t>
        </is>
      </c>
    </row>
    <row r="5714" ht="45" customHeight="1" s="496">
      <c r="A5714" s="330" t="n">
        <v>103832</v>
      </c>
      <c r="B5714" s="331" t="inlineStr">
        <is>
          <t>TÊ EM COBRE, DN 15 MM, SEM ANEL DE SOLDA, INSTALADO EM RAMAL E SUB-RAMAL DE GÁS COMBUSTÍVEL - FORNECIMENTO E INSTALAÇÃO. AF_04/2022</t>
        </is>
      </c>
      <c r="C5714" s="330" t="inlineStr">
        <is>
          <t>UN</t>
        </is>
      </c>
      <c r="D5714" s="330" t="n">
        <v>27.59</v>
      </c>
      <c r="E5714" s="330" t="n">
        <v>28.54</v>
      </c>
      <c r="F5714" s="330" t="inlineStr">
        <is>
          <t>AS</t>
        </is>
      </c>
    </row>
    <row r="5715" ht="45" customHeight="1" s="496">
      <c r="A5715" s="330" t="n">
        <v>103865</v>
      </c>
      <c r="B5715" s="331" t="inlineStr">
        <is>
          <t>TÊ EM COBRE, DN 15 MM, SEM ANEL DE SOLDA, INSTALADO EM RAMAL E SUB-RAMAL DE GÁS MEDICINAL - FORNECIMENTO E INSTALAÇÃO. AF_04/2022</t>
        </is>
      </c>
      <c r="C5715" s="330" t="inlineStr">
        <is>
          <t>UN</t>
        </is>
      </c>
      <c r="D5715" s="330" t="n">
        <v>26.49</v>
      </c>
      <c r="E5715" s="330" t="n">
        <v>27.38</v>
      </c>
      <c r="F5715" s="330" t="inlineStr">
        <is>
          <t>AS</t>
        </is>
      </c>
    </row>
    <row r="5716" ht="45" customHeight="1" s="496">
      <c r="A5716" s="330" t="n">
        <v>103902</v>
      </c>
      <c r="B5716" s="331" t="inlineStr">
        <is>
          <t>TÊ EM COBRE, DN 22 MM, SEM ANEL DE SOLDA, INSTALADO EM RAMAL E SUB-RAMAL DE AQUECIMENTO SOLAR - FORNECIMENTO E INSTALAÇÃO. AF_04/2022</t>
        </is>
      </c>
      <c r="C5716" s="330" t="inlineStr">
        <is>
          <t>UN</t>
        </is>
      </c>
      <c r="D5716" s="330" t="n">
        <v>40.55</v>
      </c>
      <c r="E5716" s="330" t="n">
        <v>41.67</v>
      </c>
      <c r="F5716" s="330" t="inlineStr">
        <is>
          <t>AS</t>
        </is>
      </c>
    </row>
    <row r="5717" ht="45" customHeight="1" s="496">
      <c r="A5717" s="330" t="n">
        <v>103866</v>
      </c>
      <c r="B5717" s="331" t="inlineStr">
        <is>
          <t>TÊ EM COBRE, DN 22 MM, SEM ANEL DE SOLDA, INSTALADO EM RAMAL E SUB-RAMAL DE GÁS MEDICINAL - FORNECIMENTO E INSTALAÇÃO. AF_04/2022</t>
        </is>
      </c>
      <c r="C5717" s="330" t="inlineStr">
        <is>
          <t>UN</t>
        </is>
      </c>
      <c r="D5717" s="330" t="n">
        <v>41.78</v>
      </c>
      <c r="E5717" s="330" t="n">
        <v>42.97</v>
      </c>
      <c r="F5717" s="330" t="inlineStr">
        <is>
          <t>AS</t>
        </is>
      </c>
    </row>
    <row r="5718" ht="45" customHeight="1" s="496">
      <c r="A5718" s="330" t="n">
        <v>103903</v>
      </c>
      <c r="B5718" s="331" t="inlineStr">
        <is>
          <t>TÊ EM COBRE, DN 28 MM, SEM ANEL DE SOLDA, INSTALADO EM RAMAL E SUB-RAMAL DE AQUECIMENTO SOLAR - FORNECIMENTO E INSTALAÇÃO. AF_04/2022</t>
        </is>
      </c>
      <c r="C5718" s="330" t="inlineStr">
        <is>
          <t>UN</t>
        </is>
      </c>
      <c r="D5718" s="330" t="n">
        <v>54.51</v>
      </c>
      <c r="E5718" s="330" t="n">
        <v>55.78</v>
      </c>
      <c r="F5718" s="330" t="inlineStr">
        <is>
          <t>AS</t>
        </is>
      </c>
    </row>
    <row r="5719" ht="45" customHeight="1" s="496">
      <c r="A5719" s="330" t="n">
        <v>103834</v>
      </c>
      <c r="B5719" s="331" t="inlineStr">
        <is>
          <t>TÊ EM COBRE, DN 28 MM, SEM ANEL DE SOLDA, INSTALADO EM RAMAL E SUB-RAMAL DE GÁS COMBUSTÍVEL - FORNECIMENTO E INSTALAÇÃO. AF_04/2022</t>
        </is>
      </c>
      <c r="C5719" s="330" t="inlineStr">
        <is>
          <t>UN</t>
        </is>
      </c>
      <c r="D5719" s="330" t="n">
        <v>72.95999999999999</v>
      </c>
      <c r="E5719" s="330" t="n">
        <v>75.17</v>
      </c>
      <c r="F5719" s="330" t="inlineStr">
        <is>
          <t>AS</t>
        </is>
      </c>
    </row>
    <row r="5720" ht="45" customHeight="1" s="496">
      <c r="A5720" s="330" t="n">
        <v>103867</v>
      </c>
      <c r="B5720" s="331" t="inlineStr">
        <is>
          <t>TÊ EM COBRE, DN 28 MM, SEM ANEL DE SOLDA, INSTALADO EM RAMAL E SUB-RAMAL DE GÁS MEDICINAL - FORNECIMENTO E INSTALAÇÃO. AF_04/2022</t>
        </is>
      </c>
      <c r="C5720" s="330" t="inlineStr">
        <is>
          <t>UN</t>
        </is>
      </c>
      <c r="D5720" s="330" t="n">
        <v>57.85</v>
      </c>
      <c r="E5720" s="330" t="n">
        <v>59.29</v>
      </c>
      <c r="F5720" s="330" t="inlineStr">
        <is>
          <t>AS</t>
        </is>
      </c>
    </row>
    <row r="5721" ht="30" customHeight="1" s="496">
      <c r="A5721" s="330" t="n">
        <v>105113</v>
      </c>
      <c r="B5721" s="331" t="inlineStr">
        <is>
          <t>ESTRUTURA DE MADEIRA PROVISÓRIA PARA SUPORTE DE CAIXA D'ÁGUA ELEVADA DE 2000 LITROS. AF_03/2024</t>
        </is>
      </c>
      <c r="C5721" s="330" t="inlineStr">
        <is>
          <t>UN</t>
        </is>
      </c>
      <c r="D5721" s="330" t="n">
        <v>8491.530000000001</v>
      </c>
      <c r="E5721" s="330" t="n">
        <v>8614.27</v>
      </c>
      <c r="F5721" s="330" t="inlineStr">
        <is>
          <t>AS</t>
        </is>
      </c>
    </row>
    <row r="5722" ht="30" customHeight="1" s="496">
      <c r="A5722" s="330" t="n">
        <v>98461</v>
      </c>
      <c r="B5722" s="331" t="inlineStr">
        <is>
          <t>ESTRUTURA DE MADEIRA PROVISÓRIA PARA SUPORTE DE CAIXA DÁGUA ELEVADA DE 1000 LITROS. AF_03/2024</t>
        </is>
      </c>
      <c r="C5722" s="330" t="inlineStr">
        <is>
          <t>UN</t>
        </is>
      </c>
      <c r="D5722" s="330" t="n">
        <v>6413.7</v>
      </c>
      <c r="E5722" s="330" t="n">
        <v>6505.97</v>
      </c>
      <c r="F5722" s="330" t="inlineStr">
        <is>
          <t>AS</t>
        </is>
      </c>
    </row>
    <row r="5723" ht="30" customHeight="1" s="496">
      <c r="A5723" s="330" t="n">
        <v>98462</v>
      </c>
      <c r="B5723" s="331" t="inlineStr">
        <is>
          <t>ESTRUTURA DE MADEIRA PROVISÓRIA PARA SUPORTE DE CAIXA DÁGUA ELEVADA DE 3000 LITROS. AF_03/2024</t>
        </is>
      </c>
      <c r="C5723" s="330" t="inlineStr">
        <is>
          <t>UN</t>
        </is>
      </c>
      <c r="D5723" s="330" t="n">
        <v>10998.41</v>
      </c>
      <c r="E5723" s="330" t="n">
        <v>11158.16</v>
      </c>
      <c r="F5723" s="330" t="inlineStr">
        <is>
          <t>AS</t>
        </is>
      </c>
    </row>
    <row r="5724" ht="30" customHeight="1" s="496">
      <c r="A5724" s="330" t="n">
        <v>105130</v>
      </c>
      <c r="B5724" s="331" t="inlineStr">
        <is>
          <t>EXECUÇÃO DE PILARETES PARA TAPUMES E CONSTRUÇÕES TEMPORÁRIAS. AF_03/2024</t>
        </is>
      </c>
      <c r="C5724" s="330" t="inlineStr">
        <is>
          <t>M</t>
        </is>
      </c>
      <c r="D5724" s="330" t="n">
        <v>30.31</v>
      </c>
      <c r="E5724" s="330" t="n">
        <v>31.34</v>
      </c>
      <c r="F5724" s="330" t="inlineStr"/>
    </row>
    <row r="5725" ht="30" customHeight="1" s="496">
      <c r="A5725" s="330" t="n">
        <v>105114</v>
      </c>
      <c r="B5725" s="331" t="inlineStr">
        <is>
          <t>EXECUÇÃO DOS APOIOS PARA CONTÊINER OU MÓDULO HABITÁVEL. AF_03/2024</t>
        </is>
      </c>
      <c r="C5725" s="330" t="inlineStr">
        <is>
          <t>M3</t>
        </is>
      </c>
      <c r="D5725" s="330" t="n">
        <v>2128.86</v>
      </c>
      <c r="E5725" s="330" t="n">
        <v>2188.3</v>
      </c>
      <c r="F5725" s="330" t="inlineStr"/>
    </row>
    <row r="5726" ht="30" customHeight="1" s="496">
      <c r="A5726" s="330" t="n">
        <v>105127</v>
      </c>
      <c r="B5726" s="331" t="inlineStr">
        <is>
          <t>INSTALAÇÃO DE CONCERTINA DUPLA CLIPADA, ESPIRAL DE 300 MM. AF_03/2024</t>
        </is>
      </c>
      <c r="C5726" s="330" t="inlineStr">
        <is>
          <t>M</t>
        </is>
      </c>
      <c r="D5726" s="330" t="n">
        <v>36.16</v>
      </c>
      <c r="E5726" s="330" t="n">
        <v>36.4</v>
      </c>
      <c r="F5726" s="330" t="inlineStr"/>
    </row>
    <row r="5727" ht="15" customHeight="1" s="496">
      <c r="A5727" s="330" t="n">
        <v>105128</v>
      </c>
      <c r="B5727" s="331" t="inlineStr">
        <is>
          <t>INSTALAÇÃO DE CONCERTINA FLAT, ESPIRAL DE 300 MM. AF_03/2024</t>
        </is>
      </c>
      <c r="C5727" s="330" t="inlineStr">
        <is>
          <t>M</t>
        </is>
      </c>
      <c r="D5727" s="330" t="n">
        <v>116.96</v>
      </c>
      <c r="E5727" s="330" t="n">
        <v>118.31</v>
      </c>
      <c r="F5727" s="330" t="inlineStr"/>
    </row>
    <row r="5728" ht="15" customHeight="1" s="496">
      <c r="A5728" s="330" t="n">
        <v>105126</v>
      </c>
      <c r="B5728" s="331" t="inlineStr">
        <is>
          <t>INSTALAÇÃO DE CONCERTINA SIMPLES, ESPIRAL DE 300 MM. AF_03/2024</t>
        </is>
      </c>
      <c r="C5728" s="330" t="inlineStr">
        <is>
          <t>M</t>
        </is>
      </c>
      <c r="D5728" s="330" t="n">
        <v>40.19</v>
      </c>
      <c r="E5728" s="330" t="n">
        <v>40.47</v>
      </c>
      <c r="F5728" s="330" t="inlineStr"/>
    </row>
    <row r="5729" ht="30" customHeight="1" s="496">
      <c r="A5729" s="330" t="n">
        <v>105116</v>
      </c>
      <c r="B5729" s="331" t="inlineStr">
        <is>
          <t>INSTALAÇÃO E DESINSTALAÇÃO MANUAL DE CONTÊINER OU MÓDULO HABITÁVEL PEQUENO. AF_03/2024</t>
        </is>
      </c>
      <c r="C5729" s="330" t="inlineStr">
        <is>
          <t>UN</t>
        </is>
      </c>
      <c r="D5729" s="330" t="n">
        <v>13.05</v>
      </c>
      <c r="E5729" s="330" t="n">
        <v>13.73</v>
      </c>
      <c r="F5729" s="330" t="inlineStr"/>
    </row>
    <row r="5730" ht="30" customHeight="1" s="496">
      <c r="A5730" s="330" t="n">
        <v>105115</v>
      </c>
      <c r="B5730" s="331" t="inlineStr">
        <is>
          <t>INSTALAÇÃO E DESINSTALAÇÃO MECANIZADA DE CONTÊINER OU MÓDULO HABITÁVEL DE USOS DIVERSOS. AF_03/2024</t>
        </is>
      </c>
      <c r="C5730" s="330" t="inlineStr">
        <is>
          <t>UN</t>
        </is>
      </c>
      <c r="D5730" s="330" t="n">
        <v>144.81</v>
      </c>
      <c r="E5730" s="330" t="n">
        <v>148.97</v>
      </c>
      <c r="F5730" s="330" t="inlineStr"/>
    </row>
    <row r="5731" ht="45" customHeight="1" s="496">
      <c r="A5731" s="330" t="n">
        <v>98453</v>
      </c>
      <c r="B5731" s="331" t="inlineStr">
        <is>
          <t>PAREDE DE MADEIRA COMPENSADA PARA CONSTRUÇÃO TEMPORÁRIA EM CHAPA DUPLA, EXTERNA, COM ÁREA LÍQUIDA MAIOR OU IGUAL A QUE 6 M², COM VÃO. AF_03/2024</t>
        </is>
      </c>
      <c r="C5731" s="330" t="inlineStr">
        <is>
          <t>M2</t>
        </is>
      </c>
      <c r="D5731" s="330" t="n">
        <v>167.74</v>
      </c>
      <c r="E5731" s="330" t="n">
        <v>171.15</v>
      </c>
      <c r="F5731" s="330" t="inlineStr"/>
    </row>
    <row r="5732" ht="45" customHeight="1" s="496">
      <c r="A5732" s="330" t="n">
        <v>98454</v>
      </c>
      <c r="B5732" s="331" t="inlineStr">
        <is>
          <t>PAREDE DE MADEIRA COMPENSADA PARA CONSTRUÇÃO TEMPORÁRIA EM CHAPA DUPLA, EXTERNA, COM ÁREA LÍQUIDA MENOR QUE 6 M², COM VÃO. AF_03/2024</t>
        </is>
      </c>
      <c r="C5732" s="330" t="inlineStr">
        <is>
          <t>M2</t>
        </is>
      </c>
      <c r="D5732" s="330" t="n">
        <v>209.05</v>
      </c>
      <c r="E5732" s="330" t="n">
        <v>214.12</v>
      </c>
      <c r="F5732" s="330" t="inlineStr"/>
    </row>
    <row r="5733" ht="30" customHeight="1" s="496">
      <c r="A5733" s="330" t="n">
        <v>98449</v>
      </c>
      <c r="B5733" s="331" t="inlineStr">
        <is>
          <t>PAREDE DE MADEIRA COMPENSADA PARA CONSTRUÇÃO TEMPORÁRIA EM CHAPA DUPLA, EXTERNA, SEM VÃO. AF_03/2024</t>
        </is>
      </c>
      <c r="C5733" s="330" t="inlineStr">
        <is>
          <t>M2</t>
        </is>
      </c>
      <c r="D5733" s="330" t="n">
        <v>145.72</v>
      </c>
      <c r="E5733" s="330" t="n">
        <v>148.27</v>
      </c>
      <c r="F5733" s="330" t="inlineStr"/>
    </row>
    <row r="5734" ht="45" customHeight="1" s="496">
      <c r="A5734" s="330" t="n">
        <v>98455</v>
      </c>
      <c r="B5734" s="331" t="inlineStr">
        <is>
          <t>PAREDE DE MADEIRA COMPENSADA PARA CONSTRUÇÃO TEMPORÁRIA EM CHAPA DUPLA, INTERNA, COM ÁREA LÍQUIDA MAIOR OU IGUAL A 6 M², COM VÃO. AF_03/2024</t>
        </is>
      </c>
      <c r="C5734" s="330" t="inlineStr">
        <is>
          <t>M2</t>
        </is>
      </c>
      <c r="D5734" s="330" t="n">
        <v>136.73</v>
      </c>
      <c r="E5734" s="330" t="n">
        <v>138.68</v>
      </c>
      <c r="F5734" s="330" t="inlineStr"/>
    </row>
    <row r="5735" ht="45" customHeight="1" s="496">
      <c r="A5735" s="330" t="n">
        <v>98456</v>
      </c>
      <c r="B5735" s="331" t="inlineStr">
        <is>
          <t>PAREDE DE MADEIRA COMPENSADA PARA CONSTRUÇÃO TEMPORÁRIA EM CHAPA DUPLA, INTERNA, COM ÁREA LÍQUIDA MENOR QUE 6 M², COM VÃO. AF_03/2024</t>
        </is>
      </c>
      <c r="C5735" s="330" t="inlineStr">
        <is>
          <t>M2</t>
        </is>
      </c>
      <c r="D5735" s="330" t="n">
        <v>171.35</v>
      </c>
      <c r="E5735" s="330" t="n">
        <v>174.65</v>
      </c>
      <c r="F5735" s="330" t="inlineStr"/>
    </row>
    <row r="5736" ht="30" customHeight="1" s="496">
      <c r="A5736" s="330" t="n">
        <v>98451</v>
      </c>
      <c r="B5736" s="331" t="inlineStr">
        <is>
          <t>PAREDE DE MADEIRA COMPENSADA PARA CONSTRUÇÃO TEMPORÁRIA EM CHAPA DUPLA, INTERNA, SEM VÃO. AF_03/2024</t>
        </is>
      </c>
      <c r="C5736" s="330" t="inlineStr">
        <is>
          <t>M2</t>
        </is>
      </c>
      <c r="D5736" s="330" t="n">
        <v>119.58</v>
      </c>
      <c r="E5736" s="330" t="n">
        <v>120.95</v>
      </c>
      <c r="F5736" s="330" t="inlineStr"/>
    </row>
    <row r="5737" ht="45" customHeight="1" s="496">
      <c r="A5737" s="330" t="n">
        <v>98445</v>
      </c>
      <c r="B5737" s="331" t="inlineStr">
        <is>
          <t>PAREDE DE MADEIRA COMPENSADA PARA CONSTRUÇÃO TEMPORÁRIA EM CHAPA SIMPLES, EXTERNA, COM ÁREA LÍQUIDA MAIOR OU IGUAL A 6 M², COM VÃO. AF_03/2024</t>
        </is>
      </c>
      <c r="C5737" s="330" t="inlineStr">
        <is>
          <t>M2</t>
        </is>
      </c>
      <c r="D5737" s="330" t="n">
        <v>120.11</v>
      </c>
      <c r="E5737" s="330" t="n">
        <v>123.03</v>
      </c>
      <c r="F5737" s="330" t="inlineStr"/>
    </row>
    <row r="5738" ht="45" customHeight="1" s="496">
      <c r="A5738" s="330" t="n">
        <v>98446</v>
      </c>
      <c r="B5738" s="331" t="inlineStr">
        <is>
          <t>PAREDE DE MADEIRA COMPENSADA PARA CONSTRUÇÃO TEMPORÁRIA EM CHAPA SIMPLES, EXTERNA, COM ÁREA LÍQUIDA MENOR QUE 6 M², COM VÃO. AF_03/2024</t>
        </is>
      </c>
      <c r="C5738" s="330" t="inlineStr">
        <is>
          <t>M2</t>
        </is>
      </c>
      <c r="D5738" s="330" t="n">
        <v>152.9</v>
      </c>
      <c r="E5738" s="330" t="n">
        <v>157.08</v>
      </c>
      <c r="F5738" s="330" t="inlineStr"/>
    </row>
    <row r="5739" ht="30" customHeight="1" s="496">
      <c r="A5739" s="330" t="n">
        <v>98441</v>
      </c>
      <c r="B5739" s="331" t="inlineStr">
        <is>
          <t>PAREDE DE MADEIRA COMPENSADA PARA CONSTRUÇÃO TEMPORÁRIA EM CHAPA SIMPLES, EXTERNA, SEM VÃO. AF_03/2024</t>
        </is>
      </c>
      <c r="C5739" s="330" t="inlineStr">
        <is>
          <t>M2</t>
        </is>
      </c>
      <c r="D5739" s="330" t="n">
        <v>102.54</v>
      </c>
      <c r="E5739" s="330" t="n">
        <v>104.84</v>
      </c>
      <c r="F5739" s="330" t="inlineStr"/>
    </row>
    <row r="5740" ht="45" customHeight="1" s="496">
      <c r="A5740" s="330" t="n">
        <v>98447</v>
      </c>
      <c r="B5740" s="331" t="inlineStr">
        <is>
          <t>PAREDE DE MADEIRA COMPENSADA PARA CONSTRUÇÃO TEMPORÁRIA EM CHAPA SIMPLES, INTERNA, COM ÁREA LÍQUIDA MAIOR OU IGUAL A 6 M², COM VÃO. AF_03/2024</t>
        </is>
      </c>
      <c r="C5740" s="330" t="inlineStr">
        <is>
          <t>M2</t>
        </is>
      </c>
      <c r="D5740" s="330" t="n">
        <v>93.09</v>
      </c>
      <c r="E5740" s="330" t="n">
        <v>94.77</v>
      </c>
      <c r="F5740" s="330" t="inlineStr"/>
    </row>
    <row r="5741" ht="45" customHeight="1" s="496">
      <c r="A5741" s="330" t="n">
        <v>98448</v>
      </c>
      <c r="B5741" s="331" t="inlineStr">
        <is>
          <t>PAREDE DE MADEIRA COMPENSADA PARA CONSTRUÇÃO TEMPORÁRIA EM CHAPA SIMPLES, INTERNA, COM ÁREA LÍQUIDA MENOR QUE 6 M², COM VÃO. AF_03/2024</t>
        </is>
      </c>
      <c r="C5741" s="330" t="inlineStr">
        <is>
          <t>M2</t>
        </is>
      </c>
      <c r="D5741" s="330" t="n">
        <v>118.74</v>
      </c>
      <c r="E5741" s="330" t="n">
        <v>121.34</v>
      </c>
      <c r="F5741" s="330" t="inlineStr"/>
    </row>
    <row r="5742" ht="30" customHeight="1" s="496">
      <c r="A5742" s="330" t="n">
        <v>98443</v>
      </c>
      <c r="B5742" s="331" t="inlineStr">
        <is>
          <t>PAREDE DE MADEIRA COMPENSADA PARA CONSTRUÇÃO TEMPORÁRIA EM CHAPA SIMPLES, INTERNA, SEM VÃO. AF_03/2024</t>
        </is>
      </c>
      <c r="C5742" s="330" t="inlineStr">
        <is>
          <t>M2</t>
        </is>
      </c>
      <c r="D5742" s="330" t="n">
        <v>79.48</v>
      </c>
      <c r="E5742" s="330" t="n">
        <v>80.75</v>
      </c>
      <c r="F5742" s="330" t="inlineStr"/>
    </row>
    <row r="5743" ht="30" customHeight="1" s="496">
      <c r="A5743" s="330" t="n">
        <v>98460</v>
      </c>
      <c r="B5743" s="331" t="inlineStr">
        <is>
          <t>PISO PARA CONSTRUÇÃO TEMPORÁRIA EM MADEIRA, SEM REAPROVEITAMENTO. AF_03/2024</t>
        </is>
      </c>
      <c r="C5743" s="330" t="inlineStr">
        <is>
          <t>M2</t>
        </is>
      </c>
      <c r="D5743" s="330" t="n">
        <v>70.06</v>
      </c>
      <c r="E5743" s="330" t="n">
        <v>71.70999999999999</v>
      </c>
      <c r="F5743" s="330" t="inlineStr"/>
    </row>
    <row r="5744" ht="15" customHeight="1" s="496">
      <c r="A5744" s="330" t="n">
        <v>98458</v>
      </c>
      <c r="B5744" s="331" t="inlineStr">
        <is>
          <t>TAPUME COM COMPENSADO DE MADEIRA. AF_03/2024</t>
        </is>
      </c>
      <c r="C5744" s="330" t="inlineStr">
        <is>
          <t>M2</t>
        </is>
      </c>
      <c r="D5744" s="330" t="n">
        <v>102.55</v>
      </c>
      <c r="E5744" s="330" t="n">
        <v>104.65</v>
      </c>
      <c r="F5744" s="330" t="inlineStr"/>
    </row>
    <row r="5745" ht="15" customHeight="1" s="496">
      <c r="A5745" s="330" t="n">
        <v>98459</v>
      </c>
      <c r="B5745" s="331" t="inlineStr">
        <is>
          <t>TAPUME COM TELHA METÁLICA. AF_03/2024</t>
        </is>
      </c>
      <c r="C5745" s="330" t="inlineStr">
        <is>
          <t>M2</t>
        </is>
      </c>
      <c r="D5745" s="330" t="n">
        <v>92.39</v>
      </c>
      <c r="E5745" s="330" t="n">
        <v>94.34999999999999</v>
      </c>
      <c r="F5745" s="330" t="inlineStr">
        <is>
          <t>AS</t>
        </is>
      </c>
    </row>
    <row r="5746" ht="60" customHeight="1" s="496">
      <c r="A5746" s="330" t="n">
        <v>106056</v>
      </c>
      <c r="B5746" s="331" t="inlineStr">
        <is>
          <t>LAJE PRÉ-MOLDADA UNIDIRECIONAL COM VÃOS MAIORES QUE 3,0 M, BIAPOIADA, PARA PISO, ENCHIMENTO EM CERÂMICA, VIGOTA PROTENDIDA, ALTURA TOTAL DA LAJE "LT" = 12 CM (ENCHIMENTO+CAPA) = (8+4). AF_08/2025</t>
        </is>
      </c>
      <c r="C5746" s="330" t="inlineStr">
        <is>
          <t>M2</t>
        </is>
      </c>
      <c r="D5746" s="330" t="n">
        <v>218.2</v>
      </c>
      <c r="E5746" s="330" t="n">
        <v>219.65</v>
      </c>
      <c r="F5746" s="330" t="inlineStr"/>
    </row>
    <row r="5747" ht="60" customHeight="1" s="496">
      <c r="A5747" s="330" t="n">
        <v>106057</v>
      </c>
      <c r="B5747" s="331" t="inlineStr">
        <is>
          <t>LAJE PRÉ-MOLDADA UNIDIRECIONAL COM VÃOS MAIORES QUE 3,0 M, BIAPOIADA, PARA PISO, ENCHIMENTO EM CERÂMICA, VIGOTA PROTENDIDA, ALTURA TOTAL DA LAJE "LT" = 16 CM (ENCHIMENTO+CAPA) = (12+4). AF_08/2025</t>
        </is>
      </c>
      <c r="C5747" s="330" t="inlineStr">
        <is>
          <t>M2</t>
        </is>
      </c>
      <c r="D5747" s="330" t="n">
        <v>231.04</v>
      </c>
      <c r="E5747" s="330" t="n">
        <v>232.4</v>
      </c>
      <c r="F5747" s="330" t="inlineStr"/>
    </row>
    <row r="5748" ht="60" customHeight="1" s="496">
      <c r="A5748" s="330" t="n">
        <v>104690</v>
      </c>
      <c r="B5748" s="331" t="inlineStr">
        <is>
          <t>LAJE PRÉ-MOLDADA UNIDIRECIONAL COM VÃOS MAIORES QUE 3,0 M, BIAPOIADA, PARA PISO, ENCHIMENTO EM CERÂMICA, VIGOTA PROTENDIDA, ALTURA TOTAL DA LAJE "LT" = 20 CM (ENCHIMENTO+CAPA) = (16+4). AF_08/2025</t>
        </is>
      </c>
      <c r="C5748" s="330" t="inlineStr">
        <is>
          <t>M2</t>
        </is>
      </c>
      <c r="D5748" s="330" t="n">
        <v>242.09</v>
      </c>
      <c r="E5748" s="330" t="n">
        <v>243.35</v>
      </c>
      <c r="F5748" s="330" t="inlineStr"/>
    </row>
    <row r="5749" ht="60" customHeight="1" s="496">
      <c r="A5749" s="330" t="n">
        <v>101958</v>
      </c>
      <c r="B5749" s="331" t="inlineStr">
        <is>
          <t>LAJE PRÉ-MOLDADA UNIDIRECIONAL COM VÃOS MAIORES QUE 3,0 M, BIAPOIADA, PARA PISO, ENCHIMENTO EM CERÂMICA, VIGOTA PROTENDIDA, ALTURA TOTAL DA LAJE "LT" = 25 CM (ENCHIMENTO+CAPA) = (20+5). AF_08/2025</t>
        </is>
      </c>
      <c r="C5749" s="330" t="inlineStr">
        <is>
          <t>M2</t>
        </is>
      </c>
      <c r="D5749" s="330" t="n">
        <v>294.01</v>
      </c>
      <c r="E5749" s="330" t="n">
        <v>295.44</v>
      </c>
      <c r="F5749" s="330" t="inlineStr"/>
    </row>
    <row r="5750" ht="60" customHeight="1" s="496">
      <c r="A5750" s="330" t="n">
        <v>106065</v>
      </c>
      <c r="B5750" s="331" t="inlineStr">
        <is>
          <t>LAJE PRÉ-MOLDADA UNIDIRECIONAL COM VÃOS MAIORES QUE 3,0 M, BIAPOIADA, PARA PISO, ENCHIMENTO EM CERÂMICA, VIGOTA PROTENDIDA, ALTURA TOTAL DA LAJE "LT" = 30 CM (ENCHIMENTO+CAPA) = (25+5). AF_08/2025</t>
        </is>
      </c>
      <c r="C5750" s="330" t="inlineStr">
        <is>
          <t>M2</t>
        </is>
      </c>
      <c r="D5750" s="330" t="n">
        <v>319.41</v>
      </c>
      <c r="E5750" s="330" t="n">
        <v>320.88</v>
      </c>
      <c r="F5750" s="330" t="inlineStr"/>
    </row>
    <row r="5751" ht="60" customHeight="1" s="496">
      <c r="A5751" s="330" t="n">
        <v>101959</v>
      </c>
      <c r="B5751" s="331" t="inlineStr">
        <is>
          <t>LAJE PRÉ-MOLDADA UNIDIRECIONAL COM VÃOS MAIORES QUE 3,0 M, BIAPOIADA, PARA PISO, ENCHIMENTO EM EPS, VIGOTA PROTENDIDA, ALTURA TOTAL DA LAJE "LT" = 12 CM (ENCHIMENTO+CAPA) = (8+4). AF_08/2025</t>
        </is>
      </c>
      <c r="C5751" s="330" t="inlineStr">
        <is>
          <t>M2</t>
        </is>
      </c>
      <c r="D5751" s="330" t="n">
        <v>198.5</v>
      </c>
      <c r="E5751" s="330" t="n">
        <v>199.79</v>
      </c>
      <c r="F5751" s="330" t="inlineStr"/>
    </row>
    <row r="5752" ht="60" customHeight="1" s="496">
      <c r="A5752" s="330" t="n">
        <v>101960</v>
      </c>
      <c r="B5752" s="331" t="inlineStr">
        <is>
          <t>LAJE PRÉ-MOLDADA UNIDIRECIONAL COM VÃOS MAIORES QUE 3,0 M, BIAPOIADA, PARA PISO, ENCHIMENTO EM EPS, VIGOTA PROTENDIDA, ALTURA TOTAL DA LAJE "LT" = 16 CM (ENCHIMENTO+CAPA) = (12+4). AF_08/2025</t>
        </is>
      </c>
      <c r="C5752" s="330" t="inlineStr">
        <is>
          <t>M2</t>
        </is>
      </c>
      <c r="D5752" s="330" t="n">
        <v>219.16</v>
      </c>
      <c r="E5752" s="330" t="n">
        <v>220.35</v>
      </c>
      <c r="F5752" s="330" t="inlineStr"/>
    </row>
    <row r="5753" ht="60" customHeight="1" s="496">
      <c r="A5753" s="330" t="n">
        <v>106058</v>
      </c>
      <c r="B5753" s="331" t="inlineStr">
        <is>
          <t>LAJE PRÉ-MOLDADA UNIDIRECIONAL COM VÃOS MAIORES QUE 3,0 M, BIAPOIADA, PARA PISO, ENCHIMENTO EM EPS, VIGOTA PROTENDIDA, ALTURA TOTAL DA LAJE "LT" = 20 CM (ENCHIMENTO+CAPA) = (16+4). AF_08/2025</t>
        </is>
      </c>
      <c r="C5753" s="330" t="inlineStr">
        <is>
          <t>M2</t>
        </is>
      </c>
      <c r="D5753" s="330" t="n">
        <v>236.16</v>
      </c>
      <c r="E5753" s="330" t="n">
        <v>237.27</v>
      </c>
      <c r="F5753" s="330" t="inlineStr"/>
    </row>
    <row r="5754" ht="60" customHeight="1" s="496">
      <c r="A5754" s="330" t="n">
        <v>101962</v>
      </c>
      <c r="B5754" s="331" t="inlineStr">
        <is>
          <t>LAJE PRÉ-MOLDADA UNIDIRECIONAL COM VÃOS MAIORES QUE 3,0 M, BIAPOIADA, PARA PISO, ENCHIMENTO EM EPS, VIGOTA PROTENDIDA, ALTURA TOTAL DA LAJE "LT" = 25 CM (ENCHIMENTO+CAPA) = (20+5). AF_08/2025</t>
        </is>
      </c>
      <c r="C5754" s="330" t="inlineStr">
        <is>
          <t>M2</t>
        </is>
      </c>
      <c r="D5754" s="330" t="n">
        <v>274.88</v>
      </c>
      <c r="E5754" s="330" t="n">
        <v>276.14</v>
      </c>
      <c r="F5754" s="330" t="inlineStr"/>
    </row>
    <row r="5755" ht="60" customHeight="1" s="496">
      <c r="A5755" s="330" t="n">
        <v>106066</v>
      </c>
      <c r="B5755" s="331" t="inlineStr">
        <is>
          <t>LAJE PRÉ-MOLDADA UNIDIRECIONAL COM VÃOS MAIORES QUE 3,0 M, BIAPOIADA, PARA PISO, ENCHIMENTO EM EPS, VIGOTA PROTENDIDA, ALTURA TOTAL DA LAJE "LT" = 30 CM (ENCHIMENTO+CAPA) = (25+5). AF_08/2025</t>
        </is>
      </c>
      <c r="C5755" s="330" t="inlineStr">
        <is>
          <t>M2</t>
        </is>
      </c>
      <c r="D5755" s="330" t="n">
        <v>301.19</v>
      </c>
      <c r="E5755" s="330" t="n">
        <v>302.48</v>
      </c>
      <c r="F5755" s="330" t="inlineStr"/>
    </row>
    <row r="5756" ht="60" customHeight="1" s="496">
      <c r="A5756" s="330" t="n">
        <v>106048</v>
      </c>
      <c r="B5756" s="331" t="inlineStr">
        <is>
          <t>LAJE PRÉ-MOLDADA UNIDIRECIONAL COM VÃOS MENORES OU IGUAIS A 3,0 M, BIAPOIADA, PARA PISO, ENCHIMENTO EM CERÂMICA, VIGOTA PROTENDIDA, ALTURA TOTAL DA LAJE "LT" = 12 CM (ENCHIMENTO+CAPA) = (8+4). AF_08/2025</t>
        </is>
      </c>
      <c r="C5756" s="330" t="inlineStr">
        <is>
          <t>M2</t>
        </is>
      </c>
      <c r="D5756" s="330" t="n">
        <v>197.32</v>
      </c>
      <c r="E5756" s="330" t="n">
        <v>198.64</v>
      </c>
      <c r="F5756" s="330" t="inlineStr"/>
    </row>
    <row r="5757" ht="60" customHeight="1" s="496">
      <c r="A5757" s="330" t="n">
        <v>106049</v>
      </c>
      <c r="B5757" s="331" t="inlineStr">
        <is>
          <t>LAJE PRÉ-MOLDADA UNIDIRECIONAL COM VÃOS MENORES OU IGUAIS A 3,0 M, BIAPOIADA, PARA PISO, ENCHIMENTO EM CERÂMICA, VIGOTA PROTENDIDA, ALTURA TOTAL DA LAJE "LT" = 16 CM (ENCHIMENTO+CAPA) = (12+4). AF_08/2025</t>
        </is>
      </c>
      <c r="C5757" s="330" t="inlineStr">
        <is>
          <t>M2</t>
        </is>
      </c>
      <c r="D5757" s="330" t="n">
        <v>210.16</v>
      </c>
      <c r="E5757" s="330" t="n">
        <v>211.39</v>
      </c>
      <c r="F5757" s="330" t="inlineStr"/>
    </row>
    <row r="5758" ht="60" customHeight="1" s="496">
      <c r="A5758" s="330" t="n">
        <v>106050</v>
      </c>
      <c r="B5758" s="331" t="inlineStr">
        <is>
          <t>LAJE PRÉ-MOLDADA UNIDIRECIONAL COM VÃOS MENORES OU IGUAIS A 3,0 M, BIAPOIADA, PARA PISO, ENCHIMENTO EM CERÂMICA, VIGOTA PROTENDIDA, ALTURA TOTAL DA LAJE "LT" = 20 CM (ENCHIMENTO+CAPA) = (16+4). AF_08/2025</t>
        </is>
      </c>
      <c r="C5758" s="330" t="inlineStr">
        <is>
          <t>M2</t>
        </is>
      </c>
      <c r="D5758" s="330" t="n">
        <v>227.01</v>
      </c>
      <c r="E5758" s="330" t="n">
        <v>228.27</v>
      </c>
      <c r="F5758" s="330" t="inlineStr"/>
    </row>
    <row r="5759" ht="60" customHeight="1" s="496">
      <c r="A5759" s="330" t="n">
        <v>106051</v>
      </c>
      <c r="B5759" s="331" t="inlineStr">
        <is>
          <t>LAJE PRÉ-MOLDADA UNIDIRECIONAL COM VÃOS MENORES OU IGUAIS A 3,0 M, BIAPOIADA, PARA PISO, ENCHIMENTO EM CERÂMICA, VIGOTA PROTENDIDA, ALTURA TOTAL DA LAJE "LT" = 25 CM (ENCHIMENTO+CAPA) = (20+5). AF_08/2025</t>
        </is>
      </c>
      <c r="C5759" s="330" t="inlineStr">
        <is>
          <t>M2</t>
        </is>
      </c>
      <c r="D5759" s="330" t="n">
        <v>278.93</v>
      </c>
      <c r="E5759" s="330" t="n">
        <v>280.36</v>
      </c>
      <c r="F5759" s="330" t="inlineStr"/>
    </row>
    <row r="5760" ht="60" customHeight="1" s="496">
      <c r="A5760" s="330" t="n">
        <v>106063</v>
      </c>
      <c r="B5760" s="331" t="inlineStr">
        <is>
          <t>LAJE PRÉ-MOLDADA UNIDIRECIONAL COM VÃOS MENORES OU IGUAIS A 3,0 M, BIAPOIADA, PARA PISO, ENCHIMENTO EM CERÂMICA, VIGOTA PROTENDIDA, ALTURA TOTAL DA LAJE "LT" = 30 CM (ENCHIMENTO+CAPA) = (25+5). AF_08/2025</t>
        </is>
      </c>
      <c r="C5760" s="330" t="inlineStr">
        <is>
          <t>M2</t>
        </is>
      </c>
      <c r="D5760" s="330" t="n">
        <v>304.33</v>
      </c>
      <c r="E5760" s="330" t="n">
        <v>305.8</v>
      </c>
      <c r="F5760" s="330" t="inlineStr"/>
    </row>
    <row r="5761" ht="60" customHeight="1" s="496">
      <c r="A5761" s="330" t="n">
        <v>106052</v>
      </c>
      <c r="B5761" s="331" t="inlineStr">
        <is>
          <t>LAJE PRÉ-MOLDADA UNIDIRECIONAL COM VÃOS MENORES OU IGUAIS A 3,0 M, BIAPOIADA, PARA PISO, ENCHIMENTO EM EPS, VIGOTA PROTENDIDA, ALTURA TOTAL DA LAJE "LT" = 12 CM (ENCHIMENTO+CAPA) = (8+4). AF_08/2025</t>
        </is>
      </c>
      <c r="C5761" s="330" t="inlineStr">
        <is>
          <t>M2</t>
        </is>
      </c>
      <c r="D5761" s="330" t="n">
        <v>175.54</v>
      </c>
      <c r="E5761" s="330" t="n">
        <v>176.62</v>
      </c>
      <c r="F5761" s="330" t="inlineStr"/>
    </row>
    <row r="5762" ht="60" customHeight="1" s="496">
      <c r="A5762" s="330" t="n">
        <v>106053</v>
      </c>
      <c r="B5762" s="331" t="inlineStr">
        <is>
          <t>LAJE PRÉ-MOLDADA UNIDIRECIONAL COM VÃOS MENORES OU IGUAIS A 3,0 M, BIAPOIADA, PARA PISO, ENCHIMENTO EM EPS, VIGOTA PROTENDIDA, ALTURA TOTAL DA LAJE "LT" = 16 CM (ENCHIMENTO+CAPA) = (12+4). AF_08/2025</t>
        </is>
      </c>
      <c r="C5762" s="330" t="inlineStr">
        <is>
          <t>M2</t>
        </is>
      </c>
      <c r="D5762" s="330" t="n">
        <v>196.2</v>
      </c>
      <c r="E5762" s="330" t="n">
        <v>197.18</v>
      </c>
      <c r="F5762" s="330" t="inlineStr"/>
    </row>
    <row r="5763" ht="60" customHeight="1" s="496">
      <c r="A5763" s="330" t="n">
        <v>106054</v>
      </c>
      <c r="B5763" s="331" t="inlineStr">
        <is>
          <t>LAJE PRÉ-MOLDADA UNIDIRECIONAL COM VÃOS MENORES OU IGUAIS A 3,0 M, BIAPOIADA, PARA PISO, ENCHIMENTO EM EPS, VIGOTA PROTENDIDA, ALTURA TOTAL DA LAJE "LT" = 20 CM (ENCHIMENTO+CAPA) = (16+4). AF_08/2025</t>
        </is>
      </c>
      <c r="C5763" s="330" t="inlineStr">
        <is>
          <t>M2</t>
        </is>
      </c>
      <c r="D5763" s="330" t="n">
        <v>218.57</v>
      </c>
      <c r="E5763" s="330" t="n">
        <v>219.58</v>
      </c>
      <c r="F5763" s="330" t="inlineStr"/>
    </row>
    <row r="5764" ht="60" customHeight="1" s="496">
      <c r="A5764" s="330" t="n">
        <v>106055</v>
      </c>
      <c r="B5764" s="331" t="inlineStr">
        <is>
          <t>LAJE PRÉ-MOLDADA UNIDIRECIONAL COM VÃOS MENORES OU IGUAIS A 3,0 M, BIAPOIADA, PARA PISO, ENCHIMENTO EM EPS, VIGOTA PROTENDIDA, ALTURA TOTAL DA LAJE "LT" = 25 CM (ENCHIMENTO+CAPA) = (20+5). AF_08/2025</t>
        </is>
      </c>
      <c r="C5764" s="330" t="inlineStr">
        <is>
          <t>M2</t>
        </is>
      </c>
      <c r="D5764" s="330" t="n">
        <v>257.29</v>
      </c>
      <c r="E5764" s="330" t="n">
        <v>258.45</v>
      </c>
      <c r="F5764" s="330" t="inlineStr"/>
    </row>
    <row r="5765" ht="60" customHeight="1" s="496">
      <c r="A5765" s="330" t="n">
        <v>106064</v>
      </c>
      <c r="B5765" s="331" t="inlineStr">
        <is>
          <t>LAJE PRÉ-MOLDADA UNIDIRECIONAL COM VÃOS MENORES OU IGUAIS A 3,0 M, BIAPOIADA, PARA PISO, ENCHIMENTO EM EPS, VIGOTA PROTENDIDA, ALTURA TOTAL DA LAJE "LT" = 30 CM (ENCHIMENTO+CAPA) = (25+5). AF_08/2025</t>
        </is>
      </c>
      <c r="C5765" s="330" t="inlineStr">
        <is>
          <t>M2</t>
        </is>
      </c>
      <c r="D5765" s="330" t="n">
        <v>283.6</v>
      </c>
      <c r="E5765" s="330" t="n">
        <v>284.79</v>
      </c>
      <c r="F5765" s="330" t="inlineStr"/>
    </row>
    <row r="5766" ht="45" customHeight="1" s="496">
      <c r="A5766" s="330" t="n">
        <v>106067</v>
      </c>
      <c r="B5766" s="331" t="inlineStr">
        <is>
          <t>LAJE PRÉ-MOLDADA UNIDIRECIONAL, BIAPOIADA TIPO LAJE PAINEL TRELIÇADO MACIÇO (SEM ENCHIMENTO), PARA PISO, ALTURA TOTAL DA LAJE "LT" = 12 CM (PAINEL+CAPA) = (3+9). AF_08/2025</t>
        </is>
      </c>
      <c r="C5766" s="330" t="inlineStr">
        <is>
          <t>M2</t>
        </is>
      </c>
      <c r="D5766" s="330" t="n">
        <v>326.98</v>
      </c>
      <c r="E5766" s="330" t="n">
        <v>329.61</v>
      </c>
      <c r="F5766" s="330" t="inlineStr"/>
    </row>
    <row r="5767" ht="45" customHeight="1" s="496">
      <c r="A5767" s="330" t="n">
        <v>106070</v>
      </c>
      <c r="B5767" s="331" t="inlineStr">
        <is>
          <t>LAJE PRÉ-MOLDADA UNIDIRECIONAL, BIAPOIADA TIPO LAJE PAINEL TRELIÇADO MACIÇO (SEM ENCHIMENTO), PARA PISO, ALTURA TOTAL DA LAJE "LT" = 16 CM (PAINEL+CAPA) = (3+13). AF_08/2025</t>
        </is>
      </c>
      <c r="C5767" s="330" t="inlineStr">
        <is>
          <t>M2</t>
        </is>
      </c>
      <c r="D5767" s="330" t="n">
        <v>379.25</v>
      </c>
      <c r="E5767" s="330" t="n">
        <v>381.86</v>
      </c>
      <c r="F5767" s="330" t="inlineStr"/>
    </row>
    <row r="5768" ht="45" customHeight="1" s="496">
      <c r="A5768" s="330" t="n">
        <v>106071</v>
      </c>
      <c r="B5768" s="331" t="inlineStr">
        <is>
          <t>LAJE PRÉ-MOLDADA UNIDIRECIONAL, BIAPOIADA TIPO LAJE PAINEL TRELIÇADO MACIÇO (SEM ENCHIMENTO), PARA PISO, ALTURA TOTAL DA LAJE "LT" = 20 CM (PAINEL+CAPA) = (3+17). AF_08/2025</t>
        </is>
      </c>
      <c r="C5768" s="330" t="inlineStr">
        <is>
          <t>M2</t>
        </is>
      </c>
      <c r="D5768" s="330" t="n">
        <v>453.37</v>
      </c>
      <c r="E5768" s="330" t="n">
        <v>456.12</v>
      </c>
      <c r="F5768" s="330" t="inlineStr"/>
    </row>
    <row r="5769" ht="45" customHeight="1" s="496">
      <c r="A5769" s="330" t="n">
        <v>106072</v>
      </c>
      <c r="B5769" s="331" t="inlineStr">
        <is>
          <t>LAJE PRÉ-MOLDADA UNIDIRECIONAL, BIAPOIADA TIPO LAJE PAINEL TRELIÇADO MACIÇO (SEM ENCHIMENTO), PARA PISO, ALTURA TOTAL DA LAJE "LT" = 25 CM (PAINEL+CAPA) = (3+22). AF_08/2025</t>
        </is>
      </c>
      <c r="C5769" s="330" t="inlineStr">
        <is>
          <t>M2</t>
        </is>
      </c>
      <c r="D5769" s="330" t="n">
        <v>503.15</v>
      </c>
      <c r="E5769" s="330" t="n">
        <v>506.17</v>
      </c>
      <c r="F5769" s="330" t="inlineStr"/>
    </row>
    <row r="5770" ht="45" customHeight="1" s="496">
      <c r="A5770" s="330" t="n">
        <v>106073</v>
      </c>
      <c r="B5770" s="331" t="inlineStr">
        <is>
          <t>LAJE PRÉ-MOLDADA UNIDIRECIONAL, BIAPOIADA TIPO LAJE PAINEL TRELIÇADO MACIÇO (SEM ENCHIMENTO), PARA PISO, ALTURA TOTAL DA LAJE "LT" = 30 CM (PAINEL+CAPA) = (3+27). AF_08/2025</t>
        </is>
      </c>
      <c r="C5770" s="330" t="inlineStr">
        <is>
          <t>M2</t>
        </is>
      </c>
      <c r="D5770" s="330" t="n">
        <v>621.98</v>
      </c>
      <c r="E5770" s="330" t="n">
        <v>625.1799999999999</v>
      </c>
      <c r="F5770" s="330" t="inlineStr"/>
    </row>
    <row r="5771" ht="60" customHeight="1" s="496">
      <c r="A5771" s="330" t="n">
        <v>106068</v>
      </c>
      <c r="B5771" s="331" t="inlineStr">
        <is>
          <t>LAJE PRÉ-MOLDADA UNIDIRECIONAL, BIAPOIADA TIPO LAJE PAINEL TRELIÇADO NERVURADO (COM ENCHIMENTO EM EPS), PARA PISO, ALTURA TOTAL DA LAJE "LT" = 12 CM (PAINEL+ENCHIMENTO+CAPA) = (3+5+4). AF_08/2025</t>
        </is>
      </c>
      <c r="C5771" s="330" t="inlineStr">
        <is>
          <t>M2</t>
        </is>
      </c>
      <c r="D5771" s="330" t="n">
        <v>321.51</v>
      </c>
      <c r="E5771" s="330" t="n">
        <v>324.46</v>
      </c>
      <c r="F5771" s="330" t="inlineStr"/>
    </row>
    <row r="5772" ht="60" customHeight="1" s="496">
      <c r="A5772" s="330" t="n">
        <v>106069</v>
      </c>
      <c r="B5772" s="331" t="inlineStr">
        <is>
          <t>LAJE PRÉ-MOLDADA UNIDIRECIONAL, BIAPOIADA TIPO LAJE PAINEL TRELIÇADO NERVURADO (COM ENCHIMENTO EM EPS), PARA PISO, ALTURA TOTAL DA LAJE "LT" = 16 CM (PAINEL+ENCHIMENTO+CAPA) = (3+9+4). AF_08/2025</t>
        </is>
      </c>
      <c r="C5772" s="330" t="inlineStr">
        <is>
          <t>M2</t>
        </is>
      </c>
      <c r="D5772" s="330" t="n">
        <v>362.77</v>
      </c>
      <c r="E5772" s="330" t="n">
        <v>365.66</v>
      </c>
      <c r="F5772" s="330" t="inlineStr"/>
    </row>
    <row r="5773" ht="60" customHeight="1" s="496">
      <c r="A5773" s="330" t="n">
        <v>106074</v>
      </c>
      <c r="B5773" s="331" t="inlineStr">
        <is>
          <t>LAJE PRÉ-MOLDADA UNIDIRECIONAL, BIAPOIADA TIPO LAJE PAINEL TRELIÇADO NERVURADO (COM ENCHIMENTO EM EPS), PARA PISO, ALTURA TOTAL DA LAJE "LT" = 20 CM (PAINEL+ENCHIMENTO+CAPA) = (3+13+4). AF_08/2025</t>
        </is>
      </c>
      <c r="C5773" s="330" t="inlineStr">
        <is>
          <t>M2</t>
        </is>
      </c>
      <c r="D5773" s="330" t="n">
        <v>397.82</v>
      </c>
      <c r="E5773" s="330" t="n">
        <v>400.7</v>
      </c>
      <c r="F5773" s="330" t="inlineStr"/>
    </row>
    <row r="5774" ht="60" customHeight="1" s="496">
      <c r="A5774" s="330" t="n">
        <v>106075</v>
      </c>
      <c r="B5774" s="331" t="inlineStr">
        <is>
          <t>LAJE PRÉ-MOLDADA UNIDIRECIONAL, BIAPOIADA TIPO LAJE PAINEL TRELIÇADO NERVURADO (COM ENCHIMENTO EM EPS), PARA PISO, ALTURA TOTAL DA LAJE "LT" = 25 CM (PAINEL+ENCHIMENTO+CAPA) = (3+17+5). AF_08/2025</t>
        </is>
      </c>
      <c r="C5774" s="330" t="inlineStr">
        <is>
          <t>M2</t>
        </is>
      </c>
      <c r="D5774" s="330" t="n">
        <v>444.6</v>
      </c>
      <c r="E5774" s="330" t="n">
        <v>447.63</v>
      </c>
      <c r="F5774" s="330" t="inlineStr"/>
    </row>
    <row r="5775" ht="60" customHeight="1" s="496">
      <c r="A5775" s="330" t="n">
        <v>106076</v>
      </c>
      <c r="B5775" s="331" t="inlineStr">
        <is>
          <t>LAJE PRÉ-MOLDADA UNIDIRECIONAL, BIAPOIADA TIPO LAJE PAINEL TRELIÇADO NERVURADO (COM ENCHIMENTO EM EPS), PARA PISO, ALTURA TOTAL DA LAJE "LT" = 30 CM (PAINEL+ENCHIMENTO+CAPA) = (3+22+5). AF_08/2025</t>
        </is>
      </c>
      <c r="C5775" s="330" t="inlineStr">
        <is>
          <t>M2</t>
        </is>
      </c>
      <c r="D5775" s="330" t="n">
        <v>527.4400000000001</v>
      </c>
      <c r="E5775" s="330" t="n">
        <v>530.55</v>
      </c>
      <c r="F5775" s="330" t="inlineStr"/>
    </row>
    <row r="5776" ht="45" customHeight="1" s="496">
      <c r="A5776" s="330" t="n">
        <v>101964</v>
      </c>
      <c r="B5776" s="331" t="inlineStr">
        <is>
          <t>LAJE PRÉ-MOLDADA UNIDIRECIONAL, BIAPOIADA, PARA FORRO, ENCHIMENTO EM CERÂMICA, VIGOTA CONVENCIONAL, ALTURA TOTAL DA LAJE "LT" = 12 CM (ENCHIMENTO+CAPA) = (8+4). AF_08/2025</t>
        </is>
      </c>
      <c r="C5776" s="330" t="inlineStr">
        <is>
          <t>M2</t>
        </is>
      </c>
      <c r="D5776" s="330" t="n">
        <v>200.06</v>
      </c>
      <c r="E5776" s="330" t="n">
        <v>202.22</v>
      </c>
      <c r="F5776" s="330" t="inlineStr"/>
    </row>
    <row r="5777" ht="45" customHeight="1" s="496">
      <c r="A5777" s="330" t="n">
        <v>106059</v>
      </c>
      <c r="B5777" s="331" t="inlineStr">
        <is>
          <t>LAJE PRÉ-MOLDADA UNIDIRECIONAL, BIAPOIADA, PARA FORRO, ENCHIMENTO EM CERÂMICA, VIGOTA TRELIÇADA, ALTURA TOTAL DA LAJE "LT" = 12 CM (ENCHIMENTO+CAPA) = (8+4). AF_08/2025</t>
        </is>
      </c>
      <c r="C5777" s="330" t="inlineStr">
        <is>
          <t>M2</t>
        </is>
      </c>
      <c r="D5777" s="330" t="n">
        <v>217.18</v>
      </c>
      <c r="E5777" s="330" t="n">
        <v>219.29</v>
      </c>
      <c r="F5777" s="330" t="inlineStr"/>
    </row>
    <row r="5778" ht="45" customHeight="1" s="496">
      <c r="A5778" s="330" t="n">
        <v>101963</v>
      </c>
      <c r="B5778" s="331" t="inlineStr">
        <is>
          <t>LAJE PRÉ-MOLDADA UNIDIRECIONAL, BIAPOIADA, PARA PISO, ENCHIMENTO EM CERÂMICA, VIGOTA CONVENCIONAL, ALTURA TOTAL DA LAJE "LT" = 12 CM (ENCHIMENTO+CAPA) = (8+4). AF_08/2025</t>
        </is>
      </c>
      <c r="C5778" s="330" t="inlineStr">
        <is>
          <t>M2</t>
        </is>
      </c>
      <c r="D5778" s="330" t="n">
        <v>223.74</v>
      </c>
      <c r="E5778" s="330" t="n">
        <v>225.98</v>
      </c>
      <c r="F5778" s="330" t="inlineStr"/>
    </row>
    <row r="5779" ht="45" customHeight="1" s="496">
      <c r="A5779" s="330" t="n">
        <v>101947</v>
      </c>
      <c r="B5779" s="331" t="inlineStr">
        <is>
          <t>LAJE PRÉ-MOLDADA UNIDIRECIONAL, BIAPOIADA, PARA PISO, ENCHIMENTO EM CERÂMICA, VIGOTA TRELIÇADA, ALTURA TOTAL DA LAJE "LT" = 12 CM (ENCHIMENTO+CAPA) = (8+4). AF_08/2025</t>
        </is>
      </c>
      <c r="C5779" s="330" t="inlineStr">
        <is>
          <t>M2</t>
        </is>
      </c>
      <c r="D5779" s="330" t="n">
        <v>230.18</v>
      </c>
      <c r="E5779" s="330" t="n">
        <v>232.37</v>
      </c>
      <c r="F5779" s="330" t="inlineStr"/>
    </row>
    <row r="5780" ht="45" customHeight="1" s="496">
      <c r="A5780" s="330" t="n">
        <v>101948</v>
      </c>
      <c r="B5780" s="331" t="inlineStr">
        <is>
          <t>LAJE PRÉ-MOLDADA UNIDIRECIONAL, BIAPOIADA, PARA PISO, ENCHIMENTO EM CERÂMICA, VIGOTA TRELIÇADA, ALTURA TOTAL DA LAJE "LT" = 16 CM (ENCHIMENTO+CAPA) = (12+4). AF_08/2025</t>
        </is>
      </c>
      <c r="C5780" s="330" t="inlineStr">
        <is>
          <t>M2</t>
        </is>
      </c>
      <c r="D5780" s="330" t="n">
        <v>252.83</v>
      </c>
      <c r="E5780" s="330" t="n">
        <v>254.81</v>
      </c>
      <c r="F5780" s="330" t="inlineStr"/>
    </row>
    <row r="5781" ht="45" customHeight="1" s="496">
      <c r="A5781" s="330" t="n">
        <v>101949</v>
      </c>
      <c r="B5781" s="331" t="inlineStr">
        <is>
          <t>LAJE PRÉ-MOLDADA UNIDIRECIONAL, BIAPOIADA, PARA PISO, ENCHIMENTO EM CERÂMICA, VIGOTA TRELIÇADA, ALTURA TOTAL DA LAJE "LT" = 20 CM (ENCHIMENTO+CAPA) = (16+4). AF_08/2025</t>
        </is>
      </c>
      <c r="C5781" s="330" t="inlineStr">
        <is>
          <t>M2</t>
        </is>
      </c>
      <c r="D5781" s="330" t="n">
        <v>270.55</v>
      </c>
      <c r="E5781" s="330" t="n">
        <v>272.46</v>
      </c>
      <c r="F5781" s="330" t="inlineStr"/>
    </row>
    <row r="5782" ht="45" customHeight="1" s="496">
      <c r="A5782" s="330" t="n">
        <v>101950</v>
      </c>
      <c r="B5782" s="331" t="inlineStr">
        <is>
          <t>LAJE PRÉ-MOLDADA UNIDIRECIONAL, BIAPOIADA, PARA PISO, ENCHIMENTO EM CERÂMICA, VIGOTA TRELIÇADA, ALTURA TOTAL DA LAJE "LT" = 25 CM (ENCHIMENTO+CAPA) = (20+5). AF_08/2025</t>
        </is>
      </c>
      <c r="C5782" s="330" t="inlineStr">
        <is>
          <t>M2</t>
        </is>
      </c>
      <c r="D5782" s="330" t="n">
        <v>319.84</v>
      </c>
      <c r="E5782" s="330" t="n">
        <v>321.81</v>
      </c>
      <c r="F5782" s="330" t="inlineStr"/>
    </row>
    <row r="5783" ht="45" customHeight="1" s="496">
      <c r="A5783" s="330" t="n">
        <v>106061</v>
      </c>
      <c r="B5783" s="331" t="inlineStr">
        <is>
          <t>LAJE PRÉ-MOLDADA UNIDIRECIONAL, BIAPOIADA, PARA PISO, ENCHIMENTO EM CERÂMICA, VIGOTA TRELIÇADA, ALTURA TOTAL DA LAJE "LT" = 30 CM (ENCHIMENTO+CAPA) = (25+5). AF_08/2025</t>
        </is>
      </c>
      <c r="C5783" s="330" t="inlineStr">
        <is>
          <t>M2</t>
        </is>
      </c>
      <c r="D5783" s="330" t="n">
        <v>367.97</v>
      </c>
      <c r="E5783" s="330" t="n">
        <v>369.92</v>
      </c>
      <c r="F5783" s="330" t="inlineStr"/>
    </row>
    <row r="5784" ht="45" customHeight="1" s="496">
      <c r="A5784" s="330" t="n">
        <v>101951</v>
      </c>
      <c r="B5784" s="331" t="inlineStr">
        <is>
          <t>LAJE PRÉ-MOLDADA UNIDIRECIONAL, BIAPOIADA, PARA PISO, ENCHIMENTO EM EPS, VIGOTA TRELIÇADA, ALTURA TOTAL DA LAJE "LT" = 12 CM (ENCHIMENTO+CAPA) = (8+4). AF_08/2025</t>
        </is>
      </c>
      <c r="C5784" s="330" t="inlineStr">
        <is>
          <t>M2</t>
        </is>
      </c>
      <c r="D5784" s="330" t="n">
        <v>230.22</v>
      </c>
      <c r="E5784" s="330" t="n">
        <v>232.19</v>
      </c>
      <c r="F5784" s="330" t="inlineStr"/>
    </row>
    <row r="5785" ht="45" customHeight="1" s="496">
      <c r="A5785" s="330" t="n">
        <v>101952</v>
      </c>
      <c r="B5785" s="331" t="inlineStr">
        <is>
          <t>LAJE PRÉ-MOLDADA UNIDIRECIONAL, BIAPOIADA, PARA PISO, ENCHIMENTO EM EPS, VIGOTA TRELIÇADA, ALTURA TOTAL DA LAJE "LT" = 16 CM (ENCHIMENTO+CAPA) = (12+4). AF_08/2025</t>
        </is>
      </c>
      <c r="C5785" s="330" t="inlineStr">
        <is>
          <t>M2</t>
        </is>
      </c>
      <c r="D5785" s="330" t="n">
        <v>258.33</v>
      </c>
      <c r="E5785" s="330" t="n">
        <v>260.05</v>
      </c>
      <c r="F5785" s="330" t="inlineStr"/>
    </row>
    <row r="5786" ht="45" customHeight="1" s="496">
      <c r="A5786" s="330" t="n">
        <v>101953</v>
      </c>
      <c r="B5786" s="331" t="inlineStr">
        <is>
          <t>LAJE PRÉ-MOLDADA UNIDIRECIONAL, BIAPOIADA, PARA PISO, ENCHIMENTO EM EPS, VIGOTA TRELIÇADA, ALTURA TOTAL DA LAJE "LT" = 20 CM (ENCHIMENTO+CAPA) = (16+4). AF_08/2025</t>
        </is>
      </c>
      <c r="C5786" s="330" t="inlineStr">
        <is>
          <t>M2</t>
        </is>
      </c>
      <c r="D5786" s="330" t="n">
        <v>282.26</v>
      </c>
      <c r="E5786" s="330" t="n">
        <v>283.93</v>
      </c>
      <c r="F5786" s="330" t="inlineStr"/>
    </row>
    <row r="5787" ht="45" customHeight="1" s="496">
      <c r="A5787" s="330" t="n">
        <v>101954</v>
      </c>
      <c r="B5787" s="331" t="inlineStr">
        <is>
          <t>LAJE PRÉ-MOLDADA UNIDIRECIONAL, BIAPOIADA, PARA PISO, ENCHIMENTO EM EPS, VIGOTA TRELIÇADA, ALTURA TOTAL DA LAJE "LT" = 25 CM (ENCHIMENTO+CAPA) = (20+5). AF_08/2025</t>
        </is>
      </c>
      <c r="C5787" s="330" t="inlineStr">
        <is>
          <t>M2</t>
        </is>
      </c>
      <c r="D5787" s="330" t="n">
        <v>329.64</v>
      </c>
      <c r="E5787" s="330" t="n">
        <v>331.39</v>
      </c>
      <c r="F5787" s="330" t="inlineStr"/>
    </row>
    <row r="5788" ht="45" customHeight="1" s="496">
      <c r="A5788" s="330" t="n">
        <v>106062</v>
      </c>
      <c r="B5788" s="331" t="inlineStr">
        <is>
          <t>LAJE PRÉ-MOLDADA UNIDIRECIONAL, BIAPOIADA, PARA PISO, ENCHIMENTO EM EPS, VIGOTA TRELIÇADA, ALTURA TOTAL DA LAJE "LT" = 30 CM (ENCHIMENTO+CAPA) = (25+5). AF_08/2025</t>
        </is>
      </c>
      <c r="C5788" s="330" t="inlineStr">
        <is>
          <t>M2</t>
        </is>
      </c>
      <c r="D5788" s="330" t="n">
        <v>360.54</v>
      </c>
      <c r="E5788" s="330" t="n">
        <v>362.22</v>
      </c>
      <c r="F5788" s="330" t="inlineStr"/>
    </row>
    <row r="5789" ht="30" customHeight="1" s="496">
      <c r="A5789" s="330" t="n">
        <v>100323</v>
      </c>
      <c r="B5789" s="331" t="inlineStr">
        <is>
          <t>LASTRO COM MATERIAL GRANULAR (AREIA MÉDIA), APLICADO EM PISOS OU LAJES SOBRE SOLO, ESPESSURA DE *10 CM*. AF_01/2024</t>
        </is>
      </c>
      <c r="C5789" s="330" t="inlineStr">
        <is>
          <t>M3</t>
        </is>
      </c>
      <c r="D5789" s="330" t="n">
        <v>185.02</v>
      </c>
      <c r="E5789" s="330" t="n">
        <v>188.36</v>
      </c>
      <c r="F5789" s="330" t="inlineStr"/>
    </row>
    <row r="5790" ht="45" customHeight="1" s="496">
      <c r="A5790" s="330" t="n">
        <v>100324</v>
      </c>
      <c r="B5790" s="331" t="inlineStr">
        <is>
          <t>LASTRO COM MATERIAL GRANULAR (PEDRA BRITADA N.1 E PEDRA BRITADA N.2), APLICADO EM PISOS OU LAJES SOBRE SOLO, ESPESSURA DE *10 CM*. AF_01/2024</t>
        </is>
      </c>
      <c r="C5790" s="330" t="inlineStr">
        <is>
          <t>M3</t>
        </is>
      </c>
      <c r="D5790" s="330" t="n">
        <v>410.21</v>
      </c>
      <c r="E5790" s="330" t="n">
        <v>413.55</v>
      </c>
      <c r="F5790" s="330" t="inlineStr"/>
    </row>
    <row r="5791" ht="30" customHeight="1" s="496">
      <c r="A5791" s="330" t="n">
        <v>96624</v>
      </c>
      <c r="B5791" s="331" t="inlineStr">
        <is>
          <t>LASTRO COM MATERIAL GRANULAR (PEDRA BRITADA N.2), APLICADO EM PISOS OU LAJES SOBRE SOLO, ESPESSURA DE *10 CM*. AF_01/2024</t>
        </is>
      </c>
      <c r="C5791" s="330" t="inlineStr">
        <is>
          <t>M3</t>
        </is>
      </c>
      <c r="D5791" s="330" t="n">
        <v>411.12</v>
      </c>
      <c r="E5791" s="330" t="n">
        <v>414.46</v>
      </c>
      <c r="F5791" s="330" t="inlineStr"/>
    </row>
    <row r="5792" ht="30" customHeight="1" s="496">
      <c r="A5792" s="330" t="n">
        <v>100322</v>
      </c>
      <c r="B5792" s="331" t="inlineStr">
        <is>
          <t>LASTRO COM MATERIAL GRANULAR (PEDRA BRITADA N.3), APLICADO EM PISOS OU LAJES SOBRE SOLO, ESPESSURA DE *10 CM*. AF_01/2024</t>
        </is>
      </c>
      <c r="C5792" s="330" t="inlineStr">
        <is>
          <t>M3</t>
        </is>
      </c>
      <c r="D5792" s="330" t="n">
        <v>390.29</v>
      </c>
      <c r="E5792" s="330" t="n">
        <v>393.63</v>
      </c>
      <c r="F5792" s="330" t="inlineStr"/>
    </row>
    <row r="5793" ht="30" customHeight="1" s="496">
      <c r="A5793" s="330" t="n">
        <v>96623</v>
      </c>
      <c r="B5793" s="331" t="inlineStr">
        <is>
          <t>LASTRO COM MATERIAL GRANULAR, APLICADO EM BLOCOS DE COROAMENTO, ESPESSURA DE *10 CM*. AF_01/2024</t>
        </is>
      </c>
      <c r="C5793" s="330" t="inlineStr">
        <is>
          <t>M3</t>
        </is>
      </c>
      <c r="D5793" s="330" t="n">
        <v>427.76</v>
      </c>
      <c r="E5793" s="330" t="n">
        <v>431.91</v>
      </c>
      <c r="F5793" s="330" t="inlineStr"/>
    </row>
    <row r="5794" ht="30" customHeight="1" s="496">
      <c r="A5794" s="330" t="n">
        <v>96622</v>
      </c>
      <c r="B5794" s="331" t="inlineStr">
        <is>
          <t>LASTRO COM MATERIAL GRANULAR, APLICADO EM PISOS OU LAJES SOBRE SOLO, ESPESSURA DE *5 CM*. AF_01/2024</t>
        </is>
      </c>
      <c r="C5794" s="330" t="inlineStr">
        <is>
          <t>M3</t>
        </is>
      </c>
      <c r="D5794" s="330" t="n">
        <v>480.93</v>
      </c>
      <c r="E5794" s="330" t="n">
        <v>485.01</v>
      </c>
      <c r="F5794" s="330" t="inlineStr"/>
    </row>
    <row r="5795" ht="30" customHeight="1" s="496">
      <c r="A5795" s="330" t="n">
        <v>96621</v>
      </c>
      <c r="B5795" s="331" t="inlineStr">
        <is>
          <t>LASTRO COM MATERIAL GRANULAR, APLICAÇÃO EM BLOCOS DE COROAMENTO, ESPESSURA DE *5 CM*. AF_01/2024</t>
        </is>
      </c>
      <c r="C5795" s="330" t="inlineStr">
        <is>
          <t>M3</t>
        </is>
      </c>
      <c r="D5795" s="330" t="n">
        <v>497.57</v>
      </c>
      <c r="E5795" s="330" t="n">
        <v>502.46</v>
      </c>
      <c r="F5795" s="330" t="inlineStr"/>
    </row>
    <row r="5796" ht="30" customHeight="1" s="496">
      <c r="A5796" s="330" t="n">
        <v>96617</v>
      </c>
      <c r="B5796" s="331" t="inlineStr">
        <is>
          <t>LASTRO DE CONCRETO MAGRO, APLICADO EM BLOCOS DE COROAMENTO OU SAPATAS, ESPESSURA DE 3 CM. AF_01/2024</t>
        </is>
      </c>
      <c r="C5796" s="330" t="inlineStr">
        <is>
          <t>M2</t>
        </is>
      </c>
      <c r="D5796" s="330" t="n">
        <v>26.38</v>
      </c>
      <c r="E5796" s="330" t="n">
        <v>26.92</v>
      </c>
      <c r="F5796" s="330" t="inlineStr"/>
    </row>
    <row r="5797" ht="30" customHeight="1" s="496">
      <c r="A5797" s="330" t="n">
        <v>96619</v>
      </c>
      <c r="B5797" s="331" t="inlineStr">
        <is>
          <t>LASTRO DE CONCRETO MAGRO, APLICADO EM BLOCOS DE COROAMENTO OU SAPATAS, ESPESSURA DE 5 CM. AF_01/2024</t>
        </is>
      </c>
      <c r="C5797" s="330" t="inlineStr">
        <is>
          <t>M2</t>
        </is>
      </c>
      <c r="D5797" s="330" t="n">
        <v>52.96</v>
      </c>
      <c r="E5797" s="330" t="n">
        <v>54.01</v>
      </c>
      <c r="F5797" s="330" t="inlineStr"/>
    </row>
    <row r="5798" ht="30" customHeight="1" s="496">
      <c r="A5798" s="330" t="n">
        <v>96616</v>
      </c>
      <c r="B5798" s="331" t="inlineStr">
        <is>
          <t>LASTRO DE CONCRETO MAGRO, APLICADO EM BLOCOS DE COROAMENTO OU SAPATAS. AF_01/2024</t>
        </is>
      </c>
      <c r="C5798" s="330" t="inlineStr">
        <is>
          <t>M3</t>
        </is>
      </c>
      <c r="D5798" s="330" t="n">
        <v>1059.52</v>
      </c>
      <c r="E5798" s="330" t="n">
        <v>1080.27</v>
      </c>
      <c r="F5798" s="330" t="inlineStr"/>
    </row>
    <row r="5799" ht="30" customHeight="1" s="496">
      <c r="A5799" s="330" t="n">
        <v>95240</v>
      </c>
      <c r="B5799" s="331" t="inlineStr">
        <is>
          <t>LASTRO DE CONCRETO MAGRO, APLICADO EM PISOS, LAJES SOBRE SOLO OU RADIERS, ESPESSURA DE 3 CM. AF_01/2024</t>
        </is>
      </c>
      <c r="C5799" s="330" t="inlineStr">
        <is>
          <t>M2</t>
        </is>
      </c>
      <c r="D5799" s="330" t="n">
        <v>25.49</v>
      </c>
      <c r="E5799" s="330" t="n">
        <v>25.98</v>
      </c>
      <c r="F5799" s="330" t="inlineStr"/>
    </row>
    <row r="5800" ht="30" customHeight="1" s="496">
      <c r="A5800" s="330" t="n">
        <v>95241</v>
      </c>
      <c r="B5800" s="331" t="inlineStr">
        <is>
          <t>LASTRO DE CONCRETO MAGRO, APLICADO EM PISOS, LAJES SOBRE SOLO OU RADIERS, ESPESSURA DE 5 CM. AF_01/2024</t>
        </is>
      </c>
      <c r="C5800" s="330" t="inlineStr">
        <is>
          <t>M2</t>
        </is>
      </c>
      <c r="D5800" s="330" t="n">
        <v>49.52</v>
      </c>
      <c r="E5800" s="330" t="n">
        <v>50.38</v>
      </c>
      <c r="F5800" s="330" t="inlineStr"/>
    </row>
    <row r="5801" ht="30" customHeight="1" s="496">
      <c r="A5801" s="330" t="n">
        <v>96620</v>
      </c>
      <c r="B5801" s="331" t="inlineStr">
        <is>
          <t>LASTRO DE CONCRETO MAGRO, APLICADO EM PISOS, LAJES SOBRE SOLO OU RADIERS. AF_01/2024</t>
        </is>
      </c>
      <c r="C5801" s="330" t="inlineStr">
        <is>
          <t>M3</t>
        </is>
      </c>
      <c r="D5801" s="330" t="n">
        <v>990.67</v>
      </c>
      <c r="E5801" s="330" t="n">
        <v>1007.92</v>
      </c>
      <c r="F5801" s="330" t="inlineStr"/>
    </row>
    <row r="5802" ht="30" customHeight="1" s="496">
      <c r="A5802" s="330" t="n">
        <v>104043</v>
      </c>
      <c r="B5802" s="331" t="inlineStr">
        <is>
          <t>ADAPTADOR, POLIPROPILENO, PARA TUBOS EM PEAD, 20 MM X 1/2", PARA LIGAÇÃO PREDIAL DE ÁGUA. AF_06/2022</t>
        </is>
      </c>
      <c r="C5802" s="330" t="inlineStr">
        <is>
          <t>UN</t>
        </is>
      </c>
      <c r="D5802" s="330" t="n">
        <v>9.49</v>
      </c>
      <c r="E5802" s="330" t="n">
        <v>9.710000000000001</v>
      </c>
      <c r="F5802" s="330" t="inlineStr">
        <is>
          <t>AS</t>
        </is>
      </c>
    </row>
    <row r="5803" ht="30" customHeight="1" s="496">
      <c r="A5803" s="330" t="n">
        <v>104044</v>
      </c>
      <c r="B5803" s="331" t="inlineStr">
        <is>
          <t>ADAPTADOR, POLIPROPILENO, PARA TUBOS EM PEAD, 20 MM X 3/4", PARA LIGAÇÃO PREDIAL DE ÁGUA. AF_06/2022</t>
        </is>
      </c>
      <c r="C5803" s="330" t="inlineStr">
        <is>
          <t>UN</t>
        </is>
      </c>
      <c r="D5803" s="330" t="n">
        <v>10.08</v>
      </c>
      <c r="E5803" s="330" t="n">
        <v>10.34</v>
      </c>
      <c r="F5803" s="330" t="inlineStr">
        <is>
          <t>AS</t>
        </is>
      </c>
    </row>
    <row r="5804" ht="30" customHeight="1" s="496">
      <c r="A5804" s="330" t="n">
        <v>104045</v>
      </c>
      <c r="B5804" s="331" t="inlineStr">
        <is>
          <t>ADAPTADOR, POLIPROPILENO, PARA TUBOS EM PEAD, 32 MM X 1", PARA LIGAÇÃO PREDIAL DE ÁGUA. AF_06/2022</t>
        </is>
      </c>
      <c r="C5804" s="330" t="inlineStr">
        <is>
          <t>UN</t>
        </is>
      </c>
      <c r="D5804" s="330" t="n">
        <v>15.84</v>
      </c>
      <c r="E5804" s="330" t="n">
        <v>16.15</v>
      </c>
      <c r="F5804" s="330" t="inlineStr">
        <is>
          <t>AS</t>
        </is>
      </c>
    </row>
    <row r="5805" ht="30" customHeight="1" s="496">
      <c r="A5805" s="330" t="n">
        <v>104049</v>
      </c>
      <c r="B5805" s="331" t="inlineStr">
        <is>
          <t>ADAPTADOR, PVC, CURTO COM BOLSA E ROSCA, 20 MM X 1/2", PARA LIGAÇÃO PREDIAL DE ÁGUA. AF_06/2022</t>
        </is>
      </c>
      <c r="C5805" s="330" t="inlineStr">
        <is>
          <t>UN</t>
        </is>
      </c>
      <c r="D5805" s="330" t="n">
        <v>6.23</v>
      </c>
      <c r="E5805" s="330" t="n">
        <v>6.49</v>
      </c>
      <c r="F5805" s="330" t="inlineStr"/>
    </row>
    <row r="5806" ht="30" customHeight="1" s="496">
      <c r="A5806" s="330" t="n">
        <v>104050</v>
      </c>
      <c r="B5806" s="331" t="inlineStr">
        <is>
          <t>ADAPTADOR, PVC, CURTO COM BOLSA E ROSCA, 32 MM X 1", PARA LIGAÇÃO PREDIAL DE ÁGUA. AF_06/2022</t>
        </is>
      </c>
      <c r="C5806" s="330" t="inlineStr">
        <is>
          <t>UN</t>
        </is>
      </c>
      <c r="D5806" s="330" t="n">
        <v>9.24</v>
      </c>
      <c r="E5806" s="330" t="n">
        <v>9.6</v>
      </c>
      <c r="F5806" s="330" t="inlineStr"/>
    </row>
    <row r="5807" ht="30" customHeight="1" s="496">
      <c r="A5807" s="330" t="n">
        <v>104084</v>
      </c>
      <c r="B5807" s="331" t="inlineStr">
        <is>
          <t>CAP, PVC OCRE, JUNTA ELÁSTICA, DN 150 MM, PARA COLETOR PREDIAL DE ESGOTO. AF_06/2022</t>
        </is>
      </c>
      <c r="C5807" s="330" t="inlineStr">
        <is>
          <t>UN</t>
        </is>
      </c>
      <c r="D5807" s="330" t="n">
        <v>65.95999999999999</v>
      </c>
      <c r="E5807" s="330" t="n">
        <v>66.19</v>
      </c>
      <c r="F5807" s="330" t="inlineStr"/>
    </row>
    <row r="5808" ht="30" customHeight="1" s="496">
      <c r="A5808" s="330" t="n">
        <v>104035</v>
      </c>
      <c r="B5808" s="331" t="inlineStr">
        <is>
          <t>COLAR DE TOMADA, POLIPROPILENO, COM PARAFUSOS, 63 MM X 1/2", PARA LIGAÇÃO PREDIAL DE ÁGUA. AF_06/2022</t>
        </is>
      </c>
      <c r="C5808" s="330" t="inlineStr">
        <is>
          <t>UN</t>
        </is>
      </c>
      <c r="D5808" s="330" t="n">
        <v>42.72</v>
      </c>
      <c r="E5808" s="330" t="n">
        <v>43.88</v>
      </c>
      <c r="F5808" s="330" t="inlineStr">
        <is>
          <t>AS</t>
        </is>
      </c>
    </row>
    <row r="5809" ht="30" customHeight="1" s="496">
      <c r="A5809" s="330" t="n">
        <v>104036</v>
      </c>
      <c r="B5809" s="331" t="inlineStr">
        <is>
          <t>COLAR DE TOMADA, POLIPROPILENO, COM PARAFUSOS, 63 MM X 3/4", PARA LIGAÇÃO PREDIAL DE ÁGUA. AF_06/2022</t>
        </is>
      </c>
      <c r="C5809" s="330" t="inlineStr">
        <is>
          <t>UN</t>
        </is>
      </c>
      <c r="D5809" s="330" t="n">
        <v>44.08</v>
      </c>
      <c r="E5809" s="330" t="n">
        <v>45.29</v>
      </c>
      <c r="F5809" s="330" t="inlineStr">
        <is>
          <t>AS</t>
        </is>
      </c>
    </row>
    <row r="5810" ht="30" customHeight="1" s="496">
      <c r="A5810" s="330" t="n">
        <v>104034</v>
      </c>
      <c r="B5810" s="331" t="inlineStr">
        <is>
          <t>COLAR DE TOMADA, PVC, COM TRAVAS, DE 110 MM X 1/2" OU 110 MM X 3/4", PARA LIGAÇÃO PREDIAL DE ÁGUA. AF_06/2022</t>
        </is>
      </c>
      <c r="C5810" s="330" t="inlineStr">
        <is>
          <t>UN</t>
        </is>
      </c>
      <c r="D5810" s="330" t="n">
        <v>34.72</v>
      </c>
      <c r="E5810" s="330" t="n">
        <v>35.28</v>
      </c>
      <c r="F5810" s="330" t="inlineStr">
        <is>
          <t>AS</t>
        </is>
      </c>
    </row>
    <row r="5811" ht="30" customHeight="1" s="496">
      <c r="A5811" s="330" t="n">
        <v>104031</v>
      </c>
      <c r="B5811" s="331" t="inlineStr">
        <is>
          <t>COLAR DE TOMADA, PVC, COM TRAVAS, DE 60 MM X 1/2" OU 60 MM X 3/4", PARA LIGAÇÃO PREDIAL DE ÁGUA. AF_06/2022</t>
        </is>
      </c>
      <c r="C5811" s="330" t="inlineStr">
        <is>
          <t>UN</t>
        </is>
      </c>
      <c r="D5811" s="330" t="n">
        <v>22.91</v>
      </c>
      <c r="E5811" s="330" t="n">
        <v>23.44</v>
      </c>
      <c r="F5811" s="330" t="inlineStr">
        <is>
          <t>AS</t>
        </is>
      </c>
    </row>
    <row r="5812" ht="30" customHeight="1" s="496">
      <c r="A5812" s="330" t="n">
        <v>104032</v>
      </c>
      <c r="B5812" s="331" t="inlineStr">
        <is>
          <t>COLAR DE TOMADA, PVC, COM TRAVAS, DE 75 MM X 1/2" OU 75 MM X 3/4", PARA LIGAÇÃO PREDIAL DE ÁGUA. AF_06/2022</t>
        </is>
      </c>
      <c r="C5812" s="330" t="inlineStr">
        <is>
          <t>UN</t>
        </is>
      </c>
      <c r="D5812" s="330" t="n">
        <v>29.06</v>
      </c>
      <c r="E5812" s="330" t="n">
        <v>29.6</v>
      </c>
      <c r="F5812" s="330" t="inlineStr">
        <is>
          <t>AS</t>
        </is>
      </c>
    </row>
    <row r="5813" ht="30" customHeight="1" s="496">
      <c r="A5813" s="330" t="n">
        <v>104033</v>
      </c>
      <c r="B5813" s="331" t="inlineStr">
        <is>
          <t>COLAR DE TOMADA, PVC, COM TRAVAS, DE 85 MM X 1/2" OU 85 MM X 3/4", PARA LIGAÇÃO PREDIAL DE ÁGUA. AF_06/2022</t>
        </is>
      </c>
      <c r="C5813" s="330" t="inlineStr">
        <is>
          <t>UN</t>
        </is>
      </c>
      <c r="D5813" s="330" t="n">
        <v>26.4</v>
      </c>
      <c r="E5813" s="330" t="n">
        <v>26.95</v>
      </c>
      <c r="F5813" s="330" t="inlineStr">
        <is>
          <t>AS</t>
        </is>
      </c>
    </row>
    <row r="5814" ht="30" customHeight="1" s="496">
      <c r="A5814" s="330" t="n">
        <v>104051</v>
      </c>
      <c r="B5814" s="331" t="inlineStr">
        <is>
          <t>COTOVELO/JOELHO 90°, POLIPROPILENO, PARA TUBOS EM PEAD, 20 X 20 MM, PARA LIGAÇÃO PREDIAL DE ÁGUA. AF_06/2022</t>
        </is>
      </c>
      <c r="C5814" s="330" t="inlineStr">
        <is>
          <t>UN</t>
        </is>
      </c>
      <c r="D5814" s="330" t="n">
        <v>8.470000000000001</v>
      </c>
      <c r="E5814" s="330" t="n">
        <v>8.68</v>
      </c>
      <c r="F5814" s="330" t="inlineStr">
        <is>
          <t>AS</t>
        </is>
      </c>
    </row>
    <row r="5815" ht="30" customHeight="1" s="496">
      <c r="A5815" s="330" t="n">
        <v>104052</v>
      </c>
      <c r="B5815" s="331" t="inlineStr">
        <is>
          <t>COTOVELO/JOELHO 90°, POLIPROPILENO, PARA TUBOS EM PEAD, 32 X 32 MM, PARA LIGAÇÃO PREDIAL DE ÁGUA. AF_06/2022</t>
        </is>
      </c>
      <c r="C5815" s="330" t="inlineStr">
        <is>
          <t>UN</t>
        </is>
      </c>
      <c r="D5815" s="330" t="n">
        <v>11.87</v>
      </c>
      <c r="E5815" s="330" t="n">
        <v>12.17</v>
      </c>
      <c r="F5815" s="330" t="inlineStr">
        <is>
          <t>AS</t>
        </is>
      </c>
    </row>
    <row r="5816" ht="30" customHeight="1" s="496">
      <c r="A5816" s="330" t="n">
        <v>104046</v>
      </c>
      <c r="B5816" s="331" t="inlineStr">
        <is>
          <t>COTOVELO/JOELHO COM ADAPTADOR, POLIPROPILENO, PARA TUBOS EM PEAD, 20 MM X 1/2", PARA LIGAÇÃO PREDIAL DE ÁGUA. AF_06/2022</t>
        </is>
      </c>
      <c r="C5816" s="330" t="inlineStr">
        <is>
          <t>UN</t>
        </is>
      </c>
      <c r="D5816" s="330" t="n">
        <v>9.06</v>
      </c>
      <c r="E5816" s="330" t="n">
        <v>9.279999999999999</v>
      </c>
      <c r="F5816" s="330" t="inlineStr">
        <is>
          <t>AS</t>
        </is>
      </c>
    </row>
    <row r="5817" ht="30" customHeight="1" s="496">
      <c r="A5817" s="330" t="n">
        <v>104047</v>
      </c>
      <c r="B5817" s="331" t="inlineStr">
        <is>
          <t>COTOVELO/JOELHO COM ADAPTADOR, POLIPROPILENO, PARA TUBOS EM PEAD, 20 MM X 3/4", PARA LIGAÇÃO PREDIAL DE ÁGUA. AF_06/2022</t>
        </is>
      </c>
      <c r="C5817" s="330" t="inlineStr">
        <is>
          <t>UN</t>
        </is>
      </c>
      <c r="D5817" s="330" t="n">
        <v>10.52</v>
      </c>
      <c r="E5817" s="330" t="n">
        <v>10.78</v>
      </c>
      <c r="F5817" s="330" t="inlineStr">
        <is>
          <t>AS</t>
        </is>
      </c>
    </row>
    <row r="5818" ht="30" customHeight="1" s="496">
      <c r="A5818" s="330" t="n">
        <v>104048</v>
      </c>
      <c r="B5818" s="331" t="inlineStr">
        <is>
          <t>COTOVELO/JOELHO COM ADAPTADOR, POLIPROPILENO, PARA TUBOS EM PEAD, 32 MM X 1", PARA LIGAÇÃO PREDIAL DE ÁGUA. AF_06/2022</t>
        </is>
      </c>
      <c r="C5818" s="330" t="inlineStr">
        <is>
          <t>UN</t>
        </is>
      </c>
      <c r="D5818" s="330" t="n">
        <v>15.46</v>
      </c>
      <c r="E5818" s="330" t="n">
        <v>15.77</v>
      </c>
      <c r="F5818" s="330" t="inlineStr">
        <is>
          <t>AS</t>
        </is>
      </c>
    </row>
    <row r="5819" ht="30" customHeight="1" s="496">
      <c r="A5819" s="330" t="n">
        <v>104063</v>
      </c>
      <c r="B5819" s="331" t="inlineStr">
        <is>
          <t>CURVA LONGA, 45 GRAUS, PVC OCRE, JUNTA ELÁSTICA, DN 100 MM, PARA COLETOR PREDIAL DE ESGOTO. AF_06/2022</t>
        </is>
      </c>
      <c r="C5819" s="330" t="inlineStr">
        <is>
          <t>UN</t>
        </is>
      </c>
      <c r="D5819" s="330" t="n">
        <v>54.66</v>
      </c>
      <c r="E5819" s="330" t="n">
        <v>55.08</v>
      </c>
      <c r="F5819" s="330" t="inlineStr"/>
    </row>
    <row r="5820" ht="30" customHeight="1" s="496">
      <c r="A5820" s="330" t="n">
        <v>104065</v>
      </c>
      <c r="B5820" s="331" t="inlineStr">
        <is>
          <t>CURVA LONGA, 45 GRAUS, PVC OCRE, JUNTA ELÁSTICA, DN 150 MM, PARA COLETOR PREDIAL DE ESGOTO. AF_06/2022</t>
        </is>
      </c>
      <c r="C5820" s="330" t="inlineStr">
        <is>
          <t>UN</t>
        </is>
      </c>
      <c r="D5820" s="330" t="n">
        <v>116.27</v>
      </c>
      <c r="E5820" s="330" t="n">
        <v>116.73</v>
      </c>
      <c r="F5820" s="330" t="inlineStr"/>
    </row>
    <row r="5821" ht="30" customHeight="1" s="496">
      <c r="A5821" s="330" t="n">
        <v>104062</v>
      </c>
      <c r="B5821" s="331" t="inlineStr">
        <is>
          <t>CURVA LONGA, 90 GRAUS, PVC OCRE, JUNTA ELÁSTICA, DN 100 MM, PARA COLETOR PREDIAL DE ESGOTO. AF_06/2022</t>
        </is>
      </c>
      <c r="C5821" s="330" t="inlineStr">
        <is>
          <t>UN</t>
        </is>
      </c>
      <c r="D5821" s="330" t="n">
        <v>57.26</v>
      </c>
      <c r="E5821" s="330" t="n">
        <v>57.68</v>
      </c>
      <c r="F5821" s="330" t="inlineStr"/>
    </row>
    <row r="5822" ht="30" customHeight="1" s="496">
      <c r="A5822" s="330" t="n">
        <v>104064</v>
      </c>
      <c r="B5822" s="331" t="inlineStr">
        <is>
          <t>CURVA LONGA, 90 GRAUS, PVC OCRE, JUNTA ELÁSTICA, DN 150 MM, PARA COLETOR PREDIAL DE ESGOTO. AF_06/2022</t>
        </is>
      </c>
      <c r="C5822" s="330" t="inlineStr">
        <is>
          <t>UN</t>
        </is>
      </c>
      <c r="D5822" s="330" t="n">
        <v>135.84</v>
      </c>
      <c r="E5822" s="330" t="n">
        <v>136.3</v>
      </c>
      <c r="F5822" s="330" t="inlineStr"/>
    </row>
    <row r="5823" ht="15" customHeight="1" s="496">
      <c r="A5823" s="330" t="n">
        <v>104059</v>
      </c>
      <c r="B5823" s="331" t="inlineStr">
        <is>
          <t>LUVA, PVC, ROSCÁVEL, 1", PARA LIGAÇÃO PREDIAL DE ÁGUA. AF_06/2022</t>
        </is>
      </c>
      <c r="C5823" s="330" t="inlineStr">
        <is>
          <t>UN</t>
        </is>
      </c>
      <c r="D5823" s="330" t="n">
        <v>11.12</v>
      </c>
      <c r="E5823" s="330" t="n">
        <v>11.45</v>
      </c>
      <c r="F5823" s="330" t="inlineStr"/>
    </row>
    <row r="5824" ht="15" customHeight="1" s="496">
      <c r="A5824" s="330" t="n">
        <v>104058</v>
      </c>
      <c r="B5824" s="331" t="inlineStr">
        <is>
          <t>LUVA, PVC, ROSCÁVEL, 1/2", PARA LIGAÇÃO PREDIAL DE ÁGUA. AF_06/2022</t>
        </is>
      </c>
      <c r="C5824" s="330" t="inlineStr">
        <is>
          <t>UN</t>
        </is>
      </c>
      <c r="D5824" s="330" t="n">
        <v>8.56</v>
      </c>
      <c r="E5824" s="330" t="n">
        <v>8.960000000000001</v>
      </c>
      <c r="F5824" s="330" t="inlineStr"/>
    </row>
    <row r="5825" ht="30" customHeight="1" s="496">
      <c r="A5825" s="330" t="n">
        <v>104082</v>
      </c>
      <c r="B5825" s="331" t="inlineStr">
        <is>
          <t>PLUG, PVC OCRE, JUNTA ELÁSTICA, DN 100 MM, PARA COLETOR PREDIAL DE ESGOTO. AF_06/2022</t>
        </is>
      </c>
      <c r="C5825" s="330" t="inlineStr">
        <is>
          <t>UN</t>
        </is>
      </c>
      <c r="D5825" s="330" t="n">
        <v>24.7</v>
      </c>
      <c r="E5825" s="330" t="n">
        <v>24.91</v>
      </c>
      <c r="F5825" s="330" t="inlineStr"/>
    </row>
    <row r="5826" ht="30" customHeight="1" s="496">
      <c r="A5826" s="330" t="n">
        <v>104083</v>
      </c>
      <c r="B5826" s="331" t="inlineStr">
        <is>
          <t>PLUG, PVC OCRE, JUNTA ELÁSTICA, DN 150 MM, PARA COLETOR PREDIAL DE ESGOTO. AF_06/2022</t>
        </is>
      </c>
      <c r="C5826" s="330" t="inlineStr">
        <is>
          <t>UN</t>
        </is>
      </c>
      <c r="D5826" s="330" t="n">
        <v>58.58</v>
      </c>
      <c r="E5826" s="330" t="n">
        <v>58.81</v>
      </c>
      <c r="F5826" s="330" t="inlineStr"/>
    </row>
    <row r="5827" ht="30" customHeight="1" s="496">
      <c r="A5827" s="330" t="n">
        <v>104056</v>
      </c>
      <c r="B5827" s="331" t="inlineStr">
        <is>
          <t>REGISTRO ESFERA, PVC, COM ROSCA, 1/2", PARA LIGAÇÃO PREDIAL DE ÁGUA. AF_06/2022</t>
        </is>
      </c>
      <c r="C5827" s="330" t="inlineStr">
        <is>
          <t>UN</t>
        </is>
      </c>
      <c r="D5827" s="330" t="n">
        <v>33.03</v>
      </c>
      <c r="E5827" s="330" t="n">
        <v>33.26</v>
      </c>
      <c r="F5827" s="330" t="inlineStr"/>
    </row>
    <row r="5828" ht="30" customHeight="1" s="496">
      <c r="A5828" s="330" t="n">
        <v>104055</v>
      </c>
      <c r="B5828" s="331" t="inlineStr">
        <is>
          <t>REGISTRO ESFERA, PVC, DE PASSEIO, PARA POLIETILENO, 20 MM, PARA LIGAÇÃO PREDIAL DE ÁGUA. AF_06/2022</t>
        </is>
      </c>
      <c r="C5828" s="330" t="inlineStr">
        <is>
          <t>UN</t>
        </is>
      </c>
      <c r="D5828" s="330" t="n">
        <v>21.7</v>
      </c>
      <c r="E5828" s="330" t="n">
        <v>21.91</v>
      </c>
      <c r="F5828" s="330" t="inlineStr"/>
    </row>
    <row r="5829" ht="30" customHeight="1" s="496">
      <c r="A5829" s="330" t="n">
        <v>104076</v>
      </c>
      <c r="B5829" s="331" t="inlineStr">
        <is>
          <t>SELIM, PVC OCRE, COM TRAVA, DN 125 X 100 MM OU 150 X 100 MM, PARA COLETOR PREDIAL DE ESGOTO. AF_06/2022</t>
        </is>
      </c>
      <c r="C5829" s="330" t="inlineStr">
        <is>
          <t>UN</t>
        </is>
      </c>
      <c r="D5829" s="330" t="n">
        <v>38.24</v>
      </c>
      <c r="E5829" s="330" t="n">
        <v>38.93</v>
      </c>
      <c r="F5829" s="330" t="inlineStr"/>
    </row>
    <row r="5830" ht="30" customHeight="1" s="496">
      <c r="A5830" s="330" t="n">
        <v>104060</v>
      </c>
      <c r="B5830" s="331" t="inlineStr">
        <is>
          <t>TUBO, PEAD, PE-80, DE = 20 MM X 2,3 MM, PARA LIGAÇÃO PREDIAL DE ÁGUA. AF_06/2022</t>
        </is>
      </c>
      <c r="C5830" s="330" t="inlineStr">
        <is>
          <t>M</t>
        </is>
      </c>
      <c r="D5830" s="330" t="n">
        <v>9.619999999999999</v>
      </c>
      <c r="E5830" s="330" t="n">
        <v>9.82</v>
      </c>
      <c r="F5830" s="330" t="inlineStr">
        <is>
          <t>AS</t>
        </is>
      </c>
    </row>
    <row r="5831" ht="30" customHeight="1" s="496">
      <c r="A5831" s="330" t="n">
        <v>104061</v>
      </c>
      <c r="B5831" s="331" t="inlineStr">
        <is>
          <t>TUBO, PEAD, PE-80, DE = 32 MM X 3,0 MM, PARA LIGAÇÃO PREDIAL DE ÁGUA. AF_06/2022</t>
        </is>
      </c>
      <c r="C5831" s="330" t="inlineStr">
        <is>
          <t>M</t>
        </is>
      </c>
      <c r="D5831" s="330" t="n">
        <v>17.2</v>
      </c>
      <c r="E5831" s="330" t="n">
        <v>17.49</v>
      </c>
      <c r="F5831" s="330" t="inlineStr">
        <is>
          <t>AS</t>
        </is>
      </c>
    </row>
    <row r="5832" ht="30" customHeight="1" s="496">
      <c r="A5832" s="330" t="n">
        <v>104085</v>
      </c>
      <c r="B5832" s="331" t="inlineStr">
        <is>
          <t>TUBO, PVC OCRE, JUNTA ELÁSTICA, DN 100 MM, PARA COLETOR PREDIAL DE ESGOTO. AF_06/2022</t>
        </is>
      </c>
      <c r="C5832" s="330" t="inlineStr">
        <is>
          <t>M</t>
        </is>
      </c>
      <c r="D5832" s="330" t="n">
        <v>43.62</v>
      </c>
      <c r="E5832" s="330" t="n">
        <v>44.21</v>
      </c>
      <c r="F5832" s="330" t="inlineStr"/>
    </row>
    <row r="5833" ht="30" customHeight="1" s="496">
      <c r="A5833" s="330" t="n">
        <v>104086</v>
      </c>
      <c r="B5833" s="331" t="inlineStr">
        <is>
          <t>TUBO, PVC OCRE, JUNTA ELÁSTICA, DN 150 MM, PARA COLETOR PREDIAL DE ESGOTO. AF_06/2022</t>
        </is>
      </c>
      <c r="C5833" s="330" t="inlineStr">
        <is>
          <t>M</t>
        </is>
      </c>
      <c r="D5833" s="330" t="n">
        <v>75.2</v>
      </c>
      <c r="E5833" s="330" t="n">
        <v>75.86</v>
      </c>
      <c r="F5833" s="330" t="inlineStr"/>
    </row>
    <row r="5834" ht="30" customHeight="1" s="496">
      <c r="A5834" s="330" t="n">
        <v>104039</v>
      </c>
      <c r="B5834" s="331" t="inlineStr">
        <is>
          <t>TÊ DE SERVIÇO INTEGRADO, POLIPROPILENO, PARA TUBOS EM PEAD, 63 MM X 20 MM, PARA LIGAÇÃO PREDIAL DE ÁGUA. AF_06/2022</t>
        </is>
      </c>
      <c r="C5834" s="330" t="inlineStr">
        <is>
          <t>UN</t>
        </is>
      </c>
      <c r="D5834" s="330" t="n">
        <v>82.84</v>
      </c>
      <c r="E5834" s="330" t="n">
        <v>83.98</v>
      </c>
      <c r="F5834" s="330" t="inlineStr">
        <is>
          <t>AS</t>
        </is>
      </c>
    </row>
    <row r="5835" ht="30" customHeight="1" s="496">
      <c r="A5835" s="330" t="n">
        <v>104072</v>
      </c>
      <c r="B5835" s="331" t="inlineStr">
        <is>
          <t>TÊ, PVC OCRE, JUNTA ELÁSTICA, DN 200 MM, PARA COLETOR PREDIAL DE ESGOTO. AF_06/2022</t>
        </is>
      </c>
      <c r="C5835" s="330" t="inlineStr">
        <is>
          <t>UN</t>
        </is>
      </c>
      <c r="D5835" s="330" t="n">
        <v>225.03</v>
      </c>
      <c r="E5835" s="330" t="n">
        <v>225.74</v>
      </c>
      <c r="F5835" s="330" t="inlineStr"/>
    </row>
    <row r="5836" ht="30" customHeight="1" s="496">
      <c r="A5836" s="330" t="n">
        <v>104053</v>
      </c>
      <c r="B5836" s="331" t="inlineStr">
        <is>
          <t>UNIÃO, POLIPROPILENO, PARA TUBOS EM PEAD, 20 MM, PARA LIGAÇÃO PREDIAL DE ÁGUA. AF_06/2022</t>
        </is>
      </c>
      <c r="C5836" s="330" t="inlineStr">
        <is>
          <t>UN</t>
        </is>
      </c>
      <c r="D5836" s="330" t="n">
        <v>9.880000000000001</v>
      </c>
      <c r="E5836" s="330" t="n">
        <v>10.09</v>
      </c>
      <c r="F5836" s="330" t="inlineStr">
        <is>
          <t>AS</t>
        </is>
      </c>
    </row>
    <row r="5837" ht="30" customHeight="1" s="496">
      <c r="A5837" s="330" t="n">
        <v>104054</v>
      </c>
      <c r="B5837" s="331" t="inlineStr">
        <is>
          <t>UNIÃO, POLIPROPILENO, PARA TUBOS EM PEAD, 32 MM, PARA LIGAÇÃO PREDIAL DE ÁGUA. AF_06/2022</t>
        </is>
      </c>
      <c r="C5837" s="330" t="inlineStr">
        <is>
          <t>UN</t>
        </is>
      </c>
      <c r="D5837" s="330" t="n">
        <v>19.62</v>
      </c>
      <c r="E5837" s="330" t="n">
        <v>19.92</v>
      </c>
      <c r="F5837" s="330" t="inlineStr">
        <is>
          <t>AS</t>
        </is>
      </c>
    </row>
    <row r="5838" ht="30" customHeight="1" s="496">
      <c r="A5838" s="330" t="n">
        <v>99818</v>
      </c>
      <c r="B5838" s="331" t="inlineStr">
        <is>
          <t>LIMPEZA DE BACIA SANITÁRIA, BIDÊ OU MICTÓRIO EM LOUÇA, INCLUSIVE METAIS CORRESPONDENTES. AF_10/2025_PS</t>
        </is>
      </c>
      <c r="C5838" s="330" t="inlineStr">
        <is>
          <t>UN</t>
        </is>
      </c>
      <c r="D5838" s="330" t="n">
        <v>5.87</v>
      </c>
      <c r="E5838" s="330" t="n">
        <v>6.06</v>
      </c>
      <c r="F5838" s="330" t="inlineStr"/>
    </row>
    <row r="5839" ht="30" customHeight="1" s="496">
      <c r="A5839" s="330" t="n">
        <v>99819</v>
      </c>
      <c r="B5839" s="331" t="inlineStr">
        <is>
          <t>LIMPEZA DE BANCADA COM PLACA DE ROCHA (MÁRMORE OU GRANITO). AF_10/2025_PS</t>
        </is>
      </c>
      <c r="C5839" s="330" t="inlineStr">
        <is>
          <t>M2</t>
        </is>
      </c>
      <c r="D5839" s="330" t="n">
        <v>19.83</v>
      </c>
      <c r="E5839" s="330" t="n">
        <v>20.74</v>
      </c>
      <c r="F5839" s="330" t="inlineStr"/>
    </row>
    <row r="5840" ht="30" customHeight="1" s="496">
      <c r="A5840" s="330" t="n">
        <v>99817</v>
      </c>
      <c r="B5840" s="331" t="inlineStr">
        <is>
          <t>LIMPEZA DE BANCADA COM PLACA DE ROCHA E CUBA DE LOUÇA, INCLUSIVE METAIS CORRESPONDENTES. AF_10/2025_PS</t>
        </is>
      </c>
      <c r="C5840" s="330" t="inlineStr">
        <is>
          <t>UN</t>
        </is>
      </c>
      <c r="D5840" s="330" t="n">
        <v>6.77</v>
      </c>
      <c r="E5840" s="330" t="n">
        <v>7</v>
      </c>
      <c r="F5840" s="330" t="inlineStr"/>
    </row>
    <row r="5841" ht="30" customHeight="1" s="496">
      <c r="A5841" s="330" t="n">
        <v>99815</v>
      </c>
      <c r="B5841" s="331" t="inlineStr">
        <is>
          <t>LIMPEZA DE BANCADA DE PIA COM PLACA DE ROCHA E CUBA DE INOX, INCLUSIVE METAIS CORRESPONDENTES. AF_10/2025_PS</t>
        </is>
      </c>
      <c r="C5841" s="330" t="inlineStr">
        <is>
          <t>UN</t>
        </is>
      </c>
      <c r="D5841" s="330" t="n">
        <v>9.699999999999999</v>
      </c>
      <c r="E5841" s="330" t="n">
        <v>10.07</v>
      </c>
      <c r="F5841" s="330" t="inlineStr"/>
    </row>
    <row r="5842" ht="15" customHeight="1" s="496">
      <c r="A5842" s="330" t="n">
        <v>99811</v>
      </c>
      <c r="B5842" s="331" t="inlineStr">
        <is>
          <t>LIMPEZA DE CONTRAPISO COM VASSOURA A SECO. AF_10/2025</t>
        </is>
      </c>
      <c r="C5842" s="330" t="inlineStr">
        <is>
          <t>M2</t>
        </is>
      </c>
      <c r="D5842" s="330" t="n">
        <v>0.74</v>
      </c>
      <c r="E5842" s="330" t="n">
        <v>0.77</v>
      </c>
      <c r="F5842" s="330" t="inlineStr"/>
    </row>
    <row r="5843" ht="15" customHeight="1" s="496">
      <c r="A5843" s="330" t="n">
        <v>99826</v>
      </c>
      <c r="B5843" s="331" t="inlineStr">
        <is>
          <t>LIMPEZA DE FORRO REMOVÍVEL COM PANO ÚMIDO. AF_10/2025_PS</t>
        </is>
      </c>
      <c r="C5843" s="330" t="inlineStr">
        <is>
          <t>M2</t>
        </is>
      </c>
      <c r="D5843" s="330" t="n">
        <v>1.8</v>
      </c>
      <c r="E5843" s="330" t="n">
        <v>1.89</v>
      </c>
      <c r="F5843" s="330" t="inlineStr"/>
    </row>
    <row r="5844" ht="15" customHeight="1" s="496">
      <c r="A5844" s="330" t="n">
        <v>106170</v>
      </c>
      <c r="B5844" s="331" t="inlineStr">
        <is>
          <t>LIMPEZA DE GRADIL. AF_10/2025_PS</t>
        </is>
      </c>
      <c r="C5844" s="330" t="inlineStr">
        <is>
          <t>M2</t>
        </is>
      </c>
      <c r="D5844" s="330" t="n">
        <v>7.46</v>
      </c>
      <c r="E5844" s="330" t="n">
        <v>7.81</v>
      </c>
      <c r="F5844" s="330" t="inlineStr"/>
    </row>
    <row r="5845" ht="30" customHeight="1" s="496">
      <c r="A5845" s="330" t="n">
        <v>99821</v>
      </c>
      <c r="B5845" s="331" t="inlineStr">
        <is>
          <t>LIMPEZA DE JANELA DE VIDRO COM CAIXILHO EM AÇO/ALUMÍNIO/PVC. AF_10/2025_PS</t>
        </is>
      </c>
      <c r="C5845" s="330" t="inlineStr">
        <is>
          <t>M2</t>
        </is>
      </c>
      <c r="D5845" s="330" t="n">
        <v>5.26</v>
      </c>
      <c r="E5845" s="330" t="n">
        <v>5.48</v>
      </c>
      <c r="F5845" s="330" t="inlineStr"/>
    </row>
    <row r="5846" ht="15" customHeight="1" s="496">
      <c r="A5846" s="330" t="n">
        <v>99820</v>
      </c>
      <c r="B5846" s="331" t="inlineStr">
        <is>
          <t>LIMPEZA DE JANELA INTEIRAMENTE DE VIDRO. AF_10/2025_PS</t>
        </is>
      </c>
      <c r="C5846" s="330" t="inlineStr">
        <is>
          <t>M2</t>
        </is>
      </c>
      <c r="D5846" s="330" t="n">
        <v>2.81</v>
      </c>
      <c r="E5846" s="330" t="n">
        <v>2.91</v>
      </c>
      <c r="F5846" s="330" t="inlineStr"/>
    </row>
    <row r="5847" ht="30" customHeight="1" s="496">
      <c r="A5847" s="330" t="n">
        <v>99805</v>
      </c>
      <c r="B5847" s="331" t="inlineStr">
        <is>
          <t>LIMPEZA DE PISO CERÂMICO OU COM PEDRAS RÚSTICAS UTILIZANDO ÁCIDO MURIÁTICO. AF_10/2025_PS</t>
        </is>
      </c>
      <c r="C5847" s="330" t="inlineStr">
        <is>
          <t>M2</t>
        </is>
      </c>
      <c r="D5847" s="330" t="n">
        <v>12.18</v>
      </c>
      <c r="E5847" s="330" t="n">
        <v>12.7</v>
      </c>
      <c r="F5847" s="330" t="inlineStr"/>
    </row>
    <row r="5848" ht="30" customHeight="1" s="496">
      <c r="A5848" s="330" t="n">
        <v>99803</v>
      </c>
      <c r="B5848" s="331" t="inlineStr">
        <is>
          <t>LIMPEZA DE PISO CERÂMICO OU PORCELANATO COM PANO ÚMIDO. AF_10/2025_PS</t>
        </is>
      </c>
      <c r="C5848" s="330" t="inlineStr">
        <is>
          <t>M2</t>
        </is>
      </c>
      <c r="D5848" s="330" t="n">
        <v>4.38</v>
      </c>
      <c r="E5848" s="330" t="n">
        <v>4.56</v>
      </c>
      <c r="F5848" s="330" t="inlineStr"/>
    </row>
    <row r="5849" ht="30" customHeight="1" s="496">
      <c r="A5849" s="330" t="n">
        <v>99802</v>
      </c>
      <c r="B5849" s="331" t="inlineStr">
        <is>
          <t>LIMPEZA DE PISO CERÂMICO OU PORCELANATO COM VASSOURA A SECO. AF_10/2025</t>
        </is>
      </c>
      <c r="C5849" s="330" t="inlineStr">
        <is>
          <t>M2</t>
        </is>
      </c>
      <c r="D5849" s="330" t="n">
        <v>0.6</v>
      </c>
      <c r="E5849" s="330" t="n">
        <v>0.62</v>
      </c>
      <c r="F5849" s="330" t="inlineStr"/>
    </row>
    <row r="5850" ht="30" customHeight="1" s="496">
      <c r="A5850" s="330" t="n">
        <v>99810</v>
      </c>
      <c r="B5850" s="331" t="inlineStr">
        <is>
          <t>LIMPEZA DE PISO CERÂMICO/ PORCELANATO/ MÁRMORE/ GRANITO UTILIZANDO DETERGENTE NEUTRO E ESCOVAÇÃO MANUAL. AF_10/2025_PS</t>
        </is>
      </c>
      <c r="C5850" s="330" t="inlineStr">
        <is>
          <t>M2</t>
        </is>
      </c>
      <c r="D5850" s="330" t="n">
        <v>7.19</v>
      </c>
      <c r="E5850" s="330" t="n">
        <v>7.5</v>
      </c>
      <c r="F5850" s="330" t="inlineStr"/>
    </row>
    <row r="5851" ht="30" customHeight="1" s="496">
      <c r="A5851" s="330" t="n">
        <v>99809</v>
      </c>
      <c r="B5851" s="331" t="inlineStr">
        <is>
          <t>LIMPEZA DE PISO DE LADRILHO HIDRÁULICO COM PANO ÚMIDO. AF_10/2025_PS</t>
        </is>
      </c>
      <c r="C5851" s="330" t="inlineStr">
        <is>
          <t>M2</t>
        </is>
      </c>
      <c r="D5851" s="330" t="n">
        <v>7.59</v>
      </c>
      <c r="E5851" s="330" t="n">
        <v>7.92</v>
      </c>
      <c r="F5851" s="330" t="inlineStr"/>
    </row>
    <row r="5852" ht="30" customHeight="1" s="496">
      <c r="A5852" s="330" t="n">
        <v>106166</v>
      </c>
      <c r="B5852" s="331" t="inlineStr">
        <is>
          <t>LIMPEZA DE PISO VINÍLICO COM VASSOURA E PANO ÚMIDO. AF_10/2025_PS</t>
        </is>
      </c>
      <c r="C5852" s="330" t="inlineStr">
        <is>
          <t>M2</t>
        </is>
      </c>
      <c r="D5852" s="330" t="n">
        <v>1.49</v>
      </c>
      <c r="E5852" s="330" t="n">
        <v>1.56</v>
      </c>
      <c r="F5852" s="330" t="inlineStr"/>
    </row>
    <row r="5853" ht="15" customHeight="1" s="496">
      <c r="A5853" s="330" t="n">
        <v>99822</v>
      </c>
      <c r="B5853" s="331" t="inlineStr">
        <is>
          <t>LIMPEZA DE PORTA DE MADEIRA. AF_10/2025_PS</t>
        </is>
      </c>
      <c r="C5853" s="330" t="inlineStr">
        <is>
          <t>M2</t>
        </is>
      </c>
      <c r="D5853" s="330" t="n">
        <v>1.17</v>
      </c>
      <c r="E5853" s="330" t="n">
        <v>1.22</v>
      </c>
      <c r="F5853" s="330" t="inlineStr"/>
    </row>
    <row r="5854" ht="30" customHeight="1" s="496">
      <c r="A5854" s="330" t="n">
        <v>99825</v>
      </c>
      <c r="B5854" s="331" t="inlineStr">
        <is>
          <t>LIMPEZA DE PORTA DE VIDRO COM CAIXILHO EM AÇO/ ALUMÍNIO/ PVC. AF_10/2025_PS</t>
        </is>
      </c>
      <c r="C5854" s="330" t="inlineStr">
        <is>
          <t>M2</t>
        </is>
      </c>
      <c r="D5854" s="330" t="n">
        <v>5.04</v>
      </c>
      <c r="E5854" s="330" t="n">
        <v>5.25</v>
      </c>
      <c r="F5854" s="330" t="inlineStr"/>
    </row>
    <row r="5855" ht="15" customHeight="1" s="496">
      <c r="A5855" s="330" t="n">
        <v>99824</v>
      </c>
      <c r="B5855" s="331" t="inlineStr">
        <is>
          <t>LIMPEZA DE PORTA EM AÇO/ALUMÍNIO. AF_10/2025_PS</t>
        </is>
      </c>
      <c r="C5855" s="330" t="inlineStr">
        <is>
          <t>M2</t>
        </is>
      </c>
      <c r="D5855" s="330" t="n">
        <v>2.94</v>
      </c>
      <c r="E5855" s="330" t="n">
        <v>3.05</v>
      </c>
      <c r="F5855" s="330" t="inlineStr"/>
    </row>
    <row r="5856" ht="15" customHeight="1" s="496">
      <c r="A5856" s="330" t="n">
        <v>99823</v>
      </c>
      <c r="B5856" s="331" t="inlineStr">
        <is>
          <t>LIMPEZA DE PORTA INTEIRAMENTE DE VIDRO. AF_10/2025_PS</t>
        </is>
      </c>
      <c r="C5856" s="330" t="inlineStr">
        <is>
          <t>M2</t>
        </is>
      </c>
      <c r="D5856" s="330" t="n">
        <v>2.58</v>
      </c>
      <c r="E5856" s="330" t="n">
        <v>2.68</v>
      </c>
      <c r="F5856" s="330" t="inlineStr"/>
    </row>
    <row r="5857" ht="30" customHeight="1" s="496">
      <c r="A5857" s="330" t="n">
        <v>99806</v>
      </c>
      <c r="B5857" s="331" t="inlineStr">
        <is>
          <t>LIMPEZA DE REVESTIMENTO CERÂMICO EM PAREDE COM PANO ÚMIDO. AF_10/2025_PS</t>
        </is>
      </c>
      <c r="C5857" s="330" t="inlineStr">
        <is>
          <t>M2</t>
        </is>
      </c>
      <c r="D5857" s="330" t="n">
        <v>3.13</v>
      </c>
      <c r="E5857" s="330" t="n">
        <v>3.25</v>
      </c>
      <c r="F5857" s="330" t="inlineStr"/>
    </row>
    <row r="5858" ht="30" customHeight="1" s="496">
      <c r="A5858" s="330" t="n">
        <v>99813</v>
      </c>
      <c r="B5858" s="331" t="inlineStr">
        <is>
          <t>LIMPEZA DE REVESTIMENTO CERÂMICO/ MÁRMORE/ GRANITO EM PAREDE UTILIZANDO DETERGENTE NEUTRO E ESCOVAÇÃO MANUAL. AF_10/2025_PS</t>
        </is>
      </c>
      <c r="C5858" s="330" t="inlineStr">
        <is>
          <t>M2</t>
        </is>
      </c>
      <c r="D5858" s="330" t="n">
        <v>3.3</v>
      </c>
      <c r="E5858" s="330" t="n">
        <v>3.42</v>
      </c>
      <c r="F5858" s="330" t="inlineStr"/>
    </row>
    <row r="5859" ht="30" customHeight="1" s="496">
      <c r="A5859" s="330" t="n">
        <v>106169</v>
      </c>
      <c r="B5859" s="331" t="inlineStr">
        <is>
          <t>LIMPEZA DE RODAS DE CAMINHÕES COM JATO DE ALTA PRESSÃO, POR EIXO. AF_10/2025</t>
        </is>
      </c>
      <c r="C5859" s="330" t="inlineStr">
        <is>
          <t>UN</t>
        </is>
      </c>
      <c r="D5859" s="330" t="n">
        <v>3.96</v>
      </c>
      <c r="E5859" s="330" t="n">
        <v>4.13</v>
      </c>
      <c r="F5859" s="330" t="inlineStr"/>
    </row>
    <row r="5860" ht="15" customHeight="1" s="496">
      <c r="A5860" s="330" t="n">
        <v>106167</v>
      </c>
      <c r="B5860" s="331" t="inlineStr">
        <is>
          <t>LIMPEZA DE RUA COM CAMINHÃO PIPA. AF_10/2025</t>
        </is>
      </c>
      <c r="C5860" s="330" t="inlineStr">
        <is>
          <t>M2</t>
        </is>
      </c>
      <c r="D5860" s="330" t="n">
        <v>0.09</v>
      </c>
      <c r="E5860" s="330" t="n">
        <v>0.09</v>
      </c>
      <c r="F5860" s="330" t="inlineStr"/>
    </row>
    <row r="5861" ht="15" customHeight="1" s="496">
      <c r="A5861" s="330" t="n">
        <v>106168</v>
      </c>
      <c r="B5861" s="331" t="inlineStr">
        <is>
          <t>LIMPEZA DE RUA COM JATO DE ALTA PRESSÃO. AF_10/2025</t>
        </is>
      </c>
      <c r="C5861" s="330" t="inlineStr">
        <is>
          <t>M2</t>
        </is>
      </c>
      <c r="D5861" s="330" t="n">
        <v>0.6899999999999999</v>
      </c>
      <c r="E5861" s="330" t="n">
        <v>0.72</v>
      </c>
      <c r="F5861" s="330" t="inlineStr"/>
    </row>
    <row r="5862" ht="30" customHeight="1" s="496">
      <c r="A5862" s="330" t="n">
        <v>99814</v>
      </c>
      <c r="B5862" s="331" t="inlineStr">
        <is>
          <t>LIMPEZA DE SUPERFÍCIE PISO OU PAREDE COM JATO DE ALTA PRESSÃO. AF_10/2025</t>
        </is>
      </c>
      <c r="C5862" s="330" t="inlineStr">
        <is>
          <t>M2</t>
        </is>
      </c>
      <c r="D5862" s="330" t="n">
        <v>1.81</v>
      </c>
      <c r="E5862" s="330" t="n">
        <v>1.9</v>
      </c>
      <c r="F5862" s="330" t="inlineStr"/>
    </row>
    <row r="5863" ht="30" customHeight="1" s="496">
      <c r="A5863" s="330" t="n">
        <v>99816</v>
      </c>
      <c r="B5863" s="331" t="inlineStr">
        <is>
          <t>LIMPEZA DE TANQUE OU LAVATÓRIO DE LOUÇA ISOLADO, INCLUSIVE METAIS CORRESPONDENTES. AF_10/2025_PS</t>
        </is>
      </c>
      <c r="C5863" s="330" t="inlineStr">
        <is>
          <t>UN</t>
        </is>
      </c>
      <c r="D5863" s="330" t="n">
        <v>9.33</v>
      </c>
      <c r="E5863" s="330" t="n">
        <v>9.68</v>
      </c>
      <c r="F5863" s="330" t="inlineStr"/>
    </row>
    <row r="5864" ht="15" customHeight="1" s="496">
      <c r="A5864" s="330" t="n">
        <v>106171</v>
      </c>
      <c r="B5864" s="331" t="inlineStr">
        <is>
          <t>RETIRADA DE SALVA PISO DO CHÃO. AF_10/2025</t>
        </is>
      </c>
      <c r="C5864" s="330" t="inlineStr">
        <is>
          <t>M2</t>
        </is>
      </c>
      <c r="D5864" s="330" t="n">
        <v>1.83</v>
      </c>
      <c r="E5864" s="330" t="n">
        <v>1.92</v>
      </c>
      <c r="F5864" s="330" t="inlineStr"/>
    </row>
    <row r="5865" ht="15" customHeight="1" s="496">
      <c r="A5865" s="330" t="n">
        <v>88238</v>
      </c>
      <c r="B5865" s="331" t="inlineStr">
        <is>
          <t>AJUDANTE DE ARMADOR COM ENCARGOS COMPLEMENTARES</t>
        </is>
      </c>
      <c r="C5865" s="330" t="inlineStr">
        <is>
          <t>H</t>
        </is>
      </c>
      <c r="D5865" s="330" t="n">
        <v>27.04</v>
      </c>
      <c r="E5865" s="330" t="n">
        <v>28.35</v>
      </c>
      <c r="F5865" s="330" t="inlineStr">
        <is>
          <t>AS</t>
        </is>
      </c>
    </row>
    <row r="5866" ht="15" customHeight="1" s="496">
      <c r="A5866" s="330" t="n">
        <v>101374</v>
      </c>
      <c r="B5866" s="331" t="inlineStr">
        <is>
          <t>AJUDANTE DE ARMADOR COM ENCARGOS COMPLEMENTARES</t>
        </is>
      </c>
      <c r="C5866" s="330" t="inlineStr">
        <is>
          <t>MES</t>
        </is>
      </c>
      <c r="D5866" s="330" t="n">
        <v>4628.97</v>
      </c>
      <c r="E5866" s="330" t="n">
        <v>4855.41</v>
      </c>
      <c r="F5866" s="330" t="inlineStr"/>
    </row>
    <row r="5867" ht="15" customHeight="1" s="496">
      <c r="A5867" s="330" t="n">
        <v>88239</v>
      </c>
      <c r="B5867" s="331" t="inlineStr">
        <is>
          <t>AJUDANTE DE CARPINTEIRO COM ENCARGOS COMPLEMENTARES</t>
        </is>
      </c>
      <c r="C5867" s="330" t="inlineStr">
        <is>
          <t>H</t>
        </is>
      </c>
      <c r="D5867" s="330" t="n">
        <v>26.77</v>
      </c>
      <c r="E5867" s="330" t="n">
        <v>28.08</v>
      </c>
      <c r="F5867" s="330" t="inlineStr">
        <is>
          <t>AS</t>
        </is>
      </c>
    </row>
    <row r="5868" ht="15" customHeight="1" s="496">
      <c r="A5868" s="330" t="n">
        <v>101375</v>
      </c>
      <c r="B5868" s="331" t="inlineStr">
        <is>
          <t>AJUDANTE DE ELETRICISTA COM ENCARGOS COMPLEMENTARES</t>
        </is>
      </c>
      <c r="C5868" s="330" t="inlineStr">
        <is>
          <t>MES</t>
        </is>
      </c>
      <c r="D5868" s="330" t="n">
        <v>4657.28</v>
      </c>
      <c r="E5868" s="330" t="n">
        <v>4883.72</v>
      </c>
      <c r="F5868" s="330" t="inlineStr"/>
    </row>
    <row r="5869" ht="15" customHeight="1" s="496">
      <c r="A5869" s="330" t="n">
        <v>88240</v>
      </c>
      <c r="B5869" s="331" t="inlineStr">
        <is>
          <t>AJUDANTE DE ESTRUTURA METÁLICA COM ENCARGOS COMPLEMENTARES</t>
        </is>
      </c>
      <c r="C5869" s="330" t="inlineStr">
        <is>
          <t>H</t>
        </is>
      </c>
      <c r="D5869" s="330" t="n">
        <v>25.95</v>
      </c>
      <c r="E5869" s="330" t="n">
        <v>27.26</v>
      </c>
      <c r="F5869" s="330" t="inlineStr"/>
    </row>
    <row r="5870" ht="30" customHeight="1" s="496">
      <c r="A5870" s="330" t="n">
        <v>101376</v>
      </c>
      <c r="B5870" s="331" t="inlineStr">
        <is>
          <t>AJUDANTE DE ESTRUTURAS METÁLICAS COM ENCARGOS COMPLEMENTARES</t>
        </is>
      </c>
      <c r="C5870" s="330" t="inlineStr">
        <is>
          <t>MES</t>
        </is>
      </c>
      <c r="D5870" s="330" t="n">
        <v>4446.76</v>
      </c>
      <c r="E5870" s="330" t="n">
        <v>4673.2</v>
      </c>
      <c r="F5870" s="330" t="inlineStr"/>
    </row>
    <row r="5871" ht="15" customHeight="1" s="496">
      <c r="A5871" s="330" t="n">
        <v>88241</v>
      </c>
      <c r="B5871" s="331" t="inlineStr">
        <is>
          <t>AJUDANTE DE OPERAÇÃO EM GERAL COM ENCARGOS COMPLEMENTARES</t>
        </is>
      </c>
      <c r="C5871" s="330" t="inlineStr">
        <is>
          <t>H</t>
        </is>
      </c>
      <c r="D5871" s="330" t="n">
        <v>26.72</v>
      </c>
      <c r="E5871" s="330" t="n">
        <v>28</v>
      </c>
      <c r="F5871" s="330" t="inlineStr"/>
    </row>
    <row r="5872" ht="15" customHeight="1" s="496">
      <c r="A5872" s="330" t="n">
        <v>101377</v>
      </c>
      <c r="B5872" s="331" t="inlineStr">
        <is>
          <t>AJUDANTE DE OPERAÇÃO EM GERAL COM ENCARGOS COMPLEMENTARES</t>
        </is>
      </c>
      <c r="C5872" s="330" t="inlineStr">
        <is>
          <t>MES</t>
        </is>
      </c>
      <c r="D5872" s="330" t="n">
        <v>4573.26</v>
      </c>
      <c r="E5872" s="330" t="n">
        <v>4795.27</v>
      </c>
      <c r="F5872" s="330" t="inlineStr"/>
    </row>
    <row r="5873" ht="15" customHeight="1" s="496">
      <c r="A5873" s="330" t="n">
        <v>88242</v>
      </c>
      <c r="B5873" s="331" t="inlineStr">
        <is>
          <t>AJUDANTE DE PEDREIRO COM ENCARGOS COMPLEMENTARES</t>
        </is>
      </c>
      <c r="C5873" s="330" t="inlineStr">
        <is>
          <t>H</t>
        </is>
      </c>
      <c r="D5873" s="330" t="n">
        <v>27.09</v>
      </c>
      <c r="E5873" s="330" t="n">
        <v>28.4</v>
      </c>
      <c r="F5873" s="330" t="inlineStr">
        <is>
          <t>AS</t>
        </is>
      </c>
    </row>
    <row r="5874" ht="15" customHeight="1" s="496">
      <c r="A5874" s="330" t="n">
        <v>100301</v>
      </c>
      <c r="B5874" s="331" t="inlineStr">
        <is>
          <t>AJUDANTE DE PINTOR COM ENCARGOS COMPLEMENTARES</t>
        </is>
      </c>
      <c r="C5874" s="330" t="inlineStr">
        <is>
          <t>H</t>
        </is>
      </c>
      <c r="D5874" s="330" t="n">
        <v>28.64</v>
      </c>
      <c r="E5874" s="330" t="n">
        <v>29.95</v>
      </c>
      <c r="F5874" s="330" t="inlineStr"/>
    </row>
    <row r="5875" ht="15" customHeight="1" s="496">
      <c r="A5875" s="330" t="n">
        <v>101378</v>
      </c>
      <c r="B5875" s="331" t="inlineStr">
        <is>
          <t>AJUDANTE DE PINTOR COM ENCARGOS COMPLEMENTARES</t>
        </is>
      </c>
      <c r="C5875" s="330" t="inlineStr">
        <is>
          <t>MES</t>
        </is>
      </c>
      <c r="D5875" s="330" t="n">
        <v>4886.64</v>
      </c>
      <c r="E5875" s="330" t="n">
        <v>5113.08</v>
      </c>
      <c r="F5875" s="330" t="inlineStr"/>
    </row>
    <row r="5876" ht="15" customHeight="1" s="496">
      <c r="A5876" s="330" t="n">
        <v>101379</v>
      </c>
      <c r="B5876" s="331" t="inlineStr">
        <is>
          <t>AJUDANTE DE SERRALHEIRO COM ENCARGOS COMPLEMENTARES</t>
        </is>
      </c>
      <c r="C5876" s="330" t="inlineStr">
        <is>
          <t>MES</t>
        </is>
      </c>
      <c r="D5876" s="330" t="n">
        <v>4628.97</v>
      </c>
      <c r="E5876" s="330" t="n">
        <v>4855.41</v>
      </c>
      <c r="F5876" s="330" t="inlineStr"/>
    </row>
    <row r="5877" ht="15" customHeight="1" s="496">
      <c r="A5877" s="330" t="n">
        <v>88243</v>
      </c>
      <c r="B5877" s="331" t="inlineStr">
        <is>
          <t>AJUDANTE ESPECIALIZADO COM ENCARGOS COMPLEMENTARES</t>
        </is>
      </c>
      <c r="C5877" s="330" t="inlineStr">
        <is>
          <t>H</t>
        </is>
      </c>
      <c r="D5877" s="330" t="n">
        <v>26.79</v>
      </c>
      <c r="E5877" s="330" t="n">
        <v>28.07</v>
      </c>
      <c r="F5877" s="330" t="inlineStr">
        <is>
          <t>AS</t>
        </is>
      </c>
    </row>
    <row r="5878" ht="15" customHeight="1" s="496">
      <c r="A5878" s="330" t="n">
        <v>101380</v>
      </c>
      <c r="B5878" s="331" t="inlineStr">
        <is>
          <t>AJUDANTE ESPECIALIZADO COM ENCARGOS COMPLEMENTARES</t>
        </is>
      </c>
      <c r="C5878" s="330" t="inlineStr">
        <is>
          <t>MES</t>
        </is>
      </c>
      <c r="D5878" s="330" t="n">
        <v>4584.37</v>
      </c>
      <c r="E5878" s="330" t="n">
        <v>4806.38</v>
      </c>
      <c r="F5878" s="330" t="inlineStr"/>
    </row>
    <row r="5879" ht="15" customHeight="1" s="496">
      <c r="A5879" s="330" t="n">
        <v>90766</v>
      </c>
      <c r="B5879" s="331" t="inlineStr">
        <is>
          <t>ALMOXARIFE COM ENCARGOS COMPLEMENTARES</t>
        </is>
      </c>
      <c r="C5879" s="330" t="inlineStr">
        <is>
          <t>H</t>
        </is>
      </c>
      <c r="D5879" s="330" t="n">
        <v>47.07</v>
      </c>
      <c r="E5879" s="330" t="n">
        <v>50.07</v>
      </c>
      <c r="F5879" s="330" t="inlineStr"/>
    </row>
    <row r="5880" ht="15" customHeight="1" s="496">
      <c r="A5880" s="330" t="n">
        <v>93563</v>
      </c>
      <c r="B5880" s="331" t="inlineStr">
        <is>
          <t>ALMOXARIFE COM ENCARGOS COMPLEMENTARES</t>
        </is>
      </c>
      <c r="C5880" s="330" t="inlineStr">
        <is>
          <t>MES</t>
        </is>
      </c>
      <c r="D5880" s="330" t="n">
        <v>8149.92</v>
      </c>
      <c r="E5880" s="330" t="n">
        <v>8673.27</v>
      </c>
      <c r="F5880" s="330" t="inlineStr"/>
    </row>
    <row r="5881" ht="15" customHeight="1" s="496">
      <c r="A5881" s="330" t="n">
        <v>90767</v>
      </c>
      <c r="B5881" s="331" t="inlineStr">
        <is>
          <t>APONTADOR OU APROPRIADOR COM ENCARGOS COMPLEMENTARES</t>
        </is>
      </c>
      <c r="C5881" s="330" t="inlineStr">
        <is>
          <t>H</t>
        </is>
      </c>
      <c r="D5881" s="330" t="n">
        <v>45.42</v>
      </c>
      <c r="E5881" s="330" t="n">
        <v>48.29</v>
      </c>
      <c r="F5881" s="330" t="inlineStr"/>
    </row>
    <row r="5882" ht="15" customHeight="1" s="496">
      <c r="A5882" s="330" t="n">
        <v>93564</v>
      </c>
      <c r="B5882" s="331" t="inlineStr">
        <is>
          <t>APONTADOR OU APROPRIADOR COM ENCARGOS COMPLEMENTARES</t>
        </is>
      </c>
      <c r="C5882" s="330" t="inlineStr">
        <is>
          <t>MES</t>
        </is>
      </c>
      <c r="D5882" s="330" t="n">
        <v>7765.95</v>
      </c>
      <c r="E5882" s="330" t="n">
        <v>8258.73</v>
      </c>
      <c r="F5882" s="330" t="inlineStr"/>
    </row>
    <row r="5883" ht="15" customHeight="1" s="496">
      <c r="A5883" s="330" t="n">
        <v>88245</v>
      </c>
      <c r="B5883" s="331" t="inlineStr">
        <is>
          <t>ARMADOR COM ENCARGOS COMPLEMENTARES</t>
        </is>
      </c>
      <c r="C5883" s="330" t="inlineStr">
        <is>
          <t>H</t>
        </is>
      </c>
      <c r="D5883" s="330" t="n">
        <v>30.98</v>
      </c>
      <c r="E5883" s="330" t="n">
        <v>32.6</v>
      </c>
      <c r="F5883" s="330" t="inlineStr">
        <is>
          <t>AS</t>
        </is>
      </c>
    </row>
    <row r="5884" ht="15" customHeight="1" s="496">
      <c r="A5884" s="330" t="n">
        <v>101381</v>
      </c>
      <c r="B5884" s="331" t="inlineStr">
        <is>
          <t>ARMADOR COM ENCARGOS COMPLEMENTARES</t>
        </is>
      </c>
      <c r="C5884" s="330" t="inlineStr">
        <is>
          <t>MES</t>
        </is>
      </c>
      <c r="D5884" s="330" t="n">
        <v>5308.04</v>
      </c>
      <c r="E5884" s="330" t="n">
        <v>5588.57</v>
      </c>
      <c r="F5884" s="330" t="inlineStr"/>
    </row>
    <row r="5885" ht="15" customHeight="1" s="496">
      <c r="A5885" s="330" t="n">
        <v>90768</v>
      </c>
      <c r="B5885" s="331" t="inlineStr">
        <is>
          <t>ARQUITETO DE OBRA JUNIOR COM ENCARGOS COMPLEMENTARES</t>
        </is>
      </c>
      <c r="C5885" s="330" t="inlineStr">
        <is>
          <t>H</t>
        </is>
      </c>
      <c r="D5885" s="330" t="n">
        <v>130.84</v>
      </c>
      <c r="E5885" s="330" t="n">
        <v>140.64</v>
      </c>
      <c r="F5885" s="330" t="inlineStr"/>
    </row>
    <row r="5886" ht="15" customHeight="1" s="496">
      <c r="A5886" s="330" t="n">
        <v>90769</v>
      </c>
      <c r="B5886" s="331" t="inlineStr">
        <is>
          <t>ARQUITETO DE OBRA PLENO COM ENCARGOS COMPLEMENTARES</t>
        </is>
      </c>
      <c r="C5886" s="330" t="inlineStr">
        <is>
          <t>H</t>
        </is>
      </c>
      <c r="D5886" s="330" t="n">
        <v>138.14</v>
      </c>
      <c r="E5886" s="330" t="n">
        <v>148.52</v>
      </c>
      <c r="F5886" s="330" t="inlineStr"/>
    </row>
    <row r="5887" ht="15" customHeight="1" s="496">
      <c r="A5887" s="330" t="n">
        <v>90770</v>
      </c>
      <c r="B5887" s="331" t="inlineStr">
        <is>
          <t>ARQUITETO DE OBRA SENIOR COM ENCARGOS COMPLEMENTARES</t>
        </is>
      </c>
      <c r="C5887" s="330" t="inlineStr">
        <is>
          <t>H</t>
        </is>
      </c>
      <c r="D5887" s="330" t="n">
        <v>144.4</v>
      </c>
      <c r="E5887" s="330" t="n">
        <v>155.28</v>
      </c>
      <c r="F5887" s="330" t="inlineStr"/>
    </row>
    <row r="5888" ht="15" customHeight="1" s="496">
      <c r="A5888" s="330" t="n">
        <v>93569</v>
      </c>
      <c r="B5888" s="331" t="inlineStr">
        <is>
          <t>ARQUITETO JUNIOR COM ENCARGOS COMPLEMENTARES</t>
        </is>
      </c>
      <c r="C5888" s="330" t="inlineStr">
        <is>
          <t>MES</t>
        </is>
      </c>
      <c r="D5888" s="330" t="n">
        <v>22717.71</v>
      </c>
      <c r="E5888" s="330" t="n">
        <v>24421.72</v>
      </c>
      <c r="F5888" s="330" t="inlineStr"/>
    </row>
    <row r="5889" ht="15" customHeight="1" s="496">
      <c r="A5889" s="330" t="n">
        <v>93570</v>
      </c>
      <c r="B5889" s="331" t="inlineStr">
        <is>
          <t>ARQUITETO PLENO COM ENCARGOS COMPLEMENTARES</t>
        </is>
      </c>
      <c r="C5889" s="330" t="inlineStr">
        <is>
          <t>MES</t>
        </is>
      </c>
      <c r="D5889" s="330" t="n">
        <v>23988.64</v>
      </c>
      <c r="E5889" s="330" t="n">
        <v>25793.88</v>
      </c>
      <c r="F5889" s="330" t="inlineStr"/>
    </row>
    <row r="5890" ht="15" customHeight="1" s="496">
      <c r="A5890" s="330" t="n">
        <v>93571</v>
      </c>
      <c r="B5890" s="331" t="inlineStr">
        <is>
          <t>ARQUITETO SENIOR COM ENCARGOS COMPLEMENTARES</t>
        </is>
      </c>
      <c r="C5890" s="330" t="inlineStr">
        <is>
          <t>MES</t>
        </is>
      </c>
      <c r="D5890" s="330" t="n">
        <v>25077.34</v>
      </c>
      <c r="E5890" s="330" t="n">
        <v>26969.29</v>
      </c>
      <c r="F5890" s="330" t="inlineStr"/>
    </row>
    <row r="5891" ht="15" customHeight="1" s="496">
      <c r="A5891" s="330" t="n">
        <v>101382</v>
      </c>
      <c r="B5891" s="331" t="inlineStr">
        <is>
          <t>ASSENTADOR DE MANILHAS COM ENCARGOS COMPLEMENTARES</t>
        </is>
      </c>
      <c r="C5891" s="330" t="inlineStr">
        <is>
          <t>MES</t>
        </is>
      </c>
      <c r="D5891" s="330" t="n">
        <v>4512.03</v>
      </c>
      <c r="E5891" s="330" t="n">
        <v>4743.67</v>
      </c>
      <c r="F5891" s="330" t="inlineStr"/>
    </row>
    <row r="5892" ht="15" customHeight="1" s="496">
      <c r="A5892" s="330" t="n">
        <v>88246</v>
      </c>
      <c r="B5892" s="331" t="inlineStr">
        <is>
          <t>ASSENTADOR DE TUBOS COM ENCARGOS COMPLEMENTARES</t>
        </is>
      </c>
      <c r="C5892" s="330" t="inlineStr">
        <is>
          <t>H</t>
        </is>
      </c>
      <c r="D5892" s="330" t="n">
        <v>26.39</v>
      </c>
      <c r="E5892" s="330" t="n">
        <v>27.73</v>
      </c>
      <c r="F5892" s="330" t="inlineStr">
        <is>
          <t>AS</t>
        </is>
      </c>
    </row>
    <row r="5893" ht="15" customHeight="1" s="496">
      <c r="A5893" s="330" t="n">
        <v>100303</v>
      </c>
      <c r="B5893" s="331" t="inlineStr">
        <is>
          <t>AUXILIAR DE AZULEJISTA COM ENCARGOS COMPLEMENTARES</t>
        </is>
      </c>
      <c r="C5893" s="330" t="inlineStr">
        <is>
          <t>H</t>
        </is>
      </c>
      <c r="D5893" s="330" t="n">
        <v>25.7</v>
      </c>
      <c r="E5893" s="330" t="n">
        <v>26.9</v>
      </c>
      <c r="F5893" s="330" t="inlineStr"/>
    </row>
    <row r="5894" ht="15" customHeight="1" s="496">
      <c r="A5894" s="330" t="n">
        <v>101383</v>
      </c>
      <c r="B5894" s="331" t="inlineStr">
        <is>
          <t>AUXILIAR DE AZULEJISTA COM ENCARGOS COMPLEMENTARES</t>
        </is>
      </c>
      <c r="C5894" s="330" t="inlineStr">
        <is>
          <t>MES</t>
        </is>
      </c>
      <c r="D5894" s="330" t="n">
        <v>4388.96</v>
      </c>
      <c r="E5894" s="330" t="n">
        <v>4596.29</v>
      </c>
      <c r="F5894" s="330" t="inlineStr"/>
    </row>
    <row r="5895" ht="15" customHeight="1" s="496">
      <c r="A5895" s="330" t="n">
        <v>88247</v>
      </c>
      <c r="B5895" s="331" t="inlineStr">
        <is>
          <t>AUXILIAR DE ELETRICISTA COM ENCARGOS COMPLEMENTARES</t>
        </is>
      </c>
      <c r="C5895" s="330" t="inlineStr">
        <is>
          <t>H</t>
        </is>
      </c>
      <c r="D5895" s="330" t="n">
        <v>27.63</v>
      </c>
      <c r="E5895" s="330" t="n">
        <v>28.97</v>
      </c>
      <c r="F5895" s="330" t="inlineStr">
        <is>
          <t>AS</t>
        </is>
      </c>
    </row>
    <row r="5896" ht="30" customHeight="1" s="496">
      <c r="A5896" s="330" t="n">
        <v>88248</v>
      </c>
      <c r="B5896" s="331" t="inlineStr">
        <is>
          <t>AUXILIAR DE ENCANADOR OU BOMBEIRO HIDRÁULICO COM ENCARGOS COMPLEMENTARES</t>
        </is>
      </c>
      <c r="C5896" s="330" t="inlineStr">
        <is>
          <t>H</t>
        </is>
      </c>
      <c r="D5896" s="330" t="n">
        <v>26.76</v>
      </c>
      <c r="E5896" s="330" t="n">
        <v>28.07</v>
      </c>
      <c r="F5896" s="330" t="inlineStr">
        <is>
          <t>AS</t>
        </is>
      </c>
    </row>
    <row r="5897" ht="30" customHeight="1" s="496">
      <c r="A5897" s="330" t="n">
        <v>101384</v>
      </c>
      <c r="B5897" s="331" t="inlineStr">
        <is>
          <t>AUXILIAR DE ENCANADOR OU BOMBEIRO HIDRÁULICO COM ENCARGOS COMPLEMENTARES</t>
        </is>
      </c>
      <c r="C5897" s="330" t="inlineStr">
        <is>
          <t>MES</t>
        </is>
      </c>
      <c r="D5897" s="330" t="n">
        <v>4563.45</v>
      </c>
      <c r="E5897" s="330" t="n">
        <v>4789.89</v>
      </c>
      <c r="F5897" s="330" t="inlineStr"/>
    </row>
    <row r="5898" ht="15" customHeight="1" s="496">
      <c r="A5898" s="330" t="n">
        <v>90772</v>
      </c>
      <c r="B5898" s="331" t="inlineStr">
        <is>
          <t>AUXILIAR DE ESCRITORIO COM ENCARGOS COMPLEMENTARES</t>
        </is>
      </c>
      <c r="C5898" s="330" t="inlineStr">
        <is>
          <t>H</t>
        </is>
      </c>
      <c r="D5898" s="330" t="n">
        <v>38.77</v>
      </c>
      <c r="E5898" s="330" t="n">
        <v>41.12</v>
      </c>
      <c r="F5898" s="330" t="inlineStr"/>
    </row>
    <row r="5899" ht="15" customHeight="1" s="496">
      <c r="A5899" s="330" t="n">
        <v>93566</v>
      </c>
      <c r="B5899" s="331" t="inlineStr">
        <is>
          <t>AUXILIAR DE ESCRITORIO COM ENCARGOS COMPLEMENTARES</t>
        </is>
      </c>
      <c r="C5899" s="330" t="inlineStr">
        <is>
          <t>MES</t>
        </is>
      </c>
      <c r="D5899" s="330" t="n">
        <v>6702.5</v>
      </c>
      <c r="E5899" s="330" t="n">
        <v>7110.57</v>
      </c>
      <c r="F5899" s="330" t="inlineStr"/>
    </row>
    <row r="5900" ht="30" customHeight="1" s="496">
      <c r="A5900" s="330" t="n">
        <v>101385</v>
      </c>
      <c r="B5900" s="331" t="inlineStr">
        <is>
          <t>AUXILIAR DE LABORATORISTA DE SOLOS E DE CONCRETO COM ENCARGOS COMPLEMENTARES</t>
        </is>
      </c>
      <c r="C5900" s="330" t="inlineStr">
        <is>
          <t>MES</t>
        </is>
      </c>
      <c r="D5900" s="330" t="n">
        <v>10210.81</v>
      </c>
      <c r="E5900" s="330" t="n">
        <v>10898.3</v>
      </c>
      <c r="F5900" s="330" t="inlineStr"/>
    </row>
    <row r="5901" ht="15" customHeight="1" s="496">
      <c r="A5901" s="330" t="n">
        <v>88249</v>
      </c>
      <c r="B5901" s="331" t="inlineStr">
        <is>
          <t>AUXILIAR DE LABORATÓRIO COM ENCARGOS COMPLEMENTARES</t>
        </is>
      </c>
      <c r="C5901" s="330" t="inlineStr">
        <is>
          <t>H</t>
        </is>
      </c>
      <c r="D5901" s="330" t="n">
        <v>59.03</v>
      </c>
      <c r="E5901" s="330" t="n">
        <v>62.99</v>
      </c>
      <c r="F5901" s="330" t="inlineStr"/>
    </row>
    <row r="5902" ht="15" customHeight="1" s="496">
      <c r="A5902" s="330" t="n">
        <v>88250</v>
      </c>
      <c r="B5902" s="331" t="inlineStr">
        <is>
          <t>AUXILIAR DE MECÂNICO COM ENCARGOS COMPLEMENTARES</t>
        </is>
      </c>
      <c r="C5902" s="330" t="inlineStr">
        <is>
          <t>H</t>
        </is>
      </c>
      <c r="D5902" s="330" t="n">
        <v>25.95</v>
      </c>
      <c r="E5902" s="330" t="n">
        <v>27.26</v>
      </c>
      <c r="F5902" s="330" t="inlineStr"/>
    </row>
    <row r="5903" ht="15" customHeight="1" s="496">
      <c r="A5903" s="330" t="n">
        <v>101386</v>
      </c>
      <c r="B5903" s="331" t="inlineStr">
        <is>
          <t>AUXILIAR DE MECÂNICO COM ENCARGOS COMPLEMENTARES</t>
        </is>
      </c>
      <c r="C5903" s="330" t="inlineStr">
        <is>
          <t>MES</t>
        </is>
      </c>
      <c r="D5903" s="330" t="n">
        <v>4446.76</v>
      </c>
      <c r="E5903" s="330" t="n">
        <v>4673.2</v>
      </c>
      <c r="F5903" s="330" t="inlineStr"/>
    </row>
    <row r="5904" ht="15" customHeight="1" s="496">
      <c r="A5904" s="330" t="n">
        <v>101387</v>
      </c>
      <c r="B5904" s="331" t="inlineStr">
        <is>
          <t>AUXILIAR DE PEDREIRO COM ENCARGOS COMPLEMENTARES</t>
        </is>
      </c>
      <c r="C5904" s="330" t="inlineStr">
        <is>
          <t>MES</t>
        </is>
      </c>
      <c r="D5904" s="330" t="n">
        <v>4628.97</v>
      </c>
      <c r="E5904" s="330" t="n">
        <v>4855.41</v>
      </c>
      <c r="F5904" s="330" t="inlineStr"/>
    </row>
    <row r="5905" ht="15" customHeight="1" s="496">
      <c r="A5905" s="330" t="n">
        <v>88251</v>
      </c>
      <c r="B5905" s="331" t="inlineStr">
        <is>
          <t>AUXILIAR DE SERRALHEIRO COM ENCARGOS COMPLEMENTARES</t>
        </is>
      </c>
      <c r="C5905" s="330" t="inlineStr">
        <is>
          <t>H</t>
        </is>
      </c>
      <c r="D5905" s="330" t="n">
        <v>27.04</v>
      </c>
      <c r="E5905" s="330" t="n">
        <v>28.35</v>
      </c>
      <c r="F5905" s="330" t="inlineStr">
        <is>
          <t>AS</t>
        </is>
      </c>
    </row>
    <row r="5906" ht="15" customHeight="1" s="496">
      <c r="A5906" s="330" t="n">
        <v>88252</v>
      </c>
      <c r="B5906" s="331" t="inlineStr">
        <is>
          <t>AUXILIAR DE SERVIÇOS GERAIS COM ENCARGOS COMPLEMENTARES</t>
        </is>
      </c>
      <c r="C5906" s="330" t="inlineStr">
        <is>
          <t>H</t>
        </is>
      </c>
      <c r="D5906" s="330" t="n">
        <v>25.75</v>
      </c>
      <c r="E5906" s="330" t="n">
        <v>26.94</v>
      </c>
      <c r="F5906" s="330" t="inlineStr"/>
    </row>
    <row r="5907" ht="15" customHeight="1" s="496">
      <c r="A5907" s="330" t="n">
        <v>101388</v>
      </c>
      <c r="B5907" s="331" t="inlineStr">
        <is>
          <t>AUXILIAR DE SERVIÇOS GERAIS COM ENCARGOS COMPLEMENTARES</t>
        </is>
      </c>
      <c r="C5907" s="330" t="inlineStr">
        <is>
          <t>MES</t>
        </is>
      </c>
      <c r="D5907" s="330" t="n">
        <v>4400.32</v>
      </c>
      <c r="E5907" s="330" t="n">
        <v>4607.67</v>
      </c>
      <c r="F5907" s="330" t="inlineStr"/>
    </row>
    <row r="5908" ht="15" customHeight="1" s="496">
      <c r="A5908" s="330" t="n">
        <v>88253</v>
      </c>
      <c r="B5908" s="331" t="inlineStr">
        <is>
          <t>AUXILIAR DE TOPÓGRAFO COM ENCARGOS COMPLEMENTARES</t>
        </is>
      </c>
      <c r="C5908" s="330" t="inlineStr">
        <is>
          <t>H</t>
        </is>
      </c>
      <c r="D5908" s="330" t="n">
        <v>28.54</v>
      </c>
      <c r="E5908" s="330" t="n">
        <v>30.06</v>
      </c>
      <c r="F5908" s="330" t="inlineStr"/>
    </row>
    <row r="5909" ht="15" customHeight="1" s="496">
      <c r="A5909" s="330" t="n">
        <v>101389</v>
      </c>
      <c r="B5909" s="331" t="inlineStr">
        <is>
          <t>AUXILIAR DE TOPÓGRAFO COM ENCARGOS COMPLEMENTARES</t>
        </is>
      </c>
      <c r="C5909" s="330" t="inlineStr">
        <is>
          <t>MES</t>
        </is>
      </c>
      <c r="D5909" s="330" t="n">
        <v>4904.82</v>
      </c>
      <c r="E5909" s="330" t="n">
        <v>5169.66</v>
      </c>
      <c r="F5909" s="330" t="inlineStr"/>
    </row>
    <row r="5910" ht="30" customHeight="1" s="496">
      <c r="A5910" s="330" t="n">
        <v>101390</v>
      </c>
      <c r="B5910" s="331" t="inlineStr">
        <is>
          <t>AUXILIAR TÉCNICO / ASSISTENTE DE ENGENHARIA COM ENCARGOS COMPLEMENTARES</t>
        </is>
      </c>
      <c r="C5910" s="330" t="inlineStr">
        <is>
          <t>MES</t>
        </is>
      </c>
      <c r="D5910" s="330" t="n">
        <v>6853.01</v>
      </c>
      <c r="E5910" s="330" t="n">
        <v>7271.21</v>
      </c>
      <c r="F5910" s="330" t="inlineStr"/>
    </row>
    <row r="5911" ht="15" customHeight="1" s="496">
      <c r="A5911" s="330" t="n">
        <v>88255</v>
      </c>
      <c r="B5911" s="331" t="inlineStr">
        <is>
          <t>AUXILIAR TÉCNICO DE ENGENHARIA COM ENCARGOS COMPLEMENTARES</t>
        </is>
      </c>
      <c r="C5911" s="330" t="inlineStr">
        <is>
          <t>H</t>
        </is>
      </c>
      <c r="D5911" s="330" t="n">
        <v>39.73</v>
      </c>
      <c r="E5911" s="330" t="n">
        <v>42.13</v>
      </c>
      <c r="F5911" s="330" t="inlineStr"/>
    </row>
    <row r="5912" ht="15" customHeight="1" s="496">
      <c r="A5912" s="330" t="n">
        <v>88256</v>
      </c>
      <c r="B5912" s="331" t="inlineStr">
        <is>
          <t>AZULEJISTA OU LADRILHEIRO COM ENCARGOS COMPLEMENTARES</t>
        </is>
      </c>
      <c r="C5912" s="330" t="inlineStr">
        <is>
          <t>H</t>
        </is>
      </c>
      <c r="D5912" s="330" t="n">
        <v>35.51</v>
      </c>
      <c r="E5912" s="330" t="n">
        <v>37.48</v>
      </c>
      <c r="F5912" s="330" t="inlineStr"/>
    </row>
    <row r="5913" ht="15" customHeight="1" s="496">
      <c r="A5913" s="330" t="n">
        <v>101391</v>
      </c>
      <c r="B5913" s="331" t="inlineStr">
        <is>
          <t>AZULEJISTA OU LADRILHEIRO COM ENCARGOS COMPLEMENTARES</t>
        </is>
      </c>
      <c r="C5913" s="330" t="inlineStr">
        <is>
          <t>MES</t>
        </is>
      </c>
      <c r="D5913" s="330" t="n">
        <v>6082.51</v>
      </c>
      <c r="E5913" s="330" t="n">
        <v>6424.72</v>
      </c>
      <c r="F5913" s="330" t="inlineStr"/>
    </row>
    <row r="5914" ht="30" customHeight="1" s="496">
      <c r="A5914" s="330" t="n">
        <v>88257</v>
      </c>
      <c r="B5914" s="331" t="inlineStr">
        <is>
          <t>BLASTER, DINAMITADOR OU CABO DE FOGO COM ENCARGOS COMPLEMENTARES</t>
        </is>
      </c>
      <c r="C5914" s="330" t="inlineStr">
        <is>
          <t>H</t>
        </is>
      </c>
      <c r="D5914" s="330" t="n">
        <v>33.3</v>
      </c>
      <c r="E5914" s="330" t="n">
        <v>35.2</v>
      </c>
      <c r="F5914" s="330" t="inlineStr"/>
    </row>
    <row r="5915" ht="30" customHeight="1" s="496">
      <c r="A5915" s="330" t="n">
        <v>101392</v>
      </c>
      <c r="B5915" s="331" t="inlineStr">
        <is>
          <t>BLASTER, DINAMITADOR OU CABO DE FORÇA COM ENCARGOS COMPLEMENTARES</t>
        </is>
      </c>
      <c r="C5915" s="330" t="inlineStr">
        <is>
          <t>MES</t>
        </is>
      </c>
      <c r="D5915" s="330" t="n">
        <v>5693.66</v>
      </c>
      <c r="E5915" s="330" t="n">
        <v>6019.41</v>
      </c>
      <c r="F5915" s="330" t="inlineStr"/>
    </row>
    <row r="5916" ht="15" customHeight="1" s="496">
      <c r="A5916" s="330" t="n">
        <v>88260</v>
      </c>
      <c r="B5916" s="331" t="inlineStr">
        <is>
          <t>CALCETEIRO COM ENCARGOS COMPLEMENTARES</t>
        </is>
      </c>
      <c r="C5916" s="330" t="inlineStr">
        <is>
          <t>H</t>
        </is>
      </c>
      <c r="D5916" s="330" t="n">
        <v>29.04</v>
      </c>
      <c r="E5916" s="330" t="n">
        <v>30.51</v>
      </c>
      <c r="F5916" s="330" t="inlineStr"/>
    </row>
    <row r="5917" ht="15" customHeight="1" s="496">
      <c r="A5917" s="330" t="n">
        <v>101394</v>
      </c>
      <c r="B5917" s="331" t="inlineStr">
        <is>
          <t>CALCETEIRO COM ENCARGOS COMPLEMENTARES</t>
        </is>
      </c>
      <c r="C5917" s="330" t="inlineStr">
        <is>
          <t>MES</t>
        </is>
      </c>
      <c r="D5917" s="330" t="n">
        <v>4976.04</v>
      </c>
      <c r="E5917" s="330" t="n">
        <v>5230.13</v>
      </c>
      <c r="F5917" s="330" t="inlineStr"/>
    </row>
    <row r="5918" ht="15" customHeight="1" s="496">
      <c r="A5918" s="330" t="n">
        <v>101395</v>
      </c>
      <c r="B5918" s="331" t="inlineStr">
        <is>
          <t>CARPINTEIRO AUXILIAR COM ENCARGOS COMPLEMENTARES</t>
        </is>
      </c>
      <c r="C5918" s="330" t="inlineStr">
        <is>
          <t>MES</t>
        </is>
      </c>
      <c r="D5918" s="330" t="n">
        <v>4574.19</v>
      </c>
      <c r="E5918" s="330" t="n">
        <v>4800.63</v>
      </c>
      <c r="F5918" s="330" t="inlineStr"/>
    </row>
    <row r="5919" ht="15" customHeight="1" s="496">
      <c r="A5919" s="330" t="n">
        <v>88261</v>
      </c>
      <c r="B5919" s="331" t="inlineStr">
        <is>
          <t>CARPINTEIRO DE ESQUADRIAS COM ENCARGOS COMPLEMENTARES</t>
        </is>
      </c>
      <c r="C5919" s="330" t="inlineStr">
        <is>
          <t>H</t>
        </is>
      </c>
      <c r="D5919" s="330" t="n">
        <v>29.51</v>
      </c>
      <c r="E5919" s="330" t="n">
        <v>31.04</v>
      </c>
      <c r="F5919" s="330" t="inlineStr">
        <is>
          <t>AS</t>
        </is>
      </c>
    </row>
    <row r="5920" ht="15" customHeight="1" s="496">
      <c r="A5920" s="330" t="n">
        <v>101396</v>
      </c>
      <c r="B5920" s="331" t="inlineStr">
        <is>
          <t>CARPINTEIRO DE ESQUADRIAS COM ENCARGOS COMPLEMENTARES</t>
        </is>
      </c>
      <c r="C5920" s="330" t="inlineStr">
        <is>
          <t>MES</t>
        </is>
      </c>
      <c r="D5920" s="330" t="n">
        <v>5047.74</v>
      </c>
      <c r="E5920" s="330" t="n">
        <v>5311.9</v>
      </c>
      <c r="F5920" s="330" t="inlineStr"/>
    </row>
    <row r="5921" ht="15" customHeight="1" s="496">
      <c r="A5921" s="330" t="n">
        <v>88262</v>
      </c>
      <c r="B5921" s="331" t="inlineStr">
        <is>
          <t>CARPINTEIRO DE FORMAS COM ENCARGOS COMPLEMENTARES</t>
        </is>
      </c>
      <c r="C5921" s="330" t="inlineStr">
        <is>
          <t>H</t>
        </is>
      </c>
      <c r="D5921" s="330" t="n">
        <v>30.66</v>
      </c>
      <c r="E5921" s="330" t="n">
        <v>32.28</v>
      </c>
      <c r="F5921" s="330" t="inlineStr">
        <is>
          <t>AS</t>
        </is>
      </c>
    </row>
    <row r="5922" ht="15" customHeight="1" s="496">
      <c r="A5922" s="330" t="n">
        <v>101397</v>
      </c>
      <c r="B5922" s="331" t="inlineStr">
        <is>
          <t>CARPINTEIRO DE FORMAS COM ENCARGOS COMPLEMENTARES</t>
        </is>
      </c>
      <c r="C5922" s="330" t="inlineStr">
        <is>
          <t>MES</t>
        </is>
      </c>
      <c r="D5922" s="330" t="n">
        <v>5253.26</v>
      </c>
      <c r="E5922" s="330" t="n">
        <v>5533.79</v>
      </c>
      <c r="F5922" s="330" t="inlineStr"/>
    </row>
    <row r="5923" ht="30" customHeight="1" s="496">
      <c r="A5923" s="330" t="n">
        <v>101398</v>
      </c>
      <c r="B5923" s="331" t="inlineStr">
        <is>
          <t>CAVOUQUEIRO OU OPERADOR DE PERFURATRIZ COM ENCARGOS COMPLEMENTARES</t>
        </is>
      </c>
      <c r="C5923" s="330" t="inlineStr">
        <is>
          <t>MES</t>
        </is>
      </c>
      <c r="D5923" s="330" t="n">
        <v>5676.56</v>
      </c>
      <c r="E5923" s="330" t="n">
        <v>6000.95</v>
      </c>
      <c r="F5923" s="330" t="inlineStr"/>
    </row>
    <row r="5924" ht="30" customHeight="1" s="496">
      <c r="A5924" s="330" t="n">
        <v>88263</v>
      </c>
      <c r="B5924" s="331" t="inlineStr">
        <is>
          <t>CAVOUQUEIRO OU OPERADOR PERFURATRIZ/ROMPEDOR COM ENCARGOS COMPLEMENTARES</t>
        </is>
      </c>
      <c r="C5924" s="330" t="inlineStr">
        <is>
          <t>H</t>
        </is>
      </c>
      <c r="D5924" s="330" t="n">
        <v>33.05</v>
      </c>
      <c r="E5924" s="330" t="n">
        <v>34.92</v>
      </c>
      <c r="F5924" s="330" t="inlineStr"/>
    </row>
    <row r="5925" ht="30" customHeight="1" s="496">
      <c r="A5925" s="330" t="n">
        <v>95308</v>
      </c>
      <c r="B5925" s="331" t="inlineStr">
        <is>
          <t>CURSO DE CAPACITAÇÃO PARA AJUDANTE DE ARMADOR (ENCARGOS COMPLEMENTARES) - HORISTA</t>
        </is>
      </c>
      <c r="C5925" s="330" t="inlineStr">
        <is>
          <t>H</t>
        </is>
      </c>
      <c r="D5925" s="330" t="n">
        <v>0.18</v>
      </c>
      <c r="E5925" s="330" t="n">
        <v>0.2</v>
      </c>
      <c r="F5925" s="330" t="inlineStr"/>
    </row>
    <row r="5926" ht="30" customHeight="1" s="496">
      <c r="A5926" s="330" t="n">
        <v>101286</v>
      </c>
      <c r="B5926" s="331" t="inlineStr">
        <is>
          <t>CURSO DE CAPACITAÇÃO PARA AJUDANTE DE ARMADOR (ENCARGOS COMPLEMENTARES) - MENSALISTA</t>
        </is>
      </c>
      <c r="C5926" s="330" t="inlineStr">
        <is>
          <t>MES</t>
        </is>
      </c>
      <c r="D5926" s="330" t="n">
        <v>24.7</v>
      </c>
      <c r="E5926" s="330" t="n">
        <v>26.67</v>
      </c>
      <c r="F5926" s="330" t="inlineStr"/>
    </row>
    <row r="5927" ht="30" customHeight="1" s="496">
      <c r="A5927" s="330" t="n">
        <v>95309</v>
      </c>
      <c r="B5927" s="331" t="inlineStr">
        <is>
          <t>CURSO DE CAPACITAÇÃO PARA AJUDANTE DE CARPINTEIRO (ENCARGOS COMPLEMENTARES) - HORISTA</t>
        </is>
      </c>
      <c r="C5927" s="330" t="inlineStr">
        <is>
          <t>H</t>
        </is>
      </c>
      <c r="D5927" s="330" t="n">
        <v>0.23</v>
      </c>
      <c r="E5927" s="330" t="n">
        <v>0.25</v>
      </c>
      <c r="F5927" s="330" t="inlineStr"/>
    </row>
    <row r="5928" ht="30" customHeight="1" s="496">
      <c r="A5928" s="330" t="n">
        <v>101287</v>
      </c>
      <c r="B5928" s="331" t="inlineStr">
        <is>
          <t>CURSO DE CAPACITAÇÃO PARA AJUDANTE DE ELETRICISTA (ENCARGOS COMPLEMENTARES) - MENSALISTA</t>
        </is>
      </c>
      <c r="C5928" s="330" t="inlineStr">
        <is>
          <t>MES</t>
        </is>
      </c>
      <c r="D5928" s="330" t="n">
        <v>79.91</v>
      </c>
      <c r="E5928" s="330" t="n">
        <v>86.28</v>
      </c>
      <c r="F5928" s="330" t="inlineStr"/>
    </row>
    <row r="5929" ht="30" customHeight="1" s="496">
      <c r="A5929" s="330" t="n">
        <v>95310</v>
      </c>
      <c r="B5929" s="331" t="inlineStr">
        <is>
          <t>CURSO DE CAPACITAÇÃO PARA AJUDANTE DE ESTRUTURA METÁLICA (ENCARGOS COMPLEMENTARES) - HORISTA</t>
        </is>
      </c>
      <c r="C5929" s="330" t="inlineStr">
        <is>
          <t>H</t>
        </is>
      </c>
      <c r="D5929" s="330" t="n">
        <v>0.18</v>
      </c>
      <c r="E5929" s="330" t="n">
        <v>0.2</v>
      </c>
      <c r="F5929" s="330" t="inlineStr"/>
    </row>
    <row r="5930" ht="30" customHeight="1" s="496">
      <c r="A5930" s="330" t="n">
        <v>101288</v>
      </c>
      <c r="B5930" s="331" t="inlineStr">
        <is>
          <t>CURSO DE CAPACITAÇÃO PARA AJUDANTE DE ESTRUTURAS METÁLICAS(ENCARGOS COMPLEMENTARES) - MENSALISTA</t>
        </is>
      </c>
      <c r="C5930" s="330" t="inlineStr">
        <is>
          <t>MES</t>
        </is>
      </c>
      <c r="D5930" s="330" t="n">
        <v>24.7</v>
      </c>
      <c r="E5930" s="330" t="n">
        <v>26.67</v>
      </c>
      <c r="F5930" s="330" t="inlineStr"/>
    </row>
    <row r="5931" ht="30" customHeight="1" s="496">
      <c r="A5931" s="330" t="n">
        <v>95311</v>
      </c>
      <c r="B5931" s="331" t="inlineStr">
        <is>
          <t>CURSO DE CAPACITAÇÃO PARA AJUDANTE DE OPERAÇÃO EM GERAL (ENCARGOS COMPLEMENTARES) - HORISTA</t>
        </is>
      </c>
      <c r="C5931" s="330" t="inlineStr">
        <is>
          <t>H</t>
        </is>
      </c>
      <c r="D5931" s="330" t="n">
        <v>0.18</v>
      </c>
      <c r="E5931" s="330" t="n">
        <v>0.19</v>
      </c>
      <c r="F5931" s="330" t="inlineStr"/>
    </row>
    <row r="5932" ht="30" customHeight="1" s="496">
      <c r="A5932" s="330" t="n">
        <v>101289</v>
      </c>
      <c r="B5932" s="331" t="inlineStr">
        <is>
          <t>CURSO DE CAPACITAÇÃO PARA AJUDANTE DE OPERAÇÃO EM GERAL (ENCARGOS COMPLEMENTARES) - MENSALISTA</t>
        </is>
      </c>
      <c r="C5932" s="330" t="inlineStr">
        <is>
          <t>MES</t>
        </is>
      </c>
      <c r="D5932" s="330" t="n">
        <v>24.22</v>
      </c>
      <c r="E5932" s="330" t="n">
        <v>26.15</v>
      </c>
      <c r="F5932" s="330" t="inlineStr"/>
    </row>
    <row r="5933" ht="30" customHeight="1" s="496">
      <c r="A5933" s="330" t="n">
        <v>95312</v>
      </c>
      <c r="B5933" s="331" t="inlineStr">
        <is>
          <t>CURSO DE CAPACITAÇÃO PARA AJUDANTE DE PEDREIRO (ENCARGOS COMPLEMENTARES) - HORISTA</t>
        </is>
      </c>
      <c r="C5933" s="330" t="inlineStr">
        <is>
          <t>H</t>
        </is>
      </c>
      <c r="D5933" s="330" t="n">
        <v>0.23</v>
      </c>
      <c r="E5933" s="330" t="n">
        <v>0.25</v>
      </c>
      <c r="F5933" s="330" t="inlineStr"/>
    </row>
    <row r="5934" ht="30" customHeight="1" s="496">
      <c r="A5934" s="330" t="n">
        <v>100291</v>
      </c>
      <c r="B5934" s="331" t="inlineStr">
        <is>
          <t>CURSO DE CAPACITAÇÃO PARA AJUDANTE DE PINTOR (ENCARGOS COMPLEMENTARES) - HORISTA</t>
        </is>
      </c>
      <c r="C5934" s="330" t="inlineStr">
        <is>
          <t>H</t>
        </is>
      </c>
      <c r="D5934" s="330" t="n">
        <v>0.23</v>
      </c>
      <c r="E5934" s="330" t="n">
        <v>0.25</v>
      </c>
      <c r="F5934" s="330" t="inlineStr"/>
    </row>
    <row r="5935" ht="30" customHeight="1" s="496">
      <c r="A5935" s="330" t="n">
        <v>101290</v>
      </c>
      <c r="B5935" s="331" t="inlineStr">
        <is>
          <t>CURSO DE CAPACITAÇÃO PARA AJUDANTE DE PINTOR (ENCARGOS COMPLEMENTARES) - MENSALISTA</t>
        </is>
      </c>
      <c r="C5935" s="330" t="inlineStr">
        <is>
          <t>MES</t>
        </is>
      </c>
      <c r="D5935" s="330" t="n">
        <v>31.61</v>
      </c>
      <c r="E5935" s="330" t="n">
        <v>34.13</v>
      </c>
      <c r="F5935" s="330" t="inlineStr"/>
    </row>
    <row r="5936" ht="30" customHeight="1" s="496">
      <c r="A5936" s="330" t="n">
        <v>101291</v>
      </c>
      <c r="B5936" s="331" t="inlineStr">
        <is>
          <t>CURSO DE CAPACITAÇÃO PARA AJUDANTE DE SERRALHEIRO (ENCARGOS COMPLEMENTARES) - MENSALISTA</t>
        </is>
      </c>
      <c r="C5936" s="330" t="inlineStr">
        <is>
          <t>MES</t>
        </is>
      </c>
      <c r="D5936" s="330" t="n">
        <v>24.7</v>
      </c>
      <c r="E5936" s="330" t="n">
        <v>26.67</v>
      </c>
      <c r="F5936" s="330" t="inlineStr"/>
    </row>
    <row r="5937" ht="30" customHeight="1" s="496">
      <c r="A5937" s="330" t="n">
        <v>95313</v>
      </c>
      <c r="B5937" s="331" t="inlineStr">
        <is>
          <t>CURSO DE CAPACITAÇÃO PARA AJUDANTE ESPECIALIZADO (ENCARGOS COMPLEMENTARES) - HORISTA</t>
        </is>
      </c>
      <c r="C5937" s="330" t="inlineStr">
        <is>
          <t>H</t>
        </is>
      </c>
      <c r="D5937" s="330" t="n">
        <v>0.18</v>
      </c>
      <c r="E5937" s="330" t="n">
        <v>0.19</v>
      </c>
      <c r="F5937" s="330" t="inlineStr"/>
    </row>
    <row r="5938" ht="30" customHeight="1" s="496">
      <c r="A5938" s="330" t="n">
        <v>101292</v>
      </c>
      <c r="B5938" s="331" t="inlineStr">
        <is>
          <t>CURSO DE CAPACITAÇÃO PARA AJUDANTE ESPECIALIZADO (ENCARGOS COMPLEMENTARES) - MENSALISTA</t>
        </is>
      </c>
      <c r="C5938" s="330" t="inlineStr">
        <is>
          <t>MES</t>
        </is>
      </c>
      <c r="D5938" s="330" t="n">
        <v>24.22</v>
      </c>
      <c r="E5938" s="330" t="n">
        <v>26.15</v>
      </c>
      <c r="F5938" s="330" t="inlineStr"/>
    </row>
    <row r="5939" ht="30" customHeight="1" s="496">
      <c r="A5939" s="330" t="n">
        <v>95392</v>
      </c>
      <c r="B5939" s="331" t="inlineStr">
        <is>
          <t>CURSO DE CAPACITAÇÃO PARA ALMOXARIFE (ENCARGOS COMPLEMENTARES) - HORISTA</t>
        </is>
      </c>
      <c r="C5939" s="330" t="inlineStr">
        <is>
          <t>H</t>
        </is>
      </c>
      <c r="D5939" s="330" t="n">
        <v>0.19</v>
      </c>
      <c r="E5939" s="330" t="n">
        <v>0.2</v>
      </c>
      <c r="F5939" s="330" t="inlineStr"/>
    </row>
    <row r="5940" ht="30" customHeight="1" s="496">
      <c r="A5940" s="330" t="n">
        <v>95413</v>
      </c>
      <c r="B5940" s="331" t="inlineStr">
        <is>
          <t>CURSO DE CAPACITAÇÃO PARA ALMOXARIFE (ENCARGOS COMPLEMENTARES) - MENSALISTA</t>
        </is>
      </c>
      <c r="C5940" s="330" t="inlineStr">
        <is>
          <t>MES</t>
        </is>
      </c>
      <c r="D5940" s="330" t="n">
        <v>25.16</v>
      </c>
      <c r="E5940" s="330" t="n">
        <v>27.17</v>
      </c>
      <c r="F5940" s="330" t="inlineStr"/>
    </row>
    <row r="5941" ht="30" customHeight="1" s="496">
      <c r="A5941" s="330" t="n">
        <v>95393</v>
      </c>
      <c r="B5941" s="331" t="inlineStr">
        <is>
          <t>CURSO DE CAPACITAÇÃO PARA APONTADOR OU APROPRIADOR (ENCARGOS COMPLEMENTARES) - HORISTA</t>
        </is>
      </c>
      <c r="C5941" s="330" t="inlineStr">
        <is>
          <t>H</t>
        </is>
      </c>
      <c r="D5941" s="330" t="n">
        <v>0.74</v>
      </c>
      <c r="E5941" s="330" t="n">
        <v>0.8</v>
      </c>
      <c r="F5941" s="330" t="inlineStr"/>
    </row>
    <row r="5942" ht="30" customHeight="1" s="496">
      <c r="A5942" s="330" t="n">
        <v>95414</v>
      </c>
      <c r="B5942" s="331" t="inlineStr">
        <is>
          <t>CURSO DE CAPACITAÇÃO PARA APONTADOR OU APROPRIADOR (ENCARGOS COMPLEMENTARES) - MENSALISTA</t>
        </is>
      </c>
      <c r="C5942" s="330" t="inlineStr">
        <is>
          <t>MES</t>
        </is>
      </c>
      <c r="D5942" s="330" t="n">
        <v>98.8</v>
      </c>
      <c r="E5942" s="330" t="n">
        <v>106.67</v>
      </c>
      <c r="F5942" s="330" t="inlineStr"/>
    </row>
    <row r="5943" ht="30" customHeight="1" s="496">
      <c r="A5943" s="330" t="n">
        <v>95314</v>
      </c>
      <c r="B5943" s="331" t="inlineStr">
        <is>
          <t>CURSO DE CAPACITAÇÃO PARA ARMADOR (ENCARGOS COMPLEMENTARES) - HORISTA</t>
        </is>
      </c>
      <c r="C5943" s="330" t="inlineStr">
        <is>
          <t>H</t>
        </is>
      </c>
      <c r="D5943" s="330" t="n">
        <v>0.23</v>
      </c>
      <c r="E5943" s="330" t="n">
        <v>0.25</v>
      </c>
      <c r="F5943" s="330" t="inlineStr"/>
    </row>
    <row r="5944" ht="30" customHeight="1" s="496">
      <c r="A5944" s="330" t="n">
        <v>101293</v>
      </c>
      <c r="B5944" s="331" t="inlineStr">
        <is>
          <t>CURSO DE CAPACITAÇÃO PARA ARMADOR (ENCARGOS COMPLEMENTARES) - MENSALISTA</t>
        </is>
      </c>
      <c r="C5944" s="330" t="inlineStr">
        <is>
          <t>MES</t>
        </is>
      </c>
      <c r="D5944" s="330" t="n">
        <v>30.6</v>
      </c>
      <c r="E5944" s="330" t="n">
        <v>33.04</v>
      </c>
      <c r="F5944" s="330" t="inlineStr"/>
    </row>
    <row r="5945" ht="30" customHeight="1" s="496">
      <c r="A5945" s="330" t="n">
        <v>95394</v>
      </c>
      <c r="B5945" s="331" t="inlineStr">
        <is>
          <t>CURSO DE CAPACITAÇÃO PARA ARQUITETO DE OBRA JÚNIOR (ENCARGOS COMPLEMENTARES) - HORISTA</t>
        </is>
      </c>
      <c r="C5945" s="330" t="inlineStr">
        <is>
          <t>H</t>
        </is>
      </c>
      <c r="D5945" s="330" t="n">
        <v>1.01</v>
      </c>
      <c r="E5945" s="330" t="n">
        <v>1.09</v>
      </c>
      <c r="F5945" s="330" t="inlineStr"/>
    </row>
    <row r="5946" ht="30" customHeight="1" s="496">
      <c r="A5946" s="330" t="n">
        <v>95395</v>
      </c>
      <c r="B5946" s="331" t="inlineStr">
        <is>
          <t>CURSO DE CAPACITAÇÃO PARA ARQUITETO DE OBRA PLENO (ENCARGOS COMPLEMENTARES) - HORISTA</t>
        </is>
      </c>
      <c r="C5946" s="330" t="inlineStr">
        <is>
          <t>H</t>
        </is>
      </c>
      <c r="D5946" s="330" t="n">
        <v>1.07</v>
      </c>
      <c r="E5946" s="330" t="n">
        <v>1.15</v>
      </c>
      <c r="F5946" s="330" t="inlineStr"/>
    </row>
    <row r="5947" ht="30" customHeight="1" s="496">
      <c r="A5947" s="330" t="n">
        <v>95396</v>
      </c>
      <c r="B5947" s="331" t="inlineStr">
        <is>
          <t>CURSO DE CAPACITAÇÃO PARA ARQUITETO DE OBRA SÊNIOR (ENCARGOS COMPLEMENTARES) - HORISTA</t>
        </is>
      </c>
      <c r="C5947" s="330" t="inlineStr">
        <is>
          <t>H</t>
        </is>
      </c>
      <c r="D5947" s="330" t="n">
        <v>1.12</v>
      </c>
      <c r="E5947" s="330" t="n">
        <v>1.21</v>
      </c>
      <c r="F5947" s="330" t="inlineStr"/>
    </row>
    <row r="5948" ht="30" customHeight="1" s="496">
      <c r="A5948" s="330" t="n">
        <v>95419</v>
      </c>
      <c r="B5948" s="331" t="inlineStr">
        <is>
          <t>CURSO DE CAPACITAÇÃO PARA ARQUITETO JÚNIOR (ENCARGOS COMPLEMENTARES) - MENSALISTA</t>
        </is>
      </c>
      <c r="C5948" s="330" t="inlineStr">
        <is>
          <t>MES</t>
        </is>
      </c>
      <c r="D5948" s="330" t="n">
        <v>133.93</v>
      </c>
      <c r="E5948" s="330" t="n">
        <v>144.59</v>
      </c>
      <c r="F5948" s="330" t="inlineStr"/>
    </row>
    <row r="5949" ht="30" customHeight="1" s="496">
      <c r="A5949" s="330" t="n">
        <v>95420</v>
      </c>
      <c r="B5949" s="331" t="inlineStr">
        <is>
          <t>CURSO DE CAPACITAÇÃO PARA ARQUITETO PLENO (ENCARGOS COMPLEMENTARES) - MENSALISTA</t>
        </is>
      </c>
      <c r="C5949" s="330" t="inlineStr">
        <is>
          <t>MES</t>
        </is>
      </c>
      <c r="D5949" s="330" t="n">
        <v>141.88</v>
      </c>
      <c r="E5949" s="330" t="n">
        <v>153.18</v>
      </c>
      <c r="F5949" s="330" t="inlineStr"/>
    </row>
    <row r="5950" ht="30" customHeight="1" s="496">
      <c r="A5950" s="330" t="n">
        <v>95421</v>
      </c>
      <c r="B5950" s="331" t="inlineStr">
        <is>
          <t>CURSO DE CAPACITAÇÃO PARA ARQUITETO SÊNIOR (ENCARGOS COMPLEMENTARES) - MENSALISTA</t>
        </is>
      </c>
      <c r="C5950" s="330" t="inlineStr">
        <is>
          <t>MES</t>
        </is>
      </c>
      <c r="D5950" s="330" t="n">
        <v>148.7</v>
      </c>
      <c r="E5950" s="330" t="n">
        <v>160.54</v>
      </c>
      <c r="F5950" s="330" t="inlineStr"/>
    </row>
    <row r="5951" ht="30" customHeight="1" s="496">
      <c r="A5951" s="330" t="n">
        <v>101294</v>
      </c>
      <c r="B5951" s="331" t="inlineStr">
        <is>
          <t>CURSO DE CAPACITAÇÃO PARA ASSENTADOR DE MANILHA (ENCARGOS COMPLEMENTARES) - MENSALISTA</t>
        </is>
      </c>
      <c r="C5951" s="330" t="inlineStr">
        <is>
          <t>MES</t>
        </is>
      </c>
      <c r="D5951" s="330" t="n">
        <v>32.34</v>
      </c>
      <c r="E5951" s="330" t="n">
        <v>34.91</v>
      </c>
      <c r="F5951" s="330" t="inlineStr"/>
    </row>
    <row r="5952" ht="30" customHeight="1" s="496">
      <c r="A5952" s="330" t="n">
        <v>95315</v>
      </c>
      <c r="B5952" s="331" t="inlineStr">
        <is>
          <t>CURSO DE CAPACITAÇÃO PARA ASSENTADOR DE TUBOS (ENCARGOS COMPLEMENTARES) - HORISTA</t>
        </is>
      </c>
      <c r="C5952" s="330" t="inlineStr">
        <is>
          <t>H</t>
        </is>
      </c>
      <c r="D5952" s="330" t="n">
        <v>0.24</v>
      </c>
      <c r="E5952" s="330" t="n">
        <v>0.26</v>
      </c>
      <c r="F5952" s="330" t="inlineStr"/>
    </row>
    <row r="5953" ht="30" customHeight="1" s="496">
      <c r="A5953" s="330" t="n">
        <v>100293</v>
      </c>
      <c r="B5953" s="331" t="inlineStr">
        <is>
          <t>CURSO DE CAPACITAÇÃO PARA AUXILIAR DE AZULEJISTA (ENCARGOS COMPLEMENTARES) - HORISTA</t>
        </is>
      </c>
      <c r="C5953" s="330" t="inlineStr">
        <is>
          <t>H</t>
        </is>
      </c>
      <c r="D5953" s="330" t="n">
        <v>0.21</v>
      </c>
      <c r="E5953" s="330" t="n">
        <v>0.23</v>
      </c>
      <c r="F5953" s="330" t="inlineStr"/>
    </row>
    <row r="5954" ht="30" customHeight="1" s="496">
      <c r="A5954" s="330" t="n">
        <v>101295</v>
      </c>
      <c r="B5954" s="331" t="inlineStr">
        <is>
          <t>CURSO DE CAPACITAÇÃO PARA AUXILIAR DE AZULEJISTA (ENCARGOS COMPLEMENTARES) - MENSALISTA</t>
        </is>
      </c>
      <c r="C5954" s="330" t="inlineStr">
        <is>
          <t>MES</t>
        </is>
      </c>
      <c r="D5954" s="330" t="n">
        <v>28.94</v>
      </c>
      <c r="E5954" s="330" t="n">
        <v>31.25</v>
      </c>
      <c r="F5954" s="330" t="inlineStr"/>
    </row>
    <row r="5955" ht="30" customHeight="1" s="496">
      <c r="A5955" s="330" t="n">
        <v>95316</v>
      </c>
      <c r="B5955" s="331" t="inlineStr">
        <is>
          <t>CURSO DE CAPACITAÇÃO PARA AUXILIAR DE ELETRICISTA (ENCARGOS COMPLEMENTARES) - HORISTA</t>
        </is>
      </c>
      <c r="C5955" s="330" t="inlineStr">
        <is>
          <t>H</t>
        </is>
      </c>
      <c r="D5955" s="330" t="n">
        <v>0.6</v>
      </c>
      <c r="E5955" s="330" t="n">
        <v>0.65</v>
      </c>
      <c r="F5955" s="330" t="inlineStr"/>
    </row>
    <row r="5956" ht="30" customHeight="1" s="496">
      <c r="A5956" s="330" t="n">
        <v>95317</v>
      </c>
      <c r="B5956" s="331" t="inlineStr">
        <is>
          <t>CURSO DE CAPACITAÇÃO PARA AUXILIAR DE ENCANADOR OU BOMBEIRO HIDRÁULICO (ENCARGOS COMPLEMENTARES) - HORISTA</t>
        </is>
      </c>
      <c r="C5956" s="330" t="inlineStr">
        <is>
          <t>H</t>
        </is>
      </c>
      <c r="D5956" s="330" t="n">
        <v>0.29</v>
      </c>
      <c r="E5956" s="330" t="n">
        <v>0.31</v>
      </c>
      <c r="F5956" s="330" t="inlineStr"/>
    </row>
    <row r="5957" ht="30" customHeight="1" s="496">
      <c r="A5957" s="330" t="n">
        <v>101296</v>
      </c>
      <c r="B5957" s="331" t="inlineStr">
        <is>
          <t>CURSO DE CAPACITAÇÃO PARA AUXILIAR DE ENCANADOR OU BOMBEIRO HIDRÁULICO (ENCARGOS COMPLEMENTARES) - MENSALISTA</t>
        </is>
      </c>
      <c r="C5957" s="330" t="inlineStr">
        <is>
          <t>MES</t>
        </is>
      </c>
      <c r="D5957" s="330" t="n">
        <v>38.49</v>
      </c>
      <c r="E5957" s="330" t="n">
        <v>41.56</v>
      </c>
      <c r="F5957" s="330" t="inlineStr"/>
    </row>
    <row r="5958" ht="30" customHeight="1" s="496">
      <c r="A5958" s="330" t="n">
        <v>95398</v>
      </c>
      <c r="B5958" s="331" t="inlineStr">
        <is>
          <t>CURSO DE CAPACITAÇÃO PARA AUXILIAR DE ESCRITÓRIO (ENCARGOS COMPLEMENTARES) - HORISTA</t>
        </is>
      </c>
      <c r="C5958" s="330" t="inlineStr">
        <is>
          <t>H</t>
        </is>
      </c>
      <c r="D5958" s="330" t="n">
        <v>0.14</v>
      </c>
      <c r="E5958" s="330" t="n">
        <v>0.16</v>
      </c>
      <c r="F5958" s="330" t="inlineStr"/>
    </row>
    <row r="5959" ht="30" customHeight="1" s="496">
      <c r="A5959" s="330" t="n">
        <v>95416</v>
      </c>
      <c r="B5959" s="331" t="inlineStr">
        <is>
          <t>CURSO DE CAPACITAÇÃO PARA AUXILIAR DE ESCRITÓRIO (ENCARGOS COMPLEMENTARES) - MENSALISTA</t>
        </is>
      </c>
      <c r="C5959" s="330" t="inlineStr">
        <is>
          <t>MES</t>
        </is>
      </c>
      <c r="D5959" s="330" t="n">
        <v>19.62</v>
      </c>
      <c r="E5959" s="330" t="n">
        <v>21.18</v>
      </c>
      <c r="F5959" s="330" t="inlineStr"/>
    </row>
    <row r="5960" ht="30" customHeight="1" s="496">
      <c r="A5960" s="330" t="n">
        <v>101297</v>
      </c>
      <c r="B5960" s="331" t="inlineStr">
        <is>
          <t>CURSO DE CAPACITAÇÃO PARA AUXILIAR DE LABORATORIO (ENCARGOS COMPLEMENTARES) - MENSALISTA</t>
        </is>
      </c>
      <c r="C5960" s="330" t="inlineStr">
        <is>
          <t>MES</t>
        </is>
      </c>
      <c r="D5960" s="330" t="n">
        <v>54.03</v>
      </c>
      <c r="E5960" s="330" t="n">
        <v>58.33</v>
      </c>
      <c r="F5960" s="330" t="inlineStr"/>
    </row>
    <row r="5961" ht="30" customHeight="1" s="496">
      <c r="A5961" s="330" t="n">
        <v>95318</v>
      </c>
      <c r="B5961" s="331" t="inlineStr">
        <is>
          <t>CURSO DE CAPACITAÇÃO PARA AUXILIAR DE LABORATÓRIO (ENCARGOS COMPLEMENTARES) - HORISTA</t>
        </is>
      </c>
      <c r="C5961" s="330" t="inlineStr">
        <is>
          <t>H</t>
        </is>
      </c>
      <c r="D5961" s="330" t="n">
        <v>0.4</v>
      </c>
      <c r="E5961" s="330" t="n">
        <v>0.44</v>
      </c>
      <c r="F5961" s="330" t="inlineStr"/>
    </row>
    <row r="5962" ht="30" customHeight="1" s="496">
      <c r="A5962" s="330" t="n">
        <v>101298</v>
      </c>
      <c r="B5962" s="331" t="inlineStr">
        <is>
          <t>CURSO DE CAPACITAÇÃO PARA AUXILIAR DE MECANICO (ENCARGOS COMPLEMENTARES) - MENSALISTA</t>
        </is>
      </c>
      <c r="C5962" s="330" t="inlineStr">
        <is>
          <t>MES</t>
        </is>
      </c>
      <c r="D5962" s="330" t="n">
        <v>24.7</v>
      </c>
      <c r="E5962" s="330" t="n">
        <v>26.67</v>
      </c>
      <c r="F5962" s="330" t="inlineStr"/>
    </row>
    <row r="5963" ht="30" customHeight="1" s="496">
      <c r="A5963" s="330" t="n">
        <v>95319</v>
      </c>
      <c r="B5963" s="331" t="inlineStr">
        <is>
          <t>CURSO DE CAPACITAÇÃO PARA AUXILIAR DE MECÂNICO (ENCARGOS COMPLEMENTARES) - HORISTA</t>
        </is>
      </c>
      <c r="C5963" s="330" t="inlineStr">
        <is>
          <t>H</t>
        </is>
      </c>
      <c r="D5963" s="330" t="n">
        <v>0.18</v>
      </c>
      <c r="E5963" s="330" t="n">
        <v>0.2</v>
      </c>
      <c r="F5963" s="330" t="inlineStr"/>
    </row>
    <row r="5964" ht="30" customHeight="1" s="496">
      <c r="A5964" s="330" t="n">
        <v>101299</v>
      </c>
      <c r="B5964" s="331" t="inlineStr">
        <is>
          <t>CURSO DE CAPACITAÇÃO PARA AUXILIAR DE PEDREIRO (ENCARGOS COMPLEMENTARES) - MENSALISTA</t>
        </is>
      </c>
      <c r="C5964" s="330" t="inlineStr">
        <is>
          <t>MES</t>
        </is>
      </c>
      <c r="D5964" s="330" t="n">
        <v>31.61</v>
      </c>
      <c r="E5964" s="330" t="n">
        <v>34.13</v>
      </c>
      <c r="F5964" s="330" t="inlineStr"/>
    </row>
    <row r="5965" ht="30" customHeight="1" s="496">
      <c r="A5965" s="330" t="n">
        <v>95320</v>
      </c>
      <c r="B5965" s="331" t="inlineStr">
        <is>
          <t>CURSO DE CAPACITAÇÃO PARA AUXILIAR DE SERRALHEIRO (ENCARGOS COMPLEMENTARES) - HORISTA</t>
        </is>
      </c>
      <c r="C5965" s="330" t="inlineStr">
        <is>
          <t>H</t>
        </is>
      </c>
      <c r="D5965" s="330" t="n">
        <v>0.18</v>
      </c>
      <c r="E5965" s="330" t="n">
        <v>0.2</v>
      </c>
      <c r="F5965" s="330" t="inlineStr"/>
    </row>
    <row r="5966" ht="30" customHeight="1" s="496">
      <c r="A5966" s="330" t="n">
        <v>95321</v>
      </c>
      <c r="B5966" s="331" t="inlineStr">
        <is>
          <t>CURSO DE CAPACITAÇÃO PARA AUXILIAR DE SERVIÇOS GERAIS (ENCARGOS COMPLEMENTARES) - HORISTA</t>
        </is>
      </c>
      <c r="C5966" s="330" t="inlineStr">
        <is>
          <t>H</t>
        </is>
      </c>
      <c r="D5966" s="330" t="n">
        <v>0.17</v>
      </c>
      <c r="E5966" s="330" t="n">
        <v>0.18</v>
      </c>
      <c r="F5966" s="330" t="inlineStr"/>
    </row>
    <row r="5967" ht="30" customHeight="1" s="496">
      <c r="A5967" s="330" t="n">
        <v>101300</v>
      </c>
      <c r="B5967" s="331" t="inlineStr">
        <is>
          <t>CURSO DE CAPACITAÇÃO PARA AUXILIAR DE SERVIÇOS GERAIS (ENCARGOS COMPLEMENTARES) - MENSALISTA</t>
        </is>
      </c>
      <c r="C5967" s="330" t="inlineStr">
        <is>
          <t>MES</t>
        </is>
      </c>
      <c r="D5967" s="330" t="n">
        <v>22.62</v>
      </c>
      <c r="E5967" s="330" t="n">
        <v>24.42</v>
      </c>
      <c r="F5967" s="330" t="inlineStr"/>
    </row>
    <row r="5968" ht="30" customHeight="1" s="496">
      <c r="A5968" s="330" t="n">
        <v>95322</v>
      </c>
      <c r="B5968" s="331" t="inlineStr">
        <is>
          <t>CURSO DE CAPACITAÇÃO PARA AUXILIAR DE TOPÓGRAFO (ENCARGOS COMPLEMENTARES) - HORISTA</t>
        </is>
      </c>
      <c r="C5968" s="330" t="inlineStr">
        <is>
          <t>H</t>
        </is>
      </c>
      <c r="D5968" s="330" t="n">
        <v>0.15</v>
      </c>
      <c r="E5968" s="330" t="n">
        <v>0.16</v>
      </c>
      <c r="F5968" s="330" t="inlineStr"/>
    </row>
    <row r="5969" ht="30" customHeight="1" s="496">
      <c r="A5969" s="330" t="n">
        <v>101301</v>
      </c>
      <c r="B5969" s="331" t="inlineStr">
        <is>
          <t>CURSO DE CAPACITAÇÃO PARA AUXILIAR DE TOPÓGRAFO (ENCARGOS COMPLEMENTARES) - MENSALISTA</t>
        </is>
      </c>
      <c r="C5969" s="330" t="inlineStr">
        <is>
          <t>MES</t>
        </is>
      </c>
      <c r="D5969" s="330" t="n">
        <v>20.81</v>
      </c>
      <c r="E5969" s="330" t="n">
        <v>22.47</v>
      </c>
      <c r="F5969" s="330" t="inlineStr"/>
    </row>
    <row r="5970" ht="30" customHeight="1" s="496">
      <c r="A5970" s="330" t="n">
        <v>95323</v>
      </c>
      <c r="B5970" s="331" t="inlineStr">
        <is>
          <t>CURSO DE CAPACITAÇÃO PARA AUXILIAR TÉCNICO DE ENGENHARIA (ENCARGOS COMPLEMENTARES) - HORISTA</t>
        </is>
      </c>
      <c r="C5970" s="330" t="inlineStr">
        <is>
          <t>H</t>
        </is>
      </c>
      <c r="D5970" s="330" t="n">
        <v>0.24</v>
      </c>
      <c r="E5970" s="330" t="n">
        <v>0.26</v>
      </c>
      <c r="F5970" s="330" t="inlineStr"/>
    </row>
    <row r="5971" ht="30" customHeight="1" s="496">
      <c r="A5971" s="330" t="n">
        <v>101302</v>
      </c>
      <c r="B5971" s="331" t="inlineStr">
        <is>
          <t>CURSO DE CAPACITAÇÃO PARA AUXILIAR TÉCNICO DE ENGENHARIA (ENCARGOS COMPLEMENTARES) - MENSALISTA</t>
        </is>
      </c>
      <c r="C5971" s="330" t="inlineStr">
        <is>
          <t>MES</t>
        </is>
      </c>
      <c r="D5971" s="330" t="n">
        <v>32.87</v>
      </c>
      <c r="E5971" s="330" t="n">
        <v>35.48</v>
      </c>
      <c r="F5971" s="330" t="inlineStr"/>
    </row>
    <row r="5972" ht="30" customHeight="1" s="496">
      <c r="A5972" s="330" t="n">
        <v>95324</v>
      </c>
      <c r="B5972" s="331" t="inlineStr">
        <is>
          <t>CURSO DE CAPACITAÇÃO PARA AZULEJISTA OU LADRILHEIRO (ENCARGOS COMPLEMENTARES) - HORISTA</t>
        </is>
      </c>
      <c r="C5972" s="330" t="inlineStr">
        <is>
          <t>H</t>
        </is>
      </c>
      <c r="D5972" s="330" t="n">
        <v>0.36</v>
      </c>
      <c r="E5972" s="330" t="n">
        <v>0.38</v>
      </c>
      <c r="F5972" s="330" t="inlineStr"/>
    </row>
    <row r="5973" ht="30" customHeight="1" s="496">
      <c r="A5973" s="330" t="n">
        <v>101304</v>
      </c>
      <c r="B5973" s="331" t="inlineStr">
        <is>
          <t>CURSO DE CAPACITAÇÃO PARA AZULEJISTA OU LADRILHEIRO (ENCARGOS COMPLEMENTARES) - MENSALISTA</t>
        </is>
      </c>
      <c r="C5973" s="330" t="inlineStr">
        <is>
          <t>MES</t>
        </is>
      </c>
      <c r="D5973" s="330" t="n">
        <v>47.77</v>
      </c>
      <c r="E5973" s="330" t="n">
        <v>51.58</v>
      </c>
      <c r="F5973" s="330" t="inlineStr"/>
    </row>
    <row r="5974" ht="30" customHeight="1" s="496">
      <c r="A5974" s="330" t="n">
        <v>95325</v>
      </c>
      <c r="B5974" s="331" t="inlineStr">
        <is>
          <t>CURSO DE CAPACITAÇÃO PARA BLASTER, DINAMITADOR OU CABO DE FOGO (ENCARGOS COMPLEMENTARES) - HORISTA</t>
        </is>
      </c>
      <c r="C5974" s="330" t="inlineStr">
        <is>
          <t>H</t>
        </is>
      </c>
      <c r="D5974" s="330" t="n">
        <v>0.41</v>
      </c>
      <c r="E5974" s="330" t="n">
        <v>0.45</v>
      </c>
      <c r="F5974" s="330" t="inlineStr"/>
    </row>
    <row r="5975" ht="30" customHeight="1" s="496">
      <c r="A5975" s="330" t="n">
        <v>101305</v>
      </c>
      <c r="B5975" s="331" t="inlineStr">
        <is>
          <t>CURSO DE CAPACITAÇÃO PARA BLASTER, DINAMITADOR OU CABO DE FORÇA (ENCARGOS COMPLEMENTARES) - MENSALISTA</t>
        </is>
      </c>
      <c r="C5975" s="330" t="inlineStr">
        <is>
          <t>MES</t>
        </is>
      </c>
      <c r="D5975" s="330" t="n">
        <v>55.37</v>
      </c>
      <c r="E5975" s="330" t="n">
        <v>59.78</v>
      </c>
      <c r="F5975" s="330" t="inlineStr"/>
    </row>
    <row r="5976" ht="30" customHeight="1" s="496">
      <c r="A5976" s="330" t="n">
        <v>95328</v>
      </c>
      <c r="B5976" s="331" t="inlineStr">
        <is>
          <t>CURSO DE CAPACITAÇÃO PARA CALCETEIRO (ENCARGOS COMPLEMENTARES) - HORISTA</t>
        </is>
      </c>
      <c r="C5976" s="330" t="inlineStr">
        <is>
          <t>H</t>
        </is>
      </c>
      <c r="D5976" s="330" t="n">
        <v>0.2</v>
      </c>
      <c r="E5976" s="330" t="n">
        <v>0.22</v>
      </c>
      <c r="F5976" s="330" t="inlineStr"/>
    </row>
    <row r="5977" ht="30" customHeight="1" s="496">
      <c r="A5977" s="330" t="n">
        <v>101307</v>
      </c>
      <c r="B5977" s="331" t="inlineStr">
        <is>
          <t>CURSO DE CAPACITAÇÃO PARA CALCETEIRO (ENCARGOS COMPLEMENTARES) - MENSALISTA</t>
        </is>
      </c>
      <c r="C5977" s="330" t="inlineStr">
        <is>
          <t>MES</t>
        </is>
      </c>
      <c r="D5977" s="330" t="n">
        <v>27.72</v>
      </c>
      <c r="E5977" s="330" t="n">
        <v>29.93</v>
      </c>
      <c r="F5977" s="330" t="inlineStr"/>
    </row>
    <row r="5978" ht="30" customHeight="1" s="496">
      <c r="A5978" s="330" t="n">
        <v>101309</v>
      </c>
      <c r="B5978" s="331" t="inlineStr">
        <is>
          <t>CURSO DE CAPACITAÇÃO PARA CARPINTEIRO AUXILIAR (ENCARGOS COMPLEMENTARES) - MENSALISTA</t>
        </is>
      </c>
      <c r="C5978" s="330" t="inlineStr">
        <is>
          <t>MES</t>
        </is>
      </c>
      <c r="D5978" s="330" t="n">
        <v>31.61</v>
      </c>
      <c r="E5978" s="330" t="n">
        <v>34.13</v>
      </c>
      <c r="F5978" s="330" t="inlineStr"/>
    </row>
    <row r="5979" ht="30" customHeight="1" s="496">
      <c r="A5979" s="330" t="n">
        <v>95329</v>
      </c>
      <c r="B5979" s="331" t="inlineStr">
        <is>
          <t>CURSO DE CAPACITAÇÃO PARA CARPINTEIRO DE ESQUADRIA (ENCARGOS COMPLEMENTARES) - HORISTA</t>
        </is>
      </c>
      <c r="C5979" s="330" t="inlineStr">
        <is>
          <t>H</t>
        </is>
      </c>
      <c r="D5979" s="330" t="n">
        <v>0.27</v>
      </c>
      <c r="E5979" s="330" t="n">
        <v>0.3</v>
      </c>
      <c r="F5979" s="330" t="inlineStr"/>
    </row>
    <row r="5980" ht="30" customHeight="1" s="496">
      <c r="A5980" s="330" t="n">
        <v>101310</v>
      </c>
      <c r="B5980" s="331" t="inlineStr">
        <is>
          <t>CURSO DE CAPACITAÇÃO PARA CARPINTEIRO DE ESQUADRIAS (ENCARGOS COMPLEMENTARES) - MENSALISTA</t>
        </is>
      </c>
      <c r="C5980" s="330" t="inlineStr">
        <is>
          <t>MES</t>
        </is>
      </c>
      <c r="D5980" s="330" t="n">
        <v>36.88</v>
      </c>
      <c r="E5980" s="330" t="n">
        <v>39.81</v>
      </c>
      <c r="F5980" s="330" t="inlineStr"/>
    </row>
    <row r="5981" ht="30" customHeight="1" s="496">
      <c r="A5981" s="330" t="n">
        <v>101311</v>
      </c>
      <c r="B5981" s="331" t="inlineStr">
        <is>
          <t>CURSO DE CAPACITAÇÃO PARA CARPINTEIRO DE FORMAS (ENCARGOS COMPLEMENTARES) - MENSALISTA</t>
        </is>
      </c>
      <c r="C5981" s="330" t="inlineStr">
        <is>
          <t>MES</t>
        </is>
      </c>
      <c r="D5981" s="330" t="n">
        <v>30.6</v>
      </c>
      <c r="E5981" s="330" t="n">
        <v>33.04</v>
      </c>
      <c r="F5981" s="330" t="inlineStr"/>
    </row>
    <row r="5982" ht="30" customHeight="1" s="496">
      <c r="A5982" s="330" t="n">
        <v>95330</v>
      </c>
      <c r="B5982" s="331" t="inlineStr">
        <is>
          <t>CURSO DE CAPACITAÇÃO PARA CARPINTEIRO DE FÔRMAS (ENCARGOS COMPLEMENTARES) - HORISTA</t>
        </is>
      </c>
      <c r="C5982" s="330" t="inlineStr">
        <is>
          <t>H</t>
        </is>
      </c>
      <c r="D5982" s="330" t="n">
        <v>0.23</v>
      </c>
      <c r="E5982" s="330" t="n">
        <v>0.25</v>
      </c>
      <c r="F5982" s="330" t="inlineStr"/>
    </row>
    <row r="5983" ht="30" customHeight="1" s="496">
      <c r="A5983" s="330" t="n">
        <v>101312</v>
      </c>
      <c r="B5983" s="331" t="inlineStr">
        <is>
          <t>CURSO DE CAPACITAÇÃO PARA CAVOUQUEIRO OU OPERADOR DE PERFURATRIZ (ENCARGOS COMPLEMENTARES) - MENSALISTA</t>
        </is>
      </c>
      <c r="C5983" s="330" t="inlineStr">
        <is>
          <t>MES</t>
        </is>
      </c>
      <c r="D5983" s="330" t="n">
        <v>35.39</v>
      </c>
      <c r="E5983" s="330" t="n">
        <v>38.21</v>
      </c>
      <c r="F5983" s="330" t="inlineStr"/>
    </row>
    <row r="5984" ht="30" customHeight="1" s="496">
      <c r="A5984" s="330" t="n">
        <v>95331</v>
      </c>
      <c r="B5984" s="331" t="inlineStr">
        <is>
          <t>CURSO DE CAPACITAÇÃO PARA CAVOUQUEIRO OU OPERADOR PERFURATRIZ/ROMPEDOR (ENCARGOS COMPLEMENTARES) - HORISTA</t>
        </is>
      </c>
      <c r="C5984" s="330" t="inlineStr">
        <is>
          <t>H</t>
        </is>
      </c>
      <c r="D5984" s="330" t="n">
        <v>0.26</v>
      </c>
      <c r="E5984" s="330" t="n">
        <v>0.28</v>
      </c>
      <c r="F5984" s="330" t="inlineStr"/>
    </row>
    <row r="5985" ht="30" customHeight="1" s="496">
      <c r="A5985" s="330" t="n">
        <v>95400</v>
      </c>
      <c r="B5985" s="331" t="inlineStr">
        <is>
          <t>CURSO DE CAPACITAÇÃO PARA DESENHISTA PROJETISTA (ENCARGOS COMPLEMENTARES) - HORISTA</t>
        </is>
      </c>
      <c r="C5985" s="330" t="inlineStr">
        <is>
          <t>H</t>
        </is>
      </c>
      <c r="D5985" s="330" t="n">
        <v>0.13</v>
      </c>
      <c r="E5985" s="330" t="n">
        <v>0.14</v>
      </c>
      <c r="F5985" s="330" t="inlineStr"/>
    </row>
    <row r="5986" ht="30" customHeight="1" s="496">
      <c r="A5986" s="330" t="n">
        <v>95411</v>
      </c>
      <c r="B5986" s="331" t="inlineStr">
        <is>
          <t>CURSO DE CAPACITAÇÃO PARA DESENHISTA PROJETISTA (ENCARGOS COMPLEMENTARES) - MENSALISTA</t>
        </is>
      </c>
      <c r="C5986" s="330" t="inlineStr">
        <is>
          <t>MES</t>
        </is>
      </c>
      <c r="D5986" s="330" t="n">
        <v>17.34</v>
      </c>
      <c r="E5986" s="330" t="n">
        <v>18.72</v>
      </c>
      <c r="F5986" s="330" t="inlineStr"/>
    </row>
    <row r="5987" ht="30" customHeight="1" s="496">
      <c r="A5987" s="330" t="n">
        <v>95332</v>
      </c>
      <c r="B5987" s="331" t="inlineStr">
        <is>
          <t>CURSO DE CAPACITAÇÃO PARA ELETRICISTA (ENCARGOS COMPLEMENTARES) - HORISTA</t>
        </is>
      </c>
      <c r="C5987" s="330" t="inlineStr">
        <is>
          <t>H</t>
        </is>
      </c>
      <c r="D5987" s="330" t="n">
        <v>1.14</v>
      </c>
      <c r="E5987" s="330" t="n">
        <v>1.23</v>
      </c>
      <c r="F5987" s="330" t="inlineStr"/>
    </row>
    <row r="5988" ht="30" customHeight="1" s="496">
      <c r="A5988" s="330" t="n">
        <v>101313</v>
      </c>
      <c r="B5988" s="331" t="inlineStr">
        <is>
          <t>CURSO DE CAPACITAÇÃO PARA ELETRICISTA (ENCARGOS COMPLEMENTARES) - MENSALISTA</t>
        </is>
      </c>
      <c r="C5988" s="330" t="inlineStr">
        <is>
          <t>MES</t>
        </is>
      </c>
      <c r="D5988" s="330" t="n">
        <v>151.44</v>
      </c>
      <c r="E5988" s="330" t="n">
        <v>163.5</v>
      </c>
      <c r="F5988" s="330" t="inlineStr"/>
    </row>
    <row r="5989" ht="30" customHeight="1" s="496">
      <c r="A5989" s="330" t="n">
        <v>95334</v>
      </c>
      <c r="B5989" s="331" t="inlineStr">
        <is>
          <t>CURSO DE CAPACITAÇÃO PARA ELETROTÉCNICO (ENCARGOS COMPLEMENTARES) - HORISTA</t>
        </is>
      </c>
      <c r="C5989" s="330" t="inlineStr">
        <is>
          <t>H</t>
        </is>
      </c>
      <c r="D5989" s="330" t="n">
        <v>1.25</v>
      </c>
      <c r="E5989" s="330" t="n">
        <v>1.35</v>
      </c>
      <c r="F5989" s="330" t="inlineStr"/>
    </row>
    <row r="5990" ht="30" customHeight="1" s="496">
      <c r="A5990" s="330" t="n">
        <v>101315</v>
      </c>
      <c r="B5990" s="331" t="inlineStr">
        <is>
          <t>CURSO DE CAPACITAÇÃO PARA ELETROTÉCNICO (ENCARGOS COMPLEMENTARES) - MENSALISTA</t>
        </is>
      </c>
      <c r="C5990" s="330" t="inlineStr">
        <is>
          <t>MES</t>
        </is>
      </c>
      <c r="D5990" s="330" t="n">
        <v>166</v>
      </c>
      <c r="E5990" s="330" t="n">
        <v>179.23</v>
      </c>
      <c r="F5990" s="330" t="inlineStr"/>
    </row>
    <row r="5991" ht="30" customHeight="1" s="496">
      <c r="A5991" s="330" t="n">
        <v>95335</v>
      </c>
      <c r="B5991" s="331" t="inlineStr">
        <is>
          <t>CURSO DE CAPACITAÇÃO PARA ENCANADOR OU BOMBEIRO HIDRÁULICO (ENCARGOS COMPLEMENTARES) - HORISTA</t>
        </is>
      </c>
      <c r="C5991" s="330" t="inlineStr">
        <is>
          <t>H</t>
        </is>
      </c>
      <c r="D5991" s="330" t="n">
        <v>0.36</v>
      </c>
      <c r="E5991" s="330" t="n">
        <v>0.38</v>
      </c>
      <c r="F5991" s="330" t="inlineStr"/>
    </row>
    <row r="5992" ht="30" customHeight="1" s="496">
      <c r="A5992" s="330" t="n">
        <v>101316</v>
      </c>
      <c r="B5992" s="331" t="inlineStr">
        <is>
          <t>CURSO DE CAPACITAÇÃO PARA ENCANADOR OU BOMBEIRO HIDRÁULICO (ENCARGOS COMPLEMENTARES) - MENSALISTA</t>
        </is>
      </c>
      <c r="C5992" s="330" t="inlineStr">
        <is>
          <t>MES</t>
        </is>
      </c>
      <c r="D5992" s="330" t="n">
        <v>47.69</v>
      </c>
      <c r="E5992" s="330" t="n">
        <v>51.48</v>
      </c>
      <c r="F5992" s="330" t="inlineStr"/>
    </row>
    <row r="5993" ht="30" customHeight="1" s="496">
      <c r="A5993" s="330" t="n">
        <v>95401</v>
      </c>
      <c r="B5993" s="331" t="inlineStr">
        <is>
          <t>CURSO DE CAPACITAÇÃO PARA ENCARREGADO GERAL (ENCARGOS COMPLEMENTARES) - HORISTA</t>
        </is>
      </c>
      <c r="C5993" s="330" t="inlineStr">
        <is>
          <t>H</t>
        </is>
      </c>
      <c r="D5993" s="330" t="n">
        <v>0.79</v>
      </c>
      <c r="E5993" s="330" t="n">
        <v>0.85</v>
      </c>
      <c r="F5993" s="330" t="inlineStr"/>
    </row>
    <row r="5994" ht="30" customHeight="1" s="496">
      <c r="A5994" s="330" t="n">
        <v>95422</v>
      </c>
      <c r="B5994" s="331" t="inlineStr">
        <is>
          <t>CURSO DE CAPACITAÇÃO PARA ENCARREGADO GERAL DE OBRAS (ENCARGOS COMPLEMENTARES) - MENSALISTA</t>
        </is>
      </c>
      <c r="C5994" s="330" t="inlineStr">
        <is>
          <t>MES</t>
        </is>
      </c>
      <c r="D5994" s="330" t="n">
        <v>104.93</v>
      </c>
      <c r="E5994" s="330" t="n">
        <v>113.29</v>
      </c>
      <c r="F5994" s="330" t="inlineStr"/>
    </row>
    <row r="5995" ht="30" customHeight="1" s="496">
      <c r="A5995" s="330" t="n">
        <v>95402</v>
      </c>
      <c r="B5995" s="331" t="inlineStr">
        <is>
          <t>CURSO DE CAPACITAÇÃO PARA ENGENHEIRO CIVIL DE OBRA JÚNIOR (ENCARGOS COMPLEMENTARES) - HORISTA</t>
        </is>
      </c>
      <c r="C5995" s="330" t="inlineStr">
        <is>
          <t>H</t>
        </is>
      </c>
      <c r="D5995" s="330" t="n">
        <v>1.83</v>
      </c>
      <c r="E5995" s="330" t="n">
        <v>1.97</v>
      </c>
      <c r="F5995" s="330" t="inlineStr"/>
    </row>
    <row r="5996" ht="30" customHeight="1" s="496">
      <c r="A5996" s="330" t="n">
        <v>95415</v>
      </c>
      <c r="B5996" s="331" t="inlineStr">
        <is>
          <t>CURSO DE CAPACITAÇÃO PARA ENGENHEIRO CIVIL DE OBRA JÚNIOR (ENCARGOS COMPLEMENTARES) - MENSALISTA</t>
        </is>
      </c>
      <c r="C5996" s="330" t="inlineStr">
        <is>
          <t>MES</t>
        </is>
      </c>
      <c r="D5996" s="330" t="n">
        <v>242.39</v>
      </c>
      <c r="E5996" s="330" t="n">
        <v>261.69</v>
      </c>
      <c r="F5996" s="330" t="inlineStr"/>
    </row>
    <row r="5997" ht="30" customHeight="1" s="496">
      <c r="A5997" s="330" t="n">
        <v>95403</v>
      </c>
      <c r="B5997" s="331" t="inlineStr">
        <is>
          <t>CURSO DE CAPACITAÇÃO PARA ENGENHEIRO CIVIL DE OBRA PLENO (ENCARGOS COMPLEMENTARES) - HORISTA</t>
        </is>
      </c>
      <c r="C5997" s="330" t="inlineStr">
        <is>
          <t>H</t>
        </is>
      </c>
      <c r="D5997" s="330" t="n">
        <v>1.92</v>
      </c>
      <c r="E5997" s="330" t="n">
        <v>2.07</v>
      </c>
      <c r="F5997" s="330" t="inlineStr"/>
    </row>
    <row r="5998" ht="30" customHeight="1" s="496">
      <c r="A5998" s="330" t="n">
        <v>95417</v>
      </c>
      <c r="B5998" s="331" t="inlineStr">
        <is>
          <t>CURSO DE CAPACITAÇÃO PARA ENGENHEIRO CIVIL DE OBRA PLENO (ENCARGOS COMPLEMENTARES) - MENSALISTA</t>
        </is>
      </c>
      <c r="C5998" s="330" t="inlineStr">
        <is>
          <t>MES</t>
        </is>
      </c>
      <c r="D5998" s="330" t="n">
        <v>254.44</v>
      </c>
      <c r="E5998" s="330" t="n">
        <v>274.7</v>
      </c>
      <c r="F5998" s="330" t="inlineStr"/>
    </row>
    <row r="5999" ht="30" customHeight="1" s="496">
      <c r="A5999" s="330" t="n">
        <v>95404</v>
      </c>
      <c r="B5999" s="331" t="inlineStr">
        <is>
          <t>CURSO DE CAPACITAÇÃO PARA ENGENHEIRO CIVIL DE OBRA SÊNIOR (ENCARGOS COMPLEMENTARES) - HORISTA</t>
        </is>
      </c>
      <c r="C5999" s="330" t="inlineStr">
        <is>
          <t>H</t>
        </is>
      </c>
      <c r="D5999" s="330" t="n">
        <v>1.97</v>
      </c>
      <c r="E5999" s="330" t="n">
        <v>2.13</v>
      </c>
      <c r="F5999" s="330" t="inlineStr"/>
    </row>
    <row r="6000" ht="30" customHeight="1" s="496">
      <c r="A6000" s="330" t="n">
        <v>95418</v>
      </c>
      <c r="B6000" s="331" t="inlineStr">
        <is>
          <t>CURSO DE CAPACITAÇÃO PARA ENGENHEIRO CIVIL DE OBRA SÊNIOR (ENCARGOS COMPLEMENTARES) - MENSALISTA</t>
        </is>
      </c>
      <c r="C6000" s="330" t="inlineStr">
        <is>
          <t>MES</t>
        </is>
      </c>
      <c r="D6000" s="330" t="n">
        <v>261.35</v>
      </c>
      <c r="E6000" s="330" t="n">
        <v>282.16</v>
      </c>
      <c r="F6000" s="330" t="inlineStr"/>
    </row>
    <row r="6001" ht="30" customHeight="1" s="496">
      <c r="A6001" s="330" t="n">
        <v>95337</v>
      </c>
      <c r="B6001" s="331" t="inlineStr">
        <is>
          <t>CURSO DE CAPACITAÇÃO PARA GESSEIRO (ENCARGOS COMPLEMENTARES) - HORISTA</t>
        </is>
      </c>
      <c r="C6001" s="330" t="inlineStr">
        <is>
          <t>H</t>
        </is>
      </c>
      <c r="D6001" s="330" t="n">
        <v>0.21</v>
      </c>
      <c r="E6001" s="330" t="n">
        <v>0.23</v>
      </c>
      <c r="F6001" s="330" t="inlineStr"/>
    </row>
    <row r="6002" ht="30" customHeight="1" s="496">
      <c r="A6002" s="330" t="n">
        <v>101322</v>
      </c>
      <c r="B6002" s="331" t="inlineStr">
        <is>
          <t>CURSO DE CAPACITAÇÃO PARA GESSEIRO (ENCARGOS COMPLEMENTARES) - MENSALISTA</t>
        </is>
      </c>
      <c r="C6002" s="330" t="inlineStr">
        <is>
          <t>MES</t>
        </is>
      </c>
      <c r="D6002" s="330" t="n">
        <v>28.92</v>
      </c>
      <c r="E6002" s="330" t="n">
        <v>31.23</v>
      </c>
      <c r="F6002" s="330" t="inlineStr"/>
    </row>
    <row r="6003" ht="30" customHeight="1" s="496">
      <c r="A6003" s="330" t="n">
        <v>95338</v>
      </c>
      <c r="B6003" s="331" t="inlineStr">
        <is>
          <t>CURSO DE CAPACITAÇÃO PARA IMPERMEABILIZADOR (ENCARGOS COMPLEMENTARES) - HORISTA</t>
        </is>
      </c>
      <c r="C6003" s="330" t="inlineStr">
        <is>
          <t>H</t>
        </is>
      </c>
      <c r="D6003" s="330" t="n">
        <v>0.42</v>
      </c>
      <c r="E6003" s="330" t="n">
        <v>0.45</v>
      </c>
      <c r="F6003" s="330" t="inlineStr"/>
    </row>
    <row r="6004" ht="30" customHeight="1" s="496">
      <c r="A6004" s="330" t="n">
        <v>101323</v>
      </c>
      <c r="B6004" s="331" t="inlineStr">
        <is>
          <t>CURSO DE CAPACITAÇÃO PARA IMPERMEABILIZADOR (ENCARGOS COMPLEMENTARES) - MENSALISTA</t>
        </is>
      </c>
      <c r="C6004" s="330" t="inlineStr">
        <is>
          <t>MES</t>
        </is>
      </c>
      <c r="D6004" s="330" t="n">
        <v>56.24</v>
      </c>
      <c r="E6004" s="330" t="n">
        <v>60.72</v>
      </c>
      <c r="F6004" s="330" t="inlineStr"/>
    </row>
    <row r="6005" ht="30" customHeight="1" s="496">
      <c r="A6005" s="330" t="n">
        <v>101325</v>
      </c>
      <c r="B6005" s="331" t="inlineStr">
        <is>
          <t>CURSO DE CAPACITAÇÃO PARA INSTALADOR DE TUBULAÇÕES (ENCARGOS COMPLEMENTARES) - MENSALISTA</t>
        </is>
      </c>
      <c r="C6005" s="330" t="inlineStr">
        <is>
          <t>MES</t>
        </is>
      </c>
      <c r="D6005" s="330" t="n">
        <v>56</v>
      </c>
      <c r="E6005" s="330" t="n">
        <v>60.46</v>
      </c>
      <c r="F6005" s="330" t="inlineStr"/>
    </row>
    <row r="6006" ht="30" customHeight="1" s="496">
      <c r="A6006" s="330" t="n">
        <v>95390</v>
      </c>
      <c r="B6006" s="331" t="inlineStr">
        <is>
          <t>CURSO DE CAPACITAÇÃO PARA JARDINEIRO (ENCARGOS COMPLEMENTARES) - HORISTA</t>
        </is>
      </c>
      <c r="C6006" s="330" t="inlineStr">
        <is>
          <t>H</t>
        </is>
      </c>
      <c r="D6006" s="330" t="n">
        <v>0.07000000000000001</v>
      </c>
      <c r="E6006" s="330" t="n">
        <v>0.08</v>
      </c>
      <c r="F6006" s="330" t="inlineStr"/>
    </row>
    <row r="6007" ht="30" customHeight="1" s="496">
      <c r="A6007" s="330" t="n">
        <v>101326</v>
      </c>
      <c r="B6007" s="331" t="inlineStr">
        <is>
          <t>CURSO DE CAPACITAÇÃO PARA JARDINEIRO (ENCARGOS COMPLEMENTARES) - MENSALISTA</t>
        </is>
      </c>
      <c r="C6007" s="330" t="inlineStr">
        <is>
          <t>MES</t>
        </is>
      </c>
      <c r="D6007" s="330" t="n">
        <v>10.47</v>
      </c>
      <c r="E6007" s="330" t="n">
        <v>11.31</v>
      </c>
      <c r="F6007" s="330" t="inlineStr"/>
    </row>
    <row r="6008" ht="30" customHeight="1" s="496">
      <c r="A6008" s="330" t="n">
        <v>95340</v>
      </c>
      <c r="B6008" s="331" t="inlineStr">
        <is>
          <t>CURSO DE CAPACITAÇÃO PARA MARCENEIRO (ENCARGOS COMPLEMENTARES) - HORISTA</t>
        </is>
      </c>
      <c r="C6008" s="330" t="inlineStr">
        <is>
          <t>H</t>
        </is>
      </c>
      <c r="D6008" s="330" t="n">
        <v>0.27</v>
      </c>
      <c r="E6008" s="330" t="n">
        <v>0.29</v>
      </c>
      <c r="F6008" s="330" t="inlineStr"/>
    </row>
    <row r="6009" ht="30" customHeight="1" s="496">
      <c r="A6009" s="330" t="n">
        <v>101330</v>
      </c>
      <c r="B6009" s="331" t="inlineStr">
        <is>
          <t>CURSO DE CAPACITAÇÃO PARA MARCENEIRO (ENCARGOS COMPLEMENTARES) - MENSALISTA</t>
        </is>
      </c>
      <c r="C6009" s="330" t="inlineStr">
        <is>
          <t>MES</t>
        </is>
      </c>
      <c r="D6009" s="330" t="n">
        <v>36.29</v>
      </c>
      <c r="E6009" s="330" t="n">
        <v>39.18</v>
      </c>
      <c r="F6009" s="330" t="inlineStr"/>
    </row>
    <row r="6010" ht="30" customHeight="1" s="496">
      <c r="A6010" s="330" t="n">
        <v>101331</v>
      </c>
      <c r="B6010" s="331" t="inlineStr">
        <is>
          <t>CURSO DE CAPACITAÇÃO PARA MARMORISTA / GRANITEIRO (ENCARGOS COMPLEMENTARES) - MENSALISTA</t>
        </is>
      </c>
      <c r="C6010" s="330" t="inlineStr">
        <is>
          <t>MES</t>
        </is>
      </c>
      <c r="D6010" s="330" t="n">
        <v>41.62</v>
      </c>
      <c r="E6010" s="330" t="n">
        <v>44.94</v>
      </c>
      <c r="F6010" s="330" t="inlineStr"/>
    </row>
    <row r="6011" ht="30" customHeight="1" s="496">
      <c r="A6011" s="330" t="n">
        <v>95341</v>
      </c>
      <c r="B6011" s="331" t="inlineStr">
        <is>
          <t>CURSO DE CAPACITAÇÃO PARA MARMORISTA/GRANITEIRO (ENCARGOS COMPLEMENTARES) - HORISTA</t>
        </is>
      </c>
      <c r="C6011" s="330" t="inlineStr">
        <is>
          <t>H</t>
        </is>
      </c>
      <c r="D6011" s="330" t="n">
        <v>0.31</v>
      </c>
      <c r="E6011" s="330" t="n">
        <v>0.33</v>
      </c>
      <c r="F6011" s="330" t="inlineStr"/>
    </row>
    <row r="6012" ht="30" customHeight="1" s="496">
      <c r="A6012" s="330" t="n">
        <v>95339</v>
      </c>
      <c r="B6012" s="331" t="inlineStr">
        <is>
          <t>CURSO DE CAPACITAÇÃO PARA MAÇARIQUEIRO (ENCARGOS COMPLEMENTARES) - HORISTA</t>
        </is>
      </c>
      <c r="C6012" s="330" t="inlineStr">
        <is>
          <t>H</t>
        </is>
      </c>
      <c r="D6012" s="330" t="n">
        <v>0.42</v>
      </c>
      <c r="E6012" s="330" t="n">
        <v>0.45</v>
      </c>
      <c r="F6012" s="330" t="inlineStr"/>
    </row>
    <row r="6013" ht="30" customHeight="1" s="496">
      <c r="A6013" s="330" t="n">
        <v>101329</v>
      </c>
      <c r="B6013" s="331" t="inlineStr">
        <is>
          <t>CURSO DE CAPACITAÇÃO PARA MAÇARIQUEIRO (ENCARGOS COMPLEMENTARES) - MENSALISTA</t>
        </is>
      </c>
      <c r="C6013" s="330" t="inlineStr">
        <is>
          <t>MES</t>
        </is>
      </c>
      <c r="D6013" s="330" t="n">
        <v>55.76</v>
      </c>
      <c r="E6013" s="330" t="n">
        <v>60.21</v>
      </c>
      <c r="F6013" s="330" t="inlineStr"/>
    </row>
    <row r="6014" ht="30" customHeight="1" s="496">
      <c r="A6014" s="330" t="n">
        <v>95342</v>
      </c>
      <c r="B6014" s="331" t="inlineStr">
        <is>
          <t>CURSO DE CAPACITAÇÃO PARA MECÂNICO DE EQUIPAMENTOS PESADOS (ENCARGOS COMPLEMENTARES) - HORISTA</t>
        </is>
      </c>
      <c r="C6014" s="330" t="inlineStr">
        <is>
          <t>H</t>
        </is>
      </c>
      <c r="D6014" s="330" t="n">
        <v>0.37</v>
      </c>
      <c r="E6014" s="330" t="n">
        <v>0.4</v>
      </c>
      <c r="F6014" s="330" t="inlineStr"/>
    </row>
    <row r="6015" ht="30" customHeight="1" s="496">
      <c r="A6015" s="330" t="n">
        <v>101333</v>
      </c>
      <c r="B6015" s="331" t="inlineStr">
        <is>
          <t>CURSO DE CAPACITAÇÃO PARA MECÂNICO DE EQUIPAMENTOS PESADOS (ENCARGOS COMPLEMENTARES) - MENSALISTA</t>
        </is>
      </c>
      <c r="C6015" s="330" t="inlineStr">
        <is>
          <t>MES</t>
        </is>
      </c>
      <c r="D6015" s="330" t="n">
        <v>49.67</v>
      </c>
      <c r="E6015" s="330" t="n">
        <v>53.63</v>
      </c>
      <c r="F6015" s="330" t="inlineStr"/>
    </row>
    <row r="6016" ht="30" customHeight="1" s="496">
      <c r="A6016" s="330" t="n">
        <v>100298</v>
      </c>
      <c r="B6016" s="331" t="inlineStr">
        <is>
          <t>CURSO DE CAPACITAÇÃO PARA MECÂNICO DE REFRIGERAÇÃO (ENCARGOS COMPLEMENTARES) - HORISTA</t>
        </is>
      </c>
      <c r="C6016" s="330" t="inlineStr">
        <is>
          <t>H</t>
        </is>
      </c>
      <c r="D6016" s="330" t="n">
        <v>0.65</v>
      </c>
      <c r="E6016" s="330" t="n">
        <v>0.7</v>
      </c>
      <c r="F6016" s="330" t="inlineStr"/>
    </row>
    <row r="6017" ht="30" customHeight="1" s="496">
      <c r="A6017" s="330" t="n">
        <v>101334</v>
      </c>
      <c r="B6017" s="331" t="inlineStr">
        <is>
          <t>CURSO DE CAPACITAÇÃO PARA MECÂNICO DE REFRIGERAÇÃO (ENCARGOS COMPLEMENTARES) - MENSALISTA</t>
        </is>
      </c>
      <c r="C6017" s="330" t="inlineStr">
        <is>
          <t>MES</t>
        </is>
      </c>
      <c r="D6017" s="330" t="n">
        <v>86.90000000000001</v>
      </c>
      <c r="E6017" s="330" t="n">
        <v>93.81999999999999</v>
      </c>
      <c r="F6017" s="330" t="inlineStr"/>
    </row>
    <row r="6018" ht="30" customHeight="1" s="496">
      <c r="A6018" s="330" t="n">
        <v>95405</v>
      </c>
      <c r="B6018" s="331" t="inlineStr">
        <is>
          <t>CURSO DE CAPACITAÇÃO PARA MESTRE DE OBRAS (ENCARGOS COMPLEMENTARES) - HORISTA</t>
        </is>
      </c>
      <c r="C6018" s="330" t="inlineStr">
        <is>
          <t>H</t>
        </is>
      </c>
      <c r="D6018" s="330" t="n">
        <v>0.9</v>
      </c>
      <c r="E6018" s="330" t="n">
        <v>0.97</v>
      </c>
      <c r="F6018" s="330" t="inlineStr"/>
    </row>
    <row r="6019" ht="30" customHeight="1" s="496">
      <c r="A6019" s="330" t="n">
        <v>95423</v>
      </c>
      <c r="B6019" s="331" t="inlineStr">
        <is>
          <t>CURSO DE CAPACITAÇÃO PARA MESTRE DE OBRAS (ENCARGOS COMPLEMENTARES) - MENSALISTA</t>
        </is>
      </c>
      <c r="C6019" s="330" t="inlineStr">
        <is>
          <t>MES</t>
        </is>
      </c>
      <c r="D6019" s="330" t="n">
        <v>119.85</v>
      </c>
      <c r="E6019" s="330" t="n">
        <v>129.4</v>
      </c>
      <c r="F6019" s="330" t="inlineStr"/>
    </row>
    <row r="6020" ht="30" customHeight="1" s="496">
      <c r="A6020" s="330" t="n">
        <v>100295</v>
      </c>
      <c r="B6020" s="331" t="inlineStr">
        <is>
          <t>CURSO DE CAPACITAÇÃO PARA MONTADOR DE ELETROELETRONICOS (ENCARGOS COMPLEMENTARES) - HORISTA</t>
        </is>
      </c>
      <c r="C6020" s="330" t="inlineStr">
        <is>
          <t>H</t>
        </is>
      </c>
      <c r="D6020" s="330" t="n">
        <v>0.8</v>
      </c>
      <c r="E6020" s="330" t="n">
        <v>0.86</v>
      </c>
      <c r="F6020" s="330" t="inlineStr"/>
    </row>
    <row r="6021" ht="30" customHeight="1" s="496">
      <c r="A6021" s="330" t="n">
        <v>101303</v>
      </c>
      <c r="B6021" s="331" t="inlineStr">
        <is>
          <t>CURSO DE CAPACITAÇÃO PARA MONTADOR DE ELETROELETRONICOS(ENCARGOS COMPLEMENTARES) - MENSALISTA</t>
        </is>
      </c>
      <c r="C6021" s="330" t="inlineStr">
        <is>
          <t>MES</t>
        </is>
      </c>
      <c r="D6021" s="330" t="n">
        <v>106.08</v>
      </c>
      <c r="E6021" s="330" t="n">
        <v>114.53</v>
      </c>
      <c r="F6021" s="330" t="inlineStr"/>
    </row>
    <row r="6022" ht="30" customHeight="1" s="496">
      <c r="A6022" s="330" t="n">
        <v>95344</v>
      </c>
      <c r="B6022" s="331" t="inlineStr">
        <is>
          <t>CURSO DE CAPACITAÇÃO PARA MONTADOR DE ESTRUTURA METÁLICA (ENCARGOS COMPLEMENTARES) - HORISTA</t>
        </is>
      </c>
      <c r="C6022" s="330" t="inlineStr">
        <is>
          <t>H</t>
        </is>
      </c>
      <c r="D6022" s="330" t="n">
        <v>0.23</v>
      </c>
      <c r="E6022" s="330" t="n">
        <v>0.25</v>
      </c>
      <c r="F6022" s="330" t="inlineStr"/>
    </row>
    <row r="6023" ht="30" customHeight="1" s="496">
      <c r="A6023" s="330" t="n">
        <v>101308</v>
      </c>
      <c r="B6023" s="331" t="inlineStr">
        <is>
          <t>CURSO DE CAPACITAÇÃO PARA MONTADOR DE ESTRUTURAS METALICAS (ENCARGOS COMPLEMENTARES) - MENSALISTA</t>
        </is>
      </c>
      <c r="C6023" s="330" t="inlineStr">
        <is>
          <t>MES</t>
        </is>
      </c>
      <c r="D6023" s="330" t="n">
        <v>31.18</v>
      </c>
      <c r="E6023" s="330" t="n">
        <v>33.67</v>
      </c>
      <c r="F6023" s="330" t="inlineStr"/>
    </row>
    <row r="6024" ht="30" customHeight="1" s="496">
      <c r="A6024" s="330" t="n">
        <v>101320</v>
      </c>
      <c r="B6024" s="331" t="inlineStr">
        <is>
          <t>CURSO DE CAPACITAÇÃO PARA MONTADOR DE MAQUINAS (ENCARGOS COMPLEMENTARES) - MENSALISTA</t>
        </is>
      </c>
      <c r="C6024" s="330" t="inlineStr">
        <is>
          <t>MES</t>
        </is>
      </c>
      <c r="D6024" s="330" t="n">
        <v>25.89</v>
      </c>
      <c r="E6024" s="330" t="n">
        <v>27.96</v>
      </c>
      <c r="F6024" s="330" t="inlineStr"/>
    </row>
    <row r="6025" ht="30" customHeight="1" s="496">
      <c r="A6025" s="330" t="n">
        <v>95343</v>
      </c>
      <c r="B6025" s="331" t="inlineStr">
        <is>
          <t>CURSO DE CAPACITAÇÃO PARA MONTADOR DE TUBO AÇO/EQUIPAMENTOS (ENCARGOS COMPLEMENTARES) - HORISTA</t>
        </is>
      </c>
      <c r="C6025" s="330" t="inlineStr">
        <is>
          <t>H</t>
        </is>
      </c>
      <c r="D6025" s="330" t="n">
        <v>0.42</v>
      </c>
      <c r="E6025" s="330" t="n">
        <v>0.45</v>
      </c>
      <c r="F6025" s="330" t="inlineStr"/>
    </row>
    <row r="6026" ht="30" customHeight="1" s="496">
      <c r="A6026" s="330" t="n">
        <v>95345</v>
      </c>
      <c r="B6026" s="331" t="inlineStr">
        <is>
          <t>CURSO DE CAPACITAÇÃO PARA MONTADOR ELETROMECÂNICO (ENCARGOS COMPLEMENTARES) - HORISTA</t>
        </is>
      </c>
      <c r="C6026" s="330" t="inlineStr">
        <is>
          <t>H</t>
        </is>
      </c>
      <c r="D6026" s="330" t="n">
        <v>0.72</v>
      </c>
      <c r="E6026" s="330" t="n">
        <v>0.78</v>
      </c>
      <c r="F6026" s="330" t="inlineStr"/>
    </row>
    <row r="6027" ht="30" customHeight="1" s="496">
      <c r="A6027" s="330" t="n">
        <v>95346</v>
      </c>
      <c r="B6027" s="331" t="inlineStr">
        <is>
          <t>CURSO DE CAPACITAÇÃO PARA MOTORISTA DE BASCULANTE (ENCARGOS COMPLEMENTARES) - HORISTA</t>
        </is>
      </c>
      <c r="C6027" s="330" t="inlineStr">
        <is>
          <t>H</t>
        </is>
      </c>
      <c r="D6027" s="330" t="n">
        <v>0.14</v>
      </c>
      <c r="E6027" s="330" t="n">
        <v>0.15</v>
      </c>
      <c r="F6027" s="330" t="inlineStr"/>
    </row>
    <row r="6028" ht="30" customHeight="1" s="496">
      <c r="A6028" s="330" t="n">
        <v>101324</v>
      </c>
      <c r="B6028" s="331" t="inlineStr">
        <is>
          <t>CURSO DE CAPACITAÇÃO PARA MOTORISTA DE CAMINHAO-BASCULANTE (ENCARGOS COMPLEMENTARES) - MENSALISTA</t>
        </is>
      </c>
      <c r="C6028" s="330" t="inlineStr">
        <is>
          <t>MES</t>
        </is>
      </c>
      <c r="D6028" s="330" t="n">
        <v>19.19</v>
      </c>
      <c r="E6028" s="330" t="n">
        <v>20.72</v>
      </c>
      <c r="F6028" s="330" t="inlineStr"/>
    </row>
    <row r="6029" ht="30" customHeight="1" s="496">
      <c r="A6029" s="330" t="n">
        <v>101328</v>
      </c>
      <c r="B6029" s="331" t="inlineStr">
        <is>
          <t>CURSO DE CAPACITAÇÃO PARA MOTORISTA DE CAMINHAO-CARRETA (ENCARGOS COMPLEMENTARES) - MENSALISTA</t>
        </is>
      </c>
      <c r="C6029" s="330" t="inlineStr">
        <is>
          <t>MES</t>
        </is>
      </c>
      <c r="D6029" s="330" t="n">
        <v>22.97</v>
      </c>
      <c r="E6029" s="330" t="n">
        <v>24.81</v>
      </c>
      <c r="F6029" s="330" t="inlineStr"/>
    </row>
    <row r="6030" ht="30" customHeight="1" s="496">
      <c r="A6030" s="330" t="n">
        <v>95347</v>
      </c>
      <c r="B6030" s="331" t="inlineStr">
        <is>
          <t>CURSO DE CAPACITAÇÃO PARA MOTORISTA DE CAMINHÃO (ENCARGOS COMPLEMENTARES) - HORISTA</t>
        </is>
      </c>
      <c r="C6030" s="330" t="inlineStr">
        <is>
          <t>H</t>
        </is>
      </c>
      <c r="D6030" s="330" t="n">
        <v>0.13</v>
      </c>
      <c r="E6030" s="330" t="n">
        <v>0.15</v>
      </c>
      <c r="F6030" s="330" t="inlineStr"/>
    </row>
    <row r="6031" ht="30" customHeight="1" s="496">
      <c r="A6031" s="330" t="n">
        <v>95408</v>
      </c>
      <c r="B6031" s="331" t="inlineStr">
        <is>
          <t>CURSO DE CAPACITAÇÃO PARA MOTORISTA DE CAMINHÃO (ENCARGOS COMPLEMENTARES) - MENSALISTA</t>
        </is>
      </c>
      <c r="C6031" s="330" t="inlineStr">
        <is>
          <t>MES</t>
        </is>
      </c>
      <c r="D6031" s="330" t="n">
        <v>18.47</v>
      </c>
      <c r="E6031" s="330" t="n">
        <v>19.94</v>
      </c>
      <c r="F6031" s="330" t="inlineStr"/>
    </row>
    <row r="6032" ht="30" customHeight="1" s="496">
      <c r="A6032" s="330" t="n">
        <v>95348</v>
      </c>
      <c r="B6032" s="331" t="inlineStr">
        <is>
          <t>CURSO DE CAPACITAÇÃO PARA MOTORISTA DE CAMINHÃO E CARRETA (ENCARGOS COMPLEMENTARES) - HORISTA</t>
        </is>
      </c>
      <c r="C6032" s="330" t="inlineStr">
        <is>
          <t>H</t>
        </is>
      </c>
      <c r="D6032" s="330" t="n">
        <v>0.17</v>
      </c>
      <c r="E6032" s="330" t="n">
        <v>0.18</v>
      </c>
      <c r="F6032" s="330" t="inlineStr"/>
    </row>
    <row r="6033" ht="30" customHeight="1" s="496">
      <c r="A6033" s="330" t="n">
        <v>101332</v>
      </c>
      <c r="B6033" s="331" t="inlineStr">
        <is>
          <t>CURSO DE CAPACITAÇÃO PARA MOTORISTA DE CARRO DE PASSEIO (ENCARGOS COMPLEMENTARES) - MENSALISTA</t>
        </is>
      </c>
      <c r="C6033" s="330" t="inlineStr">
        <is>
          <t>MES</t>
        </is>
      </c>
      <c r="D6033" s="330" t="n">
        <v>15.28</v>
      </c>
      <c r="E6033" s="330" t="n">
        <v>16.49</v>
      </c>
      <c r="F6033" s="330" t="inlineStr"/>
    </row>
    <row r="6034" ht="30" customHeight="1" s="496">
      <c r="A6034" s="330" t="n">
        <v>95349</v>
      </c>
      <c r="B6034" s="331" t="inlineStr">
        <is>
          <t>CURSO DE CAPACITAÇÃO PARA MOTORISTA DE VEÍCULO LEVE (ENCARGOS COMPLEMENTARES) - HORISTA</t>
        </is>
      </c>
      <c r="C6034" s="330" t="inlineStr">
        <is>
          <t>H</t>
        </is>
      </c>
      <c r="D6034" s="330" t="n">
        <v>0.11</v>
      </c>
      <c r="E6034" s="330" t="n">
        <v>0.12</v>
      </c>
      <c r="F6034" s="330" t="inlineStr"/>
    </row>
    <row r="6035" ht="30" customHeight="1" s="496">
      <c r="A6035" s="330" t="n">
        <v>101336</v>
      </c>
      <c r="B6035" s="331" t="inlineStr">
        <is>
          <t>CURSO DE CAPACITAÇÃO PARA MOTORISTA OPERADOR DE CAMINHAO COM MUNCK (ENCARGOS COMPLEMENTARES) - MENSALISTA</t>
        </is>
      </c>
      <c r="C6035" s="330" t="inlineStr">
        <is>
          <t>MES</t>
        </is>
      </c>
      <c r="D6035" s="330" t="n">
        <v>61.81</v>
      </c>
      <c r="E6035" s="330" t="n">
        <v>66.73</v>
      </c>
      <c r="F6035" s="330" t="inlineStr"/>
    </row>
    <row r="6036" ht="30" customHeight="1" s="496">
      <c r="A6036" s="330" t="n">
        <v>95351</v>
      </c>
      <c r="B6036" s="331" t="inlineStr">
        <is>
          <t>CURSO DE CAPACITAÇÃO PARA MOTORISTA OPERADOR DE MUNCK (ENCARGOS COMPLEMENTARES) - HORISTA</t>
        </is>
      </c>
      <c r="C6036" s="330" t="inlineStr">
        <is>
          <t>H</t>
        </is>
      </c>
      <c r="D6036" s="330" t="n">
        <v>0.46</v>
      </c>
      <c r="E6036" s="330" t="n">
        <v>0.5</v>
      </c>
      <c r="F6036" s="330" t="inlineStr"/>
    </row>
    <row r="6037" ht="30" customHeight="1" s="496">
      <c r="A6037" s="330" t="n">
        <v>95352</v>
      </c>
      <c r="B6037" s="331" t="inlineStr">
        <is>
          <t>CURSO DE CAPACITAÇÃO PARA NIVELADOR (ENCARGOS COMPLEMENTARES) - HORISTA</t>
        </is>
      </c>
      <c r="C6037" s="330" t="inlineStr">
        <is>
          <t>H</t>
        </is>
      </c>
      <c r="D6037" s="330" t="n">
        <v>0.13</v>
      </c>
      <c r="E6037" s="330" t="n">
        <v>0.14</v>
      </c>
      <c r="F6037" s="330" t="inlineStr"/>
    </row>
    <row r="6038" ht="30" customHeight="1" s="496">
      <c r="A6038" s="330" t="n">
        <v>101337</v>
      </c>
      <c r="B6038" s="331" t="inlineStr">
        <is>
          <t>CURSO DE CAPACITAÇÃO PARA NIVELADOR (ENCARGOS COMPLEMENTARES) - MENSALISTA</t>
        </is>
      </c>
      <c r="C6038" s="330" t="inlineStr">
        <is>
          <t>MES</t>
        </is>
      </c>
      <c r="D6038" s="330" t="n">
        <v>17.79</v>
      </c>
      <c r="E6038" s="330" t="n">
        <v>19.21</v>
      </c>
      <c r="F6038" s="330" t="inlineStr"/>
    </row>
    <row r="6039" ht="30" customHeight="1" s="496">
      <c r="A6039" s="330" t="n">
        <v>101338</v>
      </c>
      <c r="B6039" s="331" t="inlineStr">
        <is>
          <t>CURSO DE CAPACITAÇÃO PARA OPERADOR DE BATE-ESTACAS (ENCARGOS COMPLEMENTARES) - MENSALISTA</t>
        </is>
      </c>
      <c r="C6039" s="330" t="inlineStr">
        <is>
          <t>MES</t>
        </is>
      </c>
      <c r="D6039" s="330" t="n">
        <v>33.2</v>
      </c>
      <c r="E6039" s="330" t="n">
        <v>35.85</v>
      </c>
      <c r="F6039" s="330" t="inlineStr"/>
    </row>
    <row r="6040" ht="30" customHeight="1" s="496">
      <c r="A6040" s="330" t="n">
        <v>95354</v>
      </c>
      <c r="B6040" s="331" t="inlineStr">
        <is>
          <t>CURSO DE CAPACITAÇÃO PARA OPERADOR DE BETONEIRA (CAMINHÃO) (ENCARGOS COMPLEMENTARES) - HORISTA</t>
        </is>
      </c>
      <c r="C6040" s="330" t="inlineStr">
        <is>
          <t>H</t>
        </is>
      </c>
      <c r="D6040" s="330" t="n">
        <v>0.26</v>
      </c>
      <c r="E6040" s="330" t="n">
        <v>0.28</v>
      </c>
      <c r="F6040" s="330" t="inlineStr"/>
    </row>
    <row r="6041" ht="30" customHeight="1" s="496">
      <c r="A6041" s="330" t="n">
        <v>101339</v>
      </c>
      <c r="B6041" s="331" t="inlineStr">
        <is>
          <t>CURSO DE CAPACITAÇÃO PARA OPERADOR DE BETONEIRA (ENCARGOS COMPLEMENTARES) - MENSALISTA</t>
        </is>
      </c>
      <c r="C6041" s="330" t="inlineStr">
        <is>
          <t>MES</t>
        </is>
      </c>
      <c r="D6041" s="330" t="n">
        <v>35.02</v>
      </c>
      <c r="E6041" s="330" t="n">
        <v>37.81</v>
      </c>
      <c r="F6041" s="330" t="inlineStr"/>
    </row>
    <row r="6042" ht="30" customHeight="1" s="496">
      <c r="A6042" s="330" t="n">
        <v>101340</v>
      </c>
      <c r="B6042" s="331" t="inlineStr">
        <is>
          <t>CURSO DE CAPACITAÇÃO PARA OPERADOR DE BETONEIRA ESTACIONARIA / MISTURADOR (ENCARGOS COMPLEMENTARES) - MENSALISTA</t>
        </is>
      </c>
      <c r="C6042" s="330" t="inlineStr">
        <is>
          <t>MES</t>
        </is>
      </c>
      <c r="D6042" s="330" t="n">
        <v>24.29</v>
      </c>
      <c r="E6042" s="330" t="n">
        <v>26.23</v>
      </c>
      <c r="F6042" s="330" t="inlineStr"/>
    </row>
    <row r="6043" ht="30" customHeight="1" s="496">
      <c r="A6043" s="330" t="n">
        <v>95389</v>
      </c>
      <c r="B6043" s="331" t="inlineStr">
        <is>
          <t>CURSO DE CAPACITAÇÃO PARA OPERADOR DE BETONEIRA ESTACIONÁRIA/MISTURADOR (ENCARGOS COMPLEMENTARES) - HORISTA</t>
        </is>
      </c>
      <c r="C6043" s="330" t="inlineStr">
        <is>
          <t>H</t>
        </is>
      </c>
      <c r="D6043" s="330" t="n">
        <v>0.18</v>
      </c>
      <c r="E6043" s="330" t="n">
        <v>0.19</v>
      </c>
      <c r="F6043" s="330" t="inlineStr"/>
    </row>
    <row r="6044" ht="30" customHeight="1" s="496">
      <c r="A6044" s="330" t="n">
        <v>101341</v>
      </c>
      <c r="B6044" s="331" t="inlineStr">
        <is>
          <t>CURSO DE CAPACITAÇÃO PARA OPERADOR DE COMPRESSOR DE AR OU COMPRESSORISTA (ENCARGOS COMPLEMENTARES) - MENSALISTA</t>
        </is>
      </c>
      <c r="C6044" s="330" t="inlineStr">
        <is>
          <t>MES</t>
        </is>
      </c>
      <c r="D6044" s="330" t="n">
        <v>24.71</v>
      </c>
      <c r="E6044" s="330" t="n">
        <v>26.68</v>
      </c>
      <c r="F6044" s="330" t="inlineStr"/>
    </row>
    <row r="6045" ht="30" customHeight="1" s="496">
      <c r="A6045" s="330" t="n">
        <v>95355</v>
      </c>
      <c r="B6045" s="331" t="inlineStr">
        <is>
          <t>CURSO DE CAPACITAÇÃO PARA OPERADOR DE COMPRESSOR OU COMPRESSORISTA (ENCARGOS COMPLEMENTARES) - HORISTA</t>
        </is>
      </c>
      <c r="C6045" s="330" t="inlineStr">
        <is>
          <t>H</t>
        </is>
      </c>
      <c r="D6045" s="330" t="n">
        <v>0.18</v>
      </c>
      <c r="E6045" s="330" t="n">
        <v>0.2</v>
      </c>
      <c r="F6045" s="330" t="inlineStr"/>
    </row>
    <row r="6046" ht="30" customHeight="1" s="496">
      <c r="A6046" s="330" t="n">
        <v>95356</v>
      </c>
      <c r="B6046" s="331" t="inlineStr">
        <is>
          <t>CURSO DE CAPACITAÇÃO PARA OPERADOR DE DEMARCADORA DE FAIXAS (ENCARGOS COMPLEMENTARES) - HORISTA</t>
        </is>
      </c>
      <c r="C6046" s="330" t="inlineStr">
        <is>
          <t>H</t>
        </is>
      </c>
      <c r="D6046" s="330" t="n">
        <v>0.26</v>
      </c>
      <c r="E6046" s="330" t="n">
        <v>0.28</v>
      </c>
      <c r="F6046" s="330" t="inlineStr"/>
    </row>
    <row r="6047" ht="30" customHeight="1" s="496">
      <c r="A6047" s="330" t="n">
        <v>101342</v>
      </c>
      <c r="B6047" s="331" t="inlineStr">
        <is>
          <t>CURSO DE CAPACITAÇÃO PARA OPERADOR DE DEMARCADORA DE FAIXAS DE TRAFEGO (ENCARGOS COMPLEMENTARES) - MENSALISTA</t>
        </is>
      </c>
      <c r="C6047" s="330" t="inlineStr">
        <is>
          <t>MES</t>
        </is>
      </c>
      <c r="D6047" s="330" t="n">
        <v>35.02</v>
      </c>
      <c r="E6047" s="330" t="n">
        <v>37.81</v>
      </c>
      <c r="F6047" s="330" t="inlineStr"/>
    </row>
    <row r="6048" ht="30" customHeight="1" s="496">
      <c r="A6048" s="330" t="n">
        <v>95357</v>
      </c>
      <c r="B6048" s="331" t="inlineStr">
        <is>
          <t>CURSO DE CAPACITAÇÃO PARA OPERADOR DE ESCAVADEIRA (ENCARGOS COMPLEMENTARES) - HORISTA</t>
        </is>
      </c>
      <c r="C6048" s="330" t="inlineStr">
        <is>
          <t>H</t>
        </is>
      </c>
      <c r="D6048" s="330" t="n">
        <v>0.37</v>
      </c>
      <c r="E6048" s="330" t="n">
        <v>0.4</v>
      </c>
      <c r="F6048" s="330" t="inlineStr"/>
    </row>
    <row r="6049" ht="30" customHeight="1" s="496">
      <c r="A6049" s="330" t="n">
        <v>101343</v>
      </c>
      <c r="B6049" s="331" t="inlineStr">
        <is>
          <t>CURSO DE CAPACITAÇÃO PARA OPERADOR DE ESCAVADEIRA (ENCARGOS COMPLEMENTARES) - MENSALISTA</t>
        </is>
      </c>
      <c r="C6049" s="330" t="inlineStr">
        <is>
          <t>MES</t>
        </is>
      </c>
      <c r="D6049" s="330" t="n">
        <v>49.99</v>
      </c>
      <c r="E6049" s="330" t="n">
        <v>53.97</v>
      </c>
      <c r="F6049" s="330" t="inlineStr"/>
    </row>
    <row r="6050" ht="30" customHeight="1" s="496">
      <c r="A6050" s="330" t="n">
        <v>95358</v>
      </c>
      <c r="B6050" s="331" t="inlineStr">
        <is>
          <t>CURSO DE CAPACITAÇÃO PARA OPERADOR DE GUINCHO (ENCARGOS COMPLEMENTARES) - HORISTA</t>
        </is>
      </c>
      <c r="C6050" s="330" t="inlineStr">
        <is>
          <t>H</t>
        </is>
      </c>
      <c r="D6050" s="330" t="n">
        <v>0.51</v>
      </c>
      <c r="E6050" s="330" t="n">
        <v>0.55</v>
      </c>
      <c r="F6050" s="330" t="inlineStr"/>
    </row>
    <row r="6051" ht="30" customHeight="1" s="496">
      <c r="A6051" s="330" t="n">
        <v>101344</v>
      </c>
      <c r="B6051" s="331" t="inlineStr">
        <is>
          <t>CURSO DE CAPACITAÇÃO PARA OPERADOR DE GUINCHO OU GUINCHEIRO (ENCARGOS COMPLEMENTARES) - MENSALISTA</t>
        </is>
      </c>
      <c r="C6051" s="330" t="inlineStr">
        <is>
          <t>MES</t>
        </is>
      </c>
      <c r="D6051" s="330" t="n">
        <v>68.17</v>
      </c>
      <c r="E6051" s="330" t="n">
        <v>73.59999999999999</v>
      </c>
      <c r="F6051" s="330" t="inlineStr"/>
    </row>
    <row r="6052" ht="30" customHeight="1" s="496">
      <c r="A6052" s="330" t="n">
        <v>95359</v>
      </c>
      <c r="B6052" s="331" t="inlineStr">
        <is>
          <t>CURSO DE CAPACITAÇÃO PARA OPERADOR DE GUINDASTE (ENCARGOS COMPLEMENTARES) - HORISTA</t>
        </is>
      </c>
      <c r="C6052" s="330" t="inlineStr">
        <is>
          <t>H</t>
        </is>
      </c>
      <c r="D6052" s="330" t="n">
        <v>0.52</v>
      </c>
      <c r="E6052" s="330" t="n">
        <v>0.57</v>
      </c>
      <c r="F6052" s="330" t="inlineStr"/>
    </row>
    <row r="6053" ht="30" customHeight="1" s="496">
      <c r="A6053" s="330" t="n">
        <v>101345</v>
      </c>
      <c r="B6053" s="331" t="inlineStr">
        <is>
          <t>CURSO DE CAPACITAÇÃO PARA OPERADOR DE GUINDASTE (ENCARGOS COMPLEMENTARES) - MENSALISTA</t>
        </is>
      </c>
      <c r="C6053" s="330" t="inlineStr">
        <is>
          <t>MES</t>
        </is>
      </c>
      <c r="D6053" s="330" t="n">
        <v>69.97</v>
      </c>
      <c r="E6053" s="330" t="n">
        <v>75.54000000000001</v>
      </c>
      <c r="F6053" s="330" t="inlineStr"/>
    </row>
    <row r="6054" ht="30" customHeight="1" s="496">
      <c r="A6054" s="330" t="n">
        <v>101346</v>
      </c>
      <c r="B6054" s="331" t="inlineStr">
        <is>
          <t>CURSO DE CAPACITAÇÃO PARA OPERADOR DE JATO ABRASIVO OU JATISTA (ENCARGOS COMPLEMENTARES) - MENSALISTA</t>
        </is>
      </c>
      <c r="C6054" s="330" t="inlineStr">
        <is>
          <t>MES</t>
        </is>
      </c>
      <c r="D6054" s="330" t="n">
        <v>36.46</v>
      </c>
      <c r="E6054" s="330" t="n">
        <v>39.37</v>
      </c>
      <c r="F6054" s="330" t="inlineStr"/>
    </row>
    <row r="6055" ht="30" customHeight="1" s="496">
      <c r="A6055" s="330" t="n">
        <v>101347</v>
      </c>
      <c r="B6055" s="331" t="inlineStr">
        <is>
          <t>CURSO DE CAPACITAÇÃO PARA OPERADOR DE MAQUINAS E TRATORES DIVERSOS (ENCARGOS COMPLEMENTARES) - MENSALISTA</t>
        </is>
      </c>
      <c r="C6055" s="330" t="inlineStr">
        <is>
          <t>MES</t>
        </is>
      </c>
      <c r="D6055" s="330" t="n">
        <v>48.67</v>
      </c>
      <c r="E6055" s="330" t="n">
        <v>52.55</v>
      </c>
      <c r="F6055" s="330" t="inlineStr"/>
    </row>
    <row r="6056" ht="30" customHeight="1" s="496">
      <c r="A6056" s="330" t="n">
        <v>95361</v>
      </c>
      <c r="B6056" s="331" t="inlineStr">
        <is>
          <t>CURSO DE CAPACITAÇÃO PARA OPERADOR DE MARTELETE OU MARTELETEIRO (ENCARGOS COMPLEMENTARES) - HORISTA</t>
        </is>
      </c>
      <c r="C6056" s="330" t="inlineStr">
        <is>
          <t>H</t>
        </is>
      </c>
      <c r="D6056" s="330" t="n">
        <v>0.19</v>
      </c>
      <c r="E6056" s="330" t="n">
        <v>0.2</v>
      </c>
      <c r="F6056" s="330" t="inlineStr"/>
    </row>
    <row r="6057" ht="30" customHeight="1" s="496">
      <c r="A6057" s="330" t="n">
        <v>101348</v>
      </c>
      <c r="B6057" s="331" t="inlineStr">
        <is>
          <t>CURSO DE CAPACITAÇÃO PARA OPERADOR DE MARTELETE OU MARTELETEIRO (ENCARGOS COMPLEMENTARES) - MENSALISTA</t>
        </is>
      </c>
      <c r="C6057" s="330" t="inlineStr">
        <is>
          <t>MES</t>
        </is>
      </c>
      <c r="D6057" s="330" t="n">
        <v>25.62</v>
      </c>
      <c r="E6057" s="330" t="n">
        <v>27.66</v>
      </c>
      <c r="F6057" s="330" t="inlineStr"/>
    </row>
    <row r="6058" ht="30" customHeight="1" s="496">
      <c r="A6058" s="330" t="n">
        <v>101349</v>
      </c>
      <c r="B6058" s="331" t="inlineStr">
        <is>
          <t>CURSO DE CAPACITAÇÃO PARA OPERADOR DE MOTO SCRAPER (ENCARGOS COMPLEMENTARES) - MENSALISTA</t>
        </is>
      </c>
      <c r="C6058" s="330" t="inlineStr">
        <is>
          <t>MES</t>
        </is>
      </c>
      <c r="D6058" s="330" t="n">
        <v>41.93</v>
      </c>
      <c r="E6058" s="330" t="n">
        <v>45.27</v>
      </c>
      <c r="F6058" s="330" t="inlineStr"/>
    </row>
    <row r="6059" ht="30" customHeight="1" s="496">
      <c r="A6059" s="330" t="n">
        <v>95362</v>
      </c>
      <c r="B6059" s="331" t="inlineStr">
        <is>
          <t>CURSO DE CAPACITAÇÃO PARA OPERADOR DE MOTO-ESCREIPER (ENCARGOS COMPLEMENTARES) - HORISTA</t>
        </is>
      </c>
      <c r="C6059" s="330" t="inlineStr">
        <is>
          <t>H</t>
        </is>
      </c>
      <c r="D6059" s="330" t="n">
        <v>0.31</v>
      </c>
      <c r="E6059" s="330" t="n">
        <v>0.34</v>
      </c>
      <c r="F6059" s="330" t="inlineStr"/>
    </row>
    <row r="6060" ht="30" customHeight="1" s="496">
      <c r="A6060" s="330" t="n">
        <v>95363</v>
      </c>
      <c r="B6060" s="331" t="inlineStr">
        <is>
          <t>CURSO DE CAPACITAÇÃO PARA OPERADOR DE MOTONIVELADORA (ENCARGOS COMPLEMENTARES) - HORISTA</t>
        </is>
      </c>
      <c r="C6060" s="330" t="inlineStr">
        <is>
          <t>H</t>
        </is>
      </c>
      <c r="D6060" s="330" t="n">
        <v>0.31</v>
      </c>
      <c r="E6060" s="330" t="n">
        <v>0.34</v>
      </c>
      <c r="F6060" s="330" t="inlineStr"/>
    </row>
    <row r="6061" ht="30" customHeight="1" s="496">
      <c r="A6061" s="330" t="n">
        <v>101350</v>
      </c>
      <c r="B6061" s="331" t="inlineStr">
        <is>
          <t>CURSO DE CAPACITAÇÃO PARA OPERADOR DE MOTONIVELADORA (ENCARGOS COMPLEMENTARES) - MENSALISTA</t>
        </is>
      </c>
      <c r="C6061" s="330" t="inlineStr">
        <is>
          <t>MES</t>
        </is>
      </c>
      <c r="D6061" s="330" t="n">
        <v>41.93</v>
      </c>
      <c r="E6061" s="330" t="n">
        <v>45.27</v>
      </c>
      <c r="F6061" s="330" t="inlineStr"/>
    </row>
    <row r="6062" ht="30" customHeight="1" s="496">
      <c r="A6062" s="330" t="n">
        <v>95360</v>
      </c>
      <c r="B6062" s="331" t="inlineStr">
        <is>
          <t>CURSO DE CAPACITAÇÃO PARA OPERADOR DE MÁQUINAS E EQUIPAMENTOS (ENCARGOS COMPLEMENTARES) - HORISTA</t>
        </is>
      </c>
      <c r="C6062" s="330" t="inlineStr">
        <is>
          <t>H</t>
        </is>
      </c>
      <c r="D6062" s="330" t="n">
        <v>0.36</v>
      </c>
      <c r="E6062" s="330" t="n">
        <v>0.39</v>
      </c>
      <c r="F6062" s="330" t="inlineStr"/>
    </row>
    <row r="6063" ht="30" customHeight="1" s="496">
      <c r="A6063" s="330" t="n">
        <v>101351</v>
      </c>
      <c r="B6063" s="331" t="inlineStr">
        <is>
          <t>CURSO DE CAPACITAÇÃO PARA OPERADOR DE PA CARREGADEIRA (ENCARGOS COMPLEMENTARES) - MENSALISTA</t>
        </is>
      </c>
      <c r="C6063" s="330" t="inlineStr">
        <is>
          <t>MES</t>
        </is>
      </c>
      <c r="D6063" s="330" t="n">
        <v>35.02</v>
      </c>
      <c r="E6063" s="330" t="n">
        <v>37.81</v>
      </c>
      <c r="F6063" s="330" t="inlineStr"/>
    </row>
    <row r="6064" ht="30" customHeight="1" s="496">
      <c r="A6064" s="330" t="n">
        <v>95365</v>
      </c>
      <c r="B6064" s="331" t="inlineStr">
        <is>
          <t>CURSO DE CAPACITAÇÃO PARA OPERADOR DE PAVIMENTADORA (ENCARGOS COMPLEMENTARES) - HORISTA</t>
        </is>
      </c>
      <c r="C6064" s="330" t="inlineStr">
        <is>
          <t>H</t>
        </is>
      </c>
      <c r="D6064" s="330" t="n">
        <v>0.26</v>
      </c>
      <c r="E6064" s="330" t="n">
        <v>0.28</v>
      </c>
      <c r="F6064" s="330" t="inlineStr"/>
    </row>
    <row r="6065" ht="30" customHeight="1" s="496">
      <c r="A6065" s="330" t="n">
        <v>101352</v>
      </c>
      <c r="B6065" s="331" t="inlineStr">
        <is>
          <t>CURSO DE CAPACITAÇÃO PARA OPERADOR DE PAVIMENTADORA / MESA VIBROACABADORA (ENCARGOS COMPLEMENTARES) - MENSALISTA</t>
        </is>
      </c>
      <c r="C6065" s="330" t="inlineStr">
        <is>
          <t>MES</t>
        </is>
      </c>
      <c r="D6065" s="330" t="n">
        <v>35.02</v>
      </c>
      <c r="E6065" s="330" t="n">
        <v>37.81</v>
      </c>
      <c r="F6065" s="330" t="inlineStr"/>
    </row>
    <row r="6066" ht="30" customHeight="1" s="496">
      <c r="A6066" s="330" t="n">
        <v>95364</v>
      </c>
      <c r="B6066" s="331" t="inlineStr">
        <is>
          <t>CURSO DE CAPACITAÇÃO PARA OPERADOR DE PÁ CARREGADEIRA (ENCARGOS COMPLEMENTARES) - HORISTA</t>
        </is>
      </c>
      <c r="C6066" s="330" t="inlineStr">
        <is>
          <t>H</t>
        </is>
      </c>
      <c r="D6066" s="330" t="n">
        <v>0.26</v>
      </c>
      <c r="E6066" s="330" t="n">
        <v>0.28</v>
      </c>
      <c r="F6066" s="330" t="inlineStr"/>
    </row>
    <row r="6067" ht="30" customHeight="1" s="496">
      <c r="A6067" s="330" t="n">
        <v>95366</v>
      </c>
      <c r="B6067" s="331" t="inlineStr">
        <is>
          <t>CURSO DE CAPACITAÇÃO PARA OPERADOR DE ROLO COMPACTADOR (ENCARGOS COMPLEMENTARES) - HORISTA</t>
        </is>
      </c>
      <c r="C6067" s="330" t="inlineStr">
        <is>
          <t>H</t>
        </is>
      </c>
      <c r="D6067" s="330" t="n">
        <v>0.19</v>
      </c>
      <c r="E6067" s="330" t="n">
        <v>0.21</v>
      </c>
      <c r="F6067" s="330" t="inlineStr"/>
    </row>
    <row r="6068" ht="30" customHeight="1" s="496">
      <c r="A6068" s="330" t="n">
        <v>101353</v>
      </c>
      <c r="B6068" s="331" t="inlineStr">
        <is>
          <t>CURSO DE CAPACITAÇÃO PARA OPERADOR DE ROLO COMPACTADOR (ENCARGOS COMPLEMENTARES) - MENSALISTA</t>
        </is>
      </c>
      <c r="C6068" s="330" t="inlineStr">
        <is>
          <t>MES</t>
        </is>
      </c>
      <c r="D6068" s="330" t="n">
        <v>26.22</v>
      </c>
      <c r="E6068" s="330" t="n">
        <v>28.31</v>
      </c>
      <c r="F6068" s="330" t="inlineStr"/>
    </row>
    <row r="6069" ht="30" customHeight="1" s="496">
      <c r="A6069" s="330" t="n">
        <v>95367</v>
      </c>
      <c r="B6069" s="331" t="inlineStr">
        <is>
          <t>CURSO DE CAPACITAÇÃO PARA OPERADOR DE USINA DE ASFALTO, DE SOLOS OU DE CONCRETO (ENCARGOS COMPLEMENTARES) - HORISTA</t>
        </is>
      </c>
      <c r="C6069" s="330" t="inlineStr">
        <is>
          <t>H</t>
        </is>
      </c>
      <c r="D6069" s="330" t="n">
        <v>0.31</v>
      </c>
      <c r="E6069" s="330" t="n">
        <v>0.34</v>
      </c>
      <c r="F6069" s="330" t="inlineStr"/>
    </row>
    <row r="6070" ht="30" customHeight="1" s="496">
      <c r="A6070" s="330" t="n">
        <v>101355</v>
      </c>
      <c r="B6070" s="331" t="inlineStr">
        <is>
          <t>CURSO DE CAPACITAÇÃO PARA OPERADOR DE USINA DE ASFALTO, DE SOLOS OU DE CONCRETO (ENCARGOS COMPLEMENTARES) - MENSALISTA</t>
        </is>
      </c>
      <c r="C6070" s="330" t="inlineStr">
        <is>
          <t>MES</t>
        </is>
      </c>
      <c r="D6070" s="330" t="n">
        <v>41.93</v>
      </c>
      <c r="E6070" s="330" t="n">
        <v>45.27</v>
      </c>
      <c r="F6070" s="330" t="inlineStr"/>
    </row>
    <row r="6071" ht="30" customHeight="1" s="496">
      <c r="A6071" s="330" t="n">
        <v>95368</v>
      </c>
      <c r="B6071" s="331" t="inlineStr">
        <is>
          <t>CURSO DE CAPACITAÇÃO PARA OPERADOR JATO DE AREIA OU JATISTA (ENCARGOS COMPLEMENTARES) - HORISTA</t>
        </is>
      </c>
      <c r="C6071" s="330" t="inlineStr">
        <is>
          <t>H</t>
        </is>
      </c>
      <c r="D6071" s="330" t="n">
        <v>0.27</v>
      </c>
      <c r="E6071" s="330" t="n">
        <v>0.29</v>
      </c>
      <c r="F6071" s="330" t="inlineStr"/>
    </row>
    <row r="6072" ht="30" customHeight="1" s="496">
      <c r="A6072" s="330" t="n">
        <v>95369</v>
      </c>
      <c r="B6072" s="331" t="inlineStr">
        <is>
          <t>CURSO DE CAPACITAÇÃO PARA OPERADOR PARA BATE ESTACAS (ENCARGOS COMPLEMENTARES) - HORISTA</t>
        </is>
      </c>
      <c r="C6072" s="330" t="inlineStr">
        <is>
          <t>H</t>
        </is>
      </c>
      <c r="D6072" s="330" t="n">
        <v>0.25</v>
      </c>
      <c r="E6072" s="330" t="n">
        <v>0.27</v>
      </c>
      <c r="F6072" s="330" t="inlineStr"/>
    </row>
    <row r="6073" ht="30" customHeight="1" s="496">
      <c r="A6073" s="330" t="n">
        <v>95370</v>
      </c>
      <c r="B6073" s="331" t="inlineStr">
        <is>
          <t>CURSO DE CAPACITAÇÃO PARA PASTILHEIRO (ENCARGOS COMPLEMENTARES) - HORISTA</t>
        </is>
      </c>
      <c r="C6073" s="330" t="inlineStr">
        <is>
          <t>H</t>
        </is>
      </c>
      <c r="D6073" s="330" t="n">
        <v>0.29</v>
      </c>
      <c r="E6073" s="330" t="n">
        <v>0.31</v>
      </c>
      <c r="F6073" s="330" t="inlineStr"/>
    </row>
    <row r="6074" ht="30" customHeight="1" s="496">
      <c r="A6074" s="330" t="n">
        <v>101356</v>
      </c>
      <c r="B6074" s="331" t="inlineStr">
        <is>
          <t>CURSO DE CAPACITAÇÃO PARA PASTILHEIRO (ENCARGOS COMPLEMENTARES) - MENSALISTA</t>
        </is>
      </c>
      <c r="C6074" s="330" t="inlineStr">
        <is>
          <t>MES</t>
        </is>
      </c>
      <c r="D6074" s="330" t="n">
        <v>39.16</v>
      </c>
      <c r="E6074" s="330" t="n">
        <v>42.28</v>
      </c>
      <c r="F6074" s="330" t="inlineStr"/>
    </row>
    <row r="6075" ht="30" customHeight="1" s="496">
      <c r="A6075" s="330" t="n">
        <v>95371</v>
      </c>
      <c r="B6075" s="331" t="inlineStr">
        <is>
          <t>CURSO DE CAPACITAÇÃO PARA PEDREIRO (ENCARGOS COMPLEMENTARES) - HORISTA</t>
        </is>
      </c>
      <c r="C6075" s="330" t="inlineStr">
        <is>
          <t>H</t>
        </is>
      </c>
      <c r="D6075" s="330" t="n">
        <v>0.42</v>
      </c>
      <c r="E6075" s="330" t="n">
        <v>0.45</v>
      </c>
      <c r="F6075" s="330" t="inlineStr"/>
    </row>
    <row r="6076" ht="30" customHeight="1" s="496">
      <c r="A6076" s="330" t="n">
        <v>101357</v>
      </c>
      <c r="B6076" s="331" t="inlineStr">
        <is>
          <t>CURSO DE CAPACITAÇÃO PARA PEDREIRO (ENCARGOS COMPLEMENTARES) - MENSALISTA</t>
        </is>
      </c>
      <c r="C6076" s="330" t="inlineStr">
        <is>
          <t>MES</t>
        </is>
      </c>
      <c r="D6076" s="330" t="n">
        <v>56.24</v>
      </c>
      <c r="E6076" s="330" t="n">
        <v>60.72</v>
      </c>
      <c r="F6076" s="330" t="inlineStr"/>
    </row>
    <row r="6077" ht="30" customHeight="1" s="496">
      <c r="A6077" s="330" t="n">
        <v>95372</v>
      </c>
      <c r="B6077" s="331" t="inlineStr">
        <is>
          <t>CURSO DE CAPACITAÇÃO PARA PINTOR (ENCARGOS COMPLEMENTARES) - HORISTA</t>
        </is>
      </c>
      <c r="C6077" s="330" t="inlineStr">
        <is>
          <t>H</t>
        </is>
      </c>
      <c r="D6077" s="330" t="n">
        <v>0.29</v>
      </c>
      <c r="E6077" s="330" t="n">
        <v>0.31</v>
      </c>
      <c r="F6077" s="330" t="inlineStr"/>
    </row>
    <row r="6078" ht="30" customHeight="1" s="496">
      <c r="A6078" s="330" t="n">
        <v>101358</v>
      </c>
      <c r="B6078" s="331" t="inlineStr">
        <is>
          <t>CURSO DE CAPACITAÇÃO PARA PINTOR (ENCARGOS COMPLEMENTARES) - MENSALISTA</t>
        </is>
      </c>
      <c r="C6078" s="330" t="inlineStr">
        <is>
          <t>MES</t>
        </is>
      </c>
      <c r="D6078" s="330" t="n">
        <v>39.16</v>
      </c>
      <c r="E6078" s="330" t="n">
        <v>42.28</v>
      </c>
      <c r="F6078" s="330" t="inlineStr"/>
    </row>
    <row r="6079" ht="30" customHeight="1" s="496">
      <c r="A6079" s="330" t="n">
        <v>95373</v>
      </c>
      <c r="B6079" s="331" t="inlineStr">
        <is>
          <t>CURSO DE CAPACITAÇÃO PARA PINTOR DE LETREIROS (ENCARGOS COMPLEMENTARES) - HORISTA</t>
        </is>
      </c>
      <c r="C6079" s="330" t="inlineStr">
        <is>
          <t>H</t>
        </is>
      </c>
      <c r="D6079" s="330" t="n">
        <v>0.28</v>
      </c>
      <c r="E6079" s="330" t="n">
        <v>0.31</v>
      </c>
      <c r="F6079" s="330" t="inlineStr"/>
    </row>
    <row r="6080" ht="30" customHeight="1" s="496">
      <c r="A6080" s="330" t="n">
        <v>101359</v>
      </c>
      <c r="B6080" s="331" t="inlineStr">
        <is>
          <t>CURSO DE CAPACITAÇÃO PARA PINTOR DE LETREIROS (ENCARGOS COMPLEMENTARES) - MENSALISTA</t>
        </is>
      </c>
      <c r="C6080" s="330" t="inlineStr">
        <is>
          <t>MES</t>
        </is>
      </c>
      <c r="D6080" s="330" t="n">
        <v>38.03</v>
      </c>
      <c r="E6080" s="330" t="n">
        <v>41.06</v>
      </c>
      <c r="F6080" s="330" t="inlineStr"/>
    </row>
    <row r="6081" ht="30" customHeight="1" s="496">
      <c r="A6081" s="330" t="n">
        <v>101360</v>
      </c>
      <c r="B6081" s="331" t="inlineStr">
        <is>
          <t>CURSO DE CAPACITAÇÃO PARA PINTOR PARA TINTA EPOXI (ENCARGOS COMPLEMENTARES) - MENSALISTA</t>
        </is>
      </c>
      <c r="C6081" s="330" t="inlineStr">
        <is>
          <t>MES</t>
        </is>
      </c>
      <c r="D6081" s="330" t="n">
        <v>39.16</v>
      </c>
      <c r="E6081" s="330" t="n">
        <v>42.28</v>
      </c>
      <c r="F6081" s="330" t="inlineStr"/>
    </row>
    <row r="6082" ht="30" customHeight="1" s="496">
      <c r="A6082" s="330" t="n">
        <v>95374</v>
      </c>
      <c r="B6082" s="331" t="inlineStr">
        <is>
          <t>CURSO DE CAPACITAÇÃO PARA PINTOR PARA TINTA EPÓXI (ENCARGOS COMPLEMENTARES) - HORISTA</t>
        </is>
      </c>
      <c r="C6082" s="330" t="inlineStr">
        <is>
          <t>H</t>
        </is>
      </c>
      <c r="D6082" s="330" t="n">
        <v>0.29</v>
      </c>
      <c r="E6082" s="330" t="n">
        <v>0.31</v>
      </c>
      <c r="F6082" s="330" t="inlineStr"/>
    </row>
    <row r="6083" ht="30" customHeight="1" s="496">
      <c r="A6083" s="330" t="n">
        <v>95375</v>
      </c>
      <c r="B6083" s="331" t="inlineStr">
        <is>
          <t>CURSO DE CAPACITAÇÃO PARA POCEIRO (ENCARGOS COMPLEMENTARES) - HORISTA</t>
        </is>
      </c>
      <c r="C6083" s="330" t="inlineStr">
        <is>
          <t>H</t>
        </is>
      </c>
      <c r="D6083" s="330" t="n">
        <v>0.51</v>
      </c>
      <c r="E6083" s="330" t="n">
        <v>0.55</v>
      </c>
      <c r="F6083" s="330" t="inlineStr"/>
    </row>
    <row r="6084" ht="30" customHeight="1" s="496">
      <c r="A6084" s="330" t="n">
        <v>101361</v>
      </c>
      <c r="B6084" s="331" t="inlineStr">
        <is>
          <t>CURSO DE CAPACITAÇÃO PARA POCEIRO / ESCAVADOR DE VALAS E TUBULOES (ENCARGOS COMPLEMENTARES) - MENSALISTA</t>
        </is>
      </c>
      <c r="C6084" s="330" t="inlineStr">
        <is>
          <t>MES</t>
        </is>
      </c>
      <c r="D6084" s="330" t="n">
        <v>68.47</v>
      </c>
      <c r="E6084" s="330" t="n">
        <v>73.93000000000001</v>
      </c>
      <c r="F6084" s="330" t="inlineStr"/>
    </row>
    <row r="6085" ht="30" customHeight="1" s="496">
      <c r="A6085" s="330" t="n">
        <v>95376</v>
      </c>
      <c r="B6085" s="331" t="inlineStr">
        <is>
          <t>CURSO DE CAPACITAÇÃO PARA RASTELEIRO (ENCARGOS COMPLEMENTARES) - HORISTA</t>
        </is>
      </c>
      <c r="C6085" s="330" t="inlineStr">
        <is>
          <t>H</t>
        </is>
      </c>
      <c r="D6085" s="330" t="n">
        <v>0.09</v>
      </c>
      <c r="E6085" s="330" t="n">
        <v>0.09</v>
      </c>
      <c r="F6085" s="330" t="inlineStr"/>
    </row>
    <row r="6086" ht="30" customHeight="1" s="496">
      <c r="A6086" s="330" t="n">
        <v>95377</v>
      </c>
      <c r="B6086" s="331" t="inlineStr">
        <is>
          <t>CURSO DE CAPACITAÇÃO PARA SERRALHEIRO (ENCARGOS COMPLEMENTARES) - HORISTA</t>
        </is>
      </c>
      <c r="C6086" s="330" t="inlineStr">
        <is>
          <t>H</t>
        </is>
      </c>
      <c r="D6086" s="330" t="n">
        <v>0.28</v>
      </c>
      <c r="E6086" s="330" t="n">
        <v>0.31</v>
      </c>
      <c r="F6086" s="330" t="inlineStr"/>
    </row>
    <row r="6087" ht="30" customHeight="1" s="496">
      <c r="A6087" s="330" t="n">
        <v>101363</v>
      </c>
      <c r="B6087" s="331" t="inlineStr">
        <is>
          <t>CURSO DE CAPACITAÇÃO PARA SERRALHEIRO (ENCARGOS COMPLEMENTARES) - MENSALISTA</t>
        </is>
      </c>
      <c r="C6087" s="330" t="inlineStr">
        <is>
          <t>MES</t>
        </is>
      </c>
      <c r="D6087" s="330" t="n">
        <v>38.07</v>
      </c>
      <c r="E6087" s="330" t="n">
        <v>41.1</v>
      </c>
      <c r="F6087" s="330" t="inlineStr"/>
    </row>
    <row r="6088" ht="30" customHeight="1" s="496">
      <c r="A6088" s="330" t="n">
        <v>95378</v>
      </c>
      <c r="B6088" s="331" t="inlineStr">
        <is>
          <t>CURSO DE CAPACITAÇÃO PARA SERVENTE (ENCARGOS COMPLEMENTARES) - HORISTA</t>
        </is>
      </c>
      <c r="C6088" s="330" t="inlineStr">
        <is>
          <t>H</t>
        </is>
      </c>
      <c r="D6088" s="330" t="n">
        <v>0.31</v>
      </c>
      <c r="E6088" s="330" t="n">
        <v>0.33</v>
      </c>
      <c r="F6088" s="330" t="inlineStr"/>
    </row>
    <row r="6089" ht="30" customHeight="1" s="496">
      <c r="A6089" s="330" t="n">
        <v>101364</v>
      </c>
      <c r="B6089" s="331" t="inlineStr">
        <is>
          <t>CURSO DE CAPACITAÇÃO PARA SERVENTE DE OBRAS (ENCARGOS COMPLEMENTARES) - MENSALISTA</t>
        </is>
      </c>
      <c r="C6089" s="330" t="inlineStr">
        <is>
          <t>MES</t>
        </is>
      </c>
      <c r="D6089" s="330" t="n">
        <v>41.57</v>
      </c>
      <c r="E6089" s="330" t="n">
        <v>44.88</v>
      </c>
      <c r="F6089" s="330" t="inlineStr"/>
    </row>
    <row r="6090" ht="30" customHeight="1" s="496">
      <c r="A6090" s="330" t="n">
        <v>95379</v>
      </c>
      <c r="B6090" s="331" t="inlineStr">
        <is>
          <t>CURSO DE CAPACITAÇÃO PARA SOLDADOR (ENCARGOS COMPLEMENTARES) - HORISTA</t>
        </is>
      </c>
      <c r="C6090" s="330" t="inlineStr">
        <is>
          <t>H</t>
        </is>
      </c>
      <c r="D6090" s="330" t="n">
        <v>0.27</v>
      </c>
      <c r="E6090" s="330" t="n">
        <v>0.29</v>
      </c>
      <c r="F6090" s="330" t="inlineStr"/>
    </row>
    <row r="6091" ht="30" customHeight="1" s="496">
      <c r="A6091" s="330" t="n">
        <v>101365</v>
      </c>
      <c r="B6091" s="331" t="inlineStr">
        <is>
          <t>CURSO DE CAPACITAÇÃO PARA SOLDADOR (ENCARGOS COMPLEMENTARES) - MENSALISTA</t>
        </is>
      </c>
      <c r="C6091" s="330" t="inlineStr">
        <is>
          <t>MES</t>
        </is>
      </c>
      <c r="D6091" s="330" t="n">
        <v>36.71</v>
      </c>
      <c r="E6091" s="330" t="n">
        <v>39.64</v>
      </c>
      <c r="F6091" s="330" t="inlineStr"/>
    </row>
    <row r="6092" ht="30" customHeight="1" s="496">
      <c r="A6092" s="330" t="n">
        <v>95380</v>
      </c>
      <c r="B6092" s="331" t="inlineStr">
        <is>
          <t>CURSO DE CAPACITAÇÃO PARA SOLDADOR A (PARA SOLDA A SER TESTADA COM RAIOS X) (ENCARGOS COMPLEMENTARES) - HORISTA</t>
        </is>
      </c>
      <c r="C6092" s="330" t="inlineStr">
        <is>
          <t>H</t>
        </is>
      </c>
      <c r="D6092" s="330" t="n">
        <v>0.32</v>
      </c>
      <c r="E6092" s="330" t="n">
        <v>0.35</v>
      </c>
      <c r="F6092" s="330" t="inlineStr"/>
    </row>
    <row r="6093" ht="30" customHeight="1" s="496">
      <c r="A6093" s="330" t="n">
        <v>101366</v>
      </c>
      <c r="B6093" s="331" t="inlineStr">
        <is>
          <t>CURSO DE CAPACITAÇÃO PARA SOLDADOR ELETRICO (ENCARGOS COMPLEMENTARES) - MENSALISTA</t>
        </is>
      </c>
      <c r="C6093" s="330" t="inlineStr">
        <is>
          <t>MES</t>
        </is>
      </c>
      <c r="D6093" s="330" t="n">
        <v>43.14</v>
      </c>
      <c r="E6093" s="330" t="n">
        <v>46.58</v>
      </c>
      <c r="F6093" s="330" t="inlineStr"/>
    </row>
    <row r="6094" ht="30" customHeight="1" s="496">
      <c r="A6094" s="330" t="n">
        <v>100535</v>
      </c>
      <c r="B6094" s="331" t="inlineStr">
        <is>
          <t>CURSO DE CAPACITAÇÃO PARA TECNICO DE EDIFICACOES (ENCARGOS COMPLEMENTARES) - HORISTA</t>
        </is>
      </c>
      <c r="C6094" s="330" t="inlineStr">
        <is>
          <t>H</t>
        </is>
      </c>
      <c r="D6094" s="330" t="n">
        <v>0.59</v>
      </c>
      <c r="E6094" s="330" t="n">
        <v>0.64</v>
      </c>
      <c r="F6094" s="330" t="inlineStr"/>
    </row>
    <row r="6095" ht="30" customHeight="1" s="496">
      <c r="A6095" s="330" t="n">
        <v>100536</v>
      </c>
      <c r="B6095" s="331" t="inlineStr">
        <is>
          <t>CURSO DE CAPACITAÇÃO PARA TECNICO DE EDIFICACOES (ENCARGOS COMPLEMENTARES) - MENSALISTA</t>
        </is>
      </c>
      <c r="C6095" s="330" t="inlineStr">
        <is>
          <t>MES</t>
        </is>
      </c>
      <c r="D6095" s="330" t="n">
        <v>79.04000000000001</v>
      </c>
      <c r="E6095" s="330" t="n">
        <v>85.34</v>
      </c>
      <c r="F6095" s="330" t="inlineStr"/>
    </row>
    <row r="6096" ht="30" customHeight="1" s="496">
      <c r="A6096" s="330" t="n">
        <v>101368</v>
      </c>
      <c r="B6096" s="331" t="inlineStr">
        <is>
          <t>CURSO DE CAPACITAÇÃO PARA TECNICO EM LABORATORIO E CAMPO DE CONSTRUCAO CIVIL (ENCARGOS COMPLEMENTARES) - MENSALISTA</t>
        </is>
      </c>
      <c r="C6096" s="330" t="inlineStr">
        <is>
          <t>MES</t>
        </is>
      </c>
      <c r="D6096" s="330" t="n">
        <v>76.25</v>
      </c>
      <c r="E6096" s="330" t="n">
        <v>82.33</v>
      </c>
      <c r="F6096" s="330" t="inlineStr"/>
    </row>
    <row r="6097" ht="30" customHeight="1" s="496">
      <c r="A6097" s="330" t="n">
        <v>101369</v>
      </c>
      <c r="B6097" s="331" t="inlineStr">
        <is>
          <t>CURSO DE CAPACITAÇÃO PARA TECNICO EM SONDAGEM (ENCARGOS COMPLEMENTARES) - MENSALISTA</t>
        </is>
      </c>
      <c r="C6097" s="330" t="inlineStr">
        <is>
          <t>MES</t>
        </is>
      </c>
      <c r="D6097" s="330" t="n">
        <v>72.06999999999999</v>
      </c>
      <c r="E6097" s="330" t="n">
        <v>77.81</v>
      </c>
      <c r="F6097" s="330" t="inlineStr"/>
    </row>
    <row r="6098" ht="30" customHeight="1" s="496">
      <c r="A6098" s="330" t="n">
        <v>95385</v>
      </c>
      <c r="B6098" s="331" t="inlineStr">
        <is>
          <t>CURSO DE CAPACITAÇÃO PARA TELHADISTA (ENCARGOS COMPLEMENTARES) - HORISTA</t>
        </is>
      </c>
      <c r="C6098" s="330" t="inlineStr">
        <is>
          <t>H</t>
        </is>
      </c>
      <c r="D6098" s="330" t="n">
        <v>0.22</v>
      </c>
      <c r="E6098" s="330" t="n">
        <v>0.24</v>
      </c>
      <c r="F6098" s="330" t="inlineStr"/>
    </row>
    <row r="6099" ht="30" customHeight="1" s="496">
      <c r="A6099" s="330" t="n">
        <v>101370</v>
      </c>
      <c r="B6099" s="331" t="inlineStr">
        <is>
          <t>CURSO DE CAPACITAÇÃO PARA TELHADOR (ENCARGOS COMPLEMENTARES) - MENSALISTA</t>
        </is>
      </c>
      <c r="C6099" s="330" t="inlineStr">
        <is>
          <t>MES</t>
        </is>
      </c>
      <c r="D6099" s="330" t="n">
        <v>30.24</v>
      </c>
      <c r="E6099" s="330" t="n">
        <v>32.65</v>
      </c>
      <c r="F6099" s="330" t="inlineStr"/>
    </row>
    <row r="6100" ht="30" customHeight="1" s="496">
      <c r="A6100" s="330" t="n">
        <v>95406</v>
      </c>
      <c r="B6100" s="331" t="inlineStr">
        <is>
          <t>CURSO DE CAPACITAÇÃO PARA TOPÓGRAFO (ENCARGOS COMPLEMENTARES) - HORISTA</t>
        </is>
      </c>
      <c r="C6100" s="330" t="inlineStr">
        <is>
          <t>H</t>
        </is>
      </c>
      <c r="D6100" s="330" t="n">
        <v>0.34</v>
      </c>
      <c r="E6100" s="330" t="n">
        <v>0.37</v>
      </c>
      <c r="F6100" s="330" t="inlineStr"/>
    </row>
    <row r="6101" ht="30" customHeight="1" s="496">
      <c r="A6101" s="330" t="n">
        <v>95424</v>
      </c>
      <c r="B6101" s="331" t="inlineStr">
        <is>
          <t>CURSO DE CAPACITAÇÃO PARA TOPÓGRAFO (ENCARGOS COMPLEMENTARES) - MENSALISTA</t>
        </is>
      </c>
      <c r="C6101" s="330" t="inlineStr">
        <is>
          <t>MES</t>
        </is>
      </c>
      <c r="D6101" s="330" t="n">
        <v>46.25</v>
      </c>
      <c r="E6101" s="330" t="n">
        <v>49.93</v>
      </c>
      <c r="F6101" s="330" t="inlineStr"/>
    </row>
    <row r="6102" ht="30" customHeight="1" s="496">
      <c r="A6102" s="330" t="n">
        <v>95386</v>
      </c>
      <c r="B6102" s="331" t="inlineStr">
        <is>
          <t>CURSO DE CAPACITAÇÃO PARA TRATORISTA (ENCARGOS COMPLEMENTARES) - HORISTA</t>
        </is>
      </c>
      <c r="C6102" s="330" t="inlineStr">
        <is>
          <t>H</t>
        </is>
      </c>
      <c r="D6102" s="330" t="n">
        <v>0.36</v>
      </c>
      <c r="E6102" s="330" t="n">
        <v>0.39</v>
      </c>
      <c r="F6102" s="330" t="inlineStr"/>
    </row>
    <row r="6103" ht="30" customHeight="1" s="496">
      <c r="A6103" s="330" t="n">
        <v>95383</v>
      </c>
      <c r="B6103" s="331" t="inlineStr">
        <is>
          <t>CURSO DE CAPACITAÇÃO PARA TÉCNICO DE LABORATÓRIO (ENCARGOS COMPLEMENTARES) - HORISTA</t>
        </is>
      </c>
      <c r="C6103" s="330" t="inlineStr">
        <is>
          <t>H</t>
        </is>
      </c>
      <c r="D6103" s="330" t="n">
        <v>0.57</v>
      </c>
      <c r="E6103" s="330" t="n">
        <v>0.62</v>
      </c>
      <c r="F6103" s="330" t="inlineStr"/>
    </row>
    <row r="6104" ht="30" customHeight="1" s="496">
      <c r="A6104" s="330" t="n">
        <v>95384</v>
      </c>
      <c r="B6104" s="331" t="inlineStr">
        <is>
          <t>CURSO DE CAPACITAÇÃO PARA TÉCNICO DE SONDAGEM (ENCARGOS COMPLEMENTARES) - HORISTA</t>
        </is>
      </c>
      <c r="C6104" s="330" t="inlineStr">
        <is>
          <t>H</t>
        </is>
      </c>
      <c r="D6104" s="330" t="n">
        <v>0.54</v>
      </c>
      <c r="E6104" s="330" t="n">
        <v>0.58</v>
      </c>
      <c r="F6104" s="330" t="inlineStr"/>
    </row>
    <row r="6105" ht="30" customHeight="1" s="496">
      <c r="A6105" s="330" t="n">
        <v>100299</v>
      </c>
      <c r="B6105" s="331" t="inlineStr">
        <is>
          <t>CURSO DE CAPACITAÇÃO PARA TÉCNICO EM SEGURANÇA DO TRABALHO (ENCARGOS COMPLEMENTARES) - HORISTA</t>
        </is>
      </c>
      <c r="C6105" s="330" t="inlineStr">
        <is>
          <t>H</t>
        </is>
      </c>
      <c r="D6105" s="330" t="n">
        <v>1.37</v>
      </c>
      <c r="E6105" s="330" t="n">
        <v>1.48</v>
      </c>
      <c r="F6105" s="330" t="inlineStr"/>
    </row>
    <row r="6106" ht="30" customHeight="1" s="496">
      <c r="A6106" s="330" t="n">
        <v>100315</v>
      </c>
      <c r="B6106" s="331" t="inlineStr">
        <is>
          <t>CURSO DE CAPACITAÇÃO PARA TÉCNICO EM SEGURANÇA DO TRABALHO (ENCARGOS COMPLEMENTARES) - MENSALISTA</t>
        </is>
      </c>
      <c r="C6106" s="330" t="inlineStr">
        <is>
          <t>MES</t>
        </is>
      </c>
      <c r="D6106" s="330" t="n">
        <v>181.43</v>
      </c>
      <c r="E6106" s="330" t="n">
        <v>195.88</v>
      </c>
      <c r="F6106" s="330" t="inlineStr"/>
    </row>
    <row r="6107" ht="30" customHeight="1" s="496">
      <c r="A6107" s="330" t="n">
        <v>95387</v>
      </c>
      <c r="B6107" s="331" t="inlineStr">
        <is>
          <t>CURSO DE CAPACITAÇÃO PARA VIDRACEIRO (ENCARGOS COMPLEMENTARES) - HORISTA</t>
        </is>
      </c>
      <c r="C6107" s="330" t="inlineStr">
        <is>
          <t>H</t>
        </is>
      </c>
      <c r="D6107" s="330" t="n">
        <v>0.26</v>
      </c>
      <c r="E6107" s="330" t="n">
        <v>0.28</v>
      </c>
      <c r="F6107" s="330" t="inlineStr"/>
    </row>
    <row r="6108" ht="30" customHeight="1" s="496">
      <c r="A6108" s="330" t="n">
        <v>101371</v>
      </c>
      <c r="B6108" s="331" t="inlineStr">
        <is>
          <t>CURSO DE CAPACITAÇÃO PARA VIDRACEIRO (ENCARGOS COMPLEMENTARES) - MENSALISTA</t>
        </is>
      </c>
      <c r="C6108" s="330" t="inlineStr">
        <is>
          <t>MES</t>
        </is>
      </c>
      <c r="D6108" s="330" t="n">
        <v>34.58</v>
      </c>
      <c r="E6108" s="330" t="n">
        <v>37.34</v>
      </c>
      <c r="F6108" s="330" t="inlineStr"/>
    </row>
    <row r="6109" ht="30" customHeight="1" s="496">
      <c r="A6109" s="330" t="n">
        <v>100288</v>
      </c>
      <c r="B6109" s="331" t="inlineStr">
        <is>
          <t>CURSO DE CAPACITAÇÃO PARA VIGIA DIURNO (ENCARGOS COMPLEMENTARES) - HORISTA</t>
        </is>
      </c>
      <c r="C6109" s="330" t="inlineStr">
        <is>
          <t>H</t>
        </is>
      </c>
      <c r="D6109" s="330" t="n">
        <v>0.07000000000000001</v>
      </c>
      <c r="E6109" s="330" t="n">
        <v>0.08</v>
      </c>
      <c r="F6109" s="330" t="inlineStr"/>
    </row>
    <row r="6110" ht="30" customHeight="1" s="496">
      <c r="A6110" s="330" t="n">
        <v>101372</v>
      </c>
      <c r="B6110" s="331" t="inlineStr">
        <is>
          <t>CURSO DE CAPACITAÇÃO PARA VIGIA DIURNO (ENCARGOS COMPLEMENTARES) - MENSALISTA</t>
        </is>
      </c>
      <c r="C6110" s="330" t="inlineStr">
        <is>
          <t>MES</t>
        </is>
      </c>
      <c r="D6110" s="330" t="n">
        <v>9.970000000000001</v>
      </c>
      <c r="E6110" s="330" t="n">
        <v>10.76</v>
      </c>
      <c r="F6110" s="330" t="inlineStr"/>
    </row>
    <row r="6111" ht="15" customHeight="1" s="496">
      <c r="A6111" s="330" t="n">
        <v>90775</v>
      </c>
      <c r="B6111" s="331" t="inlineStr">
        <is>
          <t>DESENHISTA PROJETISTA COM ENCARGOS COMPLEMENTARES</t>
        </is>
      </c>
      <c r="C6111" s="330" t="inlineStr">
        <is>
          <t>H</t>
        </is>
      </c>
      <c r="D6111" s="330" t="n">
        <v>35.38</v>
      </c>
      <c r="E6111" s="330" t="n">
        <v>37.45</v>
      </c>
      <c r="F6111" s="330" t="inlineStr"/>
    </row>
    <row r="6112" ht="15" customHeight="1" s="496">
      <c r="A6112" s="330" t="n">
        <v>93561</v>
      </c>
      <c r="B6112" s="331" t="inlineStr">
        <is>
          <t>DESENHISTA PROJETISTA COM ENCARGOS COMPLEMENTARES</t>
        </is>
      </c>
      <c r="C6112" s="330" t="inlineStr">
        <is>
          <t>MES</t>
        </is>
      </c>
      <c r="D6112" s="330" t="n">
        <v>6108.39</v>
      </c>
      <c r="E6112" s="330" t="n">
        <v>6469.09</v>
      </c>
      <c r="F6112" s="330" t="inlineStr"/>
    </row>
    <row r="6113" ht="15" customHeight="1" s="496">
      <c r="A6113" s="330" t="n">
        <v>88264</v>
      </c>
      <c r="B6113" s="331" t="inlineStr">
        <is>
          <t>ELETRICISTA COM ENCARGOS COMPLEMENTARES</t>
        </is>
      </c>
      <c r="C6113" s="330" t="inlineStr">
        <is>
          <t>H</t>
        </is>
      </c>
      <c r="D6113" s="330" t="n">
        <v>42.69</v>
      </c>
      <c r="E6113" s="330" t="n">
        <v>45.23</v>
      </c>
      <c r="F6113" s="330" t="inlineStr">
        <is>
          <t>AS</t>
        </is>
      </c>
    </row>
    <row r="6114" ht="15" customHeight="1" s="496">
      <c r="A6114" s="330" t="n">
        <v>101399</v>
      </c>
      <c r="B6114" s="331" t="inlineStr">
        <is>
          <t>ELETRICISTA COM ENCARGOS COMPLEMENTARES</t>
        </is>
      </c>
      <c r="C6114" s="330" t="inlineStr">
        <is>
          <t>MES</t>
        </is>
      </c>
      <c r="D6114" s="330" t="n">
        <v>7201.84</v>
      </c>
      <c r="E6114" s="330" t="n">
        <v>7630.95</v>
      </c>
      <c r="F6114" s="330" t="inlineStr"/>
    </row>
    <row r="6115" ht="15" customHeight="1" s="496">
      <c r="A6115" s="330" t="n">
        <v>88266</v>
      </c>
      <c r="B6115" s="331" t="inlineStr">
        <is>
          <t>ELETROTÉCNICO COM ENCARGOS COMPLEMENTARES</t>
        </is>
      </c>
      <c r="C6115" s="330" t="inlineStr">
        <is>
          <t>H</t>
        </is>
      </c>
      <c r="D6115" s="330" t="n">
        <v>52.78</v>
      </c>
      <c r="E6115" s="330" t="n">
        <v>56.12</v>
      </c>
      <c r="F6115" s="330" t="inlineStr">
        <is>
          <t>AS</t>
        </is>
      </c>
    </row>
    <row r="6116" ht="15" customHeight="1" s="496">
      <c r="A6116" s="330" t="n">
        <v>101401</v>
      </c>
      <c r="B6116" s="331" t="inlineStr">
        <is>
          <t>ELETROTÉCNICO COM ENCARGOS COMPLEMENTARES</t>
        </is>
      </c>
      <c r="C6116" s="330" t="inlineStr">
        <is>
          <t>MES</t>
        </is>
      </c>
      <c r="D6116" s="330" t="n">
        <v>8954.379999999999</v>
      </c>
      <c r="E6116" s="330" t="n">
        <v>9523.07</v>
      </c>
      <c r="F6116" s="330" t="inlineStr"/>
    </row>
    <row r="6117" ht="30" customHeight="1" s="496">
      <c r="A6117" s="330" t="n">
        <v>88267</v>
      </c>
      <c r="B6117" s="331" t="inlineStr">
        <is>
          <t>ENCANADOR OU BOMBEIRO HIDRÁULICO COM ENCARGOS COMPLEMENTARES</t>
        </is>
      </c>
      <c r="C6117" s="330" t="inlineStr">
        <is>
          <t>H</t>
        </is>
      </c>
      <c r="D6117" s="330" t="n">
        <v>30.72</v>
      </c>
      <c r="E6117" s="330" t="n">
        <v>32.34</v>
      </c>
      <c r="F6117" s="330" t="inlineStr">
        <is>
          <t>AS</t>
        </is>
      </c>
    </row>
    <row r="6118" ht="30" customHeight="1" s="496">
      <c r="A6118" s="330" t="n">
        <v>101402</v>
      </c>
      <c r="B6118" s="331" t="inlineStr">
        <is>
          <t>ENCANADOR OU BOMBEIRO HIDRÁULICO COM ENCARGOS COMPLEMENTARES</t>
        </is>
      </c>
      <c r="C6118" s="330" t="inlineStr">
        <is>
          <t>MES</t>
        </is>
      </c>
      <c r="D6118" s="330" t="n">
        <v>5242.52</v>
      </c>
      <c r="E6118" s="330" t="n">
        <v>5523.05</v>
      </c>
      <c r="F6118" s="330" t="inlineStr"/>
    </row>
    <row r="6119" ht="15" customHeight="1" s="496">
      <c r="A6119" s="330" t="n">
        <v>90776</v>
      </c>
      <c r="B6119" s="331" t="inlineStr">
        <is>
          <t>ENCARREGADO GERAL COM ENCARGOS COMPLEMENTARES</t>
        </is>
      </c>
      <c r="C6119" s="330" t="inlineStr">
        <is>
          <t>H</t>
        </is>
      </c>
      <c r="D6119" s="330" t="n">
        <v>48.25</v>
      </c>
      <c r="E6119" s="330" t="n">
        <v>51.3</v>
      </c>
      <c r="F6119" s="330" t="inlineStr">
        <is>
          <t>AS</t>
        </is>
      </c>
    </row>
    <row r="6120" ht="15" customHeight="1" s="496">
      <c r="A6120" s="330" t="n">
        <v>93572</v>
      </c>
      <c r="B6120" s="331" t="inlineStr">
        <is>
          <t>ENCARREGADO GERAL DE OBRAS COM ENCARGOS COMPLEMENTARES</t>
        </is>
      </c>
      <c r="C6120" s="330" t="inlineStr">
        <is>
          <t>MES</t>
        </is>
      </c>
      <c r="D6120" s="330" t="n">
        <v>8245.52</v>
      </c>
      <c r="E6120" s="330" t="n">
        <v>8768.870000000001</v>
      </c>
      <c r="F6120" s="330" t="inlineStr"/>
    </row>
    <row r="6121" ht="15" customHeight="1" s="496">
      <c r="A6121" s="330" t="n">
        <v>90777</v>
      </c>
      <c r="B6121" s="331" t="inlineStr">
        <is>
          <t>ENGENHEIRO CIVIL DE OBRA JUNIOR COM ENCARGOS COMPLEMENTARES</t>
        </is>
      </c>
      <c r="C6121" s="330" t="inlineStr">
        <is>
          <t>H</t>
        </is>
      </c>
      <c r="D6121" s="330" t="n">
        <v>133.96</v>
      </c>
      <c r="E6121" s="330" t="n">
        <v>144</v>
      </c>
      <c r="F6121" s="330" t="inlineStr"/>
    </row>
    <row r="6122" ht="15" customHeight="1" s="496">
      <c r="A6122" s="330" t="n">
        <v>93565</v>
      </c>
      <c r="B6122" s="331" t="inlineStr">
        <is>
          <t>ENGENHEIRO CIVIL DE OBRA JUNIOR COM ENCARGOS COMPLEMENTARES</t>
        </is>
      </c>
      <c r="C6122" s="330" t="inlineStr">
        <is>
          <t>MES</t>
        </is>
      </c>
      <c r="D6122" s="330" t="n">
        <v>23120.58</v>
      </c>
      <c r="E6122" s="330" t="n">
        <v>24856.68</v>
      </c>
      <c r="F6122" s="330" t="inlineStr"/>
    </row>
    <row r="6123" ht="15" customHeight="1" s="496">
      <c r="A6123" s="330" t="n">
        <v>90778</v>
      </c>
      <c r="B6123" s="331" t="inlineStr">
        <is>
          <t>ENGENHEIRO CIVIL DE OBRA PLENO COM ENCARGOS COMPLEMENTARES</t>
        </is>
      </c>
      <c r="C6123" s="330" t="inlineStr">
        <is>
          <t>H</t>
        </is>
      </c>
      <c r="D6123" s="330" t="n">
        <v>140.22</v>
      </c>
      <c r="E6123" s="330" t="n">
        <v>150.76</v>
      </c>
      <c r="F6123" s="330" t="inlineStr">
        <is>
          <t>AS</t>
        </is>
      </c>
    </row>
    <row r="6124" ht="15" customHeight="1" s="496">
      <c r="A6124" s="330" t="n">
        <v>93567</v>
      </c>
      <c r="B6124" s="331" t="inlineStr">
        <is>
          <t>ENGENHEIRO CIVIL DE OBRA PLENO COM ENCARGOS COMPLEMENTARES</t>
        </is>
      </c>
      <c r="C6124" s="330" t="inlineStr">
        <is>
          <t>MES</t>
        </is>
      </c>
      <c r="D6124" s="330" t="n">
        <v>24204.47</v>
      </c>
      <c r="E6124" s="330" t="n">
        <v>26026.9</v>
      </c>
      <c r="F6124" s="330" t="inlineStr"/>
    </row>
    <row r="6125" ht="15" customHeight="1" s="496">
      <c r="A6125" s="330" t="n">
        <v>90779</v>
      </c>
      <c r="B6125" s="331" t="inlineStr">
        <is>
          <t>ENGENHEIRO CIVIL DE OBRA SENIOR COM ENCARGOS COMPLEMENTARES</t>
        </is>
      </c>
      <c r="C6125" s="330" t="inlineStr">
        <is>
          <t>H</t>
        </is>
      </c>
      <c r="D6125" s="330" t="n">
        <v>143.8</v>
      </c>
      <c r="E6125" s="330" t="n">
        <v>154.64</v>
      </c>
      <c r="F6125" s="330" t="inlineStr"/>
    </row>
    <row r="6126" ht="15" customHeight="1" s="496">
      <c r="A6126" s="330" t="n">
        <v>93568</v>
      </c>
      <c r="B6126" s="331" t="inlineStr">
        <is>
          <t>ENGENHEIRO CIVIL DE OBRA SENIOR COM ENCARGOS COMPLEMENTARES</t>
        </is>
      </c>
      <c r="C6126" s="330" t="inlineStr">
        <is>
          <t>MES</t>
        </is>
      </c>
      <c r="D6126" s="330" t="n">
        <v>24825.64</v>
      </c>
      <c r="E6126" s="330" t="n">
        <v>26697.55</v>
      </c>
      <c r="F6126" s="330" t="inlineStr"/>
    </row>
    <row r="6127" ht="15" customHeight="1" s="496">
      <c r="A6127" s="330" t="n">
        <v>88269</v>
      </c>
      <c r="B6127" s="331" t="inlineStr">
        <is>
          <t>GESSEIRO COM ENCARGOS COMPLEMENTARES</t>
        </is>
      </c>
      <c r="C6127" s="330" t="inlineStr">
        <is>
          <t>H</t>
        </is>
      </c>
      <c r="D6127" s="330" t="n">
        <v>29.85</v>
      </c>
      <c r="E6127" s="330" t="n">
        <v>31.38</v>
      </c>
      <c r="F6127" s="330" t="inlineStr">
        <is>
          <t>AS</t>
        </is>
      </c>
    </row>
    <row r="6128" ht="15" customHeight="1" s="496">
      <c r="A6128" s="330" t="n">
        <v>101407</v>
      </c>
      <c r="B6128" s="331" t="inlineStr">
        <is>
          <t>GESSEIRO COM ENCARGOS COMPLEMENTARES</t>
        </is>
      </c>
      <c r="C6128" s="330" t="inlineStr">
        <is>
          <t>MES</t>
        </is>
      </c>
      <c r="D6128" s="330" t="n">
        <v>5114.56</v>
      </c>
      <c r="E6128" s="330" t="n">
        <v>5379.68</v>
      </c>
      <c r="F6128" s="330" t="inlineStr"/>
    </row>
    <row r="6129" ht="15" customHeight="1" s="496">
      <c r="A6129" s="330" t="n">
        <v>88270</v>
      </c>
      <c r="B6129" s="331" t="inlineStr">
        <is>
          <t>IMPERMEABILIZADOR COM ENCARGOS COMPLEMENTARES</t>
        </is>
      </c>
      <c r="C6129" s="330" t="inlineStr">
        <is>
          <t>H</t>
        </is>
      </c>
      <c r="D6129" s="330" t="n">
        <v>31.17</v>
      </c>
      <c r="E6129" s="330" t="n">
        <v>32.8</v>
      </c>
      <c r="F6129" s="330" t="inlineStr">
        <is>
          <t>AS</t>
        </is>
      </c>
    </row>
    <row r="6130" ht="15" customHeight="1" s="496">
      <c r="A6130" s="330" t="n">
        <v>101408</v>
      </c>
      <c r="B6130" s="331" t="inlineStr">
        <is>
          <t>IMPERMEABILIZADOR COM ENCARGOS COMPLEMENTARES</t>
        </is>
      </c>
      <c r="C6130" s="330" t="inlineStr">
        <is>
          <t>MES</t>
        </is>
      </c>
      <c r="D6130" s="330" t="n">
        <v>5308.04</v>
      </c>
      <c r="E6130" s="330" t="n">
        <v>5588.57</v>
      </c>
      <c r="F6130" s="330" t="inlineStr"/>
    </row>
    <row r="6131" ht="15" customHeight="1" s="496">
      <c r="A6131" s="330" t="n">
        <v>101409</v>
      </c>
      <c r="B6131" s="331" t="inlineStr">
        <is>
          <t>INSTALADOR DE TUBULAÇÕES COM ENCARGOS COMPLEMENTARES</t>
        </is>
      </c>
      <c r="C6131" s="330" t="inlineStr">
        <is>
          <t>MES</t>
        </is>
      </c>
      <c r="D6131" s="330" t="n">
        <v>6640.07</v>
      </c>
      <c r="E6131" s="330" t="n">
        <v>7041.2</v>
      </c>
      <c r="F6131" s="330" t="inlineStr"/>
    </row>
    <row r="6132" ht="15" customHeight="1" s="496">
      <c r="A6132" s="330" t="n">
        <v>88441</v>
      </c>
      <c r="B6132" s="331" t="inlineStr">
        <is>
          <t>JARDINEIRO COM ENCARGOS COMPLEMENTARES</t>
        </is>
      </c>
      <c r="C6132" s="330" t="inlineStr">
        <is>
          <t>H</t>
        </is>
      </c>
      <c r="D6132" s="330" t="n">
        <v>26.34</v>
      </c>
      <c r="E6132" s="330" t="n">
        <v>27.59</v>
      </c>
      <c r="F6132" s="330" t="inlineStr">
        <is>
          <t>AS</t>
        </is>
      </c>
    </row>
    <row r="6133" ht="15" customHeight="1" s="496">
      <c r="A6133" s="330" t="n">
        <v>101410</v>
      </c>
      <c r="B6133" s="331" t="inlineStr">
        <is>
          <t>JARDINEIRO COM ENCARGOS COMPLEMENTARES</t>
        </is>
      </c>
      <c r="C6133" s="330" t="inlineStr">
        <is>
          <t>MES</t>
        </is>
      </c>
      <c r="D6133" s="330" t="n">
        <v>4521.68</v>
      </c>
      <c r="E6133" s="330" t="n">
        <v>4739.57</v>
      </c>
      <c r="F6133" s="330" t="inlineStr"/>
    </row>
    <row r="6134" ht="15" customHeight="1" s="496">
      <c r="A6134" s="330" t="n">
        <v>88272</v>
      </c>
      <c r="B6134" s="331" t="inlineStr">
        <is>
          <t>MACARIQUEIRO COM ENCARGOS COMPLEMENTARES</t>
        </is>
      </c>
      <c r="C6134" s="330" t="inlineStr">
        <is>
          <t>H</t>
        </is>
      </c>
      <c r="D6134" s="330" t="n">
        <v>35.94</v>
      </c>
      <c r="E6134" s="330" t="n">
        <v>37.84</v>
      </c>
      <c r="F6134" s="330" t="inlineStr"/>
    </row>
    <row r="6135" ht="15" customHeight="1" s="496">
      <c r="A6135" s="330" t="n">
        <v>88273</v>
      </c>
      <c r="B6135" s="331" t="inlineStr">
        <is>
          <t>MARCENEIRO COM ENCARGOS COMPLEMENTARES</t>
        </is>
      </c>
      <c r="C6135" s="330" t="inlineStr">
        <is>
          <t>H</t>
        </is>
      </c>
      <c r="D6135" s="330" t="n">
        <v>29.21</v>
      </c>
      <c r="E6135" s="330" t="n">
        <v>30.71</v>
      </c>
      <c r="F6135" s="330" t="inlineStr"/>
    </row>
    <row r="6136" ht="15" customHeight="1" s="496">
      <c r="A6136" s="330" t="n">
        <v>101413</v>
      </c>
      <c r="B6136" s="331" t="inlineStr">
        <is>
          <t>MARCENEIRO COM ENCARGOS COMPLEMENTARES</t>
        </is>
      </c>
      <c r="C6136" s="330" t="inlineStr">
        <is>
          <t>MES</t>
        </is>
      </c>
      <c r="D6136" s="330" t="n">
        <v>4995.39</v>
      </c>
      <c r="E6136" s="330" t="n">
        <v>5255.38</v>
      </c>
      <c r="F6136" s="330" t="inlineStr"/>
    </row>
    <row r="6137" ht="15" customHeight="1" s="496">
      <c r="A6137" s="330" t="n">
        <v>101414</v>
      </c>
      <c r="B6137" s="331" t="inlineStr">
        <is>
          <t>MARMORISTA / GRANITEIRO COM ENCARGOS COMPLEMENTARES</t>
        </is>
      </c>
      <c r="C6137" s="330" t="inlineStr">
        <is>
          <t>MES</t>
        </is>
      </c>
      <c r="D6137" s="330" t="n">
        <v>5529.41</v>
      </c>
      <c r="E6137" s="330" t="n">
        <v>5827.57</v>
      </c>
      <c r="F6137" s="330" t="inlineStr"/>
    </row>
    <row r="6138" ht="15" customHeight="1" s="496">
      <c r="A6138" s="330" t="n">
        <v>88274</v>
      </c>
      <c r="B6138" s="331" t="inlineStr">
        <is>
          <t>MARMORISTA/GRANITEIRO COM ENCARGOS COMPLEMENTARES</t>
        </is>
      </c>
      <c r="C6138" s="330" t="inlineStr">
        <is>
          <t>H</t>
        </is>
      </c>
      <c r="D6138" s="330" t="n">
        <v>32.31</v>
      </c>
      <c r="E6138" s="330" t="n">
        <v>34.03</v>
      </c>
      <c r="F6138" s="330" t="inlineStr">
        <is>
          <t>AS</t>
        </is>
      </c>
    </row>
    <row r="6139" ht="15" customHeight="1" s="496">
      <c r="A6139" s="330" t="n">
        <v>101412</v>
      </c>
      <c r="B6139" s="331" t="inlineStr">
        <is>
          <t>MAÇARIQUEIRO COM ENCARGOS COMPLEMENTARES</t>
        </is>
      </c>
      <c r="C6139" s="330" t="inlineStr">
        <is>
          <t>MES</t>
        </is>
      </c>
      <c r="D6139" s="330" t="n">
        <v>6135.44</v>
      </c>
      <c r="E6139" s="330" t="n">
        <v>6463.49</v>
      </c>
      <c r="F6139" s="330" t="inlineStr"/>
    </row>
    <row r="6140" ht="30" customHeight="1" s="496">
      <c r="A6140" s="330" t="n">
        <v>101415</v>
      </c>
      <c r="B6140" s="331" t="inlineStr">
        <is>
          <t>MECÂNICO DE EQUIPAMENTOS PESADOS COM ENCARGOS COMPLEMENTARES</t>
        </is>
      </c>
      <c r="C6140" s="330" t="inlineStr">
        <is>
          <t>MES</t>
        </is>
      </c>
      <c r="D6140" s="330" t="n">
        <v>9539.700000000001</v>
      </c>
      <c r="E6140" s="330" t="n">
        <v>10171.78</v>
      </c>
      <c r="F6140" s="330" t="inlineStr"/>
    </row>
    <row r="6141" ht="15" customHeight="1" s="496">
      <c r="A6141" s="330" t="n">
        <v>100308</v>
      </c>
      <c r="B6141" s="331" t="inlineStr">
        <is>
          <t>MECÂNICO DE REFRIGERAÇÃO COM ENCARGOS COMPLEMENTARES</t>
        </is>
      </c>
      <c r="C6141" s="330" t="inlineStr">
        <is>
          <t>H</t>
        </is>
      </c>
      <c r="D6141" s="330" t="n">
        <v>35.28</v>
      </c>
      <c r="E6141" s="330" t="n">
        <v>37.22</v>
      </c>
      <c r="F6141" s="330" t="inlineStr">
        <is>
          <t>AS</t>
        </is>
      </c>
    </row>
    <row r="6142" ht="15" customHeight="1" s="496">
      <c r="A6142" s="330" t="n">
        <v>101416</v>
      </c>
      <c r="B6142" s="331" t="inlineStr">
        <is>
          <t>MECÂNICO DE REFRIGERAÇÃO COM ENCARGOS COMPLEMENTARES</t>
        </is>
      </c>
      <c r="C6142" s="330" t="inlineStr">
        <is>
          <t>MES</t>
        </is>
      </c>
      <c r="D6142" s="330" t="n">
        <v>5988.12</v>
      </c>
      <c r="E6142" s="330" t="n">
        <v>6320.56</v>
      </c>
      <c r="F6142" s="330" t="inlineStr"/>
    </row>
    <row r="6143" ht="30" customHeight="1" s="496">
      <c r="A6143" s="330" t="n">
        <v>88275</v>
      </c>
      <c r="B6143" s="331" t="inlineStr">
        <is>
          <t>MECÃNICO DE EQUIPAMENTOS PESADOS COM ENCARGOS COMPLEMENTARES</t>
        </is>
      </c>
      <c r="C6143" s="330" t="inlineStr">
        <is>
          <t>H</t>
        </is>
      </c>
      <c r="D6143" s="330" t="n">
        <v>55.18</v>
      </c>
      <c r="E6143" s="330" t="n">
        <v>58.81</v>
      </c>
      <c r="F6143" s="330" t="inlineStr"/>
    </row>
    <row r="6144" ht="15" customHeight="1" s="496">
      <c r="A6144" s="330" t="n">
        <v>90780</v>
      </c>
      <c r="B6144" s="331" t="inlineStr">
        <is>
          <t>MESTRE DE OBRAS COM ENCARGOS COMPLEMENTARES</t>
        </is>
      </c>
      <c r="C6144" s="330" t="inlineStr">
        <is>
          <t>H</t>
        </is>
      </c>
      <c r="D6144" s="330" t="n">
        <v>53.68</v>
      </c>
      <c r="E6144" s="330" t="n">
        <v>57.16</v>
      </c>
      <c r="F6144" s="330" t="inlineStr"/>
    </row>
    <row r="6145" ht="15" customHeight="1" s="496">
      <c r="A6145" s="330" t="n">
        <v>94295</v>
      </c>
      <c r="B6145" s="331" t="inlineStr">
        <is>
          <t>MESTRE DE OBRAS COM ENCARGOS COMPLEMENTARES</t>
        </is>
      </c>
      <c r="C6145" s="330" t="inlineStr">
        <is>
          <t>MES</t>
        </is>
      </c>
      <c r="D6145" s="330" t="n">
        <v>9179.68</v>
      </c>
      <c r="E6145" s="330" t="n">
        <v>9777.43</v>
      </c>
      <c r="F6145" s="330" t="inlineStr"/>
    </row>
    <row r="6146" ht="30" customHeight="1" s="496">
      <c r="A6146" s="330" t="n">
        <v>88277</v>
      </c>
      <c r="B6146" s="331" t="inlineStr">
        <is>
          <t>MONTADOR (TUBO AÇO/EQUIPAMENTOS) COM ENCARGOS COMPLEMENTARES</t>
        </is>
      </c>
      <c r="C6146" s="330" t="inlineStr">
        <is>
          <t>H</t>
        </is>
      </c>
      <c r="D6146" s="330" t="n">
        <v>38.71</v>
      </c>
      <c r="E6146" s="330" t="n">
        <v>41.02</v>
      </c>
      <c r="F6146" s="330" t="inlineStr"/>
    </row>
    <row r="6147" ht="15" customHeight="1" s="496">
      <c r="A6147" s="330" t="n">
        <v>100307</v>
      </c>
      <c r="B6147" s="331" t="inlineStr">
        <is>
          <t>MONTADOR DE ELETROELETRÔNICOS COM ENCARGOS COMPLEMENTARES</t>
        </is>
      </c>
      <c r="C6147" s="330" t="inlineStr">
        <is>
          <t>H</t>
        </is>
      </c>
      <c r="D6147" s="330" t="n">
        <v>37.65</v>
      </c>
      <c r="E6147" s="330" t="n">
        <v>39.78</v>
      </c>
      <c r="F6147" s="330" t="inlineStr"/>
    </row>
    <row r="6148" ht="15" customHeight="1" s="496">
      <c r="A6148" s="330" t="n">
        <v>101417</v>
      </c>
      <c r="B6148" s="331" t="inlineStr">
        <is>
          <t>MONTADOR DE ELETROELETRÔNICOS COM ENCARGOS COMPLEMENTARES</t>
        </is>
      </c>
      <c r="C6148" s="330" t="inlineStr">
        <is>
          <t>MES</t>
        </is>
      </c>
      <c r="D6148" s="330" t="n">
        <v>6377.01</v>
      </c>
      <c r="E6148" s="330" t="n">
        <v>6740.42</v>
      </c>
      <c r="F6148" s="330" t="inlineStr"/>
    </row>
    <row r="6149" ht="30" customHeight="1" s="496">
      <c r="A6149" s="330" t="n">
        <v>88278</v>
      </c>
      <c r="B6149" s="331" t="inlineStr">
        <is>
          <t>MONTADOR DE ESTRUTURAS METÁLICAS COM ENCARGOS COMPLEMENTARES</t>
        </is>
      </c>
      <c r="C6149" s="330" t="inlineStr">
        <is>
          <t>H</t>
        </is>
      </c>
      <c r="D6149" s="330" t="n">
        <v>30.26</v>
      </c>
      <c r="E6149" s="330" t="n">
        <v>31.91</v>
      </c>
      <c r="F6149" s="330" t="inlineStr">
        <is>
          <t>AS</t>
        </is>
      </c>
    </row>
    <row r="6150" ht="30" customHeight="1" s="496">
      <c r="A6150" s="330" t="n">
        <v>101418</v>
      </c>
      <c r="B6150" s="331" t="inlineStr">
        <is>
          <t>MONTADOR DE ESTRUTURAS METÁLICAS COM ENCARGOS COMPLEMENTARES</t>
        </is>
      </c>
      <c r="C6150" s="330" t="inlineStr">
        <is>
          <t>MES</t>
        </is>
      </c>
      <c r="D6150" s="330" t="n">
        <v>5192.46</v>
      </c>
      <c r="E6150" s="330" t="n">
        <v>5478.3</v>
      </c>
      <c r="F6150" s="330" t="inlineStr"/>
    </row>
    <row r="6151" ht="15" customHeight="1" s="496">
      <c r="A6151" s="330" t="n">
        <v>101419</v>
      </c>
      <c r="B6151" s="331" t="inlineStr">
        <is>
          <t>MONTADOR DE MÁQUINAS COM ENCARGOS COMPLEMENTARES</t>
        </is>
      </c>
      <c r="C6151" s="330" t="inlineStr">
        <is>
          <t>MES</t>
        </is>
      </c>
      <c r="D6151" s="330" t="n">
        <v>5951.35</v>
      </c>
      <c r="E6151" s="330" t="n">
        <v>6280.86</v>
      </c>
      <c r="F6151" s="330" t="inlineStr"/>
    </row>
    <row r="6152" ht="15" customHeight="1" s="496">
      <c r="A6152" s="330" t="n">
        <v>88279</v>
      </c>
      <c r="B6152" s="331" t="inlineStr">
        <is>
          <t>MONTADOR ELETROMECÂNICO COM ENCARGOS COMPLEMENTARES</t>
        </is>
      </c>
      <c r="C6152" s="330" t="inlineStr">
        <is>
          <t>H</t>
        </is>
      </c>
      <c r="D6152" s="330" t="n">
        <v>35.13</v>
      </c>
      <c r="E6152" s="330" t="n">
        <v>37.07</v>
      </c>
      <c r="F6152" s="330" t="inlineStr"/>
    </row>
    <row r="6153" ht="15" customHeight="1" s="496">
      <c r="A6153" s="330" t="n">
        <v>88281</v>
      </c>
      <c r="B6153" s="331" t="inlineStr">
        <is>
          <t>MOTORISTA DE BASCULANTE COM ENCARGOS COMPLEMENTARES</t>
        </is>
      </c>
      <c r="C6153" s="330" t="inlineStr">
        <is>
          <t>H</t>
        </is>
      </c>
      <c r="D6153" s="330" t="n">
        <v>38.29</v>
      </c>
      <c r="E6153" s="330" t="n">
        <v>40.57</v>
      </c>
      <c r="F6153" s="330" t="inlineStr"/>
    </row>
    <row r="6154" ht="15" customHeight="1" s="496">
      <c r="A6154" s="330" t="n">
        <v>93558</v>
      </c>
      <c r="B6154" s="331" t="inlineStr">
        <is>
          <t>MOTORISTA DE CAMINHAO COM ENCARGOS COMPLEMENTARES</t>
        </is>
      </c>
      <c r="C6154" s="330" t="inlineStr">
        <is>
          <t>MES</t>
        </is>
      </c>
      <c r="D6154" s="330" t="n">
        <v>6427.5</v>
      </c>
      <c r="E6154" s="330" t="n">
        <v>6811.7</v>
      </c>
      <c r="F6154" s="330" t="inlineStr"/>
    </row>
    <row r="6155" ht="30" customHeight="1" s="496">
      <c r="A6155" s="330" t="n">
        <v>101420</v>
      </c>
      <c r="B6155" s="331" t="inlineStr">
        <is>
          <t>MOTORISTA DE CAMINHÃO BASCULANTE COM ENCARGOS COMPLEMENTARES</t>
        </is>
      </c>
      <c r="C6155" s="330" t="inlineStr">
        <is>
          <t>MES</t>
        </is>
      </c>
      <c r="D6155" s="330" t="n">
        <v>6616.61</v>
      </c>
      <c r="E6155" s="330" t="n">
        <v>7015.87</v>
      </c>
      <c r="F6155" s="330" t="inlineStr"/>
    </row>
    <row r="6156" ht="15" customHeight="1" s="496">
      <c r="A6156" s="330" t="n">
        <v>101421</v>
      </c>
      <c r="B6156" s="331" t="inlineStr">
        <is>
          <t>MOTORISTA DE CAMINHÃO CARRETA COM ENCARGOS COMPLEMENTARES</t>
        </is>
      </c>
      <c r="C6156" s="330" t="inlineStr">
        <is>
          <t>MES</t>
        </is>
      </c>
      <c r="D6156" s="330" t="n">
        <v>7603.65</v>
      </c>
      <c r="E6156" s="330" t="n">
        <v>8081.53</v>
      </c>
      <c r="F6156" s="330" t="inlineStr"/>
    </row>
    <row r="6157" ht="15" customHeight="1" s="496">
      <c r="A6157" s="330" t="n">
        <v>88282</v>
      </c>
      <c r="B6157" s="331" t="inlineStr">
        <is>
          <t>MOTORISTA DE CAMINHÃO COM ENCARGOS COMPLEMENTARES</t>
        </is>
      </c>
      <c r="C6157" s="330" t="inlineStr">
        <is>
          <t>H</t>
        </is>
      </c>
      <c r="D6157" s="330" t="n">
        <v>37.21</v>
      </c>
      <c r="E6157" s="330" t="n">
        <v>39.42</v>
      </c>
      <c r="F6157" s="330" t="inlineStr"/>
    </row>
    <row r="6158" ht="30" customHeight="1" s="496">
      <c r="A6158" s="330" t="n">
        <v>88283</v>
      </c>
      <c r="B6158" s="331" t="inlineStr">
        <is>
          <t>MOTORISTA DE CAMINHÃO E CARRETA COM ENCARGOS COMPLEMENTARES</t>
        </is>
      </c>
      <c r="C6158" s="330" t="inlineStr">
        <is>
          <t>H</t>
        </is>
      </c>
      <c r="D6158" s="330" t="n">
        <v>43.93</v>
      </c>
      <c r="E6158" s="330" t="n">
        <v>46.66</v>
      </c>
      <c r="F6158" s="330" t="inlineStr"/>
    </row>
    <row r="6159" ht="15" customHeight="1" s="496">
      <c r="A6159" s="330" t="n">
        <v>101422</v>
      </c>
      <c r="B6159" s="331" t="inlineStr">
        <is>
          <t>MOTORISTA DE CARRO DE PASSEIO COM ENCARGOS COMPLEMENTARES</t>
        </is>
      </c>
      <c r="C6159" s="330" t="inlineStr">
        <is>
          <t>MES</t>
        </is>
      </c>
      <c r="D6159" s="330" t="n">
        <v>5593.34</v>
      </c>
      <c r="E6159" s="330" t="n">
        <v>5911.1</v>
      </c>
      <c r="F6159" s="330" t="inlineStr"/>
    </row>
    <row r="6160" ht="15" customHeight="1" s="496">
      <c r="A6160" s="330" t="n">
        <v>88284</v>
      </c>
      <c r="B6160" s="331" t="inlineStr">
        <is>
          <t>MOTORISTA DE VEÍCULO LEVE COM ENCARGOS COMPLEMENTARES</t>
        </is>
      </c>
      <c r="C6160" s="330" t="inlineStr">
        <is>
          <t>H</t>
        </is>
      </c>
      <c r="D6160" s="330" t="n">
        <v>32.43</v>
      </c>
      <c r="E6160" s="330" t="n">
        <v>34.25</v>
      </c>
      <c r="F6160" s="330" t="inlineStr"/>
    </row>
    <row r="6161" ht="30" customHeight="1" s="496">
      <c r="A6161" s="330" t="n">
        <v>101424</v>
      </c>
      <c r="B6161" s="331" t="inlineStr">
        <is>
          <t>MOTORISTA OPERADOR DE CAMINHÃO COM MUNCK COM ENCARGOS COMPLEMENTARES</t>
        </is>
      </c>
      <c r="C6161" s="330" t="inlineStr">
        <is>
          <t>MES</t>
        </is>
      </c>
      <c r="D6161" s="330" t="n">
        <v>6616.79</v>
      </c>
      <c r="E6161" s="330" t="n">
        <v>7016.06</v>
      </c>
      <c r="F6161" s="330" t="inlineStr"/>
    </row>
    <row r="6162" ht="15" customHeight="1" s="496">
      <c r="A6162" s="330" t="n">
        <v>88286</v>
      </c>
      <c r="B6162" s="331" t="inlineStr">
        <is>
          <t>MOTORISTA OPERADOR DE MUNCK COM ENCARGOS COMPLEMENTARES</t>
        </is>
      </c>
      <c r="C6162" s="330" t="inlineStr">
        <is>
          <t>H</t>
        </is>
      </c>
      <c r="D6162" s="330" t="n">
        <v>38.61</v>
      </c>
      <c r="E6162" s="330" t="n">
        <v>40.92</v>
      </c>
      <c r="F6162" s="330" t="inlineStr"/>
    </row>
    <row r="6163" ht="15" customHeight="1" s="496">
      <c r="A6163" s="330" t="n">
        <v>88288</v>
      </c>
      <c r="B6163" s="331" t="inlineStr">
        <is>
          <t>NIVELADOR COM ENCARGOS COMPLEMENTARES</t>
        </is>
      </c>
      <c r="C6163" s="330" t="inlineStr">
        <is>
          <t>H</t>
        </is>
      </c>
      <c r="D6163" s="330" t="n">
        <v>25.76</v>
      </c>
      <c r="E6163" s="330" t="n">
        <v>27.06</v>
      </c>
      <c r="F6163" s="330" t="inlineStr"/>
    </row>
    <row r="6164" ht="15" customHeight="1" s="496">
      <c r="A6164" s="330" t="n">
        <v>101425</v>
      </c>
      <c r="B6164" s="331" t="inlineStr">
        <is>
          <t>NIVELADOR COM ENCARGOS COMPLEMENTARES</t>
        </is>
      </c>
      <c r="C6164" s="330" t="inlineStr">
        <is>
          <t>MES</t>
        </is>
      </c>
      <c r="D6164" s="330" t="n">
        <v>4422.69</v>
      </c>
      <c r="E6164" s="330" t="n">
        <v>4649.13</v>
      </c>
      <c r="F6164" s="330" t="inlineStr"/>
    </row>
    <row r="6165" ht="15" customHeight="1" s="496">
      <c r="A6165" s="330" t="n">
        <v>101426</v>
      </c>
      <c r="B6165" s="331" t="inlineStr">
        <is>
          <t>OPERADOR DE BATE-ESTACA COM ENCARGOS COMPLEMENTARES</t>
        </is>
      </c>
      <c r="C6165" s="330" t="inlineStr">
        <is>
          <t>MES</t>
        </is>
      </c>
      <c r="D6165" s="330" t="n">
        <v>6908.76</v>
      </c>
      <c r="E6165" s="330" t="n">
        <v>7331.29</v>
      </c>
      <c r="F6165" s="330" t="inlineStr"/>
    </row>
    <row r="6166" ht="30" customHeight="1" s="496">
      <c r="A6166" s="330" t="n">
        <v>88291</v>
      </c>
      <c r="B6166" s="331" t="inlineStr">
        <is>
          <t>OPERADOR DE BETONEIRA (CAMINHÃO) COM ENCARGOS COMPLEMENTARES</t>
        </is>
      </c>
      <c r="C6166" s="330" t="inlineStr">
        <is>
          <t>H</t>
        </is>
      </c>
      <c r="D6166" s="330" t="n">
        <v>41.72</v>
      </c>
      <c r="E6166" s="330" t="n">
        <v>44.28</v>
      </c>
      <c r="F6166" s="330" t="inlineStr"/>
    </row>
    <row r="6167" ht="30" customHeight="1" s="496">
      <c r="A6167" s="330" t="n">
        <v>101427</v>
      </c>
      <c r="B6167" s="331" t="inlineStr">
        <is>
          <t>OPERADOR DE BETONEIRA (CAMINHÃO) COM ENCARGOS COMPLEMENTARES</t>
        </is>
      </c>
      <c r="C6167" s="330" t="inlineStr">
        <is>
          <t>MES</t>
        </is>
      </c>
      <c r="D6167" s="330" t="n">
        <v>7198.2</v>
      </c>
      <c r="E6167" s="330" t="n">
        <v>7643.78</v>
      </c>
      <c r="F6167" s="330" t="inlineStr"/>
    </row>
    <row r="6168" ht="30" customHeight="1" s="496">
      <c r="A6168" s="330" t="n">
        <v>101428</v>
      </c>
      <c r="B6168" s="331" t="inlineStr">
        <is>
          <t>OPERADOR DE BETONEIRA ESTACIONÁRIA COM ENCARGOS COMPLEMENTARES</t>
        </is>
      </c>
      <c r="C6168" s="330" t="inlineStr">
        <is>
          <t>MES</t>
        </is>
      </c>
      <c r="D6168" s="330" t="n">
        <v>5485.18</v>
      </c>
      <c r="E6168" s="330" t="n">
        <v>5794.33</v>
      </c>
      <c r="F6168" s="330" t="inlineStr"/>
    </row>
    <row r="6169" ht="30" customHeight="1" s="496">
      <c r="A6169" s="330" t="n">
        <v>88377</v>
      </c>
      <c r="B6169" s="331" t="inlineStr">
        <is>
          <t>OPERADOR DE BETONEIRA ESTACIONÁRIA/MISTURADOR COM ENCARGOS COMPLEMENTARES</t>
        </is>
      </c>
      <c r="C6169" s="330" t="inlineStr">
        <is>
          <t>H</t>
        </is>
      </c>
      <c r="D6169" s="330" t="n">
        <v>31.88</v>
      </c>
      <c r="E6169" s="330" t="n">
        <v>33.65</v>
      </c>
      <c r="F6169" s="330" t="inlineStr">
        <is>
          <t>AS</t>
        </is>
      </c>
    </row>
    <row r="6170" ht="30" customHeight="1" s="496">
      <c r="A6170" s="330" t="n">
        <v>101429</v>
      </c>
      <c r="B6170" s="331" t="inlineStr">
        <is>
          <t>OPERADOR DE COMPRESSOR DE AR OU COMPRESSORISTA COM ENCARGOS COMPLEMENTARES</t>
        </is>
      </c>
      <c r="C6170" s="330" t="inlineStr">
        <is>
          <t>MES</t>
        </is>
      </c>
      <c r="D6170" s="330" t="n">
        <v>5552.38</v>
      </c>
      <c r="E6170" s="330" t="n">
        <v>5866.88</v>
      </c>
      <c r="F6170" s="330" t="inlineStr"/>
    </row>
    <row r="6171" ht="30" customHeight="1" s="496">
      <c r="A6171" s="330" t="n">
        <v>88292</v>
      </c>
      <c r="B6171" s="331" t="inlineStr">
        <is>
          <t>OPERADOR DE COMPRESSOR OU COMPRESSORISTA COM ENCARGOS COMPLEMENTARES</t>
        </is>
      </c>
      <c r="C6171" s="330" t="inlineStr">
        <is>
          <t>H</t>
        </is>
      </c>
      <c r="D6171" s="330" t="n">
        <v>32.26</v>
      </c>
      <c r="E6171" s="330" t="n">
        <v>34.07</v>
      </c>
      <c r="F6171" s="330" t="inlineStr"/>
    </row>
    <row r="6172" ht="30" customHeight="1" s="496">
      <c r="A6172" s="330" t="n">
        <v>88293</v>
      </c>
      <c r="B6172" s="331" t="inlineStr">
        <is>
          <t>OPERADOR DE DEMARCADORA DE FAIXAS COM ENCARGOS COMPLEMENTARES</t>
        </is>
      </c>
      <c r="C6172" s="330" t="inlineStr">
        <is>
          <t>H</t>
        </is>
      </c>
      <c r="D6172" s="330" t="n">
        <v>41.72</v>
      </c>
      <c r="E6172" s="330" t="n">
        <v>44.28</v>
      </c>
      <c r="F6172" s="330" t="inlineStr"/>
    </row>
    <row r="6173" ht="30" customHeight="1" s="496">
      <c r="A6173" s="330" t="n">
        <v>101430</v>
      </c>
      <c r="B6173" s="331" t="inlineStr">
        <is>
          <t>OPERADOR DE DEMARCADORA DE FAIXAS DE TRÁFEGO COM ENCARGOS COMPLEMENTARES</t>
        </is>
      </c>
      <c r="C6173" s="330" t="inlineStr">
        <is>
          <t>MES</t>
        </is>
      </c>
      <c r="D6173" s="330" t="n">
        <v>7198.2</v>
      </c>
      <c r="E6173" s="330" t="n">
        <v>7643.78</v>
      </c>
      <c r="F6173" s="330" t="inlineStr"/>
    </row>
    <row r="6174" ht="15" customHeight="1" s="496">
      <c r="A6174" s="330" t="n">
        <v>88294</v>
      </c>
      <c r="B6174" s="331" t="inlineStr">
        <is>
          <t>OPERADOR DE ESCAVADEIRA COM ENCARGOS COMPLEMENTARES</t>
        </is>
      </c>
      <c r="C6174" s="330" t="inlineStr">
        <is>
          <t>H</t>
        </is>
      </c>
      <c r="D6174" s="330" t="n">
        <v>42.74</v>
      </c>
      <c r="E6174" s="330" t="n">
        <v>45.39</v>
      </c>
      <c r="F6174" s="330" t="inlineStr"/>
    </row>
    <row r="6175" ht="15" customHeight="1" s="496">
      <c r="A6175" s="330" t="n">
        <v>101431</v>
      </c>
      <c r="B6175" s="331" t="inlineStr">
        <is>
          <t>OPERADOR DE ESCAVADEIRA COM ENCARGOS COMPLEMENTARES</t>
        </is>
      </c>
      <c r="C6175" s="330" t="inlineStr">
        <is>
          <t>MES</t>
        </is>
      </c>
      <c r="D6175" s="330" t="n">
        <v>7356.77</v>
      </c>
      <c r="E6175" s="330" t="n">
        <v>7814.98</v>
      </c>
      <c r="F6175" s="330" t="inlineStr"/>
    </row>
    <row r="6176" ht="15" customHeight="1" s="496">
      <c r="A6176" s="330" t="n">
        <v>88295</v>
      </c>
      <c r="B6176" s="331" t="inlineStr">
        <is>
          <t>OPERADOR DE GUINCHO COM ENCARGOS COMPLEMENTARES</t>
        </is>
      </c>
      <c r="C6176" s="330" t="inlineStr">
        <is>
          <t>H</t>
        </is>
      </c>
      <c r="D6176" s="330" t="n">
        <v>41.59</v>
      </c>
      <c r="E6176" s="330" t="n">
        <v>44.14</v>
      </c>
      <c r="F6176" s="330" t="inlineStr"/>
    </row>
    <row r="6177" ht="30" customHeight="1" s="496">
      <c r="A6177" s="330" t="n">
        <v>101432</v>
      </c>
      <c r="B6177" s="331" t="inlineStr">
        <is>
          <t>OPERADOR DE GUINCHO OU GUINCHEIRO COM ENCARGOS COMPLEMENTARES</t>
        </is>
      </c>
      <c r="C6177" s="330" t="inlineStr">
        <is>
          <t>MES</t>
        </is>
      </c>
      <c r="D6177" s="330" t="n">
        <v>7132.64</v>
      </c>
      <c r="E6177" s="330" t="n">
        <v>7573.01</v>
      </c>
      <c r="F6177" s="330" t="inlineStr"/>
    </row>
    <row r="6178" ht="15" customHeight="1" s="496">
      <c r="A6178" s="330" t="n">
        <v>88296</v>
      </c>
      <c r="B6178" s="331" t="inlineStr">
        <is>
          <t>OPERADOR DE GUINDASTE COM ENCARGOS COMPLEMENTARES</t>
        </is>
      </c>
      <c r="C6178" s="330" t="inlineStr">
        <is>
          <t>H</t>
        </is>
      </c>
      <c r="D6178" s="330" t="n">
        <v>42.44</v>
      </c>
      <c r="E6178" s="330" t="n">
        <v>45.06</v>
      </c>
      <c r="F6178" s="330" t="inlineStr"/>
    </row>
    <row r="6179" ht="15" customHeight="1" s="496">
      <c r="A6179" s="330" t="n">
        <v>101433</v>
      </c>
      <c r="B6179" s="331" t="inlineStr">
        <is>
          <t>OPERADOR DE GUINDASTE COM ENCARGOS COMPLEMENTARES</t>
        </is>
      </c>
      <c r="C6179" s="330" t="inlineStr">
        <is>
          <t>MES</t>
        </is>
      </c>
      <c r="D6179" s="330" t="n">
        <v>7278.88</v>
      </c>
      <c r="E6179" s="330" t="n">
        <v>7730.89</v>
      </c>
      <c r="F6179" s="330" t="inlineStr"/>
    </row>
    <row r="6180" ht="30" customHeight="1" s="496">
      <c r="A6180" s="330" t="n">
        <v>101434</v>
      </c>
      <c r="B6180" s="331" t="inlineStr">
        <is>
          <t>OPERADOR DE JATO ABRASIVO OU JATISTA COM ENCARGOS COMPLEMENTARES</t>
        </is>
      </c>
      <c r="C6180" s="330" t="inlineStr">
        <is>
          <t>MES</t>
        </is>
      </c>
      <c r="D6180" s="330" t="n">
        <v>5800.27</v>
      </c>
      <c r="E6180" s="330" t="n">
        <v>6134.51</v>
      </c>
      <c r="F6180" s="330" t="inlineStr"/>
    </row>
    <row r="6181" ht="30" customHeight="1" s="496">
      <c r="A6181" s="330" t="n">
        <v>88298</v>
      </c>
      <c r="B6181" s="331" t="inlineStr">
        <is>
          <t>OPERADOR DE MARTELETE OU MARTELETEIRO COM ENCARGOS COMPLEMENTARES</t>
        </is>
      </c>
      <c r="C6181" s="330" t="inlineStr">
        <is>
          <t>H</t>
        </is>
      </c>
      <c r="D6181" s="330" t="n">
        <v>33.1</v>
      </c>
      <c r="E6181" s="330" t="n">
        <v>34.97</v>
      </c>
      <c r="F6181" s="330" t="inlineStr"/>
    </row>
    <row r="6182" ht="30" customHeight="1" s="496">
      <c r="A6182" s="330" t="n">
        <v>101436</v>
      </c>
      <c r="B6182" s="331" t="inlineStr">
        <is>
          <t>OPERADOR DE MARTELETE OU MARTELETEIRO COM ENCARGOS COMPLEMENTARES</t>
        </is>
      </c>
      <c r="C6182" s="330" t="inlineStr">
        <is>
          <t>MES</t>
        </is>
      </c>
      <c r="D6182" s="330" t="n">
        <v>5696.81</v>
      </c>
      <c r="E6182" s="330" t="n">
        <v>6022.81</v>
      </c>
      <c r="F6182" s="330" t="inlineStr"/>
    </row>
    <row r="6183" ht="15" customHeight="1" s="496">
      <c r="A6183" s="330" t="n">
        <v>101437</v>
      </c>
      <c r="B6183" s="331" t="inlineStr">
        <is>
          <t>OPERADOR DE MOTO SCRAPER COM ENCARGOS COMPLEMENTARES</t>
        </is>
      </c>
      <c r="C6183" s="330" t="inlineStr">
        <is>
          <t>MES</t>
        </is>
      </c>
      <c r="D6183" s="330" t="n">
        <v>8302.77</v>
      </c>
      <c r="E6183" s="330" t="n">
        <v>8836.33</v>
      </c>
      <c r="F6183" s="330" t="inlineStr"/>
    </row>
    <row r="6184" ht="15" customHeight="1" s="496">
      <c r="A6184" s="330" t="n">
        <v>88299</v>
      </c>
      <c r="B6184" s="331" t="inlineStr">
        <is>
          <t>OPERADOR DE MOTO-ESCREIPER COM ENCARGOS COMPLEMENTARES</t>
        </is>
      </c>
      <c r="C6184" s="330" t="inlineStr">
        <is>
          <t>H</t>
        </is>
      </c>
      <c r="D6184" s="330" t="n">
        <v>48.06</v>
      </c>
      <c r="E6184" s="330" t="n">
        <v>51.13</v>
      </c>
      <c r="F6184" s="330" t="inlineStr"/>
    </row>
    <row r="6185" ht="15" customHeight="1" s="496">
      <c r="A6185" s="330" t="n">
        <v>88300</v>
      </c>
      <c r="B6185" s="331" t="inlineStr">
        <is>
          <t>OPERADOR DE MOTONIVELADORA COM ENCARGOS COMPLEMENTARES</t>
        </is>
      </c>
      <c r="C6185" s="330" t="inlineStr">
        <is>
          <t>H</t>
        </is>
      </c>
      <c r="D6185" s="330" t="n">
        <v>48.06</v>
      </c>
      <c r="E6185" s="330" t="n">
        <v>51.13</v>
      </c>
      <c r="F6185" s="330" t="inlineStr"/>
    </row>
    <row r="6186" ht="15" customHeight="1" s="496">
      <c r="A6186" s="330" t="n">
        <v>101438</v>
      </c>
      <c r="B6186" s="331" t="inlineStr">
        <is>
          <t>OPERADOR DE MOTONIVELADORA COM ENCARGOS COMPLEMENTARES</t>
        </is>
      </c>
      <c r="C6186" s="330" t="inlineStr">
        <is>
          <t>MES</t>
        </is>
      </c>
      <c r="D6186" s="330" t="n">
        <v>8302.77</v>
      </c>
      <c r="E6186" s="330" t="n">
        <v>8836.33</v>
      </c>
      <c r="F6186" s="330" t="inlineStr"/>
    </row>
    <row r="6187" ht="30" customHeight="1" s="496">
      <c r="A6187" s="330" t="n">
        <v>88297</v>
      </c>
      <c r="B6187" s="331" t="inlineStr">
        <is>
          <t>OPERADOR DE MÁQUINAS E EQUIPAMENTOS COM ENCARGOS COMPLEMENTARES</t>
        </is>
      </c>
      <c r="C6187" s="330" t="inlineStr">
        <is>
          <t>H</t>
        </is>
      </c>
      <c r="D6187" s="330" t="n">
        <v>41.86</v>
      </c>
      <c r="E6187" s="330" t="n">
        <v>44.43</v>
      </c>
      <c r="F6187" s="330" t="inlineStr">
        <is>
          <t>AS</t>
        </is>
      </c>
    </row>
    <row r="6188" ht="30" customHeight="1" s="496">
      <c r="A6188" s="330" t="n">
        <v>101435</v>
      </c>
      <c r="B6188" s="331" t="inlineStr">
        <is>
          <t>OPERADOR DE MÁQUINAS E TRATORES DIVERSOS COM ENCARGOS COMPLEMENTARES</t>
        </is>
      </c>
      <c r="C6188" s="330" t="inlineStr">
        <is>
          <t>MES</t>
        </is>
      </c>
      <c r="D6188" s="330" t="n">
        <v>7204.94</v>
      </c>
      <c r="E6188" s="330" t="n">
        <v>7651.06</v>
      </c>
      <c r="F6188" s="330" t="inlineStr"/>
    </row>
    <row r="6189" ht="30" customHeight="1" s="496">
      <c r="A6189" s="330" t="n">
        <v>101440</v>
      </c>
      <c r="B6189" s="331" t="inlineStr">
        <is>
          <t>OPERADOR DE PAVIMENTADORA / MESA VIBROACABADORA COM ENCARGOS COMPLEMENTARES</t>
        </is>
      </c>
      <c r="C6189" s="330" t="inlineStr">
        <is>
          <t>MES</t>
        </is>
      </c>
      <c r="D6189" s="330" t="n">
        <v>7198.2</v>
      </c>
      <c r="E6189" s="330" t="n">
        <v>7643.78</v>
      </c>
      <c r="F6189" s="330" t="inlineStr"/>
    </row>
    <row r="6190" ht="15" customHeight="1" s="496">
      <c r="A6190" s="330" t="n">
        <v>88302</v>
      </c>
      <c r="B6190" s="331" t="inlineStr">
        <is>
          <t>OPERADOR DE PAVIMENTADORA COM ENCARGOS COMPLEMENTARES</t>
        </is>
      </c>
      <c r="C6190" s="330" t="inlineStr">
        <is>
          <t>H</t>
        </is>
      </c>
      <c r="D6190" s="330" t="n">
        <v>41.72</v>
      </c>
      <c r="E6190" s="330" t="n">
        <v>44.28</v>
      </c>
      <c r="F6190" s="330" t="inlineStr"/>
    </row>
    <row r="6191" ht="15" customHeight="1" s="496">
      <c r="A6191" s="330" t="n">
        <v>88301</v>
      </c>
      <c r="B6191" s="331" t="inlineStr">
        <is>
          <t>OPERADOR DE PÁ CARREGADEIRA COM ENCARGOS COMPLEMENTARES</t>
        </is>
      </c>
      <c r="C6191" s="330" t="inlineStr">
        <is>
          <t>H</t>
        </is>
      </c>
      <c r="D6191" s="330" t="n">
        <v>41.72</v>
      </c>
      <c r="E6191" s="330" t="n">
        <v>44.28</v>
      </c>
      <c r="F6191" s="330" t="inlineStr"/>
    </row>
    <row r="6192" ht="15" customHeight="1" s="496">
      <c r="A6192" s="330" t="n">
        <v>101439</v>
      </c>
      <c r="B6192" s="331" t="inlineStr">
        <is>
          <t>OPERADOR DE PÁ CARREGADEIRA COM ENCARGOS COMPLEMENTARES</t>
        </is>
      </c>
      <c r="C6192" s="330" t="inlineStr">
        <is>
          <t>MES</t>
        </is>
      </c>
      <c r="D6192" s="330" t="n">
        <v>7198.2</v>
      </c>
      <c r="E6192" s="330" t="n">
        <v>7643.78</v>
      </c>
      <c r="F6192" s="330" t="inlineStr"/>
    </row>
    <row r="6193" ht="15" customHeight="1" s="496">
      <c r="A6193" s="330" t="n">
        <v>88303</v>
      </c>
      <c r="B6193" s="331" t="inlineStr">
        <is>
          <t>OPERADOR DE ROLO COMPACTADOR COM ENCARGOS COMPLEMENTARES</t>
        </is>
      </c>
      <c r="C6193" s="330" t="inlineStr">
        <is>
          <t>H</t>
        </is>
      </c>
      <c r="D6193" s="330" t="n">
        <v>33.64</v>
      </c>
      <c r="E6193" s="330" t="n">
        <v>35.56</v>
      </c>
      <c r="F6193" s="330" t="inlineStr"/>
    </row>
    <row r="6194" ht="15" customHeight="1" s="496">
      <c r="A6194" s="330" t="n">
        <v>101441</v>
      </c>
      <c r="B6194" s="331" t="inlineStr">
        <is>
          <t>OPERADOR DE ROLO COMPACTADOR COM ENCARGOS COMPLEMENTARES</t>
        </is>
      </c>
      <c r="C6194" s="330" t="inlineStr">
        <is>
          <t>MES</t>
        </is>
      </c>
      <c r="D6194" s="330" t="n">
        <v>5793.5</v>
      </c>
      <c r="E6194" s="330" t="n">
        <v>6127.2</v>
      </c>
      <c r="F6194" s="330" t="inlineStr"/>
    </row>
    <row r="6195" ht="30" customHeight="1" s="496">
      <c r="A6195" s="330" t="n">
        <v>88304</v>
      </c>
      <c r="B6195" s="331" t="inlineStr">
        <is>
          <t>OPERADOR DE USINA DE ASFALTO, DE SOLOS OU DE CONCRETO COM ENCARGOS COMPLEMENTARES</t>
        </is>
      </c>
      <c r="C6195" s="330" t="inlineStr">
        <is>
          <t>H</t>
        </is>
      </c>
      <c r="D6195" s="330" t="n">
        <v>48.06</v>
      </c>
      <c r="E6195" s="330" t="n">
        <v>51.13</v>
      </c>
      <c r="F6195" s="330" t="inlineStr"/>
    </row>
    <row r="6196" ht="30" customHeight="1" s="496">
      <c r="A6196" s="330" t="n">
        <v>101443</v>
      </c>
      <c r="B6196" s="331" t="inlineStr">
        <is>
          <t>OPERADOR DE USINA DE ASFALTO, DE SOLOS OU DE CONCRETO COM ENCARGOS COMPLEMENTARES</t>
        </is>
      </c>
      <c r="C6196" s="330" t="inlineStr">
        <is>
          <t>MES</t>
        </is>
      </c>
      <c r="D6196" s="330" t="n">
        <v>8302.77</v>
      </c>
      <c r="E6196" s="330" t="n">
        <v>8836.33</v>
      </c>
      <c r="F6196" s="330" t="inlineStr"/>
    </row>
    <row r="6197" ht="30" customHeight="1" s="496">
      <c r="A6197" s="330" t="n">
        <v>88306</v>
      </c>
      <c r="B6197" s="331" t="inlineStr">
        <is>
          <t>OPERADOR JATO DE AREIA OU JATISTA COM ENCARGOS COMPLEMENTARES</t>
        </is>
      </c>
      <c r="C6197" s="330" t="inlineStr">
        <is>
          <t>H</t>
        </is>
      </c>
      <c r="D6197" s="330" t="n">
        <v>33.76</v>
      </c>
      <c r="E6197" s="330" t="n">
        <v>35.68</v>
      </c>
      <c r="F6197" s="330" t="inlineStr">
        <is>
          <t>AS</t>
        </is>
      </c>
    </row>
    <row r="6198" ht="15" customHeight="1" s="496">
      <c r="A6198" s="330" t="n">
        <v>88307</v>
      </c>
      <c r="B6198" s="331" t="inlineStr">
        <is>
          <t>OPERADOR PARA BATE ESTACAS COM ENCARGOS COMPLEMENTARES</t>
        </is>
      </c>
      <c r="C6198" s="330" t="inlineStr">
        <is>
          <t>H</t>
        </is>
      </c>
      <c r="D6198" s="330" t="n">
        <v>40.06</v>
      </c>
      <c r="E6198" s="330" t="n">
        <v>42.49</v>
      </c>
      <c r="F6198" s="330" t="inlineStr"/>
    </row>
    <row r="6199" ht="15" customHeight="1" s="496">
      <c r="A6199" s="330" t="n">
        <v>88308</v>
      </c>
      <c r="B6199" s="331" t="inlineStr">
        <is>
          <t>PASTILHEIRO COM ENCARGOS COMPLEMENTARES</t>
        </is>
      </c>
      <c r="C6199" s="330" t="inlineStr">
        <is>
          <t>H</t>
        </is>
      </c>
      <c r="D6199" s="330" t="n">
        <v>31.04</v>
      </c>
      <c r="E6199" s="330" t="n">
        <v>32.66</v>
      </c>
      <c r="F6199" s="330" t="inlineStr"/>
    </row>
    <row r="6200" ht="15" customHeight="1" s="496">
      <c r="A6200" s="330" t="n">
        <v>101444</v>
      </c>
      <c r="B6200" s="331" t="inlineStr">
        <is>
          <t>PASTILHEIRO COM ENCARGOS COMPLEMENTARES</t>
        </is>
      </c>
      <c r="C6200" s="330" t="inlineStr">
        <is>
          <t>MES</t>
        </is>
      </c>
      <c r="D6200" s="330" t="n">
        <v>5308.04</v>
      </c>
      <c r="E6200" s="330" t="n">
        <v>5588.57</v>
      </c>
      <c r="F6200" s="330" t="inlineStr"/>
    </row>
    <row r="6201" ht="15" customHeight="1" s="496">
      <c r="A6201" s="330" t="n">
        <v>88309</v>
      </c>
      <c r="B6201" s="331" t="inlineStr">
        <is>
          <t>PEDREIRO COM ENCARGOS COMPLEMENTARES</t>
        </is>
      </c>
      <c r="C6201" s="330" t="inlineStr">
        <is>
          <t>H</t>
        </is>
      </c>
      <c r="D6201" s="330" t="n">
        <v>31.17</v>
      </c>
      <c r="E6201" s="330" t="n">
        <v>32.8</v>
      </c>
      <c r="F6201" s="330" t="inlineStr">
        <is>
          <t>AS</t>
        </is>
      </c>
    </row>
    <row r="6202" ht="15" customHeight="1" s="496">
      <c r="A6202" s="330" t="n">
        <v>101445</v>
      </c>
      <c r="B6202" s="331" t="inlineStr">
        <is>
          <t>PEDREIRO COM ENCARGOS COMPLEMENTARES</t>
        </is>
      </c>
      <c r="C6202" s="330" t="inlineStr">
        <is>
          <t>MES</t>
        </is>
      </c>
      <c r="D6202" s="330" t="n">
        <v>5308.04</v>
      </c>
      <c r="E6202" s="330" t="n">
        <v>5588.57</v>
      </c>
      <c r="F6202" s="330" t="inlineStr"/>
    </row>
    <row r="6203" ht="15" customHeight="1" s="496">
      <c r="A6203" s="330" t="n">
        <v>88310</v>
      </c>
      <c r="B6203" s="331" t="inlineStr">
        <is>
          <t>PINTOR COM ENCARGOS COMPLEMENTARES</t>
        </is>
      </c>
      <c r="C6203" s="330" t="inlineStr">
        <is>
          <t>H</t>
        </is>
      </c>
      <c r="D6203" s="330" t="n">
        <v>32.59</v>
      </c>
      <c r="E6203" s="330" t="n">
        <v>34.21</v>
      </c>
      <c r="F6203" s="330" t="inlineStr">
        <is>
          <t>AS</t>
        </is>
      </c>
    </row>
    <row r="6204" ht="15" customHeight="1" s="496">
      <c r="A6204" s="330" t="n">
        <v>101446</v>
      </c>
      <c r="B6204" s="331" t="inlineStr">
        <is>
          <t>PINTOR COM ENCARGOS COMPLEMENTARES</t>
        </is>
      </c>
      <c r="C6204" s="330" t="inlineStr">
        <is>
          <t>MES</t>
        </is>
      </c>
      <c r="D6204" s="330" t="n">
        <v>5565.71</v>
      </c>
      <c r="E6204" s="330" t="n">
        <v>5846.24</v>
      </c>
      <c r="F6204" s="330" t="inlineStr"/>
    </row>
    <row r="6205" ht="15" customHeight="1" s="496">
      <c r="A6205" s="330" t="n">
        <v>88311</v>
      </c>
      <c r="B6205" s="331" t="inlineStr">
        <is>
          <t>PINTOR DE LETREIROS COM ENCARGOS COMPLEMENTARES</t>
        </is>
      </c>
      <c r="C6205" s="330" t="inlineStr">
        <is>
          <t>H</t>
        </is>
      </c>
      <c r="D6205" s="330" t="n">
        <v>31.98</v>
      </c>
      <c r="E6205" s="330" t="n">
        <v>33.57</v>
      </c>
      <c r="F6205" s="330" t="inlineStr"/>
    </row>
    <row r="6206" ht="15" customHeight="1" s="496">
      <c r="A6206" s="330" t="n">
        <v>101447</v>
      </c>
      <c r="B6206" s="331" t="inlineStr">
        <is>
          <t>PINTOR DE LETREIROS COM ENCARGOS COMPLEMENTARES</t>
        </is>
      </c>
      <c r="C6206" s="330" t="inlineStr">
        <is>
          <t>MES</t>
        </is>
      </c>
      <c r="D6206" s="330" t="n">
        <v>5463.8</v>
      </c>
      <c r="E6206" s="330" t="n">
        <v>5736.21</v>
      </c>
      <c r="F6206" s="330" t="inlineStr"/>
    </row>
    <row r="6207" ht="15" customHeight="1" s="496">
      <c r="A6207" s="330" t="n">
        <v>88312</v>
      </c>
      <c r="B6207" s="331" t="inlineStr">
        <is>
          <t>PINTOR PARA TINTA EPÓXI COM ENCARGOS COMPLEMENTARES</t>
        </is>
      </c>
      <c r="C6207" s="330" t="inlineStr">
        <is>
          <t>H</t>
        </is>
      </c>
      <c r="D6207" s="330" t="n">
        <v>32.59</v>
      </c>
      <c r="E6207" s="330" t="n">
        <v>34.21</v>
      </c>
      <c r="F6207" s="330" t="inlineStr"/>
    </row>
    <row r="6208" ht="15" customHeight="1" s="496">
      <c r="A6208" s="330" t="n">
        <v>101448</v>
      </c>
      <c r="B6208" s="331" t="inlineStr">
        <is>
          <t>PINTOR PARA TINTA EPÓXI COM ENCARGOS COMPLEMENTARES</t>
        </is>
      </c>
      <c r="C6208" s="330" t="inlineStr">
        <is>
          <t>MES</t>
        </is>
      </c>
      <c r="D6208" s="330" t="n">
        <v>5565.71</v>
      </c>
      <c r="E6208" s="330" t="n">
        <v>5846.24</v>
      </c>
      <c r="F6208" s="330" t="inlineStr"/>
    </row>
    <row r="6209" ht="15" customHeight="1" s="496">
      <c r="A6209" s="330" t="n">
        <v>101449</v>
      </c>
      <c r="B6209" s="331" t="inlineStr">
        <is>
          <t>POCEIRO / ESCAVADOR DE VALAS COM ENCARGOS COMPLEMENTARES</t>
        </is>
      </c>
      <c r="C6209" s="330" t="inlineStr">
        <is>
          <t>MES</t>
        </is>
      </c>
      <c r="D6209" s="330" t="n">
        <v>5891.57</v>
      </c>
      <c r="E6209" s="330" t="n">
        <v>6233.08</v>
      </c>
      <c r="F6209" s="330" t="inlineStr"/>
    </row>
    <row r="6210" ht="15" customHeight="1" s="496">
      <c r="A6210" s="330" t="n">
        <v>88313</v>
      </c>
      <c r="B6210" s="331" t="inlineStr">
        <is>
          <t>POCEIRO COM ENCARGOS COMPLEMENTARES</t>
        </is>
      </c>
      <c r="C6210" s="330" t="inlineStr">
        <is>
          <t>H</t>
        </is>
      </c>
      <c r="D6210" s="330" t="n">
        <v>34.53</v>
      </c>
      <c r="E6210" s="330" t="n">
        <v>36.52</v>
      </c>
      <c r="F6210" s="330" t="inlineStr"/>
    </row>
    <row r="6211" ht="15" customHeight="1" s="496">
      <c r="A6211" s="330" t="n">
        <v>88314</v>
      </c>
      <c r="B6211" s="331" t="inlineStr">
        <is>
          <t>RASTELEIRO COM ENCARGOS COMPLEMENTARES</t>
        </is>
      </c>
      <c r="C6211" s="330" t="inlineStr">
        <is>
          <t>H</t>
        </is>
      </c>
      <c r="D6211" s="330" t="n">
        <v>27.84</v>
      </c>
      <c r="E6211" s="330" t="n">
        <v>29.29</v>
      </c>
      <c r="F6211" s="330" t="inlineStr"/>
    </row>
    <row r="6212" ht="15" customHeight="1" s="496">
      <c r="A6212" s="330" t="n">
        <v>88315</v>
      </c>
      <c r="B6212" s="331" t="inlineStr">
        <is>
          <t>SERRALHEIRO COM ENCARGOS COMPLEMENTARES</t>
        </is>
      </c>
      <c r="C6212" s="330" t="inlineStr">
        <is>
          <t>H</t>
        </is>
      </c>
      <c r="D6212" s="330" t="n">
        <v>35.91</v>
      </c>
      <c r="E6212" s="330" t="n">
        <v>37.93</v>
      </c>
      <c r="F6212" s="330" t="inlineStr">
        <is>
          <t>AS</t>
        </is>
      </c>
    </row>
    <row r="6213" ht="15" customHeight="1" s="496">
      <c r="A6213" s="330" t="n">
        <v>101451</v>
      </c>
      <c r="B6213" s="331" t="inlineStr">
        <is>
          <t>SERRALHEIRO COM ENCARGOS COMPLEMENTARES</t>
        </is>
      </c>
      <c r="C6213" s="330" t="inlineStr">
        <is>
          <t>MES</t>
        </is>
      </c>
      <c r="D6213" s="330" t="n">
        <v>6167.51</v>
      </c>
      <c r="E6213" s="330" t="n">
        <v>6516.49</v>
      </c>
      <c r="F6213" s="330" t="inlineStr"/>
    </row>
    <row r="6214" ht="15" customHeight="1" s="496">
      <c r="A6214" s="330" t="n">
        <v>88316</v>
      </c>
      <c r="B6214" s="331" t="inlineStr">
        <is>
          <t>SERVENTE COM ENCARGOS COMPLEMENTARES</t>
        </is>
      </c>
      <c r="C6214" s="330" t="inlineStr">
        <is>
          <t>H</t>
        </is>
      </c>
      <c r="D6214" s="330" t="n">
        <v>25.89</v>
      </c>
      <c r="E6214" s="330" t="n">
        <v>27.09</v>
      </c>
      <c r="F6214" s="330" t="inlineStr">
        <is>
          <t>AS</t>
        </is>
      </c>
    </row>
    <row r="6215" ht="15" customHeight="1" s="496">
      <c r="A6215" s="330" t="n">
        <v>101452</v>
      </c>
      <c r="B6215" s="331" t="inlineStr">
        <is>
          <t>SERVENTE DE OBRAS COM ENCARGOS COMPLEMENTARES</t>
        </is>
      </c>
      <c r="C6215" s="330" t="inlineStr">
        <is>
          <t>MES</t>
        </is>
      </c>
      <c r="D6215" s="330" t="n">
        <v>4400.32</v>
      </c>
      <c r="E6215" s="330" t="n">
        <v>4607.67</v>
      </c>
      <c r="F6215" s="330" t="inlineStr"/>
    </row>
    <row r="6216" ht="30" customHeight="1" s="496">
      <c r="A6216" s="330" t="n">
        <v>88318</v>
      </c>
      <c r="B6216" s="331" t="inlineStr">
        <is>
          <t>SOLDADOR A (PARA SOLDA A SER TESTADA COM RAIOS "X") COM ENCARGOS COMPLEMENTARES</t>
        </is>
      </c>
      <c r="C6216" s="330" t="inlineStr">
        <is>
          <t>H</t>
        </is>
      </c>
      <c r="D6216" s="330" t="n">
        <v>40.66</v>
      </c>
      <c r="E6216" s="330" t="n">
        <v>42.94</v>
      </c>
      <c r="F6216" s="330" t="inlineStr"/>
    </row>
    <row r="6217" ht="15" customHeight="1" s="496">
      <c r="A6217" s="330" t="n">
        <v>88317</v>
      </c>
      <c r="B6217" s="331" t="inlineStr">
        <is>
          <t>SOLDADOR COM ENCARGOS COMPLEMENTARES</t>
        </is>
      </c>
      <c r="C6217" s="330" t="inlineStr">
        <is>
          <t>H</t>
        </is>
      </c>
      <c r="D6217" s="330" t="n">
        <v>36.4</v>
      </c>
      <c r="E6217" s="330" t="n">
        <v>38.34</v>
      </c>
      <c r="F6217" s="330" t="inlineStr">
        <is>
          <t>AS</t>
        </is>
      </c>
    </row>
    <row r="6218" ht="15" customHeight="1" s="496">
      <c r="A6218" s="330" t="n">
        <v>101453</v>
      </c>
      <c r="B6218" s="331" t="inlineStr">
        <is>
          <t>SOLDADOR COM ENCARGOS COMPLEMENTARES</t>
        </is>
      </c>
      <c r="C6218" s="330" t="inlineStr">
        <is>
          <t>MES</t>
        </is>
      </c>
      <c r="D6218" s="330" t="n">
        <v>6241.75</v>
      </c>
      <c r="E6218" s="330" t="n">
        <v>6578.27</v>
      </c>
      <c r="F6218" s="330" t="inlineStr"/>
    </row>
    <row r="6219" ht="15" customHeight="1" s="496">
      <c r="A6219" s="330" t="n">
        <v>101454</v>
      </c>
      <c r="B6219" s="331" t="inlineStr">
        <is>
          <t>SOLDADOR ELÉTRICO COM ENCARGOS COMPLEMENTARES</t>
        </is>
      </c>
      <c r="C6219" s="330" t="inlineStr">
        <is>
          <t>MES</t>
        </is>
      </c>
      <c r="D6219" s="330" t="n">
        <v>6981.7</v>
      </c>
      <c r="E6219" s="330" t="n">
        <v>7377.15</v>
      </c>
      <c r="F6219" s="330" t="inlineStr"/>
    </row>
    <row r="6220" ht="15" customHeight="1" s="496">
      <c r="A6220" s="330" t="n">
        <v>100533</v>
      </c>
      <c r="B6220" s="331" t="inlineStr">
        <is>
          <t>TECNICO DE EDIFICACOES COM ENCARGOS COMPLEMENTARES</t>
        </is>
      </c>
      <c r="C6220" s="330" t="inlineStr">
        <is>
          <t>H</t>
        </is>
      </c>
      <c r="D6220" s="330" t="n">
        <v>43.3</v>
      </c>
      <c r="E6220" s="330" t="n">
        <v>46</v>
      </c>
      <c r="F6220" s="330" t="inlineStr"/>
    </row>
    <row r="6221" ht="15" customHeight="1" s="496">
      <c r="A6221" s="330" t="n">
        <v>100534</v>
      </c>
      <c r="B6221" s="331" t="inlineStr">
        <is>
          <t>TECNICO DE EDIFICACOES COM ENCARGOS COMPLEMENTARES</t>
        </is>
      </c>
      <c r="C6221" s="330" t="inlineStr">
        <is>
          <t>MES</t>
        </is>
      </c>
      <c r="D6221" s="330" t="n">
        <v>7417.07</v>
      </c>
      <c r="E6221" s="330" t="n">
        <v>7882.06</v>
      </c>
      <c r="F6221" s="330" t="inlineStr"/>
    </row>
    <row r="6222" ht="15" customHeight="1" s="496">
      <c r="A6222" s="330" t="n">
        <v>88323</v>
      </c>
      <c r="B6222" s="331" t="inlineStr">
        <is>
          <t>TELHADISTA COM ENCARGOS COMPLEMENTARES</t>
        </is>
      </c>
      <c r="C6222" s="330" t="inlineStr">
        <is>
          <t>H</t>
        </is>
      </c>
      <c r="D6222" s="330" t="n">
        <v>30.39</v>
      </c>
      <c r="E6222" s="330" t="n">
        <v>31.99</v>
      </c>
      <c r="F6222" s="330" t="inlineStr">
        <is>
          <t>AS</t>
        </is>
      </c>
    </row>
    <row r="6223" ht="15" customHeight="1" s="496">
      <c r="A6223" s="330" t="n">
        <v>101458</v>
      </c>
      <c r="B6223" s="331" t="inlineStr">
        <is>
          <t>TELHADOR COM ENCARGOS COMPLEMENTARES</t>
        </is>
      </c>
      <c r="C6223" s="330" t="inlineStr">
        <is>
          <t>MES</t>
        </is>
      </c>
      <c r="D6223" s="330" t="n">
        <v>5211.38</v>
      </c>
      <c r="E6223" s="330" t="n">
        <v>5488.58</v>
      </c>
      <c r="F6223" s="330" t="inlineStr"/>
    </row>
    <row r="6224" ht="15" customHeight="1" s="496">
      <c r="A6224" s="330" t="n">
        <v>90781</v>
      </c>
      <c r="B6224" s="331" t="inlineStr">
        <is>
          <t>TOPOGRAFO COM ENCARGOS COMPLEMENTARES</t>
        </is>
      </c>
      <c r="C6224" s="330" t="inlineStr">
        <is>
          <t>H</t>
        </is>
      </c>
      <c r="D6224" s="330" t="n">
        <v>51.89</v>
      </c>
      <c r="E6224" s="330" t="n">
        <v>55.28</v>
      </c>
      <c r="F6224" s="330" t="inlineStr"/>
    </row>
    <row r="6225" ht="15" customHeight="1" s="496">
      <c r="A6225" s="330" t="n">
        <v>94296</v>
      </c>
      <c r="B6225" s="331" t="inlineStr">
        <is>
          <t>TOPOGRAFO COM ENCARGOS COMPLEMENTARES</t>
        </is>
      </c>
      <c r="C6225" s="330" t="inlineStr">
        <is>
          <t>MES</t>
        </is>
      </c>
      <c r="D6225" s="330" t="n">
        <v>8968.48</v>
      </c>
      <c r="E6225" s="330" t="n">
        <v>9556.98</v>
      </c>
      <c r="F6225" s="330" t="inlineStr"/>
    </row>
    <row r="6226" ht="15" customHeight="1" s="496">
      <c r="A6226" s="330" t="n">
        <v>88324</v>
      </c>
      <c r="B6226" s="331" t="inlineStr">
        <is>
          <t>TRATORISTA COM ENCARGOS COMPLEMENTARES</t>
        </is>
      </c>
      <c r="C6226" s="330" t="inlineStr">
        <is>
          <t>H</t>
        </is>
      </c>
      <c r="D6226" s="330" t="n">
        <v>41.86</v>
      </c>
      <c r="E6226" s="330" t="n">
        <v>44.43</v>
      </c>
      <c r="F6226" s="330" t="inlineStr"/>
    </row>
    <row r="6227" ht="15" customHeight="1" s="496">
      <c r="A6227" s="330" t="n">
        <v>88321</v>
      </c>
      <c r="B6227" s="331" t="inlineStr">
        <is>
          <t>TÉCNICO DE LABORATÓRIO COM ENCARGOS COMPLEMENTARES</t>
        </is>
      </c>
      <c r="C6227" s="330" t="inlineStr">
        <is>
          <t>H</t>
        </is>
      </c>
      <c r="D6227" s="330" t="n">
        <v>79.43000000000001</v>
      </c>
      <c r="E6227" s="330" t="n">
        <v>85.01000000000001</v>
      </c>
      <c r="F6227" s="330" t="inlineStr"/>
    </row>
    <row r="6228" ht="30" customHeight="1" s="496">
      <c r="A6228" s="330" t="n">
        <v>101456</v>
      </c>
      <c r="B6228" s="331" t="inlineStr">
        <is>
          <t>TÉCNICO DE LABORATÓRIO E CAMPO DE CONSTRUÇÃO COM ENCARGOS COMPLEMENTARES</t>
        </is>
      </c>
      <c r="C6228" s="330" t="inlineStr">
        <is>
          <t>MES</t>
        </is>
      </c>
      <c r="D6228" s="330" t="n">
        <v>13760.61</v>
      </c>
      <c r="E6228" s="330" t="n">
        <v>14730.83</v>
      </c>
      <c r="F6228" s="330" t="inlineStr"/>
    </row>
    <row r="6229" ht="30" customHeight="1" s="496">
      <c r="A6229" s="330" t="n">
        <v>100309</v>
      </c>
      <c r="B6229" s="331" t="inlineStr">
        <is>
          <t>TÉCNICO EM SEGURANÇA DO TRABALHO COM ENCARGOS COMPLEMENTARES</t>
        </is>
      </c>
      <c r="C6229" s="330" t="inlineStr">
        <is>
          <t>H</t>
        </is>
      </c>
      <c r="D6229" s="330" t="n">
        <v>87.17</v>
      </c>
      <c r="E6229" s="330" t="n">
        <v>93.37</v>
      </c>
      <c r="F6229" s="330" t="inlineStr"/>
    </row>
    <row r="6230" ht="30" customHeight="1" s="496">
      <c r="A6230" s="330" t="n">
        <v>100321</v>
      </c>
      <c r="B6230" s="331" t="inlineStr">
        <is>
          <t>TÉCNICO EM SEGURANÇA DO TRABALHO COM ENCARGOS COMPLEMENTARES</t>
        </is>
      </c>
      <c r="C6230" s="330" t="inlineStr">
        <is>
          <t>MES</t>
        </is>
      </c>
      <c r="D6230" s="330" t="n">
        <v>14979.07</v>
      </c>
      <c r="E6230" s="330" t="n">
        <v>16046.33</v>
      </c>
      <c r="F6230" s="330" t="inlineStr"/>
    </row>
    <row r="6231" ht="15" customHeight="1" s="496">
      <c r="A6231" s="330" t="n">
        <v>88322</v>
      </c>
      <c r="B6231" s="331" t="inlineStr">
        <is>
          <t>TÉCNICO EM SONDAGEM COM ENCARGOS COMPLEMENTARES</t>
        </is>
      </c>
      <c r="C6231" s="330" t="inlineStr">
        <is>
          <t>H</t>
        </is>
      </c>
      <c r="D6231" s="330" t="n">
        <v>57.39</v>
      </c>
      <c r="E6231" s="330" t="n">
        <v>61.2</v>
      </c>
      <c r="F6231" s="330" t="inlineStr"/>
    </row>
    <row r="6232" ht="15" customHeight="1" s="496">
      <c r="A6232" s="330" t="n">
        <v>101457</v>
      </c>
      <c r="B6232" s="331" t="inlineStr">
        <is>
          <t>TÉCNICO EM SONDAGEM COM ENCARGOS COMPLEMENTARES</t>
        </is>
      </c>
      <c r="C6232" s="330" t="inlineStr">
        <is>
          <t>MES</t>
        </is>
      </c>
      <c r="D6232" s="330" t="n">
        <v>9897.709999999999</v>
      </c>
      <c r="E6232" s="330" t="n">
        <v>10558.3</v>
      </c>
      <c r="F6232" s="330" t="inlineStr"/>
    </row>
    <row r="6233" ht="15" customHeight="1" s="496">
      <c r="A6233" s="330" t="n">
        <v>88325</v>
      </c>
      <c r="B6233" s="331" t="inlineStr">
        <is>
          <t>VIDRACEIRO COM ENCARGOS COMPLEMENTARES</t>
        </is>
      </c>
      <c r="C6233" s="330" t="inlineStr">
        <is>
          <t>H</t>
        </is>
      </c>
      <c r="D6233" s="330" t="n">
        <v>28.65</v>
      </c>
      <c r="E6233" s="330" t="n">
        <v>30.08</v>
      </c>
      <c r="F6233" s="330" t="inlineStr">
        <is>
          <t>AS</t>
        </is>
      </c>
    </row>
    <row r="6234" ht="15" customHeight="1" s="496">
      <c r="A6234" s="330" t="n">
        <v>101459</v>
      </c>
      <c r="B6234" s="331" t="inlineStr">
        <is>
          <t>VIDRACEIRO COM ENCARGOS COMPLEMENTARES</t>
        </is>
      </c>
      <c r="C6234" s="330" t="inlineStr">
        <is>
          <t>MES</t>
        </is>
      </c>
      <c r="D6234" s="330" t="n">
        <v>4896.26</v>
      </c>
      <c r="E6234" s="330" t="n">
        <v>5143.99</v>
      </c>
      <c r="F6234" s="330" t="inlineStr"/>
    </row>
    <row r="6235" ht="15" customHeight="1" s="496">
      <c r="A6235" s="330" t="n">
        <v>100289</v>
      </c>
      <c r="B6235" s="331" t="inlineStr">
        <is>
          <t>VIGIA DIURNO COM ENCARGOS COMPLEMENTARES</t>
        </is>
      </c>
      <c r="C6235" s="330" t="inlineStr">
        <is>
          <t>H</t>
        </is>
      </c>
      <c r="D6235" s="330" t="n">
        <v>25.65</v>
      </c>
      <c r="E6235" s="330" t="n">
        <v>26.84</v>
      </c>
      <c r="F6235" s="330" t="inlineStr"/>
    </row>
    <row r="6236" ht="15" customHeight="1" s="496">
      <c r="A6236" s="330" t="n">
        <v>101460</v>
      </c>
      <c r="B6236" s="331" t="inlineStr">
        <is>
          <t>VIGIA DIURNO COM ENCARGOS COMPLEMENTARES</t>
        </is>
      </c>
      <c r="C6236" s="330" t="inlineStr">
        <is>
          <t>MES</t>
        </is>
      </c>
      <c r="D6236" s="330" t="n">
        <v>4400.32</v>
      </c>
      <c r="E6236" s="330" t="n">
        <v>4607.67</v>
      </c>
      <c r="F6236" s="330" t="inlineStr"/>
    </row>
    <row r="6237" ht="30" customHeight="1" s="496">
      <c r="A6237" s="330" t="n">
        <v>105011</v>
      </c>
      <c r="B6237" s="331" t="inlineStr">
        <is>
          <t>EXECUÇÃO DE LINHAS DE REFERÊNCIA EM GABARITO OU CAVALETE. AF_03/2024</t>
        </is>
      </c>
      <c r="C6237" s="330" t="inlineStr">
        <is>
          <t>M</t>
        </is>
      </c>
      <c r="D6237" s="330" t="n">
        <v>0.57</v>
      </c>
      <c r="E6237" s="330" t="n">
        <v>0.6</v>
      </c>
      <c r="F6237" s="330" t="inlineStr"/>
    </row>
    <row r="6238" ht="30" customHeight="1" s="496">
      <c r="A6238" s="330" t="n">
        <v>99061</v>
      </c>
      <c r="B6238" s="331" t="inlineStr">
        <is>
          <t>LOCAÇÃO COM CAVALETE COM ALTURA DE 0,50 M - 2 UTILIZAÇÕES. AF_03/2024</t>
        </is>
      </c>
      <c r="C6238" s="330" t="inlineStr">
        <is>
          <t>UN</t>
        </is>
      </c>
      <c r="D6238" s="330" t="n">
        <v>115.82</v>
      </c>
      <c r="E6238" s="330" t="n">
        <v>120.36</v>
      </c>
      <c r="F6238" s="330" t="inlineStr"/>
    </row>
    <row r="6239" ht="30" customHeight="1" s="496">
      <c r="A6239" s="330" t="n">
        <v>99060</v>
      </c>
      <c r="B6239" s="331" t="inlineStr">
        <is>
          <t>LOCAÇÃO COM CAVALETE COM ALTURA DE 1,00 M - 2 UTILIZAÇÕES. AF_03/2024</t>
        </is>
      </c>
      <c r="C6239" s="330" t="inlineStr">
        <is>
          <t>UN</t>
        </is>
      </c>
      <c r="D6239" s="330" t="n">
        <v>185.38</v>
      </c>
      <c r="E6239" s="330" t="n">
        <v>192.5</v>
      </c>
      <c r="F6239" s="330" t="inlineStr"/>
    </row>
    <row r="6240" ht="30" customHeight="1" s="496">
      <c r="A6240" s="330" t="n">
        <v>105009</v>
      </c>
      <c r="B6240" s="331" t="inlineStr">
        <is>
          <t>LOCAÇÃO CONVENCIONAL DE OBRA, UTILIZANDO GABARITO DE TÁBUAS CORRIDAS PONTALETADAS A CADA 1,50M - 2 UTILIZAÇÕES. AF_03/2024</t>
        </is>
      </c>
      <c r="C6240" s="330" t="inlineStr">
        <is>
          <t>M</t>
        </is>
      </c>
      <c r="D6240" s="330" t="n">
        <v>77.78</v>
      </c>
      <c r="E6240" s="330" t="n">
        <v>80.61</v>
      </c>
      <c r="F6240" s="330" t="inlineStr"/>
    </row>
    <row r="6241" ht="30" customHeight="1" s="496">
      <c r="A6241" s="330" t="n">
        <v>99059</v>
      </c>
      <c r="B6241" s="331" t="inlineStr">
        <is>
          <t>LOCAÇÃO CONVENCIONAL DE OBRA, UTILIZANDO GABARITO DE TÁBUAS CORRIDAS PONTALETADAS A CADA 2,00M - 2 UTILIZAÇÕES. AF_03/2024</t>
        </is>
      </c>
      <c r="C6241" s="330" t="inlineStr">
        <is>
          <t>M</t>
        </is>
      </c>
      <c r="D6241" s="330" t="n">
        <v>63.38</v>
      </c>
      <c r="E6241" s="330" t="n">
        <v>65.62</v>
      </c>
      <c r="F6241" s="330" t="inlineStr"/>
    </row>
    <row r="6242" ht="15" customHeight="1" s="496">
      <c r="A6242" s="330" t="n">
        <v>105007</v>
      </c>
      <c r="B6242" s="331" t="inlineStr">
        <is>
          <t>LOCAÇÃO DE PRAÇAS EM PONTALETEAMENTO. AF_03/2024</t>
        </is>
      </c>
      <c r="C6242" s="330" t="inlineStr">
        <is>
          <t>UN</t>
        </is>
      </c>
      <c r="D6242" s="330" t="n">
        <v>42.35</v>
      </c>
      <c r="E6242" s="330" t="n">
        <v>44.5</v>
      </c>
      <c r="F6242" s="330" t="inlineStr"/>
    </row>
    <row r="6243" ht="15" customHeight="1" s="496">
      <c r="A6243" s="330" t="n">
        <v>99063</v>
      </c>
      <c r="B6243" s="331" t="inlineStr">
        <is>
          <t>LOCAÇÃO DE REDE DE ÁGUA OU ESGOTO. AF_03/2024</t>
        </is>
      </c>
      <c r="C6243" s="330" t="inlineStr">
        <is>
          <t>M</t>
        </is>
      </c>
      <c r="D6243" s="330" t="n">
        <v>9.779999999999999</v>
      </c>
      <c r="E6243" s="330" t="n">
        <v>10.2</v>
      </c>
      <c r="F6243" s="330" t="inlineStr"/>
    </row>
    <row r="6244" ht="15" customHeight="1" s="496">
      <c r="A6244" s="330" t="n">
        <v>99062</v>
      </c>
      <c r="B6244" s="331" t="inlineStr">
        <is>
          <t>MARCAÇÃO DE PONTOS EM GABARITO OU CAVALETE. AF_03/2024</t>
        </is>
      </c>
      <c r="C6244" s="330" t="inlineStr">
        <is>
          <t>UN</t>
        </is>
      </c>
      <c r="D6244" s="330" t="n">
        <v>2.31</v>
      </c>
      <c r="E6244" s="330" t="n">
        <v>2.42</v>
      </c>
      <c r="F6244" s="330" t="inlineStr"/>
    </row>
    <row r="6245" ht="30" customHeight="1" s="496">
      <c r="A6245" s="330" t="n">
        <v>100857</v>
      </c>
      <c r="B6245" s="331" t="inlineStr">
        <is>
          <t>ACABAMENTO MONOCOMANDO PARA CHUVEIRO - FORNECIMENTO E INSTALAÇÃO. AF_02/2026</t>
        </is>
      </c>
      <c r="C6245" s="330" t="inlineStr">
        <is>
          <t>UN</t>
        </is>
      </c>
      <c r="D6245" s="330" t="n">
        <v>764.1</v>
      </c>
      <c r="E6245" s="330" t="n">
        <v>764.85</v>
      </c>
      <c r="F6245" s="330" t="inlineStr"/>
    </row>
    <row r="6246" ht="30" customHeight="1" s="496">
      <c r="A6246" s="330" t="n">
        <v>86905</v>
      </c>
      <c r="B6246" s="331" t="inlineStr">
        <is>
          <t>APARELHO MISTURADOR DE MESA PARA LAVATÓRIO, PADRÃO MÉDIO - FORNECIMENTO E INSTALAÇÃO. AF_02/2026</t>
        </is>
      </c>
      <c r="C6246" s="330" t="inlineStr">
        <is>
          <t>UN</t>
        </is>
      </c>
      <c r="D6246" s="330" t="n">
        <v>587.27</v>
      </c>
      <c r="E6246" s="330" t="n">
        <v>588.27</v>
      </c>
      <c r="F6246" s="330" t="inlineStr"/>
    </row>
    <row r="6247" ht="30" customHeight="1" s="496">
      <c r="A6247" s="330" t="n">
        <v>86908</v>
      </c>
      <c r="B6247" s="331" t="inlineStr">
        <is>
          <t>APARELHO MISTURADOR DE MESA PARA PIA DE COZINHA, PADRÃO MÉDIO - FORNECIMENTO E INSTALAÇÃO. AF_02/2026</t>
        </is>
      </c>
      <c r="C6247" s="330" t="inlineStr">
        <is>
          <t>UN</t>
        </is>
      </c>
      <c r="D6247" s="330" t="n">
        <v>704.9299999999999</v>
      </c>
      <c r="E6247" s="330" t="n">
        <v>705.4299999999999</v>
      </c>
      <c r="F6247" s="330" t="inlineStr"/>
    </row>
    <row r="6248" ht="30" customHeight="1" s="496">
      <c r="A6248" s="330" t="n">
        <v>100849</v>
      </c>
      <c r="B6248" s="331" t="inlineStr">
        <is>
          <t>ASSENTO SANITÁRIO CONVENCIONAL - FORNECIMENTO E INSTALAÇÃO. AF_02/2026</t>
        </is>
      </c>
      <c r="C6248" s="330" t="inlineStr">
        <is>
          <t>UN</t>
        </is>
      </c>
      <c r="D6248" s="330" t="n">
        <v>42.82</v>
      </c>
      <c r="E6248" s="330" t="n">
        <v>43.06</v>
      </c>
      <c r="F6248" s="330" t="inlineStr"/>
    </row>
    <row r="6249" ht="30" customHeight="1" s="496">
      <c r="A6249" s="330" t="n">
        <v>100851</v>
      </c>
      <c r="B6249" s="331" t="inlineStr">
        <is>
          <t>ASSENTO SANITÁRIO INFANTIL - FORNECIMENTO E INSTALAÇÃO. AF_02/2026</t>
        </is>
      </c>
      <c r="C6249" s="330" t="inlineStr">
        <is>
          <t>UN</t>
        </is>
      </c>
      <c r="D6249" s="330" t="n">
        <v>85.91</v>
      </c>
      <c r="E6249" s="330" t="n">
        <v>86.15000000000001</v>
      </c>
      <c r="F6249" s="330" t="inlineStr"/>
    </row>
    <row r="6250" ht="30" customHeight="1" s="496">
      <c r="A6250" s="330" t="n">
        <v>86888</v>
      </c>
      <c r="B6250" s="331" t="inlineStr">
        <is>
          <t>BACIA SANITÁRIA COM CAIXA ACOPLADA LOUÇA BRANCA - FORNECIMENTO E INSTALAÇÃO. AF_02/2026</t>
        </is>
      </c>
      <c r="C6250" s="330" t="inlineStr">
        <is>
          <t>UN</t>
        </is>
      </c>
      <c r="D6250" s="330" t="n">
        <v>490.23</v>
      </c>
      <c r="E6250" s="330" t="n">
        <v>492.32</v>
      </c>
      <c r="F6250" s="330" t="inlineStr"/>
    </row>
    <row r="6251" ht="45" customHeight="1" s="496">
      <c r="A6251" s="330" t="n">
        <v>86932</v>
      </c>
      <c r="B6251" s="331" t="inlineStr">
        <is>
          <t>BACIA SANITÁRIA COM CAIXA ACOPLADA LOUÇA BRANCA - PADRÃO MÉDIO, INCLUSO ENGATE FLEXÍVEL EM METAL CROMADO, 1/2" X 40 CM - FORNECIMENTO E INSTALAÇÃO. AF_02/2026</t>
        </is>
      </c>
      <c r="C6251" s="330" t="inlineStr">
        <is>
          <t>UN</t>
        </is>
      </c>
      <c r="D6251" s="330" t="n">
        <v>542.35</v>
      </c>
      <c r="E6251" s="330" t="n">
        <v>544.76</v>
      </c>
      <c r="F6251" s="330" t="inlineStr"/>
    </row>
    <row r="6252" ht="45" customHeight="1" s="496">
      <c r="A6252" s="330" t="n">
        <v>86931</v>
      </c>
      <c r="B6252" s="331" t="inlineStr">
        <is>
          <t>BACIA SANITÁRIA COM CAIXA ACOPLADA LOUÇA BRANCA, INCLUSO ENGATE FLEXÍVEL EM PLÁSTICO BRANCO, 1/2" X 40 CM - FORNECIMENTO E INSTALAÇÃO. AF_02/2026</t>
        </is>
      </c>
      <c r="C6252" s="330" t="inlineStr">
        <is>
          <t>UN</t>
        </is>
      </c>
      <c r="D6252" s="330" t="n">
        <v>503.72</v>
      </c>
      <c r="E6252" s="330" t="n">
        <v>506.13</v>
      </c>
      <c r="F6252" s="330" t="inlineStr"/>
    </row>
    <row r="6253" ht="30" customHeight="1" s="496">
      <c r="A6253" s="330" t="n">
        <v>100878</v>
      </c>
      <c r="B6253" s="331" t="inlineStr">
        <is>
          <t>BACIA SANITÁRIA COM CAIXA ACOPLADA, LOUÇA BRANCA - PADRÃO ALTO - FORNECIMENTO E INSTALAÇÃO. AF_02/2026</t>
        </is>
      </c>
      <c r="C6253" s="330" t="inlineStr">
        <is>
          <t>UN</t>
        </is>
      </c>
      <c r="D6253" s="330" t="n">
        <v>662.74</v>
      </c>
      <c r="E6253" s="330" t="n">
        <v>665.9299999999999</v>
      </c>
      <c r="F6253" s="330" t="inlineStr"/>
    </row>
    <row r="6254" ht="45" customHeight="1" s="496">
      <c r="A6254" s="330" t="n">
        <v>95471</v>
      </c>
      <c r="B6254" s="331" t="inlineStr">
        <is>
          <t>BACIA SANITÁRIA EM LOUÇA BRANCA PARA PCD SEM FURO FRONTAL, COM TUBO DE LIGAÇÃO CROMADO, SEM ASSENTO - FORNECIMENTO E INSTALAÇÃO. AF_02/2026_PS</t>
        </is>
      </c>
      <c r="C6254" s="330" t="inlineStr">
        <is>
          <t>UN</t>
        </is>
      </c>
      <c r="D6254" s="330" t="n">
        <v>796.5</v>
      </c>
      <c r="E6254" s="330" t="n">
        <v>799.88</v>
      </c>
      <c r="F6254" s="330" t="inlineStr"/>
    </row>
    <row r="6255" ht="30" customHeight="1" s="496">
      <c r="A6255" s="330" t="n">
        <v>95469</v>
      </c>
      <c r="B6255" s="331" t="inlineStr">
        <is>
          <t>BACIA SANITÁRIA EM LOUÇA BRANCA, COM TUBO DE LIGAÇÃO CROMADO - FORNECIMENTO E INSTALAÇÃO. AF_02/2026_PS</t>
        </is>
      </c>
      <c r="C6255" s="330" t="inlineStr">
        <is>
          <t>UN</t>
        </is>
      </c>
      <c r="D6255" s="330" t="n">
        <v>316.57</v>
      </c>
      <c r="E6255" s="330" t="n">
        <v>318.47</v>
      </c>
      <c r="F6255" s="330" t="inlineStr"/>
    </row>
    <row r="6256" ht="30" customHeight="1" s="496">
      <c r="A6256" s="330" t="n">
        <v>100848</v>
      </c>
      <c r="B6256" s="331" t="inlineStr">
        <is>
          <t>BACIA SANITÁRIA INFANTIL LOUÇA BRANCA, COM TUBO DE LIGAÇÃO CROMADO - FORNECIMENTO E INSTALAÇÃO. AF_02/2026_PS</t>
        </is>
      </c>
      <c r="C6256" s="330" t="inlineStr">
        <is>
          <t>UN</t>
        </is>
      </c>
      <c r="D6256" s="330" t="n">
        <v>572.13</v>
      </c>
      <c r="E6256" s="330" t="n">
        <v>574.03</v>
      </c>
      <c r="F6256" s="330" t="inlineStr"/>
    </row>
    <row r="6257" ht="30" customHeight="1" s="496">
      <c r="A6257" s="330" t="n">
        <v>86895</v>
      </c>
      <c r="B6257" s="331" t="inlineStr">
        <is>
          <t>BANCADA DE GRANITO CINZA POLIDO, DE 0,50 X 0,60 M, PARA LAVATÓRIO - FORNECIMENTO E INSTALAÇÃO. AF_02/2026</t>
        </is>
      </c>
      <c r="C6257" s="330" t="inlineStr">
        <is>
          <t>UN</t>
        </is>
      </c>
      <c r="D6257" s="330" t="n">
        <v>407.22</v>
      </c>
      <c r="E6257" s="330" t="n">
        <v>409.95</v>
      </c>
      <c r="F6257" s="330" t="inlineStr">
        <is>
          <t>AS</t>
        </is>
      </c>
    </row>
    <row r="6258" ht="30" customHeight="1" s="496">
      <c r="A6258" s="330" t="n">
        <v>86889</v>
      </c>
      <c r="B6258" s="331" t="inlineStr">
        <is>
          <t>BANCADA DE GRANITO CINZA POLIDO, DE 1,50 X 0,60 M, PARA PIA DE COZINHA - FORNECIMENTO E INSTALAÇÃO. AF_02/2026</t>
        </is>
      </c>
      <c r="C6258" s="330" t="inlineStr">
        <is>
          <t>UN</t>
        </is>
      </c>
      <c r="D6258" s="330" t="n">
        <v>942.55</v>
      </c>
      <c r="E6258" s="330" t="n">
        <v>946.72</v>
      </c>
      <c r="F6258" s="330" t="inlineStr">
        <is>
          <t>AS</t>
        </is>
      </c>
    </row>
    <row r="6259" ht="30" customHeight="1" s="496">
      <c r="A6259" s="330" t="n">
        <v>106780</v>
      </c>
      <c r="B6259" s="331" t="inlineStr">
        <is>
          <t>BANCADA DE GRANITO CINZA POLIDO, DE 2,00 X 0,60 M, PARA LAVATÓRIO - FORNECIMENTO E INSTALAÇÃO. AF_02/2026</t>
        </is>
      </c>
      <c r="C6259" s="330" t="inlineStr">
        <is>
          <t>UN</t>
        </is>
      </c>
      <c r="D6259" s="330" t="n">
        <v>1244.39</v>
      </c>
      <c r="E6259" s="330" t="n">
        <v>1249.44</v>
      </c>
      <c r="F6259" s="330" t="inlineStr">
        <is>
          <t>AS</t>
        </is>
      </c>
    </row>
    <row r="6260" ht="30" customHeight="1" s="496">
      <c r="A6260" s="330" t="n">
        <v>106781</v>
      </c>
      <c r="B6260" s="331" t="inlineStr">
        <is>
          <t>BANCADA DE GRANITO CINZA POLIDO, DE 3,00 X 0,60 M, PARA LAVATÓRIO - FORNECIMENTO E INSTALAÇÃO. AF_02/2026</t>
        </is>
      </c>
      <c r="C6260" s="330" t="inlineStr">
        <is>
          <t>UN</t>
        </is>
      </c>
      <c r="D6260" s="330" t="n">
        <v>1841.85</v>
      </c>
      <c r="E6260" s="330" t="n">
        <v>1848.66</v>
      </c>
      <c r="F6260" s="330" t="inlineStr">
        <is>
          <t>AS</t>
        </is>
      </c>
    </row>
    <row r="6261" ht="30" customHeight="1" s="496">
      <c r="A6261" s="330" t="n">
        <v>86899</v>
      </c>
      <c r="B6261" s="331" t="inlineStr">
        <is>
          <t>BANCADA DE MÁRMORE BRANCO POLIDO, DE 0,50 X 0,60 M, PARA LAVATÓRIO - FORNECIMENTO E INSTALAÇÃO. AF_02/2026</t>
        </is>
      </c>
      <c r="C6261" s="330" t="inlineStr">
        <is>
          <t>UN</t>
        </is>
      </c>
      <c r="D6261" s="330" t="n">
        <v>378.86</v>
      </c>
      <c r="E6261" s="330" t="n">
        <v>381.59</v>
      </c>
      <c r="F6261" s="330" t="inlineStr">
        <is>
          <t>AS</t>
        </is>
      </c>
    </row>
    <row r="6262" ht="30" customHeight="1" s="496">
      <c r="A6262" s="330" t="n">
        <v>86893</v>
      </c>
      <c r="B6262" s="331" t="inlineStr">
        <is>
          <t>BANCADA DE MÁRMORE BRANCO POLIDO, DE 1,50 X 0,60 M, PARA PIA DE COZINHA - FORNECIMENTO E INSTALAÇÃO. AF_02/2026</t>
        </is>
      </c>
      <c r="C6262" s="330" t="inlineStr">
        <is>
          <t>UN</t>
        </is>
      </c>
      <c r="D6262" s="330" t="n">
        <v>866.9400000000001</v>
      </c>
      <c r="E6262" s="330" t="n">
        <v>871.11</v>
      </c>
      <c r="F6262" s="330" t="inlineStr">
        <is>
          <t>AS</t>
        </is>
      </c>
    </row>
    <row r="6263" ht="60" customHeight="1" s="496">
      <c r="A6263" s="330" t="n">
        <v>86934</v>
      </c>
      <c r="B6263" s="331" t="inlineStr">
        <is>
          <t>BANCADA DE MÁRMORE SINTÉTICO 120 X 60CM, COM CUBA INTEGRADA, INCLUSO SIFÃO TIPO FLEXÍVEL EM PVC, VÁLVULA EM PLÁSTICO CROMADO TIPO AMERICANA E TORNEIRA CROMADA LONGA, DE PAREDE, PADRÃO POPULAR - FORNECIMENTO E INSTALAÇÃO. AF_02/2026</t>
        </is>
      </c>
      <c r="C6263" s="330" t="inlineStr">
        <is>
          <t>UN</t>
        </is>
      </c>
      <c r="D6263" s="330" t="n">
        <v>535.83</v>
      </c>
      <c r="E6263" s="330" t="n">
        <v>538.6799999999999</v>
      </c>
      <c r="F6263" s="330" t="inlineStr"/>
    </row>
    <row r="6264" ht="60" customHeight="1" s="496">
      <c r="A6264" s="330" t="n">
        <v>86933</v>
      </c>
      <c r="B6264" s="331" t="inlineStr">
        <is>
          <t>BANCADA DE MÁRMORE SINTÉTICO 120 X 60CM, COM CUBA INTEGRADA, INCLUSO SIFÃO TIPO GARRAFA EM PVC, VÁLVULA EM PLÁSTICO CROMADO TIPO AMERICANA E TORNEIRA CROMADA LONGA, DE PAREDE, PADRÃO POPULAR - FORNECIMENTO E INSTALAÇÃO. AF_02/2026</t>
        </is>
      </c>
      <c r="C6264" s="330" t="inlineStr">
        <is>
          <t>UN</t>
        </is>
      </c>
      <c r="D6264" s="330" t="n">
        <v>547.11</v>
      </c>
      <c r="E6264" s="330" t="n">
        <v>550.08</v>
      </c>
      <c r="F6264" s="330" t="inlineStr"/>
    </row>
    <row r="6265" ht="30" customHeight="1" s="496">
      <c r="A6265" s="330" t="n">
        <v>86894</v>
      </c>
      <c r="B6265" s="331" t="inlineStr">
        <is>
          <t>BANCADA DE MÁRMORE SINTÉTICO, DE 120 X 60CM, COM CUBA INTEGRADA - FORNECIMENTO E INSTALAÇÃO. AF_02/2026</t>
        </is>
      </c>
      <c r="C6265" s="330" t="inlineStr">
        <is>
          <t>UN</t>
        </is>
      </c>
      <c r="D6265" s="330" t="n">
        <v>368.22</v>
      </c>
      <c r="E6265" s="330" t="n">
        <v>370.41</v>
      </c>
      <c r="F6265" s="330" t="inlineStr">
        <is>
          <t>AS</t>
        </is>
      </c>
    </row>
    <row r="6266" ht="60" customHeight="1" s="496">
      <c r="A6266" s="330" t="n">
        <v>93441</v>
      </c>
      <c r="B6266" s="331" t="inlineStr">
        <is>
          <t>BANCADA GRANITO CINZA 150 X 60 CM, COM CUBA DE EMBUTIR DE AÇO, VÁLVULA AMERICANA EM METAL, SIFÃO FLEXÍVEL EM PVC, ENGATE FLEXÍVEL 30 CM, TORNEIRA CROMADA LONGA, DE PAREDE, 1/2" OU 3/4", P/ COZINHA, PADRÃO POPULAR - FORNEC. E INSTALAÇÃO. AF_02/2026</t>
        </is>
      </c>
      <c r="C6266" s="330" t="inlineStr">
        <is>
          <t>UN</t>
        </is>
      </c>
      <c r="D6266" s="330" t="n">
        <v>1578.01</v>
      </c>
      <c r="E6266" s="330" t="n">
        <v>1584.16</v>
      </c>
      <c r="F6266" s="330" t="inlineStr"/>
    </row>
    <row r="6267" ht="60" customHeight="1" s="496">
      <c r="A6267" s="330" t="n">
        <v>93396</v>
      </c>
      <c r="B6267" s="331" t="inlineStr">
        <is>
          <t>BANCADA GRANITO CINZA, 50 X 60 CM, INCL. CUBA DE EMBUTIR OVAL LOUÇA BRANCA 35 X 50 CM, VÁLVULA METAL CROMADO, SIFÃO FLEXÍVEL PVC, ENGATE 30 CM FLEXÍVEL PLÁSTICO E TORNEIRA CROMADA DE MESA, PADRÃO POPULAR - FORNEC. E INSTALAÇÃO. AF_02/2026</t>
        </is>
      </c>
      <c r="C6267" s="330" t="inlineStr">
        <is>
          <t>UN</t>
        </is>
      </c>
      <c r="D6267" s="330" t="n">
        <v>995.23</v>
      </c>
      <c r="E6267" s="330" t="n">
        <v>1000.99</v>
      </c>
      <c r="F6267" s="330" t="inlineStr"/>
    </row>
    <row r="6268" ht="60" customHeight="1" s="496">
      <c r="A6268" s="330" t="n">
        <v>93442</v>
      </c>
      <c r="B6268" s="331" t="inlineStr">
        <is>
          <t>BANCADA MÁRMORE BRANCO 150 X 60 CM, COM CUBA DE EMBUTIR DE AÇO, VÁLVULA AMERICANA E SIFÃO TIPO GARRAFA EM METAL, ENGATE FLEXÍVEL 30 CM, TORNEIRA CROMADA, DE MESA, 1/2" OU 3/4", PARA PIA COZINHA, PADRÃO ALTO - FORNEC. E INSTALAÇÃO. AF_02/2026</t>
        </is>
      </c>
      <c r="C6268" s="330" t="inlineStr">
        <is>
          <t>UN</t>
        </is>
      </c>
      <c r="D6268" s="330" t="n">
        <v>1777.75</v>
      </c>
      <c r="E6268" s="330" t="n">
        <v>1784.46</v>
      </c>
      <c r="F6268" s="330" t="inlineStr"/>
    </row>
    <row r="6269" ht="60" customHeight="1" s="496">
      <c r="A6269" s="330" t="n">
        <v>86947</v>
      </c>
      <c r="B6269" s="331" t="inlineStr">
        <is>
          <t>BANCADA MÁRMORE BRANCO, 50 X 60 CM, INCLUSO CUBA DE EMBUTIR OVAL EM LOUÇA BRANCA 35 X 50 CM, VÁLVULA, SIFÃO TIPO GARRAFA E ENGATE FLEXÍVEL 40 CM EM METAL CROMADO E APARELHO MISTURADOR DE MESA, PADRÃO MÉDIO - FORNEC. E INSTALAÇÃO. AF_02/2026</t>
        </is>
      </c>
      <c r="C6269" s="330" t="inlineStr">
        <is>
          <t>UN</t>
        </is>
      </c>
      <c r="D6269" s="330" t="n">
        <v>1783.49</v>
      </c>
      <c r="E6269" s="330" t="n">
        <v>1790.83</v>
      </c>
      <c r="F6269" s="330" t="inlineStr"/>
    </row>
    <row r="6270" ht="30" customHeight="1" s="496">
      <c r="A6270" s="330" t="n">
        <v>100875</v>
      </c>
      <c r="B6270" s="331" t="inlineStr">
        <is>
          <t>BANCO ARTICULADO, EM AÇO INOX, PARA PCD, FIXADO NA PAREDE - FORNECIMENTO E INSTALAÇÃO. AF_02/2026</t>
        </is>
      </c>
      <c r="C6270" s="330" t="inlineStr">
        <is>
          <t>UN</t>
        </is>
      </c>
      <c r="D6270" s="330" t="n">
        <v>1047.63</v>
      </c>
      <c r="E6270" s="330" t="n">
        <v>1050.76</v>
      </c>
      <c r="F6270" s="330" t="inlineStr">
        <is>
          <t>AS</t>
        </is>
      </c>
    </row>
    <row r="6271" ht="30" customHeight="1" s="496">
      <c r="A6271" s="330" t="n">
        <v>100863</v>
      </c>
      <c r="B6271" s="331" t="inlineStr">
        <is>
          <t>BARRA DE APOIO EM "L", EM AÇO INOX POLIDO 70 X 70 CM, FIXADA NA PAREDE - FORNECIMENTO E INSTALAÇÃO. AF_02/2026</t>
        </is>
      </c>
      <c r="C6271" s="330" t="inlineStr">
        <is>
          <t>UN</t>
        </is>
      </c>
      <c r="D6271" s="330" t="n">
        <v>589.78</v>
      </c>
      <c r="E6271" s="330" t="n">
        <v>593.3</v>
      </c>
      <c r="F6271" s="330" t="inlineStr">
        <is>
          <t>AS</t>
        </is>
      </c>
    </row>
    <row r="6272" ht="30" customHeight="1" s="496">
      <c r="A6272" s="330" t="n">
        <v>100864</v>
      </c>
      <c r="B6272" s="331" t="inlineStr">
        <is>
          <t>BARRA DE APOIO EM "L", EM AÇO INOX POLIDO 80 X 80 CM, FIXADA NA PAREDE - FORNECIMENTO E INSTALAÇÃO. AF_02/2026</t>
        </is>
      </c>
      <c r="C6272" s="330" t="inlineStr">
        <is>
          <t>UN</t>
        </is>
      </c>
      <c r="D6272" s="330" t="n">
        <v>646.24</v>
      </c>
      <c r="E6272" s="330" t="n">
        <v>649.76</v>
      </c>
      <c r="F6272" s="330" t="inlineStr">
        <is>
          <t>AS</t>
        </is>
      </c>
    </row>
    <row r="6273" ht="30" customHeight="1" s="496">
      <c r="A6273" s="330" t="n">
        <v>100865</v>
      </c>
      <c r="B6273" s="331" t="inlineStr">
        <is>
          <t>BARRA DE APOIO LATERAL ARTICULADA, COM TRAVA, EM AÇO INOX POLIDO, FIXADA NA PAREDE - FORNECIMENTO E INSTALAÇÃO. AF_02/2026</t>
        </is>
      </c>
      <c r="C6273" s="330" t="inlineStr">
        <is>
          <t>UN</t>
        </is>
      </c>
      <c r="D6273" s="330" t="n">
        <v>566.97</v>
      </c>
      <c r="E6273" s="330" t="n">
        <v>568.54</v>
      </c>
      <c r="F6273" s="330" t="inlineStr">
        <is>
          <t>AS</t>
        </is>
      </c>
    </row>
    <row r="6274" ht="30" customHeight="1" s="496">
      <c r="A6274" s="330" t="n">
        <v>100870</v>
      </c>
      <c r="B6274" s="331" t="inlineStr">
        <is>
          <t>BARRA DE APOIO RETA, EM ALUMÍNIO, COMPRIMENTO 60 CM, FIXADA NA PAREDE - FORNECIMENTO E INSTALAÇÃO. AF_02/2026</t>
        </is>
      </c>
      <c r="C6274" s="330" t="inlineStr">
        <is>
          <t>UN</t>
        </is>
      </c>
      <c r="D6274" s="330" t="n">
        <v>311.53</v>
      </c>
      <c r="E6274" s="330" t="n">
        <v>313.88</v>
      </c>
      <c r="F6274" s="330" t="inlineStr">
        <is>
          <t>AS</t>
        </is>
      </c>
    </row>
    <row r="6275" ht="30" customHeight="1" s="496">
      <c r="A6275" s="330" t="n">
        <v>100871</v>
      </c>
      <c r="B6275" s="331" t="inlineStr">
        <is>
          <t>BARRA DE APOIO RETA, EM ALUMÍNIO, COMPRIMENTO 70 CM, FIXADA NA PAREDE - FORNECIMENTO E INSTALAÇÃO. AF_02/2026</t>
        </is>
      </c>
      <c r="C6275" s="330" t="inlineStr">
        <is>
          <t>UN</t>
        </is>
      </c>
      <c r="D6275" s="330" t="n">
        <v>336.95</v>
      </c>
      <c r="E6275" s="330" t="n">
        <v>339.3</v>
      </c>
      <c r="F6275" s="330" t="inlineStr">
        <is>
          <t>AS</t>
        </is>
      </c>
    </row>
    <row r="6276" ht="30" customHeight="1" s="496">
      <c r="A6276" s="330" t="n">
        <v>100872</v>
      </c>
      <c r="B6276" s="331" t="inlineStr">
        <is>
          <t>BARRA DE APOIO RETA, EM ALUMÍNIO, COMPRIMENTO 80 CM, FIXADA NA PAREDE - FORNECIMENTO E INSTALAÇÃO. AF_02/2026</t>
        </is>
      </c>
      <c r="C6276" s="330" t="inlineStr">
        <is>
          <t>UN</t>
        </is>
      </c>
      <c r="D6276" s="330" t="n">
        <v>353.17</v>
      </c>
      <c r="E6276" s="330" t="n">
        <v>355.52</v>
      </c>
      <c r="F6276" s="330" t="inlineStr">
        <is>
          <t>AS</t>
        </is>
      </c>
    </row>
    <row r="6277" ht="30" customHeight="1" s="496">
      <c r="A6277" s="330" t="n">
        <v>100873</v>
      </c>
      <c r="B6277" s="331" t="inlineStr">
        <is>
          <t>BARRA DE APOIO RETA, EM ALUMÍNIO, COMPRIMENTO 90 CM, FIXADA NA PAREDE - FORNECIMENTO E INSTALAÇÃO. AF_02/2026</t>
        </is>
      </c>
      <c r="C6277" s="330" t="inlineStr">
        <is>
          <t>UN</t>
        </is>
      </c>
      <c r="D6277" s="330" t="n">
        <v>363.3</v>
      </c>
      <c r="E6277" s="330" t="n">
        <v>365.65</v>
      </c>
      <c r="F6277" s="330" t="inlineStr">
        <is>
          <t>AS</t>
        </is>
      </c>
    </row>
    <row r="6278" ht="30" customHeight="1" s="496">
      <c r="A6278" s="330" t="n">
        <v>100866</v>
      </c>
      <c r="B6278" s="331" t="inlineStr">
        <is>
          <t>BARRA DE APOIO RETA, EM AÇO INOX POLIDO, COMPRIMENTO 60 CM, FIXADA NA PAREDE - FORNECIMENTO E INSTALAÇÃO. AF_02/2026</t>
        </is>
      </c>
      <c r="C6278" s="330" t="inlineStr">
        <is>
          <t>UN</t>
        </is>
      </c>
      <c r="D6278" s="330" t="n">
        <v>306.61</v>
      </c>
      <c r="E6278" s="330" t="n">
        <v>308.96</v>
      </c>
      <c r="F6278" s="330" t="inlineStr">
        <is>
          <t>AS</t>
        </is>
      </c>
    </row>
    <row r="6279" ht="30" customHeight="1" s="496">
      <c r="A6279" s="330" t="n">
        <v>100867</v>
      </c>
      <c r="B6279" s="331" t="inlineStr">
        <is>
          <t>BARRA DE APOIO RETA, EM AÇO INOX POLIDO, COMPRIMENTO 70 CM, FIXADA NA PAREDE - FORNECIMENTO E INSTALAÇÃO. AF_02/2026</t>
        </is>
      </c>
      <c r="C6279" s="330" t="inlineStr">
        <is>
          <t>UN</t>
        </is>
      </c>
      <c r="D6279" s="330" t="n">
        <v>325.23</v>
      </c>
      <c r="E6279" s="330" t="n">
        <v>327.58</v>
      </c>
      <c r="F6279" s="330" t="inlineStr">
        <is>
          <t>AS</t>
        </is>
      </c>
    </row>
    <row r="6280" ht="30" customHeight="1" s="496">
      <c r="A6280" s="330" t="n">
        <v>100868</v>
      </c>
      <c r="B6280" s="331" t="inlineStr">
        <is>
          <t>BARRA DE APOIO RETA, EM AÇO INOX POLIDO, COMPRIMENTO 80 CM, FIXADA NA PAREDE - FORNECIMENTO E INSTALAÇÃO. AF_02/2026</t>
        </is>
      </c>
      <c r="C6280" s="330" t="inlineStr">
        <is>
          <t>UN</t>
        </is>
      </c>
      <c r="D6280" s="330" t="n">
        <v>337.62</v>
      </c>
      <c r="E6280" s="330" t="n">
        <v>339.97</v>
      </c>
      <c r="F6280" s="330" t="inlineStr">
        <is>
          <t>AS</t>
        </is>
      </c>
    </row>
    <row r="6281" ht="30" customHeight="1" s="496">
      <c r="A6281" s="330" t="n">
        <v>100869</v>
      </c>
      <c r="B6281" s="331" t="inlineStr">
        <is>
          <t>BARRA DE APOIO RETA, EM AÇO INOX POLIDO, COMPRIMENTO 90 CM, FIXADA NA PAREDE - FORNECIMENTO E INSTALAÇÃO. AF_02/2026</t>
        </is>
      </c>
      <c r="C6281" s="330" t="inlineStr">
        <is>
          <t>UN</t>
        </is>
      </c>
      <c r="D6281" s="330" t="n">
        <v>347.12</v>
      </c>
      <c r="E6281" s="330" t="n">
        <v>349.47</v>
      </c>
      <c r="F6281" s="330" t="inlineStr">
        <is>
          <t>AS</t>
        </is>
      </c>
    </row>
    <row r="6282" ht="30" customHeight="1" s="496">
      <c r="A6282" s="330" t="n">
        <v>106764</v>
      </c>
      <c r="B6282" s="331" t="inlineStr">
        <is>
          <t>CABIDE METÁLICO TIPO GANCHO EM METAL CROMADO, INCLUSO FIXAÇÃO. AF_02/2026</t>
        </is>
      </c>
      <c r="C6282" s="330" t="inlineStr">
        <is>
          <t>UN</t>
        </is>
      </c>
      <c r="D6282" s="330" t="n">
        <v>46.53</v>
      </c>
      <c r="E6282" s="330" t="n">
        <v>47.32</v>
      </c>
      <c r="F6282" s="330" t="inlineStr">
        <is>
          <t>AS</t>
        </is>
      </c>
    </row>
    <row r="6283" ht="30" customHeight="1" s="496">
      <c r="A6283" s="330" t="n">
        <v>100860</v>
      </c>
      <c r="B6283" s="331" t="inlineStr">
        <is>
          <t>CHUVEIRO ELÉTRICO COMUM CORPO PLÁSTICO, TIPO DUCHA - FORNECIMENTO E INSTALAÇÃO. AF_02/2026</t>
        </is>
      </c>
      <c r="C6283" s="330" t="inlineStr">
        <is>
          <t>UN</t>
        </is>
      </c>
      <c r="D6283" s="330" t="n">
        <v>140.37</v>
      </c>
      <c r="E6283" s="330" t="n">
        <v>142.83</v>
      </c>
      <c r="F6283" s="330" t="inlineStr"/>
    </row>
    <row r="6284" ht="45" customHeight="1" s="496">
      <c r="A6284" s="330" t="n">
        <v>86936</v>
      </c>
      <c r="B6284" s="331" t="inlineStr">
        <is>
          <t>CUBA DE EMBUTIR DE AÇO INOXIDÁVEL MÉDIA, INCLUSO VÁLVULA TIPO AMERICANA E SIFÃO TIPO GARRAFA EM METAL CROMADO - FORNECIMENTO E INSTALAÇÃO. AF_02/2026</t>
        </is>
      </c>
      <c r="C6284" s="330" t="inlineStr">
        <is>
          <t>UN</t>
        </is>
      </c>
      <c r="D6284" s="330" t="n">
        <v>469.07</v>
      </c>
      <c r="E6284" s="330" t="n">
        <v>470.92</v>
      </c>
      <c r="F6284" s="330" t="inlineStr"/>
    </row>
    <row r="6285" ht="45" customHeight="1" s="496">
      <c r="A6285" s="330" t="n">
        <v>86935</v>
      </c>
      <c r="B6285" s="331" t="inlineStr">
        <is>
          <t>CUBA DE EMBUTIR DE AÇO INOXIDÁVEL MÉDIA, INCLUSO VÁLVULA TIPO AMERICANA EM METAL CROMADO E SIFÃO FLEXÍVEL EM PVC - FORNECIMENTO E INSTALAÇÃO. AF_02/2026</t>
        </is>
      </c>
      <c r="C6285" s="330" t="inlineStr">
        <is>
          <t>UN</t>
        </is>
      </c>
      <c r="D6285" s="330" t="n">
        <v>286.66</v>
      </c>
      <c r="E6285" s="330" t="n">
        <v>288.06</v>
      </c>
      <c r="F6285" s="330" t="inlineStr"/>
    </row>
    <row r="6286" ht="45" customHeight="1" s="496">
      <c r="A6286" s="330" t="n">
        <v>86938</v>
      </c>
      <c r="B6286" s="331" t="inlineStr">
        <is>
          <t>CUBA DE EMBUTIR OVAL EM LOUÇA BRANCA, 35 X 50 CM OU EQUIVALENTE, INCLUSO VÁLVULA E SIFÃO TIPO GARRAFA EM METAL CROMADO - FORNECIMENTO E INSTALAÇÃO. AF_02/2026</t>
        </is>
      </c>
      <c r="C6286" s="330" t="inlineStr">
        <is>
          <t>UN</t>
        </is>
      </c>
      <c r="D6286" s="330" t="n">
        <v>409.09</v>
      </c>
      <c r="E6286" s="330" t="n">
        <v>412.06</v>
      </c>
      <c r="F6286" s="330" t="inlineStr"/>
    </row>
    <row r="6287" ht="45" customHeight="1" s="496">
      <c r="A6287" s="330" t="n">
        <v>86937</v>
      </c>
      <c r="B6287" s="331" t="inlineStr">
        <is>
          <t>CUBA DE EMBUTIR OVAL EM LOUÇA BRANCA, 35 X 50 CM OU EQUIVALENTE, INCLUSO VÁLVULA EM METAL CROMADO E SIFÃO FLEXÍVEL EM PVC - FORNECIMENTO E INSTALAÇÃO. AF_02/2026</t>
        </is>
      </c>
      <c r="C6287" s="330" t="inlineStr">
        <is>
          <t>UN</t>
        </is>
      </c>
      <c r="D6287" s="330" t="n">
        <v>226.68</v>
      </c>
      <c r="E6287" s="330" t="n">
        <v>229.2</v>
      </c>
      <c r="F6287" s="330" t="inlineStr"/>
    </row>
    <row r="6288" ht="30" customHeight="1" s="496">
      <c r="A6288" s="330" t="n">
        <v>86901</v>
      </c>
      <c r="B6288" s="331" t="inlineStr">
        <is>
          <t>CUBA DE EMBUTIR OVAL EM LOUÇA BRANCA, 35 X 50CM OU EQUIVALENTE - FORNECIMENTO E INSTALAÇÃO. AF_02/2026</t>
        </is>
      </c>
      <c r="C6288" s="330" t="inlineStr">
        <is>
          <t>UN</t>
        </is>
      </c>
      <c r="D6288" s="330" t="n">
        <v>148.83</v>
      </c>
      <c r="E6288" s="330" t="n">
        <v>150.79</v>
      </c>
      <c r="F6288" s="330" t="inlineStr"/>
    </row>
    <row r="6289" ht="30" customHeight="1" s="496">
      <c r="A6289" s="330" t="n">
        <v>86900</v>
      </c>
      <c r="B6289" s="331" t="inlineStr">
        <is>
          <t>CUBA DE EMBUTIR RETANGULAR DE AÇO INOXIDÁVEL, 46 X 30 X 12 CM - FORNECIMENTO E INSTALAÇÃO. AF_02/2026</t>
        </is>
      </c>
      <c r="C6289" s="330" t="inlineStr">
        <is>
          <t>UN</t>
        </is>
      </c>
      <c r="D6289" s="330" t="n">
        <v>203.88</v>
      </c>
      <c r="E6289" s="330" t="n">
        <v>204.72</v>
      </c>
      <c r="F6289" s="330" t="inlineStr"/>
    </row>
    <row r="6290" ht="30" customHeight="1" s="496">
      <c r="A6290" s="330" t="n">
        <v>100852</v>
      </c>
      <c r="B6290" s="331" t="inlineStr">
        <is>
          <t>CUBA DE EMBUTIR RETANGULAR DE AÇO INOXIDÁVEL, 56 X 33 X 12 CM - FORNECIMENTO E INSTALAÇÃO. AF_02/2026</t>
        </is>
      </c>
      <c r="C6290" s="330" t="inlineStr">
        <is>
          <t>UN</t>
        </is>
      </c>
      <c r="D6290" s="330" t="n">
        <v>222.98</v>
      </c>
      <c r="E6290" s="330" t="n">
        <v>223.82</v>
      </c>
      <c r="F6290" s="330" t="inlineStr"/>
    </row>
    <row r="6291" ht="30" customHeight="1" s="496">
      <c r="A6291" s="330" t="n">
        <v>106766</v>
      </c>
      <c r="B6291" s="331" t="inlineStr">
        <is>
          <t>DISPENSER DE PLÁSTICO PARA PAPEL HIGIÊNICO, INCLUSO FIXAÇÃO. AF_02/2026</t>
        </is>
      </c>
      <c r="C6291" s="330" t="inlineStr">
        <is>
          <t>UN</t>
        </is>
      </c>
      <c r="D6291" s="330" t="n">
        <v>83.06</v>
      </c>
      <c r="E6291" s="330" t="n">
        <v>84.23</v>
      </c>
      <c r="F6291" s="330" t="inlineStr">
        <is>
          <t>AS</t>
        </is>
      </c>
    </row>
    <row r="6292" ht="30" customHeight="1" s="496">
      <c r="A6292" s="330" t="n">
        <v>106765</v>
      </c>
      <c r="B6292" s="331" t="inlineStr">
        <is>
          <t>DISPENSER DE PLÁSTICO PARA TOALHA DE PAPEL INTERFOLHADA, INCLUSO FIXAÇÃO. AF_02/2026</t>
        </is>
      </c>
      <c r="C6292" s="330" t="inlineStr">
        <is>
          <t>UN</t>
        </is>
      </c>
      <c r="D6292" s="330" t="n">
        <v>83.06</v>
      </c>
      <c r="E6292" s="330" t="n">
        <v>84.23</v>
      </c>
      <c r="F6292" s="330" t="inlineStr">
        <is>
          <t>AS</t>
        </is>
      </c>
    </row>
    <row r="6293" ht="30" customHeight="1" s="496">
      <c r="A6293" s="330" t="n">
        <v>86886</v>
      </c>
      <c r="B6293" s="331" t="inlineStr">
        <is>
          <t>ENGATE FLEXÍVEL EM INOX, 1/2" X 30 CM - FORNECIMENTO E INSTALAÇÃO. AF_02/2026</t>
        </is>
      </c>
      <c r="C6293" s="330" t="inlineStr">
        <is>
          <t>UN</t>
        </is>
      </c>
      <c r="D6293" s="330" t="n">
        <v>48.15</v>
      </c>
      <c r="E6293" s="330" t="n">
        <v>48.47</v>
      </c>
      <c r="F6293" s="330" t="inlineStr">
        <is>
          <t>AS</t>
        </is>
      </c>
    </row>
    <row r="6294" ht="30" customHeight="1" s="496">
      <c r="A6294" s="330" t="n">
        <v>86887</v>
      </c>
      <c r="B6294" s="331" t="inlineStr">
        <is>
          <t>ENGATE FLEXÍVEL EM INOX, 1/2" X 40 CM - FORNECIMENTO E INSTALAÇÃO. AF_02/2026</t>
        </is>
      </c>
      <c r="C6294" s="330" t="inlineStr">
        <is>
          <t>UN</t>
        </is>
      </c>
      <c r="D6294" s="330" t="n">
        <v>52.12</v>
      </c>
      <c r="E6294" s="330" t="n">
        <v>52.44</v>
      </c>
      <c r="F6294" s="330" t="inlineStr">
        <is>
          <t>AS</t>
        </is>
      </c>
    </row>
    <row r="6295" ht="30" customHeight="1" s="496">
      <c r="A6295" s="330" t="n">
        <v>86884</v>
      </c>
      <c r="B6295" s="331" t="inlineStr">
        <is>
          <t>ENGATE FLEXÍVEL EM PLÁSTICO BRANCO, 1/2" X 30CM - FORNECIMENTO E INSTALAÇÃO. AF_02/2026</t>
        </is>
      </c>
      <c r="C6295" s="330" t="inlineStr">
        <is>
          <t>UN</t>
        </is>
      </c>
      <c r="D6295" s="330" t="n">
        <v>11.98</v>
      </c>
      <c r="E6295" s="330" t="n">
        <v>12.3</v>
      </c>
      <c r="F6295" s="330" t="inlineStr"/>
    </row>
    <row r="6296" ht="30" customHeight="1" s="496">
      <c r="A6296" s="330" t="n">
        <v>86885</v>
      </c>
      <c r="B6296" s="331" t="inlineStr">
        <is>
          <t>ENGATE FLEXÍVEL EM PLÁSTICO BRANCO, 1/2" X 40CM - FORNECIMENTO E INSTALAÇÃO. AF_02/2026</t>
        </is>
      </c>
      <c r="C6296" s="330" t="inlineStr">
        <is>
          <t>UN</t>
        </is>
      </c>
      <c r="D6296" s="330" t="n">
        <v>13.49</v>
      </c>
      <c r="E6296" s="330" t="n">
        <v>13.81</v>
      </c>
      <c r="F6296" s="330" t="inlineStr"/>
    </row>
    <row r="6297" ht="30" customHeight="1" s="496">
      <c r="A6297" s="330" t="n">
        <v>95546</v>
      </c>
      <c r="B6297" s="331" t="inlineStr">
        <is>
          <t>KIT DE ACESSÓRIOS PARA BANHEIRO EM METAL CROMADO, 5 PEÇAS, INCLUSO FIXAÇÃO. AF_02/2026</t>
        </is>
      </c>
      <c r="C6297" s="330" t="inlineStr">
        <is>
          <t>UN</t>
        </is>
      </c>
      <c r="D6297" s="330" t="n">
        <v>213.01</v>
      </c>
      <c r="E6297" s="330" t="n">
        <v>217.71</v>
      </c>
      <c r="F6297" s="330" t="inlineStr">
        <is>
          <t>AS</t>
        </is>
      </c>
    </row>
    <row r="6298" ht="30" customHeight="1" s="496">
      <c r="A6298" s="330" t="n">
        <v>86902</v>
      </c>
      <c r="B6298" s="331" t="inlineStr">
        <is>
          <t>LAVATÓRIO LOUÇA BRANCA COM COLUNA, *44 X 35* CM, PADRÃO POPULAR - FORNECIMENTO E INSTALAÇÃO. AF_02/2026</t>
        </is>
      </c>
      <c r="C6298" s="330" t="inlineStr">
        <is>
          <t>UN</t>
        </is>
      </c>
      <c r="D6298" s="330" t="n">
        <v>297.01</v>
      </c>
      <c r="E6298" s="330" t="n">
        <v>298.73</v>
      </c>
      <c r="F6298" s="330" t="inlineStr"/>
    </row>
    <row r="6299" ht="60" customHeight="1" s="496">
      <c r="A6299" s="330" t="n">
        <v>86939</v>
      </c>
      <c r="B6299" s="331" t="inlineStr">
        <is>
          <t>LAVATÓRIO LOUÇA BRANCA COM COLUNA, *44 X 35* CM, PADRÃO POPULAR, INCLUSO SIFÃO FLEXÍVEL EM PVC, VÁLVULA E ENGATE FLEXÍVEL 30 CM EM PLÁSTICO E COM TORNEIRA CROMADA PADRÃO POPULAR - FORNECIMENTO E INSTALAÇÃO. AF_02/2026</t>
        </is>
      </c>
      <c r="C6299" s="330" t="inlineStr">
        <is>
          <t>UN</t>
        </is>
      </c>
      <c r="D6299" s="330" t="n">
        <v>440.23</v>
      </c>
      <c r="E6299" s="330" t="n">
        <v>442.86</v>
      </c>
      <c r="F6299" s="330" t="inlineStr"/>
    </row>
    <row r="6300" ht="45" customHeight="1" s="496">
      <c r="A6300" s="330" t="n">
        <v>86903</v>
      </c>
      <c r="B6300" s="331" t="inlineStr">
        <is>
          <t>LAVATÓRIO LOUÇA BRANCA COM COLUNA, *54 X 44* CM OU EQUIVALENTE, PADRÃO MÉDIO - FORNECIMENTO E INSTALAÇÃO. AF_02/2026</t>
        </is>
      </c>
      <c r="C6300" s="330" t="inlineStr">
        <is>
          <t>UN</t>
        </is>
      </c>
      <c r="D6300" s="330" t="n">
        <v>354.09</v>
      </c>
      <c r="E6300" s="330" t="n">
        <v>357.69</v>
      </c>
      <c r="F6300" s="330" t="inlineStr"/>
    </row>
    <row r="6301" ht="60" customHeight="1" s="496">
      <c r="A6301" s="330" t="n">
        <v>86940</v>
      </c>
      <c r="B6301" s="331" t="inlineStr">
        <is>
          <t>LAVATÓRIO LOUÇA BRANCA COM COLUNA, 45 X 55 CM OU EQUIVALENTE, PADRÃO MÉDIO, INCLUSO SIFÃO TIPO GARRAFA, VÁLVULA E ENGATE FLEXÍVEL DE 40 CM EM METAL CROMADO, COM APARELHO MISTURADOR PADRÃO MÉDIO - FORNECIMENTO E INSTALAÇÃO. AF_02/2026</t>
        </is>
      </c>
      <c r="C6301" s="330" t="inlineStr">
        <is>
          <t>UN</t>
        </is>
      </c>
      <c r="D6301" s="330" t="n">
        <v>1305.86</v>
      </c>
      <c r="E6301" s="330" t="n">
        <v>1312.11</v>
      </c>
      <c r="F6301" s="330" t="inlineStr"/>
    </row>
    <row r="6302" ht="60" customHeight="1" s="496">
      <c r="A6302" s="330" t="n">
        <v>86941</v>
      </c>
      <c r="B6302" s="331" t="inlineStr">
        <is>
          <t>LAVATÓRIO LOUÇA BRANCA COM COLUNA, 45 X 55 CM OU EQUIVALENTE, PADRÃO MÉDIO, INCLUSO SIFÃO TIPO GARRAFA, VÁLVULA E ENGATE FLEXÍVEL DE 40 CM EM METAL CROMADO, COM TORNEIRA CROMADA DE MESA, PADRÃO MÉDIO - FORNECIMENTO E INSTALAÇÃO. AF_02/2026</t>
        </is>
      </c>
      <c r="C6302" s="330" t="inlineStr">
        <is>
          <t>UN</t>
        </is>
      </c>
      <c r="D6302" s="330" t="n">
        <v>874.41</v>
      </c>
      <c r="E6302" s="330" t="n">
        <v>879.53</v>
      </c>
      <c r="F6302" s="330" t="inlineStr"/>
    </row>
    <row r="6303" ht="30" customHeight="1" s="496">
      <c r="A6303" s="330" t="n">
        <v>86904</v>
      </c>
      <c r="B6303" s="331" t="inlineStr">
        <is>
          <t>LAVATÓRIO LOUÇA BRANCA SUSPENSO, *40 X 30* CM OU EQUIVALENTE, PADRÃO POPULAR - FORNECIMENTO E INSTALAÇÃO. AF_02/2026</t>
        </is>
      </c>
      <c r="C6303" s="330" t="inlineStr">
        <is>
          <t>UN</t>
        </is>
      </c>
      <c r="D6303" s="330" t="n">
        <v>146.89</v>
      </c>
      <c r="E6303" s="330" t="n">
        <v>147.89</v>
      </c>
      <c r="F6303" s="330" t="inlineStr"/>
    </row>
    <row r="6304" ht="60" customHeight="1" s="496">
      <c r="A6304" s="330" t="n">
        <v>86943</v>
      </c>
      <c r="B6304" s="331" t="inlineStr">
        <is>
          <t>LAVATÓRIO LOUÇA BRANCA SUSPENSO, *40 X 30* CM OU EQUIVALENTE, PADRÃO POPULAR, INCLUSO SIFÃO FLEXÍVEL EM PVC, VÁLVULA E ENGATE FLEXÍVEL 30 CM EM PLÁSTICO E TORNEIRA CROMADA DE MESA, PADRÃO POPULAR - FORNECIMENTO E INSTALAÇÃO. AF_02/2026</t>
        </is>
      </c>
      <c r="C6304" s="330" t="inlineStr">
        <is>
          <t>UN</t>
        </is>
      </c>
      <c r="D6304" s="330" t="n">
        <v>290.11</v>
      </c>
      <c r="E6304" s="330" t="n">
        <v>292.02</v>
      </c>
      <c r="F6304" s="330" t="inlineStr"/>
    </row>
    <row r="6305" ht="60" customHeight="1" s="496">
      <c r="A6305" s="330" t="n">
        <v>86942</v>
      </c>
      <c r="B6305" s="331" t="inlineStr">
        <is>
          <t>LAVATÓRIO LOUÇA BRANCA SUSPENSO, *40 X 30* CM OU EQUIVALENTE, PADRÃO POPULAR, INCLUSO SIFÃO TIPO GARRAFA EM PVC, VÁLVULA E ENGATE FLEXÍVEL 30 CM EM PLÁSTICO E TORNEIRA CROMADA DE MESA, PADRÃO POPULAR - FORNECIMENTO E INSTALAÇÃO. AF_02/2026</t>
        </is>
      </c>
      <c r="C6305" s="330" t="inlineStr">
        <is>
          <t>UN</t>
        </is>
      </c>
      <c r="D6305" s="330" t="n">
        <v>301.39</v>
      </c>
      <c r="E6305" s="330" t="n">
        <v>303.42</v>
      </c>
      <c r="F6305" s="330" t="inlineStr"/>
    </row>
    <row r="6306" ht="30" customHeight="1" s="496">
      <c r="A6306" s="330" t="n">
        <v>100856</v>
      </c>
      <c r="B6306" s="331" t="inlineStr">
        <is>
          <t>MANOPLA E CANOPLA CROMADA - FORNECIMENTO E INSTALAÇÃO. AF_02/2026</t>
        </is>
      </c>
      <c r="C6306" s="330" t="inlineStr">
        <is>
          <t>UN</t>
        </is>
      </c>
      <c r="D6306" s="330" t="n">
        <v>55.2</v>
      </c>
      <c r="E6306" s="330" t="n">
        <v>55.42</v>
      </c>
      <c r="F6306" s="330" t="inlineStr"/>
    </row>
    <row r="6307" ht="30" customHeight="1" s="496">
      <c r="A6307" s="330" t="n">
        <v>106776</v>
      </c>
      <c r="B6307" s="331" t="inlineStr">
        <is>
          <t>MICTÓRIO COLETIVO EM AÇO INOXIDÁVEL, 1,0 M - FORNECIMENTO E INSTALAÇÃO. AF_02/2026</t>
        </is>
      </c>
      <c r="C6307" s="330" t="inlineStr">
        <is>
          <t>UN</t>
        </is>
      </c>
      <c r="D6307" s="330" t="n">
        <v>710.11</v>
      </c>
      <c r="E6307" s="330" t="n">
        <v>710.9</v>
      </c>
      <c r="F6307" s="330" t="inlineStr"/>
    </row>
    <row r="6308" ht="30" customHeight="1" s="496">
      <c r="A6308" s="330" t="n">
        <v>100858</v>
      </c>
      <c r="B6308" s="331" t="inlineStr">
        <is>
          <t>MICTÓRIO SIFONADO COM VÁLVULA DE DESCARGA EM LOUÇA BRANCA - PADRÃO MÉDIO - FORNECIMENTO E INSTALAÇÃO. AF_02/2026</t>
        </is>
      </c>
      <c r="C6308" s="330" t="inlineStr">
        <is>
          <t>UN</t>
        </is>
      </c>
      <c r="D6308" s="330" t="n">
        <v>741.63</v>
      </c>
      <c r="E6308" s="330" t="n">
        <v>743.85</v>
      </c>
      <c r="F6308" s="330" t="inlineStr"/>
    </row>
    <row r="6309" ht="30" customHeight="1" s="496">
      <c r="A6309" s="330" t="n">
        <v>100859</v>
      </c>
      <c r="B6309" s="331" t="inlineStr">
        <is>
          <t>MICTÓRIO SIFONADO LOUÇA BRANCA PARA ENTRADA DE ÁGUA EMBUTIDA - PADRÃO ALTO - FORNECIMENTO E INSTALAÇÃO. AF_02/2026</t>
        </is>
      </c>
      <c r="C6309" s="330" t="inlineStr">
        <is>
          <t>UN</t>
        </is>
      </c>
      <c r="D6309" s="330" t="n">
        <v>1024.9</v>
      </c>
      <c r="E6309" s="330" t="n">
        <v>1029.57</v>
      </c>
      <c r="F6309" s="330" t="inlineStr"/>
    </row>
    <row r="6310" ht="30" customHeight="1" s="496">
      <c r="A6310" s="330" t="n">
        <v>95544</v>
      </c>
      <c r="B6310" s="331" t="inlineStr">
        <is>
          <t>PAPELEIRA DE PAREDE EM METAL CROMADO SEM TAMPA, INCLUSO FIXAÇÃO. AF_02/2026</t>
        </is>
      </c>
      <c r="C6310" s="330" t="inlineStr">
        <is>
          <t>UN</t>
        </is>
      </c>
      <c r="D6310" s="330" t="n">
        <v>62.47</v>
      </c>
      <c r="E6310" s="330" t="n">
        <v>63.26</v>
      </c>
      <c r="F6310" s="330" t="inlineStr">
        <is>
          <t>AS</t>
        </is>
      </c>
    </row>
    <row r="6311" ht="30" customHeight="1" s="496">
      <c r="A6311" s="330" t="n">
        <v>106772</v>
      </c>
      <c r="B6311" s="331" t="inlineStr">
        <is>
          <t>PIA DE AÇO INOX, DE *0,55 X 1,20* M COM 1 CUBA - FORNECIMENTO E INSTALAÇÃO. AF_02/2026</t>
        </is>
      </c>
      <c r="C6311" s="330" t="inlineStr">
        <is>
          <t>UN</t>
        </is>
      </c>
      <c r="D6311" s="330" t="n">
        <v>322.65</v>
      </c>
      <c r="E6311" s="330" t="n">
        <v>326.14</v>
      </c>
      <c r="F6311" s="330" t="inlineStr"/>
    </row>
    <row r="6312" ht="30" customHeight="1" s="496">
      <c r="A6312" s="330" t="n">
        <v>95543</v>
      </c>
      <c r="B6312" s="331" t="inlineStr">
        <is>
          <t>PORTA TOALHA BANHO EM METAL CROMADO, TIPO BARRA, INCLUSO FIXAÇÃO. AF_02/2026</t>
        </is>
      </c>
      <c r="C6312" s="330" t="inlineStr">
        <is>
          <t>UN</t>
        </is>
      </c>
      <c r="D6312" s="330" t="n">
        <v>86.7</v>
      </c>
      <c r="E6312" s="330" t="n">
        <v>88.27</v>
      </c>
      <c r="F6312" s="330" t="inlineStr">
        <is>
          <t>AS</t>
        </is>
      </c>
    </row>
    <row r="6313" ht="30" customHeight="1" s="496">
      <c r="A6313" s="330" t="n">
        <v>95542</v>
      </c>
      <c r="B6313" s="331" t="inlineStr">
        <is>
          <t>PORTA TOALHA ROSTO EM METAL CROMADO, TIPO ARGOLA, INCLUSO FIXAÇÃO. AF_02/2026</t>
        </is>
      </c>
      <c r="C6313" s="330" t="inlineStr">
        <is>
          <t>UN</t>
        </is>
      </c>
      <c r="D6313" s="330" t="n">
        <v>51.33</v>
      </c>
      <c r="E6313" s="330" t="n">
        <v>52.12</v>
      </c>
      <c r="F6313" s="330" t="inlineStr">
        <is>
          <t>AS</t>
        </is>
      </c>
    </row>
    <row r="6314" ht="30" customHeight="1" s="496">
      <c r="A6314" s="330" t="n">
        <v>100874</v>
      </c>
      <c r="B6314" s="331" t="inlineStr">
        <is>
          <t>PUXADOR PARA PCD, FIXADO NA PORTA - FORNECIMENTO E INSTALAÇÃO. AF_02/2026</t>
        </is>
      </c>
      <c r="C6314" s="330" t="inlineStr">
        <is>
          <t>UN</t>
        </is>
      </c>
      <c r="D6314" s="330" t="n">
        <v>306.61</v>
      </c>
      <c r="E6314" s="330" t="n">
        <v>308.96</v>
      </c>
      <c r="F6314" s="330" t="inlineStr">
        <is>
          <t>AS</t>
        </is>
      </c>
    </row>
    <row r="6315" ht="30" customHeight="1" s="496">
      <c r="A6315" s="330" t="n">
        <v>95545</v>
      </c>
      <c r="B6315" s="331" t="inlineStr">
        <is>
          <t>SABONETEIRA DE PAREDE EM METAL CROMADO, INCLUSO FIXAÇÃO. AF_02/2026</t>
        </is>
      </c>
      <c r="C6315" s="330" t="inlineStr">
        <is>
          <t>UN</t>
        </is>
      </c>
      <c r="D6315" s="330" t="n">
        <v>61.28</v>
      </c>
      <c r="E6315" s="330" t="n">
        <v>62.07</v>
      </c>
      <c r="F6315" s="330" t="inlineStr">
        <is>
          <t>AS</t>
        </is>
      </c>
    </row>
    <row r="6316" ht="30" customHeight="1" s="496">
      <c r="A6316" s="330" t="n">
        <v>95547</v>
      </c>
      <c r="B6316" s="331" t="inlineStr">
        <is>
          <t>SABONETEIRA PLÁSTICA TIPO DISPENSER PARA SABONETE LÍQUIDO COM RESERVATÓRIO 800 A 1500 ML, INCLUSO FIXAÇÃO. AF_02/2026</t>
        </is>
      </c>
      <c r="C6316" s="330" t="inlineStr">
        <is>
          <t>UN</t>
        </is>
      </c>
      <c r="D6316" s="330" t="n">
        <v>73.04000000000001</v>
      </c>
      <c r="E6316" s="330" t="n">
        <v>73.83</v>
      </c>
      <c r="F6316" s="330" t="inlineStr">
        <is>
          <t>AS</t>
        </is>
      </c>
    </row>
    <row r="6317" ht="30" customHeight="1" s="496">
      <c r="A6317" s="330" t="n">
        <v>86883</v>
      </c>
      <c r="B6317" s="331" t="inlineStr">
        <is>
          <t>SIFÃO DO TIPO FLEXÍVEL EM PVC 1" X 1.1/2" - FORNECIMENTO E INSTALAÇÃO. AF_02/2026</t>
        </is>
      </c>
      <c r="C6317" s="330" t="inlineStr">
        <is>
          <t>UN</t>
        </is>
      </c>
      <c r="D6317" s="330" t="n">
        <v>13</v>
      </c>
      <c r="E6317" s="330" t="n">
        <v>13.18</v>
      </c>
      <c r="F6317" s="330" t="inlineStr"/>
    </row>
    <row r="6318" ht="30" customHeight="1" s="496">
      <c r="A6318" s="330" t="n">
        <v>86881</v>
      </c>
      <c r="B6318" s="331" t="inlineStr">
        <is>
          <t>SIFÃO DO TIPO GARRAFA EM METAL CROMADO 1" X 1.1/2" - FORNECIMENTO E INSTALAÇÃO. AF_02/2026</t>
        </is>
      </c>
      <c r="C6318" s="330" t="inlineStr">
        <is>
          <t>UN</t>
        </is>
      </c>
      <c r="D6318" s="330" t="n">
        <v>195.41</v>
      </c>
      <c r="E6318" s="330" t="n">
        <v>196.04</v>
      </c>
      <c r="F6318" s="330" t="inlineStr">
        <is>
          <t>AS</t>
        </is>
      </c>
    </row>
    <row r="6319" ht="30" customHeight="1" s="496">
      <c r="A6319" s="330" t="n">
        <v>86882</v>
      </c>
      <c r="B6319" s="331" t="inlineStr">
        <is>
          <t>SIFÃO DO TIPO GARRAFA/COPO EM PVC 1.1/4" X 1.1/2" - FORNECIMENTO E INSTALAÇÃO. AF_02/2026</t>
        </is>
      </c>
      <c r="C6319" s="330" t="inlineStr">
        <is>
          <t>UN</t>
        </is>
      </c>
      <c r="D6319" s="330" t="n">
        <v>24.28</v>
      </c>
      <c r="E6319" s="330" t="n">
        <v>24.58</v>
      </c>
      <c r="F6319" s="330" t="inlineStr"/>
    </row>
    <row r="6320" ht="30" customHeight="1" s="496">
      <c r="A6320" s="330" t="n">
        <v>100861</v>
      </c>
      <c r="B6320" s="331" t="inlineStr">
        <is>
          <t>SUPORTE MÃO FRANCESA EM AÇO, ABAS IGUAIS 30 CM, CAPACIDADE MÍNIMA 60 KG, BRANCO - FORNECIMENTO E INSTALAÇÃO. AF_02/2026</t>
        </is>
      </c>
      <c r="C6320" s="330" t="inlineStr">
        <is>
          <t>UN</t>
        </is>
      </c>
      <c r="D6320" s="330" t="n">
        <v>41.62</v>
      </c>
      <c r="E6320" s="330" t="n">
        <v>42.79</v>
      </c>
      <c r="F6320" s="330" t="inlineStr">
        <is>
          <t>AS</t>
        </is>
      </c>
    </row>
    <row r="6321" ht="30" customHeight="1" s="496">
      <c r="A6321" s="330" t="n">
        <v>100862</v>
      </c>
      <c r="B6321" s="331" t="inlineStr">
        <is>
          <t>SUPORTE MÃO FRANCESA EM AÇO, ABAS IGUAIS 40 CM, CAPACIDADE MÍNIMA 70 KG, BRANCO - FORNECIMENTO E INSTALAÇÃO. AF_02/2026</t>
        </is>
      </c>
      <c r="C6321" s="330" t="inlineStr">
        <is>
          <t>UN</t>
        </is>
      </c>
      <c r="D6321" s="330" t="n">
        <v>45.03</v>
      </c>
      <c r="E6321" s="330" t="n">
        <v>46.2</v>
      </c>
      <c r="F6321" s="330" t="inlineStr">
        <is>
          <t>AS</t>
        </is>
      </c>
    </row>
    <row r="6322" ht="30" customHeight="1" s="496">
      <c r="A6322" s="330" t="n">
        <v>86872</v>
      </c>
      <c r="B6322" s="331" t="inlineStr">
        <is>
          <t>TANQUE DE LOUÇA BRANCA COM COLUNA, 30L OU EQUIVALENTE - FORNECIMENTO E INSTALAÇÃO. AF_02/2026</t>
        </is>
      </c>
      <c r="C6322" s="330" t="inlineStr">
        <is>
          <t>UN</t>
        </is>
      </c>
      <c r="D6322" s="330" t="n">
        <v>724.83</v>
      </c>
      <c r="E6322" s="330" t="n">
        <v>728.97</v>
      </c>
      <c r="F6322" s="330" t="inlineStr"/>
    </row>
    <row r="6323" ht="45" customHeight="1" s="496">
      <c r="A6323" s="330" t="n">
        <v>86919</v>
      </c>
      <c r="B6323" s="331" t="inlineStr">
        <is>
          <t>TANQUE DE LOUÇA BRANCA COM COLUNA, 30L OU EQUIVALENTE, INCLUSO SIFÃO FLEXÍVEL EM PVC, VÁLVULA METÁLICA E TORNEIRA DE METAL CROMADO PADRÃO MÉDIO - FORNECIMENTO E INSTALAÇÃO. AF_02/2026</t>
        </is>
      </c>
      <c r="C6323" s="330" t="inlineStr">
        <is>
          <t>UN</t>
        </is>
      </c>
      <c r="D6323" s="330" t="n">
        <v>945.35</v>
      </c>
      <c r="E6323" s="330" t="n">
        <v>950.39</v>
      </c>
      <c r="F6323" s="330" t="inlineStr"/>
    </row>
    <row r="6324" ht="60" customHeight="1" s="496">
      <c r="A6324" s="330" t="n">
        <v>86920</v>
      </c>
      <c r="B6324" s="331" t="inlineStr">
        <is>
          <t>TANQUE DE LOUÇA BRANCA COM COLUNA, 30L OU EQUIVALENTE, INCLUSO SIFÃO FLEXÍVEL EM PVC, VÁLVULA PLÁSTICA E TORNEIRA DE METAL CROMADO PADRÃO POPULAR - FORNECIMENTO E INSTALAÇÃO. AF_02/2026</t>
        </is>
      </c>
      <c r="C6324" s="330" t="inlineStr">
        <is>
          <t>UN</t>
        </is>
      </c>
      <c r="D6324" s="330" t="n">
        <v>827.13</v>
      </c>
      <c r="E6324" s="330" t="n">
        <v>832.01</v>
      </c>
      <c r="F6324" s="330" t="inlineStr"/>
    </row>
    <row r="6325" ht="45" customHeight="1" s="496">
      <c r="A6325" s="330" t="n">
        <v>86921</v>
      </c>
      <c r="B6325" s="331" t="inlineStr">
        <is>
          <t>TANQUE DE LOUÇA BRANCA COM COLUNA, 30L OU EQUIVALENTE, INCLUSO SIFÃO FLEXÍVEL EM PVC, VÁLVULA PLÁSTICA E TORNEIRA DE PLÁSTICO - FORNECIMENTO E INSTALAÇÃO. AF_02/2026</t>
        </is>
      </c>
      <c r="C6325" s="330" t="inlineStr">
        <is>
          <t>UN</t>
        </is>
      </c>
      <c r="D6325" s="330" t="n">
        <v>772.89</v>
      </c>
      <c r="E6325" s="330" t="n">
        <v>777.77</v>
      </c>
      <c r="F6325" s="330" t="inlineStr"/>
    </row>
    <row r="6326" ht="30" customHeight="1" s="496">
      <c r="A6326" s="330" t="n">
        <v>86874</v>
      </c>
      <c r="B6326" s="331" t="inlineStr">
        <is>
          <t>TANQUE DE LOUÇA BRANCA SUSPENSO, *20*L OU EQUIVALENTE - FORNECIMENTO E INSTALAÇÃO. AF_02/2026</t>
        </is>
      </c>
      <c r="C6326" s="330" t="inlineStr">
        <is>
          <t>UN</t>
        </is>
      </c>
      <c r="D6326" s="330" t="n">
        <v>502.47</v>
      </c>
      <c r="E6326" s="330" t="n">
        <v>504.33</v>
      </c>
      <c r="F6326" s="330" t="inlineStr"/>
    </row>
    <row r="6327" ht="60" customHeight="1" s="496">
      <c r="A6327" s="330" t="n">
        <v>86922</v>
      </c>
      <c r="B6327" s="331" t="inlineStr">
        <is>
          <t>TANQUE DE LOUÇA BRANCA SUSPENSO, 20L OU EQUIVALENTE, INCLUSO SIFÃO TIPO GARRAFA EM METAL CROMADO, VÁLVULA METÁLICA E TORNEIRA DE METAL CROMADO PADRÃO MÉDIO - FORNECIMENTO E INSTALAÇÃO. AF_02/2026</t>
        </is>
      </c>
      <c r="C6327" s="330" t="inlineStr">
        <is>
          <t>UN</t>
        </is>
      </c>
      <c r="D6327" s="330" t="n">
        <v>905.4</v>
      </c>
      <c r="E6327" s="330" t="n">
        <v>908.61</v>
      </c>
      <c r="F6327" s="330" t="inlineStr"/>
    </row>
    <row r="6328" ht="60" customHeight="1" s="496">
      <c r="A6328" s="330" t="n">
        <v>86923</v>
      </c>
      <c r="B6328" s="331" t="inlineStr">
        <is>
          <t>TANQUE DE LOUÇA BRANCA SUSPENSO, 20L OU EQUIVALENTE, INCLUSO SIFÃO TIPO GARRAFA EM PVC, VÁLVULA PLÁSTICA E TORNEIRA DE METAL CROMADO PADRÃO POPULAR - FORNECIMENTO E INSTALAÇÃO. AF_02/2026</t>
        </is>
      </c>
      <c r="C6328" s="330" t="inlineStr">
        <is>
          <t>UN</t>
        </is>
      </c>
      <c r="D6328" s="330" t="n">
        <v>616.05</v>
      </c>
      <c r="E6328" s="330" t="n">
        <v>618.77</v>
      </c>
      <c r="F6328" s="330" t="inlineStr"/>
    </row>
    <row r="6329" ht="45" customHeight="1" s="496">
      <c r="A6329" s="330" t="n">
        <v>86924</v>
      </c>
      <c r="B6329" s="331" t="inlineStr">
        <is>
          <t>TANQUE DE LOUÇA BRANCA SUSPENSO, 20L OU EQUIVALENTE, INCLUSO SIFÃO TIPO GARRAFA EM PVC, VÁLVULA PLÁSTICA E TORNEIRA DE PLÁSTICO - FORNECIMENTO E INSTALAÇÃO. AF_02/2026</t>
        </is>
      </c>
      <c r="C6329" s="330" t="inlineStr">
        <is>
          <t>UN</t>
        </is>
      </c>
      <c r="D6329" s="330" t="n">
        <v>561.8099999999999</v>
      </c>
      <c r="E6329" s="330" t="n">
        <v>564.53</v>
      </c>
      <c r="F6329" s="330" t="inlineStr"/>
    </row>
    <row r="6330" ht="30" customHeight="1" s="496">
      <c r="A6330" s="330" t="n">
        <v>86875</v>
      </c>
      <c r="B6330" s="331" t="inlineStr">
        <is>
          <t>TANQUE DE MÁRMORE SINTÉTICO COM COLUNA, 22L OU EQUIVALENTE FORNECIMENTO E INSTALAÇÃO. AF_02/2026</t>
        </is>
      </c>
      <c r="C6330" s="330" t="inlineStr">
        <is>
          <t>UN</t>
        </is>
      </c>
      <c r="D6330" s="330" t="n">
        <v>651</v>
      </c>
      <c r="E6330" s="330" t="n">
        <v>653.39</v>
      </c>
      <c r="F6330" s="330" t="inlineStr"/>
    </row>
    <row r="6331" ht="60" customHeight="1" s="496">
      <c r="A6331" s="330" t="n">
        <v>86925</v>
      </c>
      <c r="B6331" s="331" t="inlineStr">
        <is>
          <t>TANQUE DE MÁRMORE SINTÉTICO COM COLUNA, 22L OU EQUIVALENTE, INCLUSO SIFÃO FLEXÍVEL EM PVC, VÁLVULA PLÁSTICA E TORNEIRA DE METAL CROMADO PADRÃO POPULAR - FORNECIMENTO E INSTALAÇÃO. AF_02/2026</t>
        </is>
      </c>
      <c r="C6331" s="330" t="inlineStr">
        <is>
          <t>UN</t>
        </is>
      </c>
      <c r="D6331" s="330" t="n">
        <v>753.3</v>
      </c>
      <c r="E6331" s="330" t="n">
        <v>756.4299999999999</v>
      </c>
      <c r="F6331" s="330" t="inlineStr"/>
    </row>
    <row r="6332" ht="45" customHeight="1" s="496">
      <c r="A6332" s="330" t="n">
        <v>86926</v>
      </c>
      <c r="B6332" s="331" t="inlineStr">
        <is>
          <t>TANQUE DE MÁRMORE SINTÉTICO COM COLUNA, 22L OU EQUIVALENTE, INCLUSO SIFÃO FLEXÍVEL EM PVC, VÁLVULA PLÁSTICA E TORNEIRA DE PLÁSTICO - FORNECIMENTO E INSTALAÇÃO. AF_02/2026</t>
        </is>
      </c>
      <c r="C6332" s="330" t="inlineStr">
        <is>
          <t>UN</t>
        </is>
      </c>
      <c r="D6332" s="330" t="n">
        <v>699.0599999999999</v>
      </c>
      <c r="E6332" s="330" t="n">
        <v>702.1900000000001</v>
      </c>
      <c r="F6332" s="330" t="inlineStr"/>
    </row>
    <row r="6333" ht="30" customHeight="1" s="496">
      <c r="A6333" s="330" t="n">
        <v>86876</v>
      </c>
      <c r="B6333" s="331" t="inlineStr">
        <is>
          <t>TANQUE DE MÁRMORE SINTÉTICO SUSPENSO, 22L OU EQUIVALENTE - FORNECIMENTO E INSTALAÇÃO. AF_02/2026</t>
        </is>
      </c>
      <c r="C6333" s="330" t="inlineStr">
        <is>
          <t>UN</t>
        </is>
      </c>
      <c r="D6333" s="330" t="n">
        <v>367.8</v>
      </c>
      <c r="E6333" s="330" t="n">
        <v>369.54</v>
      </c>
      <c r="F6333" s="330" t="inlineStr"/>
    </row>
    <row r="6334" ht="60" customHeight="1" s="496">
      <c r="A6334" s="330" t="n">
        <v>86929</v>
      </c>
      <c r="B6334" s="331" t="inlineStr">
        <is>
          <t>TANQUE DE MÁRMORE SINTÉTICO SUSPENSO, 22L OU EQUIVALENTE, INCLUSO SIFÃO FLEXÍVEL EM PVC, VÁLVULA PLÁSTICA E TORNEIRA DE METAL CROMADO PADRÃO POPULAR - FORNECIMENTO E INSTALAÇÃO. AF_02/2026</t>
        </is>
      </c>
      <c r="C6334" s="330" t="inlineStr">
        <is>
          <t>UN</t>
        </is>
      </c>
      <c r="D6334" s="330" t="n">
        <v>470.1</v>
      </c>
      <c r="E6334" s="330" t="n">
        <v>472.58</v>
      </c>
      <c r="F6334" s="330" t="inlineStr"/>
    </row>
    <row r="6335" ht="45" customHeight="1" s="496">
      <c r="A6335" s="330" t="n">
        <v>86930</v>
      </c>
      <c r="B6335" s="331" t="inlineStr">
        <is>
          <t>TANQUE DE MÁRMORE SINTÉTICO SUSPENSO, 22L OU EQUIVALENTE, INCLUSO SIFÃO FLEXÍVEL EM PVC, VÁLVULA PLÁSTICA E TORNEIRA DE PLÁSTICO - FORNECIMENTO E INSTALAÇÃO. AF_02/2026</t>
        </is>
      </c>
      <c r="C6335" s="330" t="inlineStr">
        <is>
          <t>UN</t>
        </is>
      </c>
      <c r="D6335" s="330" t="n">
        <v>415.86</v>
      </c>
      <c r="E6335" s="330" t="n">
        <v>418.34</v>
      </c>
      <c r="F6335" s="330" t="inlineStr"/>
    </row>
    <row r="6336" ht="60" customHeight="1" s="496">
      <c r="A6336" s="330" t="n">
        <v>86927</v>
      </c>
      <c r="B6336" s="331" t="inlineStr">
        <is>
          <t>TANQUE DE MÁRMORE SINTÉTICO SUSPENSO, 22L OU EQUIVALENTE, INCLUSO SIFÃO TIPO GARRAFA EM PVC, VÁLVULA PLÁSTICA E TORNEIRA DE METAL CROMADO PADRÃO POPULAR - FORNEC. E INSTALAÇÃO. AF_02/2026</t>
        </is>
      </c>
      <c r="C6336" s="330" t="inlineStr">
        <is>
          <t>UN</t>
        </is>
      </c>
      <c r="D6336" s="330" t="n">
        <v>481.38</v>
      </c>
      <c r="E6336" s="330" t="n">
        <v>483.98</v>
      </c>
      <c r="F6336" s="330" t="inlineStr"/>
    </row>
    <row r="6337" ht="45" customHeight="1" s="496">
      <c r="A6337" s="330" t="n">
        <v>86928</v>
      </c>
      <c r="B6337" s="331" t="inlineStr">
        <is>
          <t>TANQUE DE MÁRMORE SINTÉTICO SUSPENSO, 22L OU EQUIVALENTE, INCLUSO SIFÃO TIPO GARRAFA EM PVC, VÁLVULA PLÁSTICA E TORNEIRA DE PLÁSTICO - FORNECIMENTO E INSTALAÇÃO. AF_02/2026</t>
        </is>
      </c>
      <c r="C6337" s="330" t="inlineStr">
        <is>
          <t>UN</t>
        </is>
      </c>
      <c r="D6337" s="330" t="n">
        <v>427.14</v>
      </c>
      <c r="E6337" s="330" t="n">
        <v>429.74</v>
      </c>
      <c r="F6337" s="330" t="inlineStr"/>
    </row>
    <row r="6338" ht="30" customHeight="1" s="496">
      <c r="A6338" s="330" t="n">
        <v>86914</v>
      </c>
      <c r="B6338" s="331" t="inlineStr">
        <is>
          <t>TORNEIRA CROMADA 1/2" OU 3/4" PARA TANQUE, PADRÃO MÉDIO - FORNECIMENTO E INSTALAÇÃO. AF_02/2026</t>
        </is>
      </c>
      <c r="C6338" s="330" t="inlineStr">
        <is>
          <t>UN</t>
        </is>
      </c>
      <c r="D6338" s="330" t="n">
        <v>142.67</v>
      </c>
      <c r="E6338" s="330" t="n">
        <v>143.01</v>
      </c>
      <c r="F6338" s="330" t="inlineStr"/>
    </row>
    <row r="6339" ht="30" customHeight="1" s="496">
      <c r="A6339" s="330" t="n">
        <v>86913</v>
      </c>
      <c r="B6339" s="331" t="inlineStr">
        <is>
          <t>TORNEIRA CROMADA 1/2" OU 3/4" PARA TANQUE, PADRÃO POPULAR - FORNECIMENTO E INSTALAÇÃO. AF_02/2026</t>
        </is>
      </c>
      <c r="C6339" s="330" t="inlineStr">
        <is>
          <t>UN</t>
        </is>
      </c>
      <c r="D6339" s="330" t="n">
        <v>79.28</v>
      </c>
      <c r="E6339" s="330" t="n">
        <v>79.62</v>
      </c>
      <c r="F6339" s="330" t="inlineStr"/>
    </row>
    <row r="6340" ht="30" customHeight="1" s="496">
      <c r="A6340" s="330" t="n">
        <v>106779</v>
      </c>
      <c r="B6340" s="331" t="inlineStr">
        <is>
          <t>TORNEIRA CROMADA DE MESA COM FECHAMENTO AUTOMÁTICO, PARA LAVATÓRIO - FORNECIMENTO E INSTALAÇÃO. AF_02/2026</t>
        </is>
      </c>
      <c r="C6340" s="330" t="inlineStr">
        <is>
          <t>UN</t>
        </is>
      </c>
      <c r="D6340" s="330" t="n">
        <v>218.29</v>
      </c>
      <c r="E6340" s="330" t="n">
        <v>218.48</v>
      </c>
      <c r="F6340" s="330" t="inlineStr"/>
    </row>
    <row r="6341" ht="30" customHeight="1" s="496">
      <c r="A6341" s="330" t="n">
        <v>100854</v>
      </c>
      <c r="B6341" s="331" t="inlineStr">
        <is>
          <t>TORNEIRA CROMADA DE MESA PARA LAVATÓRIO COM SENSOR DE PRESENÇA. AF_02/2026</t>
        </is>
      </c>
      <c r="C6341" s="330" t="inlineStr">
        <is>
          <t>UN</t>
        </is>
      </c>
      <c r="D6341" s="330" t="n">
        <v>2601.28</v>
      </c>
      <c r="E6341" s="330" t="n">
        <v>2602.29</v>
      </c>
      <c r="F6341" s="330" t="inlineStr"/>
    </row>
    <row r="6342" ht="30" customHeight="1" s="496">
      <c r="A6342" s="330" t="n">
        <v>100853</v>
      </c>
      <c r="B6342" s="331" t="inlineStr">
        <is>
          <t>TORNEIRA CROMADA DE MESA PARA LAVATÓRIO, TIPO MONOCOMANDO. AF_02/2026</t>
        </is>
      </c>
      <c r="C6342" s="330" t="inlineStr">
        <is>
          <t>UN</t>
        </is>
      </c>
      <c r="D6342" s="330" t="n">
        <v>498.85</v>
      </c>
      <c r="E6342" s="330" t="n">
        <v>499.86</v>
      </c>
      <c r="F6342" s="330" t="inlineStr"/>
    </row>
    <row r="6343" ht="30" customHeight="1" s="496">
      <c r="A6343" s="330" t="n">
        <v>86915</v>
      </c>
      <c r="B6343" s="331" t="inlineStr">
        <is>
          <t>TORNEIRA CROMADA DE MESA, 1/2" OU 3/4", PARA LAVATÓRIO, PADRÃO MÉDIO - FORNECIMENTO E INSTALAÇÃO. AF_02/2026</t>
        </is>
      </c>
      <c r="C6343" s="330" t="inlineStr">
        <is>
          <t>UN</t>
        </is>
      </c>
      <c r="D6343" s="330" t="n">
        <v>207.94</v>
      </c>
      <c r="E6343" s="330" t="n">
        <v>208.13</v>
      </c>
      <c r="F6343" s="330" t="inlineStr"/>
    </row>
    <row r="6344" ht="30" customHeight="1" s="496">
      <c r="A6344" s="330" t="n">
        <v>86906</v>
      </c>
      <c r="B6344" s="331" t="inlineStr">
        <is>
          <t>TORNEIRA CROMADA DE MESA, 1/2" OU 3/4", PARA LAVATÓRIO, PADRÃO POPULAR - FORNECIMENTO E INSTALAÇÃO. AF_02/2026</t>
        </is>
      </c>
      <c r="C6344" s="330" t="inlineStr">
        <is>
          <t>UN</t>
        </is>
      </c>
      <c r="D6344" s="330" t="n">
        <v>108.22</v>
      </c>
      <c r="E6344" s="330" t="n">
        <v>108.41</v>
      </c>
      <c r="F6344" s="330" t="inlineStr"/>
    </row>
    <row r="6345" ht="30" customHeight="1" s="496">
      <c r="A6345" s="330" t="n">
        <v>86911</v>
      </c>
      <c r="B6345" s="331" t="inlineStr">
        <is>
          <t>TORNEIRA CROMADA LONGA, DE PAREDE, 1/2" OU 3/4", PARA PIA DE COZINHA, PADRÃO POPULAR - FORNECIMENTO E INSTALAÇÃO. AF_02/2026</t>
        </is>
      </c>
      <c r="C6345" s="330" t="inlineStr">
        <is>
          <t>UN</t>
        </is>
      </c>
      <c r="D6345" s="330" t="n">
        <v>127.14</v>
      </c>
      <c r="E6345" s="330" t="n">
        <v>127.4</v>
      </c>
      <c r="F6345" s="330" t="inlineStr"/>
    </row>
    <row r="6346" ht="30" customHeight="1" s="496">
      <c r="A6346" s="330" t="n">
        <v>86909</v>
      </c>
      <c r="B6346" s="331" t="inlineStr">
        <is>
          <t>TORNEIRA CROMADA TUBO MÓVEL, DE MESA, 1/2" OU 3/4", PARA PIA DE COZINHA, PADRÃO ALTO - FORNECIMENTO E INSTALAÇÃO. AF_02/2026</t>
        </is>
      </c>
      <c r="C6346" s="330" t="inlineStr">
        <is>
          <t>UN</t>
        </is>
      </c>
      <c r="D6346" s="330" t="n">
        <v>188.63</v>
      </c>
      <c r="E6346" s="330" t="n">
        <v>189</v>
      </c>
      <c r="F6346" s="330" t="inlineStr"/>
    </row>
    <row r="6347" ht="30" customHeight="1" s="496">
      <c r="A6347" s="330" t="n">
        <v>86910</v>
      </c>
      <c r="B6347" s="331" t="inlineStr">
        <is>
          <t>TORNEIRA CROMADA TUBO MÓVEL, DE PAREDE, 1/2" OU 3/4", PARA PIA DE COZINHA, PADRÃO MÉDIO - FORNECIMENTO E INSTALAÇÃO. AF_02/2026</t>
        </is>
      </c>
      <c r="C6347" s="330" t="inlineStr">
        <is>
          <t>UN</t>
        </is>
      </c>
      <c r="D6347" s="330" t="n">
        <v>185.97</v>
      </c>
      <c r="E6347" s="330" t="n">
        <v>186.23</v>
      </c>
      <c r="F6347" s="330" t="inlineStr"/>
    </row>
    <row r="6348" ht="30" customHeight="1" s="496">
      <c r="A6348" s="330" t="n">
        <v>86916</v>
      </c>
      <c r="B6348" s="331" t="inlineStr">
        <is>
          <t>TORNEIRA PLÁSTICA 3/4" PARA TANQUE - FORNECIMENTO E INSTALAÇÃO. AF_02/2026</t>
        </is>
      </c>
      <c r="C6348" s="330" t="inlineStr">
        <is>
          <t>UN</t>
        </is>
      </c>
      <c r="D6348" s="330" t="n">
        <v>25.04</v>
      </c>
      <c r="E6348" s="330" t="n">
        <v>25.38</v>
      </c>
      <c r="F6348" s="330" t="inlineStr"/>
    </row>
    <row r="6349" ht="45" customHeight="1" s="496">
      <c r="A6349" s="330" t="n">
        <v>86877</v>
      </c>
      <c r="B6349" s="331" t="inlineStr">
        <is>
          <t>VÁLVULA EM METAL CROMADO 1.1/2" X 1.1/2" PARA TANQUE OU LAVATÓRIO, COM OU SEM LADRÃO - FORNECIMENTO E INSTALAÇÃO. AF_02/2026</t>
        </is>
      </c>
      <c r="C6349" s="330" t="inlineStr">
        <is>
          <t>UN</t>
        </is>
      </c>
      <c r="D6349" s="330" t="n">
        <v>64.84999999999999</v>
      </c>
      <c r="E6349" s="330" t="n">
        <v>65.23</v>
      </c>
      <c r="F6349" s="330" t="inlineStr">
        <is>
          <t>AS</t>
        </is>
      </c>
    </row>
    <row r="6350" ht="30" customHeight="1" s="496">
      <c r="A6350" s="330" t="n">
        <v>86878</v>
      </c>
      <c r="B6350" s="331" t="inlineStr">
        <is>
          <t>VÁLVULA EM METAL CROMADO TIPO AMERICANA 3.1/2" X 1.1/2" PARA PIA - FORNECIMENTO E INSTALAÇÃO. AF_02/2026</t>
        </is>
      </c>
      <c r="C6350" s="330" t="inlineStr">
        <is>
          <t>UN</t>
        </is>
      </c>
      <c r="D6350" s="330" t="n">
        <v>69.78</v>
      </c>
      <c r="E6350" s="330" t="n">
        <v>70.16</v>
      </c>
      <c r="F6350" s="330" t="inlineStr">
        <is>
          <t>AS</t>
        </is>
      </c>
    </row>
    <row r="6351" ht="30" customHeight="1" s="496">
      <c r="A6351" s="330" t="n">
        <v>86879</v>
      </c>
      <c r="B6351" s="331" t="inlineStr">
        <is>
          <t>VÁLVULA EM PLÁSTICO 1" PARA PIA, TANQUE OU LAVATÓRIO, COM OU SEM LADRÃO - FORNECIMENTO E INSTALAÇÃO. AF_02/2026</t>
        </is>
      </c>
      <c r="C6351" s="330" t="inlineStr">
        <is>
          <t>UN</t>
        </is>
      </c>
      <c r="D6351" s="330" t="n">
        <v>10.02</v>
      </c>
      <c r="E6351" s="330" t="n">
        <v>10.24</v>
      </c>
      <c r="F6351" s="330" t="inlineStr"/>
    </row>
    <row r="6352" ht="30" customHeight="1" s="496">
      <c r="A6352" s="330" t="n">
        <v>86880</v>
      </c>
      <c r="B6352" s="331" t="inlineStr">
        <is>
          <t>VÁLVULA EM PLÁSTICO CROMADO TIPO AMERICANA 3.1/2" X 1.1/2" SEM ADAPTADOR PARA PIA - FORNECIMENTO E INSTALAÇÃO. AF_02/2026</t>
        </is>
      </c>
      <c r="C6352" s="330" t="inlineStr">
        <is>
          <t>UN</t>
        </is>
      </c>
      <c r="D6352" s="330" t="n">
        <v>27.47</v>
      </c>
      <c r="E6352" s="330" t="n">
        <v>27.69</v>
      </c>
      <c r="F6352" s="330" t="inlineStr"/>
    </row>
    <row r="6353" ht="30" customHeight="1" s="496">
      <c r="A6353" s="330" t="n">
        <v>101663</v>
      </c>
      <c r="B6353" s="331" t="inlineStr">
        <is>
          <t>ABRAÇADEIRA DE FIXAÇÃO DE BRAÇOS DE LUMINÁRIAS DE 2" - FORNECIMENTO E INSTALAÇÃO. AF_02/2025</t>
        </is>
      </c>
      <c r="C6353" s="330" t="inlineStr">
        <is>
          <t>UN</t>
        </is>
      </c>
      <c r="D6353" s="330" t="n">
        <v>29.61</v>
      </c>
      <c r="E6353" s="330" t="n">
        <v>30.85</v>
      </c>
      <c r="F6353" s="330" t="inlineStr"/>
    </row>
    <row r="6354" ht="30" customHeight="1" s="496">
      <c r="A6354" s="330" t="n">
        <v>101664</v>
      </c>
      <c r="B6354" s="331" t="inlineStr">
        <is>
          <t>ABRAÇADEIRA DE FIXAÇÃO DE BRAÇOS DE LUMINÁRIAS DE 3" - FORNECIMENTO E INSTALAÇÃO. AF_02/2025</t>
        </is>
      </c>
      <c r="C6354" s="330" t="inlineStr">
        <is>
          <t>UN</t>
        </is>
      </c>
      <c r="D6354" s="330" t="n">
        <v>30.65</v>
      </c>
      <c r="E6354" s="330" t="n">
        <v>31.89</v>
      </c>
      <c r="F6354" s="330" t="inlineStr"/>
    </row>
    <row r="6355" ht="30" customHeight="1" s="496">
      <c r="A6355" s="330" t="n">
        <v>101665</v>
      </c>
      <c r="B6355" s="331" t="inlineStr">
        <is>
          <t>ABRAÇADEIRA DE FIXAÇÃO DE BRAÇOS DE LUMINÁRIAS DE 4" - FORNECIMENTO E INSTALAÇÃO. AF_02/2025</t>
        </is>
      </c>
      <c r="C6355" s="330" t="inlineStr">
        <is>
          <t>UN</t>
        </is>
      </c>
      <c r="D6355" s="330" t="n">
        <v>35.14</v>
      </c>
      <c r="E6355" s="330" t="n">
        <v>36.38</v>
      </c>
      <c r="F6355" s="330" t="inlineStr"/>
    </row>
    <row r="6356" ht="45" customHeight="1" s="496">
      <c r="A6356" s="330" t="n">
        <v>101636</v>
      </c>
      <c r="B6356" s="331" t="inlineStr">
        <is>
          <t>BRAÇO PARA ILUMINAÇÃO PÚBLICA, EM TUBO DE AÇO GALVANIZADO, COMPRIMENTO DE 1,50 M, PARA FIXAÇÃO EM POSTE DE CONCRETO - FORNECIMENTO E INSTALAÇÃO. AF_02/2025_PS</t>
        </is>
      </c>
      <c r="C6356" s="330" t="inlineStr">
        <is>
          <t>UN</t>
        </is>
      </c>
      <c r="D6356" s="330" t="n">
        <v>154.39</v>
      </c>
      <c r="E6356" s="330" t="n">
        <v>157.19</v>
      </c>
      <c r="F6356" s="330" t="inlineStr">
        <is>
          <t>AS</t>
        </is>
      </c>
    </row>
    <row r="6357" ht="45" customHeight="1" s="496">
      <c r="A6357" s="330" t="n">
        <v>101637</v>
      </c>
      <c r="B6357" s="331" t="inlineStr">
        <is>
          <t>BRAÇO PARA ILUMINAÇÃO PÚBLICA, EM TUBO DE AÇO GALVANIZADO, COMPRIMENTO DE 1,50 M, PARA FIXAÇÃO EM POSTE METÁLICO - FORNECIMENTO E INSTALAÇÃO. AF_02/2025_PS</t>
        </is>
      </c>
      <c r="C6357" s="330" t="inlineStr">
        <is>
          <t>UN</t>
        </is>
      </c>
      <c r="D6357" s="330" t="n">
        <v>148.83</v>
      </c>
      <c r="E6357" s="330" t="n">
        <v>151.63</v>
      </c>
      <c r="F6357" s="330" t="inlineStr">
        <is>
          <t>AS</t>
        </is>
      </c>
    </row>
    <row r="6358" ht="30" customHeight="1" s="496">
      <c r="A6358" s="330" t="n">
        <v>101658</v>
      </c>
      <c r="B6358" s="331" t="inlineStr">
        <is>
          <t>LUMINÁRIA DE LED PARA ILUMINAÇÃO PÚBLICA, DE 138 W ATÉ 180 W - FORNECIMENTO E INSTALAÇÃO. AF_02/2025_PS</t>
        </is>
      </c>
      <c r="C6358" s="330" t="inlineStr">
        <is>
          <t>UN</t>
        </is>
      </c>
      <c r="D6358" s="330" t="n">
        <v>672.16</v>
      </c>
      <c r="E6358" s="330" t="n">
        <v>673.52</v>
      </c>
      <c r="F6358" s="330" t="inlineStr"/>
    </row>
    <row r="6359" ht="30" customHeight="1" s="496">
      <c r="A6359" s="330" t="n">
        <v>101659</v>
      </c>
      <c r="B6359" s="331" t="inlineStr">
        <is>
          <t>LUMINÁRIA DE LED PARA ILUMINAÇÃO PÚBLICA, DE 181 W ATÉ 239 W - FORNECIMENTO E INSTALAÇÃO. AF_02/2025_PS</t>
        </is>
      </c>
      <c r="C6359" s="330" t="inlineStr">
        <is>
          <t>UN</t>
        </is>
      </c>
      <c r="D6359" s="330" t="n">
        <v>767.0599999999999</v>
      </c>
      <c r="E6359" s="330" t="n">
        <v>768.42</v>
      </c>
      <c r="F6359" s="330" t="inlineStr"/>
    </row>
    <row r="6360" ht="30" customHeight="1" s="496">
      <c r="A6360" s="330" t="n">
        <v>101660</v>
      </c>
      <c r="B6360" s="331" t="inlineStr">
        <is>
          <t>LUMINÁRIA DE LED PARA ILUMINAÇÃO PÚBLICA, DE 240 W ATÉ 350 W - FORNECIMENTO E INSTALAÇÃO. AF_02/2025_PS</t>
        </is>
      </c>
      <c r="C6360" s="330" t="inlineStr">
        <is>
          <t>UN</t>
        </is>
      </c>
      <c r="D6360" s="330" t="n">
        <v>1215.08</v>
      </c>
      <c r="E6360" s="330" t="n">
        <v>1216.44</v>
      </c>
      <c r="F6360" s="330" t="inlineStr"/>
    </row>
    <row r="6361" ht="30" customHeight="1" s="496">
      <c r="A6361" s="330" t="n">
        <v>101654</v>
      </c>
      <c r="B6361" s="331" t="inlineStr">
        <is>
          <t>LUMINÁRIA DE LED PARA ILUMINAÇÃO PÚBLICA, DE 33 W ATÉ 50 W - FORNECIMENTO E INSTALAÇÃO. AF_02/2025_PS</t>
        </is>
      </c>
      <c r="C6361" s="330" t="inlineStr">
        <is>
          <t>UN</t>
        </is>
      </c>
      <c r="D6361" s="330" t="n">
        <v>261.3</v>
      </c>
      <c r="E6361" s="330" t="n">
        <v>262.66</v>
      </c>
      <c r="F6361" s="330" t="inlineStr"/>
    </row>
    <row r="6362" ht="30" customHeight="1" s="496">
      <c r="A6362" s="330" t="n">
        <v>101655</v>
      </c>
      <c r="B6362" s="331" t="inlineStr">
        <is>
          <t>LUMINÁRIA DE LED PARA ILUMINAÇÃO PÚBLICA, DE 51 W ATÉ 67 W - FORNECIMENTO E INSTALAÇÃO. AF_02/2025_PS</t>
        </is>
      </c>
      <c r="C6362" s="330" t="inlineStr">
        <is>
          <t>UN</t>
        </is>
      </c>
      <c r="D6362" s="330" t="n">
        <v>410.51</v>
      </c>
      <c r="E6362" s="330" t="n">
        <v>411.87</v>
      </c>
      <c r="F6362" s="330" t="inlineStr"/>
    </row>
    <row r="6363" ht="30" customHeight="1" s="496">
      <c r="A6363" s="330" t="n">
        <v>101656</v>
      </c>
      <c r="B6363" s="331" t="inlineStr">
        <is>
          <t>LUMINÁRIA DE LED PARA ILUMINAÇÃO PÚBLICA, DE 68 W ATÉ 97 W - FORNECIMENTO E INSTALAÇÃO. AF_02/2025_PS</t>
        </is>
      </c>
      <c r="C6363" s="330" t="inlineStr">
        <is>
          <t>UN</t>
        </is>
      </c>
      <c r="D6363" s="330" t="n">
        <v>445.35</v>
      </c>
      <c r="E6363" s="330" t="n">
        <v>446.71</v>
      </c>
      <c r="F6363" s="330" t="inlineStr"/>
    </row>
    <row r="6364" ht="30" customHeight="1" s="496">
      <c r="A6364" s="330" t="n">
        <v>101657</v>
      </c>
      <c r="B6364" s="331" t="inlineStr">
        <is>
          <t>LUMINÁRIA DE LED PARA ILUMINAÇÃO PÚBLICA, DE 98 W ATÉ 137 W - FORNECIMENTO E INSTALAÇÃO. AF_02/2025_PS</t>
        </is>
      </c>
      <c r="C6364" s="330" t="inlineStr">
        <is>
          <t>UN</t>
        </is>
      </c>
      <c r="D6364" s="330" t="n">
        <v>519.5599999999999</v>
      </c>
      <c r="E6364" s="330" t="n">
        <v>520.92</v>
      </c>
      <c r="F6364" s="330" t="inlineStr"/>
    </row>
    <row r="6365" ht="30" customHeight="1" s="496">
      <c r="A6365" s="330" t="n">
        <v>101632</v>
      </c>
      <c r="B6365" s="331" t="inlineStr">
        <is>
          <t>RELÉ FOTOELÉTRICO PARA COMANDO DE ILUMINAÇÃO EXTERNA 1000 W - FORNECIMENTO E INSTALAÇÃO. AF_02/2025</t>
        </is>
      </c>
      <c r="C6365" s="330" t="inlineStr">
        <is>
          <t>UN</t>
        </is>
      </c>
      <c r="D6365" s="330" t="n">
        <v>28.36</v>
      </c>
      <c r="E6365" s="330" t="n">
        <v>28.42</v>
      </c>
      <c r="F6365" s="330" t="inlineStr">
        <is>
          <t>AS</t>
        </is>
      </c>
    </row>
    <row r="6366" ht="45" customHeight="1" s="496">
      <c r="A6366" s="330" t="n">
        <v>101661</v>
      </c>
      <c r="B6366" s="331" t="inlineStr">
        <is>
          <t>SUBSTITUIÇÃO DE LUMINÁRIA DE VAPOR DE MERCÚRIO/VAPOR DE SÓDIO POR LUMINÁRIA DE LED PARA ILUMINAÇÃO PÚBLICA (NÃO INCLUI FORNECIMENTO). AF_02/2025_PS</t>
        </is>
      </c>
      <c r="C6366" s="330" t="inlineStr">
        <is>
          <t>UN</t>
        </is>
      </c>
      <c r="D6366" s="330" t="n">
        <v>155.91</v>
      </c>
      <c r="E6366" s="330" t="n">
        <v>161.21</v>
      </c>
      <c r="F6366" s="330" t="inlineStr"/>
    </row>
    <row r="6367" ht="30" customHeight="1" s="496">
      <c r="A6367" s="330" t="n">
        <v>105924</v>
      </c>
      <c r="B6367" s="331" t="inlineStr">
        <is>
          <t>SUBSTITUIÇÃO DE LUMINÁRIA REFLETOR LED PARA ILUMINAÇÃO PÚBLICA (NÃO INCLUI FORNECIMENTO). AF_02/2025</t>
        </is>
      </c>
      <c r="C6367" s="330" t="inlineStr">
        <is>
          <t>UN</t>
        </is>
      </c>
      <c r="D6367" s="330" t="n">
        <v>16.33</v>
      </c>
      <c r="E6367" s="330" t="n">
        <v>17.21</v>
      </c>
      <c r="F6367" s="330" t="inlineStr"/>
    </row>
    <row r="6368" ht="30" customHeight="1" s="496">
      <c r="A6368" s="330" t="n">
        <v>101651</v>
      </c>
      <c r="B6368" s="331" t="inlineStr">
        <is>
          <t>SUBSTITUIÇÃO DE LÂMPADA PARA ILUMINAÇÃO PÚBLICA (NÃO INCLUI FORNECIMENTO). AF_02/2025_PS</t>
        </is>
      </c>
      <c r="C6368" s="330" t="inlineStr">
        <is>
          <t>UN</t>
        </is>
      </c>
      <c r="D6368" s="330" t="n">
        <v>73.76000000000001</v>
      </c>
      <c r="E6368" s="330" t="n">
        <v>74.52</v>
      </c>
      <c r="F6368" s="330" t="inlineStr"/>
    </row>
    <row r="6369" ht="30" customHeight="1" s="496">
      <c r="A6369" s="330" t="n">
        <v>101630</v>
      </c>
      <c r="B6369" s="331" t="inlineStr">
        <is>
          <t>SUBSTITUIÇÃO DE REATOR PARA ILUMINAÇÃO PÚBLICA (NÃO INCLUI FORNECIMENTO). AF_02/2025_PS</t>
        </is>
      </c>
      <c r="C6369" s="330" t="inlineStr">
        <is>
          <t>UN</t>
        </is>
      </c>
      <c r="D6369" s="330" t="n">
        <v>87.15000000000001</v>
      </c>
      <c r="E6369" s="330" t="n">
        <v>88.65000000000001</v>
      </c>
      <c r="F6369" s="330" t="inlineStr"/>
    </row>
    <row r="6370" ht="30" customHeight="1" s="496">
      <c r="A6370" s="330" t="n">
        <v>101633</v>
      </c>
      <c r="B6370" s="331" t="inlineStr">
        <is>
          <t>SUBSTITUIÇÃO DE RELÉ FOTOELÉTRICO PARA COMANDO DE ILUMINAÇÃO EXTERNA 1000 W - FORNECIMENTO E INSTALAÇÃO. AF_02/2025_PS</t>
        </is>
      </c>
      <c r="C6370" s="330" t="inlineStr">
        <is>
          <t>UN</t>
        </is>
      </c>
      <c r="D6370" s="330" t="n">
        <v>98.98999999999999</v>
      </c>
      <c r="E6370" s="330" t="n">
        <v>99.65000000000001</v>
      </c>
      <c r="F6370" s="330" t="inlineStr">
        <is>
          <t>AS</t>
        </is>
      </c>
    </row>
    <row r="6371" ht="60" customHeight="1" s="496">
      <c r="A6371" s="330" t="n">
        <v>104219</v>
      </c>
      <c r="B6371" s="331" t="inlineStr">
        <is>
          <t>EMBOÇO OU MASSA ÚNICA EM ARGAMASSA INDUSTRIALIZADA, PREPARO MECÂNICA E APLICAÇÃO COM EQUIPAMENTO DE MISTURA E PROJEÇÃO DE 1,5 M3/H DE ARGAMASSA EM PANOS DE FACHADA COM PRESENÇA DE VÃOS, ESPESSURA DE 25 MM, ACESSO POR ANDAIME. AF_08/2022</t>
        </is>
      </c>
      <c r="C6371" s="330" t="inlineStr">
        <is>
          <t>M2</t>
        </is>
      </c>
      <c r="D6371" s="330" t="n">
        <v>118.43</v>
      </c>
      <c r="E6371" s="330" t="n">
        <v>120.21</v>
      </c>
      <c r="F6371" s="330" t="inlineStr"/>
    </row>
    <row r="6372" ht="60" customHeight="1" s="496">
      <c r="A6372" s="330" t="n">
        <v>104223</v>
      </c>
      <c r="B6372" s="331" t="inlineStr">
        <is>
          <t>EMBOÇO OU MASSA ÚNICA EM ARGAMASSA INDUSTRIALIZADA, PREPARO MECÂNICA E APLICAÇÃO COM EQUIPAMENTO DE MISTURA E PROJEÇÃO DE 1,5 M3/H DE ARGAMASSA EM PANOS DE FACHADA COM PRESENÇA DE VÃOS, ESPESSURA DE 35 MM, ACESSO POR ANDAIME. AF_08/2022</t>
        </is>
      </c>
      <c r="C6372" s="330" t="inlineStr">
        <is>
          <t>M2</t>
        </is>
      </c>
      <c r="D6372" s="330" t="n">
        <v>155.99</v>
      </c>
      <c r="E6372" s="330" t="n">
        <v>158.29</v>
      </c>
      <c r="F6372" s="330" t="inlineStr"/>
    </row>
    <row r="6373" ht="60" customHeight="1" s="496">
      <c r="A6373" s="330" t="n">
        <v>104227</v>
      </c>
      <c r="B6373" s="331" t="inlineStr">
        <is>
          <t>EMBOÇO OU MASSA ÚNICA EM ARGAMASSA INDUSTRIALIZADA, PREPARO MECÂNICA E APLICAÇÃO COM EQUIPAMENTO DE MISTURA E PROJEÇÃO DE 1,5 M3/H DE ARGAMASSA EM PANOS DE FACHADA COM PRESENÇA DE VÃOS, ESPESSURA DE 45 MM, ACESSO POR ANDAIME. AF_08/2022</t>
        </is>
      </c>
      <c r="C6373" s="330" t="inlineStr">
        <is>
          <t>M2</t>
        </is>
      </c>
      <c r="D6373" s="330" t="n">
        <v>184.82</v>
      </c>
      <c r="E6373" s="330" t="n">
        <v>187.2</v>
      </c>
      <c r="F6373" s="330" t="inlineStr"/>
    </row>
    <row r="6374" ht="60" customHeight="1" s="496">
      <c r="A6374" s="330" t="n">
        <v>104231</v>
      </c>
      <c r="B6374" s="331" t="inlineStr">
        <is>
          <t>EMBOÇO OU MASSA ÚNICA EM ARGAMASSA INDUSTRIALIZADA, PREPARO MECÂNICA E APLICAÇÃO COM EQUIPAMENTO DE MISTURA E PROJEÇÃO DE 1,5 M3/H DE ARGAMASSA EM PANOS DE FACHADA COM PRESENÇA DE VÃOS, ESPESSURA DE 50 MM, ACESSO POR ANDAIME. AF_08/2022</t>
        </is>
      </c>
      <c r="C6374" s="330" t="inlineStr">
        <is>
          <t>M2</t>
        </is>
      </c>
      <c r="D6374" s="330" t="n">
        <v>203.67</v>
      </c>
      <c r="E6374" s="330" t="n">
        <v>206.31</v>
      </c>
      <c r="F6374" s="330" t="inlineStr"/>
    </row>
    <row r="6375" ht="60" customHeight="1" s="496">
      <c r="A6375" s="330" t="n">
        <v>104235</v>
      </c>
      <c r="B6375" s="331" t="inlineStr">
        <is>
          <t>EMBOÇO OU MASSA ÚNICA EM ARGAMASSA INDUSTRIALIZADA, PREPARO MECÂNICA E APLICAÇÃO COM EQUIPAMENTO DE MISTURA E PROJEÇÃO DE 1,5 M3/H DE ARGAMASSA EM PANOS DE FACHADA SEM PRESENÇA DE VÃOS, ESPESSURA DE 25 MM, ACESSO POR ANDAIME. AF_08/2022</t>
        </is>
      </c>
      <c r="C6375" s="330" t="inlineStr">
        <is>
          <t>M2</t>
        </is>
      </c>
      <c r="D6375" s="330" t="n">
        <v>100.7</v>
      </c>
      <c r="E6375" s="330" t="n">
        <v>101.86</v>
      </c>
      <c r="F6375" s="330" t="inlineStr"/>
    </row>
    <row r="6376" ht="60" customHeight="1" s="496">
      <c r="A6376" s="330" t="n">
        <v>104239</v>
      </c>
      <c r="B6376" s="331" t="inlineStr">
        <is>
          <t>EMBOÇO OU MASSA ÚNICA EM ARGAMASSA INDUSTRIALIZADA, PREPARO MECÂNICA E APLICAÇÃO COM EQUIPAMENTO DE MISTURA E PROJEÇÃO DE 1,5 M3/H DE ARGAMASSA EM PANOS DE FACHADA SEM PRESENÇA DE VÃOS, ESPESSURA DE 35 MM, ACESSO POR ANDAIME. AF_08/2022</t>
        </is>
      </c>
      <c r="C6376" s="330" t="inlineStr">
        <is>
          <t>M2</t>
        </is>
      </c>
      <c r="D6376" s="330" t="n">
        <v>136.43</v>
      </c>
      <c r="E6376" s="330" t="n">
        <v>138.1</v>
      </c>
      <c r="F6376" s="330" t="inlineStr"/>
    </row>
    <row r="6377" ht="60" customHeight="1" s="496">
      <c r="A6377" s="330" t="n">
        <v>104243</v>
      </c>
      <c r="B6377" s="331" t="inlineStr">
        <is>
          <t>EMBOÇO OU MASSA ÚNICA EM ARGAMASSA INDUSTRIALIZADA, PREPARO MECÂNICA E APLICAÇÃO COM EQUIPAMENTO DE MISTURA E PROJEÇÃO DE 1,5 M3/H DE ARGAMASSA EM PANOS DE FACHADA SEM PRESENÇA DE VÃOS, ESPESSURA DE 45 MM, ACESSO POR ANDAIME. AF_08/2022</t>
        </is>
      </c>
      <c r="C6377" s="330" t="inlineStr">
        <is>
          <t>M2</t>
        </is>
      </c>
      <c r="D6377" s="330" t="n">
        <v>163.38</v>
      </c>
      <c r="E6377" s="330" t="n">
        <v>165.12</v>
      </c>
      <c r="F6377" s="330" t="inlineStr"/>
    </row>
    <row r="6378" ht="60" customHeight="1" s="496">
      <c r="A6378" s="330" t="n">
        <v>104247</v>
      </c>
      <c r="B6378" s="331" t="inlineStr">
        <is>
          <t>EMBOÇO OU MASSA ÚNICA EM ARGAMASSA INDUSTRIALIZADA, PREPARO MECÂNICA E APLICAÇÃO COM EQUIPAMENTO DE MISTURA E PROJEÇÃO DE 1,5 M3/H DE ARGAMASSA EM PANOS DE FACHADA SEM PRESENÇA DE VÃOS, ESPESSURA DE 50 MM, ACESSO POR ANDAIME. AF_08/2022</t>
        </is>
      </c>
      <c r="C6378" s="330" t="inlineStr">
        <is>
          <t>M2</t>
        </is>
      </c>
      <c r="D6378" s="330" t="n">
        <v>176.17</v>
      </c>
      <c r="E6378" s="330" t="n">
        <v>177.9</v>
      </c>
      <c r="F6378" s="330" t="inlineStr"/>
    </row>
    <row r="6379" ht="60" customHeight="1" s="496">
      <c r="A6379" s="330" t="n">
        <v>87795</v>
      </c>
      <c r="B6379" s="331" t="inlineStr">
        <is>
          <t>EMBOÇO OU MASSA ÚNICA EM ARGAMASSA INDUSTRIALIZADA, PREPARO MECÂNICO E APLICAÇÃO COM EQUIPAMENTO DE MISTURA E PROJEÇÃO DE 1,5 M3/H DE ARGAMASSA EM PANOS CEGOS DE FACHADA (SEM PRESENÇA DE VÃOS), ESPESSURA DE 25 MM. AF_08/2022</t>
        </is>
      </c>
      <c r="C6379" s="330" t="inlineStr">
        <is>
          <t>M2</t>
        </is>
      </c>
      <c r="D6379" s="330" t="n">
        <v>103.16</v>
      </c>
      <c r="E6379" s="330" t="n">
        <v>104.43</v>
      </c>
      <c r="F6379" s="330" t="inlineStr"/>
    </row>
    <row r="6380" ht="60" customHeight="1" s="496">
      <c r="A6380" s="330" t="n">
        <v>87800</v>
      </c>
      <c r="B6380" s="331" t="inlineStr">
        <is>
          <t>EMBOÇO OU MASSA ÚNICA EM ARGAMASSA INDUSTRIALIZADA, PREPARO MECÂNICO E APLICAÇÃO COM EQUIPAMENTO DE MISTURA E PROJEÇÃO DE 1,5 M3/H DE ARGAMASSA EM PANOS CEGOS DE FACHADA (SEM PRESENÇA DE VÃOS), ESPESSURA DE 35 MM. AF_08/2022</t>
        </is>
      </c>
      <c r="C6380" s="330" t="inlineStr">
        <is>
          <t>M2</t>
        </is>
      </c>
      <c r="D6380" s="330" t="n">
        <v>139.97</v>
      </c>
      <c r="E6380" s="330" t="n">
        <v>141.81</v>
      </c>
      <c r="F6380" s="330" t="inlineStr"/>
    </row>
    <row r="6381" ht="60" customHeight="1" s="496">
      <c r="A6381" s="330" t="n">
        <v>87804</v>
      </c>
      <c r="B6381" s="331" t="inlineStr">
        <is>
          <t>EMBOÇO OU MASSA ÚNICA EM ARGAMASSA INDUSTRIALIZADA, PREPARO MECÂNICO E APLICAÇÃO COM EQUIPAMENTO DE MISTURA E PROJEÇÃO DE 1,5 M3/H DE ARGAMASSA EM PANOS CEGOS DE FACHADA (SEM PRESENÇA DE VÃOS), ESPESSURA DE 45 MM. AF_08/2022</t>
        </is>
      </c>
      <c r="C6381" s="330" t="inlineStr">
        <is>
          <t>M2</t>
        </is>
      </c>
      <c r="D6381" s="330" t="n">
        <v>166.92</v>
      </c>
      <c r="E6381" s="330" t="n">
        <v>168.83</v>
      </c>
      <c r="F6381" s="330" t="inlineStr"/>
    </row>
    <row r="6382" ht="60" customHeight="1" s="496">
      <c r="A6382" s="330" t="n">
        <v>87808</v>
      </c>
      <c r="B6382" s="331" t="inlineStr">
        <is>
          <t>EMBOÇO OU MASSA ÚNICA EM ARGAMASSA INDUSTRIALIZADA, PREPARO MECÂNICO E APLICAÇÃO COM EQUIPAMENTO DE MISTURA E PROJEÇÃO DE 1,5 M3/H DE ARGAMASSA EM PANOS CEGOS DE FACHADA (SEM PRESENÇA DE VÃOS), ESPESSURA MAIOR OU IGUAL A 50 MM. AF_08/2022</t>
        </is>
      </c>
      <c r="C6382" s="330" t="inlineStr">
        <is>
          <t>M2</t>
        </is>
      </c>
      <c r="D6382" s="330" t="n">
        <v>179.59</v>
      </c>
      <c r="E6382" s="330" t="n">
        <v>181.5</v>
      </c>
      <c r="F6382" s="330" t="inlineStr"/>
    </row>
    <row r="6383" ht="60" customHeight="1" s="496">
      <c r="A6383" s="330" t="n">
        <v>87778</v>
      </c>
      <c r="B6383" s="331" t="inlineStr">
        <is>
          <t>EMBOÇO OU MASSA ÚNICA EM ARGAMASSA INDUSTRIALIZADA, PREPARO MECÂNICO E APLICAÇÃO COM EQUIPAMENTO DE MISTURA E PROJEÇÃO DE 1,5 M3/H DE ARGAMASSA EM PANOS DE FACHADA COM PRESENÇA DE VÃOS, ESPESSURA DE 25 MM. AF_08/2022</t>
        </is>
      </c>
      <c r="C6383" s="330" t="inlineStr">
        <is>
          <t>M2</t>
        </is>
      </c>
      <c r="D6383" s="330" t="n">
        <v>122.43</v>
      </c>
      <c r="E6383" s="330" t="n">
        <v>124.4</v>
      </c>
      <c r="F6383" s="330" t="inlineStr"/>
    </row>
    <row r="6384" ht="60" customHeight="1" s="496">
      <c r="A6384" s="330" t="n">
        <v>87783</v>
      </c>
      <c r="B6384" s="331" t="inlineStr">
        <is>
          <t>EMBOÇO OU MASSA ÚNICA EM ARGAMASSA INDUSTRIALIZADA, PREPARO MECÂNICO E APLICAÇÃO COM EQUIPAMENTO DE MISTURA E PROJEÇÃO DE 1,5 M3/H DE ARGAMASSA EM PANOS DE FACHADA COM PRESENÇA DE VÃOS, ESPESSURA DE 35 MM. AF_08/2022</t>
        </is>
      </c>
      <c r="C6384" s="330" t="inlineStr">
        <is>
          <t>M2</t>
        </is>
      </c>
      <c r="D6384" s="330" t="n">
        <v>161.18</v>
      </c>
      <c r="E6384" s="330" t="n">
        <v>163.73</v>
      </c>
      <c r="F6384" s="330" t="inlineStr"/>
    </row>
    <row r="6385" ht="60" customHeight="1" s="496">
      <c r="A6385" s="330" t="n">
        <v>87787</v>
      </c>
      <c r="B6385" s="331" t="inlineStr">
        <is>
          <t>EMBOÇO OU MASSA ÚNICA EM ARGAMASSA INDUSTRIALIZADA, PREPARO MECÂNICO E APLICAÇÃO COM EQUIPAMENTO DE MISTURA E PROJEÇÃO DE 1,5 M3/H DE ARGAMASSA EM PANOS DE FACHADA COM PRESENÇA DE VÃOS, ESPESSURA DE 45 MM. AF_08/2022</t>
        </is>
      </c>
      <c r="C6385" s="330" t="inlineStr">
        <is>
          <t>M2</t>
        </is>
      </c>
      <c r="D6385" s="330" t="n">
        <v>190.01</v>
      </c>
      <c r="E6385" s="330" t="n">
        <v>192.64</v>
      </c>
      <c r="F6385" s="330" t="inlineStr"/>
    </row>
    <row r="6386" ht="60" customHeight="1" s="496">
      <c r="A6386" s="330" t="n">
        <v>87791</v>
      </c>
      <c r="B6386" s="331" t="inlineStr">
        <is>
          <t>EMBOÇO OU MASSA ÚNICA EM ARGAMASSA INDUSTRIALIZADA, PREPARO MECÂNICO E APLICAÇÃO COM EQUIPAMENTO DE MISTURA E PROJEÇÃO DE 1,5 M3/H DE ARGAMASSA EM PANOS DE FACHADA COM PRESENÇA DE VÃOS, ESPESSURA MAIOR OU IGUAL A 50 MM. AF_08/2022</t>
        </is>
      </c>
      <c r="C6386" s="330" t="inlineStr">
        <is>
          <t>M2</t>
        </is>
      </c>
      <c r="D6386" s="330" t="n">
        <v>209.37</v>
      </c>
      <c r="E6386" s="330" t="n">
        <v>212.29</v>
      </c>
      <c r="F6386" s="330" t="inlineStr"/>
    </row>
    <row r="6387" ht="60" customHeight="1" s="496">
      <c r="A6387" s="330" t="n">
        <v>87832</v>
      </c>
      <c r="B6387" s="331" t="inlineStr">
        <is>
          <t>EMBOÇO OU MASSA ÚNICA EM ARGAMASSA INDUSTRIALIZADA, PREPARO MECÂNICO E APLICAÇÃO COM EQUIPAMENTO DE MISTURA E PROJEÇÃO DE 1,5 M3/H DE ARGAMASSA NAS PAREDES INTERNAS DA SACADA, ESPESSURA 35 MM, SEM USO DE TELA METÁLICA. AF_08/2022</t>
        </is>
      </c>
      <c r="C6387" s="330" t="inlineStr">
        <is>
          <t>M2</t>
        </is>
      </c>
      <c r="D6387" s="330" t="n">
        <v>191.89</v>
      </c>
      <c r="E6387" s="330" t="n">
        <v>195.34</v>
      </c>
      <c r="F6387" s="330" t="inlineStr"/>
    </row>
    <row r="6388" ht="60" customHeight="1" s="496">
      <c r="A6388" s="330" t="n">
        <v>87812</v>
      </c>
      <c r="B6388" s="331" t="inlineStr">
        <is>
          <t>EMBOÇO OU MASSA ÚNICA EM ARGAMASSA INDUSTRIALIZADA, PREPARO MECÂNICO E APLICAÇÃO COM EQUIPAMENTO DE MISTURA E PROJEÇÃO DE 1,5 M3/H EM SUPERFÍCIES EXTERNAS DA SACADA, ESPESSURA 25 MM, SEM USO DE TELA METÁLICA. AF_08/2022</t>
        </is>
      </c>
      <c r="C6388" s="330" t="inlineStr">
        <is>
          <t>M2</t>
        </is>
      </c>
      <c r="D6388" s="330" t="n">
        <v>141.98</v>
      </c>
      <c r="E6388" s="330" t="n">
        <v>145.33</v>
      </c>
      <c r="F6388" s="330" t="inlineStr"/>
    </row>
    <row r="6389" ht="60" customHeight="1" s="496">
      <c r="A6389" s="330" t="n">
        <v>87816</v>
      </c>
      <c r="B6389" s="331" t="inlineStr">
        <is>
          <t>EMBOÇO OU MASSA ÚNICA EM ARGAMASSA INDUSTRIALIZADA, PREPARO MECÂNICO E APLICAÇÃO COM EQUIPAMENTO DE MISTURA E PROJEÇÃO DE 1,5 M3/H EM SUPERFÍCIES EXTERNAS DA SACADA, ESPESSURA 35 MM, SEM USO DE TELA METÁLICA. AF_08/2022</t>
        </is>
      </c>
      <c r="C6389" s="330" t="inlineStr">
        <is>
          <t>M2</t>
        </is>
      </c>
      <c r="D6389" s="330" t="n">
        <v>178.85</v>
      </c>
      <c r="E6389" s="330" t="n">
        <v>182.77</v>
      </c>
      <c r="F6389" s="330" t="inlineStr"/>
    </row>
    <row r="6390" ht="60" customHeight="1" s="496">
      <c r="A6390" s="330" t="n">
        <v>87820</v>
      </c>
      <c r="B6390" s="331" t="inlineStr">
        <is>
          <t>EMBOÇO OU MASSA ÚNICA EM ARGAMASSA INDUSTRIALIZADA, PREPARO MECÂNICO E APLICAÇÃO COM EQUIPAMENTO DE MISTURA E PROJEÇÃO DE 1,5 M3/H EM SUPERFÍCIES EXTERNAS DA SACADA, ESPESSURA 45 MM, SEM USO DE TELA METÁLICA. AF_08/2022</t>
        </is>
      </c>
      <c r="C6390" s="330" t="inlineStr">
        <is>
          <t>M2</t>
        </is>
      </c>
      <c r="D6390" s="330" t="n">
        <v>205.8</v>
      </c>
      <c r="E6390" s="330" t="n">
        <v>209.79</v>
      </c>
      <c r="F6390" s="330" t="inlineStr"/>
    </row>
    <row r="6391" ht="60" customHeight="1" s="496">
      <c r="A6391" s="330" t="n">
        <v>87824</v>
      </c>
      <c r="B6391" s="331" t="inlineStr">
        <is>
          <t>EMBOÇO OU MASSA ÚNICA EM ARGAMASSA INDUSTRIALIZADA, PREPARO MECÂNICO E APLICAÇÃO COM EQUIPAMENTO DE MISTURA E PROJEÇÃO DE 1,5 M3/H EM SUPERFÍCIES EXTERNAS DA SACADA, ESPESSURA MAIOR OU IGUAL A 50 MM, SEM USO DE TELA METÁLICA. AF_08/2022</t>
        </is>
      </c>
      <c r="C6391" s="330" t="inlineStr">
        <is>
          <t>M2</t>
        </is>
      </c>
      <c r="D6391" s="330" t="n">
        <v>236.27</v>
      </c>
      <c r="E6391" s="330" t="n">
        <v>241.15</v>
      </c>
      <c r="F6391" s="330" t="inlineStr"/>
    </row>
    <row r="6392" ht="60" customHeight="1" s="496">
      <c r="A6392" s="330" t="n">
        <v>87828</v>
      </c>
      <c r="B6392" s="331" t="inlineStr">
        <is>
          <t>EMBOÇO OU MASSA ÚNICA EM ARGAMASSA INDUSTRIALIZADA, PREPARO MECÂNICO E APLICAÇÃO COM EQUIPAMENTO DE MISTURA E PROJEÇÃO DE 1,5 M3/H NAS PAREDES INTERNAS DA SACADA, ESPESSURA 25 MM, SEM USO DE TELA METÁLICA. AF_08/2022</t>
        </is>
      </c>
      <c r="C6392" s="330" t="inlineStr">
        <is>
          <t>M2</t>
        </is>
      </c>
      <c r="D6392" s="330" t="n">
        <v>150.58</v>
      </c>
      <c r="E6392" s="330" t="n">
        <v>153.52</v>
      </c>
      <c r="F6392" s="330" t="inlineStr"/>
    </row>
    <row r="6393" ht="60" customHeight="1" s="496">
      <c r="A6393" s="330" t="n">
        <v>104251</v>
      </c>
      <c r="B6393" s="331" t="inlineStr">
        <is>
          <t>EMBOÇO OU MASSA ÚNICA EM ARGAMASSA INDUSTRIALIZADA, PREPARO MECÂNICO E APLICAÇÃO COM EQUIPAMENTO DE MISTURA E PROJEÇÃO DE 1,5 M3/H, NAS SUPERFÍCIES EXTERNAS DA SACADA, ESPESSURA DE 25 MM, ACESSO POR ANDAIME, SEM USO DE TELA METÁLICA. AF_08/2022</t>
        </is>
      </c>
      <c r="C6393" s="330" t="inlineStr">
        <is>
          <t>M2</t>
        </is>
      </c>
      <c r="D6393" s="330" t="n">
        <v>134.79</v>
      </c>
      <c r="E6393" s="330" t="n">
        <v>137.79</v>
      </c>
      <c r="F6393" s="330" t="inlineStr"/>
    </row>
    <row r="6394" ht="60" customHeight="1" s="496">
      <c r="A6394" s="330" t="n">
        <v>104255</v>
      </c>
      <c r="B6394" s="331" t="inlineStr">
        <is>
          <t>EMBOÇO OU MASSA ÚNICA EM ARGAMASSA INDUSTRIALIZADA, PREPARO MECÂNICO E APLICAÇÃO COM EQUIPAMENTO DE MISTURA E PROJEÇÃO DE 1,5 M3/H, NAS SUPERFÍCIES EXTERNAS DA SACADA, ESPESSURA DE 35 MM, ACESSO POR ANDAIME, SEM USO DE TELA METÁLICA. AF_08/2022</t>
        </is>
      </c>
      <c r="C6394" s="330" t="inlineStr">
        <is>
          <t>M2</t>
        </is>
      </c>
      <c r="D6394" s="330" t="n">
        <v>170.52</v>
      </c>
      <c r="E6394" s="330" t="n">
        <v>174.03</v>
      </c>
      <c r="F6394" s="330" t="inlineStr"/>
    </row>
    <row r="6395" ht="60" customHeight="1" s="496">
      <c r="A6395" s="330" t="n">
        <v>104259</v>
      </c>
      <c r="B6395" s="331" t="inlineStr">
        <is>
          <t>EMBOÇO OU MASSA ÚNICA EM ARGAMASSA INDUSTRIALIZADA, PREPARO MECÂNICO E APLICAÇÃO COM EQUIPAMENTO DE MISTURA E PROJEÇÃO DE 1,5 M3/H, NAS SUPERFÍCIES EXTERNAS DA SACADA, ESPESSURA DE 45 MM, ACESSO POR ANDAIME, SEM USO DE TELA METÁLICA. AF_08/2022</t>
        </is>
      </c>
      <c r="C6395" s="330" t="inlineStr">
        <is>
          <t>M2</t>
        </is>
      </c>
      <c r="D6395" s="330" t="n">
        <v>197.47</v>
      </c>
      <c r="E6395" s="330" t="n">
        <v>201.05</v>
      </c>
      <c r="F6395" s="330" t="inlineStr"/>
    </row>
    <row r="6396" ht="60" customHeight="1" s="496">
      <c r="A6396" s="330" t="n">
        <v>104263</v>
      </c>
      <c r="B6396" s="331" t="inlineStr">
        <is>
          <t>EMBOÇO OU MASSA ÚNICA EM ARGAMASSA INDUSTRIALIZADA, PREPARO MECÂNICO E APLICAÇÃO COM EQUIPAMENTO DE MISTURA E PROJEÇÃO DE 1,5 M3/H, NAS SUPERFÍCIES EXTERNAS DA SACADA, ESPESSURA DE 50 MM, ACESSO POR ANDAIME, SEM USO DE TELA METÁLICA. AF_08/2022</t>
        </is>
      </c>
      <c r="C6396" s="330" t="inlineStr">
        <is>
          <t>M2</t>
        </is>
      </c>
      <c r="D6396" s="330" t="n">
        <v>226</v>
      </c>
      <c r="E6396" s="330" t="n">
        <v>230.37</v>
      </c>
      <c r="F6396" s="330" t="inlineStr"/>
    </row>
    <row r="6397" ht="45" customHeight="1" s="496">
      <c r="A6397" s="330" t="n">
        <v>87794</v>
      </c>
      <c r="B6397" s="331" t="inlineStr">
        <is>
          <t>EMBOÇO OU MASSA ÚNICA EM ARGAMASSA TRAÇO 1:2:8, PREPARO MANUAL, APLICADA MANUALMENTE EM PANOS CEGOS DE FACHADA (SEM PRESENÇA DE VÃOS), ESPESSURA DE 25 MM. AF_09/2022</t>
        </is>
      </c>
      <c r="C6397" s="330" t="inlineStr">
        <is>
          <t>M2</t>
        </is>
      </c>
      <c r="D6397" s="330" t="n">
        <v>52.2</v>
      </c>
      <c r="E6397" s="330" t="n">
        <v>53.75</v>
      </c>
      <c r="F6397" s="330" t="inlineStr"/>
    </row>
    <row r="6398" ht="45" customHeight="1" s="496">
      <c r="A6398" s="330" t="n">
        <v>87799</v>
      </c>
      <c r="B6398" s="331" t="inlineStr">
        <is>
          <t>EMBOÇO OU MASSA ÚNICA EM ARGAMASSA TRAÇO 1:2:8, PREPARO MANUAL, APLICADA MANUALMENTE EM PANOS CEGOS DE FACHADA (SEM PRESENÇA DE VÃOS), ESPESSURA DE 35 MM. AF_08/2022</t>
        </is>
      </c>
      <c r="C6398" s="330" t="inlineStr">
        <is>
          <t>M2</t>
        </is>
      </c>
      <c r="D6398" s="330" t="n">
        <v>71.94</v>
      </c>
      <c r="E6398" s="330" t="n">
        <v>74.16</v>
      </c>
      <c r="F6398" s="330" t="inlineStr"/>
    </row>
    <row r="6399" ht="45" customHeight="1" s="496">
      <c r="A6399" s="330" t="n">
        <v>87803</v>
      </c>
      <c r="B6399" s="331" t="inlineStr">
        <is>
          <t>EMBOÇO OU MASSA ÚNICA EM ARGAMASSA TRAÇO 1:2:8, PREPARO MANUAL, APLICADA MANUALMENTE EM PANOS CEGOS DE FACHADA (SEM PRESENÇA DE VÃOS), ESPESSURA DE 45 MM. AF_08/2022</t>
        </is>
      </c>
      <c r="C6399" s="330" t="inlineStr">
        <is>
          <t>M2</t>
        </is>
      </c>
      <c r="D6399" s="330" t="n">
        <v>80.77</v>
      </c>
      <c r="E6399" s="330" t="n">
        <v>83.13</v>
      </c>
      <c r="F6399" s="330" t="inlineStr"/>
    </row>
    <row r="6400" ht="45" customHeight="1" s="496">
      <c r="A6400" s="330" t="n">
        <v>87807</v>
      </c>
      <c r="B6400" s="331" t="inlineStr">
        <is>
          <t>EMBOÇO OU MASSA ÚNICA EM ARGAMASSA TRAÇO 1:2:8, PREPARO MANUAL, APLICADA MANUALMENTE EM PANOS CEGOS DE FACHADA (SEM PRESENÇA DE VÃOS), ESPESSURA MAIOR OU IGUAL A 50 MM. AF_08/2022</t>
        </is>
      </c>
      <c r="C6400" s="330" t="inlineStr">
        <is>
          <t>M2</t>
        </is>
      </c>
      <c r="D6400" s="330" t="n">
        <v>88.31999999999999</v>
      </c>
      <c r="E6400" s="330" t="n">
        <v>90.90000000000001</v>
      </c>
      <c r="F6400" s="330" t="inlineStr"/>
    </row>
    <row r="6401" ht="60" customHeight="1" s="496">
      <c r="A6401" s="330" t="n">
        <v>104218</v>
      </c>
      <c r="B6401" s="331" t="inlineStr">
        <is>
          <t>EMBOÇO OU MASSA ÚNICA EM ARGAMASSA TRAÇO 1:2:8, PREPARO MANUAL, APLICADA MANUALMENTE EM PANOS DE FACHADA COM PRESENÇA DE VÃOS, ESPESSURA DE 25 MM, ACESSO POR ANDAIME. AF_08/2022</t>
        </is>
      </c>
      <c r="C6401" s="330" t="inlineStr">
        <is>
          <t>M2</t>
        </is>
      </c>
      <c r="D6401" s="330" t="n">
        <v>64.64</v>
      </c>
      <c r="E6401" s="330" t="n">
        <v>66.77</v>
      </c>
      <c r="F6401" s="330" t="inlineStr"/>
    </row>
    <row r="6402" ht="45" customHeight="1" s="496">
      <c r="A6402" s="330" t="n">
        <v>87777</v>
      </c>
      <c r="B6402" s="331" t="inlineStr">
        <is>
          <t>EMBOÇO OU MASSA ÚNICA EM ARGAMASSA TRAÇO 1:2:8, PREPARO MANUAL, APLICADA MANUALMENTE EM PANOS DE FACHADA COM PRESENÇA DE VÃOS, ESPESSURA DE 25 MM. AF_08/2022</t>
        </is>
      </c>
      <c r="C6402" s="330" t="inlineStr">
        <is>
          <t>M2</t>
        </is>
      </c>
      <c r="D6402" s="330" t="n">
        <v>69.09</v>
      </c>
      <c r="E6402" s="330" t="n">
        <v>71.44</v>
      </c>
      <c r="F6402" s="330" t="inlineStr"/>
    </row>
    <row r="6403" ht="60" customHeight="1" s="496">
      <c r="A6403" s="330" t="n">
        <v>104222</v>
      </c>
      <c r="B6403" s="331" t="inlineStr">
        <is>
          <t>EMBOÇO OU MASSA ÚNICA EM ARGAMASSA TRAÇO 1:2:8, PREPARO MANUAL, APLICADA MANUALMENTE EM PANOS DE FACHADA COM PRESENÇA DE VÃOS, ESPESSURA DE 35 MM, ACESSO POR ANDAIME. AF_08/2022</t>
        </is>
      </c>
      <c r="C6403" s="330" t="inlineStr">
        <is>
          <t>M2</t>
        </is>
      </c>
      <c r="D6403" s="330" t="n">
        <v>83.67</v>
      </c>
      <c r="E6403" s="330" t="n">
        <v>86.42</v>
      </c>
      <c r="F6403" s="330" t="inlineStr"/>
    </row>
    <row r="6404" ht="45" customHeight="1" s="496">
      <c r="A6404" s="330" t="n">
        <v>87781</v>
      </c>
      <c r="B6404" s="331" t="inlineStr">
        <is>
          <t>EMBOÇO OU MASSA ÚNICA EM ARGAMASSA TRAÇO 1:2:8, PREPARO MANUAL, APLICADA MANUALMENTE EM PANOS DE FACHADA COM PRESENÇA DE VÃOS, ESPESSURA DE 35 MM. AF_08/2022</t>
        </is>
      </c>
      <c r="C6404" s="330" t="inlineStr">
        <is>
          <t>M2</t>
        </is>
      </c>
      <c r="D6404" s="330" t="n">
        <v>89.38</v>
      </c>
      <c r="E6404" s="330" t="n">
        <v>92.41</v>
      </c>
      <c r="F6404" s="330" t="inlineStr"/>
    </row>
    <row r="6405" ht="60" customHeight="1" s="496">
      <c r="A6405" s="330" t="n">
        <v>104226</v>
      </c>
      <c r="B6405" s="331" t="inlineStr">
        <is>
          <t>EMBOÇO OU MASSA ÚNICA EM ARGAMASSA TRAÇO 1:2:8, PREPARO MANUAL, APLICADA MANUALMENTE EM PANOS DE FACHADA COM PRESENÇA DE VÃOS, ESPESSURA DE 45 MM, ACESSO POR ANDAIME. AF_08/2022</t>
        </is>
      </c>
      <c r="C6405" s="330" t="inlineStr">
        <is>
          <t>M2</t>
        </is>
      </c>
      <c r="D6405" s="330" t="n">
        <v>93.12</v>
      </c>
      <c r="E6405" s="330" t="n">
        <v>96.02</v>
      </c>
      <c r="F6405" s="330" t="inlineStr"/>
    </row>
    <row r="6406" ht="45" customHeight="1" s="496">
      <c r="A6406" s="330" t="n">
        <v>87786</v>
      </c>
      <c r="B6406" s="331" t="inlineStr">
        <is>
          <t>EMBOÇO OU MASSA ÚNICA EM ARGAMASSA TRAÇO 1:2:8, PREPARO MANUAL, APLICADA MANUALMENTE EM PANOS DE FACHADA COM PRESENÇA DE VÃOS, ESPESSURA DE 45 MM. AF_08/2022</t>
        </is>
      </c>
      <c r="C6406" s="330" t="inlineStr">
        <is>
          <t>M2</t>
        </is>
      </c>
      <c r="D6406" s="330" t="n">
        <v>98.83</v>
      </c>
      <c r="E6406" s="330" t="n">
        <v>102.01</v>
      </c>
      <c r="F6406" s="330" t="inlineStr"/>
    </row>
    <row r="6407" ht="60" customHeight="1" s="496">
      <c r="A6407" s="330" t="n">
        <v>104230</v>
      </c>
      <c r="B6407" s="331" t="inlineStr">
        <is>
          <t>EMBOÇO OU MASSA ÚNICA EM ARGAMASSA TRAÇO 1:2:8, PREPARO MANUAL, APLICADA MANUALMENTE EM PANOS DE FACHADA COM PRESENÇA DE VÃOS, ESPESSURA DE 50 MM, ACESSO POR ANDAIME. AF_08/2022</t>
        </is>
      </c>
      <c r="C6407" s="330" t="inlineStr">
        <is>
          <t>M2</t>
        </is>
      </c>
      <c r="D6407" s="330" t="n">
        <v>108.77</v>
      </c>
      <c r="E6407" s="330" t="n">
        <v>112.27</v>
      </c>
      <c r="F6407" s="330" t="inlineStr"/>
    </row>
    <row r="6408" ht="60" customHeight="1" s="496">
      <c r="A6408" s="330" t="n">
        <v>104234</v>
      </c>
      <c r="B6408" s="331" t="inlineStr">
        <is>
          <t>EMBOÇO OU MASSA ÚNICA EM ARGAMASSA TRAÇO 1:2:8, PREPARO MANUAL, APLICADA MANUALMENTE EM PANOS DE FACHADA SEM PRESENÇA DE VÃOS, ESPESSURA DE 25 MM, ACESSO POR ANDAIME. AF_08/2022</t>
        </is>
      </c>
      <c r="C6408" s="330" t="inlineStr">
        <is>
          <t>M2</t>
        </is>
      </c>
      <c r="D6408" s="330" t="n">
        <v>49.58</v>
      </c>
      <c r="E6408" s="330" t="n">
        <v>51</v>
      </c>
      <c r="F6408" s="330" t="inlineStr"/>
    </row>
    <row r="6409" ht="60" customHeight="1" s="496">
      <c r="A6409" s="330" t="n">
        <v>104238</v>
      </c>
      <c r="B6409" s="331" t="inlineStr">
        <is>
          <t>EMBOÇO OU MASSA ÚNICA EM ARGAMASSA TRAÇO 1:2:8, PREPARO MANUAL, APLICADA MANUALMENTE EM PANOS DE FACHADA SEM PRESENÇA DE VÃOS, ESPESSURA DE 35 MM, ACESSO POR ANDAIME. AF_08/2022</t>
        </is>
      </c>
      <c r="C6409" s="330" t="inlineStr">
        <is>
          <t>M2</t>
        </is>
      </c>
      <c r="D6409" s="330" t="n">
        <v>68.06</v>
      </c>
      <c r="E6409" s="330" t="n">
        <v>70.08</v>
      </c>
      <c r="F6409" s="330" t="inlineStr"/>
    </row>
    <row r="6410" ht="60" customHeight="1" s="496">
      <c r="A6410" s="330" t="n">
        <v>104242</v>
      </c>
      <c r="B6410" s="331" t="inlineStr">
        <is>
          <t>EMBOÇO OU MASSA ÚNICA EM ARGAMASSA TRAÇO 1:2:8, PREPARO MANUAL, APLICADA MANUALMENTE EM PANOS DE FACHADA SEM PRESENÇA DE VÃOS, ESPESSURA DE 45 MM, ACESSO POR ANDAIME. AF_08/2022</t>
        </is>
      </c>
      <c r="C6410" s="330" t="inlineStr">
        <is>
          <t>M2</t>
        </is>
      </c>
      <c r="D6410" s="330" t="n">
        <v>76.89</v>
      </c>
      <c r="E6410" s="330" t="n">
        <v>79.05</v>
      </c>
      <c r="F6410" s="330" t="inlineStr"/>
    </row>
    <row r="6411" ht="60" customHeight="1" s="496">
      <c r="A6411" s="330" t="n">
        <v>104246</v>
      </c>
      <c r="B6411" s="331" t="inlineStr">
        <is>
          <t>EMBOÇO OU MASSA ÚNICA EM ARGAMASSA TRAÇO 1:2:8, PREPARO MANUAL, APLICADA MANUALMENTE EM PANOS DE FACHADA SEM PRESENÇA DE VÃOS, ESPESSURA DE 50 MM, ACESSO POR ANDAIME. AF_08/2022</t>
        </is>
      </c>
      <c r="C6411" s="330" t="inlineStr">
        <is>
          <t>M2</t>
        </is>
      </c>
      <c r="D6411" s="330" t="n">
        <v>84.04000000000001</v>
      </c>
      <c r="E6411" s="330" t="n">
        <v>86.41</v>
      </c>
      <c r="F6411" s="330" t="inlineStr"/>
    </row>
    <row r="6412" ht="60" customHeight="1" s="496">
      <c r="A6412" s="330" t="n">
        <v>104250</v>
      </c>
      <c r="B6412" s="331" t="inlineStr">
        <is>
          <t>EMBOÇO OU MASSA ÚNICA EM ARGAMASSA TRAÇO 1:2:8, PREPARO MANUAL, APLICADA MANUALMENTE EM SUPERFÍCIES EXTERNAS DA SACADA, ESPESSURA DE 25 MM, ACESSO POR ANDAIME, SEM USO DE TELA METÁLICA. AF_08/2022</t>
        </is>
      </c>
      <c r="C6412" s="330" t="inlineStr">
        <is>
          <t>M2</t>
        </is>
      </c>
      <c r="D6412" s="330" t="n">
        <v>87.26000000000001</v>
      </c>
      <c r="E6412" s="330" t="n">
        <v>90.7</v>
      </c>
      <c r="F6412" s="330" t="inlineStr"/>
    </row>
    <row r="6413" ht="60" customHeight="1" s="496">
      <c r="A6413" s="330" t="n">
        <v>87811</v>
      </c>
      <c r="B6413" s="331" t="inlineStr">
        <is>
          <t>EMBOÇO OU MASSA ÚNICA EM ARGAMASSA TRAÇO 1:2:8, PREPARO MANUAL, APLICADA MANUALMENTE EM SUPERFÍCIES EXTERNAS DA SACADA, ESPESSURA DE 25 MM, SEM USO DE TELA METÁLICA DE REFORÇO CONTRA FISSURAÇÃO. AF_08/2022</t>
        </is>
      </c>
      <c r="C6413" s="330" t="inlineStr">
        <is>
          <t>M2</t>
        </is>
      </c>
      <c r="D6413" s="330" t="n">
        <v>95.26000000000001</v>
      </c>
      <c r="E6413" s="330" t="n">
        <v>99.09</v>
      </c>
      <c r="F6413" s="330" t="inlineStr"/>
    </row>
    <row r="6414" ht="60" customHeight="1" s="496">
      <c r="A6414" s="330" t="n">
        <v>104254</v>
      </c>
      <c r="B6414" s="331" t="inlineStr">
        <is>
          <t>EMBOÇO OU MASSA ÚNICA EM ARGAMASSA TRAÇO 1:2:8, PREPARO MANUAL, APLICADA MANUALMENTE EM SUPERFÍCIES EXTERNAS DA SACADA, ESPESSURA DE 35 MM, ACESSO POR ANDAIME, SEM USO DE TELA METÁLICA. AF_08/2022</t>
        </is>
      </c>
      <c r="C6414" s="330" t="inlineStr">
        <is>
          <t>M2</t>
        </is>
      </c>
      <c r="D6414" s="330" t="n">
        <v>105.74</v>
      </c>
      <c r="E6414" s="330" t="n">
        <v>109.78</v>
      </c>
      <c r="F6414" s="330" t="inlineStr"/>
    </row>
    <row r="6415" ht="60" customHeight="1" s="496">
      <c r="A6415" s="330" t="n">
        <v>87815</v>
      </c>
      <c r="B6415" s="331" t="inlineStr">
        <is>
          <t>EMBOÇO OU MASSA ÚNICA EM ARGAMASSA TRAÇO 1:2:8, PREPARO MANUAL, APLICADA MANUALMENTE EM SUPERFÍCIES EXTERNAS DA SACADA, ESPESSURA DE 35 MM, SEM USO DE TELA METÁLICA DE REFORÇO CONTRA FISSURAÇÃO. AF_08/2022</t>
        </is>
      </c>
      <c r="C6415" s="330" t="inlineStr">
        <is>
          <t>M2</t>
        </is>
      </c>
      <c r="D6415" s="330" t="n">
        <v>114.98</v>
      </c>
      <c r="E6415" s="330" t="n">
        <v>119.48</v>
      </c>
      <c r="F6415" s="330" t="inlineStr"/>
    </row>
    <row r="6416" ht="60" customHeight="1" s="496">
      <c r="A6416" s="330" t="n">
        <v>104258</v>
      </c>
      <c r="B6416" s="331" t="inlineStr">
        <is>
          <t>EMBOÇO OU MASSA ÚNICA EM ARGAMASSA TRAÇO 1:2:8, PREPARO MANUAL, APLICADA MANUALMENTE EM SUPERFÍCIES EXTERNAS DA SACADA, ESPESSURA DE 45 MM, ACESSO POR ANDAIME, SEM USO DE TELA METÁLICA. AF_08/2022</t>
        </is>
      </c>
      <c r="C6416" s="330" t="inlineStr">
        <is>
          <t>M2</t>
        </is>
      </c>
      <c r="D6416" s="330" t="n">
        <v>114.57</v>
      </c>
      <c r="E6416" s="330" t="n">
        <v>118.75</v>
      </c>
      <c r="F6416" s="330" t="inlineStr"/>
    </row>
    <row r="6417" ht="60" customHeight="1" s="496">
      <c r="A6417" s="330" t="n">
        <v>87819</v>
      </c>
      <c r="B6417" s="331" t="inlineStr">
        <is>
          <t>EMBOÇO OU MASSA ÚNICA EM ARGAMASSA TRAÇO 1:2:8, PREPARO MANUAL, APLICADA MANUALMENTE EM SUPERFÍCIES EXTERNAS DA SACADA, ESPESSURA DE 45 MM, SEM USO DE TELA METÁLICA DE REFORÇO CONTRA FISSURAÇÃO. AF_08/2022</t>
        </is>
      </c>
      <c r="C6417" s="330" t="inlineStr">
        <is>
          <t>M2</t>
        </is>
      </c>
      <c r="D6417" s="330" t="n">
        <v>123.81</v>
      </c>
      <c r="E6417" s="330" t="n">
        <v>128.45</v>
      </c>
      <c r="F6417" s="330" t="inlineStr"/>
    </row>
    <row r="6418" ht="60" customHeight="1" s="496">
      <c r="A6418" s="330" t="n">
        <v>104262</v>
      </c>
      <c r="B6418" s="331" t="inlineStr">
        <is>
          <t>EMBOÇO OU MASSA ÚNICA EM ARGAMASSA TRAÇO 1:2:8, PREPARO MANUAL, APLICADA MANUALMENTE EM SUPERFÍCIES EXTERNAS DA SACADA, ESPESSURA DE 50 MM, ACESSO POR ANDAIME, SEM USO DE TELA METÁLICA. AF_08/2022</t>
        </is>
      </c>
      <c r="C6418" s="330" t="inlineStr">
        <is>
          <t>M2</t>
        </is>
      </c>
      <c r="D6418" s="330" t="n">
        <v>146.26</v>
      </c>
      <c r="E6418" s="330" t="n">
        <v>151.86</v>
      </c>
      <c r="F6418" s="330" t="inlineStr"/>
    </row>
    <row r="6419" ht="60" customHeight="1" s="496">
      <c r="A6419" s="330" t="n">
        <v>87823</v>
      </c>
      <c r="B6419" s="331" t="inlineStr">
        <is>
          <t>EMBOÇO OU MASSA ÚNICA EM ARGAMASSA TRAÇO 1:2:8, PREPARO MANUAL, APLICADA MANUALMENTE EM SUPERFÍCIES EXTERNAS DA SACADA, ESPESSURA MAIOR OU IGUAL A 50 MM, SEM USO DE TELA METÁLICA DE REFORÇO CONTRA FISSURAÇÃO. AF_08/2022</t>
        </is>
      </c>
      <c r="C6419" s="330" t="inlineStr">
        <is>
          <t>M2</t>
        </is>
      </c>
      <c r="D6419" s="330" t="n">
        <v>158.88</v>
      </c>
      <c r="E6419" s="330" t="n">
        <v>165.1</v>
      </c>
      <c r="F6419" s="330" t="inlineStr"/>
    </row>
    <row r="6420" ht="60" customHeight="1" s="496">
      <c r="A6420" s="330" t="n">
        <v>87827</v>
      </c>
      <c r="B6420" s="331" t="inlineStr">
        <is>
          <t>EMBOÇO OU MASSA ÚNICA EM ARGAMASSA TRAÇO 1:2:8, PREPARO MANUAL, APLICADA MANUALMENTE NAS PAREDES INTERNAS DA SACADA, ESPESSURA DE 25 MM, SEM USO DE TELA METÁLICA DE REFORÇO CONTRA FISSURAÇÃO. AF_08/2022</t>
        </is>
      </c>
      <c r="C6420" s="330" t="inlineStr">
        <is>
          <t>M2</t>
        </is>
      </c>
      <c r="D6420" s="330" t="n">
        <v>90.87</v>
      </c>
      <c r="E6420" s="330" t="n">
        <v>94.28</v>
      </c>
      <c r="F6420" s="330" t="inlineStr"/>
    </row>
    <row r="6421" ht="60" customHeight="1" s="496">
      <c r="A6421" s="330" t="n">
        <v>87831</v>
      </c>
      <c r="B6421" s="331" t="inlineStr">
        <is>
          <t>EMBOÇO OU MASSA ÚNICA EM ARGAMASSA TRAÇO 1:2:8, PREPARO MANUAL, APLICADA MANUALMENTE NAS PAREDES INTERNAS DA SACADA, ESPESSURA DE 35 MM, SEM USO DE TELA METÁLICA DE REFORÇO CONTRA FISSURAÇÃO. AF_08/2022</t>
        </is>
      </c>
      <c r="C6421" s="330" t="inlineStr">
        <is>
          <t>M2</t>
        </is>
      </c>
      <c r="D6421" s="330" t="n">
        <v>110.94</v>
      </c>
      <c r="E6421" s="330" t="n">
        <v>114.98</v>
      </c>
      <c r="F6421" s="330" t="inlineStr"/>
    </row>
    <row r="6422" ht="60" customHeight="1" s="496">
      <c r="A6422" s="330" t="n">
        <v>104220</v>
      </c>
      <c r="B6422" s="331" t="inlineStr">
        <is>
          <t>EMBOÇO OU MASSA ÚNICA EM ARGAMASSA TRAÇO 1:2:8, PREPARO MECÂNICA COM BETONEIRA 400 L, APLICADA COM PROJETOR TIPO CANEQUINHA EM PANOS DE FACHADA COM PRESENÇA DE VÃOS, ESPESSURA DE 25 MM, ACESSO POR ANDAIME. AF_08/2022</t>
        </is>
      </c>
      <c r="C6422" s="330" t="inlineStr">
        <is>
          <t>M2</t>
        </is>
      </c>
      <c r="D6422" s="330" t="n">
        <v>64.34999999999999</v>
      </c>
      <c r="E6422" s="330" t="n">
        <v>66.15000000000001</v>
      </c>
      <c r="F6422" s="330" t="inlineStr"/>
    </row>
    <row r="6423" ht="60" customHeight="1" s="496">
      <c r="A6423" s="330" t="n">
        <v>104203</v>
      </c>
      <c r="B6423" s="331" t="inlineStr">
        <is>
          <t>EMBOÇO OU MASSA ÚNICA EM ARGAMASSA TRAÇO 1:2:8, PREPARO MECÂNICA COM BETONEIRA 400 L, APLICADA COM PROJETOR TIPO CANEQUINHA EM PANOS DE FACHADA COM PRESENÇA DE VÃOS, ESPESSURA DE 25 MM, ACESSO POR BALANCIM MANUAL. AF_08/2022</t>
        </is>
      </c>
      <c r="C6423" s="330" t="inlineStr">
        <is>
          <t>M2</t>
        </is>
      </c>
      <c r="D6423" s="330" t="n">
        <v>68.98</v>
      </c>
      <c r="E6423" s="330" t="n">
        <v>70.97</v>
      </c>
      <c r="F6423" s="330" t="inlineStr"/>
    </row>
    <row r="6424" ht="60" customHeight="1" s="496">
      <c r="A6424" s="330" t="n">
        <v>104224</v>
      </c>
      <c r="B6424" s="331" t="inlineStr">
        <is>
          <t>EMBOÇO OU MASSA ÚNICA EM ARGAMASSA TRAÇO 1:2:8, PREPARO MECÂNICA COM BETONEIRA 400 L, APLICADA COM PROJETOR TIPO CANEQUINHA EM PANOS DE FACHADA COM PRESENÇA DE VÃOS, ESPESSURA DE 35 MM, ACESSO POR ANDAIME. AF_08/2022</t>
        </is>
      </c>
      <c r="C6424" s="330" t="inlineStr">
        <is>
          <t>M2</t>
        </is>
      </c>
      <c r="D6424" s="330" t="n">
        <v>83.29000000000001</v>
      </c>
      <c r="E6424" s="330" t="n">
        <v>85.62</v>
      </c>
      <c r="F6424" s="330" t="inlineStr"/>
    </row>
    <row r="6425" ht="60" customHeight="1" s="496">
      <c r="A6425" s="330" t="n">
        <v>104204</v>
      </c>
      <c r="B6425" s="331" t="inlineStr">
        <is>
          <t>EMBOÇO OU MASSA ÚNICA EM ARGAMASSA TRAÇO 1:2:8, PREPARO MECÂNICA COM BETONEIRA 400 L, APLICADA COM PROJETOR TIPO CANEQUINHA EM PANOS DE FACHADA COM PRESENÇA DE VÃOS, ESPESSURA DE 35 MM, ACESSO POR BALANCIM MANUAL. AF_08/2022</t>
        </is>
      </c>
      <c r="C6425" s="330" t="inlineStr">
        <is>
          <t>M2</t>
        </is>
      </c>
      <c r="D6425" s="330" t="n">
        <v>89.29000000000001</v>
      </c>
      <c r="E6425" s="330" t="n">
        <v>91.87</v>
      </c>
      <c r="F6425" s="330" t="inlineStr"/>
    </row>
    <row r="6426" ht="60" customHeight="1" s="496">
      <c r="A6426" s="330" t="n">
        <v>104228</v>
      </c>
      <c r="B6426" s="331" t="inlineStr">
        <is>
          <t>EMBOÇO OU MASSA ÚNICA EM ARGAMASSA TRAÇO 1:2:8, PREPARO MECÂNICA COM BETONEIRA 400 L, APLICADA COM PROJETOR TIPO CANEQUINHA EM PANOS DE FACHADA COM PRESENÇA DE VÃOS, ESPESSURA DE 45 MM, ACESSO POR ANDAIME. AF_08/2022</t>
        </is>
      </c>
      <c r="C6426" s="330" t="inlineStr">
        <is>
          <t>M2</t>
        </is>
      </c>
      <c r="D6426" s="330" t="n">
        <v>92.14</v>
      </c>
      <c r="E6426" s="330" t="n">
        <v>94.55</v>
      </c>
      <c r="F6426" s="330" t="inlineStr"/>
    </row>
    <row r="6427" ht="60" customHeight="1" s="496">
      <c r="A6427" s="330" t="n">
        <v>104205</v>
      </c>
      <c r="B6427" s="331" t="inlineStr">
        <is>
          <t>EMBOÇO OU MASSA ÚNICA EM ARGAMASSA TRAÇO 1:2:8, PREPARO MECÂNICA COM BETONEIRA 400 L, APLICADA COM PROJETOR TIPO CANEQUINHA EM PANOS DE FACHADA COM PRESENÇA DE VÃOS, ESPESSURA DE 45 MM, ACESSO POR BALANCIM MANUAL. AF_08/2022</t>
        </is>
      </c>
      <c r="C6427" s="330" t="inlineStr">
        <is>
          <t>M2</t>
        </is>
      </c>
      <c r="D6427" s="330" t="n">
        <v>98.15000000000001</v>
      </c>
      <c r="E6427" s="330" t="n">
        <v>100.81</v>
      </c>
      <c r="F6427" s="330" t="inlineStr"/>
    </row>
    <row r="6428" ht="60" customHeight="1" s="496">
      <c r="A6428" s="330" t="n">
        <v>104232</v>
      </c>
      <c r="B6428" s="331" t="inlineStr">
        <is>
          <t>EMBOÇO OU MASSA ÚNICA EM ARGAMASSA TRAÇO 1:2:8, PREPARO MECÂNICA COM BETONEIRA 400 L, APLICADA COM PROJETOR TIPO CANEQUINHA EM PANOS DE FACHADA COM PRESENÇA DE VÃOS, ESPESSURA DE 50 MM, ACESSO POR ANDAIME. AF_08/2022</t>
        </is>
      </c>
      <c r="C6428" s="330" t="inlineStr">
        <is>
          <t>M2</t>
        </is>
      </c>
      <c r="D6428" s="330" t="n">
        <v>101.82</v>
      </c>
      <c r="E6428" s="330" t="n">
        <v>104.49</v>
      </c>
      <c r="F6428" s="330" t="inlineStr"/>
    </row>
    <row r="6429" ht="60" customHeight="1" s="496">
      <c r="A6429" s="330" t="n">
        <v>104206</v>
      </c>
      <c r="B6429" s="331" t="inlineStr">
        <is>
          <t>EMBOÇO OU MASSA ÚNICA EM ARGAMASSA TRAÇO 1:2:8, PREPARO MECÂNICA COM BETONEIRA 400 L, APLICADA COM PROJETOR TIPO CANEQUINHA EM PANOS DE FACHADA COM PRESENÇA DE VÃOS, ESPESSURA DE 50 MM, ACESSO POR BALANCIM MANUAL. AF_08/2022</t>
        </is>
      </c>
      <c r="C6429" s="330" t="inlineStr">
        <is>
          <t>M2</t>
        </is>
      </c>
      <c r="D6429" s="330" t="n">
        <v>108.41</v>
      </c>
      <c r="E6429" s="330" t="n">
        <v>111.36</v>
      </c>
      <c r="F6429" s="330" t="inlineStr"/>
    </row>
    <row r="6430" ht="60" customHeight="1" s="496">
      <c r="A6430" s="330" t="n">
        <v>104236</v>
      </c>
      <c r="B6430" s="331" t="inlineStr">
        <is>
          <t>EMBOÇO OU MASSA ÚNICA EM ARGAMASSA TRAÇO 1:2:8, PREPARO MECÂNICA COM BETONEIRA 400 L, APLICADA COM PROJETOR TIPO CANEQUINHA EM PANOS DE FACHADA SEM PRESENÇA DE VÃOS, ESPESSURA DE 25 MM, ACESSO POR ANDAIME. AF_08/2022</t>
        </is>
      </c>
      <c r="C6430" s="330" t="inlineStr">
        <is>
          <t>M2</t>
        </is>
      </c>
      <c r="D6430" s="330" t="n">
        <v>48.74</v>
      </c>
      <c r="E6430" s="330" t="n">
        <v>49.92</v>
      </c>
      <c r="F6430" s="330" t="inlineStr"/>
    </row>
    <row r="6431" ht="60" customHeight="1" s="496">
      <c r="A6431" s="330" t="n">
        <v>104207</v>
      </c>
      <c r="B6431" s="331" t="inlineStr">
        <is>
          <t>EMBOÇO OU MASSA ÚNICA EM ARGAMASSA TRAÇO 1:2:8, PREPARO MECÂNICA COM BETONEIRA 400 L, APLICADA COM PROJETOR TIPO CANEQUINHA EM PANOS DE FACHADA SEM PRESENÇA DE VÃOS, ESPESSURA DE 25 MM, ACESSO POR BALANCIM MANUAL. AF_08/2022</t>
        </is>
      </c>
      <c r="C6431" s="330" t="inlineStr">
        <is>
          <t>M2</t>
        </is>
      </c>
      <c r="D6431" s="330" t="n">
        <v>51.59</v>
      </c>
      <c r="E6431" s="330" t="n">
        <v>52.88</v>
      </c>
      <c r="F6431" s="330" t="inlineStr"/>
    </row>
    <row r="6432" ht="60" customHeight="1" s="496">
      <c r="A6432" s="330" t="n">
        <v>104240</v>
      </c>
      <c r="B6432" s="331" t="inlineStr">
        <is>
          <t>EMBOÇO OU MASSA ÚNICA EM ARGAMASSA TRAÇO 1:2:8, PREPARO MECÂNICA COM BETONEIRA 400 L, APLICADA COM PROJETOR TIPO CANEQUINHA EM PANOS DE FACHADA SEM PRESENÇA DE VÃOS, ESPESSURA DE 35 MM, ACESSO POR ANDAIME. AF_08/2022</t>
        </is>
      </c>
      <c r="C6432" s="330" t="inlineStr">
        <is>
          <t>M2</t>
        </is>
      </c>
      <c r="D6432" s="330" t="n">
        <v>67.23999999999999</v>
      </c>
      <c r="E6432" s="330" t="n">
        <v>68.92</v>
      </c>
      <c r="F6432" s="330" t="inlineStr"/>
    </row>
    <row r="6433" ht="60" customHeight="1" s="496">
      <c r="A6433" s="330" t="n">
        <v>104208</v>
      </c>
      <c r="B6433" s="331" t="inlineStr">
        <is>
          <t>EMBOÇO OU MASSA ÚNICA EM ARGAMASSA TRAÇO 1:2:8, PREPARO MECÂNICA COM BETONEIRA 400 L, APLICADA COM PROJETOR TIPO CANEQUINHA EM PANOS DE FACHADA SEM PRESENÇA DE VÃOS, ESPESSURA DE 35 MM, ACESSO POR BALANCIM MANUAL. AF_08/2022</t>
        </is>
      </c>
      <c r="C6433" s="330" t="inlineStr">
        <is>
          <t>M2</t>
        </is>
      </c>
      <c r="D6433" s="330" t="n">
        <v>71.34</v>
      </c>
      <c r="E6433" s="330" t="n">
        <v>73.19</v>
      </c>
      <c r="F6433" s="330" t="inlineStr"/>
    </row>
    <row r="6434" ht="60" customHeight="1" s="496">
      <c r="A6434" s="330" t="n">
        <v>104244</v>
      </c>
      <c r="B6434" s="331" t="inlineStr">
        <is>
          <t>EMBOÇO OU MASSA ÚNICA EM ARGAMASSA TRAÇO 1:2:8, PREPARO MECÂNICA COM BETONEIRA 400 L, APLICADA COM PROJETOR TIPO CANEQUINHA EM PANOS DE FACHADA SEM PRESENÇA DE VÃOS, ESPESSURA DE 45 MM, ACESSO POR ANDAIME. AF_08/2022</t>
        </is>
      </c>
      <c r="C6434" s="330" t="inlineStr">
        <is>
          <t>M2</t>
        </is>
      </c>
      <c r="D6434" s="330" t="n">
        <v>75.56</v>
      </c>
      <c r="E6434" s="330" t="n">
        <v>77.31999999999999</v>
      </c>
      <c r="F6434" s="330" t="inlineStr"/>
    </row>
    <row r="6435" ht="60" customHeight="1" s="496">
      <c r="A6435" s="330" t="n">
        <v>104209</v>
      </c>
      <c r="B6435" s="331" t="inlineStr">
        <is>
          <t>EMBOÇO OU MASSA ÚNICA EM ARGAMASSA TRAÇO 1:2:8, PREPARO MECÂNICA COM BETONEIRA 400 L, APLICADA COM PROJETOR TIPO CANEQUINHA EM PANOS DE FACHADA SEM PRESENÇA DE VÃOS, ESPESSURA DE 45 MM, ACESSO POR BALANCIM MANUAL. AF_08/2022</t>
        </is>
      </c>
      <c r="C6435" s="330" t="inlineStr">
        <is>
          <t>M2</t>
        </is>
      </c>
      <c r="D6435" s="330" t="n">
        <v>79.66</v>
      </c>
      <c r="E6435" s="330" t="n">
        <v>81.59</v>
      </c>
      <c r="F6435" s="330" t="inlineStr"/>
    </row>
    <row r="6436" ht="60" customHeight="1" s="496">
      <c r="A6436" s="330" t="n">
        <v>104248</v>
      </c>
      <c r="B6436" s="331" t="inlineStr">
        <is>
          <t>EMBOÇO OU MASSA ÚNICA EM ARGAMASSA TRAÇO 1:2:8, PREPARO MECÂNICA COM BETONEIRA 400 L, APLICADA COM PROJETOR TIPO CANEQUINHA EM PANOS DE FACHADA SEM PRESENÇA DE VÃOS, ESPESSURA DE 50 MM, ACESSO POR ANDAIME. AF_08/2022</t>
        </is>
      </c>
      <c r="C6436" s="330" t="inlineStr">
        <is>
          <t>M2</t>
        </is>
      </c>
      <c r="D6436" s="330" t="n">
        <v>78.93000000000001</v>
      </c>
      <c r="E6436" s="330" t="n">
        <v>80.69</v>
      </c>
      <c r="F6436" s="330" t="inlineStr"/>
    </row>
    <row r="6437" ht="60" customHeight="1" s="496">
      <c r="A6437" s="330" t="n">
        <v>104210</v>
      </c>
      <c r="B6437" s="331" t="inlineStr">
        <is>
          <t>EMBOÇO OU MASSA ÚNICA EM ARGAMASSA TRAÇO 1:2:8, PREPARO MECÂNICA COM BETONEIRA 400 L, APLICADA COM PROJETOR TIPO CANEQUINHA EM PANOS DE FACHADA SEM PRESENÇA DE VÃOS, ESPESSURA DE 50 MM, ACESSO POR BALANCIM MANUAL. AF_08/2022</t>
        </is>
      </c>
      <c r="C6437" s="330" t="inlineStr">
        <is>
          <t>M2</t>
        </is>
      </c>
      <c r="D6437" s="330" t="n">
        <v>82.88</v>
      </c>
      <c r="E6437" s="330" t="n">
        <v>84.81999999999999</v>
      </c>
      <c r="F6437" s="330" t="inlineStr"/>
    </row>
    <row r="6438" ht="60" customHeight="1" s="496">
      <c r="A6438" s="330" t="n">
        <v>104252</v>
      </c>
      <c r="B6438" s="331" t="inlineStr">
        <is>
          <t>EMBOÇO OU MASSA ÚNICA EM ARGAMASSA TRAÇO 1:2:8, PREPARO MECÂNICA COM BETONEIRA 400 L, APLICADA COM PROJETOR TIPO CANEQUINHA EM SUPERFÍCIES EXTERNAS DA SACADA, ESPESSURA DE 25 MM, ACESSO POR ANDAIME, SEM USO DE TELA METÁLICA. AF_08/2022</t>
        </is>
      </c>
      <c r="C6438" s="330" t="inlineStr">
        <is>
          <t>M2</t>
        </is>
      </c>
      <c r="D6438" s="330" t="n">
        <v>88.64</v>
      </c>
      <c r="E6438" s="330" t="n">
        <v>91.66</v>
      </c>
      <c r="F6438" s="330" t="inlineStr"/>
    </row>
    <row r="6439" ht="75" customHeight="1" s="496">
      <c r="A6439" s="330" t="n">
        <v>104211</v>
      </c>
      <c r="B6439" s="331" t="inlineStr">
        <is>
          <t>EMBOÇO OU MASSA ÚNICA EM ARGAMASSA TRAÇO 1:2:8, PREPARO MECÂNICA COM BETONEIRA 400 L, APLICADA COM PROJETOR TIPO CANEQUINHA EM SUPERFÍCIES EXTERNAS DA SACADA, ESPESSURA DE 25 MM, ACESSO POR BALANCIM MANUAL, SEM USO DE TELA METÁLICA. AF_08/2022</t>
        </is>
      </c>
      <c r="C6439" s="330" t="inlineStr">
        <is>
          <t>M2</t>
        </is>
      </c>
      <c r="D6439" s="330" t="n">
        <v>96.95999999999999</v>
      </c>
      <c r="E6439" s="330" t="n">
        <v>100.33</v>
      </c>
      <c r="F6439" s="330" t="inlineStr"/>
    </row>
    <row r="6440" ht="75" customHeight="1" s="496">
      <c r="A6440" s="330" t="n">
        <v>104212</v>
      </c>
      <c r="B6440" s="331" t="inlineStr">
        <is>
          <t>EMBOÇO OU MASSA ÚNICA EM ARGAMASSA TRAÇO 1:2:8, PREPARO MECÂNICA COM BETONEIRA 400 L, APLICADA COM PROJETOR TIPO CANEQUINHA EM SUPERFÍCIES EXTERNAS DA SACADA, ESPESSURA DE 35 MM, ACESSO POR BALANCIM MANUAL, SEM USO DE TELA METÁLICA. AF_08/2022</t>
        </is>
      </c>
      <c r="C6440" s="330" t="inlineStr">
        <is>
          <t>M2</t>
        </is>
      </c>
      <c r="D6440" s="330" t="n">
        <v>116.78</v>
      </c>
      <c r="E6440" s="330" t="n">
        <v>120.71</v>
      </c>
      <c r="F6440" s="330" t="inlineStr"/>
    </row>
    <row r="6441" ht="75" customHeight="1" s="496">
      <c r="A6441" s="330" t="n">
        <v>104213</v>
      </c>
      <c r="B6441" s="331" t="inlineStr">
        <is>
          <t>EMBOÇO OU MASSA ÚNICA EM ARGAMASSA TRAÇO 1:2:8, PREPARO MECÂNICA COM BETONEIRA 400 L, APLICADA COM PROJETOR TIPO CANEQUINHA EM SUPERFÍCIES EXTERNAS DA SACADA, ESPESSURA DE 45 MM, ACESSO POR BALANCIM MANUAL, SEM USO DE TELA METÁLICA. AF_08/2022</t>
        </is>
      </c>
      <c r="C6441" s="330" t="inlineStr">
        <is>
          <t>M2</t>
        </is>
      </c>
      <c r="D6441" s="330" t="n">
        <v>125.1</v>
      </c>
      <c r="E6441" s="330" t="n">
        <v>129.11</v>
      </c>
      <c r="F6441" s="330" t="inlineStr"/>
    </row>
    <row r="6442" ht="75" customHeight="1" s="496">
      <c r="A6442" s="330" t="n">
        <v>104214</v>
      </c>
      <c r="B6442" s="331" t="inlineStr">
        <is>
          <t>EMBOÇO OU MASSA ÚNICA EM ARGAMASSA TRAÇO 1:2:8, PREPARO MECÂNICA COM BETONEIRA 400 L, APLICADA COM PROJETOR TIPO CANEQUINHA EM SUPERFÍCIES EXTERNAS DA SACADA, ESPESSURA DE 50 MM, ACESSO POR BALANCIM MANUAL, SEM USO DE TELA METÁLICA. AF_08/2022</t>
        </is>
      </c>
      <c r="C6442" s="330" t="inlineStr">
        <is>
          <t>M2</t>
        </is>
      </c>
      <c r="D6442" s="330" t="n">
        <v>148.92</v>
      </c>
      <c r="E6442" s="330" t="n">
        <v>153.83</v>
      </c>
      <c r="F6442" s="330" t="inlineStr"/>
    </row>
    <row r="6443" ht="60" customHeight="1" s="496">
      <c r="A6443" s="330" t="n">
        <v>104215</v>
      </c>
      <c r="B6443" s="331" t="inlineStr">
        <is>
          <t>EMBOÇO OU MASSA ÚNICA EM ARGAMASSA TRAÇO 1:2:8, PREPARO MECÂNICA COM BETONEIRA 400 L, APLICADA COM PROJETOR TIPO CANEQUINHA EM SUPERFÍCIES INTERNAS DA SACADA, ESPESSURA DE 25 MM, SEM USO DE TELA METÁLICA. AF_08/2022</t>
        </is>
      </c>
      <c r="C6443" s="330" t="inlineStr">
        <is>
          <t>M2</t>
        </is>
      </c>
      <c r="D6443" s="330" t="n">
        <v>91.31</v>
      </c>
      <c r="E6443" s="330" t="n">
        <v>94.27</v>
      </c>
      <c r="F6443" s="330" t="inlineStr"/>
    </row>
    <row r="6444" ht="60" customHeight="1" s="496">
      <c r="A6444" s="330" t="n">
        <v>104216</v>
      </c>
      <c r="B6444" s="331" t="inlineStr">
        <is>
          <t>EMBOÇO OU MASSA ÚNICA EM ARGAMASSA TRAÇO 1:2:8, PREPARO MECÂNICA COM BETONEIRA 400 L, APLICADA COM PROJETOR TIPO CANEQUINHA EM SUPERFÍCIES INTERNAS DA SACADA, ESPESSURA DE 35 MM, SEM USO DE TELA METÁLICA. AF_08/2022</t>
        </is>
      </c>
      <c r="C6444" s="330" t="inlineStr">
        <is>
          <t>M2</t>
        </is>
      </c>
      <c r="D6444" s="330" t="n">
        <v>111.06</v>
      </c>
      <c r="E6444" s="330" t="n">
        <v>114.54</v>
      </c>
      <c r="F6444" s="330" t="inlineStr"/>
    </row>
    <row r="6445" ht="60" customHeight="1" s="496">
      <c r="A6445" s="330" t="n">
        <v>104217</v>
      </c>
      <c r="B6445" s="331" t="inlineStr">
        <is>
          <t>EMBOÇO OU MASSA ÚNICA EM ARGAMASSA TRAÇO 1:2:8, PREPARO MECÂNICA COM BETONEIRA 400 L, APLICADA MANUALMENTE EM PANOS DE FACHADA COM PRESENÇA DE VÃOS, ESPESSURA DE 25 MM, ACESSO POR ANDAIME. AF_08/2022</t>
        </is>
      </c>
      <c r="C6445" s="330" t="inlineStr">
        <is>
          <t>M2</t>
        </is>
      </c>
      <c r="D6445" s="330" t="n">
        <v>60.56</v>
      </c>
      <c r="E6445" s="330" t="n">
        <v>62.52</v>
      </c>
      <c r="F6445" s="330" t="inlineStr"/>
    </row>
    <row r="6446" ht="60" customHeight="1" s="496">
      <c r="A6446" s="330" t="n">
        <v>104221</v>
      </c>
      <c r="B6446" s="331" t="inlineStr">
        <is>
          <t>EMBOÇO OU MASSA ÚNICA EM ARGAMASSA TRAÇO 1:2:8, PREPARO MECÂNICA COM BETONEIRA 400 L, APLICADA MANUALMENTE EM PANOS DE FACHADA COM PRESENÇA DE VÃOS, ESPESSURA DE 35 MM, ACESSO POR ANDAIME. AF_08/2022</t>
        </is>
      </c>
      <c r="C6446" s="330" t="inlineStr">
        <is>
          <t>M2</t>
        </is>
      </c>
      <c r="D6446" s="330" t="n">
        <v>78.19</v>
      </c>
      <c r="E6446" s="330" t="n">
        <v>80.72</v>
      </c>
      <c r="F6446" s="330" t="inlineStr"/>
    </row>
    <row r="6447" ht="60" customHeight="1" s="496">
      <c r="A6447" s="330" t="n">
        <v>104225</v>
      </c>
      <c r="B6447" s="331" t="inlineStr">
        <is>
          <t>EMBOÇO OU MASSA ÚNICA EM ARGAMASSA TRAÇO 1:2:8, PREPARO MECÂNICA COM BETONEIRA 400 L, APLICADA MANUALMENTE EM PANOS DE FACHADA COM PRESENÇA DE VÃOS, ESPESSURA DE 45 MM, ACESSO POR ANDAIME. AF_08/2022</t>
        </is>
      </c>
      <c r="C6447" s="330" t="inlineStr">
        <is>
          <t>M2</t>
        </is>
      </c>
      <c r="D6447" s="330" t="n">
        <v>86.25</v>
      </c>
      <c r="E6447" s="330" t="n">
        <v>88.86</v>
      </c>
      <c r="F6447" s="330" t="inlineStr"/>
    </row>
    <row r="6448" ht="60" customHeight="1" s="496">
      <c r="A6448" s="330" t="n">
        <v>104229</v>
      </c>
      <c r="B6448" s="331" t="inlineStr">
        <is>
          <t>EMBOÇO OU MASSA ÚNICA EM ARGAMASSA TRAÇO 1:2:8, PREPARO MECÂNICA COM BETONEIRA 400 L, APLICADA MANUALMENTE EM PANOS DE FACHADA COM PRESENÇA DE VÃOS, ESPESSURA DE 50 MM, ACESSO POR ANDAIME. AF_08/2022</t>
        </is>
      </c>
      <c r="C6448" s="330" t="inlineStr">
        <is>
          <t>M2</t>
        </is>
      </c>
      <c r="D6448" s="330" t="n">
        <v>101.22</v>
      </c>
      <c r="E6448" s="330" t="n">
        <v>104.4</v>
      </c>
      <c r="F6448" s="330" t="inlineStr"/>
    </row>
    <row r="6449" ht="60" customHeight="1" s="496">
      <c r="A6449" s="330" t="n">
        <v>104233</v>
      </c>
      <c r="B6449" s="331" t="inlineStr">
        <is>
          <t>EMBOÇO OU MASSA ÚNICA EM ARGAMASSA TRAÇO 1:2:8, PREPARO MECÂNICA COM BETONEIRA 400 L, APLICADA MANUALMENTE EM PANOS DE FACHADA SEM PRESENÇA DE VÃOS, ESPESSURA DE 25 MM, ACESSO POR ANDAIME. AF_08/2022</t>
        </is>
      </c>
      <c r="C6449" s="330" t="inlineStr">
        <is>
          <t>M2</t>
        </is>
      </c>
      <c r="D6449" s="330" t="n">
        <v>45.76</v>
      </c>
      <c r="E6449" s="330" t="n">
        <v>47.03</v>
      </c>
      <c r="F6449" s="330" t="inlineStr"/>
    </row>
    <row r="6450" ht="60" customHeight="1" s="496">
      <c r="A6450" s="330" t="n">
        <v>104237</v>
      </c>
      <c r="B6450" s="331" t="inlineStr">
        <is>
          <t>EMBOÇO OU MASSA ÚNICA EM ARGAMASSA TRAÇO 1:2:8, PREPARO MECÂNICA COM BETONEIRA 400 L, APLICADA MANUALMENTE EM PANOS DE FACHADA SEM PRESENÇA DE VÃOS, ESPESSURA DE 35 MM, ACESSO POR ANDAIME. AF_08/2022</t>
        </is>
      </c>
      <c r="C6450" s="330" t="inlineStr">
        <is>
          <t>M2</t>
        </is>
      </c>
      <c r="D6450" s="330" t="n">
        <v>62.95</v>
      </c>
      <c r="E6450" s="330" t="n">
        <v>64.76000000000001</v>
      </c>
      <c r="F6450" s="330" t="inlineStr"/>
    </row>
    <row r="6451" ht="60" customHeight="1" s="496">
      <c r="A6451" s="330" t="n">
        <v>104241</v>
      </c>
      <c r="B6451" s="331" t="inlineStr">
        <is>
          <t>EMBOÇO OU MASSA ÚNICA EM ARGAMASSA TRAÇO 1:2:8, PREPARO MECÂNICA COM BETONEIRA 400 L, APLICADA MANUALMENTE EM PANOS DE FACHADA SEM PRESENÇA DE VÃOS, ESPESSURA DE 45 MM, ACESSO POR ANDAIME. AF_08/2022</t>
        </is>
      </c>
      <c r="C6451" s="330" t="inlineStr">
        <is>
          <t>M2</t>
        </is>
      </c>
      <c r="D6451" s="330" t="n">
        <v>70.48</v>
      </c>
      <c r="E6451" s="330" t="n">
        <v>72.37</v>
      </c>
      <c r="F6451" s="330" t="inlineStr"/>
    </row>
    <row r="6452" ht="60" customHeight="1" s="496">
      <c r="A6452" s="330" t="n">
        <v>104245</v>
      </c>
      <c r="B6452" s="331" t="inlineStr">
        <is>
          <t>EMBOÇO OU MASSA ÚNICA EM ARGAMASSA TRAÇO 1:2:8, PREPARO MECÂNICA COM BETONEIRA 400 L, APLICADA MANUALMENTE EM PANOS DE FACHADA SEM PRESENÇA DE VÃOS, ESPESSURA DE 50 MM, ACESSO POR ANDAIME. AF_08/2022</t>
        </is>
      </c>
      <c r="C6452" s="330" t="inlineStr">
        <is>
          <t>M2</t>
        </is>
      </c>
      <c r="D6452" s="330" t="n">
        <v>76.97</v>
      </c>
      <c r="E6452" s="330" t="n">
        <v>79.06</v>
      </c>
      <c r="F6452" s="330" t="inlineStr"/>
    </row>
    <row r="6453" ht="60" customHeight="1" s="496">
      <c r="A6453" s="330" t="n">
        <v>104249</v>
      </c>
      <c r="B6453" s="331" t="inlineStr">
        <is>
          <t>EMBOÇO OU MASSA ÚNICA EM ARGAMASSA TRAÇO 1:2:8, PREPARO MECÂNICA COM BETONEIRA 400 L, APLICADA MANUALMENTE EM SUPERFÍCIES EXTERNAS DA SACADA, ESPESSURA DE 25 MM, ACESSO POR ANDAIME, SEM USO DE TELA METÁLICA. AF_08/2022</t>
        </is>
      </c>
      <c r="C6453" s="330" t="inlineStr">
        <is>
          <t>M2</t>
        </is>
      </c>
      <c r="D6453" s="330" t="n">
        <v>83.44</v>
      </c>
      <c r="E6453" s="330" t="n">
        <v>86.73</v>
      </c>
      <c r="F6453" s="330" t="inlineStr"/>
    </row>
    <row r="6454" ht="60" customHeight="1" s="496">
      <c r="A6454" s="330" t="n">
        <v>104253</v>
      </c>
      <c r="B6454" s="331" t="inlineStr">
        <is>
          <t>EMBOÇO OU MASSA ÚNICA EM ARGAMASSA TRAÇO 1:2:8, PREPARO MECÂNICA COM BETONEIRA 400 L, APLICADA MANUALMENTE EM SUPERFÍCIES EXTERNAS DA SACADA, ESPESSURA DE 35 MM, ACESSO POR ANDAIME, SEM USO DE TELA METÁLICA. AF_08/2022</t>
        </is>
      </c>
      <c r="C6454" s="330" t="inlineStr">
        <is>
          <t>M2</t>
        </is>
      </c>
      <c r="D6454" s="330" t="n">
        <v>100.63</v>
      </c>
      <c r="E6454" s="330" t="n">
        <v>104.46</v>
      </c>
      <c r="F6454" s="330" t="inlineStr"/>
    </row>
    <row r="6455" ht="60" customHeight="1" s="496">
      <c r="A6455" s="330" t="n">
        <v>104256</v>
      </c>
      <c r="B6455" s="331" t="inlineStr">
        <is>
          <t>EMBOÇO OU MASSA ÚNICA EM ARGAMASSA TRAÇO 1:2:8, PREPARO MECÂNICO COM BETONEIRA 400 L, APLICADA COM PROJETOR TIPO CANEQUINHA EM SUPERFÍCIES EXTERNAS DA SACADA, ESPESSURA DE 35 MM, ACESSO POR ANDAIME, SEM USO DE TELA METÁLICA. AF_08/2022</t>
        </is>
      </c>
      <c r="C6455" s="330" t="inlineStr">
        <is>
          <t>M2</t>
        </is>
      </c>
      <c r="D6455" s="330" t="n">
        <v>107.14</v>
      </c>
      <c r="E6455" s="330" t="n">
        <v>110.66</v>
      </c>
      <c r="F6455" s="330" t="inlineStr"/>
    </row>
    <row r="6456" ht="60" customHeight="1" s="496">
      <c r="A6456" s="330" t="n">
        <v>104260</v>
      </c>
      <c r="B6456" s="331" t="inlineStr">
        <is>
          <t>EMBOÇO OU MASSA ÚNICA EM ARGAMASSA TRAÇO 1:2:8, PREPARO MECÂNICO COM BETONEIRA 400 L, APLICADA COM PROJETOR TIPO CANEQUINHA EM SUPERFÍCIES EXTERNAS DA SACADA, ESPESSURA DE 45 MM, ACESSO POR ANDAIME, SEM USO DE TELA METÁLICA. AF_08/2022</t>
        </is>
      </c>
      <c r="C6456" s="330" t="inlineStr">
        <is>
          <t>M2</t>
        </is>
      </c>
      <c r="D6456" s="330" t="n">
        <v>115.46</v>
      </c>
      <c r="E6456" s="330" t="n">
        <v>119.06</v>
      </c>
      <c r="F6456" s="330" t="inlineStr"/>
    </row>
    <row r="6457" ht="60" customHeight="1" s="496">
      <c r="A6457" s="330" t="n">
        <v>104264</v>
      </c>
      <c r="B6457" s="331" t="inlineStr">
        <is>
          <t>EMBOÇO OU MASSA ÚNICA EM ARGAMASSA TRAÇO 1:2:8, PREPARO MECÂNICO COM BETONEIRA 400 L, APLICADA COM PROJETOR TIPO CANEQUINHA EM SUPERFÍCIES EXTERNAS DA SACADA, ESPESSURA DE 50 MM, ACESSO POR ANDAIME, SEM USO DE TELA METÁLICA. AF_08/2022</t>
        </is>
      </c>
      <c r="C6457" s="330" t="inlineStr">
        <is>
          <t>M2</t>
        </is>
      </c>
      <c r="D6457" s="330" t="n">
        <v>137.04</v>
      </c>
      <c r="E6457" s="330" t="n">
        <v>141.44</v>
      </c>
      <c r="F6457" s="330" t="inlineStr"/>
    </row>
    <row r="6458" ht="60" customHeight="1" s="496">
      <c r="A6458" s="330" t="n">
        <v>87792</v>
      </c>
      <c r="B6458" s="331" t="inlineStr">
        <is>
          <t>EMBOÇO OU MASSA ÚNICA EM ARGAMASSA TRAÇO 1:2:8, PREPARO MECÂNICO COM BETONEIRA 400 L, APLICADA MANUALMENTE EM PANOS CEGOS DE FACHADA (SEM PRESENÇA DE VÃOS), ESPESSURA DE 25 MM. AF_08/2022</t>
        </is>
      </c>
      <c r="C6458" s="330" t="inlineStr">
        <is>
          <t>M2</t>
        </is>
      </c>
      <c r="D6458" s="330" t="n">
        <v>48.38</v>
      </c>
      <c r="E6458" s="330" t="n">
        <v>49.78</v>
      </c>
      <c r="F6458" s="330" t="inlineStr"/>
    </row>
    <row r="6459" ht="60" customHeight="1" s="496">
      <c r="A6459" s="330" t="n">
        <v>87797</v>
      </c>
      <c r="B6459" s="331" t="inlineStr">
        <is>
          <t>EMBOÇO OU MASSA ÚNICA EM ARGAMASSA TRAÇO 1:2:8, PREPARO MECÂNICO COM BETONEIRA 400 L, APLICADA MANUALMENTE EM PANOS CEGOS DE FACHADA (SEM PRESENÇA DE VÃOS), ESPESSURA DE 35 MM. AF_08/2022</t>
        </is>
      </c>
      <c r="C6459" s="330" t="inlineStr">
        <is>
          <t>M2</t>
        </is>
      </c>
      <c r="D6459" s="330" t="n">
        <v>66.83</v>
      </c>
      <c r="E6459" s="330" t="n">
        <v>68.84</v>
      </c>
      <c r="F6459" s="330" t="inlineStr"/>
    </row>
    <row r="6460" ht="60" customHeight="1" s="496">
      <c r="A6460" s="330" t="n">
        <v>87801</v>
      </c>
      <c r="B6460" s="331" t="inlineStr">
        <is>
          <t>EMBOÇO OU MASSA ÚNICA EM ARGAMASSA TRAÇO 1:2:8, PREPARO MECÂNICO COM BETONEIRA 400 L, APLICADA MANUALMENTE EM PANOS CEGOS DE FACHADA (SEM PRESENÇA DE VÃOS), ESPESSURA DE 45 MM. AF_08/2022</t>
        </is>
      </c>
      <c r="C6460" s="330" t="inlineStr">
        <is>
          <t>M2</t>
        </is>
      </c>
      <c r="D6460" s="330" t="n">
        <v>74.36</v>
      </c>
      <c r="E6460" s="330" t="n">
        <v>76.45</v>
      </c>
      <c r="F6460" s="330" t="inlineStr"/>
    </row>
    <row r="6461" ht="60" customHeight="1" s="496">
      <c r="A6461" s="330" t="n">
        <v>87805</v>
      </c>
      <c r="B6461" s="331" t="inlineStr">
        <is>
          <t>EMBOÇO OU MASSA ÚNICA EM ARGAMASSA TRAÇO 1:2:8, PREPARO MECÂNICO COM BETONEIRA 400 L, APLICADA MANUALMENTE EM PANOS CEGOS DE FACHADA (SEM PRESENÇA DE VÃOS), ESPESSURA MAIOR OU IGUAL A 50 MM. AF_08/2022</t>
        </is>
      </c>
      <c r="C6461" s="330" t="inlineStr">
        <is>
          <t>M2</t>
        </is>
      </c>
      <c r="D6461" s="330" t="n">
        <v>81.25</v>
      </c>
      <c r="E6461" s="330" t="n">
        <v>83.55</v>
      </c>
      <c r="F6461" s="330" t="inlineStr"/>
    </row>
    <row r="6462" ht="45" customHeight="1" s="496">
      <c r="A6462" s="330" t="n">
        <v>87775</v>
      </c>
      <c r="B6462" s="331" t="inlineStr">
        <is>
          <t>EMBOÇO OU MASSA ÚNICA EM ARGAMASSA TRAÇO 1:2:8, PREPARO MECÂNICO COM BETONEIRA 400 L, APLICADA MANUALMENTE EM PANOS DE FACHADA COM PRESENÇA DE VÃOS, ESPESSURA DE 25 MM. AF_08/2022</t>
        </is>
      </c>
      <c r="C6462" s="330" t="inlineStr">
        <is>
          <t>M2</t>
        </is>
      </c>
      <c r="D6462" s="330" t="n">
        <v>65.01000000000001</v>
      </c>
      <c r="E6462" s="330" t="n">
        <v>67.19</v>
      </c>
      <c r="F6462" s="330" t="inlineStr"/>
    </row>
    <row r="6463" ht="45" customHeight="1" s="496">
      <c r="A6463" s="330" t="n">
        <v>87779</v>
      </c>
      <c r="B6463" s="331" t="inlineStr">
        <is>
          <t>EMBOÇO OU MASSA ÚNICA EM ARGAMASSA TRAÇO 1:2:8, PREPARO MECÂNICO COM BETONEIRA 400 L, APLICADA MANUALMENTE EM PANOS DE FACHADA COM PRESENÇA DE VÃOS, ESPESSURA DE 35 MM. AF_08/2022</t>
        </is>
      </c>
      <c r="C6463" s="330" t="inlineStr">
        <is>
          <t>M2</t>
        </is>
      </c>
      <c r="D6463" s="330" t="n">
        <v>83.90000000000001</v>
      </c>
      <c r="E6463" s="330" t="n">
        <v>86.70999999999999</v>
      </c>
      <c r="F6463" s="330" t="inlineStr"/>
    </row>
    <row r="6464" ht="45" customHeight="1" s="496">
      <c r="A6464" s="330" t="n">
        <v>87784</v>
      </c>
      <c r="B6464" s="331" t="inlineStr">
        <is>
          <t>EMBOÇO OU MASSA ÚNICA EM ARGAMASSA TRAÇO 1:2:8, PREPARO MECÂNICO COM BETONEIRA 400 L, APLICADA MANUALMENTE EM PANOS DE FACHADA COM PRESENÇA DE VÃOS, ESPESSURA DE 45 MM. AF_08/2022</t>
        </is>
      </c>
      <c r="C6464" s="330" t="inlineStr">
        <is>
          <t>M2</t>
        </is>
      </c>
      <c r="D6464" s="330" t="n">
        <v>91.95999999999999</v>
      </c>
      <c r="E6464" s="330" t="n">
        <v>94.84999999999999</v>
      </c>
      <c r="F6464" s="330" t="inlineStr"/>
    </row>
    <row r="6465" ht="60" customHeight="1" s="496">
      <c r="A6465" s="330" t="n">
        <v>87788</v>
      </c>
      <c r="B6465" s="331" t="inlineStr">
        <is>
          <t>EMBOÇO OU MASSA ÚNICA EM ARGAMASSA TRAÇO 1:2:8, PREPARO MECÂNICO COM BETONEIRA 400 L, APLICADA MANUALMENTE EM PANOS DE FACHADA COM PRESENÇA DE VÃOS, ESPESSURA MAIOR OU IGUAL A 50 MM. AF_08/2022</t>
        </is>
      </c>
      <c r="C6465" s="330" t="inlineStr">
        <is>
          <t>M2</t>
        </is>
      </c>
      <c r="D6465" s="330" t="n">
        <v>108.29</v>
      </c>
      <c r="E6465" s="330" t="n">
        <v>111.82</v>
      </c>
      <c r="F6465" s="330" t="inlineStr"/>
    </row>
    <row r="6466" ht="60" customHeight="1" s="496">
      <c r="A6466" s="330" t="n">
        <v>87809</v>
      </c>
      <c r="B6466" s="331" t="inlineStr">
        <is>
          <t>EMBOÇO OU MASSA ÚNICA EM ARGAMASSA TRAÇO 1:2:8, PREPARO MECÂNICO COM BETONEIRA 400 L, APLICADA MANUALMENTE EM SUPERFÍCIES EXTERNAS DA SACADA, ESPESSURA DE 25 MM, SEM USO DE TELA METÁLICA DE REFORÇO CONTRA FISSURAÇÃO. AF_08/2022</t>
        </is>
      </c>
      <c r="C6466" s="330" t="inlineStr">
        <is>
          <t>M2</t>
        </is>
      </c>
      <c r="D6466" s="330" t="n">
        <v>91.44</v>
      </c>
      <c r="E6466" s="330" t="n">
        <v>95.12</v>
      </c>
      <c r="F6466" s="330" t="inlineStr"/>
    </row>
    <row r="6467" ht="60" customHeight="1" s="496">
      <c r="A6467" s="330" t="n">
        <v>87813</v>
      </c>
      <c r="B6467" s="331" t="inlineStr">
        <is>
          <t>EMBOÇO OU MASSA ÚNICA EM ARGAMASSA TRAÇO 1:2:8, PREPARO MECÂNICO COM BETONEIRA 400 L, APLICADA MANUALMENTE EM SUPERFÍCIES EXTERNAS DA SACADA, ESPESSURA DE 35 MM, SEM USO DE TELA METÁLICA DE REFORÇO CONTRA FISSURAÇÃO. AF_08/2022</t>
        </is>
      </c>
      <c r="C6467" s="330" t="inlineStr">
        <is>
          <t>M2</t>
        </is>
      </c>
      <c r="D6467" s="330" t="n">
        <v>109.87</v>
      </c>
      <c r="E6467" s="330" t="n">
        <v>114.16</v>
      </c>
      <c r="F6467" s="330" t="inlineStr"/>
    </row>
    <row r="6468" ht="60" customHeight="1" s="496">
      <c r="A6468" s="330" t="n">
        <v>104257</v>
      </c>
      <c r="B6468" s="331" t="inlineStr">
        <is>
          <t>EMBOÇO OU MASSA ÚNICA EM ARGAMASSA TRAÇO 1:2:8, PREPARO MECÂNICO COM BETONEIRA 400 L, APLICADA MANUALMENTE EM SUPERFÍCIES EXTERNAS DA SACADA, ESPESSURA DE 45 MM, ACESSO POR ANDAIME, SEM USO DE TELA METÁLICA. AF_08/2022</t>
        </is>
      </c>
      <c r="C6468" s="330" t="inlineStr">
        <is>
          <t>M2</t>
        </is>
      </c>
      <c r="D6468" s="330" t="n">
        <v>108.16</v>
      </c>
      <c r="E6468" s="330" t="n">
        <v>112.07</v>
      </c>
      <c r="F6468" s="330" t="inlineStr"/>
    </row>
    <row r="6469" ht="60" customHeight="1" s="496">
      <c r="A6469" s="330" t="n">
        <v>87817</v>
      </c>
      <c r="B6469" s="331" t="inlineStr">
        <is>
          <t>EMBOÇO OU MASSA ÚNICA EM ARGAMASSA TRAÇO 1:2:8, PREPARO MECÂNICO COM BETONEIRA 400 L, APLICADA MANUALMENTE EM SUPERFÍCIES EXTERNAS DA SACADA, ESPESSURA DE 45 MM, SEM USO DE TELA METÁLICA DE REFORÇO CONTRA FISSURAÇÃO. AF_08/2022</t>
        </is>
      </c>
      <c r="C6469" s="330" t="inlineStr">
        <is>
          <t>M2</t>
        </is>
      </c>
      <c r="D6469" s="330" t="n">
        <v>117.4</v>
      </c>
      <c r="E6469" s="330" t="n">
        <v>121.77</v>
      </c>
      <c r="F6469" s="330" t="inlineStr"/>
    </row>
    <row r="6470" ht="60" customHeight="1" s="496">
      <c r="A6470" s="330" t="n">
        <v>104261</v>
      </c>
      <c r="B6470" s="331" t="inlineStr">
        <is>
          <t>EMBOÇO OU MASSA ÚNICA EM ARGAMASSA TRAÇO 1:2:8, PREPARO MECÂNICO COM BETONEIRA 400 L, APLICADA MANUALMENTE EM SUPERFÍCIES EXTERNAS DA SACADA, ESPESSURA DE 50 MM, ACESSO POR ANDAIME, SEM USO DE TELA METÁLICA. AF_08/2022</t>
        </is>
      </c>
      <c r="C6470" s="330" t="inlineStr">
        <is>
          <t>M2</t>
        </is>
      </c>
      <c r="D6470" s="330" t="n">
        <v>139.19</v>
      </c>
      <c r="E6470" s="330" t="n">
        <v>144.51</v>
      </c>
      <c r="F6470" s="330" t="inlineStr"/>
    </row>
    <row r="6471" ht="75" customHeight="1" s="496">
      <c r="A6471" s="330" t="n">
        <v>87821</v>
      </c>
      <c r="B6471" s="331" t="inlineStr">
        <is>
          <t>EMBOÇO OU MASSA ÚNICA EM ARGAMASSA TRAÇO 1:2:8, PREPARO MECÂNICO COM BETONEIRA 400 L, APLICADA MANUALMENTE EM SUPERFÍCIES EXTERNAS DA SACADA, ESPESSURA MAIOR OU IGUAL A 50 MM, SEM USO DE TELA METÁLICA DE REFORÇO CONTRA FISSURAÇÃO. AF_08/2022</t>
        </is>
      </c>
      <c r="C6471" s="330" t="inlineStr">
        <is>
          <t>M2</t>
        </is>
      </c>
      <c r="D6471" s="330" t="n">
        <v>151.81</v>
      </c>
      <c r="E6471" s="330" t="n">
        <v>157.75</v>
      </c>
      <c r="F6471" s="330" t="inlineStr"/>
    </row>
    <row r="6472" ht="60" customHeight="1" s="496">
      <c r="A6472" s="330" t="n">
        <v>87825</v>
      </c>
      <c r="B6472" s="331" t="inlineStr">
        <is>
          <t>EMBOÇO OU MASSA ÚNICA EM ARGAMASSA TRAÇO 1:2:8, PREPARO MECÂNICO COM BETONEIRA 400 L, APLICADA MANUALMENTE NAS PAREDES INTERNAS DA SACADA, ESPESSURA DE 25 MM, SEM USO DE TELA METÁLICA DE REFORÇO CONTRA FISSURAÇÃO. AF_08/2022</t>
        </is>
      </c>
      <c r="C6472" s="330" t="inlineStr">
        <is>
          <t>M2</t>
        </is>
      </c>
      <c r="D6472" s="330" t="n">
        <v>86.19</v>
      </c>
      <c r="E6472" s="330" t="n">
        <v>89.42</v>
      </c>
      <c r="F6472" s="330" t="inlineStr"/>
    </row>
    <row r="6473" ht="60" customHeight="1" s="496">
      <c r="A6473" s="330" t="n">
        <v>87829</v>
      </c>
      <c r="B6473" s="331" t="inlineStr">
        <is>
          <t>EMBOÇO OU MASSA ÚNICA EM ARGAMASSA TRAÇO 1:2:8, PREPARO MECÂNICO COM BETONEIRA 400 L, APLICADA MANUALMENTE NAS PAREDES INTERNAS DA SACADA, ESPESSURA DE 35 MM, SEM USO DE TELA METÁLICA DE REFORÇO CONTRA FISSURAÇÃO. AF_08/2022</t>
        </is>
      </c>
      <c r="C6473" s="330" t="inlineStr">
        <is>
          <t>M2</t>
        </is>
      </c>
      <c r="D6473" s="330" t="n">
        <v>104.68</v>
      </c>
      <c r="E6473" s="330" t="n">
        <v>108.47</v>
      </c>
      <c r="F6473" s="330" t="inlineStr"/>
    </row>
    <row r="6474" ht="45" customHeight="1" s="496">
      <c r="A6474" s="330" t="n">
        <v>87557</v>
      </c>
      <c r="B6474" s="331" t="inlineStr">
        <is>
          <t>EMBOÇO, EM ARGAMASSA INDUSTRIALIZADA, PREPARO MECÂNICO, APLICADO COM EQUIPAMENTO DE MISTURA E PROJEÇÃO DE ARGAMASSA EM PAREDES INTERNAS, E = 10MM, COM TALISCAS. AF_03/2024</t>
        </is>
      </c>
      <c r="C6474" s="330" t="inlineStr">
        <is>
          <t>M2</t>
        </is>
      </c>
      <c r="D6474" s="330" t="n">
        <v>62.5</v>
      </c>
      <c r="E6474" s="330" t="n">
        <v>63.16</v>
      </c>
      <c r="F6474" s="330" t="inlineStr"/>
    </row>
    <row r="6475" ht="45" customHeight="1" s="496">
      <c r="A6475" s="330" t="n">
        <v>87539</v>
      </c>
      <c r="B6475" s="331" t="inlineStr">
        <is>
          <t>EMBOÇO, EM ARGAMASSA INDUSTRIALIZADA, PREPARO MECÂNICO, APLICADO COM EQUIPAMENTO DE MISTURA E PROJEÇÃO DE ARGAMASSA EM PAREDES INTERNAS, E = 17,5MM, COM TALISCAS. AF_03/2024</t>
        </is>
      </c>
      <c r="C6475" s="330" t="inlineStr">
        <is>
          <t>M2</t>
        </is>
      </c>
      <c r="D6475" s="330" t="n">
        <v>95.34</v>
      </c>
      <c r="E6475" s="330" t="n">
        <v>96.27</v>
      </c>
      <c r="F6475" s="330" t="inlineStr"/>
    </row>
    <row r="6476" ht="45" customHeight="1" s="496">
      <c r="A6476" s="330" t="n">
        <v>104972</v>
      </c>
      <c r="B6476" s="331" t="inlineStr">
        <is>
          <t>EMBOÇO, EM ARGAMASSA TRAÇO 1:2:8, PREPARO MANUAL, APLICADO MANUALMENTE EM PAREDES INTERNAS DE AMBIENTES COM PÉ-DIREITO DUPLO E ÁREA ENTRE 5M² E 10M², E = 10MM, COM TALISCAS. AF_03/2024</t>
        </is>
      </c>
      <c r="C6476" s="330" t="inlineStr">
        <is>
          <t>M2</t>
        </is>
      </c>
      <c r="D6476" s="330" t="n">
        <v>40.82</v>
      </c>
      <c r="E6476" s="330" t="n">
        <v>42.28</v>
      </c>
      <c r="F6476" s="330" t="inlineStr"/>
    </row>
    <row r="6477" ht="45" customHeight="1" s="496">
      <c r="A6477" s="330" t="n">
        <v>104954</v>
      </c>
      <c r="B6477" s="331" t="inlineStr">
        <is>
          <t>EMBOÇO, EM ARGAMASSA TRAÇO 1:2:8, PREPARO MANUAL, APLICADO MANUALMENTE EM PAREDES INTERNAS DE AMBIENTES COM PÉ-DIREITO DUPLO E ÁREA ENTRE 5M² E 10M², E = 17,5MM, COM TALISCAS. AF_03/2024</t>
        </is>
      </c>
      <c r="C6477" s="330" t="inlineStr">
        <is>
          <t>M2</t>
        </is>
      </c>
      <c r="D6477" s="330" t="n">
        <v>56.93</v>
      </c>
      <c r="E6477" s="330" t="n">
        <v>58.85</v>
      </c>
      <c r="F6477" s="330" t="inlineStr"/>
    </row>
    <row r="6478" ht="45" customHeight="1" s="496">
      <c r="A6478" s="330" t="n">
        <v>104976</v>
      </c>
      <c r="B6478" s="331" t="inlineStr">
        <is>
          <t>EMBOÇO, EM ARGAMASSA TRAÇO 1:2:8, PREPARO MANUAL, APLICADO MANUALMENTE EM PAREDES INTERNAS DE AMBIENTES COM PÉ-DIREITO DUPLO E ÁREA MAIOR QUE 10M², E = 10MM, COM TALISCAS. AF_03/2024</t>
        </is>
      </c>
      <c r="C6478" s="330" t="inlineStr">
        <is>
          <t>M2</t>
        </is>
      </c>
      <c r="D6478" s="330" t="n">
        <v>36.29</v>
      </c>
      <c r="E6478" s="330" t="n">
        <v>37.52</v>
      </c>
      <c r="F6478" s="330" t="inlineStr"/>
    </row>
    <row r="6479" ht="45" customHeight="1" s="496">
      <c r="A6479" s="330" t="n">
        <v>104966</v>
      </c>
      <c r="B6479" s="331" t="inlineStr">
        <is>
          <t>EMBOÇO, EM ARGAMASSA TRAÇO 1:2:8, PREPARO MANUAL, APLICADO MANUALMENTE EM PAREDES INTERNAS DE AMBIENTES COM PÉ-DIREITO DUPLO E ÁREA MAIOR QUE 10M², E = 17,5MM, COM TALISCAS. AF_03/2024</t>
        </is>
      </c>
      <c r="C6479" s="330" t="inlineStr">
        <is>
          <t>M2</t>
        </is>
      </c>
      <c r="D6479" s="330" t="n">
        <v>52.4</v>
      </c>
      <c r="E6479" s="330" t="n">
        <v>54.09</v>
      </c>
      <c r="F6479" s="330" t="inlineStr"/>
    </row>
    <row r="6480" ht="45" customHeight="1" s="496">
      <c r="A6480" s="330" t="n">
        <v>104968</v>
      </c>
      <c r="B6480" s="331" t="inlineStr">
        <is>
          <t>EMBOÇO, EM ARGAMASSA TRAÇO 1:2:8, PREPARO MANUAL, APLICADO MANUALMENTE EM PAREDES INTERNAS DE AMBIENTES COM PÉ-DIREITO DUPLO E ÁREA MENOR QUE 5M², E = 10MM, COM TALISCAS. AF_03/2024</t>
        </is>
      </c>
      <c r="C6480" s="330" t="inlineStr">
        <is>
          <t>M2</t>
        </is>
      </c>
      <c r="D6480" s="330" t="n">
        <v>48.42</v>
      </c>
      <c r="E6480" s="330" t="n">
        <v>50.27</v>
      </c>
      <c r="F6480" s="330" t="inlineStr"/>
    </row>
    <row r="6481" ht="45" customHeight="1" s="496">
      <c r="A6481" s="330" t="n">
        <v>104962</v>
      </c>
      <c r="B6481" s="331" t="inlineStr">
        <is>
          <t>EMBOÇO, EM ARGAMASSA TRAÇO 1:2:8, PREPARO MANUAL, APLICADO MANUALMENTE EM PAREDES INTERNAS DE AMBIENTES COM PÉ-DIREITO DUPLO E ÁREA MENOR QUE 5M², E = 17,5MM, COM TALISCAS. AF_03/2024</t>
        </is>
      </c>
      <c r="C6481" s="330" t="inlineStr">
        <is>
          <t>M2</t>
        </is>
      </c>
      <c r="D6481" s="330" t="n">
        <v>64.54000000000001</v>
      </c>
      <c r="E6481" s="330" t="n">
        <v>66.84</v>
      </c>
      <c r="F6481" s="330" t="inlineStr"/>
    </row>
    <row r="6482" ht="45" customHeight="1" s="496">
      <c r="A6482" s="330" t="n">
        <v>87550</v>
      </c>
      <c r="B6482" s="331" t="inlineStr">
        <is>
          <t>EMBOÇO, EM ARGAMASSA TRAÇO 1:2:8, PREPARO MANUAL, APLICADO MANUALMENTE EM PAREDES INTERNAS DE AMBIENTES COM ÁREA ENTRE 5M² E 10M², E = 10MM, COM TALISCAS. AF_03/2024</t>
        </is>
      </c>
      <c r="C6482" s="330" t="inlineStr">
        <is>
          <t>M2</t>
        </is>
      </c>
      <c r="D6482" s="330" t="n">
        <v>32.41</v>
      </c>
      <c r="E6482" s="330" t="n">
        <v>33.45</v>
      </c>
      <c r="F6482" s="330" t="inlineStr"/>
    </row>
    <row r="6483" ht="45" customHeight="1" s="496">
      <c r="A6483" s="330" t="n">
        <v>87532</v>
      </c>
      <c r="B6483" s="331" t="inlineStr">
        <is>
          <t>EMBOÇO, EM ARGAMASSA TRAÇO 1:2:8, PREPARO MANUAL, APLICADO MANUALMENTE EM PAREDES INTERNAS DE AMBIENTES COM ÁREA ENTRE 5M² E 10M², E = 17,5MM, COM TALISCAS. AF_03/2024</t>
        </is>
      </c>
      <c r="C6483" s="330" t="inlineStr">
        <is>
          <t>M2</t>
        </is>
      </c>
      <c r="D6483" s="330" t="n">
        <v>46.26</v>
      </c>
      <c r="E6483" s="330" t="n">
        <v>47.64</v>
      </c>
      <c r="F6483" s="330" t="inlineStr"/>
    </row>
    <row r="6484" ht="45" customHeight="1" s="496">
      <c r="A6484" s="330" t="n">
        <v>87554</v>
      </c>
      <c r="B6484" s="331" t="inlineStr">
        <is>
          <t>EMBOÇO, EM ARGAMASSA TRAÇO 1:2:8, PREPARO MANUAL, APLICADO MANUALMENTE EM PAREDES INTERNAS DE AMBIENTES COM ÁREA MAIOR QUE 10M², E = 10MM, COM TALISCAS. AF_03/2024</t>
        </is>
      </c>
      <c r="C6484" s="330" t="inlineStr">
        <is>
          <t>M2</t>
        </is>
      </c>
      <c r="D6484" s="330" t="n">
        <v>29.49</v>
      </c>
      <c r="E6484" s="330" t="n">
        <v>30.38</v>
      </c>
      <c r="F6484" s="330" t="inlineStr"/>
    </row>
    <row r="6485" ht="45" customHeight="1" s="496">
      <c r="A6485" s="330" t="n">
        <v>87536</v>
      </c>
      <c r="B6485" s="331" t="inlineStr">
        <is>
          <t>EMBOÇO, EM ARGAMASSA TRAÇO 1:2:8, PREPARO MANUAL, APLICADO MANUALMENTE EM PAREDES INTERNAS DE AMBIENTES COM ÁREA MAIOR QUE 10M², E = 17,5MM, COM TALISCAS. AF_03/2024</t>
        </is>
      </c>
      <c r="C6485" s="330" t="inlineStr">
        <is>
          <t>M2</t>
        </is>
      </c>
      <c r="D6485" s="330" t="n">
        <v>43.34</v>
      </c>
      <c r="E6485" s="330" t="n">
        <v>44.57</v>
      </c>
      <c r="F6485" s="330" t="inlineStr"/>
    </row>
    <row r="6486" ht="45" customHeight="1" s="496">
      <c r="A6486" s="330" t="n">
        <v>87528</v>
      </c>
      <c r="B6486" s="331" t="inlineStr">
        <is>
          <t>EMBOÇO, EM ARGAMASSA TRAÇO 1:2:8, PREPARO MANUAL, APLICADO MANUALMENTE EM PAREDES INTERNAS DE AMBIENTES COM ÁREA MENOR QUE 5M², E = 17,5MM, COM TALISCAS. AF_03/2024</t>
        </is>
      </c>
      <c r="C6486" s="330" t="inlineStr">
        <is>
          <t>M2</t>
        </is>
      </c>
      <c r="D6486" s="330" t="n">
        <v>51.16</v>
      </c>
      <c r="E6486" s="330" t="n">
        <v>52.79</v>
      </c>
      <c r="F6486" s="330" t="inlineStr"/>
    </row>
    <row r="6487" ht="45" customHeight="1" s="496">
      <c r="A6487" s="330" t="n">
        <v>87546</v>
      </c>
      <c r="B6487" s="331" t="inlineStr">
        <is>
          <t>EMBOÇO, EM ARGAMASSA TRAÇO 1:2:8, PREPARO MANUAL, APLICADO MANUALMENTE EM PAREDES INTERNAS, PARA AMBIENTES COM ÁREA MENOR QUE 5M², E = 10MM, COM TALISCAS. AF_03/2024</t>
        </is>
      </c>
      <c r="C6487" s="330" t="inlineStr">
        <is>
          <t>M2</t>
        </is>
      </c>
      <c r="D6487" s="330" t="n">
        <v>37.32</v>
      </c>
      <c r="E6487" s="330" t="n">
        <v>38.61</v>
      </c>
      <c r="F6487" s="330" t="inlineStr"/>
    </row>
    <row r="6488" ht="45" customHeight="1" s="496">
      <c r="A6488" s="330" t="n">
        <v>104971</v>
      </c>
      <c r="B6488" s="331" t="inlineStr">
        <is>
          <t>EMBOÇO, EM ARGAMASSA TRAÇO 1:2:8, PREPARO MECÂNICO, APLICADO MANUALMENTE EM PAREDES INTERNAS DE AMBIENTES COM PÉ-DIREITO DUPLO E ÁREA ENTRE 5M² E 10M², E = 10MM, COM TALISCAS. AF_03/2024</t>
        </is>
      </c>
      <c r="C6488" s="330" t="inlineStr">
        <is>
          <t>M2</t>
        </is>
      </c>
      <c r="D6488" s="330" t="n">
        <v>38.3</v>
      </c>
      <c r="E6488" s="330" t="n">
        <v>39.65</v>
      </c>
      <c r="F6488" s="330" t="inlineStr"/>
    </row>
    <row r="6489" ht="45" customHeight="1" s="496">
      <c r="A6489" s="330" t="n">
        <v>104965</v>
      </c>
      <c r="B6489" s="331" t="inlineStr">
        <is>
          <t>EMBOÇO, EM ARGAMASSA TRAÇO 1:2:8, PREPARO MECÂNICO, APLICADO MANUALMENTE EM PAREDES INTERNAS DE AMBIENTES COM PÉ-DIREITO DUPLO E ÁREA ENTRE 5M² E 10M², E = 17,5MM, COM TALISCAS. AF_03/2024</t>
        </is>
      </c>
      <c r="C6489" s="330" t="inlineStr">
        <is>
          <t>M2</t>
        </is>
      </c>
      <c r="D6489" s="330" t="n">
        <v>52.97</v>
      </c>
      <c r="E6489" s="330" t="n">
        <v>54.73</v>
      </c>
      <c r="F6489" s="330" t="inlineStr"/>
    </row>
    <row r="6490" ht="45" customHeight="1" s="496">
      <c r="A6490" s="330" t="n">
        <v>104975</v>
      </c>
      <c r="B6490" s="331" t="inlineStr">
        <is>
          <t>EMBOÇO, EM ARGAMASSA TRAÇO 1:2:8, PREPARO MECÂNICO, APLICADO MANUALMENTE EM PAREDES INTERNAS DE AMBIENTES COM PÉ-DIREITO DUPLO E ÁREA MAIOR QUE 10M², E = 10MM, COM TALISCAS. AF_03/2024</t>
        </is>
      </c>
      <c r="C6490" s="330" t="inlineStr">
        <is>
          <t>M2</t>
        </is>
      </c>
      <c r="D6490" s="330" t="n">
        <v>33.77</v>
      </c>
      <c r="E6490" s="330" t="n">
        <v>34.89</v>
      </c>
      <c r="F6490" s="330" t="inlineStr"/>
    </row>
    <row r="6491" ht="45" customHeight="1" s="496">
      <c r="A6491" s="330" t="n">
        <v>104957</v>
      </c>
      <c r="B6491" s="331" t="inlineStr">
        <is>
          <t>EMBOÇO, EM ARGAMASSA TRAÇO 1:2:8, PREPARO MECÂNICO, APLICADO MANUALMENTE EM PAREDES INTERNAS DE AMBIENTES COM PÉ-DIREITO DUPLO E ÁREA MAIOR QUE 10M², E = 17,5MM, COM TALISCAS. AF_03/2024</t>
        </is>
      </c>
      <c r="C6491" s="330" t="inlineStr">
        <is>
          <t>M2</t>
        </is>
      </c>
      <c r="D6491" s="330" t="n">
        <v>48.44</v>
      </c>
      <c r="E6491" s="330" t="n">
        <v>49.97</v>
      </c>
      <c r="F6491" s="330" t="inlineStr"/>
    </row>
    <row r="6492" ht="45" customHeight="1" s="496">
      <c r="A6492" s="330" t="n">
        <v>104967</v>
      </c>
      <c r="B6492" s="331" t="inlineStr">
        <is>
          <t>EMBOÇO, EM ARGAMASSA TRAÇO 1:2:8, PREPARO MECÂNICO, APLICADO MANUALMENTE EM PAREDES INTERNAS DE AMBIENTES COM PÉ-DIREITO DUPLO E ÁREA MENOR QUE 5M², E = 10MM, COM TALISCAS. AF_03/2024</t>
        </is>
      </c>
      <c r="C6492" s="330" t="inlineStr">
        <is>
          <t>M2</t>
        </is>
      </c>
      <c r="D6492" s="330" t="n">
        <v>45.9</v>
      </c>
      <c r="E6492" s="330" t="n">
        <v>47.64</v>
      </c>
      <c r="F6492" s="330" t="inlineStr"/>
    </row>
    <row r="6493" ht="45" customHeight="1" s="496">
      <c r="A6493" s="330" t="n">
        <v>104961</v>
      </c>
      <c r="B6493" s="331" t="inlineStr">
        <is>
          <t>EMBOÇO, EM ARGAMASSA TRAÇO 1:2:8, PREPARO MECÂNICO, APLICADO MANUALMENTE EM PAREDES INTERNAS DE AMBIENTES COM PÉ-DIREITO DUPLO E ÁREA MENOR QUE 5M², E = 17,5MM, COM TALISCAS. AF_03/2024</t>
        </is>
      </c>
      <c r="C6493" s="330" t="inlineStr">
        <is>
          <t>M2</t>
        </is>
      </c>
      <c r="D6493" s="330" t="n">
        <v>60.58</v>
      </c>
      <c r="E6493" s="330" t="n">
        <v>62.72</v>
      </c>
      <c r="F6493" s="330" t="inlineStr"/>
    </row>
    <row r="6494" ht="45" customHeight="1" s="496">
      <c r="A6494" s="330" t="n">
        <v>87549</v>
      </c>
      <c r="B6494" s="331" t="inlineStr">
        <is>
          <t>EMBOÇO, EM ARGAMASSA TRAÇO 1:2:8, PREPARO MECÂNICO, APLICADO MANUALMENTE EM PAREDES INTERNAS DE AMBIENTES COM ÁREA ENTRE 5M² E 10M², E = 10MM, COM TALISCAS. AF_03/2024</t>
        </is>
      </c>
      <c r="C6494" s="330" t="inlineStr">
        <is>
          <t>M2</t>
        </is>
      </c>
      <c r="D6494" s="330" t="n">
        <v>29.89</v>
      </c>
      <c r="E6494" s="330" t="n">
        <v>30.82</v>
      </c>
      <c r="F6494" s="330" t="inlineStr"/>
    </row>
    <row r="6495" ht="45" customHeight="1" s="496">
      <c r="A6495" s="330" t="n">
        <v>87531</v>
      </c>
      <c r="B6495" s="331" t="inlineStr">
        <is>
          <t>EMBOÇO, EM ARGAMASSA TRAÇO 1:2:8, PREPARO MECÂNICO, APLICADO MANUALMENTE EM PAREDES INTERNAS DE AMBIENTES COM ÁREA ENTRE 5M² E 10M², E = 17,5MM, COM TALISCAS. AF_03/2024</t>
        </is>
      </c>
      <c r="C6495" s="330" t="inlineStr">
        <is>
          <t>M2</t>
        </is>
      </c>
      <c r="D6495" s="330" t="n">
        <v>42.3</v>
      </c>
      <c r="E6495" s="330" t="n">
        <v>43.52</v>
      </c>
      <c r="F6495" s="330" t="inlineStr"/>
    </row>
    <row r="6496" ht="45" customHeight="1" s="496">
      <c r="A6496" s="330" t="n">
        <v>87553</v>
      </c>
      <c r="B6496" s="331" t="inlineStr">
        <is>
          <t>EMBOÇO, EM ARGAMASSA TRAÇO 1:2:8, PREPARO MECÂNICO, APLICADO MANUALMENTE EM PAREDES INTERNAS DE AMBIENTES COM ÁREA MAIOR QUE 10M², E = 10MM, COM TALISCAS. AF_03/2024</t>
        </is>
      </c>
      <c r="C6496" s="330" t="inlineStr">
        <is>
          <t>M2</t>
        </is>
      </c>
      <c r="D6496" s="330" t="n">
        <v>26.97</v>
      </c>
      <c r="E6496" s="330" t="n">
        <v>27.75</v>
      </c>
      <c r="F6496" s="330" t="inlineStr"/>
    </row>
    <row r="6497" ht="45" customHeight="1" s="496">
      <c r="A6497" s="330" t="n">
        <v>87535</v>
      </c>
      <c r="B6497" s="331" t="inlineStr">
        <is>
          <t>EMBOÇO, EM ARGAMASSA TRAÇO 1:2:8, PREPARO MECÂNICO, APLICADO MANUALMENTE EM PAREDES INTERNAS DE AMBIENTES COM ÁREA MAIOR QUE 10M², E = 17,5MM, COM TALISCAS. AF_03/2024</t>
        </is>
      </c>
      <c r="C6497" s="330" t="inlineStr">
        <is>
          <t>M2</t>
        </is>
      </c>
      <c r="D6497" s="330" t="n">
        <v>39.38</v>
      </c>
      <c r="E6497" s="330" t="n">
        <v>40.45</v>
      </c>
      <c r="F6497" s="330" t="inlineStr"/>
    </row>
    <row r="6498" ht="45" customHeight="1" s="496">
      <c r="A6498" s="330" t="n">
        <v>87527</v>
      </c>
      <c r="B6498" s="331" t="inlineStr">
        <is>
          <t>EMBOÇO, EM ARGAMASSA TRAÇO 1:2:8, PREPARO MECÂNICO, APLICADO MANUALMENTE EM PAREDES INTERNAS DE AMBIENTES COM ÁREA MENOR QUE 5M², E =17,5MM, COM TALISCAS. AF_03/2024</t>
        </is>
      </c>
      <c r="C6498" s="330" t="inlineStr">
        <is>
          <t>M2</t>
        </is>
      </c>
      <c r="D6498" s="330" t="n">
        <v>47.2</v>
      </c>
      <c r="E6498" s="330" t="n">
        <v>48.67</v>
      </c>
      <c r="F6498" s="330" t="inlineStr"/>
    </row>
    <row r="6499" ht="45" customHeight="1" s="496">
      <c r="A6499" s="330" t="n">
        <v>87545</v>
      </c>
      <c r="B6499" s="331" t="inlineStr">
        <is>
          <t>EMBOÇO, EM ARGAMASSA TRAÇO 1:2:8, PREPARO MECÂNICO, APLICADO MANUALMENTE EM PAREDES INTERNAS, PARA AMBIENTES COM ÁREA MENOR QUE 5M², E = 10MM, COM TALISCAS. AF_03/2024</t>
        </is>
      </c>
      <c r="C6499" s="330" t="inlineStr">
        <is>
          <t>M2</t>
        </is>
      </c>
      <c r="D6499" s="330" t="n">
        <v>34.8</v>
      </c>
      <c r="E6499" s="330" t="n">
        <v>35.98</v>
      </c>
      <c r="F6499" s="330" t="inlineStr"/>
    </row>
    <row r="6500" ht="45" customHeight="1" s="496">
      <c r="A6500" s="330" t="n">
        <v>104960</v>
      </c>
      <c r="B6500" s="331" t="inlineStr">
        <is>
          <t>MASSA ÚNICA, EM ARGAMASSA INDUSTRIALIZADA, PREPARO MECÂNICO, APLICADA COM EQUIPAMENTO DE MISTURA E PROJEÇÃO DE ARGAMASSA EM PAREDES INTERNAS, E = 10MM, COM TALISCAS. AF_03/2024</t>
        </is>
      </c>
      <c r="C6500" s="330" t="inlineStr">
        <is>
          <t>M2</t>
        </is>
      </c>
      <c r="D6500" s="330" t="n">
        <v>60.79</v>
      </c>
      <c r="E6500" s="330" t="n">
        <v>61.36</v>
      </c>
      <c r="F6500" s="330" t="inlineStr"/>
    </row>
    <row r="6501" ht="45" customHeight="1" s="496">
      <c r="A6501" s="330" t="n">
        <v>87561</v>
      </c>
      <c r="B6501" s="331" t="inlineStr">
        <is>
          <t>MASSA ÚNICA, EM ARGAMASSA INDUSTRIALIZADA, PREPARO MECÂNICO, APLICADA COM EQUIPAMENTO DE MISTURA E PROJEÇÃO DE ARGAMASSA EM PAREDES INTERNAS, E = 10MM, SEM TALISCAS. AF_03/2024</t>
        </is>
      </c>
      <c r="C6501" s="330" t="inlineStr">
        <is>
          <t>M2</t>
        </is>
      </c>
      <c r="D6501" s="330" t="n">
        <v>61.87</v>
      </c>
      <c r="E6501" s="330" t="n">
        <v>62.5</v>
      </c>
      <c r="F6501" s="330" t="inlineStr"/>
    </row>
    <row r="6502" ht="45" customHeight="1" s="496">
      <c r="A6502" s="330" t="n">
        <v>104953</v>
      </c>
      <c r="B6502" s="331" t="inlineStr">
        <is>
          <t>MASSA ÚNICA, EM ARGAMASSA INDUSTRIALIZADA, PREPARO MECÂNICO, APLICADA COM EQUIPAMENTO DE MISTURA E PROJEÇÃO DE ARGAMASSA EM PAREDES INTERNAS, E = 17,5MM, COM TALISCAS. AF_03/2024</t>
        </is>
      </c>
      <c r="C6502" s="330" t="inlineStr">
        <is>
          <t>M2</t>
        </is>
      </c>
      <c r="D6502" s="330" t="n">
        <v>93.63</v>
      </c>
      <c r="E6502" s="330" t="n">
        <v>94.47</v>
      </c>
      <c r="F6502" s="330" t="inlineStr"/>
    </row>
    <row r="6503" ht="45" customHeight="1" s="496">
      <c r="A6503" s="330" t="n">
        <v>87543</v>
      </c>
      <c r="B6503" s="331" t="inlineStr">
        <is>
          <t>MASSA ÚNICA, EM ARGAMASSA INDUSTRIALIZADA, PREPARO MECÂNICO, APLICADA COM EQUIPAMENTO DE MISTURA E PROJEÇÃO DE ARGAMASSA EM PAREDES INTERNAS, E = 5MM, SEM TALISCAS. AF_03/2024</t>
        </is>
      </c>
      <c r="C6503" s="330" t="inlineStr">
        <is>
          <t>M2</t>
        </is>
      </c>
      <c r="D6503" s="330" t="n">
        <v>35.5</v>
      </c>
      <c r="E6503" s="330" t="n">
        <v>35.95</v>
      </c>
      <c r="F6503" s="330" t="inlineStr"/>
    </row>
    <row r="6504" ht="45" customHeight="1" s="496">
      <c r="A6504" s="330" t="n">
        <v>104959</v>
      </c>
      <c r="B6504" s="331" t="inlineStr">
        <is>
          <t>MASSA ÚNICA, EM ARGAMASSA TRAÇO 1:2:8 PREPARO MANUAL, APLICADA MANUALMENTE EM PAREDES INTERNAS DE AMBIENTES COM ÁREA MAIOR QUE 10M², E = 10MM, COM TALISCAS. AF_03/2024</t>
        </is>
      </c>
      <c r="C6504" s="330" t="inlineStr">
        <is>
          <t>M2</t>
        </is>
      </c>
      <c r="D6504" s="330" t="n">
        <v>30.23</v>
      </c>
      <c r="E6504" s="330" t="n">
        <v>31.15</v>
      </c>
      <c r="F6504" s="330" t="inlineStr"/>
    </row>
    <row r="6505" ht="45" customHeight="1" s="496">
      <c r="A6505" s="330" t="n">
        <v>104958</v>
      </c>
      <c r="B6505" s="331" t="inlineStr">
        <is>
          <t>MASSA ÚNICA, EM ARGAMASSA TRAÇO 1:2:8 PREPARO MECÂNICO, APLICADA MANUALMENTE EM PAREDES INTERNAS DE AMBIENTES COM ÁREA MAIOR QUE 10M², E = 10MM, COM TALISCAS. AF_03/2024</t>
        </is>
      </c>
      <c r="C6505" s="330" t="inlineStr">
        <is>
          <t>M2</t>
        </is>
      </c>
      <c r="D6505" s="330" t="n">
        <v>27.71</v>
      </c>
      <c r="E6505" s="330" t="n">
        <v>28.52</v>
      </c>
      <c r="F6505" s="330" t="inlineStr"/>
    </row>
    <row r="6506" ht="60" customHeight="1" s="496">
      <c r="A6506" s="330" t="n">
        <v>104970</v>
      </c>
      <c r="B6506" s="331" t="inlineStr">
        <is>
          <t>MASSA ÚNICA, EM ARGAMASSA TRAÇO 1:2:8, PREPARO MANUAL, APLICADA MANUALMENTE EM PAREDES INTERNAS DE AMBIENTES COM PÉ-DIREITO DUPLO E ÁREA ENTRE 5M² E 10M², E = 10MM, COM TALISCAS. AF_03/2024</t>
        </is>
      </c>
      <c r="C6506" s="330" t="inlineStr">
        <is>
          <t>M2</t>
        </is>
      </c>
      <c r="D6506" s="330" t="n">
        <v>43.01</v>
      </c>
      <c r="E6506" s="330" t="n">
        <v>44.59</v>
      </c>
      <c r="F6506" s="330" t="inlineStr"/>
    </row>
    <row r="6507" ht="60" customHeight="1" s="496">
      <c r="A6507" s="330" t="n">
        <v>104964</v>
      </c>
      <c r="B6507" s="331" t="inlineStr">
        <is>
          <t>MASSA ÚNICA, EM ARGAMASSA TRAÇO 1:2:8, PREPARO MANUAL, APLICADA MANUALMENTE EM PAREDES INTERNAS DE AMBIENTES COM PÉ-DIREITO DUPLO E ÁREA ENTRE 5M² E 10M², E = 17,5MM, COM TALISCAS. AF_03/2024</t>
        </is>
      </c>
      <c r="C6507" s="330" t="inlineStr">
        <is>
          <t>M2</t>
        </is>
      </c>
      <c r="D6507" s="330" t="n">
        <v>59.13</v>
      </c>
      <c r="E6507" s="330" t="n">
        <v>61.16</v>
      </c>
      <c r="F6507" s="330" t="inlineStr"/>
    </row>
    <row r="6508" ht="60" customHeight="1" s="496">
      <c r="A6508" s="330" t="n">
        <v>104956</v>
      </c>
      <c r="B6508" s="331" t="inlineStr">
        <is>
          <t>MASSA ÚNICA, EM ARGAMASSA TRAÇO 1:2:8, PREPARO MANUAL, APLICADA MANUALMENTE EM PAREDES INTERNAS DE AMBIENTES COM PÉ-DIREITO DUPLO E ÁREA MAIOR QUE 10M², E = 17,5MM, COM TALISCAS. AF_03/2024</t>
        </is>
      </c>
      <c r="C6508" s="330" t="inlineStr">
        <is>
          <t>M2</t>
        </is>
      </c>
      <c r="D6508" s="330" t="n">
        <v>53.54</v>
      </c>
      <c r="E6508" s="330" t="n">
        <v>55.28</v>
      </c>
      <c r="F6508" s="330" t="inlineStr"/>
    </row>
    <row r="6509" ht="60" customHeight="1" s="496">
      <c r="A6509" s="330" t="n">
        <v>104974</v>
      </c>
      <c r="B6509" s="331" t="inlineStr">
        <is>
          <t>MASSA ÚNICA, EM ARGAMASSA TRAÇO 1:2:8, PREPARO MANUAL, APLICADA MANUALMENTE EM PAREDES INTERNAS DE AMBIENTES COM PÉ-DIREITO DUPLO ÁREA MAIOR QUE 10M², E = 10MM, COM TALISCAS. AF_03/2024</t>
        </is>
      </c>
      <c r="C6509" s="330" t="inlineStr">
        <is>
          <t>M2</t>
        </is>
      </c>
      <c r="D6509" s="330" t="n">
        <v>37.42</v>
      </c>
      <c r="E6509" s="330" t="n">
        <v>38.71</v>
      </c>
      <c r="F6509" s="330" t="inlineStr"/>
    </row>
    <row r="6510" ht="45" customHeight="1" s="496">
      <c r="A6510" s="330" t="n">
        <v>87548</v>
      </c>
      <c r="B6510" s="331" t="inlineStr">
        <is>
          <t>MASSA ÚNICA, EM ARGAMASSA TRAÇO 1:2:8, PREPARO MANUAL, APLICADA MANUALMENTE EM PAREDES INTERNAS DE AMBIENTES COM ÁREA ENTRE 5M² E 10M², E = 10MM, COM TALISCAS. AF_03/2024</t>
        </is>
      </c>
      <c r="C6510" s="330" t="inlineStr">
        <is>
          <t>M2</t>
        </is>
      </c>
      <c r="D6510" s="330" t="n">
        <v>33.84</v>
      </c>
      <c r="E6510" s="330" t="n">
        <v>34.94</v>
      </c>
      <c r="F6510" s="330" t="inlineStr"/>
    </row>
    <row r="6511" ht="45" customHeight="1" s="496">
      <c r="A6511" s="330" t="n">
        <v>87530</v>
      </c>
      <c r="B6511" s="331" t="inlineStr">
        <is>
          <t>MASSA ÚNICA, EM ARGAMASSA TRAÇO 1:2:8, PREPARO MANUAL, APLICADA MANUALMENTE EM PAREDES INTERNAS DE AMBIENTES COM ÁREA ENTRE 5M² E 10M², E = 17,5MM, COM TALISCAS. AF_03/2024</t>
        </is>
      </c>
      <c r="C6511" s="330" t="inlineStr">
        <is>
          <t>M2</t>
        </is>
      </c>
      <c r="D6511" s="330" t="n">
        <v>47.68</v>
      </c>
      <c r="E6511" s="330" t="n">
        <v>49.13</v>
      </c>
      <c r="F6511" s="330" t="inlineStr"/>
    </row>
    <row r="6512" ht="45" customHeight="1" s="496">
      <c r="A6512" s="330" t="n">
        <v>104952</v>
      </c>
      <c r="B6512" s="331" t="inlineStr">
        <is>
          <t>MASSA ÚNICA, EM ARGAMASSA TRAÇO 1:2:8, PREPARO MANUAL, APLICADA MANUALMENTE EM PAREDES INTERNAS DE AMBIENTES COM ÁREA MAIOR QUE 10M², E = 17,5MM, COM TALISCAS. AF_03/2024</t>
        </is>
      </c>
      <c r="C6512" s="330" t="inlineStr">
        <is>
          <t>M2</t>
        </is>
      </c>
      <c r="D6512" s="330" t="n">
        <v>44.07</v>
      </c>
      <c r="E6512" s="330" t="n">
        <v>45.35</v>
      </c>
      <c r="F6512" s="330" t="inlineStr"/>
    </row>
    <row r="6513" ht="60" customHeight="1" s="496">
      <c r="A6513" s="330" t="n">
        <v>104969</v>
      </c>
      <c r="B6513" s="331" t="inlineStr">
        <is>
          <t>MASSA ÚNICA, EM ARGAMASSA TRAÇO 1:2:8, PREPARO MECÂNICO, APLICADA MANUALMENTE EM PAREDES INTERNAS DE AMBIENTES COM PÉ-DIREITO DUPLO E ÁREA ENTRE 5M² E 10M², E = 10MM, COM TALISCAS. AF_03/2024</t>
        </is>
      </c>
      <c r="C6513" s="330" t="inlineStr">
        <is>
          <t>M2</t>
        </is>
      </c>
      <c r="D6513" s="330" t="n">
        <v>40.49</v>
      </c>
      <c r="E6513" s="330" t="n">
        <v>41.96</v>
      </c>
      <c r="F6513" s="330" t="inlineStr"/>
    </row>
    <row r="6514" ht="60" customHeight="1" s="496">
      <c r="A6514" s="330" t="n">
        <v>104963</v>
      </c>
      <c r="B6514" s="331" t="inlineStr">
        <is>
          <t>MASSA ÚNICA, EM ARGAMASSA TRAÇO 1:2:8, PREPARO MECÂNICO, APLICADA MANUALMENTE EM PAREDES INTERNAS DE AMBIENTES COM PÉ-DIREITO DUPLO E ÁREA ENTRE 5M² E 10M², E = 17,5MM, COM TALISCAS. AF_03/2024</t>
        </is>
      </c>
      <c r="C6514" s="330" t="inlineStr">
        <is>
          <t>M2</t>
        </is>
      </c>
      <c r="D6514" s="330" t="n">
        <v>55.17</v>
      </c>
      <c r="E6514" s="330" t="n">
        <v>57.04</v>
      </c>
      <c r="F6514" s="330" t="inlineStr"/>
    </row>
    <row r="6515" ht="60" customHeight="1" s="496">
      <c r="A6515" s="330" t="n">
        <v>104955</v>
      </c>
      <c r="B6515" s="331" t="inlineStr">
        <is>
          <t>MASSA ÚNICA, EM ARGAMASSA TRAÇO 1:2:8, PREPARO MECÂNICO, APLICADA MANUALMENTE EM PAREDES INTERNAS DE AMBIENTES COM PÉ-DIREITO DUPLO E ÁREA MAIOR QUE 10M², E = 17,5MM, COM TALISCAS. AF_03/2024</t>
        </is>
      </c>
      <c r="C6515" s="330" t="inlineStr">
        <is>
          <t>M2</t>
        </is>
      </c>
      <c r="D6515" s="330" t="n">
        <v>49.58</v>
      </c>
      <c r="E6515" s="330" t="n">
        <v>51.16</v>
      </c>
      <c r="F6515" s="330" t="inlineStr"/>
    </row>
    <row r="6516" ht="60" customHeight="1" s="496">
      <c r="A6516" s="330" t="n">
        <v>104973</v>
      </c>
      <c r="B6516" s="331" t="inlineStr">
        <is>
          <t>MASSA ÚNICA, EM ARGAMASSA TRAÇO 1:2:8, PREPARO MECÂNICO, APLICADA MANUALMENTE EM PAREDES INTERNAS DE AMBIENTES COM PÉ-DIREITO DUPLO ÁREA MAIOR QUE 10M², E = 10MM, COM TALISCAS. AF_03/2024</t>
        </is>
      </c>
      <c r="C6516" s="330" t="inlineStr">
        <is>
          <t>M2</t>
        </is>
      </c>
      <c r="D6516" s="330" t="n">
        <v>34.9</v>
      </c>
      <c r="E6516" s="330" t="n">
        <v>36.08</v>
      </c>
      <c r="F6516" s="330" t="inlineStr"/>
    </row>
    <row r="6517" ht="45" customHeight="1" s="496">
      <c r="A6517" s="330" t="n">
        <v>87547</v>
      </c>
      <c r="B6517" s="331" t="inlineStr">
        <is>
          <t>MASSA ÚNICA, EM ARGAMASSA TRAÇO 1:2:8, PREPARO MECÂNICO, APLICADA MANUALMENTE EM PAREDES INTERNAS DE AMBIENTES COM ÁREA ENTRE 5M² E 10M², E = 10MM, COM TALISCAS. AF_03/2024</t>
        </is>
      </c>
      <c r="C6517" s="330" t="inlineStr">
        <is>
          <t>M2</t>
        </is>
      </c>
      <c r="D6517" s="330" t="n">
        <v>31.32</v>
      </c>
      <c r="E6517" s="330" t="n">
        <v>32.31</v>
      </c>
      <c r="F6517" s="330" t="inlineStr"/>
    </row>
    <row r="6518" ht="45" customHeight="1" s="496">
      <c r="A6518" s="330" t="n">
        <v>87529</v>
      </c>
      <c r="B6518" s="331" t="inlineStr">
        <is>
          <t>MASSA ÚNICA, EM ARGAMASSA TRAÇO 1:2:8, PREPARO MECÂNICO, APLICADA MANUALMENTE EM PAREDES INTERNAS DE AMBIENTES COM ÁREA ENTRE 5M² E 10M², E = 17,5MM, COM TALISCAS. AF_03/2024</t>
        </is>
      </c>
      <c r="C6518" s="330" t="inlineStr">
        <is>
          <t>M2</t>
        </is>
      </c>
      <c r="D6518" s="330" t="n">
        <v>43.72</v>
      </c>
      <c r="E6518" s="330" t="n">
        <v>45.01</v>
      </c>
      <c r="F6518" s="330" t="inlineStr"/>
    </row>
    <row r="6519" ht="45" customHeight="1" s="496">
      <c r="A6519" s="330" t="n">
        <v>104951</v>
      </c>
      <c r="B6519" s="331" t="inlineStr">
        <is>
          <t>MASSA ÚNICA, EM ARGAMASSA TRAÇO 1:2:8, PREPARO MECÂNICO, APLICADA MANUALMENTE EM PAREDES INTERNAS DE AMBIENTES COM ÁREA MAIOR QUE 10M², E = 17,5MM, COM TALISCAS. AF_03/2024</t>
        </is>
      </c>
      <c r="C6519" s="330" t="inlineStr">
        <is>
          <t>M2</t>
        </is>
      </c>
      <c r="D6519" s="330" t="n">
        <v>40.11</v>
      </c>
      <c r="E6519" s="330" t="n">
        <v>41.23</v>
      </c>
      <c r="F6519" s="330" t="inlineStr"/>
    </row>
    <row r="6520" ht="45" customHeight="1" s="496">
      <c r="A6520" s="330" t="n">
        <v>104978</v>
      </c>
      <c r="B6520" s="331" t="inlineStr">
        <is>
          <t>MASSA ÚNICA, EM ARGAMASSA TRAÇO 1:2:8, PREPARO MECÂNICO, APLICADA MANUALMENTE EM TETO DE AMBIENTES COM PAREDES EM PÉ-DIREITO DUPLO, E = 10MM, COM TALISCAS. AF_03/2024</t>
        </is>
      </c>
      <c r="C6520" s="330" t="inlineStr">
        <is>
          <t>M2</t>
        </is>
      </c>
      <c r="D6520" s="330" t="n">
        <v>43.27</v>
      </c>
      <c r="E6520" s="330" t="n">
        <v>44.87</v>
      </c>
      <c r="F6520" s="330" t="inlineStr"/>
    </row>
    <row r="6521" ht="45" customHeight="1" s="496">
      <c r="A6521" s="330" t="n">
        <v>104977</v>
      </c>
      <c r="B6521" s="331" t="inlineStr">
        <is>
          <t>MASSA ÚNICA, EM ARGAMASSA TRAÇO 1:2:8, PREPARO MECÂNICO, APLICADA MANUALMENTE EM TETO DE AMBIENTES COM PAREDES EM PÉ-DIREITO DUPLO, E = 17,5MM, COM TALISCAS. AF_03/2024</t>
        </is>
      </c>
      <c r="C6521" s="330" t="inlineStr">
        <is>
          <t>M2</t>
        </is>
      </c>
      <c r="D6521" s="330" t="n">
        <v>57.74</v>
      </c>
      <c r="E6521" s="330" t="n">
        <v>59.74</v>
      </c>
      <c r="F6521" s="330" t="inlineStr"/>
    </row>
    <row r="6522" ht="30" customHeight="1" s="496">
      <c r="A6522" s="330" t="n">
        <v>90408</v>
      </c>
      <c r="B6522" s="331" t="inlineStr">
        <is>
          <t>MASSA ÚNICA, EM ARGAMASSA TRAÇO 1:2:8, PREPARO MECÂNICO, APLICADA MANUALMENTE EM TETO, E = 10MM, COM TALISCAS. AF_03/2024</t>
        </is>
      </c>
      <c r="C6522" s="330" t="inlineStr">
        <is>
          <t>M2</t>
        </is>
      </c>
      <c r="D6522" s="330" t="n">
        <v>38.09</v>
      </c>
      <c r="E6522" s="330" t="n">
        <v>39.43</v>
      </c>
      <c r="F6522" s="330" t="inlineStr"/>
    </row>
    <row r="6523" ht="45" customHeight="1" s="496">
      <c r="A6523" s="330" t="n">
        <v>90406</v>
      </c>
      <c r="B6523" s="331" t="inlineStr">
        <is>
          <t>MASSA ÚNICA, EM ARGAMASSA TRAÇO 1:2:8, PREPARO MECÂNICO, APLICADA MANUALMENTE EM TETO, E = 17,5MM, COM TALISCAS. AF_03/2024</t>
        </is>
      </c>
      <c r="C6523" s="330" t="inlineStr">
        <is>
          <t>M2</t>
        </is>
      </c>
      <c r="D6523" s="330" t="n">
        <v>51.45</v>
      </c>
      <c r="E6523" s="330" t="n">
        <v>53.12</v>
      </c>
      <c r="F6523" s="330" t="inlineStr"/>
    </row>
    <row r="6524" ht="45" customHeight="1" s="496">
      <c r="A6524" s="330" t="n">
        <v>103304</v>
      </c>
      <c r="B6524" s="331" t="inlineStr">
        <is>
          <t>INSTALAÇÃO DE BANCO METÁLICO COM ENCOSTO, 1,60 M DE COMPRIMENTO, EM TUBO DE AÇO CARBONO COM PINTURA ELETROSTÁTICA, SOBRE PISO DE CONCRETO EXISTENTE. AF_11/2021</t>
        </is>
      </c>
      <c r="C6524" s="330" t="inlineStr">
        <is>
          <t>UN</t>
        </is>
      </c>
      <c r="D6524" s="330" t="n">
        <v>1254.79</v>
      </c>
      <c r="E6524" s="330" t="n">
        <v>1257.15</v>
      </c>
      <c r="F6524" s="330" t="inlineStr">
        <is>
          <t>AS</t>
        </is>
      </c>
    </row>
    <row r="6525" ht="45" customHeight="1" s="496">
      <c r="A6525" s="330" t="n">
        <v>103307</v>
      </c>
      <c r="B6525" s="331" t="inlineStr">
        <is>
          <t>INSTALAÇÃO DE LIXEIRA METÁLICA DUPLA, CAPACIDADE DE 60 L, EM TUBO DE AÇO CARBONO E CESTOS EM CHAPA DE AÇO COM PINTURA ELETROSTÁTICA, SOBRE PISO DE CONCRETO EXISTENTE. AF_11/2021</t>
        </is>
      </c>
      <c r="C6525" s="330" t="inlineStr">
        <is>
          <t>UN</t>
        </is>
      </c>
      <c r="D6525" s="330" t="n">
        <v>1352.97</v>
      </c>
      <c r="E6525" s="330" t="n">
        <v>1358.27</v>
      </c>
      <c r="F6525" s="330" t="inlineStr">
        <is>
          <t>AS</t>
        </is>
      </c>
    </row>
    <row r="6526" ht="45" customHeight="1" s="496">
      <c r="A6526" s="330" t="n">
        <v>103310</v>
      </c>
      <c r="B6526" s="331" t="inlineStr">
        <is>
          <t>INSTALAÇÃO DE LIXEIRA METÁLICA DUPLA, CAPACIDADE DE 60 L, EM TUBO DE AÇO CARBONO E CESTOS EM CHAPA DE AÇO COM PINTURA ELETROSTÁTICA, SOBRE SOLO. AF_11/2021</t>
        </is>
      </c>
      <c r="C6526" s="330" t="inlineStr">
        <is>
          <t>UN</t>
        </is>
      </c>
      <c r="D6526" s="330" t="n">
        <v>1292.9</v>
      </c>
      <c r="E6526" s="330" t="n">
        <v>1295.18</v>
      </c>
      <c r="F6526" s="330" t="inlineStr">
        <is>
          <t>AS</t>
        </is>
      </c>
    </row>
    <row r="6527" ht="45" customHeight="1" s="496">
      <c r="A6527" s="330" t="n">
        <v>103314</v>
      </c>
      <c r="B6527" s="331" t="inlineStr">
        <is>
          <t>INSTALAÇÃO DE PERGOLADO DE MADEIRA, EM MAÇARANDUBA, ANGELIM OU EQUIVALENTE DA REGIÃO, FIXADO COM CONCRETO SOBRE PISO DE CONCRETO EXISTENTE. AF_11/2021</t>
        </is>
      </c>
      <c r="C6527" s="330" t="inlineStr">
        <is>
          <t>M2</t>
        </is>
      </c>
      <c r="D6527" s="330" t="n">
        <v>186.85</v>
      </c>
      <c r="E6527" s="330" t="n">
        <v>188.73</v>
      </c>
      <c r="F6527" s="330" t="inlineStr"/>
    </row>
    <row r="6528" ht="45" customHeight="1" s="496">
      <c r="A6528" s="330" t="n">
        <v>103315</v>
      </c>
      <c r="B6528" s="331" t="inlineStr">
        <is>
          <t>INSTALAÇÃO DE PERGOLADO DE MADEIRA, EM MAÇARANDUBA, ANGELIM OU EQUIVALENTE DA REGIÃO, FIXADO COM CONCRETO SOBRE SOLO. AF_11/2021</t>
        </is>
      </c>
      <c r="C6528" s="330" t="inlineStr">
        <is>
          <t>M2</t>
        </is>
      </c>
      <c r="D6528" s="330" t="n">
        <v>176.72</v>
      </c>
      <c r="E6528" s="330" t="n">
        <v>178.1</v>
      </c>
      <c r="F6528" s="330" t="inlineStr"/>
    </row>
    <row r="6529" ht="45" customHeight="1" s="496">
      <c r="A6529" s="330" t="n">
        <v>105188</v>
      </c>
      <c r="B6529" s="331" t="inlineStr">
        <is>
          <t>REVESTIMENTO DECORATIVO MONOCAMADA EXECUTADO COM EQUIPAMENTO DE PROJEÇÃO EM FACHADA DE UM EDIFÍCIO DE ALVENARIA ESTRUTURAL E ACABAMENTO CHAPISCADO/FLOCADO. AF_03/2024</t>
        </is>
      </c>
      <c r="C6529" s="330" t="inlineStr">
        <is>
          <t>M2</t>
        </is>
      </c>
      <c r="D6529" s="330" t="n">
        <v>220.6</v>
      </c>
      <c r="E6529" s="330" t="n">
        <v>221.71</v>
      </c>
      <c r="F6529" s="330" t="inlineStr"/>
    </row>
    <row r="6530" ht="45" customHeight="1" s="496">
      <c r="A6530" s="330" t="n">
        <v>87841</v>
      </c>
      <c r="B6530" s="331" t="inlineStr">
        <is>
          <t>REVESTIMENTO DECORATIVO MONOCAMADA EXECUTADO COM EQUIPAMENTO DE PROJEÇÃO EM FACHADA DE UM EDIFÍCIO DE ALVENARIA ESTRUTURAL E ACABAMENTO RASPADO. AF_03/2024</t>
        </is>
      </c>
      <c r="C6530" s="330" t="inlineStr">
        <is>
          <t>M2</t>
        </is>
      </c>
      <c r="D6530" s="330" t="n">
        <v>200.32</v>
      </c>
      <c r="E6530" s="330" t="n">
        <v>201.35</v>
      </c>
      <c r="F6530" s="330" t="inlineStr"/>
    </row>
    <row r="6531" ht="45" customHeight="1" s="496">
      <c r="A6531" s="330" t="n">
        <v>87853</v>
      </c>
      <c r="B6531" s="331" t="inlineStr">
        <is>
          <t>REVESTIMENTO DECORATIVO MONOCAMADA EXECUTADO COM EQUIPAMENTO DE PROJEÇÃO EM FACHADA DE UM EDIFÍCIO DE ALVENARIA ESTRUTURAL E ACABAMENTO TRAVERTINO. AF_03/2024</t>
        </is>
      </c>
      <c r="C6531" s="330" t="inlineStr">
        <is>
          <t>M2</t>
        </is>
      </c>
      <c r="D6531" s="330" t="n">
        <v>223.02</v>
      </c>
      <c r="E6531" s="330" t="n">
        <v>224.22</v>
      </c>
      <c r="F6531" s="330" t="inlineStr"/>
    </row>
    <row r="6532" ht="45" customHeight="1" s="496">
      <c r="A6532" s="330" t="n">
        <v>105187</v>
      </c>
      <c r="B6532" s="331" t="inlineStr">
        <is>
          <t>REVESTIMENTO DECORATIVO MONOCAMADA EXECUTADO COM EQUIPAMENTO DE PROJEÇÃO EM FACHADA DE UM EDIFÍCIO DE ESTRUTURA CONVENCIONAL E ACABAMENTO CHAPISCADO/FLOCADO. AF_03/2024</t>
        </is>
      </c>
      <c r="C6532" s="330" t="inlineStr">
        <is>
          <t>M2</t>
        </is>
      </c>
      <c r="D6532" s="330" t="n">
        <v>302.65</v>
      </c>
      <c r="E6532" s="330" t="n">
        <v>303.97</v>
      </c>
      <c r="F6532" s="330" t="inlineStr"/>
    </row>
    <row r="6533" ht="45" customHeight="1" s="496">
      <c r="A6533" s="330" t="n">
        <v>87840</v>
      </c>
      <c r="B6533" s="331" t="inlineStr">
        <is>
          <t>REVESTIMENTO DECORATIVO MONOCAMADA EXECUTADO COM EQUIPAMENTO DE PROJEÇÃO EM FACHADA DE UM EDIFÍCIO DE ESTRUTURA CONVENCIONAL E ACABAMENTO RASPADO. AF_03/2024</t>
        </is>
      </c>
      <c r="C6533" s="330" t="inlineStr">
        <is>
          <t>M2</t>
        </is>
      </c>
      <c r="D6533" s="330" t="n">
        <v>282.35</v>
      </c>
      <c r="E6533" s="330" t="n">
        <v>283.62</v>
      </c>
      <c r="F6533" s="330" t="inlineStr"/>
    </row>
    <row r="6534" ht="45" customHeight="1" s="496">
      <c r="A6534" s="330" t="n">
        <v>87852</v>
      </c>
      <c r="B6534" s="331" t="inlineStr">
        <is>
          <t>REVESTIMENTO DECORATIVO MONOCAMADA EXECUTADO COM EQUIPAMENTO DE PROJEÇÃO EM FACHADA DE UM EDIFÍCIO DE ESTRUTURA CONVENCIONAL E ACABAMENTO TRAVERTINO. AF_03/2024</t>
        </is>
      </c>
      <c r="C6534" s="330" t="inlineStr">
        <is>
          <t>M2</t>
        </is>
      </c>
      <c r="D6534" s="330" t="n">
        <v>305.06</v>
      </c>
      <c r="E6534" s="330" t="n">
        <v>306.49</v>
      </c>
      <c r="F6534" s="330" t="inlineStr"/>
    </row>
    <row r="6535" ht="45" customHeight="1" s="496">
      <c r="A6535" s="330" t="n">
        <v>105186</v>
      </c>
      <c r="B6535" s="331" t="inlineStr">
        <is>
          <t>REVESTIMENTO DECORATIVO MONOCAMADA EXECUTADO MANUALMENTE EM FACHADA DE UM EDIFÍCIO DE ALVENARIA ESTRUTURAL E ACABAMENTO CHAPISCADO/FLOCADO. AF_03/2024</t>
        </is>
      </c>
      <c r="C6535" s="330" t="inlineStr">
        <is>
          <t>M2</t>
        </is>
      </c>
      <c r="D6535" s="330" t="n">
        <v>227.57</v>
      </c>
      <c r="E6535" s="330" t="n">
        <v>228.96</v>
      </c>
      <c r="F6535" s="330" t="inlineStr"/>
    </row>
    <row r="6536" ht="45" customHeight="1" s="496">
      <c r="A6536" s="330" t="n">
        <v>87839</v>
      </c>
      <c r="B6536" s="331" t="inlineStr">
        <is>
          <t>REVESTIMENTO DECORATIVO MONOCAMADA EXECUTADO MANUALMENTE EM FACHADA DE UM EDIFÍCIO DE ALVENARIA ESTRUTURAL E ACABAMENTO RASPADO. AF_03/2024</t>
        </is>
      </c>
      <c r="C6536" s="330" t="inlineStr">
        <is>
          <t>M2</t>
        </is>
      </c>
      <c r="D6536" s="330" t="n">
        <v>207.61</v>
      </c>
      <c r="E6536" s="330" t="n">
        <v>208.94</v>
      </c>
      <c r="F6536" s="330" t="inlineStr"/>
    </row>
    <row r="6537" ht="45" customHeight="1" s="496">
      <c r="A6537" s="330" t="n">
        <v>87851</v>
      </c>
      <c r="B6537" s="331" t="inlineStr">
        <is>
          <t>REVESTIMENTO DECORATIVO MONOCAMADA EXECUTADO MANUALMENTE EM FACHADA DE UM EDIFÍCIO DE ALVENARIA ESTRUTURAL E ACABAMENTO TRAVERTINO. AF_03/2024</t>
        </is>
      </c>
      <c r="C6537" s="330" t="inlineStr">
        <is>
          <t>M2</t>
        </is>
      </c>
      <c r="D6537" s="330" t="n">
        <v>230.75</v>
      </c>
      <c r="E6537" s="330" t="n">
        <v>232.28</v>
      </c>
      <c r="F6537" s="330" t="inlineStr"/>
    </row>
    <row r="6538" ht="45" customHeight="1" s="496">
      <c r="A6538" s="330" t="n">
        <v>105185</v>
      </c>
      <c r="B6538" s="331" t="inlineStr">
        <is>
          <t>REVESTIMENTO DECORATIVO MONOCAMADA EXECUTADO MANUALMENTE EM FACHADA DE UM EDIFÍCIO DE ESTRUTURA CONVENCIONAL E ACABAMENTO CHAPISCADO/FLOCADO. AF_03/2024</t>
        </is>
      </c>
      <c r="C6538" s="330" t="inlineStr">
        <is>
          <t>M2</t>
        </is>
      </c>
      <c r="D6538" s="330" t="n">
        <v>310.23</v>
      </c>
      <c r="E6538" s="330" t="n">
        <v>311.85</v>
      </c>
      <c r="F6538" s="330" t="inlineStr"/>
    </row>
    <row r="6539" ht="45" customHeight="1" s="496">
      <c r="A6539" s="330" t="n">
        <v>87838</v>
      </c>
      <c r="B6539" s="331" t="inlineStr">
        <is>
          <t>REVESTIMENTO DECORATIVO MONOCAMADA EXECUTADO MANUALMENTE EM FACHADA DE UM EDIFÍCIO DE ESTRUTURA CONVENCIONAL E ACABAMENTO RASPADO. AF_03/2024</t>
        </is>
      </c>
      <c r="C6539" s="330" t="inlineStr">
        <is>
          <t>M2</t>
        </is>
      </c>
      <c r="D6539" s="330" t="n">
        <v>290.32</v>
      </c>
      <c r="E6539" s="330" t="n">
        <v>291.89</v>
      </c>
      <c r="F6539" s="330" t="inlineStr"/>
    </row>
    <row r="6540" ht="45" customHeight="1" s="496">
      <c r="A6540" s="330" t="n">
        <v>87850</v>
      </c>
      <c r="B6540" s="331" t="inlineStr">
        <is>
          <t>REVESTIMENTO DECORATIVO MONOCAMADA EXECUTADO MANUALMENTE EM FACHADA DE UM EDIFÍCIO DE ESTRUTURA CONVENCIONAL E ACABAMENTO TRAVERTINO. AF_03/2024</t>
        </is>
      </c>
      <c r="C6540" s="330" t="inlineStr">
        <is>
          <t>M2</t>
        </is>
      </c>
      <c r="D6540" s="330" t="n">
        <v>313.47</v>
      </c>
      <c r="E6540" s="330" t="n">
        <v>315.23</v>
      </c>
      <c r="F6540" s="330" t="inlineStr"/>
    </row>
    <row r="6541" ht="15" customHeight="1" s="496">
      <c r="A6541" s="330" t="n">
        <v>105110</v>
      </c>
      <c r="B6541" s="331" t="inlineStr">
        <is>
          <t>ASCENSÃO DE GRUA ASCENSIONAL. AF_03/2024</t>
        </is>
      </c>
      <c r="C6541" s="330" t="inlineStr">
        <is>
          <t>M</t>
        </is>
      </c>
      <c r="D6541" s="330" t="n">
        <v>217.94</v>
      </c>
      <c r="E6541" s="330" t="n">
        <v>229</v>
      </c>
      <c r="F6541" s="330" t="inlineStr"/>
    </row>
    <row r="6542" ht="15" customHeight="1" s="496">
      <c r="A6542" s="330" t="n">
        <v>105105</v>
      </c>
      <c r="B6542" s="331" t="inlineStr">
        <is>
          <t>ASCENSÃO DE MINI GRUA. AF_03/2024</t>
        </is>
      </c>
      <c r="C6542" s="330" t="inlineStr">
        <is>
          <t>M</t>
        </is>
      </c>
      <c r="D6542" s="330" t="n">
        <v>71.08</v>
      </c>
      <c r="E6542" s="330" t="n">
        <v>74.73</v>
      </c>
      <c r="F6542" s="330" t="inlineStr"/>
    </row>
    <row r="6543" ht="15" customHeight="1" s="496">
      <c r="A6543" s="330" t="n">
        <v>105103</v>
      </c>
      <c r="B6543" s="331" t="inlineStr">
        <is>
          <t>ASCENSÃO E DESCIDA DE ELEVADOR DE CREMALHEIRA. AF_03/2024</t>
        </is>
      </c>
      <c r="C6543" s="330" t="inlineStr">
        <is>
          <t>M</t>
        </is>
      </c>
      <c r="D6543" s="330" t="n">
        <v>101.23</v>
      </c>
      <c r="E6543" s="330" t="n">
        <v>106.43</v>
      </c>
      <c r="F6543" s="330" t="inlineStr"/>
    </row>
    <row r="6544" ht="15" customHeight="1" s="496">
      <c r="A6544" s="330" t="n">
        <v>105112</v>
      </c>
      <c r="B6544" s="331" t="inlineStr">
        <is>
          <t>ASCENSÃO E DESCIDA DE GRUA FIXA. AF_03/2024</t>
        </is>
      </c>
      <c r="C6544" s="330" t="inlineStr">
        <is>
          <t>M</t>
        </is>
      </c>
      <c r="D6544" s="330" t="n">
        <v>182</v>
      </c>
      <c r="E6544" s="330" t="n">
        <v>191.23</v>
      </c>
      <c r="F6544" s="330" t="inlineStr"/>
    </row>
    <row r="6545" ht="15" customHeight="1" s="496">
      <c r="A6545" s="330" t="n">
        <v>105104</v>
      </c>
      <c r="B6545" s="331" t="inlineStr">
        <is>
          <t>MONTAGEM E DESMONTAGEM DE MINI GRUA. AF_03/2024</t>
        </is>
      </c>
      <c r="C6545" s="330" t="inlineStr">
        <is>
          <t>UN</t>
        </is>
      </c>
      <c r="D6545" s="330" t="n">
        <v>5116.4</v>
      </c>
      <c r="E6545" s="330" t="n">
        <v>5270.19</v>
      </c>
      <c r="F6545" s="330" t="inlineStr"/>
    </row>
    <row r="6546" ht="30" customHeight="1" s="496">
      <c r="A6546" s="330" t="n">
        <v>105107</v>
      </c>
      <c r="B6546" s="331" t="inlineStr">
        <is>
          <t>MONTAGEM E DESMONTAGEM DE TRECHO INICIAL DE ELEVADOR DE CREMALHEIRA, CABINE DUPLA - EXCLUSO FUNDAÇÕES. AF_03/2024</t>
        </is>
      </c>
      <c r="C6546" s="330" t="inlineStr">
        <is>
          <t>UN</t>
        </is>
      </c>
      <c r="D6546" s="330" t="n">
        <v>3402.41</v>
      </c>
      <c r="E6546" s="330" t="n">
        <v>3577.49</v>
      </c>
      <c r="F6546" s="330" t="inlineStr"/>
    </row>
    <row r="6547" ht="30" customHeight="1" s="496">
      <c r="A6547" s="330" t="n">
        <v>105106</v>
      </c>
      <c r="B6547" s="331" t="inlineStr">
        <is>
          <t>MONTAGEM E DESMONTAGEM DE TRECHO INICIAL DE ELEVADOR DE CREMALHEIRA, CABINE SIMPLES - EXCLUSO FUNDAÇÕES. AF_03/2024</t>
        </is>
      </c>
      <c r="C6547" s="330" t="inlineStr">
        <is>
          <t>UN</t>
        </is>
      </c>
      <c r="D6547" s="330" t="n">
        <v>2304.22</v>
      </c>
      <c r="E6547" s="330" t="n">
        <v>2422.8</v>
      </c>
      <c r="F6547" s="330" t="inlineStr"/>
    </row>
    <row r="6548" ht="30" customHeight="1" s="496">
      <c r="A6548" s="330" t="n">
        <v>105111</v>
      </c>
      <c r="B6548" s="331" t="inlineStr">
        <is>
          <t>MONTAGEM E DESMONTAGEM DO TRECHO INICIAL DE GRUA FIXA (ALTURA LIVRE) - EXCLUSO FUNDAÇÕES. AF_03/2024</t>
        </is>
      </c>
      <c r="C6548" s="330" t="inlineStr">
        <is>
          <t>UN</t>
        </is>
      </c>
      <c r="D6548" s="330" t="n">
        <v>18894.4</v>
      </c>
      <c r="E6548" s="330" t="n">
        <v>19344.37</v>
      </c>
      <c r="F6548" s="330" t="inlineStr"/>
    </row>
    <row r="6549" ht="15" customHeight="1" s="496">
      <c r="A6549" s="330" t="n">
        <v>98520</v>
      </c>
      <c r="B6549" s="331" t="inlineStr">
        <is>
          <t>APLICAÇÃO DE ADUBO EM SOLO. AF_07/2024</t>
        </is>
      </c>
      <c r="C6549" s="330" t="inlineStr">
        <is>
          <t>M2</t>
        </is>
      </c>
      <c r="D6549" s="330" t="n">
        <v>6.62</v>
      </c>
      <c r="E6549" s="330" t="n">
        <v>6.7</v>
      </c>
      <c r="F6549" s="330" t="inlineStr">
        <is>
          <t>AS</t>
        </is>
      </c>
    </row>
    <row r="6550" ht="15" customHeight="1" s="496">
      <c r="A6550" s="330" t="n">
        <v>98521</v>
      </c>
      <c r="B6550" s="331" t="inlineStr">
        <is>
          <t>APLICAÇÃO DE CALCÁRIO PARA CORREÇÃO DO PH DO SOLO. AF_07/2024</t>
        </is>
      </c>
      <c r="C6550" s="330" t="inlineStr">
        <is>
          <t>M2</t>
        </is>
      </c>
      <c r="D6550" s="330" t="n">
        <v>0.47</v>
      </c>
      <c r="E6550" s="330" t="n">
        <v>0.48</v>
      </c>
      <c r="F6550" s="330" t="inlineStr"/>
    </row>
    <row r="6551" ht="15" customHeight="1" s="496">
      <c r="A6551" s="330" t="n">
        <v>105521</v>
      </c>
      <c r="B6551" s="331" t="inlineStr">
        <is>
          <t>ESPALHAMENTO DE TERRA VEGETAL PARA O PLANTIO. AF_07/2024</t>
        </is>
      </c>
      <c r="C6551" s="330" t="inlineStr">
        <is>
          <t>M2</t>
        </is>
      </c>
      <c r="D6551" s="330" t="n">
        <v>4.45</v>
      </c>
      <c r="E6551" s="330" t="n">
        <v>4.54</v>
      </c>
      <c r="F6551" s="330" t="inlineStr">
        <is>
          <t>AS</t>
        </is>
      </c>
    </row>
    <row r="6552" ht="15" customHeight="1" s="496">
      <c r="A6552" s="330" t="n">
        <v>98509</v>
      </c>
      <c r="B6552" s="331" t="inlineStr">
        <is>
          <t>PLANTIO DE ARBUSTO OU CERCA VIVA. AF_07/2024</t>
        </is>
      </c>
      <c r="C6552" s="330" t="inlineStr">
        <is>
          <t>UN</t>
        </is>
      </c>
      <c r="D6552" s="330" t="n">
        <v>162.02</v>
      </c>
      <c r="E6552" s="330" t="n">
        <v>162.09</v>
      </c>
      <c r="F6552" s="330" t="inlineStr"/>
    </row>
    <row r="6553" ht="15" customHeight="1" s="496">
      <c r="A6553" s="330" t="n">
        <v>98505</v>
      </c>
      <c r="B6553" s="331" t="inlineStr">
        <is>
          <t>PLANTIO DE FORRAÇÃO. AF_07/2024</t>
        </is>
      </c>
      <c r="C6553" s="330" t="inlineStr">
        <is>
          <t>M2</t>
        </is>
      </c>
      <c r="D6553" s="330" t="n">
        <v>232.89</v>
      </c>
      <c r="E6553" s="330" t="n">
        <v>233.25</v>
      </c>
      <c r="F6553" s="330" t="inlineStr"/>
    </row>
    <row r="6554" ht="15" customHeight="1" s="496">
      <c r="A6554" s="330" t="n">
        <v>98504</v>
      </c>
      <c r="B6554" s="331" t="inlineStr">
        <is>
          <t>PLANTIO DE GRAMA BATATAIS EM PLACAS. AF_07/2024</t>
        </is>
      </c>
      <c r="C6554" s="330" t="inlineStr">
        <is>
          <t>M2</t>
        </is>
      </c>
      <c r="D6554" s="330" t="n">
        <v>18.58</v>
      </c>
      <c r="E6554" s="330" t="n">
        <v>18.79</v>
      </c>
      <c r="F6554" s="330" t="inlineStr"/>
    </row>
    <row r="6555" ht="15" customHeight="1" s="496">
      <c r="A6555" s="330" t="n">
        <v>98503</v>
      </c>
      <c r="B6555" s="331" t="inlineStr">
        <is>
          <t>PLANTIO DE GRAMA EM PAVIMENTO CONCREGRAMA. AF_07/2024</t>
        </is>
      </c>
      <c r="C6555" s="330" t="inlineStr">
        <is>
          <t>M2</t>
        </is>
      </c>
      <c r="D6555" s="330" t="n">
        <v>27.59</v>
      </c>
      <c r="E6555" s="330" t="n">
        <v>27.84</v>
      </c>
      <c r="F6555" s="330" t="inlineStr">
        <is>
          <t>AS</t>
        </is>
      </c>
    </row>
    <row r="6556" ht="30" customHeight="1" s="496">
      <c r="A6556" s="330" t="n">
        <v>103946</v>
      </c>
      <c r="B6556" s="331" t="inlineStr">
        <is>
          <t>PLANTIO DE GRAMA ESMERALDA OU SÃO CARLOS OU CURITIBANA, EM PLACAS. AF_07/2024</t>
        </is>
      </c>
      <c r="C6556" s="330" t="inlineStr">
        <is>
          <t>M2</t>
        </is>
      </c>
      <c r="D6556" s="330" t="n">
        <v>24.3</v>
      </c>
      <c r="E6556" s="330" t="n">
        <v>24.51</v>
      </c>
      <c r="F6556" s="330" t="inlineStr"/>
    </row>
    <row r="6557" ht="30" customHeight="1" s="496">
      <c r="A6557" s="330" t="n">
        <v>98516</v>
      </c>
      <c r="B6557" s="331" t="inlineStr">
        <is>
          <t>PLANTIO DE PALMEIRA COM ALTURA DE MUDA MENOR OU IGUAL A 2,00 M . AF_07/2024</t>
        </is>
      </c>
      <c r="C6557" s="330" t="inlineStr">
        <is>
          <t>UN</t>
        </is>
      </c>
      <c r="D6557" s="330" t="n">
        <v>615.9299999999999</v>
      </c>
      <c r="E6557" s="330" t="n">
        <v>622.96</v>
      </c>
      <c r="F6557" s="330" t="inlineStr"/>
    </row>
    <row r="6558" ht="30" customHeight="1" s="496">
      <c r="A6558" s="330" t="n">
        <v>98511</v>
      </c>
      <c r="B6558" s="331" t="inlineStr">
        <is>
          <t>PLANTIO DE ÁRVORE ORNAMENTAL COM ALTURA DE MUDA MAIOR QUE 2,00 M E MENOR OU IGUAL A 4,00 M . AF_07/2024</t>
        </is>
      </c>
      <c r="C6558" s="330" t="inlineStr">
        <is>
          <t>UN</t>
        </is>
      </c>
      <c r="D6558" s="330" t="n">
        <v>430.8</v>
      </c>
      <c r="E6558" s="330" t="n">
        <v>432.55</v>
      </c>
      <c r="F6558" s="330" t="inlineStr"/>
    </row>
    <row r="6559" ht="30" customHeight="1" s="496">
      <c r="A6559" s="330" t="n">
        <v>98510</v>
      </c>
      <c r="B6559" s="331" t="inlineStr">
        <is>
          <t>PLANTIO DE ÁRVORE ORNAMENTAL COM ALTURA DE MUDA MENOR OU IGUAL A 2,00 M . AF_07/2024</t>
        </is>
      </c>
      <c r="C6559" s="330" t="inlineStr">
        <is>
          <t>UN</t>
        </is>
      </c>
      <c r="D6559" s="330" t="n">
        <v>224.34</v>
      </c>
      <c r="E6559" s="330" t="n">
        <v>225.88</v>
      </c>
      <c r="F6559" s="330" t="inlineStr"/>
    </row>
    <row r="6560" ht="15" customHeight="1" s="496">
      <c r="A6560" s="330" t="n">
        <v>98519</v>
      </c>
      <c r="B6560" s="331" t="inlineStr">
        <is>
          <t>REVOLVIMENTO E LIMPEZA MANUAL DE SOLO. AF_07/2024</t>
        </is>
      </c>
      <c r="C6560" s="330" t="inlineStr">
        <is>
          <t>M2</t>
        </is>
      </c>
      <c r="D6560" s="330" t="n">
        <v>4.35</v>
      </c>
      <c r="E6560" s="330" t="n">
        <v>4.56</v>
      </c>
      <c r="F6560" s="330" t="inlineStr"/>
    </row>
    <row r="6561" ht="30" customHeight="1" s="496">
      <c r="A6561" s="330" t="n">
        <v>91599</v>
      </c>
      <c r="B6561" s="331" t="inlineStr">
        <is>
          <t>ARMAÇÃO DO SISTEMA DE PAREDES DE CONCRETO, EXECUTADA COMO ARMADURA NEGATIVA DE LAJES, TELA L-159. AF_12/2024</t>
        </is>
      </c>
      <c r="C6561" s="330" t="inlineStr">
        <is>
          <t>KG</t>
        </is>
      </c>
      <c r="D6561" s="330" t="n">
        <v>9.039999999999999</v>
      </c>
      <c r="E6561" s="330" t="n">
        <v>9.07</v>
      </c>
      <c r="F6561" s="330" t="inlineStr">
        <is>
          <t>AS</t>
        </is>
      </c>
    </row>
    <row r="6562" ht="30" customHeight="1" s="496">
      <c r="A6562" s="330" t="n">
        <v>91597</v>
      </c>
      <c r="B6562" s="331" t="inlineStr">
        <is>
          <t>ARMAÇÃO DO SISTEMA DE PAREDES DE CONCRETO, EXECUTADA COMO ARMADURA NEGATIVA DE LAJES, TELA T-196. AF_12/2024</t>
        </is>
      </c>
      <c r="C6562" s="330" t="inlineStr">
        <is>
          <t>KG</t>
        </is>
      </c>
      <c r="D6562" s="330" t="n">
        <v>8.66</v>
      </c>
      <c r="E6562" s="330" t="n">
        <v>8.69</v>
      </c>
      <c r="F6562" s="330" t="inlineStr">
        <is>
          <t>AS</t>
        </is>
      </c>
    </row>
    <row r="6563" ht="30" customHeight="1" s="496">
      <c r="A6563" s="330" t="n">
        <v>91598</v>
      </c>
      <c r="B6563" s="331" t="inlineStr">
        <is>
          <t>ARMAÇÃO DO SISTEMA DE PAREDES DE CONCRETO, EXECUTADA COMO ARMADURA POSITIVA DE LAJES, TELA Q-113. AF_12/2024</t>
        </is>
      </c>
      <c r="C6563" s="330" t="inlineStr">
        <is>
          <t>KG</t>
        </is>
      </c>
      <c r="D6563" s="330" t="n">
        <v>11.3</v>
      </c>
      <c r="E6563" s="330" t="n">
        <v>11.32</v>
      </c>
      <c r="F6563" s="330" t="inlineStr">
        <is>
          <t>AS</t>
        </is>
      </c>
    </row>
    <row r="6564" ht="30" customHeight="1" s="496">
      <c r="A6564" s="330" t="n">
        <v>91596</v>
      </c>
      <c r="B6564" s="331" t="inlineStr">
        <is>
          <t>ARMAÇÃO DO SISTEMA DE PAREDES DE CONCRETO, EXECUTADA COMO ARMADURA POSITIVA DE LAJES, TELA Q-138. AF_12/2024</t>
        </is>
      </c>
      <c r="C6564" s="330" t="inlineStr">
        <is>
          <t>KG</t>
        </is>
      </c>
      <c r="D6564" s="330" t="n">
        <v>11.65</v>
      </c>
      <c r="E6564" s="330" t="n">
        <v>11.68</v>
      </c>
      <c r="F6564" s="330" t="inlineStr">
        <is>
          <t>AS</t>
        </is>
      </c>
    </row>
    <row r="6565" ht="30" customHeight="1" s="496">
      <c r="A6565" s="330" t="n">
        <v>100064</v>
      </c>
      <c r="B6565" s="331" t="inlineStr">
        <is>
          <t>ARMAÇÃO DO SISTEMA DE PAREDES DE CONCRETO, EXECUTADA COMO ARMADURA POSITIVA DE LAJES, TELA Q-159. AF_12/2024</t>
        </is>
      </c>
      <c r="C6565" s="330" t="inlineStr">
        <is>
          <t>KG</t>
        </is>
      </c>
      <c r="D6565" s="330" t="n">
        <v>11.58</v>
      </c>
      <c r="E6565" s="330" t="n">
        <v>11.59</v>
      </c>
      <c r="F6565" s="330" t="inlineStr">
        <is>
          <t>AS</t>
        </is>
      </c>
    </row>
    <row r="6566" ht="30" customHeight="1" s="496">
      <c r="A6566" s="330" t="n">
        <v>100066</v>
      </c>
      <c r="B6566" s="331" t="inlineStr">
        <is>
          <t>ARMAÇÃO DO SISTEMA DE PAREDES DE CONCRETO, EXECUTADA COMO ARMADURA POSITIVA DE LAJES, TELA Q-196. AF_12/2024</t>
        </is>
      </c>
      <c r="C6566" s="330" t="inlineStr">
        <is>
          <t>KG</t>
        </is>
      </c>
      <c r="D6566" s="330" t="n">
        <v>11.6</v>
      </c>
      <c r="E6566" s="330" t="n">
        <v>11.62</v>
      </c>
      <c r="F6566" s="330" t="inlineStr">
        <is>
          <t>AS</t>
        </is>
      </c>
    </row>
    <row r="6567" ht="30" customHeight="1" s="496">
      <c r="A6567" s="330" t="n">
        <v>91603</v>
      </c>
      <c r="B6567" s="331" t="inlineStr">
        <is>
          <t>ARMAÇÃO DO SISTEMA DE PAREDES DE CONCRETO, EXECUTADA COMO REFORÇO, VERGALHÃO DE 10,0 MM DE DIÂMETRO. AF_12/2024</t>
        </is>
      </c>
      <c r="C6567" s="330" t="inlineStr">
        <is>
          <t>KG</t>
        </is>
      </c>
      <c r="D6567" s="330" t="n">
        <v>11</v>
      </c>
      <c r="E6567" s="330" t="n">
        <v>11.06</v>
      </c>
      <c r="F6567" s="330" t="inlineStr"/>
    </row>
    <row r="6568" ht="30" customHeight="1" s="496">
      <c r="A6568" s="330" t="n">
        <v>100068</v>
      </c>
      <c r="B6568" s="331" t="inlineStr">
        <is>
          <t>ARMAÇÃO DO SISTEMA DE PAREDES DE CONCRETO, EXECUTADA COMO REFORÇO, VERGALHÃO DE 12,5 MM DE DIÂMETRO. AF_12/2024</t>
        </is>
      </c>
      <c r="C6568" s="330" t="inlineStr">
        <is>
          <t>KG</t>
        </is>
      </c>
      <c r="D6568" s="330" t="n">
        <v>9.460000000000001</v>
      </c>
      <c r="E6568" s="330" t="n">
        <v>9.51</v>
      </c>
      <c r="F6568" s="330" t="inlineStr"/>
    </row>
    <row r="6569" ht="30" customHeight="1" s="496">
      <c r="A6569" s="330" t="n">
        <v>100067</v>
      </c>
      <c r="B6569" s="331" t="inlineStr">
        <is>
          <t>ARMAÇÃO DO SISTEMA DE PAREDES DE CONCRETO, EXECUTADA COMO REFORÇO, VERGALHÃO DE 5,0 MM DE DIÂMETRO. AF_12/2024</t>
        </is>
      </c>
      <c r="C6569" s="330" t="inlineStr">
        <is>
          <t>KG</t>
        </is>
      </c>
      <c r="D6569" s="330" t="n">
        <v>13</v>
      </c>
      <c r="E6569" s="330" t="n">
        <v>13.17</v>
      </c>
      <c r="F6569" s="330" t="inlineStr"/>
    </row>
    <row r="6570" ht="30" customHeight="1" s="496">
      <c r="A6570" s="330" t="n">
        <v>91601</v>
      </c>
      <c r="B6570" s="331" t="inlineStr">
        <is>
          <t>ARMAÇÃO DO SISTEMA DE PAREDES DE CONCRETO, EXECUTADA COMO REFORÇO, VERGALHÃO DE 6,3 MM DE DIÂMETRO. AF_12/2024</t>
        </is>
      </c>
      <c r="C6570" s="330" t="inlineStr">
        <is>
          <t>KG</t>
        </is>
      </c>
      <c r="D6570" s="330" t="n">
        <v>13.33</v>
      </c>
      <c r="E6570" s="330" t="n">
        <v>13.49</v>
      </c>
      <c r="F6570" s="330" t="inlineStr"/>
    </row>
    <row r="6571" ht="30" customHeight="1" s="496">
      <c r="A6571" s="330" t="n">
        <v>91602</v>
      </c>
      <c r="B6571" s="331" t="inlineStr">
        <is>
          <t>ARMAÇÃO DO SISTEMA DE PAREDES DE CONCRETO, EXECUTADA COMO REFORÇO, VERGALHÃO DE 8,0 MM DE DIÂMETRO. AF_12/2024</t>
        </is>
      </c>
      <c r="C6571" s="330" t="inlineStr">
        <is>
          <t>KG</t>
        </is>
      </c>
      <c r="D6571" s="330" t="n">
        <v>12.34</v>
      </c>
      <c r="E6571" s="330" t="n">
        <v>12.44</v>
      </c>
      <c r="F6571" s="330" t="inlineStr"/>
    </row>
    <row r="6572" ht="30" customHeight="1" s="496">
      <c r="A6572" s="330" t="n">
        <v>91593</v>
      </c>
      <c r="B6572" s="331" t="inlineStr">
        <is>
          <t>ARMAÇÃO DO SISTEMA DE PAREDES DE CONCRETO, EXECUTADA EM PAREDES DE EDIFICAÇÕES MULTIFAMILIARES, TELA Q-138. AF_12/2024_PS</t>
        </is>
      </c>
      <c r="C6572" s="330" t="inlineStr">
        <is>
          <t>KG</t>
        </is>
      </c>
      <c r="D6572" s="330" t="n">
        <v>11.7</v>
      </c>
      <c r="E6572" s="330" t="n">
        <v>11.74</v>
      </c>
      <c r="F6572" s="330" t="inlineStr">
        <is>
          <t>AS</t>
        </is>
      </c>
    </row>
    <row r="6573" ht="30" customHeight="1" s="496">
      <c r="A6573" s="330" t="n">
        <v>105814</v>
      </c>
      <c r="B6573" s="331" t="inlineStr">
        <is>
          <t>ARMAÇÃO DO SISTEMA DE PAREDES DE CONCRETO, EXECUTADA EM PAREDES DE EDIFICAÇÕES MULTIFAMILIARES, TELA Q-283. AF_12/2024_PS</t>
        </is>
      </c>
      <c r="C6573" s="330" t="inlineStr">
        <is>
          <t>KG</t>
        </is>
      </c>
      <c r="D6573" s="330" t="n">
        <v>11.4</v>
      </c>
      <c r="E6573" s="330" t="n">
        <v>11.43</v>
      </c>
      <c r="F6573" s="330" t="inlineStr">
        <is>
          <t>AS</t>
        </is>
      </c>
    </row>
    <row r="6574" ht="45" customHeight="1" s="496">
      <c r="A6574" s="330" t="n">
        <v>91594</v>
      </c>
      <c r="B6574" s="331" t="inlineStr">
        <is>
          <t>ARMAÇÃO DO SISTEMA DE PAREDES DE CONCRETO, EXECUTADA EM PAREDES DE EDIFICAÇÕES UNIFAMILIARES OU MULTIFAMILIARES, TELA Q-92. AF_12/2024_PS</t>
        </is>
      </c>
      <c r="C6574" s="330" t="inlineStr">
        <is>
          <t>KG</t>
        </is>
      </c>
      <c r="D6574" s="330" t="n">
        <v>11.72</v>
      </c>
      <c r="E6574" s="330" t="n">
        <v>11.74</v>
      </c>
      <c r="F6574" s="330" t="inlineStr">
        <is>
          <t>AS</t>
        </is>
      </c>
    </row>
    <row r="6575" ht="30" customHeight="1" s="496">
      <c r="A6575" s="330" t="n">
        <v>91595</v>
      </c>
      <c r="B6575" s="331" t="inlineStr">
        <is>
          <t>ARMAÇÃO DO SISTEMA DE PAREDES DE CONCRETO, EXECUTADA EM PAREDES DE EDIFICAÇÕES UNIFAMILIARES, TELA Q-61. AF_12/2024_PS</t>
        </is>
      </c>
      <c r="C6575" s="330" t="inlineStr">
        <is>
          <t>KG</t>
        </is>
      </c>
      <c r="D6575" s="330" t="n">
        <v>11.99</v>
      </c>
      <c r="E6575" s="330" t="n">
        <v>12.03</v>
      </c>
      <c r="F6575" s="330" t="inlineStr">
        <is>
          <t>AS</t>
        </is>
      </c>
    </row>
    <row r="6576" ht="30" customHeight="1" s="496">
      <c r="A6576" s="330" t="n">
        <v>91600</v>
      </c>
      <c r="B6576" s="331" t="inlineStr">
        <is>
          <t>ARMAÇÃO DO SISTEMA DE PAREDES DE CONCRETO, EXECUTADA EM PLATIBANDAS, TELA Q-92. AF_12/2024_PS</t>
        </is>
      </c>
      <c r="C6576" s="330" t="inlineStr">
        <is>
          <t>KG</t>
        </is>
      </c>
      <c r="D6576" s="330" t="n">
        <v>13.01</v>
      </c>
      <c r="E6576" s="330" t="n">
        <v>13.08</v>
      </c>
      <c r="F6576" s="330" t="inlineStr">
        <is>
          <t>AS</t>
        </is>
      </c>
    </row>
    <row r="6577" ht="45" customHeight="1" s="496">
      <c r="A6577" s="330" t="n">
        <v>99235</v>
      </c>
      <c r="B6577" s="331" t="inlineStr">
        <is>
          <t>CONCRETAGEM DE EDIFICAÇÕES (PAREDES E LAJES) FEITAS COM SISTEMA DE FÔRMAS MANUSEÁVEIS, COM CONCRETO USINADO AUTOADENSÁVEL FCK 25 MPA - LANÇAMENTO E ACABAMENTO. AF_09/2024</t>
        </is>
      </c>
      <c r="C6577" s="330" t="inlineStr">
        <is>
          <t>M3</t>
        </is>
      </c>
      <c r="D6577" s="330" t="n">
        <v>1134.98</v>
      </c>
      <c r="E6577" s="330" t="n">
        <v>1136.08</v>
      </c>
      <c r="F6577" s="330" t="inlineStr"/>
    </row>
    <row r="6578" ht="45" customHeight="1" s="496">
      <c r="A6578" s="330" t="n">
        <v>99439</v>
      </c>
      <c r="B6578" s="331" t="inlineStr">
        <is>
          <t>CONCRETAGEM DE EDIFICAÇÕES (PAREDES E LAJES) FEITAS COM SISTEMA DE FÔRMAS MANUSEÁVEIS, COM CONCRETO USINADO BOMBEÁVEL FCK 25 MPA - LANÇAMENTO, ADENSAMENTO E ACABAMENTO. AF_09/2024</t>
        </is>
      </c>
      <c r="C6578" s="330" t="inlineStr">
        <is>
          <t>M3</t>
        </is>
      </c>
      <c r="D6578" s="330" t="n">
        <v>1244.48</v>
      </c>
      <c r="E6578" s="330" t="n">
        <v>1246.19</v>
      </c>
      <c r="F6578" s="330" t="inlineStr"/>
    </row>
    <row r="6579" ht="60" customHeight="1" s="496">
      <c r="A6579" s="330" t="n">
        <v>103184</v>
      </c>
      <c r="B6579" s="331" t="inlineStr">
        <is>
          <t>CONCRETAGEM DE ESCADAS EM EDIFICAÇÕES MULTIFAMILIARES FEITAS COM SISTEMA DE FÔRMAS MANUSEÁVEIS COM CONCRETO USINADO AUTOADENSÁVEL, FCK 25 MPA - LANÇAMENTO E ACABAMENTO. AF_09/2024</t>
        </is>
      </c>
      <c r="C6579" s="330" t="inlineStr">
        <is>
          <t>M3</t>
        </is>
      </c>
      <c r="D6579" s="330" t="n">
        <v>1158.47</v>
      </c>
      <c r="E6579" s="330" t="n">
        <v>1160.76</v>
      </c>
      <c r="F6579" s="330" t="inlineStr"/>
    </row>
    <row r="6580" ht="60" customHeight="1" s="496">
      <c r="A6580" s="330" t="n">
        <v>103183</v>
      </c>
      <c r="B6580" s="331" t="inlineStr">
        <is>
          <t>CONCRETAGEM DE ESCADAS EM EDIFICAÇÕES MULTIFAMILIARES FEITAS COM SISTEMA DE FÔRMAS MANUSEÁVEIS COM CONCRETO USINADO BOMBEÁVEL, FCK 25 MPA - LANÇAMENTO, ADENSAMENTO E ACABAMENTO. AF_09/2024</t>
        </is>
      </c>
      <c r="C6580" s="330" t="inlineStr">
        <is>
          <t>M3</t>
        </is>
      </c>
      <c r="D6580" s="330" t="n">
        <v>1326.7</v>
      </c>
      <c r="E6580" s="330" t="n">
        <v>1332.53</v>
      </c>
      <c r="F6580" s="330" t="inlineStr"/>
    </row>
    <row r="6581" ht="60" customHeight="1" s="496">
      <c r="A6581" s="330" t="n">
        <v>99434</v>
      </c>
      <c r="B6581" s="331" t="inlineStr">
        <is>
          <t>CONCRETAGEM DE LAJES EM EDIFICAÇÕES MULTIFAMILIARES FEITAS COM SISTEMA DE FÔRMAS MANUSEÁVEIS, COM CONCRETO USINADO BOMBEÁVEL FCK 25 MPA - LANÇAMENTO, ADENSAMENTO E ACABAMENTO. AF_09/2024</t>
        </is>
      </c>
      <c r="C6581" s="330" t="inlineStr">
        <is>
          <t>M3</t>
        </is>
      </c>
      <c r="D6581" s="330" t="n">
        <v>1265.08</v>
      </c>
      <c r="E6581" s="330" t="n">
        <v>1266.94</v>
      </c>
      <c r="F6581" s="330" t="inlineStr"/>
    </row>
    <row r="6582" ht="60" customHeight="1" s="496">
      <c r="A6582" s="330" t="n">
        <v>99431</v>
      </c>
      <c r="B6582" s="331" t="inlineStr">
        <is>
          <t>CONCRETAGEM DE LAJES EM EDIFICAÇÕES UNIFAMILIARES FEITAS COM SISTEMA DE FÔRMAS MANUSEÁVEIS, COM CONCRETO USINADO BOMBEÁVEL FCK 25 MPA - LANÇAMENTO, ADENSAMENTO E ACABAMENTO. AF_09/2024</t>
        </is>
      </c>
      <c r="C6582" s="330" t="inlineStr">
        <is>
          <t>M3</t>
        </is>
      </c>
      <c r="D6582" s="330" t="n">
        <v>1260.94</v>
      </c>
      <c r="E6582" s="330" t="n">
        <v>1262.61</v>
      </c>
      <c r="F6582" s="330" t="inlineStr"/>
    </row>
    <row r="6583" ht="60" customHeight="1" s="496">
      <c r="A6583" s="330" t="n">
        <v>99435</v>
      </c>
      <c r="B6583" s="331" t="inlineStr">
        <is>
          <t>CONCRETAGEM DE PAREDES EM EDIFICAÇÕES MULTIFAMILIARES FEITAS COM SISTEMA DE FÔRMAS MANUSEÁVEIS, COM CONCRETO USINADO BOMBEÁVEL FCK 25 MPA - LANÇAMENTO, ADENSAMENTO E ACABAMENTO. AF_09/2024</t>
        </is>
      </c>
      <c r="C6583" s="330" t="inlineStr">
        <is>
          <t>M3</t>
        </is>
      </c>
      <c r="D6583" s="330" t="n">
        <v>1236.24</v>
      </c>
      <c r="E6583" s="330" t="n">
        <v>1237.92</v>
      </c>
      <c r="F6583" s="330" t="inlineStr"/>
    </row>
    <row r="6584" ht="60" customHeight="1" s="496">
      <c r="A6584" s="330" t="n">
        <v>99432</v>
      </c>
      <c r="B6584" s="331" t="inlineStr">
        <is>
          <t>CONCRETAGEM DE PAREDES EM EDIFICAÇÕES UNIFAMILIARES FEITAS COM SISTEMA DE FÔRMAS MANUSEÁVEIS, COM CONCRETO USINADO BOMBEÁVEL FCK 25 MPA - LANÇAMENTO, ADENSAMENTO E ACABAMENTO. AF_09/2024</t>
        </is>
      </c>
      <c r="C6584" s="330" t="inlineStr">
        <is>
          <t>M3</t>
        </is>
      </c>
      <c r="D6584" s="330" t="n">
        <v>1233.28</v>
      </c>
      <c r="E6584" s="330" t="n">
        <v>1234.82</v>
      </c>
      <c r="F6584" s="330" t="inlineStr"/>
    </row>
    <row r="6585" ht="60" customHeight="1" s="496">
      <c r="A6585" s="330" t="n">
        <v>99438</v>
      </c>
      <c r="B6585" s="331" t="inlineStr">
        <is>
          <t>CONCRETAGEM DE PLATIBANDA EM EDIFICAÇÕES MULTIFAMILIARES FEITAS COM SISTEMA DE FÔRMAS MANUSEÁVEIS, COM CONCRETO USINADO AUTOADENSÁVEL FCK 25 MPA - LANÇAMENTO E ACABAMENTO. AF_09/2024</t>
        </is>
      </c>
      <c r="C6585" s="330" t="inlineStr">
        <is>
          <t>M3</t>
        </is>
      </c>
      <c r="D6585" s="330" t="n">
        <v>1212.22</v>
      </c>
      <c r="E6585" s="330" t="n">
        <v>1214.01</v>
      </c>
      <c r="F6585" s="330" t="inlineStr"/>
    </row>
    <row r="6586" ht="60" customHeight="1" s="496">
      <c r="A6586" s="330" t="n">
        <v>99436</v>
      </c>
      <c r="B6586" s="331" t="inlineStr">
        <is>
          <t>CONCRETAGEM DE PLATIBANDA EM EDIFICAÇÕES MULTIFAMILIARES FEITAS COM SISTEMA DE FÔRMAS MANUSEÁVEIS, COM CONCRETO USINADO BOMBEÁVEL FCK 25 MPA - LANÇAMENTO, ADENSAMENTO E ACABAMENTO. AF_09/2024</t>
        </is>
      </c>
      <c r="C6586" s="330" t="inlineStr">
        <is>
          <t>M3</t>
        </is>
      </c>
      <c r="D6586" s="330" t="n">
        <v>1352.39</v>
      </c>
      <c r="E6586" s="330" t="n">
        <v>1356.07</v>
      </c>
      <c r="F6586" s="330" t="inlineStr"/>
    </row>
    <row r="6587" ht="60" customHeight="1" s="496">
      <c r="A6587" s="330" t="n">
        <v>99437</v>
      </c>
      <c r="B6587" s="331" t="inlineStr">
        <is>
          <t>CONCRETAGEM DE PLATIBANDA EM EDIFICAÇÕES UNIFAMILIARES FEITAS COM SISTEMA DE FÔRMAS MANUSEÁVEIS, COM CONCRETO USINADO AUTOADENSÁVEL FCK 25 MPA - LANÇAMENTO E ACABAMENTO. AF_09/2024</t>
        </is>
      </c>
      <c r="C6587" s="330" t="inlineStr">
        <is>
          <t>M3</t>
        </is>
      </c>
      <c r="D6587" s="330" t="n">
        <v>1204.48</v>
      </c>
      <c r="E6587" s="330" t="n">
        <v>1205.87</v>
      </c>
      <c r="F6587" s="330" t="inlineStr"/>
    </row>
    <row r="6588" ht="60" customHeight="1" s="496">
      <c r="A6588" s="330" t="n">
        <v>99433</v>
      </c>
      <c r="B6588" s="331" t="inlineStr">
        <is>
          <t>CONCRETAGEM DE PLATIBANDA EM EDIFICAÇÕES UNIFAMILIARES FEITAS COM SISTEMA DE FÔRMAS MANUSEÁVEIS, COM CONCRETO USINADO BOMBEÁVEL FCK 25 MPA - LANÇAMENTO, ADENSAMENTO E ACABAMENTO. AF_09/2024</t>
        </is>
      </c>
      <c r="C6588" s="330" t="inlineStr">
        <is>
          <t>M3</t>
        </is>
      </c>
      <c r="D6588" s="330" t="n">
        <v>1328.79</v>
      </c>
      <c r="E6588" s="330" t="n">
        <v>1331.29</v>
      </c>
      <c r="F6588" s="330" t="inlineStr"/>
    </row>
    <row r="6589" ht="45" customHeight="1" s="496">
      <c r="A6589" s="330" t="n">
        <v>104422</v>
      </c>
      <c r="B6589" s="331" t="inlineStr">
        <is>
          <t>ESTUCAMENTO DE DENSIDADE ALTA DE PANOS DE FACHADA DO SISTEMA DE PAREDES DE CONCRETO EM EDIFICAÇÕES DE MÚLTIPLOS PAVIMENTOS, PAVIMENTO TÉRREO, UTILIZAÇÃO DE ARGAMASSA COLANTE. AF_12/2024</t>
        </is>
      </c>
      <c r="C6589" s="330" t="inlineStr">
        <is>
          <t>M2</t>
        </is>
      </c>
      <c r="D6589" s="330" t="n">
        <v>13.26</v>
      </c>
      <c r="E6589" s="330" t="n">
        <v>13.6</v>
      </c>
      <c r="F6589" s="330" t="inlineStr"/>
    </row>
    <row r="6590" ht="60" customHeight="1" s="496">
      <c r="A6590" s="330" t="n">
        <v>105824</v>
      </c>
      <c r="B6590" s="331" t="inlineStr">
        <is>
          <t>ESTUCAMENTO DE DENSIDADE ALTA DE PANOS DE FACHADA DO SISTEMA DE PAREDES DE CONCRETO EM EDIFICAÇÕES DE MÚLTIPLOS PAVIMENTOS, PAVIMENTO TÉRREO, UTILIZAÇÃO DE ARGAMASSA POLIMÉRICA. AF_12/2024</t>
        </is>
      </c>
      <c r="C6590" s="330" t="inlineStr">
        <is>
          <t>M2</t>
        </is>
      </c>
      <c r="D6590" s="330" t="n">
        <v>13.62</v>
      </c>
      <c r="E6590" s="330" t="n">
        <v>13.96</v>
      </c>
      <c r="F6590" s="330" t="inlineStr">
        <is>
          <t>AS</t>
        </is>
      </c>
    </row>
    <row r="6591" ht="60" customHeight="1" s="496">
      <c r="A6591" s="330" t="n">
        <v>105825</v>
      </c>
      <c r="B6591" s="331" t="inlineStr">
        <is>
          <t>ESTUCAMENTO DE DENSIDADE ALTA DE PANOS DE FACHADA DO SISTEMA DE PAREDES DE CONCRETO EM EDIFICAÇÕES DE MÚLTIPLOS PAVIMENTOS, PAVIMENTO TÉRREO, UTILIZAÇÃO DE ARGAMASSA TRAÇO 1:0,5:4,5 (CIM:CAL:AREIA). AF_12/2024</t>
        </is>
      </c>
      <c r="C6591" s="330" t="inlineStr">
        <is>
          <t>M2</t>
        </is>
      </c>
      <c r="D6591" s="330" t="n">
        <v>7.37</v>
      </c>
      <c r="E6591" s="330" t="n">
        <v>7.72</v>
      </c>
      <c r="F6591" s="330" t="inlineStr"/>
    </row>
    <row r="6592" ht="60" customHeight="1" s="496">
      <c r="A6592" s="330" t="n">
        <v>104421</v>
      </c>
      <c r="B6592" s="331" t="inlineStr">
        <is>
          <t>ESTUCAMENTO DE DENSIDADE ALTA DE PANOS DE FACHADA DO SISTEMA DE PAREDES DE CONCRETO EM EDIFICAÇÕES DE MÚLTIPLOS PAVIMENTOS, PAVIMENTOS SUPERIORES, UTILIZAÇÃO DE ARGAMASSA COLANTE. AF_12/2024</t>
        </is>
      </c>
      <c r="C6592" s="330" t="inlineStr">
        <is>
          <t>M2</t>
        </is>
      </c>
      <c r="D6592" s="330" t="n">
        <v>19.07</v>
      </c>
      <c r="E6592" s="330" t="n">
        <v>19.71</v>
      </c>
      <c r="F6592" s="330" t="inlineStr"/>
    </row>
    <row r="6593" ht="60" customHeight="1" s="496">
      <c r="A6593" s="330" t="n">
        <v>105822</v>
      </c>
      <c r="B6593" s="331" t="inlineStr">
        <is>
          <t>ESTUCAMENTO DE DENSIDADE ALTA DE PANOS DE FACHADA DO SISTEMA DE PAREDES DE CONCRETO EM EDIFICAÇÕES DE MÚLTIPLOS PAVIMENTOS, PAVIMENTOS SUPERIORES, UTILIZAÇÃO DE ARGAMASSA POLIMÉRICA. AF_12/2024</t>
        </is>
      </c>
      <c r="C6593" s="330" t="inlineStr">
        <is>
          <t>M2</t>
        </is>
      </c>
      <c r="D6593" s="330" t="n">
        <v>19.43</v>
      </c>
      <c r="E6593" s="330" t="n">
        <v>20.07</v>
      </c>
      <c r="F6593" s="330" t="inlineStr">
        <is>
          <t>AS</t>
        </is>
      </c>
    </row>
    <row r="6594" ht="60" customHeight="1" s="496">
      <c r="A6594" s="330" t="n">
        <v>105823</v>
      </c>
      <c r="B6594" s="331" t="inlineStr">
        <is>
          <t>ESTUCAMENTO DE DENSIDADE ALTA DE PANOS DE FACHADA DO SISTEMA DE PAREDES DE CONCRETO EM EDIFICAÇÕES DE MÚLTIPLOS PAVIMENTOS, PAVIMENTOS SUPERIORES, UTILIZAÇÃO DE ARGAMASSA TRAÇO 1:0,5:4,5 (CIM:CAL:AREIA). AF_12/2024</t>
        </is>
      </c>
      <c r="C6594" s="330" t="inlineStr">
        <is>
          <t>M2</t>
        </is>
      </c>
      <c r="D6594" s="330" t="n">
        <v>13.18</v>
      </c>
      <c r="E6594" s="330" t="n">
        <v>13.83</v>
      </c>
      <c r="F6594" s="330" t="inlineStr"/>
    </row>
    <row r="6595" ht="60" customHeight="1" s="496">
      <c r="A6595" s="330" t="n">
        <v>104423</v>
      </c>
      <c r="B6595" s="331" t="inlineStr">
        <is>
          <t>ESTUCAMENTO DE DENSIDADE ALTA DE PANOS DE FACHADA DO SISTEMA DE PAREDES DE CONCRETO EM UNIDADES HABITACIONAIS DE DOIS PAVIMENTOS (SOBRADO), ACESSO COM ANDAIME FACHADEIRO, UTILIZAÇÃO DE ARGAMASSA COLANTE. AF_12/2024</t>
        </is>
      </c>
      <c r="C6595" s="330" t="inlineStr">
        <is>
          <t>M2</t>
        </is>
      </c>
      <c r="D6595" s="330" t="n">
        <v>17.33</v>
      </c>
      <c r="E6595" s="330" t="n">
        <v>17.88</v>
      </c>
      <c r="F6595" s="330" t="inlineStr"/>
    </row>
    <row r="6596" ht="60" customHeight="1" s="496">
      <c r="A6596" s="330" t="n">
        <v>105826</v>
      </c>
      <c r="B6596" s="331" t="inlineStr">
        <is>
          <t>ESTUCAMENTO DE DENSIDADE ALTA DE PANOS DE FACHADA DO SISTEMA DE PAREDES DE CONCRETO EM UNIDADES HABITACIONAIS DE DOIS PAVIMENTOS (SOBRADO), ACESSO COM ANDAIME FACHADEIRO, UTILIZAÇÃO DE ARGAMASSA POLIMÉRICA. AF_12/2024</t>
        </is>
      </c>
      <c r="C6596" s="330" t="inlineStr">
        <is>
          <t>M2</t>
        </is>
      </c>
      <c r="D6596" s="330" t="n">
        <v>17.69</v>
      </c>
      <c r="E6596" s="330" t="n">
        <v>18.24</v>
      </c>
      <c r="F6596" s="330" t="inlineStr">
        <is>
          <t>AS</t>
        </is>
      </c>
    </row>
    <row r="6597" ht="60" customHeight="1" s="496">
      <c r="A6597" s="330" t="n">
        <v>105827</v>
      </c>
      <c r="B6597" s="331" t="inlineStr">
        <is>
          <t>ESTUCAMENTO DE DENSIDADE ALTA DE PANOS DE FACHADA DO SISTEMA DE PAREDES DE CONCRETO EM UNIDADES HABITACIONAIS DE DOIS PAVIMENTOS (SOBRADO), ACESSO COM ANDAIME FACHADEIRO, UTILIZAÇÃO DE ARGAMASSA TRAÇO 1:0,5:4,5 (CIM:CAL:AREIA). AF_12/2024</t>
        </is>
      </c>
      <c r="C6597" s="330" t="inlineStr">
        <is>
          <t>M2</t>
        </is>
      </c>
      <c r="D6597" s="330" t="n">
        <v>11.44</v>
      </c>
      <c r="E6597" s="330" t="n">
        <v>12</v>
      </c>
      <c r="F6597" s="330" t="inlineStr"/>
    </row>
    <row r="6598" ht="45" customHeight="1" s="496">
      <c r="A6598" s="330" t="n">
        <v>104425</v>
      </c>
      <c r="B6598" s="331" t="inlineStr">
        <is>
          <t>ESTUCAMENTO DE DENSIDADE ALTA DE PANOS DE FACHADA DO SISTEMA DE PAREDES DE CONCRETO EM UNIDADES HABITACIONAIS DE PAVIMENTO ÚNICO, UTILIZAÇÃO DE ARGAMASSA COLANTE. AF_12/2024</t>
        </is>
      </c>
      <c r="C6598" s="330" t="inlineStr">
        <is>
          <t>M2</t>
        </is>
      </c>
      <c r="D6598" s="330" t="n">
        <v>11.48</v>
      </c>
      <c r="E6598" s="330" t="n">
        <v>11.73</v>
      </c>
      <c r="F6598" s="330" t="inlineStr"/>
    </row>
    <row r="6599" ht="45" customHeight="1" s="496">
      <c r="A6599" s="330" t="n">
        <v>105828</v>
      </c>
      <c r="B6599" s="331" t="inlineStr">
        <is>
          <t>ESTUCAMENTO DE DENSIDADE ALTA DE PANOS DE FACHADA DO SISTEMA DE PAREDES DE CONCRETO EM UNIDADES HABITACIONAIS DE PAVIMENTO ÚNICO, UTILIZAÇÃO DE ARGAMASSA POLIMÉRICA. AF_12/2024</t>
        </is>
      </c>
      <c r="C6599" s="330" t="inlineStr">
        <is>
          <t>M2</t>
        </is>
      </c>
      <c r="D6599" s="330" t="n">
        <v>11.84</v>
      </c>
      <c r="E6599" s="330" t="n">
        <v>12.09</v>
      </c>
      <c r="F6599" s="330" t="inlineStr">
        <is>
          <t>AS</t>
        </is>
      </c>
    </row>
    <row r="6600" ht="60" customHeight="1" s="496">
      <c r="A6600" s="330" t="n">
        <v>105829</v>
      </c>
      <c r="B6600" s="331" t="inlineStr">
        <is>
          <t>ESTUCAMENTO DE DENSIDADE ALTA DE PANOS DE FACHADA DO SISTEMA DE PAREDES DE CONCRETO EM UNIDADES HABITACIONAIS DE PAVIMENTO ÚNICO, UTILIZAÇÃO DE ARGAMASSA TRAÇO 1:0,5:4,5 (CIM:CAL:AREIA). AF_12/2024</t>
        </is>
      </c>
      <c r="C6600" s="330" t="inlineStr">
        <is>
          <t>M2</t>
        </is>
      </c>
      <c r="D6600" s="330" t="n">
        <v>5.59</v>
      </c>
      <c r="E6600" s="330" t="n">
        <v>5.85</v>
      </c>
      <c r="F6600" s="330" t="inlineStr"/>
    </row>
    <row r="6601" ht="45" customHeight="1" s="496">
      <c r="A6601" s="330" t="n">
        <v>91525</v>
      </c>
      <c r="B6601" s="331" t="inlineStr">
        <is>
          <t>ESTUCAMENTO DE DENSIDADE ALTA NAS FACES INTERNAS DE PAREDES DO SISTEMA DE PAREDES DE CONCRETO, EM AMBIENTES COM ÁREA ENTRE 5 M² E 10 M², UTILIZAÇÃO DE ARGAMASSA COLANTE. AF_12/2024</t>
        </is>
      </c>
      <c r="C6601" s="330" t="inlineStr">
        <is>
          <t>M2</t>
        </is>
      </c>
      <c r="D6601" s="330" t="n">
        <v>9.119999999999999</v>
      </c>
      <c r="E6601" s="330" t="n">
        <v>9.380000000000001</v>
      </c>
      <c r="F6601" s="330" t="inlineStr"/>
    </row>
    <row r="6602" ht="45" customHeight="1" s="496">
      <c r="A6602" s="330" t="n">
        <v>105818</v>
      </c>
      <c r="B6602" s="331" t="inlineStr">
        <is>
          <t>ESTUCAMENTO DE DENSIDADE ALTA NAS FACES INTERNAS DE PAREDES DO SISTEMA DE PAREDES DE CONCRETO, EM AMBIENTES COM ÁREA ENTRE 5 M² E 10 M², UTILIZAÇÃO DE ARGAMASSA POLIMÉRICA. AF_12/2024</t>
        </is>
      </c>
      <c r="C6602" s="330" t="inlineStr">
        <is>
          <t>M2</t>
        </is>
      </c>
      <c r="D6602" s="330" t="n">
        <v>12.12</v>
      </c>
      <c r="E6602" s="330" t="n">
        <v>12.38</v>
      </c>
      <c r="F6602" s="330" t="inlineStr">
        <is>
          <t>AS</t>
        </is>
      </c>
    </row>
    <row r="6603" ht="60" customHeight="1" s="496">
      <c r="A6603" s="330" t="n">
        <v>105819</v>
      </c>
      <c r="B6603" s="331" t="inlineStr">
        <is>
          <t>ESTUCAMENTO DE DENSIDADE ALTA NAS FACES INTERNAS DE PAREDES DO SISTEMA DE PAREDES DE CONCRETO, EM AMBIENTES COM ÁREA ENTRE 5 M² E 10 M², UTILIZAÇÃO DE ARGAMASSA TRAÇO 1:1:6 (CIM:CAL:AREIA). AF_12/2024</t>
        </is>
      </c>
      <c r="C6603" s="330" t="inlineStr">
        <is>
          <t>M2</t>
        </is>
      </c>
      <c r="D6603" s="330" t="n">
        <v>5.91</v>
      </c>
      <c r="E6603" s="330" t="n">
        <v>6.18</v>
      </c>
      <c r="F6603" s="330" t="inlineStr"/>
    </row>
    <row r="6604" ht="45" customHeight="1" s="496">
      <c r="A6604" s="330" t="n">
        <v>104414</v>
      </c>
      <c r="B6604" s="331" t="inlineStr">
        <is>
          <t>ESTUCAMENTO DE DENSIDADE ALTA NAS FACES INTERNAS DE PAREDES DO SISTEMA DE PAREDES DE CONCRETO, EM AMBIENTES COM ÁREA MAIOR OU IGUAL A 10 M², UTILIZAÇÃO DE ARGAMASSA COLANTE. AF_12/2024</t>
        </is>
      </c>
      <c r="C6604" s="330" t="inlineStr">
        <is>
          <t>M2</t>
        </is>
      </c>
      <c r="D6604" s="330" t="n">
        <v>8.210000000000001</v>
      </c>
      <c r="E6604" s="330" t="n">
        <v>8.42</v>
      </c>
      <c r="F6604" s="330" t="inlineStr"/>
    </row>
    <row r="6605" ht="45" customHeight="1" s="496">
      <c r="A6605" s="330" t="n">
        <v>105816</v>
      </c>
      <c r="B6605" s="331" t="inlineStr">
        <is>
          <t>ESTUCAMENTO DE DENSIDADE ALTA NAS FACES INTERNAS DE PAREDES DO SISTEMA DE PAREDES DE CONCRETO, EM AMBIENTES COM ÁREA MAIOR OU IGUAL A 10 M², UTILIZAÇÃO DE ARGAMASSA POLIMÉRICA. AF_12/2024</t>
        </is>
      </c>
      <c r="C6605" s="330" t="inlineStr">
        <is>
          <t>M2</t>
        </is>
      </c>
      <c r="D6605" s="330" t="n">
        <v>11.21</v>
      </c>
      <c r="E6605" s="330" t="n">
        <v>11.42</v>
      </c>
      <c r="F6605" s="330" t="inlineStr">
        <is>
          <t>AS</t>
        </is>
      </c>
    </row>
    <row r="6606" ht="60" customHeight="1" s="496">
      <c r="A6606" s="330" t="n">
        <v>105817</v>
      </c>
      <c r="B6606" s="331" t="inlineStr">
        <is>
          <t>ESTUCAMENTO DE DENSIDADE ALTA NAS FACES INTERNAS DE PAREDES DO SISTEMA DE PAREDES DE CONCRETO, EM AMBIENTES COM ÁREA MAIOR OU IGUAL A 10 M², UTILIZAÇÃO DE ARGAMASSA TRAÇO 1:1:6 (CIM:CAL:AREIA). AF_12/2024</t>
        </is>
      </c>
      <c r="C6606" s="330" t="inlineStr">
        <is>
          <t>M2</t>
        </is>
      </c>
      <c r="D6606" s="330" t="n">
        <v>5</v>
      </c>
      <c r="E6606" s="330" t="n">
        <v>5.22</v>
      </c>
      <c r="F6606" s="330" t="inlineStr"/>
    </row>
    <row r="6607" ht="45" customHeight="1" s="496">
      <c r="A6607" s="330" t="n">
        <v>104415</v>
      </c>
      <c r="B6607" s="331" t="inlineStr">
        <is>
          <t>ESTUCAMENTO DE DENSIDADE ALTA NAS FACES INTERNAS DE PAREDES DO SISTEMA DE PAREDES DE CONCRETO, EM AMBIENTES COM ÁREA MENOR OU IGUAL A 5 M², UTILIZAÇÃO DE ARGAMASSA COLANTE. AF_12/2024</t>
        </is>
      </c>
      <c r="C6607" s="330" t="inlineStr">
        <is>
          <t>M2</t>
        </is>
      </c>
      <c r="D6607" s="330" t="n">
        <v>13.93</v>
      </c>
      <c r="E6607" s="330" t="n">
        <v>14.44</v>
      </c>
      <c r="F6607" s="330" t="inlineStr"/>
    </row>
    <row r="6608" ht="45" customHeight="1" s="496">
      <c r="A6608" s="330" t="n">
        <v>105820</v>
      </c>
      <c r="B6608" s="331" t="inlineStr">
        <is>
          <t>ESTUCAMENTO DE DENSIDADE ALTA NAS FACES INTERNAS DE PAREDES DO SISTEMA DE PAREDES DE CONCRETO, EM AMBIENTES COM ÁREA MENOR OU IGUAL A 5 M², UTILIZAÇÃO DE ARGAMASSA POLIMÉRICA. AF_12/2024</t>
        </is>
      </c>
      <c r="C6608" s="330" t="inlineStr">
        <is>
          <t>M2</t>
        </is>
      </c>
      <c r="D6608" s="330" t="n">
        <v>16.93</v>
      </c>
      <c r="E6608" s="330" t="n">
        <v>17.44</v>
      </c>
      <c r="F6608" s="330" t="inlineStr">
        <is>
          <t>AS</t>
        </is>
      </c>
    </row>
    <row r="6609" ht="60" customHeight="1" s="496">
      <c r="A6609" s="330" t="n">
        <v>105821</v>
      </c>
      <c r="B6609" s="331" t="inlineStr">
        <is>
          <t>ESTUCAMENTO DE DENSIDADE ALTA NAS FACES INTERNAS DE PAREDES DO SISTEMA DE PAREDES DE CONCRETO, EM AMBIENTES COM ÁREA MENOR OU IGUAL A 5 M², UTILIZAÇÃO DE ARGAMASSA TRAÇO 1:1:6 (CIM:CAL:AREIA). AF_12/2024</t>
        </is>
      </c>
      <c r="C6609" s="330" t="inlineStr">
        <is>
          <t>M2</t>
        </is>
      </c>
      <c r="D6609" s="330" t="n">
        <v>10.72</v>
      </c>
      <c r="E6609" s="330" t="n">
        <v>11.24</v>
      </c>
      <c r="F6609" s="330" t="inlineStr"/>
    </row>
    <row r="6610" ht="45" customHeight="1" s="496">
      <c r="A6610" s="330" t="n">
        <v>104418</v>
      </c>
      <c r="B6610" s="331" t="inlineStr">
        <is>
          <t>ESTUCAMENTO DE DENSIDADE BAIXA DE PANOS DE FACHADA DO SISTEMA DE PAREDES DE CONCRETO EM EDIFICAÇÕES DE MÚLTIPLOS PAVIMENTOS, PAVIMENTO TÉRREO, UTILIZAÇÃO DE ARGAMASSA COLANTE. AF_12/2024</t>
        </is>
      </c>
      <c r="C6610" s="330" t="inlineStr">
        <is>
          <t>M2</t>
        </is>
      </c>
      <c r="D6610" s="330" t="n">
        <v>3.04</v>
      </c>
      <c r="E6610" s="330" t="n">
        <v>3.18</v>
      </c>
      <c r="F6610" s="330" t="inlineStr"/>
    </row>
    <row r="6611" ht="60" customHeight="1" s="496">
      <c r="A6611" s="330" t="n">
        <v>91515</v>
      </c>
      <c r="B6611" s="331" t="inlineStr">
        <is>
          <t>ESTUCAMENTO DE DENSIDADE BAIXA DE PANOS DE FACHADA DO SISTEMA DE PAREDES DE CONCRETO EM EDIFICAÇÕES DE MÚLTIPLOS PAVIMENTOS, PAVIMENTOS SUPERIORES, UTILIZAÇÃO DE ARGAMASSA COLANTE. AF_12/2024</t>
        </is>
      </c>
      <c r="C6611" s="330" t="inlineStr">
        <is>
          <t>M2</t>
        </is>
      </c>
      <c r="D6611" s="330" t="n">
        <v>5.47</v>
      </c>
      <c r="E6611" s="330" t="n">
        <v>5.73</v>
      </c>
      <c r="F6611" s="330" t="inlineStr"/>
    </row>
    <row r="6612" ht="60" customHeight="1" s="496">
      <c r="A6612" s="330" t="n">
        <v>104419</v>
      </c>
      <c r="B6612" s="331" t="inlineStr">
        <is>
          <t>ESTUCAMENTO DE DENSIDADE BAIXA DE PANOS DE FACHADA DO SISTEMA DE PAREDES DE CONCRETO EM UNIDADES HABITACIONAIS DE DOIS PAVIMENTOS (SOBRADO), ACESSO COM ANDAIME FACHADEIRO, UTILIZAÇÃO DE ARGAMASSA COLANTE. AF_12/2024</t>
        </is>
      </c>
      <c r="C6612" s="330" t="inlineStr">
        <is>
          <t>M2</t>
        </is>
      </c>
      <c r="D6612" s="330" t="n">
        <v>4.75</v>
      </c>
      <c r="E6612" s="330" t="n">
        <v>4.98</v>
      </c>
      <c r="F6612" s="330" t="inlineStr"/>
    </row>
    <row r="6613" ht="45" customHeight="1" s="496">
      <c r="A6613" s="330" t="n">
        <v>91519</v>
      </c>
      <c r="B6613" s="331" t="inlineStr">
        <is>
          <t>ESTUCAMENTO DE DENSIDADE BAIXA DE PANOS DE FACHADA DO SISTEMA DE PAREDES DE CONCRETO EM UNIDADES HABITACIONAIS DE PAVIMENTO ÚNICO, UTILIZAÇÃO DE ARGAMASSA COLANTE. AF_12/2024</t>
        </is>
      </c>
      <c r="C6613" s="330" t="inlineStr">
        <is>
          <t>M2</t>
        </is>
      </c>
      <c r="D6613" s="330" t="n">
        <v>2.35</v>
      </c>
      <c r="E6613" s="330" t="n">
        <v>2.45</v>
      </c>
      <c r="F6613" s="330" t="inlineStr"/>
    </row>
    <row r="6614" ht="45" customHeight="1" s="496">
      <c r="A6614" s="330" t="n">
        <v>91520</v>
      </c>
      <c r="B6614" s="331" t="inlineStr">
        <is>
          <t>ESTUCAMENTO DE DENSIDADE BAIXA NAS FACES INTERNAS DE PAREDES DO SISTEMA DE PAREDES DE CONCRETO, EM AMBIENTES COM ÁREA ENTRE 5 M² E 10 M², UTILIZAÇÃO DE ARGAMASSA COLANTE. AF_12/2024</t>
        </is>
      </c>
      <c r="C6614" s="330" t="inlineStr">
        <is>
          <t>M2</t>
        </is>
      </c>
      <c r="D6614" s="330" t="n">
        <v>2.32</v>
      </c>
      <c r="E6614" s="330" t="n">
        <v>2.44</v>
      </c>
      <c r="F6614" s="330" t="inlineStr"/>
    </row>
    <row r="6615" ht="45" customHeight="1" s="496">
      <c r="A6615" s="330" t="n">
        <v>104416</v>
      </c>
      <c r="B6615" s="331" t="inlineStr">
        <is>
          <t>ESTUCAMENTO DE DENSIDADE BAIXA NAS FACES INTERNAS DE PAREDES DO SISTEMA DE PAREDES DE CONCRETO, EM AMBIENTES COM ÁREA MAIOR OU IGUAL A 10 M², UTILIZAÇÃO DE ARGAMASSA COLANTE. AF_12/2024</t>
        </is>
      </c>
      <c r="C6615" s="330" t="inlineStr">
        <is>
          <t>M2</t>
        </is>
      </c>
      <c r="D6615" s="330" t="n">
        <v>1.93</v>
      </c>
      <c r="E6615" s="330" t="n">
        <v>2.03</v>
      </c>
      <c r="F6615" s="330" t="inlineStr"/>
    </row>
    <row r="6616" ht="60" customHeight="1" s="496">
      <c r="A6616" s="330" t="n">
        <v>104417</v>
      </c>
      <c r="B6616" s="331" t="inlineStr">
        <is>
          <t>ESTUCAMENTO DE DENSIDADE BAIXA NAS FACES INTERNAS DE PAREDES DO SISTEMA DE PAREDES DE CONCRETO, EM AMBIENTES COM ÁREA MENOR OU IGUAL A 5 M², UTILIZAÇÃO DE ARGAMASSA COLANTE. AF_12/2024</t>
        </is>
      </c>
      <c r="C6616" s="330" t="inlineStr">
        <is>
          <t>M2</t>
        </is>
      </c>
      <c r="D6616" s="330" t="n">
        <v>4.3</v>
      </c>
      <c r="E6616" s="330" t="n">
        <v>4.51</v>
      </c>
      <c r="F6616" s="330" t="inlineStr"/>
    </row>
    <row r="6617" ht="45" customHeight="1" s="496">
      <c r="A6617" s="330" t="n">
        <v>91522</v>
      </c>
      <c r="B6617" s="331" t="inlineStr">
        <is>
          <t>ESTUCAMENTO PARA QUALQUER REVESTIMENTO, EM TETO DO SISTEMA DE PAREDES DE CONCRETO, EM AMBIENTES COM ÁREA ENTRE 5 M² E 10 M², UTILIZAÇÃO DE ARGAMASSA COLANTE. AF_12/2024</t>
        </is>
      </c>
      <c r="C6617" s="330" t="inlineStr">
        <is>
          <t>M2</t>
        </is>
      </c>
      <c r="D6617" s="330" t="n">
        <v>3.86</v>
      </c>
      <c r="E6617" s="330" t="n">
        <v>4.06</v>
      </c>
      <c r="F6617" s="330" t="inlineStr"/>
    </row>
    <row r="6618" ht="45" customHeight="1" s="496">
      <c r="A6618" s="330" t="n">
        <v>104412</v>
      </c>
      <c r="B6618" s="331" t="inlineStr">
        <is>
          <t>ESTUCAMENTO PARA QUALQUER REVESTIMENTO, EM TETO DO SISTEMA DE PAREDES DE CONCRETO, EM AMBIENTES COM ÁREA MAIOR OU IGUAL A 10 M², UTILIZAÇÃO DE ARGAMASSA COLANTE. AF_12/2024</t>
        </is>
      </c>
      <c r="C6618" s="330" t="inlineStr">
        <is>
          <t>M2</t>
        </is>
      </c>
      <c r="D6618" s="330" t="n">
        <v>3.48</v>
      </c>
      <c r="E6618" s="330" t="n">
        <v>3.65</v>
      </c>
      <c r="F6618" s="330" t="inlineStr"/>
    </row>
    <row r="6619" ht="45" customHeight="1" s="496">
      <c r="A6619" s="330" t="n">
        <v>104413</v>
      </c>
      <c r="B6619" s="331" t="inlineStr">
        <is>
          <t>ESTUCAMENTO PARA QUALQUER REVESTIMENTO, EM TETO DO SISTEMA DE PAREDES DE CONCRETO, EM AMBIENTES COM ÁREA MENOR OU IGUAL A 5 M², UTILIZAÇÃO DE ARGAMASSA COLANTE. AF_12/2024</t>
        </is>
      </c>
      <c r="C6619" s="330" t="inlineStr">
        <is>
          <t>M2</t>
        </is>
      </c>
      <c r="D6619" s="330" t="n">
        <v>5.87</v>
      </c>
      <c r="E6619" s="330" t="n">
        <v>6.16</v>
      </c>
      <c r="F6619" s="330" t="inlineStr"/>
    </row>
    <row r="6620" ht="15" customHeight="1" s="496">
      <c r="A6620" s="330" t="n">
        <v>96374</v>
      </c>
      <c r="B6620" s="331" t="inlineStr">
        <is>
          <t>INSTALAÇÃO DE REFORÇO DE MADEIRA EM PAREDE DRYWALL. AF_07/2023</t>
        </is>
      </c>
      <c r="C6620" s="330" t="inlineStr">
        <is>
          <t>M</t>
        </is>
      </c>
      <c r="D6620" s="330" t="n">
        <v>20.59</v>
      </c>
      <c r="E6620" s="330" t="n">
        <v>20.76</v>
      </c>
      <c r="F6620" s="330" t="inlineStr"/>
    </row>
    <row r="6621" ht="15" customHeight="1" s="496">
      <c r="A6621" s="330" t="n">
        <v>96373</v>
      </c>
      <c r="B6621" s="331" t="inlineStr">
        <is>
          <t>INSTALAÇÃO DE REFORÇO METÁLICO EM PAREDE DRYWALL. AF_07/2023</t>
        </is>
      </c>
      <c r="C6621" s="330" t="inlineStr">
        <is>
          <t>M</t>
        </is>
      </c>
      <c r="D6621" s="330" t="n">
        <v>11.47</v>
      </c>
      <c r="E6621" s="330" t="n">
        <v>11.61</v>
      </c>
      <c r="F6621" s="330" t="inlineStr"/>
    </row>
    <row r="6622" ht="45" customHeight="1" s="496">
      <c r="A6622" s="330" t="n">
        <v>96368</v>
      </c>
      <c r="B6622" s="331" t="inlineStr">
        <is>
          <t>PAREDE COM SISTEMA EM CHAPAS DE GESSO PARA DRYWALL, USO INTERNO COM DUAS FACES DUPLAS E ESTRUTURA METÁLICA COM GUIAS DUPLAS, SEM VÃOS. AF_07/2023_PS</t>
        </is>
      </c>
      <c r="C6622" s="330" t="inlineStr">
        <is>
          <t>M2</t>
        </is>
      </c>
      <c r="D6622" s="330" t="n">
        <v>183.15</v>
      </c>
      <c r="E6622" s="330" t="n">
        <v>184.78</v>
      </c>
      <c r="F6622" s="330" t="inlineStr">
        <is>
          <t>AS</t>
        </is>
      </c>
    </row>
    <row r="6623" ht="45" customHeight="1" s="496">
      <c r="A6623" s="330" t="n">
        <v>96364</v>
      </c>
      <c r="B6623" s="331" t="inlineStr">
        <is>
          <t>PAREDE COM SISTEMA EM CHAPAS DE GESSO PARA DRYWALL, USO INTERNO COM UMA FACE SIMPLES E OUTRA FACE DUPLA E ESTRUTURA METÁLICA COM GUIAS DUPLAS, SEM VÃOS. AF_07/2023_PS</t>
        </is>
      </c>
      <c r="C6623" s="330" t="inlineStr">
        <is>
          <t>M2</t>
        </is>
      </c>
      <c r="D6623" s="330" t="n">
        <v>154.55</v>
      </c>
      <c r="E6623" s="330" t="n">
        <v>155.99</v>
      </c>
      <c r="F6623" s="330" t="inlineStr">
        <is>
          <t>AS</t>
        </is>
      </c>
    </row>
    <row r="6624" ht="60" customHeight="1" s="496">
      <c r="A6624" s="330" t="n">
        <v>96369</v>
      </c>
      <c r="B6624" s="331" t="inlineStr">
        <is>
          <t>PAREDE COM SISTEMA EM CHAPAS DE GESSO PARA DRYWALL, USO INTERNO, COM DUAS FACES DUPLAS E ESTRUTURA METÁLICA COM GUIAS DUPLAS PARA PAREDES COM ÁREA LÍQUIDA MAIOR OU IGUAL A 6 M2, COM VÃOS. AF_07/2023_PS</t>
        </is>
      </c>
      <c r="C6624" s="330" t="inlineStr">
        <is>
          <t>M2</t>
        </is>
      </c>
      <c r="D6624" s="330" t="n">
        <v>206.34</v>
      </c>
      <c r="E6624" s="330" t="n">
        <v>208.28</v>
      </c>
      <c r="F6624" s="330" t="inlineStr">
        <is>
          <t>AS</t>
        </is>
      </c>
    </row>
    <row r="6625" ht="60" customHeight="1" s="496">
      <c r="A6625" s="330" t="n">
        <v>104723</v>
      </c>
      <c r="B6625" s="331" t="inlineStr">
        <is>
          <t>PAREDE COM SISTEMA EM CHAPAS DE GESSO PARA DRYWALL, USO INTERNO, COM DUAS FACES DUPLAS E ESTRUTURA METÁLICA COM GUIAS DUPLAS PARA PAREDES COM ÁREA LÍQUIDA MENOR QUE 6 M2, COM VÃOS. AF_07/2023_PS</t>
        </is>
      </c>
      <c r="C6625" s="330" t="inlineStr">
        <is>
          <t>M2</t>
        </is>
      </c>
      <c r="D6625" s="330" t="n">
        <v>247.51</v>
      </c>
      <c r="E6625" s="330" t="n">
        <v>250.07</v>
      </c>
      <c r="F6625" s="330" t="inlineStr">
        <is>
          <t>AS</t>
        </is>
      </c>
    </row>
    <row r="6626" ht="60" customHeight="1" s="496">
      <c r="A6626" s="330" t="n">
        <v>96367</v>
      </c>
      <c r="B6626" s="331" t="inlineStr">
        <is>
          <t>PAREDE COM SISTEMA EM CHAPAS DE GESSO PARA DRYWALL, USO INTERNO, COM DUAS FACES DUPLAS E ESTRUTURA METÁLICA COM GUIAS SIMPLES PARA PAREDES COM ÁREA LÍQUIDA MAIOR OU IGUAL A 6 M2, COM VÃOS. AF_07/2023_PS</t>
        </is>
      </c>
      <c r="C6626" s="330" t="inlineStr">
        <is>
          <t>M2</t>
        </is>
      </c>
      <c r="D6626" s="330" t="n">
        <v>167.74</v>
      </c>
      <c r="E6626" s="330" t="n">
        <v>169.41</v>
      </c>
      <c r="F6626" s="330" t="inlineStr">
        <is>
          <t>AS</t>
        </is>
      </c>
    </row>
    <row r="6627" ht="60" customHeight="1" s="496">
      <c r="A6627" s="330" t="n">
        <v>104722</v>
      </c>
      <c r="B6627" s="331" t="inlineStr">
        <is>
          <t>PAREDE COM SISTEMA EM CHAPAS DE GESSO PARA DRYWALL, USO INTERNO, COM DUAS FACES DUPLAS E ESTRUTURA METÁLICA COM GUIAS SIMPLES PARA PAREDES COM ÁREA LÍQUIDA MENOR QUE 6 M2, COM VÃOS. AF_07/2023_PS</t>
        </is>
      </c>
      <c r="C6627" s="330" t="inlineStr">
        <is>
          <t>M2</t>
        </is>
      </c>
      <c r="D6627" s="330" t="n">
        <v>191.49</v>
      </c>
      <c r="E6627" s="330" t="n">
        <v>193.63</v>
      </c>
      <c r="F6627" s="330" t="inlineStr">
        <is>
          <t>AS</t>
        </is>
      </c>
    </row>
    <row r="6628" ht="45" customHeight="1" s="496">
      <c r="A6628" s="330" t="n">
        <v>96366</v>
      </c>
      <c r="B6628" s="331" t="inlineStr">
        <is>
          <t>PAREDE COM SISTEMA EM CHAPAS DE GESSO PARA DRYWALL, USO INTERNO, COM DUAS FACES DUPLAS E ESTRUTURA METÁLICA COM GUIAS SIMPLES, SEM VÃOS. AF_07/2023_PS</t>
        </is>
      </c>
      <c r="C6628" s="330" t="inlineStr">
        <is>
          <t>M2</t>
        </is>
      </c>
      <c r="D6628" s="330" t="n">
        <v>154.75</v>
      </c>
      <c r="E6628" s="330" t="n">
        <v>156.19</v>
      </c>
      <c r="F6628" s="330" t="inlineStr">
        <is>
          <t>AS</t>
        </is>
      </c>
    </row>
    <row r="6629" ht="60" customHeight="1" s="496">
      <c r="A6629" s="330" t="n">
        <v>96361</v>
      </c>
      <c r="B6629" s="331" t="inlineStr">
        <is>
          <t>PAREDE COM SISTEMA EM CHAPAS DE GESSO PARA DRYWALL, USO INTERNO, COM DUAS FACES SIMPLES E ESTRUTURA METÁLICA COM GUIAS DUPLAS PARA PAREDES COM ÁREA LÍQUIDA MAIOR OU IGUAL A 6 M2, COM VÃOS. AF_07/2023_PS</t>
        </is>
      </c>
      <c r="C6629" s="330" t="inlineStr">
        <is>
          <t>M2</t>
        </is>
      </c>
      <c r="D6629" s="330" t="n">
        <v>147.76</v>
      </c>
      <c r="E6629" s="330" t="n">
        <v>149.25</v>
      </c>
      <c r="F6629" s="330" t="inlineStr">
        <is>
          <t>AS</t>
        </is>
      </c>
    </row>
    <row r="6630" ht="60" customHeight="1" s="496">
      <c r="A6630" s="330" t="n">
        <v>104719</v>
      </c>
      <c r="B6630" s="331" t="inlineStr">
        <is>
          <t>PAREDE COM SISTEMA EM CHAPAS DE GESSO PARA DRYWALL, USO INTERNO, COM DUAS FACES SIMPLES E ESTRUTURA METÁLICA COM GUIAS DUPLAS PARA PAREDES COM ÁREA LÍQUIDA MENOR QUE 6 M2, COM VÃOS. AF_07/2023_PS</t>
        </is>
      </c>
      <c r="C6630" s="330" t="inlineStr">
        <is>
          <t>M2</t>
        </is>
      </c>
      <c r="D6630" s="330" t="n">
        <v>186.16</v>
      </c>
      <c r="E6630" s="330" t="n">
        <v>188.11</v>
      </c>
      <c r="F6630" s="330" t="inlineStr">
        <is>
          <t>AS</t>
        </is>
      </c>
    </row>
    <row r="6631" ht="45" customHeight="1" s="496">
      <c r="A6631" s="330" t="n">
        <v>96360</v>
      </c>
      <c r="B6631" s="331" t="inlineStr">
        <is>
          <t>PAREDE COM SISTEMA EM CHAPAS DE GESSO PARA DRYWALL, USO INTERNO, COM DUAS FACES SIMPLES E ESTRUTURA METÁLICA COM GUIAS DUPLAS, SEM VÃOS. AF_07/2023_PS</t>
        </is>
      </c>
      <c r="C6631" s="330" t="inlineStr">
        <is>
          <t>M2</t>
        </is>
      </c>
      <c r="D6631" s="330" t="n">
        <v>125.97</v>
      </c>
      <c r="E6631" s="330" t="n">
        <v>127.23</v>
      </c>
      <c r="F6631" s="330" t="inlineStr">
        <is>
          <t>AS</t>
        </is>
      </c>
    </row>
    <row r="6632" ht="60" customHeight="1" s="496">
      <c r="A6632" s="330" t="n">
        <v>96359</v>
      </c>
      <c r="B6632" s="331" t="inlineStr">
        <is>
          <t>PAREDE COM SISTEMA EM CHAPAS DE GESSO PARA DRYWALL, USO INTERNO, COM DUAS FACES SIMPLES E ESTRUTURA METÁLICA COM GUIAS SIMPLES PARA PAREDES COM ÁREA LÍQUIDA MAIOR OU IGUAL A 6 M2, COM VÃOS. AF_07/2023_PS</t>
        </is>
      </c>
      <c r="C6632" s="330" t="inlineStr">
        <is>
          <t>M2</t>
        </is>
      </c>
      <c r="D6632" s="330" t="n">
        <v>109.18</v>
      </c>
      <c r="E6632" s="330" t="n">
        <v>110.4</v>
      </c>
      <c r="F6632" s="330" t="inlineStr">
        <is>
          <t>AS</t>
        </is>
      </c>
    </row>
    <row r="6633" ht="60" customHeight="1" s="496">
      <c r="A6633" s="330" t="n">
        <v>104718</v>
      </c>
      <c r="B6633" s="331" t="inlineStr">
        <is>
          <t>PAREDE COM SISTEMA EM CHAPAS DE GESSO PARA DRYWALL, USO INTERNO, COM DUAS FACES SIMPLES E ESTRUTURA METÁLICA COM GUIAS SIMPLES PARA PAREDES COM ÁREA LÍQUIDA MENOR QUE 6 M2, COM VÃOS. AF_07/2023_PS</t>
        </is>
      </c>
      <c r="C6633" s="330" t="inlineStr">
        <is>
          <t>M2</t>
        </is>
      </c>
      <c r="D6633" s="330" t="n">
        <v>130.13</v>
      </c>
      <c r="E6633" s="330" t="n">
        <v>131.68</v>
      </c>
      <c r="F6633" s="330" t="inlineStr">
        <is>
          <t>AS</t>
        </is>
      </c>
    </row>
    <row r="6634" ht="45" customHeight="1" s="496">
      <c r="A6634" s="330" t="n">
        <v>96358</v>
      </c>
      <c r="B6634" s="331" t="inlineStr">
        <is>
          <t>PAREDE COM SISTEMA EM CHAPAS DE GESSO PARA DRYWALL, USO INTERNO, COM DUAS FACES SIMPLES E ESTRUTURA METÁLICA COM GUIAS SIMPLES, SEM VÃOS. AF_07/2023_PS</t>
        </is>
      </c>
      <c r="C6634" s="330" t="inlineStr">
        <is>
          <t>M2</t>
        </is>
      </c>
      <c r="D6634" s="330" t="n">
        <v>97.59</v>
      </c>
      <c r="E6634" s="330" t="n">
        <v>98.66</v>
      </c>
      <c r="F6634" s="330" t="inlineStr">
        <is>
          <t>AS</t>
        </is>
      </c>
    </row>
    <row r="6635" ht="60" customHeight="1" s="496">
      <c r="A6635" s="330" t="n">
        <v>96371</v>
      </c>
      <c r="B6635" s="331" t="inlineStr">
        <is>
          <t>PAREDE COM SISTEMA EM CHAPAS DE GESSO PARA DRYWALL, USO INTERNO, COM UMA FACE SIMPLES E ESTRUTURA METÁLICA COM GUIAS SIMPLES PARA PAREDES COM ÁREA LÍQUIDA MAIOR OU IGUAL A 6 M2, COM VÃOS. AF_07/2023_PS</t>
        </is>
      </c>
      <c r="C6635" s="330" t="inlineStr">
        <is>
          <t>M2</t>
        </is>
      </c>
      <c r="D6635" s="330" t="n">
        <v>75.27</v>
      </c>
      <c r="E6635" s="330" t="n">
        <v>76.09</v>
      </c>
      <c r="F6635" s="330" t="inlineStr">
        <is>
          <t>AS</t>
        </is>
      </c>
    </row>
    <row r="6636" ht="60" customHeight="1" s="496">
      <c r="A6636" s="330" t="n">
        <v>104724</v>
      </c>
      <c r="B6636" s="331" t="inlineStr">
        <is>
          <t>PAREDE COM SISTEMA EM CHAPAS DE GESSO PARA DRYWALL, USO INTERNO, COM UMA FACE SIMPLES E ESTRUTURA METÁLICA COM GUIAS SIMPLES PARA PAREDES COM ÁREA LÍQUIDA MENOR QUE 6 M2, COM VÃOS. AF_07/2023_PS</t>
        </is>
      </c>
      <c r="C6636" s="330" t="inlineStr">
        <is>
          <t>M2</t>
        </is>
      </c>
      <c r="D6636" s="330" t="n">
        <v>94.81999999999999</v>
      </c>
      <c r="E6636" s="330" t="n">
        <v>95.88</v>
      </c>
      <c r="F6636" s="330" t="inlineStr">
        <is>
          <t>AS</t>
        </is>
      </c>
    </row>
    <row r="6637" ht="45" customHeight="1" s="496">
      <c r="A6637" s="330" t="n">
        <v>96370</v>
      </c>
      <c r="B6637" s="331" t="inlineStr">
        <is>
          <t>PAREDE COM SISTEMA EM CHAPAS DE GESSO PARA DRYWALL, USO INTERNO, COM UMA FACE SIMPLES E ESTRUTURA METÁLICA COM GUIAS SIMPLES, SEM VÃOS. AF_07/2023_PS</t>
        </is>
      </c>
      <c r="C6637" s="330" t="inlineStr">
        <is>
          <t>M2</t>
        </is>
      </c>
      <c r="D6637" s="330" t="n">
        <v>64.40000000000001</v>
      </c>
      <c r="E6637" s="330" t="n">
        <v>65.11</v>
      </c>
      <c r="F6637" s="330" t="inlineStr">
        <is>
          <t>AS</t>
        </is>
      </c>
    </row>
    <row r="6638" ht="60" customHeight="1" s="496">
      <c r="A6638" s="330" t="n">
        <v>96365</v>
      </c>
      <c r="B6638" s="331" t="inlineStr">
        <is>
          <t>PAREDE COM SISTEMA EM CHAPAS DE GESSO PARA DRYWALL, USO INTERNO, COM UMA FACE SIMPLES E OUTRA FACE DUPLA E ESTRUTURA METÁLICA COM GUIAS DUPLAS PARA PAREDES COM ÁREA LÍQUIDA MAIOR OU IGUAL A 6 M2, COM VÃOS. AF_07/2023_PS</t>
        </is>
      </c>
      <c r="C6638" s="330" t="inlineStr">
        <is>
          <t>M2</t>
        </is>
      </c>
      <c r="D6638" s="330" t="n">
        <v>177.06</v>
      </c>
      <c r="E6638" s="330" t="n">
        <v>178.77</v>
      </c>
      <c r="F6638" s="330" t="inlineStr">
        <is>
          <t>AS</t>
        </is>
      </c>
    </row>
    <row r="6639" ht="60" customHeight="1" s="496">
      <c r="A6639" s="330" t="n">
        <v>104721</v>
      </c>
      <c r="B6639" s="331" t="inlineStr">
        <is>
          <t>PAREDE COM SISTEMA EM CHAPAS DE GESSO PARA DRYWALL, USO INTERNO, COM UMA FACE SIMPLES E OUTRA FACE DUPLA E ESTRUTURA METÁLICA COM GUIAS DUPLAS PARA PAREDES COM ÁREA LÍQUIDA MENOR QUE 6 M2, COM VÃOS. AF_07/2023_PS</t>
        </is>
      </c>
      <c r="C6639" s="330" t="inlineStr">
        <is>
          <t>M2</t>
        </is>
      </c>
      <c r="D6639" s="330" t="n">
        <v>216.83</v>
      </c>
      <c r="E6639" s="330" t="n">
        <v>219.09</v>
      </c>
      <c r="F6639" s="330" t="inlineStr">
        <is>
          <t>AS</t>
        </is>
      </c>
    </row>
    <row r="6640" ht="60" customHeight="1" s="496">
      <c r="A6640" s="330" t="n">
        <v>96363</v>
      </c>
      <c r="B6640" s="331" t="inlineStr">
        <is>
          <t>PAREDE COM SISTEMA EM CHAPAS DE GESSO PARA DRYWALL, USO INTERNO, COM UMA FACE SIMPLES E OUTRA FACE DUPLA E ESTRUTURA METÁLICA COM GUIAS SIMPLES PARA PAREDES COM ÁREA LÍQUIDA MAIOR OU IGUAL A 6 M2, COM VÃOS. AF_07/2023_PS</t>
        </is>
      </c>
      <c r="C6640" s="330" t="inlineStr">
        <is>
          <t>M2</t>
        </is>
      </c>
      <c r="D6640" s="330" t="n">
        <v>138.46</v>
      </c>
      <c r="E6640" s="330" t="n">
        <v>139.89</v>
      </c>
      <c r="F6640" s="330" t="inlineStr">
        <is>
          <t>AS</t>
        </is>
      </c>
    </row>
    <row r="6641" ht="60" customHeight="1" s="496">
      <c r="A6641" s="330" t="n">
        <v>104720</v>
      </c>
      <c r="B6641" s="331" t="inlineStr">
        <is>
          <t>PAREDE COM SISTEMA EM CHAPAS DE GESSO PARA DRYWALL, USO INTERNO, COM UMA FACE SIMPLES E OUTRA FACE DUPLA E ESTRUTURA METÁLICA COM GUIAS SIMPLES PARA PAREDES COM ÁREA LÍQUIDA MENOR QUE 6 M2, COM VÃOS. AF_07/2023_PS</t>
        </is>
      </c>
      <c r="C6641" s="330" t="inlineStr">
        <is>
          <t>M2</t>
        </is>
      </c>
      <c r="D6641" s="330" t="n">
        <v>160.8</v>
      </c>
      <c r="E6641" s="330" t="n">
        <v>162.65</v>
      </c>
      <c r="F6641" s="330" t="inlineStr">
        <is>
          <t>AS</t>
        </is>
      </c>
    </row>
    <row r="6642" ht="45" customHeight="1" s="496">
      <c r="A6642" s="330" t="n">
        <v>96362</v>
      </c>
      <c r="B6642" s="331" t="inlineStr">
        <is>
          <t>PAREDE COM SISTEMA EM CHAPAS DE GESSO PARA DRYWALL, USO INTERNO, COM UMA FACE SIMPLES E OUTRA FACE DUPLA E ESTRUTURA METÁLICA COM GUIAS SIMPLES, SEM VÃOS. AF_07/2023_PS</t>
        </is>
      </c>
      <c r="C6642" s="330" t="inlineStr">
        <is>
          <t>M2</t>
        </is>
      </c>
      <c r="D6642" s="330" t="n">
        <v>126.16</v>
      </c>
      <c r="E6642" s="330" t="n">
        <v>127.42</v>
      </c>
      <c r="F6642" s="330" t="inlineStr">
        <is>
          <t>AS</t>
        </is>
      </c>
    </row>
    <row r="6643" ht="45" customHeight="1" s="496">
      <c r="A6643" s="330" t="n">
        <v>103191</v>
      </c>
      <c r="B6643" s="331" t="inlineStr">
        <is>
          <t>INSTALAÇÃO DE ALONGADOR COM TRÊS ALTURAS, EM TUBO DE AÇO CARBONO - EQUIPAMENTO DE GINASTICA PARA ACADEMIA AO AR LIVRE / ACADEMIA DA TERCEIRA IDADE - ATI, INSTALADO SOBRE SOLO. AF_10/2021</t>
        </is>
      </c>
      <c r="C6643" s="330" t="inlineStr">
        <is>
          <t>UN</t>
        </is>
      </c>
      <c r="D6643" s="330" t="n">
        <v>2392.26</v>
      </c>
      <c r="E6643" s="330" t="n">
        <v>2396.52</v>
      </c>
      <c r="F6643" s="330" t="inlineStr">
        <is>
          <t>AS</t>
        </is>
      </c>
    </row>
    <row r="6644" ht="60" customHeight="1" s="496">
      <c r="A6644" s="330" t="n">
        <v>103206</v>
      </c>
      <c r="B6644" s="331" t="inlineStr">
        <is>
          <t>INSTALAÇÃO DE ALONGADOR COM TRÊS ALTURAS, EM TUBO DE AÇO CARBONO - EQUIPAMENTO DE GINÁSTICA PARA ACADEMIA AO AR LIVRE / ACADEMIA DA TERCEIRA IDADE - ATI, INSTALADO SOBRE PISO DE CONCRETO EXISTENTE. AF_10/2021</t>
        </is>
      </c>
      <c r="C6644" s="330" t="inlineStr">
        <is>
          <t>UN</t>
        </is>
      </c>
      <c r="D6644" s="330" t="n">
        <v>2413.06</v>
      </c>
      <c r="E6644" s="330" t="n">
        <v>2419.03</v>
      </c>
      <c r="F6644" s="330" t="inlineStr">
        <is>
          <t>AS</t>
        </is>
      </c>
    </row>
    <row r="6645" ht="60" customHeight="1" s="496">
      <c r="A6645" s="330" t="n">
        <v>103185</v>
      </c>
      <c r="B6645" s="331" t="inlineStr">
        <is>
          <t>INSTALAÇÃO DE ESQUI TRIPLO, EM TUBO DE AÇO CARBONO - EQUIPAMENTO DE GINÁSTICA PARA ACADEMIA AO AR LIVRE / ACADEMIA DA TERCEIRA IDADE - ATI, INSTALADO SOBRE PISO DE CONCRETO EXISTENTE. AF_10/2021</t>
        </is>
      </c>
      <c r="C6645" s="330" t="inlineStr">
        <is>
          <t>UN</t>
        </is>
      </c>
      <c r="D6645" s="330" t="n">
        <v>6173</v>
      </c>
      <c r="E6645" s="330" t="n">
        <v>6180.48</v>
      </c>
      <c r="F6645" s="330" t="inlineStr">
        <is>
          <t>AS</t>
        </is>
      </c>
    </row>
    <row r="6646" ht="60" customHeight="1" s="496">
      <c r="A6646" s="330" t="n">
        <v>103186</v>
      </c>
      <c r="B6646" s="331" t="inlineStr">
        <is>
          <t>INSTALAÇÃO DE MULTIEXERCITADOR COM SEIS FUNÇÕES, EM TUBO DE AÇO CARBONO - EQUIPAMENTO DE GINÁSTICA PARA ACADEMIA AO AR LIVRE / ACADEMIA DA TERCEIRA IDADE - ATI, INSTALADO SOBRE PISO DE CONCRETO EXISTENTE. AF_10/2021</t>
        </is>
      </c>
      <c r="C6646" s="330" t="inlineStr">
        <is>
          <t>UN</t>
        </is>
      </c>
      <c r="D6646" s="330" t="n">
        <v>6494.81</v>
      </c>
      <c r="E6646" s="330" t="n">
        <v>6497.87</v>
      </c>
      <c r="F6646" s="330" t="inlineStr">
        <is>
          <t>AS</t>
        </is>
      </c>
    </row>
    <row r="6647" ht="60" customHeight="1" s="496">
      <c r="A6647" s="330" t="n">
        <v>103210</v>
      </c>
      <c r="B6647" s="331" t="inlineStr">
        <is>
          <t>INSTALAÇÃO DE PLACA ORIENTATIVA SOBRE EXERCÍCIOS, 2,00M X 1,00M, EM TUBO DE AÇO CARBONO - PARA ACADEMIA AO AR LIVRE / ACADEMIA DA TERCEIRA IDADE - ATI, INSTALADO SOBRE PISO DE CONCRETO EXISTENTE. AF_10/2021</t>
        </is>
      </c>
      <c r="C6647" s="330" t="inlineStr">
        <is>
          <t>UN</t>
        </is>
      </c>
      <c r="D6647" s="330" t="n">
        <v>2332.95</v>
      </c>
      <c r="E6647" s="330" t="n">
        <v>2343.8</v>
      </c>
      <c r="F6647" s="330" t="inlineStr">
        <is>
          <t>AS</t>
        </is>
      </c>
    </row>
    <row r="6648" ht="45" customHeight="1" s="496">
      <c r="A6648" s="330" t="n">
        <v>103195</v>
      </c>
      <c r="B6648" s="331" t="inlineStr">
        <is>
          <t>INSTALAÇÃO DE PLACA ORIENTATIVA SOBRE EXERCÍCIOS, 2,00M X 1,00M, EM TUBO DE AÇO CARBONO - PARA ACADEMIA AO AR LIVRE / ACADEMIA DA TERCEIRA IDADE - ATI, INSTALADO SOBRE SOLO. AF_10/2021</t>
        </is>
      </c>
      <c r="C6648" s="330" t="inlineStr">
        <is>
          <t>UN</t>
        </is>
      </c>
      <c r="D6648" s="330" t="n">
        <v>2207.1</v>
      </c>
      <c r="E6648" s="330" t="n">
        <v>2211.48</v>
      </c>
      <c r="F6648" s="330" t="inlineStr">
        <is>
          <t>AS</t>
        </is>
      </c>
    </row>
    <row r="6649" ht="60" customHeight="1" s="496">
      <c r="A6649" s="330" t="n">
        <v>103205</v>
      </c>
      <c r="B6649" s="331" t="inlineStr">
        <is>
          <t>INSTALAÇÃO DE PRESSÃO DE PERNAS TRIPLO, EM TUBO DE AÇO CARBONO - EQUIPAMENTO DE GINÁSTICA PARA ACADEMIA AO AR LIVRE / ACADEMIA DA TERCEIRA IDADE - ATI, INSTALADO SOBRE PISO DE CONCRETO EXISTENTE. AF_10/2021</t>
        </is>
      </c>
      <c r="C6649" s="330" t="inlineStr">
        <is>
          <t>UN</t>
        </is>
      </c>
      <c r="D6649" s="330" t="n">
        <v>4118.36</v>
      </c>
      <c r="E6649" s="330" t="n">
        <v>4125.28</v>
      </c>
      <c r="F6649" s="330" t="inlineStr">
        <is>
          <t>AS</t>
        </is>
      </c>
    </row>
    <row r="6650" ht="45" customHeight="1" s="496">
      <c r="A6650" s="330" t="n">
        <v>103190</v>
      </c>
      <c r="B6650" s="331" t="inlineStr">
        <is>
          <t>INSTALAÇÃO DE PRESSÃO DE PERNAS TRIPLO, EM TUBO DE AÇO CARBONO - EQUIPAMENTO DE GINÁSTICA PARA ACADEMIA AO AR LIVRE / ACADEMIA DA TERCEIRA IDADE - ATI, INSTALADO SOBRE SOLO. AF_10/2021</t>
        </is>
      </c>
      <c r="C6650" s="330" t="inlineStr">
        <is>
          <t>UN</t>
        </is>
      </c>
      <c r="D6650" s="330" t="n">
        <v>4097.57</v>
      </c>
      <c r="E6650" s="330" t="n">
        <v>4102.77</v>
      </c>
      <c r="F6650" s="330" t="inlineStr">
        <is>
          <t>AS</t>
        </is>
      </c>
    </row>
    <row r="6651" ht="60" customHeight="1" s="496">
      <c r="A6651" s="330" t="n">
        <v>103207</v>
      </c>
      <c r="B6651" s="331" t="inlineStr">
        <is>
          <t>INSTALAÇÃO DE ROTAÇÃO DIAGONAL DUPLA, APARELHO TRIPLO, EM TUBO DE AÇO CARBONO - EQUIPAMENTO DE GINÁSTICA PARA ACADEMIA AO AR LIVRE / ACADEMIA DA TERCEIRA IDADE - ATI, INSTALADO SOBRE PISO DE CONCRETO EXISTENTE. AF_10/2021</t>
        </is>
      </c>
      <c r="C6651" s="330" t="inlineStr">
        <is>
          <t>UN</t>
        </is>
      </c>
      <c r="D6651" s="330" t="n">
        <v>2566.7</v>
      </c>
      <c r="E6651" s="330" t="n">
        <v>2572.67</v>
      </c>
      <c r="F6651" s="330" t="inlineStr">
        <is>
          <t>AS</t>
        </is>
      </c>
    </row>
    <row r="6652" ht="60" customHeight="1" s="496">
      <c r="A6652" s="330" t="n">
        <v>103192</v>
      </c>
      <c r="B6652" s="331" t="inlineStr">
        <is>
          <t>INSTALAÇÃO DE ROTAÇÃO DIAGONAL DUPLA, APARELHO TRIPLO, EM TUBO DE AÇO CARBONO - EQUIPAMENTO DE GINÁSTICA PARA ACADEMIA AO AR LIVRE / ACADEMIA DA TERCEIRA IDADE - ATI, INSTALADO SOBRE SOLO. AF_10/2021</t>
        </is>
      </c>
      <c r="C6652" s="330" t="inlineStr">
        <is>
          <t>UN</t>
        </is>
      </c>
      <c r="D6652" s="330" t="n">
        <v>2545.9</v>
      </c>
      <c r="E6652" s="330" t="n">
        <v>2550.16</v>
      </c>
      <c r="F6652" s="330" t="inlineStr">
        <is>
          <t>AS</t>
        </is>
      </c>
    </row>
    <row r="6653" ht="60" customHeight="1" s="496">
      <c r="A6653" s="330" t="n">
        <v>103208</v>
      </c>
      <c r="B6653" s="331" t="inlineStr">
        <is>
          <t>INSTALAÇÃO DE ROTAÇÃO VERTICAL DUPLO, EM TUBO DE ACO CARBONO - EQUIPAMENTO DE GINASTICA PARA ACADEMIA AO AR LIVRE / ACADEMIA DA TERCEIRA IDADE - ATI, INSTALADO SOBRE PISO DE CONCRETO EXISTENTE. AF_10/2021</t>
        </is>
      </c>
      <c r="C6653" s="330" t="inlineStr">
        <is>
          <t>UN</t>
        </is>
      </c>
      <c r="D6653" s="330" t="n">
        <v>1985.43</v>
      </c>
      <c r="E6653" s="330" t="n">
        <v>1991.4</v>
      </c>
      <c r="F6653" s="330" t="inlineStr">
        <is>
          <t>AS</t>
        </is>
      </c>
    </row>
    <row r="6654" ht="45" customHeight="1" s="496">
      <c r="A6654" s="330" t="n">
        <v>103193</v>
      </c>
      <c r="B6654" s="331" t="inlineStr">
        <is>
          <t>INSTALAÇÃO DE ROTAÇÃO VERTICAL DUPLO, EM TUBO DE AÇO CARBONO - EQUIPAMENTO DE GINÁSTICA PARA ACADEMIA AO AR LIVRE / ACADEMIA DA TERCEIRA IDADE - ATI, INSTALADO SOBRE SOLO. AF_10/2021</t>
        </is>
      </c>
      <c r="C6654" s="330" t="inlineStr">
        <is>
          <t>UN</t>
        </is>
      </c>
      <c r="D6654" s="330" t="n">
        <v>1964.63</v>
      </c>
      <c r="E6654" s="330" t="n">
        <v>1968.89</v>
      </c>
      <c r="F6654" s="330" t="inlineStr">
        <is>
          <t>AS</t>
        </is>
      </c>
    </row>
    <row r="6655" ht="60" customHeight="1" s="496">
      <c r="A6655" s="330" t="n">
        <v>103187</v>
      </c>
      <c r="B6655" s="331" t="inlineStr">
        <is>
          <t>INSTALAÇÃO DE SIMULADOR DE CAMINHADA TRIPLO, EM TUBO DE AÇO CARBONO - EQUIPAMENTO DE GINÁSTICA PARA ACADEMIA AO AR LIVRE / ACADEMIA DA TERCEIRA IDADE - ATI, INSTALADO SOBRE PISO DE CONCRETO EXISTENTE. AF_10/2021</t>
        </is>
      </c>
      <c r="C6655" s="330" t="inlineStr">
        <is>
          <t>UN</t>
        </is>
      </c>
      <c r="D6655" s="330" t="n">
        <v>4890.34</v>
      </c>
      <c r="E6655" s="330" t="n">
        <v>4895.46</v>
      </c>
      <c r="F6655" s="330" t="inlineStr">
        <is>
          <t>AS</t>
        </is>
      </c>
    </row>
    <row r="6656" ht="60" customHeight="1" s="496">
      <c r="A6656" s="330" t="n">
        <v>103188</v>
      </c>
      <c r="B6656" s="331" t="inlineStr">
        <is>
          <t>INSTALAÇÃO DE SIMULADOR DE CAVALGADA TRIPLO, EM TUBO DE AÇO CARBONO - EQUIPAMENTO DE GINÁSTICA PARA ACADEMIA AO AR LIVRE / ACADEMIA DA TERCEIRA IDADE - ATI, INSTALADO SOBRE PISO DE CONCRETO EXISTENTE. AF_10/2021</t>
        </is>
      </c>
      <c r="C6656" s="330" t="inlineStr">
        <is>
          <t>UN</t>
        </is>
      </c>
      <c r="D6656" s="330" t="n">
        <v>5253.2</v>
      </c>
      <c r="E6656" s="330" t="n">
        <v>5257.14</v>
      </c>
      <c r="F6656" s="330" t="inlineStr">
        <is>
          <t>AS</t>
        </is>
      </c>
    </row>
    <row r="6657" ht="60" customHeight="1" s="496">
      <c r="A6657" s="330" t="n">
        <v>103189</v>
      </c>
      <c r="B6657" s="331" t="inlineStr">
        <is>
          <t>INSTALAÇÃO DE SIMULADOR DE REMO INDIVIDUAL, EM TUBO DE AÇO CARBONO - EQUIPAMENTO DE GINÁSTICA PARA ACADEMIA AO AR LIVRE / ACADEMIA DA TERCEIRA IDADE - ATI, INSTALADO SOBRE PISO DE CONCRETO EXISTENTE. AF_10/2021</t>
        </is>
      </c>
      <c r="C6657" s="330" t="inlineStr">
        <is>
          <t>UN</t>
        </is>
      </c>
      <c r="D6657" s="330" t="n">
        <v>2635.21</v>
      </c>
      <c r="E6657" s="330" t="n">
        <v>2637.96</v>
      </c>
      <c r="F6657" s="330" t="inlineStr">
        <is>
          <t>AS</t>
        </is>
      </c>
    </row>
    <row r="6658" ht="45" customHeight="1" s="496">
      <c r="A6658" s="330" t="n">
        <v>103209</v>
      </c>
      <c r="B6658" s="331" t="inlineStr">
        <is>
          <t>INSTALAÇÃO DE SURF DUPLO, EM TUBO DE AÇO CARBONO - EQUIPAMENTO DE GINÁSTICA PARA ACADEMIA AO AR LIVRE / ACADEMIA DA TERCEIRA IDADE - ATI, INSTALADO SOBRE PISO DE CONCRETO EXISTENTE. AF_10/2021</t>
        </is>
      </c>
      <c r="C6658" s="330" t="inlineStr">
        <is>
          <t>UN</t>
        </is>
      </c>
      <c r="D6658" s="330" t="n">
        <v>2843.4</v>
      </c>
      <c r="E6658" s="330" t="n">
        <v>2849.37</v>
      </c>
      <c r="F6658" s="330" t="inlineStr">
        <is>
          <t>AS</t>
        </is>
      </c>
    </row>
    <row r="6659" ht="45" customHeight="1" s="496">
      <c r="A6659" s="330" t="n">
        <v>103194</v>
      </c>
      <c r="B6659" s="331" t="inlineStr">
        <is>
          <t>INSTALAÇÃO DE SURF DUPLO, EM TUBO DE AÇO CARBONO - EQUIPAMENTO DE GINÁSTICA PARA ACADEMIA AO AR LIVRE / ACADEMIA DA TERCEIRA IDADE - ATI, INSTALADO SOBRE SOLO. AF_10/2021</t>
        </is>
      </c>
      <c r="C6659" s="330" t="inlineStr">
        <is>
          <t>UN</t>
        </is>
      </c>
      <c r="D6659" s="330" t="n">
        <v>2822.6</v>
      </c>
      <c r="E6659" s="330" t="n">
        <v>2826.86</v>
      </c>
      <c r="F6659" s="330" t="inlineStr">
        <is>
          <t>AS</t>
        </is>
      </c>
    </row>
    <row r="6660" ht="45" customHeight="1" s="496">
      <c r="A6660" s="330" t="n">
        <v>94992</v>
      </c>
      <c r="B6660" s="331" t="inlineStr">
        <is>
          <t>EXECUÇÃO DE PASSEIO (CALÇADA) OU PISO DE CONCRETO COM CONCRETO MOLDADO IN LOCO, FEITO EM OBRA, ACABAMENTO CONVENCIONAL, ESPESSURA 6 CM, ARMADO. AF_08/2022</t>
        </is>
      </c>
      <c r="C6660" s="330" t="inlineStr">
        <is>
          <t>M2</t>
        </is>
      </c>
      <c r="D6660" s="330" t="n">
        <v>98.33</v>
      </c>
      <c r="E6660" s="330" t="n">
        <v>99.47</v>
      </c>
      <c r="F6660" s="330" t="inlineStr"/>
    </row>
    <row r="6661" ht="45" customHeight="1" s="496">
      <c r="A6661" s="330" t="n">
        <v>94994</v>
      </c>
      <c r="B6661" s="331" t="inlineStr">
        <is>
          <t>EXECUÇÃO DE PASSEIO (CALÇADA) OU PISO DE CONCRETO COM CONCRETO MOLDADO IN LOCO, FEITO EM OBRA, ACABAMENTO CONVENCIONAL, ESPESSURA 8 CM, ARMADO. AF_08/2022</t>
        </is>
      </c>
      <c r="C6661" s="330" t="inlineStr">
        <is>
          <t>M2</t>
        </is>
      </c>
      <c r="D6661" s="330" t="n">
        <v>119.73</v>
      </c>
      <c r="E6661" s="330" t="n">
        <v>121.21</v>
      </c>
      <c r="F6661" s="330" t="inlineStr">
        <is>
          <t>AS</t>
        </is>
      </c>
    </row>
    <row r="6662" ht="45" customHeight="1" s="496">
      <c r="A6662" s="330" t="n">
        <v>94990</v>
      </c>
      <c r="B6662" s="331" t="inlineStr">
        <is>
          <t>EXECUÇÃO DE PASSEIO (CALÇADA) OU PISO DE CONCRETO COM CONCRETO MOLDADO IN LOCO, FEITO EM OBRA, ACABAMENTO CONVENCIONAL, NÃO ARMADO. AF_08/2022</t>
        </is>
      </c>
      <c r="C6662" s="330" t="inlineStr">
        <is>
          <t>M3</t>
        </is>
      </c>
      <c r="D6662" s="330" t="n">
        <v>1047.06</v>
      </c>
      <c r="E6662" s="330" t="n">
        <v>1062.89</v>
      </c>
      <c r="F6662" s="330" t="inlineStr">
        <is>
          <t>AS</t>
        </is>
      </c>
    </row>
    <row r="6663" ht="45" customHeight="1" s="496">
      <c r="A6663" s="330" t="n">
        <v>94991</v>
      </c>
      <c r="B6663" s="331" t="inlineStr">
        <is>
          <t>EXECUÇÃO DE PASSEIO (CALÇADA) OU PISO DE CONCRETO COM CONCRETO MOLDADO IN LOCO, USINADO C20, ACABAMENTO CONVENCIONAL, NÃO ARMADO. AF_08/2022</t>
        </is>
      </c>
      <c r="C6663" s="330" t="inlineStr">
        <is>
          <t>M3</t>
        </is>
      </c>
      <c r="D6663" s="330" t="n">
        <v>1190.94</v>
      </c>
      <c r="E6663" s="330" t="n">
        <v>1195.97</v>
      </c>
      <c r="F6663" s="330" t="inlineStr">
        <is>
          <t>AS</t>
        </is>
      </c>
    </row>
    <row r="6664" ht="45" customHeight="1" s="496">
      <c r="A6664" s="330" t="n">
        <v>104626</v>
      </c>
      <c r="B6664" s="331" t="inlineStr">
        <is>
          <t>EXECUÇÃO DE PASSEIO (CALÇADA) OU PISO DE CONCRETO COM CONCRETO MOLDADO IN LOCO, USINADO C25, ACABAMENTO CONVENCIONAL, NÃO ARMADO. AF_03/2023</t>
        </is>
      </c>
      <c r="C6664" s="330" t="inlineStr">
        <is>
          <t>M3</t>
        </is>
      </c>
      <c r="D6664" s="330" t="n">
        <v>1220.97</v>
      </c>
      <c r="E6664" s="330" t="n">
        <v>1226</v>
      </c>
      <c r="F6664" s="330" t="inlineStr">
        <is>
          <t>AS</t>
        </is>
      </c>
    </row>
    <row r="6665" ht="45" customHeight="1" s="496">
      <c r="A6665" s="330" t="n">
        <v>94993</v>
      </c>
      <c r="B6665" s="331" t="inlineStr">
        <is>
          <t>EXECUÇÃO DE PASSEIO (CALÇADA) OU PISO DE CONCRETO COM CONCRETO MOLDADO IN LOCO, USINADO, ACABAMENTO CONVENCIONAL, ESPESSURA 6 CM, ARMADO. AF_08/2022</t>
        </is>
      </c>
      <c r="C6665" s="330" t="inlineStr">
        <is>
          <t>M2</t>
        </is>
      </c>
      <c r="D6665" s="330" t="n">
        <v>106.97</v>
      </c>
      <c r="E6665" s="330" t="n">
        <v>107.45</v>
      </c>
      <c r="F6665" s="330" t="inlineStr"/>
    </row>
    <row r="6666" ht="45" customHeight="1" s="496">
      <c r="A6666" s="330" t="n">
        <v>94995</v>
      </c>
      <c r="B6666" s="331" t="inlineStr">
        <is>
          <t>EXECUÇÃO DE PASSEIO (CALÇADA) OU PISO DE CONCRETO COM CONCRETO MOLDADO IN LOCO, USINADO, ACABAMENTO CONVENCIONAL, ESPESSURA 8 CM, ARMADO. AF_08/2022</t>
        </is>
      </c>
      <c r="C6666" s="330" t="inlineStr">
        <is>
          <t>M2</t>
        </is>
      </c>
      <c r="D6666" s="330" t="n">
        <v>131.24</v>
      </c>
      <c r="E6666" s="330" t="n">
        <v>131.85</v>
      </c>
      <c r="F6666" s="330" t="inlineStr">
        <is>
          <t>AS</t>
        </is>
      </c>
    </row>
    <row r="6667" ht="30" customHeight="1" s="496">
      <c r="A6667" s="330" t="n">
        <v>101169</v>
      </c>
      <c r="B6667" s="331" t="inlineStr">
        <is>
          <t>EXECUÇÃO DE PAVIMENTO EM PARALELEPÍPEDOS, REJUNTAMENTO COM ARGAMASSA TRAÇO 1:3 (CIMENTO E AREIA). AF_05/2020</t>
        </is>
      </c>
      <c r="C6667" s="330" t="inlineStr">
        <is>
          <t>M2</t>
        </is>
      </c>
      <c r="D6667" s="330" t="n">
        <v>350.34</v>
      </c>
      <c r="E6667" s="330" t="n">
        <v>351.78</v>
      </c>
      <c r="F6667" s="330" t="inlineStr"/>
    </row>
    <row r="6668" ht="30" customHeight="1" s="496">
      <c r="A6668" s="330" t="n">
        <v>101167</v>
      </c>
      <c r="B6668" s="331" t="inlineStr">
        <is>
          <t>EXECUÇÃO DE PAVIMENTO EM PARALELEPÍPEDOS, REJUNTAMENTO COM PÓ DE PEDRA. AF_05/2020</t>
        </is>
      </c>
      <c r="C6668" s="330" t="inlineStr">
        <is>
          <t>M2</t>
        </is>
      </c>
      <c r="D6668" s="330" t="n">
        <v>335.81</v>
      </c>
      <c r="E6668" s="330" t="n">
        <v>336.9</v>
      </c>
      <c r="F6668" s="330" t="inlineStr"/>
    </row>
    <row r="6669" ht="30" customHeight="1" s="496">
      <c r="A6669" s="330" t="n">
        <v>101172</v>
      </c>
      <c r="B6669" s="331" t="inlineStr">
        <is>
          <t>EXECUÇÃO DE PAVIMENTO EM PEDRAS POLIÉDRICAS, REJUNTAMENTO COM ARGAMASSA TRAÇO 1:3 (CIMENTO E AREIA). AF_05/2020</t>
        </is>
      </c>
      <c r="C6669" s="330" t="inlineStr">
        <is>
          <t>M2</t>
        </is>
      </c>
      <c r="D6669" s="330" t="n">
        <v>106.45</v>
      </c>
      <c r="E6669" s="330" t="n">
        <v>107.81</v>
      </c>
      <c r="F6669" s="330" t="inlineStr"/>
    </row>
    <row r="6670" ht="30" customHeight="1" s="496">
      <c r="A6670" s="330" t="n">
        <v>101170</v>
      </c>
      <c r="B6670" s="331" t="inlineStr">
        <is>
          <t>EXECUÇÃO DE PAVIMENTO EM PEDRAS POLIÉDRICAS, REJUNTAMENTO COM PÓ DE PEDRA. AF_05/2020</t>
        </is>
      </c>
      <c r="C6670" s="330" t="inlineStr">
        <is>
          <t>M2</t>
        </is>
      </c>
      <c r="D6670" s="330" t="n">
        <v>81.68000000000001</v>
      </c>
      <c r="E6670" s="330" t="n">
        <v>82.54000000000001</v>
      </c>
      <c r="F6670" s="330" t="inlineStr"/>
    </row>
    <row r="6671" ht="30" customHeight="1" s="496">
      <c r="A6671" s="330" t="n">
        <v>92402</v>
      </c>
      <c r="B6671" s="331" t="inlineStr">
        <is>
          <t>EXECUÇÃO DE PASSEIO EM PISO INTERTRAVADO, COM BLOCO 16 FACES DE 22 X 11 CM, ESPESSURA 6 CM. AF_10/2022</t>
        </is>
      </c>
      <c r="C6671" s="330" t="inlineStr">
        <is>
          <t>M2</t>
        </is>
      </c>
      <c r="D6671" s="330" t="n">
        <v>121.7</v>
      </c>
      <c r="E6671" s="330" t="n">
        <v>122.56</v>
      </c>
      <c r="F6671" s="330" t="inlineStr"/>
    </row>
    <row r="6672" ht="30" customHeight="1" s="496">
      <c r="A6672" s="330" t="n">
        <v>104432</v>
      </c>
      <c r="B6672" s="331" t="inlineStr">
        <is>
          <t>EXECUÇÃO DE PASSEIO EM PISO INTERTRAVADO, COM BLOCO RAQUETE 22 X 13,5 CM, ESPESSURA 6 CM. AF_10/2022</t>
        </is>
      </c>
      <c r="C6672" s="330" t="inlineStr">
        <is>
          <t>M2</t>
        </is>
      </c>
      <c r="D6672" s="330" t="n">
        <v>152.99</v>
      </c>
      <c r="E6672" s="330" t="n">
        <v>154.17</v>
      </c>
      <c r="F6672" s="330" t="inlineStr"/>
    </row>
    <row r="6673" ht="30" customHeight="1" s="496">
      <c r="A6673" s="330" t="n">
        <v>93679</v>
      </c>
      <c r="B6673" s="331" t="inlineStr">
        <is>
          <t>EXECUÇÃO DE PASSEIO EM PISO INTERTRAVADO, COM BLOCO RETANGULAR COLORIDO DE 20 X 10 CM, ESPESSURA 6 CM. AF_10/2022</t>
        </is>
      </c>
      <c r="C6673" s="330" t="inlineStr">
        <is>
          <t>M2</t>
        </is>
      </c>
      <c r="D6673" s="330" t="n">
        <v>148.78</v>
      </c>
      <c r="E6673" s="330" t="n">
        <v>149.78</v>
      </c>
      <c r="F6673" s="330" t="inlineStr"/>
    </row>
    <row r="6674" ht="30" customHeight="1" s="496">
      <c r="A6674" s="330" t="n">
        <v>92396</v>
      </c>
      <c r="B6674" s="331" t="inlineStr">
        <is>
          <t>EXECUÇÃO DE PASSEIO EM PISO INTERTRAVADO, COM BLOCO RETANGULAR COR NATURAL DE 20 X 10 CM, ESPESSURA 6 CM. AF_10/2022</t>
        </is>
      </c>
      <c r="C6674" s="330" t="inlineStr">
        <is>
          <t>M2</t>
        </is>
      </c>
      <c r="D6674" s="330" t="n">
        <v>123.95</v>
      </c>
      <c r="E6674" s="330" t="n">
        <v>124.95</v>
      </c>
      <c r="F6674" s="330" t="inlineStr"/>
    </row>
    <row r="6675" ht="30" customHeight="1" s="496">
      <c r="A6675" s="330" t="n">
        <v>92406</v>
      </c>
      <c r="B6675" s="331" t="inlineStr">
        <is>
          <t>EXECUÇÃO DE PAVIMENTO EM PISO INTERTRAVADO, COM BLOCO 16 FACES DE 22 X 11 CM, ESPESSURA 10 CM. AF_10/2022</t>
        </is>
      </c>
      <c r="C6675" s="330" t="inlineStr">
        <is>
          <t>M2</t>
        </is>
      </c>
      <c r="D6675" s="330" t="n">
        <v>218.11</v>
      </c>
      <c r="E6675" s="330" t="n">
        <v>218.84</v>
      </c>
      <c r="F6675" s="330" t="inlineStr"/>
    </row>
    <row r="6676" ht="30" customHeight="1" s="496">
      <c r="A6676" s="330" t="n">
        <v>92403</v>
      </c>
      <c r="B6676" s="331" t="inlineStr">
        <is>
          <t>EXECUÇÃO DE PAVIMENTO EM PISO INTERTRAVADO, COM BLOCO 16 FACES DE 22 X 11 CM, ESPESSURA 6 CM. AF_10/2022</t>
        </is>
      </c>
      <c r="C6676" s="330" t="inlineStr">
        <is>
          <t>M2</t>
        </is>
      </c>
      <c r="D6676" s="330" t="n">
        <v>108.77</v>
      </c>
      <c r="E6676" s="330" t="n">
        <v>109.17</v>
      </c>
      <c r="F6676" s="330" t="inlineStr"/>
    </row>
    <row r="6677" ht="30" customHeight="1" s="496">
      <c r="A6677" s="330" t="n">
        <v>92404</v>
      </c>
      <c r="B6677" s="331" t="inlineStr">
        <is>
          <t>EXECUÇÃO DE PAVIMENTO EM PISO INTERTRAVADO, COM BLOCO 16 FACES DE 22 X 11 CM, ESPESSURA 8 CM. AF_10/2022</t>
        </is>
      </c>
      <c r="C6677" s="330" t="inlineStr">
        <is>
          <t>M2</t>
        </is>
      </c>
      <c r="D6677" s="330" t="n">
        <v>125.13</v>
      </c>
      <c r="E6677" s="330" t="n">
        <v>125.69</v>
      </c>
      <c r="F6677" s="330" t="inlineStr"/>
    </row>
    <row r="6678" ht="30" customHeight="1" s="496">
      <c r="A6678" s="330" t="n">
        <v>92391</v>
      </c>
      <c r="B6678" s="331" t="inlineStr">
        <is>
          <t>EXECUÇÃO DE PAVIMENTO EM PISO INTERTRAVADO, COM BLOCO PISOGRAMA DE 35 X 15 CM, ESPESSURA 6 CM. AF_10/2022</t>
        </is>
      </c>
      <c r="C6678" s="330" t="inlineStr">
        <is>
          <t>M2</t>
        </is>
      </c>
      <c r="D6678" s="330" t="n">
        <v>118.72</v>
      </c>
      <c r="E6678" s="330" t="n">
        <v>118.97</v>
      </c>
      <c r="F6678" s="330" t="inlineStr"/>
    </row>
    <row r="6679" ht="30" customHeight="1" s="496">
      <c r="A6679" s="330" t="n">
        <v>92392</v>
      </c>
      <c r="B6679" s="331" t="inlineStr">
        <is>
          <t>EXECUÇÃO DE PAVIMENTO EM PISO INTERTRAVADO, COM BLOCO PISOGRAMA DE 35 X 15 CM, ESPESSURA 8 CM. AF_10/2022</t>
        </is>
      </c>
      <c r="C6679" s="330" t="inlineStr">
        <is>
          <t>M2</t>
        </is>
      </c>
      <c r="D6679" s="330" t="n">
        <v>130.11</v>
      </c>
      <c r="E6679" s="330" t="n">
        <v>130.4</v>
      </c>
      <c r="F6679" s="330" t="inlineStr"/>
    </row>
    <row r="6680" ht="30" customHeight="1" s="496">
      <c r="A6680" s="330" t="n">
        <v>104433</v>
      </c>
      <c r="B6680" s="331" t="inlineStr">
        <is>
          <t>EXECUÇÃO DE PAVIMENTO EM PISO INTERTRAVADO, COM BLOCO RAQUETE 22 X 13,5 CM, ESPESSURA 6 CM. AF_10/2022</t>
        </is>
      </c>
      <c r="C6680" s="330" t="inlineStr">
        <is>
          <t>M2</t>
        </is>
      </c>
      <c r="D6680" s="330" t="n">
        <v>138.46</v>
      </c>
      <c r="E6680" s="330" t="n">
        <v>139.11</v>
      </c>
      <c r="F6680" s="330" t="inlineStr"/>
    </row>
    <row r="6681" ht="30" customHeight="1" s="496">
      <c r="A6681" s="330" t="n">
        <v>93680</v>
      </c>
      <c r="B6681" s="331" t="inlineStr">
        <is>
          <t>EXECUÇÃO DE PAVIMENTO EM PISO INTERTRAVADO, COM BLOCO RETANGULAR COLORIDO DE 20 X 10 CM, ESPESSURA 6 CM. AF_10/2022</t>
        </is>
      </c>
      <c r="C6681" s="330" t="inlineStr">
        <is>
          <t>M2</t>
        </is>
      </c>
      <c r="D6681" s="330" t="n">
        <v>135.77</v>
      </c>
      <c r="E6681" s="330" t="n">
        <v>136.3</v>
      </c>
      <c r="F6681" s="330" t="inlineStr"/>
    </row>
    <row r="6682" ht="30" customHeight="1" s="496">
      <c r="A6682" s="330" t="n">
        <v>93681</v>
      </c>
      <c r="B6682" s="331" t="inlineStr">
        <is>
          <t>EXECUÇÃO DE PAVIMENTO EM PISO INTERTRAVADO, COM BLOCO RETANGULAR COLORIDO DE 20 X 10 CM, ESPESSURA 8 CM. AF_10/2022</t>
        </is>
      </c>
      <c r="C6682" s="330" t="inlineStr">
        <is>
          <t>M2</t>
        </is>
      </c>
      <c r="D6682" s="330" t="n">
        <v>161.8</v>
      </c>
      <c r="E6682" s="330" t="n">
        <v>162.51</v>
      </c>
      <c r="F6682" s="330" t="inlineStr"/>
    </row>
    <row r="6683" ht="30" customHeight="1" s="496">
      <c r="A6683" s="330" t="n">
        <v>92397</v>
      </c>
      <c r="B6683" s="331" t="inlineStr">
        <is>
          <t>EXECUÇÃO DE PAVIMENTO EM PISO INTERTRAVADO, COM BLOCO RETANGULAR COR NATURAL DE 20 X 10 CM, ESPESSURA 6 CM. AF_10/2022</t>
        </is>
      </c>
      <c r="C6683" s="330" t="inlineStr">
        <is>
          <t>M2</t>
        </is>
      </c>
      <c r="D6683" s="330" t="n">
        <v>111.57</v>
      </c>
      <c r="E6683" s="330" t="n">
        <v>112.1</v>
      </c>
      <c r="F6683" s="330" t="inlineStr"/>
    </row>
    <row r="6684" ht="30" customHeight="1" s="496">
      <c r="A6684" s="330" t="n">
        <v>92398</v>
      </c>
      <c r="B6684" s="331" t="inlineStr">
        <is>
          <t>EXECUÇÃO DE PAVIMENTO EM PISO INTERTRAVADO, COM BLOCO RETANGULAR COR NATURAL DE 20 X 10 CM, ESPESSURA 8 CM. AF_10/2022</t>
        </is>
      </c>
      <c r="C6684" s="330" t="inlineStr">
        <is>
          <t>M2</t>
        </is>
      </c>
      <c r="D6684" s="330" t="n">
        <v>127.92</v>
      </c>
      <c r="E6684" s="330" t="n">
        <v>128.63</v>
      </c>
      <c r="F6684" s="330" t="inlineStr"/>
    </row>
    <row r="6685" ht="30" customHeight="1" s="496">
      <c r="A6685" s="330" t="n">
        <v>92400</v>
      </c>
      <c r="B6685" s="331" t="inlineStr">
        <is>
          <t>EXECUÇÃO DE PAVIMENTO EM PISO INTERTRAVADO, COM BLOCO RETANGULAR DE 20 X 10 CM, ESPESSURA 10 CM. AF_10/2022</t>
        </is>
      </c>
      <c r="C6685" s="330" t="inlineStr">
        <is>
          <t>M2</t>
        </is>
      </c>
      <c r="D6685" s="330" t="n">
        <v>149.13</v>
      </c>
      <c r="E6685" s="330" t="n">
        <v>150</v>
      </c>
      <c r="F6685" s="330" t="inlineStr"/>
    </row>
    <row r="6686" ht="30" customHeight="1" s="496">
      <c r="A6686" s="330" t="n">
        <v>92395</v>
      </c>
      <c r="B6686" s="331" t="inlineStr">
        <is>
          <t>EXECUÇÃO DE PAVIMENTO EM PISO INTERTRAVADO, COM BLOCO SEXTAVADO DE 25 X 25 CM, ESPESSURA 10 CM. AF_10/2022</t>
        </is>
      </c>
      <c r="C6686" s="330" t="inlineStr">
        <is>
          <t>M2</t>
        </is>
      </c>
      <c r="D6686" s="330" t="n">
        <v>186.63</v>
      </c>
      <c r="E6686" s="330" t="n">
        <v>187.25</v>
      </c>
      <c r="F6686" s="330" t="inlineStr"/>
    </row>
    <row r="6687" ht="30" customHeight="1" s="496">
      <c r="A6687" s="330" t="n">
        <v>92393</v>
      </c>
      <c r="B6687" s="331" t="inlineStr">
        <is>
          <t>EXECUÇÃO DE PAVIMENTO EM PISO INTERTRAVADO, COM BLOCO SEXTAVADO DE 25 X 25 CM, ESPESSURA 6 CM. AF_10/2022</t>
        </is>
      </c>
      <c r="C6687" s="330" t="inlineStr">
        <is>
          <t>M2</t>
        </is>
      </c>
      <c r="D6687" s="330" t="n">
        <v>119.25</v>
      </c>
      <c r="E6687" s="330" t="n">
        <v>119.59</v>
      </c>
      <c r="F6687" s="330" t="inlineStr"/>
    </row>
    <row r="6688" ht="30" customHeight="1" s="496">
      <c r="A6688" s="330" t="n">
        <v>92394</v>
      </c>
      <c r="B6688" s="331" t="inlineStr">
        <is>
          <t>EXECUÇÃO DE PAVIMENTO EM PISO INTERTRAVADO, COM BLOCO SEXTAVADO DE 25 X 25 CM, ESPESSURA 8 CM. AF_10/2022</t>
        </is>
      </c>
      <c r="C6688" s="330" t="inlineStr">
        <is>
          <t>M2</t>
        </is>
      </c>
      <c r="D6688" s="330" t="n">
        <v>142.7</v>
      </c>
      <c r="E6688" s="330" t="n">
        <v>143.15</v>
      </c>
      <c r="F6688" s="330" t="inlineStr"/>
    </row>
    <row r="6689" ht="30" customHeight="1" s="496">
      <c r="A6689" s="330" t="n">
        <v>97115</v>
      </c>
      <c r="B6689" s="331" t="inlineStr">
        <is>
          <t>APLICAÇÃO DE GRAXA EM BARRAS DE TRANSFERÊNCIA PARA EXECUÇÃO DE PAVIMENTO DE CONCRETO. AF_04/2022</t>
        </is>
      </c>
      <c r="C6689" s="330" t="inlineStr">
        <is>
          <t>KG</t>
        </is>
      </c>
      <c r="D6689" s="330" t="n">
        <v>72.5</v>
      </c>
      <c r="E6689" s="330" t="n">
        <v>73.28</v>
      </c>
      <c r="F6689" s="330" t="inlineStr">
        <is>
          <t>AS</t>
        </is>
      </c>
    </row>
    <row r="6690" ht="30" customHeight="1" s="496">
      <c r="A6690" s="330" t="n">
        <v>97113</v>
      </c>
      <c r="B6690" s="331" t="inlineStr">
        <is>
          <t>APLICAÇÃO DE LONA PLÁSTICA PARA EXECUÇÃO DE PAVIMENTOS DE CONCRETO. AF_04/2022</t>
        </is>
      </c>
      <c r="C6690" s="330" t="inlineStr">
        <is>
          <t>M2</t>
        </is>
      </c>
      <c r="D6690" s="330" t="n">
        <v>2.02</v>
      </c>
      <c r="E6690" s="330" t="n">
        <v>2.03</v>
      </c>
      <c r="F6690" s="330" t="inlineStr">
        <is>
          <t>AS</t>
        </is>
      </c>
    </row>
    <row r="6691" ht="30" customHeight="1" s="496">
      <c r="A6691" s="330" t="n">
        <v>97120</v>
      </c>
      <c r="B6691" s="331" t="inlineStr">
        <is>
          <t>BARRAS DE LIGAÇÃO, AÇO CA-50 DE 10 MM, PARA EXECUÇÃO DE PAVIMENTO DE CONCRETO - FORNECIMENTO E INSTALAÇÃO. AF_04/2022</t>
        </is>
      </c>
      <c r="C6691" s="330" t="inlineStr">
        <is>
          <t>KG</t>
        </is>
      </c>
      <c r="D6691" s="330" t="n">
        <v>10.44</v>
      </c>
      <c r="E6691" s="330" t="n">
        <v>10.52</v>
      </c>
      <c r="F6691" s="330" t="inlineStr">
        <is>
          <t>AS</t>
        </is>
      </c>
    </row>
    <row r="6692" ht="30" customHeight="1" s="496">
      <c r="A6692" s="330" t="n">
        <v>97116</v>
      </c>
      <c r="B6692" s="331" t="inlineStr">
        <is>
          <t>BARRAS DE TRANSFERÊNCIA, AÇO CA-25 DE 16,0 MM, PARA EXECUÇÃO DE PAVIMENTO DE CONCRETO - FORNECIMENTO E INSTALAÇÃO. AF_04/2022</t>
        </is>
      </c>
      <c r="C6692" s="330" t="inlineStr">
        <is>
          <t>KG</t>
        </is>
      </c>
      <c r="D6692" s="330" t="n">
        <v>24.83</v>
      </c>
      <c r="E6692" s="330" t="n">
        <v>25.4</v>
      </c>
      <c r="F6692" s="330" t="inlineStr">
        <is>
          <t>AS</t>
        </is>
      </c>
    </row>
    <row r="6693" ht="30" customHeight="1" s="496">
      <c r="A6693" s="330" t="n">
        <v>97117</v>
      </c>
      <c r="B6693" s="331" t="inlineStr">
        <is>
          <t>BARRAS DE TRANSFERÊNCIA, AÇO CA-25 DE 20,0 MM, PARA EXECUÇÃO DE PAVIMENTO DE CONCRETO - FORNECIMENTO E INSTALAÇÃO. AF_04/2022</t>
        </is>
      </c>
      <c r="C6693" s="330" t="inlineStr">
        <is>
          <t>KG</t>
        </is>
      </c>
      <c r="D6693" s="330" t="n">
        <v>21.59</v>
      </c>
      <c r="E6693" s="330" t="n">
        <v>21.95</v>
      </c>
      <c r="F6693" s="330" t="inlineStr">
        <is>
          <t>AS</t>
        </is>
      </c>
    </row>
    <row r="6694" ht="30" customHeight="1" s="496">
      <c r="A6694" s="330" t="n">
        <v>97118</v>
      </c>
      <c r="B6694" s="331" t="inlineStr">
        <is>
          <t>BARRAS DE TRANSFERÊNCIA, AÇO CA-25 DE 25,0 MM, PARA EXECUÇÃO DE PAVIMENTO DE CONCRETO - FORNECIMENTO E INSTALAÇÃO. AF_04/2022</t>
        </is>
      </c>
      <c r="C6694" s="330" t="inlineStr">
        <is>
          <t>KG</t>
        </is>
      </c>
      <c r="D6694" s="330" t="n">
        <v>17.85</v>
      </c>
      <c r="E6694" s="330" t="n">
        <v>18.08</v>
      </c>
      <c r="F6694" s="330" t="inlineStr">
        <is>
          <t>AS</t>
        </is>
      </c>
    </row>
    <row r="6695" ht="30" customHeight="1" s="496">
      <c r="A6695" s="330" t="n">
        <v>97119</v>
      </c>
      <c r="B6695" s="331" t="inlineStr">
        <is>
          <t>BARRAS DE TRANSFERÊNCIA, AÇO CA-25 DE 32,0 MM, PARA EXECUÇÃO DE PAVIMENTO DE CONCRETO - FORNECIMENTO E INSTALAÇÃO. AF_04/2022</t>
        </is>
      </c>
      <c r="C6695" s="330" t="inlineStr">
        <is>
          <t>KG</t>
        </is>
      </c>
      <c r="D6695" s="330" t="n">
        <v>16.04</v>
      </c>
      <c r="E6695" s="330" t="n">
        <v>16.18</v>
      </c>
      <c r="F6695" s="330" t="inlineStr">
        <is>
          <t>AS</t>
        </is>
      </c>
    </row>
    <row r="6696" ht="30" customHeight="1" s="496">
      <c r="A6696" s="330" t="n">
        <v>97114</v>
      </c>
      <c r="B6696" s="331" t="inlineStr">
        <is>
          <t>EXECUÇÃO DE JUNTAS DE CONTRAÇÃO PARA PAVIMENTOS DE CONCRETO. AF_04/2022</t>
        </is>
      </c>
      <c r="C6696" s="330" t="inlineStr">
        <is>
          <t>M</t>
        </is>
      </c>
      <c r="D6696" s="330" t="n">
        <v>0.44</v>
      </c>
      <c r="E6696" s="330" t="n">
        <v>0.46</v>
      </c>
      <c r="F6696" s="330" t="inlineStr">
        <is>
          <t>AS</t>
        </is>
      </c>
    </row>
    <row r="6697" ht="30" customHeight="1" s="496">
      <c r="A6697" s="330" t="n">
        <v>97111</v>
      </c>
      <c r="B6697" s="331" t="inlineStr">
        <is>
          <t>EXECUÇÃO DE PAVIMENTO DE CONCRETO ARMADO (PCA), FCK = 30 MPA, ESPESSURA DE 15,0 CM. AF_04/2022</t>
        </is>
      </c>
      <c r="C6697" s="330" t="inlineStr">
        <is>
          <t>M2</t>
        </is>
      </c>
      <c r="D6697" s="330" t="n">
        <v>283.87</v>
      </c>
      <c r="E6697" s="330" t="n">
        <v>285.02</v>
      </c>
      <c r="F6697" s="330" t="inlineStr">
        <is>
          <t>AS</t>
        </is>
      </c>
    </row>
    <row r="6698" ht="30" customHeight="1" s="496">
      <c r="A6698" s="330" t="n">
        <v>97112</v>
      </c>
      <c r="B6698" s="331" t="inlineStr">
        <is>
          <t>EXECUÇÃO DE PAVIMENTO DE CONCRETO ARMADO (PCA), FCK = 30 MPA, ESPESSURA DE 17,5 CM. AF_04/2022</t>
        </is>
      </c>
      <c r="C6698" s="330" t="inlineStr">
        <is>
          <t>M2</t>
        </is>
      </c>
      <c r="D6698" s="330" t="n">
        <v>300.73</v>
      </c>
      <c r="E6698" s="330" t="n">
        <v>301.95</v>
      </c>
      <c r="F6698" s="330" t="inlineStr">
        <is>
          <t>AS</t>
        </is>
      </c>
    </row>
    <row r="6699" ht="30" customHeight="1" s="496">
      <c r="A6699" s="330" t="n">
        <v>103904</v>
      </c>
      <c r="B6699" s="331" t="inlineStr">
        <is>
          <t>EXECUÇÃO DE PAVIMENTO DE CONCRETO SIMPLES (PCS), FCK = 35 MPA, ESPESSURA DE 15,0 CM. AF_04/2022</t>
        </is>
      </c>
      <c r="C6699" s="330" t="inlineStr">
        <is>
          <t>M2</t>
        </is>
      </c>
      <c r="D6699" s="330" t="n">
        <v>195.31</v>
      </c>
      <c r="E6699" s="330" t="n">
        <v>196.24</v>
      </c>
      <c r="F6699" s="330" t="inlineStr">
        <is>
          <t>AS</t>
        </is>
      </c>
    </row>
    <row r="6700" ht="30" customHeight="1" s="496">
      <c r="A6700" s="330" t="n">
        <v>103905</v>
      </c>
      <c r="B6700" s="331" t="inlineStr">
        <is>
          <t>EXECUÇÃO DE PAVIMENTO DE CONCRETO SIMPLES (PCS), FCK = 35 MPA, ESPESSURA DE 16,0 CM. AF_04/2022</t>
        </is>
      </c>
      <c r="C6700" s="330" t="inlineStr">
        <is>
          <t>M2</t>
        </is>
      </c>
      <c r="D6700" s="330" t="n">
        <v>206.59</v>
      </c>
      <c r="E6700" s="330" t="n">
        <v>207.56</v>
      </c>
      <c r="F6700" s="330" t="inlineStr">
        <is>
          <t>AS</t>
        </is>
      </c>
    </row>
    <row r="6701" ht="30" customHeight="1" s="496">
      <c r="A6701" s="330" t="n">
        <v>103907</v>
      </c>
      <c r="B6701" s="331" t="inlineStr">
        <is>
          <t>EXECUÇÃO DE PAVIMENTO DE CONCRETO SIMPLES (PCS), FCK = 35 MPA, ESPESSURA DE 17,5 CM. AF_04/2022</t>
        </is>
      </c>
      <c r="C6701" s="330" t="inlineStr">
        <is>
          <t>M2</t>
        </is>
      </c>
      <c r="D6701" s="330" t="n">
        <v>220.84</v>
      </c>
      <c r="E6701" s="330" t="n">
        <v>221.84</v>
      </c>
      <c r="F6701" s="330" t="inlineStr">
        <is>
          <t>AS</t>
        </is>
      </c>
    </row>
    <row r="6702" ht="30" customHeight="1" s="496">
      <c r="A6702" s="330" t="n">
        <v>103911</v>
      </c>
      <c r="B6702" s="331" t="inlineStr">
        <is>
          <t>EXECUÇÃO DE PAVIMENTO DE CONCRETO SIMPLES (PCS), FCK = 35 MPA, ESPESSURA DE 25,0 CM. AF_04/2022</t>
        </is>
      </c>
      <c r="C6702" s="330" t="inlineStr">
        <is>
          <t>M2</t>
        </is>
      </c>
      <c r="D6702" s="330" t="n">
        <v>320.58</v>
      </c>
      <c r="E6702" s="330" t="n">
        <v>321.77</v>
      </c>
      <c r="F6702" s="330" t="inlineStr">
        <is>
          <t>AS</t>
        </is>
      </c>
    </row>
    <row r="6703" ht="30" customHeight="1" s="496">
      <c r="A6703" s="330" t="n">
        <v>97104</v>
      </c>
      <c r="B6703" s="331" t="inlineStr">
        <is>
          <t>EXECUÇÃO DE PAVIMENTO DE CONCRETO SIMPLES (PCS), FCK = 40 MPA, ESPESSURA DE 15,0 CM. AF_04/2022</t>
        </is>
      </c>
      <c r="C6703" s="330" t="inlineStr">
        <is>
          <t>M2</t>
        </is>
      </c>
      <c r="D6703" s="330" t="n">
        <v>201.83</v>
      </c>
      <c r="E6703" s="330" t="n">
        <v>202.76</v>
      </c>
      <c r="F6703" s="330" t="inlineStr">
        <is>
          <t>AS</t>
        </is>
      </c>
    </row>
    <row r="6704" ht="30" customHeight="1" s="496">
      <c r="A6704" s="330" t="n">
        <v>103906</v>
      </c>
      <c r="B6704" s="331" t="inlineStr">
        <is>
          <t>EXECUÇÃO DE PAVIMENTO DE CONCRETO SIMPLES (PCS), FCK = 40 MPA, ESPESSURA DE 16,0 CM. AF_04/2022</t>
        </is>
      </c>
      <c r="C6704" s="330" t="inlineStr">
        <is>
          <t>M2</t>
        </is>
      </c>
      <c r="D6704" s="330" t="n">
        <v>244.59</v>
      </c>
      <c r="E6704" s="330" t="n">
        <v>245.9</v>
      </c>
      <c r="F6704" s="330" t="inlineStr">
        <is>
          <t>AS</t>
        </is>
      </c>
    </row>
    <row r="6705" ht="30" customHeight="1" s="496">
      <c r="A6705" s="330" t="n">
        <v>97105</v>
      </c>
      <c r="B6705" s="331" t="inlineStr">
        <is>
          <t>EXECUÇÃO DE PAVIMENTO DE CONCRETO SIMPLES (PCS), FCK = 40 MPA, ESPESSURA DE 17,5 CM. AF_04/2022</t>
        </is>
      </c>
      <c r="C6705" s="330" t="inlineStr">
        <is>
          <t>M2</t>
        </is>
      </c>
      <c r="D6705" s="330" t="n">
        <v>230.37</v>
      </c>
      <c r="E6705" s="330" t="n">
        <v>231.38</v>
      </c>
      <c r="F6705" s="330" t="inlineStr">
        <is>
          <t>AS</t>
        </is>
      </c>
    </row>
    <row r="6706" ht="30" customHeight="1" s="496">
      <c r="A6706" s="330" t="n">
        <v>97106</v>
      </c>
      <c r="B6706" s="331" t="inlineStr">
        <is>
          <t>EXECUÇÃO DE PAVIMENTO DE CONCRETO SIMPLES (PCS), FCK = 40 MPA, ESPESSURA DE 20,0 CM. AF_04/2022</t>
        </is>
      </c>
      <c r="C6706" s="330" t="inlineStr">
        <is>
          <t>M2</t>
        </is>
      </c>
      <c r="D6706" s="330" t="n">
        <v>258.33</v>
      </c>
      <c r="E6706" s="330" t="n">
        <v>259.39</v>
      </c>
      <c r="F6706" s="330" t="inlineStr">
        <is>
          <t>AS</t>
        </is>
      </c>
    </row>
    <row r="6707" ht="30" customHeight="1" s="496">
      <c r="A6707" s="330" t="n">
        <v>97107</v>
      </c>
      <c r="B6707" s="331" t="inlineStr">
        <is>
          <t>EXECUÇÃO DE PAVIMENTO DE CONCRETO SIMPLES (PCS), FCK = 40 MPA, ESPESSURA DE 22,5 CM. AF_04/2022</t>
        </is>
      </c>
      <c r="C6707" s="330" t="inlineStr">
        <is>
          <t>M2</t>
        </is>
      </c>
      <c r="D6707" s="330" t="n">
        <v>292.67</v>
      </c>
      <c r="E6707" s="330" t="n">
        <v>293.8</v>
      </c>
      <c r="F6707" s="330" t="inlineStr">
        <is>
          <t>AS</t>
        </is>
      </c>
    </row>
    <row r="6708" ht="30" customHeight="1" s="496">
      <c r="A6708" s="330" t="n">
        <v>97108</v>
      </c>
      <c r="B6708" s="331" t="inlineStr">
        <is>
          <t>EXECUÇÃO DE PAVIMENTO DE CONCRETO SIMPLES (PCS), FCK = 40 MPA, ESPESSURA DE 25,0 CM. AF_04/2022</t>
        </is>
      </c>
      <c r="C6708" s="330" t="inlineStr">
        <is>
          <t>M2</t>
        </is>
      </c>
      <c r="D6708" s="330" t="n">
        <v>331.43</v>
      </c>
      <c r="E6708" s="330" t="n">
        <v>332.62</v>
      </c>
      <c r="F6708" s="330" t="inlineStr">
        <is>
          <t>AS</t>
        </is>
      </c>
    </row>
    <row r="6709" ht="30" customHeight="1" s="496">
      <c r="A6709" s="330" t="n">
        <v>97109</v>
      </c>
      <c r="B6709" s="331" t="inlineStr">
        <is>
          <t>EXECUÇÃO DE PAVIMENTO DE CONCRETO SIMPLES (PCS), FCK = 40 MPA, ESPESSURA DE 27,5 CM. AF_04/2022</t>
        </is>
      </c>
      <c r="C6709" s="330" t="inlineStr">
        <is>
          <t>M2</t>
        </is>
      </c>
      <c r="D6709" s="330" t="n">
        <v>366.11</v>
      </c>
      <c r="E6709" s="330" t="n">
        <v>367.41</v>
      </c>
      <c r="F6709" s="330" t="inlineStr">
        <is>
          <t>AS</t>
        </is>
      </c>
    </row>
    <row r="6710" ht="30" customHeight="1" s="496">
      <c r="A6710" s="330" t="n">
        <v>103913</v>
      </c>
      <c r="B6710" s="331" t="inlineStr">
        <is>
          <t>EXECUÇÃO DE PISO INDUSTRIAL DE CONCRETO ARMADO, FCK = 20 MPA, ESPESSURA DE 12,0 CM. AF_04/2022</t>
        </is>
      </c>
      <c r="C6710" s="330" t="inlineStr">
        <is>
          <t>M2</t>
        </is>
      </c>
      <c r="D6710" s="330" t="n">
        <v>172.75</v>
      </c>
      <c r="E6710" s="330" t="n">
        <v>173.5</v>
      </c>
      <c r="F6710" s="330" t="inlineStr">
        <is>
          <t>AS</t>
        </is>
      </c>
    </row>
    <row r="6711" ht="30" customHeight="1" s="496">
      <c r="A6711" s="330" t="n">
        <v>103914</v>
      </c>
      <c r="B6711" s="331" t="inlineStr">
        <is>
          <t>EXECUÇÃO DE PISO INDUSTRIAL DE CONCRETO ARMADO, FCK = 20 MPA, ESPESSURA DE 14,0 CM. AF_04/2022</t>
        </is>
      </c>
      <c r="C6711" s="330" t="inlineStr">
        <is>
          <t>M2</t>
        </is>
      </c>
      <c r="D6711" s="330" t="n">
        <v>201.6</v>
      </c>
      <c r="E6711" s="330" t="n">
        <v>202.44</v>
      </c>
      <c r="F6711" s="330" t="inlineStr">
        <is>
          <t>AS</t>
        </is>
      </c>
    </row>
    <row r="6712" ht="30" customHeight="1" s="496">
      <c r="A6712" s="330" t="n">
        <v>103915</v>
      </c>
      <c r="B6712" s="331" t="inlineStr">
        <is>
          <t>EXECUÇÃO DE PISO INDUSTRIAL DE CONCRETO ARMADO, FCK = 20 MPA, ESPESSURA DE 15,0 CM. AF_04/2022</t>
        </is>
      </c>
      <c r="C6712" s="330" t="inlineStr">
        <is>
          <t>M2</t>
        </is>
      </c>
      <c r="D6712" s="330" t="n">
        <v>218.98</v>
      </c>
      <c r="E6712" s="330" t="n">
        <v>219.85</v>
      </c>
      <c r="F6712" s="330" t="inlineStr">
        <is>
          <t>AS</t>
        </is>
      </c>
    </row>
    <row r="6713" ht="30" customHeight="1" s="496">
      <c r="A6713" s="330" t="n">
        <v>103916</v>
      </c>
      <c r="B6713" s="331" t="inlineStr">
        <is>
          <t>EXECUÇÃO DE PISO INDUSTRIAL DE CONCRETO ARMADO, FCK = 20 MPA, ESPESSURA DE 18,0 CM. AF_04/2022</t>
        </is>
      </c>
      <c r="C6713" s="330" t="inlineStr">
        <is>
          <t>M2</t>
        </is>
      </c>
      <c r="D6713" s="330" t="n">
        <v>254.24</v>
      </c>
      <c r="E6713" s="330" t="n">
        <v>255.21</v>
      </c>
      <c r="F6713" s="330" t="inlineStr">
        <is>
          <t>AS</t>
        </is>
      </c>
    </row>
    <row r="6714" ht="30" customHeight="1" s="496">
      <c r="A6714" s="330" t="n">
        <v>103917</v>
      </c>
      <c r="B6714" s="331" t="inlineStr">
        <is>
          <t>EXECUÇÃO DE PISO INDUSTRIAL DE CONCRETO ARMADO, FCK = 20 MPA, ESPESSURA DE 20,0 CM. AF_04/2022</t>
        </is>
      </c>
      <c r="C6714" s="330" t="inlineStr">
        <is>
          <t>M2</t>
        </is>
      </c>
      <c r="D6714" s="330" t="n">
        <v>289.8</v>
      </c>
      <c r="E6714" s="330" t="n">
        <v>290.85</v>
      </c>
      <c r="F6714" s="330" t="inlineStr">
        <is>
          <t>AS</t>
        </is>
      </c>
    </row>
    <row r="6715" ht="30" customHeight="1" s="496">
      <c r="A6715" s="330" t="n">
        <v>103918</v>
      </c>
      <c r="B6715" s="331" t="inlineStr">
        <is>
          <t>EXECUÇÃO DE PISO INDUSTRIAL DE CONCRETO ARMADO, FCK = 20 MPA, ESPESSURA DE 22,0 CM. AF_04/2022</t>
        </is>
      </c>
      <c r="C6715" s="330" t="inlineStr">
        <is>
          <t>M2</t>
        </is>
      </c>
      <c r="D6715" s="330" t="n">
        <v>309.49</v>
      </c>
      <c r="E6715" s="330" t="n">
        <v>310.61</v>
      </c>
      <c r="F6715" s="330" t="inlineStr">
        <is>
          <t>AS</t>
        </is>
      </c>
    </row>
    <row r="6716" ht="30" customHeight="1" s="496">
      <c r="A6716" s="330" t="n">
        <v>103908</v>
      </c>
      <c r="B6716" s="331" t="inlineStr">
        <is>
          <t>EXECUÇÃO PAVIMENTO DE CONCRETO SIMPLES (PCS), FCK = 35 MPA, ESPESSURA DE 20,0 CM. AF_04/2022</t>
        </is>
      </c>
      <c r="C6716" s="330" t="inlineStr">
        <is>
          <t>M2</t>
        </is>
      </c>
      <c r="D6716" s="330" t="n">
        <v>249.64</v>
      </c>
      <c r="E6716" s="330" t="n">
        <v>250.7</v>
      </c>
      <c r="F6716" s="330" t="inlineStr">
        <is>
          <t>AS</t>
        </is>
      </c>
    </row>
    <row r="6717" ht="30" customHeight="1" s="496">
      <c r="A6717" s="330" t="n">
        <v>103909</v>
      </c>
      <c r="B6717" s="331" t="inlineStr">
        <is>
          <t>EXECUÇÃO PAVIMENTO DE CONCRETO SIMPLES (PCS), FCK = 35 MPA, ESPESSURA DE 22,5 CM. AF_04/2022</t>
        </is>
      </c>
      <c r="C6717" s="330" t="inlineStr">
        <is>
          <t>M2</t>
        </is>
      </c>
      <c r="D6717" s="330" t="n">
        <v>282.91</v>
      </c>
      <c r="E6717" s="330" t="n">
        <v>284.04</v>
      </c>
      <c r="F6717" s="330" t="inlineStr">
        <is>
          <t>AS</t>
        </is>
      </c>
    </row>
    <row r="6718" ht="30" customHeight="1" s="496">
      <c r="A6718" s="330" t="n">
        <v>103912</v>
      </c>
      <c r="B6718" s="331" t="inlineStr">
        <is>
          <t>EXECUÇÃO PAVIMENTO DE CONCRETO SIMPLES (PCS), FCK = 35 MPA, ESPESSURA DE 27,5 CM. AF_04/2022</t>
        </is>
      </c>
      <c r="C6718" s="330" t="inlineStr">
        <is>
          <t>M2</t>
        </is>
      </c>
      <c r="D6718" s="330" t="n">
        <v>354.18</v>
      </c>
      <c r="E6718" s="330" t="n">
        <v>355.48</v>
      </c>
      <c r="F6718" s="330" t="inlineStr">
        <is>
          <t>AS</t>
        </is>
      </c>
    </row>
    <row r="6719" ht="15" customHeight="1" s="496">
      <c r="A6719" s="330" t="n">
        <v>101979</v>
      </c>
      <c r="B6719" s="331" t="inlineStr">
        <is>
          <t>CHAPIM (RUFO CAPA) EM AÇO GALVANIZADO, CORTE 33. AF_11/2020</t>
        </is>
      </c>
      <c r="C6719" s="330" t="inlineStr">
        <is>
          <t>M</t>
        </is>
      </c>
      <c r="D6719" s="330" t="n">
        <v>40.73</v>
      </c>
      <c r="E6719" s="330" t="n">
        <v>41.13</v>
      </c>
      <c r="F6719" s="330" t="inlineStr">
        <is>
          <t>AS</t>
        </is>
      </c>
    </row>
    <row r="6720" ht="30" customHeight="1" s="496">
      <c r="A6720" s="330" t="n">
        <v>101966</v>
      </c>
      <c r="B6720" s="331" t="inlineStr">
        <is>
          <t>CHAPIM SOBRE MUROS LINEARES, EM GRANITO OU MÁRMORE, L = 25 CM, ASSENTADO COM ARGAMASSA 1:6 COM ADITIVO. AF_11/2020</t>
        </is>
      </c>
      <c r="C6720" s="330" t="inlineStr">
        <is>
          <t>M</t>
        </is>
      </c>
      <c r="D6720" s="330" t="n">
        <v>235.43</v>
      </c>
      <c r="E6720" s="330" t="n">
        <v>236.39</v>
      </c>
      <c r="F6720" s="330" t="inlineStr"/>
    </row>
    <row r="6721" ht="30" customHeight="1" s="496">
      <c r="A6721" s="330" t="n">
        <v>101965</v>
      </c>
      <c r="B6721" s="331" t="inlineStr">
        <is>
          <t>PEITORIL LINEAR EM GRANITO OU MÁRMORE, L = 15CM, ASSENTADO COM ARGAMASSA 1:6 COM ADITIVO. AF_11/2020</t>
        </is>
      </c>
      <c r="C6721" s="330" t="inlineStr">
        <is>
          <t>M</t>
        </is>
      </c>
      <c r="D6721" s="330" t="n">
        <v>184.8</v>
      </c>
      <c r="E6721" s="330" t="n">
        <v>186.88</v>
      </c>
      <c r="F6721" s="330" t="inlineStr"/>
    </row>
    <row r="6722" ht="15" customHeight="1" s="496">
      <c r="A6722" s="330" t="n">
        <v>92123</v>
      </c>
      <c r="B6722" s="331" t="inlineStr">
        <is>
          <t>ENSACAMENTO DE AREIA. AF_01/2026</t>
        </is>
      </c>
      <c r="C6722" s="330" t="inlineStr">
        <is>
          <t>M3</t>
        </is>
      </c>
      <c r="D6722" s="330" t="n">
        <v>93.19</v>
      </c>
      <c r="E6722" s="330" t="n">
        <v>94.92</v>
      </c>
      <c r="F6722" s="330" t="inlineStr">
        <is>
          <t>AS</t>
        </is>
      </c>
    </row>
    <row r="6723" ht="15" customHeight="1" s="496">
      <c r="A6723" s="330" t="n">
        <v>92122</v>
      </c>
      <c r="B6723" s="331" t="inlineStr">
        <is>
          <t>PENEIRAMENTO DE AREIA COM PENEIRA MANUAL. AF_01/2026</t>
        </is>
      </c>
      <c r="C6723" s="330" t="inlineStr">
        <is>
          <t>M3</t>
        </is>
      </c>
      <c r="D6723" s="330" t="n">
        <v>86.59</v>
      </c>
      <c r="E6723" s="330" t="n">
        <v>90.28</v>
      </c>
      <c r="F6723" s="330" t="inlineStr"/>
    </row>
    <row r="6724" ht="45" customHeight="1" s="496">
      <c r="A6724" s="330" t="n">
        <v>88412</v>
      </c>
      <c r="B6724" s="331" t="inlineStr">
        <is>
          <t>APLICAÇÃO MANUAL DE FUNDO SELADOR ACRÍLICO EM PANOS CEGOS DE FACHADA (SEM PRESENÇA DE VÃOS) DE EDIFÍCIOS DE MÚLTIPLOS PAVIMENTOS. AF_03/2024</t>
        </is>
      </c>
      <c r="C6724" s="330" t="inlineStr">
        <is>
          <t>M2</t>
        </is>
      </c>
      <c r="D6724" s="330" t="n">
        <v>3.46</v>
      </c>
      <c r="E6724" s="330" t="n">
        <v>3.51</v>
      </c>
      <c r="F6724" s="330" t="inlineStr"/>
    </row>
    <row r="6725" ht="30" customHeight="1" s="496">
      <c r="A6725" s="330" t="n">
        <v>88411</v>
      </c>
      <c r="B6725" s="331" t="inlineStr">
        <is>
          <t>APLICAÇÃO MANUAL DE FUNDO SELADOR ACRÍLICO EM PANOS COM PRESENÇA DE VÃOS DE EDIFÍCIOS DE MÚLTIPLOS PAVIMENTOS. AF_03/2024</t>
        </is>
      </c>
      <c r="C6725" s="330" t="inlineStr">
        <is>
          <t>M2</t>
        </is>
      </c>
      <c r="D6725" s="330" t="n">
        <v>4.35</v>
      </c>
      <c r="E6725" s="330" t="n">
        <v>4.44</v>
      </c>
      <c r="F6725" s="330" t="inlineStr"/>
    </row>
    <row r="6726" ht="30" customHeight="1" s="496">
      <c r="A6726" s="330" t="n">
        <v>88415</v>
      </c>
      <c r="B6726" s="331" t="inlineStr">
        <is>
          <t>APLICAÇÃO MANUAL DE FUNDO SELADOR ACRÍLICO EM PAREDES EXTERNAS DE CASAS. AF_03/2024</t>
        </is>
      </c>
      <c r="C6726" s="330" t="inlineStr">
        <is>
          <t>M2</t>
        </is>
      </c>
      <c r="D6726" s="330" t="n">
        <v>4.46</v>
      </c>
      <c r="E6726" s="330" t="n">
        <v>4.56</v>
      </c>
      <c r="F6726" s="330" t="inlineStr"/>
    </row>
    <row r="6727" ht="45" customHeight="1" s="496">
      <c r="A6727" s="330" t="n">
        <v>88413</v>
      </c>
      <c r="B6727" s="331" t="inlineStr">
        <is>
          <t>APLICAÇÃO MANUAL DE FUNDO SELADOR ACRÍLICO EM SUPERFÍCIES EXTERNAS DE SACADA DE EDIFÍCIOS DE MÚLTIPLOS PAVIMENTOS. AF_03/2024</t>
        </is>
      </c>
      <c r="C6727" s="330" t="inlineStr">
        <is>
          <t>M2</t>
        </is>
      </c>
      <c r="D6727" s="330" t="n">
        <v>5.64</v>
      </c>
      <c r="E6727" s="330" t="n">
        <v>5.81</v>
      </c>
      <c r="F6727" s="330" t="inlineStr"/>
    </row>
    <row r="6728" ht="45" customHeight="1" s="496">
      <c r="A6728" s="330" t="n">
        <v>88414</v>
      </c>
      <c r="B6728" s="331" t="inlineStr">
        <is>
          <t>APLICAÇÃO MANUAL DE FUNDO SELADOR ACRÍLICO EM SUPERFÍCIES INTERNAS DA SACADA DE EDIFÍCIOS DE MÚLTIPLOS PAVIMENTOS. AF_03/2024</t>
        </is>
      </c>
      <c r="C6728" s="330" t="inlineStr">
        <is>
          <t>M2</t>
        </is>
      </c>
      <c r="D6728" s="330" t="n">
        <v>6.67</v>
      </c>
      <c r="E6728" s="330" t="n">
        <v>6.86</v>
      </c>
      <c r="F6728" s="330" t="inlineStr"/>
    </row>
    <row r="6729" ht="45" customHeight="1" s="496">
      <c r="A6729" s="330" t="n">
        <v>96131</v>
      </c>
      <c r="B6729" s="331" t="inlineStr">
        <is>
          <t>APLICAÇÃO MANUAL DE MASSA ACRÍLICA EM PANOS DE FACHADA COM PRESENÇA DE VÃOS, DE EDIFÍCIOS DE MÚLTIPLOS PAVIMENTOS, DUAS DEMÃOS. AF_03/2024</t>
        </is>
      </c>
      <c r="C6729" s="330" t="inlineStr">
        <is>
          <t>M2</t>
        </is>
      </c>
      <c r="D6729" s="330" t="n">
        <v>29.75</v>
      </c>
      <c r="E6729" s="330" t="n">
        <v>30.77</v>
      </c>
      <c r="F6729" s="330" t="inlineStr"/>
    </row>
    <row r="6730" ht="45" customHeight="1" s="496">
      <c r="A6730" s="330" t="n">
        <v>96126</v>
      </c>
      <c r="B6730" s="331" t="inlineStr">
        <is>
          <t>APLICAÇÃO MANUAL DE MASSA ACRÍLICA EM PANOS DE FACHADA COM PRESENÇA DE VÃOS, DE EDIFÍCIOS DE MÚLTIPLOS PAVIMENTOS, UMA DEMÃO. AF_03/2024</t>
        </is>
      </c>
      <c r="C6730" s="330" t="inlineStr">
        <is>
          <t>M2</t>
        </is>
      </c>
      <c r="D6730" s="330" t="n">
        <v>19.02</v>
      </c>
      <c r="E6730" s="330" t="n">
        <v>19.71</v>
      </c>
      <c r="F6730" s="330" t="inlineStr"/>
    </row>
    <row r="6731" ht="45" customHeight="1" s="496">
      <c r="A6731" s="330" t="n">
        <v>96132</v>
      </c>
      <c r="B6731" s="331" t="inlineStr">
        <is>
          <t>APLICAÇÃO MANUAL DE MASSA ACRÍLICA EM PANOS DE FACHADA SEM PRESENÇA DE VÃOS, DE EDIFÍCIOS DE MÚLTIPLOS PAVIMENTOS, DUAS DEMÃOS. AF_03/2024</t>
        </is>
      </c>
      <c r="C6731" s="330" t="inlineStr">
        <is>
          <t>M2</t>
        </is>
      </c>
      <c r="D6731" s="330" t="n">
        <v>19.39</v>
      </c>
      <c r="E6731" s="330" t="n">
        <v>19.93</v>
      </c>
      <c r="F6731" s="330" t="inlineStr"/>
    </row>
    <row r="6732" ht="45" customHeight="1" s="496">
      <c r="A6732" s="330" t="n">
        <v>96127</v>
      </c>
      <c r="B6732" s="331" t="inlineStr">
        <is>
          <t>APLICAÇÃO MANUAL DE MASSA ACRÍLICA EM PANOS DE FACHADA SEM PRESENÇA DE VÃOS, DE EDIFÍCIOS DE MÚLTIPLOS PAVIMENTOS, UMA DEMÃO. AF_03/2024</t>
        </is>
      </c>
      <c r="C6732" s="330" t="inlineStr">
        <is>
          <t>M2</t>
        </is>
      </c>
      <c r="D6732" s="330" t="n">
        <v>12.04</v>
      </c>
      <c r="E6732" s="330" t="n">
        <v>12.41</v>
      </c>
      <c r="F6732" s="330" t="inlineStr"/>
    </row>
    <row r="6733" ht="30" customHeight="1" s="496">
      <c r="A6733" s="330" t="n">
        <v>96135</v>
      </c>
      <c r="B6733" s="331" t="inlineStr">
        <is>
          <t>APLICAÇÃO MANUAL DE MASSA ACRÍLICA EM PAREDES EXTERNAS DE CASAS, DUAS DEMÃOS. AF_03/2024</t>
        </is>
      </c>
      <c r="C6733" s="330" t="inlineStr">
        <is>
          <t>M2</t>
        </is>
      </c>
      <c r="D6733" s="330" t="n">
        <v>32.06</v>
      </c>
      <c r="E6733" s="330" t="n">
        <v>33.21</v>
      </c>
      <c r="F6733" s="330" t="inlineStr"/>
    </row>
    <row r="6734" ht="30" customHeight="1" s="496">
      <c r="A6734" s="330" t="n">
        <v>96130</v>
      </c>
      <c r="B6734" s="331" t="inlineStr">
        <is>
          <t>APLICAÇÃO MANUAL DE MASSA ACRÍLICA EM PAREDES EXTERNAS DE CASAS, UMA DEMÃO. AF_03/2024</t>
        </is>
      </c>
      <c r="C6734" s="330" t="inlineStr">
        <is>
          <t>M2</t>
        </is>
      </c>
      <c r="D6734" s="330" t="n">
        <v>20.63</v>
      </c>
      <c r="E6734" s="330" t="n">
        <v>21.42</v>
      </c>
      <c r="F6734" s="330" t="inlineStr"/>
    </row>
    <row r="6735" ht="45" customHeight="1" s="496">
      <c r="A6735" s="330" t="n">
        <v>96133</v>
      </c>
      <c r="B6735" s="331" t="inlineStr">
        <is>
          <t>APLICAÇÃO MANUAL DE MASSA ACRÍLICA EM SUPERFÍCIES EXTERNAS DE SACADA DE EDIFÍCIOS DE MÚLTIPLOS PAVIMENTOS, DUAS DEMÃOS. AF_03/2024</t>
        </is>
      </c>
      <c r="C6735" s="330" t="inlineStr">
        <is>
          <t>M2</t>
        </is>
      </c>
      <c r="D6735" s="330" t="n">
        <v>48.54</v>
      </c>
      <c r="E6735" s="330" t="n">
        <v>50.53</v>
      </c>
      <c r="F6735" s="330" t="inlineStr"/>
    </row>
    <row r="6736" ht="45" customHeight="1" s="496">
      <c r="A6736" s="330" t="n">
        <v>96128</v>
      </c>
      <c r="B6736" s="331" t="inlineStr">
        <is>
          <t>APLICAÇÃO MANUAL DE MASSA ACRÍLICA EM SUPERFÍCIES EXTERNAS DE SACADA DE EDIFÍCIOS DE MÚLTIPLOS PAVIMENTOS, UMA DEMÃO. AF_03/2024</t>
        </is>
      </c>
      <c r="C6736" s="330" t="inlineStr">
        <is>
          <t>M2</t>
        </is>
      </c>
      <c r="D6736" s="330" t="n">
        <v>31.91</v>
      </c>
      <c r="E6736" s="330" t="n">
        <v>33.26</v>
      </c>
      <c r="F6736" s="330" t="inlineStr"/>
    </row>
    <row r="6737" ht="45" customHeight="1" s="496">
      <c r="A6737" s="330" t="n">
        <v>96134</v>
      </c>
      <c r="B6737" s="331" t="inlineStr">
        <is>
          <t>APLICAÇÃO MANUAL DE MASSA ACRÍLICA EM SUPERFÍCIES INTERNAS DE SACADA DE EDIFÍCIOS DE MÚLTIPLOS PAVIMENTOS, DUAS DEMÃOS. AF_03/2024</t>
        </is>
      </c>
      <c r="C6737" s="330" t="inlineStr">
        <is>
          <t>M2</t>
        </is>
      </c>
      <c r="D6737" s="330" t="n">
        <v>57.11</v>
      </c>
      <c r="E6737" s="330" t="n">
        <v>59.42</v>
      </c>
      <c r="F6737" s="330" t="inlineStr"/>
    </row>
    <row r="6738" ht="45" customHeight="1" s="496">
      <c r="A6738" s="330" t="n">
        <v>96129</v>
      </c>
      <c r="B6738" s="331" t="inlineStr">
        <is>
          <t>APLICAÇÃO MANUAL DE MASSA ACRÍLICA EM SUPERFÍCIES INTERNAS DE SACADA DE EDIFÍCIOS DE MÚLTIPLOS PAVIMENTOS, UMA DEMÃO. AF_03/2024</t>
        </is>
      </c>
      <c r="C6738" s="330" t="inlineStr">
        <is>
          <t>M2</t>
        </is>
      </c>
      <c r="D6738" s="330" t="n">
        <v>37.47</v>
      </c>
      <c r="E6738" s="330" t="n">
        <v>39.04</v>
      </c>
      <c r="F6738" s="330" t="inlineStr"/>
    </row>
    <row r="6739" ht="30" customHeight="1" s="496">
      <c r="A6739" s="330" t="n">
        <v>88432</v>
      </c>
      <c r="B6739" s="331" t="inlineStr">
        <is>
          <t>APLICAÇÃO MANUAL DE PINTURA COM TINTA TEXTURIZADA ACRÍLICA EM MOLDURAS DE EPS. AF_03/2024</t>
        </is>
      </c>
      <c r="C6739" s="330" t="inlineStr">
        <is>
          <t>M2</t>
        </is>
      </c>
      <c r="D6739" s="330" t="n">
        <v>33.4</v>
      </c>
      <c r="E6739" s="330" t="n">
        <v>34.27</v>
      </c>
      <c r="F6739" s="330" t="inlineStr"/>
    </row>
    <row r="6740" ht="45" customHeight="1" s="496">
      <c r="A6740" s="330" t="n">
        <v>88426</v>
      </c>
      <c r="B6740" s="331" t="inlineStr">
        <is>
          <t>APLICAÇÃO MANUAL DE PINTURA COM TINTA TEXTURIZADA ACRÍLICA EM PANOS CEGOS DE FACHADA (SEM PRESENÇA DE VÃOS) DE EDIFÍCIOS DE MÚLTIPLOS PAVIMENTOS, DUAS CORES. AF_03/2024</t>
        </is>
      </c>
      <c r="C6740" s="330" t="inlineStr">
        <is>
          <t>M2</t>
        </is>
      </c>
      <c r="D6740" s="330" t="n">
        <v>20.5</v>
      </c>
      <c r="E6740" s="330" t="n">
        <v>20.73</v>
      </c>
      <c r="F6740" s="330" t="inlineStr"/>
    </row>
    <row r="6741" ht="45" customHeight="1" s="496">
      <c r="A6741" s="330" t="n">
        <v>88417</v>
      </c>
      <c r="B6741" s="331" t="inlineStr">
        <is>
          <t>APLICAÇÃO MANUAL DE PINTURA COM TINTA TEXTURIZADA ACRÍLICA EM PANOS CEGOS DE FACHADA (SEM PRESENÇA DE VÃOS) DE EDIFÍCIOS DE MÚLTIPLOS PAVIMENTOS, UMA COR. AF_03/2024</t>
        </is>
      </c>
      <c r="C6741" s="330" t="inlineStr">
        <is>
          <t>M2</t>
        </is>
      </c>
      <c r="D6741" s="330" t="n">
        <v>18.39</v>
      </c>
      <c r="E6741" s="330" t="n">
        <v>18.53</v>
      </c>
      <c r="F6741" s="330" t="inlineStr"/>
    </row>
    <row r="6742" ht="45" customHeight="1" s="496">
      <c r="A6742" s="330" t="n">
        <v>88424</v>
      </c>
      <c r="B6742" s="331" t="inlineStr">
        <is>
          <t>APLICAÇÃO MANUAL DE PINTURA COM TINTA TEXTURIZADA ACRÍLICA EM PANOS COM PRESENÇA DE VÃOS DE EDIFÍCIOS DE MÚLTIPLOS PAVIMENTOS, DUAS CORES. AF_03/2024</t>
        </is>
      </c>
      <c r="C6742" s="330" t="inlineStr">
        <is>
          <t>M2</t>
        </is>
      </c>
      <c r="D6742" s="330" t="n">
        <v>25.73</v>
      </c>
      <c r="E6742" s="330" t="n">
        <v>26.17</v>
      </c>
      <c r="F6742" s="330" t="inlineStr"/>
    </row>
    <row r="6743" ht="45" customHeight="1" s="496">
      <c r="A6743" s="330" t="n">
        <v>88416</v>
      </c>
      <c r="B6743" s="331" t="inlineStr">
        <is>
          <t>APLICAÇÃO MANUAL DE PINTURA COM TINTA TEXTURIZADA ACRÍLICA EM PANOS COM PRESENÇA DE VÃOS DE EDIFÍCIOS DE MÚLTIPLOS PAVIMENTOS, UMA COR. AF_03/2024</t>
        </is>
      </c>
      <c r="C6743" s="330" t="inlineStr">
        <is>
          <t>M2</t>
        </is>
      </c>
      <c r="D6743" s="330" t="n">
        <v>21.83</v>
      </c>
      <c r="E6743" s="330" t="n">
        <v>22.08</v>
      </c>
      <c r="F6743" s="330" t="inlineStr"/>
    </row>
    <row r="6744" ht="30" customHeight="1" s="496">
      <c r="A6744" s="330" t="n">
        <v>88431</v>
      </c>
      <c r="B6744" s="331" t="inlineStr">
        <is>
          <t>APLICAÇÃO MANUAL DE PINTURA COM TINTA TEXTURIZADA ACRÍLICA EM PAREDES EXTERNAS DE CASAS, DUAS CORES. AF_03/2024</t>
        </is>
      </c>
      <c r="C6744" s="330" t="inlineStr">
        <is>
          <t>M2</t>
        </is>
      </c>
      <c r="D6744" s="330" t="n">
        <v>26.26</v>
      </c>
      <c r="E6744" s="330" t="n">
        <v>26.76</v>
      </c>
      <c r="F6744" s="330" t="inlineStr"/>
    </row>
    <row r="6745" ht="30" customHeight="1" s="496">
      <c r="A6745" s="330" t="n">
        <v>88423</v>
      </c>
      <c r="B6745" s="331" t="inlineStr">
        <is>
          <t>APLICAÇÃO MANUAL DE PINTURA COM TINTA TEXTURIZADA ACRÍLICA EM PAREDES EXTERNAS DE CASAS, UMA COR. AF_03/2024</t>
        </is>
      </c>
      <c r="C6745" s="330" t="inlineStr">
        <is>
          <t>M2</t>
        </is>
      </c>
      <c r="D6745" s="330" t="n">
        <v>21.87</v>
      </c>
      <c r="E6745" s="330" t="n">
        <v>22.15</v>
      </c>
      <c r="F6745" s="330" t="inlineStr"/>
    </row>
    <row r="6746" ht="45" customHeight="1" s="496">
      <c r="A6746" s="330" t="n">
        <v>88428</v>
      </c>
      <c r="B6746" s="331" t="inlineStr">
        <is>
          <t>APLICAÇÃO MANUAL DE PINTURA COM TINTA TEXTURIZADA ACRÍLICA EM SUPERFÍCIES EXTERNAS DE SACADA DE EDIFÍCIOS DE MÚLTIPLOS PAVIMENTOS, DUAS CORES. AF_03/2024</t>
        </is>
      </c>
      <c r="C6746" s="330" t="inlineStr">
        <is>
          <t>M2</t>
        </is>
      </c>
      <c r="D6746" s="330" t="n">
        <v>32.77</v>
      </c>
      <c r="E6746" s="330" t="n">
        <v>33.62</v>
      </c>
      <c r="F6746" s="330" t="inlineStr"/>
    </row>
    <row r="6747" ht="45" customHeight="1" s="496">
      <c r="A6747" s="330" t="n">
        <v>88420</v>
      </c>
      <c r="B6747" s="331" t="inlineStr">
        <is>
          <t>APLICAÇÃO MANUAL DE PINTURA COM TINTA TEXTURIZADA ACRÍLICA EM SUPERFÍCIES EXTERNAS DE SACADA DE EDIFÍCIOS DE MÚLTIPLOS PAVIMENTOS, UMA COR. AF_03/2024</t>
        </is>
      </c>
      <c r="C6747" s="330" t="inlineStr">
        <is>
          <t>M2</t>
        </is>
      </c>
      <c r="D6747" s="330" t="n">
        <v>25.29</v>
      </c>
      <c r="E6747" s="330" t="n">
        <v>25.76</v>
      </c>
      <c r="F6747" s="330" t="inlineStr"/>
    </row>
    <row r="6748" ht="45" customHeight="1" s="496">
      <c r="A6748" s="330" t="n">
        <v>88429</v>
      </c>
      <c r="B6748" s="331" t="inlineStr">
        <is>
          <t>APLICAÇÃO MANUAL DE PINTURA COM TINTA TEXTURIZADA ACRÍLICA EM SUPERFÍCIES INTERNAS DA SACADA DE EDIFÍCIOS DE MÚLTIPLOS PAVIMENTOS, DUAS CORES. AF_03/2024</t>
        </is>
      </c>
      <c r="C6748" s="330" t="inlineStr">
        <is>
          <t>M2</t>
        </is>
      </c>
      <c r="D6748" s="330" t="n">
        <v>39.19</v>
      </c>
      <c r="E6748" s="330" t="n">
        <v>40.17</v>
      </c>
      <c r="F6748" s="330" t="inlineStr"/>
    </row>
    <row r="6749" ht="45" customHeight="1" s="496">
      <c r="A6749" s="330" t="n">
        <v>88421</v>
      </c>
      <c r="B6749" s="331" t="inlineStr">
        <is>
          <t>APLICAÇÃO MANUAL DE PINTURA COM TINTA TEXTURIZADA ACRÍLICA EM SUPERFÍCIES INTERNAS DA SACADA DE EDIFÍCIOS DE MÚLTIPLOS PAVIMENTOS, UMA COR. AF_03/2024</t>
        </is>
      </c>
      <c r="C6749" s="330" t="inlineStr">
        <is>
          <t>M2</t>
        </is>
      </c>
      <c r="D6749" s="330" t="n">
        <v>30.47</v>
      </c>
      <c r="E6749" s="330" t="n">
        <v>31.02</v>
      </c>
      <c r="F6749" s="330" t="inlineStr"/>
    </row>
    <row r="6750" ht="45" customHeight="1" s="496">
      <c r="A6750" s="330" t="n">
        <v>95622</v>
      </c>
      <c r="B6750" s="331" t="inlineStr">
        <is>
          <t>APLICAÇÃO MANUAL DE TINTA LÁTEX ACRÍLICA EM PANOS COM PRESENÇA DE VÃOS DE EDIFÍCIOS DE MÚLTIPLOS PAVIMENTOS, DUAS DEMÃOS. AF_03/2024</t>
        </is>
      </c>
      <c r="C6750" s="330" t="inlineStr">
        <is>
          <t>M2</t>
        </is>
      </c>
      <c r="D6750" s="330" t="n">
        <v>15.79</v>
      </c>
      <c r="E6750" s="330" t="n">
        <v>16.25</v>
      </c>
      <c r="F6750" s="330" t="inlineStr"/>
    </row>
    <row r="6751" ht="45" customHeight="1" s="496">
      <c r="A6751" s="330" t="n">
        <v>95623</v>
      </c>
      <c r="B6751" s="331" t="inlineStr">
        <is>
          <t>APLICAÇÃO MANUAL DE TINTA LÁTEX ACRÍLICA EM PANOS SEM PRESENÇA DE VÃOS DE EDIFÍCIOS DE MÚLTIPLOS PAVIMENTOS, DUAS DEMÃOS. AF_03/2024</t>
        </is>
      </c>
      <c r="C6751" s="330" t="inlineStr">
        <is>
          <t>M2</t>
        </is>
      </c>
      <c r="D6751" s="330" t="n">
        <v>10.95</v>
      </c>
      <c r="E6751" s="330" t="n">
        <v>11.2</v>
      </c>
      <c r="F6751" s="330" t="inlineStr"/>
    </row>
    <row r="6752" ht="30" customHeight="1" s="496">
      <c r="A6752" s="330" t="n">
        <v>95626</v>
      </c>
      <c r="B6752" s="331" t="inlineStr">
        <is>
          <t>APLICAÇÃO MANUAL DE TINTA LÁTEX ACRÍLICA EM PAREDE EXTERNAS DE CASAS, DUAS DEMÃOS. AF_03/2024</t>
        </is>
      </c>
      <c r="C6752" s="330" t="inlineStr">
        <is>
          <t>M2</t>
        </is>
      </c>
      <c r="D6752" s="330" t="n">
        <v>16.77</v>
      </c>
      <c r="E6752" s="330" t="n">
        <v>17.28</v>
      </c>
      <c r="F6752" s="330" t="inlineStr"/>
    </row>
    <row r="6753" ht="45" customHeight="1" s="496">
      <c r="A6753" s="330" t="n">
        <v>95624</v>
      </c>
      <c r="B6753" s="331" t="inlineStr">
        <is>
          <t>APLICAÇÃO MANUAL DE TINTA LÁTEX ACRÍLICA EM SUPERFÍCIES EXTERNAS DE SACADA DE EDIFÍCIOS DE MÚLTIPLOS PAVIMENTOS, DUAS DEMÃOS. AF_03/2024</t>
        </is>
      </c>
      <c r="C6753" s="330" t="inlineStr">
        <is>
          <t>M2</t>
        </is>
      </c>
      <c r="D6753" s="330" t="n">
        <v>24.13</v>
      </c>
      <c r="E6753" s="330" t="n">
        <v>25.02</v>
      </c>
      <c r="F6753" s="330" t="inlineStr"/>
    </row>
    <row r="6754" ht="45" customHeight="1" s="496">
      <c r="A6754" s="330" t="n">
        <v>95625</v>
      </c>
      <c r="B6754" s="331" t="inlineStr">
        <is>
          <t>APLICAÇÃO MANUAL DE TINTA LÁTEX ACRÍLICA EM SUPERFÍCIES INTERNAS DE SACADA DE EDIFÍCIOS DE MÚLTIPLOS PAVIMENTOS, DUAS DEMÃOS. AF_03/2024</t>
        </is>
      </c>
      <c r="C6754" s="330" t="inlineStr">
        <is>
          <t>M2</t>
        </is>
      </c>
      <c r="D6754" s="330" t="n">
        <v>28.51</v>
      </c>
      <c r="E6754" s="330" t="n">
        <v>29.55</v>
      </c>
      <c r="F6754" s="330" t="inlineStr"/>
    </row>
    <row r="6755" ht="30" customHeight="1" s="496">
      <c r="A6755" s="330" t="n">
        <v>88497</v>
      </c>
      <c r="B6755" s="331" t="inlineStr">
        <is>
          <t>EMASSAMENTO COM MASSA LÁTEX, APLICAÇÃO EM PAREDE, DUAS DEMÃOS, LIXAMENTO MANUAL. AF_04/2023</t>
        </is>
      </c>
      <c r="C6755" s="330" t="inlineStr">
        <is>
          <t>M2</t>
        </is>
      </c>
      <c r="D6755" s="330" t="n">
        <v>19.59</v>
      </c>
      <c r="E6755" s="330" t="n">
        <v>20.31</v>
      </c>
      <c r="F6755" s="330" t="inlineStr"/>
    </row>
    <row r="6756" ht="30" customHeight="1" s="496">
      <c r="A6756" s="330" t="n">
        <v>88495</v>
      </c>
      <c r="B6756" s="331" t="inlineStr">
        <is>
          <t>EMASSAMENTO COM MASSA LÁTEX, APLICAÇÃO EM PAREDE, UMA DEMÃO, LIXAMENTO MANUAL. AF_04/2023</t>
        </is>
      </c>
      <c r="C6756" s="330" t="inlineStr">
        <is>
          <t>M2</t>
        </is>
      </c>
      <c r="D6756" s="330" t="n">
        <v>12.69</v>
      </c>
      <c r="E6756" s="330" t="n">
        <v>13.19</v>
      </c>
      <c r="F6756" s="330" t="inlineStr"/>
    </row>
    <row r="6757" ht="30" customHeight="1" s="496">
      <c r="A6757" s="330" t="n">
        <v>88496</v>
      </c>
      <c r="B6757" s="331" t="inlineStr">
        <is>
          <t>EMASSAMENTO COM MASSA LÁTEX, APLICAÇÃO EM TETO, DUAS DEMÃOS, LIXAMENTO MANUAL. AF_04/2023</t>
        </is>
      </c>
      <c r="C6757" s="330" t="inlineStr">
        <is>
          <t>M2</t>
        </is>
      </c>
      <c r="D6757" s="330" t="n">
        <v>35.29</v>
      </c>
      <c r="E6757" s="330" t="n">
        <v>36.79</v>
      </c>
      <c r="F6757" s="330" t="inlineStr"/>
    </row>
    <row r="6758" ht="30" customHeight="1" s="496">
      <c r="A6758" s="330" t="n">
        <v>88494</v>
      </c>
      <c r="B6758" s="331" t="inlineStr">
        <is>
          <t>EMASSAMENTO COM MASSA LÁTEX, APLICAÇÃO EM TETO, UMA DEMÃO, LIXAMENTO MANUAL. AF_04/2023</t>
        </is>
      </c>
      <c r="C6758" s="330" t="inlineStr">
        <is>
          <t>M2</t>
        </is>
      </c>
      <c r="D6758" s="330" t="n">
        <v>23.39</v>
      </c>
      <c r="E6758" s="330" t="n">
        <v>24.4</v>
      </c>
      <c r="F6758" s="330" t="inlineStr"/>
    </row>
    <row r="6759" ht="30" customHeight="1" s="496">
      <c r="A6759" s="330" t="n">
        <v>88485</v>
      </c>
      <c r="B6759" s="331" t="inlineStr">
        <is>
          <t>FUNDO SELADOR ACRÍLICO, APLICAÇÃO MANUAL EM PAREDE, UMA DEMÃO. AF_04/2023</t>
        </is>
      </c>
      <c r="C6759" s="330" t="inlineStr">
        <is>
          <t>M2</t>
        </is>
      </c>
      <c r="D6759" s="330" t="n">
        <v>4.09</v>
      </c>
      <c r="E6759" s="330" t="n">
        <v>4.22</v>
      </c>
      <c r="F6759" s="330" t="inlineStr"/>
    </row>
    <row r="6760" ht="30" customHeight="1" s="496">
      <c r="A6760" s="330" t="n">
        <v>88484</v>
      </c>
      <c r="B6760" s="331" t="inlineStr">
        <is>
          <t>FUNDO SELADOR ACRÍLICO, APLICAÇÃO MANUAL EM TETO, UMA DEMÃO. AF_04/2023</t>
        </is>
      </c>
      <c r="C6760" s="330" t="inlineStr">
        <is>
          <t>M2</t>
        </is>
      </c>
      <c r="D6760" s="330" t="n">
        <v>5.17</v>
      </c>
      <c r="E6760" s="330" t="n">
        <v>5.35</v>
      </c>
      <c r="F6760" s="330" t="inlineStr"/>
    </row>
    <row r="6761" ht="30" customHeight="1" s="496">
      <c r="A6761" s="330" t="n">
        <v>104641</v>
      </c>
      <c r="B6761" s="331" t="inlineStr">
        <is>
          <t>PINTURA LÁTEX ACRÍLICA ECONÔMICA, APLICAÇÃO MANUAL EM PAREDES, DUAS DEMÃOS. AF_04/2023</t>
        </is>
      </c>
      <c r="C6761" s="330" t="inlineStr">
        <is>
          <t>M2</t>
        </is>
      </c>
      <c r="D6761" s="330" t="n">
        <v>10.08</v>
      </c>
      <c r="E6761" s="330" t="n">
        <v>10.41</v>
      </c>
      <c r="F6761" s="330" t="inlineStr"/>
    </row>
    <row r="6762" ht="30" customHeight="1" s="496">
      <c r="A6762" s="330" t="n">
        <v>104639</v>
      </c>
      <c r="B6762" s="331" t="inlineStr">
        <is>
          <t>PINTURA LÁTEX ACRÍLICA ECONÔMICA, APLICAÇÃO MANUAL EM TETO, DUAS DEMÃOS. AF_04/2023</t>
        </is>
      </c>
      <c r="C6762" s="330" t="inlineStr">
        <is>
          <t>M2</t>
        </is>
      </c>
      <c r="D6762" s="330" t="n">
        <v>12.71</v>
      </c>
      <c r="E6762" s="330" t="n">
        <v>13.18</v>
      </c>
      <c r="F6762" s="330" t="inlineStr"/>
    </row>
    <row r="6763" ht="30" customHeight="1" s="496">
      <c r="A6763" s="330" t="n">
        <v>88489</v>
      </c>
      <c r="B6763" s="331" t="inlineStr">
        <is>
          <t>PINTURA LÁTEX ACRÍLICA PREMIUM, APLICAÇÃO MANUAL EM PAREDES, DUAS DEMÃOS. AF_04/2023</t>
        </is>
      </c>
      <c r="C6763" s="330" t="inlineStr">
        <is>
          <t>M2</t>
        </is>
      </c>
      <c r="D6763" s="330" t="n">
        <v>13.6</v>
      </c>
      <c r="E6763" s="330" t="n">
        <v>13.93</v>
      </c>
      <c r="F6763" s="330" t="inlineStr"/>
    </row>
    <row r="6764" ht="30" customHeight="1" s="496">
      <c r="A6764" s="330" t="n">
        <v>88488</v>
      </c>
      <c r="B6764" s="331" t="inlineStr">
        <is>
          <t>PINTURA LÁTEX ACRÍLICA PREMIUM, APLICAÇÃO MANUAL EM TETO, DUAS DEMÃOS. AF_04/2023</t>
        </is>
      </c>
      <c r="C6764" s="330" t="inlineStr">
        <is>
          <t>M2</t>
        </is>
      </c>
      <c r="D6764" s="330" t="n">
        <v>16.23</v>
      </c>
      <c r="E6764" s="330" t="n">
        <v>16.7</v>
      </c>
      <c r="F6764" s="330" t="inlineStr"/>
    </row>
    <row r="6765" ht="30" customHeight="1" s="496">
      <c r="A6765" s="330" t="n">
        <v>104642</v>
      </c>
      <c r="B6765" s="331" t="inlineStr">
        <is>
          <t>PINTURA LÁTEX ACRÍLICA STANDARD, APLICAÇÃO MANUAL EM PAREDES, DUAS DEMÃOS. AF_04/2023</t>
        </is>
      </c>
      <c r="C6765" s="330" t="inlineStr">
        <is>
          <t>M2</t>
        </is>
      </c>
      <c r="D6765" s="330" t="n">
        <v>11.38</v>
      </c>
      <c r="E6765" s="330" t="n">
        <v>11.71</v>
      </c>
      <c r="F6765" s="330" t="inlineStr"/>
    </row>
    <row r="6766" ht="30" customHeight="1" s="496">
      <c r="A6766" s="330" t="n">
        <v>104640</v>
      </c>
      <c r="B6766" s="331" t="inlineStr">
        <is>
          <t>PINTURA LÁTEX ACRÍLICA STANDARD, APLICAÇÃO MANUAL EM TETO, DUAS DEMÃOS. AF_04/2023</t>
        </is>
      </c>
      <c r="C6766" s="330" t="inlineStr">
        <is>
          <t>M2</t>
        </is>
      </c>
      <c r="D6766" s="330" t="n">
        <v>14.01</v>
      </c>
      <c r="E6766" s="330" t="n">
        <v>14.48</v>
      </c>
      <c r="F6766" s="330" t="inlineStr"/>
    </row>
    <row r="6767" ht="30" customHeight="1" s="496">
      <c r="A6767" s="330" t="n">
        <v>95305</v>
      </c>
      <c r="B6767" s="331" t="inlineStr">
        <is>
          <t>TEXTURA ACRÍLICA, APLICAÇÃO MANUAL EM PAREDE, UMA DEMÃO. AF_04/2023</t>
        </is>
      </c>
      <c r="C6767" s="330" t="inlineStr">
        <is>
          <t>M2</t>
        </is>
      </c>
      <c r="D6767" s="330" t="n">
        <v>14.32</v>
      </c>
      <c r="E6767" s="330" t="n">
        <v>14.63</v>
      </c>
      <c r="F6767" s="330" t="inlineStr"/>
    </row>
    <row r="6768" ht="30" customHeight="1" s="496">
      <c r="A6768" s="330" t="n">
        <v>95306</v>
      </c>
      <c r="B6768" s="331" t="inlineStr">
        <is>
          <t>TEXTURA ACRÍLICA, APLICAÇÃO MANUAL EM TETO, UMA DEMÃO. AF_04/2023</t>
        </is>
      </c>
      <c r="C6768" s="330" t="inlineStr">
        <is>
          <t>M2</t>
        </is>
      </c>
      <c r="D6768" s="330" t="n">
        <v>16.8</v>
      </c>
      <c r="E6768" s="330" t="n">
        <v>17.23</v>
      </c>
      <c r="F6768" s="330" t="inlineStr"/>
    </row>
    <row r="6769" ht="30" customHeight="1" s="496">
      <c r="A6769" s="330" t="n">
        <v>102201</v>
      </c>
      <c r="B6769" s="331" t="inlineStr">
        <is>
          <t>APLICAÇÃO MASSA ACRÍLICA PARA MADEIRA, PARA PINTURA COM TINTA DE ACABAMENTO (PIGMENTADA). AF_01/2021</t>
        </is>
      </c>
      <c r="C6769" s="330" t="inlineStr">
        <is>
          <t>M2</t>
        </is>
      </c>
      <c r="D6769" s="330" t="n">
        <v>20.53</v>
      </c>
      <c r="E6769" s="330" t="n">
        <v>21.26</v>
      </c>
      <c r="F6769" s="330" t="inlineStr"/>
    </row>
    <row r="6770" ht="30" customHeight="1" s="496">
      <c r="A6770" s="330" t="n">
        <v>102200</v>
      </c>
      <c r="B6770" s="331" t="inlineStr">
        <is>
          <t>APLICAÇÃO MASSA ALQUÍDICA PARA MADEIRA, PARA PINTURA COM TINTA DE ACABAMENTO (PIGMENTADA). AF_01/2021</t>
        </is>
      </c>
      <c r="C6770" s="330" t="inlineStr">
        <is>
          <t>M2</t>
        </is>
      </c>
      <c r="D6770" s="330" t="n">
        <v>21.8</v>
      </c>
      <c r="E6770" s="330" t="n">
        <v>22.39</v>
      </c>
      <c r="F6770" s="330" t="inlineStr"/>
    </row>
    <row r="6771" ht="30" customHeight="1" s="496">
      <c r="A6771" s="330" t="n">
        <v>102202</v>
      </c>
      <c r="B6771" s="331" t="inlineStr">
        <is>
          <t>APLICAÇÃO MASSA EPÓXI PARA MADEIRA, PARA PINTURA COM TINTA PU DE ACABAMENTO (PIGMENTADA). AF_01/2021</t>
        </is>
      </c>
      <c r="C6771" s="330" t="inlineStr">
        <is>
          <t>M2</t>
        </is>
      </c>
      <c r="D6771" s="330" t="n">
        <v>50.82</v>
      </c>
      <c r="E6771" s="330" t="n">
        <v>51.41</v>
      </c>
      <c r="F6771" s="330" t="inlineStr"/>
    </row>
    <row r="6772" ht="30" customHeight="1" s="496">
      <c r="A6772" s="330" t="n">
        <v>102193</v>
      </c>
      <c r="B6772" s="331" t="inlineStr">
        <is>
          <t>LIXAMENTO DE MADEIRA PARA APLICAÇÃO DE FUNDO OU PINTURA. AF_01/2021</t>
        </is>
      </c>
      <c r="C6772" s="330" t="inlineStr">
        <is>
          <t>M2</t>
        </is>
      </c>
      <c r="D6772" s="330" t="n">
        <v>2.22</v>
      </c>
      <c r="E6772" s="330" t="n">
        <v>2.31</v>
      </c>
      <c r="F6772" s="330" t="inlineStr"/>
    </row>
    <row r="6773" ht="15" customHeight="1" s="496">
      <c r="A6773" s="330" t="n">
        <v>102194</v>
      </c>
      <c r="B6773" s="331" t="inlineStr">
        <is>
          <t>LIXAMENTO DE MASSA PARA MADEIRA. AF_01/2021</t>
        </is>
      </c>
      <c r="C6773" s="330" t="inlineStr">
        <is>
          <t>M2</t>
        </is>
      </c>
      <c r="D6773" s="330" t="n">
        <v>9.07</v>
      </c>
      <c r="E6773" s="330" t="n">
        <v>9.49</v>
      </c>
      <c r="F6773" s="330" t="inlineStr"/>
    </row>
    <row r="6774" ht="30" customHeight="1" s="496">
      <c r="A6774" s="330" t="n">
        <v>102197</v>
      </c>
      <c r="B6774" s="331" t="inlineStr">
        <is>
          <t>PINTURA FUNDO NIVELADOR ALQUÍDICO BRANCO EM MADEIRA. AF_01/2021</t>
        </is>
      </c>
      <c r="C6774" s="330" t="inlineStr">
        <is>
          <t>M2</t>
        </is>
      </c>
      <c r="D6774" s="330" t="n">
        <v>27.05</v>
      </c>
      <c r="E6774" s="330" t="n">
        <v>27.5</v>
      </c>
      <c r="F6774" s="330" t="inlineStr">
        <is>
          <t>AS</t>
        </is>
      </c>
    </row>
    <row r="6775" ht="15" customHeight="1" s="496">
      <c r="A6775" s="330" t="n">
        <v>102233</v>
      </c>
      <c r="B6775" s="331" t="inlineStr">
        <is>
          <t>PINTURA IMUNIZANTE PARA MADEIRA, 1 DEMÃO. AF_01/2021</t>
        </is>
      </c>
      <c r="C6775" s="330" t="inlineStr">
        <is>
          <t>M2</t>
        </is>
      </c>
      <c r="D6775" s="330" t="n">
        <v>11.75</v>
      </c>
      <c r="E6775" s="330" t="n">
        <v>12.11</v>
      </c>
      <c r="F6775" s="330" t="inlineStr">
        <is>
          <t>AS</t>
        </is>
      </c>
    </row>
    <row r="6776" ht="15" customHeight="1" s="496">
      <c r="A6776" s="330" t="n">
        <v>102234</v>
      </c>
      <c r="B6776" s="331" t="inlineStr">
        <is>
          <t>PINTURA IMUNIZANTE PARA MADEIRA, 2 DEMÃOS. AF_01/2021</t>
        </is>
      </c>
      <c r="C6776" s="330" t="inlineStr">
        <is>
          <t>M2</t>
        </is>
      </c>
      <c r="D6776" s="330" t="n">
        <v>23.5</v>
      </c>
      <c r="E6776" s="330" t="n">
        <v>24.23</v>
      </c>
      <c r="F6776" s="330" t="inlineStr">
        <is>
          <t>AS</t>
        </is>
      </c>
    </row>
    <row r="6777" ht="30" customHeight="1" s="496">
      <c r="A6777" s="330" t="n">
        <v>102207</v>
      </c>
      <c r="B6777" s="331" t="inlineStr">
        <is>
          <t>PINTURA TINTA DE ACABAMENTO (PIGMENTADA) A ÓLEO EM MADEIRA, 1 DEMÃO. AF_01/2021</t>
        </is>
      </c>
      <c r="C6777" s="330" t="inlineStr">
        <is>
          <t>M2</t>
        </is>
      </c>
      <c r="D6777" s="330" t="n">
        <v>9.42</v>
      </c>
      <c r="E6777" s="330" t="n">
        <v>9.73</v>
      </c>
      <c r="F6777" s="330" t="inlineStr"/>
    </row>
    <row r="6778" ht="30" customHeight="1" s="496">
      <c r="A6778" s="330" t="n">
        <v>102217</v>
      </c>
      <c r="B6778" s="331" t="inlineStr">
        <is>
          <t>PINTURA TINTA DE ACABAMENTO (PIGMENTADA) A ÓLEO EM MADEIRA, 2 DEMÃOS. AF_01/2021</t>
        </is>
      </c>
      <c r="C6778" s="330" t="inlineStr">
        <is>
          <t>M2</t>
        </is>
      </c>
      <c r="D6778" s="330" t="n">
        <v>18.84</v>
      </c>
      <c r="E6778" s="330" t="n">
        <v>19.45</v>
      </c>
      <c r="F6778" s="330" t="inlineStr"/>
    </row>
    <row r="6779" ht="30" customHeight="1" s="496">
      <c r="A6779" s="330" t="n">
        <v>102227</v>
      </c>
      <c r="B6779" s="331" t="inlineStr">
        <is>
          <t>PINTURA TINTA DE ACABAMENTO (PIGMENTADA) A ÓLEO EM MADEIRA, 3 DEMÃOS. AF_01/2021</t>
        </is>
      </c>
      <c r="C6779" s="330" t="inlineStr">
        <is>
          <t>M2</t>
        </is>
      </c>
      <c r="D6779" s="330" t="n">
        <v>28.26</v>
      </c>
      <c r="E6779" s="330" t="n">
        <v>29.18</v>
      </c>
      <c r="F6779" s="330" t="inlineStr"/>
    </row>
    <row r="6780" ht="30" customHeight="1" s="496">
      <c r="A6780" s="330" t="n">
        <v>102209</v>
      </c>
      <c r="B6780" s="331" t="inlineStr">
        <is>
          <t>PINTURA TINTA DE ACABAMENTO (PIGMENTADA) ESMALTE SINTÉTICO ACETINADO EM MADEIRA, 1 DEMÃO. AF_01/2021</t>
        </is>
      </c>
      <c r="C6780" s="330" t="inlineStr">
        <is>
          <t>M2</t>
        </is>
      </c>
      <c r="D6780" s="330" t="n">
        <v>9.27</v>
      </c>
      <c r="E6780" s="330" t="n">
        <v>9.58</v>
      </c>
      <c r="F6780" s="330" t="inlineStr"/>
    </row>
    <row r="6781" ht="30" customHeight="1" s="496">
      <c r="A6781" s="330" t="n">
        <v>102219</v>
      </c>
      <c r="B6781" s="331" t="inlineStr">
        <is>
          <t>PINTURA TINTA DE ACABAMENTO (PIGMENTADA) ESMALTE SINTÉTICO ACETINADO EM MADEIRA, 2 DEMÃOS. AF_01/2021</t>
        </is>
      </c>
      <c r="C6781" s="330" t="inlineStr">
        <is>
          <t>M2</t>
        </is>
      </c>
      <c r="D6781" s="330" t="n">
        <v>18.55</v>
      </c>
      <c r="E6781" s="330" t="n">
        <v>19.16</v>
      </c>
      <c r="F6781" s="330" t="inlineStr"/>
    </row>
    <row r="6782" ht="30" customHeight="1" s="496">
      <c r="A6782" s="330" t="n">
        <v>102229</v>
      </c>
      <c r="B6782" s="331" t="inlineStr">
        <is>
          <t>PINTURA TINTA DE ACABAMENTO (PIGMENTADA) ESMALTE SINTÉTICO ACETINADO EM MADEIRA, 3 DEMÃOS. AF_01/2021</t>
        </is>
      </c>
      <c r="C6782" s="330" t="inlineStr">
        <is>
          <t>M2</t>
        </is>
      </c>
      <c r="D6782" s="330" t="n">
        <v>27.84</v>
      </c>
      <c r="E6782" s="330" t="n">
        <v>28.76</v>
      </c>
      <c r="F6782" s="330" t="inlineStr"/>
    </row>
    <row r="6783" ht="30" customHeight="1" s="496">
      <c r="A6783" s="330" t="n">
        <v>102210</v>
      </c>
      <c r="B6783" s="331" t="inlineStr">
        <is>
          <t>PINTURA TINTA DE ACABAMENTO (PIGMENTADA) ESMALTE SINTÉTICO BRILHANTE EM MADEIRA, 1 DEMÃO. AF_01/2021</t>
        </is>
      </c>
      <c r="C6783" s="330" t="inlineStr">
        <is>
          <t>M2</t>
        </is>
      </c>
      <c r="D6783" s="330" t="n">
        <v>8.859999999999999</v>
      </c>
      <c r="E6783" s="330" t="n">
        <v>9.17</v>
      </c>
      <c r="F6783" s="330" t="inlineStr"/>
    </row>
    <row r="6784" ht="30" customHeight="1" s="496">
      <c r="A6784" s="330" t="n">
        <v>102220</v>
      </c>
      <c r="B6784" s="331" t="inlineStr">
        <is>
          <t>PINTURA TINTA DE ACABAMENTO (PIGMENTADA) ESMALTE SINTÉTICO BRILHANTE EM MADEIRA, 2 DEMÃOS. AF_01/2021</t>
        </is>
      </c>
      <c r="C6784" s="330" t="inlineStr">
        <is>
          <t>M2</t>
        </is>
      </c>
      <c r="D6784" s="330" t="n">
        <v>17.73</v>
      </c>
      <c r="E6784" s="330" t="n">
        <v>18.34</v>
      </c>
      <c r="F6784" s="330" t="inlineStr"/>
    </row>
    <row r="6785" ht="30" customHeight="1" s="496">
      <c r="A6785" s="330" t="n">
        <v>102230</v>
      </c>
      <c r="B6785" s="331" t="inlineStr">
        <is>
          <t>PINTURA TINTA DE ACABAMENTO (PIGMENTADA) ESMALTE SINTÉTICO BRILHANTE EM MADEIRA, 3 DEMÃOS. AF_01/2021</t>
        </is>
      </c>
      <c r="C6785" s="330" t="inlineStr">
        <is>
          <t>M2</t>
        </is>
      </c>
      <c r="D6785" s="330" t="n">
        <v>26.59</v>
      </c>
      <c r="E6785" s="330" t="n">
        <v>27.51</v>
      </c>
      <c r="F6785" s="330" t="inlineStr"/>
    </row>
    <row r="6786" ht="30" customHeight="1" s="496">
      <c r="A6786" s="330" t="n">
        <v>102208</v>
      </c>
      <c r="B6786" s="331" t="inlineStr">
        <is>
          <t>PINTURA TINTA DE ACABAMENTO (PIGMENTADA) ESMALTE SINTÉTICO FOSCO EM MADEIRA, 1 DEMÃO. AF_01/2021</t>
        </is>
      </c>
      <c r="C6786" s="330" t="inlineStr">
        <is>
          <t>M2</t>
        </is>
      </c>
      <c r="D6786" s="330" t="n">
        <v>9</v>
      </c>
      <c r="E6786" s="330" t="n">
        <v>9.31</v>
      </c>
      <c r="F6786" s="330" t="inlineStr"/>
    </row>
    <row r="6787" ht="30" customHeight="1" s="496">
      <c r="A6787" s="330" t="n">
        <v>102218</v>
      </c>
      <c r="B6787" s="331" t="inlineStr">
        <is>
          <t>PINTURA TINTA DE ACABAMENTO (PIGMENTADA) ESMALTE SINTÉTICO FOSCO EM MADEIRA, 2 DEMÃOS. AF_01/2021</t>
        </is>
      </c>
      <c r="C6787" s="330" t="inlineStr">
        <is>
          <t>M2</t>
        </is>
      </c>
      <c r="D6787" s="330" t="n">
        <v>18</v>
      </c>
      <c r="E6787" s="330" t="n">
        <v>18.61</v>
      </c>
      <c r="F6787" s="330" t="inlineStr"/>
    </row>
    <row r="6788" ht="30" customHeight="1" s="496">
      <c r="A6788" s="330" t="n">
        <v>102228</v>
      </c>
      <c r="B6788" s="331" t="inlineStr">
        <is>
          <t>PINTURA TINTA DE ACABAMENTO (PIGMENTADA) ESMALTE SINTÉTICO FOSCO EM MADEIRA, 3 DEMÃOS. AF_01/2021</t>
        </is>
      </c>
      <c r="C6788" s="330" t="inlineStr">
        <is>
          <t>M2</t>
        </is>
      </c>
      <c r="D6788" s="330" t="n">
        <v>27.01</v>
      </c>
      <c r="E6788" s="330" t="n">
        <v>27.93</v>
      </c>
      <c r="F6788" s="330" t="inlineStr"/>
    </row>
    <row r="6789" ht="30" customHeight="1" s="496">
      <c r="A6789" s="330" t="n">
        <v>102203</v>
      </c>
      <c r="B6789" s="331" t="inlineStr">
        <is>
          <t>PINTURA VERNIZ (INCOLOR) ALQUÍDICO EM MADEIRA, USO INTERNO E EXTERNO, 1 DEMÃO. AF_01/2021</t>
        </is>
      </c>
      <c r="C6789" s="330" t="inlineStr">
        <is>
          <t>M2</t>
        </is>
      </c>
      <c r="D6789" s="330" t="n">
        <v>10.8</v>
      </c>
      <c r="E6789" s="330" t="n">
        <v>11.19</v>
      </c>
      <c r="F6789" s="330" t="inlineStr"/>
    </row>
    <row r="6790" ht="30" customHeight="1" s="496">
      <c r="A6790" s="330" t="n">
        <v>102213</v>
      </c>
      <c r="B6790" s="331" t="inlineStr">
        <is>
          <t>PINTURA VERNIZ (INCOLOR) ALQUÍDICO EM MADEIRA, USO INTERNO E EXTERNO, 2 DEMÃOS. AF_01/2021</t>
        </is>
      </c>
      <c r="C6790" s="330" t="inlineStr">
        <is>
          <t>M2</t>
        </is>
      </c>
      <c r="D6790" s="330" t="n">
        <v>21.61</v>
      </c>
      <c r="E6790" s="330" t="n">
        <v>22.38</v>
      </c>
      <c r="F6790" s="330" t="inlineStr"/>
    </row>
    <row r="6791" ht="30" customHeight="1" s="496">
      <c r="A6791" s="330" t="n">
        <v>102223</v>
      </c>
      <c r="B6791" s="331" t="inlineStr">
        <is>
          <t>PINTURA VERNIZ (INCOLOR) ALQUÍDICO EM MADEIRA, USO INTERNO E EXTERNO, 3 DEMÃOS. AF_01/2021</t>
        </is>
      </c>
      <c r="C6791" s="330" t="inlineStr">
        <is>
          <t>M2</t>
        </is>
      </c>
      <c r="D6791" s="330" t="n">
        <v>32.43</v>
      </c>
      <c r="E6791" s="330" t="n">
        <v>33.57</v>
      </c>
      <c r="F6791" s="330" t="inlineStr"/>
    </row>
    <row r="6792" ht="30" customHeight="1" s="496">
      <c r="A6792" s="330" t="n">
        <v>102204</v>
      </c>
      <c r="B6792" s="331" t="inlineStr">
        <is>
          <t>PINTURA VERNIZ (INCOLOR) ALQUÍDICO EM MADEIRA, USO INTERNO, 1 DEMÃO. AF_01/2021</t>
        </is>
      </c>
      <c r="C6792" s="330" t="inlineStr">
        <is>
          <t>M2</t>
        </is>
      </c>
      <c r="D6792" s="330" t="n">
        <v>11.08</v>
      </c>
      <c r="E6792" s="330" t="n">
        <v>11.47</v>
      </c>
      <c r="F6792" s="330" t="inlineStr"/>
    </row>
    <row r="6793" ht="30" customHeight="1" s="496">
      <c r="A6793" s="330" t="n">
        <v>102214</v>
      </c>
      <c r="B6793" s="331" t="inlineStr">
        <is>
          <t>PINTURA VERNIZ (INCOLOR) ALQUÍDICO EM MADEIRA, USO INTERNO, 2 DEMÃOS. AF_01/2021</t>
        </is>
      </c>
      <c r="C6793" s="330" t="inlineStr">
        <is>
          <t>M2</t>
        </is>
      </c>
      <c r="D6793" s="330" t="n">
        <v>22.18</v>
      </c>
      <c r="E6793" s="330" t="n">
        <v>22.95</v>
      </c>
      <c r="F6793" s="330" t="inlineStr"/>
    </row>
    <row r="6794" ht="30" customHeight="1" s="496">
      <c r="A6794" s="330" t="n">
        <v>102224</v>
      </c>
      <c r="B6794" s="331" t="inlineStr">
        <is>
          <t>PINTURA VERNIZ (INCOLOR) ALQUÍDICO EM MADEIRA, USO INTERNO, 3 DEMÃOS. AF_01/2021</t>
        </is>
      </c>
      <c r="C6794" s="330" t="inlineStr">
        <is>
          <t>M2</t>
        </is>
      </c>
      <c r="D6794" s="330" t="n">
        <v>33.28</v>
      </c>
      <c r="E6794" s="330" t="n">
        <v>34.42</v>
      </c>
      <c r="F6794" s="330" t="inlineStr"/>
    </row>
    <row r="6795" ht="30" customHeight="1" s="496">
      <c r="A6795" s="330" t="n">
        <v>102205</v>
      </c>
      <c r="B6795" s="331" t="inlineStr">
        <is>
          <t>PINTURA VERNIZ (INCOLOR) POLIURETÂNICO (RESINA ALQUÍDICA MODIFICADA) EM MADEIRA, 1 DEMÃO. AF_01/2021</t>
        </is>
      </c>
      <c r="C6795" s="330" t="inlineStr">
        <is>
          <t>M2</t>
        </is>
      </c>
      <c r="D6795" s="330" t="n">
        <v>10.16</v>
      </c>
      <c r="E6795" s="330" t="n">
        <v>10.55</v>
      </c>
      <c r="F6795" s="330" t="inlineStr"/>
    </row>
    <row r="6796" ht="30" customHeight="1" s="496">
      <c r="A6796" s="330" t="n">
        <v>102215</v>
      </c>
      <c r="B6796" s="331" t="inlineStr">
        <is>
          <t>PINTURA VERNIZ (INCOLOR) POLIURETÂNICO (RESINA ALQUÍDICA MODIFICADA) EM MADEIRA, 2 DEMÃOS. AF_01/2021</t>
        </is>
      </c>
      <c r="C6796" s="330" t="inlineStr">
        <is>
          <t>M2</t>
        </is>
      </c>
      <c r="D6796" s="330" t="n">
        <v>20.34</v>
      </c>
      <c r="E6796" s="330" t="n">
        <v>21.11</v>
      </c>
      <c r="F6796" s="330" t="inlineStr"/>
    </row>
    <row r="6797" ht="30" customHeight="1" s="496">
      <c r="A6797" s="330" t="n">
        <v>102225</v>
      </c>
      <c r="B6797" s="331" t="inlineStr">
        <is>
          <t>PINTURA VERNIZ (INCOLOR) POLIURETÂNICO (RESINA ALQUÍDICA MODIFICADA) EM MADEIRA, 3 DEMÃOS. AF_01/2021</t>
        </is>
      </c>
      <c r="C6797" s="330" t="inlineStr">
        <is>
          <t>M2</t>
        </is>
      </c>
      <c r="D6797" s="330" t="n">
        <v>30.52</v>
      </c>
      <c r="E6797" s="330" t="n">
        <v>31.66</v>
      </c>
      <c r="F6797" s="330" t="inlineStr"/>
    </row>
    <row r="6798" ht="15" customHeight="1" s="496">
      <c r="A6798" s="330" t="n">
        <v>100718</v>
      </c>
      <c r="B6798" s="331" t="inlineStr">
        <is>
          <t>COLOCAÇÃO DE FITA PROTETORA PARA PINTURA. AF_01/2020</t>
        </is>
      </c>
      <c r="C6798" s="330" t="inlineStr">
        <is>
          <t>M</t>
        </is>
      </c>
      <c r="D6798" s="330" t="n">
        <v>1.53</v>
      </c>
      <c r="E6798" s="330" t="n">
        <v>1.59</v>
      </c>
      <c r="F6798" s="330" t="inlineStr"/>
    </row>
    <row r="6799" ht="30" customHeight="1" s="496">
      <c r="A6799" s="330" t="n">
        <v>100716</v>
      </c>
      <c r="B6799" s="331" t="inlineStr">
        <is>
          <t>JATEAMENTO ABRASIVO COM GRANALHA DE AÇO EM PERFIL METÁLICO EM FÁBRICA. AF_01/2020</t>
        </is>
      </c>
      <c r="C6799" s="330" t="inlineStr">
        <is>
          <t>M2</t>
        </is>
      </c>
      <c r="D6799" s="330" t="n">
        <v>25.64</v>
      </c>
      <c r="E6799" s="330" t="n">
        <v>25.91</v>
      </c>
      <c r="F6799" s="330" t="inlineStr">
        <is>
          <t>AS</t>
        </is>
      </c>
    </row>
    <row r="6800" ht="15" customHeight="1" s="496">
      <c r="A6800" s="330" t="n">
        <v>100717</v>
      </c>
      <c r="B6800" s="331" t="inlineStr">
        <is>
          <t>LIXAMENTO MANUAL EM SUPERFÍCIES METÁLICAS EM OBRA. AF_01/2020</t>
        </is>
      </c>
      <c r="C6800" s="330" t="inlineStr">
        <is>
          <t>M2</t>
        </is>
      </c>
      <c r="D6800" s="330" t="n">
        <v>10.77</v>
      </c>
      <c r="E6800" s="330" t="n">
        <v>11.25</v>
      </c>
      <c r="F6800" s="330" t="inlineStr"/>
    </row>
    <row r="6801" ht="45" customHeight="1" s="496">
      <c r="A6801" s="330" t="n">
        <v>100754</v>
      </c>
      <c r="B6801" s="331" t="inlineStr">
        <is>
          <t>PINTURA COM TINTA ACRÍLICA DE ACABAMENTO APLICADA A ROLO OU PINCEL SOBRE SUPERFÍCIES METÁLICAS (EXCETO PERFIL) EXECUTADO EM OBRA (02 DEMÃOS). AF_01/2020</t>
        </is>
      </c>
      <c r="C6801" s="330" t="inlineStr">
        <is>
          <t>M2</t>
        </is>
      </c>
      <c r="D6801" s="330" t="n">
        <v>33.06</v>
      </c>
      <c r="E6801" s="330" t="n">
        <v>34.54</v>
      </c>
      <c r="F6801" s="330" t="inlineStr"/>
    </row>
    <row r="6802" ht="45" customHeight="1" s="496">
      <c r="A6802" s="330" t="n">
        <v>100736</v>
      </c>
      <c r="B6802" s="331" t="inlineStr">
        <is>
          <t>PINTURA COM TINTA ACRÍLICA DE ACABAMENTO APLICADA A ROLO OU PINCEL SOBRE SUPERFÍCIES METÁLICAS (EXCETO PERFIL) EXECUTADO EM OBRA (POR DEMÃO). AF_01/2020</t>
        </is>
      </c>
      <c r="C6802" s="330" t="inlineStr">
        <is>
          <t>M2</t>
        </is>
      </c>
      <c r="D6802" s="330" t="n">
        <v>16.53</v>
      </c>
      <c r="E6802" s="330" t="n">
        <v>17.26</v>
      </c>
      <c r="F6802" s="330" t="inlineStr"/>
    </row>
    <row r="6803" ht="45" customHeight="1" s="496">
      <c r="A6803" s="330" t="n">
        <v>100753</v>
      </c>
      <c r="B6803" s="331" t="inlineStr">
        <is>
          <t>PINTURA COM TINTA ACRÍLICA DE ACABAMENTO PULVERIZADA SOBRE SUPERFÍCIES METÁLICAS (EXCETO PERFIL) EXECUTADO EM OBRA (02 DEMÃOS). AF_01/2020_PE</t>
        </is>
      </c>
      <c r="C6803" s="330" t="inlineStr">
        <is>
          <t>M2</t>
        </is>
      </c>
      <c r="D6803" s="330" t="n">
        <v>24.73</v>
      </c>
      <c r="E6803" s="330" t="n">
        <v>25.72</v>
      </c>
      <c r="F6803" s="330" t="inlineStr"/>
    </row>
    <row r="6804" ht="45" customHeight="1" s="496">
      <c r="A6804" s="330" t="n">
        <v>100735</v>
      </c>
      <c r="B6804" s="331" t="inlineStr">
        <is>
          <t>PINTURA COM TINTA ACRÍLICA DE ACABAMENTO PULVERIZADA SOBRE SUPERFÍCIES METÁLICAS (EXCETO PERFIL) EXECUTADO EM OBRA (POR DEMÃO). AF_01/2020_PE</t>
        </is>
      </c>
      <c r="C6804" s="330" t="inlineStr">
        <is>
          <t>M2</t>
        </is>
      </c>
      <c r="D6804" s="330" t="n">
        <v>12.36</v>
      </c>
      <c r="E6804" s="330" t="n">
        <v>12.85</v>
      </c>
      <c r="F6804" s="330" t="inlineStr"/>
    </row>
    <row r="6805" ht="45" customHeight="1" s="496">
      <c r="A6805" s="330" t="n">
        <v>100734</v>
      </c>
      <c r="B6805" s="331" t="inlineStr">
        <is>
          <t>PINTURA COM TINTA ACRÍLICA DE FUNDO APLICADA A ROLO OU PINCEL SOBRE SUPERFÍCIES METÁLICAS (EXCETO PERFIL) EXECUTADO EM OBRA (POR DEMÃO). AF_01/2020</t>
        </is>
      </c>
      <c r="C6805" s="330" t="inlineStr">
        <is>
          <t>M2</t>
        </is>
      </c>
      <c r="D6805" s="330" t="n">
        <v>17.07</v>
      </c>
      <c r="E6805" s="330" t="n">
        <v>17.8</v>
      </c>
      <c r="F6805" s="330" t="inlineStr"/>
    </row>
    <row r="6806" ht="45" customHeight="1" s="496">
      <c r="A6806" s="330" t="n">
        <v>100733</v>
      </c>
      <c r="B6806" s="331" t="inlineStr">
        <is>
          <t>PINTURA COM TINTA ACRÍLICA DE FUNDO PULVERIZADA SOBRE SUPERFÍCIES METÁLICAS (EXCETO PERFIL) EXECUTADO EM OBRA (POR DEMÃO). AF_01/2020_PE</t>
        </is>
      </c>
      <c r="C6806" s="330" t="inlineStr">
        <is>
          <t>M2</t>
        </is>
      </c>
      <c r="D6806" s="330" t="n">
        <v>12.89</v>
      </c>
      <c r="E6806" s="330" t="n">
        <v>13.38</v>
      </c>
      <c r="F6806" s="330" t="inlineStr"/>
    </row>
    <row r="6807" ht="45" customHeight="1" s="496">
      <c r="A6807" s="330" t="n">
        <v>100740</v>
      </c>
      <c r="B6807" s="331" t="inlineStr">
        <is>
          <t>PINTURA COM TINTA ALQUÍDICA DE ACABAMENTO (ESMALTE SINTÉTICO ACETINADO) APLICADA A ROLO OU PINCEL SOBRE PERFIL METÁLICO EXECUTADO EM FÁBRICA (POR DEMÃO). AF_01/2020</t>
        </is>
      </c>
      <c r="C6807" s="330" t="inlineStr">
        <is>
          <t>M2</t>
        </is>
      </c>
      <c r="D6807" s="330" t="n">
        <v>12.45</v>
      </c>
      <c r="E6807" s="330" t="n">
        <v>12.8</v>
      </c>
      <c r="F6807" s="330" t="inlineStr"/>
    </row>
    <row r="6808" ht="45" customHeight="1" s="496">
      <c r="A6808" s="330" t="n">
        <v>100758</v>
      </c>
      <c r="B6808" s="331" t="inlineStr">
        <is>
          <t>PINTURA COM TINTA ALQUÍDICA DE ACABAMENTO (ESMALTE SINTÉTICO ACETINADO) APLICADA A ROLO OU PINCEL SOBRE SUPERFÍCIES METÁLICAS (EXCETO PERFIL) EXECUTADO EM OBRA (02 DEMÃOS). AF_01/2020</t>
        </is>
      </c>
      <c r="C6808" s="330" t="inlineStr">
        <is>
          <t>M2</t>
        </is>
      </c>
      <c r="D6808" s="330" t="n">
        <v>55.36</v>
      </c>
      <c r="E6808" s="330" t="n">
        <v>57.56</v>
      </c>
      <c r="F6808" s="330" t="inlineStr"/>
    </row>
    <row r="6809" ht="45" customHeight="1" s="496">
      <c r="A6809" s="330" t="n">
        <v>100742</v>
      </c>
      <c r="B6809" s="331" t="inlineStr">
        <is>
          <t>PINTURA COM TINTA ALQUÍDICA DE ACABAMENTO (ESMALTE SINTÉTICO ACETINADO) APLICADA A ROLO OU PINCEL SOBRE SUPERFÍCIES METÁLICAS (EXCETO PERFIL) EXECUTADO EM OBRA (POR DEMÃO). AF_01/2020</t>
        </is>
      </c>
      <c r="C6809" s="330" t="inlineStr">
        <is>
          <t>M2</t>
        </is>
      </c>
      <c r="D6809" s="330" t="n">
        <v>27.67</v>
      </c>
      <c r="E6809" s="330" t="n">
        <v>28.77</v>
      </c>
      <c r="F6809" s="330" t="inlineStr"/>
    </row>
    <row r="6810" ht="45" customHeight="1" s="496">
      <c r="A6810" s="330" t="n">
        <v>100739</v>
      </c>
      <c r="B6810" s="331" t="inlineStr">
        <is>
          <t>PINTURA COM TINTA ALQUÍDICA DE ACABAMENTO (ESMALTE SINTÉTICO ACETINADO) PULVERIZADA SOBRE PERFIL METÁLICO EXECUTADO EM FÁBRICA (POR DEMÃO). AF_01/2020_PE</t>
        </is>
      </c>
      <c r="C6810" s="330" t="inlineStr">
        <is>
          <t>M2</t>
        </is>
      </c>
      <c r="D6810" s="330" t="n">
        <v>11.41</v>
      </c>
      <c r="E6810" s="330" t="n">
        <v>11.52</v>
      </c>
      <c r="F6810" s="330" t="inlineStr"/>
    </row>
    <row r="6811" ht="45" customHeight="1" s="496">
      <c r="A6811" s="330" t="n">
        <v>100757</v>
      </c>
      <c r="B6811" s="331" t="inlineStr">
        <is>
          <t>PINTURA COM TINTA ALQUÍDICA DE ACABAMENTO (ESMALTE SINTÉTICO ACETINADO) PULVERIZADA SOBRE SUPERFÍCIES METÁLICAS (EXCETO PERFIL) EXECUTADO EM OBRA (02 DEMÃOS). AF_01/2020_PE</t>
        </is>
      </c>
      <c r="C6811" s="330" t="inlineStr">
        <is>
          <t>M2</t>
        </is>
      </c>
      <c r="D6811" s="330" t="n">
        <v>54.2</v>
      </c>
      <c r="E6811" s="330" t="n">
        <v>55.9</v>
      </c>
      <c r="F6811" s="330" t="inlineStr"/>
    </row>
    <row r="6812" ht="45" customHeight="1" s="496">
      <c r="A6812" s="330" t="n">
        <v>100741</v>
      </c>
      <c r="B6812" s="331" t="inlineStr">
        <is>
          <t>PINTURA COM TINTA ALQUÍDICA DE ACABAMENTO (ESMALTE SINTÉTICO ACETINADO) PULVERIZADA SOBRE SUPERFÍCIES METÁLICAS (EXCETO PERFIL) EXECUTADO EM OBRA (POR DEMÃO). AF_01/2020_PE</t>
        </is>
      </c>
      <c r="C6812" s="330" t="inlineStr">
        <is>
          <t>M2</t>
        </is>
      </c>
      <c r="D6812" s="330" t="n">
        <v>27.1</v>
      </c>
      <c r="E6812" s="330" t="n">
        <v>27.95</v>
      </c>
      <c r="F6812" s="330" t="inlineStr"/>
    </row>
    <row r="6813" ht="45" customHeight="1" s="496">
      <c r="A6813" s="330" t="n">
        <v>100744</v>
      </c>
      <c r="B6813" s="331" t="inlineStr">
        <is>
          <t>PINTURA COM TINTA ALQUÍDICA DE ACABAMENTO (ESMALTE SINTÉTICO BRILHANTE) APLICADA A ROLO OU PINCEL SOBRE PERFIL METÁLICO EXECUTADO EM FÁBRICA (POR DEMÃO). AF_01/2020</t>
        </is>
      </c>
      <c r="C6813" s="330" t="inlineStr">
        <is>
          <t>M2</t>
        </is>
      </c>
      <c r="D6813" s="330" t="n">
        <v>12.28</v>
      </c>
      <c r="E6813" s="330" t="n">
        <v>12.63</v>
      </c>
      <c r="F6813" s="330" t="inlineStr"/>
    </row>
    <row r="6814" ht="45" customHeight="1" s="496">
      <c r="A6814" s="330" t="n">
        <v>100760</v>
      </c>
      <c r="B6814" s="331" t="inlineStr">
        <is>
          <t>PINTURA COM TINTA ALQUÍDICA DE ACABAMENTO (ESMALTE SINTÉTICO BRILHANTE) APLICADA A ROLO OU PINCEL SOBRE SUPERFÍCIES METÁLICAS (EXCETO PERFIL) EXECUTADO EM OBRA (02 DEMÃOS). AF_01/2020</t>
        </is>
      </c>
      <c r="C6814" s="330" t="inlineStr">
        <is>
          <t>M2</t>
        </is>
      </c>
      <c r="D6814" s="330" t="n">
        <v>55.03</v>
      </c>
      <c r="E6814" s="330" t="n">
        <v>57.23</v>
      </c>
      <c r="F6814" s="330" t="inlineStr"/>
    </row>
    <row r="6815" ht="45" customHeight="1" s="496">
      <c r="A6815" s="330" t="n">
        <v>100746</v>
      </c>
      <c r="B6815" s="331" t="inlineStr">
        <is>
          <t>PINTURA COM TINTA ALQUÍDICA DE ACABAMENTO (ESMALTE SINTÉTICO BRILHANTE) APLICADA A ROLO OU PINCEL SOBRE SUPERFÍCIES METÁLICAS (EXCETO PERFIL) EXECUTADO EM OBRA (POR DEMÃO). AF_01/2020</t>
        </is>
      </c>
      <c r="C6815" s="330" t="inlineStr">
        <is>
          <t>M2</t>
        </is>
      </c>
      <c r="D6815" s="330" t="n">
        <v>27.5</v>
      </c>
      <c r="E6815" s="330" t="n">
        <v>28.6</v>
      </c>
      <c r="F6815" s="330" t="inlineStr"/>
    </row>
    <row r="6816" ht="45" customHeight="1" s="496">
      <c r="A6816" s="330" t="n">
        <v>100743</v>
      </c>
      <c r="B6816" s="331" t="inlineStr">
        <is>
          <t>PINTURA COM TINTA ALQUÍDICA DE ACABAMENTO (ESMALTE SINTÉTICO BRILHANTE) PULVERIZADA SOBRE PERFIL METÁLICO EXECUTADO EM FÁBRICA (POR DEMÃO). AF_01/2020_PE</t>
        </is>
      </c>
      <c r="C6816" s="330" t="inlineStr">
        <is>
          <t>M2</t>
        </is>
      </c>
      <c r="D6816" s="330" t="n">
        <v>11.15</v>
      </c>
      <c r="E6816" s="330" t="n">
        <v>11.26</v>
      </c>
      <c r="F6816" s="330" t="inlineStr"/>
    </row>
    <row r="6817" ht="45" customHeight="1" s="496">
      <c r="A6817" s="330" t="n">
        <v>100759</v>
      </c>
      <c r="B6817" s="331" t="inlineStr">
        <is>
          <t>PINTURA COM TINTA ALQUÍDICA DE ACABAMENTO (ESMALTE SINTÉTICO BRILHANTE) PULVERIZADA SOBRE SUPERFÍCIES METÁLICAS (EXCETO PERFIL) EXECUTADO EM OBRA (02 DEMÃOS). AF_01/2020_PE</t>
        </is>
      </c>
      <c r="C6817" s="330" t="inlineStr">
        <is>
          <t>M2</t>
        </is>
      </c>
      <c r="D6817" s="330" t="n">
        <v>53.65</v>
      </c>
      <c r="E6817" s="330" t="n">
        <v>55.35</v>
      </c>
      <c r="F6817" s="330" t="inlineStr"/>
    </row>
    <row r="6818" ht="45" customHeight="1" s="496">
      <c r="A6818" s="330" t="n">
        <v>100745</v>
      </c>
      <c r="B6818" s="331" t="inlineStr">
        <is>
          <t>PINTURA COM TINTA ALQUÍDICA DE ACABAMENTO (ESMALTE SINTÉTICO BRILHANTE) PULVERIZADA SOBRE SUPERFÍCIES METÁLICAS (EXCETO PERFIL) EXECUTADO EM OBRA (POR DEMÃO). AF_01/2020_PE</t>
        </is>
      </c>
      <c r="C6818" s="330" t="inlineStr">
        <is>
          <t>M2</t>
        </is>
      </c>
      <c r="D6818" s="330" t="n">
        <v>26.82</v>
      </c>
      <c r="E6818" s="330" t="n">
        <v>27.67</v>
      </c>
      <c r="F6818" s="330" t="inlineStr"/>
    </row>
    <row r="6819" ht="45" customHeight="1" s="496">
      <c r="A6819" s="330" t="n">
        <v>100748</v>
      </c>
      <c r="B6819" s="331" t="inlineStr">
        <is>
          <t>PINTURA COM TINTA ALQUÍDICA DE ACABAMENTO (ESMALTE SINTÉTICO FOSCO) APLICADA A ROLO OU PINCEL SOBRE PERFIL METÁLICO EXECUTADO EM FÁBRICA (POR DEMÃO). AF_01/2020</t>
        </is>
      </c>
      <c r="C6819" s="330" t="inlineStr">
        <is>
          <t>M2</t>
        </is>
      </c>
      <c r="D6819" s="330" t="n">
        <v>12.35</v>
      </c>
      <c r="E6819" s="330" t="n">
        <v>12.7</v>
      </c>
      <c r="F6819" s="330" t="inlineStr"/>
    </row>
    <row r="6820" ht="45" customHeight="1" s="496">
      <c r="A6820" s="330" t="n">
        <v>100762</v>
      </c>
      <c r="B6820" s="331" t="inlineStr">
        <is>
          <t>PINTURA COM TINTA ALQUÍDICA DE ACABAMENTO (ESMALTE SINTÉTICO FOSCO) APLICADA A ROLO OU PINCEL SOBRE SUPERFÍCIES METÁLICAS (EXCETO PERFIL) EXECUTADO EM OBRA (02 DEMÃOS). AF_01/2020</t>
        </is>
      </c>
      <c r="C6820" s="330" t="inlineStr">
        <is>
          <t>M2</t>
        </is>
      </c>
      <c r="D6820" s="330" t="n">
        <v>55.17</v>
      </c>
      <c r="E6820" s="330" t="n">
        <v>57.37</v>
      </c>
      <c r="F6820" s="330" t="inlineStr"/>
    </row>
    <row r="6821" ht="45" customHeight="1" s="496">
      <c r="A6821" s="330" t="n">
        <v>100750</v>
      </c>
      <c r="B6821" s="331" t="inlineStr">
        <is>
          <t>PINTURA COM TINTA ALQUÍDICA DE ACABAMENTO (ESMALTE SINTÉTICO FOSCO) APLICADA A ROLO OU PINCEL SOBRE SUPERFÍCIES METÁLICAS (EXCETO PERFIL) EXECUTADO EM OBRA (POR DEMÃO). AF_01/2020</t>
        </is>
      </c>
      <c r="C6821" s="330" t="inlineStr">
        <is>
          <t>M2</t>
        </is>
      </c>
      <c r="D6821" s="330" t="n">
        <v>27.57</v>
      </c>
      <c r="E6821" s="330" t="n">
        <v>28.67</v>
      </c>
      <c r="F6821" s="330" t="inlineStr"/>
    </row>
    <row r="6822" ht="45" customHeight="1" s="496">
      <c r="A6822" s="330" t="n">
        <v>100747</v>
      </c>
      <c r="B6822" s="331" t="inlineStr">
        <is>
          <t>PINTURA COM TINTA ALQUÍDICA DE ACABAMENTO (ESMALTE SINTÉTICO FOSCO) PULVERIZADA SOBRE PERFIL METÁLICO EXECUTADO EM FÁBRICA (POR DEMÃO). AF_01/2020_PE</t>
        </is>
      </c>
      <c r="C6822" s="330" t="inlineStr">
        <is>
          <t>M2</t>
        </is>
      </c>
      <c r="D6822" s="330" t="n">
        <v>11.26</v>
      </c>
      <c r="E6822" s="330" t="n">
        <v>11.37</v>
      </c>
      <c r="F6822" s="330" t="inlineStr"/>
    </row>
    <row r="6823" ht="45" customHeight="1" s="496">
      <c r="A6823" s="330" t="n">
        <v>100761</v>
      </c>
      <c r="B6823" s="331" t="inlineStr">
        <is>
          <t>PINTURA COM TINTA ALQUÍDICA DE ACABAMENTO (ESMALTE SINTÉTICO FOSCO) PULVERIZADA SOBRE SUPERFÍCIES METÁLICAS (EXCETO PERFIL) EXECUTADO EM OBRA (02 DEMÃOS). AF_01/2020_PE</t>
        </is>
      </c>
      <c r="C6823" s="330" t="inlineStr">
        <is>
          <t>M2</t>
        </is>
      </c>
      <c r="D6823" s="330" t="n">
        <v>53.88</v>
      </c>
      <c r="E6823" s="330" t="n">
        <v>55.58</v>
      </c>
      <c r="F6823" s="330" t="inlineStr"/>
    </row>
    <row r="6824" ht="45" customHeight="1" s="496">
      <c r="A6824" s="330" t="n">
        <v>100749</v>
      </c>
      <c r="B6824" s="331" t="inlineStr">
        <is>
          <t>PINTURA COM TINTA ALQUÍDICA DE ACABAMENTO (ESMALTE SINTÉTICO FOSCO) PULVERIZADA SOBRE SUPERFÍCIES METÁLICAS (EXCETO PERFIL) EXECUTADO EM OBRA (POR DEMÃO). AF_01/2020_PE</t>
        </is>
      </c>
      <c r="C6824" s="330" t="inlineStr">
        <is>
          <t>M2</t>
        </is>
      </c>
      <c r="D6824" s="330" t="n">
        <v>26.94</v>
      </c>
      <c r="E6824" s="330" t="n">
        <v>27.79</v>
      </c>
      <c r="F6824" s="330" t="inlineStr"/>
    </row>
    <row r="6825" ht="45" customHeight="1" s="496">
      <c r="A6825" s="330" t="n">
        <v>100720</v>
      </c>
      <c r="B6825" s="331" t="inlineStr">
        <is>
          <t>PINTURA COM TINTA ALQUÍDICA DE FUNDO (TIPO ZARCÃO) APLICADA A ROLO OU PINCEL SOBRE PERFIL METÁLICO EXECUTADO EM FÁBRICA (POR DEMÃO). AF_01/2020</t>
        </is>
      </c>
      <c r="C6825" s="330" t="inlineStr">
        <is>
          <t>M2</t>
        </is>
      </c>
      <c r="D6825" s="330" t="n">
        <v>11.85</v>
      </c>
      <c r="E6825" s="330" t="n">
        <v>12.2</v>
      </c>
      <c r="F6825" s="330" t="inlineStr"/>
    </row>
    <row r="6826" ht="45" customHeight="1" s="496">
      <c r="A6826" s="330" t="n">
        <v>100722</v>
      </c>
      <c r="B6826" s="331" t="inlineStr">
        <is>
          <t>PINTURA COM TINTA ALQUÍDICA DE FUNDO (TIPO ZARCÃO) APLICADA A ROLO OU PINCEL SOBRE SUPERFÍCIES METÁLICAS (EXCETO PERFIL) EXECUTADO EM OBRA (POR DEMÃO). AF_01/2020</t>
        </is>
      </c>
      <c r="C6826" s="330" t="inlineStr">
        <is>
          <t>M2</t>
        </is>
      </c>
      <c r="D6826" s="330" t="n">
        <v>27.11</v>
      </c>
      <c r="E6826" s="330" t="n">
        <v>28.21</v>
      </c>
      <c r="F6826" s="330" t="inlineStr"/>
    </row>
    <row r="6827" ht="45" customHeight="1" s="496">
      <c r="A6827" s="330" t="n">
        <v>100719</v>
      </c>
      <c r="B6827" s="331" t="inlineStr">
        <is>
          <t>PINTURA COM TINTA ALQUÍDICA DE FUNDO (TIPO ZARCÃO) PULVERIZADA SOBRE PERFIL METÁLICO EXECUTADO EM FÁBRICA (POR DEMÃO). AF_01/2020_PE</t>
        </is>
      </c>
      <c r="C6827" s="330" t="inlineStr">
        <is>
          <t>M2</t>
        </is>
      </c>
      <c r="D6827" s="330" t="n">
        <v>11.59</v>
      </c>
      <c r="E6827" s="330" t="n">
        <v>11.7</v>
      </c>
      <c r="F6827" s="330" t="inlineStr"/>
    </row>
    <row r="6828" ht="45" customHeight="1" s="496">
      <c r="A6828" s="330" t="n">
        <v>100721</v>
      </c>
      <c r="B6828" s="331" t="inlineStr">
        <is>
          <t>PINTURA COM TINTA ALQUÍDICA DE FUNDO (TIPO ZARCÃO) PULVERIZADA SOBRE SUPERFÍCIES METÁLICAS (EXCETO PERFIL) EXECUTADO EM OBRA (POR DEMÃO). AF_01/2020_PE</t>
        </is>
      </c>
      <c r="C6828" s="330" t="inlineStr">
        <is>
          <t>M2</t>
        </is>
      </c>
      <c r="D6828" s="330" t="n">
        <v>27.48</v>
      </c>
      <c r="E6828" s="330" t="n">
        <v>28.33</v>
      </c>
      <c r="F6828" s="330" t="inlineStr"/>
    </row>
    <row r="6829" ht="45" customHeight="1" s="496">
      <c r="A6829" s="330" t="n">
        <v>100724</v>
      </c>
      <c r="B6829" s="331" t="inlineStr">
        <is>
          <t>PINTURA COM TINTA ALQUÍDICA DE FUNDO E ACABAMENTO (ESMALTE SINTÉTICO GRAFITE) APLICADA A ROLO OU PINCEL SOBRE PERFIL METÁLICO EXECUTADO EM FÁBRICA (POR DEMÃO). AF_01/2020</t>
        </is>
      </c>
      <c r="C6829" s="330" t="inlineStr">
        <is>
          <t>M2</t>
        </is>
      </c>
      <c r="D6829" s="330" t="n">
        <v>15.25</v>
      </c>
      <c r="E6829" s="330" t="n">
        <v>15.6</v>
      </c>
      <c r="F6829" s="330" t="inlineStr"/>
    </row>
    <row r="6830" ht="60" customHeight="1" s="496">
      <c r="A6830" s="330" t="n">
        <v>100726</v>
      </c>
      <c r="B6830" s="331" t="inlineStr">
        <is>
          <t>PINTURA COM TINTA ALQUÍDICA DE FUNDO E ACABAMENTO (ESMALTE SINTÉTICO GRAFITE) APLICADA A ROLO OU PINCEL SOBRE SUPERFÍCIES METÁLICAS (EXCETO PERFIL) EXECUTADO EM OBRA (POR DEMÃO). AF_01/2020</t>
        </is>
      </c>
      <c r="C6830" s="330" t="inlineStr">
        <is>
          <t>M2</t>
        </is>
      </c>
      <c r="D6830" s="330" t="n">
        <v>30.41</v>
      </c>
      <c r="E6830" s="330" t="n">
        <v>31.51</v>
      </c>
      <c r="F6830" s="330" t="inlineStr">
        <is>
          <t>AS</t>
        </is>
      </c>
    </row>
    <row r="6831" ht="45" customHeight="1" s="496">
      <c r="A6831" s="330" t="n">
        <v>100723</v>
      </c>
      <c r="B6831" s="331" t="inlineStr">
        <is>
          <t>PINTURA COM TINTA ALQUÍDICA DE FUNDO E ACABAMENTO (ESMALTE SINTÉTICO GRAFITE) PULVERIZADA SOBRE PERFIL METÁLICO EXECUTADO EM FÁBRICA (POR DEMÃO). AF_01/2020_PE</t>
        </is>
      </c>
      <c r="C6831" s="330" t="inlineStr">
        <is>
          <t>M2</t>
        </is>
      </c>
      <c r="D6831" s="330" t="n">
        <v>12.44</v>
      </c>
      <c r="E6831" s="330" t="n">
        <v>12.55</v>
      </c>
      <c r="F6831" s="330" t="inlineStr"/>
    </row>
    <row r="6832" ht="45" customHeight="1" s="496">
      <c r="A6832" s="330" t="n">
        <v>100725</v>
      </c>
      <c r="B6832" s="331" t="inlineStr">
        <is>
          <t>PINTURA COM TINTA ALQUÍDICA DE FUNDO E ACABAMENTO (ESMALTE SINTÉTICO GRAFITE) PULVERIZADA SOBRE SUPERFÍCIES METÁLICAS (EXCETO PERFIL) EXECUTADO EM OBRA (POR DEMÃO). AF_01/2020_PE</t>
        </is>
      </c>
      <c r="C6832" s="330" t="inlineStr">
        <is>
          <t>M2</t>
        </is>
      </c>
      <c r="D6832" s="330" t="n">
        <v>27.77</v>
      </c>
      <c r="E6832" s="330" t="n">
        <v>28.62</v>
      </c>
      <c r="F6832" s="330" t="inlineStr"/>
    </row>
    <row r="6833" ht="45" customHeight="1" s="496">
      <c r="A6833" s="330" t="n">
        <v>100752</v>
      </c>
      <c r="B6833" s="331" t="inlineStr">
        <is>
          <t>PINTURA COM TINTA EPOXÍDICA DE ACABAMENTO APLICADA A ROLO OU PINCEL SOBRE PERFIL METÁLICO EXECUTADO EM FÁBRICA (02 DEMÃOS). AF_01/2020</t>
        </is>
      </c>
      <c r="C6833" s="330" t="inlineStr">
        <is>
          <t>M2</t>
        </is>
      </c>
      <c r="D6833" s="330" t="n">
        <v>50.63</v>
      </c>
      <c r="E6833" s="330" t="n">
        <v>51.33</v>
      </c>
      <c r="F6833" s="330" t="inlineStr"/>
    </row>
    <row r="6834" ht="45" customHeight="1" s="496">
      <c r="A6834" s="330" t="n">
        <v>100730</v>
      </c>
      <c r="B6834" s="331" t="inlineStr">
        <is>
          <t>PINTURA COM TINTA EPOXÍDICA DE ACABAMENTO APLICADA A ROLO OU PINCEL SOBRE PERFIL METÁLICO EXECUTADO EM FÁBRICA (POR DEMÃO). AF_01/2020</t>
        </is>
      </c>
      <c r="C6834" s="330" t="inlineStr">
        <is>
          <t>M2</t>
        </is>
      </c>
      <c r="D6834" s="330" t="n">
        <v>25.32</v>
      </c>
      <c r="E6834" s="330" t="n">
        <v>25.67</v>
      </c>
      <c r="F6834" s="330" t="inlineStr"/>
    </row>
    <row r="6835" ht="30" customHeight="1" s="496">
      <c r="A6835" s="330" t="n">
        <v>100751</v>
      </c>
      <c r="B6835" s="331" t="inlineStr">
        <is>
          <t>PINTURA COM TINTA EPOXÍDICA DE ACABAMENTO PULVERIZADA SOBRE PERFIL METÁLICO EXECUTADO EM FÁBRICA (02 DEMÃOS). AF_01/2020_PE</t>
        </is>
      </c>
      <c r="C6835" s="330" t="inlineStr">
        <is>
          <t>M2</t>
        </is>
      </c>
      <c r="D6835" s="330" t="n">
        <v>42.75</v>
      </c>
      <c r="E6835" s="330" t="n">
        <v>42.96</v>
      </c>
      <c r="F6835" s="330" t="inlineStr"/>
    </row>
    <row r="6836" ht="30" customHeight="1" s="496">
      <c r="A6836" s="330" t="n">
        <v>100729</v>
      </c>
      <c r="B6836" s="331" t="inlineStr">
        <is>
          <t>PINTURA COM TINTA EPOXÍDICA DE ACABAMENTO PULVERIZADA SOBRE PERFIL METÁLICO EXECUTADO EM FÁBRICA (POR DEMÃO). AF_01/2020_PE</t>
        </is>
      </c>
      <c r="C6836" s="330" t="inlineStr">
        <is>
          <t>M2</t>
        </is>
      </c>
      <c r="D6836" s="330" t="n">
        <v>21.37</v>
      </c>
      <c r="E6836" s="330" t="n">
        <v>21.48</v>
      </c>
      <c r="F6836" s="330" t="inlineStr"/>
    </row>
    <row r="6837" ht="45" customHeight="1" s="496">
      <c r="A6837" s="330" t="n">
        <v>100728</v>
      </c>
      <c r="B6837" s="331" t="inlineStr">
        <is>
          <t>PINTURA COM TINTA EPOXÍDICA DE FUNDO APLICADA A ROLO OU PINCEL SOBRE PERFIL METÁLICO EXECUTADO EM FÁBRICA (POR DEMÃO). AF_01/2020</t>
        </is>
      </c>
      <c r="C6837" s="330" t="inlineStr">
        <is>
          <t>M2</t>
        </is>
      </c>
      <c r="D6837" s="330" t="n">
        <v>25.76</v>
      </c>
      <c r="E6837" s="330" t="n">
        <v>26.11</v>
      </c>
      <c r="F6837" s="330" t="inlineStr"/>
    </row>
    <row r="6838" ht="30" customHeight="1" s="496">
      <c r="A6838" s="330" t="n">
        <v>100727</v>
      </c>
      <c r="B6838" s="331" t="inlineStr">
        <is>
          <t>PINTURA COM TINTA EPOXÍDICA DE FUNDO PULVERIZADA SOBRE PERFIL METÁLICO EXECUTADO EM FÁBRICA (POR DEMÃO). AF_01/2020_PE</t>
        </is>
      </c>
      <c r="C6838" s="330" t="inlineStr">
        <is>
          <t>M2</t>
        </is>
      </c>
      <c r="D6838" s="330" t="n">
        <v>28.28</v>
      </c>
      <c r="E6838" s="330" t="n">
        <v>28.39</v>
      </c>
      <c r="F6838" s="330" t="inlineStr"/>
    </row>
    <row r="6839" ht="15" customHeight="1" s="496">
      <c r="A6839" s="330" t="n">
        <v>102499</v>
      </c>
      <c r="B6839" s="331" t="inlineStr">
        <is>
          <t>ENCERAMENTO DE PISO EM MADEIRA. AF_05/2021</t>
        </is>
      </c>
      <c r="C6839" s="330" t="inlineStr">
        <is>
          <t>M2</t>
        </is>
      </c>
      <c r="D6839" s="330" t="n">
        <v>3.56</v>
      </c>
      <c r="E6839" s="330" t="n">
        <v>3.64</v>
      </c>
      <c r="F6839" s="330" t="inlineStr"/>
    </row>
    <row r="6840" ht="30" customHeight="1" s="496">
      <c r="A6840" s="330" t="n">
        <v>102505</v>
      </c>
      <c r="B6840" s="331" t="inlineStr">
        <is>
          <t>PINTURA DE DEMARCAÇÃO DE QUADRA POLIESPORTIVA COM BORRACHA CLORADA, E = 5 CM, APLICAÇÃO MANUAL. AF_05/2021</t>
        </is>
      </c>
      <c r="C6840" s="330" t="inlineStr">
        <is>
          <t>M</t>
        </is>
      </c>
      <c r="D6840" s="330" t="n">
        <v>11.45</v>
      </c>
      <c r="E6840" s="330" t="n">
        <v>11.96</v>
      </c>
      <c r="F6840" s="330" t="inlineStr"/>
    </row>
    <row r="6841" ht="30" customHeight="1" s="496">
      <c r="A6841" s="330" t="n">
        <v>102504</v>
      </c>
      <c r="B6841" s="331" t="inlineStr">
        <is>
          <t>PINTURA DE DEMARCAÇÃO DE QUADRA POLIESPORTIVA COM TINTA ACRÍLICA, E = 5 CM, APLICAÇÃO MANUAL. AF_05/2021</t>
        </is>
      </c>
      <c r="C6841" s="330" t="inlineStr">
        <is>
          <t>M</t>
        </is>
      </c>
      <c r="D6841" s="330" t="n">
        <v>11.16</v>
      </c>
      <c r="E6841" s="330" t="n">
        <v>11.67</v>
      </c>
      <c r="F6841" s="330" t="inlineStr"/>
    </row>
    <row r="6842" ht="30" customHeight="1" s="496">
      <c r="A6842" s="330" t="n">
        <v>102506</v>
      </c>
      <c r="B6842" s="331" t="inlineStr">
        <is>
          <t>PINTURA DE DEMARCAÇÃO DE QUADRA POLIESPORTIVA COM TINTA EPÓXI, E = 5 CM, APLICAÇÃO MANUAL. AF_05/2021</t>
        </is>
      </c>
      <c r="C6842" s="330" t="inlineStr">
        <is>
          <t>M</t>
        </is>
      </c>
      <c r="D6842" s="330" t="n">
        <v>12.21</v>
      </c>
      <c r="E6842" s="330" t="n">
        <v>12.72</v>
      </c>
      <c r="F6842" s="330" t="inlineStr"/>
    </row>
    <row r="6843" ht="30" customHeight="1" s="496">
      <c r="A6843" s="330" t="n">
        <v>102500</v>
      </c>
      <c r="B6843" s="331" t="inlineStr">
        <is>
          <t>PINTURA DE DEMARCAÇÃO DE VAGA COM TINTA ACRÍLICA, E = 10 CM, APLICAÇÃO MANUAL. AF_05/2021</t>
        </is>
      </c>
      <c r="C6843" s="330" t="inlineStr">
        <is>
          <t>M</t>
        </is>
      </c>
      <c r="D6843" s="330" t="n">
        <v>4.85</v>
      </c>
      <c r="E6843" s="330" t="n">
        <v>5.02</v>
      </c>
      <c r="F6843" s="330" t="inlineStr"/>
    </row>
    <row r="6844" ht="30" customHeight="1" s="496">
      <c r="A6844" s="330" t="n">
        <v>102507</v>
      </c>
      <c r="B6844" s="331" t="inlineStr">
        <is>
          <t>PINTURA DE DEMARCAÇÃO DE VAGA COM TINTA EPÓXI, E = 10 CM, APLICAÇÃO MANUAL. AF_05/2021</t>
        </is>
      </c>
      <c r="C6844" s="330" t="inlineStr">
        <is>
          <t>M</t>
        </is>
      </c>
      <c r="D6844" s="330" t="n">
        <v>6.93</v>
      </c>
      <c r="E6844" s="330" t="n">
        <v>7.1</v>
      </c>
      <c r="F6844" s="330" t="inlineStr"/>
    </row>
    <row r="6845" ht="60" customHeight="1" s="496">
      <c r="A6845" s="330" t="n">
        <v>102512</v>
      </c>
      <c r="B6845" s="331" t="inlineStr">
        <is>
          <t>PINTURA DE EIXO VIÁRIO SOBRE ASFALTO COM TINTA RETRORREFLETIVA A BASE DE RESINA ACRÍLICA COM MICROESFERAS DE VIDRO, E = 10 CM, APLICAÇÃO MECÂNICA COM DEMARCADORA AUTOPROPELIDA. AF_05/2021</t>
        </is>
      </c>
      <c r="C6845" s="330" t="inlineStr">
        <is>
          <t>M</t>
        </is>
      </c>
      <c r="D6845" s="330" t="n">
        <v>7.09</v>
      </c>
      <c r="E6845" s="330" t="n">
        <v>7.25</v>
      </c>
      <c r="F6845" s="330" t="inlineStr"/>
    </row>
    <row r="6846" ht="30" customHeight="1" s="496">
      <c r="A6846" s="330" t="n">
        <v>102501</v>
      </c>
      <c r="B6846" s="331" t="inlineStr">
        <is>
          <t>PINTURA DE FAIXA DE PEDESTRE OU ZEBRADA COM TINTA ACRÍLICA, E = 30 CM, APLICAÇÃO MANUAL. AF_05/2021</t>
        </is>
      </c>
      <c r="C6846" s="330" t="inlineStr">
        <is>
          <t>M2</t>
        </is>
      </c>
      <c r="D6846" s="330" t="n">
        <v>27.48</v>
      </c>
      <c r="E6846" s="330" t="n">
        <v>28.39</v>
      </c>
      <c r="F6846" s="330" t="inlineStr"/>
    </row>
    <row r="6847" ht="30" customHeight="1" s="496">
      <c r="A6847" s="330" t="n">
        <v>102508</v>
      </c>
      <c r="B6847" s="331" t="inlineStr">
        <is>
          <t>PINTURA DE FAIXA DE PEDESTRE OU ZEBRADA COM TINTA EPÓXI, E = 30 CM, APLICAÇÃO MANUAL. AF_05/2021</t>
        </is>
      </c>
      <c r="C6847" s="330" t="inlineStr">
        <is>
          <t>M2</t>
        </is>
      </c>
      <c r="D6847" s="330" t="n">
        <v>48.79</v>
      </c>
      <c r="E6847" s="330" t="n">
        <v>49.7</v>
      </c>
      <c r="F6847" s="330" t="inlineStr"/>
    </row>
    <row r="6848" ht="45" customHeight="1" s="496">
      <c r="A6848" s="330" t="n">
        <v>102509</v>
      </c>
      <c r="B6848" s="331" t="inlineStr">
        <is>
          <t>PINTURA DE FAIXA DE PEDESTRE OU ZEBRADA TINTA RETRORREFLETIVA A BASE DE RESINA ACRÍLICA COM MICROESFERAS DE VIDRO, E = 30 CM, APLICAÇÃO MANUAL. AF_05/2021</t>
        </is>
      </c>
      <c r="C6848" s="330" t="inlineStr">
        <is>
          <t>M2</t>
        </is>
      </c>
      <c r="D6848" s="330" t="n">
        <v>33.08</v>
      </c>
      <c r="E6848" s="330" t="n">
        <v>33.86</v>
      </c>
      <c r="F6848" s="330" t="inlineStr"/>
    </row>
    <row r="6849" ht="30" customHeight="1" s="496">
      <c r="A6849" s="330" t="n">
        <v>102498</v>
      </c>
      <c r="B6849" s="331" t="inlineStr">
        <is>
          <t>PINTURA DE MEIO-FIO COM TINTA BRANCA A BASE DE CAL (CAIAÇÃO). AF_05/2021</t>
        </is>
      </c>
      <c r="C6849" s="330" t="inlineStr">
        <is>
          <t>M</t>
        </is>
      </c>
      <c r="D6849" s="330" t="n">
        <v>1.9</v>
      </c>
      <c r="E6849" s="330" t="n">
        <v>1.98</v>
      </c>
      <c r="F6849" s="330" t="inlineStr"/>
    </row>
    <row r="6850" ht="30" customHeight="1" s="496">
      <c r="A6850" s="330" t="n">
        <v>102491</v>
      </c>
      <c r="B6850" s="331" t="inlineStr">
        <is>
          <t>PINTURA DE PISO COM TINTA ACRÍLICA, APLICAÇÃO MANUAL, 2 DEMÃOS, INCLUSO FUNDO PREPARADOR. AF_05/2021</t>
        </is>
      </c>
      <c r="C6850" s="330" t="inlineStr">
        <is>
          <t>M2</t>
        </is>
      </c>
      <c r="D6850" s="330" t="n">
        <v>21.96</v>
      </c>
      <c r="E6850" s="330" t="n">
        <v>22.54</v>
      </c>
      <c r="F6850" s="330" t="inlineStr"/>
    </row>
    <row r="6851" ht="30" customHeight="1" s="496">
      <c r="A6851" s="330" t="n">
        <v>102492</v>
      </c>
      <c r="B6851" s="331" t="inlineStr">
        <is>
          <t>PINTURA DE PISO COM TINTA ACRÍLICA, APLICAÇÃO MANUAL, 3 DEMÃOS, INCLUSO FUNDO PREPARADOR. AF_05/2021</t>
        </is>
      </c>
      <c r="C6851" s="330" t="inlineStr">
        <is>
          <t>M2</t>
        </is>
      </c>
      <c r="D6851" s="330" t="n">
        <v>28.01</v>
      </c>
      <c r="E6851" s="330" t="n">
        <v>28.78</v>
      </c>
      <c r="F6851" s="330" t="inlineStr"/>
    </row>
    <row r="6852" ht="30" customHeight="1" s="496">
      <c r="A6852" s="330" t="n">
        <v>102494</v>
      </c>
      <c r="B6852" s="331" t="inlineStr">
        <is>
          <t>PINTURA DE PISO COM TINTA EPÓXI, APLICAÇÃO MANUAL, 2 DEMÃOS, INCLUSO PRIMER EPÓXI. AF_05/2021</t>
        </is>
      </c>
      <c r="C6852" s="330" t="inlineStr">
        <is>
          <t>M2</t>
        </is>
      </c>
      <c r="D6852" s="330" t="n">
        <v>67.31999999999999</v>
      </c>
      <c r="E6852" s="330" t="n">
        <v>67.90000000000001</v>
      </c>
      <c r="F6852" s="330" t="inlineStr"/>
    </row>
    <row r="6853" ht="30" customHeight="1" s="496">
      <c r="A6853" s="330" t="n">
        <v>102496</v>
      </c>
      <c r="B6853" s="331" t="inlineStr">
        <is>
          <t>PINTURA DE RODAPÉ COM TINTA EPÓXI, APLICAÇÃO MANUAL, 2 DEMÃOS, INCLUSÃO PRIMER EPÓXI. AF_05/2021</t>
        </is>
      </c>
      <c r="C6853" s="330" t="inlineStr">
        <is>
          <t>M</t>
        </is>
      </c>
      <c r="D6853" s="330" t="n">
        <v>14.37</v>
      </c>
      <c r="E6853" s="330" t="n">
        <v>14.65</v>
      </c>
      <c r="F6853" s="330" t="inlineStr"/>
    </row>
    <row r="6854" ht="30" customHeight="1" s="496">
      <c r="A6854" s="330" t="n">
        <v>102497</v>
      </c>
      <c r="B6854" s="331" t="inlineStr">
        <is>
          <t>PINTURA DE RODAPÉ EM PEDRA DECORATIVA COM VERNIZ DE POLIURETANO, APLICAÇÃO MANUAL, 3 DEMÃOS. AF_05/2021</t>
        </is>
      </c>
      <c r="C6854" s="330" t="inlineStr">
        <is>
          <t>M</t>
        </is>
      </c>
      <c r="D6854" s="330" t="n">
        <v>5.26</v>
      </c>
      <c r="E6854" s="330" t="n">
        <v>5.44</v>
      </c>
      <c r="F6854" s="330" t="inlineStr"/>
    </row>
    <row r="6855" ht="30" customHeight="1" s="496">
      <c r="A6855" s="330" t="n">
        <v>102520</v>
      </c>
      <c r="B6855" s="331" t="inlineStr">
        <is>
          <t>PINTURA DE SINALIZAÇÃO VERTICAL DE SEGURANÇA, FAIXAS AMARELA E PRETA, APLICAÇÃO MANUAL, 2 DEMÃOS. AF_05/2021</t>
        </is>
      </c>
      <c r="C6855" s="330" t="inlineStr">
        <is>
          <t>M2</t>
        </is>
      </c>
      <c r="D6855" s="330" t="n">
        <v>90.84</v>
      </c>
      <c r="E6855" s="330" t="n">
        <v>94.5</v>
      </c>
      <c r="F6855" s="330" t="inlineStr"/>
    </row>
    <row r="6856" ht="30" customHeight="1" s="496">
      <c r="A6856" s="330" t="n">
        <v>102513</v>
      </c>
      <c r="B6856" s="331" t="inlineStr">
        <is>
          <t>PINTURA DE SÍMBOLOS E TEXTOS COM TINTA ACRÍLICA, DEMARCAÇÃO COM FITA ADESIVA E APLICAÇÃO COM ROLO. AF_05/2021</t>
        </is>
      </c>
      <c r="C6856" s="330" t="inlineStr">
        <is>
          <t>M2</t>
        </is>
      </c>
      <c r="D6856" s="330" t="n">
        <v>52.49</v>
      </c>
      <c r="E6856" s="330" t="n">
        <v>54.53</v>
      </c>
      <c r="F6856" s="330" t="inlineStr"/>
    </row>
    <row r="6857" ht="30" customHeight="1" s="496">
      <c r="A6857" s="330" t="n">
        <v>102489</v>
      </c>
      <c r="B6857" s="331" t="inlineStr">
        <is>
          <t>PINTURA HIDROFUGANTE COM SILICONE, APLICAÇÃO MANUAL, 2 DEMÃOS. AF_05/2021</t>
        </is>
      </c>
      <c r="C6857" s="330" t="inlineStr">
        <is>
          <t>M2</t>
        </is>
      </c>
      <c r="D6857" s="330" t="n">
        <v>29.53</v>
      </c>
      <c r="E6857" s="330" t="n">
        <v>30.29</v>
      </c>
      <c r="F6857" s="330" t="inlineStr">
        <is>
          <t>AS</t>
        </is>
      </c>
    </row>
    <row r="6858" ht="30" customHeight="1" s="496">
      <c r="A6858" s="330" t="n">
        <v>102488</v>
      </c>
      <c r="B6858" s="331" t="inlineStr">
        <is>
          <t>PREPARO DO PISO CIMENTADO PARA PINTURA - LIXAMENTO E LIMPEZA. AF_05/2021</t>
        </is>
      </c>
      <c r="C6858" s="330" t="inlineStr">
        <is>
          <t>M2</t>
        </is>
      </c>
      <c r="D6858" s="330" t="n">
        <v>4.11</v>
      </c>
      <c r="E6858" s="330" t="n">
        <v>4.31</v>
      </c>
      <c r="F6858" s="330" t="inlineStr"/>
    </row>
    <row r="6859" ht="15" customHeight="1" s="496">
      <c r="A6859" s="330" t="n">
        <v>101746</v>
      </c>
      <c r="B6859" s="331" t="inlineStr">
        <is>
          <t>ASSOALHO DE MADEIRA. AF_02/2026_PS</t>
        </is>
      </c>
      <c r="C6859" s="330" t="inlineStr">
        <is>
          <t>M2</t>
        </is>
      </c>
      <c r="D6859" s="330" t="n">
        <v>578.03</v>
      </c>
      <c r="E6859" s="330" t="n">
        <v>579.08</v>
      </c>
      <c r="F6859" s="330" t="inlineStr">
        <is>
          <t>AS</t>
        </is>
      </c>
    </row>
    <row r="6860" ht="30" customHeight="1" s="496">
      <c r="A6860" s="330" t="n">
        <v>106788</v>
      </c>
      <c r="B6860" s="331" t="inlineStr">
        <is>
          <t>PISO CIMENTADO, TRAÇO 1:3 (CIMENTO E AREIA), ACABAMENTO LISO, ESPESSURA 1,5 CM, PREPARO MECÂNICO DA ARGAMASSA. AF_02/2026</t>
        </is>
      </c>
      <c r="C6860" s="330" t="inlineStr">
        <is>
          <t>M2</t>
        </is>
      </c>
      <c r="D6860" s="330" t="n">
        <v>35.36</v>
      </c>
      <c r="E6860" s="330" t="n">
        <v>36.34</v>
      </c>
      <c r="F6860" s="330" t="inlineStr">
        <is>
          <t>AS</t>
        </is>
      </c>
    </row>
    <row r="6861" ht="30" customHeight="1" s="496">
      <c r="A6861" s="330" t="n">
        <v>106789</v>
      </c>
      <c r="B6861" s="331" t="inlineStr">
        <is>
          <t>PISO CIMENTADO, TRAÇO 1:3 (CIMENTO E AREIA), ACABAMENTO RUGOSO, ESPESSURA 1,5 CM, PREPARO MECÂNICO DA ARGAMASSA. AF_02/2026</t>
        </is>
      </c>
      <c r="C6861" s="330" t="inlineStr">
        <is>
          <t>M2</t>
        </is>
      </c>
      <c r="D6861" s="330" t="n">
        <v>33.37</v>
      </c>
      <c r="E6861" s="330" t="n">
        <v>34.25</v>
      </c>
      <c r="F6861" s="330" t="inlineStr">
        <is>
          <t>AS</t>
        </is>
      </c>
    </row>
    <row r="6862" ht="30" customHeight="1" s="496">
      <c r="A6862" s="330" t="n">
        <v>98679</v>
      </c>
      <c r="B6862" s="331" t="inlineStr">
        <is>
          <t>PISO CIMENTADO, TRAÇO 1:5 (CIMENTO E AREIA), ACABAMENTO LISO, ESPESSURA 2,0 CM, PREPARO MECÂNICO DA ARGAMASSA. AF_02/2026</t>
        </is>
      </c>
      <c r="C6862" s="330" t="inlineStr">
        <is>
          <t>M2</t>
        </is>
      </c>
      <c r="D6862" s="330" t="n">
        <v>39.62</v>
      </c>
      <c r="E6862" s="330" t="n">
        <v>40.72</v>
      </c>
      <c r="F6862" s="330" t="inlineStr">
        <is>
          <t>AS</t>
        </is>
      </c>
    </row>
    <row r="6863" ht="30" customHeight="1" s="496">
      <c r="A6863" s="330" t="n">
        <v>98680</v>
      </c>
      <c r="B6863" s="331" t="inlineStr">
        <is>
          <t>PISO CIMENTADO, TRAÇO 1:5 (CIMENTO E AREIA), ACABAMENTO LISO, ESPESSURA 3,0 CM, PREPARO MECÂNICO DA ARGAMASSA. AF_02/2026</t>
        </is>
      </c>
      <c r="C6863" s="330" t="inlineStr">
        <is>
          <t>M2</t>
        </is>
      </c>
      <c r="D6863" s="330" t="n">
        <v>49.22</v>
      </c>
      <c r="E6863" s="330" t="n">
        <v>50.47</v>
      </c>
      <c r="F6863" s="330" t="inlineStr">
        <is>
          <t>AS</t>
        </is>
      </c>
    </row>
    <row r="6864" ht="30" customHeight="1" s="496">
      <c r="A6864" s="330" t="n">
        <v>101749</v>
      </c>
      <c r="B6864" s="331" t="inlineStr">
        <is>
          <t>PISO CIMENTADO, TRAÇO 1:5 (CIMENTO E AREIA), ACABAMENTO LISO, ESPESSURA 4,0 CM, PREPARO MECÂNICO DA ARGAMASSA. AF_02/2026</t>
        </is>
      </c>
      <c r="C6864" s="330" t="inlineStr">
        <is>
          <t>M2</t>
        </is>
      </c>
      <c r="D6864" s="330" t="n">
        <v>57.07</v>
      </c>
      <c r="E6864" s="330" t="n">
        <v>58.46</v>
      </c>
      <c r="F6864" s="330" t="inlineStr">
        <is>
          <t>AS</t>
        </is>
      </c>
    </row>
    <row r="6865" ht="30" customHeight="1" s="496">
      <c r="A6865" s="330" t="n">
        <v>98681</v>
      </c>
      <c r="B6865" s="331" t="inlineStr">
        <is>
          <t>PISO CIMENTADO, TRAÇO 1:5 (CIMENTO E AREIA), ACABAMENTO RUGOSO, ESPESSURA 2,0 CM, PREPARO MECÂNICO DA ARGAMASSA. AF_02/2026</t>
        </is>
      </c>
      <c r="C6865" s="330" t="inlineStr">
        <is>
          <t>M2</t>
        </is>
      </c>
      <c r="D6865" s="330" t="n">
        <v>35.15</v>
      </c>
      <c r="E6865" s="330" t="n">
        <v>36.05</v>
      </c>
      <c r="F6865" s="330" t="inlineStr">
        <is>
          <t>AS</t>
        </is>
      </c>
    </row>
    <row r="6866" ht="30" customHeight="1" s="496">
      <c r="A6866" s="330" t="n">
        <v>98682</v>
      </c>
      <c r="B6866" s="331" t="inlineStr">
        <is>
          <t>PISO CIMENTADO, TRAÇO 1:5 (CIMENTO E AREIA), ACABAMENTO RUGOSO, ESPESSURA 3,0 CM, PREPARO MECÂNICO DA ARGAMASSA. AF_02/2026</t>
        </is>
      </c>
      <c r="C6866" s="330" t="inlineStr">
        <is>
          <t>M2</t>
        </is>
      </c>
      <c r="D6866" s="330" t="n">
        <v>44.74</v>
      </c>
      <c r="E6866" s="330" t="n">
        <v>45.79</v>
      </c>
      <c r="F6866" s="330" t="inlineStr">
        <is>
          <t>AS</t>
        </is>
      </c>
    </row>
    <row r="6867" ht="30" customHeight="1" s="496">
      <c r="A6867" s="330" t="n">
        <v>101750</v>
      </c>
      <c r="B6867" s="331" t="inlineStr">
        <is>
          <t>PISO CIMENTADO, TRAÇO 1:5 (CIMENTO E AREIA), ACABAMENTO RUGOSO, ESPESSURA 4,0 CM, PREPARO MECÂNICO DA ARGAMASSA. AF_02/2026</t>
        </is>
      </c>
      <c r="C6867" s="330" t="inlineStr">
        <is>
          <t>M2</t>
        </is>
      </c>
      <c r="D6867" s="330" t="n">
        <v>52.6</v>
      </c>
      <c r="E6867" s="330" t="n">
        <v>53.78</v>
      </c>
      <c r="F6867" s="330" t="inlineStr">
        <is>
          <t>AS</t>
        </is>
      </c>
    </row>
    <row r="6868" ht="30" customHeight="1" s="496">
      <c r="A6868" s="330" t="n">
        <v>101737</v>
      </c>
      <c r="B6868" s="331" t="inlineStr">
        <is>
          <t>PISO DE BORRACHA CANELADO, ESPESSURA 3,5MM, FIXADO COM ADESIVO ACRÍLICO. AF_02/2026</t>
        </is>
      </c>
      <c r="C6868" s="330" t="inlineStr">
        <is>
          <t>M2</t>
        </is>
      </c>
      <c r="D6868" s="330" t="n">
        <v>134.49</v>
      </c>
      <c r="E6868" s="330" t="n">
        <v>135.59</v>
      </c>
      <c r="F6868" s="330" t="inlineStr"/>
    </row>
    <row r="6869" ht="30" customHeight="1" s="496">
      <c r="A6869" s="330" t="n">
        <v>101735</v>
      </c>
      <c r="B6869" s="331" t="inlineStr">
        <is>
          <t>PISO DE BORRACHA ESPORTIVO, ESPESSURA 15MM, ASSENTADO COM ARGAMASSA. AF_02/2026</t>
        </is>
      </c>
      <c r="C6869" s="330" t="inlineStr">
        <is>
          <t>M2</t>
        </is>
      </c>
      <c r="D6869" s="330" t="n">
        <v>476.96</v>
      </c>
      <c r="E6869" s="330" t="n">
        <v>478.54</v>
      </c>
      <c r="F6869" s="330" t="inlineStr"/>
    </row>
    <row r="6870" ht="30" customHeight="1" s="496">
      <c r="A6870" s="330" t="n">
        <v>101734</v>
      </c>
      <c r="B6870" s="331" t="inlineStr">
        <is>
          <t>PISO DE BORRACHA PASTILHADO, ESPESSURA 15MM, ASSENTADO COM ARGAMASSA. AF_02/2026</t>
        </is>
      </c>
      <c r="C6870" s="330" t="inlineStr">
        <is>
          <t>M2</t>
        </is>
      </c>
      <c r="D6870" s="330" t="n">
        <v>466.06</v>
      </c>
      <c r="E6870" s="330" t="n">
        <v>467.64</v>
      </c>
      <c r="F6870" s="330" t="inlineStr"/>
    </row>
    <row r="6871" ht="30" customHeight="1" s="496">
      <c r="A6871" s="330" t="n">
        <v>101736</v>
      </c>
      <c r="B6871" s="331" t="inlineStr">
        <is>
          <t>PISO DE BORRACHA PASTILHADO, ESPESSURA 3,5MM, FIXADO COM ADESIVO ACRÍLICO. AF_02/2026</t>
        </is>
      </c>
      <c r="C6871" s="330" t="inlineStr">
        <is>
          <t>M2</t>
        </is>
      </c>
      <c r="D6871" s="330" t="n">
        <v>112.93</v>
      </c>
      <c r="E6871" s="330" t="n">
        <v>114.03</v>
      </c>
      <c r="F6871" s="330" t="inlineStr"/>
    </row>
    <row r="6872" ht="30" customHeight="1" s="496">
      <c r="A6872" s="330" t="n">
        <v>101733</v>
      </c>
      <c r="B6872" s="331" t="inlineStr">
        <is>
          <t>PISO DE BORRACHA PASTILHADO/FRISADO, ESPESSURA 7MM, ASSENTADO COM ARGAMASSA. AF_02/2026</t>
        </is>
      </c>
      <c r="C6872" s="330" t="inlineStr">
        <is>
          <t>M2</t>
        </is>
      </c>
      <c r="D6872" s="330" t="n">
        <v>315.78</v>
      </c>
      <c r="E6872" s="330" t="n">
        <v>317.36</v>
      </c>
      <c r="F6872" s="330" t="inlineStr"/>
    </row>
    <row r="6873" ht="60" customHeight="1" s="496">
      <c r="A6873" s="330" t="n">
        <v>104162</v>
      </c>
      <c r="B6873" s="331" t="inlineStr">
        <is>
          <t>PISO EM GRANILITE, MARMORITE OU GRANITINA EM AMBIENTES INTERNOS, COM ESPESSURA DE 8 MM, INCLUSO MISTURA EM BETONEIRA, COLOCAÇÃO DAS JUNTAS, APLICAÇÃO DO PISO, 4 POLIMENTOS COM POLITRIZ, ESTUCAMENTO, SELADOR E CERA. AF_02/2026_PE</t>
        </is>
      </c>
      <c r="C6873" s="330" t="inlineStr">
        <is>
          <t>M2</t>
        </is>
      </c>
      <c r="D6873" s="330" t="n">
        <v>126.37</v>
      </c>
      <c r="E6873" s="330" t="n">
        <v>129.05</v>
      </c>
      <c r="F6873" s="330" t="inlineStr">
        <is>
          <t>AS</t>
        </is>
      </c>
    </row>
    <row r="6874" ht="15" customHeight="1" s="496">
      <c r="A6874" s="330" t="n">
        <v>98671</v>
      </c>
      <c r="B6874" s="331" t="inlineStr">
        <is>
          <t>PISO EM GRANITO APLICADO EM AMBIENTES INTERNOS. AF_02/2026</t>
        </is>
      </c>
      <c r="C6874" s="330" t="inlineStr">
        <is>
          <t>M2</t>
        </is>
      </c>
      <c r="D6874" s="330" t="n">
        <v>537.47</v>
      </c>
      <c r="E6874" s="330" t="n">
        <v>539.83</v>
      </c>
      <c r="F6874" s="330" t="inlineStr"/>
    </row>
    <row r="6875" ht="30" customHeight="1" s="496">
      <c r="A6875" s="330" t="n">
        <v>101726</v>
      </c>
      <c r="B6875" s="331" t="inlineStr">
        <is>
          <t>PISO EM LADRILHO HIDRÁULICO APLICADO EM AMBIENTES INTERNOS DE ÁREA ENTRE 5 E 15 M², INCLUSO APLICAÇÃO DE RESINA. AF_02/2026</t>
        </is>
      </c>
      <c r="C6875" s="330" t="inlineStr">
        <is>
          <t>M2</t>
        </is>
      </c>
      <c r="D6875" s="330" t="n">
        <v>285.83</v>
      </c>
      <c r="E6875" s="330" t="n">
        <v>291.15</v>
      </c>
      <c r="F6875" s="330" t="inlineStr"/>
    </row>
    <row r="6876" ht="30" customHeight="1" s="496">
      <c r="A6876" s="330" t="n">
        <v>101725</v>
      </c>
      <c r="B6876" s="331" t="inlineStr">
        <is>
          <t>PISO EM LADRILHO HIDRÁULICO APLICADO EM AMBIENTES INTERNOS DE ÁREA MENOR QUE 5 M², INCLUSO APLICAÇÃO DE RESINA. AF_02/2026</t>
        </is>
      </c>
      <c r="C6876" s="330" t="inlineStr">
        <is>
          <t>M2</t>
        </is>
      </c>
      <c r="D6876" s="330" t="n">
        <v>374.58</v>
      </c>
      <c r="E6876" s="330" t="n">
        <v>384.62</v>
      </c>
      <c r="F6876" s="330" t="inlineStr"/>
    </row>
    <row r="6877" ht="15" customHeight="1" s="496">
      <c r="A6877" s="330" t="n">
        <v>98672</v>
      </c>
      <c r="B6877" s="331" t="inlineStr">
        <is>
          <t>PISO EM MÁRMORE APLICADO EM AMBIENTES INTERNOS. AF_02/2026</t>
        </is>
      </c>
      <c r="C6877" s="330" t="inlineStr">
        <is>
          <t>M2</t>
        </is>
      </c>
      <c r="D6877" s="330" t="n">
        <v>766.63</v>
      </c>
      <c r="E6877" s="330" t="n">
        <v>768.99</v>
      </c>
      <c r="F6877" s="330" t="inlineStr"/>
    </row>
    <row r="6878" ht="30" customHeight="1" s="496">
      <c r="A6878" s="330" t="n">
        <v>101732</v>
      </c>
      <c r="B6878" s="331" t="inlineStr">
        <is>
          <t>PISO EM PEDRA ARDÓSIA ASSENTADO SOBRE ARGAMASSA 1:3 (CIMENTO E AREIA). AF_02/2026</t>
        </is>
      </c>
      <c r="C6878" s="330" t="inlineStr">
        <is>
          <t>M2</t>
        </is>
      </c>
      <c r="D6878" s="330" t="n">
        <v>139.11</v>
      </c>
      <c r="E6878" s="330" t="n">
        <v>141.21</v>
      </c>
      <c r="F6878" s="330" t="inlineStr">
        <is>
          <t>AS</t>
        </is>
      </c>
    </row>
    <row r="6879" ht="30" customHeight="1" s="496">
      <c r="A6879" s="330" t="n">
        <v>101731</v>
      </c>
      <c r="B6879" s="331" t="inlineStr">
        <is>
          <t>PISO EM PEDRA SÃO TOMÉ ASSENTADO SOBRE ARGAMASSA 1:3 (CIMENTO E AREIA). AF_02/2026</t>
        </is>
      </c>
      <c r="C6879" s="330" t="inlineStr">
        <is>
          <t>M2</t>
        </is>
      </c>
      <c r="D6879" s="330" t="n">
        <v>398.73</v>
      </c>
      <c r="E6879" s="330" t="n">
        <v>402.51</v>
      </c>
      <c r="F6879" s="330" t="inlineStr">
        <is>
          <t>AS</t>
        </is>
      </c>
    </row>
    <row r="6880" ht="30" customHeight="1" s="496">
      <c r="A6880" s="330" t="n">
        <v>101751</v>
      </c>
      <c r="B6880" s="331" t="inlineStr">
        <is>
          <t>PISO EM TACO DE MADEIRA 7X21CM, FIXADO COM COLA PU. AF_02/2026_PS</t>
        </is>
      </c>
      <c r="C6880" s="330" t="inlineStr">
        <is>
          <t>M2</t>
        </is>
      </c>
      <c r="D6880" s="330" t="n">
        <v>390.23</v>
      </c>
      <c r="E6880" s="330" t="n">
        <v>391.7</v>
      </c>
      <c r="F6880" s="330" t="inlineStr">
        <is>
          <t>AS</t>
        </is>
      </c>
    </row>
    <row r="6881" ht="30" customHeight="1" s="496">
      <c r="A6881" s="330" t="n">
        <v>101729</v>
      </c>
      <c r="B6881" s="331" t="inlineStr">
        <is>
          <t>PISO EM TACO DE MADEIRA 7X42CM, FIXADO COM COLA PU. AF_02/2026_PS</t>
        </is>
      </c>
      <c r="C6881" s="330" t="inlineStr">
        <is>
          <t>M2</t>
        </is>
      </c>
      <c r="D6881" s="330" t="n">
        <v>387.35</v>
      </c>
      <c r="E6881" s="330" t="n">
        <v>388.68</v>
      </c>
      <c r="F6881" s="330" t="inlineStr">
        <is>
          <t>AS</t>
        </is>
      </c>
    </row>
    <row r="6882" ht="30" customHeight="1" s="496">
      <c r="A6882" s="330" t="n">
        <v>101094</v>
      </c>
      <c r="B6882" s="331" t="inlineStr">
        <is>
          <t>PISO PODOTÁTIL DE ALERTA OU DIRECIONAL, DE BORRACHA, ASSENTADO SOBRE ARGAMASSA. AF_02/2026</t>
        </is>
      </c>
      <c r="C6882" s="330" t="inlineStr">
        <is>
          <t>M</t>
        </is>
      </c>
      <c r="D6882" s="330" t="n">
        <v>215.11</v>
      </c>
      <c r="E6882" s="330" t="n">
        <v>217.67</v>
      </c>
      <c r="F6882" s="330" t="inlineStr"/>
    </row>
    <row r="6883" ht="30" customHeight="1" s="496">
      <c r="A6883" s="330" t="n">
        <v>101727</v>
      </c>
      <c r="B6883" s="331" t="inlineStr">
        <is>
          <t>PISO VINÍLICO SEMI-FLEXÍVEL EM PLACAS, PADRÃO LISO, ESPESSURA 3,2 MM, FIXADO COM COLA. AF_02/2026</t>
        </is>
      </c>
      <c r="C6883" s="330" t="inlineStr">
        <is>
          <t>M2</t>
        </is>
      </c>
      <c r="D6883" s="330" t="n">
        <v>210.69</v>
      </c>
      <c r="E6883" s="330" t="n">
        <v>210.98</v>
      </c>
      <c r="F6883" s="330" t="inlineStr"/>
    </row>
    <row r="6884" ht="30" customHeight="1" s="496">
      <c r="A6884" s="330" t="n">
        <v>106790</v>
      </c>
      <c r="B6884" s="331" t="inlineStr">
        <is>
          <t>PISO VINÍLICO SEMI-FLEXÍVEL EM RÉGUAS, PADRÃO LISO, ESPESSURA 3,2 MM, FIXADO COM COLA. AF_02/2026</t>
        </is>
      </c>
      <c r="C6884" s="330" t="inlineStr">
        <is>
          <t>M2</t>
        </is>
      </c>
      <c r="D6884" s="330" t="n">
        <v>225.91</v>
      </c>
      <c r="E6884" s="330" t="n">
        <v>226.54</v>
      </c>
      <c r="F6884" s="330" t="inlineStr"/>
    </row>
    <row r="6885" ht="15" customHeight="1" s="496">
      <c r="A6885" s="330" t="n">
        <v>106792</v>
      </c>
      <c r="B6885" s="331" t="inlineStr">
        <is>
          <t>PREPARO DE CONTRAPISO COM MEMBRANA CIMENTÍCIA. AF_02/2026</t>
        </is>
      </c>
      <c r="C6885" s="330" t="inlineStr">
        <is>
          <t>M2</t>
        </is>
      </c>
      <c r="D6885" s="330" t="n">
        <v>4.07</v>
      </c>
      <c r="E6885" s="330" t="n">
        <v>4.19</v>
      </c>
      <c r="F6885" s="330" t="inlineStr"/>
    </row>
    <row r="6886" ht="15" customHeight="1" s="496">
      <c r="A6886" s="330" t="n">
        <v>101748</v>
      </c>
      <c r="B6886" s="331" t="inlineStr">
        <is>
          <t>PREPARO DE CONTRAPISO COM POLITRIZ. AF_02/2026_PE</t>
        </is>
      </c>
      <c r="C6886" s="330" t="inlineStr">
        <is>
          <t>M2</t>
        </is>
      </c>
      <c r="D6886" s="330" t="n">
        <v>3.98</v>
      </c>
      <c r="E6886" s="330" t="n">
        <v>4.18</v>
      </c>
      <c r="F6886" s="330" t="inlineStr"/>
    </row>
    <row r="6887" ht="15" customHeight="1" s="496">
      <c r="A6887" s="330" t="n">
        <v>106791</v>
      </c>
      <c r="B6887" s="331" t="inlineStr">
        <is>
          <t>REVESTIMENTO DE DEGRAUS DE ESCADA EM GRANITO. AF_02/2026</t>
        </is>
      </c>
      <c r="C6887" s="330" t="inlineStr">
        <is>
          <t>M2</t>
        </is>
      </c>
      <c r="D6887" s="330" t="n">
        <v>506.02</v>
      </c>
      <c r="E6887" s="330" t="n">
        <v>508.88</v>
      </c>
      <c r="F6887" s="330" t="inlineStr"/>
    </row>
    <row r="6888" ht="30" customHeight="1" s="496">
      <c r="A6888" s="330" t="n">
        <v>101742</v>
      </c>
      <c r="B6888" s="331" t="inlineStr">
        <is>
          <t>RODAPÉ BORRACHA LISO, ALTURA = 7CM, ESPESSURA = 2 MM, FIXADO COM COLA. AF_02/2026_PS</t>
        </is>
      </c>
      <c r="C6888" s="330" t="inlineStr">
        <is>
          <t>M</t>
        </is>
      </c>
      <c r="D6888" s="330" t="n">
        <v>59.88</v>
      </c>
      <c r="E6888" s="330" t="n">
        <v>60.93</v>
      </c>
      <c r="F6888" s="330" t="inlineStr"/>
    </row>
    <row r="6889" ht="15" customHeight="1" s="496">
      <c r="A6889" s="330" t="n">
        <v>101740</v>
      </c>
      <c r="B6889" s="331" t="inlineStr">
        <is>
          <t>RODAPÉ EM ARDÓSIA ALTURA 10CM. AF_02/2026</t>
        </is>
      </c>
      <c r="C6889" s="330" t="inlineStr">
        <is>
          <t>M</t>
        </is>
      </c>
      <c r="D6889" s="330" t="n">
        <v>59.31</v>
      </c>
      <c r="E6889" s="330" t="n">
        <v>61.1</v>
      </c>
      <c r="F6889" s="330" t="inlineStr">
        <is>
          <t>AS</t>
        </is>
      </c>
    </row>
    <row r="6890" ht="15" customHeight="1" s="496">
      <c r="A6890" s="330" t="n">
        <v>98685</v>
      </c>
      <c r="B6890" s="331" t="inlineStr">
        <is>
          <t>RODAPÉ EM GRANITO, ALTURA 10 CM. AF_02/2026</t>
        </is>
      </c>
      <c r="C6890" s="330" t="inlineStr">
        <is>
          <t>M</t>
        </is>
      </c>
      <c r="D6890" s="330" t="n">
        <v>102.97</v>
      </c>
      <c r="E6890" s="330" t="n">
        <v>103.89</v>
      </c>
      <c r="F6890" s="330" t="inlineStr"/>
    </row>
    <row r="6891" ht="15" customHeight="1" s="496">
      <c r="A6891" s="330" t="n">
        <v>98686</v>
      </c>
      <c r="B6891" s="331" t="inlineStr">
        <is>
          <t>RODAPÉ EM LADRILHO HIDRÁULICO, ALTURA 7 CM. AF_02/2026</t>
        </is>
      </c>
      <c r="C6891" s="330" t="inlineStr">
        <is>
          <t>M</t>
        </is>
      </c>
      <c r="D6891" s="330" t="n">
        <v>71.56999999999999</v>
      </c>
      <c r="E6891" s="330" t="n">
        <v>74.28</v>
      </c>
      <c r="F6891" s="330" t="inlineStr"/>
    </row>
    <row r="6892" ht="30" customHeight="1" s="496">
      <c r="A6892" s="330" t="n">
        <v>101738</v>
      </c>
      <c r="B6892" s="331" t="inlineStr">
        <is>
          <t>RODAPÉ EM MADEIRA, ALTURA 7CM, FIXADO COM COLA BASE DE POLIURETANO. AF_02/2026_PS</t>
        </is>
      </c>
      <c r="C6892" s="330" t="inlineStr">
        <is>
          <t>M</t>
        </is>
      </c>
      <c r="D6892" s="330" t="n">
        <v>44.01</v>
      </c>
      <c r="E6892" s="330" t="n">
        <v>44.15</v>
      </c>
      <c r="F6892" s="330" t="inlineStr">
        <is>
          <t>AS</t>
        </is>
      </c>
    </row>
    <row r="6893" ht="30" customHeight="1" s="496">
      <c r="A6893" s="330" t="n">
        <v>101739</v>
      </c>
      <c r="B6893" s="331" t="inlineStr">
        <is>
          <t>RODAPÉ EM MADEIRA, ALTURA 7CM, FIXADO COM COLA PVA E PREGOS. AF_02/2026</t>
        </is>
      </c>
      <c r="C6893" s="330" t="inlineStr">
        <is>
          <t>M</t>
        </is>
      </c>
      <c r="D6893" s="330" t="n">
        <v>58.44</v>
      </c>
      <c r="E6893" s="330" t="n">
        <v>59.43</v>
      </c>
      <c r="F6893" s="330" t="inlineStr">
        <is>
          <t>AS</t>
        </is>
      </c>
    </row>
    <row r="6894" ht="15" customHeight="1" s="496">
      <c r="A6894" s="330" t="n">
        <v>101741</v>
      </c>
      <c r="B6894" s="331" t="inlineStr">
        <is>
          <t>RODAPÉ EM MARMORITE, ALTURA 10CM. AF_02/2026_PE</t>
        </is>
      </c>
      <c r="C6894" s="330" t="inlineStr">
        <is>
          <t>M</t>
        </is>
      </c>
      <c r="D6894" s="330" t="n">
        <v>53.65</v>
      </c>
      <c r="E6894" s="330" t="n">
        <v>56.03</v>
      </c>
      <c r="F6894" s="330" t="inlineStr"/>
    </row>
    <row r="6895" ht="15" customHeight="1" s="496">
      <c r="A6895" s="330" t="n">
        <v>98697</v>
      </c>
      <c r="B6895" s="331" t="inlineStr">
        <is>
          <t>RODAPÉ EM MÁRMORE, ALTURA 7 CM. AF_02/2026</t>
        </is>
      </c>
      <c r="C6895" s="330" t="inlineStr">
        <is>
          <t>M</t>
        </is>
      </c>
      <c r="D6895" s="330" t="n">
        <v>94.19</v>
      </c>
      <c r="E6895" s="330" t="n">
        <v>95.11</v>
      </c>
      <c r="F6895" s="330" t="inlineStr"/>
    </row>
    <row r="6896" ht="15" customHeight="1" s="496">
      <c r="A6896" s="330" t="n">
        <v>98688</v>
      </c>
      <c r="B6896" s="331" t="inlineStr">
        <is>
          <t>RODAPÉ EM POLIESTIRENO, ALTURA 5 CM. AF_02/2026</t>
        </is>
      </c>
      <c r="C6896" s="330" t="inlineStr">
        <is>
          <t>M</t>
        </is>
      </c>
      <c r="D6896" s="330" t="n">
        <v>69.47</v>
      </c>
      <c r="E6896" s="330" t="n">
        <v>69.62</v>
      </c>
      <c r="F6896" s="330" t="inlineStr">
        <is>
          <t>AS</t>
        </is>
      </c>
    </row>
    <row r="6897" ht="15" customHeight="1" s="496">
      <c r="A6897" s="330" t="n">
        <v>98689</v>
      </c>
      <c r="B6897" s="331" t="inlineStr">
        <is>
          <t>SOLEIRA EM GRANITO, LARGURA 15 CM, ESPESSURA 2,0 CM. AF_02/2026</t>
        </is>
      </c>
      <c r="C6897" s="330" t="inlineStr">
        <is>
          <t>M</t>
        </is>
      </c>
      <c r="D6897" s="330" t="n">
        <v>153.97</v>
      </c>
      <c r="E6897" s="330" t="n">
        <v>155.97</v>
      </c>
      <c r="F6897" s="330" t="inlineStr"/>
    </row>
    <row r="6898" ht="15" customHeight="1" s="496">
      <c r="A6898" s="330" t="n">
        <v>98695</v>
      </c>
      <c r="B6898" s="331" t="inlineStr">
        <is>
          <t>SOLEIRA EM MÁRMORE, LARGURA 15 CM, ESPESSURA 2,0 CM. AF_02/2026</t>
        </is>
      </c>
      <c r="C6898" s="330" t="inlineStr">
        <is>
          <t>M</t>
        </is>
      </c>
      <c r="D6898" s="330" t="n">
        <v>149.26</v>
      </c>
      <c r="E6898" s="330" t="n">
        <v>151.26</v>
      </c>
      <c r="F6898" s="330" t="inlineStr"/>
    </row>
    <row r="6899" ht="60" customHeight="1" s="496">
      <c r="A6899" s="330" t="n">
        <v>100606</v>
      </c>
      <c r="B6899" s="331" t="inlineStr">
        <is>
          <t>ASSENTAMENTO DE POSTE DE CONCRETO COM COMPRIMENTO NOMINAL DE 10 M, CARGA NOMINAL DE 1000 DAN, ENGASTAMENTO BASE CONCRETADA COM 1 M DE CONCRETO E 0,6 M DE SOLO (NÃO INCLUI FORNECIMENTO). AF_04/2025</t>
        </is>
      </c>
      <c r="C6899" s="330" t="inlineStr">
        <is>
          <t>UN</t>
        </is>
      </c>
      <c r="D6899" s="330" t="n">
        <v>2069.95</v>
      </c>
      <c r="E6899" s="330" t="n">
        <v>2119.08</v>
      </c>
      <c r="F6899" s="330" t="inlineStr"/>
    </row>
    <row r="6900" ht="60" customHeight="1" s="496">
      <c r="A6900" s="330" t="n">
        <v>100604</v>
      </c>
      <c r="B6900" s="331" t="inlineStr">
        <is>
          <t>ASSENTAMENTO DE POSTE DE CONCRETO COM COMPRIMENTO NOMINAL DE 10 M, CARGA NOMINAL DE 300 DAN, ENGASTAMENTO BASE CONCRETADA COM 1 M DE CONCRETO E 0,6 M DE SOLO (NÃO INCLUI FORNECIMENTO). AF_04/2025</t>
        </is>
      </c>
      <c r="C6900" s="330" t="inlineStr">
        <is>
          <t>UN</t>
        </is>
      </c>
      <c r="D6900" s="330" t="n">
        <v>860.74</v>
      </c>
      <c r="E6900" s="330" t="n">
        <v>877.49</v>
      </c>
      <c r="F6900" s="330" t="inlineStr"/>
    </row>
    <row r="6901" ht="60" customHeight="1" s="496">
      <c r="A6901" s="330" t="n">
        <v>100605</v>
      </c>
      <c r="B6901" s="331" t="inlineStr">
        <is>
          <t>ASSENTAMENTO DE POSTE DE CONCRETO COM COMPRIMENTO NOMINAL DE 10 M, CARGA NOMINAL DE 600 DAN, ENGASTAMENTO BASE CONCRETADA COM 1 M DE CONCRETO E 0,6 M DE SOLO (NÃO INCLUI FORNECIMENTO). AF_04/2025</t>
        </is>
      </c>
      <c r="C6901" s="330" t="inlineStr">
        <is>
          <t>UN</t>
        </is>
      </c>
      <c r="D6901" s="330" t="n">
        <v>1359.83</v>
      </c>
      <c r="E6901" s="330" t="n">
        <v>1389.82</v>
      </c>
      <c r="F6901" s="330" t="inlineStr"/>
    </row>
    <row r="6902" ht="45" customHeight="1" s="496">
      <c r="A6902" s="330" t="n">
        <v>100580</v>
      </c>
      <c r="B6902" s="331" t="inlineStr">
        <is>
          <t>ASSENTAMENTO DE POSTE DE CONCRETO COM COMPRIMENTO NOMINAL DE 10 M, CARGA NOMINAL MAIOR QUE 1000 DAN, ENGASTAMENTO SIMPLES COM 1,6 M DE SOLO (NÃO INCLUI FORNECIMENTO). AF_04/2025</t>
        </is>
      </c>
      <c r="C6902" s="330" t="inlineStr">
        <is>
          <t>UN</t>
        </is>
      </c>
      <c r="D6902" s="330" t="n">
        <v>770.39</v>
      </c>
      <c r="E6902" s="330" t="n">
        <v>788.67</v>
      </c>
      <c r="F6902" s="330" t="inlineStr"/>
    </row>
    <row r="6903" ht="45" customHeight="1" s="496">
      <c r="A6903" s="330" t="n">
        <v>100579</v>
      </c>
      <c r="B6903" s="331" t="inlineStr">
        <is>
          <t>ASSENTAMENTO DE POSTE DE CONCRETO COM COMPRIMENTO NOMINAL DE 10 M, CARGA NOMINAL MENOR OU IGUAL A 1000 DAN, ENGASTAMENTO SIMPLES COM 1,6 M DE SOLO (NÃO INCLUI FORNECIMENTO). AF_04/2025</t>
        </is>
      </c>
      <c r="C6903" s="330" t="inlineStr">
        <is>
          <t>UN</t>
        </is>
      </c>
      <c r="D6903" s="330" t="n">
        <v>707.1799999999999</v>
      </c>
      <c r="E6903" s="330" t="n">
        <v>722.09</v>
      </c>
      <c r="F6903" s="330" t="inlineStr"/>
    </row>
    <row r="6904" ht="60" customHeight="1" s="496">
      <c r="A6904" s="330" t="n">
        <v>100609</v>
      </c>
      <c r="B6904" s="331" t="inlineStr">
        <is>
          <t>ASSENTAMENTO DE POSTE DE CONCRETO COM COMPRIMENTO NOMINAL DE 10,5 M, CARGA NOMINAL DE 1000 DAN, ENGASTAMENTO BASE CONCRETADA COM 1 M DE CONCRETO E 0,65 M DE SOLO (NÃO INCLUI FORNECIMENTO). AF_04/2025</t>
        </is>
      </c>
      <c r="C6904" s="330" t="inlineStr">
        <is>
          <t>UN</t>
        </is>
      </c>
      <c r="D6904" s="330" t="n">
        <v>2103.87</v>
      </c>
      <c r="E6904" s="330" t="n">
        <v>2154.07</v>
      </c>
      <c r="F6904" s="330" t="inlineStr"/>
    </row>
    <row r="6905" ht="60" customHeight="1" s="496">
      <c r="A6905" s="330" t="n">
        <v>100607</v>
      </c>
      <c r="B6905" s="331" t="inlineStr">
        <is>
          <t>ASSENTAMENTO DE POSTE DE CONCRETO COM COMPRIMENTO NOMINAL DE 10,5 M, CARGA NOMINAL DE 300 DAN, ENGASTAMENTO BASE CONCRETADA COM 1 M DE CONCRETO E 0,65 M DE SOLO (NÃO INCLUI FORNECIMENTO). AF_04/2025</t>
        </is>
      </c>
      <c r="C6905" s="330" t="inlineStr">
        <is>
          <t>UN</t>
        </is>
      </c>
      <c r="D6905" s="330" t="n">
        <v>879.96</v>
      </c>
      <c r="E6905" s="330" t="n">
        <v>896.9</v>
      </c>
      <c r="F6905" s="330" t="inlineStr"/>
    </row>
    <row r="6906" ht="60" customHeight="1" s="496">
      <c r="A6906" s="330" t="n">
        <v>100608</v>
      </c>
      <c r="B6906" s="331" t="inlineStr">
        <is>
          <t>ASSENTAMENTO DE POSTE DE CONCRETO COM COMPRIMENTO NOMINAL DE 10,5 M, CARGA NOMINAL DE 600 DAN, ENGASTAMENTO BASE CONCRETADA COM 1 M DE CONCRETO E 0,65 M DE SOLO (NÃO INCLUI FORNECIMENTO). AF_04/2025</t>
        </is>
      </c>
      <c r="C6906" s="330" t="inlineStr">
        <is>
          <t>UN</t>
        </is>
      </c>
      <c r="D6906" s="330" t="n">
        <v>1384.51</v>
      </c>
      <c r="E6906" s="330" t="n">
        <v>1415.01</v>
      </c>
      <c r="F6906" s="330" t="inlineStr"/>
    </row>
    <row r="6907" ht="45" customHeight="1" s="496">
      <c r="A6907" s="330" t="n">
        <v>100582</v>
      </c>
      <c r="B6907" s="331" t="inlineStr">
        <is>
          <t>ASSENTAMENTO DE POSTE DE CONCRETO COM COMPRIMENTO NOMINAL DE 10,5 M, CARGA NOMINAL MAIOR QUE 1000 DAN, ENGASTAMENTO SIMPLES COM 1,65 M DE SOLO (NÃO INCLUI FORNECIMENTO). AF_04/2025</t>
        </is>
      </c>
      <c r="C6907" s="330" t="inlineStr">
        <is>
          <t>UN</t>
        </is>
      </c>
      <c r="D6907" s="330" t="n">
        <v>845.55</v>
      </c>
      <c r="E6907" s="330" t="n">
        <v>866.9</v>
      </c>
      <c r="F6907" s="330" t="inlineStr"/>
    </row>
    <row r="6908" ht="60" customHeight="1" s="496">
      <c r="A6908" s="330" t="n">
        <v>100581</v>
      </c>
      <c r="B6908" s="331" t="inlineStr">
        <is>
          <t>ASSENTAMENTO DE POSTE DE CONCRETO COM COMPRIMENTO NOMINAL DE 10,5 M, CARGA NOMINAL MENOR OU IGUAL A 1000 DAN, ENGASTAMENTO SIMPLES COM 1,65 M DE SOLO (NÃO INCLUI FORNECIMENTO). AF_04/2025</t>
        </is>
      </c>
      <c r="C6908" s="330" t="inlineStr">
        <is>
          <t>UN</t>
        </is>
      </c>
      <c r="D6908" s="330" t="n">
        <v>733.35</v>
      </c>
      <c r="E6908" s="330" t="n">
        <v>748.64</v>
      </c>
      <c r="F6908" s="330" t="inlineStr"/>
    </row>
    <row r="6909" ht="60" customHeight="1" s="496">
      <c r="A6909" s="330" t="n">
        <v>100613</v>
      </c>
      <c r="B6909" s="331" t="inlineStr">
        <is>
          <t>ASSENTAMENTO DE POSTE DE CONCRETO COM COMPRIMENTO NOMINAL DE 11 M, CARGA NOMINAL DE 1000 DAN, ENGASTAMENTO BASE CONCRETADA COM 1 M DE CONCRETO E 0,7 M DE SOLO (NÃO INCLUI FORNECIMENTO). AF_04/2025</t>
        </is>
      </c>
      <c r="C6909" s="330" t="inlineStr">
        <is>
          <t>UN</t>
        </is>
      </c>
      <c r="D6909" s="330" t="n">
        <v>2137.58</v>
      </c>
      <c r="E6909" s="330" t="n">
        <v>2188.83</v>
      </c>
      <c r="F6909" s="330" t="inlineStr"/>
    </row>
    <row r="6910" ht="60" customHeight="1" s="496">
      <c r="A6910" s="330" t="n">
        <v>100610</v>
      </c>
      <c r="B6910" s="331" t="inlineStr">
        <is>
          <t>ASSENTAMENTO DE POSTE DE CONCRETO COM COMPRIMENTO NOMINAL DE 11 M, CARGA NOMINAL DE 300 DAN, ENGASTAMENTO BASE CONCRETADA COM 1 M DE CONCRETO E 0,7 M DE SOLO (NÃO INCLUI FORNECIMENTO). AF_04/2025</t>
        </is>
      </c>
      <c r="C6910" s="330" t="inlineStr">
        <is>
          <t>UN</t>
        </is>
      </c>
      <c r="D6910" s="330" t="n">
        <v>898.66</v>
      </c>
      <c r="E6910" s="330" t="n">
        <v>915.79</v>
      </c>
      <c r="F6910" s="330" t="inlineStr"/>
    </row>
    <row r="6911" ht="60" customHeight="1" s="496">
      <c r="A6911" s="330" t="n">
        <v>100611</v>
      </c>
      <c r="B6911" s="331" t="inlineStr">
        <is>
          <t>ASSENTAMENTO DE POSTE DE CONCRETO COM COMPRIMENTO NOMINAL DE 11 M, CARGA NOMINAL DE 400 DAN, ENGASTAMENTO BASE CONCRETADA COM 1 M DE CONCRETO E 0,7 M DE SOLO (NÃO INCLUI FORNECIMENTO). AF_04/2025</t>
        </is>
      </c>
      <c r="C6911" s="330" t="inlineStr">
        <is>
          <t>UN</t>
        </is>
      </c>
      <c r="D6911" s="330" t="n">
        <v>1125.34</v>
      </c>
      <c r="E6911" s="330" t="n">
        <v>1148.63</v>
      </c>
      <c r="F6911" s="330" t="inlineStr"/>
    </row>
    <row r="6912" ht="60" customHeight="1" s="496">
      <c r="A6912" s="330" t="n">
        <v>100612</v>
      </c>
      <c r="B6912" s="331" t="inlineStr">
        <is>
          <t>ASSENTAMENTO DE POSTE DE CONCRETO COM COMPRIMENTO NOMINAL DE 11 M, CARGA NOMINAL DE 600 DAN, ENGASTAMENTO BASE CONCRETADA COM 1 M DE CONCRETO E 0,7 M DE SOLO (NÃO INCLUI FORNECIMENTO). AF_04/2025</t>
        </is>
      </c>
      <c r="C6912" s="330" t="inlineStr">
        <is>
          <t>UN</t>
        </is>
      </c>
      <c r="D6912" s="330" t="n">
        <v>1408.68</v>
      </c>
      <c r="E6912" s="330" t="n">
        <v>1439.69</v>
      </c>
      <c r="F6912" s="330" t="inlineStr"/>
    </row>
    <row r="6913" ht="45" customHeight="1" s="496">
      <c r="A6913" s="330" t="n">
        <v>100584</v>
      </c>
      <c r="B6913" s="331" t="inlineStr">
        <is>
          <t>ASSENTAMENTO DE POSTE DE CONCRETO COM COMPRIMENTO NOMINAL DE 11 M, CARGA NOMINAL MAIOR QUE 1000 DAN, ENGASTAMENTO SIMPLES COM 1,7 M DE SOLO (NÃO INCLUI FORNECIMENTO). AF_04/2025</t>
        </is>
      </c>
      <c r="C6913" s="330" t="inlineStr">
        <is>
          <t>UN</t>
        </is>
      </c>
      <c r="D6913" s="330" t="n">
        <v>829.98</v>
      </c>
      <c r="E6913" s="330" t="n">
        <v>849.42</v>
      </c>
      <c r="F6913" s="330" t="inlineStr"/>
    </row>
    <row r="6914" ht="45" customHeight="1" s="496">
      <c r="A6914" s="330" t="n">
        <v>100583</v>
      </c>
      <c r="B6914" s="331" t="inlineStr">
        <is>
          <t>ASSENTAMENTO DE POSTE DE CONCRETO COM COMPRIMENTO NOMINAL DE 11 M, CARGA NOMINAL MENOR OU IGUAL A 1000 DAN, ENGASTAMENTO SIMPLES COM 1,7 M DE SOLO (NÃO INCLUI FORNECIMENTO). AF_04/2025</t>
        </is>
      </c>
      <c r="C6914" s="330" t="inlineStr">
        <is>
          <t>UN</t>
        </is>
      </c>
      <c r="D6914" s="330" t="n">
        <v>761.4400000000001</v>
      </c>
      <c r="E6914" s="330" t="n">
        <v>777.21</v>
      </c>
      <c r="F6914" s="330" t="inlineStr"/>
    </row>
    <row r="6915" ht="60" customHeight="1" s="496">
      <c r="A6915" s="330" t="n">
        <v>100616</v>
      </c>
      <c r="B6915" s="331" t="inlineStr">
        <is>
          <t>ASSENTAMENTO DE POSTE DE CONCRETO COM COMPRIMENTO NOMINAL DE 12 M, CARGA NOMINAL DE 1000 DAN, ENGASTAMENTO BASE CONCRETADA COM 1 M DE CONCRETO E 0,8 M DE SOLO (NÃO INCLUI FORNECIMENTO). AF_04/2025</t>
        </is>
      </c>
      <c r="C6915" s="330" t="inlineStr">
        <is>
          <t>UN</t>
        </is>
      </c>
      <c r="D6915" s="330" t="n">
        <v>2208.47</v>
      </c>
      <c r="E6915" s="330" t="n">
        <v>2262.03</v>
      </c>
      <c r="F6915" s="330" t="inlineStr"/>
    </row>
    <row r="6916" ht="60" customHeight="1" s="496">
      <c r="A6916" s="330" t="n">
        <v>100614</v>
      </c>
      <c r="B6916" s="331" t="inlineStr">
        <is>
          <t>ASSENTAMENTO DE POSTE DE CONCRETO COM COMPRIMENTO NOMINAL DE 12 M, CARGA NOMINAL DE 400 DAN, ENGASTAMENTO BASE CONCRETADA COM 1 M DE CONCRETO E 0,8 M DE SOLO (NÃO INCLUI FORNECIMENTO). AF_04/2025</t>
        </is>
      </c>
      <c r="C6916" s="330" t="inlineStr">
        <is>
          <t>UN</t>
        </is>
      </c>
      <c r="D6916" s="330" t="n">
        <v>1167.42</v>
      </c>
      <c r="E6916" s="330" t="n">
        <v>1191.38</v>
      </c>
      <c r="F6916" s="330" t="inlineStr"/>
    </row>
    <row r="6917" ht="60" customHeight="1" s="496">
      <c r="A6917" s="330" t="n">
        <v>100615</v>
      </c>
      <c r="B6917" s="331" t="inlineStr">
        <is>
          <t>ASSENTAMENTO DE POSTE DE CONCRETO COM COMPRIMENTO NOMINAL DE 12 M, CARGA NOMINAL DE 600 DAN, ENGASTAMENTO BASE CONCRETADA COM 1 M DE CONCRETO E 0,8 M DE SOLO (NÃO INCLUI FORNECIMENTO). AF_04/2025</t>
        </is>
      </c>
      <c r="C6917" s="330" t="inlineStr">
        <is>
          <t>UN</t>
        </is>
      </c>
      <c r="D6917" s="330" t="n">
        <v>1456.85</v>
      </c>
      <c r="E6917" s="330" t="n">
        <v>1488.85</v>
      </c>
      <c r="F6917" s="330" t="inlineStr"/>
    </row>
    <row r="6918" ht="45" customHeight="1" s="496">
      <c r="A6918" s="330" t="n">
        <v>100586</v>
      </c>
      <c r="B6918" s="331" t="inlineStr">
        <is>
          <t>ASSENTAMENTO DE POSTE DE CONCRETO COM COMPRIMENTO NOMINAL DE 12 M, CARGA NOMINAL MAIOR QUE 1000 DAN, ENGASTAMENTO SIMPLES COM 1,8 M DE SOLO (NÃO INCLUI FORNECIMENTO). AF_04/2025</t>
        </is>
      </c>
      <c r="C6918" s="330" t="inlineStr">
        <is>
          <t>UN</t>
        </is>
      </c>
      <c r="D6918" s="330" t="n">
        <v>925.42</v>
      </c>
      <c r="E6918" s="330" t="n">
        <v>947.87</v>
      </c>
      <c r="F6918" s="330" t="inlineStr"/>
    </row>
    <row r="6919" ht="45" customHeight="1" s="496">
      <c r="A6919" s="330" t="n">
        <v>100585</v>
      </c>
      <c r="B6919" s="331" t="inlineStr">
        <is>
          <t>ASSENTAMENTO DE POSTE DE CONCRETO COM COMPRIMENTO NOMINAL DE 12 M, CARGA NOMINAL MENOR OU IGUAL A 1000 DAN, ENGASTAMENTO SIMPLES COM 1,8 M DE SOLO (NÃO INCLUI FORNECIMENTO). AF_04/2025</t>
        </is>
      </c>
      <c r="C6919" s="330" t="inlineStr">
        <is>
          <t>UN</t>
        </is>
      </c>
      <c r="D6919" s="330" t="n">
        <v>815.98</v>
      </c>
      <c r="E6919" s="330" t="n">
        <v>832.63</v>
      </c>
      <c r="F6919" s="330" t="inlineStr"/>
    </row>
    <row r="6920" ht="60" customHeight="1" s="496">
      <c r="A6920" s="330" t="n">
        <v>100618</v>
      </c>
      <c r="B6920" s="331" t="inlineStr">
        <is>
          <t>ASSENTAMENTO DE POSTE DE CONCRETO COM COMPRIMENTO NOMINAL DE 13 M, CARGA NOMINAL DE 1000 DAN, ENGASTAMENTO BASE CONCRETADA COM 1 M DE CONCRETO E 0,9 M DE SOLO - SOMENTE INSTALAÇÃO, SEM FORNECIMENTO. AF_04/2025</t>
        </is>
      </c>
      <c r="C6920" s="330" t="inlineStr">
        <is>
          <t>UN</t>
        </is>
      </c>
      <c r="D6920" s="330" t="n">
        <v>2286.52</v>
      </c>
      <c r="E6920" s="330" t="n">
        <v>2342.13</v>
      </c>
      <c r="F6920" s="330" t="inlineStr"/>
    </row>
    <row r="6921" ht="60" customHeight="1" s="496">
      <c r="A6921" s="330" t="n">
        <v>100617</v>
      </c>
      <c r="B6921" s="331" t="inlineStr">
        <is>
          <t>ASSENTAMENTO DE POSTE DE CONCRETO COM COMPRIMENTO NOMINAL DE 13 M, CARGA NOMINAL DE 600 DAN, ENGASTAMENTO BASE CONCRETADA COM 1 M DE CONCRETO E 0,9 M DE SOLO (NÃO INCLUI FORNECIMENTO). AF_04/2025</t>
        </is>
      </c>
      <c r="C6921" s="330" t="inlineStr">
        <is>
          <t>UN</t>
        </is>
      </c>
      <c r="D6921" s="330" t="n">
        <v>1504.88</v>
      </c>
      <c r="E6921" s="330" t="n">
        <v>1537.92</v>
      </c>
      <c r="F6921" s="330" t="inlineStr"/>
    </row>
    <row r="6922" ht="45" customHeight="1" s="496">
      <c r="A6922" s="330" t="n">
        <v>100588</v>
      </c>
      <c r="B6922" s="331" t="inlineStr">
        <is>
          <t>ASSENTAMENTO DE POSTE DE CONCRETO COM COMPRIMENTO NOMINAL DE 13 M, CARGA NOMINAL MAIOR QUE 1000 DAN, ENGASTAMENTO SIMPLES COM 1,9 M DE SOLO (NÃO INCLUI FORNECIMENTO). AF_04/2025</t>
        </is>
      </c>
      <c r="C6922" s="330" t="inlineStr">
        <is>
          <t>UN</t>
        </is>
      </c>
      <c r="D6922" s="330" t="n">
        <v>957.73</v>
      </c>
      <c r="E6922" s="330" t="n">
        <v>979.89</v>
      </c>
      <c r="F6922" s="330" t="inlineStr"/>
    </row>
    <row r="6923" ht="45" customHeight="1" s="496">
      <c r="A6923" s="330" t="n">
        <v>100587</v>
      </c>
      <c r="B6923" s="331" t="inlineStr">
        <is>
          <t>ASSENTAMENTO DE POSTE DE CONCRETO COM COMPRIMENTO NOMINAL DE 13 M, CARGA NOMINAL MENOR OU IGUAL A 1000 DAN, ENGASTAMENTO SIMPLES COM 1,9 M DE SOLO (NÃO INCLUI FORNECIMENTO). AF_04/2025</t>
        </is>
      </c>
      <c r="C6923" s="330" t="inlineStr">
        <is>
          <t>UN</t>
        </is>
      </c>
      <c r="D6923" s="330" t="n">
        <v>872.79</v>
      </c>
      <c r="E6923" s="330" t="n">
        <v>890.4400000000001</v>
      </c>
      <c r="F6923" s="330" t="inlineStr"/>
    </row>
    <row r="6924" ht="45" customHeight="1" s="496">
      <c r="A6924" s="330" t="n">
        <v>100590</v>
      </c>
      <c r="B6924" s="331" t="inlineStr">
        <is>
          <t>ASSENTAMENTO DE POSTE DE CONCRETO COM COMPRIMENTO NOMINAL DE 13,5 M, CARGA NOMINAL MAIOR QUE 1000 DAN, ENGASTAMENTO SIMPLES COM 1,95 M DE SOLO (NÃO INCLUI FORNECIMENTO). AF_04/2025</t>
        </is>
      </c>
      <c r="C6924" s="330" t="inlineStr">
        <is>
          <t>UN</t>
        </is>
      </c>
      <c r="D6924" s="330" t="n">
        <v>1042.62</v>
      </c>
      <c r="E6924" s="330" t="n">
        <v>1068.51</v>
      </c>
      <c r="F6924" s="330" t="inlineStr"/>
    </row>
    <row r="6925" ht="60" customHeight="1" s="496">
      <c r="A6925" s="330" t="n">
        <v>100589</v>
      </c>
      <c r="B6925" s="331" t="inlineStr">
        <is>
          <t>ASSENTAMENTO DE POSTE DE CONCRETO COM COMPRIMENTO NOMINAL DE 13,5 M, CARGA NOMINAL MENOR OU IGUAL A 1000 DAN, ENGASTAMENTO SIMPLES COM 1,95 M DE SOLO (NÃO INCLUI FORNECIMENTO). AF_04/2025</t>
        </is>
      </c>
      <c r="C6925" s="330" t="inlineStr">
        <is>
          <t>UN</t>
        </is>
      </c>
      <c r="D6925" s="330" t="n">
        <v>958.11</v>
      </c>
      <c r="E6925" s="330" t="n">
        <v>979.42</v>
      </c>
      <c r="F6925" s="330" t="inlineStr"/>
    </row>
    <row r="6926" ht="45" customHeight="1" s="496">
      <c r="A6926" s="330" t="n">
        <v>100592</v>
      </c>
      <c r="B6926" s="331" t="inlineStr">
        <is>
          <t>ASSENTAMENTO DE POSTE DE CONCRETO COM COMPRIMENTO NOMINAL DE 14 M, CARGA NOMINAL MAIOR QUE 1000 DAN, ENGASTAMENTO SIMPLES COM 2 M DE SOLO (NÃO INCLUI FORNECIMENTO). AF_04/2025</t>
        </is>
      </c>
      <c r="C6926" s="330" t="inlineStr">
        <is>
          <t>UN</t>
        </is>
      </c>
      <c r="D6926" s="330" t="n">
        <v>1021.64</v>
      </c>
      <c r="E6926" s="330" t="n">
        <v>1045.18</v>
      </c>
      <c r="F6926" s="330" t="inlineStr"/>
    </row>
    <row r="6927" ht="45" customHeight="1" s="496">
      <c r="A6927" s="330" t="n">
        <v>100591</v>
      </c>
      <c r="B6927" s="331" t="inlineStr">
        <is>
          <t>ASSENTAMENTO DE POSTE DE CONCRETO COM COMPRIMENTO NOMINAL DE 14 M, CARGA NOMINAL MENOR OU IGUAL A 1000 DAN, ENGASTAMENTO SIMPLES COM 2 M DE SOLO (NÃO INCLUI FORNECIMENTO). AF_04/2025</t>
        </is>
      </c>
      <c r="C6927" s="330" t="inlineStr">
        <is>
          <t>UN</t>
        </is>
      </c>
      <c r="D6927" s="330" t="n">
        <v>931.0700000000001</v>
      </c>
      <c r="E6927" s="330" t="n">
        <v>949.8099999999999</v>
      </c>
      <c r="F6927" s="330" t="inlineStr"/>
    </row>
    <row r="6928" ht="45" customHeight="1" s="496">
      <c r="A6928" s="330" t="n">
        <v>100594</v>
      </c>
      <c r="B6928" s="331" t="inlineStr">
        <is>
          <t>ASSENTAMENTO DE POSTE DE CONCRETO COM COMPRIMENTO NOMINAL DE 15 M, CARGA NOMINAL MAIOR QUE 1000 DAN, ENGASTAMENTO SIMPLES COM 2,1 M DE SOLO (NÃO INCLUI FORNECIMENTO). AF_04/2025</t>
        </is>
      </c>
      <c r="C6928" s="330" t="inlineStr">
        <is>
          <t>UN</t>
        </is>
      </c>
      <c r="D6928" s="330" t="n">
        <v>1130.74</v>
      </c>
      <c r="E6928" s="330" t="n">
        <v>1158.02</v>
      </c>
      <c r="F6928" s="330" t="inlineStr"/>
    </row>
    <row r="6929" ht="45" customHeight="1" s="496">
      <c r="A6929" s="330" t="n">
        <v>100593</v>
      </c>
      <c r="B6929" s="331" t="inlineStr">
        <is>
          <t>ASSENTAMENTO DE POSTE DE CONCRETO COM COMPRIMENTO NOMINAL DE 15 M, CARGA NOMINAL MENOR OU IGUAL A 1000 DAN, ENGASTAMENTO SIMPLES COM 2,1 M DE SOLO (NÃO INCLUI FORNECIMENTO). AF_04/2025</t>
        </is>
      </c>
      <c r="C6929" s="330" t="inlineStr">
        <is>
          <t>UN</t>
        </is>
      </c>
      <c r="D6929" s="330" t="n">
        <v>1012.04</v>
      </c>
      <c r="E6929" s="330" t="n">
        <v>1033.03</v>
      </c>
      <c r="F6929" s="330" t="inlineStr"/>
    </row>
    <row r="6930" ht="45" customHeight="1" s="496">
      <c r="A6930" s="330" t="n">
        <v>100596</v>
      </c>
      <c r="B6930" s="331" t="inlineStr">
        <is>
          <t>ASSENTAMENTO DE POSTE DE CONCRETO COM COMPRIMENTO NOMINAL DE 18 M, CARGA NOMINAL MAIOR QUE 1000 DAN, ENGASTAMENTO SIMPLES COM 2,4 M DE SOLO (NÃO INCLUI FORNECIMENTO). AF_04/2025</t>
        </is>
      </c>
      <c r="C6930" s="330" t="inlineStr">
        <is>
          <t>UN</t>
        </is>
      </c>
      <c r="D6930" s="330" t="n">
        <v>1354.3</v>
      </c>
      <c r="E6930" s="330" t="n">
        <v>1387.38</v>
      </c>
      <c r="F6930" s="330" t="inlineStr"/>
    </row>
    <row r="6931" ht="45" customHeight="1" s="496">
      <c r="A6931" s="330" t="n">
        <v>100595</v>
      </c>
      <c r="B6931" s="331" t="inlineStr">
        <is>
          <t>ASSENTAMENTO DE POSTE DE CONCRETO COM COMPRIMENTO NOMINAL DE 18 M, CARGA NOMINAL MENOR OU IGUAL A 1000 DAN, ENGASTAMENTO SIMPLES COM 2,4 M DE SOLO (NÃO INCLUI FORNECIMENTO). AF_04/2025</t>
        </is>
      </c>
      <c r="C6931" s="330" t="inlineStr">
        <is>
          <t>UN</t>
        </is>
      </c>
      <c r="D6931" s="330" t="n">
        <v>1194.03</v>
      </c>
      <c r="E6931" s="330" t="n">
        <v>1218.71</v>
      </c>
      <c r="F6931" s="330" t="inlineStr"/>
    </row>
    <row r="6932" ht="45" customHeight="1" s="496">
      <c r="A6932" s="330" t="n">
        <v>100598</v>
      </c>
      <c r="B6932" s="331" t="inlineStr">
        <is>
          <t>ASSENTAMENTO DE POSTE DE CONCRETO COM COMPRIMENTO NOMINAL DE 20 M, CARGA NOMINAL MAIOR QUE 1000, ENGASTAMENTO SIMPLES COM 2,6 M DE SOLO (NÃO INCLUI FORNECIMENTO). AF_04/2025</t>
        </is>
      </c>
      <c r="C6932" s="330" t="inlineStr">
        <is>
          <t>UN</t>
        </is>
      </c>
      <c r="D6932" s="330" t="n">
        <v>1502.43</v>
      </c>
      <c r="E6932" s="330" t="n">
        <v>1539.4</v>
      </c>
      <c r="F6932" s="330" t="inlineStr"/>
    </row>
    <row r="6933" ht="45" customHeight="1" s="496">
      <c r="A6933" s="330" t="n">
        <v>100597</v>
      </c>
      <c r="B6933" s="331" t="inlineStr">
        <is>
          <t>ASSENTAMENTO DE POSTE DE CONCRETO COM COMPRIMENTO NOMINAL DE 20 M, CARGA NOMINAL MENOR OU IGUAL A 1000 DAN, ENGASTAMENTO SIMPLES COM 2,6 M DE SOLO (NÃO INCLUI FORNECIMENTO). AF_04/2025</t>
        </is>
      </c>
      <c r="C6933" s="330" t="inlineStr">
        <is>
          <t>UN</t>
        </is>
      </c>
      <c r="D6933" s="330" t="n">
        <v>1370.01</v>
      </c>
      <c r="E6933" s="330" t="n">
        <v>1400.05</v>
      </c>
      <c r="F6933" s="330" t="inlineStr"/>
    </row>
    <row r="6934" ht="60" customHeight="1" s="496">
      <c r="A6934" s="330" t="n">
        <v>100603</v>
      </c>
      <c r="B6934" s="331" t="inlineStr">
        <is>
          <t>ASSENTAMENTO DE POSTE DE CONCRETO COM COMPRIMENTO NOMINAL DE 9 M, CARGA NOMINAL DE 1000 DAN, ENGASTAMENTO BASE CONCRETADA COM 1 M DE CONCRETO E 0,5 M DE SOLO (NÃO INCLUI FORNECIMENTO). AF_04/2025</t>
        </is>
      </c>
      <c r="C6934" s="330" t="inlineStr">
        <is>
          <t>UN</t>
        </is>
      </c>
      <c r="D6934" s="330" t="n">
        <v>2006.38</v>
      </c>
      <c r="E6934" s="330" t="n">
        <v>2053.61</v>
      </c>
      <c r="F6934" s="330" t="inlineStr"/>
    </row>
    <row r="6935" ht="60" customHeight="1" s="496">
      <c r="A6935" s="330" t="n">
        <v>100599</v>
      </c>
      <c r="B6935" s="331" t="inlineStr">
        <is>
          <t>ASSENTAMENTO DE POSTE DE CONCRETO COM COMPRIMENTO NOMINAL DE 9 M, CARGA NOMINAL DE 150 DAN, ENGASTAMENTO BASE CONCRETADA COM 1 M DE CONCRETO E 0,5 M DE SOLO (NÃO INCLUI FORNECIMENTO). AF_04/2025</t>
        </is>
      </c>
      <c r="C6935" s="330" t="inlineStr">
        <is>
          <t>UN</t>
        </is>
      </c>
      <c r="D6935" s="330" t="n">
        <v>693.15</v>
      </c>
      <c r="E6935" s="330" t="n">
        <v>705.55</v>
      </c>
      <c r="F6935" s="330" t="inlineStr"/>
    </row>
    <row r="6936" ht="60" customHeight="1" s="496">
      <c r="A6936" s="330" t="n">
        <v>100600</v>
      </c>
      <c r="B6936" s="331" t="inlineStr">
        <is>
          <t>ASSENTAMENTO DE POSTE DE CONCRETO COM COMPRIMENTO NOMINAL DE 9 M, CARGA NOMINAL DE 300 DAN, ENGASTAMENTO BASE CONCRETADA COM 1 M DE CONCRETO E 0,5 M DE SOLO (NÃO INCLUI FORNECIMENTO). AF_04/2025</t>
        </is>
      </c>
      <c r="C6936" s="330" t="inlineStr">
        <is>
          <t>UN</t>
        </is>
      </c>
      <c r="D6936" s="330" t="n">
        <v>821.37</v>
      </c>
      <c r="E6936" s="330" t="n">
        <v>837.6900000000001</v>
      </c>
      <c r="F6936" s="330" t="inlineStr"/>
    </row>
    <row r="6937" ht="60" customHeight="1" s="496">
      <c r="A6937" s="330" t="n">
        <v>100601</v>
      </c>
      <c r="B6937" s="331" t="inlineStr">
        <is>
          <t>ASSENTAMENTO DE POSTE DE CONCRETO COM COMPRIMENTO NOMINAL DE 9 M, CARGA NOMINAL DE 400 DAN, ENGASTAMENTO BASE CONCRETADA COM 1 M DE CONCRETO E 0,5 M DE SOLO (NÃO INCLUI FORNECIMENTO). AF_04/2025</t>
        </is>
      </c>
      <c r="C6937" s="330" t="inlineStr">
        <is>
          <t>UN</t>
        </is>
      </c>
      <c r="D6937" s="330" t="n">
        <v>1038.33</v>
      </c>
      <c r="E6937" s="330" t="n">
        <v>1060.25</v>
      </c>
      <c r="F6937" s="330" t="inlineStr"/>
    </row>
    <row r="6938" ht="60" customHeight="1" s="496">
      <c r="A6938" s="330" t="n">
        <v>100602</v>
      </c>
      <c r="B6938" s="331" t="inlineStr">
        <is>
          <t>ASSENTAMENTO DE POSTE DE CONCRETO COM COMPRIMENTO NOMINAL DE 9 M, CARGA NOMINAL DE 600 DAN, ENGASTAMENTO BASE CONCRETADA COM 1 M DE CONCRETO E 0,5 M DE SOLO (NÃO INCLUI FORNECIMENTO). AF_04/2025</t>
        </is>
      </c>
      <c r="C6938" s="330" t="inlineStr">
        <is>
          <t>UN</t>
        </is>
      </c>
      <c r="D6938" s="330" t="n">
        <v>1309.53</v>
      </c>
      <c r="E6938" s="330" t="n">
        <v>1338.44</v>
      </c>
      <c r="F6938" s="330" t="inlineStr"/>
    </row>
    <row r="6939" ht="45" customHeight="1" s="496">
      <c r="A6939" s="330" t="n">
        <v>100578</v>
      </c>
      <c r="B6939" s="331" t="inlineStr">
        <is>
          <t>ASSENTAMENTO DE POSTE DE CONCRETO COM COMPRIMENTO NOMINAL DE 9 M, CARGA NOMINAL MENOR OU IGUAL A 1000 DAN, ENGASTAMENTO SIMPLES COM 1,5 M DE SOLO (NÃO INCLUI FORNECIMENTO). AF_04/2025</t>
        </is>
      </c>
      <c r="C6939" s="330" t="inlineStr">
        <is>
          <t>UN</t>
        </is>
      </c>
      <c r="D6939" s="330" t="n">
        <v>654.58</v>
      </c>
      <c r="E6939" s="330" t="n">
        <v>668.72</v>
      </c>
      <c r="F6939" s="330" t="inlineStr">
        <is>
          <t>AS</t>
        </is>
      </c>
    </row>
    <row r="6940" ht="45" customHeight="1" s="496">
      <c r="A6940" s="330" t="n">
        <v>100623</v>
      </c>
      <c r="B6940" s="331" t="inlineStr">
        <is>
          <t>POSTE DE AÇO CÔNICO CONTÍNUO CURVO DUPLO, ENGASTAMENTO SIMPLES COM 1 M DE SOLO, H=9M - FORNECIMENTO E INSTALAÇÃO. AF_04/2025</t>
        </is>
      </c>
      <c r="C6940" s="330" t="inlineStr">
        <is>
          <t>UN</t>
        </is>
      </c>
      <c r="D6940" s="330" t="n">
        <v>2548.77</v>
      </c>
      <c r="E6940" s="330" t="n">
        <v>2559.23</v>
      </c>
      <c r="F6940" s="330" t="inlineStr">
        <is>
          <t>AS</t>
        </is>
      </c>
    </row>
    <row r="6941" ht="30" customHeight="1" s="496">
      <c r="A6941" s="330" t="n">
        <v>100621</v>
      </c>
      <c r="B6941" s="331" t="inlineStr">
        <is>
          <t>POSTE DE AÇO CÔNICO CONTÍNUO CURVO DUPLO, FLANGEADO, H=9M - FORNECIMENTO E INSTALAÇÃO. AF_04/2025</t>
        </is>
      </c>
      <c r="C6941" s="330" t="inlineStr">
        <is>
          <t>UN</t>
        </is>
      </c>
      <c r="D6941" s="330" t="n">
        <v>3045.48</v>
      </c>
      <c r="E6941" s="330" t="n">
        <v>3051.94</v>
      </c>
      <c r="F6941" s="330" t="inlineStr">
        <is>
          <t>AS</t>
        </is>
      </c>
    </row>
    <row r="6942" ht="45" customHeight="1" s="496">
      <c r="A6942" s="330" t="n">
        <v>100622</v>
      </c>
      <c r="B6942" s="331" t="inlineStr">
        <is>
          <t>POSTE DE AÇO CÔNICO CONTÍNUO CURVO SIMPLES, ENGASTAMENTO SIMPLES COM 1 M DE SOLO, H=9M - FORNECIMENTO E INSTALAÇÃO. AF_04/2025</t>
        </is>
      </c>
      <c r="C6942" s="330" t="inlineStr">
        <is>
          <t>UN</t>
        </is>
      </c>
      <c r="D6942" s="330" t="n">
        <v>2478.29</v>
      </c>
      <c r="E6942" s="330" t="n">
        <v>2488.39</v>
      </c>
      <c r="F6942" s="330" t="inlineStr">
        <is>
          <t>AS</t>
        </is>
      </c>
    </row>
    <row r="6943" ht="30" customHeight="1" s="496">
      <c r="A6943" s="330" t="n">
        <v>105958</v>
      </c>
      <c r="B6943" s="331" t="inlineStr">
        <is>
          <t>POSTE DE AÇO CÔNICO CONTÍNUO CURVO SIMPLES, FLANGEADO, H=7M - FORNECIMENTO E INSTALAÇÃO. AF_04/2025</t>
        </is>
      </c>
      <c r="C6943" s="330" t="inlineStr">
        <is>
          <t>UN</t>
        </is>
      </c>
      <c r="D6943" s="330" t="n">
        <v>2098.9</v>
      </c>
      <c r="E6943" s="330" t="n">
        <v>2106.89</v>
      </c>
      <c r="F6943" s="330" t="inlineStr">
        <is>
          <t>AS</t>
        </is>
      </c>
    </row>
    <row r="6944" ht="30" customHeight="1" s="496">
      <c r="A6944" s="330" t="n">
        <v>100620</v>
      </c>
      <c r="B6944" s="331" t="inlineStr">
        <is>
          <t>POSTE DE AÇO CÔNICO CONTÍNUO CURVO SIMPLES, FLANGEADO, H=9M - FORNECIMENTO E INSTALAÇÃO. AF_04/2025</t>
        </is>
      </c>
      <c r="C6944" s="330" t="inlineStr">
        <is>
          <t>UN</t>
        </is>
      </c>
      <c r="D6944" s="330" t="n">
        <v>2709.19</v>
      </c>
      <c r="E6944" s="330" t="n">
        <v>2715.29</v>
      </c>
      <c r="F6944" s="330" t="inlineStr">
        <is>
          <t>AS</t>
        </is>
      </c>
    </row>
    <row r="6945" ht="30" customHeight="1" s="496">
      <c r="A6945" s="330" t="n">
        <v>105953</v>
      </c>
      <c r="B6945" s="331" t="inlineStr">
        <is>
          <t>POSTE DE AÇO CÔNICO CONTÍNUO RETO, ENGASTAMENTO SIMPLES COM 1 M DE SOLO, H=7M - FORNECIMENTO E INSTALAÇÃO. AF_04/2025</t>
        </is>
      </c>
      <c r="C6945" s="330" t="inlineStr">
        <is>
          <t>UN</t>
        </is>
      </c>
      <c r="D6945" s="330" t="n">
        <v>1936.08</v>
      </c>
      <c r="E6945" s="330" t="n">
        <v>1945.75</v>
      </c>
      <c r="F6945" s="330" t="inlineStr">
        <is>
          <t>AS</t>
        </is>
      </c>
    </row>
    <row r="6946" ht="30" customHeight="1" s="496">
      <c r="A6946" s="330" t="n">
        <v>105955</v>
      </c>
      <c r="B6946" s="331" t="inlineStr">
        <is>
          <t>POSTE DE AÇO CÔNICO CONTÍNUO RETO, ENGASTAMENTO SIMPLES COM 1 M DE SOLO, H=9M - FORNECIMENTO E INSTALAÇÃO. AF_04/2025</t>
        </is>
      </c>
      <c r="C6946" s="330" t="inlineStr">
        <is>
          <t>UN</t>
        </is>
      </c>
      <c r="D6946" s="330" t="n">
        <v>2571.02</v>
      </c>
      <c r="E6946" s="330" t="n">
        <v>2581.6</v>
      </c>
      <c r="F6946" s="330" t="inlineStr">
        <is>
          <t>AS</t>
        </is>
      </c>
    </row>
    <row r="6947" ht="30" customHeight="1" s="496">
      <c r="A6947" s="330" t="n">
        <v>100619</v>
      </c>
      <c r="B6947" s="331" t="inlineStr">
        <is>
          <t>POSTE DECORATIVO PARA JARDIM EM AÇO TUBULAR, H = *2,5* M, SEM LUMINÁRIA - FORNECIMENTO E INSTALAÇÃO. AF_04/2025</t>
        </is>
      </c>
      <c r="C6947" s="330" t="inlineStr">
        <is>
          <t>UN</t>
        </is>
      </c>
      <c r="D6947" s="330" t="n">
        <v>640.91</v>
      </c>
      <c r="E6947" s="330" t="n">
        <v>652.12</v>
      </c>
      <c r="F6947" s="330" t="inlineStr">
        <is>
          <t>AS</t>
        </is>
      </c>
    </row>
    <row r="6948" ht="45" customHeight="1" s="496">
      <c r="A6948" s="330" t="n">
        <v>99283</v>
      </c>
      <c r="B6948" s="331" t="inlineStr">
        <is>
          <t>ACRÉSCIMO PARA POÇO DE VISITA CIRCULAR PARA DRENAGEM, EM ALVENARIA COM TIJOLOS CERÂMICOS MACIÇOS, DIÂMETRO INTERNO = 0,8 M. AF_12/2020</t>
        </is>
      </c>
      <c r="C6948" s="330" t="inlineStr">
        <is>
          <t>M</t>
        </is>
      </c>
      <c r="D6948" s="330" t="n">
        <v>1283.06</v>
      </c>
      <c r="E6948" s="330" t="n">
        <v>1319.13</v>
      </c>
      <c r="F6948" s="330" t="inlineStr"/>
    </row>
    <row r="6949" ht="45" customHeight="1" s="496">
      <c r="A6949" s="330" t="n">
        <v>99293</v>
      </c>
      <c r="B6949" s="331" t="inlineStr">
        <is>
          <t>ACRÉSCIMO PARA POÇO DE VISITA CIRCULAR PARA DRENAGEM, EM ALVENARIA COM TIJOLOS CERÂMICOS MACIÇOS, DIÂMETRO INTERNO = 1 M. AF_12/2020</t>
        </is>
      </c>
      <c r="C6949" s="330" t="inlineStr">
        <is>
          <t>M</t>
        </is>
      </c>
      <c r="D6949" s="330" t="n">
        <v>1548.13</v>
      </c>
      <c r="E6949" s="330" t="n">
        <v>1592.14</v>
      </c>
      <c r="F6949" s="330" t="inlineStr"/>
    </row>
    <row r="6950" ht="45" customHeight="1" s="496">
      <c r="A6950" s="330" t="n">
        <v>99243</v>
      </c>
      <c r="B6950" s="331" t="inlineStr">
        <is>
          <t>ACRÉSCIMO PARA POÇO DE VISITA CIRCULAR PARA DRENAGEM, EM ALVENARIA COM TIJOLOS CERÂMICOS MACIÇOS, DIÂMETRO INTERNO = 1,2 M. AF_12/2020</t>
        </is>
      </c>
      <c r="C6950" s="330" t="inlineStr">
        <is>
          <t>M</t>
        </is>
      </c>
      <c r="D6950" s="330" t="n">
        <v>1813.09</v>
      </c>
      <c r="E6950" s="330" t="n">
        <v>1865.05</v>
      </c>
      <c r="F6950" s="330" t="inlineStr"/>
    </row>
    <row r="6951" ht="45" customHeight="1" s="496">
      <c r="A6951" s="330" t="n">
        <v>99249</v>
      </c>
      <c r="B6951" s="331" t="inlineStr">
        <is>
          <t>ACRÉSCIMO PARA POÇO DE VISITA CIRCULAR PARA DRENAGEM, EM ALVENARIA COM TIJOLOS CERÂMICOS MACIÇOS, DIÂMETRO INTERNO = 1,5 M. AF_12/2020</t>
        </is>
      </c>
      <c r="C6951" s="330" t="inlineStr">
        <is>
          <t>M</t>
        </is>
      </c>
      <c r="D6951" s="330" t="n">
        <v>2210.68</v>
      </c>
      <c r="E6951" s="330" t="n">
        <v>2274.59</v>
      </c>
      <c r="F6951" s="330" t="inlineStr"/>
    </row>
    <row r="6952" ht="30" customHeight="1" s="496">
      <c r="A6952" s="330" t="n">
        <v>99278</v>
      </c>
      <c r="B6952" s="331" t="inlineStr">
        <is>
          <t>ACRÉSCIMO PARA POÇO DE VISITA CIRCULAR PARA DRENAGEM, EM CONCRETO PRÉ-MOLDADO, DIÂMETRO INTERNO = 0,8 M. AF_12/2020</t>
        </is>
      </c>
      <c r="C6952" s="330" t="inlineStr">
        <is>
          <t>M</t>
        </is>
      </c>
      <c r="D6952" s="330" t="n">
        <v>461.77</v>
      </c>
      <c r="E6952" s="330" t="n">
        <v>464.11</v>
      </c>
      <c r="F6952" s="330" t="inlineStr">
        <is>
          <t>AS</t>
        </is>
      </c>
    </row>
    <row r="6953" ht="30" customHeight="1" s="496">
      <c r="A6953" s="330" t="n">
        <v>99288</v>
      </c>
      <c r="B6953" s="331" t="inlineStr">
        <is>
          <t>ACRÉSCIMO PARA POÇO DE VISITA CIRCULAR PARA DRENAGEM, EM CONCRETO PRÉ-MOLDADO, DIÂMETRO INTERNO = 1 M. AF_12/2020</t>
        </is>
      </c>
      <c r="C6953" s="330" t="inlineStr">
        <is>
          <t>M</t>
        </is>
      </c>
      <c r="D6953" s="330" t="n">
        <v>609.36</v>
      </c>
      <c r="E6953" s="330" t="n">
        <v>612.12</v>
      </c>
      <c r="F6953" s="330" t="inlineStr">
        <is>
          <t>AS</t>
        </is>
      </c>
    </row>
    <row r="6954" ht="30" customHeight="1" s="496">
      <c r="A6954" s="330" t="n">
        <v>99240</v>
      </c>
      <c r="B6954" s="331" t="inlineStr">
        <is>
          <t>ACRÉSCIMO PARA POÇO DE VISITA CIRCULAR PARA DRENAGEM, EM CONCRETO PRÉ-MOLDADO, DIÂMETRO INTERNO = 1,2 M. AF_12/2020</t>
        </is>
      </c>
      <c r="C6954" s="330" t="inlineStr">
        <is>
          <t>M</t>
        </is>
      </c>
      <c r="D6954" s="330" t="n">
        <v>810.74</v>
      </c>
      <c r="E6954" s="330" t="n">
        <v>813.97</v>
      </c>
      <c r="F6954" s="330" t="inlineStr">
        <is>
          <t>AS</t>
        </is>
      </c>
    </row>
    <row r="6955" ht="30" customHeight="1" s="496">
      <c r="A6955" s="330" t="n">
        <v>99246</v>
      </c>
      <c r="B6955" s="331" t="inlineStr">
        <is>
          <t>ACRÉSCIMO PARA POÇO DE VISITA CIRCULAR PARA DRENAGEM, EM CONCRETO PRÉ-MOLDADO, DIÂMETRO INTERNO = 1,5 M. AF_12/2020</t>
        </is>
      </c>
      <c r="C6955" s="330" t="inlineStr">
        <is>
          <t>M</t>
        </is>
      </c>
      <c r="D6955" s="330" t="n">
        <v>1111.07</v>
      </c>
      <c r="E6955" s="330" t="n">
        <v>1115.22</v>
      </c>
      <c r="F6955" s="330" t="inlineStr">
        <is>
          <t>AS</t>
        </is>
      </c>
    </row>
    <row r="6956" ht="45" customHeight="1" s="496">
      <c r="A6956" s="330" t="n">
        <v>97981</v>
      </c>
      <c r="B6956" s="331" t="inlineStr">
        <is>
          <t>ACRÉSCIMO PARA POÇO DE VISITA CIRCULAR PARA ESGOTO, EM ALVENARIA COM TIJOLOS CERÂMICOS MACIÇOS, DIÂMETRO INTERNO = 0,8 M. AF_12/2020</t>
        </is>
      </c>
      <c r="C6956" s="330" t="inlineStr">
        <is>
          <t>M</t>
        </is>
      </c>
      <c r="D6956" s="330" t="n">
        <v>1357.13</v>
      </c>
      <c r="E6956" s="330" t="n">
        <v>1393.48</v>
      </c>
      <c r="F6956" s="330" t="inlineStr"/>
    </row>
    <row r="6957" ht="45" customHeight="1" s="496">
      <c r="A6957" s="330" t="n">
        <v>97985</v>
      </c>
      <c r="B6957" s="331" t="inlineStr">
        <is>
          <t>ACRÉSCIMO PARA POÇO DE VISITA CIRCULAR PARA ESGOTO, EM ALVENARIA COM TIJOLOS CERÂMICOS MACIÇOS, DIÂMETRO INTERNO = 1 M. AF_12/2020</t>
        </is>
      </c>
      <c r="C6957" s="330" t="inlineStr">
        <is>
          <t>M</t>
        </is>
      </c>
      <c r="D6957" s="330" t="n">
        <v>1631.89</v>
      </c>
      <c r="E6957" s="330" t="n">
        <v>1676.21</v>
      </c>
      <c r="F6957" s="330" t="inlineStr"/>
    </row>
    <row r="6958" ht="45" customHeight="1" s="496">
      <c r="A6958" s="330" t="n">
        <v>97989</v>
      </c>
      <c r="B6958" s="331" t="inlineStr">
        <is>
          <t>ACRÉSCIMO PARA POÇO DE VISITA CIRCULAR PARA ESGOTO, EM ALVENARIA COM TIJOLOS CERÂMICOS MACIÇOS, DIÂMETRO INTERNO = 1,2 M. AF_12/2020</t>
        </is>
      </c>
      <c r="C6958" s="330" t="inlineStr">
        <is>
          <t>M</t>
        </is>
      </c>
      <c r="D6958" s="330" t="n">
        <v>1906.54</v>
      </c>
      <c r="E6958" s="330" t="n">
        <v>1958.85</v>
      </c>
      <c r="F6958" s="330" t="inlineStr"/>
    </row>
    <row r="6959" ht="45" customHeight="1" s="496">
      <c r="A6959" s="330" t="n">
        <v>97993</v>
      </c>
      <c r="B6959" s="331" t="inlineStr">
        <is>
          <t>ACRÉSCIMO PARA POÇO DE VISITA CIRCULAR PARA ESGOTO, EM ALVENARIA COM TIJOLOS CERÂMICOS MACIÇOS, DIÂMETRO INTERNO = 1,5 M. AF_12/2020</t>
        </is>
      </c>
      <c r="C6959" s="330" t="inlineStr">
        <is>
          <t>M</t>
        </is>
      </c>
      <c r="D6959" s="330" t="n">
        <v>2318.67</v>
      </c>
      <c r="E6959" s="330" t="n">
        <v>2382.98</v>
      </c>
      <c r="F6959" s="330" t="inlineStr"/>
    </row>
    <row r="6960" ht="30" customHeight="1" s="496">
      <c r="A6960" s="330" t="n">
        <v>98409</v>
      </c>
      <c r="B6960" s="331" t="inlineStr">
        <is>
          <t>ACRÉSCIMO PARA POÇO DE VISITA CIRCULAR PARA ESGOTO, EM CONCRETO PRÉ-MOLDADO, DIÂMETRO INTERNO = 0,8 M. AF_12/2020</t>
        </is>
      </c>
      <c r="C6960" s="330" t="inlineStr">
        <is>
          <t>M</t>
        </is>
      </c>
      <c r="D6960" s="330" t="n">
        <v>463.88</v>
      </c>
      <c r="E6960" s="330" t="n">
        <v>466.22</v>
      </c>
      <c r="F6960" s="330" t="inlineStr">
        <is>
          <t>AS</t>
        </is>
      </c>
    </row>
    <row r="6961" ht="30" customHeight="1" s="496">
      <c r="A6961" s="330" t="n">
        <v>97983</v>
      </c>
      <c r="B6961" s="331" t="inlineStr">
        <is>
          <t>ACRÉSCIMO PARA POÇO DE VISITA CIRCULAR PARA ESGOTO, EM CONCRETO PRÉ-MOLDADO, DIÂMETRO INTERNO = 1 M. AF_12/2020</t>
        </is>
      </c>
      <c r="C6961" s="330" t="inlineStr">
        <is>
          <t>M</t>
        </is>
      </c>
      <c r="D6961" s="330" t="n">
        <v>612.12</v>
      </c>
      <c r="E6961" s="330" t="n">
        <v>614.89</v>
      </c>
      <c r="F6961" s="330" t="inlineStr">
        <is>
          <t>AS</t>
        </is>
      </c>
    </row>
    <row r="6962" ht="30" customHeight="1" s="496">
      <c r="A6962" s="330" t="n">
        <v>97987</v>
      </c>
      <c r="B6962" s="331" t="inlineStr">
        <is>
          <t>ACRÉSCIMO PARA POÇO DE VISITA CIRCULAR PARA ESGOTO, EM CONCRETO PRÉ-MOLDADO, DIÂMETRO INTERNO = 1,2 M. AF_12/2020</t>
        </is>
      </c>
      <c r="C6962" s="330" t="inlineStr">
        <is>
          <t>M</t>
        </is>
      </c>
      <c r="D6962" s="330" t="n">
        <v>814.2</v>
      </c>
      <c r="E6962" s="330" t="n">
        <v>817.4400000000001</v>
      </c>
      <c r="F6962" s="330" t="inlineStr">
        <is>
          <t>AS</t>
        </is>
      </c>
    </row>
    <row r="6963" ht="30" customHeight="1" s="496">
      <c r="A6963" s="330" t="n">
        <v>97991</v>
      </c>
      <c r="B6963" s="331" t="inlineStr">
        <is>
          <t>ACRÉSCIMO PARA POÇO DE VISITA CIRCULAR PARA ESGOTO, EM CONCRETO PRÉ-MOLDADO, DIÂMETRO INTERNO = 1,5 M. AF_12/2020</t>
        </is>
      </c>
      <c r="C6963" s="330" t="inlineStr">
        <is>
          <t>M</t>
        </is>
      </c>
      <c r="D6963" s="330" t="n">
        <v>1115.79</v>
      </c>
      <c r="E6963" s="330" t="n">
        <v>1119.95</v>
      </c>
      <c r="F6963" s="330" t="inlineStr">
        <is>
          <t>AS</t>
        </is>
      </c>
    </row>
    <row r="6964" ht="45" customHeight="1" s="496">
      <c r="A6964" s="330" t="n">
        <v>99241</v>
      </c>
      <c r="B6964" s="331" t="inlineStr">
        <is>
          <t>ACRÉSCIMO PARA POÇO DE VISITA RETANGULAR PARA DRENAGEM, EM ALVENARIA COM BLOCOS DE CONCRETO, DIMENSÕES INTERNAS = 1,5X1,5 M. AF_12/2020</t>
        </is>
      </c>
      <c r="C6964" s="330" t="inlineStr">
        <is>
          <t>M</t>
        </is>
      </c>
      <c r="D6964" s="330" t="n">
        <v>2203.26</v>
      </c>
      <c r="E6964" s="330" t="n">
        <v>2258.22</v>
      </c>
      <c r="F6964" s="330" t="inlineStr"/>
    </row>
    <row r="6965" ht="45" customHeight="1" s="496">
      <c r="A6965" s="330" t="n">
        <v>99247</v>
      </c>
      <c r="B6965" s="331" t="inlineStr">
        <is>
          <t>ACRÉSCIMO PARA POÇO DE VISITA RETANGULAR PARA DRENAGEM, EM ALVENARIA COM BLOCOS DE CONCRETO, DIMENSÕES INTERNAS = 1,5X2 M. AF_12/2020</t>
        </is>
      </c>
      <c r="C6965" s="330" t="inlineStr">
        <is>
          <t>M</t>
        </is>
      </c>
      <c r="D6965" s="330" t="n">
        <v>2511.58</v>
      </c>
      <c r="E6965" s="330" t="n">
        <v>2574.31</v>
      </c>
      <c r="F6965" s="330" t="inlineStr"/>
    </row>
    <row r="6966" ht="45" customHeight="1" s="496">
      <c r="A6966" s="330" t="n">
        <v>99263</v>
      </c>
      <c r="B6966" s="331" t="inlineStr">
        <is>
          <t>ACRÉSCIMO PARA POÇO DE VISITA RETANGULAR PARA DRENAGEM, EM ALVENARIA COM BLOCOS DE CONCRETO, DIMENSÕES INTERNAS = 1,5X2,5 M. AF_12/2020</t>
        </is>
      </c>
      <c r="C6966" s="330" t="inlineStr">
        <is>
          <t>M</t>
        </is>
      </c>
      <c r="D6966" s="330" t="n">
        <v>2819.96</v>
      </c>
      <c r="E6966" s="330" t="n">
        <v>2890.48</v>
      </c>
      <c r="F6966" s="330" t="inlineStr"/>
    </row>
    <row r="6967" ht="45" customHeight="1" s="496">
      <c r="A6967" s="330" t="n">
        <v>99276</v>
      </c>
      <c r="B6967" s="331" t="inlineStr">
        <is>
          <t>ACRÉSCIMO PARA POÇO DE VISITA RETANGULAR PARA DRENAGEM, EM ALVENARIA COM BLOCOS DE CONCRETO, DIMENSÕES INTERNAS = 1,5X3 M. AF_12/2020</t>
        </is>
      </c>
      <c r="C6967" s="330" t="inlineStr">
        <is>
          <t>M</t>
        </is>
      </c>
      <c r="D6967" s="330" t="n">
        <v>3128.33</v>
      </c>
      <c r="E6967" s="330" t="n">
        <v>3206.67</v>
      </c>
      <c r="F6967" s="330" t="inlineStr"/>
    </row>
    <row r="6968" ht="45" customHeight="1" s="496">
      <c r="A6968" s="330" t="n">
        <v>99291</v>
      </c>
      <c r="B6968" s="331" t="inlineStr">
        <is>
          <t>ACRÉSCIMO PARA POÇO DE VISITA RETANGULAR PARA DRENAGEM, EM ALVENARIA COM BLOCOS DE CONCRETO, DIMENSÕES INTERNAS = 1,5X3,5 M. AF_12/2020</t>
        </is>
      </c>
      <c r="C6968" s="330" t="inlineStr">
        <is>
          <t>M</t>
        </is>
      </c>
      <c r="D6968" s="330" t="n">
        <v>3436.61</v>
      </c>
      <c r="E6968" s="330" t="n">
        <v>3522.74</v>
      </c>
      <c r="F6968" s="330" t="inlineStr"/>
    </row>
    <row r="6969" ht="45" customHeight="1" s="496">
      <c r="A6969" s="330" t="n">
        <v>99297</v>
      </c>
      <c r="B6969" s="331" t="inlineStr">
        <is>
          <t>ACRÉSCIMO PARA POÇO DE VISITA RETANGULAR PARA DRENAGEM, EM ALVENARIA COM BLOCOS DE CONCRETO, DIMENSÕES INTERNAS = 1,5X4 M. AF_12/2020</t>
        </is>
      </c>
      <c r="C6969" s="330" t="inlineStr">
        <is>
          <t>M</t>
        </is>
      </c>
      <c r="D6969" s="330" t="n">
        <v>3769.92</v>
      </c>
      <c r="E6969" s="330" t="n">
        <v>3864.48</v>
      </c>
      <c r="F6969" s="330" t="inlineStr"/>
    </row>
    <row r="6970" ht="45" customHeight="1" s="496">
      <c r="A6970" s="330" t="n">
        <v>99254</v>
      </c>
      <c r="B6970" s="331" t="inlineStr">
        <is>
          <t>ACRÉSCIMO PARA POÇO DE VISITA RETANGULAR PARA DRENAGEM, EM ALVENARIA COM BLOCOS DE CONCRETO, DIMENSÕES INTERNAS = 1X1 M. AF_12/2020</t>
        </is>
      </c>
      <c r="C6970" s="330" t="inlineStr">
        <is>
          <t>M</t>
        </is>
      </c>
      <c r="D6970" s="330" t="n">
        <v>1586.62</v>
      </c>
      <c r="E6970" s="330" t="n">
        <v>1625.96</v>
      </c>
      <c r="F6970" s="330" t="inlineStr"/>
    </row>
    <row r="6971" ht="45" customHeight="1" s="496">
      <c r="A6971" s="330" t="n">
        <v>99261</v>
      </c>
      <c r="B6971" s="331" t="inlineStr">
        <is>
          <t>ACRÉSCIMO PARA POÇO DE VISITA RETANGULAR PARA DRENAGEM, EM ALVENARIA COM BLOCOS DE CONCRETO, DIMENSÕES INTERNAS = 1X1,5 M. AF_12/2020</t>
        </is>
      </c>
      <c r="C6971" s="330" t="inlineStr">
        <is>
          <t>M</t>
        </is>
      </c>
      <c r="D6971" s="330" t="n">
        <v>1894.91</v>
      </c>
      <c r="E6971" s="330" t="n">
        <v>1942.05</v>
      </c>
      <c r="F6971" s="330" t="inlineStr"/>
    </row>
    <row r="6972" ht="45" customHeight="1" s="496">
      <c r="A6972" s="330" t="n">
        <v>99266</v>
      </c>
      <c r="B6972" s="331" t="inlineStr">
        <is>
          <t>ACRÉSCIMO PARA POÇO DE VISITA RETANGULAR PARA DRENAGEM, EM ALVENARIA COM BLOCOS DE CONCRETO, DIMENSÕES INTERNAS = 1X2 M. AF_12/2020</t>
        </is>
      </c>
      <c r="C6972" s="330" t="inlineStr">
        <is>
          <t>M</t>
        </is>
      </c>
      <c r="D6972" s="330" t="n">
        <v>2203.26</v>
      </c>
      <c r="E6972" s="330" t="n">
        <v>2258.22</v>
      </c>
      <c r="F6972" s="330" t="inlineStr"/>
    </row>
    <row r="6973" ht="45" customHeight="1" s="496">
      <c r="A6973" s="330" t="n">
        <v>99269</v>
      </c>
      <c r="B6973" s="331" t="inlineStr">
        <is>
          <t>ACRÉSCIMO PARA POÇO DE VISITA RETANGULAR PARA DRENAGEM, EM ALVENARIA COM BLOCOS DE CONCRETO, DIMENSÕES INTERNAS = 1X2,5 M. AF_12/2020</t>
        </is>
      </c>
      <c r="C6973" s="330" t="inlineStr">
        <is>
          <t>M</t>
        </is>
      </c>
      <c r="D6973" s="330" t="n">
        <v>2511.58</v>
      </c>
      <c r="E6973" s="330" t="n">
        <v>2574.31</v>
      </c>
      <c r="F6973" s="330" t="inlineStr"/>
    </row>
    <row r="6974" ht="45" customHeight="1" s="496">
      <c r="A6974" s="330" t="n">
        <v>99277</v>
      </c>
      <c r="B6974" s="331" t="inlineStr">
        <is>
          <t>ACRÉSCIMO PARA POÇO DE VISITA RETANGULAR PARA DRENAGEM, EM ALVENARIA COM BLOCOS DE CONCRETO, DIMENSÕES INTERNAS = 1X3 M. AF_12/2020</t>
        </is>
      </c>
      <c r="C6974" s="330" t="inlineStr">
        <is>
          <t>M</t>
        </is>
      </c>
      <c r="D6974" s="330" t="n">
        <v>2819.96</v>
      </c>
      <c r="E6974" s="330" t="n">
        <v>2890.48</v>
      </c>
      <c r="F6974" s="330" t="inlineStr"/>
    </row>
    <row r="6975" ht="45" customHeight="1" s="496">
      <c r="A6975" s="330" t="n">
        <v>99281</v>
      </c>
      <c r="B6975" s="331" t="inlineStr">
        <is>
          <t>ACRÉSCIMO PARA POÇO DE VISITA RETANGULAR PARA DRENAGEM, EM ALVENARIA COM BLOCOS DE CONCRETO, DIMENSÕES INTERNAS = 1X3,5 M. AF_12/2020</t>
        </is>
      </c>
      <c r="C6975" s="330" t="inlineStr">
        <is>
          <t>M</t>
        </is>
      </c>
      <c r="D6975" s="330" t="n">
        <v>3128.33</v>
      </c>
      <c r="E6975" s="330" t="n">
        <v>3206.67</v>
      </c>
      <c r="F6975" s="330" t="inlineStr"/>
    </row>
    <row r="6976" ht="45" customHeight="1" s="496">
      <c r="A6976" s="330" t="n">
        <v>99289</v>
      </c>
      <c r="B6976" s="331" t="inlineStr">
        <is>
          <t>ACRÉSCIMO PARA POÇO DE VISITA RETANGULAR PARA DRENAGEM, EM ALVENARIA COM BLOCOS DE CONCRETO, DIMENSÕES INTERNAS = 1X4 M. AF_12/2020</t>
        </is>
      </c>
      <c r="C6976" s="330" t="inlineStr">
        <is>
          <t>M</t>
        </is>
      </c>
      <c r="D6976" s="330" t="n">
        <v>3436.61</v>
      </c>
      <c r="E6976" s="330" t="n">
        <v>3522.74</v>
      </c>
      <c r="F6976" s="330" t="inlineStr"/>
    </row>
    <row r="6977" ht="45" customHeight="1" s="496">
      <c r="A6977" s="330" t="n">
        <v>99282</v>
      </c>
      <c r="B6977" s="331" t="inlineStr">
        <is>
          <t>ACRÉSCIMO PARA POÇO DE VISITA RETANGULAR PARA DRENAGEM, EM ALVENARIA COM BLOCOS DE CONCRETO, DIMENSÕES INTERNAS = 2,5X2,5 M. AF_12/2020</t>
        </is>
      </c>
      <c r="C6977" s="330" t="inlineStr">
        <is>
          <t>M</t>
        </is>
      </c>
      <c r="D6977" s="330" t="n">
        <v>3466.83</v>
      </c>
      <c r="E6977" s="330" t="n">
        <v>3553.72</v>
      </c>
      <c r="F6977" s="330" t="inlineStr"/>
    </row>
    <row r="6978" ht="45" customHeight="1" s="496">
      <c r="A6978" s="330" t="n">
        <v>99296</v>
      </c>
      <c r="B6978" s="331" t="inlineStr">
        <is>
          <t>ACRÉSCIMO PARA POÇO DE VISITA RETANGULAR PARA DRENAGEM, EM ALVENARIA COM BLOCOS DE CONCRETO, DIMENSÕES INTERNAS = 2,5X3 M. AF_12/2020</t>
        </is>
      </c>
      <c r="C6978" s="330" t="inlineStr">
        <is>
          <t>M</t>
        </is>
      </c>
      <c r="D6978" s="330" t="n">
        <v>3775.14</v>
      </c>
      <c r="E6978" s="330" t="n">
        <v>3869.83</v>
      </c>
      <c r="F6978" s="330" t="inlineStr"/>
    </row>
    <row r="6979" ht="45" customHeight="1" s="496">
      <c r="A6979" s="330" t="n">
        <v>99299</v>
      </c>
      <c r="B6979" s="331" t="inlineStr">
        <is>
          <t>ACRÉSCIMO PARA POÇO DE VISITA RETANGULAR PARA DRENAGEM, EM ALVENARIA COM BLOCOS DE CONCRETO, DIMENSÕES INTERNAS = 2,5X3,5 M. AF_12/2020</t>
        </is>
      </c>
      <c r="C6979" s="330" t="inlineStr">
        <is>
          <t>M</t>
        </is>
      </c>
      <c r="D6979" s="330" t="n">
        <v>4083.38</v>
      </c>
      <c r="E6979" s="330" t="n">
        <v>4185.86</v>
      </c>
      <c r="F6979" s="330" t="inlineStr"/>
    </row>
    <row r="6980" ht="45" customHeight="1" s="496">
      <c r="A6980" s="330" t="n">
        <v>99302</v>
      </c>
      <c r="B6980" s="331" t="inlineStr">
        <is>
          <t>ACRÉSCIMO PARA POÇO DE VISITA RETANGULAR PARA DRENAGEM, EM ALVENARIA COM BLOCOS DE CONCRETO, DIMENSÕES INTERNAS = 2,5X4 M. AF_12/2020</t>
        </is>
      </c>
      <c r="C6980" s="330" t="inlineStr">
        <is>
          <t>M</t>
        </is>
      </c>
      <c r="D6980" s="330" t="n">
        <v>4396.91</v>
      </c>
      <c r="E6980" s="330" t="n">
        <v>4507.3</v>
      </c>
      <c r="F6980" s="330" t="inlineStr"/>
    </row>
    <row r="6981" ht="45" customHeight="1" s="496">
      <c r="A6981" s="330" t="n">
        <v>99307</v>
      </c>
      <c r="B6981" s="331" t="inlineStr">
        <is>
          <t>ACRÉSCIMO PARA POÇO DE VISITA RETANGULAR PARA DRENAGEM, EM ALVENARIA COM BLOCOS DE CONCRETO, DIMENSÕES INTERNAS = 2X2 M. AF_12/2020</t>
        </is>
      </c>
      <c r="C6981" s="330" t="inlineStr">
        <is>
          <t>M</t>
        </is>
      </c>
      <c r="D6981" s="330" t="n">
        <v>2844.96</v>
      </c>
      <c r="E6981" s="330" t="n">
        <v>2916.12</v>
      </c>
      <c r="F6981" s="330" t="inlineStr"/>
    </row>
    <row r="6982" ht="45" customHeight="1" s="496">
      <c r="A6982" s="330" t="n">
        <v>99317</v>
      </c>
      <c r="B6982" s="331" t="inlineStr">
        <is>
          <t>ACRÉSCIMO PARA POÇO DE VISITA RETANGULAR PARA DRENAGEM, EM ALVENARIA COM BLOCOS DE CONCRETO, DIMENSÕES INTERNAS = 2X2,5 M. AF_12/2020</t>
        </is>
      </c>
      <c r="C6982" s="330" t="inlineStr">
        <is>
          <t>M</t>
        </is>
      </c>
      <c r="D6982" s="330" t="n">
        <v>3153.27</v>
      </c>
      <c r="E6982" s="330" t="n">
        <v>3232.23</v>
      </c>
      <c r="F6982" s="330" t="inlineStr"/>
    </row>
    <row r="6983" ht="45" customHeight="1" s="496">
      <c r="A6983" s="330" t="n">
        <v>99321</v>
      </c>
      <c r="B6983" s="331" t="inlineStr">
        <is>
          <t>ACRÉSCIMO PARA POÇO DE VISITA RETANGULAR PARA DRENAGEM, EM ALVENARIA COM BLOCOS DE CONCRETO, DIMENSÕES INTERNAS = 2X3 M. AF_12/2020</t>
        </is>
      </c>
      <c r="C6983" s="330" t="inlineStr">
        <is>
          <t>M</t>
        </is>
      </c>
      <c r="D6983" s="330" t="n">
        <v>3461.62</v>
      </c>
      <c r="E6983" s="330" t="n">
        <v>3548.39</v>
      </c>
      <c r="F6983" s="330" t="inlineStr"/>
    </row>
    <row r="6984" ht="45" customHeight="1" s="496">
      <c r="A6984" s="330" t="n">
        <v>99323</v>
      </c>
      <c r="B6984" s="331" t="inlineStr">
        <is>
          <t>ACRÉSCIMO PARA POÇO DE VISITA RETANGULAR PARA DRENAGEM, EM ALVENARIA COM BLOCOS DE CONCRETO, DIMENSÕES INTERNAS = 2X3,5 M. AF_12/2020</t>
        </is>
      </c>
      <c r="C6984" s="330" t="inlineStr">
        <is>
          <t>M</t>
        </is>
      </c>
      <c r="D6984" s="330" t="n">
        <v>3769.92</v>
      </c>
      <c r="E6984" s="330" t="n">
        <v>3864.48</v>
      </c>
      <c r="F6984" s="330" t="inlineStr"/>
    </row>
    <row r="6985" ht="45" customHeight="1" s="496">
      <c r="A6985" s="330" t="n">
        <v>99325</v>
      </c>
      <c r="B6985" s="331" t="inlineStr">
        <is>
          <t>ACRÉSCIMO PARA POÇO DE VISITA RETANGULAR PARA DRENAGEM, EM ALVENARIA COM BLOCOS DE CONCRETO, DIMENSÕES INTERNAS = 2X4 M. AF_12/2020</t>
        </is>
      </c>
      <c r="C6985" s="330" t="inlineStr">
        <is>
          <t>M</t>
        </is>
      </c>
      <c r="D6985" s="330" t="n">
        <v>4083.38</v>
      </c>
      <c r="E6985" s="330" t="n">
        <v>4185.86</v>
      </c>
      <c r="F6985" s="330" t="inlineStr"/>
    </row>
    <row r="6986" ht="45" customHeight="1" s="496">
      <c r="A6986" s="330" t="n">
        <v>99311</v>
      </c>
      <c r="B6986" s="331" t="inlineStr">
        <is>
          <t>ACRÉSCIMO PARA POÇO DE VISITA RETANGULAR PARA DRENAGEM, EM ALVENARIA COM BLOCOS DE CONCRETO, DIMENSÕES INTERNAS = 3,5X3,5 M. AF_12/2020</t>
        </is>
      </c>
      <c r="C6986" s="330" t="inlineStr">
        <is>
          <t>M</t>
        </is>
      </c>
      <c r="D6986" s="330" t="n">
        <v>4710.47</v>
      </c>
      <c r="E6986" s="330" t="n">
        <v>4828.81</v>
      </c>
      <c r="F6986" s="330" t="inlineStr"/>
    </row>
    <row r="6987" ht="45" customHeight="1" s="496">
      <c r="A6987" s="330" t="n">
        <v>99314</v>
      </c>
      <c r="B6987" s="331" t="inlineStr">
        <is>
          <t>ACRÉSCIMO PARA POÇO DE VISITA RETANGULAR PARA DRENAGEM, EM ALVENARIA COM BLOCOS DE CONCRETO, DIMENSÕES INTERNAS = 3,5X4 M. AF_12/2020</t>
        </is>
      </c>
      <c r="C6987" s="330" t="inlineStr">
        <is>
          <t>M</t>
        </is>
      </c>
      <c r="D6987" s="330" t="n">
        <v>5024</v>
      </c>
      <c r="E6987" s="330" t="n">
        <v>5150.25</v>
      </c>
      <c r="F6987" s="330" t="inlineStr"/>
    </row>
    <row r="6988" ht="45" customHeight="1" s="496">
      <c r="A6988" s="330" t="n">
        <v>99304</v>
      </c>
      <c r="B6988" s="331" t="inlineStr">
        <is>
          <t>ACRÉSCIMO PARA POÇO DE VISITA RETANGULAR PARA DRENAGEM, EM ALVENARIA COM BLOCOS DE CONCRETO, DIMENSÕES INTERNAS = 3X3 M. AF_12/2020</t>
        </is>
      </c>
      <c r="C6988" s="330" t="inlineStr">
        <is>
          <t>M</t>
        </is>
      </c>
      <c r="D6988" s="330" t="n">
        <v>4088.59</v>
      </c>
      <c r="E6988" s="330" t="n">
        <v>4191.2</v>
      </c>
      <c r="F6988" s="330" t="inlineStr"/>
    </row>
    <row r="6989" ht="45" customHeight="1" s="496">
      <c r="A6989" s="330" t="n">
        <v>99306</v>
      </c>
      <c r="B6989" s="331" t="inlineStr">
        <is>
          <t>ACRÉSCIMO PARA POÇO DE VISITA RETANGULAR PARA DRENAGEM, EM ALVENARIA COM BLOCOS DE CONCRETO, DIMENSÕES INTERNAS = 3X3,5 M. AF_12/2020</t>
        </is>
      </c>
      <c r="C6989" s="330" t="inlineStr">
        <is>
          <t>M</t>
        </is>
      </c>
      <c r="D6989" s="330" t="n">
        <v>4396.91</v>
      </c>
      <c r="E6989" s="330" t="n">
        <v>4507.3</v>
      </c>
      <c r="F6989" s="330" t="inlineStr"/>
    </row>
    <row r="6990" ht="45" customHeight="1" s="496">
      <c r="A6990" s="330" t="n">
        <v>99309</v>
      </c>
      <c r="B6990" s="331" t="inlineStr">
        <is>
          <t>ACRÉSCIMO PARA POÇO DE VISITA RETANGULAR PARA DRENAGEM, EM ALVENARIA COM BLOCOS DE CONCRETO, DIMENSÕES INTERNAS = 3X4 M. AF_12/2020</t>
        </is>
      </c>
      <c r="C6990" s="330" t="inlineStr">
        <is>
          <t>M</t>
        </is>
      </c>
      <c r="D6990" s="330" t="n">
        <v>4710.47</v>
      </c>
      <c r="E6990" s="330" t="n">
        <v>4828.81</v>
      </c>
      <c r="F6990" s="330" t="inlineStr"/>
    </row>
    <row r="6991" ht="45" customHeight="1" s="496">
      <c r="A6991" s="330" t="n">
        <v>99327</v>
      </c>
      <c r="B6991" s="331" t="inlineStr">
        <is>
          <t>ACRÉSCIMO PARA POÇO DE VISITA RETANGULAR PARA DRENAGEM, EM ALVENARIA COM BLOCOS DE CONCRETO, DIMENSÕES INTERNAS = 4X4 M. AF_12/2020</t>
        </is>
      </c>
      <c r="C6991" s="330" t="inlineStr">
        <is>
          <t>M</t>
        </is>
      </c>
      <c r="D6991" s="330" t="n">
        <v>5286.58</v>
      </c>
      <c r="E6991" s="330" t="n">
        <v>5419.49</v>
      </c>
      <c r="F6991" s="330" t="inlineStr"/>
    </row>
    <row r="6992" ht="45" customHeight="1" s="496">
      <c r="A6992" s="330" t="n">
        <v>98009</v>
      </c>
      <c r="B6992" s="331" t="inlineStr">
        <is>
          <t>ACRÉSCIMO PARA POÇO DE VISITA RETANGULAR PARA ESGOTO, EM ALVENARIA COM BLOCOS DE CONCRETO, DIMENSÕES INTERNAS = 1,5X1,5 M. AF_12/2020</t>
        </is>
      </c>
      <c r="C6992" s="330" t="inlineStr">
        <is>
          <t>M</t>
        </is>
      </c>
      <c r="D6992" s="330" t="n">
        <v>2275.83</v>
      </c>
      <c r="E6992" s="330" t="n">
        <v>2331.05</v>
      </c>
      <c r="F6992" s="330" t="inlineStr"/>
    </row>
    <row r="6993" ht="45" customHeight="1" s="496">
      <c r="A6993" s="330" t="n">
        <v>98011</v>
      </c>
      <c r="B6993" s="331" t="inlineStr">
        <is>
          <t>ACRÉSCIMO PARA POÇO DE VISITA RETANGULAR PARA ESGOTO, EM ALVENARIA COM BLOCOS DE CONCRETO, DIMENSÕES INTERNAS = 1,5X2 M. AF_12/2020</t>
        </is>
      </c>
      <c r="C6993" s="330" t="inlineStr">
        <is>
          <t>M</t>
        </is>
      </c>
      <c r="D6993" s="330" t="n">
        <v>2594.81</v>
      </c>
      <c r="E6993" s="330" t="n">
        <v>2657.85</v>
      </c>
      <c r="F6993" s="330" t="inlineStr"/>
    </row>
    <row r="6994" ht="45" customHeight="1" s="496">
      <c r="A6994" s="330" t="n">
        <v>98013</v>
      </c>
      <c r="B6994" s="331" t="inlineStr">
        <is>
          <t>ACRÉSCIMO PARA POÇO DE VISITA RETANGULAR PARA ESGOTO, EM ALVENARIA COM BLOCOS DE CONCRETO, DIMENSÕES INTERNAS = 1,5X2,5 M. AF_12/2020</t>
        </is>
      </c>
      <c r="C6994" s="330" t="inlineStr">
        <is>
          <t>M</t>
        </is>
      </c>
      <c r="D6994" s="330" t="n">
        <v>2913.86</v>
      </c>
      <c r="E6994" s="330" t="n">
        <v>2984.74</v>
      </c>
      <c r="F6994" s="330" t="inlineStr"/>
    </row>
    <row r="6995" ht="45" customHeight="1" s="496">
      <c r="A6995" s="330" t="n">
        <v>98015</v>
      </c>
      <c r="B6995" s="331" t="inlineStr">
        <is>
          <t>ACRÉSCIMO PARA POÇO DE VISITA RETANGULAR PARA ESGOTO, EM ALVENARIA COM BLOCOS DE CONCRETO, DIMENSÕES INTERNAS = 1,5X3 M. AF_12/2020</t>
        </is>
      </c>
      <c r="C6995" s="330" t="inlineStr">
        <is>
          <t>M</t>
        </is>
      </c>
      <c r="D6995" s="330" t="n">
        <v>3232.91</v>
      </c>
      <c r="E6995" s="330" t="n">
        <v>3311.64</v>
      </c>
      <c r="F6995" s="330" t="inlineStr"/>
    </row>
    <row r="6996" ht="45" customHeight="1" s="496">
      <c r="A6996" s="330" t="n">
        <v>98017</v>
      </c>
      <c r="B6996" s="331" t="inlineStr">
        <is>
          <t>ACRÉSCIMO PARA POÇO DE VISITA RETANGULAR PARA ESGOTO, EM ALVENARIA COM BLOCOS DE CONCRETO, DIMENSÕES INTERNAS = 1,5X3,5 M. AF_12/2020</t>
        </is>
      </c>
      <c r="C6996" s="330" t="inlineStr">
        <is>
          <t>M</t>
        </is>
      </c>
      <c r="D6996" s="330" t="n">
        <v>3551.86</v>
      </c>
      <c r="E6996" s="330" t="n">
        <v>3638.42</v>
      </c>
      <c r="F6996" s="330" t="inlineStr"/>
    </row>
    <row r="6997" ht="45" customHeight="1" s="496">
      <c r="A6997" s="330" t="n">
        <v>98019</v>
      </c>
      <c r="B6997" s="331" t="inlineStr">
        <is>
          <t>ACRÉSCIMO PARA POÇO DE VISITA RETANGULAR PARA ESGOTO, EM ALVENARIA COM BLOCOS DE CONCRETO, DIMENSÕES INTERNAS = 1,5X4 M. AF_12/2020</t>
        </is>
      </c>
      <c r="C6997" s="330" t="inlineStr">
        <is>
          <t>M</t>
        </is>
      </c>
      <c r="D6997" s="330" t="n">
        <v>3899.04</v>
      </c>
      <c r="E6997" s="330" t="n">
        <v>3994.08</v>
      </c>
      <c r="F6997" s="330" t="inlineStr"/>
    </row>
    <row r="6998" ht="45" customHeight="1" s="496">
      <c r="A6998" s="330" t="n">
        <v>97995</v>
      </c>
      <c r="B6998" s="331" t="inlineStr">
        <is>
          <t>ACRÉSCIMO PARA POÇO DE VISITA RETANGULAR PARA ESGOTO, EM ALVENARIA COM BLOCOS DE CONCRETO, DIMENSÕES INTERNAS = 1X1 M. AF_12/2020</t>
        </is>
      </c>
      <c r="C6998" s="330" t="inlineStr">
        <is>
          <t>M</t>
        </is>
      </c>
      <c r="D6998" s="330" t="n">
        <v>1637.84</v>
      </c>
      <c r="E6998" s="330" t="n">
        <v>1677.38</v>
      </c>
      <c r="F6998" s="330" t="inlineStr"/>
    </row>
    <row r="6999" ht="45" customHeight="1" s="496">
      <c r="A6999" s="330" t="n">
        <v>97997</v>
      </c>
      <c r="B6999" s="331" t="inlineStr">
        <is>
          <t>ACRÉSCIMO PARA POÇO DE VISITA RETANGULAR PARA ESGOTO, EM ALVENARIA COM BLOCOS DE CONCRETO, DIMENSÕES INTERNAS = 1X1,5 M. AF_12/2020</t>
        </is>
      </c>
      <c r="C6999" s="330" t="inlineStr">
        <is>
          <t>M</t>
        </is>
      </c>
      <c r="D6999" s="330" t="n">
        <v>1956.8</v>
      </c>
      <c r="E6999" s="330" t="n">
        <v>2004.17</v>
      </c>
      <c r="F6999" s="330" t="inlineStr"/>
    </row>
    <row r="7000" ht="45" customHeight="1" s="496">
      <c r="A7000" s="330" t="n">
        <v>97999</v>
      </c>
      <c r="B7000" s="331" t="inlineStr">
        <is>
          <t>ACRÉSCIMO PARA POÇO DE VISITA RETANGULAR PARA ESGOTO, EM ALVENARIA COM BLOCOS DE CONCRETO, DIMENSÕES INTERNAS = 1X2 M. AF_12/2020</t>
        </is>
      </c>
      <c r="C7000" s="330" t="inlineStr">
        <is>
          <t>M</t>
        </is>
      </c>
      <c r="D7000" s="330" t="n">
        <v>2275.83</v>
      </c>
      <c r="E7000" s="330" t="n">
        <v>2331.05</v>
      </c>
      <c r="F7000" s="330" t="inlineStr"/>
    </row>
    <row r="7001" ht="45" customHeight="1" s="496">
      <c r="A7001" s="330" t="n">
        <v>98001</v>
      </c>
      <c r="B7001" s="331" t="inlineStr">
        <is>
          <t>ACRÉSCIMO PARA POÇO DE VISITA RETANGULAR PARA ESGOTO, EM ALVENARIA COM BLOCOS DE CONCRETO, DIMENSÕES INTERNAS = 1X2,5 M. AF_12/2020</t>
        </is>
      </c>
      <c r="C7001" s="330" t="inlineStr">
        <is>
          <t>M</t>
        </is>
      </c>
      <c r="D7001" s="330" t="n">
        <v>2594.81</v>
      </c>
      <c r="E7001" s="330" t="n">
        <v>2657.85</v>
      </c>
      <c r="F7001" s="330" t="inlineStr"/>
    </row>
    <row r="7002" ht="45" customHeight="1" s="496">
      <c r="A7002" s="330" t="n">
        <v>98003</v>
      </c>
      <c r="B7002" s="331" t="inlineStr">
        <is>
          <t>ACRÉSCIMO PARA POÇO DE VISITA RETANGULAR PARA ESGOTO, EM ALVENARIA COM BLOCOS DE CONCRETO, DIMENSÕES INTERNAS = 1X3 M. AF_12/2020</t>
        </is>
      </c>
      <c r="C7002" s="330" t="inlineStr">
        <is>
          <t>M</t>
        </is>
      </c>
      <c r="D7002" s="330" t="n">
        <v>2913.86</v>
      </c>
      <c r="E7002" s="330" t="n">
        <v>2984.74</v>
      </c>
      <c r="F7002" s="330" t="inlineStr"/>
    </row>
    <row r="7003" ht="45" customHeight="1" s="496">
      <c r="A7003" s="330" t="n">
        <v>98005</v>
      </c>
      <c r="B7003" s="331" t="inlineStr">
        <is>
          <t>ACRÉSCIMO PARA POÇO DE VISITA RETANGULAR PARA ESGOTO, EM ALVENARIA COM BLOCOS DE CONCRETO, DIMENSÕES INTERNAS = 1X3,5 M. AF_12/2020</t>
        </is>
      </c>
      <c r="C7003" s="330" t="inlineStr">
        <is>
          <t>M</t>
        </is>
      </c>
      <c r="D7003" s="330" t="n">
        <v>3232.91</v>
      </c>
      <c r="E7003" s="330" t="n">
        <v>3311.64</v>
      </c>
      <c r="F7003" s="330" t="inlineStr"/>
    </row>
    <row r="7004" ht="45" customHeight="1" s="496">
      <c r="A7004" s="330" t="n">
        <v>98007</v>
      </c>
      <c r="B7004" s="331" t="inlineStr">
        <is>
          <t>ACRÉSCIMO PARA POÇO DE VISITA RETANGULAR PARA ESGOTO, EM ALVENARIA COM BLOCOS DE CONCRETO, DIMENSÕES INTERNAS = 1X4 M. AF_12/2020</t>
        </is>
      </c>
      <c r="C7004" s="330" t="inlineStr">
        <is>
          <t>M</t>
        </is>
      </c>
      <c r="D7004" s="330" t="n">
        <v>3551.86</v>
      </c>
      <c r="E7004" s="330" t="n">
        <v>3638.42</v>
      </c>
      <c r="F7004" s="330" t="inlineStr"/>
    </row>
    <row r="7005" ht="45" customHeight="1" s="496">
      <c r="A7005" s="330" t="n">
        <v>98031</v>
      </c>
      <c r="B7005" s="331" t="inlineStr">
        <is>
          <t>ACRÉSCIMO PARA POÇO DE VISITA RETANGULAR PARA ESGOTO, EM ALVENARIA COM BLOCOS DE CONCRETO, DIMENSÕES INTERNAS = 2,5X2,5 M. AF_12/2020</t>
        </is>
      </c>
      <c r="C7005" s="330" t="inlineStr">
        <is>
          <t>M</t>
        </is>
      </c>
      <c r="D7005" s="330" t="n">
        <v>3585.96</v>
      </c>
      <c r="E7005" s="330" t="n">
        <v>3673.3</v>
      </c>
      <c r="F7005" s="330" t="inlineStr"/>
    </row>
    <row r="7006" ht="45" customHeight="1" s="496">
      <c r="A7006" s="330" t="n">
        <v>98033</v>
      </c>
      <c r="B7006" s="331" t="inlineStr">
        <is>
          <t>ACRÉSCIMO PARA POÇO DE VISITA RETANGULAR PARA ESGOTO, EM ALVENARIA COM BLOCOS DE CONCRETO, DIMENSÕES INTERNAS = 2,5X3 M. AF_12/2020</t>
        </is>
      </c>
      <c r="C7006" s="330" t="inlineStr">
        <is>
          <t>M</t>
        </is>
      </c>
      <c r="D7006" s="330" t="n">
        <v>3904.94</v>
      </c>
      <c r="E7006" s="330" t="n">
        <v>4000.11</v>
      </c>
      <c r="F7006" s="330" t="inlineStr"/>
    </row>
    <row r="7007" ht="45" customHeight="1" s="496">
      <c r="A7007" s="330" t="n">
        <v>98035</v>
      </c>
      <c r="B7007" s="331" t="inlineStr">
        <is>
          <t>ACRÉSCIMO PARA POÇO DE VISITA RETANGULAR PARA ESGOTO, EM ALVENARIA COM BLOCOS DE CONCRETO, DIMENSÕES INTERNAS = 2,5X3,5 M. AF_12/2020</t>
        </is>
      </c>
      <c r="C7007" s="330" t="inlineStr">
        <is>
          <t>M</t>
        </is>
      </c>
      <c r="D7007" s="330" t="n">
        <v>4223.85</v>
      </c>
      <c r="E7007" s="330" t="n">
        <v>4326.85</v>
      </c>
      <c r="F7007" s="330" t="inlineStr"/>
    </row>
    <row r="7008" ht="45" customHeight="1" s="496">
      <c r="A7008" s="330" t="n">
        <v>98037</v>
      </c>
      <c r="B7008" s="331" t="inlineStr">
        <is>
          <t>ACRÉSCIMO PARA POÇO DE VISITA RETANGULAR PARA ESGOTO, EM ALVENARIA COM BLOCOS DE CONCRETO, DIMENSÕES INTERNAS = 2,5X4 M. AF_12/2020</t>
        </is>
      </c>
      <c r="C7008" s="330" t="inlineStr">
        <is>
          <t>M</t>
        </is>
      </c>
      <c r="D7008" s="330" t="n">
        <v>4548.71</v>
      </c>
      <c r="E7008" s="330" t="n">
        <v>4659.67</v>
      </c>
      <c r="F7008" s="330" t="inlineStr"/>
    </row>
    <row r="7009" ht="45" customHeight="1" s="496">
      <c r="A7009" s="330" t="n">
        <v>98021</v>
      </c>
      <c r="B7009" s="331" t="inlineStr">
        <is>
          <t>ACRÉSCIMO PARA POÇO DE VISITA RETANGULAR PARA ESGOTO, EM ALVENARIA COM BLOCOS DE CONCRETO, DIMENSÕES INTERNAS = 2X2 M. AF_12/2020</t>
        </is>
      </c>
      <c r="C7009" s="330" t="inlineStr">
        <is>
          <t>M</t>
        </is>
      </c>
      <c r="D7009" s="330" t="n">
        <v>2942.08</v>
      </c>
      <c r="E7009" s="330" t="n">
        <v>3013.6</v>
      </c>
      <c r="F7009" s="330" t="inlineStr"/>
    </row>
    <row r="7010" ht="45" customHeight="1" s="496">
      <c r="A7010" s="330" t="n">
        <v>98023</v>
      </c>
      <c r="B7010" s="331" t="inlineStr">
        <is>
          <t>ACRÉSCIMO PARA POÇO DE VISITA RETANGULAR PARA ESGOTO, EM ALVENARIA COM BLOCOS DE CONCRETO, DIMENSÕES INTERNAS = 2X2,5 M. AF_12/2020</t>
        </is>
      </c>
      <c r="C7010" s="330" t="inlineStr">
        <is>
          <t>M</t>
        </is>
      </c>
      <c r="D7010" s="330" t="n">
        <v>3261.05</v>
      </c>
      <c r="E7010" s="330" t="n">
        <v>3340.41</v>
      </c>
      <c r="F7010" s="330" t="inlineStr"/>
    </row>
    <row r="7011" ht="45" customHeight="1" s="496">
      <c r="A7011" s="330" t="n">
        <v>98025</v>
      </c>
      <c r="B7011" s="331" t="inlineStr">
        <is>
          <t>ACRÉSCIMO PARA POÇO DE VISITA RETANGULAR PARA ESGOTO, EM ALVENARIA COM BLOCOS DE CONCRETO, DIMENSÕES INTERNAS = 2X3 M. AF_12/2020</t>
        </is>
      </c>
      <c r="C7011" s="330" t="inlineStr">
        <is>
          <t>M</t>
        </is>
      </c>
      <c r="D7011" s="330" t="n">
        <v>3580.08</v>
      </c>
      <c r="E7011" s="330" t="n">
        <v>3667.3</v>
      </c>
      <c r="F7011" s="330" t="inlineStr"/>
    </row>
    <row r="7012" ht="45" customHeight="1" s="496">
      <c r="A7012" s="330" t="n">
        <v>98027</v>
      </c>
      <c r="B7012" s="331" t="inlineStr">
        <is>
          <t>ACRÉSCIMO PARA POÇO DE VISITA RETANGULAR PARA ESGOTO, EM ALVENARIA COM BLOCOS DE CONCRETO, DIMENSÕES INTERNAS = 2X3,5 M. AF_12/2020</t>
        </is>
      </c>
      <c r="C7012" s="330" t="inlineStr">
        <is>
          <t>M</t>
        </is>
      </c>
      <c r="D7012" s="330" t="n">
        <v>3899.04</v>
      </c>
      <c r="E7012" s="330" t="n">
        <v>3994.08</v>
      </c>
      <c r="F7012" s="330" t="inlineStr"/>
    </row>
    <row r="7013" ht="45" customHeight="1" s="496">
      <c r="A7013" s="330" t="n">
        <v>98029</v>
      </c>
      <c r="B7013" s="331" t="inlineStr">
        <is>
          <t>ACRÉSCIMO PARA POÇO DE VISITA RETANGULAR PARA ESGOTO, EM ALVENARIA COM BLOCOS DE CONCRETO, DIMENSÕES INTERNAS = 2X4 M. AF_12/2020</t>
        </is>
      </c>
      <c r="C7013" s="330" t="inlineStr">
        <is>
          <t>M</t>
        </is>
      </c>
      <c r="D7013" s="330" t="n">
        <v>4223.85</v>
      </c>
      <c r="E7013" s="330" t="n">
        <v>4326.85</v>
      </c>
      <c r="F7013" s="330" t="inlineStr"/>
    </row>
    <row r="7014" ht="45" customHeight="1" s="496">
      <c r="A7014" s="330" t="n">
        <v>98045</v>
      </c>
      <c r="B7014" s="331" t="inlineStr">
        <is>
          <t>ACRÉSCIMO PARA POÇO DE VISITA RETANGULAR PARA ESGOTO, EM ALVENARIA COM BLOCOS DE CONCRETO, DIMENSÕES INTERNAS = 3,5X3,5 M. AF_12/2020</t>
        </is>
      </c>
      <c r="C7014" s="330" t="inlineStr">
        <is>
          <t>M</t>
        </is>
      </c>
      <c r="D7014" s="330" t="n">
        <v>4873.62</v>
      </c>
      <c r="E7014" s="330" t="n">
        <v>4992.57</v>
      </c>
      <c r="F7014" s="330" t="inlineStr"/>
    </row>
    <row r="7015" ht="45" customHeight="1" s="496">
      <c r="A7015" s="330" t="n">
        <v>98047</v>
      </c>
      <c r="B7015" s="331" t="inlineStr">
        <is>
          <t>ACRÉSCIMO PARA POÇO DE VISITA RETANGULAR PARA ESGOTO, EM ALVENARIA COM BLOCOS DE CONCRETO, DIMENSÕES INTERNAS = 3,5X4 M. AF_12/2020</t>
        </is>
      </c>
      <c r="C7015" s="330" t="inlineStr">
        <is>
          <t>M</t>
        </is>
      </c>
      <c r="D7015" s="330" t="n">
        <v>5198.48</v>
      </c>
      <c r="E7015" s="330" t="n">
        <v>5325.39</v>
      </c>
      <c r="F7015" s="330" t="inlineStr"/>
    </row>
    <row r="7016" ht="45" customHeight="1" s="496">
      <c r="A7016" s="330" t="n">
        <v>98039</v>
      </c>
      <c r="B7016" s="331" t="inlineStr">
        <is>
          <t>ACRÉSCIMO PARA POÇO DE VISITA RETANGULAR PARA ESGOTO, EM ALVENARIA COM BLOCOS DE CONCRETO, DIMENSÕES INTERNAS = 3X3 M. AF_12/2020</t>
        </is>
      </c>
      <c r="C7016" s="330" t="inlineStr">
        <is>
          <t>M</t>
        </is>
      </c>
      <c r="D7016" s="330" t="n">
        <v>4229.73</v>
      </c>
      <c r="E7016" s="330" t="n">
        <v>4332.87</v>
      </c>
      <c r="F7016" s="330" t="inlineStr"/>
    </row>
    <row r="7017" ht="45" customHeight="1" s="496">
      <c r="A7017" s="330" t="n">
        <v>98041</v>
      </c>
      <c r="B7017" s="331" t="inlineStr">
        <is>
          <t>ACRÉSCIMO PARA POÇO DE VISITA RETANGULAR PARA ESGOTO, EM ALVENARIA COM BLOCOS DE CONCRETO, DIMENSÕES INTERNAS = 3X3,5 M. AF_12/2020</t>
        </is>
      </c>
      <c r="C7017" s="330" t="inlineStr">
        <is>
          <t>M</t>
        </is>
      </c>
      <c r="D7017" s="330" t="n">
        <v>4548.71</v>
      </c>
      <c r="E7017" s="330" t="n">
        <v>4659.67</v>
      </c>
      <c r="F7017" s="330" t="inlineStr"/>
    </row>
    <row r="7018" ht="45" customHeight="1" s="496">
      <c r="A7018" s="330" t="n">
        <v>98043</v>
      </c>
      <c r="B7018" s="331" t="inlineStr">
        <is>
          <t>ACRÉSCIMO PARA POÇO DE VISITA RETANGULAR PARA ESGOTO, EM ALVENARIA COM BLOCOS DE CONCRETO, DIMENSÕES INTERNAS = 3X4 M. AF_12/2020</t>
        </is>
      </c>
      <c r="C7018" s="330" t="inlineStr">
        <is>
          <t>M</t>
        </is>
      </c>
      <c r="D7018" s="330" t="n">
        <v>4873.62</v>
      </c>
      <c r="E7018" s="330" t="n">
        <v>4992.57</v>
      </c>
      <c r="F7018" s="330" t="inlineStr"/>
    </row>
    <row r="7019" ht="45" customHeight="1" s="496">
      <c r="A7019" s="330" t="n">
        <v>98049</v>
      </c>
      <c r="B7019" s="331" t="inlineStr">
        <is>
          <t>ACRÉSCIMO PARA POÇO DE VISITA RETANGULAR PARA ESGOTO, EM ALVENARIA COM BLOCOS DE CONCRETO, DIMENSÕES INTERNAS = 4X4 M. AF_12/2020</t>
        </is>
      </c>
      <c r="C7019" s="330" t="inlineStr">
        <is>
          <t>M</t>
        </is>
      </c>
      <c r="D7019" s="330" t="n">
        <v>5465.86</v>
      </c>
      <c r="E7019" s="330" t="n">
        <v>5599.44</v>
      </c>
      <c r="F7019" s="330" t="inlineStr"/>
    </row>
    <row r="7020" ht="45" customHeight="1" s="496">
      <c r="A7020" s="330" t="n">
        <v>101809</v>
      </c>
      <c r="B7020" s="331" t="inlineStr">
        <is>
          <t>BASE PARA POCO DE VISITA RETANGULAR PARA ESGOTO E DRENAGEM, EM CONCRETO ESTRUTURAL, DIMENSÕES INTERNAS DE 90X150 M, PROFUNDIDADE DE 1,25 M, EXCLUINDO TAMPÃO. AF_12/2020</t>
        </is>
      </c>
      <c r="C7020" s="330" t="inlineStr">
        <is>
          <t>UN</t>
        </is>
      </c>
      <c r="D7020" s="330" t="n">
        <v>3656.09</v>
      </c>
      <c r="E7020" s="330" t="n">
        <v>3726.53</v>
      </c>
      <c r="F7020" s="330" t="inlineStr">
        <is>
          <t>AS</t>
        </is>
      </c>
    </row>
    <row r="7021" ht="45" customHeight="1" s="496">
      <c r="A7021" s="330" t="n">
        <v>99280</v>
      </c>
      <c r="B7021" s="331" t="inlineStr">
        <is>
          <t>BASE PARA POÇO DE VISITA CIRCULAR PARA DRENAGEM, EM ALVENARIA COM TIJOLOS CERÂMICOS MACIÇOS, DIÂMETRO INTERNO = 0,80 M, PROFUNDIDADE = 1,40 M, EXCLUINDO TAMPÃO. AF_12/2020</t>
        </is>
      </c>
      <c r="C7021" s="330" t="inlineStr">
        <is>
          <t>UN</t>
        </is>
      </c>
      <c r="D7021" s="330" t="n">
        <v>2421.4</v>
      </c>
      <c r="E7021" s="330" t="n">
        <v>2477.85</v>
      </c>
      <c r="F7021" s="330" t="inlineStr">
        <is>
          <t>AS</t>
        </is>
      </c>
    </row>
    <row r="7022" ht="45" customHeight="1" s="496">
      <c r="A7022" s="330" t="n">
        <v>99292</v>
      </c>
      <c r="B7022" s="331" t="inlineStr">
        <is>
          <t>BASE PARA POÇO DE VISITA CIRCULAR PARA DRENAGEM, EM ALVENARIA COM TIJOLOS CERÂMICOS MACIÇOS, DIÂMETRO INTERNO = 1,0 M, PROFUNDIDADE = 1,40 M, EXCLUINDO TAMPÃO. AF_12/2020</t>
        </is>
      </c>
      <c r="C7022" s="330" t="inlineStr">
        <is>
          <t>UN</t>
        </is>
      </c>
      <c r="D7022" s="330" t="n">
        <v>2990.43</v>
      </c>
      <c r="E7022" s="330" t="n">
        <v>3058.75</v>
      </c>
      <c r="F7022" s="330" t="inlineStr">
        <is>
          <t>AS</t>
        </is>
      </c>
    </row>
    <row r="7023" ht="45" customHeight="1" s="496">
      <c r="A7023" s="330" t="n">
        <v>99242</v>
      </c>
      <c r="B7023" s="331" t="inlineStr">
        <is>
          <t>BASE PARA POÇO DE VISITA CIRCULAR PARA DRENAGEM, EM ALVENARIA COM TIJOLOS CERÂMICOS MACIÇOS, DIÂMETRO INTERNO = 1,2 M, PROFUNDIDADE = 1,40 M, EXCLUINDO TAMPÃO. AF_12/2020</t>
        </is>
      </c>
      <c r="C7023" s="330" t="inlineStr">
        <is>
          <t>UN</t>
        </is>
      </c>
      <c r="D7023" s="330" t="n">
        <v>3564.75</v>
      </c>
      <c r="E7023" s="330" t="n">
        <v>3644.28</v>
      </c>
      <c r="F7023" s="330" t="inlineStr">
        <is>
          <t>AS</t>
        </is>
      </c>
    </row>
    <row r="7024" ht="45" customHeight="1" s="496">
      <c r="A7024" s="330" t="n">
        <v>99248</v>
      </c>
      <c r="B7024" s="331" t="inlineStr">
        <is>
          <t>BASE PARA POÇO DE VISITA CIRCULAR PARA DRENAGEM, EM ALVENARIA COM TIJOLOS CERÂMICOS MACIÇOS, DIÂMETRO INTERNO = 1,50 M, PROFUNDIDADE = 1,40 M, EXCLUINDO TAMPÃO. AF_12/2020</t>
        </is>
      </c>
      <c r="C7024" s="330" t="inlineStr">
        <is>
          <t>UN</t>
        </is>
      </c>
      <c r="D7024" s="330" t="n">
        <v>4573.62</v>
      </c>
      <c r="E7024" s="330" t="n">
        <v>4672.15</v>
      </c>
      <c r="F7024" s="330" t="inlineStr">
        <is>
          <t>AS</t>
        </is>
      </c>
    </row>
    <row r="7025" ht="45" customHeight="1" s="496">
      <c r="A7025" s="330" t="n">
        <v>99275</v>
      </c>
      <c r="B7025" s="331" t="inlineStr">
        <is>
          <t>BASE PARA POÇO DE VISITA CIRCULAR PARA DRENAGEM, EM CONCRETO PRÉ-MOLDADO, DIÂMETRO INTERNO = 0,80 M, PROFUNDIDADE = 1,35 M, EXCLUINDO TAMPÃO. AF_12/2020</t>
        </is>
      </c>
      <c r="C7025" s="330" t="inlineStr">
        <is>
          <t>UN</t>
        </is>
      </c>
      <c r="D7025" s="330" t="n">
        <v>1219.06</v>
      </c>
      <c r="E7025" s="330" t="n">
        <v>1236.35</v>
      </c>
      <c r="F7025" s="330" t="inlineStr">
        <is>
          <t>AS</t>
        </is>
      </c>
    </row>
    <row r="7026" ht="45" customHeight="1" s="496">
      <c r="A7026" s="330" t="n">
        <v>99285</v>
      </c>
      <c r="B7026" s="331" t="inlineStr">
        <is>
          <t>BASE PARA POÇO DE VISITA CIRCULAR PARA DRENAGEM, EM CONCRETO PRÉ-MOLDADO, DIÂMETRO INTERNO = 1,0 M, PROFUNDIDADE = 1,35 M, EXCLUINDO TAMPÃO. AF_05/2018</t>
        </is>
      </c>
      <c r="C7026" s="330" t="inlineStr">
        <is>
          <t>UN</t>
        </is>
      </c>
      <c r="D7026" s="330" t="n">
        <v>1528.25</v>
      </c>
      <c r="E7026" s="330" t="n">
        <v>1549.15</v>
      </c>
      <c r="F7026" s="330" t="inlineStr">
        <is>
          <t>AS</t>
        </is>
      </c>
    </row>
    <row r="7027" ht="45" customHeight="1" s="496">
      <c r="A7027" s="330" t="n">
        <v>102457</v>
      </c>
      <c r="B7027" s="331" t="inlineStr">
        <is>
          <t>BASE PARA POÇO DE VISITA CIRCULAR PARA DRENAGEM, EM CONCRETO PRÉ-MOLDADO, DIÂMETRO INTERNO = 1,20 M, PROFUNDIDADE = 1,60 M, EXCLUINDO TAMPÃO. AF_05/2021</t>
        </is>
      </c>
      <c r="C7027" s="330" t="inlineStr">
        <is>
          <t>UN</t>
        </is>
      </c>
      <c r="D7027" s="330" t="n">
        <v>1919.14</v>
      </c>
      <c r="E7027" s="330" t="n">
        <v>1941.15</v>
      </c>
      <c r="F7027" s="330" t="inlineStr">
        <is>
          <t>AS</t>
        </is>
      </c>
    </row>
    <row r="7028" ht="45" customHeight="1" s="496">
      <c r="A7028" s="330" t="n">
        <v>102142</v>
      </c>
      <c r="B7028" s="331" t="inlineStr">
        <is>
          <t>BASE PARA POÇO DE VISITA CIRCULAR PARA DRENAGEM, EM CONCRETO PRÉ-MOLDADO, DIÂMETRO INTERNO = 1,50 M, PROFUNDIDADE = 1,35 M, EXCLUINDO TAMPÃO. AF_12/2020</t>
        </is>
      </c>
      <c r="C7028" s="330" t="inlineStr">
        <is>
          <t>UN</t>
        </is>
      </c>
      <c r="D7028" s="330" t="n">
        <v>3191.41</v>
      </c>
      <c r="E7028" s="330" t="n">
        <v>3224.94</v>
      </c>
      <c r="F7028" s="330" t="inlineStr">
        <is>
          <t>AS</t>
        </is>
      </c>
    </row>
    <row r="7029" ht="45" customHeight="1" s="496">
      <c r="A7029" s="330" t="n">
        <v>97980</v>
      </c>
      <c r="B7029" s="331" t="inlineStr">
        <is>
          <t>BASE PARA POÇO DE VISITA CIRCULAR PARA ESGOTO, EM ALVENARIA COM TIJOLOS CERÂMICOS MACIÇOS, DIÂMETRO INTERNO = 0,80 M, PROFUNDIDADE = 1,40 M, EXCLUINDO TAMPÃO. AF_12/2020</t>
        </is>
      </c>
      <c r="C7029" s="330" t="inlineStr">
        <is>
          <t>UN</t>
        </is>
      </c>
      <c r="D7029" s="330" t="n">
        <v>2499.22</v>
      </c>
      <c r="E7029" s="330" t="n">
        <v>2555.97</v>
      </c>
      <c r="F7029" s="330" t="inlineStr">
        <is>
          <t>AS</t>
        </is>
      </c>
    </row>
    <row r="7030" ht="45" customHeight="1" s="496">
      <c r="A7030" s="330" t="n">
        <v>98405</v>
      </c>
      <c r="B7030" s="331" t="inlineStr">
        <is>
          <t>BASE PARA POÇO DE VISITA CIRCULAR PARA ESGOTO, EM ALVENARIA COM TIJOLOS CERÂMICOS MACIÇOS, DIÂMETRO INTERNO = 1,0 M, PROFUNDIDADE = 1,40 M, EXCLUINDO TAMPÃO. AF_12/2020</t>
        </is>
      </c>
      <c r="C7030" s="330" t="inlineStr">
        <is>
          <t>UN</t>
        </is>
      </c>
      <c r="D7030" s="330" t="n">
        <v>3079.16</v>
      </c>
      <c r="E7030" s="330" t="n">
        <v>3147.81</v>
      </c>
      <c r="F7030" s="330" t="inlineStr">
        <is>
          <t>AS</t>
        </is>
      </c>
    </row>
    <row r="7031" ht="45" customHeight="1" s="496">
      <c r="A7031" s="330" t="n">
        <v>97988</v>
      </c>
      <c r="B7031" s="331" t="inlineStr">
        <is>
          <t>BASE PARA POÇO DE VISITA CIRCULAR PARA ESGOTO, EM ALVENARIA COM TIJOLOS CERÂMICOS MACIÇOS, DIÂMETRO INTERNO = 1,20 M, PROFUNDIDADE = 1,40 M, EXCLUINDO TAMPÃO. AF_12/2020</t>
        </is>
      </c>
      <c r="C7031" s="330" t="inlineStr">
        <is>
          <t>UN</t>
        </is>
      </c>
      <c r="D7031" s="330" t="n">
        <v>3663.42</v>
      </c>
      <c r="E7031" s="330" t="n">
        <v>3743.32</v>
      </c>
      <c r="F7031" s="330" t="inlineStr">
        <is>
          <t>AS</t>
        </is>
      </c>
    </row>
    <row r="7032" ht="45" customHeight="1" s="496">
      <c r="A7032" s="330" t="n">
        <v>97992</v>
      </c>
      <c r="B7032" s="331" t="inlineStr">
        <is>
          <t>BASE PARA POÇO DE VISITA CIRCULAR PARA ESGOTO, EM ALVENARIA COM TIJOLOS CERÂMICOS MACIÇOS, DIÂMETRO INTERNO = 1,50 M, PROFUNDIDADE = 1,40 M, EXCLUINDO TAMPÃO. AF_12/2020</t>
        </is>
      </c>
      <c r="C7032" s="330" t="inlineStr">
        <is>
          <t>UN</t>
        </is>
      </c>
      <c r="D7032" s="330" t="n">
        <v>4692.7</v>
      </c>
      <c r="E7032" s="330" t="n">
        <v>4791.68</v>
      </c>
      <c r="F7032" s="330" t="inlineStr">
        <is>
          <t>AS</t>
        </is>
      </c>
    </row>
    <row r="7033" ht="45" customHeight="1" s="496">
      <c r="A7033" s="330" t="n">
        <v>97978</v>
      </c>
      <c r="B7033" s="331" t="inlineStr">
        <is>
          <t>BASE PARA POÇO DE VISITA CIRCULAR PARA ESGOTO, EM CONCRETO PRÉ-MOLDADO, DIÂMETRO INTERNO = 0,80 M, PROFUNDIDADE = 1,35 M, EXCLUINDO TAMPÃO. AF_12/2020</t>
        </is>
      </c>
      <c r="C7033" s="330" t="inlineStr">
        <is>
          <t>UN</t>
        </is>
      </c>
      <c r="D7033" s="330" t="n">
        <v>1227.73</v>
      </c>
      <c r="E7033" s="330" t="n">
        <v>1245.05</v>
      </c>
      <c r="F7033" s="330" t="inlineStr">
        <is>
          <t>AS</t>
        </is>
      </c>
    </row>
    <row r="7034" ht="45" customHeight="1" s="496">
      <c r="A7034" s="330" t="n">
        <v>98410</v>
      </c>
      <c r="B7034" s="331" t="inlineStr">
        <is>
          <t>BASE PARA POÇO DE VISITA CIRCULAR PARA ESGOTO, EM CONCRETO PRÉ-MOLDADO, DIÂMETRO INTERNO = 1,0 M, PROFUNDIDADE = 1,35 M, EXCLUINDO TAMPÃO. AF_12/2020</t>
        </is>
      </c>
      <c r="C7034" s="330" t="inlineStr">
        <is>
          <t>UN</t>
        </is>
      </c>
      <c r="D7034" s="330" t="n">
        <v>1546.55</v>
      </c>
      <c r="E7034" s="330" t="n">
        <v>1564.62</v>
      </c>
      <c r="F7034" s="330" t="inlineStr">
        <is>
          <t>AS</t>
        </is>
      </c>
    </row>
    <row r="7035" ht="45" customHeight="1" s="496">
      <c r="A7035" s="330" t="n">
        <v>102139</v>
      </c>
      <c r="B7035" s="331" t="inlineStr">
        <is>
          <t>BASE PARA POÇO DE VISITA CIRCULAR PARA ESGOTO, EM CONCRETO PRÉ-MOLDADO, DIÂMETRO INTERNO = 1,20 M, PROFUNDIDADE = 1,60 M, EXCLUINDO TAMPÃO. AF_12/2020</t>
        </is>
      </c>
      <c r="C7035" s="330" t="inlineStr">
        <is>
          <t>UN</t>
        </is>
      </c>
      <c r="D7035" s="330" t="n">
        <v>2111.9</v>
      </c>
      <c r="E7035" s="330" t="n">
        <v>2135.42</v>
      </c>
      <c r="F7035" s="330" t="inlineStr">
        <is>
          <t>AS</t>
        </is>
      </c>
    </row>
    <row r="7036" ht="45" customHeight="1" s="496">
      <c r="A7036" s="330" t="n">
        <v>102141</v>
      </c>
      <c r="B7036" s="331" t="inlineStr">
        <is>
          <t>BASE PARA POÇO DE VISITA CIRCULAR PARA ESGOTO, EM CONCRETO PRÉ-MOLDADO, DIÂMETRO INTERNO = 1,50 M, PROFUNDIDADE = 1,35 M, EXCLUINDO TAMPÃO. AF_12/2020</t>
        </is>
      </c>
      <c r="C7036" s="330" t="inlineStr">
        <is>
          <t>UN</t>
        </is>
      </c>
      <c r="D7036" s="330" t="n">
        <v>3230.55</v>
      </c>
      <c r="E7036" s="330" t="n">
        <v>3264.23</v>
      </c>
      <c r="F7036" s="330" t="inlineStr">
        <is>
          <t>AS</t>
        </is>
      </c>
    </row>
    <row r="7037" ht="45" customHeight="1" s="496">
      <c r="A7037" s="330" t="n">
        <v>99290</v>
      </c>
      <c r="B7037" s="331" t="inlineStr">
        <is>
          <t>BASE PARA POÇO DE VISITA RETANGULAR PARA DRENAGEM, EM ALVENARIA COM BLOCOS DE CONCRETO, DIMENSÕES INTERNAS = 1,5X1,5 M, PROFUNDIDADE = 1,40 M, EXCLUINDO TAMPÃO. AF_12/2020</t>
        </is>
      </c>
      <c r="C7037" s="330" t="inlineStr">
        <is>
          <t>UN</t>
        </is>
      </c>
      <c r="D7037" s="330" t="n">
        <v>5156.16</v>
      </c>
      <c r="E7037" s="330" t="n">
        <v>5257.05</v>
      </c>
      <c r="F7037" s="330" t="inlineStr">
        <is>
          <t>AS</t>
        </is>
      </c>
    </row>
    <row r="7038" ht="45" customHeight="1" s="496">
      <c r="A7038" s="330" t="n">
        <v>99244</v>
      </c>
      <c r="B7038" s="331" t="inlineStr">
        <is>
          <t>BASE PARA POÇO DE VISITA RETANGULAR PARA DRENAGEM, EM ALVENARIA COM BLOCOS DE CONCRETO, DIMENSÕES INTERNAS = 1,5X2 M, PROFUNDIDADE = 1,40 M, EXCLUINDO TAMPÃO. AF_12/2020</t>
        </is>
      </c>
      <c r="C7038" s="330" t="inlineStr">
        <is>
          <t>UN</t>
        </is>
      </c>
      <c r="D7038" s="330" t="n">
        <v>6287.84</v>
      </c>
      <c r="E7038" s="330" t="n">
        <v>6408.84</v>
      </c>
      <c r="F7038" s="330" t="inlineStr">
        <is>
          <t>AS</t>
        </is>
      </c>
    </row>
    <row r="7039" ht="45" customHeight="1" s="496">
      <c r="A7039" s="330" t="n">
        <v>99256</v>
      </c>
      <c r="B7039" s="331" t="inlineStr">
        <is>
          <t>BASE PARA POÇO DE VISITA RETANGULAR PARA DRENAGEM, EM ALVENARIA COM BLOCOS DE CONCRETO, DIMENSÕES INTERNAS = 1,5X2,5 M, PROFUNDIDADE = 1,40 M, EXCLUINDO TAMPÃO. AF_12/2020</t>
        </is>
      </c>
      <c r="C7039" s="330" t="inlineStr">
        <is>
          <t>UN</t>
        </is>
      </c>
      <c r="D7039" s="330" t="n">
        <v>7390.5</v>
      </c>
      <c r="E7039" s="330" t="n">
        <v>7531.66</v>
      </c>
      <c r="F7039" s="330" t="inlineStr">
        <is>
          <t>AS</t>
        </is>
      </c>
    </row>
    <row r="7040" ht="45" customHeight="1" s="496">
      <c r="A7040" s="330" t="n">
        <v>99271</v>
      </c>
      <c r="B7040" s="331" t="inlineStr">
        <is>
          <t>BASE PARA POÇO DE VISITA RETANGULAR PARA DRENAGEM, EM ALVENARIA COM BLOCOS DE CONCRETO, DIMENSÕES INTERNAS = 1,5X3 M, PROFUNDIDADE = 1,40 M, EXCLUINDO TAMPÃO. AF_12/2020</t>
        </is>
      </c>
      <c r="C7040" s="330" t="inlineStr">
        <is>
          <t>UN</t>
        </is>
      </c>
      <c r="D7040" s="330" t="n">
        <v>8493.08</v>
      </c>
      <c r="E7040" s="330" t="n">
        <v>8654.389999999999</v>
      </c>
      <c r="F7040" s="330" t="inlineStr">
        <is>
          <t>AS</t>
        </is>
      </c>
    </row>
    <row r="7041" ht="45" customHeight="1" s="496">
      <c r="A7041" s="330" t="n">
        <v>99284</v>
      </c>
      <c r="B7041" s="331" t="inlineStr">
        <is>
          <t>BASE PARA POÇO DE VISITA RETANGULAR PARA DRENAGEM, EM ALVENARIA COM BLOCOS DE CONCRETO, DIMENSÕES INTERNAS = 1,5X3,5 M, PROFUNDIDADE = 1,40 M, EXCLUINDO TAMPÃO. AF_12/2020</t>
        </is>
      </c>
      <c r="C7041" s="330" t="inlineStr">
        <is>
          <t>UN</t>
        </is>
      </c>
      <c r="D7041" s="330" t="n">
        <v>9595.82</v>
      </c>
      <c r="E7041" s="330" t="n">
        <v>9777.26</v>
      </c>
      <c r="F7041" s="330" t="inlineStr">
        <is>
          <t>AS</t>
        </is>
      </c>
    </row>
    <row r="7042" ht="45" customHeight="1" s="496">
      <c r="A7042" s="330" t="n">
        <v>99294</v>
      </c>
      <c r="B7042" s="331" t="inlineStr">
        <is>
          <t>BASE PARA POÇO DE VISITA RETANGULAR PARA DRENAGEM, EM ALVENARIA COM BLOCOS DE CONCRETO, DIMENSÕES INTERNAS = 1,5X4 M, PROFUNDIDADE = 1,40 M, EXCLUINDO TAMPÃO. AF_12/2020</t>
        </is>
      </c>
      <c r="C7042" s="330" t="inlineStr">
        <is>
          <t>UN</t>
        </is>
      </c>
      <c r="D7042" s="330" t="n">
        <v>10698.42</v>
      </c>
      <c r="E7042" s="330" t="n">
        <v>10899.99</v>
      </c>
      <c r="F7042" s="330" t="inlineStr">
        <is>
          <t>AS</t>
        </is>
      </c>
    </row>
    <row r="7043" ht="45" customHeight="1" s="496">
      <c r="A7043" s="330" t="n">
        <v>99252</v>
      </c>
      <c r="B7043" s="331" t="inlineStr">
        <is>
          <t>BASE PARA POÇO DE VISITA RETANGULAR PARA DRENAGEM, EM ALVENARIA COM BLOCOS DE CONCRETO, DIMENSÕES INTERNAS = 1X1 M, PROFUNDIDADE = 1,40 M, EXCLUINDO TAMPÃO. AF_12/2020</t>
        </is>
      </c>
      <c r="C7043" s="330" t="inlineStr">
        <is>
          <t>UN</t>
        </is>
      </c>
      <c r="D7043" s="330" t="n">
        <v>3283.76</v>
      </c>
      <c r="E7043" s="330" t="n">
        <v>3351</v>
      </c>
      <c r="F7043" s="330" t="inlineStr">
        <is>
          <t>AS</t>
        </is>
      </c>
    </row>
    <row r="7044" ht="45" customHeight="1" s="496">
      <c r="A7044" s="330" t="n">
        <v>99259</v>
      </c>
      <c r="B7044" s="331" t="inlineStr">
        <is>
          <t>BASE PARA POÇO DE VISITA RETANGULAR PARA DRENAGEM, EM ALVENARIA COM BLOCOS DE CONCRETO, DIMENSÕES INTERNAS = 1X1,5 M, PROFUNDIDADE = 1,40 M, EXCLUINDO TAMPÃO. AF_12/2020</t>
        </is>
      </c>
      <c r="C7044" s="330" t="inlineStr">
        <is>
          <t>UN</t>
        </is>
      </c>
      <c r="D7044" s="330" t="n">
        <v>4154.14</v>
      </c>
      <c r="E7044" s="330" t="n">
        <v>4238.37</v>
      </c>
      <c r="F7044" s="330" t="inlineStr">
        <is>
          <t>AS</t>
        </is>
      </c>
    </row>
    <row r="7045" ht="45" customHeight="1" s="496">
      <c r="A7045" s="330" t="n">
        <v>99265</v>
      </c>
      <c r="B7045" s="331" t="inlineStr">
        <is>
          <t>BASE PARA POÇO DE VISITA RETANGULAR PARA DRENAGEM, EM ALVENARIA COM BLOCOS DE CONCRETO, DIMENSÕES INTERNAS = 1X2 M, PROFUNDIDADE = 1,40 M, EXCLUINDO TAMPÃO. AF_12/2020</t>
        </is>
      </c>
      <c r="C7045" s="330" t="inlineStr">
        <is>
          <t>UN</t>
        </is>
      </c>
      <c r="D7045" s="330" t="n">
        <v>5024.39</v>
      </c>
      <c r="E7045" s="330" t="n">
        <v>5125.64</v>
      </c>
      <c r="F7045" s="330" t="inlineStr">
        <is>
          <t>AS</t>
        </is>
      </c>
    </row>
    <row r="7046" ht="45" customHeight="1" s="496">
      <c r="A7046" s="330" t="n">
        <v>99267</v>
      </c>
      <c r="B7046" s="331" t="inlineStr">
        <is>
          <t>BASE PARA POÇO DE VISITA RETANGULAR PARA DRENAGEM, EM ALVENARIA COM BLOCOS DE CONCRETO, DIMENSÕES INTERNAS = 1X2,5 M, PROFUNDIDADE = 1,40 M, EXCLUINDO TAMPÃO. AF_12/2020</t>
        </is>
      </c>
      <c r="C7046" s="330" t="inlineStr">
        <is>
          <t>UN</t>
        </is>
      </c>
      <c r="D7046" s="330" t="n">
        <v>5894.73</v>
      </c>
      <c r="E7046" s="330" t="n">
        <v>6013</v>
      </c>
      <c r="F7046" s="330" t="inlineStr">
        <is>
          <t>AS</t>
        </is>
      </c>
    </row>
    <row r="7047" ht="45" customHeight="1" s="496">
      <c r="A7047" s="330" t="n">
        <v>99274</v>
      </c>
      <c r="B7047" s="331" t="inlineStr">
        <is>
          <t>BASE PARA POÇO DE VISITA RETANGULAR PARA DRENAGEM, EM ALVENARIA COM BLOCOS DE CONCRETO, DIMENSÕES INTERNAS = 1X3 M, PROFUNDIDADE = 1,40 M, EXCLUINDO TAMPÃO. AF_12/2020</t>
        </is>
      </c>
      <c r="C7047" s="330" t="inlineStr">
        <is>
          <t>UN</t>
        </is>
      </c>
      <c r="D7047" s="330" t="n">
        <v>6801.63</v>
      </c>
      <c r="E7047" s="330" t="n">
        <v>6936.92</v>
      </c>
      <c r="F7047" s="330" t="inlineStr">
        <is>
          <t>AS</t>
        </is>
      </c>
    </row>
    <row r="7048" ht="45" customHeight="1" s="496">
      <c r="A7048" s="330" t="n">
        <v>99279</v>
      </c>
      <c r="B7048" s="331" t="inlineStr">
        <is>
          <t>BASE PARA POÇO DE VISITA RETANGULAR PARA DRENAGEM, EM ALVENARIA COM BLOCOS DE CONCRETO, DIMENSÕES INTERNAS = 1X3,5 M, PROFUNDIDADE = 1,40 M, EXCLUINDO TAMPÃO. AF_12/2020</t>
        </is>
      </c>
      <c r="C7048" s="330" t="inlineStr">
        <is>
          <t>UN</t>
        </is>
      </c>
      <c r="D7048" s="330" t="n">
        <v>7676.52</v>
      </c>
      <c r="E7048" s="330" t="n">
        <v>7828.8</v>
      </c>
      <c r="F7048" s="330" t="inlineStr">
        <is>
          <t>AS</t>
        </is>
      </c>
    </row>
    <row r="7049" ht="45" customHeight="1" s="496">
      <c r="A7049" s="330" t="n">
        <v>99286</v>
      </c>
      <c r="B7049" s="331" t="inlineStr">
        <is>
          <t>BASE PARA POÇO DE VISITA RETANGULAR PARA DRENAGEM, EM ALVENARIA COM BLOCOS DE CONCRETO, DIMENSÕES INTERNAS = 1X4 M, PROFUNDIDADE = 1,40 M, EXCLUINDO TAMPÃO. AF_12/2020</t>
        </is>
      </c>
      <c r="C7049" s="330" t="inlineStr">
        <is>
          <t>UN</t>
        </is>
      </c>
      <c r="D7049" s="330" t="n">
        <v>8551.540000000001</v>
      </c>
      <c r="E7049" s="330" t="n">
        <v>8720.85</v>
      </c>
      <c r="F7049" s="330" t="inlineStr">
        <is>
          <t>AS</t>
        </is>
      </c>
    </row>
    <row r="7050" ht="45" customHeight="1" s="496">
      <c r="A7050" s="330" t="n">
        <v>99326</v>
      </c>
      <c r="B7050" s="331" t="inlineStr">
        <is>
          <t>BASE PARA POÇO DE VISITA RETANGULAR PARA DRENAGEM, EM ALVENARIA COM BLOCOS DE CONCRETO, DIMENSÕES INTERNAS = 2,5X2,5 M, PROFUNDIDADE = 1,40 M, EXCLUINDO TAMPÃO. AF_12/2020</t>
        </is>
      </c>
      <c r="C7050" s="330" t="inlineStr">
        <is>
          <t>UN</t>
        </is>
      </c>
      <c r="D7050" s="330" t="n">
        <v>10576.17</v>
      </c>
      <c r="E7050" s="330" t="n">
        <v>10765.75</v>
      </c>
      <c r="F7050" s="330" t="inlineStr">
        <is>
          <t>AS</t>
        </is>
      </c>
    </row>
    <row r="7051" ht="45" customHeight="1" s="496">
      <c r="A7051" s="330" t="n">
        <v>99287</v>
      </c>
      <c r="B7051" s="331" t="inlineStr">
        <is>
          <t>BASE PARA POÇO DE VISITA RETANGULAR PARA DRENAGEM, EM ALVENARIA COM BLOCOS DE CONCRETO, DIMENSÕES INTERNAS = 2,5X3 M, PROFUNDIDADE = 1,40 M, EXCLUINDO TAMPÃO. AF_12/2020</t>
        </is>
      </c>
      <c r="C7051" s="330" t="inlineStr">
        <is>
          <t>UN</t>
        </is>
      </c>
      <c r="D7051" s="330" t="n">
        <v>12177.43</v>
      </c>
      <c r="E7051" s="330" t="n">
        <v>12393.46</v>
      </c>
      <c r="F7051" s="330" t="inlineStr">
        <is>
          <t>AS</t>
        </is>
      </c>
    </row>
    <row r="7052" ht="45" customHeight="1" s="496">
      <c r="A7052" s="330" t="n">
        <v>99298</v>
      </c>
      <c r="B7052" s="331" t="inlineStr">
        <is>
          <t>BASE PARA POÇO DE VISITA RETANGULAR PARA DRENAGEM, EM ALVENARIA COM BLOCOS DE CONCRETO, DIMENSÕES INTERNAS = 2,5X3,5 M, PROFUNDIDADE = 1,40 M, EXCLUINDO TAMPÃO. AF_12/2020</t>
        </is>
      </c>
      <c r="C7052" s="330" t="inlineStr">
        <is>
          <t>UN</t>
        </is>
      </c>
      <c r="D7052" s="330" t="n">
        <v>13778.73</v>
      </c>
      <c r="E7052" s="330" t="n">
        <v>14021.17</v>
      </c>
      <c r="F7052" s="330" t="inlineStr">
        <is>
          <t>AS</t>
        </is>
      </c>
    </row>
    <row r="7053" ht="45" customHeight="1" s="496">
      <c r="A7053" s="330" t="n">
        <v>99300</v>
      </c>
      <c r="B7053" s="331" t="inlineStr">
        <is>
          <t>BASE PARA POÇO DE VISITA RETANGULAR PARA DRENAGEM, EM ALVENARIA COM BLOCOS DE CONCRETO, DIMENSÕES INTERNAS = 2,5X4 M, PROFUNDIDADE = 1,40 M, EXCLUINDO TAMPÃO. AF_12/2020</t>
        </is>
      </c>
      <c r="C7053" s="330" t="inlineStr">
        <is>
          <t>UN</t>
        </is>
      </c>
      <c r="D7053" s="330" t="n">
        <v>15380.02</v>
      </c>
      <c r="E7053" s="330" t="n">
        <v>15648.91</v>
      </c>
      <c r="F7053" s="330" t="inlineStr">
        <is>
          <t>AS</t>
        </is>
      </c>
    </row>
    <row r="7054" ht="45" customHeight="1" s="496">
      <c r="A7054" s="330" t="n">
        <v>99301</v>
      </c>
      <c r="B7054" s="331" t="inlineStr">
        <is>
          <t>BASE PARA POÇO DE VISITA RETANGULAR PARA DRENAGEM, EM ALVENARIA COM BLOCOS DE CONCRETO, DIMENSÕES INTERNAS = 2X2 M, PROFUNDIDADE = 1,40 M, EXCLUINDO TAMPÃO. AF_12/2020</t>
        </is>
      </c>
      <c r="C7054" s="330" t="inlineStr">
        <is>
          <t>UN</t>
        </is>
      </c>
      <c r="D7054" s="330" t="n">
        <v>7612.11</v>
      </c>
      <c r="E7054" s="330" t="n">
        <v>7756.73</v>
      </c>
      <c r="F7054" s="330" t="inlineStr">
        <is>
          <t>AS</t>
        </is>
      </c>
    </row>
    <row r="7055" ht="45" customHeight="1" s="496">
      <c r="A7055" s="330" t="n">
        <v>99312</v>
      </c>
      <c r="B7055" s="331" t="inlineStr">
        <is>
          <t>BASE PARA POÇO DE VISITA RETANGULAR PARA DRENAGEM, EM ALVENARIA COM BLOCOS DE CONCRETO, DIMENSÕES INTERNAS = 2X2,5 M, PROFUNDIDADE = 1,40 M, EXCLUINDO TAMPÃO. AF_12/2020</t>
        </is>
      </c>
      <c r="C7055" s="330" t="inlineStr">
        <is>
          <t>UN</t>
        </is>
      </c>
      <c r="D7055" s="330" t="n">
        <v>8927.809999999999</v>
      </c>
      <c r="E7055" s="330" t="n">
        <v>9095.66</v>
      </c>
      <c r="F7055" s="330" t="inlineStr">
        <is>
          <t>AS</t>
        </is>
      </c>
    </row>
    <row r="7056" ht="45" customHeight="1" s="496">
      <c r="A7056" s="330" t="n">
        <v>99320</v>
      </c>
      <c r="B7056" s="331" t="inlineStr">
        <is>
          <t>BASE PARA POÇO DE VISITA RETANGULAR PARA DRENAGEM, EM ALVENARIA COM BLOCOS DE CONCRETO, DIMENSÕES INTERNAS = 2X3 M, PROFUNDIDADE = 1,40 M, EXCLUINDO TAMPÃO. AF_12/2020</t>
        </is>
      </c>
      <c r="C7056" s="330" t="inlineStr">
        <is>
          <t>UN</t>
        </is>
      </c>
      <c r="D7056" s="330" t="n">
        <v>10307.71</v>
      </c>
      <c r="E7056" s="330" t="n">
        <v>10498.79</v>
      </c>
      <c r="F7056" s="330" t="inlineStr">
        <is>
          <t>AS</t>
        </is>
      </c>
    </row>
    <row r="7057" ht="45" customHeight="1" s="496">
      <c r="A7057" s="330" t="n">
        <v>99322</v>
      </c>
      <c r="B7057" s="331" t="inlineStr">
        <is>
          <t>BASE PARA POÇO DE VISITA RETANGULAR PARA DRENAGEM, EM ALVENARIA COM BLOCOS DE CONCRETO, DIMENSÕES INTERNAS = 2X3,5 M, PROFUNDIDADE = 1,40 M, EXCLUINDO TAMPÃO. AF_12/2020</t>
        </is>
      </c>
      <c r="C7057" s="330" t="inlineStr">
        <is>
          <t>UN</t>
        </is>
      </c>
      <c r="D7057" s="330" t="n">
        <v>11631.52</v>
      </c>
      <c r="E7057" s="330" t="n">
        <v>11845.85</v>
      </c>
      <c r="F7057" s="330" t="inlineStr">
        <is>
          <t>AS</t>
        </is>
      </c>
    </row>
    <row r="7058" ht="45" customHeight="1" s="496">
      <c r="A7058" s="330" t="n">
        <v>99324</v>
      </c>
      <c r="B7058" s="331" t="inlineStr">
        <is>
          <t>BASE PARA POÇO DE VISITA RETANGULAR PARA DRENAGEM, EM ALVENARIA COM BLOCOS DE CONCRETO, DIMENSÕES INTERNAS = 2X4 M, PROFUNDIDADE = 1,40 M, EXCLUINDO TAMPÃO. AF_12/2020</t>
        </is>
      </c>
      <c r="C7058" s="330" t="inlineStr">
        <is>
          <t>UN</t>
        </is>
      </c>
      <c r="D7058" s="330" t="n">
        <v>12955.39</v>
      </c>
      <c r="E7058" s="330" t="n">
        <v>13192.93</v>
      </c>
      <c r="F7058" s="330" t="inlineStr">
        <is>
          <t>AS</t>
        </is>
      </c>
    </row>
    <row r="7059" ht="45" customHeight="1" s="496">
      <c r="A7059" s="330" t="n">
        <v>99310</v>
      </c>
      <c r="B7059" s="331" t="inlineStr">
        <is>
          <t>BASE PARA POÇO DE VISITA RETANGULAR PARA DRENAGEM, EM ALVENARIA COM BLOCOS DE CONCRETO, DIMENSÕES INTERNAS = 3,5X3,5 M, PROFUNDIDADE = 1,40 M, EXCLUINDO TAMPÃO. AF_12/2020</t>
        </is>
      </c>
      <c r="C7059" s="330" t="inlineStr">
        <is>
          <t>UN</t>
        </is>
      </c>
      <c r="D7059" s="330" t="n">
        <v>18068.1</v>
      </c>
      <c r="E7059" s="330" t="n">
        <v>18376.02</v>
      </c>
      <c r="F7059" s="330" t="inlineStr">
        <is>
          <t>AS</t>
        </is>
      </c>
    </row>
    <row r="7060" ht="45" customHeight="1" s="496">
      <c r="A7060" s="330" t="n">
        <v>99313</v>
      </c>
      <c r="B7060" s="331" t="inlineStr">
        <is>
          <t>BASE PARA POÇO DE VISITA RETANGULAR PARA DRENAGEM, EM ALVENARIA COM BLOCOS DE CONCRETO, DIMENSÕES INTERNAS = 3,5X4 M, PROFUNDIDADE = 1,40 M, EXCLUINDO TAMPÃO. AF_12/2020</t>
        </is>
      </c>
      <c r="C7060" s="330" t="inlineStr">
        <is>
          <t>UN</t>
        </is>
      </c>
      <c r="D7060" s="330" t="n">
        <v>20154.46</v>
      </c>
      <c r="E7060" s="330" t="n">
        <v>20495.07</v>
      </c>
      <c r="F7060" s="330" t="inlineStr">
        <is>
          <t>AS</t>
        </is>
      </c>
    </row>
    <row r="7061" ht="45" customHeight="1" s="496">
      <c r="A7061" s="330" t="n">
        <v>99303</v>
      </c>
      <c r="B7061" s="331" t="inlineStr">
        <is>
          <t>BASE PARA POÇO DE VISITA RETANGULAR PARA DRENAGEM, EM ALVENARIA COM BLOCOS DE CONCRETO, DIMENSÕES INTERNAS = 3X3 M, PROFUNDIDADE = 1,40 M, EXCLUINDO TAMPÃO. AF_12/2020</t>
        </is>
      </c>
      <c r="C7061" s="330" t="inlineStr">
        <is>
          <t>UN</t>
        </is>
      </c>
      <c r="D7061" s="330" t="n">
        <v>14079.44</v>
      </c>
      <c r="E7061" s="330" t="n">
        <v>14325.04</v>
      </c>
      <c r="F7061" s="330" t="inlineStr">
        <is>
          <t>AS</t>
        </is>
      </c>
    </row>
    <row r="7062" ht="45" customHeight="1" s="496">
      <c r="A7062" s="330" t="n">
        <v>99305</v>
      </c>
      <c r="B7062" s="331" t="inlineStr">
        <is>
          <t>BASE PARA POÇO DE VISITA RETANGULAR PARA DRENAGEM, EM ALVENARIA COM BLOCOS DE CONCRETO, DIMENSÕES INTERNAS = 3X3,5 M, PROFUNDIDADE = 1,40 M, EXCLUINDO TAMPÃO. AF_12/2020</t>
        </is>
      </c>
      <c r="C7062" s="330" t="inlineStr">
        <is>
          <t>UN</t>
        </is>
      </c>
      <c r="D7062" s="330" t="n">
        <v>15923.34</v>
      </c>
      <c r="E7062" s="330" t="n">
        <v>16198.54</v>
      </c>
      <c r="F7062" s="330" t="inlineStr">
        <is>
          <t>AS</t>
        </is>
      </c>
    </row>
    <row r="7063" ht="45" customHeight="1" s="496">
      <c r="A7063" s="330" t="n">
        <v>99308</v>
      </c>
      <c r="B7063" s="331" t="inlineStr">
        <is>
          <t>BASE PARA POÇO DE VISITA RETANGULAR PARA DRENAGEM, EM ALVENARIA COM BLOCOS DE CONCRETO, DIMENSÕES INTERNAS = 3X4 M, PROFUNDIDADE = 1,40 M, EXCLUINDO TAMPÃO. AF_12/2020</t>
        </is>
      </c>
      <c r="C7063" s="330" t="inlineStr">
        <is>
          <t>UN</t>
        </is>
      </c>
      <c r="D7063" s="330" t="n">
        <v>17767.32</v>
      </c>
      <c r="E7063" s="330" t="n">
        <v>18072.06</v>
      </c>
      <c r="F7063" s="330" t="inlineStr">
        <is>
          <t>AS</t>
        </is>
      </c>
    </row>
    <row r="7064" ht="45" customHeight="1" s="496">
      <c r="A7064" s="330" t="n">
        <v>99315</v>
      </c>
      <c r="B7064" s="331" t="inlineStr">
        <is>
          <t>BASE PARA POÇO DE VISITA RETANGULAR PARA DRENAGEM, EM ALVENARIA COM BLOCOS DE CONCRETO, DIMENSÕES INTERNAS = 4X4 M, PROFUNDIDADE = 1,40 M, EXCLUINDO TAMPÃO. AF_12/2020</t>
        </is>
      </c>
      <c r="C7064" s="330" t="inlineStr">
        <is>
          <t>UN</t>
        </is>
      </c>
      <c r="D7064" s="330" t="n">
        <v>22541.76</v>
      </c>
      <c r="E7064" s="330" t="n">
        <v>22918.21</v>
      </c>
      <c r="F7064" s="330" t="inlineStr">
        <is>
          <t>AS</t>
        </is>
      </c>
    </row>
    <row r="7065" ht="45" customHeight="1" s="496">
      <c r="A7065" s="330" t="n">
        <v>98008</v>
      </c>
      <c r="B7065" s="331" t="inlineStr">
        <is>
          <t>BASE PARA POÇO DE VISITA RETANGULAR PARA ESGOTO, EM ALVENARIA COM BLOCOS DE CONCRETO, DIMENSÕES INTERNAS = 1,5X1,5 M, PROFUNDIDADE = 1,45 M, EXCLUINDO TAMPÃO . AF_12/2020</t>
        </is>
      </c>
      <c r="C7065" s="330" t="inlineStr">
        <is>
          <t>UN</t>
        </is>
      </c>
      <c r="D7065" s="330" t="n">
        <v>5253.32</v>
      </c>
      <c r="E7065" s="330" t="n">
        <v>5354.58</v>
      </c>
      <c r="F7065" s="330" t="inlineStr">
        <is>
          <t>AS</t>
        </is>
      </c>
    </row>
    <row r="7066" ht="45" customHeight="1" s="496">
      <c r="A7066" s="330" t="n">
        <v>98010</v>
      </c>
      <c r="B7066" s="331" t="inlineStr">
        <is>
          <t>BASE PARA POÇO DE VISITA RETANGULAR PARA ESGOTO, EM ALVENARIA COM BLOCOS DE CONCRETO, DIMENSÕES INTERNAS = 1,5X2 M, PROFUNDIDADE = 1,40 M, EXCLUINDO TAMPÃO. AF_12/2020</t>
        </is>
      </c>
      <c r="C7066" s="330" t="inlineStr">
        <is>
          <t>UN</t>
        </is>
      </c>
      <c r="D7066" s="330" t="n">
        <v>6406.39</v>
      </c>
      <c r="E7066" s="330" t="n">
        <v>6527.84</v>
      </c>
      <c r="F7066" s="330" t="inlineStr">
        <is>
          <t>AS</t>
        </is>
      </c>
    </row>
    <row r="7067" ht="45" customHeight="1" s="496">
      <c r="A7067" s="330" t="n">
        <v>98012</v>
      </c>
      <c r="B7067" s="331" t="inlineStr">
        <is>
          <t>BASE PARA POÇO DE VISITA RETANGULAR PARA ESGOTO, EM ALVENARIA COM BLOCOS DE CONCRETO, DIMENSÕES INTERNAS = 1,5X2,5 M, PROFUNDIDADE = 1,40 M, EXCLUINDO TAMPÃO. AF_12/2020</t>
        </is>
      </c>
      <c r="C7067" s="330" t="inlineStr">
        <is>
          <t>UN</t>
        </is>
      </c>
      <c r="D7067" s="330" t="n">
        <v>7530.42</v>
      </c>
      <c r="E7067" s="330" t="n">
        <v>7672.1</v>
      </c>
      <c r="F7067" s="330" t="inlineStr">
        <is>
          <t>AS</t>
        </is>
      </c>
    </row>
    <row r="7068" ht="45" customHeight="1" s="496">
      <c r="A7068" s="330" t="n">
        <v>98014</v>
      </c>
      <c r="B7068" s="331" t="inlineStr">
        <is>
          <t>BASE PARA POÇO DE VISITA RETANGULAR PARA ESGOTO, EM ALVENARIA COM BLOCOS DE CONCRETO, DIMENSÕES INTERNAS = 1,5X3 M, PROFUNDIDADE = 1,40 M, EXCLUINDO TAMPÃO. AF_12/2020</t>
        </is>
      </c>
      <c r="C7068" s="330" t="inlineStr">
        <is>
          <t>UN</t>
        </is>
      </c>
      <c r="D7068" s="330" t="n">
        <v>8654.379999999999</v>
      </c>
      <c r="E7068" s="330" t="n">
        <v>8816.299999999999</v>
      </c>
      <c r="F7068" s="330" t="inlineStr">
        <is>
          <t>AS</t>
        </is>
      </c>
    </row>
    <row r="7069" ht="45" customHeight="1" s="496">
      <c r="A7069" s="330" t="n">
        <v>98016</v>
      </c>
      <c r="B7069" s="331" t="inlineStr">
        <is>
          <t>BASE PARA POÇO DE VISITA RETANGULAR PARA ESGOTO, EM ALVENARIA COM BLOCOS DE CONCRETO, DIMENSÕES INTERNAS = 1,5X3,5 M, PROFUNDIDADE = 1,40 M, EXCLUINDO TAMPÃO. AF_12/2020</t>
        </is>
      </c>
      <c r="C7069" s="330" t="inlineStr">
        <is>
          <t>UN</t>
        </is>
      </c>
      <c r="D7069" s="330" t="n">
        <v>9778.52</v>
      </c>
      <c r="E7069" s="330" t="n">
        <v>9960.639999999999</v>
      </c>
      <c r="F7069" s="330" t="inlineStr">
        <is>
          <t>AS</t>
        </is>
      </c>
    </row>
    <row r="7070" ht="45" customHeight="1" s="496">
      <c r="A7070" s="330" t="n">
        <v>98018</v>
      </c>
      <c r="B7070" s="331" t="inlineStr">
        <is>
          <t>BASE PARA POÇO DE VISITA RETANGULAR PARA ESGOTO, EM ALVENARIA COM BLOCOS DE CONCRETO, DIMENSÕES INTERNAS = 1,5X4 M, PROFUNDIDADE = 1,40 M, EXCLUINDO TAMPÃO. AF_12/2020</t>
        </is>
      </c>
      <c r="C7070" s="330" t="inlineStr">
        <is>
          <t>UN</t>
        </is>
      </c>
      <c r="D7070" s="330" t="n">
        <v>10902.48</v>
      </c>
      <c r="E7070" s="330" t="n">
        <v>11104.82</v>
      </c>
      <c r="F7070" s="330" t="inlineStr">
        <is>
          <t>AS</t>
        </is>
      </c>
    </row>
    <row r="7071" ht="45" customHeight="1" s="496">
      <c r="A7071" s="330" t="n">
        <v>97994</v>
      </c>
      <c r="B7071" s="331" t="inlineStr">
        <is>
          <t>BASE PARA POÇO DE VISITA RETANGULAR PARA ESGOTO, EM ALVENARIA COM BLOCOS DE CONCRETO, DIMENSÕES INTERNAS = 1X1 M, PROFUNDIDADE = 1,40 M, EXCLUINDO TAMPÃO. AF_12/2020</t>
        </is>
      </c>
      <c r="C7071" s="330" t="inlineStr">
        <is>
          <t>UN</t>
        </is>
      </c>
      <c r="D7071" s="330" t="n">
        <v>3345.56</v>
      </c>
      <c r="E7071" s="330" t="n">
        <v>3413.03</v>
      </c>
      <c r="F7071" s="330" t="inlineStr">
        <is>
          <t>AS</t>
        </is>
      </c>
    </row>
    <row r="7072" ht="45" customHeight="1" s="496">
      <c r="A7072" s="330" t="n">
        <v>97996</v>
      </c>
      <c r="B7072" s="331" t="inlineStr">
        <is>
          <t>BASE PARA POÇO DE VISITA RETANGULAR PARA ESGOTO, EM ALVENARIA COM BLOCOS DE CONCRETO, DIMENSÕES INTERNAS = 1X1,5 M, PROFUNDIDADE = 1,40 M, EXCLUINDO TAMPÃO. AF_12/2020</t>
        </is>
      </c>
      <c r="C7072" s="330" t="inlineStr">
        <is>
          <t>UN</t>
        </is>
      </c>
      <c r="D7072" s="330" t="n">
        <v>4232.99</v>
      </c>
      <c r="E7072" s="330" t="n">
        <v>4317.53</v>
      </c>
      <c r="F7072" s="330" t="inlineStr">
        <is>
          <t>AS</t>
        </is>
      </c>
    </row>
    <row r="7073" ht="45" customHeight="1" s="496">
      <c r="A7073" s="330" t="n">
        <v>98407</v>
      </c>
      <c r="B7073" s="331" t="inlineStr">
        <is>
          <t>BASE PARA POÇO DE VISITA RETANGULAR PARA ESGOTO, EM ALVENARIA COM BLOCOS DE CONCRETO, DIMENSÕES INTERNAS = 1X2 M, PROFUNDIDADE = 1,40 M, EXCLUINDO TAMPÃO. AF_12/2020</t>
        </is>
      </c>
      <c r="C7073" s="330" t="inlineStr">
        <is>
          <t>UN</t>
        </is>
      </c>
      <c r="D7073" s="330" t="n">
        <v>5120.29</v>
      </c>
      <c r="E7073" s="330" t="n">
        <v>5221.9</v>
      </c>
      <c r="F7073" s="330" t="inlineStr">
        <is>
          <t>AS</t>
        </is>
      </c>
    </row>
    <row r="7074" ht="45" customHeight="1" s="496">
      <c r="A7074" s="330" t="n">
        <v>98408</v>
      </c>
      <c r="B7074" s="331" t="inlineStr">
        <is>
          <t>BASE PARA POÇO DE VISITA RETANGULAR PARA ESGOTO, EM ALVENARIA COM BLOCOS DE CONCRETO, DIMENSÕES INTERNAS = 1X2,5 M, PROFUNDIDADE = 1,40 M, EXCLUINDO TAMPÃO. AF_12/2020</t>
        </is>
      </c>
      <c r="C7074" s="330" t="inlineStr">
        <is>
          <t>UN</t>
        </is>
      </c>
      <c r="D7074" s="330" t="n">
        <v>6007.69</v>
      </c>
      <c r="E7074" s="330" t="n">
        <v>6126.38</v>
      </c>
      <c r="F7074" s="330" t="inlineStr">
        <is>
          <t>AS</t>
        </is>
      </c>
    </row>
    <row r="7075" ht="45" customHeight="1" s="496">
      <c r="A7075" s="330" t="n">
        <v>98002</v>
      </c>
      <c r="B7075" s="331" t="inlineStr">
        <is>
          <t>BASE PARA POÇO DE VISITA RETANGULAR PARA ESGOTO, EM ALVENARIA COM BLOCOS DE CONCRETO, DIMENSÕES INTERNAS = 1X3 M, PROFUNDIDADE = 1,40 M, EXCLUINDO TAMPÃO. AF_12/2020</t>
        </is>
      </c>
      <c r="C7075" s="330" t="inlineStr">
        <is>
          <t>UN</t>
        </is>
      </c>
      <c r="D7075" s="330" t="n">
        <v>6931.64</v>
      </c>
      <c r="E7075" s="330" t="n">
        <v>7067.41</v>
      </c>
      <c r="F7075" s="330" t="inlineStr">
        <is>
          <t>AS</t>
        </is>
      </c>
    </row>
    <row r="7076" ht="45" customHeight="1" s="496">
      <c r="A7076" s="330" t="n">
        <v>98406</v>
      </c>
      <c r="B7076" s="331" t="inlineStr">
        <is>
          <t>BASE PARA POÇO DE VISITA RETANGULAR PARA ESGOTO, EM ALVENARIA COM BLOCOS DE CONCRETO, DIMENSÕES INTERNAS = 1X3,5 M, PROFUNDIDADE = 1,40 M, EXCLUINDO TAMPÃO. AF_12/2020</t>
        </is>
      </c>
      <c r="C7076" s="330" t="inlineStr">
        <is>
          <t>UN</t>
        </is>
      </c>
      <c r="D7076" s="330" t="n">
        <v>7823.58</v>
      </c>
      <c r="E7076" s="330" t="n">
        <v>7976.41</v>
      </c>
      <c r="F7076" s="330" t="inlineStr">
        <is>
          <t>AS</t>
        </is>
      </c>
    </row>
    <row r="7077" ht="45" customHeight="1" s="496">
      <c r="A7077" s="330" t="n">
        <v>98006</v>
      </c>
      <c r="B7077" s="331" t="inlineStr">
        <is>
          <t>BASE PARA POÇO DE VISITA RETANGULAR PARA ESGOTO, EM ALVENARIA COM BLOCOS DE CONCRETO, DIMENSÕES INTERNAS = 1X4 M, PROFUNDIDADE = 1,40 M, EXCLUINDO TAMPÃO. AF_12/2020</t>
        </is>
      </c>
      <c r="C7077" s="330" t="inlineStr">
        <is>
          <t>UN</t>
        </is>
      </c>
      <c r="D7077" s="330" t="n">
        <v>8715.65</v>
      </c>
      <c r="E7077" s="330" t="n">
        <v>8885.57</v>
      </c>
      <c r="F7077" s="330" t="inlineStr">
        <is>
          <t>AS</t>
        </is>
      </c>
    </row>
    <row r="7078" ht="45" customHeight="1" s="496">
      <c r="A7078" s="330" t="n">
        <v>98030</v>
      </c>
      <c r="B7078" s="331" t="inlineStr">
        <is>
          <t>BASE PARA POÇO DE VISITA RETANGULAR PARA ESGOTO, EM ALVENARIA COM BLOCOS DE CONCRETO, DIMENSÕES INTERNAS = 2,5X2,5 M, PROFUNDIDADE = 1,40 M, EXCLUINDO TAMPÃO. AF_12/2020</t>
        </is>
      </c>
      <c r="C7078" s="330" t="inlineStr">
        <is>
          <t>UN</t>
        </is>
      </c>
      <c r="D7078" s="330" t="n">
        <v>10777.45</v>
      </c>
      <c r="E7078" s="330" t="n">
        <v>10967.78</v>
      </c>
      <c r="F7078" s="330" t="inlineStr">
        <is>
          <t>AS</t>
        </is>
      </c>
    </row>
    <row r="7079" ht="45" customHeight="1" s="496">
      <c r="A7079" s="330" t="n">
        <v>98032</v>
      </c>
      <c r="B7079" s="331" t="inlineStr">
        <is>
          <t>BASE PARA POÇO DE VISITA RETANGULAR PARA ESGOTO, EM ALVENARIA COM BLOCOS DE CONCRETO, DIMENSÕES INTERNAS = 2,5X3 M, PROFUNDIDADE = 1,40 M, EXCLUINDO TAMPÃO. AF_12/2020</t>
        </is>
      </c>
      <c r="C7079" s="330" t="inlineStr">
        <is>
          <t>UN</t>
        </is>
      </c>
      <c r="D7079" s="330" t="n">
        <v>12409.95</v>
      </c>
      <c r="E7079" s="330" t="n">
        <v>12626.85</v>
      </c>
      <c r="F7079" s="330" t="inlineStr">
        <is>
          <t>AS</t>
        </is>
      </c>
    </row>
    <row r="7080" ht="45" customHeight="1" s="496">
      <c r="A7080" s="330" t="n">
        <v>98034</v>
      </c>
      <c r="B7080" s="331" t="inlineStr">
        <is>
          <t>BASE PARA POÇO DE VISITA RETANGULAR PARA ESGOTO, EM ALVENARIA COM BLOCOS DE CONCRETO, DIMENSÕES INTERNAS = 2,5X3,5 M, PROFUNDIDADE = 1,40 M, EXCLUINDO TAMPÃO. AF_12/2020</t>
        </is>
      </c>
      <c r="C7080" s="330" t="inlineStr">
        <is>
          <t>UN</t>
        </is>
      </c>
      <c r="D7080" s="330" t="n">
        <v>14042.49</v>
      </c>
      <c r="E7080" s="330" t="n">
        <v>14285.92</v>
      </c>
      <c r="F7080" s="330" t="inlineStr">
        <is>
          <t>AS</t>
        </is>
      </c>
    </row>
    <row r="7081" ht="45" customHeight="1" s="496">
      <c r="A7081" s="330" t="n">
        <v>98036</v>
      </c>
      <c r="B7081" s="331" t="inlineStr">
        <is>
          <t>BASE PARA POÇO DE VISITA RETANGULAR PARA ESGOTO, EM ALVENARIA COM BLOCOS DE CONCRETO, DIMENSÕES INTERNAS = 2,5X4 M, PROFUNDIDADE = 1,40 M, EXCLUINDO TAMPÃO. AF_12/2020</t>
        </is>
      </c>
      <c r="C7081" s="330" t="inlineStr">
        <is>
          <t>UN</t>
        </is>
      </c>
      <c r="D7081" s="330" t="n">
        <v>15675.02</v>
      </c>
      <c r="E7081" s="330" t="n">
        <v>15945.01</v>
      </c>
      <c r="F7081" s="330" t="inlineStr">
        <is>
          <t>AS</t>
        </is>
      </c>
    </row>
    <row r="7082" ht="45" customHeight="1" s="496">
      <c r="A7082" s="330" t="n">
        <v>98020</v>
      </c>
      <c r="B7082" s="331" t="inlineStr">
        <is>
          <t>BASE PARA POÇO DE VISITA RETANGULAR PARA ESGOTO, EM ALVENARIA COM BLOCOS DE CONCRETO, DIMENSÕES INTERNAS = 2X2 M, PROFUNDIDADE = 1,40 M, EXCLUINDO TAMPÃO. AF_12/2020</t>
        </is>
      </c>
      <c r="C7082" s="330" t="inlineStr">
        <is>
          <t>UN</t>
        </is>
      </c>
      <c r="D7082" s="330" t="n">
        <v>7756.53</v>
      </c>
      <c r="E7082" s="330" t="n">
        <v>7901.68</v>
      </c>
      <c r="F7082" s="330" t="inlineStr">
        <is>
          <t>AS</t>
        </is>
      </c>
    </row>
    <row r="7083" ht="45" customHeight="1" s="496">
      <c r="A7083" s="330" t="n">
        <v>98022</v>
      </c>
      <c r="B7083" s="331" t="inlineStr">
        <is>
          <t>BASE PARA POÇO DE VISITA RETANGULAR PARA ESGOTO, EM ALVENARIA COM BLOCOS DE CONCRETO, DIMENSÕES INTERNAS = 2X2,5 M, PROFUNDIDADE = 1,40 M, EXCLUINDO TAMPÃO. AF_12/2020</t>
        </is>
      </c>
      <c r="C7083" s="330" t="inlineStr">
        <is>
          <t>UN</t>
        </is>
      </c>
      <c r="D7083" s="330" t="n">
        <v>9097.4</v>
      </c>
      <c r="E7083" s="330" t="n">
        <v>9265.879999999999</v>
      </c>
      <c r="F7083" s="330" t="inlineStr">
        <is>
          <t>AS</t>
        </is>
      </c>
    </row>
    <row r="7084" ht="45" customHeight="1" s="496">
      <c r="A7084" s="330" t="n">
        <v>98024</v>
      </c>
      <c r="B7084" s="331" t="inlineStr">
        <is>
          <t>BASE PARA POÇO DE VISITA RETANGULAR PARA ESGOTO, EM ALVENARIA COM BLOCOS DE CONCRETO, DIMENSÕES INTERNAS = 2X3 M, PROFUNDIDADE = 1,40 M, EXCLUINDO TAMPÃO. AF_12/2020</t>
        </is>
      </c>
      <c r="C7084" s="330" t="inlineStr">
        <is>
          <t>UN</t>
        </is>
      </c>
      <c r="D7084" s="330" t="n">
        <v>10502.5</v>
      </c>
      <c r="E7084" s="330" t="n">
        <v>10694.31</v>
      </c>
      <c r="F7084" s="330" t="inlineStr">
        <is>
          <t>AS</t>
        </is>
      </c>
    </row>
    <row r="7085" ht="45" customHeight="1" s="496">
      <c r="A7085" s="330" t="n">
        <v>98026</v>
      </c>
      <c r="B7085" s="331" t="inlineStr">
        <is>
          <t>BASE PARA POÇO DE VISITA RETANGULAR PARA ESGOTO, EM ALVENARIA COM BLOCOS DE CONCRETO, DIMENSÕES INTERNAS = 2X3,5 M, PROFUNDIDADE = 1,40 M, EXCLUINDO TAMPÃO. AF_12/2020</t>
        </is>
      </c>
      <c r="C7085" s="330" t="inlineStr">
        <is>
          <t>UN</t>
        </is>
      </c>
      <c r="D7085" s="330" t="n">
        <v>11851.48</v>
      </c>
      <c r="E7085" s="330" t="n">
        <v>12066.64</v>
      </c>
      <c r="F7085" s="330" t="inlineStr">
        <is>
          <t>AS</t>
        </is>
      </c>
    </row>
    <row r="7086" ht="45" customHeight="1" s="496">
      <c r="A7086" s="330" t="n">
        <v>98028</v>
      </c>
      <c r="B7086" s="331" t="inlineStr">
        <is>
          <t>BASE PARA POÇO DE VISITA RETANGULAR PARA ESGOTO, EM ALVENARIA COM BLOCOS DE CONCRETO, DIMENSÕES INTERNAS = 2X4 M, PROFUNDIDADE = 1,40 M, EXCLUINDO TAMPÃO. AF_12/2020</t>
        </is>
      </c>
      <c r="C7086" s="330" t="inlineStr">
        <is>
          <t>UN</t>
        </is>
      </c>
      <c r="D7086" s="330" t="n">
        <v>13200.54</v>
      </c>
      <c r="E7086" s="330" t="n">
        <v>13439.01</v>
      </c>
      <c r="F7086" s="330" t="inlineStr">
        <is>
          <t>AS</t>
        </is>
      </c>
    </row>
    <row r="7087" ht="45" customHeight="1" s="496">
      <c r="A7087" s="330" t="n">
        <v>98044</v>
      </c>
      <c r="B7087" s="331" t="inlineStr">
        <is>
          <t>BASE PARA POÇO DE VISITA RETANGULAR PARA ESGOTO, EM ALVENARIA COM BLOCOS DE CONCRETO, DIMENSÕES INTERNAS = 3,5X3,5 M, PROFUNDIDADE = 1,40 M, EXCLUINDO TAMPÃO. AF_12/2020</t>
        </is>
      </c>
      <c r="C7087" s="330" t="inlineStr">
        <is>
          <t>UN</t>
        </is>
      </c>
      <c r="D7087" s="330" t="n">
        <v>18415.41</v>
      </c>
      <c r="E7087" s="330" t="n">
        <v>18724.63</v>
      </c>
      <c r="F7087" s="330" t="inlineStr">
        <is>
          <t>AS</t>
        </is>
      </c>
    </row>
    <row r="7088" ht="45" customHeight="1" s="496">
      <c r="A7088" s="330" t="n">
        <v>98046</v>
      </c>
      <c r="B7088" s="331" t="inlineStr">
        <is>
          <t>BASE PARA POÇO DE VISITA RETANGULAR PARA ESGOTO, EM ALVENARIA COM BLOCOS DE CONCRETO, DIMENSÕES INTERNAS = 3,5X4 M, PROFUNDIDADE = 1,40 M, EXCLUINDO TAMPÃO. AF_12/2020</t>
        </is>
      </c>
      <c r="C7088" s="330" t="inlineStr">
        <is>
          <t>UN</t>
        </is>
      </c>
      <c r="D7088" s="330" t="n">
        <v>20542.1</v>
      </c>
      <c r="E7088" s="330" t="n">
        <v>20884.16</v>
      </c>
      <c r="F7088" s="330" t="inlineStr">
        <is>
          <t>AS</t>
        </is>
      </c>
    </row>
    <row r="7089" ht="45" customHeight="1" s="496">
      <c r="A7089" s="330" t="n">
        <v>98038</v>
      </c>
      <c r="B7089" s="331" t="inlineStr">
        <is>
          <t>BASE PARA POÇO DE VISITA RETANGULAR PARA ESGOTO, EM ALVENARIA COM BLOCOS DE CONCRETO, DIMENSÕES INTERNAS = 3X3 M, PROFUNDIDADE = 1,40 M, EXCLUINDO TAMPÃO. AF_12/2020</t>
        </is>
      </c>
      <c r="C7089" s="330" t="inlineStr">
        <is>
          <t>UN</t>
        </is>
      </c>
      <c r="D7089" s="330" t="n">
        <v>14349.17</v>
      </c>
      <c r="E7089" s="330" t="n">
        <v>14595.78</v>
      </c>
      <c r="F7089" s="330" t="inlineStr">
        <is>
          <t>AS</t>
        </is>
      </c>
    </row>
    <row r="7090" ht="45" customHeight="1" s="496">
      <c r="A7090" s="330" t="n">
        <v>98040</v>
      </c>
      <c r="B7090" s="331" t="inlineStr">
        <is>
          <t>BASE PARA POÇO DE VISITA RETANGULAR PARA ESGOTO, EM ALVENARIA COM BLOCOS DE CONCRETO, DIMENSÕES INTERNAS = 3X3,5 M, PROFUNDIDADE = 1,40 M, EXCLUINDO TAMPÃO. AF_12/2020</t>
        </is>
      </c>
      <c r="C7090" s="330" t="inlineStr">
        <is>
          <t>UN</t>
        </is>
      </c>
      <c r="D7090" s="330" t="n">
        <v>16228.86</v>
      </c>
      <c r="E7090" s="330" t="n">
        <v>16505.21</v>
      </c>
      <c r="F7090" s="330" t="inlineStr">
        <is>
          <t>AS</t>
        </is>
      </c>
    </row>
    <row r="7091" ht="45" customHeight="1" s="496">
      <c r="A7091" s="330" t="n">
        <v>98042</v>
      </c>
      <c r="B7091" s="331" t="inlineStr">
        <is>
          <t>BASE PARA POÇO DE VISITA RETANGULAR PARA ESGOTO, EM ALVENARIA COM BLOCOS DE CONCRETO, DIMENSÕES INTERNAS = 3X4 M, PROFUNDIDADE = 1,40 M, EXCLUINDO TAMPÃO. AF_12/2020</t>
        </is>
      </c>
      <c r="C7091" s="330" t="inlineStr">
        <is>
          <t>UN</t>
        </is>
      </c>
      <c r="D7091" s="330" t="n">
        <v>18108.64</v>
      </c>
      <c r="E7091" s="330" t="n">
        <v>18414.66</v>
      </c>
      <c r="F7091" s="330" t="inlineStr">
        <is>
          <t>AS</t>
        </is>
      </c>
    </row>
    <row r="7092" ht="45" customHeight="1" s="496">
      <c r="A7092" s="330" t="n">
        <v>98048</v>
      </c>
      <c r="B7092" s="331" t="inlineStr">
        <is>
          <t>BASE PARA POÇO DE VISITA RETANGULAR PARA ESGOTO, EM ALVENARIA COM BLOCOS DE CONCRETO, DIMENSÕES INTERNAS = 4X4 M, PROFUNDIDADE = 1,45 M, EXCLUINDO TAMPÃO. AF_12/2020</t>
        </is>
      </c>
      <c r="C7092" s="330" t="inlineStr">
        <is>
          <t>UN</t>
        </is>
      </c>
      <c r="D7092" s="330" t="n">
        <v>22975.72</v>
      </c>
      <c r="E7092" s="330" t="n">
        <v>23353.79</v>
      </c>
      <c r="F7092" s="330" t="inlineStr">
        <is>
          <t>AS</t>
        </is>
      </c>
    </row>
    <row r="7093" ht="30" customHeight="1" s="496">
      <c r="A7093" s="330" t="n">
        <v>97955</v>
      </c>
      <c r="B7093" s="331" t="inlineStr">
        <is>
          <t>CAIXA COM GRELHA DUPLA RETANGULAR, EM ALVENARIA COM BLOCOS DE CONCRETO, DIMENSÕES INTERNAS: 0,5X2,2X1 M. AF_12/2020</t>
        </is>
      </c>
      <c r="C7093" s="330" t="inlineStr">
        <is>
          <t>UN</t>
        </is>
      </c>
      <c r="D7093" s="330" t="n">
        <v>3663.62</v>
      </c>
      <c r="E7093" s="330" t="n">
        <v>3715.08</v>
      </c>
      <c r="F7093" s="330" t="inlineStr">
        <is>
          <t>AS</t>
        </is>
      </c>
    </row>
    <row r="7094" ht="30" customHeight="1" s="496">
      <c r="A7094" s="330" t="n">
        <v>97948</v>
      </c>
      <c r="B7094" s="331" t="inlineStr">
        <is>
          <t>CAIXA COM GRELHA DUPLA RETANGULAR, EM ALVENARIA COM TIJOLOS CERÂMICOS MACIÇOS, DIMENSÕES INTERNAS: 0,5X2,2X1 M. AF_12/2020</t>
        </is>
      </c>
      <c r="C7094" s="330" t="inlineStr">
        <is>
          <t>UN</t>
        </is>
      </c>
      <c r="D7094" s="330" t="n">
        <v>3804.23</v>
      </c>
      <c r="E7094" s="330" t="n">
        <v>3870.06</v>
      </c>
      <c r="F7094" s="330" t="inlineStr">
        <is>
          <t>AS</t>
        </is>
      </c>
    </row>
    <row r="7095" ht="30" customHeight="1" s="496">
      <c r="A7095" s="330" t="n">
        <v>97934</v>
      </c>
      <c r="B7095" s="331" t="inlineStr">
        <is>
          <t>CAIXA COM GRELHA DUPLA RETANGULAR, EM CONCRETO PRÉ-MOLDADO, DIMENSÕES INTERNAS: 0,5X2,2X1,0 M. AF_12/2020</t>
        </is>
      </c>
      <c r="C7095" s="330" t="inlineStr">
        <is>
          <t>UN</t>
        </is>
      </c>
      <c r="D7095" s="330" t="n">
        <v>2821.19</v>
      </c>
      <c r="E7095" s="330" t="n">
        <v>2855.37</v>
      </c>
      <c r="F7095" s="330" t="inlineStr">
        <is>
          <t>AS</t>
        </is>
      </c>
    </row>
    <row r="7096" ht="30" customHeight="1" s="496">
      <c r="A7096" s="330" t="n">
        <v>97953</v>
      </c>
      <c r="B7096" s="331" t="inlineStr">
        <is>
          <t>CAIXA COM GRELHA SIMPLES RETANGULAR, EM ALVENARIA COM BLOCOS DE CONCRETO, DIMENSÕES INTERNAS: 0,5X1X1 M. AF_12/2020</t>
        </is>
      </c>
      <c r="C7096" s="330" t="inlineStr">
        <is>
          <t>UN</t>
        </is>
      </c>
      <c r="D7096" s="330" t="n">
        <v>1695.41</v>
      </c>
      <c r="E7096" s="330" t="n">
        <v>1719.93</v>
      </c>
      <c r="F7096" s="330" t="inlineStr">
        <is>
          <t>AS</t>
        </is>
      </c>
    </row>
    <row r="7097" ht="30" customHeight="1" s="496">
      <c r="A7097" s="330" t="n">
        <v>97947</v>
      </c>
      <c r="B7097" s="331" t="inlineStr">
        <is>
          <t>CAIXA COM GRELHA SIMPLES RETANGULAR, EM ALVENARIA COM TIJOLOS CERÂMICOS MACIÇOS, DIMENSÕES INTERNAS: 0,5X1X1 M. AF_12/2020</t>
        </is>
      </c>
      <c r="C7097" s="330" t="inlineStr">
        <is>
          <t>UN</t>
        </is>
      </c>
      <c r="D7097" s="330" t="n">
        <v>2057.41</v>
      </c>
      <c r="E7097" s="330" t="n">
        <v>2093.69</v>
      </c>
      <c r="F7097" s="330" t="inlineStr">
        <is>
          <t>AS</t>
        </is>
      </c>
    </row>
    <row r="7098" ht="30" customHeight="1" s="496">
      <c r="A7098" s="330" t="n">
        <v>97933</v>
      </c>
      <c r="B7098" s="331" t="inlineStr">
        <is>
          <t>CAIXA COM GRELHA SIMPLES RETANGULAR, EM CONCRETO PRÉ-MOLDADO, DIMENSÕES INTERNAS: 0,6X1,0X1,0 M. AF_12/2020</t>
        </is>
      </c>
      <c r="C7098" s="330" t="inlineStr">
        <is>
          <t>UN</t>
        </is>
      </c>
      <c r="D7098" s="330" t="n">
        <v>1271.73</v>
      </c>
      <c r="E7098" s="330" t="n">
        <v>1274.4</v>
      </c>
      <c r="F7098" s="330" t="inlineStr">
        <is>
          <t>AS</t>
        </is>
      </c>
    </row>
    <row r="7099" ht="45" customHeight="1" s="496">
      <c r="A7099" s="330" t="n">
        <v>97961</v>
      </c>
      <c r="B7099" s="331" t="inlineStr">
        <is>
          <t>CAIXA PARA BOCA DE LOBO COMBINADA COM GRELHA RETANGULAR, EM ALVENARIA COM BLOCOS DE CONCRETO, DIMENSÕES INTERNAS: 1,3X1X1,2 M. AF_12/2020</t>
        </is>
      </c>
      <c r="C7099" s="330" t="inlineStr">
        <is>
          <t>UN</t>
        </is>
      </c>
      <c r="D7099" s="330" t="n">
        <v>2949.22</v>
      </c>
      <c r="E7099" s="330" t="n">
        <v>3000.01</v>
      </c>
      <c r="F7099" s="330" t="inlineStr">
        <is>
          <t>AS</t>
        </is>
      </c>
    </row>
    <row r="7100" ht="45" customHeight="1" s="496">
      <c r="A7100" s="330" t="n">
        <v>97951</v>
      </c>
      <c r="B7100" s="331" t="inlineStr">
        <is>
          <t>CAIXA PARA BOCA DE LOBO COMBINADA COM GRELHA RETANGULAR, EM ALVENARIA COM TIJOLOS CERÂMICOS MACIÇOS, DIMENSÕES INTERNAS: 1,3X1X1,2 M. AF_12/2020</t>
        </is>
      </c>
      <c r="C7100" s="330" t="inlineStr">
        <is>
          <t>UN</t>
        </is>
      </c>
      <c r="D7100" s="330" t="n">
        <v>3301.9</v>
      </c>
      <c r="E7100" s="330" t="n">
        <v>3368.74</v>
      </c>
      <c r="F7100" s="330" t="inlineStr">
        <is>
          <t>AS</t>
        </is>
      </c>
    </row>
    <row r="7101" ht="45" customHeight="1" s="496">
      <c r="A7101" s="330" t="n">
        <v>97973</v>
      </c>
      <c r="B7101" s="331" t="inlineStr">
        <is>
          <t>CAIXA PARA BOCA DE LOBO DUPLA COMBINADA COM GRELHA RETANGULAR, EM ALVENARIA COM BLOCOS DE CONCRETO, DIMENSÕES INTERNAS: 1,3X2,2X1,2 M. AF_12/2020</t>
        </is>
      </c>
      <c r="C7101" s="330" t="inlineStr">
        <is>
          <t>UN</t>
        </is>
      </c>
      <c r="D7101" s="330" t="n">
        <v>5487.98</v>
      </c>
      <c r="E7101" s="330" t="n">
        <v>5581.08</v>
      </c>
      <c r="F7101" s="330" t="inlineStr">
        <is>
          <t>AS</t>
        </is>
      </c>
    </row>
    <row r="7102" ht="45" customHeight="1" s="496">
      <c r="A7102" s="330" t="n">
        <v>97952</v>
      </c>
      <c r="B7102" s="331" t="inlineStr">
        <is>
          <t>CAIXA PARA BOCA DE LOBO DUPLA COMBINADA COM GRELHA RETANGULAR, EM ALVENARIA COM TIJOLOS CERÂMICOS MACIÇOS, DIMENSÕES INTERNAS: 1,3X2,2X1,2 M. AF_12/2020</t>
        </is>
      </c>
      <c r="C7102" s="330" t="inlineStr">
        <is>
          <t>UN</t>
        </is>
      </c>
      <c r="D7102" s="330" t="n">
        <v>5741.02</v>
      </c>
      <c r="E7102" s="330" t="n">
        <v>5855.02</v>
      </c>
      <c r="F7102" s="330" t="inlineStr">
        <is>
          <t>AS</t>
        </is>
      </c>
    </row>
    <row r="7103" ht="30" customHeight="1" s="496">
      <c r="A7103" s="330" t="n">
        <v>97957</v>
      </c>
      <c r="B7103" s="331" t="inlineStr">
        <is>
          <t>CAIXA PARA BOCA DE LOBO DUPLA RETANGULAR, EM ALVENARIA COM BLOCOS DE CONCRETO, DIMENSÕES INTERNAS: 0,6X2,2X1,2 M. AF_12/2020</t>
        </is>
      </c>
      <c r="C7103" s="330" t="inlineStr">
        <is>
          <t>UN</t>
        </is>
      </c>
      <c r="D7103" s="330" t="n">
        <v>3235.16</v>
      </c>
      <c r="E7103" s="330" t="n">
        <v>3304.25</v>
      </c>
      <c r="F7103" s="330" t="inlineStr">
        <is>
          <t>AS</t>
        </is>
      </c>
    </row>
    <row r="7104" ht="45" customHeight="1" s="496">
      <c r="A7104" s="330" t="n">
        <v>97950</v>
      </c>
      <c r="B7104" s="331" t="inlineStr">
        <is>
          <t>CAIXA PARA BOCA DE LOBO DUPLA RETANGULAR, EM ALVENARIA COM TIJOLOS CERÂMICOS MACIÇOS, DIMENSÕES INTERNAS: 0,6X2,2X1,2 M. AF_12/2020</t>
        </is>
      </c>
      <c r="C7104" s="330" t="inlineStr">
        <is>
          <t>UN</t>
        </is>
      </c>
      <c r="D7104" s="330" t="n">
        <v>3589.61</v>
      </c>
      <c r="E7104" s="330" t="n">
        <v>3677.03</v>
      </c>
      <c r="F7104" s="330" t="inlineStr">
        <is>
          <t>AS</t>
        </is>
      </c>
    </row>
    <row r="7105" ht="30" customHeight="1" s="496">
      <c r="A7105" s="330" t="n">
        <v>97936</v>
      </c>
      <c r="B7105" s="331" t="inlineStr">
        <is>
          <t>CAIXA PARA BOCA DE LOBO DUPLA RETANGULAR, EM CONCRETO PRÉ-MOLDADO, DIMENSÕES INTERNAS: 0,6X2,2X1,2 M. AF_12/2020</t>
        </is>
      </c>
      <c r="C7105" s="330" t="inlineStr">
        <is>
          <t>UN</t>
        </is>
      </c>
      <c r="D7105" s="330" t="n">
        <v>2350.99</v>
      </c>
      <c r="E7105" s="330" t="n">
        <v>2401.59</v>
      </c>
      <c r="F7105" s="330" t="inlineStr"/>
    </row>
    <row r="7106" ht="30" customHeight="1" s="496">
      <c r="A7106" s="330" t="n">
        <v>97956</v>
      </c>
      <c r="B7106" s="331" t="inlineStr">
        <is>
          <t>CAIXA PARA BOCA DE LOBO SIMPLES RETANGULAR, EM ALVENARIA COM BLOCOS DE CONCRETO, DIMENSÕES INTERNAS: 0,6X1X1,2 M. AF_12/2020</t>
        </is>
      </c>
      <c r="C7106" s="330" t="inlineStr">
        <is>
          <t>UN</t>
        </is>
      </c>
      <c r="D7106" s="330" t="n">
        <v>1820.56</v>
      </c>
      <c r="E7106" s="330" t="n">
        <v>1858.17</v>
      </c>
      <c r="F7106" s="330" t="inlineStr">
        <is>
          <t>AS</t>
        </is>
      </c>
    </row>
    <row r="7107" ht="45" customHeight="1" s="496">
      <c r="A7107" s="330" t="n">
        <v>97949</v>
      </c>
      <c r="B7107" s="331" t="inlineStr">
        <is>
          <t>CAIXA PARA BOCA DE LOBO SIMPLES RETANGULAR, EM ALVENARIA COM TIJOLOS CERÂMICOS MACIÇOS, DIMENSÕES INTERNAS: 0,6X1X1,2 M. AF_12/2020</t>
        </is>
      </c>
      <c r="C7107" s="330" t="inlineStr">
        <is>
          <t>UN</t>
        </is>
      </c>
      <c r="D7107" s="330" t="n">
        <v>2034.84</v>
      </c>
      <c r="E7107" s="330" t="n">
        <v>2084.05</v>
      </c>
      <c r="F7107" s="330" t="inlineStr">
        <is>
          <t>AS</t>
        </is>
      </c>
    </row>
    <row r="7108" ht="30" customHeight="1" s="496">
      <c r="A7108" s="330" t="n">
        <v>97935</v>
      </c>
      <c r="B7108" s="331" t="inlineStr">
        <is>
          <t>CAIXA PARA BOCA DE LOBO SIMPLES RETANGULAR, EM CONCRETO PRÉ-MOLDADO, DIMENSÕES INTERNAS: 0,6X1,0X1,2 M. AF_12/2020</t>
        </is>
      </c>
      <c r="C7108" s="330" t="inlineStr">
        <is>
          <t>UN</t>
        </is>
      </c>
      <c r="D7108" s="330" t="n">
        <v>1017.4</v>
      </c>
      <c r="E7108" s="330" t="n">
        <v>1027.79</v>
      </c>
      <c r="F7108" s="330" t="inlineStr">
        <is>
          <t>AS</t>
        </is>
      </c>
    </row>
    <row r="7109" ht="45" customHeight="1" s="496">
      <c r="A7109" s="330" t="n">
        <v>99319</v>
      </c>
      <c r="B7109" s="331" t="inlineStr">
        <is>
          <t>CHAMINÉ CIRCULAR PARA POÇO DE VISITA PARA DRENAGEM, EM ALVENARIA COM TIJOLOS CERÂMICOS MACIÇOS, DIÂMETRO INTERNO = 0,6 M. AF_12/2020</t>
        </is>
      </c>
      <c r="C7109" s="330" t="inlineStr">
        <is>
          <t>M</t>
        </is>
      </c>
      <c r="D7109" s="330" t="n">
        <v>1029.29</v>
      </c>
      <c r="E7109" s="330" t="n">
        <v>1057.63</v>
      </c>
      <c r="F7109" s="330" t="inlineStr"/>
    </row>
    <row r="7110" ht="30" customHeight="1" s="496">
      <c r="A7110" s="330" t="n">
        <v>99318</v>
      </c>
      <c r="B7110" s="331" t="inlineStr">
        <is>
          <t>CHAMINÉ CIRCULAR PARA POÇO DE VISITA PARA DRENAGEM, EM CONCRETO PRÉ-MOLDADO, DIÂMETRO INTERNO = 0,6 M. AF_12/2020</t>
        </is>
      </c>
      <c r="C7110" s="330" t="inlineStr">
        <is>
          <t>M</t>
        </is>
      </c>
      <c r="D7110" s="330" t="n">
        <v>337.53</v>
      </c>
      <c r="E7110" s="330" t="n">
        <v>338.95</v>
      </c>
      <c r="F7110" s="330" t="inlineStr">
        <is>
          <t>AS</t>
        </is>
      </c>
    </row>
    <row r="7111" ht="45" customHeight="1" s="496">
      <c r="A7111" s="330" t="n">
        <v>98051</v>
      </c>
      <c r="B7111" s="331" t="inlineStr">
        <is>
          <t>CHAMINÉ CIRCULAR PARA POÇO DE VISITA PARA ESGOTO, EM ALVENARIA COM TIJOLOS CERÂMICOS MACIÇOS, DIÂMETRO INTERNO = 0,6 M. AF_12/2020</t>
        </is>
      </c>
      <c r="C7111" s="330" t="inlineStr">
        <is>
          <t>M</t>
        </is>
      </c>
      <c r="D7111" s="330" t="n">
        <v>1091.26</v>
      </c>
      <c r="E7111" s="330" t="n">
        <v>1119.82</v>
      </c>
      <c r="F7111" s="330" t="inlineStr"/>
    </row>
    <row r="7112" ht="30" customHeight="1" s="496">
      <c r="A7112" s="330" t="n">
        <v>98050</v>
      </c>
      <c r="B7112" s="331" t="inlineStr">
        <is>
          <t>CHAMINÉ CIRCULAR PARA POÇO DE VISITA PARA ESGOTO, EM CONCRETO PRÉ-MOLDADO, DIÂMETRO INTERNO = 0,6 M. AF_12/2020</t>
        </is>
      </c>
      <c r="C7112" s="330" t="inlineStr">
        <is>
          <t>M</t>
        </is>
      </c>
      <c r="D7112" s="330" t="n">
        <v>338.47</v>
      </c>
      <c r="E7112" s="330" t="n">
        <v>339.89</v>
      </c>
      <c r="F7112" s="330" t="inlineStr">
        <is>
          <t>AS</t>
        </is>
      </c>
    </row>
    <row r="7113" ht="45" customHeight="1" s="496">
      <c r="A7113" s="330" t="n">
        <v>99272</v>
      </c>
      <c r="B7113" s="331" t="inlineStr">
        <is>
          <t>POÇO DE INSPEÇÃO CIRCULAR PARA DRENAGEM, EM ALVENARIA COM TIJOLOS CERÂMICOS MACIÇOS, DIÂMETRO INTERNO = 0,60 M, PROFUNDIDADE = 0,95 M, EXCLUINDO TAMPÃO. AF_12/2020</t>
        </is>
      </c>
      <c r="C7113" s="330" t="inlineStr">
        <is>
          <t>UN</t>
        </is>
      </c>
      <c r="D7113" s="330" t="n">
        <v>1340.5</v>
      </c>
      <c r="E7113" s="330" t="n">
        <v>1371.44</v>
      </c>
      <c r="F7113" s="330" t="inlineStr">
        <is>
          <t>AS</t>
        </is>
      </c>
    </row>
    <row r="7114" ht="45" customHeight="1" s="496">
      <c r="A7114" s="330" t="n">
        <v>99273</v>
      </c>
      <c r="B7114" s="331" t="inlineStr">
        <is>
          <t>POÇO DE INSPEÇÃO CIRCULAR PARA DRENAGEM, EM ALVENARIA COM TIJOLOS CERÂMICOS MACIÇOS, DIÂMETRO INTERNO = 0,60 M, PROFUNDIDADE = 1,45 M, EXCLUINDO TAMPÃO. AF_12/2020</t>
        </is>
      </c>
      <c r="C7114" s="330" t="inlineStr">
        <is>
          <t>UN</t>
        </is>
      </c>
      <c r="D7114" s="330" t="n">
        <v>1856.8</v>
      </c>
      <c r="E7114" s="330" t="n">
        <v>1901.98</v>
      </c>
      <c r="F7114" s="330" t="inlineStr">
        <is>
          <t>AS</t>
        </is>
      </c>
    </row>
    <row r="7115" ht="45" customHeight="1" s="496">
      <c r="A7115" s="330" t="n">
        <v>99268</v>
      </c>
      <c r="B7115" s="331" t="inlineStr">
        <is>
          <t>POÇO DE INSPEÇÃO CIRCULAR PARA DRENAGEM, EM CONCRETO PRÉ-MOLDADO, DIÂMETRO INTERNO = 0,60 M, PROFUNDIDADE = 0,90 M, EXCLUINDO TAMPÃO. AF_12/2020</t>
        </is>
      </c>
      <c r="C7115" s="330" t="inlineStr">
        <is>
          <t>UN</t>
        </is>
      </c>
      <c r="D7115" s="330" t="n">
        <v>620.2</v>
      </c>
      <c r="E7115" s="330" t="n">
        <v>627.17</v>
      </c>
      <c r="F7115" s="330" t="inlineStr">
        <is>
          <t>AS</t>
        </is>
      </c>
    </row>
    <row r="7116" ht="45" customHeight="1" s="496">
      <c r="A7116" s="330" t="n">
        <v>99270</v>
      </c>
      <c r="B7116" s="331" t="inlineStr">
        <is>
          <t>POÇO DE INSPEÇÃO CIRCULAR PARA DRENAGEM, EM CONCRETO PRÉ-MOLDADO, DIÂMETRO INTERNO = 0,60 M, PROFUNDIDADE = 1,40 M, EXCLUINDO TAMPÃO. AF_12/2020</t>
        </is>
      </c>
      <c r="C7116" s="330" t="inlineStr">
        <is>
          <t>UN</t>
        </is>
      </c>
      <c r="D7116" s="330" t="n">
        <v>793.2</v>
      </c>
      <c r="E7116" s="330" t="n">
        <v>800.95</v>
      </c>
      <c r="F7116" s="330" t="inlineStr">
        <is>
          <t>AS</t>
        </is>
      </c>
    </row>
    <row r="7117" ht="45" customHeight="1" s="496">
      <c r="A7117" s="330" t="n">
        <v>97976</v>
      </c>
      <c r="B7117" s="331" t="inlineStr">
        <is>
          <t>POÇO DE INSPEÇÃO CIRCULAR PARA ESGOTO, EM ALVENARIA COM TIJOLOS CERÂMICOS MACIÇOS, DIÂMETRO INTERNO = 0,60 M, PROFUNDIDADE = 0,95 M, EXCLUINDO TAMPÃO. AF_12/2020</t>
        </is>
      </c>
      <c r="C7117" s="330" t="inlineStr">
        <is>
          <t>UN</t>
        </is>
      </c>
      <c r="D7117" s="330" t="n">
        <v>1384.91</v>
      </c>
      <c r="E7117" s="330" t="n">
        <v>1416.03</v>
      </c>
      <c r="F7117" s="330" t="inlineStr">
        <is>
          <t>AS</t>
        </is>
      </c>
    </row>
    <row r="7118" ht="45" customHeight="1" s="496">
      <c r="A7118" s="330" t="n">
        <v>97977</v>
      </c>
      <c r="B7118" s="331" t="inlineStr">
        <is>
          <t>POÇO DE INSPEÇÃO CIRCULAR PARA ESGOTO, EM ALVENARIA COM TIJOLOS CERÂMICOS MACIÇOS, DIÂMETRO INTERNO = 0,60 M, PROFUNDIDADE = 1,45 M, EXCLUINDO TAMPÃO. AF_12/2020</t>
        </is>
      </c>
      <c r="C7118" s="330" t="inlineStr">
        <is>
          <t>UN</t>
        </is>
      </c>
      <c r="D7118" s="330" t="n">
        <v>1935.54</v>
      </c>
      <c r="E7118" s="330" t="n">
        <v>1981.01</v>
      </c>
      <c r="F7118" s="330" t="inlineStr">
        <is>
          <t>AS</t>
        </is>
      </c>
    </row>
    <row r="7119" ht="45" customHeight="1" s="496">
      <c r="A7119" s="330" t="n">
        <v>97974</v>
      </c>
      <c r="B7119" s="331" t="inlineStr">
        <is>
          <t>POÇO DE INSPEÇÃO CIRCULAR PARA ESGOTO, EM CONCRETO PRÉ-MOLDADO, DIÂMETRO INTERNO = 0,60 M, PROFUNDIDADE = 0,90 M, EXCLUINDO TAMPÃO. AF_12/2020</t>
        </is>
      </c>
      <c r="C7119" s="330" t="inlineStr">
        <is>
          <t>UN</t>
        </is>
      </c>
      <c r="D7119" s="330" t="n">
        <v>624.62</v>
      </c>
      <c r="E7119" s="330" t="n">
        <v>631.6</v>
      </c>
      <c r="F7119" s="330" t="inlineStr">
        <is>
          <t>AS</t>
        </is>
      </c>
    </row>
    <row r="7120" ht="45" customHeight="1" s="496">
      <c r="A7120" s="330" t="n">
        <v>97975</v>
      </c>
      <c r="B7120" s="331" t="inlineStr">
        <is>
          <t>POÇO DE INSPEÇÃO CIRCULAR PARA ESGOTO, EM CONCRETO PRÉ-MOLDADO, DIÂMETRO INTERNO = 0,60 M, PROFUNDIDADE = 1,40 M, EXCLUINDO TAMPÃO. AF_12/2020</t>
        </is>
      </c>
      <c r="C7120" s="330" t="inlineStr">
        <is>
          <t>UN</t>
        </is>
      </c>
      <c r="D7120" s="330" t="n">
        <v>798.36</v>
      </c>
      <c r="E7120" s="330" t="n">
        <v>806.14</v>
      </c>
      <c r="F7120" s="330" t="inlineStr">
        <is>
          <t>AS</t>
        </is>
      </c>
    </row>
    <row r="7121" ht="30" customHeight="1" s="496">
      <c r="A7121" s="330" t="n">
        <v>101798</v>
      </c>
      <c r="B7121" s="331" t="inlineStr">
        <is>
          <t>TAMPA PARA CAIXA TIPO R1, EM FERRO FUNDIDO, DIMENSÕES INTERNAS: 0,40 X 0,60 M - FORNECIMENTO E INSTALAÇÃO. AF_12/2020</t>
        </is>
      </c>
      <c r="C7121" s="330" t="inlineStr">
        <is>
          <t>UN</t>
        </is>
      </c>
      <c r="D7121" s="330" t="n">
        <v>329.43</v>
      </c>
      <c r="E7121" s="330" t="n">
        <v>332.05</v>
      </c>
      <c r="F7121" s="330" t="inlineStr">
        <is>
          <t>AS</t>
        </is>
      </c>
    </row>
    <row r="7122" ht="30" customHeight="1" s="496">
      <c r="A7122" s="330" t="n">
        <v>101799</v>
      </c>
      <c r="B7122" s="331" t="inlineStr">
        <is>
          <t>TAMPA PARA CAIXA TIPO R2 E R3, EM FERRO FUNDIDO, DIMENSÕES INTERNAS: 0,55 X 1,10 M - FORNECIMENTO E INSTALAÇÃO. AF_12/2020</t>
        </is>
      </c>
      <c r="C7122" s="330" t="inlineStr">
        <is>
          <t>UN</t>
        </is>
      </c>
      <c r="D7122" s="330" t="n">
        <v>786.9299999999999</v>
      </c>
      <c r="E7122" s="330" t="n">
        <v>791.26</v>
      </c>
      <c r="F7122" s="330" t="inlineStr">
        <is>
          <t>AS</t>
        </is>
      </c>
    </row>
    <row r="7123" ht="30" customHeight="1" s="496">
      <c r="A7123" s="330" t="n">
        <v>102487</v>
      </c>
      <c r="B7123" s="331" t="inlineStr">
        <is>
          <t>CONCRETO CICLÓPICO FCK = 15MPA, 30% PEDRA DE MÃO EM VOLUME REAL, INCLUSIVE LANÇAMENTO. AF_05/2021</t>
        </is>
      </c>
      <c r="C7123" s="330" t="inlineStr">
        <is>
          <t>M3</t>
        </is>
      </c>
      <c r="D7123" s="330" t="n">
        <v>852.3</v>
      </c>
      <c r="E7123" s="330" t="n">
        <v>867.12</v>
      </c>
      <c r="F7123" s="330" t="inlineStr"/>
    </row>
    <row r="7124" ht="30" customHeight="1" s="496">
      <c r="A7124" s="330" t="n">
        <v>102486</v>
      </c>
      <c r="B7124" s="331" t="inlineStr">
        <is>
          <t>CONCRETO FCK = 15MPA, TRAÇO 1:3,4:3,4 (EM MASSA SECA DE CIMENTO/ AREIA MÉDIA/ SEIXO ROLADO) - PREPARO MANUAL. AF_05/2021</t>
        </is>
      </c>
      <c r="C7124" s="330" t="inlineStr">
        <is>
          <t>M3</t>
        </is>
      </c>
      <c r="D7124" s="330" t="n">
        <v>658.84</v>
      </c>
      <c r="E7124" s="330" t="n">
        <v>666.33</v>
      </c>
      <c r="F7124" s="330" t="inlineStr">
        <is>
          <t>AS</t>
        </is>
      </c>
    </row>
    <row r="7125" ht="45" customHeight="1" s="496">
      <c r="A7125" s="330" t="n">
        <v>102474</v>
      </c>
      <c r="B7125" s="331" t="inlineStr">
        <is>
          <t>CONCRETO FCK = 15MPA, TRAÇO 1:3,4:3,4 (EM MASSA SECA DE CIMENTO/ AREIA MÉDIA/ SEIXO ROLADO) - PREPARO MECÂNICO COM BETONEIRA 400 L. AF_05/2021</t>
        </is>
      </c>
      <c r="C7125" s="330" t="inlineStr">
        <is>
          <t>M3</t>
        </is>
      </c>
      <c r="D7125" s="330" t="n">
        <v>600.16</v>
      </c>
      <c r="E7125" s="330" t="n">
        <v>605.67</v>
      </c>
      <c r="F7125" s="330" t="inlineStr"/>
    </row>
    <row r="7126" ht="45" customHeight="1" s="496">
      <c r="A7126" s="330" t="n">
        <v>102480</v>
      </c>
      <c r="B7126" s="331" t="inlineStr">
        <is>
          <t>CONCRETO FCK = 15MPA, TRAÇO 1:3,4:3,4 (EM MASSA SECA DE CIMENTO/ AREIA MÉDIA/ SEIXO ROLADO) - PREPARO MECÂNICO COM BETONEIRA 600 L. AF_05/2021</t>
        </is>
      </c>
      <c r="C7126" s="330" t="inlineStr">
        <is>
          <t>M3</t>
        </is>
      </c>
      <c r="D7126" s="330" t="n">
        <v>591.1</v>
      </c>
      <c r="E7126" s="330" t="n">
        <v>595.91</v>
      </c>
      <c r="F7126" s="330" t="inlineStr"/>
    </row>
    <row r="7127" ht="30" customHeight="1" s="496">
      <c r="A7127" s="330" t="n">
        <v>94975</v>
      </c>
      <c r="B7127" s="331" t="inlineStr">
        <is>
          <t>CONCRETO FCK = 15MPA, TRAÇO 1:3,4:3,5 (EM MASSA SECA DE CIMENTO/ AREIA MÉDIA/ BRITA 1) - PREPARO MANUAL. AF_05/2021</t>
        </is>
      </c>
      <c r="C7127" s="330" t="inlineStr">
        <is>
          <t>M3</t>
        </is>
      </c>
      <c r="D7127" s="330" t="n">
        <v>693.2</v>
      </c>
      <c r="E7127" s="330" t="n">
        <v>700.64</v>
      </c>
      <c r="F7127" s="330" t="inlineStr"/>
    </row>
    <row r="7128" ht="45" customHeight="1" s="496">
      <c r="A7128" s="330" t="n">
        <v>94963</v>
      </c>
      <c r="B7128" s="331" t="inlineStr">
        <is>
          <t>CONCRETO FCK = 15MPA, TRAÇO 1:3,4:3,5 (EM MASSA SECA DE CIMENTO/ AREIA MÉDIA/ BRITA 1) - PREPARO MECÂNICO COM BETONEIRA 400 L. AF_05/2021</t>
        </is>
      </c>
      <c r="C7128" s="330" t="inlineStr">
        <is>
          <t>M3</t>
        </is>
      </c>
      <c r="D7128" s="330" t="n">
        <v>632.1900000000001</v>
      </c>
      <c r="E7128" s="330" t="n">
        <v>637.59</v>
      </c>
      <c r="F7128" s="330" t="inlineStr">
        <is>
          <t>AS</t>
        </is>
      </c>
    </row>
    <row r="7129" ht="45" customHeight="1" s="496">
      <c r="A7129" s="330" t="n">
        <v>94969</v>
      </c>
      <c r="B7129" s="331" t="inlineStr">
        <is>
          <t>CONCRETO FCK = 15MPA, TRAÇO 1:3,4:3,5 (EM MASSA SECA DE CIMENTO/ AREIA MÉDIA/ BRITA 1) - PREPARO MECÂNICO COM BETONEIRA 600 L. AF_05/2021</t>
        </is>
      </c>
      <c r="C7129" s="330" t="inlineStr">
        <is>
          <t>M3</t>
        </is>
      </c>
      <c r="D7129" s="330" t="n">
        <v>623.3</v>
      </c>
      <c r="E7129" s="330" t="n">
        <v>628</v>
      </c>
      <c r="F7129" s="330" t="inlineStr"/>
    </row>
    <row r="7130" ht="45" customHeight="1" s="496">
      <c r="A7130" s="330" t="n">
        <v>102475</v>
      </c>
      <c r="B7130" s="331" t="inlineStr">
        <is>
          <t>CONCRETO FCK = 20MPA, TRAÇO 1:2,6:2,9 (EM MASSA SECA DE CIMENTO/ AREIA MÉDIA/ SEIXO ROLADO) - PREPARO MECÂNICO COM BETONEIRA 400 L. AF_05/2021</t>
        </is>
      </c>
      <c r="C7130" s="330" t="inlineStr">
        <is>
          <t>M3</t>
        </is>
      </c>
      <c r="D7130" s="330" t="n">
        <v>661.7</v>
      </c>
      <c r="E7130" s="330" t="n">
        <v>667.77</v>
      </c>
      <c r="F7130" s="330" t="inlineStr"/>
    </row>
    <row r="7131" ht="45" customHeight="1" s="496">
      <c r="A7131" s="330" t="n">
        <v>102481</v>
      </c>
      <c r="B7131" s="331" t="inlineStr">
        <is>
          <t>CONCRETO FCK = 20MPA, TRAÇO 1:2,6:2,9 (EM MASSA SECA DE CIMENTO/ AREIA MÉDIA/ SEIXO ROLADO) - PREPARO MECÂNICO COM BETONEIRA 600 L. AF_05/2021</t>
        </is>
      </c>
      <c r="C7131" s="330" t="inlineStr">
        <is>
          <t>M3</t>
        </is>
      </c>
      <c r="D7131" s="330" t="n">
        <v>643.9</v>
      </c>
      <c r="E7131" s="330" t="n">
        <v>648.73</v>
      </c>
      <c r="F7131" s="330" t="inlineStr"/>
    </row>
    <row r="7132" ht="45" customHeight="1" s="496">
      <c r="A7132" s="330" t="n">
        <v>94964</v>
      </c>
      <c r="B7132" s="331" t="inlineStr">
        <is>
          <t>CONCRETO FCK = 20MPA, TRAÇO 1:2,7:3 (EM MASSA SECA DE CIMENTO/ AREIA MÉDIA/ BRITA 1) - PREPARO MECÂNICO COM BETONEIRA 400 L. AF_05/2021</t>
        </is>
      </c>
      <c r="C7132" s="330" t="inlineStr">
        <is>
          <t>M3</t>
        </is>
      </c>
      <c r="D7132" s="330" t="n">
        <v>689.84</v>
      </c>
      <c r="E7132" s="330" t="n">
        <v>695.72</v>
      </c>
      <c r="F7132" s="330" t="inlineStr">
        <is>
          <t>AS</t>
        </is>
      </c>
    </row>
    <row r="7133" ht="45" customHeight="1" s="496">
      <c r="A7133" s="330" t="n">
        <v>94970</v>
      </c>
      <c r="B7133" s="331" t="inlineStr">
        <is>
          <t>CONCRETO FCK = 20MPA, TRAÇO 1:2,7:3 (EM MASSA SECA DE CIMENTO/ AREIA MÉDIA/ BRITA 1) - PREPARO MECÂNICO COM BETONEIRA 600 L. AF_05/2021</t>
        </is>
      </c>
      <c r="C7133" s="330" t="inlineStr">
        <is>
          <t>M3</t>
        </is>
      </c>
      <c r="D7133" s="330" t="n">
        <v>672.9</v>
      </c>
      <c r="E7133" s="330" t="n">
        <v>677.59</v>
      </c>
      <c r="F7133" s="330" t="inlineStr">
        <is>
          <t>AS</t>
        </is>
      </c>
    </row>
    <row r="7134" ht="45" customHeight="1" s="496">
      <c r="A7134" s="330" t="n">
        <v>102476</v>
      </c>
      <c r="B7134" s="331" t="inlineStr">
        <is>
          <t>CONCRETO FCK = 25MPA, TRAÇO 1:2,2:2,5 (EM MASSA SECA DE CIMENTO/ AREIA MÉDIA/ SEIXO ROLADO) - PREPARO MECÂNICO COM BETONEIRA 400 L. AF_05/2021</t>
        </is>
      </c>
      <c r="C7134" s="330" t="inlineStr">
        <is>
          <t>M3</t>
        </is>
      </c>
      <c r="D7134" s="330" t="n">
        <v>690.03</v>
      </c>
      <c r="E7134" s="330" t="n">
        <v>695.25</v>
      </c>
      <c r="F7134" s="330" t="inlineStr"/>
    </row>
    <row r="7135" ht="45" customHeight="1" s="496">
      <c r="A7135" s="330" t="n">
        <v>102482</v>
      </c>
      <c r="B7135" s="331" t="inlineStr">
        <is>
          <t>CONCRETO FCK = 25MPA, TRAÇO 1:2,2:2,5 (EM MASSA SECA DE CIMENTO/ AREIA MÉDIA/ SEIXO ROLADO) - PREPARO MECÂNICO COM BETONEIRA 600 L. AF_05/2021</t>
        </is>
      </c>
      <c r="C7135" s="330" t="inlineStr">
        <is>
          <t>M3</t>
        </is>
      </c>
      <c r="D7135" s="330" t="n">
        <v>685.1</v>
      </c>
      <c r="E7135" s="330" t="n">
        <v>689.72</v>
      </c>
      <c r="F7135" s="330" t="inlineStr"/>
    </row>
    <row r="7136" ht="45" customHeight="1" s="496">
      <c r="A7136" s="330" t="n">
        <v>94965</v>
      </c>
      <c r="B7136" s="331" t="inlineStr">
        <is>
          <t>CONCRETO FCK = 25MPA, TRAÇO 1:2,3:2,7 (EM MASSA SECA DE CIMENTO/ AREIA MÉDIA/ BRITA 1) - PREPARO MECÂNICO COM BETONEIRA 400 L. AF_05/2021</t>
        </is>
      </c>
      <c r="C7136" s="330" t="inlineStr">
        <is>
          <t>M3</t>
        </is>
      </c>
      <c r="D7136" s="330" t="n">
        <v>718.02</v>
      </c>
      <c r="E7136" s="330" t="n">
        <v>723.39</v>
      </c>
      <c r="F7136" s="330" t="inlineStr"/>
    </row>
    <row r="7137" ht="45" customHeight="1" s="496">
      <c r="A7137" s="330" t="n">
        <v>94971</v>
      </c>
      <c r="B7137" s="331" t="inlineStr">
        <is>
          <t>CONCRETO FCK = 25MPA, TRAÇO 1:2,3:2,7 (EM MASSA SECA DE CIMENTO/ AREIA MÉDIA/ BRITA 1) - PREPARO MECÂNICO COM BETONEIRA 600 L. AF_05/2021</t>
        </is>
      </c>
      <c r="C7137" s="330" t="inlineStr">
        <is>
          <t>M3</t>
        </is>
      </c>
      <c r="D7137" s="330" t="n">
        <v>709.3</v>
      </c>
      <c r="E7137" s="330" t="n">
        <v>713.88</v>
      </c>
      <c r="F7137" s="330" t="inlineStr">
        <is>
          <t>AS</t>
        </is>
      </c>
    </row>
    <row r="7138" ht="45" customHeight="1" s="496">
      <c r="A7138" s="330" t="n">
        <v>102477</v>
      </c>
      <c r="B7138" s="331" t="inlineStr">
        <is>
          <t>CONCRETO FCK = 30MPA, TRAÇO 1:1,9:2,3 (EM MASSA SECA DE CIMENTO/ AREIA MÉDIA/ SEIXO ROLADO) - PREPARO MECÂNICO COM BETONEIRA 400 L. AF_05/2021</t>
        </is>
      </c>
      <c r="C7138" s="330" t="inlineStr">
        <is>
          <t>M3</t>
        </is>
      </c>
      <c r="D7138" s="330" t="n">
        <v>737.67</v>
      </c>
      <c r="E7138" s="330" t="n">
        <v>743.4299999999999</v>
      </c>
      <c r="F7138" s="330" t="inlineStr"/>
    </row>
    <row r="7139" ht="45" customHeight="1" s="496">
      <c r="A7139" s="330" t="n">
        <v>102483</v>
      </c>
      <c r="B7139" s="331" t="inlineStr">
        <is>
          <t>CONCRETO FCK = 30MPA, TRAÇO 1:1,9:2,3 (EM MASSA SECA DE CIMENTO/ AREIA MÉDIA/ SEIXO ROLADO) - PREPARO MECÂNICO COM BETONEIRA 600 L. AF_05/2021</t>
        </is>
      </c>
      <c r="C7139" s="330" t="inlineStr">
        <is>
          <t>M3</t>
        </is>
      </c>
      <c r="D7139" s="330" t="n">
        <v>726.88</v>
      </c>
      <c r="E7139" s="330" t="n">
        <v>731.65</v>
      </c>
      <c r="F7139" s="330" t="inlineStr"/>
    </row>
    <row r="7140" ht="45" customHeight="1" s="496">
      <c r="A7140" s="330" t="n">
        <v>94966</v>
      </c>
      <c r="B7140" s="331" t="inlineStr">
        <is>
          <t>CONCRETO FCK = 30MPA, TRAÇO 1:2,1:2,5 (EM MASSA SECA DE CIMENTO/ AREIA MÉDIA/ BRITA 1) - PREPARO MECÂNICO COM BETONEIRA 400 L. AF_05/2021</t>
        </is>
      </c>
      <c r="C7140" s="330" t="inlineStr">
        <is>
          <t>M3</t>
        </is>
      </c>
      <c r="D7140" s="330" t="n">
        <v>740.89</v>
      </c>
      <c r="E7140" s="330" t="n">
        <v>746.21</v>
      </c>
      <c r="F7140" s="330" t="inlineStr"/>
    </row>
    <row r="7141" ht="45" customHeight="1" s="496">
      <c r="A7141" s="330" t="n">
        <v>94972</v>
      </c>
      <c r="B7141" s="331" t="inlineStr">
        <is>
          <t>CONCRETO FCK = 30MPA, TRAÇO 1:2,1:2,5 (EM MASSA SECA DE CIMENTO/ AREIA MÉDIA/ BRITA 1) - PREPARO MECÂNICO COM BETONEIRA 600 L. AF_05/2021</t>
        </is>
      </c>
      <c r="C7141" s="330" t="inlineStr">
        <is>
          <t>M3</t>
        </is>
      </c>
      <c r="D7141" s="330" t="n">
        <v>732.14</v>
      </c>
      <c r="E7141" s="330" t="n">
        <v>736.6900000000001</v>
      </c>
      <c r="F7141" s="330" t="inlineStr">
        <is>
          <t>AS</t>
        </is>
      </c>
    </row>
    <row r="7142" ht="45" customHeight="1" s="496">
      <c r="A7142" s="330" t="n">
        <v>102478</v>
      </c>
      <c r="B7142" s="331" t="inlineStr">
        <is>
          <t>CONCRETO FCK = 40MPA, TRAÇO 1:1,4:1,8 (EM MASSA SECA DE CIMENTO/ AREIA MÉDIA/ SEIXO ROLADO) - PREPARO MECÂNICO COM BETONEIRA 400 L. AF_05/2021</t>
        </is>
      </c>
      <c r="C7142" s="330" t="inlineStr">
        <is>
          <t>M3</t>
        </is>
      </c>
      <c r="D7142" s="330" t="n">
        <v>816.17</v>
      </c>
      <c r="E7142" s="330" t="n">
        <v>821.39</v>
      </c>
      <c r="F7142" s="330" t="inlineStr"/>
    </row>
    <row r="7143" ht="45" customHeight="1" s="496">
      <c r="A7143" s="330" t="n">
        <v>102484</v>
      </c>
      <c r="B7143" s="331" t="inlineStr">
        <is>
          <t>CONCRETO FCK = 40MPA, TRAÇO 1:1,4:1,8 (EM MASSA SECA DE CIMENTO/ AREIA MÉDIA/ SEIXO ROLADO) - PREPARO MECÂNICO COM BETONEIRA 600 L. AF_05/2021</t>
        </is>
      </c>
      <c r="C7143" s="330" t="inlineStr">
        <is>
          <t>M3</t>
        </is>
      </c>
      <c r="D7143" s="330" t="n">
        <v>813.9</v>
      </c>
      <c r="E7143" s="330" t="n">
        <v>818.67</v>
      </c>
      <c r="F7143" s="330" t="inlineStr"/>
    </row>
    <row r="7144" ht="45" customHeight="1" s="496">
      <c r="A7144" s="330" t="n">
        <v>94967</v>
      </c>
      <c r="B7144" s="331" t="inlineStr">
        <is>
          <t>CONCRETO FCK = 40MPA, TRAÇO 1:1,6:1,9 (EM MASSA SECA DE CIMENTO/ AREIA MÉDIA/ BRITA 1) - PREPARO MECÂNICO COM BETONEIRA 400 L. AF_05/2021</t>
        </is>
      </c>
      <c r="C7144" s="330" t="inlineStr">
        <is>
          <t>M3</t>
        </is>
      </c>
      <c r="D7144" s="330" t="n">
        <v>835.0700000000001</v>
      </c>
      <c r="E7144" s="330" t="n">
        <v>840.73</v>
      </c>
      <c r="F7144" s="330" t="inlineStr"/>
    </row>
    <row r="7145" ht="45" customHeight="1" s="496">
      <c r="A7145" s="330" t="n">
        <v>94973</v>
      </c>
      <c r="B7145" s="331" t="inlineStr">
        <is>
          <t>CONCRETO FCK = 40MPA, TRAÇO 1:1,6:1,9 (EM MASSA SECA DE CIMENTO/ AREIA MÉDIA/ BRITA 1) - PREPARO MECÂNICO COM BETONEIRA 600 L. AF_05/2021</t>
        </is>
      </c>
      <c r="C7145" s="330" t="inlineStr">
        <is>
          <t>M3</t>
        </is>
      </c>
      <c r="D7145" s="330" t="n">
        <v>824.01</v>
      </c>
      <c r="E7145" s="330" t="n">
        <v>828.7</v>
      </c>
      <c r="F7145" s="330" t="inlineStr"/>
    </row>
    <row r="7146" ht="30" customHeight="1" s="496">
      <c r="A7146" s="330" t="n">
        <v>94974</v>
      </c>
      <c r="B7146" s="331" t="inlineStr">
        <is>
          <t>CONCRETO MAGRO PARA LASTRO, TRAÇO 1:4,5:4,5 (EM MASSA SECA DE CIMENTO/ AREIA MÉDIA/ BRITA 1) - PREPARO MANUAL. AF_05/2021</t>
        </is>
      </c>
      <c r="C7146" s="330" t="inlineStr">
        <is>
          <t>M3</t>
        </is>
      </c>
      <c r="D7146" s="330" t="n">
        <v>641.47</v>
      </c>
      <c r="E7146" s="330" t="n">
        <v>649.02</v>
      </c>
      <c r="F7146" s="330" t="inlineStr">
        <is>
          <t>AS</t>
        </is>
      </c>
    </row>
    <row r="7147" ht="45" customHeight="1" s="496">
      <c r="A7147" s="330" t="n">
        <v>94962</v>
      </c>
      <c r="B7147" s="331" t="inlineStr">
        <is>
          <t>CONCRETO MAGRO PARA LASTRO, TRAÇO 1:4,5:4,5 (EM MASSA SECA DE CIMENTO/ AREIA MÉDIA/ BRITA 1) - PREPARO MECÂNICO COM BETONEIRA 400 L. AF_05/2021</t>
        </is>
      </c>
      <c r="C7147" s="330" t="inlineStr">
        <is>
          <t>M3</t>
        </is>
      </c>
      <c r="D7147" s="330" t="n">
        <v>573.26</v>
      </c>
      <c r="E7147" s="330" t="n">
        <v>578.6900000000001</v>
      </c>
      <c r="F7147" s="330" t="inlineStr">
        <is>
          <t>AS</t>
        </is>
      </c>
    </row>
    <row r="7148" ht="45" customHeight="1" s="496">
      <c r="A7148" s="330" t="n">
        <v>94968</v>
      </c>
      <c r="B7148" s="331" t="inlineStr">
        <is>
          <t>CONCRETO MAGRO PARA LASTRO, TRAÇO 1:4,5:4,5 (EM MASSA SECA DE CIMENTO/ AREIA MÉDIA/ BRITA 1) - PREPARO MECÂNICO COM BETONEIRA 600 L. AF_05/2021</t>
        </is>
      </c>
      <c r="C7148" s="330" t="inlineStr">
        <is>
          <t>M3</t>
        </is>
      </c>
      <c r="D7148" s="330" t="n">
        <v>568.6</v>
      </c>
      <c r="E7148" s="330" t="n">
        <v>573.49</v>
      </c>
      <c r="F7148" s="330" t="inlineStr"/>
    </row>
    <row r="7149" ht="30" customHeight="1" s="496">
      <c r="A7149" s="330" t="n">
        <v>102485</v>
      </c>
      <c r="B7149" s="331" t="inlineStr">
        <is>
          <t>CONCRETO MAGRO PARA LASTRO, TRAÇO 1:4,5:4,5 (EM MASSA SECA DE CIMENTO/ AREIA MÉDIA/ SEIXO ROLADO) - PREPARO MANUAL. AF_05/2021</t>
        </is>
      </c>
      <c r="C7149" s="330" t="inlineStr">
        <is>
          <t>M3</t>
        </is>
      </c>
      <c r="D7149" s="330" t="n">
        <v>607.58</v>
      </c>
      <c r="E7149" s="330" t="n">
        <v>615.14</v>
      </c>
      <c r="F7149" s="330" t="inlineStr"/>
    </row>
    <row r="7150" ht="45" customHeight="1" s="496">
      <c r="A7150" s="330" t="n">
        <v>102473</v>
      </c>
      <c r="B7150" s="331" t="inlineStr">
        <is>
          <t>CONCRETO MAGRO PARA LASTRO, TRAÇO 1:4,5:4,5 (EM MASSA SECA DE CIMENTO/ AREIA MÉDIA/ SEIXO ROLADO) - PREPARO MECÂNICO COM BETONEIRA 400 L. AF_05/2021</t>
        </is>
      </c>
      <c r="C7150" s="330" t="inlineStr">
        <is>
          <t>M3</t>
        </is>
      </c>
      <c r="D7150" s="330" t="n">
        <v>542.4400000000001</v>
      </c>
      <c r="E7150" s="330" t="n">
        <v>547.98</v>
      </c>
      <c r="F7150" s="330" t="inlineStr"/>
    </row>
    <row r="7151" ht="45" customHeight="1" s="496">
      <c r="A7151" s="330" t="n">
        <v>102479</v>
      </c>
      <c r="B7151" s="331" t="inlineStr">
        <is>
          <t>CONCRETO MAGRO PARA LASTRO, TRAÇO 1:4,5:4,5 (EM MASSA SECA DE CIMENTO/ AREIA MÉDIA/ SEIXO ROLADO) - PREPARO MECÂNICO COM BETONEIRA 600 L. AF_05/2021</t>
        </is>
      </c>
      <c r="C7151" s="330" t="inlineStr">
        <is>
          <t>M3</t>
        </is>
      </c>
      <c r="D7151" s="330" t="n">
        <v>537.08</v>
      </c>
      <c r="E7151" s="330" t="n">
        <v>542.05</v>
      </c>
      <c r="F7151" s="330" t="inlineStr"/>
    </row>
    <row r="7152" ht="30" customHeight="1" s="496">
      <c r="A7152" s="330" t="n">
        <v>103769</v>
      </c>
      <c r="B7152" s="331" t="inlineStr">
        <is>
          <t>PAR DE TABELAS DE BASQUETE DE COMPENSADO NAVAL, COM AROS E REDES - FORNECIMENTO E INSTALAÇÃO. AF_03/2022</t>
        </is>
      </c>
      <c r="C7152" s="330" t="inlineStr">
        <is>
          <t>UN</t>
        </is>
      </c>
      <c r="D7152" s="330" t="n">
        <v>3985.03</v>
      </c>
      <c r="E7152" s="330" t="n">
        <v>4012.52</v>
      </c>
      <c r="F7152" s="330" t="inlineStr"/>
    </row>
    <row r="7153" ht="45" customHeight="1" s="496">
      <c r="A7153" s="330" t="n">
        <v>106295</v>
      </c>
      <c r="B7153" s="331" t="inlineStr">
        <is>
          <t>CONTATOR TRIPOLAR, CORRENTE DE *22* A, TENSAO NOMINAL DE *500* V, CATEGORIA AC-2 E AC-3, PARA QUADRO DE BOMBA - FORNECIMENTO E INSTALAÇÃO. AF_11/2025</t>
        </is>
      </c>
      <c r="C7153" s="330" t="inlineStr">
        <is>
          <t>UN</t>
        </is>
      </c>
      <c r="D7153" s="330" t="n">
        <v>208.2</v>
      </c>
      <c r="E7153" s="330" t="n">
        <v>210.75</v>
      </c>
      <c r="F7153" s="330" t="inlineStr">
        <is>
          <t>AS</t>
        </is>
      </c>
    </row>
    <row r="7154" ht="45" customHeight="1" s="496">
      <c r="A7154" s="330" t="n">
        <v>106300</v>
      </c>
      <c r="B7154" s="331" t="inlineStr">
        <is>
          <t>CONTATOR TRIPOLAR, CORRENTE DE *38* A, TENSAO NOMINAL DE *500* V, CATEGORIA AC-2 E AC-3, PARA QUADRO DE BOMBA - FORNECIMENTO E INSTALAÇÃO. AF_11/2025</t>
        </is>
      </c>
      <c r="C7154" s="330" t="inlineStr">
        <is>
          <t>UN</t>
        </is>
      </c>
      <c r="D7154" s="330" t="n">
        <v>525.59</v>
      </c>
      <c r="E7154" s="330" t="n">
        <v>536.16</v>
      </c>
      <c r="F7154" s="330" t="inlineStr">
        <is>
          <t>AS</t>
        </is>
      </c>
    </row>
    <row r="7155" ht="45" customHeight="1" s="496">
      <c r="A7155" s="330" t="n">
        <v>106293</v>
      </c>
      <c r="B7155" s="331" t="inlineStr">
        <is>
          <t>CONTATOR TRIPOLAR, CORRENTE DE 12 A, TENSAO NOMINAL DE *500* V, CATEGORIA AC-2 E AC-3, PARA QUADRO DE BOMBA - FORNECIMENTO E INSTALAÇÃO. AF_11/2025</t>
        </is>
      </c>
      <c r="C7155" s="330" t="inlineStr">
        <is>
          <t>UN</t>
        </is>
      </c>
      <c r="D7155" s="330" t="n">
        <v>160.69</v>
      </c>
      <c r="E7155" s="330" t="n">
        <v>162.16</v>
      </c>
      <c r="F7155" s="330" t="inlineStr">
        <is>
          <t>AS</t>
        </is>
      </c>
    </row>
    <row r="7156" ht="45" customHeight="1" s="496">
      <c r="A7156" s="330" t="n">
        <v>106297</v>
      </c>
      <c r="B7156" s="331" t="inlineStr">
        <is>
          <t>CONTATOR TRIPOLAR, CORRENTE DE 25 A, TENSAO NOMINAL DE *500* V, CATEGORIA AC-2 E AC-3, PARA QUADRO DE BOMBA - FORNECIMENTO E INSTALAÇÃO. AF_11/2025</t>
        </is>
      </c>
      <c r="C7156" s="330" t="inlineStr">
        <is>
          <t>UN</t>
        </is>
      </c>
      <c r="D7156" s="330" t="n">
        <v>257.17</v>
      </c>
      <c r="E7156" s="330" t="n">
        <v>261.31</v>
      </c>
      <c r="F7156" s="330" t="inlineStr">
        <is>
          <t>AS</t>
        </is>
      </c>
    </row>
    <row r="7157" ht="45" customHeight="1" s="496">
      <c r="A7157" s="330" t="n">
        <v>106298</v>
      </c>
      <c r="B7157" s="331" t="inlineStr">
        <is>
          <t>CONTATOR TRIPOLAR, CORRENTE DE 32 A, TENSAO NOMINAL DE *500* V, CATEGORIA AC-2 E AC-3, PARA QUADRO DE BOMBA - FORNECIMENTO E INSTALAÇÃO. AF_11/2025</t>
        </is>
      </c>
      <c r="C7157" s="330" t="inlineStr">
        <is>
          <t>UN</t>
        </is>
      </c>
      <c r="D7157" s="330" t="n">
        <v>392.55</v>
      </c>
      <c r="E7157" s="330" t="n">
        <v>398.84</v>
      </c>
      <c r="F7157" s="330" t="inlineStr">
        <is>
          <t>AS</t>
        </is>
      </c>
    </row>
    <row r="7158" ht="45" customHeight="1" s="496">
      <c r="A7158" s="330" t="n">
        <v>106301</v>
      </c>
      <c r="B7158" s="331" t="inlineStr">
        <is>
          <t>CONTATOR TRIPOLAR, CORRENTE DE 45 A, TENSAO NOMINAL DE *500* V, CATEGORIA AC-2 E AC-3, PARA QUADRO DE BOMBA - FORNECIMENTO E INSTALAÇÃO. AF_11/2025</t>
        </is>
      </c>
      <c r="C7158" s="330" t="inlineStr">
        <is>
          <t>UN</t>
        </is>
      </c>
      <c r="D7158" s="330" t="n">
        <v>795.74</v>
      </c>
      <c r="E7158" s="330" t="n">
        <v>812.72</v>
      </c>
      <c r="F7158" s="330" t="inlineStr">
        <is>
          <t>AS</t>
        </is>
      </c>
    </row>
    <row r="7159" ht="45" customHeight="1" s="496">
      <c r="A7159" s="330" t="n">
        <v>106292</v>
      </c>
      <c r="B7159" s="331" t="inlineStr">
        <is>
          <t>CONTATOR TRIPOLAR, CORRENTE DE 9 A, TENSAO NOMINAL DE *500* V, CATEGORIA AC-2 E AC-3, PARA QUADRO DE BOMBA - FORNECIMENTO E INSTALAÇÃO. AF_11/2025</t>
        </is>
      </c>
      <c r="C7159" s="330" t="inlineStr">
        <is>
          <t>UN</t>
        </is>
      </c>
      <c r="D7159" s="330" t="n">
        <v>153.2</v>
      </c>
      <c r="E7159" s="330" t="n">
        <v>154.67</v>
      </c>
      <c r="F7159" s="330" t="inlineStr">
        <is>
          <t>AS</t>
        </is>
      </c>
    </row>
    <row r="7160" ht="30" customHeight="1" s="496">
      <c r="A7160" s="330" t="n">
        <v>106282</v>
      </c>
      <c r="B7160" s="331" t="inlineStr">
        <is>
          <t>DISJUNTOR TERMOMAGNETICO PARA TRILHO DIN (IEC), TRIPOLAR, 10 A, PARA QUADRO DE BOMBA - FORNECIMENTO E INSTALAÇÃO. AF_11/2025</t>
        </is>
      </c>
      <c r="C7160" s="330" t="inlineStr">
        <is>
          <t>UN</t>
        </is>
      </c>
      <c r="D7160" s="330" t="n">
        <v>75.93000000000001</v>
      </c>
      <c r="E7160" s="330" t="n">
        <v>77.03</v>
      </c>
      <c r="F7160" s="330" t="inlineStr"/>
    </row>
    <row r="7161" ht="30" customHeight="1" s="496">
      <c r="A7161" s="330" t="n">
        <v>106283</v>
      </c>
      <c r="B7161" s="331" t="inlineStr">
        <is>
          <t>DISJUNTOR TERMOMAGNETICO PARA TRILHO DIN (IEC), TRIPOLAR, 16 A, PARA QUADRO DE BOMBA - FORNECIMENTO E INSTALAÇÃO. AF_11/2025</t>
        </is>
      </c>
      <c r="C7161" s="330" t="inlineStr">
        <is>
          <t>UN</t>
        </is>
      </c>
      <c r="D7161" s="330" t="n">
        <v>75.93000000000001</v>
      </c>
      <c r="E7161" s="330" t="n">
        <v>77.03</v>
      </c>
      <c r="F7161" s="330" t="inlineStr"/>
    </row>
    <row r="7162" ht="30" customHeight="1" s="496">
      <c r="A7162" s="330" t="n">
        <v>106286</v>
      </c>
      <c r="B7162" s="331" t="inlineStr">
        <is>
          <t>DISJUNTOR TERMOMAGNETICO PARA TRILHO DIN (IEC), TRIPOLAR, 20 A, PARA QUADRO DE BOMBA - FORNECIMENTO E INSTALAÇÃO. AF_11/2025</t>
        </is>
      </c>
      <c r="C7162" s="330" t="inlineStr">
        <is>
          <t>UN</t>
        </is>
      </c>
      <c r="D7162" s="330" t="n">
        <v>89.77</v>
      </c>
      <c r="E7162" s="330" t="n">
        <v>91.67</v>
      </c>
      <c r="F7162" s="330" t="inlineStr"/>
    </row>
    <row r="7163" ht="30" customHeight="1" s="496">
      <c r="A7163" s="330" t="n">
        <v>106287</v>
      </c>
      <c r="B7163" s="331" t="inlineStr">
        <is>
          <t>DISJUNTOR TERMOMAGNETICO PARA TRILHO DIN (IEC), TRIPOLAR, 25 A, PARA QUADRO DE BOMBA - FORNECIMENTO E INSTALAÇÃO. AF_11/2025</t>
        </is>
      </c>
      <c r="C7163" s="330" t="inlineStr">
        <is>
          <t>UN</t>
        </is>
      </c>
      <c r="D7163" s="330" t="n">
        <v>112.08</v>
      </c>
      <c r="E7163" s="330" t="n">
        <v>115.19</v>
      </c>
      <c r="F7163" s="330" t="inlineStr"/>
    </row>
    <row r="7164" ht="30" customHeight="1" s="496">
      <c r="A7164" s="330" t="n">
        <v>106288</v>
      </c>
      <c r="B7164" s="331" t="inlineStr">
        <is>
          <t>DISJUNTOR TERMOMAGNETICO PARA TRILHO DIN (IEC), TRIPOLAR, 32 A, PARA QUADRO DE BOMBA - FORNECIMENTO E INSTALAÇÃO. AF_11/2025</t>
        </is>
      </c>
      <c r="C7164" s="330" t="inlineStr">
        <is>
          <t>UN</t>
        </is>
      </c>
      <c r="D7164" s="330" t="n">
        <v>141.02</v>
      </c>
      <c r="E7164" s="330" t="n">
        <v>145.73</v>
      </c>
      <c r="F7164" s="330" t="inlineStr"/>
    </row>
    <row r="7165" ht="30" customHeight="1" s="496">
      <c r="A7165" s="330" t="n">
        <v>106289</v>
      </c>
      <c r="B7165" s="331" t="inlineStr">
        <is>
          <t>DISJUNTOR TERMOMAGNETICO PARA TRILHO DIN (IEC), TRIPOLAR, 40 A, PARA QUADRO DE BOMBA - FORNECIMENTO E INSTALAÇÃO. AF_11/2025</t>
        </is>
      </c>
      <c r="C7165" s="330" t="inlineStr">
        <is>
          <t>UN</t>
        </is>
      </c>
      <c r="D7165" s="330" t="n">
        <v>197.04</v>
      </c>
      <c r="E7165" s="330" t="n">
        <v>204.96</v>
      </c>
      <c r="F7165" s="330" t="inlineStr"/>
    </row>
    <row r="7166" ht="30" customHeight="1" s="496">
      <c r="A7166" s="330" t="n">
        <v>106290</v>
      </c>
      <c r="B7166" s="331" t="inlineStr">
        <is>
          <t>DISJUNTOR TERMOMAGNETICO PARA TRILHO DIN (IEC), TRIPOLAR, 50 A, PARA QUADRO DE BOMBA - FORNECIMENTO E INSTALAÇÃO. AF_11/2025</t>
        </is>
      </c>
      <c r="C7166" s="330" t="inlineStr">
        <is>
          <t>UN</t>
        </is>
      </c>
      <c r="D7166" s="330" t="n">
        <v>281.64</v>
      </c>
      <c r="E7166" s="330" t="n">
        <v>294.37</v>
      </c>
      <c r="F7166" s="330" t="inlineStr"/>
    </row>
    <row r="7167" ht="30" customHeight="1" s="496">
      <c r="A7167" s="330" t="n">
        <v>106291</v>
      </c>
      <c r="B7167" s="331" t="inlineStr">
        <is>
          <t>DISJUNTOR TERMOMAGNETICO PARA TRILHO DIN (IEC), TRIPOLAR, 63 A, PARA QUADRO DE BOMBA - FORNECIMENTO E INSTALAÇÃO. AF_11/2025</t>
        </is>
      </c>
      <c r="C7167" s="330" t="inlineStr">
        <is>
          <t>UN</t>
        </is>
      </c>
      <c r="D7167" s="330" t="n">
        <v>420.21</v>
      </c>
      <c r="E7167" s="330" t="n">
        <v>440.17</v>
      </c>
      <c r="F7167" s="330" t="inlineStr"/>
    </row>
    <row r="7168" ht="30" customHeight="1" s="496">
      <c r="A7168" s="330" t="n">
        <v>102136</v>
      </c>
      <c r="B7168" s="331" t="inlineStr">
        <is>
          <t>INSTALAÇÃO DE QUADRO ELÉTRICO PARA 1 BOMBA TRIFÁSICA ATÉ 25 CV CADA (NÃO INCLUI O FORNECIMENTO DO QUADRO). AF_11/2025</t>
        </is>
      </c>
      <c r="C7168" s="330" t="inlineStr">
        <is>
          <t>UN</t>
        </is>
      </c>
      <c r="D7168" s="330" t="n">
        <v>179.61</v>
      </c>
      <c r="E7168" s="330" t="n">
        <v>189.55</v>
      </c>
      <c r="F7168" s="330" t="inlineStr"/>
    </row>
    <row r="7169" ht="30" customHeight="1" s="496">
      <c r="A7169" s="330" t="n">
        <v>106263</v>
      </c>
      <c r="B7169" s="331" t="inlineStr">
        <is>
          <t>INSTALAÇÃO DE QUADRO ELÉTRICO PARA 2 BOMBAS TRIFÁSICAS ATÉ 25 CV CADA (NÃO INCLUI O FORNECIMENTO DO QUADRO). AF_11/2025</t>
        </is>
      </c>
      <c r="C7169" s="330" t="inlineStr">
        <is>
          <t>UN</t>
        </is>
      </c>
      <c r="D7169" s="330" t="n">
        <v>236.01</v>
      </c>
      <c r="E7169" s="330" t="n">
        <v>249.16</v>
      </c>
      <c r="F7169" s="330" t="inlineStr"/>
    </row>
    <row r="7170" ht="30" customHeight="1" s="496">
      <c r="A7170" s="330" t="n">
        <v>106299</v>
      </c>
      <c r="B7170" s="331" t="inlineStr">
        <is>
          <t>RELÉ TÉRMICO 32 A 40 A PARA 220 V OU 22 A 32 A PARA 380 V, PARA QUADRO DE BOMBA - FORNECIMENTO E INSTALAÇÃO. AF_11/2025</t>
        </is>
      </c>
      <c r="C7170" s="330" t="inlineStr">
        <is>
          <t>UN</t>
        </is>
      </c>
      <c r="D7170" s="330" t="n">
        <v>249.79</v>
      </c>
      <c r="E7170" s="330" t="n">
        <v>256.08</v>
      </c>
      <c r="F7170" s="330" t="inlineStr">
        <is>
          <t>AS</t>
        </is>
      </c>
    </row>
    <row r="7171" ht="30" customHeight="1" s="496">
      <c r="A7171" s="330" t="n">
        <v>97097</v>
      </c>
      <c r="B7171" s="331" t="inlineStr">
        <is>
          <t>ACABAMENTO POLIDO PARA PISO DE CONCRETO ARMADO OU LAJE SOBRE SOLO DE ALTA RESISTÊNCIA. AF_09/2021</t>
        </is>
      </c>
      <c r="C7171" s="330" t="inlineStr">
        <is>
          <t>M2</t>
        </is>
      </c>
      <c r="D7171" s="330" t="n">
        <v>37.82</v>
      </c>
      <c r="E7171" s="330" t="n">
        <v>37.96</v>
      </c>
      <c r="F7171" s="330" t="inlineStr">
        <is>
          <t>AS</t>
        </is>
      </c>
    </row>
    <row r="7172" ht="30" customHeight="1" s="496">
      <c r="A7172" s="330" t="n">
        <v>97089</v>
      </c>
      <c r="B7172" s="331" t="inlineStr">
        <is>
          <t>ARMAÇÃO PARA EXECUÇÃO DE RADIER, PISO DE CONCRETO OU LAJE SOBRE SOLO, COM USO DE TELA Q-113. AF_09/2021</t>
        </is>
      </c>
      <c r="C7172" s="330" t="inlineStr">
        <is>
          <t>KG</t>
        </is>
      </c>
      <c r="D7172" s="330" t="n">
        <v>16.28</v>
      </c>
      <c r="E7172" s="330" t="n">
        <v>16.35</v>
      </c>
      <c r="F7172" s="330" t="inlineStr">
        <is>
          <t>AS</t>
        </is>
      </c>
    </row>
    <row r="7173" ht="30" customHeight="1" s="496">
      <c r="A7173" s="330" t="n">
        <v>97090</v>
      </c>
      <c r="B7173" s="331" t="inlineStr">
        <is>
          <t>ARMAÇÃO PARA EXECUÇÃO DE RADIER, PISO DE CONCRETO OU LAJE SOBRE SOLO, COM USO DE TELA Q-138. AF_09/2021</t>
        </is>
      </c>
      <c r="C7173" s="330" t="inlineStr">
        <is>
          <t>KG</t>
        </is>
      </c>
      <c r="D7173" s="330" t="n">
        <v>15.94</v>
      </c>
      <c r="E7173" s="330" t="n">
        <v>16.01</v>
      </c>
      <c r="F7173" s="330" t="inlineStr">
        <is>
          <t>AS</t>
        </is>
      </c>
    </row>
    <row r="7174" ht="30" customHeight="1" s="496">
      <c r="A7174" s="330" t="n">
        <v>97091</v>
      </c>
      <c r="B7174" s="331" t="inlineStr">
        <is>
          <t>ARMAÇÃO PARA EXECUÇÃO DE RADIER, PISO DE CONCRETO OU LAJE SOBRE SOLO, COM USO DE TELA Q-159. AF_09/2021</t>
        </is>
      </c>
      <c r="C7174" s="330" t="inlineStr">
        <is>
          <t>KG</t>
        </is>
      </c>
      <c r="D7174" s="330" t="n">
        <v>15.43</v>
      </c>
      <c r="E7174" s="330" t="n">
        <v>15.49</v>
      </c>
      <c r="F7174" s="330" t="inlineStr">
        <is>
          <t>AS</t>
        </is>
      </c>
    </row>
    <row r="7175" ht="30" customHeight="1" s="496">
      <c r="A7175" s="330" t="n">
        <v>97092</v>
      </c>
      <c r="B7175" s="331" t="inlineStr">
        <is>
          <t>ARMAÇÃO PARA EXECUÇÃO DE RADIER, PISO DE CONCRETO OU LAJE SOBRE SOLO, COM USO DE TELA Q-196. AF_09/2021</t>
        </is>
      </c>
      <c r="C7175" s="330" t="inlineStr">
        <is>
          <t>KG</t>
        </is>
      </c>
      <c r="D7175" s="330" t="n">
        <v>14.91</v>
      </c>
      <c r="E7175" s="330" t="n">
        <v>14.96</v>
      </c>
      <c r="F7175" s="330" t="inlineStr">
        <is>
          <t>AS</t>
        </is>
      </c>
    </row>
    <row r="7176" ht="30" customHeight="1" s="496">
      <c r="A7176" s="330" t="n">
        <v>97093</v>
      </c>
      <c r="B7176" s="331" t="inlineStr">
        <is>
          <t>ARMAÇÃO PARA EXECUÇÃO DE RADIER, PISO DE CONCRETO OU LAJE SOBRE SOLO, COM USO DE TELA Q-283. AF_09/2021</t>
        </is>
      </c>
      <c r="C7176" s="330" t="inlineStr">
        <is>
          <t>KG</t>
        </is>
      </c>
      <c r="D7176" s="330" t="n">
        <v>13.95</v>
      </c>
      <c r="E7176" s="330" t="n">
        <v>13.99</v>
      </c>
      <c r="F7176" s="330" t="inlineStr">
        <is>
          <t>AS</t>
        </is>
      </c>
    </row>
    <row r="7177" ht="30" customHeight="1" s="496">
      <c r="A7177" s="330" t="n">
        <v>97088</v>
      </c>
      <c r="B7177" s="331" t="inlineStr">
        <is>
          <t>ARMAÇÃO PARA EXECUÇÃO DE RADIER, PISO DE CONCRETO OU LAJE SOBRE SOLO, COM USO DE TELA Q-92. AF_09/2021</t>
        </is>
      </c>
      <c r="C7177" s="330" t="inlineStr">
        <is>
          <t>KG</t>
        </is>
      </c>
      <c r="D7177" s="330" t="n">
        <v>17.83</v>
      </c>
      <c r="E7177" s="330" t="n">
        <v>17.91</v>
      </c>
      <c r="F7177" s="330" t="inlineStr"/>
    </row>
    <row r="7178" ht="30" customHeight="1" s="496">
      <c r="A7178" s="330" t="n">
        <v>97087</v>
      </c>
      <c r="B7178" s="331" t="inlineStr">
        <is>
          <t>CAMADA SEPARADORA PARA EXECUÇÃO DE RADIER, PISO DE CONCRETO OU LAJE SOBRE SOLO, EM LONA PLÁSTICA. AF_09/2021</t>
        </is>
      </c>
      <c r="C7178" s="330" t="inlineStr">
        <is>
          <t>M2</t>
        </is>
      </c>
      <c r="D7178" s="330" t="n">
        <v>2.14</v>
      </c>
      <c r="E7178" s="330" t="n">
        <v>2.17</v>
      </c>
      <c r="F7178" s="330" t="inlineStr"/>
    </row>
    <row r="7179" ht="45" customHeight="1" s="496">
      <c r="A7179" s="330" t="n">
        <v>97083</v>
      </c>
      <c r="B7179" s="331" t="inlineStr">
        <is>
          <t>COMPACTAÇÃO MECÂNICA DE SOLO PARA EXECUÇÃO DE RADIER, PISO DE CONCRETO OU LAJE SOBRE SOLO, COM COMPACTADOR DE SOLOS A PERCUSSÃO. AF_09/2021</t>
        </is>
      </c>
      <c r="C7179" s="330" t="inlineStr">
        <is>
          <t>M2</t>
        </is>
      </c>
      <c r="D7179" s="330" t="n">
        <v>3.91</v>
      </c>
      <c r="E7179" s="330" t="n">
        <v>4.09</v>
      </c>
      <c r="F7179" s="330" t="inlineStr"/>
    </row>
    <row r="7180" ht="45" customHeight="1" s="496">
      <c r="A7180" s="330" t="n">
        <v>97084</v>
      </c>
      <c r="B7180" s="331" t="inlineStr">
        <is>
          <t>COMPACTAÇÃO MECÂNICA DE SOLO PARA EXECUÇÃO DE RADIER, PISO DE CONCRETO OU LAJE SOBRE SOLO, COM COMPACTADOR DE SOLOS TIPO PLACA VIBRATÓRIA. AF_09/2021</t>
        </is>
      </c>
      <c r="C7180" s="330" t="inlineStr">
        <is>
          <t>M2</t>
        </is>
      </c>
      <c r="D7180" s="330" t="n">
        <v>0.82</v>
      </c>
      <c r="E7180" s="330" t="n">
        <v>0.85</v>
      </c>
      <c r="F7180" s="330" t="inlineStr"/>
    </row>
    <row r="7181" ht="30" customHeight="1" s="496">
      <c r="A7181" s="330" t="n">
        <v>97096</v>
      </c>
      <c r="B7181" s="331" t="inlineStr">
        <is>
          <t>CONCRETAGEM DE RADIER, PISO DE CONCRETO OU LAJE SOBRE SOLO, FCK 30 MPA - LANÇAMENTO, ADENSAMENTO E ACABAMENTO. AF_09/2021</t>
        </is>
      </c>
      <c r="C7181" s="330" t="inlineStr">
        <is>
          <t>M3</t>
        </is>
      </c>
      <c r="D7181" s="330" t="n">
        <v>1076.26</v>
      </c>
      <c r="E7181" s="330" t="n">
        <v>1077.42</v>
      </c>
      <c r="F7181" s="330" t="inlineStr"/>
    </row>
    <row r="7182" ht="15" customHeight="1" s="496">
      <c r="A7182" s="330" t="n">
        <v>97082</v>
      </c>
      <c r="B7182" s="331" t="inlineStr">
        <is>
          <t>ESCAVAÇÃO MANUAL DE VIGA DE BORDA PARA RADIER. AF_09/2021</t>
        </is>
      </c>
      <c r="C7182" s="330" t="inlineStr">
        <is>
          <t>M3</t>
        </is>
      </c>
      <c r="D7182" s="330" t="n">
        <v>75.18000000000001</v>
      </c>
      <c r="E7182" s="330" t="n">
        <v>78.66</v>
      </c>
      <c r="F7182" s="330" t="inlineStr"/>
    </row>
    <row r="7183" ht="30" customHeight="1" s="496">
      <c r="A7183" s="330" t="n">
        <v>103076</v>
      </c>
      <c r="B7183" s="331" t="inlineStr">
        <is>
          <t>EXECUÇÃO DE LAJE SOBRE SOLO, ESPESSURA DE 10 CM, FCK = 30 MPA, COM USO DE FORMAS EM MADEIRA SERRADA. AF_09/2021</t>
        </is>
      </c>
      <c r="C7183" s="330" t="inlineStr">
        <is>
          <t>M2</t>
        </is>
      </c>
      <c r="D7183" s="330" t="n">
        <v>224.02</v>
      </c>
      <c r="E7183" s="330" t="n">
        <v>225.4</v>
      </c>
      <c r="F7183" s="330" t="inlineStr"/>
    </row>
    <row r="7184" ht="30" customHeight="1" s="496">
      <c r="A7184" s="330" t="n">
        <v>103077</v>
      </c>
      <c r="B7184" s="331" t="inlineStr">
        <is>
          <t>EXECUÇÃO DE LAJE SOBRE SOLO, ESPESSURA DE 15 CM, FCK = 30 MPA, COM USO DE FORMAS EM MADEIRA SERRADA. AF_09/2021</t>
        </is>
      </c>
      <c r="C7184" s="330" t="inlineStr">
        <is>
          <t>M2</t>
        </is>
      </c>
      <c r="D7184" s="330" t="n">
        <v>292.02</v>
      </c>
      <c r="E7184" s="330" t="n">
        <v>293.63</v>
      </c>
      <c r="F7184" s="330" t="inlineStr"/>
    </row>
    <row r="7185" ht="30" customHeight="1" s="496">
      <c r="A7185" s="330" t="n">
        <v>103078</v>
      </c>
      <c r="B7185" s="331" t="inlineStr">
        <is>
          <t>EXECUÇÃO DE LAJE SOBRE SOLO, ESPESSURA DE 20 CM, FCK = 30 MPA, COM USO DE FORMAS EM MADEIRA SERRADA. AF_09/2021</t>
        </is>
      </c>
      <c r="C7185" s="330" t="inlineStr">
        <is>
          <t>M2</t>
        </is>
      </c>
      <c r="D7185" s="330" t="n">
        <v>356.14</v>
      </c>
      <c r="E7185" s="330" t="n">
        <v>357.89</v>
      </c>
      <c r="F7185" s="330" t="inlineStr"/>
    </row>
    <row r="7186" ht="30" customHeight="1" s="496">
      <c r="A7186" s="330" t="n">
        <v>103079</v>
      </c>
      <c r="B7186" s="331" t="inlineStr">
        <is>
          <t>EXECUÇÃO DE LAJE SOBRE SOLO, ESPESSURA DE 25 CM, FCK = 30 MPA, COM USO DE FORMAS EM MADEIRA SERRADA. AF_09/2021</t>
        </is>
      </c>
      <c r="C7186" s="330" t="inlineStr">
        <is>
          <t>M2</t>
        </is>
      </c>
      <c r="D7186" s="330" t="n">
        <v>427.59</v>
      </c>
      <c r="E7186" s="330" t="n">
        <v>429.53</v>
      </c>
      <c r="F7186" s="330" t="inlineStr"/>
    </row>
    <row r="7187" ht="30" customHeight="1" s="496">
      <c r="A7187" s="330" t="n">
        <v>103080</v>
      </c>
      <c r="B7187" s="331" t="inlineStr">
        <is>
          <t>EXECUÇÃO DE LAJE SOBRE SOLO, ESPESSURA DE 30 CM, FCK = 30 MPA, COM USO DE FORMAS EM MADEIRA SERRADA. AF_09/2021</t>
        </is>
      </c>
      <c r="C7187" s="330" t="inlineStr">
        <is>
          <t>M2</t>
        </is>
      </c>
      <c r="D7187" s="330" t="n">
        <v>516.3099999999999</v>
      </c>
      <c r="E7187" s="330" t="n">
        <v>518.47</v>
      </c>
      <c r="F7187" s="330" t="inlineStr"/>
    </row>
    <row r="7188" ht="45" customHeight="1" s="496">
      <c r="A7188" s="330" t="n">
        <v>103075</v>
      </c>
      <c r="B7188" s="331" t="inlineStr">
        <is>
          <t>EXECUÇÃO DE PISO DE CONCRETO, COM ACABAMENTO SUPERFICIAL, ESPESSURA DE 15 CM, FCK = 30 MPA, COM USO DE FORMAS EM MADEIRA SERRADA. AF_09/2021</t>
        </is>
      </c>
      <c r="C7188" s="330" t="inlineStr">
        <is>
          <t>M2</t>
        </is>
      </c>
      <c r="D7188" s="330" t="n">
        <v>306.08</v>
      </c>
      <c r="E7188" s="330" t="n">
        <v>307.67</v>
      </c>
      <c r="F7188" s="330" t="inlineStr"/>
    </row>
    <row r="7189" ht="45" customHeight="1" s="496">
      <c r="A7189" s="330" t="n">
        <v>103074</v>
      </c>
      <c r="B7189" s="331" t="inlineStr">
        <is>
          <t>EXECUÇÃO DE PISO DE CONCRETO, SEM ACABAMENTO SUPERFICIAL, ESPESSURA DE 15 CM, FCK = 30 MPA, COM USO DE FORMAS EM MADEIRA SERRADA. AF_09/2021</t>
        </is>
      </c>
      <c r="C7189" s="330" t="inlineStr">
        <is>
          <t>M2</t>
        </is>
      </c>
      <c r="D7189" s="330" t="n">
        <v>268.26</v>
      </c>
      <c r="E7189" s="330" t="n">
        <v>269.71</v>
      </c>
      <c r="F7189" s="330" t="inlineStr"/>
    </row>
    <row r="7190" ht="30" customHeight="1" s="496">
      <c r="A7190" s="330" t="n">
        <v>97101</v>
      </c>
      <c r="B7190" s="331" t="inlineStr">
        <is>
          <t>EXECUÇÃO DE RADIER, ESPESSURA DE 10 CM, FCK = 30 MPA, COM USO DE FORMAS EM MADEIRA SERRADA. AF_09/2021</t>
        </is>
      </c>
      <c r="C7190" s="330" t="inlineStr">
        <is>
          <t>M2</t>
        </is>
      </c>
      <c r="D7190" s="330" t="n">
        <v>264.83</v>
      </c>
      <c r="E7190" s="330" t="n">
        <v>266.38</v>
      </c>
      <c r="F7190" s="330" t="inlineStr"/>
    </row>
    <row r="7191" ht="30" customHeight="1" s="496">
      <c r="A7191" s="330" t="n">
        <v>97102</v>
      </c>
      <c r="B7191" s="331" t="inlineStr">
        <is>
          <t>EXECUÇÃO DE RADIER, ESPESSURA DE 15 CM, FCK = 30 MPA, COM USO DE FORMAS EM MADEIRA SERRADA. AF_09/2021</t>
        </is>
      </c>
      <c r="C7191" s="330" t="inlineStr">
        <is>
          <t>M2</t>
        </is>
      </c>
      <c r="D7191" s="330" t="n">
        <v>332.83</v>
      </c>
      <c r="E7191" s="330" t="n">
        <v>334.61</v>
      </c>
      <c r="F7191" s="330" t="inlineStr"/>
    </row>
    <row r="7192" ht="30" customHeight="1" s="496">
      <c r="A7192" s="330" t="n">
        <v>97103</v>
      </c>
      <c r="B7192" s="331" t="inlineStr">
        <is>
          <t>EXECUÇÃO DE RADIER, ESPESSURA DE 20 CM, FCK = 30 MPA, COM USO DE FORMAS EM MADEIRA SERRADA. AF_09/2021</t>
        </is>
      </c>
      <c r="C7192" s="330" t="inlineStr">
        <is>
          <t>M2</t>
        </is>
      </c>
      <c r="D7192" s="330" t="n">
        <v>396.95</v>
      </c>
      <c r="E7192" s="330" t="n">
        <v>398.87</v>
      </c>
      <c r="F7192" s="330" t="inlineStr"/>
    </row>
    <row r="7193" ht="30" customHeight="1" s="496">
      <c r="A7193" s="330" t="n">
        <v>103072</v>
      </c>
      <c r="B7193" s="331" t="inlineStr">
        <is>
          <t>EXECUÇÃO DE RADIER, ESPESSURA DE 25 CM, FCK = 30 MPA, COM USO DE FORMAS EM MADEIRA SERRADA. AF_09/2021</t>
        </is>
      </c>
      <c r="C7193" s="330" t="inlineStr">
        <is>
          <t>M2</t>
        </is>
      </c>
      <c r="D7193" s="330" t="n">
        <v>468.4</v>
      </c>
      <c r="E7193" s="330" t="n">
        <v>470.51</v>
      </c>
      <c r="F7193" s="330" t="inlineStr"/>
    </row>
    <row r="7194" ht="30" customHeight="1" s="496">
      <c r="A7194" s="330" t="n">
        <v>103073</v>
      </c>
      <c r="B7194" s="331" t="inlineStr">
        <is>
          <t>EXECUÇÃO DE RADIER, ESPESSURA DE 30 CM, FCK = 30 MPA, COM USO DE FORMAS EM MADEIRA SERRADA. AF_09/2021</t>
        </is>
      </c>
      <c r="C7194" s="330" t="inlineStr">
        <is>
          <t>M2</t>
        </is>
      </c>
      <c r="D7194" s="330" t="n">
        <v>557.12</v>
      </c>
      <c r="E7194" s="330" t="n">
        <v>559.45</v>
      </c>
      <c r="F7194" s="330" t="inlineStr"/>
    </row>
    <row r="7195" ht="45" customHeight="1" s="496">
      <c r="A7195" s="330" t="n">
        <v>97086</v>
      </c>
      <c r="B7195" s="331" t="inlineStr">
        <is>
          <t>FABRICAÇÃO, MONTAGEM E DESMONTAGEM DE FORMA PARA RADIER, PISO DE CONCRETO OU LAJE SOBRE SOLO, EM MADEIRA SERRADA, 4 UTILIZAÇÕES. AF_09/2021</t>
        </is>
      </c>
      <c r="C7195" s="330" t="inlineStr">
        <is>
          <t>M2</t>
        </is>
      </c>
      <c r="D7195" s="330" t="n">
        <v>133.09</v>
      </c>
      <c r="E7195" s="330" t="n">
        <v>138.8</v>
      </c>
      <c r="F7195" s="330" t="inlineStr">
        <is>
          <t>AS</t>
        </is>
      </c>
    </row>
    <row r="7196" ht="30" customHeight="1" s="496">
      <c r="A7196" s="330" t="n">
        <v>104766</v>
      </c>
      <c r="B7196" s="331" t="inlineStr">
        <is>
          <t>CHUMBAMENTO LINEAR EM ALVENARIA PARA ELETRODUTOS COM DIÂMETROS MENORES OU IGUAIS A 40 MM. AF_09/2023</t>
        </is>
      </c>
      <c r="C7196" s="330" t="inlineStr">
        <is>
          <t>M</t>
        </is>
      </c>
      <c r="D7196" s="330" t="n">
        <v>22.03</v>
      </c>
      <c r="E7196" s="330" t="n">
        <v>23.11</v>
      </c>
      <c r="F7196" s="330" t="inlineStr"/>
    </row>
    <row r="7197" ht="45" customHeight="1" s="496">
      <c r="A7197" s="330" t="n">
        <v>90467</v>
      </c>
      <c r="B7197" s="331" t="inlineStr">
        <is>
          <t>CHUMBAMENTO LINEAR EM ALVENARIA PARA RAMAIS/DISTRIBUIÇÃO DE INSTALAÇÕES HIDRÁULICAS COM DIÂMETROS MAIORES QUE 40 MM E MENORES OU IGUAIS A 75 MM. AF_09/2023</t>
        </is>
      </c>
      <c r="C7197" s="330" t="inlineStr">
        <is>
          <t>M</t>
        </is>
      </c>
      <c r="D7197" s="330" t="n">
        <v>26.45</v>
      </c>
      <c r="E7197" s="330" t="n">
        <v>27.57</v>
      </c>
      <c r="F7197" s="330" t="inlineStr"/>
    </row>
    <row r="7198" ht="45" customHeight="1" s="496">
      <c r="A7198" s="330" t="n">
        <v>90466</v>
      </c>
      <c r="B7198" s="331" t="inlineStr">
        <is>
          <t>CHUMBAMENTO LINEAR EM ALVENARIA PARA RAMAIS/DISTRIBUIÇÃO DE INSTALAÇÕES HIDRÁULICAS COM DIÂMETROS MENORES OU IGUAIS A 40 MM. AF_09/2023</t>
        </is>
      </c>
      <c r="C7198" s="330" t="inlineStr">
        <is>
          <t>M</t>
        </is>
      </c>
      <c r="D7198" s="330" t="n">
        <v>17.59</v>
      </c>
      <c r="E7198" s="330" t="n">
        <v>18.33</v>
      </c>
      <c r="F7198" s="330" t="inlineStr"/>
    </row>
    <row r="7199" ht="45" customHeight="1" s="496">
      <c r="A7199" s="330" t="n">
        <v>90469</v>
      </c>
      <c r="B7199" s="331" t="inlineStr">
        <is>
          <t>CHUMBAMENTO LINEAR EM CONTRAPISO PARA RAMAIS/DISTRIBUIÇÃO DE INSTALAÇÕES HIDRÁULICAS COM DIÂMETROS MAIORES QUE 40 MM E MENORES OU IGUAIS A 75 MM. AF_09/2023</t>
        </is>
      </c>
      <c r="C7199" s="330" t="inlineStr">
        <is>
          <t>M</t>
        </is>
      </c>
      <c r="D7199" s="330" t="n">
        <v>13.44</v>
      </c>
      <c r="E7199" s="330" t="n">
        <v>13.89</v>
      </c>
      <c r="F7199" s="330" t="inlineStr"/>
    </row>
    <row r="7200" ht="45" customHeight="1" s="496">
      <c r="A7200" s="330" t="n">
        <v>90470</v>
      </c>
      <c r="B7200" s="331" t="inlineStr">
        <is>
          <t>CHUMBAMENTO LINEAR EM CONTRAPISO PARA RAMAIS/DISTRIBUIÇÃO DE INSTALAÇÕES HIDRÁULICAS COM DIÂMETROS MAIORES QUE 75 MM E MENORES OU IGUAIS A 100 MM. AF_09/2023</t>
        </is>
      </c>
      <c r="C7200" s="330" t="inlineStr">
        <is>
          <t>M</t>
        </is>
      </c>
      <c r="D7200" s="330" t="n">
        <v>17.91</v>
      </c>
      <c r="E7200" s="330" t="n">
        <v>18.49</v>
      </c>
      <c r="F7200" s="330" t="inlineStr"/>
    </row>
    <row r="7201" ht="45" customHeight="1" s="496">
      <c r="A7201" s="330" t="n">
        <v>90468</v>
      </c>
      <c r="B7201" s="331" t="inlineStr">
        <is>
          <t>CHUMBAMENTO LINEAR EM CONTRAPISO PARA RAMAIS/DISTRIBUIÇÃO DE INSTALAÇÕES HIDRÁULICAS COM DIÂMETROS MENORES OU IGUAIS A 40 MM. AF_09/2023</t>
        </is>
      </c>
      <c r="C7201" s="330" t="inlineStr">
        <is>
          <t>M</t>
        </is>
      </c>
      <c r="D7201" s="330" t="n">
        <v>8.85</v>
      </c>
      <c r="E7201" s="330" t="n">
        <v>9.140000000000001</v>
      </c>
      <c r="F7201" s="330" t="inlineStr"/>
    </row>
    <row r="7202" ht="30" customHeight="1" s="496">
      <c r="A7202" s="330" t="n">
        <v>91188</v>
      </c>
      <c r="B7202" s="331" t="inlineStr">
        <is>
          <t>CHUMBAMENTO PONTUAL DE ABERTURA EM LAJE COM PASSAGEM DE 1 TUBO COM DIÂMETRO DE 50 MM. AF_09/2023</t>
        </is>
      </c>
      <c r="C7202" s="330" t="inlineStr">
        <is>
          <t>UN</t>
        </is>
      </c>
      <c r="D7202" s="330" t="n">
        <v>15.1</v>
      </c>
      <c r="E7202" s="330" t="n">
        <v>15.69</v>
      </c>
      <c r="F7202" s="330" t="inlineStr"/>
    </row>
    <row r="7203" ht="30" customHeight="1" s="496">
      <c r="A7203" s="330" t="n">
        <v>91189</v>
      </c>
      <c r="B7203" s="331" t="inlineStr">
        <is>
          <t>CHUMBAMENTO PONTUAL DE ABERTURA EM LAJE COM PASSAGEM DE 5 TUBOS COM DIÂMETROS DE 50 MM. AF_09/2023</t>
        </is>
      </c>
      <c r="C7203" s="330" t="inlineStr">
        <is>
          <t>UN</t>
        </is>
      </c>
      <c r="D7203" s="330" t="n">
        <v>85.03</v>
      </c>
      <c r="E7203" s="330" t="n">
        <v>87.45999999999999</v>
      </c>
      <c r="F7203" s="330" t="inlineStr"/>
    </row>
    <row r="7204" ht="30" customHeight="1" s="496">
      <c r="A7204" s="330" t="n">
        <v>91192</v>
      </c>
      <c r="B7204" s="331" t="inlineStr">
        <is>
          <t>CHUMBAMENTO PONTUAL EM PASSAGEM DE TUBO COM DIÂMETRO MAIOR QUE 75 MM E MENORES OU IGUAIS A 150 MM. AF_09/2023</t>
        </is>
      </c>
      <c r="C7204" s="330" t="inlineStr">
        <is>
          <t>UN</t>
        </is>
      </c>
      <c r="D7204" s="330" t="n">
        <v>25.99</v>
      </c>
      <c r="E7204" s="330" t="n">
        <v>26.66</v>
      </c>
      <c r="F7204" s="330" t="inlineStr"/>
    </row>
    <row r="7205" ht="30" customHeight="1" s="496">
      <c r="A7205" s="330" t="n">
        <v>91190</v>
      </c>
      <c r="B7205" s="331" t="inlineStr">
        <is>
          <t>CHUMBAMENTO PONTUAL EM PASSAGEM DE TUBO COM DIÂMETRO MENOR OU IGUAL A 40 MM. AF_09/2023</t>
        </is>
      </c>
      <c r="C7205" s="330" t="inlineStr">
        <is>
          <t>UN</t>
        </is>
      </c>
      <c r="D7205" s="330" t="n">
        <v>12.25</v>
      </c>
      <c r="E7205" s="330" t="n">
        <v>12.7</v>
      </c>
      <c r="F7205" s="330" t="inlineStr"/>
    </row>
    <row r="7206" ht="30" customHeight="1" s="496">
      <c r="A7206" s="330" t="n">
        <v>91191</v>
      </c>
      <c r="B7206" s="331" t="inlineStr">
        <is>
          <t>CHUMBAMENTO PONTUAL EM PASSAGEM DE TUBO COM DIÂMETROS ENTRE 40 MM E 75 MM. AF_09/2023</t>
        </is>
      </c>
      <c r="C7206" s="330" t="inlineStr">
        <is>
          <t>UN</t>
        </is>
      </c>
      <c r="D7206" s="330" t="n">
        <v>17.18</v>
      </c>
      <c r="E7206" s="330" t="n">
        <v>17.7</v>
      </c>
      <c r="F7206" s="330" t="inlineStr"/>
    </row>
    <row r="7207" ht="45" customHeight="1" s="496">
      <c r="A7207" s="330" t="n">
        <v>95541</v>
      </c>
      <c r="B7207" s="331" t="inlineStr">
        <is>
          <t>FIXAÇÃO DE DUTOS FLEXÍVEIS CIRCULARES, DIÂMETRO 109 MM OU 4", COM ABRAÇADEIRA METÁLICA FLEXÍVEL FIXADA DIRETAMENTE NA LAJE, SOMENTE MÃO DE OBRA. AF_09/2023</t>
        </is>
      </c>
      <c r="C7207" s="330" t="inlineStr">
        <is>
          <t>UN</t>
        </is>
      </c>
      <c r="D7207" s="330" t="n">
        <v>28.54</v>
      </c>
      <c r="E7207" s="330" t="n">
        <v>30.08</v>
      </c>
      <c r="F7207" s="330" t="inlineStr"/>
    </row>
    <row r="7208" ht="45" customHeight="1" s="496">
      <c r="A7208" s="330" t="n">
        <v>104785</v>
      </c>
      <c r="B7208" s="331" t="inlineStr">
        <is>
          <t>FIXAÇÃO DE ELETRODUTOS, DIÂMETROS MENORES OU IGUAIS A 40 MM, COM ABRAÇADEIRA METÁLICA RÍGIDA TIPO D COM PARAFUSO DE FIXAÇÃO 1 1/4", FIXADA DIRETAMENTE NA LAJE OU PAREDE. AF_09/2023</t>
        </is>
      </c>
      <c r="C7208" s="330" t="inlineStr">
        <is>
          <t>M</t>
        </is>
      </c>
      <c r="D7208" s="330" t="n">
        <v>17.54</v>
      </c>
      <c r="E7208" s="330" t="n">
        <v>18.1</v>
      </c>
      <c r="F7208" s="330" t="inlineStr"/>
    </row>
    <row r="7209" ht="45" customHeight="1" s="496">
      <c r="A7209" s="330" t="n">
        <v>91166</v>
      </c>
      <c r="B7209" s="331" t="inlineStr">
        <is>
          <t>FIXAÇÃO DE TUBOS HORIZONTAIS DE PEX OU MULTICAMADAS, DIÂMETROS IGUAIS OU INFERIORES A 40 MM, COM ABRAÇADEIRA PLÁSTICA FIXADA EM LAJE. AF_09/2023_PE</t>
        </is>
      </c>
      <c r="C7209" s="330" t="inlineStr">
        <is>
          <t>M</t>
        </is>
      </c>
      <c r="D7209" s="330" t="n">
        <v>4.41</v>
      </c>
      <c r="E7209" s="330" t="n">
        <v>4.53</v>
      </c>
      <c r="F7209" s="330" t="inlineStr"/>
    </row>
    <row r="7210" ht="45" customHeight="1" s="496">
      <c r="A7210" s="330" t="n">
        <v>91167</v>
      </c>
      <c r="B7210" s="331" t="inlineStr">
        <is>
          <t>FIXAÇÃO DE TUBOS HORIZONTAIS DE PPR DIÂMETROS MENORES OU IGUAIS A 40 MM COM ABRAÇADEIRA METÁLICA RÍGIDA TIPO U PERFIL 1 1/4", FIXADA EM PERFILADO EM LAJE. AF_09/2023_PS</t>
        </is>
      </c>
      <c r="C7210" s="330" t="inlineStr">
        <is>
          <t>M</t>
        </is>
      </c>
      <c r="D7210" s="330" t="n">
        <v>11.68</v>
      </c>
      <c r="E7210" s="330" t="n">
        <v>12.08</v>
      </c>
      <c r="F7210" s="330" t="inlineStr"/>
    </row>
    <row r="7211" ht="45" customHeight="1" s="496">
      <c r="A7211" s="330" t="n">
        <v>91176</v>
      </c>
      <c r="B7211" s="331" t="inlineStr">
        <is>
          <t>FIXAÇÃO DE TUBOS HORIZONTAIS DE PPR DIÂMETROS MENORES OU IGUAIS A 40 MM, COM ABRAÇADEIRA METÁLICA RÍGIDA TIPO D COM PARAFUSO DE FIXAÇÃO 1 1/4", FIXADA DIRETAMENTE NA LAJE OU PAREDE. AF_09/2023</t>
        </is>
      </c>
      <c r="C7211" s="330" t="inlineStr">
        <is>
          <t>M</t>
        </is>
      </c>
      <c r="D7211" s="330" t="n">
        <v>21.68</v>
      </c>
      <c r="E7211" s="330" t="n">
        <v>22.21</v>
      </c>
      <c r="F7211" s="330" t="inlineStr"/>
    </row>
    <row r="7212" ht="45" customHeight="1" s="496">
      <c r="A7212" s="330" t="n">
        <v>91182</v>
      </c>
      <c r="B7212" s="331" t="inlineStr">
        <is>
          <t>FIXAÇÃO DE TUBOS HORIZONTAIS DE PPR, DIÂMETROS MENORES OU IGUAIS A 40 MM, COM ABRAÇADEIRA METÁLICA FLEXÍVEL 18 MM, FIXADA DIRETAMENTE NA LAJE. AF_09/2023</t>
        </is>
      </c>
      <c r="C7212" s="330" t="inlineStr">
        <is>
          <t>M</t>
        </is>
      </c>
      <c r="D7212" s="330" t="n">
        <v>27.11</v>
      </c>
      <c r="E7212" s="330" t="n">
        <v>28.37</v>
      </c>
      <c r="F7212" s="330" t="inlineStr">
        <is>
          <t>AS</t>
        </is>
      </c>
    </row>
    <row r="7213" ht="60" customHeight="1" s="496">
      <c r="A7213" s="330" t="n">
        <v>91186</v>
      </c>
      <c r="B7213" s="331" t="inlineStr">
        <is>
          <t>FIXAÇÃO DE TUBOS HORIZONTAIS DE PVC ÁGUA, PVC ESGOTO, PVC ÁGUA PLUVIAL, CPVC, PPR, COBRE OU AÇO, DIÂMETROS MAIORES QUE 40 MM E MENORES OU IGUAIS A 75 MM, COM ABRAÇADEIRA METÁLICA FLEXÍVEL 18 MM, FIXADA DIRETAMENTE NA LAJE. AF_09/2023</t>
        </is>
      </c>
      <c r="C7213" s="330" t="inlineStr">
        <is>
          <t>M</t>
        </is>
      </c>
      <c r="D7213" s="330" t="n">
        <v>29.92</v>
      </c>
      <c r="E7213" s="330" t="n">
        <v>31.31</v>
      </c>
      <c r="F7213" s="330" t="inlineStr">
        <is>
          <t>AS</t>
        </is>
      </c>
    </row>
    <row r="7214" ht="60" customHeight="1" s="496">
      <c r="A7214" s="330" t="n">
        <v>91171</v>
      </c>
      <c r="B7214" s="331" t="inlineStr">
        <is>
          <t>FIXAÇÃO DE TUBOS HORIZONTAIS DE PVC ÁGUA, PVC ESGOTO, PVC ÁGUA PLUVIAL, CPVC, PPR, COBRE OU AÇO, DIÂMETROS MAIORES QUE 40 MM E MENORES OU IGUAIS A 75 MM, COM ABRAÇADEIRA METÁLICA RÍGIDA TIPO U PERFIL 2 1/2", FIXADA EM PERFILADO EM LAJE. AF_09/2023_PS</t>
        </is>
      </c>
      <c r="C7214" s="330" t="inlineStr">
        <is>
          <t>M</t>
        </is>
      </c>
      <c r="D7214" s="330" t="n">
        <v>19.85</v>
      </c>
      <c r="E7214" s="330" t="n">
        <v>20.45</v>
      </c>
      <c r="F7214" s="330" t="inlineStr"/>
    </row>
    <row r="7215" ht="60" customHeight="1" s="496">
      <c r="A7215" s="330" t="n">
        <v>91187</v>
      </c>
      <c r="B7215" s="331" t="inlineStr">
        <is>
          <t>FIXAÇÃO DE TUBOS HORIZONTAIS DE PVC ÁGUA, PVC ESGOTO, PVC ÁGUA PLUVIAL, CPVC, PPR, COBRE OU AÇO, DIÂMETROS MAIORES QUE 75 MM E MENORES OU IGUAIS A 100 MM, COM ABRAÇADEIRA METÁLICA FLEXÍVEL 18 MM, FIXADA DIRETAMENTE NA LAJE. AF_09/2023</t>
        </is>
      </c>
      <c r="C7215" s="330" t="inlineStr">
        <is>
          <t>M</t>
        </is>
      </c>
      <c r="D7215" s="330" t="n">
        <v>26.94</v>
      </c>
      <c r="E7215" s="330" t="n">
        <v>28.21</v>
      </c>
      <c r="F7215" s="330" t="inlineStr">
        <is>
          <t>AS</t>
        </is>
      </c>
    </row>
    <row r="7216" ht="60" customHeight="1" s="496">
      <c r="A7216" s="330" t="n">
        <v>91172</v>
      </c>
      <c r="B7216" s="331" t="inlineStr">
        <is>
          <t>FIXAÇÃO DE TUBOS HORIZONTAIS DE PVC ÁGUA, PVC ESGOTO, PVC ÁGUA PLUVIAL, CPVC, PPR, COBRE OU AÇO, DIÂMETROS MAIORES QUE 75 MM E MENORES OU IGUAIS A 100 MM, COM ABRAÇADEIRA METÁLICA RÍGIDA TIPO U PERFIL 4", FIXADA EM PERFILADO EM LAJE. AF_09/2023_PS</t>
        </is>
      </c>
      <c r="C7216" s="330" t="inlineStr">
        <is>
          <t>M</t>
        </is>
      </c>
      <c r="D7216" s="330" t="n">
        <v>24.9</v>
      </c>
      <c r="E7216" s="330" t="n">
        <v>25.59</v>
      </c>
      <c r="F7216" s="330" t="inlineStr"/>
    </row>
    <row r="7217" ht="60" customHeight="1" s="496">
      <c r="A7217" s="330" t="n">
        <v>91185</v>
      </c>
      <c r="B7217" s="331" t="inlineStr">
        <is>
          <t>FIXAÇÃO DE TUBOS HORIZONTAIS DE PVC ÁGUA, PVC ESGOTO, PVC ÁGUA PLUVIAL, CPVC, PPR, COBRE OU AÇO, DIÂMETROS MENORES OU IGUAIS A 40 MM, COM ABRAÇADEIRA METÁLICA FLEXÍVEL 18 MM, FIXADA DIRETAMENTE NA LAJE. AF_09/2023</t>
        </is>
      </c>
      <c r="C7217" s="330" t="inlineStr">
        <is>
          <t>M</t>
        </is>
      </c>
      <c r="D7217" s="330" t="n">
        <v>27.11</v>
      </c>
      <c r="E7217" s="330" t="n">
        <v>28.37</v>
      </c>
      <c r="F7217" s="330" t="inlineStr">
        <is>
          <t>AS</t>
        </is>
      </c>
    </row>
    <row r="7218" ht="60" customHeight="1" s="496">
      <c r="A7218" s="330" t="n">
        <v>91170</v>
      </c>
      <c r="B7218" s="331" t="inlineStr">
        <is>
          <t>FIXAÇÃO DE TUBOS HORIZONTAIS DE PVC ÁGUA, PVC ESGOTO, PVC ÁGUA PLUVIAL, CPVC, PPR, COBRE OU AÇO, DIÂMETROS MENORES OU IGUAIS A 40 MM, COM ABRAÇADEIRA METÁLICA RÍGIDA TIPO U PERFIL 1 1/4", FIXADA EM PERFILADO EM LAJE. AF_09/2023_PS</t>
        </is>
      </c>
      <c r="C7218" s="330" t="inlineStr">
        <is>
          <t>M</t>
        </is>
      </c>
      <c r="D7218" s="330" t="n">
        <v>11.68</v>
      </c>
      <c r="E7218" s="330" t="n">
        <v>12.08</v>
      </c>
      <c r="F7218" s="330" t="inlineStr">
        <is>
          <t>AS</t>
        </is>
      </c>
    </row>
    <row r="7219" ht="60" customHeight="1" s="496">
      <c r="A7219" s="330" t="n">
        <v>91180</v>
      </c>
      <c r="B7219" s="331" t="inlineStr">
        <is>
          <t>FIXAÇÃO DE TUBOS HORIZONTAIS DE PVC ÁGUA/PVC ESGOTO/PVC PLUVIAL/CPVC/PPR/COBRE OU AÇO, DIÂMETROS MAIORES QUE 40 MM E MENORES OU IGUAIS A 75 MM, COM ABRAÇADEIRA TIPO D COM PARAFUSO DE FIXAÇÃO 2 1/2", FIXADA DIRETAMENTE NA LAJE OU PAREDE. AF_09/2023</t>
        </is>
      </c>
      <c r="C7219" s="330" t="inlineStr">
        <is>
          <t>M</t>
        </is>
      </c>
      <c r="D7219" s="330" t="n">
        <v>29.24</v>
      </c>
      <c r="E7219" s="330" t="n">
        <v>29.96</v>
      </c>
      <c r="F7219" s="330" t="inlineStr"/>
    </row>
    <row r="7220" ht="75" customHeight="1" s="496">
      <c r="A7220" s="330" t="n">
        <v>91181</v>
      </c>
      <c r="B7220" s="331" t="inlineStr">
        <is>
          <t>FIXAÇÃO DE TUBOS HORIZONTAIS DE PVC ÁGUA/PVC ESGOTO/PVC PLUVIAL/CPVC/PPR/COBRE OU AÇO, DIÂMETROS MAIORES QUE 75 MM E MENORES OU IGUAIS A 100 MM, COM ABRAÇADEIRA TIPO D COM PARAFUSO DE FIXAÇÃO 4", FIXADA DIRETAMENTE NA LAJE OU PAREDE. AF_09/2023</t>
        </is>
      </c>
      <c r="C7220" s="330" t="inlineStr">
        <is>
          <t>M</t>
        </is>
      </c>
      <c r="D7220" s="330" t="n">
        <v>30.85</v>
      </c>
      <c r="E7220" s="330" t="n">
        <v>31.62</v>
      </c>
      <c r="F7220" s="330" t="inlineStr"/>
    </row>
    <row r="7221" ht="60" customHeight="1" s="496">
      <c r="A7221" s="330" t="n">
        <v>91179</v>
      </c>
      <c r="B7221" s="331" t="inlineStr">
        <is>
          <t>FIXAÇÃO DE TUBOS HORIZONTAIS DE PVC ÁGUA/PVC ESGOTO/PVC PLUVIAL/CPVC/PPR/COBRE OU AÇO, DIÂMETROS MENORES OU IGUAIS A 40 MM, COM ABRAÇADEIRA METÁLICA RÍGIDA TIPO D COM PARAFUSO DE FIXAÇÃO 1 1/4", FIXADA DIRETAMENTE NA LAJE OU PAREDE. AF_09/2023</t>
        </is>
      </c>
      <c r="C7221" s="330" t="inlineStr">
        <is>
          <t>M</t>
        </is>
      </c>
      <c r="D7221" s="330" t="n">
        <v>21.68</v>
      </c>
      <c r="E7221" s="330" t="n">
        <v>22.21</v>
      </c>
      <c r="F7221" s="330" t="inlineStr"/>
    </row>
    <row r="7222" ht="60" customHeight="1" s="496">
      <c r="A7222" s="330" t="n">
        <v>91174</v>
      </c>
      <c r="B7222" s="331" t="inlineStr">
        <is>
          <t>FIXAÇÃO DE TUBOS VERTICAIS DE PVC ÁGUA, PVC ESGOTO, PVC ÁGUA PLUVIAL, CPVC, PPR, COBRE OU AÇO, DIÂMETROS MAIORES QUE 40 MM E MENORES OU IGUAIS A 75 MM, COM ABRAÇADEIRA METÁLICA RÍGIDA TIPO U PERFIL 2 1/2", FIXADA EM PERFILADO EM PAREDE. AF_09/2023_PS</t>
        </is>
      </c>
      <c r="C7222" s="330" t="inlineStr">
        <is>
          <t>M</t>
        </is>
      </c>
      <c r="D7222" s="330" t="n">
        <v>7.93</v>
      </c>
      <c r="E7222" s="330" t="n">
        <v>8.17</v>
      </c>
      <c r="F7222" s="330" t="inlineStr"/>
    </row>
    <row r="7223" ht="60" customHeight="1" s="496">
      <c r="A7223" s="330" t="n">
        <v>91175</v>
      </c>
      <c r="B7223" s="331" t="inlineStr">
        <is>
          <t>FIXAÇÃO DE TUBOS VERTICAIS DE PVC ÁGUA, PVC ESGOTO, PVC ÁGUA PLUVIAL, CPVC, PPR, COBRE OU AÇO, DIÂMETROS MAIORES QUE 75 MM E MENORES OU IGUAIS A 100 MM, COM ABRAÇADEIRA METÁLICA RÍGIDA TIPO U PERFIL 4", FIXADA EM PERFILADO EM PAREDE. AF_09/2023_PS</t>
        </is>
      </c>
      <c r="C7223" s="330" t="inlineStr">
        <is>
          <t>M</t>
        </is>
      </c>
      <c r="D7223" s="330" t="n">
        <v>13.44</v>
      </c>
      <c r="E7223" s="330" t="n">
        <v>13.81</v>
      </c>
      <c r="F7223" s="330" t="inlineStr"/>
    </row>
    <row r="7224" ht="60" customHeight="1" s="496">
      <c r="A7224" s="330" t="n">
        <v>91173</v>
      </c>
      <c r="B7224" s="331" t="inlineStr">
        <is>
          <t>FIXAÇÃO DE TUBOS VERTICAIS DE PVC ÁGUA, PVC ESGOTO, PVC ÁGUA PLUVIAL, CPVC, PPR, COBRE OU AÇO, DIÂMETROS MENORES OU IGUAIS A 40 MM, COM ABRAÇADEIRA METÁLICA RÍGIDA TIPO U PERFIL 1 1/4", FIXADA EM PERFILADO EM PAREDE. AF_09/2023_PS</t>
        </is>
      </c>
      <c r="C7224" s="330" t="inlineStr">
        <is>
          <t>M</t>
        </is>
      </c>
      <c r="D7224" s="330" t="n">
        <v>4.35</v>
      </c>
      <c r="E7224" s="330" t="n">
        <v>4.51</v>
      </c>
      <c r="F7224" s="330" t="inlineStr"/>
    </row>
    <row r="7225" ht="45" customHeight="1" s="496">
      <c r="A7225" s="330" t="n">
        <v>104759</v>
      </c>
      <c r="B7225" s="331" t="inlineStr">
        <is>
          <t>FURO MANUAL EM ALVENARIA, PARA INSTALAÇÕES ELÉTRICAS, DIÂMETROS MAIORES QUE 40 MM E MENORES OU IGUAIS A 75 MM. AF_09/2023</t>
        </is>
      </c>
      <c r="C7225" s="330" t="inlineStr">
        <is>
          <t>UN</t>
        </is>
      </c>
      <c r="D7225" s="330" t="n">
        <v>58.75</v>
      </c>
      <c r="E7225" s="330" t="n">
        <v>62.15</v>
      </c>
      <c r="F7225" s="330" t="inlineStr"/>
    </row>
    <row r="7226" ht="45" customHeight="1" s="496">
      <c r="A7226" s="330" t="n">
        <v>104760</v>
      </c>
      <c r="B7226" s="331" t="inlineStr">
        <is>
          <t>FURO MANUAL EM ALVENARIA, PARA INSTALAÇÕES ELÉTRICAS, DIÂMETROS MAIORES QUE 75 MM E MENORES OU IGUAIS A 100 MM. AF_09/2023</t>
        </is>
      </c>
      <c r="C7226" s="330" t="inlineStr">
        <is>
          <t>UN</t>
        </is>
      </c>
      <c r="D7226" s="330" t="n">
        <v>85.8</v>
      </c>
      <c r="E7226" s="330" t="n">
        <v>90.76000000000001</v>
      </c>
      <c r="F7226" s="330" t="inlineStr"/>
    </row>
    <row r="7227" ht="30" customHeight="1" s="496">
      <c r="A7227" s="330" t="n">
        <v>104758</v>
      </c>
      <c r="B7227" s="331" t="inlineStr">
        <is>
          <t>FURO MANUAL EM ALVENARIA, PARA INSTALAÇÕES ELÉTRICAS, DIÂMETROS MENORES OU IGUAIS A 40 MM. AF_09/2023</t>
        </is>
      </c>
      <c r="C7227" s="330" t="inlineStr">
        <is>
          <t>UN</t>
        </is>
      </c>
      <c r="D7227" s="330" t="n">
        <v>22.04</v>
      </c>
      <c r="E7227" s="330" t="n">
        <v>23.32</v>
      </c>
      <c r="F7227" s="330" t="inlineStr"/>
    </row>
    <row r="7228" ht="45" customHeight="1" s="496">
      <c r="A7228" s="330" t="n">
        <v>90437</v>
      </c>
      <c r="B7228" s="331" t="inlineStr">
        <is>
          <t>FURO MANUAL EM ALVENARIA, PARA INSTALAÇÕES HIDRÁULICAS, DIÂMETROS MAIORES QUE 40 MM E MENORES OU IGUAIS A 75 MM. AF_09/2023</t>
        </is>
      </c>
      <c r="C7228" s="330" t="inlineStr">
        <is>
          <t>UN</t>
        </is>
      </c>
      <c r="D7228" s="330" t="n">
        <v>44.53</v>
      </c>
      <c r="E7228" s="330" t="n">
        <v>46.84</v>
      </c>
      <c r="F7228" s="330" t="inlineStr"/>
    </row>
    <row r="7229" ht="45" customHeight="1" s="496">
      <c r="A7229" s="330" t="n">
        <v>90438</v>
      </c>
      <c r="B7229" s="331" t="inlineStr">
        <is>
          <t>FURO MANUAL EM ALVENARIA, PARA INSTALAÇÕES HIDRÁULICAS, DIÂMETROS MAIORES QUE 75 MM E MENORES OU IGUAIS A 100 MM. AF_09/2023</t>
        </is>
      </c>
      <c r="C7229" s="330" t="inlineStr">
        <is>
          <t>UN</t>
        </is>
      </c>
      <c r="D7229" s="330" t="n">
        <v>65.03</v>
      </c>
      <c r="E7229" s="330" t="n">
        <v>68.41</v>
      </c>
      <c r="F7229" s="330" t="inlineStr"/>
    </row>
    <row r="7230" ht="30" customHeight="1" s="496">
      <c r="A7230" s="330" t="n">
        <v>90436</v>
      </c>
      <c r="B7230" s="331" t="inlineStr">
        <is>
          <t>FURO MANUAL EM ALVENARIA, PARA INSTALAÇÕES HIDRÁULICAS, DIÂMETROS MENORES OU IGUAIS A 40 MM. AF_09/2023</t>
        </is>
      </c>
      <c r="C7230" s="330" t="inlineStr">
        <is>
          <t>UN</t>
        </is>
      </c>
      <c r="D7230" s="330" t="n">
        <v>16.7</v>
      </c>
      <c r="E7230" s="330" t="n">
        <v>17.57</v>
      </c>
      <c r="F7230" s="330" t="inlineStr"/>
    </row>
    <row r="7231" ht="45" customHeight="1" s="496">
      <c r="A7231" s="330" t="n">
        <v>104770</v>
      </c>
      <c r="B7231" s="331" t="inlineStr">
        <is>
          <t>FURO MECANIZADO EM ALVENARIA, PARA INSTALAÇÕES ELÉTRICAS, DIÂMETROS MAIORES QUE 40 MM E MENORES OU IGUAIS A 75 MM. AF_09/2023</t>
        </is>
      </c>
      <c r="C7231" s="330" t="inlineStr">
        <is>
          <t>UN</t>
        </is>
      </c>
      <c r="D7231" s="330" t="n">
        <v>2.49</v>
      </c>
      <c r="E7231" s="330" t="n">
        <v>2.63</v>
      </c>
      <c r="F7231" s="330" t="inlineStr"/>
    </row>
    <row r="7232" ht="45" customHeight="1" s="496">
      <c r="A7232" s="330" t="n">
        <v>104772</v>
      </c>
      <c r="B7232" s="331" t="inlineStr">
        <is>
          <t>FURO MECANIZADO EM ALVENARIA, PARA INSTALAÇÕES ELÉTRICAS, DIÂMETROS MAIORES QUE 75 MM E MENORES OU IGUAIS A 100 MM. AF_09/2023</t>
        </is>
      </c>
      <c r="C7232" s="330" t="inlineStr">
        <is>
          <t>UN</t>
        </is>
      </c>
      <c r="D7232" s="330" t="n">
        <v>3.64</v>
      </c>
      <c r="E7232" s="330" t="n">
        <v>3.85</v>
      </c>
      <c r="F7232" s="330" t="inlineStr"/>
    </row>
    <row r="7233" ht="30" customHeight="1" s="496">
      <c r="A7233" s="330" t="n">
        <v>104768</v>
      </c>
      <c r="B7233" s="331" t="inlineStr">
        <is>
          <t>FURO MECANIZADO EM ALVENARIA, PARA INSTALAÇÕES ELÉTRICAS, DIÂMETROS MENORES OU IGUAIS A 40 MM. AF_09/2023</t>
        </is>
      </c>
      <c r="C7233" s="330" t="inlineStr">
        <is>
          <t>UN</t>
        </is>
      </c>
      <c r="D7233" s="330" t="n">
        <v>0.93</v>
      </c>
      <c r="E7233" s="330" t="n">
        <v>0.99</v>
      </c>
      <c r="F7233" s="330" t="inlineStr"/>
    </row>
    <row r="7234" ht="45" customHeight="1" s="496">
      <c r="A7234" s="330" t="n">
        <v>104769</v>
      </c>
      <c r="B7234" s="331" t="inlineStr">
        <is>
          <t>FURO MECANIZADO EM ALVENARIA, PARA INSTALAÇÕES HIDRÁULICAS, DIÂMETROS MAIORES QUE 40 MM E MENORES OU IGUAIS A 75 MM. AF_09/2023</t>
        </is>
      </c>
      <c r="C7234" s="330" t="inlineStr">
        <is>
          <t>UN</t>
        </is>
      </c>
      <c r="D7234" s="330" t="n">
        <v>1.89</v>
      </c>
      <c r="E7234" s="330" t="n">
        <v>1.99</v>
      </c>
      <c r="F7234" s="330" t="inlineStr"/>
    </row>
    <row r="7235" ht="45" customHeight="1" s="496">
      <c r="A7235" s="330" t="n">
        <v>104771</v>
      </c>
      <c r="B7235" s="331" t="inlineStr">
        <is>
          <t>FURO MECANIZADO EM ALVENARIA, PARA INSTALAÇÕES HIDRÁULICAS, DIÂMETROS MAIORES QUE 75 MM E MENORES OU IGUAIS A 100 MM. AF_09/2023</t>
        </is>
      </c>
      <c r="C7235" s="330" t="inlineStr">
        <is>
          <t>UN</t>
        </is>
      </c>
      <c r="D7235" s="330" t="n">
        <v>2.76</v>
      </c>
      <c r="E7235" s="330" t="n">
        <v>2.89</v>
      </c>
      <c r="F7235" s="330" t="inlineStr"/>
    </row>
    <row r="7236" ht="30" customHeight="1" s="496">
      <c r="A7236" s="330" t="n">
        <v>104767</v>
      </c>
      <c r="B7236" s="331" t="inlineStr">
        <is>
          <t>FURO MECANIZADO EM ALVENARIA, PARA INSTALAÇÕES HIDRÁULICAS, DIÂMETROS MENORES OU IGUAIS A 40 MM. AF_09/2023</t>
        </is>
      </c>
      <c r="C7236" s="330" t="inlineStr">
        <is>
          <t>UN</t>
        </is>
      </c>
      <c r="D7236" s="330" t="n">
        <v>0.7</v>
      </c>
      <c r="E7236" s="330" t="n">
        <v>0.74</v>
      </c>
      <c r="F7236" s="330" t="inlineStr"/>
    </row>
    <row r="7237" ht="45" customHeight="1" s="496">
      <c r="A7237" s="330" t="n">
        <v>104762</v>
      </c>
      <c r="B7237" s="331" t="inlineStr">
        <is>
          <t>FURO MECANIZADO EM CONCRETO, COM MARTELO DEMOLIDOR, PARA INSTALAÇÕES ELÉTRICAS, DIÂMETROS MAIORES QUE 40 MM E MENORES OU IGUAIS A 75 MM. AF_09/2023</t>
        </is>
      </c>
      <c r="C7237" s="330" t="inlineStr">
        <is>
          <t>UN</t>
        </is>
      </c>
      <c r="D7237" s="330" t="n">
        <v>33.4</v>
      </c>
      <c r="E7237" s="330" t="n">
        <v>35.16</v>
      </c>
      <c r="F7237" s="330" t="inlineStr"/>
    </row>
    <row r="7238" ht="45" customHeight="1" s="496">
      <c r="A7238" s="330" t="n">
        <v>104763</v>
      </c>
      <c r="B7238" s="331" t="inlineStr">
        <is>
          <t>FURO MECANIZADO EM CONCRETO, COM MARTELO DEMOLIDOR, PARA INSTALAÇÕES ELÉTRICAS, DIÂMETROS MAIORES QUE 75 MM E MENORES OU IGUAIS A 150 MM. AF_09/2023</t>
        </is>
      </c>
      <c r="C7238" s="330" t="inlineStr">
        <is>
          <t>UN</t>
        </is>
      </c>
      <c r="D7238" s="330" t="n">
        <v>48.79</v>
      </c>
      <c r="E7238" s="330" t="n">
        <v>51.36</v>
      </c>
      <c r="F7238" s="330" t="inlineStr"/>
    </row>
    <row r="7239" ht="45" customHeight="1" s="496">
      <c r="A7239" s="330" t="n">
        <v>104761</v>
      </c>
      <c r="B7239" s="331" t="inlineStr">
        <is>
          <t>FURO MECANIZADO EM CONCRETO, COM MARTELO DEMOLIDOR, PARA INSTALAÇÕES ELÉTRICAS, DIÂMETROS MENORES OU IGUAIS A 40 MM. AF_09/2023</t>
        </is>
      </c>
      <c r="C7239" s="330" t="inlineStr">
        <is>
          <t>UN</t>
        </is>
      </c>
      <c r="D7239" s="330" t="n">
        <v>12.53</v>
      </c>
      <c r="E7239" s="330" t="n">
        <v>13.19</v>
      </c>
      <c r="F7239" s="330" t="inlineStr"/>
    </row>
    <row r="7240" ht="45" customHeight="1" s="496">
      <c r="A7240" s="330" t="n">
        <v>90440</v>
      </c>
      <c r="B7240" s="331" t="inlineStr">
        <is>
          <t>FURO MECANIZADO EM CONCRETO, COM MARTELO DEMOLIDOR, PARA INSTALAÇÕES HIDRÁULICAS, DIÂMETROS MAIORES QUE 40 MM E MENORES OU IGUAIS A 75 MM. AF_09/2023</t>
        </is>
      </c>
      <c r="C7240" s="330" t="inlineStr">
        <is>
          <t>UN</t>
        </is>
      </c>
      <c r="D7240" s="330" t="n">
        <v>33.2</v>
      </c>
      <c r="E7240" s="330" t="n">
        <v>34.96</v>
      </c>
      <c r="F7240" s="330" t="inlineStr"/>
    </row>
    <row r="7241" ht="45" customHeight="1" s="496">
      <c r="A7241" s="330" t="n">
        <v>90441</v>
      </c>
      <c r="B7241" s="331" t="inlineStr">
        <is>
          <t>FURO MECANIZADO EM CONCRETO, COM MARTELO DEMOLIDOR, PARA INSTALAÇÕES HIDRÁULICAS, DIÂMETROS MAIORES QUE 75 MM E MENORES OU IGUAIS A 150 MM. AF_09/2023</t>
        </is>
      </c>
      <c r="C7241" s="330" t="inlineStr">
        <is>
          <t>UN</t>
        </is>
      </c>
      <c r="D7241" s="330" t="n">
        <v>48.51</v>
      </c>
      <c r="E7241" s="330" t="n">
        <v>51.07</v>
      </c>
      <c r="F7241" s="330" t="inlineStr"/>
    </row>
    <row r="7242" ht="45" customHeight="1" s="496">
      <c r="A7242" s="330" t="n">
        <v>90439</v>
      </c>
      <c r="B7242" s="331" t="inlineStr">
        <is>
          <t>FURO MECANIZADO EM CONCRETO, COM MARTELO DEMOLIDOR, PARA INSTALAÇÕES HIDRÁULICAS, DIÂMETROS MENORES OU IGUAIS A 40 MM. AF_09/2023</t>
        </is>
      </c>
      <c r="C7242" s="330" t="inlineStr">
        <is>
          <t>UN</t>
        </is>
      </c>
      <c r="D7242" s="330" t="n">
        <v>12.46</v>
      </c>
      <c r="E7242" s="330" t="n">
        <v>13.11</v>
      </c>
      <c r="F7242" s="330" t="inlineStr"/>
    </row>
    <row r="7243" ht="45" customHeight="1" s="496">
      <c r="A7243" s="330" t="n">
        <v>104776</v>
      </c>
      <c r="B7243" s="331" t="inlineStr">
        <is>
          <t>FURO MECANIZADO EM CONCRETO, COM PERFURATRIZ, PARA INSTALAÇÕES ELÉTRICAS, DIÂMETROS MAIORES QUE 40 MM E MENORES OU IGUAIS A 75 MM. AF_09/2023</t>
        </is>
      </c>
      <c r="C7243" s="330" t="inlineStr">
        <is>
          <t>UN</t>
        </is>
      </c>
      <c r="D7243" s="330" t="n">
        <v>8.630000000000001</v>
      </c>
      <c r="E7243" s="330" t="n">
        <v>9.06</v>
      </c>
      <c r="F7243" s="330" t="inlineStr"/>
    </row>
    <row r="7244" ht="45" customHeight="1" s="496">
      <c r="A7244" s="330" t="n">
        <v>104778</v>
      </c>
      <c r="B7244" s="331" t="inlineStr">
        <is>
          <t>FURO MECANIZADO EM CONCRETO, COM PERFURATRIZ, PARA INSTALAÇÕES ELÉTRICAS, DIÂMETROS MAIORES QUE 75 MM E MENORES OU IGUAIS A 150 MM. AF_09/2023</t>
        </is>
      </c>
      <c r="C7244" s="330" t="inlineStr">
        <is>
          <t>UN</t>
        </is>
      </c>
      <c r="D7244" s="330" t="n">
        <v>12.59</v>
      </c>
      <c r="E7244" s="330" t="n">
        <v>13.25</v>
      </c>
      <c r="F7244" s="330" t="inlineStr"/>
    </row>
    <row r="7245" ht="45" customHeight="1" s="496">
      <c r="A7245" s="330" t="n">
        <v>104774</v>
      </c>
      <c r="B7245" s="331" t="inlineStr">
        <is>
          <t>FURO MECANIZADO EM CONCRETO, COM PERFURATRIZ, PARA INSTALAÇÕES ELÉTRICAS, DIÂMETROS MENORES OU IGUAIS A 40 MM. AF_09/2023</t>
        </is>
      </c>
      <c r="C7245" s="330" t="inlineStr">
        <is>
          <t>UN</t>
        </is>
      </c>
      <c r="D7245" s="330" t="n">
        <v>3.22</v>
      </c>
      <c r="E7245" s="330" t="n">
        <v>3.39</v>
      </c>
      <c r="F7245" s="330" t="inlineStr"/>
    </row>
    <row r="7246" ht="45" customHeight="1" s="496">
      <c r="A7246" s="330" t="n">
        <v>104775</v>
      </c>
      <c r="B7246" s="331" t="inlineStr">
        <is>
          <t>FURO MECANIZADO EM CONCRETO, COM PERFURATRIZ, PARA INSTALAÇÕES HIDRÁULICAS, DIÂMETROS MAIORES QUE 40 MM E MENORES OU IGUAIS A 75 MM. AF_09/2023</t>
        </is>
      </c>
      <c r="C7246" s="330" t="inlineStr">
        <is>
          <t>UN</t>
        </is>
      </c>
      <c r="D7246" s="330" t="n">
        <v>6.75</v>
      </c>
      <c r="E7246" s="330" t="n">
        <v>7.05</v>
      </c>
      <c r="F7246" s="330" t="inlineStr"/>
    </row>
    <row r="7247" ht="45" customHeight="1" s="496">
      <c r="A7247" s="330" t="n">
        <v>104777</v>
      </c>
      <c r="B7247" s="331" t="inlineStr">
        <is>
          <t>FURO MECANIZADO EM CONCRETO, COM PERFURATRIZ, PARA INSTALAÇÕES HIDRÁULICAS, DIÂMETROS MAIORES QUE 75 MM E MENORES OU IGUAIS A 150 MM. AF_09/2023</t>
        </is>
      </c>
      <c r="C7247" s="330" t="inlineStr">
        <is>
          <t>UN</t>
        </is>
      </c>
      <c r="D7247" s="330" t="n">
        <v>9.859999999999999</v>
      </c>
      <c r="E7247" s="330" t="n">
        <v>10.3</v>
      </c>
      <c r="F7247" s="330" t="inlineStr"/>
    </row>
    <row r="7248" ht="45" customHeight="1" s="496">
      <c r="A7248" s="330" t="n">
        <v>104773</v>
      </c>
      <c r="B7248" s="331" t="inlineStr">
        <is>
          <t>FURO MECANIZADO EM CONCRETO, COM PERFURATRIZ, PARA INSTALAÇÕES HIDRÁULICAS, DIÂMETROS MENORES OU IGUAIS A 40 MM. AF_09/2023</t>
        </is>
      </c>
      <c r="C7248" s="330" t="inlineStr">
        <is>
          <t>UN</t>
        </is>
      </c>
      <c r="D7248" s="330" t="n">
        <v>2.52</v>
      </c>
      <c r="E7248" s="330" t="n">
        <v>2.63</v>
      </c>
      <c r="F7248" s="330" t="inlineStr"/>
    </row>
    <row r="7249" ht="30" customHeight="1" s="496">
      <c r="A7249" s="330" t="n">
        <v>104782</v>
      </c>
      <c r="B7249" s="331" t="inlineStr">
        <is>
          <t>PASSANTE TIPO PEÇA EM FÔRMA DE MADEIRA, FIXADO EM LAJE, PARA PASSAGEM DE NO MÁXIMO 5 TUBOS DE 50 MM DE DIÂMETRO. AF_09/2023</t>
        </is>
      </c>
      <c r="C7249" s="330" t="inlineStr">
        <is>
          <t>UN</t>
        </is>
      </c>
      <c r="D7249" s="330" t="n">
        <v>71.61</v>
      </c>
      <c r="E7249" s="330" t="n">
        <v>72.04000000000001</v>
      </c>
      <c r="F7249" s="330" t="inlineStr"/>
    </row>
    <row r="7250" ht="45" customHeight="1" s="496">
      <c r="A7250" s="330" t="n">
        <v>90451</v>
      </c>
      <c r="B7250" s="331" t="inlineStr">
        <is>
          <t>PASSANTE TIPO PEÇA EM POLIESTIRENO (ISOPOR), FIXADO EM LAJE, PARA ABERTURA PARA PASSAGEM DE 1 TUBO DE ATÉ 50 MM DE DIÂMETRO. AF_09/2023</t>
        </is>
      </c>
      <c r="C7250" s="330" t="inlineStr">
        <is>
          <t>UN</t>
        </is>
      </c>
      <c r="D7250" s="330" t="n">
        <v>6.94</v>
      </c>
      <c r="E7250" s="330" t="n">
        <v>7.18</v>
      </c>
      <c r="F7250" s="330" t="inlineStr">
        <is>
          <t>AS</t>
        </is>
      </c>
    </row>
    <row r="7251" ht="30" customHeight="1" s="496">
      <c r="A7251" s="330" t="n">
        <v>90452</v>
      </c>
      <c r="B7251" s="331" t="inlineStr">
        <is>
          <t>PASSANTE TIPO PEÇA EM POLIESTIRENO (ISOPOR), FIXADO EM LAJE, PARA PASSAGEM DE NO MÁXIMO 5 TUBOS DE 50 MM DE DIÂMETRO. AF_09/2023</t>
        </is>
      </c>
      <c r="C7251" s="330" t="inlineStr">
        <is>
          <t>UN</t>
        </is>
      </c>
      <c r="D7251" s="330" t="n">
        <v>24.34</v>
      </c>
      <c r="E7251" s="330" t="n">
        <v>24.76</v>
      </c>
      <c r="F7251" s="330" t="inlineStr">
        <is>
          <t>AS</t>
        </is>
      </c>
    </row>
    <row r="7252" ht="45" customHeight="1" s="496">
      <c r="A7252" s="330" t="n">
        <v>90455</v>
      </c>
      <c r="B7252" s="331" t="inlineStr">
        <is>
          <t>PASSANTE TIPO TUBO COM DIÂMETRO DE 100 MM, FIXADO EM LAJE, PARA PASSAGEM DE TUBULAÇÕES COM NO MÁXIMO 75 MM DE DIÂMETRO. AF_09/2023</t>
        </is>
      </c>
      <c r="C7252" s="330" t="inlineStr">
        <is>
          <t>UN</t>
        </is>
      </c>
      <c r="D7252" s="330" t="n">
        <v>8.25</v>
      </c>
      <c r="E7252" s="330" t="n">
        <v>8.550000000000001</v>
      </c>
      <c r="F7252" s="330" t="inlineStr"/>
    </row>
    <row r="7253" ht="45" customHeight="1" s="496">
      <c r="A7253" s="330" t="n">
        <v>104784</v>
      </c>
      <c r="B7253" s="331" t="inlineStr">
        <is>
          <t>PASSANTE TIPO TUBO COM DIÂMETRO DE 150 MM, FIXADO EM LAJE, PARA PASSAGEM DE TUBULAÇÕES COM NO MÁXIMO 100 MM DE DIÂMETRO. AF_09/2023</t>
        </is>
      </c>
      <c r="C7253" s="330" t="inlineStr">
        <is>
          <t>UN</t>
        </is>
      </c>
      <c r="D7253" s="330" t="n">
        <v>13.21</v>
      </c>
      <c r="E7253" s="330" t="n">
        <v>13.63</v>
      </c>
      <c r="F7253" s="330" t="inlineStr"/>
    </row>
    <row r="7254" ht="45" customHeight="1" s="496">
      <c r="A7254" s="330" t="n">
        <v>90453</v>
      </c>
      <c r="B7254" s="331" t="inlineStr">
        <is>
          <t>PASSANTE TIPO TUBO COM DIÂMETRO DE 40 MM, FIXADO EM LAJE, PARA PASSAGEM DE TUBULAÇÕES COM NO MÁXIMO 32 MM DE DIÂMETRO. AF_09/2023</t>
        </is>
      </c>
      <c r="C7254" s="330" t="inlineStr">
        <is>
          <t>UN</t>
        </is>
      </c>
      <c r="D7254" s="330" t="n">
        <v>4.08</v>
      </c>
      <c r="E7254" s="330" t="n">
        <v>4.22</v>
      </c>
      <c r="F7254" s="330" t="inlineStr"/>
    </row>
    <row r="7255" ht="45" customHeight="1" s="496">
      <c r="A7255" s="330" t="n">
        <v>104783</v>
      </c>
      <c r="B7255" s="331" t="inlineStr">
        <is>
          <t>PASSANTE TIPO TUBO COM DIÂMETRO DE 50 MM, FIXADO EM LAJE, PARA PASSAGEM DE TUBULAÇÕES COM NO MÁXIMO 40 MM DE DIÂMETRO. AF_09/2023</t>
        </is>
      </c>
      <c r="C7255" s="330" t="inlineStr">
        <is>
          <t>UN</t>
        </is>
      </c>
      <c r="D7255" s="330" t="n">
        <v>5.01</v>
      </c>
      <c r="E7255" s="330" t="n">
        <v>5.16</v>
      </c>
      <c r="F7255" s="330" t="inlineStr"/>
    </row>
    <row r="7256" ht="45" customHeight="1" s="496">
      <c r="A7256" s="330" t="n">
        <v>90454</v>
      </c>
      <c r="B7256" s="331" t="inlineStr">
        <is>
          <t>PASSANTE TIPO TUBO COM DIÂMETRO DE 75 MM, FIXADO EM LAJE, PARA PASSAGEM DE TUBULAÇÕES COM NO MÁXIMO 50 MM DE DIÂMETRO. AF_09/2023</t>
        </is>
      </c>
      <c r="C7256" s="330" t="inlineStr">
        <is>
          <t>UN</t>
        </is>
      </c>
      <c r="D7256" s="330" t="n">
        <v>6.31</v>
      </c>
      <c r="E7256" s="330" t="n">
        <v>6.51</v>
      </c>
      <c r="F7256" s="330" t="inlineStr"/>
    </row>
    <row r="7257" ht="30" customHeight="1" s="496">
      <c r="A7257" s="330" t="n">
        <v>90459</v>
      </c>
      <c r="B7257" s="331" t="inlineStr">
        <is>
          <t>QUEBRA EM ALVENARIA PARA INSTALAÇÃO DE ABRIGO PARA MANGUEIRAS (90X60 CM). AF_09/2023</t>
        </is>
      </c>
      <c r="C7257" s="330" t="inlineStr">
        <is>
          <t>UN</t>
        </is>
      </c>
      <c r="D7257" s="330" t="n">
        <v>54.78</v>
      </c>
      <c r="E7257" s="330" t="n">
        <v>57.62</v>
      </c>
      <c r="F7257" s="330" t="inlineStr"/>
    </row>
    <row r="7258" ht="30" customHeight="1" s="496">
      <c r="A7258" s="330" t="n">
        <v>90456</v>
      </c>
      <c r="B7258" s="331" t="inlineStr">
        <is>
          <t>QUEBRA EM ALVENARIA PARA INSTALAÇÃO DE CAIXA DE TOMADA (4X4 OU 4X2). AF_09/2023</t>
        </is>
      </c>
      <c r="C7258" s="330" t="inlineStr">
        <is>
          <t>UN</t>
        </is>
      </c>
      <c r="D7258" s="330" t="n">
        <v>7.85</v>
      </c>
      <c r="E7258" s="330" t="n">
        <v>8.289999999999999</v>
      </c>
      <c r="F7258" s="330" t="inlineStr"/>
    </row>
    <row r="7259" ht="30" customHeight="1" s="496">
      <c r="A7259" s="330" t="n">
        <v>90458</v>
      </c>
      <c r="B7259" s="331" t="inlineStr">
        <is>
          <t>QUEBRA EM ALVENARIA PARA INSTALAÇÃO DE QUADRO DISTRIBUIÇÃO GRANDE (76X40 CM). AF_09/2023</t>
        </is>
      </c>
      <c r="C7259" s="330" t="inlineStr">
        <is>
          <t>UN</t>
        </is>
      </c>
      <c r="D7259" s="330" t="n">
        <v>51.06</v>
      </c>
      <c r="E7259" s="330" t="n">
        <v>54.01</v>
      </c>
      <c r="F7259" s="330" t="inlineStr"/>
    </row>
    <row r="7260" ht="30" customHeight="1" s="496">
      <c r="A7260" s="330" t="n">
        <v>90457</v>
      </c>
      <c r="B7260" s="331" t="inlineStr">
        <is>
          <t>QUEBRA EM ALVENARIA PARA INSTALAÇÃO DE QUADRO DISTRIBUIÇÃO PEQUENO (19X25 CM). AF_09/2023</t>
        </is>
      </c>
      <c r="C7260" s="330" t="inlineStr">
        <is>
          <t>UN</t>
        </is>
      </c>
      <c r="D7260" s="330" t="n">
        <v>17.9</v>
      </c>
      <c r="E7260" s="330" t="n">
        <v>18.94</v>
      </c>
      <c r="F7260" s="330" t="inlineStr"/>
    </row>
    <row r="7261" ht="30" customHeight="1" s="496">
      <c r="A7261" s="330" t="n">
        <v>90447</v>
      </c>
      <c r="B7261" s="331" t="inlineStr">
        <is>
          <t>RASGO LINEAR MANUAL EM ALVENARIA, PARA ELETRODUTOS, DIÂMETROS MENORES OU IGUAIS A 40 MM. AF_09/2023</t>
        </is>
      </c>
      <c r="C7261" s="330" t="inlineStr">
        <is>
          <t>M</t>
        </is>
      </c>
      <c r="D7261" s="330" t="n">
        <v>11.84</v>
      </c>
      <c r="E7261" s="330" t="n">
        <v>12.53</v>
      </c>
      <c r="F7261" s="330" t="inlineStr"/>
    </row>
    <row r="7262" ht="45" customHeight="1" s="496">
      <c r="A7262" s="330" t="n">
        <v>91222</v>
      </c>
      <c r="B7262" s="331" t="inlineStr">
        <is>
          <t>RASGO LINEAR MANUAL EM ALVENARIA, PARA RAMAIS/ DISTRIBUIÇÃO DE INSTALAÇÕES HIDRÁULICAS, DIÂMETROS MAIORES QUE 40 MM E MENORES OU IGUAIS A 75 MM. AF_09/2023</t>
        </is>
      </c>
      <c r="C7262" s="330" t="inlineStr">
        <is>
          <t>M</t>
        </is>
      </c>
      <c r="D7262" s="330" t="n">
        <v>9.970000000000001</v>
      </c>
      <c r="E7262" s="330" t="n">
        <v>10.49</v>
      </c>
      <c r="F7262" s="330" t="inlineStr"/>
    </row>
    <row r="7263" ht="45" customHeight="1" s="496">
      <c r="A7263" s="330" t="n">
        <v>90443</v>
      </c>
      <c r="B7263" s="331" t="inlineStr">
        <is>
          <t>RASGO LINEAR MANUAL EM ALVENARIA, PARA RAMAIS/ DISTRIBUIÇÃO DE INSTALAÇÕES HIDRÁULICAS, DIÂMETROS MENORES OU IGUAIS A 40 MM. AF_09/2023</t>
        </is>
      </c>
      <c r="C7263" s="330" t="inlineStr">
        <is>
          <t>M</t>
        </is>
      </c>
      <c r="D7263" s="330" t="n">
        <v>8.970000000000001</v>
      </c>
      <c r="E7263" s="330" t="n">
        <v>9.44</v>
      </c>
      <c r="F7263" s="330" t="inlineStr"/>
    </row>
    <row r="7264" ht="30" customHeight="1" s="496">
      <c r="A7264" s="330" t="n">
        <v>104780</v>
      </c>
      <c r="B7264" s="331" t="inlineStr">
        <is>
          <t>RASGO LINEAR MECANIZADO EM ALVENARIA, PARA ELETRODUTOS, DIÂMETROS MENORES OU IGUAIS A 40 MM. AF_09/2023</t>
        </is>
      </c>
      <c r="C7264" s="330" t="inlineStr">
        <is>
          <t>M</t>
        </is>
      </c>
      <c r="D7264" s="330" t="n">
        <v>8.470000000000001</v>
      </c>
      <c r="E7264" s="330" t="n">
        <v>8.960000000000001</v>
      </c>
      <c r="F7264" s="330" t="inlineStr"/>
    </row>
    <row r="7265" ht="45" customHeight="1" s="496">
      <c r="A7265" s="330" t="n">
        <v>104781</v>
      </c>
      <c r="B7265" s="331" t="inlineStr">
        <is>
          <t>RASGO LINEAR MECANIZADO EM ALVENARIA, PARA RAMAIS/ DISTRIBUIÇÃO DE INSTALAÇÕES HIDRÁULICAS, DIÂMETROS MAIORES QUE 40 MM E MENORES OU IGUAIS A 75 MM. AF_09/2023</t>
        </is>
      </c>
      <c r="C7265" s="330" t="inlineStr">
        <is>
          <t>M</t>
        </is>
      </c>
      <c r="D7265" s="330" t="n">
        <v>9.73</v>
      </c>
      <c r="E7265" s="330" t="n">
        <v>10.31</v>
      </c>
      <c r="F7265" s="330" t="inlineStr"/>
    </row>
    <row r="7266" ht="45" customHeight="1" s="496">
      <c r="A7266" s="330" t="n">
        <v>104779</v>
      </c>
      <c r="B7266" s="331" t="inlineStr">
        <is>
          <t>RASGO LINEAR MECANIZADO EM ALVENARIA, PARA RAMAIS/ DISTRIBUIÇÃO DE INSTALAÇÕES HIDRÁULICAS, DIÂMETROS MENORES OU IGUAIS A 40 MM. AF_09/2023</t>
        </is>
      </c>
      <c r="C7266" s="330" t="inlineStr">
        <is>
          <t>M</t>
        </is>
      </c>
      <c r="D7266" s="330" t="n">
        <v>8.43</v>
      </c>
      <c r="E7266" s="330" t="n">
        <v>8.92</v>
      </c>
      <c r="F7266" s="330" t="inlineStr"/>
    </row>
    <row r="7267" ht="45" customHeight="1" s="496">
      <c r="A7267" s="330" t="n">
        <v>104787</v>
      </c>
      <c r="B7267" s="331" t="inlineStr">
        <is>
          <t>RASGO LINEAR MECANIZADO EM CONCRETO, PARA RAMAIS/ DISTRIBUIÇÃO DE INSTALAÇÕES HIDRÁULICAS, DIÂMETROS MAIORES QUE 40 MM E MENORES OU IGUAIS A 75 MM. AF_09/2023</t>
        </is>
      </c>
      <c r="C7267" s="330" t="inlineStr">
        <is>
          <t>M</t>
        </is>
      </c>
      <c r="D7267" s="330" t="n">
        <v>10.99</v>
      </c>
      <c r="E7267" s="330" t="n">
        <v>11.57</v>
      </c>
      <c r="F7267" s="330" t="inlineStr"/>
    </row>
    <row r="7268" ht="45" customHeight="1" s="496">
      <c r="A7268" s="330" t="n">
        <v>104788</v>
      </c>
      <c r="B7268" s="331" t="inlineStr">
        <is>
          <t>RASGO LINEAR MECANIZADO EM CONCRETO, PARA RAMAIS/ DISTRIBUIÇÃO DE INSTALAÇÕES HIDRÁULICAS, DIÂMETROS MAIORES QUE 75 MM E MENORES OU IGUAIS A 100 MM. AF_09/2023</t>
        </is>
      </c>
      <c r="C7268" s="330" t="inlineStr">
        <is>
          <t>M</t>
        </is>
      </c>
      <c r="D7268" s="330" t="n">
        <v>14.6</v>
      </c>
      <c r="E7268" s="330" t="n">
        <v>15.37</v>
      </c>
      <c r="F7268" s="330" t="inlineStr"/>
    </row>
    <row r="7269" ht="45" customHeight="1" s="496">
      <c r="A7269" s="330" t="n">
        <v>104786</v>
      </c>
      <c r="B7269" s="331" t="inlineStr">
        <is>
          <t>RASGO LINEAR MECANIZADO EM CONCRETO, PARA RAMAIS/ DISTRIBUIÇÃO DE INSTALAÇÕES HIDRÁULICAS, DIÂMETROS MENORES OU IGUAIS A 40 MM. AF_09/2023</t>
        </is>
      </c>
      <c r="C7269" s="330" t="inlineStr">
        <is>
          <t>M</t>
        </is>
      </c>
      <c r="D7269" s="330" t="n">
        <v>8.289999999999999</v>
      </c>
      <c r="E7269" s="330" t="n">
        <v>8.720000000000001</v>
      </c>
      <c r="F7269" s="330" t="inlineStr"/>
    </row>
    <row r="7270" ht="45" customHeight="1" s="496">
      <c r="A7270" s="330" t="n">
        <v>90445</v>
      </c>
      <c r="B7270" s="331" t="inlineStr">
        <is>
          <t>RASGO LINEAR MECANIZADO EM CONTRAPISO, PARA RAMAIS/ DISTRIBUIÇÃO DE INSTALAÇÕES HIDRÁULICAS, DIÂMETROS MAIORES QUE 40 MM E MENORES OU IGUAIS A 75 MM. AF_09/2023_PS</t>
        </is>
      </c>
      <c r="C7270" s="330" t="inlineStr">
        <is>
          <t>M</t>
        </is>
      </c>
      <c r="D7270" s="330" t="n">
        <v>23.01</v>
      </c>
      <c r="E7270" s="330" t="n">
        <v>24.25</v>
      </c>
      <c r="F7270" s="330" t="inlineStr"/>
    </row>
    <row r="7271" ht="45" customHeight="1" s="496">
      <c r="A7271" s="330" t="n">
        <v>90446</v>
      </c>
      <c r="B7271" s="331" t="inlineStr">
        <is>
          <t>RASGO LINEAR MECANIZADO EM CONTRAPISO, PARA RAMAIS/ DISTRIBUIÇÃO DE INSTALAÇÕES HIDRÁULICAS, DIÂMETROS MAIORES QUE 75 MM E MENORES OU IGUAIS A 100 MM. AF_09/2023_PS</t>
        </is>
      </c>
      <c r="C7271" s="330" t="inlineStr">
        <is>
          <t>M</t>
        </is>
      </c>
      <c r="D7271" s="330" t="n">
        <v>30.55</v>
      </c>
      <c r="E7271" s="330" t="n">
        <v>32.22</v>
      </c>
      <c r="F7271" s="330" t="inlineStr"/>
    </row>
    <row r="7272" ht="45" customHeight="1" s="496">
      <c r="A7272" s="330" t="n">
        <v>90444</v>
      </c>
      <c r="B7272" s="331" t="inlineStr">
        <is>
          <t>RASGO LINEAR MECANIZADO EM CONTRAPISO, PARA RAMAIS/ DISTRIBUIÇÃO DE INSTALAÇÕES HIDRÁULICAS, DIÂMETROS MENORES OU IGUAIS A 40 MM. AF_09/2023_PS</t>
        </is>
      </c>
      <c r="C7272" s="330" t="inlineStr">
        <is>
          <t>M</t>
        </is>
      </c>
      <c r="D7272" s="330" t="n">
        <v>17.35</v>
      </c>
      <c r="E7272" s="330" t="n">
        <v>18.29</v>
      </c>
      <c r="F7272" s="330" t="inlineStr"/>
    </row>
    <row r="7273" ht="45" customHeight="1" s="496">
      <c r="A7273" s="330" t="n">
        <v>104764</v>
      </c>
      <c r="B7273" s="331" t="inlineStr">
        <is>
          <t>SUPORTE PARA 2 ELETRODUTOS, ESPAÇADO A CADA 80 CM, EM PERFILADO COM COMPRIMENTO DE 25 CM FIXADO EM LAJE, POR METRO DE ELETRODUTO FIXADO. AF_09/2023</t>
        </is>
      </c>
      <c r="C7273" s="330" t="inlineStr">
        <is>
          <t>M</t>
        </is>
      </c>
      <c r="D7273" s="330" t="n">
        <v>24.78</v>
      </c>
      <c r="E7273" s="330" t="n">
        <v>25.52</v>
      </c>
      <c r="F7273" s="330" t="inlineStr"/>
    </row>
    <row r="7274" ht="45" customHeight="1" s="496">
      <c r="A7274" s="330" t="n">
        <v>90460</v>
      </c>
      <c r="B7274" s="331" t="inlineStr">
        <is>
          <t>SUPORTE PARA 2 TUBOS HORIZONTAIS, ESPAÇADO A CADA 56 CM, EM PERFILADO COM COMPRIMENTO DE 25 CM FIXADO EM LAJE, POR METRO DE TUBULAÇÃO FIXADA. AF_09/2023</t>
        </is>
      </c>
      <c r="C7274" s="330" t="inlineStr">
        <is>
          <t>M</t>
        </is>
      </c>
      <c r="D7274" s="330" t="n">
        <v>26.74</v>
      </c>
      <c r="E7274" s="330" t="n">
        <v>27.25</v>
      </c>
      <c r="F7274" s="330" t="inlineStr"/>
    </row>
    <row r="7275" ht="45" customHeight="1" s="496">
      <c r="A7275" s="330" t="n">
        <v>90462</v>
      </c>
      <c r="B7275" s="331" t="inlineStr">
        <is>
          <t>SUPORTE PARA 2 TUBOS VERTICAIS, ESPAÇADO A CADA 150 CM, EM PERFILADO COM COMPRIMENTO DE 25 CM FIXADO EM PAREDE, POR METRO DE TUBULAÇÃO FIXADA. AF_09/2023</t>
        </is>
      </c>
      <c r="C7275" s="330" t="inlineStr">
        <is>
          <t>M</t>
        </is>
      </c>
      <c r="D7275" s="330" t="n">
        <v>4.63</v>
      </c>
      <c r="E7275" s="330" t="n">
        <v>4.72</v>
      </c>
      <c r="F7275" s="330" t="inlineStr"/>
    </row>
    <row r="7276" ht="45" customHeight="1" s="496">
      <c r="A7276" s="330" t="n">
        <v>104765</v>
      </c>
      <c r="B7276" s="331" t="inlineStr">
        <is>
          <t>SUPORTE PARA 4 ELETRODUTOS, ESPAÇADO A CADA 80 CM, EM PERFILADO COM COMPRIMENTO DE 42 CM FIXADO EM LAJE, POR METRO DE ELETRODUTO FIXADO. AF_09/2023</t>
        </is>
      </c>
      <c r="C7276" s="330" t="inlineStr">
        <is>
          <t>M</t>
        </is>
      </c>
      <c r="D7276" s="330" t="n">
        <v>21.25</v>
      </c>
      <c r="E7276" s="330" t="n">
        <v>22.11</v>
      </c>
      <c r="F7276" s="330" t="inlineStr"/>
    </row>
    <row r="7277" ht="45" customHeight="1" s="496">
      <c r="A7277" s="330" t="n">
        <v>90461</v>
      </c>
      <c r="B7277" s="331" t="inlineStr">
        <is>
          <t>SUPORTE PARA 4 TUBOS HORIZONTAIS, ESPAÇADO A CADA 56 CM, EM PERFILADO COM COMPRIMENTO DE 42 CM FIXADO EM LAJE, POR METRO DE TUBULAÇÃO FIXADA. AF_09/2023</t>
        </is>
      </c>
      <c r="C7277" s="330" t="inlineStr">
        <is>
          <t>M</t>
        </is>
      </c>
      <c r="D7277" s="330" t="n">
        <v>20.34</v>
      </c>
      <c r="E7277" s="330" t="n">
        <v>20.92</v>
      </c>
      <c r="F7277" s="330" t="inlineStr"/>
    </row>
    <row r="7278" ht="45" customHeight="1" s="496">
      <c r="A7278" s="330" t="n">
        <v>90463</v>
      </c>
      <c r="B7278" s="331" t="inlineStr">
        <is>
          <t>SUPORTE PARA 4 TUBOS VERTICAIS, ESPAÇADO A CADA 150 CM, EM PERFILADO COM COMPRIMENTO DE 42 CM FIXADO EM PAREDE, POR METRO DE TUBULAÇÃO FIXADA. AF_09/2023</t>
        </is>
      </c>
      <c r="C7278" s="330" t="inlineStr">
        <is>
          <t>M</t>
        </is>
      </c>
      <c r="D7278" s="330" t="n">
        <v>3.98</v>
      </c>
      <c r="E7278" s="330" t="n">
        <v>4.09</v>
      </c>
      <c r="F7278" s="330" t="inlineStr"/>
    </row>
    <row r="7279" ht="45" customHeight="1" s="496">
      <c r="A7279" s="330" t="n">
        <v>96560</v>
      </c>
      <c r="B7279" s="331" t="inlineStr">
        <is>
          <t>SUPORTE PARA DUTO EM CHAPA GALVANIZADA BITOLA 24, EM PERFILADO COM COMPRIMENTO DE 55 CM FIXADO EM LAJE, POR METRO DE DUTO FIXADO. AF_09/2023</t>
        </is>
      </c>
      <c r="C7279" s="330" t="inlineStr">
        <is>
          <t>M2</t>
        </is>
      </c>
      <c r="D7279" s="330" t="n">
        <v>36.91</v>
      </c>
      <c r="E7279" s="330" t="n">
        <v>37.97</v>
      </c>
      <c r="F7279" s="330" t="inlineStr"/>
    </row>
    <row r="7280" ht="45" customHeight="1" s="496">
      <c r="A7280" s="330" t="n">
        <v>96559</v>
      </c>
      <c r="B7280" s="331" t="inlineStr">
        <is>
          <t>SUPORTE PARA DUTO EM CHAPA GALVANIZADA BITOLA 26, EM PERFILADO COM COMPRIMENTO DE 35 CM FIXADO EM LAJE, POR METRO DE DUTO FIXADO. AF_09/2023</t>
        </is>
      </c>
      <c r="C7280" s="330" t="inlineStr">
        <is>
          <t>M2</t>
        </is>
      </c>
      <c r="D7280" s="330" t="n">
        <v>38.12</v>
      </c>
      <c r="E7280" s="330" t="n">
        <v>38.85</v>
      </c>
      <c r="F7280" s="330" t="inlineStr"/>
    </row>
    <row r="7281" ht="45" customHeight="1" s="496">
      <c r="A7281" s="330" t="n">
        <v>96562</v>
      </c>
      <c r="B7281" s="331" t="inlineStr">
        <is>
          <t>SUPORTE PARA ELETROCALHA LISA OU PERFURADA EM AÇO GALVANIZADO, LARGURA 400 MM, EM PERFILADO COM COMPRIMENTO DE 45 CM FIXADO EM LAJE, POR METRO DE ELETROCALHA FIXADA. AF_09/2023</t>
        </is>
      </c>
      <c r="C7281" s="330" t="inlineStr">
        <is>
          <t>M</t>
        </is>
      </c>
      <c r="D7281" s="330" t="n">
        <v>63.17</v>
      </c>
      <c r="E7281" s="330" t="n">
        <v>65.31</v>
      </c>
      <c r="F7281" s="330" t="inlineStr"/>
    </row>
    <row r="7282" ht="45" customHeight="1" s="496">
      <c r="A7282" s="330" t="n">
        <v>96563</v>
      </c>
      <c r="B7282" s="331" t="inlineStr">
        <is>
          <t>SUPORTE PARA ELETROCALHA LISA OU PERFURADA EM AÇO GALVANIZADO, LARGURA 800 MM, EM PERFILADO COM COMPRIMENTO DE 85 CM FIXADO EM LAJE, POR METRO DE ELETROCALHA FIXADA. AF_09/2023</t>
        </is>
      </c>
      <c r="C7282" s="330" t="inlineStr">
        <is>
          <t>M</t>
        </is>
      </c>
      <c r="D7282" s="330" t="n">
        <v>69.70999999999999</v>
      </c>
      <c r="E7282" s="330" t="n">
        <v>71.84999999999999</v>
      </c>
      <c r="F7282" s="330" t="inlineStr"/>
    </row>
    <row r="7283" ht="60" customHeight="1" s="496">
      <c r="A7283" s="330" t="n">
        <v>101870</v>
      </c>
      <c r="B7283" s="331" t="inlineStr">
        <is>
          <t>REASSENTAMENTO DE BLOCOS 16 FACES PARA PISO INTERTRAVADO, ESPESSURA DE 10 CM, EM VIA/ESTACIONAMENTO, COM REAPROVEITAMENTO DOS BLOCOS 16 FACES - INCLUSO RETIRADA E COLOCAÇÃO DO MATERIAL. AF_12/2020</t>
        </is>
      </c>
      <c r="C7283" s="330" t="inlineStr">
        <is>
          <t>M2</t>
        </is>
      </c>
      <c r="D7283" s="330" t="n">
        <v>45.47</v>
      </c>
      <c r="E7283" s="330" t="n">
        <v>47.33</v>
      </c>
      <c r="F7283" s="330" t="inlineStr"/>
    </row>
    <row r="7284" ht="60" customHeight="1" s="496">
      <c r="A7284" s="330" t="n">
        <v>101866</v>
      </c>
      <c r="B7284" s="331" t="inlineStr">
        <is>
          <t>REASSENTAMENTO DE BLOCOS 16 FACES PARA PISO INTERTRAVADO, ESPESSURA DE 4 CM, EM CALÇADA, COM REAPROVEITAMENTO DOS BLOCOS 16 FACES - INCLUSO RETIRADA E COLOCAÇÃO DO MATERIAL. AF_12/2020</t>
        </is>
      </c>
      <c r="C7284" s="330" t="inlineStr">
        <is>
          <t>M2</t>
        </is>
      </c>
      <c r="D7284" s="330" t="n">
        <v>38.72</v>
      </c>
      <c r="E7284" s="330" t="n">
        <v>40.24</v>
      </c>
      <c r="F7284" s="330" t="inlineStr"/>
    </row>
    <row r="7285" ht="60" customHeight="1" s="496">
      <c r="A7285" s="330" t="n">
        <v>101867</v>
      </c>
      <c r="B7285" s="331" t="inlineStr">
        <is>
          <t>REASSENTAMENTO DE BLOCOS 16 FACES PARA PISO INTERTRAVADO, ESPESSURA DE 6 CM, EM CALÇADA, COM REAPROVEITAMENTO DOS BLOCOS 16 FACES - INCLUSO RETIRADA E COLOCAÇÃO DO MATERIAL. AF_12/2020</t>
        </is>
      </c>
      <c r="C7285" s="330" t="inlineStr">
        <is>
          <t>M2</t>
        </is>
      </c>
      <c r="D7285" s="330" t="n">
        <v>43.9</v>
      </c>
      <c r="E7285" s="330" t="n">
        <v>45.68</v>
      </c>
      <c r="F7285" s="330" t="inlineStr"/>
    </row>
    <row r="7286" ht="60" customHeight="1" s="496">
      <c r="A7286" s="330" t="n">
        <v>101868</v>
      </c>
      <c r="B7286" s="331" t="inlineStr">
        <is>
          <t>REASSENTAMENTO DE BLOCOS 16 FACES PARA PISO INTERTRAVADO, ESPESSURA DE 6 CM, EM VIA/ESTACIONAMENTO, COM REAPROVEITAMENTO DOS BLOCOS 16 FACES - INCLUSO RETIRADA E COLOCAÇÃO DO MATERIAL. AF_12/2020</t>
        </is>
      </c>
      <c r="C7286" s="330" t="inlineStr">
        <is>
          <t>M2</t>
        </is>
      </c>
      <c r="D7286" s="330" t="n">
        <v>35.08</v>
      </c>
      <c r="E7286" s="330" t="n">
        <v>36.44</v>
      </c>
      <c r="F7286" s="330" t="inlineStr"/>
    </row>
    <row r="7287" ht="60" customHeight="1" s="496">
      <c r="A7287" s="330" t="n">
        <v>101869</v>
      </c>
      <c r="B7287" s="331" t="inlineStr">
        <is>
          <t>REASSENTAMENTO DE BLOCOS 16 FACES PARA PISO INTERTRAVADO, ESPESSURA DE 8 CM, EM VIA/ESTACIONAMENTO, COM REAPROVEITAMENTO DOS BLOCOS 16 FACES - INCLUSO RETIRADA E COLOCAÇÃO DO MATERIAL. AF_12/2020</t>
        </is>
      </c>
      <c r="C7287" s="330" t="inlineStr">
        <is>
          <t>M2</t>
        </is>
      </c>
      <c r="D7287" s="330" t="n">
        <v>40.29</v>
      </c>
      <c r="E7287" s="330" t="n">
        <v>41.89</v>
      </c>
      <c r="F7287" s="330" t="inlineStr"/>
    </row>
    <row r="7288" ht="45" customHeight="1" s="496">
      <c r="A7288" s="330" t="n">
        <v>101856</v>
      </c>
      <c r="B7288" s="331" t="inlineStr">
        <is>
          <t>REASSENTAMENTO DE BLOCOS PISOGRAMA PARA PISO INTERTRAVADO, COM REAPROVEITAMENTO DOS BLOCOS PISOGRAMA - INCLUSO RETIRADA E COLOCAÇÃO DO MATERIAL. AF_12/2020</t>
        </is>
      </c>
      <c r="C7288" s="330" t="inlineStr">
        <is>
          <t>M2</t>
        </is>
      </c>
      <c r="D7288" s="330" t="n">
        <v>31.89</v>
      </c>
      <c r="E7288" s="330" t="n">
        <v>33.08</v>
      </c>
      <c r="F7288" s="330" t="inlineStr"/>
    </row>
    <row r="7289" ht="60" customHeight="1" s="496">
      <c r="A7289" s="330" t="n">
        <v>101865</v>
      </c>
      <c r="B7289" s="331" t="inlineStr">
        <is>
          <t>REASSENTAMENTO DE BLOCOS RETANGULAR PARA PISO INTERTRAVADO, ESPESSURA DE 10 CM, EM VIA/ESTACIONAMENTO, COM REAPROVEITAMENTO DOS BLOCOS RETANGULAR - INCLUSO RETIRADA E COLOCAÇÃO DO MATERIAL. AF_12/2020</t>
        </is>
      </c>
      <c r="C7289" s="330" t="inlineStr">
        <is>
          <t>M2</t>
        </is>
      </c>
      <c r="D7289" s="330" t="n">
        <v>43.39</v>
      </c>
      <c r="E7289" s="330" t="n">
        <v>45.14</v>
      </c>
      <c r="F7289" s="330" t="inlineStr"/>
    </row>
    <row r="7290" ht="60" customHeight="1" s="496">
      <c r="A7290" s="330" t="n">
        <v>101861</v>
      </c>
      <c r="B7290" s="331" t="inlineStr">
        <is>
          <t>REASSENTAMENTO DE BLOCOS RETANGULAR PARA PISO INTERTRAVADO, ESPESSURA DE 4 CM, EM CALÇADA, COM REAPROVEITAMENTO DOS BLOCOS RETANGULAR - INCLUSO RETIRADA E COLOCAÇÃO DO MATERIAL. AF_12/2020</t>
        </is>
      </c>
      <c r="C7290" s="330" t="inlineStr">
        <is>
          <t>M2</t>
        </is>
      </c>
      <c r="D7290" s="330" t="n">
        <v>38.47</v>
      </c>
      <c r="E7290" s="330" t="n">
        <v>39.98</v>
      </c>
      <c r="F7290" s="330" t="inlineStr"/>
    </row>
    <row r="7291" ht="60" customHeight="1" s="496">
      <c r="A7291" s="330" t="n">
        <v>101862</v>
      </c>
      <c r="B7291" s="331" t="inlineStr">
        <is>
          <t>REASSENTAMENTO DE BLOCOS RETANGULAR PARA PISO INTERTRAVADO, ESPESSURA DE 6 CM, EM CALÇADA, COM REAPROVEITAMENTO DOS BLOCOS RETANGULAR - INCLUSO RETIRADA E COLOCAÇÃO DO MATERIAL. AF_12/2020</t>
        </is>
      </c>
      <c r="C7291" s="330" t="inlineStr">
        <is>
          <t>M2</t>
        </is>
      </c>
      <c r="D7291" s="330" t="n">
        <v>41.81</v>
      </c>
      <c r="E7291" s="330" t="n">
        <v>43.5</v>
      </c>
      <c r="F7291" s="330" t="inlineStr"/>
    </row>
    <row r="7292" ht="60" customHeight="1" s="496">
      <c r="A7292" s="330" t="n">
        <v>101863</v>
      </c>
      <c r="B7292" s="331" t="inlineStr">
        <is>
          <t>REASSENTAMENTO DE BLOCOS RETANGULAR PARA PISO INTERTRAVADO, ESPESSURA DE 6 CM, EM VIA/ESTACIONAMENTO, COM REAPROVEITAMENTO DOS BLOCOS RETANGULAR - INCLUSO RETIRADA E COLOCAÇÃO DO MATERIAL. AF_12/2020</t>
        </is>
      </c>
      <c r="C7292" s="330" t="inlineStr">
        <is>
          <t>M2</t>
        </is>
      </c>
      <c r="D7292" s="330" t="n">
        <v>33</v>
      </c>
      <c r="E7292" s="330" t="n">
        <v>34.26</v>
      </c>
      <c r="F7292" s="330" t="inlineStr"/>
    </row>
    <row r="7293" ht="60" customHeight="1" s="496">
      <c r="A7293" s="330" t="n">
        <v>101864</v>
      </c>
      <c r="B7293" s="331" t="inlineStr">
        <is>
          <t>REASSENTAMENTO DE BLOCOS RETANGULAR PARA PISO INTERTRAVADO, ESPESSURA DE 8 CM, EM VIA/ESTACIONAMENTO, COM REAPROVEITAMENTO DOS BLOCOS RETANGULAR - INCLUSO RETIRADA E COLOCAÇÃO DO MATERIAL. AF_12/2020</t>
        </is>
      </c>
      <c r="C7293" s="330" t="inlineStr">
        <is>
          <t>M2</t>
        </is>
      </c>
      <c r="D7293" s="330" t="n">
        <v>38.19</v>
      </c>
      <c r="E7293" s="330" t="n">
        <v>39.69</v>
      </c>
      <c r="F7293" s="330" t="inlineStr"/>
    </row>
    <row r="7294" ht="60" customHeight="1" s="496">
      <c r="A7294" s="330" t="n">
        <v>101860</v>
      </c>
      <c r="B7294" s="331" t="inlineStr">
        <is>
          <t>REASSENTAMENTO DE BLOCOS SEXTAVADO PARA PISO INTERTRAVADO, ESPESSURA DE 10 CM, EM VIA/ESTACIONAMENTO, COM REAPROVEITAMENTO DOS BLOCOS SEXTAVADO - INCLUSO RETIRADA E COLOCAÇÃO DO MATERIAL. AF_12/2020</t>
        </is>
      </c>
      <c r="C7294" s="330" t="inlineStr">
        <is>
          <t>M2</t>
        </is>
      </c>
      <c r="D7294" s="330" t="n">
        <v>41.04</v>
      </c>
      <c r="E7294" s="330" t="n">
        <v>42.68</v>
      </c>
      <c r="F7294" s="330" t="inlineStr"/>
    </row>
    <row r="7295" ht="60" customHeight="1" s="496">
      <c r="A7295" s="330" t="n">
        <v>101857</v>
      </c>
      <c r="B7295" s="331" t="inlineStr">
        <is>
          <t>REASSENTAMENTO DE BLOCOS SEXTAVADO PARA PISO INTERTRAVADO, ESPESSURA DE 6 CM, EM CALÇADA, COM REAPROVEITAMENTO DOS BLOCOS SEXTAVADOS - INCLUSO RETIRADA E COLOCAÇÃO DO MATERIAL. AF_12/2020</t>
        </is>
      </c>
      <c r="C7295" s="330" t="inlineStr">
        <is>
          <t>M2</t>
        </is>
      </c>
      <c r="D7295" s="330" t="n">
        <v>39.57</v>
      </c>
      <c r="E7295" s="330" t="n">
        <v>41.14</v>
      </c>
      <c r="F7295" s="330" t="inlineStr"/>
    </row>
    <row r="7296" ht="60" customHeight="1" s="496">
      <c r="A7296" s="330" t="n">
        <v>101858</v>
      </c>
      <c r="B7296" s="331" t="inlineStr">
        <is>
          <t>REASSENTAMENTO DE BLOCOS SEXTAVADO PARA PISO INTERTRAVADO, ESPESSURA DE 6 CM, EM VIA/ESTACIONAMENTO, COM REAPROVEITAMENTO DOS BLOCOS SEXTAVADO - INCLUSO RETIRADA E COLOCAÇÃO DO MATERIAL. AF_12/2020</t>
        </is>
      </c>
      <c r="C7296" s="330" t="inlineStr">
        <is>
          <t>M2</t>
        </is>
      </c>
      <c r="D7296" s="330" t="n">
        <v>32.54</v>
      </c>
      <c r="E7296" s="330" t="n">
        <v>33.77</v>
      </c>
      <c r="F7296" s="330" t="inlineStr"/>
    </row>
    <row r="7297" ht="60" customHeight="1" s="496">
      <c r="A7297" s="330" t="n">
        <v>101859</v>
      </c>
      <c r="B7297" s="331" t="inlineStr">
        <is>
          <t>REASSENTAMENTO DE BLOCOS SEXTAVADO PARA PISO INTERTRAVADO, ESPESSURA DE 8 CM, EM VIA/ESTACIONAMENTO, COM REAPROVEITAMENTO DOS BLOCOS SEXTAVADO - INCLUSO RETIRADA E COLOCAÇÃO DO MATERIAL. AF_12/2020</t>
        </is>
      </c>
      <c r="C7297" s="330" t="inlineStr">
        <is>
          <t>M2</t>
        </is>
      </c>
      <c r="D7297" s="330" t="n">
        <v>35.85</v>
      </c>
      <c r="E7297" s="330" t="n">
        <v>37.24</v>
      </c>
      <c r="F7297" s="330" t="inlineStr"/>
    </row>
    <row r="7298" ht="45" customHeight="1" s="496">
      <c r="A7298" s="330" t="n">
        <v>101852</v>
      </c>
      <c r="B7298" s="331" t="inlineStr">
        <is>
          <t>REASSENTAMENTO DE PARALELEPÍPEDOS, REJUNTAMENTO COM ARGAMASSA, COM REAPROVEITAMENTO DOS PARALELEPÍPEDOS - INCLUSO RETIRADA E COLOCAÇÃO DO MATERIAL. AF_12/2020</t>
        </is>
      </c>
      <c r="C7298" s="330" t="inlineStr">
        <is>
          <t>M2</t>
        </is>
      </c>
      <c r="D7298" s="330" t="n">
        <v>85.09</v>
      </c>
      <c r="E7298" s="330" t="n">
        <v>87.68000000000001</v>
      </c>
      <c r="F7298" s="330" t="inlineStr"/>
    </row>
    <row r="7299" ht="45" customHeight="1" s="496">
      <c r="A7299" s="330" t="n">
        <v>101850</v>
      </c>
      <c r="B7299" s="331" t="inlineStr">
        <is>
          <t>REASSENTAMENTO DE PARALELEPÍPEDOS, REJUNTAMENTO COM PÓ DE PEDRA, COM REAPROVEITAMENTO DOS PARALELEPÍPEDOS - INCLUSO RETIRADA E COLOCAÇÃO DO MATERIAL. AF_12/2020</t>
        </is>
      </c>
      <c r="C7299" s="330" t="inlineStr">
        <is>
          <t>M2</t>
        </is>
      </c>
      <c r="D7299" s="330" t="n">
        <v>70.62</v>
      </c>
      <c r="E7299" s="330" t="n">
        <v>72.84</v>
      </c>
      <c r="F7299" s="330" t="inlineStr"/>
    </row>
    <row r="7300" ht="45" customHeight="1" s="496">
      <c r="A7300" s="330" t="n">
        <v>101855</v>
      </c>
      <c r="B7300" s="331" t="inlineStr">
        <is>
          <t>REASSENTAMENTO DE PEDRAS POLIÉDRICAS, REJUNTAMENTO COM ARGAMASSA, COM REAPROVEITAMENTO DAS PEDRAS POLIÉDRICAS - INCLUSO RETIRADA E COLOCAÇÃO DO MATERIAL. AF_12/2020</t>
        </is>
      </c>
      <c r="C7300" s="330" t="inlineStr">
        <is>
          <t>M2</t>
        </is>
      </c>
      <c r="D7300" s="330" t="n">
        <v>91.84999999999999</v>
      </c>
      <c r="E7300" s="330" t="n">
        <v>94.16</v>
      </c>
      <c r="F7300" s="330" t="inlineStr"/>
    </row>
    <row r="7301" ht="45" customHeight="1" s="496">
      <c r="A7301" s="330" t="n">
        <v>101853</v>
      </c>
      <c r="B7301" s="331" t="inlineStr">
        <is>
          <t>REASSENTAMENTO DE PEDRAS POLIÉDRICAS, REJUNTAMENTO COM PÓ DE PEDRA, COM REAPROVEITAMENTO DAS PEDRAS POLIÉDRICAS - INCLUSO RETIRADA E COLOCAÇÃO DO MATERIAL. AF_12/2020</t>
        </is>
      </c>
      <c r="C7301" s="330" t="inlineStr">
        <is>
          <t>M2</t>
        </is>
      </c>
      <c r="D7301" s="330" t="n">
        <v>67.2</v>
      </c>
      <c r="E7301" s="330" t="n">
        <v>69.02</v>
      </c>
      <c r="F7301" s="330" t="inlineStr"/>
    </row>
    <row r="7302" ht="45" customHeight="1" s="496">
      <c r="A7302" s="330" t="n">
        <v>101849</v>
      </c>
      <c r="B7302" s="331" t="inlineStr">
        <is>
          <t>RECOMPOSIÇÃO DE BASE E OU SUB-BASE PARA FECHAMENTO DE VALAS DE BRITA GRADUADA SIMPLES - INCLUSO RETIRADA E COLOCAÇÃO DO MATERIAL. AF_12/2020</t>
        </is>
      </c>
      <c r="C7302" s="330" t="inlineStr">
        <is>
          <t>M3</t>
        </is>
      </c>
      <c r="D7302" s="330" t="n">
        <v>479.75</v>
      </c>
      <c r="E7302" s="330" t="n">
        <v>480.73</v>
      </c>
      <c r="F7302" s="330" t="inlineStr"/>
    </row>
    <row r="7303" ht="45" customHeight="1" s="496">
      <c r="A7303" s="330" t="n">
        <v>101841</v>
      </c>
      <c r="B7303" s="331" t="inlineStr">
        <is>
          <t>RECOMPOSIÇÃO DE BASE E OU SUB-BASE PARA FECHAMENTO DE VALAS DE SOLO BRITA (40/60) - INCLUSO RETIRADA E COLOCAÇÃO DO MATERIAL. AF_12/2020</t>
        </is>
      </c>
      <c r="C7303" s="330" t="inlineStr">
        <is>
          <t>M3</t>
        </is>
      </c>
      <c r="D7303" s="330" t="n">
        <v>268.89</v>
      </c>
      <c r="E7303" s="330" t="n">
        <v>269.65</v>
      </c>
      <c r="F7303" s="330" t="inlineStr"/>
    </row>
    <row r="7304" ht="45" customHeight="1" s="496">
      <c r="A7304" s="330" t="n">
        <v>101843</v>
      </c>
      <c r="B7304" s="331" t="inlineStr">
        <is>
          <t>RECOMPOSIÇÃO DE BASE E OU SUB-BASE PARA FECHAMENTO DE VALAS DE SOLO BRITA (40/60) COM CIMENTO (TEOR DE 4%) - INCLUSO RETIRADA E COLOCAÇÃO DO MATERIAL. AF_12/2020</t>
        </is>
      </c>
      <c r="C7304" s="330" t="inlineStr">
        <is>
          <t>M3</t>
        </is>
      </c>
      <c r="D7304" s="330" t="n">
        <v>353.32</v>
      </c>
      <c r="E7304" s="330" t="n">
        <v>354.08</v>
      </c>
      <c r="F7304" s="330" t="inlineStr"/>
    </row>
    <row r="7305" ht="45" customHeight="1" s="496">
      <c r="A7305" s="330" t="n">
        <v>101844</v>
      </c>
      <c r="B7305" s="331" t="inlineStr">
        <is>
          <t>RECOMPOSIÇÃO DE BASE E OU SUB-BASE PARA FECHAMENTO DE VALAS DE SOLO BRITA (40/60) COM CIMENTO (TEOR DE 6%) - INCLUSO RETIRADA E COLOCAÇÃO DO MATERIAL. AF_12/2020</t>
        </is>
      </c>
      <c r="C7305" s="330" t="inlineStr">
        <is>
          <t>M3</t>
        </is>
      </c>
      <c r="D7305" s="330" t="n">
        <v>392.64</v>
      </c>
      <c r="E7305" s="330" t="n">
        <v>393.4</v>
      </c>
      <c r="F7305" s="330" t="inlineStr"/>
    </row>
    <row r="7306" ht="45" customHeight="1" s="496">
      <c r="A7306" s="330" t="n">
        <v>101845</v>
      </c>
      <c r="B7306" s="331" t="inlineStr">
        <is>
          <t>RECOMPOSIÇÃO DE BASE E OU SUB-BASE PARA FECHAMENTO DE VALAS DE SOLO BRITA (40/60) COM CIMENTO (TEOR DE 8%) - INCLUSO RETIRADA E COLOCAÇÃO DO MATERIAL. AF_12/2020</t>
        </is>
      </c>
      <c r="C7306" s="330" t="inlineStr">
        <is>
          <t>M3</t>
        </is>
      </c>
      <c r="D7306" s="330" t="n">
        <v>431.37</v>
      </c>
      <c r="E7306" s="330" t="n">
        <v>432.13</v>
      </c>
      <c r="F7306" s="330" t="inlineStr"/>
    </row>
    <row r="7307" ht="45" customHeight="1" s="496">
      <c r="A7307" s="330" t="n">
        <v>101842</v>
      </c>
      <c r="B7307" s="331" t="inlineStr">
        <is>
          <t>RECOMPOSIÇÃO DE BASE E OU SUB-BASE PARA FECHAMENTO DE VALAS DE SOLO BRITA (50/50) - INCLUSO RETIRADA E COLOCAÇÃO DO MATERIAL. AF_12/2020</t>
        </is>
      </c>
      <c r="C7307" s="330" t="inlineStr">
        <is>
          <t>M3</t>
        </is>
      </c>
      <c r="D7307" s="330" t="n">
        <v>229.22</v>
      </c>
      <c r="E7307" s="330" t="n">
        <v>229.98</v>
      </c>
      <c r="F7307" s="330" t="inlineStr"/>
    </row>
    <row r="7308" ht="45" customHeight="1" s="496">
      <c r="A7308" s="330" t="n">
        <v>101846</v>
      </c>
      <c r="B7308" s="331" t="inlineStr">
        <is>
          <t>RECOMPOSIÇÃO DE BASE E OU SUB-BASE PARA FECHAMENTO DE VALAS DE SOLO BRITA (50/50) COM CIMENTO (TEOR DE 4%) - INCLUSO RETIRADA E COLOCAÇÃO DO MATERIAL. AF_12/2020</t>
        </is>
      </c>
      <c r="C7308" s="330" t="inlineStr">
        <is>
          <t>M3</t>
        </is>
      </c>
      <c r="D7308" s="330" t="n">
        <v>315.24</v>
      </c>
      <c r="E7308" s="330" t="n">
        <v>316</v>
      </c>
      <c r="F7308" s="330" t="inlineStr"/>
    </row>
    <row r="7309" ht="45" customHeight="1" s="496">
      <c r="A7309" s="330" t="n">
        <v>101847</v>
      </c>
      <c r="B7309" s="331" t="inlineStr">
        <is>
          <t>RECOMPOSIÇÃO DE BASE E OU SUB-BASE PARA FECHAMENTO DE VALAS DE SOLO BRITA (50/50) COM CIMENTO (TEOR DE 6%) - INCLUSO RETIRADA E COLOCAÇÃO DO MATERIAL. AF_12/2020</t>
        </is>
      </c>
      <c r="C7309" s="330" t="inlineStr">
        <is>
          <t>M3</t>
        </is>
      </c>
      <c r="D7309" s="330" t="n">
        <v>355.34</v>
      </c>
      <c r="E7309" s="330" t="n">
        <v>356.1</v>
      </c>
      <c r="F7309" s="330" t="inlineStr"/>
    </row>
    <row r="7310" ht="45" customHeight="1" s="496">
      <c r="A7310" s="330" t="n">
        <v>101848</v>
      </c>
      <c r="B7310" s="331" t="inlineStr">
        <is>
          <t>RECOMPOSIÇÃO DE BASE E OU SUB-BASE PARA FECHAMENTO DE VALAS DE SOLO BRITA (50/50) COM CIMENTO (TEOR DE 8%) - INCLUSO RETIRADA E COLOCAÇÃO DO MATERIAL. AF_12/2020</t>
        </is>
      </c>
      <c r="C7310" s="330" t="inlineStr">
        <is>
          <t>M3</t>
        </is>
      </c>
      <c r="D7310" s="330" t="n">
        <v>394.88</v>
      </c>
      <c r="E7310" s="330" t="n">
        <v>395.64</v>
      </c>
      <c r="F7310" s="330" t="inlineStr"/>
    </row>
    <row r="7311" ht="45" customHeight="1" s="496">
      <c r="A7311" s="330" t="n">
        <v>101839</v>
      </c>
      <c r="B7311" s="331" t="inlineStr">
        <is>
          <t>RECOMPOSIÇÃO DE BASE E OU SUB-BASE PARA FECHAMENTO DE VALAS DE SOLO COM CIMENTO (TEOR DE 6%) - INCLUSO RETIRADA E COLOCAÇÃO DO MATERIAL. AF_12/2020</t>
        </is>
      </c>
      <c r="C7311" s="330" t="inlineStr">
        <is>
          <t>M3</t>
        </is>
      </c>
      <c r="D7311" s="330" t="n">
        <v>168.86</v>
      </c>
      <c r="E7311" s="330" t="n">
        <v>169.62</v>
      </c>
      <c r="F7311" s="330" t="inlineStr"/>
    </row>
    <row r="7312" ht="45" customHeight="1" s="496">
      <c r="A7312" s="330" t="n">
        <v>101840</v>
      </c>
      <c r="B7312" s="331" t="inlineStr">
        <is>
          <t>RECOMPOSIÇÃO DE BASE E OU SUB-BASE PARA FECHAMENTO DE VALAS DE SOLO COM CIMENTO (TEOR DE 8%) - INCLUSO RETIRADA E COLOCAÇÃO DO MATERIAL. AF_12/2020</t>
        </is>
      </c>
      <c r="C7312" s="330" t="inlineStr">
        <is>
          <t>M3</t>
        </is>
      </c>
      <c r="D7312" s="330" t="n">
        <v>272.21</v>
      </c>
      <c r="E7312" s="330" t="n">
        <v>275.01</v>
      </c>
      <c r="F7312" s="330" t="inlineStr"/>
    </row>
    <row r="7313" ht="45" customHeight="1" s="496">
      <c r="A7313" s="330" t="n">
        <v>101837</v>
      </c>
      <c r="B7313" s="331" t="inlineStr">
        <is>
          <t>RECOMPOSIÇÃO DE BASE E OU SUB-BASE PARA FECHAMENTO DE VALAS DE SOLO MELHORADO COM CIMENTO (TEOR DE 2%) - INCLUSO RETIRADA E COLOCAÇÃO DO MATERIAL. AF_12/2020</t>
        </is>
      </c>
      <c r="C7313" s="330" t="inlineStr">
        <is>
          <t>M3</t>
        </is>
      </c>
      <c r="D7313" s="330" t="n">
        <v>79.48999999999999</v>
      </c>
      <c r="E7313" s="330" t="n">
        <v>80.25</v>
      </c>
      <c r="F7313" s="330" t="inlineStr"/>
    </row>
    <row r="7314" ht="45" customHeight="1" s="496">
      <c r="A7314" s="330" t="n">
        <v>101838</v>
      </c>
      <c r="B7314" s="331" t="inlineStr">
        <is>
          <t>RECOMPOSIÇÃO DE BASE E OU SUB-BASE PARA FECHAMENTO DE VALAS DE SOLO MELHORADO COM CIMENTO (TEOR DE 4%) - INCLUSO RETIRADA E COLOCAÇÃO DO MATERIAL. AF_12/2020</t>
        </is>
      </c>
      <c r="C7314" s="330" t="inlineStr">
        <is>
          <t>M3</t>
        </is>
      </c>
      <c r="D7314" s="330" t="n">
        <v>124.79</v>
      </c>
      <c r="E7314" s="330" t="n">
        <v>125.55</v>
      </c>
      <c r="F7314" s="330" t="inlineStr"/>
    </row>
    <row r="7315" ht="45" customHeight="1" s="496">
      <c r="A7315" s="330" t="n">
        <v>101836</v>
      </c>
      <c r="B7315" s="331" t="inlineStr">
        <is>
          <t>RECOMPOSIÇÃO DE BASE E OU SUB-BASE PARA FECHAMENTO DE VALAS DE SOLOS DE COMPORTAMENTO LATERÍTICO (ARENOSO) - INCLUSO RETIRADA E COLOCAÇÃO DO MATERIAL. AF_12/2020</t>
        </is>
      </c>
      <c r="C7315" s="330" t="inlineStr">
        <is>
          <t>M3</t>
        </is>
      </c>
      <c r="D7315" s="330" t="n">
        <v>30.84</v>
      </c>
      <c r="E7315" s="330" t="n">
        <v>31.6</v>
      </c>
      <c r="F7315" s="330" t="inlineStr"/>
    </row>
    <row r="7316" ht="45" customHeight="1" s="496">
      <c r="A7316" s="330" t="n">
        <v>101835</v>
      </c>
      <c r="B7316" s="331" t="inlineStr">
        <is>
          <t>RECOMPOSIÇÃO DE BASE E OU SUB-BASE PARA REMENDO PROFUNDO DE BRITA GRADUADA SIMPLES - INCLUSO RETIRADA E COLOCAÇÃO DO MATERIAL. AF_12/2020</t>
        </is>
      </c>
      <c r="C7316" s="330" t="inlineStr">
        <is>
          <t>M3</t>
        </is>
      </c>
      <c r="D7316" s="330" t="n">
        <v>604.45</v>
      </c>
      <c r="E7316" s="330" t="n">
        <v>612.42</v>
      </c>
      <c r="F7316" s="330" t="inlineStr"/>
    </row>
    <row r="7317" ht="45" customHeight="1" s="496">
      <c r="A7317" s="330" t="n">
        <v>101827</v>
      </c>
      <c r="B7317" s="331" t="inlineStr">
        <is>
          <t>RECOMPOSIÇÃO DE BASE E OU SUB-BASE PARA REMENDO PROFUNDO DE SOLO BRITA (40/60) - INCLUSO RETIRADA E COLOCAÇÃO DO MATERIAL. AF_12/2020</t>
        </is>
      </c>
      <c r="C7317" s="330" t="inlineStr">
        <is>
          <t>M3</t>
        </is>
      </c>
      <c r="D7317" s="330" t="n">
        <v>393.59</v>
      </c>
      <c r="E7317" s="330" t="n">
        <v>401.34</v>
      </c>
      <c r="F7317" s="330" t="inlineStr"/>
    </row>
    <row r="7318" ht="45" customHeight="1" s="496">
      <c r="A7318" s="330" t="n">
        <v>101829</v>
      </c>
      <c r="B7318" s="331" t="inlineStr">
        <is>
          <t>RECOMPOSIÇÃO DE BASE E OU SUB-BASE PARA REMENDO PROFUNDO DE SOLO BRITA (40/60) COM CIMENTO (TEOR DE 4%) - INCLUSO RETIRADA E COLOCAÇÃO DO MATERIAL. AF_12/2020</t>
        </is>
      </c>
      <c r="C7318" s="330" t="inlineStr">
        <is>
          <t>M3</t>
        </is>
      </c>
      <c r="D7318" s="330" t="n">
        <v>478.02</v>
      </c>
      <c r="E7318" s="330" t="n">
        <v>485.77</v>
      </c>
      <c r="F7318" s="330" t="inlineStr"/>
    </row>
    <row r="7319" ht="45" customHeight="1" s="496">
      <c r="A7319" s="330" t="n">
        <v>101830</v>
      </c>
      <c r="B7319" s="331" t="inlineStr">
        <is>
          <t>RECOMPOSIÇÃO DE BASE E OU SUB-BASE PARA REMENDO PROFUNDO DE SOLO BRITA (40/60) COM CIMENTO (TEOR DE 6%) - INCLUSO RETIRADA E COLOCAÇÃO DO MATERIAL. AF_12/2020</t>
        </is>
      </c>
      <c r="C7319" s="330" t="inlineStr">
        <is>
          <t>M3</t>
        </is>
      </c>
      <c r="D7319" s="330" t="n">
        <v>517.34</v>
      </c>
      <c r="E7319" s="330" t="n">
        <v>525.09</v>
      </c>
      <c r="F7319" s="330" t="inlineStr"/>
    </row>
    <row r="7320" ht="45" customHeight="1" s="496">
      <c r="A7320" s="330" t="n">
        <v>101831</v>
      </c>
      <c r="B7320" s="331" t="inlineStr">
        <is>
          <t>RECOMPOSIÇÃO DE BASE E OU SUB-BASE PARA REMENDO PROFUNDO DE SOLO BRITA (40/60) COM CIMENTO (TEOR DE 8%) - INCLUSO RETIRADA E COLOCAÇÃO DO MATERIAL. AF_12/2020</t>
        </is>
      </c>
      <c r="C7320" s="330" t="inlineStr">
        <is>
          <t>M3</t>
        </is>
      </c>
      <c r="D7320" s="330" t="n">
        <v>556.0700000000001</v>
      </c>
      <c r="E7320" s="330" t="n">
        <v>563.8200000000001</v>
      </c>
      <c r="F7320" s="330" t="inlineStr"/>
    </row>
    <row r="7321" ht="45" customHeight="1" s="496">
      <c r="A7321" s="330" t="n">
        <v>101828</v>
      </c>
      <c r="B7321" s="331" t="inlineStr">
        <is>
          <t>RECOMPOSIÇÃO DE BASE E OU SUB-BASE PARA REMENDO PROFUNDO DE SOLO BRITA (50/50) - INCLUSO RETIRADA E COLOCAÇÃO DO MATERIAL. AF_12/2020</t>
        </is>
      </c>
      <c r="C7321" s="330" t="inlineStr">
        <is>
          <t>M3</t>
        </is>
      </c>
      <c r="D7321" s="330" t="n">
        <v>353.92</v>
      </c>
      <c r="E7321" s="330" t="n">
        <v>361.67</v>
      </c>
      <c r="F7321" s="330" t="inlineStr"/>
    </row>
    <row r="7322" ht="45" customHeight="1" s="496">
      <c r="A7322" s="330" t="n">
        <v>101832</v>
      </c>
      <c r="B7322" s="331" t="inlineStr">
        <is>
          <t>RECOMPOSIÇÃO DE BASE E OU SUB-BASE PARA REMENDO PROFUNDO DE SOLO BRITA (50/50) COM CIMENTO (TEOR DE 4%) - INCLUSO RETIRADA E COLOCAÇÃO DO MATERIAL. AF_12/2020</t>
        </is>
      </c>
      <c r="C7322" s="330" t="inlineStr">
        <is>
          <t>M3</t>
        </is>
      </c>
      <c r="D7322" s="330" t="n">
        <v>439.94</v>
      </c>
      <c r="E7322" s="330" t="n">
        <v>447.69</v>
      </c>
      <c r="F7322" s="330" t="inlineStr"/>
    </row>
    <row r="7323" ht="45" customHeight="1" s="496">
      <c r="A7323" s="330" t="n">
        <v>101833</v>
      </c>
      <c r="B7323" s="331" t="inlineStr">
        <is>
          <t>RECOMPOSIÇÃO DE BASE E OU SUB-BASE PARA REMENDO PROFUNDO DE SOLO BRITA (50/50) COM CIMENTO (TEOR DE 6%) - INCLUSO RETIRADA E COLOCAÇÃO DO MATERIAL. AF_12/2020</t>
        </is>
      </c>
      <c r="C7323" s="330" t="inlineStr">
        <is>
          <t>M3</t>
        </is>
      </c>
      <c r="D7323" s="330" t="n">
        <v>480.04</v>
      </c>
      <c r="E7323" s="330" t="n">
        <v>487.79</v>
      </c>
      <c r="F7323" s="330" t="inlineStr"/>
    </row>
    <row r="7324" ht="45" customHeight="1" s="496">
      <c r="A7324" s="330" t="n">
        <v>101834</v>
      </c>
      <c r="B7324" s="331" t="inlineStr">
        <is>
          <t>RECOMPOSIÇÃO DE BASE E OU SUB-BASE PARA REMENDO PROFUNDO DE SOLO BRITA (50/50) COM CIMENTO (TEOR DE 8%) - INCLUSO RETIRADA E COLOCAÇÃO DO MATERIAL. AF_12/2020</t>
        </is>
      </c>
      <c r="C7324" s="330" t="inlineStr">
        <is>
          <t>M3</t>
        </is>
      </c>
      <c r="D7324" s="330" t="n">
        <v>519.58</v>
      </c>
      <c r="E7324" s="330" t="n">
        <v>527.33</v>
      </c>
      <c r="F7324" s="330" t="inlineStr"/>
    </row>
    <row r="7325" ht="45" customHeight="1" s="496">
      <c r="A7325" s="330" t="n">
        <v>101825</v>
      </c>
      <c r="B7325" s="331" t="inlineStr">
        <is>
          <t>RECOMPOSIÇÃO DE BASE E OU SUB-BASE PARA REMENDO PROFUNDO DE SOLO COM CIMENTO (TEOR DE 6%) - INCLUSO RETIRADA E COLOCAÇÃO DO MATERIAL. AF_12/2020</t>
        </is>
      </c>
      <c r="C7325" s="330" t="inlineStr">
        <is>
          <t>M3</t>
        </is>
      </c>
      <c r="D7325" s="330" t="n">
        <v>293.57</v>
      </c>
      <c r="E7325" s="330" t="n">
        <v>301.32</v>
      </c>
      <c r="F7325" s="330" t="inlineStr"/>
    </row>
    <row r="7326" ht="45" customHeight="1" s="496">
      <c r="A7326" s="330" t="n">
        <v>101826</v>
      </c>
      <c r="B7326" s="331" t="inlineStr">
        <is>
          <t>RECOMPOSIÇÃO DE BASE E OU SUB-BASE PARA REMENDO PROFUNDO DE SOLO COM CIMENTO (TEOR DE 8%) - INCLUSO RETIRADA E COLOCAÇÃO DO MATERIAL. AF_12/2020</t>
        </is>
      </c>
      <c r="C7326" s="330" t="inlineStr">
        <is>
          <t>M3</t>
        </is>
      </c>
      <c r="D7326" s="330" t="n">
        <v>337.05</v>
      </c>
      <c r="E7326" s="330" t="n">
        <v>344.8</v>
      </c>
      <c r="F7326" s="330" t="inlineStr"/>
    </row>
    <row r="7327" ht="45" customHeight="1" s="496">
      <c r="A7327" s="330" t="n">
        <v>101823</v>
      </c>
      <c r="B7327" s="331" t="inlineStr">
        <is>
          <t>RECOMPOSIÇÃO DE BASE E OU SUB-BASE PARA REMENDO PROFUNDO DE SOLO MELHORADO COM CIMENTO (TEOR DE 2%) - INCLUSO RETIRADA E COLOCAÇÃO DO MATERIAL. AF_12/2020</t>
        </is>
      </c>
      <c r="C7327" s="330" t="inlineStr">
        <is>
          <t>M3</t>
        </is>
      </c>
      <c r="D7327" s="330" t="n">
        <v>204.19</v>
      </c>
      <c r="E7327" s="330" t="n">
        <v>211.94</v>
      </c>
      <c r="F7327" s="330" t="inlineStr"/>
    </row>
    <row r="7328" ht="45" customHeight="1" s="496">
      <c r="A7328" s="330" t="n">
        <v>101824</v>
      </c>
      <c r="B7328" s="331" t="inlineStr">
        <is>
          <t>RECOMPOSIÇÃO DE BASE E OU SUB-BASE PARA REMENDO PROFUNDO DE SOLO MELHORADO COM CIMENTO (TEOR DE 4%) - INCLUSO RETIRADA E COLOCAÇÃO DO MATERIAL. AF_12/2020</t>
        </is>
      </c>
      <c r="C7328" s="330" t="inlineStr">
        <is>
          <t>M3</t>
        </is>
      </c>
      <c r="D7328" s="330" t="n">
        <v>249.49</v>
      </c>
      <c r="E7328" s="330" t="n">
        <v>257.24</v>
      </c>
      <c r="F7328" s="330" t="inlineStr"/>
    </row>
    <row r="7329" ht="45" customHeight="1" s="496">
      <c r="A7329" s="330" t="n">
        <v>101822</v>
      </c>
      <c r="B7329" s="331" t="inlineStr">
        <is>
          <t>RECOMPOSIÇÃO DE BASE E OU SUB-BASE PARA REMENDO PROFUNDO DE SOLOS DE COMPORTAMENTO LATERÍTICO (ARENOSO) - INCLUSO RETIRADA E COLOCAÇÃO DO MATERIAL. AF_12/2020</t>
        </is>
      </c>
      <c r="C7329" s="330" t="inlineStr">
        <is>
          <t>M3</t>
        </is>
      </c>
      <c r="D7329" s="330" t="n">
        <v>155.54</v>
      </c>
      <c r="E7329" s="330" t="n">
        <v>163.29</v>
      </c>
      <c r="F7329" s="330" t="inlineStr"/>
    </row>
    <row r="7330" ht="60" customHeight="1" s="496">
      <c r="A7330" s="330" t="n">
        <v>101819</v>
      </c>
      <c r="B7330" s="331" t="inlineStr">
        <is>
          <t>RECOMPOSIÇÃO DE PAVIMENTO EM PARALELEPÍPEDOS, REJUNTAMENTO COM ARGAMASSA, COM REAPROVEITAMENTO DOS PARALELEPÍPEDOS, PARA O FECHAMENTO DE VALAS - INCLUSO RETIRADA E COLOCAÇÃO DO MATERIAL. AF_12/2020</t>
        </is>
      </c>
      <c r="C7330" s="330" t="inlineStr">
        <is>
          <t>M2</t>
        </is>
      </c>
      <c r="D7330" s="330" t="n">
        <v>75.63</v>
      </c>
      <c r="E7330" s="330" t="n">
        <v>78.03</v>
      </c>
      <c r="F7330" s="330" t="inlineStr"/>
    </row>
    <row r="7331" ht="60" customHeight="1" s="496">
      <c r="A7331" s="330" t="n">
        <v>101817</v>
      </c>
      <c r="B7331" s="331" t="inlineStr">
        <is>
          <t>RECOMPOSIÇÃO DE PAVIMENTO EM PARALELEPÍPEDOS, REJUNTAMENTO COM PÓ DE PEDRA, COM REAPROVEITAMENTO DOS PARALELEPÍPEDOS, PARA O FECHAMENTO DE VALAS - INCLUSO RETIRADA E COLOCAÇÃO DO MATERIAL. AF_12/2020</t>
        </is>
      </c>
      <c r="C7331" s="330" t="inlineStr">
        <is>
          <t>M2</t>
        </is>
      </c>
      <c r="D7331" s="330" t="n">
        <v>61.46</v>
      </c>
      <c r="E7331" s="330" t="n">
        <v>63.5</v>
      </c>
      <c r="F7331" s="330" t="inlineStr"/>
    </row>
    <row r="7332" ht="60" customHeight="1" s="496">
      <c r="A7332" s="330" t="n">
        <v>101816</v>
      </c>
      <c r="B7332" s="331" t="inlineStr">
        <is>
          <t>RECOMPOSIÇÃO DE PAVIMENTO EM PEDRAS POLIÉDRICAS, REJUNTAMENTO COM ARGAMASSA, COM REAPROVEITAMENTO DAS PEDRAS POLIÉDRICAS, PARA O FECHAMENTO DE VALAS - INCLUSO RETIRADA E COLOCAÇÃO DO MATERIAL. AF_12/2020</t>
        </is>
      </c>
      <c r="C7332" s="330" t="inlineStr">
        <is>
          <t>M2</t>
        </is>
      </c>
      <c r="D7332" s="330" t="n">
        <v>84.43000000000001</v>
      </c>
      <c r="E7332" s="330" t="n">
        <v>86.62</v>
      </c>
      <c r="F7332" s="330" t="inlineStr"/>
    </row>
    <row r="7333" ht="60" customHeight="1" s="496">
      <c r="A7333" s="330" t="n">
        <v>101820</v>
      </c>
      <c r="B7333" s="331" t="inlineStr">
        <is>
          <t>RECOMPOSIÇÃO DE PAVIMENTO EM PISO INTERTRAVADO SEXTAVADO, COM REAPROVEITAMENTO DOS BLOCOS SEXTAVADO, PARA O FECHAMENTO DE VALAS - INCLUSO RETIRADA E COLOCAÇÃO DO MATERIAL. AF_12/2020</t>
        </is>
      </c>
      <c r="C7333" s="330" t="inlineStr">
        <is>
          <t>M2</t>
        </is>
      </c>
      <c r="D7333" s="330" t="n">
        <v>50.56</v>
      </c>
      <c r="E7333" s="330" t="n">
        <v>52.61</v>
      </c>
      <c r="F7333" s="330" t="inlineStr"/>
    </row>
    <row r="7334" ht="45" customHeight="1" s="496">
      <c r="A7334" s="330" t="n">
        <v>102988</v>
      </c>
      <c r="B7334" s="331" t="inlineStr">
        <is>
          <t>RECOMPOSIÇÃO DE PAVIMENTO EM PISO INTERTRAVADO, COM REAPROVEITAMENTO DOS BLOCOS INTERTRAVADOS, PARA FECHAMENTO DE VALAS - INCLUSO RETIRADA E COLOCAÇÃO DO MATERIAL. AF_12/2020</t>
        </is>
      </c>
      <c r="C7334" s="330" t="inlineStr">
        <is>
          <t>M2</t>
        </is>
      </c>
      <c r="D7334" s="330" t="n">
        <v>67.22</v>
      </c>
      <c r="E7334" s="330" t="n">
        <v>70.03</v>
      </c>
      <c r="F7334" s="330" t="inlineStr"/>
    </row>
    <row r="7335" ht="60" customHeight="1" s="496">
      <c r="A7335" s="330" t="n">
        <v>101814</v>
      </c>
      <c r="B7335" s="331" t="inlineStr">
        <is>
          <t>RECOMPOSIÇÃO DE PAVIMENTOS EM PEDRA POLIÉDRICA, REJUNTAMENTO COM PÓ DE PEDRA, COM REAPROVEITAMENTO DAS PEDRAS POLIÉDRICAS PARA O FECHAMENTO DE VALAS - INCLUSO RETIRADA E COLOCAÇÃO DO MATERIAL. AF_12/2020</t>
        </is>
      </c>
      <c r="C7335" s="330" t="inlineStr">
        <is>
          <t>M2</t>
        </is>
      </c>
      <c r="D7335" s="330" t="n">
        <v>60</v>
      </c>
      <c r="E7335" s="330" t="n">
        <v>61.68</v>
      </c>
      <c r="F7335" s="330" t="inlineStr"/>
    </row>
    <row r="7336" ht="45" customHeight="1" s="496">
      <c r="A7336" s="330" t="n">
        <v>102098</v>
      </c>
      <c r="B7336" s="331" t="inlineStr">
        <is>
          <t>RECOMPOSIÇÃO DE REVESTIMENTO EM CONCRETO ASFÁLTICO (AQUISIÇÃO EM USINA), PARA O FECHAMENTO DE VALAS - INCLUSO DEMOLIÇÃO DO PAVIMENTO. AF_12/2020</t>
        </is>
      </c>
      <c r="C7336" s="330" t="inlineStr">
        <is>
          <t>M3</t>
        </is>
      </c>
      <c r="D7336" s="330" t="n">
        <v>2746.37</v>
      </c>
      <c r="E7336" s="330" t="n">
        <v>2766.07</v>
      </c>
      <c r="F7336" s="330" t="inlineStr"/>
    </row>
    <row r="7337" ht="45" customHeight="1" s="496">
      <c r="A7337" s="330" t="n">
        <v>92994</v>
      </c>
      <c r="B7337" s="331" t="inlineStr">
        <is>
          <t>CABO DE COBRE FLEXÍVEL ISOLADO, 120 MM², ANTI-CHAMA 0,6/1,0 KV, PARA REDE ENTERRADA DE DISTRIBUIÇÃO DE ENERGIA ELÉTRICA - FORNECIMENTO E INSTALAÇÃO. AF_12/2021</t>
        </is>
      </c>
      <c r="C7337" s="330" t="inlineStr">
        <is>
          <t>M</t>
        </is>
      </c>
      <c r="D7337" s="330" t="n">
        <v>136.98</v>
      </c>
      <c r="E7337" s="330" t="n">
        <v>137.54</v>
      </c>
      <c r="F7337" s="330" t="inlineStr"/>
    </row>
    <row r="7338" ht="45" customHeight="1" s="496">
      <c r="A7338" s="330" t="n">
        <v>92996</v>
      </c>
      <c r="B7338" s="331" t="inlineStr">
        <is>
          <t>CABO DE COBRE FLEXÍVEL ISOLADO, 150 MM², ANTI-CHAMA 0,6/1,0 KV, PARA REDE ENTERRADA DE DISTRIBUIÇÃO DE ENERGIA ELÉTRICA - FORNECIMENTO E INSTALAÇÃO. AF_12/2021</t>
        </is>
      </c>
      <c r="C7338" s="330" t="inlineStr">
        <is>
          <t>M</t>
        </is>
      </c>
      <c r="D7338" s="330" t="n">
        <v>165.65</v>
      </c>
      <c r="E7338" s="330" t="n">
        <v>166.31</v>
      </c>
      <c r="F7338" s="330" t="inlineStr"/>
    </row>
    <row r="7339" ht="45" customHeight="1" s="496">
      <c r="A7339" s="330" t="n">
        <v>92998</v>
      </c>
      <c r="B7339" s="331" t="inlineStr">
        <is>
          <t>CABO DE COBRE FLEXÍVEL ISOLADO, 185 MM², ANTI-CHAMA 0,6/1,0 KV, PARA REDE ENTERRADA DE DISTRIBUIÇÃO DE ENERGIA ELÉTRICA - FORNECIMENTO E INSTALAÇÃO. AF_12/2021</t>
        </is>
      </c>
      <c r="C7339" s="330" t="inlineStr">
        <is>
          <t>M</t>
        </is>
      </c>
      <c r="D7339" s="330" t="n">
        <v>202.89</v>
      </c>
      <c r="E7339" s="330" t="n">
        <v>203.67</v>
      </c>
      <c r="F7339" s="330" t="inlineStr"/>
    </row>
    <row r="7340" ht="45" customHeight="1" s="496">
      <c r="A7340" s="330" t="n">
        <v>93000</v>
      </c>
      <c r="B7340" s="331" t="inlineStr">
        <is>
          <t>CABO DE COBRE FLEXÍVEL ISOLADO, 240 MM², ANTI-CHAMA 0,6/1,0 KV, PARA REDE ENTERRADA DE DISTRIBUIÇÃO DE ENERGIA ELÉTRICA - FORNECIMENTO E INSTALAÇÃO. AF_12/2021</t>
        </is>
      </c>
      <c r="C7340" s="330" t="inlineStr">
        <is>
          <t>M</t>
        </is>
      </c>
      <c r="D7340" s="330" t="n">
        <v>268.35</v>
      </c>
      <c r="E7340" s="330" t="n">
        <v>269.32</v>
      </c>
      <c r="F7340" s="330" t="inlineStr"/>
    </row>
    <row r="7341" ht="45" customHeight="1" s="496">
      <c r="A7341" s="330" t="n">
        <v>92984</v>
      </c>
      <c r="B7341" s="331" t="inlineStr">
        <is>
          <t>CABO DE COBRE FLEXÍVEL ISOLADO, 25 MM², ANTI-CHAMA 0,6/1,0 KV, PARA REDE ENTERRADA DE DISTRIBUIÇÃO DE ENERGIA ELÉTRICA - FORNECIMENTO E INSTALAÇÃO. AF_12/2021</t>
        </is>
      </c>
      <c r="C7341" s="330" t="inlineStr">
        <is>
          <t>M</t>
        </is>
      </c>
      <c r="D7341" s="330" t="n">
        <v>29.83</v>
      </c>
      <c r="E7341" s="330" t="n">
        <v>30.07</v>
      </c>
      <c r="F7341" s="330" t="inlineStr">
        <is>
          <t>AS</t>
        </is>
      </c>
    </row>
    <row r="7342" ht="45" customHeight="1" s="496">
      <c r="A7342" s="330" t="n">
        <v>93002</v>
      </c>
      <c r="B7342" s="331" t="inlineStr">
        <is>
          <t>CABO DE COBRE FLEXÍVEL ISOLADO, 300 MM², ANTI-CHAMA 0,6/1,0 KV, PARA REDE ENTERRADA DE DISTRIBUIÇÃO DE ENERGIA ELÉTRICA - FORNECIMENTO E INSTALAÇÃO. AF_12/2021</t>
        </is>
      </c>
      <c r="C7342" s="330" t="inlineStr">
        <is>
          <t>M</t>
        </is>
      </c>
      <c r="D7342" s="330" t="n">
        <v>346.66</v>
      </c>
      <c r="E7342" s="330" t="n">
        <v>347.83</v>
      </c>
      <c r="F7342" s="330" t="inlineStr"/>
    </row>
    <row r="7343" ht="45" customHeight="1" s="496">
      <c r="A7343" s="330" t="n">
        <v>92986</v>
      </c>
      <c r="B7343" s="331" t="inlineStr">
        <is>
          <t>CABO DE COBRE FLEXÍVEL ISOLADO, 35 MM², ANTI-CHAMA 0,6/1,0 KV, PARA REDE ENTERRADA DE DISTRIBUIÇÃO DE ENERGIA ELÉTRICA - FORNECIMENTO E INSTALAÇÃO. AF_12/2021</t>
        </is>
      </c>
      <c r="C7343" s="330" t="inlineStr">
        <is>
          <t>M</t>
        </is>
      </c>
      <c r="D7343" s="330" t="n">
        <v>41.01</v>
      </c>
      <c r="E7343" s="330" t="n">
        <v>41.28</v>
      </c>
      <c r="F7343" s="330" t="inlineStr">
        <is>
          <t>AS</t>
        </is>
      </c>
    </row>
    <row r="7344" ht="45" customHeight="1" s="496">
      <c r="A7344" s="330" t="n">
        <v>92988</v>
      </c>
      <c r="B7344" s="331" t="inlineStr">
        <is>
          <t>CABO DE COBRE FLEXÍVEL ISOLADO, 50 MM², ANTI-CHAMA 0,6/1,0 KV, PARA REDE ENTERRADA DE DISTRIBUIÇÃO DE ENERGIA ELÉTRICA - FORNECIMENTO E INSTALAÇÃO. AF_12/2021</t>
        </is>
      </c>
      <c r="C7344" s="330" t="inlineStr">
        <is>
          <t>M</t>
        </is>
      </c>
      <c r="D7344" s="330" t="n">
        <v>59.23</v>
      </c>
      <c r="E7344" s="330" t="n">
        <v>59.55</v>
      </c>
      <c r="F7344" s="330" t="inlineStr"/>
    </row>
    <row r="7345" ht="45" customHeight="1" s="496">
      <c r="A7345" s="330" t="n">
        <v>92990</v>
      </c>
      <c r="B7345" s="331" t="inlineStr">
        <is>
          <t>CABO DE COBRE FLEXÍVEL ISOLADO, 70 MM², ANTI-CHAMA 0,6/1,0 KV, PARA REDE ENTERRADA DE DISTRIBUIÇÃO DE ENERGIA ELÉTRICA - FORNECIMENTO E INSTALAÇÃO. AF_12/2021</t>
        </is>
      </c>
      <c r="C7345" s="330" t="inlineStr">
        <is>
          <t>M</t>
        </is>
      </c>
      <c r="D7345" s="330" t="n">
        <v>81.76000000000001</v>
      </c>
      <c r="E7345" s="330" t="n">
        <v>82.15000000000001</v>
      </c>
      <c r="F7345" s="330" t="inlineStr"/>
    </row>
    <row r="7346" ht="45" customHeight="1" s="496">
      <c r="A7346" s="330" t="n">
        <v>92992</v>
      </c>
      <c r="B7346" s="331" t="inlineStr">
        <is>
          <t>CABO DE COBRE FLEXÍVEL ISOLADO, 95 MM², ANTI-CHAMA 0,6/1,0 KV, PARA REDE ENTERRADA DE DISTRIBUIÇÃO DE ENERGIA ELÉTRICA - FORNECIMENTO E INSTALAÇÃO. AF_12/2021</t>
        </is>
      </c>
      <c r="C7346" s="330" t="inlineStr">
        <is>
          <t>M</t>
        </is>
      </c>
      <c r="D7346" s="330" t="n">
        <v>105.6</v>
      </c>
      <c r="E7346" s="330" t="n">
        <v>106.07</v>
      </c>
      <c r="F7346" s="330" t="inlineStr"/>
    </row>
    <row r="7347" ht="45" customHeight="1" s="496">
      <c r="A7347" s="330" t="n">
        <v>103491</v>
      </c>
      <c r="B7347" s="331" t="inlineStr">
        <is>
          <t>CONCRETAGEM COMO PROTEÇÃO MECÂNICA ADICIONAL NO REATERRO PARA REDE ENTERRADA DE DISTRIBUIÇÃO DE ENERGIA ELÉTRICA - FORNECIMENTO E INSTALAÇÃO. AF_12/2021</t>
        </is>
      </c>
      <c r="C7347" s="330" t="inlineStr">
        <is>
          <t>M3</t>
        </is>
      </c>
      <c r="D7347" s="330" t="n">
        <v>831.54</v>
      </c>
      <c r="E7347" s="330" t="n">
        <v>850.95</v>
      </c>
      <c r="F7347" s="330" t="inlineStr"/>
    </row>
    <row r="7348" ht="45" customHeight="1" s="496">
      <c r="A7348" s="330" t="n">
        <v>93026</v>
      </c>
      <c r="B7348" s="331" t="inlineStr">
        <is>
          <t>CURVA 90 GRAUS PARA ELETRODUTO, PVC, ROSCÁVEL, DN 110 MM (4"), PARA REDE ENTERRADA DE DISTRIBUIÇÃO DE ENERGIA ELÉTRICA - FORNECIMENTO E INSTALAÇÃO. AF_12/2021</t>
        </is>
      </c>
      <c r="C7348" s="330" t="inlineStr">
        <is>
          <t>UN</t>
        </is>
      </c>
      <c r="D7348" s="330" t="n">
        <v>88.65000000000001</v>
      </c>
      <c r="E7348" s="330" t="n">
        <v>91.14</v>
      </c>
      <c r="F7348" s="330" t="inlineStr"/>
    </row>
    <row r="7349" ht="45" customHeight="1" s="496">
      <c r="A7349" s="330" t="n">
        <v>93018</v>
      </c>
      <c r="B7349" s="331" t="inlineStr">
        <is>
          <t>CURVA 90 GRAUS PARA ELETRODUTO, PVC, ROSCÁVEL, DN 50 MM (1 1/2"), PARA REDE ENTERRADA DE DISTRIBUIÇÃO DE ENERGIA ELÉTRICA - FORNECIMENTO E INSTALAÇÃO. AF_12/2021</t>
        </is>
      </c>
      <c r="C7349" s="330" t="inlineStr">
        <is>
          <t>UN</t>
        </is>
      </c>
      <c r="D7349" s="330" t="n">
        <v>28.89</v>
      </c>
      <c r="E7349" s="330" t="n">
        <v>30.19</v>
      </c>
      <c r="F7349" s="330" t="inlineStr"/>
    </row>
    <row r="7350" ht="45" customHeight="1" s="496">
      <c r="A7350" s="330" t="n">
        <v>93020</v>
      </c>
      <c r="B7350" s="331" t="inlineStr">
        <is>
          <t>CURVA 90 GRAUS PARA ELETRODUTO, PVC, ROSCÁVEL, DN 60 MM (2"), PARA REDE ENTERRADA DE DISTRIBUIÇÃO DE ENERGIA ELÉTRICA - FORNECIMENTO E INSTALAÇÃO. AF_12/2021</t>
        </is>
      </c>
      <c r="C7350" s="330" t="inlineStr">
        <is>
          <t>UN</t>
        </is>
      </c>
      <c r="D7350" s="330" t="n">
        <v>35.72</v>
      </c>
      <c r="E7350" s="330" t="n">
        <v>37.21</v>
      </c>
      <c r="F7350" s="330" t="inlineStr"/>
    </row>
    <row r="7351" ht="45" customHeight="1" s="496">
      <c r="A7351" s="330" t="n">
        <v>93022</v>
      </c>
      <c r="B7351" s="331" t="inlineStr">
        <is>
          <t>CURVA 90 GRAUS PARA ELETRODUTO, PVC, ROSCÁVEL, DN 75 MM (2 1/2"), PARA REDE ENTERRADA DE DISTRIBUIÇÃO DE ENERGIA ELÉTRICA - FORNECIMENTO E INSTALAÇÃO. AF_12/2021</t>
        </is>
      </c>
      <c r="C7351" s="330" t="inlineStr">
        <is>
          <t>UN</t>
        </is>
      </c>
      <c r="D7351" s="330" t="n">
        <v>54.24</v>
      </c>
      <c r="E7351" s="330" t="n">
        <v>56.03</v>
      </c>
      <c r="F7351" s="330" t="inlineStr"/>
    </row>
    <row r="7352" ht="45" customHeight="1" s="496">
      <c r="A7352" s="330" t="n">
        <v>93024</v>
      </c>
      <c r="B7352" s="331" t="inlineStr">
        <is>
          <t>CURVA 90 GRAUS PARA ELETRODUTO, PVC, ROSCÁVEL, DN 85 MM (3"), PARA REDE ENTERRADA DE DISTRIBUIÇÃO DE ENERGIA ELÉTRICA - FORNECIMENTO E INSTALAÇÃO. AF_12/2021</t>
        </is>
      </c>
      <c r="C7352" s="330" t="inlineStr">
        <is>
          <t>UN</t>
        </is>
      </c>
      <c r="D7352" s="330" t="n">
        <v>57.82</v>
      </c>
      <c r="E7352" s="330" t="n">
        <v>59.82</v>
      </c>
      <c r="F7352" s="330" t="inlineStr"/>
    </row>
    <row r="7353" ht="45" customHeight="1" s="496">
      <c r="A7353" s="330" t="n">
        <v>97670</v>
      </c>
      <c r="B7353" s="331" t="inlineStr">
        <is>
          <t>ELETRODUTO FLEXÍVEL CORRUGADO, PEAD, DN 100 (4"), PARA REDE ENTERRADA DE DISTRIBUIÇÃO DE ENERGIA ELÉTRICA - FORNECIMENTO E INSTALAÇÃO. AF_12/2021</t>
        </is>
      </c>
      <c r="C7353" s="330" t="inlineStr">
        <is>
          <t>M</t>
        </is>
      </c>
      <c r="D7353" s="330" t="n">
        <v>27.1</v>
      </c>
      <c r="E7353" s="330" t="n">
        <v>27.77</v>
      </c>
      <c r="F7353" s="330" t="inlineStr">
        <is>
          <t>AS</t>
        </is>
      </c>
    </row>
    <row r="7354" ht="45" customHeight="1" s="496">
      <c r="A7354" s="330" t="n">
        <v>97667</v>
      </c>
      <c r="B7354" s="331" t="inlineStr">
        <is>
          <t>ELETRODUTO FLEXÍVEL CORRUGADO, PEAD, DN 50 (1 1/2"), PARA REDE ENTERRADA DE DISTRIBUIÇÃO DE ENERGIA ELÉTRICA - FORNECIMENTO E INSTALAÇÃO. AF_12/2021</t>
        </is>
      </c>
      <c r="C7354" s="330" t="inlineStr">
        <is>
          <t>M</t>
        </is>
      </c>
      <c r="D7354" s="330" t="n">
        <v>10.06</v>
      </c>
      <c r="E7354" s="330" t="n">
        <v>10.32</v>
      </c>
      <c r="F7354" s="330" t="inlineStr">
        <is>
          <t>AS</t>
        </is>
      </c>
    </row>
    <row r="7355" ht="45" customHeight="1" s="496">
      <c r="A7355" s="330" t="n">
        <v>97668</v>
      </c>
      <c r="B7355" s="331" t="inlineStr">
        <is>
          <t>ELETRODUTO FLEXÍVEL CORRUGADO, PEAD, DN 63 (2"), PARA REDE ENTERRADA DE DISTRIBUIÇÃO DE ENERGIA ELÉTRICA - FORNECIMENTO E INSTALAÇÃO. AF_12/2021</t>
        </is>
      </c>
      <c r="C7355" s="330" t="inlineStr">
        <is>
          <t>M</t>
        </is>
      </c>
      <c r="D7355" s="330" t="n">
        <v>14.32</v>
      </c>
      <c r="E7355" s="330" t="n">
        <v>14.68</v>
      </c>
      <c r="F7355" s="330" t="inlineStr">
        <is>
          <t>AS</t>
        </is>
      </c>
    </row>
    <row r="7356" ht="45" customHeight="1" s="496">
      <c r="A7356" s="330" t="n">
        <v>97669</v>
      </c>
      <c r="B7356" s="331" t="inlineStr">
        <is>
          <t>ELETRODUTO FLEXÍVEL CORRUGADO, PEAD, DN 90 (3"), PARA REDE ENTERRADA DE DISTRIBUIÇÃO DE ENERGIA ELÉTRICA - FORNECIMENTO E INSTALAÇÃO. AF_12/2021</t>
        </is>
      </c>
      <c r="C7356" s="330" t="inlineStr">
        <is>
          <t>M</t>
        </is>
      </c>
      <c r="D7356" s="330" t="n">
        <v>21.38</v>
      </c>
      <c r="E7356" s="330" t="n">
        <v>21.96</v>
      </c>
      <c r="F7356" s="330" t="inlineStr">
        <is>
          <t>AS</t>
        </is>
      </c>
    </row>
    <row r="7357" ht="45" customHeight="1" s="496">
      <c r="A7357" s="330" t="n">
        <v>93012</v>
      </c>
      <c r="B7357" s="331" t="inlineStr">
        <is>
          <t>ELETRODUTO RÍGIDO ROSCÁVEL, PVC, DN 110 MM (4"), PARA REDE ENTERRADA DE DISTRIBUIÇÃO DE ENERGIA ELÉTRICA - FORNECIMENTO E INSTALAÇÃO. AF_12/2021</t>
        </is>
      </c>
      <c r="C7357" s="330" t="inlineStr">
        <is>
          <t>M</t>
        </is>
      </c>
      <c r="D7357" s="330" t="n">
        <v>80.92</v>
      </c>
      <c r="E7357" s="330" t="n">
        <v>81.75</v>
      </c>
      <c r="F7357" s="330" t="inlineStr"/>
    </row>
    <row r="7358" ht="45" customHeight="1" s="496">
      <c r="A7358" s="330" t="n">
        <v>93008</v>
      </c>
      <c r="B7358" s="331" t="inlineStr">
        <is>
          <t>ELETRODUTO RÍGIDO ROSCÁVEL, PVC, DN 50 MM (1 1/2"), PARA REDE ENTERRADA DE DISTRIBUIÇÃO DE ENERGIA ELÉTRICA - FORNECIMENTO E INSTALAÇÃO. AF_12/2021</t>
        </is>
      </c>
      <c r="C7358" s="330" t="inlineStr">
        <is>
          <t>M</t>
        </is>
      </c>
      <c r="D7358" s="330" t="n">
        <v>21.88</v>
      </c>
      <c r="E7358" s="330" t="n">
        <v>22.32</v>
      </c>
      <c r="F7358" s="330" t="inlineStr"/>
    </row>
    <row r="7359" ht="45" customHeight="1" s="496">
      <c r="A7359" s="330" t="n">
        <v>93009</v>
      </c>
      <c r="B7359" s="331" t="inlineStr">
        <is>
          <t>ELETRODUTO RÍGIDO ROSCÁVEL, PVC, DN 60 MM (2"), PARA REDE ENTERRADA DE DISTRIBUIÇÃO DE ENERGIA ELÉTRICA - FORNECIMENTO E INSTALAÇÃO. AF_12/2021</t>
        </is>
      </c>
      <c r="C7359" s="330" t="inlineStr">
        <is>
          <t>M</t>
        </is>
      </c>
      <c r="D7359" s="330" t="n">
        <v>31.94</v>
      </c>
      <c r="E7359" s="330" t="n">
        <v>32.44</v>
      </c>
      <c r="F7359" s="330" t="inlineStr"/>
    </row>
    <row r="7360" ht="45" customHeight="1" s="496">
      <c r="A7360" s="330" t="n">
        <v>93010</v>
      </c>
      <c r="B7360" s="331" t="inlineStr">
        <is>
          <t>ELETRODUTO RÍGIDO ROSCÁVEL, PVC, DN 75 MM (2 1/2"), PARA REDE ENTERRADA DE DISTRIBUIÇÃO DE ENERGIA ELÉTRICA - FORNECIMENTO E INSTALAÇÃO. AF_12/2021</t>
        </is>
      </c>
      <c r="C7360" s="330" t="inlineStr">
        <is>
          <t>M</t>
        </is>
      </c>
      <c r="D7360" s="330" t="n">
        <v>44.22</v>
      </c>
      <c r="E7360" s="330" t="n">
        <v>44.81</v>
      </c>
      <c r="F7360" s="330" t="inlineStr"/>
    </row>
    <row r="7361" ht="45" customHeight="1" s="496">
      <c r="A7361" s="330" t="n">
        <v>93011</v>
      </c>
      <c r="B7361" s="331" t="inlineStr">
        <is>
          <t>ELETRODUTO RÍGIDO ROSCÁVEL, PVC, DN 85 MM (3"), PARA REDE ENTERRADA DE DISTRIBUIÇÃO DE ENERGIA ELÉTRICA - FORNECIMENTO E INSTALAÇÃO. AF_12/2021</t>
        </is>
      </c>
      <c r="C7361" s="330" t="inlineStr">
        <is>
          <t>M</t>
        </is>
      </c>
      <c r="D7361" s="330" t="n">
        <v>53.86</v>
      </c>
      <c r="E7361" s="330" t="n">
        <v>54.53</v>
      </c>
      <c r="F7361" s="330" t="inlineStr"/>
    </row>
    <row r="7362" ht="45" customHeight="1" s="496">
      <c r="A7362" s="330" t="n">
        <v>93017</v>
      </c>
      <c r="B7362" s="331" t="inlineStr">
        <is>
          <t>LUVA PARA ELETRODUTO, PVC, ROSCÁVEL, DN 110 MM (4"), PARA REDE ENTERRADA DE DISTRIBUIÇÃO DE ENERGIA ELÉTRICA - FORNECIMENTO E INSTALAÇÃO. AF_12/2021</t>
        </is>
      </c>
      <c r="C7362" s="330" t="inlineStr">
        <is>
          <t>UN</t>
        </is>
      </c>
      <c r="D7362" s="330" t="n">
        <v>54.8</v>
      </c>
      <c r="E7362" s="330" t="n">
        <v>56.45</v>
      </c>
      <c r="F7362" s="330" t="inlineStr"/>
    </row>
    <row r="7363" ht="45" customHeight="1" s="496">
      <c r="A7363" s="330" t="n">
        <v>93013</v>
      </c>
      <c r="B7363" s="331" t="inlineStr">
        <is>
          <t>LUVA PARA ELETRODUTO, PVC, ROSCÁVEL, DN 50 MM (1 1/2"), PARA REDE ENTERRADA DE DISTRIBUIÇÃO DE ENERGIA ELÉTRICA - FORNECIMENTO E INSTALAÇÃO. AF_12/2021</t>
        </is>
      </c>
      <c r="C7363" s="330" t="inlineStr">
        <is>
          <t>UN</t>
        </is>
      </c>
      <c r="D7363" s="330" t="n">
        <v>19.03</v>
      </c>
      <c r="E7363" s="330" t="n">
        <v>19.9</v>
      </c>
      <c r="F7363" s="330" t="inlineStr"/>
    </row>
    <row r="7364" ht="45" customHeight="1" s="496">
      <c r="A7364" s="330" t="n">
        <v>93014</v>
      </c>
      <c r="B7364" s="331" t="inlineStr">
        <is>
          <t>LUVA PARA ELETRODUTO, PVC, ROSCÁVEL, DN 60 MM (2"), PARA REDE ENTERRADA DE DISTRIBUIÇÃO DE ENERGIA ELÉTRICA - FORNECIMENTO E INSTALAÇÃO. AF_12/2021</t>
        </is>
      </c>
      <c r="C7364" s="330" t="inlineStr">
        <is>
          <t>UN</t>
        </is>
      </c>
      <c r="D7364" s="330" t="n">
        <v>22.85</v>
      </c>
      <c r="E7364" s="330" t="n">
        <v>23.86</v>
      </c>
      <c r="F7364" s="330" t="inlineStr"/>
    </row>
    <row r="7365" ht="45" customHeight="1" s="496">
      <c r="A7365" s="330" t="n">
        <v>93015</v>
      </c>
      <c r="B7365" s="331" t="inlineStr">
        <is>
          <t>LUVA PARA ELETRODUTO, PVC, ROSCÁVEL, DN 75 MM (2 1/2"), PARA REDE ENTERRADA DE DISTRIBUIÇÃO DE ENERGIA ELÉTRICA - FORNECIMENTO E INSTALAÇÃO. AF_12/2021</t>
        </is>
      </c>
      <c r="C7365" s="330" t="inlineStr">
        <is>
          <t>UN</t>
        </is>
      </c>
      <c r="D7365" s="330" t="n">
        <v>32.21</v>
      </c>
      <c r="E7365" s="330" t="n">
        <v>33.4</v>
      </c>
      <c r="F7365" s="330" t="inlineStr"/>
    </row>
    <row r="7366" ht="45" customHeight="1" s="496">
      <c r="A7366" s="330" t="n">
        <v>93016</v>
      </c>
      <c r="B7366" s="331" t="inlineStr">
        <is>
          <t>LUVA PARA ELETRODUTO, PVC, ROSCÁVEL, DN 85 MM (3"), PARA REDE ENTERRADA DE DISTRIBUIÇÃO DE ENERGIA ELÉTRICA - FORNECIMENTO E INSTALAÇÃO. AF_12/2021</t>
        </is>
      </c>
      <c r="C7366" s="330" t="inlineStr">
        <is>
          <t>UN</t>
        </is>
      </c>
      <c r="D7366" s="330" t="n">
        <v>38.17</v>
      </c>
      <c r="E7366" s="330" t="n">
        <v>39.5</v>
      </c>
      <c r="F7366" s="330" t="inlineStr"/>
    </row>
    <row r="7367" ht="45" customHeight="1" s="496">
      <c r="A7367" s="330" t="n">
        <v>103490</v>
      </c>
      <c r="B7367" s="331" t="inlineStr">
        <is>
          <t>PLACA DE CONCRETO PRÉ-MOLDADO COMO PROTEÇÃO MECÂNICA ADICIONAL NO REATERRO PARA REDE ENTERRADA DE DISTRIBUIÇÃO DE ENERGIA ELÉTRICA - FORNECIMENTO E INSTALAÇÃO. AF_12/2021</t>
        </is>
      </c>
      <c r="C7367" s="330" t="inlineStr">
        <is>
          <t>M3</t>
        </is>
      </c>
      <c r="D7367" s="330" t="n">
        <v>3744.34</v>
      </c>
      <c r="E7367" s="330" t="n">
        <v>3874.21</v>
      </c>
      <c r="F7367" s="330" t="inlineStr"/>
    </row>
    <row r="7368" ht="15" customHeight="1" s="496">
      <c r="A7368" s="330" t="n">
        <v>106082</v>
      </c>
      <c r="B7368" s="331" t="inlineStr">
        <is>
          <t>BASTIDOR PARA BLOCO M10 - FORNECIMENTO E INSTALAÇÃO. AF_08/2025</t>
        </is>
      </c>
      <c r="C7368" s="330" t="inlineStr">
        <is>
          <t>UN</t>
        </is>
      </c>
      <c r="D7368" s="330" t="n">
        <v>22.82</v>
      </c>
      <c r="E7368" s="330" t="n">
        <v>23.49</v>
      </c>
      <c r="F7368" s="330" t="inlineStr"/>
    </row>
    <row r="7369" ht="30" customHeight="1" s="496">
      <c r="A7369" s="330" t="n">
        <v>98306</v>
      </c>
      <c r="B7369" s="331" t="inlineStr">
        <is>
          <t>BLOCO DE ENGATE RÁPIDO PARA BASTIDOR TIPO M10 - FORNECIMENTO E INSTALAÇÃO. AF_08/2025</t>
        </is>
      </c>
      <c r="C7369" s="330" t="inlineStr">
        <is>
          <t>UN</t>
        </is>
      </c>
      <c r="D7369" s="330" t="n">
        <v>82.90000000000001</v>
      </c>
      <c r="E7369" s="330" t="n">
        <v>85.15000000000001</v>
      </c>
      <c r="F7369" s="330" t="inlineStr"/>
    </row>
    <row r="7370" ht="15" customHeight="1" s="496">
      <c r="A7370" s="330" t="n">
        <v>100553</v>
      </c>
      <c r="B7370" s="331" t="inlineStr">
        <is>
          <t>CABO COAXIAL RG11 95% - FORNECIMENTO E INSTALAÇÃO. AF_08/2025</t>
        </is>
      </c>
      <c r="C7370" s="330" t="inlineStr">
        <is>
          <t>M</t>
        </is>
      </c>
      <c r="D7370" s="330" t="n">
        <v>25.36</v>
      </c>
      <c r="E7370" s="330" t="n">
        <v>25.69</v>
      </c>
      <c r="F7370" s="330" t="inlineStr"/>
    </row>
    <row r="7371" ht="15" customHeight="1" s="496">
      <c r="A7371" s="330" t="n">
        <v>100554</v>
      </c>
      <c r="B7371" s="331" t="inlineStr">
        <is>
          <t>CABO COAXIAL RG59 95% - FORNECIMENTO E INSTALAÇÃO. AF_08/2025</t>
        </is>
      </c>
      <c r="C7371" s="330" t="inlineStr">
        <is>
          <t>M</t>
        </is>
      </c>
      <c r="D7371" s="330" t="n">
        <v>7.72</v>
      </c>
      <c r="E7371" s="330" t="n">
        <v>8.050000000000001</v>
      </c>
      <c r="F7371" s="330" t="inlineStr"/>
    </row>
    <row r="7372" ht="15" customHeight="1" s="496">
      <c r="A7372" s="330" t="n">
        <v>98300</v>
      </c>
      <c r="B7372" s="331" t="inlineStr">
        <is>
          <t>CABO COAXIAL RG6 95% - FORNECIMENTO E INSTALAÇÃO. AF_08/2025</t>
        </is>
      </c>
      <c r="C7372" s="330" t="inlineStr">
        <is>
          <t>M</t>
        </is>
      </c>
      <c r="D7372" s="330" t="n">
        <v>7.79</v>
      </c>
      <c r="E7372" s="330" t="n">
        <v>8.119999999999999</v>
      </c>
      <c r="F7372" s="330" t="inlineStr"/>
    </row>
    <row r="7373" ht="30" customHeight="1" s="496">
      <c r="A7373" s="330" t="n">
        <v>98295</v>
      </c>
      <c r="B7373" s="331" t="inlineStr">
        <is>
          <t>CABO ELETRÔNICO CATEGORIA 5E, INSTALADO EM EDIFICAÇÃO INSTITUCIONAL - FORNECIMENTO E INSTALAÇÃO. AF_08/2025</t>
        </is>
      </c>
      <c r="C7373" s="330" t="inlineStr">
        <is>
          <t>M</t>
        </is>
      </c>
      <c r="D7373" s="330" t="n">
        <v>5.82</v>
      </c>
      <c r="E7373" s="330" t="n">
        <v>5.85</v>
      </c>
      <c r="F7373" s="330" t="inlineStr"/>
    </row>
    <row r="7374" ht="30" customHeight="1" s="496">
      <c r="A7374" s="330" t="n">
        <v>98294</v>
      </c>
      <c r="B7374" s="331" t="inlineStr">
        <is>
          <t>CABO ELETRÔNICO CATEGORIA 5E, INSTALADO EM EDIFICAÇÃO RESIDENCIAL - FORNECIMENTO E INSTALAÇÃO. AF_08/2025</t>
        </is>
      </c>
      <c r="C7374" s="330" t="inlineStr">
        <is>
          <t>M</t>
        </is>
      </c>
      <c r="D7374" s="330" t="n">
        <v>8.6</v>
      </c>
      <c r="E7374" s="330" t="n">
        <v>8.779999999999999</v>
      </c>
      <c r="F7374" s="330" t="inlineStr"/>
    </row>
    <row r="7375" ht="30" customHeight="1" s="496">
      <c r="A7375" s="330" t="n">
        <v>98297</v>
      </c>
      <c r="B7375" s="331" t="inlineStr">
        <is>
          <t>CABO ELETRÔNICO CATEGORIA 6, INSTALADO EM EDIFICAÇÃO INSTITUCIONAL - FORNECIMENTO E INSTALAÇÃO. AF_08/2025</t>
        </is>
      </c>
      <c r="C7375" s="330" t="inlineStr">
        <is>
          <t>M</t>
        </is>
      </c>
      <c r="D7375" s="330" t="n">
        <v>8.130000000000001</v>
      </c>
      <c r="E7375" s="330" t="n">
        <v>8.17</v>
      </c>
      <c r="F7375" s="330" t="inlineStr"/>
    </row>
    <row r="7376" ht="30" customHeight="1" s="496">
      <c r="A7376" s="330" t="n">
        <v>98296</v>
      </c>
      <c r="B7376" s="331" t="inlineStr">
        <is>
          <t>CABO ELETRÔNICO CATEGORIA 6, INSTALADO EM EDIFICAÇÃO RESIDENCIAL - FORNECIMENTO E INSTALAÇÃO. AF_08/2025</t>
        </is>
      </c>
      <c r="C7376" s="330" t="inlineStr">
        <is>
          <t>M</t>
        </is>
      </c>
      <c r="D7376" s="330" t="n">
        <v>11.01</v>
      </c>
      <c r="E7376" s="330" t="n">
        <v>11.2</v>
      </c>
      <c r="F7376" s="330" t="inlineStr"/>
    </row>
    <row r="7377" ht="30" customHeight="1" s="496">
      <c r="A7377" s="330" t="n">
        <v>98299</v>
      </c>
      <c r="B7377" s="331" t="inlineStr">
        <is>
          <t>CABO ELETRÔNICO CATEGORIA 6A, INSTALADO EM EDIFICAÇÃO INSTITUCIONAL - FORNECIMENTO E INSTALAÇÃO. AF_08/2025</t>
        </is>
      </c>
      <c r="C7377" s="330" t="inlineStr">
        <is>
          <t>M</t>
        </is>
      </c>
      <c r="D7377" s="330" t="n">
        <v>20.45</v>
      </c>
      <c r="E7377" s="330" t="n">
        <v>20.49</v>
      </c>
      <c r="F7377" s="330" t="inlineStr"/>
    </row>
    <row r="7378" ht="30" customHeight="1" s="496">
      <c r="A7378" s="330" t="n">
        <v>98298</v>
      </c>
      <c r="B7378" s="331" t="inlineStr">
        <is>
          <t>CABO ELETRÔNICO CATEGORIA 6A, INSTALADO EM EDIFICAÇÃO RESIDENCIAL - FORNECIMENTO E INSTALAÇÃO. AF_08/2025</t>
        </is>
      </c>
      <c r="C7378" s="330" t="inlineStr">
        <is>
          <t>M</t>
        </is>
      </c>
      <c r="D7378" s="330" t="n">
        <v>23.33</v>
      </c>
      <c r="E7378" s="330" t="n">
        <v>23.52</v>
      </c>
      <c r="F7378" s="330" t="inlineStr"/>
    </row>
    <row r="7379" ht="30" customHeight="1" s="496">
      <c r="A7379" s="330" t="n">
        <v>98261</v>
      </c>
      <c r="B7379" s="331" t="inlineStr">
        <is>
          <t>CABO TELEFÔNICO CCI-50 1 PAR, INSTALADO EM ENTRADA DE EDIFICAÇÃO - FORNECIMENTO E INSTALAÇÃO. AF_08/2025</t>
        </is>
      </c>
      <c r="C7379" s="330" t="inlineStr">
        <is>
          <t>M</t>
        </is>
      </c>
      <c r="D7379" s="330" t="n">
        <v>4.11</v>
      </c>
      <c r="E7379" s="330" t="n">
        <v>4.31</v>
      </c>
      <c r="F7379" s="330" t="inlineStr"/>
    </row>
    <row r="7380" ht="45" customHeight="1" s="496">
      <c r="A7380" s="330" t="n">
        <v>98287</v>
      </c>
      <c r="B7380" s="331" t="inlineStr">
        <is>
          <t>CABO TELEFÔNICO CCI-50 1 PAR, SEM BLINDAGEM, INSTALADO EM DISTRIBUIÇÃO DE EDIFICAÇÃO INSTITUCIONAL - FORNECIMENTO E INSTALAÇÃO. AF_08/2025</t>
        </is>
      </c>
      <c r="C7380" s="330" t="inlineStr">
        <is>
          <t>M</t>
        </is>
      </c>
      <c r="D7380" s="330" t="n">
        <v>1.5</v>
      </c>
      <c r="E7380" s="330" t="n">
        <v>1.54</v>
      </c>
      <c r="F7380" s="330" t="inlineStr"/>
    </row>
    <row r="7381" ht="45" customHeight="1" s="496">
      <c r="A7381" s="330" t="n">
        <v>98280</v>
      </c>
      <c r="B7381" s="331" t="inlineStr">
        <is>
          <t>CABO TELEFÔNICO CCI-50 1 PAR, SEM BLINDAGEM, INSTALADO EM DISTRIBUIÇÃO DE EDIFICAÇÃO RESIDENCIAL - FORNECIMENTO E INSTALAÇÃO. AF_08/2025</t>
        </is>
      </c>
      <c r="C7381" s="330" t="inlineStr">
        <is>
          <t>M</t>
        </is>
      </c>
      <c r="D7381" s="330" t="n">
        <v>8.48</v>
      </c>
      <c r="E7381" s="330" t="n">
        <v>8.93</v>
      </c>
      <c r="F7381" s="330" t="inlineStr"/>
    </row>
    <row r="7382" ht="45" customHeight="1" s="496">
      <c r="A7382" s="330" t="n">
        <v>98288</v>
      </c>
      <c r="B7382" s="331" t="inlineStr">
        <is>
          <t>CABO TELEFÔNICO CCI-50 2 PARES, SEM BLINDAGEM, INSTALADO EM DISTRIBUIÇÃO DE EDIFICAÇÃO INSTITUCIONAL - FORNECIMENTO E INSTALAÇÃO. AF_08/2025</t>
        </is>
      </c>
      <c r="C7382" s="330" t="inlineStr">
        <is>
          <t>M</t>
        </is>
      </c>
      <c r="D7382" s="330" t="n">
        <v>2.29</v>
      </c>
      <c r="E7382" s="330" t="n">
        <v>2.35</v>
      </c>
      <c r="F7382" s="330" t="inlineStr"/>
    </row>
    <row r="7383" ht="45" customHeight="1" s="496">
      <c r="A7383" s="330" t="n">
        <v>98281</v>
      </c>
      <c r="B7383" s="331" t="inlineStr">
        <is>
          <t>CABO TELEFÔNICO CCI-50 2 PARES, SEM BLINDAGEM, INSTALADO EM DISTRIBUIÇÃO DE EDIFICAÇÃO RESIDENCIAL - FORNECIMENTO E INSTALAÇÃO. AF_08/2025</t>
        </is>
      </c>
      <c r="C7383" s="330" t="inlineStr">
        <is>
          <t>M</t>
        </is>
      </c>
      <c r="D7383" s="330" t="n">
        <v>9.27</v>
      </c>
      <c r="E7383" s="330" t="n">
        <v>9.720000000000001</v>
      </c>
      <c r="F7383" s="330" t="inlineStr"/>
    </row>
    <row r="7384" ht="30" customHeight="1" s="496">
      <c r="A7384" s="330" t="n">
        <v>98262</v>
      </c>
      <c r="B7384" s="331" t="inlineStr">
        <is>
          <t>CABO TELEFÔNICO CCI-50 2 PARES, SEM BLINDAGEM, INSTALADO EM ENTRADA DE EDIFICAÇÃO - FORNECIMENTO E INSTALAÇÃO. AF_08/2025</t>
        </is>
      </c>
      <c r="C7384" s="330" t="inlineStr">
        <is>
          <t>M</t>
        </is>
      </c>
      <c r="D7384" s="330" t="n">
        <v>4.91</v>
      </c>
      <c r="E7384" s="330" t="n">
        <v>5.1</v>
      </c>
      <c r="F7384" s="330" t="inlineStr"/>
    </row>
    <row r="7385" ht="45" customHeight="1" s="496">
      <c r="A7385" s="330" t="n">
        <v>98289</v>
      </c>
      <c r="B7385" s="331" t="inlineStr">
        <is>
          <t>CABO TELEFÔNICO CCI-50 3 PARES, SEM BLINDAGEM, INSTALADO EM DISTRIBUIÇÃO DE EDIFICAÇÃO INSTITUCIONAL - FORNECIMENTO E INSTALAÇÃO. AF_08/2025</t>
        </is>
      </c>
      <c r="C7385" s="330" t="inlineStr">
        <is>
          <t>M</t>
        </is>
      </c>
      <c r="D7385" s="330" t="n">
        <v>2.5</v>
      </c>
      <c r="E7385" s="330" t="n">
        <v>2.55</v>
      </c>
      <c r="F7385" s="330" t="inlineStr"/>
    </row>
    <row r="7386" ht="45" customHeight="1" s="496">
      <c r="A7386" s="330" t="n">
        <v>98282</v>
      </c>
      <c r="B7386" s="331" t="inlineStr">
        <is>
          <t>CABO TELEFÔNICO CCI-50 3 PARES, SEM BLINDAGEM, INSTALADO EM DISTRIBUIÇÃO DE EDIFICAÇÃO RESIDENCIAL - FORNECIMENTO E INSTALAÇÃO. AF_08/2025</t>
        </is>
      </c>
      <c r="C7386" s="330" t="inlineStr">
        <is>
          <t>M</t>
        </is>
      </c>
      <c r="D7386" s="330" t="n">
        <v>9.48</v>
      </c>
      <c r="E7386" s="330" t="n">
        <v>9.94</v>
      </c>
      <c r="F7386" s="330" t="inlineStr"/>
    </row>
    <row r="7387" ht="30" customHeight="1" s="496">
      <c r="A7387" s="330" t="n">
        <v>98263</v>
      </c>
      <c r="B7387" s="331" t="inlineStr">
        <is>
          <t>CABO TELEFÔNICO CCI-50 3 PARES, SEM BLINDAGEM, INSTALADO EM ENTRADA DE EDIFICAÇÃO - FORNECIMENTO E INSTALAÇÃO. AF_08/2025</t>
        </is>
      </c>
      <c r="C7387" s="330" t="inlineStr">
        <is>
          <t>M</t>
        </is>
      </c>
      <c r="D7387" s="330" t="n">
        <v>5.11</v>
      </c>
      <c r="E7387" s="330" t="n">
        <v>5.32</v>
      </c>
      <c r="F7387" s="330" t="inlineStr"/>
    </row>
    <row r="7388" ht="45" customHeight="1" s="496">
      <c r="A7388" s="330" t="n">
        <v>98290</v>
      </c>
      <c r="B7388" s="331" t="inlineStr">
        <is>
          <t>CABO TELEFÔNICO CCI-50 4 PARES, SEM BLINDAGEM, INSTALADO EM DISTRIBUIÇÃO DE EDIFICAÇÃO INSTITUCIONAL - FORNECIMENTO E INSTALAÇÃO. AF_08/2025</t>
        </is>
      </c>
      <c r="C7388" s="330" t="inlineStr">
        <is>
          <t>M</t>
        </is>
      </c>
      <c r="D7388" s="330" t="n">
        <v>3.31</v>
      </c>
      <c r="E7388" s="330" t="n">
        <v>3.38</v>
      </c>
      <c r="F7388" s="330" t="inlineStr"/>
    </row>
    <row r="7389" ht="45" customHeight="1" s="496">
      <c r="A7389" s="330" t="n">
        <v>98283</v>
      </c>
      <c r="B7389" s="331" t="inlineStr">
        <is>
          <t>CABO TELEFÔNICO CCI-50 4 PARES, SEM BLINDAGEM, INSTALADO EM DISTRIBUIÇÃO DE EDIFICAÇÃO RESIDENCIAL - FORNECIMENTO E INSTALAÇÃO. AF_08/2025</t>
        </is>
      </c>
      <c r="C7389" s="330" t="inlineStr">
        <is>
          <t>M</t>
        </is>
      </c>
      <c r="D7389" s="330" t="n">
        <v>10.3</v>
      </c>
      <c r="E7389" s="330" t="n">
        <v>10.76</v>
      </c>
      <c r="F7389" s="330" t="inlineStr"/>
    </row>
    <row r="7390" ht="30" customHeight="1" s="496">
      <c r="A7390" s="330" t="n">
        <v>98264</v>
      </c>
      <c r="B7390" s="331" t="inlineStr">
        <is>
          <t>CABO TELEFÔNICO CCI-50 4 PARES, SEM BLINDAGEM, INSTALADO EM ENTRADA DE EDIFICAÇÃO - FORNECIMENTO E INSTALAÇÃO. AF_08/2025</t>
        </is>
      </c>
      <c r="C7390" s="330" t="inlineStr">
        <is>
          <t>M</t>
        </is>
      </c>
      <c r="D7390" s="330" t="n">
        <v>5.93</v>
      </c>
      <c r="E7390" s="330" t="n">
        <v>6.14</v>
      </c>
      <c r="F7390" s="330" t="inlineStr"/>
    </row>
    <row r="7391" ht="30" customHeight="1" s="496">
      <c r="A7391" s="330" t="n">
        <v>98273</v>
      </c>
      <c r="B7391" s="331" t="inlineStr">
        <is>
          <t>CABO TELEFÔNICO CCI-50 4 PARES, SEM BLINDAGEM, INSTALADO EM PRUMADA - FORNECIMENTO E INSTALAÇÃO. AF_08/2025</t>
        </is>
      </c>
      <c r="C7391" s="330" t="inlineStr">
        <is>
          <t>M</t>
        </is>
      </c>
      <c r="D7391" s="330" t="n">
        <v>2.53</v>
      </c>
      <c r="E7391" s="330" t="n">
        <v>2.56</v>
      </c>
      <c r="F7391" s="330" t="inlineStr"/>
    </row>
    <row r="7392" ht="45" customHeight="1" s="496">
      <c r="A7392" s="330" t="n">
        <v>98291</v>
      </c>
      <c r="B7392" s="331" t="inlineStr">
        <is>
          <t>CABO TELEFÔNICO CCI-50 5 PARES, SEM BLINDAGEM, INSTALADO EM DISTRIBUIÇÃO DE EDIFICAÇÃO INSTITUCIONAL - FORNECIMENTO E INSTALAÇÃO. AF_08/2025</t>
        </is>
      </c>
      <c r="C7392" s="330" t="inlineStr">
        <is>
          <t>M</t>
        </is>
      </c>
      <c r="D7392" s="330" t="n">
        <v>3.87</v>
      </c>
      <c r="E7392" s="330" t="n">
        <v>3.94</v>
      </c>
      <c r="F7392" s="330" t="inlineStr"/>
    </row>
    <row r="7393" ht="45" customHeight="1" s="496">
      <c r="A7393" s="330" t="n">
        <v>98284</v>
      </c>
      <c r="B7393" s="331" t="inlineStr">
        <is>
          <t>CABO TELEFÔNICO CCI-50 5 PARES, SEM BLINDAGEM, INSTALADO EM DISTRIBUIÇÃO DE EDIFICAÇÃO RESIDENCIAL - FORNECIMENTO E INSTALAÇÃO. AF_08/2025</t>
        </is>
      </c>
      <c r="C7393" s="330" t="inlineStr">
        <is>
          <t>M</t>
        </is>
      </c>
      <c r="D7393" s="330" t="n">
        <v>10.86</v>
      </c>
      <c r="E7393" s="330" t="n">
        <v>11.33</v>
      </c>
      <c r="F7393" s="330" t="inlineStr"/>
    </row>
    <row r="7394" ht="30" customHeight="1" s="496">
      <c r="A7394" s="330" t="n">
        <v>98265</v>
      </c>
      <c r="B7394" s="331" t="inlineStr">
        <is>
          <t>CABO TELEFÔNICO CCI-50 5 PARES, SEM BLINDAGEM, INSTALADO EM ENTRADA DE EDIFICAÇÃO - FORNECIMENTO E INSTALAÇÃO. AF_08/2025</t>
        </is>
      </c>
      <c r="C7394" s="330" t="inlineStr">
        <is>
          <t>M</t>
        </is>
      </c>
      <c r="D7394" s="330" t="n">
        <v>6.49</v>
      </c>
      <c r="E7394" s="330" t="n">
        <v>6.71</v>
      </c>
      <c r="F7394" s="330" t="inlineStr"/>
    </row>
    <row r="7395" ht="30" customHeight="1" s="496">
      <c r="A7395" s="330" t="n">
        <v>98274</v>
      </c>
      <c r="B7395" s="331" t="inlineStr">
        <is>
          <t>CABO TELEFÔNICO CCI-50 5 PARES, SEM BLINDAGEM, INSTALADO EM PRUMADA - FORNECIMENTO E INSTALAÇÃO. AF_08/2025</t>
        </is>
      </c>
      <c r="C7395" s="330" t="inlineStr">
        <is>
          <t>M</t>
        </is>
      </c>
      <c r="D7395" s="330" t="n">
        <v>3.09</v>
      </c>
      <c r="E7395" s="330" t="n">
        <v>3.13</v>
      </c>
      <c r="F7395" s="330" t="inlineStr"/>
    </row>
    <row r="7396" ht="45" customHeight="1" s="496">
      <c r="A7396" s="330" t="n">
        <v>98292</v>
      </c>
      <c r="B7396" s="331" t="inlineStr">
        <is>
          <t>CABO TELEFÔNICO CCI-50 6 PARES, SEM BLINDAGEM, INSTALADO EM DISTRIBUIÇÃO DE EDIFICAÇÃO INSTITUCIONAL - FORNECIMENTO E INSTALAÇÃO. AF_08/2025</t>
        </is>
      </c>
      <c r="C7396" s="330" t="inlineStr">
        <is>
          <t>M</t>
        </is>
      </c>
      <c r="D7396" s="330" t="n">
        <v>4.61</v>
      </c>
      <c r="E7396" s="330" t="n">
        <v>4.69</v>
      </c>
      <c r="F7396" s="330" t="inlineStr"/>
    </row>
    <row r="7397" ht="45" customHeight="1" s="496">
      <c r="A7397" s="330" t="n">
        <v>98285</v>
      </c>
      <c r="B7397" s="331" t="inlineStr">
        <is>
          <t>CABO TELEFÔNICO CCI-50 6 PARES, SEM BLINDAGEM, INSTALADO EM DISTRIBUIÇÃO DE EDIFICAÇÃO RESIDENCIAL - FORNECIMENTO E INSTALAÇÃO. AF_08/2025</t>
        </is>
      </c>
      <c r="C7397" s="330" t="inlineStr">
        <is>
          <t>M</t>
        </is>
      </c>
      <c r="D7397" s="330" t="n">
        <v>11.59</v>
      </c>
      <c r="E7397" s="330" t="n">
        <v>12.07</v>
      </c>
      <c r="F7397" s="330" t="inlineStr"/>
    </row>
    <row r="7398" ht="30" customHeight="1" s="496">
      <c r="A7398" s="330" t="n">
        <v>98266</v>
      </c>
      <c r="B7398" s="331" t="inlineStr">
        <is>
          <t>CABO TELEFÔNICO CCI-50 6 PARES, SEM BLINDAGEM, INSTALADO EM ENTRADA DE EDIFICAÇÃO - FORNECIMENTO E INSTALAÇÃO. AF_08/2025</t>
        </is>
      </c>
      <c r="C7398" s="330" t="inlineStr">
        <is>
          <t>M</t>
        </is>
      </c>
      <c r="D7398" s="330" t="n">
        <v>7.22</v>
      </c>
      <c r="E7398" s="330" t="n">
        <v>7.45</v>
      </c>
      <c r="F7398" s="330" t="inlineStr"/>
    </row>
    <row r="7399" ht="30" customHeight="1" s="496">
      <c r="A7399" s="330" t="n">
        <v>98275</v>
      </c>
      <c r="B7399" s="331" t="inlineStr">
        <is>
          <t>CABO TELEFÔNICO CCI-50 6 PARES, SEM BLINDAGEM, INSTALADO EM PRUMADA - FORNECIMENTO E INSTALAÇÃO. AF_08/2025</t>
        </is>
      </c>
      <c r="C7399" s="330" t="inlineStr">
        <is>
          <t>M</t>
        </is>
      </c>
      <c r="D7399" s="330" t="n">
        <v>3.82</v>
      </c>
      <c r="E7399" s="330" t="n">
        <v>3.86</v>
      </c>
      <c r="F7399" s="330" t="inlineStr"/>
    </row>
    <row r="7400" ht="30" customHeight="1" s="496">
      <c r="A7400" s="330" t="n">
        <v>98293</v>
      </c>
      <c r="B7400" s="331" t="inlineStr">
        <is>
          <t>CABO TELEFÔNICO CI-50 10 PARES INSTALADO EM DISTRIBUIÇÃO DE EDIFICAÇÃO INSTITUCIONAL - FORNECIMENTO E INSTALAÇÃO. AF_08/2025</t>
        </is>
      </c>
      <c r="C7400" s="330" t="inlineStr">
        <is>
          <t>M</t>
        </is>
      </c>
      <c r="D7400" s="330" t="n">
        <v>8.470000000000001</v>
      </c>
      <c r="E7400" s="330" t="n">
        <v>8.609999999999999</v>
      </c>
      <c r="F7400" s="330" t="inlineStr"/>
    </row>
    <row r="7401" ht="30" customHeight="1" s="496">
      <c r="A7401" s="330" t="n">
        <v>98286</v>
      </c>
      <c r="B7401" s="331" t="inlineStr">
        <is>
          <t>CABO TELEFÔNICO CI-50 10 PARES INSTALADO EM DISTRIBUIÇÃO DE EDIFICAÇÃO RESIDENCIAL - FORNECIMENTO E INSTALAÇÃO. AF_08/2025</t>
        </is>
      </c>
      <c r="C7401" s="330" t="inlineStr">
        <is>
          <t>M</t>
        </is>
      </c>
      <c r="D7401" s="330" t="n">
        <v>15.46</v>
      </c>
      <c r="E7401" s="330" t="n">
        <v>16</v>
      </c>
      <c r="F7401" s="330" t="inlineStr"/>
    </row>
    <row r="7402" ht="30" customHeight="1" s="496">
      <c r="A7402" s="330" t="n">
        <v>98267</v>
      </c>
      <c r="B7402" s="331" t="inlineStr">
        <is>
          <t>CABO TELEFÔNICO CI-50 10 PARES INSTALADO EM ENTRADA DE EDIFICAÇÃO - FORNECIMENTO E INSTALAÇÃO. AF_08/2025</t>
        </is>
      </c>
      <c r="C7402" s="330" t="inlineStr">
        <is>
          <t>M</t>
        </is>
      </c>
      <c r="D7402" s="330" t="n">
        <v>11.09</v>
      </c>
      <c r="E7402" s="330" t="n">
        <v>11.38</v>
      </c>
      <c r="F7402" s="330" t="inlineStr"/>
    </row>
    <row r="7403" ht="30" customHeight="1" s="496">
      <c r="A7403" s="330" t="n">
        <v>98276</v>
      </c>
      <c r="B7403" s="331" t="inlineStr">
        <is>
          <t>CABO TELEFÔNICO CI-50 10 PARES INSTALADO EM PRUMADA - FORNECIMENTO E INSTALAÇÃO. AF_08/2025</t>
        </is>
      </c>
      <c r="C7403" s="330" t="inlineStr">
        <is>
          <t>M</t>
        </is>
      </c>
      <c r="D7403" s="330" t="n">
        <v>7.69</v>
      </c>
      <c r="E7403" s="330" t="n">
        <v>7.8</v>
      </c>
      <c r="F7403" s="330" t="inlineStr"/>
    </row>
    <row r="7404" ht="30" customHeight="1" s="496">
      <c r="A7404" s="330" t="n">
        <v>98268</v>
      </c>
      <c r="B7404" s="331" t="inlineStr">
        <is>
          <t>CABO TELEFÔNICO CI-50 20 PARES INSTALADO EM ENTRADA DE EDIFICAÇÃO - FORNECIMENTO E INSTALAÇÃO. AF_08/2025</t>
        </is>
      </c>
      <c r="C7404" s="330" t="inlineStr">
        <is>
          <t>M</t>
        </is>
      </c>
      <c r="D7404" s="330" t="n">
        <v>17.11</v>
      </c>
      <c r="E7404" s="330" t="n">
        <v>17.44</v>
      </c>
      <c r="F7404" s="330" t="inlineStr"/>
    </row>
    <row r="7405" ht="30" customHeight="1" s="496">
      <c r="A7405" s="330" t="n">
        <v>98277</v>
      </c>
      <c r="B7405" s="331" t="inlineStr">
        <is>
          <t>CABO TELEFÔNICO CI-50 20 PARES INSTALADO EM PRUMADA - FORNECIMENTO E INSTALAÇÃO. AF_08/2025</t>
        </is>
      </c>
      <c r="C7405" s="330" t="inlineStr">
        <is>
          <t>M</t>
        </is>
      </c>
      <c r="D7405" s="330" t="n">
        <v>13.71</v>
      </c>
      <c r="E7405" s="330" t="n">
        <v>13.85</v>
      </c>
      <c r="F7405" s="330" t="inlineStr"/>
    </row>
    <row r="7406" ht="30" customHeight="1" s="496">
      <c r="A7406" s="330" t="n">
        <v>98272</v>
      </c>
      <c r="B7406" s="331" t="inlineStr">
        <is>
          <t>CABO TELEFÔNICO CI-50 200 PARES INSTALADO EM ENTRADA DE EDIFICAÇÃO - FORNECIMENTO E INSTALAÇÃO. AF_08/2025</t>
        </is>
      </c>
      <c r="C7406" s="330" t="inlineStr">
        <is>
          <t>M</t>
        </is>
      </c>
      <c r="D7406" s="330" t="n">
        <v>105.17</v>
      </c>
      <c r="E7406" s="330" t="n">
        <v>105.77</v>
      </c>
      <c r="F7406" s="330" t="inlineStr"/>
    </row>
    <row r="7407" ht="30" customHeight="1" s="496">
      <c r="A7407" s="330" t="n">
        <v>98269</v>
      </c>
      <c r="B7407" s="331" t="inlineStr">
        <is>
          <t>CABO TELEFÔNICO CI-50 30 PARES INSTALADO EM ENTRADA DE EDIFICAÇÃO - FORNECIMENTO E INSTALAÇÃO. AF_08/2025</t>
        </is>
      </c>
      <c r="C7407" s="330" t="inlineStr">
        <is>
          <t>M</t>
        </is>
      </c>
      <c r="D7407" s="330" t="n">
        <v>22.9</v>
      </c>
      <c r="E7407" s="330" t="n">
        <v>23.25</v>
      </c>
      <c r="F7407" s="330" t="inlineStr"/>
    </row>
    <row r="7408" ht="30" customHeight="1" s="496">
      <c r="A7408" s="330" t="n">
        <v>98278</v>
      </c>
      <c r="B7408" s="331" t="inlineStr">
        <is>
          <t>CABO TELEFÔNICO CI-50 30 PARES INSTALADO EM PRUMADA - FORNECIMENTO E INSTALAÇÃO. AF_08/2025</t>
        </is>
      </c>
      <c r="C7408" s="330" t="inlineStr">
        <is>
          <t>M</t>
        </is>
      </c>
      <c r="D7408" s="330" t="n">
        <v>19.5</v>
      </c>
      <c r="E7408" s="330" t="n">
        <v>19.67</v>
      </c>
      <c r="F7408" s="330" t="inlineStr"/>
    </row>
    <row r="7409" ht="30" customHeight="1" s="496">
      <c r="A7409" s="330" t="n">
        <v>98270</v>
      </c>
      <c r="B7409" s="331" t="inlineStr">
        <is>
          <t>CABO TELEFÔNICO CI-50 50 PARES INSTALADO EM ENTRADA DE EDIFICAÇÃO - FORNECIMENTO E INSTALAÇÃO. AF_08/2025</t>
        </is>
      </c>
      <c r="C7409" s="330" t="inlineStr">
        <is>
          <t>M</t>
        </is>
      </c>
      <c r="D7409" s="330" t="n">
        <v>33.75</v>
      </c>
      <c r="E7409" s="330" t="n">
        <v>34.14</v>
      </c>
      <c r="F7409" s="330" t="inlineStr"/>
    </row>
    <row r="7410" ht="30" customHeight="1" s="496">
      <c r="A7410" s="330" t="n">
        <v>98279</v>
      </c>
      <c r="B7410" s="331" t="inlineStr">
        <is>
          <t>CABO TELEFÔNICO CI-50 50 PARES INSTALADO EM PRUMADA - FORNECIMENTO E INSTALAÇÃO. AF_08/2025</t>
        </is>
      </c>
      <c r="C7410" s="330" t="inlineStr">
        <is>
          <t>M</t>
        </is>
      </c>
      <c r="D7410" s="330" t="n">
        <v>30.35</v>
      </c>
      <c r="E7410" s="330" t="n">
        <v>30.56</v>
      </c>
      <c r="F7410" s="330" t="inlineStr"/>
    </row>
    <row r="7411" ht="30" customHeight="1" s="496">
      <c r="A7411" s="330" t="n">
        <v>98271</v>
      </c>
      <c r="B7411" s="331" t="inlineStr">
        <is>
          <t>CABO TELEFÔNICO CI-50 75 PARES INSTALADO EM ENTRADA DE EDIFICAÇÃO - FORNECIMENTO E INSTALAÇÃO. AF_08/2025</t>
        </is>
      </c>
      <c r="C7411" s="330" t="inlineStr">
        <is>
          <t>M</t>
        </is>
      </c>
      <c r="D7411" s="330" t="n">
        <v>46.79</v>
      </c>
      <c r="E7411" s="330" t="n">
        <v>47.24</v>
      </c>
      <c r="F7411" s="330" t="inlineStr"/>
    </row>
    <row r="7412" ht="30" customHeight="1" s="496">
      <c r="A7412" s="330" t="n">
        <v>98400</v>
      </c>
      <c r="B7412" s="331" t="inlineStr">
        <is>
          <t>CABO TELEFÔNICO CTP-APL-50 10 PARES INSTALADO EM ENTRADA DE EDIFICAÇÃO - FORNECIMENTO E INSTALAÇÃO. AF_08/2025</t>
        </is>
      </c>
      <c r="C7412" s="330" t="inlineStr">
        <is>
          <t>M</t>
        </is>
      </c>
      <c r="D7412" s="330" t="n">
        <v>13.27</v>
      </c>
      <c r="E7412" s="330" t="n">
        <v>13.56</v>
      </c>
      <c r="F7412" s="330" t="inlineStr"/>
    </row>
    <row r="7413" ht="30" customHeight="1" s="496">
      <c r="A7413" s="330" t="n">
        <v>98401</v>
      </c>
      <c r="B7413" s="331" t="inlineStr">
        <is>
          <t>CABO TELEFÔNICO CTP-APL-50 20 PARES INSTALADO EM ENTRADA DE EDIFICAÇÃO - FORNECIMENTO E INSTALAÇÃO. AF_08/2025</t>
        </is>
      </c>
      <c r="C7413" s="330" t="inlineStr">
        <is>
          <t>M</t>
        </is>
      </c>
      <c r="D7413" s="330" t="n">
        <v>20.14</v>
      </c>
      <c r="E7413" s="330" t="n">
        <v>20.47</v>
      </c>
      <c r="F7413" s="330" t="inlineStr"/>
    </row>
    <row r="7414" ht="30" customHeight="1" s="496">
      <c r="A7414" s="330" t="n">
        <v>98402</v>
      </c>
      <c r="B7414" s="331" t="inlineStr">
        <is>
          <t>CABO TELEFÔNICO CTP-APL-50 30 PARES INSTALADO EM ENTRADA DE EDIFICAÇÃO - FORNECIMENTO E INSTALAÇÃO. AF_08/2025</t>
        </is>
      </c>
      <c r="C7414" s="330" t="inlineStr">
        <is>
          <t>M</t>
        </is>
      </c>
      <c r="D7414" s="330" t="n">
        <v>23.37</v>
      </c>
      <c r="E7414" s="330" t="n">
        <v>23.72</v>
      </c>
      <c r="F7414" s="330" t="inlineStr"/>
    </row>
    <row r="7415" ht="30" customHeight="1" s="496">
      <c r="A7415" s="330" t="n">
        <v>100556</v>
      </c>
      <c r="B7415" s="331" t="inlineStr">
        <is>
          <t>CAIXA DE PASSAGEM PARA TELEFONE 15X15X10CM (SOBREPOR) - FORNECIMENTO E INSTALAÇÃO. AF_08/2025</t>
        </is>
      </c>
      <c r="C7415" s="330" t="inlineStr">
        <is>
          <t>UN</t>
        </is>
      </c>
      <c r="D7415" s="330" t="n">
        <v>34</v>
      </c>
      <c r="E7415" s="330" t="n">
        <v>34.79</v>
      </c>
      <c r="F7415" s="330" t="inlineStr">
        <is>
          <t>AS</t>
        </is>
      </c>
    </row>
    <row r="7416" ht="30" customHeight="1" s="496">
      <c r="A7416" s="330" t="n">
        <v>100557</v>
      </c>
      <c r="B7416" s="331" t="inlineStr">
        <is>
          <t>CAIXA DE PASSAGEM PARA TELEFONE 80X80X15CM (SOBREPOR) - FORNECIMENTO E INSTALAÇÃO. AF_08/2025</t>
        </is>
      </c>
      <c r="C7416" s="330" t="inlineStr">
        <is>
          <t>UN</t>
        </is>
      </c>
      <c r="D7416" s="330" t="n">
        <v>439.36</v>
      </c>
      <c r="E7416" s="330" t="n">
        <v>443.02</v>
      </c>
      <c r="F7416" s="330" t="inlineStr">
        <is>
          <t>AS</t>
        </is>
      </c>
    </row>
    <row r="7417" ht="30" customHeight="1" s="496">
      <c r="A7417" s="330" t="n">
        <v>98301</v>
      </c>
      <c r="B7417" s="331" t="inlineStr">
        <is>
          <t>PATCH PANEL 24 PORTAS, CATEGORIA 5E - FORNECIMENTO E INSTALAÇÃO. AF_08/2025</t>
        </is>
      </c>
      <c r="C7417" s="330" t="inlineStr">
        <is>
          <t>UN</t>
        </is>
      </c>
      <c r="D7417" s="330" t="n">
        <v>847.72</v>
      </c>
      <c r="E7417" s="330" t="n">
        <v>868.23</v>
      </c>
      <c r="F7417" s="330" t="inlineStr"/>
    </row>
    <row r="7418" ht="30" customHeight="1" s="496">
      <c r="A7418" s="330" t="n">
        <v>98302</v>
      </c>
      <c r="B7418" s="331" t="inlineStr">
        <is>
          <t>PATCH PANEL 24 PORTAS, CATEGORIA 6 - FORNECIMENTO E INSTALAÇÃO. AF_08/2025</t>
        </is>
      </c>
      <c r="C7418" s="330" t="inlineStr">
        <is>
          <t>UN</t>
        </is>
      </c>
      <c r="D7418" s="330" t="n">
        <v>1654.54</v>
      </c>
      <c r="E7418" s="330" t="n">
        <v>1675.05</v>
      </c>
      <c r="F7418" s="330" t="inlineStr"/>
    </row>
    <row r="7419" ht="30" customHeight="1" s="496">
      <c r="A7419" s="330" t="n">
        <v>98593</v>
      </c>
      <c r="B7419" s="331" t="inlineStr">
        <is>
          <t>PATCH PANEL 48 PORTAS, CATEGORIA 5E - FORNECIMENTO E INSTALAÇÃO. AF_08/2025</t>
        </is>
      </c>
      <c r="C7419" s="330" t="inlineStr">
        <is>
          <t>UN</t>
        </is>
      </c>
      <c r="D7419" s="330" t="n">
        <v>3622.35</v>
      </c>
      <c r="E7419" s="330" t="n">
        <v>3663.12</v>
      </c>
      <c r="F7419" s="330" t="inlineStr"/>
    </row>
    <row r="7420" ht="30" customHeight="1" s="496">
      <c r="A7420" s="330" t="n">
        <v>98304</v>
      </c>
      <c r="B7420" s="331" t="inlineStr">
        <is>
          <t>PATCH PANEL 48 PORTAS, CATEGORIA 6 - FORNECIMENTO E INSTALAÇÃO. AF_08/2025</t>
        </is>
      </c>
      <c r="C7420" s="330" t="inlineStr">
        <is>
          <t>UN</t>
        </is>
      </c>
      <c r="D7420" s="330" t="n">
        <v>5267.48</v>
      </c>
      <c r="E7420" s="330" t="n">
        <v>5308.25</v>
      </c>
      <c r="F7420" s="330" t="inlineStr"/>
    </row>
    <row r="7421" ht="45" customHeight="1" s="496">
      <c r="A7421" s="330" t="n">
        <v>100561</v>
      </c>
      <c r="B7421" s="331" t="inlineStr">
        <is>
          <t>QUADRO DE DISTRIBUICÃO PARA TELEFONE N.3, 40X40X12CM EM CHAPA METÁLICA, DE EMBUTIR, SEM ACESSÓRIOS, PADRÃO TELEBRAS - FORNECIMENTO E INSTALAÇÃO. AF_08/2025</t>
        </is>
      </c>
      <c r="C7421" s="330" t="inlineStr">
        <is>
          <t>UN</t>
        </is>
      </c>
      <c r="D7421" s="330" t="n">
        <v>162.18</v>
      </c>
      <c r="E7421" s="330" t="n">
        <v>164.03</v>
      </c>
      <c r="F7421" s="330" t="inlineStr">
        <is>
          <t>AS</t>
        </is>
      </c>
    </row>
    <row r="7422" ht="45" customHeight="1" s="496">
      <c r="A7422" s="330" t="n">
        <v>100562</v>
      </c>
      <c r="B7422" s="331" t="inlineStr">
        <is>
          <t>QUADRO DE DISTRIBUICÃO PARA TELEFONE N.4, 60X60X12CM EM CHAPA METÁLICA, DE EMBUTIR, SEM ACESSÓRIOS, PADRÃO TELEBRAS - FORNECIMENTO E INSTALAÇÃO. AF_08/2025</t>
        </is>
      </c>
      <c r="C7422" s="330" t="inlineStr">
        <is>
          <t>UN</t>
        </is>
      </c>
      <c r="D7422" s="330" t="n">
        <v>256.83</v>
      </c>
      <c r="E7422" s="330" t="n">
        <v>259</v>
      </c>
      <c r="F7422" s="330" t="inlineStr">
        <is>
          <t>AS</t>
        </is>
      </c>
    </row>
    <row r="7423" ht="45" customHeight="1" s="496">
      <c r="A7423" s="330" t="n">
        <v>100560</v>
      </c>
      <c r="B7423" s="331" t="inlineStr">
        <is>
          <t>QUADRO DE DISTRIBUIÇÃO PARA TELEFONE N.2, 20X20X12CM EM CHAPA METÁLICA, DE EMBUTIR, SEM ACESSÓRIOS, PADRÃO TELEBRAS - FORNECIMENTO E INSTALAÇÃO. AF_08/2025</t>
        </is>
      </c>
      <c r="C7423" s="330" t="inlineStr">
        <is>
          <t>UN</t>
        </is>
      </c>
      <c r="D7423" s="330" t="n">
        <v>85.09999999999999</v>
      </c>
      <c r="E7423" s="330" t="n">
        <v>86.67</v>
      </c>
      <c r="F7423" s="330" t="inlineStr">
        <is>
          <t>AS</t>
        </is>
      </c>
    </row>
    <row r="7424" ht="45" customHeight="1" s="496">
      <c r="A7424" s="330" t="n">
        <v>100563</v>
      </c>
      <c r="B7424" s="331" t="inlineStr">
        <is>
          <t>QUADRO DE DISTRIBUIÇÃO PARA TELEFONE N.5, 80X80X12CM EM CHAPA METÁLICA, DE EMBUTIR, SEM ACESSÓRIOS, PADRÃO TELEBRAS - FORNECIMENTO E INSTALAÇÃO. AF_08/2025</t>
        </is>
      </c>
      <c r="C7424" s="330" t="inlineStr">
        <is>
          <t>UN</t>
        </is>
      </c>
      <c r="D7424" s="330" t="n">
        <v>375.53</v>
      </c>
      <c r="E7424" s="330" t="n">
        <v>378.12</v>
      </c>
      <c r="F7424" s="330" t="inlineStr">
        <is>
          <t>AS</t>
        </is>
      </c>
    </row>
    <row r="7425" ht="30" customHeight="1" s="496">
      <c r="A7425" s="330" t="n">
        <v>100555</v>
      </c>
      <c r="B7425" s="331" t="inlineStr">
        <is>
          <t>RACK ABERTO EM COLUNA 44U PARA SERVIDOR - FORNECIMENTO E INSTALAÇÃO. AF_08/2025</t>
        </is>
      </c>
      <c r="C7425" s="330" t="inlineStr">
        <is>
          <t>UN</t>
        </is>
      </c>
      <c r="D7425" s="330" t="n">
        <v>1983.54</v>
      </c>
      <c r="E7425" s="330" t="n">
        <v>1986.94</v>
      </c>
      <c r="F7425" s="330" t="inlineStr"/>
    </row>
    <row r="7426" ht="30" customHeight="1" s="496">
      <c r="A7426" s="330" t="n">
        <v>98305</v>
      </c>
      <c r="B7426" s="331" t="inlineStr">
        <is>
          <t>RACK FECHADO 44U PARA SERVIDOR - FORNECIMENTO E INSTALAÇÃO. AF_08/2025</t>
        </is>
      </c>
      <c r="C7426" s="330" t="inlineStr">
        <is>
          <t>UN</t>
        </is>
      </c>
      <c r="D7426" s="330" t="n">
        <v>3973.35</v>
      </c>
      <c r="E7426" s="330" t="n">
        <v>3976.75</v>
      </c>
      <c r="F7426" s="330" t="inlineStr"/>
    </row>
    <row r="7427" ht="15" customHeight="1" s="496">
      <c r="A7427" s="330" t="n">
        <v>98307</v>
      </c>
      <c r="B7427" s="331" t="inlineStr">
        <is>
          <t>TOMADA DE REDE RJ45 - FORNECIMENTO E INSTALAÇÃO. AF_08/2025</t>
        </is>
      </c>
      <c r="C7427" s="330" t="inlineStr">
        <is>
          <t>UN</t>
        </is>
      </c>
      <c r="D7427" s="330" t="n">
        <v>65.68000000000001</v>
      </c>
      <c r="E7427" s="330" t="n">
        <v>67.20999999999999</v>
      </c>
      <c r="F7427" s="330" t="inlineStr"/>
    </row>
    <row r="7428" ht="30" customHeight="1" s="496">
      <c r="A7428" s="330" t="n">
        <v>98308</v>
      </c>
      <c r="B7428" s="331" t="inlineStr">
        <is>
          <t>TOMADA PARA TELEFONE RJ11 - FORNECIMENTO E INSTALAÇÃO. AF_08/2025</t>
        </is>
      </c>
      <c r="C7428" s="330" t="inlineStr">
        <is>
          <t>UN</t>
        </is>
      </c>
      <c r="D7428" s="330" t="n">
        <v>49.08</v>
      </c>
      <c r="E7428" s="330" t="n">
        <v>50.61</v>
      </c>
      <c r="F7428" s="330" t="inlineStr"/>
    </row>
    <row r="7429" ht="45" customHeight="1" s="496">
      <c r="A7429" s="330" t="n">
        <v>103401</v>
      </c>
      <c r="B7429" s="331" t="inlineStr">
        <is>
          <t>ASSENTAMENTO DE CONEXÃO COM 2 ACESSOS, EM PEAD LISO PARA REDE DE ÁGUA OU ESGOTO, DIÂMETRO DE 110 MM, JUNTA SOLDADA (NÃO INCLUI O FORNECIMENTO E EXECUÇÃO DE SOLDA). AF_12/2021</t>
        </is>
      </c>
      <c r="C7429" s="330" t="inlineStr">
        <is>
          <t>UN</t>
        </is>
      </c>
      <c r="D7429" s="330" t="n">
        <v>24.82</v>
      </c>
      <c r="E7429" s="330" t="n">
        <v>26</v>
      </c>
      <c r="F7429" s="330" t="inlineStr"/>
    </row>
    <row r="7430" ht="45" customHeight="1" s="496">
      <c r="A7430" s="330" t="n">
        <v>103402</v>
      </c>
      <c r="B7430" s="331" t="inlineStr">
        <is>
          <t>ASSENTAMENTO DE CONEXÃO COM 2 ACESSOS, EM PEAD LISO PARA REDE DE ÁGUA OU ESGOTO, DIÂMETRO DE 160 MM, JUNTA SOLDADA (NÃO INCLUI O FORNECIMENTO E EXECUÇÃO DE SOLDA). AF_12/2021</t>
        </is>
      </c>
      <c r="C7430" s="330" t="inlineStr">
        <is>
          <t>UN</t>
        </is>
      </c>
      <c r="D7430" s="330" t="n">
        <v>36.09</v>
      </c>
      <c r="E7430" s="330" t="n">
        <v>37.82</v>
      </c>
      <c r="F7430" s="330" t="inlineStr"/>
    </row>
    <row r="7431" ht="45" customHeight="1" s="496">
      <c r="A7431" s="330" t="n">
        <v>103403</v>
      </c>
      <c r="B7431" s="331" t="inlineStr">
        <is>
          <t>ASSENTAMENTO DE CONEXÃO COM 2 ACESSOS, EM PEAD LISO PARA REDE DE ÁGUA OU ESGOTO, DIÂMETRO DE 180 MM, JUNTA SOLDADA (NÃO INCLUI O FORNECIMENTO E EXECUÇÃO DE SOLDA). AF_12/2021</t>
        </is>
      </c>
      <c r="C7431" s="330" t="inlineStr">
        <is>
          <t>UN</t>
        </is>
      </c>
      <c r="D7431" s="330" t="n">
        <v>40.61</v>
      </c>
      <c r="E7431" s="330" t="n">
        <v>42.55</v>
      </c>
      <c r="F7431" s="330" t="inlineStr"/>
    </row>
    <row r="7432" ht="45" customHeight="1" s="496">
      <c r="A7432" s="330" t="n">
        <v>103397</v>
      </c>
      <c r="B7432" s="331" t="inlineStr">
        <is>
          <t>ASSENTAMENTO DE CONEXÃO COM 2 ACESSOS, EM PEAD LISO PARA REDE DE ÁGUA OU ESGOTO, DIÂMETRO DE 20 MM, JUNTA SOLDADA (NÃO INCLUI O FORNECIMENTO E EXECUÇÃO DE SOLDA). AF_12/2021</t>
        </is>
      </c>
      <c r="C7432" s="330" t="inlineStr">
        <is>
          <t>UN</t>
        </is>
      </c>
      <c r="D7432" s="330" t="n">
        <v>4.51</v>
      </c>
      <c r="E7432" s="330" t="n">
        <v>4.72</v>
      </c>
      <c r="F7432" s="330" t="inlineStr"/>
    </row>
    <row r="7433" ht="45" customHeight="1" s="496">
      <c r="A7433" s="330" t="n">
        <v>103404</v>
      </c>
      <c r="B7433" s="331" t="inlineStr">
        <is>
          <t>ASSENTAMENTO DE CONEXÃO COM 2 ACESSOS, EM PEAD LISO PARA REDE DE ÁGUA OU ESGOTO, DIÂMETRO DE 200 MM, JUNTA SOLDADA (NÃO INCLUI O FORNECIMENTO E EXECUÇÃO DE SOLDA). AF_12/2021</t>
        </is>
      </c>
      <c r="C7433" s="330" t="inlineStr">
        <is>
          <t>UN</t>
        </is>
      </c>
      <c r="D7433" s="330" t="n">
        <v>45.12</v>
      </c>
      <c r="E7433" s="330" t="n">
        <v>47.29</v>
      </c>
      <c r="F7433" s="330" t="inlineStr"/>
    </row>
    <row r="7434" ht="45" customHeight="1" s="496">
      <c r="A7434" s="330" t="n">
        <v>103405</v>
      </c>
      <c r="B7434" s="331" t="inlineStr">
        <is>
          <t>ASSENTAMENTO DE CONEXÃO COM 2 ACESSOS, EM PEAD LISO PARA REDE DE ÁGUA OU ESGOTO, DIÂMETRO DE 225 MM, JUNTA SOLDADA (NÃO INCLUI O FORNECIMENTO E EXECUÇÃO DE SOLDA). AF_12/2021</t>
        </is>
      </c>
      <c r="C7434" s="330" t="inlineStr">
        <is>
          <t>UN</t>
        </is>
      </c>
      <c r="D7434" s="330" t="n">
        <v>50.77</v>
      </c>
      <c r="E7434" s="330" t="n">
        <v>53.2</v>
      </c>
      <c r="F7434" s="330" t="inlineStr"/>
    </row>
    <row r="7435" ht="45" customHeight="1" s="496">
      <c r="A7435" s="330" t="n">
        <v>103406</v>
      </c>
      <c r="B7435" s="331" t="inlineStr">
        <is>
          <t>ASSENTAMENTO DE CONEXÃO COM 2 ACESSOS, EM PEAD LISO PARA REDE DE ÁGUA OU ESGOTO, DIÂMETRO DE 250 MM, JUNTA SOLDADA (NÃO INCLUI O FORNECIMENTO E EXECUÇÃO DE SOLDA). AF_12/2021</t>
        </is>
      </c>
      <c r="C7435" s="330" t="inlineStr">
        <is>
          <t>UN</t>
        </is>
      </c>
      <c r="D7435" s="330" t="n">
        <v>56.4</v>
      </c>
      <c r="E7435" s="330" t="n">
        <v>59.11</v>
      </c>
      <c r="F7435" s="330" t="inlineStr"/>
    </row>
    <row r="7436" ht="45" customHeight="1" s="496">
      <c r="A7436" s="330" t="n">
        <v>103407</v>
      </c>
      <c r="B7436" s="331" t="inlineStr">
        <is>
          <t>ASSENTAMENTO DE CONEXÃO COM 2 ACESSOS, EM PEAD LISO PARA REDE DE ÁGUA OU ESGOTO, DIÂMETRO DE 280 MM, JUNTA SOLDADA (NÃO INCLUI O FORNECIMENTO E EXECUÇÃO DE SOLDA). AF_12/2021</t>
        </is>
      </c>
      <c r="C7436" s="330" t="inlineStr">
        <is>
          <t>UN</t>
        </is>
      </c>
      <c r="D7436" s="330" t="n">
        <v>63.18</v>
      </c>
      <c r="E7436" s="330" t="n">
        <v>66.2</v>
      </c>
      <c r="F7436" s="330" t="inlineStr"/>
    </row>
    <row r="7437" ht="45" customHeight="1" s="496">
      <c r="A7437" s="330" t="n">
        <v>103408</v>
      </c>
      <c r="B7437" s="331" t="inlineStr">
        <is>
          <t>ASSENTAMENTO DE CONEXÃO COM 2 ACESSOS, EM PEAD LISO PARA REDE DE ÁGUA OU ESGOTO, DIÂMETRO DE 315 MM, JUNTA SOLDADA (NÃO INCLUI O FORNECIMENTO E EXECUÇÃO DE SOLDA). AF_12/2021</t>
        </is>
      </c>
      <c r="C7437" s="330" t="inlineStr">
        <is>
          <t>UN</t>
        </is>
      </c>
      <c r="D7437" s="330" t="n">
        <v>71.06999999999999</v>
      </c>
      <c r="E7437" s="330" t="n">
        <v>74.47</v>
      </c>
      <c r="F7437" s="330" t="inlineStr"/>
    </row>
    <row r="7438" ht="45" customHeight="1" s="496">
      <c r="A7438" s="330" t="n">
        <v>103398</v>
      </c>
      <c r="B7438" s="331" t="inlineStr">
        <is>
          <t>ASSENTAMENTO DE CONEXÃO COM 2 ACESSOS, EM PEAD LISO PARA REDE DE ÁGUA OU ESGOTO, DIÂMETRO DE 32 MM, JUNTA SOLDADA (NÃO INCLUI O FORNECIMENTO E EXECUÇÃO DE SOLDA). AF_12/2021</t>
        </is>
      </c>
      <c r="C7438" s="330" t="inlineStr">
        <is>
          <t>UN</t>
        </is>
      </c>
      <c r="D7438" s="330" t="n">
        <v>7.21</v>
      </c>
      <c r="E7438" s="330" t="n">
        <v>7.56</v>
      </c>
      <c r="F7438" s="330" t="inlineStr"/>
    </row>
    <row r="7439" ht="45" customHeight="1" s="496">
      <c r="A7439" s="330" t="n">
        <v>103409</v>
      </c>
      <c r="B7439" s="331" t="inlineStr">
        <is>
          <t>ASSENTAMENTO DE CONEXÃO COM 2 ACESSOS, EM PEAD LISO PARA REDE DE ÁGUA OU ESGOTO, DIÂMETRO DE 355 MM, JUNTA SOLDADA (NÃO INCLUI O FORNECIMENTO E EXECUÇÃO DE SOLDA). AF_12/2021</t>
        </is>
      </c>
      <c r="C7439" s="330" t="inlineStr">
        <is>
          <t>UN</t>
        </is>
      </c>
      <c r="D7439" s="330" t="n">
        <v>80.09999999999999</v>
      </c>
      <c r="E7439" s="330" t="n">
        <v>83.93000000000001</v>
      </c>
      <c r="F7439" s="330" t="inlineStr"/>
    </row>
    <row r="7440" ht="45" customHeight="1" s="496">
      <c r="A7440" s="330" t="n">
        <v>103410</v>
      </c>
      <c r="B7440" s="331" t="inlineStr">
        <is>
          <t>ASSENTAMENTO DE CONEXÃO COM 2 ACESSOS, EM PEAD LISO PARA REDE DE ÁGUA OU ESGOTO, DIÂMETRO DE 400 MM, JUNTA SOLDADA (NÃO INCLUI O FORNECIMENTO E EXECUÇÃO DE SOLDA). AF_12/2021</t>
        </is>
      </c>
      <c r="C7440" s="330" t="inlineStr">
        <is>
          <t>UN</t>
        </is>
      </c>
      <c r="D7440" s="330" t="n">
        <v>90.26000000000001</v>
      </c>
      <c r="E7440" s="330" t="n">
        <v>94.56999999999999</v>
      </c>
      <c r="F7440" s="330" t="inlineStr"/>
    </row>
    <row r="7441" ht="45" customHeight="1" s="496">
      <c r="A7441" s="330" t="n">
        <v>103399</v>
      </c>
      <c r="B7441" s="331" t="inlineStr">
        <is>
          <t>ASSENTAMENTO DE CONEXÃO COM 2 ACESSOS, EM PEAD LISO PARA REDE DE ÁGUA OU ESGOTO, DIÂMETRO DE 63 MM, JUNTA SOLDADA (NÃO INCLUI O FORNECIMENTO E EXECUÇÃO DE SOLDA). AF_12/2021</t>
        </is>
      </c>
      <c r="C7441" s="330" t="inlineStr">
        <is>
          <t>UN</t>
        </is>
      </c>
      <c r="D7441" s="330" t="n">
        <v>14.21</v>
      </c>
      <c r="E7441" s="330" t="n">
        <v>14.89</v>
      </c>
      <c r="F7441" s="330" t="inlineStr"/>
    </row>
    <row r="7442" ht="45" customHeight="1" s="496">
      <c r="A7442" s="330" t="n">
        <v>103400</v>
      </c>
      <c r="B7442" s="331" t="inlineStr">
        <is>
          <t>ASSENTAMENTO DE CONEXÃO COM 2 ACESSOS, EM PEAD LISO PARA REDE DE ÁGUA OU ESGOTO, DIÂMETRO DE 90 MM, JUNTA SOLDADA (NÃO INCLUI O FORNECIMENTO E EXECUÇÃO DE SOLDA). AF_12/2021</t>
        </is>
      </c>
      <c r="C7442" s="330" t="inlineStr">
        <is>
          <t>UN</t>
        </is>
      </c>
      <c r="D7442" s="330" t="n">
        <v>20.3</v>
      </c>
      <c r="E7442" s="330" t="n">
        <v>21.27</v>
      </c>
      <c r="F7442" s="330" t="inlineStr"/>
    </row>
    <row r="7443" ht="45" customHeight="1" s="496">
      <c r="A7443" s="330" t="n">
        <v>103415</v>
      </c>
      <c r="B7443" s="331" t="inlineStr">
        <is>
          <t>ASSENTAMENTO DE CONEXÃO COM 3 ACESSOS, EM PEAD LISO PARA REDE DE ÁGUA OU ESGOTO, DIÂMETRO DE 110 MM, JUNTA SOLDADA (NÃO INCLUI O FORNECIMENTO E EXECUÇÃO DE SOLDA). AF_12/2021</t>
        </is>
      </c>
      <c r="C7443" s="330" t="inlineStr">
        <is>
          <t>UN</t>
        </is>
      </c>
      <c r="D7443" s="330" t="n">
        <v>49.64</v>
      </c>
      <c r="E7443" s="330" t="n">
        <v>52.01</v>
      </c>
      <c r="F7443" s="330" t="inlineStr"/>
    </row>
    <row r="7444" ht="45" customHeight="1" s="496">
      <c r="A7444" s="330" t="n">
        <v>103416</v>
      </c>
      <c r="B7444" s="331" t="inlineStr">
        <is>
          <t>ASSENTAMENTO DE CONEXÃO COM 3 ACESSOS, EM PEAD LISO PARA REDE DE ÁGUA OU ESGOTO, DIÂMETRO DE 160 MM, JUNTA SOLDADA (NÃO INCLUI O FORNECIMENTO E EXECUÇÃO DE SOLDA). AF_12/2021</t>
        </is>
      </c>
      <c r="C7444" s="330" t="inlineStr">
        <is>
          <t>UN</t>
        </is>
      </c>
      <c r="D7444" s="330" t="n">
        <v>72.2</v>
      </c>
      <c r="E7444" s="330" t="n">
        <v>75.66</v>
      </c>
      <c r="F7444" s="330" t="inlineStr"/>
    </row>
    <row r="7445" ht="45" customHeight="1" s="496">
      <c r="A7445" s="330" t="n">
        <v>103417</v>
      </c>
      <c r="B7445" s="331" t="inlineStr">
        <is>
          <t>ASSENTAMENTO DE CONEXÃO COM 3 ACESSOS, EM PEAD LISO PARA REDE DE ÁGUA OU ESGOTO, DIÂMETRO DE 180 MM, JUNTA SOLDADA (NÃO INCLUI O FORNECIMENTO E EXECUÇÃO DE SOLDA). AF_12/2021</t>
        </is>
      </c>
      <c r="C7445" s="330" t="inlineStr">
        <is>
          <t>UN</t>
        </is>
      </c>
      <c r="D7445" s="330" t="n">
        <v>81.23</v>
      </c>
      <c r="E7445" s="330" t="n">
        <v>85.11</v>
      </c>
      <c r="F7445" s="330" t="inlineStr"/>
    </row>
    <row r="7446" ht="45" customHeight="1" s="496">
      <c r="A7446" s="330" t="n">
        <v>103411</v>
      </c>
      <c r="B7446" s="331" t="inlineStr">
        <is>
          <t>ASSENTAMENTO DE CONEXÃO COM 3 ACESSOS, EM PEAD LISO PARA REDE DE ÁGUA OU ESGOTO, DIÂMETRO DE 20 MM, JUNTA SOLDADA (NÃO INCLUI O FORNECIMENTO E EXECUÇÃO DE SOLDA). AF_12/2021</t>
        </is>
      </c>
      <c r="C7446" s="330" t="inlineStr">
        <is>
          <t>UN</t>
        </is>
      </c>
      <c r="D7446" s="330" t="n">
        <v>9.01</v>
      </c>
      <c r="E7446" s="330" t="n">
        <v>9.449999999999999</v>
      </c>
      <c r="F7446" s="330" t="inlineStr"/>
    </row>
    <row r="7447" ht="45" customHeight="1" s="496">
      <c r="A7447" s="330" t="n">
        <v>103418</v>
      </c>
      <c r="B7447" s="331" t="inlineStr">
        <is>
          <t>ASSENTAMENTO DE CONEXÃO COM 3 ACESSOS, EM PEAD LISO PARA REDE DE ÁGUA OU ESGOTO, DIÂMETRO DE 200 MM, JUNTA SOLDADA (NÃO INCLUI O FORNECIMENTO E EXECUÇÃO DE SOLDA). AF_12/2021</t>
        </is>
      </c>
      <c r="C7447" s="330" t="inlineStr">
        <is>
          <t>UN</t>
        </is>
      </c>
      <c r="D7447" s="330" t="n">
        <v>90.26000000000001</v>
      </c>
      <c r="E7447" s="330" t="n">
        <v>94.56999999999999</v>
      </c>
      <c r="F7447" s="330" t="inlineStr"/>
    </row>
    <row r="7448" ht="45" customHeight="1" s="496">
      <c r="A7448" s="330" t="n">
        <v>103419</v>
      </c>
      <c r="B7448" s="331" t="inlineStr">
        <is>
          <t>ASSENTAMENTO DE CONEXÃO COM 3 ACESSOS, EM PEAD LISO PARA REDE DE ÁGUA OU ESGOTO, DIÂMETRO DE 225 MM, JUNTA SOLDADA (NÃO INCLUI O FORNECIMENTO E EXECUÇÃO DE SOLDA). AF_12/2021</t>
        </is>
      </c>
      <c r="C7448" s="330" t="inlineStr">
        <is>
          <t>UN</t>
        </is>
      </c>
      <c r="D7448" s="330" t="n">
        <v>101.54</v>
      </c>
      <c r="E7448" s="330" t="n">
        <v>106.4</v>
      </c>
      <c r="F7448" s="330" t="inlineStr"/>
    </row>
    <row r="7449" ht="45" customHeight="1" s="496">
      <c r="A7449" s="330" t="n">
        <v>103420</v>
      </c>
      <c r="B7449" s="331" t="inlineStr">
        <is>
          <t>ASSENTAMENTO DE CONEXÃO COM 3 ACESSOS, EM PEAD LISO PARA REDE DE ÁGUA OU ESGOTO, DIÂMETRO DE 250 MM, JUNTA SOLDADA (NÃO INCLUI O FORNECIMENTO E EXECUÇÃO DE SOLDA). AF_12/2021</t>
        </is>
      </c>
      <c r="C7449" s="330" t="inlineStr">
        <is>
          <t>UN</t>
        </is>
      </c>
      <c r="D7449" s="330" t="n">
        <v>112.82</v>
      </c>
      <c r="E7449" s="330" t="n">
        <v>118.22</v>
      </c>
      <c r="F7449" s="330" t="inlineStr"/>
    </row>
    <row r="7450" ht="45" customHeight="1" s="496">
      <c r="A7450" s="330" t="n">
        <v>103421</v>
      </c>
      <c r="B7450" s="331" t="inlineStr">
        <is>
          <t>ASSENTAMENTO DE CONEXÃO COM 3 ACESSOS, EM PEAD LISO PARA REDE DE ÁGUA OU ESGOTO, DIÂMETRO DE 280 MM, JUNTA SOLDADA (NÃO INCLUI O FORNECIMENTO E EXECUÇÃO DE SOLDA). AF_12/2021</t>
        </is>
      </c>
      <c r="C7450" s="330" t="inlineStr">
        <is>
          <t>UN</t>
        </is>
      </c>
      <c r="D7450" s="330" t="n">
        <v>126.37</v>
      </c>
      <c r="E7450" s="330" t="n">
        <v>132.41</v>
      </c>
      <c r="F7450" s="330" t="inlineStr"/>
    </row>
    <row r="7451" ht="45" customHeight="1" s="496">
      <c r="A7451" s="330" t="n">
        <v>103422</v>
      </c>
      <c r="B7451" s="331" t="inlineStr">
        <is>
          <t>ASSENTAMENTO DE CONEXÃO COM 3 ACESSOS, EM PEAD LISO PARA REDE DE ÁGUA OU ESGOTO, DIÂMETRO DE 315 MM, JUNTA SOLDADA (NÃO INCLUI O FORNECIMENTO E EXECUÇÃO DE SOLDA). AF_12/2021</t>
        </is>
      </c>
      <c r="C7451" s="330" t="inlineStr">
        <is>
          <t>UN</t>
        </is>
      </c>
      <c r="D7451" s="330" t="n">
        <v>142.16</v>
      </c>
      <c r="E7451" s="330" t="n">
        <v>148.96</v>
      </c>
      <c r="F7451" s="330" t="inlineStr"/>
    </row>
    <row r="7452" ht="45" customHeight="1" s="496">
      <c r="A7452" s="330" t="n">
        <v>103412</v>
      </c>
      <c r="B7452" s="331" t="inlineStr">
        <is>
          <t>ASSENTAMENTO DE CONEXÃO COM 3 ACESSOS, EM PEAD LISO PARA REDE DE ÁGUA OU ESGOTO, DIÂMETRO DE 32 MM, JUNTA SOLDADA (NÃO INCLUI O FORNECIMENTO E EXECUÇÃO DE SOLDA). AF_12/2021</t>
        </is>
      </c>
      <c r="C7452" s="330" t="inlineStr">
        <is>
          <t>UN</t>
        </is>
      </c>
      <c r="D7452" s="330" t="n">
        <v>14.43</v>
      </c>
      <c r="E7452" s="330" t="n">
        <v>15.12</v>
      </c>
      <c r="F7452" s="330" t="inlineStr"/>
    </row>
    <row r="7453" ht="45" customHeight="1" s="496">
      <c r="A7453" s="330" t="n">
        <v>103423</v>
      </c>
      <c r="B7453" s="331" t="inlineStr">
        <is>
          <t>ASSENTAMENTO DE CONEXÃO COM 3 ACESSOS, EM PEAD LISO PARA REDE DE ÁGUA OU ESGOTO, DIÂMETRO DE 355 MM, JUNTA SOLDADA (NÃO INCLUI O FORNECIMENTO E EXECUÇÃO DE SOLDA). AF_12/2021</t>
        </is>
      </c>
      <c r="C7453" s="330" t="inlineStr">
        <is>
          <t>UN</t>
        </is>
      </c>
      <c r="D7453" s="330" t="n">
        <v>160.22</v>
      </c>
      <c r="E7453" s="330" t="n">
        <v>167.88</v>
      </c>
      <c r="F7453" s="330" t="inlineStr"/>
    </row>
    <row r="7454" ht="45" customHeight="1" s="496">
      <c r="A7454" s="330" t="n">
        <v>103424</v>
      </c>
      <c r="B7454" s="331" t="inlineStr">
        <is>
          <t>ASSENTAMENTO DE CONEXÃO COM 3 ACESSOS, EM PEAD LISO PARA REDE DE ÁGUA OU ESGOTO, DIÂMETRO DE 400 MM, JUNTA SOLDADA (NÃO INCLUI O FORNECIMENTO E EXECUÇÃO DE SOLDA). AF_12/2021</t>
        </is>
      </c>
      <c r="C7454" s="330" t="inlineStr">
        <is>
          <t>UN</t>
        </is>
      </c>
      <c r="D7454" s="330" t="n">
        <v>180.52</v>
      </c>
      <c r="E7454" s="330" t="n">
        <v>189.16</v>
      </c>
      <c r="F7454" s="330" t="inlineStr"/>
    </row>
    <row r="7455" ht="45" customHeight="1" s="496">
      <c r="A7455" s="330" t="n">
        <v>103413</v>
      </c>
      <c r="B7455" s="331" t="inlineStr">
        <is>
          <t>ASSENTAMENTO DE CONEXÃO COM 3 ACESSOS, EM PEAD LISO PARA REDE DE ÁGUA OU ESGOTO, DIÂMETRO DE 63 MM, JUNTA SOLDADA (NÃO INCLUI O FORNECIMENTO E EXECUÇÃO DE SOLDA). AF_12/2021</t>
        </is>
      </c>
      <c r="C7455" s="330" t="inlineStr">
        <is>
          <t>UN</t>
        </is>
      </c>
      <c r="D7455" s="330" t="n">
        <v>28.42</v>
      </c>
      <c r="E7455" s="330" t="n">
        <v>29.78</v>
      </c>
      <c r="F7455" s="330" t="inlineStr"/>
    </row>
    <row r="7456" ht="45" customHeight="1" s="496">
      <c r="A7456" s="330" t="n">
        <v>103414</v>
      </c>
      <c r="B7456" s="331" t="inlineStr">
        <is>
          <t>ASSENTAMENTO DE CONEXÃO COM 3 ACESSOS, EM PEAD LISO PARA REDE DE ÁGUA OU ESGOTO, DIÂMETRO DE 90 MM, JUNTA SOLDADA (NÃO INCLUI O FORNECIMENTO E EXECUÇÃO DE SOLDA). AF_12/2021</t>
        </is>
      </c>
      <c r="C7456" s="330" t="inlineStr">
        <is>
          <t>UN</t>
        </is>
      </c>
      <c r="D7456" s="330" t="n">
        <v>40.61</v>
      </c>
      <c r="E7456" s="330" t="n">
        <v>42.55</v>
      </c>
      <c r="F7456" s="330" t="inlineStr"/>
    </row>
    <row r="7457" ht="45" customHeight="1" s="496">
      <c r="A7457" s="330" t="n">
        <v>103432</v>
      </c>
      <c r="B7457" s="331" t="inlineStr">
        <is>
          <t>COTOVELO 45 GRAUS, EM PEAD LISO PARA REDE DE ÁGUA OU ESGOTO, DIÂMETRO DE 200 MM, JUNTA SOLDADA POR ELETROFUSÃO (NÃO INCLUI A EXECUÇÃO DE SOLDA). AF_12/2021</t>
        </is>
      </c>
      <c r="C7457" s="330" t="inlineStr">
        <is>
          <t>UN</t>
        </is>
      </c>
      <c r="D7457" s="330" t="n">
        <v>1677.32</v>
      </c>
      <c r="E7457" s="330" t="n">
        <v>1679.49</v>
      </c>
      <c r="F7457" s="330" t="inlineStr">
        <is>
          <t>AS</t>
        </is>
      </c>
    </row>
    <row r="7458" ht="45" customHeight="1" s="496">
      <c r="A7458" s="330" t="n">
        <v>103430</v>
      </c>
      <c r="B7458" s="331" t="inlineStr">
        <is>
          <t>COTOVELO 45 GRAUS, EM PEAD LISO PARA REDE DE ÁGUA OU ESGOTO, DIÂMETRO DE 32 MM, JUNTA SOLDADA POR ELETROFUSÃO (NÃO INCLUI A EXECUÇÃO DE SOLDA). AF_12/2021</t>
        </is>
      </c>
      <c r="C7458" s="330" t="inlineStr">
        <is>
          <t>UN</t>
        </is>
      </c>
      <c r="D7458" s="330" t="n">
        <v>36.55</v>
      </c>
      <c r="E7458" s="330" t="n">
        <v>36.9</v>
      </c>
      <c r="F7458" s="330" t="inlineStr">
        <is>
          <t>AS</t>
        </is>
      </c>
    </row>
    <row r="7459" ht="45" customHeight="1" s="496">
      <c r="A7459" s="330" t="n">
        <v>103431</v>
      </c>
      <c r="B7459" s="331" t="inlineStr">
        <is>
          <t>COTOVELO 45 GRAUS, EM PEAD LISO PARA REDE DE ÁGUA OU ESGOTO, DIÂMETRO DE 63 MM, JUNTA SOLDADA POR ELETROFUSÃO (NÃO INCLUI A EXECUÇÃO DE SOLDA). AF_12/2021</t>
        </is>
      </c>
      <c r="C7459" s="330" t="inlineStr">
        <is>
          <t>UN</t>
        </is>
      </c>
      <c r="D7459" s="330" t="n">
        <v>64.29000000000001</v>
      </c>
      <c r="E7459" s="330" t="n">
        <v>64.97</v>
      </c>
      <c r="F7459" s="330" t="inlineStr">
        <is>
          <t>AS</t>
        </is>
      </c>
    </row>
    <row r="7460" ht="45" customHeight="1" s="496">
      <c r="A7460" s="330" t="n">
        <v>103433</v>
      </c>
      <c r="B7460" s="331" t="inlineStr">
        <is>
          <t>COTOVELO 90 GRAUS, EM PEAD LISO PARA REDE DE ÁGUA OU ESGOTO, DIÂMETRO DE 20 MM, JUNTA SOLDADA POR ELETROFUSÃO (NÃO INCLUI A EXECUÇÃO DE SOLDA). AF_12/2021</t>
        </is>
      </c>
      <c r="C7460" s="330" t="inlineStr">
        <is>
          <t>UN</t>
        </is>
      </c>
      <c r="D7460" s="330" t="n">
        <v>35.79</v>
      </c>
      <c r="E7460" s="330" t="n">
        <v>36</v>
      </c>
      <c r="F7460" s="330" t="inlineStr">
        <is>
          <t>AS</t>
        </is>
      </c>
    </row>
    <row r="7461" ht="45" customHeight="1" s="496">
      <c r="A7461" s="330" t="n">
        <v>103434</v>
      </c>
      <c r="B7461" s="331" t="inlineStr">
        <is>
          <t>COTOVELO 90 GRAUS, EM PEAD LISO PARA REDE DE ÁGUA OU ESGOTO, DIÂMETRO DE 32 MM, JUNTA SOLDADA POR ELETROFUSÃO (NÃO INCLUI A EXECUÇÃO DE SOLDA). AF_12/2021</t>
        </is>
      </c>
      <c r="C7461" s="330" t="inlineStr">
        <is>
          <t>UN</t>
        </is>
      </c>
      <c r="D7461" s="330" t="n">
        <v>49.65</v>
      </c>
      <c r="E7461" s="330" t="n">
        <v>50</v>
      </c>
      <c r="F7461" s="330" t="inlineStr">
        <is>
          <t>AS</t>
        </is>
      </c>
    </row>
    <row r="7462" ht="45" customHeight="1" s="496">
      <c r="A7462" s="330" t="n">
        <v>103435</v>
      </c>
      <c r="B7462" s="331" t="inlineStr">
        <is>
          <t>COTOVELO 90 GRAUS, EM PEAD LISO PARA REDE DE ÁGUA OU ESGOTO, DIÂMETRO DE 63 MM, JUNTA SOLDADA POR ELETROFUSÃO (NÃO INCLUI A EXECUÇÃO DE SOLDA). AF_12/2021</t>
        </is>
      </c>
      <c r="C7462" s="330" t="inlineStr">
        <is>
          <t>UN</t>
        </is>
      </c>
      <c r="D7462" s="330" t="n">
        <v>92.48999999999999</v>
      </c>
      <c r="E7462" s="330" t="n">
        <v>93.17</v>
      </c>
      <c r="F7462" s="330" t="inlineStr">
        <is>
          <t>AS</t>
        </is>
      </c>
    </row>
    <row r="7463" ht="45" customHeight="1" s="496">
      <c r="A7463" s="330" t="n">
        <v>103436</v>
      </c>
      <c r="B7463" s="331" t="inlineStr">
        <is>
          <t>COTOVELO 90 GRAUS, POLIETILENO DE ALTA DENSIDADE (PEAD) PARA REDE DE ÁGUA OU ESGOTO, DIÂMETRO DE 200 MM, JUNTA SOLDADA POR ELETROFUSÃO (NÃO INCLUI A EXECUÇÃO DE SOLDA). AF_12/2021</t>
        </is>
      </c>
      <c r="C7463" s="330" t="inlineStr">
        <is>
          <t>UN</t>
        </is>
      </c>
      <c r="D7463" s="330" t="n">
        <v>2372.86</v>
      </c>
      <c r="E7463" s="330" t="n">
        <v>2375.03</v>
      </c>
      <c r="F7463" s="330" t="inlineStr">
        <is>
          <t>AS</t>
        </is>
      </c>
    </row>
    <row r="7464" ht="45" customHeight="1" s="496">
      <c r="A7464" s="330" t="n">
        <v>103425</v>
      </c>
      <c r="B7464" s="331" t="inlineStr">
        <is>
          <t>LUVA, EM PEAD LISO PARA REDE DE ÁGUA OU ESGOTO, DIÂMETRO DE 20 MM, JUNTA SOLDADA POR ELETROFUSÃO (NÃO INCLUI A EXECUÇÃO DE SOLDA). AF_12/2021</t>
        </is>
      </c>
      <c r="C7464" s="330" t="inlineStr">
        <is>
          <t>UN</t>
        </is>
      </c>
      <c r="D7464" s="330" t="n">
        <v>17.18</v>
      </c>
      <c r="E7464" s="330" t="n">
        <v>17.39</v>
      </c>
      <c r="F7464" s="330" t="inlineStr">
        <is>
          <t>AS</t>
        </is>
      </c>
    </row>
    <row r="7465" ht="45" customHeight="1" s="496">
      <c r="A7465" s="330" t="n">
        <v>103428</v>
      </c>
      <c r="B7465" s="331" t="inlineStr">
        <is>
          <t>LUVA, EM PEAD LISO PARA REDE DE ÁGUA OU ESGOTO, DIÂMETRO DE 200 MM, JUNTA SOLDADA POR ELETROFUSÃO (NÃO INCLUI A EXECUÇÃO DE SOLDA). AF_12/2021</t>
        </is>
      </c>
      <c r="C7465" s="330" t="inlineStr">
        <is>
          <t>UN</t>
        </is>
      </c>
      <c r="D7465" s="330" t="n">
        <v>271.75</v>
      </c>
      <c r="E7465" s="330" t="n">
        <v>273.92</v>
      </c>
      <c r="F7465" s="330" t="inlineStr">
        <is>
          <t>AS</t>
        </is>
      </c>
    </row>
    <row r="7466" ht="45" customHeight="1" s="496">
      <c r="A7466" s="330" t="n">
        <v>103426</v>
      </c>
      <c r="B7466" s="331" t="inlineStr">
        <is>
          <t>LUVA, EM PEAD LISO PARA REDE DE ÁGUA OU ESGOTO, DIÂMETRO DE 32 MM, JUNTA SOLDADA POR ELETROFUSÃO (NÃO INCLUI A EXECUÇÃO DE SOLDA). AF_12/2021</t>
        </is>
      </c>
      <c r="C7466" s="330" t="inlineStr">
        <is>
          <t>UN</t>
        </is>
      </c>
      <c r="D7466" s="330" t="n">
        <v>20.86</v>
      </c>
      <c r="E7466" s="330" t="n">
        <v>21.21</v>
      </c>
      <c r="F7466" s="330" t="inlineStr">
        <is>
          <t>AS</t>
        </is>
      </c>
    </row>
    <row r="7467" ht="45" customHeight="1" s="496">
      <c r="A7467" s="330" t="n">
        <v>103429</v>
      </c>
      <c r="B7467" s="331" t="inlineStr">
        <is>
          <t>LUVA, EM PEAD LISO PARA REDE DE ÁGUA OU ESGOTO, DIÂMETRO DE 400 MM, JUNTA SOLDADA POR ELETROFUSÃO (NÃO INCLUI A EXECUÇÃO DE SOLDA). AF_12/2021</t>
        </is>
      </c>
      <c r="C7467" s="330" t="inlineStr">
        <is>
          <t>UN</t>
        </is>
      </c>
      <c r="D7467" s="330" t="n">
        <v>2956.17</v>
      </c>
      <c r="E7467" s="330" t="n">
        <v>2960.48</v>
      </c>
      <c r="F7467" s="330" t="inlineStr">
        <is>
          <t>AS</t>
        </is>
      </c>
    </row>
    <row r="7468" ht="45" customHeight="1" s="496">
      <c r="A7468" s="330" t="n">
        <v>103427</v>
      </c>
      <c r="B7468" s="331" t="inlineStr">
        <is>
          <t>LUVA, EM PEAD LISO PARA REDE DE ÁGUA OU ESGOTO, DIÂMETRO DE 63 MM, JUNTA SOLDADA POR ELETROFUSÃO (NÃO INCLUI A EXECUÇÃO DE SOLDA). AF_12/2021</t>
        </is>
      </c>
      <c r="C7468" s="330" t="inlineStr">
        <is>
          <t>UN</t>
        </is>
      </c>
      <c r="D7468" s="330" t="n">
        <v>41.78</v>
      </c>
      <c r="E7468" s="330" t="n">
        <v>42.46</v>
      </c>
      <c r="F7468" s="330" t="inlineStr">
        <is>
          <t>AS</t>
        </is>
      </c>
    </row>
    <row r="7469" ht="45" customHeight="1" s="496">
      <c r="A7469" s="330" t="n">
        <v>103393</v>
      </c>
      <c r="B7469" s="331" t="inlineStr">
        <is>
          <t>TUBO PEAD LISO PARA REDE DE ÁGUA OU ESGOTO, DIÂMETRO DE 1000 MM, JUNTA SOLDADA (NÃO INCLUI A EXECUÇÃO DE SOLDA) - FORNECIMENTO E ASSENTAMENTO. AF_12/2021</t>
        </is>
      </c>
      <c r="C7469" s="330" t="inlineStr">
        <is>
          <t>M</t>
        </is>
      </c>
      <c r="D7469" s="330" t="n">
        <v>5552.74</v>
      </c>
      <c r="E7469" s="330" t="n">
        <v>5553.96</v>
      </c>
      <c r="F7469" s="330" t="inlineStr">
        <is>
          <t>AS</t>
        </is>
      </c>
    </row>
    <row r="7470" ht="45" customHeight="1" s="496">
      <c r="A7470" s="330" t="n">
        <v>103376</v>
      </c>
      <c r="B7470" s="331" t="inlineStr">
        <is>
          <t>TUBO PEAD LISO PARA REDE DE ÁGUA OU ESGOTO, DIÂMETRO DE 110 MM, JUNTA SOLDADA (NÃO INCLUI A EXECUÇÃO DE SOLDA) - FORNECIMENTO E ASSENTAMENTO. AF_12/2021</t>
        </is>
      </c>
      <c r="C7470" s="330" t="inlineStr">
        <is>
          <t>M</t>
        </is>
      </c>
      <c r="D7470" s="330" t="n">
        <v>136.08</v>
      </c>
      <c r="E7470" s="330" t="n">
        <v>136.14</v>
      </c>
      <c r="F7470" s="330" t="inlineStr">
        <is>
          <t>AS</t>
        </is>
      </c>
    </row>
    <row r="7471" ht="45" customHeight="1" s="496">
      <c r="A7471" s="330" t="n">
        <v>103377</v>
      </c>
      <c r="B7471" s="331" t="inlineStr">
        <is>
          <t>TUBO PEAD LISO PARA REDE DE ÁGUA OU ESGOTO, DIÂMETRO DE 160 MM, JUNTA SOLDADA (NÃO INCLUI A EXECUÇÃO DE SOLDA) - FORNECIMENTO E ASSENTAMENTO. AF_12/2021</t>
        </is>
      </c>
      <c r="C7471" s="330" t="inlineStr">
        <is>
          <t>M</t>
        </is>
      </c>
      <c r="D7471" s="330" t="n">
        <v>291.08</v>
      </c>
      <c r="E7471" s="330" t="n">
        <v>291.18</v>
      </c>
      <c r="F7471" s="330" t="inlineStr">
        <is>
          <t>AS</t>
        </is>
      </c>
    </row>
    <row r="7472" ht="45" customHeight="1" s="496">
      <c r="A7472" s="330" t="n">
        <v>103372</v>
      </c>
      <c r="B7472" s="331" t="inlineStr">
        <is>
          <t>TUBO PEAD LISO PARA REDE DE ÁGUA OU ESGOTO, DIÂMETRO DE 20 MM, JUNTA SOLDADA (NÃO INCLUI A EXECUÇÃO DE SOLDA) - FORNECIMENTO E ASSENTAMENTO. AF_12/2021</t>
        </is>
      </c>
      <c r="C7472" s="330" t="inlineStr">
        <is>
          <t>M</t>
        </is>
      </c>
      <c r="D7472" s="330" t="n">
        <v>5.84</v>
      </c>
      <c r="E7472" s="330" t="n">
        <v>5.86</v>
      </c>
      <c r="F7472" s="330" t="inlineStr">
        <is>
          <t>AS</t>
        </is>
      </c>
    </row>
    <row r="7473" ht="45" customHeight="1" s="496">
      <c r="A7473" s="330" t="n">
        <v>103379</v>
      </c>
      <c r="B7473" s="331" t="inlineStr">
        <is>
          <t>TUBO PEAD LISO PARA REDE DE ÁGUA OU ESGOTO, DIÂMETRO DE 200 MM, JUNTA SOLDADA (NÃO INCLUI A EXECUÇÃO DE SOLDA) - FORNECIMENTO E ASSENTAMENTO. AF_12/2021</t>
        </is>
      </c>
      <c r="C7473" s="330" t="inlineStr">
        <is>
          <t>M</t>
        </is>
      </c>
      <c r="D7473" s="330" t="n">
        <v>453.11</v>
      </c>
      <c r="E7473" s="330" t="n">
        <v>453.23</v>
      </c>
      <c r="F7473" s="330" t="inlineStr">
        <is>
          <t>AS</t>
        </is>
      </c>
    </row>
    <row r="7474" ht="45" customHeight="1" s="496">
      <c r="A7474" s="330" t="n">
        <v>103383</v>
      </c>
      <c r="B7474" s="331" t="inlineStr">
        <is>
          <t>TUBO PEAD LISO PARA REDE DE ÁGUA OU ESGOTO, DIÂMETRO DE 315 MM, JUNTA SOLDADA (NÃO INCLUI A EXECUÇÃO DE SOLDA) - FORNECIMENTO E ASSENTAMENTO. AF_12/2021</t>
        </is>
      </c>
      <c r="C7474" s="330" t="inlineStr">
        <is>
          <t>M</t>
        </is>
      </c>
      <c r="D7474" s="330" t="n">
        <v>1110.92</v>
      </c>
      <c r="E7474" s="330" t="n">
        <v>1111.06</v>
      </c>
      <c r="F7474" s="330" t="inlineStr">
        <is>
          <t>AS</t>
        </is>
      </c>
    </row>
    <row r="7475" ht="45" customHeight="1" s="496">
      <c r="A7475" s="330" t="n">
        <v>103373</v>
      </c>
      <c r="B7475" s="331" t="inlineStr">
        <is>
          <t>TUBO PEAD LISO PARA REDE DE ÁGUA OU ESGOTO, DIÂMETRO DE 32 MM, JUNTA SOLDADA (NÃO INCLUI A EXECUÇÃO DE SOLDA) - FORNECIMENTO E ASSENTAMENTO. AF_12/2021</t>
        </is>
      </c>
      <c r="C7475" s="330" t="inlineStr">
        <is>
          <t>M</t>
        </is>
      </c>
      <c r="D7475" s="330" t="n">
        <v>11.45</v>
      </c>
      <c r="E7475" s="330" t="n">
        <v>11.47</v>
      </c>
      <c r="F7475" s="330" t="inlineStr">
        <is>
          <t>AS</t>
        </is>
      </c>
    </row>
    <row r="7476" ht="45" customHeight="1" s="496">
      <c r="A7476" s="330" t="n">
        <v>103385</v>
      </c>
      <c r="B7476" s="331" t="inlineStr">
        <is>
          <t>TUBO PEAD LISO PARA REDE DE ÁGUA OU ESGOTO, DIÂMETRO DE 400 MM, JUNTA SOLDADA (NÃO INCLUI A EXECUÇÃO DE SOLDA) - FORNECIMENTO E ASSENTAMENTO. AF_12/2021</t>
        </is>
      </c>
      <c r="C7476" s="330" t="inlineStr">
        <is>
          <t>M</t>
        </is>
      </c>
      <c r="D7476" s="330" t="n">
        <v>1791.47</v>
      </c>
      <c r="E7476" s="330" t="n">
        <v>1791.74</v>
      </c>
      <c r="F7476" s="330" t="inlineStr">
        <is>
          <t>AS</t>
        </is>
      </c>
    </row>
    <row r="7477" ht="45" customHeight="1" s="496">
      <c r="A7477" s="330" t="n">
        <v>103387</v>
      </c>
      <c r="B7477" s="331" t="inlineStr">
        <is>
          <t>TUBO PEAD LISO PARA REDE DE ÁGUA OU ESGOTO, DIÂMETRO DE 500 MM, JUNTA SOLDADA (NÃO INCLUI A EXECUÇÃO DE SOLDA) - FORNECIMENTO E ASSENTAMENTO. AF_12/2021</t>
        </is>
      </c>
      <c r="C7477" s="330" t="inlineStr">
        <is>
          <t>M</t>
        </is>
      </c>
      <c r="D7477" s="330" t="n">
        <v>3142.51</v>
      </c>
      <c r="E7477" s="330" t="n">
        <v>3142.95</v>
      </c>
      <c r="F7477" s="330" t="inlineStr">
        <is>
          <t>AS</t>
        </is>
      </c>
    </row>
    <row r="7478" ht="45" customHeight="1" s="496">
      <c r="A7478" s="330" t="n">
        <v>103389</v>
      </c>
      <c r="B7478" s="331" t="inlineStr">
        <is>
          <t>TUBO PEAD LISO PARA REDE DE ÁGUA OU ESGOTO, DIÂMETRO DE 630 MM, JUNTA SOLDADA (NÃO INCLUI A EXECUÇÃO DE SOLDA) - FORNECIMENTO E ASSENTAMENTO. AF_12/2021</t>
        </is>
      </c>
      <c r="C7478" s="330" t="inlineStr">
        <is>
          <t>M</t>
        </is>
      </c>
      <c r="D7478" s="330" t="n">
        <v>4673.38</v>
      </c>
      <c r="E7478" s="330" t="n">
        <v>4674.02</v>
      </c>
      <c r="F7478" s="330" t="inlineStr">
        <is>
          <t>AS</t>
        </is>
      </c>
    </row>
    <row r="7479" ht="45" customHeight="1" s="496">
      <c r="A7479" s="330" t="n">
        <v>103391</v>
      </c>
      <c r="B7479" s="331" t="inlineStr">
        <is>
          <t>TUBO PEAD LISO PARA REDE DE ÁGUA OU ESGOTO, DIÂMETRO DE 800 MM, JUNTA SOLDADA (NÃO INCLUI A EXECUÇÃO DE SOLDA) - FORNECIMENTO E ASSENTAMENTO. AF_12/2021</t>
        </is>
      </c>
      <c r="C7479" s="330" t="inlineStr">
        <is>
          <t>M</t>
        </is>
      </c>
      <c r="D7479" s="330" t="n">
        <v>3081.44</v>
      </c>
      <c r="E7479" s="330" t="n">
        <v>3082.35</v>
      </c>
      <c r="F7479" s="330" t="inlineStr">
        <is>
          <t>AS</t>
        </is>
      </c>
    </row>
    <row r="7480" ht="45" customHeight="1" s="496">
      <c r="A7480" s="330" t="n">
        <v>103392</v>
      </c>
      <c r="B7480" s="331" t="inlineStr">
        <is>
          <t>TUBO PEAD LISO PARA REDE DE ÁGUA OU ESGOTO, DIÂMETRO DE 900 MM, JUNTA SOLDADA (NÃO INCLUI A EXECUÇÃO DE SOLDA) - FORNECIMENTO E ASSENTAMENTO. AF_12/2021</t>
        </is>
      </c>
      <c r="C7480" s="330" t="inlineStr">
        <is>
          <t>M</t>
        </is>
      </c>
      <c r="D7480" s="330" t="n">
        <v>5034.18</v>
      </c>
      <c r="E7480" s="330" t="n">
        <v>5035.24</v>
      </c>
      <c r="F7480" s="330" t="inlineStr">
        <is>
          <t>AS</t>
        </is>
      </c>
    </row>
    <row r="7481" ht="45" customHeight="1" s="496">
      <c r="A7481" s="330" t="n">
        <v>103440</v>
      </c>
      <c r="B7481" s="331" t="inlineStr">
        <is>
          <t>TÊ DE SERVIÇO, EM PEAD LISO PARA REDE DE ÁGUA OU ESGOTO, DIÂMETRO DE 200 X 20 MM, JUNTA SOLDADA POR ELETROFUSÃO (NÃO INCLUI A EXECUÇÃO DE SOLDA). AF_12/2021</t>
        </is>
      </c>
      <c r="C7481" s="330" t="inlineStr">
        <is>
          <t>UN</t>
        </is>
      </c>
      <c r="D7481" s="330" t="n">
        <v>436.03</v>
      </c>
      <c r="E7481" s="330" t="n">
        <v>440.34</v>
      </c>
      <c r="F7481" s="330" t="inlineStr">
        <is>
          <t>AS</t>
        </is>
      </c>
    </row>
    <row r="7482" ht="45" customHeight="1" s="496">
      <c r="A7482" s="330" t="n">
        <v>103441</v>
      </c>
      <c r="B7482" s="331" t="inlineStr">
        <is>
          <t>TÊ DE SERVIÇO, EM PEAD LISO PARA REDE DE ÁGUA OU ESGOTO, DIÂMETRO DE 200 X 32 MM, JUNTA SOLDADA POR ELETROFUSÃO (NÃO INCLUI A EXECUÇÃO DE SOLDA). AF_12/2021</t>
        </is>
      </c>
      <c r="C7482" s="330" t="inlineStr">
        <is>
          <t>UN</t>
        </is>
      </c>
      <c r="D7482" s="330" t="n">
        <v>441.44</v>
      </c>
      <c r="E7482" s="330" t="n">
        <v>445.75</v>
      </c>
      <c r="F7482" s="330" t="inlineStr">
        <is>
          <t>AS</t>
        </is>
      </c>
    </row>
    <row r="7483" ht="45" customHeight="1" s="496">
      <c r="A7483" s="330" t="n">
        <v>103442</v>
      </c>
      <c r="B7483" s="331" t="inlineStr">
        <is>
          <t>TÊ DE SERVIÇO, EM PEAD LISO PARA REDE DE ÁGUA OU ESGOTO, DIÂMETRO DE 200 X 63 MM, JUNTA SOLDADA POR ELETROFUSÃO (NÃO INCLUI A EXECUÇÃO DE SOLDA). AF_12/2021</t>
        </is>
      </c>
      <c r="C7483" s="330" t="inlineStr">
        <is>
          <t>UN</t>
        </is>
      </c>
      <c r="D7483" s="330" t="n">
        <v>571.96</v>
      </c>
      <c r="E7483" s="330" t="n">
        <v>576.27</v>
      </c>
      <c r="F7483" s="330" t="inlineStr">
        <is>
          <t>AS</t>
        </is>
      </c>
    </row>
    <row r="7484" ht="45" customHeight="1" s="496">
      <c r="A7484" s="330" t="n">
        <v>103437</v>
      </c>
      <c r="B7484" s="331" t="inlineStr">
        <is>
          <t>TÊ DE SERVIÇO, EM PEAD LISO PARA REDE DE ÁGUA OU ESGOTO, DIÂMETRO DE 63 X 20 MM, JUNTA SOLDADA POR ELETROFUSÃO (NÃO INCLUI A EXECUÇÃO DE SOLDA). AF_12/2021</t>
        </is>
      </c>
      <c r="C7484" s="330" t="inlineStr">
        <is>
          <t>UN</t>
        </is>
      </c>
      <c r="D7484" s="330" t="n">
        <v>191.74</v>
      </c>
      <c r="E7484" s="330" t="n">
        <v>193.1</v>
      </c>
      <c r="F7484" s="330" t="inlineStr">
        <is>
          <t>AS</t>
        </is>
      </c>
    </row>
    <row r="7485" ht="45" customHeight="1" s="496">
      <c r="A7485" s="330" t="n">
        <v>103438</v>
      </c>
      <c r="B7485" s="331" t="inlineStr">
        <is>
          <t>TÊ DE SERVIÇO, EM PEAD LISO PARA REDE DE ÁGUA OU ESGOTO, DIÂMETRO DE 63 X 32 MM, JUNTA SOLDADA POR ELETROFUSÃO (NÃO INCLUI A EXECUÇÃO DE SOLDA). AF_12/2021</t>
        </is>
      </c>
      <c r="C7485" s="330" t="inlineStr">
        <is>
          <t>UN</t>
        </is>
      </c>
      <c r="D7485" s="330" t="n">
        <v>191.74</v>
      </c>
      <c r="E7485" s="330" t="n">
        <v>193.1</v>
      </c>
      <c r="F7485" s="330" t="inlineStr">
        <is>
          <t>AS</t>
        </is>
      </c>
    </row>
    <row r="7486" ht="45" customHeight="1" s="496">
      <c r="A7486" s="330" t="n">
        <v>103439</v>
      </c>
      <c r="B7486" s="331" t="inlineStr">
        <is>
          <t>TÊ DE SERVIÇO, EM PEAD LISO PARA REDE DE ÁGUA OU ESGOTO, DIÂMETRO DE 63 X 63 MM, JUNTA SOLDADA POR ELETROFUSÃO (NÃO INCLUI A EXECUÇÃO DE SOLDA). AF_12/2021</t>
        </is>
      </c>
      <c r="C7486" s="330" t="inlineStr">
        <is>
          <t>UN</t>
        </is>
      </c>
      <c r="D7486" s="330" t="n">
        <v>225.13</v>
      </c>
      <c r="E7486" s="330" t="n">
        <v>226.49</v>
      </c>
      <c r="F7486" s="330" t="inlineStr">
        <is>
          <t>AS</t>
        </is>
      </c>
    </row>
    <row r="7487" ht="45" customHeight="1" s="496">
      <c r="A7487" s="330" t="n">
        <v>106122</v>
      </c>
      <c r="B7487" s="331" t="inlineStr">
        <is>
          <t>REMOÇÃO DE ENTULHO CLASSE A (ALVENARIA, CONCRETO, ARGAMASSAS E CERÂMICOS) POR DUTO DE ENTULHO E ACONDICIONAMENTO FINAL EM CAÇAMBA ESTACIONÁRIA. EXCLUSO FRETE. AF_09/2025</t>
        </is>
      </c>
      <c r="C7487" s="330" t="inlineStr">
        <is>
          <t>M3</t>
        </is>
      </c>
      <c r="D7487" s="330" t="n">
        <v>88.47</v>
      </c>
      <c r="E7487" s="330" t="n">
        <v>92.56999999999999</v>
      </c>
      <c r="F7487" s="330" t="inlineStr"/>
    </row>
    <row r="7488" ht="45" customHeight="1" s="496">
      <c r="A7488" s="330" t="n">
        <v>106131</v>
      </c>
      <c r="B7488" s="331" t="inlineStr">
        <is>
          <t>REMOÇÃO DE ENTULHO CLASSE B (BALDES VAZIOS NÃO CONTAMINADOS DE 29 LITROS) TRANSPORTADAS POR CREMALHEIRA. ACONDICIONAMENTO FINAL EM BAIAS. EXCLUSO FRETE. AF_09/2025</t>
        </is>
      </c>
      <c r="C7488" s="330" t="inlineStr">
        <is>
          <t>M3</t>
        </is>
      </c>
      <c r="D7488" s="330" t="n">
        <v>132.19</v>
      </c>
      <c r="E7488" s="330" t="n">
        <v>138.32</v>
      </c>
      <c r="F7488" s="330" t="inlineStr"/>
    </row>
    <row r="7489" ht="45" customHeight="1" s="496">
      <c r="A7489" s="330" t="n">
        <v>106127</v>
      </c>
      <c r="B7489" s="331" t="inlineStr">
        <is>
          <t>REMOÇÃO DE ENTULHO CLASSE B (FRAGMENTOS DE MADEIRA) TRANSPORTADOS POR CREMALHEIRA. ACONDICIONAMENTO FINAL CAÇAMBA ESTACIONÁRIA. EXCLUSO FRETE. AF_09/2025</t>
        </is>
      </c>
      <c r="C7489" s="330" t="inlineStr">
        <is>
          <t>M3</t>
        </is>
      </c>
      <c r="D7489" s="330" t="n">
        <v>119.01</v>
      </c>
      <c r="E7489" s="330" t="n">
        <v>124.53</v>
      </c>
      <c r="F7489" s="330" t="inlineStr"/>
    </row>
    <row r="7490" ht="45" customHeight="1" s="496">
      <c r="A7490" s="330" t="n">
        <v>106126</v>
      </c>
      <c r="B7490" s="331" t="inlineStr">
        <is>
          <t>REMOÇÃO DE ENTULHO CLASSE B (FRAGMENTOS DE MADEIRA) TRANSPORTADOS POR GRUA. ACONDICIONAMENTO FINAL CAÇAMBA ESTACIONÁRIA. EXCLUSO FRETE. AF_09/2025</t>
        </is>
      </c>
      <c r="C7490" s="330" t="inlineStr">
        <is>
          <t>M3</t>
        </is>
      </c>
      <c r="D7490" s="330" t="n">
        <v>52.57</v>
      </c>
      <c r="E7490" s="330" t="n">
        <v>55.01</v>
      </c>
      <c r="F7490" s="330" t="inlineStr"/>
    </row>
    <row r="7491" ht="45" customHeight="1" s="496">
      <c r="A7491" s="330" t="n">
        <v>106128</v>
      </c>
      <c r="B7491" s="331" t="inlineStr">
        <is>
          <t>REMOÇÃO DE ENTULHO CLASSE B (FRAGMENTOS E RESÍDUOS DE GESSO) TRANSPORTADOS POR CREMALHEIRA. ACONDICIONAMENTO FINAL CAÇAMBA ESTACIONÁRIA. EXCLUSO FRETE. AF_09/2025</t>
        </is>
      </c>
      <c r="C7491" s="330" t="inlineStr">
        <is>
          <t>M3</t>
        </is>
      </c>
      <c r="D7491" s="330" t="n">
        <v>195.35</v>
      </c>
      <c r="E7491" s="330" t="n">
        <v>199.2</v>
      </c>
      <c r="F7491" s="330" t="inlineStr">
        <is>
          <t>AS</t>
        </is>
      </c>
    </row>
    <row r="7492" ht="45" customHeight="1" s="496">
      <c r="A7492" s="330" t="n">
        <v>106130</v>
      </c>
      <c r="B7492" s="331" t="inlineStr">
        <is>
          <t>REMOÇÃO DE ENTULHO CLASSE B (LATAS OU BALDES VAZIOS NÃO CONTAMINADOS DE 18 LITROS) TRANSPORTADAS POR CREMALHEIRA. ACONDICIONAMENTO FINAL EM BAIAS. EXCLUSO FRETE. AF_09/2025</t>
        </is>
      </c>
      <c r="C7492" s="330" t="inlineStr">
        <is>
          <t>M3</t>
        </is>
      </c>
      <c r="D7492" s="330" t="n">
        <v>149.71</v>
      </c>
      <c r="E7492" s="330" t="n">
        <v>156.65</v>
      </c>
      <c r="F7492" s="330" t="inlineStr"/>
    </row>
    <row r="7493" ht="60" customHeight="1" s="496">
      <c r="A7493" s="330" t="n">
        <v>106129</v>
      </c>
      <c r="B7493" s="331" t="inlineStr">
        <is>
          <t>REMOÇÃO DE ENTULHO CLASSE B (PEÇAS MAIORES DE GESSO ACARTONADO) TRANSPORTADOS POR CREMALHEIRA. ACONDICIONAMENTO FINAL CAÇAMBA ESTACIONÁRIA. EXCLUSO FRETE. AF_09/2025</t>
        </is>
      </c>
      <c r="C7493" s="330" t="inlineStr">
        <is>
          <t>M3</t>
        </is>
      </c>
      <c r="D7493" s="330" t="n">
        <v>78.7</v>
      </c>
      <c r="E7493" s="330" t="n">
        <v>82.34999999999999</v>
      </c>
      <c r="F7493" s="330" t="inlineStr"/>
    </row>
    <row r="7494" ht="45" customHeight="1" s="496">
      <c r="A7494" s="330" t="n">
        <v>106125</v>
      </c>
      <c r="B7494" s="331" t="inlineStr">
        <is>
          <t>REMOÇÃO DE ENTULHO CLASSE B (PEÇAS MAIORES DE MADEIRA) TRANSPORTADOS POR CREMALHEIRA. ACONDICIONAMENTO FINAL EM CAIXA ROLL ON/ ROLL OFF. EXCLUSO FRETE. AF_09/2025</t>
        </is>
      </c>
      <c r="C7494" s="330" t="inlineStr">
        <is>
          <t>M3</t>
        </is>
      </c>
      <c r="D7494" s="330" t="n">
        <v>60.84</v>
      </c>
      <c r="E7494" s="330" t="n">
        <v>63.66</v>
      </c>
      <c r="F7494" s="330" t="inlineStr"/>
    </row>
    <row r="7495" ht="45" customHeight="1" s="496">
      <c r="A7495" s="330" t="n">
        <v>106124</v>
      </c>
      <c r="B7495" s="331" t="inlineStr">
        <is>
          <t>REMOÇÃO DE ENTULHO CLASSE B (PEÇAS MAIORES DE MADEIRA) TRANSPORTADOS POR GRUA. ACONDICIONAMENTO FINAL EM CAIXA ROLL ON/ ROLL OFF. EXCLUSO FRETE. AF_09/2025</t>
        </is>
      </c>
      <c r="C7495" s="330" t="inlineStr">
        <is>
          <t>M3</t>
        </is>
      </c>
      <c r="D7495" s="330" t="n">
        <v>60.62</v>
      </c>
      <c r="E7495" s="330" t="n">
        <v>63.43</v>
      </c>
      <c r="F7495" s="330" t="inlineStr"/>
    </row>
    <row r="7496" ht="45" customHeight="1" s="496">
      <c r="A7496" s="330" t="n">
        <v>106123</v>
      </c>
      <c r="B7496" s="331" t="inlineStr">
        <is>
          <t>REMOÇÃO DE ENTULHO CLASSE B (PLASTICO/ PAPEL/ METAL) ARMAZENADO INICIALMENTE EM BOMBONAS E ACONDICIONAMENTO FINAL EM ABRIGOS COBERTOS. EXCLUSO FRETE. AF_09/2025</t>
        </is>
      </c>
      <c r="C7496" s="330" t="inlineStr">
        <is>
          <t>M3</t>
        </is>
      </c>
      <c r="D7496" s="330" t="n">
        <v>195.83</v>
      </c>
      <c r="E7496" s="330" t="n">
        <v>199.71</v>
      </c>
      <c r="F7496" s="330" t="inlineStr">
        <is>
          <t>AS</t>
        </is>
      </c>
    </row>
    <row r="7497" ht="45" customHeight="1" s="496">
      <c r="A7497" s="330" t="n">
        <v>106455</v>
      </c>
      <c r="B7497" s="331" t="inlineStr">
        <is>
          <t>RESERVATÓRIO DE CONCRETO PRÉ-FABRICADO, DIÂMETRO IGUAL A 2,5 M E ALTURA TOTAL MENOR OU IGUAL A 30,5 M - SOMENTE INSTALAÇÃO, SEM FORNECIMENTO. AF_12/2025</t>
        </is>
      </c>
      <c r="C7497" s="330" t="inlineStr">
        <is>
          <t>M</t>
        </is>
      </c>
      <c r="D7497" s="330" t="n">
        <v>1149.65</v>
      </c>
      <c r="E7497" s="330" t="n">
        <v>1181.27</v>
      </c>
      <c r="F7497" s="330" t="inlineStr"/>
    </row>
    <row r="7498" ht="45" customHeight="1" s="496">
      <c r="A7498" s="330" t="n">
        <v>106456</v>
      </c>
      <c r="B7498" s="331" t="inlineStr">
        <is>
          <t>RESERVATÓRIO DE CONCRETO PRÉ-FABRICADO, DIÂMETRO IGUAL A 3,0 M E ALTURA TOTAL MENOR OU IGUAL A 30,5 M - SOMENTE INSTALAÇÃO, SEM FORNECIMENTO. AF_12/2025</t>
        </is>
      </c>
      <c r="C7498" s="330" t="inlineStr">
        <is>
          <t>M</t>
        </is>
      </c>
      <c r="D7498" s="330" t="n">
        <v>1294.21</v>
      </c>
      <c r="E7498" s="330" t="n">
        <v>1330.23</v>
      </c>
      <c r="F7498" s="330" t="inlineStr"/>
    </row>
    <row r="7499" ht="45" customHeight="1" s="496">
      <c r="A7499" s="330" t="n">
        <v>88789</v>
      </c>
      <c r="B7499" s="331" t="inlineStr">
        <is>
          <t>REVESTIMENTO CERÂMICO PARA PAREDES EXTERNAS EM PASTILHAS DE PORCELANA 2,5 X 2,5 CM (PLACAS DE 30 X 30 CM), ALINHADAS A PRUMO, APLICADO EM SUPERFÍCIES INTERNAS DE SACADA. AF_02/2023</t>
        </is>
      </c>
      <c r="C7499" s="330" t="inlineStr">
        <is>
          <t>M2</t>
        </is>
      </c>
      <c r="D7499" s="330" t="n">
        <v>486.49</v>
      </c>
      <c r="E7499" s="330" t="n">
        <v>490.04</v>
      </c>
      <c r="F7499" s="330" t="inlineStr"/>
    </row>
    <row r="7500" ht="45" customHeight="1" s="496">
      <c r="A7500" s="330" t="n">
        <v>88788</v>
      </c>
      <c r="B7500" s="331" t="inlineStr">
        <is>
          <t>REVESTIMENTO CERÂMICO PARA PAREDES EXTERNAS EM PASTILHAS DE PORCELANA 2,5 X 2,5 CM (PLACAS DE 30 X 30 CM), ALINHADAS A PRUMO. AF_02/2023</t>
        </is>
      </c>
      <c r="C7500" s="330" t="inlineStr">
        <is>
          <t>M2</t>
        </is>
      </c>
      <c r="D7500" s="330" t="n">
        <v>407.46</v>
      </c>
      <c r="E7500" s="330" t="n">
        <v>410.53</v>
      </c>
      <c r="F7500" s="330" t="inlineStr"/>
    </row>
    <row r="7501" ht="45" customHeight="1" s="496">
      <c r="A7501" s="330" t="n">
        <v>87245</v>
      </c>
      <c r="B7501" s="331" t="inlineStr">
        <is>
          <t>REVESTIMENTO CERÂMICO PARA PAREDES EXTERNAS EM PASTILHAS DE PORCELANA 5 X 5 CM (PLACAS DE 30 X 30 CM), ALINHADAS A PRUMO, APLICADO EM SUPERFÍCIES INTERNAS DE SACADA. AF_02/2023</t>
        </is>
      </c>
      <c r="C7501" s="330" t="inlineStr">
        <is>
          <t>M2</t>
        </is>
      </c>
      <c r="D7501" s="330" t="n">
        <v>373.88</v>
      </c>
      <c r="E7501" s="330" t="n">
        <v>377.34</v>
      </c>
      <c r="F7501" s="330" t="inlineStr"/>
    </row>
    <row r="7502" ht="45" customHeight="1" s="496">
      <c r="A7502" s="330" t="n">
        <v>87244</v>
      </c>
      <c r="B7502" s="331" t="inlineStr">
        <is>
          <t>REVESTIMENTO CERÂMICO PARA PAREDES EXTERNAS EM PASTILHAS DE PORCELANA 5 X 5 CM (PLACAS DE 30 X 30 CM), ALINHADAS A PRUMO. AF_02/2023</t>
        </is>
      </c>
      <c r="C7502" s="330" t="inlineStr">
        <is>
          <t>M2</t>
        </is>
      </c>
      <c r="D7502" s="330" t="n">
        <v>313.69</v>
      </c>
      <c r="E7502" s="330" t="n">
        <v>316.66</v>
      </c>
      <c r="F7502" s="330" t="inlineStr"/>
    </row>
    <row r="7503" ht="45" customHeight="1" s="496">
      <c r="A7503" s="330" t="n">
        <v>104589</v>
      </c>
      <c r="B7503" s="331" t="inlineStr">
        <is>
          <t>REVESTIMENTO CERÂMICO PARA PAREDES EXTERNAS, COM PLACAS TIPO GRÊS OU SEMIGRÊS, FORMATO MENOR OU IGUAL A 200 CM2, ALINHADAS A PRUMO, APLICADO EM SUPERFÍCIES INTERNAS DE SACADA. AF_02/2023</t>
        </is>
      </c>
      <c r="C7503" s="330" t="inlineStr">
        <is>
          <t>M2</t>
        </is>
      </c>
      <c r="D7503" s="330" t="n">
        <v>310.59</v>
      </c>
      <c r="E7503" s="330" t="n">
        <v>313.99</v>
      </c>
      <c r="F7503" s="330" t="inlineStr"/>
    </row>
    <row r="7504" ht="45" customHeight="1" s="496">
      <c r="A7504" s="330" t="n">
        <v>104588</v>
      </c>
      <c r="B7504" s="331" t="inlineStr">
        <is>
          <t>REVESTIMENTO CERÂMICO PARA PAREDES EXTERNAS, COM PLACAS TIPO GRÊS OU SEMIGRÊS, FORMATO MENOR OU IGUAL A 200 CM2, ALINHADAS A PRUMO. AF_02/2023</t>
        </is>
      </c>
      <c r="C7504" s="330" t="inlineStr">
        <is>
          <t>M2</t>
        </is>
      </c>
      <c r="D7504" s="330" t="n">
        <v>261.3</v>
      </c>
      <c r="E7504" s="330" t="n">
        <v>264.23</v>
      </c>
      <c r="F7504" s="330" t="inlineStr"/>
    </row>
    <row r="7505" ht="60" customHeight="1" s="496">
      <c r="A7505" s="330" t="n">
        <v>104591</v>
      </c>
      <c r="B7505" s="331" t="inlineStr">
        <is>
          <t>REVESTIMENTO CERÂMICO PARA PAREDES EXTERNAS, COM PLACAS TIPO GRÊS OU SEMIGRÊS, FORMATO MENOR OU IGUAL A 200 CM2, DISPOSTAS EM AMARRAÇÃO, APLICADO EM SUPERFÍCIES INTERNAS DE SACADA. AF_02/2023</t>
        </is>
      </c>
      <c r="C7505" s="330" t="inlineStr">
        <is>
          <t>M2</t>
        </is>
      </c>
      <c r="D7505" s="330" t="n">
        <v>340.1</v>
      </c>
      <c r="E7505" s="330" t="n">
        <v>344.37</v>
      </c>
      <c r="F7505" s="330" t="inlineStr"/>
    </row>
    <row r="7506" ht="45" customHeight="1" s="496">
      <c r="A7506" s="330" t="n">
        <v>104590</v>
      </c>
      <c r="B7506" s="331" t="inlineStr">
        <is>
          <t>REVESTIMENTO CERÂMICO PARA PAREDES EXTERNAS, COM PLACAS TIPO GRÊS OU SEMIGRÊS, FORMATO MENOR OU IGUAL A 200 CM2, DISPOSTAS EM AMARRAÇÃO. AF_02/2023</t>
        </is>
      </c>
      <c r="C7506" s="330" t="inlineStr">
        <is>
          <t>M2</t>
        </is>
      </c>
      <c r="D7506" s="330" t="n">
        <v>287.54</v>
      </c>
      <c r="E7506" s="330" t="n">
        <v>291.32</v>
      </c>
      <c r="F7506" s="330" t="inlineStr"/>
    </row>
    <row r="7507" ht="45" customHeight="1" s="496">
      <c r="A7507" s="330" t="n">
        <v>87267</v>
      </c>
      <c r="B7507" s="331" t="inlineStr">
        <is>
          <t>REVESTIMENTO CERÂMICO PARA PAREDES INTERNAS COM PLACAS TIPO ESMALTADA DE DIMENSÕES 20X20 CM APLICADAS A MEIA ALTURA DAS PAREDES. AF_02/2023_PE</t>
        </is>
      </c>
      <c r="C7507" s="330" t="inlineStr">
        <is>
          <t>M2</t>
        </is>
      </c>
      <c r="D7507" s="330" t="n">
        <v>75.36</v>
      </c>
      <c r="E7507" s="330" t="n">
        <v>77.06999999999999</v>
      </c>
      <c r="F7507" s="330" t="inlineStr"/>
    </row>
    <row r="7508" ht="45" customHeight="1" s="496">
      <c r="A7508" s="330" t="n">
        <v>104614</v>
      </c>
      <c r="B7508" s="331" t="inlineStr">
        <is>
          <t>REVESTIMENTO CERÂMICO PARA PAREDES INTERNAS COM PLACAS TIPO ESMALTADA DE DIMENSÕES 20X20 CM APLICADAS EM DIAGONAL, A MEIA ALTURA DAS PAREDES. AF_02/2023_PE</t>
        </is>
      </c>
      <c r="C7508" s="330" t="inlineStr">
        <is>
          <t>M2</t>
        </is>
      </c>
      <c r="D7508" s="330" t="n">
        <v>81.51000000000001</v>
      </c>
      <c r="E7508" s="330" t="n">
        <v>83.53</v>
      </c>
      <c r="F7508" s="330" t="inlineStr"/>
    </row>
    <row r="7509" ht="45" customHeight="1" s="496">
      <c r="A7509" s="330" t="n">
        <v>104613</v>
      </c>
      <c r="B7509" s="331" t="inlineStr">
        <is>
          <t>REVESTIMENTO CERÂMICO PARA PAREDES INTERNAS COM PLACAS TIPO ESMALTADA DE DIMENSÕES 20X20 CM APLICADAS EM DIAGONAL, NA ALTURA INTEIRA DAS PAREDES. AF_02/2023_PE</t>
        </is>
      </c>
      <c r="C7509" s="330" t="inlineStr">
        <is>
          <t>M2</t>
        </is>
      </c>
      <c r="D7509" s="330" t="n">
        <v>73.18000000000001</v>
      </c>
      <c r="E7509" s="330" t="n">
        <v>74.76000000000001</v>
      </c>
      <c r="F7509" s="330" t="inlineStr"/>
    </row>
    <row r="7510" ht="45" customHeight="1" s="496">
      <c r="A7510" s="330" t="n">
        <v>87265</v>
      </c>
      <c r="B7510" s="331" t="inlineStr">
        <is>
          <t>REVESTIMENTO CERÂMICO PARA PAREDES INTERNAS COM PLACAS TIPO ESMALTADA DE DIMENSÕES 20X20 CM APLICADAS NA ALTURA INTEIRA DAS PAREDES. AF_02/2023_PE</t>
        </is>
      </c>
      <c r="C7510" s="330" t="inlineStr">
        <is>
          <t>M2</t>
        </is>
      </c>
      <c r="D7510" s="330" t="n">
        <v>68.95</v>
      </c>
      <c r="E7510" s="330" t="n">
        <v>70.31999999999999</v>
      </c>
      <c r="F7510" s="330" t="inlineStr"/>
    </row>
    <row r="7511" ht="45" customHeight="1" s="496">
      <c r="A7511" s="330" t="n">
        <v>87271</v>
      </c>
      <c r="B7511" s="331" t="inlineStr">
        <is>
          <t>REVESTIMENTO CERÂMICO PARA PAREDES INTERNAS COM PLACAS TIPO ESMALTADA DE DIMENSÕES 25X35 CM APLICADAS A MEIA ALTURA DAS PAREDES. AF_02/2023_PE</t>
        </is>
      </c>
      <c r="C7511" s="330" t="inlineStr">
        <is>
          <t>M2</t>
        </is>
      </c>
      <c r="D7511" s="330" t="n">
        <v>79.92</v>
      </c>
      <c r="E7511" s="330" t="n">
        <v>81.90000000000001</v>
      </c>
      <c r="F7511" s="330" t="inlineStr"/>
    </row>
    <row r="7512" ht="45" customHeight="1" s="496">
      <c r="A7512" s="330" t="n">
        <v>87269</v>
      </c>
      <c r="B7512" s="331" t="inlineStr">
        <is>
          <t>REVESTIMENTO CERÂMICO PARA PAREDES INTERNAS COM PLACAS TIPO ESMALTADA DE DIMENSÕES 25X35 CM APLICADAS NA ALTURA INTEIRA DAS PAREDES. AF_02/2023_PE</t>
        </is>
      </c>
      <c r="C7512" s="330" t="inlineStr">
        <is>
          <t>M2</t>
        </is>
      </c>
      <c r="D7512" s="330" t="n">
        <v>73.42</v>
      </c>
      <c r="E7512" s="330" t="n">
        <v>75.06</v>
      </c>
      <c r="F7512" s="330" t="inlineStr"/>
    </row>
    <row r="7513" ht="45" customHeight="1" s="496">
      <c r="A7513" s="330" t="n">
        <v>87275</v>
      </c>
      <c r="B7513" s="331" t="inlineStr">
        <is>
          <t>REVESTIMENTO CERÂMICO PARA PAREDES INTERNAS COM PLACAS TIPO ESMALTADA DE DIMENSÕES 33X45 CM APLICADAS A MEIA ALTURA DAS PAREDES. AF_02/2023_PE</t>
        </is>
      </c>
      <c r="C7513" s="330" t="inlineStr">
        <is>
          <t>M2</t>
        </is>
      </c>
      <c r="D7513" s="330" t="n">
        <v>86.23</v>
      </c>
      <c r="E7513" s="330" t="n">
        <v>88.42</v>
      </c>
      <c r="F7513" s="330" t="inlineStr"/>
    </row>
    <row r="7514" ht="45" customHeight="1" s="496">
      <c r="A7514" s="330" t="n">
        <v>87273</v>
      </c>
      <c r="B7514" s="331" t="inlineStr">
        <is>
          <t>REVESTIMENTO CERÂMICO PARA PAREDES INTERNAS COM PLACAS TIPO ESMALTADA DE DIMENSÕES 33X45 CM APLICADAS NA ALTURA INTEIRA DAS PAREDES. AF_02/2023_PE</t>
        </is>
      </c>
      <c r="C7514" s="330" t="inlineStr">
        <is>
          <t>M2</t>
        </is>
      </c>
      <c r="D7514" s="330" t="n">
        <v>77.65000000000001</v>
      </c>
      <c r="E7514" s="330" t="n">
        <v>79.40000000000001</v>
      </c>
      <c r="F7514" s="330" t="inlineStr"/>
    </row>
    <row r="7515" ht="45" customHeight="1" s="496">
      <c r="A7515" s="330" t="n">
        <v>104612</v>
      </c>
      <c r="B7515" s="331" t="inlineStr">
        <is>
          <t>REVESTIMENTO CERÂMICO PARA PAREDES INTERNAS COM PLACAS TIPO ESMALTADA DE DIMENSÕES 60X60 CM APLICADAS A MEIA ALTURA DAS PAREDES. AF_02/2023_PE</t>
        </is>
      </c>
      <c r="C7515" s="330" t="inlineStr">
        <is>
          <t>M2</t>
        </is>
      </c>
      <c r="D7515" s="330" t="n">
        <v>107.09</v>
      </c>
      <c r="E7515" s="330" t="n">
        <v>109.02</v>
      </c>
      <c r="F7515" s="330" t="inlineStr"/>
    </row>
    <row r="7516" ht="45" customHeight="1" s="496">
      <c r="A7516" s="330" t="n">
        <v>104611</v>
      </c>
      <c r="B7516" s="331" t="inlineStr">
        <is>
          <t>REVESTIMENTO CERÂMICO PARA PAREDES INTERNAS COM PLACAS TIPO ESMALTADA DE DIMENSÕES 60X60 CM APLICADAS NA ALTURA INTEIRA DAS PAREDES. AF_02/2023_PE</t>
        </is>
      </c>
      <c r="C7516" s="330" t="inlineStr">
        <is>
          <t>M2</t>
        </is>
      </c>
      <c r="D7516" s="330" t="n">
        <v>106.14</v>
      </c>
      <c r="E7516" s="330" t="n">
        <v>107.99</v>
      </c>
      <c r="F7516" s="330" t="inlineStr"/>
    </row>
    <row r="7517" ht="45" customHeight="1" s="496">
      <c r="A7517" s="330" t="n">
        <v>104618</v>
      </c>
      <c r="B7517" s="331" t="inlineStr">
        <is>
          <t>REVESTIMENTO CERÂMICO PARA PAREDES INTERNAS COM PLACAS TIPO PASTILHA DE DIMENSÕES 2,5 X 2,5 CM (PLACAS DE 30 X 30 CM) CM APLICADAS A MEIA ALTURA DAS PAREDES. AF_02/2023</t>
        </is>
      </c>
      <c r="C7517" s="330" t="inlineStr">
        <is>
          <t>M2</t>
        </is>
      </c>
      <c r="D7517" s="330" t="n">
        <v>422.45</v>
      </c>
      <c r="E7517" s="330" t="n">
        <v>425.73</v>
      </c>
      <c r="F7517" s="330" t="inlineStr"/>
    </row>
    <row r="7518" ht="45" customHeight="1" s="496">
      <c r="A7518" s="330" t="n">
        <v>104616</v>
      </c>
      <c r="B7518" s="331" t="inlineStr">
        <is>
          <t>REVESTIMENTO CERÂMICO PARA PAREDES INTERNAS COM PLACAS TIPO PASTILHA DE DIMENSÕES 2,5 X 2,5 CM (PLACAS DE 30 X 30 CM) CM APLICADAS NA ALTURA INTEIRA DAS PAREDES. AF_02/2023</t>
        </is>
      </c>
      <c r="C7518" s="330" t="inlineStr">
        <is>
          <t>M2</t>
        </is>
      </c>
      <c r="D7518" s="330" t="n">
        <v>409.45</v>
      </c>
      <c r="E7518" s="330" t="n">
        <v>412.02</v>
      </c>
      <c r="F7518" s="330" t="inlineStr"/>
    </row>
    <row r="7519" ht="45" customHeight="1" s="496">
      <c r="A7519" s="330" t="n">
        <v>104617</v>
      </c>
      <c r="B7519" s="331" t="inlineStr">
        <is>
          <t>REVESTIMENTO CERÂMICO PARA PAREDES INTERNAS COM PLACAS TIPO PASTILHA DE DIMENSÕES 5 X 5 CM (PLACAS DE 30 X 30 CM) CM APLICADAS A MEIA ALTURA DAS PAREDES. AF_02/2023</t>
        </is>
      </c>
      <c r="C7519" s="330" t="inlineStr">
        <is>
          <t>M2</t>
        </is>
      </c>
      <c r="D7519" s="330" t="n">
        <v>324.2</v>
      </c>
      <c r="E7519" s="330" t="n">
        <v>327.48</v>
      </c>
      <c r="F7519" s="330" t="inlineStr"/>
    </row>
    <row r="7520" ht="45" customHeight="1" s="496">
      <c r="A7520" s="330" t="n">
        <v>104615</v>
      </c>
      <c r="B7520" s="331" t="inlineStr">
        <is>
          <t>REVESTIMENTO CERÂMICO PARA PAREDES INTERNAS COM PLACAS TIPO PASTILHA DE DIMENSÕES 5 X 5 CM (PLACAS DE 30 X 30 CM) CM APLICADAS NA ALTURA INTEIRA DAS PAREDES. AF_02/2023</t>
        </is>
      </c>
      <c r="C7520" s="330" t="inlineStr">
        <is>
          <t>M2</t>
        </is>
      </c>
      <c r="D7520" s="330" t="n">
        <v>311.2</v>
      </c>
      <c r="E7520" s="330" t="n">
        <v>313.77</v>
      </c>
      <c r="F7520" s="330" t="inlineStr"/>
    </row>
    <row r="7521" ht="45" customHeight="1" s="496">
      <c r="A7521" s="330" t="n">
        <v>87247</v>
      </c>
      <c r="B7521" s="331" t="inlineStr">
        <is>
          <t>REVESTIMENTO CERÂMICO PARA PISO COM PLACAS TIPO ESMALTADA DE DIMENSÕES 35X35 CM APLICADA EM AMBIENTES DE ÁREA ENTRE 5 M2 E 10 M2. AF_02/2023_PE</t>
        </is>
      </c>
      <c r="C7521" s="330" t="inlineStr">
        <is>
          <t>M2</t>
        </is>
      </c>
      <c r="D7521" s="330" t="n">
        <v>70.73</v>
      </c>
      <c r="E7521" s="330" t="n">
        <v>71.87</v>
      </c>
      <c r="F7521" s="330" t="inlineStr"/>
    </row>
    <row r="7522" ht="45" customHeight="1" s="496">
      <c r="A7522" s="330" t="n">
        <v>87248</v>
      </c>
      <c r="B7522" s="331" t="inlineStr">
        <is>
          <t>REVESTIMENTO CERÂMICO PARA PISO COM PLACAS TIPO ESMALTADA DE DIMENSÕES 35X35 CM APLICADA EM AMBIENTES DE ÁREA MAIOR QUE 10 M2. AF_02/2023_PE</t>
        </is>
      </c>
      <c r="C7522" s="330" t="inlineStr">
        <is>
          <t>M2</t>
        </is>
      </c>
      <c r="D7522" s="330" t="n">
        <v>61.48</v>
      </c>
      <c r="E7522" s="330" t="n">
        <v>62.11</v>
      </c>
      <c r="F7522" s="330" t="inlineStr"/>
    </row>
    <row r="7523" ht="45" customHeight="1" s="496">
      <c r="A7523" s="330" t="n">
        <v>87246</v>
      </c>
      <c r="B7523" s="331" t="inlineStr">
        <is>
          <t>REVESTIMENTO CERÂMICO PARA PISO COM PLACAS TIPO ESMALTADA DE DIMENSÕES 35X35 CM APLICADA EM AMBIENTES DE ÁREA MENOR QUE 5 M2. AF_02/2023_PE</t>
        </is>
      </c>
      <c r="C7523" s="330" t="inlineStr">
        <is>
          <t>M2</t>
        </is>
      </c>
      <c r="D7523" s="330" t="n">
        <v>79.45</v>
      </c>
      <c r="E7523" s="330" t="n">
        <v>81.01000000000001</v>
      </c>
      <c r="F7523" s="330" t="inlineStr"/>
    </row>
    <row r="7524" ht="45" customHeight="1" s="496">
      <c r="A7524" s="330" t="n">
        <v>104601</v>
      </c>
      <c r="B7524" s="331" t="inlineStr">
        <is>
          <t>REVESTIMENTO CERÂMICO PARA PISO COM PLACAS TIPO ESMALTADA DE DIMENSÕES 35X35 CM APLICADA EM DIAGONAL EM AMBIENTES DE ÁREA ENTRE 5 M² E 10 M². AF_02/2023_PE</t>
        </is>
      </c>
      <c r="C7524" s="330" t="inlineStr">
        <is>
          <t>M2</t>
        </is>
      </c>
      <c r="D7524" s="330" t="n">
        <v>76.73999999999999</v>
      </c>
      <c r="E7524" s="330" t="n">
        <v>78.15000000000001</v>
      </c>
      <c r="F7524" s="330" t="inlineStr"/>
    </row>
    <row r="7525" ht="45" customHeight="1" s="496">
      <c r="A7525" s="330" t="n">
        <v>104603</v>
      </c>
      <c r="B7525" s="331" t="inlineStr">
        <is>
          <t>REVESTIMENTO CERÂMICO PARA PISO COM PLACAS TIPO ESMALTADA DE DIMENSÕES 35X35 CM APLICADA EM DIAGONAL EM AMBIENTES DE ÁREA MAIOR QUE 10 M². AF_02/2023_PE</t>
        </is>
      </c>
      <c r="C7525" s="330" t="inlineStr">
        <is>
          <t>M2</t>
        </is>
      </c>
      <c r="D7525" s="330" t="n">
        <v>64.47</v>
      </c>
      <c r="E7525" s="330" t="n">
        <v>65.23</v>
      </c>
      <c r="F7525" s="330" t="inlineStr"/>
    </row>
    <row r="7526" ht="45" customHeight="1" s="496">
      <c r="A7526" s="330" t="n">
        <v>104599</v>
      </c>
      <c r="B7526" s="331" t="inlineStr">
        <is>
          <t>REVESTIMENTO CERÂMICO PARA PISO COM PLACAS TIPO ESMALTADA DE DIMENSÕES 35X35 CM APLICADA EM DIAGONAL EM AMBIENTES DE ÁREA MENOR QUE 5 M². AF_02/2023_PE</t>
        </is>
      </c>
      <c r="C7526" s="330" t="inlineStr">
        <is>
          <t>M2</t>
        </is>
      </c>
      <c r="D7526" s="330" t="n">
        <v>95.36</v>
      </c>
      <c r="E7526" s="330" t="n">
        <v>97.63</v>
      </c>
      <c r="F7526" s="330" t="inlineStr"/>
    </row>
    <row r="7527" ht="45" customHeight="1" s="496">
      <c r="A7527" s="330" t="n">
        <v>87250</v>
      </c>
      <c r="B7527" s="331" t="inlineStr">
        <is>
          <t>REVESTIMENTO CERÂMICO PARA PISO COM PLACAS TIPO ESMALTADA DE DIMENSÕES 45X45 CM APLICADA EM AMBIENTES DE ÁREA ENTRE 5 M2 E 10 M2. AF_02/2023_PE</t>
        </is>
      </c>
      <c r="C7527" s="330" t="inlineStr">
        <is>
          <t>M2</t>
        </is>
      </c>
      <c r="D7527" s="330" t="n">
        <v>72.25</v>
      </c>
      <c r="E7527" s="330" t="n">
        <v>73.45999999999999</v>
      </c>
      <c r="F7527" s="330" t="inlineStr"/>
    </row>
    <row r="7528" ht="45" customHeight="1" s="496">
      <c r="A7528" s="330" t="n">
        <v>87251</v>
      </c>
      <c r="B7528" s="331" t="inlineStr">
        <is>
          <t>REVESTIMENTO CERÂMICO PARA PISO COM PLACAS TIPO ESMALTADA DE DIMENSÕES 45X45 CM APLICADA EM AMBIENTES DE ÁREA MAIOR QUE 10 M2. AF_02/2023_PE</t>
        </is>
      </c>
      <c r="C7528" s="330" t="inlineStr">
        <is>
          <t>M2</t>
        </is>
      </c>
      <c r="D7528" s="330" t="n">
        <v>61.68</v>
      </c>
      <c r="E7528" s="330" t="n">
        <v>62.34</v>
      </c>
      <c r="F7528" s="330" t="inlineStr"/>
    </row>
    <row r="7529" ht="45" customHeight="1" s="496">
      <c r="A7529" s="330" t="n">
        <v>87249</v>
      </c>
      <c r="B7529" s="331" t="inlineStr">
        <is>
          <t>REVESTIMENTO CERÂMICO PARA PISO COM PLACAS TIPO ESMALTADA DE DIMENSÕES 45X45 CM APLICADA EM AMBIENTES DE ÁREA MENOR QUE 5 M2. AF_02/2023_PE</t>
        </is>
      </c>
      <c r="C7529" s="330" t="inlineStr">
        <is>
          <t>M2</t>
        </is>
      </c>
      <c r="D7529" s="330" t="n">
        <v>85.13</v>
      </c>
      <c r="E7529" s="330" t="n">
        <v>86.97</v>
      </c>
      <c r="F7529" s="330" t="inlineStr"/>
    </row>
    <row r="7530" ht="45" customHeight="1" s="496">
      <c r="A7530" s="330" t="n">
        <v>104606</v>
      </c>
      <c r="B7530" s="331" t="inlineStr">
        <is>
          <t>REVESTIMENTO CERÂMICO PARA PISO COM PLACAS TIPO ESMALTADA DE DIMENSÕES 45X45 CM APLICADA EM DIAGONAL EM AMBIENTES DE ÁREA ENTRE 5 M² E 10 M². AF_02/2023_PE</t>
        </is>
      </c>
      <c r="C7530" s="330" t="inlineStr">
        <is>
          <t>M2</t>
        </is>
      </c>
      <c r="D7530" s="330" t="n">
        <v>81.79000000000001</v>
      </c>
      <c r="E7530" s="330" t="n">
        <v>83.43000000000001</v>
      </c>
      <c r="F7530" s="330" t="inlineStr"/>
    </row>
    <row r="7531" ht="45" customHeight="1" s="496">
      <c r="A7531" s="330" t="n">
        <v>104607</v>
      </c>
      <c r="B7531" s="331" t="inlineStr">
        <is>
          <t>REVESTIMENTO CERÂMICO PARA PISO COM PLACAS TIPO ESMALTADA DE DIMENSÕES 45X45 CM APLICADA EM DIAGONAL EM AMBIENTES DE ÁREA MAIOR QUE 10 M². AF_02/2023_PE</t>
        </is>
      </c>
      <c r="C7531" s="330" t="inlineStr">
        <is>
          <t>M2</t>
        </is>
      </c>
      <c r="D7531" s="330" t="n">
        <v>65.95</v>
      </c>
      <c r="E7531" s="330" t="n">
        <v>66.79000000000001</v>
      </c>
      <c r="F7531" s="330" t="inlineStr"/>
    </row>
    <row r="7532" ht="45" customHeight="1" s="496">
      <c r="A7532" s="330" t="n">
        <v>104605</v>
      </c>
      <c r="B7532" s="331" t="inlineStr">
        <is>
          <t>REVESTIMENTO CERÂMICO PARA PISO COM PLACAS TIPO ESMALTADA DE DIMENSÕES 45X45 CM APLICADA EM DIAGONAL EM AMBIENTES DE ÁREA MENOR QUE 5 M². AF_02/2023_PE</t>
        </is>
      </c>
      <c r="C7532" s="330" t="inlineStr">
        <is>
          <t>M2</t>
        </is>
      </c>
      <c r="D7532" s="330" t="n">
        <v>118.81</v>
      </c>
      <c r="E7532" s="330" t="n">
        <v>122.16</v>
      </c>
      <c r="F7532" s="330" t="inlineStr"/>
    </row>
    <row r="7533" ht="45" customHeight="1" s="496">
      <c r="A7533" s="330" t="n">
        <v>87256</v>
      </c>
      <c r="B7533" s="331" t="inlineStr">
        <is>
          <t>REVESTIMENTO CERÂMICO PARA PISO COM PLACAS TIPO ESMALTADA DE DIMENSÕES 60X60 CM APLICADA EM AMBIENTES DE ÁREA ENTRE 5 M2 E 10 M2. AF_02/2023_PE</t>
        </is>
      </c>
      <c r="C7533" s="330" t="inlineStr">
        <is>
          <t>M2</t>
        </is>
      </c>
      <c r="D7533" s="330" t="n">
        <v>84.05</v>
      </c>
      <c r="E7533" s="330" t="n">
        <v>85.38</v>
      </c>
      <c r="F7533" s="330" t="inlineStr"/>
    </row>
    <row r="7534" ht="45" customHeight="1" s="496">
      <c r="A7534" s="330" t="n">
        <v>87257</v>
      </c>
      <c r="B7534" s="331" t="inlineStr">
        <is>
          <t>REVESTIMENTO CERÂMICO PARA PISO COM PLACAS TIPO ESMALTADA DE DIMENSÕES 60X60 CM APLICADA EM AMBIENTES DE ÁREA MAIOR QUE 10 M2. AF_02/2023_PE</t>
        </is>
      </c>
      <c r="C7534" s="330" t="inlineStr">
        <is>
          <t>M2</t>
        </is>
      </c>
      <c r="D7534" s="330" t="n">
        <v>72.23</v>
      </c>
      <c r="E7534" s="330" t="n">
        <v>72.95999999999999</v>
      </c>
      <c r="F7534" s="330" t="inlineStr"/>
    </row>
    <row r="7535" ht="45" customHeight="1" s="496">
      <c r="A7535" s="330" t="n">
        <v>87255</v>
      </c>
      <c r="B7535" s="331" t="inlineStr">
        <is>
          <t>REVESTIMENTO CERÂMICO PARA PISO COM PLACAS TIPO ESMALTADA DE DIMENSÕES 60X60 CM APLICADA EM AMBIENTES DE ÁREA MENOR QUE 5 M2. AF_02/2023_PE</t>
        </is>
      </c>
      <c r="C7535" s="330" t="inlineStr">
        <is>
          <t>M2</t>
        </is>
      </c>
      <c r="D7535" s="330" t="n">
        <v>98.15000000000001</v>
      </c>
      <c r="E7535" s="330" t="n">
        <v>100.15</v>
      </c>
      <c r="F7535" s="330" t="inlineStr"/>
    </row>
    <row r="7536" ht="45" customHeight="1" s="496">
      <c r="A7536" s="330" t="n">
        <v>104594</v>
      </c>
      <c r="B7536" s="331" t="inlineStr">
        <is>
          <t>REVESTIMENTO CERÂMICO PARA PISO COM PLACAS TIPO ESMALTADA DE DIMENSÕES 80X80 CM APLICADA EM AMBIENTES DE ÁREA ENTRE 5 M² E 10 M². AF_02/2023_PE</t>
        </is>
      </c>
      <c r="C7536" s="330" t="inlineStr">
        <is>
          <t>M2</t>
        </is>
      </c>
      <c r="D7536" s="330" t="n">
        <v>86.5</v>
      </c>
      <c r="E7536" s="330" t="n">
        <v>87.95</v>
      </c>
      <c r="F7536" s="330" t="inlineStr"/>
    </row>
    <row r="7537" ht="45" customHeight="1" s="496">
      <c r="A7537" s="330" t="n">
        <v>104595</v>
      </c>
      <c r="B7537" s="331" t="inlineStr">
        <is>
          <t>REVESTIMENTO CERÂMICO PARA PISO COM PLACAS TIPO ESMALTADA DE DIMENSÕES 80X80 CM APLICADA EM AMBIENTES DE ÁREA MAIOR QUE 10 M². AF_02/2023_PE</t>
        </is>
      </c>
      <c r="C7537" s="330" t="inlineStr">
        <is>
          <t>M2</t>
        </is>
      </c>
      <c r="D7537" s="330" t="n">
        <v>72.7</v>
      </c>
      <c r="E7537" s="330" t="n">
        <v>73.45999999999999</v>
      </c>
      <c r="F7537" s="330" t="inlineStr"/>
    </row>
    <row r="7538" ht="45" customHeight="1" s="496">
      <c r="A7538" s="330" t="n">
        <v>104593</v>
      </c>
      <c r="B7538" s="331" t="inlineStr">
        <is>
          <t>REVESTIMENTO CERÂMICO PARA PISO COM PLACAS TIPO ESMALTADA DE DIMENSÕES 80X80 CM APLICADA EM AMBIENTES DE ÁREA MENOR QUE 5 M². AF_02/2023_PE</t>
        </is>
      </c>
      <c r="C7538" s="330" t="inlineStr">
        <is>
          <t>M2</t>
        </is>
      </c>
      <c r="D7538" s="330" t="n">
        <v>102.22</v>
      </c>
      <c r="E7538" s="330" t="n">
        <v>104.4</v>
      </c>
      <c r="F7538" s="330" t="inlineStr"/>
    </row>
    <row r="7539" ht="45" customHeight="1" s="496">
      <c r="A7539" s="330" t="n">
        <v>87262</v>
      </c>
      <c r="B7539" s="331" t="inlineStr">
        <is>
          <t>REVESTIMENTO CERÂMICO PARA PISO COM PLACAS TIPO PORCELANATO DE DIMENSÕES 60X60 CM APLICADA EM AMBIENTES DE ÁREA ENTRE 5 M² E 10 M². AF_02/2023_PE</t>
        </is>
      </c>
      <c r="C7539" s="330" t="inlineStr">
        <is>
          <t>M2</t>
        </is>
      </c>
      <c r="D7539" s="330" t="n">
        <v>147.18</v>
      </c>
      <c r="E7539" s="330" t="n">
        <v>149.01</v>
      </c>
      <c r="F7539" s="330" t="inlineStr"/>
    </row>
    <row r="7540" ht="45" customHeight="1" s="496">
      <c r="A7540" s="330" t="n">
        <v>87263</v>
      </c>
      <c r="B7540" s="331" t="inlineStr">
        <is>
          <t>REVESTIMENTO CERÂMICO PARA PISO COM PLACAS TIPO PORCELANATO DE DIMENSÕES 60X60 CM APLICADA EM AMBIENTES DE ÁREA MAIOR QUE 10 M². AF_02/2023_PE</t>
        </is>
      </c>
      <c r="C7540" s="330" t="inlineStr">
        <is>
          <t>M2</t>
        </is>
      </c>
      <c r="D7540" s="330" t="n">
        <v>134.86</v>
      </c>
      <c r="E7540" s="330" t="n">
        <v>136.09</v>
      </c>
      <c r="F7540" s="330" t="inlineStr"/>
    </row>
    <row r="7541" ht="45" customHeight="1" s="496">
      <c r="A7541" s="330" t="n">
        <v>87261</v>
      </c>
      <c r="B7541" s="331" t="inlineStr">
        <is>
          <t>REVESTIMENTO CERÂMICO PARA PISO COM PLACAS TIPO PORCELANATO DE DIMENSÕES 60X60 CM APLICADA EM AMBIENTES DE ÁREA MENOR QUE 5 M². AF_02/2023_PE</t>
        </is>
      </c>
      <c r="C7541" s="330" t="inlineStr">
        <is>
          <t>M2</t>
        </is>
      </c>
      <c r="D7541" s="330" t="n">
        <v>162.56</v>
      </c>
      <c r="E7541" s="330" t="n">
        <v>165.05</v>
      </c>
      <c r="F7541" s="330" t="inlineStr"/>
    </row>
    <row r="7542" ht="45" customHeight="1" s="496">
      <c r="A7542" s="330" t="n">
        <v>104597</v>
      </c>
      <c r="B7542" s="331" t="inlineStr">
        <is>
          <t>REVESTIMENTO CERÂMICO PARA PISO COM PLACAS TIPO PORCELANATO DE DIMENSÕES 80X80 CM APLICADA EM AMBIENTES DE ÁREA ENTRE 5 M² E 10 M². AF_02/2023_PE</t>
        </is>
      </c>
      <c r="C7542" s="330" t="inlineStr">
        <is>
          <t>M2</t>
        </is>
      </c>
      <c r="D7542" s="330" t="n">
        <v>150</v>
      </c>
      <c r="E7542" s="330" t="n">
        <v>151.95</v>
      </c>
      <c r="F7542" s="330" t="inlineStr"/>
    </row>
    <row r="7543" ht="45" customHeight="1" s="496">
      <c r="A7543" s="330" t="n">
        <v>104598</v>
      </c>
      <c r="B7543" s="331" t="inlineStr">
        <is>
          <t>REVESTIMENTO CERÂMICO PARA PISO COM PLACAS TIPO PORCELANATO DE DIMENSÕES 80X80 CM APLICADA EM AMBIENTES DE ÁREA MAIOR QUE 10 M². AF_02/2023_PE</t>
        </is>
      </c>
      <c r="C7543" s="330" t="inlineStr">
        <is>
          <t>M2</t>
        </is>
      </c>
      <c r="D7543" s="330" t="n">
        <v>135.44</v>
      </c>
      <c r="E7543" s="330" t="n">
        <v>136.69</v>
      </c>
      <c r="F7543" s="330" t="inlineStr"/>
    </row>
    <row r="7544" ht="45" customHeight="1" s="496">
      <c r="A7544" s="330" t="n">
        <v>104596</v>
      </c>
      <c r="B7544" s="331" t="inlineStr">
        <is>
          <t>REVESTIMENTO CERÂMICO PARA PISO COM PLACAS TIPO PORCELANATO DE DIMENSÕES 80X80 CM APLICADA EM AMBIENTES DE ÁREA MENOR QUE 5 M². AF_02/2023_PE</t>
        </is>
      </c>
      <c r="C7544" s="330" t="inlineStr">
        <is>
          <t>M2</t>
        </is>
      </c>
      <c r="D7544" s="330" t="n">
        <v>167.24</v>
      </c>
      <c r="E7544" s="330" t="n">
        <v>169.93</v>
      </c>
      <c r="F7544" s="330" t="inlineStr"/>
    </row>
    <row r="7545" ht="30" customHeight="1" s="496">
      <c r="A7545" s="330" t="n">
        <v>88648</v>
      </c>
      <c r="B7545" s="331" t="inlineStr">
        <is>
          <t>RODAPÉ CERÂMICO DE 7CM DE ALTURA COM PLACAS TIPO ESMALTADA DE DIMENSÕES 35X35CM. AF_02/2023</t>
        </is>
      </c>
      <c r="C7545" s="330" t="inlineStr">
        <is>
          <t>M</t>
        </is>
      </c>
      <c r="D7545" s="330" t="n">
        <v>8.99</v>
      </c>
      <c r="E7545" s="330" t="n">
        <v>9.17</v>
      </c>
      <c r="F7545" s="330" t="inlineStr"/>
    </row>
    <row r="7546" ht="30" customHeight="1" s="496">
      <c r="A7546" s="330" t="n">
        <v>88649</v>
      </c>
      <c r="B7546" s="331" t="inlineStr">
        <is>
          <t>RODAPÉ CERÂMICO DE 7CM DE ALTURA COM PLACAS TIPO ESMALTADA DE DIMENSÕES 45X45CM. AF_02/2023</t>
        </is>
      </c>
      <c r="C7546" s="330" t="inlineStr">
        <is>
          <t>M</t>
        </is>
      </c>
      <c r="D7546" s="330" t="n">
        <v>10.08</v>
      </c>
      <c r="E7546" s="330" t="n">
        <v>10.27</v>
      </c>
      <c r="F7546" s="330" t="inlineStr"/>
    </row>
    <row r="7547" ht="30" customHeight="1" s="496">
      <c r="A7547" s="330" t="n">
        <v>88650</v>
      </c>
      <c r="B7547" s="331" t="inlineStr">
        <is>
          <t>RODAPÉ CERÂMICO DE 7CM DE ALTURA COM PLACAS TIPO ESMALTADA DE DIMENSÕES 60X60CM. AF_02/2023</t>
        </is>
      </c>
      <c r="C7547" s="330" t="inlineStr">
        <is>
          <t>M</t>
        </is>
      </c>
      <c r="D7547" s="330" t="n">
        <v>13.44</v>
      </c>
      <c r="E7547" s="330" t="n">
        <v>13.65</v>
      </c>
      <c r="F7547" s="330" t="inlineStr"/>
    </row>
    <row r="7548" ht="30" customHeight="1" s="496">
      <c r="A7548" s="330" t="n">
        <v>104619</v>
      </c>
      <c r="B7548" s="331" t="inlineStr">
        <is>
          <t>RODAPÉ CERÂMICO DE 7CM DE ALTURA COM PLACAS TIPO ESMALTADA DE DIMENSÕES 80X80CM. AF_02/2023</t>
        </is>
      </c>
      <c r="C7548" s="330" t="inlineStr">
        <is>
          <t>M</t>
        </is>
      </c>
      <c r="D7548" s="330" t="n">
        <v>15.79</v>
      </c>
      <c r="E7548" s="330" t="n">
        <v>16.02</v>
      </c>
      <c r="F7548" s="330" t="inlineStr"/>
    </row>
    <row r="7549" ht="30" customHeight="1" s="496">
      <c r="A7549" s="330" t="n">
        <v>103689</v>
      </c>
      <c r="B7549" s="331" t="inlineStr">
        <is>
          <t>FORNECIMENTO E INSTALAÇÃO DE PLACA DE OBRA COM CHAPA GALVANIZADA E ESTRUTURA DE MADEIRA. AF_03/2022_PS</t>
        </is>
      </c>
      <c r="C7549" s="330" t="inlineStr">
        <is>
          <t>M2</t>
        </is>
      </c>
      <c r="D7549" s="330" t="n">
        <v>497.39</v>
      </c>
      <c r="E7549" s="330" t="n">
        <v>499.69</v>
      </c>
      <c r="F7549" s="330" t="inlineStr">
        <is>
          <t>AS</t>
        </is>
      </c>
    </row>
    <row r="7550" ht="45" customHeight="1" s="496">
      <c r="A7550" s="330" t="n">
        <v>103696</v>
      </c>
      <c r="B7550" s="331" t="inlineStr">
        <is>
          <t>FORNECIMENTO E INSTALAÇÃO DE SUPORTE DE MADEIRA PARA PLACAS DE SINALIZAÇÃO EM CONCRETO, COM H= DE 2,5 M E SEÇÃO DE 7,5 X 7,5 CM. AF_03/2022</t>
        </is>
      </c>
      <c r="C7550" s="330" t="inlineStr">
        <is>
          <t>UN</t>
        </is>
      </c>
      <c r="D7550" s="330" t="n">
        <v>143.27</v>
      </c>
      <c r="E7550" s="330" t="n">
        <v>147.18</v>
      </c>
      <c r="F7550" s="330" t="inlineStr"/>
    </row>
    <row r="7551" ht="45" customHeight="1" s="496">
      <c r="A7551" s="330" t="n">
        <v>103697</v>
      </c>
      <c r="B7551" s="331" t="inlineStr">
        <is>
          <t>FORNECIMENTO E INSTALAÇÃO DE SUPORTE DE MADEIRA PARA PLACAS DE SINALIZAÇÃO, EM BASE DE CONCRETO, COM H= DE 2,0 M E SEÇÃO DE 7,5 X 7,5 CM. AF_03/2022</t>
        </is>
      </c>
      <c r="C7551" s="330" t="inlineStr">
        <is>
          <t>UN</t>
        </is>
      </c>
      <c r="D7551" s="330" t="n">
        <v>132.26</v>
      </c>
      <c r="E7551" s="330" t="n">
        <v>136.01</v>
      </c>
      <c r="F7551" s="330" t="inlineStr"/>
    </row>
    <row r="7552" ht="45" customHeight="1" s="496">
      <c r="A7552" s="330" t="n">
        <v>103695</v>
      </c>
      <c r="B7552" s="331" t="inlineStr">
        <is>
          <t>FORNECIMENTO E INSTALAÇÃO DE SUPORTE DE MADEIRA PARA PLACAS DE SINALIZAÇÃO, EM SOLO, COM H= DE 2,0 M E SEÇÃO DE 7,5 X 7,5 CM. AF_03/2022</t>
        </is>
      </c>
      <c r="C7552" s="330" t="inlineStr">
        <is>
          <t>UN</t>
        </is>
      </c>
      <c r="D7552" s="330" t="n">
        <v>99.61</v>
      </c>
      <c r="E7552" s="330" t="n">
        <v>101.79</v>
      </c>
      <c r="F7552" s="330" t="inlineStr"/>
    </row>
    <row r="7553" ht="45" customHeight="1" s="496">
      <c r="A7553" s="330" t="n">
        <v>103694</v>
      </c>
      <c r="B7553" s="331" t="inlineStr">
        <is>
          <t>FORNECIMENTO E INSTALAÇÃO DE SUPORTE DE MADEIRA PARA PLACAS DE SINALIZAÇÃO, EM SOLO, COM H= DE 2,5 M E SEÇÃO DE 7,5 X 7,5 CM. AF_03/2022</t>
        </is>
      </c>
      <c r="C7553" s="330" t="inlineStr">
        <is>
          <t>UN</t>
        </is>
      </c>
      <c r="D7553" s="330" t="n">
        <v>110.62</v>
      </c>
      <c r="E7553" s="330" t="n">
        <v>112.96</v>
      </c>
      <c r="F7553" s="330" t="inlineStr"/>
    </row>
    <row r="7554" ht="30" customHeight="1" s="496">
      <c r="A7554" s="330" t="n">
        <v>96987</v>
      </c>
      <c r="B7554" s="331" t="inlineStr">
        <is>
          <t>BASE METÁLICA PARA MASTRO 1 ½" PARA SPDA - FORNECIMENTO E INSTALAÇÃO. AF_08/2023</t>
        </is>
      </c>
      <c r="C7554" s="330" t="inlineStr">
        <is>
          <t>UN</t>
        </is>
      </c>
      <c r="D7554" s="330" t="n">
        <v>163.04</v>
      </c>
      <c r="E7554" s="330" t="n">
        <v>167.62</v>
      </c>
      <c r="F7554" s="330" t="inlineStr"/>
    </row>
    <row r="7555" ht="30" customHeight="1" s="496">
      <c r="A7555" s="330" t="n">
        <v>96989</v>
      </c>
      <c r="B7555" s="331" t="inlineStr">
        <is>
          <t>CAPTOR TIPO FRANKLIN PARA SPDA - FORNECIMENTO E INSTALAÇÃO. AF_08/2023</t>
        </is>
      </c>
      <c r="C7555" s="330" t="inlineStr">
        <is>
          <t>UN</t>
        </is>
      </c>
      <c r="D7555" s="330" t="n">
        <v>187.45</v>
      </c>
      <c r="E7555" s="330" t="n">
        <v>187.97</v>
      </c>
      <c r="F7555" s="330" t="inlineStr"/>
    </row>
    <row r="7556" ht="45" customHeight="1" s="496">
      <c r="A7556" s="330" t="n">
        <v>104749</v>
      </c>
      <c r="B7556" s="331" t="inlineStr">
        <is>
          <t>CONECTOR GRAMPO METÁLICO TIPO OLHAL, PARA SPDA, PARA HASTE DE ATERRAMENTO DE 3/4'' E CABOS DE 10 A 50 MM2 - FORNECIMENTO E INSTALAÇÃO. AF_08/2023</t>
        </is>
      </c>
      <c r="C7556" s="330" t="inlineStr">
        <is>
          <t>UN</t>
        </is>
      </c>
      <c r="D7556" s="330" t="n">
        <v>23.43</v>
      </c>
      <c r="E7556" s="330" t="n">
        <v>24.15</v>
      </c>
      <c r="F7556" s="330" t="inlineStr">
        <is>
          <t>AS</t>
        </is>
      </c>
    </row>
    <row r="7557" ht="45" customHeight="1" s="496">
      <c r="A7557" s="330" t="n">
        <v>104750</v>
      </c>
      <c r="B7557" s="331" t="inlineStr">
        <is>
          <t>CONECTOR GRAMPO METÁLICO TIPO OLHAL, PARA SPDA, PARA HASTE DE ATERRAMENTO DE 5/8'' E CABOS DE 10 A 50 MM2 - FORNECIMENTO E INSTALAÇÃO. AF_08/2023</t>
        </is>
      </c>
      <c r="C7557" s="330" t="inlineStr">
        <is>
          <t>UN</t>
        </is>
      </c>
      <c r="D7557" s="330" t="n">
        <v>19.5</v>
      </c>
      <c r="E7557" s="330" t="n">
        <v>20.22</v>
      </c>
      <c r="F7557" s="330" t="inlineStr">
        <is>
          <t>AS</t>
        </is>
      </c>
    </row>
    <row r="7558" ht="30" customHeight="1" s="496">
      <c r="A7558" s="330" t="n">
        <v>104751</v>
      </c>
      <c r="B7558" s="331" t="inlineStr">
        <is>
          <t>CONECTOR GRAMPO PARALELO METÁLICO, PARA SPDA, PARA CABOS DE 6 A 50 MM2 - FORNECIMENTO E INSTALAÇÃO. AF_08/2023</t>
        </is>
      </c>
      <c r="C7558" s="330" t="inlineStr">
        <is>
          <t>UN</t>
        </is>
      </c>
      <c r="D7558" s="330" t="n">
        <v>26.24</v>
      </c>
      <c r="E7558" s="330" t="n">
        <v>26.96</v>
      </c>
      <c r="F7558" s="330" t="inlineStr">
        <is>
          <t>AS</t>
        </is>
      </c>
    </row>
    <row r="7559" ht="30" customHeight="1" s="496">
      <c r="A7559" s="330" t="n">
        <v>104752</v>
      </c>
      <c r="B7559" s="331" t="inlineStr">
        <is>
          <t>CONECTOR SPLIT-BOLT, PARA SPDA, PARA CABOS ATÉ 35 MM2 - FORNECIMENTO E INSTALAÇÃO. AF_08/2023</t>
        </is>
      </c>
      <c r="C7559" s="330" t="inlineStr">
        <is>
          <t>UN</t>
        </is>
      </c>
      <c r="D7559" s="330" t="n">
        <v>21.76</v>
      </c>
      <c r="E7559" s="330" t="n">
        <v>22.48</v>
      </c>
      <c r="F7559" s="330" t="inlineStr"/>
    </row>
    <row r="7560" ht="30" customHeight="1" s="496">
      <c r="A7560" s="330" t="n">
        <v>104753</v>
      </c>
      <c r="B7560" s="331" t="inlineStr">
        <is>
          <t>CONECTOR SPLIT-BOLT, PARA SPDA, PARA CABOS ATÉ 50 MM2 - FORNECIMENTO E INSTALAÇÃO. AF_08/2023</t>
        </is>
      </c>
      <c r="C7560" s="330" t="inlineStr">
        <is>
          <t>UN</t>
        </is>
      </c>
      <c r="D7560" s="330" t="n">
        <v>25.26</v>
      </c>
      <c r="E7560" s="330" t="n">
        <v>25.98</v>
      </c>
      <c r="F7560" s="330" t="inlineStr"/>
    </row>
    <row r="7561" ht="30" customHeight="1" s="496">
      <c r="A7561" s="330" t="n">
        <v>104754</v>
      </c>
      <c r="B7561" s="331" t="inlineStr">
        <is>
          <t>CONECTOR SPLIT-BOLT, PARA SPDA, PARA CABOS ATÉ 70 MM2 - FORNECIMENTO E INSTALAÇÃO. AF_08/2023</t>
        </is>
      </c>
      <c r="C7561" s="330" t="inlineStr">
        <is>
          <t>UN</t>
        </is>
      </c>
      <c r="D7561" s="330" t="n">
        <v>31.25</v>
      </c>
      <c r="E7561" s="330" t="n">
        <v>31.97</v>
      </c>
      <c r="F7561" s="330" t="inlineStr"/>
    </row>
    <row r="7562" ht="30" customHeight="1" s="496">
      <c r="A7562" s="330" t="n">
        <v>104755</v>
      </c>
      <c r="B7562" s="331" t="inlineStr">
        <is>
          <t>CONECTOR SPLIT-BOLT, PARA SPDA, PARA CABOS ATÉ 95 MM2 - FORNECIMENTO E INSTALAÇÃO. AF_08/2023</t>
        </is>
      </c>
      <c r="C7562" s="330" t="inlineStr">
        <is>
          <t>UN</t>
        </is>
      </c>
      <c r="D7562" s="330" t="n">
        <v>40.55</v>
      </c>
      <c r="E7562" s="330" t="n">
        <v>41.27</v>
      </c>
      <c r="F7562" s="330" t="inlineStr"/>
    </row>
    <row r="7563" ht="30" customHeight="1" s="496">
      <c r="A7563" s="330" t="n">
        <v>96973</v>
      </c>
      <c r="B7563" s="331" t="inlineStr">
        <is>
          <t>CORDOALHA DE COBRE NU 35 MM², NÃO ENTERRADA, COM ISOLADOR - FORNECIMENTO E INSTALAÇÃO. AF_08/2023</t>
        </is>
      </c>
      <c r="C7563" s="330" t="inlineStr">
        <is>
          <t>M</t>
        </is>
      </c>
      <c r="D7563" s="330" t="n">
        <v>81.03</v>
      </c>
      <c r="E7563" s="330" t="n">
        <v>82.79000000000001</v>
      </c>
      <c r="F7563" s="330" t="inlineStr"/>
    </row>
    <row r="7564" ht="30" customHeight="1" s="496">
      <c r="A7564" s="330" t="n">
        <v>96977</v>
      </c>
      <c r="B7564" s="331" t="inlineStr">
        <is>
          <t>CORDOALHA DE COBRE NU 50 MM², ENTERRADA - FORNECIMENTO E INSTALAÇÃO. AF_08/2023</t>
        </is>
      </c>
      <c r="C7564" s="330" t="inlineStr">
        <is>
          <t>M</t>
        </is>
      </c>
      <c r="D7564" s="330" t="n">
        <v>60.36</v>
      </c>
      <c r="E7564" s="330" t="n">
        <v>60.48</v>
      </c>
      <c r="F7564" s="330" t="inlineStr">
        <is>
          <t>AS</t>
        </is>
      </c>
    </row>
    <row r="7565" ht="30" customHeight="1" s="496">
      <c r="A7565" s="330" t="n">
        <v>96974</v>
      </c>
      <c r="B7565" s="331" t="inlineStr">
        <is>
          <t>CORDOALHA DE COBRE NU 50 MM², NÃO ENTERRADA, COM ISOLADOR - FORNECIMENTO E INSTALAÇÃO. AF_08/2023</t>
        </is>
      </c>
      <c r="C7565" s="330" t="inlineStr">
        <is>
          <t>M</t>
        </is>
      </c>
      <c r="D7565" s="330" t="n">
        <v>103.28</v>
      </c>
      <c r="E7565" s="330" t="n">
        <v>105.31</v>
      </c>
      <c r="F7565" s="330" t="inlineStr"/>
    </row>
    <row r="7566" ht="30" customHeight="1" s="496">
      <c r="A7566" s="330" t="n">
        <v>96978</v>
      </c>
      <c r="B7566" s="331" t="inlineStr">
        <is>
          <t>CORDOALHA DE COBRE NU 70 MM², ENTERRADA - FORNECIMENTO E INSTALAÇÃO. AF_08/2023</t>
        </is>
      </c>
      <c r="C7566" s="330" t="inlineStr">
        <is>
          <t>M</t>
        </is>
      </c>
      <c r="D7566" s="330" t="n">
        <v>79.47</v>
      </c>
      <c r="E7566" s="330" t="n">
        <v>79.62</v>
      </c>
      <c r="F7566" s="330" t="inlineStr"/>
    </row>
    <row r="7567" ht="30" customHeight="1" s="496">
      <c r="A7567" s="330" t="n">
        <v>96975</v>
      </c>
      <c r="B7567" s="331" t="inlineStr">
        <is>
          <t>CORDOALHA DE COBRE NU 70 MM², NÃO ENTERRADA, COM ISOLADOR - FORNECIMENTO E INSTALAÇÃO. AF_08/2023</t>
        </is>
      </c>
      <c r="C7567" s="330" t="inlineStr">
        <is>
          <t>M</t>
        </is>
      </c>
      <c r="D7567" s="330" t="n">
        <v>126.57</v>
      </c>
      <c r="E7567" s="330" t="n">
        <v>128.87</v>
      </c>
      <c r="F7567" s="330" t="inlineStr"/>
    </row>
    <row r="7568" ht="30" customHeight="1" s="496">
      <c r="A7568" s="330" t="n">
        <v>96979</v>
      </c>
      <c r="B7568" s="331" t="inlineStr">
        <is>
          <t>CORDOALHA DE COBRE NU 95 MM², ENTERRADA - FORNECIMENTO E INSTALAÇÃO. AF_08/2023</t>
        </is>
      </c>
      <c r="C7568" s="330" t="inlineStr">
        <is>
          <t>M</t>
        </is>
      </c>
      <c r="D7568" s="330" t="n">
        <v>113.52</v>
      </c>
      <c r="E7568" s="330" t="n">
        <v>113.69</v>
      </c>
      <c r="F7568" s="330" t="inlineStr"/>
    </row>
    <row r="7569" ht="30" customHeight="1" s="496">
      <c r="A7569" s="330" t="n">
        <v>96976</v>
      </c>
      <c r="B7569" s="331" t="inlineStr">
        <is>
          <t>CORDOALHA DE COBRE NU 95 MM², NÃO ENTERRADA, COM ISOLADOR - FORNECIMENTO E INSTALAÇÃO. AF_08/2023</t>
        </is>
      </c>
      <c r="C7569" s="330" t="inlineStr">
        <is>
          <t>M</t>
        </is>
      </c>
      <c r="D7569" s="330" t="n">
        <v>164.43</v>
      </c>
      <c r="E7569" s="330" t="n">
        <v>166.95</v>
      </c>
      <c r="F7569" s="330" t="inlineStr"/>
    </row>
    <row r="7570" ht="30" customHeight="1" s="496">
      <c r="A7570" s="330" t="n">
        <v>96984</v>
      </c>
      <c r="B7570" s="331" t="inlineStr">
        <is>
          <t>ELETRODUTO PVC RÍGIDO, DIÂMETRO 40MM, COM 3 METROS, PARA SPDA - FORNECIMENTO E INSTALAÇÃO. AF_08/2023</t>
        </is>
      </c>
      <c r="C7570" s="330" t="inlineStr">
        <is>
          <t>UN</t>
        </is>
      </c>
      <c r="D7570" s="330" t="n">
        <v>73.34</v>
      </c>
      <c r="E7570" s="330" t="n">
        <v>76.23</v>
      </c>
      <c r="F7570" s="330" t="inlineStr"/>
    </row>
    <row r="7571" ht="30" customHeight="1" s="496">
      <c r="A7571" s="330" t="n">
        <v>96986</v>
      </c>
      <c r="B7571" s="331" t="inlineStr">
        <is>
          <t>HASTE DE ATERRAMENTO, DIÂMETRO 3/4", COM 3 METROS - FORNECIMENTO E INSTALAÇÃO. AF_08/2023</t>
        </is>
      </c>
      <c r="C7571" s="330" t="inlineStr">
        <is>
          <t>UN</t>
        </is>
      </c>
      <c r="D7571" s="330" t="n">
        <v>127.24</v>
      </c>
      <c r="E7571" s="330" t="n">
        <v>128.74</v>
      </c>
      <c r="F7571" s="330" t="inlineStr">
        <is>
          <t>AS</t>
        </is>
      </c>
    </row>
    <row r="7572" ht="30" customHeight="1" s="496">
      <c r="A7572" s="330" t="n">
        <v>96985</v>
      </c>
      <c r="B7572" s="331" t="inlineStr">
        <is>
          <t>HASTE DE ATERRAMENTO, DIÂMETRO 5/8", COM 3 METROS - FORNECIMENTO E INSTALAÇÃO. AF_08/2023</t>
        </is>
      </c>
      <c r="C7572" s="330" t="inlineStr">
        <is>
          <t>UN</t>
        </is>
      </c>
      <c r="D7572" s="330" t="n">
        <v>85.01000000000001</v>
      </c>
      <c r="E7572" s="330" t="n">
        <v>85.97</v>
      </c>
      <c r="F7572" s="330" t="inlineStr">
        <is>
          <t>AS</t>
        </is>
      </c>
    </row>
    <row r="7573" ht="30" customHeight="1" s="496">
      <c r="A7573" s="330" t="n">
        <v>96988</v>
      </c>
      <c r="B7573" s="331" t="inlineStr">
        <is>
          <t>MASTRO 1 ½", COM 3 METROS, PARA SPDA - FORNECIMENTO E INSTALAÇÃO. AF_08/2023</t>
        </is>
      </c>
      <c r="C7573" s="330" t="inlineStr">
        <is>
          <t>UN</t>
        </is>
      </c>
      <c r="D7573" s="330" t="n">
        <v>223.93</v>
      </c>
      <c r="E7573" s="330" t="n">
        <v>224.57</v>
      </c>
      <c r="F7573" s="330" t="inlineStr"/>
    </row>
    <row r="7574" ht="15" customHeight="1" s="496">
      <c r="A7574" s="330" t="n">
        <v>104746</v>
      </c>
      <c r="B7574" s="331" t="inlineStr">
        <is>
          <t>MINI CAPTOR PARA SPDA - FORNECIMENTO E INSTALAÇÃO. AF_08/2023</t>
        </is>
      </c>
      <c r="C7574" s="330" t="inlineStr">
        <is>
          <t>UN</t>
        </is>
      </c>
      <c r="D7574" s="330" t="n">
        <v>35.21</v>
      </c>
      <c r="E7574" s="330" t="n">
        <v>35.94</v>
      </c>
      <c r="F7574" s="330" t="inlineStr"/>
    </row>
    <row r="7575" ht="30" customHeight="1" s="496">
      <c r="A7575" s="330" t="n">
        <v>98463</v>
      </c>
      <c r="B7575" s="331" t="inlineStr">
        <is>
          <t>SUPORTE ISOLADOR PARA FIXAÇÃO DA CORDOALHA DE COBRE EM ALVENARIA OU CONCRETO - FORNECIMENTO E INSTALAÇÃO. AF_08/2023</t>
        </is>
      </c>
      <c r="C7575" s="330" t="inlineStr">
        <is>
          <t>UN</t>
        </is>
      </c>
      <c r="D7575" s="330" t="n">
        <v>34.24</v>
      </c>
      <c r="E7575" s="330" t="n">
        <v>35.44</v>
      </c>
      <c r="F7575" s="330" t="inlineStr"/>
    </row>
    <row r="7576" ht="30" customHeight="1" s="496">
      <c r="A7576" s="330" t="n">
        <v>95676</v>
      </c>
      <c r="B7576" s="331" t="inlineStr">
        <is>
          <t>CAIXA EM CONCRETO PRÉ-MOLDADO PARA ABRIGO DE HIDRÔMETRO COM DN 20 MM - FORNECIMENTO E INSTALAÇÃO. AF_03/2024</t>
        </is>
      </c>
      <c r="C7576" s="330" t="inlineStr">
        <is>
          <t>UN</t>
        </is>
      </c>
      <c r="D7576" s="330" t="n">
        <v>153.01</v>
      </c>
      <c r="E7576" s="330" t="n">
        <v>153.78</v>
      </c>
      <c r="F7576" s="330" t="inlineStr">
        <is>
          <t>AS</t>
        </is>
      </c>
    </row>
    <row r="7577" ht="30" customHeight="1" s="496">
      <c r="A7577" s="330" t="n">
        <v>105135</v>
      </c>
      <c r="B7577" s="331" t="inlineStr">
        <is>
          <t>HIDRÔMETRO DN 1 1/2", 20 M³/H - FORNECIMENTO E INSTALAÇÃO. AF_03/2024</t>
        </is>
      </c>
      <c r="C7577" s="330" t="inlineStr">
        <is>
          <t>UN</t>
        </is>
      </c>
      <c r="D7577" s="330" t="n">
        <v>997.8099999999999</v>
      </c>
      <c r="E7577" s="330" t="n">
        <v>1000.01</v>
      </c>
      <c r="F7577" s="330" t="inlineStr">
        <is>
          <t>AS</t>
        </is>
      </c>
    </row>
    <row r="7578" ht="15" customHeight="1" s="496">
      <c r="A7578" s="330" t="n">
        <v>104998</v>
      </c>
      <c r="B7578" s="331" t="inlineStr">
        <is>
          <t>HIDRÔMETRO DN 1", 10 M³/H - FORNECIMENTO E INSTALAÇÃO. AF_03/2024</t>
        </is>
      </c>
      <c r="C7578" s="330" t="inlineStr">
        <is>
          <t>UN</t>
        </is>
      </c>
      <c r="D7578" s="330" t="n">
        <v>611.72</v>
      </c>
      <c r="E7578" s="330" t="n">
        <v>613.61</v>
      </c>
      <c r="F7578" s="330" t="inlineStr">
        <is>
          <t>AS</t>
        </is>
      </c>
    </row>
    <row r="7579" ht="15" customHeight="1" s="496">
      <c r="A7579" s="330" t="n">
        <v>104997</v>
      </c>
      <c r="B7579" s="331" t="inlineStr">
        <is>
          <t>HIDRÔMETRO DN 1", 7 M³/H - FORNECIMENTO E INSTALAÇÃO. AF_03/2024</t>
        </is>
      </c>
      <c r="C7579" s="330" t="inlineStr">
        <is>
          <t>UN</t>
        </is>
      </c>
      <c r="D7579" s="330" t="n">
        <v>458.04</v>
      </c>
      <c r="E7579" s="330" t="n">
        <v>459.93</v>
      </c>
      <c r="F7579" s="330" t="inlineStr">
        <is>
          <t>AS</t>
        </is>
      </c>
    </row>
    <row r="7580" ht="30" customHeight="1" s="496">
      <c r="A7580" s="330" t="n">
        <v>95673</v>
      </c>
      <c r="B7580" s="331" t="inlineStr">
        <is>
          <t>HIDRÔMETRO DN 1/2", 1,5 M3/H - FORNECIMENTO E INSTALAÇÃO. AF_03/2024</t>
        </is>
      </c>
      <c r="C7580" s="330" t="inlineStr">
        <is>
          <t>UN</t>
        </is>
      </c>
      <c r="D7580" s="330" t="n">
        <v>134.93</v>
      </c>
      <c r="E7580" s="330" t="n">
        <v>136.2</v>
      </c>
      <c r="F7580" s="330" t="inlineStr">
        <is>
          <t>AS</t>
        </is>
      </c>
    </row>
    <row r="7581" ht="30" customHeight="1" s="496">
      <c r="A7581" s="330" t="n">
        <v>95674</v>
      </c>
      <c r="B7581" s="331" t="inlineStr">
        <is>
          <t>HIDRÔMETRO DN 1/2", 3,0 M3/H - FORNECIMENTO E INSTALAÇÃO. AF_03/2024</t>
        </is>
      </c>
      <c r="C7581" s="330" t="inlineStr">
        <is>
          <t>UN</t>
        </is>
      </c>
      <c r="D7581" s="330" t="n">
        <v>143.01</v>
      </c>
      <c r="E7581" s="330" t="n">
        <v>144.28</v>
      </c>
      <c r="F7581" s="330" t="inlineStr">
        <is>
          <t>AS</t>
        </is>
      </c>
    </row>
    <row r="7582" ht="15" customHeight="1" s="496">
      <c r="A7582" s="330" t="n">
        <v>104992</v>
      </c>
      <c r="B7582" s="331" t="inlineStr">
        <is>
          <t>HIDRÔMETRO DN 2", 30 M³/H - FORNECIMENTO E INSTALAÇÃO. AF_03/2024</t>
        </is>
      </c>
      <c r="C7582" s="330" t="inlineStr">
        <is>
          <t>UN</t>
        </is>
      </c>
      <c r="D7582" s="330" t="n">
        <v>1392.02</v>
      </c>
      <c r="E7582" s="330" t="n">
        <v>1394.52</v>
      </c>
      <c r="F7582" s="330" t="inlineStr">
        <is>
          <t>AS</t>
        </is>
      </c>
    </row>
    <row r="7583" ht="30" customHeight="1" s="496">
      <c r="A7583" s="330" t="n">
        <v>95675</v>
      </c>
      <c r="B7583" s="331" t="inlineStr">
        <is>
          <t>HIDRÔMETRO DN 3/4", 5,0 M3/H - FORNECIMENTO E INSTALAÇÃO. AF_03/2024</t>
        </is>
      </c>
      <c r="C7583" s="330" t="inlineStr">
        <is>
          <t>UN</t>
        </is>
      </c>
      <c r="D7583" s="330" t="n">
        <v>176.45</v>
      </c>
      <c r="E7583" s="330" t="n">
        <v>178.01</v>
      </c>
      <c r="F7583" s="330" t="inlineStr">
        <is>
          <t>AS</t>
        </is>
      </c>
    </row>
    <row r="7584" ht="45" customHeight="1" s="496">
      <c r="A7584" s="330" t="n">
        <v>95648</v>
      </c>
      <c r="B7584" s="331" t="inlineStr">
        <is>
          <t>KIT CAVALETE PARA MEDIÇÃO DE ÁGUA - ENTRADA INDIVIDUALIZADA, EM CPVC DN 28 MM (1"), PARA 1 MEDIDOR - FORNECIMENTO E INSTALAÇÃO (EXCLUSIVE HIDRÔMETRO). AF_03/2024</t>
        </is>
      </c>
      <c r="C7584" s="330" t="inlineStr">
        <is>
          <t>UN</t>
        </is>
      </c>
      <c r="D7584" s="330" t="n">
        <v>590.59</v>
      </c>
      <c r="E7584" s="330" t="n">
        <v>595.4</v>
      </c>
      <c r="F7584" s="330" t="inlineStr"/>
    </row>
    <row r="7585" ht="45" customHeight="1" s="496">
      <c r="A7585" s="330" t="n">
        <v>95649</v>
      </c>
      <c r="B7585" s="331" t="inlineStr">
        <is>
          <t>KIT CAVALETE PARA MEDIÇÃO DE ÁGUA - ENTRADA INDIVIDUALIZADA, EM CPVC DN 28 MM (1"), PARA 2 MEDIDORES - FORNECIMENTO E INSTALAÇÃO (EXCLUSIVE HIDRÔMETRO). AF_03/2024</t>
        </is>
      </c>
      <c r="C7585" s="330" t="inlineStr">
        <is>
          <t>UN</t>
        </is>
      </c>
      <c r="D7585" s="330" t="n">
        <v>1017.99</v>
      </c>
      <c r="E7585" s="330" t="n">
        <v>1026.4</v>
      </c>
      <c r="F7585" s="330" t="inlineStr"/>
    </row>
    <row r="7586" ht="45" customHeight="1" s="496">
      <c r="A7586" s="330" t="n">
        <v>95650</v>
      </c>
      <c r="B7586" s="331" t="inlineStr">
        <is>
          <t>KIT CAVALETE PARA MEDIÇÃO DE ÁGUA - ENTRADA INDIVIDUALIZADA, EM CPVC DN 28 MM (1"), PARA 3 MEDIDORES - FORNECIMENTO E INSTALAÇÃO (EXCLUSIVE HIDRÔMETRO). AF_03/2024</t>
        </is>
      </c>
      <c r="C7586" s="330" t="inlineStr">
        <is>
          <t>UN</t>
        </is>
      </c>
      <c r="D7586" s="330" t="n">
        <v>1487.02</v>
      </c>
      <c r="E7586" s="330" t="n">
        <v>1499.47</v>
      </c>
      <c r="F7586" s="330" t="inlineStr"/>
    </row>
    <row r="7587" ht="45" customHeight="1" s="496">
      <c r="A7587" s="330" t="n">
        <v>95651</v>
      </c>
      <c r="B7587" s="331" t="inlineStr">
        <is>
          <t>KIT CAVALETE PARA MEDIÇÃO DE ÁGUA - ENTRADA INDIVIDUALIZADA, EM CPVC DN 28 MM (1"), PARA 4 MEDIDORES - FORNECIMENTO E INSTALAÇÃO (EXCLUSIVE HIDRÔMETRO). AF_03/2024</t>
        </is>
      </c>
      <c r="C7587" s="330" t="inlineStr">
        <is>
          <t>UN</t>
        </is>
      </c>
      <c r="D7587" s="330" t="n">
        <v>1931.2</v>
      </c>
      <c r="E7587" s="330" t="n">
        <v>1947.37</v>
      </c>
      <c r="F7587" s="330" t="inlineStr"/>
    </row>
    <row r="7588" ht="45" customHeight="1" s="496">
      <c r="A7588" s="330" t="n">
        <v>95652</v>
      </c>
      <c r="B7588" s="331" t="inlineStr">
        <is>
          <t>KIT CAVALETE PARA MEDIÇÃO DE ÁGUA - ENTRADA INDIVIDUALIZADA, EM CPVC DN 35 MM (1 1/4"), PARA 1 MEDIDOR - FORNECIMENTO E INSTALAÇÃO (EXCLUSIVE HIDRÔMETRO). AF_03/2024</t>
        </is>
      </c>
      <c r="C7588" s="330" t="inlineStr">
        <is>
          <t>UN</t>
        </is>
      </c>
      <c r="D7588" s="330" t="n">
        <v>728.65</v>
      </c>
      <c r="E7588" s="330" t="n">
        <v>734.02</v>
      </c>
      <c r="F7588" s="330" t="inlineStr"/>
    </row>
    <row r="7589" ht="45" customHeight="1" s="496">
      <c r="A7589" s="330" t="n">
        <v>95653</v>
      </c>
      <c r="B7589" s="331" t="inlineStr">
        <is>
          <t>KIT CAVALETE PARA MEDIÇÃO DE ÁGUA - ENTRADA INDIVIDUALIZADA, EM CPVC DN 35 MM (1 1/4"), PARA 2 MEDIDORES - FORNECIMENTO E INSTALAÇÃO (EXCLUSIVE HIDRÔMETRO). AF_03/2024</t>
        </is>
      </c>
      <c r="C7589" s="330" t="inlineStr">
        <is>
          <t>UN</t>
        </is>
      </c>
      <c r="D7589" s="330" t="n">
        <v>1292.2</v>
      </c>
      <c r="E7589" s="330" t="n">
        <v>1301.72</v>
      </c>
      <c r="F7589" s="330" t="inlineStr"/>
    </row>
    <row r="7590" ht="45" customHeight="1" s="496">
      <c r="A7590" s="330" t="n">
        <v>95654</v>
      </c>
      <c r="B7590" s="331" t="inlineStr">
        <is>
          <t>KIT CAVALETE PARA MEDIÇÃO DE ÁGUA - ENTRADA INDIVIDUALIZADA, EM CPVC DN 35 MM (1 1/4"), PARA 3 MEDIDORES - FORNECIMENTO E INSTALAÇÃO (EXCLUSIVE HIDRÔMETRO). AF_03/2024</t>
        </is>
      </c>
      <c r="C7590" s="330" t="inlineStr">
        <is>
          <t>UN</t>
        </is>
      </c>
      <c r="D7590" s="330" t="n">
        <v>1903.07</v>
      </c>
      <c r="E7590" s="330" t="n">
        <v>1917.21</v>
      </c>
      <c r="F7590" s="330" t="inlineStr"/>
    </row>
    <row r="7591" ht="45" customHeight="1" s="496">
      <c r="A7591" s="330" t="n">
        <v>95655</v>
      </c>
      <c r="B7591" s="331" t="inlineStr">
        <is>
          <t>KIT CAVALETE PARA MEDIÇÃO DE ÁGUA - ENTRADA INDIVIDUALIZADA, EM CPVC DN 35 MM (1 1/4"), PARA 4 MEDIDORES - FORNECIMENTO E INSTALAÇÃO (EXCLUSIVE HIDRÔMETRO). AF_03/2024</t>
        </is>
      </c>
      <c r="C7591" s="330" t="inlineStr">
        <is>
          <t>UN</t>
        </is>
      </c>
      <c r="D7591" s="330" t="n">
        <v>2482.15</v>
      </c>
      <c r="E7591" s="330" t="n">
        <v>2500.54</v>
      </c>
      <c r="F7591" s="330" t="inlineStr"/>
    </row>
    <row r="7592" ht="45" customHeight="1" s="496">
      <c r="A7592" s="330" t="n">
        <v>95657</v>
      </c>
      <c r="B7592" s="331" t="inlineStr">
        <is>
          <t>KIT CAVALETE PARA MEDIÇÃO DE ÁGUA - ENTRADA INDIVIDUALIZADA, EM PPR PN20 DN 25 MM (3/4") PARA 1 MEDIDOR - FORNECIMENTO E INSTALAÇÃO (EXCLUSIVE HIDRÔMETRO). AF_03/2024</t>
        </is>
      </c>
      <c r="C7592" s="330" t="inlineStr">
        <is>
          <t>UN</t>
        </is>
      </c>
      <c r="D7592" s="330" t="n">
        <v>341.87</v>
      </c>
      <c r="E7592" s="330" t="n">
        <v>348.71</v>
      </c>
      <c r="F7592" s="330" t="inlineStr">
        <is>
          <t>AS</t>
        </is>
      </c>
    </row>
    <row r="7593" ht="45" customHeight="1" s="496">
      <c r="A7593" s="330" t="n">
        <v>95658</v>
      </c>
      <c r="B7593" s="331" t="inlineStr">
        <is>
          <t>KIT CAVALETE PARA MEDIÇÃO DE ÁGUA - ENTRADA INDIVIDUALIZADA, EM PPR PN20 DN 25 MM (3/4") PARA 2 MEDIDORES - FORNECIMENTO E INSTALAÇÃO (EXCLUSIVE HIDRÔMETRO). AF_03/2024</t>
        </is>
      </c>
      <c r="C7593" s="330" t="inlineStr">
        <is>
          <t>UN</t>
        </is>
      </c>
      <c r="D7593" s="330" t="n">
        <v>620.78</v>
      </c>
      <c r="E7593" s="330" t="n">
        <v>632.8200000000001</v>
      </c>
      <c r="F7593" s="330" t="inlineStr">
        <is>
          <t>AS</t>
        </is>
      </c>
    </row>
    <row r="7594" ht="45" customHeight="1" s="496">
      <c r="A7594" s="330" t="n">
        <v>95659</v>
      </c>
      <c r="B7594" s="331" t="inlineStr">
        <is>
          <t>KIT CAVALETE PARA MEDIÇÃO DE ÁGUA - ENTRADA INDIVIDUALIZADA, EM PPR PN20 DN 25 MM (3/4") PARA 3 MEDIDORES - FORNECIMENTO E INSTALAÇÃO (EXCLUSIVE HIDRÔMETRO). AF_03/2024</t>
        </is>
      </c>
      <c r="C7594" s="330" t="inlineStr">
        <is>
          <t>UN</t>
        </is>
      </c>
      <c r="D7594" s="330" t="n">
        <v>923.63</v>
      </c>
      <c r="E7594" s="330" t="n">
        <v>941.41</v>
      </c>
      <c r="F7594" s="330" t="inlineStr">
        <is>
          <t>AS</t>
        </is>
      </c>
    </row>
    <row r="7595" ht="45" customHeight="1" s="496">
      <c r="A7595" s="330" t="n">
        <v>95660</v>
      </c>
      <c r="B7595" s="331" t="inlineStr">
        <is>
          <t>KIT CAVALETE PARA MEDIÇÃO DE ÁGUA - ENTRADA INDIVIDUALIZADA, EM PPR PN20 DN 25 MM (3/4") PARA 4 MEDIDORES - FORNECIMENTO E INSTALAÇÃO (EXCLUSIVE HIDRÔMETRO). AF_03/2024</t>
        </is>
      </c>
      <c r="C7595" s="330" t="inlineStr">
        <is>
          <t>UN</t>
        </is>
      </c>
      <c r="D7595" s="330" t="n">
        <v>1210.07</v>
      </c>
      <c r="E7595" s="330" t="n">
        <v>1233.21</v>
      </c>
      <c r="F7595" s="330" t="inlineStr">
        <is>
          <t>AS</t>
        </is>
      </c>
    </row>
    <row r="7596" ht="45" customHeight="1" s="496">
      <c r="A7596" s="330" t="n">
        <v>95661</v>
      </c>
      <c r="B7596" s="331" t="inlineStr">
        <is>
          <t>KIT CAVALETE PARA MEDIÇÃO DE ÁGUA - ENTRADA INDIVIDUALIZADA, EM PPR PN20 DN 32 MM (1") PARA 1 MEDIDOR - FORNECIMENTO E INSTALAÇÃO (EXCLUSIVE HIDRÔMETRO). AF_03/2024</t>
        </is>
      </c>
      <c r="C7596" s="330" t="inlineStr">
        <is>
          <t>UN</t>
        </is>
      </c>
      <c r="D7596" s="330" t="n">
        <v>421.01</v>
      </c>
      <c r="E7596" s="330" t="n">
        <v>428.65</v>
      </c>
      <c r="F7596" s="330" t="inlineStr">
        <is>
          <t>AS</t>
        </is>
      </c>
    </row>
    <row r="7597" ht="45" customHeight="1" s="496">
      <c r="A7597" s="330" t="n">
        <v>95662</v>
      </c>
      <c r="B7597" s="331" t="inlineStr">
        <is>
          <t>KIT CAVALETE PARA MEDIÇÃO DE ÁGUA - ENTRADA INDIVIDUALIZADA, EM PPR PN20 DN 32 MM (1") PARA 2 MEDIDORES - FORNECIMENTO E INSTALAÇÃO (EXCLUSIVE HIDRÔMETRO). AF_03/2024</t>
        </is>
      </c>
      <c r="C7597" s="330" t="inlineStr">
        <is>
          <t>UN</t>
        </is>
      </c>
      <c r="D7597" s="330" t="n">
        <v>777.46</v>
      </c>
      <c r="E7597" s="330" t="n">
        <v>791.05</v>
      </c>
      <c r="F7597" s="330" t="inlineStr">
        <is>
          <t>AS</t>
        </is>
      </c>
    </row>
    <row r="7598" ht="45" customHeight="1" s="496">
      <c r="A7598" s="330" t="n">
        <v>95663</v>
      </c>
      <c r="B7598" s="331" t="inlineStr">
        <is>
          <t>KIT CAVALETE PARA MEDIÇÃO DE ÁGUA - ENTRADA INDIVIDUALIZADA, EM PPR PN20 DN 32 MM (1") PARA 3 MEDIDORES - FORNECIMENTO E INSTALAÇÃO (EXCLUSIVE HIDRÔMETRO). AF_03/2024</t>
        </is>
      </c>
      <c r="C7598" s="330" t="inlineStr">
        <is>
          <t>UN</t>
        </is>
      </c>
      <c r="D7598" s="330" t="n">
        <v>1162.64</v>
      </c>
      <c r="E7598" s="330" t="n">
        <v>1182.81</v>
      </c>
      <c r="F7598" s="330" t="inlineStr">
        <is>
          <t>AS</t>
        </is>
      </c>
    </row>
    <row r="7599" ht="45" customHeight="1" s="496">
      <c r="A7599" s="330" t="n">
        <v>95664</v>
      </c>
      <c r="B7599" s="331" t="inlineStr">
        <is>
          <t>KIT CAVALETE PARA MEDIÇÃO DE ÁGUA - ENTRADA INDIVIDUALIZADA, EM PPR PN20 DN 32 MM (1") PARA 4 MEDIDORES - FORNECIMENTO E INSTALAÇÃO (EXCLUSIVE HIDRÔMETRO). AF_03/2024</t>
        </is>
      </c>
      <c r="C7599" s="330" t="inlineStr">
        <is>
          <t>UN</t>
        </is>
      </c>
      <c r="D7599" s="330" t="n">
        <v>1525.55</v>
      </c>
      <c r="E7599" s="330" t="n">
        <v>1551.84</v>
      </c>
      <c r="F7599" s="330" t="inlineStr">
        <is>
          <t>AS</t>
        </is>
      </c>
    </row>
    <row r="7600" ht="45" customHeight="1" s="496">
      <c r="A7600" s="330" t="n">
        <v>95665</v>
      </c>
      <c r="B7600" s="331" t="inlineStr">
        <is>
          <t>KIT CAVALETE PARA MEDIÇÃO DE ÁGUA - ENTRADA INDIVIDUALIZADA, EM PPR PN25 DN 25 MM (3/4") PARA 1 MEDIDOR - FORNECIMENTO E INSTALAÇÃO (EXCLUSIVE HIDRÔMETRO). AF_03/2024</t>
        </is>
      </c>
      <c r="C7600" s="330" t="inlineStr">
        <is>
          <t>UN</t>
        </is>
      </c>
      <c r="D7600" s="330" t="n">
        <v>379.55</v>
      </c>
      <c r="E7600" s="330" t="n">
        <v>386.88</v>
      </c>
      <c r="F7600" s="330" t="inlineStr">
        <is>
          <t>AS</t>
        </is>
      </c>
    </row>
    <row r="7601" ht="45" customHeight="1" s="496">
      <c r="A7601" s="330" t="n">
        <v>95666</v>
      </c>
      <c r="B7601" s="331" t="inlineStr">
        <is>
          <t>KIT CAVALETE PARA MEDIÇÃO DE ÁGUA - ENTRADA INDIVIDUALIZADA, EM PPR PN25 DN 25 MM (3/4") PARA 2 MEDIDORES - FORNECIMENTO E INSTALAÇÃO (EXCLUSIVE HIDRÔMETRO). AF_03/2024</t>
        </is>
      </c>
      <c r="C7601" s="330" t="inlineStr">
        <is>
          <t>UN</t>
        </is>
      </c>
      <c r="D7601" s="330" t="n">
        <v>669.6</v>
      </c>
      <c r="E7601" s="330" t="n">
        <v>682.42</v>
      </c>
      <c r="F7601" s="330" t="inlineStr">
        <is>
          <t>AS</t>
        </is>
      </c>
    </row>
    <row r="7602" ht="45" customHeight="1" s="496">
      <c r="A7602" s="330" t="n">
        <v>95667</v>
      </c>
      <c r="B7602" s="331" t="inlineStr">
        <is>
          <t>KIT CAVALETE PARA MEDIÇÃO DE ÁGUA - ENTRADA INDIVIDUALIZADA, EM PPR PN25 DN 25 MM (3/4") PARA 3 MEDIDORES - FORNECIMENTO E INSTALAÇÃO (EXCLUSIVE HIDRÔMETRO). AF_03/2024</t>
        </is>
      </c>
      <c r="C7602" s="330" t="inlineStr">
        <is>
          <t>UN</t>
        </is>
      </c>
      <c r="D7602" s="330" t="n">
        <v>991.21</v>
      </c>
      <c r="E7602" s="330" t="n">
        <v>1010.16</v>
      </c>
      <c r="F7602" s="330" t="inlineStr">
        <is>
          <t>AS</t>
        </is>
      </c>
    </row>
    <row r="7603" ht="45" customHeight="1" s="496">
      <c r="A7603" s="330" t="n">
        <v>95668</v>
      </c>
      <c r="B7603" s="331" t="inlineStr">
        <is>
          <t>KIT CAVALETE PARA MEDIÇÃO DE ÁGUA - ENTRADA INDIVIDUALIZADA, EM PPR PN25 DN 25 MM (3/4") PARA 4 MEDIDORES - FORNECIMENTO E INSTALAÇÃO (EXCLUSIVE HIDRÔMETRO). AF_03/2024</t>
        </is>
      </c>
      <c r="C7603" s="330" t="inlineStr">
        <is>
          <t>UN</t>
        </is>
      </c>
      <c r="D7603" s="330" t="n">
        <v>1294.13</v>
      </c>
      <c r="E7603" s="330" t="n">
        <v>1318.77</v>
      </c>
      <c r="F7603" s="330" t="inlineStr">
        <is>
          <t>AS</t>
        </is>
      </c>
    </row>
    <row r="7604" ht="45" customHeight="1" s="496">
      <c r="A7604" s="330" t="n">
        <v>95669</v>
      </c>
      <c r="B7604" s="331" t="inlineStr">
        <is>
          <t>KIT CAVALETE PARA MEDIÇÃO DE ÁGUA - ENTRADA INDIVIDUALIZADA, EM PPR PN25 DN 32 MM (1") PARA 1 MEDIDOR - FORNECIMENTO E INSTALAÇÃO (EXCLUSIVE HIDRÔMETRO). AF_03/2024</t>
        </is>
      </c>
      <c r="C7604" s="330" t="inlineStr">
        <is>
          <t>UN</t>
        </is>
      </c>
      <c r="D7604" s="330" t="n">
        <v>454.25</v>
      </c>
      <c r="E7604" s="330" t="n">
        <v>462.43</v>
      </c>
      <c r="F7604" s="330" t="inlineStr">
        <is>
          <t>AS</t>
        </is>
      </c>
    </row>
    <row r="7605" ht="45" customHeight="1" s="496">
      <c r="A7605" s="330" t="n">
        <v>95670</v>
      </c>
      <c r="B7605" s="331" t="inlineStr">
        <is>
          <t>KIT CAVALETE PARA MEDIÇÃO DE ÁGUA - ENTRADA INDIVIDUALIZADA, EM PPR PN25 DN 32 MM (1") PARA 2 MEDIDORES - FORNECIMENTO E INSTALAÇÃO (EXCLUSIVE HIDRÔMETRO). AF_03/2024</t>
        </is>
      </c>
      <c r="C7605" s="330" t="inlineStr">
        <is>
          <t>UN</t>
        </is>
      </c>
      <c r="D7605" s="330" t="n">
        <v>817.63</v>
      </c>
      <c r="E7605" s="330" t="n">
        <v>832.13</v>
      </c>
      <c r="F7605" s="330" t="inlineStr">
        <is>
          <t>AS</t>
        </is>
      </c>
    </row>
    <row r="7606" ht="45" customHeight="1" s="496">
      <c r="A7606" s="330" t="n">
        <v>95671</v>
      </c>
      <c r="B7606" s="331" t="inlineStr">
        <is>
          <t>KIT CAVALETE PARA MEDIÇÃO DE ÁGUA - ENTRADA INDIVIDUALIZADA, EM PPR PN25 DN 32 MM (1") PARA 3 MEDIDORES - FORNECIMENTO E INSTALAÇÃO (EXCLUSIVE HIDRÔMETRO). AF_03/2024</t>
        </is>
      </c>
      <c r="C7606" s="330" t="inlineStr">
        <is>
          <t>UN</t>
        </is>
      </c>
      <c r="D7606" s="330" t="n">
        <v>1216.65</v>
      </c>
      <c r="E7606" s="330" t="n">
        <v>1238.19</v>
      </c>
      <c r="F7606" s="330" t="inlineStr">
        <is>
          <t>AS</t>
        </is>
      </c>
    </row>
    <row r="7607" ht="45" customHeight="1" s="496">
      <c r="A7607" s="330" t="n">
        <v>95672</v>
      </c>
      <c r="B7607" s="331" t="inlineStr">
        <is>
          <t>KIT CAVALETE PARA MEDIÇÃO DE ÁGUA - ENTRADA INDIVIDUALIZADA, EM PPR PN25 DN 32 MM (1") PARA 4 MEDIDORES - FORNECIMENTO E INSTALAÇÃO (EXCLUSIVE HIDRÔMETRO). AF_03/2024</t>
        </is>
      </c>
      <c r="C7607" s="330" t="inlineStr">
        <is>
          <t>UN</t>
        </is>
      </c>
      <c r="D7607" s="330" t="n">
        <v>1592.02</v>
      </c>
      <c r="E7607" s="330" t="n">
        <v>1620.05</v>
      </c>
      <c r="F7607" s="330" t="inlineStr">
        <is>
          <t>AS</t>
        </is>
      </c>
    </row>
    <row r="7608" ht="45" customHeight="1" s="496">
      <c r="A7608" s="330" t="n">
        <v>97741</v>
      </c>
      <c r="B7608" s="331" t="inlineStr">
        <is>
          <t>KIT CAVALETE PARA MEDIÇÃO DE ÁGUA - ENTRADA INDIVIDUALIZADA, EM PVC 25 MM (3/4"), PARA 1 MEDIDOR - FORNECIMENTO E INSTALAÇÃO (EXCLUSIVE HIDRÔMETRO). AF_03/2024</t>
        </is>
      </c>
      <c r="C7608" s="330" t="inlineStr">
        <is>
          <t>UN</t>
        </is>
      </c>
      <c r="D7608" s="330" t="n">
        <v>170.55</v>
      </c>
      <c r="E7608" s="330" t="n">
        <v>175.02</v>
      </c>
      <c r="F7608" s="330" t="inlineStr"/>
    </row>
    <row r="7609" ht="45" customHeight="1" s="496">
      <c r="A7609" s="330" t="n">
        <v>95641</v>
      </c>
      <c r="B7609" s="331" t="inlineStr">
        <is>
          <t>KIT CAVALETE PARA MEDIÇÃO DE ÁGUA - ENTRADA INDIVIDUALIZADA, EM PVC 25 MM (3/4"), PARA 2 MEDIDORES - FORNECIMENTO E INSTALAÇÃO (EXCLUSIVE HIDRÔMETRO). AF_03/2024</t>
        </is>
      </c>
      <c r="C7609" s="330" t="inlineStr">
        <is>
          <t>UN</t>
        </is>
      </c>
      <c r="D7609" s="330" t="n">
        <v>302.99</v>
      </c>
      <c r="E7609" s="330" t="n">
        <v>310.82</v>
      </c>
      <c r="F7609" s="330" t="inlineStr"/>
    </row>
    <row r="7610" ht="45" customHeight="1" s="496">
      <c r="A7610" s="330" t="n">
        <v>95642</v>
      </c>
      <c r="B7610" s="331" t="inlineStr">
        <is>
          <t>KIT CAVALETE PARA MEDIÇÃO DE ÁGUA - ENTRADA INDIVIDUALIZADA, EM PVC 25 MM (3/4"), PARA 3 MEDIDORES - FORNECIMENTO E INSTALAÇÃO (EXCLUSIVE HIDRÔMETRO). AF_03/2024</t>
        </is>
      </c>
      <c r="C7610" s="330" t="inlineStr">
        <is>
          <t>UN</t>
        </is>
      </c>
      <c r="D7610" s="330" t="n">
        <v>448.19</v>
      </c>
      <c r="E7610" s="330" t="n">
        <v>459.75</v>
      </c>
      <c r="F7610" s="330" t="inlineStr"/>
    </row>
    <row r="7611" ht="45" customHeight="1" s="496">
      <c r="A7611" s="330" t="n">
        <v>95643</v>
      </c>
      <c r="B7611" s="331" t="inlineStr">
        <is>
          <t>KIT CAVALETE PARA MEDIÇÃO DE ÁGUA - ENTRADA INDIVIDUALIZADA, EM PVC 25 MM (3/4"), PARA 4 MEDIDORES - FORNECIMENTO E INSTALAÇÃO (EXCLUSIVE HIDRÔMETRO). AF_03/2024</t>
        </is>
      </c>
      <c r="C7611" s="330" t="inlineStr">
        <is>
          <t>UN</t>
        </is>
      </c>
      <c r="D7611" s="330" t="n">
        <v>585.64</v>
      </c>
      <c r="E7611" s="330" t="n">
        <v>600.67</v>
      </c>
      <c r="F7611" s="330" t="inlineStr"/>
    </row>
    <row r="7612" ht="45" customHeight="1" s="496">
      <c r="A7612" s="330" t="n">
        <v>95644</v>
      </c>
      <c r="B7612" s="331" t="inlineStr">
        <is>
          <t>KIT CAVALETE PARA MEDIÇÃO DE ÁGUA - ENTRADA INDIVIDUALIZADA, EM PVC 32 MM (1"), PARA 1 MEDIDOR - FORNECIMENTO E INSTALAÇÃO (EXCLUSIVE HIDRÔMETRO). AF_03/2024</t>
        </is>
      </c>
      <c r="C7612" s="330" t="inlineStr">
        <is>
          <t>UN</t>
        </is>
      </c>
      <c r="D7612" s="330" t="n">
        <v>219.69</v>
      </c>
      <c r="E7612" s="330" t="n">
        <v>224.68</v>
      </c>
      <c r="F7612" s="330" t="inlineStr"/>
    </row>
    <row r="7613" ht="45" customHeight="1" s="496">
      <c r="A7613" s="330" t="n">
        <v>95645</v>
      </c>
      <c r="B7613" s="331" t="inlineStr">
        <is>
          <t>KIT CAVALETE PARA MEDIÇÃO DE ÁGUA - ENTRADA INDIVIDUALIZADA, EM PVC 32 MM (1"), PARA 2 MEDIDORES - FORNECIMENTO E INSTALAÇÃO (EXCLUSIVE HIDRÔMETRO). AF_03/2024</t>
        </is>
      </c>
      <c r="C7613" s="330" t="inlineStr">
        <is>
          <t>UN</t>
        </is>
      </c>
      <c r="D7613" s="330" t="n">
        <v>400.26</v>
      </c>
      <c r="E7613" s="330" t="n">
        <v>409.11</v>
      </c>
      <c r="F7613" s="330" t="inlineStr"/>
    </row>
    <row r="7614" ht="45" customHeight="1" s="496">
      <c r="A7614" s="330" t="n">
        <v>95646</v>
      </c>
      <c r="B7614" s="331" t="inlineStr">
        <is>
          <t>KIT CAVALETE PARA MEDIÇÃO DE ÁGUA - ENTRADA INDIVIDUALIZADA, EM PVC 32 MM (1"), PARA 3 MEDIDORES - FORNECIMENTO E INSTALAÇÃO (EXCLUSIVE HIDRÔMETRO). AF_03/2024</t>
        </is>
      </c>
      <c r="C7614" s="330" t="inlineStr">
        <is>
          <t>UN</t>
        </is>
      </c>
      <c r="D7614" s="330" t="n">
        <v>596.59</v>
      </c>
      <c r="E7614" s="330" t="n">
        <v>609.72</v>
      </c>
      <c r="F7614" s="330" t="inlineStr"/>
    </row>
    <row r="7615" ht="45" customHeight="1" s="496">
      <c r="A7615" s="330" t="n">
        <v>95647</v>
      </c>
      <c r="B7615" s="331" t="inlineStr">
        <is>
          <t>KIT CAVALETE PARA MEDIÇÃO DE ÁGUA - ENTRADA INDIVIDUALIZADA, EM PVC 32 MM (1"), PARA 4 MEDIDORES - FORNECIMENTO E INSTALAÇÃO (EXCLUSIVE HIDRÔMETRO). AF_03/2024</t>
        </is>
      </c>
      <c r="C7615" s="330" t="inlineStr">
        <is>
          <t>UN</t>
        </is>
      </c>
      <c r="D7615" s="330" t="n">
        <v>781.52</v>
      </c>
      <c r="E7615" s="330" t="n">
        <v>798.61</v>
      </c>
      <c r="F7615" s="330" t="inlineStr"/>
    </row>
    <row r="7616" ht="45" customHeight="1" s="496">
      <c r="A7616" s="330" t="n">
        <v>95636</v>
      </c>
      <c r="B7616" s="331" t="inlineStr">
        <is>
          <t>KIT CAVALETE PARA MEDIÇÃO DE ÁGUA - ENTRADA PRINCIPAL, EM AÇO GALVANIZADO DN 25 MM (1") - FORNECIMENTO E INSTALAÇÃO (EXCLUSIVE HIDRÔMETRO). AF_03/2024</t>
        </is>
      </c>
      <c r="C7616" s="330" t="inlineStr">
        <is>
          <t>UN</t>
        </is>
      </c>
      <c r="D7616" s="330" t="n">
        <v>413.63</v>
      </c>
      <c r="E7616" s="330" t="n">
        <v>424.04</v>
      </c>
      <c r="F7616" s="330" t="inlineStr">
        <is>
          <t>AS</t>
        </is>
      </c>
    </row>
    <row r="7617" ht="45" customHeight="1" s="496">
      <c r="A7617" s="330" t="n">
        <v>95637</v>
      </c>
      <c r="B7617" s="331" t="inlineStr">
        <is>
          <t>KIT CAVALETE PARA MEDIÇÃO DE ÁGUA - ENTRADA PRINCIPAL, EM AÇO GALVANIZADO DN 32 MM (1 1/4") - FORNECIMENTO E INSTALAÇÃO (EXCLUSIVE HIDRÔMETRO). AF_03/2024</t>
        </is>
      </c>
      <c r="C7617" s="330" t="inlineStr">
        <is>
          <t>UN</t>
        </is>
      </c>
      <c r="D7617" s="330" t="n">
        <v>545.8</v>
      </c>
      <c r="E7617" s="330" t="n">
        <v>558.2</v>
      </c>
      <c r="F7617" s="330" t="inlineStr">
        <is>
          <t>AS</t>
        </is>
      </c>
    </row>
    <row r="7618" ht="45" customHeight="1" s="496">
      <c r="A7618" s="330" t="n">
        <v>95638</v>
      </c>
      <c r="B7618" s="331" t="inlineStr">
        <is>
          <t>KIT CAVALETE PARA MEDIÇÃO DE ÁGUA - ENTRADA PRINCIPAL, EM AÇO GALVANIZADO DN 40 MM (1 1/2") - FORNECIMENTO E INSTALAÇÃO (EXCLUSIVE HIDRÔMETRO). AF_03/2024</t>
        </is>
      </c>
      <c r="C7618" s="330" t="inlineStr">
        <is>
          <t>UN</t>
        </is>
      </c>
      <c r="D7618" s="330" t="n">
        <v>672.89</v>
      </c>
      <c r="E7618" s="330" t="n">
        <v>687.58</v>
      </c>
      <c r="F7618" s="330" t="inlineStr">
        <is>
          <t>AS</t>
        </is>
      </c>
    </row>
    <row r="7619" ht="45" customHeight="1" s="496">
      <c r="A7619" s="330" t="n">
        <v>95639</v>
      </c>
      <c r="B7619" s="331" t="inlineStr">
        <is>
          <t>KIT CAVALETE PARA MEDIÇÃO DE ÁGUA - ENTRADA PRINCIPAL, EM AÇO GALVANIZADO DN 50 MM (2") - FORNECIMENTO E INSTALAÇÃO (EXCLUSIVE HIDRÔMETRO). AF_03/2024</t>
        </is>
      </c>
      <c r="C7619" s="330" t="inlineStr">
        <is>
          <t>UN</t>
        </is>
      </c>
      <c r="D7619" s="330" t="n">
        <v>918.71</v>
      </c>
      <c r="E7619" s="330" t="n">
        <v>936.25</v>
      </c>
      <c r="F7619" s="330" t="inlineStr">
        <is>
          <t>AS</t>
        </is>
      </c>
    </row>
    <row r="7620" ht="45" customHeight="1" s="496">
      <c r="A7620" s="330" t="n">
        <v>95634</v>
      </c>
      <c r="B7620" s="331" t="inlineStr">
        <is>
          <t>KIT CAVALETE PARA MEDIÇÃO DE ÁGUA - ENTRADA PRINCIPAL, EM PVC 20 MM (1/2") - FORNECIMENTO E INSTALAÇÃO (EXCLUSIVE HIDRÔMETRO). AF_03/2024</t>
        </is>
      </c>
      <c r="C7620" s="330" t="inlineStr">
        <is>
          <t>UN</t>
        </is>
      </c>
      <c r="D7620" s="330" t="n">
        <v>207.74</v>
      </c>
      <c r="E7620" s="330" t="n">
        <v>211.52</v>
      </c>
      <c r="F7620" s="330" t="inlineStr"/>
    </row>
    <row r="7621" ht="45" customHeight="1" s="496">
      <c r="A7621" s="330" t="n">
        <v>95635</v>
      </c>
      <c r="B7621" s="331" t="inlineStr">
        <is>
          <t>KIT CAVALETE PARA MEDIÇÃO DE ÁGUA - ENTRADA PRINCIPAL, EM PVC 25 MM (3/4") - FORNECIMENTO E INSTALAÇÃO (EXCLUSIVE HIDRÔMETRO). AF_03/2024</t>
        </is>
      </c>
      <c r="C7621" s="330" t="inlineStr">
        <is>
          <t>UN</t>
        </is>
      </c>
      <c r="D7621" s="330" t="n">
        <v>219.81</v>
      </c>
      <c r="E7621" s="330" t="n">
        <v>224.18</v>
      </c>
      <c r="F7621" s="330" t="inlineStr"/>
    </row>
    <row r="7622" ht="30" customHeight="1" s="496">
      <c r="A7622" s="330" t="n">
        <v>98751</v>
      </c>
      <c r="B7622" s="331" t="inlineStr">
        <is>
          <t>SOLDA DE TOPO EM CHAPA/PERFIL/TUBO DE AÇO CHANFRADO, ESPESSURA=1/2''. AF_06/2018</t>
        </is>
      </c>
      <c r="C7622" s="330" t="inlineStr">
        <is>
          <t>M</t>
        </is>
      </c>
      <c r="D7622" s="330" t="n">
        <v>176.6</v>
      </c>
      <c r="E7622" s="330" t="n">
        <v>180.07</v>
      </c>
      <c r="F7622" s="330" t="inlineStr">
        <is>
          <t>AS</t>
        </is>
      </c>
    </row>
    <row r="7623" ht="30" customHeight="1" s="496">
      <c r="A7623" s="330" t="n">
        <v>98746</v>
      </c>
      <c r="B7623" s="331" t="inlineStr">
        <is>
          <t>SOLDA DE TOPO EM CHAPA/PERFIL/TUBO DE AÇO CHANFRADO, ESPESSURA=1/4''. AF_06/2018</t>
        </is>
      </c>
      <c r="C7623" s="330" t="inlineStr">
        <is>
          <t>M</t>
        </is>
      </c>
      <c r="D7623" s="330" t="n">
        <v>85.73999999999999</v>
      </c>
      <c r="E7623" s="330" t="n">
        <v>88.77</v>
      </c>
      <c r="F7623" s="330" t="inlineStr">
        <is>
          <t>AS</t>
        </is>
      </c>
    </row>
    <row r="7624" ht="30" customHeight="1" s="496">
      <c r="A7624" s="330" t="n">
        <v>98753</v>
      </c>
      <c r="B7624" s="331" t="inlineStr">
        <is>
          <t>SOLDA DE TOPO EM CHAPA/PERFIL/TUBO DE AÇO CHANFRADO, ESPESSURA=3/4''. AF_06/2018</t>
        </is>
      </c>
      <c r="C7624" s="330" t="inlineStr">
        <is>
          <t>M</t>
        </is>
      </c>
      <c r="D7624" s="330" t="n">
        <v>321.11</v>
      </c>
      <c r="E7624" s="330" t="n">
        <v>325.01</v>
      </c>
      <c r="F7624" s="330" t="inlineStr">
        <is>
          <t>AS</t>
        </is>
      </c>
    </row>
    <row r="7625" ht="30" customHeight="1" s="496">
      <c r="A7625" s="330" t="n">
        <v>98750</v>
      </c>
      <c r="B7625" s="331" t="inlineStr">
        <is>
          <t>SOLDA DE TOPO EM CHAPA/PERFIL/TUBO DE AÇO CHANFRADO, ESPESSURA=3/8''. AF_06/2018</t>
        </is>
      </c>
      <c r="C7625" s="330" t="inlineStr">
        <is>
          <t>M</t>
        </is>
      </c>
      <c r="D7625" s="330" t="n">
        <v>123.13</v>
      </c>
      <c r="E7625" s="330" t="n">
        <v>126.37</v>
      </c>
      <c r="F7625" s="330" t="inlineStr">
        <is>
          <t>AS</t>
        </is>
      </c>
    </row>
    <row r="7626" ht="30" customHeight="1" s="496">
      <c r="A7626" s="330" t="n">
        <v>98749</v>
      </c>
      <c r="B7626" s="331" t="inlineStr">
        <is>
          <t>SOLDA DE TOPO EM CHAPA/PERFIL/TUBO DE AÇO CHANFRADO, ESPESSURA=5/16''. AF_06/2018</t>
        </is>
      </c>
      <c r="C7626" s="330" t="inlineStr">
        <is>
          <t>M</t>
        </is>
      </c>
      <c r="D7626" s="330" t="n">
        <v>102.65</v>
      </c>
      <c r="E7626" s="330" t="n">
        <v>105.8</v>
      </c>
      <c r="F7626" s="330" t="inlineStr">
        <is>
          <t>AS</t>
        </is>
      </c>
    </row>
    <row r="7627" ht="30" customHeight="1" s="496">
      <c r="A7627" s="330" t="n">
        <v>98752</v>
      </c>
      <c r="B7627" s="331" t="inlineStr">
        <is>
          <t>SOLDA DE TOPO EM CHAPA/PERFIL/TUBO DE AÇO CHANFRADO, ESPESSURA=5/8''. AF_06/2018</t>
        </is>
      </c>
      <c r="C7627" s="330" t="inlineStr">
        <is>
          <t>M</t>
        </is>
      </c>
      <c r="D7627" s="330" t="n">
        <v>241.01</v>
      </c>
      <c r="E7627" s="330" t="n">
        <v>244.69</v>
      </c>
      <c r="F7627" s="330" t="inlineStr">
        <is>
          <t>AS</t>
        </is>
      </c>
    </row>
    <row r="7628" ht="30" customHeight="1" s="496">
      <c r="A7628" s="330" t="n">
        <v>98529</v>
      </c>
      <c r="B7628" s="331" t="inlineStr">
        <is>
          <t>CORTE RASO E RECORTE DE ÁRVORE COM DIÂMETRO DE TRONCO MAIOR OU IGUAL A 0,20 M E MENOR QUE 0,40 M. AF_03/2024</t>
        </is>
      </c>
      <c r="C7628" s="330" t="inlineStr">
        <is>
          <t>UN</t>
        </is>
      </c>
      <c r="D7628" s="330" t="n">
        <v>86.52</v>
      </c>
      <c r="E7628" s="330" t="n">
        <v>90.56</v>
      </c>
      <c r="F7628" s="330" t="inlineStr"/>
    </row>
    <row r="7629" ht="30" customHeight="1" s="496">
      <c r="A7629" s="330" t="n">
        <v>98530</v>
      </c>
      <c r="B7629" s="331" t="inlineStr">
        <is>
          <t>CORTE RASO E RECORTE DE ÁRVORE COM DIÂMETRO DE TRONCO MAIOR OU IGUAL A 0,40 M E MENOR QUE 0,60 M. AF_03/2024</t>
        </is>
      </c>
      <c r="C7629" s="330" t="inlineStr">
        <is>
          <t>UN</t>
        </is>
      </c>
      <c r="D7629" s="330" t="n">
        <v>169.82</v>
      </c>
      <c r="E7629" s="330" t="n">
        <v>177.76</v>
      </c>
      <c r="F7629" s="330" t="inlineStr"/>
    </row>
    <row r="7630" ht="30" customHeight="1" s="496">
      <c r="A7630" s="330" t="n">
        <v>98531</v>
      </c>
      <c r="B7630" s="331" t="inlineStr">
        <is>
          <t>CORTE RASO E RECORTE DE ÁRVORE COM DIÂMETRO DE TRONCO MAIOR OU IGUAL A 0,60 M. AF_03/2024</t>
        </is>
      </c>
      <c r="C7630" s="330" t="inlineStr">
        <is>
          <t>UN</t>
        </is>
      </c>
      <c r="D7630" s="330" t="n">
        <v>435.65</v>
      </c>
      <c r="E7630" s="330" t="n">
        <v>450.63</v>
      </c>
      <c r="F7630" s="330" t="inlineStr"/>
    </row>
    <row r="7631" ht="15" customHeight="1" s="496">
      <c r="A7631" s="330" t="n">
        <v>98524</v>
      </c>
      <c r="B7631" s="331" t="inlineStr">
        <is>
          <t>LIMPEZA MANUAL DE VEGETAÇÃO EM TERRENO COM ENXADA. AF_03/2024</t>
        </is>
      </c>
      <c r="C7631" s="330" t="inlineStr">
        <is>
          <t>M2</t>
        </is>
      </c>
      <c r="D7631" s="330" t="n">
        <v>5.51</v>
      </c>
      <c r="E7631" s="330" t="n">
        <v>5.77</v>
      </c>
      <c r="F7631" s="330" t="inlineStr"/>
    </row>
    <row r="7632" ht="45" customHeight="1" s="496">
      <c r="A7632" s="330" t="n">
        <v>98525</v>
      </c>
      <c r="B7632" s="331" t="inlineStr">
        <is>
          <t>LIMPEZA MECANIZADA DE CAMADA VEGETAL, VEGETAÇÃO E PEQUENAS ÁRVORES (DIÂMETRO DE TRONCO MENOR QUE 0,20 M), COM TRATOR DE ESTEIRAS. AF_03/2024</t>
        </is>
      </c>
      <c r="C7632" s="330" t="inlineStr">
        <is>
          <t>M2</t>
        </is>
      </c>
      <c r="D7632" s="330" t="n">
        <v>0.76</v>
      </c>
      <c r="E7632" s="330" t="n">
        <v>0.77</v>
      </c>
      <c r="F7632" s="330" t="inlineStr"/>
    </row>
    <row r="7633" ht="30" customHeight="1" s="496">
      <c r="A7633" s="330" t="n">
        <v>98533</v>
      </c>
      <c r="B7633" s="331" t="inlineStr">
        <is>
          <t>PODA EM ALTURA DE ÁRVORE COM DIÂMETRO DE TRONCO MAIOR OU IGUAL A 0,20 M E MENOR QUE 0,40 M. AF_03/2024</t>
        </is>
      </c>
      <c r="C7633" s="330" t="inlineStr">
        <is>
          <t>UN</t>
        </is>
      </c>
      <c r="D7633" s="330" t="n">
        <v>135.41</v>
      </c>
      <c r="E7633" s="330" t="n">
        <v>139.3</v>
      </c>
      <c r="F7633" s="330" t="inlineStr"/>
    </row>
    <row r="7634" ht="30" customHeight="1" s="496">
      <c r="A7634" s="330" t="n">
        <v>98534</v>
      </c>
      <c r="B7634" s="331" t="inlineStr">
        <is>
          <t>PODA EM ALTURA DE ÁRVORE COM DIÂMETRO DE TRONCO MAIOR OU IGUAL A 0,40 M E MENOR QUE 0,60 M. AF_03/2024</t>
        </is>
      </c>
      <c r="C7634" s="330" t="inlineStr">
        <is>
          <t>UN</t>
        </is>
      </c>
      <c r="D7634" s="330" t="n">
        <v>374.61</v>
      </c>
      <c r="E7634" s="330" t="n">
        <v>385.26</v>
      </c>
      <c r="F7634" s="330" t="inlineStr"/>
    </row>
    <row r="7635" ht="30" customHeight="1" s="496">
      <c r="A7635" s="330" t="n">
        <v>98535</v>
      </c>
      <c r="B7635" s="331" t="inlineStr">
        <is>
          <t>PODA EM ALTURA DE ÁRVORE COM DIÂMETRO DE TRONCO MAIOR OU IGUAL A 0,60 M. AF_03/2024</t>
        </is>
      </c>
      <c r="C7635" s="330" t="inlineStr">
        <is>
          <t>UN</t>
        </is>
      </c>
      <c r="D7635" s="330" t="n">
        <v>784.49</v>
      </c>
      <c r="E7635" s="330" t="n">
        <v>808.27</v>
      </c>
      <c r="F7635" s="330" t="inlineStr"/>
    </row>
    <row r="7636" ht="30" customHeight="1" s="496">
      <c r="A7636" s="330" t="n">
        <v>98532</v>
      </c>
      <c r="B7636" s="331" t="inlineStr">
        <is>
          <t>PODA EM ALTURA DE ÁRVORE COM DIÂMETRO DE TRONCO MENOR QUE 0,20 M. AF_03/2024</t>
        </is>
      </c>
      <c r="C7636" s="330" t="inlineStr">
        <is>
          <t>UN</t>
        </is>
      </c>
      <c r="D7636" s="330" t="n">
        <v>35.94</v>
      </c>
      <c r="E7636" s="330" t="n">
        <v>36.82</v>
      </c>
      <c r="F7636" s="330" t="inlineStr"/>
    </row>
    <row r="7637" ht="30" customHeight="1" s="496">
      <c r="A7637" s="330" t="n">
        <v>98526</v>
      </c>
      <c r="B7637" s="331" t="inlineStr">
        <is>
          <t>REMOÇÃO DE RAÍZES REMANESCENTES DE TRONCO DE ÁRVORE COM DIÂMETRO MAIOR OU IGUAL A 0,20 M E MENOR QUE 0,40 M. AF_03/2024</t>
        </is>
      </c>
      <c r="C7637" s="330" t="inlineStr">
        <is>
          <t>UN</t>
        </is>
      </c>
      <c r="D7637" s="330" t="n">
        <v>154.25</v>
      </c>
      <c r="E7637" s="330" t="n">
        <v>159.65</v>
      </c>
      <c r="F7637" s="330" t="inlineStr"/>
    </row>
    <row r="7638" ht="30" customHeight="1" s="496">
      <c r="A7638" s="330" t="n">
        <v>98527</v>
      </c>
      <c r="B7638" s="331" t="inlineStr">
        <is>
          <t>REMOÇÃO DE RAÍZES REMANESCENTES DE TRONCO DE ÁRVORE COM DIÂMETRO MAIOR OU IGUAL A 0,40 M E MENOR QUE 0,60 M. AF_03/2024</t>
        </is>
      </c>
      <c r="C7638" s="330" t="inlineStr">
        <is>
          <t>UN</t>
        </is>
      </c>
      <c r="D7638" s="330" t="n">
        <v>255.96</v>
      </c>
      <c r="E7638" s="330" t="n">
        <v>264.97</v>
      </c>
      <c r="F7638" s="330" t="inlineStr"/>
    </row>
    <row r="7639" ht="30" customHeight="1" s="496">
      <c r="A7639" s="330" t="n">
        <v>98528</v>
      </c>
      <c r="B7639" s="331" t="inlineStr">
        <is>
          <t>REMOÇÃO DE RAÍZES REMANESCENTES DE TRONCO DE ÁRVORE COM DIÂMETRO MAIOR OU IGUAL A 0,60 M. AF_03/2024</t>
        </is>
      </c>
      <c r="C7639" s="330" t="inlineStr">
        <is>
          <t>UN</t>
        </is>
      </c>
      <c r="D7639" s="330" t="n">
        <v>337.37</v>
      </c>
      <c r="E7639" s="330" t="n">
        <v>349.22</v>
      </c>
      <c r="F7639" s="330" t="inlineStr"/>
    </row>
    <row r="7640" ht="15" customHeight="1" s="496">
      <c r="A7640" s="330" t="n">
        <v>94232</v>
      </c>
      <c r="B7640" s="331" t="inlineStr">
        <is>
          <t>AMARRAÇÃO DE TELHAS CERÂMICAS OU DE CONCRETO. AF_07/2019</t>
        </is>
      </c>
      <c r="C7640" s="330" t="inlineStr">
        <is>
          <t>UN</t>
        </is>
      </c>
      <c r="D7640" s="330" t="n">
        <v>3.29</v>
      </c>
      <c r="E7640" s="330" t="n">
        <v>3.45</v>
      </c>
      <c r="F7640" s="330" t="inlineStr"/>
    </row>
    <row r="7641" ht="45" customHeight="1" s="496">
      <c r="A7641" s="330" t="n">
        <v>100434</v>
      </c>
      <c r="B7641" s="331" t="inlineStr">
        <is>
          <t>CALHA DE BEIRAL, SEMICIRCULAR DE PVC, DIAMETRO 125 MM, INCLUINDO CABECEIRAS, EMENDAS, BOCAIS, SUPORTES E VEDAÇÕES, EXCLUINDO CONDUTORES, INCLUSO TRANSPORTE VERTICAL. AF_07/2019</t>
        </is>
      </c>
      <c r="C7641" s="330" t="inlineStr">
        <is>
          <t>M</t>
        </is>
      </c>
      <c r="D7641" s="330" t="n">
        <v>123.89</v>
      </c>
      <c r="E7641" s="330" t="n">
        <v>124.53</v>
      </c>
      <c r="F7641" s="330" t="inlineStr">
        <is>
          <t>AS</t>
        </is>
      </c>
    </row>
    <row r="7642" ht="30" customHeight="1" s="496">
      <c r="A7642" s="330" t="n">
        <v>94229</v>
      </c>
      <c r="B7642" s="331" t="inlineStr">
        <is>
          <t>CALHA EM CHAPA DE AÇO GALVANIZADO NÚMERO 24, DESENVOLVIMENTO DE 100 CM, INCLUSO TRANSPORTE VERTICAL. AF_07/2019</t>
        </is>
      </c>
      <c r="C7642" s="330" t="inlineStr">
        <is>
          <t>M</t>
        </is>
      </c>
      <c r="D7642" s="330" t="n">
        <v>169.75</v>
      </c>
      <c r="E7642" s="330" t="n">
        <v>171.46</v>
      </c>
      <c r="F7642" s="330" t="inlineStr">
        <is>
          <t>AS</t>
        </is>
      </c>
    </row>
    <row r="7643" ht="30" customHeight="1" s="496">
      <c r="A7643" s="330" t="n">
        <v>94227</v>
      </c>
      <c r="B7643" s="331" t="inlineStr">
        <is>
          <t>CALHA EM CHAPA DE AÇO GALVANIZADO NÚMERO 24, DESENVOLVIMENTO DE 33 CM, INCLUSO TRANSPORTE VERTICAL. AF_07/2019</t>
        </is>
      </c>
      <c r="C7643" s="330" t="inlineStr">
        <is>
          <t>M</t>
        </is>
      </c>
      <c r="D7643" s="330" t="n">
        <v>64.48999999999999</v>
      </c>
      <c r="E7643" s="330" t="n">
        <v>65.20999999999999</v>
      </c>
      <c r="F7643" s="330" t="inlineStr">
        <is>
          <t>AS</t>
        </is>
      </c>
    </row>
    <row r="7644" ht="30" customHeight="1" s="496">
      <c r="A7644" s="330" t="n">
        <v>94228</v>
      </c>
      <c r="B7644" s="331" t="inlineStr">
        <is>
          <t>CALHA EM CHAPA DE AÇO GALVANIZADO NÚMERO 24, DESENVOLVIMENTO DE 50 CM, INCLUSO TRANSPORTE VERTICAL. AF_07/2019</t>
        </is>
      </c>
      <c r="C7644" s="330" t="inlineStr">
        <is>
          <t>M</t>
        </is>
      </c>
      <c r="D7644" s="330" t="n">
        <v>88.17</v>
      </c>
      <c r="E7644" s="330" t="n">
        <v>89.16</v>
      </c>
      <c r="F7644" s="330" t="inlineStr">
        <is>
          <t>AS</t>
        </is>
      </c>
    </row>
    <row r="7645" ht="45" customHeight="1" s="496">
      <c r="A7645" s="330" t="n">
        <v>94219</v>
      </c>
      <c r="B7645" s="331" t="inlineStr">
        <is>
          <t>CUMEEIRA E ESPIGÃO PARA TELHA CERÂMICA EMBOÇADA COM ARGAMASSA TRAÇO 1:2:9 (CIMENTO, CAL E AREIA), PARA TELHADOS COM MAIS DE 2 ÁGUAS, INCLUSO TRANSPORTE VERTICAL. AF_07/2019</t>
        </is>
      </c>
      <c r="C7645" s="330" t="inlineStr">
        <is>
          <t>M</t>
        </is>
      </c>
      <c r="D7645" s="330" t="n">
        <v>40.8</v>
      </c>
      <c r="E7645" s="330" t="n">
        <v>41.84</v>
      </c>
      <c r="F7645" s="330" t="inlineStr"/>
    </row>
    <row r="7646" ht="45" customHeight="1" s="496">
      <c r="A7646" s="330" t="n">
        <v>94220</v>
      </c>
      <c r="B7646" s="331" t="inlineStr">
        <is>
          <t>CUMEEIRA E ESPIGÃO PARA TELHA DE CONCRETO EMBOÇADA COM ARGAMASSA TRAÇO 1:2:9 (CIMENTO, CAL E AREIA), PARA TELHADOS COM MAIS DE 2 ÁGUAS, INCLUSO TRANSPORTE VERTICAL. AF_07/2019</t>
        </is>
      </c>
      <c r="C7646" s="330" t="inlineStr">
        <is>
          <t>M</t>
        </is>
      </c>
      <c r="D7646" s="330" t="n">
        <v>73.34999999999999</v>
      </c>
      <c r="E7646" s="330" t="n">
        <v>74.39</v>
      </c>
      <c r="F7646" s="330" t="inlineStr"/>
    </row>
    <row r="7647" ht="45" customHeight="1" s="496">
      <c r="A7647" s="330" t="n">
        <v>94221</v>
      </c>
      <c r="B7647" s="331" t="inlineStr">
        <is>
          <t>CUMEEIRA PARA TELHA CERÂMICA EMBOÇADA COM ARGAMASSA TRAÇO 1:2:9 (CIMENTO, CAL E AREIA) PARA TELHADOS COM ATÉ 2 ÁGUAS, INCLUSO TRANSPORTE VERTICAL. AF_07/2019</t>
        </is>
      </c>
      <c r="C7647" s="330" t="inlineStr">
        <is>
          <t>M</t>
        </is>
      </c>
      <c r="D7647" s="330" t="n">
        <v>32.87</v>
      </c>
      <c r="E7647" s="330" t="n">
        <v>33.51</v>
      </c>
      <c r="F7647" s="330" t="inlineStr"/>
    </row>
    <row r="7648" ht="45" customHeight="1" s="496">
      <c r="A7648" s="330" t="n">
        <v>94222</v>
      </c>
      <c r="B7648" s="331" t="inlineStr">
        <is>
          <t>CUMEEIRA PARA TELHA DE CONCRETO EMBOÇADA COM ARGAMASSA TRAÇO 1:2:9 (CIMENTO, CAL E AREIA) PARA TELHADOS COM ATÉ 2 ÁGUAS, INCLUSO TRANSPORTE VERTICAL. AF_07/2019</t>
        </is>
      </c>
      <c r="C7648" s="330" t="inlineStr">
        <is>
          <t>M</t>
        </is>
      </c>
      <c r="D7648" s="330" t="n">
        <v>65.42</v>
      </c>
      <c r="E7648" s="330" t="n">
        <v>66.06</v>
      </c>
      <c r="F7648" s="330" t="inlineStr"/>
    </row>
    <row r="7649" ht="30" customHeight="1" s="496">
      <c r="A7649" s="330" t="n">
        <v>94451</v>
      </c>
      <c r="B7649" s="331" t="inlineStr">
        <is>
          <t>CUMEEIRA PARA TELHA DE FIBROCIMENTO ESTRUTURAL E = 6 MM, INCLUSO ACESSÓRIOS DE FIXAÇÃO E IÇAMENTO. AF_07/2019</t>
        </is>
      </c>
      <c r="C7649" s="330" t="inlineStr">
        <is>
          <t>M</t>
        </is>
      </c>
      <c r="D7649" s="330" t="n">
        <v>152.43</v>
      </c>
      <c r="E7649" s="330" t="n">
        <v>152.64</v>
      </c>
      <c r="F7649" s="330" t="inlineStr">
        <is>
          <t>AS</t>
        </is>
      </c>
    </row>
    <row r="7650" ht="30" customHeight="1" s="496">
      <c r="A7650" s="330" t="n">
        <v>94223</v>
      </c>
      <c r="B7650" s="331" t="inlineStr">
        <is>
          <t>CUMEEIRA PARA TELHA DE FIBROCIMENTO ONDULADA E = 6 MM, INCLUSO ACESSÓRIOS DE FIXAÇÃO E IÇAMENTO. AF_07/2019</t>
        </is>
      </c>
      <c r="C7650" s="330" t="inlineStr">
        <is>
          <t>M</t>
        </is>
      </c>
      <c r="D7650" s="330" t="n">
        <v>134.69</v>
      </c>
      <c r="E7650" s="330" t="n">
        <v>134.89</v>
      </c>
      <c r="F7650" s="330" t="inlineStr">
        <is>
          <t>AS</t>
        </is>
      </c>
    </row>
    <row r="7651" ht="30" customHeight="1" s="496">
      <c r="A7651" s="330" t="n">
        <v>100325</v>
      </c>
      <c r="B7651" s="331" t="inlineStr">
        <is>
          <t>CUMEEIRA SHED PARA TELHA ONDULADA DE FIBROCIMENTO, E = 6 MM, INCLUSO ACESSÓRIOS DE FIXAÇÃO E IÇAMENTO. AF_07/2019</t>
        </is>
      </c>
      <c r="C7651" s="330" t="inlineStr">
        <is>
          <t>M</t>
        </is>
      </c>
      <c r="D7651" s="330" t="n">
        <v>148.2</v>
      </c>
      <c r="E7651" s="330" t="n">
        <v>148.35</v>
      </c>
      <c r="F7651" s="330" t="inlineStr">
        <is>
          <t>AS</t>
        </is>
      </c>
    </row>
    <row r="7652" ht="30" customHeight="1" s="496">
      <c r="A7652" s="330" t="n">
        <v>94224</v>
      </c>
      <c r="B7652" s="331" t="inlineStr">
        <is>
          <t>EMBOÇAMENTO COM ARGAMASSA TRAÇO 1:2:9 (CIMENTO, CAL E AREIA). AF_07/2019</t>
        </is>
      </c>
      <c r="C7652" s="330" t="inlineStr">
        <is>
          <t>M</t>
        </is>
      </c>
      <c r="D7652" s="330" t="n">
        <v>31.16</v>
      </c>
      <c r="E7652" s="330" t="n">
        <v>32.45</v>
      </c>
      <c r="F7652" s="330" t="inlineStr"/>
    </row>
    <row r="7653" ht="30" customHeight="1" s="496">
      <c r="A7653" s="330" t="n">
        <v>100330</v>
      </c>
      <c r="B7653" s="331" t="inlineStr">
        <is>
          <t>RETIRADA E RECOLOCAÇÃO DE TELHA CERÂMICA CAPA-CANAL, COM ATÉ DUAS ÁGUAS, INCLUSO IÇAMENTO. AF_07/2019</t>
        </is>
      </c>
      <c r="C7653" s="330" t="inlineStr">
        <is>
          <t>M2</t>
        </is>
      </c>
      <c r="D7653" s="330" t="n">
        <v>23.21</v>
      </c>
      <c r="E7653" s="330" t="n">
        <v>23.89</v>
      </c>
      <c r="F7653" s="330" t="inlineStr"/>
    </row>
    <row r="7654" ht="30" customHeight="1" s="496">
      <c r="A7654" s="330" t="n">
        <v>100331</v>
      </c>
      <c r="B7654" s="331" t="inlineStr">
        <is>
          <t>RETIRADA E RECOLOCAÇÃO DE TELHA CERÂMICA CAPA-CANAL, COM MAIS DE DUAS ÁGUAS, INCLUSO IÇAMENTO. AF_07/2019</t>
        </is>
      </c>
      <c r="C7654" s="330" t="inlineStr">
        <is>
          <t>M2</t>
        </is>
      </c>
      <c r="D7654" s="330" t="n">
        <v>30.07</v>
      </c>
      <c r="E7654" s="330" t="n">
        <v>31.09</v>
      </c>
      <c r="F7654" s="330" t="inlineStr"/>
    </row>
    <row r="7655" ht="30" customHeight="1" s="496">
      <c r="A7655" s="330" t="n">
        <v>100328</v>
      </c>
      <c r="B7655" s="331" t="inlineStr">
        <is>
          <t>RETIRADA E RECOLOCAÇÃO DE TELHA CERÂMICA DE ENCAIXE, COM ATÉ DUAS ÁGUAS, INCLUSO IÇAMENTO. AF_07/2019</t>
        </is>
      </c>
      <c r="C7655" s="330" t="inlineStr">
        <is>
          <t>M2</t>
        </is>
      </c>
      <c r="D7655" s="330" t="n">
        <v>17.11</v>
      </c>
      <c r="E7655" s="330" t="n">
        <v>17.6</v>
      </c>
      <c r="F7655" s="330" t="inlineStr"/>
    </row>
    <row r="7656" ht="30" customHeight="1" s="496">
      <c r="A7656" s="330" t="n">
        <v>100329</v>
      </c>
      <c r="B7656" s="331" t="inlineStr">
        <is>
          <t>RETIRADA E RECOLOCAÇÃO DE TELHA CERÂMICA DE ENCAIXE, COM MAIS DE DUAS ÁGUAS, INCLUSO IÇAMENTO. AF_07/2019</t>
        </is>
      </c>
      <c r="C7656" s="330" t="inlineStr">
        <is>
          <t>M2</t>
        </is>
      </c>
      <c r="D7656" s="330" t="n">
        <v>21.13</v>
      </c>
      <c r="E7656" s="330" t="n">
        <v>21.82</v>
      </c>
      <c r="F7656" s="330" t="inlineStr"/>
    </row>
    <row r="7657" ht="30" customHeight="1" s="496">
      <c r="A7657" s="330" t="n">
        <v>94231</v>
      </c>
      <c r="B7657" s="331" t="inlineStr">
        <is>
          <t>RUFO EM CHAPA DE AÇO GALVANIZADO NÚMERO 24, CORTE DE 25 CM, INCLUSO TRANSPORTE VERTICAL. AF_07/2019</t>
        </is>
      </c>
      <c r="C7657" s="330" t="inlineStr">
        <is>
          <t>M</t>
        </is>
      </c>
      <c r="D7657" s="330" t="n">
        <v>52.33</v>
      </c>
      <c r="E7657" s="330" t="n">
        <v>52.85</v>
      </c>
      <c r="F7657" s="330" t="inlineStr">
        <is>
          <t>AS</t>
        </is>
      </c>
    </row>
    <row r="7658" ht="30" customHeight="1" s="496">
      <c r="A7658" s="330" t="n">
        <v>100435</v>
      </c>
      <c r="B7658" s="331" t="inlineStr">
        <is>
          <t>RUFO EM FIBROCIMENTO PARA TELHA ONDULADA E = 6 MM, ABA DE 26 CM, INCLUSO TRANSPORTE VERTICAL, EXCETO CONTRARRUFO. AF_07/2019</t>
        </is>
      </c>
      <c r="C7658" s="330" t="inlineStr">
        <is>
          <t>M</t>
        </is>
      </c>
      <c r="D7658" s="330" t="n">
        <v>113.11</v>
      </c>
      <c r="E7658" s="330" t="n">
        <v>113.54</v>
      </c>
      <c r="F7658" s="330" t="inlineStr"/>
    </row>
    <row r="7659" ht="30" customHeight="1" s="496">
      <c r="A7659" s="330" t="n">
        <v>100327</v>
      </c>
      <c r="B7659" s="331" t="inlineStr">
        <is>
          <t>RUFO EXTERNO/INTERNO EM CHAPA DE AÇO GALVANIZADO NÚMERO 26, CORTE DE 33 CM, INCLUSO IÇAMENTO. AF_07/2019</t>
        </is>
      </c>
      <c r="C7659" s="330" t="inlineStr">
        <is>
          <t>M</t>
        </is>
      </c>
      <c r="D7659" s="330" t="n">
        <v>59.67</v>
      </c>
      <c r="E7659" s="330" t="n">
        <v>60.28</v>
      </c>
      <c r="F7659" s="330" t="inlineStr">
        <is>
          <t>AS</t>
        </is>
      </c>
    </row>
    <row r="7660" ht="30" customHeight="1" s="496">
      <c r="A7660" s="330" t="n">
        <v>94226</v>
      </c>
      <c r="B7660" s="331" t="inlineStr">
        <is>
          <t>SUBCOBERTURA COM MANTA PLÁSTICA REVESTIDA POR PELÍCULA DE ALUMÍNO, INCLUSO TRANSPORTE VERTICAL. AF_07/2019</t>
        </is>
      </c>
      <c r="C7660" s="330" t="inlineStr">
        <is>
          <t>M2</t>
        </is>
      </c>
      <c r="D7660" s="330" t="n">
        <v>22.33</v>
      </c>
      <c r="E7660" s="330" t="n">
        <v>22.84</v>
      </c>
      <c r="F7660" s="330" t="inlineStr">
        <is>
          <t>AS</t>
        </is>
      </c>
    </row>
    <row r="7661" ht="30" customHeight="1" s="496">
      <c r="A7661" s="330" t="n">
        <v>94201</v>
      </c>
      <c r="B7661" s="331" t="inlineStr">
        <is>
          <t>TELHAMENTO COM TELHA CERÂMICA CAPA-CANAL, TIPO COLONIAL, COM ATÉ 2 ÁGUAS, INCLUSO TRANSPORTE VERTICAL. AF_07/2019</t>
        </is>
      </c>
      <c r="C7661" s="330" t="inlineStr">
        <is>
          <t>M2</t>
        </is>
      </c>
      <c r="D7661" s="330" t="n">
        <v>65.84999999999999</v>
      </c>
      <c r="E7661" s="330" t="n">
        <v>66.76000000000001</v>
      </c>
      <c r="F7661" s="330" t="inlineStr"/>
    </row>
    <row r="7662" ht="30" customHeight="1" s="496">
      <c r="A7662" s="330" t="n">
        <v>94204</v>
      </c>
      <c r="B7662" s="331" t="inlineStr">
        <is>
          <t>TELHAMENTO COM TELHA CERÂMICA CAPA-CANAL, TIPO COLONIAL, COM MAIS DE 2 ÁGUAS, INCLUSO TRANSPORTE VERTICAL. AF_07/2019</t>
        </is>
      </c>
      <c r="C7662" s="330" t="inlineStr">
        <is>
          <t>M2</t>
        </is>
      </c>
      <c r="D7662" s="330" t="n">
        <v>72.67</v>
      </c>
      <c r="E7662" s="330" t="n">
        <v>73.94</v>
      </c>
      <c r="F7662" s="330" t="inlineStr"/>
    </row>
    <row r="7663" ht="30" customHeight="1" s="496">
      <c r="A7663" s="330" t="n">
        <v>94447</v>
      </c>
      <c r="B7663" s="331" t="inlineStr">
        <is>
          <t>TELHAMENTO COM TELHA CERÂMICA CAPA-CANAL, TIPO PAULISTA, COM ATÉ 2 ÁGUAS, INCLUSO TRANSPORTE VERTICAL. AF_07/2019</t>
        </is>
      </c>
      <c r="C7663" s="330" t="inlineStr">
        <is>
          <t>M2</t>
        </is>
      </c>
      <c r="D7663" s="330" t="n">
        <v>65.84999999999999</v>
      </c>
      <c r="E7663" s="330" t="n">
        <v>66.76000000000001</v>
      </c>
      <c r="F7663" s="330" t="inlineStr"/>
    </row>
    <row r="7664" ht="30" customHeight="1" s="496">
      <c r="A7664" s="330" t="n">
        <v>94448</v>
      </c>
      <c r="B7664" s="331" t="inlineStr">
        <is>
          <t>TELHAMENTO COM TELHA CERÂMICA CAPA-CANAL, TIPO PAULISTA, COM MAIS DE 2 ÁGUAS, INCLUSO TRANSPORTE VERTICAL. AF_07/2019</t>
        </is>
      </c>
      <c r="C7664" s="330" t="inlineStr">
        <is>
          <t>M2</t>
        </is>
      </c>
      <c r="D7664" s="330" t="n">
        <v>72.67</v>
      </c>
      <c r="E7664" s="330" t="n">
        <v>73.94</v>
      </c>
      <c r="F7664" s="330" t="inlineStr"/>
    </row>
    <row r="7665" ht="30" customHeight="1" s="496">
      <c r="A7665" s="330" t="n">
        <v>94445</v>
      </c>
      <c r="B7665" s="331" t="inlineStr">
        <is>
          <t>TELHAMENTO COM TELHA CERÂMICA CAPA-CANAL, TIPO PLAN, COM ATÉ 2 ÁGUAS, INCLUSO TRANSPORTE VERTICAL. AF_07/2019</t>
        </is>
      </c>
      <c r="C7665" s="330" t="inlineStr">
        <is>
          <t>M2</t>
        </is>
      </c>
      <c r="D7665" s="330" t="n">
        <v>65.84999999999999</v>
      </c>
      <c r="E7665" s="330" t="n">
        <v>66.76000000000001</v>
      </c>
      <c r="F7665" s="330" t="inlineStr"/>
    </row>
    <row r="7666" ht="30" customHeight="1" s="496">
      <c r="A7666" s="330" t="n">
        <v>94446</v>
      </c>
      <c r="B7666" s="331" t="inlineStr">
        <is>
          <t>TELHAMENTO COM TELHA CERÂMICA CAPA-CANAL, TIPO PLAN, COM MAIS DE 2 ÁGUAS, INCLUSO TRANSPORTE VERTICAL. AF_07/2019</t>
        </is>
      </c>
      <c r="C7666" s="330" t="inlineStr">
        <is>
          <t>M2</t>
        </is>
      </c>
      <c r="D7666" s="330" t="n">
        <v>72.67</v>
      </c>
      <c r="E7666" s="330" t="n">
        <v>73.94</v>
      </c>
      <c r="F7666" s="330" t="inlineStr"/>
    </row>
    <row r="7667" ht="30" customHeight="1" s="496">
      <c r="A7667" s="330" t="n">
        <v>94440</v>
      </c>
      <c r="B7667" s="331" t="inlineStr">
        <is>
          <t>TELHAMENTO COM TELHA CERÂMICA DE ENCAIXE, TIPO FRANCESA, COM ATÉ 2 ÁGUAS, INCLUSO TRANSPORTE VERTICAL. AF_07/2019</t>
        </is>
      </c>
      <c r="C7667" s="330" t="inlineStr">
        <is>
          <t>M2</t>
        </is>
      </c>
      <c r="D7667" s="330" t="n">
        <v>46.24</v>
      </c>
      <c r="E7667" s="330" t="n">
        <v>46.82</v>
      </c>
      <c r="F7667" s="330" t="inlineStr"/>
    </row>
    <row r="7668" ht="30" customHeight="1" s="496">
      <c r="A7668" s="330" t="n">
        <v>94441</v>
      </c>
      <c r="B7668" s="331" t="inlineStr">
        <is>
          <t>TELHAMENTO COM TELHA CERÂMICA DE ENCAIXE, TIPO FRANCESA, COM MAIS DE 2 ÁGUAS, INCLUSO TRANSPORTE VERTICAL. AF_07/2019</t>
        </is>
      </c>
      <c r="C7668" s="330" t="inlineStr">
        <is>
          <t>M2</t>
        </is>
      </c>
      <c r="D7668" s="330" t="n">
        <v>50.25</v>
      </c>
      <c r="E7668" s="330" t="n">
        <v>51.04</v>
      </c>
      <c r="F7668" s="330" t="inlineStr"/>
    </row>
    <row r="7669" ht="30" customHeight="1" s="496">
      <c r="A7669" s="330" t="n">
        <v>94195</v>
      </c>
      <c r="B7669" s="331" t="inlineStr">
        <is>
          <t>TELHAMENTO COM TELHA CERÂMICA DE ENCAIXE, TIPO PORTUGUESA, COM ATÉ 2 ÁGUAS, INCLUSO TRANSPORTE VERTICAL. AF_07/2019</t>
        </is>
      </c>
      <c r="C7669" s="330" t="inlineStr">
        <is>
          <t>M2</t>
        </is>
      </c>
      <c r="D7669" s="330" t="n">
        <v>46.24</v>
      </c>
      <c r="E7669" s="330" t="n">
        <v>46.82</v>
      </c>
      <c r="F7669" s="330" t="inlineStr"/>
    </row>
    <row r="7670" ht="30" customHeight="1" s="496">
      <c r="A7670" s="330" t="n">
        <v>94198</v>
      </c>
      <c r="B7670" s="331" t="inlineStr">
        <is>
          <t>TELHAMENTO COM TELHA CERÂMICA DE ENCAIXE, TIPO PORTUGUESA, COM MAIS DE 2 ÁGUAS, INCLUSO TRANSPORTE VERTICAL. AF_07/2019</t>
        </is>
      </c>
      <c r="C7670" s="330" t="inlineStr">
        <is>
          <t>M2</t>
        </is>
      </c>
      <c r="D7670" s="330" t="n">
        <v>50.25</v>
      </c>
      <c r="E7670" s="330" t="n">
        <v>51.04</v>
      </c>
      <c r="F7670" s="330" t="inlineStr"/>
    </row>
    <row r="7671" ht="30" customHeight="1" s="496">
      <c r="A7671" s="330" t="n">
        <v>94442</v>
      </c>
      <c r="B7671" s="331" t="inlineStr">
        <is>
          <t>TELHAMENTO COM TELHA CERÂMICA DE ENCAIXE, TIPO ROMANA, COM ATÉ 2 ÁGUAS, INCLUSO TRANSPORTE VERTICAL. AF_07/2019</t>
        </is>
      </c>
      <c r="C7671" s="330" t="inlineStr">
        <is>
          <t>M2</t>
        </is>
      </c>
      <c r="D7671" s="330" t="n">
        <v>46.24</v>
      </c>
      <c r="E7671" s="330" t="n">
        <v>46.82</v>
      </c>
      <c r="F7671" s="330" t="inlineStr"/>
    </row>
    <row r="7672" ht="30" customHeight="1" s="496">
      <c r="A7672" s="330" t="n">
        <v>94443</v>
      </c>
      <c r="B7672" s="331" t="inlineStr">
        <is>
          <t>TELHAMENTO COM TELHA CERÂMICA DE ENCAIXE, TIPO ROMANA, COM MAIS DE 2 ÁGUAS, INCLUSO TRANSPORTE VERTICAL. AF_07/2019</t>
        </is>
      </c>
      <c r="C7672" s="330" t="inlineStr">
        <is>
          <t>M2</t>
        </is>
      </c>
      <c r="D7672" s="330" t="n">
        <v>50.25</v>
      </c>
      <c r="E7672" s="330" t="n">
        <v>51.04</v>
      </c>
      <c r="F7672" s="330" t="inlineStr"/>
    </row>
    <row r="7673" ht="30" customHeight="1" s="496">
      <c r="A7673" s="330" t="n">
        <v>94213</v>
      </c>
      <c r="B7673" s="331" t="inlineStr">
        <is>
          <t>TELHAMENTO COM TELHA DE AÇO/ALUMÍNIO E = 0,5 MM, COM ATÉ 2 ÁGUAS, INCLUSO IÇAMENTO. AF_07/2019</t>
        </is>
      </c>
      <c r="C7673" s="330" t="inlineStr">
        <is>
          <t>M2</t>
        </is>
      </c>
      <c r="D7673" s="330" t="n">
        <v>71.88</v>
      </c>
      <c r="E7673" s="330" t="n">
        <v>72.15000000000001</v>
      </c>
      <c r="F7673" s="330" t="inlineStr">
        <is>
          <t>AS</t>
        </is>
      </c>
    </row>
    <row r="7674" ht="30" customHeight="1" s="496">
      <c r="A7674" s="330" t="n">
        <v>94189</v>
      </c>
      <c r="B7674" s="331" t="inlineStr">
        <is>
          <t>TELHAMENTO COM TELHA DE CONCRETO DE ENCAIXE, COM ATÉ 2 ÁGUAS, INCLUSO TRANSPORTE VERTICAL. AF_07/2019</t>
        </is>
      </c>
      <c r="C7674" s="330" t="inlineStr">
        <is>
          <t>M2</t>
        </is>
      </c>
      <c r="D7674" s="330" t="n">
        <v>55.59</v>
      </c>
      <c r="E7674" s="330" t="n">
        <v>55.93</v>
      </c>
      <c r="F7674" s="330" t="inlineStr"/>
    </row>
    <row r="7675" ht="30" customHeight="1" s="496">
      <c r="A7675" s="330" t="n">
        <v>94192</v>
      </c>
      <c r="B7675" s="331" t="inlineStr">
        <is>
          <t>TELHAMENTO COM TELHA DE CONCRETO DE ENCAIXE, COM MAIS DE 2 ÁGUAS, INCLUSO TRANSPORTE VERTICAL. AF_07/2019</t>
        </is>
      </c>
      <c r="C7675" s="330" t="inlineStr">
        <is>
          <t>M2</t>
        </is>
      </c>
      <c r="D7675" s="330" t="n">
        <v>58.62</v>
      </c>
      <c r="E7675" s="330" t="n">
        <v>59.12</v>
      </c>
      <c r="F7675" s="330" t="inlineStr"/>
    </row>
    <row r="7676" ht="30" customHeight="1" s="496">
      <c r="A7676" s="330" t="n">
        <v>94444</v>
      </c>
      <c r="B7676" s="331" t="inlineStr">
        <is>
          <t>TELHAMENTO COM TELHA DE ENCAIXE, TIPO FRANCESA DE VIDRO, COM ATÉ 2 ÁGUAS, INCLUSO TRANSPORTE VERTICAL. AF_07/2019</t>
        </is>
      </c>
      <c r="C7676" s="330" t="inlineStr">
        <is>
          <t>M2</t>
        </is>
      </c>
      <c r="D7676" s="330" t="n">
        <v>710.41</v>
      </c>
      <c r="E7676" s="330" t="n">
        <v>710.99</v>
      </c>
      <c r="F7676" s="330" t="inlineStr"/>
    </row>
    <row r="7677" ht="30" customHeight="1" s="496">
      <c r="A7677" s="330" t="n">
        <v>94218</v>
      </c>
      <c r="B7677" s="331" t="inlineStr">
        <is>
          <t>TELHAMENTO COM TELHA ESTRUTURAL DE FIBROCIMENTO E= 8 MM, COM ATÉ 2 ÁGUAS, INCLUSO IÇAMENTO. AF_07/2019_PS</t>
        </is>
      </c>
      <c r="C7677" s="330" t="inlineStr">
        <is>
          <t>M2</t>
        </is>
      </c>
      <c r="D7677" s="330" t="n">
        <v>222.49</v>
      </c>
      <c r="E7677" s="330" t="n">
        <v>222.92</v>
      </c>
      <c r="F7677" s="330" t="inlineStr">
        <is>
          <t>AS</t>
        </is>
      </c>
    </row>
    <row r="7678" ht="30" customHeight="1" s="496">
      <c r="A7678" s="330" t="n">
        <v>94216</v>
      </c>
      <c r="B7678" s="331" t="inlineStr">
        <is>
          <t>TELHAMENTO COM TELHA METÁLICA TERMOACÚSTICA E = 30 MM, COM ATÉ 2 ÁGUAS, INCLUSO IÇAMENTO. AF_07/2019</t>
        </is>
      </c>
      <c r="C7678" s="330" t="inlineStr">
        <is>
          <t>M2</t>
        </is>
      </c>
      <c r="D7678" s="330" t="n">
        <v>204.72</v>
      </c>
      <c r="E7678" s="330" t="n">
        <v>204.89</v>
      </c>
      <c r="F7678" s="330" t="inlineStr">
        <is>
          <t>AS</t>
        </is>
      </c>
    </row>
    <row r="7679" ht="45" customHeight="1" s="496">
      <c r="A7679" s="330" t="n">
        <v>94449</v>
      </c>
      <c r="B7679" s="331" t="inlineStr">
        <is>
          <t>TELHAMENTO COM TELHA ONDULADA DE FIBRA DE VIDRO E = 0,6 MM, PARA TELHADO COM INCLINAÇÃO MAIOR QUE 10°, COM ATÉ 2 ÁGUAS, INCLUSO IÇAMENTO. AF_07/2019</t>
        </is>
      </c>
      <c r="C7679" s="330" t="inlineStr">
        <is>
          <t>M2</t>
        </is>
      </c>
      <c r="D7679" s="330" t="n">
        <v>65.11</v>
      </c>
      <c r="E7679" s="330" t="n">
        <v>65.5</v>
      </c>
      <c r="F7679" s="330" t="inlineStr">
        <is>
          <t>AS</t>
        </is>
      </c>
    </row>
    <row r="7680" ht="60" customHeight="1" s="496">
      <c r="A7680" s="330" t="n">
        <v>94210</v>
      </c>
      <c r="B7680" s="331" t="inlineStr">
        <is>
          <t>TELHAMENTO COM TELHA ONDULADA DE FIBROCIMENTO E = 6 MM, COM RECOBRIMENTO LATERAL DE 1 1/4 DE ONDA PARA TELHADO COM INCLINAÇÃO MÁXIMA DE 10°, COM ATÉ 2 ÁGUAS, INCLUSO IÇAMENTO. AF_07/2019</t>
        </is>
      </c>
      <c r="C7680" s="330" t="inlineStr">
        <is>
          <t>M2</t>
        </is>
      </c>
      <c r="D7680" s="330" t="n">
        <v>84.88</v>
      </c>
      <c r="E7680" s="330" t="n">
        <v>85.33</v>
      </c>
      <c r="F7680" s="330" t="inlineStr">
        <is>
          <t>AS</t>
        </is>
      </c>
    </row>
    <row r="7681" ht="60" customHeight="1" s="496">
      <c r="A7681" s="330" t="n">
        <v>94207</v>
      </c>
      <c r="B7681" s="331" t="inlineStr">
        <is>
          <t>TELHAMENTO COM TELHA ONDULADA DE FIBROCIMENTO E = 6 MM, COM RECOBRIMENTO LATERAL DE 1/4 DE ONDA PARA TELHADO COM INCLINAÇÃO MAIOR QUE 10°, COM ATÉ 2 ÁGUAS, INCLUSO IÇAMENTO. AF_07/2019</t>
        </is>
      </c>
      <c r="C7681" s="330" t="inlineStr">
        <is>
          <t>M2</t>
        </is>
      </c>
      <c r="D7681" s="330" t="n">
        <v>79.79000000000001</v>
      </c>
      <c r="E7681" s="330" t="n">
        <v>80.18000000000001</v>
      </c>
      <c r="F7681" s="330" t="inlineStr">
        <is>
          <t>AS</t>
        </is>
      </c>
    </row>
    <row r="7682" ht="30" customHeight="1" s="496">
      <c r="A7682" s="330" t="n">
        <v>102109</v>
      </c>
      <c r="B7682" s="331" t="inlineStr">
        <is>
          <t>SUPORTE PARA TRANSFORMADOR EM POSTE DE CONCRETO CIRCULAR - FORNECIMENTO E INSTALAÇÃO. AF_12/2020</t>
        </is>
      </c>
      <c r="C7682" s="330" t="inlineStr">
        <is>
          <t>UN</t>
        </is>
      </c>
      <c r="D7682" s="330" t="n">
        <v>76.01000000000001</v>
      </c>
      <c r="E7682" s="330" t="n">
        <v>77.73999999999999</v>
      </c>
      <c r="F7682" s="330" t="inlineStr"/>
    </row>
    <row r="7683" ht="30" customHeight="1" s="496">
      <c r="A7683" s="330" t="n">
        <v>102110</v>
      </c>
      <c r="B7683" s="331" t="inlineStr">
        <is>
          <t>SUPORTE PARA TRANSFORMADOR EM POSTE DE CONCRETO DUPLO T - FORNECIMENTO E INSTALAÇÃO. AF_12/2020</t>
        </is>
      </c>
      <c r="C7683" s="330" t="inlineStr">
        <is>
          <t>UN</t>
        </is>
      </c>
      <c r="D7683" s="330" t="n">
        <v>226.65</v>
      </c>
      <c r="E7683" s="330" t="n">
        <v>228.38</v>
      </c>
      <c r="F7683" s="330" t="inlineStr"/>
    </row>
    <row r="7684" ht="45" customHeight="1" s="496">
      <c r="A7684" s="330" t="n">
        <v>103656</v>
      </c>
      <c r="B7684" s="331" t="inlineStr">
        <is>
          <t>TRANSFORMADOR DE DISTRIBUIÇÃO, 1000 KVA, TRIFÁSICO, 60 HZ, CLASSE 15 KV, IMERSO EM ÓLEO MINERAL, INSTALAÇÃO EM SOLO (NÃO INCLUSO ABRIGO) - FORNECIMENTO E INSTALAÇÃO. AF_02/2022</t>
        </is>
      </c>
      <c r="C7684" s="330" t="inlineStr">
        <is>
          <t>UN</t>
        </is>
      </c>
      <c r="D7684" s="330" t="n">
        <v>124221.24</v>
      </c>
      <c r="E7684" s="330" t="n">
        <v>124282.44</v>
      </c>
      <c r="F7684" s="330" t="inlineStr">
        <is>
          <t>AS</t>
        </is>
      </c>
    </row>
    <row r="7685" ht="45" customHeight="1" s="496">
      <c r="A7685" s="330" t="n">
        <v>102105</v>
      </c>
      <c r="B7685" s="331" t="inlineStr">
        <is>
          <t>TRANSFORMADOR DE DISTRIBUIÇÃO, 112,5 KVA, TRIFÁSICO, 60 HZ, CLASSE 15 KV, IMERSO EM ÓLEO MINERAL, INSTALAÇÃO EM POSTE (NÃO INCLUSO SUPORTE) - FORNECIMENTO E INSTALAÇÃO. AF_12/2020</t>
        </is>
      </c>
      <c r="C7685" s="330" t="inlineStr">
        <is>
          <t>UN</t>
        </is>
      </c>
      <c r="D7685" s="330" t="n">
        <v>19767.89</v>
      </c>
      <c r="E7685" s="330" t="n">
        <v>19804.7</v>
      </c>
      <c r="F7685" s="330" t="inlineStr">
        <is>
          <t>AS</t>
        </is>
      </c>
    </row>
    <row r="7686" ht="45" customHeight="1" s="496">
      <c r="A7686" s="330" t="n">
        <v>102106</v>
      </c>
      <c r="B7686" s="331" t="inlineStr">
        <is>
          <t>TRANSFORMADOR DE DISTRIBUIÇÃO, 150 KVA, TRIFÁSICO, 60 HZ, CLASSE 15 KV, IMERSO EM ÓLEO MINERAL, INSTALAÇÃO EM POSTE (NÃO INCLUSO SUPORTE) - FORNECIMENTO E INSTALAÇÃO. AF_12/2020</t>
        </is>
      </c>
      <c r="C7686" s="330" t="inlineStr">
        <is>
          <t>UN</t>
        </is>
      </c>
      <c r="D7686" s="330" t="n">
        <v>24756.01</v>
      </c>
      <c r="E7686" s="330" t="n">
        <v>24793.4</v>
      </c>
      <c r="F7686" s="330" t="inlineStr">
        <is>
          <t>AS</t>
        </is>
      </c>
    </row>
    <row r="7687" ht="45" customHeight="1" s="496">
      <c r="A7687" s="330" t="n">
        <v>102107</v>
      </c>
      <c r="B7687" s="331" t="inlineStr">
        <is>
          <t>TRANSFORMADOR DE DISTRIBUIÇÃO, 225 KVA, TRIFÁSICO, 60 HZ, CLASSE 15 KV, IMERSO EM ÓLEO MINERAL, INSTALAÇÃO EM POSTE (NÃO INCLUSO SUPORTE) - FORNECIMENTO E INSTALAÇÃO. AF_12/2020</t>
        </is>
      </c>
      <c r="C7687" s="330" t="inlineStr">
        <is>
          <t>UN</t>
        </is>
      </c>
      <c r="D7687" s="330" t="n">
        <v>34487.83</v>
      </c>
      <c r="E7687" s="330" t="n">
        <v>34527.41</v>
      </c>
      <c r="F7687" s="330" t="inlineStr">
        <is>
          <t>AS</t>
        </is>
      </c>
    </row>
    <row r="7688" ht="45" customHeight="1" s="496">
      <c r="A7688" s="330" t="n">
        <v>102102</v>
      </c>
      <c r="B7688" s="331" t="inlineStr">
        <is>
          <t>TRANSFORMADOR DE DISTRIBUIÇÃO, 30 KVA, TRIFÁSICO, 60 HZ, CLASSE 15 KV, IMERSO EM ÓLEO MINERAL, INSTALAÇÃO EM POSTE (NÃO INCLUSO SUPORTE) - FORNECIMENTO E INSTALAÇÃO. AF_12/2020</t>
        </is>
      </c>
      <c r="C7688" s="330" t="inlineStr">
        <is>
          <t>UN</t>
        </is>
      </c>
      <c r="D7688" s="330" t="n">
        <v>11325.06</v>
      </c>
      <c r="E7688" s="330" t="n">
        <v>11359.25</v>
      </c>
      <c r="F7688" s="330" t="inlineStr">
        <is>
          <t>AS</t>
        </is>
      </c>
    </row>
    <row r="7689" ht="45" customHeight="1" s="496">
      <c r="A7689" s="330" t="n">
        <v>102108</v>
      </c>
      <c r="B7689" s="331" t="inlineStr">
        <is>
          <t>TRANSFORMADOR DE DISTRIBUIÇÃO, 300 KVA, TRIFÁSICO, 60 HZ, CLASSE 15 KV, IMERSO EM ÓLEO MINERAL, INSTALAÇÃO EM POSTE (NÃO INCLUSO SUPORTE) - FORNECIMENTO E INSTALAÇÃO. AF_12/2020</t>
        </is>
      </c>
      <c r="C7689" s="330" t="inlineStr">
        <is>
          <t>UN</t>
        </is>
      </c>
      <c r="D7689" s="330" t="n">
        <v>40138.26</v>
      </c>
      <c r="E7689" s="330" t="n">
        <v>40179.17</v>
      </c>
      <c r="F7689" s="330" t="inlineStr">
        <is>
          <t>AS</t>
        </is>
      </c>
    </row>
    <row r="7690" ht="45" customHeight="1" s="496">
      <c r="A7690" s="330" t="n">
        <v>102103</v>
      </c>
      <c r="B7690" s="331" t="inlineStr">
        <is>
          <t>TRANSFORMADOR DE DISTRIBUIÇÃO, 45 KVA, TRIFÁSICO, 60 HZ, CLASSE 15 KV, IMERSO EM ÓLEO MINERAL, INSTALAÇÃO EM POSTE (NÃO INCLUSO SUPORTE) - FORNECIMENTO E INSTALAÇÃO. AF_12/2020</t>
        </is>
      </c>
      <c r="C7690" s="330" t="inlineStr">
        <is>
          <t>UN</t>
        </is>
      </c>
      <c r="D7690" s="330" t="n">
        <v>12589.13</v>
      </c>
      <c r="E7690" s="330" t="n">
        <v>12623.9</v>
      </c>
      <c r="F7690" s="330" t="inlineStr">
        <is>
          <t>AS</t>
        </is>
      </c>
    </row>
    <row r="7691" ht="45" customHeight="1" s="496">
      <c r="A7691" s="330" t="n">
        <v>103654</v>
      </c>
      <c r="B7691" s="331" t="inlineStr">
        <is>
          <t>TRANSFORMADOR DE DISTRIBUIÇÃO, 500KVA, TRIFÁSICO, 60 HZ, CLASSE 15 KV, IMERSO EM ÓLEO MINERAL, INSTALAÇÃO EM SOLO (NÃO INCLUSO ABRIGO) - FORNECIMENTO E INSTALAÇÃO. AF_02/2022</t>
        </is>
      </c>
      <c r="C7691" s="330" t="inlineStr">
        <is>
          <t>UN</t>
        </is>
      </c>
      <c r="D7691" s="330" t="n">
        <v>64929.24</v>
      </c>
      <c r="E7691" s="330" t="n">
        <v>64974.9</v>
      </c>
      <c r="F7691" s="330" t="inlineStr">
        <is>
          <t>AS</t>
        </is>
      </c>
    </row>
    <row r="7692" ht="45" customHeight="1" s="496">
      <c r="A7692" s="330" t="n">
        <v>102104</v>
      </c>
      <c r="B7692" s="331" t="inlineStr">
        <is>
          <t>TRANSFORMADOR DE DISTRIBUIÇÃO, 75 KVA, TRIFÁSICO, 60 HZ, CLASSE 15 KV, IMERSO EM ÓLEO MINERAL, INSTALAÇÃO EM POSTE (NÃO INCLUSO SUPORTE) - FORNECIMENTO E INSTALAÇÃO. AF_12/2020</t>
        </is>
      </c>
      <c r="C7692" s="330" t="inlineStr">
        <is>
          <t>UN</t>
        </is>
      </c>
      <c r="D7692" s="330" t="n">
        <v>16109.91</v>
      </c>
      <c r="E7692" s="330" t="n">
        <v>16145.7</v>
      </c>
      <c r="F7692" s="330" t="inlineStr">
        <is>
          <t>AS</t>
        </is>
      </c>
    </row>
    <row r="7693" ht="45" customHeight="1" s="496">
      <c r="A7693" s="330" t="n">
        <v>103655</v>
      </c>
      <c r="B7693" s="331" t="inlineStr">
        <is>
          <t>TRANSFORMADOR DE DISTRIBUIÇÃO, 750 KVA, TRIFÁSICO, 60 HZ, CLASSE 15 KV, IMERSO EM ÓLEO MINERAL, INSTALAÇÃO EM SOLO (NÃO INCLUSO ABRIGO) - FORNECIMENTO E INSTALAÇÃO. AF_02/2022</t>
        </is>
      </c>
      <c r="C7693" s="330" t="inlineStr">
        <is>
          <t>UN</t>
        </is>
      </c>
      <c r="D7693" s="330" t="n">
        <v>88897.66</v>
      </c>
      <c r="E7693" s="330" t="n">
        <v>88951.12</v>
      </c>
      <c r="F7693" s="330" t="inlineStr">
        <is>
          <t>AS</t>
        </is>
      </c>
    </row>
    <row r="7694" ht="30" customHeight="1" s="496">
      <c r="A7694" s="330" t="n">
        <v>100207</v>
      </c>
      <c r="B7694" s="331" t="inlineStr">
        <is>
          <t>TRANSPORTE HORIZONTAL COM CARREGADEIRA, DE MASSA/ GRANEL (UNIDADE: M3XKM). AF_04/2026</t>
        </is>
      </c>
      <c r="C7694" s="330" t="inlineStr">
        <is>
          <t>M3XKM</t>
        </is>
      </c>
      <c r="D7694" s="330" t="n">
        <v>1021.5</v>
      </c>
      <c r="E7694" s="330" t="n">
        <v>1051.36</v>
      </c>
      <c r="F7694" s="330" t="inlineStr"/>
    </row>
    <row r="7695" ht="30" customHeight="1" s="496">
      <c r="A7695" s="330" t="n">
        <v>100221</v>
      </c>
      <c r="B7695" s="331" t="inlineStr">
        <is>
          <t>TRANSPORTE HORIZONTAL COM CARRINHO DE MÃO, DE CAIXA COM REVESTIMENTO CERÂMICO (UNIDADE: M2XKM). AF_04/2026</t>
        </is>
      </c>
      <c r="C7695" s="330" t="inlineStr">
        <is>
          <t>M2XKM</t>
        </is>
      </c>
      <c r="D7695" s="330" t="n">
        <v>40.81</v>
      </c>
      <c r="E7695" s="330" t="n">
        <v>42.7</v>
      </c>
      <c r="F7695" s="330" t="inlineStr"/>
    </row>
    <row r="7696" ht="30" customHeight="1" s="496">
      <c r="A7696" s="330" t="n">
        <v>100203</v>
      </c>
      <c r="B7696" s="331" t="inlineStr">
        <is>
          <t>TRANSPORTE HORIZONTAL COM CARRINHO DE MÃO, DE SACOS DE 20 KG (UNIDADE: KGXKM). AF_04/2026</t>
        </is>
      </c>
      <c r="C7696" s="330" t="inlineStr">
        <is>
          <t>KGXKM</t>
        </is>
      </c>
      <c r="D7696" s="330" t="n">
        <v>1.43</v>
      </c>
      <c r="E7696" s="330" t="n">
        <v>1.49</v>
      </c>
      <c r="F7696" s="330" t="inlineStr"/>
    </row>
    <row r="7697" ht="30" customHeight="1" s="496">
      <c r="A7697" s="330" t="n">
        <v>100202</v>
      </c>
      <c r="B7697" s="331" t="inlineStr">
        <is>
          <t>TRANSPORTE HORIZONTAL COM CARRINHO DE MÃO, DE SACOS DE 30 KG (UNIDADE: KGXKM). AF_04/2026</t>
        </is>
      </c>
      <c r="C7697" s="330" t="inlineStr">
        <is>
          <t>KGXKM</t>
        </is>
      </c>
      <c r="D7697" s="330" t="n">
        <v>1.21</v>
      </c>
      <c r="E7697" s="330" t="n">
        <v>1.26</v>
      </c>
      <c r="F7697" s="330" t="inlineStr"/>
    </row>
    <row r="7698" ht="30" customHeight="1" s="496">
      <c r="A7698" s="330" t="n">
        <v>100201</v>
      </c>
      <c r="B7698" s="331" t="inlineStr">
        <is>
          <t>TRANSPORTE HORIZONTAL COM CARRINHO DE MÃO, DE SACOS DE 50 KG (UNIDADE: KGXKM). AF_04/2026</t>
        </is>
      </c>
      <c r="C7698" s="330" t="inlineStr">
        <is>
          <t>KGXKM</t>
        </is>
      </c>
      <c r="D7698" s="330" t="n">
        <v>1.03</v>
      </c>
      <c r="E7698" s="330" t="n">
        <v>1.08</v>
      </c>
      <c r="F7698" s="330" t="inlineStr"/>
    </row>
    <row r="7699" ht="45" customHeight="1" s="496">
      <c r="A7699" s="330" t="n">
        <v>100211</v>
      </c>
      <c r="B7699" s="331" t="inlineStr">
        <is>
          <t>TRANSPORTE HORIZONTAL COM CARRINHO MANUAL RACIONAL, DE BLOCOS CERÂMICOS FURADOS NA HORIZONTAL DE 9X19X19CM (UNIDADE: BLOCOXKM). AF_04/2026</t>
        </is>
      </c>
      <c r="C7699" s="330" t="inlineStr">
        <is>
          <t>UNXKM</t>
        </is>
      </c>
      <c r="D7699" s="330" t="n">
        <v>8.91</v>
      </c>
      <c r="E7699" s="330" t="n">
        <v>9.32</v>
      </c>
      <c r="F7699" s="330" t="inlineStr"/>
    </row>
    <row r="7700" ht="45" customHeight="1" s="496">
      <c r="A7700" s="330" t="n">
        <v>100210</v>
      </c>
      <c r="B7700" s="331" t="inlineStr">
        <is>
          <t>TRANSPORTE HORIZONTAL COM CARRINHO MANUAL RACIONAL, DE BLOCOS VAZADOS DE CONCRETO OU CERÂMICO DE 19X19X39CM (UNIDADE: BLOCOXKM). AF_04/2026</t>
        </is>
      </c>
      <c r="C7700" s="330" t="inlineStr">
        <is>
          <t>UNXKM</t>
        </is>
      </c>
      <c r="D7700" s="330" t="n">
        <v>23.09</v>
      </c>
      <c r="E7700" s="330" t="n">
        <v>24.16</v>
      </c>
      <c r="F7700" s="330" t="inlineStr"/>
    </row>
    <row r="7701" ht="45" customHeight="1" s="496">
      <c r="A7701" s="330" t="n">
        <v>100216</v>
      </c>
      <c r="B7701" s="331" t="inlineStr">
        <is>
          <t>TRANSPORTE HORIZONTAL COM CARRINHO MINI PÁLETES, DE BLOCOS CERÂMICOS FURADOS NA HORIZONTAL DE 9X19X19CM (UNIDADE: BLOCOXKM). AF_04/2026</t>
        </is>
      </c>
      <c r="C7701" s="330" t="inlineStr">
        <is>
          <t>UNXKM</t>
        </is>
      </c>
      <c r="D7701" s="330" t="n">
        <v>1.25</v>
      </c>
      <c r="E7701" s="330" t="n">
        <v>1.31</v>
      </c>
      <c r="F7701" s="330" t="inlineStr"/>
    </row>
    <row r="7702" ht="45" customHeight="1" s="496">
      <c r="A7702" s="330" t="n">
        <v>100215</v>
      </c>
      <c r="B7702" s="331" t="inlineStr">
        <is>
          <t>TRANSPORTE HORIZONTAL COM CARRINHO MINI PÁLETES, DE BLOCOS CERÂMICOS FURADOS NA VERTICAL DE 19X19X39CM (UNIDADE: BLOCOXKM). AF_04/2026</t>
        </is>
      </c>
      <c r="C7702" s="330" t="inlineStr">
        <is>
          <t>UNXKM</t>
        </is>
      </c>
      <c r="D7702" s="330" t="n">
        <v>4.65</v>
      </c>
      <c r="E7702" s="330" t="n">
        <v>4.87</v>
      </c>
      <c r="F7702" s="330" t="inlineStr"/>
    </row>
    <row r="7703" ht="45" customHeight="1" s="496">
      <c r="A7703" s="330" t="n">
        <v>100214</v>
      </c>
      <c r="B7703" s="331" t="inlineStr">
        <is>
          <t>TRANSPORTE HORIZONTAL COM CARRINHO MINI PÁLETES, DE BLOCOS VAZADOS DE CONCRETO DE 19X19X39CM (UNIDADE: BLOCOXKM). AF_04/2026</t>
        </is>
      </c>
      <c r="C7703" s="330" t="inlineStr">
        <is>
          <t>UNXKM</t>
        </is>
      </c>
      <c r="D7703" s="330" t="n">
        <v>5.43</v>
      </c>
      <c r="E7703" s="330" t="n">
        <v>5.68</v>
      </c>
      <c r="F7703" s="330" t="inlineStr"/>
    </row>
    <row r="7704" ht="30" customHeight="1" s="496">
      <c r="A7704" s="330" t="n">
        <v>100223</v>
      </c>
      <c r="B7704" s="331" t="inlineStr">
        <is>
          <t>TRANSPORTE HORIZONTAL COM CARRINHO MINI PÁLETES, DE CAIXA COM REVESTIMENTO CERÂMICO (UNIDADE: M2XKM). AF_04/2026</t>
        </is>
      </c>
      <c r="C7704" s="330" t="inlineStr">
        <is>
          <t>M2XKM</t>
        </is>
      </c>
      <c r="D7704" s="330" t="n">
        <v>7.24</v>
      </c>
      <c r="E7704" s="330" t="n">
        <v>7.57</v>
      </c>
      <c r="F7704" s="330" t="inlineStr"/>
    </row>
    <row r="7705" ht="45" customHeight="1" s="496">
      <c r="A7705" s="330" t="n">
        <v>100280</v>
      </c>
      <c r="B7705" s="331" t="inlineStr">
        <is>
          <t>TRANSPORTE HORIZONTAL COM CARRINHO PLATAFORMA, DE BACIA SANITÁRIA, CAIXA ACOPLADA, TANQUE OU PIA (UNIDADE: UNIDXKM). AF_04/2026</t>
        </is>
      </c>
      <c r="C7705" s="330" t="inlineStr">
        <is>
          <t>UNXKM</t>
        </is>
      </c>
      <c r="D7705" s="330" t="n">
        <v>23.74</v>
      </c>
      <c r="E7705" s="330" t="n">
        <v>24.84</v>
      </c>
      <c r="F7705" s="330" t="inlineStr"/>
    </row>
    <row r="7706" ht="45" customHeight="1" s="496">
      <c r="A7706" s="330" t="n">
        <v>100270</v>
      </c>
      <c r="B7706" s="331" t="inlineStr">
        <is>
          <t>TRANSPORTE HORIZONTAL COM CARRINHO PLATAFORMA, DE BANCADA DE MÁRMORE OU GRANITO PARA COZINHA/LAVATÓRIO OU MÁRMORE SINTÉTICO COM CUBA INTEGRADA (UNIDADE: UNIDXKM). AF_04/2026</t>
        </is>
      </c>
      <c r="C7706" s="330" t="inlineStr">
        <is>
          <t>UNXKM</t>
        </is>
      </c>
      <c r="D7706" s="330" t="n">
        <v>81</v>
      </c>
      <c r="E7706" s="330" t="n">
        <v>84.76000000000001</v>
      </c>
      <c r="F7706" s="330" t="inlineStr"/>
    </row>
    <row r="7707" ht="30" customHeight="1" s="496">
      <c r="A7707" s="330" t="n">
        <v>100286</v>
      </c>
      <c r="B7707" s="331" t="inlineStr">
        <is>
          <t>TRANSPORTE HORIZONTAL COM CARRINHO PLATAFORMA, DE BARRAMENTO BLINDADO (UNIDADE: MXKM). AF_04/2026</t>
        </is>
      </c>
      <c r="C7707" s="330" t="inlineStr">
        <is>
          <t>MXKM</t>
        </is>
      </c>
      <c r="D7707" s="330" t="n">
        <v>35.47</v>
      </c>
      <c r="E7707" s="330" t="n">
        <v>37.11</v>
      </c>
      <c r="F7707" s="330" t="inlineStr"/>
    </row>
    <row r="7708" ht="45" customHeight="1" s="496">
      <c r="A7708" s="330" t="n">
        <v>100213</v>
      </c>
      <c r="B7708" s="331" t="inlineStr">
        <is>
          <t>TRANSPORTE HORIZONTAL COM CARRINHO PLATAFORMA, DE BLOCOS CERÂMICOS FURADOS NA HORIZONTAL DE 9X19X19CM (UNIDADE: BLOCOXKM). AF_04/2026</t>
        </is>
      </c>
      <c r="C7708" s="330" t="inlineStr">
        <is>
          <t>UNXKM</t>
        </is>
      </c>
      <c r="D7708" s="330" t="n">
        <v>3.53</v>
      </c>
      <c r="E7708" s="330" t="n">
        <v>3.7</v>
      </c>
      <c r="F7708" s="330" t="inlineStr"/>
    </row>
    <row r="7709" ht="45" customHeight="1" s="496">
      <c r="A7709" s="330" t="n">
        <v>100212</v>
      </c>
      <c r="B7709" s="331" t="inlineStr">
        <is>
          <t>TRANSPORTE HORIZONTAL COM CARRINHO PLATAFORMA, DE BLOCOS VAZADOS DE CONCRETO OU CERÂMICO DE 19X19X39CM (UNIDADE: BLOCOXKM). AF_04/2026</t>
        </is>
      </c>
      <c r="C7709" s="330" t="inlineStr">
        <is>
          <t>UNXKM</t>
        </is>
      </c>
      <c r="D7709" s="330" t="n">
        <v>9.84</v>
      </c>
      <c r="E7709" s="330" t="n">
        <v>10.29</v>
      </c>
      <c r="F7709" s="330" t="inlineStr"/>
    </row>
    <row r="7710" ht="30" customHeight="1" s="496">
      <c r="A7710" s="330" t="n">
        <v>100222</v>
      </c>
      <c r="B7710" s="331" t="inlineStr">
        <is>
          <t>TRANSPORTE HORIZONTAL COM CARRINHO PLATAFORMA, DE CAIXA COM REVESTIMENTO CERÂMICO (UNIDADE: M2XKM). AF_04/2026</t>
        </is>
      </c>
      <c r="C7710" s="330" t="inlineStr">
        <is>
          <t>M2XKM</t>
        </is>
      </c>
      <c r="D7710" s="330" t="n">
        <v>15.48</v>
      </c>
      <c r="E7710" s="330" t="n">
        <v>16.2</v>
      </c>
      <c r="F7710" s="330" t="inlineStr"/>
    </row>
    <row r="7711" ht="30" customHeight="1" s="496">
      <c r="A7711" s="330" t="n">
        <v>100226</v>
      </c>
      <c r="B7711" s="331" t="inlineStr">
        <is>
          <t>TRANSPORTE HORIZONTAL COM CARRINHO PLATAFORMA, DE LATA DE 18 LITROS (UNIDADE: LXKM). AF_04/2026</t>
        </is>
      </c>
      <c r="C7711" s="330" t="inlineStr">
        <is>
          <t>LXKM</t>
        </is>
      </c>
      <c r="D7711" s="330" t="n">
        <v>0.89</v>
      </c>
      <c r="E7711" s="330" t="n">
        <v>0.93</v>
      </c>
      <c r="F7711" s="330" t="inlineStr"/>
    </row>
    <row r="7712" ht="30" customHeight="1" s="496">
      <c r="A7712" s="330" t="n">
        <v>100200</v>
      </c>
      <c r="B7712" s="331" t="inlineStr">
        <is>
          <t>TRANSPORTE HORIZONTAL COM CARRINHO PLATAFORMA, DE SACOS DE 20 KG (UNIDADE: KGXKM). AF_04/2026</t>
        </is>
      </c>
      <c r="C7712" s="330" t="inlineStr">
        <is>
          <t>KGXKM</t>
        </is>
      </c>
      <c r="D7712" s="330" t="n">
        <v>0.52</v>
      </c>
      <c r="E7712" s="330" t="n">
        <v>0.54</v>
      </c>
      <c r="F7712" s="330" t="inlineStr"/>
    </row>
    <row r="7713" ht="30" customHeight="1" s="496">
      <c r="A7713" s="330" t="n">
        <v>100199</v>
      </c>
      <c r="B7713" s="331" t="inlineStr">
        <is>
          <t>TRANSPORTE HORIZONTAL COM CARRINHO PLATAFORMA, DE SACOS DE 30 KG (UNIDADE: KGXKM). AF_04/2026</t>
        </is>
      </c>
      <c r="C7713" s="330" t="inlineStr">
        <is>
          <t>KGXKM</t>
        </is>
      </c>
      <c r="D7713" s="330" t="n">
        <v>0.42</v>
      </c>
      <c r="E7713" s="330" t="n">
        <v>0.44</v>
      </c>
      <c r="F7713" s="330" t="inlineStr"/>
    </row>
    <row r="7714" ht="30" customHeight="1" s="496">
      <c r="A7714" s="330" t="n">
        <v>100198</v>
      </c>
      <c r="B7714" s="331" t="inlineStr">
        <is>
          <t>TRANSPORTE HORIZONTAL COM CARRINHO PLATAFORMA, DE SACOS DE 50 KG (UNIDADE: KGXKM). AF_04/2026</t>
        </is>
      </c>
      <c r="C7714" s="330" t="inlineStr">
        <is>
          <t>KGXKM</t>
        </is>
      </c>
      <c r="D7714" s="330" t="n">
        <v>0.35</v>
      </c>
      <c r="E7714" s="330" t="n">
        <v>0.37</v>
      </c>
      <c r="F7714" s="330" t="inlineStr"/>
    </row>
    <row r="7715" ht="30" customHeight="1" s="496">
      <c r="A7715" s="330" t="n">
        <v>100283</v>
      </c>
      <c r="B7715" s="331" t="inlineStr">
        <is>
          <t>TRANSPORTE HORIZONTAL COM CARRINHO PLATAFORMA, DE TELHA DE CONCRETO OU CERÂMICA (UNIDADE: M2XKM). AF_04/2026</t>
        </is>
      </c>
      <c r="C7715" s="330" t="inlineStr">
        <is>
          <t>M2XKM</t>
        </is>
      </c>
      <c r="D7715" s="330" t="n">
        <v>28.39</v>
      </c>
      <c r="E7715" s="330" t="n">
        <v>29.7</v>
      </c>
      <c r="F7715" s="330" t="inlineStr"/>
    </row>
    <row r="7716" ht="30" customHeight="1" s="496">
      <c r="A7716" s="330" t="n">
        <v>106811</v>
      </c>
      <c r="B7716" s="331" t="inlineStr">
        <is>
          <t>TRANSPORTE HORIZONTAL COM CARRINHO PÁLETES, 50 M, DE BLOCOS CERÂMICOS FURADOS NA HORIZONTAL DE 9X19X19CM. AF_04/2026</t>
        </is>
      </c>
      <c r="C7716" s="330" t="inlineStr">
        <is>
          <t>UNXKM</t>
        </is>
      </c>
      <c r="D7716" s="330" t="n">
        <v>1.74</v>
      </c>
      <c r="E7716" s="330" t="n">
        <v>1.82</v>
      </c>
      <c r="F7716" s="330" t="inlineStr"/>
    </row>
    <row r="7717" ht="30" customHeight="1" s="496">
      <c r="A7717" s="330" t="n">
        <v>106810</v>
      </c>
      <c r="B7717" s="331" t="inlineStr">
        <is>
          <t>TRANSPORTE HORIZONTAL COM CARRINHO PÁLETES, 50 M, DE BLOCOS CERÂMICOS FURADOS NA VERTICAL DE 19X19X39CM. AF_04/2026</t>
        </is>
      </c>
      <c r="C7717" s="330" t="inlineStr">
        <is>
          <t>UNXKM</t>
        </is>
      </c>
      <c r="D7717" s="330" t="n">
        <v>7.45</v>
      </c>
      <c r="E7717" s="330" t="n">
        <v>7.8</v>
      </c>
      <c r="F7717" s="330" t="inlineStr"/>
    </row>
    <row r="7718" ht="30" customHeight="1" s="496">
      <c r="A7718" s="330" t="n">
        <v>106809</v>
      </c>
      <c r="B7718" s="331" t="inlineStr">
        <is>
          <t>TRANSPORTE HORIZONTAL COM CARRINHO PÁLETES, 50 M, DE BLOCOS VAZADOS DE CONCRETO DE 19X19X39CM. AF_04/2026</t>
        </is>
      </c>
      <c r="C7718" s="330" t="inlineStr">
        <is>
          <t>UNXKM</t>
        </is>
      </c>
      <c r="D7718" s="330" t="n">
        <v>8.029999999999999</v>
      </c>
      <c r="E7718" s="330" t="n">
        <v>8.4</v>
      </c>
      <c r="F7718" s="330" t="inlineStr"/>
    </row>
    <row r="7719" ht="30" customHeight="1" s="496">
      <c r="A7719" s="330" t="n">
        <v>106812</v>
      </c>
      <c r="B7719" s="331" t="inlineStr">
        <is>
          <t>TRANSPORTE HORIZONTAL COM CARRINHO PÁLETES, 50 M, DE CAIXA COM REVESTIMENTO CERÂMICO. AF_04/2026</t>
        </is>
      </c>
      <c r="C7719" s="330" t="inlineStr">
        <is>
          <t>M2XKM</t>
        </is>
      </c>
      <c r="D7719" s="330" t="n">
        <v>7.73</v>
      </c>
      <c r="E7719" s="330" t="n">
        <v>8.09</v>
      </c>
      <c r="F7719" s="330" t="inlineStr"/>
    </row>
    <row r="7720" ht="30" customHeight="1" s="496">
      <c r="A7720" s="330" t="n">
        <v>100227</v>
      </c>
      <c r="B7720" s="331" t="inlineStr">
        <is>
          <t>TRANSPORTE HORIZONTAL COM CARRINHO RACIONAL, DE LATA DE 18 LITROS (UNIDADE: LXKM). AF_04/2026</t>
        </is>
      </c>
      <c r="C7720" s="330" t="inlineStr">
        <is>
          <t>LXKM</t>
        </is>
      </c>
      <c r="D7720" s="330" t="n">
        <v>1.31</v>
      </c>
      <c r="E7720" s="330" t="n">
        <v>1.37</v>
      </c>
      <c r="F7720" s="330" t="inlineStr"/>
    </row>
    <row r="7721" ht="30" customHeight="1" s="496">
      <c r="A7721" s="330" t="n">
        <v>100205</v>
      </c>
      <c r="B7721" s="331" t="inlineStr">
        <is>
          <t>TRANSPORTE HORIZONTAL COM JERICA DE 60 L, DE MASSA/ GRANEL (UNIDADE: M3XKM). AF_04/2026</t>
        </is>
      </c>
      <c r="C7721" s="330" t="inlineStr">
        <is>
          <t>M3XKM</t>
        </is>
      </c>
      <c r="D7721" s="330" t="n">
        <v>1893.24</v>
      </c>
      <c r="E7721" s="330" t="n">
        <v>1980.99</v>
      </c>
      <c r="F7721" s="330" t="inlineStr"/>
    </row>
    <row r="7722" ht="30" customHeight="1" s="496">
      <c r="A7722" s="330" t="n">
        <v>100206</v>
      </c>
      <c r="B7722" s="331" t="inlineStr">
        <is>
          <t>TRANSPORTE HORIZONTAL COM JERICA DE 90 L, DE MASSA/ GRANEL (UNIDADE: M3XKM). AF_04/2026</t>
        </is>
      </c>
      <c r="C7722" s="330" t="inlineStr">
        <is>
          <t>M3XKM</t>
        </is>
      </c>
      <c r="D7722" s="330" t="n">
        <v>1370.79</v>
      </c>
      <c r="E7722" s="330" t="n">
        <v>1434.32</v>
      </c>
      <c r="F7722" s="330" t="inlineStr"/>
    </row>
    <row r="7723" ht="45" customHeight="1" s="496">
      <c r="A7723" s="330" t="n">
        <v>100281</v>
      </c>
      <c r="B7723" s="331" t="inlineStr">
        <is>
          <t>TRANSPORTE HORIZONTAL COM MANIPULADOR TELESCÓPICO, DE BACIA SANITÁRIA, CAIXA ACOPLADA, TANQUE OU PIA (UNIDADE: UNIDXKM). AF_04/2026</t>
        </is>
      </c>
      <c r="C7723" s="330" t="inlineStr">
        <is>
          <t>UNXKM</t>
        </is>
      </c>
      <c r="D7723" s="330" t="n">
        <v>17.1</v>
      </c>
      <c r="E7723" s="330" t="n">
        <v>17.53</v>
      </c>
      <c r="F7723" s="330" t="inlineStr"/>
    </row>
    <row r="7724" ht="45" customHeight="1" s="496">
      <c r="A7724" s="330" t="n">
        <v>100219</v>
      </c>
      <c r="B7724" s="331" t="inlineStr">
        <is>
          <t>TRANSPORTE HORIZONTAL COM MANIPULADOR TELESCÓPICO, DE BLOCOS CERÂMICOS FURADOS NA HORIZONTAL DE 9X19X19CM (UNIDADE: BLOCOXKM). AF_04/2026</t>
        </is>
      </c>
      <c r="C7724" s="330" t="inlineStr">
        <is>
          <t>UNXKM</t>
        </is>
      </c>
      <c r="D7724" s="330" t="n">
        <v>1.32</v>
      </c>
      <c r="E7724" s="330" t="n">
        <v>1.34</v>
      </c>
      <c r="F7724" s="330" t="inlineStr"/>
    </row>
    <row r="7725" ht="45" customHeight="1" s="496">
      <c r="A7725" s="330" t="n">
        <v>100218</v>
      </c>
      <c r="B7725" s="331" t="inlineStr">
        <is>
          <t>TRANSPORTE HORIZONTAL COM MANIPULADOR TELESCÓPICO, DE BLOCOS CERÂMICOS FURADOS NA VERTICAL DE 19X19X39CM (UNIDADE: BLOCOXKM). AF_04/2026</t>
        </is>
      </c>
      <c r="C7725" s="330" t="inlineStr">
        <is>
          <t>UNXKM</t>
        </is>
      </c>
      <c r="D7725" s="330" t="n">
        <v>5.81</v>
      </c>
      <c r="E7725" s="330" t="n">
        <v>5.96</v>
      </c>
      <c r="F7725" s="330" t="inlineStr"/>
    </row>
    <row r="7726" ht="45" customHeight="1" s="496">
      <c r="A7726" s="330" t="n">
        <v>100217</v>
      </c>
      <c r="B7726" s="331" t="inlineStr">
        <is>
          <t>TRANSPORTE HORIZONTAL COM MANIPULADOR TELESCÓPICO, DE BLOCOS VAZADOS DE CONCRETO DE 19X19X39CM (UNIDADE: BLOCOXKM). AF_04/2026</t>
        </is>
      </c>
      <c r="C7726" s="330" t="inlineStr">
        <is>
          <t>UNXKM</t>
        </is>
      </c>
      <c r="D7726" s="330" t="n">
        <v>8.48</v>
      </c>
      <c r="E7726" s="330" t="n">
        <v>8.699999999999999</v>
      </c>
      <c r="F7726" s="330" t="inlineStr"/>
    </row>
    <row r="7727" ht="30" customHeight="1" s="496">
      <c r="A7727" s="330" t="n">
        <v>100224</v>
      </c>
      <c r="B7727" s="331" t="inlineStr">
        <is>
          <t>TRANSPORTE HORIZONTAL COM MANIPULADOR TELESCÓPICO, DE CAIXA COM REVESTIMENTO CERÂMICO (UNIDADE: M2XKM). AF_04/2026</t>
        </is>
      </c>
      <c r="C7727" s="330" t="inlineStr">
        <is>
          <t>M2XKM</t>
        </is>
      </c>
      <c r="D7727" s="330" t="n">
        <v>8.48</v>
      </c>
      <c r="E7727" s="330" t="n">
        <v>8.699999999999999</v>
      </c>
      <c r="F7727" s="330" t="inlineStr"/>
    </row>
    <row r="7728" ht="30" customHeight="1" s="496">
      <c r="A7728" s="330" t="n">
        <v>100228</v>
      </c>
      <c r="B7728" s="331" t="inlineStr">
        <is>
          <t>TRANSPORTE HORIZONTAL COM MANIPULADOR TELESCÓPICO, DE LATA DE 18 LITROS (UNIDADE: LXKM). AF_04/2026</t>
        </is>
      </c>
      <c r="C7728" s="330" t="inlineStr">
        <is>
          <t>LXKM</t>
        </is>
      </c>
      <c r="D7728" s="330" t="n">
        <v>0.83</v>
      </c>
      <c r="E7728" s="330" t="n">
        <v>0.85</v>
      </c>
      <c r="F7728" s="330" t="inlineStr"/>
    </row>
    <row r="7729" ht="30" customHeight="1" s="496">
      <c r="A7729" s="330" t="n">
        <v>100204</v>
      </c>
      <c r="B7729" s="331" t="inlineStr">
        <is>
          <t>TRANSPORTE HORIZONTAL COM MANIPULADOR TELESCÓPICO, DE PÁLETE DE SACOS (UNIDADE: KGXKM). AF_04/2026</t>
        </is>
      </c>
      <c r="C7729" s="330" t="inlineStr">
        <is>
          <t>KGXKM</t>
        </is>
      </c>
      <c r="D7729" s="330" t="n">
        <v>0.29</v>
      </c>
      <c r="E7729" s="330" t="n">
        <v>0.3</v>
      </c>
      <c r="F7729" s="330" t="inlineStr"/>
    </row>
    <row r="7730" ht="30" customHeight="1" s="496">
      <c r="A7730" s="330" t="n">
        <v>100284</v>
      </c>
      <c r="B7730" s="331" t="inlineStr">
        <is>
          <t>TRANSPORTE HORIZONTAL COM MANIPULADOR TELESCÓPICO, DE TELHA DE CONCRETO OU CERÂMICA (UNIDADE: M2XKM). AF_04/2026</t>
        </is>
      </c>
      <c r="C7730" s="330" t="inlineStr">
        <is>
          <t>M2XKM</t>
        </is>
      </c>
      <c r="D7730" s="330" t="n">
        <v>43.26</v>
      </c>
      <c r="E7730" s="330" t="n">
        <v>44.36</v>
      </c>
      <c r="F7730" s="330" t="inlineStr"/>
    </row>
    <row r="7731" ht="45" customHeight="1" s="496">
      <c r="A7731" s="330" t="n">
        <v>100277</v>
      </c>
      <c r="B7731" s="331" t="inlineStr">
        <is>
          <t>TRANSPORTE HORIZONTAL COM MANIPULADOR TELESCÓPICO, DE TELHAS TERMOACÚSTICAS, FIBROCIMENTO, AÇO ZINCADO, FIBROCIMENTO ESTRUTURAL, CANALETE 90 OU KALHETÃO (UNIDADE: M2XKM). AF_04/2026</t>
        </is>
      </c>
      <c r="C7731" s="330" t="inlineStr">
        <is>
          <t>M2XKM</t>
        </is>
      </c>
      <c r="D7731" s="330" t="n">
        <v>8.789999999999999</v>
      </c>
      <c r="E7731" s="330" t="n">
        <v>9.01</v>
      </c>
      <c r="F7731" s="330" t="inlineStr"/>
    </row>
    <row r="7732" ht="30" customHeight="1" s="496">
      <c r="A7732" s="330" t="n">
        <v>100278</v>
      </c>
      <c r="B7732" s="331" t="inlineStr">
        <is>
          <t>TRANSPORTE HORIZONTAL MANUAL, DE BACIA SANITÁRIA, CAIXA ACOPLADA, TANQUE OU PIA (UNIDADE: UNIDXKM). AF_04/2026</t>
        </is>
      </c>
      <c r="C7732" s="330" t="inlineStr">
        <is>
          <t>UNXKM</t>
        </is>
      </c>
      <c r="D7732" s="330" t="n">
        <v>51.98</v>
      </c>
      <c r="E7732" s="330" t="n">
        <v>54.39</v>
      </c>
      <c r="F7732" s="330" t="inlineStr"/>
    </row>
    <row r="7733" ht="45" customHeight="1" s="496">
      <c r="A7733" s="330" t="n">
        <v>100268</v>
      </c>
      <c r="B7733" s="331" t="inlineStr">
        <is>
          <t>TRANSPORTE HORIZONTAL MANUAL, DE BANCADA DE MÁRMORE OU GRANITO PARA COZINHA/LAVATÓRIO OU MÁRMORE SINTÉTICO COM CUBA INTEGRADA (UNIDADE: UNIDXKM). AF_04/2026</t>
        </is>
      </c>
      <c r="C7733" s="330" t="inlineStr">
        <is>
          <t>UNXKM</t>
        </is>
      </c>
      <c r="D7733" s="330" t="n">
        <v>108.62</v>
      </c>
      <c r="E7733" s="330" t="n">
        <v>113.66</v>
      </c>
      <c r="F7733" s="330" t="inlineStr"/>
    </row>
    <row r="7734" ht="30" customHeight="1" s="496">
      <c r="A7734" s="330" t="n">
        <v>100285</v>
      </c>
      <c r="B7734" s="331" t="inlineStr">
        <is>
          <t>TRANSPORTE HORIZONTAL MANUAL, DE BARRAMENTO BLINDADO (UNIDADE: MXKM). AF_04/2026</t>
        </is>
      </c>
      <c r="C7734" s="330" t="inlineStr">
        <is>
          <t>MXKM</t>
        </is>
      </c>
      <c r="D7734" s="330" t="n">
        <v>54.6</v>
      </c>
      <c r="E7734" s="330" t="n">
        <v>57.13</v>
      </c>
      <c r="F7734" s="330" t="inlineStr"/>
    </row>
    <row r="7735" ht="30" customHeight="1" s="496">
      <c r="A7735" s="330" t="n">
        <v>100209</v>
      </c>
      <c r="B7735" s="331" t="inlineStr">
        <is>
          <t>TRANSPORTE HORIZONTAL MANUAL, DE BLOCOS CERÂMICOS FURADOS NA HORIZONTAL DE 9X19X19CM (UNIDADE: BLOCOXKM). AF_04/2026</t>
        </is>
      </c>
      <c r="C7735" s="330" t="inlineStr">
        <is>
          <t>UNXKM</t>
        </is>
      </c>
      <c r="D7735" s="330" t="n">
        <v>12.6</v>
      </c>
      <c r="E7735" s="330" t="n">
        <v>13.19</v>
      </c>
      <c r="F7735" s="330" t="inlineStr"/>
    </row>
    <row r="7736" ht="30" customHeight="1" s="496">
      <c r="A7736" s="330" t="n">
        <v>100208</v>
      </c>
      <c r="B7736" s="331" t="inlineStr">
        <is>
          <t>TRANSPORTE HORIZONTAL MANUAL, DE BLOCOS VAZADOS DE CONCRETO OU CERÂMICO DE 19X19X39CM (UNIDADE: BLOCOXKM). AF_04/2026</t>
        </is>
      </c>
      <c r="C7736" s="330" t="inlineStr">
        <is>
          <t>UNXKM</t>
        </is>
      </c>
      <c r="D7736" s="330" t="n">
        <v>25.21</v>
      </c>
      <c r="E7736" s="330" t="n">
        <v>26.38</v>
      </c>
      <c r="F7736" s="330" t="inlineStr"/>
    </row>
    <row r="7737" ht="30" customHeight="1" s="496">
      <c r="A7737" s="330" t="n">
        <v>100256</v>
      </c>
      <c r="B7737" s="331" t="inlineStr">
        <is>
          <t>TRANSPORTE HORIZONTAL MANUAL, DE CAIBROS DE MADEIRA COM SEÇÃO TRANSVERSAL DE 7,5 X 6 CM E 6 X 8 CM (UNIDADE: MXKM). AF_04/2026</t>
        </is>
      </c>
      <c r="C7737" s="330" t="inlineStr">
        <is>
          <t>MXKM</t>
        </is>
      </c>
      <c r="D7737" s="330" t="n">
        <v>11.55</v>
      </c>
      <c r="E7737" s="330" t="n">
        <v>12.08</v>
      </c>
      <c r="F7737" s="330" t="inlineStr"/>
    </row>
    <row r="7738" ht="30" customHeight="1" s="496">
      <c r="A7738" s="330" t="n">
        <v>100220</v>
      </c>
      <c r="B7738" s="331" t="inlineStr">
        <is>
          <t>TRANSPORTE HORIZONTAL MANUAL, DE CAIXA COM REVESTIMENTO CERÂMICO (UNIDADE: M2XKM). AF_04/2026</t>
        </is>
      </c>
      <c r="C7738" s="330" t="inlineStr">
        <is>
          <t>M2XKM</t>
        </is>
      </c>
      <c r="D7738" s="330" t="n">
        <v>36.2</v>
      </c>
      <c r="E7738" s="330" t="n">
        <v>37.88</v>
      </c>
      <c r="F7738" s="330" t="inlineStr"/>
    </row>
    <row r="7739" ht="30" customHeight="1" s="496">
      <c r="A7739" s="330" t="n">
        <v>100287</v>
      </c>
      <c r="B7739" s="331" t="inlineStr">
        <is>
          <t>TRANSPORTE HORIZONTAL MANUAL, DE CALHA QUADRADA NÚMERO 24 - CORTE 33 (UNIDADE: MXKM). AF_04/2026</t>
        </is>
      </c>
      <c r="C7739" s="330" t="inlineStr">
        <is>
          <t>MXKM</t>
        </is>
      </c>
      <c r="D7739" s="330" t="n">
        <v>17.07</v>
      </c>
      <c r="E7739" s="330" t="n">
        <v>17.86</v>
      </c>
      <c r="F7739" s="330" t="inlineStr"/>
    </row>
    <row r="7740" ht="30" customHeight="1" s="496">
      <c r="A7740" s="330" t="n">
        <v>100274</v>
      </c>
      <c r="B7740" s="331" t="inlineStr">
        <is>
          <t>TRANSPORTE HORIZONTAL MANUAL, DE COMPENSADO DE MADEIRA (UNIDADE: M2XKM). AF_04/2026</t>
        </is>
      </c>
      <c r="C7740" s="330" t="inlineStr">
        <is>
          <t>M2XKM</t>
        </is>
      </c>
      <c r="D7740" s="330" t="n">
        <v>35.93</v>
      </c>
      <c r="E7740" s="330" t="n">
        <v>37.59</v>
      </c>
      <c r="F7740" s="330" t="inlineStr"/>
    </row>
    <row r="7741" ht="30" customHeight="1" s="496">
      <c r="A7741" s="330" t="n">
        <v>100264</v>
      </c>
      <c r="B7741" s="331" t="inlineStr">
        <is>
          <t>TRANSPORTE HORIZONTAL MANUAL, DE JANELA (UNIDADE: M2XKM). AF_04/2026</t>
        </is>
      </c>
      <c r="C7741" s="330" t="inlineStr">
        <is>
          <t>M2XKM</t>
        </is>
      </c>
      <c r="D7741" s="330" t="n">
        <v>51.08</v>
      </c>
      <c r="E7741" s="330" t="n">
        <v>53.44</v>
      </c>
      <c r="F7741" s="330" t="inlineStr"/>
    </row>
    <row r="7742" ht="30" customHeight="1" s="496">
      <c r="A7742" s="330" t="n">
        <v>100225</v>
      </c>
      <c r="B7742" s="331" t="inlineStr">
        <is>
          <t>TRANSPORTE HORIZONTAL MANUAL, DE LATA DE 18 LITROS (UNIDADE: LXKM). AF_04/2026</t>
        </is>
      </c>
      <c r="C7742" s="330" t="inlineStr">
        <is>
          <t>LXKM</t>
        </is>
      </c>
      <c r="D7742" s="330" t="n">
        <v>2.84</v>
      </c>
      <c r="E7742" s="330" t="n">
        <v>2.97</v>
      </c>
      <c r="F7742" s="330" t="inlineStr"/>
    </row>
    <row r="7743" ht="30" customHeight="1" s="496">
      <c r="A7743" s="330" t="n">
        <v>100266</v>
      </c>
      <c r="B7743" s="331" t="inlineStr">
        <is>
          <t>TRANSPORTE HORIZONTAL MANUAL, DE PORTA (UNIDADE: UNIDXKM). AF_04/2026</t>
        </is>
      </c>
      <c r="C7743" s="330" t="inlineStr">
        <is>
          <t>UNXKM</t>
        </is>
      </c>
      <c r="D7743" s="330" t="n">
        <v>108.62</v>
      </c>
      <c r="E7743" s="330" t="n">
        <v>113.66</v>
      </c>
      <c r="F7743" s="330" t="inlineStr"/>
    </row>
    <row r="7744" ht="30" customHeight="1" s="496">
      <c r="A7744" s="330" t="n">
        <v>100257</v>
      </c>
      <c r="B7744" s="331" t="inlineStr">
        <is>
          <t>TRANSPORTE HORIZONTAL MANUAL, DE RIPAS DE MADEIRA COM SEÇÃO TRANSVERSAL DE 1 X 5 CM E 2 X 5 CM (UNIDADE: MXKM). AF_04/2026</t>
        </is>
      </c>
      <c r="C7744" s="330" t="inlineStr">
        <is>
          <t>MXKM</t>
        </is>
      </c>
      <c r="D7744" s="330" t="n">
        <v>6.93</v>
      </c>
      <c r="E7744" s="330" t="n">
        <v>7.25</v>
      </c>
      <c r="F7744" s="330" t="inlineStr"/>
    </row>
    <row r="7745" ht="30" customHeight="1" s="496">
      <c r="A7745" s="330" t="n">
        <v>100197</v>
      </c>
      <c r="B7745" s="331" t="inlineStr">
        <is>
          <t>TRANSPORTE HORIZONTAL MANUAL, DE SACOS DE 20 KG (UNIDADE: KGXKM). AF_04/2026</t>
        </is>
      </c>
      <c r="C7745" s="330" t="inlineStr">
        <is>
          <t>KGXKM</t>
        </is>
      </c>
      <c r="D7745" s="330" t="n">
        <v>2.56</v>
      </c>
      <c r="E7745" s="330" t="n">
        <v>2.67</v>
      </c>
      <c r="F7745" s="330" t="inlineStr"/>
    </row>
    <row r="7746" ht="30" customHeight="1" s="496">
      <c r="A7746" s="330" t="n">
        <v>100196</v>
      </c>
      <c r="B7746" s="331" t="inlineStr">
        <is>
          <t>TRANSPORTE HORIZONTAL MANUAL, DE SACOS DE 30 KG (UNIDADE: KGXKM). AF_04/2026</t>
        </is>
      </c>
      <c r="C7746" s="330" t="inlineStr">
        <is>
          <t>KGXKM</t>
        </is>
      </c>
      <c r="D7746" s="330" t="n">
        <v>1.7</v>
      </c>
      <c r="E7746" s="330" t="n">
        <v>1.78</v>
      </c>
      <c r="F7746" s="330" t="inlineStr"/>
    </row>
    <row r="7747" ht="30" customHeight="1" s="496">
      <c r="A7747" s="330" t="n">
        <v>100195</v>
      </c>
      <c r="B7747" s="331" t="inlineStr">
        <is>
          <t>TRANSPORTE HORIZONTAL MANUAL, DE SACOS DE 50 KG (UNIDADE: KGXKM). AF_04/2026</t>
        </is>
      </c>
      <c r="C7747" s="330" t="inlineStr">
        <is>
          <t>KGXKM</t>
        </is>
      </c>
      <c r="D7747" s="330" t="n">
        <v>1.02</v>
      </c>
      <c r="E7747" s="330" t="n">
        <v>1.07</v>
      </c>
      <c r="F7747" s="330" t="inlineStr"/>
    </row>
    <row r="7748" ht="30" customHeight="1" s="496">
      <c r="A7748" s="330" t="n">
        <v>100273</v>
      </c>
      <c r="B7748" s="331" t="inlineStr">
        <is>
          <t>TRANSPORTE HORIZONTAL MANUAL, DE TELA DE AÇO (UNIDADE: KGXKM). AF_04/2026</t>
        </is>
      </c>
      <c r="C7748" s="330" t="inlineStr">
        <is>
          <t>KGXKM</t>
        </is>
      </c>
      <c r="D7748" s="330" t="n">
        <v>4.24</v>
      </c>
      <c r="E7748" s="330" t="n">
        <v>4.44</v>
      </c>
      <c r="F7748" s="330" t="inlineStr"/>
    </row>
    <row r="7749" ht="30" customHeight="1" s="496">
      <c r="A7749" s="330" t="n">
        <v>100282</v>
      </c>
      <c r="B7749" s="331" t="inlineStr">
        <is>
          <t>TRANSPORTE HORIZONTAL MANUAL, DE TELHA DE CONCRETO OU CERÂMICA (UNIDADE: M2XKM). AF_04/2026</t>
        </is>
      </c>
      <c r="C7749" s="330" t="inlineStr">
        <is>
          <t>M2XKM</t>
        </is>
      </c>
      <c r="D7749" s="330" t="n">
        <v>173.91</v>
      </c>
      <c r="E7749" s="330" t="n">
        <v>181.97</v>
      </c>
      <c r="F7749" s="330" t="inlineStr"/>
    </row>
    <row r="7750" ht="45" customHeight="1" s="496">
      <c r="A7750" s="330" t="n">
        <v>100276</v>
      </c>
      <c r="B7750" s="331" t="inlineStr">
        <is>
          <t>TRANSPORTE HORIZONTAL MANUAL, DE TELHA DE FIBROCIMENTO OU TELHA ESTRUTURAL DE FIBROCIMENTO, CANALETE 90 OU KALHETÃO (UNIDADE: M2XKM). AF_04/2026</t>
        </is>
      </c>
      <c r="C7750" s="330" t="inlineStr">
        <is>
          <t>M2XKM</t>
        </is>
      </c>
      <c r="D7750" s="330" t="n">
        <v>41.82</v>
      </c>
      <c r="E7750" s="330" t="n">
        <v>43.76</v>
      </c>
      <c r="F7750" s="330" t="inlineStr"/>
    </row>
    <row r="7751" ht="30" customHeight="1" s="496">
      <c r="A7751" s="330" t="n">
        <v>100275</v>
      </c>
      <c r="B7751" s="331" t="inlineStr">
        <is>
          <t>TRANSPORTE HORIZONTAL MANUAL, DE TELHA TERMOACÚSTICA OU TELHA DE AÇO ZINCADO (UNIDADE: M2XKM). AF_04/2026</t>
        </is>
      </c>
      <c r="C7751" s="330" t="inlineStr">
        <is>
          <t>M2XKM</t>
        </is>
      </c>
      <c r="D7751" s="330" t="n">
        <v>23.05</v>
      </c>
      <c r="E7751" s="330" t="n">
        <v>24.12</v>
      </c>
      <c r="F7751" s="330" t="inlineStr"/>
    </row>
    <row r="7752" ht="45" customHeight="1" s="496">
      <c r="A7752" s="330" t="n">
        <v>100254</v>
      </c>
      <c r="B7752" s="331" t="inlineStr">
        <is>
          <t>TRANSPORTE HORIZONTAL MANUAL, DE TUBO DE AÇO CARBONO LEVE OU MÉDIO, PRETO OU GALVANIZADO, COM DIÂMETRO MAIOR QUE 125 MM E MENOR OU IGUAL A 150 MM (UNIDADE: MXKM). AF_04/2026</t>
        </is>
      </c>
      <c r="C7752" s="330" t="inlineStr">
        <is>
          <t>MXKM</t>
        </is>
      </c>
      <c r="D7752" s="330" t="n">
        <v>51.21</v>
      </c>
      <c r="E7752" s="330" t="n">
        <v>53.58</v>
      </c>
      <c r="F7752" s="330" t="inlineStr"/>
    </row>
    <row r="7753" ht="45" customHeight="1" s="496">
      <c r="A7753" s="330" t="n">
        <v>100250</v>
      </c>
      <c r="B7753" s="331" t="inlineStr">
        <is>
          <t>TRANSPORTE HORIZONTAL MANUAL, DE TUBO DE AÇO CARBONO LEVE OU MÉDIO, PRETO OU GALVANIZADO, COM DIÂMETRO MAIOR QUE 20 MM E MENOR OU IGUAL A 32 MM (UNIDADE: MXKM). AF_04/2026</t>
        </is>
      </c>
      <c r="C7753" s="330" t="inlineStr">
        <is>
          <t>MXKM</t>
        </is>
      </c>
      <c r="D7753" s="330" t="n">
        <v>5.77</v>
      </c>
      <c r="E7753" s="330" t="n">
        <v>6.04</v>
      </c>
      <c r="F7753" s="330" t="inlineStr"/>
    </row>
    <row r="7754" ht="45" customHeight="1" s="496">
      <c r="A7754" s="330" t="n">
        <v>100251</v>
      </c>
      <c r="B7754" s="331" t="inlineStr">
        <is>
          <t>TRANSPORTE HORIZONTAL MANUAL, DE TUBO DE AÇO CARBONO LEVE OU MÉDIO, PRETO OU GALVANIZADO, COM DIÂMETRO MAIOR QUE 32 MM E MENOR OU IGUAL A 65 MM (UNIDADE: MXKM). AF_04/2026</t>
        </is>
      </c>
      <c r="C7754" s="330" t="inlineStr">
        <is>
          <t>MXKM</t>
        </is>
      </c>
      <c r="D7754" s="330" t="n">
        <v>17.07</v>
      </c>
      <c r="E7754" s="330" t="n">
        <v>17.86</v>
      </c>
      <c r="F7754" s="330" t="inlineStr"/>
    </row>
    <row r="7755" ht="45" customHeight="1" s="496">
      <c r="A7755" s="330" t="n">
        <v>100252</v>
      </c>
      <c r="B7755" s="331" t="inlineStr">
        <is>
          <t>TRANSPORTE HORIZONTAL MANUAL, DE TUBO DE AÇO CARBONO LEVE OU MÉDIO, PRETO OU GALVANIZADO, COM DIÂMETRO MAIOR QUE 65 MM E MENOR OU IGUAL A 90 MM (UNIDADE: MXKM). AF_04/2026</t>
        </is>
      </c>
      <c r="C7755" s="330" t="inlineStr">
        <is>
          <t>MXKM</t>
        </is>
      </c>
      <c r="D7755" s="330" t="n">
        <v>25.6</v>
      </c>
      <c r="E7755" s="330" t="n">
        <v>26.79</v>
      </c>
      <c r="F7755" s="330" t="inlineStr"/>
    </row>
    <row r="7756" ht="45" customHeight="1" s="496">
      <c r="A7756" s="330" t="n">
        <v>100253</v>
      </c>
      <c r="B7756" s="331" t="inlineStr">
        <is>
          <t>TRANSPORTE HORIZONTAL MANUAL, DE TUBO DE AÇO CARBONO LEVE OU MÉDIO, PRETO OU GALVANIZADO, COM DIÂMETRO MAIOR QUE 90 MM E MENOR OU IGUAL A 125 MM (UNIDADE: MXKM). AF_04/2026</t>
        </is>
      </c>
      <c r="C7756" s="330" t="inlineStr">
        <is>
          <t>MXKM</t>
        </is>
      </c>
      <c r="D7756" s="330" t="n">
        <v>34.14</v>
      </c>
      <c r="E7756" s="330" t="n">
        <v>35.72</v>
      </c>
      <c r="F7756" s="330" t="inlineStr"/>
    </row>
    <row r="7757" ht="45" customHeight="1" s="496">
      <c r="A7757" s="330" t="n">
        <v>100249</v>
      </c>
      <c r="B7757" s="331" t="inlineStr">
        <is>
          <t>TRANSPORTE HORIZONTAL MANUAL, DE TUBO DE AÇO CARBONO LEVE OU MÉDIO, PRETO OU GALVANIZADO, COM DIÂMETRO MENOR OU IGUAL A 20 MM (UNIDADE: MXKM). AF_04/2026</t>
        </is>
      </c>
      <c r="C7757" s="330" t="inlineStr">
        <is>
          <t>MXKM</t>
        </is>
      </c>
      <c r="D7757" s="330" t="n">
        <v>3.46</v>
      </c>
      <c r="E7757" s="330" t="n">
        <v>3.62</v>
      </c>
      <c r="F7757" s="330" t="inlineStr"/>
    </row>
    <row r="7758" ht="45" customHeight="1" s="496">
      <c r="A7758" s="330" t="n">
        <v>100244</v>
      </c>
      <c r="B7758" s="331" t="inlineStr">
        <is>
          <t>TRANSPORTE HORIZONTAL MANUAL, DE TUBO DE COBRE - CLASSE E - COM DIÂMETRO MAIOR QUE 54 MM E MENOR OU IGUAL A 79 MM (UNIDADE: MXKM). AF_04/2026</t>
        </is>
      </c>
      <c r="C7758" s="330" t="inlineStr">
        <is>
          <t>MXKM</t>
        </is>
      </c>
      <c r="D7758" s="330" t="n">
        <v>5.19</v>
      </c>
      <c r="E7758" s="330" t="n">
        <v>5.43</v>
      </c>
      <c r="F7758" s="330" t="inlineStr"/>
    </row>
    <row r="7759" ht="45" customHeight="1" s="496">
      <c r="A7759" s="330" t="n">
        <v>100245</v>
      </c>
      <c r="B7759" s="331" t="inlineStr">
        <is>
          <t>TRANSPORTE HORIZONTAL MANUAL, DE TUBO DE COBRE - CLASSE E - COM DIÂMETRO MAIOR QUE 79 MM E MENOR OU IGUAL A 104 MM (UNIDADE: MXKM). AF_04/2026</t>
        </is>
      </c>
      <c r="C7759" s="330" t="inlineStr">
        <is>
          <t>MXKM</t>
        </is>
      </c>
      <c r="D7759" s="330" t="n">
        <v>10.39</v>
      </c>
      <c r="E7759" s="330" t="n">
        <v>10.87</v>
      </c>
      <c r="F7759" s="330" t="inlineStr"/>
    </row>
    <row r="7760" ht="30" customHeight="1" s="496">
      <c r="A7760" s="330" t="n">
        <v>100243</v>
      </c>
      <c r="B7760" s="331" t="inlineStr">
        <is>
          <t>TRANSPORTE HORIZONTAL MANUAL, DE TUBO DE COBRE - CLASSE E - COM DIÂMETRO MENOR OU IGUAL A 54 MM (UNIDADE: MXKM). AF_04/2026</t>
        </is>
      </c>
      <c r="C7760" s="330" t="inlineStr">
        <is>
          <t>MXKM</t>
        </is>
      </c>
      <c r="D7760" s="330" t="n">
        <v>4.15</v>
      </c>
      <c r="E7760" s="330" t="n">
        <v>4.35</v>
      </c>
      <c r="F7760" s="330" t="inlineStr"/>
    </row>
    <row r="7761" ht="45" customHeight="1" s="496">
      <c r="A7761" s="330" t="n">
        <v>100239</v>
      </c>
      <c r="B7761" s="331" t="inlineStr">
        <is>
          <t>TRANSPORTE HORIZONTAL MANUAL, DE TUBO DE CPVC COM DIÂMETRO MAIOR QUE 73 MM E MENOR OU IGUAL A 89 MM (UNIDADE: MXKM). AF_04/2026</t>
        </is>
      </c>
      <c r="C7761" s="330" t="inlineStr">
        <is>
          <t>MXKM</t>
        </is>
      </c>
      <c r="D7761" s="330" t="n">
        <v>8.66</v>
      </c>
      <c r="E7761" s="330" t="n">
        <v>9.06</v>
      </c>
      <c r="F7761" s="330" t="inlineStr"/>
    </row>
    <row r="7762" ht="30" customHeight="1" s="496">
      <c r="A7762" s="330" t="n">
        <v>100238</v>
      </c>
      <c r="B7762" s="331" t="inlineStr">
        <is>
          <t>TRANSPORTE HORIZONTAL MANUAL, DE TUBO DE CPVC COM DIÂMETRO MENOR OU IGUAL A 73 MM (UNIDADE: MXKM). AF_04/2026</t>
        </is>
      </c>
      <c r="C7762" s="330" t="inlineStr">
        <is>
          <t>MXKM</t>
        </is>
      </c>
      <c r="D7762" s="330" t="n">
        <v>6.93</v>
      </c>
      <c r="E7762" s="330" t="n">
        <v>7.25</v>
      </c>
      <c r="F7762" s="330" t="inlineStr"/>
    </row>
    <row r="7763" ht="45" customHeight="1" s="496">
      <c r="A7763" s="330" t="n">
        <v>100241</v>
      </c>
      <c r="B7763" s="331" t="inlineStr">
        <is>
          <t>TRANSPORTE HORIZONTAL MANUAL, DE TUBO DE PPR - PN12 OU PN25 - COM DIÂMETRO MAIOR QUE 50 MM E MENOR OU IGUAL A 75 MM (UNIDADE: MXKM). AF_04/2026</t>
        </is>
      </c>
      <c r="C7763" s="330" t="inlineStr">
        <is>
          <t>MXKM</t>
        </is>
      </c>
      <c r="D7763" s="330" t="n">
        <v>8.66</v>
      </c>
      <c r="E7763" s="330" t="n">
        <v>9.06</v>
      </c>
      <c r="F7763" s="330" t="inlineStr"/>
    </row>
    <row r="7764" ht="45" customHeight="1" s="496">
      <c r="A7764" s="330" t="n">
        <v>100242</v>
      </c>
      <c r="B7764" s="331" t="inlineStr">
        <is>
          <t>TRANSPORTE HORIZONTAL MANUAL, DE TUBO DE PPR - PN12 OU PN25 - COM DIÂMETRO MAIOR QUE 75 MM E MENOR OU IGUAL A 110 MM (UNIDADE: MXKM). AF_04/2026</t>
        </is>
      </c>
      <c r="C7764" s="330" t="inlineStr">
        <is>
          <t>MXKM</t>
        </is>
      </c>
      <c r="D7764" s="330" t="n">
        <v>25.6</v>
      </c>
      <c r="E7764" s="330" t="n">
        <v>26.79</v>
      </c>
      <c r="F7764" s="330" t="inlineStr"/>
    </row>
    <row r="7765" ht="45" customHeight="1" s="496">
      <c r="A7765" s="330" t="n">
        <v>100240</v>
      </c>
      <c r="B7765" s="331" t="inlineStr">
        <is>
          <t>TRANSPORTE HORIZONTAL MANUAL, DE TUBO DE PPR - PN12 OU PN25 - COM DIÂMETRO MENOR OU IGUAL A 50 MM (UNIDADE: MXKM). AF_04/2026</t>
        </is>
      </c>
      <c r="C7765" s="330" t="inlineStr">
        <is>
          <t>MXKM</t>
        </is>
      </c>
      <c r="D7765" s="330" t="n">
        <v>5.19</v>
      </c>
      <c r="E7765" s="330" t="n">
        <v>5.43</v>
      </c>
      <c r="F7765" s="330" t="inlineStr"/>
    </row>
    <row r="7766" ht="45" customHeight="1" s="496">
      <c r="A7766" s="330" t="n">
        <v>100237</v>
      </c>
      <c r="B7766" s="331" t="inlineStr">
        <is>
          <t>TRANSPORTE HORIZONTAL MANUAL, DE TUBO DE PVC SOLDÁVEL COM DIÂMETRO MAIOR QUE 60 MM E MENOR OU IGUAL A 85 MM (UNIDADE: MXKM). AF_04/2026</t>
        </is>
      </c>
      <c r="C7766" s="330" t="inlineStr">
        <is>
          <t>MXKM</t>
        </is>
      </c>
      <c r="D7766" s="330" t="n">
        <v>4.33</v>
      </c>
      <c r="E7766" s="330" t="n">
        <v>4.53</v>
      </c>
      <c r="F7766" s="330" t="inlineStr"/>
    </row>
    <row r="7767" ht="30" customHeight="1" s="496">
      <c r="A7767" s="330" t="n">
        <v>100236</v>
      </c>
      <c r="B7767" s="331" t="inlineStr">
        <is>
          <t>TRANSPORTE HORIZONTAL MANUAL, DE TUBO DE PVC SOLDÁVEL COM DIÂMETRO MENOR OU IGUAL A 60 MM (UNIDADE: MXKM). AF_04/2026</t>
        </is>
      </c>
      <c r="C7767" s="330" t="inlineStr">
        <is>
          <t>MXKM</t>
        </is>
      </c>
      <c r="D7767" s="330" t="n">
        <v>3.46</v>
      </c>
      <c r="E7767" s="330" t="n">
        <v>3.62</v>
      </c>
      <c r="F7767" s="330" t="inlineStr"/>
    </row>
    <row r="7768" ht="60" customHeight="1" s="496">
      <c r="A7768" s="330" t="n">
        <v>100248</v>
      </c>
      <c r="B7768" s="331" t="inlineStr">
        <is>
          <t>TRANSPORTE HORIZONTAL MANUAL, DE TUBO DE PVC SÉRIE NORMAL - ESGOTO PREDIAL, OU REFORÇADO PARA ESGOTO OU ÁGUAS PLUVIAIS PREDIAL, COM DIÂMETRO MAIOR QUE 100 MM E MENOR OU IGUAL A 150 MM (UNIDADE: MXKM). AF_04/2026</t>
        </is>
      </c>
      <c r="C7768" s="330" t="inlineStr">
        <is>
          <t>MXKM</t>
        </is>
      </c>
      <c r="D7768" s="330" t="n">
        <v>17.07</v>
      </c>
      <c r="E7768" s="330" t="n">
        <v>17.86</v>
      </c>
      <c r="F7768" s="330" t="inlineStr"/>
    </row>
    <row r="7769" ht="60" customHeight="1" s="496">
      <c r="A7769" s="330" t="n">
        <v>100247</v>
      </c>
      <c r="B7769" s="331" t="inlineStr">
        <is>
          <t>TRANSPORTE HORIZONTAL MANUAL, DE TUBO DE PVC SÉRIE NORMAL - ESGOTO PREDIAL, OU REFORÇADO PARA ESGOTO OU ÁGUAS PLUVIAIS PREDIAL, COM DIÂMETRO MAIOR QUE 75 MM E MENOR OU IGUAL A 100 MM (UNIDADE: MXKM). AF_04/2026</t>
        </is>
      </c>
      <c r="C7769" s="330" t="inlineStr">
        <is>
          <t>MXKM</t>
        </is>
      </c>
      <c r="D7769" s="330" t="n">
        <v>4.33</v>
      </c>
      <c r="E7769" s="330" t="n">
        <v>4.53</v>
      </c>
      <c r="F7769" s="330" t="inlineStr"/>
    </row>
    <row r="7770" ht="60" customHeight="1" s="496">
      <c r="A7770" s="330" t="n">
        <v>100246</v>
      </c>
      <c r="B7770" s="331" t="inlineStr">
        <is>
          <t>TRANSPORTE HORIZONTAL MANUAL, DE TUBO DE PVC SÉRIE NORMAL - ESGOTO PREDIAL, OU REFORÇADO PARA ESGOTO OU ÁGUAS PLUVIAIS PREDIAL, COM DIÂMETRO MENOR OU IGUAL A 75 MM (UNIDADE: MXKM). AF_04/2026</t>
        </is>
      </c>
      <c r="C7770" s="330" t="inlineStr">
        <is>
          <t>MXKM</t>
        </is>
      </c>
      <c r="D7770" s="330" t="n">
        <v>3.46</v>
      </c>
      <c r="E7770" s="330" t="n">
        <v>3.62</v>
      </c>
      <c r="F7770" s="330" t="inlineStr"/>
    </row>
    <row r="7771" ht="30" customHeight="1" s="496">
      <c r="A7771" s="330" t="n">
        <v>100255</v>
      </c>
      <c r="B7771" s="331" t="inlineStr">
        <is>
          <t>TRANSPORTE HORIZONTAL MANUAL, DE TÁBUAS DE MADEIRA COM SEÇÃO TRANSVERSAL DE 2,5 X 25 CM E 2,5 X 30 CM (UNIDADE: MXKM). AF_04/2026</t>
        </is>
      </c>
      <c r="C7771" s="330" t="inlineStr">
        <is>
          <t>MXKM</t>
        </is>
      </c>
      <c r="D7771" s="330" t="n">
        <v>17.32</v>
      </c>
      <c r="E7771" s="330" t="n">
        <v>18.13</v>
      </c>
      <c r="F7771" s="330" t="inlineStr"/>
    </row>
    <row r="7772" ht="45" customHeight="1" s="496">
      <c r="A7772" s="330" t="n">
        <v>100263</v>
      </c>
      <c r="B7772" s="331" t="inlineStr">
        <is>
          <t>TRANSPORTE HORIZONTAL MANUAL, DE VERGALHÕES DE AÇO COM DIÂMETRO DE 10 MM; 12,5 MM; 16 MM; 20 MM; 25 MM OU 32 MM (UNIDADE: KGXKM). AF_04/2026</t>
        </is>
      </c>
      <c r="C7772" s="330" t="inlineStr">
        <is>
          <t>KGXKM</t>
        </is>
      </c>
      <c r="D7772" s="330" t="n">
        <v>2.8</v>
      </c>
      <c r="E7772" s="330" t="n">
        <v>2.93</v>
      </c>
      <c r="F7772" s="330" t="inlineStr"/>
    </row>
    <row r="7773" ht="30" customHeight="1" s="496">
      <c r="A7773" s="330" t="n">
        <v>100260</v>
      </c>
      <c r="B7773" s="331" t="inlineStr">
        <is>
          <t>TRANSPORTE HORIZONTAL MANUAL, DE VERGALHÕES DE AÇO COM DIÂMETRO DE 5 MM (UNIDADE: KGXKM). AF_04/2026</t>
        </is>
      </c>
      <c r="C7773" s="330" t="inlineStr">
        <is>
          <t>KGXKM</t>
        </is>
      </c>
      <c r="D7773" s="330" t="n">
        <v>11.25</v>
      </c>
      <c r="E7773" s="330" t="n">
        <v>11.77</v>
      </c>
      <c r="F7773" s="330" t="inlineStr"/>
    </row>
    <row r="7774" ht="30" customHeight="1" s="496">
      <c r="A7774" s="330" t="n">
        <v>100261</v>
      </c>
      <c r="B7774" s="331" t="inlineStr">
        <is>
          <t>TRANSPORTE HORIZONTAL MANUAL, DE VERGALHÕES DE AÇO COM DIÂMETRO DE 6,3 MM (UNIDADE: KGXKM). AF_04/2026</t>
        </is>
      </c>
      <c r="C7774" s="330" t="inlineStr">
        <is>
          <t>KGXKM</t>
        </is>
      </c>
      <c r="D7774" s="330" t="n">
        <v>7.07</v>
      </c>
      <c r="E7774" s="330" t="n">
        <v>7.4</v>
      </c>
      <c r="F7774" s="330" t="inlineStr"/>
    </row>
    <row r="7775" ht="30" customHeight="1" s="496">
      <c r="A7775" s="330" t="n">
        <v>100262</v>
      </c>
      <c r="B7775" s="331" t="inlineStr">
        <is>
          <t>TRANSPORTE HORIZONTAL MANUAL, DE VERGALHÕES DE AÇO COM DIÂMETRO DE 8 MM (UNIDADE: KGXKM). AF_04/2026</t>
        </is>
      </c>
      <c r="C7775" s="330" t="inlineStr">
        <is>
          <t>KGXKM</t>
        </is>
      </c>
      <c r="D7775" s="330" t="n">
        <v>4.38</v>
      </c>
      <c r="E7775" s="330" t="n">
        <v>4.58</v>
      </c>
      <c r="F7775" s="330" t="inlineStr"/>
    </row>
    <row r="7776" ht="30" customHeight="1" s="496">
      <c r="A7776" s="330" t="n">
        <v>100271</v>
      </c>
      <c r="B7776" s="331" t="inlineStr">
        <is>
          <t>TRANSPORTE HORIZONTAL MANUAL, DE VIDRO (UNIDADE: M2XKM). AF_04/2026</t>
        </is>
      </c>
      <c r="C7776" s="330" t="inlineStr">
        <is>
          <t>M2XKM</t>
        </is>
      </c>
      <c r="D7776" s="330" t="n">
        <v>81.47</v>
      </c>
      <c r="E7776" s="330" t="n">
        <v>85.23999999999999</v>
      </c>
      <c r="F7776" s="330" t="inlineStr"/>
    </row>
    <row r="7777" ht="30" customHeight="1" s="496">
      <c r="A7777" s="330" t="n">
        <v>100258</v>
      </c>
      <c r="B7777" s="331" t="inlineStr">
        <is>
          <t>TRANSPORTE HORIZONTAL MANUAL, DE VIGAS DE MADEIRA COM SEÇÃO TRANSVERSAL DE 5 X 12 CM (UNIDADE: MXKM). AF_04/2026</t>
        </is>
      </c>
      <c r="C7777" s="330" t="inlineStr">
        <is>
          <t>MXKM</t>
        </is>
      </c>
      <c r="D7777" s="330" t="n">
        <v>17.32</v>
      </c>
      <c r="E7777" s="330" t="n">
        <v>18.13</v>
      </c>
      <c r="F7777" s="330" t="inlineStr"/>
    </row>
    <row r="7778" ht="30" customHeight="1" s="496">
      <c r="A7778" s="330" t="n">
        <v>100259</v>
      </c>
      <c r="B7778" s="331" t="inlineStr">
        <is>
          <t>TRANSPORTE HORIZONTAL MANUAL, DE VIGAS DE MADEIRA COM SEÇÃO TRANSVERSAL DE 6 X 16 CM (UNIDADE: MXKM). AF_04/2026</t>
        </is>
      </c>
      <c r="C7778" s="330" t="inlineStr">
        <is>
          <t>MXKM</t>
        </is>
      </c>
      <c r="D7778" s="330" t="n">
        <v>34.65</v>
      </c>
      <c r="E7778" s="330" t="n">
        <v>36.26</v>
      </c>
      <c r="F7778" s="330" t="inlineStr"/>
    </row>
    <row r="7779" ht="30" customHeight="1" s="496">
      <c r="A7779" s="330" t="n">
        <v>100279</v>
      </c>
      <c r="B7779" s="331" t="inlineStr">
        <is>
          <t>TRANSPORTE VERTICAL MANUAL, 1 PAVIMENTO, DE BACIA SANITÁRIA, CAIXA ACOPLADA, TANQUE OU PIA (UNIDADE: UNID). AF_04/2026</t>
        </is>
      </c>
      <c r="C7779" s="330" t="inlineStr">
        <is>
          <t>UN</t>
        </is>
      </c>
      <c r="D7779" s="330" t="n">
        <v>1</v>
      </c>
      <c r="E7779" s="330" t="n">
        <v>1.04</v>
      </c>
      <c r="F7779" s="330" t="inlineStr"/>
    </row>
    <row r="7780" ht="30" customHeight="1" s="496">
      <c r="A7780" s="330" t="n">
        <v>100233</v>
      </c>
      <c r="B7780" s="331" t="inlineStr">
        <is>
          <t>TRANSPORTE VERTICAL MANUAL, 1 PAVIMENTO, DE BLOCOS CERÂMICOS FURADOS NA HORIZONTAL DE 9X19X19CM (UNIDADE: BLOCO). AF_04/2026</t>
        </is>
      </c>
      <c r="C7780" s="330" t="inlineStr">
        <is>
          <t>UN</t>
        </is>
      </c>
      <c r="D7780" s="330" t="n">
        <v>0.23</v>
      </c>
      <c r="E7780" s="330" t="n">
        <v>0.24</v>
      </c>
      <c r="F7780" s="330" t="inlineStr"/>
    </row>
    <row r="7781" ht="30" customHeight="1" s="496">
      <c r="A7781" s="330" t="n">
        <v>100232</v>
      </c>
      <c r="B7781" s="331" t="inlineStr">
        <is>
          <t>TRANSPORTE VERTICAL MANUAL, 1 PAVIMENTO, DE BLOCOS VAZADOS DE CONCRETO OU CERÂMICO DE 19X19X39CM (UNIDADE: BLOCO). AF_04/2026</t>
        </is>
      </c>
      <c r="C7781" s="330" t="inlineStr">
        <is>
          <t>UN</t>
        </is>
      </c>
      <c r="D7781" s="330" t="n">
        <v>0.47</v>
      </c>
      <c r="E7781" s="330" t="n">
        <v>0.49</v>
      </c>
      <c r="F7781" s="330" t="inlineStr"/>
    </row>
    <row r="7782" ht="30" customHeight="1" s="496">
      <c r="A7782" s="330" t="n">
        <v>100234</v>
      </c>
      <c r="B7782" s="331" t="inlineStr">
        <is>
          <t>TRANSPORTE VERTICAL MANUAL, 1 PAVIMENTO, DE CAIXA COM REVESTIMENTO CERÂMICO (UNIDADE: M2). AF_04/2026</t>
        </is>
      </c>
      <c r="C7782" s="330" t="inlineStr">
        <is>
          <t>M2</t>
        </is>
      </c>
      <c r="D7782" s="330" t="n">
        <v>0.71</v>
      </c>
      <c r="E7782" s="330" t="n">
        <v>0.74</v>
      </c>
      <c r="F7782" s="330" t="inlineStr"/>
    </row>
    <row r="7783" ht="30" customHeight="1" s="496">
      <c r="A7783" s="330" t="n">
        <v>100265</v>
      </c>
      <c r="B7783" s="331" t="inlineStr">
        <is>
          <t>TRANSPORTE VERTICAL MANUAL, 1 PAVIMENTO, DE JANELA (UNIDADE: M2). AF_04/2026</t>
        </is>
      </c>
      <c r="C7783" s="330" t="inlineStr">
        <is>
          <t>M2</t>
        </is>
      </c>
      <c r="D7783" s="330" t="n">
        <v>1.06</v>
      </c>
      <c r="E7783" s="330" t="n">
        <v>1.11</v>
      </c>
      <c r="F7783" s="330" t="inlineStr"/>
    </row>
    <row r="7784" ht="30" customHeight="1" s="496">
      <c r="A7784" s="330" t="n">
        <v>100235</v>
      </c>
      <c r="B7784" s="331" t="inlineStr">
        <is>
          <t>TRANSPORTE VERTICAL MANUAL, 1 PAVIMENTO, DE LATA DE 18 LITROS (UNIDADE: L). AF_04/2026</t>
        </is>
      </c>
      <c r="C7784" s="330" t="inlineStr">
        <is>
          <t>L</t>
        </is>
      </c>
      <c r="D7784" s="330" t="n">
        <v>0.05</v>
      </c>
      <c r="E7784" s="330" t="n">
        <v>0.05</v>
      </c>
      <c r="F7784" s="330" t="inlineStr"/>
    </row>
    <row r="7785" ht="30" customHeight="1" s="496">
      <c r="A7785" s="330" t="n">
        <v>100267</v>
      </c>
      <c r="B7785" s="331" t="inlineStr">
        <is>
          <t>TRANSPORTE VERTICAL MANUAL, 1 PAVIMENTO, DE PORTA (UNIDADE: UNID). AF_04/2026</t>
        </is>
      </c>
      <c r="C7785" s="330" t="inlineStr">
        <is>
          <t>UN</t>
        </is>
      </c>
      <c r="D7785" s="330" t="n">
        <v>2.14</v>
      </c>
      <c r="E7785" s="330" t="n">
        <v>2.24</v>
      </c>
      <c r="F7785" s="330" t="inlineStr"/>
    </row>
    <row r="7786" ht="30" customHeight="1" s="496">
      <c r="A7786" s="330" t="n">
        <v>100231</v>
      </c>
      <c r="B7786" s="331" t="inlineStr">
        <is>
          <t>TRANSPORTE VERTICAL MANUAL, 1 PAVIMENTO, DE SACOS DE 20 KG (UNIDADE: KG). AF_04/2026</t>
        </is>
      </c>
      <c r="C7786" s="330" t="inlineStr">
        <is>
          <t>KG</t>
        </is>
      </c>
      <c r="D7786" s="330" t="n">
        <v>0.04</v>
      </c>
      <c r="E7786" s="330" t="n">
        <v>0.05</v>
      </c>
      <c r="F7786" s="330" t="inlineStr"/>
    </row>
    <row r="7787" ht="30" customHeight="1" s="496">
      <c r="A7787" s="330" t="n">
        <v>100230</v>
      </c>
      <c r="B7787" s="331" t="inlineStr">
        <is>
          <t>TRANSPORTE VERTICAL MANUAL, 1 PAVIMENTO, DE SACOS DE 30 KG (UNIDADE: KG). AF_04/2026</t>
        </is>
      </c>
      <c r="C7787" s="330" t="inlineStr">
        <is>
          <t>KG</t>
        </is>
      </c>
      <c r="D7787" s="330" t="n">
        <v>0.03</v>
      </c>
      <c r="E7787" s="330" t="n">
        <v>0.03</v>
      </c>
      <c r="F7787" s="330" t="inlineStr"/>
    </row>
    <row r="7788" ht="30" customHeight="1" s="496">
      <c r="A7788" s="330" t="n">
        <v>100229</v>
      </c>
      <c r="B7788" s="331" t="inlineStr">
        <is>
          <t>TRANSPORTE VERTICAL MANUAL, 1 PAVIMENTO, DE SACOS DE 50 KG (UNIDADE: KG). AF_04/2026</t>
        </is>
      </c>
      <c r="C7788" s="330" t="inlineStr">
        <is>
          <t>KG</t>
        </is>
      </c>
      <c r="D7788" s="330" t="n">
        <v>0.01</v>
      </c>
      <c r="E7788" s="330" t="n">
        <v>0.02</v>
      </c>
      <c r="F7788" s="330" t="inlineStr"/>
    </row>
    <row r="7789" ht="30" customHeight="1" s="496">
      <c r="A7789" s="330" t="n">
        <v>100272</v>
      </c>
      <c r="B7789" s="331" t="inlineStr">
        <is>
          <t>TRANSPORTE VERTICAL MANUAL, 1 PAVIMENTO, DE VIDRO (UNIDADE: M2). AF_04/2026</t>
        </is>
      </c>
      <c r="C7789" s="330" t="inlineStr">
        <is>
          <t>M2</t>
        </is>
      </c>
      <c r="D7789" s="330" t="n">
        <v>1.6</v>
      </c>
      <c r="E7789" s="330" t="n">
        <v>1.68</v>
      </c>
      <c r="F7789" s="330" t="inlineStr"/>
    </row>
    <row r="7790" ht="45" customHeight="1" s="496">
      <c r="A7790" s="330" t="n">
        <v>100269</v>
      </c>
      <c r="B7790" s="331" t="inlineStr">
        <is>
          <t>TRANSPORTE VERTICAL, BANCADA DE MÁRMORE OU GRANITO PARA COZINHA/LAVATÓRIO OU MÁRMORE SINTÉTICO COM CUBA INTEGRADA, MANUAL, 1 PAVIMENTO, (UNIDADE: UNID). AF_04/2026</t>
        </is>
      </c>
      <c r="C7790" s="330" t="inlineStr">
        <is>
          <t>UN</t>
        </is>
      </c>
      <c r="D7790" s="330" t="n">
        <v>2.14</v>
      </c>
      <c r="E7790" s="330" t="n">
        <v>2.24</v>
      </c>
      <c r="F7790" s="330" t="inlineStr"/>
    </row>
    <row r="7791" ht="30" customHeight="1" s="496">
      <c r="A7791" s="330" t="n">
        <v>100986</v>
      </c>
      <c r="B7791" s="331" t="inlineStr">
        <is>
          <t>CARGA DE MISTURA ASFÁLTICA EM CAMINHÃO BASCULANTE 10 M³ (UNIDADE: M3). AF_02/2026</t>
        </is>
      </c>
      <c r="C7791" s="330" t="inlineStr">
        <is>
          <t>M3</t>
        </is>
      </c>
      <c r="D7791" s="330" t="n">
        <v>10.76</v>
      </c>
      <c r="E7791" s="330" t="n">
        <v>10.87</v>
      </c>
      <c r="F7791" s="330" t="inlineStr"/>
    </row>
    <row r="7792" ht="30" customHeight="1" s="496">
      <c r="A7792" s="330" t="n">
        <v>101002</v>
      </c>
      <c r="B7792" s="331" t="inlineStr">
        <is>
          <t>CARGA DE MISTURA ASFÁLTICA EM CAMINHÃO BASCULANTE 10 M³ (UNIDADE: T). AF_02/2026</t>
        </is>
      </c>
      <c r="C7792" s="330" t="inlineStr">
        <is>
          <t>T</t>
        </is>
      </c>
      <c r="D7792" s="330" t="n">
        <v>7.18</v>
      </c>
      <c r="E7792" s="330" t="n">
        <v>7.24</v>
      </c>
      <c r="F7792" s="330" t="inlineStr"/>
    </row>
    <row r="7793" ht="30" customHeight="1" s="496">
      <c r="A7793" s="330" t="n">
        <v>100987</v>
      </c>
      <c r="B7793" s="331" t="inlineStr">
        <is>
          <t>CARGA DE MISTURA ASFÁLTICA EM CAMINHÃO BASCULANTE 14 M³ (UNIDADE: M3). AF_02/2026</t>
        </is>
      </c>
      <c r="C7793" s="330" t="inlineStr">
        <is>
          <t>M3</t>
        </is>
      </c>
      <c r="D7793" s="330" t="n">
        <v>12.21</v>
      </c>
      <c r="E7793" s="330" t="n">
        <v>12.32</v>
      </c>
      <c r="F7793" s="330" t="inlineStr"/>
    </row>
    <row r="7794" ht="30" customHeight="1" s="496">
      <c r="A7794" s="330" t="n">
        <v>101003</v>
      </c>
      <c r="B7794" s="331" t="inlineStr">
        <is>
          <t>CARGA DE MISTURA ASFÁLTICA EM CAMINHÃO BASCULANTE 14 M³ (UNIDADE: T). AF_02/2026</t>
        </is>
      </c>
      <c r="C7794" s="330" t="inlineStr">
        <is>
          <t>T</t>
        </is>
      </c>
      <c r="D7794" s="330" t="n">
        <v>8.140000000000001</v>
      </c>
      <c r="E7794" s="330" t="n">
        <v>8.210000000000001</v>
      </c>
      <c r="F7794" s="330" t="inlineStr"/>
    </row>
    <row r="7795" ht="30" customHeight="1" s="496">
      <c r="A7795" s="330" t="n">
        <v>100988</v>
      </c>
      <c r="B7795" s="331" t="inlineStr">
        <is>
          <t>CARGA DE MISTURA ASFÁLTICA EM CAMINHÃO BASCULANTE 18 M³ (UNIDADE: M3). AF_02/2026</t>
        </is>
      </c>
      <c r="C7795" s="330" t="inlineStr">
        <is>
          <t>M3</t>
        </is>
      </c>
      <c r="D7795" s="330" t="n">
        <v>12.97</v>
      </c>
      <c r="E7795" s="330" t="n">
        <v>13.06</v>
      </c>
      <c r="F7795" s="330" t="inlineStr"/>
    </row>
    <row r="7796" ht="30" customHeight="1" s="496">
      <c r="A7796" s="330" t="n">
        <v>101004</v>
      </c>
      <c r="B7796" s="331" t="inlineStr">
        <is>
          <t>CARGA DE MISTURA ASFÁLTICA EM CAMINHÃO BASCULANTE 18 M³ (UNIDADE: T). AF_02/2026</t>
        </is>
      </c>
      <c r="C7796" s="330" t="inlineStr">
        <is>
          <t>T</t>
        </is>
      </c>
      <c r="D7796" s="330" t="n">
        <v>8.65</v>
      </c>
      <c r="E7796" s="330" t="n">
        <v>8.710000000000001</v>
      </c>
      <c r="F7796" s="330" t="inlineStr"/>
    </row>
    <row r="7797" ht="30" customHeight="1" s="496">
      <c r="A7797" s="330" t="n">
        <v>100985</v>
      </c>
      <c r="B7797" s="331" t="inlineStr">
        <is>
          <t>CARGA DE MISTURA ASFÁLTICA EM CAMINHÃO BASCULANTE 6 M³ (UNIDADE: M3). AF_02/2026</t>
        </is>
      </c>
      <c r="C7797" s="330" t="inlineStr">
        <is>
          <t>M3</t>
        </is>
      </c>
      <c r="D7797" s="330" t="n">
        <v>8.869999999999999</v>
      </c>
      <c r="E7797" s="330" t="n">
        <v>9</v>
      </c>
      <c r="F7797" s="330" t="inlineStr"/>
    </row>
    <row r="7798" ht="30" customHeight="1" s="496">
      <c r="A7798" s="330" t="n">
        <v>101001</v>
      </c>
      <c r="B7798" s="331" t="inlineStr">
        <is>
          <t>CARGA DE MISTURA ASFÁLTICA EM CAMINHÃO BASCULANTE 6 M³ (UNIDADE: T). AF_02/2026</t>
        </is>
      </c>
      <c r="C7798" s="330" t="inlineStr">
        <is>
          <t>T</t>
        </is>
      </c>
      <c r="D7798" s="330" t="n">
        <v>5.91</v>
      </c>
      <c r="E7798" s="330" t="n">
        <v>6</v>
      </c>
      <c r="F7798" s="330" t="inlineStr"/>
    </row>
    <row r="7799" ht="15" customHeight="1" s="496">
      <c r="A7799" s="330" t="n">
        <v>101008</v>
      </c>
      <c r="B7799" s="331" t="inlineStr">
        <is>
          <t>CARGA DE ÁGUA EM CAMINHÃO PIPA 10 M³. AF_02/2026</t>
        </is>
      </c>
      <c r="C7799" s="330" t="inlineStr">
        <is>
          <t>M3</t>
        </is>
      </c>
      <c r="D7799" s="330" t="n">
        <v>11.09</v>
      </c>
      <c r="E7799" s="330" t="n">
        <v>11.16</v>
      </c>
      <c r="F7799" s="330" t="inlineStr"/>
    </row>
    <row r="7800" ht="15" customHeight="1" s="496">
      <c r="A7800" s="330" t="n">
        <v>106708</v>
      </c>
      <c r="B7800" s="331" t="inlineStr">
        <is>
          <t>CARGA DE ÁGUA EM CAMINHÃO PIPA 14 M³. AF_02/2026</t>
        </is>
      </c>
      <c r="C7800" s="330" t="inlineStr">
        <is>
          <t>M3</t>
        </is>
      </c>
      <c r="D7800" s="330" t="n">
        <v>7.62</v>
      </c>
      <c r="E7800" s="330" t="n">
        <v>7.69</v>
      </c>
      <c r="F7800" s="330" t="inlineStr"/>
    </row>
    <row r="7801" ht="15" customHeight="1" s="496">
      <c r="A7801" s="330" t="n">
        <v>101007</v>
      </c>
      <c r="B7801" s="331" t="inlineStr">
        <is>
          <t>CARGA DE ÁGUA EM CAMINHÃO PIPA 6 M³. AF_02/2026</t>
        </is>
      </c>
      <c r="C7801" s="330" t="inlineStr">
        <is>
          <t>M3</t>
        </is>
      </c>
      <c r="D7801" s="330" t="n">
        <v>13.82</v>
      </c>
      <c r="E7801" s="330" t="n">
        <v>13.94</v>
      </c>
      <c r="F7801" s="330" t="inlineStr"/>
    </row>
    <row r="7802" ht="45" customHeight="1" s="496">
      <c r="A7802" s="330" t="n">
        <v>100982</v>
      </c>
      <c r="B7802" s="331" t="inlineStr">
        <is>
          <t>CARGA, MANOBRA E DESCARGA DE ENTULHO EM CAMINHÃO BASCULANTE 10 M³ - CARGA COM ESCAVADEIRA HIDRÁULICA (CAÇAMBA DE 0,80 M³ / 111 HP) E DESCARGA LIVRE (UNIDADE: M3). AF_02/2026</t>
        </is>
      </c>
      <c r="C7802" s="330" t="inlineStr">
        <is>
          <t>M3</t>
        </is>
      </c>
      <c r="D7802" s="330" t="n">
        <v>10.45</v>
      </c>
      <c r="E7802" s="330" t="n">
        <v>10.58</v>
      </c>
      <c r="F7802" s="330" t="inlineStr"/>
    </row>
    <row r="7803" ht="45" customHeight="1" s="496">
      <c r="A7803" s="330" t="n">
        <v>100998</v>
      </c>
      <c r="B7803" s="331" t="inlineStr">
        <is>
          <t>CARGA, MANOBRA E DESCARGA DE ENTULHO EM CAMINHÃO BASCULANTE 10 M³ - CARGA COM ESCAVADEIRA HIDRÁULICA (CAÇAMBA DE 0,80 M³ / 111 HP) E DESCARGA LIVRE (UNIDADE: T). AF_02/2026</t>
        </is>
      </c>
      <c r="C7803" s="330" t="inlineStr">
        <is>
          <t>T</t>
        </is>
      </c>
      <c r="D7803" s="330" t="n">
        <v>6.97</v>
      </c>
      <c r="E7803" s="330" t="n">
        <v>7.04</v>
      </c>
      <c r="F7803" s="330" t="inlineStr"/>
    </row>
    <row r="7804" ht="45" customHeight="1" s="496">
      <c r="A7804" s="330" t="n">
        <v>100983</v>
      </c>
      <c r="B7804" s="331" t="inlineStr">
        <is>
          <t>CARGA, MANOBRA E DESCARGA DE ENTULHO EM CAMINHÃO BASCULANTE 14 M³ - CARGA COM ESCAVADEIRA HIDRÁULICA (CAÇAMBA DE 0,80 M³ / 111 HP) E DESCARGA LIVRE (UNIDADE: M3). AF_02/2026</t>
        </is>
      </c>
      <c r="C7804" s="330" t="inlineStr">
        <is>
          <t>M3</t>
        </is>
      </c>
      <c r="D7804" s="330" t="n">
        <v>10.4</v>
      </c>
      <c r="E7804" s="330" t="n">
        <v>10.5</v>
      </c>
      <c r="F7804" s="330" t="inlineStr"/>
    </row>
    <row r="7805" ht="45" customHeight="1" s="496">
      <c r="A7805" s="330" t="n">
        <v>100999</v>
      </c>
      <c r="B7805" s="331" t="inlineStr">
        <is>
          <t>CARGA, MANOBRA E DESCARGA DE ENTULHO EM CAMINHÃO BASCULANTE 14 M³ - CARGA COM ESCAVADEIRA HIDRÁULICA (CAÇAMBA DE 0,80 M³ / 111 HP) E DESCARGA LIVRE (UNIDADE: T). AF_02/2026</t>
        </is>
      </c>
      <c r="C7805" s="330" t="inlineStr">
        <is>
          <t>T</t>
        </is>
      </c>
      <c r="D7805" s="330" t="n">
        <v>6.93</v>
      </c>
      <c r="E7805" s="330" t="n">
        <v>6.99</v>
      </c>
      <c r="F7805" s="330" t="inlineStr"/>
    </row>
    <row r="7806" ht="45" customHeight="1" s="496">
      <c r="A7806" s="330" t="n">
        <v>100984</v>
      </c>
      <c r="B7806" s="331" t="inlineStr">
        <is>
          <t>CARGA, MANOBRA E DESCARGA DE ENTULHO EM CAMINHÃO BASCULANTE 18 M³ - CARGA COM ESCAVADEIRA HIDRÁULICA (CAÇAMBA DE 0,80 M³ / 111 HP) E DESCARGA LIVRE (UNIDADE: M3). AF_02/2026</t>
        </is>
      </c>
      <c r="C7806" s="330" t="inlineStr">
        <is>
          <t>M3</t>
        </is>
      </c>
      <c r="D7806" s="330" t="n">
        <v>10.18</v>
      </c>
      <c r="E7806" s="330" t="n">
        <v>10.28</v>
      </c>
      <c r="F7806" s="330" t="inlineStr"/>
    </row>
    <row r="7807" ht="45" customHeight="1" s="496">
      <c r="A7807" s="330" t="n">
        <v>101000</v>
      </c>
      <c r="B7807" s="331" t="inlineStr">
        <is>
          <t>CARGA, MANOBRA E DESCARGA DE ENTULHO EM CAMINHÃO BASCULANTE 18 M³ - CARGA COM ESCAVADEIRA HIDRÁULICA (CAÇAMBA DE 0,80 M³ / 111 HP) E DESCARGA LIVRE (UNIDADE: T). AF_02/2026</t>
        </is>
      </c>
      <c r="C7807" s="330" t="inlineStr">
        <is>
          <t>T</t>
        </is>
      </c>
      <c r="D7807" s="330" t="n">
        <v>6.78</v>
      </c>
      <c r="E7807" s="330" t="n">
        <v>6.85</v>
      </c>
      <c r="F7807" s="330" t="inlineStr"/>
    </row>
    <row r="7808" ht="45" customHeight="1" s="496">
      <c r="A7808" s="330" t="n">
        <v>100981</v>
      </c>
      <c r="B7808" s="331" t="inlineStr">
        <is>
          <t>CARGA, MANOBRA E DESCARGA DE ENTULHO EM CAMINHÃO BASCULANTE 6 M³ - CARGA COM ESCAVADEIRA HIDRÁULICA (CAÇAMBA DE 0,80 M³ / 111 HP) E DESCARGA LIVRE (UNIDADE: M3). AF_02/2026</t>
        </is>
      </c>
      <c r="C7808" s="330" t="inlineStr">
        <is>
          <t>M3</t>
        </is>
      </c>
      <c r="D7808" s="330" t="n">
        <v>10.85</v>
      </c>
      <c r="E7808" s="330" t="n">
        <v>11.01</v>
      </c>
      <c r="F7808" s="330" t="inlineStr">
        <is>
          <t>AS</t>
        </is>
      </c>
    </row>
    <row r="7809" ht="45" customHeight="1" s="496">
      <c r="A7809" s="330" t="n">
        <v>100997</v>
      </c>
      <c r="B7809" s="331" t="inlineStr">
        <is>
          <t>CARGA, MANOBRA E DESCARGA DE ENTULHO EM CAMINHÃO BASCULANTE 6 M³ - CARGA COM ESCAVADEIRA HIDRÁULICA (CAÇAMBA DE 0,80 M³ / 111 HP) E DESCARGA LIVRE (UNIDADE: T). AF_02/2026</t>
        </is>
      </c>
      <c r="C7809" s="330" t="inlineStr">
        <is>
          <t>T</t>
        </is>
      </c>
      <c r="D7809" s="330" t="n">
        <v>7.22</v>
      </c>
      <c r="E7809" s="330" t="n">
        <v>7.33</v>
      </c>
      <c r="F7809" s="330" t="inlineStr"/>
    </row>
    <row r="7810" ht="30" customHeight="1" s="496">
      <c r="A7810" s="330" t="n">
        <v>101010</v>
      </c>
      <c r="B7810" s="331" t="inlineStr">
        <is>
          <t>CARGA, MANOBRA E DESCARGA DE PERFIL METÁLICO EM CAMINHÃO CARROCERIA COM GUINDAUTO (MUNCK) 11,7 TM. AF_02/2026</t>
        </is>
      </c>
      <c r="C7810" s="330" t="inlineStr">
        <is>
          <t>T</t>
        </is>
      </c>
      <c r="D7810" s="330" t="n">
        <v>31.79</v>
      </c>
      <c r="E7810" s="330" t="n">
        <v>32.07</v>
      </c>
      <c r="F7810" s="330" t="inlineStr"/>
    </row>
    <row r="7811" ht="30" customHeight="1" s="496">
      <c r="A7811" s="330" t="n">
        <v>106721</v>
      </c>
      <c r="B7811" s="331" t="inlineStr">
        <is>
          <t>CARGA, MANOBRA E DESCARGA DE PERFIL METÁLICO EM CAMINHÃO CARROCERIA COM GUINDAUTO (MUNCK) 42,3 TM. AF_02/2026</t>
        </is>
      </c>
      <c r="C7811" s="330" t="inlineStr">
        <is>
          <t>T</t>
        </is>
      </c>
      <c r="D7811" s="330" t="n">
        <v>35.34</v>
      </c>
      <c r="E7811" s="330" t="n">
        <v>35.6</v>
      </c>
      <c r="F7811" s="330" t="inlineStr"/>
    </row>
    <row r="7812" ht="30" customHeight="1" s="496">
      <c r="A7812" s="330" t="n">
        <v>101009</v>
      </c>
      <c r="B7812" s="331" t="inlineStr">
        <is>
          <t>CARGA, MANOBRA E DESCARGA DE POSTE DE CONCRETO EM CAMINHÃO CARROCERIA COM GUINDAUTO (MUNCK) 11,7 TM. AF_02/2026</t>
        </is>
      </c>
      <c r="C7812" s="330" t="inlineStr">
        <is>
          <t>T</t>
        </is>
      </c>
      <c r="D7812" s="330" t="n">
        <v>50.33</v>
      </c>
      <c r="E7812" s="330" t="n">
        <v>50.77</v>
      </c>
      <c r="F7812" s="330" t="inlineStr"/>
    </row>
    <row r="7813" ht="30" customHeight="1" s="496">
      <c r="A7813" s="330" t="n">
        <v>106720</v>
      </c>
      <c r="B7813" s="331" t="inlineStr">
        <is>
          <t>CARGA, MANOBRA E DESCARGA DE POSTES DE CONCRETO EM CAMINHÃO CARROCERIA COM GUINDAUTO (MUNCK) 42,3 TM. AF_02/2026</t>
        </is>
      </c>
      <c r="C7813" s="330" t="inlineStr">
        <is>
          <t>T</t>
        </is>
      </c>
      <c r="D7813" s="330" t="n">
        <v>56.85</v>
      </c>
      <c r="E7813" s="330" t="n">
        <v>57.28</v>
      </c>
      <c r="F7813" s="330" t="inlineStr"/>
    </row>
    <row r="7814" ht="60" customHeight="1" s="496">
      <c r="A7814" s="330" t="n">
        <v>100978</v>
      </c>
      <c r="B7814" s="331" t="inlineStr">
        <is>
          <t>CARGA, MANOBRA E DESCARGA DE SOLOS E MATERIAIS GRANULARES EM CAMINHÃO BASCULANTE 10 M³ - CARGA COM ESCAVADEIRA HIDRÁULICA (CAÇAMBA DE 1,20 M³ / 155 HP) E DESCARGA LIVRE (UNIDADE: M3). AF_02/2026</t>
        </is>
      </c>
      <c r="C7814" s="330" t="inlineStr">
        <is>
          <t>M3</t>
        </is>
      </c>
      <c r="D7814" s="330" t="n">
        <v>8.02</v>
      </c>
      <c r="E7814" s="330" t="n">
        <v>8.119999999999999</v>
      </c>
      <c r="F7814" s="330" t="inlineStr"/>
    </row>
    <row r="7815" ht="60" customHeight="1" s="496">
      <c r="A7815" s="330" t="n">
        <v>100994</v>
      </c>
      <c r="B7815" s="331" t="inlineStr">
        <is>
          <t>CARGA, MANOBRA E DESCARGA DE SOLOS E MATERIAIS GRANULARES EM CAMINHÃO BASCULANTE 10 M³ - CARGA COM ESCAVADEIRA HIDRÁULICA (CAÇAMBA DE 1,20 M³ / 155 HP) E DESCARGA LIVRE (UNIDADE: T). AF_02/2026</t>
        </is>
      </c>
      <c r="C7815" s="330" t="inlineStr">
        <is>
          <t>T</t>
        </is>
      </c>
      <c r="D7815" s="330" t="n">
        <v>5.34</v>
      </c>
      <c r="E7815" s="330" t="n">
        <v>5.41</v>
      </c>
      <c r="F7815" s="330" t="inlineStr"/>
    </row>
    <row r="7816" ht="60" customHeight="1" s="496">
      <c r="A7816" s="330" t="n">
        <v>100974</v>
      </c>
      <c r="B7816" s="331" t="inlineStr">
        <is>
          <t>CARGA, MANOBRA E DESCARGA DE SOLOS E MATERIAIS GRANULARES EM CAMINHÃO BASCULANTE 10 M³ - CARGA COM PÁ CARREGADEIRA (CAÇAMBA DE 1,7 A 2,8 M³ / 128 HP) E DESCARGA LIVRE (UNIDADE: M3). AF_02/2026</t>
        </is>
      </c>
      <c r="C7816" s="330" t="inlineStr">
        <is>
          <t>M3</t>
        </is>
      </c>
      <c r="D7816" s="330" t="n">
        <v>9.27</v>
      </c>
      <c r="E7816" s="330" t="n">
        <v>9.369999999999999</v>
      </c>
      <c r="F7816" s="330" t="inlineStr"/>
    </row>
    <row r="7817" ht="60" customHeight="1" s="496">
      <c r="A7817" s="330" t="n">
        <v>100990</v>
      </c>
      <c r="B7817" s="331" t="inlineStr">
        <is>
          <t>CARGA, MANOBRA E DESCARGA DE SOLOS E MATERIAIS GRANULARES EM CAMINHÃO BASCULANTE 10 M³ - CARGA COM PÁ CARREGADEIRA (CAÇAMBA DE 1,7 A 2,8 M³ / 128 HP) E DESCARGA LIVRE (UNIDADE: T). AF_02/2026</t>
        </is>
      </c>
      <c r="C7817" s="330" t="inlineStr">
        <is>
          <t>T</t>
        </is>
      </c>
      <c r="D7817" s="330" t="n">
        <v>6.17</v>
      </c>
      <c r="E7817" s="330" t="n">
        <v>6.25</v>
      </c>
      <c r="F7817" s="330" t="inlineStr"/>
    </row>
    <row r="7818" ht="60" customHeight="1" s="496">
      <c r="A7818" s="330" t="n">
        <v>100979</v>
      </c>
      <c r="B7818" s="331" t="inlineStr">
        <is>
          <t>CARGA, MANOBRA E DESCARGA DE SOLOS E MATERIAIS GRANULARES EM CAMINHÃO BASCULANTE 14 M³ - CARGA COM ESCAVADEIRA HIDRÁULICA (CAÇAMBA DE 1,20 M³ / 155 HP) E DESCARGA LIVRE (UNIDADE: M3). AF_02/2026</t>
        </is>
      </c>
      <c r="C7818" s="330" t="inlineStr">
        <is>
          <t>M3</t>
        </is>
      </c>
      <c r="D7818" s="330" t="n">
        <v>7.62</v>
      </c>
      <c r="E7818" s="330" t="n">
        <v>7.71</v>
      </c>
      <c r="F7818" s="330" t="inlineStr"/>
    </row>
    <row r="7819" ht="60" customHeight="1" s="496">
      <c r="A7819" s="330" t="n">
        <v>100995</v>
      </c>
      <c r="B7819" s="331" t="inlineStr">
        <is>
          <t>CARGA, MANOBRA E DESCARGA DE SOLOS E MATERIAIS GRANULARES EM CAMINHÃO BASCULANTE 14 M³ - CARGA COM ESCAVADEIRA HIDRÁULICA (CAÇAMBA DE 1,20 M³ / 155 HP) E DESCARGA LIVRE (UNIDADE: T). AF_02/2026</t>
        </is>
      </c>
      <c r="C7819" s="330" t="inlineStr">
        <is>
          <t>T</t>
        </is>
      </c>
      <c r="D7819" s="330" t="n">
        <v>5.07</v>
      </c>
      <c r="E7819" s="330" t="n">
        <v>5.14</v>
      </c>
      <c r="F7819" s="330" t="inlineStr"/>
    </row>
    <row r="7820" ht="60" customHeight="1" s="496">
      <c r="A7820" s="330" t="n">
        <v>100975</v>
      </c>
      <c r="B7820" s="331" t="inlineStr">
        <is>
          <t>CARGA, MANOBRA E DESCARGA DE SOLOS E MATERIAIS GRANULARES EM CAMINHÃO BASCULANTE 14 M³ - CARGA COM PÁ CARREGADEIRA (CAÇAMBA DE 1,7 A 2,8 M³ / 128 HP) E DESCARGA LIVRE (UNIDADE: M3). AF_02/2026</t>
        </is>
      </c>
      <c r="C7820" s="330" t="inlineStr">
        <is>
          <t>M3</t>
        </is>
      </c>
      <c r="D7820" s="330" t="n">
        <v>9.130000000000001</v>
      </c>
      <c r="E7820" s="330" t="n">
        <v>9.23</v>
      </c>
      <c r="F7820" s="330" t="inlineStr"/>
    </row>
    <row r="7821" ht="60" customHeight="1" s="496">
      <c r="A7821" s="330" t="n">
        <v>100991</v>
      </c>
      <c r="B7821" s="331" t="inlineStr">
        <is>
          <t>CARGA, MANOBRA E DESCARGA DE SOLOS E MATERIAIS GRANULARES EM CAMINHÃO BASCULANTE 14 M³ - CARGA COM PÁ CARREGADEIRA (CAÇAMBA DE 1,7 A 2,8 M³ / 128 HP) E DESCARGA LIVRE (UNIDADE: T). AF_02/2026</t>
        </is>
      </c>
      <c r="C7821" s="330" t="inlineStr">
        <is>
          <t>T</t>
        </is>
      </c>
      <c r="D7821" s="330" t="n">
        <v>6.09</v>
      </c>
      <c r="E7821" s="330" t="n">
        <v>6.14</v>
      </c>
      <c r="F7821" s="330" t="inlineStr"/>
    </row>
    <row r="7822" ht="60" customHeight="1" s="496">
      <c r="A7822" s="330" t="n">
        <v>100980</v>
      </c>
      <c r="B7822" s="331" t="inlineStr">
        <is>
          <t>CARGA, MANOBRA E DESCARGA DE SOLOS E MATERIAIS GRANULARES EM CAMINHÃO BASCULANTE 18 M³ - CARGA COM ESCAVADEIRA HIDRÁULICA (CAÇAMBA DE 1,20 M³ / 155 HP) E DESCARGA LIVRE (UNIDADE: M3). AF_02/2026</t>
        </is>
      </c>
      <c r="C7822" s="330" t="inlineStr">
        <is>
          <t>M3</t>
        </is>
      </c>
      <c r="D7822" s="330" t="n">
        <v>7.22</v>
      </c>
      <c r="E7822" s="330" t="n">
        <v>7.29</v>
      </c>
      <c r="F7822" s="330" t="inlineStr"/>
    </row>
    <row r="7823" ht="60" customHeight="1" s="496">
      <c r="A7823" s="330" t="n">
        <v>100996</v>
      </c>
      <c r="B7823" s="331" t="inlineStr">
        <is>
          <t>CARGA, MANOBRA E DESCARGA DE SOLOS E MATERIAIS GRANULARES EM CAMINHÃO BASCULANTE 18 M³ - CARGA COM ESCAVADEIRA HIDRÁULICA (CAÇAMBA DE 1,20 M³ / 155 HP) E DESCARGA LIVRE (UNIDADE: T). AF_02/2026</t>
        </is>
      </c>
      <c r="C7823" s="330" t="inlineStr">
        <is>
          <t>T</t>
        </is>
      </c>
      <c r="D7823" s="330" t="n">
        <v>4.81</v>
      </c>
      <c r="E7823" s="330" t="n">
        <v>4.85</v>
      </c>
      <c r="F7823" s="330" t="inlineStr"/>
    </row>
    <row r="7824" ht="60" customHeight="1" s="496">
      <c r="A7824" s="330" t="n">
        <v>100976</v>
      </c>
      <c r="B7824" s="331" t="inlineStr">
        <is>
          <t>CARGA, MANOBRA E DESCARGA DE SOLOS E MATERIAIS GRANULARES EM CAMINHÃO BASCULANTE 18 M³ - CARGA COM PÁ CARREGADEIRA (CAÇAMBA DE 1,7 A 2,8 M³ / 128 HP) E DESCARGA LIVRE (UNIDADE: M3). AF_02/2026</t>
        </is>
      </c>
      <c r="C7824" s="330" t="inlineStr">
        <is>
          <t>M3</t>
        </is>
      </c>
      <c r="D7824" s="330" t="n">
        <v>8.880000000000001</v>
      </c>
      <c r="E7824" s="330" t="n">
        <v>8.960000000000001</v>
      </c>
      <c r="F7824" s="330" t="inlineStr"/>
    </row>
    <row r="7825" ht="60" customHeight="1" s="496">
      <c r="A7825" s="330" t="n">
        <v>100992</v>
      </c>
      <c r="B7825" s="331" t="inlineStr">
        <is>
          <t>CARGA, MANOBRA E DESCARGA DE SOLOS E MATERIAIS GRANULARES EM CAMINHÃO BASCULANTE 18 M³ - CARGA COM PÁ CARREGADEIRA (CAÇAMBA DE 1,7 A 2,8 M³ / 128 HP) E DESCARGA LIVRE (UNIDADE: T). AF_02/2026</t>
        </is>
      </c>
      <c r="C7825" s="330" t="inlineStr">
        <is>
          <t>T</t>
        </is>
      </c>
      <c r="D7825" s="330" t="n">
        <v>5.91</v>
      </c>
      <c r="E7825" s="330" t="n">
        <v>5.98</v>
      </c>
      <c r="F7825" s="330" t="inlineStr"/>
    </row>
    <row r="7826" ht="60" customHeight="1" s="496">
      <c r="A7826" s="330" t="n">
        <v>100977</v>
      </c>
      <c r="B7826" s="331" t="inlineStr">
        <is>
          <t>CARGA, MANOBRA E DESCARGA DE SOLOS E MATERIAIS GRANULARES EM CAMINHÃO BASCULANTE 6 M³ - CARGA COM ESCAVADEIRA HIDRÁULICA (CAÇAMBA DE 1,20 M³ / 155 HP) E DESCARGA LIVRE (UNIDADE: M3). AF_02/2026</t>
        </is>
      </c>
      <c r="C7826" s="330" t="inlineStr">
        <is>
          <t>M3</t>
        </is>
      </c>
      <c r="D7826" s="330" t="n">
        <v>8.869999999999999</v>
      </c>
      <c r="E7826" s="330" t="n">
        <v>9.01</v>
      </c>
      <c r="F7826" s="330" t="inlineStr"/>
    </row>
    <row r="7827" ht="60" customHeight="1" s="496">
      <c r="A7827" s="330" t="n">
        <v>100993</v>
      </c>
      <c r="B7827" s="331" t="inlineStr">
        <is>
          <t>CARGA, MANOBRA E DESCARGA DE SOLOS E MATERIAIS GRANULARES EM CAMINHÃO BASCULANTE 6 M³ - CARGA COM ESCAVADEIRA HIDRÁULICA (CAÇAMBA DE 1,20 M³ / 155 HP) E DESCARGA LIVRE (UNIDADE: T). AF_02/2026</t>
        </is>
      </c>
      <c r="C7827" s="330" t="inlineStr">
        <is>
          <t>T</t>
        </is>
      </c>
      <c r="D7827" s="330" t="n">
        <v>5.91</v>
      </c>
      <c r="E7827" s="330" t="n">
        <v>6.01</v>
      </c>
      <c r="F7827" s="330" t="inlineStr"/>
    </row>
    <row r="7828" ht="60" customHeight="1" s="496">
      <c r="A7828" s="330" t="n">
        <v>100973</v>
      </c>
      <c r="B7828" s="331" t="inlineStr">
        <is>
          <t>CARGA, MANOBRA E DESCARGA DE SOLOS E MATERIAIS GRANULARES EM CAMINHÃO BASCULANTE 6 M³ - CARGA COM PÁ CARREGADEIRA (CAÇAMBA DE 1,7 A 2,8 M³ / 128 HP) E DESCARGA LIVRE (UNIDADE: M3). AF_02/2026</t>
        </is>
      </c>
      <c r="C7828" s="330" t="inlineStr">
        <is>
          <t>M3</t>
        </is>
      </c>
      <c r="D7828" s="330" t="n">
        <v>9.73</v>
      </c>
      <c r="E7828" s="330" t="n">
        <v>9.869999999999999</v>
      </c>
      <c r="F7828" s="330" t="inlineStr"/>
    </row>
    <row r="7829" ht="60" customHeight="1" s="496">
      <c r="A7829" s="330" t="n">
        <v>100989</v>
      </c>
      <c r="B7829" s="331" t="inlineStr">
        <is>
          <t>CARGA, MANOBRA E DESCARGA DE SOLOS E MATERIAIS GRANULARES EM CAMINHÃO BASCULANTE 6 M³ - CARGA COM PÁ CARREGADEIRA (CAÇAMBA DE 1,7 A 2,8 M³ / 128 HP) E DESCARGA LIVRE (UNIDADE: T). AF_02/2026</t>
        </is>
      </c>
      <c r="C7829" s="330" t="inlineStr">
        <is>
          <t>T</t>
        </is>
      </c>
      <c r="D7829" s="330" t="n">
        <v>6.49</v>
      </c>
      <c r="E7829" s="330" t="n">
        <v>6.58</v>
      </c>
      <c r="F7829" s="330" t="inlineStr"/>
    </row>
    <row r="7830" ht="30" customHeight="1" s="496">
      <c r="A7830" s="330" t="n">
        <v>101467</v>
      </c>
      <c r="B7830" s="331" t="inlineStr">
        <is>
          <t>CARGA, MANOBRA E DESCARGA DE TUBOS DE CONCRETO, DN 1000 MM, EM CAMINHÃO CARROCERIA COM GUINDAUTO (MUNCK) 11,7 TM. AF_02/2026</t>
        </is>
      </c>
      <c r="C7830" s="330" t="inlineStr">
        <is>
          <t>T</t>
        </is>
      </c>
      <c r="D7830" s="330" t="n">
        <v>23.34</v>
      </c>
      <c r="E7830" s="330" t="n">
        <v>23.7</v>
      </c>
      <c r="F7830" s="330" t="inlineStr"/>
    </row>
    <row r="7831" ht="30" customHeight="1" s="496">
      <c r="A7831" s="330" t="n">
        <v>106729</v>
      </c>
      <c r="B7831" s="331" t="inlineStr">
        <is>
          <t>CARGA, MANOBRA E DESCARGA DE TUBOS DE CONCRETO, DN 1000 MM, EM CAMINHÃO CARROCERIA COM GUINDAUTO (MUNCK) 42,3 TM. AF_02/2026</t>
        </is>
      </c>
      <c r="C7831" s="330" t="inlineStr">
        <is>
          <t>T</t>
        </is>
      </c>
      <c r="D7831" s="330" t="n">
        <v>24.33</v>
      </c>
      <c r="E7831" s="330" t="n">
        <v>24.66</v>
      </c>
      <c r="F7831" s="330" t="inlineStr"/>
    </row>
    <row r="7832" ht="30" customHeight="1" s="496">
      <c r="A7832" s="330" t="n">
        <v>101468</v>
      </c>
      <c r="B7832" s="331" t="inlineStr">
        <is>
          <t>CARGA, MANOBRA E DESCARGA DE TUBOS DE CONCRETO, DN 1200 MM, EM CAMINHÃO CARROCERIA COM GUINDAUTO (MUNCK) 11,7 TM. AF_02/2026</t>
        </is>
      </c>
      <c r="C7832" s="330" t="inlineStr">
        <is>
          <t>T</t>
        </is>
      </c>
      <c r="D7832" s="330" t="n">
        <v>21.26</v>
      </c>
      <c r="E7832" s="330" t="n">
        <v>21.57</v>
      </c>
      <c r="F7832" s="330" t="inlineStr"/>
    </row>
    <row r="7833" ht="30" customHeight="1" s="496">
      <c r="A7833" s="330" t="n">
        <v>106730</v>
      </c>
      <c r="B7833" s="331" t="inlineStr">
        <is>
          <t>CARGA, MANOBRA E DESCARGA DE TUBOS DE CONCRETO, DN 1200 MM, EM CAMINHÃO CARROCERIA COM GUINDAUTO (MUNCK) 42,3 TM. AF_02/2026</t>
        </is>
      </c>
      <c r="C7833" s="330" t="inlineStr">
        <is>
          <t>T</t>
        </is>
      </c>
      <c r="D7833" s="330" t="n">
        <v>21.57</v>
      </c>
      <c r="E7833" s="330" t="n">
        <v>21.84</v>
      </c>
      <c r="F7833" s="330" t="inlineStr"/>
    </row>
    <row r="7834" ht="30" customHeight="1" s="496">
      <c r="A7834" s="330" t="n">
        <v>101014</v>
      </c>
      <c r="B7834" s="331" t="inlineStr">
        <is>
          <t>CARGA, MANOBRA E DESCARGA DE TUBOS DE CONCRETO, DN 400 MM, EM CAMINHÃO CARROCERIA COM GUINDAUTO (MUNCK) 11,7 TM. AF_02/2026</t>
        </is>
      </c>
      <c r="C7834" s="330" t="inlineStr">
        <is>
          <t>T</t>
        </is>
      </c>
      <c r="D7834" s="330" t="n">
        <v>54.17</v>
      </c>
      <c r="E7834" s="330" t="n">
        <v>54.98</v>
      </c>
      <c r="F7834" s="330" t="inlineStr"/>
    </row>
    <row r="7835" ht="30" customHeight="1" s="496">
      <c r="A7835" s="330" t="n">
        <v>106723</v>
      </c>
      <c r="B7835" s="331" t="inlineStr">
        <is>
          <t>CARGA, MANOBRA E DESCARGA DE TUBOS DE CONCRETO, DN 400 MM, EM CAMINHÃO CARROCERIA COM GUINDAUTO (MUNCK) 42,3 TM. AF_02/2026</t>
        </is>
      </c>
      <c r="C7835" s="330" t="inlineStr">
        <is>
          <t>T</t>
        </is>
      </c>
      <c r="D7835" s="330" t="n">
        <v>59.55</v>
      </c>
      <c r="E7835" s="330" t="n">
        <v>60.33</v>
      </c>
      <c r="F7835" s="330" t="inlineStr"/>
    </row>
    <row r="7836" ht="30" customHeight="1" s="496">
      <c r="A7836" s="330" t="n">
        <v>101015</v>
      </c>
      <c r="B7836" s="331" t="inlineStr">
        <is>
          <t>CARGA, MANOBRA E DESCARGA DE TUBOS DE CONCRETO, DN 500 MM, EM CAMINHÃO CARROCERIA COM GUINDAUTO (MUNCK) 11,7 TM. AF_02/2026</t>
        </is>
      </c>
      <c r="C7836" s="330" t="inlineStr">
        <is>
          <t>T</t>
        </is>
      </c>
      <c r="D7836" s="330" t="n">
        <v>44.4</v>
      </c>
      <c r="E7836" s="330" t="n">
        <v>45.06</v>
      </c>
      <c r="F7836" s="330" t="inlineStr"/>
    </row>
    <row r="7837" ht="30" customHeight="1" s="496">
      <c r="A7837" s="330" t="n">
        <v>106724</v>
      </c>
      <c r="B7837" s="331" t="inlineStr">
        <is>
          <t>CARGA, MANOBRA E DESCARGA DE TUBOS DE CONCRETO, DN 500 MM, EM CAMINHÃO CARROCERIA COM GUINDAUTO (MUNCK) 42,3 TM. AF_02/2026</t>
        </is>
      </c>
      <c r="C7837" s="330" t="inlineStr">
        <is>
          <t>T</t>
        </is>
      </c>
      <c r="D7837" s="330" t="n">
        <v>48.5</v>
      </c>
      <c r="E7837" s="330" t="n">
        <v>49.12</v>
      </c>
      <c r="F7837" s="330" t="inlineStr"/>
    </row>
    <row r="7838" ht="30" customHeight="1" s="496">
      <c r="A7838" s="330" t="n">
        <v>101463</v>
      </c>
      <c r="B7838" s="331" t="inlineStr">
        <is>
          <t>CARGA, MANOBRA E DESCARGA DE TUBOS DE CONCRETO, DN 600 MM, EM CAMINHÃO CARROCERIA COM GUINDAUTO (MUNCK) 11,7 TM. AF_02/2026</t>
        </is>
      </c>
      <c r="C7838" s="330" t="inlineStr">
        <is>
          <t>T</t>
        </is>
      </c>
      <c r="D7838" s="330" t="n">
        <v>59.34</v>
      </c>
      <c r="E7838" s="330" t="n">
        <v>60.23</v>
      </c>
      <c r="F7838" s="330" t="inlineStr"/>
    </row>
    <row r="7839" ht="30" customHeight="1" s="496">
      <c r="A7839" s="330" t="n">
        <v>106725</v>
      </c>
      <c r="B7839" s="331" t="inlineStr">
        <is>
          <t>CARGA, MANOBRA E DESCARGA DE TUBOS DE CONCRETO, DN 600 MM, EM CAMINHÃO CARROCERIA COM GUINDAUTO (MUNCK) 42,3 TM. AF_02/2026</t>
        </is>
      </c>
      <c r="C7839" s="330" t="inlineStr">
        <is>
          <t>T</t>
        </is>
      </c>
      <c r="D7839" s="330" t="n">
        <v>65.39</v>
      </c>
      <c r="E7839" s="330" t="n">
        <v>66.26000000000001</v>
      </c>
      <c r="F7839" s="330" t="inlineStr"/>
    </row>
    <row r="7840" ht="30" customHeight="1" s="496">
      <c r="A7840" s="330" t="n">
        <v>101464</v>
      </c>
      <c r="B7840" s="331" t="inlineStr">
        <is>
          <t>CARGA, MANOBRA E DESCARGA DE TUBOS DE CONCRETO, DN 700 MM, EM CAMINHÃO CARROCERIA COM GUINDAUTO (MUNCK) 11,7 TM. AF_02/2026</t>
        </is>
      </c>
      <c r="C7840" s="330" t="inlineStr">
        <is>
          <t>T</t>
        </is>
      </c>
      <c r="D7840" s="330" t="n">
        <v>45.46</v>
      </c>
      <c r="E7840" s="330" t="n">
        <v>46.14</v>
      </c>
      <c r="F7840" s="330" t="inlineStr"/>
    </row>
    <row r="7841" ht="30" customHeight="1" s="496">
      <c r="A7841" s="330" t="n">
        <v>106726</v>
      </c>
      <c r="B7841" s="331" t="inlineStr">
        <is>
          <t>CARGA, MANOBRA E DESCARGA DE TUBOS DE CONCRETO, DN 700 MM, EM CAMINHÃO CARROCERIA COM GUINDAUTO (MUNCK) 42,3 TM. AF_02/2026</t>
        </is>
      </c>
      <c r="C7841" s="330" t="inlineStr">
        <is>
          <t>T</t>
        </is>
      </c>
      <c r="D7841" s="330" t="n">
        <v>49.77</v>
      </c>
      <c r="E7841" s="330" t="n">
        <v>50.43</v>
      </c>
      <c r="F7841" s="330" t="inlineStr"/>
    </row>
    <row r="7842" ht="30" customHeight="1" s="496">
      <c r="A7842" s="330" t="n">
        <v>101465</v>
      </c>
      <c r="B7842" s="331" t="inlineStr">
        <is>
          <t>CARGA, MANOBRA E DESCARGA DE TUBOS DE CONCRETO, DN 800 MM, EM CAMINHÃO CARROCERIA COM GUINDAUTO (MUNCK) 11,7 TM. AF_02/2026</t>
        </is>
      </c>
      <c r="C7842" s="330" t="inlineStr">
        <is>
          <t>T</t>
        </is>
      </c>
      <c r="D7842" s="330" t="n">
        <v>34.59</v>
      </c>
      <c r="E7842" s="330" t="n">
        <v>35.12</v>
      </c>
      <c r="F7842" s="330" t="inlineStr"/>
    </row>
    <row r="7843" ht="30" customHeight="1" s="496">
      <c r="A7843" s="330" t="n">
        <v>106727</v>
      </c>
      <c r="B7843" s="331" t="inlineStr">
        <is>
          <t>CARGA, MANOBRA E DESCARGA DE TUBOS DE CONCRETO, DN 800 MM, EM CAMINHÃO CARROCERIA COM GUINDAUTO (MUNCK) 42,3 TM. AF_02/2026</t>
        </is>
      </c>
      <c r="C7843" s="330" t="inlineStr">
        <is>
          <t>T</t>
        </is>
      </c>
      <c r="D7843" s="330" t="n">
        <v>37.19</v>
      </c>
      <c r="E7843" s="330" t="n">
        <v>37.68</v>
      </c>
      <c r="F7843" s="330" t="inlineStr"/>
    </row>
    <row r="7844" ht="30" customHeight="1" s="496">
      <c r="A7844" s="330" t="n">
        <v>101466</v>
      </c>
      <c r="B7844" s="331" t="inlineStr">
        <is>
          <t>CARGA, MANOBRA E DESCARGA DE TUBOS DE CONCRETO, DN 900 MM, EM CAMINHÃO CARROCERIA COM GUINDAUTO (MUNCK) 11,7 TM. AF_02/2026</t>
        </is>
      </c>
      <c r="C7844" s="330" t="inlineStr">
        <is>
          <t>T</t>
        </is>
      </c>
      <c r="D7844" s="330" t="n">
        <v>28.04</v>
      </c>
      <c r="E7844" s="330" t="n">
        <v>28.47</v>
      </c>
      <c r="F7844" s="330" t="inlineStr"/>
    </row>
    <row r="7845" ht="30" customHeight="1" s="496">
      <c r="A7845" s="330" t="n">
        <v>106728</v>
      </c>
      <c r="B7845" s="331" t="inlineStr">
        <is>
          <t>CARGA, MANOBRA E DESCARGA DE TUBOS DE CONCRETO, DN 900 MM, EM CAMINHÃO CARROCERIA COM GUINDAUTO (MUNCK) 42,3 TM. AF_02/2026</t>
        </is>
      </c>
      <c r="C7845" s="330" t="inlineStr">
        <is>
          <t>T</t>
        </is>
      </c>
      <c r="D7845" s="330" t="n">
        <v>29.9</v>
      </c>
      <c r="E7845" s="330" t="n">
        <v>30.3</v>
      </c>
      <c r="F7845" s="330" t="inlineStr"/>
    </row>
    <row r="7846" ht="45" customHeight="1" s="496">
      <c r="A7846" s="330" t="n">
        <v>101013</v>
      </c>
      <c r="B7846" s="331" t="inlineStr">
        <is>
          <t>CARGA, MANOBRA E DESCARGA DE TUBOS DE CONCRETO, DN MENOR OU IGUAL A 300 MM, EM CAMINHÃO CARROCERIA COM GUINDAUTO (MUNCK) 11,7 TM. AF_02/2026</t>
        </is>
      </c>
      <c r="C7846" s="330" t="inlineStr">
        <is>
          <t>T</t>
        </is>
      </c>
      <c r="D7846" s="330" t="n">
        <v>59.2</v>
      </c>
      <c r="E7846" s="330" t="n">
        <v>60.1</v>
      </c>
      <c r="F7846" s="330" t="inlineStr"/>
    </row>
    <row r="7847" ht="45" customHeight="1" s="496">
      <c r="A7847" s="330" t="n">
        <v>106722</v>
      </c>
      <c r="B7847" s="331" t="inlineStr">
        <is>
          <t>CARGA, MANOBRA E DESCARGA DE TUBOS DE CONCRETO, DN MENOR OU IGUAL A 300 MM, EM CAMINHÃO CARROCERIA COM GUINDAUTO (MUNCK) 42,3 TM. AF_02/2026</t>
        </is>
      </c>
      <c r="C7847" s="330" t="inlineStr">
        <is>
          <t>T</t>
        </is>
      </c>
      <c r="D7847" s="330" t="n">
        <v>65.39</v>
      </c>
      <c r="E7847" s="330" t="n">
        <v>66.26000000000001</v>
      </c>
      <c r="F7847" s="330" t="inlineStr"/>
    </row>
    <row r="7848" ht="30" customHeight="1" s="496">
      <c r="A7848" s="330" t="n">
        <v>101477</v>
      </c>
      <c r="B7848" s="331" t="inlineStr">
        <is>
          <t>CARGA, MANOBRA E DESCARGA DE TUBOS METÁLICOS, DN 1000 MM, EM CAMINHÃO CARROCERIA COM GUINDAUTO (MUNCK) 11,7 TM. AF_02/2026</t>
        </is>
      </c>
      <c r="C7848" s="330" t="inlineStr">
        <is>
          <t>T</t>
        </is>
      </c>
      <c r="D7848" s="330" t="n">
        <v>16.75</v>
      </c>
      <c r="E7848" s="330" t="n">
        <v>17</v>
      </c>
      <c r="F7848" s="330" t="inlineStr"/>
    </row>
    <row r="7849" ht="30" customHeight="1" s="496">
      <c r="A7849" s="330" t="n">
        <v>106742</v>
      </c>
      <c r="B7849" s="331" t="inlineStr">
        <is>
          <t>CARGA, MANOBRA E DESCARGA DE TUBOS METÁLICOS, DN 1000 MM, EM CAMINHÃO CARROCERIA COM GUINDAUTO (MUNCK) 42,3 TM. AF_02/2026</t>
        </is>
      </c>
      <c r="C7849" s="330" t="inlineStr">
        <is>
          <t>T</t>
        </is>
      </c>
      <c r="D7849" s="330" t="n">
        <v>17.24</v>
      </c>
      <c r="E7849" s="330" t="n">
        <v>17.48</v>
      </c>
      <c r="F7849" s="330" t="inlineStr"/>
    </row>
    <row r="7850" ht="30" customHeight="1" s="496">
      <c r="A7850" s="330" t="n">
        <v>101478</v>
      </c>
      <c r="B7850" s="331" t="inlineStr">
        <is>
          <t>CARGA, MANOBRA E DESCARGA DE TUBOS METÁLICOS, DN 1200 MM, EM CAMINHÃO CARROCERIA COM GUINDAUTO (MUNCK) 11,7 TM. AF_02/2026</t>
        </is>
      </c>
      <c r="C7850" s="330" t="inlineStr">
        <is>
          <t>T</t>
        </is>
      </c>
      <c r="D7850" s="330" t="n">
        <v>14.13</v>
      </c>
      <c r="E7850" s="330" t="n">
        <v>14.34</v>
      </c>
      <c r="F7850" s="330" t="inlineStr"/>
    </row>
    <row r="7851" ht="30" customHeight="1" s="496">
      <c r="A7851" s="330" t="n">
        <v>106743</v>
      </c>
      <c r="B7851" s="331" t="inlineStr">
        <is>
          <t>CARGA, MANOBRA E DESCARGA DE TUBOS METÁLICOS, DN 1200 MM, EM CAMINHÃO CARROCERIA COM GUINDAUTO (MUNCK) 42,3 TM. AF_02/2026</t>
        </is>
      </c>
      <c r="C7851" s="330" t="inlineStr">
        <is>
          <t>T</t>
        </is>
      </c>
      <c r="D7851" s="330" t="n">
        <v>13.82</v>
      </c>
      <c r="E7851" s="330" t="n">
        <v>14.01</v>
      </c>
      <c r="F7851" s="330" t="inlineStr"/>
    </row>
    <row r="7852" ht="30" customHeight="1" s="496">
      <c r="A7852" s="330" t="n">
        <v>101017</v>
      </c>
      <c r="B7852" s="331" t="inlineStr">
        <is>
          <t>CARGA, MANOBRA E DESCARGA DE TUBOS METÁLICOS, DN 200 MM, EM CAMINHÃO CARROCERIA COM GUINDAUTO (MUNCK) 11,7 TM. AF_02/2026</t>
        </is>
      </c>
      <c r="C7852" s="330" t="inlineStr">
        <is>
          <t>T</t>
        </is>
      </c>
      <c r="D7852" s="330" t="n">
        <v>38.91</v>
      </c>
      <c r="E7852" s="330" t="n">
        <v>39.5</v>
      </c>
      <c r="F7852" s="330" t="inlineStr"/>
    </row>
    <row r="7853" ht="30" customHeight="1" s="496">
      <c r="A7853" s="330" t="n">
        <v>106732</v>
      </c>
      <c r="B7853" s="331" t="inlineStr">
        <is>
          <t>CARGA, MANOBRA E DESCARGA DE TUBOS METÁLICOS, DN 200 MM, EM CAMINHÃO CARROCERIA COM GUINDAUTO (MUNCK) 42,3 TM. AF_02/2026</t>
        </is>
      </c>
      <c r="C7853" s="330" t="inlineStr">
        <is>
          <t>T</t>
        </is>
      </c>
      <c r="D7853" s="330" t="n">
        <v>42.25</v>
      </c>
      <c r="E7853" s="330" t="n">
        <v>42.82</v>
      </c>
      <c r="F7853" s="330" t="inlineStr"/>
    </row>
    <row r="7854" ht="30" customHeight="1" s="496">
      <c r="A7854" s="330" t="n">
        <v>101018</v>
      </c>
      <c r="B7854" s="331" t="inlineStr">
        <is>
          <t>CARGA, MANOBRA E DESCARGA DE TUBOS METÁLICOS, DN 250 MM, EM CAMINHÃO CARROCERIA COM GUINDAUTO (MUNCK) 11,7 TM. AF_02/2026</t>
        </is>
      </c>
      <c r="C7854" s="330" t="inlineStr">
        <is>
          <t>T</t>
        </is>
      </c>
      <c r="D7854" s="330" t="n">
        <v>31.85</v>
      </c>
      <c r="E7854" s="330" t="n">
        <v>32.33</v>
      </c>
      <c r="F7854" s="330" t="inlineStr"/>
    </row>
    <row r="7855" ht="30" customHeight="1" s="496">
      <c r="A7855" s="330" t="n">
        <v>106733</v>
      </c>
      <c r="B7855" s="331" t="inlineStr">
        <is>
          <t>CARGA, MANOBRA E DESCARGA DE TUBOS METÁLICOS, DN 250 MM, EM CAMINHÃO CARROCERIA COM GUINDAUTO (MUNCK) 42,3 TM. AF_02/2026</t>
        </is>
      </c>
      <c r="C7855" s="330" t="inlineStr">
        <is>
          <t>T</t>
        </is>
      </c>
      <c r="D7855" s="330" t="n">
        <v>34.13</v>
      </c>
      <c r="E7855" s="330" t="n">
        <v>34.58</v>
      </c>
      <c r="F7855" s="330" t="inlineStr"/>
    </row>
    <row r="7856" ht="30" customHeight="1" s="496">
      <c r="A7856" s="330" t="n">
        <v>101469</v>
      </c>
      <c r="B7856" s="331" t="inlineStr">
        <is>
          <t>CARGA, MANOBRA E DESCARGA DE TUBOS METÁLICOS, DN 300 MM, EM CAMINHÃO CARROCERIA COM GUINDAUTO (MUNCK) 11,7 TM. AF_02/2026</t>
        </is>
      </c>
      <c r="C7856" s="330" t="inlineStr">
        <is>
          <t>T</t>
        </is>
      </c>
      <c r="D7856" s="330" t="n">
        <v>48.47</v>
      </c>
      <c r="E7856" s="330" t="n">
        <v>49.21</v>
      </c>
      <c r="F7856" s="330" t="inlineStr"/>
    </row>
    <row r="7857" ht="30" customHeight="1" s="496">
      <c r="A7857" s="330" t="n">
        <v>106734</v>
      </c>
      <c r="B7857" s="331" t="inlineStr">
        <is>
          <t>CARGA, MANOBRA E DESCARGA DE TUBOS METÁLICOS, DN 300 MM, EM CAMINHÃO CARROCERIA COM GUINDAUTO (MUNCK) 42,3 TM. AF_02/2026</t>
        </is>
      </c>
      <c r="C7857" s="330" t="inlineStr">
        <is>
          <t>T</t>
        </is>
      </c>
      <c r="D7857" s="330" t="n">
        <v>53.18</v>
      </c>
      <c r="E7857" s="330" t="n">
        <v>53.88</v>
      </c>
      <c r="F7857" s="330" t="inlineStr"/>
    </row>
    <row r="7858" ht="30" customHeight="1" s="496">
      <c r="A7858" s="330" t="n">
        <v>101470</v>
      </c>
      <c r="B7858" s="331" t="inlineStr">
        <is>
          <t>CARGA, MANOBRA E DESCARGA DE TUBOS METÁLICOS, DN 350 MM, EM CAMINHÃO CARROCERIA COM GUINDAUTO (MUNCK) 11,7 TM. AF_02/2026</t>
        </is>
      </c>
      <c r="C7858" s="330" t="inlineStr">
        <is>
          <t>T</t>
        </is>
      </c>
      <c r="D7858" s="330" t="n">
        <v>38.35</v>
      </c>
      <c r="E7858" s="330" t="n">
        <v>38.93</v>
      </c>
      <c r="F7858" s="330" t="inlineStr"/>
    </row>
    <row r="7859" ht="30" customHeight="1" s="496">
      <c r="A7859" s="330" t="n">
        <v>106735</v>
      </c>
      <c r="B7859" s="331" t="inlineStr">
        <is>
          <t>CARGA, MANOBRA E DESCARGA DE TUBOS METÁLICOS, DN 350 MM, EM CAMINHÃO CARROCERIA COM GUINDAUTO (MUNCK) 42,3 TM. AF_02/2026</t>
        </is>
      </c>
      <c r="C7859" s="330" t="inlineStr">
        <is>
          <t>T</t>
        </is>
      </c>
      <c r="D7859" s="330" t="n">
        <v>41.62</v>
      </c>
      <c r="E7859" s="330" t="n">
        <v>42.17</v>
      </c>
      <c r="F7859" s="330" t="inlineStr"/>
    </row>
    <row r="7860" ht="30" customHeight="1" s="496">
      <c r="A7860" s="330" t="n">
        <v>101471</v>
      </c>
      <c r="B7860" s="331" t="inlineStr">
        <is>
          <t>CARGA, MANOBRA E DESCARGA DE TUBOS METÁLICOS, DN 400 MM, EM CAMINHÃO CARROCERIA COM GUINDAUTO (MUNCK) 11,7 TM. AF_02/2026</t>
        </is>
      </c>
      <c r="C7860" s="330" t="inlineStr">
        <is>
          <t>T</t>
        </is>
      </c>
      <c r="D7860" s="330" t="n">
        <v>32.82</v>
      </c>
      <c r="E7860" s="330" t="n">
        <v>33.31</v>
      </c>
      <c r="F7860" s="330" t="inlineStr"/>
    </row>
    <row r="7861" ht="30" customHeight="1" s="496">
      <c r="A7861" s="330" t="n">
        <v>106736</v>
      </c>
      <c r="B7861" s="331" t="inlineStr">
        <is>
          <t>CARGA, MANOBRA E DESCARGA DE TUBOS METÁLICOS, DN 400 MM, EM CAMINHÃO CARROCERIA COM GUINDAUTO (MUNCK) 42,3 TM. AF_02/2026</t>
        </is>
      </c>
      <c r="C7861" s="330" t="inlineStr">
        <is>
          <t>T</t>
        </is>
      </c>
      <c r="D7861" s="330" t="n">
        <v>35.21</v>
      </c>
      <c r="E7861" s="330" t="n">
        <v>35.67</v>
      </c>
      <c r="F7861" s="330" t="inlineStr"/>
    </row>
    <row r="7862" ht="30" customHeight="1" s="496">
      <c r="A7862" s="330" t="n">
        <v>101472</v>
      </c>
      <c r="B7862" s="331" t="inlineStr">
        <is>
          <t>CARGA, MANOBRA E DESCARGA DE TUBOS METÁLICOS, DN 500 MM, EM CAMINHÃO CARROCERIA COM GUINDAUTO (MUNCK) 11,7 TM. AF_02/2026</t>
        </is>
      </c>
      <c r="C7862" s="330" t="inlineStr">
        <is>
          <t>T</t>
        </is>
      </c>
      <c r="D7862" s="330" t="n">
        <v>25.4</v>
      </c>
      <c r="E7862" s="330" t="n">
        <v>25.78</v>
      </c>
      <c r="F7862" s="330" t="inlineStr"/>
    </row>
    <row r="7863" ht="30" customHeight="1" s="496">
      <c r="A7863" s="330" t="n">
        <v>106737</v>
      </c>
      <c r="B7863" s="331" t="inlineStr">
        <is>
          <t>CARGA, MANOBRA E DESCARGA DE TUBOS METÁLICOS, DN 500 MM, EM CAMINHÃO CARROCERIA COM GUINDAUTO (MUNCK) 42,3 TM. AF_02/2026</t>
        </is>
      </c>
      <c r="C7863" s="330" t="inlineStr">
        <is>
          <t>T</t>
        </is>
      </c>
      <c r="D7863" s="330" t="n">
        <v>26.82</v>
      </c>
      <c r="E7863" s="330" t="n">
        <v>27.18</v>
      </c>
      <c r="F7863" s="330" t="inlineStr"/>
    </row>
    <row r="7864" ht="30" customHeight="1" s="496">
      <c r="A7864" s="330" t="n">
        <v>101473</v>
      </c>
      <c r="B7864" s="331" t="inlineStr">
        <is>
          <t>CARGA, MANOBRA E DESCARGA DE TUBOS METÁLICOS, DN 600 MM, EM CAMINHÃO CARROCERIA COM GUINDAUTO (MUNCK) 11,7 TM. AF_02/2026</t>
        </is>
      </c>
      <c r="C7864" s="330" t="inlineStr">
        <is>
          <t>T</t>
        </is>
      </c>
      <c r="D7864" s="330" t="n">
        <v>36.8</v>
      </c>
      <c r="E7864" s="330" t="n">
        <v>37.35</v>
      </c>
      <c r="F7864" s="330" t="inlineStr"/>
    </row>
    <row r="7865" ht="30" customHeight="1" s="496">
      <c r="A7865" s="330" t="n">
        <v>106738</v>
      </c>
      <c r="B7865" s="331" t="inlineStr">
        <is>
          <t>CARGA, MANOBRA E DESCARGA DE TUBOS METÁLICOS, DN 600 MM, EM CAMINHÃO CARROCERIA COM GUINDAUTO (MUNCK) 42,3 TM. AF_02/2026</t>
        </is>
      </c>
      <c r="C7865" s="330" t="inlineStr">
        <is>
          <t>T</t>
        </is>
      </c>
      <c r="D7865" s="330" t="n">
        <v>39.35</v>
      </c>
      <c r="E7865" s="330" t="n">
        <v>39.88</v>
      </c>
      <c r="F7865" s="330" t="inlineStr"/>
    </row>
    <row r="7866" ht="30" customHeight="1" s="496">
      <c r="A7866" s="330" t="n">
        <v>101474</v>
      </c>
      <c r="B7866" s="331" t="inlineStr">
        <is>
          <t>CARGA, MANOBRA E DESCARGA DE TUBOS METÁLICOS, DN 700 MM, EM CAMINHÃO CARROCERIA COM GUINDAUTO (MUNCK) 11,7 TM. AF_02/2026</t>
        </is>
      </c>
      <c r="C7866" s="330" t="inlineStr">
        <is>
          <t>T</t>
        </is>
      </c>
      <c r="D7866" s="330" t="n">
        <v>26.17</v>
      </c>
      <c r="E7866" s="330" t="n">
        <v>26.57</v>
      </c>
      <c r="F7866" s="330" t="inlineStr"/>
    </row>
    <row r="7867" ht="30" customHeight="1" s="496">
      <c r="A7867" s="330" t="n">
        <v>106739</v>
      </c>
      <c r="B7867" s="331" t="inlineStr">
        <is>
          <t>CARGA, MANOBRA E DESCARGA DE TUBOS METÁLICOS, DN 700 MM, EM CAMINHÃO CARROCERIA COM GUINDAUTO (MUNCK) 42,3 TM. AF_02/2026</t>
        </is>
      </c>
      <c r="C7867" s="330" t="inlineStr">
        <is>
          <t>T</t>
        </is>
      </c>
      <c r="D7867" s="330" t="n">
        <v>27.49</v>
      </c>
      <c r="E7867" s="330" t="n">
        <v>27.85</v>
      </c>
      <c r="F7867" s="330" t="inlineStr"/>
    </row>
    <row r="7868" ht="30" customHeight="1" s="496">
      <c r="A7868" s="330" t="n">
        <v>101475</v>
      </c>
      <c r="B7868" s="331" t="inlineStr">
        <is>
          <t>CARGA, MANOBRA E DESCARGA DE TUBOS METÁLICOS, DN 800 MM, EM CAMINHÃO CARROCERIA COM GUINDAUTO (MUNCK) 11,7 TM. AF_02/2026</t>
        </is>
      </c>
      <c r="C7868" s="330" t="inlineStr">
        <is>
          <t>T</t>
        </is>
      </c>
      <c r="D7868" s="330" t="n">
        <v>23.03</v>
      </c>
      <c r="E7868" s="330" t="n">
        <v>23.37</v>
      </c>
      <c r="F7868" s="330" t="inlineStr"/>
    </row>
    <row r="7869" ht="30" customHeight="1" s="496">
      <c r="A7869" s="330" t="n">
        <v>106740</v>
      </c>
      <c r="B7869" s="331" t="inlineStr">
        <is>
          <t>CARGA, MANOBRA E DESCARGA DE TUBOS METÁLICOS, DN 800 MM, EM CAMINHÃO CARROCERIA COM GUINDAUTO (MUNCK) 42,3 TM. AF_02/2026</t>
        </is>
      </c>
      <c r="C7869" s="330" t="inlineStr">
        <is>
          <t>T</t>
        </is>
      </c>
      <c r="D7869" s="330" t="n">
        <v>23.36</v>
      </c>
      <c r="E7869" s="330" t="n">
        <v>23.67</v>
      </c>
      <c r="F7869" s="330" t="inlineStr"/>
    </row>
    <row r="7870" ht="30" customHeight="1" s="496">
      <c r="A7870" s="330" t="n">
        <v>101476</v>
      </c>
      <c r="B7870" s="331" t="inlineStr">
        <is>
          <t>CARGA, MANOBRA E DESCARGA DE TUBOS METÁLICOS, DN 900 MM, EM CAMINHÃO CARROCERIA COM GUINDAUTO (MUNCK) 11,7 TM. AF_02/2026</t>
        </is>
      </c>
      <c r="C7870" s="330" t="inlineStr">
        <is>
          <t>T</t>
        </is>
      </c>
      <c r="D7870" s="330" t="n">
        <v>20.42</v>
      </c>
      <c r="E7870" s="330" t="n">
        <v>20.72</v>
      </c>
      <c r="F7870" s="330" t="inlineStr"/>
    </row>
    <row r="7871" ht="30" customHeight="1" s="496">
      <c r="A7871" s="330" t="n">
        <v>106741</v>
      </c>
      <c r="B7871" s="331" t="inlineStr">
        <is>
          <t>CARGA, MANOBRA E DESCARGA DE TUBOS METÁLICOS, DN 900 MM, EM CAMINHÃO CARROCERIA COM GUINDAUTO (MUNCK) 42,3 TM. AF_02/2026</t>
        </is>
      </c>
      <c r="C7871" s="330" t="inlineStr">
        <is>
          <t>T</t>
        </is>
      </c>
      <c r="D7871" s="330" t="n">
        <v>19.86</v>
      </c>
      <c r="E7871" s="330" t="n">
        <v>20.12</v>
      </c>
      <c r="F7871" s="330" t="inlineStr"/>
    </row>
    <row r="7872" ht="45" customHeight="1" s="496">
      <c r="A7872" s="330" t="n">
        <v>101016</v>
      </c>
      <c r="B7872" s="331" t="inlineStr">
        <is>
          <t>CARGA, MANOBRA E DESCARGA DE TUBOS METÁLICOS, DN MENOR OU IGUAL A 150 MM, EM CAMINHÃO CARROCERIA COM GUINDAUTO (MUNCK) 11,7 TM. AF_02/2026</t>
        </is>
      </c>
      <c r="C7872" s="330" t="inlineStr">
        <is>
          <t>T</t>
        </is>
      </c>
      <c r="D7872" s="330" t="n">
        <v>51.48</v>
      </c>
      <c r="E7872" s="330" t="n">
        <v>52.26</v>
      </c>
      <c r="F7872" s="330" t="inlineStr"/>
    </row>
    <row r="7873" ht="45" customHeight="1" s="496">
      <c r="A7873" s="330" t="n">
        <v>106731</v>
      </c>
      <c r="B7873" s="331" t="inlineStr">
        <is>
          <t>CARGA, MANOBRA E DESCARGA DE TUBOS METÁLICOS, DN MENOR OU IGUAL A 150 MM, EM CAMINHÃO CARROCERIA COM GUINDAUTO (MUNCK) 42,3 TM. AF_02/2026</t>
        </is>
      </c>
      <c r="C7873" s="330" t="inlineStr">
        <is>
          <t>T</t>
        </is>
      </c>
      <c r="D7873" s="330" t="n">
        <v>56.59</v>
      </c>
      <c r="E7873" s="330" t="n">
        <v>57.34</v>
      </c>
      <c r="F7873" s="330" t="inlineStr"/>
    </row>
    <row r="7874" ht="30" customHeight="1" s="496">
      <c r="A7874" s="330" t="n">
        <v>101487</v>
      </c>
      <c r="B7874" s="331" t="inlineStr">
        <is>
          <t>CARGA, MANOBRA E DESCARGA DE TUBOS PLÁSTICOS, DN 1000 MM, EM CAMINHÃO CARROCERIA COM GUINDAUTO (MUNCK) 11,7 TM. AF_02/2026</t>
        </is>
      </c>
      <c r="C7874" s="330" t="inlineStr">
        <is>
          <t>T</t>
        </is>
      </c>
      <c r="D7874" s="330" t="n">
        <v>126.27</v>
      </c>
      <c r="E7874" s="330" t="n">
        <v>128.17</v>
      </c>
      <c r="F7874" s="330" t="inlineStr"/>
    </row>
    <row r="7875" ht="30" customHeight="1" s="496">
      <c r="A7875" s="330" t="n">
        <v>106754</v>
      </c>
      <c r="B7875" s="331" t="inlineStr">
        <is>
          <t>CARGA, MANOBRA E DESCARGA DE TUBOS PLÁSTICOS, DN 1000 MM, EM CAMINHÃO CARROCERIA COM GUINDAUTO (MUNCK) 42,3 TM. AF_02/2026</t>
        </is>
      </c>
      <c r="C7875" s="330" t="inlineStr">
        <is>
          <t>T</t>
        </is>
      </c>
      <c r="D7875" s="330" t="n">
        <v>127.49</v>
      </c>
      <c r="E7875" s="330" t="n">
        <v>129.17</v>
      </c>
      <c r="F7875" s="330" t="inlineStr"/>
    </row>
    <row r="7876" ht="30" customHeight="1" s="496">
      <c r="A7876" s="330" t="n">
        <v>101488</v>
      </c>
      <c r="B7876" s="331" t="inlineStr">
        <is>
          <t>CARGA, MANOBRA E DESCARGA DE TUBOS PLÁSTICOS, DN 1200 MM, EM CAMINHÃO CARROCERIA COM GUINDAUTO (MUNCK) 11,7 TM. AF_02/2026</t>
        </is>
      </c>
      <c r="C7876" s="330" t="inlineStr">
        <is>
          <t>T</t>
        </is>
      </c>
      <c r="D7876" s="330" t="n">
        <v>108.63</v>
      </c>
      <c r="E7876" s="330" t="n">
        <v>110.28</v>
      </c>
      <c r="F7876" s="330" t="inlineStr"/>
    </row>
    <row r="7877" ht="30" customHeight="1" s="496">
      <c r="A7877" s="330" t="n">
        <v>106755</v>
      </c>
      <c r="B7877" s="331" t="inlineStr">
        <is>
          <t>CARGA, MANOBRA E DESCARGA DE TUBOS PLÁSTICOS, DN 1200 MM, EM CAMINHÃO CARROCERIA COM GUINDAUTO (MUNCK) 42,3 TM. AF_02/2026</t>
        </is>
      </c>
      <c r="C7877" s="330" t="inlineStr">
        <is>
          <t>T</t>
        </is>
      </c>
      <c r="D7877" s="330" t="n">
        <v>105.01</v>
      </c>
      <c r="E7877" s="330" t="n">
        <v>106.39</v>
      </c>
      <c r="F7877" s="330" t="inlineStr"/>
    </row>
    <row r="7878" ht="30" customHeight="1" s="496">
      <c r="A7878" s="330" t="n">
        <v>101480</v>
      </c>
      <c r="B7878" s="331" t="inlineStr">
        <is>
          <t>CARGA, MANOBRA E DESCARGA DE TUBOS PLÁSTICOS, DN 250 MM, EM CAMINHÃO CARROCERIA COM GUINDAUTO (MUNCK) 11,7 TM. AF_02/2026</t>
        </is>
      </c>
      <c r="C7878" s="330" t="inlineStr">
        <is>
          <t>T</t>
        </is>
      </c>
      <c r="D7878" s="330" t="n">
        <v>87.19</v>
      </c>
      <c r="E7878" s="330" t="n">
        <v>88.51000000000001</v>
      </c>
      <c r="F7878" s="330" t="inlineStr"/>
    </row>
    <row r="7879" ht="30" customHeight="1" s="496">
      <c r="A7879" s="330" t="n">
        <v>106747</v>
      </c>
      <c r="B7879" s="331" t="inlineStr">
        <is>
          <t>CARGA, MANOBRA E DESCARGA DE TUBOS PLÁSTICOS, DN 250 MM, EM CAMINHÃO CARROCERIA COM GUINDAUTO (MUNCK) 42,3 TM. AF_02/2026</t>
        </is>
      </c>
      <c r="C7879" s="330" t="inlineStr">
        <is>
          <t>T</t>
        </is>
      </c>
      <c r="D7879" s="330" t="n">
        <v>97.42</v>
      </c>
      <c r="E7879" s="330" t="n">
        <v>98.72</v>
      </c>
      <c r="F7879" s="330" t="inlineStr"/>
    </row>
    <row r="7880" ht="30" customHeight="1" s="496">
      <c r="A7880" s="330" t="n">
        <v>101481</v>
      </c>
      <c r="B7880" s="331" t="inlineStr">
        <is>
          <t>CARGA, MANOBRA E DESCARGA DE TUBOS PLÁSTICOS, DN 300 MM, EM CAMINHÃO CARROCERIA COM GUINDAUTO (MUNCK) 11,7 TM. AF_02/2026</t>
        </is>
      </c>
      <c r="C7880" s="330" t="inlineStr">
        <is>
          <t>T</t>
        </is>
      </c>
      <c r="D7880" s="330" t="n">
        <v>62.8</v>
      </c>
      <c r="E7880" s="330" t="n">
        <v>63.76</v>
      </c>
      <c r="F7880" s="330" t="inlineStr"/>
    </row>
    <row r="7881" ht="30" customHeight="1" s="496">
      <c r="A7881" s="330" t="n">
        <v>106748</v>
      </c>
      <c r="B7881" s="331" t="inlineStr">
        <is>
          <t>CARGA, MANOBRA E DESCARGA DE TUBOS PLÁSTICOS, DN 300 MM, EM CAMINHÃO CARROCERIA COM GUINDAUTO (MUNCK) 42,3 TM. AF_02/2026</t>
        </is>
      </c>
      <c r="C7881" s="330" t="inlineStr">
        <is>
          <t>T</t>
        </is>
      </c>
      <c r="D7881" s="330" t="n">
        <v>69.58</v>
      </c>
      <c r="E7881" s="330" t="n">
        <v>70.5</v>
      </c>
      <c r="F7881" s="330" t="inlineStr"/>
    </row>
    <row r="7882" ht="30" customHeight="1" s="496">
      <c r="A7882" s="330" t="n">
        <v>101482</v>
      </c>
      <c r="B7882" s="331" t="inlineStr">
        <is>
          <t>CARGA, MANOBRA E DESCARGA DE TUBOS PLÁSTICOS, DN 400 MM, EM CAMINHÃO CARROCERIA COM GUINDAUTO (MUNCK) 11,7 TM. AF_02/2026</t>
        </is>
      </c>
      <c r="C7882" s="330" t="inlineStr">
        <is>
          <t>T</t>
        </is>
      </c>
      <c r="D7882" s="330" t="n">
        <v>46.77</v>
      </c>
      <c r="E7882" s="330" t="n">
        <v>47.49</v>
      </c>
      <c r="F7882" s="330" t="inlineStr"/>
    </row>
    <row r="7883" ht="30" customHeight="1" s="496">
      <c r="A7883" s="330" t="n">
        <v>106749</v>
      </c>
      <c r="B7883" s="331" t="inlineStr">
        <is>
          <t>CARGA, MANOBRA E DESCARGA DE TUBOS PLÁSTICOS, DN 400 MM, EM CAMINHÃO CARROCERIA COM GUINDAUTO (MUNCK) 42,3 TM. AF_02/2026</t>
        </is>
      </c>
      <c r="C7883" s="330" t="inlineStr">
        <is>
          <t>T</t>
        </is>
      </c>
      <c r="D7883" s="330" t="n">
        <v>51.18</v>
      </c>
      <c r="E7883" s="330" t="n">
        <v>51.85</v>
      </c>
      <c r="F7883" s="330" t="inlineStr"/>
    </row>
    <row r="7884" ht="30" customHeight="1" s="496">
      <c r="A7884" s="330" t="n">
        <v>101483</v>
      </c>
      <c r="B7884" s="331" t="inlineStr">
        <is>
          <t>CARGA, MANOBRA E DESCARGA DE TUBOS PLÁSTICOS, DN 500 MM, EM CAMINHÃO CARROCERIA COM GUINDAUTO (MUNCK) 11,7 TM. AF_02/2026</t>
        </is>
      </c>
      <c r="C7884" s="330" t="inlineStr">
        <is>
          <t>T</t>
        </is>
      </c>
      <c r="D7884" s="330" t="n">
        <v>48.57</v>
      </c>
      <c r="E7884" s="330" t="n">
        <v>49.3</v>
      </c>
      <c r="F7884" s="330" t="inlineStr"/>
    </row>
    <row r="7885" ht="30" customHeight="1" s="496">
      <c r="A7885" s="330" t="n">
        <v>106750</v>
      </c>
      <c r="B7885" s="331" t="inlineStr">
        <is>
          <t>CARGA, MANOBRA E DESCARGA DE TUBOS PLÁSTICOS, DN 500 MM, EM CAMINHÃO CARROCERIA COM GUINDAUTO (MUNCK) 42,3 TM. AF_02/2026</t>
        </is>
      </c>
      <c r="C7885" s="330" t="inlineStr">
        <is>
          <t>T</t>
        </is>
      </c>
      <c r="D7885" s="330" t="n">
        <v>53.27</v>
      </c>
      <c r="E7885" s="330" t="n">
        <v>53.98</v>
      </c>
      <c r="F7885" s="330" t="inlineStr"/>
    </row>
    <row r="7886" ht="30" customHeight="1" s="496">
      <c r="A7886" s="330" t="n">
        <v>101484</v>
      </c>
      <c r="B7886" s="331" t="inlineStr">
        <is>
          <t>CARGA, MANOBRA E DESCARGA DE TUBOS PLÁSTICOS, DN 600 MM, EM CAMINHÃO CARROCERIA COM GUINDAUTO (MUNCK) 11,7 TM. AF_02/2026</t>
        </is>
      </c>
      <c r="C7886" s="330" t="inlineStr">
        <is>
          <t>T</t>
        </is>
      </c>
      <c r="D7886" s="330" t="n">
        <v>253.11</v>
      </c>
      <c r="E7886" s="330" t="n">
        <v>256.93</v>
      </c>
      <c r="F7886" s="330" t="inlineStr"/>
    </row>
    <row r="7887" ht="30" customHeight="1" s="496">
      <c r="A7887" s="330" t="n">
        <v>106751</v>
      </c>
      <c r="B7887" s="331" t="inlineStr">
        <is>
          <t>CARGA, MANOBRA E DESCARGA DE TUBOS PLÁSTICOS, DN 600 MM, EM CAMINHÃO CARROCERIA COM GUINDAUTO (MUNCK) 42,3 TM. AF_02/2026</t>
        </is>
      </c>
      <c r="C7887" s="330" t="inlineStr">
        <is>
          <t>T</t>
        </is>
      </c>
      <c r="D7887" s="330" t="n">
        <v>278.63</v>
      </c>
      <c r="E7887" s="330" t="n">
        <v>282.31</v>
      </c>
      <c r="F7887" s="330" t="inlineStr"/>
    </row>
    <row r="7888" ht="30" customHeight="1" s="496">
      <c r="A7888" s="330" t="n">
        <v>101485</v>
      </c>
      <c r="B7888" s="331" t="inlineStr">
        <is>
          <t>CARGA, MANOBRA E DESCARGA DE TUBOS PLÁSTICOS, DN 750 MM, EM CAMINHÃO CARROCERIA COM GUINDAUTO (MUNCK) 11,7 TM. AF_02/2026</t>
        </is>
      </c>
      <c r="C7888" s="330" t="inlineStr">
        <is>
          <t>T</t>
        </is>
      </c>
      <c r="D7888" s="330" t="n">
        <v>193.2</v>
      </c>
      <c r="E7888" s="330" t="n">
        <v>196.11</v>
      </c>
      <c r="F7888" s="330" t="inlineStr"/>
    </row>
    <row r="7889" ht="30" customHeight="1" s="496">
      <c r="A7889" s="330" t="n">
        <v>106752</v>
      </c>
      <c r="B7889" s="331" t="inlineStr">
        <is>
          <t>CARGA, MANOBRA E DESCARGA DE TUBOS PLÁSTICOS, DN 750 MM, EM CAMINHÃO CARROCERIA COM GUINDAUTO (MUNCK) 42,3 TM. AF_02/2026</t>
        </is>
      </c>
      <c r="C7889" s="330" t="inlineStr">
        <is>
          <t>T</t>
        </is>
      </c>
      <c r="D7889" s="330" t="n">
        <v>205.43</v>
      </c>
      <c r="E7889" s="330" t="n">
        <v>208.14</v>
      </c>
      <c r="F7889" s="330" t="inlineStr"/>
    </row>
    <row r="7890" ht="30" customHeight="1" s="496">
      <c r="A7890" s="330" t="n">
        <v>101486</v>
      </c>
      <c r="B7890" s="331" t="inlineStr">
        <is>
          <t>CARGA, MANOBRA E DESCARGA DE TUBOS PLÁSTICOS, DN 900 MM, EM CAMINHÃO CARROCERIA COM GUINDAUTO (MUNCK) 11,7 TM. AF_02/2026</t>
        </is>
      </c>
      <c r="C7890" s="330" t="inlineStr">
        <is>
          <t>T</t>
        </is>
      </c>
      <c r="D7890" s="330" t="n">
        <v>172.47</v>
      </c>
      <c r="E7890" s="330" t="n">
        <v>175.07</v>
      </c>
      <c r="F7890" s="330" t="inlineStr"/>
    </row>
    <row r="7891" ht="30" customHeight="1" s="496">
      <c r="A7891" s="330" t="n">
        <v>106753</v>
      </c>
      <c r="B7891" s="331" t="inlineStr">
        <is>
          <t>CARGA, MANOBRA E DESCARGA DE TUBOS PLÁSTICOS, DN 900 MM, EM CAMINHÃO CARROCERIA COM GUINDAUTO (MUNCK) 42,3 TM. AF_02/2026</t>
        </is>
      </c>
      <c r="C7891" s="330" t="inlineStr">
        <is>
          <t>T</t>
        </is>
      </c>
      <c r="D7891" s="330" t="n">
        <v>173.26</v>
      </c>
      <c r="E7891" s="330" t="n">
        <v>175.56</v>
      </c>
      <c r="F7891" s="330" t="inlineStr"/>
    </row>
    <row r="7892" ht="30" customHeight="1" s="496">
      <c r="A7892" s="330" t="n">
        <v>101006</v>
      </c>
      <c r="B7892" s="331" t="inlineStr">
        <is>
          <t>CARGA, MANOBRA E DESCARGA DE ÁGUA EM CAMINHÃO PIPA 10 M³. AF_02/2026</t>
        </is>
      </c>
      <c r="C7892" s="330" t="inlineStr">
        <is>
          <t>M3</t>
        </is>
      </c>
      <c r="D7892" s="330" t="n">
        <v>28.16</v>
      </c>
      <c r="E7892" s="330" t="n">
        <v>28.36</v>
      </c>
      <c r="F7892" s="330" t="inlineStr"/>
    </row>
    <row r="7893" ht="30" customHeight="1" s="496">
      <c r="A7893" s="330" t="n">
        <v>106707</v>
      </c>
      <c r="B7893" s="331" t="inlineStr">
        <is>
          <t>CARGA, MANOBRA E DESCARGA DE ÁGUA EM CAMINHÃO PIPA 14 M³. AF_02/2026</t>
        </is>
      </c>
      <c r="C7893" s="330" t="inlineStr">
        <is>
          <t>M3</t>
        </is>
      </c>
      <c r="D7893" s="330" t="n">
        <v>22.31</v>
      </c>
      <c r="E7893" s="330" t="n">
        <v>22.49</v>
      </c>
      <c r="F7893" s="330" t="inlineStr"/>
    </row>
    <row r="7894" ht="30" customHeight="1" s="496">
      <c r="A7894" s="330" t="n">
        <v>101005</v>
      </c>
      <c r="B7894" s="331" t="inlineStr">
        <is>
          <t>CARGA, MANOBRA E DESCARGA DE ÁGUA EM CAMINHÃO PIPA 6 M³. AF_02/2026</t>
        </is>
      </c>
      <c r="C7894" s="330" t="inlineStr">
        <is>
          <t>M3</t>
        </is>
      </c>
      <c r="D7894" s="330" t="n">
        <v>28.82</v>
      </c>
      <c r="E7894" s="330" t="n">
        <v>29.08</v>
      </c>
      <c r="F7894" s="330" t="inlineStr"/>
    </row>
    <row r="7895" ht="30" customHeight="1" s="496">
      <c r="A7895" s="330" t="n">
        <v>106757</v>
      </c>
      <c r="B7895" s="331" t="inlineStr">
        <is>
          <t>CARGA, MANOBRA E DESCARGA MANUAL DE BLOCO CERAMICO FURADO NA HORIZONTAL, EM CAMINHÃO CARROCERIA 15T. AF_02/2026</t>
        </is>
      </c>
      <c r="C7895" s="330" t="inlineStr">
        <is>
          <t>T</t>
        </is>
      </c>
      <c r="D7895" s="330" t="n">
        <v>112.59</v>
      </c>
      <c r="E7895" s="330" t="n">
        <v>114.18</v>
      </c>
      <c r="F7895" s="330" t="inlineStr"/>
    </row>
    <row r="7896" ht="30" customHeight="1" s="496">
      <c r="A7896" s="330" t="n">
        <v>106713</v>
      </c>
      <c r="B7896" s="331" t="inlineStr">
        <is>
          <t>CARGA, MANOBRA E DESCARGA MANUAL DE BLOCO CERAMICO FURADO NA HORIZONTAL, EM CAMINHÃO CARROCERIA 9T. AF_02/2026</t>
        </is>
      </c>
      <c r="C7896" s="330" t="inlineStr">
        <is>
          <t>T</t>
        </is>
      </c>
      <c r="D7896" s="330" t="n">
        <v>91.04000000000001</v>
      </c>
      <c r="E7896" s="330" t="n">
        <v>92.67</v>
      </c>
      <c r="F7896" s="330" t="inlineStr"/>
    </row>
    <row r="7897" ht="30" customHeight="1" s="496">
      <c r="A7897" s="330" t="n">
        <v>106758</v>
      </c>
      <c r="B7897" s="331" t="inlineStr">
        <is>
          <t>CARGA, MANOBRA E DESCARGA MANUAL DE BLOCO CERAMICO FURADO NA VERTICAL, EM CAMINHÃO CARROCERIA 15T. AF_02/2026</t>
        </is>
      </c>
      <c r="C7897" s="330" t="inlineStr">
        <is>
          <t>T</t>
        </is>
      </c>
      <c r="D7897" s="330" t="n">
        <v>81.3</v>
      </c>
      <c r="E7897" s="330" t="n">
        <v>82.45</v>
      </c>
      <c r="F7897" s="330" t="inlineStr"/>
    </row>
    <row r="7898" ht="30" customHeight="1" s="496">
      <c r="A7898" s="330" t="n">
        <v>106714</v>
      </c>
      <c r="B7898" s="331" t="inlineStr">
        <is>
          <t>CARGA, MANOBRA E DESCARGA MANUAL DE BLOCO CERAMICO FURADO NA VERTICAL, EM CAMINHÃO CARROCERIA 9T. AF_02/2026</t>
        </is>
      </c>
      <c r="C7898" s="330" t="inlineStr">
        <is>
          <t>T</t>
        </is>
      </c>
      <c r="D7898" s="330" t="n">
        <v>66.2</v>
      </c>
      <c r="E7898" s="330" t="n">
        <v>67.38</v>
      </c>
      <c r="F7898" s="330" t="inlineStr"/>
    </row>
    <row r="7899" ht="30" customHeight="1" s="496">
      <c r="A7899" s="330" t="n">
        <v>106759</v>
      </c>
      <c r="B7899" s="331" t="inlineStr">
        <is>
          <t>CARGA, MANOBRA E DESCARGA MANUAL DE BLOCO DE CONCRETO, EM CAMINHÃO CARROCERIA 15T. AF_02/2026</t>
        </is>
      </c>
      <c r="C7899" s="330" t="inlineStr">
        <is>
          <t>T</t>
        </is>
      </c>
      <c r="D7899" s="330" t="n">
        <v>46.87</v>
      </c>
      <c r="E7899" s="330" t="n">
        <v>47.55</v>
      </c>
      <c r="F7899" s="330" t="inlineStr"/>
    </row>
    <row r="7900" ht="30" customHeight="1" s="496">
      <c r="A7900" s="330" t="n">
        <v>106715</v>
      </c>
      <c r="B7900" s="331" t="inlineStr">
        <is>
          <t>CARGA, MANOBRA E DESCARGA MANUAL DE BLOCO DE CONCRETO, EM CAMINHÃO CARROCERIA 9T. AF_02/2026</t>
        </is>
      </c>
      <c r="C7900" s="330" t="inlineStr">
        <is>
          <t>T</t>
        </is>
      </c>
      <c r="D7900" s="330" t="n">
        <v>38.86</v>
      </c>
      <c r="E7900" s="330" t="n">
        <v>39.56</v>
      </c>
      <c r="F7900" s="330" t="inlineStr"/>
    </row>
    <row r="7901" ht="30" customHeight="1" s="496">
      <c r="A7901" s="330" t="n">
        <v>106762</v>
      </c>
      <c r="B7901" s="331" t="inlineStr">
        <is>
          <t>CARGA, MANOBRA E DESCARGA MANUAL DE SACOS DE AREIA DE 25 KG, EM CAMINHÃO CARROCERIA 15T. AF_02/2026</t>
        </is>
      </c>
      <c r="C7901" s="330" t="inlineStr">
        <is>
          <t>T</t>
        </is>
      </c>
      <c r="D7901" s="330" t="n">
        <v>319.68</v>
      </c>
      <c r="E7901" s="330" t="n">
        <v>324.21</v>
      </c>
      <c r="F7901" s="330" t="inlineStr"/>
    </row>
    <row r="7902" ht="30" customHeight="1" s="496">
      <c r="A7902" s="330" t="n">
        <v>106718</v>
      </c>
      <c r="B7902" s="331" t="inlineStr">
        <is>
          <t>CARGA, MANOBRA E DESCARGA MANUAL DE SACOS DE AREIA DE 25 KG, EM CAMINHÃO CARROCERIA 9T. AF_02/2026</t>
        </is>
      </c>
      <c r="C7902" s="330" t="inlineStr">
        <is>
          <t>T</t>
        </is>
      </c>
      <c r="D7902" s="330" t="n">
        <v>255.53</v>
      </c>
      <c r="E7902" s="330" t="n">
        <v>260.08</v>
      </c>
      <c r="F7902" s="330" t="inlineStr"/>
    </row>
    <row r="7903" ht="30" customHeight="1" s="496">
      <c r="A7903" s="330" t="n">
        <v>106761</v>
      </c>
      <c r="B7903" s="331" t="inlineStr">
        <is>
          <t>CARGA, MANOBRA E DESCARGA MANUAL DE SACOS DE ARGAMASSA DE 20 KG, EM CAMINHÃO CARROCERIA 15T. AF_02/2026</t>
        </is>
      </c>
      <c r="C7903" s="330" t="inlineStr">
        <is>
          <t>T</t>
        </is>
      </c>
      <c r="D7903" s="330" t="n">
        <v>398.84</v>
      </c>
      <c r="E7903" s="330" t="n">
        <v>404.49</v>
      </c>
      <c r="F7903" s="330" t="inlineStr"/>
    </row>
    <row r="7904" ht="30" customHeight="1" s="496">
      <c r="A7904" s="330" t="n">
        <v>106717</v>
      </c>
      <c r="B7904" s="331" t="inlineStr">
        <is>
          <t>CARGA, MANOBRA E DESCARGA MANUAL DE SACOS DE ARGAMASSA DE 20 KG, EM CAMINHÃO CARROCERIA 9T. AF_02/2026</t>
        </is>
      </c>
      <c r="C7904" s="330" t="inlineStr">
        <is>
          <t>T</t>
        </is>
      </c>
      <c r="D7904" s="330" t="n">
        <v>318.39</v>
      </c>
      <c r="E7904" s="330" t="n">
        <v>324.07</v>
      </c>
      <c r="F7904" s="330" t="inlineStr"/>
    </row>
    <row r="7905" ht="30" customHeight="1" s="496">
      <c r="A7905" s="330" t="n">
        <v>106760</v>
      </c>
      <c r="B7905" s="331" t="inlineStr">
        <is>
          <t>CARGA, MANOBRA E DESCARGA MANUAL DE SACOS DE CIMENTO DE 50 KG, EM CAMINHÃO CARROCERIA 15T. AF_02/2026</t>
        </is>
      </c>
      <c r="C7905" s="330" t="inlineStr">
        <is>
          <t>T</t>
        </is>
      </c>
      <c r="D7905" s="330" t="n">
        <v>161.38</v>
      </c>
      <c r="E7905" s="330" t="n">
        <v>163.66</v>
      </c>
      <c r="F7905" s="330" t="inlineStr"/>
    </row>
    <row r="7906" ht="30" customHeight="1" s="496">
      <c r="A7906" s="330" t="n">
        <v>106716</v>
      </c>
      <c r="B7906" s="331" t="inlineStr">
        <is>
          <t>CARGA, MANOBRA E DESCARGA MANUAL DE SACOS DE CIMENTO DE 50 KG, EM CAMINHÃO CARROCERIA 9T. AF_02/2026</t>
        </is>
      </c>
      <c r="C7906" s="330" t="inlineStr">
        <is>
          <t>T</t>
        </is>
      </c>
      <c r="D7906" s="330" t="n">
        <v>129.79</v>
      </c>
      <c r="E7906" s="330" t="n">
        <v>132.11</v>
      </c>
      <c r="F7906" s="330" t="inlineStr"/>
    </row>
    <row r="7907" ht="30" customHeight="1" s="496">
      <c r="A7907" s="330" t="n">
        <v>106756</v>
      </c>
      <c r="B7907" s="331" t="inlineStr">
        <is>
          <t>CARGA, MANOBRA E DESCARGA MANUAL DE TIJOLO MACIÇO, EM CAMINHÃO CARROCERIA 15T. AF_02/2026</t>
        </is>
      </c>
      <c r="C7907" s="330" t="inlineStr">
        <is>
          <t>T</t>
        </is>
      </c>
      <c r="D7907" s="330" t="n">
        <v>368.15</v>
      </c>
      <c r="E7907" s="330" t="n">
        <v>373.35</v>
      </c>
      <c r="F7907" s="330" t="inlineStr"/>
    </row>
    <row r="7908" ht="30" customHeight="1" s="496">
      <c r="A7908" s="330" t="n">
        <v>106712</v>
      </c>
      <c r="B7908" s="331" t="inlineStr">
        <is>
          <t>CARGA, MANOBRA E DESCARGA MANUAL DE TIJOLO MACIÇO, EM CAMINHÃO CARROCERIA 9T. AF_02/2026</t>
        </is>
      </c>
      <c r="C7908" s="330" t="inlineStr">
        <is>
          <t>T</t>
        </is>
      </c>
      <c r="D7908" s="330" t="n">
        <v>294.02</v>
      </c>
      <c r="E7908" s="330" t="n">
        <v>299.25</v>
      </c>
      <c r="F7908" s="330" t="inlineStr"/>
    </row>
    <row r="7909" ht="30" customHeight="1" s="496">
      <c r="A7909" s="330" t="n">
        <v>106745</v>
      </c>
      <c r="B7909" s="331" t="inlineStr">
        <is>
          <t>CARGA, MANOBRA E DESCARGA MANUAL DE TUBOS PLÁSTICOS, DN 150 MM, EM CAMINHÃO CARROCERIA 15T. AF_02/2026</t>
        </is>
      </c>
      <c r="C7909" s="330" t="inlineStr">
        <is>
          <t>T</t>
        </is>
      </c>
      <c r="D7909" s="330" t="n">
        <v>522.72</v>
      </c>
      <c r="E7909" s="330" t="n">
        <v>531.36</v>
      </c>
      <c r="F7909" s="330" t="inlineStr"/>
    </row>
    <row r="7910" ht="30" customHeight="1" s="496">
      <c r="A7910" s="330" t="n">
        <v>102568</v>
      </c>
      <c r="B7910" s="331" t="inlineStr">
        <is>
          <t>CARGA, MANOBRA E DESCARGA MANUAL DE TUBOS PLÁSTICOS, DN 150 MM, EM CAMINHÃO CARROCERIA 9T. AF_02/2026</t>
        </is>
      </c>
      <c r="C7910" s="330" t="inlineStr">
        <is>
          <t>T</t>
        </is>
      </c>
      <c r="D7910" s="330" t="n">
        <v>424.87</v>
      </c>
      <c r="E7910" s="330" t="n">
        <v>433.55</v>
      </c>
      <c r="F7910" s="330" t="inlineStr"/>
    </row>
    <row r="7911" ht="30" customHeight="1" s="496">
      <c r="A7911" s="330" t="n">
        <v>106746</v>
      </c>
      <c r="B7911" s="331" t="inlineStr">
        <is>
          <t>CARGA, MANOBRA E DESCARGA MANUAL DE TUBOS PLÁSTICOS, DN 200 MM, EM CAMINHÃO CARROCERIA 15T. AF_02/2026</t>
        </is>
      </c>
      <c r="C7911" s="330" t="inlineStr">
        <is>
          <t>T</t>
        </is>
      </c>
      <c r="D7911" s="330" t="n">
        <v>305.3</v>
      </c>
      <c r="E7911" s="330" t="n">
        <v>310.35</v>
      </c>
      <c r="F7911" s="330" t="inlineStr"/>
    </row>
    <row r="7912" ht="30" customHeight="1" s="496">
      <c r="A7912" s="330" t="n">
        <v>101479</v>
      </c>
      <c r="B7912" s="331" t="inlineStr">
        <is>
          <t>CARGA, MANOBRA E DESCARGA MANUAL DE TUBOS PLÁSTICOS, DN 200 MM, EM CAMINHÃO CARROCERIA 9T. AF_02/2026</t>
        </is>
      </c>
      <c r="C7912" s="330" t="inlineStr">
        <is>
          <t>T</t>
        </is>
      </c>
      <c r="D7912" s="330" t="n">
        <v>248.91</v>
      </c>
      <c r="E7912" s="330" t="n">
        <v>253.98</v>
      </c>
      <c r="F7912" s="330" t="inlineStr"/>
    </row>
    <row r="7913" ht="30" customHeight="1" s="496">
      <c r="A7913" s="330" t="n">
        <v>106744</v>
      </c>
      <c r="B7913" s="331" t="inlineStr">
        <is>
          <t>CARGA, MANOBRA E DESCARGA MANUAL DE TUBOS PLÁSTICOS, DN MENOR OU IGUAL A 100 MM, EM CAMINHÃO CARROCERIA 15T. AF_02/2026</t>
        </is>
      </c>
      <c r="C7913" s="330" t="inlineStr">
        <is>
          <t>T</t>
        </is>
      </c>
      <c r="D7913" s="330" t="n">
        <v>1056.96</v>
      </c>
      <c r="E7913" s="330" t="n">
        <v>1074.42</v>
      </c>
      <c r="F7913" s="330" t="inlineStr"/>
    </row>
    <row r="7914" ht="30" customHeight="1" s="496">
      <c r="A7914" s="330" t="n">
        <v>101019</v>
      </c>
      <c r="B7914" s="331" t="inlineStr">
        <is>
          <t>CARGA, MANOBRA E DESCARGA MANUAL DE TUBOS PLÁSTICOS, DN MENOR OU IGUAL A 100 MM, EM CAMINHÃO CARROCERIA 9T. AF_02/2026</t>
        </is>
      </c>
      <c r="C7914" s="330" t="inlineStr">
        <is>
          <t>T</t>
        </is>
      </c>
      <c r="D7914" s="330" t="n">
        <v>857.28</v>
      </c>
      <c r="E7914" s="330" t="n">
        <v>874.79</v>
      </c>
      <c r="F7914" s="330" t="inlineStr"/>
    </row>
    <row r="7915" ht="30" customHeight="1" s="496">
      <c r="A7915" s="330" t="n">
        <v>106763</v>
      </c>
      <c r="B7915" s="331" t="inlineStr">
        <is>
          <t>CARGA, MANOBRA E DESCARGA MECANIZADA DE PALETES, EM CAMINHÃO CARROCERIA 15T. AF_02/2026</t>
        </is>
      </c>
      <c r="C7915" s="330" t="inlineStr">
        <is>
          <t>T</t>
        </is>
      </c>
      <c r="D7915" s="330" t="n">
        <v>102.24</v>
      </c>
      <c r="E7915" s="330" t="n">
        <v>104</v>
      </c>
      <c r="F7915" s="330" t="inlineStr"/>
    </row>
    <row r="7916" ht="30" customHeight="1" s="496">
      <c r="A7916" s="330" t="n">
        <v>106719</v>
      </c>
      <c r="B7916" s="331" t="inlineStr">
        <is>
          <t>CARGA, MANOBRA E DESCARGA MECANIZADA DE PALETES, EM CAMINHÃO CARROCERIA 9T. AF_02/2026</t>
        </is>
      </c>
      <c r="C7916" s="330" t="inlineStr">
        <is>
          <t>T</t>
        </is>
      </c>
      <c r="D7916" s="330" t="n">
        <v>90.59</v>
      </c>
      <c r="E7916" s="330" t="n">
        <v>92.41</v>
      </c>
      <c r="F7916" s="330" t="inlineStr"/>
    </row>
    <row r="7917" ht="30" customHeight="1" s="496">
      <c r="A7917" s="330" t="n">
        <v>100938</v>
      </c>
      <c r="B7917" s="331" t="inlineStr">
        <is>
          <t>TRANSPORTE COM CAMINHÃO BASCULANTE DE 10 M³, EM VIA INTERNA (DENTRO DO CANTEIRO - UNIDADE: M3XKM). AF_02/2026</t>
        </is>
      </c>
      <c r="C7917" s="330" t="inlineStr">
        <is>
          <t>M3XKM</t>
        </is>
      </c>
      <c r="D7917" s="330" t="n">
        <v>8.720000000000001</v>
      </c>
      <c r="E7917" s="330" t="n">
        <v>8.81</v>
      </c>
      <c r="F7917" s="330" t="inlineStr"/>
    </row>
    <row r="7918" ht="30" customHeight="1" s="496">
      <c r="A7918" s="330" t="n">
        <v>100942</v>
      </c>
      <c r="B7918" s="331" t="inlineStr">
        <is>
          <t>TRANSPORTE COM CAMINHÃO BASCULANTE DE 10 M³, EM VIA INTERNA A OBRA (UNIDADE: TXKM). AF_02/2026</t>
        </is>
      </c>
      <c r="C7918" s="330" t="inlineStr">
        <is>
          <t>TXKM</t>
        </is>
      </c>
      <c r="D7918" s="330" t="n">
        <v>5.82</v>
      </c>
      <c r="E7918" s="330" t="n">
        <v>5.86</v>
      </c>
      <c r="F7918" s="330" t="inlineStr"/>
    </row>
    <row r="7919" ht="30" customHeight="1" s="496">
      <c r="A7919" s="330" t="n">
        <v>93588</v>
      </c>
      <c r="B7919" s="331" t="inlineStr">
        <is>
          <t>TRANSPORTE COM CAMINHÃO BASCULANTE DE 10 M³, EM VIA URBANA EM LEITO NATURAL (UNIDADE: M3XKM). AF_02/2026</t>
        </is>
      </c>
      <c r="C7919" s="330" t="inlineStr">
        <is>
          <t>M3XKM</t>
        </is>
      </c>
      <c r="D7919" s="330" t="n">
        <v>4.35</v>
      </c>
      <c r="E7919" s="330" t="n">
        <v>4.4</v>
      </c>
      <c r="F7919" s="330" t="inlineStr"/>
    </row>
    <row r="7920" ht="30" customHeight="1" s="496">
      <c r="A7920" s="330" t="n">
        <v>93594</v>
      </c>
      <c r="B7920" s="331" t="inlineStr">
        <is>
          <t>TRANSPORTE COM CAMINHÃO BASCULANTE DE 10 M³, EM VIA URBANA EM LEITO NATURAL (UNIDADE: TXKM). AF_02/2026</t>
        </is>
      </c>
      <c r="C7920" s="330" t="inlineStr">
        <is>
          <t>TXKM</t>
        </is>
      </c>
      <c r="D7920" s="330" t="n">
        <v>2.9</v>
      </c>
      <c r="E7920" s="330" t="n">
        <v>2.93</v>
      </c>
      <c r="F7920" s="330" t="inlineStr"/>
    </row>
    <row r="7921" ht="30" customHeight="1" s="496">
      <c r="A7921" s="330" t="n">
        <v>93589</v>
      </c>
      <c r="B7921" s="331" t="inlineStr">
        <is>
          <t>TRANSPORTE COM CAMINHÃO BASCULANTE DE 10 M³, EM VIA URBANA EM REVESTIMENTO PRIMÁRIO (UNIDADE: M3XKM). AF_02/2026</t>
        </is>
      </c>
      <c r="C7921" s="330" t="inlineStr">
        <is>
          <t>M3XKM</t>
        </is>
      </c>
      <c r="D7921" s="330" t="n">
        <v>3.32</v>
      </c>
      <c r="E7921" s="330" t="n">
        <v>3.35</v>
      </c>
      <c r="F7921" s="330" t="inlineStr"/>
    </row>
    <row r="7922" ht="30" customHeight="1" s="496">
      <c r="A7922" s="330" t="n">
        <v>93595</v>
      </c>
      <c r="B7922" s="331" t="inlineStr">
        <is>
          <t>TRANSPORTE COM CAMINHÃO BASCULANTE DE 10 M³, EM VIA URBANA EM REVESTIMENTO PRIMÁRIO (UNIDADE: TXKM). AF_02/2026</t>
        </is>
      </c>
      <c r="C7922" s="330" t="inlineStr">
        <is>
          <t>TXKM</t>
        </is>
      </c>
      <c r="D7922" s="330" t="n">
        <v>2.21</v>
      </c>
      <c r="E7922" s="330" t="n">
        <v>2.22</v>
      </c>
      <c r="F7922" s="330" t="inlineStr"/>
    </row>
    <row r="7923" ht="45" customHeight="1" s="496">
      <c r="A7923" s="330" t="n">
        <v>93590</v>
      </c>
      <c r="B7923" s="331" t="inlineStr">
        <is>
          <t>TRANSPORTE COM CAMINHÃO BASCULANTE DE 10 M³, EM VIA URBANA PAVIMENTADA, ADICIONAL PARA DMT EXCEDENTE A 30 KM (UNIDADE: M3XKM). AF_02/2026</t>
        </is>
      </c>
      <c r="C7923" s="330" t="inlineStr">
        <is>
          <t>M3XKM</t>
        </is>
      </c>
      <c r="D7923" s="330" t="n">
        <v>1.15</v>
      </c>
      <c r="E7923" s="330" t="n">
        <v>1.16</v>
      </c>
      <c r="F7923" s="330" t="inlineStr"/>
    </row>
    <row r="7924" ht="45" customHeight="1" s="496">
      <c r="A7924" s="330" t="n">
        <v>93596</v>
      </c>
      <c r="B7924" s="331" t="inlineStr">
        <is>
          <t>TRANSPORTE COM CAMINHÃO BASCULANTE DE 10 M³, EM VIA URBANA PAVIMENTADA, ADICIONAL PARA DMT EXCEDENTE A 30 KM (UNIDADE: TXKM). AF_02/2026</t>
        </is>
      </c>
      <c r="C7924" s="330" t="inlineStr">
        <is>
          <t>TXKM</t>
        </is>
      </c>
      <c r="D7924" s="330" t="n">
        <v>0.77</v>
      </c>
      <c r="E7924" s="330" t="n">
        <v>0.78</v>
      </c>
      <c r="F7924" s="330" t="inlineStr"/>
    </row>
    <row r="7925" ht="30" customHeight="1" s="496">
      <c r="A7925" s="330" t="n">
        <v>95875</v>
      </c>
      <c r="B7925" s="331" t="inlineStr">
        <is>
          <t>TRANSPORTE COM CAMINHÃO BASCULANTE DE 10 M³, EM VIA URBANA PAVIMENTADA, DMT ATÉ 30 KM (UNIDADE: M3XKM). AF_02/2026</t>
        </is>
      </c>
      <c r="C7925" s="330" t="inlineStr">
        <is>
          <t>M3XKM</t>
        </is>
      </c>
      <c r="D7925" s="330" t="n">
        <v>3.03</v>
      </c>
      <c r="E7925" s="330" t="n">
        <v>3.06</v>
      </c>
      <c r="F7925" s="330" t="inlineStr"/>
    </row>
    <row r="7926" ht="30" customHeight="1" s="496">
      <c r="A7926" s="330" t="n">
        <v>95878</v>
      </c>
      <c r="B7926" s="331" t="inlineStr">
        <is>
          <t>TRANSPORTE COM CAMINHÃO BASCULANTE DE 10 M³, EM VIA URBANA PAVIMENTADA, DMT ATÉ 30 KM (UNIDADE: TXKM). AF_02/2026</t>
        </is>
      </c>
      <c r="C7926" s="330" t="inlineStr">
        <is>
          <t>TXKM</t>
        </is>
      </c>
      <c r="D7926" s="330" t="n">
        <v>2.02</v>
      </c>
      <c r="E7926" s="330" t="n">
        <v>2.04</v>
      </c>
      <c r="F7926" s="330" t="inlineStr"/>
    </row>
    <row r="7927" ht="30" customHeight="1" s="496">
      <c r="A7927" s="330" t="n">
        <v>100943</v>
      </c>
      <c r="B7927" s="331" t="inlineStr">
        <is>
          <t>TRANSPORTE COM CAMINHÃO BASCULANTE DE 14 M³, EM VIA INTERNA (DENTRO DO CANTEIRO - UNIDADE: TXKM). AF_02/2026</t>
        </is>
      </c>
      <c r="C7927" s="330" t="inlineStr">
        <is>
          <t>TXKM</t>
        </is>
      </c>
      <c r="D7927" s="330" t="n">
        <v>5.03</v>
      </c>
      <c r="E7927" s="330" t="n">
        <v>5.06</v>
      </c>
      <c r="F7927" s="330" t="inlineStr"/>
    </row>
    <row r="7928" ht="30" customHeight="1" s="496">
      <c r="A7928" s="330" t="n">
        <v>100939</v>
      </c>
      <c r="B7928" s="331" t="inlineStr">
        <is>
          <t>TRANSPORTE COM CAMINHÃO BASCULANTE DE 14 M³, EM VIA INTERNA (DENTRO DO CANTEIRO - UNIDADE:M3XKM). AF_02/2026</t>
        </is>
      </c>
      <c r="C7928" s="330" t="inlineStr">
        <is>
          <t>M3XKM</t>
        </is>
      </c>
      <c r="D7928" s="330" t="n">
        <v>7.55</v>
      </c>
      <c r="E7928" s="330" t="n">
        <v>7.61</v>
      </c>
      <c r="F7928" s="330" t="inlineStr"/>
    </row>
    <row r="7929" ht="30" customHeight="1" s="496">
      <c r="A7929" s="330" t="n">
        <v>93591</v>
      </c>
      <c r="B7929" s="331" t="inlineStr">
        <is>
          <t>TRANSPORTE COM CAMINHÃO BASCULANTE DE 14 M³, EM VIA URBANA EM LEITO NATURAL (UNIDADE: M3XKM). AF_02/2026</t>
        </is>
      </c>
      <c r="C7929" s="330" t="inlineStr">
        <is>
          <t>M3XKM</t>
        </is>
      </c>
      <c r="D7929" s="330" t="n">
        <v>3.77</v>
      </c>
      <c r="E7929" s="330" t="n">
        <v>3.8</v>
      </c>
      <c r="F7929" s="330" t="inlineStr"/>
    </row>
    <row r="7930" ht="30" customHeight="1" s="496">
      <c r="A7930" s="330" t="n">
        <v>93597</v>
      </c>
      <c r="B7930" s="331" t="inlineStr">
        <is>
          <t>TRANSPORTE COM CAMINHÃO BASCULANTE DE 14 M³, EM VIA URBANA EM LEITO NATURAL (UNIDADE: TXKM). AF_02/2026</t>
        </is>
      </c>
      <c r="C7930" s="330" t="inlineStr">
        <is>
          <t>TXKM</t>
        </is>
      </c>
      <c r="D7930" s="330" t="n">
        <v>2.51</v>
      </c>
      <c r="E7930" s="330" t="n">
        <v>2.53</v>
      </c>
      <c r="F7930" s="330" t="inlineStr"/>
    </row>
    <row r="7931" ht="30" customHeight="1" s="496">
      <c r="A7931" s="330" t="n">
        <v>93592</v>
      </c>
      <c r="B7931" s="331" t="inlineStr">
        <is>
          <t>TRANSPORTE COM CAMINHÃO BASCULANTE DE 14 M³, EM VIA URBANA EM REVESTIMENTO PRIMÁRIO (UNIDADE: M3XKM). AF_02/2026</t>
        </is>
      </c>
      <c r="C7931" s="330" t="inlineStr">
        <is>
          <t>M3XKM</t>
        </is>
      </c>
      <c r="D7931" s="330" t="n">
        <v>2.86</v>
      </c>
      <c r="E7931" s="330" t="n">
        <v>2.89</v>
      </c>
      <c r="F7931" s="330" t="inlineStr"/>
    </row>
    <row r="7932" ht="30" customHeight="1" s="496">
      <c r="A7932" s="330" t="n">
        <v>93598</v>
      </c>
      <c r="B7932" s="331" t="inlineStr">
        <is>
          <t>TRANSPORTE COM CAMINHÃO BASCULANTE DE 14 M³, EM VIA URBANA EM REVESTIMENTO PRIMÁRIO (UNIDADE: TXKM). AF_02/2026</t>
        </is>
      </c>
      <c r="C7932" s="330" t="inlineStr">
        <is>
          <t>TXKM</t>
        </is>
      </c>
      <c r="D7932" s="330" t="n">
        <v>1.91</v>
      </c>
      <c r="E7932" s="330" t="n">
        <v>1.93</v>
      </c>
      <c r="F7932" s="330" t="inlineStr"/>
    </row>
    <row r="7933" ht="45" customHeight="1" s="496">
      <c r="A7933" s="330" t="n">
        <v>93593</v>
      </c>
      <c r="B7933" s="331" t="inlineStr">
        <is>
          <t>TRANSPORTE COM CAMINHÃO BASCULANTE DE 14 M³, EM VIA URBANA PAVIMENTADA, ADICIONAL PARA DMT EXCEDENTE A 30 KM (UNIDADE: M3XKM). AF_02/2026</t>
        </is>
      </c>
      <c r="C7933" s="330" t="inlineStr">
        <is>
          <t>M3XKM</t>
        </is>
      </c>
      <c r="D7933" s="330" t="n">
        <v>1</v>
      </c>
      <c r="E7933" s="330" t="n">
        <v>1</v>
      </c>
      <c r="F7933" s="330" t="inlineStr"/>
    </row>
    <row r="7934" ht="45" customHeight="1" s="496">
      <c r="A7934" s="330" t="n">
        <v>93599</v>
      </c>
      <c r="B7934" s="331" t="inlineStr">
        <is>
          <t>TRANSPORTE COM CAMINHÃO BASCULANTE DE 14 M³, EM VIA URBANA PAVIMENTADA, ADICIONAL PARA DMT EXCEDENTE A 30 KM (UNIDADE: TXKM). AF_02/2026</t>
        </is>
      </c>
      <c r="C7934" s="330" t="inlineStr">
        <is>
          <t>TXKM</t>
        </is>
      </c>
      <c r="D7934" s="330" t="n">
        <v>0.66</v>
      </c>
      <c r="E7934" s="330" t="n">
        <v>0.66</v>
      </c>
      <c r="F7934" s="330" t="inlineStr"/>
    </row>
    <row r="7935" ht="30" customHeight="1" s="496">
      <c r="A7935" s="330" t="n">
        <v>95876</v>
      </c>
      <c r="B7935" s="331" t="inlineStr">
        <is>
          <t>TRANSPORTE COM CAMINHÃO BASCULANTE DE 14 M³, EM VIA URBANA PAVIMENTADA, DMT ATÉ 30 KM (UNIDADE: M3XKM). AF_02/2026</t>
        </is>
      </c>
      <c r="C7935" s="330" t="inlineStr">
        <is>
          <t>M3XKM</t>
        </is>
      </c>
      <c r="D7935" s="330" t="n">
        <v>2.62</v>
      </c>
      <c r="E7935" s="330" t="n">
        <v>2.64</v>
      </c>
      <c r="F7935" s="330" t="inlineStr"/>
    </row>
    <row r="7936" ht="30" customHeight="1" s="496">
      <c r="A7936" s="330" t="n">
        <v>95879</v>
      </c>
      <c r="B7936" s="331" t="inlineStr">
        <is>
          <t>TRANSPORTE COM CAMINHÃO BASCULANTE DE 14 M³, EM VIA URBANA PAVIMENTADA, DMT ATÉ 30 KM (UNIDADE: TXKM). AF_02/2026</t>
        </is>
      </c>
      <c r="C7936" s="330" t="inlineStr">
        <is>
          <t>TXKM</t>
        </is>
      </c>
      <c r="D7936" s="330" t="n">
        <v>1.75</v>
      </c>
      <c r="E7936" s="330" t="n">
        <v>1.75</v>
      </c>
      <c r="F7936" s="330" t="inlineStr"/>
    </row>
    <row r="7937" ht="30" customHeight="1" s="496">
      <c r="A7937" s="330" t="n">
        <v>100940</v>
      </c>
      <c r="B7937" s="331" t="inlineStr">
        <is>
          <t>TRANSPORTE COM CAMINHÃO BASCULANTE DE 18 M³, EM VIA INTERNA (DENTRO DO CANTEIRO - UNIDADE: M3XKM). AF_02/2026</t>
        </is>
      </c>
      <c r="C7937" s="330" t="inlineStr">
        <is>
          <t>M3XKM</t>
        </is>
      </c>
      <c r="D7937" s="330" t="n">
        <v>6.48</v>
      </c>
      <c r="E7937" s="330" t="n">
        <v>6.52</v>
      </c>
      <c r="F7937" s="330" t="inlineStr"/>
    </row>
    <row r="7938" ht="30" customHeight="1" s="496">
      <c r="A7938" s="330" t="n">
        <v>100944</v>
      </c>
      <c r="B7938" s="331" t="inlineStr">
        <is>
          <t>TRANSPORTE COM CAMINHÃO BASCULANTE DE 18 M³, EM VIA INTERNA (DENTRO DO CANTEIRO - UNIDADE: TXKM). AF_02/2026</t>
        </is>
      </c>
      <c r="C7938" s="330" t="inlineStr">
        <is>
          <t>TXKM</t>
        </is>
      </c>
      <c r="D7938" s="330" t="n">
        <v>4.31</v>
      </c>
      <c r="E7938" s="330" t="n">
        <v>4.34</v>
      </c>
      <c r="F7938" s="330" t="inlineStr"/>
    </row>
    <row r="7939" ht="30" customHeight="1" s="496">
      <c r="A7939" s="330" t="n">
        <v>95425</v>
      </c>
      <c r="B7939" s="331" t="inlineStr">
        <is>
          <t>TRANSPORTE COM CAMINHÃO BASCULANTE DE 18 M³, EM VIA URBANA EM LEITO NATURAL (UNIDADE: M3XKM). AF_02/2026</t>
        </is>
      </c>
      <c r="C7939" s="330" t="inlineStr">
        <is>
          <t>M3XKM</t>
        </is>
      </c>
      <c r="D7939" s="330" t="n">
        <v>3.23</v>
      </c>
      <c r="E7939" s="330" t="n">
        <v>3.26</v>
      </c>
      <c r="F7939" s="330" t="inlineStr"/>
    </row>
    <row r="7940" ht="30" customHeight="1" s="496">
      <c r="A7940" s="330" t="n">
        <v>95428</v>
      </c>
      <c r="B7940" s="331" t="inlineStr">
        <is>
          <t>TRANSPORTE COM CAMINHÃO BASCULANTE DE 18 M³, EM VIA URBANA EM LEITO NATURAL (UNIDADE: TXKM). AF_02/2026</t>
        </is>
      </c>
      <c r="C7940" s="330" t="inlineStr">
        <is>
          <t>TXKM</t>
        </is>
      </c>
      <c r="D7940" s="330" t="n">
        <v>2.15</v>
      </c>
      <c r="E7940" s="330" t="n">
        <v>2.17</v>
      </c>
      <c r="F7940" s="330" t="inlineStr"/>
    </row>
    <row r="7941" ht="30" customHeight="1" s="496">
      <c r="A7941" s="330" t="n">
        <v>95426</v>
      </c>
      <c r="B7941" s="331" t="inlineStr">
        <is>
          <t>TRANSPORTE COM CAMINHÃO BASCULANTE DE 18 M³, EM VIA URBANA EM REVESTIMENTO PRIMÁRIO (UNIDADE: M3XKM). AF_02/2026</t>
        </is>
      </c>
      <c r="C7941" s="330" t="inlineStr">
        <is>
          <t>M3XKM</t>
        </is>
      </c>
      <c r="D7941" s="330" t="n">
        <v>2.46</v>
      </c>
      <c r="E7941" s="330" t="n">
        <v>2.47</v>
      </c>
      <c r="F7941" s="330" t="inlineStr"/>
    </row>
    <row r="7942" ht="30" customHeight="1" s="496">
      <c r="A7942" s="330" t="n">
        <v>95429</v>
      </c>
      <c r="B7942" s="331" t="inlineStr">
        <is>
          <t>TRANSPORTE COM CAMINHÃO BASCULANTE DE 18 M³, EM VIA URBANA EM REVESTIMENTO PRIMÁRIO (UNIDADE: TXKM). AF_02/2026</t>
        </is>
      </c>
      <c r="C7942" s="330" t="inlineStr">
        <is>
          <t>TXKM</t>
        </is>
      </c>
      <c r="D7942" s="330" t="n">
        <v>1.64</v>
      </c>
      <c r="E7942" s="330" t="n">
        <v>1.64</v>
      </c>
      <c r="F7942" s="330" t="inlineStr"/>
    </row>
    <row r="7943" ht="45" customHeight="1" s="496">
      <c r="A7943" s="330" t="n">
        <v>95427</v>
      </c>
      <c r="B7943" s="331" t="inlineStr">
        <is>
          <t>TRANSPORTE COM CAMINHÃO BASCULANTE DE 18 M³, EM VIA URBANA PAVIMENTADA, ADICIONAL PARA DMT EXCEDENTE A 30 KM (UNIDADE: M3XKM). AF_02/2026</t>
        </is>
      </c>
      <c r="C7943" s="330" t="inlineStr">
        <is>
          <t>M3XKM</t>
        </is>
      </c>
      <c r="D7943" s="330" t="n">
        <v>0.86</v>
      </c>
      <c r="E7943" s="330" t="n">
        <v>0.86</v>
      </c>
      <c r="F7943" s="330" t="inlineStr"/>
    </row>
    <row r="7944" ht="45" customHeight="1" s="496">
      <c r="A7944" s="330" t="n">
        <v>95430</v>
      </c>
      <c r="B7944" s="331" t="inlineStr">
        <is>
          <t>TRANSPORTE COM CAMINHÃO BASCULANTE DE 18 M³, EM VIA URBANA PAVIMENTADA, ADICIONAL PARA DMT EXCEDENTE A 30 KM (UNIDADE: TXKM). AF_02/2026</t>
        </is>
      </c>
      <c r="C7944" s="330" t="inlineStr">
        <is>
          <t>TXKM</t>
        </is>
      </c>
      <c r="D7944" s="330" t="n">
        <v>0.5600000000000001</v>
      </c>
      <c r="E7944" s="330" t="n">
        <v>0.57</v>
      </c>
      <c r="F7944" s="330" t="inlineStr"/>
    </row>
    <row r="7945" ht="30" customHeight="1" s="496">
      <c r="A7945" s="330" t="n">
        <v>95877</v>
      </c>
      <c r="B7945" s="331" t="inlineStr">
        <is>
          <t>TRANSPORTE COM CAMINHÃO BASCULANTE DE 18 M³, EM VIA URBANA PAVIMENTADA, DMT ATÉ 30 KM (UNIDADE: M3XKM). AF_02/2026</t>
        </is>
      </c>
      <c r="C7945" s="330" t="inlineStr">
        <is>
          <t>M3XKM</t>
        </is>
      </c>
      <c r="D7945" s="330" t="n">
        <v>2.24</v>
      </c>
      <c r="E7945" s="330" t="n">
        <v>2.26</v>
      </c>
      <c r="F7945" s="330" t="inlineStr"/>
    </row>
    <row r="7946" ht="30" customHeight="1" s="496">
      <c r="A7946" s="330" t="n">
        <v>95880</v>
      </c>
      <c r="B7946" s="331" t="inlineStr">
        <is>
          <t>TRANSPORTE COM CAMINHÃO BASCULANTE DE 18 M³, EM VIA URBANA PAVIMENTADA, DMT ATÉ 30 KM (UNIDADE: TXKM). AF_02/2026</t>
        </is>
      </c>
      <c r="C7946" s="330" t="inlineStr">
        <is>
          <t>TXKM</t>
        </is>
      </c>
      <c r="D7946" s="330" t="n">
        <v>1.49</v>
      </c>
      <c r="E7946" s="330" t="n">
        <v>1.5</v>
      </c>
      <c r="F7946" s="330" t="inlineStr"/>
    </row>
    <row r="7947" ht="30" customHeight="1" s="496">
      <c r="A7947" s="330" t="n">
        <v>100937</v>
      </c>
      <c r="B7947" s="331" t="inlineStr">
        <is>
          <t>TRANSPORTE COM CAMINHÃO BASCULANTE DE 6 M³, EM VIA INTERNA (DENTRO DO CANTEIRO - UNIDADE: M3XKM). AF_02/2026</t>
        </is>
      </c>
      <c r="C7947" s="330" t="inlineStr">
        <is>
          <t>M3XKM</t>
        </is>
      </c>
      <c r="D7947" s="330" t="n">
        <v>10.35</v>
      </c>
      <c r="E7947" s="330" t="n">
        <v>10.48</v>
      </c>
      <c r="F7947" s="330" t="inlineStr"/>
    </row>
    <row r="7948" ht="30" customHeight="1" s="496">
      <c r="A7948" s="330" t="n">
        <v>100941</v>
      </c>
      <c r="B7948" s="331" t="inlineStr">
        <is>
          <t>TRANSPORTE COM CAMINHÃO BASCULANTE DE 6 M³, EM VIA INTERNA (DENTRO DO CANTEIRO - UNIDADE: TXKM). AF_02/2026</t>
        </is>
      </c>
      <c r="C7948" s="330" t="inlineStr">
        <is>
          <t>TXKM</t>
        </is>
      </c>
      <c r="D7948" s="330" t="n">
        <v>6.9</v>
      </c>
      <c r="E7948" s="330" t="n">
        <v>6.98</v>
      </c>
      <c r="F7948" s="330" t="inlineStr"/>
    </row>
    <row r="7949" ht="30" customHeight="1" s="496">
      <c r="A7949" s="330" t="n">
        <v>97912</v>
      </c>
      <c r="B7949" s="331" t="inlineStr">
        <is>
          <t>TRANSPORTE COM CAMINHÃO BASCULANTE DE 6 M³, EM VIA URBANA EM LEITO NATURAL (UNIDADE: M3XKM). AF_02/2026</t>
        </is>
      </c>
      <c r="C7949" s="330" t="inlineStr">
        <is>
          <t>M3XKM</t>
        </is>
      </c>
      <c r="D7949" s="330" t="n">
        <v>5.17</v>
      </c>
      <c r="E7949" s="330" t="n">
        <v>5.23</v>
      </c>
      <c r="F7949" s="330" t="inlineStr"/>
    </row>
    <row r="7950" ht="30" customHeight="1" s="496">
      <c r="A7950" s="330" t="n">
        <v>97916</v>
      </c>
      <c r="B7950" s="331" t="inlineStr">
        <is>
          <t>TRANSPORTE COM CAMINHÃO BASCULANTE DE 6 M³, EM VIA URBANA EM LEITO NATURAL (UNIDADE: TXKM). AF_02/2026</t>
        </is>
      </c>
      <c r="C7950" s="330" t="inlineStr">
        <is>
          <t>TXKM</t>
        </is>
      </c>
      <c r="D7950" s="330" t="n">
        <v>3.45</v>
      </c>
      <c r="E7950" s="330" t="n">
        <v>3.49</v>
      </c>
      <c r="F7950" s="330" t="inlineStr"/>
    </row>
    <row r="7951" ht="30" customHeight="1" s="496">
      <c r="A7951" s="330" t="n">
        <v>97913</v>
      </c>
      <c r="B7951" s="331" t="inlineStr">
        <is>
          <t>TRANSPORTE COM CAMINHÃO BASCULANTE DE 6 M³, EM VIA URBANA EM REVESTIMENTO PRIMÁRIO (UNIDADE: M3XKM). AF_02/2026</t>
        </is>
      </c>
      <c r="C7951" s="330" t="inlineStr">
        <is>
          <t>M3XKM</t>
        </is>
      </c>
      <c r="D7951" s="330" t="n">
        <v>3.93</v>
      </c>
      <c r="E7951" s="330" t="n">
        <v>3.99</v>
      </c>
      <c r="F7951" s="330" t="inlineStr"/>
    </row>
    <row r="7952" ht="30" customHeight="1" s="496">
      <c r="A7952" s="330" t="n">
        <v>97917</v>
      </c>
      <c r="B7952" s="331" t="inlineStr">
        <is>
          <t>TRANSPORTE COM CAMINHÃO BASCULANTE DE 6 M³, EM VIA URBANA EM REVESTIMENTO PRIMÁRIO (UNIDADE: TXKM). AF_02/2026</t>
        </is>
      </c>
      <c r="C7952" s="330" t="inlineStr">
        <is>
          <t>TXKM</t>
        </is>
      </c>
      <c r="D7952" s="330" t="n">
        <v>2.62</v>
      </c>
      <c r="E7952" s="330" t="n">
        <v>2.65</v>
      </c>
      <c r="F7952" s="330" t="inlineStr"/>
    </row>
    <row r="7953" ht="45" customHeight="1" s="496">
      <c r="A7953" s="330" t="n">
        <v>97915</v>
      </c>
      <c r="B7953" s="331" t="inlineStr">
        <is>
          <t>TRANSPORTE COM CAMINHÃO BASCULANTE DE 6 M³, EM VIA URBANA PAVIMENTADA, ADICIONAL PARA DMT EXCEDENTE A 30 KM (UNIDADE: M3XKM). AF_02/2026</t>
        </is>
      </c>
      <c r="C7953" s="330" t="inlineStr">
        <is>
          <t>M3XKM</t>
        </is>
      </c>
      <c r="D7953" s="330" t="n">
        <v>1.37</v>
      </c>
      <c r="E7953" s="330" t="n">
        <v>1.39</v>
      </c>
      <c r="F7953" s="330" t="inlineStr"/>
    </row>
    <row r="7954" ht="45" customHeight="1" s="496">
      <c r="A7954" s="330" t="n">
        <v>97919</v>
      </c>
      <c r="B7954" s="331" t="inlineStr">
        <is>
          <t>TRANSPORTE COM CAMINHÃO BASCULANTE DE 6 M³, EM VIA URBANA PAVIMENTADA, ADICIONAL PARA DMT EXCEDENTE A 30 KM (UNIDADE: TXKM). AF_02/2026</t>
        </is>
      </c>
      <c r="C7954" s="330" t="inlineStr">
        <is>
          <t>TXKM</t>
        </is>
      </c>
      <c r="D7954" s="330" t="n">
        <v>0.91</v>
      </c>
      <c r="E7954" s="330" t="n">
        <v>0.92</v>
      </c>
      <c r="F7954" s="330" t="inlineStr"/>
    </row>
    <row r="7955" ht="30" customHeight="1" s="496">
      <c r="A7955" s="330" t="n">
        <v>97914</v>
      </c>
      <c r="B7955" s="331" t="inlineStr">
        <is>
          <t>TRANSPORTE COM CAMINHÃO BASCULANTE DE 6 M³, EM VIA URBANA PAVIMENTADA, DMT ATÉ 30 KM (UNIDADE: M3XKM). AF_02/2026</t>
        </is>
      </c>
      <c r="C7955" s="330" t="inlineStr">
        <is>
          <t>M3XKM</t>
        </is>
      </c>
      <c r="D7955" s="330" t="n">
        <v>3.59</v>
      </c>
      <c r="E7955" s="330" t="n">
        <v>3.64</v>
      </c>
      <c r="F7955" s="330" t="inlineStr"/>
    </row>
    <row r="7956" ht="30" customHeight="1" s="496">
      <c r="A7956" s="330" t="n">
        <v>97918</v>
      </c>
      <c r="B7956" s="331" t="inlineStr">
        <is>
          <t>TRANSPORTE COM CAMINHÃO BASCULANTE DE 6 M³, EM VIA URBANA PAVIMENTADA, DMT ATÉ 30 KM (UNIDADE: TXKM). AF_02/2026</t>
        </is>
      </c>
      <c r="C7956" s="330" t="inlineStr">
        <is>
          <t>TXKM</t>
        </is>
      </c>
      <c r="D7956" s="330" t="n">
        <v>2.39</v>
      </c>
      <c r="E7956" s="330" t="n">
        <v>2.43</v>
      </c>
      <c r="F7956" s="330" t="inlineStr"/>
    </row>
    <row r="7957" ht="30" customHeight="1" s="496">
      <c r="A7957" s="330" t="n">
        <v>106686</v>
      </c>
      <c r="B7957" s="331" t="inlineStr">
        <is>
          <t>TRANSPORTE COM CAMINHÃO CARROCERIA 15T DE 10 M³, EM VIA INTERNA (DENTRO DO CANTEIRO) (UNIDADE: TXKM). AF_02/2026</t>
        </is>
      </c>
      <c r="C7957" s="330" t="inlineStr">
        <is>
          <t>TXKM</t>
        </is>
      </c>
      <c r="D7957" s="330" t="n">
        <v>6.27</v>
      </c>
      <c r="E7957" s="330" t="n">
        <v>6.32</v>
      </c>
      <c r="F7957" s="330" t="inlineStr"/>
    </row>
    <row r="7958" ht="30" customHeight="1" s="496">
      <c r="A7958" s="330" t="n">
        <v>106682</v>
      </c>
      <c r="B7958" s="331" t="inlineStr">
        <is>
          <t>TRANSPORTE COM CAMINHÃO CARROCERIA 15T DE 10 M³, EM VIA URBANA EM LEITO NATURAL (UNIDADE: TXKM). AF_02/2026</t>
        </is>
      </c>
      <c r="C7958" s="330" t="inlineStr">
        <is>
          <t>TXKM</t>
        </is>
      </c>
      <c r="D7958" s="330" t="n">
        <v>3.13</v>
      </c>
      <c r="E7958" s="330" t="n">
        <v>3.15</v>
      </c>
      <c r="F7958" s="330" t="inlineStr"/>
    </row>
    <row r="7959" ht="30" customHeight="1" s="496">
      <c r="A7959" s="330" t="n">
        <v>106683</v>
      </c>
      <c r="B7959" s="331" t="inlineStr">
        <is>
          <t>TRANSPORTE COM CAMINHÃO CARROCERIA 15T DE 10 M³, EM VIA URBANA EM REVESTIMENTO PRIMÁRIO (UNIDADE: TXKM). AF_02/2026</t>
        </is>
      </c>
      <c r="C7959" s="330" t="inlineStr">
        <is>
          <t>TXKM</t>
        </is>
      </c>
      <c r="D7959" s="330" t="n">
        <v>2.38</v>
      </c>
      <c r="E7959" s="330" t="n">
        <v>2.4</v>
      </c>
      <c r="F7959" s="330" t="inlineStr"/>
    </row>
    <row r="7960" ht="45" customHeight="1" s="496">
      <c r="A7960" s="330" t="n">
        <v>106685</v>
      </c>
      <c r="B7960" s="331" t="inlineStr">
        <is>
          <t>TRANSPORTE COM CAMINHÃO CARROCERIA 15T DE 10 M³, EM VIA URBANA PAVIMENTADA, ADICIONAL PARA DMT EXCEDENTE A 30 KM (UNIDADE: TXKM). AF_02/2026</t>
        </is>
      </c>
      <c r="C7960" s="330" t="inlineStr">
        <is>
          <t>TXKM</t>
        </is>
      </c>
      <c r="D7960" s="330" t="n">
        <v>0.83</v>
      </c>
      <c r="E7960" s="330" t="n">
        <v>0.83</v>
      </c>
      <c r="F7960" s="330" t="inlineStr"/>
    </row>
    <row r="7961" ht="30" customHeight="1" s="496">
      <c r="A7961" s="330" t="n">
        <v>106684</v>
      </c>
      <c r="B7961" s="331" t="inlineStr">
        <is>
          <t>TRANSPORTE COM CAMINHÃO CARROCERIA 15T DE 10 M³, EM VIA URBANA PAVIMENTADA, DMT ATÉ 30KM (UNIDADE: TXKM). AF_02/2026</t>
        </is>
      </c>
      <c r="C7961" s="330" t="inlineStr">
        <is>
          <t>TXKM</t>
        </is>
      </c>
      <c r="D7961" s="330" t="n">
        <v>2.17</v>
      </c>
      <c r="E7961" s="330" t="n">
        <v>2.19</v>
      </c>
      <c r="F7961" s="330" t="inlineStr"/>
    </row>
    <row r="7962" ht="30" customHeight="1" s="496">
      <c r="A7962" s="330" t="n">
        <v>100949</v>
      </c>
      <c r="B7962" s="331" t="inlineStr">
        <is>
          <t>TRANSPORTE COM CAMINHÃO CARROCERIA 9T, EM VIA INTERNA (DENTRO DO CANTEIRO - UNIDADE: TXKM). AF_02/2026</t>
        </is>
      </c>
      <c r="C7962" s="330" t="inlineStr">
        <is>
          <t>TXKM</t>
        </is>
      </c>
      <c r="D7962" s="330" t="n">
        <v>7.89</v>
      </c>
      <c r="E7962" s="330" t="n">
        <v>7.98</v>
      </c>
      <c r="F7962" s="330" t="inlineStr"/>
    </row>
    <row r="7963" ht="30" customHeight="1" s="496">
      <c r="A7963" s="330" t="n">
        <v>100945</v>
      </c>
      <c r="B7963" s="331" t="inlineStr">
        <is>
          <t>TRANSPORTE COM CAMINHÃO CARROCERIA 9T, EM VIA URBANA EM LEITO NATURAL (UNIDADE: TXKM). AF_02/2026</t>
        </is>
      </c>
      <c r="C7963" s="330" t="inlineStr">
        <is>
          <t>TXKM</t>
        </is>
      </c>
      <c r="D7963" s="330" t="n">
        <v>3.94</v>
      </c>
      <c r="E7963" s="330" t="n">
        <v>3.98</v>
      </c>
      <c r="F7963" s="330" t="inlineStr"/>
    </row>
    <row r="7964" ht="30" customHeight="1" s="496">
      <c r="A7964" s="330" t="n">
        <v>100946</v>
      </c>
      <c r="B7964" s="331" t="inlineStr">
        <is>
          <t>TRANSPORTE COM CAMINHÃO CARROCERIA 9T, EM VIA URBANA EM REVESTIMENTO PRIMÁRIO (UNIDADE: TXKM). AF_02/2026</t>
        </is>
      </c>
      <c r="C7964" s="330" t="inlineStr">
        <is>
          <t>TXKM</t>
        </is>
      </c>
      <c r="D7964" s="330" t="n">
        <v>3</v>
      </c>
      <c r="E7964" s="330" t="n">
        <v>3.04</v>
      </c>
      <c r="F7964" s="330" t="inlineStr"/>
    </row>
    <row r="7965" ht="45" customHeight="1" s="496">
      <c r="A7965" s="330" t="n">
        <v>100948</v>
      </c>
      <c r="B7965" s="331" t="inlineStr">
        <is>
          <t>TRANSPORTE COM CAMINHÃO CARROCERIA 9T, EM VIA URBANA PAVIMENTADA, ADICIONAL PARA DMT EXCEDENTE A 30 KM (UNIDADE: TXKM). AF_02/2026</t>
        </is>
      </c>
      <c r="C7965" s="330" t="inlineStr">
        <is>
          <t>TXKM</t>
        </is>
      </c>
      <c r="D7965" s="330" t="n">
        <v>1.04</v>
      </c>
      <c r="E7965" s="330" t="n">
        <v>1.06</v>
      </c>
      <c r="F7965" s="330" t="inlineStr"/>
    </row>
    <row r="7966" ht="30" customHeight="1" s="496">
      <c r="A7966" s="330" t="n">
        <v>100947</v>
      </c>
      <c r="B7966" s="331" t="inlineStr">
        <is>
          <t>TRANSPORTE COM CAMINHÃO CARROCERIA 9T, EM VIA URBANA PAVIMENTADA, DMT ATÉ 30KM (UNIDADE: TXKM). AF_02/2026</t>
        </is>
      </c>
      <c r="C7966" s="330" t="inlineStr">
        <is>
          <t>TXKM</t>
        </is>
      </c>
      <c r="D7966" s="330" t="n">
        <v>2.74</v>
      </c>
      <c r="E7966" s="330" t="n">
        <v>2.77</v>
      </c>
      <c r="F7966" s="330" t="inlineStr"/>
    </row>
    <row r="7967" ht="45" customHeight="1" s="496">
      <c r="A7967" s="330" t="n">
        <v>100954</v>
      </c>
      <c r="B7967" s="331" t="inlineStr">
        <is>
          <t>TRANSPORTE COM CAMINHÃO CARROCERIA COM GUINDAUTO (MUNCK), MOMENTO MÁXIMO DE CARGA 11,7 TM, EM VIA INTERNA (DENTRO DO CANTEIRO - UNIDADE: TXKM). AF_02/2026</t>
        </is>
      </c>
      <c r="C7967" s="330" t="inlineStr">
        <is>
          <t>TXKM</t>
        </is>
      </c>
      <c r="D7967" s="330" t="n">
        <v>9.93</v>
      </c>
      <c r="E7967" s="330" t="n">
        <v>10.02</v>
      </c>
      <c r="F7967" s="330" t="inlineStr"/>
    </row>
    <row r="7968" ht="45" customHeight="1" s="496">
      <c r="A7968" s="330" t="n">
        <v>100950</v>
      </c>
      <c r="B7968" s="331" t="inlineStr">
        <is>
          <t>TRANSPORTE COM CAMINHÃO CARROCERIA COM GUINDAUTO (MUNCK), MOMENTO MÁXIMO DE CARGA 11,7 TM, EM VIA URBANA EM LEITO NATURAL (UNIDADE: TXKM). AF_02/2026</t>
        </is>
      </c>
      <c r="C7968" s="330" t="inlineStr">
        <is>
          <t>TXKM</t>
        </is>
      </c>
      <c r="D7968" s="330" t="n">
        <v>4.96</v>
      </c>
      <c r="E7968" s="330" t="n">
        <v>5</v>
      </c>
      <c r="F7968" s="330" t="inlineStr"/>
    </row>
    <row r="7969" ht="45" customHeight="1" s="496">
      <c r="A7969" s="330" t="n">
        <v>100951</v>
      </c>
      <c r="B7969" s="331" t="inlineStr">
        <is>
          <t>TRANSPORTE COM CAMINHÃO CARROCERIA COM GUINDAUTO (MUNCK), MOMENTO MÁXIMO DE CARGA 11,7 TM, EM VIA URBANA EM REVESTIMENTO PRIMÁRIO (UNIDADE: TXKM). AF_02/2026</t>
        </is>
      </c>
      <c r="C7969" s="330" t="inlineStr">
        <is>
          <t>TXKM</t>
        </is>
      </c>
      <c r="D7969" s="330" t="n">
        <v>3.78</v>
      </c>
      <c r="E7969" s="330" t="n">
        <v>3.81</v>
      </c>
      <c r="F7969" s="330" t="inlineStr"/>
    </row>
    <row r="7970" ht="45" customHeight="1" s="496">
      <c r="A7970" s="330" t="n">
        <v>100953</v>
      </c>
      <c r="B7970" s="331" t="inlineStr">
        <is>
          <t>TRANSPORTE COM CAMINHÃO CARROCERIA COM GUINDAUTO (MUNCK), MOMENTO MÁXIMO DE CARGA 11,7 TM, EM VIA URBANA PAVIMENTADA, ADICIONAL PARA DMT EXCEDENTE A 30 KM (UNIDADE: TXKM). AF_02/2026</t>
        </is>
      </c>
      <c r="C7970" s="330" t="inlineStr">
        <is>
          <t>TXKM</t>
        </is>
      </c>
      <c r="D7970" s="330" t="n">
        <v>1.32</v>
      </c>
      <c r="E7970" s="330" t="n">
        <v>1.33</v>
      </c>
      <c r="F7970" s="330" t="inlineStr"/>
    </row>
    <row r="7971" ht="45" customHeight="1" s="496">
      <c r="A7971" s="330" t="n">
        <v>100952</v>
      </c>
      <c r="B7971" s="331" t="inlineStr">
        <is>
          <t>TRANSPORTE COM CAMINHÃO CARROCERIA COM GUINDAUTO (MUNCK), MOMENTO MÁXIMO DE CARGA 11,7 TM, EM VIA URBANA PAVIMENTADA, DMT ATÉ 30KM (UNIDADE: TXKM). AF_02/2026</t>
        </is>
      </c>
      <c r="C7971" s="330" t="inlineStr">
        <is>
          <t>TXKM</t>
        </is>
      </c>
      <c r="D7971" s="330" t="n">
        <v>3.45</v>
      </c>
      <c r="E7971" s="330" t="n">
        <v>3.48</v>
      </c>
      <c r="F7971" s="330" t="inlineStr"/>
    </row>
    <row r="7972" ht="45" customHeight="1" s="496">
      <c r="A7972" s="330" t="n">
        <v>106691</v>
      </c>
      <c r="B7972" s="331" t="inlineStr">
        <is>
          <t>TRANSPORTE COM CAMINHÃO CARROCERIA COM GUINDAUTO (MUNCK), MOMENTO MÁXIMO DE CARGA 42,3 TM, EM VIA INTERNA (DENTRO DO CANTEIRO) (UNIDADE: TXKM). AF_02/2026</t>
        </is>
      </c>
      <c r="C7972" s="330" t="inlineStr">
        <is>
          <t>TXKM</t>
        </is>
      </c>
      <c r="D7972" s="330" t="n">
        <v>6.98</v>
      </c>
      <c r="E7972" s="330" t="n">
        <v>7.03</v>
      </c>
      <c r="F7972" s="330" t="inlineStr"/>
    </row>
    <row r="7973" ht="45" customHeight="1" s="496">
      <c r="A7973" s="330" t="n">
        <v>106687</v>
      </c>
      <c r="B7973" s="331" t="inlineStr">
        <is>
          <t>TRANSPORTE COM CAMINHÃO CARROCERIA COM GUINDAUTO (MUNCK), MOMENTO MÁXIMO DE CARGA 42,3 TM, EM VIA URBANA EM LEITO NATURAL (UNIDADE: TXKM). AF_02/2026</t>
        </is>
      </c>
      <c r="C7973" s="330" t="inlineStr">
        <is>
          <t>TXKM</t>
        </is>
      </c>
      <c r="D7973" s="330" t="n">
        <v>3.48</v>
      </c>
      <c r="E7973" s="330" t="n">
        <v>3.51</v>
      </c>
      <c r="F7973" s="330" t="inlineStr"/>
    </row>
    <row r="7974" ht="45" customHeight="1" s="496">
      <c r="A7974" s="330" t="n">
        <v>106688</v>
      </c>
      <c r="B7974" s="331" t="inlineStr">
        <is>
          <t>TRANSPORTE COM CAMINHÃO CARROCERIA COM GUINDAUTO (MUNCK), MOMENTO MÁXIMO DE CARGA 42,3 TM, EM VIA URBANA EM REVESTIMENTO PRIMÁRIO (UNIDADE: TXKM). AF_02/2026</t>
        </is>
      </c>
      <c r="C7974" s="330" t="inlineStr">
        <is>
          <t>TXKM</t>
        </is>
      </c>
      <c r="D7974" s="330" t="n">
        <v>2.65</v>
      </c>
      <c r="E7974" s="330" t="n">
        <v>2.68</v>
      </c>
      <c r="F7974" s="330" t="inlineStr"/>
    </row>
    <row r="7975" ht="45" customHeight="1" s="496">
      <c r="A7975" s="330" t="n">
        <v>106690</v>
      </c>
      <c r="B7975" s="331" t="inlineStr">
        <is>
          <t>TRANSPORTE COM CAMINHÃO CARROCERIA COM GUINDAUTO (MUNCK), MOMENTO MÁXIMO DE CARGA 42,3 TM, EM VIA URBANA PAVIMENTADA, ADICIONAL PARA DMT EXCEDENTE A 30 KM (UNIDADE: TXKM). AF_02/2026</t>
        </is>
      </c>
      <c r="C7975" s="330" t="inlineStr">
        <is>
          <t>TXKM</t>
        </is>
      </c>
      <c r="D7975" s="330" t="n">
        <v>0.92</v>
      </c>
      <c r="E7975" s="330" t="n">
        <v>0.93</v>
      </c>
      <c r="F7975" s="330" t="inlineStr"/>
    </row>
    <row r="7976" ht="45" customHeight="1" s="496">
      <c r="A7976" s="330" t="n">
        <v>106689</v>
      </c>
      <c r="B7976" s="331" t="inlineStr">
        <is>
          <t>TRANSPORTE COM CAMINHÃO CARROCERIA COM GUINDAUTO (MUNCK), MOMENTO MÁXIMO DE CARGA 42,3 TM, EM VIA URBANA PAVIMENTADA, DMT ATÉ 30KM (UNIDADE: TXKM). AF_02/2026</t>
        </is>
      </c>
      <c r="C7976" s="330" t="inlineStr">
        <is>
          <t>TXKM</t>
        </is>
      </c>
      <c r="D7976" s="330" t="n">
        <v>2.42</v>
      </c>
      <c r="E7976" s="330" t="n">
        <v>2.44</v>
      </c>
      <c r="F7976" s="330" t="inlineStr"/>
    </row>
    <row r="7977" ht="30" customHeight="1" s="496">
      <c r="A7977" s="330" t="n">
        <v>100964</v>
      </c>
      <c r="B7977" s="331" t="inlineStr">
        <is>
          <t>TRANSPORTE COM CAMINHÃO PIPA DE 10 M³, EM VIA INTERNA (DENTRO DO CANTEIRO - UNIDADE: M3XKM). AF_02/2026</t>
        </is>
      </c>
      <c r="C7977" s="330" t="inlineStr">
        <is>
          <t>M3XKM</t>
        </is>
      </c>
      <c r="D7977" s="330" t="n">
        <v>10.27</v>
      </c>
      <c r="E7977" s="330" t="n">
        <v>10.35</v>
      </c>
      <c r="F7977" s="330" t="inlineStr"/>
    </row>
    <row r="7978" ht="30" customHeight="1" s="496">
      <c r="A7978" s="330" t="n">
        <v>100960</v>
      </c>
      <c r="B7978" s="331" t="inlineStr">
        <is>
          <t>TRANSPORTE COM CAMINHÃO PIPA DE 10 M³, EM VIA URBANA EM LEITO NATURAL (UNIDADE: M3XKM). AF_02/2026</t>
        </is>
      </c>
      <c r="C7978" s="330" t="inlineStr">
        <is>
          <t>M3XKM</t>
        </is>
      </c>
      <c r="D7978" s="330" t="n">
        <v>5.13</v>
      </c>
      <c r="E7978" s="330" t="n">
        <v>5.17</v>
      </c>
      <c r="F7978" s="330" t="inlineStr"/>
    </row>
    <row r="7979" ht="30" customHeight="1" s="496">
      <c r="A7979" s="330" t="n">
        <v>100961</v>
      </c>
      <c r="B7979" s="331" t="inlineStr">
        <is>
          <t>TRANSPORTE COM CAMINHÃO PIPA DE 10 M³, EM VIA URBANA EM REVESTIMENTO PRIMÁRIO (UNIDADE: M3XKM). AF_02/2026</t>
        </is>
      </c>
      <c r="C7979" s="330" t="inlineStr">
        <is>
          <t>M3XKM</t>
        </is>
      </c>
      <c r="D7979" s="330" t="n">
        <v>3.91</v>
      </c>
      <c r="E7979" s="330" t="n">
        <v>3.94</v>
      </c>
      <c r="F7979" s="330" t="inlineStr"/>
    </row>
    <row r="7980" ht="45" customHeight="1" s="496">
      <c r="A7980" s="330" t="n">
        <v>100963</v>
      </c>
      <c r="B7980" s="331" t="inlineStr">
        <is>
          <t>TRANSPORTE COM CAMINHÃO PIPA DE 10 M³, EM VIA URBANA PAVIMENTADA, ADICIONAL PARA DMT EXCEDENTE A 30 KM (UNIDADE: M3XKM). AF_02/2026</t>
        </is>
      </c>
      <c r="C7980" s="330" t="inlineStr">
        <is>
          <t>M3XKM</t>
        </is>
      </c>
      <c r="D7980" s="330" t="n">
        <v>1.36</v>
      </c>
      <c r="E7980" s="330" t="n">
        <v>1.37</v>
      </c>
      <c r="F7980" s="330" t="inlineStr"/>
    </row>
    <row r="7981" ht="30" customHeight="1" s="496">
      <c r="A7981" s="330" t="n">
        <v>100962</v>
      </c>
      <c r="B7981" s="331" t="inlineStr">
        <is>
          <t>TRANSPORTE COM CAMINHÃO PIPA DE 10 M³, EM VIA URBANA PAVIMENTADA, DMT ATÉ 30KM (UNIDADE: M3XKM). AF_02/2026</t>
        </is>
      </c>
      <c r="C7981" s="330" t="inlineStr">
        <is>
          <t>M3XKM</t>
        </is>
      </c>
      <c r="D7981" s="330" t="n">
        <v>3.57</v>
      </c>
      <c r="E7981" s="330" t="n">
        <v>3.59</v>
      </c>
      <c r="F7981" s="330" t="inlineStr"/>
    </row>
    <row r="7982" ht="30" customHeight="1" s="496">
      <c r="A7982" s="330" t="n">
        <v>106696</v>
      </c>
      <c r="B7982" s="331" t="inlineStr">
        <is>
          <t>TRANSPORTE COM CAMINHÃO PIPA DE 14 M³, EM VIA INTERNA (DENTRO DO CANTEIRO) (UNIDADE: M³XKM). AF_02/2026</t>
        </is>
      </c>
      <c r="C7982" s="330" t="inlineStr">
        <is>
          <t>M3XKM</t>
        </is>
      </c>
      <c r="D7982" s="330" t="n">
        <v>6.53</v>
      </c>
      <c r="E7982" s="330" t="n">
        <v>6.58</v>
      </c>
      <c r="F7982" s="330" t="inlineStr"/>
    </row>
    <row r="7983" ht="30" customHeight="1" s="496">
      <c r="A7983" s="330" t="n">
        <v>106692</v>
      </c>
      <c r="B7983" s="331" t="inlineStr">
        <is>
          <t>TRANSPORTE COM CAMINHÃO PIPA DE 14 M³, EM VIA URBANA EM LEITO NATURAL (UNIDADE: M³XKM). AF_02/2026</t>
        </is>
      </c>
      <c r="C7983" s="330" t="inlineStr">
        <is>
          <t>M3XKM</t>
        </is>
      </c>
      <c r="D7983" s="330" t="n">
        <v>3.26</v>
      </c>
      <c r="E7983" s="330" t="n">
        <v>3.28</v>
      </c>
      <c r="F7983" s="330" t="inlineStr"/>
    </row>
    <row r="7984" ht="30" customHeight="1" s="496">
      <c r="A7984" s="330" t="n">
        <v>106693</v>
      </c>
      <c r="B7984" s="331" t="inlineStr">
        <is>
          <t>TRANSPORTE COM CAMINHÃO PIPA DE 14 M³, EM VIA URBANA EM REVESTIMENTO PRIMÁRIO (UNIDADE: M³XKM). AF_02/2026</t>
        </is>
      </c>
      <c r="C7984" s="330" t="inlineStr">
        <is>
          <t>M3XKM</t>
        </is>
      </c>
      <c r="D7984" s="330" t="n">
        <v>2.48</v>
      </c>
      <c r="E7984" s="330" t="n">
        <v>2.51</v>
      </c>
      <c r="F7984" s="330" t="inlineStr"/>
    </row>
    <row r="7985" ht="45" customHeight="1" s="496">
      <c r="A7985" s="330" t="n">
        <v>106695</v>
      </c>
      <c r="B7985" s="331" t="inlineStr">
        <is>
          <t>TRANSPORTE COM CAMINHÃO PIPA DE 14 M³, EM VIA URBANA PAVIMENTADA, ADICIONAL PARA DMT EXCEDENTE A 30 KM (UNIDADE: M³XKM). AF_02/2026</t>
        </is>
      </c>
      <c r="C7985" s="330" t="inlineStr">
        <is>
          <t>M3XKM</t>
        </is>
      </c>
      <c r="D7985" s="330" t="n">
        <v>0.86</v>
      </c>
      <c r="E7985" s="330" t="n">
        <v>0.87</v>
      </c>
      <c r="F7985" s="330" t="inlineStr"/>
    </row>
    <row r="7986" ht="30" customHeight="1" s="496">
      <c r="A7986" s="330" t="n">
        <v>106694</v>
      </c>
      <c r="B7986" s="331" t="inlineStr">
        <is>
          <t>TRANSPORTE COM CAMINHÃO PIPA DE 14 M³, EM VIA URBANA PAVIMENTADA, DMT ATÉ 30KM (UNIDADE: M³XKM). AF_02/2026</t>
        </is>
      </c>
      <c r="C7986" s="330" t="inlineStr">
        <is>
          <t>M3XKM</t>
        </is>
      </c>
      <c r="D7986" s="330" t="n">
        <v>2.26</v>
      </c>
      <c r="E7986" s="330" t="n">
        <v>2.29</v>
      </c>
      <c r="F7986" s="330" t="inlineStr"/>
    </row>
    <row r="7987" ht="30" customHeight="1" s="496">
      <c r="A7987" s="330" t="n">
        <v>100959</v>
      </c>
      <c r="B7987" s="331" t="inlineStr">
        <is>
          <t>TRANSPORTE COM CAMINHÃO PIPA DE 6 M³, EM VIA INTERNA (DENTRO DO CANTEIRO - UNIDADE: M3XKM). AF_02/2026</t>
        </is>
      </c>
      <c r="C7987" s="330" t="inlineStr">
        <is>
          <t>M3XKM</t>
        </is>
      </c>
      <c r="D7987" s="330" t="n">
        <v>13.93</v>
      </c>
      <c r="E7987" s="330" t="n">
        <v>14.06</v>
      </c>
      <c r="F7987" s="330" t="inlineStr"/>
    </row>
    <row r="7988" ht="30" customHeight="1" s="496">
      <c r="A7988" s="330" t="n">
        <v>100955</v>
      </c>
      <c r="B7988" s="331" t="inlineStr">
        <is>
          <t>TRANSPORTE COM CAMINHÃO PIPA DE 6 M³, EM VIA URBANA EM LEITO NATURAL (UNIDADE: M3XKM). AF_02/2026</t>
        </is>
      </c>
      <c r="C7988" s="330" t="inlineStr">
        <is>
          <t>M3XKM</t>
        </is>
      </c>
      <c r="D7988" s="330" t="n">
        <v>6.96</v>
      </c>
      <c r="E7988" s="330" t="n">
        <v>7.02</v>
      </c>
      <c r="F7988" s="330" t="inlineStr"/>
    </row>
    <row r="7989" ht="30" customHeight="1" s="496">
      <c r="A7989" s="330" t="n">
        <v>100956</v>
      </c>
      <c r="B7989" s="331" t="inlineStr">
        <is>
          <t>TRANSPORTE COM CAMINHÃO PIPA DE 6 M³, EM VIA URBANA EM REVESTIMENTO PRIMÁRIO (UNIDADE: M3XKM). AF_02/2026</t>
        </is>
      </c>
      <c r="C7989" s="330" t="inlineStr">
        <is>
          <t>M3XKM</t>
        </is>
      </c>
      <c r="D7989" s="330" t="n">
        <v>5.3</v>
      </c>
      <c r="E7989" s="330" t="n">
        <v>5.35</v>
      </c>
      <c r="F7989" s="330" t="inlineStr"/>
    </row>
    <row r="7990" ht="45" customHeight="1" s="496">
      <c r="A7990" s="330" t="n">
        <v>100958</v>
      </c>
      <c r="B7990" s="331" t="inlineStr">
        <is>
          <t>TRANSPORTE COM CAMINHÃO PIPA DE 6 M³, EM VIA URBANA PAVIMENTADA, ADICIONAL PARA DMT EXCEDENTE A 30 KM (UNIDADE: M3XKM). AF_02/2026</t>
        </is>
      </c>
      <c r="C7990" s="330" t="inlineStr">
        <is>
          <t>M3XKM</t>
        </is>
      </c>
      <c r="D7990" s="330" t="n">
        <v>1.85</v>
      </c>
      <c r="E7990" s="330" t="n">
        <v>1.87</v>
      </c>
      <c r="F7990" s="330" t="inlineStr"/>
    </row>
    <row r="7991" ht="30" customHeight="1" s="496">
      <c r="A7991" s="330" t="n">
        <v>100957</v>
      </c>
      <c r="B7991" s="331" t="inlineStr">
        <is>
          <t>TRANSPORTE COM CAMINHÃO PIPA DE 6 M³, EM VIA URBANA PAVIMENTADA, DMT ATÉ 30KM (UNIDADE: M3XKM). AF_02/2026</t>
        </is>
      </c>
      <c r="C7991" s="330" t="inlineStr">
        <is>
          <t>M3XKM</t>
        </is>
      </c>
      <c r="D7991" s="330" t="n">
        <v>4.84</v>
      </c>
      <c r="E7991" s="330" t="n">
        <v>4.88</v>
      </c>
      <c r="F7991" s="330" t="inlineStr"/>
    </row>
    <row r="7992" ht="45" customHeight="1" s="496">
      <c r="A7992" s="330" t="n">
        <v>100969</v>
      </c>
      <c r="B7992" s="331" t="inlineStr">
        <is>
          <t>TRANSPORTE COM CAMINHÃO TANQUE DE TRANSPORTE DE MATERIAL ASFÁLTICO DE 20000 L, EM VIA URBANA EM LEITO NATURAL (UNIDADE: TXKM). AF_02/2026</t>
        </is>
      </c>
      <c r="C7992" s="330" t="inlineStr">
        <is>
          <t>TXKM</t>
        </is>
      </c>
      <c r="D7992" s="330" t="n">
        <v>3.27</v>
      </c>
      <c r="E7992" s="330" t="n">
        <v>3.28</v>
      </c>
      <c r="F7992" s="330" t="inlineStr"/>
    </row>
    <row r="7993" ht="45" customHeight="1" s="496">
      <c r="A7993" s="330" t="n">
        <v>100970</v>
      </c>
      <c r="B7993" s="331" t="inlineStr">
        <is>
          <t>TRANSPORTE COM CAMINHÃO TANQUE DE TRANSPORTE DE MATERIAL ASFÁLTICO DE 20000 L, EM VIA URBANA EM REVESTIMENTO PRIMÁRIO (UNIDADE: TXKM). AF_02/2026</t>
        </is>
      </c>
      <c r="C7993" s="330" t="inlineStr">
        <is>
          <t>TXKM</t>
        </is>
      </c>
      <c r="D7993" s="330" t="n">
        <v>2.49</v>
      </c>
      <c r="E7993" s="330" t="n">
        <v>2.5</v>
      </c>
      <c r="F7993" s="330" t="inlineStr"/>
    </row>
    <row r="7994" ht="45" customHeight="1" s="496">
      <c r="A7994" s="330" t="n">
        <v>102333</v>
      </c>
      <c r="B7994" s="331" t="inlineStr">
        <is>
          <t>TRANSPORTE COM CAMINHÃO TANQUE DE TRANSPORTE DE MATERIAL ASFÁLTICO DE 20000 L, EM VIA URBANA PAVIMENTADA, ADICIONAL PARA DMT EXCEDENTE A 30 KM (UNIDADE: TXKM). AF_02/2026</t>
        </is>
      </c>
      <c r="C7994" s="330" t="inlineStr">
        <is>
          <t>TXKM</t>
        </is>
      </c>
      <c r="D7994" s="330" t="n">
        <v>0.86</v>
      </c>
      <c r="E7994" s="330" t="n">
        <v>0.87</v>
      </c>
      <c r="F7994" s="330" t="inlineStr"/>
    </row>
    <row r="7995" ht="45" customHeight="1" s="496">
      <c r="A7995" s="330" t="n">
        <v>102332</v>
      </c>
      <c r="B7995" s="331" t="inlineStr">
        <is>
          <t>TRANSPORTE COM CAMINHÃO TANQUE DE TRANSPORTE DE MATERIAL ASFÁLTICO DE 20000 L, EM VIA URBANA PAVIMENTADA, DMT ATÉ 30KM (UNIDADE: TXKM). AF_02/2026</t>
        </is>
      </c>
      <c r="C7995" s="330" t="inlineStr">
        <is>
          <t>TXKM</t>
        </is>
      </c>
      <c r="D7995" s="330" t="n">
        <v>2.27</v>
      </c>
      <c r="E7995" s="330" t="n">
        <v>2.29</v>
      </c>
      <c r="F7995" s="330" t="inlineStr"/>
    </row>
    <row r="7996" ht="45" customHeight="1" s="496">
      <c r="A7996" s="330" t="n">
        <v>100965</v>
      </c>
      <c r="B7996" s="331" t="inlineStr">
        <is>
          <t>TRANSPORTE COM CAMINHÃO TANQUE DE TRANSPORTE DE MATERIAL ASFÁLTICO DE 30000 L, EM VIA URBANA EM LEITO NATURAL (UNIDADE: TXKM). AF_02/2026</t>
        </is>
      </c>
      <c r="C7996" s="330" t="inlineStr">
        <is>
          <t>TXKM</t>
        </is>
      </c>
      <c r="D7996" s="330" t="n">
        <v>2.48</v>
      </c>
      <c r="E7996" s="330" t="n">
        <v>2.51</v>
      </c>
      <c r="F7996" s="330" t="inlineStr"/>
    </row>
    <row r="7997" ht="45" customHeight="1" s="496">
      <c r="A7997" s="330" t="n">
        <v>100966</v>
      </c>
      <c r="B7997" s="331" t="inlineStr">
        <is>
          <t>TRANSPORTE COM CAMINHÃO TANQUE DE TRANSPORTE DE MATERIAL ASFÁLTICO DE 30000 L, EM VIA URBANA EM REVESTIMENTO PRIMÁRIO (UNIDADE: TXKM). AF_02/2026</t>
        </is>
      </c>
      <c r="C7997" s="330" t="inlineStr">
        <is>
          <t>TXKM</t>
        </is>
      </c>
      <c r="D7997" s="330" t="n">
        <v>1.89</v>
      </c>
      <c r="E7997" s="330" t="n">
        <v>1.91</v>
      </c>
      <c r="F7997" s="330" t="inlineStr"/>
    </row>
    <row r="7998" ht="45" customHeight="1" s="496">
      <c r="A7998" s="330" t="n">
        <v>102331</v>
      </c>
      <c r="B7998" s="331" t="inlineStr">
        <is>
          <t>TRANSPORTE COM CAMINHÃO TANQUE DE TRANSPORTE DE MATERIAL ASFÁLTICO DE 30000 L, EM VIA URBANA PAVIMENTADA, ADICIONAL PARA DMT EXCEDENTE A 30 KM (UNIDADE: TXKM). AF_02/2026</t>
        </is>
      </c>
      <c r="C7998" s="330" t="inlineStr">
        <is>
          <t>TXKM</t>
        </is>
      </c>
      <c r="D7998" s="330" t="n">
        <v>0.66</v>
      </c>
      <c r="E7998" s="330" t="n">
        <v>0.66</v>
      </c>
      <c r="F7998" s="330" t="inlineStr"/>
    </row>
    <row r="7999" ht="45" customHeight="1" s="496">
      <c r="A7999" s="330" t="n">
        <v>102330</v>
      </c>
      <c r="B7999" s="331" t="inlineStr">
        <is>
          <t>TRANSPORTE COM CAMINHÃO TANQUE DE TRANSPORTE DE MATERIAL ASFÁLTICO DE 30000 L, EM VIA URBANA PAVIMENTADA, DMT ATÉ 30KM (UNIDADE: TXKM). AF_02/2026</t>
        </is>
      </c>
      <c r="C7999" s="330" t="inlineStr">
        <is>
          <t>TXKM</t>
        </is>
      </c>
      <c r="D7999" s="330" t="n">
        <v>1.73</v>
      </c>
      <c r="E7999" s="330" t="n">
        <v>1.74</v>
      </c>
      <c r="F7999" s="330" t="inlineStr"/>
    </row>
    <row r="8000" ht="45" customHeight="1" s="496">
      <c r="A8000" s="330" t="n">
        <v>103138</v>
      </c>
      <c r="B8000" s="331" t="inlineStr">
        <is>
          <t>ASSENTAMENTO DE CONEXÃO COM 1 ACESSO, FERRO FUNDIDO PARA REDE DE ÁGUA, DN 100 MM, JUNTA FLANGEADA (NÃO INCLUI O FORNECIMENTO). AF_09/2021</t>
        </is>
      </c>
      <c r="C8000" s="330" t="inlineStr">
        <is>
          <t>UN</t>
        </is>
      </c>
      <c r="D8000" s="330" t="n">
        <v>44.29</v>
      </c>
      <c r="E8000" s="330" t="n">
        <v>45.25</v>
      </c>
      <c r="F8000" s="330" t="inlineStr"/>
    </row>
    <row r="8001" ht="45" customHeight="1" s="496">
      <c r="A8001" s="330" t="n">
        <v>103151</v>
      </c>
      <c r="B8001" s="331" t="inlineStr">
        <is>
          <t>ASSENTAMENTO DE CONEXÃO COM 1 ACESSO, FERRO FUNDIDO PARA REDE DE ÁGUA, DN 1000 MM, JUNTA FLANGEADA (NÃO INCLUI O FORNECIMENTO). AF_09/2021</t>
        </is>
      </c>
      <c r="C8001" s="330" t="inlineStr">
        <is>
          <t>UN</t>
        </is>
      </c>
      <c r="D8001" s="330" t="n">
        <v>417.5</v>
      </c>
      <c r="E8001" s="330" t="n">
        <v>429.04</v>
      </c>
      <c r="F8001" s="330" t="inlineStr"/>
    </row>
    <row r="8002" ht="45" customHeight="1" s="496">
      <c r="A8002" s="330" t="n">
        <v>103152</v>
      </c>
      <c r="B8002" s="331" t="inlineStr">
        <is>
          <t>ASSENTAMENTO DE CONEXÃO COM 1 ACESSO, FERRO FUNDIDO PARA REDE DE ÁGUA, DN 1200 MM, JUNTA FLANGEADA (NÃO INCLUI O FORNECIMENTO). AF_09/2021</t>
        </is>
      </c>
      <c r="C8002" s="330" t="inlineStr">
        <is>
          <t>UN</t>
        </is>
      </c>
      <c r="D8002" s="330" t="n">
        <v>497.59</v>
      </c>
      <c r="E8002" s="330" t="n">
        <v>511.4</v>
      </c>
      <c r="F8002" s="330" t="inlineStr"/>
    </row>
    <row r="8003" ht="45" customHeight="1" s="496">
      <c r="A8003" s="330" t="n">
        <v>103139</v>
      </c>
      <c r="B8003" s="331" t="inlineStr">
        <is>
          <t>ASSENTAMENTO DE CONEXÃO COM 1 ACESSO, FERRO FUNDIDO PARA REDE DE ÁGUA, DN 150 MM, JUNTA FLANGEADA (NÃO INCLUI O FORNECIMENTO). AF_09/2021</t>
        </is>
      </c>
      <c r="C8003" s="330" t="inlineStr">
        <is>
          <t>UN</t>
        </is>
      </c>
      <c r="D8003" s="330" t="n">
        <v>57.93</v>
      </c>
      <c r="E8003" s="330" t="n">
        <v>59.27</v>
      </c>
      <c r="F8003" s="330" t="inlineStr"/>
    </row>
    <row r="8004" ht="45" customHeight="1" s="496">
      <c r="A8004" s="330" t="n">
        <v>103140</v>
      </c>
      <c r="B8004" s="331" t="inlineStr">
        <is>
          <t>ASSENTAMENTO DE CONEXÃO COM 1 ACESSO, FERRO FUNDIDO PARA REDE DE ÁGUA, DN 200 MM, JUNTA FLANGEADA (NÃO INCLUI O FORNECIMENTO). AF_09/2021</t>
        </is>
      </c>
      <c r="C8004" s="330" t="inlineStr">
        <is>
          <t>UN</t>
        </is>
      </c>
      <c r="D8004" s="330" t="n">
        <v>71.55</v>
      </c>
      <c r="E8004" s="330" t="n">
        <v>73.26000000000001</v>
      </c>
      <c r="F8004" s="330" t="inlineStr"/>
    </row>
    <row r="8005" ht="45" customHeight="1" s="496">
      <c r="A8005" s="330" t="n">
        <v>103141</v>
      </c>
      <c r="B8005" s="331" t="inlineStr">
        <is>
          <t>ASSENTAMENTO DE CONEXÃO COM 1 ACESSO, FERRO FUNDIDO PARA REDE DE ÁGUA, DN 250 MM, JUNTA FLANGEADA (NÃO INCLUI O FORNECIMENTO). AF_09/2021</t>
        </is>
      </c>
      <c r="C8005" s="330" t="inlineStr">
        <is>
          <t>UN</t>
        </is>
      </c>
      <c r="D8005" s="330" t="n">
        <v>110.78</v>
      </c>
      <c r="E8005" s="330" t="n">
        <v>113.62</v>
      </c>
      <c r="F8005" s="330" t="inlineStr"/>
    </row>
    <row r="8006" ht="45" customHeight="1" s="496">
      <c r="A8006" s="330" t="n">
        <v>103142</v>
      </c>
      <c r="B8006" s="331" t="inlineStr">
        <is>
          <t>ASSENTAMENTO DE CONEXÃO COM 1 ACESSO, FERRO FUNDIDO PARA REDE DE ÁGUA, DN 300 MM, JUNTA FLANGEADA (NÃO INCLUI O FORNECIMENTO). AF_09/2021</t>
        </is>
      </c>
      <c r="C8006" s="330" t="inlineStr">
        <is>
          <t>UN</t>
        </is>
      </c>
      <c r="D8006" s="330" t="n">
        <v>124.39</v>
      </c>
      <c r="E8006" s="330" t="n">
        <v>127.6</v>
      </c>
      <c r="F8006" s="330" t="inlineStr"/>
    </row>
    <row r="8007" ht="45" customHeight="1" s="496">
      <c r="A8007" s="330" t="n">
        <v>103143</v>
      </c>
      <c r="B8007" s="331" t="inlineStr">
        <is>
          <t>ASSENTAMENTO DE CONEXÃO COM 1 ACESSO, FERRO FUNDIDO PARA REDE DE ÁGUA, DN 350 MM, JUNTA FLANGEADA (NÃO INCLUI O FORNECIMENTO). AF_09/2021</t>
        </is>
      </c>
      <c r="C8007" s="330" t="inlineStr">
        <is>
          <t>UN</t>
        </is>
      </c>
      <c r="D8007" s="330" t="n">
        <v>163.61</v>
      </c>
      <c r="E8007" s="330" t="n">
        <v>167.95</v>
      </c>
      <c r="F8007" s="330" t="inlineStr"/>
    </row>
    <row r="8008" ht="45" customHeight="1" s="496">
      <c r="A8008" s="330" t="n">
        <v>103144</v>
      </c>
      <c r="B8008" s="331" t="inlineStr">
        <is>
          <t>ASSENTAMENTO DE CONEXÃO COM 1 ACESSO, FERRO FUNDIDO PARA REDE DE ÁGUA, DN 400 MM, JUNTA FLANGEADA (NÃO INCLUI O FORNECIMENTO). AF_09/2021</t>
        </is>
      </c>
      <c r="C8008" s="330" t="inlineStr">
        <is>
          <t>UN</t>
        </is>
      </c>
      <c r="D8008" s="330" t="n">
        <v>177.23</v>
      </c>
      <c r="E8008" s="330" t="n">
        <v>181.96</v>
      </c>
      <c r="F8008" s="330" t="inlineStr"/>
    </row>
    <row r="8009" ht="45" customHeight="1" s="496">
      <c r="A8009" s="330" t="n">
        <v>103145</v>
      </c>
      <c r="B8009" s="331" t="inlineStr">
        <is>
          <t>ASSENTAMENTO DE CONEXÃO COM 1 ACESSO, FERRO FUNDIDO PARA REDE DE ÁGUA, DN 450 MM, JUNTA FLANGEADA (NÃO INCLUI O FORNECIMENTO). AF_09/2021</t>
        </is>
      </c>
      <c r="C8009" s="330" t="inlineStr">
        <is>
          <t>UN</t>
        </is>
      </c>
      <c r="D8009" s="330" t="n">
        <v>216.46</v>
      </c>
      <c r="E8009" s="330" t="n">
        <v>222.3</v>
      </c>
      <c r="F8009" s="330" t="inlineStr"/>
    </row>
    <row r="8010" ht="45" customHeight="1" s="496">
      <c r="A8010" s="330" t="n">
        <v>103146</v>
      </c>
      <c r="B8010" s="331" t="inlineStr">
        <is>
          <t>ASSENTAMENTO DE CONEXÃO COM 1 ACESSO, FERRO FUNDIDO PARA REDE DE ÁGUA, DN 500 MM, JUNTA FLANGEADA (NÃO INCLUI O FORNECIMENTO). AF_09/2021</t>
        </is>
      </c>
      <c r="C8010" s="330" t="inlineStr">
        <is>
          <t>UN</t>
        </is>
      </c>
      <c r="D8010" s="330" t="n">
        <v>230.08</v>
      </c>
      <c r="E8010" s="330" t="n">
        <v>236.3</v>
      </c>
      <c r="F8010" s="330" t="inlineStr"/>
    </row>
    <row r="8011" ht="45" customHeight="1" s="496">
      <c r="A8011" s="330" t="n">
        <v>103147</v>
      </c>
      <c r="B8011" s="331" t="inlineStr">
        <is>
          <t>ASSENTAMENTO DE CONEXÃO COM 1 ACESSO, FERRO FUNDIDO PARA REDE DE ÁGUA, DN 600 MM, JUNTA FLANGEADA (NÃO INCLUI O FORNECIMENTO). AF_09/2021</t>
        </is>
      </c>
      <c r="C8011" s="330" t="inlineStr">
        <is>
          <t>UN</t>
        </is>
      </c>
      <c r="D8011" s="330" t="n">
        <v>257.32</v>
      </c>
      <c r="E8011" s="330" t="n">
        <v>264.32</v>
      </c>
      <c r="F8011" s="330" t="inlineStr"/>
    </row>
    <row r="8012" ht="45" customHeight="1" s="496">
      <c r="A8012" s="330" t="n">
        <v>103148</v>
      </c>
      <c r="B8012" s="331" t="inlineStr">
        <is>
          <t>ASSENTAMENTO DE CONEXÃO COM 1 ACESSO, FERRO FUNDIDO PARA REDE DE ÁGUA, DN 700 MM, JUNTA FLANGEADA (NÃO INCLUI O FORNECIMENTO). AF_09/2021</t>
        </is>
      </c>
      <c r="C8012" s="330" t="inlineStr">
        <is>
          <t>UN</t>
        </is>
      </c>
      <c r="D8012" s="330" t="n">
        <v>310.16</v>
      </c>
      <c r="E8012" s="330" t="n">
        <v>318.66</v>
      </c>
      <c r="F8012" s="330" t="inlineStr"/>
    </row>
    <row r="8013" ht="45" customHeight="1" s="496">
      <c r="A8013" s="330" t="n">
        <v>103137</v>
      </c>
      <c r="B8013" s="331" t="inlineStr">
        <is>
          <t>ASSENTAMENTO DE CONEXÃO COM 1 ACESSO, FERRO FUNDIDO PARA REDE DE ÁGUA, DN 80 MM, JUNTA FLANGEADA (NÃO INCLUI O FORNECIMENTO). AF_09/2021</t>
        </is>
      </c>
      <c r="C8013" s="330" t="inlineStr">
        <is>
          <t>UN</t>
        </is>
      </c>
      <c r="D8013" s="330" t="n">
        <v>38.84</v>
      </c>
      <c r="E8013" s="330" t="n">
        <v>39.66</v>
      </c>
      <c r="F8013" s="330" t="inlineStr"/>
    </row>
    <row r="8014" ht="45" customHeight="1" s="496">
      <c r="A8014" s="330" t="n">
        <v>103149</v>
      </c>
      <c r="B8014" s="331" t="inlineStr">
        <is>
          <t>ASSENTAMENTO DE CONEXÃO COM 1 ACESSO, FERRO FUNDIDO PARA REDE DE ÁGUA, DN 800 MM, JUNTA FLANGEADA (NÃO INCLUI O FORNECIMENTO). AF_09/2021</t>
        </is>
      </c>
      <c r="C8014" s="330" t="inlineStr">
        <is>
          <t>UN</t>
        </is>
      </c>
      <c r="D8014" s="330" t="n">
        <v>337.41</v>
      </c>
      <c r="E8014" s="330" t="n">
        <v>346.68</v>
      </c>
      <c r="F8014" s="330" t="inlineStr"/>
    </row>
    <row r="8015" ht="45" customHeight="1" s="496">
      <c r="A8015" s="330" t="n">
        <v>103150</v>
      </c>
      <c r="B8015" s="331" t="inlineStr">
        <is>
          <t>ASSENTAMENTO DE CONEXÃO COM 1 ACESSO, FERRO FUNDIDO PARA REDE DE ÁGUA, DN 900 MM, JUNTA FLANGEADA (NÃO INCLUI O FORNECIMENTO). AF_09/2021</t>
        </is>
      </c>
      <c r="C8015" s="330" t="inlineStr">
        <is>
          <t>UN</t>
        </is>
      </c>
      <c r="D8015" s="330" t="n">
        <v>390.19</v>
      </c>
      <c r="E8015" s="330" t="n">
        <v>400.97</v>
      </c>
      <c r="F8015" s="330" t="inlineStr"/>
    </row>
    <row r="8016" ht="45" customHeight="1" s="496">
      <c r="A8016" s="330" t="n">
        <v>103106</v>
      </c>
      <c r="B8016" s="331" t="inlineStr">
        <is>
          <t>ASSENTAMENTO DE CONEXÃO COM 2 ACESSOS, FERRO FUNDIDO PARA REDE DE ÁGUA, DN 100 MM, JUNTA FLANGEADA (NÃO INCLUI O FORNECIMENTO). AF_09/2021</t>
        </is>
      </c>
      <c r="C8016" s="330" t="inlineStr">
        <is>
          <t>UN</t>
        </is>
      </c>
      <c r="D8016" s="330" t="n">
        <v>67.36</v>
      </c>
      <c r="E8016" s="330" t="n">
        <v>68.98</v>
      </c>
      <c r="F8016" s="330" t="inlineStr"/>
    </row>
    <row r="8017" ht="45" customHeight="1" s="496">
      <c r="A8017" s="330" t="n">
        <v>103119</v>
      </c>
      <c r="B8017" s="331" t="inlineStr">
        <is>
          <t>ASSENTAMENTO DE CONEXÃO COM 2 ACESSOS, FERRO FUNDIDO PARA REDE DE ÁGUA, DN 1000 MM, JUNTA FLANGEADA (NÃO INCLUI O FORNECIMENTO). AF_09/2021</t>
        </is>
      </c>
      <c r="C8017" s="330" t="inlineStr">
        <is>
          <t>UN</t>
        </is>
      </c>
      <c r="D8017" s="330" t="n">
        <v>813.79</v>
      </c>
      <c r="E8017" s="330" t="n">
        <v>836.58</v>
      </c>
      <c r="F8017" s="330" t="inlineStr"/>
    </row>
    <row r="8018" ht="45" customHeight="1" s="496">
      <c r="A8018" s="330" t="n">
        <v>103120</v>
      </c>
      <c r="B8018" s="331" t="inlineStr">
        <is>
          <t>ASSENTAMENTO DE CONEXÃO COM 2 ACESSOS, FERRO FUNDIDO PARA REDE DE ÁGUA, DN 1200 MM, JUNTA FLANGEADA (NÃO INCLUI O FORNECIMENTO). AF_09/2021</t>
        </is>
      </c>
      <c r="C8018" s="330" t="inlineStr">
        <is>
          <t>UN</t>
        </is>
      </c>
      <c r="D8018" s="330" t="n">
        <v>973.98</v>
      </c>
      <c r="E8018" s="330" t="n">
        <v>1001.3</v>
      </c>
      <c r="F8018" s="330" t="inlineStr"/>
    </row>
    <row r="8019" ht="45" customHeight="1" s="496">
      <c r="A8019" s="330" t="n">
        <v>103107</v>
      </c>
      <c r="B8019" s="331" t="inlineStr">
        <is>
          <t>ASSENTAMENTO DE CONEXÃO COM 2 ACESSOS, FERRO FUNDIDO PARA REDE DE ÁGUA, DN 150 MM, JUNTA FLANGEADA (NÃO INCLUI O FORNECIMENTO). AF_09/2021</t>
        </is>
      </c>
      <c r="C8019" s="330" t="inlineStr">
        <is>
          <t>UN</t>
        </is>
      </c>
      <c r="D8019" s="330" t="n">
        <v>94.62</v>
      </c>
      <c r="E8019" s="330" t="n">
        <v>97.01000000000001</v>
      </c>
      <c r="F8019" s="330" t="inlineStr"/>
    </row>
    <row r="8020" ht="45" customHeight="1" s="496">
      <c r="A8020" s="330" t="n">
        <v>103108</v>
      </c>
      <c r="B8020" s="331" t="inlineStr">
        <is>
          <t>ASSENTAMENTO DE CONEXÃO COM 2 ACESSOS, FERRO FUNDIDO PARA REDE DE ÁGUA, DN 200 MM, JUNTA FLANGEADA (NÃO INCLUI O FORNECIMENTO). AF_09/2021</t>
        </is>
      </c>
      <c r="C8020" s="330" t="inlineStr">
        <is>
          <t>UN</t>
        </is>
      </c>
      <c r="D8020" s="330" t="n">
        <v>121.88</v>
      </c>
      <c r="E8020" s="330" t="n">
        <v>125.03</v>
      </c>
      <c r="F8020" s="330" t="inlineStr"/>
    </row>
    <row r="8021" ht="45" customHeight="1" s="496">
      <c r="A8021" s="330" t="n">
        <v>103109</v>
      </c>
      <c r="B8021" s="331" t="inlineStr">
        <is>
          <t>ASSENTAMENTO DE CONEXÃO COM 2 ACESSOS, FERRO FUNDIDO PARA REDE DE ÁGUA, DN 250 MM, JUNTA FLANGEADA (NÃO INCLUI O FORNECIMENTO). AF_09/2021</t>
        </is>
      </c>
      <c r="C8021" s="330" t="inlineStr">
        <is>
          <t>UN</t>
        </is>
      </c>
      <c r="D8021" s="330" t="n">
        <v>200.31</v>
      </c>
      <c r="E8021" s="330" t="n">
        <v>205.7</v>
      </c>
      <c r="F8021" s="330" t="inlineStr"/>
    </row>
    <row r="8022" ht="45" customHeight="1" s="496">
      <c r="A8022" s="330" t="n">
        <v>103110</v>
      </c>
      <c r="B8022" s="331" t="inlineStr">
        <is>
          <t>ASSENTAMENTO DE CONEXÃO COM 2 ACESSOS, FERRO FUNDIDO PARA REDE DE ÁGUA, DN 300 MM, JUNTA FLANGEADA (NÃO INCLUI O FORNECIMENTO). AF_09/2021</t>
        </is>
      </c>
      <c r="C8022" s="330" t="inlineStr">
        <is>
          <t>UN</t>
        </is>
      </c>
      <c r="D8022" s="330" t="n">
        <v>227.57</v>
      </c>
      <c r="E8022" s="330" t="n">
        <v>233.71</v>
      </c>
      <c r="F8022" s="330" t="inlineStr"/>
    </row>
    <row r="8023" ht="45" customHeight="1" s="496">
      <c r="A8023" s="330" t="n">
        <v>103111</v>
      </c>
      <c r="B8023" s="331" t="inlineStr">
        <is>
          <t>ASSENTAMENTO DE CONEXÃO COM 2 ACESSOS, FERRO FUNDIDO PARA REDE DE ÁGUA, DN 350 MM, JUNTA FLANGEADA (NÃO INCLUI O FORNECIMENTO). AF_09/2021</t>
        </is>
      </c>
      <c r="C8023" s="330" t="inlineStr">
        <is>
          <t>UN</t>
        </is>
      </c>
      <c r="D8023" s="330" t="n">
        <v>306.01</v>
      </c>
      <c r="E8023" s="330" t="n">
        <v>314.38</v>
      </c>
      <c r="F8023" s="330" t="inlineStr"/>
    </row>
    <row r="8024" ht="45" customHeight="1" s="496">
      <c r="A8024" s="330" t="n">
        <v>103112</v>
      </c>
      <c r="B8024" s="331" t="inlineStr">
        <is>
          <t>ASSENTAMENTO DE CONEXÃO COM 2 ACESSOS, FERRO FUNDIDO PARA REDE DE ÁGUA, DN 400 MM, JUNTA FLANGEADA (NÃO INCLUI O FORNECIMENTO). AF_09/2021</t>
        </is>
      </c>
      <c r="C8024" s="330" t="inlineStr">
        <is>
          <t>UN</t>
        </is>
      </c>
      <c r="D8024" s="330" t="n">
        <v>333.24</v>
      </c>
      <c r="E8024" s="330" t="n">
        <v>342.39</v>
      </c>
      <c r="F8024" s="330" t="inlineStr"/>
    </row>
    <row r="8025" ht="45" customHeight="1" s="496">
      <c r="A8025" s="330" t="n">
        <v>103113</v>
      </c>
      <c r="B8025" s="331" t="inlineStr">
        <is>
          <t>ASSENTAMENTO DE CONEXÃO COM 2 ACESSOS, FERRO FUNDIDO PARA REDE DE ÁGUA, DN 450 MM, JUNTA FLANGEADA (NÃO INCLUI O FORNECIMENTO). AF_09/2021</t>
        </is>
      </c>
      <c r="C8025" s="330" t="inlineStr">
        <is>
          <t>UN</t>
        </is>
      </c>
      <c r="D8025" s="330" t="n">
        <v>411.69</v>
      </c>
      <c r="E8025" s="330" t="n">
        <v>423.05</v>
      </c>
      <c r="F8025" s="330" t="inlineStr"/>
    </row>
    <row r="8026" ht="45" customHeight="1" s="496">
      <c r="A8026" s="330" t="n">
        <v>103114</v>
      </c>
      <c r="B8026" s="331" t="inlineStr">
        <is>
          <t>ASSENTAMENTO DE CONEXÃO COM 2 ACESSOS, FERRO FUNDIDO PARA REDE DE ÁGUA, DN 500 MM, JUNTA FLANGEADA (NÃO INCLUI O FORNECIMENTO). AF_09/2021</t>
        </is>
      </c>
      <c r="C8026" s="330" t="inlineStr">
        <is>
          <t>UN</t>
        </is>
      </c>
      <c r="D8026" s="330" t="n">
        <v>438.93</v>
      </c>
      <c r="E8026" s="330" t="n">
        <v>451.09</v>
      </c>
      <c r="F8026" s="330" t="inlineStr"/>
    </row>
    <row r="8027" ht="45" customHeight="1" s="496">
      <c r="A8027" s="330" t="n">
        <v>103115</v>
      </c>
      <c r="B8027" s="331" t="inlineStr">
        <is>
          <t>ASSENTAMENTO DE CONEXÃO COM 2 ACESSOS, FERRO FUNDIDO PARA REDE DE ÁGUA, DN 600 MM, JUNTA FLANGEADA (NÃO INCLUI O FORNECIMENTO). AF_09/2021</t>
        </is>
      </c>
      <c r="C8027" s="330" t="inlineStr">
        <is>
          <t>UN</t>
        </is>
      </c>
      <c r="D8027" s="330" t="n">
        <v>493.42</v>
      </c>
      <c r="E8027" s="330" t="n">
        <v>507.12</v>
      </c>
      <c r="F8027" s="330" t="inlineStr"/>
    </row>
    <row r="8028" ht="45" customHeight="1" s="496">
      <c r="A8028" s="330" t="n">
        <v>103116</v>
      </c>
      <c r="B8028" s="331" t="inlineStr">
        <is>
          <t>ASSENTAMENTO DE CONEXÃO COM 2 ACESSOS, FERRO FUNDIDO PARA REDE DE ÁGUA, DN 700 MM, JUNTA FLANGEADA (NÃO INCLUI O FORNECIMENTO). AF_09/2021</t>
        </is>
      </c>
      <c r="C8028" s="330" t="inlineStr">
        <is>
          <t>UN</t>
        </is>
      </c>
      <c r="D8028" s="330" t="n">
        <v>599.12</v>
      </c>
      <c r="E8028" s="330" t="n">
        <v>615.8099999999999</v>
      </c>
      <c r="F8028" s="330" t="inlineStr"/>
    </row>
    <row r="8029" ht="45" customHeight="1" s="496">
      <c r="A8029" s="330" t="n">
        <v>103105</v>
      </c>
      <c r="B8029" s="331" t="inlineStr">
        <is>
          <t>ASSENTAMENTO DE CONEXÃO COM 2 ACESSOS, FERRO FUNDIDO PARA REDE DE ÁGUA, DN 80 MM, JUNTA FLANGEADA (NÃO INCLUI O FORNECIMENTO). AF_09/2021</t>
        </is>
      </c>
      <c r="C8029" s="330" t="inlineStr">
        <is>
          <t>UN</t>
        </is>
      </c>
      <c r="D8029" s="330" t="n">
        <v>56.46</v>
      </c>
      <c r="E8029" s="330" t="n">
        <v>57.78</v>
      </c>
      <c r="F8029" s="330" t="inlineStr"/>
    </row>
    <row r="8030" ht="45" customHeight="1" s="496">
      <c r="A8030" s="330" t="n">
        <v>103117</v>
      </c>
      <c r="B8030" s="331" t="inlineStr">
        <is>
          <t>ASSENTAMENTO DE CONEXÃO COM 2 ACESSOS, FERRO FUNDIDO PARA REDE DE ÁGUA, DN 800 MM, JUNTA FLANGEADA (NÃO INCLUI O FORNECIMENTO). AF_09/2021</t>
        </is>
      </c>
      <c r="C8030" s="330" t="inlineStr">
        <is>
          <t>UN</t>
        </is>
      </c>
      <c r="D8030" s="330" t="n">
        <v>653.61</v>
      </c>
      <c r="E8030" s="330" t="n">
        <v>671.86</v>
      </c>
      <c r="F8030" s="330" t="inlineStr"/>
    </row>
    <row r="8031" ht="45" customHeight="1" s="496">
      <c r="A8031" s="330" t="n">
        <v>103118</v>
      </c>
      <c r="B8031" s="331" t="inlineStr">
        <is>
          <t>ASSENTAMENTO DE CONEXÃO COM 2 ACESSOS, FERRO FUNDIDO PARA REDE DE ÁGUA, DN 900 MM, JUNTA FLANGEADA (NÃO INCLUI O FORNECIMENTO). AF_09/2021</t>
        </is>
      </c>
      <c r="C8031" s="330" t="inlineStr">
        <is>
          <t>UN</t>
        </is>
      </c>
      <c r="D8031" s="330" t="n">
        <v>759.3</v>
      </c>
      <c r="E8031" s="330" t="n">
        <v>780.53</v>
      </c>
      <c r="F8031" s="330" t="inlineStr"/>
    </row>
    <row r="8032" ht="45" customHeight="1" s="496">
      <c r="A8032" s="330" t="n">
        <v>103122</v>
      </c>
      <c r="B8032" s="331" t="inlineStr">
        <is>
          <t>ASSENTAMENTO DE CONEXÃO COM 3 ACESSOS, FERRO FUNDIDO PARA REDE DE ÁGUA, DN 100 MM, JUNTA FLANGEADA (NÃO INCLUI O FORNECIMENTO). AF_09/2021</t>
        </is>
      </c>
      <c r="C8032" s="330" t="inlineStr">
        <is>
          <t>UN</t>
        </is>
      </c>
      <c r="D8032" s="330" t="n">
        <v>90.47</v>
      </c>
      <c r="E8032" s="330" t="n">
        <v>92.72</v>
      </c>
      <c r="F8032" s="330" t="inlineStr"/>
    </row>
    <row r="8033" ht="45" customHeight="1" s="496">
      <c r="A8033" s="330" t="n">
        <v>103135</v>
      </c>
      <c r="B8033" s="331" t="inlineStr">
        <is>
          <t>ASSENTAMENTO DE CONEXÃO COM 3 ACESSOS, FERRO FUNDIDO PARA REDE DE ÁGUA, DN 1000 MM, JUNTA FLANGEADA (NÃO INCLUI O FORNECIMENTO). AF_09/2021</t>
        </is>
      </c>
      <c r="C8033" s="330" t="inlineStr">
        <is>
          <t>UN</t>
        </is>
      </c>
      <c r="D8033" s="330" t="n">
        <v>1210.08</v>
      </c>
      <c r="E8033" s="330" t="n">
        <v>1244.11</v>
      </c>
      <c r="F8033" s="330" t="inlineStr"/>
    </row>
    <row r="8034" ht="45" customHeight="1" s="496">
      <c r="A8034" s="330" t="n">
        <v>103136</v>
      </c>
      <c r="B8034" s="331" t="inlineStr">
        <is>
          <t>ASSENTAMENTO DE CONEXÃO COM 3 ACESSOS, FERRO FUNDIDO PARA REDE DE ÁGUA, DN 1200 MM, JUNTA FLANGEADA (NÃO INCLUI O FORNECIMENTO). AF_09/2021</t>
        </is>
      </c>
      <c r="C8034" s="330" t="inlineStr">
        <is>
          <t>UN</t>
        </is>
      </c>
      <c r="D8034" s="330" t="n">
        <v>1450.36</v>
      </c>
      <c r="E8034" s="330" t="n">
        <v>1491.2</v>
      </c>
      <c r="F8034" s="330" t="inlineStr"/>
    </row>
    <row r="8035" ht="45" customHeight="1" s="496">
      <c r="A8035" s="330" t="n">
        <v>103123</v>
      </c>
      <c r="B8035" s="331" t="inlineStr">
        <is>
          <t>ASSENTAMENTO DE CONEXÃO COM 3 ACESSOS, FERRO FUNDIDO PARA REDE DE ÁGUA, DN 150 MM, JUNTA FLANGEADA (NÃO INCLUI O FORNECIMENTO). AF_09/2021</t>
        </is>
      </c>
      <c r="C8035" s="330" t="inlineStr">
        <is>
          <t>UN</t>
        </is>
      </c>
      <c r="D8035" s="330" t="n">
        <v>131.35</v>
      </c>
      <c r="E8035" s="330" t="n">
        <v>134.78</v>
      </c>
      <c r="F8035" s="330" t="inlineStr"/>
    </row>
    <row r="8036" ht="45" customHeight="1" s="496">
      <c r="A8036" s="330" t="n">
        <v>103124</v>
      </c>
      <c r="B8036" s="331" t="inlineStr">
        <is>
          <t>ASSENTAMENTO DE CONEXÃO COM 3 ACESSOS, FERRO FUNDIDO PARA REDE DE ÁGUA, DN 200 MM, JUNTA FLANGEADA (NÃO INCLUI O FORNECIMENTO). AF_09/2021</t>
        </is>
      </c>
      <c r="C8036" s="330" t="inlineStr">
        <is>
          <t>UN</t>
        </is>
      </c>
      <c r="D8036" s="330" t="n">
        <v>172.19</v>
      </c>
      <c r="E8036" s="330" t="n">
        <v>176.78</v>
      </c>
      <c r="F8036" s="330" t="inlineStr"/>
    </row>
    <row r="8037" ht="45" customHeight="1" s="496">
      <c r="A8037" s="330" t="n">
        <v>103125</v>
      </c>
      <c r="B8037" s="331" t="inlineStr">
        <is>
          <t>ASSENTAMENTO DE CONEXÃO COM 3 ACESSOS, FERRO FUNDIDO PARA REDE DE ÁGUA, DN 250 MM, JUNTA FLANGEADA (NÃO INCLUI O FORNECIMENTO). AF_09/2021</t>
        </is>
      </c>
      <c r="C8037" s="330" t="inlineStr">
        <is>
          <t>UN</t>
        </is>
      </c>
      <c r="D8037" s="330" t="n">
        <v>289.89</v>
      </c>
      <c r="E8037" s="330" t="n">
        <v>297.8</v>
      </c>
      <c r="F8037" s="330" t="inlineStr"/>
    </row>
    <row r="8038" ht="45" customHeight="1" s="496">
      <c r="A8038" s="330" t="n">
        <v>103126</v>
      </c>
      <c r="B8038" s="331" t="inlineStr">
        <is>
          <t>ASSENTAMENTO DE CONEXÃO COM 3 ACESSOS, FERRO FUNDIDO PARA REDE DE ÁGUA, DN 300 MM, JUNTA FLANGEADA (NÃO INCLUI O FORNECIMENTO). AF_09/2021</t>
        </is>
      </c>
      <c r="C8038" s="330" t="inlineStr">
        <is>
          <t>UN</t>
        </is>
      </c>
      <c r="D8038" s="330" t="n">
        <v>330.74</v>
      </c>
      <c r="E8038" s="330" t="n">
        <v>339.82</v>
      </c>
      <c r="F8038" s="330" t="inlineStr"/>
    </row>
    <row r="8039" ht="45" customHeight="1" s="496">
      <c r="A8039" s="330" t="n">
        <v>103127</v>
      </c>
      <c r="B8039" s="331" t="inlineStr">
        <is>
          <t>ASSENTAMENTO DE CONEXÃO COM 3 ACESSOS, FERRO FUNDIDO PARA REDE DE ÁGUA, DN 350 MM, JUNTA FLANGEADA (NÃO INCLUI O FORNECIMENTO). AF_09/2021</t>
        </is>
      </c>
      <c r="C8039" s="330" t="inlineStr">
        <is>
          <t>UN</t>
        </is>
      </c>
      <c r="D8039" s="330" t="n">
        <v>448.41</v>
      </c>
      <c r="E8039" s="330" t="n">
        <v>460.83</v>
      </c>
      <c r="F8039" s="330" t="inlineStr"/>
    </row>
    <row r="8040" ht="45" customHeight="1" s="496">
      <c r="A8040" s="330" t="n">
        <v>103128</v>
      </c>
      <c r="B8040" s="331" t="inlineStr">
        <is>
          <t>ASSENTAMENTO DE CONEXÃO COM 3 ACESSOS, FERRO FUNDIDO PARA REDE DE ÁGUA, DN 400 MM, JUNTA FLANGEADA (NÃO INCLUI O FORNECIMENTO). AF_09/2021</t>
        </is>
      </c>
      <c r="C8040" s="330" t="inlineStr">
        <is>
          <t>UN</t>
        </is>
      </c>
      <c r="D8040" s="330" t="n">
        <v>489.26</v>
      </c>
      <c r="E8040" s="330" t="n">
        <v>502.85</v>
      </c>
      <c r="F8040" s="330" t="inlineStr"/>
    </row>
    <row r="8041" ht="45" customHeight="1" s="496">
      <c r="A8041" s="330" t="n">
        <v>103129</v>
      </c>
      <c r="B8041" s="331" t="inlineStr">
        <is>
          <t>ASSENTAMENTO DE CONEXÃO COM 3 ACESSOS, FERRO FUNDIDO PARA REDE DE ÁGUA, DN 450 MM, JUNTA FLANGEADA (NÃO INCLUI O FORNECIMENTO). AF_09/2021</t>
        </is>
      </c>
      <c r="C8041" s="330" t="inlineStr">
        <is>
          <t>UN</t>
        </is>
      </c>
      <c r="D8041" s="330" t="n">
        <v>606.95</v>
      </c>
      <c r="E8041" s="330" t="n">
        <v>623.86</v>
      </c>
      <c r="F8041" s="330" t="inlineStr"/>
    </row>
    <row r="8042" ht="45" customHeight="1" s="496">
      <c r="A8042" s="330" t="n">
        <v>103130</v>
      </c>
      <c r="B8042" s="331" t="inlineStr">
        <is>
          <t>ASSENTAMENTO DE CONEXÃO COM 3 ACESSOS, FERRO FUNDIDO PARA REDE DE ÁGUA, DN 500 MM, JUNTA FLANGEADA (NÃO INCLUI O FORNECIMENTO). AF_09/2021</t>
        </is>
      </c>
      <c r="C8042" s="330" t="inlineStr">
        <is>
          <t>UN</t>
        </is>
      </c>
      <c r="D8042" s="330" t="n">
        <v>647.8099999999999</v>
      </c>
      <c r="E8042" s="330" t="n">
        <v>665.87</v>
      </c>
      <c r="F8042" s="330" t="inlineStr"/>
    </row>
    <row r="8043" ht="45" customHeight="1" s="496">
      <c r="A8043" s="330" t="n">
        <v>103131</v>
      </c>
      <c r="B8043" s="331" t="inlineStr">
        <is>
          <t>ASSENTAMENTO DE CONEXÃO COM 3 ACESSOS, FERRO FUNDIDO PARA REDE DE ÁGUA, DN 600 MM, JUNTA FLANGEADA (NÃO INCLUI O FORNECIMENTO). AF_09/2021</t>
        </is>
      </c>
      <c r="C8043" s="330" t="inlineStr">
        <is>
          <t>UN</t>
        </is>
      </c>
      <c r="D8043" s="330" t="n">
        <v>729.54</v>
      </c>
      <c r="E8043" s="330" t="n">
        <v>749.9400000000001</v>
      </c>
      <c r="F8043" s="330" t="inlineStr"/>
    </row>
    <row r="8044" ht="45" customHeight="1" s="496">
      <c r="A8044" s="330" t="n">
        <v>103132</v>
      </c>
      <c r="B8044" s="331" t="inlineStr">
        <is>
          <t>ASSENTAMENTO DE CONEXÃO COM 3 ACESSOS, FERRO FUNDIDO PARA REDE DE ÁGUA, DN 700 MM, JUNTA FLANGEADA (NÃO INCLUI O FORNECIMENTO). AF_09/2021</t>
        </is>
      </c>
      <c r="C8044" s="330" t="inlineStr">
        <is>
          <t>UN</t>
        </is>
      </c>
      <c r="D8044" s="330" t="n">
        <v>888.0700000000001</v>
      </c>
      <c r="E8044" s="330" t="n">
        <v>912.96</v>
      </c>
      <c r="F8044" s="330" t="inlineStr"/>
    </row>
    <row r="8045" ht="45" customHeight="1" s="496">
      <c r="A8045" s="330" t="n">
        <v>103121</v>
      </c>
      <c r="B8045" s="331" t="inlineStr">
        <is>
          <t>ASSENTAMENTO DE CONEXÃO COM 3 ACESSOS, FERRO FUNDIDO PARA REDE DE ÁGUA, DN 80 MM, JUNTA FLANGEADA (NÃO INCLUI O FORNECIMENTO). AF_09/2021</t>
        </is>
      </c>
      <c r="C8045" s="330" t="inlineStr">
        <is>
          <t>UN</t>
        </is>
      </c>
      <c r="D8045" s="330" t="n">
        <v>74.12</v>
      </c>
      <c r="E8045" s="330" t="n">
        <v>75.93000000000001</v>
      </c>
      <c r="F8045" s="330" t="inlineStr"/>
    </row>
    <row r="8046" ht="45" customHeight="1" s="496">
      <c r="A8046" s="330" t="n">
        <v>103133</v>
      </c>
      <c r="B8046" s="331" t="inlineStr">
        <is>
          <t>ASSENTAMENTO DE CONEXÃO COM 3 ACESSOS, FERRO FUNDIDO PARA REDE DE ÁGUA, DN 800 MM, JUNTA FLANGEADA (NÃO INCLUI O FORNECIMENTO). AF_09/2021</t>
        </is>
      </c>
      <c r="C8046" s="330" t="inlineStr">
        <is>
          <t>UN</t>
        </is>
      </c>
      <c r="D8046" s="330" t="n">
        <v>969.8200000000001</v>
      </c>
      <c r="E8046" s="330" t="n">
        <v>997.01</v>
      </c>
      <c r="F8046" s="330" t="inlineStr"/>
    </row>
    <row r="8047" ht="45" customHeight="1" s="496">
      <c r="A8047" s="330" t="n">
        <v>103134</v>
      </c>
      <c r="B8047" s="331" t="inlineStr">
        <is>
          <t>ASSENTAMENTO DE CONEXÃO COM 3 ACESSOS, FERRO FUNDIDO PARA REDE DE ÁGUA, DN 900 MM, JUNTA FLANGEADA (NÃO INCLUI O FORNECIMENTO). AF_09/2021</t>
        </is>
      </c>
      <c r="C8047" s="330" t="inlineStr">
        <is>
          <t>UN</t>
        </is>
      </c>
      <c r="D8047" s="330" t="n">
        <v>1128.35</v>
      </c>
      <c r="E8047" s="330" t="n">
        <v>1160.05</v>
      </c>
      <c r="F8047" s="330" t="inlineStr"/>
    </row>
    <row r="8048" ht="30" customHeight="1" s="496">
      <c r="A8048" s="330" t="n">
        <v>103090</v>
      </c>
      <c r="B8048" s="331" t="inlineStr">
        <is>
          <t>ASSENTAMENTO DE TUBO DE FERRO FUNDIDO PARA REDE DE ÁGUA, DN 100 MM, JUNTA FLANGEADA (NÃO INCLUI O FORNECIMENTO). AF_09/2021</t>
        </is>
      </c>
      <c r="C8048" s="330" t="inlineStr">
        <is>
          <t>M</t>
        </is>
      </c>
      <c r="D8048" s="330" t="n">
        <v>16</v>
      </c>
      <c r="E8048" s="330" t="n">
        <v>16.46</v>
      </c>
      <c r="F8048" s="330" t="inlineStr"/>
    </row>
    <row r="8049" ht="45" customHeight="1" s="496">
      <c r="A8049" s="330" t="n">
        <v>103103</v>
      </c>
      <c r="B8049" s="331" t="inlineStr">
        <is>
          <t>ASSENTAMENTO DE TUBO DE FERRO FUNDIDO PARA REDE DE ÁGUA, DN 1000 MM, JUNTA FLANGEADA (NÃO INCLUI O FORNECIMENTO). AF_09/2021</t>
        </is>
      </c>
      <c r="C8049" s="330" t="inlineStr">
        <is>
          <t>M</t>
        </is>
      </c>
      <c r="D8049" s="330" t="n">
        <v>157.22</v>
      </c>
      <c r="E8049" s="330" t="n">
        <v>161.85</v>
      </c>
      <c r="F8049" s="330" t="inlineStr"/>
    </row>
    <row r="8050" ht="45" customHeight="1" s="496">
      <c r="A8050" s="330" t="n">
        <v>103104</v>
      </c>
      <c r="B8050" s="331" t="inlineStr">
        <is>
          <t>ASSENTAMENTO DE TUBO DE FERRO FUNDIDO PARA REDE DE ÁGUA, DN 1200 MM, JUNTA FLANGEADA (NÃO INCLUI O FORNECIMENTO). AF_09/2021</t>
        </is>
      </c>
      <c r="C8050" s="330" t="inlineStr">
        <is>
          <t>M</t>
        </is>
      </c>
      <c r="D8050" s="330" t="n">
        <v>188.01</v>
      </c>
      <c r="E8050" s="330" t="n">
        <v>193.58</v>
      </c>
      <c r="F8050" s="330" t="inlineStr"/>
    </row>
    <row r="8051" ht="30" customHeight="1" s="496">
      <c r="A8051" s="330" t="n">
        <v>103091</v>
      </c>
      <c r="B8051" s="331" t="inlineStr">
        <is>
          <t>ASSENTAMENTO DE TUBO DE FERRO FUNDIDO PARA REDE DE ÁGUA, DN 150 MM, JUNTA FLANGEADA (NÃO INCLUI O FORNECIMENTO). AF_09/2021</t>
        </is>
      </c>
      <c r="C8051" s="330" t="inlineStr">
        <is>
          <t>M</t>
        </is>
      </c>
      <c r="D8051" s="330" t="n">
        <v>22.51</v>
      </c>
      <c r="E8051" s="330" t="n">
        <v>23.15</v>
      </c>
      <c r="F8051" s="330" t="inlineStr"/>
    </row>
    <row r="8052" ht="30" customHeight="1" s="496">
      <c r="A8052" s="330" t="n">
        <v>103092</v>
      </c>
      <c r="B8052" s="331" t="inlineStr">
        <is>
          <t>ASSENTAMENTO DE TUBO DE FERRO FUNDIDO PARA REDE DE ÁGUA, DN 200 MM, JUNTA FLANGEADA (NÃO INCLUI O FORNECIMENTO). AF_09/2021</t>
        </is>
      </c>
      <c r="C8052" s="330" t="inlineStr">
        <is>
          <t>M</t>
        </is>
      </c>
      <c r="D8052" s="330" t="n">
        <v>29</v>
      </c>
      <c r="E8052" s="330" t="n">
        <v>29.85</v>
      </c>
      <c r="F8052" s="330" t="inlineStr"/>
    </row>
    <row r="8053" ht="30" customHeight="1" s="496">
      <c r="A8053" s="330" t="n">
        <v>103093</v>
      </c>
      <c r="B8053" s="331" t="inlineStr">
        <is>
          <t>ASSENTAMENTO DE TUBO DE FERRO FUNDIDO PARA REDE DE ÁGUA, DN 250 MM, JUNTA FLANGEADA (NÃO INCLUI O FORNECIMENTO). AF_09/2021</t>
        </is>
      </c>
      <c r="C8053" s="330" t="inlineStr">
        <is>
          <t>M</t>
        </is>
      </c>
      <c r="D8053" s="330" t="n">
        <v>44.33</v>
      </c>
      <c r="E8053" s="330" t="n">
        <v>45.63</v>
      </c>
      <c r="F8053" s="330" t="inlineStr"/>
    </row>
    <row r="8054" ht="30" customHeight="1" s="496">
      <c r="A8054" s="330" t="n">
        <v>103094</v>
      </c>
      <c r="B8054" s="331" t="inlineStr">
        <is>
          <t>ASSENTAMENTO DE TUBO DE FERRO FUNDIDO PARA REDE DE ÁGUA, DN 300 MM, JUNTA FLANGEADA (NÃO INCLUI O FORNECIMENTO). AF_09/2021</t>
        </is>
      </c>
      <c r="C8054" s="330" t="inlineStr">
        <is>
          <t>M</t>
        </is>
      </c>
      <c r="D8054" s="330" t="n">
        <v>50.89</v>
      </c>
      <c r="E8054" s="330" t="n">
        <v>52.36</v>
      </c>
      <c r="F8054" s="330" t="inlineStr"/>
    </row>
    <row r="8055" ht="30" customHeight="1" s="496">
      <c r="A8055" s="330" t="n">
        <v>103095</v>
      </c>
      <c r="B8055" s="331" t="inlineStr">
        <is>
          <t>ASSENTAMENTO DE TUBO DE FERRO FUNDIDO PARA REDE DE ÁGUA, DN 350 MM, JUNTA FLANGEADA (NÃO INCLUI O FORNECIMENTO). AF_09/2021</t>
        </is>
      </c>
      <c r="C8055" s="330" t="inlineStr">
        <is>
          <t>M</t>
        </is>
      </c>
      <c r="D8055" s="330" t="n">
        <v>66.18000000000001</v>
      </c>
      <c r="E8055" s="330" t="n">
        <v>68.09999999999999</v>
      </c>
      <c r="F8055" s="330" t="inlineStr"/>
    </row>
    <row r="8056" ht="30" customHeight="1" s="496">
      <c r="A8056" s="330" t="n">
        <v>103096</v>
      </c>
      <c r="B8056" s="331" t="inlineStr">
        <is>
          <t>ASSENTAMENTO DE TUBO DE FERRO FUNDIDO PARA REDE DE ÁGUA, DN 400 MM, JUNTA FLANGEADA (NÃO INCLUI O FORNECIMENTO). AF_09/2021</t>
        </is>
      </c>
      <c r="C8056" s="330" t="inlineStr">
        <is>
          <t>M</t>
        </is>
      </c>
      <c r="D8056" s="330" t="n">
        <v>72.73</v>
      </c>
      <c r="E8056" s="330" t="n">
        <v>74.84</v>
      </c>
      <c r="F8056" s="330" t="inlineStr"/>
    </row>
    <row r="8057" ht="30" customHeight="1" s="496">
      <c r="A8057" s="330" t="n">
        <v>103097</v>
      </c>
      <c r="B8057" s="331" t="inlineStr">
        <is>
          <t>ASSENTAMENTO DE TUBO DE FERRO FUNDIDO PARA REDE DE ÁGUA, DN 450 MM, JUNTA FLANGEADA (NÃO INCLUI O FORNECIMENTO). AF_09/2021</t>
        </is>
      </c>
      <c r="C8057" s="330" t="inlineStr">
        <is>
          <t>M</t>
        </is>
      </c>
      <c r="D8057" s="330" t="n">
        <v>88.03</v>
      </c>
      <c r="E8057" s="330" t="n">
        <v>90.59</v>
      </c>
      <c r="F8057" s="330" t="inlineStr"/>
    </row>
    <row r="8058" ht="30" customHeight="1" s="496">
      <c r="A8058" s="330" t="n">
        <v>103098</v>
      </c>
      <c r="B8058" s="331" t="inlineStr">
        <is>
          <t>ASSENTAMENTO DE TUBO DE FERRO FUNDIDO PARA REDE DE ÁGUA, DN 500 MM, JUNTA FLANGEADA (NÃO INCLUI O FORNECIMENTO). AF_09/2021</t>
        </is>
      </c>
      <c r="C8058" s="330" t="inlineStr">
        <is>
          <t>M</t>
        </is>
      </c>
      <c r="D8058" s="330" t="n">
        <v>94.56</v>
      </c>
      <c r="E8058" s="330" t="n">
        <v>97.31</v>
      </c>
      <c r="F8058" s="330" t="inlineStr"/>
    </row>
    <row r="8059" ht="30" customHeight="1" s="496">
      <c r="A8059" s="330" t="n">
        <v>103099</v>
      </c>
      <c r="B8059" s="331" t="inlineStr">
        <is>
          <t>ASSENTAMENTO DE TUBO DE FERRO FUNDIDO PARA REDE DE ÁGUA, DN 600 MM, JUNTA FLANGEADA (NÃO INCLUI O FORNECIMENTO). AF_09/2021</t>
        </is>
      </c>
      <c r="C8059" s="330" t="inlineStr">
        <is>
          <t>M</t>
        </is>
      </c>
      <c r="D8059" s="330" t="n">
        <v>107.57</v>
      </c>
      <c r="E8059" s="330" t="n">
        <v>110.71</v>
      </c>
      <c r="F8059" s="330" t="inlineStr"/>
    </row>
    <row r="8060" ht="30" customHeight="1" s="496">
      <c r="A8060" s="330" t="n">
        <v>103100</v>
      </c>
      <c r="B8060" s="331" t="inlineStr">
        <is>
          <t>ASSENTAMENTO DE TUBO DE FERRO FUNDIDO PARA REDE DE ÁGUA, DN 700 MM, JUNTA FLANGEADA (NÃO INCLUI O FORNECIMENTO). AF_09/2021</t>
        </is>
      </c>
      <c r="C8060" s="330" t="inlineStr">
        <is>
          <t>M</t>
        </is>
      </c>
      <c r="D8060" s="330" t="n">
        <v>114.78</v>
      </c>
      <c r="E8060" s="330" t="n">
        <v>118.16</v>
      </c>
      <c r="F8060" s="330" t="inlineStr"/>
    </row>
    <row r="8061" ht="30" customHeight="1" s="496">
      <c r="A8061" s="330" t="n">
        <v>103089</v>
      </c>
      <c r="B8061" s="331" t="inlineStr">
        <is>
          <t>ASSENTAMENTO DE TUBO DE FERRO FUNDIDO PARA REDE DE ÁGUA, DN 80 MM, JUNTA FLANGEADA (NÃO INCLUI O FORNECIMENTO). AF_09/2021</t>
        </is>
      </c>
      <c r="C8061" s="330" t="inlineStr">
        <is>
          <t>M</t>
        </is>
      </c>
      <c r="D8061" s="330" t="n">
        <v>13.41</v>
      </c>
      <c r="E8061" s="330" t="n">
        <v>13.77</v>
      </c>
      <c r="F8061" s="330" t="inlineStr"/>
    </row>
    <row r="8062" ht="30" customHeight="1" s="496">
      <c r="A8062" s="330" t="n">
        <v>103101</v>
      </c>
      <c r="B8062" s="331" t="inlineStr">
        <is>
          <t>ASSENTAMENTO DE TUBO DE FERRO FUNDIDO PARA REDE DE ÁGUA, DN 800 MM, JUNTA FLANGEADA (NÃO INCLUI O FORNECIMENTO). AF_09/2021</t>
        </is>
      </c>
      <c r="C8062" s="330" t="inlineStr">
        <is>
          <t>M</t>
        </is>
      </c>
      <c r="D8062" s="330" t="n">
        <v>126.41</v>
      </c>
      <c r="E8062" s="330" t="n">
        <v>130.14</v>
      </c>
      <c r="F8062" s="330" t="inlineStr"/>
    </row>
    <row r="8063" ht="30" customHeight="1" s="496">
      <c r="A8063" s="330" t="n">
        <v>103102</v>
      </c>
      <c r="B8063" s="331" t="inlineStr">
        <is>
          <t>ASSENTAMENTO DE TUBO DE FERRO FUNDIDO PARA REDE DE ÁGUA, DN 900 MM, JUNTA FLANGEADA (NÃO INCLUI O FORNECIMENTO). AF_09/2021</t>
        </is>
      </c>
      <c r="C8063" s="330" t="inlineStr">
        <is>
          <t>M</t>
        </is>
      </c>
      <c r="D8063" s="330" t="n">
        <v>145.58</v>
      </c>
      <c r="E8063" s="330" t="n">
        <v>149.87</v>
      </c>
      <c r="F8063" s="330" t="inlineStr"/>
    </row>
    <row r="8064" ht="30" customHeight="1" s="496">
      <c r="A8064" s="330" t="n">
        <v>101112</v>
      </c>
      <c r="B8064" s="331" t="inlineStr">
        <is>
          <t>ALARGAMENTO DE BASE DE TUBULÃO A CÉU ABERTO, ESCAVAÇÃO MANUAL, CONCRETO FEITO EM OBRA E LANÇADO COM JERICA. AF_05/2020</t>
        </is>
      </c>
      <c r="C8064" s="330" t="inlineStr">
        <is>
          <t>M3</t>
        </is>
      </c>
      <c r="D8064" s="330" t="n">
        <v>1280.67</v>
      </c>
      <c r="E8064" s="330" t="n">
        <v>1309.02</v>
      </c>
      <c r="F8064" s="330" t="inlineStr"/>
    </row>
    <row r="8065" ht="45" customHeight="1" s="496">
      <c r="A8065" s="330" t="n">
        <v>101113</v>
      </c>
      <c r="B8065" s="331" t="inlineStr">
        <is>
          <t>ALARGAMENTO DE BASE DE TUBULÃO A CÉU ABERTO, ESCAVAÇÃO MANUAL, CONCRETO USINADO E LANÇADO COM BOMBA OU DIRETAMENTE DO CAMINHÃO (EXCLUSIVE BOMBEAMENTO). AF_05/2020</t>
        </is>
      </c>
      <c r="C8065" s="330" t="inlineStr">
        <is>
          <t>M3</t>
        </is>
      </c>
      <c r="D8065" s="330" t="n">
        <v>1513.62</v>
      </c>
      <c r="E8065" s="330" t="n">
        <v>1534.73</v>
      </c>
      <c r="F8065" s="330" t="inlineStr"/>
    </row>
    <row r="8066" ht="45" customHeight="1" s="496">
      <c r="A8066" s="330" t="n">
        <v>101098</v>
      </c>
      <c r="B8066" s="331" t="inlineStr">
        <is>
          <t>TUBULÃO A CÉU ABERTO, DIÂMETRO DO FUSTE DE 100CM, ESCAVAÇÃO MANUAL, SEM ALARGAMENTO DE BASE, CONCRETO FEITO EM OBRA E LANÇADO COM JERICA. AF_05/2020</t>
        </is>
      </c>
      <c r="C8066" s="330" t="inlineStr">
        <is>
          <t>M3</t>
        </is>
      </c>
      <c r="D8066" s="330" t="n">
        <v>1510.04</v>
      </c>
      <c r="E8066" s="330" t="n">
        <v>1545.61</v>
      </c>
      <c r="F8066" s="330" t="inlineStr"/>
    </row>
    <row r="8067" ht="60" customHeight="1" s="496">
      <c r="A8067" s="330" t="n">
        <v>101106</v>
      </c>
      <c r="B8067" s="331" t="inlineStr">
        <is>
          <t>TUBULÃO A CÉU ABERTO, DIÂMETRO DO FUSTE DE 100CM, ESCAVAÇÃO MANUAL, SEM ALARGAMENTO DE BASE, CONCRETO USINADO E LANÇADO COM BOMBA OU DIRETAMENTE DO CAMINHÃO (EXCLUSIVE BOMBEAMENTO). AF_05/2020</t>
        </is>
      </c>
      <c r="C8067" s="330" t="inlineStr">
        <is>
          <t>M3</t>
        </is>
      </c>
      <c r="D8067" s="330" t="n">
        <v>1725.97</v>
      </c>
      <c r="E8067" s="330" t="n">
        <v>1754.51</v>
      </c>
      <c r="F8067" s="330" t="inlineStr"/>
    </row>
    <row r="8068" ht="60" customHeight="1" s="496">
      <c r="A8068" s="330" t="n">
        <v>101102</v>
      </c>
      <c r="B8068" s="331" t="inlineStr">
        <is>
          <t>TUBULÃO A CÉU ABERTO, DIÂMETRO DO FUSTE DE 100CM, ESCAVAÇÃO MECÂNICA, SEM ALARGAMENTO DE BASE, CONCRETO FEITO EM OBRA E LANÇADO COM JERICA (EXCLUSIVE MOBILIZAÇÃO E DESMOBILIZAÇÃO). AF_05/2020</t>
        </is>
      </c>
      <c r="C8068" s="330" t="inlineStr">
        <is>
          <t>M3</t>
        </is>
      </c>
      <c r="D8068" s="330" t="n">
        <v>1181.85</v>
      </c>
      <c r="E8068" s="330" t="n">
        <v>1193.37</v>
      </c>
      <c r="F8068" s="330" t="inlineStr"/>
    </row>
    <row r="8069" ht="60" customHeight="1" s="496">
      <c r="A8069" s="330" t="n">
        <v>101110</v>
      </c>
      <c r="B8069" s="331" t="inlineStr">
        <is>
          <t>TUBULÃO A CÉU ABERTO, DIÂMETRO DO FUSTE DE 100CM, ESCAVAÇÃO MECÂNICA, SEM ALARGAMENTO DE BASE, CONCRETO USINADO E LANÇADO COM BOMBA OU DIRETAMENTE DO CAMINHÃO (EXCLUSIVE BOMBEAMENTO, MOBILIZAÇÃO E DESMOBILIZAÇÃO). AF_05/2020</t>
        </is>
      </c>
      <c r="C8069" s="330" t="inlineStr">
        <is>
          <t>M3</t>
        </is>
      </c>
      <c r="D8069" s="330" t="n">
        <v>1391.84</v>
      </c>
      <c r="E8069" s="330" t="n">
        <v>1395.92</v>
      </c>
      <c r="F8069" s="330" t="inlineStr"/>
    </row>
    <row r="8070" ht="45" customHeight="1" s="496">
      <c r="A8070" s="330" t="n">
        <v>101099</v>
      </c>
      <c r="B8070" s="331" t="inlineStr">
        <is>
          <t>TUBULÃO A CÉU ABERTO, DIÂMETRO DO FUSTE DE 120CM, ESCAVAÇÃO MANUAL, SEM ALARGAMENTO DE BASE, CONCRETO FEITO EM OBRA E LANÇADO COM JERICA. AF_05/2020</t>
        </is>
      </c>
      <c r="C8070" s="330" t="inlineStr">
        <is>
          <t>M3</t>
        </is>
      </c>
      <c r="D8070" s="330" t="n">
        <v>1388.03</v>
      </c>
      <c r="E8070" s="330" t="n">
        <v>1418.81</v>
      </c>
      <c r="F8070" s="330" t="inlineStr"/>
    </row>
    <row r="8071" ht="60" customHeight="1" s="496">
      <c r="A8071" s="330" t="n">
        <v>101107</v>
      </c>
      <c r="B8071" s="331" t="inlineStr">
        <is>
          <t>TUBULÃO A CÉU ABERTO, DIÂMETRO DO FUSTE DE 120CM, ESCAVAÇÃO MANUAL, SEM ALARGAMENTO DE BASE, CONCRETO USINADO E LANÇADO COM BOMBA OU DIRETAMENTE DO CAMINHÃO (EXCLUSIVE BOMBEAMENTO). AF_05/2020</t>
        </is>
      </c>
      <c r="C8071" s="330" t="inlineStr">
        <is>
          <t>M3</t>
        </is>
      </c>
      <c r="D8071" s="330" t="n">
        <v>1597.11</v>
      </c>
      <c r="E8071" s="330" t="n">
        <v>1621.11</v>
      </c>
      <c r="F8071" s="330" t="inlineStr"/>
    </row>
    <row r="8072" ht="60" customHeight="1" s="496">
      <c r="A8072" s="330" t="n">
        <v>101103</v>
      </c>
      <c r="B8072" s="331" t="inlineStr">
        <is>
          <t>TUBULÃO A CÉU ABERTO, DIÂMETRO DO FUSTE DE 120CM, ESCAVAÇÃO MECÂNICA, SEM ALARGAMENTO DE BASE, CONCRETO FEITO EM OBRA E LANÇADO COM JERICA (EXCLUSIVE MOBILIZAÇÃO E DESMOBILIZAÇÃO). AF_05/2020</t>
        </is>
      </c>
      <c r="C8072" s="330" t="inlineStr">
        <is>
          <t>M3</t>
        </is>
      </c>
      <c r="D8072" s="330" t="n">
        <v>1118.24</v>
      </c>
      <c r="E8072" s="330" t="n">
        <v>1129.01</v>
      </c>
      <c r="F8072" s="330" t="inlineStr"/>
    </row>
    <row r="8073" ht="60" customHeight="1" s="496">
      <c r="A8073" s="330" t="n">
        <v>101111</v>
      </c>
      <c r="B8073" s="331" t="inlineStr">
        <is>
          <t>TUBULÃO A CÉU ABERTO, DIÂMETRO DO FUSTE DE 120CM, ESCAVAÇÃO MECÂNICA, SEM ALARGAMENTO DE BASE, CONCRETO USINADO E LANÇADO COM BOMBA OU DIRETAMENTE DO CAMINHÃO (EXCLUSIVE BOMBEAMENTO, MOBILIZAÇÃO E DESMOBILIZAÇÃO). AF_05/2020</t>
        </is>
      </c>
      <c r="C8073" s="330" t="inlineStr">
        <is>
          <t>M3</t>
        </is>
      </c>
      <c r="D8073" s="330" t="n">
        <v>1322.19</v>
      </c>
      <c r="E8073" s="330" t="n">
        <v>1325.82</v>
      </c>
      <c r="F8073" s="330" t="inlineStr"/>
    </row>
    <row r="8074" ht="45" customHeight="1" s="496">
      <c r="A8074" s="330" t="n">
        <v>101096</v>
      </c>
      <c r="B8074" s="331" t="inlineStr">
        <is>
          <t>TUBULÃO A CÉU ABERTO, DIÂMETRO DO FUSTE DE 70CM, ESCAVAÇÃO MANUAL, SEM ALARGAMENTO DE BASE, CONCRETO FEITO EM OBRA E LANÇADO COM JERICA. AF_05/2020</t>
        </is>
      </c>
      <c r="C8074" s="330" t="inlineStr">
        <is>
          <t>M3</t>
        </is>
      </c>
      <c r="D8074" s="330" t="n">
        <v>1726.75</v>
      </c>
      <c r="E8074" s="330" t="n">
        <v>1775.01</v>
      </c>
      <c r="F8074" s="330" t="inlineStr"/>
    </row>
    <row r="8075" ht="60" customHeight="1" s="496">
      <c r="A8075" s="330" t="n">
        <v>101104</v>
      </c>
      <c r="B8075" s="331" t="inlineStr">
        <is>
          <t>TUBULÃO A CÉU ABERTO, DIÂMETRO DO FUSTE DE 70CM, ESCAVAÇÃO MANUAL, SEM ALARGAMENTO DE BASE, CONCRETO USINADO E LANÇADO COM BOMBA OU DIRETAMENTE DO CAMINHÃO (EXCLUSIVE BOMBEAMENTO). AF_05/2020</t>
        </is>
      </c>
      <c r="C8075" s="330" t="inlineStr">
        <is>
          <t>M3</t>
        </is>
      </c>
      <c r="D8075" s="330" t="n">
        <v>1950.68</v>
      </c>
      <c r="E8075" s="330" t="n">
        <v>1991.56</v>
      </c>
      <c r="F8075" s="330" t="inlineStr"/>
    </row>
    <row r="8076" ht="45" customHeight="1" s="496">
      <c r="A8076" s="330" t="n">
        <v>101100</v>
      </c>
      <c r="B8076" s="331" t="inlineStr">
        <is>
          <t>TUBULÃO A CÉU ABERTO, DIÂMETRO DO FUSTE DE 70CM, ESCAVAÇÃO MECÂNICA, SEM ALARGAMENTO DE BASE, CONCRETO FEITO EM OBRA E LANÇADO COM JERICA. AF_05/2020</t>
        </is>
      </c>
      <c r="C8076" s="330" t="inlineStr">
        <is>
          <t>M3</t>
        </is>
      </c>
      <c r="D8076" s="330" t="n">
        <v>1243.4</v>
      </c>
      <c r="E8076" s="330" t="n">
        <v>1256.85</v>
      </c>
      <c r="F8076" s="330" t="inlineStr"/>
    </row>
    <row r="8077" ht="60" customHeight="1" s="496">
      <c r="A8077" s="330" t="n">
        <v>101108</v>
      </c>
      <c r="B8077" s="331" t="inlineStr">
        <is>
          <t>TUBULÃO A CÉU ABERTO, DIÂMETRO DO FUSTE DE 70CM, ESCAVAÇÃO MECÂNICA, SEM ALARGAMENTO DE BASE, CONCRETO USINADO E LANÇADO COM BOMBA OU DIRETAMENTE DO CAMINHÃO (EXCLUSIVE BOMBEAMENTO, MOBILIZAÇÃO E DESMOBILIZAÇÃO). AF_05/2020</t>
        </is>
      </c>
      <c r="C8077" s="330" t="inlineStr">
        <is>
          <t>M3</t>
        </is>
      </c>
      <c r="D8077" s="330" t="n">
        <v>1460.2</v>
      </c>
      <c r="E8077" s="330" t="n">
        <v>1465.78</v>
      </c>
      <c r="F8077" s="330" t="inlineStr"/>
    </row>
    <row r="8078" ht="45" customHeight="1" s="496">
      <c r="A8078" s="330" t="n">
        <v>101097</v>
      </c>
      <c r="B8078" s="331" t="inlineStr">
        <is>
          <t>TUBULÃO A CÉU ABERTO, DIÂMETRO DO FUSTE DE 80CM, ESCAVAÇÃO MANUAL, SEM ALARGAMENTO DE BASE, CONCRETO FEITO EM OBRA E LANÇADO COM JERICA. AF_05/2020</t>
        </is>
      </c>
      <c r="C8078" s="330" t="inlineStr">
        <is>
          <t>M3</t>
        </is>
      </c>
      <c r="D8078" s="330" t="n">
        <v>1632.83</v>
      </c>
      <c r="E8078" s="330" t="n">
        <v>1675.83</v>
      </c>
      <c r="F8078" s="330" t="inlineStr"/>
    </row>
    <row r="8079" ht="60" customHeight="1" s="496">
      <c r="A8079" s="330" t="n">
        <v>101105</v>
      </c>
      <c r="B8079" s="331" t="inlineStr">
        <is>
          <t>TUBULÃO A CÉU ABERTO, DIÂMETRO DO FUSTE DE 80CM, ESCAVAÇÃO MANUAL, SEM ALARGAMENTO DE BASE, CONCRETO USINADO E LANÇADO COM BOMBA OU DIRETAMENTE DO CAMINHÃO (EXCLUSIVE BOMBEAMENTO). AF_05/2020</t>
        </is>
      </c>
      <c r="C8079" s="330" t="inlineStr">
        <is>
          <t>M3</t>
        </is>
      </c>
      <c r="D8079" s="330" t="n">
        <v>1853.34</v>
      </c>
      <c r="E8079" s="330" t="n">
        <v>1889.1</v>
      </c>
      <c r="F8079" s="330" t="inlineStr"/>
    </row>
    <row r="8080" ht="60" customHeight="1" s="496">
      <c r="A8080" s="330" t="n">
        <v>101101</v>
      </c>
      <c r="B8080" s="331" t="inlineStr">
        <is>
          <t>TUBULÃO A CÉU ABERTO, DIÂMETRO DO FUSTE DE 80CM, ESCAVAÇÃO MECÂNICA, SEM ALARGAMENTO DE BASE, CONCRETO FEITO EM OBRA E LANÇADO COM JERICA (EXCLUSIVE MOBILIZAÇÃO E DESMOBILIZAÇÃO). AF_05/2020</t>
        </is>
      </c>
      <c r="C8080" s="330" t="inlineStr">
        <is>
          <t>M3</t>
        </is>
      </c>
      <c r="D8080" s="330" t="n">
        <v>1214.78</v>
      </c>
      <c r="E8080" s="330" t="n">
        <v>1227.53</v>
      </c>
      <c r="F8080" s="330" t="inlineStr"/>
    </row>
    <row r="8081" ht="60" customHeight="1" s="496">
      <c r="A8081" s="330" t="n">
        <v>101109</v>
      </c>
      <c r="B8081" s="331" t="inlineStr">
        <is>
          <t>TUBULÃO A CÉU ABERTO, DIÂMETRO DO FUSTE DE 80CM, ESCAVAÇÃO MECÂNICA, SEM ALARGAMENTO DE BASE, CONCRETO USINADO E LANÇADO COM BOMBA OU DIRETAMENTE DO CAMINHÃO (EXCLUSIVE BOMBEAMENTO, MOBILIZAÇÃO E DESMOBILIZAÇÃO). AF_05/2020</t>
        </is>
      </c>
      <c r="C8081" s="330" t="inlineStr">
        <is>
          <t>M3</t>
        </is>
      </c>
      <c r="D8081" s="330" t="n">
        <v>1428.54</v>
      </c>
      <c r="E8081" s="330" t="n">
        <v>1433.58</v>
      </c>
      <c r="F8081" s="330" t="inlineStr"/>
    </row>
    <row r="8082" ht="30" customHeight="1" s="496">
      <c r="A8082" s="330" t="n">
        <v>106205</v>
      </c>
      <c r="B8082" s="331" t="inlineStr">
        <is>
          <t>ESCAVAÇÃO MANUAL DE TUNNEL LINER EM SOLO DE PRIMEIRA CATEGORIA. AF_10/2025</t>
        </is>
      </c>
      <c r="C8082" s="330" t="inlineStr">
        <is>
          <t>M3</t>
        </is>
      </c>
      <c r="D8082" s="330" t="n">
        <v>137.97</v>
      </c>
      <c r="E8082" s="330" t="n">
        <v>145.26</v>
      </c>
      <c r="F8082" s="330" t="inlineStr"/>
    </row>
    <row r="8083" ht="30" customHeight="1" s="496">
      <c r="A8083" s="330" t="n">
        <v>106206</v>
      </c>
      <c r="B8083" s="331" t="inlineStr">
        <is>
          <t>ESCAVAÇÃO MANUAL DE TUNNEL LINER EM SOLO DE SEGUNDA CATEGORIA. AF_10/2025</t>
        </is>
      </c>
      <c r="C8083" s="330" t="inlineStr">
        <is>
          <t>M3</t>
        </is>
      </c>
      <c r="D8083" s="330" t="n">
        <v>157.77</v>
      </c>
      <c r="E8083" s="330" t="n">
        <v>166.1</v>
      </c>
      <c r="F8083" s="330" t="inlineStr"/>
    </row>
    <row r="8084" ht="15" customHeight="1" s="496">
      <c r="A8084" s="330" t="n">
        <v>96393</v>
      </c>
      <c r="B8084" s="331" t="inlineStr">
        <is>
          <t>USINAGEM DE BRITA GRADUADA SIMPLES. AF_09/2025</t>
        </is>
      </c>
      <c r="C8084" s="330" t="inlineStr">
        <is>
          <t>M3</t>
        </is>
      </c>
      <c r="D8084" s="330" t="n">
        <v>448.91</v>
      </c>
      <c r="E8084" s="330" t="n">
        <v>449.13</v>
      </c>
      <c r="F8084" s="330" t="inlineStr"/>
    </row>
    <row r="8085" ht="15" customHeight="1" s="496">
      <c r="A8085" s="330" t="n">
        <v>96394</v>
      </c>
      <c r="B8085" s="331" t="inlineStr">
        <is>
          <t>USINAGEM DE BRITA GRADUADA TRATADA COM CIMENTO. AF_09/2025</t>
        </is>
      </c>
      <c r="C8085" s="330" t="inlineStr">
        <is>
          <t>M3</t>
        </is>
      </c>
      <c r="D8085" s="330" t="n">
        <v>528.52</v>
      </c>
      <c r="E8085" s="330" t="n">
        <v>528.75</v>
      </c>
      <c r="F8085" s="330" t="inlineStr"/>
    </row>
    <row r="8086" ht="15" customHeight="1" s="496">
      <c r="A8086" s="330" t="n">
        <v>96395</v>
      </c>
      <c r="B8086" s="331" t="inlineStr">
        <is>
          <t>USINAGEM DE CONCRETO PARA COMPACTAÇÃO COM ROLO. AF_09/2025</t>
        </is>
      </c>
      <c r="C8086" s="330" t="inlineStr">
        <is>
          <t>M3</t>
        </is>
      </c>
      <c r="D8086" s="330" t="n">
        <v>644.95</v>
      </c>
      <c r="E8086" s="330" t="n">
        <v>645.3200000000001</v>
      </c>
      <c r="F8086" s="330" t="inlineStr"/>
    </row>
    <row r="8087" ht="30" customHeight="1" s="496">
      <c r="A8087" s="330" t="n">
        <v>105529</v>
      </c>
      <c r="B8087" s="331" t="inlineStr">
        <is>
          <t>USINAGEM DE SOLO BRITA 40%-60% COM 4% DE CIMENTO, UTILIZANDO BRITA COMERCIAL. AF_09/2025</t>
        </is>
      </c>
      <c r="C8087" s="330" t="inlineStr">
        <is>
          <t>M3</t>
        </is>
      </c>
      <c r="D8087" s="330" t="n">
        <v>442.45</v>
      </c>
      <c r="E8087" s="330" t="n">
        <v>442.66</v>
      </c>
      <c r="F8087" s="330" t="inlineStr"/>
    </row>
    <row r="8088" ht="30" customHeight="1" s="496">
      <c r="A8088" s="330" t="n">
        <v>105530</v>
      </c>
      <c r="B8088" s="331" t="inlineStr">
        <is>
          <t>USINAGEM DE SOLO BRITA 40%-60% COM 6% DE CIMENTO, UTILIZANDO BRITA COMERCIAL. AF_09/2025</t>
        </is>
      </c>
      <c r="C8088" s="330" t="inlineStr">
        <is>
          <t>M3</t>
        </is>
      </c>
      <c r="D8088" s="330" t="n">
        <v>477.61</v>
      </c>
      <c r="E8088" s="330" t="n">
        <v>477.84</v>
      </c>
      <c r="F8088" s="330" t="inlineStr"/>
    </row>
    <row r="8089" ht="30" customHeight="1" s="496">
      <c r="A8089" s="330" t="n">
        <v>105531</v>
      </c>
      <c r="B8089" s="331" t="inlineStr">
        <is>
          <t>USINAGEM DE SOLO BRITA 40%-60% COM 8% DE CIMENTO, UTILIZANDO BRITA COMERCIAL. AF_09/2025</t>
        </is>
      </c>
      <c r="C8089" s="330" t="inlineStr">
        <is>
          <t>M3</t>
        </is>
      </c>
      <c r="D8089" s="330" t="n">
        <v>512.76</v>
      </c>
      <c r="E8089" s="330" t="n">
        <v>512.99</v>
      </c>
      <c r="F8089" s="330" t="inlineStr"/>
    </row>
    <row r="8090" ht="30" customHeight="1" s="496">
      <c r="A8090" s="330" t="n">
        <v>105527</v>
      </c>
      <c r="B8090" s="331" t="inlineStr">
        <is>
          <t>USINAGEM DE SOLO BRITA 40%-60%, UTILIZANDO BRITA COMERCIAL. AF_09/2025</t>
        </is>
      </c>
      <c r="C8090" s="330" t="inlineStr">
        <is>
          <t>M3</t>
        </is>
      </c>
      <c r="D8090" s="330" t="n">
        <v>372.15</v>
      </c>
      <c r="E8090" s="330" t="n">
        <v>372.37</v>
      </c>
      <c r="F8090" s="330" t="inlineStr"/>
    </row>
    <row r="8091" ht="30" customHeight="1" s="496">
      <c r="A8091" s="330" t="n">
        <v>105532</v>
      </c>
      <c r="B8091" s="331" t="inlineStr">
        <is>
          <t>USINAGEM DE SOLO BRITA 50%-50% COM 4% DE CIMENTO, UTILIZANDO BRITA COMERCIAL. AF_09/2025</t>
        </is>
      </c>
      <c r="C8091" s="330" t="inlineStr">
        <is>
          <t>M3</t>
        </is>
      </c>
      <c r="D8091" s="330" t="n">
        <v>384.53</v>
      </c>
      <c r="E8091" s="330" t="n">
        <v>384.74</v>
      </c>
      <c r="F8091" s="330" t="inlineStr"/>
    </row>
    <row r="8092" ht="30" customHeight="1" s="496">
      <c r="A8092" s="330" t="n">
        <v>105533</v>
      </c>
      <c r="B8092" s="331" t="inlineStr">
        <is>
          <t>USINAGEM DE SOLO BRITA 50%-50% COM 6% DE CIMENTO, UTILIZANDO BRITA COMERCIAL. AF_09/2025</t>
        </is>
      </c>
      <c r="C8092" s="330" t="inlineStr">
        <is>
          <t>M3</t>
        </is>
      </c>
      <c r="D8092" s="330" t="n">
        <v>420.89</v>
      </c>
      <c r="E8092" s="330" t="n">
        <v>421.12</v>
      </c>
      <c r="F8092" s="330" t="inlineStr"/>
    </row>
    <row r="8093" ht="30" customHeight="1" s="496">
      <c r="A8093" s="330" t="n">
        <v>105534</v>
      </c>
      <c r="B8093" s="331" t="inlineStr">
        <is>
          <t>USINAGEM DE SOLO BRITA 50%-50% COM 8% DE CIMENTO, UTILIZANDO BRITA COMERCIAL. AF_09/2025</t>
        </is>
      </c>
      <c r="C8093" s="330" t="inlineStr">
        <is>
          <t>M3</t>
        </is>
      </c>
      <c r="D8093" s="330" t="n">
        <v>457.24</v>
      </c>
      <c r="E8093" s="330" t="n">
        <v>457.47</v>
      </c>
      <c r="F8093" s="330" t="inlineStr"/>
    </row>
    <row r="8094" ht="30" customHeight="1" s="496">
      <c r="A8094" s="330" t="n">
        <v>105528</v>
      </c>
      <c r="B8094" s="331" t="inlineStr">
        <is>
          <t>USINAGEM DE SOLO BRITA 50%-50%, UTILIZANDO BRITA COMERCIAL. AF_09/2025</t>
        </is>
      </c>
      <c r="C8094" s="330" t="inlineStr">
        <is>
          <t>M3</t>
        </is>
      </c>
      <c r="D8094" s="330" t="n">
        <v>311.81</v>
      </c>
      <c r="E8094" s="330" t="n">
        <v>312.03</v>
      </c>
      <c r="F8094" s="330" t="inlineStr"/>
    </row>
    <row r="8095" ht="15" customHeight="1" s="496">
      <c r="A8095" s="330" t="n">
        <v>105523</v>
      </c>
      <c r="B8095" s="331" t="inlineStr">
        <is>
          <t>USINAGEM DE SOLO JAZIDA MELHORADO COM CIMENTO 2%. AF_09/2025</t>
        </is>
      </c>
      <c r="C8095" s="330" t="inlineStr">
        <is>
          <t>M3</t>
        </is>
      </c>
      <c r="D8095" s="330" t="n">
        <v>52.53</v>
      </c>
      <c r="E8095" s="330" t="n">
        <v>52.75</v>
      </c>
      <c r="F8095" s="330" t="inlineStr"/>
    </row>
    <row r="8096" ht="15" customHeight="1" s="496">
      <c r="A8096" s="330" t="n">
        <v>105759</v>
      </c>
      <c r="B8096" s="331" t="inlineStr">
        <is>
          <t>USINAGEM DE SOLO JAZIDA MELHORADO COM CIMENTO 3%. AF_09/2025</t>
        </is>
      </c>
      <c r="C8096" s="330" t="inlineStr">
        <is>
          <t>M3</t>
        </is>
      </c>
      <c r="D8096" s="330" t="n">
        <v>73.73</v>
      </c>
      <c r="E8096" s="330" t="n">
        <v>73.95</v>
      </c>
      <c r="F8096" s="330" t="inlineStr">
        <is>
          <t>AS</t>
        </is>
      </c>
    </row>
    <row r="8097" ht="15" customHeight="1" s="496">
      <c r="A8097" s="330" t="n">
        <v>105524</v>
      </c>
      <c r="B8097" s="331" t="inlineStr">
        <is>
          <t>USINAGEM DE SOLO JAZIDA MELHORADO COM CIMENTO 4%. AF_09/2025</t>
        </is>
      </c>
      <c r="C8097" s="330" t="inlineStr">
        <is>
          <t>M3</t>
        </is>
      </c>
      <c r="D8097" s="330" t="n">
        <v>94.93000000000001</v>
      </c>
      <c r="E8097" s="330" t="n">
        <v>95.14</v>
      </c>
      <c r="F8097" s="330" t="inlineStr"/>
    </row>
    <row r="8098" ht="15" customHeight="1" s="496">
      <c r="A8098" s="330" t="n">
        <v>105525</v>
      </c>
      <c r="B8098" s="331" t="inlineStr">
        <is>
          <t>USINAGEM DE SOLO JAZIDA MELHORADO COM CIMENTO 6%. AF_09/2025</t>
        </is>
      </c>
      <c r="C8098" s="330" t="inlineStr">
        <is>
          <t>M3</t>
        </is>
      </c>
      <c r="D8098" s="330" t="n">
        <v>137.32</v>
      </c>
      <c r="E8098" s="330" t="n">
        <v>137.55</v>
      </c>
      <c r="F8098" s="330" t="inlineStr"/>
    </row>
    <row r="8099" ht="15" customHeight="1" s="496">
      <c r="A8099" s="330" t="n">
        <v>105526</v>
      </c>
      <c r="B8099" s="331" t="inlineStr">
        <is>
          <t>USINAGEM DE SOLO  JAZIDA MELHORADO COM CIMENTO 8%. AF_09/2025</t>
        </is>
      </c>
      <c r="C8099" s="330" t="inlineStr">
        <is>
          <t>M3</t>
        </is>
      </c>
      <c r="D8099" s="330" t="n">
        <v>179.71</v>
      </c>
      <c r="E8099" s="330" t="n">
        <v>179.94</v>
      </c>
      <c r="F8099" s="330" t="inlineStr"/>
    </row>
    <row r="8100" ht="30" customHeight="1" s="496">
      <c r="A8100" s="330" t="n">
        <v>105034</v>
      </c>
      <c r="B8100" s="331" t="inlineStr">
        <is>
          <t>CINTA DE AMARRAÇÃO DE ALVENARIA MOLDADA IN LOCO COM UTILIZAÇÃO DE BLOCOS CANALETA, ESPESSURA DE *10* CM. AF_03/2024</t>
        </is>
      </c>
      <c r="C8100" s="330" t="inlineStr">
        <is>
          <t>M</t>
        </is>
      </c>
      <c r="D8100" s="330" t="n">
        <v>50.02</v>
      </c>
      <c r="E8100" s="330" t="n">
        <v>50.82</v>
      </c>
      <c r="F8100" s="330" t="inlineStr"/>
    </row>
    <row r="8101" ht="30" customHeight="1" s="496">
      <c r="A8101" s="330" t="n">
        <v>105033</v>
      </c>
      <c r="B8101" s="331" t="inlineStr">
        <is>
          <t>CINTA DE AMARRAÇÃO DE ALVENARIA MOLDADA IN LOCO COM UTILIZAÇÃO DE BLOCOS CANALETA, ESPESSURA DE *15* CM. AF_03/2024</t>
        </is>
      </c>
      <c r="C8101" s="330" t="inlineStr">
        <is>
          <t>M</t>
        </is>
      </c>
      <c r="D8101" s="330" t="n">
        <v>71.41</v>
      </c>
      <c r="E8101" s="330" t="n">
        <v>72.51000000000001</v>
      </c>
      <c r="F8101" s="330" t="inlineStr"/>
    </row>
    <row r="8102" ht="30" customHeight="1" s="496">
      <c r="A8102" s="330" t="n">
        <v>93205</v>
      </c>
      <c r="B8102" s="331" t="inlineStr">
        <is>
          <t>CINTA DE AMARRAÇÃO DE ALVENARIA MOLDADA IN LOCO COM UTILIZAÇÃO DE BLOCOS CANALETA, ESPESSURA DE *20* CM. AF_03/2024</t>
        </is>
      </c>
      <c r="C8102" s="330" t="inlineStr">
        <is>
          <t>M</t>
        </is>
      </c>
      <c r="D8102" s="330" t="n">
        <v>86.7</v>
      </c>
      <c r="E8102" s="330" t="n">
        <v>88.05</v>
      </c>
      <c r="F8102" s="330" t="inlineStr"/>
    </row>
    <row r="8103" ht="30" customHeight="1" s="496">
      <c r="A8103" s="330" t="n">
        <v>105032</v>
      </c>
      <c r="B8103" s="331" t="inlineStr">
        <is>
          <t>CONTRAVERGA MOLDADA IN LOCO COM UTILIZAÇÃO DE BLOCOS CANALETA, ESPESSURA DE *10* CM. AF_03/2024</t>
        </is>
      </c>
      <c r="C8103" s="330" t="inlineStr">
        <is>
          <t>M</t>
        </is>
      </c>
      <c r="D8103" s="330" t="n">
        <v>40.45</v>
      </c>
      <c r="E8103" s="330" t="n">
        <v>40.89</v>
      </c>
      <c r="F8103" s="330" t="inlineStr"/>
    </row>
    <row r="8104" ht="30" customHeight="1" s="496">
      <c r="A8104" s="330" t="n">
        <v>105031</v>
      </c>
      <c r="B8104" s="331" t="inlineStr">
        <is>
          <t>CONTRAVERGA MOLDADA IN LOCO COM UTILIZAÇÃO DE BLOCOS CANALETA, ESPESSURA DE *15* CM. AF_03/2024</t>
        </is>
      </c>
      <c r="C8104" s="330" t="inlineStr">
        <is>
          <t>M</t>
        </is>
      </c>
      <c r="D8104" s="330" t="n">
        <v>60.53</v>
      </c>
      <c r="E8104" s="330" t="n">
        <v>61.22</v>
      </c>
      <c r="F8104" s="330" t="inlineStr"/>
    </row>
    <row r="8105" ht="30" customHeight="1" s="496">
      <c r="A8105" s="330" t="n">
        <v>93199</v>
      </c>
      <c r="B8105" s="331" t="inlineStr">
        <is>
          <t>CONTRAVERGA MOLDADA IN LOCO COM UTILIZAÇÃO DE BLOCOS CANALETA, ESPESSURA DE *20* CM. AF_03/2024</t>
        </is>
      </c>
      <c r="C8105" s="330" t="inlineStr">
        <is>
          <t>M</t>
        </is>
      </c>
      <c r="D8105" s="330" t="n">
        <v>63.97</v>
      </c>
      <c r="E8105" s="330" t="n">
        <v>64.84</v>
      </c>
      <c r="F8105" s="330" t="inlineStr"/>
    </row>
    <row r="8106" ht="30" customHeight="1" s="496">
      <c r="A8106" s="330" t="n">
        <v>105030</v>
      </c>
      <c r="B8106" s="331" t="inlineStr">
        <is>
          <t>CONTRAVERGA MOLDADA IN LOCO EM CONCRETO, ESPESSURA DE *10* CM. AF_03/2024</t>
        </is>
      </c>
      <c r="C8106" s="330" t="inlineStr">
        <is>
          <t>M</t>
        </is>
      </c>
      <c r="D8106" s="330" t="n">
        <v>43.69</v>
      </c>
      <c r="E8106" s="330" t="n">
        <v>44.48</v>
      </c>
      <c r="F8106" s="330" t="inlineStr">
        <is>
          <t>AS</t>
        </is>
      </c>
    </row>
    <row r="8107" ht="30" customHeight="1" s="496">
      <c r="A8107" s="330" t="n">
        <v>105029</v>
      </c>
      <c r="B8107" s="331" t="inlineStr">
        <is>
          <t>CONTRAVERGA MOLDADA IN LOCO EM CONCRETO, ESPESSURA DE *15* CM. AF_03/2024</t>
        </is>
      </c>
      <c r="C8107" s="330" t="inlineStr">
        <is>
          <t>M</t>
        </is>
      </c>
      <c r="D8107" s="330" t="n">
        <v>53.97</v>
      </c>
      <c r="E8107" s="330" t="n">
        <v>54.96</v>
      </c>
      <c r="F8107" s="330" t="inlineStr">
        <is>
          <t>AS</t>
        </is>
      </c>
    </row>
    <row r="8108" ht="30" customHeight="1" s="496">
      <c r="A8108" s="330" t="n">
        <v>93197</v>
      </c>
      <c r="B8108" s="331" t="inlineStr">
        <is>
          <t>CONTRAVERGA MOLDADA IN LOCO EM CONCRETO, ESPESSURA DE *20* CM. AF_03/2024</t>
        </is>
      </c>
      <c r="C8108" s="330" t="inlineStr">
        <is>
          <t>M</t>
        </is>
      </c>
      <c r="D8108" s="330" t="n">
        <v>64.26000000000001</v>
      </c>
      <c r="E8108" s="330" t="n">
        <v>65.45</v>
      </c>
      <c r="F8108" s="330" t="inlineStr">
        <is>
          <t>AS</t>
        </is>
      </c>
    </row>
    <row r="8109" ht="15" customHeight="1" s="496">
      <c r="A8109" s="330" t="n">
        <v>105040</v>
      </c>
      <c r="B8109" s="331" t="inlineStr">
        <is>
          <t>CONTRAVERGA PRÉ-FABRICADA, ESPESSURA DE *10* CM. AF_03/2024</t>
        </is>
      </c>
      <c r="C8109" s="330" t="inlineStr">
        <is>
          <t>M</t>
        </is>
      </c>
      <c r="D8109" s="330" t="n">
        <v>37.84</v>
      </c>
      <c r="E8109" s="330" t="n">
        <v>39.11</v>
      </c>
      <c r="F8109" s="330" t="inlineStr"/>
    </row>
    <row r="8110" ht="15" customHeight="1" s="496">
      <c r="A8110" s="330" t="n">
        <v>105039</v>
      </c>
      <c r="B8110" s="331" t="inlineStr">
        <is>
          <t>CONTRAVERGA PRÉ-FABRICADA, ESPESSURA DE *15* CM. AF_03/2024</t>
        </is>
      </c>
      <c r="C8110" s="330" t="inlineStr">
        <is>
          <t>M</t>
        </is>
      </c>
      <c r="D8110" s="330" t="n">
        <v>55.93</v>
      </c>
      <c r="E8110" s="330" t="n">
        <v>57.81</v>
      </c>
      <c r="F8110" s="330" t="inlineStr"/>
    </row>
    <row r="8111" ht="15" customHeight="1" s="496">
      <c r="A8111" s="330" t="n">
        <v>105038</v>
      </c>
      <c r="B8111" s="331" t="inlineStr">
        <is>
          <t>CONTRAVERGA PRÉ-FABRICADA, ESPESSURA DE *20* CM. AF_03/2024</t>
        </is>
      </c>
      <c r="C8111" s="330" t="inlineStr">
        <is>
          <t>M</t>
        </is>
      </c>
      <c r="D8111" s="330" t="n">
        <v>77.7</v>
      </c>
      <c r="E8111" s="330" t="n">
        <v>80.31</v>
      </c>
      <c r="F8111" s="330" t="inlineStr"/>
    </row>
    <row r="8112" ht="15" customHeight="1" s="496">
      <c r="A8112" s="330" t="n">
        <v>105028</v>
      </c>
      <c r="B8112" s="331" t="inlineStr">
        <is>
          <t>CONTRAVERGA PRÉ-MOLDADA, ESPESSURA DE *10* CM. AF_03/2024</t>
        </is>
      </c>
      <c r="C8112" s="330" t="inlineStr">
        <is>
          <t>M</t>
        </is>
      </c>
      <c r="D8112" s="330" t="n">
        <v>22.63</v>
      </c>
      <c r="E8112" s="330" t="n">
        <v>22.97</v>
      </c>
      <c r="F8112" s="330" t="inlineStr">
        <is>
          <t>AS</t>
        </is>
      </c>
    </row>
    <row r="8113" ht="15" customHeight="1" s="496">
      <c r="A8113" s="330" t="n">
        <v>105027</v>
      </c>
      <c r="B8113" s="331" t="inlineStr">
        <is>
          <t>CONTRAVERGA PRÉ-MOLDADA, ESPESSURA DE *15* CM. AF_03/2024</t>
        </is>
      </c>
      <c r="C8113" s="330" t="inlineStr">
        <is>
          <t>M</t>
        </is>
      </c>
      <c r="D8113" s="330" t="n">
        <v>26.68</v>
      </c>
      <c r="E8113" s="330" t="n">
        <v>27.07</v>
      </c>
      <c r="F8113" s="330" t="inlineStr">
        <is>
          <t>AS</t>
        </is>
      </c>
    </row>
    <row r="8114" ht="15" customHeight="1" s="496">
      <c r="A8114" s="330" t="n">
        <v>93194</v>
      </c>
      <c r="B8114" s="331" t="inlineStr">
        <is>
          <t>CONTRAVERGA PRÉ-MOLDADA, ESPESSURA DE *20* CM. AF_03/2024</t>
        </is>
      </c>
      <c r="C8114" s="330" t="inlineStr">
        <is>
          <t>M</t>
        </is>
      </c>
      <c r="D8114" s="330" t="n">
        <v>31.4</v>
      </c>
      <c r="E8114" s="330" t="n">
        <v>31.85</v>
      </c>
      <c r="F8114" s="330" t="inlineStr">
        <is>
          <t>AS</t>
        </is>
      </c>
    </row>
    <row r="8115" ht="30" customHeight="1" s="496">
      <c r="A8115" s="330" t="n">
        <v>93200</v>
      </c>
      <c r="B8115" s="331" t="inlineStr">
        <is>
          <t>FIXAÇÃO (ENCUNHAMENTO) DE ALVENARIA DE VEDAÇÃO COM ARGAMASSA APLICADA COM BISNAGA. AF_03/2024</t>
        </is>
      </c>
      <c r="C8115" s="330" t="inlineStr">
        <is>
          <t>M</t>
        </is>
      </c>
      <c r="D8115" s="330" t="n">
        <v>13.32</v>
      </c>
      <c r="E8115" s="330" t="n">
        <v>13.87</v>
      </c>
      <c r="F8115" s="330" t="inlineStr"/>
    </row>
    <row r="8116" ht="30" customHeight="1" s="496">
      <c r="A8116" s="330" t="n">
        <v>93203</v>
      </c>
      <c r="B8116" s="331" t="inlineStr">
        <is>
          <t>FIXAÇÃO (ENCUNHAMENTO) DE ALVENARIA DE VEDAÇÃO COM ESPUMA DE POLIURETANO EXPANSIVA. AF_03/2024</t>
        </is>
      </c>
      <c r="C8116" s="330" t="inlineStr">
        <is>
          <t>M</t>
        </is>
      </c>
      <c r="D8116" s="330" t="n">
        <v>12.82</v>
      </c>
      <c r="E8116" s="330" t="n">
        <v>12.92</v>
      </c>
      <c r="F8116" s="330" t="inlineStr"/>
    </row>
    <row r="8117" ht="30" customHeight="1" s="496">
      <c r="A8117" s="330" t="n">
        <v>93202</v>
      </c>
      <c r="B8117" s="331" t="inlineStr">
        <is>
          <t>FIXAÇÃO (ENCUNHAMENTO) DE ALVENARIA DE VEDAÇÃO COM TIJOLO MACIÇO. AF_03/2024</t>
        </is>
      </c>
      <c r="C8117" s="330" t="inlineStr">
        <is>
          <t>M</t>
        </is>
      </c>
      <c r="D8117" s="330" t="n">
        <v>30.94</v>
      </c>
      <c r="E8117" s="330" t="n">
        <v>32.02</v>
      </c>
      <c r="F8117" s="330" t="inlineStr"/>
    </row>
    <row r="8118" ht="30" customHeight="1" s="496">
      <c r="A8118" s="330" t="n">
        <v>105026</v>
      </c>
      <c r="B8118" s="331" t="inlineStr">
        <is>
          <t>VERGA MOLDADA IN LOCO COM UTILIZAÇÃO DE BLOCOS CANALETA, ESPESSURA DE *10* CM. AF_03/2024</t>
        </is>
      </c>
      <c r="C8118" s="330" t="inlineStr">
        <is>
          <t>M</t>
        </is>
      </c>
      <c r="D8118" s="330" t="n">
        <v>48.5</v>
      </c>
      <c r="E8118" s="330" t="n">
        <v>49.16</v>
      </c>
      <c r="F8118" s="330" t="inlineStr"/>
    </row>
    <row r="8119" ht="30" customHeight="1" s="496">
      <c r="A8119" s="330" t="n">
        <v>105025</v>
      </c>
      <c r="B8119" s="331" t="inlineStr">
        <is>
          <t>VERGA MOLDADA IN LOCO COM UTILIZAÇÃO DE BLOCOS CANALETA, ESPESSURA DE *15* CM. AF_03/2024</t>
        </is>
      </c>
      <c r="C8119" s="330" t="inlineStr">
        <is>
          <t>M</t>
        </is>
      </c>
      <c r="D8119" s="330" t="n">
        <v>70.77</v>
      </c>
      <c r="E8119" s="330" t="n">
        <v>71.78</v>
      </c>
      <c r="F8119" s="330" t="inlineStr"/>
    </row>
    <row r="8120" ht="30" customHeight="1" s="496">
      <c r="A8120" s="330" t="n">
        <v>93191</v>
      </c>
      <c r="B8120" s="331" t="inlineStr">
        <is>
          <t>VERGA MOLDADA IN LOCO COM UTILIZAÇÃO DE BLOCOS CANALETA, ESPESSURA DE *20* CM. AF_03/2024</t>
        </is>
      </c>
      <c r="C8120" s="330" t="inlineStr">
        <is>
          <t>M</t>
        </is>
      </c>
      <c r="D8120" s="330" t="n">
        <v>86.54000000000001</v>
      </c>
      <c r="E8120" s="330" t="n">
        <v>87.81</v>
      </c>
      <c r="F8120" s="330" t="inlineStr"/>
    </row>
    <row r="8121" ht="30" customHeight="1" s="496">
      <c r="A8121" s="330" t="n">
        <v>105024</v>
      </c>
      <c r="B8121" s="331" t="inlineStr">
        <is>
          <t>VERGA MOLDADA IN LOCO EM CONCRETO, ESPESSURA DE *10* CM. AF_03/2024</t>
        </is>
      </c>
      <c r="C8121" s="330" t="inlineStr">
        <is>
          <t>M</t>
        </is>
      </c>
      <c r="D8121" s="330" t="n">
        <v>55.41</v>
      </c>
      <c r="E8121" s="330" t="n">
        <v>56.65</v>
      </c>
      <c r="F8121" s="330" t="inlineStr">
        <is>
          <t>AS</t>
        </is>
      </c>
    </row>
    <row r="8122" ht="30" customHeight="1" s="496">
      <c r="A8122" s="330" t="n">
        <v>105023</v>
      </c>
      <c r="B8122" s="331" t="inlineStr">
        <is>
          <t>VERGA MOLDADA IN LOCO EM CONCRETO, ESPESSURA DE *15* CM. AF_03/2024</t>
        </is>
      </c>
      <c r="C8122" s="330" t="inlineStr">
        <is>
          <t>M</t>
        </is>
      </c>
      <c r="D8122" s="330" t="n">
        <v>69.23</v>
      </c>
      <c r="E8122" s="330" t="n">
        <v>70.8</v>
      </c>
      <c r="F8122" s="330" t="inlineStr">
        <is>
          <t>AS</t>
        </is>
      </c>
    </row>
    <row r="8123" ht="30" customHeight="1" s="496">
      <c r="A8123" s="330" t="n">
        <v>93187</v>
      </c>
      <c r="B8123" s="331" t="inlineStr">
        <is>
          <t>VERGA MOLDADA IN LOCO EM CONCRETO, ESPESSURA DE *20* CM. AF_03/2024</t>
        </is>
      </c>
      <c r="C8123" s="330" t="inlineStr">
        <is>
          <t>M</t>
        </is>
      </c>
      <c r="D8123" s="330" t="n">
        <v>83.03</v>
      </c>
      <c r="E8123" s="330" t="n">
        <v>84.91</v>
      </c>
      <c r="F8123" s="330" t="inlineStr">
        <is>
          <t>AS</t>
        </is>
      </c>
    </row>
    <row r="8124" ht="30" customHeight="1" s="496">
      <c r="A8124" s="330" t="n">
        <v>105037</v>
      </c>
      <c r="B8124" s="331" t="inlineStr">
        <is>
          <t>VERGA PRÉ-FABRICADA COM ATÉ 1,5 M DE VÃO, ESPESSURA DE *10* CM. AF_03/2024</t>
        </is>
      </c>
      <c r="C8124" s="330" t="inlineStr">
        <is>
          <t>M</t>
        </is>
      </c>
      <c r="D8124" s="330" t="n">
        <v>38.01</v>
      </c>
      <c r="E8124" s="330" t="n">
        <v>39.29</v>
      </c>
      <c r="F8124" s="330" t="inlineStr"/>
    </row>
    <row r="8125" ht="30" customHeight="1" s="496">
      <c r="A8125" s="330" t="n">
        <v>105036</v>
      </c>
      <c r="B8125" s="331" t="inlineStr">
        <is>
          <t>VERGA PRÉ-FABRICADA COM ATÉ 1,5 M DE VÃO, ESPESSURA DE *15* CM. AF_03/2024</t>
        </is>
      </c>
      <c r="C8125" s="330" t="inlineStr">
        <is>
          <t>M</t>
        </is>
      </c>
      <c r="D8125" s="330" t="n">
        <v>56.16</v>
      </c>
      <c r="E8125" s="330" t="n">
        <v>58.05</v>
      </c>
      <c r="F8125" s="330" t="inlineStr"/>
    </row>
    <row r="8126" ht="30" customHeight="1" s="496">
      <c r="A8126" s="330" t="n">
        <v>105035</v>
      </c>
      <c r="B8126" s="331" t="inlineStr">
        <is>
          <t>VERGA PRÉ-FABRICADA COM ATÉ 1,5 M DE VÃO, ESPESSURA DE *20* CM. AF_03/2024</t>
        </is>
      </c>
      <c r="C8126" s="330" t="inlineStr">
        <is>
          <t>M</t>
        </is>
      </c>
      <c r="D8126" s="330" t="n">
        <v>77.91</v>
      </c>
      <c r="E8126" s="330" t="n">
        <v>80.52</v>
      </c>
      <c r="F8126" s="330" t="inlineStr"/>
    </row>
    <row r="8127" ht="30" customHeight="1" s="496">
      <c r="A8127" s="330" t="n">
        <v>105022</v>
      </c>
      <c r="B8127" s="331" t="inlineStr">
        <is>
          <t>VERGA PRÉ-MOLDADA COM ATÉ 1,5 M DE VÃO, ESPESSURA DE *10* CM. AF_03/2024</t>
        </is>
      </c>
      <c r="C8127" s="330" t="inlineStr">
        <is>
          <t>M</t>
        </is>
      </c>
      <c r="D8127" s="330" t="n">
        <v>22.93</v>
      </c>
      <c r="E8127" s="330" t="n">
        <v>23.29</v>
      </c>
      <c r="F8127" s="330" t="inlineStr">
        <is>
          <t>AS</t>
        </is>
      </c>
    </row>
    <row r="8128" ht="30" customHeight="1" s="496">
      <c r="A8128" s="330" t="n">
        <v>105021</v>
      </c>
      <c r="B8128" s="331" t="inlineStr">
        <is>
          <t>VERGA PRÉ-MOLDADA COM ATÉ 1,5 M DE VÃO, ESPESSURA DE *15* CM. AF_03/2024</t>
        </is>
      </c>
      <c r="C8128" s="330" t="inlineStr">
        <is>
          <t>M</t>
        </is>
      </c>
      <c r="D8128" s="330" t="n">
        <v>27.02</v>
      </c>
      <c r="E8128" s="330" t="n">
        <v>27.42</v>
      </c>
      <c r="F8128" s="330" t="inlineStr">
        <is>
          <t>AS</t>
        </is>
      </c>
    </row>
    <row r="8129" ht="30" customHeight="1" s="496">
      <c r="A8129" s="330" t="n">
        <v>93184</v>
      </c>
      <c r="B8129" s="331" t="inlineStr">
        <is>
          <t>VERGA PRÉ-MOLDADA COM ATÉ 1,5 M DE VÃO, ESPESSURA DE *20* CM. AF_03/2024</t>
        </is>
      </c>
      <c r="C8129" s="330" t="inlineStr">
        <is>
          <t>M</t>
        </is>
      </c>
      <c r="D8129" s="330" t="n">
        <v>32.03</v>
      </c>
      <c r="E8129" s="330" t="n">
        <v>32.5</v>
      </c>
      <c r="F8129" s="330" t="inlineStr">
        <is>
          <t>AS</t>
        </is>
      </c>
    </row>
    <row r="8130" ht="30" customHeight="1" s="496">
      <c r="A8130" s="330" t="n">
        <v>102171</v>
      </c>
      <c r="B8130" s="331" t="inlineStr">
        <is>
          <t>INSTALAÇÃO DE VIDRO ARAMADO, E = 6 MM, EM ESQUADRIA DE ALUMÍNIO OU PVC, FIXADO COM BAGUETE. AF_11/2025</t>
        </is>
      </c>
      <c r="C8130" s="330" t="inlineStr">
        <is>
          <t>M2</t>
        </is>
      </c>
      <c r="D8130" s="330" t="n">
        <v>635.5599999999999</v>
      </c>
      <c r="E8130" s="330" t="n">
        <v>636.91</v>
      </c>
      <c r="F8130" s="330" t="inlineStr">
        <is>
          <t>AS</t>
        </is>
      </c>
    </row>
    <row r="8131" ht="30" customHeight="1" s="496">
      <c r="A8131" s="330" t="n">
        <v>102172</v>
      </c>
      <c r="B8131" s="331" t="inlineStr">
        <is>
          <t>INSTALAÇÃO DE VIDRO ARAMADO, E = 7 MM, EM ESQUADRIA DE ALUMÍNIO OU PVC, FIXADO COM BAGUETE. AF_11/2025</t>
        </is>
      </c>
      <c r="C8131" s="330" t="inlineStr">
        <is>
          <t>M2</t>
        </is>
      </c>
      <c r="D8131" s="330" t="n">
        <v>623.9400000000001</v>
      </c>
      <c r="E8131" s="330" t="n">
        <v>624.97</v>
      </c>
      <c r="F8131" s="330" t="inlineStr">
        <is>
          <t>AS</t>
        </is>
      </c>
    </row>
    <row r="8132" ht="30" customHeight="1" s="496">
      <c r="A8132" s="330" t="n">
        <v>102170</v>
      </c>
      <c r="B8132" s="331" t="inlineStr">
        <is>
          <t>INSTALAÇÃO DE VIDRO IMPRESSO, E = 4 MM, EM ESQUADRIA DE ALUMÍNIO OU PVC, FIXADO COM BAGUETE. AF_11/2025</t>
        </is>
      </c>
      <c r="C8132" s="330" t="inlineStr">
        <is>
          <t>M2</t>
        </is>
      </c>
      <c r="D8132" s="330" t="n">
        <v>324.71</v>
      </c>
      <c r="E8132" s="330" t="n">
        <v>326.38</v>
      </c>
      <c r="F8132" s="330" t="inlineStr">
        <is>
          <t>AS</t>
        </is>
      </c>
    </row>
    <row r="8133" ht="30" customHeight="1" s="496">
      <c r="A8133" s="330" t="n">
        <v>102160</v>
      </c>
      <c r="B8133" s="331" t="inlineStr">
        <is>
          <t>INSTALAÇÃO DE VIDRO IMPRESSO, E = 4 MM, EM ESQUADRIA DE MADEIRA, FIXADO COM BAGUETE. AF_11/2025</t>
        </is>
      </c>
      <c r="C8133" s="330" t="inlineStr">
        <is>
          <t>M2</t>
        </is>
      </c>
      <c r="D8133" s="330" t="n">
        <v>215.34</v>
      </c>
      <c r="E8133" s="330" t="n">
        <v>216.89</v>
      </c>
      <c r="F8133" s="330" t="inlineStr">
        <is>
          <t>AS</t>
        </is>
      </c>
    </row>
    <row r="8134" ht="30" customHeight="1" s="496">
      <c r="A8134" s="330" t="n">
        <v>102163</v>
      </c>
      <c r="B8134" s="331" t="inlineStr">
        <is>
          <t>INSTALAÇÃO DE VIDRO LISO FUMÊ, E = 4 MM, EM ESQUADRIA DE ALUMÍNIO OU PVC, FIXADO COM BAGUETE. AF_11/2025</t>
        </is>
      </c>
      <c r="C8134" s="330" t="inlineStr">
        <is>
          <t>M2</t>
        </is>
      </c>
      <c r="D8134" s="330" t="n">
        <v>426.58</v>
      </c>
      <c r="E8134" s="330" t="n">
        <v>428.25</v>
      </c>
      <c r="F8134" s="330" t="inlineStr">
        <is>
          <t>AS</t>
        </is>
      </c>
    </row>
    <row r="8135" ht="30" customHeight="1" s="496">
      <c r="A8135" s="330" t="n">
        <v>102153</v>
      </c>
      <c r="B8135" s="331" t="inlineStr">
        <is>
          <t>INSTALAÇÃO DE VIDRO LISO FUMÊ, E = 4 MM, EM ESQUADRIA DE MADEIRA, FIXADO COM BAGUETE. AF_11/2025</t>
        </is>
      </c>
      <c r="C8135" s="330" t="inlineStr">
        <is>
          <t>M2</t>
        </is>
      </c>
      <c r="D8135" s="330" t="n">
        <v>317.21</v>
      </c>
      <c r="E8135" s="330" t="n">
        <v>318.76</v>
      </c>
      <c r="F8135" s="330" t="inlineStr">
        <is>
          <t>AS</t>
        </is>
      </c>
    </row>
    <row r="8136" ht="30" customHeight="1" s="496">
      <c r="A8136" s="330" t="n">
        <v>102165</v>
      </c>
      <c r="B8136" s="331" t="inlineStr">
        <is>
          <t>INSTALAÇÃO DE VIDRO LISO FUMÊ, E = 5 MM, EM ESQUADRIA DE ALUMÍNIO OU PVC, FIXADO COM BAGUETE. AF_11/2025</t>
        </is>
      </c>
      <c r="C8136" s="330" t="inlineStr">
        <is>
          <t>M2</t>
        </is>
      </c>
      <c r="D8136" s="330" t="n">
        <v>419.45</v>
      </c>
      <c r="E8136" s="330" t="n">
        <v>420.8</v>
      </c>
      <c r="F8136" s="330" t="inlineStr">
        <is>
          <t>AS</t>
        </is>
      </c>
    </row>
    <row r="8137" ht="30" customHeight="1" s="496">
      <c r="A8137" s="330" t="n">
        <v>102155</v>
      </c>
      <c r="B8137" s="331" t="inlineStr">
        <is>
          <t>INSTALAÇÃO DE VIDRO LISO FUMÊ, E = 5 MM, EM ESQUADRIA DE MADEIRA, FIXADO COM BAGUETE. AF_11/2025</t>
        </is>
      </c>
      <c r="C8137" s="330" t="inlineStr">
        <is>
          <t>M2</t>
        </is>
      </c>
      <c r="D8137" s="330" t="n">
        <v>329.89</v>
      </c>
      <c r="E8137" s="330" t="n">
        <v>331.13</v>
      </c>
      <c r="F8137" s="330" t="inlineStr">
        <is>
          <t>AS</t>
        </is>
      </c>
    </row>
    <row r="8138" ht="30" customHeight="1" s="496">
      <c r="A8138" s="330" t="n">
        <v>102167</v>
      </c>
      <c r="B8138" s="331" t="inlineStr">
        <is>
          <t>INSTALAÇÃO DE VIDRO LISO FUMÊ, E = 6 MM, EM ESQUADRIA DE ALUMÍNIO OU PVC, FIXADO COM BAGUETE. AF_11/2025</t>
        </is>
      </c>
      <c r="C8138" s="330" t="inlineStr">
        <is>
          <t>M2</t>
        </is>
      </c>
      <c r="D8138" s="330" t="n">
        <v>505.09</v>
      </c>
      <c r="E8138" s="330" t="n">
        <v>506.12</v>
      </c>
      <c r="F8138" s="330" t="inlineStr">
        <is>
          <t>AS</t>
        </is>
      </c>
    </row>
    <row r="8139" ht="30" customHeight="1" s="496">
      <c r="A8139" s="330" t="n">
        <v>102157</v>
      </c>
      <c r="B8139" s="331" t="inlineStr">
        <is>
          <t>INSTALAÇÃO DE VIDRO LISO FUMÊ, E = 6 MM, EM ESQUADRIA DE MADEIRA, FIXADO COM BAGUETE. AF_11/2025</t>
        </is>
      </c>
      <c r="C8139" s="330" t="inlineStr">
        <is>
          <t>M2</t>
        </is>
      </c>
      <c r="D8139" s="330" t="n">
        <v>435.59</v>
      </c>
      <c r="E8139" s="330" t="n">
        <v>436.55</v>
      </c>
      <c r="F8139" s="330" t="inlineStr">
        <is>
          <t>AS</t>
        </is>
      </c>
    </row>
    <row r="8140" ht="30" customHeight="1" s="496">
      <c r="A8140" s="330" t="n">
        <v>102169</v>
      </c>
      <c r="B8140" s="331" t="inlineStr">
        <is>
          <t>INSTALAÇÃO DE VIDRO LISO INCOLOR, E = 10 MM, EM ESQUADRIA DE ALUMÍNIO OU PVC, FIXADO COM BAGUETE. AF_11/2025</t>
        </is>
      </c>
      <c r="C8140" s="330" t="inlineStr">
        <is>
          <t>M2</t>
        </is>
      </c>
      <c r="D8140" s="330" t="n">
        <v>572.42</v>
      </c>
      <c r="E8140" s="330" t="n">
        <v>573.09</v>
      </c>
      <c r="F8140" s="330" t="inlineStr">
        <is>
          <t>AS</t>
        </is>
      </c>
    </row>
    <row r="8141" ht="30" customHeight="1" s="496">
      <c r="A8141" s="330" t="n">
        <v>102159</v>
      </c>
      <c r="B8141" s="331" t="inlineStr">
        <is>
          <t>INSTALAÇÃO DE VIDRO LISO INCOLOR, E = 10 MM, EM ESQUADRIA DE MADEIRA, FIXADO COM BAGUETE. AF_11/2025</t>
        </is>
      </c>
      <c r="C8141" s="330" t="inlineStr">
        <is>
          <t>M2</t>
        </is>
      </c>
      <c r="D8141" s="330" t="n">
        <v>527.61</v>
      </c>
      <c r="E8141" s="330" t="n">
        <v>528.22</v>
      </c>
      <c r="F8141" s="330" t="inlineStr">
        <is>
          <t>AS</t>
        </is>
      </c>
    </row>
    <row r="8142" ht="30" customHeight="1" s="496">
      <c r="A8142" s="330" t="n">
        <v>102161</v>
      </c>
      <c r="B8142" s="331" t="inlineStr">
        <is>
          <t>INSTALAÇÃO DE VIDRO LISO INCOLOR, E = 3 MM, EM ESQUADRIA DE ALUMÍNIO OU PVC, FIXADO COM BAGUETE. AF_11/2025</t>
        </is>
      </c>
      <c r="C8142" s="330" t="inlineStr">
        <is>
          <t>M2</t>
        </is>
      </c>
      <c r="D8142" s="330" t="n">
        <v>333.2</v>
      </c>
      <c r="E8142" s="330" t="n">
        <v>334.87</v>
      </c>
      <c r="F8142" s="330" t="inlineStr">
        <is>
          <t>AS</t>
        </is>
      </c>
    </row>
    <row r="8143" ht="30" customHeight="1" s="496">
      <c r="A8143" s="330" t="n">
        <v>102151</v>
      </c>
      <c r="B8143" s="331" t="inlineStr">
        <is>
          <t>INSTALAÇÃO DE VIDRO LISO INCOLOR, E = 3 MM, EM ESQUADRIA DE MADEIRA, FIXADO COM BAGUETE. AF_11/2025</t>
        </is>
      </c>
      <c r="C8143" s="330" t="inlineStr">
        <is>
          <t>M2</t>
        </is>
      </c>
      <c r="D8143" s="330" t="n">
        <v>223.83</v>
      </c>
      <c r="E8143" s="330" t="n">
        <v>225.38</v>
      </c>
      <c r="F8143" s="330" t="inlineStr">
        <is>
          <t>AS</t>
        </is>
      </c>
    </row>
    <row r="8144" ht="30" customHeight="1" s="496">
      <c r="A8144" s="330" t="n">
        <v>102162</v>
      </c>
      <c r="B8144" s="331" t="inlineStr">
        <is>
          <t>INSTALAÇÃO DE VIDRO LISO INCOLOR, E = 4 MM, EM ESQUADRIA DE ALUMÍNIO OU PVC, FIXADO COM BAGUETE. AF_11/2025</t>
        </is>
      </c>
      <c r="C8144" s="330" t="inlineStr">
        <is>
          <t>M2</t>
        </is>
      </c>
      <c r="D8144" s="330" t="n">
        <v>358.67</v>
      </c>
      <c r="E8144" s="330" t="n">
        <v>360.34</v>
      </c>
      <c r="F8144" s="330" t="inlineStr">
        <is>
          <t>AS</t>
        </is>
      </c>
    </row>
    <row r="8145" ht="30" customHeight="1" s="496">
      <c r="A8145" s="330" t="n">
        <v>102152</v>
      </c>
      <c r="B8145" s="331" t="inlineStr">
        <is>
          <t>INSTALAÇÃO DE VIDRO LISO INCOLOR, E = 4 MM, EM ESQUADRIA DE MADEIRA, FIXADO COM BAGUETE. AF_11/2025</t>
        </is>
      </c>
      <c r="C8145" s="330" t="inlineStr">
        <is>
          <t>M2</t>
        </is>
      </c>
      <c r="D8145" s="330" t="n">
        <v>249.3</v>
      </c>
      <c r="E8145" s="330" t="n">
        <v>250.85</v>
      </c>
      <c r="F8145" s="330" t="inlineStr">
        <is>
          <t>AS</t>
        </is>
      </c>
    </row>
    <row r="8146" ht="30" customHeight="1" s="496">
      <c r="A8146" s="330" t="n">
        <v>102164</v>
      </c>
      <c r="B8146" s="331" t="inlineStr">
        <is>
          <t>INSTALAÇÃO DE VIDRO LISO INCOLOR, E = 5 MM, EM ESQUADRIA DE ALUMÍNIO OU PVC, FIXADO COM BAGUETE. AF_11/2025</t>
        </is>
      </c>
      <c r="C8146" s="330" t="inlineStr">
        <is>
          <t>M2</t>
        </is>
      </c>
      <c r="D8146" s="330" t="n">
        <v>363.89</v>
      </c>
      <c r="E8146" s="330" t="n">
        <v>365.24</v>
      </c>
      <c r="F8146" s="330" t="inlineStr">
        <is>
          <t>AS</t>
        </is>
      </c>
    </row>
    <row r="8147" ht="30" customHeight="1" s="496">
      <c r="A8147" s="330" t="n">
        <v>102154</v>
      </c>
      <c r="B8147" s="331" t="inlineStr">
        <is>
          <t>INSTALAÇÃO DE VIDRO LISO INCOLOR, E = 5 MM, EM ESQUADRIA DE MADEIRA, FIXADO COM BAGUETE. AF_11/2025</t>
        </is>
      </c>
      <c r="C8147" s="330" t="inlineStr">
        <is>
          <t>M2</t>
        </is>
      </c>
      <c r="D8147" s="330" t="n">
        <v>274.33</v>
      </c>
      <c r="E8147" s="330" t="n">
        <v>275.57</v>
      </c>
      <c r="F8147" s="330" t="inlineStr">
        <is>
          <t>AS</t>
        </is>
      </c>
    </row>
    <row r="8148" ht="30" customHeight="1" s="496">
      <c r="A8148" s="330" t="n">
        <v>102166</v>
      </c>
      <c r="B8148" s="331" t="inlineStr">
        <is>
          <t>INSTALAÇÃO DE VIDRO LISO INCOLOR, E = 6 MM, EM ESQUADRIA DE ALUMÍNIO OU PVC, FIXADO COM BAGUETE. AF_11/2025</t>
        </is>
      </c>
      <c r="C8148" s="330" t="inlineStr">
        <is>
          <t>M2</t>
        </is>
      </c>
      <c r="D8148" s="330" t="n">
        <v>386.23</v>
      </c>
      <c r="E8148" s="330" t="n">
        <v>387.26</v>
      </c>
      <c r="F8148" s="330" t="inlineStr">
        <is>
          <t>AS</t>
        </is>
      </c>
    </row>
    <row r="8149" ht="30" customHeight="1" s="496">
      <c r="A8149" s="330" t="n">
        <v>102156</v>
      </c>
      <c r="B8149" s="331" t="inlineStr">
        <is>
          <t>INSTALAÇÃO DE VIDRO LISO INCOLOR, E = 6 MM, EM ESQUADRIA DE MADEIRA, FIXADO COM BAGUETE. AF_11/2025</t>
        </is>
      </c>
      <c r="C8149" s="330" t="inlineStr">
        <is>
          <t>M2</t>
        </is>
      </c>
      <c r="D8149" s="330" t="n">
        <v>316.73</v>
      </c>
      <c r="E8149" s="330" t="n">
        <v>317.69</v>
      </c>
      <c r="F8149" s="330" t="inlineStr">
        <is>
          <t>AS</t>
        </is>
      </c>
    </row>
    <row r="8150" ht="30" customHeight="1" s="496">
      <c r="A8150" s="330" t="n">
        <v>102168</v>
      </c>
      <c r="B8150" s="331" t="inlineStr">
        <is>
          <t>INSTALAÇÃO DE VIDRO LISO INCOLOR, E = 8 MM, EM ESQUADRIA DE ALUMÍNIO OU PVC, FIXADO COM BAGUETE. AF_11/2025</t>
        </is>
      </c>
      <c r="C8150" s="330" t="inlineStr">
        <is>
          <t>M2</t>
        </is>
      </c>
      <c r="D8150" s="330" t="n">
        <v>493.42</v>
      </c>
      <c r="E8150" s="330" t="n">
        <v>494.19</v>
      </c>
      <c r="F8150" s="330" t="inlineStr">
        <is>
          <t>AS</t>
        </is>
      </c>
    </row>
    <row r="8151" ht="30" customHeight="1" s="496">
      <c r="A8151" s="330" t="n">
        <v>102158</v>
      </c>
      <c r="B8151" s="331" t="inlineStr">
        <is>
          <t>INSTALAÇÃO DE VIDRO LISO INCOLOR, E = 8 MM, EM ESQUADRIA DE MADEIRA, FIXADO COM BAGUETE. AF_11/2025</t>
        </is>
      </c>
      <c r="C8151" s="330" t="inlineStr">
        <is>
          <t>M2</t>
        </is>
      </c>
      <c r="D8151" s="330" t="n">
        <v>441.92</v>
      </c>
      <c r="E8151" s="330" t="n">
        <v>442.62</v>
      </c>
      <c r="F8151" s="330" t="inlineStr">
        <is>
          <t>AS</t>
        </is>
      </c>
    </row>
    <row r="8152" ht="30" customHeight="1" s="496">
      <c r="A8152" s="330" t="n">
        <v>102181</v>
      </c>
      <c r="B8152" s="331" t="inlineStr">
        <is>
          <t>INSTALAÇÃO DE VIDRO TEMPERADO, E = 10 MM, ENCAIXADO EM PERFIL U. AF_11/2025</t>
        </is>
      </c>
      <c r="C8152" s="330" t="inlineStr">
        <is>
          <t>M2</t>
        </is>
      </c>
      <c r="D8152" s="330" t="n">
        <v>803.22</v>
      </c>
      <c r="E8152" s="330" t="n">
        <v>806.0599999999999</v>
      </c>
      <c r="F8152" s="330" t="inlineStr">
        <is>
          <t>AS</t>
        </is>
      </c>
    </row>
    <row r="8153" ht="30" customHeight="1" s="496">
      <c r="A8153" s="330" t="n">
        <v>102179</v>
      </c>
      <c r="B8153" s="331" t="inlineStr">
        <is>
          <t>INSTALAÇÃO DE VIDRO TEMPERADO, E = 6 MM, ENCAIXADO EM PERFIL U. AF_11/2025</t>
        </is>
      </c>
      <c r="C8153" s="330" t="inlineStr">
        <is>
          <t>M2</t>
        </is>
      </c>
      <c r="D8153" s="330" t="n">
        <v>538.15</v>
      </c>
      <c r="E8153" s="330" t="n">
        <v>541.29</v>
      </c>
      <c r="F8153" s="330" t="inlineStr">
        <is>
          <t>AS</t>
        </is>
      </c>
    </row>
    <row r="8154" ht="30" customHeight="1" s="496">
      <c r="A8154" s="330" t="n">
        <v>102180</v>
      </c>
      <c r="B8154" s="331" t="inlineStr">
        <is>
          <t>INSTALAÇÃO DE VIDRO TEMPERADO, E = 8 MM, ENCAIXADO EM PERFIL U. AF_11/2025</t>
        </is>
      </c>
      <c r="C8154" s="330" t="inlineStr">
        <is>
          <t>M2</t>
        </is>
      </c>
      <c r="D8154" s="330" t="n">
        <v>652.83</v>
      </c>
      <c r="E8154" s="330" t="n">
        <v>655.85</v>
      </c>
      <c r="F8154" s="330" t="inlineStr">
        <is>
          <t>AS</t>
        </is>
      </c>
    </row>
    <row r="8155" ht="60" customHeight="1" s="496">
      <c r="A8155" s="330" t="n">
        <v>102189</v>
      </c>
      <c r="B8155" s="331" t="inlineStr">
        <is>
          <t>JOGO DE FERRAGENS CROMADAS PARA PORTA DE VIDRO TEMPERADO, UMA FOLHA COMPOSTO DE DOBRADICAS SUPERIOR E INFERIOR, TRINCO, FECHADURA, CONTRA FECHADURA COM CAPUCHINHO SEM MOLA E PUXADOR. AF_11/2025</t>
        </is>
      </c>
      <c r="C8155" s="330" t="inlineStr">
        <is>
          <t>UN</t>
        </is>
      </c>
      <c r="D8155" s="330" t="n">
        <v>259.14</v>
      </c>
      <c r="E8155" s="330" t="n">
        <v>263.65</v>
      </c>
      <c r="F8155" s="330" t="inlineStr"/>
    </row>
    <row r="8156" ht="30" customHeight="1" s="496">
      <c r="A8156" s="330" t="n">
        <v>102188</v>
      </c>
      <c r="B8156" s="331" t="inlineStr">
        <is>
          <t>MOLA HIDRAULICA DE PISO PARA PORTA DE VIDRO TEMPERADO. AF_11/2025</t>
        </is>
      </c>
      <c r="C8156" s="330" t="inlineStr">
        <is>
          <t>UN</t>
        </is>
      </c>
      <c r="D8156" s="330" t="n">
        <v>983.6900000000001</v>
      </c>
      <c r="E8156" s="330" t="n">
        <v>988.0700000000001</v>
      </c>
      <c r="F8156" s="330" t="inlineStr"/>
    </row>
    <row r="8157" ht="30" customHeight="1" s="496">
      <c r="A8157" s="330" t="n">
        <v>106320</v>
      </c>
      <c r="B8157" s="331" t="inlineStr">
        <is>
          <t>PORTA DE ABRIR COM MOLA HIDRÁULICA, EM VIDRO TEMPERADO, 120X210 CM, ESPESSURA 10 MM, INCLUSIVE ACESSÓRIOS. AF_11/2025</t>
        </is>
      </c>
      <c r="C8157" s="330" t="inlineStr">
        <is>
          <t>UN</t>
        </is>
      </c>
      <c r="D8157" s="330" t="n">
        <v>3130.78</v>
      </c>
      <c r="E8157" s="330" t="n">
        <v>3139.33</v>
      </c>
      <c r="F8157" s="330" t="inlineStr"/>
    </row>
    <row r="8158" ht="45" customHeight="1" s="496">
      <c r="A8158" s="330" t="n">
        <v>102185</v>
      </c>
      <c r="B8158" s="331" t="inlineStr">
        <is>
          <t>PORTA DE ABRIR COM MOLA HIDRÁULICA, EM VIDRO TEMPERADO, 2 FOLHAS DE 90X210 CM, ESPESSURA DE 10 MM, INCLUSIVE ACESSÓRIOS. AF_11/2025</t>
        </is>
      </c>
      <c r="C8158" s="330" t="inlineStr">
        <is>
          <t>UN</t>
        </is>
      </c>
      <c r="D8158" s="330" t="n">
        <v>5297.7</v>
      </c>
      <c r="E8158" s="330" t="n">
        <v>5314.01</v>
      </c>
      <c r="F8158" s="330" t="inlineStr"/>
    </row>
    <row r="8159" ht="30" customHeight="1" s="496">
      <c r="A8159" s="330" t="n">
        <v>106318</v>
      </c>
      <c r="B8159" s="331" t="inlineStr">
        <is>
          <t>PORTA DE ABRIR COM MOLA HIDRÁULICA, EM VIDRO TEMPERADO, 70X210 CM, ESPESSURA 10 MM, INCLUSIVE ACESSÓRIOS. AF_11/2025</t>
        </is>
      </c>
      <c r="C8159" s="330" t="inlineStr">
        <is>
          <t>UN</t>
        </is>
      </c>
      <c r="D8159" s="330" t="n">
        <v>2316.78</v>
      </c>
      <c r="E8159" s="330" t="n">
        <v>2324.15</v>
      </c>
      <c r="F8159" s="330" t="inlineStr"/>
    </row>
    <row r="8160" ht="30" customHeight="1" s="496">
      <c r="A8160" s="330" t="n">
        <v>106319</v>
      </c>
      <c r="B8160" s="331" t="inlineStr">
        <is>
          <t>PORTA DE ABRIR COM MOLA HIDRÁULICA, EM VIDRO TEMPERADO, 80X210 CM, ESPESSURA 10 MM, INCLUSIVE ACESSÓRIOS. AF_11/2025</t>
        </is>
      </c>
      <c r="C8160" s="330" t="inlineStr">
        <is>
          <t>UN</t>
        </is>
      </c>
      <c r="D8160" s="330" t="n">
        <v>2479.58</v>
      </c>
      <c r="E8160" s="330" t="n">
        <v>2487.19</v>
      </c>
      <c r="F8160" s="330" t="inlineStr"/>
    </row>
    <row r="8161" ht="30" customHeight="1" s="496">
      <c r="A8161" s="330" t="n">
        <v>102184</v>
      </c>
      <c r="B8161" s="331" t="inlineStr">
        <is>
          <t>PORTA DE ABRIR COM MOLA HIDRÁULICA, EM VIDRO TEMPERADO, 90X210 CM, ESPESSURA 10 MM, INCLUSIVE ACESSÓRIOS. AF_11/2025</t>
        </is>
      </c>
      <c r="C8161" s="330" t="inlineStr">
        <is>
          <t>UN</t>
        </is>
      </c>
      <c r="D8161" s="330" t="n">
        <v>2642.38</v>
      </c>
      <c r="E8161" s="330" t="n">
        <v>2650.22</v>
      </c>
      <c r="F8161" s="330" t="inlineStr"/>
    </row>
    <row r="8162" ht="30" customHeight="1" s="496">
      <c r="A8162" s="330" t="n">
        <v>102183</v>
      </c>
      <c r="B8162" s="331" t="inlineStr">
        <is>
          <t>PORTA PIVOTANTE DE VIDRO TEMPERADO, 2 FOLHAS DE 90X210 CM, ESPESSURA DE 10 MM, INCLUSIVE ACESSÓRIOS. AF_11/2025</t>
        </is>
      </c>
      <c r="C8162" s="330" t="inlineStr">
        <is>
          <t>UN</t>
        </is>
      </c>
      <c r="D8162" s="330" t="n">
        <v>3212.9</v>
      </c>
      <c r="E8162" s="330" t="n">
        <v>3222.8</v>
      </c>
      <c r="F8162" s="330" t="inlineStr"/>
    </row>
    <row r="8163" ht="30" customHeight="1" s="496">
      <c r="A8163" s="330" t="n">
        <v>102182</v>
      </c>
      <c r="B8163" s="331" t="inlineStr">
        <is>
          <t>PORTA PIVOTANTE DE VIDRO TEMPERADO, 90X210 CM, ESPESSURA 10 MM, INCLUSIVE ACESSÓRIOS. AF_11/2025</t>
        </is>
      </c>
      <c r="C8163" s="330" t="inlineStr">
        <is>
          <t>UN</t>
        </is>
      </c>
      <c r="D8163" s="330" t="n">
        <v>1682.85</v>
      </c>
      <c r="E8163" s="330" t="n">
        <v>1687.49</v>
      </c>
      <c r="F8163" s="330" t="inlineStr"/>
    </row>
    <row r="8164" ht="30" customHeight="1" s="496">
      <c r="A8164" s="330" t="n">
        <v>102191</v>
      </c>
      <c r="B8164" s="331" t="inlineStr">
        <is>
          <t>REMOÇÃO DE VIDRO LISO COMUM DE ESQUADRIA COM BAGUETE DE ALUMÍNIO OU PVC. AF_11/2025</t>
        </is>
      </c>
      <c r="C8164" s="330" t="inlineStr">
        <is>
          <t>M2</t>
        </is>
      </c>
      <c r="D8164" s="330" t="n">
        <v>21.64</v>
      </c>
      <c r="E8164" s="330" t="n">
        <v>22.67</v>
      </c>
      <c r="F8164" s="330" t="inlineStr"/>
    </row>
    <row r="8165" ht="30" customHeight="1" s="496">
      <c r="A8165" s="330" t="n">
        <v>102190</v>
      </c>
      <c r="B8165" s="331" t="inlineStr">
        <is>
          <t>REMOÇÃO DE VIDRO LISO COMUM DE ESQUADRIA COM BAGUETE DE MADEIRA. AF_11/2025</t>
        </is>
      </c>
      <c r="C8165" s="330" t="inlineStr">
        <is>
          <t>M2</t>
        </is>
      </c>
      <c r="D8165" s="330" t="n">
        <v>19.98</v>
      </c>
      <c r="E8165" s="330" t="n">
        <v>20.95</v>
      </c>
      <c r="F8165" s="330" t="inlineStr"/>
    </row>
    <row r="8166" ht="15" customHeight="1" s="496">
      <c r="A8166" s="330" t="n">
        <v>102192</v>
      </c>
      <c r="B8166" s="331" t="inlineStr">
        <is>
          <t>REMOÇÃO DE VIDRO TEMPERADO FIXADO EM PERFIL U. AF_11/2025</t>
        </is>
      </c>
      <c r="C8166" s="330" t="inlineStr">
        <is>
          <t>M2</t>
        </is>
      </c>
      <c r="D8166" s="330" t="n">
        <v>19.1</v>
      </c>
      <c r="E8166" s="330" t="n">
        <v>20.03</v>
      </c>
      <c r="F8166" s="330" t="inlineStr"/>
    </row>
    <row r="8167" ht="30" customHeight="1" s="496">
      <c r="A8167" s="330" t="n">
        <v>89354</v>
      </c>
      <c r="B8167" s="331" t="inlineStr">
        <is>
          <t>MISTURADOR MONOCOMANDO PARA CHUVEIRO, BASE BRUTA E ACABAMENTO CROMADO - FORNECIMENTO E INSTALAÇÃO. AF_08/2021</t>
        </is>
      </c>
      <c r="C8167" s="330" t="inlineStr">
        <is>
          <t>UN</t>
        </is>
      </c>
      <c r="D8167" s="330" t="n">
        <v>785.08</v>
      </c>
      <c r="E8167" s="330" t="n">
        <v>786.89</v>
      </c>
      <c r="F8167" s="330" t="inlineStr"/>
    </row>
    <row r="8168" ht="30" customHeight="1" s="496">
      <c r="A8168" s="330" t="n">
        <v>103041</v>
      </c>
      <c r="B8168" s="331" t="inlineStr">
        <is>
          <t>REGISTRO DE ESFERA, PVC, ROSCÁVEL, COM BORBOLETA, 1/2" - FORNECIMENTO E INSTALAÇÃO. AF_08/2021</t>
        </is>
      </c>
      <c r="C8168" s="330" t="inlineStr">
        <is>
          <t>UN</t>
        </is>
      </c>
      <c r="D8168" s="330" t="n">
        <v>27.89</v>
      </c>
      <c r="E8168" s="330" t="n">
        <v>28.1</v>
      </c>
      <c r="F8168" s="330" t="inlineStr"/>
    </row>
    <row r="8169" ht="30" customHeight="1" s="496">
      <c r="A8169" s="330" t="n">
        <v>103042</v>
      </c>
      <c r="B8169" s="331" t="inlineStr">
        <is>
          <t>REGISTRO DE ESFERA, PVC, ROSCÁVEL, COM BORBOLETA, 3/4" - FORNECIMENTO E INSTALAÇÃO. AF_08/2021</t>
        </is>
      </c>
      <c r="C8169" s="330" t="inlineStr">
        <is>
          <t>UN</t>
        </is>
      </c>
      <c r="D8169" s="330" t="n">
        <v>34.26</v>
      </c>
      <c r="E8169" s="330" t="n">
        <v>34.59</v>
      </c>
      <c r="F8169" s="330" t="inlineStr"/>
    </row>
    <row r="8170" ht="30" customHeight="1" s="496">
      <c r="A8170" s="330" t="n">
        <v>103043</v>
      </c>
      <c r="B8170" s="331" t="inlineStr">
        <is>
          <t>REGISTRO DE ESFERA, PVC, ROSCÁVEL, COM CABEÇA QUADRADA, 1/2" - FORNECIMENTO E INSTALAÇÃO. AF_08/2021</t>
        </is>
      </c>
      <c r="C8170" s="330" t="inlineStr">
        <is>
          <t>UN</t>
        </is>
      </c>
      <c r="D8170" s="330" t="n">
        <v>32.32</v>
      </c>
      <c r="E8170" s="330" t="n">
        <v>32.53</v>
      </c>
      <c r="F8170" s="330" t="inlineStr"/>
    </row>
    <row r="8171" ht="30" customHeight="1" s="496">
      <c r="A8171" s="330" t="n">
        <v>103044</v>
      </c>
      <c r="B8171" s="331" t="inlineStr">
        <is>
          <t>REGISTRO DE ESFERA, PVC, ROSCÁVEL, COM CABEÇA QUADRADA, 3/4" - FORNECIMENTO E INSTALAÇÃO. AF_08/2021</t>
        </is>
      </c>
      <c r="C8171" s="330" t="inlineStr">
        <is>
          <t>UN</t>
        </is>
      </c>
      <c r="D8171" s="330" t="n">
        <v>43.49</v>
      </c>
      <c r="E8171" s="330" t="n">
        <v>43.82</v>
      </c>
      <c r="F8171" s="330" t="inlineStr"/>
    </row>
    <row r="8172" ht="30" customHeight="1" s="496">
      <c r="A8172" s="330" t="n">
        <v>103039</v>
      </c>
      <c r="B8172" s="331" t="inlineStr">
        <is>
          <t>REGISTRO DE ESFERA, PVC, ROSCÁVEL, COM VOLANTE, 1 1/2" - FORNECIMENTO E INSTALAÇÃO. AF_08/2021</t>
        </is>
      </c>
      <c r="C8172" s="330" t="inlineStr">
        <is>
          <t>UN</t>
        </is>
      </c>
      <c r="D8172" s="330" t="n">
        <v>95.92</v>
      </c>
      <c r="E8172" s="330" t="n">
        <v>96.7</v>
      </c>
      <c r="F8172" s="330" t="inlineStr"/>
    </row>
    <row r="8173" ht="30" customHeight="1" s="496">
      <c r="A8173" s="330" t="n">
        <v>103038</v>
      </c>
      <c r="B8173" s="331" t="inlineStr">
        <is>
          <t>REGISTRO DE ESFERA, PVC, ROSCÁVEL, COM VOLANTE, 1 1/4" - FORNECIMENTO E INSTALAÇÃO. AF_08/2021</t>
        </is>
      </c>
      <c r="C8173" s="330" t="inlineStr">
        <is>
          <t>UN</t>
        </is>
      </c>
      <c r="D8173" s="330" t="n">
        <v>88.53</v>
      </c>
      <c r="E8173" s="330" t="n">
        <v>89.13</v>
      </c>
      <c r="F8173" s="330" t="inlineStr"/>
    </row>
    <row r="8174" ht="30" customHeight="1" s="496">
      <c r="A8174" s="330" t="n">
        <v>103037</v>
      </c>
      <c r="B8174" s="331" t="inlineStr">
        <is>
          <t>REGISTRO DE ESFERA, PVC, ROSCÁVEL, COM VOLANTE, 1" - FORNECIMENTO E INSTALAÇÃO. AF_08/2021</t>
        </is>
      </c>
      <c r="C8174" s="330" t="inlineStr">
        <is>
          <t>UN</t>
        </is>
      </c>
      <c r="D8174" s="330" t="n">
        <v>66.15000000000001</v>
      </c>
      <c r="E8174" s="330" t="n">
        <v>66.58</v>
      </c>
      <c r="F8174" s="330" t="inlineStr"/>
    </row>
    <row r="8175" ht="30" customHeight="1" s="496">
      <c r="A8175" s="330" t="n">
        <v>103036</v>
      </c>
      <c r="B8175" s="331" t="inlineStr">
        <is>
          <t>REGISTRO DE ESFERA, PVC, ROSCÁVEL, COM VOLANTE, 1/2" - FORNECIMENTO E INSTALAÇÃO. AF_08/2021</t>
        </is>
      </c>
      <c r="C8175" s="330" t="inlineStr">
        <is>
          <t>UN</t>
        </is>
      </c>
      <c r="D8175" s="330" t="n">
        <v>33.61</v>
      </c>
      <c r="E8175" s="330" t="n">
        <v>33.82</v>
      </c>
      <c r="F8175" s="330" t="inlineStr"/>
    </row>
    <row r="8176" ht="30" customHeight="1" s="496">
      <c r="A8176" s="330" t="n">
        <v>103040</v>
      </c>
      <c r="B8176" s="331" t="inlineStr">
        <is>
          <t>REGISTRO DE ESFERA, PVC, ROSCÁVEL, COM VOLANTE, 2" - FORNECIMENTO E INSTALAÇÃO. AF_08/2021</t>
        </is>
      </c>
      <c r="C8176" s="330" t="inlineStr">
        <is>
          <t>UN</t>
        </is>
      </c>
      <c r="D8176" s="330" t="n">
        <v>143.11</v>
      </c>
      <c r="E8176" s="330" t="n">
        <v>144.1</v>
      </c>
      <c r="F8176" s="330" t="inlineStr"/>
    </row>
    <row r="8177" ht="30" customHeight="1" s="496">
      <c r="A8177" s="330" t="n">
        <v>90371</v>
      </c>
      <c r="B8177" s="331" t="inlineStr">
        <is>
          <t>REGISTRO DE ESFERA, PVC, ROSCÁVEL, COM VOLANTE, 3/4" - FORNECIMENTO E INSTALAÇÃO. AF_08/2021</t>
        </is>
      </c>
      <c r="C8177" s="330" t="inlineStr">
        <is>
          <t>UN</t>
        </is>
      </c>
      <c r="D8177" s="330" t="n">
        <v>41.67</v>
      </c>
      <c r="E8177" s="330" t="n">
        <v>42</v>
      </c>
      <c r="F8177" s="330" t="inlineStr"/>
    </row>
    <row r="8178" ht="30" customHeight="1" s="496">
      <c r="A8178" s="330" t="n">
        <v>103047</v>
      </c>
      <c r="B8178" s="331" t="inlineStr">
        <is>
          <t>REGISTRO DE ESFERA, PVC, SOLDÁVEL, COM VOLANTE, DN 20 MM - FORNECIMENTO E INSTALAÇÃO. AF_08/2021</t>
        </is>
      </c>
      <c r="C8178" s="330" t="inlineStr">
        <is>
          <t>UN</t>
        </is>
      </c>
      <c r="D8178" s="330" t="n">
        <v>33.65</v>
      </c>
      <c r="E8178" s="330" t="n">
        <v>33.9</v>
      </c>
      <c r="F8178" s="330" t="inlineStr"/>
    </row>
    <row r="8179" ht="30" customHeight="1" s="496">
      <c r="A8179" s="330" t="n">
        <v>94489</v>
      </c>
      <c r="B8179" s="331" t="inlineStr">
        <is>
          <t>REGISTRO DE ESFERA, PVC, SOLDÁVEL, COM VOLANTE, DN 25 MM - FORNECIMENTO E INSTALAÇÃO. AF_08/2021</t>
        </is>
      </c>
      <c r="C8179" s="330" t="inlineStr">
        <is>
          <t>UN</t>
        </is>
      </c>
      <c r="D8179" s="330" t="n">
        <v>41.64</v>
      </c>
      <c r="E8179" s="330" t="n">
        <v>41.88</v>
      </c>
      <c r="F8179" s="330" t="inlineStr"/>
    </row>
    <row r="8180" ht="30" customHeight="1" s="496">
      <c r="A8180" s="330" t="n">
        <v>94490</v>
      </c>
      <c r="B8180" s="331" t="inlineStr">
        <is>
          <t>REGISTRO DE ESFERA, PVC, SOLDÁVEL, COM VOLANTE, DN 32 MM - FORNECIMENTO E INSTALAÇÃO. AF_08/2021</t>
        </is>
      </c>
      <c r="C8180" s="330" t="inlineStr">
        <is>
          <t>UN</t>
        </is>
      </c>
      <c r="D8180" s="330" t="n">
        <v>62.63</v>
      </c>
      <c r="E8180" s="330" t="n">
        <v>62.87</v>
      </c>
      <c r="F8180" s="330" t="inlineStr"/>
    </row>
    <row r="8181" ht="30" customHeight="1" s="496">
      <c r="A8181" s="330" t="n">
        <v>94491</v>
      </c>
      <c r="B8181" s="331" t="inlineStr">
        <is>
          <t>REGISTRO DE ESFERA, PVC, SOLDÁVEL, COM VOLANTE, DN 40 MM - FORNECIMENTO E INSTALAÇÃO. AF_08/2021</t>
        </is>
      </c>
      <c r="C8181" s="330" t="inlineStr">
        <is>
          <t>UN</t>
        </is>
      </c>
      <c r="D8181" s="330" t="n">
        <v>84.84999999999999</v>
      </c>
      <c r="E8181" s="330" t="n">
        <v>85.18000000000001</v>
      </c>
      <c r="F8181" s="330" t="inlineStr"/>
    </row>
    <row r="8182" ht="30" customHeight="1" s="496">
      <c r="A8182" s="330" t="n">
        <v>94492</v>
      </c>
      <c r="B8182" s="331" t="inlineStr">
        <is>
          <t>REGISTRO DE ESFERA, PVC, SOLDÁVEL, COM VOLANTE, DN 50 MM - FORNECIMENTO E INSTALAÇÃO. AF_08/2021</t>
        </is>
      </c>
      <c r="C8182" s="330" t="inlineStr">
        <is>
          <t>UN</t>
        </is>
      </c>
      <c r="D8182" s="330" t="n">
        <v>87.33</v>
      </c>
      <c r="E8182" s="330" t="n">
        <v>87.66</v>
      </c>
      <c r="F8182" s="330" t="inlineStr"/>
    </row>
    <row r="8183" ht="30" customHeight="1" s="496">
      <c r="A8183" s="330" t="n">
        <v>94493</v>
      </c>
      <c r="B8183" s="331" t="inlineStr">
        <is>
          <t>REGISTRO DE ESFERA, PVC, SOLDÁVEL, COM VOLANTE, DN 60 MM - FORNECIMENTO E INSTALAÇÃO. AF_08/2021</t>
        </is>
      </c>
      <c r="C8183" s="330" t="inlineStr">
        <is>
          <t>UN</t>
        </is>
      </c>
      <c r="D8183" s="330" t="n">
        <v>159.55</v>
      </c>
      <c r="E8183" s="330" t="n">
        <v>160.09</v>
      </c>
      <c r="F8183" s="330" t="inlineStr"/>
    </row>
    <row r="8184" ht="30" customHeight="1" s="496">
      <c r="A8184" s="330" t="n">
        <v>94497</v>
      </c>
      <c r="B8184" s="331" t="inlineStr">
        <is>
          <t>REGISTRO DE GAVETA BRUTO, LATÃO, ROSCÁVEL, 1 1/2" - FORNECIMENTO E INSTALAÇÃO. AF_08/2021</t>
        </is>
      </c>
      <c r="C8184" s="330" t="inlineStr">
        <is>
          <t>UN</t>
        </is>
      </c>
      <c r="D8184" s="330" t="n">
        <v>96.25</v>
      </c>
      <c r="E8184" s="330" t="n">
        <v>97.03</v>
      </c>
      <c r="F8184" s="330" t="inlineStr"/>
    </row>
    <row r="8185" ht="45" customHeight="1" s="496">
      <c r="A8185" s="330" t="n">
        <v>94794</v>
      </c>
      <c r="B8185" s="331" t="inlineStr">
        <is>
          <t>REGISTRO DE GAVETA BRUTO, LATÃO, ROSCÁVEL, 1 1/2", COM ACABAMENTO E CANOPLA CROMADOS - FORNECIMENTO E INSTALAÇÃO. AF_08/2021</t>
        </is>
      </c>
      <c r="C8185" s="330" t="inlineStr">
        <is>
          <t>UN</t>
        </is>
      </c>
      <c r="D8185" s="330" t="n">
        <v>151.08</v>
      </c>
      <c r="E8185" s="330" t="n">
        <v>152.18</v>
      </c>
      <c r="F8185" s="330" t="inlineStr"/>
    </row>
    <row r="8186" ht="30" customHeight="1" s="496">
      <c r="A8186" s="330" t="n">
        <v>94496</v>
      </c>
      <c r="B8186" s="331" t="inlineStr">
        <is>
          <t>REGISTRO DE GAVETA BRUTO, LATÃO, ROSCÁVEL, 1 1/4" - FORNECIMENTO E INSTALAÇÃO. AF_08/2021</t>
        </is>
      </c>
      <c r="C8186" s="330" t="inlineStr">
        <is>
          <t>UN</t>
        </is>
      </c>
      <c r="D8186" s="330" t="n">
        <v>75.88</v>
      </c>
      <c r="E8186" s="330" t="n">
        <v>76.48</v>
      </c>
      <c r="F8186" s="330" t="inlineStr"/>
    </row>
    <row r="8187" ht="45" customHeight="1" s="496">
      <c r="A8187" s="330" t="n">
        <v>94793</v>
      </c>
      <c r="B8187" s="331" t="inlineStr">
        <is>
          <t>REGISTRO DE GAVETA BRUTO, LATÃO, ROSCÁVEL, 1 1/4", COM ACABAMENTO E CANOPLA CROMADOS - FORNECIMENTO E INSTALAÇÃO. AF_08/2021</t>
        </is>
      </c>
      <c r="C8187" s="330" t="inlineStr">
        <is>
          <t>UN</t>
        </is>
      </c>
      <c r="D8187" s="330" t="n">
        <v>141.85</v>
      </c>
      <c r="E8187" s="330" t="n">
        <v>142.77</v>
      </c>
      <c r="F8187" s="330" t="inlineStr"/>
    </row>
    <row r="8188" ht="30" customHeight="1" s="496">
      <c r="A8188" s="330" t="n">
        <v>94495</v>
      </c>
      <c r="B8188" s="331" t="inlineStr">
        <is>
          <t>REGISTRO DE GAVETA BRUTO, LATÃO, ROSCÁVEL, 1" - FORNECIMENTO E INSTALAÇÃO. AF_08/2021</t>
        </is>
      </c>
      <c r="C8188" s="330" t="inlineStr">
        <is>
          <t>UN</t>
        </is>
      </c>
      <c r="D8188" s="330" t="n">
        <v>55.7</v>
      </c>
      <c r="E8188" s="330" t="n">
        <v>56.13</v>
      </c>
      <c r="F8188" s="330" t="inlineStr"/>
    </row>
    <row r="8189" ht="30" customHeight="1" s="496">
      <c r="A8189" s="330" t="n">
        <v>94792</v>
      </c>
      <c r="B8189" s="331" t="inlineStr">
        <is>
          <t>REGISTRO DE GAVETA BRUTO, LATÃO, ROSCÁVEL, 1", COM ACABAMENTO E CANOPLA CROMADOS - FORNECIMENTO E INSTALAÇÃO. AF_08/2021</t>
        </is>
      </c>
      <c r="C8189" s="330" t="inlineStr">
        <is>
          <t>UN</t>
        </is>
      </c>
      <c r="D8189" s="330" t="n">
        <v>104.01</v>
      </c>
      <c r="E8189" s="330" t="n">
        <v>104.77</v>
      </c>
      <c r="F8189" s="330" t="inlineStr"/>
    </row>
    <row r="8190" ht="30" customHeight="1" s="496">
      <c r="A8190" s="330" t="n">
        <v>89352</v>
      </c>
      <c r="B8190" s="331" t="inlineStr">
        <is>
          <t>REGISTRO DE GAVETA BRUTO, LATÃO, ROSCÁVEL, 1/2" - FORNECIMENTO E INSTALAÇÃO. AF_08/2021</t>
        </is>
      </c>
      <c r="C8190" s="330" t="inlineStr">
        <is>
          <t>UN</t>
        </is>
      </c>
      <c r="D8190" s="330" t="n">
        <v>32.46</v>
      </c>
      <c r="E8190" s="330" t="n">
        <v>32.67</v>
      </c>
      <c r="F8190" s="330" t="inlineStr"/>
    </row>
    <row r="8191" ht="30" customHeight="1" s="496">
      <c r="A8191" s="330" t="n">
        <v>89986</v>
      </c>
      <c r="B8191" s="331" t="inlineStr">
        <is>
          <t>REGISTRO DE GAVETA BRUTO, LATÃO, ROSCÁVEL, 1/2", COM ACABAMENTO E CANOPLA CROMADOS - FORNECIMENTO E INSTALAÇÃO. AF_08/2021</t>
        </is>
      </c>
      <c r="C8191" s="330" t="inlineStr">
        <is>
          <t>UN</t>
        </is>
      </c>
      <c r="D8191" s="330" t="n">
        <v>75.01000000000001</v>
      </c>
      <c r="E8191" s="330" t="n">
        <v>75.55</v>
      </c>
      <c r="F8191" s="330" t="inlineStr"/>
    </row>
    <row r="8192" ht="30" customHeight="1" s="496">
      <c r="A8192" s="330" t="n">
        <v>94499</v>
      </c>
      <c r="B8192" s="331" t="inlineStr">
        <is>
          <t>REGISTRO DE GAVETA BRUTO, LATÃO, ROSCÁVEL, 2 1/2" - FORNECIMENTO E INSTALAÇÃO. AF_08/2021</t>
        </is>
      </c>
      <c r="C8192" s="330" t="inlineStr">
        <is>
          <t>UN</t>
        </is>
      </c>
      <c r="D8192" s="330" t="n">
        <v>260.15</v>
      </c>
      <c r="E8192" s="330" t="n">
        <v>261.49</v>
      </c>
      <c r="F8192" s="330" t="inlineStr"/>
    </row>
    <row r="8193" ht="30" customHeight="1" s="496">
      <c r="A8193" s="330" t="n">
        <v>94498</v>
      </c>
      <c r="B8193" s="331" t="inlineStr">
        <is>
          <t>REGISTRO DE GAVETA BRUTO, LATÃO, ROSCÁVEL, 2" - FORNECIMENTO E INSTALAÇÃO. AF_08/2021</t>
        </is>
      </c>
      <c r="C8193" s="330" t="inlineStr">
        <is>
          <t>UN</t>
        </is>
      </c>
      <c r="D8193" s="330" t="n">
        <v>132.49</v>
      </c>
      <c r="E8193" s="330" t="n">
        <v>133.48</v>
      </c>
      <c r="F8193" s="330" t="inlineStr"/>
    </row>
    <row r="8194" ht="30" customHeight="1" s="496">
      <c r="A8194" s="330" t="n">
        <v>94500</v>
      </c>
      <c r="B8194" s="331" t="inlineStr">
        <is>
          <t>REGISTRO DE GAVETA BRUTO, LATÃO, ROSCÁVEL, 3" - FORNECIMENTO E INSTALAÇÃO. AF_08/2021</t>
        </is>
      </c>
      <c r="C8194" s="330" t="inlineStr">
        <is>
          <t>UN</t>
        </is>
      </c>
      <c r="D8194" s="330" t="n">
        <v>316.04</v>
      </c>
      <c r="E8194" s="330" t="n">
        <v>317.71</v>
      </c>
      <c r="F8194" s="330" t="inlineStr"/>
    </row>
    <row r="8195" ht="30" customHeight="1" s="496">
      <c r="A8195" s="330" t="n">
        <v>89353</v>
      </c>
      <c r="B8195" s="331" t="inlineStr">
        <is>
          <t>REGISTRO DE GAVETA BRUTO, LATÃO, ROSCÁVEL, 3/4" - FORNECIMENTO E INSTALAÇÃO. AF_08/2021</t>
        </is>
      </c>
      <c r="C8195" s="330" t="inlineStr">
        <is>
          <t>UN</t>
        </is>
      </c>
      <c r="D8195" s="330" t="n">
        <v>36.24</v>
      </c>
      <c r="E8195" s="330" t="n">
        <v>36.57</v>
      </c>
      <c r="F8195" s="330" t="inlineStr"/>
    </row>
    <row r="8196" ht="30" customHeight="1" s="496">
      <c r="A8196" s="330" t="n">
        <v>89987</v>
      </c>
      <c r="B8196" s="331" t="inlineStr">
        <is>
          <t>REGISTRO DE GAVETA BRUTO, LATÃO, ROSCÁVEL, 3/4", COM ACABAMENTO E CANOPLA CROMADOS - FORNECIMENTO E INSTALAÇÃO. AF_08/2021</t>
        </is>
      </c>
      <c r="C8196" s="330" t="inlineStr">
        <is>
          <t>UN</t>
        </is>
      </c>
      <c r="D8196" s="330" t="n">
        <v>85.48999999999999</v>
      </c>
      <c r="E8196" s="330" t="n">
        <v>86.14</v>
      </c>
      <c r="F8196" s="330" t="inlineStr"/>
    </row>
    <row r="8197" ht="30" customHeight="1" s="496">
      <c r="A8197" s="330" t="n">
        <v>94501</v>
      </c>
      <c r="B8197" s="331" t="inlineStr">
        <is>
          <t>REGISTRO DE GAVETA BRUTO, LATÃO, ROSCÁVEL, 4" - FORNECIMENTO E INSTALAÇÃO. AF_08/2021</t>
        </is>
      </c>
      <c r="C8197" s="330" t="inlineStr">
        <is>
          <t>UN</t>
        </is>
      </c>
      <c r="D8197" s="330" t="n">
        <v>631.48</v>
      </c>
      <c r="E8197" s="330" t="n">
        <v>633.6</v>
      </c>
      <c r="F8197" s="330" t="inlineStr"/>
    </row>
    <row r="8198" ht="30" customHeight="1" s="496">
      <c r="A8198" s="330" t="n">
        <v>89349</v>
      </c>
      <c r="B8198" s="331" t="inlineStr">
        <is>
          <t>REGISTRO DE PRESSÃO BRUTO, LATÃO, ROSCÁVEL, 1/2" - FORNECIMENTO E INSTALAÇÃO. AF_08/2021</t>
        </is>
      </c>
      <c r="C8198" s="330" t="inlineStr">
        <is>
          <t>UN</t>
        </is>
      </c>
      <c r="D8198" s="330" t="n">
        <v>24.24</v>
      </c>
      <c r="E8198" s="330" t="n">
        <v>24.45</v>
      </c>
      <c r="F8198" s="330" t="inlineStr"/>
    </row>
    <row r="8199" ht="45" customHeight="1" s="496">
      <c r="A8199" s="330" t="n">
        <v>89984</v>
      </c>
      <c r="B8199" s="331" t="inlineStr">
        <is>
          <t>REGISTRO DE PRESSÃO BRUTO, LATÃO, ROSCÁVEL, 1/2", COM ACABAMENTO E CANOPLA CROMADOS - FORNECIMENTO E INSTALAÇÃO. AF_08/2021</t>
        </is>
      </c>
      <c r="C8199" s="330" t="inlineStr">
        <is>
          <t>UN</t>
        </is>
      </c>
      <c r="D8199" s="330" t="n">
        <v>76.90000000000001</v>
      </c>
      <c r="E8199" s="330" t="n">
        <v>77.44</v>
      </c>
      <c r="F8199" s="330" t="inlineStr"/>
    </row>
    <row r="8200" ht="45" customHeight="1" s="496">
      <c r="A8200" s="330" t="n">
        <v>89985</v>
      </c>
      <c r="B8200" s="331" t="inlineStr">
        <is>
          <t>REGISTRO DE PRESSÃO BRUTO, LATÃO, ROSCÁVEL, 3/4", COM ACABAMENTO E CANOPLA CROMADOS - FORNECIMENTO E INSTALAÇÃO. AF_08/2021</t>
        </is>
      </c>
      <c r="C8200" s="330" t="inlineStr">
        <is>
          <t>UN</t>
        </is>
      </c>
      <c r="D8200" s="330" t="n">
        <v>81.36</v>
      </c>
      <c r="E8200" s="330" t="n">
        <v>82.01000000000001</v>
      </c>
      <c r="F8200" s="330" t="inlineStr"/>
    </row>
    <row r="8201" ht="30" customHeight="1" s="496">
      <c r="A8201" s="330" t="n">
        <v>89351</v>
      </c>
      <c r="B8201" s="331" t="inlineStr">
        <is>
          <t>REGISTRO DE PRESSÃO BRUTO, LATÃO, ROSCÁVEL, 3/4'' - FORNECIMENTO E INSTALAÇÃO. AF_08/2021</t>
        </is>
      </c>
      <c r="C8201" s="330" t="inlineStr">
        <is>
          <t>UN</t>
        </is>
      </c>
      <c r="D8201" s="330" t="n">
        <v>30.34</v>
      </c>
      <c r="E8201" s="330" t="n">
        <v>30.67</v>
      </c>
      <c r="F8201" s="330" t="inlineStr"/>
    </row>
    <row r="8202" ht="30" customHeight="1" s="496">
      <c r="A8202" s="330" t="n">
        <v>103045</v>
      </c>
      <c r="B8202" s="331" t="inlineStr">
        <is>
          <t>REGISTRO DE PRESSÃO, PVC, ROSCÁVEL, VOLANTE SIMPLES, 1/2" - FORNECIMENTO E INSTALAÇÃO. AF_08/2021</t>
        </is>
      </c>
      <c r="C8202" s="330" t="inlineStr">
        <is>
          <t>UN</t>
        </is>
      </c>
      <c r="D8202" s="330" t="n">
        <v>13.33</v>
      </c>
      <c r="E8202" s="330" t="n">
        <v>13.54</v>
      </c>
      <c r="F8202" s="330" t="inlineStr"/>
    </row>
    <row r="8203" ht="30" customHeight="1" s="496">
      <c r="A8203" s="330" t="n">
        <v>103046</v>
      </c>
      <c r="B8203" s="331" t="inlineStr">
        <is>
          <t>REGISTRO DE PRESSÃO, PVC, ROSCÁVEL, VOLANTE SIMPLES, 3/4" - FORNECIMENTO E INSTALAÇÃO. AF_08/2021</t>
        </is>
      </c>
      <c r="C8203" s="330" t="inlineStr">
        <is>
          <t>UN</t>
        </is>
      </c>
      <c r="D8203" s="330" t="n">
        <v>32.4</v>
      </c>
      <c r="E8203" s="330" t="n">
        <v>32.73</v>
      </c>
      <c r="F8203" s="330" t="inlineStr"/>
    </row>
    <row r="8204" ht="30" customHeight="1" s="496">
      <c r="A8204" s="330" t="n">
        <v>103048</v>
      </c>
      <c r="B8204" s="331" t="inlineStr">
        <is>
          <t>REGISTRO DE PRESSÃO, PVC, SOLDÁVEL, VOLANTE SIMPLES, DN 20 MM - FORNECIMENTO E INSTALAÇÃO. AF_08/2021</t>
        </is>
      </c>
      <c r="C8204" s="330" t="inlineStr">
        <is>
          <t>UN</t>
        </is>
      </c>
      <c r="D8204" s="330" t="n">
        <v>24.85</v>
      </c>
      <c r="E8204" s="330" t="n">
        <v>25.1</v>
      </c>
      <c r="F8204" s="330" t="inlineStr"/>
    </row>
    <row r="8205" ht="30" customHeight="1" s="496">
      <c r="A8205" s="330" t="n">
        <v>103049</v>
      </c>
      <c r="B8205" s="331" t="inlineStr">
        <is>
          <t>REGISTRO DE PRESSÃO, PVC, SOLDÁVEL, VOLANTE SIMPLES, DN 25 MM - FORNECIMENTO E INSTALAÇÃO. AF_08/2021</t>
        </is>
      </c>
      <c r="C8205" s="330" t="inlineStr">
        <is>
          <t>UN</t>
        </is>
      </c>
      <c r="D8205" s="330" t="n">
        <v>26.98</v>
      </c>
      <c r="E8205" s="330" t="n">
        <v>27.22</v>
      </c>
      <c r="F8205" s="330" t="inlineStr"/>
    </row>
    <row r="8206" ht="30" customHeight="1" s="496">
      <c r="A8206" s="330" t="n">
        <v>103029</v>
      </c>
      <c r="B8206" s="331" t="inlineStr">
        <is>
          <t>REGISTRO OU REGULADOR DE GÁS DE COZINHA - FORNECIMENTO E INSTALAÇÃO. AF_08/2021</t>
        </is>
      </c>
      <c r="C8206" s="330" t="inlineStr">
        <is>
          <t>UN</t>
        </is>
      </c>
      <c r="D8206" s="330" t="n">
        <v>41.15</v>
      </c>
      <c r="E8206" s="330" t="n">
        <v>41.48</v>
      </c>
      <c r="F8206" s="330" t="inlineStr"/>
    </row>
    <row r="8207" ht="45" customHeight="1" s="496">
      <c r="A8207" s="330" t="n">
        <v>103019</v>
      </c>
      <c r="B8207" s="331" t="inlineStr">
        <is>
          <t>REGISTRO OU VÁLVULA GLOBO ANGULAR EM LATÃO, PARA HIDRANTES EM INSTALAÇÃO PREDIAL DE INCÊNDIO, 45 GRAUS, 2 1/2" - FORNECIMENTO E INSTALAÇÃO. AF_08/2021</t>
        </is>
      </c>
      <c r="C8207" s="330" t="inlineStr">
        <is>
          <t>UN</t>
        </is>
      </c>
      <c r="D8207" s="330" t="n">
        <v>241.52</v>
      </c>
      <c r="E8207" s="330" t="n">
        <v>242.86</v>
      </c>
      <c r="F8207" s="330" t="inlineStr"/>
    </row>
    <row r="8208" ht="30" customHeight="1" s="496">
      <c r="A8208" s="330" t="n">
        <v>103050</v>
      </c>
      <c r="B8208" s="331" t="inlineStr">
        <is>
          <t>SUBSTITUIÇÃO DE REGISTRO OU VÁLVULA, ROSCÁVEL, DN 20 MM. AF_08/2021</t>
        </is>
      </c>
      <c r="C8208" s="330" t="inlineStr">
        <is>
          <t>UN</t>
        </is>
      </c>
      <c r="D8208" s="330" t="n">
        <v>27.36</v>
      </c>
      <c r="E8208" s="330" t="n">
        <v>28.51</v>
      </c>
      <c r="F8208" s="330" t="inlineStr"/>
    </row>
    <row r="8209" ht="30" customHeight="1" s="496">
      <c r="A8209" s="330" t="n">
        <v>103051</v>
      </c>
      <c r="B8209" s="331" t="inlineStr">
        <is>
          <t>SUBSTITUIÇÃO DE REGISTRO OU VÁLVULA, ROSCÁVEL, DN 25 MM. AF_08/2021</t>
        </is>
      </c>
      <c r="C8209" s="330" t="inlineStr">
        <is>
          <t>UN</t>
        </is>
      </c>
      <c r="D8209" s="330" t="n">
        <v>33.08</v>
      </c>
      <c r="E8209" s="330" t="n">
        <v>34.47</v>
      </c>
      <c r="F8209" s="330" t="inlineStr"/>
    </row>
    <row r="8210" ht="30" customHeight="1" s="496">
      <c r="A8210" s="330" t="n">
        <v>103052</v>
      </c>
      <c r="B8210" s="331" t="inlineStr">
        <is>
          <t>SUBSTITUIÇÃO DE REGISTRO OU VÁLVULA, ROSCÁVEL, DN 32 MM. AF_08/2021</t>
        </is>
      </c>
      <c r="C8210" s="330" t="inlineStr">
        <is>
          <t>UN</t>
        </is>
      </c>
      <c r="D8210" s="330" t="n">
        <v>43.95</v>
      </c>
      <c r="E8210" s="330" t="n">
        <v>45.68</v>
      </c>
      <c r="F8210" s="330" t="inlineStr"/>
    </row>
    <row r="8211" ht="30" customHeight="1" s="496">
      <c r="A8211" s="330" t="n">
        <v>94799</v>
      </c>
      <c r="B8211" s="331" t="inlineStr">
        <is>
          <t>TORNEIRA DE BOIA PARA CAIXA D'ÁGUA, ROSCÁVEL, 1 1/2" - FORNECIMENTO E INSTALAÇÃO. AF_08/2021</t>
        </is>
      </c>
      <c r="C8211" s="330" t="inlineStr">
        <is>
          <t>UN</t>
        </is>
      </c>
      <c r="D8211" s="330" t="n">
        <v>147.61</v>
      </c>
      <c r="E8211" s="330" t="n">
        <v>148.93</v>
      </c>
      <c r="F8211" s="330" t="inlineStr"/>
    </row>
    <row r="8212" ht="30" customHeight="1" s="496">
      <c r="A8212" s="330" t="n">
        <v>94798</v>
      </c>
      <c r="B8212" s="331" t="inlineStr">
        <is>
          <t>TORNEIRA DE BOIA PARA CAIXA D'ÁGUA, ROSCÁVEL, 1 1/4" - FORNECIMENTO E INSTALAÇÃO. AF_08/2021</t>
        </is>
      </c>
      <c r="C8212" s="330" t="inlineStr">
        <is>
          <t>UN</t>
        </is>
      </c>
      <c r="D8212" s="330" t="n">
        <v>119.72</v>
      </c>
      <c r="E8212" s="330" t="n">
        <v>120.74</v>
      </c>
      <c r="F8212" s="330" t="inlineStr"/>
    </row>
    <row r="8213" ht="30" customHeight="1" s="496">
      <c r="A8213" s="330" t="n">
        <v>94797</v>
      </c>
      <c r="B8213" s="331" t="inlineStr">
        <is>
          <t>TORNEIRA DE BOIA PARA CAIXA D'ÁGUA, ROSCÁVEL, 1" - FORNECIMENTO E INSTALAÇÃO. AF_08/2021</t>
        </is>
      </c>
      <c r="C8213" s="330" t="inlineStr">
        <is>
          <t>UN</t>
        </is>
      </c>
      <c r="D8213" s="330" t="n">
        <v>73.27</v>
      </c>
      <c r="E8213" s="330" t="n">
        <v>74.02</v>
      </c>
      <c r="F8213" s="330" t="inlineStr"/>
    </row>
    <row r="8214" ht="30" customHeight="1" s="496">
      <c r="A8214" s="330" t="n">
        <v>94795</v>
      </c>
      <c r="B8214" s="331" t="inlineStr">
        <is>
          <t>TORNEIRA DE BOIA PARA CAIXA D'ÁGUA, ROSCÁVEL, 1/2" - FORNECIMENTO E INSTALAÇÃO. AF_08/2021</t>
        </is>
      </c>
      <c r="C8214" s="330" t="inlineStr">
        <is>
          <t>UN</t>
        </is>
      </c>
      <c r="D8214" s="330" t="n">
        <v>31.24</v>
      </c>
      <c r="E8214" s="330" t="n">
        <v>31.6</v>
      </c>
      <c r="F8214" s="330" t="inlineStr"/>
    </row>
    <row r="8215" ht="30" customHeight="1" s="496">
      <c r="A8215" s="330" t="n">
        <v>94800</v>
      </c>
      <c r="B8215" s="331" t="inlineStr">
        <is>
          <t>TORNEIRA DE BOIA PARA CAIXA D'ÁGUA, ROSCÁVEL, 2" - FORNECIMENTO E INSTALAÇÃO. AF_08/2021</t>
        </is>
      </c>
      <c r="C8215" s="330" t="inlineStr">
        <is>
          <t>UN</t>
        </is>
      </c>
      <c r="D8215" s="330" t="n">
        <v>189.6</v>
      </c>
      <c r="E8215" s="330" t="n">
        <v>191.32</v>
      </c>
      <c r="F8215" s="330" t="inlineStr"/>
    </row>
    <row r="8216" ht="30" customHeight="1" s="496">
      <c r="A8216" s="330" t="n">
        <v>94796</v>
      </c>
      <c r="B8216" s="331" t="inlineStr">
        <is>
          <t>TORNEIRA DE BOIA PARA CAIXA D'ÁGUA, ROSCÁVEL, 3/4" - FORNECIMENTO E INSTALAÇÃO. AF_08/2021</t>
        </is>
      </c>
      <c r="C8216" s="330" t="inlineStr">
        <is>
          <t>UN</t>
        </is>
      </c>
      <c r="D8216" s="330" t="n">
        <v>36.98</v>
      </c>
      <c r="E8216" s="330" t="n">
        <v>37.54</v>
      </c>
      <c r="F8216" s="330" t="inlineStr"/>
    </row>
    <row r="8217" ht="30" customHeight="1" s="496">
      <c r="A8217" s="330" t="n">
        <v>99635</v>
      </c>
      <c r="B8217" s="331" t="inlineStr">
        <is>
          <t>VÁLVULA DE DESCARGA METÁLICA, BASE 1 1/2", ACABAMENTO METALICO CROMADO - FORNECIMENTO E INSTALAÇÃO. AF_08/2021</t>
        </is>
      </c>
      <c r="C8217" s="330" t="inlineStr">
        <is>
          <t>UN</t>
        </is>
      </c>
      <c r="D8217" s="330" t="n">
        <v>403.41</v>
      </c>
      <c r="E8217" s="330" t="n">
        <v>406.12</v>
      </c>
      <c r="F8217" s="330" t="inlineStr"/>
    </row>
    <row r="8218" ht="30" customHeight="1" s="496">
      <c r="A8218" s="330" t="n">
        <v>103018</v>
      </c>
      <c r="B8218" s="331" t="inlineStr">
        <is>
          <t>VÁLVULA DE DESCARGA METÁLICA, BASE 1 1/4", ACABAMENTO METALICO CROMADO - FORNECIMENTO E INSTALAÇÃO. AF_08/2021</t>
        </is>
      </c>
      <c r="C8218" s="330" t="inlineStr">
        <is>
          <t>UN</t>
        </is>
      </c>
      <c r="D8218" s="330" t="n">
        <v>329.87</v>
      </c>
      <c r="E8218" s="330" t="n">
        <v>332.22</v>
      </c>
      <c r="F8218" s="330" t="inlineStr"/>
    </row>
    <row r="8219" ht="30" customHeight="1" s="496">
      <c r="A8219" s="330" t="n">
        <v>95252</v>
      </c>
      <c r="B8219" s="331" t="inlineStr">
        <is>
          <t>VÁLVULA DE ESFERA BRUTA, BRONZE, ROSCÁVEL, 1 1/2'' - FORNECIMENTO E INSTALAÇÃO. AF_08/2021</t>
        </is>
      </c>
      <c r="C8219" s="330" t="inlineStr">
        <is>
          <t>UN</t>
        </is>
      </c>
      <c r="D8219" s="330" t="n">
        <v>133.82</v>
      </c>
      <c r="E8219" s="330" t="n">
        <v>134.6</v>
      </c>
      <c r="F8219" s="330" t="inlineStr"/>
    </row>
    <row r="8220" ht="30" customHeight="1" s="496">
      <c r="A8220" s="330" t="n">
        <v>95251</v>
      </c>
      <c r="B8220" s="331" t="inlineStr">
        <is>
          <t>VÁLVULA DE ESFERA BRUTA, BRONZE, ROSCÁVEL, 1 1/4'' - FORNECIMENTO E INSTALAÇÃO. AF_08/2021</t>
        </is>
      </c>
      <c r="C8220" s="330" t="inlineStr">
        <is>
          <t>UN</t>
        </is>
      </c>
      <c r="D8220" s="330" t="n">
        <v>110.11</v>
      </c>
      <c r="E8220" s="330" t="n">
        <v>110.71</v>
      </c>
      <c r="F8220" s="330" t="inlineStr"/>
    </row>
    <row r="8221" ht="30" customHeight="1" s="496">
      <c r="A8221" s="330" t="n">
        <v>95250</v>
      </c>
      <c r="B8221" s="331" t="inlineStr">
        <is>
          <t>VÁLVULA DE ESFERA BRUTA, BRONZE, ROSCÁVEL, 1'' - FORNECIMENTO E INSTALAÇÃO. AF_08/2021</t>
        </is>
      </c>
      <c r="C8221" s="330" t="inlineStr">
        <is>
          <t>UN</t>
        </is>
      </c>
      <c r="D8221" s="330" t="n">
        <v>74.65000000000001</v>
      </c>
      <c r="E8221" s="330" t="n">
        <v>75.08</v>
      </c>
      <c r="F8221" s="330" t="inlineStr"/>
    </row>
    <row r="8222" ht="30" customHeight="1" s="496">
      <c r="A8222" s="330" t="n">
        <v>95248</v>
      </c>
      <c r="B8222" s="331" t="inlineStr">
        <is>
          <t>VÁLVULA DE ESFERA BRUTA, BRONZE, ROSCÁVEL, 1/2" - FORNECIMENTO E INSTALAÇÃO. AF_08/2021</t>
        </is>
      </c>
      <c r="C8222" s="330" t="inlineStr">
        <is>
          <t>UN</t>
        </is>
      </c>
      <c r="D8222" s="330" t="n">
        <v>46.55</v>
      </c>
      <c r="E8222" s="330" t="n">
        <v>46.76</v>
      </c>
      <c r="F8222" s="330" t="inlineStr"/>
    </row>
    <row r="8223" ht="30" customHeight="1" s="496">
      <c r="A8223" s="330" t="n">
        <v>95253</v>
      </c>
      <c r="B8223" s="331" t="inlineStr">
        <is>
          <t>VÁLVULA DE ESFERA BRUTA, BRONZE, ROSCÁVEL, 2'' - FORNECIMENTO E INSTALAÇÃO. AF_08/2021</t>
        </is>
      </c>
      <c r="C8223" s="330" t="inlineStr">
        <is>
          <t>UN</t>
        </is>
      </c>
      <c r="D8223" s="330" t="n">
        <v>202.48</v>
      </c>
      <c r="E8223" s="330" t="n">
        <v>203.47</v>
      </c>
      <c r="F8223" s="330" t="inlineStr"/>
    </row>
    <row r="8224" ht="30" customHeight="1" s="496">
      <c r="A8224" s="330" t="n">
        <v>95249</v>
      </c>
      <c r="B8224" s="331" t="inlineStr">
        <is>
          <t>VÁLVULA DE ESFERA BRUTA, BRONZE, ROSCÁVEL, 3/4'' - FORNECIMENTO E INSTALAÇÃO. AF_08/2021</t>
        </is>
      </c>
      <c r="C8224" s="330" t="inlineStr">
        <is>
          <t>UN</t>
        </is>
      </c>
      <c r="D8224" s="330" t="n">
        <v>55.31</v>
      </c>
      <c r="E8224" s="330" t="n">
        <v>55.64</v>
      </c>
      <c r="F8224" s="330" t="inlineStr"/>
    </row>
    <row r="8225" ht="30" customHeight="1" s="496">
      <c r="A8225" s="330" t="n">
        <v>99622</v>
      </c>
      <c r="B8225" s="331" t="inlineStr">
        <is>
          <t>VÁLVULA DE RETENÇÃO HORIZONTAL, DE BRONZE, ROSCÁVEL, 1 1/2" - FORNECIMENTO E INSTALAÇÃO. AF_08/2021</t>
        </is>
      </c>
      <c r="C8225" s="330" t="inlineStr">
        <is>
          <t>UN</t>
        </is>
      </c>
      <c r="D8225" s="330" t="n">
        <v>366.13</v>
      </c>
      <c r="E8225" s="330" t="n">
        <v>366.91</v>
      </c>
      <c r="F8225" s="330" t="inlineStr">
        <is>
          <t>AS</t>
        </is>
      </c>
    </row>
    <row r="8226" ht="30" customHeight="1" s="496">
      <c r="A8226" s="330" t="n">
        <v>99621</v>
      </c>
      <c r="B8226" s="331" t="inlineStr">
        <is>
          <t>VÁLVULA DE RETENÇÃO HORIZONTAL, DE BRONZE, ROSCÁVEL, 1 1/4" - FORNECIMENTO E INSTALAÇÃO. AF_08/2021</t>
        </is>
      </c>
      <c r="C8226" s="330" t="inlineStr">
        <is>
          <t>UN</t>
        </is>
      </c>
      <c r="D8226" s="330" t="n">
        <v>325.68</v>
      </c>
      <c r="E8226" s="330" t="n">
        <v>326.28</v>
      </c>
      <c r="F8226" s="330" t="inlineStr">
        <is>
          <t>AS</t>
        </is>
      </c>
    </row>
    <row r="8227" ht="30" customHeight="1" s="496">
      <c r="A8227" s="330" t="n">
        <v>99620</v>
      </c>
      <c r="B8227" s="331" t="inlineStr">
        <is>
          <t>VÁLVULA DE RETENÇÃO HORIZONTAL, DE BRONZE, ROSCÁVEL, 1" - FORNECIMENTO E INSTALAÇÃO. AF_08/2021</t>
        </is>
      </c>
      <c r="C8227" s="330" t="inlineStr">
        <is>
          <t>UN</t>
        </is>
      </c>
      <c r="D8227" s="330" t="n">
        <v>218.36</v>
      </c>
      <c r="E8227" s="330" t="n">
        <v>218.79</v>
      </c>
      <c r="F8227" s="330" t="inlineStr">
        <is>
          <t>AS</t>
        </is>
      </c>
    </row>
    <row r="8228" ht="30" customHeight="1" s="496">
      <c r="A8228" s="330" t="n">
        <v>103008</v>
      </c>
      <c r="B8228" s="331" t="inlineStr">
        <is>
          <t>VÁLVULA DE RETENÇÃO HORIZONTAL, DE BRONZE, ROSCÁVEL, 1/2" - FORNECIMENTO E INSTALAÇÃO. AF_08/2021</t>
        </is>
      </c>
      <c r="C8228" s="330" t="inlineStr">
        <is>
          <t>UN</t>
        </is>
      </c>
      <c r="D8228" s="330" t="n">
        <v>131.52</v>
      </c>
      <c r="E8228" s="330" t="n">
        <v>131.73</v>
      </c>
      <c r="F8228" s="330" t="inlineStr">
        <is>
          <t>AS</t>
        </is>
      </c>
    </row>
    <row r="8229" ht="30" customHeight="1" s="496">
      <c r="A8229" s="330" t="n">
        <v>99624</v>
      </c>
      <c r="B8229" s="331" t="inlineStr">
        <is>
          <t>VÁLVULA DE RETENÇÃO HORIZONTAL, DE BRONZE, ROSCÁVEL, 2 1/2" - FORNECIMENTO E INSTALAÇÃO. AF_08/2021</t>
        </is>
      </c>
      <c r="C8229" s="330" t="inlineStr">
        <is>
          <t>UN</t>
        </is>
      </c>
      <c r="D8229" s="330" t="n">
        <v>729.26</v>
      </c>
      <c r="E8229" s="330" t="n">
        <v>730.6</v>
      </c>
      <c r="F8229" s="330" t="inlineStr">
        <is>
          <t>AS</t>
        </is>
      </c>
    </row>
    <row r="8230" ht="30" customHeight="1" s="496">
      <c r="A8230" s="330" t="n">
        <v>99623</v>
      </c>
      <c r="B8230" s="331" t="inlineStr">
        <is>
          <t>VÁLVULA DE RETENÇÃO HORIZONTAL, DE BRONZE, ROSCÁVEL, 2" - FORNECIMENTO E INSTALAÇÃO. AF_08/2021</t>
        </is>
      </c>
      <c r="C8230" s="330" t="inlineStr">
        <is>
          <t>UN</t>
        </is>
      </c>
      <c r="D8230" s="330" t="n">
        <v>511.26</v>
      </c>
      <c r="E8230" s="330" t="n">
        <v>512.25</v>
      </c>
      <c r="F8230" s="330" t="inlineStr">
        <is>
          <t>AS</t>
        </is>
      </c>
    </row>
    <row r="8231" ht="30" customHeight="1" s="496">
      <c r="A8231" s="330" t="n">
        <v>99625</v>
      </c>
      <c r="B8231" s="331" t="inlineStr">
        <is>
          <t>VÁLVULA DE RETENÇÃO HORIZONTAL, DE BRONZE, ROSCÁVEL, 3" - FORNECIMENTO E INSTALAÇÃO. AF_08/2021</t>
        </is>
      </c>
      <c r="C8231" s="330" t="inlineStr">
        <is>
          <t>UN</t>
        </is>
      </c>
      <c r="D8231" s="330" t="n">
        <v>1003.82</v>
      </c>
      <c r="E8231" s="330" t="n">
        <v>1005.49</v>
      </c>
      <c r="F8231" s="330" t="inlineStr">
        <is>
          <t>AS</t>
        </is>
      </c>
    </row>
    <row r="8232" ht="30" customHeight="1" s="496">
      <c r="A8232" s="330" t="n">
        <v>99619</v>
      </c>
      <c r="B8232" s="331" t="inlineStr">
        <is>
          <t>VÁLVULA DE RETENÇÃO HORIZONTAL, DE BRONZE, ROSCÁVEL, 3/4" - FORNECIMENTO E INSTALAÇÃO. AF_08/2021</t>
        </is>
      </c>
      <c r="C8232" s="330" t="inlineStr">
        <is>
          <t>UN</t>
        </is>
      </c>
      <c r="D8232" s="330" t="n">
        <v>160.72</v>
      </c>
      <c r="E8232" s="330" t="n">
        <v>161.05</v>
      </c>
      <c r="F8232" s="330" t="inlineStr">
        <is>
          <t>AS</t>
        </is>
      </c>
    </row>
    <row r="8233" ht="30" customHeight="1" s="496">
      <c r="A8233" s="330" t="n">
        <v>99626</v>
      </c>
      <c r="B8233" s="331" t="inlineStr">
        <is>
          <t>VÁLVULA DE RETENÇÃO HORIZONTAL, DE BRONZE, ROSCÁVEL, 4" - FORNECIMENTO E INSTALAÇÃO. AF_08/2021</t>
        </is>
      </c>
      <c r="C8233" s="330" t="inlineStr">
        <is>
          <t>UN</t>
        </is>
      </c>
      <c r="D8233" s="330" t="n">
        <v>1547.58</v>
      </c>
      <c r="E8233" s="330" t="n">
        <v>1549.7</v>
      </c>
      <c r="F8233" s="330" t="inlineStr">
        <is>
          <t>AS</t>
        </is>
      </c>
    </row>
    <row r="8234" ht="30" customHeight="1" s="496">
      <c r="A8234" s="330" t="n">
        <v>99631</v>
      </c>
      <c r="B8234" s="331" t="inlineStr">
        <is>
          <t>VÁLVULA DE RETENÇÃO VERTICAL, DE BRONZE, ROSCÁVEL, 1 1/2" - FORNECIMENTO E INSTALAÇÃO. AF_08/2021</t>
        </is>
      </c>
      <c r="C8234" s="330" t="inlineStr">
        <is>
          <t>UN</t>
        </is>
      </c>
      <c r="D8234" s="330" t="n">
        <v>202.1</v>
      </c>
      <c r="E8234" s="330" t="n">
        <v>202.88</v>
      </c>
      <c r="F8234" s="330" t="inlineStr">
        <is>
          <t>AS</t>
        </is>
      </c>
    </row>
    <row r="8235" ht="30" customHeight="1" s="496">
      <c r="A8235" s="330" t="n">
        <v>99630</v>
      </c>
      <c r="B8235" s="331" t="inlineStr">
        <is>
          <t>VÁLVULA DE RETENÇÃO VERTICAL, DE BRONZE, ROSCÁVEL, 1 1/4" - FORNECIMENTO E INSTALAÇÃO. AF_08/2021</t>
        </is>
      </c>
      <c r="C8235" s="330" t="inlineStr">
        <is>
          <t>UN</t>
        </is>
      </c>
      <c r="D8235" s="330" t="n">
        <v>173.91</v>
      </c>
      <c r="E8235" s="330" t="n">
        <v>174.51</v>
      </c>
      <c r="F8235" s="330" t="inlineStr">
        <is>
          <t>AS</t>
        </is>
      </c>
    </row>
    <row r="8236" ht="30" customHeight="1" s="496">
      <c r="A8236" s="330" t="n">
        <v>99629</v>
      </c>
      <c r="B8236" s="331" t="inlineStr">
        <is>
          <t>VÁLVULA DE RETENÇÃO VERTICAL, DE BRONZE, ROSCÁVEL, 1" - FORNECIMENTO E INSTALAÇÃO. AF_08/2021</t>
        </is>
      </c>
      <c r="C8236" s="330" t="inlineStr">
        <is>
          <t>UN</t>
        </is>
      </c>
      <c r="D8236" s="330" t="n">
        <v>116.74</v>
      </c>
      <c r="E8236" s="330" t="n">
        <v>117.17</v>
      </c>
      <c r="F8236" s="330" t="inlineStr">
        <is>
          <t>AS</t>
        </is>
      </c>
    </row>
    <row r="8237" ht="30" customHeight="1" s="496">
      <c r="A8237" s="330" t="n">
        <v>99627</v>
      </c>
      <c r="B8237" s="331" t="inlineStr">
        <is>
          <t>VÁLVULA DE RETENÇÃO VERTICAL, DE BRONZE, ROSCÁVEL, 1/2" - FORNECIMENTO E INSTALAÇÃO. AF_08/2021</t>
        </is>
      </c>
      <c r="C8237" s="330" t="inlineStr">
        <is>
          <t>UN</t>
        </is>
      </c>
      <c r="D8237" s="330" t="n">
        <v>96.89</v>
      </c>
      <c r="E8237" s="330" t="n">
        <v>97.09999999999999</v>
      </c>
      <c r="F8237" s="330" t="inlineStr">
        <is>
          <t>AS</t>
        </is>
      </c>
    </row>
    <row r="8238" ht="30" customHeight="1" s="496">
      <c r="A8238" s="330" t="n">
        <v>103009</v>
      </c>
      <c r="B8238" s="331" t="inlineStr">
        <is>
          <t>VÁLVULA DE RETENÇÃO VERTICAL, DE BRONZE, ROSCÁVEL, 2 1/2" - FORNECIMENTO E INSTALAÇÃO. AF_08/2021</t>
        </is>
      </c>
      <c r="C8238" s="330" t="inlineStr">
        <is>
          <t>UN</t>
        </is>
      </c>
      <c r="D8238" s="330" t="n">
        <v>462.51</v>
      </c>
      <c r="E8238" s="330" t="n">
        <v>463.85</v>
      </c>
      <c r="F8238" s="330" t="inlineStr">
        <is>
          <t>AS</t>
        </is>
      </c>
    </row>
    <row r="8239" ht="30" customHeight="1" s="496">
      <c r="A8239" s="330" t="n">
        <v>99632</v>
      </c>
      <c r="B8239" s="331" t="inlineStr">
        <is>
          <t>VÁLVULA DE RETENÇÃO VERTICAL, DE BRONZE, ROSCÁVEL, 2" - FORNECIMENTO E INSTALAÇÃO. AF_08/2021</t>
        </is>
      </c>
      <c r="C8239" s="330" t="inlineStr">
        <is>
          <t>UN</t>
        </is>
      </c>
      <c r="D8239" s="330" t="n">
        <v>291.92</v>
      </c>
      <c r="E8239" s="330" t="n">
        <v>292.91</v>
      </c>
      <c r="F8239" s="330" t="inlineStr">
        <is>
          <t>AS</t>
        </is>
      </c>
    </row>
    <row r="8240" ht="30" customHeight="1" s="496">
      <c r="A8240" s="330" t="n">
        <v>99633</v>
      </c>
      <c r="B8240" s="331" t="inlineStr">
        <is>
          <t>VÁLVULA DE RETENÇÃO VERTICAL, DE BRONZE, ROSCÁVEL, 3" - FORNECIMENTO E INSTALAÇÃO. AF_08/2021</t>
        </is>
      </c>
      <c r="C8240" s="330" t="inlineStr">
        <is>
          <t>UN</t>
        </is>
      </c>
      <c r="D8240" s="330" t="n">
        <v>628.5599999999999</v>
      </c>
      <c r="E8240" s="330" t="n">
        <v>630.23</v>
      </c>
      <c r="F8240" s="330" t="inlineStr">
        <is>
          <t>AS</t>
        </is>
      </c>
    </row>
    <row r="8241" ht="30" customHeight="1" s="496">
      <c r="A8241" s="330" t="n">
        <v>99628</v>
      </c>
      <c r="B8241" s="331" t="inlineStr">
        <is>
          <t>VÁLVULA DE RETENÇÃO VERTICAL, DE BRONZE, ROSCÁVEL, 3/4" - FORNECIMENTO E INSTALAÇÃO. AF_08/2021</t>
        </is>
      </c>
      <c r="C8241" s="330" t="inlineStr">
        <is>
          <t>UN</t>
        </is>
      </c>
      <c r="D8241" s="330" t="n">
        <v>105.35</v>
      </c>
      <c r="E8241" s="330" t="n">
        <v>105.68</v>
      </c>
      <c r="F8241" s="330" t="inlineStr">
        <is>
          <t>AS</t>
        </is>
      </c>
    </row>
    <row r="8242" ht="30" customHeight="1" s="496">
      <c r="A8242" s="330" t="n">
        <v>99634</v>
      </c>
      <c r="B8242" s="331" t="inlineStr">
        <is>
          <t>VÁLVULA DE RETENÇÃO VERTICAL, DE BRONZE, ROSCÁVEL, 4" - FORNECIMENTO E INSTALAÇÃO. AF_08/2021</t>
        </is>
      </c>
      <c r="C8242" s="330" t="inlineStr">
        <is>
          <t>UN</t>
        </is>
      </c>
      <c r="D8242" s="330" t="n">
        <v>1075.42</v>
      </c>
      <c r="E8242" s="330" t="n">
        <v>1077.54</v>
      </c>
      <c r="F8242" s="330" t="inlineStr">
        <is>
          <t>AS</t>
        </is>
      </c>
    </row>
    <row r="8243" ht="30" customHeight="1" s="496">
      <c r="A8243" s="330" t="n">
        <v>103013</v>
      </c>
      <c r="B8243" s="331" t="inlineStr">
        <is>
          <t>VÁLVULA DE RETENÇÃO, DE BRONZE, PÉ COM CRIVOS, ROSCÁVEL, 1 1/2" - FORNECIMENTO E INSTALAÇÃO. AF_08/2021</t>
        </is>
      </c>
      <c r="C8243" s="330" t="inlineStr">
        <is>
          <t>UN</t>
        </is>
      </c>
      <c r="D8243" s="330" t="n">
        <v>188.46</v>
      </c>
      <c r="E8243" s="330" t="n">
        <v>188.84</v>
      </c>
      <c r="F8243" s="330" t="inlineStr">
        <is>
          <t>AS</t>
        </is>
      </c>
    </row>
    <row r="8244" ht="30" customHeight="1" s="496">
      <c r="A8244" s="330" t="n">
        <v>103012</v>
      </c>
      <c r="B8244" s="331" t="inlineStr">
        <is>
          <t>VÁLVULA DE RETENÇÃO, DE BRONZE, PÉ COM CRIVOS, ROSCÁVEL, 1 1/4" - FORNECIMENTO E INSTALAÇÃO. AF_08/2021</t>
        </is>
      </c>
      <c r="C8244" s="330" t="inlineStr">
        <is>
          <t>UN</t>
        </is>
      </c>
      <c r="D8244" s="330" t="n">
        <v>175.32</v>
      </c>
      <c r="E8244" s="330" t="n">
        <v>175.61</v>
      </c>
      <c r="F8244" s="330" t="inlineStr">
        <is>
          <t>AS</t>
        </is>
      </c>
    </row>
    <row r="8245" ht="30" customHeight="1" s="496">
      <c r="A8245" s="330" t="n">
        <v>103011</v>
      </c>
      <c r="B8245" s="331" t="inlineStr">
        <is>
          <t>VÁLVULA DE RETENÇÃO, DE BRONZE, PÉ COM CRIVOS, ROSCÁVEL, 1" - FORNECIMENTO E INSTALAÇÃO. AF_08/2021</t>
        </is>
      </c>
      <c r="C8245" s="330" t="inlineStr">
        <is>
          <t>UN</t>
        </is>
      </c>
      <c r="D8245" s="330" t="n">
        <v>111.05</v>
      </c>
      <c r="E8245" s="330" t="n">
        <v>111.27</v>
      </c>
      <c r="F8245" s="330" t="inlineStr">
        <is>
          <t>AS</t>
        </is>
      </c>
    </row>
    <row r="8246" ht="30" customHeight="1" s="496">
      <c r="A8246" s="330" t="n">
        <v>103015</v>
      </c>
      <c r="B8246" s="331" t="inlineStr">
        <is>
          <t>VÁLVULA DE RETENÇÃO, DE BRONZE, PÉ COM CRIVOS, ROSCÁVEL, 2 1/2" - FORNECIMENTO E INSTALAÇÃO. AF_08/2021</t>
        </is>
      </c>
      <c r="C8246" s="330" t="inlineStr">
        <is>
          <t>UN</t>
        </is>
      </c>
      <c r="D8246" s="330" t="n">
        <v>502.62</v>
      </c>
      <c r="E8246" s="330" t="n">
        <v>503.29</v>
      </c>
      <c r="F8246" s="330" t="inlineStr">
        <is>
          <t>AS</t>
        </is>
      </c>
    </row>
    <row r="8247" ht="30" customHeight="1" s="496">
      <c r="A8247" s="330" t="n">
        <v>103014</v>
      </c>
      <c r="B8247" s="331" t="inlineStr">
        <is>
          <t>VÁLVULA DE RETENÇÃO, DE BRONZE, PÉ COM CRIVOS, ROSCÁVEL, 2" - FORNECIMENTO E INSTALAÇÃO. AF_08/2021</t>
        </is>
      </c>
      <c r="C8247" s="330" t="inlineStr">
        <is>
          <t>UN</t>
        </is>
      </c>
      <c r="D8247" s="330" t="n">
        <v>283.75</v>
      </c>
      <c r="E8247" s="330" t="n">
        <v>284.25</v>
      </c>
      <c r="F8247" s="330" t="inlineStr">
        <is>
          <t>AS</t>
        </is>
      </c>
    </row>
    <row r="8248" ht="30" customHeight="1" s="496">
      <c r="A8248" s="330" t="n">
        <v>103016</v>
      </c>
      <c r="B8248" s="331" t="inlineStr">
        <is>
          <t>VÁLVULA DE RETENÇÃO, DE BRONZE, PÉ COM CRIVOS, ROSCÁVEL, 3" - FORNECIMENTO E INSTALAÇÃO. AF_08/2021</t>
        </is>
      </c>
      <c r="C8248" s="330" t="inlineStr">
        <is>
          <t>UN</t>
        </is>
      </c>
      <c r="D8248" s="330" t="n">
        <v>687.4400000000001</v>
      </c>
      <c r="E8248" s="330" t="n">
        <v>688.28</v>
      </c>
      <c r="F8248" s="330" t="inlineStr">
        <is>
          <t>AS</t>
        </is>
      </c>
    </row>
    <row r="8249" ht="30" customHeight="1" s="496">
      <c r="A8249" s="330" t="n">
        <v>103010</v>
      </c>
      <c r="B8249" s="331" t="inlineStr">
        <is>
          <t>VÁLVULA DE RETENÇÃO, DE BRONZE, PÉ COM CRIVOS, ROSCÁVEL, 3/4" - FORNECIMENTO E INSTALAÇÃO. AF_08/2021</t>
        </is>
      </c>
      <c r="C8249" s="330" t="inlineStr">
        <is>
          <t>UN</t>
        </is>
      </c>
      <c r="D8249" s="330" t="n">
        <v>99.73999999999999</v>
      </c>
      <c r="E8249" s="330" t="n">
        <v>99.90000000000001</v>
      </c>
      <c r="F8249" s="330" t="inlineStr">
        <is>
          <t>AS</t>
        </is>
      </c>
    </row>
    <row r="8250" ht="30" customHeight="1" s="496">
      <c r="A8250" s="330" t="n">
        <v>103017</v>
      </c>
      <c r="B8250" s="331" t="inlineStr">
        <is>
          <t>VÁLVULA DE RETENÇÃO, DE BRONZE, PÉ COM CRIVOS, ROSCÁVEL, 4" - FORNECIMENTO E INSTALAÇÃO. AF_08/2021</t>
        </is>
      </c>
      <c r="C8250" s="330" t="inlineStr">
        <is>
          <t>UN</t>
        </is>
      </c>
      <c r="D8250" s="330" t="n">
        <v>1201.7</v>
      </c>
      <c r="E8250" s="330" t="n">
        <v>1202.77</v>
      </c>
      <c r="F8250" s="330" t="inlineStr"/>
    </row>
    <row r="8251" ht="15" customHeight="1" s="496">
      <c r="A8251" s="330" t="inlineStr">
        <is>
          <t>97674.3.9.SEMINF</t>
        </is>
      </c>
      <c r="B8251" s="331" t="inlineStr">
        <is>
          <t>DEMOLIÇÃO DE CONCRETO SIMPLES</t>
        </is>
      </c>
      <c r="C8251" s="330" t="inlineStr">
        <is>
          <t>M3</t>
        </is>
      </c>
      <c r="D8251" s="330" t="n">
        <v>377.09</v>
      </c>
      <c r="E8251" s="330" t="n">
        <v>394.81</v>
      </c>
      <c r="F8251" s="330" t="inlineStr"/>
    </row>
    <row r="8252" ht="15" customHeight="1" s="496">
      <c r="A8252" s="330" t="inlineStr">
        <is>
          <t>97675.5.9.SEMINF</t>
        </is>
      </c>
      <c r="B8252" s="331" t="inlineStr">
        <is>
          <t>RETIRADA DE ESQUADRIAS METÁLICAS</t>
        </is>
      </c>
      <c r="C8252" s="330" t="inlineStr">
        <is>
          <t>M2</t>
        </is>
      </c>
      <c r="D8252" s="330" t="n">
        <v>25.89</v>
      </c>
      <c r="E8252" s="330" t="n">
        <v>27.09</v>
      </c>
      <c r="F8252" s="330" t="inlineStr"/>
    </row>
    <row r="8253" ht="15" customHeight="1" s="496">
      <c r="A8253" s="330" t="inlineStr">
        <is>
          <t>97676.1.9.SEMINF</t>
        </is>
      </c>
      <c r="B8253" s="331" t="inlineStr">
        <is>
          <t>DEMOLIÇÃO DE PISO DE ALTA RESISTÊNCIA</t>
        </is>
      </c>
      <c r="C8253" s="330" t="inlineStr">
        <is>
          <t>M2</t>
        </is>
      </c>
      <c r="D8253" s="330" t="n">
        <v>38.83</v>
      </c>
      <c r="E8253" s="330" t="n">
        <v>40.63</v>
      </c>
      <c r="F8253" s="330" t="inlineStr"/>
    </row>
    <row r="8254" ht="30" customHeight="1" s="496">
      <c r="A8254" s="330" t="inlineStr">
        <is>
          <t>97702.1.9.SEMINF</t>
        </is>
      </c>
      <c r="B8254" s="331" t="inlineStr">
        <is>
          <t>LOCAÇÃO MENSAL DE ANDAIME METÁLICO TIPO FACHADEIRO, INCLUSIVE MONTAGEM</t>
        </is>
      </c>
      <c r="C8254" s="330" t="inlineStr">
        <is>
          <t>M2</t>
        </is>
      </c>
      <c r="D8254" s="330" t="n">
        <v>49.55</v>
      </c>
      <c r="E8254" s="330" t="n">
        <v>50.72</v>
      </c>
      <c r="F8254" s="330" t="inlineStr"/>
    </row>
    <row r="8255" ht="30" customHeight="1" s="496">
      <c r="A8255" s="330" t="inlineStr">
        <is>
          <t>97703.5.9.SEMINF</t>
        </is>
      </c>
      <c r="B8255" s="331" t="inlineStr">
        <is>
          <t>RECOLOCAÇÃO DE ESQUADRIA DE FERRO COM REAPROVEITAMENTO DE MATERIAL</t>
        </is>
      </c>
      <c r="C8255" s="330" t="inlineStr">
        <is>
          <t>M2</t>
        </is>
      </c>
      <c r="D8255" s="330" t="n">
        <v>759.77</v>
      </c>
      <c r="E8255" s="330" t="n">
        <v>769.2</v>
      </c>
      <c r="F8255" s="330" t="inlineStr"/>
    </row>
    <row r="8256" ht="15" customHeight="1" s="496">
      <c r="A8256" s="330" t="inlineStr">
        <is>
          <t>97747.3.9.SEMINF</t>
        </is>
      </c>
      <c r="B8256" s="331" t="inlineStr">
        <is>
          <t>RETIRADA DE MEIO FIO C/ EMPILHAMENTO E S/ REMOCAO</t>
        </is>
      </c>
      <c r="C8256" s="330" t="inlineStr">
        <is>
          <t>M</t>
        </is>
      </c>
      <c r="D8256" s="330" t="n">
        <v>11.97</v>
      </c>
      <c r="E8256" s="330" t="n">
        <v>12.56</v>
      </c>
      <c r="F8256" s="330" t="inlineStr"/>
    </row>
    <row r="8257" ht="30" customHeight="1" s="496">
      <c r="A8257" s="330" t="inlineStr">
        <is>
          <t>97749.15.9.SEMINF</t>
        </is>
      </c>
      <c r="B8257" s="331" t="inlineStr">
        <is>
          <t>CHUVEIRO PLÁSTICO SIMPLES, TIPO DUCHA - FORNECIMENTO E INSTALAÇÃO</t>
        </is>
      </c>
      <c r="C8257" s="330" t="inlineStr">
        <is>
          <t>UN</t>
        </is>
      </c>
      <c r="D8257" s="330" t="n">
        <v>40.36</v>
      </c>
      <c r="E8257" s="330" t="n">
        <v>41.82</v>
      </c>
      <c r="F8257" s="330" t="inlineStr"/>
    </row>
    <row r="8258" ht="15" customHeight="1" s="496">
      <c r="A8258" s="330" t="inlineStr">
        <is>
          <t>97761.16.9.SEMINF</t>
        </is>
      </c>
      <c r="B8258" s="331" t="inlineStr">
        <is>
          <t>INSTALAÇÃO DE POSTE SALVADO DE 15 ATÉ 17M DE COMPRIMENTO</t>
        </is>
      </c>
      <c r="C8258" s="330" t="inlineStr">
        <is>
          <t>UN</t>
        </is>
      </c>
      <c r="D8258" s="330" t="n">
        <v>863.96</v>
      </c>
      <c r="E8258" s="330" t="n">
        <v>881.08</v>
      </c>
      <c r="F8258" s="330" t="inlineStr"/>
    </row>
    <row r="8259" ht="30" customHeight="1" s="496">
      <c r="A8259" s="330" t="inlineStr">
        <is>
          <t>97763.9.9.SEMINF</t>
        </is>
      </c>
      <c r="B8259" s="331" t="inlineStr">
        <is>
          <t>PINTURA HIDROFUGANTE COM SILICONE SOBRE TELHAS CERÂMICAS, UMA DEMÃO</t>
        </is>
      </c>
      <c r="C8259" s="330" t="inlineStr">
        <is>
          <t>M2</t>
        </is>
      </c>
      <c r="D8259" s="330" t="n">
        <v>25.52</v>
      </c>
      <c r="E8259" s="330" t="n">
        <v>26.37</v>
      </c>
      <c r="F8259" s="330" t="inlineStr">
        <is>
          <t>AS</t>
        </is>
      </c>
    </row>
    <row r="8260" ht="15" customHeight="1" s="496">
      <c r="A8260" s="330" t="inlineStr">
        <is>
          <t>97767.3.9.SEMINF</t>
        </is>
      </c>
      <c r="B8260" s="331" t="inlineStr">
        <is>
          <t>REMOÇÃO DE PEITORIL EM MARMORE OU GRANITO</t>
        </is>
      </c>
      <c r="C8260" s="330" t="inlineStr">
        <is>
          <t>M2</t>
        </is>
      </c>
      <c r="D8260" s="330" t="n">
        <v>52.21</v>
      </c>
      <c r="E8260" s="330" t="n">
        <v>54.66</v>
      </c>
      <c r="F8260" s="330" t="inlineStr"/>
    </row>
    <row r="8261" ht="15" customHeight="1" s="496">
      <c r="A8261" s="330" t="inlineStr">
        <is>
          <t>97768.5.9.SEMINF</t>
        </is>
      </c>
      <c r="B8261" s="331" t="inlineStr">
        <is>
          <t>LOCAÇÃO DE ANDAIME METÁLICO TUBULAR TIPO TORRE</t>
        </is>
      </c>
      <c r="C8261" s="330" t="inlineStr">
        <is>
          <t>M/MES</t>
        </is>
      </c>
      <c r="D8261" s="330" t="n">
        <v>48.14</v>
      </c>
      <c r="E8261" s="330" t="n">
        <v>48.74</v>
      </c>
      <c r="F8261" s="330" t="inlineStr"/>
    </row>
    <row r="8262" ht="30" customHeight="1" s="496">
      <c r="A8262" s="330" t="inlineStr">
        <is>
          <t>97771.5.9.SEMINF</t>
        </is>
      </c>
      <c r="B8262" s="331" t="inlineStr">
        <is>
          <t>COBERTURA COM TELHA DE AÇO ZINCADO, TRAPEZOIDAL, ESPESSURA DE 0,5 MM, INCLUINDO ACESSÓRIOS</t>
        </is>
      </c>
      <c r="C8262" s="330" t="inlineStr">
        <is>
          <t>M2</t>
        </is>
      </c>
      <c r="D8262" s="330" t="n">
        <v>67.86</v>
      </c>
      <c r="E8262" s="330" t="n">
        <v>68.04000000000001</v>
      </c>
      <c r="F8262" s="330" t="inlineStr">
        <is>
          <t>AS</t>
        </is>
      </c>
    </row>
    <row r="8263" ht="45" customHeight="1" s="496">
      <c r="A8263" s="330" t="inlineStr">
        <is>
          <t>97806.3.9.SEMINF</t>
        </is>
      </c>
      <c r="B8263" s="331" t="inlineStr">
        <is>
          <t>CONCRETO USINADO BOMBEAVEL, CLASSE DE RESISTENCIA C35, COM BRITA 0 E 1, SLUMP = 100 +/- 20 MM, INCLUI SERVICO DE BOMBEAMENTO (NBR 8953)</t>
        </is>
      </c>
      <c r="C8263" s="330" t="inlineStr">
        <is>
          <t>M3</t>
        </is>
      </c>
      <c r="D8263" s="330" t="n">
        <v>1022.79</v>
      </c>
      <c r="E8263" s="330" t="n">
        <v>1022.79</v>
      </c>
      <c r="F8263" s="330" t="inlineStr"/>
    </row>
    <row r="8264" ht="15" customHeight="1" s="496">
      <c r="A8264" s="330" t="inlineStr">
        <is>
          <t>97807.1.9.SEMINF</t>
        </is>
      </c>
      <c r="B8264" s="331" t="inlineStr">
        <is>
          <t>DEMOLIÇÃO DE PISO VINILICO</t>
        </is>
      </c>
      <c r="C8264" s="330" t="inlineStr">
        <is>
          <t>M2</t>
        </is>
      </c>
      <c r="D8264" s="330" t="n">
        <v>8.69</v>
      </c>
      <c r="E8264" s="330" t="n">
        <v>9.1</v>
      </c>
      <c r="F8264" s="330" t="inlineStr"/>
    </row>
    <row r="8265" ht="45" customHeight="1" s="496">
      <c r="A8265" s="330" t="inlineStr">
        <is>
          <t>97814.5.9.SEMINF</t>
        </is>
      </c>
      <c r="B8265" s="331" t="inlineStr">
        <is>
          <t>PORTÃO EM TELA DE ARAME GALVANIZADO N.12, MALHA DE 2" E MOLDURA EM TUBOS DE AÇO 3" COM DUAS FOLHAS DE ABRIR, INCLUSO FERRAGENS</t>
        </is>
      </c>
      <c r="C8265" s="330" t="inlineStr">
        <is>
          <t>M2</t>
        </is>
      </c>
      <c r="D8265" s="330" t="n">
        <v>2403.03</v>
      </c>
      <c r="E8265" s="330" t="n">
        <v>2448.42</v>
      </c>
      <c r="F8265" s="330" t="inlineStr">
        <is>
          <t>AS</t>
        </is>
      </c>
    </row>
    <row r="8266" ht="30" customHeight="1" s="496">
      <c r="A8266" s="330" t="inlineStr">
        <is>
          <t>97933.16.9.SEMINF</t>
        </is>
      </c>
      <c r="B8266" s="331" t="inlineStr">
        <is>
          <t>INSTALAÇÃO DE PARA RAIO 10KA (POLIMÉRICO) - EXCLUSIVE CABOS, TERMINAIS E DEMAIS CONEXÕES</t>
        </is>
      </c>
      <c r="C8266" s="330" t="inlineStr">
        <is>
          <t>UN</t>
        </is>
      </c>
      <c r="D8266" s="330" t="n">
        <v>521.7</v>
      </c>
      <c r="E8266" s="330" t="n">
        <v>523.64</v>
      </c>
      <c r="F8266" s="330" t="inlineStr"/>
    </row>
    <row r="8267" ht="15" customHeight="1" s="496">
      <c r="A8267" s="330" t="inlineStr">
        <is>
          <t>97943.1.9.SEMINF</t>
        </is>
      </c>
      <c r="B8267" s="331" t="inlineStr">
        <is>
          <t>DEMOLIÇÃO DE ESTRUTURA METÁLICA SEM REMOÇÃO</t>
        </is>
      </c>
      <c r="C8267" s="330" t="inlineStr">
        <is>
          <t>M2</t>
        </is>
      </c>
      <c r="D8267" s="330" t="n">
        <v>49.75</v>
      </c>
      <c r="E8267" s="330" t="n">
        <v>52.13</v>
      </c>
      <c r="F8267" s="330" t="inlineStr"/>
    </row>
    <row r="8268" ht="30" customHeight="1" s="496">
      <c r="A8268" s="330" t="inlineStr">
        <is>
          <t>97944.15.9.SEMINF</t>
        </is>
      </c>
      <c r="B8268" s="331" t="inlineStr">
        <is>
          <t>TUBO DE AÇO GALVANIZADO COM COSTURA 4" (100MM) INCLUSIVE CONEXÕES - FORNECIMENTO E INSTALAÇÃO</t>
        </is>
      </c>
      <c r="C8268" s="330" t="inlineStr">
        <is>
          <t>M</t>
        </is>
      </c>
      <c r="D8268" s="330" t="n">
        <v>348.47</v>
      </c>
      <c r="E8268" s="330" t="n">
        <v>354.91</v>
      </c>
      <c r="F8268" s="330" t="inlineStr">
        <is>
          <t>AS</t>
        </is>
      </c>
    </row>
    <row r="8269" ht="15" customHeight="1" s="496">
      <c r="A8269" s="330" t="inlineStr">
        <is>
          <t>97945.1.9.SEMINF</t>
        </is>
      </c>
      <c r="B8269" s="331" t="inlineStr">
        <is>
          <t>REMOÇÃO DE CALHAS E CONDUTORES DE ÁGUAS PLUVIAIS</t>
        </is>
      </c>
      <c r="C8269" s="330" t="inlineStr">
        <is>
          <t>M</t>
        </is>
      </c>
      <c r="D8269" s="330" t="n">
        <v>5.17</v>
      </c>
      <c r="E8269" s="330" t="n">
        <v>5.41</v>
      </c>
      <c r="F8269" s="330" t="inlineStr"/>
    </row>
    <row r="8270" ht="30" customHeight="1" s="496">
      <c r="A8270" s="330" t="inlineStr">
        <is>
          <t>97946.1.9.SEMINF</t>
        </is>
      </c>
      <c r="B8270" s="331" t="inlineStr">
        <is>
          <t>ASSENTAMENTO SIMPLES DE TUBOS DE FERRO FUNDIDDO (FOFO) C/ JUNTA ELASTICA - DN 100</t>
        </is>
      </c>
      <c r="C8270" s="330" t="inlineStr">
        <is>
          <t>M</t>
        </is>
      </c>
      <c r="D8270" s="330" t="n">
        <v>4.36</v>
      </c>
      <c r="E8270" s="330" t="n">
        <v>4.58</v>
      </c>
      <c r="F8270" s="330" t="inlineStr"/>
    </row>
    <row r="8271" ht="15" customHeight="1" s="496">
      <c r="A8271" s="330" t="inlineStr">
        <is>
          <t>97947.16.9.SEMINF</t>
        </is>
      </c>
      <c r="B8271" s="331" t="inlineStr">
        <is>
          <t>SAPATILHA CORDOALHA DE AÇO</t>
        </is>
      </c>
      <c r="C8271" s="330" t="inlineStr">
        <is>
          <t>UN</t>
        </is>
      </c>
      <c r="D8271" s="330" t="n">
        <v>10.73</v>
      </c>
      <c r="E8271" s="330" t="n">
        <v>11.09</v>
      </c>
      <c r="F8271" s="330" t="inlineStr"/>
    </row>
    <row r="8272" ht="15" customHeight="1" s="496">
      <c r="A8272" s="330" t="inlineStr">
        <is>
          <t>97952.8.9.SEMINF</t>
        </is>
      </c>
      <c r="B8272" s="331" t="inlineStr">
        <is>
          <t>REMOÇÃO DE ESQUADRIA  METÁLICA</t>
        </is>
      </c>
      <c r="C8272" s="330" t="inlineStr">
        <is>
          <t>M2</t>
        </is>
      </c>
      <c r="D8272" s="330" t="n">
        <v>14.49</v>
      </c>
      <c r="E8272" s="330" t="n">
        <v>15.18</v>
      </c>
      <c r="F8272" s="330" t="inlineStr"/>
    </row>
    <row r="8273" ht="30" customHeight="1" s="496">
      <c r="A8273" s="330" t="inlineStr">
        <is>
          <t>97960.16.9.SEMINF</t>
        </is>
      </c>
      <c r="B8273" s="331" t="inlineStr">
        <is>
          <t>TUBO DE AÇO PRETO 6 SEM COSTURA SCHEDULE 40/NBR 5590, INCLUSIVE CONEXÕES - FORNECIMENTO E INSTALAÇÃO</t>
        </is>
      </c>
      <c r="C8273" s="330" t="inlineStr">
        <is>
          <t>M</t>
        </is>
      </c>
      <c r="D8273" s="330" t="n">
        <v>917.4</v>
      </c>
      <c r="E8273" s="330" t="n">
        <v>925.17</v>
      </c>
      <c r="F8273" s="330" t="inlineStr">
        <is>
          <t>AS</t>
        </is>
      </c>
    </row>
    <row r="8274" ht="45" customHeight="1" s="496">
      <c r="A8274" s="330" t="inlineStr">
        <is>
          <t>97966.16.9.SEMINF</t>
        </is>
      </c>
      <c r="B8274" s="331" t="inlineStr">
        <is>
          <t>JUNÇÃO DUPLA, PVC, SERIE R, ESGOTO PREDIAL, DN 100 X 100 X 100 MM, JUNTA ELÁSTICA, FORNECIDO E INSTALADO EM RAMAL DE ENCAMINHAMENTO. AF_12/2014</t>
        </is>
      </c>
      <c r="C8274" s="330" t="inlineStr">
        <is>
          <t>UN</t>
        </is>
      </c>
      <c r="D8274" s="330" t="n">
        <v>115.6</v>
      </c>
      <c r="E8274" s="330" t="n">
        <v>116.43</v>
      </c>
      <c r="F8274" s="330" t="inlineStr"/>
    </row>
    <row r="8275" ht="45" customHeight="1" s="496">
      <c r="A8275" s="330" t="inlineStr">
        <is>
          <t>97967.8.9.SEMINF</t>
        </is>
      </c>
      <c r="B8275" s="331" t="inlineStr">
        <is>
          <t>PORTA DE MADEIRA, SEMI-OCA (LEVE OU MÉDIA), 1,00M  2,10M, ESPESSURA DE 3,5CM, INCLUSO DOBRADIÇAS - FORNECIMENTO E INSTALAÇÃO</t>
        </is>
      </c>
      <c r="C8275" s="330" t="inlineStr">
        <is>
          <t>UN</t>
        </is>
      </c>
      <c r="D8275" s="330" t="n">
        <v>501.3</v>
      </c>
      <c r="E8275" s="330" t="n">
        <v>504.87</v>
      </c>
      <c r="F8275" s="330" t="inlineStr">
        <is>
          <t>AS</t>
        </is>
      </c>
    </row>
    <row r="8276" ht="30" customHeight="1" s="496">
      <c r="A8276" s="330" t="inlineStr">
        <is>
          <t>97977.5.9.SEMINF</t>
        </is>
      </c>
      <c r="B8276" s="331" t="inlineStr">
        <is>
          <t>ADUELA / MARCO / BATENTE PARA PORTA DE 1,00MX2,10M, PADRÃO MÉDIO - FORNECIMENTO E MONTAGEM. AF_08/2015</t>
        </is>
      </c>
      <c r="C8276" s="330" t="inlineStr">
        <is>
          <t>UN</t>
        </is>
      </c>
      <c r="D8276" s="330" t="n">
        <v>241.55</v>
      </c>
      <c r="E8276" s="330" t="n">
        <v>248.41</v>
      </c>
      <c r="F8276" s="330" t="inlineStr"/>
    </row>
    <row r="8277" ht="30" customHeight="1" s="496">
      <c r="A8277" s="330" t="inlineStr">
        <is>
          <t>97978.9.9.SEMINF</t>
        </is>
      </c>
      <c r="B8277" s="331" t="inlineStr">
        <is>
          <t>PISO CERÂMICO 30X30 CM PARA BANHEIRO, ASSENTADO COM ARGAMASSA</t>
        </is>
      </c>
      <c r="C8277" s="330" t="inlineStr">
        <is>
          <t>M2</t>
        </is>
      </c>
      <c r="D8277" s="330" t="n">
        <v>56.75</v>
      </c>
      <c r="E8277" s="330" t="n">
        <v>57.4</v>
      </c>
      <c r="F8277" s="330" t="inlineStr"/>
    </row>
    <row r="8278" ht="15" customHeight="1" s="496">
      <c r="A8278" s="330" t="inlineStr">
        <is>
          <t>97980.1.9.SEMINF</t>
        </is>
      </c>
      <c r="B8278" s="331" t="inlineStr">
        <is>
          <t>RETIRADA DE PLACA CIMENTÍCIA, COM REAPROVEITAMENTO</t>
        </is>
      </c>
      <c r="C8278" s="330" t="inlineStr">
        <is>
          <t>M2</t>
        </is>
      </c>
      <c r="D8278" s="330" t="n">
        <v>9.6</v>
      </c>
      <c r="E8278" s="330" t="n">
        <v>10.08</v>
      </c>
      <c r="F8278" s="330" t="inlineStr"/>
    </row>
    <row r="8279" ht="15" customHeight="1" s="496">
      <c r="A8279" s="330" t="inlineStr">
        <is>
          <t>97981.8.9.SEMINF</t>
        </is>
      </c>
      <c r="B8279" s="331" t="inlineStr">
        <is>
          <t>MONTAGEM DE PORTA DE ENROLAR DE AÇO</t>
        </is>
      </c>
      <c r="C8279" s="330" t="inlineStr">
        <is>
          <t>M2</t>
        </is>
      </c>
      <c r="D8279" s="330" t="n">
        <v>147.16</v>
      </c>
      <c r="E8279" s="330" t="n">
        <v>154.46</v>
      </c>
      <c r="F8279" s="330" t="inlineStr"/>
    </row>
    <row r="8280" ht="45" customHeight="1" s="496">
      <c r="A8280" s="330" t="inlineStr">
        <is>
          <t>97990.3.9.SEMINF</t>
        </is>
      </c>
      <c r="B8280" s="331" t="inlineStr">
        <is>
          <t>CONCRETO USINADO BOMBEAVEL, CLASSE DE RESISTENCIA C20, COM BRITA 0 E 1, SLUMP = 100 +/- 20 MM, INCLUI SERVICO DE BOMBEAMENTO (NBR 8953)</t>
        </is>
      </c>
      <c r="C8280" s="330" t="inlineStr">
        <is>
          <t>M3</t>
        </is>
      </c>
      <c r="D8280" s="330" t="n">
        <v>933.85</v>
      </c>
      <c r="E8280" s="330" t="n">
        <v>933.85</v>
      </c>
      <c r="F8280" s="330" t="inlineStr"/>
    </row>
    <row r="8281" ht="30" customHeight="1" s="496">
      <c r="A8281" s="330" t="inlineStr">
        <is>
          <t>97991.3.9.SEMINF</t>
        </is>
      </c>
      <c r="B8281" s="331" t="inlineStr">
        <is>
          <t>CONCRETO USINADO CONVENCIONAL (NAO BOMBEAVEL) CLASSE DE RESISTENCIA C15, COM BRITA 1 E 2, SLUMP = 80 MM +/- 10 MM (NBR 8953)</t>
        </is>
      </c>
      <c r="C8281" s="330" t="inlineStr">
        <is>
          <t>M3</t>
        </is>
      </c>
      <c r="D8281" s="330" t="n">
        <v>830.09</v>
      </c>
      <c r="E8281" s="330" t="n">
        <v>830.09</v>
      </c>
      <c r="F8281" s="330" t="inlineStr"/>
    </row>
    <row r="8282" ht="30" customHeight="1" s="496">
      <c r="A8282" s="330" t="inlineStr">
        <is>
          <t>98003.16.9.SEMINF</t>
        </is>
      </c>
      <c r="B8282" s="331" t="inlineStr">
        <is>
          <t>PLACA DE SINALIZAÇÃO DE SEGURANÇA CONTRA INCÊNDIO FOTOLUMINESCENTE 12X40CM - EM PVC</t>
        </is>
      </c>
      <c r="C8282" s="330" t="inlineStr">
        <is>
          <t>UN</t>
        </is>
      </c>
      <c r="D8282" s="330" t="n">
        <v>44.6</v>
      </c>
      <c r="E8282" s="330" t="n">
        <v>44.84</v>
      </c>
      <c r="F8282" s="330" t="inlineStr">
        <is>
          <t>AS</t>
        </is>
      </c>
    </row>
    <row r="8283" ht="30" customHeight="1" s="496">
      <c r="A8283" s="330" t="inlineStr">
        <is>
          <t>98016.16.9.SEMINF</t>
        </is>
      </c>
      <c r="B8283" s="331" t="inlineStr">
        <is>
          <t>PARA-RAIOS DE DISTRIBUIÇÃO TIPO VALVULA DE OXIDO DE ZINCO, TENSÃO NOMINAL 15KV, 5KA</t>
        </is>
      </c>
      <c r="C8283" s="330" t="inlineStr">
        <is>
          <t>UN</t>
        </is>
      </c>
      <c r="D8283" s="330" t="n">
        <v>689.9</v>
      </c>
      <c r="E8283" s="330" t="n">
        <v>713.1799999999999</v>
      </c>
      <c r="F8283" s="330" t="inlineStr"/>
    </row>
    <row r="8284" ht="15" customHeight="1" s="496">
      <c r="A8284" s="330" t="inlineStr">
        <is>
          <t>98017.1.9.SEMINF</t>
        </is>
      </c>
      <c r="B8284" s="331" t="inlineStr">
        <is>
          <t>DEMOLIÇÃO DE DIVISÓRIAS EM PLACAS DE MARMORITE OU DE CONCRETO</t>
        </is>
      </c>
      <c r="C8284" s="330" t="inlineStr">
        <is>
          <t>M2</t>
        </is>
      </c>
      <c r="D8284" s="330" t="n">
        <v>20.71</v>
      </c>
      <c r="E8284" s="330" t="n">
        <v>21.67</v>
      </c>
      <c r="F8284" s="330" t="inlineStr"/>
    </row>
    <row r="8285" ht="45" customHeight="1" s="496">
      <c r="A8285" s="330" t="inlineStr">
        <is>
          <t>98246.3.9.SEMINF</t>
        </is>
      </c>
      <c r="B8285" s="331" t="inlineStr">
        <is>
          <t>REVESTIMENTO CERÂMICO PARA PISO COM PLACAS TIPO ESMALTADA EXTRA DE DIMENSÕES 20X20 CM APLICADA  EM AMBIENTES DE ÁREA MENOR QUE 5 M2.</t>
        </is>
      </c>
      <c r="C8285" s="330" t="inlineStr">
        <is>
          <t>M2</t>
        </is>
      </c>
      <c r="D8285" s="330" t="n">
        <v>74.48999999999999</v>
      </c>
      <c r="E8285" s="330" t="n">
        <v>76.06</v>
      </c>
      <c r="F8285" s="330" t="inlineStr"/>
    </row>
    <row r="8286" ht="30" customHeight="1" s="496">
      <c r="A8286" s="330" t="inlineStr">
        <is>
          <t>98247.1.9.SEMINF</t>
        </is>
      </c>
      <c r="B8286" s="331" t="inlineStr">
        <is>
          <t>CUBA DE EMBUTIR DE AÇO INOXIDÁVEL 56X33X12CM- FORNECIMENTO E INSTALAÇÃO</t>
        </is>
      </c>
      <c r="C8286" s="330" t="inlineStr">
        <is>
          <t>UN</t>
        </is>
      </c>
      <c r="D8286" s="330" t="n">
        <v>233.65</v>
      </c>
      <c r="E8286" s="330" t="n">
        <v>234.82</v>
      </c>
      <c r="F8286" s="330" t="inlineStr"/>
    </row>
    <row r="8287" ht="60" customHeight="1" s="496">
      <c r="A8287" s="330" t="inlineStr">
        <is>
          <t>98248.1.9.SEMINF</t>
        </is>
      </c>
      <c r="B8287" s="331" t="inlineStr">
        <is>
          <t>VASO SANITÁRIO SIFONADO CONVENCIONAL PARA PCD SEM FURO FRONTAL COM LOUÇA BRANCA COM ASSENTO, INCLUSO CONJUNTO DE LIGAÇÃO PARA BACIA SANITÁRIA AJUSTÁVEL - FORNECIMENTO E INSTALAÇÃO</t>
        </is>
      </c>
      <c r="C8287" s="330" t="inlineStr">
        <is>
          <t>UN</t>
        </is>
      </c>
      <c r="D8287" s="330" t="n">
        <v>819.15</v>
      </c>
      <c r="E8287" s="330" t="n">
        <v>820.9299999999999</v>
      </c>
      <c r="F8287" s="330" t="inlineStr"/>
    </row>
    <row r="8288" ht="30" customHeight="1" s="496">
      <c r="A8288" s="330" t="inlineStr">
        <is>
          <t>98249.5.9.SEMINF</t>
        </is>
      </c>
      <c r="B8288" s="331" t="inlineStr">
        <is>
          <t>TUBO DE AÇO GALVANIZADO COM COSTURA, CLASSE MÉDIA, CONEXÃO ROSQUEADA DN 1" - FORNECIMENTO E INSTALAÇÃO</t>
        </is>
      </c>
      <c r="C8288" s="330" t="inlineStr">
        <is>
          <t>M</t>
        </is>
      </c>
      <c r="D8288" s="330" t="n">
        <v>52.19</v>
      </c>
      <c r="E8288" s="330" t="n">
        <v>53</v>
      </c>
      <c r="F8288" s="330" t="inlineStr">
        <is>
          <t>AS</t>
        </is>
      </c>
    </row>
    <row r="8289" ht="15" customHeight="1" s="496">
      <c r="A8289" s="330" t="inlineStr">
        <is>
          <t>98306.16.9.SEMINF</t>
        </is>
      </c>
      <c r="B8289" s="331" t="inlineStr">
        <is>
          <t>TAMPA P/ CONDULETE DE PVC COM 2 MÓDULOS RJ</t>
        </is>
      </c>
      <c r="C8289" s="330" t="inlineStr">
        <is>
          <t>UN</t>
        </is>
      </c>
      <c r="D8289" s="330" t="n">
        <v>31.9</v>
      </c>
      <c r="E8289" s="330" t="n">
        <v>33.45</v>
      </c>
      <c r="F8289" s="330" t="inlineStr"/>
    </row>
    <row r="8290" ht="30" customHeight="1" s="496">
      <c r="A8290" s="330" t="inlineStr">
        <is>
          <t>98307.16.9.SEMINF</t>
        </is>
      </c>
      <c r="B8290" s="331" t="inlineStr">
        <is>
          <t>TOMADA P/ ANTENA DE TV, CABO COAXIL 9 MM COM ESPELHO - FORNECIMENTO E INSTALAÇÃO</t>
        </is>
      </c>
      <c r="C8290" s="330" t="inlineStr">
        <is>
          <t>UN</t>
        </is>
      </c>
      <c r="D8290" s="330" t="n">
        <v>29.47</v>
      </c>
      <c r="E8290" s="330" t="n">
        <v>30.23</v>
      </c>
      <c r="F8290" s="330" t="inlineStr"/>
    </row>
    <row r="8291" ht="15" customHeight="1" s="496">
      <c r="A8291" s="330" t="inlineStr">
        <is>
          <t>98308.16.9.SEMINF</t>
        </is>
      </c>
      <c r="B8291" s="331" t="inlineStr">
        <is>
          <t>TOMADA RJ 45 COM ESPELHO - FORNECIMENTO E INSTALAÇÃO</t>
        </is>
      </c>
      <c r="C8291" s="330" t="inlineStr">
        <is>
          <t>UN</t>
        </is>
      </c>
      <c r="D8291" s="330" t="n">
        <v>51.11</v>
      </c>
      <c r="E8291" s="330" t="n">
        <v>51.87</v>
      </c>
      <c r="F8291" s="330" t="inlineStr"/>
    </row>
    <row r="8292" ht="30" customHeight="1" s="496">
      <c r="A8292" s="330" t="inlineStr">
        <is>
          <t>98310.16.9.SEMINF</t>
        </is>
      </c>
      <c r="B8292" s="331" t="inlineStr">
        <is>
          <t>TANQUE DUPLO DE MÁRMORE SINTÉTICO COM CAPACIDADE DE 27+30 LITROS, 1100X600MM - FORNECIMENTO E INSTALAÇÃO</t>
        </is>
      </c>
      <c r="C8292" s="330" t="inlineStr">
        <is>
          <t>UN</t>
        </is>
      </c>
      <c r="D8292" s="330" t="n">
        <v>441.26</v>
      </c>
      <c r="E8292" s="330" t="n">
        <v>442.47</v>
      </c>
      <c r="F8292" s="330" t="inlineStr"/>
    </row>
    <row r="8293" ht="45" customHeight="1" s="496">
      <c r="A8293" s="330" t="inlineStr">
        <is>
          <t>98332.3.9.SEMINF</t>
        </is>
      </c>
      <c r="B8293" s="331" t="inlineStr">
        <is>
          <t>FORNECIMENTO E INSTALAÇÃO DE TUBO DE CONCRETO ARMADO DIÂM. 0,80M, PARA TÚNEL, INCLUSOS FIXAÇÃO EM PISO DE CONCRETO TRAÇO 1:3, ESP. 3,00CM ACABAMENTO LISO</t>
        </is>
      </c>
      <c r="C8293" s="330" t="inlineStr">
        <is>
          <t>UN</t>
        </is>
      </c>
      <c r="D8293" s="330" t="n">
        <v>543.0700000000001</v>
      </c>
      <c r="E8293" s="330" t="n">
        <v>546.86</v>
      </c>
      <c r="F8293" s="330" t="inlineStr">
        <is>
          <t>AS</t>
        </is>
      </c>
    </row>
    <row r="8294" ht="60" customHeight="1" s="496">
      <c r="A8294" s="330" t="inlineStr">
        <is>
          <t>98751.15.3.SEMINF</t>
        </is>
      </c>
      <c r="B8294" s="331" t="inlineStr">
        <is>
          <t>ABRIGO PARA HIDRANTE, 90X60X17CM, COM REGISTRO GLOBO ANGULAR 45º 2.1/2", ADAPTADOR STORZ 2.1/2", MANGUEIRA DE INCÊNDIO 30M, REDUÇÃO 2.1/2X1.1/2" E ESGUICHO EM LATÃO 1.1/2" - FORNECIMENTO E INSTALAÇÃO. AF_08/2017</t>
        </is>
      </c>
      <c r="C8294" s="330" t="inlineStr">
        <is>
          <t>UN</t>
        </is>
      </c>
      <c r="D8294" s="330" t="n">
        <v>2293.69</v>
      </c>
      <c r="E8294" s="330" t="n">
        <v>2302.58</v>
      </c>
      <c r="F8294" s="330" t="inlineStr"/>
    </row>
    <row r="8295" ht="30" customHeight="1" s="496">
      <c r="A8295" s="330" t="inlineStr">
        <is>
          <t>98784.5.9.SEMINF</t>
        </is>
      </c>
      <c r="B8295" s="331" t="inlineStr">
        <is>
          <t>BANCADA LISA DE AÇO INOX CONCRETADA E ASSENTADA COM ARGAMASSA</t>
        </is>
      </c>
      <c r="C8295" s="330" t="inlineStr">
        <is>
          <t>M</t>
        </is>
      </c>
      <c r="D8295" s="330" t="n">
        <v>1227.67</v>
      </c>
      <c r="E8295" s="330" t="n">
        <v>1233.79</v>
      </c>
      <c r="F8295" s="330" t="inlineStr"/>
    </row>
    <row r="8296" ht="30" customHeight="1" s="496">
      <c r="A8296" s="330" t="inlineStr">
        <is>
          <t>98803.16.9.SEMINF</t>
        </is>
      </c>
      <c r="B8296" s="331" t="inlineStr">
        <is>
          <t>REMOÇÃO DE QUADRO ELÉTRICO, DE SOBREPOR, DE FORMA MANUAL, COM REAPROVEITAMENTO</t>
        </is>
      </c>
      <c r="C8296" s="330" t="inlineStr">
        <is>
          <t>UN</t>
        </is>
      </c>
      <c r="D8296" s="330" t="n">
        <v>1.32</v>
      </c>
      <c r="E8296" s="330" t="n">
        <v>1.39</v>
      </c>
      <c r="F8296" s="330" t="inlineStr"/>
    </row>
    <row r="8297" ht="30" customHeight="1" s="496">
      <c r="A8297" s="330" t="inlineStr">
        <is>
          <t>98804.16.9.SEMINF</t>
        </is>
      </c>
      <c r="B8297" s="331" t="inlineStr">
        <is>
          <t>REMOÇÃO DE INTERRUPTORES / TOMADAS, DE FORMA MANUAL, COM REAPROVEITAMENTO</t>
        </is>
      </c>
      <c r="C8297" s="330" t="inlineStr">
        <is>
          <t>UN</t>
        </is>
      </c>
      <c r="D8297" s="330" t="n">
        <v>1.32</v>
      </c>
      <c r="E8297" s="330" t="n">
        <v>1.39</v>
      </c>
      <c r="F8297" s="330" t="inlineStr"/>
    </row>
    <row r="8298" ht="15" customHeight="1" s="496">
      <c r="A8298" s="330" t="inlineStr">
        <is>
          <t>98805.16.9.SEMINF</t>
        </is>
      </c>
      <c r="B8298" s="331" t="inlineStr">
        <is>
          <t>REMOÇÃO DE LUMINARIA, DE FORMA MANUAL, COM REAPROVEITAMENTO</t>
        </is>
      </c>
      <c r="C8298" s="330" t="inlineStr">
        <is>
          <t>UN</t>
        </is>
      </c>
      <c r="D8298" s="330" t="n">
        <v>2.56</v>
      </c>
      <c r="E8298" s="330" t="n">
        <v>2.69</v>
      </c>
      <c r="F8298" s="330" t="inlineStr"/>
    </row>
    <row r="8299" ht="15" customHeight="1" s="496">
      <c r="A8299" s="330" t="inlineStr">
        <is>
          <t>98806.16.9.SEMINF</t>
        </is>
      </c>
      <c r="B8299" s="331" t="inlineStr">
        <is>
          <t>REINSTALAÇÃO DE ELETRODUTO REAPROVEITADO</t>
        </is>
      </c>
      <c r="C8299" s="330" t="inlineStr">
        <is>
          <t>M</t>
        </is>
      </c>
      <c r="D8299" s="330" t="n">
        <v>13.66</v>
      </c>
      <c r="E8299" s="330" t="n">
        <v>14.42</v>
      </c>
      <c r="F8299" s="330" t="inlineStr"/>
    </row>
    <row r="8300" ht="30" customHeight="1" s="496">
      <c r="A8300" s="330" t="inlineStr">
        <is>
          <t>98807.16.9.SEMINF</t>
        </is>
      </c>
      <c r="B8300" s="331" t="inlineStr">
        <is>
          <t>REMOÇÃO DE CABOS ELETRICOS DE FORMA MANUAL COM REAPROVEITAMENTO</t>
        </is>
      </c>
      <c r="C8300" s="330" t="inlineStr">
        <is>
          <t>M</t>
        </is>
      </c>
      <c r="D8300" s="330" t="n">
        <v>1.34</v>
      </c>
      <c r="E8300" s="330" t="n">
        <v>1.41</v>
      </c>
      <c r="F8300" s="330" t="inlineStr"/>
    </row>
    <row r="8301" ht="30" customHeight="1" s="496">
      <c r="A8301" s="330" t="inlineStr">
        <is>
          <t>98808.16.9.SEMINF</t>
        </is>
      </c>
      <c r="B8301" s="331" t="inlineStr">
        <is>
          <t>REMOÇÃO DE ELETRODUTO APARENTE, DE FORMA MANUAL, COM REAPROVEITAMENTO</t>
        </is>
      </c>
      <c r="C8301" s="330" t="inlineStr">
        <is>
          <t>M</t>
        </is>
      </c>
      <c r="D8301" s="330" t="n">
        <v>1.34</v>
      </c>
      <c r="E8301" s="330" t="n">
        <v>1.41</v>
      </c>
      <c r="F8301" s="330" t="inlineStr"/>
    </row>
    <row r="8302" ht="15" customHeight="1" s="496">
      <c r="A8302" s="330" t="inlineStr">
        <is>
          <t>98809.16.9.SEMINF</t>
        </is>
      </c>
      <c r="B8302" s="331" t="inlineStr">
        <is>
          <t>REINSTALAÇÃO DE QUADRO DE SOBREPOR - REAPROVEITADO</t>
        </is>
      </c>
      <c r="C8302" s="330" t="inlineStr">
        <is>
          <t>UN</t>
        </is>
      </c>
      <c r="D8302" s="330" t="n">
        <v>70.31999999999999</v>
      </c>
      <c r="E8302" s="330" t="n">
        <v>74.2</v>
      </c>
      <c r="F8302" s="330" t="inlineStr"/>
    </row>
    <row r="8303" ht="15" customHeight="1" s="496">
      <c r="A8303" s="330" t="inlineStr">
        <is>
          <t>98810.16.9.SEMINF</t>
        </is>
      </c>
      <c r="B8303" s="331" t="inlineStr">
        <is>
          <t>REINSTALAÇÃO DE LUMINÁRIA REAPROVEITADA</t>
        </is>
      </c>
      <c r="C8303" s="330" t="inlineStr">
        <is>
          <t>UN</t>
        </is>
      </c>
      <c r="D8303" s="330" t="n">
        <v>29.9</v>
      </c>
      <c r="E8303" s="330" t="n">
        <v>31.61</v>
      </c>
      <c r="F8303" s="330" t="inlineStr"/>
    </row>
    <row r="8304" ht="15" customHeight="1" s="496">
      <c r="A8304" s="330" t="inlineStr">
        <is>
          <t>98811.16.9.SEMINF</t>
        </is>
      </c>
      <c r="B8304" s="331" t="inlineStr">
        <is>
          <t>REINSTALAÇÃO DE CABO FLEXÍVEL DE4MM2, REAPROVEITADO</t>
        </is>
      </c>
      <c r="C8304" s="330" t="inlineStr">
        <is>
          <t>M</t>
        </is>
      </c>
      <c r="D8304" s="330" t="n">
        <v>2.8</v>
      </c>
      <c r="E8304" s="330" t="n">
        <v>2.95</v>
      </c>
      <c r="F8304" s="330" t="inlineStr"/>
    </row>
    <row r="8305" ht="15" customHeight="1" s="496">
      <c r="A8305" s="330" t="inlineStr">
        <is>
          <t>98812.16.9.SEMINF</t>
        </is>
      </c>
      <c r="B8305" s="331" t="inlineStr">
        <is>
          <t>REINSTALAÇÃO DE TOMADA / INTERRUPTOR COM REAPROVEITAMENTO</t>
        </is>
      </c>
      <c r="C8305" s="330" t="inlineStr">
        <is>
          <t>UN</t>
        </is>
      </c>
      <c r="D8305" s="330" t="n">
        <v>32.71</v>
      </c>
      <c r="E8305" s="330" t="n">
        <v>34.53</v>
      </c>
      <c r="F8305" s="330" t="inlineStr"/>
    </row>
    <row r="8306" ht="30" customHeight="1" s="496">
      <c r="A8306" s="330" t="inlineStr">
        <is>
          <t>98813.15.9.SEMINF</t>
        </is>
      </c>
      <c r="B8306" s="331" t="inlineStr">
        <is>
          <t>REMOÇÃO DE LOUÇAS, DE FORMA MANUAL, COM REAPROVEITAMENTO. AF_ 12/2017</t>
        </is>
      </c>
      <c r="C8306" s="330" t="inlineStr">
        <is>
          <t>UN</t>
        </is>
      </c>
      <c r="D8306" s="330" t="n">
        <v>21.47</v>
      </c>
      <c r="E8306" s="330" t="n">
        <v>22.52</v>
      </c>
      <c r="F8306" s="330" t="inlineStr"/>
    </row>
    <row r="8307" ht="15" customHeight="1" s="496">
      <c r="A8307" s="330" t="inlineStr">
        <is>
          <t>98814.1.9.SEMINF</t>
        </is>
      </c>
      <c r="B8307" s="331" t="inlineStr">
        <is>
          <t>INSTALAÇÃO DE VASO SANITÁRIO SIFONADO, EXCLUSO LOUÇA SANITÁRIA</t>
        </is>
      </c>
      <c r="C8307" s="330" t="inlineStr">
        <is>
          <t>UN</t>
        </is>
      </c>
      <c r="D8307" s="330" t="n">
        <v>110.45</v>
      </c>
      <c r="E8307" s="330" t="n">
        <v>112.23</v>
      </c>
      <c r="F8307" s="330" t="inlineStr"/>
    </row>
    <row r="8308" ht="30" customHeight="1" s="496">
      <c r="A8308" s="330" t="inlineStr">
        <is>
          <t>98837.5.9.SEMINF</t>
        </is>
      </c>
      <c r="B8308" s="331" t="inlineStr">
        <is>
          <t>PLACA EM CHAPA DE AÇO 240MMX260MM PARA FIXAÇÃO DE PILAR METÁLICO COM ESFERA PARA CHUMBADORES</t>
        </is>
      </c>
      <c r="C8308" s="330" t="inlineStr">
        <is>
          <t>UN</t>
        </is>
      </c>
      <c r="D8308" s="330" t="n">
        <v>283.63</v>
      </c>
      <c r="E8308" s="330" t="n">
        <v>292.49</v>
      </c>
      <c r="F8308" s="330" t="inlineStr">
        <is>
          <t>AS</t>
        </is>
      </c>
    </row>
    <row r="8309" ht="30" customHeight="1" s="496">
      <c r="A8309" s="330" t="inlineStr">
        <is>
          <t>98839.5.9.SEMINF</t>
        </is>
      </c>
      <c r="B8309" s="331" t="inlineStr">
        <is>
          <t>PLACA EM CHAPA DE AÇO 240MMX340MM PARA FIXAÇÃO DE PILAR METÁLICO COM ESFERA PARA CHUMBADORES</t>
        </is>
      </c>
      <c r="C8309" s="330" t="inlineStr">
        <is>
          <t>UN</t>
        </is>
      </c>
      <c r="D8309" s="330" t="n">
        <v>370.9</v>
      </c>
      <c r="E8309" s="330" t="n">
        <v>382.49</v>
      </c>
      <c r="F8309" s="330" t="inlineStr">
        <is>
          <t>AS</t>
        </is>
      </c>
    </row>
    <row r="8310" ht="30" customHeight="1" s="496">
      <c r="A8310" s="330" t="inlineStr">
        <is>
          <t>98845.1.9.SEMINF</t>
        </is>
      </c>
      <c r="B8310" s="331" t="inlineStr">
        <is>
          <t>POCO DE VISITA EM ALVENARIA, PARA REDE D=0,80 M, PARTE FIXA C/ 1,00 M DE ALTURA</t>
        </is>
      </c>
      <c r="C8310" s="330" t="inlineStr">
        <is>
          <t>UN</t>
        </is>
      </c>
      <c r="D8310" s="330" t="n">
        <v>6057.05</v>
      </c>
      <c r="E8310" s="330" t="n">
        <v>6189.28</v>
      </c>
      <c r="F8310" s="330" t="inlineStr"/>
    </row>
    <row r="8311" ht="45" customHeight="1" s="496">
      <c r="A8311" s="330" t="inlineStr">
        <is>
          <t>98847.1.9.SEMINF</t>
        </is>
      </c>
      <c r="B8311" s="331" t="inlineStr">
        <is>
          <t>FORNECIMENTO E INSTALAÇÃO DE BARREIRA PRE-MOLDADA DE CONCRETO ARMADO, TIPO PRISMA, 0,40X0,20X0,40 FCK=25MPA ACO CA-50 E CA 60 INCL MATERIAIS</t>
        </is>
      </c>
      <c r="C8311" s="330" t="inlineStr">
        <is>
          <t>M</t>
        </is>
      </c>
      <c r="D8311" s="330" t="n">
        <v>537.7</v>
      </c>
      <c r="E8311" s="330" t="n">
        <v>550.6</v>
      </c>
      <c r="F8311" s="330" t="inlineStr"/>
    </row>
    <row r="8312" ht="15" customHeight="1" s="496">
      <c r="A8312" s="330" t="inlineStr">
        <is>
          <t>98848.5.9.SEMINF</t>
        </is>
      </c>
      <c r="B8312" s="331" t="inlineStr">
        <is>
          <t>RETIRADA DE GRADIL EM BARRA CHATA</t>
        </is>
      </c>
      <c r="C8312" s="330" t="inlineStr">
        <is>
          <t>M2</t>
        </is>
      </c>
      <c r="D8312" s="330" t="n">
        <v>7.79</v>
      </c>
      <c r="E8312" s="330" t="n">
        <v>8.199999999999999</v>
      </c>
      <c r="F8312" s="330" t="inlineStr"/>
    </row>
    <row r="8313" ht="15" customHeight="1" s="496">
      <c r="A8313" s="330" t="inlineStr">
        <is>
          <t>98849.5.9.SEMINF</t>
        </is>
      </c>
      <c r="B8313" s="331" t="inlineStr">
        <is>
          <t>RETIRADA DE TELA DE ARAME</t>
        </is>
      </c>
      <c r="C8313" s="330" t="inlineStr">
        <is>
          <t>M2</t>
        </is>
      </c>
      <c r="D8313" s="330" t="n">
        <v>6.47</v>
      </c>
      <c r="E8313" s="330" t="n">
        <v>6.77</v>
      </c>
      <c r="F8313" s="330" t="inlineStr"/>
    </row>
    <row r="8314" ht="15" customHeight="1" s="496">
      <c r="A8314" s="330" t="inlineStr">
        <is>
          <t>98899.9.9.SEMINF</t>
        </is>
      </c>
      <c r="B8314" s="331" t="inlineStr">
        <is>
          <t>REMOÇÃO DE REVESTIMENTO DANIFICADO</t>
        </is>
      </c>
      <c r="C8314" s="330" t="inlineStr">
        <is>
          <t>M2</t>
        </is>
      </c>
      <c r="D8314" s="330" t="n">
        <v>47.11</v>
      </c>
      <c r="E8314" s="330" t="n">
        <v>49.3</v>
      </c>
      <c r="F8314" s="330" t="inlineStr"/>
    </row>
    <row r="8315" ht="30" customHeight="1" s="496">
      <c r="A8315" s="330" t="inlineStr">
        <is>
          <t>98905.3.9.SEMINF</t>
        </is>
      </c>
      <c r="B8315" s="331" t="inlineStr">
        <is>
          <t>SOLEIRA DE GRANITO AMARELO, LARGURA 15CM, ESPESSURA 3CM, ASSENTADA SOBRE ARGAMASSA TRACO 1:4 (CIMENTO E AREIA)</t>
        </is>
      </c>
      <c r="C8315" s="330" t="inlineStr">
        <is>
          <t>M</t>
        </is>
      </c>
      <c r="D8315" s="330" t="n">
        <v>130.27</v>
      </c>
      <c r="E8315" s="330" t="n">
        <v>131.24</v>
      </c>
      <c r="F8315" s="330" t="inlineStr"/>
    </row>
    <row r="8316" ht="15" customHeight="1" s="496">
      <c r="A8316" s="330" t="inlineStr">
        <is>
          <t>98910.5.9.SEMINF</t>
        </is>
      </c>
      <c r="B8316" s="331" t="inlineStr">
        <is>
          <t>ESQUADRIA DE BLOCO VAZADO TIPO CAPELA</t>
        </is>
      </c>
      <c r="C8316" s="330" t="inlineStr">
        <is>
          <t>M2</t>
        </is>
      </c>
      <c r="D8316" s="330" t="n">
        <v>1241.7</v>
      </c>
      <c r="E8316" s="330" t="n">
        <v>1251.23</v>
      </c>
      <c r="F8316" s="330" t="inlineStr"/>
    </row>
    <row r="8317" ht="15" customHeight="1" s="496">
      <c r="A8317" s="330" t="inlineStr">
        <is>
          <t>98923.5.9.SEMINF</t>
        </is>
      </c>
      <c r="B8317" s="331" t="inlineStr">
        <is>
          <t>REVESTIMENTO EM CHAPA DE AÇO GALVANIZADO Nº 24</t>
        </is>
      </c>
      <c r="C8317" s="330" t="inlineStr">
        <is>
          <t>M2</t>
        </is>
      </c>
      <c r="D8317" s="330" t="n">
        <v>63.86</v>
      </c>
      <c r="E8317" s="330" t="n">
        <v>64.06</v>
      </c>
      <c r="F8317" s="330" t="inlineStr">
        <is>
          <t>AS</t>
        </is>
      </c>
    </row>
    <row r="8318" ht="45" customHeight="1" s="496">
      <c r="A8318" s="330" t="inlineStr">
        <is>
          <t>99113.3.9.SEMINF</t>
        </is>
      </c>
      <c r="B8318" s="331" t="inlineStr">
        <is>
          <t>POCO VISITA AG PLUV:CONC ARM 1,30X1,30X1,40M COLETOR D=80CM PAREDE E=15CM BASE CONC FCK=10MPA REVEST C/ARG CIM/AREIA 1:4 INCL FORN TODOS MATERIAIS</t>
        </is>
      </c>
      <c r="C8318" s="330" t="inlineStr">
        <is>
          <t>UN</t>
        </is>
      </c>
      <c r="D8318" s="330" t="n">
        <v>5438.59</v>
      </c>
      <c r="E8318" s="330" t="n">
        <v>5586.17</v>
      </c>
      <c r="F8318" s="330" t="inlineStr"/>
    </row>
    <row r="8319" ht="30" customHeight="1" s="496">
      <c r="A8319" s="330" t="inlineStr">
        <is>
          <t>99115.4.9.SEMINF</t>
        </is>
      </c>
      <c r="B8319" s="331" t="inlineStr">
        <is>
          <t>JUNTA DE DILATACAO PARA IMPERMEABILIZACAO, COM SELANTE ELASTICO MONOCOMPONENTE A BASE DE POLIURETANO, DIMENSOES 1X1CM.</t>
        </is>
      </c>
      <c r="C8319" s="330" t="inlineStr">
        <is>
          <t>M</t>
        </is>
      </c>
      <c r="D8319" s="330" t="n">
        <v>26.42</v>
      </c>
      <c r="E8319" s="330" t="n">
        <v>27.2</v>
      </c>
      <c r="F8319" s="330" t="inlineStr">
        <is>
          <t>AS</t>
        </is>
      </c>
    </row>
    <row r="8320" ht="30" customHeight="1" s="496">
      <c r="A8320" s="330" t="inlineStr">
        <is>
          <t>99128.15.9.SEMINF</t>
        </is>
      </c>
      <c r="B8320" s="331" t="inlineStr">
        <is>
          <t>TÊ 45 GRAUS, EM FERRO GALVANIZADO, CONEXÃO ROSQUEADA, DN 1" - FORNECIMENTO E INSTALAÇÃO</t>
        </is>
      </c>
      <c r="C8320" s="330" t="inlineStr">
        <is>
          <t>UN</t>
        </is>
      </c>
      <c r="D8320" s="330" t="n">
        <v>104.52</v>
      </c>
      <c r="E8320" s="330" t="n">
        <v>107.39</v>
      </c>
      <c r="F8320" s="330" t="inlineStr">
        <is>
          <t>AS</t>
        </is>
      </c>
    </row>
    <row r="8321" ht="30" customHeight="1" s="496">
      <c r="A8321" s="330" t="inlineStr">
        <is>
          <t>99170.3.9.SEMINF</t>
        </is>
      </c>
      <c r="B8321" s="331" t="inlineStr">
        <is>
          <t>GRELHA DE CONCRETO 53 X 110 CM PARA BOCA DE LOBO - AREIA E BRITA COMERCIAIS</t>
        </is>
      </c>
      <c r="C8321" s="330" t="inlineStr">
        <is>
          <t>UN</t>
        </is>
      </c>
      <c r="D8321" s="330" t="n">
        <v>190.2</v>
      </c>
      <c r="E8321" s="330" t="n">
        <v>194.54</v>
      </c>
      <c r="F8321" s="330" t="inlineStr"/>
    </row>
    <row r="8322" ht="30" customHeight="1" s="496">
      <c r="A8322" s="330" t="inlineStr">
        <is>
          <t>99183.16.9.SEMINF</t>
        </is>
      </c>
      <c r="B8322" s="331" t="inlineStr">
        <is>
          <t>FORNECIMENTO E INSTALAÇÃO DE CABO DE ALUMÍNIO NU COM ALMA DE AÇO BITOLA 2/0 AWG</t>
        </is>
      </c>
      <c r="C8322" s="330" t="inlineStr">
        <is>
          <t>Kg</t>
        </is>
      </c>
      <c r="D8322" s="330" t="n">
        <v>117.58</v>
      </c>
      <c r="E8322" s="330" t="n">
        <v>121.24</v>
      </c>
      <c r="F8322" s="330" t="inlineStr"/>
    </row>
    <row r="8323" ht="30" customHeight="1" s="496">
      <c r="A8323" s="330" t="inlineStr">
        <is>
          <t>99184.16.9.SEMINF</t>
        </is>
      </c>
      <c r="B8323" s="331" t="inlineStr">
        <is>
          <t>FORNECIMENTO E INSTALAÇÃO DE PORCA ZINCADA, QUADRADA DIÂMETRO DE 5/8"</t>
        </is>
      </c>
      <c r="C8323" s="330" t="inlineStr">
        <is>
          <t>UN</t>
        </is>
      </c>
      <c r="D8323" s="330" t="n">
        <v>5.12</v>
      </c>
      <c r="E8323" s="330" t="n">
        <v>5.25</v>
      </c>
      <c r="F8323" s="330" t="inlineStr"/>
    </row>
    <row r="8324" ht="30" customHeight="1" s="496">
      <c r="A8324" s="330" t="inlineStr">
        <is>
          <t>99186.16.9.SEMINF</t>
        </is>
      </c>
      <c r="B8324" s="331" t="inlineStr">
        <is>
          <t>FORNECIMENTO E INSTALAÇÃO DE ISOLADOR DE PORCELANA PARA TENSÃO DE 15 KV</t>
        </is>
      </c>
      <c r="C8324" s="330" t="inlineStr">
        <is>
          <t>UN</t>
        </is>
      </c>
      <c r="D8324" s="330" t="n">
        <v>811.0599999999999</v>
      </c>
      <c r="E8324" s="330" t="n">
        <v>812.61</v>
      </c>
      <c r="F8324" s="330" t="inlineStr"/>
    </row>
    <row r="8325" ht="75" customHeight="1" s="496">
      <c r="A8325" s="330" t="inlineStr">
        <is>
          <t>99187.5.9.SEMINF</t>
        </is>
      </c>
      <c r="B8325" s="331" t="inlineStr">
        <is>
          <t>ESTRUTURA METÁLICA EM TESOURAS OU TRELIÇAS, VÃO LIVRE DE 4,50M, FORNECIMENTO E MONTAGEM, NÃO SENDO CONSIDERADOS OS FECHAMENTOS METÁLICOS, AS COLUNAS, OS SERVIÇOS GERAIS EM ALVENARIA E CONCRETO, AS TELHAS DE COBERTURA E A PINTURA DE ACABAMENTO</t>
        </is>
      </c>
      <c r="C8325" s="330" t="inlineStr">
        <is>
          <t>M2</t>
        </is>
      </c>
      <c r="D8325" s="330" t="n">
        <v>48.93</v>
      </c>
      <c r="E8325" s="330" t="n">
        <v>49.68</v>
      </c>
      <c r="F8325" s="330" t="inlineStr">
        <is>
          <t>AS</t>
        </is>
      </c>
    </row>
    <row r="8326" ht="15" customHeight="1" s="496">
      <c r="A8326" s="330" t="inlineStr">
        <is>
          <t>99328.9.9.SEMINF</t>
        </is>
      </c>
      <c r="B8326" s="331" t="inlineStr">
        <is>
          <t>PORTA PAPEL TOALHA TIPO DISPENSER INTERFOLHADO</t>
        </is>
      </c>
      <c r="C8326" s="330" t="inlineStr">
        <is>
          <t>UN</t>
        </is>
      </c>
      <c r="D8326" s="330" t="n">
        <v>117.21</v>
      </c>
      <c r="E8326" s="330" t="n">
        <v>120.29</v>
      </c>
      <c r="F8326" s="330" t="inlineStr">
        <is>
          <t>AS</t>
        </is>
      </c>
    </row>
    <row r="8327" ht="15" customHeight="1" s="496">
      <c r="A8327" s="330" t="inlineStr">
        <is>
          <t>99338.5.9.SEMINF</t>
        </is>
      </c>
      <c r="B8327" s="331" t="inlineStr">
        <is>
          <t>FORNECIMENTO E INSTALAÇÃO DE PERFIL "U" 152 X 15,6</t>
        </is>
      </c>
      <c r="C8327" s="330" t="inlineStr">
        <is>
          <t>Kg</t>
        </is>
      </c>
      <c r="D8327" s="330" t="n">
        <v>17.48</v>
      </c>
      <c r="E8327" s="330" t="n">
        <v>17.9</v>
      </c>
      <c r="F8327" s="330" t="inlineStr">
        <is>
          <t>AS</t>
        </is>
      </c>
    </row>
    <row r="8328" ht="30" customHeight="1" s="496">
      <c r="A8328" s="330" t="inlineStr">
        <is>
          <t>99340.16.9.SEMINF</t>
        </is>
      </c>
      <c r="B8328" s="331" t="inlineStr">
        <is>
          <t>FORNECIMENTO E INSTALAÇÃO DE TOMADA DE SOBREPOR 2P + T 20A, 250 V INCLUINDO SUPORTE E PLACA</t>
        </is>
      </c>
      <c r="C8328" s="330" t="inlineStr">
        <is>
          <t>UN</t>
        </is>
      </c>
      <c r="D8328" s="330" t="n">
        <v>24.45</v>
      </c>
      <c r="E8328" s="330" t="n">
        <v>24.94</v>
      </c>
      <c r="F8328" s="330" t="inlineStr"/>
    </row>
    <row r="8329" ht="15" customHeight="1" s="496">
      <c r="A8329" s="330" t="inlineStr">
        <is>
          <t>99346.16.9.SEMINF</t>
        </is>
      </c>
      <c r="B8329" s="331" t="inlineStr">
        <is>
          <t>CABO DE COBRE NU 35MM - FORNECIMENTO E INSTALAÇÃO</t>
        </is>
      </c>
      <c r="C8329" s="330" t="inlineStr">
        <is>
          <t>M</t>
        </is>
      </c>
      <c r="D8329" s="330" t="n">
        <v>54.34</v>
      </c>
      <c r="E8329" s="330" t="n">
        <v>55.15</v>
      </c>
      <c r="F8329" s="330" t="inlineStr"/>
    </row>
    <row r="8330" ht="15" customHeight="1" s="496">
      <c r="A8330" s="330" t="inlineStr">
        <is>
          <t>99350.16.9.SEMINF</t>
        </is>
      </c>
      <c r="B8330" s="331" t="inlineStr">
        <is>
          <t>CABO DE COBRE NU 25M2 - FORNECIMENTO E INSTALAÇÃO</t>
        </is>
      </c>
      <c r="C8330" s="330" t="inlineStr">
        <is>
          <t>M</t>
        </is>
      </c>
      <c r="D8330" s="330" t="n">
        <v>38.81</v>
      </c>
      <c r="E8330" s="330" t="n">
        <v>39.47</v>
      </c>
      <c r="F8330" s="330" t="inlineStr"/>
    </row>
    <row r="8331" ht="45" customHeight="1" s="496">
      <c r="A8331" s="330" t="inlineStr">
        <is>
          <t>99352.15.9.SEMINF</t>
        </is>
      </c>
      <c r="B8331" s="331" t="inlineStr">
        <is>
          <t>LAVATÓRIO DE CANTO EM LOUÇA BRANCA SUSPENSO 40X30CM, INCLUSO SIFÃO FLEXÍVEL EM PVC, VÁLVULA E ENGATE FLEXÍVEL 30CM EM PLÁSTICO E TORNEIRA CROMADA MESA - FORNECIMENTO E INSTALAÇÃO</t>
        </is>
      </c>
      <c r="C8331" s="330" t="inlineStr">
        <is>
          <t>UN</t>
        </is>
      </c>
      <c r="D8331" s="330" t="n">
        <v>356.1</v>
      </c>
      <c r="E8331" s="330" t="n">
        <v>357.87</v>
      </c>
      <c r="F8331" s="330" t="inlineStr"/>
    </row>
    <row r="8332" ht="30" customHeight="1" s="496">
      <c r="A8332" s="330" t="inlineStr">
        <is>
          <t>99407.1.9.SEMINF</t>
        </is>
      </c>
      <c r="B8332" s="331" t="inlineStr">
        <is>
          <t>PODA DE ÁRVORES, COM LIMPEZA DE GALHOS SECOS E RETIRADA DE PARASITAS INCLUINDO REMOÇÃO DE ENTULHO</t>
        </is>
      </c>
      <c r="C8332" s="330" t="inlineStr">
        <is>
          <t>UN</t>
        </is>
      </c>
      <c r="D8332" s="330" t="n">
        <v>139.68</v>
      </c>
      <c r="E8332" s="330" t="n">
        <v>146</v>
      </c>
      <c r="F8332" s="330" t="inlineStr"/>
    </row>
    <row r="8333" ht="30" customHeight="1" s="496">
      <c r="A8333" s="330" t="inlineStr">
        <is>
          <t>99408.16.9.SEMINF</t>
        </is>
      </c>
      <c r="B8333" s="331" t="inlineStr">
        <is>
          <t>RETIRADA DE BUCHA PASSA MURO EM PORCELANA 15KV/400A, USO INTERNO</t>
        </is>
      </c>
      <c r="C8333" s="330" t="inlineStr">
        <is>
          <t>UN</t>
        </is>
      </c>
      <c r="D8333" s="330" t="n">
        <v>35.15</v>
      </c>
      <c r="E8333" s="330" t="n">
        <v>37.09</v>
      </c>
      <c r="F8333" s="330" t="inlineStr"/>
    </row>
    <row r="8334" ht="30" customHeight="1" s="496">
      <c r="A8334" s="330" t="inlineStr">
        <is>
          <t>99409.16.9.SEMINF</t>
        </is>
      </c>
      <c r="B8334" s="331" t="inlineStr">
        <is>
          <t>RETIRADA DE TRANSFORMADOR DE POTENCIAL (TP), 15 KV, 13,8KV, ENCAPSULADO EM RESINA EPÓXI, PARA USO INTERNO</t>
        </is>
      </c>
      <c r="C8334" s="330" t="inlineStr">
        <is>
          <t>UN</t>
        </is>
      </c>
      <c r="D8334" s="330" t="n">
        <v>140.64</v>
      </c>
      <c r="E8334" s="330" t="n">
        <v>148.4</v>
      </c>
      <c r="F8334" s="330" t="inlineStr"/>
    </row>
    <row r="8335" ht="75" customHeight="1" s="496">
      <c r="A8335" s="330" t="inlineStr">
        <is>
          <t>99411.5.9.SEMINF</t>
        </is>
      </c>
      <c r="B8335" s="331" t="inlineStr">
        <is>
          <t>ESTRUTURA METÁLICA EM TESOURA OU TRELIÇAS, VÃO LIVRE DE 20M, FORNECIMENTO E MONTAGEM, NÃO SENDO CONSIDERADOS OS FECHAMENTOS METÁLICOS, AS COLUNAS, OS SERVIÇOS GERAIS EM ALVENARIA E CONCRETO, AS TELHAS DE COBERTURA  E A PINTURA DE ACABAMENTO</t>
        </is>
      </c>
      <c r="C8335" s="330" t="inlineStr">
        <is>
          <t>M2</t>
        </is>
      </c>
      <c r="D8335" s="330" t="n">
        <v>154.35</v>
      </c>
      <c r="E8335" s="330" t="n">
        <v>156.63</v>
      </c>
      <c r="F8335" s="330" t="inlineStr">
        <is>
          <t>AS</t>
        </is>
      </c>
    </row>
    <row r="8336" ht="30" customHeight="1" s="496">
      <c r="A8336" s="330" t="inlineStr">
        <is>
          <t>99414.15.9.SEMINF</t>
        </is>
      </c>
      <c r="B8336" s="331" t="inlineStr">
        <is>
          <t>FORNECIMENTO E INSTALAÇÃO DE RALO SEMI ESFÉRICO FOFO TIPO ABACAXI 150MM</t>
        </is>
      </c>
      <c r="C8336" s="330" t="inlineStr">
        <is>
          <t>UN</t>
        </is>
      </c>
      <c r="D8336" s="330" t="n">
        <v>77.56</v>
      </c>
      <c r="E8336" s="330" t="n">
        <v>79.02</v>
      </c>
      <c r="F8336" s="330" t="inlineStr">
        <is>
          <t>AS</t>
        </is>
      </c>
    </row>
    <row r="8337" ht="30" customHeight="1" s="496">
      <c r="A8337" s="330" t="inlineStr">
        <is>
          <t>99417.1.9.SEMINF</t>
        </is>
      </c>
      <c r="B8337" s="331" t="inlineStr">
        <is>
          <t>DESMONTAGEM DE FÔRMA DE MADEIRA MACIÇA PARA PILARES E/OU VIGAS</t>
        </is>
      </c>
      <c r="C8337" s="330" t="inlineStr">
        <is>
          <t>M2/SERVIÇO</t>
        </is>
      </c>
      <c r="D8337" s="330" t="n">
        <v>10.33</v>
      </c>
      <c r="E8337" s="330" t="n">
        <v>10.87</v>
      </c>
      <c r="F8337" s="330" t="inlineStr"/>
    </row>
    <row r="8338" ht="30" customHeight="1" s="496">
      <c r="A8338" s="330" t="inlineStr">
        <is>
          <t>99418.1.9.SEMINF</t>
        </is>
      </c>
      <c r="B8338" s="331" t="inlineStr">
        <is>
          <t>DESMONTAGEM DE FÔRMA DE MADEIRA MACIÇA PARA LAJES</t>
        </is>
      </c>
      <c r="C8338" s="330" t="inlineStr">
        <is>
          <t>M2/SERVIÇO</t>
        </is>
      </c>
      <c r="D8338" s="330" t="n">
        <v>8.69</v>
      </c>
      <c r="E8338" s="330" t="n">
        <v>9.140000000000001</v>
      </c>
      <c r="F8338" s="330" t="inlineStr"/>
    </row>
    <row r="8339" ht="15" customHeight="1" s="496">
      <c r="A8339" s="330" t="inlineStr">
        <is>
          <t>99427.6.9.SEMINF</t>
        </is>
      </c>
      <c r="B8339" s="331" t="inlineStr">
        <is>
          <t>CORRIMÃO EM  MADEIRA 1A 2,5X30CM</t>
        </is>
      </c>
      <c r="C8339" s="330" t="inlineStr">
        <is>
          <t>M</t>
        </is>
      </c>
      <c r="D8339" s="330" t="n">
        <v>133.28</v>
      </c>
      <c r="E8339" s="330" t="n">
        <v>136.36</v>
      </c>
      <c r="F8339" s="330" t="inlineStr"/>
    </row>
    <row r="8340" ht="15" customHeight="1" s="496">
      <c r="A8340" s="330" t="inlineStr">
        <is>
          <t>99428.6.9.SEMINF</t>
        </is>
      </c>
      <c r="B8340" s="331" t="inlineStr">
        <is>
          <t>RESTAURO DE ESTRUTURA DE MADEIRA DE LEI</t>
        </is>
      </c>
      <c r="C8340" s="330" t="inlineStr">
        <is>
          <t>M2</t>
        </is>
      </c>
      <c r="D8340" s="330" t="n">
        <v>8.93</v>
      </c>
      <c r="E8340" s="330" t="n">
        <v>9.15</v>
      </c>
      <c r="F8340" s="330" t="inlineStr"/>
    </row>
    <row r="8341" ht="30" customHeight="1" s="496">
      <c r="A8341" s="330" t="inlineStr">
        <is>
          <t>99448.9.9.SEMINF</t>
        </is>
      </c>
      <c r="B8341" s="331" t="inlineStr">
        <is>
          <t>DIVISÓRIA EM GRANITO CINZA POLIDO, ESP=3CM ASSENTADO COM ARGAMASSA TRAÇO 1:4, ARREMATE EM CIMENTO, EXCLUSIVE FERRAGENS</t>
        </is>
      </c>
      <c r="C8341" s="330" t="inlineStr">
        <is>
          <t>M2</t>
        </is>
      </c>
      <c r="D8341" s="330" t="n">
        <v>1091.66</v>
      </c>
      <c r="E8341" s="330" t="n">
        <v>1102.71</v>
      </c>
      <c r="F8341" s="330" t="inlineStr"/>
    </row>
    <row r="8342" ht="30" customHeight="1" s="496">
      <c r="A8342" s="330" t="inlineStr">
        <is>
          <t>99451.15.9.SEMINF</t>
        </is>
      </c>
      <c r="B8342" s="331" t="inlineStr">
        <is>
          <t>FORNECIMENTO E INSTALAÇÃO DE RALO SEMI ESFERICO FOFO TIPO ABACAXI 100MM</t>
        </is>
      </c>
      <c r="C8342" s="330" t="inlineStr">
        <is>
          <t>UN</t>
        </is>
      </c>
      <c r="D8342" s="330" t="n">
        <v>49.52</v>
      </c>
      <c r="E8342" s="330" t="n">
        <v>50.98</v>
      </c>
      <c r="F8342" s="330" t="inlineStr">
        <is>
          <t>AS</t>
        </is>
      </c>
    </row>
    <row r="8343" ht="15" customHeight="1" s="496">
      <c r="A8343" s="330" t="inlineStr">
        <is>
          <t>99453.17.9.SEMINF</t>
        </is>
      </c>
      <c r="B8343" s="331" t="inlineStr">
        <is>
          <t>TERMINAL DE VENTILAÇÃO EM PVC RIGIDO SOLDAVEL, D = 75MM</t>
        </is>
      </c>
      <c r="C8343" s="330" t="inlineStr">
        <is>
          <t>UN</t>
        </is>
      </c>
      <c r="D8343" s="330" t="n">
        <v>24.62</v>
      </c>
      <c r="E8343" s="330" t="n">
        <v>24.82</v>
      </c>
      <c r="F8343" s="330" t="inlineStr"/>
    </row>
    <row r="8344" ht="30" customHeight="1" s="496">
      <c r="A8344" s="330" t="inlineStr">
        <is>
          <t>99454.15.9.SEMINF</t>
        </is>
      </c>
      <c r="B8344" s="331" t="inlineStr">
        <is>
          <t>JOELHO PVC SOLDÁVEL, COM ROSCA 90º ÁGUA FRIA 25MM X 1/2" - FORNECIMENTO E INSTALAÇÃO</t>
        </is>
      </c>
      <c r="C8344" s="330" t="inlineStr">
        <is>
          <t>UN</t>
        </is>
      </c>
      <c r="D8344" s="330" t="n">
        <v>9.99</v>
      </c>
      <c r="E8344" s="330" t="n">
        <v>10.28</v>
      </c>
      <c r="F8344" s="330" t="inlineStr"/>
    </row>
    <row r="8345" ht="15" customHeight="1" s="496">
      <c r="A8345" s="330" t="inlineStr">
        <is>
          <t>99455.15.9.SEMINF</t>
        </is>
      </c>
      <c r="B8345" s="331" t="inlineStr">
        <is>
          <t>FORNECIMENTO E INSTALAÇÃO DE TÊ SANITÁRIO DE PVC D = 100X50MM</t>
        </is>
      </c>
      <c r="C8345" s="330" t="inlineStr">
        <is>
          <t>UN</t>
        </is>
      </c>
      <c r="D8345" s="330" t="n">
        <v>33.89</v>
      </c>
      <c r="E8345" s="330" t="n">
        <v>34.61</v>
      </c>
      <c r="F8345" s="330" t="inlineStr"/>
    </row>
    <row r="8346" ht="30" customHeight="1" s="496">
      <c r="A8346" s="330" t="inlineStr">
        <is>
          <t>99457.15.9.SEMINF</t>
        </is>
      </c>
      <c r="B8346" s="331" t="inlineStr">
        <is>
          <t>REDUÇÃO EXCÊNTRICA, PVC, SERIE R, ÁGUA PLUVIAL, DN 100 X 50 MM, JUNTA ELÁSTICA, FORNECIMENTO E INSTALAÇÃO</t>
        </is>
      </c>
      <c r="C8346" s="330" t="inlineStr">
        <is>
          <t>UN</t>
        </is>
      </c>
      <c r="D8346" s="330" t="n">
        <v>15.72</v>
      </c>
      <c r="E8346" s="330" t="n">
        <v>15.96</v>
      </c>
      <c r="F8346" s="330" t="inlineStr"/>
    </row>
    <row r="8347" ht="15" customHeight="1" s="496">
      <c r="A8347" s="330" t="inlineStr">
        <is>
          <t>99461.9.9.SEMINF</t>
        </is>
      </c>
      <c r="B8347" s="331" t="inlineStr">
        <is>
          <t>PORTA PAPEL HIGIÊNICO EM BOBINA</t>
        </is>
      </c>
      <c r="C8347" s="330" t="inlineStr">
        <is>
          <t>UN</t>
        </is>
      </c>
      <c r="D8347" s="330" t="n">
        <v>174.29</v>
      </c>
      <c r="E8347" s="330" t="n">
        <v>180.45</v>
      </c>
      <c r="F8347" s="330" t="inlineStr">
        <is>
          <t>AS</t>
        </is>
      </c>
    </row>
    <row r="8348" ht="15" customHeight="1" s="496">
      <c r="A8348" s="330" t="inlineStr">
        <is>
          <t>99463.9.9.SEMINF</t>
        </is>
      </c>
      <c r="B8348" s="331" t="inlineStr">
        <is>
          <t>BANCADA DE GRANITO CINZA, E =2,50 CM</t>
        </is>
      </c>
      <c r="C8348" s="330" t="inlineStr">
        <is>
          <t>M2</t>
        </is>
      </c>
      <c r="D8348" s="330" t="n">
        <v>1210.1</v>
      </c>
      <c r="E8348" s="330" t="n">
        <v>1225.03</v>
      </c>
      <c r="F8348" s="330" t="inlineStr">
        <is>
          <t>AS</t>
        </is>
      </c>
    </row>
    <row r="8349" ht="45" customHeight="1" s="496">
      <c r="A8349" s="330" t="inlineStr">
        <is>
          <t>99464.16.9.SEMINF</t>
        </is>
      </c>
      <c r="B8349" s="331" t="inlineStr">
        <is>
          <t>POSTE CONCRETO SEÇÃO CIRCULAR COMPRIMENTO = 14M CARGA NOMINAL NO TOPO 400KG INCLUSIVE ESCAVAÇÃO EXCLUSIVE TRANSPORTE - FORNECIMENTO E LOCAÇÃO</t>
        </is>
      </c>
      <c r="C8349" s="330" t="inlineStr">
        <is>
          <t>UN</t>
        </is>
      </c>
      <c r="D8349" s="330" t="n">
        <v>3556.54</v>
      </c>
      <c r="E8349" s="330" t="n">
        <v>3573.66</v>
      </c>
      <c r="F8349" s="330" t="inlineStr">
        <is>
          <t>AS</t>
        </is>
      </c>
    </row>
    <row r="8350" ht="30" customHeight="1" s="496">
      <c r="A8350" s="330" t="inlineStr">
        <is>
          <t>99466.1.9.SEMINF</t>
        </is>
      </c>
      <c r="B8350" s="331" t="inlineStr">
        <is>
          <t>CURSO DE CAPACITAÇÃO PARA AUXILIAR TÉCNICO DE ENGENHARIA - MENSALISTA</t>
        </is>
      </c>
      <c r="C8350" s="330" t="inlineStr">
        <is>
          <t>MES</t>
        </is>
      </c>
      <c r="D8350" s="330" t="n">
        <v>16.27</v>
      </c>
      <c r="E8350" s="330" t="n">
        <v>17.57</v>
      </c>
      <c r="F8350" s="330" t="inlineStr"/>
    </row>
    <row r="8351" ht="30" customHeight="1" s="496">
      <c r="A8351" s="330" t="inlineStr">
        <is>
          <t>99467.18.9.SEMINF</t>
        </is>
      </c>
      <c r="B8351" s="331" t="inlineStr">
        <is>
          <t>AUXILIAR TÉCNICO DE ENGENHARIA COM ENCARGOS COMPLEMENTARES - MENSALISTA</t>
        </is>
      </c>
      <c r="C8351" s="330" t="inlineStr">
        <is>
          <t>MES</t>
        </is>
      </c>
      <c r="D8351" s="330" t="n">
        <v>6557.17</v>
      </c>
      <c r="E8351" s="330" t="n">
        <v>6976.67</v>
      </c>
      <c r="F8351" s="330" t="inlineStr"/>
    </row>
    <row r="8352" ht="30" customHeight="1" s="496">
      <c r="A8352" s="330" t="inlineStr">
        <is>
          <t>99472.5.9.SEMINF</t>
        </is>
      </c>
      <c r="B8352" s="331" t="inlineStr">
        <is>
          <t>PIA DE AÇO INOXIDÁVEL, COM 1 CUBA CENTRAL, COM VALVULA, ESCORREDOR DUPLO DE 0,55X1,80M, FORNECIMENTO E INSTALAÇÃO</t>
        </is>
      </c>
      <c r="C8352" s="330" t="inlineStr">
        <is>
          <t>UN</t>
        </is>
      </c>
      <c r="D8352" s="330" t="n">
        <v>864.9400000000001</v>
      </c>
      <c r="E8352" s="330" t="n">
        <v>875.1900000000001</v>
      </c>
      <c r="F8352" s="330" t="inlineStr">
        <is>
          <t>AS</t>
        </is>
      </c>
    </row>
    <row r="8353" ht="30" customHeight="1" s="496">
      <c r="A8353" s="330" t="inlineStr">
        <is>
          <t>99473.5.9.SEMINF</t>
        </is>
      </c>
      <c r="B8353" s="331" t="inlineStr">
        <is>
          <t>PIA DE AÇO INOXIDÁVEL, COM 1 CUBA CENTRAL, COM VALVULA, ESCORREDOR DUPLO, DE 0,55X1,40M</t>
        </is>
      </c>
      <c r="C8353" s="330" t="inlineStr">
        <is>
          <t>UN</t>
        </is>
      </c>
      <c r="D8353" s="330" t="n">
        <v>716.14</v>
      </c>
      <c r="E8353" s="330" t="n">
        <v>726.39</v>
      </c>
      <c r="F8353" s="330" t="inlineStr">
        <is>
          <t>AS</t>
        </is>
      </c>
    </row>
    <row r="8354" ht="30" customHeight="1" s="496">
      <c r="A8354" s="330" t="inlineStr">
        <is>
          <t>99474.5.9.SEMINF</t>
        </is>
      </c>
      <c r="B8354" s="331" t="inlineStr">
        <is>
          <t>PIA DE AÇO INOXIDÁVEL, COM 1 CUBA CENTRAL, COM VALVULA, ESCORREDOR DUPLO DE 0,55X1,20M, FORNECIMENTO E INSTALAÇÃO</t>
        </is>
      </c>
      <c r="C8354" s="330" t="inlineStr">
        <is>
          <t>UN</t>
        </is>
      </c>
      <c r="D8354" s="330" t="n">
        <v>633.9299999999999</v>
      </c>
      <c r="E8354" s="330" t="n">
        <v>644.1799999999999</v>
      </c>
      <c r="F8354" s="330" t="inlineStr">
        <is>
          <t>AS</t>
        </is>
      </c>
    </row>
    <row r="8355" ht="30" customHeight="1" s="496">
      <c r="A8355" s="330" t="inlineStr">
        <is>
          <t>99475.5.9.SEMINF</t>
        </is>
      </c>
      <c r="B8355" s="331" t="inlineStr">
        <is>
          <t>PIA DE AÇO INOXIDÁVEL, COM 2 CUBAS CENTRAIS, COM VALVULA, ESCORREDOR DUPLO DE 0,55X2,00M, FORNECIMENTO E INSTALAÇÃO</t>
        </is>
      </c>
      <c r="C8355" s="330" t="inlineStr">
        <is>
          <t>UN</t>
        </is>
      </c>
      <c r="D8355" s="330" t="n">
        <v>1951.25</v>
      </c>
      <c r="E8355" s="330" t="n">
        <v>1962.97</v>
      </c>
      <c r="F8355" s="330" t="inlineStr">
        <is>
          <t>AS</t>
        </is>
      </c>
    </row>
    <row r="8356" ht="15" customHeight="1" s="496">
      <c r="A8356" s="330" t="inlineStr">
        <is>
          <t>99487.1.9.SEMINF</t>
        </is>
      </c>
      <c r="B8356" s="331" t="inlineStr">
        <is>
          <t>CHAPA DE  MDF BRANCO LISO 2 FACES, E=15MM</t>
        </is>
      </c>
      <c r="C8356" s="330" t="inlineStr">
        <is>
          <t>M2</t>
        </is>
      </c>
      <c r="D8356" s="330" t="n">
        <v>85.40000000000001</v>
      </c>
      <c r="E8356" s="330" t="n">
        <v>86.53</v>
      </c>
      <c r="F8356" s="330" t="inlineStr">
        <is>
          <t>AS</t>
        </is>
      </c>
    </row>
    <row r="8357" ht="30" customHeight="1" s="496">
      <c r="A8357" s="330" t="inlineStr">
        <is>
          <t>99520.15.9.SEMINF</t>
        </is>
      </c>
      <c r="B8357" s="331" t="inlineStr">
        <is>
          <t>FORNECIMENTO E INSTALAÇÃO DE CURVA PVC LONGA 45 GRAUS ESGOTO 40 MM</t>
        </is>
      </c>
      <c r="C8357" s="330" t="inlineStr">
        <is>
          <t>UN</t>
        </is>
      </c>
      <c r="D8357" s="330" t="n">
        <v>7.01</v>
      </c>
      <c r="E8357" s="330" t="n">
        <v>7.3</v>
      </c>
      <c r="F8357" s="330" t="inlineStr"/>
    </row>
    <row r="8358" ht="30" customHeight="1" s="496">
      <c r="A8358" s="330" t="inlineStr">
        <is>
          <t>99552.6.9.SEMINF</t>
        </is>
      </c>
      <c r="B8358" s="331" t="inlineStr">
        <is>
          <t>FORMA PLANA PARA ESTRUTURAS, EM COMPENSADO PLASTIFICADO DE 14MM, 10 USOS, INCLUSIVE ESCORAMENTO</t>
        </is>
      </c>
      <c r="C8358" s="330" t="inlineStr">
        <is>
          <t>M2</t>
        </is>
      </c>
      <c r="D8358" s="330" t="n">
        <v>58.67</v>
      </c>
      <c r="E8358" s="330" t="n">
        <v>60.31</v>
      </c>
      <c r="F8358" s="330" t="inlineStr">
        <is>
          <t>AS</t>
        </is>
      </c>
    </row>
    <row r="8359" ht="30" customHeight="1" s="496">
      <c r="A8359" s="330" t="inlineStr">
        <is>
          <t>99555.5.9.SEMINF</t>
        </is>
      </c>
      <c r="B8359" s="331" t="inlineStr">
        <is>
          <t>FORNECIMENTO, MONTAGEM E INSTALAÇÃO DE TIRANTES DE VERGALHÃO CA - 50 DE 6,3 MM</t>
        </is>
      </c>
      <c r="C8359" s="330" t="inlineStr">
        <is>
          <t>M</t>
        </is>
      </c>
      <c r="D8359" s="330" t="n">
        <v>18.86</v>
      </c>
      <c r="E8359" s="330" t="n">
        <v>19.72</v>
      </c>
      <c r="F8359" s="330" t="inlineStr"/>
    </row>
    <row r="8360" ht="30" customHeight="1" s="496">
      <c r="A8360" s="330" t="inlineStr">
        <is>
          <t>99556.5.9.SEMINF</t>
        </is>
      </c>
      <c r="B8360" s="331" t="inlineStr">
        <is>
          <t>FORNECIMENTO, MONTAGEM E INSTALAÇAO DE CANTONEIRA DE FERRO GALVANIZADA DE ABAS IGUAIS 3/4" X 1/8"</t>
        </is>
      </c>
      <c r="C8360" s="330" t="inlineStr">
        <is>
          <t>Kg</t>
        </is>
      </c>
      <c r="D8360" s="330" t="n">
        <v>42.91</v>
      </c>
      <c r="E8360" s="330" t="n">
        <v>44.18</v>
      </c>
      <c r="F8360" s="330" t="inlineStr">
        <is>
          <t>AS</t>
        </is>
      </c>
    </row>
    <row r="8361" ht="30" customHeight="1" s="496">
      <c r="A8361" s="330" t="inlineStr">
        <is>
          <t>99557.5.9.SEMINF</t>
        </is>
      </c>
      <c r="B8361" s="331" t="inlineStr">
        <is>
          <t>FORNECIMENTO, MONTAGEM E INSTALAÇÃO DE PERFIL U ENRIJECIDO DE AÇO GALVANIZADO, DOBRADO, 150X 60 X 20 E  = 3,75 MM</t>
        </is>
      </c>
      <c r="C8361" s="330" t="inlineStr">
        <is>
          <t>Kg</t>
        </is>
      </c>
      <c r="D8361" s="330" t="n">
        <v>24.34</v>
      </c>
      <c r="E8361" s="330" t="n">
        <v>24.65</v>
      </c>
      <c r="F8361" s="330" t="inlineStr">
        <is>
          <t>AS</t>
        </is>
      </c>
    </row>
    <row r="8362" ht="15" customHeight="1" s="496">
      <c r="A8362" s="330" t="inlineStr">
        <is>
          <t>99596.16.9.SEMINF</t>
        </is>
      </c>
      <c r="B8362" s="331" t="inlineStr">
        <is>
          <t>ATERRAMENTO COMPOSTO DE 6 HASTES DE COBRE D= 5/8" X 2,40M</t>
        </is>
      </c>
      <c r="C8362" s="330" t="inlineStr">
        <is>
          <t>UN</t>
        </is>
      </c>
      <c r="D8362" s="330" t="n">
        <v>1009.02</v>
      </c>
      <c r="E8362" s="330" t="n">
        <v>1020.66</v>
      </c>
      <c r="F8362" s="330" t="inlineStr">
        <is>
          <t>AS</t>
        </is>
      </c>
    </row>
    <row r="8363" ht="30" customHeight="1" s="496">
      <c r="A8363" s="330" t="inlineStr">
        <is>
          <t>99614.16.9.SEMINF</t>
        </is>
      </c>
      <c r="B8363" s="331" t="inlineStr">
        <is>
          <t>FORNECIMENTO E INSTALAÇÃO DE BUCHA E ARRUELA ALUMINIIO FUNDIDO P ELETRODUTO 100 MM, 4"</t>
        </is>
      </c>
      <c r="C8363" s="330" t="inlineStr">
        <is>
          <t>UN</t>
        </is>
      </c>
      <c r="D8363" s="330" t="n">
        <v>27.63</v>
      </c>
      <c r="E8363" s="330" t="n">
        <v>27.92</v>
      </c>
      <c r="F8363" s="330" t="inlineStr"/>
    </row>
    <row r="8364" ht="15" customHeight="1" s="496">
      <c r="A8364" s="330" t="inlineStr">
        <is>
          <t>99623.16.9.SEMINF</t>
        </is>
      </c>
      <c r="B8364" s="331" t="inlineStr">
        <is>
          <t>FORNECIMENTO E INSTALAÇÃO DE PARAFUSO FRANCÊS DE 16 X 150 MM</t>
        </is>
      </c>
      <c r="C8364" s="330" t="inlineStr">
        <is>
          <t>UN</t>
        </is>
      </c>
      <c r="D8364" s="330" t="n">
        <v>17.61</v>
      </c>
      <c r="E8364" s="330" t="n">
        <v>17.9</v>
      </c>
      <c r="F8364" s="330" t="inlineStr"/>
    </row>
    <row r="8365" ht="45" customHeight="1" s="496">
      <c r="A8365" s="330" t="inlineStr">
        <is>
          <t>99625.16.9.SEMINF</t>
        </is>
      </c>
      <c r="B8365" s="331" t="inlineStr">
        <is>
          <t>FORNECIMENTO E INSTALAÇÃO DE PARAFUSO M 16 EM AÇO GALVANIZADO, COMPRIMENTO = 350 MM, DIAMETRO = 16 MM, ROSCA MAQUINA, CABEÇA QUADRADA</t>
        </is>
      </c>
      <c r="C8365" s="330" t="inlineStr">
        <is>
          <t>UN</t>
        </is>
      </c>
      <c r="D8365" s="330" t="n">
        <v>26.96</v>
      </c>
      <c r="E8365" s="330" t="n">
        <v>27.26</v>
      </c>
      <c r="F8365" s="330" t="inlineStr"/>
    </row>
    <row r="8366" ht="30" customHeight="1" s="496">
      <c r="A8366" s="330" t="inlineStr">
        <is>
          <t>99629.15.9.SEMINF</t>
        </is>
      </c>
      <c r="B8366" s="331" t="inlineStr">
        <is>
          <t>PLACA INDICATIVA PARA DIREÇÃO DA ROTA DE SAÍDA, FOTOLUMINESCENTE, RETANGULAR, 20 X 7 CM</t>
        </is>
      </c>
      <c r="C8366" s="330" t="inlineStr">
        <is>
          <t>UN</t>
        </is>
      </c>
      <c r="D8366" s="330" t="n">
        <v>307.04</v>
      </c>
      <c r="E8366" s="330" t="n">
        <v>307.28</v>
      </c>
      <c r="F8366" s="330" t="inlineStr">
        <is>
          <t>AS</t>
        </is>
      </c>
    </row>
    <row r="8367" ht="45" customHeight="1" s="496">
      <c r="A8367" s="330" t="inlineStr">
        <is>
          <t>99632.16.9.SEMINF</t>
        </is>
      </c>
      <c r="B8367" s="331" t="inlineStr">
        <is>
          <t>POSTE CONCRETO SEÇÃO CIRCULAR COMPRIMENTO = 11M E CARGA NOMINAL 200KG INCLUSIVE ESCAVAÇÃO EXCLUSIVE TRANSPORTE - FORNECIMENTO E COLOCAÇÃO</t>
        </is>
      </c>
      <c r="C8367" s="330" t="inlineStr">
        <is>
          <t>UN</t>
        </is>
      </c>
      <c r="D8367" s="330" t="n">
        <v>2293.55</v>
      </c>
      <c r="E8367" s="330" t="n">
        <v>2308.52</v>
      </c>
      <c r="F8367" s="330" t="inlineStr">
        <is>
          <t>AS</t>
        </is>
      </c>
    </row>
    <row r="8368" ht="45" customHeight="1" s="496">
      <c r="A8368" s="330" t="inlineStr">
        <is>
          <t>99634.9.8.SEMINF</t>
        </is>
      </c>
      <c r="B8368" s="331" t="inlineStr">
        <is>
          <t>PORTA DE MADEIRA TIPO COLMEIA PARA PINTURA, SEMI-OCA (LEVE OU MÉDIA), 80X210CM,ESPESSURA DE 3,5CM, INCLUSO DOBRADIÇAS - FORNECIMENTO E INSTALAÇÃO. AF_08/2015</t>
        </is>
      </c>
      <c r="C8368" s="330" t="inlineStr">
        <is>
          <t>UN</t>
        </is>
      </c>
      <c r="D8368" s="330" t="n">
        <v>756.61</v>
      </c>
      <c r="E8368" s="330" t="n">
        <v>759.9</v>
      </c>
      <c r="F8368" s="330" t="inlineStr">
        <is>
          <t>AS</t>
        </is>
      </c>
    </row>
    <row r="8369" ht="45" customHeight="1" s="496">
      <c r="A8369" s="330" t="inlineStr">
        <is>
          <t>99635.9.8.SEMINF</t>
        </is>
      </c>
      <c r="B8369" s="331" t="inlineStr">
        <is>
          <t>PORTA DE MADEIRA TIPO COLMEIA PARA PINTURA, SEMI-OCA ( LEVE OU MÉDIA), 60X210CM, ESPESSURA DE 3,5CM, INCLUSO DOBRADIÇAS - FORNECIMENTO E INSTALAÇÃO. AF_ 08/2015</t>
        </is>
      </c>
      <c r="C8369" s="330" t="inlineStr">
        <is>
          <t>UN</t>
        </is>
      </c>
      <c r="D8369" s="330" t="n">
        <v>745.4</v>
      </c>
      <c r="E8369" s="330" t="n">
        <v>748.13</v>
      </c>
      <c r="F8369" s="330" t="inlineStr">
        <is>
          <t>AS</t>
        </is>
      </c>
    </row>
    <row r="8370" ht="30" customHeight="1" s="496">
      <c r="A8370" s="330" t="inlineStr">
        <is>
          <t>99638.15.9.SEMINF</t>
        </is>
      </c>
      <c r="B8370" s="331" t="inlineStr">
        <is>
          <t>FORNECIMENTO E INSTALAÇÃO DE ABRAÇADEIRA METÁLICA, TIPO D, 50MM (2")</t>
        </is>
      </c>
      <c r="C8370" s="330" t="inlineStr">
        <is>
          <t>UN</t>
        </is>
      </c>
      <c r="D8370" s="330" t="n">
        <v>11.9</v>
      </c>
      <c r="E8370" s="330" t="n">
        <v>12.18</v>
      </c>
      <c r="F8370" s="330" t="inlineStr"/>
    </row>
    <row r="8371" ht="30" customHeight="1" s="496">
      <c r="A8371" s="330" t="inlineStr">
        <is>
          <t>99650.15.9.SEMINF</t>
        </is>
      </c>
      <c r="B8371" s="331" t="inlineStr">
        <is>
          <t>FORNECIMENTO E INSTALAÇÃO DE FITA ANTICORROSIVA DE PVC PRETA L = 50MM</t>
        </is>
      </c>
      <c r="C8371" s="330" t="inlineStr">
        <is>
          <t>M</t>
        </is>
      </c>
      <c r="D8371" s="330" t="n">
        <v>5.68</v>
      </c>
      <c r="E8371" s="330" t="n">
        <v>5.8</v>
      </c>
      <c r="F8371" s="330" t="inlineStr"/>
    </row>
    <row r="8372" ht="15" customHeight="1" s="496">
      <c r="A8372" s="330" t="inlineStr">
        <is>
          <t>99662.16.9.SEMINF</t>
        </is>
      </c>
      <c r="B8372" s="331" t="inlineStr">
        <is>
          <t>CONECTOR DE ALUMINIO PARA CABO DE DIÂMETRO DE 31 1 34MM</t>
        </is>
      </c>
      <c r="C8372" s="330" t="inlineStr">
        <is>
          <t>UN</t>
        </is>
      </c>
      <c r="D8372" s="330" t="n">
        <v>46.83</v>
      </c>
      <c r="E8372" s="330" t="n">
        <v>47.33</v>
      </c>
      <c r="F8372" s="330" t="inlineStr"/>
    </row>
    <row r="8373" ht="30" customHeight="1" s="496">
      <c r="A8373" s="330" t="inlineStr">
        <is>
          <t>99663.16.9.SEMINF</t>
        </is>
      </c>
      <c r="B8373" s="331" t="inlineStr">
        <is>
          <t>DISJUNTOR BIPOLAR DR 40 A - DISPOSITIVO RESIDUAL DIFERENCIAL , TIPO AC, 30 MA.</t>
        </is>
      </c>
      <c r="C8373" s="330" t="inlineStr">
        <is>
          <t>UN</t>
        </is>
      </c>
      <c r="D8373" s="330" t="n">
        <v>157.74</v>
      </c>
      <c r="E8373" s="330" t="n">
        <v>160.07</v>
      </c>
      <c r="F8373" s="330" t="inlineStr"/>
    </row>
    <row r="8374" ht="30" customHeight="1" s="496">
      <c r="A8374" s="330" t="inlineStr">
        <is>
          <t>99664.16.9.SEMINF</t>
        </is>
      </c>
      <c r="B8374" s="331" t="inlineStr">
        <is>
          <t>DISJUNTOR BIPOLAR DR 25 A - DISPOSITIVO RESIDUAL DIFERENCIAL, TIPO AC, 30MA</t>
        </is>
      </c>
      <c r="C8374" s="330" t="inlineStr">
        <is>
          <t>UN</t>
        </is>
      </c>
      <c r="D8374" s="330" t="n">
        <v>155.71</v>
      </c>
      <c r="E8374" s="330" t="n">
        <v>158.04</v>
      </c>
      <c r="F8374" s="330" t="inlineStr"/>
    </row>
    <row r="8375" ht="30" customHeight="1" s="496">
      <c r="A8375" s="330" t="inlineStr">
        <is>
          <t>99668.16.9.SEMINF</t>
        </is>
      </c>
      <c r="B8375" s="331" t="inlineStr">
        <is>
          <t>DISJUNTOR BIPOLAR DR 100 A - DISPOSITIVO RESIDUAL DIFERENCIAL, TIPO AC, 30MA</t>
        </is>
      </c>
      <c r="C8375" s="330" t="inlineStr">
        <is>
          <t>UN</t>
        </is>
      </c>
      <c r="D8375" s="330" t="n">
        <v>268.3</v>
      </c>
      <c r="E8375" s="330" t="n">
        <v>270.63</v>
      </c>
      <c r="F8375" s="330" t="inlineStr"/>
    </row>
    <row r="8376" ht="30" customHeight="1" s="496">
      <c r="A8376" s="330" t="inlineStr">
        <is>
          <t>99680.8.9.SEMINF</t>
        </is>
      </c>
      <c r="B8376" s="331" t="inlineStr">
        <is>
          <t>PORTA DE MADEIRA, REVESTIDA DE FORMICA, 120X210CM, 2 FOLHAS DE ABRIR, INCLUSO ADUELA, DOBRADIÇA, ALIZARES E FECHADURA</t>
        </is>
      </c>
      <c r="C8376" s="330" t="inlineStr">
        <is>
          <t>UN</t>
        </is>
      </c>
      <c r="D8376" s="330" t="n">
        <v>1237.93</v>
      </c>
      <c r="E8376" s="330" t="n">
        <v>1252.45</v>
      </c>
      <c r="F8376" s="330" t="inlineStr">
        <is>
          <t>AS</t>
        </is>
      </c>
    </row>
    <row r="8377" ht="75" customHeight="1" s="496">
      <c r="A8377" s="330" t="inlineStr">
        <is>
          <t>99681.5.9.SEMINF</t>
        </is>
      </c>
      <c r="B8377" s="331" t="inlineStr">
        <is>
          <t>ESTRUTURA METÁLICA EM TESOURA OU TRELIÇAS , VÃO LIVRE DE 13M, FORNECIMENTO E MONTAGEM, NÃO SENDO CONSIDERADOS OS FECHAMENTOS METALICOS, AS COLUNAS, OS SERVIÇOS GERAIS EM ALVENARIA E CONCRETO, AS TELHAS DE COBERTURA E A PINTURA DE ACABAMENTO</t>
        </is>
      </c>
      <c r="C8377" s="330" t="inlineStr">
        <is>
          <t>M2</t>
        </is>
      </c>
      <c r="D8377" s="330" t="n">
        <v>139.18</v>
      </c>
      <c r="E8377" s="330" t="n">
        <v>141.23</v>
      </c>
      <c r="F8377" s="330" t="inlineStr">
        <is>
          <t>AS</t>
        </is>
      </c>
    </row>
    <row r="8378" ht="15" customHeight="1" s="496">
      <c r="A8378" s="330" t="inlineStr">
        <is>
          <t>99715.3.9.SEMINF</t>
        </is>
      </c>
      <c r="B8378" s="331" t="inlineStr">
        <is>
          <t>DEMOLIÇÃO DE MEIO-FIO GRANITICO OU PRÉ-MOLDADO</t>
        </is>
      </c>
      <c r="C8378" s="330" t="inlineStr">
        <is>
          <t>M</t>
        </is>
      </c>
      <c r="D8378" s="330" t="n">
        <v>14.49</v>
      </c>
      <c r="E8378" s="330" t="n">
        <v>15.18</v>
      </c>
      <c r="F8378" s="330" t="inlineStr"/>
    </row>
    <row r="8379" ht="15" customHeight="1" s="496">
      <c r="A8379" s="330" t="inlineStr">
        <is>
          <t>99716.1.9.SEMINF</t>
        </is>
      </c>
      <c r="B8379" s="331" t="inlineStr">
        <is>
          <t>EXPURGO DE JAZIDA  (MATERIAL VEGETAL, OU INSERVÍVEL, EXCETO LAMA)</t>
        </is>
      </c>
      <c r="C8379" s="330" t="inlineStr">
        <is>
          <t>M3</t>
        </is>
      </c>
      <c r="D8379" s="330" t="n">
        <v>3.28</v>
      </c>
      <c r="E8379" s="330" t="n">
        <v>3.34</v>
      </c>
      <c r="F8379" s="330" t="inlineStr"/>
    </row>
    <row r="8380" ht="15" customHeight="1" s="496">
      <c r="A8380" s="330" t="inlineStr">
        <is>
          <t>99730.1.9.SEMINF</t>
        </is>
      </c>
      <c r="B8380" s="331" t="inlineStr">
        <is>
          <t>LIMPEZA FINAL DA OBRA</t>
        </is>
      </c>
      <c r="C8380" s="330" t="inlineStr">
        <is>
          <t>M2</t>
        </is>
      </c>
      <c r="D8380" s="330" t="n">
        <v>4.41</v>
      </c>
      <c r="E8380" s="330" t="n">
        <v>4.58</v>
      </c>
      <c r="F8380" s="330" t="inlineStr"/>
    </row>
    <row r="8381" ht="30" customHeight="1" s="496">
      <c r="A8381" s="330" t="inlineStr">
        <is>
          <t>99731.1.9.SEMINF</t>
        </is>
      </c>
      <c r="B8381" s="331" t="inlineStr">
        <is>
          <t>LOCAÇÃO DE CONTAINER 2,30 X 6,00 M, ALT. 2,50 M, PARA  ESCRITORIO, SEM DIVISORIAS INTERNAS E SEM SANITARIO</t>
        </is>
      </c>
      <c r="C8381" s="330" t="inlineStr">
        <is>
          <t>MES</t>
        </is>
      </c>
      <c r="D8381" s="330" t="n">
        <v>725.58</v>
      </c>
      <c r="E8381" s="330" t="n">
        <v>725.58</v>
      </c>
      <c r="F8381" s="330" t="inlineStr">
        <is>
          <t>AS</t>
        </is>
      </c>
    </row>
    <row r="8382" ht="30" customHeight="1" s="496">
      <c r="A8382" s="330" t="inlineStr">
        <is>
          <t>99740.16.9.SEMINF</t>
        </is>
      </c>
      <c r="B8382" s="331" t="inlineStr">
        <is>
          <t>LUMINÁRIA TIPO REFLETOR FOCADO SOBREPOSTO DE LED PARA FACHADA, 10W, 3000K - FORNECIMENTO E INSTALAÇÃO</t>
        </is>
      </c>
      <c r="C8382" s="330" t="inlineStr">
        <is>
          <t>UN</t>
        </is>
      </c>
      <c r="D8382" s="330" t="n">
        <v>46.7</v>
      </c>
      <c r="E8382" s="330" t="n">
        <v>48.38</v>
      </c>
      <c r="F8382" s="330" t="inlineStr"/>
    </row>
    <row r="8383" ht="30" customHeight="1" s="496">
      <c r="A8383" s="330" t="inlineStr">
        <is>
          <t>99741.16.9.SEMINF</t>
        </is>
      </c>
      <c r="B8383" s="331" t="inlineStr">
        <is>
          <t>LUMINÁRIA TIPO REFLETOR LINEAR SOBREPOSTO DE LED PARA FACHADA, 50W, 5500K - FONECIMENTO E INSTALAÇÃO</t>
        </is>
      </c>
      <c r="C8383" s="330" t="inlineStr">
        <is>
          <t>UN</t>
        </is>
      </c>
      <c r="D8383" s="330" t="n">
        <v>69.81</v>
      </c>
      <c r="E8383" s="330" t="n">
        <v>71.48999999999999</v>
      </c>
      <c r="F8383" s="330" t="inlineStr"/>
    </row>
    <row r="8384" ht="30" customHeight="1" s="496">
      <c r="A8384" s="330" t="inlineStr">
        <is>
          <t>99742.16.9.SEMINF</t>
        </is>
      </c>
      <c r="B8384" s="331" t="inlineStr">
        <is>
          <t>LUMINÁRIA TIPO REFLETOR LINEAR EMBUTIR TIPO LED PARA FACHADA, 30W, 3000K - FONECIMENTO E INSTALAÇÃO</t>
        </is>
      </c>
      <c r="C8384" s="330" t="inlineStr">
        <is>
          <t>UN</t>
        </is>
      </c>
      <c r="D8384" s="330" t="n">
        <v>95.05</v>
      </c>
      <c r="E8384" s="330" t="n">
        <v>98.40000000000001</v>
      </c>
      <c r="F8384" s="330" t="inlineStr"/>
    </row>
    <row r="8385" ht="15" customHeight="1" s="496">
      <c r="A8385" s="330" t="inlineStr">
        <is>
          <t>99751.3.9.SEMINF</t>
        </is>
      </c>
      <c r="B8385" s="331" t="inlineStr">
        <is>
          <t>TAMPA DE CONCRETO ARMADO E = 5 CM</t>
        </is>
      </c>
      <c r="C8385" s="330" t="inlineStr">
        <is>
          <t>M2</t>
        </is>
      </c>
      <c r="D8385" s="330" t="n">
        <v>116.84</v>
      </c>
      <c r="E8385" s="330" t="n">
        <v>118.41</v>
      </c>
      <c r="F8385" s="330" t="inlineStr"/>
    </row>
    <row r="8386" ht="30" customHeight="1" s="496">
      <c r="A8386" s="330" t="inlineStr">
        <is>
          <t>99772.16.9.SEMINF</t>
        </is>
      </c>
      <c r="B8386" s="331" t="inlineStr">
        <is>
          <t>FORNECIMENTO E INSTALAÇÃO DE CAIXA PARA TRANSFORMADOR DE CORRENTE ( TC )</t>
        </is>
      </c>
      <c r="C8386" s="330" t="inlineStr">
        <is>
          <t>UN</t>
        </is>
      </c>
      <c r="D8386" s="330" t="n">
        <v>888.3</v>
      </c>
      <c r="E8386" s="330" t="n">
        <v>895.78</v>
      </c>
      <c r="F8386" s="330" t="inlineStr">
        <is>
          <t>AS</t>
        </is>
      </c>
    </row>
    <row r="8387" ht="15" customHeight="1" s="496">
      <c r="A8387" s="330" t="inlineStr">
        <is>
          <t>99780.1.9.SEMINF</t>
        </is>
      </c>
      <c r="B8387" s="331" t="inlineStr">
        <is>
          <t>ESCAVACAO E CARGA MATERIAL DE JAZIDA</t>
        </is>
      </c>
      <c r="C8387" s="330" t="inlineStr">
        <is>
          <t>M3</t>
        </is>
      </c>
      <c r="D8387" s="330" t="n">
        <v>3.51</v>
      </c>
      <c r="E8387" s="330" t="n">
        <v>3.54</v>
      </c>
      <c r="F8387" s="330" t="inlineStr"/>
    </row>
    <row r="8388" ht="30" customHeight="1" s="496">
      <c r="A8388" s="330" t="inlineStr">
        <is>
          <t>99840.8.9.SEMINF</t>
        </is>
      </c>
      <c r="B8388" s="331" t="inlineStr">
        <is>
          <t>PORTA EM ALUMINIO COM DUAS FOLHAS DE ABRIR TIPO VENEZIANA COM GUARNIÇÃO, FIXAÇÃO COM PARAFUSOS - FORNECIMENTO E INSTALAÇÃO .</t>
        </is>
      </c>
      <c r="C8388" s="330" t="inlineStr">
        <is>
          <t>M2</t>
        </is>
      </c>
      <c r="D8388" s="330" t="n">
        <v>1392.53</v>
      </c>
      <c r="E8388" s="330" t="n">
        <v>1394.23</v>
      </c>
      <c r="F8388" s="330" t="inlineStr">
        <is>
          <t>AS</t>
        </is>
      </c>
    </row>
    <row r="8389" ht="30" customHeight="1" s="496">
      <c r="A8389" s="330" t="inlineStr">
        <is>
          <t>99844.6.9.SEMINF</t>
        </is>
      </c>
      <c r="B8389" s="331" t="inlineStr">
        <is>
          <t>REMOÇÃO DE TUBOS DE CONCRETO EM VALAS E BUEIROS - DIAMETRO 1200 a 1500MM</t>
        </is>
      </c>
      <c r="C8389" s="330" t="inlineStr">
        <is>
          <t>M</t>
        </is>
      </c>
      <c r="D8389" s="330" t="n">
        <v>14.44</v>
      </c>
      <c r="E8389" s="330" t="n">
        <v>14.82</v>
      </c>
      <c r="F8389" s="330" t="inlineStr"/>
    </row>
    <row r="8390" ht="30" customHeight="1" s="496">
      <c r="A8390" s="330" t="inlineStr">
        <is>
          <t>99845.6.9.SEMINF</t>
        </is>
      </c>
      <c r="B8390" s="331" t="inlineStr">
        <is>
          <t>REMOÇÃO DE TUBOS DE CONCRETO EM VALAS E BUEIROS - DIAMETRO 600 a 1000MM</t>
        </is>
      </c>
      <c r="C8390" s="330" t="inlineStr">
        <is>
          <t>M</t>
        </is>
      </c>
      <c r="D8390" s="330" t="n">
        <v>12.42</v>
      </c>
      <c r="E8390" s="330" t="n">
        <v>12.7</v>
      </c>
      <c r="F8390" s="330" t="inlineStr"/>
    </row>
    <row r="8391" ht="30" customHeight="1" s="496">
      <c r="A8391" s="330" t="inlineStr">
        <is>
          <t>99848.6.9.SEMINF</t>
        </is>
      </c>
      <c r="B8391" s="331" t="inlineStr">
        <is>
          <t>CORPO BDCC 1,50 X 1,50 M - MOLDADO NO LOCAL - ALTURA DO ATERRO 0,00 A 1,00 - AREIA E BRITA COMERCIAIS</t>
        </is>
      </c>
      <c r="C8391" s="330" t="inlineStr">
        <is>
          <t>M</t>
        </is>
      </c>
      <c r="D8391" s="330" t="n">
        <v>5873.82</v>
      </c>
      <c r="E8391" s="330" t="n">
        <v>6016.26</v>
      </c>
      <c r="F8391" s="330" t="inlineStr">
        <is>
          <t>AS</t>
        </is>
      </c>
    </row>
    <row r="8392" ht="30" customHeight="1" s="496">
      <c r="A8392" s="330" t="inlineStr">
        <is>
          <t>99849.6.9.SEMINF</t>
        </is>
      </c>
      <c r="B8392" s="331" t="inlineStr">
        <is>
          <t>CORPO BDCC 2,50 X 2,50 M - MOLDADO NO LOCAL - ALTURA DO ATERRO 0,00 A 1,00 - AREIA E BRITA COMERCIAIS</t>
        </is>
      </c>
      <c r="C8392" s="330" t="inlineStr">
        <is>
          <t>M</t>
        </is>
      </c>
      <c r="D8392" s="330" t="n">
        <v>10197.37</v>
      </c>
      <c r="E8392" s="330" t="n">
        <v>10436.04</v>
      </c>
      <c r="F8392" s="330" t="inlineStr">
        <is>
          <t>AS</t>
        </is>
      </c>
    </row>
    <row r="8393" ht="15" customHeight="1" s="496">
      <c r="A8393" s="330" t="inlineStr">
        <is>
          <t>99869.1.9.SEMINF</t>
        </is>
      </c>
      <c r="B8393" s="331" t="inlineStr">
        <is>
          <t>EXECUCAO DE DRENO COM MANTA GEOTEXTIL  200 G/M2</t>
        </is>
      </c>
      <c r="C8393" s="330" t="inlineStr">
        <is>
          <t>M2</t>
        </is>
      </c>
      <c r="D8393" s="330" t="n">
        <v>11.52</v>
      </c>
      <c r="E8393" s="330" t="n">
        <v>11.55</v>
      </c>
      <c r="F8393" s="330" t="inlineStr">
        <is>
          <t>AS</t>
        </is>
      </c>
    </row>
    <row r="8394" ht="15" customHeight="1" s="496">
      <c r="A8394" s="330" t="inlineStr">
        <is>
          <t>99871.6.9.SEMINF</t>
        </is>
      </c>
      <c r="B8394" s="331" t="inlineStr">
        <is>
          <t>FORRO EM MADEIRA CUMARU INCLUSIVE ESTRUTURA DE FIXAÇÃO</t>
        </is>
      </c>
      <c r="C8394" s="330" t="inlineStr">
        <is>
          <t>M2</t>
        </is>
      </c>
      <c r="D8394" s="330" t="n">
        <v>272.8</v>
      </c>
      <c r="E8394" s="330" t="n">
        <v>276.98</v>
      </c>
      <c r="F8394" s="330" t="inlineStr">
        <is>
          <t>AS</t>
        </is>
      </c>
    </row>
    <row r="8395" ht="45" customHeight="1" s="496">
      <c r="A8395" s="330" t="inlineStr">
        <is>
          <t>99872.9.9.SEMINF</t>
        </is>
      </c>
      <c r="B8395" s="331" t="inlineStr">
        <is>
          <t>REVESTIMENTO CERÂMICO PARA PAREDES INTERNAS COM PLACAS TIPO ESMALTADA EXTRA DE DIMENSÕES 05 X 10 CM APLICADAS EM AMBIENTES DE ÁREA MAIOR QUE 5M2 A MEIA ALTURA DAS PAREDES</t>
        </is>
      </c>
      <c r="C8395" s="330" t="inlineStr">
        <is>
          <t>M2</t>
        </is>
      </c>
      <c r="D8395" s="330" t="n">
        <v>67.69</v>
      </c>
      <c r="E8395" s="330" t="n">
        <v>69.01000000000001</v>
      </c>
      <c r="F8395" s="330" t="inlineStr"/>
    </row>
    <row r="8396" ht="15" customHeight="1" s="496">
      <c r="A8396" s="330" t="inlineStr">
        <is>
          <t>99895.6.9.SEMINF</t>
        </is>
      </c>
      <c r="B8396" s="331" t="inlineStr">
        <is>
          <t>BOCA BDCC 1,50 X 1,50 m -ESCONSIDADE 0º - AREIA E BRITA COMERCIAIS</t>
        </is>
      </c>
      <c r="C8396" s="330" t="inlineStr">
        <is>
          <t>UN</t>
        </is>
      </c>
      <c r="D8396" s="330" t="n">
        <v>19029.42</v>
      </c>
      <c r="E8396" s="330" t="n">
        <v>19432.03</v>
      </c>
      <c r="F8396" s="330" t="inlineStr"/>
    </row>
    <row r="8397" ht="15" customHeight="1" s="496">
      <c r="A8397" s="330" t="inlineStr">
        <is>
          <t>99896.6.9.SEMINF</t>
        </is>
      </c>
      <c r="B8397" s="331" t="inlineStr">
        <is>
          <t>BOCA BDCC 2,50 X 2,50 m -ESCONSIDADE 0º - AREIA E BRITA COMERCIAIS</t>
        </is>
      </c>
      <c r="C8397" s="330" t="inlineStr">
        <is>
          <t>UN</t>
        </is>
      </c>
      <c r="D8397" s="330" t="n">
        <v>42135.94</v>
      </c>
      <c r="E8397" s="330" t="n">
        <v>42989.76</v>
      </c>
      <c r="F8397" s="330" t="inlineStr"/>
    </row>
    <row r="8398" ht="15" customHeight="1" s="496">
      <c r="A8398" s="330" t="inlineStr">
        <is>
          <t>99964.1.9.SEMINF</t>
        </is>
      </c>
      <c r="B8398" s="331" t="inlineStr">
        <is>
          <t>GUARDA CORPO TUBULAR EM ALUMÍNIO QUADRADO 2"</t>
        </is>
      </c>
      <c r="C8398" s="330" t="inlineStr">
        <is>
          <t>M2</t>
        </is>
      </c>
      <c r="D8398" s="330" t="n">
        <v>469.17</v>
      </c>
      <c r="E8398" s="330" t="n">
        <v>489.62</v>
      </c>
      <c r="F8398" s="330" t="inlineStr">
        <is>
          <t>AS</t>
        </is>
      </c>
    </row>
    <row r="8399" ht="45" customHeight="1" s="496">
      <c r="A8399" s="330" t="inlineStr">
        <is>
          <t>99972.3.9.SEMINF</t>
        </is>
      </c>
      <c r="B8399" s="331" t="inlineStr">
        <is>
          <t>BOCA DE LOBO TRIPLA EM ALVENARIA TIJOLO MACICO, REVESTIDA C/ ARGAMASSA DE CIMENTO E AREIA 1:3, SOBRE LASTRO DE CONCRETO 10CM E TAMPA DE CONCRETO ARMADO</t>
        </is>
      </c>
      <c r="C8399" s="330" t="inlineStr">
        <is>
          <t>UN</t>
        </is>
      </c>
      <c r="D8399" s="330" t="n">
        <v>3907.89</v>
      </c>
      <c r="E8399" s="330" t="n">
        <v>4025.13</v>
      </c>
      <c r="F8399" s="330" t="inlineStr"/>
    </row>
    <row r="8400" ht="15" customHeight="1" s="496">
      <c r="A8400" s="330" t="inlineStr">
        <is>
          <t>99973.5.9.SEMINF</t>
        </is>
      </c>
      <c r="B8400" s="331" t="inlineStr">
        <is>
          <t>GRADE TUBULAR EM AÇO GALVANIZADO DE D= 25MM</t>
        </is>
      </c>
      <c r="C8400" s="330" t="inlineStr">
        <is>
          <t>M2</t>
        </is>
      </c>
      <c r="D8400" s="330" t="n">
        <v>208.45</v>
      </c>
      <c r="E8400" s="330" t="n">
        <v>213.44</v>
      </c>
      <c r="F8400" s="330" t="inlineStr">
        <is>
          <t>AS</t>
        </is>
      </c>
    </row>
    <row r="8401" ht="30" customHeight="1" s="496">
      <c r="A8401" s="330" t="inlineStr">
        <is>
          <t>100013.3.9.SEMINF</t>
        </is>
      </c>
      <c r="B8401" s="331" t="inlineStr">
        <is>
          <t>LAJE PRÉ - FABRICADA STELL DECK COM CHAPA METÁLICA(0,95 MM), COM CAPA DE CONCRETO FCK = 50 MPA</t>
        </is>
      </c>
      <c r="C8401" s="330" t="inlineStr">
        <is>
          <t>m²</t>
        </is>
      </c>
      <c r="D8401" s="330" t="n">
        <v>243.95</v>
      </c>
      <c r="E8401" s="330" t="n">
        <v>246.43</v>
      </c>
      <c r="F8401" s="330" t="inlineStr">
        <is>
          <t>AS</t>
        </is>
      </c>
    </row>
    <row r="8402" ht="30" customHeight="1" s="496">
      <c r="A8402" s="330" t="inlineStr">
        <is>
          <t>100016.16.9.SEMINF</t>
        </is>
      </c>
      <c r="B8402" s="331" t="inlineStr">
        <is>
          <t>TERMINAL OU CONECTOR DE PRESSÃO  - PARA CABO DE 35MM2 - FORNECIMENTO E INSTALAÇÃO</t>
        </is>
      </c>
      <c r="C8402" s="330" t="inlineStr">
        <is>
          <t>UN</t>
        </is>
      </c>
      <c r="D8402" s="330" t="n">
        <v>27</v>
      </c>
      <c r="E8402" s="330" t="n">
        <v>28.17</v>
      </c>
      <c r="F8402" s="330" t="inlineStr"/>
    </row>
    <row r="8403" ht="30" customHeight="1" s="496">
      <c r="A8403" s="330" t="inlineStr">
        <is>
          <t>100017.16.9.SEMINF</t>
        </is>
      </c>
      <c r="B8403" s="331" t="inlineStr">
        <is>
          <t>TERMINAL OU CONECTOR DE PRESSÃO  - PARA CABO DE 95MM2 - FORNECIMENTO E INSTALAÇÃO</t>
        </is>
      </c>
      <c r="C8403" s="330" t="inlineStr">
        <is>
          <t>UN</t>
        </is>
      </c>
      <c r="D8403" s="330" t="n">
        <v>42.86</v>
      </c>
      <c r="E8403" s="330" t="n">
        <v>44.41</v>
      </c>
      <c r="F8403" s="330" t="inlineStr"/>
    </row>
    <row r="8404" ht="30" customHeight="1" s="496">
      <c r="A8404" s="330" t="inlineStr">
        <is>
          <t>100018.16.9.SEMINF</t>
        </is>
      </c>
      <c r="B8404" s="331" t="inlineStr">
        <is>
          <t>TERMINAL OU CONECTOR DE PRESSÃO  - PARA CABO DE 120MM2 - FORNECIMENTO E INSTALAÇÃO</t>
        </is>
      </c>
      <c r="C8404" s="330" t="inlineStr">
        <is>
          <t>UN</t>
        </is>
      </c>
      <c r="D8404" s="330" t="n">
        <v>57.01</v>
      </c>
      <c r="E8404" s="330" t="n">
        <v>58.95</v>
      </c>
      <c r="F8404" s="330" t="inlineStr"/>
    </row>
    <row r="8405" ht="15" customHeight="1" s="496">
      <c r="A8405" s="330" t="inlineStr">
        <is>
          <t>100081.8.9.SEMINF</t>
        </is>
      </c>
      <c r="B8405" s="331" t="inlineStr">
        <is>
          <t>PORTA DE MADEIRA DE CORRER, DUAS FOLHAS 1,80M X 2,10M</t>
        </is>
      </c>
      <c r="C8405" s="330" t="inlineStr">
        <is>
          <t>UN</t>
        </is>
      </c>
      <c r="D8405" s="330" t="n">
        <v>1787.38</v>
      </c>
      <c r="E8405" s="330" t="n">
        <v>1814.74</v>
      </c>
      <c r="F8405" s="330" t="inlineStr"/>
    </row>
    <row r="8406" ht="15" customHeight="1" s="496">
      <c r="A8406" s="330" t="inlineStr">
        <is>
          <t>100084.5.9.SEMINF</t>
        </is>
      </c>
      <c r="B8406" s="331" t="inlineStr">
        <is>
          <t>CHUVEIRO CROMADO - 4 TEMPERATURAS (110/220 V)</t>
        </is>
      </c>
      <c r="C8406" s="330" t="inlineStr">
        <is>
          <t>UN</t>
        </is>
      </c>
      <c r="D8406" s="330" t="n">
        <v>327.29</v>
      </c>
      <c r="E8406" s="330" t="n">
        <v>328.75</v>
      </c>
      <c r="F8406" s="330" t="inlineStr"/>
    </row>
    <row r="8407" ht="15" customHeight="1" s="496">
      <c r="A8407" s="330" t="inlineStr">
        <is>
          <t>100085.5.9.SEMINF</t>
        </is>
      </c>
      <c r="B8407" s="331" t="inlineStr">
        <is>
          <t>BANCADA EM AÇO INOXIDÁVEL, LARGURA DE 60CM</t>
        </is>
      </c>
      <c r="C8407" s="330" t="inlineStr">
        <is>
          <t>M</t>
        </is>
      </c>
      <c r="D8407" s="330" t="n">
        <v>1368.76</v>
      </c>
      <c r="E8407" s="330" t="n">
        <v>1382.74</v>
      </c>
      <c r="F8407" s="330" t="inlineStr"/>
    </row>
    <row r="8408" ht="15" customHeight="1" s="496">
      <c r="A8408" s="330" t="inlineStr">
        <is>
          <t>100086.5.9.SEMINF</t>
        </is>
      </c>
      <c r="B8408" s="331" t="inlineStr">
        <is>
          <t>TANQUE DE AÇO INOXIDÁVEL DE 50X40X22 CM</t>
        </is>
      </c>
      <c r="C8408" s="330" t="inlineStr">
        <is>
          <t>UN</t>
        </is>
      </c>
      <c r="D8408" s="330" t="n">
        <v>938.5700000000001</v>
      </c>
      <c r="E8408" s="330" t="n">
        <v>947.99</v>
      </c>
      <c r="F8408" s="330" t="inlineStr">
        <is>
          <t>AS</t>
        </is>
      </c>
    </row>
    <row r="8409" ht="30" customHeight="1" s="496">
      <c r="A8409" s="330" t="inlineStr">
        <is>
          <t>100088.1.9.SEMINF</t>
        </is>
      </c>
      <c r="B8409" s="331" t="inlineStr">
        <is>
          <t>LOCACAO DE CONTAINER 2,30 X 4,30 M, ALT. 2,50 M, PARA SANITARIO, COM 3 BACIAS, 4 CHUVEIROS, 1 LAVATORIO E 1 MICTORIO</t>
        </is>
      </c>
      <c r="C8409" s="330" t="inlineStr">
        <is>
          <t>MES</t>
        </is>
      </c>
      <c r="D8409" s="330" t="n">
        <v>1054.51</v>
      </c>
      <c r="E8409" s="330" t="n">
        <v>1054.51</v>
      </c>
      <c r="F8409" s="330" t="inlineStr">
        <is>
          <t>AS</t>
        </is>
      </c>
    </row>
    <row r="8410" ht="15" customHeight="1" s="496">
      <c r="A8410" s="330" t="inlineStr">
        <is>
          <t>100090.8.9.SEMINF</t>
        </is>
      </c>
      <c r="B8410" s="331" t="inlineStr">
        <is>
          <t>PORTA DE MADEIRA DE CORRER 0,90M X 2,10M</t>
        </is>
      </c>
      <c r="C8410" s="330" t="inlineStr">
        <is>
          <t>UN</t>
        </is>
      </c>
      <c r="D8410" s="330" t="n">
        <v>893.25</v>
      </c>
      <c r="E8410" s="330" t="n">
        <v>906.9299999999999</v>
      </c>
      <c r="F8410" s="330" t="inlineStr"/>
    </row>
    <row r="8411" ht="45" customHeight="1" s="496">
      <c r="A8411" s="330" t="inlineStr">
        <is>
          <t>100091.3.9.SEMINF</t>
        </is>
      </c>
      <c r="B8411" s="331" t="inlineStr">
        <is>
          <t>POÇO DE VISITA PARA DRENAGEM PLUVIAL, EM CONCRETO ESTRUTURAL, DIMENSÕES INTERNAS DE 100X100X70 (LARGXCOMPXALT), PARA REDE DE 300MM, EXCLUSOS TAMPÃO E CHAMINÉ</t>
        </is>
      </c>
      <c r="C8411" s="330" t="inlineStr">
        <is>
          <t>UN</t>
        </is>
      </c>
      <c r="D8411" s="330" t="n">
        <v>1747.7</v>
      </c>
      <c r="E8411" s="330" t="n">
        <v>1779.17</v>
      </c>
      <c r="F8411" s="330" t="inlineStr"/>
    </row>
    <row r="8412" ht="30" customHeight="1" s="496">
      <c r="A8412" s="330" t="inlineStr">
        <is>
          <t>100100.1.9.SEMINF</t>
        </is>
      </c>
      <c r="B8412" s="331" t="inlineStr">
        <is>
          <t>LOCAÇÃO E NIVELAMENTO DE EMISSARIO / REDE COLETORA  COM AUXILIO DE EQUIPAMENTO TOPOGRAFICO.</t>
        </is>
      </c>
      <c r="C8412" s="330" t="inlineStr">
        <is>
          <t>M</t>
        </is>
      </c>
      <c r="D8412" s="330" t="n">
        <v>3.4</v>
      </c>
      <c r="E8412" s="330" t="n">
        <v>3.59</v>
      </c>
      <c r="F8412" s="330" t="inlineStr">
        <is>
          <t>AS</t>
        </is>
      </c>
    </row>
    <row r="8413" ht="30" customHeight="1" s="496">
      <c r="A8413" s="330" t="inlineStr">
        <is>
          <t>100104.1.9.SEMINF</t>
        </is>
      </c>
      <c r="B8413" s="331" t="inlineStr">
        <is>
          <t>LOCACAO DE CONTAINER 2,30 X 4,30 M, ALT. 2,50 M, P/ SANITARIO, C/ 5 BACIAS, 1 LAVATORIO E 4 MICTORIOS</t>
        </is>
      </c>
      <c r="C8413" s="330" t="inlineStr">
        <is>
          <t>MES</t>
        </is>
      </c>
      <c r="D8413" s="330" t="n">
        <v>1160.93</v>
      </c>
      <c r="E8413" s="330" t="n">
        <v>1160.93</v>
      </c>
      <c r="F8413" s="330" t="inlineStr">
        <is>
          <t>AS</t>
        </is>
      </c>
    </row>
    <row r="8414" ht="15" customHeight="1" s="496">
      <c r="A8414" s="330" t="inlineStr">
        <is>
          <t>100111.8.9.SEMINF</t>
        </is>
      </c>
      <c r="B8414" s="331" t="inlineStr">
        <is>
          <t>BUCHA COM ARRUELA EM ALUMINIO PARA ELETRODUTO100MM, D=4</t>
        </is>
      </c>
      <c r="C8414" s="330" t="inlineStr">
        <is>
          <t>UN</t>
        </is>
      </c>
      <c r="D8414" s="330" t="n">
        <v>145.05</v>
      </c>
      <c r="E8414" s="330" t="n">
        <v>145.1</v>
      </c>
      <c r="F8414" s="330" t="inlineStr"/>
    </row>
    <row r="8415" ht="45" customHeight="1" s="496">
      <c r="A8415" s="330" t="inlineStr">
        <is>
          <t>100116.1.9.SEMINF</t>
        </is>
      </c>
      <c r="B8415" s="331" t="inlineStr">
        <is>
          <t>LIXEIRA DUPLA, COM CAPACIDADE VOLUMETRICA DE 60L*, FABRICADA EM TUBO DE ACO CARBONO, CESTOS EM CHAPA DE ACO E PINTURA NO PROCESSO ELETROSTATICO</t>
        </is>
      </c>
      <c r="C8415" s="330" t="inlineStr">
        <is>
          <t>UN</t>
        </is>
      </c>
      <c r="D8415" s="330" t="n">
        <v>1270.28</v>
      </c>
      <c r="E8415" s="330" t="n">
        <v>1271.57</v>
      </c>
      <c r="F8415" s="330" t="inlineStr">
        <is>
          <t>AS</t>
        </is>
      </c>
    </row>
    <row r="8416" ht="15" customHeight="1" s="496">
      <c r="A8416" s="330" t="inlineStr">
        <is>
          <t>100140.16.9.SEMINF</t>
        </is>
      </c>
      <c r="B8416" s="331" t="inlineStr">
        <is>
          <t>FORNECIMENTO E INSTALAÇÃO DE PORCA SEXTAVADA  DE 1/4</t>
        </is>
      </c>
      <c r="C8416" s="330" t="inlineStr">
        <is>
          <t>UN</t>
        </is>
      </c>
      <c r="D8416" s="330" t="n">
        <v>1.19</v>
      </c>
      <c r="E8416" s="330" t="n">
        <v>1.23</v>
      </c>
      <c r="F8416" s="330" t="inlineStr"/>
    </row>
    <row r="8417" ht="15" customHeight="1" s="496">
      <c r="A8417" s="330" t="inlineStr">
        <is>
          <t>100141.16.9.SEMINF</t>
        </is>
      </c>
      <c r="B8417" s="331" t="inlineStr">
        <is>
          <t>TIRANTE 1/4 X 1,0 M - FORNECIMENTO E INSTALAÇÃO</t>
        </is>
      </c>
      <c r="C8417" s="330" t="inlineStr">
        <is>
          <t>UN</t>
        </is>
      </c>
      <c r="D8417" s="330" t="n">
        <v>25.16</v>
      </c>
      <c r="E8417" s="330" t="n">
        <v>26.33</v>
      </c>
      <c r="F8417" s="330" t="inlineStr"/>
    </row>
    <row r="8418" ht="15" customHeight="1" s="496">
      <c r="A8418" s="330" t="inlineStr">
        <is>
          <t>100151.16.9.SEMINF</t>
        </is>
      </c>
      <c r="B8418" s="331" t="inlineStr">
        <is>
          <t>CABO DE COBRE ISOLADO NU 16MM2 - 15K</t>
        </is>
      </c>
      <c r="C8418" s="330" t="inlineStr">
        <is>
          <t>M</t>
        </is>
      </c>
      <c r="D8418" s="330" t="n">
        <v>26.13</v>
      </c>
      <c r="E8418" s="330" t="n">
        <v>26.5</v>
      </c>
      <c r="F8418" s="330" t="inlineStr"/>
    </row>
    <row r="8419" ht="15" customHeight="1" s="496">
      <c r="A8419" s="330" t="inlineStr">
        <is>
          <t>100155.16.9.SEMINF</t>
        </is>
      </c>
      <c r="B8419" s="331" t="inlineStr">
        <is>
          <t>PARAFUSO COM PORCA OLHAL 5/8" X 350MM</t>
        </is>
      </c>
      <c r="C8419" s="330" t="inlineStr">
        <is>
          <t>UN</t>
        </is>
      </c>
      <c r="D8419" s="330" t="n">
        <v>49.48</v>
      </c>
      <c r="E8419" s="330" t="n">
        <v>49.87</v>
      </c>
      <c r="F8419" s="330" t="inlineStr"/>
    </row>
    <row r="8420" ht="15" customHeight="1" s="496">
      <c r="A8420" s="330" t="inlineStr">
        <is>
          <t>100157.16.9.SEMINF</t>
        </is>
      </c>
      <c r="B8420" s="331" t="inlineStr">
        <is>
          <t>CABO DE ALUMINIO NU 2AWG - FORNECIMENTO E INSTALAÇÃO</t>
        </is>
      </c>
      <c r="C8420" s="330" t="inlineStr">
        <is>
          <t>Kg</t>
        </is>
      </c>
      <c r="D8420" s="330" t="n">
        <v>55.28</v>
      </c>
      <c r="E8420" s="330" t="n">
        <v>55.51</v>
      </c>
      <c r="F8420" s="330" t="inlineStr"/>
    </row>
    <row r="8421" ht="15" customHeight="1" s="496">
      <c r="A8421" s="330" t="inlineStr">
        <is>
          <t>100168.15.9.SEMINF</t>
        </is>
      </c>
      <c r="B8421" s="331" t="inlineStr">
        <is>
          <t>VÁLVULA ESFERA MGA MONOBLOCO 3/4 - FORNECIMENTO E INSTALAÇÃO</t>
        </is>
      </c>
      <c r="C8421" s="330" t="inlineStr">
        <is>
          <t>UN</t>
        </is>
      </c>
      <c r="D8421" s="330" t="n">
        <v>60.51</v>
      </c>
      <c r="E8421" s="330" t="n">
        <v>61.09</v>
      </c>
      <c r="F8421" s="330" t="inlineStr"/>
    </row>
    <row r="8422" ht="15" customHeight="1" s="496">
      <c r="A8422" s="330" t="inlineStr">
        <is>
          <t>100172.3.9.SEMINF</t>
        </is>
      </c>
      <c r="B8422" s="331" t="inlineStr">
        <is>
          <t>BANCADA DE CONCRETO E = 0,05 M</t>
        </is>
      </c>
      <c r="C8422" s="330" t="inlineStr">
        <is>
          <t>M2</t>
        </is>
      </c>
      <c r="D8422" s="330" t="n">
        <v>345.81</v>
      </c>
      <c r="E8422" s="330" t="n">
        <v>356.99</v>
      </c>
      <c r="F8422" s="330" t="inlineStr"/>
    </row>
    <row r="8423" ht="15" customHeight="1" s="496">
      <c r="A8423" s="330" t="inlineStr">
        <is>
          <t>100173.8.9.SEMINF</t>
        </is>
      </c>
      <c r="B8423" s="331" t="inlineStr">
        <is>
          <t>PLACA DE ACRÍLICO PARA SINALIZAÇÃO DE PORTAS - 25 X 8 CM</t>
        </is>
      </c>
      <c r="C8423" s="330" t="inlineStr">
        <is>
          <t>UN</t>
        </is>
      </c>
      <c r="D8423" s="330" t="n">
        <v>69.56</v>
      </c>
      <c r="E8423" s="330" t="n">
        <v>69.8</v>
      </c>
      <c r="F8423" s="330" t="inlineStr">
        <is>
          <t>AS</t>
        </is>
      </c>
    </row>
    <row r="8424" ht="30" customHeight="1" s="496">
      <c r="A8424" s="330" t="inlineStr">
        <is>
          <t>100176.16.9.SEMINF</t>
        </is>
      </c>
      <c r="B8424" s="331" t="inlineStr">
        <is>
          <t>CRUZETA,FERRO GALVANIZADO,ROSCAVEL,3/4 - FORNECIMENTO E INSTALAÇÃO</t>
        </is>
      </c>
      <c r="C8424" s="330" t="inlineStr">
        <is>
          <t>UN</t>
        </is>
      </c>
      <c r="D8424" s="330" t="n">
        <v>42.44</v>
      </c>
      <c r="E8424" s="330" t="n">
        <v>43.02</v>
      </c>
      <c r="F8424" s="330" t="inlineStr">
        <is>
          <t>AS</t>
        </is>
      </c>
    </row>
    <row r="8425" ht="15" customHeight="1" s="496">
      <c r="A8425" s="330" t="inlineStr">
        <is>
          <t>100182.15.9.SEMINF</t>
        </is>
      </c>
      <c r="B8425" s="331" t="inlineStr">
        <is>
          <t>BUCHA DE REDUÇÃO SOLDAVEL DE PVC, LONGA, 75 X 50MM</t>
        </is>
      </c>
      <c r="C8425" s="330" t="inlineStr">
        <is>
          <t>UN</t>
        </is>
      </c>
      <c r="D8425" s="330" t="n">
        <v>27.15</v>
      </c>
      <c r="E8425" s="330" t="n">
        <v>27.5</v>
      </c>
      <c r="F8425" s="330" t="inlineStr"/>
    </row>
    <row r="8426" ht="15" customHeight="1" s="496">
      <c r="A8426" s="330" t="inlineStr">
        <is>
          <t>100185.15.9.SEMINF</t>
        </is>
      </c>
      <c r="B8426" s="331" t="inlineStr">
        <is>
          <t>BUCHA DE REDUÇÃO SOLDÁVEL DE PVC, LONGA, 50 X 25MM</t>
        </is>
      </c>
      <c r="C8426" s="330" t="inlineStr">
        <is>
          <t>UN</t>
        </is>
      </c>
      <c r="D8426" s="330" t="n">
        <v>12.22</v>
      </c>
      <c r="E8426" s="330" t="n">
        <v>12.57</v>
      </c>
      <c r="F8426" s="330" t="inlineStr"/>
    </row>
    <row r="8427" ht="15" customHeight="1" s="496">
      <c r="A8427" s="330" t="inlineStr">
        <is>
          <t>100187.15.9.SEMINF</t>
        </is>
      </c>
      <c r="B8427" s="331" t="inlineStr">
        <is>
          <t>BUCHA DE REDUÇÃO SOLDÁVEL DE PVC, LONGA, 60 X 50MM</t>
        </is>
      </c>
      <c r="C8427" s="330" t="inlineStr">
        <is>
          <t>UN</t>
        </is>
      </c>
      <c r="D8427" s="330" t="n">
        <v>15.38</v>
      </c>
      <c r="E8427" s="330" t="n">
        <v>15.73</v>
      </c>
      <c r="F8427" s="330" t="inlineStr"/>
    </row>
    <row r="8428" ht="15" customHeight="1" s="496">
      <c r="A8428" s="330" t="inlineStr">
        <is>
          <t>100188.15.9.SEMINF</t>
        </is>
      </c>
      <c r="B8428" s="331" t="inlineStr">
        <is>
          <t>BUCHA DE REDUÇÃO SOLDÁVEL DE PVC, LONGA, 32 X 25MM</t>
        </is>
      </c>
      <c r="C8428" s="330" t="inlineStr">
        <is>
          <t>UN</t>
        </is>
      </c>
      <c r="D8428" s="330" t="n">
        <v>7.34</v>
      </c>
      <c r="E8428" s="330" t="n">
        <v>7.62</v>
      </c>
      <c r="F8428" s="330" t="inlineStr"/>
    </row>
    <row r="8429" ht="30" customHeight="1" s="496">
      <c r="A8429" s="330" t="inlineStr">
        <is>
          <t>100199.7.9.SEMINF</t>
        </is>
      </c>
      <c r="B8429" s="331" t="inlineStr">
        <is>
          <t>IMPERMEABILIZAÇÃO COM FITA ADESIVA ALUMINIZADA EM COBERTURAS DE TELHAS METÁLICAS- FORNECIMENTO E INSTALAÇÃO</t>
        </is>
      </c>
      <c r="C8429" s="330" t="inlineStr">
        <is>
          <t>M</t>
        </is>
      </c>
      <c r="D8429" s="330" t="n">
        <v>2.85</v>
      </c>
      <c r="E8429" s="330" t="n">
        <v>2.92</v>
      </c>
      <c r="F8429" s="330" t="inlineStr">
        <is>
          <t>AS</t>
        </is>
      </c>
    </row>
    <row r="8430" ht="15" customHeight="1" s="496">
      <c r="A8430" s="330" t="inlineStr">
        <is>
          <t>100204.5.9.SEMINF</t>
        </is>
      </c>
      <c r="B8430" s="331" t="inlineStr">
        <is>
          <t>REMOÇÃO DE TAMPA DE AÇO GALVANIZADO DE 50CM X 1 M , E=3 MM</t>
        </is>
      </c>
      <c r="C8430" s="330" t="inlineStr">
        <is>
          <t>UN</t>
        </is>
      </c>
      <c r="D8430" s="330" t="n">
        <v>9.699999999999999</v>
      </c>
      <c r="E8430" s="330" t="n">
        <v>10.15</v>
      </c>
      <c r="F8430" s="330" t="inlineStr">
        <is>
          <t>AS</t>
        </is>
      </c>
    </row>
    <row r="8431" ht="15" customHeight="1" s="496">
      <c r="A8431" s="330" t="inlineStr">
        <is>
          <t>100270.5.9.SEMINF</t>
        </is>
      </c>
      <c r="B8431" s="331" t="inlineStr">
        <is>
          <t>ARMAÇÃO DE AÇO CA- 60 Ø 4,2 MM - INCLUSO MONTAGEM</t>
        </is>
      </c>
      <c r="C8431" s="330" t="inlineStr">
        <is>
          <t>Kg</t>
        </is>
      </c>
      <c r="D8431" s="330" t="n">
        <v>17.76</v>
      </c>
      <c r="E8431" s="330" t="n">
        <v>18.17</v>
      </c>
      <c r="F8431" s="330" t="inlineStr">
        <is>
          <t>AS</t>
        </is>
      </c>
    </row>
    <row r="8432" ht="30" customHeight="1" s="496">
      <c r="A8432" s="330" t="inlineStr">
        <is>
          <t>100274.16.9.SEMINF</t>
        </is>
      </c>
      <c r="B8432" s="331" t="inlineStr">
        <is>
          <t>TERMINAL A PRESSÃO REFORÇADO PARA CONEXÃO DE CABO DE COBRE A BARRA, CABO 240MM2- FORNECIMENTO E INSTALAÇÃO</t>
        </is>
      </c>
      <c r="C8432" s="330" t="inlineStr">
        <is>
          <t>UN</t>
        </is>
      </c>
      <c r="D8432" s="330" t="n">
        <v>128.17</v>
      </c>
      <c r="E8432" s="330" t="n">
        <v>133.41</v>
      </c>
      <c r="F8432" s="330" t="inlineStr"/>
    </row>
    <row r="8433" ht="30" customHeight="1" s="496">
      <c r="A8433" s="330" t="inlineStr">
        <is>
          <t>100275.1.9.SEMINF</t>
        </is>
      </c>
      <c r="B8433" s="331" t="inlineStr">
        <is>
          <t>ESTACA RAIZ, DIÂMETRO DE 25 CM, COMPRIMENTO DE ATÉ 10 M, SEM PRESENÇA DE ROCHA</t>
        </is>
      </c>
      <c r="C8433" s="330" t="inlineStr">
        <is>
          <t>M</t>
        </is>
      </c>
      <c r="D8433" s="330" t="n">
        <v>333.33</v>
      </c>
      <c r="E8433" s="330" t="n">
        <v>339.22</v>
      </c>
      <c r="F8433" s="330" t="inlineStr">
        <is>
          <t>AS</t>
        </is>
      </c>
    </row>
    <row r="8434" ht="15" customHeight="1" s="496">
      <c r="A8434" s="330" t="inlineStr">
        <is>
          <t>100276.5.9.SEMINF</t>
        </is>
      </c>
      <c r="B8434" s="331" t="inlineStr">
        <is>
          <t>CORRIMÃO EM TUBO AÇO GALVANIZADO 2 1/2" COM BRAÇADEIRA</t>
        </is>
      </c>
      <c r="C8434" s="330" t="inlineStr">
        <is>
          <t>M</t>
        </is>
      </c>
      <c r="D8434" s="330" t="n">
        <v>196.71</v>
      </c>
      <c r="E8434" s="330" t="n">
        <v>200.7</v>
      </c>
      <c r="F8434" s="330" t="inlineStr">
        <is>
          <t>AS</t>
        </is>
      </c>
    </row>
    <row r="8435" ht="15" customHeight="1" s="496">
      <c r="A8435" s="330" t="inlineStr">
        <is>
          <t>100277.5.9.SEMINF</t>
        </is>
      </c>
      <c r="B8435" s="331" t="inlineStr">
        <is>
          <t>GRADE DE FERRO EM BARRA CHATA 3/16"</t>
        </is>
      </c>
      <c r="C8435" s="330" t="inlineStr">
        <is>
          <t>M2</t>
        </is>
      </c>
      <c r="D8435" s="330" t="n">
        <v>528.83</v>
      </c>
      <c r="E8435" s="330" t="n">
        <v>533.8200000000001</v>
      </c>
      <c r="F8435" s="330" t="inlineStr"/>
    </row>
    <row r="8436" ht="15" customHeight="1" s="496">
      <c r="A8436" s="330" t="inlineStr">
        <is>
          <t>100283.3.9.SEMINF</t>
        </is>
      </c>
      <c r="B8436" s="331" t="inlineStr">
        <is>
          <t>DEMOLIÇÃO MANUAL DE MEIO FIO DE CONCRETO</t>
        </is>
      </c>
      <c r="C8436" s="330" t="inlineStr">
        <is>
          <t>M</t>
        </is>
      </c>
      <c r="D8436" s="330" t="n">
        <v>17.05</v>
      </c>
      <c r="E8436" s="330" t="n">
        <v>17.85</v>
      </c>
      <c r="F8436" s="330" t="inlineStr"/>
    </row>
    <row r="8437" ht="30" customHeight="1" s="496">
      <c r="A8437" s="330" t="inlineStr">
        <is>
          <t>100285.3.9.SEMINF</t>
        </is>
      </c>
      <c r="B8437" s="331" t="inlineStr">
        <is>
          <t>ENSAIO DE DETERMINAÇÃO DO TEOR DE BETUME - CIMENTO ASFÁLTICO DE PETRÓLEO</t>
        </is>
      </c>
      <c r="C8437" s="330" t="inlineStr">
        <is>
          <t>UN</t>
        </is>
      </c>
      <c r="D8437" s="330" t="n">
        <v>345.6</v>
      </c>
      <c r="E8437" s="330" t="n">
        <v>369.22</v>
      </c>
      <c r="F8437" s="330" t="inlineStr"/>
    </row>
    <row r="8438" ht="15" customHeight="1" s="496">
      <c r="A8438" s="330" t="inlineStr">
        <is>
          <t>100286.15.9.SEMINF</t>
        </is>
      </c>
      <c r="B8438" s="331" t="inlineStr">
        <is>
          <t>LIMPEZA DE BOCA DE LOBO</t>
        </is>
      </c>
      <c r="C8438" s="330" t="inlineStr">
        <is>
          <t>M3</t>
        </is>
      </c>
      <c r="D8438" s="330" t="n">
        <v>25.89</v>
      </c>
      <c r="E8438" s="330" t="n">
        <v>27.09</v>
      </c>
      <c r="F8438" s="330" t="inlineStr"/>
    </row>
    <row r="8439" ht="30" customHeight="1" s="496">
      <c r="A8439" s="330" t="inlineStr">
        <is>
          <t>100287.3.9.SEMINF</t>
        </is>
      </c>
      <c r="B8439" s="331" t="inlineStr">
        <is>
          <t>ENSAIO DE TRAÇÃO POR COMPRESSÃO DIAMETRAL- MISTURAS BETUMINOSAS</t>
        </is>
      </c>
      <c r="C8439" s="330" t="inlineStr">
        <is>
          <t>UN</t>
        </is>
      </c>
      <c r="D8439" s="330" t="n">
        <v>493.72</v>
      </c>
      <c r="E8439" s="330" t="n">
        <v>527.47</v>
      </c>
      <c r="F8439" s="330" t="inlineStr"/>
    </row>
    <row r="8440" ht="15" customHeight="1" s="496">
      <c r="A8440" s="330" t="inlineStr">
        <is>
          <t>100288.15.9.SEMINF</t>
        </is>
      </c>
      <c r="B8440" s="331" t="inlineStr">
        <is>
          <t>DESOBSTRUÇÃO DE BOCAS DE LOBO</t>
        </is>
      </c>
      <c r="C8440" s="330" t="inlineStr">
        <is>
          <t>M3</t>
        </is>
      </c>
      <c r="D8440" s="330" t="n">
        <v>77.67</v>
      </c>
      <c r="E8440" s="330" t="n">
        <v>81.27</v>
      </c>
      <c r="F8440" s="330" t="inlineStr"/>
    </row>
    <row r="8441" ht="30" customHeight="1" s="496">
      <c r="A8441" s="330" t="inlineStr">
        <is>
          <t>100289.3.9.SEMINF</t>
        </is>
      </c>
      <c r="B8441" s="331" t="inlineStr">
        <is>
          <t>ENSAIO DE COMPACTAÇÃO - AMOSTRAS NÃO TRABALHADAS - ENERGIA MODIFICADA -SOLOS</t>
        </is>
      </c>
      <c r="C8441" s="330" t="inlineStr">
        <is>
          <t>UN</t>
        </is>
      </c>
      <c r="D8441" s="330" t="n">
        <v>375.22</v>
      </c>
      <c r="E8441" s="330" t="n">
        <v>400.87</v>
      </c>
      <c r="F8441" s="330" t="inlineStr"/>
    </row>
    <row r="8442" ht="30" customHeight="1" s="496">
      <c r="A8442" s="330" t="inlineStr">
        <is>
          <t>100290.3.9.SEMINF</t>
        </is>
      </c>
      <c r="B8442" s="331" t="inlineStr">
        <is>
          <t>ENSAIO DE ÍNDICE SUPORTE CALIFÓRNIA- AMOSTRAS NÃO TRABALHADAS - ENERGIA MODIFICADA - SOLOS</t>
        </is>
      </c>
      <c r="C8442" s="330" t="inlineStr">
        <is>
          <t>UN</t>
        </is>
      </c>
      <c r="D8442" s="330" t="n">
        <v>552.96</v>
      </c>
      <c r="E8442" s="330" t="n">
        <v>590.76</v>
      </c>
      <c r="F8442" s="330" t="inlineStr"/>
    </row>
    <row r="8443" ht="15" customHeight="1" s="496">
      <c r="A8443" s="330" t="inlineStr">
        <is>
          <t>100291.15.9.SEMINF</t>
        </is>
      </c>
      <c r="B8443" s="331" t="inlineStr">
        <is>
          <t>DESOBSTRUÇÃO DE BUEIRO</t>
        </is>
      </c>
      <c r="C8443" s="330" t="inlineStr">
        <is>
          <t>M3</t>
        </is>
      </c>
      <c r="D8443" s="330" t="n">
        <v>77.67</v>
      </c>
      <c r="E8443" s="330" t="n">
        <v>81.27</v>
      </c>
      <c r="F8443" s="330" t="inlineStr"/>
    </row>
    <row r="8444" ht="15" customHeight="1" s="496">
      <c r="A8444" s="330" t="inlineStr">
        <is>
          <t>100292.3.9.SEMINF</t>
        </is>
      </c>
      <c r="B8444" s="331" t="inlineStr">
        <is>
          <t>ENSAIO MARSHALL- MISTURA BETUMINOSA A QUENTE</t>
        </is>
      </c>
      <c r="C8444" s="330" t="inlineStr">
        <is>
          <t>UN</t>
        </is>
      </c>
      <c r="D8444" s="330" t="n">
        <v>691.21</v>
      </c>
      <c r="E8444" s="330" t="n">
        <v>738.46</v>
      </c>
      <c r="F8444" s="330" t="inlineStr"/>
    </row>
    <row r="8445" ht="30" customHeight="1" s="496">
      <c r="A8445" s="330" t="inlineStr">
        <is>
          <t>100293.6.9.SEMINF</t>
        </is>
      </c>
      <c r="B8445" s="331" t="inlineStr">
        <is>
          <t>DEMOLIÇÃO MANUAL DE CONSTRUÇÃO PROVISÓRIAS DE MADEIRA - SEM REAPROVEITAMENTO</t>
        </is>
      </c>
      <c r="C8445" s="330" t="inlineStr">
        <is>
          <t>M2</t>
        </is>
      </c>
      <c r="D8445" s="330" t="n">
        <v>16.41</v>
      </c>
      <c r="E8445" s="330" t="n">
        <v>17.21</v>
      </c>
      <c r="F8445" s="330" t="inlineStr"/>
    </row>
    <row r="8446" ht="15" customHeight="1" s="496">
      <c r="A8446" s="330" t="inlineStr">
        <is>
          <t>100294.3.9.SEMINF</t>
        </is>
      </c>
      <c r="B8446" s="331" t="inlineStr">
        <is>
          <t>LIMPEZA DE SARJETA E MEIO FIO</t>
        </is>
      </c>
      <c r="C8446" s="330" t="inlineStr">
        <is>
          <t>M</t>
        </is>
      </c>
      <c r="D8446" s="330" t="n">
        <v>0.85</v>
      </c>
      <c r="E8446" s="330" t="n">
        <v>0.89</v>
      </c>
      <c r="F8446" s="330" t="inlineStr"/>
    </row>
    <row r="8447" ht="15" customHeight="1" s="496">
      <c r="A8447" s="330" t="inlineStr">
        <is>
          <t>100295.3.9.SEMINF</t>
        </is>
      </c>
      <c r="B8447" s="331" t="inlineStr">
        <is>
          <t>LIMPEZA  DE VALA DE DRENAGEM</t>
        </is>
      </c>
      <c r="C8447" s="330" t="inlineStr">
        <is>
          <t>M</t>
        </is>
      </c>
      <c r="D8447" s="330" t="n">
        <v>5.17</v>
      </c>
      <c r="E8447" s="330" t="n">
        <v>5.41</v>
      </c>
      <c r="F8447" s="330" t="inlineStr"/>
    </row>
    <row r="8448" ht="15" customHeight="1" s="496">
      <c r="A8448" s="330" t="inlineStr">
        <is>
          <t>100296.3.9.SEMINF</t>
        </is>
      </c>
      <c r="B8448" s="331" t="inlineStr">
        <is>
          <t>RECONSTRUÇÃO DE TAMPA DE CONCRETO</t>
        </is>
      </c>
      <c r="C8448" s="330" t="inlineStr">
        <is>
          <t>UN</t>
        </is>
      </c>
      <c r="D8448" s="330" t="n">
        <v>267.75</v>
      </c>
      <c r="E8448" s="330" t="n">
        <v>273.11</v>
      </c>
      <c r="F8448" s="330" t="inlineStr"/>
    </row>
    <row r="8449" ht="30" customHeight="1" s="496">
      <c r="A8449" s="330" t="inlineStr">
        <is>
          <t>100297.5.9.SEMINF</t>
        </is>
      </c>
      <c r="B8449" s="331" t="inlineStr">
        <is>
          <t>FORNECIMENTO E IMPLANTAÇÃO DE SUPORTE METÁLICO GALVANIZADO PARA PLACA DE REGULAMENTAÇÃO - D =0,60 M</t>
        </is>
      </c>
      <c r="C8449" s="330" t="inlineStr">
        <is>
          <t>UN</t>
        </is>
      </c>
      <c r="D8449" s="330" t="n">
        <v>220.27</v>
      </c>
      <c r="E8449" s="330" t="n">
        <v>222.03</v>
      </c>
      <c r="F8449" s="330" t="inlineStr">
        <is>
          <t>AS</t>
        </is>
      </c>
    </row>
    <row r="8450" ht="15" customHeight="1" s="496">
      <c r="A8450" s="330" t="inlineStr">
        <is>
          <t>100298.3.9.SEMINF</t>
        </is>
      </c>
      <c r="B8450" s="331" t="inlineStr">
        <is>
          <t>DEMOLIÇÃO DE CONCRETO ARMADO</t>
        </is>
      </c>
      <c r="C8450" s="330" t="inlineStr">
        <is>
          <t>M3</t>
        </is>
      </c>
      <c r="D8450" s="330" t="n">
        <v>692.86</v>
      </c>
      <c r="E8450" s="330" t="n">
        <v>725.4</v>
      </c>
      <c r="F8450" s="330" t="inlineStr">
        <is>
          <t>AS</t>
        </is>
      </c>
    </row>
    <row r="8451" ht="15" customHeight="1" s="496">
      <c r="A8451" s="330" t="inlineStr">
        <is>
          <t>100303.15.9.SEMINF</t>
        </is>
      </c>
      <c r="B8451" s="331" t="inlineStr">
        <is>
          <t>DESOBSTRUÇÃO DE REDES E GALERIAS</t>
        </is>
      </c>
      <c r="C8451" s="330" t="inlineStr">
        <is>
          <t>M3</t>
        </is>
      </c>
      <c r="D8451" s="330" t="n">
        <v>77.67</v>
      </c>
      <c r="E8451" s="330" t="n">
        <v>81.27</v>
      </c>
      <c r="F8451" s="330" t="inlineStr">
        <is>
          <t>AS</t>
        </is>
      </c>
    </row>
    <row r="8452" ht="15" customHeight="1" s="496">
      <c r="A8452" s="330" t="inlineStr">
        <is>
          <t>100320.1.9.SEMIINF</t>
        </is>
      </c>
      <c r="B8452" s="331" t="inlineStr">
        <is>
          <t>LIMPEZA DE ENTRADA DÁGUA</t>
        </is>
      </c>
      <c r="C8452" s="330" t="inlineStr">
        <is>
          <t>UN</t>
        </is>
      </c>
      <c r="D8452" s="330" t="n">
        <v>15.26</v>
      </c>
      <c r="E8452" s="330" t="n">
        <v>15.95</v>
      </c>
      <c r="F8452" s="330" t="inlineStr">
        <is>
          <t>AS</t>
        </is>
      </c>
    </row>
    <row r="8453" ht="30" customHeight="1" s="496">
      <c r="A8453" s="330" t="inlineStr">
        <is>
          <t>100328.3.9.SEMINF</t>
        </is>
      </c>
      <c r="B8453" s="331" t="inlineStr">
        <is>
          <t>BOCA BSTC D= 1,50M - ESCONSIDADE 0º - AREIA E BRITA COMERCIAIS - ALAS ESCONSAS</t>
        </is>
      </c>
      <c r="C8453" s="330" t="inlineStr">
        <is>
          <t>UN</t>
        </is>
      </c>
      <c r="D8453" s="330" t="n">
        <v>14345.43</v>
      </c>
      <c r="E8453" s="330" t="n">
        <v>14656.93</v>
      </c>
      <c r="F8453" s="330" t="inlineStr"/>
    </row>
    <row r="8454" ht="30" customHeight="1" s="496">
      <c r="A8454" s="330" t="inlineStr">
        <is>
          <t>100335.3.9.SEMINF</t>
        </is>
      </c>
      <c r="B8454" s="331" t="inlineStr">
        <is>
          <t>POSTE DE CONCRETO CIRCULAR H=9M CARGA NOMINAL 500KG INCLUSIVE ESCAVAÇÃO, EXCLUSIVE TRANSPORTE - FORNECIMENTO E INSTALAÇÃO</t>
        </is>
      </c>
      <c r="C8454" s="330" t="inlineStr">
        <is>
          <t>UN</t>
        </is>
      </c>
      <c r="D8454" s="330" t="n">
        <v>1787.44</v>
      </c>
      <c r="E8454" s="330" t="n">
        <v>1800.76</v>
      </c>
      <c r="F8454" s="330" t="inlineStr">
        <is>
          <t>AS</t>
        </is>
      </c>
    </row>
    <row r="8455" ht="15" customHeight="1" s="496">
      <c r="A8455" s="330" t="inlineStr">
        <is>
          <t>100362.16.9.SEMINF</t>
        </is>
      </c>
      <c r="B8455" s="331" t="inlineStr">
        <is>
          <t>CABO DE COBRE NU 50 MM2 - FORNECIMENTO E INSTALAÇÃO</t>
        </is>
      </c>
      <c r="C8455" s="330" t="inlineStr">
        <is>
          <t>M</t>
        </is>
      </c>
      <c r="D8455" s="330" t="n">
        <v>76.53</v>
      </c>
      <c r="E8455" s="330" t="n">
        <v>77.69</v>
      </c>
      <c r="F8455" s="330" t="inlineStr"/>
    </row>
    <row r="8456" ht="30" customHeight="1" s="496">
      <c r="A8456" s="330" t="inlineStr">
        <is>
          <t>100363.5.9.SEMINF</t>
        </is>
      </c>
      <c r="B8456" s="331" t="inlineStr">
        <is>
          <t>GRELHA DE FERRO, LARG=1M, ESPAÇAMENTO=4 CM, COM REQUADRO EM BARRA CHATA DE FERRO 2"X5/16"</t>
        </is>
      </c>
      <c r="C8456" s="330" t="inlineStr">
        <is>
          <t>M</t>
        </is>
      </c>
      <c r="D8456" s="330" t="n">
        <v>306.19</v>
      </c>
      <c r="E8456" s="330" t="n">
        <v>310.9</v>
      </c>
      <c r="F8456" s="330" t="inlineStr">
        <is>
          <t>AS</t>
        </is>
      </c>
    </row>
    <row r="8457" ht="30" customHeight="1" s="496">
      <c r="A8457" s="330" t="inlineStr">
        <is>
          <t>100366.5.9.SEMINF</t>
        </is>
      </c>
      <c r="B8457" s="331" t="inlineStr">
        <is>
          <t>PLACA DE ADVERTÊNCIA EM CHAPA DE AÇO 18 X18 CM - FORNECIMENTO E INSTALAÇÃO</t>
        </is>
      </c>
      <c r="C8457" s="330" t="inlineStr">
        <is>
          <t>UN</t>
        </is>
      </c>
      <c r="D8457" s="330" t="n">
        <v>37.5</v>
      </c>
      <c r="E8457" s="330" t="n">
        <v>37.74</v>
      </c>
      <c r="F8457" s="330" t="inlineStr">
        <is>
          <t>AS</t>
        </is>
      </c>
    </row>
    <row r="8458" ht="15" customHeight="1" s="496">
      <c r="A8458" s="330" t="inlineStr">
        <is>
          <t>100609.3.9.SEMINF</t>
        </is>
      </c>
      <c r="B8458" s="331" t="inlineStr">
        <is>
          <t>ENSAIO DE GRANULOMETRIA POR PENEIRAMENTO-SOLOS</t>
        </is>
      </c>
      <c r="C8458" s="330" t="inlineStr">
        <is>
          <t>UN</t>
        </is>
      </c>
      <c r="D8458" s="330" t="n">
        <v>315.97</v>
      </c>
      <c r="E8458" s="330" t="n">
        <v>337.57</v>
      </c>
      <c r="F8458" s="330" t="inlineStr"/>
    </row>
    <row r="8459" ht="30" customHeight="1" s="496">
      <c r="A8459" s="330" t="inlineStr">
        <is>
          <t>100610.1.9.SEMINF</t>
        </is>
      </c>
      <c r="B8459" s="331" t="inlineStr">
        <is>
          <t>DISSIPADOR DE ENERGIA EM PEDRA ARGAMASSADA ESPESSURA 6CM, INCL MATERIAIS E COLOCAÇÃO MEDIDO P/ VOLUME DE PEDRA ARGAMASSADA</t>
        </is>
      </c>
      <c r="C8459" s="330" t="inlineStr">
        <is>
          <t>M3</t>
        </is>
      </c>
      <c r="D8459" s="330" t="n">
        <v>995.71</v>
      </c>
      <c r="E8459" s="330" t="n">
        <v>1026.2</v>
      </c>
      <c r="F8459" s="330" t="inlineStr"/>
    </row>
    <row r="8460" ht="30" customHeight="1" s="496">
      <c r="A8460" s="330" t="inlineStr">
        <is>
          <t>100611.16.9.SEMINF</t>
        </is>
      </c>
      <c r="B8460" s="331" t="inlineStr">
        <is>
          <t>TERMINAL A PRESSÃO PARA 1 CABO DE 6 A 10 MM2 COM 1 FURO DE FIXAÇÃO- FORNECIMENTO E INSTALAÇÃO</t>
        </is>
      </c>
      <c r="C8460" s="330" t="inlineStr">
        <is>
          <t>UN</t>
        </is>
      </c>
      <c r="D8460" s="330" t="n">
        <v>5.1</v>
      </c>
      <c r="E8460" s="330" t="n">
        <v>5.13</v>
      </c>
      <c r="F8460" s="330" t="inlineStr"/>
    </row>
    <row r="8461" ht="30" customHeight="1" s="496">
      <c r="A8461" s="330" t="inlineStr">
        <is>
          <t>100616.3.9.SEMINF</t>
        </is>
      </c>
      <c r="B8461" s="331" t="inlineStr">
        <is>
          <t>REMOÇÃO  E REPOSIÇÃO DE POSTE DE FERRO GALVANIZADO SIMPLES (6,00 A 10,00M)</t>
        </is>
      </c>
      <c r="C8461" s="330" t="inlineStr">
        <is>
          <t>UN</t>
        </is>
      </c>
      <c r="D8461" s="330" t="n">
        <v>57.06</v>
      </c>
      <c r="E8461" s="330" t="n">
        <v>59.89</v>
      </c>
      <c r="F8461" s="330" t="inlineStr"/>
    </row>
    <row r="8462" ht="30" customHeight="1" s="496">
      <c r="A8462" s="330" t="inlineStr">
        <is>
          <t>100617.15.9.SEMINF</t>
        </is>
      </c>
      <c r="B8462" s="331" t="inlineStr">
        <is>
          <t>LIGAÇÃO PROVISÓRIA DE ÁGUA E INSTALAÇÃO SANITÁRIA PARA PEQUENAS OBRAS - INSTALAÇÃO MINIMA</t>
        </is>
      </c>
      <c r="C8462" s="330" t="inlineStr">
        <is>
          <t>UN</t>
        </is>
      </c>
      <c r="D8462" s="330" t="n">
        <v>2401.68</v>
      </c>
      <c r="E8462" s="330" t="n">
        <v>2455.48</v>
      </c>
      <c r="F8462" s="330" t="inlineStr">
        <is>
          <t>AS</t>
        </is>
      </c>
    </row>
    <row r="8463" ht="45" customHeight="1" s="496">
      <c r="A8463" s="330" t="inlineStr">
        <is>
          <t>100637.9.9.SEMINF</t>
        </is>
      </c>
      <c r="B8463" s="331" t="inlineStr">
        <is>
          <t>REVESTIMENTO CERÂMICO PARA PISO COM PLACAS TIPO ESMALTADA EXTRA DE DIMENSÕES 50X50 CM APLICADA EM AMBIENTES DE ÁREA ENTRE 5 M2 E 10 M2</t>
        </is>
      </c>
      <c r="C8463" s="330" t="inlineStr">
        <is>
          <t>M2</t>
        </is>
      </c>
      <c r="D8463" s="330" t="n">
        <v>78.79000000000001</v>
      </c>
      <c r="E8463" s="330" t="n">
        <v>80.01000000000001</v>
      </c>
      <c r="F8463" s="330" t="inlineStr"/>
    </row>
    <row r="8464" ht="30" customHeight="1" s="496">
      <c r="A8464" s="330" t="inlineStr">
        <is>
          <t>100638.16.9.SEMINF</t>
        </is>
      </c>
      <c r="B8464" s="331" t="inlineStr">
        <is>
          <t>TERMINAL OU CONECTOR DE PRESSÃO - PARA CABO DE 16 MM2 - FORNECIMENTO E INSTALAÇÃO</t>
        </is>
      </c>
      <c r="C8464" s="330" t="inlineStr">
        <is>
          <t>UN</t>
        </is>
      </c>
      <c r="D8464" s="330" t="n">
        <v>25.67</v>
      </c>
      <c r="E8464" s="330" t="n">
        <v>26.84</v>
      </c>
      <c r="F8464" s="330" t="inlineStr"/>
    </row>
    <row r="8465" ht="30" customHeight="1" s="496">
      <c r="A8465" s="330" t="inlineStr">
        <is>
          <t>100639.16.9.SEMINF</t>
        </is>
      </c>
      <c r="B8465" s="331" t="inlineStr">
        <is>
          <t>TERMINAL OU CONECTOR DE PRESSÃO - PARA CABO DE 70 MM2 - FORNECIMENTO E INSTALAÇÃO</t>
        </is>
      </c>
      <c r="C8465" s="330" t="inlineStr">
        <is>
          <t>UN</t>
        </is>
      </c>
      <c r="D8465" s="330" t="n">
        <v>36.49</v>
      </c>
      <c r="E8465" s="330" t="n">
        <v>38.04</v>
      </c>
      <c r="F8465" s="330" t="inlineStr"/>
    </row>
    <row r="8466" ht="30" customHeight="1" s="496">
      <c r="A8466" s="330" t="inlineStr">
        <is>
          <t>100688.5.9.SEMINF</t>
        </is>
      </c>
      <c r="B8466" s="331" t="inlineStr">
        <is>
          <t>CORRIMAO DUPLO CENTRAL EM TUBO DE FERRO GALVANIZADO 1 1/2, COM CHUMBADORES PARA FIXAÇAO NO PISO</t>
        </is>
      </c>
      <c r="C8466" s="330" t="inlineStr">
        <is>
          <t>M</t>
        </is>
      </c>
      <c r="D8466" s="330" t="n">
        <v>410.34</v>
      </c>
      <c r="E8466" s="330" t="n">
        <v>414.61</v>
      </c>
      <c r="F8466" s="330" t="inlineStr">
        <is>
          <t>AS</t>
        </is>
      </c>
    </row>
    <row r="8467" ht="15" customHeight="1" s="496">
      <c r="A8467" s="330" t="inlineStr">
        <is>
          <t>100719.3.9.SEMINF</t>
        </is>
      </c>
      <c r="B8467" s="331" t="inlineStr">
        <is>
          <t>CAMADA DRENANTE COM AREIA MÉDIA</t>
        </is>
      </c>
      <c r="C8467" s="330" t="inlineStr">
        <is>
          <t>M3</t>
        </is>
      </c>
      <c r="D8467" s="330" t="n">
        <v>173.43</v>
      </c>
      <c r="E8467" s="330" t="n">
        <v>176.37</v>
      </c>
      <c r="F8467" s="330" t="inlineStr"/>
    </row>
    <row r="8468" ht="15" customHeight="1" s="496">
      <c r="A8468" s="330" t="inlineStr">
        <is>
          <t>100720.3.9.SEMINF</t>
        </is>
      </c>
      <c r="B8468" s="331" t="inlineStr">
        <is>
          <t>CAMADA HORIZONTAL DRENANTE COM PEDRA BRITADA 1 E 2</t>
        </is>
      </c>
      <c r="C8468" s="330" t="inlineStr">
        <is>
          <t>M3</t>
        </is>
      </c>
      <c r="D8468" s="330" t="n">
        <v>407.4</v>
      </c>
      <c r="E8468" s="330" t="n">
        <v>411</v>
      </c>
      <c r="F8468" s="330" t="inlineStr"/>
    </row>
    <row r="8469" ht="15" customHeight="1" s="496">
      <c r="A8469" s="330" t="inlineStr">
        <is>
          <t>100725.3.9SEMINF</t>
        </is>
      </c>
      <c r="B8469" s="331" t="inlineStr">
        <is>
          <t>CAMADA DE ARGILA EXPANDIDA PARA PAISAGISMO - E=10CM</t>
        </is>
      </c>
      <c r="C8469" s="330" t="inlineStr">
        <is>
          <t>M2</t>
        </is>
      </c>
      <c r="D8469" s="330" t="n">
        <v>92.59</v>
      </c>
      <c r="E8469" s="330" t="n">
        <v>92.89</v>
      </c>
      <c r="F8469" s="330" t="inlineStr">
        <is>
          <t>AS</t>
        </is>
      </c>
    </row>
    <row r="8470" ht="15" customHeight="1" s="496">
      <c r="A8470" s="330" t="inlineStr">
        <is>
          <t>100728.5.9.SEMINF</t>
        </is>
      </c>
      <c r="B8470" s="331" t="inlineStr">
        <is>
          <t>PILAR METÁLICO TUBULAR GALVANIZADO, DIAM 4"</t>
        </is>
      </c>
      <c r="C8470" s="330" t="inlineStr">
        <is>
          <t>M</t>
        </is>
      </c>
      <c r="D8470" s="330" t="n">
        <v>188.48</v>
      </c>
      <c r="E8470" s="330" t="n">
        <v>189.26</v>
      </c>
      <c r="F8470" s="330" t="inlineStr">
        <is>
          <t>AS</t>
        </is>
      </c>
    </row>
    <row r="8471" ht="30" customHeight="1" s="496">
      <c r="A8471" s="330" t="inlineStr">
        <is>
          <t>100744.1.9.SEMINF</t>
        </is>
      </c>
      <c r="B8471" s="331" t="inlineStr">
        <is>
          <t>PLACA EDUCATIVA PARAFUSADA EM PAREDE 30X60 COM ADESIVO VINILICO</t>
        </is>
      </c>
      <c r="C8471" s="330" t="inlineStr">
        <is>
          <t>UN</t>
        </is>
      </c>
      <c r="D8471" s="330" t="n">
        <v>87.97</v>
      </c>
      <c r="E8471" s="330" t="n">
        <v>88.27</v>
      </c>
      <c r="F8471" s="330" t="inlineStr">
        <is>
          <t>AS</t>
        </is>
      </c>
    </row>
    <row r="8472" ht="30" customHeight="1" s="496">
      <c r="A8472" s="330" t="inlineStr">
        <is>
          <t>100752.17.9.SEMINF</t>
        </is>
      </c>
      <c r="B8472" s="331" t="inlineStr">
        <is>
          <t>FORNECIMENTO E INSTALAÇÃO DE AR CONDICIONADO SPLIT DE 36 000 BTUS INCLUINDO KIT DE INSTALAÇÃO PARA DISTANCIA ATÉ 15M</t>
        </is>
      </c>
      <c r="C8472" s="330" t="inlineStr">
        <is>
          <t>UN</t>
        </is>
      </c>
      <c r="D8472" s="330" t="n">
        <v>16422.41</v>
      </c>
      <c r="E8472" s="330" t="n">
        <v>16482.25</v>
      </c>
      <c r="F8472" s="330" t="inlineStr">
        <is>
          <t>AS</t>
        </is>
      </c>
    </row>
    <row r="8473" ht="30" customHeight="1" s="496">
      <c r="A8473" s="330" t="inlineStr">
        <is>
          <t>100832.16.9.SEMINF</t>
        </is>
      </c>
      <c r="B8473" s="331" t="inlineStr">
        <is>
          <t>TERMINAL OU CONECTOR DE PRESSÃO - PARA CABO 150MM2 - FORNECIMENTO E INSTALAÇÃO</t>
        </is>
      </c>
      <c r="C8473" s="330" t="inlineStr">
        <is>
          <t>UN</t>
        </is>
      </c>
      <c r="D8473" s="330" t="n">
        <v>57.46</v>
      </c>
      <c r="E8473" s="330" t="n">
        <v>59.4</v>
      </c>
      <c r="F8473" s="330" t="inlineStr"/>
    </row>
    <row r="8474" ht="30" customHeight="1" s="496">
      <c r="A8474" s="330" t="inlineStr">
        <is>
          <t>100834.1.9.SEMINF</t>
        </is>
      </c>
      <c r="B8474" s="331" t="inlineStr">
        <is>
          <t>MANTA IMPERMEABILIZANTE A BASE DE ASFALTO - FORNECIMENTO E INSTALAÇÃO</t>
        </is>
      </c>
      <c r="C8474" s="330" t="inlineStr">
        <is>
          <t>M2</t>
        </is>
      </c>
      <c r="D8474" s="330" t="n">
        <v>72.65000000000001</v>
      </c>
      <c r="E8474" s="330" t="n">
        <v>72.81999999999999</v>
      </c>
      <c r="F8474" s="330" t="inlineStr">
        <is>
          <t>AS</t>
        </is>
      </c>
    </row>
    <row r="8475" ht="30" customHeight="1" s="496">
      <c r="A8475" s="330" t="inlineStr">
        <is>
          <t>100837.5.9.SEMINF</t>
        </is>
      </c>
      <c r="B8475" s="331" t="inlineStr">
        <is>
          <t>TERMINAL METALICO A PRESSÃO P/ 1 CABO DE COBRE DE 25 MM2 COM UM FURO DE FIXAÇÃO - FORNECIMENTO E INSTALAÇÃO</t>
        </is>
      </c>
      <c r="C8475" s="330" t="inlineStr">
        <is>
          <t>UN</t>
        </is>
      </c>
      <c r="D8475" s="330" t="n">
        <v>37.5</v>
      </c>
      <c r="E8475" s="330" t="n">
        <v>39.44</v>
      </c>
      <c r="F8475" s="330" t="inlineStr"/>
    </row>
    <row r="8476" ht="15" customHeight="1" s="496">
      <c r="A8476" s="330" t="inlineStr">
        <is>
          <t>100838.5.9.SEMINF</t>
        </is>
      </c>
      <c r="B8476" s="331" t="inlineStr">
        <is>
          <t>JATEAMENTO EM ESTRUTURA METALICA</t>
        </is>
      </c>
      <c r="C8476" s="330" t="inlineStr">
        <is>
          <t>M2</t>
        </is>
      </c>
      <c r="D8476" s="330" t="n">
        <v>60.62</v>
      </c>
      <c r="E8476" s="330" t="n">
        <v>61.58</v>
      </c>
      <c r="F8476" s="330" t="inlineStr"/>
    </row>
    <row r="8477" ht="15" customHeight="1" s="496">
      <c r="A8477" s="330" t="inlineStr">
        <is>
          <t>100839.1.9.SEMINF</t>
        </is>
      </c>
      <c r="B8477" s="331" t="inlineStr">
        <is>
          <t>REMOÇÃO DE BANCADA DE MDF</t>
        </is>
      </c>
      <c r="C8477" s="330" t="inlineStr">
        <is>
          <t>M2</t>
        </is>
      </c>
      <c r="D8477" s="330" t="n">
        <v>30.56</v>
      </c>
      <c r="E8477" s="330" t="n">
        <v>32.01</v>
      </c>
      <c r="F8477" s="330" t="inlineStr"/>
    </row>
    <row r="8478" ht="15" customHeight="1" s="496">
      <c r="A8478" s="330" t="inlineStr">
        <is>
          <t>100840.5.9.SEMINF</t>
        </is>
      </c>
      <c r="B8478" s="331" t="inlineStr">
        <is>
          <t>TORNEIRA DE PRESSÃO CROMADA DE MESA PARA LAVATORIO</t>
        </is>
      </c>
      <c r="C8478" s="330" t="inlineStr">
        <is>
          <t>UN</t>
        </is>
      </c>
      <c r="D8478" s="330" t="n">
        <v>218.46</v>
      </c>
      <c r="E8478" s="330" t="n">
        <v>218.66</v>
      </c>
      <c r="F8478" s="330" t="inlineStr"/>
    </row>
    <row r="8479" ht="30" customHeight="1" s="496">
      <c r="A8479" s="330" t="inlineStr">
        <is>
          <t>100841.3.9.SEMINF</t>
        </is>
      </c>
      <c r="B8479" s="331" t="inlineStr">
        <is>
          <t>DEMOLIÇÃO DE PISO, DE FORMA MECANIZADA COM MARTELETE, SEM REAPROVEITAMENTO</t>
        </is>
      </c>
      <c r="C8479" s="330" t="inlineStr">
        <is>
          <t>M3</t>
        </is>
      </c>
      <c r="D8479" s="330" t="n">
        <v>159.41</v>
      </c>
      <c r="E8479" s="330" t="n">
        <v>167.43</v>
      </c>
      <c r="F8479" s="330" t="inlineStr"/>
    </row>
    <row r="8480" ht="15" customHeight="1" s="496">
      <c r="A8480" s="330" t="inlineStr">
        <is>
          <t>100847.5.9.SEMINF</t>
        </is>
      </c>
      <c r="B8480" s="331" t="inlineStr">
        <is>
          <t>RETIRADA DE ESTRUTURA METÁLICA SEM REAPROVEITAMENTO</t>
        </is>
      </c>
      <c r="C8480" s="330" t="inlineStr">
        <is>
          <t>M2</t>
        </is>
      </c>
      <c r="D8480" s="330" t="n">
        <v>40.78</v>
      </c>
      <c r="E8480" s="330" t="n">
        <v>41.72</v>
      </c>
      <c r="F8480" s="330" t="inlineStr"/>
    </row>
    <row r="8481" ht="15" customHeight="1" s="496">
      <c r="A8481" s="330" t="inlineStr">
        <is>
          <t>101014.1.9.SEMINF</t>
        </is>
      </c>
      <c r="B8481" s="331" t="inlineStr">
        <is>
          <t>PORTÃO DE FERRO COM VARA 1/2", COM REQUADRO</t>
        </is>
      </c>
      <c r="C8481" s="330" t="inlineStr">
        <is>
          <t>M2</t>
        </is>
      </c>
      <c r="D8481" s="330" t="n">
        <v>701.5599999999999</v>
      </c>
      <c r="E8481" s="330" t="n">
        <v>705.8099999999999</v>
      </c>
      <c r="F8481" s="330" t="inlineStr">
        <is>
          <t>AS</t>
        </is>
      </c>
    </row>
    <row r="8482" ht="30" customHeight="1" s="496">
      <c r="A8482" s="330" t="inlineStr">
        <is>
          <t>101015.10.9.SEMINF</t>
        </is>
      </c>
      <c r="B8482" s="331" t="inlineStr">
        <is>
          <t>USINA DE MISTURA ASFÁLTICA À QUENTE, TIPO CONTRA FLUXO, PROD 100 A 140 TON/HORA - MATERIAIS NA OPERAÇÃO - ÓLEO DIESEL</t>
        </is>
      </c>
      <c r="C8482" s="330" t="inlineStr">
        <is>
          <t>H</t>
        </is>
      </c>
      <c r="D8482" s="330" t="n">
        <v>3595.2</v>
      </c>
      <c r="E8482" s="330" t="n">
        <v>3595.2</v>
      </c>
      <c r="F8482" s="330" t="inlineStr"/>
    </row>
    <row r="8483" ht="30" customHeight="1" s="496">
      <c r="A8483" s="330" t="inlineStr">
        <is>
          <t>101016.10.9.SEMINF</t>
        </is>
      </c>
      <c r="B8483" s="331" t="inlineStr">
        <is>
          <t>USINA DE MISTURA ASFÁLTICA À QUENTE, TIPO CONTRA FLUXO, PROD 100 A 140 TON/HORA - CHP DIURNO</t>
        </is>
      </c>
      <c r="C8483" s="330" t="inlineStr">
        <is>
          <t>CHP</t>
        </is>
      </c>
      <c r="D8483" s="330" t="n">
        <v>4261.92</v>
      </c>
      <c r="E8483" s="330" t="n">
        <v>4269.79</v>
      </c>
      <c r="F8483" s="330" t="inlineStr"/>
    </row>
    <row r="8484" ht="30" customHeight="1" s="496">
      <c r="A8484" s="330" t="inlineStr">
        <is>
          <t>101018.8.9.SEMINF</t>
        </is>
      </c>
      <c r="B8484" s="331" t="inlineStr">
        <is>
          <t>PORTA DE ABRIR DE UMA FOLHA EM FERRO COM CHAPA DE AÇO GALVANIZADO PLANA 14 GSG</t>
        </is>
      </c>
      <c r="C8484" s="330" t="inlineStr">
        <is>
          <t>M2</t>
        </is>
      </c>
      <c r="D8484" s="330" t="n">
        <v>408.21</v>
      </c>
      <c r="E8484" s="330" t="n">
        <v>416.7</v>
      </c>
      <c r="F8484" s="330" t="inlineStr">
        <is>
          <t>AS</t>
        </is>
      </c>
    </row>
    <row r="8485" ht="15" customHeight="1" s="496">
      <c r="A8485" s="330" t="inlineStr">
        <is>
          <t>101019.5.9.SEMINF</t>
        </is>
      </c>
      <c r="B8485" s="331" t="inlineStr">
        <is>
          <t>PORTÃO DE FERRO EM CHAPA GALVANIZADA PLANA 14 GSG</t>
        </is>
      </c>
      <c r="C8485" s="330" t="inlineStr">
        <is>
          <t>M2</t>
        </is>
      </c>
      <c r="D8485" s="330" t="n">
        <v>369.06</v>
      </c>
      <c r="E8485" s="330" t="n">
        <v>373.31</v>
      </c>
      <c r="F8485" s="330" t="inlineStr">
        <is>
          <t>AS</t>
        </is>
      </c>
    </row>
    <row r="8486" ht="30" customHeight="1" s="496">
      <c r="A8486" s="330" t="inlineStr">
        <is>
          <t>101089.3.9.SEMINF</t>
        </is>
      </c>
      <c r="B8486" s="331" t="inlineStr">
        <is>
          <t>PISO EM GRANITO AMARELO APLICADO EM AMBIENTES INTERNOS. AF_06/2018</t>
        </is>
      </c>
      <c r="C8486" s="330" t="inlineStr">
        <is>
          <t>M2</t>
        </is>
      </c>
      <c r="D8486" s="330" t="n">
        <v>691.0700000000001</v>
      </c>
      <c r="E8486" s="330" t="n">
        <v>693.83</v>
      </c>
      <c r="F8486" s="330" t="inlineStr"/>
    </row>
    <row r="8487" ht="15" customHeight="1" s="496">
      <c r="A8487" s="330" t="inlineStr">
        <is>
          <t>101091.3.9.SEMINF</t>
        </is>
      </c>
      <c r="B8487" s="331" t="inlineStr">
        <is>
          <t>SOLEIRA EM GRANITO PRETO, LARGURA 15 CM, ESPESSURA 2 CM</t>
        </is>
      </c>
      <c r="C8487" s="330" t="inlineStr">
        <is>
          <t>M</t>
        </is>
      </c>
      <c r="D8487" s="330" t="n">
        <v>114.71</v>
      </c>
      <c r="E8487" s="330" t="n">
        <v>115.98</v>
      </c>
      <c r="F8487" s="330" t="inlineStr"/>
    </row>
    <row r="8488" ht="15" customHeight="1" s="496">
      <c r="A8488" s="330" t="inlineStr">
        <is>
          <t>101092.3.9.SEMINF</t>
        </is>
      </c>
      <c r="B8488" s="331" t="inlineStr">
        <is>
          <t>PEITORIL EM GRANITO PRETO LARGURA 17 CM</t>
        </is>
      </c>
      <c r="C8488" s="330" t="inlineStr">
        <is>
          <t>M</t>
        </is>
      </c>
      <c r="D8488" s="330" t="n">
        <v>121.79</v>
      </c>
      <c r="E8488" s="330" t="n">
        <v>122.99</v>
      </c>
      <c r="F8488" s="330" t="inlineStr"/>
    </row>
    <row r="8489" ht="15" customHeight="1" s="496">
      <c r="A8489" s="330" t="inlineStr">
        <is>
          <t>101093.3.9.SEMINF</t>
        </is>
      </c>
      <c r="B8489" s="331" t="inlineStr">
        <is>
          <t>RODAPÉ EM GRANITO AMARELO ALTURA 10 CM</t>
        </is>
      </c>
      <c r="C8489" s="330" t="inlineStr">
        <is>
          <t>M/SER.MO</t>
        </is>
      </c>
      <c r="D8489" s="330" t="n">
        <v>80.12</v>
      </c>
      <c r="E8489" s="330" t="n">
        <v>80.81</v>
      </c>
      <c r="F8489" s="330" t="inlineStr"/>
    </row>
    <row r="8490" ht="30" customHeight="1" s="496">
      <c r="A8490" s="330" t="inlineStr">
        <is>
          <t>101280.9.15.SEMINF</t>
        </is>
      </c>
      <c r="B8490" s="331" t="inlineStr">
        <is>
          <t>FORNECIMENTO E INSTALAÇÃO DE CAIXA D`AGUA EM POLIETILENO DE 1500 LITROS - SEM ACESSÓRIOS</t>
        </is>
      </c>
      <c r="C8490" s="330" t="inlineStr">
        <is>
          <t>UN</t>
        </is>
      </c>
      <c r="D8490" s="330" t="n">
        <v>1070.09</v>
      </c>
      <c r="E8490" s="330" t="n">
        <v>1070.27</v>
      </c>
      <c r="F8490" s="330" t="inlineStr"/>
    </row>
    <row r="8491" ht="30" customHeight="1" s="496">
      <c r="A8491" s="330" t="inlineStr">
        <is>
          <t>101282.9.15.SEMINF</t>
        </is>
      </c>
      <c r="B8491" s="331" t="inlineStr">
        <is>
          <t>FORNECIMENTO E INSTALAÇÃO DE CAIXA D`AGUA EM POLIETILENO DE 1000 LITROS - SEM ACESSÓRIOS</t>
        </is>
      </c>
      <c r="C8491" s="330" t="inlineStr">
        <is>
          <t>UN</t>
        </is>
      </c>
      <c r="D8491" s="330" t="n">
        <v>465.81</v>
      </c>
      <c r="E8491" s="330" t="n">
        <v>465.99</v>
      </c>
      <c r="F8491" s="330" t="inlineStr"/>
    </row>
    <row r="8492" ht="30" customHeight="1" s="496">
      <c r="A8492" s="330" t="inlineStr">
        <is>
          <t>101284.5.9.SEMINF</t>
        </is>
      </c>
      <c r="B8492" s="331" t="inlineStr">
        <is>
          <t>GRELHA EM CHAPA METÁLICA PERFURADA / TAMPA PARA CAIXA DE COLETA DE ÁGUAS PLUVIAIS 20 X20 CM NA PRAÇA DOM PEDRO II</t>
        </is>
      </c>
      <c r="C8492" s="330" t="inlineStr">
        <is>
          <t>UN</t>
        </is>
      </c>
      <c r="D8492" s="330" t="n">
        <v>157.69</v>
      </c>
      <c r="E8492" s="330" t="n">
        <v>161.82</v>
      </c>
      <c r="F8492" s="330" t="inlineStr">
        <is>
          <t>AS</t>
        </is>
      </c>
    </row>
    <row r="8493" ht="30" customHeight="1" s="496">
      <c r="A8493" s="330" t="inlineStr">
        <is>
          <t>101285.5.9.SEMINF</t>
        </is>
      </c>
      <c r="B8493" s="331" t="inlineStr">
        <is>
          <t>FORNECIMENTO E INSTALAÇÃO DE CAIXA DE PASSAGEM METÁLICA 20X20X10 DE EMBUTIR</t>
        </is>
      </c>
      <c r="C8493" s="330" t="inlineStr">
        <is>
          <t>UN</t>
        </is>
      </c>
      <c r="D8493" s="330" t="n">
        <v>119.97</v>
      </c>
      <c r="E8493" s="330" t="n">
        <v>123.45</v>
      </c>
      <c r="F8493" s="330" t="inlineStr">
        <is>
          <t>AS</t>
        </is>
      </c>
    </row>
    <row r="8494" ht="30" customHeight="1" s="496">
      <c r="A8494" s="330" t="inlineStr">
        <is>
          <t>101290.9.9.SEMINF</t>
        </is>
      </c>
      <c r="B8494" s="331" t="inlineStr">
        <is>
          <t>ALVENARIA DE VEDAÇÃO COM BLOCOS CERÂMICOS 9X19X29 (ESPESSURA 19) COM ARGAMASSA DE ASSENTAMENTO PREPARADA EM BETONEIRA</t>
        </is>
      </c>
      <c r="C8494" s="330" t="inlineStr">
        <is>
          <t>M2</t>
        </is>
      </c>
      <c r="D8494" s="330" t="n">
        <v>108.63</v>
      </c>
      <c r="E8494" s="330" t="n">
        <v>110.91</v>
      </c>
      <c r="F8494" s="330" t="inlineStr"/>
    </row>
    <row r="8495" ht="30" customHeight="1" s="496">
      <c r="A8495" s="330" t="inlineStr">
        <is>
          <t>101425.16.9.SEMINF</t>
        </is>
      </c>
      <c r="B8495" s="331" t="inlineStr">
        <is>
          <t>FORNECIMENTO E INSTALAÇÃO DE APARELHO DE AR CONDICIONADO TIPO CASSETE 18.000 BTU (SEM TUBULAÇÃO)</t>
        </is>
      </c>
      <c r="C8495" s="330" t="inlineStr">
        <is>
          <t>UN</t>
        </is>
      </c>
      <c r="D8495" s="330" t="n">
        <v>6757.9</v>
      </c>
      <c r="E8495" s="330" t="n">
        <v>6759.84</v>
      </c>
      <c r="F8495" s="330" t="inlineStr"/>
    </row>
    <row r="8496" ht="30" customHeight="1" s="496">
      <c r="A8496" s="330" t="inlineStr">
        <is>
          <t>101426.16.9.SEMINF</t>
        </is>
      </c>
      <c r="B8496" s="331" t="inlineStr">
        <is>
          <t>FORNECIMENTO E INSTALAÇÃO DE APARELHO DE AR CONDICIONADO TIPO CASSETE 24.000 BTU (SEM TUBULAÇÃO)</t>
        </is>
      </c>
      <c r="C8496" s="330" t="inlineStr">
        <is>
          <t>UN</t>
        </is>
      </c>
      <c r="D8496" s="330" t="n">
        <v>8367.030000000001</v>
      </c>
      <c r="E8496" s="330" t="n">
        <v>8368.969999999999</v>
      </c>
      <c r="F8496" s="330" t="inlineStr"/>
    </row>
    <row r="8497" ht="30" customHeight="1" s="496">
      <c r="A8497" s="330" t="inlineStr">
        <is>
          <t>101427.16.9.SEMINF</t>
        </is>
      </c>
      <c r="B8497" s="331" t="inlineStr">
        <is>
          <t>FORNECIMENTO E INSTALAÇÃO DE APARELHO DE AR CONDICIONADO TIPO CASSETE 48.000 BTU (SEM TUBULAÇÃO)</t>
        </is>
      </c>
      <c r="C8497" s="330" t="inlineStr">
        <is>
          <t>UN</t>
        </is>
      </c>
      <c r="D8497" s="330" t="n">
        <v>14844.48</v>
      </c>
      <c r="E8497" s="330" t="n">
        <v>14846.42</v>
      </c>
      <c r="F8497" s="330" t="inlineStr"/>
    </row>
    <row r="8498" ht="30" customHeight="1" s="496">
      <c r="A8498" s="330" t="inlineStr">
        <is>
          <t>101428.17.9.SEMINF</t>
        </is>
      </c>
      <c r="B8498" s="331" t="inlineStr">
        <is>
          <t>FORNECIMENTO E INSTALAÇÃO DE APARELHO DE AR CONDICIONADO TIPO HI WALL 9000 BTU (SEM TUBULAÇÃO)</t>
        </is>
      </c>
      <c r="C8498" s="330" t="inlineStr">
        <is>
          <t>UN</t>
        </is>
      </c>
      <c r="D8498" s="330" t="n">
        <v>1993.73</v>
      </c>
      <c r="E8498" s="330" t="n">
        <v>1995.67</v>
      </c>
      <c r="F8498" s="330" t="inlineStr"/>
    </row>
    <row r="8499" ht="30" customHeight="1" s="496">
      <c r="A8499" s="330" t="inlineStr">
        <is>
          <t>101429.17.9.SEMINF</t>
        </is>
      </c>
      <c r="B8499" s="331" t="inlineStr">
        <is>
          <t>FORNECIMENTO E INSTALAÇÃO DE APARELHO DE AR CONDICIONADO TIPO PISO TETO 24000 BTU (SEM TUBULAÇÃO)</t>
        </is>
      </c>
      <c r="C8499" s="330" t="inlineStr">
        <is>
          <t>UN</t>
        </is>
      </c>
      <c r="D8499" s="330" t="n">
        <v>6499.69</v>
      </c>
      <c r="E8499" s="330" t="n">
        <v>6501.63</v>
      </c>
      <c r="F8499" s="330" t="inlineStr"/>
    </row>
    <row r="8500" ht="30" customHeight="1" s="496">
      <c r="A8500" s="330" t="inlineStr">
        <is>
          <t>101430.17.9.SEMINF</t>
        </is>
      </c>
      <c r="B8500" s="331" t="inlineStr">
        <is>
          <t>FORNECIMENTO E INSTALAÇÃO DE APARELHO DE AR CONDICIONADO TIPO PISO TETO 18000 BTU (SEM TUBULAÇÃO)</t>
        </is>
      </c>
      <c r="C8500" s="330" t="inlineStr">
        <is>
          <t>UN</t>
        </is>
      </c>
      <c r="D8500" s="330" t="n">
        <v>6163.85</v>
      </c>
      <c r="E8500" s="330" t="n">
        <v>6165.79</v>
      </c>
      <c r="F8500" s="330" t="inlineStr"/>
    </row>
    <row r="8501" ht="30" customHeight="1" s="496">
      <c r="A8501" s="330" t="inlineStr">
        <is>
          <t>101431.17.9.SEMINF</t>
        </is>
      </c>
      <c r="B8501" s="331" t="inlineStr">
        <is>
          <t>FORNECIMENTO E INSTALAÇÃO DE APARELHO DE AR CONDICIONADO TIPO PISO TETO 36000 BTU (SEM TUBULAÇÃO)</t>
        </is>
      </c>
      <c r="C8501" s="330" t="inlineStr">
        <is>
          <t>UN</t>
        </is>
      </c>
      <c r="D8501" s="330" t="n">
        <v>8613.66</v>
      </c>
      <c r="E8501" s="330" t="n">
        <v>8615.6</v>
      </c>
      <c r="F8501" s="330" t="inlineStr"/>
    </row>
    <row r="8502" ht="30" customHeight="1" s="496">
      <c r="A8502" s="330" t="inlineStr">
        <is>
          <t>101432.17.9.SEMINF</t>
        </is>
      </c>
      <c r="B8502" s="331" t="inlineStr">
        <is>
          <t>FORNECIMENTO E INSTALAÇÃO DE APARELHO DE AR CONDICIONADO TIPO PISO TETO 48000 BTU (SEM TUBULAÇÃO)</t>
        </is>
      </c>
      <c r="C8502" s="330" t="inlineStr">
        <is>
          <t>UN</t>
        </is>
      </c>
      <c r="D8502" s="330" t="n">
        <v>19127.68</v>
      </c>
      <c r="E8502" s="330" t="n">
        <v>19129.62</v>
      </c>
      <c r="F8502" s="330" t="inlineStr"/>
    </row>
    <row r="8503" ht="30" customHeight="1" s="496">
      <c r="A8503" s="330" t="inlineStr">
        <is>
          <t>101456.3.9.SEMINF</t>
        </is>
      </c>
      <c r="B8503" s="331" t="inlineStr">
        <is>
          <t>ENROCAMENTO DE PEDRA ARRUMADA MANUALMENTE - PEDRA DE MÃO COMERCIAL - FORNECIMENTO E INSTALAÇÃO</t>
        </is>
      </c>
      <c r="C8503" s="330" t="inlineStr">
        <is>
          <t>M3</t>
        </is>
      </c>
      <c r="D8503" s="330" t="n">
        <v>470.42</v>
      </c>
      <c r="E8503" s="330" t="n">
        <v>477.24</v>
      </c>
      <c r="F8503" s="330" t="inlineStr"/>
    </row>
    <row r="8504" ht="30" customHeight="1" s="496">
      <c r="A8504" s="330" t="inlineStr">
        <is>
          <t>101459.3.9.SEMINF</t>
        </is>
      </c>
      <c r="B8504" s="331" t="inlineStr">
        <is>
          <t>CONTENÇÃO EM AREIA - CIMENTO ENSACADA COM MISTURA DE AREIA COM 8% DE CIMENTO - CONFECÇÃO E ASSENTAMENTO</t>
        </is>
      </c>
      <c r="C8504" s="330" t="inlineStr">
        <is>
          <t>M3</t>
        </is>
      </c>
      <c r="D8504" s="330" t="n">
        <v>641.64</v>
      </c>
      <c r="E8504" s="330" t="n">
        <v>648.84</v>
      </c>
      <c r="F8504" s="330" t="inlineStr">
        <is>
          <t>AS</t>
        </is>
      </c>
    </row>
    <row r="8505" ht="30" customHeight="1" s="496">
      <c r="A8505" s="330" t="inlineStr">
        <is>
          <t>101463.2.9.SEMINF</t>
        </is>
      </c>
      <c r="B8505" s="331" t="inlineStr">
        <is>
          <t>FORMA DE COMPENSADO RESINADO 10MM - USO GERAL - UTILIZAÇÃO DE 2 VEZES - CONFECÇÃO, INSTALAÇÃO E RETIRADA</t>
        </is>
      </c>
      <c r="C8505" s="330" t="inlineStr">
        <is>
          <t>M2</t>
        </is>
      </c>
      <c r="D8505" s="330" t="n">
        <v>101.07</v>
      </c>
      <c r="E8505" s="330" t="n">
        <v>102.98</v>
      </c>
      <c r="F8505" s="330" t="inlineStr">
        <is>
          <t>AS</t>
        </is>
      </c>
    </row>
    <row r="8506" ht="15" customHeight="1" s="496">
      <c r="A8506" s="330" t="inlineStr">
        <is>
          <t>101465.2.9.SEMINF</t>
        </is>
      </c>
      <c r="B8506" s="331" t="inlineStr">
        <is>
          <t>ANCORAGEM DO REVESTIMENTO COM TELA Q-92</t>
        </is>
      </c>
      <c r="C8506" s="330" t="inlineStr">
        <is>
          <t>Kg</t>
        </is>
      </c>
      <c r="D8506" s="330" t="n">
        <v>17.24</v>
      </c>
      <c r="E8506" s="330" t="n">
        <v>17.41</v>
      </c>
      <c r="F8506" s="330" t="inlineStr"/>
    </row>
    <row r="8507" ht="45" customHeight="1" s="496">
      <c r="A8507" s="330" t="inlineStr">
        <is>
          <t>101481.5.9.SEMINF</t>
        </is>
      </c>
      <c r="B8507" s="331" t="inlineStr">
        <is>
          <t>ARMAÇAO EM TELA DE ACO SOLDADA NERVURADA Q-283 , DIAMETRO 6 MM, LARGURA = 2,45 X 6,00 M DE COMPRIMENTO, ESPACAMENTO DA MALHA = 10 X 10 CM</t>
        </is>
      </c>
      <c r="C8507" s="330" t="inlineStr">
        <is>
          <t>Kg</t>
        </is>
      </c>
      <c r="D8507" s="330" t="n">
        <v>11.72</v>
      </c>
      <c r="E8507" s="330" t="n">
        <v>11.79</v>
      </c>
      <c r="F8507" s="330" t="inlineStr"/>
    </row>
    <row r="8508" ht="45" customHeight="1" s="496">
      <c r="A8508" s="330" t="inlineStr">
        <is>
          <t>101505.5.9.SEMINF</t>
        </is>
      </c>
      <c r="B8508" s="331" t="inlineStr">
        <is>
          <t>ARMAÇAO EM TELA DE ACO SOLDADA NERVURADA Q-138 ,(2,20 KG/M2), DIAMETRO DO FIO = 4,2 MM, LARGURA = 2,45 M, ESPACAMENTO DA MALHA = 10  X 10 CM</t>
        </is>
      </c>
      <c r="C8508" s="330" t="inlineStr">
        <is>
          <t>Kg</t>
        </is>
      </c>
      <c r="D8508" s="330" t="n">
        <v>11.45</v>
      </c>
      <c r="E8508" s="330" t="n">
        <v>11.54</v>
      </c>
      <c r="F8508" s="330" t="inlineStr"/>
    </row>
    <row r="8509" ht="15" customHeight="1" s="496">
      <c r="A8509" s="330" t="inlineStr">
        <is>
          <t>101506.3.9.SEMINF</t>
        </is>
      </c>
      <c r="B8509" s="331" t="inlineStr">
        <is>
          <t>PASTILHA DE CERÂMICA 5X5 PARA ÁREA EXTERNA</t>
        </is>
      </c>
      <c r="C8509" s="330" t="inlineStr">
        <is>
          <t>M2</t>
        </is>
      </c>
      <c r="D8509" s="330" t="n">
        <v>339.77</v>
      </c>
      <c r="E8509" s="330" t="n">
        <v>343.75</v>
      </c>
      <c r="F8509" s="330" t="inlineStr"/>
    </row>
    <row r="8510" ht="15" customHeight="1" s="496">
      <c r="A8510" s="330" t="inlineStr">
        <is>
          <t>101509.1.9.SEMINF</t>
        </is>
      </c>
      <c r="B8510" s="331" t="inlineStr">
        <is>
          <t>ISOLAMENTO COM LONA PRETA</t>
        </is>
      </c>
      <c r="C8510" s="330" t="inlineStr">
        <is>
          <t>M2</t>
        </is>
      </c>
      <c r="D8510" s="330" t="n">
        <v>2.25</v>
      </c>
      <c r="E8510" s="330" t="n">
        <v>2.29</v>
      </c>
      <c r="F8510" s="330" t="inlineStr"/>
    </row>
    <row r="8511" ht="15" customHeight="1" s="496">
      <c r="A8511" s="330" t="inlineStr">
        <is>
          <t>101514.5.9.SEMINF</t>
        </is>
      </c>
      <c r="B8511" s="331" t="inlineStr">
        <is>
          <t>RECUPERAÇÃO DE TELHA METÁLICA TIPO ESCAMA</t>
        </is>
      </c>
      <c r="C8511" s="330" t="inlineStr">
        <is>
          <t>M2</t>
        </is>
      </c>
      <c r="D8511" s="330" t="n">
        <v>57.46</v>
      </c>
      <c r="E8511" s="330" t="n">
        <v>60.33</v>
      </c>
      <c r="F8511" s="330" t="inlineStr"/>
    </row>
    <row r="8512" ht="30" customHeight="1" s="496">
      <c r="A8512" s="330" t="inlineStr">
        <is>
          <t>102371.14.9.SEMINF</t>
        </is>
      </c>
      <c r="B8512" s="331" t="inlineStr">
        <is>
          <t>CARGA E DESCARGA MECANIZADAS DE ENTULHO EM CAMINHAO BASCULANTE 6M3</t>
        </is>
      </c>
      <c r="C8512" s="330" t="inlineStr">
        <is>
          <t>M3</t>
        </is>
      </c>
      <c r="D8512" s="330" t="n">
        <v>5.71</v>
      </c>
      <c r="E8512" s="330" t="n">
        <v>5.8</v>
      </c>
      <c r="F8512" s="330" t="inlineStr"/>
    </row>
    <row r="8513" ht="30" customHeight="1" s="496">
      <c r="A8513" s="330" t="inlineStr">
        <is>
          <t>102372.3.9.SEMINF</t>
        </is>
      </c>
      <c r="B8513" s="331" t="inlineStr">
        <is>
          <t>COBOGO CERAMICO (ELEMENTO VAZADO), 9X20X20CM , ASSENTADO COM ARGAMASSA TRAÇO 1:4 DE CIMENTO E AREIA</t>
        </is>
      </c>
      <c r="C8513" s="330" t="inlineStr">
        <is>
          <t>M2</t>
        </is>
      </c>
      <c r="D8513" s="330" t="n">
        <v>126.86</v>
      </c>
      <c r="E8513" s="330" t="n">
        <v>129.84</v>
      </c>
      <c r="F8513" s="330" t="inlineStr"/>
    </row>
    <row r="8514" ht="15" customHeight="1" s="496">
      <c r="A8514" s="330" t="inlineStr">
        <is>
          <t>102375.3.9.SEMINF</t>
        </is>
      </c>
      <c r="B8514" s="331" t="inlineStr">
        <is>
          <t>CANALETA MEIA CANA D = 0,40</t>
        </is>
      </c>
      <c r="C8514" s="330" t="inlineStr">
        <is>
          <t>M</t>
        </is>
      </c>
      <c r="D8514" s="330" t="n">
        <v>66.31</v>
      </c>
      <c r="E8514" s="330" t="n">
        <v>67.23999999999999</v>
      </c>
      <c r="F8514" s="330" t="inlineStr">
        <is>
          <t>AS</t>
        </is>
      </c>
    </row>
    <row r="8515" ht="30" customHeight="1" s="496">
      <c r="A8515" s="330" t="inlineStr">
        <is>
          <t>102381.1.9.SEMINF</t>
        </is>
      </c>
      <c r="B8515" s="331" t="inlineStr">
        <is>
          <t>ESTACA RAIZ, DIÂMETRO DE 31 CM, SEM PRESENÇA DE ROCHA ( EXCLUSIVE MOBILIZALÇAO, DESMOBILIZAÇÃO E ARMAÇÃO )</t>
        </is>
      </c>
      <c r="C8515" s="330" t="inlineStr">
        <is>
          <t>M</t>
        </is>
      </c>
      <c r="D8515" s="330" t="n">
        <v>208.79</v>
      </c>
      <c r="E8515" s="330" t="n">
        <v>212.91</v>
      </c>
      <c r="F8515" s="330" t="inlineStr">
        <is>
          <t>AS</t>
        </is>
      </c>
    </row>
    <row r="8516" ht="30" customHeight="1" s="496">
      <c r="A8516" s="330" t="inlineStr">
        <is>
          <t>102383.1.9.SEMINF</t>
        </is>
      </c>
      <c r="B8516" s="331" t="inlineStr">
        <is>
          <t>FORNECIMENTO E INSTALAÇÃO DE CARPETE DE POLIESTER EM MANTA PARA TRAFEGO COMERICAL PESADO, E= 4 A 5MM</t>
        </is>
      </c>
      <c r="C8516" s="330" t="inlineStr">
        <is>
          <t>M2</t>
        </is>
      </c>
      <c r="D8516" s="330" t="n">
        <v>81.29000000000001</v>
      </c>
      <c r="E8516" s="330" t="n">
        <v>81.29000000000001</v>
      </c>
      <c r="F8516" s="330" t="inlineStr">
        <is>
          <t>AS</t>
        </is>
      </c>
    </row>
    <row r="8517" ht="15" customHeight="1" s="496">
      <c r="A8517" s="330" t="inlineStr">
        <is>
          <t>102385.3.9.SEMINF</t>
        </is>
      </c>
      <c r="B8517" s="331" t="inlineStr">
        <is>
          <t>DEMOLIÇÃO DE DIVISÓRIA</t>
        </is>
      </c>
      <c r="C8517" s="330" t="inlineStr">
        <is>
          <t>M2</t>
        </is>
      </c>
      <c r="D8517" s="330" t="n">
        <v>53.11</v>
      </c>
      <c r="E8517" s="330" t="n">
        <v>55.87</v>
      </c>
      <c r="F8517" s="330" t="inlineStr"/>
    </row>
    <row r="8518" ht="15" customHeight="1" s="496">
      <c r="A8518" s="330" t="inlineStr">
        <is>
          <t>102386.1.9.SEMINF</t>
        </is>
      </c>
      <c r="B8518" s="331" t="inlineStr">
        <is>
          <t>LIMPEZA E DESOBSTRUÇÃO DE CALHAS E TUBULAÇÕES PLUVIAIS</t>
        </is>
      </c>
      <c r="C8518" s="330" t="inlineStr">
        <is>
          <t>M</t>
        </is>
      </c>
      <c r="D8518" s="330" t="n">
        <v>10.35</v>
      </c>
      <c r="E8518" s="330" t="n">
        <v>10.83</v>
      </c>
      <c r="F8518" s="330" t="inlineStr"/>
    </row>
    <row r="8519" ht="15" customHeight="1" s="496">
      <c r="A8519" s="330" t="inlineStr">
        <is>
          <t>102387.3.9.SEMINF</t>
        </is>
      </c>
      <c r="B8519" s="331" t="inlineStr">
        <is>
          <t>DEMOLIÇÃO DE ESTRUTURA DE MADEIRA</t>
        </is>
      </c>
      <c r="C8519" s="330" t="inlineStr">
        <is>
          <t>M2</t>
        </is>
      </c>
      <c r="D8519" s="330" t="n">
        <v>38.78</v>
      </c>
      <c r="E8519" s="330" t="n">
        <v>40.69</v>
      </c>
      <c r="F8519" s="330" t="inlineStr"/>
    </row>
    <row r="8520" ht="15" customHeight="1" s="496">
      <c r="A8520" s="330" t="inlineStr">
        <is>
          <t>102397.1.9.SEMINF</t>
        </is>
      </c>
      <c r="B8520" s="331" t="inlineStr">
        <is>
          <t>LIMPEZA DE TELHAS</t>
        </is>
      </c>
      <c r="C8520" s="330" t="inlineStr">
        <is>
          <t>M2</t>
        </is>
      </c>
      <c r="D8520" s="330" t="n">
        <v>5.17</v>
      </c>
      <c r="E8520" s="330" t="n">
        <v>5.41</v>
      </c>
      <c r="F8520" s="330" t="inlineStr"/>
    </row>
    <row r="8521" ht="15" customHeight="1" s="496">
      <c r="A8521" s="330" t="inlineStr">
        <is>
          <t>102418.16.9.SEMINF</t>
        </is>
      </c>
      <c r="B8521" s="331" t="inlineStr">
        <is>
          <t>DISPOSITIVO DE PROTEÇÃO CONTRA SURTO - 175V - 40KA</t>
        </is>
      </c>
      <c r="C8521" s="330" t="inlineStr">
        <is>
          <t>UN</t>
        </is>
      </c>
      <c r="D8521" s="330" t="n">
        <v>100.48</v>
      </c>
      <c r="E8521" s="330" t="n">
        <v>101.65</v>
      </c>
      <c r="F8521" s="330" t="inlineStr"/>
    </row>
    <row r="8522" ht="15" customHeight="1" s="496">
      <c r="A8522" s="330" t="inlineStr">
        <is>
          <t>102419.16.9.SEMINF</t>
        </is>
      </c>
      <c r="B8522" s="331" t="inlineStr">
        <is>
          <t>DISPOSITIVO DE PROTEÇÃO CONTRA SURTO - 175V - 80KA</t>
        </is>
      </c>
      <c r="C8522" s="330" t="inlineStr">
        <is>
          <t>UN</t>
        </is>
      </c>
      <c r="D8522" s="330" t="n">
        <v>162.21</v>
      </c>
      <c r="E8522" s="330" t="n">
        <v>163.38</v>
      </c>
      <c r="F8522" s="330" t="inlineStr"/>
    </row>
    <row r="8523" ht="30" customHeight="1" s="496">
      <c r="A8523" s="330" t="inlineStr">
        <is>
          <t>102420.16.9.SEMINF</t>
        </is>
      </c>
      <c r="B8523" s="331" t="inlineStr">
        <is>
          <t>INSTALAÇÃO DE CORRENTE EM AÇO PARA ESTAÇÃO BONDE (PARQUE DOS BILHARES)</t>
        </is>
      </c>
      <c r="C8523" s="330" t="inlineStr">
        <is>
          <t>M</t>
        </is>
      </c>
      <c r="D8523" s="330" t="n">
        <v>122.31</v>
      </c>
      <c r="E8523" s="330" t="n">
        <v>122.8</v>
      </c>
      <c r="F8523" s="330" t="inlineStr"/>
    </row>
    <row r="8524" ht="30" customHeight="1" s="496">
      <c r="A8524" s="330" t="inlineStr">
        <is>
          <t>102448.11.9.SEMINF</t>
        </is>
      </c>
      <c r="B8524" s="331" t="inlineStr">
        <is>
          <t>FORNECIMENTO E INSTALAÇÃO DE EQUIPAMENTO DE GINÁSTICA AO AR LIVRE EM BASE DE CONCRETO ARMADO TIPO MÁQUINA DE REMO</t>
        </is>
      </c>
      <c r="C8524" s="330" t="inlineStr">
        <is>
          <t>UN</t>
        </is>
      </c>
      <c r="D8524" s="330" t="n">
        <v>2917.23</v>
      </c>
      <c r="E8524" s="330" t="n">
        <v>2921.98</v>
      </c>
      <c r="F8524" s="330" t="inlineStr">
        <is>
          <t>AS</t>
        </is>
      </c>
    </row>
    <row r="8525" ht="30" customHeight="1" s="496">
      <c r="A8525" s="330" t="inlineStr">
        <is>
          <t>102451.3.9.SEMINF</t>
        </is>
      </c>
      <c r="B8525" s="331" t="inlineStr">
        <is>
          <t>FORNECIMENTO E INSTALAÇÃO DE PISO TÁTIL - ALERTA OU DIRECIONAL - ARGAMASSADO</t>
        </is>
      </c>
      <c r="C8525" s="330" t="inlineStr">
        <is>
          <t>M2</t>
        </is>
      </c>
      <c r="D8525" s="330" t="n">
        <v>200.14</v>
      </c>
      <c r="E8525" s="330" t="n">
        <v>202.4</v>
      </c>
      <c r="F8525" s="330" t="inlineStr"/>
    </row>
    <row r="8526" ht="30" customHeight="1" s="496">
      <c r="A8526" s="330" t="inlineStr">
        <is>
          <t>102452.15.9.SEMINF</t>
        </is>
      </c>
      <c r="B8526" s="331" t="inlineStr">
        <is>
          <t>BUCHA DE REDUÇÃO DE PVC SOLD. ÁGUA FRIA 60X25MM - FORNECIMENTO E INSTALAÇÃO</t>
        </is>
      </c>
      <c r="C8526" s="330" t="inlineStr">
        <is>
          <t>UN</t>
        </is>
      </c>
      <c r="D8526" s="330" t="n">
        <v>17.87</v>
      </c>
      <c r="E8526" s="330" t="n">
        <v>18.22</v>
      </c>
      <c r="F8526" s="330" t="inlineStr"/>
    </row>
    <row r="8527" ht="30" customHeight="1" s="496">
      <c r="A8527" s="330" t="inlineStr">
        <is>
          <t>102468.16.9.SEMINF</t>
        </is>
      </c>
      <c r="B8527" s="331" t="inlineStr">
        <is>
          <t>CAIXA DE PROTECAO PARA MEDIDOR TRIFASICO, FORNECIMENTO E INSTALACAO</t>
        </is>
      </c>
      <c r="C8527" s="330" t="inlineStr">
        <is>
          <t>UN</t>
        </is>
      </c>
      <c r="D8527" s="330" t="n">
        <v>320.51</v>
      </c>
      <c r="E8527" s="330" t="n">
        <v>324.31</v>
      </c>
      <c r="F8527" s="330" t="inlineStr">
        <is>
          <t>AS</t>
        </is>
      </c>
    </row>
    <row r="8528" ht="60" customHeight="1" s="496">
      <c r="A8528" s="330" t="inlineStr">
        <is>
          <t>102478.16.9.SEMINF</t>
        </is>
      </c>
      <c r="B8528" s="331" t="inlineStr">
        <is>
          <t>ESCORAMENTO COM PERFIS METÁLICOS "I" 152 MM X 10,8KG/M A CADA METRO E CHAPAS DE AÇO - ESTRONCAS A CADA 2M NÃO INCLUÍDAS - PROFUNDIDADE DE ATÉ 10 M - AÇO COM UTILIZAÇÃO  DE 20 VEZES - FORNECIMENTO, INSTALAÇÃO E RETIRADA</t>
        </is>
      </c>
      <c r="C8528" s="330" t="inlineStr">
        <is>
          <t>M2</t>
        </is>
      </c>
      <c r="D8528" s="330" t="n">
        <v>265.48</v>
      </c>
      <c r="E8528" s="330" t="n">
        <v>273.48</v>
      </c>
      <c r="F8528" s="330" t="inlineStr">
        <is>
          <t>AS</t>
        </is>
      </c>
    </row>
    <row r="8529" ht="30" customHeight="1" s="496">
      <c r="A8529" s="330" t="inlineStr">
        <is>
          <t>102479.16.9.SEMINF</t>
        </is>
      </c>
      <c r="B8529" s="331" t="inlineStr">
        <is>
          <t>ESTRONCAS EM PERFIL METÁLICO "I" 152 MM X 10,8KG/M - UTILIZAÇÃO DE 20 VEZES</t>
        </is>
      </c>
      <c r="C8529" s="330" t="inlineStr">
        <is>
          <t>M</t>
        </is>
      </c>
      <c r="D8529" s="330" t="n">
        <v>39.33</v>
      </c>
      <c r="E8529" s="330" t="n">
        <v>40.78</v>
      </c>
      <c r="F8529" s="330" t="inlineStr">
        <is>
          <t>AS</t>
        </is>
      </c>
    </row>
    <row r="8530" ht="45" customHeight="1" s="496">
      <c r="A8530" s="330" t="inlineStr">
        <is>
          <t>102480.3.9.SEMINF</t>
        </is>
      </c>
      <c r="B8530" s="331" t="inlineStr">
        <is>
          <t>POCO DE VISITA PARA DRENAGEM PLUVIAL, EM CONCRETO ESTRUTURAL, DIMENSOES INTERNAS DE 2 MX 2 MX 4,2 M (LARG X COMP X ALT),  EXCLUSOS TAMPAO E CHAMINE.</t>
        </is>
      </c>
      <c r="C8530" s="330" t="inlineStr">
        <is>
          <t>UN</t>
        </is>
      </c>
      <c r="D8530" s="330" t="n">
        <v>22066.94</v>
      </c>
      <c r="E8530" s="330" t="n">
        <v>22510.49</v>
      </c>
      <c r="F8530" s="330" t="inlineStr"/>
    </row>
    <row r="8531" ht="45" customHeight="1" s="496">
      <c r="A8531" s="330" t="inlineStr">
        <is>
          <t>102481.3.9.SEMINF</t>
        </is>
      </c>
      <c r="B8531" s="331" t="inlineStr">
        <is>
          <t>POÇO DE VISITA PARA DRENAGEM PLUVIAL, EM CONCRETO ESTRUTURAL, DIMENSÕES INTERNAS  DE 3MX2MX0,6M (LARGXCOMPXALT), EXCLUSOS TAMPÃO E CHAMINÉ.</t>
        </is>
      </c>
      <c r="C8531" s="330" t="inlineStr">
        <is>
          <t>UN</t>
        </is>
      </c>
      <c r="D8531" s="330" t="n">
        <v>9645.59</v>
      </c>
      <c r="E8531" s="330" t="n">
        <v>9841.99</v>
      </c>
      <c r="F8531" s="330" t="inlineStr"/>
    </row>
    <row r="8532" ht="45" customHeight="1" s="496">
      <c r="A8532" s="330" t="inlineStr">
        <is>
          <t>102482.3.9.SEMINF</t>
        </is>
      </c>
      <c r="B8532" s="331" t="inlineStr">
        <is>
          <t>POCO DE VISITA PARA DRENAGEM PLUVIAL, EM CONCRETO ESTRUTURAL, DIMENSOES INTERNAS DE 2 MX 2 MX 1,5 M (LARG X COMP X ALT),  EXCLUSOS TAMPAO E CHAMINE.</t>
        </is>
      </c>
      <c r="C8532" s="330" t="inlineStr">
        <is>
          <t>UN</t>
        </is>
      </c>
      <c r="D8532" s="330" t="n">
        <v>10531.47</v>
      </c>
      <c r="E8532" s="330" t="n">
        <v>10744.47</v>
      </c>
      <c r="F8532" s="330" t="inlineStr"/>
    </row>
    <row r="8533" ht="45" customHeight="1" s="496">
      <c r="A8533" s="330" t="inlineStr">
        <is>
          <t>102483.3.9.SEMINF</t>
        </is>
      </c>
      <c r="B8533" s="331" t="inlineStr">
        <is>
          <t>POÇO DE VISITA PARA DRENAGEM PLUVIAL, EM CONCRETO ESTRUTURAL, DIMENSÕES INTERNAS  DE 3MX2MX1,5M (LARGXCOMPXALT), EXCLUSOS TAMPÃO E CHAMINÉ.</t>
        </is>
      </c>
      <c r="C8533" s="330" t="inlineStr">
        <is>
          <t>UN</t>
        </is>
      </c>
      <c r="D8533" s="330" t="n">
        <v>14558.84</v>
      </c>
      <c r="E8533" s="330" t="n">
        <v>14853.45</v>
      </c>
      <c r="F8533" s="330" t="inlineStr"/>
    </row>
    <row r="8534" ht="45" customHeight="1" s="496">
      <c r="A8534" s="330" t="inlineStr">
        <is>
          <t>102484.3.9.SEMINF</t>
        </is>
      </c>
      <c r="B8534" s="331" t="inlineStr">
        <is>
          <t>POCO DE VISITA PARA DRENAGEM PLUVIAL, EM CONCRETO ESTRUTURAL, DIMENSOES INTERNAS DE 2 MX 2 MX 0,9 M (LARG X COMP X ALT),  EXCLUSOS TAMPAO E CHAMINE.</t>
        </is>
      </c>
      <c r="C8534" s="330" t="inlineStr">
        <is>
          <t>UN</t>
        </is>
      </c>
      <c r="D8534" s="330" t="n">
        <v>7968.04</v>
      </c>
      <c r="E8534" s="330" t="n">
        <v>8129.8</v>
      </c>
      <c r="F8534" s="330" t="inlineStr"/>
    </row>
    <row r="8535" ht="15" customHeight="1" s="496">
      <c r="A8535" s="330" t="inlineStr">
        <is>
          <t>102485.9.9.SEMINF</t>
        </is>
      </c>
      <c r="B8535" s="331" t="inlineStr">
        <is>
          <t>ACABAMENTO SUPERFICIAL  DE CONCRETO COM LIXAMENTO E POLIMENTO</t>
        </is>
      </c>
      <c r="C8535" s="330" t="inlineStr">
        <is>
          <t>M2</t>
        </is>
      </c>
      <c r="D8535" s="330" t="n">
        <v>19.02</v>
      </c>
      <c r="E8535" s="330" t="n">
        <v>19.74</v>
      </c>
      <c r="F8535" s="330" t="inlineStr"/>
    </row>
    <row r="8536" ht="30" customHeight="1" s="496">
      <c r="A8536" s="330" t="inlineStr">
        <is>
          <t>102490.1.9.SEMINF</t>
        </is>
      </c>
      <c r="B8536" s="331" t="inlineStr">
        <is>
          <t>LIXADEIRA ELETRICA ANGULAR PARA CONCRETO, POTENCIA 1.400 W, PRATO DIAMANTADO DE 5 - MATERIAIS NA OPERAÇÃO</t>
        </is>
      </c>
      <c r="C8536" s="330" t="inlineStr">
        <is>
          <t>H</t>
        </is>
      </c>
      <c r="D8536" s="330" t="n">
        <v>3.06</v>
      </c>
      <c r="E8536" s="330" t="n">
        <v>3.06</v>
      </c>
      <c r="F8536" s="330" t="inlineStr"/>
    </row>
    <row r="8537" ht="30" customHeight="1" s="496">
      <c r="A8537" s="330" t="inlineStr">
        <is>
          <t>102493.1.9.SEMINF</t>
        </is>
      </c>
      <c r="B8537" s="331" t="inlineStr">
        <is>
          <t>LIXADEIRA ELETRICA ANGULAR PARA CONCRETO, POTENCIA 1.400 W, PRATO DIAMANTADO DE 5 - CHP DIURNO</t>
        </is>
      </c>
      <c r="C8537" s="330" t="inlineStr">
        <is>
          <t>H</t>
        </is>
      </c>
      <c r="D8537" s="330" t="n">
        <v>3.06</v>
      </c>
      <c r="E8537" s="330" t="n">
        <v>3.06</v>
      </c>
      <c r="F8537" s="330" t="inlineStr">
        <is>
          <t>AS</t>
        </is>
      </c>
    </row>
    <row r="8538" ht="15" customHeight="1" s="496">
      <c r="A8538" s="330" t="inlineStr">
        <is>
          <t>102494.9.9.SEMINF</t>
        </is>
      </c>
      <c r="B8538" s="331" t="inlineStr">
        <is>
          <t>LIXAMENTO MECANICO DE SUPERFICIES DE CONCRETO</t>
        </is>
      </c>
      <c r="C8538" s="330" t="inlineStr">
        <is>
          <t>H</t>
        </is>
      </c>
      <c r="D8538" s="330" t="n">
        <v>10.15</v>
      </c>
      <c r="E8538" s="330" t="n">
        <v>10.6</v>
      </c>
      <c r="F8538" s="330" t="inlineStr">
        <is>
          <t>AS</t>
        </is>
      </c>
    </row>
    <row r="8539" ht="30" customHeight="1" s="496">
      <c r="A8539" s="330" t="inlineStr">
        <is>
          <t>102713.3.9.SEMINF</t>
        </is>
      </c>
      <c r="B8539" s="331" t="inlineStr">
        <is>
          <t>PREPARO DE FUNDO DE VALA COM LARGURA MENOR QUE 1,5M, EM LOCAL COM NÍVEL BAIXO DE INTERFERENCIA</t>
        </is>
      </c>
      <c r="C8539" s="330" t="inlineStr">
        <is>
          <t>M2</t>
        </is>
      </c>
      <c r="D8539" s="330" t="n">
        <v>7.54</v>
      </c>
      <c r="E8539" s="330" t="n">
        <v>7.92</v>
      </c>
      <c r="F8539" s="330" t="inlineStr"/>
    </row>
    <row r="8540" ht="30" customHeight="1" s="496">
      <c r="A8540" s="330" t="inlineStr">
        <is>
          <t>102715.6.9.SEMINF</t>
        </is>
      </c>
      <c r="B8540" s="331" t="inlineStr">
        <is>
          <t>RECOLOCACAO DE RIPAS EM MADEIRAMENTO DE TELHADO, CONSIDERANDO REAPROVEITAMENTO DE MATERIAL</t>
        </is>
      </c>
      <c r="C8540" s="330" t="inlineStr">
        <is>
          <t>M</t>
        </is>
      </c>
      <c r="D8540" s="330" t="n">
        <v>2.86</v>
      </c>
      <c r="E8540" s="330" t="n">
        <v>3.01</v>
      </c>
      <c r="F8540" s="330" t="inlineStr"/>
    </row>
    <row r="8541" ht="30" customHeight="1" s="496">
      <c r="A8541" s="330" t="inlineStr">
        <is>
          <t>102716.1.9.SEMINF</t>
        </is>
      </c>
      <c r="B8541" s="331" t="inlineStr">
        <is>
          <t>TRANSPORTE DE ENTULHO COM CAMINHAO BASCULANTE 6 M3, RODOVIA PAVIMENTADA, DMT 0,5 A 1,0 KM</t>
        </is>
      </c>
      <c r="C8541" s="330" t="inlineStr">
        <is>
          <t>M3</t>
        </is>
      </c>
      <c r="D8541" s="330" t="n">
        <v>8.720000000000001</v>
      </c>
      <c r="E8541" s="330" t="n">
        <v>8.800000000000001</v>
      </c>
      <c r="F8541" s="330" t="inlineStr"/>
    </row>
    <row r="8542" ht="15" customHeight="1" s="496">
      <c r="A8542" s="330" t="inlineStr">
        <is>
          <t>102986.5.9.SEMINF</t>
        </is>
      </c>
      <c r="B8542" s="331" t="inlineStr">
        <is>
          <t>ARAME GALVANIZADO 12 BWG</t>
        </is>
      </c>
      <c r="C8542" s="330" t="inlineStr">
        <is>
          <t>Kg</t>
        </is>
      </c>
      <c r="D8542" s="330" t="n">
        <v>92.75</v>
      </c>
      <c r="E8542" s="330" t="n">
        <v>96.27</v>
      </c>
      <c r="F8542" s="330" t="inlineStr"/>
    </row>
    <row r="8543" ht="15" customHeight="1" s="496">
      <c r="A8543" s="330" t="inlineStr">
        <is>
          <t>103013.9.9.SEMINF</t>
        </is>
      </c>
      <c r="B8543" s="331" t="inlineStr">
        <is>
          <t>PINTURA EPOXI, DUAS DEMAOS</t>
        </is>
      </c>
      <c r="C8543" s="330" t="inlineStr">
        <is>
          <t>M2</t>
        </is>
      </c>
      <c r="D8543" s="330" t="n">
        <v>64.90000000000001</v>
      </c>
      <c r="E8543" s="330" t="n">
        <v>65.97</v>
      </c>
      <c r="F8543" s="330" t="inlineStr"/>
    </row>
    <row r="8544" ht="30" customHeight="1" s="496">
      <c r="A8544" s="330" t="inlineStr">
        <is>
          <t>103017.1.9.SEMINF</t>
        </is>
      </c>
      <c r="B8544" s="331" t="inlineStr">
        <is>
          <t>Escavação e carga de material de jazida com escavadeira hidráulica de 1,20 a 1,50 m³</t>
        </is>
      </c>
      <c r="C8544" s="330" t="inlineStr">
        <is>
          <t>M3</t>
        </is>
      </c>
      <c r="D8544" s="330" t="n">
        <v>1.5</v>
      </c>
      <c r="E8544" s="330" t="n">
        <v>1.51</v>
      </c>
      <c r="F8544" s="330" t="inlineStr"/>
    </row>
    <row r="8545" ht="30" customHeight="1" s="496">
      <c r="A8545" s="330" t="inlineStr">
        <is>
          <t>103029.1.9.SEMINF</t>
        </is>
      </c>
      <c r="B8545" s="331" t="inlineStr">
        <is>
          <t>ESCAVAÇÃO MANUAL EM MATERIAL DE 1A CATEGORIA NA PROFUNDIDADE DE 3 A 4 M</t>
        </is>
      </c>
      <c r="C8545" s="330" t="inlineStr">
        <is>
          <t>M3</t>
        </is>
      </c>
      <c r="D8545" s="330" t="n">
        <v>89.27</v>
      </c>
      <c r="E8545" s="330" t="n">
        <v>93.41</v>
      </c>
      <c r="F8545" s="330" t="inlineStr"/>
    </row>
    <row r="8546" ht="15" customHeight="1" s="496">
      <c r="A8546" s="330" t="inlineStr">
        <is>
          <t>103045.6.9.SEMINF</t>
        </is>
      </c>
      <c r="B8546" s="331" t="inlineStr">
        <is>
          <t>PAINEL DE MADEIRA TIPO CUMARU / IPÊ COM FRISOS DE 20 CM</t>
        </is>
      </c>
      <c r="C8546" s="330" t="inlineStr">
        <is>
          <t>M2</t>
        </is>
      </c>
      <c r="D8546" s="330" t="n">
        <v>690.03</v>
      </c>
      <c r="E8546" s="330" t="n">
        <v>692.29</v>
      </c>
      <c r="F8546" s="330" t="inlineStr">
        <is>
          <t>AS</t>
        </is>
      </c>
    </row>
    <row r="8547" ht="15" customHeight="1" s="496">
      <c r="A8547" s="330" t="inlineStr">
        <is>
          <t>103070.5.9.SEMINF</t>
        </is>
      </c>
      <c r="B8547" s="331" t="inlineStr">
        <is>
          <t>GRADIL PARA PROTEÇAO DE ARCONDICIONADO NO SINE</t>
        </is>
      </c>
      <c r="C8547" s="330" t="inlineStr">
        <is>
          <t>UN</t>
        </is>
      </c>
      <c r="D8547" s="330" t="n">
        <v>20585.82</v>
      </c>
      <c r="E8547" s="330" t="n">
        <v>20954.63</v>
      </c>
      <c r="F8547" s="330" t="inlineStr">
        <is>
          <t>AS</t>
        </is>
      </c>
    </row>
    <row r="8548" ht="15" customHeight="1" s="496">
      <c r="A8548" s="330" t="inlineStr">
        <is>
          <t>103071.5.9.SEMINF</t>
        </is>
      </c>
      <c r="B8548" s="331" t="inlineStr">
        <is>
          <t>COBERTURA DE GRADIL PARA PROTEÇAO DE ARCONDICIONADO NO SINE</t>
        </is>
      </c>
      <c r="C8548" s="330" t="inlineStr">
        <is>
          <t>UN</t>
        </is>
      </c>
      <c r="D8548" s="330" t="n">
        <v>6650.55</v>
      </c>
      <c r="E8548" s="330" t="n">
        <v>6778.1</v>
      </c>
      <c r="F8548" s="330" t="inlineStr">
        <is>
          <t>AS</t>
        </is>
      </c>
    </row>
    <row r="8549" ht="15" customHeight="1" s="496">
      <c r="A8549" s="330" t="inlineStr">
        <is>
          <t>103165.3.9.SEMINF</t>
        </is>
      </c>
      <c r="B8549" s="331" t="inlineStr">
        <is>
          <t>TAMPA DE CONCRETO ARMADO 1,00 X 1,00 X 1,00</t>
        </is>
      </c>
      <c r="C8549" s="330" t="inlineStr">
        <is>
          <t>M3</t>
        </is>
      </c>
      <c r="D8549" s="330" t="n">
        <v>2338.78</v>
      </c>
      <c r="E8549" s="330" t="n">
        <v>2370.11</v>
      </c>
      <c r="F8549" s="330" t="inlineStr"/>
    </row>
    <row r="8550" ht="15" customHeight="1" s="496">
      <c r="A8550" s="330" t="inlineStr">
        <is>
          <t>103166.1.9.SEMINF</t>
        </is>
      </c>
      <c r="B8550" s="331" t="inlineStr">
        <is>
          <t>CARGA, MANOBRA E DESCARGA DE TAMPAS DE CONCRETO EM CAMINHÃO</t>
        </is>
      </c>
      <c r="C8550" s="330" t="inlineStr">
        <is>
          <t>T</t>
        </is>
      </c>
      <c r="D8550" s="330" t="n">
        <v>21.49</v>
      </c>
      <c r="E8550" s="330" t="n">
        <v>21.82</v>
      </c>
      <c r="F8550" s="330" t="inlineStr"/>
    </row>
    <row r="8551" ht="15" customHeight="1" s="496">
      <c r="A8551" s="330" t="inlineStr">
        <is>
          <t>103171.16.9.SEMINF</t>
        </is>
      </c>
      <c r="B8551" s="331" t="inlineStr">
        <is>
          <t>REMOÇÃO DE QUADRO ELÉTRICO DE 1,20 X 0,60</t>
        </is>
      </c>
      <c r="C8551" s="330" t="inlineStr">
        <is>
          <t>UN</t>
        </is>
      </c>
      <c r="D8551" s="330" t="n">
        <v>501.31</v>
      </c>
      <c r="E8551" s="330" t="n">
        <v>528.65</v>
      </c>
      <c r="F8551" s="330" t="inlineStr"/>
    </row>
    <row r="8552" ht="15" customHeight="1" s="496">
      <c r="A8552" s="330" t="inlineStr">
        <is>
          <t>103172.16.9.SEMINF</t>
        </is>
      </c>
      <c r="B8552" s="331" t="inlineStr">
        <is>
          <t>REMOÇÃO DE QUADRO ELÉTRICO DE 0,80 X 0,40</t>
        </is>
      </c>
      <c r="C8552" s="330" t="inlineStr">
        <is>
          <t>UN</t>
        </is>
      </c>
      <c r="D8552" s="330" t="n">
        <v>222.85</v>
      </c>
      <c r="E8552" s="330" t="n">
        <v>235.01</v>
      </c>
      <c r="F8552" s="330" t="inlineStr"/>
    </row>
    <row r="8553" ht="15" customHeight="1" s="496">
      <c r="A8553" s="330" t="inlineStr">
        <is>
          <t>103173.16.9.SEMINF</t>
        </is>
      </c>
      <c r="B8553" s="331" t="inlineStr">
        <is>
          <t>REMOÇÃO DE QUADRO ELÉTRICO DE 0,30 X 0,30</t>
        </is>
      </c>
      <c r="C8553" s="330" t="inlineStr">
        <is>
          <t>UN</t>
        </is>
      </c>
      <c r="D8553" s="330" t="n">
        <v>62.67</v>
      </c>
      <c r="E8553" s="330" t="n">
        <v>66.09999999999999</v>
      </c>
      <c r="F8553" s="330" t="inlineStr"/>
    </row>
    <row r="8554" ht="30" customHeight="1" s="496">
      <c r="A8554" s="330" t="inlineStr">
        <is>
          <t>103174.16.9.SEMINF</t>
        </is>
      </c>
      <c r="B8554" s="331" t="inlineStr">
        <is>
          <t>QUEBRA EM ALVENARIA PARA INSTALAÇÃO DE QUADRO DE DISTRIBUIÇÃO GRANDE ( 80 X 6 0 CM)</t>
        </is>
      </c>
      <c r="C8554" s="330" t="inlineStr">
        <is>
          <t>UN</t>
        </is>
      </c>
      <c r="D8554" s="330" t="n">
        <v>41.14</v>
      </c>
      <c r="E8554" s="330" t="n">
        <v>43.26</v>
      </c>
      <c r="F8554" s="330" t="inlineStr"/>
    </row>
    <row r="8555" ht="30" customHeight="1" s="496">
      <c r="A8555" s="330" t="inlineStr">
        <is>
          <t>103175.16.9.SEMINF</t>
        </is>
      </c>
      <c r="B8555" s="331" t="inlineStr">
        <is>
          <t>REMOÇÃO DE ELETRODUTO, DE FORMA MANUAL, SEM REAPROVEITAMENTO</t>
        </is>
      </c>
      <c r="C8555" s="330" t="inlineStr">
        <is>
          <t>M</t>
        </is>
      </c>
      <c r="D8555" s="330" t="n">
        <v>0.66</v>
      </c>
      <c r="E8555" s="330" t="n">
        <v>0.6899999999999999</v>
      </c>
      <c r="F8555" s="330" t="inlineStr"/>
    </row>
    <row r="8556" ht="30" customHeight="1" s="496">
      <c r="A8556" s="330" t="inlineStr">
        <is>
          <t>103176.16.9.SEMINF</t>
        </is>
      </c>
      <c r="B8556" s="331" t="inlineStr">
        <is>
          <t>CAIXA DE PASSAGEM ELÉTRICA DE SOBREPOR, EM TERMOPLASTICO / PVC, COM TAMPA APARAFUSADA, DIMENSÕES, 150 X 150 X *100*MM</t>
        </is>
      </c>
      <c r="C8556" s="330" t="inlineStr">
        <is>
          <t>UN</t>
        </is>
      </c>
      <c r="D8556" s="330" t="n">
        <v>82.3</v>
      </c>
      <c r="E8556" s="330" t="n">
        <v>83.59</v>
      </c>
      <c r="F8556" s="330" t="inlineStr"/>
    </row>
    <row r="8557" ht="30" customHeight="1" s="496">
      <c r="A8557" s="330" t="inlineStr">
        <is>
          <t>103180.15.9.SEMINF</t>
        </is>
      </c>
      <c r="B8557" s="331" t="inlineStr">
        <is>
          <t>RASGO EM ALVENARIA PARA RAMAIS/ DISTRIBUIÇÃO COM DIÂMETROS MAIORES QUE  75 MM.</t>
        </is>
      </c>
      <c r="C8557" s="330" t="inlineStr">
        <is>
          <t>M</t>
        </is>
      </c>
      <c r="D8557" s="330" t="n">
        <v>18.07</v>
      </c>
      <c r="E8557" s="330" t="n">
        <v>19.01</v>
      </c>
      <c r="F8557" s="330" t="inlineStr"/>
    </row>
    <row r="8558" ht="30" customHeight="1" s="496">
      <c r="A8558" s="330" t="inlineStr">
        <is>
          <t>103182.15.9.SEMINF</t>
        </is>
      </c>
      <c r="B8558" s="331" t="inlineStr">
        <is>
          <t>CHUMBAMENTO LINEAR EM ALVENARIA PARA RAMAIS/DISTRIBUIÇÃO COM DIÂMETROS MAIORES QUE 75 MM.</t>
        </is>
      </c>
      <c r="C8558" s="330" t="inlineStr">
        <is>
          <t>M</t>
        </is>
      </c>
      <c r="D8558" s="330" t="n">
        <v>34.49</v>
      </c>
      <c r="E8558" s="330" t="n">
        <v>36.06</v>
      </c>
      <c r="F8558" s="330" t="inlineStr"/>
    </row>
    <row r="8559" ht="30" customHeight="1" s="496">
      <c r="A8559" s="330" t="inlineStr">
        <is>
          <t>103183.15.9.SEMINF</t>
        </is>
      </c>
      <c r="B8559" s="331" t="inlineStr">
        <is>
          <t>REMOÇÃO DE TUBULAÇÕES (TUBOS E CONEXÕES) DE ESGOTO, DE FORMA MANUAL, SEM REAPROVEITAMENTO.</t>
        </is>
      </c>
      <c r="C8559" s="330" t="inlineStr">
        <is>
          <t>M</t>
        </is>
      </c>
      <c r="D8559" s="330" t="n">
        <v>5.08</v>
      </c>
      <c r="E8559" s="330" t="n">
        <v>5.34</v>
      </c>
      <c r="F8559" s="330" t="inlineStr"/>
    </row>
    <row r="8560" ht="15" customHeight="1" s="496">
      <c r="A8560" s="330" t="inlineStr">
        <is>
          <t>103184.17.9.SEMINF</t>
        </is>
      </c>
      <c r="B8560" s="331" t="inlineStr">
        <is>
          <t>RETIRADA DE CAIXA DÁGUA DE 3000 LITROS</t>
        </is>
      </c>
      <c r="C8560" s="330" t="inlineStr">
        <is>
          <t>UN</t>
        </is>
      </c>
      <c r="D8560" s="330" t="n">
        <v>69.48999999999999</v>
      </c>
      <c r="E8560" s="330" t="n">
        <v>72.98999999999999</v>
      </c>
      <c r="F8560" s="330" t="inlineStr"/>
    </row>
    <row r="8561" ht="15" customHeight="1" s="496">
      <c r="A8561" s="330" t="inlineStr">
        <is>
          <t>103205.6.9.SEMINF</t>
        </is>
      </c>
      <c r="B8561" s="331" t="inlineStr">
        <is>
          <t>RETIRADA DE BRINQUEDO - CASINHA DE MADEIRA</t>
        </is>
      </c>
      <c r="C8561" s="330" t="inlineStr">
        <is>
          <t>UN</t>
        </is>
      </c>
      <c r="D8561" s="330" t="n">
        <v>103.56</v>
      </c>
      <c r="E8561" s="330" t="n">
        <v>108.36</v>
      </c>
      <c r="F8561" s="330" t="inlineStr"/>
    </row>
    <row r="8562" ht="15" customHeight="1" s="496">
      <c r="A8562" s="330" t="inlineStr">
        <is>
          <t>103206.6.9.SEMINF</t>
        </is>
      </c>
      <c r="B8562" s="331" t="inlineStr">
        <is>
          <t>RETIRADA DE BRINQUEDO - BALANÇO TRIPLO</t>
        </is>
      </c>
      <c r="C8562" s="330" t="inlineStr">
        <is>
          <t>UN</t>
        </is>
      </c>
      <c r="D8562" s="330" t="n">
        <v>103.56</v>
      </c>
      <c r="E8562" s="330" t="n">
        <v>108.36</v>
      </c>
      <c r="F8562" s="330" t="inlineStr"/>
    </row>
    <row r="8563" ht="15" customHeight="1" s="496">
      <c r="A8563" s="330" t="inlineStr">
        <is>
          <t>103208.9.9.SEMINF</t>
        </is>
      </c>
      <c r="B8563" s="331" t="inlineStr">
        <is>
          <t>PINTURA COM TINTA ESMALTE EM PAREDES, 1 DEMÃO</t>
        </is>
      </c>
      <c r="C8563" s="330" t="inlineStr">
        <is>
          <t>M2</t>
        </is>
      </c>
      <c r="D8563" s="330" t="n">
        <v>14.95</v>
      </c>
      <c r="E8563" s="330" t="n">
        <v>15.3</v>
      </c>
      <c r="F8563" s="330" t="inlineStr"/>
    </row>
    <row r="8564" ht="15" customHeight="1" s="496">
      <c r="A8564" s="330" t="inlineStr">
        <is>
          <t>103209.3.9.SEMINF</t>
        </is>
      </c>
      <c r="B8564" s="331" t="inlineStr">
        <is>
          <t>DEMOLIÇÃO DE REVESTIMENTO EM MADEIRA</t>
        </is>
      </c>
      <c r="C8564" s="330" t="inlineStr">
        <is>
          <t>M2</t>
        </is>
      </c>
      <c r="D8564" s="330" t="n">
        <v>19.51</v>
      </c>
      <c r="E8564" s="330" t="n">
        <v>20.49</v>
      </c>
      <c r="F8564" s="330" t="inlineStr"/>
    </row>
    <row r="8565" ht="15" customHeight="1" s="496">
      <c r="A8565" s="330" t="inlineStr">
        <is>
          <t>103210.9.9.SEMINF</t>
        </is>
      </c>
      <c r="B8565" s="331" t="inlineStr">
        <is>
          <t>DEMOLIÇÃO DE FORRO DE RIPAS MADEIRA</t>
        </is>
      </c>
      <c r="C8565" s="330" t="inlineStr">
        <is>
          <t>M2</t>
        </is>
      </c>
      <c r="D8565" s="330" t="n">
        <v>18.84</v>
      </c>
      <c r="E8565" s="330" t="n">
        <v>19.74</v>
      </c>
      <c r="F8565" s="330" t="inlineStr"/>
    </row>
    <row r="8566" ht="45" customHeight="1" s="496">
      <c r="A8566" s="330" t="inlineStr">
        <is>
          <t>103211.6.9.SEMINF</t>
        </is>
      </c>
      <c r="B8566" s="331" t="inlineStr">
        <is>
          <t>REVESTIMENTO COM LAMBRI DE MADEIRA CUMARU/IPE OU EQUIVALENTE DA REGIÃO, DIM. 10X1CM, ENCAIXE MACHO/FEMEA COM FRISO, INCLUSO TRAVESSAS DE 5X1,5CM</t>
        </is>
      </c>
      <c r="C8566" s="330" t="inlineStr">
        <is>
          <t>M2</t>
        </is>
      </c>
      <c r="D8566" s="330" t="n">
        <v>279.28</v>
      </c>
      <c r="E8566" s="330" t="n">
        <v>284.79</v>
      </c>
      <c r="F8566" s="330" t="inlineStr">
        <is>
          <t>AS</t>
        </is>
      </c>
    </row>
    <row r="8567" ht="30" customHeight="1" s="496">
      <c r="A8567" s="330" t="inlineStr">
        <is>
          <t>103216.11.9.SEMINF</t>
        </is>
      </c>
      <c r="B8567" s="331" t="inlineStr">
        <is>
          <t>FORNECIMENTO E INSTALAÇÃO DE EQUIPAMENTO DE GINÁSTICA AO AR LIVRE EM BASE DE CONCRETO ARMADO TIPO SURF DUPLO</t>
        </is>
      </c>
      <c r="C8567" s="330" t="inlineStr">
        <is>
          <t>UN</t>
        </is>
      </c>
      <c r="D8567" s="330" t="n">
        <v>2902.32</v>
      </c>
      <c r="E8567" s="330" t="n">
        <v>2906.54</v>
      </c>
      <c r="F8567" s="330" t="inlineStr">
        <is>
          <t>AS</t>
        </is>
      </c>
    </row>
    <row r="8568" ht="30" customHeight="1" s="496">
      <c r="A8568" s="330" t="inlineStr">
        <is>
          <t>103217.5.9.SEMINF</t>
        </is>
      </c>
      <c r="B8568" s="331" t="inlineStr">
        <is>
          <t>CORRIMÃO DUPLO, DIÂMETRO EXTERNO = 1 1/2", EM AÇO GALVANIZADO PARA O PARQUE DOS BILHARES</t>
        </is>
      </c>
      <c r="C8568" s="330" t="inlineStr">
        <is>
          <t>UN</t>
        </is>
      </c>
      <c r="D8568" s="330" t="n">
        <v>422.36</v>
      </c>
      <c r="E8568" s="330" t="n">
        <v>433.04</v>
      </c>
      <c r="F8568" s="330" t="inlineStr">
        <is>
          <t>AS</t>
        </is>
      </c>
    </row>
    <row r="8569" ht="60" customHeight="1" s="496">
      <c r="A8569" s="330" t="inlineStr">
        <is>
          <t>103218.5.9.SEMINF</t>
        </is>
      </c>
      <c r="B8569" s="331" t="inlineStr">
        <is>
          <t>GUARDA-CORPO DE AÇO GALVANIZADO DE 1,10M, MONTANTES TUBULARES DE2", TRAVESSA SUPERIOR DE 2", GRADIL FORMADO POR TUBOS HORIZONTAIS DE 1 1/2", FIXADO COM CHUMBADOR MECÂNICO CONFORME PROJETO DO PARQUE DOS BILHARES</t>
        </is>
      </c>
      <c r="C8569" s="330" t="inlineStr">
        <is>
          <t>UN</t>
        </is>
      </c>
      <c r="D8569" s="330" t="n">
        <v>553.85</v>
      </c>
      <c r="E8569" s="330" t="n">
        <v>563.85</v>
      </c>
      <c r="F8569" s="330" t="inlineStr">
        <is>
          <t>AS</t>
        </is>
      </c>
    </row>
    <row r="8570" ht="15" customHeight="1" s="496">
      <c r="A8570" s="330" t="inlineStr">
        <is>
          <t>103235.9.9.SEMINF</t>
        </is>
      </c>
      <c r="B8570" s="331" t="inlineStr">
        <is>
          <t>LIMPEZA DE PISO, PAREDES E TETO</t>
        </is>
      </c>
      <c r="C8570" s="330" t="inlineStr">
        <is>
          <t>M2</t>
        </is>
      </c>
      <c r="D8570" s="330" t="n">
        <v>2.2</v>
      </c>
      <c r="E8570" s="330" t="n">
        <v>2.29</v>
      </c>
      <c r="F8570" s="330" t="inlineStr"/>
    </row>
    <row r="8571" ht="15" customHeight="1" s="496">
      <c r="A8571" s="330" t="inlineStr">
        <is>
          <t>103257.16.9.SEMINF</t>
        </is>
      </c>
      <c r="B8571" s="331" t="inlineStr">
        <is>
          <t>REMOÇÃO DE TC FORMA MANUAL SEM REAPROVEITAMENTO</t>
        </is>
      </c>
      <c r="C8571" s="330" t="inlineStr">
        <is>
          <t>UN</t>
        </is>
      </c>
      <c r="D8571" s="330" t="n">
        <v>140.64</v>
      </c>
      <c r="E8571" s="330" t="n">
        <v>148.4</v>
      </c>
      <c r="F8571" s="330" t="inlineStr"/>
    </row>
    <row r="8572" ht="30" customHeight="1" s="496">
      <c r="A8572" s="330" t="inlineStr">
        <is>
          <t>103270.5.9.SEMINF</t>
        </is>
      </c>
      <c r="B8572" s="331" t="inlineStr">
        <is>
          <t>COLOCAÇAO DE TELA DE ARAME GALVANIZADO, COM MALHA QUADRADA DE 5 X 5 CM, FIO 14 BWG PARA ALAMBRADO</t>
        </is>
      </c>
      <c r="C8572" s="330" t="inlineStr">
        <is>
          <t>M2</t>
        </is>
      </c>
      <c r="D8572" s="330" t="n">
        <v>60.84</v>
      </c>
      <c r="E8572" s="330" t="n">
        <v>62.04</v>
      </c>
      <c r="F8572" s="330" t="inlineStr">
        <is>
          <t>AS</t>
        </is>
      </c>
    </row>
    <row r="8573" ht="15" customHeight="1" s="496">
      <c r="A8573" s="330" t="inlineStr">
        <is>
          <t>103271.1.9.SEMINF</t>
        </is>
      </c>
      <c r="B8573" s="331" t="inlineStr">
        <is>
          <t>LANÇAMENTO DE LAJE COM UTILIZAÇÃO DE GUINDAUTO</t>
        </is>
      </c>
      <c r="C8573" s="330" t="inlineStr">
        <is>
          <t>T</t>
        </is>
      </c>
      <c r="D8573" s="330" t="n">
        <v>54.39</v>
      </c>
      <c r="E8573" s="330" t="n">
        <v>55.07</v>
      </c>
      <c r="F8573" s="330" t="inlineStr"/>
    </row>
    <row r="8574" ht="30" customHeight="1" s="496">
      <c r="A8574" s="330" t="inlineStr">
        <is>
          <t>99969.3.9.SEMINF</t>
        </is>
      </c>
      <c r="B8574" s="331" t="inlineStr">
        <is>
          <t>CONCRETAGEM, FCK = 50 MPA, COM USO DE BOMBA - LANÇAMENTO, ADESAMENTO E ACABAMENTO</t>
        </is>
      </c>
      <c r="C8574" s="330" t="inlineStr">
        <is>
          <t>M3 / SER.CG</t>
        </is>
      </c>
      <c r="D8574" s="330" t="n">
        <v>1223.77</v>
      </c>
      <c r="E8574" s="330" t="n">
        <v>1226.11</v>
      </c>
      <c r="F8574" s="330" t="inlineStr">
        <is>
          <t>AS</t>
        </is>
      </c>
    </row>
    <row r="8575" ht="15" customHeight="1" s="496">
      <c r="A8575" s="330" t="inlineStr">
        <is>
          <t>103365.3.9.SEMINF</t>
        </is>
      </c>
      <c r="B8575" s="331" t="inlineStr">
        <is>
          <t>PISO KORODUR - INCLUSO EXECUÇÃO</t>
        </is>
      </c>
      <c r="C8575" s="330" t="inlineStr">
        <is>
          <t>M2</t>
        </is>
      </c>
      <c r="D8575" s="330" t="n">
        <v>142.2</v>
      </c>
      <c r="E8575" s="330" t="n">
        <v>142.2</v>
      </c>
      <c r="F8575" s="330" t="inlineStr">
        <is>
          <t>AS</t>
        </is>
      </c>
    </row>
    <row r="8576" ht="30" customHeight="1" s="496">
      <c r="A8576" s="330" t="inlineStr">
        <is>
          <t>103367.3.9.SEMINF</t>
        </is>
      </c>
      <c r="B8576" s="331" t="inlineStr">
        <is>
          <t>ATERRO MANUAL DE VALAS COM SOLO ARENOSO E COMPACTAÇÃO MECANIZADA. AF_05/2016</t>
        </is>
      </c>
      <c r="C8576" s="330" t="inlineStr">
        <is>
          <t>M3</t>
        </is>
      </c>
      <c r="D8576" s="330" t="n">
        <v>169.57</v>
      </c>
      <c r="E8576" s="330" t="n">
        <v>171.74</v>
      </c>
      <c r="F8576" s="330" t="inlineStr"/>
    </row>
    <row r="8577" ht="30" customHeight="1" s="496">
      <c r="A8577" s="330" t="inlineStr">
        <is>
          <t>103372.3.9SEMINF</t>
        </is>
      </c>
      <c r="B8577" s="331" t="inlineStr">
        <is>
          <t>DEMOLIÇÃO PARCIAL DE PAVIMENTO ASFÁLTICO, COM ESCAVADEIRA HIDRÁULICA SOBRE ESTEIRAS, SEM REAPROVEITAMENTO</t>
        </is>
      </c>
      <c r="C8577" s="330" t="inlineStr">
        <is>
          <t>M2</t>
        </is>
      </c>
      <c r="D8577" s="330" t="n">
        <v>17.14</v>
      </c>
      <c r="E8577" s="330" t="n">
        <v>17.46</v>
      </c>
      <c r="F8577" s="330" t="inlineStr"/>
    </row>
    <row r="8578" ht="15" customHeight="1" s="496">
      <c r="A8578" s="330" t="inlineStr">
        <is>
          <t>103373.2.9.SEMINF</t>
        </is>
      </c>
      <c r="B8578" s="331" t="inlineStr">
        <is>
          <t>MARCAÇÃO DE VALA (BURACO) COM CAL</t>
        </is>
      </c>
      <c r="C8578" s="330" t="inlineStr">
        <is>
          <t>M2</t>
        </is>
      </c>
      <c r="D8578" s="330" t="n">
        <v>0.27</v>
      </c>
      <c r="E8578" s="330" t="n">
        <v>0.29</v>
      </c>
      <c r="F8578" s="330" t="inlineStr"/>
    </row>
    <row r="8579" ht="30" customHeight="1" s="496">
      <c r="A8579" s="330" t="inlineStr">
        <is>
          <t>103377.16.9.SEMINF</t>
        </is>
      </c>
      <c r="B8579" s="331" t="inlineStr">
        <is>
          <t>FORNECIMENTO E INSTALAÇÃO DE PATCH CORD, CATEGORIA 6, EXTENSÃO DE 2,50 M</t>
        </is>
      </c>
      <c r="C8579" s="330" t="inlineStr">
        <is>
          <t>UN</t>
        </is>
      </c>
      <c r="D8579" s="330" t="n">
        <v>44.73</v>
      </c>
      <c r="E8579" s="330" t="n">
        <v>45.51</v>
      </c>
      <c r="F8579" s="330" t="inlineStr"/>
    </row>
    <row r="8580" ht="30" customHeight="1" s="496">
      <c r="A8580" s="330" t="inlineStr">
        <is>
          <t>103378.16.9.SEMINF</t>
        </is>
      </c>
      <c r="B8580" s="331" t="inlineStr">
        <is>
          <t>FORNECIMENTO E INSTALAÇÃO DE PATCH CORD, CATEGORIA 6, EXTENSÃO DE 1,50M</t>
        </is>
      </c>
      <c r="C8580" s="330" t="inlineStr">
        <is>
          <t>UN</t>
        </is>
      </c>
      <c r="D8580" s="330" t="n">
        <v>36.72</v>
      </c>
      <c r="E8580" s="330" t="n">
        <v>37.5</v>
      </c>
      <c r="F8580" s="330" t="inlineStr"/>
    </row>
    <row r="8581" ht="15" customHeight="1" s="496">
      <c r="A8581" s="330" t="inlineStr">
        <is>
          <t>103382.3.9.SEMINF</t>
        </is>
      </c>
      <c r="B8581" s="331" t="inlineStr">
        <is>
          <t>PISO TATIL ALERTA OU DIRECIONAL EM PLACA DE CONCRETO 40 X 40 X 2,5</t>
        </is>
      </c>
      <c r="C8581" s="330" t="inlineStr">
        <is>
          <t>M2</t>
        </is>
      </c>
      <c r="D8581" s="330" t="n">
        <v>169.72</v>
      </c>
      <c r="E8581" s="330" t="n">
        <v>170.59</v>
      </c>
      <c r="F8581" s="330" t="inlineStr"/>
    </row>
    <row r="8582" ht="15" customHeight="1" s="496">
      <c r="A8582" s="330" t="inlineStr">
        <is>
          <t>103383.9.1.SEMINF</t>
        </is>
      </c>
      <c r="B8582" s="331" t="inlineStr">
        <is>
          <t>ESTRUTURA METÁLICA EM AÇO PERFIL U 102X9,3</t>
        </is>
      </c>
      <c r="C8582" s="330" t="inlineStr">
        <is>
          <t>M2</t>
        </is>
      </c>
      <c r="D8582" s="330" t="n">
        <v>276.57</v>
      </c>
      <c r="E8582" s="330" t="n">
        <v>279.79</v>
      </c>
      <c r="F8582" s="330" t="inlineStr">
        <is>
          <t>AS</t>
        </is>
      </c>
    </row>
    <row r="8583" ht="15" customHeight="1" s="496">
      <c r="A8583" s="330" t="inlineStr">
        <is>
          <t>103384.9.1.SEMINF</t>
        </is>
      </c>
      <c r="B8583" s="331" t="inlineStr">
        <is>
          <t>PISO EM CHAPA XADREZ E= 1/4"</t>
        </is>
      </c>
      <c r="C8583" s="330" t="inlineStr">
        <is>
          <t>M2</t>
        </is>
      </c>
      <c r="D8583" s="330" t="n">
        <v>716.9</v>
      </c>
      <c r="E8583" s="330" t="n">
        <v>720.12</v>
      </c>
      <c r="F8583" s="330" t="inlineStr">
        <is>
          <t>AS</t>
        </is>
      </c>
    </row>
    <row r="8584" ht="60" customHeight="1" s="496">
      <c r="A8584" s="330" t="inlineStr">
        <is>
          <t>103385.9.1.SEMINF</t>
        </is>
      </c>
      <c r="B8584" s="331" t="inlineStr">
        <is>
          <t>GUARDA-CORPO DE AÇO GALVANIZADO DE 1,20M DE ALTURA, MONTANTES TUBULARES DE 2" ESPAÇADOS DE 1,00M, TRAVESSA SUPERIOR DE 2", GRADIL FORMADO POR TUBOS HORIZONTAIS DE 1", FIXADOS COM CHUMBADOR MECÂNICO</t>
        </is>
      </c>
      <c r="C8584" s="330" t="inlineStr">
        <is>
          <t>M</t>
        </is>
      </c>
      <c r="D8584" s="330" t="n">
        <v>580.8200000000001</v>
      </c>
      <c r="E8584" s="330" t="n">
        <v>597.88</v>
      </c>
      <c r="F8584" s="330" t="inlineStr">
        <is>
          <t>AS</t>
        </is>
      </c>
    </row>
    <row r="8585" ht="45" customHeight="1" s="496">
      <c r="A8585" s="330" t="inlineStr">
        <is>
          <t>103388.3.9.SEMINF</t>
        </is>
      </c>
      <c r="B8585" s="331" t="inlineStr">
        <is>
          <t>ASSENTAMENTO DE GUIA (MEIO-FIO), CONFECCIONADA EM CONCRETO PRÉ-FABRICADO, DIMENSÕES 100X15X12X10CM (COMPRIMENTO X BASE INFERIOR X BASE SUPERIOR X ALTURA)</t>
        </is>
      </c>
      <c r="C8585" s="330" t="inlineStr">
        <is>
          <t>M</t>
        </is>
      </c>
      <c r="D8585" s="330" t="n">
        <v>49.03</v>
      </c>
      <c r="E8585" s="330" t="n">
        <v>50.05</v>
      </c>
      <c r="F8585" s="330" t="inlineStr"/>
    </row>
    <row r="8586" ht="30" customHeight="1" s="496">
      <c r="A8586" s="330" t="inlineStr">
        <is>
          <t>103389.5.9.SEMINF</t>
        </is>
      </c>
      <c r="B8586" s="331" t="inlineStr">
        <is>
          <t>TRANSPORTE COM CAMINHAO BASCULANTE 10 M3 DE MASSA ASFALTICA PARA PAVIMENTAÇAO URBANA</t>
        </is>
      </c>
      <c r="C8586" s="330" t="inlineStr">
        <is>
          <t>M3XKM</t>
        </is>
      </c>
      <c r="D8586" s="330" t="n">
        <v>1.87</v>
      </c>
      <c r="E8586" s="330" t="n">
        <v>1.89</v>
      </c>
      <c r="F8586" s="330" t="inlineStr"/>
    </row>
    <row r="8587" ht="30" customHeight="1" s="496">
      <c r="A8587" s="330" t="inlineStr">
        <is>
          <t>103393.1.9.SEMINF</t>
        </is>
      </c>
      <c r="B8587" s="331" t="inlineStr">
        <is>
          <t>FORNECIMENTO E COLOCAÇÃO DE CAIXA DÁGUA DE FIBRA DE VIDRO DE 10.000L</t>
        </is>
      </c>
      <c r="C8587" s="330" t="inlineStr">
        <is>
          <t>UN</t>
        </is>
      </c>
      <c r="D8587" s="330" t="n">
        <v>5240.83</v>
      </c>
      <c r="E8587" s="330" t="n">
        <v>5252.55</v>
      </c>
      <c r="F8587" s="330" t="inlineStr"/>
    </row>
    <row r="8588" ht="15" customHeight="1" s="496">
      <c r="A8588" s="330" t="inlineStr">
        <is>
          <t>103394.15.9.SEMINF</t>
        </is>
      </c>
      <c r="B8588" s="331" t="inlineStr">
        <is>
          <t>JOELHO PVC COM ROSCA 32MM X 3/4"</t>
        </is>
      </c>
      <c r="C8588" s="330" t="inlineStr">
        <is>
          <t>UN</t>
        </is>
      </c>
      <c r="D8588" s="330" t="n">
        <v>31.02</v>
      </c>
      <c r="E8588" s="330" t="n">
        <v>31.76</v>
      </c>
      <c r="F8588" s="330" t="inlineStr"/>
    </row>
    <row r="8589" ht="30" customHeight="1" s="496">
      <c r="A8589" s="330" t="inlineStr">
        <is>
          <t>103417.16.9.SEMINF</t>
        </is>
      </c>
      <c r="B8589" s="331" t="inlineStr">
        <is>
          <t>CAIXA DE PASSAGEM INSTALADA EM PISO PVC - FORNECIMENTO E INSTALAÇÃO</t>
        </is>
      </c>
      <c r="C8589" s="330" t="inlineStr">
        <is>
          <t>M2</t>
        </is>
      </c>
      <c r="D8589" s="330" t="n">
        <v>765.65</v>
      </c>
      <c r="E8589" s="330" t="n">
        <v>769.66</v>
      </c>
      <c r="F8589" s="330" t="inlineStr"/>
    </row>
    <row r="8590" ht="15" customHeight="1" s="496">
      <c r="A8590" s="330" t="inlineStr">
        <is>
          <t>103418.16.9.SEMINF</t>
        </is>
      </c>
      <c r="B8590" s="331" t="inlineStr">
        <is>
          <t>SUPORTE-GUIA H=200MM PARA FIXAÇÃO DO CABO DE COBRE NÚ</t>
        </is>
      </c>
      <c r="C8590" s="330" t="inlineStr">
        <is>
          <t>UN</t>
        </is>
      </c>
      <c r="D8590" s="330" t="n">
        <v>30.73</v>
      </c>
      <c r="E8590" s="330" t="n">
        <v>31.96</v>
      </c>
      <c r="F8590" s="330" t="inlineStr">
        <is>
          <t>AS</t>
        </is>
      </c>
    </row>
    <row r="8591" ht="15" customHeight="1" s="496">
      <c r="A8591" s="330" t="inlineStr">
        <is>
          <t>103421.1.9.SEMINF</t>
        </is>
      </c>
      <c r="B8591" s="331" t="inlineStr">
        <is>
          <t>PINTURA DE SIMBOLOS E LETRAS COM TINTA ESMALTE</t>
        </is>
      </c>
      <c r="C8591" s="330" t="inlineStr">
        <is>
          <t>M2</t>
        </is>
      </c>
      <c r="D8591" s="330" t="n">
        <v>51.9</v>
      </c>
      <c r="E8591" s="330" t="n">
        <v>53.9</v>
      </c>
      <c r="F8591" s="330" t="inlineStr"/>
    </row>
    <row r="8592" ht="30" customHeight="1" s="496">
      <c r="A8592" s="330" t="inlineStr">
        <is>
          <t>103445.3.9.SEMINF</t>
        </is>
      </c>
      <c r="B8592" s="331" t="inlineStr">
        <is>
          <t>BANCADA DE GRANITO CINZA POLIDO, DE 0,50 X 3,90M, PARA LAVATÓRIO - FORNECIMENTO E INSTALAÇÃO. AF_01/2020</t>
        </is>
      </c>
      <c r="C8592" s="330" t="inlineStr">
        <is>
          <t>UN</t>
        </is>
      </c>
      <c r="D8592" s="330" t="n">
        <v>2817.47</v>
      </c>
      <c r="E8592" s="330" t="n">
        <v>2846.6</v>
      </c>
      <c r="F8592" s="330" t="inlineStr">
        <is>
          <t>AS</t>
        </is>
      </c>
    </row>
    <row r="8593" ht="15" customHeight="1" s="496">
      <c r="A8593" s="330" t="inlineStr">
        <is>
          <t>103462.16.9.SEMINF</t>
        </is>
      </c>
      <c r="B8593" s="331" t="inlineStr">
        <is>
          <t>PERFILADO 38X38 MM CHAPA 22 PARA PASSAGEM DE CABOS</t>
        </is>
      </c>
      <c r="C8593" s="330" t="inlineStr">
        <is>
          <t>M</t>
        </is>
      </c>
      <c r="D8593" s="330" t="n">
        <v>26.14</v>
      </c>
      <c r="E8593" s="330" t="n">
        <v>27.11</v>
      </c>
      <c r="F8593" s="330" t="inlineStr"/>
    </row>
    <row r="8594" ht="30" customHeight="1" s="496">
      <c r="A8594" s="330" t="inlineStr">
        <is>
          <t>103464.15.9.SEMINF</t>
        </is>
      </c>
      <c r="B8594" s="331" t="inlineStr">
        <is>
          <t>TUBO EM COBRE FLEXÍVEL, DN 3/4", COM ISOLAMENTO, PARA CONDICIONADOR DE AR</t>
        </is>
      </c>
      <c r="C8594" s="330" t="inlineStr">
        <is>
          <t>M</t>
        </is>
      </c>
      <c r="D8594" s="330" t="n">
        <v>121.01</v>
      </c>
      <c r="E8594" s="330" t="n">
        <v>121.22</v>
      </c>
      <c r="F8594" s="330" t="inlineStr">
        <is>
          <t>AS</t>
        </is>
      </c>
    </row>
    <row r="8595" ht="45" customHeight="1" s="496">
      <c r="A8595" s="330" t="inlineStr">
        <is>
          <t>103519.3.9.SEMINF</t>
        </is>
      </c>
      <c r="B8595" s="331" t="inlineStr">
        <is>
          <t>DEMOLIÇÃO PARCIAL DE PAVIMENTO ASFÁLTICO, COM RETROESCAVADEIRA SOBRE RODAS COM CARREGADEIRA, SEM REAPROVEITAMENTO</t>
        </is>
      </c>
      <c r="C8595" s="330" t="inlineStr">
        <is>
          <t>M3</t>
        </is>
      </c>
      <c r="D8595" s="330" t="n">
        <v>15.91</v>
      </c>
      <c r="E8595" s="330" t="n">
        <v>16.26</v>
      </c>
      <c r="F8595" s="330" t="inlineStr"/>
    </row>
    <row r="8596" ht="45" customHeight="1" s="496">
      <c r="A8596" s="330" t="inlineStr">
        <is>
          <t>103530.3.9.SEMINF</t>
        </is>
      </c>
      <c r="B8596" s="331" t="inlineStr">
        <is>
          <t>USINAGEM DE CONCRETO ASFÁLTICO  PARA CAMADA DE ROLAMENTO, PADRÃO DNIT FAIXA C, EM USINA DE ASFALTO CONTÍNUA DE 100 A 140 TON/H.- EXCLUSIVE CAP 50/70,</t>
        </is>
      </c>
      <c r="C8596" s="330" t="inlineStr">
        <is>
          <t>T</t>
        </is>
      </c>
      <c r="D8596" s="330" t="n">
        <v>287.98</v>
      </c>
      <c r="E8596" s="330" t="n">
        <v>288.12</v>
      </c>
      <c r="F8596" s="330" t="inlineStr"/>
    </row>
    <row r="8597" ht="45" customHeight="1" s="496">
      <c r="A8597" s="330" t="inlineStr">
        <is>
          <t>103531.3.9.SEMINF</t>
        </is>
      </c>
      <c r="B8597" s="331" t="inlineStr">
        <is>
          <t>RECOMPOSIÇÃO DE REVESTIMENTO EM CONCRETO ASFÁLTICO (USINAGEM PRÓPRIA, EXCLUSIVE CAP), PARA O FECHAMENTO DE VALAS, EXCLUSIVE DEMOLIÇÃO</t>
        </is>
      </c>
      <c r="C8597" s="330" t="inlineStr">
        <is>
          <t>M3</t>
        </is>
      </c>
      <c r="D8597" s="330" t="n">
        <v>892.14</v>
      </c>
      <c r="E8597" s="330" t="n">
        <v>897.79</v>
      </c>
      <c r="F8597" s="330" t="inlineStr"/>
    </row>
    <row r="8598" ht="30" customHeight="1" s="496">
      <c r="A8598" s="330" t="inlineStr">
        <is>
          <t>103557.5.9.SEMINF</t>
        </is>
      </c>
      <c r="B8598" s="331" t="inlineStr">
        <is>
          <t>FERROLHO COM FECHO CHATO E CADEADO - FORNECIMENTO E INSTALAÇÃO</t>
        </is>
      </c>
      <c r="C8598" s="330" t="inlineStr">
        <is>
          <t>UN</t>
        </is>
      </c>
      <c r="D8598" s="330" t="n">
        <v>78.31</v>
      </c>
      <c r="E8598" s="330" t="n">
        <v>78.91</v>
      </c>
      <c r="F8598" s="330" t="inlineStr"/>
    </row>
    <row r="8599" ht="45" customHeight="1" s="496">
      <c r="A8599" s="330" t="inlineStr">
        <is>
          <t>103598.3.9.SEMINF</t>
        </is>
      </c>
      <c r="B8599" s="331" t="inlineStr">
        <is>
          <t>EXECUÇÃO DE PAVIMENTO COM APLICAÇÃO DE CONCRETO ASFÁLTICO, CAMADA DE ROLAMENTO - EXCLUSIVE CARGA E TRANSPORTE E CAP 50/70. AF_11/2019</t>
        </is>
      </c>
      <c r="C8599" s="330" t="inlineStr">
        <is>
          <t>M3</t>
        </is>
      </c>
      <c r="D8599" s="330" t="n">
        <v>874.96</v>
      </c>
      <c r="E8599" s="330" t="n">
        <v>878.3099999999999</v>
      </c>
      <c r="F8599" s="330" t="inlineStr"/>
    </row>
    <row r="8600" ht="15" customHeight="1" s="496">
      <c r="A8600" s="330" t="inlineStr">
        <is>
          <t>103628.16.9.SEMINF</t>
        </is>
      </c>
      <c r="B8600" s="331" t="inlineStr">
        <is>
          <t>VÁLVULA DE PÉ COM CRIVO ø 11/4 - FORNECIMENTO E INSTALAÇÃO</t>
        </is>
      </c>
      <c r="C8600" s="330" t="inlineStr">
        <is>
          <t>UN</t>
        </is>
      </c>
      <c r="D8600" s="330" t="n">
        <v>215</v>
      </c>
      <c r="E8600" s="330" t="n">
        <v>217.31</v>
      </c>
      <c r="F8600" s="330" t="inlineStr">
        <is>
          <t>AS</t>
        </is>
      </c>
    </row>
    <row r="8601" ht="30" customHeight="1" s="496">
      <c r="A8601" s="330" t="inlineStr">
        <is>
          <t>103629.16.9.SEMINF</t>
        </is>
      </c>
      <c r="B8601" s="331" t="inlineStr">
        <is>
          <t>VÁLVULA DE RETENÇÃO DE BRONZE, PÉ COM CRIVOS, EXTREMIDADE COM ROSCA, DE 3 - FORNECIMENTO E INSTALAÇÃO</t>
        </is>
      </c>
      <c r="C8601" s="330" t="inlineStr">
        <is>
          <t>UN</t>
        </is>
      </c>
      <c r="D8601" s="330" t="n">
        <v>720.29</v>
      </c>
      <c r="E8601" s="330" t="n">
        <v>722.78</v>
      </c>
      <c r="F8601" s="330" t="inlineStr">
        <is>
          <t>AS</t>
        </is>
      </c>
    </row>
    <row r="8602" ht="15" customHeight="1" s="496">
      <c r="A8602" s="330" t="inlineStr">
        <is>
          <t>103631.1.9.SEMINF</t>
        </is>
      </c>
      <c r="B8602" s="331" t="inlineStr">
        <is>
          <t>REGISTRO DE RECALQUE NO PASSEIO ø 65 MM (2 1/2)</t>
        </is>
      </c>
      <c r="C8602" s="330" t="inlineStr">
        <is>
          <t>UN</t>
        </is>
      </c>
      <c r="D8602" s="330" t="n">
        <v>1004.09</v>
      </c>
      <c r="E8602" s="330" t="n">
        <v>1018.6</v>
      </c>
      <c r="F8602" s="330" t="inlineStr">
        <is>
          <t>AS</t>
        </is>
      </c>
    </row>
    <row r="8603" ht="30" customHeight="1" s="496">
      <c r="A8603" s="330" t="inlineStr">
        <is>
          <t>103638.15.9.SEMINF</t>
        </is>
      </c>
      <c r="B8603" s="331" t="inlineStr">
        <is>
          <t>LAVATÓRIO DE CANTO EM LOUÇA, INCLUSO SIFÃO EM PVC, VÁLVULA E ENGATE FLEXÍVEL 30CM EM PLÁSTICO - FORNECIMENTO E INSTALAÇÃO</t>
        </is>
      </c>
      <c r="C8603" s="330" t="inlineStr">
        <is>
          <t>UN</t>
        </is>
      </c>
      <c r="D8603" s="330" t="n">
        <v>273.47</v>
      </c>
      <c r="E8603" s="330" t="n">
        <v>276.15</v>
      </c>
      <c r="F8603" s="330" t="inlineStr"/>
    </row>
    <row r="8604" ht="45" customHeight="1" s="496">
      <c r="A8604" s="330" t="inlineStr">
        <is>
          <t>103639.8.9.SEMINF</t>
        </is>
      </c>
      <c r="B8604" s="331" t="inlineStr">
        <is>
          <t>JANELA DE ALUMÍNIO TIPO BASCULANTE COM VIDRO, BATENTE E ACABAMENTO, EXCLUSIVE GUARNIÇÕES E ALIZAR - FORNECIMENTO E INSTALAÇÃO</t>
        </is>
      </c>
      <c r="C8604" s="330" t="inlineStr">
        <is>
          <t>M2</t>
        </is>
      </c>
      <c r="D8604" s="330" t="n">
        <v>796.38</v>
      </c>
      <c r="E8604" s="330" t="n">
        <v>806.8200000000001</v>
      </c>
      <c r="F8604" s="330" t="inlineStr">
        <is>
          <t>AS</t>
        </is>
      </c>
    </row>
    <row r="8605" ht="15" customHeight="1" s="496">
      <c r="A8605" s="330" t="inlineStr">
        <is>
          <t>103640.3.9.SEMINF</t>
        </is>
      </c>
      <c r="B8605" s="331" t="inlineStr">
        <is>
          <t>CALHA EM CONCRETO SIMPLES, EM MEIA CANA, DIÂMETRO DE 200 MM</t>
        </is>
      </c>
      <c r="C8605" s="330" t="inlineStr">
        <is>
          <t>M</t>
        </is>
      </c>
      <c r="D8605" s="330" t="n">
        <v>47.73</v>
      </c>
      <c r="E8605" s="330" t="n">
        <v>48.54</v>
      </c>
      <c r="F8605" s="330" t="inlineStr">
        <is>
          <t>AS</t>
        </is>
      </c>
    </row>
    <row r="8606" ht="30" customHeight="1" s="496">
      <c r="A8606" s="330" t="inlineStr">
        <is>
          <t>103666.5.9.SEMINF</t>
        </is>
      </c>
      <c r="B8606" s="331" t="inlineStr">
        <is>
          <t>PILAR TRELIÇADO EM PERFIL U E CANTONEIRA H = 3,30M - FORNECIMENTO E INSTALAÇÃO</t>
        </is>
      </c>
      <c r="C8606" s="330" t="inlineStr">
        <is>
          <t>UN</t>
        </is>
      </c>
      <c r="D8606" s="330" t="n">
        <v>1422.94</v>
      </c>
      <c r="E8606" s="330" t="n">
        <v>1435.47</v>
      </c>
      <c r="F8606" s="330" t="inlineStr">
        <is>
          <t>AS</t>
        </is>
      </c>
    </row>
    <row r="8607" ht="60" customHeight="1" s="496">
      <c r="A8607" s="330" t="inlineStr">
        <is>
          <t>103677.5.9.SEMINF</t>
        </is>
      </c>
      <c r="B8607" s="331" t="inlineStr">
        <is>
          <t>GUARDA- CORPO DE AÇO GALVANIZADO DE 1,10 M, MONTANTES TUBULARES DE 1.1/4" ESPAÇADOS DE 1,20M , TRAVESSA SUPERIOR DE 2", GRADIL FORMADO POR TUBOS HORIZONTAIS DE 1" , FIXADO COM CHUMBADOR MECÂNICO</t>
        </is>
      </c>
      <c r="C8607" s="330" t="inlineStr">
        <is>
          <t>M</t>
        </is>
      </c>
      <c r="D8607" s="330" t="n">
        <v>514.3200000000001</v>
      </c>
      <c r="E8607" s="330" t="n">
        <v>531.38</v>
      </c>
      <c r="F8607" s="330" t="inlineStr">
        <is>
          <t>AS</t>
        </is>
      </c>
    </row>
    <row r="8608" ht="15" customHeight="1" s="496">
      <c r="A8608" s="330" t="inlineStr">
        <is>
          <t>103678.5.9.SEMINF</t>
        </is>
      </c>
      <c r="B8608" s="331" t="inlineStr">
        <is>
          <t>CORRIMÃO SIMPLES, DIÂMETRO EXTERNO = 2  , EM AÇO GALVANIZADO</t>
        </is>
      </c>
      <c r="C8608" s="330" t="inlineStr">
        <is>
          <t>M</t>
        </is>
      </c>
      <c r="D8608" s="330" t="n">
        <v>133.5</v>
      </c>
      <c r="E8608" s="330" t="n">
        <v>136.43</v>
      </c>
      <c r="F8608" s="330" t="inlineStr">
        <is>
          <t>AS</t>
        </is>
      </c>
    </row>
    <row r="8609" ht="60" customHeight="1" s="496">
      <c r="A8609" s="330" t="inlineStr">
        <is>
          <t>103680.5.9.SEMINF</t>
        </is>
      </c>
      <c r="B8609" s="331" t="inlineStr">
        <is>
          <t>GUARDA- CORPO DE AÇO GALVANIZADO DE 0,92 M, MONTANTES TUBULARES DE 1.1/4 ESPAÇADOS DE 1,20M , TRAVESSA SUPERIOR DE 2, GRADIL FORMADO POR TUBOS HORIZONTAIS DE 1 , FIXADO COM CHUMBADOR MECÂNICO</t>
        </is>
      </c>
      <c r="C8609" s="330" t="inlineStr">
        <is>
          <t>M</t>
        </is>
      </c>
      <c r="D8609" s="330" t="n">
        <v>430.08</v>
      </c>
      <c r="E8609" s="330" t="n">
        <v>444.35</v>
      </c>
      <c r="F8609" s="330" t="inlineStr">
        <is>
          <t>AS</t>
        </is>
      </c>
    </row>
    <row r="8610" ht="15" customHeight="1" s="496">
      <c r="A8610" s="330" t="inlineStr">
        <is>
          <t>103688.16.9.SEMINF</t>
        </is>
      </c>
      <c r="B8610" s="331" t="inlineStr">
        <is>
          <t>RETIRADA DE POSTE DE CONCRETO</t>
        </is>
      </c>
      <c r="C8610" s="330" t="inlineStr">
        <is>
          <t>UN</t>
        </is>
      </c>
      <c r="D8610" s="330" t="n">
        <v>351.6</v>
      </c>
      <c r="E8610" s="330" t="n">
        <v>371</v>
      </c>
      <c r="F8610" s="330" t="inlineStr"/>
    </row>
    <row r="8611" ht="30" customHeight="1" s="496">
      <c r="A8611" s="330" t="inlineStr">
        <is>
          <t>103689.15.9.SEMINF</t>
        </is>
      </c>
      <c r="B8611" s="331" t="inlineStr">
        <is>
          <t>FORNECIMENTO E INSTALAÇÃO DE TUBO ESPONJOSO 3/4" PARA AR-CONDICIONADO SPLIT</t>
        </is>
      </c>
      <c r="C8611" s="330" t="inlineStr">
        <is>
          <t>M</t>
        </is>
      </c>
      <c r="D8611" s="330" t="n">
        <v>11.36</v>
      </c>
      <c r="E8611" s="330" t="n">
        <v>11.85</v>
      </c>
      <c r="F8611" s="330" t="inlineStr">
        <is>
          <t>AS</t>
        </is>
      </c>
    </row>
    <row r="8612" ht="60" customHeight="1" s="496">
      <c r="A8612" s="330" t="inlineStr">
        <is>
          <t>103708.9.3.SEMINF</t>
        </is>
      </c>
      <c r="B8612" s="331" t="inlineStr">
        <is>
          <t>CONCRETAGEM DE VIGAS E LAJES, FCK=25MPA, PARA LAJES MACIÇAS OU NERVURADAS COM USO DE BOMBA  EM EDIFICAÇÃO COM ÁREA MÉDIA DE LAJES MENOR OU IGUAL A 20M2 - LANÇAMENTO, ADENSAMENTO E ACABAMENTO</t>
        </is>
      </c>
      <c r="C8612" s="330" t="inlineStr">
        <is>
          <t>M3</t>
        </is>
      </c>
      <c r="D8612" s="330" t="n">
        <v>1099.89</v>
      </c>
      <c r="E8612" s="330" t="n">
        <v>1101.73</v>
      </c>
      <c r="F8612" s="330" t="inlineStr"/>
    </row>
    <row r="8613" ht="30" customHeight="1" s="496">
      <c r="A8613" s="330" t="inlineStr">
        <is>
          <t>103710.9.16.SEMINF</t>
        </is>
      </c>
      <c r="B8613" s="331" t="inlineStr">
        <is>
          <t>TERMINAL OU CONECTOR DE PRESSÃO - PARA CABO 185MM2- FORNECIMENTO E INSTALAÇÃO</t>
        </is>
      </c>
      <c r="C8613" s="330" t="inlineStr">
        <is>
          <t>UN</t>
        </is>
      </c>
      <c r="D8613" s="330" t="n">
        <v>38.43</v>
      </c>
      <c r="E8613" s="330" t="n">
        <v>39.21</v>
      </c>
      <c r="F8613" s="330" t="inlineStr"/>
    </row>
    <row r="8614" ht="15" customHeight="1" s="496">
      <c r="A8614" s="330" t="inlineStr">
        <is>
          <t>103715.16.9.SEMINF</t>
        </is>
      </c>
      <c r="B8614" s="331" t="inlineStr">
        <is>
          <t>TRANSFORMADOR A ÓLEO 1000KVA</t>
        </is>
      </c>
      <c r="C8614" s="330" t="inlineStr">
        <is>
          <t>UN</t>
        </is>
      </c>
      <c r="D8614" s="330" t="n">
        <v>133421.45</v>
      </c>
      <c r="E8614" s="330" t="n">
        <v>133988.91</v>
      </c>
      <c r="F8614" s="330" t="inlineStr">
        <is>
          <t>AS</t>
        </is>
      </c>
    </row>
    <row r="8615" ht="15" customHeight="1" s="496">
      <c r="A8615" s="330" t="inlineStr">
        <is>
          <t>103729.6.9.SEMINF</t>
        </is>
      </c>
      <c r="B8615" s="331" t="inlineStr">
        <is>
          <t>PORTA DE MADEIRA DE CORRER COM FECHADURA - 0,70 X 2,10</t>
        </is>
      </c>
      <c r="C8615" s="330" t="inlineStr">
        <is>
          <t>UN</t>
        </is>
      </c>
      <c r="D8615" s="330" t="n">
        <v>669.45</v>
      </c>
      <c r="E8615" s="330" t="n">
        <v>676.53</v>
      </c>
      <c r="F8615" s="330" t="inlineStr">
        <is>
          <t>AS</t>
        </is>
      </c>
    </row>
    <row r="8616" ht="15" customHeight="1" s="496">
      <c r="A8616" s="330" t="inlineStr">
        <is>
          <t>103731.6.9.SEMINF</t>
        </is>
      </c>
      <c r="B8616" s="331" t="inlineStr">
        <is>
          <t>PORTA DE MADEIRA DE CORRER COM FECHADURA - 0,80 X 2,10</t>
        </is>
      </c>
      <c r="C8616" s="330" t="inlineStr">
        <is>
          <t>UN</t>
        </is>
      </c>
      <c r="D8616" s="330" t="n">
        <v>716.55</v>
      </c>
      <c r="E8616" s="330" t="n">
        <v>724.5</v>
      </c>
      <c r="F8616" s="330" t="inlineStr">
        <is>
          <t>AS</t>
        </is>
      </c>
    </row>
    <row r="8617" ht="60" customHeight="1" s="496">
      <c r="A8617" s="330" t="inlineStr">
        <is>
          <t>103737.8.9.SEMINF</t>
        </is>
      </c>
      <c r="B8617" s="331" t="inlineStr">
        <is>
          <t>PORTA DE ABRIR COM MOLA HIDRÁULICA, EM VIDRO TEMPERADO, 2 FOLHAS DE 85X210 CM, ESPESSURA DE 10MM, INCLUSIVE ACESSÓRIOS, PUXADOR E PERFIL DE ALUMINIO PINTADO NA COR BRANCA E BANDEIRA DE 0,60 X 1,70</t>
        </is>
      </c>
      <c r="C8617" s="330" t="inlineStr">
        <is>
          <t>UN</t>
        </is>
      </c>
      <c r="D8617" s="330" t="n">
        <v>7575.31</v>
      </c>
      <c r="E8617" s="330" t="n">
        <v>7652.72</v>
      </c>
      <c r="F8617" s="330" t="inlineStr">
        <is>
          <t>AS</t>
        </is>
      </c>
    </row>
    <row r="8618" ht="60" customHeight="1" s="496">
      <c r="A8618" s="330" t="inlineStr">
        <is>
          <t>103738.8.9.SEMINF</t>
        </is>
      </c>
      <c r="B8618" s="331" t="inlineStr">
        <is>
          <t>PORTA DE ABRIR 4 FOLHAS COM MOLA HIDRÁULICA, EM VIDRO TEMPERADO, 2 FOLHAS DE ABRIR 75X250 CM E DUAS FOLHAS FIXAS DE 75X250 CM ESPESSURA DE 10MM, INCLUSIVE ACESSÓRIOS, PUXADOR E PERFIL DE ALUMINIO PINTADO NA COR BRANCA E BANDEIRA DE 300X60 CM</t>
        </is>
      </c>
      <c r="C8618" s="330" t="inlineStr">
        <is>
          <t>UN</t>
        </is>
      </c>
      <c r="D8618" s="330" t="n">
        <v>12523.98</v>
      </c>
      <c r="E8618" s="330" t="n">
        <v>12662.94</v>
      </c>
      <c r="F8618" s="330" t="inlineStr">
        <is>
          <t>AS</t>
        </is>
      </c>
    </row>
    <row r="8619" ht="45" customHeight="1" s="496">
      <c r="A8619" s="330" t="inlineStr">
        <is>
          <t>103739.8.9.SEMINF</t>
        </is>
      </c>
      <c r="B8619" s="331" t="inlineStr">
        <is>
          <t>PORTA DE ABRIR COM MOLA HIDRÁULICA, EM VIDRO TEMPERADO, 1 FOLHA DE ABRIR 100X210 CM ESPESSURA DE 10MM, INCLUSIVE ACESSÓRIOS, PUXADOR E PERFIL DE ALUMINIO PINTADO NA COR BRANCA</t>
        </is>
      </c>
      <c r="C8619" s="330" t="inlineStr">
        <is>
          <t>UN</t>
        </is>
      </c>
      <c r="D8619" s="330" t="n">
        <v>3518.04</v>
      </c>
      <c r="E8619" s="330" t="n">
        <v>3547.54</v>
      </c>
      <c r="F8619" s="330" t="inlineStr">
        <is>
          <t>AS</t>
        </is>
      </c>
    </row>
    <row r="8620" ht="45" customHeight="1" s="496">
      <c r="A8620" s="330" t="inlineStr">
        <is>
          <t>103740.8.9.SEMINF</t>
        </is>
      </c>
      <c r="B8620" s="331" t="inlineStr">
        <is>
          <t>PORTA DE ABRIR COM MOLA HIDRÁULICA, EM VIDRO TEMPERADO, 2 FOLHAS DE ABRIR 70X210 CM ESPESSURA DE 10MM, INCLUSIVE ACESSÓRIOS, PUXADOR E PERFIL DE ALUMINIO PINTADO NA COR BRANCA</t>
        </is>
      </c>
      <c r="C8620" s="330" t="inlineStr">
        <is>
          <t>UN</t>
        </is>
      </c>
      <c r="D8620" s="330" t="n">
        <v>5489.13</v>
      </c>
      <c r="E8620" s="330" t="n">
        <v>5524.08</v>
      </c>
      <c r="F8620" s="330" t="inlineStr">
        <is>
          <t>AS</t>
        </is>
      </c>
    </row>
    <row r="8621" ht="60" customHeight="1" s="496">
      <c r="A8621" s="330" t="inlineStr">
        <is>
          <t>103741.8.9.SEMINF</t>
        </is>
      </c>
      <c r="B8621" s="331" t="inlineStr">
        <is>
          <t>PORTA DE ABRIR 2 FOLHAS COM MOLA HIDRÁULICA, EM VIDRO TEMPERADO, 2 FOLHAS DE ABRIR 70X210 CM, ESPESSURA DE 10MM, INCLUSIVE ACESSÓRIOS, PUXADOR E PERFIL DE ALUMINIO PINTADO NA COR BRANCA E BANDEIRA DE 265X60 CM</t>
        </is>
      </c>
      <c r="C8621" s="330" t="inlineStr">
        <is>
          <t>UN</t>
        </is>
      </c>
      <c r="D8621" s="330" t="n">
        <v>7396.04</v>
      </c>
      <c r="E8621" s="330" t="n">
        <v>7463.06</v>
      </c>
      <c r="F8621" s="330" t="inlineStr">
        <is>
          <t>AS</t>
        </is>
      </c>
    </row>
    <row r="8622" ht="15" customHeight="1" s="496">
      <c r="A8622" s="330" t="inlineStr">
        <is>
          <t>103753.3.9.SEMINF</t>
        </is>
      </c>
      <c r="B8622" s="331" t="inlineStr">
        <is>
          <t>TAMPA DE CONCRETO ARMADO E= 10CM</t>
        </is>
      </c>
      <c r="C8622" s="330" t="inlineStr">
        <is>
          <t>M2</t>
        </is>
      </c>
      <c r="D8622" s="330" t="n">
        <v>233.74</v>
      </c>
      <c r="E8622" s="330" t="n">
        <v>236.88</v>
      </c>
      <c r="F8622" s="330" t="inlineStr"/>
    </row>
    <row r="8623" ht="15" customHeight="1" s="496">
      <c r="A8623" s="330" t="inlineStr">
        <is>
          <t>103754.3.9.SEMINF</t>
        </is>
      </c>
      <c r="B8623" s="331" t="inlineStr">
        <is>
          <t>TAMPA DE CONCRETO ARMADO E=15CM</t>
        </is>
      </c>
      <c r="C8623" s="330" t="inlineStr">
        <is>
          <t>M2</t>
        </is>
      </c>
      <c r="D8623" s="330" t="n">
        <v>351.02</v>
      </c>
      <c r="E8623" s="330" t="n">
        <v>355.72</v>
      </c>
      <c r="F8623" s="330" t="inlineStr"/>
    </row>
    <row r="8624" ht="30" customHeight="1" s="496">
      <c r="A8624" s="330" t="inlineStr">
        <is>
          <t>103993.5.9.SEMINF</t>
        </is>
      </c>
      <c r="B8624" s="331" t="inlineStr">
        <is>
          <t>GRADE DE FERRO DE 1 " PARA PISO, ESPAÇAMENTO DE 7CM, NA HORIZONTAL E VERTICAL</t>
        </is>
      </c>
      <c r="C8624" s="330" t="inlineStr">
        <is>
          <t>M2</t>
        </is>
      </c>
      <c r="D8624" s="330" t="n">
        <v>1507.17</v>
      </c>
      <c r="E8624" s="330" t="n">
        <v>1542.04</v>
      </c>
      <c r="F8624" s="330" t="inlineStr"/>
    </row>
    <row r="8625" ht="45" customHeight="1" s="496">
      <c r="A8625" s="330" t="inlineStr">
        <is>
          <t>104019.15.9.SEMINF</t>
        </is>
      </c>
      <c r="B8625" s="331" t="inlineStr">
        <is>
          <t>BUCHA  DE REDUÇÃO EM FERRO GALVANIZADO, 1" x 1/2", CONEXÃO ROSQUEADA, INSTALADO EM REDE DE ALIMENTAÇÃO PARA SPRINKLER- FORNECIMENTO E INSTALAÇÃO</t>
        </is>
      </c>
      <c r="C8625" s="330" t="inlineStr">
        <is>
          <t>UN</t>
        </is>
      </c>
      <c r="D8625" s="330" t="n">
        <v>28.02</v>
      </c>
      <c r="E8625" s="330" t="n">
        <v>28.9</v>
      </c>
      <c r="F8625" s="330" t="inlineStr">
        <is>
          <t>AS</t>
        </is>
      </c>
    </row>
    <row r="8626" ht="45" customHeight="1" s="496">
      <c r="A8626" s="330" t="inlineStr">
        <is>
          <t>104020.15.9.SEMINF</t>
        </is>
      </c>
      <c r="B8626" s="331" t="inlineStr">
        <is>
          <t>TÊ DE REDUÇÃO EM FERRO GALVANIZADO, 2 X 1, CONEXÃO ROSQUEADA , INSTALADO EM REDE DE ALIMENTAÇÃO PARA SPRINKLER- FORNECIMENTO E INSTALAÇÃO</t>
        </is>
      </c>
      <c r="C8626" s="330" t="inlineStr">
        <is>
          <t>UN</t>
        </is>
      </c>
      <c r="D8626" s="330" t="n">
        <v>97.93000000000001</v>
      </c>
      <c r="E8626" s="330" t="n">
        <v>98.98999999999999</v>
      </c>
      <c r="F8626" s="330" t="inlineStr">
        <is>
          <t>AS</t>
        </is>
      </c>
    </row>
    <row r="8627" ht="45" customHeight="1" s="496">
      <c r="A8627" s="330" t="inlineStr">
        <is>
          <t>104021.15.9.SEMINF</t>
        </is>
      </c>
      <c r="B8627" s="331" t="inlineStr">
        <is>
          <t>TÊ DE REDUÇÃO EM FERRO GALVANIZADO, 3 X 1, CONEXÃO ROSQUEADA , INSTALADO EM REDE DE ALIMENTAÇÃO PARA SPRINKLER- FORNECIMENTO E INSTALAÇÃO</t>
        </is>
      </c>
      <c r="C8627" s="330" t="inlineStr">
        <is>
          <t>UN</t>
        </is>
      </c>
      <c r="D8627" s="330" t="n">
        <v>245.18</v>
      </c>
      <c r="E8627" s="330" t="n">
        <v>247.24</v>
      </c>
      <c r="F8627" s="330" t="inlineStr">
        <is>
          <t>AS</t>
        </is>
      </c>
    </row>
    <row r="8628" ht="45" customHeight="1" s="496">
      <c r="A8628" s="330" t="inlineStr">
        <is>
          <t>104022.15.9.SEMINF</t>
        </is>
      </c>
      <c r="B8628" s="331" t="inlineStr">
        <is>
          <t>BUCHA  DE REDUÇÃO EM FERRO GALVANIZADO, 3/4 " x 1/2"  , CONEXÃO ROSQUEADA, INSTALADO EM REDE DE ALIMENTAÇÃO PARA SPRINKLER- FORNECIMENTO E INSTALAÇÃO</t>
        </is>
      </c>
      <c r="C8628" s="330" t="inlineStr">
        <is>
          <t>UN</t>
        </is>
      </c>
      <c r="D8628" s="330" t="n">
        <v>24.53</v>
      </c>
      <c r="E8628" s="330" t="n">
        <v>25.4</v>
      </c>
      <c r="F8628" s="330" t="inlineStr">
        <is>
          <t>AS</t>
        </is>
      </c>
    </row>
    <row r="8629" ht="45" customHeight="1" s="496">
      <c r="A8629" s="330" t="inlineStr">
        <is>
          <t>104023.15.9.SEMINF</t>
        </is>
      </c>
      <c r="B8629" s="331" t="inlineStr">
        <is>
          <t>TÊ DE REDUÇÃO EM FERRO GALVANIZADO, 2 1/2" X 1", CONEXÃO ROSQUEADA , INSTALADO EM REDE DE ALIMENTAÇÃO PARA SPRINKLER- FORNECIMENTO E INSTALAÇÃO</t>
        </is>
      </c>
      <c r="C8629" s="330" t="inlineStr">
        <is>
          <t>UN</t>
        </is>
      </c>
      <c r="D8629" s="330" t="n">
        <v>165.49</v>
      </c>
      <c r="E8629" s="330" t="n">
        <v>166.66</v>
      </c>
      <c r="F8629" s="330" t="inlineStr">
        <is>
          <t>AS</t>
        </is>
      </c>
    </row>
    <row r="8630" ht="45" customHeight="1" s="496">
      <c r="A8630" s="330" t="inlineStr">
        <is>
          <t>104024.15.9.SEMINF</t>
        </is>
      </c>
      <c r="B8630" s="331" t="inlineStr">
        <is>
          <t>TÊ  DE REDUÇÃO EM FERRO GALVANIZADO, 1 " x 3/4"  , CONEXÃO ROSQUEADA, INSTALADO EM REDE DE ALIMENTAÇÃO PARA SPRINKLER- FORNECIMENTO E INSTALAÇÃO</t>
        </is>
      </c>
      <c r="C8630" s="330" t="inlineStr">
        <is>
          <t>UN</t>
        </is>
      </c>
      <c r="D8630" s="330" t="n">
        <v>44</v>
      </c>
      <c r="E8630" s="330" t="n">
        <v>44.88</v>
      </c>
      <c r="F8630" s="330" t="inlineStr">
        <is>
          <t>AS</t>
        </is>
      </c>
    </row>
    <row r="8631" ht="30" customHeight="1" s="496">
      <c r="A8631" s="330" t="inlineStr">
        <is>
          <t>104025.9.9.SEMINF</t>
        </is>
      </c>
      <c r="B8631" s="331" t="inlineStr">
        <is>
          <t>FORRO ACÚSTICO DE FIBRA MINERAL 625MM X 625MM - FORNECIMENTO E INSTALAÇÃO</t>
        </is>
      </c>
      <c r="C8631" s="330" t="inlineStr">
        <is>
          <t>M2</t>
        </is>
      </c>
      <c r="D8631" s="330" t="n">
        <v>147.77</v>
      </c>
      <c r="E8631" s="330" t="n">
        <v>147.77</v>
      </c>
      <c r="F8631" s="330" t="inlineStr">
        <is>
          <t>AS</t>
        </is>
      </c>
    </row>
    <row r="8632" ht="30" customHeight="1" s="496">
      <c r="A8632" s="330" t="inlineStr">
        <is>
          <t>104026.5.9.SEMINF</t>
        </is>
      </c>
      <c r="B8632" s="331" t="inlineStr">
        <is>
          <t>CONJUNTO DE FERRAGENS PARA PORTA DRYWALL DE CORRER ( MED. 0,90X2,10)</t>
        </is>
      </c>
      <c r="C8632" s="330" t="inlineStr">
        <is>
          <t>UN</t>
        </is>
      </c>
      <c r="D8632" s="330" t="n">
        <v>227.24</v>
      </c>
      <c r="E8632" s="330" t="n">
        <v>232.62</v>
      </c>
      <c r="F8632" s="330" t="inlineStr"/>
    </row>
    <row r="8633" ht="30" customHeight="1" s="496">
      <c r="A8633" s="330" t="inlineStr">
        <is>
          <t>104028.1.9.SEMINF</t>
        </is>
      </c>
      <c r="B8633" s="331" t="inlineStr">
        <is>
          <t>ESTACA RAIZ, DIÂMETRO DE 40 CM, SEM PRESENÇA DE ROCHA ( EXCLUSIVE MOBILIZAÇÃO DESMOBILIZAÇÃO )</t>
        </is>
      </c>
      <c r="C8633" s="330" t="inlineStr">
        <is>
          <t>M</t>
        </is>
      </c>
      <c r="D8633" s="330" t="n">
        <v>498.72</v>
      </c>
      <c r="E8633" s="330" t="n">
        <v>504.95</v>
      </c>
      <c r="F8633" s="330" t="inlineStr">
        <is>
          <t>AS</t>
        </is>
      </c>
    </row>
    <row r="8634" ht="15" customHeight="1" s="496">
      <c r="A8634" s="330" t="inlineStr">
        <is>
          <t>104036.3.9.SEMINF</t>
        </is>
      </c>
      <c r="B8634" s="331" t="inlineStr">
        <is>
          <t>PISO EM GRANILITE, MARMORITE OU GRANITINA EM AMBIENTES INTERNOS</t>
        </is>
      </c>
      <c r="C8634" s="330" t="inlineStr">
        <is>
          <t>M2</t>
        </is>
      </c>
      <c r="D8634" s="330" t="n">
        <v>60.73</v>
      </c>
      <c r="E8634" s="330" t="n">
        <v>62.09</v>
      </c>
      <c r="F8634" s="330" t="inlineStr">
        <is>
          <t>AS</t>
        </is>
      </c>
    </row>
    <row r="8635" ht="45" customHeight="1" s="496">
      <c r="A8635" s="330" t="inlineStr">
        <is>
          <t>104038.5.9.SEMINF</t>
        </is>
      </c>
      <c r="B8635" s="331" t="inlineStr">
        <is>
          <t>CAIXA COLETORA DE RESIDUOS PARA BUEIRO EM TELA DE ARAME GALVANIZADO COM MALHA 5 X 5 CM , MED. 1 M X1 M X 2 M - FORNECIMENTO E INSTALAÇÃO</t>
        </is>
      </c>
      <c r="C8635" s="330" t="inlineStr">
        <is>
          <t>UN</t>
        </is>
      </c>
      <c r="D8635" s="330" t="n">
        <v>989.86</v>
      </c>
      <c r="E8635" s="330" t="n">
        <v>1019.15</v>
      </c>
      <c r="F8635" s="330" t="inlineStr">
        <is>
          <t>AS</t>
        </is>
      </c>
    </row>
    <row r="8636" ht="30" customHeight="1" s="496">
      <c r="A8636" s="330" t="inlineStr">
        <is>
          <t>104149.3.9.SEMINF</t>
        </is>
      </c>
      <c r="B8636" s="331" t="inlineStr">
        <is>
          <t>PISO TÁTIL ALERTA DIRECIONAL, DE CONCRETO, COR NATURAL, REJUNTADO, EXCLUSIVE REGULARIZAÇÃO DE BASE</t>
        </is>
      </c>
      <c r="C8636" s="330" t="inlineStr">
        <is>
          <t>M2</t>
        </is>
      </c>
      <c r="D8636" s="330" t="n">
        <v>205.7</v>
      </c>
      <c r="E8636" s="330" t="n">
        <v>207.96</v>
      </c>
      <c r="F8636" s="330" t="inlineStr"/>
    </row>
    <row r="8637" ht="30" customHeight="1" s="496">
      <c r="A8637" s="330" t="inlineStr">
        <is>
          <t>104150.16.9.SEMINF</t>
        </is>
      </c>
      <c r="B8637" s="331" t="inlineStr">
        <is>
          <t>QUADRO DE DISTRIBUIÇÃO, SOBREPOR, SEM BARRAMENTO ATÉ 16 DISJUNTORES, EXCLUSIVE DISJUNTORES</t>
        </is>
      </c>
      <c r="C8637" s="330" t="inlineStr">
        <is>
          <t>UN</t>
        </is>
      </c>
      <c r="D8637" s="330" t="n">
        <v>333.2</v>
      </c>
      <c r="E8637" s="330" t="n">
        <v>342.9</v>
      </c>
      <c r="F8637" s="330" t="inlineStr"/>
    </row>
    <row r="8638" ht="30" customHeight="1" s="496">
      <c r="A8638" s="330" t="inlineStr">
        <is>
          <t>104151.1.9.SEMINF</t>
        </is>
      </c>
      <c r="B8638" s="331" t="inlineStr">
        <is>
          <t>ESTACA RAIZ, DIÂMETRO DE 31 CM, PERFURADA EM ROCHA ( EXCLUSIVE MOBILIZAÇÃO E DESMOBILIZAÇÃO)</t>
        </is>
      </c>
      <c r="C8638" s="330" t="inlineStr">
        <is>
          <t>M</t>
        </is>
      </c>
      <c r="D8638" s="330" t="n">
        <v>447.54</v>
      </c>
      <c r="E8638" s="330" t="n">
        <v>454.24</v>
      </c>
      <c r="F8638" s="330" t="inlineStr">
        <is>
          <t>AS</t>
        </is>
      </c>
    </row>
    <row r="8639" ht="15" customHeight="1" s="496">
      <c r="A8639" s="330" t="inlineStr">
        <is>
          <t>104152.15.9.SEMINF</t>
        </is>
      </c>
      <c r="B8639" s="331" t="inlineStr">
        <is>
          <t>DUCHA HIGIENICA COM REGISTRO - FORNECIMENTO E INSTALAÇÃO</t>
        </is>
      </c>
      <c r="C8639" s="330" t="inlineStr">
        <is>
          <t>UN</t>
        </is>
      </c>
      <c r="D8639" s="330" t="n">
        <v>141.27</v>
      </c>
      <c r="E8639" s="330" t="n">
        <v>142.08</v>
      </c>
      <c r="F8639" s="330" t="inlineStr">
        <is>
          <t>AS</t>
        </is>
      </c>
    </row>
    <row r="8640" ht="15" customHeight="1" s="496">
      <c r="A8640" s="330" t="inlineStr">
        <is>
          <t>104154.16.9.SEMINF</t>
        </is>
      </c>
      <c r="B8640" s="331" t="inlineStr">
        <is>
          <t>REMOÇÃO DE TRANSFORMADOR TRIFÁSICO</t>
        </is>
      </c>
      <c r="C8640" s="330" t="inlineStr">
        <is>
          <t>UN</t>
        </is>
      </c>
      <c r="D8640" s="330" t="n">
        <v>483.46</v>
      </c>
      <c r="E8640" s="330" t="n">
        <v>509.49</v>
      </c>
      <c r="F8640" s="330" t="inlineStr">
        <is>
          <t>AS</t>
        </is>
      </c>
    </row>
    <row r="8641" ht="30" customHeight="1" s="496">
      <c r="A8641" s="330" t="inlineStr">
        <is>
          <t>105123.5.9.SEMINF</t>
        </is>
      </c>
      <c r="B8641" s="331" t="inlineStr">
        <is>
          <t>TELHA ONDULADA EM AÇO ZINCADO E = 0,5 MM, COM ATÉ 2 ÁGUAS, INCLUSO IÇAMENTO</t>
        </is>
      </c>
      <c r="C8641" s="330" t="inlineStr">
        <is>
          <t>M2</t>
        </is>
      </c>
      <c r="D8641" s="330" t="n">
        <v>69.34999999999999</v>
      </c>
      <c r="E8641" s="330" t="n">
        <v>69.62</v>
      </c>
      <c r="F8641" s="330" t="inlineStr">
        <is>
          <t>AS</t>
        </is>
      </c>
    </row>
    <row r="8642" ht="15" customHeight="1" s="496">
      <c r="A8642" s="330" t="inlineStr">
        <is>
          <t>105124.16.9.SEMINF</t>
        </is>
      </c>
      <c r="B8642" s="331" t="inlineStr">
        <is>
          <t>REMOÇÃO DE CHAVE FUSÍVEL MONOPOLAR 13,8 KV 100A</t>
        </is>
      </c>
      <c r="C8642" s="330" t="inlineStr">
        <is>
          <t>UN</t>
        </is>
      </c>
      <c r="D8642" s="330" t="n">
        <v>140.64</v>
      </c>
      <c r="E8642" s="330" t="n">
        <v>148.4</v>
      </c>
      <c r="F8642" s="330" t="inlineStr"/>
    </row>
    <row r="8643" ht="15" customHeight="1" s="496">
      <c r="A8643" s="330" t="inlineStr">
        <is>
          <t>105125.16.9.SEMINF</t>
        </is>
      </c>
      <c r="B8643" s="331" t="inlineStr">
        <is>
          <t>REMOÇÃO DE PÁRA-RAIO 12KV</t>
        </is>
      </c>
      <c r="C8643" s="330" t="inlineStr">
        <is>
          <t>UN</t>
        </is>
      </c>
      <c r="D8643" s="330" t="n">
        <v>140.64</v>
      </c>
      <c r="E8643" s="330" t="n">
        <v>148.4</v>
      </c>
      <c r="F8643" s="330" t="inlineStr"/>
    </row>
    <row r="8644" ht="30" customHeight="1" s="496">
      <c r="A8644" s="330" t="inlineStr">
        <is>
          <t>105126.16.9.SEMINF</t>
        </is>
      </c>
      <c r="B8644" s="331" t="inlineStr">
        <is>
          <t>DISJUNTOR BAIXA TENSÃO TRIPOLAR A SECO 300A/600V - FORNECIMENTO E INSTALAÇÃO</t>
        </is>
      </c>
      <c r="C8644" s="330" t="inlineStr">
        <is>
          <t>UN</t>
        </is>
      </c>
      <c r="D8644" s="330" t="n">
        <v>1127.54</v>
      </c>
      <c r="E8644" s="330" t="n">
        <v>1132.67</v>
      </c>
      <c r="F8644" s="330" t="inlineStr"/>
    </row>
    <row r="8645" ht="30" customHeight="1" s="496">
      <c r="A8645" s="330" t="inlineStr">
        <is>
          <t>105127.16.9.SEMINF</t>
        </is>
      </c>
      <c r="B8645" s="331" t="inlineStr">
        <is>
          <t>CONECTOR PARAFUSO FENDIDO PARA CABO DE 25MM2 - FORNECIMENTO E INSTALAÇÃO</t>
        </is>
      </c>
      <c r="C8645" s="330" t="inlineStr">
        <is>
          <t>UN</t>
        </is>
      </c>
      <c r="D8645" s="330" t="n">
        <v>43.2</v>
      </c>
      <c r="E8645" s="330" t="n">
        <v>45.11</v>
      </c>
      <c r="F8645" s="330" t="inlineStr"/>
    </row>
    <row r="8646" ht="60" customHeight="1" s="496">
      <c r="A8646" s="330" t="inlineStr">
        <is>
          <t>105149.8.9.SEMINF</t>
        </is>
      </c>
      <c r="B8646" s="331" t="inlineStr">
        <is>
          <t>PORTA DE ABRIR 4 FOLHAS COM MOLA HIDRÁULICA, EM VIDRO TEMPERADO, 2 FOLHAS DE ABRIR 1M X 2,10M E DUAS FOLHAS FIXAS DE 0,40M X 2,10M ESPESSURA DE 10MM, INCLUSIVE ACESSÓRIOS, PUXADOR E PERFIL DE ALUMINIO.</t>
        </is>
      </c>
      <c r="C8646" s="330" t="inlineStr">
        <is>
          <t>UN</t>
        </is>
      </c>
      <c r="D8646" s="330" t="n">
        <v>7344</v>
      </c>
      <c r="E8646" s="330" t="n">
        <v>7371.92</v>
      </c>
      <c r="F8646" s="330" t="inlineStr">
        <is>
          <t>AS</t>
        </is>
      </c>
    </row>
    <row r="8647" ht="15" customHeight="1" s="496">
      <c r="A8647" s="330" t="inlineStr">
        <is>
          <t>105150.16.9.SEMINF</t>
        </is>
      </c>
      <c r="B8647" s="331" t="inlineStr">
        <is>
          <t>PROJETOR BLINDADO TGVP 10W- FORNECIMENTO E INSTALAÇÃO</t>
        </is>
      </c>
      <c r="C8647" s="330" t="inlineStr">
        <is>
          <t>UN</t>
        </is>
      </c>
      <c r="D8647" s="330" t="n">
        <v>240.51</v>
      </c>
      <c r="E8647" s="330" t="n">
        <v>242.19</v>
      </c>
      <c r="F8647" s="330" t="inlineStr">
        <is>
          <t>AS</t>
        </is>
      </c>
    </row>
    <row r="8648" ht="30" customHeight="1" s="496">
      <c r="A8648" s="330" t="inlineStr">
        <is>
          <t>105152.16.9.SEMINF</t>
        </is>
      </c>
      <c r="B8648" s="331" t="inlineStr">
        <is>
          <t>POSTE CONICO GALVANIZADO H= 9,0M, COM LUMINÁRIAS LED DE 180W - FORNECIMENTO E INSTALAÇÃO</t>
        </is>
      </c>
      <c r="C8648" s="330" t="inlineStr">
        <is>
          <t>UN</t>
        </is>
      </c>
      <c r="D8648" s="330" t="n">
        <v>3764.84</v>
      </c>
      <c r="E8648" s="330" t="n">
        <v>3778.65</v>
      </c>
      <c r="F8648" s="330" t="inlineStr">
        <is>
          <t>AS</t>
        </is>
      </c>
    </row>
    <row r="8649" ht="30" customHeight="1" s="496">
      <c r="A8649" s="330" t="inlineStr">
        <is>
          <t>105153.8.9.SEMINF</t>
        </is>
      </c>
      <c r="B8649" s="331" t="inlineStr">
        <is>
          <t>PORTA DE AÇO PINTADA DE ENROLAR, EM CHAPA GALVANIZADA Nº 24 - FORNECIMENTO E INSTALAÇÃO</t>
        </is>
      </c>
      <c r="C8649" s="330" t="inlineStr">
        <is>
          <t>M2</t>
        </is>
      </c>
      <c r="D8649" s="330" t="n">
        <v>556.92</v>
      </c>
      <c r="E8649" s="330" t="n">
        <v>559.36</v>
      </c>
      <c r="F8649" s="330" t="inlineStr">
        <is>
          <t>AS</t>
        </is>
      </c>
    </row>
    <row r="8650" ht="45" customHeight="1" s="496">
      <c r="A8650" s="330" t="inlineStr">
        <is>
          <t>105178.3.9.SEMINF</t>
        </is>
      </c>
      <c r="B8650" s="331" t="inlineStr">
        <is>
          <t>CONCRETO USINADO BOMBEADO FCK = 25 MPA COM ADITIVO SUPERPLASTIFICANTE, INCLUINDO BOMBEAMENTO , ADENSAMENTO E ACABAMENTO</t>
        </is>
      </c>
      <c r="C8650" s="330" t="inlineStr">
        <is>
          <t>M3</t>
        </is>
      </c>
      <c r="D8650" s="330" t="n">
        <v>1119.39</v>
      </c>
      <c r="E8650" s="330" t="n">
        <v>1121.43</v>
      </c>
      <c r="F8650" s="330" t="inlineStr">
        <is>
          <t>AS</t>
        </is>
      </c>
    </row>
    <row r="8651" ht="45" customHeight="1" s="496">
      <c r="A8651" s="330" t="inlineStr">
        <is>
          <t>105182.5.9.SEMINF</t>
        </is>
      </c>
      <c r="B8651" s="331" t="inlineStr">
        <is>
          <t>GUARDA  - CORPO DE AÇO GALVANIZADO DE 1,10 M, MONTANTE TUBULARES DE 3 , GRADIL FORMADO POR BARRA CHATA E = 4 CM - FIXADO COM CHUMBA DOR MECÂNICO ( OBRA = REFORMA LOCAL CASA DE PRAIA )</t>
        </is>
      </c>
      <c r="C8651" s="330" t="inlineStr">
        <is>
          <t>M</t>
        </is>
      </c>
      <c r="D8651" s="330" t="n">
        <v>803.17</v>
      </c>
      <c r="E8651" s="330" t="n">
        <v>820.23</v>
      </c>
      <c r="F8651" s="330" t="inlineStr">
        <is>
          <t>AS</t>
        </is>
      </c>
    </row>
    <row r="8652" ht="45" customHeight="1" s="496">
      <c r="A8652" s="330" t="inlineStr">
        <is>
          <t>105183.5.9.SEMINF</t>
        </is>
      </c>
      <c r="B8652" s="331" t="inlineStr">
        <is>
          <t>GRADIL DE 2,20 M , MONTANTE EM AÇO GALVANIZADO 5 X 5 CM , GRADIL FORMADO POR BARRA CHATA E= 4 CM - FIXADO COM CHUMBADOR MECÂNICO( OBRA = REFORMA LOCAL CASA DE PRAIA )</t>
        </is>
      </c>
      <c r="C8652" s="330" t="inlineStr">
        <is>
          <t>M</t>
        </is>
      </c>
      <c r="D8652" s="330" t="n">
        <v>959.39</v>
      </c>
      <c r="E8652" s="330" t="n">
        <v>993.51</v>
      </c>
      <c r="F8652" s="330" t="inlineStr">
        <is>
          <t>AS</t>
        </is>
      </c>
    </row>
    <row r="8653" ht="15" customHeight="1" s="496">
      <c r="A8653" s="330" t="inlineStr">
        <is>
          <t>105442.9.9.SEMINF</t>
        </is>
      </c>
      <c r="B8653" s="331" t="inlineStr">
        <is>
          <t>FUNDO EM PEDRA ARGAMASSADA</t>
        </is>
      </c>
      <c r="C8653" s="330" t="inlineStr">
        <is>
          <t>M3</t>
        </is>
      </c>
      <c r="D8653" s="330" t="n">
        <v>636.37</v>
      </c>
      <c r="E8653" s="330" t="n">
        <v>648.98</v>
      </c>
      <c r="F8653" s="330" t="inlineStr"/>
    </row>
    <row r="8654" ht="45" customHeight="1" s="496">
      <c r="A8654" s="330" t="inlineStr">
        <is>
          <t>105443.3.9.SEMINF</t>
        </is>
      </c>
      <c r="B8654" s="331" t="inlineStr">
        <is>
          <t>BOCA DE LOBO TRIPLA EM CONCRETO, REVESTIDA COM ARGAMASSA DE CIMENTO E AREIA 13, SOBRE LASTRO DE CONCRETO 10 CM E TAMPA DE CONCRETO ARMADO</t>
        </is>
      </c>
      <c r="C8654" s="330" t="inlineStr">
        <is>
          <t>UN</t>
        </is>
      </c>
      <c r="D8654" s="330" t="n">
        <v>3885.05</v>
      </c>
      <c r="E8654" s="330" t="n">
        <v>4002.29</v>
      </c>
      <c r="F8654" s="330" t="inlineStr"/>
    </row>
    <row r="8655" ht="15" customHeight="1" s="496">
      <c r="A8655" s="330" t="inlineStr">
        <is>
          <t>105493.3.9.SEMINF</t>
        </is>
      </c>
      <c r="B8655" s="331" t="inlineStr">
        <is>
          <t>CORTE E DOBRA DE AÇO CA-60, DIAMETRO DE 6,0MM, UTILIZADO EM LAJE</t>
        </is>
      </c>
      <c r="C8655" s="330" t="inlineStr">
        <is>
          <t>Kg</t>
        </is>
      </c>
      <c r="D8655" s="330" t="n">
        <v>10.76</v>
      </c>
      <c r="E8655" s="330" t="n">
        <v>10.87</v>
      </c>
      <c r="F8655" s="330" t="inlineStr">
        <is>
          <t>AS</t>
        </is>
      </c>
    </row>
    <row r="8656" ht="45" customHeight="1" s="496">
      <c r="A8656" s="330" t="inlineStr">
        <is>
          <t>105494.3.9.SEMINF</t>
        </is>
      </c>
      <c r="B8656" s="331" t="inlineStr">
        <is>
          <t>ARMAÇÃO DE LAJE DE UMA ESTRUTURA CONVENCIONAL DE CONCRETO ARMADO EM UM EDIFICIO DE MÚLTIPLOS PAVIMENTOS UTILIZANDO AÇO CA-60 DE 6,0 MM - MONTAGEM</t>
        </is>
      </c>
      <c r="C8656" s="330" t="inlineStr">
        <is>
          <t>Kg</t>
        </is>
      </c>
      <c r="D8656" s="330" t="n">
        <v>14.95</v>
      </c>
      <c r="E8656" s="330" t="n">
        <v>15.22</v>
      </c>
      <c r="F8656" s="330" t="inlineStr">
        <is>
          <t>AS</t>
        </is>
      </c>
    </row>
    <row r="8657" ht="30" customHeight="1" s="496">
      <c r="A8657" s="330" t="inlineStr">
        <is>
          <t>105495.3.9.SEMINF</t>
        </is>
      </c>
      <c r="B8657" s="331" t="inlineStr">
        <is>
          <t>DIVISÓRIA SANITÁRIA, TIPO GABINE, EM GRANITO POLIDO, ESP = 3 CM, ASSENTADO COM ARGAMASSA COLANTE AC III - E, ESCLUSIVE FERRAGENS</t>
        </is>
      </c>
      <c r="C8657" s="330" t="inlineStr">
        <is>
          <t>M2</t>
        </is>
      </c>
      <c r="D8657" s="330" t="n">
        <v>1064.24</v>
      </c>
      <c r="E8657" s="330" t="n">
        <v>1071.12</v>
      </c>
      <c r="F8657" s="330" t="inlineStr">
        <is>
          <t>AS</t>
        </is>
      </c>
    </row>
    <row r="8658" ht="30" customHeight="1" s="496">
      <c r="A8658" s="330" t="inlineStr">
        <is>
          <t>105496.3.9.SEMINF</t>
        </is>
      </c>
      <c r="B8658" s="331" t="inlineStr">
        <is>
          <t>RODABANCADA EM GRANITO, ALTURA 10CM - FORNECIMENTO E INSTALAÇÃO</t>
        </is>
      </c>
      <c r="C8658" s="330" t="inlineStr">
        <is>
          <t>M</t>
        </is>
      </c>
      <c r="D8658" s="330" t="n">
        <v>98.20999999999999</v>
      </c>
      <c r="E8658" s="330" t="n">
        <v>98.90000000000001</v>
      </c>
      <c r="F8658" s="330" t="inlineStr"/>
    </row>
    <row r="8659" ht="30" customHeight="1" s="496">
      <c r="A8659" s="330" t="inlineStr">
        <is>
          <t>105497.3.9.SEMINF</t>
        </is>
      </c>
      <c r="B8659" s="331" t="inlineStr">
        <is>
          <t>BANCADA EM GRANITO COM SUPERFICIE POLIDA, E=2,5CM - FORNECIMENTO E INSTALAÇÃO</t>
        </is>
      </c>
      <c r="C8659" s="330" t="inlineStr">
        <is>
          <t>M2</t>
        </is>
      </c>
      <c r="D8659" s="330" t="n">
        <v>851.7</v>
      </c>
      <c r="E8659" s="330" t="n">
        <v>854.53</v>
      </c>
      <c r="F8659" s="330" t="inlineStr">
        <is>
          <t>AS</t>
        </is>
      </c>
    </row>
    <row r="8660" ht="15" customHeight="1" s="496">
      <c r="A8660" s="330" t="inlineStr">
        <is>
          <t>105498.3.9.SEMINF</t>
        </is>
      </c>
      <c r="B8660" s="331" t="inlineStr">
        <is>
          <t>BOMBEAMENTO DE CONCRETO</t>
        </is>
      </c>
      <c r="C8660" s="330" t="inlineStr">
        <is>
          <t>M3</t>
        </is>
      </c>
      <c r="D8660" s="330" t="n">
        <v>95.41</v>
      </c>
      <c r="E8660" s="330" t="n">
        <v>95.70999999999999</v>
      </c>
      <c r="F8660" s="330" t="inlineStr"/>
    </row>
    <row r="8661" ht="45" customHeight="1" s="496">
      <c r="A8661" s="330" t="inlineStr">
        <is>
          <t>105502.5.9.SEMINF</t>
        </is>
      </c>
      <c r="B8661" s="331" t="inlineStr">
        <is>
          <t>PORTÃO DE CORRER EM GRADIL FIXO DE BARRA DE FERRO CHATA DE 3 X 14 NA VERTICAL, SEM REQUADRO, ACABAMENTO NATURAL, COM TRILHOS E ROLDANAS - FORNECIMENTO E INSTALAÇÃO</t>
        </is>
      </c>
      <c r="C8661" s="330" t="inlineStr">
        <is>
          <t>M2</t>
        </is>
      </c>
      <c r="D8661" s="330" t="n">
        <v>763.34</v>
      </c>
      <c r="E8661" s="330" t="n">
        <v>764.49</v>
      </c>
      <c r="F8661" s="330" t="inlineStr">
        <is>
          <t>AS</t>
        </is>
      </c>
    </row>
    <row r="8662" ht="45" customHeight="1" s="496">
      <c r="A8662" s="330" t="inlineStr">
        <is>
          <t>105523.1.9.SEMINF</t>
        </is>
      </c>
      <c r="B8662" s="331" t="inlineStr">
        <is>
          <t>EXECUÇÃO E COMPACTAÇÃO DE ATERRO COM SOLO PREDOMINANTEMENTE ARGILOSO , ESPESSURA DE 0,20 M - EXCLUSIVE SOLO, ESCAVAÇÃO;, CARGA E TRANSPORTE</t>
        </is>
      </c>
      <c r="C8662" s="330" t="inlineStr">
        <is>
          <t>M2</t>
        </is>
      </c>
      <c r="D8662" s="330" t="n">
        <v>67.89</v>
      </c>
      <c r="E8662" s="330" t="n">
        <v>69.26000000000001</v>
      </c>
      <c r="F8662" s="330" t="inlineStr"/>
    </row>
    <row r="8663" ht="60" customHeight="1" s="496">
      <c r="A8663" s="330" t="inlineStr">
        <is>
          <t>105524.1.9.SEMINF</t>
        </is>
      </c>
      <c r="B8663" s="331" t="inlineStr">
        <is>
          <t>ESCAVAÇÃO HORIZONTAL , INCLUINDO CARGA, DESCARGA E TRANSPORTE EM SOLO DE 1A CATEGORIA COM TRATOR DE ESTEIRA ( 170HP/ LAMINA: 5,20M3 ), CAMINHÃO BASCULANTE DE 14 M3, ESPESSURA DE 0,20 M E DMT ATE 200M</t>
        </is>
      </c>
      <c r="C8663" s="330" t="inlineStr">
        <is>
          <t>M2</t>
        </is>
      </c>
      <c r="D8663" s="330" t="n">
        <v>74.09</v>
      </c>
      <c r="E8663" s="330" t="n">
        <v>74.98999999999999</v>
      </c>
      <c r="F8663" s="330" t="inlineStr"/>
    </row>
    <row r="8664" ht="45" customHeight="1" s="496">
      <c r="A8664" s="330" t="inlineStr">
        <is>
          <t>105535.1.9.SEMINF</t>
        </is>
      </c>
      <c r="B8664" s="331" t="inlineStr">
        <is>
          <t>LAVATÓRIO DE CANTO EM LOUÇA, COM BARRA DE CANTO PARA PNE, INCLUSO SIFÃO EM PVC, VÁLVULA E ENGATE FLEXÍVEL 30CM EM PLÁSTICO- FORNECIMENTO E INSTALAÇÃO</t>
        </is>
      </c>
      <c r="C8664" s="330" t="inlineStr">
        <is>
          <t>UN</t>
        </is>
      </c>
      <c r="D8664" s="330" t="n">
        <v>619.99</v>
      </c>
      <c r="E8664" s="330" t="n">
        <v>622.67</v>
      </c>
      <c r="F8664" s="330" t="inlineStr">
        <is>
          <t>AS</t>
        </is>
      </c>
    </row>
    <row r="8665" ht="15" customHeight="1" s="496">
      <c r="A8665" s="330" t="inlineStr">
        <is>
          <t>105559.1.9.SEMINF</t>
        </is>
      </c>
      <c r="B8665" s="331" t="inlineStr">
        <is>
          <t>FORNECIMENTO E ESPALHAMENTO DE AREIA GROSSA</t>
        </is>
      </c>
      <c r="C8665" s="330" t="inlineStr">
        <is>
          <t>M3</t>
        </is>
      </c>
      <c r="D8665" s="330" t="n">
        <v>207.1</v>
      </c>
      <c r="E8665" s="330" t="n">
        <v>211.3</v>
      </c>
      <c r="F8665" s="330" t="inlineStr"/>
    </row>
    <row r="8666" ht="15" customHeight="1" s="496">
      <c r="A8666" s="330" t="inlineStr">
        <is>
          <t>105560.1.9.SEMINF</t>
        </is>
      </c>
      <c r="B8666" s="331" t="inlineStr">
        <is>
          <t>FORNECIMENTO E ESPALHAMENTO DE BRITA 2</t>
        </is>
      </c>
      <c r="C8666" s="330" t="inlineStr">
        <is>
          <t>M3</t>
        </is>
      </c>
      <c r="D8666" s="330" t="n">
        <v>387.34</v>
      </c>
      <c r="E8666" s="330" t="n">
        <v>391.18</v>
      </c>
      <c r="F8666" s="330" t="inlineStr"/>
    </row>
    <row r="8667" ht="30" customHeight="1" s="496">
      <c r="A8667" s="330" t="inlineStr">
        <is>
          <t>105563.3.9.SEMINF</t>
        </is>
      </c>
      <c r="B8667" s="331" t="inlineStr">
        <is>
          <t>BASE PARA CAIXA TIPO BOCA COM GRELHA RETANGULAR EM ALVENARIA COM BLOCOS DE CONCRETO, PROFUNDIDADE DE 1,20M</t>
        </is>
      </c>
      <c r="C8667" s="330" t="inlineStr">
        <is>
          <t>M2</t>
        </is>
      </c>
      <c r="D8667" s="330" t="n">
        <v>2382.55</v>
      </c>
      <c r="E8667" s="330" t="n">
        <v>2421.26</v>
      </c>
      <c r="F8667" s="330" t="inlineStr">
        <is>
          <t>AS</t>
        </is>
      </c>
    </row>
    <row r="8668" ht="30" customHeight="1" s="496">
      <c r="A8668" s="330" t="inlineStr">
        <is>
          <t>105564.3.9.SEMINF</t>
        </is>
      </c>
      <c r="B8668" s="331" t="inlineStr">
        <is>
          <t>ACRÉSCIMO PARA CAIXA BOCA COM GRELHA RETANGULAR EM ALVENARIA COM BLOCOS DE CONCRETO, COM 1M2</t>
        </is>
      </c>
      <c r="C8668" s="330" t="inlineStr">
        <is>
          <t>M</t>
        </is>
      </c>
      <c r="D8668" s="330" t="n">
        <v>1657.93</v>
      </c>
      <c r="E8668" s="330" t="n">
        <v>1694.75</v>
      </c>
      <c r="F8668" s="330" t="inlineStr"/>
    </row>
    <row r="8669" ht="30" customHeight="1" s="496">
      <c r="A8669" s="330" t="inlineStr">
        <is>
          <t>105567.8.9.SEMINF</t>
        </is>
      </c>
      <c r="B8669" s="331" t="inlineStr">
        <is>
          <t>PORTA DE ALUMINIO UMA FOLHA DE ABRIR COM BARRA E CHAPA DE IMPACTO, INCLUINDO ACESSÓRIOS - FORNECIMENTO E INSTALAÇÃO</t>
        </is>
      </c>
      <c r="C8669" s="330" t="inlineStr">
        <is>
          <t>M2</t>
        </is>
      </c>
      <c r="D8669" s="330" t="n">
        <v>1126.12</v>
      </c>
      <c r="E8669" s="330" t="n">
        <v>1127.93</v>
      </c>
      <c r="F8669" s="330" t="inlineStr">
        <is>
          <t>AS</t>
        </is>
      </c>
    </row>
    <row r="8670" ht="30" customHeight="1" s="496">
      <c r="A8670" s="330" t="inlineStr">
        <is>
          <t>105571.5.9.SEMINF</t>
        </is>
      </c>
      <c r="B8670" s="331" t="inlineStr">
        <is>
          <t>LAVATÓRIO PARA PCD, COM TORNEIRA BICA ALTA - FORNECIMENTO E INSTALAÇÃO</t>
        </is>
      </c>
      <c r="C8670" s="330" t="inlineStr">
        <is>
          <t>UN</t>
        </is>
      </c>
      <c r="D8670" s="330" t="n">
        <v>354.83</v>
      </c>
      <c r="E8670" s="330" t="n">
        <v>356.02</v>
      </c>
      <c r="F8670" s="330" t="inlineStr"/>
    </row>
    <row r="8671" ht="45" customHeight="1" s="496">
      <c r="A8671" s="330" t="inlineStr">
        <is>
          <t>105572.3.9.SEMINF</t>
        </is>
      </c>
      <c r="B8671" s="331" t="inlineStr">
        <is>
          <t>ESTACA HÉLICE CONTÍNUA , DIAMETRO DE 40 CM , INCLUSO CONCRETO FCK=30MPA E ARMADURA MINIMA ( EXCLUSIVE MOBILIZAÇÃO E DESMOBILIZAÇÃO E BOMBEAMENTO)</t>
        </is>
      </c>
      <c r="C8671" s="330" t="inlineStr">
        <is>
          <t>M</t>
        </is>
      </c>
      <c r="D8671" s="330" t="n">
        <v>266.84</v>
      </c>
      <c r="E8671" s="330" t="n">
        <v>268.29</v>
      </c>
      <c r="F8671" s="330" t="inlineStr"/>
    </row>
    <row r="8672" ht="15" customHeight="1" s="496">
      <c r="A8672" s="330" t="inlineStr">
        <is>
          <t>105714.16.9.SEMINF</t>
        </is>
      </c>
      <c r="B8672" s="331" t="inlineStr">
        <is>
          <t>CONECTOR RJ45 CAT 5 E - FORNECIMENTO E INSTALAÇÃO</t>
        </is>
      </c>
      <c r="C8672" s="330" t="inlineStr">
        <is>
          <t>UN</t>
        </is>
      </c>
      <c r="D8672" s="330" t="n">
        <v>28.15</v>
      </c>
      <c r="E8672" s="330" t="n">
        <v>28.93</v>
      </c>
      <c r="F8672" s="330" t="inlineStr"/>
    </row>
    <row r="8673" ht="45" customHeight="1" s="496">
      <c r="A8673" s="330" t="inlineStr">
        <is>
          <t>105780.16.9.SEMINF</t>
        </is>
      </c>
      <c r="B8673" s="331" t="inlineStr">
        <is>
          <t>PARAFUSO FRANCES M16 EM ACO GALVANIZADO, COMPRIMENTO = 45 MM, DIAMETRO = 16 MM, CABECA ABAULADA - FORNECIMENTO E INSTALAÇÃO</t>
        </is>
      </c>
      <c r="C8673" s="330" t="inlineStr">
        <is>
          <t>UN</t>
        </is>
      </c>
      <c r="D8673" s="330" t="n">
        <v>7.86</v>
      </c>
      <c r="E8673" s="330" t="n">
        <v>7.9</v>
      </c>
      <c r="F8673" s="330" t="inlineStr"/>
    </row>
    <row r="8674" ht="15" customHeight="1" s="496">
      <c r="A8674" s="330" t="inlineStr">
        <is>
          <t>105794.3.9.SEMINF</t>
        </is>
      </c>
      <c r="B8674" s="331" t="inlineStr">
        <is>
          <t>TELA FACHADEIRA EM POLIETILENO PARA PROTEÇÃO DE OBRAS</t>
        </is>
      </c>
      <c r="C8674" s="330" t="inlineStr">
        <is>
          <t>M2</t>
        </is>
      </c>
      <c r="D8674" s="330" t="n">
        <v>7.15</v>
      </c>
      <c r="E8674" s="330" t="n">
        <v>7.35</v>
      </c>
      <c r="F8674" s="330" t="inlineStr"/>
    </row>
    <row r="8675" ht="15" customHeight="1" s="496">
      <c r="A8675" s="330" t="inlineStr">
        <is>
          <t>105802.6.9.SEMINF</t>
        </is>
      </c>
      <c r="B8675" s="331" t="inlineStr">
        <is>
          <t>BANDEJA SALVA-VIDAS/COLETA DE ENTULHOS, COM TABUA</t>
        </is>
      </c>
      <c r="C8675" s="330" t="inlineStr">
        <is>
          <t>M</t>
        </is>
      </c>
      <c r="D8675" s="330" t="n">
        <v>254.3</v>
      </c>
      <c r="E8675" s="330" t="n">
        <v>258.53</v>
      </c>
      <c r="F8675" s="330" t="inlineStr"/>
    </row>
    <row r="8676" ht="30" customHeight="1" s="496">
      <c r="A8676" s="330" t="inlineStr">
        <is>
          <t>105805.8.9.SEMINF</t>
        </is>
      </c>
      <c r="B8676" s="331" t="inlineStr">
        <is>
          <t>PORTA DE ALUMINIO COM VIDRO TEMPERADO DE ABRIR, UMA FOLHA 80 X 236 CM , ESPESSURA DE 10MM, INCLUSIVE ACESSORIOS</t>
        </is>
      </c>
      <c r="C8676" s="330" t="inlineStr">
        <is>
          <t>UN</t>
        </is>
      </c>
      <c r="D8676" s="330" t="n">
        <v>2944.86</v>
      </c>
      <c r="E8676" s="330" t="n">
        <v>2953.49</v>
      </c>
      <c r="F8676" s="330" t="inlineStr"/>
    </row>
    <row r="8677" ht="30" customHeight="1" s="496">
      <c r="A8677" s="330" t="inlineStr">
        <is>
          <t>105807.8.9.SEMINF</t>
        </is>
      </c>
      <c r="B8677" s="331" t="inlineStr">
        <is>
          <t>PORTA DE ALUMINIO COM VIDRO TEMPERADO DE ABRIR, DUAS FOLHAS, 200 X 284 CM , ESPESSURA DE 10MM, INCLUSIVE ACESSORIOS</t>
        </is>
      </c>
      <c r="C8677" s="330" t="inlineStr">
        <is>
          <t>UN</t>
        </is>
      </c>
      <c r="D8677" s="330" t="n">
        <v>6747.56</v>
      </c>
      <c r="E8677" s="330" t="n">
        <v>6764.84</v>
      </c>
      <c r="F8677" s="330" t="inlineStr"/>
    </row>
    <row r="8678" ht="30" customHeight="1" s="496">
      <c r="A8678" s="330" t="inlineStr">
        <is>
          <t>105810.6.9.SEMINF</t>
        </is>
      </c>
      <c r="B8678" s="331" t="inlineStr">
        <is>
          <t>PORTA DE MADEIRA CHAPEADA DE CORRER, MED 80X210CM , INCLUSIVE BATENTES E FERRAGENS</t>
        </is>
      </c>
      <c r="C8678" s="330" t="inlineStr">
        <is>
          <t>UN</t>
        </is>
      </c>
      <c r="D8678" s="330" t="n">
        <v>1208.99</v>
      </c>
      <c r="E8678" s="330" t="n">
        <v>1228.3</v>
      </c>
      <c r="F8678" s="330" t="inlineStr"/>
    </row>
    <row r="8679" ht="30" customHeight="1" s="496">
      <c r="A8679" s="330" t="inlineStr">
        <is>
          <t>105811.6.9.SEMINF</t>
        </is>
      </c>
      <c r="B8679" s="331" t="inlineStr">
        <is>
          <t>PORTA DE MADEIRA CHAPEADA DE ABRIR, 2 FOLHAS MED 200X210CM, INCLUSIVE BATENTES E FERRAGENS</t>
        </is>
      </c>
      <c r="C8679" s="330" t="inlineStr">
        <is>
          <t>UN</t>
        </is>
      </c>
      <c r="D8679" s="330" t="n">
        <v>1843.9</v>
      </c>
      <c r="E8679" s="330" t="n">
        <v>1858.42</v>
      </c>
      <c r="F8679" s="330" t="inlineStr">
        <is>
          <t>AS</t>
        </is>
      </c>
    </row>
    <row r="8680" ht="30" customHeight="1" s="496">
      <c r="A8680" s="330" t="inlineStr">
        <is>
          <t>105855.5.9.SEMINF</t>
        </is>
      </c>
      <c r="B8680" s="331" t="inlineStr">
        <is>
          <t>REMOÇÃO DE POLTRONAS/CADEIRAS/ASSENTO DESPORTIVO, FIXADAS COM PARAFUNSOS</t>
        </is>
      </c>
      <c r="C8680" s="330" t="inlineStr">
        <is>
          <t>UN</t>
        </is>
      </c>
      <c r="D8680" s="330" t="n">
        <v>26.05</v>
      </c>
      <c r="E8680" s="330" t="n">
        <v>27.28</v>
      </c>
      <c r="F8680" s="330" t="inlineStr"/>
    </row>
    <row r="8681" ht="15" customHeight="1" s="496">
      <c r="A8681" s="330" t="inlineStr">
        <is>
          <t>105856.2.9.SEMINF</t>
        </is>
      </c>
      <c r="B8681" s="331" t="inlineStr">
        <is>
          <t>DEMOLIÇÃO/REMOÇÃO DE CALHA OU RUFO</t>
        </is>
      </c>
      <c r="C8681" s="330" t="inlineStr">
        <is>
          <t>M</t>
        </is>
      </c>
      <c r="D8681" s="330" t="n">
        <v>6.47</v>
      </c>
      <c r="E8681" s="330" t="n">
        <v>6.77</v>
      </c>
      <c r="F8681" s="330" t="inlineStr"/>
    </row>
    <row r="8682" ht="45" customHeight="1" s="496">
      <c r="A8682" s="330" t="inlineStr">
        <is>
          <t>105863.16.9.SEMINF</t>
        </is>
      </c>
      <c r="B8682" s="331" t="inlineStr">
        <is>
          <t>QUADRO DE DISTRIBUIÇÃO DE ENERGIA EM CHAPA DE AÇO GALVANIZADO, DE SOBREPOR, COM BARRAMENTO TRIFÁSICO, PARA 36 DISJUNTORES DIN 100A - FORNECIMENTO E INSTALAÇÃO</t>
        </is>
      </c>
      <c r="C8682" s="330" t="inlineStr">
        <is>
          <t>UN</t>
        </is>
      </c>
      <c r="D8682" s="330" t="n">
        <v>793.8200000000001</v>
      </c>
      <c r="E8682" s="330" t="n">
        <v>799.74</v>
      </c>
      <c r="F8682" s="330" t="inlineStr">
        <is>
          <t>AS</t>
        </is>
      </c>
    </row>
    <row r="8683" ht="30" customHeight="1" s="496">
      <c r="A8683" s="330" t="inlineStr">
        <is>
          <t>105868.5.9.SEMINF</t>
        </is>
      </c>
      <c r="B8683" s="331" t="inlineStr">
        <is>
          <t>GRADIL DE 1,50M, MONTANTE EM AÇO GALVANIZADO, GRADIL FORMADO POR BARRA CHATA  E=4 CM - FIXADO COM CHUMBADOR MECANICO</t>
        </is>
      </c>
      <c r="C8683" s="330" t="inlineStr">
        <is>
          <t>M</t>
        </is>
      </c>
      <c r="D8683" s="330" t="n">
        <v>718.84</v>
      </c>
      <c r="E8683" s="330" t="n">
        <v>745.24</v>
      </c>
      <c r="F8683" s="330" t="inlineStr">
        <is>
          <t>AS</t>
        </is>
      </c>
    </row>
    <row r="8684" ht="60" customHeight="1" s="496">
      <c r="A8684" s="330" t="inlineStr">
        <is>
          <t>105883.1.9.SEMINF</t>
        </is>
      </c>
      <c r="B8684" s="331" t="inlineStr">
        <is>
          <t>FORNECIMENTO E APLICAÇÃO DE GEOGRELHA TECIDA COM FILAMENTOS DE POLIESTER + PVC, RESISTENCIA LONGITUDINAL 
90 KNM, RESISTENCIA TRANSVERSAL 30 KNM, ALONGAMENTO = 12 POR CENTO</t>
        </is>
      </c>
      <c r="C8684" s="330" t="inlineStr">
        <is>
          <t>M2</t>
        </is>
      </c>
      <c r="D8684" s="330" t="n">
        <v>81.05</v>
      </c>
      <c r="E8684" s="330" t="n">
        <v>81.47</v>
      </c>
      <c r="F8684" s="330" t="inlineStr"/>
    </row>
    <row r="8685" ht="15" customHeight="1" s="496">
      <c r="A8685" s="330" t="inlineStr">
        <is>
          <t>105884.3.9.SEMINF</t>
        </is>
      </c>
      <c r="B8685" s="331" t="inlineStr">
        <is>
          <t>FORNECIMENTO E ESPALHAMENTO DE PEDRA RACHÃO</t>
        </is>
      </c>
      <c r="C8685" s="330" t="inlineStr">
        <is>
          <t>M3</t>
        </is>
      </c>
      <c r="D8685" s="330" t="n">
        <v>367.55</v>
      </c>
      <c r="E8685" s="330" t="n">
        <v>371.39</v>
      </c>
      <c r="F8685" s="330" t="inlineStr"/>
    </row>
    <row r="8686" ht="60" customHeight="1" s="496">
      <c r="A8686" s="330" t="inlineStr">
        <is>
          <t>105905.16.9.SEMINF</t>
        </is>
      </c>
      <c r="B8686" s="331" t="inlineStr">
        <is>
          <t>FORNECIMENTO E ASSENTAMENTO DE POSTE DE CONCRETO COM COMPRIMENTO NOMINAL DE 13 M, CARGA NOMINAL DE 1000DAN, ENGASTAMENTO BASE DE CONCRETADA COM 1 M DE CONCRETO E 0,9 M DE SOLO</t>
        </is>
      </c>
      <c r="C8686" s="330" t="inlineStr">
        <is>
          <t>UN</t>
        </is>
      </c>
      <c r="D8686" s="330" t="n">
        <v>6283.18</v>
      </c>
      <c r="E8686" s="330" t="n">
        <v>6343.84</v>
      </c>
      <c r="F8686" s="330" t="inlineStr">
        <is>
          <t>AS</t>
        </is>
      </c>
    </row>
    <row r="8687" ht="15" customHeight="1" s="496">
      <c r="A8687" s="330" t="inlineStr">
        <is>
          <t>105906.16.9.SEMINF</t>
        </is>
      </c>
      <c r="B8687" s="331" t="inlineStr">
        <is>
          <t>REMOÇÃO DE POSTE DE CONCRETO ARMADO SEÇÃO CIRCULAR OU DUPLO T</t>
        </is>
      </c>
      <c r="C8687" s="330" t="inlineStr">
        <is>
          <t>UN</t>
        </is>
      </c>
      <c r="D8687" s="330" t="n">
        <v>424.89</v>
      </c>
      <c r="E8687" s="330" t="n">
        <v>432</v>
      </c>
      <c r="F8687" s="330" t="inlineStr"/>
    </row>
    <row r="8688" ht="15" customHeight="1" s="496">
      <c r="A8688" s="330" t="inlineStr">
        <is>
          <t>106106.14.9.SEMINF</t>
        </is>
      </c>
      <c r="B8688" s="331" t="inlineStr">
        <is>
          <t>CARGA MANUAL DE ENTULHO EM CAMINHÃO BASCULANTE 6 M3</t>
        </is>
      </c>
      <c r="C8688" s="330" t="inlineStr">
        <is>
          <t>M3</t>
        </is>
      </c>
      <c r="D8688" s="330" t="n">
        <v>36.59</v>
      </c>
      <c r="E8688" s="330" t="n">
        <v>38</v>
      </c>
      <c r="F8688" s="330" t="inlineStr"/>
    </row>
    <row r="8689" ht="30" customHeight="1" s="496">
      <c r="A8689" s="330" t="inlineStr">
        <is>
          <t>106108.5.9.SEMINF</t>
        </is>
      </c>
      <c r="B8689" s="331" t="inlineStr">
        <is>
          <t>SOLDA TOPO DESCENDENTE CHANFRADA ESPESSURA = 1/4" CHAPA/PERFIL/TUBO AÇO COM CONVERSOR DIESEL.</t>
        </is>
      </c>
      <c r="C8689" s="330" t="inlineStr">
        <is>
          <t>M</t>
        </is>
      </c>
      <c r="D8689" s="330" t="n">
        <v>253.1</v>
      </c>
      <c r="E8689" s="330" t="n">
        <v>261.83</v>
      </c>
      <c r="F8689" s="330" t="inlineStr">
        <is>
          <t>AS</t>
        </is>
      </c>
    </row>
    <row r="8690" ht="15" customHeight="1" s="496">
      <c r="A8690" s="330" t="inlineStr">
        <is>
          <t>106116.1.9.SEMINF</t>
        </is>
      </c>
      <c r="B8690" s="331" t="inlineStr">
        <is>
          <t>APICOAMENTO DE SUPERFICEIS</t>
        </is>
      </c>
      <c r="C8690" s="330" t="inlineStr">
        <is>
          <t>M2</t>
        </is>
      </c>
      <c r="D8690" s="330" t="n">
        <v>7.76</v>
      </c>
      <c r="E8690" s="330" t="n">
        <v>8.119999999999999</v>
      </c>
      <c r="F8690" s="330" t="inlineStr"/>
    </row>
    <row r="8691" ht="30" customHeight="1" s="496">
      <c r="A8691" s="330" t="inlineStr">
        <is>
          <t>106121.2.9.SEMINF</t>
        </is>
      </c>
      <c r="B8691" s="331" t="inlineStr">
        <is>
          <t>PREPARO DE FUNDO DE VALA COM LARGURA MENOR QUE 1,5 M, EM LOCAL COM NÍVEL ALTO DE INTERFERÊNCIA</t>
        </is>
      </c>
      <c r="C8691" s="330" t="inlineStr">
        <is>
          <t>M2 / SER.CG</t>
        </is>
      </c>
      <c r="D8691" s="330" t="n">
        <v>8.6</v>
      </c>
      <c r="E8691" s="330" t="n">
        <v>9.029999999999999</v>
      </c>
      <c r="F8691" s="330" t="inlineStr"/>
    </row>
    <row r="8692" ht="30" customHeight="1" s="496">
      <c r="A8692" s="330" t="inlineStr">
        <is>
          <t>106129.15.9.SEMINF</t>
        </is>
      </c>
      <c r="B8692" s="331" t="inlineStr">
        <is>
          <t>TÊ SANITÁRIO EM PVC RÍGIDO COM ANÉIS, PARA ESGOTO PRIMÁRIO, DIÂM = 100X75MM</t>
        </is>
      </c>
      <c r="C8692" s="330" t="inlineStr">
        <is>
          <t>UN</t>
        </is>
      </c>
      <c r="D8692" s="330" t="n">
        <v>50.48</v>
      </c>
      <c r="E8692" s="330" t="n">
        <v>51.78</v>
      </c>
      <c r="F8692" s="330" t="inlineStr"/>
    </row>
    <row r="8693" ht="30" customHeight="1" s="496">
      <c r="A8693" s="330" t="inlineStr">
        <is>
          <t>106138.5.9.SEMINF</t>
        </is>
      </c>
      <c r="B8693" s="331" t="inlineStr">
        <is>
          <t>ARCO TRELIÇADO EM PERFIL U E CANTONEIRA L = 19,72M - FORNECIMENTO E INSTALAÇÃO</t>
        </is>
      </c>
      <c r="C8693" s="330" t="inlineStr">
        <is>
          <t>UN</t>
        </is>
      </c>
      <c r="D8693" s="330" t="n">
        <v>4626.24</v>
      </c>
      <c r="E8693" s="330" t="n">
        <v>4686.68</v>
      </c>
      <c r="F8693" s="330" t="inlineStr">
        <is>
          <t>AS</t>
        </is>
      </c>
    </row>
    <row r="8694" ht="30" customHeight="1" s="496">
      <c r="A8694" s="330" t="inlineStr">
        <is>
          <t>106139.5.9.SEMINF</t>
        </is>
      </c>
      <c r="B8694" s="331" t="inlineStr">
        <is>
          <t>PILAR TRELIÇADO EM PERFIL U E CANTONEIRA H = 8,90M - FORNECIMENTO E INSTALAÇÃO</t>
        </is>
      </c>
      <c r="C8694" s="330" t="inlineStr">
        <is>
          <t>UN</t>
        </is>
      </c>
      <c r="D8694" s="330" t="n">
        <v>2787.1</v>
      </c>
      <c r="E8694" s="330" t="n">
        <v>2821.85</v>
      </c>
      <c r="F8694" s="330" t="inlineStr">
        <is>
          <t>AS</t>
        </is>
      </c>
    </row>
    <row r="8695" ht="30" customHeight="1" s="496">
      <c r="A8695" s="330" t="inlineStr">
        <is>
          <t>106140.5.9.SEMINF</t>
        </is>
      </c>
      <c r="B8695" s="331" t="inlineStr">
        <is>
          <t>PILAR TRELIÇADO EM PERFIL U E CANTONEIRA H= 5,50M - FORNECIMENTO E INSTALAÇÃO</t>
        </is>
      </c>
      <c r="C8695" s="330" t="inlineStr">
        <is>
          <t>UN</t>
        </is>
      </c>
      <c r="D8695" s="330" t="n">
        <v>1959.03</v>
      </c>
      <c r="E8695" s="330" t="n">
        <v>1979.45</v>
      </c>
      <c r="F8695" s="330" t="inlineStr">
        <is>
          <t>AS</t>
        </is>
      </c>
    </row>
    <row r="8696" ht="45" customHeight="1" s="496">
      <c r="A8696" s="330" t="inlineStr">
        <is>
          <t>106144.16.9.SEMINF</t>
        </is>
      </c>
      <c r="B8696" s="331" t="inlineStr">
        <is>
          <t>GRADIL TELADO PARA SUBESTAÇAO CONFECCIONADO EM TUBO GALVANIZADO, COM TELA DE ARAME GALVANIZADO FIO 12 BWG, MALHA DE 2´´</t>
        </is>
      </c>
      <c r="C8696" s="330" t="inlineStr">
        <is>
          <t>M2</t>
        </is>
      </c>
      <c r="D8696" s="330" t="n">
        <v>304.71</v>
      </c>
      <c r="E8696" s="330" t="n">
        <v>313.02</v>
      </c>
      <c r="F8696" s="330" t="inlineStr">
        <is>
          <t>AS</t>
        </is>
      </c>
    </row>
    <row r="8697" ht="30" customHeight="1" s="496">
      <c r="A8697" s="330" t="inlineStr">
        <is>
          <t>106153.3.9.SEMINF</t>
        </is>
      </c>
      <c r="B8697" s="331" t="inlineStr">
        <is>
          <t>EXECUÇÃO PAVIMENTO DE CONCRETO SIMPLES, FCK = 35 MPA, ESPESSURA DE 20,00CM</t>
        </is>
      </c>
      <c r="C8697" s="330" t="inlineStr">
        <is>
          <t>M2</t>
        </is>
      </c>
      <c r="D8697" s="330" t="n">
        <v>266.72</v>
      </c>
      <c r="E8697" s="330" t="n">
        <v>267.79</v>
      </c>
      <c r="F8697" s="330" t="inlineStr">
        <is>
          <t>AS</t>
        </is>
      </c>
    </row>
    <row r="8698" ht="30" customHeight="1" s="496">
      <c r="A8698" s="330" t="inlineStr">
        <is>
          <t>106366.5.9.SEMINF</t>
        </is>
      </c>
      <c r="B8698" s="331" t="inlineStr">
        <is>
          <t>REVESTIMENTO COM PLACA MDF 10MM, COR BRANCA - FORNECIMENTO E INSTALAÇÃO</t>
        </is>
      </c>
      <c r="C8698" s="330" t="inlineStr">
        <is>
          <t>M2</t>
        </is>
      </c>
      <c r="D8698" s="330" t="n">
        <v>134.5</v>
      </c>
      <c r="E8698" s="330" t="n">
        <v>136.48</v>
      </c>
      <c r="F8698" s="330" t="inlineStr">
        <is>
          <t>AS</t>
        </is>
      </c>
    </row>
    <row r="8699" ht="30" customHeight="1" s="496">
      <c r="A8699" s="330" t="inlineStr">
        <is>
          <t>106372.3.9.SEMINF</t>
        </is>
      </c>
      <c r="B8699" s="331" t="inlineStr">
        <is>
          <t>BASE EM CONCRETO 30 CM X 30 CM PARA ASSENTAMENTO DE POSTE DE JARDIM</t>
        </is>
      </c>
      <c r="C8699" s="330" t="inlineStr">
        <is>
          <t>UN</t>
        </is>
      </c>
      <c r="D8699" s="330" t="n">
        <v>116.62</v>
      </c>
      <c r="E8699" s="330" t="n">
        <v>120.56</v>
      </c>
      <c r="F8699" s="330" t="inlineStr"/>
    </row>
    <row r="8700" ht="30" customHeight="1" s="496">
      <c r="A8700" s="330" t="inlineStr">
        <is>
          <t>106396..6.9.SEMINF</t>
        </is>
      </c>
      <c r="B8700" s="331" t="inlineStr">
        <is>
          <t>PASSARELA DE MADEIRA , 1,10 M DE LARGURA , EXECUTADO COM TABUA APARELHADA ANGELIM , MAÇARANDUBA OU EQUIVALENTE DA REGIAO</t>
        </is>
      </c>
      <c r="C8700" s="330" t="inlineStr">
        <is>
          <t>M2</t>
        </is>
      </c>
      <c r="D8700" s="330" t="n">
        <v>225.61</v>
      </c>
      <c r="E8700" s="330" t="n">
        <v>228.43</v>
      </c>
      <c r="F8700" s="330" t="inlineStr"/>
    </row>
    <row r="8701" ht="30" customHeight="1" s="496">
      <c r="A8701" s="330" t="inlineStr">
        <is>
          <t>99171.6.9.SEMINF</t>
        </is>
      </c>
      <c r="B8701" s="331" t="inlineStr">
        <is>
          <t>FORMAS DE TÁBUAS DE PINHO - UTILIZAÇÃO DE 3 X  - FORNECIMENTO, INSTALAÇÃO E RETIRADA</t>
        </is>
      </c>
      <c r="C8701" s="330" t="inlineStr">
        <is>
          <t>M2</t>
        </is>
      </c>
      <c r="D8701" s="330" t="n">
        <v>91.90000000000001</v>
      </c>
      <c r="E8701" s="330" t="n">
        <v>95.28</v>
      </c>
      <c r="F8701" s="330" t="inlineStr">
        <is>
          <t>AS</t>
        </is>
      </c>
    </row>
    <row r="8702" ht="30" customHeight="1" s="496">
      <c r="A8702" s="330" t="inlineStr">
        <is>
          <t>99837.6.9.SEMINF</t>
        </is>
      </c>
      <c r="B8702" s="331" t="inlineStr">
        <is>
          <t>FORRO DE MADEIRA,  3 X 1 CM COM ESPAÇAMENTO DE 3 CM ENTRE RIPAS - FORNECIMENTO E INSTALAÇÃO</t>
        </is>
      </c>
      <c r="C8702" s="330" t="inlineStr">
        <is>
          <t>M2</t>
        </is>
      </c>
      <c r="D8702" s="330" t="n">
        <v>173.67</v>
      </c>
      <c r="E8702" s="330" t="n">
        <v>176.97</v>
      </c>
      <c r="F8702" s="330" t="inlineStr"/>
    </row>
    <row r="8703" ht="15" customHeight="1" s="496">
      <c r="A8703" s="330" t="inlineStr">
        <is>
          <t>99993.5.9.SEMINF</t>
        </is>
      </c>
      <c r="B8703" s="331" t="inlineStr">
        <is>
          <t>CHAPA DE AÇO 3/16"</t>
        </is>
      </c>
      <c r="C8703" s="330" t="inlineStr">
        <is>
          <t>Kg</t>
        </is>
      </c>
      <c r="D8703" s="330" t="n">
        <v>22.91</v>
      </c>
      <c r="E8703" s="330" t="n">
        <v>23.54</v>
      </c>
      <c r="F8703" s="330" t="inlineStr">
        <is>
          <t>AS</t>
        </is>
      </c>
    </row>
    <row r="8704" ht="30" customHeight="1" s="496">
      <c r="A8704" s="330" t="inlineStr">
        <is>
          <t>106657.1.9.SEMINF</t>
        </is>
      </c>
      <c r="B8704" s="331" t="inlineStr">
        <is>
          <t>BARREIRA DUPLA PRE-MOL INTER CONCRETO ARMADO 0,15X0,65X077M FCK : 25MPA AÇO CA-50INCL FERRO DE LIGAÇÃO W MATERIAIS</t>
        </is>
      </c>
      <c r="C8704" s="330" t="inlineStr">
        <is>
          <t>M</t>
        </is>
      </c>
      <c r="D8704" s="330" t="n">
        <v>800.76</v>
      </c>
      <c r="E8704" s="330" t="n">
        <v>813.89</v>
      </c>
      <c r="F8704" s="330" t="inlineStr"/>
    </row>
    <row r="8705" ht="15" customHeight="1" s="496">
      <c r="A8705" s="330" t="inlineStr">
        <is>
          <t>106662.1.9.SEMINF</t>
        </is>
      </c>
      <c r="B8705" s="331" t="inlineStr">
        <is>
          <t>SONDAGEM A PERCUSSÃO</t>
        </is>
      </c>
      <c r="C8705" s="330" t="inlineStr">
        <is>
          <t>M</t>
        </is>
      </c>
      <c r="D8705" s="330" t="n">
        <v>165</v>
      </c>
      <c r="E8705" s="330" t="n">
        <v>165</v>
      </c>
      <c r="F8705" s="330" t="inlineStr"/>
    </row>
    <row r="8706" ht="30" customHeight="1" s="496">
      <c r="A8706" s="330" t="inlineStr">
        <is>
          <t>106663.2.9.SEMINF</t>
        </is>
      </c>
      <c r="B8706" s="331" t="inlineStr">
        <is>
          <t>FORNECIMENTO DE CIMENTO ASFÁLTICO DE PETRÓLEO A GRANEL - CAP 50/70</t>
        </is>
      </c>
      <c r="C8706" s="330" t="inlineStr">
        <is>
          <t>T</t>
        </is>
      </c>
      <c r="D8706" s="501" t="n">
        <v>7000</v>
      </c>
      <c r="E8706" s="501" t="n">
        <v>7000</v>
      </c>
      <c r="F8706" s="330" t="inlineStr"/>
    </row>
    <row r="8707" ht="15" customHeight="1" s="496">
      <c r="A8707" s="330" t="inlineStr">
        <is>
          <t>106649.1.9.SEMINF</t>
        </is>
      </c>
      <c r="B8707" s="331" t="inlineStr">
        <is>
          <t>ELABORAÇÃO DE PROJETO DE ENCOSTA/CONTENÇÃO</t>
        </is>
      </c>
      <c r="C8707" s="330" t="inlineStr">
        <is>
          <t>m²</t>
        </is>
      </c>
      <c r="D8707" s="330" t="n">
        <v>24.5</v>
      </c>
      <c r="E8707" s="330" t="n">
        <v>24.5</v>
      </c>
      <c r="F8707" s="330" t="inlineStr"/>
    </row>
    <row r="8708" ht="15" customHeight="1" s="496">
      <c r="A8708" s="330" t="inlineStr">
        <is>
          <t>106651.1.9.SEMINF</t>
        </is>
      </c>
      <c r="B8708" s="331" t="inlineStr">
        <is>
          <t>ELABORAÇÃO DE PROJETO ESTRUTURAL</t>
        </is>
      </c>
      <c r="C8708" s="330" t="inlineStr">
        <is>
          <t>m²</t>
        </is>
      </c>
      <c r="D8708" s="330" t="n">
        <v>13.5</v>
      </c>
      <c r="E8708" s="330" t="n">
        <v>13.5</v>
      </c>
      <c r="F8708" s="330" t="inlineStr"/>
    </row>
    <row r="8709" ht="15" customHeight="1" s="496">
      <c r="A8709" s="330" t="inlineStr">
        <is>
          <t>106652.1.9.SEMINF</t>
        </is>
      </c>
      <c r="B8709" s="331" t="inlineStr">
        <is>
          <t>ELABORAÇÃO DE PROJETO TERRAPLENAGEM</t>
        </is>
      </c>
      <c r="C8709" s="330" t="inlineStr">
        <is>
          <t>m²</t>
        </is>
      </c>
      <c r="D8709" s="330" t="n">
        <v>1</v>
      </c>
      <c r="E8709" s="330" t="n">
        <v>1</v>
      </c>
      <c r="F8709" s="330" t="inlineStr"/>
    </row>
    <row r="8710" ht="15" customHeight="1" s="496">
      <c r="A8710" s="330" t="inlineStr">
        <is>
          <t>106653.1.9.SEMINF</t>
        </is>
      </c>
      <c r="B8710" s="331" t="inlineStr">
        <is>
          <t>ELABORAÇÃO DE PROJETO ARQUITETONICO</t>
        </is>
      </c>
      <c r="C8710" s="330" t="inlineStr">
        <is>
          <t>m²</t>
        </is>
      </c>
      <c r="D8710" s="330" t="n">
        <v>26</v>
      </c>
      <c r="E8710" s="330" t="n">
        <v>26</v>
      </c>
      <c r="F8710" s="330" t="inlineStr"/>
    </row>
    <row r="8711" ht="15" customHeight="1" s="496">
      <c r="A8711" s="330" t="inlineStr">
        <is>
          <t>106656.1.9.SEMINF</t>
        </is>
      </c>
      <c r="B8711" s="331" t="inlineStr">
        <is>
          <t>APLICAÇÃO DE ADESIVO ESTRUTURAL BASE RESINA EPOXI</t>
        </is>
      </c>
      <c r="C8711" s="330" t="inlineStr">
        <is>
          <t>KG</t>
        </is>
      </c>
      <c r="D8711" s="330" t="n">
        <v>187.73</v>
      </c>
      <c r="E8711" s="330" t="n">
        <v>189.04</v>
      </c>
      <c r="F8711" s="330" t="inlineStr">
        <is>
          <t>AS</t>
        </is>
      </c>
    </row>
    <row r="8712" ht="30" customHeight="1" s="496">
      <c r="A8712" s="330" t="inlineStr">
        <is>
          <t>106668.3.9.SEMINF</t>
        </is>
      </c>
      <c r="B8712" s="331" t="inlineStr">
        <is>
          <t>LÁBIOS POLIMERICOS EM JUNTA DE PAVIMENTO DE CONCRETO  L=20MM E H=30MM- CONFECÇÃO E ASSENTAMENTO</t>
        </is>
      </c>
      <c r="C8712" s="330" t="inlineStr">
        <is>
          <t>M</t>
        </is>
      </c>
      <c r="D8712" s="330" t="n">
        <v>30.43</v>
      </c>
      <c r="E8712" s="330" t="n">
        <v>31.47</v>
      </c>
      <c r="F8712" s="330" t="inlineStr">
        <is>
          <t>AS</t>
        </is>
      </c>
    </row>
    <row r="8713" ht="30" customHeight="1" s="496">
      <c r="A8713" s="330" t="inlineStr">
        <is>
          <t>106670.16.9.SEMINF</t>
        </is>
      </c>
      <c r="B8713" s="331" t="inlineStr">
        <is>
          <t>ENTRADA PROVISÓRIA DE ENERGIA ELÉTRICA AÉREA TRIFÁSICA 40A EM POSTE MADEIRA</t>
        </is>
      </c>
      <c r="C8713" s="330" t="inlineStr">
        <is>
          <t>UN</t>
        </is>
      </c>
      <c r="D8713" s="330" t="n">
        <v>2602.24</v>
      </c>
      <c r="E8713" s="330" t="n">
        <v>2632.16</v>
      </c>
      <c r="F8713" s="330" t="inlineStr">
        <is>
          <t>AS</t>
        </is>
      </c>
    </row>
    <row r="8714" ht="30" customHeight="1" s="496">
      <c r="A8714" s="330" t="inlineStr">
        <is>
          <t>106675.1.9.SEMINF</t>
        </is>
      </c>
      <c r="B8714" s="331" t="inlineStr">
        <is>
          <t>LOCAÇÃO MENSAL DE BANHEIRO QUÍMICO</t>
        </is>
      </c>
      <c r="C8714" s="330" t="inlineStr">
        <is>
          <t>LOC/UN/MÊS</t>
        </is>
      </c>
      <c r="D8714" s="330" t="n">
        <v>921.49</v>
      </c>
      <c r="E8714" s="330" t="n">
        <v>921.49</v>
      </c>
      <c r="F8714" s="330" t="inlineStr"/>
    </row>
    <row r="8715" ht="30" customHeight="1" s="496">
      <c r="A8715" s="330" t="inlineStr">
        <is>
          <t>106677.5.9.SEMINF</t>
        </is>
      </c>
      <c r="B8715" s="331" t="inlineStr">
        <is>
          <t>FORNECIMENTO E IMPLANTAÇÃO DE SUPORTE METÁLICO GALVANIZADO PARA PLACA DE REGULAMENTAÇÃO - LADO DE 0,248 M</t>
        </is>
      </c>
      <c r="C8715" s="330" t="inlineStr">
        <is>
          <t>UN</t>
        </is>
      </c>
      <c r="D8715" s="330" t="n">
        <v>229.21</v>
      </c>
      <c r="E8715" s="330" t="n">
        <v>231.02</v>
      </c>
      <c r="F8715" s="330" t="inlineStr">
        <is>
          <t>AS</t>
        </is>
      </c>
    </row>
    <row r="8716" ht="30" customHeight="1" s="496">
      <c r="A8716" s="330" t="inlineStr">
        <is>
          <t>106676.1.9.SEMINF</t>
        </is>
      </c>
      <c r="B8716" s="331" t="inlineStr">
        <is>
          <t>PLACA ESMALTADA PARA IDENTIFICAÇÃO NR DE RUA, DIMENSÕES 45 X 25 CM</t>
        </is>
      </c>
      <c r="C8716" s="330" t="inlineStr">
        <is>
          <t>UN</t>
        </is>
      </c>
      <c r="D8716" s="330" t="n">
        <v>153.71</v>
      </c>
      <c r="E8716" s="330" t="n">
        <v>154.19</v>
      </c>
      <c r="F8716" s="330" t="inlineStr">
        <is>
          <t>AS</t>
        </is>
      </c>
    </row>
    <row r="8717" ht="60" customHeight="1" s="496">
      <c r="A8717" s="330" t="inlineStr">
        <is>
          <t>106680.5.9.SEMINF</t>
        </is>
      </c>
      <c r="B8717" s="331" t="inlineStr">
        <is>
          <t>CONJUNTO PARA QUADRA DE VOLEI COM POSTES EM TUBO DE ACO GALVANIZADO 3, H = 255 CM, PINTURA EM TINTA ESMALTE SINTETICO, REDE DE NYLON COM 2 MM, MALHA 10 X 10 CM E ANTENAS OFICIAIS EM FIBRA DE VIDRO- FORNECIMENTO E INSTALAÇÃO</t>
        </is>
      </c>
      <c r="C8717" s="330" t="inlineStr">
        <is>
          <t>UN</t>
        </is>
      </c>
      <c r="D8717" s="330" t="n">
        <v>2604.05</v>
      </c>
      <c r="E8717" s="330" t="n">
        <v>2604.65</v>
      </c>
      <c r="F8717" s="330" t="inlineStr">
        <is>
          <t>AS</t>
        </is>
      </c>
    </row>
    <row r="8718" ht="15" customHeight="1" s="496">
      <c r="A8718" s="330" t="inlineStr">
        <is>
          <t>106682.16.9.SEMINF</t>
        </is>
      </c>
      <c r="B8718" s="331" t="inlineStr">
        <is>
          <t>CHUMBADOR PARABOLT CBA 1/4" - FORNECIMENTO E INSTALAÇÃO</t>
        </is>
      </c>
      <c r="C8718" s="330" t="inlineStr">
        <is>
          <t>UN</t>
        </is>
      </c>
      <c r="D8718" s="330" t="n">
        <v>1.8</v>
      </c>
      <c r="E8718" s="330" t="n">
        <v>1.84</v>
      </c>
      <c r="F8718" s="330" t="inlineStr"/>
    </row>
    <row r="8719" ht="30" customHeight="1" s="496">
      <c r="A8719" s="330" t="inlineStr">
        <is>
          <t>106678.5.9.SEMINF</t>
        </is>
      </c>
      <c r="B8719" s="331" t="inlineStr">
        <is>
          <t>TERMINAL AÉREO EM AÇO GALVANIZADO BASE DE FIXAÇÃO N°30 CM - FORNECIMENTO E INSTALAÇÃO</t>
        </is>
      </c>
      <c r="C8719" s="330" t="inlineStr">
        <is>
          <t>UN</t>
        </is>
      </c>
      <c r="D8719" s="330" t="n">
        <v>23.24</v>
      </c>
      <c r="E8719" s="330" t="n">
        <v>23.73</v>
      </c>
      <c r="F8719" s="330" t="inlineStr"/>
    </row>
    <row r="8720" ht="45" customHeight="1" s="496">
      <c r="A8720" s="330" t="inlineStr">
        <is>
          <t>106679.16.9.SEMINF</t>
        </is>
      </c>
      <c r="B8720" s="331" t="inlineStr">
        <is>
          <t>QUADRO DE DISTRIBUIÇÃO DE EMBUTIR COM BARRAMENTO TRIFASICO 100A P/48 DISJUNTORES EM CHAPA DE AÇO GALVANIZADO, EXCLUSIVE DISJUNTORES - FORNECIMENTO E INSTALAÇÃO</t>
        </is>
      </c>
      <c r="C8720" s="330" t="inlineStr">
        <is>
          <t>UN</t>
        </is>
      </c>
      <c r="D8720" s="330" t="n">
        <v>1513.65</v>
      </c>
      <c r="E8720" s="330" t="n">
        <v>1546.4</v>
      </c>
      <c r="F8720" s="330" t="inlineStr">
        <is>
          <t>AS</t>
        </is>
      </c>
    </row>
    <row r="8721" ht="15" customHeight="1" s="496">
      <c r="A8721" s="330" t="inlineStr">
        <is>
          <t>106712.16.9.SEMINF</t>
        </is>
      </c>
      <c r="B8721" s="331" t="inlineStr">
        <is>
          <t>TERMINAL OU CONECTOR DE PRESSÃO PARA CABO DE 50MM2</t>
        </is>
      </c>
      <c r="C8721" s="330" t="inlineStr">
        <is>
          <t>UN</t>
        </is>
      </c>
      <c r="D8721" s="330" t="n">
        <v>5.28</v>
      </c>
      <c r="E8721" s="330" t="n">
        <v>5.32</v>
      </c>
      <c r="F8721" s="330" t="inlineStr"/>
    </row>
    <row r="8722" ht="15" customHeight="1" s="496">
      <c r="A8722" s="330" t="inlineStr">
        <is>
          <t>106713.16.9.SEMINF</t>
        </is>
      </c>
      <c r="B8722" s="331" t="inlineStr">
        <is>
          <t>DISJUNTOR TERMOMAGNETICO TRIPOLAR CORRENTE NOMINAL - 150A</t>
        </is>
      </c>
      <c r="C8722" s="330" t="inlineStr">
        <is>
          <t>UN</t>
        </is>
      </c>
      <c r="D8722" s="330" t="n">
        <v>362.63</v>
      </c>
      <c r="E8722" s="330" t="n">
        <v>364.96</v>
      </c>
      <c r="F8722" s="330" t="inlineStr"/>
    </row>
    <row r="8723" ht="15" customHeight="1" s="496">
      <c r="A8723" s="330" t="inlineStr">
        <is>
          <t>102985.16.9.SEMINF</t>
        </is>
      </c>
      <c r="B8723" s="331" t="inlineStr">
        <is>
          <t>CRUZETA DE MADEIRA DE 2400 MM</t>
        </is>
      </c>
      <c r="C8723" s="330" t="inlineStr">
        <is>
          <t>UN</t>
        </is>
      </c>
      <c r="D8723" s="330" t="n">
        <v>364.97</v>
      </c>
      <c r="E8723" s="330" t="n">
        <v>375.41</v>
      </c>
      <c r="F8723" s="330" t="inlineStr">
        <is>
          <t>AS</t>
        </is>
      </c>
    </row>
    <row r="8724" ht="30" customHeight="1" s="496">
      <c r="A8724" s="330" t="inlineStr">
        <is>
          <t>106739.16.9.SEMINF</t>
        </is>
      </c>
      <c r="B8724" s="331" t="inlineStr">
        <is>
          <t>DERIVAÇÃO T  SISTEMA ‘’X’’ PIAL 50X20 MM - FORNECIMENTO E INSTALAÇÃO</t>
        </is>
      </c>
      <c r="C8724" s="330" t="inlineStr">
        <is>
          <t>UN</t>
        </is>
      </c>
      <c r="D8724" s="330" t="n">
        <v>5.62</v>
      </c>
      <c r="E8724" s="330" t="n">
        <v>5.92</v>
      </c>
      <c r="F8724" s="330" t="inlineStr"/>
    </row>
    <row r="8725" ht="30" customHeight="1" s="496">
      <c r="A8725" s="330" t="inlineStr">
        <is>
          <t>106740.16.9.SEMINF</t>
        </is>
      </c>
      <c r="B8725" s="331" t="inlineStr">
        <is>
          <t>LUMINÁRIA TIPO CALHA , DE SOBREPOR, COM 1 LAMPADA TUBULAR LED SLIM 36W 6500K 120 CM - FORNECIMENTO E INSTALAÇÃO</t>
        </is>
      </c>
      <c r="C8725" s="330" t="inlineStr">
        <is>
          <t>UN</t>
        </is>
      </c>
      <c r="D8725" s="330" t="n">
        <v>68.75</v>
      </c>
      <c r="E8725" s="330" t="n">
        <v>69.88</v>
      </c>
      <c r="F8725" s="330" t="inlineStr"/>
    </row>
    <row r="8726" ht="30" customHeight="1" s="496">
      <c r="A8726" s="330" t="inlineStr">
        <is>
          <t>106759.16.9.SEMINF</t>
        </is>
      </c>
      <c r="B8726" s="331" t="inlineStr">
        <is>
          <t>POSTE DE CONCRETO DUPLO T  H=11M, CARNA NOMINAL 600KGF- FORNECIMENTO E INSTALAÇÃO</t>
        </is>
      </c>
      <c r="C8726" s="330" t="inlineStr">
        <is>
          <t>UN</t>
        </is>
      </c>
      <c r="D8726" s="330" t="n">
        <v>2397.21</v>
      </c>
      <c r="E8726" s="330" t="n">
        <v>2411.03</v>
      </c>
      <c r="F8726" s="330" t="inlineStr">
        <is>
          <t>AS</t>
        </is>
      </c>
    </row>
    <row r="8727" ht="15" customHeight="1" s="496">
      <c r="A8727" s="330" t="inlineStr">
        <is>
          <t>106751.5.9.SEMINF</t>
        </is>
      </c>
      <c r="B8727" s="331" t="inlineStr">
        <is>
          <t>PORTA CORTA-FOGO - FORNECIMENTO E INSTALAÇÃO</t>
        </is>
      </c>
      <c r="C8727" s="330" t="inlineStr">
        <is>
          <t>m²</t>
        </is>
      </c>
      <c r="D8727" s="330" t="n">
        <v>887.99</v>
      </c>
      <c r="E8727" s="330" t="n">
        <v>892.3</v>
      </c>
      <c r="F8727" s="330" t="inlineStr">
        <is>
          <t>AS</t>
        </is>
      </c>
    </row>
    <row r="8728" ht="30" customHeight="1" s="496">
      <c r="A8728" s="330" t="inlineStr">
        <is>
          <t>106800.3.9.SEMINF</t>
        </is>
      </c>
      <c r="B8728" s="331" t="inlineStr">
        <is>
          <t>CONCRETO USINADO BOMBEADO FCK = 40 MPA, INCLUINDO BOMBEAMENTO E ADENSAMENTO</t>
        </is>
      </c>
      <c r="C8728" s="330" t="inlineStr">
        <is>
          <t>m³</t>
        </is>
      </c>
      <c r="D8728" s="330" t="n">
        <v>1079.78</v>
      </c>
      <c r="E8728" s="330" t="n">
        <v>1080.98</v>
      </c>
      <c r="F8728" s="330" t="inlineStr"/>
    </row>
    <row r="8729" ht="15" customHeight="1" s="496">
      <c r="A8729" s="330" t="inlineStr">
        <is>
          <t>106801.5.9.SEMINF</t>
        </is>
      </c>
      <c r="B8729" s="331" t="inlineStr">
        <is>
          <t>TELA DE AÇO ELETROSSOLDADA - FORNECIMENTO, PREPARO E COLOCAÇÃO</t>
        </is>
      </c>
      <c r="C8729" s="330" t="inlineStr">
        <is>
          <t>KG</t>
        </is>
      </c>
      <c r="D8729" s="330" t="n">
        <v>13.16</v>
      </c>
      <c r="E8729" s="330" t="n">
        <v>13.25</v>
      </c>
      <c r="F8729" s="330" t="inlineStr"/>
    </row>
    <row r="8730" ht="30" customHeight="1" s="496">
      <c r="A8730" s="330" t="inlineStr">
        <is>
          <t>1068113.9.SEMINF</t>
        </is>
      </c>
      <c r="B8730" s="331" t="inlineStr">
        <is>
          <t>GALERIA PRÉ-MOLDADA DE CONCRETO ARMADO SEÇÃO RETANGULAR 2,50 X 2,50M, ALTURA DE ATERRO DE ATÉ 10,0 M</t>
        </is>
      </c>
      <c r="C8730" s="330" t="inlineStr">
        <is>
          <t>M</t>
        </is>
      </c>
      <c r="D8730" s="330" t="n">
        <v>7394.46</v>
      </c>
      <c r="E8730" s="330" t="n">
        <v>7456.35</v>
      </c>
      <c r="F8730" s="330" t="inlineStr"/>
    </row>
    <row r="8731" ht="30" customHeight="1" s="496">
      <c r="A8731" s="330" t="inlineStr">
        <is>
          <t>106812.3.9.SEMINF</t>
        </is>
      </c>
      <c r="B8731" s="331" t="inlineStr">
        <is>
          <t>GALERIA PRÉ-MOLDADA DE CONCRETO ARMADO SEÇÃO RETANGULAR 3,00 X 3,00M, ALTURA DE ATERRO DE ATÉ 10,0 M</t>
        </is>
      </c>
      <c r="C8731" s="330" t="inlineStr">
        <is>
          <t>M</t>
        </is>
      </c>
      <c r="D8731" s="330" t="n">
        <v>9549.049999999999</v>
      </c>
      <c r="E8731" s="330" t="n">
        <v>9629.6</v>
      </c>
      <c r="F8731" s="330" t="inlineStr"/>
    </row>
    <row r="8732" ht="15" customHeight="1" s="496">
      <c r="A8732" s="330" t="inlineStr">
        <is>
          <t>106815.15.9.SEMINF</t>
        </is>
      </c>
      <c r="B8732" s="331" t="inlineStr">
        <is>
          <t>ELABORAÇÃO DE PROJETO HIDROSSANITÁRIA</t>
        </is>
      </c>
      <c r="C8732" s="330" t="inlineStr">
        <is>
          <t>m²</t>
        </is>
      </c>
      <c r="D8732" s="330" t="n">
        <v>7.4</v>
      </c>
      <c r="E8732" s="330" t="n">
        <v>7.4</v>
      </c>
      <c r="F8732" s="330" t="inlineStr"/>
    </row>
    <row r="8733" ht="15" customHeight="1" s="496">
      <c r="A8733" s="330" t="inlineStr">
        <is>
          <t>106816.1.9.SEMINF</t>
        </is>
      </c>
      <c r="B8733" s="331" t="inlineStr">
        <is>
          <t>ELABORAÇÃO DE PROJETO DE COMBATE A INCENDIO</t>
        </is>
      </c>
      <c r="C8733" s="330" t="inlineStr">
        <is>
          <t>m²</t>
        </is>
      </c>
      <c r="D8733" s="330" t="n">
        <v>5.5</v>
      </c>
      <c r="E8733" s="330" t="n">
        <v>5.5</v>
      </c>
      <c r="F8733" s="330" t="inlineStr"/>
    </row>
    <row r="8734" ht="15" customHeight="1" s="496">
      <c r="A8734" s="330" t="inlineStr">
        <is>
          <t>106817.1.9.SEMINF</t>
        </is>
      </c>
      <c r="B8734" s="331" t="inlineStr">
        <is>
          <t>ELABORAÇÃO DE PROJETO SPDA</t>
        </is>
      </c>
      <c r="C8734" s="330" t="inlineStr">
        <is>
          <t>m²</t>
        </is>
      </c>
      <c r="D8734" s="330" t="n">
        <v>2.1</v>
      </c>
      <c r="E8734" s="330" t="n">
        <v>2.1</v>
      </c>
      <c r="F8734" s="330" t="inlineStr"/>
    </row>
    <row r="8735" ht="15" customHeight="1" s="496">
      <c r="A8735" s="330" t="inlineStr">
        <is>
          <t>106818.1.9.SEMINF</t>
        </is>
      </c>
      <c r="B8735" s="331" t="inlineStr">
        <is>
          <t>ELABORAÇÃO DE PROJETO DE INSTALAÇÕES LÓGICAS</t>
        </is>
      </c>
      <c r="C8735" s="330" t="inlineStr">
        <is>
          <t>m²</t>
        </is>
      </c>
      <c r="D8735" s="330" t="n">
        <v>3.5</v>
      </c>
      <c r="E8735" s="330" t="n">
        <v>3.5</v>
      </c>
      <c r="F8735" s="330" t="inlineStr"/>
    </row>
    <row r="8736" ht="15" customHeight="1" s="496">
      <c r="A8736" s="330" t="inlineStr">
        <is>
          <t>106819.1.9.SEMINF</t>
        </is>
      </c>
      <c r="B8736" s="331" t="inlineStr">
        <is>
          <t>ELABORAÇÃO DE PROJETO INSTALAÇÕES ELÉTRICAS</t>
        </is>
      </c>
      <c r="C8736" s="330" t="inlineStr">
        <is>
          <t>m²</t>
        </is>
      </c>
      <c r="D8736" s="330" t="n">
        <v>8.800000000000001</v>
      </c>
      <c r="E8736" s="330" t="n">
        <v>8.800000000000001</v>
      </c>
      <c r="F8736" s="330" t="inlineStr"/>
    </row>
    <row r="8737" ht="15" customHeight="1" s="496">
      <c r="A8737" s="330" t="inlineStr">
        <is>
          <t>106873.1.9.SEMINF</t>
        </is>
      </c>
      <c r="B8737" s="331" t="inlineStr">
        <is>
          <t>REMOÇÃO DE ISOLADOR TIPO PINO, INCLUSIVE O PINO</t>
        </is>
      </c>
      <c r="C8737" s="330" t="inlineStr">
        <is>
          <t>UN</t>
        </is>
      </c>
      <c r="D8737" s="330" t="n">
        <v>17.57</v>
      </c>
      <c r="E8737" s="330" t="n">
        <v>18.54</v>
      </c>
      <c r="F8737" s="330" t="inlineStr"/>
    </row>
    <row r="8738" ht="15" customHeight="1" s="496">
      <c r="A8738" s="330" t="inlineStr">
        <is>
          <t>106867.5.9.SEMINF</t>
        </is>
      </c>
      <c r="B8738" s="331" t="inlineStr">
        <is>
          <t>REMOÇÃO DE CRUZETA DE MADEIRA</t>
        </is>
      </c>
      <c r="C8738" s="330" t="inlineStr">
        <is>
          <t>UN</t>
        </is>
      </c>
      <c r="D8738" s="330" t="n">
        <v>146.92</v>
      </c>
      <c r="E8738" s="330" t="n">
        <v>154.75</v>
      </c>
      <c r="F8738" s="330" t="inlineStr"/>
    </row>
    <row r="8739" ht="15" customHeight="1" s="496">
      <c r="A8739" s="330" t="inlineStr">
        <is>
          <t>106855.6.9.SEMINF</t>
        </is>
      </c>
      <c r="B8739" s="331" t="inlineStr">
        <is>
          <t>REVITALIZAÇÃO DOS BANCOS COM NOVAS RIPAS DE MADEIRA E PINTURA</t>
        </is>
      </c>
      <c r="C8739" s="330" t="inlineStr">
        <is>
          <t>UN</t>
        </is>
      </c>
      <c r="D8739" s="330" t="n">
        <v>695.92</v>
      </c>
      <c r="E8739" s="330" t="n">
        <v>702.8</v>
      </c>
      <c r="F8739" s="330" t="inlineStr"/>
    </row>
    <row r="8740" ht="30" customHeight="1" s="496">
      <c r="A8740" s="330" t="inlineStr">
        <is>
          <t>106898.6.9.SEMINF</t>
        </is>
      </c>
      <c r="B8740" s="331" t="inlineStr">
        <is>
          <t>FORNECIMENTO E INSTALAÇÃO DE PLACA DE SINALIZAÇÃO EM PÓRTICO E SEMI-PÓRTICO</t>
        </is>
      </c>
      <c r="C8740" s="330" t="inlineStr">
        <is>
          <t>m²</t>
        </is>
      </c>
      <c r="D8740" s="330" t="n">
        <v>1289.56</v>
      </c>
      <c r="E8740" s="330" t="n">
        <v>1290.99</v>
      </c>
      <c r="F8740" s="330" t="inlineStr">
        <is>
          <t>AS</t>
        </is>
      </c>
    </row>
    <row r="8741" ht="30" customHeight="1" s="496">
      <c r="A8741" s="330" t="inlineStr">
        <is>
          <t>106907.5.9.SEMINF</t>
        </is>
      </c>
      <c r="B8741" s="331" t="inlineStr">
        <is>
          <t>FORNECIMENTO E INSTALAÇÃO DE SEMI PÓRTICO METALICO COM VÃO DE 2,7 M</t>
        </is>
      </c>
      <c r="C8741" s="330" t="inlineStr">
        <is>
          <t>UN</t>
        </is>
      </c>
      <c r="D8741" s="330" t="n">
        <v>11261.89</v>
      </c>
      <c r="E8741" s="330" t="n">
        <v>11276.41</v>
      </c>
      <c r="F8741" s="330" t="inlineStr"/>
    </row>
    <row r="8742" ht="30" customHeight="1" s="496">
      <c r="A8742" s="330" t="inlineStr">
        <is>
          <t>106899.1.9.SEMINF</t>
        </is>
      </c>
      <c r="B8742" s="331" t="inlineStr">
        <is>
          <t>FORNECIMENTO E INSTALAÇÃO DE BARREIRA DE CONCRETO PERFIL NEW JERSEY SIMPLES</t>
        </is>
      </c>
      <c r="C8742" s="330" t="inlineStr">
        <is>
          <t>M</t>
        </is>
      </c>
      <c r="D8742" s="330" t="n">
        <v>831.39</v>
      </c>
      <c r="E8742" s="330" t="n">
        <v>853.3099999999999</v>
      </c>
      <c r="F8742" s="330" t="inlineStr">
        <is>
          <t>AS</t>
        </is>
      </c>
    </row>
    <row r="8743" ht="15" customHeight="1" s="496">
      <c r="A8743" s="330" t="inlineStr">
        <is>
          <t>106913.22.9.SEMINF</t>
        </is>
      </c>
      <c r="B8743" s="331" t="inlineStr">
        <is>
          <t>MOBILIZAÇÃO E DESMOBILIZAÇÃO DE CONTAINER</t>
        </is>
      </c>
      <c r="C8743" s="330" t="inlineStr">
        <is>
          <t>UN</t>
        </is>
      </c>
      <c r="D8743" s="330" t="n">
        <v>1309.28</v>
      </c>
      <c r="E8743" s="330" t="n">
        <v>1318.52</v>
      </c>
      <c r="F8743" s="330" t="inlineStr"/>
    </row>
    <row r="8744" ht="15" customHeight="1" s="496">
      <c r="A8744" s="330" t="inlineStr">
        <is>
          <t>106916.16.9.SEMINF</t>
        </is>
      </c>
      <c r="B8744" s="331" t="inlineStr">
        <is>
          <t>ENGENHEIRO ELETRICISTA COM ENCARGOS COMPLEMENTARES</t>
        </is>
      </c>
      <c r="C8744" s="330" t="inlineStr">
        <is>
          <t>MES</t>
        </is>
      </c>
      <c r="D8744" s="330" t="n">
        <v>24849.75</v>
      </c>
      <c r="E8744" s="330" t="n">
        <v>26692.44</v>
      </c>
      <c r="F8744" s="330" t="inlineStr"/>
    </row>
    <row r="8745" ht="15" customHeight="1" s="496">
      <c r="A8745" s="330" t="inlineStr">
        <is>
          <t>106919.16.9.SEMINF</t>
        </is>
      </c>
      <c r="B8745" s="331" t="inlineStr">
        <is>
          <t>REMOÇÃO DE BASE E HASTE DE PARA-RAIOS - SPDA</t>
        </is>
      </c>
      <c r="C8745" s="330" t="inlineStr">
        <is>
          <t>UN</t>
        </is>
      </c>
      <c r="D8745" s="330" t="n">
        <v>70.31999999999999</v>
      </c>
      <c r="E8745" s="330" t="n">
        <v>74.2</v>
      </c>
      <c r="F8745" s="330" t="inlineStr"/>
    </row>
    <row r="8746" ht="15" customHeight="1" s="496">
      <c r="A8746" s="330" t="inlineStr">
        <is>
          <t>106920.16.9.SEMINF</t>
        </is>
      </c>
      <c r="B8746" s="331" t="inlineStr">
        <is>
          <t>RETIRADA DE CAPTOR DE PARA-RAIOS TIPO FRANKLIN</t>
        </is>
      </c>
      <c r="C8746" s="330" t="inlineStr">
        <is>
          <t>UN</t>
        </is>
      </c>
      <c r="D8746" s="330" t="n">
        <v>35.15</v>
      </c>
      <c r="E8746" s="330" t="n">
        <v>37.09</v>
      </c>
      <c r="F8746" s="330" t="inlineStr"/>
    </row>
    <row r="8747" ht="15" customHeight="1" s="496">
      <c r="A8747" s="330" t="inlineStr">
        <is>
          <t>106923.16.9.SEMINF</t>
        </is>
      </c>
      <c r="B8747" s="331" t="inlineStr">
        <is>
          <t>RETIRADA DE CABO COBRE NU DE ATERRAMENTO</t>
        </is>
      </c>
      <c r="C8747" s="330" t="inlineStr">
        <is>
          <t>M</t>
        </is>
      </c>
      <c r="D8747" s="330" t="n">
        <v>17.57</v>
      </c>
      <c r="E8747" s="330" t="n">
        <v>18.54</v>
      </c>
      <c r="F8747" s="330" t="inlineStr"/>
    </row>
    <row r="8748" ht="30" customHeight="1" s="496">
      <c r="A8748" s="330" t="inlineStr">
        <is>
          <t>106922.16.9.SEMINF</t>
        </is>
      </c>
      <c r="B8748" s="331" t="inlineStr">
        <is>
          <t>REMOÇÃO DE CONECTOR TIPO SPLIT-BOLDT PARA CABOS DE ATERRAMENTO</t>
        </is>
      </c>
      <c r="C8748" s="330" t="inlineStr">
        <is>
          <t>UN</t>
        </is>
      </c>
      <c r="D8748" s="330" t="n">
        <v>14.05</v>
      </c>
      <c r="E8748" s="330" t="n">
        <v>14.83</v>
      </c>
      <c r="F8748" s="330" t="inlineStr"/>
    </row>
    <row r="8749" ht="15" customHeight="1" s="496">
      <c r="A8749" s="330" t="inlineStr">
        <is>
          <t>106918.16.9.SEMINF</t>
        </is>
      </c>
      <c r="B8749" s="331" t="inlineStr">
        <is>
          <t>REMOÇÃO DE CORDOALHA OU CABO DE COBRE NU - SPDA</t>
        </is>
      </c>
      <c r="C8749" s="330" t="inlineStr">
        <is>
          <t>UN</t>
        </is>
      </c>
      <c r="D8749" s="330" t="n">
        <v>14.05</v>
      </c>
      <c r="E8749" s="330" t="n">
        <v>14.83</v>
      </c>
      <c r="F8749" s="330" t="inlineStr"/>
    </row>
    <row r="8750" ht="15" customHeight="1" s="496">
      <c r="A8750" s="330" t="inlineStr">
        <is>
          <t>106921.16.9.SEMINF</t>
        </is>
      </c>
      <c r="B8750" s="331" t="inlineStr">
        <is>
          <t>REMOÇÃO DE ISOLADOR SIMPLES PARA MASTRO SPDA</t>
        </is>
      </c>
      <c r="C8750" s="330" t="inlineStr">
        <is>
          <t>UN</t>
        </is>
      </c>
      <c r="D8750" s="330" t="n">
        <v>7.02</v>
      </c>
      <c r="E8750" s="330" t="n">
        <v>7.41</v>
      </c>
      <c r="F8750" s="330" t="inlineStr"/>
    </row>
    <row r="8751" ht="30" customHeight="1" s="496">
      <c r="A8751" s="330" t="inlineStr">
        <is>
          <t>106924.5.9.SEMINF</t>
        </is>
      </c>
      <c r="B8751" s="331" t="inlineStr">
        <is>
          <t>ESPELHO CRISTAL ESPESSURA 4MM, COM MOLDURA EM ALUMINIO E COMPENSADO 6MM PLASTIFICADO COLADO</t>
        </is>
      </c>
      <c r="C8751" s="330" t="inlineStr">
        <is>
          <t>m²</t>
        </is>
      </c>
      <c r="D8751" s="330" t="n">
        <v>800.63</v>
      </c>
      <c r="E8751" s="330" t="n">
        <v>805.5599999999999</v>
      </c>
      <c r="F8751" s="330" t="inlineStr">
        <is>
          <t>AS</t>
        </is>
      </c>
    </row>
    <row r="8752" ht="15" customHeight="1" s="496">
      <c r="A8752" s="330" t="inlineStr">
        <is>
          <t>106927.5.9.SEMINF</t>
        </is>
      </c>
      <c r="B8752" s="331" t="inlineStr">
        <is>
          <t>GRELHA EM BARRAS DE FERRO DE 1/2'', CRUZADAS, ESPAÇAMENTO 5 CM</t>
        </is>
      </c>
      <c r="C8752" s="330" t="inlineStr">
        <is>
          <t>m²</t>
        </is>
      </c>
      <c r="D8752" s="330" t="n">
        <v>779.04</v>
      </c>
      <c r="E8752" s="330" t="n">
        <v>792.92</v>
      </c>
      <c r="F8752" s="330" t="inlineStr">
        <is>
          <t>AS</t>
        </is>
      </c>
    </row>
    <row r="8753" ht="15" customHeight="1" s="496">
      <c r="A8753" s="330" t="inlineStr">
        <is>
          <t>106928.5.9.SEMINF</t>
        </is>
      </c>
      <c r="B8753" s="331" t="inlineStr">
        <is>
          <t>REMOÇÃO DE GRELHA DE FERRO EM CALHA DE PISO</t>
        </is>
      </c>
      <c r="C8753" s="330" t="inlineStr">
        <is>
          <t>m²</t>
        </is>
      </c>
      <c r="D8753" s="330" t="n">
        <v>6.47</v>
      </c>
      <c r="E8753" s="330" t="n">
        <v>6.77</v>
      </c>
      <c r="F8753" s="330" t="inlineStr"/>
    </row>
    <row r="8754" ht="30" customHeight="1" s="496">
      <c r="A8754" s="330" t="inlineStr">
        <is>
          <t>106931.16.9.SEMINF</t>
        </is>
      </c>
      <c r="B8754" s="331" t="inlineStr">
        <is>
          <t>REMOÇÃO DE CABOS ELÉTRICOS, DE FORMA MANUAL, SEM REAPROVEITAMENTO</t>
        </is>
      </c>
      <c r="C8754" s="330" t="inlineStr">
        <is>
          <t>M</t>
        </is>
      </c>
      <c r="D8754" s="330" t="n">
        <v>0.91</v>
      </c>
      <c r="E8754" s="330" t="n">
        <v>0.97</v>
      </c>
      <c r="F8754" s="330" t="inlineStr"/>
    </row>
    <row r="8755" ht="15" customHeight="1" s="496">
      <c r="A8755" s="330" t="inlineStr">
        <is>
          <t>106935.3.9.SEMINF</t>
        </is>
      </c>
      <c r="B8755" s="331" t="inlineStr">
        <is>
          <t>VALETA DE PROTEÇÃO DE ATERROS - PADRÃO DNIT - VPAC 120 - 30</t>
        </is>
      </c>
      <c r="C8755" s="330" t="inlineStr">
        <is>
          <t>M</t>
        </is>
      </c>
      <c r="D8755" s="330" t="n">
        <v>196.79</v>
      </c>
      <c r="E8755" s="330" t="n">
        <v>201.28</v>
      </c>
      <c r="F8755" s="330" t="inlineStr"/>
    </row>
    <row r="8756" ht="30" customHeight="1" s="496">
      <c r="A8756" s="330" t="inlineStr">
        <is>
          <t>106936.1.9.SEMINF</t>
        </is>
      </c>
      <c r="B8756" s="331" t="inlineStr">
        <is>
          <t>ATERRO MANUAL DE VALAS COM SOLO ARGILO - ARENOSO - EXCLUSIVE SOLO</t>
        </is>
      </c>
      <c r="C8756" s="330" t="inlineStr">
        <is>
          <t>m³</t>
        </is>
      </c>
      <c r="D8756" s="330" t="n">
        <v>32.55</v>
      </c>
      <c r="E8756" s="330" t="n">
        <v>34.01</v>
      </c>
      <c r="F8756" s="330" t="inlineStr"/>
    </row>
    <row r="8757" ht="15" customHeight="1" s="496">
      <c r="A8757" s="330" t="inlineStr">
        <is>
          <t>106937.16.9.SEMINF</t>
        </is>
      </c>
      <c r="B8757" s="331" t="inlineStr">
        <is>
          <t>DISSIPADOR DE ENERGIA - DEB 03 -BSTC ø60 - PADRÃO DNIT</t>
        </is>
      </c>
      <c r="C8757" s="330" t="inlineStr">
        <is>
          <t>UN</t>
        </is>
      </c>
      <c r="D8757" s="330" t="n">
        <v>3813.56</v>
      </c>
      <c r="E8757" s="330" t="n">
        <v>3891.83</v>
      </c>
      <c r="F8757" s="330" t="inlineStr"/>
    </row>
    <row r="8758" ht="45" customHeight="1" s="496">
      <c r="A8758" s="330" t="inlineStr">
        <is>
          <t>106932.1.9.SEMINF</t>
        </is>
      </c>
      <c r="B8758" s="331" t="inlineStr">
        <is>
          <t>FORNECIMENTO, MONTAGEM E INSTALAÇÃO DE PLACAS DE SINALIZAÇÃO / ADVERTÊNCIA, EM AÇO GALVANIZADO, COM PELÍCULA REFLETIVA, EM TUBOS DE FoGo D= 80 MM</t>
        </is>
      </c>
      <c r="C8758" s="330" t="inlineStr">
        <is>
          <t>UN</t>
        </is>
      </c>
      <c r="D8758" s="330" t="n">
        <v>1542.64</v>
      </c>
      <c r="E8758" s="330" t="n">
        <v>1579.18</v>
      </c>
      <c r="F8758" s="330" t="inlineStr">
        <is>
          <t>AS</t>
        </is>
      </c>
    </row>
    <row r="8759" ht="15" customHeight="1" s="496">
      <c r="A8759" s="330" t="inlineStr">
        <is>
          <t>106938.14.9.SEMINF</t>
        </is>
      </c>
      <c r="B8759" s="331" t="inlineStr">
        <is>
          <t>REMOÇÃO DE TACHA/TACHÕES</t>
        </is>
      </c>
      <c r="C8759" s="330" t="inlineStr">
        <is>
          <t>UN</t>
        </is>
      </c>
      <c r="D8759" s="330" t="n">
        <v>16.81</v>
      </c>
      <c r="E8759" s="330" t="n">
        <v>17.42</v>
      </c>
      <c r="F8759" s="330" t="inlineStr"/>
    </row>
    <row r="8760" ht="30" customHeight="1" s="496">
      <c r="A8760" s="330" t="inlineStr">
        <is>
          <t>106953.5.9.SEMINF</t>
        </is>
      </c>
      <c r="B8760" s="331" t="inlineStr">
        <is>
          <t>TOTEM DE INAUGURAÇÃO DA PREFEITURA DE MANAUS 4 X 2,25 M - FORNECIMENTO E INSTALAÇÃO</t>
        </is>
      </c>
      <c r="C8760" s="330" t="inlineStr">
        <is>
          <t>UN</t>
        </is>
      </c>
      <c r="D8760" s="330" t="n">
        <v>12882.02</v>
      </c>
      <c r="E8760" s="330" t="n">
        <v>13019.71</v>
      </c>
      <c r="F8760" s="330" t="inlineStr"/>
    </row>
    <row r="8761" ht="30" customHeight="1" s="496">
      <c r="A8761" s="330" t="inlineStr">
        <is>
          <t>106954.5.9.SEMINF</t>
        </is>
      </c>
      <c r="B8761" s="331" t="inlineStr">
        <is>
          <t>TOTEM DE INAUGURAÇÃO DA PREFEITURA DE MANAUS 6 X 3,38 M - FORNECIMENTO E INSTALAÇÃO</t>
        </is>
      </c>
      <c r="C8761" s="330" t="inlineStr">
        <is>
          <t>UN</t>
        </is>
      </c>
      <c r="D8761" s="330" t="n">
        <v>20504.04</v>
      </c>
      <c r="E8761" s="330" t="n">
        <v>20688.53</v>
      </c>
      <c r="F8761" s="330" t="inlineStr"/>
    </row>
    <row r="8762" ht="15" customHeight="1" s="496">
      <c r="A8762" s="330" t="inlineStr">
        <is>
          <t>106956.3.9.SEMINF</t>
        </is>
      </c>
      <c r="B8762" s="331" t="inlineStr">
        <is>
          <t>CAIXA COLETORA DE SARJETA COM GRELHA DE CONCRETO - CCS 200 60A</t>
        </is>
      </c>
      <c r="C8762" s="330" t="inlineStr">
        <is>
          <t>UN</t>
        </is>
      </c>
      <c r="D8762" s="330" t="n">
        <v>6312.84</v>
      </c>
      <c r="E8762" s="330" t="n">
        <v>6474.94</v>
      </c>
      <c r="F8762" s="330" t="inlineStr"/>
    </row>
    <row r="8763" ht="30" customHeight="1" s="496">
      <c r="A8763" s="330" t="inlineStr">
        <is>
          <t>106957.1.9.SEMINF</t>
        </is>
      </c>
      <c r="B8763" s="331" t="inlineStr">
        <is>
          <t>PLACA DE SINALIZAÇÃO VIÁRIA (0,45x0,45) E SUPORTE  - FORNECIMENTO E IMPLANTAÇÃO</t>
        </is>
      </c>
      <c r="C8763" s="330" t="inlineStr">
        <is>
          <t>UND</t>
        </is>
      </c>
      <c r="D8763" s="330" t="n">
        <v>581.9299999999999</v>
      </c>
      <c r="E8763" s="330" t="n">
        <v>582.78</v>
      </c>
      <c r="F8763" s="330" t="inlineStr">
        <is>
          <t>AS</t>
        </is>
      </c>
    </row>
    <row r="8764" ht="30" customHeight="1" s="496">
      <c r="A8764" s="330" t="inlineStr">
        <is>
          <t>106958.1.9.SEMINF</t>
        </is>
      </c>
      <c r="B8764" s="331" t="inlineStr">
        <is>
          <t>PLACA DE SINALIZAÇÃO VIÁRIA TRIANGULAR E SUPORTE  - FORNECIMENTO E IMPLANTAÇÃO</t>
        </is>
      </c>
      <c r="C8764" s="330" t="inlineStr">
        <is>
          <t>UND</t>
        </is>
      </c>
      <c r="D8764" s="330" t="n">
        <v>448.71</v>
      </c>
      <c r="E8764" s="330" t="n">
        <v>449.56</v>
      </c>
      <c r="F8764" s="330" t="inlineStr">
        <is>
          <t>AS</t>
        </is>
      </c>
    </row>
    <row r="8765" ht="30" customHeight="1" s="496">
      <c r="A8765" s="330" t="inlineStr">
        <is>
          <t>106959.1.9.SEMINF</t>
        </is>
      </c>
      <c r="B8765" s="331" t="inlineStr">
        <is>
          <t>PLACA DE SINALIZAÇÃO VIÁRIA (0,50x0,70) E SUPORTE  - FORNECIMENTO E IMPLANTAÇÃO</t>
        </is>
      </c>
      <c r="C8765" s="330" t="inlineStr">
        <is>
          <t>UND</t>
        </is>
      </c>
      <c r="D8765" s="330" t="n">
        <v>729.13</v>
      </c>
      <c r="E8765" s="330" t="n">
        <v>729.98</v>
      </c>
      <c r="F8765" s="330" t="inlineStr">
        <is>
          <t>AS</t>
        </is>
      </c>
    </row>
    <row r="8766" ht="30" customHeight="1" s="496">
      <c r="A8766" s="330" t="inlineStr">
        <is>
          <t>106960.1.9.SEMINF</t>
        </is>
      </c>
      <c r="B8766" s="331" t="inlineStr">
        <is>
          <t>PLACA DE SINALIZAÇÃO VIÁRIA CIRCULAR (D=40CM) E SUPORTE  - FORNECIMENTO E IMPLANTAÇÃO</t>
        </is>
      </c>
      <c r="C8766" s="330" t="inlineStr">
        <is>
          <t>UND</t>
        </is>
      </c>
      <c r="D8766" s="330" t="n">
        <v>494.83</v>
      </c>
      <c r="E8766" s="330" t="n">
        <v>495.68</v>
      </c>
      <c r="F8766" s="330" t="inlineStr">
        <is>
          <t>AS</t>
        </is>
      </c>
    </row>
    <row r="8767" ht="15" customHeight="1" s="496">
      <c r="A8767" s="330" t="inlineStr">
        <is>
          <t>106961.3.9.SEMINF</t>
        </is>
      </c>
      <c r="B8767" s="331" t="inlineStr">
        <is>
          <t>REMOÇÃO DE TUBOS DE CONCRETO EM VALAS E BUEIROS - D = 400MM</t>
        </is>
      </c>
      <c r="C8767" s="330" t="inlineStr">
        <is>
          <t>M</t>
        </is>
      </c>
      <c r="D8767" s="330" t="n">
        <v>12.88</v>
      </c>
      <c r="E8767" s="330" t="n">
        <v>13.19</v>
      </c>
      <c r="F8767" s="330" t="inlineStr"/>
    </row>
    <row r="8768" ht="15" customHeight="1" s="496">
      <c r="A8768" s="330" t="inlineStr">
        <is>
          <t>106962.3.9.SEMINF</t>
        </is>
      </c>
      <c r="B8768" s="331" t="inlineStr">
        <is>
          <t>DISSIPADOR DE ENERGIA - DEB 180 263 - PADRÃO DNIT</t>
        </is>
      </c>
      <c r="C8768" s="330" t="inlineStr">
        <is>
          <t>UN</t>
        </is>
      </c>
      <c r="D8768" s="330" t="n">
        <v>1955.29</v>
      </c>
      <c r="E8768" s="330" t="n">
        <v>1991.47</v>
      </c>
      <c r="F8768" s="330" t="inlineStr"/>
    </row>
    <row r="8769" ht="15" customHeight="1" s="496">
      <c r="A8769" s="330" t="inlineStr">
        <is>
          <t>106963.3.9.SEMINF</t>
        </is>
      </c>
      <c r="B8769" s="331" t="inlineStr">
        <is>
          <t>DISSIPADOR DE ENERGIA - DED 04 A - PADRÃO DNIT</t>
        </is>
      </c>
      <c r="C8769" s="330" t="inlineStr">
        <is>
          <t>UN</t>
        </is>
      </c>
      <c r="D8769" s="330" t="n">
        <v>1732.28</v>
      </c>
      <c r="E8769" s="330" t="n">
        <v>1766.17</v>
      </c>
      <c r="F8769" s="330" t="inlineStr"/>
    </row>
    <row r="8770" ht="15" customHeight="1" s="496">
      <c r="A8770" s="330" t="inlineStr">
        <is>
          <t>106964.3.9.SEMINF</t>
        </is>
      </c>
      <c r="B8770" s="331" t="inlineStr">
        <is>
          <t>DISSIPADOR DE ENERGIA - DED 06 A - PADRÃO DNIT</t>
        </is>
      </c>
      <c r="C8770" s="330" t="inlineStr">
        <is>
          <t>UN</t>
        </is>
      </c>
      <c r="D8770" s="330" t="n">
        <v>3019.79</v>
      </c>
      <c r="E8770" s="330" t="n">
        <v>3072.57</v>
      </c>
      <c r="F8770" s="330" t="inlineStr"/>
    </row>
    <row r="8771" ht="30" customHeight="1" s="496">
      <c r="A8771" s="330" t="inlineStr">
        <is>
          <t>106965.1.9.SEMINF</t>
        </is>
      </c>
      <c r="B8771" s="331" t="inlineStr">
        <is>
          <t>PLACA DE SINALIZAÇÃO VIÁRIA OCTAGONAL (a=25CM) E SUPORTE  - FORNECIMENTO E IMPLANTAÇÃO</t>
        </is>
      </c>
      <c r="C8771" s="330" t="inlineStr">
        <is>
          <t>UND</t>
        </is>
      </c>
      <c r="D8771" s="330" t="n">
        <v>669.72</v>
      </c>
      <c r="E8771" s="330" t="n">
        <v>670.5700000000001</v>
      </c>
      <c r="F8771" s="330" t="inlineStr">
        <is>
          <t>AS</t>
        </is>
      </c>
    </row>
    <row r="8772" ht="45" customHeight="1" s="496">
      <c r="A8772" s="330" t="inlineStr">
        <is>
          <t>106966.3.9.SEMINF</t>
        </is>
      </c>
      <c r="B8772" s="331" t="inlineStr">
        <is>
          <t>LAJE PRÉ-MOLDADA, SOBRECARGA 300KG/M2, VÃO DE 5,70M, CAPEAMENTO 4CM, ESP, 20CM FCK = 150KG/CM2  - FORNECIMENTO E INSTALAÇÃO</t>
        </is>
      </c>
      <c r="C8772" s="330" t="inlineStr">
        <is>
          <t>m²</t>
        </is>
      </c>
      <c r="D8772" s="330" t="n">
        <v>608.37</v>
      </c>
      <c r="E8772" s="330" t="n">
        <v>610.4299999999999</v>
      </c>
      <c r="F8772" s="330" t="inlineStr">
        <is>
          <t>AS</t>
        </is>
      </c>
    </row>
    <row r="8773" ht="30" customHeight="1" s="496">
      <c r="A8773" s="330" t="inlineStr">
        <is>
          <t>106974.3.9.SEMINF</t>
        </is>
      </c>
      <c r="B8773" s="331" t="inlineStr">
        <is>
          <t>ENTRADA PARA DESCIDA D´ÁGUA EM PONTO BAIXO ADAPTÁVEIS AOS MEIOS-FIOS-EDA02B</t>
        </is>
      </c>
      <c r="C8773" s="330" t="inlineStr">
        <is>
          <t>UN</t>
        </is>
      </c>
      <c r="D8773" s="330" t="n">
        <v>605.51</v>
      </c>
      <c r="E8773" s="330" t="n">
        <v>625.26</v>
      </c>
      <c r="F8773" s="330" t="inlineStr"/>
    </row>
    <row r="8774" ht="15" customHeight="1" s="496">
      <c r="A8774" s="330" t="inlineStr">
        <is>
          <t>106970.5.9.SEMINF</t>
        </is>
      </c>
      <c r="B8774" s="331" t="inlineStr">
        <is>
          <t>DISSIPADOR DE ENERGIA - DED 05 A - PADRÃO DNIT</t>
        </is>
      </c>
      <c r="C8774" s="330" t="inlineStr">
        <is>
          <t>UN</t>
        </is>
      </c>
      <c r="D8774" s="330" t="n">
        <v>2294.6</v>
      </c>
      <c r="E8774" s="330" t="n">
        <v>2337.31</v>
      </c>
      <c r="F8774" s="330" t="inlineStr"/>
    </row>
    <row r="8775" ht="30" customHeight="1" s="496">
      <c r="A8775" s="330" t="inlineStr">
        <is>
          <t>106955.5.9.SEMINF</t>
        </is>
      </c>
      <c r="B8775" s="331" t="inlineStr">
        <is>
          <t>TOTEM DE INAUGURAÇÃO DA PREFEITURA DE MANAUS 8 X 4,50 M - FORNECIMENTO E INSTALAÇÃO</t>
        </is>
      </c>
      <c r="C8775" s="330" t="inlineStr">
        <is>
          <t>UN</t>
        </is>
      </c>
      <c r="D8775" s="330" t="n">
        <v>37267.41</v>
      </c>
      <c r="E8775" s="330" t="n">
        <v>37590.51</v>
      </c>
      <c r="F8775" s="330" t="inlineStr"/>
    </row>
    <row r="8776" ht="15" customHeight="1" s="496">
      <c r="A8776" s="330" t="inlineStr">
        <is>
          <t>106976.1.9.SEMINF</t>
        </is>
      </c>
      <c r="B8776" s="331" t="inlineStr">
        <is>
          <t>GANGORRA TRIPLA EM MADEIRADE LEI</t>
        </is>
      </c>
      <c r="C8776" s="330" t="inlineStr">
        <is>
          <t>UN</t>
        </is>
      </c>
      <c r="D8776" s="330" t="n">
        <v>2053.66</v>
      </c>
      <c r="E8776" s="330" t="n">
        <v>2067.64</v>
      </c>
      <c r="F8776" s="330" t="inlineStr"/>
    </row>
    <row r="8777" ht="15" customHeight="1" s="496">
      <c r="A8777" s="330" t="inlineStr">
        <is>
          <t>106977.1.9.SEMINF</t>
        </is>
      </c>
      <c r="B8777" s="331" t="inlineStr">
        <is>
          <t>GIRA-GIRA CARROSSEL EM FERRO GALVANIZADO E ASSENTOS EM MADEIRA</t>
        </is>
      </c>
      <c r="C8777" s="330" t="inlineStr">
        <is>
          <t>UN</t>
        </is>
      </c>
      <c r="D8777" s="330" t="n">
        <v>4259.53</v>
      </c>
      <c r="E8777" s="330" t="n">
        <v>4273.51</v>
      </c>
      <c r="F8777" s="330" t="inlineStr"/>
    </row>
    <row r="8778" ht="30" customHeight="1" s="496">
      <c r="A8778" s="330" t="inlineStr">
        <is>
          <t>106861.11.9.SEMINF</t>
        </is>
      </c>
      <c r="B8778" s="331" t="inlineStr">
        <is>
          <t>INSTALAÇÃO DE BALANÇO DE 3 LUGARES COM ESTRUTURA METÁLICA EM TUBOS DE AÇO CARBONO, INSTALADO SOBRE O SOLO.</t>
        </is>
      </c>
      <c r="C8778" s="330" t="inlineStr">
        <is>
          <t>UN</t>
        </is>
      </c>
      <c r="D8778" s="330" t="n">
        <v>3690.67</v>
      </c>
      <c r="E8778" s="330" t="n">
        <v>3698.21</v>
      </c>
      <c r="F8778" s="330" t="inlineStr"/>
    </row>
    <row r="8779" ht="15" customHeight="1" s="496">
      <c r="A8779" s="330" t="inlineStr">
        <is>
          <t>106692.7.9.SEMINF</t>
        </is>
      </c>
      <c r="B8779" s="331" t="inlineStr">
        <is>
          <t>CUMEEIRA ECOLOGICA TIPO ROMANA</t>
        </is>
      </c>
      <c r="C8779" s="330" t="inlineStr">
        <is>
          <t>UN</t>
        </is>
      </c>
      <c r="D8779" s="330" t="n">
        <v>93.38</v>
      </c>
      <c r="E8779" s="330" t="n">
        <v>94.27</v>
      </c>
      <c r="F8779" s="330" t="inlineStr">
        <is>
          <t>AS</t>
        </is>
      </c>
    </row>
    <row r="8780" ht="15" customHeight="1" s="496">
      <c r="A8780" s="330" t="inlineStr">
        <is>
          <t>106691.7.9.SEMINF</t>
        </is>
      </c>
      <c r="B8780" s="331" t="inlineStr">
        <is>
          <t>TELHA ECOLOGICA TIPO ROMANA</t>
        </is>
      </c>
      <c r="C8780" s="330" t="inlineStr">
        <is>
          <t>UN</t>
        </is>
      </c>
      <c r="D8780" s="330" t="n">
        <v>251.51</v>
      </c>
      <c r="E8780" s="330" t="n">
        <v>259.42</v>
      </c>
      <c r="F8780" s="330" t="inlineStr">
        <is>
          <t>AS</t>
        </is>
      </c>
    </row>
    <row r="8781" ht="30" customHeight="1" s="496">
      <c r="A8781" s="330" t="inlineStr">
        <is>
          <t>106862.11.9.SEMINF</t>
        </is>
      </c>
      <c r="B8781" s="331" t="inlineStr">
        <is>
          <t>INSTALAÇÃO DE CASINHA DE MADEIRA TRATATA COM RAMPA ESCALADA, ESCORREGADOR E ESCADA MARINHEIRO, INSTALADO SOBRE SOLO.</t>
        </is>
      </c>
      <c r="C8781" s="330" t="inlineStr">
        <is>
          <t>UN</t>
        </is>
      </c>
      <c r="D8781" s="330" t="n">
        <v>9142.780000000001</v>
      </c>
      <c r="E8781" s="330" t="n">
        <v>9153.360000000001</v>
      </c>
      <c r="F8781" s="330" t="inlineStr"/>
    </row>
    <row r="8782" ht="15" customHeight="1" s="496">
      <c r="A8782" s="330" t="inlineStr">
        <is>
          <t>106994.5.9.SEMINF</t>
        </is>
      </c>
      <c r="B8782" s="331" t="inlineStr">
        <is>
          <t>ESTACA RAIZ PERFURADA NO SOLO COM D = 31 CM - CONFECÇÃO</t>
        </is>
      </c>
      <c r="C8782" s="330" t="inlineStr">
        <is>
          <t>M</t>
        </is>
      </c>
      <c r="D8782" s="330" t="n">
        <v>130.41</v>
      </c>
      <c r="E8782" s="330" t="n">
        <v>132.26</v>
      </c>
      <c r="F8782" s="330" t="inlineStr">
        <is>
          <t>AS</t>
        </is>
      </c>
    </row>
    <row r="8783" ht="15" customHeight="1" s="496">
      <c r="A8783" s="330" t="inlineStr">
        <is>
          <t>106995.3.9.SEMINF</t>
        </is>
      </c>
      <c r="B8783" s="331" t="inlineStr">
        <is>
          <t>CONJUNTO DE MESA PARA JOGOS COM 4 BANCOS EM CONCRETO</t>
        </is>
      </c>
      <c r="C8783" s="330" t="inlineStr">
        <is>
          <t>UN</t>
        </is>
      </c>
      <c r="D8783" s="330" t="n">
        <v>2732.81</v>
      </c>
      <c r="E8783" s="330" t="n">
        <v>2787.59</v>
      </c>
      <c r="F8783" s="330" t="inlineStr"/>
    </row>
    <row r="8784" ht="15" customHeight="1" s="496">
      <c r="A8784" s="330" t="inlineStr">
        <is>
          <t>106996.14.9.SEMINF</t>
        </is>
      </c>
      <c r="B8784" s="331" t="inlineStr">
        <is>
          <t>MOBILIZAÇÃO DE CONTAINER</t>
        </is>
      </c>
      <c r="C8784" s="330" t="inlineStr">
        <is>
          <t>UN</t>
        </is>
      </c>
      <c r="D8784" s="330" t="n">
        <v>654.64</v>
      </c>
      <c r="E8784" s="330" t="n">
        <v>659.26</v>
      </c>
      <c r="F8784" s="330" t="inlineStr"/>
    </row>
    <row r="8785" ht="15" customHeight="1" s="496">
      <c r="A8785" s="330" t="inlineStr">
        <is>
          <t>106997.14.9.SEMINF</t>
        </is>
      </c>
      <c r="B8785" s="331" t="inlineStr">
        <is>
          <t>DESMOBILIZAÇÃO DE CONTAINER</t>
        </is>
      </c>
      <c r="C8785" s="330" t="inlineStr">
        <is>
          <t>UN</t>
        </is>
      </c>
      <c r="D8785" s="330" t="n">
        <v>654.64</v>
      </c>
      <c r="E8785" s="330" t="n">
        <v>659.26</v>
      </c>
      <c r="F8785" s="330" t="inlineStr"/>
    </row>
    <row r="8786" ht="15" customHeight="1" s="496">
      <c r="A8786" s="330" t="inlineStr">
        <is>
          <t>106969.3.9.SEMINF</t>
        </is>
      </c>
      <c r="B8786" s="331" t="inlineStr">
        <is>
          <t>CAIXA COLETORA DE SARJETA COM GRELHA DE CONCRETO - CCS 200 - 80A</t>
        </is>
      </c>
      <c r="C8786" s="330" t="inlineStr">
        <is>
          <t>UN</t>
        </is>
      </c>
      <c r="D8786" s="330" t="n">
        <v>6271</v>
      </c>
      <c r="E8786" s="330" t="n">
        <v>6432.84</v>
      </c>
      <c r="F8786" s="330" t="inlineStr"/>
    </row>
    <row r="8787" ht="15" customHeight="1" s="496">
      <c r="A8787" s="330" t="inlineStr">
        <is>
          <t>107067.16.9.SEMINF</t>
        </is>
      </c>
      <c r="B8787" s="331" t="inlineStr">
        <is>
          <t>RECOLOCAÇÃO DE POSTE DE CONCRETO EM REDE DE ENERGIA</t>
        </is>
      </c>
      <c r="C8787" s="330" t="inlineStr">
        <is>
          <t>UN</t>
        </is>
      </c>
      <c r="D8787" s="330" t="n">
        <v>971.9</v>
      </c>
      <c r="E8787" s="330" t="n">
        <v>1009.67</v>
      </c>
      <c r="F8787" s="330" t="inlineStr"/>
    </row>
    <row r="8788" ht="30" customHeight="1" s="496">
      <c r="A8788" s="330" t="inlineStr">
        <is>
          <t>107071.1.9.SEMINF</t>
        </is>
      </c>
      <c r="B8788" s="331" t="inlineStr">
        <is>
          <t>LOCAÇÃO DE CONTAINER 2,30 X 6,00 M, ALT. 2,50 M, PARA DEPOSITO, SEM DIVISORIAS INTERNAS E SEM SANITARIO</t>
        </is>
      </c>
      <c r="C8788" s="330" t="inlineStr">
        <is>
          <t>MES</t>
        </is>
      </c>
      <c r="D8788" s="330" t="n">
        <v>725.58</v>
      </c>
      <c r="E8788" s="330" t="n">
        <v>725.58</v>
      </c>
      <c r="F8788" s="330" t="inlineStr">
        <is>
          <t>AS</t>
        </is>
      </c>
    </row>
    <row r="8789" ht="45" customHeight="1" s="496">
      <c r="A8789" s="330" t="inlineStr">
        <is>
          <t>107072.1.9.SEMINF</t>
        </is>
      </c>
      <c r="B8789" s="331" t="inlineStr">
        <is>
          <t>ESTRUTURA METÁLICA EM AÇO P/ MEZANINOS E PLATAFORMAS, VÃO LIVRE ATÉ 6,00M, ÁREA SUPERIOR A 50 M2, SOBRECARGA 300 KG/M2, SEM PINTURA</t>
        </is>
      </c>
      <c r="C8789" s="330" t="inlineStr">
        <is>
          <t>m²</t>
        </is>
      </c>
      <c r="D8789" s="330" t="n">
        <v>567.4299999999999</v>
      </c>
      <c r="E8789" s="330" t="n">
        <v>573.34</v>
      </c>
      <c r="F8789" s="330" t="inlineStr">
        <is>
          <t>AS</t>
        </is>
      </c>
    </row>
    <row r="8790" ht="15" customHeight="1" s="496">
      <c r="A8790" s="330" t="inlineStr">
        <is>
          <t>106993.3.9.SEMINF</t>
        </is>
      </c>
      <c r="B8790" s="331" t="inlineStr">
        <is>
          <t>BOLSACRETO</t>
        </is>
      </c>
      <c r="C8790" s="330" t="inlineStr">
        <is>
          <t>m³</t>
        </is>
      </c>
      <c r="D8790" s="330" t="n">
        <v>849.39</v>
      </c>
      <c r="E8790" s="330" t="n">
        <v>855.5700000000001</v>
      </c>
      <c r="F8790" s="330" t="inlineStr">
        <is>
          <t>AS</t>
        </is>
      </c>
    </row>
    <row r="8791" ht="15" customHeight="1" s="496">
      <c r="A8791" s="330" t="inlineStr">
        <is>
          <t>106973.3.9.SEMINF</t>
        </is>
      </c>
      <c r="B8791" s="331" t="inlineStr">
        <is>
          <t>FORNECIMENTO DE PÓ DE PEDRA</t>
        </is>
      </c>
      <c r="C8791" s="330" t="inlineStr">
        <is>
          <t>m³</t>
        </is>
      </c>
      <c r="D8791" s="330" t="n">
        <v>413.52</v>
      </c>
      <c r="E8791" s="330" t="n">
        <v>416.52</v>
      </c>
      <c r="F8791" s="330" t="inlineStr"/>
    </row>
    <row r="8792" ht="30" customHeight="1" s="496">
      <c r="A8792" s="330" t="inlineStr">
        <is>
          <t>102003.9.1.SEMINF</t>
        </is>
      </c>
      <c r="B8792" s="331" t="inlineStr">
        <is>
          <t>SERVIÇOS TOPOGRÁFICOS PARA PAVIMENTAÇÃO, INCLUSIVE NOTA DE SERVIÇOS, ACOMPANHAMENTO E GREIDE</t>
        </is>
      </c>
      <c r="C8792" s="330" t="inlineStr">
        <is>
          <t>m²</t>
        </is>
      </c>
      <c r="D8792" s="330" t="n">
        <v>0.49</v>
      </c>
      <c r="E8792" s="330" t="n">
        <v>0.5</v>
      </c>
      <c r="F8792" s="330" t="inlineStr"/>
    </row>
    <row r="8793" ht="15" customHeight="1" s="496">
      <c r="A8793" s="330" t="inlineStr">
        <is>
          <t>103667.16.9.SEMINF</t>
        </is>
      </c>
      <c r="B8793" s="331" t="inlineStr">
        <is>
          <t>CISTERNA DE 12 M3 PARA COMBATE A INCENDIO DO ANEXO DA SEMINF</t>
        </is>
      </c>
      <c r="C8793" s="330" t="inlineStr">
        <is>
          <t>UN</t>
        </is>
      </c>
      <c r="D8793" s="330" t="n">
        <v>16311.03</v>
      </c>
      <c r="E8793" s="330" t="n">
        <v>16672.73</v>
      </c>
      <c r="F8793" s="330" t="inlineStr"/>
    </row>
    <row r="8794" ht="15" customHeight="1" s="496">
      <c r="A8794" s="330" t="inlineStr">
        <is>
          <t>107074.1.9.SEMINF</t>
        </is>
      </c>
      <c r="B8794" s="331" t="inlineStr">
        <is>
          <t>ALÇAPÃO EM FERRO 1,00 X 1,20M, INCLUSO FERRAGENS</t>
        </is>
      </c>
      <c r="C8794" s="330" t="inlineStr">
        <is>
          <t xml:space="preserve">UN	</t>
        </is>
      </c>
      <c r="D8794" s="330" t="n">
        <v>361.75</v>
      </c>
      <c r="E8794" s="330" t="n">
        <v>366.45</v>
      </c>
      <c r="F8794" s="330" t="inlineStr">
        <is>
          <t>AS</t>
        </is>
      </c>
    </row>
    <row r="8795" ht="30" customHeight="1" s="496">
      <c r="A8795" s="330" t="inlineStr">
        <is>
          <t>99171.6.9.SEMINF</t>
        </is>
      </c>
      <c r="B8795" s="331" t="inlineStr">
        <is>
          <t>FORMAS DE TÁBUAS DE PINHO - UTILIZAÇÃO DE 3 X  - FORNECIMENTO, INSTALAÇÃO E RETIRADA</t>
        </is>
      </c>
      <c r="C8795" s="330" t="inlineStr">
        <is>
          <t>M2</t>
        </is>
      </c>
      <c r="D8795" s="330" t="n">
        <v>91.90000000000001</v>
      </c>
      <c r="E8795" s="330" t="n">
        <v>95.28</v>
      </c>
      <c r="F8795" s="330" t="inlineStr">
        <is>
          <t>AS</t>
        </is>
      </c>
    </row>
    <row r="8796" ht="30" customHeight="1" s="496">
      <c r="A8796" s="330" t="inlineStr">
        <is>
          <t>107076.3.9.SEMINF</t>
        </is>
      </c>
      <c r="B8796" s="331" t="inlineStr">
        <is>
          <t>EXECUÇÃO DE PINTURA DE LIGAÇÃO COM EMULSÃO ASFÁLTICA RR-2C, PARA OBRAS DE RECONSTRUÇÃO DE PAVIMENTOS</t>
        </is>
      </c>
      <c r="C8796" s="330" t="inlineStr">
        <is>
          <t>m²</t>
        </is>
      </c>
      <c r="D8796" s="330" t="n">
        <v>4.36</v>
      </c>
      <c r="E8796" s="330" t="n">
        <v>4.38</v>
      </c>
      <c r="F8796" s="330" t="inlineStr"/>
    </row>
    <row r="8797" ht="30" customHeight="1" s="496">
      <c r="A8797" s="330" t="inlineStr">
        <is>
          <t>107077.3.9.SEMINF</t>
        </is>
      </c>
      <c r="B8797" s="331" t="inlineStr">
        <is>
          <t>EXECUÇÃO DE PINTURA DE LIGAÇÃO COM EMULSÃO ASFÁLTICA RR-2C, PARA OBRAS DE CONSTRUÇÃO DE PAVIMENTOS</t>
        </is>
      </c>
      <c r="C8797" s="330" t="inlineStr">
        <is>
          <t>m²</t>
        </is>
      </c>
      <c r="D8797" s="330" t="n">
        <v>3.99</v>
      </c>
      <c r="E8797" s="330" t="n">
        <v>4.03</v>
      </c>
      <c r="F8797" s="330" t="inlineStr"/>
    </row>
    <row r="8798" ht="30" customHeight="1" s="496">
      <c r="A8798" s="330" t="inlineStr">
        <is>
          <t>107078.3.9.SEMINF</t>
        </is>
      </c>
      <c r="B8798" s="331" t="inlineStr">
        <is>
          <t>EXECUÇÃO DE IMPRIMAÇÃO PARA OBRAS DE RECONSTRUÇÃO DE PAVIMENTOS</t>
        </is>
      </c>
      <c r="C8798" s="330" t="inlineStr">
        <is>
          <t>m²</t>
        </is>
      </c>
      <c r="D8798" s="330" t="n">
        <v>6.95</v>
      </c>
      <c r="E8798" s="330" t="n">
        <v>6.98</v>
      </c>
      <c r="F8798" s="330" t="inlineStr"/>
    </row>
    <row r="8799" ht="30" customHeight="1" s="496">
      <c r="A8799" s="330" t="inlineStr">
        <is>
          <t>107079.3.9.SEMINF</t>
        </is>
      </c>
      <c r="B8799" s="331" t="inlineStr">
        <is>
          <t>EXECUÇÃO DE IMPRIMAÇÃO PARA OBRAS DE CONSTRUÇÃO DE PAVIMENTOS</t>
        </is>
      </c>
      <c r="C8799" s="330" t="inlineStr">
        <is>
          <t>m²</t>
        </is>
      </c>
      <c r="D8799" s="330" t="n">
        <v>6.5</v>
      </c>
      <c r="E8799" s="330" t="n">
        <v>6.54</v>
      </c>
      <c r="F8799" s="330" t="inlineStr"/>
    </row>
    <row r="8800" ht="15" customHeight="1" s="496">
      <c r="A8800" s="330" t="inlineStr">
        <is>
          <t>107085.2.9.SEMINF</t>
        </is>
      </c>
      <c r="B8800" s="331" t="inlineStr">
        <is>
          <t>REMOÇÃO E REPOSIÇÃO DE TAMPA DE DRENAGEM</t>
        </is>
      </c>
      <c r="C8800" s="330" t="inlineStr">
        <is>
          <t>UN</t>
        </is>
      </c>
      <c r="D8800" s="330" t="n">
        <v>5.22</v>
      </c>
      <c r="E8800" s="330" t="n">
        <v>5.48</v>
      </c>
      <c r="F8800" s="330" t="inlineStr"/>
    </row>
    <row r="8801" ht="45" customHeight="1" s="496">
      <c r="A8801" s="330" t="inlineStr">
        <is>
          <t>107086.11.9.SEMINF</t>
        </is>
      </c>
      <c r="B8801" s="331" t="inlineStr">
        <is>
          <t>SERVIÇO DE LIMPEZA MECÂNICA DOS SISTEMAS DE DRENAGEM(GALERIAS, BOCA DE LOBO, PV, ETC), COM UTILIZAÇÃO DE EQUIPAMENTOS COMBINADO HIDROJATO/SUGADOR/RECICLADOR</t>
        </is>
      </c>
      <c r="C8801" s="330" t="inlineStr">
        <is>
          <t>H</t>
        </is>
      </c>
      <c r="D8801" s="330" t="n">
        <v>560.58</v>
      </c>
      <c r="E8801" s="330" t="n">
        <v>564.35</v>
      </c>
      <c r="F8801" s="330" t="inlineStr"/>
    </row>
    <row r="8802" ht="30" customHeight="1" s="496">
      <c r="A8802" s="330" t="inlineStr">
        <is>
          <t>107087.5.9.SEMINF</t>
        </is>
      </c>
      <c r="B8802" s="331" t="inlineStr">
        <is>
          <t>PISO DE MADEIRA SEÇÃO 2,5X25CM, SOBRE VIGOTAS DE MADEIRA SEÇÃO 7,5X15CM - FORNECIMENTO E INSTALAÇÃO</t>
        </is>
      </c>
      <c r="C8802" s="330" t="inlineStr">
        <is>
          <t>m²</t>
        </is>
      </c>
      <c r="D8802" s="330" t="n">
        <v>92.42</v>
      </c>
      <c r="E8802" s="330" t="n">
        <v>94.03</v>
      </c>
      <c r="F8802" s="330" t="inlineStr"/>
    </row>
    <row r="8803" ht="15" customHeight="1" s="496">
      <c r="A8803" s="330" t="inlineStr">
        <is>
          <t>107100.1.9.SEMINF</t>
        </is>
      </c>
      <c r="B8803" s="331" t="inlineStr">
        <is>
          <t>ENSAIO DE ESCLEROMENTRIA</t>
        </is>
      </c>
      <c r="C8803" s="330" t="inlineStr">
        <is>
          <t>UN</t>
        </is>
      </c>
      <c r="D8803" s="330" t="n">
        <v>300</v>
      </c>
      <c r="E8803" s="330" t="n">
        <v>300</v>
      </c>
      <c r="F8803" s="330" t="inlineStr"/>
    </row>
    <row r="8804" ht="15" customHeight="1" s="496">
      <c r="A8804" s="330" t="inlineStr">
        <is>
          <t>107101.1.9.SEMINF</t>
        </is>
      </c>
      <c r="B8804" s="331" t="inlineStr">
        <is>
          <t>ENSAIOS DE TESTEMUNHOS (CP)</t>
        </is>
      </c>
      <c r="C8804" s="330" t="inlineStr">
        <is>
          <t>UN</t>
        </is>
      </c>
      <c r="D8804" s="330" t="n">
        <v>300</v>
      </c>
      <c r="E8804" s="330" t="n">
        <v>300</v>
      </c>
      <c r="F8804" s="330" t="inlineStr"/>
    </row>
    <row r="8805" ht="15" customHeight="1" s="496">
      <c r="A8805" s="330" t="inlineStr">
        <is>
          <t>107102.1.9.SEMINF</t>
        </is>
      </c>
      <c r="B8805" s="331" t="inlineStr">
        <is>
          <t>ENSAIO DE COMPRESSÃO</t>
        </is>
      </c>
      <c r="C8805" s="330" t="inlineStr">
        <is>
          <t>UN</t>
        </is>
      </c>
      <c r="D8805" s="330" t="n">
        <v>110.5</v>
      </c>
      <c r="E8805" s="330" t="n">
        <v>110.5</v>
      </c>
      <c r="F8805" s="330" t="inlineStr"/>
    </row>
    <row r="8806" ht="15" customHeight="1" s="496">
      <c r="A8806" s="330" t="inlineStr">
        <is>
          <t>107103.1.9.SEMINF</t>
        </is>
      </c>
      <c r="B8806" s="331" t="inlineStr">
        <is>
          <t>ENSAIO DE CARBONATAÇÃO</t>
        </is>
      </c>
      <c r="C8806" s="330" t="inlineStr">
        <is>
          <t>UN</t>
        </is>
      </c>
      <c r="D8806" s="330" t="n">
        <v>150</v>
      </c>
      <c r="E8806" s="330" t="n">
        <v>150</v>
      </c>
      <c r="F8806" s="330" t="inlineStr"/>
    </row>
    <row r="8807" ht="60" customHeight="1" s="496">
      <c r="A8807" s="330" t="inlineStr">
        <is>
          <t>107121.5.9.SEMINF</t>
        </is>
      </c>
      <c r="B8807" s="331" t="inlineStr">
        <is>
          <t>PILAR METÁLICO PERFIL LAMINADO OU SOLDADO EM AÇO ESTRUTURAL, COM CONEXÕES SOLDADAS, INCLUSOS MÃO DE OBRA, TRANSPORTE E IÇAMENTO UTILIZANDO GUINDASTE - FORNECIMENTO E INSTALAÇÃO. AF_01/2020_PA</t>
        </is>
      </c>
      <c r="C8807" s="330" t="inlineStr">
        <is>
          <t>KG</t>
        </is>
      </c>
      <c r="D8807" s="330" t="n">
        <v>14.34</v>
      </c>
      <c r="E8807" s="330" t="n">
        <v>14.4</v>
      </c>
      <c r="F8807" s="330" t="inlineStr">
        <is>
          <t>AS</t>
        </is>
      </c>
    </row>
    <row r="8808" ht="30" customHeight="1" s="496">
      <c r="A8808" s="330" t="inlineStr">
        <is>
          <t>107122.3.9.SEMINF</t>
        </is>
      </c>
      <c r="B8808" s="331" t="inlineStr">
        <is>
          <t>POLIMENTO DE PISO (POLITRIZ), PESO DE 100KG, DIÂMETRO 450 MM, MOTOR ELÉTRICO, POTÊNCIA 4 HP</t>
        </is>
      </c>
      <c r="C8808" s="330" t="inlineStr">
        <is>
          <t>m²</t>
        </is>
      </c>
      <c r="D8808" s="330" t="n">
        <v>13.61</v>
      </c>
      <c r="E8808" s="330" t="n">
        <v>14.2</v>
      </c>
      <c r="F8808" s="330" t="inlineStr"/>
    </row>
    <row r="8809" ht="30" customHeight="1" s="496">
      <c r="A8809" s="330" t="inlineStr">
        <is>
          <t>106998.6.9.SEMINF</t>
        </is>
      </c>
      <c r="B8809" s="331" t="inlineStr">
        <is>
          <t>CONSOLIDAÇÃO DE MADEIRA DETERIORADA COM RESINAS EPOXI SIKADUR 32 OU SIMILAR</t>
        </is>
      </c>
      <c r="C8809" s="330" t="inlineStr">
        <is>
          <t>m²</t>
        </is>
      </c>
      <c r="D8809" s="330" t="n">
        <v>54.4</v>
      </c>
      <c r="E8809" s="330" t="n">
        <v>55.75</v>
      </c>
      <c r="F8809" s="330" t="inlineStr">
        <is>
          <t>AS</t>
        </is>
      </c>
    </row>
    <row r="8810" ht="30" customHeight="1" s="496">
      <c r="A8810" s="330" t="inlineStr">
        <is>
          <t>107001.16.9.SEMINF</t>
        </is>
      </c>
      <c r="B8810" s="331" t="inlineStr">
        <is>
          <t>POSTE DE AÇO CÔNICO CONTÍNUO RETO, FLANGEADO, H=3M - FORNECIMENTO E INSTALAÇÃO. AF_04/2025</t>
        </is>
      </c>
      <c r="C8810" s="330" t="inlineStr">
        <is>
          <t>UN</t>
        </is>
      </c>
      <c r="D8810" s="330" t="n">
        <v>1022.51</v>
      </c>
      <c r="E8810" s="330" t="n">
        <v>1029.76</v>
      </c>
      <c r="F8810" s="330" t="inlineStr">
        <is>
          <t>AS</t>
        </is>
      </c>
    </row>
    <row r="8811" ht="15" customHeight="1" s="496">
      <c r="A8811" s="330" t="inlineStr">
        <is>
          <t>107072.16.9.SEMINF</t>
        </is>
      </c>
      <c r="B8811" s="331" t="inlineStr">
        <is>
          <t>LUMINÁRIA PLAFON SOBREPOR 18 W</t>
        </is>
      </c>
      <c r="C8811" s="330" t="inlineStr">
        <is>
          <t>UN</t>
        </is>
      </c>
      <c r="D8811" s="330" t="n">
        <v>48.18</v>
      </c>
      <c r="E8811" s="330" t="n">
        <v>50.05</v>
      </c>
      <c r="F8811" s="330" t="inlineStr"/>
    </row>
    <row r="8812" ht="15" customHeight="1" s="496">
      <c r="A8812" s="330" t="inlineStr">
        <is>
          <t>107073.16.9.SEMINF</t>
        </is>
      </c>
      <c r="B8812" s="331" t="inlineStr">
        <is>
          <t>LUMINÁRIA PLAFON SOBREPOR 36 W</t>
        </is>
      </c>
      <c r="C8812" s="330" t="inlineStr">
        <is>
          <t>UN</t>
        </is>
      </c>
      <c r="D8812" s="330" t="n">
        <v>122.47</v>
      </c>
      <c r="E8812" s="330" t="n">
        <v>124.34</v>
      </c>
      <c r="F8812" s="330" t="inlineStr"/>
    </row>
    <row r="8813" ht="15" customHeight="1" s="496">
      <c r="A8813" s="330" t="inlineStr">
        <is>
          <t>107071.16.9.SEMINF</t>
        </is>
      </c>
      <c r="B8813" s="331" t="inlineStr">
        <is>
          <t>ORGANIZADOR GUIA DE CABO PARA RACK</t>
        </is>
      </c>
      <c r="C8813" s="330" t="inlineStr">
        <is>
          <t>UN</t>
        </is>
      </c>
      <c r="D8813" s="330" t="n">
        <v>17.03</v>
      </c>
      <c r="E8813" s="330" t="n">
        <v>17.54</v>
      </c>
      <c r="F8813" s="330" t="inlineStr"/>
    </row>
    <row r="8814" ht="15" customHeight="1" s="496">
      <c r="A8814" s="330" t="inlineStr">
        <is>
          <t>107070.16.9.SEMINF</t>
        </is>
      </c>
      <c r="B8814" s="331" t="inlineStr">
        <is>
          <t>BANDEJA PARA RACK 19'', DESLIZANTE, PERFURADA</t>
        </is>
      </c>
      <c r="C8814" s="330" t="inlineStr">
        <is>
          <t>UN</t>
        </is>
      </c>
      <c r="D8814" s="330" t="n">
        <v>300.78</v>
      </c>
      <c r="E8814" s="330" t="n">
        <v>301.53</v>
      </c>
      <c r="F8814" s="330" t="inlineStr"/>
    </row>
    <row r="8815" ht="15" customHeight="1" s="496">
      <c r="A8815" s="330" t="inlineStr">
        <is>
          <t>107088.16.9.SEMINF</t>
        </is>
      </c>
      <c r="B8815" s="331" t="inlineStr">
        <is>
          <t>PROJETO DE SUBESTAÇÃO DE 300KVA A 1000KVA</t>
        </is>
      </c>
      <c r="C8815" s="330" t="inlineStr">
        <is>
          <t>UN</t>
        </is>
      </c>
      <c r="D8815" s="330" t="n">
        <v>7200</v>
      </c>
      <c r="E8815" s="330" t="n">
        <v>7200</v>
      </c>
      <c r="F8815" s="330" t="inlineStr"/>
    </row>
    <row r="8816" ht="15" customHeight="1" s="496">
      <c r="A8816" s="330" t="inlineStr">
        <is>
          <t>107068.16.9.SEMINF</t>
        </is>
      </c>
      <c r="B8816" s="331" t="inlineStr">
        <is>
          <t>QUADRO DE COMANDO DE BOMBA 10 CV</t>
        </is>
      </c>
      <c r="C8816" s="330" t="inlineStr">
        <is>
          <t>UN</t>
        </is>
      </c>
      <c r="D8816" s="330" t="n">
        <v>2195.08</v>
      </c>
      <c r="E8816" s="330" t="n">
        <v>2220.2</v>
      </c>
      <c r="F8816" s="330" t="inlineStr"/>
    </row>
    <row r="8817" ht="15" customHeight="1" s="496">
      <c r="A8817" s="330" t="inlineStr">
        <is>
          <t>107065.16.9.SEMINF</t>
        </is>
      </c>
      <c r="B8817" s="331" t="inlineStr">
        <is>
          <t>BARRA CHATA DE COBRE ELETROLITICO 2 X 3/8</t>
        </is>
      </c>
      <c r="C8817" s="330" t="inlineStr">
        <is>
          <t>M</t>
        </is>
      </c>
      <c r="D8817" s="330" t="n">
        <v>831.64</v>
      </c>
      <c r="E8817" s="330" t="n">
        <v>833.58</v>
      </c>
      <c r="F8817" s="330" t="inlineStr"/>
    </row>
    <row r="8818" ht="30" customHeight="1" s="496">
      <c r="A8818" s="330" t="inlineStr">
        <is>
          <t>107066.16.9.SEMINF</t>
        </is>
      </c>
      <c r="B8818" s="331" t="inlineStr">
        <is>
          <t>DISJUNTOR TERMOMAGNETICO TRIPOLAR TENSAO NOMINAL 1.200V FAIXA DE AJUSTE 1.600A A 2.000A</t>
        </is>
      </c>
      <c r="C8818" s="330" t="inlineStr">
        <is>
          <t>UN</t>
        </is>
      </c>
      <c r="D8818" s="330" t="n">
        <v>30313.15</v>
      </c>
      <c r="E8818" s="330" t="n">
        <v>30352.71</v>
      </c>
      <c r="F8818" s="330" t="inlineStr"/>
    </row>
    <row r="8819" ht="15" customHeight="1" s="496">
      <c r="A8819" s="330" t="inlineStr">
        <is>
          <t>107075.16.9.SEMINF</t>
        </is>
      </c>
      <c r="B8819" s="331" t="inlineStr">
        <is>
          <t>REFLETOR LED 200W DE POTÊNCIA</t>
        </is>
      </c>
      <c r="C8819" s="330" t="inlineStr">
        <is>
          <t>UN</t>
        </is>
      </c>
      <c r="D8819" s="330" t="n">
        <v>91.90000000000001</v>
      </c>
      <c r="E8819" s="330" t="n">
        <v>93.53</v>
      </c>
      <c r="F8819" s="330" t="inlineStr"/>
    </row>
    <row r="8820" ht="15" customHeight="1" s="496">
      <c r="A8820" s="330" t="inlineStr">
        <is>
          <t>107085.16.9.SEMINF</t>
        </is>
      </c>
      <c r="B8820" s="331" t="inlineStr">
        <is>
          <t>COTOVELO INTERNO 50X20MM SISTEMA X PIAL</t>
        </is>
      </c>
      <c r="C8820" s="330" t="inlineStr">
        <is>
          <t>UN</t>
        </is>
      </c>
      <c r="D8820" s="330" t="n">
        <v>8.949999999999999</v>
      </c>
      <c r="E8820" s="330" t="n">
        <v>9.24</v>
      </c>
      <c r="F8820" s="330" t="inlineStr"/>
    </row>
    <row r="8821" ht="15" customHeight="1" s="496">
      <c r="A8821" s="330" t="inlineStr">
        <is>
          <t>107077.16.9.SEMINF</t>
        </is>
      </c>
      <c r="B8821" s="331" t="inlineStr">
        <is>
          <t>FORNECIMENTO E INSTALAÇÃO DE SWITCH 24 PORTAS 10/100 MPBS</t>
        </is>
      </c>
      <c r="C8821" s="330" t="inlineStr">
        <is>
          <t>UN</t>
        </is>
      </c>
      <c r="D8821" s="330" t="n">
        <v>1407.64</v>
      </c>
      <c r="E8821" s="330" t="n">
        <v>1410.18</v>
      </c>
      <c r="F8821" s="330" t="inlineStr"/>
    </row>
    <row r="8822" ht="15" customHeight="1" s="496">
      <c r="A8822" s="330" t="inlineStr">
        <is>
          <t>107078.16.9.SEMINF</t>
        </is>
      </c>
      <c r="B8822" s="331" t="inlineStr">
        <is>
          <t>TERMINAL AÉREO EM AÇO GALVANIZADO COM BASE DE FIXAÇÃO 60 CM</t>
        </is>
      </c>
      <c r="C8822" s="330" t="inlineStr">
        <is>
          <t>UN</t>
        </is>
      </c>
      <c r="D8822" s="330" t="n">
        <v>59.44</v>
      </c>
      <c r="E8822" s="330" t="n">
        <v>61.31</v>
      </c>
      <c r="F8822" s="330" t="inlineStr"/>
    </row>
    <row r="8823" ht="30" customHeight="1" s="496">
      <c r="A8823" s="330" t="inlineStr">
        <is>
          <t>107079.16.9.SEMINF</t>
        </is>
      </c>
      <c r="B8823" s="331" t="inlineStr">
        <is>
          <t>CAIXA DE EQUALIZAÇÃO DE POTÊNCIA, EM AÇO, 200X200MM, COM BARRAMENTO</t>
        </is>
      </c>
      <c r="C8823" s="330" t="inlineStr">
        <is>
          <t>UN</t>
        </is>
      </c>
      <c r="D8823" s="330" t="n">
        <v>415</v>
      </c>
      <c r="E8823" s="330" t="n">
        <v>416.12</v>
      </c>
      <c r="F8823" s="330" t="inlineStr"/>
    </row>
    <row r="8824" ht="15" customHeight="1" s="496">
      <c r="A8824" s="330" t="inlineStr">
        <is>
          <t>107080.16.9.SEMINF</t>
        </is>
      </c>
      <c r="B8824" s="331" t="inlineStr">
        <is>
          <t>LUVA 50X20 MM SISTEMA X PIAL</t>
        </is>
      </c>
      <c r="C8824" s="330" t="inlineStr">
        <is>
          <t>UN</t>
        </is>
      </c>
      <c r="D8824" s="330" t="n">
        <v>10.93</v>
      </c>
      <c r="E8824" s="330" t="n">
        <v>11.22</v>
      </c>
      <c r="F8824" s="330" t="inlineStr"/>
    </row>
    <row r="8825" ht="15" customHeight="1" s="496">
      <c r="A8825" s="330" t="inlineStr">
        <is>
          <t>107083.16.9.SEMINF</t>
        </is>
      </c>
      <c r="B8825" s="331" t="inlineStr">
        <is>
          <t>TAPETE ISOLANTE CLASSE II, 20KV, DEMENSÕES: 1000 X 1000 X 25,4 MM</t>
        </is>
      </c>
      <c r="C8825" s="330" t="inlineStr">
        <is>
          <t>UN</t>
        </is>
      </c>
      <c r="D8825" s="330" t="n">
        <v>1120.88</v>
      </c>
      <c r="E8825" s="330" t="n">
        <v>1143.32</v>
      </c>
      <c r="F8825" s="330" t="inlineStr"/>
    </row>
    <row r="8826" ht="30" customHeight="1" s="496">
      <c r="A8826" s="330" t="inlineStr">
        <is>
          <t>107084.16.9.SEMINF</t>
        </is>
      </c>
      <c r="B8826" s="331" t="inlineStr">
        <is>
          <t>FORNECIMENTO E INSTALAÇÃO DE MINI RACK DE PAREDE 19" X 12U X 470MM</t>
        </is>
      </c>
      <c r="C8826" s="330" t="inlineStr">
        <is>
          <t>UN</t>
        </is>
      </c>
      <c r="D8826" s="330" t="n">
        <v>1230.99</v>
      </c>
      <c r="E8826" s="330" t="n">
        <v>1238.47</v>
      </c>
      <c r="F8826" s="330" t="inlineStr"/>
    </row>
    <row r="8827" ht="15" customHeight="1" s="496">
      <c r="A8827" s="330" t="inlineStr">
        <is>
          <t>107058.16.9..SEMINF</t>
        </is>
      </c>
      <c r="B8827" s="331" t="inlineStr">
        <is>
          <t>CAIXA DE PASSAGEM DE PVC 4 X 2''- FORNECIMENTO E ASSENTAMENTO</t>
        </is>
      </c>
      <c r="C8827" s="330" t="inlineStr">
        <is>
          <t>UN</t>
        </is>
      </c>
      <c r="D8827" s="330" t="n">
        <v>32.56</v>
      </c>
      <c r="E8827" s="330" t="n">
        <v>33.68</v>
      </c>
      <c r="F8827" s="330" t="inlineStr"/>
    </row>
    <row r="8828" ht="15" customHeight="1" s="496">
      <c r="A8828" s="330" t="inlineStr">
        <is>
          <t>107069.16.9.SEMINF</t>
        </is>
      </c>
      <c r="B8828" s="331" t="inlineStr">
        <is>
          <t>FORNECIMENTO E INSTALAÇÃO DE DERIVAÇÃO SISTEMA X 50 X 20 MM</t>
        </is>
      </c>
      <c r="C8828" s="330" t="inlineStr">
        <is>
          <t>UN</t>
        </is>
      </c>
      <c r="D8828" s="330" t="n">
        <v>36.07</v>
      </c>
      <c r="E8828" s="330" t="n">
        <v>36.36</v>
      </c>
      <c r="F8828" s="330" t="inlineStr"/>
    </row>
    <row r="8829" ht="15" customHeight="1" s="496">
      <c r="A8829" s="330" t="inlineStr">
        <is>
          <t>107076.16.9.SEMINF</t>
        </is>
      </c>
      <c r="B8829" s="331" t="inlineStr">
        <is>
          <t>REFLETOR LED 100W DE POTÊNCIA</t>
        </is>
      </c>
      <c r="C8829" s="330" t="inlineStr">
        <is>
          <t>UN</t>
        </is>
      </c>
      <c r="D8829" s="330" t="n">
        <v>63.6</v>
      </c>
      <c r="E8829" s="330" t="n">
        <v>65.23</v>
      </c>
      <c r="F8829" s="330" t="inlineStr"/>
    </row>
    <row r="8830" ht="30" customHeight="1" s="496">
      <c r="A8830" s="330" t="inlineStr">
        <is>
          <t>107087.16.9.SEMINF</t>
        </is>
      </c>
      <c r="B8830" s="331" t="inlineStr">
        <is>
          <t>TRANSFORMADOR DE POTENCIAL DE ENERGIA (TP) , TENSÃO MAXIMA 15 KV, ENCAPSULADO EM RESINA EPOXI, PARA USO INTERNO</t>
        </is>
      </c>
      <c r="C8830" s="330" t="inlineStr">
        <is>
          <t>UN</t>
        </is>
      </c>
      <c r="D8830" s="330" t="n">
        <v>3184.28</v>
      </c>
      <c r="E8830" s="330" t="n">
        <v>3186.15</v>
      </c>
      <c r="F8830" s="330" t="inlineStr"/>
    </row>
    <row r="8831" ht="15" customHeight="1" s="496">
      <c r="A8831" s="330" t="inlineStr">
        <is>
          <t>107086.16.9.SEMINF</t>
        </is>
      </c>
      <c r="B8831" s="331" t="inlineStr">
        <is>
          <t>TOMADA PARA TELEFONE RJ11 DE SOBREPOR DUPLA</t>
        </is>
      </c>
      <c r="C8831" s="330" t="inlineStr">
        <is>
          <t>UN</t>
        </is>
      </c>
      <c r="D8831" s="330" t="n">
        <v>57</v>
      </c>
      <c r="E8831" s="330" t="n">
        <v>57.77</v>
      </c>
      <c r="F8831" s="330" t="inlineStr"/>
    </row>
    <row r="8832" ht="15" customHeight="1" s="496">
      <c r="A8832" s="330" t="inlineStr">
        <is>
          <t>107082.16.9.SEMINF</t>
        </is>
      </c>
      <c r="B8832" s="331" t="inlineStr">
        <is>
          <t>TOMADA DE REDE DE INFORMATICA RJ45 8 FIOS SISTEMA X PIAL</t>
        </is>
      </c>
      <c r="C8832" s="330" t="inlineStr">
        <is>
          <t>UN</t>
        </is>
      </c>
      <c r="D8832" s="330" t="n">
        <v>47.13</v>
      </c>
      <c r="E8832" s="330" t="n">
        <v>47.9</v>
      </c>
      <c r="F8832" s="330" t="inlineStr"/>
    </row>
    <row r="8833" ht="45" customHeight="1" s="496">
      <c r="A8833" s="330" t="inlineStr">
        <is>
          <t>107089.5.9.SEMINF</t>
        </is>
      </c>
      <c r="B8833" s="331" t="inlineStr">
        <is>
          <t>PAR DE ESTRUTURAS PARA TABELA DE BASQUETE EM AÇO GALVANIZADO FIXADA NO PISO,EXCETOTABELA, ARO EREDE- FORNECIMENTO E INSTALAÇÃO</t>
        </is>
      </c>
      <c r="C8833" s="330" t="inlineStr">
        <is>
          <t>UN</t>
        </is>
      </c>
      <c r="D8833" s="330" t="n">
        <v>1059.82</v>
      </c>
      <c r="E8833" s="330" t="n">
        <v>1065</v>
      </c>
      <c r="F8833" s="330" t="inlineStr">
        <is>
          <t>AS</t>
        </is>
      </c>
    </row>
    <row r="8834" ht="30" customHeight="1" s="496">
      <c r="A8834" s="330" t="inlineStr">
        <is>
          <t>107090.5.9.SEMINF</t>
        </is>
      </c>
      <c r="B8834" s="331" t="inlineStr">
        <is>
          <t>ESTRUTURA TRELIÇADA, TIPO ARCO, COM LIGAÇÕES SOLDADAS, INCLUSOS PERFIS METÁLICOS, MÃO DE OBRA E TRANSPORTE COM GUINDASTE</t>
        </is>
      </c>
      <c r="C8834" s="330" t="inlineStr">
        <is>
          <t>KG</t>
        </is>
      </c>
      <c r="D8834" s="330" t="n">
        <v>19.17</v>
      </c>
      <c r="E8834" s="330" t="n">
        <v>19.27</v>
      </c>
      <c r="F8834" s="330" t="inlineStr">
        <is>
          <t>AS</t>
        </is>
      </c>
    </row>
    <row r="8835" ht="30" customHeight="1" s="496">
      <c r="A8835" s="330" t="inlineStr">
        <is>
          <t>107045.16.9.SEMINF</t>
        </is>
      </c>
      <c r="B8835" s="331" t="inlineStr">
        <is>
          <t>FORNECIMENTO E INSTALAÇÃO DE ELETROCALHA PERFURADA 50 X 50 X 3000 MM</t>
        </is>
      </c>
      <c r="C8835" s="330" t="inlineStr">
        <is>
          <t>UN</t>
        </is>
      </c>
      <c r="D8835" s="330" t="n">
        <v>53.22</v>
      </c>
      <c r="E8835" s="330" t="n">
        <v>53.97</v>
      </c>
      <c r="F8835" s="330" t="inlineStr"/>
    </row>
    <row r="8836" ht="30" customHeight="1" s="496">
      <c r="A8836" s="330" t="inlineStr">
        <is>
          <t>107046.16.9.SEMINF</t>
        </is>
      </c>
      <c r="B8836" s="331" t="inlineStr">
        <is>
          <t>FORNECIMENTO E INSTALAÇÃO DE ELETROCALHA PERFURADA 100 X 100 X 3000 MM</t>
        </is>
      </c>
      <c r="C8836" s="330" t="inlineStr">
        <is>
          <t>UN</t>
        </is>
      </c>
      <c r="D8836" s="330" t="n">
        <v>124.3</v>
      </c>
      <c r="E8836" s="330" t="n">
        <v>126.54</v>
      </c>
      <c r="F8836" s="330" t="inlineStr"/>
    </row>
    <row r="8837" ht="30" customHeight="1" s="496">
      <c r="A8837" s="330" t="inlineStr">
        <is>
          <t>107047.16.9.SEMINF</t>
        </is>
      </c>
      <c r="B8837" s="331" t="inlineStr">
        <is>
          <t>SUPORTE VERTICAL 200 X 100MM PARA FIXAÇÃO DE ELETROCALHA METÁLICA</t>
        </is>
      </c>
      <c r="C8837" s="330" t="inlineStr">
        <is>
          <t>UN</t>
        </is>
      </c>
      <c r="D8837" s="330" t="n">
        <v>19.7</v>
      </c>
      <c r="E8837" s="330" t="n">
        <v>20.45</v>
      </c>
      <c r="F8837" s="330" t="inlineStr"/>
    </row>
    <row r="8838" ht="15" customHeight="1" s="496">
      <c r="A8838" s="330" t="inlineStr">
        <is>
          <t>107048.16.9.SEMINF</t>
        </is>
      </c>
      <c r="B8838" s="331" t="inlineStr">
        <is>
          <t>SUPORTE VERTICAL 50 X 50MM PARA FIXAÇÃO DE ELETROCALHA METÁLICA</t>
        </is>
      </c>
      <c r="C8838" s="330" t="inlineStr">
        <is>
          <t>UN</t>
        </is>
      </c>
      <c r="D8838" s="330" t="n">
        <v>17.35</v>
      </c>
      <c r="E8838" s="330" t="n">
        <v>18.1</v>
      </c>
      <c r="F8838" s="330" t="inlineStr"/>
    </row>
    <row r="8839" ht="30" customHeight="1" s="496">
      <c r="A8839" s="330" t="inlineStr">
        <is>
          <t>107049.16.9.SEMINF</t>
        </is>
      </c>
      <c r="B8839" s="331" t="inlineStr">
        <is>
          <t>SUPORTE VERTICAL 100 X 100 MM PARA FIXAÇÃO DE ELETROCALHA METÁLICA</t>
        </is>
      </c>
      <c r="C8839" s="330" t="inlineStr">
        <is>
          <t>UN</t>
        </is>
      </c>
      <c r="D8839" s="330" t="n">
        <v>18.1</v>
      </c>
      <c r="E8839" s="330" t="n">
        <v>18.85</v>
      </c>
      <c r="F8839" s="330" t="inlineStr"/>
    </row>
    <row r="8840" ht="30" customHeight="1" s="496">
      <c r="A8840" s="330" t="inlineStr">
        <is>
          <t>107050.16.9.SEMINF</t>
        </is>
      </c>
      <c r="B8840" s="331" t="inlineStr">
        <is>
          <t>LUMINÁRIA LED DE SOBREPOR SLIM 36W- 120 CM-FORNECIMENTO E INSTALAÇÃO</t>
        </is>
      </c>
      <c r="C8840" s="330" t="inlineStr">
        <is>
          <t>UN</t>
        </is>
      </c>
      <c r="D8840" s="330" t="n">
        <v>52.18</v>
      </c>
      <c r="E8840" s="330" t="n">
        <v>54.05</v>
      </c>
      <c r="F8840" s="330" t="inlineStr"/>
    </row>
    <row r="8841" ht="15" customHeight="1" s="496">
      <c r="A8841" s="330" t="inlineStr">
        <is>
          <t>107053.16.9.SEMINF</t>
        </is>
      </c>
      <c r="B8841" s="331" t="inlineStr">
        <is>
          <t>TAMPA 100 X 3M PARA ELETROCALHA METÁLICA</t>
        </is>
      </c>
      <c r="C8841" s="330" t="inlineStr">
        <is>
          <t>UN</t>
        </is>
      </c>
      <c r="D8841" s="330" t="n">
        <v>37.7</v>
      </c>
      <c r="E8841" s="330" t="n">
        <v>38.45</v>
      </c>
      <c r="F8841" s="330" t="inlineStr"/>
    </row>
    <row r="8842" ht="15" customHeight="1" s="496">
      <c r="A8842" s="330" t="inlineStr">
        <is>
          <t>107081.16.9.SEMINF</t>
        </is>
      </c>
      <c r="B8842" s="331" t="inlineStr">
        <is>
          <t>COTOVELO EXTERNO 50X20 MM SISTEMA X PIAL</t>
        </is>
      </c>
      <c r="C8842" s="330" t="inlineStr">
        <is>
          <t>UN</t>
        </is>
      </c>
      <c r="D8842" s="330" t="n">
        <v>14.73</v>
      </c>
      <c r="E8842" s="330" t="n">
        <v>15.02</v>
      </c>
      <c r="F8842" s="330" t="inlineStr"/>
    </row>
    <row r="8843" ht="30" customHeight="1" s="496">
      <c r="A8843" s="330" t="inlineStr">
        <is>
          <t>107054.16.9.SEMINF</t>
        </is>
      </c>
      <c r="B8843" s="331" t="inlineStr">
        <is>
          <t>FORNECIMENTO E INSTALAÇÃO DE ELETROCALHA PERFURADA TIPO U200 X 100 X 3000 MM</t>
        </is>
      </c>
      <c r="C8843" s="330" t="inlineStr">
        <is>
          <t>UN</t>
        </is>
      </c>
      <c r="D8843" s="330" t="n">
        <v>148.42</v>
      </c>
      <c r="E8843" s="330" t="n">
        <v>149.92</v>
      </c>
      <c r="F8843" s="330" t="inlineStr"/>
    </row>
    <row r="8844" ht="15" customHeight="1" s="496">
      <c r="A8844" s="330" t="inlineStr">
        <is>
          <t>107052.16.9.SEMINF</t>
        </is>
      </c>
      <c r="B8844" s="331" t="inlineStr">
        <is>
          <t>TAMPA 200 X 3 M PARA ELETROCALHA METÁLICA TIPO U</t>
        </is>
      </c>
      <c r="C8844" s="330" t="inlineStr">
        <is>
          <t>UN</t>
        </is>
      </c>
      <c r="D8844" s="330" t="n">
        <v>57.84</v>
      </c>
      <c r="E8844" s="330" t="n">
        <v>58.59</v>
      </c>
      <c r="F8844" s="330" t="inlineStr"/>
    </row>
    <row r="8845" ht="15" customHeight="1" s="496">
      <c r="A8845" s="330" t="inlineStr">
        <is>
          <t>107051.16.9.SEMINF</t>
        </is>
      </c>
      <c r="B8845" s="331" t="inlineStr">
        <is>
          <t>TAMPA 50 X 3 M PARA ELETROCALHA METÁLICA</t>
        </is>
      </c>
      <c r="C8845" s="330" t="inlineStr">
        <is>
          <t>UN</t>
        </is>
      </c>
      <c r="D8845" s="330" t="n">
        <v>28.5</v>
      </c>
      <c r="E8845" s="330" t="n">
        <v>29.25</v>
      </c>
      <c r="F8845" s="330" t="inlineStr"/>
    </row>
    <row r="8846" ht="15" customHeight="1" s="496">
      <c r="A8846" s="330" t="inlineStr">
        <is>
          <t>107057.16.9.SEMINF</t>
        </is>
      </c>
      <c r="B8846" s="331" t="inlineStr">
        <is>
          <t>DISJUNTOR TRIPOLAR DE 1000A</t>
        </is>
      </c>
      <c r="C8846" s="330" t="inlineStr">
        <is>
          <t>UN</t>
        </is>
      </c>
      <c r="D8846" s="330" t="n">
        <v>7709.6</v>
      </c>
      <c r="E8846" s="330" t="n">
        <v>7729.36</v>
      </c>
      <c r="F8846" s="330" t="inlineStr"/>
    </row>
    <row r="8847" ht="30" customHeight="1" s="496">
      <c r="A8847" s="330" t="inlineStr">
        <is>
          <t>107056.16.9.SEMINF</t>
        </is>
      </c>
      <c r="B8847" s="331" t="inlineStr">
        <is>
          <t>FORNECIMENTO E INSTALAÇÃO DE CANALETA DE DISTRIBUIÇÃO DE PVC 50X20MM SISTEMA X PIAL</t>
        </is>
      </c>
      <c r="C8847" s="330" t="inlineStr">
        <is>
          <t>UN</t>
        </is>
      </c>
      <c r="D8847" s="330" t="n">
        <v>88.84999999999999</v>
      </c>
      <c r="E8847" s="330" t="n">
        <v>90.16</v>
      </c>
      <c r="F8847" s="330" t="inlineStr"/>
    </row>
    <row r="8848" ht="30" customHeight="1" s="496">
      <c r="A8848" s="330" t="inlineStr">
        <is>
          <t>107060.16.9.SEMINF</t>
        </is>
      </c>
      <c r="B8848" s="331" t="inlineStr">
        <is>
          <t>QUADRO DE DISTRIBUIÇÃO DE ENERGIA DE EMBUTIR, EM CHAPA DE AÇO, PARA ATÉ 56 DISJUNTORES, COM BARRAMENTO</t>
        </is>
      </c>
      <c r="C8848" s="330" t="inlineStr">
        <is>
          <t>UN</t>
        </is>
      </c>
      <c r="D8848" s="330" t="n">
        <v>2028.45</v>
      </c>
      <c r="E8848" s="330" t="n">
        <v>2066.64</v>
      </c>
      <c r="F8848" s="330" t="inlineStr"/>
    </row>
    <row r="8849" ht="15" customHeight="1" s="496">
      <c r="A8849" s="330" t="inlineStr">
        <is>
          <t>107062.16.9.SEMINF</t>
        </is>
      </c>
      <c r="B8849" s="331" t="inlineStr">
        <is>
          <t>TÊ HORIZONTAL 50 X 50 MM PARA ELETROCALHA METÁLICA</t>
        </is>
      </c>
      <c r="C8849" s="330" t="inlineStr">
        <is>
          <t>UN</t>
        </is>
      </c>
      <c r="D8849" s="330" t="n">
        <v>33.2</v>
      </c>
      <c r="E8849" s="330" t="n">
        <v>33.95</v>
      </c>
      <c r="F8849" s="330" t="inlineStr"/>
    </row>
    <row r="8850" ht="30" customHeight="1" s="496">
      <c r="A8850" s="330" t="inlineStr">
        <is>
          <t>107063.16.9.SEMINF</t>
        </is>
      </c>
      <c r="B8850" s="331" t="inlineStr">
        <is>
          <t>CURVA HORIZONTAL DE 90°PARA ELETROCALHA METÁLICA TIPO U 200X100MM</t>
        </is>
      </c>
      <c r="C8850" s="330" t="inlineStr">
        <is>
          <t>UN</t>
        </is>
      </c>
      <c r="D8850" s="330" t="n">
        <v>41.7</v>
      </c>
      <c r="E8850" s="330" t="n">
        <v>42.45</v>
      </c>
      <c r="F8850" s="330" t="inlineStr"/>
    </row>
    <row r="8851" ht="15" customHeight="1" s="496">
      <c r="A8851" s="330" t="inlineStr">
        <is>
          <t>107064.16.9.SEMINF</t>
        </is>
      </c>
      <c r="B8851" s="331" t="inlineStr">
        <is>
          <t>CURVA HORIZONTAL DE 90°PARA ELETROCALHA METÁLICA 50X50MM</t>
        </is>
      </c>
      <c r="C8851" s="330" t="inlineStr">
        <is>
          <t>UN</t>
        </is>
      </c>
      <c r="D8851" s="330" t="n">
        <v>23.65</v>
      </c>
      <c r="E8851" s="330" t="n">
        <v>24.4</v>
      </c>
      <c r="F8851" s="330" t="inlineStr"/>
    </row>
    <row r="8852" ht="30" customHeight="1" s="496">
      <c r="A8852" s="330" t="inlineStr">
        <is>
          <t>107059.16.9.SEMINF</t>
        </is>
      </c>
      <c r="B8852" s="331" t="inlineStr">
        <is>
          <t>QUADRO DE DISTRIBUIÇÃO DE ENERGIA DE EMBUTIR, EM CHAPA DE AÇO, PARA ATÉ 70 DISJUNTORES, COM BARRAMENTO</t>
        </is>
      </c>
      <c r="C8852" s="330" t="inlineStr">
        <is>
          <t>UN</t>
        </is>
      </c>
      <c r="D8852" s="330" t="n">
        <v>2707.96</v>
      </c>
      <c r="E8852" s="330" t="n">
        <v>2755.63</v>
      </c>
      <c r="F8852" s="330" t="inlineStr"/>
    </row>
    <row r="8853" ht="30" customHeight="1" s="496">
      <c r="A8853" s="330" t="inlineStr">
        <is>
          <t>107094.3.9.SEMINF</t>
        </is>
      </c>
      <c r="B8853" s="331" t="inlineStr">
        <is>
          <t>PISO MODULAR DE POLIPROPILENO PARA QUADRA POLIESPORTIVA - FORNECIMENTO E INSTALAÇÃO</t>
        </is>
      </c>
      <c r="C8853" s="330" t="inlineStr">
        <is>
          <t>m²</t>
        </is>
      </c>
      <c r="D8853" s="330" t="n">
        <v>171.25</v>
      </c>
      <c r="E8853" s="330" t="n">
        <v>171.56</v>
      </c>
      <c r="F8853" s="330" t="inlineStr"/>
    </row>
    <row r="8854" ht="15" customHeight="1" s="496">
      <c r="A8854" s="330" t="inlineStr">
        <is>
          <t>107101.16.9.SEMINF</t>
        </is>
      </c>
      <c r="B8854" s="331" t="inlineStr">
        <is>
          <t>TÊ HORIZONTAL 200 X100 MM PARA ELETROCALHA METÁLICA</t>
        </is>
      </c>
      <c r="C8854" s="330" t="inlineStr">
        <is>
          <t>UN</t>
        </is>
      </c>
      <c r="D8854" s="330" t="n">
        <v>62.2</v>
      </c>
      <c r="E8854" s="330" t="n">
        <v>62.95</v>
      </c>
      <c r="F8854" s="330" t="inlineStr"/>
    </row>
    <row r="8855" ht="15" customHeight="1" s="496">
      <c r="A8855" s="330" t="inlineStr">
        <is>
          <t>107102.16.9.SEMINF</t>
        </is>
      </c>
      <c r="B8855" s="331" t="inlineStr">
        <is>
          <t>TÊ HORIZONTAL 100 X100 MM PARA ELETROCALHA METÁLICA</t>
        </is>
      </c>
      <c r="C8855" s="330" t="inlineStr">
        <is>
          <t>UN</t>
        </is>
      </c>
      <c r="D8855" s="330" t="n">
        <v>46.01</v>
      </c>
      <c r="E8855" s="330" t="n">
        <v>46.76</v>
      </c>
      <c r="F8855" s="330" t="inlineStr"/>
    </row>
    <row r="8856" ht="15" customHeight="1" s="496">
      <c r="A8856" s="330" t="inlineStr">
        <is>
          <t>107099.16.9.SEMINF</t>
        </is>
      </c>
      <c r="B8856" s="331" t="inlineStr">
        <is>
          <t>REFLETOR LED 300W DE POTÊNCIA</t>
        </is>
      </c>
      <c r="C8856" s="330" t="inlineStr">
        <is>
          <t>UN</t>
        </is>
      </c>
      <c r="D8856" s="330" t="n">
        <v>174</v>
      </c>
      <c r="E8856" s="330" t="n">
        <v>175.63</v>
      </c>
      <c r="F8856" s="330" t="inlineStr"/>
    </row>
    <row r="8857" ht="30" customHeight="1" s="496">
      <c r="A8857" s="330" t="inlineStr">
        <is>
          <t>107109.15.9.SEMINF</t>
        </is>
      </c>
      <c r="B8857" s="331" t="inlineStr">
        <is>
          <t>CAIXA D´ÁGUA EM POLIETILENO, 1500 LITROS (INCLUSOS TUBOS, CONEXÕES E TORNEIRA DE BÓIA) - FORNECIMENTO E INSTALAÇÃO</t>
        </is>
      </c>
      <c r="C8857" s="330" t="inlineStr">
        <is>
          <t>UN</t>
        </is>
      </c>
      <c r="D8857" s="330" t="n">
        <v>873.21</v>
      </c>
      <c r="E8857" s="330" t="n">
        <v>879.39</v>
      </c>
      <c r="F8857" s="330" t="inlineStr"/>
    </row>
    <row r="8858" ht="15" customHeight="1" s="496">
      <c r="A8858" s="330" t="inlineStr">
        <is>
          <t>107124.16.9.SEMINF</t>
        </is>
      </c>
      <c r="B8858" s="331" t="inlineStr">
        <is>
          <t>TRANSFORMADOR DE CORRENTE 15KV 400/5A</t>
        </is>
      </c>
      <c r="C8858" s="330" t="inlineStr">
        <is>
          <t>UN</t>
        </is>
      </c>
      <c r="D8858" s="330" t="n">
        <v>2073.6</v>
      </c>
      <c r="E8858" s="330" t="n">
        <v>2075.47</v>
      </c>
      <c r="F8858" s="330" t="inlineStr"/>
    </row>
    <row r="8859" ht="15" customHeight="1" s="496">
      <c r="A8859" s="330" t="inlineStr">
        <is>
          <t>107117.15.9.SEMINF</t>
        </is>
      </c>
      <c r="B8859" s="331" t="inlineStr">
        <is>
          <t>DISPOSITIVO DE RETORNO COM ARO EM AÇO INOX DIÂMETRO 1 1/2''</t>
        </is>
      </c>
      <c r="C8859" s="330" t="inlineStr">
        <is>
          <t>UN</t>
        </is>
      </c>
      <c r="D8859" s="330" t="n">
        <v>113.61</v>
      </c>
      <c r="E8859" s="330" t="n">
        <v>116.43</v>
      </c>
      <c r="F8859" s="330" t="inlineStr"/>
    </row>
    <row r="8860" ht="15" customHeight="1" s="496">
      <c r="A8860" s="330" t="inlineStr">
        <is>
          <t>107118.15.9.SEMINF</t>
        </is>
      </c>
      <c r="B8860" s="331" t="inlineStr">
        <is>
          <t>DISPOSITIVO DE ASPIRAÇÃO COM ARO EM AÇO INOX DIÂMETRO 1 1/2''</t>
        </is>
      </c>
      <c r="C8860" s="330" t="inlineStr">
        <is>
          <t>UN</t>
        </is>
      </c>
      <c r="D8860" s="330" t="n">
        <v>107.59</v>
      </c>
      <c r="E8860" s="330" t="n">
        <v>110.41</v>
      </c>
      <c r="F8860" s="330" t="inlineStr"/>
    </row>
    <row r="8861" ht="15" customHeight="1" s="496">
      <c r="A8861" s="330" t="inlineStr">
        <is>
          <t>107116.15.9.SEMINF</t>
        </is>
      </c>
      <c r="B8861" s="331" t="inlineStr">
        <is>
          <t>RALO DE FUNDO PARA PISCINA 4'' COM GRELHA 25X25 CM EM AÇO INOX</t>
        </is>
      </c>
      <c r="C8861" s="330" t="inlineStr">
        <is>
          <t>UN</t>
        </is>
      </c>
      <c r="D8861" s="330" t="n">
        <v>180.57</v>
      </c>
      <c r="E8861" s="330" t="n">
        <v>182.19</v>
      </c>
      <c r="F8861" s="330" t="inlineStr"/>
    </row>
    <row r="8862" ht="15" customHeight="1" s="496">
      <c r="A8862" s="330" t="inlineStr">
        <is>
          <t>107115.15.9.SEMINF</t>
        </is>
      </c>
      <c r="B8862" s="331" t="inlineStr">
        <is>
          <t>BICO GEISER EM AÇO INOX 1 1/2''</t>
        </is>
      </c>
      <c r="C8862" s="330" t="inlineStr">
        <is>
          <t>UN</t>
        </is>
      </c>
      <c r="D8862" s="330" t="n">
        <v>197.62</v>
      </c>
      <c r="E8862" s="330" t="n">
        <v>199.24</v>
      </c>
      <c r="F8862" s="330" t="inlineStr"/>
    </row>
    <row r="8863" ht="30" customHeight="1" s="496">
      <c r="A8863" s="330" t="inlineStr">
        <is>
          <t>107127.15.9.SEMINF</t>
        </is>
      </c>
      <c r="B8863" s="331" t="inlineStr">
        <is>
          <t>BOMBA CENTRIFUGA TRIFÁSICA 220/380V PARA PISCINA 3B-T, 3 CVA, ATÉ 280 L -FORNECIMENTO E INSTALAÇÃO</t>
        </is>
      </c>
      <c r="C8863" s="330" t="inlineStr">
        <is>
          <t>UN</t>
        </is>
      </c>
      <c r="D8863" s="330" t="n">
        <v>3174.62</v>
      </c>
      <c r="E8863" s="330" t="n">
        <v>3183.75</v>
      </c>
      <c r="F8863" s="330" t="inlineStr"/>
    </row>
    <row r="8864" ht="30" customHeight="1" s="496">
      <c r="A8864" s="330" t="inlineStr">
        <is>
          <t>107126.15.9.SEMINF</t>
        </is>
      </c>
      <c r="B8864" s="331" t="inlineStr">
        <is>
          <t>BOMBA COM PRÉ FILTRO MODELO 15B-T 1,5CV - FORNECIMENTO E INSTALAÇAO</t>
        </is>
      </c>
      <c r="C8864" s="330" t="inlineStr">
        <is>
          <t>UN</t>
        </is>
      </c>
      <c r="D8864" s="330" t="n">
        <v>2319.68</v>
      </c>
      <c r="E8864" s="330" t="n">
        <v>2331.78</v>
      </c>
      <c r="F8864" s="330" t="inlineStr"/>
    </row>
    <row r="8865" ht="30" customHeight="1" s="496">
      <c r="A8865" s="330" t="inlineStr">
        <is>
          <t>107125.15.9.SEMINF</t>
        </is>
      </c>
      <c r="B8865" s="331" t="inlineStr">
        <is>
          <t>BOMBA COM PRÉ FILTRO MODELO 230, TP7, 1,5VALVULA,  3CV - FORNECIMENTO E INSTALAÇAO</t>
        </is>
      </c>
      <c r="C8865" s="330" t="inlineStr">
        <is>
          <t>UN</t>
        </is>
      </c>
      <c r="D8865" s="330" t="n">
        <v>3188.63</v>
      </c>
      <c r="E8865" s="330" t="n">
        <v>3200.73</v>
      </c>
      <c r="F8865" s="330" t="inlineStr"/>
    </row>
    <row r="8866" ht="15" customHeight="1" s="496">
      <c r="A8866" s="330" t="inlineStr">
        <is>
          <t>107128.15.9.SEMINF</t>
        </is>
      </c>
      <c r="B8866" s="331" t="inlineStr">
        <is>
          <t>GRADE 30X30 COM TAMPA FSB E BASE LATÃO PARA PISCINA DE ALVENARIA</t>
        </is>
      </c>
      <c r="C8866" s="330" t="inlineStr">
        <is>
          <t>UN</t>
        </is>
      </c>
      <c r="D8866" s="330" t="n">
        <v>560.72</v>
      </c>
      <c r="E8866" s="330" t="n">
        <v>562.34</v>
      </c>
      <c r="F8866" s="330" t="inlineStr"/>
    </row>
    <row r="8867" ht="15" customHeight="1" s="496">
      <c r="A8867" s="330" t="inlineStr">
        <is>
          <t>107137.1.9.SEMINF</t>
        </is>
      </c>
      <c r="B8867" s="331" t="inlineStr">
        <is>
          <t>MUDA DE CAPIM VETIVER - FORNECIMENTO E PLANTIO</t>
        </is>
      </c>
      <c r="C8867" s="330" t="inlineStr">
        <is>
          <t>UN</t>
        </is>
      </c>
      <c r="D8867" s="330" t="n">
        <v>14.4</v>
      </c>
      <c r="E8867" s="330" t="n">
        <v>14.61</v>
      </c>
      <c r="F8867" s="330" t="inlineStr">
        <is>
          <t>AS</t>
        </is>
      </c>
    </row>
    <row r="8868" ht="30" customHeight="1" s="496">
      <c r="A8868" s="330" t="inlineStr">
        <is>
          <t>107000.16.9.SEMINF</t>
        </is>
      </c>
      <c r="B8868" s="331" t="inlineStr">
        <is>
          <t>PONTO DE LUZ EM TETO OU PAREDE, COM ELETRODUTO PVC FLEXIVEL CORRUGADO EMBUTIDO Ø 3/4''</t>
        </is>
      </c>
      <c r="C8868" s="330" t="inlineStr">
        <is>
          <t>UN</t>
        </is>
      </c>
      <c r="D8868" s="330" t="n">
        <v>422.67</v>
      </c>
      <c r="E8868" s="330" t="n">
        <v>442.57</v>
      </c>
      <c r="F8868" s="330" t="inlineStr"/>
    </row>
    <row r="8869" ht="60" customHeight="1" s="496">
      <c r="A8869" s="330" t="inlineStr">
        <is>
          <t>107140.7.9.SEMINF</t>
        </is>
      </c>
      <c r="B8869" s="331" t="inlineStr">
        <is>
          <t>APLICAÇÃO DE GEOCOMPOSTO DE PVC DE 1,80MM DE ESPESSURA, COM TRANSPASSO MINIMO DE 4 CM, COLAGEM DAS MANTAS, INCLUSIVE FORNECIMENTO E APLICAÇÃO DOS GRAMPOS- EXCLUSIVE FORNECIMENTO DO GEOCOMPOSTO</t>
        </is>
      </c>
      <c r="C8869" s="330" t="inlineStr">
        <is>
          <t>m²</t>
        </is>
      </c>
      <c r="D8869" s="330" t="n">
        <v>54.54</v>
      </c>
      <c r="E8869" s="330" t="n">
        <v>56.35</v>
      </c>
      <c r="F8869" s="330" t="inlineStr"/>
    </row>
    <row r="8870" ht="30" customHeight="1" s="496">
      <c r="A8870" s="330" t="inlineStr">
        <is>
          <t>107141.9.9.SEMINF</t>
        </is>
      </c>
      <c r="B8870" s="331" t="inlineStr">
        <is>
          <t>PINTURA JATEADA ACRILICA EM PISO CIMENTADO, COM UTILIZAÇÃO DE PISTOLA MOTORIZADA - UMA DEMÃO</t>
        </is>
      </c>
      <c r="C8870" s="330" t="inlineStr">
        <is>
          <t>m²</t>
        </is>
      </c>
      <c r="D8870" s="330" t="n">
        <v>55.9</v>
      </c>
      <c r="E8870" s="330" t="n">
        <v>57.59</v>
      </c>
      <c r="F8870" s="330" t="inlineStr"/>
    </row>
    <row r="8871" ht="45" customHeight="1" s="496">
      <c r="A8871" s="330" t="inlineStr">
        <is>
          <t>107142.9.9.SEMINF</t>
        </is>
      </c>
      <c r="B8871" s="331" t="inlineStr">
        <is>
          <t>CHAPISCO EM ARGAMASSA DE CIMENTO E AREIA NO TRAÇO 1:3, COM ADITIVO PLASTIFICANTE, PARA PROTEÇÃO MECÂNICA, APLICADO COM BOMBA JATEADORA</t>
        </is>
      </c>
      <c r="C8871" s="330" t="inlineStr">
        <is>
          <t>m²</t>
        </is>
      </c>
      <c r="D8871" s="330" t="n">
        <v>63.94</v>
      </c>
      <c r="E8871" s="330" t="n">
        <v>66</v>
      </c>
      <c r="F8871" s="330" t="inlineStr">
        <is>
          <t>AS</t>
        </is>
      </c>
    </row>
    <row r="8872" ht="30" customHeight="1" s="496">
      <c r="A8872" s="330" t="inlineStr">
        <is>
          <t>99755.6.9.SEMINF</t>
        </is>
      </c>
      <c r="B8872" s="331" t="inlineStr">
        <is>
          <t>FORMAS DE TABUAS DE PINHO PARA DISPOSITIVO DE DRENAGEM - UTILIZAÇÃO DE 3 VEZES - CONFECÇÃO, INSTALAÇÃO E RETIRADA</t>
        </is>
      </c>
      <c r="C8872" s="330" t="inlineStr">
        <is>
          <t>m²</t>
        </is>
      </c>
      <c r="D8872" s="330" t="n">
        <v>254.6</v>
      </c>
      <c r="E8872" s="330" t="n">
        <v>259.81</v>
      </c>
      <c r="F8872" s="330" t="inlineStr">
        <is>
          <t>AS</t>
        </is>
      </c>
    </row>
    <row r="8873" ht="15" customHeight="1" s="496">
      <c r="A8873" s="330" t="inlineStr">
        <is>
          <t>98250.1.9.SEMINF</t>
        </is>
      </c>
      <c r="B8873" s="331" t="inlineStr">
        <is>
          <t>ATERRO COM ARGILA PARA EXECUÇÃO DE DRENO FRANCÊS</t>
        </is>
      </c>
      <c r="C8873" s="330" t="inlineStr">
        <is>
          <t>M3</t>
        </is>
      </c>
      <c r="D8873" s="330" t="n">
        <v>119.5</v>
      </c>
      <c r="E8873" s="330" t="n">
        <v>122.38</v>
      </c>
      <c r="F8873" s="330" t="inlineStr">
        <is>
          <t>AS</t>
        </is>
      </c>
    </row>
    <row r="8874" ht="45" customHeight="1" s="496">
      <c r="A8874" s="330" t="inlineStr">
        <is>
          <t>107148.22.9.SEMINF</t>
        </is>
      </c>
      <c r="B8874" s="331" t="inlineStr">
        <is>
          <t>CAMINHÃO CAÇAMBA TÉRMICA 7,5M³ SISTEMA DE AQUECIMENTO, COM TANQUE DE EMULSÃO, COMPRESSOR DE AR, MARTELETE DE 20 A 30 KG, ESPARGIDOR TIPO AGULHA, TODOS ACOPLADOS AO CAMINHÃO</t>
        </is>
      </c>
      <c r="C8874" s="330" t="inlineStr">
        <is>
          <t>H/MES</t>
        </is>
      </c>
      <c r="D8874" s="330" t="n">
        <v>651.12</v>
      </c>
      <c r="E8874" s="330" t="n">
        <v>651.12</v>
      </c>
      <c r="F8874" s="330" t="inlineStr"/>
    </row>
    <row r="8875" ht="15" customHeight="1" s="496">
      <c r="A8875" s="330" t="inlineStr">
        <is>
          <t>107149.1.9.SEMINF</t>
        </is>
      </c>
      <c r="B8875" s="331" t="inlineStr">
        <is>
          <t>CONE PLÁSTICO PARA SINALIZAÇÃO DE TRÂNSITO-UTILIZAÇÃO 5 VEZES</t>
        </is>
      </c>
      <c r="C8875" s="330" t="inlineStr">
        <is>
          <t>UN</t>
        </is>
      </c>
      <c r="D8875" s="330" t="n">
        <v>8.279999999999999</v>
      </c>
      <c r="E8875" s="330" t="n">
        <v>8.31</v>
      </c>
      <c r="F8875" s="330" t="inlineStr"/>
    </row>
    <row r="8876" ht="15" customHeight="1" s="496">
      <c r="A8876" s="330" t="inlineStr">
        <is>
          <t>107180.15.9.SEMINF</t>
        </is>
      </c>
      <c r="B8876" s="331" t="inlineStr">
        <is>
          <t>FOSSA SEPTICA BIODGESTOR 1.300L FUNDO CONICO</t>
        </is>
      </c>
      <c r="C8876" s="330" t="inlineStr">
        <is>
          <t>UN</t>
        </is>
      </c>
      <c r="D8876" s="330" t="n">
        <v>2788.84</v>
      </c>
      <c r="E8876" s="330" t="n">
        <v>2828.46</v>
      </c>
      <c r="F8876" s="330" t="inlineStr"/>
    </row>
    <row r="8877" ht="15" customHeight="1" s="496">
      <c r="A8877" s="330" t="inlineStr">
        <is>
          <t>107178.2.9.SEMINF</t>
        </is>
      </c>
      <c r="B8877" s="331" t="inlineStr">
        <is>
          <t>SUPORTE PARA PLACA DE SINALIZAÇÃO</t>
        </is>
      </c>
      <c r="C8877" s="330" t="inlineStr">
        <is>
          <t>UN</t>
        </is>
      </c>
      <c r="D8877" s="330" t="n">
        <v>490.5</v>
      </c>
      <c r="E8877" s="330" t="n">
        <v>491.07</v>
      </c>
      <c r="F8877" s="330" t="inlineStr">
        <is>
          <t>AS</t>
        </is>
      </c>
    </row>
    <row r="8878" ht="15" customHeight="1" s="496">
      <c r="A8878" s="330" t="inlineStr">
        <is>
          <t>107177.1.9.SEMINF</t>
        </is>
      </c>
      <c r="B8878" s="331" t="inlineStr">
        <is>
          <t>LOCAÇÃO TOPOGRÁFICA LINEAR</t>
        </is>
      </c>
      <c r="C8878" s="330" t="inlineStr">
        <is>
          <t>M</t>
        </is>
      </c>
      <c r="D8878" s="330" t="n">
        <v>6.31</v>
      </c>
      <c r="E8878" s="330" t="n">
        <v>6.68</v>
      </c>
      <c r="F8878" s="330" t="inlineStr"/>
    </row>
    <row r="8879" ht="15" customHeight="1" s="496">
      <c r="A8879" s="330" t="inlineStr">
        <is>
          <t>107170.1.9.SEMINF</t>
        </is>
      </c>
      <c r="B8879" s="331" t="inlineStr">
        <is>
          <t>MONTAGEM DE ELEMENTOS PRÉ-MOLDADOS , INCLUSO IÇAMENTO</t>
        </is>
      </c>
      <c r="C8879" s="330" t="inlineStr">
        <is>
          <t>UN</t>
        </is>
      </c>
      <c r="D8879" s="330" t="n">
        <v>148.27</v>
      </c>
      <c r="E8879" s="330" t="n">
        <v>151</v>
      </c>
      <c r="F8879" s="330" t="inlineStr"/>
    </row>
    <row r="8880" ht="45" customHeight="1" s="496">
      <c r="A8880" s="330" t="inlineStr">
        <is>
          <t>107162.5.9.SEMINF</t>
        </is>
      </c>
      <c r="B8880" s="331" t="inlineStr">
        <is>
          <t>VIGA METÁLICA EM PERFIL LAMINADO OU SOLDADO EM AÇO ESTRUTURAL, COM CONEXÕES PARAFUSADAS, INCLUSOS MÃO DE OBRA, TRANSPORTE E IÇAMENTO UTILIZANDO GUINDASTE - FORNECIMENTO E INSTALAÇÃO.</t>
        </is>
      </c>
      <c r="C8880" s="330" t="inlineStr">
        <is>
          <t>KG</t>
        </is>
      </c>
      <c r="D8880" s="330" t="n">
        <v>16.08</v>
      </c>
      <c r="E8880" s="330" t="n">
        <v>16.16</v>
      </c>
      <c r="F8880" s="330" t="inlineStr">
        <is>
          <t>AS</t>
        </is>
      </c>
    </row>
    <row r="8881" ht="30" customHeight="1" s="496">
      <c r="A8881" s="330" t="inlineStr">
        <is>
          <t>107172.1.9.SEMINF</t>
        </is>
      </c>
      <c r="B8881" s="331" t="inlineStr">
        <is>
          <t>FÔRMA EM CHAPA METÁLICA 1/8'' PARA CABEÇA DE TIRANTES - UTILIZAÇÃO DE 50 VEZES - CONFECÇÃO, INSTALAÇÃO E RETIRADA</t>
        </is>
      </c>
      <c r="C8881" s="330" t="inlineStr">
        <is>
          <t>m²</t>
        </is>
      </c>
      <c r="D8881" s="330" t="n">
        <v>40.58</v>
      </c>
      <c r="E8881" s="330" t="n">
        <v>41.63</v>
      </c>
      <c r="F8881" s="330" t="inlineStr">
        <is>
          <t>AS</t>
        </is>
      </c>
    </row>
    <row r="8882" ht="30" customHeight="1" s="496">
      <c r="A8882" s="330" t="inlineStr">
        <is>
          <t>107156.3.9.SEMINF</t>
        </is>
      </c>
      <c r="B8882" s="331" t="inlineStr">
        <is>
          <t>CONCRETO USINADO BOMBEÁVEL FCK 30MPA - LANÇAMENTO,ADENSAMENTO E  ACABAMENTO</t>
        </is>
      </c>
      <c r="C8882" s="330" t="inlineStr">
        <is>
          <t>m³</t>
        </is>
      </c>
      <c r="D8882" s="330" t="n">
        <v>1212.68</v>
      </c>
      <c r="E8882" s="330" t="n">
        <v>1214.39</v>
      </c>
      <c r="F8882" s="330" t="inlineStr"/>
    </row>
    <row r="8883" ht="30" customHeight="1" s="496">
      <c r="A8883" s="330" t="inlineStr">
        <is>
          <t>107158.3.9.SEMINF</t>
        </is>
      </c>
      <c r="B8883" s="331" t="inlineStr">
        <is>
          <t>CONCRETO USINADO BOMBEÁVEL FCK 35MPA - LANÇAMENTO,ADENSAMENTO E  ACABAMENTO</t>
        </is>
      </c>
      <c r="C8883" s="330" t="inlineStr">
        <is>
          <t>m³</t>
        </is>
      </c>
      <c r="D8883" s="330" t="n">
        <v>1244.97</v>
      </c>
      <c r="E8883" s="330" t="n">
        <v>1246.68</v>
      </c>
      <c r="F8883" s="330" t="inlineStr"/>
    </row>
    <row r="8884" ht="30" customHeight="1" s="496">
      <c r="A8884" s="330" t="inlineStr">
        <is>
          <t>107157.3.9.SEMINF</t>
        </is>
      </c>
      <c r="B8884" s="331" t="inlineStr">
        <is>
          <t>CONCRETO USINADO BOMBEÁVEL FCK 25MPA - LANÇAMENTO,ADENSAMENTO E  ACABAMENTO</t>
        </is>
      </c>
      <c r="C8884" s="330" t="inlineStr">
        <is>
          <t>m³</t>
        </is>
      </c>
      <c r="D8884" s="330" t="n">
        <v>1180.41</v>
      </c>
      <c r="E8884" s="330" t="n">
        <v>1182.12</v>
      </c>
      <c r="F8884" s="330" t="inlineStr"/>
    </row>
    <row r="8885" ht="45" customHeight="1" s="496">
      <c r="A8885" s="330" t="inlineStr">
        <is>
          <t>107148.22.9.SEMINF</t>
        </is>
      </c>
      <c r="B8885" s="331" t="inlineStr">
        <is>
          <t>CAMINHÃO CAÇAMBA TÉRMICA 7,5M³ SISTEMA DE AQUECIMENTO, COM TANQUE DE EMULSÃO, COMPRESSOR DE AR, MARTELETE DE 20 A 30 KG, ESPARGIDOR TIPO AGULHA, TODOS ACOPLADOS AO CAMINHÃO</t>
        </is>
      </c>
      <c r="C8885" s="330" t="inlineStr">
        <is>
          <t>H/MES</t>
        </is>
      </c>
      <c r="D8885" s="330" t="n">
        <v>651.12</v>
      </c>
      <c r="E8885" s="330" t="n">
        <v>651.12</v>
      </c>
      <c r="F8885" s="330" t="inlineStr"/>
    </row>
    <row r="8886" ht="15" customHeight="1" s="496">
      <c r="A8886" s="330" t="inlineStr">
        <is>
          <t>107149.1.9.SEMINF</t>
        </is>
      </c>
      <c r="B8886" s="331" t="inlineStr">
        <is>
          <t>CONE PLÁSTICO PARA SINALIZAÇÃO DE TRÂNSITO-UTILIZAÇÃO 5 VEZES</t>
        </is>
      </c>
      <c r="C8886" s="330" t="inlineStr">
        <is>
          <t>UN</t>
        </is>
      </c>
      <c r="D8886" s="330" t="n">
        <v>8.279999999999999</v>
      </c>
      <c r="E8886" s="330" t="n">
        <v>8.31</v>
      </c>
      <c r="F8886" s="330" t="inlineStr"/>
    </row>
    <row r="8887" ht="30" customHeight="1" s="496">
      <c r="A8887" s="330" t="inlineStr">
        <is>
          <t>107145.7.9.SEMINF</t>
        </is>
      </c>
      <c r="B8887" s="331" t="inlineStr">
        <is>
          <t>EXECUÇÃO DE IMPERMEABILIZAÇÃO DE TALUDES COM JATEAMENTO DE POLIMERO A BASE D' AGUA</t>
        </is>
      </c>
      <c r="C8887" s="330" t="inlineStr">
        <is>
          <t>m²</t>
        </is>
      </c>
      <c r="D8887" s="330" t="n">
        <v>74.70999999999999</v>
      </c>
      <c r="E8887" s="330" t="n">
        <v>76.27</v>
      </c>
      <c r="F8887" s="330" t="inlineStr"/>
    </row>
    <row r="8888" ht="30" customHeight="1" s="496">
      <c r="A8888" s="330" t="inlineStr">
        <is>
          <t>107160.2.9.SEMINF</t>
        </is>
      </c>
      <c r="B8888" s="331" t="inlineStr">
        <is>
          <t>EXECUÇÃO DE REFEITÓRIO EM CANTEIRO DE OBRA EM CHAPA DE MADEIRA COMPENSADA</t>
        </is>
      </c>
      <c r="C8888" s="330" t="inlineStr">
        <is>
          <t>m²</t>
        </is>
      </c>
      <c r="D8888" s="330" t="n">
        <v>671.76</v>
      </c>
      <c r="E8888" s="330" t="n">
        <v>683.79</v>
      </c>
      <c r="F8888" s="330" t="inlineStr"/>
    </row>
    <row r="8889" ht="15" customHeight="1" s="496">
      <c r="A8889" s="330" t="inlineStr">
        <is>
          <t>107189.1.9.SEMINF</t>
        </is>
      </c>
      <c r="B8889" s="331" t="inlineStr">
        <is>
          <t>TAPUME DE PROTEÇÃO COM TELA DE POLIETILENO, H= 1,20M</t>
        </is>
      </c>
      <c r="C8889" s="330" t="inlineStr">
        <is>
          <t>M</t>
        </is>
      </c>
      <c r="D8889" s="330" t="n">
        <v>11.3</v>
      </c>
      <c r="E8889" s="330" t="n">
        <v>11.54</v>
      </c>
      <c r="F8889" s="330" t="inlineStr"/>
    </row>
    <row r="8890" ht="30" customHeight="1" s="496">
      <c r="A8890" s="330" t="inlineStr">
        <is>
          <t>107190.5.9.SEMINF</t>
        </is>
      </c>
      <c r="B8890" s="331" t="inlineStr">
        <is>
          <t>PLACA DE INAUGURAÇÃO EM ALUMÍNIO, DIM. 40X60CM - FORNECIMENTO E INSTALAÇÃO</t>
        </is>
      </c>
      <c r="C8890" s="330" t="inlineStr">
        <is>
          <t>UN</t>
        </is>
      </c>
      <c r="D8890" s="330" t="n">
        <v>1349.24</v>
      </c>
      <c r="E8890" s="330" t="n">
        <v>1351.69</v>
      </c>
      <c r="F8890" s="330" t="inlineStr">
        <is>
          <t>AS</t>
        </is>
      </c>
    </row>
    <row r="8891" ht="15" customHeight="1" s="496">
      <c r="A8891" s="330" t="inlineStr">
        <is>
          <t>107208.16.9.SEMINF</t>
        </is>
      </c>
      <c r="B8891" s="331" t="inlineStr">
        <is>
          <t>EXTINTOR DE INCÊNDIO DE 6KG, CLASSE ABC, PQS</t>
        </is>
      </c>
      <c r="C8891" s="330" t="inlineStr">
        <is>
          <t>UN</t>
        </is>
      </c>
      <c r="D8891" s="330" t="n">
        <v>202.58</v>
      </c>
      <c r="E8891" s="330" t="n">
        <v>202.7</v>
      </c>
      <c r="F8891" s="330" t="inlineStr"/>
    </row>
    <row r="8892" ht="15" customHeight="1" s="496">
      <c r="A8892" s="330" t="inlineStr">
        <is>
          <t>107210.16.9.SEMINF</t>
        </is>
      </c>
      <c r="B8892" s="331" t="inlineStr">
        <is>
          <t>QUADRO DE COMANDO 60 X 50 X 20 CM</t>
        </is>
      </c>
      <c r="C8892" s="330" t="inlineStr">
        <is>
          <t>UN</t>
        </is>
      </c>
      <c r="D8892" s="330" t="n">
        <v>611.97</v>
      </c>
      <c r="E8892" s="330" t="n">
        <v>617.05</v>
      </c>
      <c r="F8892" s="330" t="inlineStr"/>
    </row>
    <row r="8893" ht="30" customHeight="1" s="496">
      <c r="A8893" s="330" t="inlineStr">
        <is>
          <t>107209.16.9.SEMINF</t>
        </is>
      </c>
      <c r="B8893" s="331" t="inlineStr">
        <is>
          <t>FORNECIMENTO E INSTALAÇÃO DE ISOLADOR DE ANCORAGEM POLIMÉRICO 15 KV</t>
        </is>
      </c>
      <c r="C8893" s="330" t="inlineStr">
        <is>
          <t>UN</t>
        </is>
      </c>
      <c r="D8893" s="330" t="n">
        <v>67.79000000000001</v>
      </c>
      <c r="E8893" s="330" t="n">
        <v>68.56999999999999</v>
      </c>
      <c r="F8893" s="330" t="inlineStr"/>
    </row>
    <row r="8894" ht="30" customHeight="1" s="496">
      <c r="A8894" s="330" t="inlineStr">
        <is>
          <t>107212.16.9.SEMINF</t>
        </is>
      </c>
      <c r="B8894" s="331" t="inlineStr">
        <is>
          <t>CHAVE FUSIVEL UNIPOLAR, 15KV- 100A, EQUIPADA COM COMANDO PARA HASTE DE MANOBRA. FORNECIMENTO E INSTALAÇÃO</t>
        </is>
      </c>
      <c r="C8894" s="330" t="inlineStr">
        <is>
          <t>UN</t>
        </is>
      </c>
      <c r="D8894" s="330" t="n">
        <v>726.01</v>
      </c>
      <c r="E8894" s="330" t="n">
        <v>739.1</v>
      </c>
      <c r="F8894" s="330" t="inlineStr"/>
    </row>
    <row r="8895" ht="30" customHeight="1" s="496">
      <c r="A8895" s="330" t="inlineStr">
        <is>
          <t>107213.16.9.SEMINF</t>
        </is>
      </c>
      <c r="B8895" s="331" t="inlineStr">
        <is>
          <t>MURETA DE ALVENARIA COM REVESTIMENTO MEDINDO 2,00X2,15M CONFORME PADRÃO DA CONCESSIONÁRIA DE ENERGIA</t>
        </is>
      </c>
      <c r="C8895" s="330" t="inlineStr">
        <is>
          <t>UN</t>
        </is>
      </c>
      <c r="D8895" s="330" t="n">
        <v>1715.92</v>
      </c>
      <c r="E8895" s="330" t="n">
        <v>1755.4</v>
      </c>
      <c r="F8895" s="330" t="inlineStr"/>
    </row>
    <row r="8896" ht="30" customHeight="1" s="496">
      <c r="A8896" s="330" t="inlineStr">
        <is>
          <t>107202.16.9.SEMINF</t>
        </is>
      </c>
      <c r="B8896" s="331" t="inlineStr">
        <is>
          <t>FORNECIMENTO E INSTALAÇÃO DE GRAMPO DE ANCORAGEM PARA CABO E REDE PROTEGIDA</t>
        </is>
      </c>
      <c r="C8896" s="330" t="inlineStr">
        <is>
          <t>UN</t>
        </is>
      </c>
      <c r="D8896" s="330" t="n">
        <v>67.02</v>
      </c>
      <c r="E8896" s="330" t="n">
        <v>68.56999999999999</v>
      </c>
      <c r="F8896" s="330" t="inlineStr"/>
    </row>
    <row r="8897" ht="15" customHeight="1" s="496">
      <c r="A8897" s="330" t="inlineStr">
        <is>
          <t>107203.16.9.SEMINF</t>
        </is>
      </c>
      <c r="B8897" s="331" t="inlineStr">
        <is>
          <t>INSTALAÇÃO DE PARA RAIO 10KVA (POLIMERICO) - EXCLUSIVE CABOS</t>
        </is>
      </c>
      <c r="C8897" s="330" t="inlineStr">
        <is>
          <t>UN</t>
        </is>
      </c>
      <c r="D8897" s="330" t="n">
        <v>248.65</v>
      </c>
      <c r="E8897" s="330" t="n">
        <v>249.12</v>
      </c>
      <c r="F8897" s="330" t="inlineStr"/>
    </row>
    <row r="8898" ht="15" customHeight="1" s="496">
      <c r="A8898" s="330" t="inlineStr">
        <is>
          <t>107204.16.9.SEMINF</t>
        </is>
      </c>
      <c r="B8898" s="331" t="inlineStr">
        <is>
          <t>CABOS DE AÇO 9,5MM (38) - FORNECIMENTO E INSTALAÇÃO</t>
        </is>
      </c>
      <c r="C8898" s="330" t="inlineStr">
        <is>
          <t>M</t>
        </is>
      </c>
      <c r="D8898" s="330" t="n">
        <v>25.91</v>
      </c>
      <c r="E8898" s="330" t="n">
        <v>26.62</v>
      </c>
      <c r="F8898" s="330" t="inlineStr"/>
    </row>
    <row r="8899" ht="30" customHeight="1" s="496">
      <c r="A8899" s="330" t="inlineStr">
        <is>
          <t>107205.16.9.SEMINF</t>
        </is>
      </c>
      <c r="B8899" s="331" t="inlineStr">
        <is>
          <t>BRAÇO TIPO C, 15KV PARA REDE PROTEGIDA - FORNECIMENTO E INSTALAÇÃO</t>
        </is>
      </c>
      <c r="C8899" s="330" t="inlineStr">
        <is>
          <t>UN</t>
        </is>
      </c>
      <c r="D8899" s="330" t="n">
        <v>182.98</v>
      </c>
      <c r="E8899" s="330" t="n">
        <v>184.15</v>
      </c>
      <c r="F8899" s="330" t="inlineStr"/>
    </row>
    <row r="8900" ht="15" customHeight="1" s="496">
      <c r="A8900" s="330" t="inlineStr">
        <is>
          <t>107206.16.9.SEMINF</t>
        </is>
      </c>
      <c r="B8900" s="331" t="inlineStr">
        <is>
          <t>MANILHA SAPATILHA</t>
        </is>
      </c>
      <c r="C8900" s="330" t="inlineStr">
        <is>
          <t>UN</t>
        </is>
      </c>
      <c r="D8900" s="330" t="n">
        <v>32.09</v>
      </c>
      <c r="E8900" s="330" t="n">
        <v>32.35</v>
      </c>
      <c r="F8900" s="330" t="inlineStr"/>
    </row>
    <row r="8901" ht="15" customHeight="1" s="496">
      <c r="A8901" s="330" t="inlineStr">
        <is>
          <t>107153.3.9.SEMINF</t>
        </is>
      </c>
      <c r="B8901" s="331" t="inlineStr">
        <is>
          <t>BANCO DE CONCRETO SEM ENCOSTO, DIMENSÃO  2,00 X 0,60 M</t>
        </is>
      </c>
      <c r="C8901" s="330" t="inlineStr">
        <is>
          <t>UN</t>
        </is>
      </c>
      <c r="D8901" s="330" t="n">
        <v>866.77</v>
      </c>
      <c r="E8901" s="330" t="n">
        <v>887.97</v>
      </c>
      <c r="F8901" s="330" t="inlineStr"/>
    </row>
    <row r="8902" ht="45" customHeight="1" s="496">
      <c r="A8902" s="330" t="inlineStr">
        <is>
          <t>107215.11.9.SEMINF</t>
        </is>
      </c>
      <c r="B8902" s="331" t="inlineStr">
        <is>
          <t>FORNECIMENTO E INSTALAÇÃO DE CONJUNTO P/ FUTSAL (PAR DE TRAVES OFICIAL - 3,00X2,00M -EM TUBO DE AÇO GALV. FOGO 3 C/ REQUADRO E REDES POLIETILENO FIO 4MM)</t>
        </is>
      </c>
      <c r="C8902" s="330" t="inlineStr">
        <is>
          <t>UN</t>
        </is>
      </c>
      <c r="D8902" s="330" t="n">
        <v>4281.05</v>
      </c>
      <c r="E8902" s="330" t="n">
        <v>4281.65</v>
      </c>
      <c r="F8902" s="330" t="inlineStr">
        <is>
          <t>AS</t>
        </is>
      </c>
    </row>
    <row r="8903" ht="15" customHeight="1" s="496">
      <c r="A8903" s="330" t="inlineStr">
        <is>
          <t>107216.1.9.SEMINF</t>
        </is>
      </c>
      <c r="B8903" s="331" t="inlineStr">
        <is>
          <t>REGULARIZAÇÃO E COMPACTAÇÃO MANUAL DE TERRENO COM SOQUETE</t>
        </is>
      </c>
      <c r="C8903" s="330" t="inlineStr">
        <is>
          <t>m²</t>
        </is>
      </c>
      <c r="D8903" s="330" t="n">
        <v>7.76</v>
      </c>
      <c r="E8903" s="330" t="n">
        <v>8.119999999999999</v>
      </c>
      <c r="F8903" s="330" t="inlineStr"/>
    </row>
    <row r="8904" ht="45" customHeight="1" s="496">
      <c r="A8904" s="330" t="inlineStr">
        <is>
          <t>107217.5.9.SEMINF</t>
        </is>
      </c>
      <c r="B8904" s="331" t="inlineStr">
        <is>
          <t>GRADIL ESTRUTURADO POR CANTONEIRAS DE ABAS IGUAIS ("L" 38 X 38CM, E = 3/16"), COM TELA DE ARAME GALVANIZADO, FIO 14BWG E MALHA QUADRADA 5 X 5CM, FIXADA COM ARGAMASSA TRAÇO 1:4</t>
        </is>
      </c>
      <c r="C8904" s="330" t="inlineStr">
        <is>
          <t>m²</t>
        </is>
      </c>
      <c r="D8904" s="330" t="n">
        <v>137.41</v>
      </c>
      <c r="E8904" s="330" t="n">
        <v>140.12</v>
      </c>
      <c r="F8904" s="330" t="inlineStr">
        <is>
          <t>AS</t>
        </is>
      </c>
    </row>
    <row r="8905" ht="30" customHeight="1" s="496">
      <c r="A8905" s="330" t="inlineStr">
        <is>
          <t>107218.15.9.SEMINF</t>
        </is>
      </c>
      <c r="B8905" s="331" t="inlineStr">
        <is>
          <t>JUNÇÃO SIMPLES, PVC BRANCO DN 100 X 50MM, JUNTA ELÁSTICA, FORNECIMENTO E INSTALAÇÃO</t>
        </is>
      </c>
      <c r="C8905" s="330" t="inlineStr">
        <is>
          <t>UN</t>
        </is>
      </c>
      <c r="D8905" s="330" t="n">
        <v>31.8</v>
      </c>
      <c r="E8905" s="330" t="n">
        <v>32.34</v>
      </c>
      <c r="F8905" s="330" t="inlineStr"/>
    </row>
    <row r="8906" ht="45" customHeight="1" s="496">
      <c r="A8906" s="330" t="inlineStr">
        <is>
          <t>107221.16.9.SEMINF</t>
        </is>
      </c>
      <c r="B8906" s="331" t="inlineStr">
        <is>
          <t>GRUPO GERADOR DE 500 KVA (POTENCIA STANDY 500 KVA),TENSÃO 220/127 VCA -FREQUENCIA 60HZ- COM QUADRO DE DISTRIBUIÇÃO - FORNECIMENTO E INSTALAÇÕES</t>
        </is>
      </c>
      <c r="C8906" s="330" t="inlineStr">
        <is>
          <t>UN</t>
        </is>
      </c>
      <c r="D8906" s="330" t="n">
        <v>397261</v>
      </c>
      <c r="E8906" s="330" t="n">
        <v>397610.2</v>
      </c>
      <c r="F8906" s="330" t="inlineStr"/>
    </row>
    <row r="8907" ht="30" customHeight="1" s="496">
      <c r="A8907" s="330" t="inlineStr">
        <is>
          <t>107225.14.9.SEMINF</t>
        </is>
      </c>
      <c r="B8907" s="331" t="inlineStr">
        <is>
          <t>EXECUÇÃO DE PAVIMENTO, CAMADA DE ROLAMENTO - EXCLUSIVE CARGA, TRANSPORTE  E VIBROACABADORA</t>
        </is>
      </c>
      <c r="C8907" s="330" t="inlineStr">
        <is>
          <t>m³</t>
        </is>
      </c>
      <c r="D8907" s="330" t="n">
        <v>2196.48</v>
      </c>
      <c r="E8907" s="330" t="n">
        <v>2199.12</v>
      </c>
      <c r="F8907" s="330" t="inlineStr"/>
    </row>
    <row r="8908" ht="30" customHeight="1" s="496">
      <c r="A8908" s="330" t="inlineStr">
        <is>
          <t>107228.11.9.SEMINF</t>
        </is>
      </c>
      <c r="B8908" s="331" t="inlineStr">
        <is>
          <t>PROJETO DE DRENAGEM PLUVIAL (MICROEMACRODRANAGEM) ATÉ 10.000,00 M2</t>
        </is>
      </c>
      <c r="C8908" s="330" t="inlineStr">
        <is>
          <t>m²</t>
        </is>
      </c>
      <c r="D8908" s="330" t="n">
        <v>0.7</v>
      </c>
      <c r="E8908" s="330" t="n">
        <v>0.7</v>
      </c>
      <c r="F8908" s="330" t="inlineStr"/>
    </row>
    <row r="8909" ht="15" customHeight="1" s="496">
      <c r="A8909" s="330" t="inlineStr">
        <is>
          <t>107238.15.9.SEMINF</t>
        </is>
      </c>
      <c r="B8909" s="331" t="inlineStr">
        <is>
          <t>PRESSURIZADOR MAX PRESS 30 MVE</t>
        </is>
      </c>
      <c r="C8909" s="330" t="inlineStr">
        <is>
          <t>UN</t>
        </is>
      </c>
      <c r="D8909" s="330" t="n">
        <v>9310.440000000001</v>
      </c>
      <c r="E8909" s="330" t="n">
        <v>9313.120000000001</v>
      </c>
      <c r="F8909" s="330" t="inlineStr"/>
    </row>
    <row r="8910" ht="15" customHeight="1" s="496">
      <c r="A8910" s="330" t="inlineStr">
        <is>
          <t>107240.15.9.SEMINF</t>
        </is>
      </c>
      <c r="B8910" s="331" t="inlineStr">
        <is>
          <t>RALO LINEAR EM PVC COM GRELHA LISA EM AÇO INOX, LARGURA 5X70 CM</t>
        </is>
      </c>
      <c r="C8910" s="330" t="inlineStr">
        <is>
          <t>UN</t>
        </is>
      </c>
      <c r="D8910" s="330" t="n">
        <v>208.2</v>
      </c>
      <c r="E8910" s="330" t="n">
        <v>209.61</v>
      </c>
      <c r="F8910" s="330" t="inlineStr"/>
    </row>
    <row r="8911" ht="15" customHeight="1" s="496">
      <c r="A8911" s="330" t="inlineStr">
        <is>
          <t>107239.7.9.SEMINF</t>
        </is>
      </c>
      <c r="B8911" s="331" t="inlineStr">
        <is>
          <t>FORNECIMENTO E INSTALAÇÃO DE ACM- CORES VARIADAS</t>
        </is>
      </c>
      <c r="C8911" s="330" t="inlineStr">
        <is>
          <t>m²</t>
        </is>
      </c>
      <c r="D8911" s="330" t="n">
        <v>271.65</v>
      </c>
      <c r="E8911" s="330" t="n">
        <v>271.65</v>
      </c>
      <c r="F8911" s="330" t="inlineStr"/>
    </row>
    <row r="8912" ht="30" customHeight="1" s="496">
      <c r="A8912" s="330" t="inlineStr">
        <is>
          <t>107245.16.9.SEMINF</t>
        </is>
      </c>
      <c r="B8912" s="331" t="inlineStr">
        <is>
          <t>CONDULETE DE ALUMINIO COM 2 TOMADAS DE 20 A - FORNECIMENTO E INSTALAÇÃO</t>
        </is>
      </c>
      <c r="C8912" s="330" t="inlineStr">
        <is>
          <t>UN</t>
        </is>
      </c>
      <c r="D8912" s="330" t="n">
        <v>52.68</v>
      </c>
      <c r="E8912" s="330" t="n">
        <v>53.93</v>
      </c>
      <c r="F8912" s="330" t="inlineStr"/>
    </row>
    <row r="8913" ht="45" customHeight="1" s="496">
      <c r="A8913" s="330" t="inlineStr">
        <is>
          <t>107244.16.9.SEMINF</t>
        </is>
      </c>
      <c r="B8913" s="331" t="inlineStr">
        <is>
          <t>FORNECIMENTO E INSTALAÇÃO DE SUBESTAÇÃO AEREA COMPLETA DE 112,5 KVA, INCLUSIVE QUADRO DE MEDIÇÃO, PROTEÇÃO GERAL, POWSTES, CRUZETAS, TRANSFORMADO, LIGAÇÃO E MURETA</t>
        </is>
      </c>
      <c r="C8913" s="330" t="inlineStr">
        <is>
          <t>UN</t>
        </is>
      </c>
      <c r="D8913" s="330" t="n">
        <v>45159.68</v>
      </c>
      <c r="E8913" s="330" t="n">
        <v>45159.68</v>
      </c>
      <c r="F8913" s="330" t="inlineStr"/>
    </row>
    <row r="8914" ht="30" customHeight="1" s="496">
      <c r="A8914" s="330" t="inlineStr">
        <is>
          <t>107251.16.9.SEMINF</t>
        </is>
      </c>
      <c r="B8914" s="331" t="inlineStr">
        <is>
          <t>DETECTOR ÓPTICO DE FUMAÇA CONVENCIONAL, FORNECIMENTO E INSTALAÇÃO</t>
        </is>
      </c>
      <c r="C8914" s="330" t="inlineStr">
        <is>
          <t>UND</t>
        </is>
      </c>
      <c r="D8914" s="330" t="n">
        <v>134.06</v>
      </c>
      <c r="E8914" s="330" t="n">
        <v>134.72</v>
      </c>
      <c r="F8914" s="330" t="inlineStr"/>
    </row>
    <row r="8915" ht="30" customHeight="1" s="496">
      <c r="A8915" s="330" t="inlineStr">
        <is>
          <t>107252.16.9.SEMINF</t>
        </is>
      </c>
      <c r="B8915" s="331" t="inlineStr">
        <is>
          <t>CAIXA DE PASSAGEM PVC VERMELHO 1/2 X3/4 ANTICHAMAS - FORNECIMENTO E INSTALAÇÃO</t>
        </is>
      </c>
      <c r="C8915" s="330" t="inlineStr">
        <is>
          <t>UND</t>
        </is>
      </c>
      <c r="D8915" s="330" t="n">
        <v>41.93</v>
      </c>
      <c r="E8915" s="330" t="n">
        <v>43.81</v>
      </c>
      <c r="F8915" s="330" t="inlineStr"/>
    </row>
    <row r="8916" ht="30" customHeight="1" s="496">
      <c r="A8916" s="330" t="inlineStr">
        <is>
          <t>107257.16.9.SEMINF</t>
        </is>
      </c>
      <c r="B8916" s="331" t="inlineStr">
        <is>
          <t>ACIONADOR MANUAL, TIPO QUEBRA VIDRO COM MARTELINHO, SISTEMA CONVENCIONAL, FORNECIMENTO E INSTALAÇÃO</t>
        </is>
      </c>
      <c r="C8916" s="330" t="inlineStr">
        <is>
          <t>UND</t>
        </is>
      </c>
      <c r="D8916" s="330" t="n">
        <v>183.4</v>
      </c>
      <c r="E8916" s="330" t="n">
        <v>183.93</v>
      </c>
      <c r="F8916" s="330" t="inlineStr"/>
    </row>
    <row r="8917" ht="30" customHeight="1" s="496">
      <c r="A8917" s="330" t="inlineStr">
        <is>
          <t>107151.16.9.SEMINF</t>
        </is>
      </c>
      <c r="B8917" s="331" t="inlineStr">
        <is>
          <t>ENTRADA DE ENERGIA ELÉTRICA MONOFÁSICA COM PONTALETE DE AÇO GALVANIZADO D=1 1/2</t>
        </is>
      </c>
      <c r="C8917" s="330" t="inlineStr">
        <is>
          <t>UN</t>
        </is>
      </c>
      <c r="D8917" s="330" t="n">
        <v>311.33</v>
      </c>
      <c r="E8917" s="330" t="n">
        <v>316.7</v>
      </c>
      <c r="F8917" s="330" t="inlineStr">
        <is>
          <t>AS</t>
        </is>
      </c>
    </row>
    <row r="8918" ht="30" customHeight="1" s="496">
      <c r="A8918" s="330" t="inlineStr">
        <is>
          <t>100087.1.9.SEMINF</t>
        </is>
      </c>
      <c r="B8918" s="331" t="inlineStr">
        <is>
          <t>LOCAÇÃO DE CONTEINER 2,30 X6,00 M, ALT. 2,50 M, COM 1 SANITÁRIO, PARA ESCRITORIO, COMPLETO, SEM DIVISÓRIAS</t>
        </is>
      </c>
      <c r="C8918" s="330" t="inlineStr">
        <is>
          <t>MES</t>
        </is>
      </c>
      <c r="D8918" s="330" t="n">
        <v>928.75</v>
      </c>
      <c r="E8918" s="330" t="n">
        <v>928.75</v>
      </c>
      <c r="F8918" s="330" t="inlineStr">
        <is>
          <t>AS</t>
        </is>
      </c>
    </row>
    <row r="8919" ht="15" customHeight="1" s="496">
      <c r="A8919" s="330" t="inlineStr">
        <is>
          <t>106968.16.9.SEMINF</t>
        </is>
      </c>
      <c r="B8919" s="331" t="inlineStr">
        <is>
          <t>DISSIPADOR DE ENERGIA - DED 08 A - PADRÃO DNIT</t>
        </is>
      </c>
      <c r="C8919" s="330" t="inlineStr">
        <is>
          <t>UN</t>
        </is>
      </c>
      <c r="D8919" s="330" t="n">
        <v>4795.2</v>
      </c>
      <c r="E8919" s="330" t="n">
        <v>4871.73</v>
      </c>
      <c r="F8919" s="330" t="inlineStr"/>
    </row>
    <row r="8920" ht="15" customHeight="1" s="496">
      <c r="A8920" s="330" t="inlineStr">
        <is>
          <t>107385.15.9.SEMINF</t>
        </is>
      </c>
      <c r="B8920" s="331" t="inlineStr">
        <is>
          <t>ASPERSOR PARA IRRIGAÇÃO DIAMETRO DE 25MM</t>
        </is>
      </c>
      <c r="C8920" s="330" t="inlineStr">
        <is>
          <t>UN</t>
        </is>
      </c>
      <c r="D8920" s="330" t="n">
        <v>108.44</v>
      </c>
      <c r="E8920" s="330" t="n">
        <v>108.87</v>
      </c>
      <c r="F8920" s="330" t="inlineStr"/>
    </row>
    <row r="8921" ht="30" customHeight="1" s="496">
      <c r="A8921" s="330" t="inlineStr">
        <is>
          <t>107396.16.9.SEMINF</t>
        </is>
      </c>
      <c r="B8921" s="331" t="inlineStr">
        <is>
          <t>MANGUEIRA PRETA DE POLIETILENO PARA IRRIGAÇÃO DIAMETRO DE 25 MM</t>
        </is>
      </c>
      <c r="C8921" s="330" t="inlineStr">
        <is>
          <t>M</t>
        </is>
      </c>
      <c r="D8921" s="330" t="n">
        <v>10.33</v>
      </c>
      <c r="E8921" s="330" t="n">
        <v>10.76</v>
      </c>
      <c r="F8921" s="330" t="inlineStr"/>
    </row>
    <row r="8922" ht="30" customHeight="1" s="496">
      <c r="A8922" s="330" t="inlineStr">
        <is>
          <t>107539.5.9.SEMINF</t>
        </is>
      </c>
      <c r="B8922" s="331" t="inlineStr">
        <is>
          <t>MOBILIZAÇÃO E DESMOBILIZAÇÃO DE EQUIPAMENTO DE ESTACA HÉLICE POR OBRA</t>
        </is>
      </c>
      <c r="C8922" s="330" t="inlineStr">
        <is>
          <t>UND</t>
        </is>
      </c>
      <c r="D8922" s="330" t="n">
        <v>15129.68</v>
      </c>
      <c r="E8922" s="330" t="n">
        <v>15129.68</v>
      </c>
      <c r="F8922" s="330" t="inlineStr"/>
    </row>
    <row r="8923" ht="30" customHeight="1" s="496">
      <c r="A8923" s="330" t="inlineStr">
        <is>
          <t>107530.5.9.SEMINF</t>
        </is>
      </c>
      <c r="B8923" s="331" t="inlineStr">
        <is>
          <t>DIVISÓRIA ACUSTICA EM ALUMINIO NATURAL E VIDRO TEMPERADO INCOLOR 6MM DUPLO</t>
        </is>
      </c>
      <c r="C8923" s="330" t="inlineStr">
        <is>
          <t>m²</t>
        </is>
      </c>
      <c r="D8923" s="330" t="n">
        <v>2905.68</v>
      </c>
      <c r="E8923" s="330" t="n">
        <v>2905.68</v>
      </c>
      <c r="F8923" s="330" t="inlineStr"/>
    </row>
    <row r="8924" ht="30" customHeight="1" s="496">
      <c r="A8924" s="330" t="inlineStr">
        <is>
          <t>107529.1.9.SEMINF</t>
        </is>
      </c>
      <c r="B8924" s="331" t="inlineStr">
        <is>
          <t>BRISE FIXO EM RIPADE ACM KYNNAR 4MM NA COR AMADEIRADO FOSCO ESCURO</t>
        </is>
      </c>
      <c r="C8924" s="330" t="inlineStr">
        <is>
          <t>m²</t>
        </is>
      </c>
      <c r="D8924" s="330" t="n">
        <v>960.8099999999999</v>
      </c>
      <c r="E8924" s="330" t="n">
        <v>960.8099999999999</v>
      </c>
      <c r="F8924" s="330" t="inlineStr"/>
    </row>
    <row r="8925" ht="15" customHeight="1" s="496">
      <c r="A8925" s="330" t="inlineStr">
        <is>
          <t>107535.1.9.SEMINF</t>
        </is>
      </c>
      <c r="B8925" s="331" t="inlineStr">
        <is>
          <t>ESTRUTURA DE JARDIM VERTICAL PARA FACHADA DA SEDE DA SEMMAS</t>
        </is>
      </c>
      <c r="C8925" s="330" t="inlineStr">
        <is>
          <t>UN</t>
        </is>
      </c>
      <c r="D8925" s="330" t="n">
        <v>161908.81</v>
      </c>
      <c r="E8925" s="330" t="n">
        <v>161908.81</v>
      </c>
      <c r="F8925" s="330" t="inlineStr"/>
    </row>
    <row r="8926" ht="15" customHeight="1" s="496">
      <c r="A8926" s="330" t="inlineStr">
        <is>
          <t>107536.1.9.SEMINF</t>
        </is>
      </c>
      <c r="B8926" s="331" t="inlineStr">
        <is>
          <t>ESTRUTURA TRIDIMENSIONAL PARA FACHADA DO PREDIO DA SEMMAS</t>
        </is>
      </c>
      <c r="C8926" s="330" t="inlineStr">
        <is>
          <t>UN</t>
        </is>
      </c>
      <c r="D8926" s="330" t="n">
        <v>584400</v>
      </c>
      <c r="E8926" s="330" t="n">
        <v>584400</v>
      </c>
      <c r="F8926" s="330" t="inlineStr"/>
    </row>
    <row r="8927" ht="30" customHeight="1" s="496">
      <c r="A8927" s="330" t="inlineStr">
        <is>
          <t>107359.5.9.SEMINF</t>
        </is>
      </c>
      <c r="B8927" s="331" t="inlineStr">
        <is>
          <t>CAP (TAMPÃO) DE PVC 150 MM PARA REDE COLETORA DE ESGOTO- FORNECIMENTO E INSTALAÇÃO</t>
        </is>
      </c>
      <c r="C8927" s="330" t="inlineStr">
        <is>
          <t>UND</t>
        </is>
      </c>
      <c r="D8927" s="330" t="n">
        <v>62.57</v>
      </c>
      <c r="E8927" s="330" t="n">
        <v>63.26</v>
      </c>
      <c r="F8927" s="330" t="inlineStr"/>
    </row>
    <row r="8928" ht="30" customHeight="1" s="496">
      <c r="A8928" s="330" t="inlineStr">
        <is>
          <t>107584.5.9.SEMINF</t>
        </is>
      </c>
      <c r="B8928" s="331" t="inlineStr">
        <is>
          <t>GUARDA CORPO PANORÂMICO COM PERFIS DE ALUMINIO E VIDRO TEMPERADO 8 MM</t>
        </is>
      </c>
      <c r="C8928" s="330" t="inlineStr">
        <is>
          <t>m²</t>
        </is>
      </c>
      <c r="D8928" s="330" t="n">
        <v>2100.65</v>
      </c>
      <c r="E8928" s="330" t="n">
        <v>2100.65</v>
      </c>
      <c r="F8928" s="330" t="inlineStr"/>
    </row>
    <row r="8929" ht="30" customHeight="1" s="496">
      <c r="A8929" s="330" t="inlineStr">
        <is>
          <t>107537.1.9.SEMINF</t>
        </is>
      </c>
      <c r="B8929" s="331" t="inlineStr">
        <is>
          <t>ELEVADOR COM CAPACIDADE PARA 13 PASSAGEIROS 975KG, 4 PARADAS - PEDRIO SEMMAS</t>
        </is>
      </c>
      <c r="C8929" s="330" t="inlineStr">
        <is>
          <t>UN</t>
        </is>
      </c>
      <c r="D8929" s="330" t="n">
        <v>287427.63</v>
      </c>
      <c r="E8929" s="330" t="n">
        <v>287427.63</v>
      </c>
      <c r="F8929" s="330" t="inlineStr"/>
    </row>
    <row r="8930" ht="30" customHeight="1" s="496">
      <c r="A8930" s="330" t="inlineStr">
        <is>
          <t>107401.16.9.SEMINF</t>
        </is>
      </c>
      <c r="B8930" s="331" t="inlineStr">
        <is>
          <t>VÁLVULA DE ALÍVIO DE PRESSÃO DIAMETRO DE 1/2'' - FORNCIMENTO E INSTALAÇÃO</t>
        </is>
      </c>
      <c r="C8930" s="330" t="inlineStr">
        <is>
          <t>UND</t>
        </is>
      </c>
      <c r="D8930" s="330" t="n">
        <v>217.32</v>
      </c>
      <c r="E8930" s="330" t="n">
        <v>218.24</v>
      </c>
      <c r="F8930" s="330" t="inlineStr"/>
    </row>
    <row r="8931" ht="30" customHeight="1" s="496">
      <c r="A8931" s="330" t="inlineStr">
        <is>
          <t>107257.16.9.SEMINF</t>
        </is>
      </c>
      <c r="B8931" s="331" t="inlineStr">
        <is>
          <t>ACIONADOR MANUAL, TIPO QUEBRA VIDRO COM MARTELINHO, SISTEMA CONVENCIONAL, FORNECIMENTO E INSTALAÇÃO</t>
        </is>
      </c>
      <c r="C8931" s="330" t="inlineStr">
        <is>
          <t>UND</t>
        </is>
      </c>
      <c r="D8931" s="330" t="n">
        <v>183.4</v>
      </c>
      <c r="E8931" s="330" t="n">
        <v>183.93</v>
      </c>
      <c r="F8931" s="330" t="inlineStr"/>
    </row>
    <row r="8932" ht="15" customHeight="1" s="496">
      <c r="A8932" s="330" t="inlineStr">
        <is>
          <t>107384.15.9.SEMINF</t>
        </is>
      </c>
      <c r="B8932" s="331" t="inlineStr">
        <is>
          <t>ACIONADOR BOTOEIRA MANUAL PARA BOMBA DE INCÊNDIO</t>
        </is>
      </c>
      <c r="C8932" s="330" t="inlineStr">
        <is>
          <t>UN</t>
        </is>
      </c>
      <c r="D8932" s="330" t="n">
        <v>100.74</v>
      </c>
      <c r="E8932" s="330" t="n">
        <v>102.68</v>
      </c>
      <c r="F8932" s="330" t="inlineStr"/>
    </row>
    <row r="8933" ht="30" customHeight="1" s="496">
      <c r="A8933" s="330" t="inlineStr">
        <is>
          <t>107287.16.9.SEMINF</t>
        </is>
      </c>
      <c r="B8933" s="331" t="inlineStr">
        <is>
          <t>LUMINÁRIA SOLAR LED COM POSTE DE H=3M - FORNECIMENTO E INSTALAÇÃO</t>
        </is>
      </c>
      <c r="C8933" s="330" t="inlineStr">
        <is>
          <t>UND</t>
        </is>
      </c>
      <c r="D8933" s="330" t="n">
        <v>884.01</v>
      </c>
      <c r="E8933" s="330" t="n">
        <v>887.89</v>
      </c>
      <c r="F8933" s="330" t="inlineStr"/>
    </row>
    <row r="8934" ht="30" customHeight="1" s="496">
      <c r="A8934" s="330" t="inlineStr">
        <is>
          <t>107258.16.9.SEMINF</t>
        </is>
      </c>
      <c r="B8934" s="331" t="inlineStr">
        <is>
          <t>SIRENE AUDIOVISUAL, SISTEMA CONVENCIONAL, FORNECIMENTO E INSTALAÇÃO</t>
        </is>
      </c>
      <c r="C8934" s="330" t="inlineStr">
        <is>
          <t>UND</t>
        </is>
      </c>
      <c r="D8934" s="330" t="n">
        <v>157.8</v>
      </c>
      <c r="E8934" s="330" t="n">
        <v>158.8</v>
      </c>
      <c r="F8934" s="330" t="inlineStr"/>
    </row>
    <row r="8935" ht="30" customHeight="1" s="496">
      <c r="A8935" s="330" t="inlineStr">
        <is>
          <t>107256.16.9.SEMINF</t>
        </is>
      </c>
      <c r="B8935" s="331" t="inlineStr">
        <is>
          <t>CENTRAL DE ALARME DE INCÊNDIO ENDEREÇÁVEL PARA ATÉ 80 PONTOS, FORNECIMENTO E INSTALAÇÃO</t>
        </is>
      </c>
      <c r="C8935" s="330" t="inlineStr">
        <is>
          <t>UND</t>
        </is>
      </c>
      <c r="D8935" s="330" t="n">
        <v>1475.82</v>
      </c>
      <c r="E8935" s="330" t="n">
        <v>1477.19</v>
      </c>
      <c r="F8935" s="330" t="inlineStr"/>
    </row>
    <row r="8936" ht="15" customHeight="1" s="496">
      <c r="A8936" s="330" t="inlineStr">
        <is>
          <t>107402.16.9.SEMINF</t>
        </is>
      </c>
      <c r="B8936" s="331" t="inlineStr">
        <is>
          <t>EMBUTIDO NO FRAME II LED 88W BIVOLT - FORNECIMENTO E INSTALAÇÃO</t>
        </is>
      </c>
      <c r="C8936" s="330" t="inlineStr">
        <is>
          <t>UND</t>
        </is>
      </c>
      <c r="D8936" s="330" t="n">
        <v>930.37</v>
      </c>
      <c r="E8936" s="330" t="n">
        <v>932.3099999999999</v>
      </c>
      <c r="F8936" s="330" t="inlineStr"/>
    </row>
    <row r="8937" ht="30" customHeight="1" s="496">
      <c r="A8937" s="330" t="inlineStr">
        <is>
          <t>107397.16.9.SEMINF</t>
        </is>
      </c>
      <c r="B8937" s="331" t="inlineStr">
        <is>
          <t>LUMINÁRIA DE EMBUTIR COM DUAS LÂMPADAS TUBULAR T8 HOLED 40W-FORNCEIMENTO E INSTALAÇÃO</t>
        </is>
      </c>
      <c r="C8937" s="330" t="inlineStr">
        <is>
          <t>UN</t>
        </is>
      </c>
      <c r="D8937" s="330" t="n">
        <v>138.99</v>
      </c>
      <c r="E8937" s="330" t="n">
        <v>142.87</v>
      </c>
      <c r="F8937" s="330" t="inlineStr"/>
    </row>
    <row r="8938" ht="30" customHeight="1" s="496">
      <c r="A8938" s="330" t="inlineStr">
        <is>
          <t>107307.16.9.SEMINF</t>
        </is>
      </c>
      <c r="B8938" s="331" t="inlineStr">
        <is>
          <t>PAINEL DE LED QUADRADO DE EMBUTIR 12W A 18 W - 127V  - FORNECIMENTO E INSTALAÇÃO</t>
        </is>
      </c>
      <c r="C8938" s="330" t="inlineStr">
        <is>
          <t>UND</t>
        </is>
      </c>
      <c r="D8938" s="330" t="n">
        <v>115.56</v>
      </c>
      <c r="E8938" s="330" t="n">
        <v>119.44</v>
      </c>
      <c r="F8938" s="330" t="inlineStr"/>
    </row>
    <row r="8939" ht="15" customHeight="1" s="496">
      <c r="A8939" s="330" t="inlineStr">
        <is>
          <t>107284.16.9.SEMINF</t>
        </is>
      </c>
      <c r="B8939" s="331" t="inlineStr">
        <is>
          <t>REFLETOR DE LED 10 W - FORNECIMENTO E INSTALAÇÃO</t>
        </is>
      </c>
      <c r="C8939" s="330" t="inlineStr">
        <is>
          <t>UND</t>
        </is>
      </c>
      <c r="D8939" s="330" t="n">
        <v>78.18000000000001</v>
      </c>
      <c r="E8939" s="330" t="n">
        <v>79.86</v>
      </c>
      <c r="F8939" s="330" t="inlineStr"/>
    </row>
    <row r="8940" ht="30" customHeight="1" s="496">
      <c r="A8940" s="330" t="inlineStr">
        <is>
          <t>107373.16.9.SEMINF</t>
        </is>
      </c>
      <c r="B8940" s="331" t="inlineStr">
        <is>
          <t>TERMINAL A COMPRESSÃO PARA CABO DE 4 MM2 - FORNECIMENTO E INSTALAÇÃO</t>
        </is>
      </c>
      <c r="C8940" s="330" t="inlineStr">
        <is>
          <t>UN</t>
        </is>
      </c>
      <c r="D8940" s="330" t="n">
        <v>2.79</v>
      </c>
      <c r="E8940" s="330" t="n">
        <v>2.89</v>
      </c>
      <c r="F8940" s="330" t="inlineStr"/>
    </row>
    <row r="8941" ht="30" customHeight="1" s="496">
      <c r="A8941" s="330" t="inlineStr">
        <is>
          <t>107372.16.9.SEMINF</t>
        </is>
      </c>
      <c r="B8941" s="331" t="inlineStr">
        <is>
          <t>TERMINAL A COMPRESSÃO PARA CABO DE 2,5 MM2 - FORNECIMENTO E INSTALAÇÃO</t>
        </is>
      </c>
      <c r="C8941" s="330" t="inlineStr">
        <is>
          <t>UN</t>
        </is>
      </c>
      <c r="D8941" s="330" t="n">
        <v>2.8</v>
      </c>
      <c r="E8941" s="330" t="n">
        <v>2.9</v>
      </c>
      <c r="F8941" s="330" t="inlineStr"/>
    </row>
    <row r="8942" ht="15" customHeight="1" s="496">
      <c r="A8942" s="330" t="inlineStr">
        <is>
          <t>107352.5.9.SEMINF</t>
        </is>
      </c>
      <c r="B8942" s="331" t="inlineStr">
        <is>
          <t>MINICAPTOR EM BARRA CHATA DE ALUMINIO 7/8'' X 1/18'' X600 MM</t>
        </is>
      </c>
      <c r="C8942" s="330" t="inlineStr">
        <is>
          <t>UN</t>
        </is>
      </c>
      <c r="D8942" s="330" t="n">
        <v>30.19</v>
      </c>
      <c r="E8942" s="330" t="n">
        <v>31.16</v>
      </c>
      <c r="F8942" s="330" t="inlineStr"/>
    </row>
    <row r="8943" ht="15" customHeight="1" s="496">
      <c r="A8943" s="330" t="inlineStr">
        <is>
          <t>107349.5.9.SEMINF</t>
        </is>
      </c>
      <c r="B8943" s="331" t="inlineStr">
        <is>
          <t>PARAFUSO SEXTAVADO EM AÇO INOX M6X60MM</t>
        </is>
      </c>
      <c r="C8943" s="330" t="inlineStr">
        <is>
          <t>UND</t>
        </is>
      </c>
      <c r="D8943" s="330" t="n">
        <v>5.29</v>
      </c>
      <c r="E8943" s="330" t="n">
        <v>5.48</v>
      </c>
      <c r="F8943" s="330" t="inlineStr"/>
    </row>
    <row r="8944" ht="30" customHeight="1" s="496">
      <c r="A8944" s="330" t="inlineStr">
        <is>
          <t>107363.5.9.SEMINF</t>
        </is>
      </c>
      <c r="B8944" s="331" t="inlineStr">
        <is>
          <t>PARAFUSO CABEÇA CHATA EM ALUMINIO 1/4 X 7/8- FORNECIMENTO E INSTALAÇÃO</t>
        </is>
      </c>
      <c r="C8944" s="330" t="inlineStr">
        <is>
          <t>UND</t>
        </is>
      </c>
      <c r="D8944" s="330" t="n">
        <v>0.8100000000000001</v>
      </c>
      <c r="E8944" s="330" t="n">
        <v>0.84</v>
      </c>
      <c r="F8944" s="330" t="inlineStr"/>
    </row>
    <row r="8945" ht="15" customHeight="1" s="496">
      <c r="A8945" s="330" t="inlineStr">
        <is>
          <t>107355.5.9.SEMINF</t>
        </is>
      </c>
      <c r="B8945" s="331" t="inlineStr">
        <is>
          <t>BARRA REDONDA DE AÇO 3,8'' (70MM2) RE-BAR</t>
        </is>
      </c>
      <c r="C8945" s="330" t="inlineStr">
        <is>
          <t>M</t>
        </is>
      </c>
      <c r="D8945" s="330" t="n">
        <v>11.96</v>
      </c>
      <c r="E8945" s="330" t="n">
        <v>12.35</v>
      </c>
      <c r="F8945" s="330" t="inlineStr"/>
    </row>
    <row r="8946" ht="15" customHeight="1" s="496">
      <c r="A8946" s="330" t="inlineStr">
        <is>
          <t>107354.5.9.SEMINF</t>
        </is>
      </c>
      <c r="B8946" s="331" t="inlineStr">
        <is>
          <t>BARRA REDONDA DE AÇO 10MM (80MM2)</t>
        </is>
      </c>
      <c r="C8946" s="330" t="inlineStr">
        <is>
          <t>M</t>
        </is>
      </c>
      <c r="D8946" s="330" t="n">
        <v>74.01000000000001</v>
      </c>
      <c r="E8946" s="330" t="n">
        <v>74.40000000000001</v>
      </c>
      <c r="F8946" s="330" t="inlineStr"/>
    </row>
    <row r="8947" ht="30" customHeight="1" s="496">
      <c r="A8947" s="330" t="inlineStr">
        <is>
          <t>107361.5.9.SEMINF</t>
        </is>
      </c>
      <c r="B8947" s="331" t="inlineStr">
        <is>
          <t>FORNECIMENTO E ASSENTAMENTO DE BARRA CHATA DE ALUMINIO DE 7/8X1/8 (70MM2)</t>
        </is>
      </c>
      <c r="C8947" s="330" t="inlineStr">
        <is>
          <t>M</t>
        </is>
      </c>
      <c r="D8947" s="330" t="n">
        <v>74.67</v>
      </c>
      <c r="E8947" s="330" t="n">
        <v>75.13</v>
      </c>
      <c r="F8947" s="330" t="inlineStr"/>
    </row>
    <row r="8948" ht="15" customHeight="1" s="496">
      <c r="A8948" s="330" t="inlineStr">
        <is>
          <t>107311.16.9.SEMINF</t>
        </is>
      </c>
      <c r="B8948" s="331" t="inlineStr">
        <is>
          <t>CAMERA SECURITY HIKVISION - FORNECIMENTO E INSTALAÇÃO</t>
        </is>
      </c>
      <c r="C8948" s="330" t="inlineStr">
        <is>
          <t>UND</t>
        </is>
      </c>
      <c r="D8948" s="330" t="n">
        <v>689.1900000000001</v>
      </c>
      <c r="E8948" s="330" t="n">
        <v>692.53</v>
      </c>
      <c r="F8948" s="330" t="inlineStr"/>
    </row>
    <row r="8949" ht="15" customHeight="1" s="496">
      <c r="A8949" s="330" t="inlineStr">
        <is>
          <t>107404.16.9.SEMINF</t>
        </is>
      </c>
      <c r="B8949" s="331" t="inlineStr">
        <is>
          <t>SWITCH COM 48 PORTAS 10/100MPS - FORNECIMENTO E INSTALAÇÃO</t>
        </is>
      </c>
      <c r="C8949" s="330" t="inlineStr">
        <is>
          <t>UND</t>
        </is>
      </c>
      <c r="D8949" s="330" t="n">
        <v>2030.37</v>
      </c>
      <c r="E8949" s="330" t="n">
        <v>2042.01</v>
      </c>
      <c r="F8949" s="330" t="inlineStr"/>
    </row>
    <row r="8950" ht="15" customHeight="1" s="496">
      <c r="A8950" s="330" t="inlineStr">
        <is>
          <t>107466.16.9.SEMINF</t>
        </is>
      </c>
      <c r="B8950" s="331" t="inlineStr">
        <is>
          <t>LUMINÁRIA ANTI EXPLOÇÃO</t>
        </is>
      </c>
      <c r="C8950" s="330" t="inlineStr">
        <is>
          <t>UND</t>
        </is>
      </c>
      <c r="D8950" s="330" t="n">
        <v>1213.02</v>
      </c>
      <c r="E8950" s="330" t="n">
        <v>1216.9</v>
      </c>
      <c r="F8950" s="330" t="inlineStr"/>
    </row>
    <row r="8951" ht="15" customHeight="1" s="496">
      <c r="A8951" s="330" t="inlineStr">
        <is>
          <t>107362.5.9.SEMINF</t>
        </is>
      </c>
      <c r="B8951" s="331" t="inlineStr">
        <is>
          <t>DERIVAÇÃO T PARA VERGALHÃO DE COBRE 3/8''</t>
        </is>
      </c>
      <c r="C8951" s="330" t="inlineStr">
        <is>
          <t>UND</t>
        </is>
      </c>
      <c r="D8951" s="330" t="n">
        <v>59.8</v>
      </c>
      <c r="E8951" s="330" t="n">
        <v>61.35</v>
      </c>
      <c r="F8951" s="330" t="inlineStr"/>
    </row>
    <row r="8952" ht="15" customHeight="1" s="496">
      <c r="A8952" s="330" t="inlineStr">
        <is>
          <t>107381.15.9.SEMINF</t>
        </is>
      </c>
      <c r="B8952" s="331" t="inlineStr">
        <is>
          <t>PARAFUSO DE MÁQUINA 5/8'' X 250MM - FORNECIMENTO E INSTALAÇÃO</t>
        </is>
      </c>
      <c r="C8952" s="330" t="inlineStr">
        <is>
          <t>UN</t>
        </is>
      </c>
      <c r="D8952" s="330" t="n">
        <v>24.25</v>
      </c>
      <c r="E8952" s="330" t="n">
        <v>24.64</v>
      </c>
      <c r="F8952" s="330" t="inlineStr"/>
    </row>
    <row r="8953" ht="15" customHeight="1" s="496">
      <c r="A8953" s="330" t="inlineStr">
        <is>
          <t>107292.16.9.SEMINF</t>
        </is>
      </c>
      <c r="B8953" s="331" t="inlineStr">
        <is>
          <t>POSTE DE CONCRETO DUPLO T11.1000 - FORNECIMENTO E ASSENTAMENTO</t>
        </is>
      </c>
      <c r="C8953" s="330" t="inlineStr">
        <is>
          <t>UN</t>
        </is>
      </c>
      <c r="D8953" s="330" t="n">
        <v>3400.99</v>
      </c>
      <c r="E8953" s="330" t="n">
        <v>3414.97</v>
      </c>
      <c r="F8953" s="330" t="inlineStr">
        <is>
          <t>AS</t>
        </is>
      </c>
    </row>
    <row r="8954" ht="15" customHeight="1" s="496">
      <c r="A8954" s="330" t="inlineStr">
        <is>
          <t>107383.15.9.SEMINF</t>
        </is>
      </c>
      <c r="B8954" s="331" t="inlineStr">
        <is>
          <t>ARANDELA EXTERNA DE 9W - FORNECIMENTO E INSTALAÇÃO</t>
        </is>
      </c>
      <c r="C8954" s="330" t="inlineStr">
        <is>
          <t>UN</t>
        </is>
      </c>
      <c r="D8954" s="330" t="n">
        <v>65.56999999999999</v>
      </c>
      <c r="E8954" s="330" t="n">
        <v>66.70999999999999</v>
      </c>
      <c r="F8954" s="330" t="inlineStr"/>
    </row>
    <row r="8955" ht="15" customHeight="1" s="496">
      <c r="A8955" s="330" t="inlineStr">
        <is>
          <t>107367.6.9.SEMINF</t>
        </is>
      </c>
      <c r="B8955" s="331" t="inlineStr">
        <is>
          <t>RODAPÉ EM POLIESTIRENO ALTURA 15 CM</t>
        </is>
      </c>
      <c r="C8955" s="330" t="inlineStr">
        <is>
          <t>M</t>
        </is>
      </c>
      <c r="D8955" s="330" t="n">
        <v>57.57</v>
      </c>
      <c r="E8955" s="330" t="n">
        <v>58.35</v>
      </c>
      <c r="F8955" s="330" t="inlineStr"/>
    </row>
    <row r="8956" ht="30" customHeight="1" s="496">
      <c r="A8956" s="330" t="inlineStr">
        <is>
          <t>107598.3.9.SEMINF</t>
        </is>
      </c>
      <c r="B8956" s="331" t="inlineStr">
        <is>
          <t>PROJEÇÃO DE CHAPISCO EM ARGAMASSA DE CIMENTO E AREIA NO TRAÇO 1:3, COM ADITIVO PLASTIFICANTE</t>
        </is>
      </c>
      <c r="C8956" s="330" t="inlineStr">
        <is>
          <t>m²</t>
        </is>
      </c>
      <c r="D8956" s="330" t="n">
        <v>40.62</v>
      </c>
      <c r="E8956" s="330" t="n">
        <v>42.2</v>
      </c>
      <c r="F8956" s="330" t="inlineStr">
        <is>
          <t>AS</t>
        </is>
      </c>
    </row>
    <row r="8957" ht="30" customHeight="1" s="496">
      <c r="A8957" s="330" t="inlineStr">
        <is>
          <t>107599.22.9.SEMINF</t>
        </is>
      </c>
      <c r="B8957" s="331" t="inlineStr">
        <is>
          <t>LOCAÇÃO DE BALSA COM REBOCADOR PARA TRANSPORTE DE EQUIPAMENTOS E MATERIAIS - INCLUSO COMBUSTIVEL</t>
        </is>
      </c>
      <c r="C8957" s="330" t="inlineStr">
        <is>
          <t>MÊS</t>
        </is>
      </c>
      <c r="D8957" s="330" t="n">
        <v>157856</v>
      </c>
      <c r="E8957" s="330" t="n">
        <v>157856</v>
      </c>
      <c r="F8957" s="330" t="inlineStr"/>
    </row>
    <row r="8958" ht="30" customHeight="1" s="496">
      <c r="A8958" s="330" t="inlineStr">
        <is>
          <t>107600.22.9.SEMINF</t>
        </is>
      </c>
      <c r="B8958" s="331" t="inlineStr">
        <is>
          <t>TRANSPORTE FLUVIAL DE MATERIAIS DIVERSOS COM PONTÃO  FLUTUANTE  - CAPACIDADE DE 500 T</t>
        </is>
      </c>
      <c r="C8958" s="330" t="inlineStr">
        <is>
          <t>KM</t>
        </is>
      </c>
      <c r="D8958" s="330" t="n">
        <v>216.5</v>
      </c>
      <c r="E8958" s="330" t="n">
        <v>216.5</v>
      </c>
      <c r="F8958" s="330" t="inlineStr"/>
    </row>
    <row r="8959" ht="45" customHeight="1" s="496">
      <c r="A8959" s="330" t="inlineStr">
        <is>
          <t>107602.1.9.SEMINF</t>
        </is>
      </c>
      <c r="B8959" s="331" t="inlineStr">
        <is>
          <t>PROTENSÃO DE TIRANTE PROTENDIDO DE AÇO D= 32 MM, TENSÃO DE ESCOAMENTO= 950MPa E TENSÃO DE RUPTURA= 1050 MPa - INCLUSIVE ANCORAGEM E GRAUTEAMENTO DA CABEÇA</t>
        </is>
      </c>
      <c r="C8959" s="330" t="inlineStr">
        <is>
          <t>UND</t>
        </is>
      </c>
      <c r="D8959" s="330" t="n">
        <v>990.62</v>
      </c>
      <c r="E8959" s="330" t="n">
        <v>994.42</v>
      </c>
      <c r="F8959" s="330" t="inlineStr"/>
    </row>
    <row r="8960" ht="45" customHeight="1" s="496">
      <c r="A8960" s="330" t="inlineStr">
        <is>
          <t>107597.3.9.SEMINF</t>
        </is>
      </c>
      <c r="B8960" s="331" t="inlineStr">
        <is>
          <t>MURO DE ARRIMO COM BLOCOS DE CONCRETO ESTRUTURAL E PILARES INTERMEDIÁRIOS, COM ALTURA MAIOR QUE 1,6 M E MENOR OU IGUAL A 2,8 M (EXCETO FUNDAÇÃO)</t>
        </is>
      </c>
      <c r="C8960" s="330" t="inlineStr">
        <is>
          <t>m²</t>
        </is>
      </c>
      <c r="D8960" s="330" t="n">
        <v>604.6799999999999</v>
      </c>
      <c r="E8960" s="330" t="n">
        <v>610.38</v>
      </c>
      <c r="F8960" s="330" t="inlineStr">
        <is>
          <t>AS</t>
        </is>
      </c>
    </row>
    <row r="8961" ht="15" customHeight="1" s="496">
      <c r="A8961" s="330" t="inlineStr">
        <is>
          <t>107607.5.9.SEMINF</t>
        </is>
      </c>
      <c r="B8961" s="331" t="inlineStr">
        <is>
          <t>PILAR METÁLICO TUBULAR GALVANIZADO, DIAM 6"</t>
        </is>
      </c>
      <c r="C8961" s="330" t="inlineStr">
        <is>
          <t>M</t>
        </is>
      </c>
      <c r="D8961" s="330" t="n">
        <v>294.67</v>
      </c>
      <c r="E8961" s="330" t="n">
        <v>295.45</v>
      </c>
      <c r="F8961" s="330" t="inlineStr">
        <is>
          <t>AS</t>
        </is>
      </c>
    </row>
    <row r="8962" ht="30" customHeight="1" s="496">
      <c r="A8962" s="330" t="inlineStr">
        <is>
          <t>107609.15.9.SEMINF</t>
        </is>
      </c>
      <c r="B8962" s="331" t="inlineStr">
        <is>
          <t>ESTAÇÃO DE TRATAMENTO DE ESGOTO COM VAZÃO  10M3/ DIA/ FORNECIMENTO E INSTALAÇÃO</t>
        </is>
      </c>
      <c r="C8962" s="330" t="inlineStr">
        <is>
          <t>UN</t>
        </is>
      </c>
      <c r="D8962" s="330" t="n">
        <v>68500</v>
      </c>
      <c r="E8962" s="330" t="n">
        <v>68500</v>
      </c>
      <c r="F8962" s="330" t="inlineStr"/>
    </row>
    <row r="8963" ht="45" customHeight="1" s="496">
      <c r="A8963" s="330" t="inlineStr">
        <is>
          <t>107612.14.9.SEMINF</t>
        </is>
      </c>
      <c r="B8963" s="331" t="inlineStr">
        <is>
          <t>LOCAÇÃO DE CAÇAMBAS ESTACIONÁRIAS COM CAPACIDADE DE 5M3 E/OU TEMPO DE PERMANÊNCIA DE ATÉ 7 DIAS,COM DESTINO FINAL PARA ATERRO SANITÁRIO LICENCIADO</t>
        </is>
      </c>
      <c r="C8963" s="330" t="inlineStr">
        <is>
          <t>UND</t>
        </is>
      </c>
      <c r="D8963" s="330" t="n">
        <v>550</v>
      </c>
      <c r="E8963" s="330" t="n">
        <v>550</v>
      </c>
      <c r="F8963" s="330" t="inlineStr"/>
    </row>
    <row r="8964" ht="15" customHeight="1" s="496">
      <c r="A8964" s="330" t="inlineStr">
        <is>
          <t>107623.11.9.SEMINF</t>
        </is>
      </c>
      <c r="B8964" s="331" t="inlineStr">
        <is>
          <t>PAR DE TRAVE DE GOL PARA FUTEBOL DE CAMPO</t>
        </is>
      </c>
      <c r="C8964" s="330" t="inlineStr">
        <is>
          <t>UND</t>
        </is>
      </c>
      <c r="D8964" s="330" t="n">
        <v>6627.45</v>
      </c>
      <c r="E8964" s="330" t="n">
        <v>6639.3</v>
      </c>
      <c r="F8964" s="330" t="inlineStr"/>
    </row>
    <row r="8965" ht="15" customHeight="1" s="496">
      <c r="A8965" s="330" t="inlineStr">
        <is>
          <t>107621.11.9.SEMINF</t>
        </is>
      </c>
      <c r="B8965" s="331" t="inlineStr">
        <is>
          <t>PAR DE REDE DE NYLON OFICIAL PARA FUTEBOL DE CAMPO</t>
        </is>
      </c>
      <c r="C8965" s="330" t="inlineStr">
        <is>
          <t>UND</t>
        </is>
      </c>
      <c r="D8965" s="330" t="n">
        <v>367.45</v>
      </c>
      <c r="E8965" s="330" t="n">
        <v>367.45</v>
      </c>
      <c r="F8965" s="330" t="inlineStr"/>
    </row>
    <row r="8966" ht="30" customHeight="1" s="496">
      <c r="A8966" s="330" t="inlineStr">
        <is>
          <t>107620.5.9.SEMINF</t>
        </is>
      </c>
      <c r="B8966" s="331" t="inlineStr">
        <is>
          <t>GRADIL EM BARRA CHATA , COM QUADRO DE 2''X 3/8'', VERTICAIS DE 3/4 '' E HORIZONTAIS  DE 2'' X 1/4''</t>
        </is>
      </c>
      <c r="C8966" s="330" t="inlineStr">
        <is>
          <t>m²</t>
        </is>
      </c>
      <c r="D8966" s="330" t="n">
        <v>749.71</v>
      </c>
      <c r="E8966" s="330" t="n">
        <v>769.0700000000001</v>
      </c>
      <c r="F8966" s="330" t="inlineStr"/>
    </row>
    <row r="8967" ht="30" customHeight="1" s="496">
      <c r="A8967" s="330" t="inlineStr">
        <is>
          <t>107622.22.9.SEMINF</t>
        </is>
      </c>
      <c r="B8967" s="331" t="inlineStr">
        <is>
          <t>ESPALHAMENTO MANUAL E COMPACTACAO MECANICA DE CONCRETO ASFALTICO USINADO A QUENTE, OU DE PRE-MISTURADO</t>
        </is>
      </c>
      <c r="C8967" s="330" t="inlineStr">
        <is>
          <t>m³</t>
        </is>
      </c>
      <c r="D8967" s="330" t="n">
        <v>2310.63</v>
      </c>
      <c r="E8967" s="330" t="n">
        <v>2319.39</v>
      </c>
      <c r="F8967" s="330" t="inlineStr"/>
    </row>
    <row r="8968" ht="30" customHeight="1" s="496">
      <c r="A8968" s="330" t="inlineStr">
        <is>
          <t>107624.9.9.SEMINF</t>
        </is>
      </c>
      <c r="B8968" s="331" t="inlineStr">
        <is>
          <t>CUMEEIRA NORMAL PARA TELHA TRAPEZOIDAL DE AÇO, E = 0,5 MM, INCLUSO ACESSÓRIOS DE FIXAÇÃO E IÇAMENTO</t>
        </is>
      </c>
      <c r="C8968" s="330" t="inlineStr">
        <is>
          <t>M</t>
        </is>
      </c>
      <c r="D8968" s="330" t="n">
        <v>108.42</v>
      </c>
      <c r="E8968" s="330" t="n">
        <v>108.67</v>
      </c>
      <c r="F8968" s="330" t="inlineStr"/>
    </row>
    <row r="8969" ht="30" customHeight="1" s="496">
      <c r="A8969" s="330" t="inlineStr">
        <is>
          <t>107627.15.9.SEMINF</t>
        </is>
      </c>
      <c r="B8969" s="331" t="inlineStr">
        <is>
          <t>BOMBA CENTRIFUGA TRIFASICA, 5CV PARA COMBATE A INCENDIO - FORNECIMENTO E INSTALAÇÃO</t>
        </is>
      </c>
      <c r="C8969" s="330" t="inlineStr">
        <is>
          <t>UND</t>
        </is>
      </c>
      <c r="D8969" s="330" t="n">
        <v>4240.38</v>
      </c>
      <c r="E8969" s="330" t="n">
        <v>4253.5</v>
      </c>
      <c r="F8969" s="330" t="inlineStr"/>
    </row>
    <row r="8970" ht="30" customHeight="1" s="496">
      <c r="A8970" s="330" t="inlineStr">
        <is>
          <t>107629.1.9.SEMINF</t>
        </is>
      </c>
      <c r="B8970" s="331" t="inlineStr">
        <is>
          <t>FORNECIMENTO FREEZER HORIZONTAL DE 199L NAS DIMENSÕES 83,5 X 82X 56 CM</t>
        </is>
      </c>
      <c r="C8970" s="330" t="inlineStr">
        <is>
          <t>UND</t>
        </is>
      </c>
      <c r="D8970" s="330" t="n">
        <v>1999</v>
      </c>
      <c r="E8970" s="330" t="n">
        <v>1999</v>
      </c>
      <c r="F8970" s="330" t="inlineStr"/>
    </row>
    <row r="8971" ht="30" customHeight="1" s="496">
      <c r="A8971" s="330" t="inlineStr">
        <is>
          <t>107630.1.9.SEMINF</t>
        </is>
      </c>
      <c r="B8971" s="331" t="inlineStr">
        <is>
          <t>FORNECIMENTO DE CONJUNTO DE MESA COM 4 CADEIRAS - PLÁSTICA BRANCA</t>
        </is>
      </c>
      <c r="C8971" s="330" t="inlineStr">
        <is>
          <t>UND</t>
        </is>
      </c>
      <c r="D8971" s="330" t="n">
        <v>371.88</v>
      </c>
      <c r="E8971" s="330" t="n">
        <v>371.88</v>
      </c>
      <c r="F8971" s="330" t="inlineStr"/>
    </row>
    <row r="8972" ht="30" customHeight="1" s="496">
      <c r="A8972" s="330" t="inlineStr">
        <is>
          <t>107635.3.9.SEMINF</t>
        </is>
      </c>
      <c r="B8972" s="331" t="inlineStr">
        <is>
          <t>USINAGEM DE AREIA ASFALTO USINADO À QUENTE  - AAUQ P/ PAVIMENTAÇÃO,AQUISIÇÃO POSTO DE USINA - EXCLUSIVE CAP 50/70</t>
        </is>
      </c>
      <c r="C8972" s="330" t="inlineStr">
        <is>
          <t>T</t>
        </is>
      </c>
      <c r="D8972" s="330" t="n">
        <v>228.48</v>
      </c>
      <c r="E8972" s="330" t="n">
        <v>228.59</v>
      </c>
      <c r="F8972" s="330" t="inlineStr"/>
    </row>
    <row r="8973" ht="45" customHeight="1" s="496">
      <c r="A8973" s="330" t="inlineStr">
        <is>
          <t>107634.3.9.SEMINF</t>
        </is>
      </c>
      <c r="B8973" s="331" t="inlineStr">
        <is>
          <t>USINAGEM DE CONCRETO ASFÁLTICO , PARA CAMADA DE ROLAMENTO, PADRÃO DNIT FAIXA C, EM USINA DE ASFALTO CONTÍNUA DE 140 TON/H - EXCLUSIVE CAP 50/70</t>
        </is>
      </c>
      <c r="C8973" s="330" t="inlineStr">
        <is>
          <t>T</t>
        </is>
      </c>
      <c r="D8973" s="330" t="n">
        <v>355.13</v>
      </c>
      <c r="E8973" s="330" t="n">
        <v>355.35</v>
      </c>
      <c r="F8973" s="330" t="inlineStr"/>
    </row>
    <row r="8974" ht="27" customHeight="1" s="496">
      <c r="A8974" s="304" t="inlineStr">
        <is>
          <t>107632.1.9.SEMINF</t>
        </is>
      </c>
      <c r="B8974" s="305" t="inlineStr">
        <is>
          <t>EXECUÇÃO DE PAVIMENTO, CAMADA DE ROLAMENTO - EXCLUSIVE CARGA, TRANSPORTE, CAP - 50/70  E VIBROACABADORA</t>
        </is>
      </c>
      <c r="C8974" s="306" t="inlineStr">
        <is>
          <t>m³</t>
        </is>
      </c>
      <c r="D8974" s="502" t="n">
        <v>104.89</v>
      </c>
      <c r="E8974" s="502" t="n">
        <v>107.53</v>
      </c>
      <c r="F8974" s="252" t="inlineStr"/>
    </row>
  </sheetData>
  <mergeCells count="2">
    <mergeCell ref="F1:F6"/>
    <mergeCell ref="A6:E6"/>
  </mergeCells>
  <pageMargins left="0.5" right="0.5" top="1" bottom="1" header="0.5" footer="0.5"/>
  <pageSetup orientation="landscape" paperSize="9" scale="86" fitToHeight="0"/>
  <headerFooter>
    <oddHeader>&amp;L &amp;CPrefeitura de Manaus_x000a_Secretária Municipal de Infraestrutura - SEMINF &amp;R</oddHeader>
    <oddFooter>&amp;L &amp;CDepartamento de Projeto - DP_x000a_Divisão de Orçamento e Apoio Técnico - DOAT_x000a_ &amp;R</oddFooter>
    <evenHeader/>
    <evenFooter/>
    <firstHeader/>
    <firstFooter/>
  </headerFooter>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3.xml><?xml version="1.0" encoding="utf-8"?>
<worksheet xmlns="http://schemas.openxmlformats.org/spreadsheetml/2006/main">
  <sheetPr codeName="Plan1">
    <tabColor rgb="FF7030A0"/>
    <outlinePr summaryBelow="0" summaryRight="0"/>
    <pageSetUpPr/>
  </sheetPr>
  <dimension ref="A1:W1019"/>
  <sheetViews>
    <sheetView showGridLines="0" tabSelected="1" view="pageBreakPreview" topLeftCell="G1" zoomScale="90" zoomScaleNormal="100" zoomScaleSheetLayoutView="90" workbookViewId="0">
      <pane ySplit="19" topLeftCell="A20" activePane="bottomLeft" state="frozen"/>
      <selection activeCell="G11" sqref="G11"/>
      <selection pane="bottomLeft" activeCell="P29" sqref="P29"/>
    </sheetView>
  </sheetViews>
  <sheetFormatPr baseColWidth="8" defaultColWidth="9.140625" defaultRowHeight="20.1" customHeight="1"/>
  <cols>
    <col hidden="1" width="3" customWidth="1" style="124" min="1" max="1"/>
    <col hidden="1" width="3.140625" customWidth="1" style="124" min="2" max="2"/>
    <col hidden="1" width="3.5703125" customWidth="1" style="124" min="3" max="3"/>
    <col hidden="1" width="3" customWidth="1" style="124" min="4" max="5"/>
    <col hidden="1" width="2.5703125" customWidth="1" style="124" min="6" max="6"/>
    <col width="10.28515625" customWidth="1" style="227" min="7" max="7"/>
    <col width="15.140625" customWidth="1" style="125" min="8" max="8"/>
    <col width="16.7109375" customWidth="1" style="126" min="9" max="9"/>
    <col width="69" customWidth="1" style="1" min="10" max="10"/>
    <col width="10.5703125" bestFit="1" customWidth="1" style="127" min="11" max="11"/>
    <col width="12.28515625" customWidth="1" style="503" min="12" max="12"/>
    <col width="5.85546875" customWidth="1" style="289" min="13" max="13"/>
    <col width="12.85546875" customWidth="1" style="1" min="14" max="14"/>
    <col width="6.42578125" customWidth="1" style="1" min="15" max="15"/>
    <col width="6.5703125" customWidth="1" style="1" min="16" max="16"/>
    <col width="6.28515625" customWidth="1" style="1" min="17" max="17"/>
    <col width="6.42578125" customWidth="1" style="1" min="18" max="18"/>
    <col width="6.5703125" customWidth="1" style="1" min="19" max="20"/>
    <col width="7.5703125" customWidth="1" style="1" min="21" max="21"/>
    <col width="7.28515625" customWidth="1" style="1" min="22" max="22"/>
    <col width="9.140625" customWidth="1" style="1" min="23" max="16384"/>
  </cols>
  <sheetData>
    <row r="1" hidden="1" ht="20.1" customHeight="1" s="496">
      <c r="A1" s="106">
        <f>SequenciaA20Mais1</f>
        <v/>
      </c>
      <c r="B1" s="106">
        <f>SequenciaB20Mais1</f>
        <v/>
      </c>
      <c r="C1" s="106">
        <f>A1&amp;"."&amp;B1</f>
        <v/>
      </c>
      <c r="D1" s="106">
        <f>SequenciaD20Mais1</f>
        <v/>
      </c>
      <c r="E1" s="106">
        <f>IF(OR(G1="ETAPA",G1="SUB-ETAPA",I1=""),"",A1)</f>
        <v/>
      </c>
      <c r="F1" s="107" t="n"/>
      <c r="G1" s="340" t="n"/>
      <c r="H1" s="147" t="inlineStr">
        <is>
          <t>1.0</t>
        </is>
      </c>
      <c r="I1" s="146" t="n"/>
      <c r="J1" s="333">
        <f>IF(G1="ETAPA", "Digitar aqui o nome da ETAPA", IF(G1="SUB-ETAPA", "Digitar aqui o nome da  SUB-ETAPA", IF(I1="", "", IFERROR(VLOOKUP(VALUE(I1), _BaseAbril2026, 2, 0), IFERROR(VLOOKUP(TEXT(I1, "@"), _BaseAbril2026, 2, 0), "Código Não Encontrado na Tabela")))))</f>
        <v/>
      </c>
      <c r="K1" s="148">
        <f>IF(I1="", "", IFERROR(VLOOKUP(VALUE(I1), _BaseAbril2026, 3, 0), IFERROR(VLOOKUP(TEXT(I1, "@"), _BaseAbril2026, 3, 0), "")))</f>
        <v/>
      </c>
      <c r="L1" s="504">
        <f>TRUNC((0*0),2)</f>
        <v/>
      </c>
      <c r="M1" s="290">
        <f>IF(G1="S","BDI1","")</f>
        <v/>
      </c>
    </row>
    <row r="2" hidden="1" ht="20.1" customHeight="1" s="496"/>
    <row r="3" hidden="1" ht="20.1" customHeight="1" s="496"/>
    <row r="4" hidden="1" ht="20.1" customHeight="1" s="496"/>
    <row r="5" hidden="1" ht="20.1" customHeight="1" s="496">
      <c r="H5" s="0" t="n"/>
      <c r="I5" s="0" t="n"/>
      <c r="J5" s="0" t="n"/>
      <c r="K5" s="0" t="n"/>
      <c r="L5" s="0" t="n"/>
    </row>
    <row r="6" hidden="1" ht="20.1" customHeight="1" s="496">
      <c r="H6" s="0" t="n"/>
      <c r="I6" s="0" t="n"/>
      <c r="J6" s="0" t="n"/>
      <c r="K6" s="0" t="n"/>
      <c r="L6" s="0" t="n"/>
    </row>
    <row r="7" hidden="1" ht="20.1" customHeight="1" s="496">
      <c r="H7" s="0" t="n"/>
      <c r="I7" s="0" t="n"/>
      <c r="J7" s="0" t="n"/>
      <c r="K7" s="0" t="n"/>
      <c r="L7" s="0" t="n"/>
    </row>
    <row r="8" hidden="1" ht="20.1" customHeight="1" s="496">
      <c r="H8" s="0" t="n"/>
      <c r="I8" s="0" t="n"/>
      <c r="J8" s="0" t="n"/>
      <c r="K8" s="0" t="n"/>
      <c r="L8" s="0" t="n"/>
    </row>
    <row r="9" hidden="1" ht="20.1" customHeight="1" s="496">
      <c r="H9" s="0" t="n"/>
      <c r="I9" s="0" t="n"/>
      <c r="J9" s="0" t="n"/>
      <c r="K9" s="0" t="n"/>
      <c r="L9" s="0" t="n"/>
    </row>
    <row r="10" hidden="1" ht="20.1" customHeight="1" s="496">
      <c r="H10" s="0" t="n"/>
      <c r="I10" s="0" t="n"/>
      <c r="J10" s="0" t="n"/>
      <c r="K10" s="0" t="n"/>
      <c r="L10" s="0" t="n"/>
    </row>
    <row r="11" ht="28.15" customHeight="1" s="496">
      <c r="G11" s="349" t="n"/>
      <c r="H11" s="336" t="inlineStr">
        <is>
          <t>PROJETO:</t>
        </is>
      </c>
      <c r="I11" s="351" t="inlineStr">
        <is>
          <t>XXXXXXXXX</t>
        </is>
      </c>
      <c r="J11" s="505" t="n"/>
      <c r="K11" s="506" t="inlineStr">
        <is>
          <t>SEMINF/DP     PROCESSO Nº</t>
        </is>
      </c>
      <c r="L11" s="507" t="n"/>
      <c r="M11" s="361" t="inlineStr">
        <is>
          <t>Se tiver dois BDI
 coloque BDI2</t>
        </is>
      </c>
      <c r="N11" s="222" t="inlineStr">
        <is>
          <t>BDI</t>
        </is>
      </c>
      <c r="O11" s="222" t="inlineStr">
        <is>
          <t>ED</t>
        </is>
      </c>
      <c r="P11" s="222" t="inlineStr">
        <is>
          <t>RF</t>
        </is>
      </c>
      <c r="Q11" s="222" t="inlineStr">
        <is>
          <t>FIE</t>
        </is>
      </c>
      <c r="R11" s="223" t="inlineStr">
        <is>
          <t>IE</t>
        </is>
      </c>
      <c r="S11" s="254" t="inlineStr">
        <is>
          <t>OPMF</t>
        </is>
      </c>
      <c r="T11" s="254" t="inlineStr">
        <is>
          <t>SEE</t>
        </is>
      </c>
      <c r="U11" s="254" t="inlineStr">
        <is>
          <t>AG</t>
        </is>
      </c>
    </row>
    <row r="12" ht="21" customHeight="1" s="496">
      <c r="G12" s="508" t="n"/>
      <c r="H12" s="337" t="inlineStr">
        <is>
          <t>OBJETO:</t>
        </is>
      </c>
      <c r="I12" s="350" t="inlineStr">
        <is>
          <t>XXXXXXXXX</t>
        </is>
      </c>
      <c r="K12" s="509" t="inlineStr">
        <is>
          <t>XXXX/XXXXX/XXXXX/XXXX</t>
        </is>
      </c>
      <c r="L12" s="510" t="n"/>
      <c r="M12" s="511" t="n"/>
      <c r="N12" s="224" t="inlineStr">
        <is>
          <t>ComD</t>
        </is>
      </c>
      <c r="O12" s="300" t="n">
        <v>0.2572</v>
      </c>
      <c r="P12" s="300" t="n">
        <v>0.2426</v>
      </c>
      <c r="Q12" s="300" t="n">
        <v>0.1738</v>
      </c>
      <c r="R12" s="300" t="n">
        <v>0.2889</v>
      </c>
      <c r="S12" s="300" t="n">
        <v>0.3123</v>
      </c>
      <c r="T12" s="300" t="n">
        <v>0</v>
      </c>
      <c r="U12" s="300" t="n">
        <v>0.2788</v>
      </c>
    </row>
    <row r="13" ht="21" customHeight="1" s="496" thickBot="1">
      <c r="G13" s="508" t="n"/>
      <c r="H13" s="337" t="inlineStr">
        <is>
          <t>LOCAL:</t>
        </is>
      </c>
      <c r="I13" s="350" t="inlineStr">
        <is>
          <t>XXXXXXXXX</t>
        </is>
      </c>
      <c r="K13" s="130" t="inlineStr">
        <is>
          <t>FOLHA</t>
        </is>
      </c>
      <c r="L13" s="512" t="inlineStr">
        <is>
          <t xml:space="preserve">  RUBRICA</t>
        </is>
      </c>
      <c r="M13" s="511" t="n"/>
      <c r="N13" s="291" t="inlineStr">
        <is>
          <t>SemD</t>
        </is>
      </c>
      <c r="O13" s="301" t="n">
        <v>0.2212</v>
      </c>
      <c r="P13" s="301" t="n">
        <v>0.2097</v>
      </c>
      <c r="Q13" s="301" t="n">
        <v>0.1402</v>
      </c>
      <c r="R13" s="301" t="n">
        <v>0.252</v>
      </c>
      <c r="S13" s="301" t="n">
        <v>0.252</v>
      </c>
      <c r="T13" s="301" t="n">
        <v>0.1772</v>
      </c>
      <c r="U13" s="301" t="n">
        <v>0.2418</v>
      </c>
    </row>
    <row r="14" ht="21" customHeight="1" s="496" thickBot="1" thickTop="1">
      <c r="H14" s="337" t="inlineStr">
        <is>
          <t>ORÇAMENTO:</t>
        </is>
      </c>
      <c r="I14" s="350" t="inlineStr">
        <is>
          <t>XXXXXXXXX</t>
        </is>
      </c>
      <c r="K14" s="132" t="n"/>
      <c r="L14" s="513" t="n"/>
      <c r="M14" s="511" t="n"/>
      <c r="N14" s="514" t="inlineStr">
        <is>
          <t>Digitar o tipo de  BDI:</t>
        </is>
      </c>
      <c r="O14" s="515" t="inlineStr">
        <is>
          <t>ED</t>
        </is>
      </c>
      <c r="P14" s="516">
        <f>ORC_SINTETICO!O1024</f>
        <v/>
      </c>
      <c r="Q14" s="517" t="n"/>
      <c r="R14" s="517" t="n"/>
      <c r="S14" s="518" t="n"/>
      <c r="T14" s="292">
        <f>IF(P14&lt;P16,"x","")</f>
        <v/>
      </c>
      <c r="U14" s="296">
        <f>IF(O14="",0,HLOOKUP(O14,_BDI,2,0))</f>
        <v/>
      </c>
      <c r="V14" s="296">
        <f>IF(COUNTIF(M21:M1019,"BDI2")&gt;0, $Q$12, 0)</f>
        <v/>
      </c>
    </row>
    <row r="15" ht="14.25" customHeight="1" s="496" thickBot="1" thickTop="1">
      <c r="H15" s="134" t="n"/>
      <c r="I15" s="135" t="n"/>
      <c r="J15" s="136" t="n"/>
      <c r="L15" s="519" t="n"/>
      <c r="M15" s="511" t="n"/>
      <c r="N15" s="520" t="n"/>
      <c r="O15" s="521" t="n"/>
      <c r="U15" s="293" t="n"/>
      <c r="V15" s="295" t="n"/>
    </row>
    <row r="16" ht="20.1" customHeight="1" s="496" thickBot="1" thickTop="1">
      <c r="H16" s="522">
        <f>IF(T14="x","BASE DE PREÇO UTILIZADA: SINAPI/SEMINF (COM DESONERAÇÃO) - [Horista: 98,35%] - [Mensalista: 58,20%] - [Mês de Referência: 04/2026]",IF(T16="x","BASE DE PREÇO UTILIZADA: SINAPI/SEMINF (SEM DESONERAÇÃO) - [Horista: 114,16%] - [Mensalista: 70,80%] - [Mês de Referência: 04/2026]",""))</f>
        <v/>
      </c>
      <c r="I16" s="523" t="n"/>
      <c r="J16" s="523" t="n"/>
      <c r="K16" s="523" t="n"/>
      <c r="L16" s="524" t="n"/>
      <c r="M16" s="511" t="n"/>
      <c r="N16" s="525" t="n"/>
      <c r="O16" s="526" t="n"/>
      <c r="P16" s="527">
        <f>ORC_SINTETICO!R1024</f>
        <v/>
      </c>
      <c r="Q16" s="528" t="n"/>
      <c r="R16" s="528" t="n"/>
      <c r="S16" s="529" t="n"/>
      <c r="T16" s="294">
        <f>IF(P16&lt;P14,"x","")</f>
        <v/>
      </c>
      <c r="U16" s="297">
        <f>IF(O14="",0,HLOOKUP(O14,_BDI,3,0))</f>
        <v/>
      </c>
      <c r="V16" s="297">
        <f>IF(COUNTIF(M21:M1019,"BDI2")&gt;0, $Q$13, 0)</f>
        <v/>
      </c>
    </row>
    <row r="17" ht="18" customHeight="1" s="496" thickTop="1">
      <c r="H17" s="137" t="n"/>
      <c r="I17" s="137" t="n"/>
      <c r="J17" s="137" t="n"/>
      <c r="K17" s="137" t="n"/>
      <c r="L17" s="137" t="n"/>
      <c r="U17" s="165" t="n"/>
    </row>
    <row r="18" ht="23.25" customHeight="1" s="496">
      <c r="H18" s="530" t="inlineStr">
        <is>
          <t>MEMÓRIA DE CÁLCULO</t>
        </is>
      </c>
      <c r="I18" s="531" t="n"/>
      <c r="J18" s="531" t="n"/>
      <c r="K18" s="531" t="n"/>
      <c r="L18" s="510" t="n"/>
      <c r="M18" s="290" t="n"/>
      <c r="N18" s="344" t="n"/>
      <c r="O18" s="345" t="n"/>
      <c r="P18" s="345" t="n"/>
      <c r="Q18" s="345" t="n"/>
      <c r="R18" s="345" t="n"/>
      <c r="S18" s="345" t="n"/>
      <c r="T18" s="345" t="n"/>
      <c r="U18" s="342" t="inlineStr">
        <is>
          <t>BDI1</t>
        </is>
      </c>
      <c r="V18" s="341" t="inlineStr">
        <is>
          <t>BDI2</t>
        </is>
      </c>
    </row>
    <row r="19" ht="21" customHeight="1" s="496">
      <c r="G19" s="309" t="n"/>
      <c r="H19" s="138" t="inlineStr">
        <is>
          <t>ITEM</t>
        </is>
      </c>
      <c r="I19" s="138" t="inlineStr">
        <is>
          <t>CÓDIGO</t>
        </is>
      </c>
      <c r="J19" s="139" t="inlineStr">
        <is>
          <t>DESCRIÇÃO</t>
        </is>
      </c>
      <c r="K19" s="139" t="inlineStr">
        <is>
          <t>UNID</t>
        </is>
      </c>
      <c r="L19" s="532" t="inlineStr">
        <is>
          <t>QUANT</t>
        </is>
      </c>
      <c r="M19" s="290" t="inlineStr">
        <is>
          <t>BDI</t>
        </is>
      </c>
      <c r="R19" s="166" t="n"/>
      <c r="S19" s="166" t="n"/>
    </row>
    <row r="20" ht="1.5" customHeight="1" s="496">
      <c r="A20" s="141" t="n"/>
      <c r="B20" s="141" t="n"/>
      <c r="C20" s="141" t="n"/>
      <c r="D20" s="141" t="n"/>
      <c r="E20" s="141" t="n"/>
      <c r="F20" s="142" t="n"/>
      <c r="G20" s="228" t="n"/>
      <c r="H20" s="143" t="n"/>
      <c r="I20" s="143" t="n"/>
      <c r="J20" s="144" t="n"/>
      <c r="K20" s="144" t="n"/>
      <c r="L20" s="533" t="n"/>
      <c r="M20" s="290" t="n"/>
      <c r="N20" s="166" t="n"/>
      <c r="O20" s="166" t="n"/>
      <c r="P20" s="166" t="n"/>
      <c r="Q20" s="166" t="n"/>
      <c r="R20" s="166" t="n"/>
      <c r="S20" s="166" t="n"/>
      <c r="T20" s="166" t="n"/>
      <c r="U20" s="166" t="n"/>
      <c r="V20" s="166" t="n"/>
      <c r="W20" s="166" t="n"/>
    </row>
    <row r="21" ht="15.75" customHeight="1" s="496">
      <c r="A21" s="106">
        <f>SequenciaA20Mais1</f>
        <v/>
      </c>
      <c r="B21" s="106">
        <f>SequenciaB20Mais1</f>
        <v/>
      </c>
      <c r="C21" s="106">
        <f>A21&amp;"."&amp;B21</f>
        <v/>
      </c>
      <c r="D21" s="106">
        <f>SequenciaD20Mais1</f>
        <v/>
      </c>
      <c r="E21" s="106">
        <f>IF(OR(G21="ETAPA",G21="SUB-ETAPA",I21=""),"",A21)</f>
        <v/>
      </c>
      <c r="F21" s="107" t="n"/>
      <c r="G21" s="340" t="inlineStr">
        <is>
          <t>ETAPA</t>
        </is>
      </c>
      <c r="H21" s="147" t="inlineStr">
        <is>
          <t>1.0</t>
        </is>
      </c>
      <c r="I21" s="146" t="n"/>
      <c r="J21" s="147" t="inlineStr">
        <is>
          <t>ADM</t>
        </is>
      </c>
      <c r="K21" s="148" t="n"/>
      <c r="L21" s="534" t="n"/>
      <c r="M21" s="290">
        <f>IF(G21="S","BDI1","")</f>
        <v/>
      </c>
      <c r="N21" s="166" t="n"/>
      <c r="O21" s="166" t="n"/>
      <c r="P21" s="166" t="n"/>
      <c r="Q21" s="166" t="n"/>
      <c r="R21" s="166" t="n"/>
      <c r="S21" s="166" t="n"/>
      <c r="T21" s="166" t="n"/>
      <c r="U21" s="166" t="n"/>
      <c r="V21" s="164" t="n"/>
      <c r="W21" s="166" t="n"/>
    </row>
    <row r="22" ht="15.75" customHeight="1" s="496">
      <c r="A22" s="106">
        <f>SequenciaA20Mais1</f>
        <v/>
      </c>
      <c r="B22" s="106">
        <f>SequenciaB20Mais1</f>
        <v/>
      </c>
      <c r="C22" s="106">
        <f>A22&amp;"."&amp;B22</f>
        <v/>
      </c>
      <c r="D22" s="106">
        <f>SequenciaD20Mais1</f>
        <v/>
      </c>
      <c r="E22" s="106">
        <f>IF(OR(G22="ETAPA",G22="SUB-ETAPA",I22=""),"",A22)</f>
        <v/>
      </c>
      <c r="F22" s="107" t="n"/>
      <c r="G22" s="340">
        <f>IF(I22&lt;&gt;"","S","")</f>
        <v/>
      </c>
      <c r="H22" s="147">
        <f>GERAR_NUMERACAO(G22, $G$21:G22)</f>
        <v/>
      </c>
      <c r="I22" s="332" t="inlineStr">
        <is>
          <t>94295</t>
        </is>
      </c>
      <c r="J22" s="333">
        <f>IF(G22="ETAPA", "Digitar aqui o nome da ETAPA", IF(G22="SUB-ETAPA", "Digitar aqui o nome da  SUB-ETAPA", IF(I22="", "", IFERROR(VLOOKUP(VALUE(I22), _BaseAbril2026, 2, 0), IFERROR(VLOOKUP(TEXT(I22, "@"), _BaseAbril2026, 2, 0), "Código Não Encontrado na Tabela")))))</f>
        <v/>
      </c>
      <c r="K22" s="148">
        <f>IF(I22="", "", IFERROR(VLOOKUP(VALUE(I22), _BaseAbril2026, 3, 0), IFERROR(VLOOKUP(TEXT(I22, "@"), _BaseAbril2026, 3, 0), "")))</f>
        <v/>
      </c>
      <c r="L22" s="504" t="n">
        <v>1</v>
      </c>
      <c r="M22" s="290">
        <f>IF(G22="S","BDI1","")</f>
        <v/>
      </c>
      <c r="N22" s="153" t="n"/>
      <c r="O22" s="164" t="n"/>
      <c r="P22" s="164" t="n"/>
      <c r="Q22" s="164" t="n"/>
      <c r="R22" s="164" t="n"/>
      <c r="S22" s="164" t="n"/>
      <c r="T22" s="153" t="n"/>
      <c r="U22" s="153" t="n"/>
      <c r="V22" s="153" t="n"/>
      <c r="W22" s="153" t="n"/>
    </row>
    <row r="23" ht="15.75" customHeight="1" s="496">
      <c r="A23" s="106">
        <f>SequenciaA20Mais1</f>
        <v/>
      </c>
      <c r="B23" s="106">
        <f>SequenciaB20Mais1</f>
        <v/>
      </c>
      <c r="C23" s="106">
        <f>A23&amp;"."&amp;B23</f>
        <v/>
      </c>
      <c r="D23" s="106">
        <f>SequenciaD20Mais1</f>
        <v/>
      </c>
      <c r="E23" s="106">
        <f>IF(OR(G23="ETAPA",G23="SUB-ETAPA",I23=""),"",A23)</f>
        <v/>
      </c>
      <c r="F23" s="107" t="n"/>
      <c r="G23" s="340">
        <f>IF(I23&lt;&gt;"","S","")</f>
        <v/>
      </c>
      <c r="H23" s="147">
        <f>GERAR_NUMERACAO(G23, $G$21:G23)</f>
        <v/>
      </c>
      <c r="I23" s="332" t="n"/>
      <c r="J23" s="151" t="inlineStr">
        <is>
          <t>exemplo 1,00+2,00 total = 3,00m2</t>
        </is>
      </c>
      <c r="K23" s="148" t="n"/>
      <c r="L23" s="504" t="n"/>
      <c r="M23" s="290">
        <f>IF(G23="S","BDI1","")</f>
        <v/>
      </c>
      <c r="N23" s="153" t="n"/>
      <c r="O23" s="164" t="n"/>
      <c r="P23" s="164" t="n"/>
      <c r="Q23" s="164" t="n"/>
      <c r="R23" s="164" t="n"/>
      <c r="S23" s="164" t="n"/>
      <c r="T23" s="153" t="n"/>
      <c r="U23" s="153" t="n"/>
      <c r="V23" s="153" t="n"/>
      <c r="W23" s="153" t="n"/>
    </row>
    <row r="24" ht="15.75" customHeight="1" s="496">
      <c r="A24" s="106">
        <f>SequenciaA20Mais1</f>
        <v/>
      </c>
      <c r="B24" s="106">
        <f>SequenciaB20Mais1</f>
        <v/>
      </c>
      <c r="C24" s="106">
        <f>A24&amp;"."&amp;B24</f>
        <v/>
      </c>
      <c r="D24" s="106">
        <f>SequenciaD20Mais1</f>
        <v/>
      </c>
      <c r="E24" s="106">
        <f>IF(OR(G24="ETAPA",G24="SUB-ETAPA",I24=""),"",A24)</f>
        <v/>
      </c>
      <c r="F24" s="107" t="n"/>
      <c r="G24" s="340">
        <f>IF(I24&lt;&gt;"","S","")</f>
        <v/>
      </c>
      <c r="H24" s="147">
        <f>GERAR_NUMERACAO(G24, $G$21:G24)</f>
        <v/>
      </c>
      <c r="I24" s="332" t="inlineStr">
        <is>
          <t>101460</t>
        </is>
      </c>
      <c r="J24" s="333">
        <f>IF(G24="ETAPA", "Digitar aqui o nome da ETAPA", IF(G24="SUB-ETAPA", "Digitar aqui o nome da  SUB-ETAPA", IF(I24="", "", IFERROR(VLOOKUP(VALUE(I24), _BaseAbril2026, 2, 0), IFERROR(VLOOKUP(TEXT(I24, "@"), _BaseAbril2026, 2, 0), "Código Não Encontrado na Tabela")))))</f>
        <v/>
      </c>
      <c r="K24" s="148">
        <f>IF(I24="", "", IFERROR(VLOOKUP(VALUE(I24), _BaseAbril2026, 3, 0), IFERROR(VLOOKUP(TEXT(I24, "@"), _BaseAbril2026, 3, 0), "")))</f>
        <v/>
      </c>
      <c r="L24" s="504" t="n">
        <v>0</v>
      </c>
      <c r="M24" s="290">
        <f>IF(G24="S","BDI1","")</f>
        <v/>
      </c>
      <c r="N24" s="153" t="n"/>
      <c r="O24" s="164" t="n"/>
      <c r="P24" s="164" t="n"/>
      <c r="Q24" s="164" t="n"/>
      <c r="R24" s="164" t="n"/>
      <c r="S24" s="164" t="n"/>
      <c r="T24" s="153" t="n"/>
      <c r="U24" s="153" t="n"/>
      <c r="V24" s="153" t="n"/>
      <c r="W24" s="153" t="n"/>
    </row>
    <row r="25" ht="15.75" customHeight="1" s="496">
      <c r="A25" s="106">
        <f>SequenciaA20Mais1</f>
        <v/>
      </c>
      <c r="B25" s="106">
        <f>SequenciaB20Mais1</f>
        <v/>
      </c>
      <c r="C25" s="106">
        <f>A25&amp;"."&amp;B25</f>
        <v/>
      </c>
      <c r="D25" s="106">
        <f>SequenciaD20Mais1</f>
        <v/>
      </c>
      <c r="E25" s="106">
        <f>IF(OR(G25="ETAPA",G25="SUB-ETAPA",I25=""),"",A25)</f>
        <v/>
      </c>
      <c r="F25" s="107" t="n"/>
      <c r="G25" s="340">
        <f>IF(I25&lt;&gt;"","S","")</f>
        <v/>
      </c>
      <c r="H25" s="147">
        <f>GERAR_NUMERACAO(G25, $G$21:G25)</f>
        <v/>
      </c>
      <c r="I25" s="332" t="n"/>
      <c r="J25" s="151" t="inlineStr">
        <is>
          <t>exemplo 1,00+2,00 total = 3,00m2</t>
        </is>
      </c>
      <c r="K25" s="148" t="n"/>
      <c r="L25" s="504" t="n"/>
      <c r="M25" s="290">
        <f>IF(G25="S","BDI1","")</f>
        <v/>
      </c>
      <c r="N25" s="153" t="n"/>
      <c r="O25" s="164" t="n"/>
      <c r="P25" s="164" t="n"/>
      <c r="Q25" s="164" t="n"/>
      <c r="R25" s="164" t="n"/>
      <c r="S25" s="164" t="n"/>
      <c r="T25" s="153" t="n"/>
      <c r="U25" s="153" t="n"/>
      <c r="V25" s="153" t="n"/>
      <c r="W25" s="153" t="n"/>
    </row>
    <row r="26" ht="15.75" customFormat="1" customHeight="1" s="153">
      <c r="A26" s="106">
        <f>SequenciaA20Mais1</f>
        <v/>
      </c>
      <c r="B26" s="106">
        <f>SequenciaB20Mais1</f>
        <v/>
      </c>
      <c r="C26" s="106">
        <f>A26&amp;"."&amp;B26</f>
        <v/>
      </c>
      <c r="D26" s="106">
        <f>SequenciaD20Mais1</f>
        <v/>
      </c>
      <c r="E26" s="106">
        <f>IF(OR(G26="ETAPA",G26="SUB-ETAPA",I26=""),"",A26)</f>
        <v/>
      </c>
      <c r="F26" s="107" t="n"/>
      <c r="G26" s="340" t="inlineStr">
        <is>
          <t>ETAPA</t>
        </is>
      </c>
      <c r="H26" s="147">
        <f>GERAR_NUMERACAO(G26, $G$21:G26)</f>
        <v/>
      </c>
      <c r="I26" s="146" t="n"/>
      <c r="J26" s="147" t="inlineStr">
        <is>
          <t>SERVIÇOS PRELIMINARES</t>
        </is>
      </c>
      <c r="K26" s="154">
        <f>IF(I26="","",IFERROR(VLOOKUP($I26+0,_BaseAbril2026,12,0),IFERROR(VLOOKUP($I26&amp;"",_BaseAbril2026,12,0),"")))</f>
        <v/>
      </c>
      <c r="L26" s="534" t="n"/>
      <c r="M26" s="290">
        <f>IF(G26="S","BDI1","")</f>
        <v/>
      </c>
      <c r="T26" s="164" t="n"/>
      <c r="U26" s="164" t="n"/>
    </row>
    <row r="27" ht="15.75" customFormat="1" customHeight="1" s="153">
      <c r="A27" s="106">
        <f>SequenciaA20Mais1</f>
        <v/>
      </c>
      <c r="B27" s="106">
        <f>SequenciaB20Mais1</f>
        <v/>
      </c>
      <c r="C27" s="106">
        <f>A27&amp;"."&amp;B27</f>
        <v/>
      </c>
      <c r="D27" s="106">
        <f>SequenciaD20Mais1</f>
        <v/>
      </c>
      <c r="E27" s="106">
        <f>IF(OR(G27="ETAPA",G27="SUB-ETAPA",I27=""),"",A27)</f>
        <v/>
      </c>
      <c r="F27" s="107" t="n"/>
      <c r="G27" s="340" t="inlineStr">
        <is>
          <t>SUB-ETAPA</t>
        </is>
      </c>
      <c r="H27" s="147">
        <f>GERAR_NUMERACAO(G27, $G$21:G27)</f>
        <v/>
      </c>
      <c r="I27" s="150" t="n"/>
      <c r="J27" s="151" t="inlineStr">
        <is>
          <t>Escavacao</t>
        </is>
      </c>
      <c r="K27" s="148" t="n"/>
      <c r="L27" s="535" t="n"/>
      <c r="M27" s="290">
        <f>IF(G27="S","BDI1","")</f>
        <v/>
      </c>
      <c r="N27" s="167" t="n"/>
      <c r="O27" s="167" t="n"/>
      <c r="P27" s="166" t="n"/>
      <c r="Q27" s="166" t="n"/>
      <c r="R27" s="166" t="n"/>
      <c r="S27" s="166" t="n"/>
      <c r="T27" s="166" t="n"/>
      <c r="U27" s="166" t="n"/>
    </row>
    <row r="28" ht="15.75" customHeight="1" s="496">
      <c r="A28" s="106">
        <f>SequenciaA20Mais1</f>
        <v/>
      </c>
      <c r="B28" s="106">
        <f>SequenciaB20Mais1</f>
        <v/>
      </c>
      <c r="C28" s="106">
        <f>A28&amp;"."&amp;B28</f>
        <v/>
      </c>
      <c r="D28" s="106">
        <f>SequenciaD20Mais1</f>
        <v/>
      </c>
      <c r="E28" s="106">
        <f>IF(OR(G28="ETAPA",G28="SUB-ETAPA",I28=""),"",A28)</f>
        <v/>
      </c>
      <c r="F28" s="107" t="n"/>
      <c r="G28" s="340">
        <f>IF(I28&lt;&gt;"","S","")</f>
        <v/>
      </c>
      <c r="H28" s="147">
        <f>GERAR_NUMERACAO(G28, $G$21:G28)</f>
        <v/>
      </c>
      <c r="I28" s="332" t="inlineStr">
        <is>
          <t>101460</t>
        </is>
      </c>
      <c r="J28" s="333">
        <f>IF(G28="ETAPA", "Digitar aqui o nome da ETAPA", IF(G28="SUB-ETAPA", "Digitar aqui o nome da  SUB-ETAPA", IF(I28="", "", IFERROR(VLOOKUP(VALUE(I28), _BaseAbril2026, 2, 0), IFERROR(VLOOKUP(TEXT(I28, "@"), _BaseAbril2026, 2, 0), "Código Não Encontrado na Tabela")))))</f>
        <v/>
      </c>
      <c r="K28" s="148">
        <f>IF(I28="", "", IFERROR(VLOOKUP(VALUE(I28), _BaseAbril2026, 3, 0), IFERROR(VLOOKUP(TEXT(I28, "@"), _BaseAbril2026, 3, 0), "")))</f>
        <v/>
      </c>
      <c r="L28" s="504" t="n">
        <v>0</v>
      </c>
      <c r="M28" s="290">
        <f>IF(G28="S","BDI1","")</f>
        <v/>
      </c>
      <c r="N28" s="167" t="n"/>
      <c r="O28" s="167" t="n"/>
      <c r="P28" s="166" t="n"/>
      <c r="Q28" s="166" t="n"/>
      <c r="R28" s="166" t="n"/>
      <c r="S28" s="166" t="n"/>
      <c r="T28" s="166" t="n"/>
      <c r="U28" s="166" t="n"/>
      <c r="V28" s="153" t="n"/>
      <c r="W28" s="153" t="n"/>
    </row>
    <row r="29" ht="15.75" customFormat="1" customHeight="1" s="153">
      <c r="A29" s="106">
        <f>SequenciaA20Mais1</f>
        <v/>
      </c>
      <c r="B29" s="106">
        <f>SequenciaB20Mais1</f>
        <v/>
      </c>
      <c r="C29" s="106">
        <f>A29&amp;"."&amp;B29</f>
        <v/>
      </c>
      <c r="D29" s="106">
        <f>SequenciaD20Mais1</f>
        <v/>
      </c>
      <c r="E29" s="106">
        <f>IF(OR(G29="ETAPA",G29="SUB-ETAPA",I29=""),"",A29)</f>
        <v/>
      </c>
      <c r="F29" s="107" t="n"/>
      <c r="G29" s="340">
        <f>IF(I29&lt;&gt;"","S","")</f>
        <v/>
      </c>
      <c r="H29" s="147">
        <f>GERAR_NUMERACAO(G29, $G$21:G29)</f>
        <v/>
      </c>
      <c r="I29" s="150" t="n"/>
      <c r="J29" s="151" t="inlineStr">
        <is>
          <t>exemplo 1,00+2,00 total = 3,00m2</t>
        </is>
      </c>
      <c r="K29" s="148" t="n"/>
      <c r="L29" s="535" t="n"/>
      <c r="M29" s="290">
        <f>IF(G29="S","BDI1","")</f>
        <v/>
      </c>
      <c r="N29" s="167" t="n"/>
      <c r="O29" s="167" t="n"/>
      <c r="P29" s="166" t="n"/>
      <c r="Q29" s="166" t="n"/>
      <c r="R29" s="166" t="n"/>
      <c r="S29" s="166" t="n"/>
      <c r="T29" s="166" t="n"/>
      <c r="U29" s="166" t="n"/>
      <c r="V29" s="1" t="n"/>
      <c r="W29" s="1" t="n"/>
    </row>
    <row r="30" ht="15.75" customHeight="1" s="496">
      <c r="A30" s="106">
        <f>SequenciaA20Mais1</f>
        <v/>
      </c>
      <c r="B30" s="106">
        <f>SequenciaB20Mais1</f>
        <v/>
      </c>
      <c r="C30" s="106">
        <f>A30&amp;"."&amp;B30</f>
        <v/>
      </c>
      <c r="D30" s="106">
        <f>SequenciaD20Mais1</f>
        <v/>
      </c>
      <c r="E30" s="106">
        <f>IF(OR(G30="ETAPA",G30="SUB-ETAPA",I30=""),"",A30)</f>
        <v/>
      </c>
      <c r="F30" s="107" t="n"/>
      <c r="G30" s="340">
        <f>IF(I30&lt;&gt;"","S","")</f>
        <v/>
      </c>
      <c r="H30" s="147">
        <f>GERAR_NUMERACAO(G30, $G$21:G30)</f>
        <v/>
      </c>
      <c r="I30" s="150" t="n"/>
      <c r="J30" s="151" t="n"/>
      <c r="K30" s="148" t="n"/>
      <c r="L30" s="535" t="n"/>
      <c r="M30" s="290">
        <f>IF(G30="S","BDI1","")</f>
        <v/>
      </c>
      <c r="N30" s="167" t="n"/>
      <c r="O30" s="167" t="n"/>
      <c r="P30" s="166" t="n"/>
      <c r="Q30" s="166" t="n"/>
      <c r="R30" s="166" t="n"/>
      <c r="S30" s="166" t="n"/>
      <c r="T30" s="166" t="n"/>
      <c r="U30" s="166" t="n"/>
    </row>
    <row r="31" ht="15.75" customHeight="1" s="496">
      <c r="A31" s="106">
        <f>SequenciaA20Mais1</f>
        <v/>
      </c>
      <c r="B31" s="106">
        <f>SequenciaB20Mais1</f>
        <v/>
      </c>
      <c r="C31" s="106">
        <f>A31&amp;"."&amp;B31</f>
        <v/>
      </c>
      <c r="D31" s="106">
        <f>SequenciaD20Mais1</f>
        <v/>
      </c>
      <c r="E31" s="106">
        <f>IF(OR(G31="ETAPA",G31="SUB-ETAPA",I31=""),"",A31)</f>
        <v/>
      </c>
      <c r="F31" s="107" t="n"/>
      <c r="G31" s="340">
        <f>IF(I31&lt;&gt;"","S","")</f>
        <v/>
      </c>
      <c r="H31" s="147">
        <f>GERAR_NUMERACAO(G31, $G$21:G31)</f>
        <v/>
      </c>
      <c r="I31" s="150" t="n"/>
      <c r="J31" s="151" t="n"/>
      <c r="K31" s="148" t="n"/>
      <c r="L31" s="535" t="n"/>
      <c r="M31" s="290">
        <f>IF(G31="S","BDI1","")</f>
        <v/>
      </c>
      <c r="N31" s="167" t="n"/>
      <c r="O31" s="167" t="n"/>
      <c r="P31" s="166" t="n"/>
      <c r="Q31" s="166" t="n"/>
      <c r="R31" s="166" t="n"/>
      <c r="S31" s="166" t="n"/>
      <c r="T31" s="166" t="n"/>
      <c r="U31" s="166" t="n"/>
    </row>
    <row r="32" ht="15.75" customHeight="1" s="496">
      <c r="A32" s="106">
        <f>SequenciaA20Mais1</f>
        <v/>
      </c>
      <c r="B32" s="106">
        <f>SequenciaB20Mais1</f>
        <v/>
      </c>
      <c r="C32" s="106">
        <f>A32&amp;"."&amp;B32</f>
        <v/>
      </c>
      <c r="D32" s="106">
        <f>SequenciaD20Mais1</f>
        <v/>
      </c>
      <c r="E32" s="106">
        <f>IF(OR(G32="ETAPA",G32="SUB-ETAPA",I32=""),"",A32)</f>
        <v/>
      </c>
      <c r="F32" s="107" t="n"/>
      <c r="G32" s="340">
        <f>IF(I32&lt;&gt;"","S","")</f>
        <v/>
      </c>
      <c r="H32" s="147">
        <f>GERAR_NUMERACAO(G32, $G$21:G32)</f>
        <v/>
      </c>
      <c r="I32" s="332" t="n"/>
      <c r="J32" s="333" t="n"/>
      <c r="K32" s="148" t="n"/>
      <c r="L32" s="504" t="n"/>
      <c r="M32" s="290">
        <f>IF(G32="S","BDI1","")</f>
        <v/>
      </c>
      <c r="N32" s="167" t="n"/>
      <c r="O32" s="167" t="n"/>
      <c r="P32" s="166" t="n"/>
      <c r="Q32" s="166" t="n"/>
      <c r="R32" s="166" t="n"/>
      <c r="S32" s="166" t="n"/>
      <c r="T32" s="166" t="n"/>
      <c r="U32" s="166" t="n"/>
    </row>
    <row r="33" ht="15.75" customHeight="1" s="496">
      <c r="A33" s="106">
        <f>SequenciaA20Mais1</f>
        <v/>
      </c>
      <c r="B33" s="106">
        <f>SequenciaB20Mais1</f>
        <v/>
      </c>
      <c r="C33" s="106">
        <f>A33&amp;"."&amp;B33</f>
        <v/>
      </c>
      <c r="D33" s="106">
        <f>SequenciaD20Mais1</f>
        <v/>
      </c>
      <c r="E33" s="106">
        <f>IF(OR(G33="ETAPA",G33="SUB-ETAPA",I33=""),"",A33)</f>
        <v/>
      </c>
      <c r="F33" s="107" t="n"/>
      <c r="G33" s="340">
        <f>IF(I33&lt;&gt;"","S","")</f>
        <v/>
      </c>
      <c r="H33" s="147">
        <f>GERAR_NUMERACAO(G33, $G$21:G33)</f>
        <v/>
      </c>
      <c r="I33" s="150" t="n"/>
      <c r="J33" s="151" t="n"/>
      <c r="K33" s="148" t="n"/>
      <c r="L33" s="535" t="n"/>
      <c r="M33" s="290">
        <f>IF(G33="S","BDI1","")</f>
        <v/>
      </c>
      <c r="N33" s="167" t="n"/>
      <c r="O33" s="167" t="n"/>
      <c r="P33" s="166" t="n"/>
      <c r="Q33" s="166" t="n"/>
      <c r="R33" s="166" t="n"/>
      <c r="S33" s="166" t="n"/>
      <c r="T33" s="166" t="n"/>
      <c r="U33" s="166" t="n"/>
    </row>
    <row r="34" ht="15.75" customHeight="1" s="496">
      <c r="A34" s="106">
        <f>SequenciaA20Mais1</f>
        <v/>
      </c>
      <c r="B34" s="106">
        <f>SequenciaB20Mais1</f>
        <v/>
      </c>
      <c r="C34" s="106">
        <f>A34&amp;"."&amp;B34</f>
        <v/>
      </c>
      <c r="D34" s="106">
        <f>SequenciaD20Mais1</f>
        <v/>
      </c>
      <c r="E34" s="106">
        <f>IF(OR(G34="ETAPA",G34="SUB-ETAPA",I34=""),"",A34)</f>
        <v/>
      </c>
      <c r="F34" s="107" t="n"/>
      <c r="G34" s="340">
        <f>IF(I34&lt;&gt;"","S","")</f>
        <v/>
      </c>
      <c r="H34" s="147">
        <f>GERAR_NUMERACAO(G34, $G$21:G34)</f>
        <v/>
      </c>
      <c r="I34" s="332" t="n"/>
      <c r="J34" s="333" t="n"/>
      <c r="K34" s="148" t="n"/>
      <c r="L34" s="504" t="n"/>
      <c r="M34" s="290">
        <f>IF(G34="S","BDI1","")</f>
        <v/>
      </c>
      <c r="N34" s="167" t="n"/>
      <c r="O34" s="167" t="n"/>
      <c r="P34" s="166" t="n"/>
      <c r="Q34" s="166" t="n"/>
      <c r="R34" s="166" t="n"/>
      <c r="S34" s="166" t="n"/>
      <c r="T34" s="166" t="n"/>
      <c r="U34" s="166" t="n"/>
    </row>
    <row r="35" ht="15.75" customHeight="1" s="496">
      <c r="A35" s="106">
        <f>SequenciaA20Mais1</f>
        <v/>
      </c>
      <c r="B35" s="106">
        <f>SequenciaB20Mais1</f>
        <v/>
      </c>
      <c r="C35" s="106">
        <f>A35&amp;"."&amp;B35</f>
        <v/>
      </c>
      <c r="D35" s="106">
        <f>SequenciaD20Mais1</f>
        <v/>
      </c>
      <c r="E35" s="106">
        <f>IF(OR(G35="ETAPA",G35="SUB-ETAPA",I35=""),"",A35)</f>
        <v/>
      </c>
      <c r="F35" s="107" t="n"/>
      <c r="G35" s="340">
        <f>IF(I35&lt;&gt;"","S","")</f>
        <v/>
      </c>
      <c r="H35" s="147">
        <f>GERAR_NUMERACAO(G35, $G$21:G35)</f>
        <v/>
      </c>
      <c r="I35" s="150" t="n"/>
      <c r="J35" s="151" t="n"/>
      <c r="K35" s="148" t="n"/>
      <c r="L35" s="535" t="n"/>
      <c r="M35" s="290">
        <f>IF(G35="S","BDI1","")</f>
        <v/>
      </c>
      <c r="N35" s="167" t="n"/>
      <c r="O35" s="167" t="n"/>
      <c r="P35" s="166" t="n"/>
      <c r="Q35" s="166" t="n"/>
      <c r="R35" s="166" t="n"/>
      <c r="S35" s="166" t="n"/>
      <c r="T35" s="166" t="n"/>
      <c r="U35" s="166" t="n"/>
    </row>
    <row r="36" ht="15.75" customHeight="1" s="496">
      <c r="A36" s="106">
        <f>SequenciaA20Mais1</f>
        <v/>
      </c>
      <c r="B36" s="106">
        <f>SequenciaB20Mais1</f>
        <v/>
      </c>
      <c r="C36" s="106">
        <f>A36&amp;"."&amp;B36</f>
        <v/>
      </c>
      <c r="D36" s="106">
        <f>SequenciaD20Mais1</f>
        <v/>
      </c>
      <c r="E36" s="106">
        <f>IF(OR(G36="ETAPA",G36="SUB-ETAPA",I36=""),"",A36)</f>
        <v/>
      </c>
      <c r="F36" s="107" t="n"/>
      <c r="G36" s="340">
        <f>IF(I36&lt;&gt;"","S","")</f>
        <v/>
      </c>
      <c r="H36" s="147">
        <f>GERAR_NUMERACAO(G36, $G$21:G36)</f>
        <v/>
      </c>
      <c r="I36" s="332" t="n"/>
      <c r="J36" s="333" t="n"/>
      <c r="K36" s="148" t="n"/>
      <c r="L36" s="504" t="n"/>
      <c r="M36" s="290">
        <f>IF(G36="S","BDI1","")</f>
        <v/>
      </c>
      <c r="N36" s="167" t="n"/>
      <c r="O36" s="167" t="n"/>
      <c r="P36" s="166" t="n"/>
      <c r="Q36" s="166" t="n"/>
      <c r="R36" s="166" t="n"/>
      <c r="S36" s="166" t="n"/>
      <c r="T36" s="166" t="n"/>
      <c r="U36" s="166" t="n"/>
    </row>
    <row r="37" ht="15.75" customHeight="1" s="496">
      <c r="A37" s="106">
        <f>SequenciaA20Mais1</f>
        <v/>
      </c>
      <c r="B37" s="106">
        <f>SequenciaB20Mais1</f>
        <v/>
      </c>
      <c r="C37" s="106">
        <f>A37&amp;"."&amp;B37</f>
        <v/>
      </c>
      <c r="D37" s="106">
        <f>SequenciaD20Mais1</f>
        <v/>
      </c>
      <c r="E37" s="106">
        <f>IF(OR(G37="ETAPA",G37="SUB-ETAPA",I37=""),"",A37)</f>
        <v/>
      </c>
      <c r="F37" s="107" t="n"/>
      <c r="G37" s="340">
        <f>IF(I37&lt;&gt;"","S","")</f>
        <v/>
      </c>
      <c r="H37" s="147">
        <f>GERAR_NUMERACAO(G37, $G$21:G37)</f>
        <v/>
      </c>
      <c r="I37" s="150" t="n"/>
      <c r="J37" s="151" t="n"/>
      <c r="K37" s="148" t="n"/>
      <c r="L37" s="535" t="n"/>
      <c r="M37" s="290">
        <f>IF(G37="S","BDI1","")</f>
        <v/>
      </c>
      <c r="N37" s="167" t="n"/>
      <c r="O37" s="167" t="n"/>
      <c r="P37" s="166" t="n"/>
      <c r="Q37" s="166" t="n"/>
      <c r="R37" s="166" t="n"/>
      <c r="S37" s="166" t="n"/>
      <c r="T37" s="166" t="n"/>
      <c r="U37" s="166" t="n"/>
    </row>
    <row r="38" ht="15.75" customHeight="1" s="496">
      <c r="A38" s="106">
        <f>SequenciaA20Mais1</f>
        <v/>
      </c>
      <c r="B38" s="106">
        <f>SequenciaB20Mais1</f>
        <v/>
      </c>
      <c r="C38" s="106">
        <f>A38&amp;"."&amp;B38</f>
        <v/>
      </c>
      <c r="D38" s="106">
        <f>SequenciaD20Mais1</f>
        <v/>
      </c>
      <c r="E38" s="106">
        <f>IF(OR(G38="ETAPA",G38="SUB-ETAPA",I38=""),"",A38)</f>
        <v/>
      </c>
      <c r="F38" s="107" t="n"/>
      <c r="G38" s="340">
        <f>IF(I38&lt;&gt;"","S","")</f>
        <v/>
      </c>
      <c r="H38" s="147">
        <f>GERAR_NUMERACAO(G38, $G$21:G38)</f>
        <v/>
      </c>
      <c r="I38" s="332" t="n"/>
      <c r="J38" s="333" t="n"/>
      <c r="K38" s="148" t="n"/>
      <c r="L38" s="504" t="n"/>
      <c r="M38" s="290">
        <f>IF(G38="S","BDI1","")</f>
        <v/>
      </c>
      <c r="N38" s="167" t="n"/>
      <c r="O38" s="167" t="n"/>
      <c r="P38" s="166" t="n"/>
      <c r="Q38" s="166" t="n"/>
      <c r="R38" s="166" t="n"/>
      <c r="S38" s="166" t="n"/>
      <c r="T38" s="166" t="n"/>
      <c r="U38" s="166" t="n"/>
    </row>
    <row r="39" ht="15.75" customHeight="1" s="496">
      <c r="A39" s="106">
        <f>SequenciaA20Mais1</f>
        <v/>
      </c>
      <c r="B39" s="106">
        <f>SequenciaB20Mais1</f>
        <v/>
      </c>
      <c r="C39" s="106">
        <f>A39&amp;"."&amp;B39</f>
        <v/>
      </c>
      <c r="D39" s="106">
        <f>SequenciaD20Mais1</f>
        <v/>
      </c>
      <c r="E39" s="106">
        <f>IF(OR(G39="ETAPA",G39="SUB-ETAPA",I39=""),"",A39)</f>
        <v/>
      </c>
      <c r="F39" s="107" t="n"/>
      <c r="G39" s="340">
        <f>IF(I39&lt;&gt;"","S","")</f>
        <v/>
      </c>
      <c r="H39" s="147">
        <f>GERAR_NUMERACAO(G39, $G$21:G39)</f>
        <v/>
      </c>
      <c r="I39" s="150" t="n"/>
      <c r="J39" s="151" t="n"/>
      <c r="K39" s="148" t="n"/>
      <c r="L39" s="535" t="n"/>
      <c r="M39" s="290">
        <f>IF(G39="S","BDI1","")</f>
        <v/>
      </c>
      <c r="N39" s="167" t="n"/>
      <c r="O39" s="167" t="n"/>
      <c r="P39" s="166" t="n"/>
      <c r="Q39" s="166" t="n"/>
      <c r="R39" s="166" t="n"/>
      <c r="S39" s="166" t="n"/>
      <c r="T39" s="166" t="n"/>
      <c r="U39" s="166" t="n"/>
    </row>
    <row r="40" ht="15.75" customHeight="1" s="496">
      <c r="A40" s="106">
        <f>SequenciaA20Mais1</f>
        <v/>
      </c>
      <c r="B40" s="106">
        <f>SequenciaB20Mais1</f>
        <v/>
      </c>
      <c r="C40" s="106">
        <f>A40&amp;"."&amp;B40</f>
        <v/>
      </c>
      <c r="D40" s="106">
        <f>SequenciaD20Mais1</f>
        <v/>
      </c>
      <c r="E40" s="106">
        <f>IF(OR(G40="ETAPA",G40="SUB-ETAPA",I40=""),"",A40)</f>
        <v/>
      </c>
      <c r="F40" s="107" t="n"/>
      <c r="G40" s="340">
        <f>IF(I40&lt;&gt;"","S","")</f>
        <v/>
      </c>
      <c r="H40" s="147">
        <f>GERAR_NUMERACAO(G40, $G$21:G40)</f>
        <v/>
      </c>
      <c r="I40" s="332" t="n"/>
      <c r="J40" s="333" t="n"/>
      <c r="K40" s="148" t="n"/>
      <c r="L40" s="504" t="n"/>
      <c r="M40" s="290">
        <f>IF(G40="S","BDI1","")</f>
        <v/>
      </c>
      <c r="N40" s="167" t="n"/>
      <c r="O40" s="167" t="n"/>
      <c r="P40" s="166" t="n"/>
      <c r="Q40" s="166" t="n"/>
      <c r="R40" s="166" t="n"/>
      <c r="S40" s="166" t="n"/>
      <c r="T40" s="166" t="n"/>
      <c r="U40" s="166" t="n"/>
    </row>
    <row r="41" ht="15.75" customHeight="1" s="496">
      <c r="A41" s="106">
        <f>SequenciaA20Mais1</f>
        <v/>
      </c>
      <c r="B41" s="106">
        <f>SequenciaB20Mais1</f>
        <v/>
      </c>
      <c r="C41" s="106">
        <f>A41&amp;"."&amp;B41</f>
        <v/>
      </c>
      <c r="D41" s="106">
        <f>SequenciaD20Mais1</f>
        <v/>
      </c>
      <c r="E41" s="106">
        <f>IF(OR(G41="ETAPA",G41="SUB-ETAPA",I41=""),"",A41)</f>
        <v/>
      </c>
      <c r="F41" s="107" t="n"/>
      <c r="G41" s="340">
        <f>IF(I41&lt;&gt;"","S","")</f>
        <v/>
      </c>
      <c r="H41" s="147">
        <f>GERAR_NUMERACAO(G41, $G$21:G41)</f>
        <v/>
      </c>
      <c r="I41" s="150" t="n"/>
      <c r="J41" s="151" t="n"/>
      <c r="K41" s="148" t="n"/>
      <c r="L41" s="535" t="n"/>
      <c r="M41" s="290">
        <f>IF(G41="S","BDI1","")</f>
        <v/>
      </c>
      <c r="N41" s="167" t="n"/>
      <c r="O41" s="167" t="n"/>
      <c r="P41" s="166" t="n"/>
      <c r="Q41" s="166" t="n"/>
      <c r="R41" s="166" t="n"/>
      <c r="S41" s="166" t="n"/>
      <c r="T41" s="166" t="n"/>
      <c r="U41" s="166" t="n"/>
    </row>
    <row r="42" ht="15.75" customHeight="1" s="496">
      <c r="A42" s="106">
        <f>SequenciaA20Mais1</f>
        <v/>
      </c>
      <c r="B42" s="106">
        <f>SequenciaB20Mais1</f>
        <v/>
      </c>
      <c r="C42" s="106">
        <f>A42&amp;"."&amp;B42</f>
        <v/>
      </c>
      <c r="D42" s="106">
        <f>SequenciaD20Mais1</f>
        <v/>
      </c>
      <c r="E42" s="106">
        <f>IF(OR(G42="ETAPA",G42="SUB-ETAPA",I42=""),"",A42)</f>
        <v/>
      </c>
      <c r="F42" s="107" t="n"/>
      <c r="G42" s="340">
        <f>IF(I42&lt;&gt;"","S","")</f>
        <v/>
      </c>
      <c r="H42" s="147">
        <f>GERAR_NUMERACAO(G42, $G$21:G42)</f>
        <v/>
      </c>
      <c r="I42" s="332" t="n"/>
      <c r="J42" s="333" t="n"/>
      <c r="K42" s="148" t="n"/>
      <c r="L42" s="504" t="n"/>
      <c r="M42" s="290">
        <f>IF(G42="S","BDI1","")</f>
        <v/>
      </c>
      <c r="N42" s="167" t="n"/>
      <c r="O42" s="167" t="n"/>
      <c r="P42" s="166" t="n"/>
      <c r="Q42" s="166" t="n"/>
      <c r="R42" s="166" t="n"/>
      <c r="S42" s="166" t="n"/>
      <c r="T42" s="166" t="n"/>
      <c r="U42" s="166" t="n"/>
    </row>
    <row r="43" ht="15.75" customHeight="1" s="496">
      <c r="A43" s="106">
        <f>SequenciaA20Mais1</f>
        <v/>
      </c>
      <c r="B43" s="106">
        <f>SequenciaB20Mais1</f>
        <v/>
      </c>
      <c r="C43" s="106">
        <f>A43&amp;"."&amp;B43</f>
        <v/>
      </c>
      <c r="D43" s="106">
        <f>SequenciaD20Mais1</f>
        <v/>
      </c>
      <c r="E43" s="106">
        <f>IF(OR(G43="ETAPA",G43="SUB-ETAPA",I43=""),"",A43)</f>
        <v/>
      </c>
      <c r="F43" s="107" t="n"/>
      <c r="G43" s="340">
        <f>IF(I43&lt;&gt;"","S","")</f>
        <v/>
      </c>
      <c r="H43" s="147">
        <f>GERAR_NUMERACAO(G43, $G$21:G43)</f>
        <v/>
      </c>
      <c r="I43" s="150" t="n"/>
      <c r="J43" s="151" t="n"/>
      <c r="K43" s="148" t="n"/>
      <c r="L43" s="535" t="n"/>
      <c r="M43" s="290">
        <f>IF(G43="S","BDI1","")</f>
        <v/>
      </c>
      <c r="N43" s="167" t="n"/>
      <c r="O43" s="167" t="n"/>
      <c r="P43" s="166" t="n"/>
      <c r="Q43" s="166" t="n"/>
      <c r="R43" s="166" t="n"/>
      <c r="S43" s="166" t="n"/>
      <c r="T43" s="166" t="n"/>
      <c r="U43" s="166" t="n"/>
    </row>
    <row r="44" ht="15.75" customHeight="1" s="496">
      <c r="A44" s="106">
        <f>SequenciaA20Mais1</f>
        <v/>
      </c>
      <c r="B44" s="106">
        <f>SequenciaB20Mais1</f>
        <v/>
      </c>
      <c r="C44" s="106">
        <f>A44&amp;"."&amp;B44</f>
        <v/>
      </c>
      <c r="D44" s="106">
        <f>SequenciaD20Mais1</f>
        <v/>
      </c>
      <c r="E44" s="106">
        <f>IF(OR(G44="ETAPA",G44="SUB-ETAPA",I44=""),"",A44)</f>
        <v/>
      </c>
      <c r="F44" s="107" t="n"/>
      <c r="G44" s="340">
        <f>IF(I44&lt;&gt;"","S","")</f>
        <v/>
      </c>
      <c r="H44" s="147">
        <f>GERAR_NUMERACAO(G44, $G$21:G44)</f>
        <v/>
      </c>
      <c r="I44" s="332" t="n"/>
      <c r="J44" s="333" t="n"/>
      <c r="K44" s="148" t="n"/>
      <c r="L44" s="504" t="n"/>
      <c r="M44" s="290">
        <f>IF(G44="S","BDI1","")</f>
        <v/>
      </c>
      <c r="N44" s="167" t="n"/>
      <c r="O44" s="167" t="n"/>
      <c r="P44" s="166" t="n"/>
      <c r="Q44" s="166" t="n"/>
      <c r="R44" s="166" t="n"/>
      <c r="S44" s="166" t="n"/>
      <c r="T44" s="166" t="n"/>
      <c r="U44" s="166" t="n"/>
    </row>
    <row r="45" ht="15.75" customHeight="1" s="496">
      <c r="A45" s="106">
        <f>SequenciaA20Mais1</f>
        <v/>
      </c>
      <c r="B45" s="106">
        <f>SequenciaB20Mais1</f>
        <v/>
      </c>
      <c r="C45" s="106">
        <f>A45&amp;"."&amp;B45</f>
        <v/>
      </c>
      <c r="D45" s="106">
        <f>SequenciaD20Mais1</f>
        <v/>
      </c>
      <c r="E45" s="106">
        <f>IF(OR(G45="ETAPA",G45="SUB-ETAPA",I45=""),"",A45)</f>
        <v/>
      </c>
      <c r="F45" s="107" t="n"/>
      <c r="G45" s="340">
        <f>IF(I45&lt;&gt;"","S","")</f>
        <v/>
      </c>
      <c r="H45" s="147">
        <f>GERAR_NUMERACAO(G45, $G$21:G45)</f>
        <v/>
      </c>
      <c r="I45" s="150" t="n"/>
      <c r="J45" s="151" t="n"/>
      <c r="K45" s="148" t="n"/>
      <c r="L45" s="535" t="n"/>
      <c r="M45" s="290">
        <f>IF(G45="S","BDI1","")</f>
        <v/>
      </c>
      <c r="N45" s="167" t="n"/>
      <c r="O45" s="167" t="n"/>
      <c r="P45" s="166" t="n"/>
      <c r="Q45" s="166" t="n"/>
      <c r="R45" s="166" t="n"/>
      <c r="S45" s="166" t="n"/>
      <c r="T45" s="166" t="n"/>
      <c r="U45" s="166" t="n"/>
    </row>
    <row r="46" ht="15.75" customHeight="1" s="496">
      <c r="A46" s="106">
        <f>SequenciaA20Mais1</f>
        <v/>
      </c>
      <c r="B46" s="106">
        <f>SequenciaB20Mais1</f>
        <v/>
      </c>
      <c r="C46" s="106">
        <f>A46&amp;"."&amp;B46</f>
        <v/>
      </c>
      <c r="D46" s="106">
        <f>SequenciaD20Mais1</f>
        <v/>
      </c>
      <c r="E46" s="106">
        <f>IF(OR(G46="ETAPA",G46="SUB-ETAPA",I46=""),"",A46)</f>
        <v/>
      </c>
      <c r="F46" s="107" t="n"/>
      <c r="G46" s="340">
        <f>IF(I46&lt;&gt;"","S","")</f>
        <v/>
      </c>
      <c r="H46" s="147">
        <f>GERAR_NUMERACAO(G46, $G$21:G46)</f>
        <v/>
      </c>
      <c r="I46" s="332" t="n"/>
      <c r="J46" s="333" t="n"/>
      <c r="K46" s="148" t="n"/>
      <c r="L46" s="504" t="n"/>
      <c r="M46" s="290">
        <f>IF(G46="S","BDI1","")</f>
        <v/>
      </c>
      <c r="N46" s="167" t="n"/>
      <c r="O46" s="167" t="n"/>
      <c r="P46" s="166" t="n"/>
      <c r="Q46" s="166" t="n"/>
      <c r="R46" s="166" t="n"/>
      <c r="S46" s="166" t="n"/>
      <c r="T46" s="166" t="n"/>
      <c r="U46" s="166" t="n"/>
    </row>
    <row r="47" ht="15.75" customHeight="1" s="496">
      <c r="A47" s="106">
        <f>SequenciaA20Mais1</f>
        <v/>
      </c>
      <c r="B47" s="106">
        <f>SequenciaB20Mais1</f>
        <v/>
      </c>
      <c r="C47" s="106">
        <f>A47&amp;"."&amp;B47</f>
        <v/>
      </c>
      <c r="D47" s="106">
        <f>SequenciaD20Mais1</f>
        <v/>
      </c>
      <c r="E47" s="106">
        <f>IF(OR(G47="ETAPA",G47="SUB-ETAPA",I47=""),"",A47)</f>
        <v/>
      </c>
      <c r="F47" s="107" t="n"/>
      <c r="G47" s="340">
        <f>IF(I47&lt;&gt;"","S","")</f>
        <v/>
      </c>
      <c r="H47" s="147">
        <f>GERAR_NUMERACAO(G47, $G$21:G47)</f>
        <v/>
      </c>
      <c r="I47" s="150" t="n"/>
      <c r="J47" s="151" t="n"/>
      <c r="K47" s="148" t="n"/>
      <c r="L47" s="535" t="n"/>
      <c r="M47" s="290">
        <f>IF(G47="S","BDI1","")</f>
        <v/>
      </c>
      <c r="N47" s="167" t="n"/>
      <c r="O47" s="167" t="n"/>
      <c r="P47" s="166" t="n"/>
      <c r="Q47" s="166" t="n"/>
      <c r="R47" s="166" t="n"/>
      <c r="S47" s="166" t="n"/>
      <c r="T47" s="166" t="n"/>
      <c r="U47" s="166" t="n"/>
    </row>
    <row r="48" ht="15.75" customHeight="1" s="496">
      <c r="A48" s="106">
        <f>SequenciaA20Mais1</f>
        <v/>
      </c>
      <c r="B48" s="106">
        <f>SequenciaB20Mais1</f>
        <v/>
      </c>
      <c r="C48" s="106">
        <f>A48&amp;"."&amp;B48</f>
        <v/>
      </c>
      <c r="D48" s="106">
        <f>SequenciaD20Mais1</f>
        <v/>
      </c>
      <c r="E48" s="106">
        <f>IF(OR(G48="ETAPA",G48="SUB-ETAPA",I48=""),"",A48)</f>
        <v/>
      </c>
      <c r="F48" s="107" t="n"/>
      <c r="G48" s="340">
        <f>IF(I48&lt;&gt;"","S","")</f>
        <v/>
      </c>
      <c r="H48" s="147">
        <f>GERAR_NUMERACAO(G48, $G$21:G48)</f>
        <v/>
      </c>
      <c r="I48" s="332" t="n"/>
      <c r="J48" s="333" t="n"/>
      <c r="K48" s="148" t="n"/>
      <c r="L48" s="504" t="n"/>
      <c r="M48" s="290">
        <f>IF(G48="S","BDI1","")</f>
        <v/>
      </c>
      <c r="N48" s="167" t="n"/>
      <c r="O48" s="167" t="n"/>
      <c r="P48" s="166" t="n"/>
      <c r="Q48" s="166" t="n"/>
      <c r="R48" s="166" t="n"/>
      <c r="S48" s="166" t="n"/>
      <c r="T48" s="166" t="n"/>
      <c r="U48" s="166" t="n"/>
    </row>
    <row r="49" ht="15.75" customHeight="1" s="496">
      <c r="A49" s="106">
        <f>SequenciaA20Mais1</f>
        <v/>
      </c>
      <c r="B49" s="106">
        <f>SequenciaB20Mais1</f>
        <v/>
      </c>
      <c r="C49" s="106">
        <f>A49&amp;"."&amp;B49</f>
        <v/>
      </c>
      <c r="D49" s="106">
        <f>SequenciaD20Mais1</f>
        <v/>
      </c>
      <c r="E49" s="106">
        <f>IF(OR(G49="ETAPA",G49="SUB-ETAPA",I49=""),"",A49)</f>
        <v/>
      </c>
      <c r="F49" s="107" t="n"/>
      <c r="G49" s="340">
        <f>IF(I49&lt;&gt;"","S","")</f>
        <v/>
      </c>
      <c r="H49" s="147">
        <f>GERAR_NUMERACAO(G49, $G$21:G49)</f>
        <v/>
      </c>
      <c r="I49" s="150" t="n"/>
      <c r="J49" s="151" t="n"/>
      <c r="K49" s="148" t="n"/>
      <c r="L49" s="535" t="n"/>
      <c r="M49" s="290">
        <f>IF(G49="S","BDI1","")</f>
        <v/>
      </c>
      <c r="N49" s="167" t="n"/>
      <c r="O49" s="167" t="n"/>
      <c r="P49" s="166" t="n"/>
      <c r="Q49" s="166" t="n"/>
      <c r="R49" s="166" t="n"/>
      <c r="S49" s="166" t="n"/>
      <c r="T49" s="166" t="n"/>
      <c r="U49" s="166" t="n"/>
    </row>
    <row r="50" ht="15.75" customHeight="1" s="496">
      <c r="A50" s="106">
        <f>SequenciaA20Mais1</f>
        <v/>
      </c>
      <c r="B50" s="106">
        <f>SequenciaB20Mais1</f>
        <v/>
      </c>
      <c r="C50" s="106">
        <f>A50&amp;"."&amp;B50</f>
        <v/>
      </c>
      <c r="D50" s="106">
        <f>SequenciaD20Mais1</f>
        <v/>
      </c>
      <c r="E50" s="106">
        <f>IF(OR(G50="ETAPA",G50="SUB-ETAPA",I50=""),"",A50)</f>
        <v/>
      </c>
      <c r="F50" s="107" t="n"/>
      <c r="G50" s="340">
        <f>IF(I50&lt;&gt;"","S","")</f>
        <v/>
      </c>
      <c r="H50" s="147">
        <f>GERAR_NUMERACAO(G50, $G$21:G50)</f>
        <v/>
      </c>
      <c r="I50" s="332" t="n"/>
      <c r="J50" s="333" t="n"/>
      <c r="K50" s="148" t="n"/>
      <c r="L50" s="504" t="n"/>
      <c r="M50" s="290">
        <f>IF(G50="S","BDI1","")</f>
        <v/>
      </c>
      <c r="N50" s="167" t="n"/>
      <c r="O50" s="167" t="n"/>
      <c r="P50" s="166" t="n"/>
      <c r="Q50" s="166" t="n"/>
      <c r="R50" s="166" t="n"/>
      <c r="S50" s="166" t="n"/>
      <c r="T50" s="166" t="n"/>
      <c r="U50" s="166" t="n"/>
    </row>
    <row r="51" ht="15.75" customHeight="1" s="496">
      <c r="A51" s="106">
        <f>SequenciaA20Mais1</f>
        <v/>
      </c>
      <c r="B51" s="106">
        <f>SequenciaB20Mais1</f>
        <v/>
      </c>
      <c r="C51" s="106">
        <f>A51&amp;"."&amp;B51</f>
        <v/>
      </c>
      <c r="D51" s="106">
        <f>SequenciaD20Mais1</f>
        <v/>
      </c>
      <c r="E51" s="106">
        <f>IF(OR(G51="ETAPA",G51="SUB-ETAPA",I51=""),"",A51)</f>
        <v/>
      </c>
      <c r="F51" s="107" t="n"/>
      <c r="G51" s="340">
        <f>IF(I51&lt;&gt;"","S","")</f>
        <v/>
      </c>
      <c r="H51" s="147">
        <f>GERAR_NUMERACAO(G51, $G$21:G51)</f>
        <v/>
      </c>
      <c r="I51" s="150" t="n"/>
      <c r="J51" s="151" t="n"/>
      <c r="K51" s="148" t="n"/>
      <c r="L51" s="535" t="n"/>
      <c r="M51" s="290">
        <f>IF(G51="S","BDI1","")</f>
        <v/>
      </c>
      <c r="N51" s="167" t="n"/>
      <c r="O51" s="167" t="n"/>
      <c r="P51" s="166" t="n"/>
      <c r="Q51" s="166" t="n"/>
      <c r="R51" s="166" t="n"/>
      <c r="S51" s="166" t="n"/>
      <c r="T51" s="166" t="n"/>
      <c r="U51" s="166" t="n"/>
    </row>
    <row r="52" ht="15.75" customHeight="1" s="496">
      <c r="A52" s="106">
        <f>SequenciaA20Mais1</f>
        <v/>
      </c>
      <c r="B52" s="106">
        <f>SequenciaB20Mais1</f>
        <v/>
      </c>
      <c r="C52" s="106">
        <f>A52&amp;"."&amp;B52</f>
        <v/>
      </c>
      <c r="D52" s="106">
        <f>SequenciaD20Mais1</f>
        <v/>
      </c>
      <c r="E52" s="106">
        <f>IF(OR(G52="ETAPA",G52="SUB-ETAPA",I52=""),"",A52)</f>
        <v/>
      </c>
      <c r="F52" s="107" t="n"/>
      <c r="G52" s="340">
        <f>IF(I52&lt;&gt;"","S","")</f>
        <v/>
      </c>
      <c r="H52" s="147">
        <f>GERAR_NUMERACAO(G52, $G$21:G52)</f>
        <v/>
      </c>
      <c r="I52" s="332" t="n"/>
      <c r="J52" s="333" t="n"/>
      <c r="K52" s="148" t="n"/>
      <c r="L52" s="504" t="n"/>
      <c r="M52" s="290">
        <f>IF(G52="S","BDI1","")</f>
        <v/>
      </c>
      <c r="N52" s="167" t="n"/>
      <c r="O52" s="167" t="n"/>
      <c r="P52" s="166" t="n"/>
      <c r="Q52" s="166" t="n"/>
      <c r="R52" s="166" t="n"/>
      <c r="S52" s="166" t="n"/>
      <c r="T52" s="166" t="n"/>
      <c r="U52" s="166" t="n"/>
    </row>
    <row r="53" ht="15.75" customHeight="1" s="496">
      <c r="A53" s="106">
        <f>SequenciaA20Mais1</f>
        <v/>
      </c>
      <c r="B53" s="106">
        <f>SequenciaB20Mais1</f>
        <v/>
      </c>
      <c r="C53" s="106">
        <f>A53&amp;"."&amp;B53</f>
        <v/>
      </c>
      <c r="D53" s="106">
        <f>SequenciaD20Mais1</f>
        <v/>
      </c>
      <c r="E53" s="106">
        <f>IF(OR(G53="ETAPA",G53="SUB-ETAPA",I53=""),"",A53)</f>
        <v/>
      </c>
      <c r="F53" s="107" t="n"/>
      <c r="G53" s="340">
        <f>IF(I53&lt;&gt;"","S","")</f>
        <v/>
      </c>
      <c r="H53" s="147">
        <f>GERAR_NUMERACAO(G53, $G$21:G53)</f>
        <v/>
      </c>
      <c r="I53" s="150" t="n"/>
      <c r="J53" s="151" t="n"/>
      <c r="K53" s="148" t="n"/>
      <c r="L53" s="535" t="n"/>
      <c r="M53" s="290">
        <f>IF(G53="S","BDI1","")</f>
        <v/>
      </c>
      <c r="N53" s="167" t="n"/>
      <c r="O53" s="167" t="n"/>
      <c r="P53" s="166" t="n"/>
      <c r="Q53" s="166" t="n"/>
      <c r="R53" s="166" t="n"/>
      <c r="S53" s="166" t="n"/>
      <c r="T53" s="166" t="n"/>
      <c r="U53" s="166" t="n"/>
    </row>
    <row r="54" ht="15.75" customHeight="1" s="496">
      <c r="A54" s="106">
        <f>SequenciaA20Mais1</f>
        <v/>
      </c>
      <c r="B54" s="106">
        <f>SequenciaB20Mais1</f>
        <v/>
      </c>
      <c r="C54" s="106">
        <f>A54&amp;"."&amp;B54</f>
        <v/>
      </c>
      <c r="D54" s="106">
        <f>SequenciaD20Mais1</f>
        <v/>
      </c>
      <c r="E54" s="106">
        <f>IF(OR(G54="ETAPA",G54="SUB-ETAPA",I54=""),"",A54)</f>
        <v/>
      </c>
      <c r="F54" s="107" t="n"/>
      <c r="G54" s="340">
        <f>IF(I54&lt;&gt;"","S","")</f>
        <v/>
      </c>
      <c r="H54" s="147">
        <f>GERAR_NUMERACAO(G54, $G$21:G54)</f>
        <v/>
      </c>
      <c r="I54" s="332" t="n"/>
      <c r="J54" s="333" t="n"/>
      <c r="K54" s="148" t="n"/>
      <c r="L54" s="504" t="n"/>
      <c r="M54" s="290">
        <f>IF(G54="S","BDI1","")</f>
        <v/>
      </c>
      <c r="N54" s="167" t="n"/>
      <c r="O54" s="167" t="n"/>
      <c r="P54" s="166" t="n"/>
      <c r="Q54" s="166" t="n"/>
      <c r="R54" s="166" t="n"/>
      <c r="S54" s="166" t="n"/>
      <c r="T54" s="166" t="n"/>
      <c r="U54" s="166" t="n"/>
    </row>
    <row r="55" ht="15.75" customHeight="1" s="496">
      <c r="A55" s="106">
        <f>SequenciaA20Mais1</f>
        <v/>
      </c>
      <c r="B55" s="106">
        <f>SequenciaB20Mais1</f>
        <v/>
      </c>
      <c r="C55" s="106">
        <f>A55&amp;"."&amp;B55</f>
        <v/>
      </c>
      <c r="D55" s="106">
        <f>SequenciaD20Mais1</f>
        <v/>
      </c>
      <c r="E55" s="106">
        <f>IF(OR(G55="ETAPA",G55="SUB-ETAPA",I55=""),"",A55)</f>
        <v/>
      </c>
      <c r="F55" s="107" t="n"/>
      <c r="G55" s="340">
        <f>IF(I55&lt;&gt;"","S","")</f>
        <v/>
      </c>
      <c r="H55" s="147">
        <f>GERAR_NUMERACAO(G55, $G$21:G55)</f>
        <v/>
      </c>
      <c r="I55" s="150" t="n"/>
      <c r="J55" s="151" t="n"/>
      <c r="K55" s="148" t="n"/>
      <c r="L55" s="535" t="n"/>
      <c r="M55" s="290">
        <f>IF(G55="S","BDI1","")</f>
        <v/>
      </c>
      <c r="N55" s="167" t="n"/>
      <c r="O55" s="167" t="n"/>
      <c r="P55" s="166" t="n"/>
      <c r="Q55" s="166" t="n"/>
      <c r="R55" s="166" t="n"/>
      <c r="S55" s="166" t="n"/>
      <c r="T55" s="166" t="n"/>
      <c r="U55" s="166" t="n"/>
    </row>
    <row r="56" ht="20.1" customHeight="1" s="496">
      <c r="A56" s="106">
        <f>SequenciaA20Mais1</f>
        <v/>
      </c>
      <c r="B56" s="106">
        <f>SequenciaB20Mais1</f>
        <v/>
      </c>
      <c r="C56" s="106">
        <f>A56&amp;"."&amp;B56</f>
        <v/>
      </c>
      <c r="D56" s="106">
        <f>SequenciaD20Mais1</f>
        <v/>
      </c>
      <c r="E56" s="106">
        <f>IF(OR(G56="ETAPA",G56="SUB-ETAPA",I56=""),"",A56)</f>
        <v/>
      </c>
      <c r="F56" s="107" t="n"/>
      <c r="G56" s="340">
        <f>IF(I56&lt;&gt;"","S","")</f>
        <v/>
      </c>
      <c r="H56" s="147">
        <f>GERAR_NUMERACAO(G56, $G$21:G56)</f>
        <v/>
      </c>
      <c r="I56" s="332" t="n"/>
      <c r="J56" s="333" t="n"/>
      <c r="K56" s="148" t="n"/>
      <c r="L56" s="504" t="n"/>
      <c r="M56" s="290">
        <f>IF(G56="S","BDI1","")</f>
        <v/>
      </c>
      <c r="N56" s="167" t="n"/>
      <c r="O56" s="167" t="n"/>
      <c r="P56" s="166" t="n"/>
      <c r="Q56" s="166" t="n"/>
      <c r="R56" s="166" t="n"/>
      <c r="S56" s="166" t="n"/>
      <c r="T56" s="166" t="n"/>
      <c r="U56" s="166" t="n"/>
    </row>
    <row r="57" ht="20.1" customHeight="1" s="496">
      <c r="A57" s="106">
        <f>SequenciaA20Mais1</f>
        <v/>
      </c>
      <c r="B57" s="106">
        <f>SequenciaB20Mais1</f>
        <v/>
      </c>
      <c r="C57" s="106">
        <f>A57&amp;"."&amp;B57</f>
        <v/>
      </c>
      <c r="D57" s="106">
        <f>SequenciaD20Mais1</f>
        <v/>
      </c>
      <c r="E57" s="106">
        <f>IF(OR(G57="ETAPA",G57="SUB-ETAPA",I57=""),"",A57)</f>
        <v/>
      </c>
      <c r="F57" s="107" t="n"/>
      <c r="G57" s="340">
        <f>IF(I57&lt;&gt;"","S","")</f>
        <v/>
      </c>
      <c r="H57" s="147">
        <f>GERAR_NUMERACAO(G57, $G$21:G57)</f>
        <v/>
      </c>
      <c r="I57" s="150" t="n"/>
      <c r="J57" s="151" t="n"/>
      <c r="K57" s="148" t="n"/>
      <c r="L57" s="535" t="n"/>
      <c r="M57" s="290">
        <f>IF(G57="S","BDI1","")</f>
        <v/>
      </c>
      <c r="N57" s="167" t="n"/>
      <c r="O57" s="167" t="n"/>
      <c r="P57" s="166" t="n"/>
      <c r="Q57" s="166" t="n"/>
      <c r="R57" s="166" t="n"/>
      <c r="S57" s="166" t="n"/>
      <c r="T57" s="166" t="n"/>
      <c r="U57" s="166" t="n"/>
    </row>
    <row r="58" ht="20.1" customHeight="1" s="496">
      <c r="A58" s="106">
        <f>SequenciaA20Mais1</f>
        <v/>
      </c>
      <c r="B58" s="106">
        <f>SequenciaB20Mais1</f>
        <v/>
      </c>
      <c r="C58" s="106">
        <f>A58&amp;"."&amp;B58</f>
        <v/>
      </c>
      <c r="D58" s="106">
        <f>SequenciaD20Mais1</f>
        <v/>
      </c>
      <c r="E58" s="106">
        <f>IF(OR(G58="ETAPA",G58="SUB-ETAPA",I58=""),"",A58)</f>
        <v/>
      </c>
      <c r="F58" s="107" t="n"/>
      <c r="G58" s="340">
        <f>IF(I58&lt;&gt;"","S","")</f>
        <v/>
      </c>
      <c r="H58" s="147">
        <f>GERAR_NUMERACAO(G58, $G$21:G58)</f>
        <v/>
      </c>
      <c r="I58" s="332" t="n"/>
      <c r="J58" s="333" t="n"/>
      <c r="K58" s="148" t="n"/>
      <c r="L58" s="504" t="n"/>
      <c r="M58" s="290">
        <f>IF(G58="S","BDI1","")</f>
        <v/>
      </c>
      <c r="N58" s="167" t="n"/>
      <c r="O58" s="167" t="n"/>
      <c r="P58" s="166" t="n"/>
      <c r="Q58" s="166" t="n"/>
      <c r="R58" s="166" t="n"/>
      <c r="S58" s="166" t="n"/>
      <c r="T58" s="166" t="n"/>
      <c r="U58" s="166" t="n"/>
    </row>
    <row r="59" ht="20.1" customHeight="1" s="496">
      <c r="A59" s="106">
        <f>SequenciaA20Mais1</f>
        <v/>
      </c>
      <c r="B59" s="106">
        <f>SequenciaB20Mais1</f>
        <v/>
      </c>
      <c r="C59" s="106">
        <f>A59&amp;"."&amp;B59</f>
        <v/>
      </c>
      <c r="D59" s="106">
        <f>SequenciaD20Mais1</f>
        <v/>
      </c>
      <c r="E59" s="106">
        <f>IF(OR(G59="ETAPA",G59="SUB-ETAPA",I59=""),"",A59)</f>
        <v/>
      </c>
      <c r="F59" s="107" t="n"/>
      <c r="G59" s="340">
        <f>IF(I59&lt;&gt;"","S","")</f>
        <v/>
      </c>
      <c r="H59" s="147">
        <f>GERAR_NUMERACAO(G59, $G$21:G59)</f>
        <v/>
      </c>
      <c r="I59" s="150" t="n"/>
      <c r="J59" s="151" t="n"/>
      <c r="K59" s="148" t="n"/>
      <c r="L59" s="535" t="n"/>
      <c r="M59" s="290">
        <f>IF(G59="S","BDI1","")</f>
        <v/>
      </c>
      <c r="N59" s="167" t="n"/>
      <c r="O59" s="167" t="n"/>
      <c r="P59" s="166" t="n"/>
      <c r="Q59" s="166" t="n"/>
      <c r="R59" s="166" t="n"/>
      <c r="S59" s="166" t="n"/>
      <c r="T59" s="166" t="n"/>
      <c r="U59" s="166" t="n"/>
    </row>
    <row r="60" ht="20.1" customHeight="1" s="496">
      <c r="A60" s="106">
        <f>SequenciaA20Mais1</f>
        <v/>
      </c>
      <c r="B60" s="106">
        <f>SequenciaB20Mais1</f>
        <v/>
      </c>
      <c r="C60" s="106">
        <f>A60&amp;"."&amp;B60</f>
        <v/>
      </c>
      <c r="D60" s="106">
        <f>SequenciaD20Mais1</f>
        <v/>
      </c>
      <c r="E60" s="106">
        <f>IF(OR(G60="ETAPA",G60="SUB-ETAPA",I60=""),"",A60)</f>
        <v/>
      </c>
      <c r="F60" s="107" t="n"/>
      <c r="G60" s="340">
        <f>IF(I60&lt;&gt;"","S","")</f>
        <v/>
      </c>
      <c r="H60" s="147">
        <f>GERAR_NUMERACAO(G60, $G$21:G60)</f>
        <v/>
      </c>
      <c r="I60" s="332" t="n"/>
      <c r="J60" s="333" t="n"/>
      <c r="K60" s="148" t="n"/>
      <c r="L60" s="504" t="n"/>
      <c r="M60" s="290">
        <f>IF(G60="S","BDI1","")</f>
        <v/>
      </c>
      <c r="N60" s="167" t="n"/>
      <c r="O60" s="167" t="n"/>
      <c r="P60" s="166" t="n"/>
      <c r="Q60" s="166" t="n"/>
      <c r="R60" s="166" t="n"/>
      <c r="S60" s="166" t="n"/>
      <c r="T60" s="166" t="n"/>
      <c r="U60" s="166" t="n"/>
    </row>
    <row r="61" ht="20.1" customHeight="1" s="496">
      <c r="A61" s="106">
        <f>SequenciaA20Mais1</f>
        <v/>
      </c>
      <c r="B61" s="106">
        <f>SequenciaB20Mais1</f>
        <v/>
      </c>
      <c r="C61" s="106">
        <f>A61&amp;"."&amp;B61</f>
        <v/>
      </c>
      <c r="D61" s="106">
        <f>SequenciaD20Mais1</f>
        <v/>
      </c>
      <c r="E61" s="106">
        <f>IF(OR(G61="ETAPA",G61="SUB-ETAPA",I61=""),"",A61)</f>
        <v/>
      </c>
      <c r="F61" s="107" t="n"/>
      <c r="G61" s="340">
        <f>IF(I61&lt;&gt;"","S","")</f>
        <v/>
      </c>
      <c r="H61" s="147">
        <f>GERAR_NUMERACAO(G61, $G$21:G61)</f>
        <v/>
      </c>
      <c r="I61" s="150" t="n"/>
      <c r="J61" s="151" t="n"/>
      <c r="K61" s="148" t="n"/>
      <c r="L61" s="535" t="n"/>
      <c r="M61" s="290">
        <f>IF(G61="S","BDI1","")</f>
        <v/>
      </c>
      <c r="N61" s="167" t="n"/>
      <c r="O61" s="167" t="n"/>
      <c r="P61" s="166" t="n"/>
      <c r="Q61" s="166" t="n"/>
      <c r="R61" s="166" t="n"/>
      <c r="S61" s="166" t="n"/>
      <c r="T61" s="166" t="n"/>
      <c r="U61" s="166" t="n"/>
    </row>
    <row r="62" ht="20.1" customHeight="1" s="496">
      <c r="A62" s="106">
        <f>SequenciaA20Mais1</f>
        <v/>
      </c>
      <c r="B62" s="106">
        <f>SequenciaB20Mais1</f>
        <v/>
      </c>
      <c r="C62" s="106">
        <f>A62&amp;"."&amp;B62</f>
        <v/>
      </c>
      <c r="D62" s="106">
        <f>SequenciaD20Mais1</f>
        <v/>
      </c>
      <c r="E62" s="106">
        <f>IF(OR(G62="ETAPA",G62="SUB-ETAPA",I62=""),"",A62)</f>
        <v/>
      </c>
      <c r="F62" s="107" t="n"/>
      <c r="G62" s="340">
        <f>IF(I62&lt;&gt;"","S","")</f>
        <v/>
      </c>
      <c r="H62" s="147">
        <f>GERAR_NUMERACAO(G62, $G$21:G62)</f>
        <v/>
      </c>
      <c r="I62" s="332" t="n"/>
      <c r="J62" s="333" t="n"/>
      <c r="K62" s="148" t="n"/>
      <c r="L62" s="504" t="n"/>
      <c r="M62" s="290">
        <f>IF(G62="S","BDI1","")</f>
        <v/>
      </c>
      <c r="N62" s="167" t="n"/>
      <c r="O62" s="167" t="n"/>
      <c r="P62" s="166" t="n"/>
      <c r="Q62" s="166" t="n"/>
      <c r="R62" s="166" t="n"/>
      <c r="S62" s="166" t="n"/>
      <c r="T62" s="166" t="n"/>
      <c r="U62" s="166" t="n"/>
    </row>
    <row r="63" ht="20.1" customHeight="1" s="496">
      <c r="A63" s="106">
        <f>SequenciaA20Mais1</f>
        <v/>
      </c>
      <c r="B63" s="106">
        <f>SequenciaB20Mais1</f>
        <v/>
      </c>
      <c r="C63" s="106">
        <f>A63&amp;"."&amp;B63</f>
        <v/>
      </c>
      <c r="D63" s="106">
        <f>SequenciaD20Mais1</f>
        <v/>
      </c>
      <c r="E63" s="106">
        <f>IF(OR(G63="ETAPA",G63="SUB-ETAPA",I63=""),"",A63)</f>
        <v/>
      </c>
      <c r="F63" s="107" t="n"/>
      <c r="G63" s="340">
        <f>IF(I63&lt;&gt;"","S","")</f>
        <v/>
      </c>
      <c r="H63" s="147">
        <f>GERAR_NUMERACAO(G63, $G$21:G63)</f>
        <v/>
      </c>
      <c r="I63" s="150" t="n"/>
      <c r="J63" s="151" t="n"/>
      <c r="K63" s="148" t="n"/>
      <c r="L63" s="535" t="n"/>
      <c r="M63" s="290">
        <f>IF(G63="S","BDI1","")</f>
        <v/>
      </c>
      <c r="N63" s="167" t="n"/>
      <c r="O63" s="167" t="n"/>
      <c r="P63" s="166" t="n"/>
      <c r="Q63" s="166" t="n"/>
      <c r="R63" s="166" t="n"/>
      <c r="S63" s="166" t="n"/>
      <c r="T63" s="166" t="n"/>
      <c r="U63" s="166" t="n"/>
    </row>
    <row r="64" ht="20.1" customHeight="1" s="496">
      <c r="A64" s="106">
        <f>SequenciaA20Mais1</f>
        <v/>
      </c>
      <c r="B64" s="106">
        <f>SequenciaB20Mais1</f>
        <v/>
      </c>
      <c r="C64" s="106">
        <f>A64&amp;"."&amp;B64</f>
        <v/>
      </c>
      <c r="D64" s="106">
        <f>SequenciaD20Mais1</f>
        <v/>
      </c>
      <c r="E64" s="106">
        <f>IF(OR(G64="ETAPA",G64="SUB-ETAPA",I64=""),"",A64)</f>
        <v/>
      </c>
      <c r="F64" s="107" t="n"/>
      <c r="G64" s="340">
        <f>IF(I64&lt;&gt;"","S","")</f>
        <v/>
      </c>
      <c r="H64" s="147">
        <f>GERAR_NUMERACAO(G64, $G$21:G64)</f>
        <v/>
      </c>
      <c r="I64" s="332" t="n"/>
      <c r="J64" s="333" t="n"/>
      <c r="K64" s="148" t="n"/>
      <c r="L64" s="504" t="n"/>
      <c r="M64" s="290">
        <f>IF(G64="S","BDI1","")</f>
        <v/>
      </c>
      <c r="N64" s="167" t="n"/>
      <c r="O64" s="167" t="n"/>
      <c r="P64" s="166" t="n"/>
      <c r="Q64" s="166" t="n"/>
      <c r="R64" s="166" t="n"/>
      <c r="S64" s="166" t="n"/>
      <c r="T64" s="166" t="n"/>
      <c r="U64" s="166" t="n"/>
    </row>
    <row r="65" ht="20.1" customHeight="1" s="496">
      <c r="A65" s="106">
        <f>SequenciaA20Mais1</f>
        <v/>
      </c>
      <c r="B65" s="106">
        <f>SequenciaB20Mais1</f>
        <v/>
      </c>
      <c r="C65" s="106">
        <f>A65&amp;"."&amp;B65</f>
        <v/>
      </c>
      <c r="D65" s="106">
        <f>SequenciaD20Mais1</f>
        <v/>
      </c>
      <c r="E65" s="106">
        <f>IF(OR(G65="ETAPA",G65="SUB-ETAPA",I65=""),"",A65)</f>
        <v/>
      </c>
      <c r="F65" s="107" t="n"/>
      <c r="G65" s="340">
        <f>IF(I65&lt;&gt;"","S","")</f>
        <v/>
      </c>
      <c r="H65" s="147">
        <f>GERAR_NUMERACAO(G65, $G$21:G65)</f>
        <v/>
      </c>
      <c r="I65" s="150" t="n"/>
      <c r="J65" s="151" t="n"/>
      <c r="K65" s="148" t="n"/>
      <c r="L65" s="535" t="n"/>
      <c r="M65" s="290">
        <f>IF(G65="S","BDI1","")</f>
        <v/>
      </c>
      <c r="N65" s="167" t="n"/>
      <c r="O65" s="167" t="n"/>
      <c r="P65" s="166" t="n"/>
      <c r="Q65" s="166" t="n"/>
      <c r="R65" s="166" t="n"/>
      <c r="S65" s="166" t="n"/>
      <c r="T65" s="166" t="n"/>
      <c r="U65" s="166" t="n"/>
    </row>
    <row r="66" ht="20.1" customHeight="1" s="496">
      <c r="A66" s="106">
        <f>SequenciaA20Mais1</f>
        <v/>
      </c>
      <c r="B66" s="106">
        <f>SequenciaB20Mais1</f>
        <v/>
      </c>
      <c r="C66" s="106">
        <f>A66&amp;"."&amp;B66</f>
        <v/>
      </c>
      <c r="D66" s="106">
        <f>SequenciaD20Mais1</f>
        <v/>
      </c>
      <c r="E66" s="106">
        <f>IF(OR(G66="ETAPA",G66="SUB-ETAPA",I66=""),"",A66)</f>
        <v/>
      </c>
      <c r="F66" s="107" t="n"/>
      <c r="G66" s="340">
        <f>IF(I66&lt;&gt;"","S","")</f>
        <v/>
      </c>
      <c r="H66" s="147">
        <f>GERAR_NUMERACAO(G66, $G$21:G66)</f>
        <v/>
      </c>
      <c r="I66" s="332" t="n"/>
      <c r="J66" s="333" t="n"/>
      <c r="K66" s="148" t="n"/>
      <c r="L66" s="504" t="n"/>
      <c r="M66" s="290">
        <f>IF(G66="S","BDI1","")</f>
        <v/>
      </c>
      <c r="N66" s="167" t="n"/>
      <c r="O66" s="167" t="n"/>
      <c r="P66" s="166" t="n"/>
      <c r="Q66" s="166" t="n"/>
      <c r="R66" s="166" t="n"/>
      <c r="S66" s="166" t="n"/>
      <c r="T66" s="166" t="n"/>
      <c r="U66" s="166" t="n"/>
    </row>
    <row r="67" ht="20.1" customHeight="1" s="496">
      <c r="A67" s="106">
        <f>SequenciaA20Mais1</f>
        <v/>
      </c>
      <c r="B67" s="106">
        <f>SequenciaB20Mais1</f>
        <v/>
      </c>
      <c r="C67" s="106">
        <f>A67&amp;"."&amp;B67</f>
        <v/>
      </c>
      <c r="D67" s="106">
        <f>SequenciaD20Mais1</f>
        <v/>
      </c>
      <c r="E67" s="106">
        <f>IF(OR(G67="ETAPA",G67="SUB-ETAPA",I67=""),"",A67)</f>
        <v/>
      </c>
      <c r="F67" s="107" t="n"/>
      <c r="G67" s="340">
        <f>IF(I67&lt;&gt;"","S","")</f>
        <v/>
      </c>
      <c r="H67" s="147">
        <f>GERAR_NUMERACAO(G67, $G$21:G67)</f>
        <v/>
      </c>
      <c r="I67" s="150" t="n"/>
      <c r="J67" s="151" t="n"/>
      <c r="K67" s="148" t="n"/>
      <c r="L67" s="535" t="n"/>
      <c r="M67" s="290">
        <f>IF(G67="S","BDI1","")</f>
        <v/>
      </c>
      <c r="N67" s="167" t="n"/>
      <c r="O67" s="167" t="n"/>
      <c r="P67" s="166" t="n"/>
      <c r="Q67" s="166" t="n"/>
      <c r="R67" s="166" t="n"/>
      <c r="S67" s="166" t="n"/>
      <c r="T67" s="166" t="n"/>
      <c r="U67" s="166" t="n"/>
    </row>
    <row r="68" ht="20.1" customHeight="1" s="496">
      <c r="A68" s="106">
        <f>SequenciaA20Mais1</f>
        <v/>
      </c>
      <c r="B68" s="106">
        <f>SequenciaB20Mais1</f>
        <v/>
      </c>
      <c r="C68" s="106">
        <f>A68&amp;"."&amp;B68</f>
        <v/>
      </c>
      <c r="D68" s="106">
        <f>SequenciaD20Mais1</f>
        <v/>
      </c>
      <c r="E68" s="106">
        <f>IF(OR(G68="ETAPA",G68="SUB-ETAPA",I68=""),"",A68)</f>
        <v/>
      </c>
      <c r="F68" s="107" t="n"/>
      <c r="G68" s="340">
        <f>IF(I68&lt;&gt;"","S","")</f>
        <v/>
      </c>
      <c r="H68" s="147">
        <f>GERAR_NUMERACAO(G68, $G$21:G68)</f>
        <v/>
      </c>
      <c r="I68" s="332" t="n"/>
      <c r="J68" s="333" t="n"/>
      <c r="K68" s="148" t="n"/>
      <c r="L68" s="504" t="n"/>
      <c r="M68" s="290">
        <f>IF(G68="S","BDI1","")</f>
        <v/>
      </c>
      <c r="N68" s="167" t="n"/>
      <c r="O68" s="167" t="n"/>
      <c r="P68" s="166" t="n"/>
      <c r="Q68" s="166" t="n"/>
      <c r="R68" s="166" t="n"/>
      <c r="S68" s="166" t="n"/>
      <c r="T68" s="166" t="n"/>
      <c r="U68" s="166" t="n"/>
    </row>
    <row r="69" ht="20.1" customHeight="1" s="496">
      <c r="A69" s="106">
        <f>SequenciaA20Mais1</f>
        <v/>
      </c>
      <c r="B69" s="106">
        <f>SequenciaB20Mais1</f>
        <v/>
      </c>
      <c r="C69" s="106">
        <f>A69&amp;"."&amp;B69</f>
        <v/>
      </c>
      <c r="D69" s="106">
        <f>SequenciaD20Mais1</f>
        <v/>
      </c>
      <c r="E69" s="106">
        <f>IF(OR(G69="ETAPA",G69="SUB-ETAPA",I69=""),"",A69)</f>
        <v/>
      </c>
      <c r="F69" s="107" t="n"/>
      <c r="G69" s="340">
        <f>IF(I69&lt;&gt;"","S","")</f>
        <v/>
      </c>
      <c r="H69" s="147">
        <f>GERAR_NUMERACAO(G69, $G$21:G69)</f>
        <v/>
      </c>
      <c r="I69" s="150" t="n"/>
      <c r="J69" s="151" t="n"/>
      <c r="K69" s="148" t="n"/>
      <c r="L69" s="535" t="n"/>
      <c r="M69" s="290">
        <f>IF(G69="S","BDI1","")</f>
        <v/>
      </c>
      <c r="N69" s="167" t="n"/>
      <c r="O69" s="167" t="n"/>
      <c r="P69" s="166" t="n"/>
      <c r="Q69" s="166" t="n"/>
      <c r="R69" s="166" t="n"/>
      <c r="S69" s="166" t="n"/>
      <c r="T69" s="166" t="n"/>
      <c r="U69" s="166" t="n"/>
    </row>
    <row r="70" ht="20.1" customHeight="1" s="496">
      <c r="A70" s="106">
        <f>SequenciaA20Mais1</f>
        <v/>
      </c>
      <c r="B70" s="106">
        <f>SequenciaB20Mais1</f>
        <v/>
      </c>
      <c r="C70" s="106">
        <f>A70&amp;"."&amp;B70</f>
        <v/>
      </c>
      <c r="D70" s="106">
        <f>SequenciaD20Mais1</f>
        <v/>
      </c>
      <c r="E70" s="106">
        <f>IF(OR(G70="ETAPA",G70="SUB-ETAPA",I70=""),"",A70)</f>
        <v/>
      </c>
      <c r="F70" s="107" t="n"/>
      <c r="G70" s="340">
        <f>IF(I70&lt;&gt;"","S","")</f>
        <v/>
      </c>
      <c r="H70" s="147">
        <f>GERAR_NUMERACAO(G70, $G$21:G70)</f>
        <v/>
      </c>
      <c r="I70" s="332" t="n"/>
      <c r="J70" s="333" t="n"/>
      <c r="K70" s="148" t="n"/>
      <c r="L70" s="504" t="n"/>
      <c r="M70" s="290">
        <f>IF(G70="S","BDI1","")</f>
        <v/>
      </c>
      <c r="N70" s="167" t="n"/>
      <c r="O70" s="167" t="n"/>
      <c r="P70" s="166" t="n"/>
      <c r="Q70" s="166" t="n"/>
      <c r="R70" s="166" t="n"/>
      <c r="S70" s="166" t="n"/>
      <c r="T70" s="166" t="n"/>
      <c r="U70" s="166" t="n"/>
    </row>
    <row r="71" ht="20.1" customHeight="1" s="496">
      <c r="A71" s="106">
        <f>SequenciaA20Mais1</f>
        <v/>
      </c>
      <c r="B71" s="106">
        <f>SequenciaB20Mais1</f>
        <v/>
      </c>
      <c r="C71" s="106">
        <f>A71&amp;"."&amp;B71</f>
        <v/>
      </c>
      <c r="D71" s="106">
        <f>SequenciaD20Mais1</f>
        <v/>
      </c>
      <c r="E71" s="106">
        <f>IF(OR(G71="ETAPA",G71="SUB-ETAPA",I71=""),"",A71)</f>
        <v/>
      </c>
      <c r="F71" s="107" t="n"/>
      <c r="G71" s="340">
        <f>IF(I71&lt;&gt;"","S","")</f>
        <v/>
      </c>
      <c r="H71" s="147">
        <f>GERAR_NUMERACAO(G71, $G$21:G71)</f>
        <v/>
      </c>
      <c r="I71" s="150" t="n"/>
      <c r="J71" s="151" t="n"/>
      <c r="K71" s="148" t="n"/>
      <c r="L71" s="535" t="n"/>
      <c r="M71" s="290">
        <f>IF(G71="S","BDI1","")</f>
        <v/>
      </c>
      <c r="N71" s="167" t="n"/>
      <c r="O71" s="167" t="n"/>
      <c r="P71" s="166" t="n"/>
      <c r="Q71" s="166" t="n"/>
      <c r="R71" s="166" t="n"/>
      <c r="S71" s="166" t="n"/>
      <c r="T71" s="166" t="n"/>
      <c r="U71" s="166" t="n"/>
    </row>
    <row r="72" ht="20.1" customHeight="1" s="496">
      <c r="A72" s="106">
        <f>SequenciaA20Mais1</f>
        <v/>
      </c>
      <c r="B72" s="106">
        <f>SequenciaB20Mais1</f>
        <v/>
      </c>
      <c r="C72" s="106">
        <f>A72&amp;"."&amp;B72</f>
        <v/>
      </c>
      <c r="D72" s="106">
        <f>SequenciaD20Mais1</f>
        <v/>
      </c>
      <c r="E72" s="106">
        <f>IF(OR(G72="ETAPA",G72="SUB-ETAPA",I72=""),"",A72)</f>
        <v/>
      </c>
      <c r="F72" s="107" t="n"/>
      <c r="G72" s="340">
        <f>IF(I72&lt;&gt;"","S","")</f>
        <v/>
      </c>
      <c r="H72" s="147">
        <f>GERAR_NUMERACAO(G72, $G$21:G72)</f>
        <v/>
      </c>
      <c r="I72" s="332" t="n"/>
      <c r="J72" s="333" t="n"/>
      <c r="K72" s="148" t="n"/>
      <c r="L72" s="504" t="n"/>
      <c r="M72" s="290">
        <f>IF(G72="S","BDI1","")</f>
        <v/>
      </c>
      <c r="N72" s="167" t="n"/>
      <c r="O72" s="167" t="n"/>
      <c r="P72" s="166" t="n"/>
      <c r="Q72" s="166" t="n"/>
      <c r="R72" s="166" t="n"/>
      <c r="S72" s="166" t="n"/>
      <c r="T72" s="166" t="n"/>
      <c r="U72" s="166" t="n"/>
    </row>
    <row r="73" ht="20.1" customHeight="1" s="496">
      <c r="A73" s="106">
        <f>SequenciaA20Mais1</f>
        <v/>
      </c>
      <c r="B73" s="106">
        <f>SequenciaB20Mais1</f>
        <v/>
      </c>
      <c r="C73" s="106">
        <f>A73&amp;"."&amp;B73</f>
        <v/>
      </c>
      <c r="D73" s="106">
        <f>SequenciaD20Mais1</f>
        <v/>
      </c>
      <c r="E73" s="106">
        <f>IF(OR(G73="ETAPA",G73="SUB-ETAPA",I73=""),"",A73)</f>
        <v/>
      </c>
      <c r="F73" s="107" t="n"/>
      <c r="G73" s="340">
        <f>IF(I73&lt;&gt;"","S","")</f>
        <v/>
      </c>
      <c r="H73" s="147">
        <f>GERAR_NUMERACAO(G73, $G$21:G73)</f>
        <v/>
      </c>
      <c r="I73" s="150" t="n"/>
      <c r="J73" s="151" t="n"/>
      <c r="K73" s="148" t="n"/>
      <c r="L73" s="535" t="n"/>
      <c r="M73" s="290">
        <f>IF(G73="S","BDI1","")</f>
        <v/>
      </c>
      <c r="N73" s="167" t="n"/>
      <c r="O73" s="167" t="n"/>
      <c r="P73" s="166" t="n"/>
      <c r="Q73" s="166" t="n"/>
      <c r="R73" s="166" t="n"/>
      <c r="S73" s="166" t="n"/>
      <c r="T73" s="166" t="n"/>
      <c r="U73" s="166" t="n"/>
    </row>
    <row r="74" ht="20.1" customHeight="1" s="496">
      <c r="A74" s="106">
        <f>SequenciaA20Mais1</f>
        <v/>
      </c>
      <c r="B74" s="106">
        <f>SequenciaB20Mais1</f>
        <v/>
      </c>
      <c r="C74" s="106">
        <f>A74&amp;"."&amp;B74</f>
        <v/>
      </c>
      <c r="D74" s="106">
        <f>SequenciaD20Mais1</f>
        <v/>
      </c>
      <c r="E74" s="106">
        <f>IF(OR(G74="ETAPA",G74="SUB-ETAPA",I74=""),"",A74)</f>
        <v/>
      </c>
      <c r="F74" s="107" t="n"/>
      <c r="G74" s="340">
        <f>IF(I74&lt;&gt;"","S","")</f>
        <v/>
      </c>
      <c r="H74" s="147">
        <f>GERAR_NUMERACAO(G74, $G$21:G74)</f>
        <v/>
      </c>
      <c r="I74" s="332" t="n"/>
      <c r="J74" s="333" t="n"/>
      <c r="K74" s="148" t="n"/>
      <c r="L74" s="504" t="n"/>
      <c r="M74" s="290">
        <f>IF(G74="S","BDI1","")</f>
        <v/>
      </c>
      <c r="N74" s="167" t="n"/>
      <c r="O74" s="167" t="n"/>
      <c r="P74" s="166" t="n"/>
      <c r="Q74" s="166" t="n"/>
      <c r="R74" s="166" t="n"/>
      <c r="S74" s="166" t="n"/>
      <c r="T74" s="166" t="n"/>
      <c r="U74" s="166" t="n"/>
    </row>
    <row r="75" ht="20.1" customHeight="1" s="496">
      <c r="A75" s="106">
        <f>SequenciaA20Mais1</f>
        <v/>
      </c>
      <c r="B75" s="106">
        <f>SequenciaB20Mais1</f>
        <v/>
      </c>
      <c r="C75" s="106">
        <f>A75&amp;"."&amp;B75</f>
        <v/>
      </c>
      <c r="D75" s="106">
        <f>SequenciaD20Mais1</f>
        <v/>
      </c>
      <c r="E75" s="106">
        <f>IF(OR(G75="ETAPA",G75="SUB-ETAPA",I75=""),"",A75)</f>
        <v/>
      </c>
      <c r="F75" s="107" t="n"/>
      <c r="G75" s="340">
        <f>IF(I75&lt;&gt;"","S","")</f>
        <v/>
      </c>
      <c r="H75" s="147">
        <f>GERAR_NUMERACAO(G75, $G$21:G75)</f>
        <v/>
      </c>
      <c r="I75" s="150" t="n"/>
      <c r="J75" s="151" t="n"/>
      <c r="K75" s="148" t="n"/>
      <c r="L75" s="535" t="n"/>
      <c r="M75" s="290">
        <f>IF(G75="S","BDI1","")</f>
        <v/>
      </c>
      <c r="N75" s="167" t="n"/>
      <c r="O75" s="167" t="n"/>
      <c r="P75" s="166" t="n"/>
      <c r="Q75" s="166" t="n"/>
      <c r="R75" s="166" t="n"/>
      <c r="S75" s="166" t="n"/>
      <c r="T75" s="166" t="n"/>
      <c r="U75" s="166" t="n"/>
    </row>
    <row r="76" ht="20.1" customHeight="1" s="496">
      <c r="A76" s="106">
        <f>SequenciaA20Mais1</f>
        <v/>
      </c>
      <c r="B76" s="106">
        <f>SequenciaB20Mais1</f>
        <v/>
      </c>
      <c r="C76" s="106">
        <f>A76&amp;"."&amp;B76</f>
        <v/>
      </c>
      <c r="D76" s="106">
        <f>SequenciaD20Mais1</f>
        <v/>
      </c>
      <c r="E76" s="106">
        <f>IF(OR(G76="ETAPA",G76="SUB-ETAPA",I76=""),"",A76)</f>
        <v/>
      </c>
      <c r="F76" s="107" t="n"/>
      <c r="G76" s="340">
        <f>IF(I76&lt;&gt;"","S","")</f>
        <v/>
      </c>
      <c r="H76" s="147">
        <f>GERAR_NUMERACAO(G76, $G$21:G76)</f>
        <v/>
      </c>
      <c r="I76" s="332" t="n"/>
      <c r="J76" s="333" t="n"/>
      <c r="K76" s="148" t="n"/>
      <c r="L76" s="504" t="n"/>
      <c r="M76" s="290">
        <f>IF(G76="S","BDI1","")</f>
        <v/>
      </c>
      <c r="N76" s="167" t="n"/>
      <c r="O76" s="167" t="n"/>
      <c r="P76" s="166" t="n"/>
      <c r="Q76" s="166" t="n"/>
      <c r="R76" s="166" t="n"/>
      <c r="S76" s="166" t="n"/>
      <c r="T76" s="166" t="n"/>
      <c r="U76" s="166" t="n"/>
    </row>
    <row r="77" ht="20.1" customHeight="1" s="496">
      <c r="A77" s="106">
        <f>SequenciaA20Mais1</f>
        <v/>
      </c>
      <c r="B77" s="106">
        <f>SequenciaB20Mais1</f>
        <v/>
      </c>
      <c r="C77" s="106">
        <f>A77&amp;"."&amp;B77</f>
        <v/>
      </c>
      <c r="D77" s="106">
        <f>SequenciaD20Mais1</f>
        <v/>
      </c>
      <c r="E77" s="106">
        <f>IF(OR(G77="ETAPA",G77="SUB-ETAPA",I77=""),"",A77)</f>
        <v/>
      </c>
      <c r="F77" s="107" t="n"/>
      <c r="G77" s="340">
        <f>IF(I77&lt;&gt;"","S","")</f>
        <v/>
      </c>
      <c r="H77" s="147">
        <f>GERAR_NUMERACAO(G77, $G$21:G77)</f>
        <v/>
      </c>
      <c r="I77" s="150" t="n"/>
      <c r="J77" s="151" t="n"/>
      <c r="K77" s="148" t="n"/>
      <c r="L77" s="535" t="n"/>
      <c r="M77" s="290">
        <f>IF(G77="S","BDI1","")</f>
        <v/>
      </c>
      <c r="N77" s="167" t="n"/>
      <c r="O77" s="167" t="n"/>
      <c r="P77" s="166" t="n"/>
      <c r="Q77" s="166" t="n"/>
      <c r="R77" s="166" t="n"/>
      <c r="S77" s="166" t="n"/>
      <c r="T77" s="166" t="n"/>
      <c r="U77" s="166" t="n"/>
    </row>
    <row r="78" ht="20.1" customHeight="1" s="496">
      <c r="A78" s="106">
        <f>SequenciaA20Mais1</f>
        <v/>
      </c>
      <c r="B78" s="106">
        <f>SequenciaB20Mais1</f>
        <v/>
      </c>
      <c r="C78" s="106">
        <f>A78&amp;"."&amp;B78</f>
        <v/>
      </c>
      <c r="D78" s="106">
        <f>SequenciaD20Mais1</f>
        <v/>
      </c>
      <c r="E78" s="106">
        <f>IF(OR(G78="ETAPA",G78="SUB-ETAPA",I78=""),"",A78)</f>
        <v/>
      </c>
      <c r="F78" s="107" t="n"/>
      <c r="G78" s="340">
        <f>IF(I78&lt;&gt;"","S","")</f>
        <v/>
      </c>
      <c r="H78" s="147">
        <f>GERAR_NUMERACAO(G78, $G$21:G78)</f>
        <v/>
      </c>
      <c r="I78" s="332" t="n"/>
      <c r="J78" s="333" t="n"/>
      <c r="K78" s="148" t="n"/>
      <c r="L78" s="504" t="n"/>
      <c r="M78" s="290">
        <f>IF(G78="S","BDI1","")</f>
        <v/>
      </c>
      <c r="N78" s="167" t="n"/>
      <c r="O78" s="167" t="n"/>
      <c r="P78" s="166" t="n"/>
      <c r="Q78" s="166" t="n"/>
      <c r="R78" s="166" t="n"/>
      <c r="S78" s="166" t="n"/>
      <c r="T78" s="166" t="n"/>
      <c r="U78" s="166" t="n"/>
    </row>
    <row r="79" ht="20.1" customHeight="1" s="496">
      <c r="A79" s="106">
        <f>SequenciaA20Mais1</f>
        <v/>
      </c>
      <c r="B79" s="106">
        <f>SequenciaB20Mais1</f>
        <v/>
      </c>
      <c r="C79" s="106">
        <f>A79&amp;"."&amp;B79</f>
        <v/>
      </c>
      <c r="D79" s="106">
        <f>SequenciaD20Mais1</f>
        <v/>
      </c>
      <c r="E79" s="106">
        <f>IF(OR(G79="ETAPA",G79="SUB-ETAPA",I79=""),"",A79)</f>
        <v/>
      </c>
      <c r="F79" s="107" t="n"/>
      <c r="G79" s="340">
        <f>IF(I79&lt;&gt;"","S","")</f>
        <v/>
      </c>
      <c r="H79" s="147">
        <f>GERAR_NUMERACAO(G79, $G$21:G79)</f>
        <v/>
      </c>
      <c r="I79" s="150" t="n"/>
      <c r="J79" s="151" t="n"/>
      <c r="K79" s="148" t="n"/>
      <c r="L79" s="535" t="n"/>
      <c r="M79" s="290">
        <f>IF(G79="S","BDI1","")</f>
        <v/>
      </c>
      <c r="N79" s="167" t="n"/>
      <c r="O79" s="167" t="n"/>
      <c r="P79" s="166" t="n"/>
      <c r="Q79" s="166" t="n"/>
      <c r="R79" s="166" t="n"/>
      <c r="S79" s="166" t="n"/>
      <c r="T79" s="166" t="n"/>
      <c r="U79" s="166" t="n"/>
    </row>
    <row r="80" ht="20.1" customHeight="1" s="496">
      <c r="A80" s="106">
        <f>SequenciaA20Mais1</f>
        <v/>
      </c>
      <c r="B80" s="106">
        <f>SequenciaB20Mais1</f>
        <v/>
      </c>
      <c r="C80" s="106">
        <f>A80&amp;"."&amp;B80</f>
        <v/>
      </c>
      <c r="D80" s="106">
        <f>SequenciaD20Mais1</f>
        <v/>
      </c>
      <c r="E80" s="106">
        <f>IF(OR(G80="ETAPA",G80="SUB-ETAPA",I80=""),"",A80)</f>
        <v/>
      </c>
      <c r="F80" s="107" t="n"/>
      <c r="G80" s="340">
        <f>IF(I80&lt;&gt;"","S","")</f>
        <v/>
      </c>
      <c r="H80" s="147">
        <f>GERAR_NUMERACAO(G80, $G$21:G80)</f>
        <v/>
      </c>
      <c r="I80" s="332" t="n"/>
      <c r="J80" s="333" t="n"/>
      <c r="K80" s="148" t="n"/>
      <c r="L80" s="504" t="n"/>
      <c r="M80" s="290">
        <f>IF(G80="S","BDI1","")</f>
        <v/>
      </c>
      <c r="N80" s="167" t="n"/>
      <c r="O80" s="167" t="n"/>
      <c r="P80" s="166" t="n"/>
      <c r="Q80" s="166" t="n"/>
      <c r="R80" s="166" t="n"/>
      <c r="S80" s="166" t="n"/>
      <c r="T80" s="166" t="n"/>
      <c r="U80" s="166" t="n"/>
    </row>
    <row r="81" ht="20.1" customHeight="1" s="496">
      <c r="A81" s="106">
        <f>SequenciaA20Mais1</f>
        <v/>
      </c>
      <c r="B81" s="106">
        <f>SequenciaB20Mais1</f>
        <v/>
      </c>
      <c r="C81" s="106">
        <f>A81&amp;"."&amp;B81</f>
        <v/>
      </c>
      <c r="D81" s="106">
        <f>SequenciaD20Mais1</f>
        <v/>
      </c>
      <c r="E81" s="106">
        <f>IF(OR(G81="ETAPA",G81="SUB-ETAPA",I81=""),"",A81)</f>
        <v/>
      </c>
      <c r="F81" s="107" t="n"/>
      <c r="G81" s="340">
        <f>IF(I81&lt;&gt;"","S","")</f>
        <v/>
      </c>
      <c r="H81" s="147">
        <f>GERAR_NUMERACAO(G81, $G$21:G81)</f>
        <v/>
      </c>
      <c r="I81" s="150" t="n"/>
      <c r="J81" s="151" t="n"/>
      <c r="K81" s="148" t="n"/>
      <c r="L81" s="535" t="n"/>
      <c r="M81" s="290">
        <f>IF(G81="S","BDI1","")</f>
        <v/>
      </c>
      <c r="N81" s="167" t="n"/>
      <c r="O81" s="167" t="n"/>
      <c r="P81" s="166" t="n"/>
      <c r="Q81" s="166" t="n"/>
      <c r="R81" s="166" t="n"/>
      <c r="S81" s="166" t="n"/>
      <c r="T81" s="166" t="n"/>
      <c r="U81" s="166" t="n"/>
    </row>
    <row r="82" ht="20.1" customHeight="1" s="496">
      <c r="A82" s="106">
        <f>SequenciaA20Mais1</f>
        <v/>
      </c>
      <c r="B82" s="106">
        <f>SequenciaB20Mais1</f>
        <v/>
      </c>
      <c r="C82" s="106">
        <f>A82&amp;"."&amp;B82</f>
        <v/>
      </c>
      <c r="D82" s="106">
        <f>SequenciaD20Mais1</f>
        <v/>
      </c>
      <c r="E82" s="106">
        <f>IF(OR(G82="ETAPA",G82="SUB-ETAPA",I82=""),"",A82)</f>
        <v/>
      </c>
      <c r="F82" s="107" t="n"/>
      <c r="G82" s="340">
        <f>IF(I82&lt;&gt;"","S","")</f>
        <v/>
      </c>
      <c r="H82" s="147">
        <f>GERAR_NUMERACAO(G82, $G$21:G82)</f>
        <v/>
      </c>
      <c r="I82" s="332" t="n"/>
      <c r="J82" s="333" t="n"/>
      <c r="K82" s="148" t="n"/>
      <c r="L82" s="504" t="n"/>
      <c r="M82" s="290">
        <f>IF(G82="S","BDI1","")</f>
        <v/>
      </c>
      <c r="N82" s="167" t="n"/>
      <c r="O82" s="167" t="n"/>
      <c r="P82" s="166" t="n"/>
      <c r="Q82" s="166" t="n"/>
      <c r="R82" s="166" t="n"/>
      <c r="S82" s="166" t="n"/>
      <c r="T82" s="166" t="n"/>
      <c r="U82" s="166" t="n"/>
    </row>
    <row r="83" ht="20.1" customHeight="1" s="496">
      <c r="A83" s="106">
        <f>SequenciaA20Mais1</f>
        <v/>
      </c>
      <c r="B83" s="106">
        <f>SequenciaB20Mais1</f>
        <v/>
      </c>
      <c r="C83" s="106">
        <f>A83&amp;"."&amp;B83</f>
        <v/>
      </c>
      <c r="D83" s="106">
        <f>SequenciaD20Mais1</f>
        <v/>
      </c>
      <c r="E83" s="106">
        <f>IF(OR(G83="ETAPA",G83="SUB-ETAPA",I83=""),"",A83)</f>
        <v/>
      </c>
      <c r="F83" s="107" t="n"/>
      <c r="G83" s="340">
        <f>IF(I83&lt;&gt;"","S","")</f>
        <v/>
      </c>
      <c r="H83" s="147">
        <f>GERAR_NUMERACAO(G83, $G$21:G83)</f>
        <v/>
      </c>
      <c r="I83" s="150" t="n"/>
      <c r="J83" s="151" t="n"/>
      <c r="K83" s="148" t="n"/>
      <c r="L83" s="535" t="n"/>
      <c r="M83" s="290">
        <f>IF(G83="S","BDI1","")</f>
        <v/>
      </c>
      <c r="N83" s="167" t="n"/>
      <c r="O83" s="167" t="n"/>
      <c r="P83" s="166" t="n"/>
      <c r="Q83" s="166" t="n"/>
      <c r="R83" s="166" t="n"/>
      <c r="S83" s="166" t="n"/>
      <c r="T83" s="166" t="n"/>
      <c r="U83" s="166" t="n"/>
    </row>
    <row r="84" ht="20.1" customHeight="1" s="496">
      <c r="A84" s="106">
        <f>SequenciaA20Mais1</f>
        <v/>
      </c>
      <c r="B84" s="106">
        <f>SequenciaB20Mais1</f>
        <v/>
      </c>
      <c r="C84" s="106">
        <f>A84&amp;"."&amp;B84</f>
        <v/>
      </c>
      <c r="D84" s="106">
        <f>SequenciaD20Mais1</f>
        <v/>
      </c>
      <c r="E84" s="106">
        <f>IF(OR(G84="ETAPA",G84="SUB-ETAPA",I84=""),"",A84)</f>
        <v/>
      </c>
      <c r="F84" s="107" t="n"/>
      <c r="G84" s="340">
        <f>IF(I84&lt;&gt;"","S","")</f>
        <v/>
      </c>
      <c r="H84" s="147">
        <f>GERAR_NUMERACAO(G84, $G$21:G84)</f>
        <v/>
      </c>
      <c r="I84" s="332" t="n"/>
      <c r="J84" s="333" t="n"/>
      <c r="K84" s="148" t="n"/>
      <c r="L84" s="504" t="n"/>
      <c r="M84" s="290">
        <f>IF(G84="S","BDI1","")</f>
        <v/>
      </c>
      <c r="N84" s="167" t="n"/>
      <c r="O84" s="167" t="n"/>
      <c r="P84" s="166" t="n"/>
      <c r="Q84" s="166" t="n"/>
      <c r="R84" s="166" t="n"/>
      <c r="S84" s="166" t="n"/>
      <c r="T84" s="166" t="n"/>
      <c r="U84" s="166" t="n"/>
    </row>
    <row r="85" ht="20.1" customHeight="1" s="496">
      <c r="A85" s="106">
        <f>SequenciaA20Mais1</f>
        <v/>
      </c>
      <c r="B85" s="106">
        <f>SequenciaB20Mais1</f>
        <v/>
      </c>
      <c r="C85" s="106">
        <f>A85&amp;"."&amp;B85</f>
        <v/>
      </c>
      <c r="D85" s="106">
        <f>SequenciaD20Mais1</f>
        <v/>
      </c>
      <c r="E85" s="106">
        <f>IF(OR(G85="ETAPA",G85="SUB-ETAPA",I85=""),"",A85)</f>
        <v/>
      </c>
      <c r="F85" s="107" t="n"/>
      <c r="G85" s="340">
        <f>IF(I85&lt;&gt;"","S","")</f>
        <v/>
      </c>
      <c r="H85" s="147">
        <f>GERAR_NUMERACAO(G85, $G$21:G85)</f>
        <v/>
      </c>
      <c r="I85" s="150" t="n"/>
      <c r="J85" s="151" t="n"/>
      <c r="K85" s="148" t="n"/>
      <c r="L85" s="535" t="n"/>
      <c r="M85" s="290">
        <f>IF(G85="S","BDI1","")</f>
        <v/>
      </c>
      <c r="N85" s="167" t="n"/>
      <c r="O85" s="167" t="n"/>
      <c r="P85" s="166" t="n"/>
      <c r="Q85" s="166" t="n"/>
      <c r="R85" s="166" t="n"/>
      <c r="S85" s="166" t="n"/>
      <c r="T85" s="166" t="n"/>
      <c r="U85" s="166" t="n"/>
    </row>
    <row r="86" ht="20.1" customHeight="1" s="496">
      <c r="A86" s="106">
        <f>SequenciaA20Mais1</f>
        <v/>
      </c>
      <c r="B86" s="106">
        <f>SequenciaB20Mais1</f>
        <v/>
      </c>
      <c r="C86" s="106">
        <f>A86&amp;"."&amp;B86</f>
        <v/>
      </c>
      <c r="D86" s="106">
        <f>SequenciaD20Mais1</f>
        <v/>
      </c>
      <c r="E86" s="106">
        <f>IF(OR(G86="ETAPA",G86="SUB-ETAPA",I86=""),"",A86)</f>
        <v/>
      </c>
      <c r="F86" s="107" t="n"/>
      <c r="G86" s="340">
        <f>IF(I86&lt;&gt;"","S","")</f>
        <v/>
      </c>
      <c r="H86" s="147">
        <f>GERAR_NUMERACAO(G86, $G$21:G86)</f>
        <v/>
      </c>
      <c r="I86" s="332" t="n"/>
      <c r="J86" s="333" t="n"/>
      <c r="K86" s="148" t="n"/>
      <c r="L86" s="504" t="n"/>
      <c r="M86" s="290">
        <f>IF(G86="S","BDI1","")</f>
        <v/>
      </c>
      <c r="N86" s="167" t="n"/>
      <c r="O86" s="167" t="n"/>
      <c r="P86" s="166" t="n"/>
      <c r="Q86" s="166" t="n"/>
      <c r="R86" s="166" t="n"/>
      <c r="S86" s="166" t="n"/>
      <c r="T86" s="166" t="n"/>
      <c r="U86" s="166" t="n"/>
    </row>
    <row r="87" ht="20.1" customHeight="1" s="496">
      <c r="A87" s="106">
        <f>SequenciaA20Mais1</f>
        <v/>
      </c>
      <c r="B87" s="106">
        <f>SequenciaB20Mais1</f>
        <v/>
      </c>
      <c r="C87" s="106">
        <f>A87&amp;"."&amp;B87</f>
        <v/>
      </c>
      <c r="D87" s="106">
        <f>SequenciaD20Mais1</f>
        <v/>
      </c>
      <c r="E87" s="106">
        <f>IF(OR(G87="ETAPA",G87="SUB-ETAPA",I87=""),"",A87)</f>
        <v/>
      </c>
      <c r="F87" s="107" t="n"/>
      <c r="G87" s="340">
        <f>IF(I87&lt;&gt;"","S","")</f>
        <v/>
      </c>
      <c r="H87" s="147">
        <f>GERAR_NUMERACAO(G87, $G$21:G87)</f>
        <v/>
      </c>
      <c r="I87" s="150" t="n"/>
      <c r="J87" s="151" t="n"/>
      <c r="K87" s="148" t="n"/>
      <c r="L87" s="535" t="n"/>
      <c r="M87" s="290">
        <f>IF(G87="S","BDI1","")</f>
        <v/>
      </c>
      <c r="N87" s="167" t="n"/>
      <c r="O87" s="167" t="n"/>
      <c r="P87" s="166" t="n"/>
      <c r="Q87" s="166" t="n"/>
      <c r="R87" s="166" t="n"/>
      <c r="S87" s="166" t="n"/>
      <c r="T87" s="166" t="n"/>
      <c r="U87" s="166" t="n"/>
    </row>
    <row r="88" ht="20.1" customHeight="1" s="496">
      <c r="A88" s="106">
        <f>SequenciaA20Mais1</f>
        <v/>
      </c>
      <c r="B88" s="106">
        <f>SequenciaB20Mais1</f>
        <v/>
      </c>
      <c r="C88" s="106">
        <f>A88&amp;"."&amp;B88</f>
        <v/>
      </c>
      <c r="D88" s="106">
        <f>SequenciaD20Mais1</f>
        <v/>
      </c>
      <c r="E88" s="106">
        <f>IF(OR(G88="ETAPA",G88="SUB-ETAPA",I88=""),"",A88)</f>
        <v/>
      </c>
      <c r="F88" s="107" t="n"/>
      <c r="G88" s="340">
        <f>IF(I88&lt;&gt;"","S","")</f>
        <v/>
      </c>
      <c r="H88" s="147">
        <f>GERAR_NUMERACAO(G88, $G$21:G88)</f>
        <v/>
      </c>
      <c r="I88" s="332" t="n"/>
      <c r="J88" s="333" t="n"/>
      <c r="K88" s="148" t="n"/>
      <c r="L88" s="504" t="n"/>
      <c r="M88" s="290">
        <f>IF(G88="S","BDI1","")</f>
        <v/>
      </c>
      <c r="N88" s="167" t="n"/>
      <c r="O88" s="167" t="n"/>
      <c r="P88" s="166" t="n"/>
      <c r="Q88" s="166" t="n"/>
      <c r="R88" s="166" t="n"/>
      <c r="S88" s="166" t="n"/>
      <c r="T88" s="166" t="n"/>
      <c r="U88" s="166" t="n"/>
    </row>
    <row r="89" ht="20.1" customHeight="1" s="496">
      <c r="A89" s="106">
        <f>SequenciaA20Mais1</f>
        <v/>
      </c>
      <c r="B89" s="106">
        <f>SequenciaB20Mais1</f>
        <v/>
      </c>
      <c r="C89" s="106">
        <f>A89&amp;"."&amp;B89</f>
        <v/>
      </c>
      <c r="D89" s="106">
        <f>SequenciaD20Mais1</f>
        <v/>
      </c>
      <c r="E89" s="106">
        <f>IF(OR(G89="ETAPA",G89="SUB-ETAPA",I89=""),"",A89)</f>
        <v/>
      </c>
      <c r="F89" s="107" t="n"/>
      <c r="G89" s="340">
        <f>IF(I89&lt;&gt;"","S","")</f>
        <v/>
      </c>
      <c r="H89" s="147">
        <f>GERAR_NUMERACAO(G89, $G$21:G89)</f>
        <v/>
      </c>
      <c r="I89" s="150" t="n"/>
      <c r="J89" s="151" t="n"/>
      <c r="K89" s="148" t="n"/>
      <c r="L89" s="535" t="n"/>
      <c r="M89" s="290">
        <f>IF(G89="S","BDI1","")</f>
        <v/>
      </c>
      <c r="N89" s="167" t="n"/>
      <c r="O89" s="167" t="n"/>
      <c r="P89" s="166" t="n"/>
      <c r="Q89" s="166" t="n"/>
      <c r="R89" s="166" t="n"/>
      <c r="S89" s="166" t="n"/>
      <c r="T89" s="166" t="n"/>
      <c r="U89" s="166" t="n"/>
    </row>
    <row r="90" ht="20.1" customHeight="1" s="496">
      <c r="A90" s="106">
        <f>SequenciaA20Mais1</f>
        <v/>
      </c>
      <c r="B90" s="106">
        <f>SequenciaB20Mais1</f>
        <v/>
      </c>
      <c r="C90" s="106">
        <f>A90&amp;"."&amp;B90</f>
        <v/>
      </c>
      <c r="D90" s="106">
        <f>SequenciaD20Mais1</f>
        <v/>
      </c>
      <c r="E90" s="106">
        <f>IF(OR(G90="ETAPA",G90="SUB-ETAPA",I90=""),"",A90)</f>
        <v/>
      </c>
      <c r="F90" s="107" t="n"/>
      <c r="G90" s="340">
        <f>IF(I90&lt;&gt;"","S","")</f>
        <v/>
      </c>
      <c r="H90" s="147">
        <f>GERAR_NUMERACAO(G90, $G$21:G90)</f>
        <v/>
      </c>
      <c r="I90" s="332" t="n"/>
      <c r="J90" s="333" t="n"/>
      <c r="K90" s="148" t="n"/>
      <c r="L90" s="504" t="n"/>
      <c r="M90" s="290">
        <f>IF(G90="S","BDI1","")</f>
        <v/>
      </c>
      <c r="N90" s="167" t="n"/>
      <c r="O90" s="167" t="n"/>
      <c r="P90" s="166" t="n"/>
      <c r="Q90" s="166" t="n"/>
      <c r="R90" s="166" t="n"/>
      <c r="S90" s="166" t="n"/>
      <c r="T90" s="166" t="n"/>
      <c r="U90" s="166" t="n"/>
    </row>
    <row r="91" ht="20.1" customHeight="1" s="496">
      <c r="A91" s="106">
        <f>SequenciaA20Mais1</f>
        <v/>
      </c>
      <c r="B91" s="106">
        <f>SequenciaB20Mais1</f>
        <v/>
      </c>
      <c r="C91" s="106">
        <f>A91&amp;"."&amp;B91</f>
        <v/>
      </c>
      <c r="D91" s="106">
        <f>SequenciaD20Mais1</f>
        <v/>
      </c>
      <c r="E91" s="106">
        <f>IF(OR(G91="ETAPA",G91="SUB-ETAPA",I91=""),"",A91)</f>
        <v/>
      </c>
      <c r="F91" s="107" t="n"/>
      <c r="G91" s="340">
        <f>IF(I91&lt;&gt;"","S","")</f>
        <v/>
      </c>
      <c r="H91" s="147">
        <f>GERAR_NUMERACAO(G91, $G$21:G91)</f>
        <v/>
      </c>
      <c r="I91" s="150" t="n"/>
      <c r="J91" s="151" t="n"/>
      <c r="K91" s="148" t="n"/>
      <c r="L91" s="535" t="n"/>
      <c r="M91" s="290">
        <f>IF(G91="S","BDI1","")</f>
        <v/>
      </c>
      <c r="N91" s="167" t="n"/>
      <c r="O91" s="167" t="n"/>
      <c r="P91" s="166" t="n"/>
      <c r="Q91" s="166" t="n"/>
      <c r="R91" s="166" t="n"/>
      <c r="S91" s="166" t="n"/>
      <c r="T91" s="166" t="n"/>
      <c r="U91" s="166" t="n"/>
    </row>
    <row r="92" ht="20.1" customHeight="1" s="496">
      <c r="A92" s="106">
        <f>SequenciaA20Mais1</f>
        <v/>
      </c>
      <c r="B92" s="106">
        <f>SequenciaB20Mais1</f>
        <v/>
      </c>
      <c r="C92" s="106">
        <f>A92&amp;"."&amp;B92</f>
        <v/>
      </c>
      <c r="D92" s="106">
        <f>SequenciaD20Mais1</f>
        <v/>
      </c>
      <c r="E92" s="106">
        <f>IF(OR(G92="ETAPA",G92="SUB-ETAPA",I92=""),"",A92)</f>
        <v/>
      </c>
      <c r="F92" s="107" t="n"/>
      <c r="G92" s="340">
        <f>IF(I92&lt;&gt;"","S","")</f>
        <v/>
      </c>
      <c r="H92" s="147">
        <f>GERAR_NUMERACAO(G92, $G$21:G92)</f>
        <v/>
      </c>
      <c r="I92" s="332" t="n"/>
      <c r="J92" s="333" t="n"/>
      <c r="K92" s="148" t="n"/>
      <c r="L92" s="504" t="n"/>
      <c r="M92" s="290">
        <f>IF(G92="S","BDI1","")</f>
        <v/>
      </c>
      <c r="N92" s="167" t="n"/>
      <c r="O92" s="167" t="n"/>
      <c r="P92" s="166" t="n"/>
      <c r="Q92" s="166" t="n"/>
      <c r="R92" s="166" t="n"/>
      <c r="S92" s="166" t="n"/>
      <c r="T92" s="166" t="n"/>
      <c r="U92" s="166" t="n"/>
    </row>
    <row r="93" ht="20.1" customHeight="1" s="496">
      <c r="A93" s="106">
        <f>SequenciaA20Mais1</f>
        <v/>
      </c>
      <c r="B93" s="106">
        <f>SequenciaB20Mais1</f>
        <v/>
      </c>
      <c r="C93" s="106">
        <f>A93&amp;"."&amp;B93</f>
        <v/>
      </c>
      <c r="D93" s="106">
        <f>SequenciaD20Mais1</f>
        <v/>
      </c>
      <c r="E93" s="106">
        <f>IF(OR(G93="ETAPA",G93="SUB-ETAPA",I93=""),"",A93)</f>
        <v/>
      </c>
      <c r="F93" s="107" t="n"/>
      <c r="G93" s="340">
        <f>IF(I93&lt;&gt;"","S","")</f>
        <v/>
      </c>
      <c r="H93" s="147">
        <f>GERAR_NUMERACAO(G93, $G$21:G93)</f>
        <v/>
      </c>
      <c r="I93" s="150" t="n"/>
      <c r="J93" s="151" t="n"/>
      <c r="K93" s="148" t="n"/>
      <c r="L93" s="535" t="n"/>
      <c r="M93" s="290">
        <f>IF(G93="S","BDI1","")</f>
        <v/>
      </c>
      <c r="N93" s="167" t="n"/>
      <c r="O93" s="167" t="n"/>
      <c r="P93" s="166" t="n"/>
      <c r="Q93" s="166" t="n"/>
      <c r="R93" s="166" t="n"/>
      <c r="S93" s="166" t="n"/>
      <c r="T93" s="166" t="n"/>
      <c r="U93" s="166" t="n"/>
    </row>
    <row r="94" ht="20.1" customHeight="1" s="496">
      <c r="A94" s="106">
        <f>SequenciaA20Mais1</f>
        <v/>
      </c>
      <c r="B94" s="106">
        <f>SequenciaB20Mais1</f>
        <v/>
      </c>
      <c r="C94" s="106">
        <f>A94&amp;"."&amp;B94</f>
        <v/>
      </c>
      <c r="D94" s="106">
        <f>SequenciaD20Mais1</f>
        <v/>
      </c>
      <c r="E94" s="106">
        <f>IF(OR(G94="ETAPA",G94="SUB-ETAPA",I94=""),"",A94)</f>
        <v/>
      </c>
      <c r="F94" s="107" t="n"/>
      <c r="G94" s="340">
        <f>IF(I94&lt;&gt;"","S","")</f>
        <v/>
      </c>
      <c r="H94" s="147">
        <f>GERAR_NUMERACAO(G94, $G$21:G94)</f>
        <v/>
      </c>
      <c r="I94" s="332" t="n"/>
      <c r="J94" s="333" t="n"/>
      <c r="K94" s="148" t="n"/>
      <c r="L94" s="504" t="n"/>
      <c r="M94" s="290">
        <f>IF(G94="S","BDI1","")</f>
        <v/>
      </c>
      <c r="N94" s="167" t="n"/>
      <c r="O94" s="167" t="n"/>
      <c r="P94" s="166" t="n"/>
      <c r="Q94" s="166" t="n"/>
      <c r="R94" s="166" t="n"/>
      <c r="S94" s="166" t="n"/>
      <c r="T94" s="166" t="n"/>
      <c r="U94" s="166" t="n"/>
    </row>
    <row r="95" ht="20.1" customHeight="1" s="496">
      <c r="A95" s="106">
        <f>SequenciaA20Mais1</f>
        <v/>
      </c>
      <c r="B95" s="106">
        <f>SequenciaB20Mais1</f>
        <v/>
      </c>
      <c r="C95" s="106">
        <f>A95&amp;"."&amp;B95</f>
        <v/>
      </c>
      <c r="D95" s="106">
        <f>SequenciaD20Mais1</f>
        <v/>
      </c>
      <c r="E95" s="106">
        <f>IF(OR(G95="ETAPA",G95="SUB-ETAPA",I95=""),"",A95)</f>
        <v/>
      </c>
      <c r="F95" s="107" t="n"/>
      <c r="G95" s="340">
        <f>IF(I95&lt;&gt;"","S","")</f>
        <v/>
      </c>
      <c r="H95" s="147">
        <f>GERAR_NUMERACAO(G95, $G$21:G95)</f>
        <v/>
      </c>
      <c r="I95" s="150" t="n"/>
      <c r="J95" s="151" t="n"/>
      <c r="K95" s="148" t="n"/>
      <c r="L95" s="535" t="n"/>
      <c r="M95" s="290">
        <f>IF(G95="S","BDI1","")</f>
        <v/>
      </c>
      <c r="N95" s="167" t="n"/>
      <c r="O95" s="167" t="n"/>
      <c r="P95" s="166" t="n"/>
      <c r="Q95" s="166" t="n"/>
      <c r="R95" s="166" t="n"/>
      <c r="S95" s="166" t="n"/>
      <c r="T95" s="166" t="n"/>
      <c r="U95" s="166" t="n"/>
    </row>
    <row r="96" ht="20.1" customHeight="1" s="496">
      <c r="A96" s="106">
        <f>SequenciaA20Mais1</f>
        <v/>
      </c>
      <c r="B96" s="106">
        <f>SequenciaB20Mais1</f>
        <v/>
      </c>
      <c r="C96" s="106">
        <f>A96&amp;"."&amp;B96</f>
        <v/>
      </c>
      <c r="D96" s="106">
        <f>SequenciaD20Mais1</f>
        <v/>
      </c>
      <c r="E96" s="106">
        <f>IF(OR(G96="ETAPA",G96="SUB-ETAPA",I96=""),"",A96)</f>
        <v/>
      </c>
      <c r="F96" s="107" t="n"/>
      <c r="G96" s="340">
        <f>IF(I96&lt;&gt;"","S","")</f>
        <v/>
      </c>
      <c r="H96" s="147">
        <f>GERAR_NUMERACAO(G96, $G$21:G96)</f>
        <v/>
      </c>
      <c r="I96" s="332" t="n"/>
      <c r="J96" s="333" t="n"/>
      <c r="K96" s="148" t="n"/>
      <c r="L96" s="504" t="n"/>
      <c r="M96" s="290">
        <f>IF(G96="S","BDI1","")</f>
        <v/>
      </c>
      <c r="N96" s="167" t="n"/>
      <c r="O96" s="167" t="n"/>
      <c r="P96" s="166" t="n"/>
      <c r="Q96" s="166" t="n"/>
      <c r="R96" s="166" t="n"/>
      <c r="S96" s="166" t="n"/>
      <c r="T96" s="166" t="n"/>
      <c r="U96" s="166" t="n"/>
    </row>
    <row r="97" ht="20.1" customHeight="1" s="496">
      <c r="A97" s="106">
        <f>SequenciaA20Mais1</f>
        <v/>
      </c>
      <c r="B97" s="106">
        <f>SequenciaB20Mais1</f>
        <v/>
      </c>
      <c r="C97" s="106">
        <f>A97&amp;"."&amp;B97</f>
        <v/>
      </c>
      <c r="D97" s="106">
        <f>SequenciaD20Mais1</f>
        <v/>
      </c>
      <c r="E97" s="106">
        <f>IF(OR(G97="ETAPA",G97="SUB-ETAPA",I97=""),"",A97)</f>
        <v/>
      </c>
      <c r="F97" s="107" t="n"/>
      <c r="G97" s="340">
        <f>IF(I97&lt;&gt;"","S","")</f>
        <v/>
      </c>
      <c r="H97" s="147">
        <f>GERAR_NUMERACAO(G97, $G$21:G97)</f>
        <v/>
      </c>
      <c r="I97" s="150" t="n"/>
      <c r="J97" s="151" t="n"/>
      <c r="K97" s="148" t="n"/>
      <c r="L97" s="535" t="n"/>
      <c r="M97" s="290">
        <f>IF(G97="S","BDI1","")</f>
        <v/>
      </c>
      <c r="N97" s="167" t="n"/>
      <c r="O97" s="167" t="n"/>
      <c r="P97" s="166" t="n"/>
      <c r="Q97" s="166" t="n"/>
      <c r="R97" s="166" t="n"/>
      <c r="S97" s="166" t="n"/>
      <c r="T97" s="166" t="n"/>
      <c r="U97" s="166" t="n"/>
    </row>
    <row r="98" ht="20.1" customHeight="1" s="496">
      <c r="A98" s="106">
        <f>SequenciaA20Mais1</f>
        <v/>
      </c>
      <c r="B98" s="106">
        <f>SequenciaB20Mais1</f>
        <v/>
      </c>
      <c r="C98" s="106">
        <f>A98&amp;"."&amp;B98</f>
        <v/>
      </c>
      <c r="D98" s="106">
        <f>SequenciaD20Mais1</f>
        <v/>
      </c>
      <c r="E98" s="106">
        <f>IF(OR(G98="ETAPA",G98="SUB-ETAPA",I98=""),"",A98)</f>
        <v/>
      </c>
      <c r="F98" s="107" t="n"/>
      <c r="G98" s="340">
        <f>IF(I98&lt;&gt;"","S","")</f>
        <v/>
      </c>
      <c r="H98" s="147">
        <f>GERAR_NUMERACAO(G98, $G$21:G98)</f>
        <v/>
      </c>
      <c r="I98" s="332" t="n"/>
      <c r="J98" s="333" t="n"/>
      <c r="K98" s="148" t="n"/>
      <c r="L98" s="504" t="n"/>
      <c r="M98" s="290">
        <f>IF(G98="S","BDI1","")</f>
        <v/>
      </c>
      <c r="N98" s="167" t="n"/>
      <c r="O98" s="167" t="n"/>
      <c r="P98" s="166" t="n"/>
      <c r="Q98" s="166" t="n"/>
      <c r="R98" s="166" t="n"/>
      <c r="S98" s="166" t="n"/>
      <c r="T98" s="166" t="n"/>
      <c r="U98" s="166" t="n"/>
    </row>
    <row r="99" ht="20.1" customHeight="1" s="496">
      <c r="A99" s="106">
        <f>SequenciaA20Mais1</f>
        <v/>
      </c>
      <c r="B99" s="106">
        <f>SequenciaB20Mais1</f>
        <v/>
      </c>
      <c r="C99" s="106">
        <f>A99&amp;"."&amp;B99</f>
        <v/>
      </c>
      <c r="D99" s="106">
        <f>SequenciaD20Mais1</f>
        <v/>
      </c>
      <c r="E99" s="106">
        <f>IF(OR(G99="ETAPA",G99="SUB-ETAPA",I99=""),"",A99)</f>
        <v/>
      </c>
      <c r="F99" s="107" t="n"/>
      <c r="G99" s="340">
        <f>IF(I99&lt;&gt;"","S","")</f>
        <v/>
      </c>
      <c r="H99" s="147">
        <f>GERAR_NUMERACAO(G99, $G$21:G99)</f>
        <v/>
      </c>
      <c r="I99" s="150" t="n"/>
      <c r="J99" s="151" t="n"/>
      <c r="K99" s="148" t="n"/>
      <c r="L99" s="535" t="n"/>
      <c r="M99" s="290">
        <f>IF(G99="S","BDI1","")</f>
        <v/>
      </c>
      <c r="N99" s="167" t="n"/>
      <c r="O99" s="167" t="n"/>
      <c r="P99" s="166" t="n"/>
      <c r="Q99" s="166" t="n"/>
      <c r="R99" s="166" t="n"/>
      <c r="S99" s="166" t="n"/>
      <c r="T99" s="166" t="n"/>
      <c r="U99" s="166" t="n"/>
    </row>
    <row r="100" ht="20.1" customHeight="1" s="496">
      <c r="A100" s="106">
        <f>SequenciaA20Mais1</f>
        <v/>
      </c>
      <c r="B100" s="106">
        <f>SequenciaB20Mais1</f>
        <v/>
      </c>
      <c r="C100" s="106">
        <f>A100&amp;"."&amp;B100</f>
        <v/>
      </c>
      <c r="D100" s="106">
        <f>SequenciaD20Mais1</f>
        <v/>
      </c>
      <c r="E100" s="106">
        <f>IF(OR(G100="ETAPA",G100="SUB-ETAPA",I100=""),"",A100)</f>
        <v/>
      </c>
      <c r="F100" s="107" t="n"/>
      <c r="G100" s="340">
        <f>IF(I100&lt;&gt;"","S","")</f>
        <v/>
      </c>
      <c r="H100" s="147">
        <f>GERAR_NUMERACAO(G100, $G$21:G100)</f>
        <v/>
      </c>
      <c r="I100" s="332" t="n"/>
      <c r="J100" s="333" t="n"/>
      <c r="K100" s="148" t="n"/>
      <c r="L100" s="504" t="n"/>
      <c r="M100" s="290">
        <f>IF(G100="S","BDI1","")</f>
        <v/>
      </c>
      <c r="N100" s="167" t="n"/>
      <c r="O100" s="167" t="n"/>
      <c r="P100" s="166" t="n"/>
      <c r="Q100" s="166" t="n"/>
      <c r="R100" s="166" t="n"/>
      <c r="S100" s="166" t="n"/>
      <c r="T100" s="166" t="n"/>
      <c r="U100" s="166" t="n"/>
    </row>
    <row r="101" ht="20.1" customHeight="1" s="496">
      <c r="A101" s="106">
        <f>SequenciaA20Mais1</f>
        <v/>
      </c>
      <c r="B101" s="106">
        <f>SequenciaB20Mais1</f>
        <v/>
      </c>
      <c r="C101" s="106">
        <f>A101&amp;"."&amp;B101</f>
        <v/>
      </c>
      <c r="D101" s="106">
        <f>SequenciaD20Mais1</f>
        <v/>
      </c>
      <c r="E101" s="106">
        <f>IF(OR(G101="ETAPA",G101="SUB-ETAPA",I101=""),"",A101)</f>
        <v/>
      </c>
      <c r="F101" s="107" t="n"/>
      <c r="G101" s="340">
        <f>IF(I101&lt;&gt;"","S","")</f>
        <v/>
      </c>
      <c r="H101" s="147">
        <f>GERAR_NUMERACAO(G101, $G$21:G101)</f>
        <v/>
      </c>
      <c r="I101" s="150" t="n"/>
      <c r="J101" s="151" t="n"/>
      <c r="K101" s="148" t="n"/>
      <c r="L101" s="535" t="n"/>
      <c r="M101" s="290">
        <f>IF(G101="S","BDI1","")</f>
        <v/>
      </c>
      <c r="N101" s="167" t="n"/>
      <c r="O101" s="167" t="n"/>
      <c r="P101" s="166" t="n"/>
      <c r="Q101" s="166" t="n"/>
      <c r="R101" s="166" t="n"/>
      <c r="S101" s="166" t="n"/>
      <c r="T101" s="166" t="n"/>
      <c r="U101" s="166" t="n"/>
    </row>
    <row r="102" ht="20.1" customHeight="1" s="496">
      <c r="A102" s="106">
        <f>SequenciaA20Mais1</f>
        <v/>
      </c>
      <c r="B102" s="106">
        <f>SequenciaB20Mais1</f>
        <v/>
      </c>
      <c r="C102" s="106">
        <f>A102&amp;"."&amp;B102</f>
        <v/>
      </c>
      <c r="D102" s="106">
        <f>SequenciaD20Mais1</f>
        <v/>
      </c>
      <c r="E102" s="106">
        <f>IF(OR(G102="ETAPA",G102="SUB-ETAPA",I102=""),"",A102)</f>
        <v/>
      </c>
      <c r="F102" s="107" t="n"/>
      <c r="G102" s="340">
        <f>IF(I102&lt;&gt;"","S","")</f>
        <v/>
      </c>
      <c r="H102" s="147">
        <f>GERAR_NUMERACAO(G102, $G$21:G102)</f>
        <v/>
      </c>
      <c r="I102" s="332" t="n"/>
      <c r="J102" s="333" t="n"/>
      <c r="K102" s="148" t="n"/>
      <c r="L102" s="504" t="n"/>
      <c r="M102" s="290">
        <f>IF(G102="S","BDI1","")</f>
        <v/>
      </c>
      <c r="N102" s="167" t="n"/>
      <c r="O102" s="167" t="n"/>
      <c r="P102" s="166" t="n"/>
      <c r="Q102" s="166" t="n"/>
      <c r="R102" s="166" t="n"/>
      <c r="S102" s="166" t="n"/>
      <c r="T102" s="166" t="n"/>
      <c r="U102" s="166" t="n"/>
    </row>
    <row r="103" ht="20.1" customHeight="1" s="496">
      <c r="A103" s="106">
        <f>SequenciaA20Mais1</f>
        <v/>
      </c>
      <c r="B103" s="106">
        <f>SequenciaB20Mais1</f>
        <v/>
      </c>
      <c r="C103" s="106">
        <f>A103&amp;"."&amp;B103</f>
        <v/>
      </c>
      <c r="D103" s="106">
        <f>SequenciaD20Mais1</f>
        <v/>
      </c>
      <c r="E103" s="106">
        <f>IF(OR(G103="ETAPA",G103="SUB-ETAPA",I103=""),"",A103)</f>
        <v/>
      </c>
      <c r="F103" s="107" t="n"/>
      <c r="G103" s="340">
        <f>IF(I103&lt;&gt;"","S","")</f>
        <v/>
      </c>
      <c r="H103" s="147">
        <f>GERAR_NUMERACAO(G103, $G$21:G103)</f>
        <v/>
      </c>
      <c r="I103" s="150" t="n"/>
      <c r="J103" s="151" t="n"/>
      <c r="K103" s="148" t="n"/>
      <c r="L103" s="535" t="n"/>
      <c r="M103" s="290">
        <f>IF(G103="S","BDI1","")</f>
        <v/>
      </c>
      <c r="N103" s="167" t="n"/>
      <c r="O103" s="167" t="n"/>
      <c r="P103" s="166" t="n"/>
      <c r="Q103" s="166" t="n"/>
      <c r="R103" s="166" t="n"/>
      <c r="S103" s="166" t="n"/>
      <c r="T103" s="166" t="n"/>
      <c r="U103" s="166" t="n"/>
    </row>
    <row r="104" ht="20.1" customHeight="1" s="496">
      <c r="A104" s="106">
        <f>SequenciaA20Mais1</f>
        <v/>
      </c>
      <c r="B104" s="106">
        <f>SequenciaB20Mais1</f>
        <v/>
      </c>
      <c r="C104" s="106">
        <f>A104&amp;"."&amp;B104</f>
        <v/>
      </c>
      <c r="D104" s="106">
        <f>SequenciaD20Mais1</f>
        <v/>
      </c>
      <c r="E104" s="106">
        <f>IF(OR(G104="ETAPA",G104="SUB-ETAPA",I104=""),"",A104)</f>
        <v/>
      </c>
      <c r="F104" s="107" t="n"/>
      <c r="G104" s="340">
        <f>IF(I104&lt;&gt;"","S","")</f>
        <v/>
      </c>
      <c r="H104" s="147">
        <f>GERAR_NUMERACAO(G104, $G$21:G104)</f>
        <v/>
      </c>
      <c r="I104" s="332" t="n"/>
      <c r="J104" s="333" t="n"/>
      <c r="K104" s="148" t="n"/>
      <c r="L104" s="504" t="n"/>
      <c r="M104" s="290">
        <f>IF(G104="S","BDI1","")</f>
        <v/>
      </c>
      <c r="N104" s="167" t="n"/>
      <c r="O104" s="167" t="n"/>
      <c r="P104" s="166" t="n"/>
      <c r="Q104" s="166" t="n"/>
      <c r="R104" s="166" t="n"/>
      <c r="S104" s="166" t="n"/>
      <c r="T104" s="166" t="n"/>
      <c r="U104" s="166" t="n"/>
    </row>
    <row r="105" ht="20.1" customHeight="1" s="496">
      <c r="A105" s="106">
        <f>SequenciaA20Mais1</f>
        <v/>
      </c>
      <c r="B105" s="106">
        <f>SequenciaB20Mais1</f>
        <v/>
      </c>
      <c r="C105" s="106">
        <f>A105&amp;"."&amp;B105</f>
        <v/>
      </c>
      <c r="D105" s="106">
        <f>SequenciaD20Mais1</f>
        <v/>
      </c>
      <c r="E105" s="106">
        <f>IF(OR(G105="ETAPA",G105="SUB-ETAPA",I105=""),"",A105)</f>
        <v/>
      </c>
      <c r="F105" s="107" t="n"/>
      <c r="G105" s="340">
        <f>IF(I105&lt;&gt;"","S","")</f>
        <v/>
      </c>
      <c r="H105" s="147">
        <f>GERAR_NUMERACAO(G105, $G$21:G105)</f>
        <v/>
      </c>
      <c r="I105" s="150" t="n"/>
      <c r="J105" s="151" t="n"/>
      <c r="K105" s="148" t="n"/>
      <c r="L105" s="535" t="n"/>
      <c r="M105" s="290">
        <f>IF(G105="S","BDI1","")</f>
        <v/>
      </c>
      <c r="N105" s="167" t="n"/>
      <c r="O105" s="167" t="n"/>
      <c r="P105" s="166" t="n"/>
      <c r="Q105" s="166" t="n"/>
      <c r="R105" s="166" t="n"/>
      <c r="S105" s="166" t="n"/>
      <c r="T105" s="166" t="n"/>
      <c r="U105" s="166" t="n"/>
    </row>
    <row r="106" ht="20.1" customHeight="1" s="496">
      <c r="A106" s="106">
        <f>SequenciaA20Mais1</f>
        <v/>
      </c>
      <c r="B106" s="106">
        <f>SequenciaB20Mais1</f>
        <v/>
      </c>
      <c r="C106" s="106">
        <f>A106&amp;"."&amp;B106</f>
        <v/>
      </c>
      <c r="D106" s="106">
        <f>SequenciaD20Mais1</f>
        <v/>
      </c>
      <c r="E106" s="106">
        <f>IF(OR(G106="ETAPA",G106="SUB-ETAPA",I106=""),"",A106)</f>
        <v/>
      </c>
      <c r="F106" s="107" t="n"/>
      <c r="G106" s="340">
        <f>IF(I106&lt;&gt;"","S","")</f>
        <v/>
      </c>
      <c r="H106" s="147">
        <f>GERAR_NUMERACAO(G106, $G$21:G106)</f>
        <v/>
      </c>
      <c r="I106" s="332" t="n"/>
      <c r="J106" s="333" t="n"/>
      <c r="K106" s="148" t="n"/>
      <c r="L106" s="504" t="n"/>
      <c r="M106" s="290">
        <f>IF(G106="S","BDI1","")</f>
        <v/>
      </c>
      <c r="N106" s="167" t="n"/>
      <c r="O106" s="167" t="n"/>
      <c r="P106" s="166" t="n"/>
      <c r="Q106" s="166" t="n"/>
      <c r="R106" s="166" t="n"/>
      <c r="S106" s="166" t="n"/>
      <c r="T106" s="166" t="n"/>
      <c r="U106" s="166" t="n"/>
    </row>
    <row r="107" ht="20.1" customHeight="1" s="496">
      <c r="A107" s="106">
        <f>SequenciaA20Mais1</f>
        <v/>
      </c>
      <c r="B107" s="106">
        <f>SequenciaB20Mais1</f>
        <v/>
      </c>
      <c r="C107" s="106">
        <f>A107&amp;"."&amp;B107</f>
        <v/>
      </c>
      <c r="D107" s="106">
        <f>SequenciaD20Mais1</f>
        <v/>
      </c>
      <c r="E107" s="106">
        <f>IF(OR(G107="ETAPA",G107="SUB-ETAPA",I107=""),"",A107)</f>
        <v/>
      </c>
      <c r="F107" s="107" t="n"/>
      <c r="G107" s="340">
        <f>IF(I107&lt;&gt;"","S","")</f>
        <v/>
      </c>
      <c r="H107" s="147">
        <f>GERAR_NUMERACAO(G107, $G$21:G107)</f>
        <v/>
      </c>
      <c r="I107" s="150" t="n"/>
      <c r="J107" s="151" t="n"/>
      <c r="K107" s="148" t="n"/>
      <c r="L107" s="535" t="n"/>
      <c r="M107" s="290">
        <f>IF(G107="S","BDI1","")</f>
        <v/>
      </c>
      <c r="N107" s="167" t="n"/>
      <c r="O107" s="167" t="n"/>
      <c r="P107" s="166" t="n"/>
      <c r="Q107" s="166" t="n"/>
      <c r="R107" s="166" t="n"/>
      <c r="S107" s="166" t="n"/>
      <c r="T107" s="166" t="n"/>
      <c r="U107" s="166" t="n"/>
    </row>
    <row r="108" ht="20.1" customHeight="1" s="496">
      <c r="A108" s="106">
        <f>SequenciaA20Mais1</f>
        <v/>
      </c>
      <c r="B108" s="106">
        <f>SequenciaB20Mais1</f>
        <v/>
      </c>
      <c r="C108" s="106">
        <f>A108&amp;"."&amp;B108</f>
        <v/>
      </c>
      <c r="D108" s="106">
        <f>SequenciaD20Mais1</f>
        <v/>
      </c>
      <c r="E108" s="106">
        <f>IF(OR(G108="ETAPA",G108="SUB-ETAPA",I108=""),"",A108)</f>
        <v/>
      </c>
      <c r="F108" s="107" t="n"/>
      <c r="G108" s="340">
        <f>IF(I108&lt;&gt;"","S","")</f>
        <v/>
      </c>
      <c r="H108" s="147">
        <f>GERAR_NUMERACAO(G108, $G$21:G108)</f>
        <v/>
      </c>
      <c r="I108" s="332" t="n"/>
      <c r="J108" s="333" t="n"/>
      <c r="K108" s="148" t="n"/>
      <c r="L108" s="504" t="n"/>
      <c r="M108" s="290">
        <f>IF(G108="S","BDI1","")</f>
        <v/>
      </c>
      <c r="N108" s="167" t="n"/>
      <c r="O108" s="167" t="n"/>
      <c r="P108" s="166" t="n"/>
      <c r="Q108" s="166" t="n"/>
      <c r="R108" s="166" t="n"/>
      <c r="S108" s="166" t="n"/>
      <c r="T108" s="166" t="n"/>
      <c r="U108" s="166" t="n"/>
    </row>
    <row r="109" ht="20.1" customHeight="1" s="496">
      <c r="A109" s="106">
        <f>SequenciaA20Mais1</f>
        <v/>
      </c>
      <c r="B109" s="106">
        <f>SequenciaB20Mais1</f>
        <v/>
      </c>
      <c r="C109" s="106">
        <f>A109&amp;"."&amp;B109</f>
        <v/>
      </c>
      <c r="D109" s="106">
        <f>SequenciaD20Mais1</f>
        <v/>
      </c>
      <c r="E109" s="106">
        <f>IF(OR(G109="ETAPA",G109="SUB-ETAPA",I109=""),"",A109)</f>
        <v/>
      </c>
      <c r="F109" s="107" t="n"/>
      <c r="G109" s="340">
        <f>IF(I109&lt;&gt;"","S","")</f>
        <v/>
      </c>
      <c r="H109" s="147">
        <f>GERAR_NUMERACAO(G109, $G$21:G109)</f>
        <v/>
      </c>
      <c r="I109" s="150" t="n"/>
      <c r="J109" s="151" t="n"/>
      <c r="K109" s="148" t="n"/>
      <c r="L109" s="535" t="n"/>
      <c r="M109" s="290">
        <f>IF(G109="S","BDI1","")</f>
        <v/>
      </c>
      <c r="N109" s="167" t="n"/>
      <c r="O109" s="167" t="n"/>
      <c r="P109" s="166" t="n"/>
      <c r="Q109" s="166" t="n"/>
      <c r="R109" s="166" t="n"/>
      <c r="S109" s="166" t="n"/>
      <c r="T109" s="166" t="n"/>
      <c r="U109" s="166" t="n"/>
    </row>
    <row r="110" ht="20.1" customHeight="1" s="496">
      <c r="A110" s="106">
        <f>SequenciaA20Mais1</f>
        <v/>
      </c>
      <c r="B110" s="106">
        <f>SequenciaB20Mais1</f>
        <v/>
      </c>
      <c r="C110" s="106">
        <f>A110&amp;"."&amp;B110</f>
        <v/>
      </c>
      <c r="D110" s="106">
        <f>SequenciaD20Mais1</f>
        <v/>
      </c>
      <c r="E110" s="106">
        <f>IF(OR(G110="ETAPA",G110="SUB-ETAPA",I110=""),"",A110)</f>
        <v/>
      </c>
      <c r="F110" s="107" t="n"/>
      <c r="G110" s="340">
        <f>IF(I110&lt;&gt;"","S","")</f>
        <v/>
      </c>
      <c r="H110" s="147">
        <f>GERAR_NUMERACAO(G110, $G$21:G110)</f>
        <v/>
      </c>
      <c r="I110" s="332" t="n"/>
      <c r="J110" s="333" t="n"/>
      <c r="K110" s="148" t="n"/>
      <c r="L110" s="504" t="n"/>
      <c r="M110" s="290">
        <f>IF(G110="S","BDI1","")</f>
        <v/>
      </c>
      <c r="N110" s="167" t="n"/>
      <c r="O110" s="167" t="n"/>
      <c r="P110" s="166" t="n"/>
      <c r="Q110" s="166" t="n"/>
      <c r="R110" s="166" t="n"/>
      <c r="S110" s="166" t="n"/>
      <c r="T110" s="166" t="n"/>
      <c r="U110" s="166" t="n"/>
    </row>
    <row r="111" ht="20.1" customHeight="1" s="496">
      <c r="A111" s="106">
        <f>SequenciaA20Mais1</f>
        <v/>
      </c>
      <c r="B111" s="106">
        <f>SequenciaB20Mais1</f>
        <v/>
      </c>
      <c r="C111" s="106">
        <f>A111&amp;"."&amp;B111</f>
        <v/>
      </c>
      <c r="D111" s="106">
        <f>SequenciaD20Mais1</f>
        <v/>
      </c>
      <c r="E111" s="106">
        <f>IF(OR(G111="ETAPA",G111="SUB-ETAPA",I111=""),"",A111)</f>
        <v/>
      </c>
      <c r="F111" s="107" t="n"/>
      <c r="G111" s="340">
        <f>IF(I111&lt;&gt;"","S","")</f>
        <v/>
      </c>
      <c r="H111" s="147">
        <f>GERAR_NUMERACAO(G111, $G$21:G111)</f>
        <v/>
      </c>
      <c r="I111" s="150" t="n"/>
      <c r="J111" s="151" t="n"/>
      <c r="K111" s="148" t="n"/>
      <c r="L111" s="535" t="n"/>
      <c r="M111" s="290">
        <f>IF(G111="S","BDI1","")</f>
        <v/>
      </c>
      <c r="N111" s="167" t="n"/>
      <c r="O111" s="167" t="n"/>
      <c r="P111" s="166" t="n"/>
      <c r="Q111" s="166" t="n"/>
      <c r="R111" s="166" t="n"/>
      <c r="S111" s="166" t="n"/>
      <c r="T111" s="166" t="n"/>
      <c r="U111" s="166" t="n"/>
    </row>
    <row r="112" ht="20.1" customHeight="1" s="496">
      <c r="A112" s="106">
        <f>SequenciaA20Mais1</f>
        <v/>
      </c>
      <c r="B112" s="106">
        <f>SequenciaB20Mais1</f>
        <v/>
      </c>
      <c r="C112" s="106">
        <f>A112&amp;"."&amp;B112</f>
        <v/>
      </c>
      <c r="D112" s="106">
        <f>SequenciaD20Mais1</f>
        <v/>
      </c>
      <c r="E112" s="106">
        <f>IF(OR(G112="ETAPA",G112="SUB-ETAPA",I112=""),"",A112)</f>
        <v/>
      </c>
      <c r="F112" s="107" t="n"/>
      <c r="G112" s="340">
        <f>IF(I112&lt;&gt;"","S","")</f>
        <v/>
      </c>
      <c r="H112" s="147">
        <f>GERAR_NUMERACAO(G112, $G$21:G112)</f>
        <v/>
      </c>
      <c r="I112" s="332" t="n"/>
      <c r="J112" s="333" t="n"/>
      <c r="K112" s="148" t="n"/>
      <c r="L112" s="504" t="n"/>
      <c r="M112" s="290">
        <f>IF(G112="S","BDI1","")</f>
        <v/>
      </c>
      <c r="N112" s="167" t="n"/>
      <c r="O112" s="167" t="n"/>
      <c r="P112" s="166" t="n"/>
      <c r="Q112" s="166" t="n"/>
      <c r="R112" s="166" t="n"/>
      <c r="S112" s="166" t="n"/>
      <c r="T112" s="166" t="n"/>
      <c r="U112" s="166" t="n"/>
    </row>
    <row r="113" ht="20.1" customHeight="1" s="496">
      <c r="A113" s="106">
        <f>SequenciaA20Mais1</f>
        <v/>
      </c>
      <c r="B113" s="106">
        <f>SequenciaB20Mais1</f>
        <v/>
      </c>
      <c r="C113" s="106">
        <f>A113&amp;"."&amp;B113</f>
        <v/>
      </c>
      <c r="D113" s="106">
        <f>SequenciaD20Mais1</f>
        <v/>
      </c>
      <c r="E113" s="106">
        <f>IF(OR(G113="ETAPA",G113="SUB-ETAPA",I113=""),"",A113)</f>
        <v/>
      </c>
      <c r="F113" s="107" t="n"/>
      <c r="G113" s="340">
        <f>IF(I113&lt;&gt;"","S","")</f>
        <v/>
      </c>
      <c r="H113" s="147">
        <f>GERAR_NUMERACAO(G113, $G$21:G113)</f>
        <v/>
      </c>
      <c r="I113" s="150" t="n"/>
      <c r="J113" s="151" t="n"/>
      <c r="K113" s="148" t="n"/>
      <c r="L113" s="535" t="n"/>
      <c r="M113" s="290">
        <f>IF(G113="S","BDI1","")</f>
        <v/>
      </c>
      <c r="N113" s="167" t="n"/>
      <c r="O113" s="167" t="n"/>
      <c r="P113" s="166" t="n"/>
      <c r="Q113" s="166" t="n"/>
      <c r="R113" s="166" t="n"/>
      <c r="S113" s="166" t="n"/>
      <c r="T113" s="166" t="n"/>
      <c r="U113" s="166" t="n"/>
    </row>
    <row r="114" ht="20.1" customHeight="1" s="496">
      <c r="A114" s="106">
        <f>SequenciaA20Mais1</f>
        <v/>
      </c>
      <c r="B114" s="106">
        <f>SequenciaB20Mais1</f>
        <v/>
      </c>
      <c r="C114" s="106">
        <f>A114&amp;"."&amp;B114</f>
        <v/>
      </c>
      <c r="D114" s="106">
        <f>SequenciaD20Mais1</f>
        <v/>
      </c>
      <c r="E114" s="106">
        <f>IF(OR(G114="ETAPA",G114="SUB-ETAPA",I114=""),"",A114)</f>
        <v/>
      </c>
      <c r="F114" s="107" t="n"/>
      <c r="G114" s="340">
        <f>IF(I114&lt;&gt;"","S","")</f>
        <v/>
      </c>
      <c r="H114" s="147">
        <f>GERAR_NUMERACAO(G114, $G$21:G114)</f>
        <v/>
      </c>
      <c r="I114" s="332" t="n"/>
      <c r="J114" s="333" t="n"/>
      <c r="K114" s="148" t="n"/>
      <c r="L114" s="504" t="n"/>
      <c r="M114" s="290">
        <f>IF(G114="S","BDI1","")</f>
        <v/>
      </c>
      <c r="N114" s="167" t="n"/>
      <c r="O114" s="167" t="n"/>
      <c r="P114" s="166" t="n"/>
      <c r="Q114" s="166" t="n"/>
      <c r="R114" s="166" t="n"/>
      <c r="S114" s="166" t="n"/>
      <c r="T114" s="166" t="n"/>
      <c r="U114" s="166" t="n"/>
    </row>
    <row r="115" ht="20.1" customHeight="1" s="496">
      <c r="A115" s="106">
        <f>SequenciaA20Mais1</f>
        <v/>
      </c>
      <c r="B115" s="106">
        <f>SequenciaB20Mais1</f>
        <v/>
      </c>
      <c r="C115" s="106">
        <f>A115&amp;"."&amp;B115</f>
        <v/>
      </c>
      <c r="D115" s="106">
        <f>SequenciaD20Mais1</f>
        <v/>
      </c>
      <c r="E115" s="106">
        <f>IF(OR(G115="ETAPA",G115="SUB-ETAPA",I115=""),"",A115)</f>
        <v/>
      </c>
      <c r="F115" s="107" t="n"/>
      <c r="G115" s="340">
        <f>IF(I115&lt;&gt;"","S","")</f>
        <v/>
      </c>
      <c r="H115" s="147">
        <f>GERAR_NUMERACAO(G115, $G$21:G115)</f>
        <v/>
      </c>
      <c r="I115" s="150" t="n"/>
      <c r="J115" s="151" t="n"/>
      <c r="K115" s="148" t="n"/>
      <c r="L115" s="535" t="n"/>
      <c r="M115" s="290">
        <f>IF(G115="S","BDI1","")</f>
        <v/>
      </c>
      <c r="N115" s="167" t="n"/>
      <c r="O115" s="167" t="n"/>
      <c r="P115" s="166" t="n"/>
      <c r="Q115" s="166" t="n"/>
      <c r="R115" s="166" t="n"/>
      <c r="S115" s="166" t="n"/>
      <c r="T115" s="166" t="n"/>
      <c r="U115" s="166" t="n"/>
    </row>
    <row r="116" ht="20.1" customHeight="1" s="496">
      <c r="A116" s="106">
        <f>SequenciaA20Mais1</f>
        <v/>
      </c>
      <c r="B116" s="106">
        <f>SequenciaB20Mais1</f>
        <v/>
      </c>
      <c r="C116" s="106">
        <f>A116&amp;"."&amp;B116</f>
        <v/>
      </c>
      <c r="D116" s="106">
        <f>SequenciaD20Mais1</f>
        <v/>
      </c>
      <c r="E116" s="106">
        <f>IF(OR(G116="ETAPA",G116="SUB-ETAPA",I116=""),"",A116)</f>
        <v/>
      </c>
      <c r="F116" s="107" t="n"/>
      <c r="G116" s="340">
        <f>IF(I116&lt;&gt;"","S","")</f>
        <v/>
      </c>
      <c r="H116" s="147">
        <f>GERAR_NUMERACAO(G116, $G$21:G116)</f>
        <v/>
      </c>
      <c r="I116" s="332" t="n"/>
      <c r="J116" s="333" t="n"/>
      <c r="K116" s="148" t="n"/>
      <c r="L116" s="504" t="n"/>
      <c r="M116" s="290">
        <f>IF(G116="S","BDI1","")</f>
        <v/>
      </c>
      <c r="N116" s="167" t="n"/>
      <c r="O116" s="167" t="n"/>
      <c r="P116" s="166" t="n"/>
      <c r="Q116" s="166" t="n"/>
      <c r="R116" s="166" t="n"/>
      <c r="S116" s="166" t="n"/>
      <c r="T116" s="166" t="n"/>
      <c r="U116" s="166" t="n"/>
    </row>
    <row r="117" ht="20.1" customHeight="1" s="496">
      <c r="A117" s="106">
        <f>SequenciaA20Mais1</f>
        <v/>
      </c>
      <c r="B117" s="106">
        <f>SequenciaB20Mais1</f>
        <v/>
      </c>
      <c r="C117" s="106">
        <f>A117&amp;"."&amp;B117</f>
        <v/>
      </c>
      <c r="D117" s="106">
        <f>SequenciaD20Mais1</f>
        <v/>
      </c>
      <c r="E117" s="106">
        <f>IF(OR(G117="ETAPA",G117="SUB-ETAPA",I117=""),"",A117)</f>
        <v/>
      </c>
      <c r="F117" s="107" t="n"/>
      <c r="G117" s="340">
        <f>IF(I117&lt;&gt;"","S","")</f>
        <v/>
      </c>
      <c r="H117" s="147">
        <f>GERAR_NUMERACAO(G117, $G$21:G117)</f>
        <v/>
      </c>
      <c r="I117" s="150" t="n"/>
      <c r="J117" s="151" t="n"/>
      <c r="K117" s="148" t="n"/>
      <c r="L117" s="535" t="n"/>
      <c r="M117" s="290">
        <f>IF(G117="S","BDI1","")</f>
        <v/>
      </c>
      <c r="N117" s="167" t="n"/>
      <c r="O117" s="167" t="n"/>
      <c r="P117" s="166" t="n"/>
      <c r="Q117" s="166" t="n"/>
      <c r="R117" s="166" t="n"/>
      <c r="S117" s="166" t="n"/>
      <c r="T117" s="166" t="n"/>
      <c r="U117" s="166" t="n"/>
    </row>
    <row r="118" ht="20.1" customHeight="1" s="496">
      <c r="A118" s="106">
        <f>SequenciaA20Mais1</f>
        <v/>
      </c>
      <c r="B118" s="106">
        <f>SequenciaB20Mais1</f>
        <v/>
      </c>
      <c r="C118" s="106">
        <f>A118&amp;"."&amp;B118</f>
        <v/>
      </c>
      <c r="D118" s="106">
        <f>SequenciaD20Mais1</f>
        <v/>
      </c>
      <c r="E118" s="106">
        <f>IF(OR(G118="ETAPA",G118="SUB-ETAPA",I118=""),"",A118)</f>
        <v/>
      </c>
      <c r="F118" s="107" t="n"/>
      <c r="G118" s="340">
        <f>IF(I118&lt;&gt;"","S","")</f>
        <v/>
      </c>
      <c r="H118" s="147">
        <f>GERAR_NUMERACAO(G118, $G$21:G118)</f>
        <v/>
      </c>
      <c r="I118" s="332" t="n"/>
      <c r="J118" s="333" t="n"/>
      <c r="K118" s="148" t="n"/>
      <c r="L118" s="504" t="n"/>
      <c r="M118" s="290">
        <f>IF(G118="S","BDI1","")</f>
        <v/>
      </c>
      <c r="N118" s="167" t="n"/>
      <c r="O118" s="167" t="n"/>
      <c r="P118" s="166" t="n"/>
      <c r="Q118" s="166" t="n"/>
      <c r="R118" s="166" t="n"/>
      <c r="S118" s="166" t="n"/>
      <c r="T118" s="166" t="n"/>
      <c r="U118" s="166" t="n"/>
    </row>
    <row r="119" ht="20.1" customHeight="1" s="496">
      <c r="A119" s="106">
        <f>SequenciaA20Mais1</f>
        <v/>
      </c>
      <c r="B119" s="106">
        <f>SequenciaB20Mais1</f>
        <v/>
      </c>
      <c r="C119" s="106">
        <f>A119&amp;"."&amp;B119</f>
        <v/>
      </c>
      <c r="D119" s="106">
        <f>SequenciaD20Mais1</f>
        <v/>
      </c>
      <c r="E119" s="106">
        <f>IF(OR(G119="ETAPA",G119="SUB-ETAPA",I119=""),"",A119)</f>
        <v/>
      </c>
      <c r="F119" s="107" t="n"/>
      <c r="G119" s="340">
        <f>IF(I119&lt;&gt;"","S","")</f>
        <v/>
      </c>
      <c r="H119" s="147">
        <f>GERAR_NUMERACAO(G119, $G$21:G119)</f>
        <v/>
      </c>
      <c r="I119" s="150" t="n"/>
      <c r="J119" s="151" t="n"/>
      <c r="K119" s="148" t="n"/>
      <c r="L119" s="535" t="n"/>
      <c r="M119" s="290">
        <f>IF(G119="S","BDI1","")</f>
        <v/>
      </c>
      <c r="N119" s="167" t="n"/>
      <c r="O119" s="167" t="n"/>
      <c r="P119" s="166" t="n"/>
      <c r="Q119" s="166" t="n"/>
      <c r="R119" s="166" t="n"/>
      <c r="S119" s="166" t="n"/>
      <c r="T119" s="166" t="n"/>
      <c r="U119" s="166" t="n"/>
    </row>
    <row r="120" ht="20.1" customHeight="1" s="496">
      <c r="A120" s="106">
        <f>SequenciaA20Mais1</f>
        <v/>
      </c>
      <c r="B120" s="106">
        <f>SequenciaB20Mais1</f>
        <v/>
      </c>
      <c r="C120" s="106">
        <f>A120&amp;"."&amp;B120</f>
        <v/>
      </c>
      <c r="D120" s="106">
        <f>SequenciaD20Mais1</f>
        <v/>
      </c>
      <c r="E120" s="106">
        <f>IF(OR(G120="ETAPA",G120="SUB-ETAPA",I120=""),"",A120)</f>
        <v/>
      </c>
      <c r="F120" s="107" t="n"/>
      <c r="G120" s="340">
        <f>IF(I120&lt;&gt;"","S","")</f>
        <v/>
      </c>
      <c r="H120" s="147">
        <f>GERAR_NUMERACAO(G120, $G$21:G120)</f>
        <v/>
      </c>
      <c r="I120" s="332" t="n"/>
      <c r="J120" s="333" t="n"/>
      <c r="K120" s="148" t="n"/>
      <c r="L120" s="504" t="n"/>
      <c r="M120" s="290">
        <f>IF(G120="S","BDI1","")</f>
        <v/>
      </c>
      <c r="N120" s="167" t="n"/>
      <c r="O120" s="167" t="n"/>
      <c r="P120" s="166" t="n"/>
      <c r="Q120" s="166" t="n"/>
      <c r="R120" s="166" t="n"/>
      <c r="S120" s="166" t="n"/>
      <c r="T120" s="166" t="n"/>
      <c r="U120" s="166" t="n"/>
    </row>
    <row r="121" ht="20.1" customHeight="1" s="496">
      <c r="A121" s="106">
        <f>SequenciaA20Mais1</f>
        <v/>
      </c>
      <c r="B121" s="106">
        <f>SequenciaB20Mais1</f>
        <v/>
      </c>
      <c r="C121" s="106">
        <f>A121&amp;"."&amp;B121</f>
        <v/>
      </c>
      <c r="D121" s="106">
        <f>SequenciaD20Mais1</f>
        <v/>
      </c>
      <c r="E121" s="106">
        <f>IF(OR(G121="ETAPA",G121="SUB-ETAPA",I121=""),"",A121)</f>
        <v/>
      </c>
      <c r="F121" s="107" t="n"/>
      <c r="G121" s="340">
        <f>IF(I121&lt;&gt;"","S","")</f>
        <v/>
      </c>
      <c r="H121" s="147">
        <f>GERAR_NUMERACAO(G121, $G$21:G121)</f>
        <v/>
      </c>
      <c r="I121" s="150" t="n"/>
      <c r="J121" s="151" t="n"/>
      <c r="K121" s="148" t="n"/>
      <c r="L121" s="535" t="n"/>
      <c r="M121" s="290">
        <f>IF(G121="S","BDI1","")</f>
        <v/>
      </c>
      <c r="N121" s="167" t="n"/>
      <c r="O121" s="167" t="n"/>
      <c r="P121" s="166" t="n"/>
      <c r="Q121" s="166" t="n"/>
      <c r="R121" s="166" t="n"/>
      <c r="S121" s="166" t="n"/>
      <c r="T121" s="166" t="n"/>
      <c r="U121" s="166" t="n"/>
    </row>
    <row r="122" ht="20.1" customHeight="1" s="496">
      <c r="A122" s="106">
        <f>SequenciaA20Mais1</f>
        <v/>
      </c>
      <c r="B122" s="106">
        <f>SequenciaB20Mais1</f>
        <v/>
      </c>
      <c r="C122" s="106">
        <f>A122&amp;"."&amp;B122</f>
        <v/>
      </c>
      <c r="D122" s="106">
        <f>SequenciaD20Mais1</f>
        <v/>
      </c>
      <c r="E122" s="106">
        <f>IF(OR(G122="ETAPA",G122="SUB-ETAPA",I122=""),"",A122)</f>
        <v/>
      </c>
      <c r="F122" s="107" t="n"/>
      <c r="G122" s="340">
        <f>IF(I122&lt;&gt;"","S","")</f>
        <v/>
      </c>
      <c r="H122" s="147">
        <f>GERAR_NUMERACAO(G122, $G$21:G122)</f>
        <v/>
      </c>
      <c r="I122" s="332" t="n"/>
      <c r="J122" s="333" t="n"/>
      <c r="K122" s="148" t="n"/>
      <c r="L122" s="504" t="n"/>
      <c r="M122" s="290">
        <f>IF(G122="S","BDI1","")</f>
        <v/>
      </c>
      <c r="N122" s="167" t="n"/>
      <c r="O122" s="167" t="n"/>
      <c r="P122" s="166" t="n"/>
      <c r="Q122" s="166" t="n"/>
      <c r="R122" s="166" t="n"/>
      <c r="S122" s="166" t="n"/>
      <c r="T122" s="166" t="n"/>
      <c r="U122" s="166" t="n"/>
    </row>
    <row r="123" ht="20.1" customHeight="1" s="496">
      <c r="A123" s="106">
        <f>SequenciaA20Mais1</f>
        <v/>
      </c>
      <c r="B123" s="106">
        <f>SequenciaB20Mais1</f>
        <v/>
      </c>
      <c r="C123" s="106">
        <f>A123&amp;"."&amp;B123</f>
        <v/>
      </c>
      <c r="D123" s="106">
        <f>SequenciaD20Mais1</f>
        <v/>
      </c>
      <c r="E123" s="106">
        <f>IF(OR(G123="ETAPA",G123="SUB-ETAPA",I123=""),"",A123)</f>
        <v/>
      </c>
      <c r="F123" s="107" t="n"/>
      <c r="G123" s="340">
        <f>IF(I123&lt;&gt;"","S","")</f>
        <v/>
      </c>
      <c r="H123" s="147">
        <f>GERAR_NUMERACAO(G123, $G$21:G123)</f>
        <v/>
      </c>
      <c r="I123" s="150" t="n"/>
      <c r="J123" s="151" t="n"/>
      <c r="K123" s="148" t="n"/>
      <c r="L123" s="535" t="n"/>
      <c r="M123" s="290">
        <f>IF(G123="S","BDI1","")</f>
        <v/>
      </c>
      <c r="N123" s="167" t="n"/>
      <c r="O123" s="167" t="n"/>
      <c r="P123" s="166" t="n"/>
      <c r="Q123" s="166" t="n"/>
      <c r="R123" s="166" t="n"/>
      <c r="S123" s="166" t="n"/>
      <c r="T123" s="166" t="n"/>
      <c r="U123" s="166" t="n"/>
    </row>
    <row r="124" ht="20.1" customHeight="1" s="496">
      <c r="A124" s="106">
        <f>SequenciaA20Mais1</f>
        <v/>
      </c>
      <c r="B124" s="106">
        <f>SequenciaB20Mais1</f>
        <v/>
      </c>
      <c r="C124" s="106">
        <f>A124&amp;"."&amp;B124</f>
        <v/>
      </c>
      <c r="D124" s="106">
        <f>SequenciaD20Mais1</f>
        <v/>
      </c>
      <c r="E124" s="106">
        <f>IF(OR(G124="ETAPA",G124="SUB-ETAPA",I124=""),"",A124)</f>
        <v/>
      </c>
      <c r="F124" s="107" t="n"/>
      <c r="G124" s="340">
        <f>IF(I124&lt;&gt;"","S","")</f>
        <v/>
      </c>
      <c r="H124" s="147">
        <f>GERAR_NUMERACAO(G124, $G$21:G124)</f>
        <v/>
      </c>
      <c r="I124" s="332" t="n"/>
      <c r="J124" s="333" t="n"/>
      <c r="K124" s="148" t="n"/>
      <c r="L124" s="504" t="n"/>
      <c r="M124" s="290">
        <f>IF(G124="S","BDI1","")</f>
        <v/>
      </c>
      <c r="N124" s="167" t="n"/>
      <c r="O124" s="167" t="n"/>
      <c r="P124" s="166" t="n"/>
      <c r="Q124" s="166" t="n"/>
      <c r="R124" s="166" t="n"/>
      <c r="S124" s="166" t="n"/>
      <c r="T124" s="166" t="n"/>
      <c r="U124" s="166" t="n"/>
    </row>
    <row r="125" ht="20.1" customHeight="1" s="496">
      <c r="A125" s="106">
        <f>SequenciaA20Mais1</f>
        <v/>
      </c>
      <c r="B125" s="106">
        <f>SequenciaB20Mais1</f>
        <v/>
      </c>
      <c r="C125" s="106">
        <f>A125&amp;"."&amp;B125</f>
        <v/>
      </c>
      <c r="D125" s="106">
        <f>SequenciaD20Mais1</f>
        <v/>
      </c>
      <c r="E125" s="106">
        <f>IF(OR(G125="ETAPA",G125="SUB-ETAPA",I125=""),"",A125)</f>
        <v/>
      </c>
      <c r="F125" s="107" t="n"/>
      <c r="G125" s="340">
        <f>IF(I125&lt;&gt;"","S","")</f>
        <v/>
      </c>
      <c r="H125" s="147">
        <f>GERAR_NUMERACAO(G125, $G$21:G125)</f>
        <v/>
      </c>
      <c r="I125" s="150" t="n"/>
      <c r="J125" s="151" t="n"/>
      <c r="K125" s="148" t="n"/>
      <c r="L125" s="535" t="n"/>
      <c r="M125" s="290">
        <f>IF(G125="S","BDI1","")</f>
        <v/>
      </c>
      <c r="N125" s="167" t="n"/>
      <c r="O125" s="167" t="n"/>
      <c r="P125" s="166" t="n"/>
      <c r="Q125" s="166" t="n"/>
      <c r="R125" s="166" t="n"/>
      <c r="S125" s="166" t="n"/>
      <c r="T125" s="166" t="n"/>
      <c r="U125" s="166" t="n"/>
    </row>
    <row r="126" ht="20.1" customHeight="1" s="496">
      <c r="A126" s="106">
        <f>SequenciaA20Mais1</f>
        <v/>
      </c>
      <c r="B126" s="106">
        <f>SequenciaB20Mais1</f>
        <v/>
      </c>
      <c r="C126" s="106">
        <f>A126&amp;"."&amp;B126</f>
        <v/>
      </c>
      <c r="D126" s="106">
        <f>SequenciaD20Mais1</f>
        <v/>
      </c>
      <c r="E126" s="106">
        <f>IF(OR(G126="ETAPA",G126="SUB-ETAPA",I126=""),"",A126)</f>
        <v/>
      </c>
      <c r="F126" s="107" t="n"/>
      <c r="G126" s="340">
        <f>IF(I126&lt;&gt;"","S","")</f>
        <v/>
      </c>
      <c r="H126" s="147">
        <f>GERAR_NUMERACAO(G126, $G$21:G126)</f>
        <v/>
      </c>
      <c r="I126" s="332" t="n"/>
      <c r="J126" s="333" t="n"/>
      <c r="K126" s="148" t="n"/>
      <c r="L126" s="504" t="n"/>
      <c r="M126" s="290">
        <f>IF(G126="S","BDI1","")</f>
        <v/>
      </c>
      <c r="N126" s="167" t="n"/>
      <c r="O126" s="167" t="n"/>
      <c r="P126" s="166" t="n"/>
      <c r="Q126" s="166" t="n"/>
      <c r="R126" s="166" t="n"/>
      <c r="S126" s="166" t="n"/>
      <c r="T126" s="166" t="n"/>
      <c r="U126" s="166" t="n"/>
    </row>
    <row r="127" ht="20.1" customHeight="1" s="496">
      <c r="A127" s="106">
        <f>SequenciaA20Mais1</f>
        <v/>
      </c>
      <c r="B127" s="106">
        <f>SequenciaB20Mais1</f>
        <v/>
      </c>
      <c r="C127" s="106">
        <f>A127&amp;"."&amp;B127</f>
        <v/>
      </c>
      <c r="D127" s="106">
        <f>SequenciaD20Mais1</f>
        <v/>
      </c>
      <c r="E127" s="106">
        <f>IF(OR(G127="ETAPA",G127="SUB-ETAPA",I127=""),"",A127)</f>
        <v/>
      </c>
      <c r="F127" s="107" t="n"/>
      <c r="G127" s="340">
        <f>IF(I127&lt;&gt;"","S","")</f>
        <v/>
      </c>
      <c r="H127" s="147">
        <f>GERAR_NUMERACAO(G127, $G$21:G127)</f>
        <v/>
      </c>
      <c r="I127" s="150" t="n"/>
      <c r="J127" s="151" t="n"/>
      <c r="K127" s="148" t="n"/>
      <c r="L127" s="535" t="n"/>
      <c r="M127" s="290">
        <f>IF(G127="S","BDI1","")</f>
        <v/>
      </c>
      <c r="N127" s="167" t="n"/>
      <c r="O127" s="167" t="n"/>
      <c r="P127" s="166" t="n"/>
      <c r="Q127" s="166" t="n"/>
      <c r="R127" s="166" t="n"/>
      <c r="S127" s="166" t="n"/>
      <c r="T127" s="166" t="n"/>
      <c r="U127" s="166" t="n"/>
    </row>
    <row r="128" ht="20.1" customHeight="1" s="496">
      <c r="A128" s="106">
        <f>SequenciaA20Mais1</f>
        <v/>
      </c>
      <c r="B128" s="106">
        <f>SequenciaB20Mais1</f>
        <v/>
      </c>
      <c r="C128" s="106">
        <f>A128&amp;"."&amp;B128</f>
        <v/>
      </c>
      <c r="D128" s="106">
        <f>SequenciaD20Mais1</f>
        <v/>
      </c>
      <c r="E128" s="106">
        <f>IF(OR(G128="ETAPA",G128="SUB-ETAPA",I128=""),"",A128)</f>
        <v/>
      </c>
      <c r="F128" s="107" t="n"/>
      <c r="G128" s="340">
        <f>IF(I128&lt;&gt;"","S","")</f>
        <v/>
      </c>
      <c r="H128" s="147">
        <f>GERAR_NUMERACAO(G128, $G$21:G128)</f>
        <v/>
      </c>
      <c r="I128" s="332" t="n"/>
      <c r="J128" s="333" t="n"/>
      <c r="K128" s="148" t="n"/>
      <c r="L128" s="504" t="n"/>
      <c r="M128" s="290">
        <f>IF(G128="S","BDI1","")</f>
        <v/>
      </c>
      <c r="N128" s="167" t="n"/>
      <c r="O128" s="167" t="n"/>
      <c r="P128" s="166" t="n"/>
      <c r="Q128" s="166" t="n"/>
      <c r="R128" s="166" t="n"/>
      <c r="S128" s="166" t="n"/>
      <c r="T128" s="166" t="n"/>
      <c r="U128" s="166" t="n"/>
    </row>
    <row r="129" ht="20.1" customHeight="1" s="496">
      <c r="A129" s="106">
        <f>SequenciaA20Mais1</f>
        <v/>
      </c>
      <c r="B129" s="106">
        <f>SequenciaB20Mais1</f>
        <v/>
      </c>
      <c r="C129" s="106">
        <f>A129&amp;"."&amp;B129</f>
        <v/>
      </c>
      <c r="D129" s="106">
        <f>SequenciaD20Mais1</f>
        <v/>
      </c>
      <c r="E129" s="106">
        <f>IF(OR(G129="ETAPA",G129="SUB-ETAPA",I129=""),"",A129)</f>
        <v/>
      </c>
      <c r="F129" s="107" t="n"/>
      <c r="G129" s="340">
        <f>IF(I129&lt;&gt;"","S","")</f>
        <v/>
      </c>
      <c r="H129" s="147">
        <f>GERAR_NUMERACAO(G129, $G$21:G129)</f>
        <v/>
      </c>
      <c r="I129" s="150" t="n"/>
      <c r="J129" s="151" t="n"/>
      <c r="K129" s="148" t="n"/>
      <c r="L129" s="535" t="n"/>
      <c r="M129" s="290">
        <f>IF(G129="S","BDI1","")</f>
        <v/>
      </c>
      <c r="N129" s="167" t="n"/>
      <c r="O129" s="167" t="n"/>
      <c r="P129" s="166" t="n"/>
      <c r="Q129" s="166" t="n"/>
      <c r="R129" s="166" t="n"/>
      <c r="S129" s="166" t="n"/>
      <c r="T129" s="166" t="n"/>
      <c r="U129" s="166" t="n"/>
    </row>
    <row r="130" ht="20.1" customHeight="1" s="496">
      <c r="A130" s="106">
        <f>SequenciaA20Mais1</f>
        <v/>
      </c>
      <c r="B130" s="106">
        <f>SequenciaB20Mais1</f>
        <v/>
      </c>
      <c r="C130" s="106">
        <f>A130&amp;"."&amp;B130</f>
        <v/>
      </c>
      <c r="D130" s="106">
        <f>SequenciaD20Mais1</f>
        <v/>
      </c>
      <c r="E130" s="106">
        <f>IF(OR(G130="ETAPA",G130="SUB-ETAPA",I130=""),"",A130)</f>
        <v/>
      </c>
      <c r="F130" s="107" t="n"/>
      <c r="G130" s="340">
        <f>IF(I130&lt;&gt;"","S","")</f>
        <v/>
      </c>
      <c r="H130" s="147">
        <f>GERAR_NUMERACAO(G130, $G$21:G130)</f>
        <v/>
      </c>
      <c r="I130" s="332" t="n"/>
      <c r="J130" s="333" t="n"/>
      <c r="K130" s="148" t="n"/>
      <c r="L130" s="504" t="n"/>
      <c r="M130" s="290">
        <f>IF(G130="S","BDI1","")</f>
        <v/>
      </c>
      <c r="N130" s="167" t="n"/>
      <c r="O130" s="167" t="n"/>
      <c r="P130" s="166" t="n"/>
      <c r="Q130" s="166" t="n"/>
      <c r="R130" s="166" t="n"/>
      <c r="S130" s="166" t="n"/>
      <c r="T130" s="166" t="n"/>
      <c r="U130" s="166" t="n"/>
    </row>
    <row r="131" ht="20.1" customHeight="1" s="496">
      <c r="A131" s="106">
        <f>SequenciaA20Mais1</f>
        <v/>
      </c>
      <c r="B131" s="106">
        <f>SequenciaB20Mais1</f>
        <v/>
      </c>
      <c r="C131" s="106">
        <f>A131&amp;"."&amp;B131</f>
        <v/>
      </c>
      <c r="D131" s="106">
        <f>SequenciaD20Mais1</f>
        <v/>
      </c>
      <c r="E131" s="106">
        <f>IF(OR(G131="ETAPA",G131="SUB-ETAPA",I131=""),"",A131)</f>
        <v/>
      </c>
      <c r="F131" s="107" t="n"/>
      <c r="G131" s="340">
        <f>IF(I131&lt;&gt;"","S","")</f>
        <v/>
      </c>
      <c r="H131" s="147">
        <f>GERAR_NUMERACAO(G131, $G$21:G131)</f>
        <v/>
      </c>
      <c r="I131" s="150" t="n"/>
      <c r="J131" s="151" t="n"/>
      <c r="K131" s="148" t="n"/>
      <c r="L131" s="535" t="n"/>
      <c r="M131" s="290">
        <f>IF(G131="S","BDI1","")</f>
        <v/>
      </c>
      <c r="N131" s="167" t="n"/>
      <c r="O131" s="167" t="n"/>
      <c r="P131" s="166" t="n"/>
      <c r="Q131" s="166" t="n"/>
      <c r="R131" s="166" t="n"/>
      <c r="S131" s="166" t="n"/>
      <c r="T131" s="166" t="n"/>
      <c r="U131" s="166" t="n"/>
    </row>
    <row r="132" ht="20.1" customHeight="1" s="496">
      <c r="A132" s="106">
        <f>SequenciaA20Mais1</f>
        <v/>
      </c>
      <c r="B132" s="106">
        <f>SequenciaB20Mais1</f>
        <v/>
      </c>
      <c r="C132" s="106">
        <f>A132&amp;"."&amp;B132</f>
        <v/>
      </c>
      <c r="D132" s="106">
        <f>SequenciaD20Mais1</f>
        <v/>
      </c>
      <c r="E132" s="106">
        <f>IF(OR(G132="ETAPA",G132="SUB-ETAPA",I132=""),"",A132)</f>
        <v/>
      </c>
      <c r="F132" s="107" t="n"/>
      <c r="G132" s="340">
        <f>IF(I132&lt;&gt;"","S","")</f>
        <v/>
      </c>
      <c r="H132" s="147">
        <f>GERAR_NUMERACAO(G132, $G$21:G132)</f>
        <v/>
      </c>
      <c r="I132" s="332" t="n"/>
      <c r="J132" s="333" t="n"/>
      <c r="K132" s="148" t="n"/>
      <c r="L132" s="504" t="n"/>
      <c r="M132" s="290">
        <f>IF(G132="S","BDI1","")</f>
        <v/>
      </c>
      <c r="N132" s="167" t="n"/>
      <c r="O132" s="167" t="n"/>
      <c r="P132" s="166" t="n"/>
      <c r="Q132" s="166" t="n"/>
      <c r="R132" s="166" t="n"/>
      <c r="S132" s="166" t="n"/>
      <c r="T132" s="166" t="n"/>
      <c r="U132" s="166" t="n"/>
    </row>
    <row r="133" ht="20.1" customHeight="1" s="496">
      <c r="A133" s="106">
        <f>SequenciaA20Mais1</f>
        <v/>
      </c>
      <c r="B133" s="106">
        <f>SequenciaB20Mais1</f>
        <v/>
      </c>
      <c r="C133" s="106">
        <f>A133&amp;"."&amp;B133</f>
        <v/>
      </c>
      <c r="D133" s="106">
        <f>SequenciaD20Mais1</f>
        <v/>
      </c>
      <c r="E133" s="106">
        <f>IF(OR(G133="ETAPA",G133="SUB-ETAPA",I133=""),"",A133)</f>
        <v/>
      </c>
      <c r="F133" s="107" t="n"/>
      <c r="G133" s="340">
        <f>IF(I133&lt;&gt;"","S","")</f>
        <v/>
      </c>
      <c r="H133" s="147">
        <f>GERAR_NUMERACAO(G133, $G$21:G133)</f>
        <v/>
      </c>
      <c r="I133" s="150" t="n"/>
      <c r="J133" s="151" t="n"/>
      <c r="K133" s="148" t="n"/>
      <c r="L133" s="535" t="n"/>
      <c r="M133" s="290">
        <f>IF(G133="S","BDI1","")</f>
        <v/>
      </c>
      <c r="N133" s="167" t="n"/>
      <c r="O133" s="167" t="n"/>
      <c r="P133" s="166" t="n"/>
      <c r="Q133" s="166" t="n"/>
      <c r="R133" s="166" t="n"/>
      <c r="S133" s="166" t="n"/>
      <c r="T133" s="166" t="n"/>
      <c r="U133" s="166" t="n"/>
    </row>
    <row r="134" ht="20.1" customHeight="1" s="496">
      <c r="A134" s="106">
        <f>SequenciaA20Mais1</f>
        <v/>
      </c>
      <c r="B134" s="106">
        <f>SequenciaB20Mais1</f>
        <v/>
      </c>
      <c r="C134" s="106">
        <f>A134&amp;"."&amp;B134</f>
        <v/>
      </c>
      <c r="D134" s="106">
        <f>SequenciaD20Mais1</f>
        <v/>
      </c>
      <c r="E134" s="106">
        <f>IF(OR(G134="ETAPA",G134="SUB-ETAPA",I134=""),"",A134)</f>
        <v/>
      </c>
      <c r="F134" s="107" t="n"/>
      <c r="G134" s="340">
        <f>IF(I134&lt;&gt;"","S","")</f>
        <v/>
      </c>
      <c r="H134" s="147">
        <f>GERAR_NUMERACAO(G134, $G$21:G134)</f>
        <v/>
      </c>
      <c r="I134" s="332" t="n"/>
      <c r="J134" s="333" t="n"/>
      <c r="K134" s="148" t="n"/>
      <c r="L134" s="504" t="n"/>
      <c r="M134" s="290">
        <f>IF(G134="S","BDI1","")</f>
        <v/>
      </c>
      <c r="N134" s="167" t="n"/>
      <c r="O134" s="167" t="n"/>
      <c r="P134" s="166" t="n"/>
      <c r="Q134" s="166" t="n"/>
      <c r="R134" s="166" t="n"/>
      <c r="S134" s="166" t="n"/>
      <c r="T134" s="166" t="n"/>
      <c r="U134" s="166" t="n"/>
    </row>
    <row r="135" ht="20.1" customHeight="1" s="496">
      <c r="A135" s="106">
        <f>SequenciaA20Mais1</f>
        <v/>
      </c>
      <c r="B135" s="106">
        <f>SequenciaB20Mais1</f>
        <v/>
      </c>
      <c r="C135" s="106">
        <f>A135&amp;"."&amp;B135</f>
        <v/>
      </c>
      <c r="D135" s="106">
        <f>SequenciaD20Mais1</f>
        <v/>
      </c>
      <c r="E135" s="106">
        <f>IF(OR(G135="ETAPA",G135="SUB-ETAPA",I135=""),"",A135)</f>
        <v/>
      </c>
      <c r="F135" s="107" t="n"/>
      <c r="G135" s="340">
        <f>IF(I135&lt;&gt;"","S","")</f>
        <v/>
      </c>
      <c r="H135" s="147">
        <f>GERAR_NUMERACAO(G135, $G$21:G135)</f>
        <v/>
      </c>
      <c r="I135" s="150" t="n"/>
      <c r="J135" s="151" t="n"/>
      <c r="K135" s="148" t="n"/>
      <c r="L135" s="535" t="n"/>
      <c r="M135" s="290">
        <f>IF(G135="S","BDI1","")</f>
        <v/>
      </c>
      <c r="N135" s="167" t="n"/>
      <c r="O135" s="167" t="n"/>
      <c r="P135" s="166" t="n"/>
      <c r="Q135" s="166" t="n"/>
      <c r="R135" s="166" t="n"/>
      <c r="S135" s="166" t="n"/>
      <c r="T135" s="166" t="n"/>
      <c r="U135" s="166" t="n"/>
    </row>
    <row r="136" ht="20.1" customHeight="1" s="496">
      <c r="A136" s="106">
        <f>SequenciaA20Mais1</f>
        <v/>
      </c>
      <c r="B136" s="106">
        <f>SequenciaB20Mais1</f>
        <v/>
      </c>
      <c r="C136" s="106">
        <f>A136&amp;"."&amp;B136</f>
        <v/>
      </c>
      <c r="D136" s="106">
        <f>SequenciaD20Mais1</f>
        <v/>
      </c>
      <c r="E136" s="106">
        <f>IF(OR(G136="ETAPA",G136="SUB-ETAPA",I136=""),"",A136)</f>
        <v/>
      </c>
      <c r="F136" s="107" t="n"/>
      <c r="G136" s="340">
        <f>IF(I136&lt;&gt;"","S","")</f>
        <v/>
      </c>
      <c r="H136" s="147">
        <f>GERAR_NUMERACAO(G136, $G$21:G136)</f>
        <v/>
      </c>
      <c r="I136" s="332" t="n"/>
      <c r="J136" s="333" t="n"/>
      <c r="K136" s="148" t="n"/>
      <c r="L136" s="504" t="n"/>
      <c r="M136" s="290">
        <f>IF(G136="S","BDI1","")</f>
        <v/>
      </c>
      <c r="N136" s="167" t="n"/>
      <c r="O136" s="167" t="n"/>
      <c r="P136" s="166" t="n"/>
      <c r="Q136" s="166" t="n"/>
      <c r="R136" s="166" t="n"/>
      <c r="S136" s="166" t="n"/>
      <c r="T136" s="166" t="n"/>
      <c r="U136" s="166" t="n"/>
    </row>
    <row r="137" ht="20.1" customHeight="1" s="496">
      <c r="A137" s="106">
        <f>SequenciaA20Mais1</f>
        <v/>
      </c>
      <c r="B137" s="106">
        <f>SequenciaB20Mais1</f>
        <v/>
      </c>
      <c r="C137" s="106">
        <f>A137&amp;"."&amp;B137</f>
        <v/>
      </c>
      <c r="D137" s="106">
        <f>SequenciaD20Mais1</f>
        <v/>
      </c>
      <c r="E137" s="106">
        <f>IF(OR(G137="ETAPA",G137="SUB-ETAPA",I137=""),"",A137)</f>
        <v/>
      </c>
      <c r="F137" s="107" t="n"/>
      <c r="G137" s="340">
        <f>IF(I137&lt;&gt;"","S","")</f>
        <v/>
      </c>
      <c r="H137" s="147">
        <f>GERAR_NUMERACAO(G137, $G$21:G137)</f>
        <v/>
      </c>
      <c r="I137" s="150" t="n"/>
      <c r="J137" s="151" t="n"/>
      <c r="K137" s="148" t="n"/>
      <c r="L137" s="535" t="n"/>
      <c r="M137" s="290">
        <f>IF(G137="S","BDI1","")</f>
        <v/>
      </c>
      <c r="N137" s="167" t="n"/>
      <c r="O137" s="167" t="n"/>
      <c r="P137" s="166" t="n"/>
      <c r="Q137" s="166" t="n"/>
      <c r="R137" s="166" t="n"/>
      <c r="S137" s="166" t="n"/>
      <c r="T137" s="166" t="n"/>
      <c r="U137" s="166" t="n"/>
    </row>
    <row r="138" ht="20.1" customHeight="1" s="496">
      <c r="A138" s="106">
        <f>SequenciaA20Mais1</f>
        <v/>
      </c>
      <c r="B138" s="106">
        <f>SequenciaB20Mais1</f>
        <v/>
      </c>
      <c r="C138" s="106">
        <f>A138&amp;"."&amp;B138</f>
        <v/>
      </c>
      <c r="D138" s="106">
        <f>SequenciaD20Mais1</f>
        <v/>
      </c>
      <c r="E138" s="106">
        <f>IF(OR(G138="ETAPA",G138="SUB-ETAPA",I138=""),"",A138)</f>
        <v/>
      </c>
      <c r="F138" s="107" t="n"/>
      <c r="G138" s="340">
        <f>IF(I138&lt;&gt;"","S","")</f>
        <v/>
      </c>
      <c r="H138" s="147">
        <f>GERAR_NUMERACAO(G138, $G$21:G138)</f>
        <v/>
      </c>
      <c r="I138" s="332" t="n"/>
      <c r="J138" s="333" t="n"/>
      <c r="K138" s="148" t="n"/>
      <c r="L138" s="504" t="n"/>
      <c r="M138" s="290">
        <f>IF(G138="S","BDI1","")</f>
        <v/>
      </c>
      <c r="N138" s="167" t="n"/>
      <c r="O138" s="167" t="n"/>
      <c r="P138" s="166" t="n"/>
      <c r="Q138" s="166" t="n"/>
      <c r="R138" s="166" t="n"/>
      <c r="S138" s="166" t="n"/>
      <c r="T138" s="166" t="n"/>
      <c r="U138" s="166" t="n"/>
    </row>
    <row r="139" ht="20.1" customHeight="1" s="496">
      <c r="A139" s="106">
        <f>SequenciaA20Mais1</f>
        <v/>
      </c>
      <c r="B139" s="106">
        <f>SequenciaB20Mais1</f>
        <v/>
      </c>
      <c r="C139" s="106">
        <f>A139&amp;"."&amp;B139</f>
        <v/>
      </c>
      <c r="D139" s="106">
        <f>SequenciaD20Mais1</f>
        <v/>
      </c>
      <c r="E139" s="106">
        <f>IF(OR(G139="ETAPA",G139="SUB-ETAPA",I139=""),"",A139)</f>
        <v/>
      </c>
      <c r="F139" s="107" t="n"/>
      <c r="G139" s="340">
        <f>IF(I139&lt;&gt;"","S","")</f>
        <v/>
      </c>
      <c r="H139" s="147">
        <f>GERAR_NUMERACAO(G139, $G$21:G139)</f>
        <v/>
      </c>
      <c r="I139" s="150" t="n"/>
      <c r="J139" s="151" t="n"/>
      <c r="K139" s="148" t="n"/>
      <c r="L139" s="535" t="n"/>
      <c r="M139" s="290">
        <f>IF(G139="S","BDI1","")</f>
        <v/>
      </c>
      <c r="N139" s="167" t="n"/>
      <c r="O139" s="167" t="n"/>
      <c r="P139" s="166" t="n"/>
      <c r="Q139" s="166" t="n"/>
      <c r="R139" s="166" t="n"/>
      <c r="S139" s="166" t="n"/>
      <c r="T139" s="166" t="n"/>
      <c r="U139" s="166" t="n"/>
    </row>
    <row r="140" ht="20.1" customHeight="1" s="496">
      <c r="A140" s="106">
        <f>SequenciaA20Mais1</f>
        <v/>
      </c>
      <c r="B140" s="106">
        <f>SequenciaB20Mais1</f>
        <v/>
      </c>
      <c r="C140" s="106">
        <f>A140&amp;"."&amp;B140</f>
        <v/>
      </c>
      <c r="D140" s="106">
        <f>SequenciaD20Mais1</f>
        <v/>
      </c>
      <c r="E140" s="106">
        <f>IF(OR(G140="ETAPA",G140="SUB-ETAPA",I140=""),"",A140)</f>
        <v/>
      </c>
      <c r="F140" s="107" t="n"/>
      <c r="G140" s="340">
        <f>IF(I140&lt;&gt;"","S","")</f>
        <v/>
      </c>
      <c r="H140" s="147">
        <f>GERAR_NUMERACAO(G140, $G$21:G140)</f>
        <v/>
      </c>
      <c r="I140" s="332" t="n"/>
      <c r="J140" s="333" t="n"/>
      <c r="K140" s="148" t="n"/>
      <c r="L140" s="504" t="n"/>
      <c r="M140" s="290">
        <f>IF(G140="S","BDI1","")</f>
        <v/>
      </c>
      <c r="N140" s="167" t="n"/>
      <c r="O140" s="167" t="n"/>
      <c r="P140" s="166" t="n"/>
      <c r="Q140" s="166" t="n"/>
      <c r="R140" s="166" t="n"/>
      <c r="S140" s="166" t="n"/>
      <c r="T140" s="166" t="n"/>
      <c r="U140" s="166" t="n"/>
    </row>
    <row r="141" ht="20.1" customHeight="1" s="496">
      <c r="A141" s="106">
        <f>SequenciaA20Mais1</f>
        <v/>
      </c>
      <c r="B141" s="106">
        <f>SequenciaB20Mais1</f>
        <v/>
      </c>
      <c r="C141" s="106">
        <f>A141&amp;"."&amp;B141</f>
        <v/>
      </c>
      <c r="D141" s="106">
        <f>SequenciaD20Mais1</f>
        <v/>
      </c>
      <c r="E141" s="106">
        <f>IF(OR(G141="ETAPA",G141="SUB-ETAPA",I141=""),"",A141)</f>
        <v/>
      </c>
      <c r="F141" s="107" t="n"/>
      <c r="G141" s="340">
        <f>IF(I141&lt;&gt;"","S","")</f>
        <v/>
      </c>
      <c r="H141" s="147">
        <f>GERAR_NUMERACAO(G141, $G$21:G141)</f>
        <v/>
      </c>
      <c r="I141" s="150" t="n"/>
      <c r="J141" s="151" t="n"/>
      <c r="K141" s="148" t="n"/>
      <c r="L141" s="535" t="n"/>
      <c r="M141" s="290">
        <f>IF(G141="S","BDI1","")</f>
        <v/>
      </c>
      <c r="N141" s="167" t="n"/>
      <c r="O141" s="167" t="n"/>
      <c r="P141" s="166" t="n"/>
      <c r="Q141" s="166" t="n"/>
      <c r="R141" s="166" t="n"/>
      <c r="S141" s="166" t="n"/>
      <c r="T141" s="166" t="n"/>
      <c r="U141" s="166" t="n"/>
    </row>
    <row r="142" ht="20.1" customHeight="1" s="496">
      <c r="A142" s="106">
        <f>SequenciaA20Mais1</f>
        <v/>
      </c>
      <c r="B142" s="106">
        <f>SequenciaB20Mais1</f>
        <v/>
      </c>
      <c r="C142" s="106">
        <f>A142&amp;"."&amp;B142</f>
        <v/>
      </c>
      <c r="D142" s="106">
        <f>SequenciaD20Mais1</f>
        <v/>
      </c>
      <c r="E142" s="106">
        <f>IF(OR(G142="ETAPA",G142="SUB-ETAPA",I142=""),"",A142)</f>
        <v/>
      </c>
      <c r="F142" s="107" t="n"/>
      <c r="G142" s="340">
        <f>IF(I142&lt;&gt;"","S","")</f>
        <v/>
      </c>
      <c r="H142" s="147">
        <f>GERAR_NUMERACAO(G142, $G$21:G142)</f>
        <v/>
      </c>
      <c r="I142" s="332" t="n"/>
      <c r="J142" s="333" t="n"/>
      <c r="K142" s="148" t="n"/>
      <c r="L142" s="504" t="n"/>
      <c r="M142" s="290">
        <f>IF(G142="S","BDI1","")</f>
        <v/>
      </c>
      <c r="N142" s="167" t="n"/>
      <c r="O142" s="167" t="n"/>
      <c r="P142" s="166" t="n"/>
      <c r="Q142" s="166" t="n"/>
      <c r="R142" s="166" t="n"/>
      <c r="S142" s="166" t="n"/>
      <c r="T142" s="166" t="n"/>
      <c r="U142" s="166" t="n"/>
    </row>
    <row r="143" ht="20.1" customHeight="1" s="496">
      <c r="A143" s="106">
        <f>SequenciaA20Mais1</f>
        <v/>
      </c>
      <c r="B143" s="106">
        <f>SequenciaB20Mais1</f>
        <v/>
      </c>
      <c r="C143" s="106">
        <f>A143&amp;"."&amp;B143</f>
        <v/>
      </c>
      <c r="D143" s="106">
        <f>SequenciaD20Mais1</f>
        <v/>
      </c>
      <c r="E143" s="106">
        <f>IF(OR(G143="ETAPA",G143="SUB-ETAPA",I143=""),"",A143)</f>
        <v/>
      </c>
      <c r="F143" s="107" t="n"/>
      <c r="G143" s="340">
        <f>IF(I143&lt;&gt;"","S","")</f>
        <v/>
      </c>
      <c r="H143" s="147">
        <f>GERAR_NUMERACAO(G143, $G$21:G143)</f>
        <v/>
      </c>
      <c r="I143" s="150" t="n"/>
      <c r="J143" s="151" t="n"/>
      <c r="K143" s="148" t="n"/>
      <c r="L143" s="535" t="n"/>
      <c r="M143" s="290">
        <f>IF(G143="S","BDI1","")</f>
        <v/>
      </c>
      <c r="N143" s="167" t="n"/>
      <c r="O143" s="167" t="n"/>
      <c r="P143" s="166" t="n"/>
      <c r="Q143" s="166" t="n"/>
      <c r="R143" s="166" t="n"/>
      <c r="S143" s="166" t="n"/>
      <c r="T143" s="166" t="n"/>
      <c r="U143" s="166" t="n"/>
    </row>
    <row r="144" ht="20.1" customHeight="1" s="496">
      <c r="A144" s="106">
        <f>SequenciaA20Mais1</f>
        <v/>
      </c>
      <c r="B144" s="106">
        <f>SequenciaB20Mais1</f>
        <v/>
      </c>
      <c r="C144" s="106">
        <f>A144&amp;"."&amp;B144</f>
        <v/>
      </c>
      <c r="D144" s="106">
        <f>SequenciaD20Mais1</f>
        <v/>
      </c>
      <c r="E144" s="106">
        <f>IF(OR(G144="ETAPA",G144="SUB-ETAPA",I144=""),"",A144)</f>
        <v/>
      </c>
      <c r="F144" s="107" t="n"/>
      <c r="G144" s="340">
        <f>IF(I144&lt;&gt;"","S","")</f>
        <v/>
      </c>
      <c r="H144" s="147">
        <f>GERAR_NUMERACAO(G144, $G$21:G144)</f>
        <v/>
      </c>
      <c r="I144" s="332" t="n"/>
      <c r="J144" s="333" t="n"/>
      <c r="K144" s="148" t="n"/>
      <c r="L144" s="504" t="n"/>
      <c r="M144" s="290">
        <f>IF(G144="S","BDI1","")</f>
        <v/>
      </c>
      <c r="N144" s="167" t="n"/>
      <c r="O144" s="167" t="n"/>
      <c r="P144" s="166" t="n"/>
      <c r="Q144" s="166" t="n"/>
      <c r="R144" s="166" t="n"/>
      <c r="S144" s="166" t="n"/>
      <c r="T144" s="166" t="n"/>
      <c r="U144" s="166" t="n"/>
    </row>
    <row r="145" ht="20.1" customHeight="1" s="496">
      <c r="A145" s="106">
        <f>SequenciaA20Mais1</f>
        <v/>
      </c>
      <c r="B145" s="106">
        <f>SequenciaB20Mais1</f>
        <v/>
      </c>
      <c r="C145" s="106">
        <f>A145&amp;"."&amp;B145</f>
        <v/>
      </c>
      <c r="D145" s="106">
        <f>SequenciaD20Mais1</f>
        <v/>
      </c>
      <c r="E145" s="106">
        <f>IF(OR(G145="ETAPA",G145="SUB-ETAPA",I145=""),"",A145)</f>
        <v/>
      </c>
      <c r="F145" s="107" t="n"/>
      <c r="G145" s="340">
        <f>IF(I145&lt;&gt;"","S","")</f>
        <v/>
      </c>
      <c r="H145" s="147">
        <f>GERAR_NUMERACAO(G145, $G$21:G145)</f>
        <v/>
      </c>
      <c r="I145" s="150" t="n"/>
      <c r="J145" s="151" t="n"/>
      <c r="K145" s="148" t="n"/>
      <c r="L145" s="535" t="n"/>
      <c r="M145" s="290">
        <f>IF(G145="S","BDI1","")</f>
        <v/>
      </c>
      <c r="N145" s="167" t="n"/>
      <c r="O145" s="167" t="n"/>
      <c r="P145" s="166" t="n"/>
      <c r="Q145" s="166" t="n"/>
      <c r="R145" s="166" t="n"/>
      <c r="S145" s="166" t="n"/>
      <c r="T145" s="166" t="n"/>
      <c r="U145" s="166" t="n"/>
    </row>
    <row r="146" ht="20.1" customHeight="1" s="496">
      <c r="A146" s="106">
        <f>SequenciaA20Mais1</f>
        <v/>
      </c>
      <c r="B146" s="106">
        <f>SequenciaB20Mais1</f>
        <v/>
      </c>
      <c r="C146" s="106">
        <f>A146&amp;"."&amp;B146</f>
        <v/>
      </c>
      <c r="D146" s="106">
        <f>SequenciaD20Mais1</f>
        <v/>
      </c>
      <c r="E146" s="106">
        <f>IF(OR(G146="ETAPA",G146="SUB-ETAPA",I146=""),"",A146)</f>
        <v/>
      </c>
      <c r="F146" s="107" t="n"/>
      <c r="G146" s="340">
        <f>IF(I146&lt;&gt;"","S","")</f>
        <v/>
      </c>
      <c r="H146" s="147">
        <f>GERAR_NUMERACAO(G146, $G$21:G146)</f>
        <v/>
      </c>
      <c r="I146" s="332" t="n"/>
      <c r="J146" s="333" t="n"/>
      <c r="K146" s="148" t="n"/>
      <c r="L146" s="504" t="n"/>
      <c r="M146" s="290">
        <f>IF(G146="S","BDI1","")</f>
        <v/>
      </c>
      <c r="N146" s="167" t="n"/>
      <c r="O146" s="167" t="n"/>
      <c r="P146" s="166" t="n"/>
      <c r="Q146" s="166" t="n"/>
      <c r="R146" s="166" t="n"/>
      <c r="S146" s="166" t="n"/>
      <c r="T146" s="166" t="n"/>
      <c r="U146" s="166" t="n"/>
    </row>
    <row r="147" ht="20.1" customHeight="1" s="496">
      <c r="A147" s="106">
        <f>SequenciaA20Mais1</f>
        <v/>
      </c>
      <c r="B147" s="106">
        <f>SequenciaB20Mais1</f>
        <v/>
      </c>
      <c r="C147" s="106">
        <f>A147&amp;"."&amp;B147</f>
        <v/>
      </c>
      <c r="D147" s="106">
        <f>SequenciaD20Mais1</f>
        <v/>
      </c>
      <c r="E147" s="106">
        <f>IF(OR(G147="ETAPA",G147="SUB-ETAPA",I147=""),"",A147)</f>
        <v/>
      </c>
      <c r="F147" s="107" t="n"/>
      <c r="G147" s="340">
        <f>IF(I147&lt;&gt;"","S","")</f>
        <v/>
      </c>
      <c r="H147" s="147">
        <f>GERAR_NUMERACAO(G147, $G$21:G147)</f>
        <v/>
      </c>
      <c r="I147" s="150" t="n"/>
      <c r="J147" s="151" t="n"/>
      <c r="K147" s="148" t="n"/>
      <c r="L147" s="535" t="n"/>
      <c r="M147" s="290">
        <f>IF(G147="S","BDI1","")</f>
        <v/>
      </c>
      <c r="N147" s="167" t="n"/>
      <c r="O147" s="167" t="n"/>
      <c r="P147" s="166" t="n"/>
      <c r="Q147" s="166" t="n"/>
      <c r="R147" s="166" t="n"/>
      <c r="S147" s="166" t="n"/>
      <c r="T147" s="166" t="n"/>
      <c r="U147" s="166" t="n"/>
    </row>
    <row r="148" ht="20.1" customHeight="1" s="496">
      <c r="A148" s="106">
        <f>SequenciaA20Mais1</f>
        <v/>
      </c>
      <c r="B148" s="106">
        <f>SequenciaB20Mais1</f>
        <v/>
      </c>
      <c r="C148" s="106">
        <f>A148&amp;"."&amp;B148</f>
        <v/>
      </c>
      <c r="D148" s="106">
        <f>SequenciaD20Mais1</f>
        <v/>
      </c>
      <c r="E148" s="106">
        <f>IF(OR(G148="ETAPA",G148="SUB-ETAPA",I148=""),"",A148)</f>
        <v/>
      </c>
      <c r="F148" s="107" t="n"/>
      <c r="G148" s="340">
        <f>IF(I148&lt;&gt;"","S","")</f>
        <v/>
      </c>
      <c r="H148" s="147">
        <f>GERAR_NUMERACAO(G148, $G$21:G148)</f>
        <v/>
      </c>
      <c r="I148" s="332" t="n"/>
      <c r="J148" s="333" t="n"/>
      <c r="K148" s="148" t="n"/>
      <c r="L148" s="504" t="n"/>
      <c r="M148" s="290">
        <f>IF(G148="S","BDI1","")</f>
        <v/>
      </c>
      <c r="N148" s="167" t="n"/>
      <c r="O148" s="167" t="n"/>
      <c r="P148" s="166" t="n"/>
      <c r="Q148" s="166" t="n"/>
      <c r="R148" s="166" t="n"/>
      <c r="S148" s="166" t="n"/>
      <c r="T148" s="166" t="n"/>
      <c r="U148" s="166" t="n"/>
    </row>
    <row r="149" ht="20.1" customHeight="1" s="496">
      <c r="A149" s="106">
        <f>SequenciaA20Mais1</f>
        <v/>
      </c>
      <c r="B149" s="106">
        <f>SequenciaB20Mais1</f>
        <v/>
      </c>
      <c r="C149" s="106">
        <f>A149&amp;"."&amp;B149</f>
        <v/>
      </c>
      <c r="D149" s="106">
        <f>SequenciaD20Mais1</f>
        <v/>
      </c>
      <c r="E149" s="106">
        <f>IF(OR(G149="ETAPA",G149="SUB-ETAPA",I149=""),"",A149)</f>
        <v/>
      </c>
      <c r="F149" s="107" t="n"/>
      <c r="G149" s="340">
        <f>IF(I149&lt;&gt;"","S","")</f>
        <v/>
      </c>
      <c r="H149" s="147">
        <f>GERAR_NUMERACAO(G149, $G$21:G149)</f>
        <v/>
      </c>
      <c r="I149" s="150" t="n"/>
      <c r="J149" s="151" t="n"/>
      <c r="K149" s="148" t="n"/>
      <c r="L149" s="535" t="n"/>
      <c r="M149" s="290">
        <f>IF(G149="S","BDI1","")</f>
        <v/>
      </c>
      <c r="N149" s="167" t="n"/>
      <c r="O149" s="167" t="n"/>
      <c r="P149" s="166" t="n"/>
      <c r="Q149" s="166" t="n"/>
      <c r="R149" s="166" t="n"/>
      <c r="S149" s="166" t="n"/>
      <c r="T149" s="166" t="n"/>
      <c r="U149" s="166" t="n"/>
    </row>
    <row r="150" ht="20.1" customHeight="1" s="496">
      <c r="A150" s="106">
        <f>SequenciaA20Mais1</f>
        <v/>
      </c>
      <c r="B150" s="106">
        <f>SequenciaB20Mais1</f>
        <v/>
      </c>
      <c r="C150" s="106">
        <f>A150&amp;"."&amp;B150</f>
        <v/>
      </c>
      <c r="D150" s="106">
        <f>SequenciaD20Mais1</f>
        <v/>
      </c>
      <c r="E150" s="106">
        <f>IF(OR(G150="ETAPA",G150="SUB-ETAPA",I150=""),"",A150)</f>
        <v/>
      </c>
      <c r="F150" s="107" t="n"/>
      <c r="G150" s="340">
        <f>IF(I150&lt;&gt;"","S","")</f>
        <v/>
      </c>
      <c r="H150" s="147">
        <f>GERAR_NUMERACAO(G150, $G$21:G150)</f>
        <v/>
      </c>
      <c r="I150" s="332" t="n"/>
      <c r="J150" s="333" t="n"/>
      <c r="K150" s="148" t="n"/>
      <c r="L150" s="504" t="n"/>
      <c r="M150" s="290">
        <f>IF(G150="S","BDI1","")</f>
        <v/>
      </c>
      <c r="N150" s="167" t="n"/>
      <c r="O150" s="167" t="n"/>
      <c r="P150" s="166" t="n"/>
      <c r="Q150" s="166" t="n"/>
      <c r="R150" s="166" t="n"/>
      <c r="S150" s="166" t="n"/>
      <c r="T150" s="166" t="n"/>
      <c r="U150" s="166" t="n"/>
    </row>
    <row r="151" ht="20.1" customHeight="1" s="496">
      <c r="A151" s="106">
        <f>SequenciaA20Mais1</f>
        <v/>
      </c>
      <c r="B151" s="106">
        <f>SequenciaB20Mais1</f>
        <v/>
      </c>
      <c r="C151" s="106">
        <f>A151&amp;"."&amp;B151</f>
        <v/>
      </c>
      <c r="D151" s="106">
        <f>SequenciaD20Mais1</f>
        <v/>
      </c>
      <c r="E151" s="106">
        <f>IF(OR(G151="ETAPA",G151="SUB-ETAPA",I151=""),"",A151)</f>
        <v/>
      </c>
      <c r="F151" s="107" t="n"/>
      <c r="G151" s="340">
        <f>IF(I151&lt;&gt;"","S","")</f>
        <v/>
      </c>
      <c r="H151" s="147">
        <f>GERAR_NUMERACAO(G151, $G$21:G151)</f>
        <v/>
      </c>
      <c r="I151" s="150" t="n"/>
      <c r="J151" s="151" t="n"/>
      <c r="K151" s="148" t="n"/>
      <c r="L151" s="535" t="n"/>
      <c r="M151" s="290">
        <f>IF(G151="S","BDI1","")</f>
        <v/>
      </c>
      <c r="N151" s="167" t="n"/>
      <c r="O151" s="167" t="n"/>
      <c r="P151" s="166" t="n"/>
      <c r="Q151" s="166" t="n"/>
      <c r="R151" s="166" t="n"/>
      <c r="S151" s="166" t="n"/>
      <c r="T151" s="166" t="n"/>
      <c r="U151" s="166" t="n"/>
    </row>
    <row r="152" ht="20.1" customHeight="1" s="496">
      <c r="A152" s="106">
        <f>SequenciaA20Mais1</f>
        <v/>
      </c>
      <c r="B152" s="106">
        <f>SequenciaB20Mais1</f>
        <v/>
      </c>
      <c r="C152" s="106">
        <f>A152&amp;"."&amp;B152</f>
        <v/>
      </c>
      <c r="D152" s="106">
        <f>SequenciaD20Mais1</f>
        <v/>
      </c>
      <c r="E152" s="106">
        <f>IF(OR(G152="ETAPA",G152="SUB-ETAPA",I152=""),"",A152)</f>
        <v/>
      </c>
      <c r="F152" s="107" t="n"/>
      <c r="G152" s="340">
        <f>IF(I152&lt;&gt;"","S","")</f>
        <v/>
      </c>
      <c r="H152" s="147">
        <f>GERAR_NUMERACAO(G152, $G$21:G152)</f>
        <v/>
      </c>
      <c r="I152" s="332" t="n"/>
      <c r="J152" s="333" t="n"/>
      <c r="K152" s="148" t="n"/>
      <c r="L152" s="504" t="n"/>
      <c r="M152" s="290">
        <f>IF(G152="S","BDI1","")</f>
        <v/>
      </c>
      <c r="N152" s="167" t="n"/>
      <c r="O152" s="167" t="n"/>
      <c r="P152" s="166" t="n"/>
      <c r="Q152" s="166" t="n"/>
      <c r="R152" s="166" t="n"/>
      <c r="S152" s="166" t="n"/>
      <c r="T152" s="166" t="n"/>
      <c r="U152" s="166" t="n"/>
    </row>
    <row r="153" ht="20.1" customHeight="1" s="496">
      <c r="A153" s="106">
        <f>SequenciaA20Mais1</f>
        <v/>
      </c>
      <c r="B153" s="106">
        <f>SequenciaB20Mais1</f>
        <v/>
      </c>
      <c r="C153" s="106">
        <f>A153&amp;"."&amp;B153</f>
        <v/>
      </c>
      <c r="D153" s="106">
        <f>SequenciaD20Mais1</f>
        <v/>
      </c>
      <c r="E153" s="106">
        <f>IF(OR(G153="ETAPA",G153="SUB-ETAPA",I153=""),"",A153)</f>
        <v/>
      </c>
      <c r="F153" s="107" t="n"/>
      <c r="G153" s="340">
        <f>IF(I153&lt;&gt;"","S","")</f>
        <v/>
      </c>
      <c r="H153" s="147">
        <f>GERAR_NUMERACAO(G153, $G$21:G153)</f>
        <v/>
      </c>
      <c r="I153" s="150" t="n"/>
      <c r="J153" s="151" t="n"/>
      <c r="K153" s="148" t="n"/>
      <c r="L153" s="535" t="n"/>
      <c r="M153" s="290">
        <f>IF(G153="S","BDI1","")</f>
        <v/>
      </c>
      <c r="N153" s="167" t="n"/>
      <c r="O153" s="167" t="n"/>
      <c r="P153" s="166" t="n"/>
      <c r="Q153" s="166" t="n"/>
      <c r="R153" s="166" t="n"/>
      <c r="S153" s="166" t="n"/>
      <c r="T153" s="166" t="n"/>
      <c r="U153" s="166" t="n"/>
    </row>
    <row r="154" ht="20.1" customHeight="1" s="496">
      <c r="A154" s="106">
        <f>SequenciaA20Mais1</f>
        <v/>
      </c>
      <c r="B154" s="106">
        <f>SequenciaB20Mais1</f>
        <v/>
      </c>
      <c r="C154" s="106">
        <f>A154&amp;"."&amp;B154</f>
        <v/>
      </c>
      <c r="D154" s="106">
        <f>SequenciaD20Mais1</f>
        <v/>
      </c>
      <c r="E154" s="106">
        <f>IF(OR(G154="ETAPA",G154="SUB-ETAPA",I154=""),"",A154)</f>
        <v/>
      </c>
      <c r="F154" s="107" t="n"/>
      <c r="G154" s="340">
        <f>IF(I154&lt;&gt;"","S","")</f>
        <v/>
      </c>
      <c r="H154" s="147">
        <f>GERAR_NUMERACAO(G154, $G$21:G154)</f>
        <v/>
      </c>
      <c r="I154" s="332" t="n"/>
      <c r="J154" s="333" t="n"/>
      <c r="K154" s="148" t="n"/>
      <c r="L154" s="504" t="n"/>
      <c r="M154" s="290">
        <f>IF(G154="S","BDI1","")</f>
        <v/>
      </c>
      <c r="N154" s="167" t="n"/>
      <c r="O154" s="167" t="n"/>
      <c r="P154" s="166" t="n"/>
      <c r="Q154" s="166" t="n"/>
      <c r="R154" s="166" t="n"/>
      <c r="S154" s="166" t="n"/>
      <c r="T154" s="166" t="n"/>
      <c r="U154" s="166" t="n"/>
    </row>
    <row r="155" ht="20.1" customHeight="1" s="496">
      <c r="A155" s="106">
        <f>SequenciaA20Mais1</f>
        <v/>
      </c>
      <c r="B155" s="106">
        <f>SequenciaB20Mais1</f>
        <v/>
      </c>
      <c r="C155" s="106">
        <f>A155&amp;"."&amp;B155</f>
        <v/>
      </c>
      <c r="D155" s="106">
        <f>SequenciaD20Mais1</f>
        <v/>
      </c>
      <c r="E155" s="106">
        <f>IF(OR(G155="ETAPA",G155="SUB-ETAPA",I155=""),"",A155)</f>
        <v/>
      </c>
      <c r="F155" s="107" t="n"/>
      <c r="G155" s="340">
        <f>IF(I155&lt;&gt;"","S","")</f>
        <v/>
      </c>
      <c r="H155" s="147">
        <f>GERAR_NUMERACAO(G155, $G$21:G155)</f>
        <v/>
      </c>
      <c r="I155" s="150" t="n"/>
      <c r="J155" s="151" t="n"/>
      <c r="K155" s="148" t="n"/>
      <c r="L155" s="535" t="n"/>
      <c r="M155" s="290">
        <f>IF(G155="S","BDI1","")</f>
        <v/>
      </c>
      <c r="N155" s="167" t="n"/>
      <c r="O155" s="167" t="n"/>
      <c r="P155" s="166" t="n"/>
      <c r="Q155" s="166" t="n"/>
      <c r="R155" s="166" t="n"/>
      <c r="S155" s="166" t="n"/>
      <c r="T155" s="166" t="n"/>
      <c r="U155" s="166" t="n"/>
    </row>
    <row r="156" ht="20.1" customHeight="1" s="496">
      <c r="A156" s="106">
        <f>SequenciaA20Mais1</f>
        <v/>
      </c>
      <c r="B156" s="106">
        <f>SequenciaB20Mais1</f>
        <v/>
      </c>
      <c r="C156" s="106">
        <f>A156&amp;"."&amp;B156</f>
        <v/>
      </c>
      <c r="D156" s="106">
        <f>SequenciaD20Mais1</f>
        <v/>
      </c>
      <c r="E156" s="106">
        <f>IF(OR(G156="ETAPA",G156="SUB-ETAPA",I156=""),"",A156)</f>
        <v/>
      </c>
      <c r="F156" s="107" t="n"/>
      <c r="G156" s="340">
        <f>IF(I156&lt;&gt;"","S","")</f>
        <v/>
      </c>
      <c r="H156" s="147">
        <f>GERAR_NUMERACAO(G156, $G$21:G156)</f>
        <v/>
      </c>
      <c r="I156" s="332" t="n"/>
      <c r="J156" s="333" t="n"/>
      <c r="K156" s="148" t="n"/>
      <c r="L156" s="504" t="n"/>
      <c r="M156" s="290">
        <f>IF(G156="S","BDI1","")</f>
        <v/>
      </c>
      <c r="N156" s="167" t="n"/>
      <c r="O156" s="167" t="n"/>
      <c r="P156" s="166" t="n"/>
      <c r="Q156" s="166" t="n"/>
      <c r="R156" s="166" t="n"/>
      <c r="S156" s="166" t="n"/>
      <c r="T156" s="166" t="n"/>
      <c r="U156" s="166" t="n"/>
    </row>
    <row r="157" ht="20.1" customHeight="1" s="496">
      <c r="A157" s="106">
        <f>SequenciaA20Mais1</f>
        <v/>
      </c>
      <c r="B157" s="106">
        <f>SequenciaB20Mais1</f>
        <v/>
      </c>
      <c r="C157" s="106">
        <f>A157&amp;"."&amp;B157</f>
        <v/>
      </c>
      <c r="D157" s="106">
        <f>SequenciaD20Mais1</f>
        <v/>
      </c>
      <c r="E157" s="106">
        <f>IF(OR(G157="ETAPA",G157="SUB-ETAPA",I157=""),"",A157)</f>
        <v/>
      </c>
      <c r="F157" s="107" t="n"/>
      <c r="G157" s="340">
        <f>IF(I157&lt;&gt;"","S","")</f>
        <v/>
      </c>
      <c r="H157" s="147">
        <f>GERAR_NUMERACAO(G157, $G$21:G157)</f>
        <v/>
      </c>
      <c r="I157" s="150" t="n"/>
      <c r="J157" s="151" t="n"/>
      <c r="K157" s="148" t="n"/>
      <c r="L157" s="535" t="n"/>
      <c r="M157" s="290">
        <f>IF(G157="S","BDI1","")</f>
        <v/>
      </c>
      <c r="N157" s="167" t="n"/>
      <c r="O157" s="167" t="n"/>
      <c r="P157" s="166" t="n"/>
      <c r="Q157" s="166" t="n"/>
      <c r="R157" s="166" t="n"/>
      <c r="S157" s="166" t="n"/>
      <c r="T157" s="166" t="n"/>
      <c r="U157" s="166" t="n"/>
    </row>
    <row r="158" ht="20.1" customHeight="1" s="496">
      <c r="A158" s="106">
        <f>SequenciaA20Mais1</f>
        <v/>
      </c>
      <c r="B158" s="106">
        <f>SequenciaB20Mais1</f>
        <v/>
      </c>
      <c r="C158" s="106">
        <f>A158&amp;"."&amp;B158</f>
        <v/>
      </c>
      <c r="D158" s="106">
        <f>SequenciaD20Mais1</f>
        <v/>
      </c>
      <c r="E158" s="106">
        <f>IF(OR(G158="ETAPA",G158="SUB-ETAPA",I158=""),"",A158)</f>
        <v/>
      </c>
      <c r="F158" s="107" t="n"/>
      <c r="G158" s="340">
        <f>IF(I158&lt;&gt;"","S","")</f>
        <v/>
      </c>
      <c r="H158" s="147">
        <f>GERAR_NUMERACAO(G158, $G$21:G158)</f>
        <v/>
      </c>
      <c r="I158" s="332" t="n"/>
      <c r="J158" s="333" t="n"/>
      <c r="K158" s="148" t="n"/>
      <c r="L158" s="504" t="n"/>
      <c r="M158" s="290">
        <f>IF(G158="S","BDI1","")</f>
        <v/>
      </c>
      <c r="N158" s="167" t="n"/>
      <c r="O158" s="167" t="n"/>
      <c r="P158" s="166" t="n"/>
      <c r="Q158" s="166" t="n"/>
      <c r="R158" s="166" t="n"/>
      <c r="S158" s="166" t="n"/>
      <c r="T158" s="166" t="n"/>
      <c r="U158" s="166" t="n"/>
    </row>
    <row r="159" ht="20.1" customHeight="1" s="496">
      <c r="A159" s="106">
        <f>SequenciaA20Mais1</f>
        <v/>
      </c>
      <c r="B159" s="106">
        <f>SequenciaB20Mais1</f>
        <v/>
      </c>
      <c r="C159" s="106">
        <f>A159&amp;"."&amp;B159</f>
        <v/>
      </c>
      <c r="D159" s="106">
        <f>SequenciaD20Mais1</f>
        <v/>
      </c>
      <c r="E159" s="106">
        <f>IF(OR(G159="ETAPA",G159="SUB-ETAPA",I159=""),"",A159)</f>
        <v/>
      </c>
      <c r="F159" s="107" t="n"/>
      <c r="G159" s="340">
        <f>IF(I159&lt;&gt;"","S","")</f>
        <v/>
      </c>
      <c r="H159" s="147">
        <f>GERAR_NUMERACAO(G159, $G$21:G159)</f>
        <v/>
      </c>
      <c r="I159" s="150" t="n"/>
      <c r="J159" s="151" t="n"/>
      <c r="K159" s="148" t="n"/>
      <c r="L159" s="535" t="n"/>
      <c r="M159" s="290">
        <f>IF(G159="S","BDI1","")</f>
        <v/>
      </c>
      <c r="N159" s="167" t="n"/>
      <c r="O159" s="167" t="n"/>
      <c r="P159" s="166" t="n"/>
      <c r="Q159" s="166" t="n"/>
      <c r="R159" s="166" t="n"/>
      <c r="S159" s="166" t="n"/>
      <c r="T159" s="166" t="n"/>
      <c r="U159" s="166" t="n"/>
    </row>
    <row r="160" ht="20.1" customHeight="1" s="496">
      <c r="A160" s="106">
        <f>SequenciaA20Mais1</f>
        <v/>
      </c>
      <c r="B160" s="106">
        <f>SequenciaB20Mais1</f>
        <v/>
      </c>
      <c r="C160" s="106">
        <f>A160&amp;"."&amp;B160</f>
        <v/>
      </c>
      <c r="D160" s="106">
        <f>SequenciaD20Mais1</f>
        <v/>
      </c>
      <c r="E160" s="106">
        <f>IF(OR(G160="ETAPA",G160="SUB-ETAPA",I160=""),"",A160)</f>
        <v/>
      </c>
      <c r="F160" s="107" t="n"/>
      <c r="G160" s="340">
        <f>IF(I160&lt;&gt;"","S","")</f>
        <v/>
      </c>
      <c r="H160" s="147">
        <f>GERAR_NUMERACAO(G160, $G$21:G160)</f>
        <v/>
      </c>
      <c r="I160" s="332" t="n"/>
      <c r="J160" s="333" t="n"/>
      <c r="K160" s="148" t="n"/>
      <c r="L160" s="504" t="n"/>
      <c r="M160" s="290">
        <f>IF(G160="S","BDI1","")</f>
        <v/>
      </c>
      <c r="N160" s="167" t="n"/>
      <c r="O160" s="167" t="n"/>
      <c r="P160" s="166" t="n"/>
      <c r="Q160" s="166" t="n"/>
      <c r="R160" s="166" t="n"/>
      <c r="S160" s="166" t="n"/>
      <c r="T160" s="166" t="n"/>
      <c r="U160" s="166" t="n"/>
    </row>
    <row r="161" ht="20.1" customHeight="1" s="496">
      <c r="A161" s="106">
        <f>SequenciaA20Mais1</f>
        <v/>
      </c>
      <c r="B161" s="106">
        <f>SequenciaB20Mais1</f>
        <v/>
      </c>
      <c r="C161" s="106">
        <f>A161&amp;"."&amp;B161</f>
        <v/>
      </c>
      <c r="D161" s="106">
        <f>SequenciaD20Mais1</f>
        <v/>
      </c>
      <c r="E161" s="106">
        <f>IF(OR(G161="ETAPA",G161="SUB-ETAPA",I161=""),"",A161)</f>
        <v/>
      </c>
      <c r="F161" s="107" t="n"/>
      <c r="G161" s="340">
        <f>IF(I161&lt;&gt;"","S","")</f>
        <v/>
      </c>
      <c r="H161" s="147">
        <f>GERAR_NUMERACAO(G161, $G$21:G161)</f>
        <v/>
      </c>
      <c r="I161" s="150" t="n"/>
      <c r="J161" s="151" t="n"/>
      <c r="K161" s="148" t="n"/>
      <c r="L161" s="535" t="n"/>
      <c r="M161" s="290">
        <f>IF(G161="S","BDI1","")</f>
        <v/>
      </c>
      <c r="N161" s="167" t="n"/>
      <c r="O161" s="167" t="n"/>
      <c r="P161" s="166" t="n"/>
      <c r="Q161" s="166" t="n"/>
      <c r="R161" s="166" t="n"/>
      <c r="S161" s="166" t="n"/>
      <c r="T161" s="166" t="n"/>
      <c r="U161" s="166" t="n"/>
    </row>
    <row r="162" ht="20.1" customHeight="1" s="496">
      <c r="A162" s="106">
        <f>SequenciaA20Mais1</f>
        <v/>
      </c>
      <c r="B162" s="106">
        <f>SequenciaB20Mais1</f>
        <v/>
      </c>
      <c r="C162" s="106">
        <f>A162&amp;"."&amp;B162</f>
        <v/>
      </c>
      <c r="D162" s="106">
        <f>SequenciaD20Mais1</f>
        <v/>
      </c>
      <c r="E162" s="106">
        <f>IF(OR(G162="ETAPA",G162="SUB-ETAPA",I162=""),"",A162)</f>
        <v/>
      </c>
      <c r="F162" s="107" t="n"/>
      <c r="G162" s="340">
        <f>IF(I162&lt;&gt;"","S","")</f>
        <v/>
      </c>
      <c r="H162" s="147">
        <f>GERAR_NUMERACAO(G162, $G$21:G162)</f>
        <v/>
      </c>
      <c r="I162" s="332" t="n"/>
      <c r="J162" s="333" t="n"/>
      <c r="K162" s="148" t="n"/>
      <c r="L162" s="504" t="n"/>
      <c r="M162" s="290">
        <f>IF(G162="S","BDI1","")</f>
        <v/>
      </c>
      <c r="N162" s="167" t="n"/>
      <c r="O162" s="167" t="n"/>
      <c r="P162" s="166" t="n"/>
      <c r="Q162" s="166" t="n"/>
      <c r="R162" s="166" t="n"/>
      <c r="S162" s="166" t="n"/>
      <c r="T162" s="166" t="n"/>
      <c r="U162" s="166" t="n"/>
    </row>
    <row r="163" ht="20.1" customHeight="1" s="496">
      <c r="A163" s="106">
        <f>SequenciaA20Mais1</f>
        <v/>
      </c>
      <c r="B163" s="106">
        <f>SequenciaB20Mais1</f>
        <v/>
      </c>
      <c r="C163" s="106">
        <f>A163&amp;"."&amp;B163</f>
        <v/>
      </c>
      <c r="D163" s="106">
        <f>SequenciaD20Mais1</f>
        <v/>
      </c>
      <c r="E163" s="106">
        <f>IF(OR(G163="ETAPA",G163="SUB-ETAPA",I163=""),"",A163)</f>
        <v/>
      </c>
      <c r="F163" s="107" t="n"/>
      <c r="G163" s="340">
        <f>IF(I163&lt;&gt;"","S","")</f>
        <v/>
      </c>
      <c r="H163" s="147">
        <f>GERAR_NUMERACAO(G163, $G$21:G163)</f>
        <v/>
      </c>
      <c r="I163" s="150" t="n"/>
      <c r="J163" s="151" t="n"/>
      <c r="K163" s="148" t="n"/>
      <c r="L163" s="535" t="n"/>
      <c r="M163" s="290">
        <f>IF(G163="S","BDI1","")</f>
        <v/>
      </c>
      <c r="N163" s="167" t="n"/>
      <c r="O163" s="167" t="n"/>
      <c r="P163" s="166" t="n"/>
      <c r="Q163" s="166" t="n"/>
      <c r="R163" s="166" t="n"/>
      <c r="S163" s="166" t="n"/>
      <c r="T163" s="166" t="n"/>
      <c r="U163" s="166" t="n"/>
    </row>
    <row r="164" ht="20.1" customHeight="1" s="496">
      <c r="A164" s="106">
        <f>SequenciaA20Mais1</f>
        <v/>
      </c>
      <c r="B164" s="106">
        <f>SequenciaB20Mais1</f>
        <v/>
      </c>
      <c r="C164" s="106">
        <f>A164&amp;"."&amp;B164</f>
        <v/>
      </c>
      <c r="D164" s="106">
        <f>SequenciaD20Mais1</f>
        <v/>
      </c>
      <c r="E164" s="106">
        <f>IF(OR(G164="ETAPA",G164="SUB-ETAPA",I164=""),"",A164)</f>
        <v/>
      </c>
      <c r="F164" s="107" t="n"/>
      <c r="G164" s="340">
        <f>IF(I164&lt;&gt;"","S","")</f>
        <v/>
      </c>
      <c r="H164" s="147">
        <f>GERAR_NUMERACAO(G164, $G$21:G164)</f>
        <v/>
      </c>
      <c r="I164" s="332" t="n"/>
      <c r="J164" s="333" t="n"/>
      <c r="K164" s="148" t="n"/>
      <c r="L164" s="504" t="n"/>
      <c r="M164" s="290">
        <f>IF(G164="S","BDI1","")</f>
        <v/>
      </c>
      <c r="N164" s="167" t="n"/>
      <c r="O164" s="167" t="n"/>
      <c r="P164" s="166" t="n"/>
      <c r="Q164" s="166" t="n"/>
      <c r="R164" s="166" t="n"/>
      <c r="S164" s="166" t="n"/>
      <c r="T164" s="166" t="n"/>
      <c r="U164" s="166" t="n"/>
    </row>
    <row r="165" ht="20.1" customHeight="1" s="496">
      <c r="A165" s="106">
        <f>SequenciaA20Mais1</f>
        <v/>
      </c>
      <c r="B165" s="106">
        <f>SequenciaB20Mais1</f>
        <v/>
      </c>
      <c r="C165" s="106">
        <f>A165&amp;"."&amp;B165</f>
        <v/>
      </c>
      <c r="D165" s="106">
        <f>SequenciaD20Mais1</f>
        <v/>
      </c>
      <c r="E165" s="106">
        <f>IF(OR(G165="ETAPA",G165="SUB-ETAPA",I165=""),"",A165)</f>
        <v/>
      </c>
      <c r="F165" s="107" t="n"/>
      <c r="G165" s="340">
        <f>IF(I165&lt;&gt;"","S","")</f>
        <v/>
      </c>
      <c r="H165" s="147">
        <f>GERAR_NUMERACAO(G165, $G$21:G165)</f>
        <v/>
      </c>
      <c r="I165" s="150" t="n"/>
      <c r="J165" s="151" t="n"/>
      <c r="K165" s="148" t="n"/>
      <c r="L165" s="535" t="n"/>
      <c r="M165" s="290">
        <f>IF(G165="S","BDI1","")</f>
        <v/>
      </c>
      <c r="N165" s="167" t="n"/>
      <c r="O165" s="167" t="n"/>
      <c r="P165" s="166" t="n"/>
      <c r="Q165" s="166" t="n"/>
      <c r="R165" s="166" t="n"/>
      <c r="S165" s="166" t="n"/>
      <c r="T165" s="166" t="n"/>
      <c r="U165" s="166" t="n"/>
    </row>
    <row r="166" ht="20.1" customHeight="1" s="496">
      <c r="A166" s="106">
        <f>SequenciaA20Mais1</f>
        <v/>
      </c>
      <c r="B166" s="106">
        <f>SequenciaB20Mais1</f>
        <v/>
      </c>
      <c r="C166" s="106">
        <f>A166&amp;"."&amp;B166</f>
        <v/>
      </c>
      <c r="D166" s="106">
        <f>SequenciaD20Mais1</f>
        <v/>
      </c>
      <c r="E166" s="106">
        <f>IF(OR(G166="ETAPA",G166="SUB-ETAPA",I166=""),"",A166)</f>
        <v/>
      </c>
      <c r="F166" s="107" t="n"/>
      <c r="G166" s="340">
        <f>IF(I166&lt;&gt;"","S","")</f>
        <v/>
      </c>
      <c r="H166" s="147">
        <f>GERAR_NUMERACAO(G166, $G$21:G166)</f>
        <v/>
      </c>
      <c r="I166" s="332" t="n"/>
      <c r="J166" s="333" t="n"/>
      <c r="K166" s="148" t="n"/>
      <c r="L166" s="504" t="n"/>
      <c r="M166" s="290">
        <f>IF(G166="S","BDI1","")</f>
        <v/>
      </c>
      <c r="N166" s="167" t="n"/>
      <c r="O166" s="167" t="n"/>
      <c r="P166" s="166" t="n"/>
      <c r="Q166" s="166" t="n"/>
      <c r="R166" s="166" t="n"/>
      <c r="S166" s="166" t="n"/>
      <c r="T166" s="166" t="n"/>
      <c r="U166" s="166" t="n"/>
    </row>
    <row r="167" ht="20.1" customHeight="1" s="496">
      <c r="A167" s="106">
        <f>SequenciaA20Mais1</f>
        <v/>
      </c>
      <c r="B167" s="106">
        <f>SequenciaB20Mais1</f>
        <v/>
      </c>
      <c r="C167" s="106">
        <f>A167&amp;"."&amp;B167</f>
        <v/>
      </c>
      <c r="D167" s="106">
        <f>SequenciaD20Mais1</f>
        <v/>
      </c>
      <c r="E167" s="106">
        <f>IF(OR(G167="ETAPA",G167="SUB-ETAPA",I167=""),"",A167)</f>
        <v/>
      </c>
      <c r="F167" s="107" t="n"/>
      <c r="G167" s="340">
        <f>IF(I167&lt;&gt;"","S","")</f>
        <v/>
      </c>
      <c r="H167" s="147">
        <f>GERAR_NUMERACAO(G167, $G$21:G167)</f>
        <v/>
      </c>
      <c r="I167" s="150" t="n"/>
      <c r="J167" s="151" t="n"/>
      <c r="K167" s="148" t="n"/>
      <c r="L167" s="535" t="n"/>
      <c r="M167" s="290">
        <f>IF(G167="S","BDI1","")</f>
        <v/>
      </c>
      <c r="N167" s="167" t="n"/>
      <c r="O167" s="167" t="n"/>
      <c r="P167" s="166" t="n"/>
      <c r="Q167" s="166" t="n"/>
      <c r="R167" s="166" t="n"/>
      <c r="S167" s="166" t="n"/>
      <c r="T167" s="166" t="n"/>
      <c r="U167" s="166" t="n"/>
    </row>
    <row r="168" ht="20.1" customHeight="1" s="496">
      <c r="A168" s="106">
        <f>SequenciaA20Mais1</f>
        <v/>
      </c>
      <c r="B168" s="106">
        <f>SequenciaB20Mais1</f>
        <v/>
      </c>
      <c r="C168" s="106">
        <f>A168&amp;"."&amp;B168</f>
        <v/>
      </c>
      <c r="D168" s="106">
        <f>SequenciaD20Mais1</f>
        <v/>
      </c>
      <c r="E168" s="106">
        <f>IF(OR(G168="ETAPA",G168="SUB-ETAPA",I168=""),"",A168)</f>
        <v/>
      </c>
      <c r="F168" s="107" t="n"/>
      <c r="G168" s="340">
        <f>IF(I168&lt;&gt;"","S","")</f>
        <v/>
      </c>
      <c r="H168" s="147">
        <f>GERAR_NUMERACAO(G168, $G$21:G168)</f>
        <v/>
      </c>
      <c r="I168" s="332" t="n"/>
      <c r="J168" s="333" t="n"/>
      <c r="K168" s="148" t="n"/>
      <c r="L168" s="504" t="n"/>
      <c r="M168" s="290">
        <f>IF(G168="S","BDI1","")</f>
        <v/>
      </c>
      <c r="N168" s="167" t="n"/>
      <c r="O168" s="167" t="n"/>
      <c r="P168" s="166" t="n"/>
      <c r="Q168" s="166" t="n"/>
      <c r="R168" s="166" t="n"/>
      <c r="S168" s="166" t="n"/>
      <c r="T168" s="166" t="n"/>
      <c r="U168" s="166" t="n"/>
    </row>
    <row r="169" ht="20.1" customHeight="1" s="496">
      <c r="A169" s="106">
        <f>SequenciaA20Mais1</f>
        <v/>
      </c>
      <c r="B169" s="106">
        <f>SequenciaB20Mais1</f>
        <v/>
      </c>
      <c r="C169" s="106">
        <f>A169&amp;"."&amp;B169</f>
        <v/>
      </c>
      <c r="D169" s="106">
        <f>SequenciaD20Mais1</f>
        <v/>
      </c>
      <c r="E169" s="106">
        <f>IF(OR(G169="ETAPA",G169="SUB-ETAPA",I169=""),"",A169)</f>
        <v/>
      </c>
      <c r="F169" s="107" t="n"/>
      <c r="G169" s="340">
        <f>IF(I169&lt;&gt;"","S","")</f>
        <v/>
      </c>
      <c r="H169" s="147">
        <f>GERAR_NUMERACAO(G169, $G$21:G169)</f>
        <v/>
      </c>
      <c r="I169" s="150" t="n"/>
      <c r="J169" s="151" t="n"/>
      <c r="K169" s="148" t="n"/>
      <c r="L169" s="535" t="n"/>
      <c r="M169" s="290">
        <f>IF(G169="S","BDI1","")</f>
        <v/>
      </c>
      <c r="N169" s="167" t="n"/>
      <c r="O169" s="167" t="n"/>
      <c r="P169" s="166" t="n"/>
      <c r="Q169" s="166" t="n"/>
      <c r="R169" s="166" t="n"/>
      <c r="S169" s="166" t="n"/>
      <c r="T169" s="166" t="n"/>
      <c r="U169" s="166" t="n"/>
    </row>
    <row r="170" ht="20.1" customHeight="1" s="496">
      <c r="A170" s="106">
        <f>SequenciaA20Mais1</f>
        <v/>
      </c>
      <c r="B170" s="106">
        <f>SequenciaB20Mais1</f>
        <v/>
      </c>
      <c r="C170" s="106">
        <f>A170&amp;"."&amp;B170</f>
        <v/>
      </c>
      <c r="D170" s="106">
        <f>SequenciaD20Mais1</f>
        <v/>
      </c>
      <c r="E170" s="106">
        <f>IF(OR(G170="ETAPA",G170="SUB-ETAPA",I170=""),"",A170)</f>
        <v/>
      </c>
      <c r="F170" s="107" t="n"/>
      <c r="G170" s="340">
        <f>IF(I170&lt;&gt;"","S","")</f>
        <v/>
      </c>
      <c r="H170" s="147">
        <f>GERAR_NUMERACAO(G170, $G$21:G170)</f>
        <v/>
      </c>
      <c r="I170" s="332" t="n"/>
      <c r="J170" s="333" t="n"/>
      <c r="K170" s="148" t="n"/>
      <c r="L170" s="504" t="n"/>
      <c r="M170" s="290">
        <f>IF(G170="S","BDI1","")</f>
        <v/>
      </c>
      <c r="N170" s="167" t="n"/>
      <c r="O170" s="167" t="n"/>
      <c r="P170" s="166" t="n"/>
      <c r="Q170" s="166" t="n"/>
      <c r="R170" s="166" t="n"/>
      <c r="S170" s="166" t="n"/>
      <c r="T170" s="166" t="n"/>
      <c r="U170" s="166" t="n"/>
    </row>
    <row r="171" ht="20.1" customHeight="1" s="496">
      <c r="A171" s="106">
        <f>SequenciaA20Mais1</f>
        <v/>
      </c>
      <c r="B171" s="106">
        <f>SequenciaB20Mais1</f>
        <v/>
      </c>
      <c r="C171" s="106">
        <f>A171&amp;"."&amp;B171</f>
        <v/>
      </c>
      <c r="D171" s="106">
        <f>SequenciaD20Mais1</f>
        <v/>
      </c>
      <c r="E171" s="106">
        <f>IF(OR(G171="ETAPA",G171="SUB-ETAPA",I171=""),"",A171)</f>
        <v/>
      </c>
      <c r="F171" s="107" t="n"/>
      <c r="G171" s="340">
        <f>IF(I171&lt;&gt;"","S","")</f>
        <v/>
      </c>
      <c r="H171" s="147">
        <f>GERAR_NUMERACAO(G171, $G$21:G171)</f>
        <v/>
      </c>
      <c r="I171" s="150" t="n"/>
      <c r="J171" s="151" t="n"/>
      <c r="K171" s="148" t="n"/>
      <c r="L171" s="535" t="n"/>
      <c r="M171" s="290">
        <f>IF(G171="S","BDI1","")</f>
        <v/>
      </c>
      <c r="N171" s="167" t="n"/>
      <c r="O171" s="167" t="n"/>
      <c r="P171" s="166" t="n"/>
      <c r="Q171" s="166" t="n"/>
      <c r="R171" s="166" t="n"/>
      <c r="S171" s="166" t="n"/>
      <c r="T171" s="166" t="n"/>
      <c r="U171" s="166" t="n"/>
    </row>
    <row r="172" ht="20.1" customHeight="1" s="496">
      <c r="A172" s="106">
        <f>SequenciaA20Mais1</f>
        <v/>
      </c>
      <c r="B172" s="106">
        <f>SequenciaB20Mais1</f>
        <v/>
      </c>
      <c r="C172" s="106">
        <f>A172&amp;"."&amp;B172</f>
        <v/>
      </c>
      <c r="D172" s="106">
        <f>SequenciaD20Mais1</f>
        <v/>
      </c>
      <c r="E172" s="106">
        <f>IF(OR(G172="ETAPA",G172="SUB-ETAPA",I172=""),"",A172)</f>
        <v/>
      </c>
      <c r="F172" s="107" t="n"/>
      <c r="G172" s="340">
        <f>IF(I172&lt;&gt;"","S","")</f>
        <v/>
      </c>
      <c r="H172" s="147">
        <f>GERAR_NUMERACAO(G172, $G$21:G172)</f>
        <v/>
      </c>
      <c r="I172" s="332" t="n"/>
      <c r="J172" s="333" t="n"/>
      <c r="K172" s="148" t="n"/>
      <c r="L172" s="504" t="n"/>
      <c r="M172" s="290">
        <f>IF(G172="S","BDI1","")</f>
        <v/>
      </c>
      <c r="N172" s="167" t="n"/>
      <c r="O172" s="167" t="n"/>
      <c r="P172" s="166" t="n"/>
      <c r="Q172" s="166" t="n"/>
      <c r="R172" s="166" t="n"/>
      <c r="S172" s="166" t="n"/>
      <c r="T172" s="166" t="n"/>
      <c r="U172" s="166" t="n"/>
    </row>
    <row r="173" ht="20.1" customHeight="1" s="496">
      <c r="A173" s="106">
        <f>SequenciaA20Mais1</f>
        <v/>
      </c>
      <c r="B173" s="106">
        <f>SequenciaB20Mais1</f>
        <v/>
      </c>
      <c r="C173" s="106">
        <f>A173&amp;"."&amp;B173</f>
        <v/>
      </c>
      <c r="D173" s="106">
        <f>SequenciaD20Mais1</f>
        <v/>
      </c>
      <c r="E173" s="106">
        <f>IF(OR(G173="ETAPA",G173="SUB-ETAPA",I173=""),"",A173)</f>
        <v/>
      </c>
      <c r="F173" s="107" t="n"/>
      <c r="G173" s="340">
        <f>IF(I173&lt;&gt;"","S","")</f>
        <v/>
      </c>
      <c r="H173" s="147">
        <f>GERAR_NUMERACAO(G173, $G$21:G173)</f>
        <v/>
      </c>
      <c r="I173" s="150" t="n"/>
      <c r="J173" s="151" t="n"/>
      <c r="K173" s="148" t="n"/>
      <c r="L173" s="535" t="n"/>
      <c r="M173" s="290">
        <f>IF(G173="S","BDI1","")</f>
        <v/>
      </c>
      <c r="N173" s="167" t="n"/>
      <c r="O173" s="167" t="n"/>
      <c r="P173" s="166" t="n"/>
      <c r="Q173" s="166" t="n"/>
      <c r="R173" s="166" t="n"/>
      <c r="S173" s="166" t="n"/>
      <c r="T173" s="166" t="n"/>
      <c r="U173" s="166" t="n"/>
    </row>
    <row r="174" ht="20.1" customHeight="1" s="496">
      <c r="A174" s="106">
        <f>SequenciaA20Mais1</f>
        <v/>
      </c>
      <c r="B174" s="106">
        <f>SequenciaB20Mais1</f>
        <v/>
      </c>
      <c r="C174" s="106">
        <f>A174&amp;"."&amp;B174</f>
        <v/>
      </c>
      <c r="D174" s="106">
        <f>SequenciaD20Mais1</f>
        <v/>
      </c>
      <c r="E174" s="106">
        <f>IF(OR(G174="ETAPA",G174="SUB-ETAPA",I174=""),"",A174)</f>
        <v/>
      </c>
      <c r="F174" s="107" t="n"/>
      <c r="G174" s="340">
        <f>IF(I174&lt;&gt;"","S","")</f>
        <v/>
      </c>
      <c r="H174" s="147">
        <f>GERAR_NUMERACAO(G174, $G$21:G174)</f>
        <v/>
      </c>
      <c r="I174" s="332" t="n"/>
      <c r="J174" s="333" t="n"/>
      <c r="K174" s="148" t="n"/>
      <c r="L174" s="504" t="n"/>
      <c r="M174" s="290">
        <f>IF(G174="S","BDI1","")</f>
        <v/>
      </c>
      <c r="N174" s="167" t="n"/>
      <c r="O174" s="167" t="n"/>
      <c r="P174" s="166" t="n"/>
      <c r="Q174" s="166" t="n"/>
      <c r="R174" s="166" t="n"/>
      <c r="S174" s="166" t="n"/>
      <c r="T174" s="166" t="n"/>
      <c r="U174" s="166" t="n"/>
    </row>
    <row r="175" ht="20.1" customHeight="1" s="496">
      <c r="A175" s="106">
        <f>SequenciaA20Mais1</f>
        <v/>
      </c>
      <c r="B175" s="106">
        <f>SequenciaB20Mais1</f>
        <v/>
      </c>
      <c r="C175" s="106">
        <f>A175&amp;"."&amp;B175</f>
        <v/>
      </c>
      <c r="D175" s="106">
        <f>SequenciaD20Mais1</f>
        <v/>
      </c>
      <c r="E175" s="106">
        <f>IF(OR(G175="ETAPA",G175="SUB-ETAPA",I175=""),"",A175)</f>
        <v/>
      </c>
      <c r="F175" s="107" t="n"/>
      <c r="G175" s="340">
        <f>IF(I175&lt;&gt;"","S","")</f>
        <v/>
      </c>
      <c r="H175" s="147">
        <f>GERAR_NUMERACAO(G175, $G$21:G175)</f>
        <v/>
      </c>
      <c r="I175" s="150" t="n"/>
      <c r="J175" s="151" t="n"/>
      <c r="K175" s="148" t="n"/>
      <c r="L175" s="535" t="n"/>
      <c r="M175" s="290">
        <f>IF(G175="S","BDI1","")</f>
        <v/>
      </c>
      <c r="N175" s="167" t="n"/>
      <c r="O175" s="167" t="n"/>
      <c r="P175" s="166" t="n"/>
      <c r="Q175" s="166" t="n"/>
      <c r="R175" s="166" t="n"/>
      <c r="S175" s="166" t="n"/>
      <c r="T175" s="166" t="n"/>
      <c r="U175" s="166" t="n"/>
    </row>
    <row r="176" ht="20.1" customHeight="1" s="496">
      <c r="A176" s="106">
        <f>SequenciaA20Mais1</f>
        <v/>
      </c>
      <c r="B176" s="106">
        <f>SequenciaB20Mais1</f>
        <v/>
      </c>
      <c r="C176" s="106">
        <f>A176&amp;"."&amp;B176</f>
        <v/>
      </c>
      <c r="D176" s="106">
        <f>SequenciaD20Mais1</f>
        <v/>
      </c>
      <c r="E176" s="106">
        <f>IF(OR(G176="ETAPA",G176="SUB-ETAPA",I176=""),"",A176)</f>
        <v/>
      </c>
      <c r="F176" s="107" t="n"/>
      <c r="G176" s="340">
        <f>IF(I176&lt;&gt;"","S","")</f>
        <v/>
      </c>
      <c r="H176" s="147">
        <f>GERAR_NUMERACAO(G176, $G$21:G176)</f>
        <v/>
      </c>
      <c r="I176" s="332" t="n"/>
      <c r="J176" s="333" t="n"/>
      <c r="K176" s="148" t="n"/>
      <c r="L176" s="504" t="n"/>
      <c r="M176" s="290">
        <f>IF(G176="S","BDI1","")</f>
        <v/>
      </c>
      <c r="N176" s="167" t="n"/>
      <c r="O176" s="167" t="n"/>
      <c r="P176" s="166" t="n"/>
      <c r="Q176" s="166" t="n"/>
      <c r="R176" s="166" t="n"/>
      <c r="S176" s="166" t="n"/>
      <c r="T176" s="166" t="n"/>
      <c r="U176" s="166" t="n"/>
    </row>
    <row r="177" ht="20.1" customHeight="1" s="496">
      <c r="A177" s="106">
        <f>SequenciaA20Mais1</f>
        <v/>
      </c>
      <c r="B177" s="106">
        <f>SequenciaB20Mais1</f>
        <v/>
      </c>
      <c r="C177" s="106">
        <f>A177&amp;"."&amp;B177</f>
        <v/>
      </c>
      <c r="D177" s="106">
        <f>SequenciaD20Mais1</f>
        <v/>
      </c>
      <c r="E177" s="106">
        <f>IF(OR(G177="ETAPA",G177="SUB-ETAPA",I177=""),"",A177)</f>
        <v/>
      </c>
      <c r="F177" s="107" t="n"/>
      <c r="G177" s="340">
        <f>IF(I177&lt;&gt;"","S","")</f>
        <v/>
      </c>
      <c r="H177" s="147">
        <f>GERAR_NUMERACAO(G177, $G$21:G177)</f>
        <v/>
      </c>
      <c r="I177" s="150" t="n"/>
      <c r="J177" s="151" t="n"/>
      <c r="K177" s="148" t="n"/>
      <c r="L177" s="535" t="n"/>
      <c r="M177" s="290">
        <f>IF(G177="S","BDI1","")</f>
        <v/>
      </c>
      <c r="N177" s="167" t="n"/>
      <c r="O177" s="167" t="n"/>
      <c r="P177" s="166" t="n"/>
      <c r="Q177" s="166" t="n"/>
      <c r="R177" s="166" t="n"/>
      <c r="S177" s="166" t="n"/>
      <c r="T177" s="166" t="n"/>
      <c r="U177" s="166" t="n"/>
    </row>
    <row r="178" ht="20.1" customHeight="1" s="496">
      <c r="A178" s="106">
        <f>SequenciaA20Mais1</f>
        <v/>
      </c>
      <c r="B178" s="106">
        <f>SequenciaB20Mais1</f>
        <v/>
      </c>
      <c r="C178" s="106">
        <f>A178&amp;"."&amp;B178</f>
        <v/>
      </c>
      <c r="D178" s="106">
        <f>SequenciaD20Mais1</f>
        <v/>
      </c>
      <c r="E178" s="106">
        <f>IF(OR(G178="ETAPA",G178="SUB-ETAPA",I178=""),"",A178)</f>
        <v/>
      </c>
      <c r="F178" s="107" t="n"/>
      <c r="G178" s="340">
        <f>IF(I178&lt;&gt;"","S","")</f>
        <v/>
      </c>
      <c r="H178" s="147">
        <f>GERAR_NUMERACAO(G178, $G$21:G178)</f>
        <v/>
      </c>
      <c r="I178" s="332" t="n"/>
      <c r="J178" s="333" t="n"/>
      <c r="K178" s="148" t="n"/>
      <c r="L178" s="504" t="n"/>
      <c r="M178" s="290">
        <f>IF(G178="S","BDI1","")</f>
        <v/>
      </c>
      <c r="N178" s="167" t="n"/>
      <c r="O178" s="167" t="n"/>
      <c r="P178" s="166" t="n"/>
      <c r="Q178" s="166" t="n"/>
      <c r="R178" s="166" t="n"/>
      <c r="S178" s="166" t="n"/>
      <c r="T178" s="166" t="n"/>
      <c r="U178" s="166" t="n"/>
    </row>
    <row r="179" ht="20.1" customHeight="1" s="496">
      <c r="A179" s="106">
        <f>SequenciaA20Mais1</f>
        <v/>
      </c>
      <c r="B179" s="106">
        <f>SequenciaB20Mais1</f>
        <v/>
      </c>
      <c r="C179" s="106">
        <f>A179&amp;"."&amp;B179</f>
        <v/>
      </c>
      <c r="D179" s="106">
        <f>SequenciaD20Mais1</f>
        <v/>
      </c>
      <c r="E179" s="106">
        <f>IF(OR(G179="ETAPA",G179="SUB-ETAPA",I179=""),"",A179)</f>
        <v/>
      </c>
      <c r="F179" s="107" t="n"/>
      <c r="G179" s="340">
        <f>IF(I179&lt;&gt;"","S","")</f>
        <v/>
      </c>
      <c r="H179" s="147">
        <f>GERAR_NUMERACAO(G179, $G$21:G179)</f>
        <v/>
      </c>
      <c r="I179" s="150" t="n"/>
      <c r="J179" s="151" t="n"/>
      <c r="K179" s="148" t="n"/>
      <c r="L179" s="535" t="n"/>
      <c r="M179" s="290">
        <f>IF(G179="S","BDI1","")</f>
        <v/>
      </c>
      <c r="N179" s="167" t="n"/>
      <c r="O179" s="167" t="n"/>
      <c r="P179" s="166" t="n"/>
      <c r="Q179" s="166" t="n"/>
      <c r="R179" s="166" t="n"/>
      <c r="S179" s="166" t="n"/>
      <c r="T179" s="166" t="n"/>
      <c r="U179" s="166" t="n"/>
    </row>
    <row r="180" ht="20.1" customHeight="1" s="496">
      <c r="A180" s="106">
        <f>SequenciaA20Mais1</f>
        <v/>
      </c>
      <c r="B180" s="106">
        <f>SequenciaB20Mais1</f>
        <v/>
      </c>
      <c r="C180" s="106">
        <f>A180&amp;"."&amp;B180</f>
        <v/>
      </c>
      <c r="D180" s="106">
        <f>SequenciaD20Mais1</f>
        <v/>
      </c>
      <c r="E180" s="106">
        <f>IF(OR(G180="ETAPA",G180="SUB-ETAPA",I180=""),"",A180)</f>
        <v/>
      </c>
      <c r="F180" s="107" t="n"/>
      <c r="G180" s="340">
        <f>IF(I180&lt;&gt;"","S","")</f>
        <v/>
      </c>
      <c r="H180" s="147">
        <f>GERAR_NUMERACAO(G180, $G$21:G180)</f>
        <v/>
      </c>
      <c r="I180" s="332" t="n"/>
      <c r="J180" s="333" t="n"/>
      <c r="K180" s="148" t="n"/>
      <c r="L180" s="504" t="n"/>
      <c r="M180" s="290">
        <f>IF(G180="S","BDI1","")</f>
        <v/>
      </c>
      <c r="N180" s="167" t="n"/>
      <c r="O180" s="167" t="n"/>
      <c r="P180" s="166" t="n"/>
      <c r="Q180" s="166" t="n"/>
      <c r="R180" s="166" t="n"/>
      <c r="S180" s="166" t="n"/>
      <c r="T180" s="166" t="n"/>
      <c r="U180" s="166" t="n"/>
    </row>
    <row r="181" ht="20.1" customHeight="1" s="496">
      <c r="A181" s="106">
        <f>SequenciaA20Mais1</f>
        <v/>
      </c>
      <c r="B181" s="106">
        <f>SequenciaB20Mais1</f>
        <v/>
      </c>
      <c r="C181" s="106">
        <f>A181&amp;"."&amp;B181</f>
        <v/>
      </c>
      <c r="D181" s="106">
        <f>SequenciaD20Mais1</f>
        <v/>
      </c>
      <c r="E181" s="106">
        <f>IF(OR(G181="ETAPA",G181="SUB-ETAPA",I181=""),"",A181)</f>
        <v/>
      </c>
      <c r="F181" s="107" t="n"/>
      <c r="G181" s="340">
        <f>IF(I181&lt;&gt;"","S","")</f>
        <v/>
      </c>
      <c r="H181" s="147">
        <f>GERAR_NUMERACAO(G181, $G$21:G181)</f>
        <v/>
      </c>
      <c r="I181" s="150" t="n"/>
      <c r="J181" s="151" t="n"/>
      <c r="K181" s="148" t="n"/>
      <c r="L181" s="535" t="n"/>
      <c r="M181" s="290">
        <f>IF(G181="S","BDI1","")</f>
        <v/>
      </c>
      <c r="N181" s="167" t="n"/>
      <c r="O181" s="167" t="n"/>
      <c r="P181" s="166" t="n"/>
      <c r="Q181" s="166" t="n"/>
      <c r="R181" s="166" t="n"/>
      <c r="S181" s="166" t="n"/>
      <c r="T181" s="166" t="n"/>
      <c r="U181" s="166" t="n"/>
    </row>
    <row r="182" ht="20.1" customHeight="1" s="496">
      <c r="A182" s="106">
        <f>SequenciaA20Mais1</f>
        <v/>
      </c>
      <c r="B182" s="106">
        <f>SequenciaB20Mais1</f>
        <v/>
      </c>
      <c r="C182" s="106">
        <f>A182&amp;"."&amp;B182</f>
        <v/>
      </c>
      <c r="D182" s="106">
        <f>SequenciaD20Mais1</f>
        <v/>
      </c>
      <c r="E182" s="106">
        <f>IF(OR(G182="ETAPA",G182="SUB-ETAPA",I182=""),"",A182)</f>
        <v/>
      </c>
      <c r="F182" s="107" t="n"/>
      <c r="G182" s="340">
        <f>IF(I182&lt;&gt;"","S","")</f>
        <v/>
      </c>
      <c r="H182" s="147">
        <f>GERAR_NUMERACAO(G182, $G$21:G182)</f>
        <v/>
      </c>
      <c r="I182" s="332" t="n"/>
      <c r="J182" s="333" t="n"/>
      <c r="K182" s="148" t="n"/>
      <c r="L182" s="504" t="n"/>
      <c r="M182" s="290">
        <f>IF(G182="S","BDI1","")</f>
        <v/>
      </c>
      <c r="N182" s="167" t="n"/>
      <c r="O182" s="167" t="n"/>
      <c r="P182" s="166" t="n"/>
      <c r="Q182" s="166" t="n"/>
      <c r="R182" s="166" t="n"/>
      <c r="S182" s="166" t="n"/>
      <c r="T182" s="166" t="n"/>
      <c r="U182" s="166" t="n"/>
    </row>
    <row r="183" ht="20.1" customHeight="1" s="496">
      <c r="A183" s="106">
        <f>SequenciaA20Mais1</f>
        <v/>
      </c>
      <c r="B183" s="106">
        <f>SequenciaB20Mais1</f>
        <v/>
      </c>
      <c r="C183" s="106">
        <f>A183&amp;"."&amp;B183</f>
        <v/>
      </c>
      <c r="D183" s="106">
        <f>SequenciaD20Mais1</f>
        <v/>
      </c>
      <c r="E183" s="106">
        <f>IF(OR(G183="ETAPA",G183="SUB-ETAPA",I183=""),"",A183)</f>
        <v/>
      </c>
      <c r="F183" s="107" t="n"/>
      <c r="G183" s="340">
        <f>IF(I183&lt;&gt;"","S","")</f>
        <v/>
      </c>
      <c r="H183" s="147">
        <f>GERAR_NUMERACAO(G183, $G$21:G183)</f>
        <v/>
      </c>
      <c r="I183" s="150" t="n"/>
      <c r="J183" s="151" t="n"/>
      <c r="K183" s="148" t="n"/>
      <c r="L183" s="535" t="n"/>
      <c r="M183" s="290">
        <f>IF(G183="S","BDI1","")</f>
        <v/>
      </c>
      <c r="N183" s="167" t="n"/>
      <c r="O183" s="167" t="n"/>
      <c r="P183" s="166" t="n"/>
      <c r="Q183" s="166" t="n"/>
      <c r="R183" s="166" t="n"/>
      <c r="S183" s="166" t="n"/>
      <c r="T183" s="166" t="n"/>
      <c r="U183" s="166" t="n"/>
    </row>
    <row r="184" ht="20.1" customHeight="1" s="496">
      <c r="A184" s="106">
        <f>SequenciaA20Mais1</f>
        <v/>
      </c>
      <c r="B184" s="106">
        <f>SequenciaB20Mais1</f>
        <v/>
      </c>
      <c r="C184" s="106">
        <f>A184&amp;"."&amp;B184</f>
        <v/>
      </c>
      <c r="D184" s="106">
        <f>SequenciaD20Mais1</f>
        <v/>
      </c>
      <c r="E184" s="106">
        <f>IF(OR(G184="ETAPA",G184="SUB-ETAPA",I184=""),"",A184)</f>
        <v/>
      </c>
      <c r="F184" s="107" t="n"/>
      <c r="G184" s="340">
        <f>IF(I184&lt;&gt;"","S","")</f>
        <v/>
      </c>
      <c r="H184" s="147">
        <f>GERAR_NUMERACAO(G184, $G$21:G184)</f>
        <v/>
      </c>
      <c r="I184" s="332" t="n"/>
      <c r="J184" s="333" t="n"/>
      <c r="K184" s="148" t="n"/>
      <c r="L184" s="504" t="n"/>
      <c r="M184" s="290">
        <f>IF(G184="S","BDI1","")</f>
        <v/>
      </c>
      <c r="N184" s="167" t="n"/>
      <c r="O184" s="167" t="n"/>
      <c r="P184" s="166" t="n"/>
      <c r="Q184" s="166" t="n"/>
      <c r="R184" s="166" t="n"/>
      <c r="S184" s="166" t="n"/>
      <c r="T184" s="166" t="n"/>
      <c r="U184" s="166" t="n"/>
    </row>
    <row r="185" ht="20.1" customHeight="1" s="496">
      <c r="A185" s="106">
        <f>SequenciaA20Mais1</f>
        <v/>
      </c>
      <c r="B185" s="106">
        <f>SequenciaB20Mais1</f>
        <v/>
      </c>
      <c r="C185" s="106">
        <f>A185&amp;"."&amp;B185</f>
        <v/>
      </c>
      <c r="D185" s="106">
        <f>SequenciaD20Mais1</f>
        <v/>
      </c>
      <c r="E185" s="106">
        <f>IF(OR(G185="ETAPA",G185="SUB-ETAPA",I185=""),"",A185)</f>
        <v/>
      </c>
      <c r="F185" s="107" t="n"/>
      <c r="G185" s="340">
        <f>IF(I185&lt;&gt;"","S","")</f>
        <v/>
      </c>
      <c r="H185" s="147">
        <f>GERAR_NUMERACAO(G185, $G$21:G185)</f>
        <v/>
      </c>
      <c r="I185" s="150" t="n"/>
      <c r="J185" s="151" t="n"/>
      <c r="K185" s="148" t="n"/>
      <c r="L185" s="535" t="n"/>
      <c r="M185" s="290">
        <f>IF(G185="S","BDI1","")</f>
        <v/>
      </c>
      <c r="N185" s="167" t="n"/>
      <c r="O185" s="167" t="n"/>
      <c r="P185" s="166" t="n"/>
      <c r="Q185" s="166" t="n"/>
      <c r="R185" s="166" t="n"/>
      <c r="S185" s="166" t="n"/>
      <c r="T185" s="166" t="n"/>
      <c r="U185" s="166" t="n"/>
    </row>
    <row r="186" ht="20.1" customHeight="1" s="496">
      <c r="A186" s="106">
        <f>SequenciaA20Mais1</f>
        <v/>
      </c>
      <c r="B186" s="106">
        <f>SequenciaB20Mais1</f>
        <v/>
      </c>
      <c r="C186" s="106">
        <f>A186&amp;"."&amp;B186</f>
        <v/>
      </c>
      <c r="D186" s="106">
        <f>SequenciaD20Mais1</f>
        <v/>
      </c>
      <c r="E186" s="106">
        <f>IF(OR(G186="ETAPA",G186="SUB-ETAPA",I186=""),"",A186)</f>
        <v/>
      </c>
      <c r="F186" s="107" t="n"/>
      <c r="G186" s="340">
        <f>IF(I186&lt;&gt;"","S","")</f>
        <v/>
      </c>
      <c r="H186" s="147">
        <f>GERAR_NUMERACAO(G186, $G$21:G186)</f>
        <v/>
      </c>
      <c r="I186" s="332" t="n"/>
      <c r="J186" s="333" t="n"/>
      <c r="K186" s="148" t="n"/>
      <c r="L186" s="504" t="n"/>
      <c r="M186" s="290">
        <f>IF(G186="S","BDI1","")</f>
        <v/>
      </c>
      <c r="N186" s="167" t="n"/>
      <c r="O186" s="167" t="n"/>
      <c r="P186" s="166" t="n"/>
      <c r="Q186" s="166" t="n"/>
      <c r="R186" s="166" t="n"/>
      <c r="S186" s="166" t="n"/>
      <c r="T186" s="166" t="n"/>
      <c r="U186" s="166" t="n"/>
    </row>
    <row r="187" ht="20.1" customHeight="1" s="496">
      <c r="A187" s="106">
        <f>SequenciaA20Mais1</f>
        <v/>
      </c>
      <c r="B187" s="106">
        <f>SequenciaB20Mais1</f>
        <v/>
      </c>
      <c r="C187" s="106">
        <f>A187&amp;"."&amp;B187</f>
        <v/>
      </c>
      <c r="D187" s="106">
        <f>SequenciaD20Mais1</f>
        <v/>
      </c>
      <c r="E187" s="106">
        <f>IF(OR(G187="ETAPA",G187="SUB-ETAPA",I187=""),"",A187)</f>
        <v/>
      </c>
      <c r="F187" s="107" t="n"/>
      <c r="G187" s="340">
        <f>IF(I187&lt;&gt;"","S","")</f>
        <v/>
      </c>
      <c r="H187" s="147">
        <f>GERAR_NUMERACAO(G187, $G$21:G187)</f>
        <v/>
      </c>
      <c r="I187" s="150" t="n"/>
      <c r="J187" s="151" t="n"/>
      <c r="K187" s="148" t="n"/>
      <c r="L187" s="535" t="n"/>
      <c r="M187" s="290">
        <f>IF(G187="S","BDI1","")</f>
        <v/>
      </c>
      <c r="N187" s="167" t="n"/>
      <c r="O187" s="167" t="n"/>
      <c r="P187" s="166" t="n"/>
      <c r="Q187" s="166" t="n"/>
      <c r="R187" s="166" t="n"/>
      <c r="S187" s="166" t="n"/>
      <c r="T187" s="166" t="n"/>
      <c r="U187" s="166" t="n"/>
    </row>
    <row r="188" ht="20.1" customHeight="1" s="496">
      <c r="A188" s="106">
        <f>SequenciaA20Mais1</f>
        <v/>
      </c>
      <c r="B188" s="106">
        <f>SequenciaB20Mais1</f>
        <v/>
      </c>
      <c r="C188" s="106">
        <f>A188&amp;"."&amp;B188</f>
        <v/>
      </c>
      <c r="D188" s="106">
        <f>SequenciaD20Mais1</f>
        <v/>
      </c>
      <c r="E188" s="106">
        <f>IF(OR(G188="ETAPA",G188="SUB-ETAPA",I188=""),"",A188)</f>
        <v/>
      </c>
      <c r="F188" s="107" t="n"/>
      <c r="G188" s="340">
        <f>IF(I188&lt;&gt;"","S","")</f>
        <v/>
      </c>
      <c r="H188" s="147">
        <f>GERAR_NUMERACAO(G188, $G$21:G188)</f>
        <v/>
      </c>
      <c r="I188" s="332" t="n"/>
      <c r="J188" s="333" t="n"/>
      <c r="K188" s="148" t="n"/>
      <c r="L188" s="504" t="n"/>
      <c r="M188" s="290">
        <f>IF(G188="S","BDI1","")</f>
        <v/>
      </c>
      <c r="N188" s="167" t="n"/>
      <c r="O188" s="167" t="n"/>
      <c r="P188" s="166" t="n"/>
      <c r="Q188" s="166" t="n"/>
      <c r="R188" s="166" t="n"/>
      <c r="S188" s="166" t="n"/>
      <c r="T188" s="166" t="n"/>
      <c r="U188" s="166" t="n"/>
    </row>
    <row r="189" ht="20.1" customHeight="1" s="496">
      <c r="A189" s="106">
        <f>SequenciaA20Mais1</f>
        <v/>
      </c>
      <c r="B189" s="106">
        <f>SequenciaB20Mais1</f>
        <v/>
      </c>
      <c r="C189" s="106">
        <f>A189&amp;"."&amp;B189</f>
        <v/>
      </c>
      <c r="D189" s="106">
        <f>SequenciaD20Mais1</f>
        <v/>
      </c>
      <c r="E189" s="106">
        <f>IF(OR(G189="ETAPA",G189="SUB-ETAPA",I189=""),"",A189)</f>
        <v/>
      </c>
      <c r="F189" s="107" t="n"/>
      <c r="G189" s="340">
        <f>IF(I189&lt;&gt;"","S","")</f>
        <v/>
      </c>
      <c r="H189" s="147">
        <f>GERAR_NUMERACAO(G189, $G$21:G189)</f>
        <v/>
      </c>
      <c r="I189" s="150" t="n"/>
      <c r="J189" s="151" t="n"/>
      <c r="K189" s="148" t="n"/>
      <c r="L189" s="535" t="n"/>
      <c r="M189" s="290">
        <f>IF(G189="S","BDI1","")</f>
        <v/>
      </c>
      <c r="N189" s="167" t="n"/>
      <c r="O189" s="167" t="n"/>
      <c r="P189" s="166" t="n"/>
      <c r="Q189" s="166" t="n"/>
      <c r="R189" s="166" t="n"/>
      <c r="S189" s="166" t="n"/>
      <c r="T189" s="166" t="n"/>
      <c r="U189" s="166" t="n"/>
    </row>
    <row r="190" ht="20.1" customHeight="1" s="496">
      <c r="A190" s="106">
        <f>SequenciaA20Mais1</f>
        <v/>
      </c>
      <c r="B190" s="106">
        <f>SequenciaB20Mais1</f>
        <v/>
      </c>
      <c r="C190" s="106">
        <f>A190&amp;"."&amp;B190</f>
        <v/>
      </c>
      <c r="D190" s="106">
        <f>SequenciaD20Mais1</f>
        <v/>
      </c>
      <c r="E190" s="106">
        <f>IF(OR(G190="ETAPA",G190="SUB-ETAPA",I190=""),"",A190)</f>
        <v/>
      </c>
      <c r="F190" s="107" t="n"/>
      <c r="G190" s="340">
        <f>IF(I190&lt;&gt;"","S","")</f>
        <v/>
      </c>
      <c r="H190" s="147">
        <f>GERAR_NUMERACAO(G190, $G$21:G190)</f>
        <v/>
      </c>
      <c r="I190" s="332" t="n"/>
      <c r="J190" s="333" t="n"/>
      <c r="K190" s="148" t="n"/>
      <c r="L190" s="504" t="n"/>
      <c r="M190" s="290">
        <f>IF(G190="S","BDI1","")</f>
        <v/>
      </c>
      <c r="N190" s="167" t="n"/>
      <c r="O190" s="167" t="n"/>
      <c r="P190" s="166" t="n"/>
      <c r="Q190" s="166" t="n"/>
      <c r="R190" s="166" t="n"/>
      <c r="S190" s="166" t="n"/>
      <c r="T190" s="166" t="n"/>
      <c r="U190" s="166" t="n"/>
    </row>
    <row r="191" ht="20.1" customHeight="1" s="496">
      <c r="A191" s="106">
        <f>SequenciaA20Mais1</f>
        <v/>
      </c>
      <c r="B191" s="106">
        <f>SequenciaB20Mais1</f>
        <v/>
      </c>
      <c r="C191" s="106">
        <f>A191&amp;"."&amp;B191</f>
        <v/>
      </c>
      <c r="D191" s="106">
        <f>SequenciaD20Mais1</f>
        <v/>
      </c>
      <c r="E191" s="106">
        <f>IF(OR(G191="ETAPA",G191="SUB-ETAPA",I191=""),"",A191)</f>
        <v/>
      </c>
      <c r="F191" s="107" t="n"/>
      <c r="G191" s="340">
        <f>IF(I191&lt;&gt;"","S","")</f>
        <v/>
      </c>
      <c r="H191" s="147">
        <f>GERAR_NUMERACAO(G191, $G$21:G191)</f>
        <v/>
      </c>
      <c r="I191" s="150" t="n"/>
      <c r="J191" s="151" t="n"/>
      <c r="K191" s="148" t="n"/>
      <c r="L191" s="535" t="n"/>
      <c r="M191" s="290">
        <f>IF(G191="S","BDI1","")</f>
        <v/>
      </c>
      <c r="N191" s="167" t="n"/>
      <c r="O191" s="167" t="n"/>
      <c r="P191" s="166" t="n"/>
      <c r="Q191" s="166" t="n"/>
      <c r="R191" s="166" t="n"/>
      <c r="S191" s="166" t="n"/>
      <c r="T191" s="166" t="n"/>
      <c r="U191" s="166" t="n"/>
    </row>
    <row r="192" ht="20.1" customHeight="1" s="496">
      <c r="A192" s="106">
        <f>SequenciaA20Mais1</f>
        <v/>
      </c>
      <c r="B192" s="106">
        <f>SequenciaB20Mais1</f>
        <v/>
      </c>
      <c r="C192" s="106">
        <f>A192&amp;"."&amp;B192</f>
        <v/>
      </c>
      <c r="D192" s="106">
        <f>SequenciaD20Mais1</f>
        <v/>
      </c>
      <c r="E192" s="106">
        <f>IF(OR(G192="ETAPA",G192="SUB-ETAPA",I192=""),"",A192)</f>
        <v/>
      </c>
      <c r="F192" s="107" t="n"/>
      <c r="G192" s="340">
        <f>IF(I192&lt;&gt;"","S","")</f>
        <v/>
      </c>
      <c r="H192" s="147">
        <f>GERAR_NUMERACAO(G192, $G$21:G192)</f>
        <v/>
      </c>
      <c r="I192" s="332" t="n"/>
      <c r="J192" s="333" t="n"/>
      <c r="K192" s="148" t="n"/>
      <c r="L192" s="504" t="n"/>
      <c r="M192" s="290">
        <f>IF(G192="S","BDI1","")</f>
        <v/>
      </c>
      <c r="N192" s="167" t="n"/>
      <c r="O192" s="167" t="n"/>
      <c r="P192" s="166" t="n"/>
      <c r="Q192" s="166" t="n"/>
      <c r="R192" s="166" t="n"/>
      <c r="S192" s="166" t="n"/>
      <c r="T192" s="166" t="n"/>
      <c r="U192" s="166" t="n"/>
    </row>
    <row r="193" ht="20.1" customHeight="1" s="496">
      <c r="A193" s="106">
        <f>SequenciaA20Mais1</f>
        <v/>
      </c>
      <c r="B193" s="106">
        <f>SequenciaB20Mais1</f>
        <v/>
      </c>
      <c r="C193" s="106">
        <f>A193&amp;"."&amp;B193</f>
        <v/>
      </c>
      <c r="D193" s="106">
        <f>SequenciaD20Mais1</f>
        <v/>
      </c>
      <c r="E193" s="106">
        <f>IF(OR(G193="ETAPA",G193="SUB-ETAPA",I193=""),"",A193)</f>
        <v/>
      </c>
      <c r="F193" s="107" t="n"/>
      <c r="G193" s="340">
        <f>IF(I193&lt;&gt;"","S","")</f>
        <v/>
      </c>
      <c r="H193" s="147">
        <f>GERAR_NUMERACAO(G193, $G$21:G193)</f>
        <v/>
      </c>
      <c r="I193" s="150" t="n"/>
      <c r="J193" s="151" t="n"/>
      <c r="K193" s="148" t="n"/>
      <c r="L193" s="535" t="n"/>
      <c r="M193" s="290">
        <f>IF(G193="S","BDI1","")</f>
        <v/>
      </c>
      <c r="N193" s="167" t="n"/>
      <c r="O193" s="167" t="n"/>
      <c r="P193" s="166" t="n"/>
      <c r="Q193" s="166" t="n"/>
      <c r="R193" s="166" t="n"/>
      <c r="S193" s="166" t="n"/>
      <c r="T193" s="166" t="n"/>
      <c r="U193" s="166" t="n"/>
    </row>
    <row r="194" ht="20.1" customHeight="1" s="496">
      <c r="A194" s="106">
        <f>SequenciaA20Mais1</f>
        <v/>
      </c>
      <c r="B194" s="106">
        <f>SequenciaB20Mais1</f>
        <v/>
      </c>
      <c r="C194" s="106">
        <f>A194&amp;"."&amp;B194</f>
        <v/>
      </c>
      <c r="D194" s="106">
        <f>SequenciaD20Mais1</f>
        <v/>
      </c>
      <c r="E194" s="106">
        <f>IF(OR(G194="ETAPA",G194="SUB-ETAPA",I194=""),"",A194)</f>
        <v/>
      </c>
      <c r="F194" s="107" t="n"/>
      <c r="G194" s="340">
        <f>IF(I194&lt;&gt;"","S","")</f>
        <v/>
      </c>
      <c r="H194" s="147">
        <f>GERAR_NUMERACAO(G194, $G$21:G194)</f>
        <v/>
      </c>
      <c r="I194" s="332" t="n"/>
      <c r="J194" s="333" t="n"/>
      <c r="K194" s="148" t="n"/>
      <c r="L194" s="504" t="n"/>
      <c r="M194" s="290">
        <f>IF(G194="S","BDI1","")</f>
        <v/>
      </c>
      <c r="N194" s="167" t="n"/>
      <c r="O194" s="167" t="n"/>
      <c r="P194" s="166" t="n"/>
      <c r="Q194" s="166" t="n"/>
      <c r="R194" s="166" t="n"/>
      <c r="S194" s="166" t="n"/>
      <c r="T194" s="166" t="n"/>
      <c r="U194" s="166" t="n"/>
    </row>
    <row r="195" ht="20.1" customHeight="1" s="496">
      <c r="A195" s="106">
        <f>SequenciaA20Mais1</f>
        <v/>
      </c>
      <c r="B195" s="106">
        <f>SequenciaB20Mais1</f>
        <v/>
      </c>
      <c r="C195" s="106">
        <f>A195&amp;"."&amp;B195</f>
        <v/>
      </c>
      <c r="D195" s="106">
        <f>SequenciaD20Mais1</f>
        <v/>
      </c>
      <c r="E195" s="106">
        <f>IF(OR(G195="ETAPA",G195="SUB-ETAPA",I195=""),"",A195)</f>
        <v/>
      </c>
      <c r="F195" s="107" t="n"/>
      <c r="G195" s="340">
        <f>IF(I195&lt;&gt;"","S","")</f>
        <v/>
      </c>
      <c r="H195" s="147">
        <f>GERAR_NUMERACAO(G195, $G$21:G195)</f>
        <v/>
      </c>
      <c r="I195" s="150" t="n"/>
      <c r="J195" s="151" t="n"/>
      <c r="K195" s="148" t="n"/>
      <c r="L195" s="535" t="n"/>
      <c r="M195" s="290">
        <f>IF(G195="S","BDI1","")</f>
        <v/>
      </c>
      <c r="N195" s="167" t="n"/>
      <c r="O195" s="167" t="n"/>
      <c r="P195" s="166" t="n"/>
      <c r="Q195" s="166" t="n"/>
      <c r="R195" s="166" t="n"/>
      <c r="S195" s="166" t="n"/>
      <c r="T195" s="166" t="n"/>
      <c r="U195" s="166" t="n"/>
    </row>
    <row r="196" ht="20.1" customHeight="1" s="496">
      <c r="A196" s="106">
        <f>SequenciaA20Mais1</f>
        <v/>
      </c>
      <c r="B196" s="106">
        <f>SequenciaB20Mais1</f>
        <v/>
      </c>
      <c r="C196" s="106">
        <f>A196&amp;"."&amp;B196</f>
        <v/>
      </c>
      <c r="D196" s="106">
        <f>SequenciaD20Mais1</f>
        <v/>
      </c>
      <c r="E196" s="106">
        <f>IF(OR(G196="ETAPA",G196="SUB-ETAPA",I196=""),"",A196)</f>
        <v/>
      </c>
      <c r="F196" s="107" t="n"/>
      <c r="G196" s="340">
        <f>IF(I196&lt;&gt;"","S","")</f>
        <v/>
      </c>
      <c r="H196" s="147">
        <f>GERAR_NUMERACAO(G196, $G$21:G196)</f>
        <v/>
      </c>
      <c r="I196" s="332" t="n"/>
      <c r="J196" s="333" t="n"/>
      <c r="K196" s="148" t="n"/>
      <c r="L196" s="504" t="n"/>
      <c r="M196" s="290">
        <f>IF(G196="S","BDI1","")</f>
        <v/>
      </c>
      <c r="N196" s="167" t="n"/>
      <c r="O196" s="167" t="n"/>
      <c r="P196" s="166" t="n"/>
      <c r="Q196" s="166" t="n"/>
      <c r="R196" s="166" t="n"/>
      <c r="S196" s="166" t="n"/>
      <c r="T196" s="166" t="n"/>
      <c r="U196" s="166" t="n"/>
    </row>
    <row r="197" ht="20.1" customHeight="1" s="496">
      <c r="A197" s="106">
        <f>SequenciaA20Mais1</f>
        <v/>
      </c>
      <c r="B197" s="106">
        <f>SequenciaB20Mais1</f>
        <v/>
      </c>
      <c r="C197" s="106">
        <f>A197&amp;"."&amp;B197</f>
        <v/>
      </c>
      <c r="D197" s="106">
        <f>SequenciaD20Mais1</f>
        <v/>
      </c>
      <c r="E197" s="106">
        <f>IF(OR(G197="ETAPA",G197="SUB-ETAPA",I197=""),"",A197)</f>
        <v/>
      </c>
      <c r="F197" s="107" t="n"/>
      <c r="G197" s="340">
        <f>IF(I197&lt;&gt;"","S","")</f>
        <v/>
      </c>
      <c r="H197" s="147">
        <f>GERAR_NUMERACAO(G197, $G$21:G197)</f>
        <v/>
      </c>
      <c r="I197" s="150" t="n"/>
      <c r="J197" s="151" t="n"/>
      <c r="K197" s="148" t="n"/>
      <c r="L197" s="535" t="n"/>
      <c r="M197" s="290">
        <f>IF(G197="S","BDI1","")</f>
        <v/>
      </c>
      <c r="N197" s="167" t="n"/>
      <c r="O197" s="167" t="n"/>
      <c r="P197" s="166" t="n"/>
      <c r="Q197" s="166" t="n"/>
      <c r="R197" s="166" t="n"/>
      <c r="S197" s="166" t="n"/>
      <c r="T197" s="166" t="n"/>
      <c r="U197" s="166" t="n"/>
    </row>
    <row r="198" ht="20.1" customHeight="1" s="496">
      <c r="A198" s="106">
        <f>SequenciaA20Mais1</f>
        <v/>
      </c>
      <c r="B198" s="106">
        <f>SequenciaB20Mais1</f>
        <v/>
      </c>
      <c r="C198" s="106">
        <f>A198&amp;"."&amp;B198</f>
        <v/>
      </c>
      <c r="D198" s="106">
        <f>SequenciaD20Mais1</f>
        <v/>
      </c>
      <c r="E198" s="106">
        <f>IF(OR(G198="ETAPA",G198="SUB-ETAPA",I198=""),"",A198)</f>
        <v/>
      </c>
      <c r="F198" s="107" t="n"/>
      <c r="G198" s="340">
        <f>IF(I198&lt;&gt;"","S","")</f>
        <v/>
      </c>
      <c r="H198" s="147">
        <f>GERAR_NUMERACAO(G198, $G$21:G198)</f>
        <v/>
      </c>
      <c r="I198" s="332" t="n"/>
      <c r="J198" s="333" t="n"/>
      <c r="K198" s="148" t="n"/>
      <c r="L198" s="504" t="n"/>
      <c r="M198" s="290">
        <f>IF(G198="S","BDI1","")</f>
        <v/>
      </c>
      <c r="N198" s="167" t="n"/>
      <c r="O198" s="167" t="n"/>
      <c r="P198" s="166" t="n"/>
      <c r="Q198" s="166" t="n"/>
      <c r="R198" s="166" t="n"/>
      <c r="S198" s="166" t="n"/>
      <c r="T198" s="166" t="n"/>
      <c r="U198" s="166" t="n"/>
    </row>
    <row r="199" ht="20.1" customHeight="1" s="496">
      <c r="A199" s="106">
        <f>SequenciaA20Mais1</f>
        <v/>
      </c>
      <c r="B199" s="106">
        <f>SequenciaB20Mais1</f>
        <v/>
      </c>
      <c r="C199" s="106">
        <f>A199&amp;"."&amp;B199</f>
        <v/>
      </c>
      <c r="D199" s="106">
        <f>SequenciaD20Mais1</f>
        <v/>
      </c>
      <c r="E199" s="106">
        <f>IF(OR(G199="ETAPA",G199="SUB-ETAPA",I199=""),"",A199)</f>
        <v/>
      </c>
      <c r="F199" s="107" t="n"/>
      <c r="G199" s="340">
        <f>IF(I199&lt;&gt;"","S","")</f>
        <v/>
      </c>
      <c r="H199" s="147">
        <f>GERAR_NUMERACAO(G199, $G$21:G199)</f>
        <v/>
      </c>
      <c r="I199" s="150" t="n"/>
      <c r="J199" s="151" t="n"/>
      <c r="K199" s="148" t="n"/>
      <c r="L199" s="535" t="n"/>
      <c r="M199" s="290">
        <f>IF(G199="S","BDI1","")</f>
        <v/>
      </c>
      <c r="N199" s="167" t="n"/>
      <c r="O199" s="167" t="n"/>
      <c r="P199" s="166" t="n"/>
      <c r="Q199" s="166" t="n"/>
      <c r="R199" s="166" t="n"/>
      <c r="S199" s="166" t="n"/>
      <c r="T199" s="166" t="n"/>
      <c r="U199" s="166" t="n"/>
    </row>
    <row r="200" ht="20.1" customHeight="1" s="496">
      <c r="A200" s="106">
        <f>SequenciaA20Mais1</f>
        <v/>
      </c>
      <c r="B200" s="106">
        <f>SequenciaB20Mais1</f>
        <v/>
      </c>
      <c r="C200" s="106">
        <f>A200&amp;"."&amp;B200</f>
        <v/>
      </c>
      <c r="D200" s="106">
        <f>SequenciaD20Mais1</f>
        <v/>
      </c>
      <c r="E200" s="106">
        <f>IF(OR(G200="ETAPA",G200="SUB-ETAPA",I200=""),"",A200)</f>
        <v/>
      </c>
      <c r="F200" s="107" t="n"/>
      <c r="G200" s="340">
        <f>IF(I200&lt;&gt;"","S","")</f>
        <v/>
      </c>
      <c r="H200" s="147">
        <f>GERAR_NUMERACAO(G200, $G$21:G200)</f>
        <v/>
      </c>
      <c r="I200" s="332" t="n"/>
      <c r="J200" s="333" t="n"/>
      <c r="K200" s="148" t="n"/>
      <c r="L200" s="504" t="n"/>
      <c r="M200" s="290">
        <f>IF(G200="S","BDI1","")</f>
        <v/>
      </c>
      <c r="N200" s="167" t="n"/>
      <c r="O200" s="167" t="n"/>
      <c r="P200" s="166" t="n"/>
      <c r="Q200" s="166" t="n"/>
      <c r="R200" s="166" t="n"/>
      <c r="S200" s="166" t="n"/>
      <c r="T200" s="166" t="n"/>
      <c r="U200" s="166" t="n"/>
    </row>
    <row r="201" ht="20.1" customHeight="1" s="496">
      <c r="A201" s="106">
        <f>SequenciaA20Mais1</f>
        <v/>
      </c>
      <c r="B201" s="106">
        <f>SequenciaB20Mais1</f>
        <v/>
      </c>
      <c r="C201" s="106">
        <f>A201&amp;"."&amp;B201</f>
        <v/>
      </c>
      <c r="D201" s="106">
        <f>SequenciaD20Mais1</f>
        <v/>
      </c>
      <c r="E201" s="106">
        <f>IF(OR(G201="ETAPA",G201="SUB-ETAPA",I201=""),"",A201)</f>
        <v/>
      </c>
      <c r="F201" s="107" t="n"/>
      <c r="G201" s="340">
        <f>IF(I201&lt;&gt;"","S","")</f>
        <v/>
      </c>
      <c r="H201" s="147">
        <f>GERAR_NUMERACAO(G201, $G$21:G201)</f>
        <v/>
      </c>
      <c r="I201" s="150" t="n"/>
      <c r="J201" s="151" t="n"/>
      <c r="K201" s="148" t="n"/>
      <c r="L201" s="535" t="n"/>
      <c r="M201" s="290">
        <f>IF(G201="S","BDI1","")</f>
        <v/>
      </c>
      <c r="N201" s="167" t="n"/>
      <c r="O201" s="167" t="n"/>
      <c r="P201" s="166" t="n"/>
      <c r="Q201" s="166" t="n"/>
      <c r="R201" s="166" t="n"/>
      <c r="S201" s="166" t="n"/>
      <c r="T201" s="166" t="n"/>
      <c r="U201" s="166" t="n"/>
    </row>
    <row r="202" ht="20.1" customHeight="1" s="496">
      <c r="A202" s="106">
        <f>SequenciaA20Mais1</f>
        <v/>
      </c>
      <c r="B202" s="106">
        <f>SequenciaB20Mais1</f>
        <v/>
      </c>
      <c r="C202" s="106">
        <f>A202&amp;"."&amp;B202</f>
        <v/>
      </c>
      <c r="D202" s="106">
        <f>SequenciaD20Mais1</f>
        <v/>
      </c>
      <c r="E202" s="106">
        <f>IF(OR(G202="ETAPA",G202="SUB-ETAPA",I202=""),"",A202)</f>
        <v/>
      </c>
      <c r="F202" s="107" t="n"/>
      <c r="G202" s="340">
        <f>IF(I202&lt;&gt;"","S","")</f>
        <v/>
      </c>
      <c r="H202" s="147">
        <f>GERAR_NUMERACAO(G202, $G$21:G202)</f>
        <v/>
      </c>
      <c r="I202" s="332" t="n"/>
      <c r="J202" s="333" t="n"/>
      <c r="K202" s="148" t="n"/>
      <c r="L202" s="504" t="n"/>
      <c r="M202" s="290">
        <f>IF(G202="S","BDI1","")</f>
        <v/>
      </c>
      <c r="N202" s="167" t="n"/>
      <c r="O202" s="167" t="n"/>
      <c r="P202" s="166" t="n"/>
      <c r="Q202" s="166" t="n"/>
      <c r="R202" s="166" t="n"/>
      <c r="S202" s="166" t="n"/>
      <c r="T202" s="166" t="n"/>
      <c r="U202" s="166" t="n"/>
    </row>
    <row r="203" ht="20.1" customHeight="1" s="496">
      <c r="A203" s="106">
        <f>SequenciaA20Mais1</f>
        <v/>
      </c>
      <c r="B203" s="106">
        <f>SequenciaB20Mais1</f>
        <v/>
      </c>
      <c r="C203" s="106">
        <f>A203&amp;"."&amp;B203</f>
        <v/>
      </c>
      <c r="D203" s="106">
        <f>SequenciaD20Mais1</f>
        <v/>
      </c>
      <c r="E203" s="106">
        <f>IF(OR(G203="ETAPA",G203="SUB-ETAPA",I203=""),"",A203)</f>
        <v/>
      </c>
      <c r="F203" s="107" t="n"/>
      <c r="G203" s="340">
        <f>IF(I203&lt;&gt;"","S","")</f>
        <v/>
      </c>
      <c r="H203" s="147">
        <f>GERAR_NUMERACAO(G203, $G$21:G203)</f>
        <v/>
      </c>
      <c r="I203" s="150" t="n"/>
      <c r="J203" s="151" t="n"/>
      <c r="K203" s="148" t="n"/>
      <c r="L203" s="535" t="n"/>
      <c r="M203" s="290">
        <f>IF(G203="S","BDI1","")</f>
        <v/>
      </c>
      <c r="N203" s="167" t="n"/>
      <c r="O203" s="167" t="n"/>
      <c r="P203" s="166" t="n"/>
      <c r="Q203" s="166" t="n"/>
      <c r="R203" s="166" t="n"/>
      <c r="S203" s="166" t="n"/>
      <c r="T203" s="166" t="n"/>
      <c r="U203" s="166" t="n"/>
    </row>
    <row r="204" ht="20.1" customHeight="1" s="496">
      <c r="A204" s="106">
        <f>SequenciaA20Mais1</f>
        <v/>
      </c>
      <c r="B204" s="106">
        <f>SequenciaB20Mais1</f>
        <v/>
      </c>
      <c r="C204" s="106">
        <f>A204&amp;"."&amp;B204</f>
        <v/>
      </c>
      <c r="D204" s="106">
        <f>SequenciaD20Mais1</f>
        <v/>
      </c>
      <c r="E204" s="106">
        <f>IF(OR(G204="ETAPA",G204="SUB-ETAPA",I204=""),"",A204)</f>
        <v/>
      </c>
      <c r="F204" s="107" t="n"/>
      <c r="G204" s="340">
        <f>IF(I204&lt;&gt;"","S","")</f>
        <v/>
      </c>
      <c r="H204" s="147">
        <f>GERAR_NUMERACAO(G204, $G$21:G204)</f>
        <v/>
      </c>
      <c r="I204" s="332" t="n"/>
      <c r="J204" s="333" t="n"/>
      <c r="K204" s="148" t="n"/>
      <c r="L204" s="504" t="n"/>
      <c r="M204" s="290">
        <f>IF(G204="S","BDI1","")</f>
        <v/>
      </c>
      <c r="N204" s="167" t="n"/>
      <c r="O204" s="167" t="n"/>
      <c r="P204" s="166" t="n"/>
      <c r="Q204" s="166" t="n"/>
      <c r="R204" s="166" t="n"/>
      <c r="S204" s="166" t="n"/>
      <c r="T204" s="166" t="n"/>
      <c r="U204" s="166" t="n"/>
    </row>
    <row r="205" ht="20.1" customHeight="1" s="496">
      <c r="A205" s="106">
        <f>SequenciaA20Mais1</f>
        <v/>
      </c>
      <c r="B205" s="106">
        <f>SequenciaB20Mais1</f>
        <v/>
      </c>
      <c r="C205" s="106">
        <f>A205&amp;"."&amp;B205</f>
        <v/>
      </c>
      <c r="D205" s="106">
        <f>SequenciaD20Mais1</f>
        <v/>
      </c>
      <c r="E205" s="106">
        <f>IF(OR(G205="ETAPA",G205="SUB-ETAPA",I205=""),"",A205)</f>
        <v/>
      </c>
      <c r="F205" s="107" t="n"/>
      <c r="G205" s="340">
        <f>IF(I205&lt;&gt;"","S","")</f>
        <v/>
      </c>
      <c r="H205" s="147">
        <f>GERAR_NUMERACAO(G205, $G$21:G205)</f>
        <v/>
      </c>
      <c r="I205" s="150" t="n"/>
      <c r="J205" s="151" t="n"/>
      <c r="K205" s="148" t="n"/>
      <c r="L205" s="535" t="n"/>
      <c r="M205" s="290">
        <f>IF(G205="S","BDI1","")</f>
        <v/>
      </c>
      <c r="N205" s="167" t="n"/>
      <c r="O205" s="167" t="n"/>
      <c r="P205" s="166" t="n"/>
      <c r="Q205" s="166" t="n"/>
      <c r="R205" s="166" t="n"/>
      <c r="S205" s="166" t="n"/>
      <c r="T205" s="166" t="n"/>
      <c r="U205" s="166" t="n"/>
    </row>
    <row r="206" ht="20.1" customHeight="1" s="496">
      <c r="A206" s="106">
        <f>SequenciaA20Mais1</f>
        <v/>
      </c>
      <c r="B206" s="106">
        <f>SequenciaB20Mais1</f>
        <v/>
      </c>
      <c r="C206" s="106">
        <f>A206&amp;"."&amp;B206</f>
        <v/>
      </c>
      <c r="D206" s="106">
        <f>SequenciaD20Mais1</f>
        <v/>
      </c>
      <c r="E206" s="106">
        <f>IF(OR(G206="ETAPA",G206="SUB-ETAPA",I206=""),"",A206)</f>
        <v/>
      </c>
      <c r="F206" s="107" t="n"/>
      <c r="G206" s="340">
        <f>IF(I206&lt;&gt;"","S","")</f>
        <v/>
      </c>
      <c r="H206" s="147">
        <f>GERAR_NUMERACAO(G206, $G$21:G206)</f>
        <v/>
      </c>
      <c r="I206" s="332" t="n"/>
      <c r="J206" s="333" t="n"/>
      <c r="K206" s="148" t="n"/>
      <c r="L206" s="504" t="n"/>
      <c r="M206" s="290">
        <f>IF(G206="S","BDI1","")</f>
        <v/>
      </c>
      <c r="N206" s="167" t="n"/>
      <c r="O206" s="167" t="n"/>
      <c r="P206" s="166" t="n"/>
      <c r="Q206" s="166" t="n"/>
      <c r="R206" s="166" t="n"/>
      <c r="S206" s="166" t="n"/>
      <c r="T206" s="166" t="n"/>
      <c r="U206" s="166" t="n"/>
    </row>
    <row r="207" ht="20.1" customHeight="1" s="496">
      <c r="A207" s="106">
        <f>SequenciaA20Mais1</f>
        <v/>
      </c>
      <c r="B207" s="106">
        <f>SequenciaB20Mais1</f>
        <v/>
      </c>
      <c r="C207" s="106">
        <f>A207&amp;"."&amp;B207</f>
        <v/>
      </c>
      <c r="D207" s="106">
        <f>SequenciaD20Mais1</f>
        <v/>
      </c>
      <c r="E207" s="106">
        <f>IF(OR(G207="ETAPA",G207="SUB-ETAPA",I207=""),"",A207)</f>
        <v/>
      </c>
      <c r="F207" s="107" t="n"/>
      <c r="G207" s="340">
        <f>IF(I207&lt;&gt;"","S","")</f>
        <v/>
      </c>
      <c r="H207" s="147">
        <f>GERAR_NUMERACAO(G207, $G$21:G207)</f>
        <v/>
      </c>
      <c r="I207" s="150" t="n"/>
      <c r="J207" s="151" t="n"/>
      <c r="K207" s="148" t="n"/>
      <c r="L207" s="535" t="n"/>
      <c r="M207" s="290">
        <f>IF(G207="S","BDI1","")</f>
        <v/>
      </c>
      <c r="N207" s="167" t="n"/>
      <c r="O207" s="167" t="n"/>
      <c r="P207" s="166" t="n"/>
      <c r="Q207" s="166" t="n"/>
      <c r="R207" s="166" t="n"/>
      <c r="S207" s="166" t="n"/>
      <c r="T207" s="166" t="n"/>
      <c r="U207" s="166" t="n"/>
    </row>
    <row r="208" ht="20.1" customHeight="1" s="496">
      <c r="A208" s="106">
        <f>SequenciaA20Mais1</f>
        <v/>
      </c>
      <c r="B208" s="106">
        <f>SequenciaB20Mais1</f>
        <v/>
      </c>
      <c r="C208" s="106">
        <f>A208&amp;"."&amp;B208</f>
        <v/>
      </c>
      <c r="D208" s="106">
        <f>SequenciaD20Mais1</f>
        <v/>
      </c>
      <c r="E208" s="106">
        <f>IF(OR(G208="ETAPA",G208="SUB-ETAPA",I208=""),"",A208)</f>
        <v/>
      </c>
      <c r="F208" s="107" t="n"/>
      <c r="G208" s="340">
        <f>IF(I208&lt;&gt;"","S","")</f>
        <v/>
      </c>
      <c r="H208" s="147">
        <f>GERAR_NUMERACAO(G208, $G$21:G208)</f>
        <v/>
      </c>
      <c r="I208" s="332" t="n"/>
      <c r="J208" s="333" t="n"/>
      <c r="K208" s="148" t="n"/>
      <c r="L208" s="504" t="n"/>
      <c r="M208" s="290">
        <f>IF(G208="S","BDI1","")</f>
        <v/>
      </c>
      <c r="N208" s="167" t="n"/>
      <c r="O208" s="167" t="n"/>
      <c r="P208" s="166" t="n"/>
      <c r="Q208" s="166" t="n"/>
      <c r="R208" s="166" t="n"/>
      <c r="S208" s="166" t="n"/>
      <c r="T208" s="166" t="n"/>
      <c r="U208" s="166" t="n"/>
    </row>
    <row r="209" ht="20.1" customHeight="1" s="496">
      <c r="A209" s="106">
        <f>SequenciaA20Mais1</f>
        <v/>
      </c>
      <c r="B209" s="106">
        <f>SequenciaB20Mais1</f>
        <v/>
      </c>
      <c r="C209" s="106">
        <f>A209&amp;"."&amp;B209</f>
        <v/>
      </c>
      <c r="D209" s="106">
        <f>SequenciaD20Mais1</f>
        <v/>
      </c>
      <c r="E209" s="106">
        <f>IF(OR(G209="ETAPA",G209="SUB-ETAPA",I209=""),"",A209)</f>
        <v/>
      </c>
      <c r="F209" s="107" t="n"/>
      <c r="G209" s="340">
        <f>IF(I209&lt;&gt;"","S","")</f>
        <v/>
      </c>
      <c r="H209" s="147">
        <f>GERAR_NUMERACAO(G209, $G$21:G209)</f>
        <v/>
      </c>
      <c r="I209" s="150" t="n"/>
      <c r="J209" s="151" t="n"/>
      <c r="K209" s="148" t="n"/>
      <c r="L209" s="535" t="n"/>
      <c r="M209" s="290">
        <f>IF(G209="S","BDI1","")</f>
        <v/>
      </c>
      <c r="N209" s="167" t="n"/>
      <c r="O209" s="167" t="n"/>
      <c r="P209" s="166" t="n"/>
      <c r="Q209" s="166" t="n"/>
      <c r="R209" s="166" t="n"/>
      <c r="S209" s="166" t="n"/>
      <c r="T209" s="166" t="n"/>
      <c r="U209" s="166" t="n"/>
    </row>
    <row r="210" ht="20.1" customHeight="1" s="496">
      <c r="A210" s="106">
        <f>SequenciaA20Mais1</f>
        <v/>
      </c>
      <c r="B210" s="106">
        <f>SequenciaB20Mais1</f>
        <v/>
      </c>
      <c r="C210" s="106">
        <f>A210&amp;"."&amp;B210</f>
        <v/>
      </c>
      <c r="D210" s="106">
        <f>SequenciaD20Mais1</f>
        <v/>
      </c>
      <c r="E210" s="106">
        <f>IF(OR(G210="ETAPA",G210="SUB-ETAPA",I210=""),"",A210)</f>
        <v/>
      </c>
      <c r="F210" s="107" t="n"/>
      <c r="G210" s="340">
        <f>IF(I210&lt;&gt;"","S","")</f>
        <v/>
      </c>
      <c r="H210" s="147">
        <f>GERAR_NUMERACAO(G210, $G$21:G210)</f>
        <v/>
      </c>
      <c r="I210" s="332" t="n"/>
      <c r="J210" s="333" t="n"/>
      <c r="K210" s="148" t="n"/>
      <c r="L210" s="504" t="n"/>
      <c r="M210" s="290">
        <f>IF(G210="S","BDI1","")</f>
        <v/>
      </c>
      <c r="N210" s="167" t="n"/>
      <c r="O210" s="167" t="n"/>
      <c r="P210" s="166" t="n"/>
      <c r="Q210" s="166" t="n"/>
      <c r="R210" s="166" t="n"/>
      <c r="S210" s="166" t="n"/>
      <c r="T210" s="166" t="n"/>
      <c r="U210" s="166" t="n"/>
    </row>
    <row r="211" ht="20.1" customHeight="1" s="496">
      <c r="A211" s="106">
        <f>SequenciaA20Mais1</f>
        <v/>
      </c>
      <c r="B211" s="106">
        <f>SequenciaB20Mais1</f>
        <v/>
      </c>
      <c r="C211" s="106">
        <f>A211&amp;"."&amp;B211</f>
        <v/>
      </c>
      <c r="D211" s="106">
        <f>SequenciaD20Mais1</f>
        <v/>
      </c>
      <c r="E211" s="106">
        <f>IF(OR(G211="ETAPA",G211="SUB-ETAPA",I211=""),"",A211)</f>
        <v/>
      </c>
      <c r="F211" s="107" t="n"/>
      <c r="G211" s="340">
        <f>IF(I211&lt;&gt;"","S","")</f>
        <v/>
      </c>
      <c r="H211" s="147">
        <f>GERAR_NUMERACAO(G211, $G$21:G211)</f>
        <v/>
      </c>
      <c r="I211" s="150" t="n"/>
      <c r="J211" s="151" t="n"/>
      <c r="K211" s="148" t="n"/>
      <c r="L211" s="535" t="n"/>
      <c r="M211" s="290">
        <f>IF(G211="S","BDI1","")</f>
        <v/>
      </c>
      <c r="N211" s="167" t="n"/>
      <c r="O211" s="167" t="n"/>
      <c r="P211" s="166" t="n"/>
      <c r="Q211" s="166" t="n"/>
      <c r="R211" s="166" t="n"/>
      <c r="S211" s="166" t="n"/>
      <c r="T211" s="166" t="n"/>
      <c r="U211" s="166" t="n"/>
    </row>
    <row r="212" ht="20.1" customHeight="1" s="496">
      <c r="A212" s="106">
        <f>SequenciaA20Mais1</f>
        <v/>
      </c>
      <c r="B212" s="106">
        <f>SequenciaB20Mais1</f>
        <v/>
      </c>
      <c r="C212" s="106">
        <f>A212&amp;"."&amp;B212</f>
        <v/>
      </c>
      <c r="D212" s="106">
        <f>SequenciaD20Mais1</f>
        <v/>
      </c>
      <c r="E212" s="106">
        <f>IF(OR(G212="ETAPA",G212="SUB-ETAPA",I212=""),"",A212)</f>
        <v/>
      </c>
      <c r="F212" s="107" t="n"/>
      <c r="G212" s="340">
        <f>IF(I212&lt;&gt;"","S","")</f>
        <v/>
      </c>
      <c r="H212" s="147">
        <f>GERAR_NUMERACAO(G212, $G$21:G212)</f>
        <v/>
      </c>
      <c r="I212" s="332" t="n"/>
      <c r="J212" s="333" t="n"/>
      <c r="K212" s="148" t="n"/>
      <c r="L212" s="504" t="n"/>
      <c r="M212" s="290">
        <f>IF(G212="S","BDI1","")</f>
        <v/>
      </c>
      <c r="N212" s="167" t="n"/>
      <c r="O212" s="167" t="n"/>
      <c r="P212" s="166" t="n"/>
      <c r="Q212" s="166" t="n"/>
      <c r="R212" s="166" t="n"/>
      <c r="S212" s="166" t="n"/>
      <c r="T212" s="166" t="n"/>
      <c r="U212" s="166" t="n"/>
    </row>
    <row r="213" ht="20.1" customHeight="1" s="496">
      <c r="A213" s="106">
        <f>SequenciaA20Mais1</f>
        <v/>
      </c>
      <c r="B213" s="106">
        <f>SequenciaB20Mais1</f>
        <v/>
      </c>
      <c r="C213" s="106">
        <f>A213&amp;"."&amp;B213</f>
        <v/>
      </c>
      <c r="D213" s="106">
        <f>SequenciaD20Mais1</f>
        <v/>
      </c>
      <c r="E213" s="106">
        <f>IF(OR(G213="ETAPA",G213="SUB-ETAPA",I213=""),"",A213)</f>
        <v/>
      </c>
      <c r="F213" s="107" t="n"/>
      <c r="G213" s="340">
        <f>IF(I213&lt;&gt;"","S","")</f>
        <v/>
      </c>
      <c r="H213" s="147">
        <f>GERAR_NUMERACAO(G213, $G$21:G213)</f>
        <v/>
      </c>
      <c r="I213" s="150" t="n"/>
      <c r="J213" s="151" t="n"/>
      <c r="K213" s="148" t="n"/>
      <c r="L213" s="535" t="n"/>
      <c r="M213" s="290">
        <f>IF(G213="S","BDI1","")</f>
        <v/>
      </c>
      <c r="N213" s="167" t="n"/>
      <c r="O213" s="167" t="n"/>
      <c r="P213" s="166" t="n"/>
      <c r="Q213" s="166" t="n"/>
      <c r="R213" s="166" t="n"/>
      <c r="S213" s="166" t="n"/>
      <c r="T213" s="166" t="n"/>
      <c r="U213" s="166" t="n"/>
    </row>
    <row r="214" ht="20.1" customHeight="1" s="496">
      <c r="A214" s="106">
        <f>SequenciaA20Mais1</f>
        <v/>
      </c>
      <c r="B214" s="106">
        <f>SequenciaB20Mais1</f>
        <v/>
      </c>
      <c r="C214" s="106">
        <f>A214&amp;"."&amp;B214</f>
        <v/>
      </c>
      <c r="D214" s="106">
        <f>SequenciaD20Mais1</f>
        <v/>
      </c>
      <c r="E214" s="106">
        <f>IF(OR(G214="ETAPA",G214="SUB-ETAPA",I214=""),"",A214)</f>
        <v/>
      </c>
      <c r="F214" s="107" t="n"/>
      <c r="G214" s="340">
        <f>IF(I214&lt;&gt;"","S","")</f>
        <v/>
      </c>
      <c r="H214" s="147">
        <f>GERAR_NUMERACAO(G214, $G$21:G214)</f>
        <v/>
      </c>
      <c r="I214" s="332" t="n"/>
      <c r="J214" s="333" t="n"/>
      <c r="K214" s="148" t="n"/>
      <c r="L214" s="504" t="n"/>
      <c r="M214" s="290">
        <f>IF(G214="S","BDI1","")</f>
        <v/>
      </c>
      <c r="N214" s="167" t="n"/>
      <c r="O214" s="167" t="n"/>
      <c r="P214" s="166" t="n"/>
      <c r="Q214" s="166" t="n"/>
      <c r="R214" s="166" t="n"/>
      <c r="S214" s="166" t="n"/>
      <c r="T214" s="166" t="n"/>
      <c r="U214" s="166" t="n"/>
    </row>
    <row r="215" ht="20.1" customHeight="1" s="496">
      <c r="A215" s="106">
        <f>SequenciaA20Mais1</f>
        <v/>
      </c>
      <c r="B215" s="106">
        <f>SequenciaB20Mais1</f>
        <v/>
      </c>
      <c r="C215" s="106">
        <f>A215&amp;"."&amp;B215</f>
        <v/>
      </c>
      <c r="D215" s="106">
        <f>SequenciaD20Mais1</f>
        <v/>
      </c>
      <c r="E215" s="106">
        <f>IF(OR(G215="ETAPA",G215="SUB-ETAPA",I215=""),"",A215)</f>
        <v/>
      </c>
      <c r="F215" s="107" t="n"/>
      <c r="G215" s="340">
        <f>IF(I215&lt;&gt;"","S","")</f>
        <v/>
      </c>
      <c r="H215" s="147">
        <f>GERAR_NUMERACAO(G215, $G$21:G215)</f>
        <v/>
      </c>
      <c r="I215" s="150" t="n"/>
      <c r="J215" s="151" t="n"/>
      <c r="K215" s="148" t="n"/>
      <c r="L215" s="535" t="n"/>
      <c r="M215" s="290">
        <f>IF(G215="S","BDI1","")</f>
        <v/>
      </c>
      <c r="N215" s="167" t="n"/>
      <c r="O215" s="167" t="n"/>
      <c r="P215" s="166" t="n"/>
      <c r="Q215" s="166" t="n"/>
      <c r="R215" s="166" t="n"/>
      <c r="S215" s="166" t="n"/>
      <c r="T215" s="166" t="n"/>
      <c r="U215" s="166" t="n"/>
    </row>
    <row r="216" ht="20.1" customHeight="1" s="496">
      <c r="A216" s="106">
        <f>SequenciaA20Mais1</f>
        <v/>
      </c>
      <c r="B216" s="106">
        <f>SequenciaB20Mais1</f>
        <v/>
      </c>
      <c r="C216" s="106">
        <f>A216&amp;"."&amp;B216</f>
        <v/>
      </c>
      <c r="D216" s="106">
        <f>SequenciaD20Mais1</f>
        <v/>
      </c>
      <c r="E216" s="106">
        <f>IF(OR(G216="ETAPA",G216="SUB-ETAPA",I216=""),"",A216)</f>
        <v/>
      </c>
      <c r="F216" s="107" t="n"/>
      <c r="G216" s="340">
        <f>IF(I216&lt;&gt;"","S","")</f>
        <v/>
      </c>
      <c r="H216" s="147">
        <f>GERAR_NUMERACAO(G216, $G$21:G216)</f>
        <v/>
      </c>
      <c r="I216" s="332" t="n"/>
      <c r="J216" s="333" t="n"/>
      <c r="K216" s="148" t="n"/>
      <c r="L216" s="504" t="n"/>
      <c r="M216" s="290">
        <f>IF(G216="S","BDI1","")</f>
        <v/>
      </c>
      <c r="N216" s="167" t="n"/>
      <c r="O216" s="167" t="n"/>
      <c r="P216" s="166" t="n"/>
      <c r="Q216" s="166" t="n"/>
      <c r="R216" s="166" t="n"/>
      <c r="S216" s="166" t="n"/>
      <c r="T216" s="166" t="n"/>
      <c r="U216" s="166" t="n"/>
    </row>
    <row r="217" ht="20.1" customHeight="1" s="496">
      <c r="A217" s="106">
        <f>SequenciaA20Mais1</f>
        <v/>
      </c>
      <c r="B217" s="106">
        <f>SequenciaB20Mais1</f>
        <v/>
      </c>
      <c r="C217" s="106">
        <f>A217&amp;"."&amp;B217</f>
        <v/>
      </c>
      <c r="D217" s="106">
        <f>SequenciaD20Mais1</f>
        <v/>
      </c>
      <c r="E217" s="106">
        <f>IF(OR(G217="ETAPA",G217="SUB-ETAPA",I217=""),"",A217)</f>
        <v/>
      </c>
      <c r="F217" s="107" t="n"/>
      <c r="G217" s="340">
        <f>IF(I217&lt;&gt;"","S","")</f>
        <v/>
      </c>
      <c r="H217" s="147">
        <f>GERAR_NUMERACAO(G217, $G$21:G217)</f>
        <v/>
      </c>
      <c r="I217" s="150" t="n"/>
      <c r="J217" s="151" t="n"/>
      <c r="K217" s="148" t="n"/>
      <c r="L217" s="535" t="n"/>
      <c r="M217" s="290">
        <f>IF(G217="S","BDI1","")</f>
        <v/>
      </c>
      <c r="N217" s="167" t="n"/>
      <c r="O217" s="167" t="n"/>
      <c r="P217" s="166" t="n"/>
      <c r="Q217" s="166" t="n"/>
      <c r="R217" s="166" t="n"/>
      <c r="S217" s="166" t="n"/>
      <c r="T217" s="166" t="n"/>
      <c r="U217" s="166" t="n"/>
    </row>
    <row r="218" ht="20.1" customHeight="1" s="496">
      <c r="A218" s="106">
        <f>SequenciaA20Mais1</f>
        <v/>
      </c>
      <c r="B218" s="106">
        <f>SequenciaB20Mais1</f>
        <v/>
      </c>
      <c r="C218" s="106">
        <f>A218&amp;"."&amp;B218</f>
        <v/>
      </c>
      <c r="D218" s="106">
        <f>SequenciaD20Mais1</f>
        <v/>
      </c>
      <c r="E218" s="106">
        <f>IF(OR(G218="ETAPA",G218="SUB-ETAPA",I218=""),"",A218)</f>
        <v/>
      </c>
      <c r="F218" s="107" t="n"/>
      <c r="G218" s="340">
        <f>IF(I218&lt;&gt;"","S","")</f>
        <v/>
      </c>
      <c r="H218" s="147">
        <f>GERAR_NUMERACAO(G218, $G$21:G218)</f>
        <v/>
      </c>
      <c r="I218" s="332" t="n"/>
      <c r="J218" s="333" t="n"/>
      <c r="K218" s="148" t="n"/>
      <c r="L218" s="504" t="n"/>
      <c r="M218" s="290">
        <f>IF(G218="S","BDI1","")</f>
        <v/>
      </c>
      <c r="N218" s="167" t="n"/>
      <c r="O218" s="167" t="n"/>
      <c r="P218" s="166" t="n"/>
      <c r="Q218" s="166" t="n"/>
      <c r="R218" s="166" t="n"/>
      <c r="S218" s="166" t="n"/>
      <c r="T218" s="166" t="n"/>
      <c r="U218" s="166" t="n"/>
    </row>
    <row r="219" ht="20.1" customHeight="1" s="496">
      <c r="A219" s="106">
        <f>SequenciaA20Mais1</f>
        <v/>
      </c>
      <c r="B219" s="106">
        <f>SequenciaB20Mais1</f>
        <v/>
      </c>
      <c r="C219" s="106">
        <f>A219&amp;"."&amp;B219</f>
        <v/>
      </c>
      <c r="D219" s="106">
        <f>SequenciaD20Mais1</f>
        <v/>
      </c>
      <c r="E219" s="106">
        <f>IF(OR(G219="ETAPA",G219="SUB-ETAPA",I219=""),"",A219)</f>
        <v/>
      </c>
      <c r="F219" s="107" t="n"/>
      <c r="G219" s="340">
        <f>IF(I219&lt;&gt;"","S","")</f>
        <v/>
      </c>
      <c r="H219" s="147">
        <f>GERAR_NUMERACAO(G219, $G$21:G219)</f>
        <v/>
      </c>
      <c r="I219" s="150" t="n"/>
      <c r="J219" s="151" t="n"/>
      <c r="K219" s="148" t="n"/>
      <c r="L219" s="535" t="n"/>
      <c r="M219" s="290">
        <f>IF(G219="S","BDI1","")</f>
        <v/>
      </c>
      <c r="N219" s="167" t="n"/>
      <c r="O219" s="167" t="n"/>
      <c r="P219" s="166" t="n"/>
      <c r="Q219" s="166" t="n"/>
      <c r="R219" s="166" t="n"/>
      <c r="S219" s="166" t="n"/>
      <c r="T219" s="166" t="n"/>
      <c r="U219" s="166" t="n"/>
    </row>
    <row r="220" ht="20.1" customHeight="1" s="496">
      <c r="A220" s="106">
        <f>SequenciaA20Mais1</f>
        <v/>
      </c>
      <c r="B220" s="106">
        <f>SequenciaB20Mais1</f>
        <v/>
      </c>
      <c r="C220" s="106">
        <f>A220&amp;"."&amp;B220</f>
        <v/>
      </c>
      <c r="D220" s="106">
        <f>SequenciaD20Mais1</f>
        <v/>
      </c>
      <c r="E220" s="106">
        <f>IF(OR(G220="ETAPA",G220="SUB-ETAPA",I220=""),"",A220)</f>
        <v/>
      </c>
      <c r="F220" s="107" t="n"/>
      <c r="G220" s="340">
        <f>IF(I220&lt;&gt;"","S","")</f>
        <v/>
      </c>
      <c r="H220" s="147">
        <f>GERAR_NUMERACAO(G220, $G$21:G220)</f>
        <v/>
      </c>
      <c r="I220" s="332" t="n"/>
      <c r="J220" s="333" t="n"/>
      <c r="K220" s="148" t="n"/>
      <c r="L220" s="504" t="n"/>
      <c r="M220" s="290">
        <f>IF(G220="S","BDI1","")</f>
        <v/>
      </c>
      <c r="N220" s="167" t="n"/>
      <c r="O220" s="167" t="n"/>
      <c r="P220" s="166" t="n"/>
      <c r="Q220" s="166" t="n"/>
      <c r="R220" s="166" t="n"/>
      <c r="S220" s="166" t="n"/>
      <c r="T220" s="166" t="n"/>
      <c r="U220" s="166" t="n"/>
    </row>
    <row r="221" ht="20.1" customHeight="1" s="496">
      <c r="A221" s="106">
        <f>SequenciaA20Mais1</f>
        <v/>
      </c>
      <c r="B221" s="106">
        <f>SequenciaB20Mais1</f>
        <v/>
      </c>
      <c r="C221" s="106">
        <f>A221&amp;"."&amp;B221</f>
        <v/>
      </c>
      <c r="D221" s="106">
        <f>SequenciaD20Mais1</f>
        <v/>
      </c>
      <c r="E221" s="106">
        <f>IF(OR(G221="ETAPA",G221="SUB-ETAPA",I221=""),"",A221)</f>
        <v/>
      </c>
      <c r="F221" s="107" t="n"/>
      <c r="G221" s="340">
        <f>IF(I221&lt;&gt;"","S","")</f>
        <v/>
      </c>
      <c r="H221" s="147">
        <f>GERAR_NUMERACAO(G221, $G$21:G221)</f>
        <v/>
      </c>
      <c r="I221" s="150" t="n"/>
      <c r="J221" s="151" t="n"/>
      <c r="K221" s="148" t="n"/>
      <c r="L221" s="535" t="n"/>
      <c r="M221" s="290">
        <f>IF(G221="S","BDI1","")</f>
        <v/>
      </c>
      <c r="N221" s="167" t="n"/>
      <c r="O221" s="167" t="n"/>
      <c r="P221" s="166" t="n"/>
      <c r="Q221" s="166" t="n"/>
      <c r="R221" s="166" t="n"/>
      <c r="S221" s="166" t="n"/>
      <c r="T221" s="166" t="n"/>
      <c r="U221" s="166" t="n"/>
    </row>
    <row r="222" ht="20.1" customHeight="1" s="496">
      <c r="A222" s="106">
        <f>SequenciaA20Mais1</f>
        <v/>
      </c>
      <c r="B222" s="106">
        <f>SequenciaB20Mais1</f>
        <v/>
      </c>
      <c r="C222" s="106">
        <f>A222&amp;"."&amp;B222</f>
        <v/>
      </c>
      <c r="D222" s="106">
        <f>SequenciaD20Mais1</f>
        <v/>
      </c>
      <c r="E222" s="106">
        <f>IF(OR(G222="ETAPA",G222="SUB-ETAPA",I222=""),"",A222)</f>
        <v/>
      </c>
      <c r="F222" s="107" t="n"/>
      <c r="G222" s="340">
        <f>IF(I222&lt;&gt;"","S","")</f>
        <v/>
      </c>
      <c r="H222" s="147">
        <f>GERAR_NUMERACAO(G222, $G$21:G222)</f>
        <v/>
      </c>
      <c r="I222" s="332" t="n"/>
      <c r="J222" s="333" t="n"/>
      <c r="K222" s="148" t="n"/>
      <c r="L222" s="504" t="n"/>
      <c r="M222" s="290">
        <f>IF(G222="S","BDI1","")</f>
        <v/>
      </c>
      <c r="N222" s="167" t="n"/>
      <c r="O222" s="167" t="n"/>
      <c r="P222" s="166" t="n"/>
      <c r="Q222" s="166" t="n"/>
      <c r="R222" s="166" t="n"/>
      <c r="S222" s="166" t="n"/>
      <c r="T222" s="166" t="n"/>
      <c r="U222" s="166" t="n"/>
    </row>
    <row r="223" ht="20.1" customHeight="1" s="496">
      <c r="A223" s="106">
        <f>SequenciaA20Mais1</f>
        <v/>
      </c>
      <c r="B223" s="106">
        <f>SequenciaB20Mais1</f>
        <v/>
      </c>
      <c r="C223" s="106">
        <f>A223&amp;"."&amp;B223</f>
        <v/>
      </c>
      <c r="D223" s="106">
        <f>SequenciaD20Mais1</f>
        <v/>
      </c>
      <c r="E223" s="106">
        <f>IF(OR(G223="ETAPA",G223="SUB-ETAPA",I223=""),"",A223)</f>
        <v/>
      </c>
      <c r="F223" s="107" t="n"/>
      <c r="G223" s="340">
        <f>IF(I223&lt;&gt;"","S","")</f>
        <v/>
      </c>
      <c r="H223" s="147">
        <f>GERAR_NUMERACAO(G223, $G$21:G223)</f>
        <v/>
      </c>
      <c r="I223" s="150" t="n"/>
      <c r="J223" s="151" t="n"/>
      <c r="K223" s="148" t="n"/>
      <c r="L223" s="535" t="n"/>
      <c r="M223" s="290">
        <f>IF(G223="S","BDI1","")</f>
        <v/>
      </c>
      <c r="N223" s="167" t="n"/>
      <c r="O223" s="167" t="n"/>
      <c r="P223" s="166" t="n"/>
      <c r="Q223" s="166" t="n"/>
      <c r="R223" s="166" t="n"/>
      <c r="S223" s="166" t="n"/>
      <c r="T223" s="166" t="n"/>
      <c r="U223" s="166" t="n"/>
    </row>
    <row r="224" ht="20.1" customHeight="1" s="496">
      <c r="A224" s="106">
        <f>SequenciaA20Mais1</f>
        <v/>
      </c>
      <c r="B224" s="106">
        <f>SequenciaB20Mais1</f>
        <v/>
      </c>
      <c r="C224" s="106">
        <f>A224&amp;"."&amp;B224</f>
        <v/>
      </c>
      <c r="D224" s="106">
        <f>SequenciaD20Mais1</f>
        <v/>
      </c>
      <c r="E224" s="106">
        <f>IF(OR(G224="ETAPA",G224="SUB-ETAPA",I224=""),"",A224)</f>
        <v/>
      </c>
      <c r="F224" s="107" t="n"/>
      <c r="G224" s="340">
        <f>IF(I224&lt;&gt;"","S","")</f>
        <v/>
      </c>
      <c r="H224" s="147">
        <f>GERAR_NUMERACAO(G224, $G$21:G224)</f>
        <v/>
      </c>
      <c r="I224" s="332" t="n"/>
      <c r="J224" s="333" t="n"/>
      <c r="K224" s="148" t="n"/>
      <c r="L224" s="504" t="n"/>
      <c r="M224" s="290">
        <f>IF(G224="S","BDI1","")</f>
        <v/>
      </c>
      <c r="N224" s="167" t="n"/>
      <c r="O224" s="167" t="n"/>
      <c r="P224" s="166" t="n"/>
      <c r="Q224" s="166" t="n"/>
      <c r="R224" s="166" t="n"/>
      <c r="S224" s="166" t="n"/>
      <c r="T224" s="166" t="n"/>
      <c r="U224" s="166" t="n"/>
    </row>
    <row r="225" ht="20.1" customHeight="1" s="496">
      <c r="A225" s="106">
        <f>SequenciaA20Mais1</f>
        <v/>
      </c>
      <c r="B225" s="106">
        <f>SequenciaB20Mais1</f>
        <v/>
      </c>
      <c r="C225" s="106">
        <f>A225&amp;"."&amp;B225</f>
        <v/>
      </c>
      <c r="D225" s="106">
        <f>SequenciaD20Mais1</f>
        <v/>
      </c>
      <c r="E225" s="106">
        <f>IF(OR(G225="ETAPA",G225="SUB-ETAPA",I225=""),"",A225)</f>
        <v/>
      </c>
      <c r="F225" s="107" t="n"/>
      <c r="G225" s="340">
        <f>IF(I225&lt;&gt;"","S","")</f>
        <v/>
      </c>
      <c r="H225" s="147">
        <f>GERAR_NUMERACAO(G225, $G$21:G225)</f>
        <v/>
      </c>
      <c r="I225" s="150" t="n"/>
      <c r="J225" s="151" t="n"/>
      <c r="K225" s="148" t="n"/>
      <c r="L225" s="535" t="n"/>
      <c r="M225" s="290">
        <f>IF(G225="S","BDI1","")</f>
        <v/>
      </c>
      <c r="N225" s="167" t="n"/>
      <c r="O225" s="167" t="n"/>
      <c r="P225" s="166" t="n"/>
      <c r="Q225" s="166" t="n"/>
      <c r="R225" s="166" t="n"/>
      <c r="S225" s="166" t="n"/>
      <c r="T225" s="166" t="n"/>
      <c r="U225" s="166" t="n"/>
    </row>
    <row r="226" ht="20.1" customHeight="1" s="496">
      <c r="A226" s="106">
        <f>SequenciaA20Mais1</f>
        <v/>
      </c>
      <c r="B226" s="106">
        <f>SequenciaB20Mais1</f>
        <v/>
      </c>
      <c r="C226" s="106">
        <f>A226&amp;"."&amp;B226</f>
        <v/>
      </c>
      <c r="D226" s="106">
        <f>SequenciaD20Mais1</f>
        <v/>
      </c>
      <c r="E226" s="106">
        <f>IF(OR(G226="ETAPA",G226="SUB-ETAPA",I226=""),"",A226)</f>
        <v/>
      </c>
      <c r="F226" s="107" t="n"/>
      <c r="G226" s="340">
        <f>IF(I226&lt;&gt;"","S","")</f>
        <v/>
      </c>
      <c r="H226" s="147">
        <f>GERAR_NUMERACAO(G226, $G$21:G226)</f>
        <v/>
      </c>
      <c r="I226" s="332" t="n"/>
      <c r="J226" s="333" t="n"/>
      <c r="K226" s="148" t="n"/>
      <c r="L226" s="504" t="n"/>
      <c r="M226" s="290">
        <f>IF(G226="S","BDI1","")</f>
        <v/>
      </c>
      <c r="N226" s="167" t="n"/>
      <c r="O226" s="167" t="n"/>
      <c r="P226" s="166" t="n"/>
      <c r="Q226" s="166" t="n"/>
      <c r="R226" s="166" t="n"/>
      <c r="S226" s="166" t="n"/>
      <c r="T226" s="166" t="n"/>
      <c r="U226" s="166" t="n"/>
    </row>
    <row r="227" ht="20.1" customHeight="1" s="496">
      <c r="A227" s="106">
        <f>SequenciaA20Mais1</f>
        <v/>
      </c>
      <c r="B227" s="106">
        <f>SequenciaB20Mais1</f>
        <v/>
      </c>
      <c r="C227" s="106">
        <f>A227&amp;"."&amp;B227</f>
        <v/>
      </c>
      <c r="D227" s="106">
        <f>SequenciaD20Mais1</f>
        <v/>
      </c>
      <c r="E227" s="106">
        <f>IF(OR(G227="ETAPA",G227="SUB-ETAPA",I227=""),"",A227)</f>
        <v/>
      </c>
      <c r="F227" s="107" t="n"/>
      <c r="G227" s="340">
        <f>IF(I227&lt;&gt;"","S","")</f>
        <v/>
      </c>
      <c r="H227" s="147">
        <f>GERAR_NUMERACAO(G227, $G$21:G227)</f>
        <v/>
      </c>
      <c r="I227" s="150" t="n"/>
      <c r="J227" s="151" t="n"/>
      <c r="K227" s="148" t="n"/>
      <c r="L227" s="535" t="n"/>
      <c r="M227" s="290">
        <f>IF(G227="S","BDI1","")</f>
        <v/>
      </c>
      <c r="N227" s="167" t="n"/>
      <c r="O227" s="167" t="n"/>
      <c r="P227" s="166" t="n"/>
      <c r="Q227" s="166" t="n"/>
      <c r="R227" s="166" t="n"/>
      <c r="S227" s="166" t="n"/>
      <c r="T227" s="166" t="n"/>
      <c r="U227" s="166" t="n"/>
    </row>
    <row r="228" ht="20.1" customHeight="1" s="496">
      <c r="A228" s="106">
        <f>SequenciaA20Mais1</f>
        <v/>
      </c>
      <c r="B228" s="106">
        <f>SequenciaB20Mais1</f>
        <v/>
      </c>
      <c r="C228" s="106">
        <f>A228&amp;"."&amp;B228</f>
        <v/>
      </c>
      <c r="D228" s="106">
        <f>SequenciaD20Mais1</f>
        <v/>
      </c>
      <c r="E228" s="106">
        <f>IF(OR(G228="ETAPA",G228="SUB-ETAPA",I228=""),"",A228)</f>
        <v/>
      </c>
      <c r="F228" s="107" t="n"/>
      <c r="G228" s="340">
        <f>IF(I228&lt;&gt;"","S","")</f>
        <v/>
      </c>
      <c r="H228" s="147">
        <f>GERAR_NUMERACAO(G228, $G$21:G228)</f>
        <v/>
      </c>
      <c r="I228" s="332" t="n"/>
      <c r="J228" s="333" t="n"/>
      <c r="K228" s="148" t="n"/>
      <c r="L228" s="504" t="n"/>
      <c r="M228" s="290">
        <f>IF(G228="S","BDI1","")</f>
        <v/>
      </c>
      <c r="N228" s="167" t="n"/>
      <c r="O228" s="167" t="n"/>
      <c r="P228" s="166" t="n"/>
      <c r="Q228" s="166" t="n"/>
      <c r="R228" s="166" t="n"/>
      <c r="S228" s="166" t="n"/>
      <c r="T228" s="166" t="n"/>
      <c r="U228" s="166" t="n"/>
    </row>
    <row r="229" ht="20.1" customHeight="1" s="496">
      <c r="A229" s="106">
        <f>SequenciaA20Mais1</f>
        <v/>
      </c>
      <c r="B229" s="106">
        <f>SequenciaB20Mais1</f>
        <v/>
      </c>
      <c r="C229" s="106">
        <f>A229&amp;"."&amp;B229</f>
        <v/>
      </c>
      <c r="D229" s="106">
        <f>SequenciaD20Mais1</f>
        <v/>
      </c>
      <c r="E229" s="106">
        <f>IF(OR(G229="ETAPA",G229="SUB-ETAPA",I229=""),"",A229)</f>
        <v/>
      </c>
      <c r="F229" s="107" t="n"/>
      <c r="G229" s="340">
        <f>IF(I229&lt;&gt;"","S","")</f>
        <v/>
      </c>
      <c r="H229" s="147">
        <f>GERAR_NUMERACAO(G229, $G$21:G229)</f>
        <v/>
      </c>
      <c r="I229" s="150" t="n"/>
      <c r="J229" s="151" t="n"/>
      <c r="K229" s="148" t="n"/>
      <c r="L229" s="535" t="n"/>
      <c r="M229" s="290">
        <f>IF(G229="S","BDI1","")</f>
        <v/>
      </c>
      <c r="N229" s="167" t="n"/>
      <c r="O229" s="167" t="n"/>
      <c r="P229" s="166" t="n"/>
      <c r="Q229" s="166" t="n"/>
      <c r="R229" s="166" t="n"/>
      <c r="S229" s="166" t="n"/>
      <c r="T229" s="166" t="n"/>
      <c r="U229" s="166" t="n"/>
    </row>
    <row r="230" ht="20.1" customHeight="1" s="496">
      <c r="A230" s="106">
        <f>SequenciaA20Mais1</f>
        <v/>
      </c>
      <c r="B230" s="106">
        <f>SequenciaB20Mais1</f>
        <v/>
      </c>
      <c r="C230" s="106">
        <f>A230&amp;"."&amp;B230</f>
        <v/>
      </c>
      <c r="D230" s="106">
        <f>SequenciaD20Mais1</f>
        <v/>
      </c>
      <c r="E230" s="106">
        <f>IF(OR(G230="ETAPA",G230="SUB-ETAPA",I230=""),"",A230)</f>
        <v/>
      </c>
      <c r="F230" s="107" t="n"/>
      <c r="G230" s="340">
        <f>IF(I230&lt;&gt;"","S","")</f>
        <v/>
      </c>
      <c r="H230" s="147">
        <f>GERAR_NUMERACAO(G230, $G$21:G230)</f>
        <v/>
      </c>
      <c r="I230" s="332" t="n"/>
      <c r="J230" s="333" t="n"/>
      <c r="K230" s="148" t="n"/>
      <c r="L230" s="504" t="n"/>
      <c r="M230" s="290">
        <f>IF(G230="S","BDI1","")</f>
        <v/>
      </c>
      <c r="N230" s="167" t="n"/>
      <c r="O230" s="167" t="n"/>
      <c r="P230" s="166" t="n"/>
      <c r="Q230" s="166" t="n"/>
      <c r="R230" s="166" t="n"/>
      <c r="S230" s="166" t="n"/>
      <c r="T230" s="166" t="n"/>
      <c r="U230" s="166" t="n"/>
    </row>
    <row r="231" ht="20.1" customHeight="1" s="496">
      <c r="A231" s="106">
        <f>SequenciaA20Mais1</f>
        <v/>
      </c>
      <c r="B231" s="106">
        <f>SequenciaB20Mais1</f>
        <v/>
      </c>
      <c r="C231" s="106">
        <f>A231&amp;"."&amp;B231</f>
        <v/>
      </c>
      <c r="D231" s="106">
        <f>SequenciaD20Mais1</f>
        <v/>
      </c>
      <c r="E231" s="106">
        <f>IF(OR(G231="ETAPA",G231="SUB-ETAPA",I231=""),"",A231)</f>
        <v/>
      </c>
      <c r="F231" s="107" t="n"/>
      <c r="G231" s="340">
        <f>IF(I231&lt;&gt;"","S","")</f>
        <v/>
      </c>
      <c r="H231" s="147">
        <f>GERAR_NUMERACAO(G231, $G$21:G231)</f>
        <v/>
      </c>
      <c r="I231" s="150" t="n"/>
      <c r="J231" s="151" t="n"/>
      <c r="K231" s="148" t="n"/>
      <c r="L231" s="535" t="n"/>
      <c r="M231" s="290">
        <f>IF(G231="S","BDI1","")</f>
        <v/>
      </c>
      <c r="N231" s="167" t="n"/>
      <c r="O231" s="167" t="n"/>
      <c r="P231" s="166" t="n"/>
      <c r="Q231" s="166" t="n"/>
      <c r="R231" s="166" t="n"/>
      <c r="S231" s="166" t="n"/>
      <c r="T231" s="166" t="n"/>
      <c r="U231" s="166" t="n"/>
    </row>
    <row r="232" ht="20.1" customHeight="1" s="496">
      <c r="A232" s="106">
        <f>SequenciaA20Mais1</f>
        <v/>
      </c>
      <c r="B232" s="106">
        <f>SequenciaB20Mais1</f>
        <v/>
      </c>
      <c r="C232" s="106">
        <f>A232&amp;"."&amp;B232</f>
        <v/>
      </c>
      <c r="D232" s="106">
        <f>SequenciaD20Mais1</f>
        <v/>
      </c>
      <c r="E232" s="106">
        <f>IF(OR(G232="ETAPA",G232="SUB-ETAPA",I232=""),"",A232)</f>
        <v/>
      </c>
      <c r="F232" s="107" t="n"/>
      <c r="G232" s="340">
        <f>IF(I232&lt;&gt;"","S","")</f>
        <v/>
      </c>
      <c r="H232" s="147">
        <f>GERAR_NUMERACAO(G232, $G$21:G232)</f>
        <v/>
      </c>
      <c r="I232" s="332" t="n"/>
      <c r="J232" s="333" t="n"/>
      <c r="K232" s="148" t="n"/>
      <c r="L232" s="504" t="n"/>
      <c r="M232" s="290">
        <f>IF(G232="S","BDI1","")</f>
        <v/>
      </c>
      <c r="N232" s="167" t="n"/>
      <c r="O232" s="167" t="n"/>
      <c r="P232" s="166" t="n"/>
      <c r="Q232" s="166" t="n"/>
      <c r="R232" s="166" t="n"/>
      <c r="S232" s="166" t="n"/>
      <c r="T232" s="166" t="n"/>
      <c r="U232" s="166" t="n"/>
    </row>
    <row r="233" ht="20.1" customHeight="1" s="496">
      <c r="A233" s="106">
        <f>SequenciaA20Mais1</f>
        <v/>
      </c>
      <c r="B233" s="106">
        <f>SequenciaB20Mais1</f>
        <v/>
      </c>
      <c r="C233" s="106">
        <f>A233&amp;"."&amp;B233</f>
        <v/>
      </c>
      <c r="D233" s="106">
        <f>SequenciaD20Mais1</f>
        <v/>
      </c>
      <c r="E233" s="106">
        <f>IF(OR(G233="ETAPA",G233="SUB-ETAPA",I233=""),"",A233)</f>
        <v/>
      </c>
      <c r="F233" s="107" t="n"/>
      <c r="G233" s="340">
        <f>IF(I233&lt;&gt;"","S","")</f>
        <v/>
      </c>
      <c r="H233" s="147">
        <f>GERAR_NUMERACAO(G233, $G$21:G233)</f>
        <v/>
      </c>
      <c r="I233" s="150" t="n"/>
      <c r="J233" s="151" t="n"/>
      <c r="K233" s="148" t="n"/>
      <c r="L233" s="535" t="n"/>
      <c r="M233" s="290">
        <f>IF(G233="S","BDI1","")</f>
        <v/>
      </c>
      <c r="N233" s="167" t="n"/>
      <c r="O233" s="167" t="n"/>
      <c r="P233" s="166" t="n"/>
      <c r="Q233" s="166" t="n"/>
      <c r="R233" s="166" t="n"/>
      <c r="S233" s="166" t="n"/>
      <c r="T233" s="166" t="n"/>
      <c r="U233" s="166" t="n"/>
    </row>
    <row r="234" ht="20.1" customHeight="1" s="496">
      <c r="A234" s="106">
        <f>SequenciaA20Mais1</f>
        <v/>
      </c>
      <c r="B234" s="106">
        <f>SequenciaB20Mais1</f>
        <v/>
      </c>
      <c r="C234" s="106">
        <f>A234&amp;"."&amp;B234</f>
        <v/>
      </c>
      <c r="D234" s="106">
        <f>SequenciaD20Mais1</f>
        <v/>
      </c>
      <c r="E234" s="106">
        <f>IF(OR(G234="ETAPA",G234="SUB-ETAPA",I234=""),"",A234)</f>
        <v/>
      </c>
      <c r="F234" s="107" t="n"/>
      <c r="G234" s="340">
        <f>IF(I234&lt;&gt;"","S","")</f>
        <v/>
      </c>
      <c r="H234" s="147">
        <f>GERAR_NUMERACAO(G234, $G$21:G234)</f>
        <v/>
      </c>
      <c r="I234" s="332" t="n"/>
      <c r="J234" s="333" t="n"/>
      <c r="K234" s="148" t="n"/>
      <c r="L234" s="504" t="n"/>
      <c r="M234" s="290">
        <f>IF(G234="S","BDI1","")</f>
        <v/>
      </c>
      <c r="N234" s="167" t="n"/>
      <c r="O234" s="167" t="n"/>
      <c r="P234" s="166" t="n"/>
      <c r="Q234" s="166" t="n"/>
      <c r="R234" s="166" t="n"/>
      <c r="S234" s="166" t="n"/>
      <c r="T234" s="166" t="n"/>
      <c r="U234" s="166" t="n"/>
    </row>
    <row r="235" ht="20.1" customHeight="1" s="496">
      <c r="A235" s="106">
        <f>SequenciaA20Mais1</f>
        <v/>
      </c>
      <c r="B235" s="106">
        <f>SequenciaB20Mais1</f>
        <v/>
      </c>
      <c r="C235" s="106">
        <f>A235&amp;"."&amp;B235</f>
        <v/>
      </c>
      <c r="D235" s="106">
        <f>SequenciaD20Mais1</f>
        <v/>
      </c>
      <c r="E235" s="106">
        <f>IF(OR(G235="ETAPA",G235="SUB-ETAPA",I235=""),"",A235)</f>
        <v/>
      </c>
      <c r="F235" s="107" t="n"/>
      <c r="G235" s="340">
        <f>IF(I235&lt;&gt;"","S","")</f>
        <v/>
      </c>
      <c r="H235" s="147">
        <f>GERAR_NUMERACAO(G235, $G$21:G235)</f>
        <v/>
      </c>
      <c r="I235" s="150" t="n"/>
      <c r="J235" s="151" t="n"/>
      <c r="K235" s="148" t="n"/>
      <c r="L235" s="535" t="n"/>
      <c r="M235" s="290">
        <f>IF(G235="S","BDI1","")</f>
        <v/>
      </c>
      <c r="N235" s="167" t="n"/>
      <c r="O235" s="167" t="n"/>
      <c r="P235" s="166" t="n"/>
      <c r="Q235" s="166" t="n"/>
      <c r="R235" s="166" t="n"/>
      <c r="S235" s="166" t="n"/>
      <c r="T235" s="166" t="n"/>
      <c r="U235" s="166" t="n"/>
    </row>
    <row r="236" ht="20.1" customHeight="1" s="496">
      <c r="A236" s="106">
        <f>SequenciaA20Mais1</f>
        <v/>
      </c>
      <c r="B236" s="106">
        <f>SequenciaB20Mais1</f>
        <v/>
      </c>
      <c r="C236" s="106">
        <f>A236&amp;"."&amp;B236</f>
        <v/>
      </c>
      <c r="D236" s="106">
        <f>SequenciaD20Mais1</f>
        <v/>
      </c>
      <c r="E236" s="106">
        <f>IF(OR(G236="ETAPA",G236="SUB-ETAPA",I236=""),"",A236)</f>
        <v/>
      </c>
      <c r="F236" s="107" t="n"/>
      <c r="G236" s="340">
        <f>IF(I236&lt;&gt;"","S","")</f>
        <v/>
      </c>
      <c r="H236" s="147">
        <f>GERAR_NUMERACAO(G236, $G$21:G236)</f>
        <v/>
      </c>
      <c r="I236" s="332" t="n"/>
      <c r="J236" s="333" t="n"/>
      <c r="K236" s="148" t="n"/>
      <c r="L236" s="504" t="n"/>
      <c r="M236" s="290">
        <f>IF(G236="S","BDI1","")</f>
        <v/>
      </c>
      <c r="N236" s="167" t="n"/>
      <c r="O236" s="167" t="n"/>
      <c r="P236" s="166" t="n"/>
      <c r="Q236" s="166" t="n"/>
      <c r="R236" s="166" t="n"/>
      <c r="S236" s="166" t="n"/>
      <c r="T236" s="166" t="n"/>
      <c r="U236" s="166" t="n"/>
    </row>
    <row r="237" ht="20.1" customHeight="1" s="496">
      <c r="A237" s="106">
        <f>SequenciaA20Mais1</f>
        <v/>
      </c>
      <c r="B237" s="106">
        <f>SequenciaB20Mais1</f>
        <v/>
      </c>
      <c r="C237" s="106">
        <f>A237&amp;"."&amp;B237</f>
        <v/>
      </c>
      <c r="D237" s="106">
        <f>SequenciaD20Mais1</f>
        <v/>
      </c>
      <c r="E237" s="106">
        <f>IF(OR(G237="ETAPA",G237="SUB-ETAPA",I237=""),"",A237)</f>
        <v/>
      </c>
      <c r="F237" s="107" t="n"/>
      <c r="G237" s="340">
        <f>IF(I237&lt;&gt;"","S","")</f>
        <v/>
      </c>
      <c r="H237" s="147">
        <f>GERAR_NUMERACAO(G237, $G$21:G237)</f>
        <v/>
      </c>
      <c r="I237" s="150" t="n"/>
      <c r="J237" s="151" t="n"/>
      <c r="K237" s="148" t="n"/>
      <c r="L237" s="535" t="n"/>
      <c r="M237" s="290">
        <f>IF(G237="S","BDI1","")</f>
        <v/>
      </c>
      <c r="N237" s="167" t="n"/>
      <c r="O237" s="167" t="n"/>
      <c r="P237" s="166" t="n"/>
      <c r="Q237" s="166" t="n"/>
      <c r="R237" s="166" t="n"/>
      <c r="S237" s="166" t="n"/>
      <c r="T237" s="166" t="n"/>
      <c r="U237" s="166" t="n"/>
    </row>
    <row r="238" ht="20.1" customHeight="1" s="496">
      <c r="A238" s="106">
        <f>SequenciaA20Mais1</f>
        <v/>
      </c>
      <c r="B238" s="106">
        <f>SequenciaB20Mais1</f>
        <v/>
      </c>
      <c r="C238" s="106">
        <f>A238&amp;"."&amp;B238</f>
        <v/>
      </c>
      <c r="D238" s="106">
        <f>SequenciaD20Mais1</f>
        <v/>
      </c>
      <c r="E238" s="106">
        <f>IF(OR(G238="ETAPA",G238="SUB-ETAPA",I238=""),"",A238)</f>
        <v/>
      </c>
      <c r="F238" s="107" t="n"/>
      <c r="G238" s="340">
        <f>IF(I238&lt;&gt;"","S","")</f>
        <v/>
      </c>
      <c r="H238" s="147">
        <f>GERAR_NUMERACAO(G238, $G$21:G238)</f>
        <v/>
      </c>
      <c r="I238" s="332" t="n"/>
      <c r="J238" s="333" t="n"/>
      <c r="K238" s="148" t="n"/>
      <c r="L238" s="504" t="n"/>
      <c r="M238" s="290">
        <f>IF(G238="S","BDI1","")</f>
        <v/>
      </c>
      <c r="N238" s="167" t="n"/>
      <c r="O238" s="167" t="n"/>
      <c r="P238" s="166" t="n"/>
      <c r="Q238" s="166" t="n"/>
      <c r="R238" s="166" t="n"/>
      <c r="S238" s="166" t="n"/>
      <c r="T238" s="166" t="n"/>
      <c r="U238" s="166" t="n"/>
    </row>
    <row r="239" ht="20.1" customHeight="1" s="496">
      <c r="A239" s="106">
        <f>SequenciaA20Mais1</f>
        <v/>
      </c>
      <c r="B239" s="106">
        <f>SequenciaB20Mais1</f>
        <v/>
      </c>
      <c r="C239" s="106">
        <f>A239&amp;"."&amp;B239</f>
        <v/>
      </c>
      <c r="D239" s="106">
        <f>SequenciaD20Mais1</f>
        <v/>
      </c>
      <c r="E239" s="106">
        <f>IF(OR(G239="ETAPA",G239="SUB-ETAPA",I239=""),"",A239)</f>
        <v/>
      </c>
      <c r="F239" s="107" t="n"/>
      <c r="G239" s="340">
        <f>IF(I239&lt;&gt;"","S","")</f>
        <v/>
      </c>
      <c r="H239" s="147">
        <f>GERAR_NUMERACAO(G239, $G$21:G239)</f>
        <v/>
      </c>
      <c r="I239" s="150" t="n"/>
      <c r="J239" s="151" t="n"/>
      <c r="K239" s="148" t="n"/>
      <c r="L239" s="535" t="n"/>
      <c r="M239" s="290">
        <f>IF(G239="S","BDI1","")</f>
        <v/>
      </c>
      <c r="N239" s="167" t="n"/>
      <c r="O239" s="167" t="n"/>
      <c r="P239" s="166" t="n"/>
      <c r="Q239" s="166" t="n"/>
      <c r="R239" s="166" t="n"/>
      <c r="S239" s="166" t="n"/>
      <c r="T239" s="166" t="n"/>
      <c r="U239" s="166" t="n"/>
    </row>
    <row r="240" ht="20.1" customHeight="1" s="496">
      <c r="A240" s="106">
        <f>SequenciaA20Mais1</f>
        <v/>
      </c>
      <c r="B240" s="106">
        <f>SequenciaB20Mais1</f>
        <v/>
      </c>
      <c r="C240" s="106">
        <f>A240&amp;"."&amp;B240</f>
        <v/>
      </c>
      <c r="D240" s="106">
        <f>SequenciaD20Mais1</f>
        <v/>
      </c>
      <c r="E240" s="106">
        <f>IF(OR(G240="ETAPA",G240="SUB-ETAPA",I240=""),"",A240)</f>
        <v/>
      </c>
      <c r="F240" s="107" t="n"/>
      <c r="G240" s="340">
        <f>IF(I240&lt;&gt;"","S","")</f>
        <v/>
      </c>
      <c r="H240" s="147">
        <f>GERAR_NUMERACAO(G240, $G$21:G240)</f>
        <v/>
      </c>
      <c r="I240" s="332" t="n"/>
      <c r="J240" s="333" t="n"/>
      <c r="K240" s="148" t="n"/>
      <c r="L240" s="504" t="n"/>
      <c r="M240" s="290">
        <f>IF(G240="S","BDI1","")</f>
        <v/>
      </c>
      <c r="N240" s="167" t="n"/>
      <c r="O240" s="167" t="n"/>
      <c r="P240" s="166" t="n"/>
      <c r="Q240" s="166" t="n"/>
      <c r="R240" s="166" t="n"/>
      <c r="S240" s="166" t="n"/>
      <c r="T240" s="166" t="n"/>
      <c r="U240" s="166" t="n"/>
    </row>
    <row r="241" ht="20.1" customHeight="1" s="496">
      <c r="A241" s="106">
        <f>SequenciaA20Mais1</f>
        <v/>
      </c>
      <c r="B241" s="106">
        <f>SequenciaB20Mais1</f>
        <v/>
      </c>
      <c r="C241" s="106">
        <f>A241&amp;"."&amp;B241</f>
        <v/>
      </c>
      <c r="D241" s="106">
        <f>SequenciaD20Mais1</f>
        <v/>
      </c>
      <c r="E241" s="106">
        <f>IF(OR(G241="ETAPA",G241="SUB-ETAPA",I241=""),"",A241)</f>
        <v/>
      </c>
      <c r="F241" s="107" t="n"/>
      <c r="G241" s="340">
        <f>IF(I241&lt;&gt;"","S","")</f>
        <v/>
      </c>
      <c r="H241" s="147">
        <f>GERAR_NUMERACAO(G241, $G$21:G241)</f>
        <v/>
      </c>
      <c r="I241" s="150" t="n"/>
      <c r="J241" s="151" t="n"/>
      <c r="K241" s="148" t="n"/>
      <c r="L241" s="535" t="n"/>
      <c r="M241" s="290">
        <f>IF(G241="S","BDI1","")</f>
        <v/>
      </c>
      <c r="N241" s="167" t="n"/>
      <c r="O241" s="167" t="n"/>
      <c r="P241" s="166" t="n"/>
      <c r="Q241" s="166" t="n"/>
      <c r="R241" s="166" t="n"/>
      <c r="S241" s="166" t="n"/>
      <c r="T241" s="166" t="n"/>
      <c r="U241" s="166" t="n"/>
    </row>
    <row r="242" ht="20.1" customHeight="1" s="496">
      <c r="A242" s="106">
        <f>SequenciaA20Mais1</f>
        <v/>
      </c>
      <c r="B242" s="106">
        <f>SequenciaB20Mais1</f>
        <v/>
      </c>
      <c r="C242" s="106">
        <f>A242&amp;"."&amp;B242</f>
        <v/>
      </c>
      <c r="D242" s="106">
        <f>SequenciaD20Mais1</f>
        <v/>
      </c>
      <c r="E242" s="106">
        <f>IF(OR(G242="ETAPA",G242="SUB-ETAPA",I242=""),"",A242)</f>
        <v/>
      </c>
      <c r="F242" s="107" t="n"/>
      <c r="G242" s="340">
        <f>IF(I242&lt;&gt;"","S","")</f>
        <v/>
      </c>
      <c r="H242" s="147">
        <f>GERAR_NUMERACAO(G242, $G$21:G242)</f>
        <v/>
      </c>
      <c r="I242" s="332" t="n"/>
      <c r="J242" s="333" t="n"/>
      <c r="K242" s="148" t="n"/>
      <c r="L242" s="504" t="n"/>
      <c r="M242" s="290">
        <f>IF(G242="S","BDI1","")</f>
        <v/>
      </c>
      <c r="N242" s="167" t="n"/>
      <c r="O242" s="167" t="n"/>
      <c r="P242" s="166" t="n"/>
      <c r="Q242" s="166" t="n"/>
      <c r="R242" s="166" t="n"/>
      <c r="S242" s="166" t="n"/>
      <c r="T242" s="166" t="n"/>
      <c r="U242" s="166" t="n"/>
    </row>
    <row r="243" ht="20.1" customHeight="1" s="496">
      <c r="A243" s="106">
        <f>SequenciaA20Mais1</f>
        <v/>
      </c>
      <c r="B243" s="106">
        <f>SequenciaB20Mais1</f>
        <v/>
      </c>
      <c r="C243" s="106">
        <f>A243&amp;"."&amp;B243</f>
        <v/>
      </c>
      <c r="D243" s="106">
        <f>SequenciaD20Mais1</f>
        <v/>
      </c>
      <c r="E243" s="106">
        <f>IF(OR(G243="ETAPA",G243="SUB-ETAPA",I243=""),"",A243)</f>
        <v/>
      </c>
      <c r="F243" s="107" t="n"/>
      <c r="G243" s="340">
        <f>IF(I243&lt;&gt;"","S","")</f>
        <v/>
      </c>
      <c r="H243" s="147">
        <f>GERAR_NUMERACAO(G243, $G$21:G243)</f>
        <v/>
      </c>
      <c r="I243" s="150" t="n"/>
      <c r="J243" s="151" t="n"/>
      <c r="K243" s="148" t="n"/>
      <c r="L243" s="535" t="n"/>
      <c r="M243" s="290">
        <f>IF(G243="S","BDI1","")</f>
        <v/>
      </c>
      <c r="N243" s="167" t="n"/>
      <c r="O243" s="167" t="n"/>
      <c r="P243" s="166" t="n"/>
      <c r="Q243" s="166" t="n"/>
      <c r="R243" s="166" t="n"/>
      <c r="S243" s="166" t="n"/>
      <c r="T243" s="166" t="n"/>
      <c r="U243" s="166" t="n"/>
    </row>
    <row r="244" ht="20.1" customHeight="1" s="496">
      <c r="A244" s="106">
        <f>SequenciaA20Mais1</f>
        <v/>
      </c>
      <c r="B244" s="106">
        <f>SequenciaB20Mais1</f>
        <v/>
      </c>
      <c r="C244" s="106">
        <f>A244&amp;"."&amp;B244</f>
        <v/>
      </c>
      <c r="D244" s="106">
        <f>SequenciaD20Mais1</f>
        <v/>
      </c>
      <c r="E244" s="106">
        <f>IF(OR(G244="ETAPA",G244="SUB-ETAPA",I244=""),"",A244)</f>
        <v/>
      </c>
      <c r="F244" s="107" t="n"/>
      <c r="G244" s="340">
        <f>IF(I244&lt;&gt;"","S","")</f>
        <v/>
      </c>
      <c r="H244" s="147">
        <f>GERAR_NUMERACAO(G244, $G$21:G244)</f>
        <v/>
      </c>
      <c r="I244" s="332" t="n"/>
      <c r="J244" s="333" t="n"/>
      <c r="K244" s="148" t="n"/>
      <c r="L244" s="504" t="n"/>
      <c r="M244" s="290">
        <f>IF(G244="S","BDI1","")</f>
        <v/>
      </c>
      <c r="N244" s="167" t="n"/>
      <c r="O244" s="167" t="n"/>
      <c r="P244" s="166" t="n"/>
      <c r="Q244" s="166" t="n"/>
      <c r="R244" s="166" t="n"/>
      <c r="S244" s="166" t="n"/>
      <c r="T244" s="166" t="n"/>
      <c r="U244" s="166" t="n"/>
    </row>
    <row r="245" ht="20.1" customHeight="1" s="496">
      <c r="A245" s="106">
        <f>SequenciaA20Mais1</f>
        <v/>
      </c>
      <c r="B245" s="106">
        <f>SequenciaB20Mais1</f>
        <v/>
      </c>
      <c r="C245" s="106">
        <f>A245&amp;"."&amp;B245</f>
        <v/>
      </c>
      <c r="D245" s="106">
        <f>SequenciaD20Mais1</f>
        <v/>
      </c>
      <c r="E245" s="106">
        <f>IF(OR(G245="ETAPA",G245="SUB-ETAPA",I245=""),"",A245)</f>
        <v/>
      </c>
      <c r="F245" s="107" t="n"/>
      <c r="G245" s="340">
        <f>IF(I245&lt;&gt;"","S","")</f>
        <v/>
      </c>
      <c r="H245" s="147">
        <f>GERAR_NUMERACAO(G245, $G$21:G245)</f>
        <v/>
      </c>
      <c r="I245" s="150" t="n"/>
      <c r="J245" s="151" t="n"/>
      <c r="K245" s="148" t="n"/>
      <c r="L245" s="535" t="n"/>
      <c r="M245" s="290">
        <f>IF(G245="S","BDI1","")</f>
        <v/>
      </c>
      <c r="N245" s="167" t="n"/>
      <c r="O245" s="167" t="n"/>
      <c r="P245" s="166" t="n"/>
      <c r="Q245" s="166" t="n"/>
      <c r="R245" s="166" t="n"/>
      <c r="S245" s="166" t="n"/>
      <c r="T245" s="166" t="n"/>
      <c r="U245" s="166" t="n"/>
    </row>
    <row r="246" ht="20.1" customHeight="1" s="496">
      <c r="A246" s="106">
        <f>SequenciaA20Mais1</f>
        <v/>
      </c>
      <c r="B246" s="106">
        <f>SequenciaB20Mais1</f>
        <v/>
      </c>
      <c r="C246" s="106">
        <f>A246&amp;"."&amp;B246</f>
        <v/>
      </c>
      <c r="D246" s="106">
        <f>SequenciaD20Mais1</f>
        <v/>
      </c>
      <c r="E246" s="106">
        <f>IF(OR(G246="ETAPA",G246="SUB-ETAPA",I246=""),"",A246)</f>
        <v/>
      </c>
      <c r="F246" s="107" t="n"/>
      <c r="G246" s="340">
        <f>IF(I246&lt;&gt;"","S","")</f>
        <v/>
      </c>
      <c r="H246" s="147">
        <f>GERAR_NUMERACAO(G246, $G$21:G246)</f>
        <v/>
      </c>
      <c r="I246" s="332" t="n"/>
      <c r="J246" s="333" t="n"/>
      <c r="K246" s="148" t="n"/>
      <c r="L246" s="504" t="n"/>
      <c r="M246" s="290">
        <f>IF(G246="S","BDI1","")</f>
        <v/>
      </c>
      <c r="N246" s="167" t="n"/>
      <c r="O246" s="167" t="n"/>
      <c r="P246" s="166" t="n"/>
      <c r="Q246" s="166" t="n"/>
      <c r="R246" s="166" t="n"/>
      <c r="S246" s="166" t="n"/>
      <c r="T246" s="166" t="n"/>
      <c r="U246" s="166" t="n"/>
    </row>
    <row r="247" ht="20.1" customHeight="1" s="496">
      <c r="A247" s="106">
        <f>SequenciaA20Mais1</f>
        <v/>
      </c>
      <c r="B247" s="106">
        <f>SequenciaB20Mais1</f>
        <v/>
      </c>
      <c r="C247" s="106">
        <f>A247&amp;"."&amp;B247</f>
        <v/>
      </c>
      <c r="D247" s="106">
        <f>SequenciaD20Mais1</f>
        <v/>
      </c>
      <c r="E247" s="106">
        <f>IF(OR(G247="ETAPA",G247="SUB-ETAPA",I247=""),"",A247)</f>
        <v/>
      </c>
      <c r="F247" s="107" t="n"/>
      <c r="G247" s="340">
        <f>IF(I247&lt;&gt;"","S","")</f>
        <v/>
      </c>
      <c r="H247" s="147">
        <f>GERAR_NUMERACAO(G247, $G$21:G247)</f>
        <v/>
      </c>
      <c r="I247" s="150" t="n"/>
      <c r="J247" s="151" t="n"/>
      <c r="K247" s="148" t="n"/>
      <c r="L247" s="535" t="n"/>
      <c r="M247" s="290">
        <f>IF(G247="S","BDI1","")</f>
        <v/>
      </c>
      <c r="N247" s="167" t="n"/>
      <c r="O247" s="167" t="n"/>
      <c r="P247" s="166" t="n"/>
      <c r="Q247" s="166" t="n"/>
      <c r="R247" s="166" t="n"/>
      <c r="S247" s="166" t="n"/>
      <c r="T247" s="166" t="n"/>
      <c r="U247" s="166" t="n"/>
    </row>
    <row r="248" ht="20.1" customHeight="1" s="496">
      <c r="A248" s="106">
        <f>SequenciaA20Mais1</f>
        <v/>
      </c>
      <c r="B248" s="106">
        <f>SequenciaB20Mais1</f>
        <v/>
      </c>
      <c r="C248" s="106">
        <f>A248&amp;"."&amp;B248</f>
        <v/>
      </c>
      <c r="D248" s="106">
        <f>SequenciaD20Mais1</f>
        <v/>
      </c>
      <c r="E248" s="106">
        <f>IF(OR(G248="ETAPA",G248="SUB-ETAPA",I248=""),"",A248)</f>
        <v/>
      </c>
      <c r="F248" s="107" t="n"/>
      <c r="G248" s="340">
        <f>IF(I248&lt;&gt;"","S","")</f>
        <v/>
      </c>
      <c r="H248" s="147">
        <f>GERAR_NUMERACAO(G248, $G$21:G248)</f>
        <v/>
      </c>
      <c r="I248" s="332" t="n"/>
      <c r="J248" s="333" t="n"/>
      <c r="K248" s="148" t="n"/>
      <c r="L248" s="504" t="n"/>
      <c r="M248" s="290">
        <f>IF(G248="S","BDI1","")</f>
        <v/>
      </c>
      <c r="N248" s="167" t="n"/>
      <c r="O248" s="167" t="n"/>
      <c r="P248" s="166" t="n"/>
      <c r="Q248" s="166" t="n"/>
      <c r="R248" s="166" t="n"/>
      <c r="S248" s="166" t="n"/>
      <c r="T248" s="166" t="n"/>
      <c r="U248" s="166" t="n"/>
    </row>
    <row r="249" ht="20.1" customHeight="1" s="496">
      <c r="A249" s="106">
        <f>SequenciaA20Mais1</f>
        <v/>
      </c>
      <c r="B249" s="106">
        <f>SequenciaB20Mais1</f>
        <v/>
      </c>
      <c r="C249" s="106">
        <f>A249&amp;"."&amp;B249</f>
        <v/>
      </c>
      <c r="D249" s="106">
        <f>SequenciaD20Mais1</f>
        <v/>
      </c>
      <c r="E249" s="106">
        <f>IF(OR(G249="ETAPA",G249="SUB-ETAPA",I249=""),"",A249)</f>
        <v/>
      </c>
      <c r="F249" s="107" t="n"/>
      <c r="G249" s="340">
        <f>IF(I249&lt;&gt;"","S","")</f>
        <v/>
      </c>
      <c r="H249" s="147">
        <f>GERAR_NUMERACAO(G249, $G$21:G249)</f>
        <v/>
      </c>
      <c r="I249" s="150" t="n"/>
      <c r="J249" s="151" t="n"/>
      <c r="K249" s="148" t="n"/>
      <c r="L249" s="535" t="n"/>
      <c r="M249" s="290">
        <f>IF(G249="S","BDI1","")</f>
        <v/>
      </c>
      <c r="N249" s="167" t="n"/>
      <c r="O249" s="167" t="n"/>
      <c r="P249" s="166" t="n"/>
      <c r="Q249" s="166" t="n"/>
      <c r="R249" s="166" t="n"/>
      <c r="S249" s="166" t="n"/>
      <c r="T249" s="166" t="n"/>
      <c r="U249" s="166" t="n"/>
    </row>
    <row r="250" ht="20.1" customHeight="1" s="496">
      <c r="A250" s="106">
        <f>SequenciaA20Mais1</f>
        <v/>
      </c>
      <c r="B250" s="106">
        <f>SequenciaB20Mais1</f>
        <v/>
      </c>
      <c r="C250" s="106">
        <f>A250&amp;"."&amp;B250</f>
        <v/>
      </c>
      <c r="D250" s="106">
        <f>SequenciaD20Mais1</f>
        <v/>
      </c>
      <c r="E250" s="106">
        <f>IF(OR(G250="ETAPA",G250="SUB-ETAPA",I250=""),"",A250)</f>
        <v/>
      </c>
      <c r="F250" s="107" t="n"/>
      <c r="G250" s="340">
        <f>IF(I250&lt;&gt;"","S","")</f>
        <v/>
      </c>
      <c r="H250" s="147">
        <f>GERAR_NUMERACAO(G250, $G$21:G250)</f>
        <v/>
      </c>
      <c r="I250" s="332" t="n"/>
      <c r="J250" s="333" t="n"/>
      <c r="K250" s="148" t="n"/>
      <c r="L250" s="504" t="n"/>
      <c r="M250" s="290">
        <f>IF(G250="S","BDI1","")</f>
        <v/>
      </c>
      <c r="N250" s="167" t="n"/>
      <c r="O250" s="167" t="n"/>
      <c r="P250" s="166" t="n"/>
      <c r="Q250" s="166" t="n"/>
      <c r="R250" s="166" t="n"/>
      <c r="S250" s="166" t="n"/>
      <c r="T250" s="166" t="n"/>
      <c r="U250" s="166" t="n"/>
    </row>
    <row r="251" ht="20.1" customHeight="1" s="496">
      <c r="A251" s="106">
        <f>SequenciaA20Mais1</f>
        <v/>
      </c>
      <c r="B251" s="106">
        <f>SequenciaB20Mais1</f>
        <v/>
      </c>
      <c r="C251" s="106">
        <f>A251&amp;"."&amp;B251</f>
        <v/>
      </c>
      <c r="D251" s="106">
        <f>SequenciaD20Mais1</f>
        <v/>
      </c>
      <c r="E251" s="106">
        <f>IF(OR(G251="ETAPA",G251="SUB-ETAPA",I251=""),"",A251)</f>
        <v/>
      </c>
      <c r="F251" s="107" t="n"/>
      <c r="G251" s="340">
        <f>IF(I251&lt;&gt;"","S","")</f>
        <v/>
      </c>
      <c r="H251" s="147">
        <f>GERAR_NUMERACAO(G251, $G$21:G251)</f>
        <v/>
      </c>
      <c r="I251" s="150" t="n"/>
      <c r="J251" s="151" t="n"/>
      <c r="K251" s="148" t="n"/>
      <c r="L251" s="535" t="n"/>
      <c r="M251" s="290">
        <f>IF(G251="S","BDI1","")</f>
        <v/>
      </c>
      <c r="N251" s="167" t="n"/>
      <c r="O251" s="167" t="n"/>
      <c r="P251" s="166" t="n"/>
      <c r="Q251" s="166" t="n"/>
      <c r="R251" s="166" t="n"/>
      <c r="S251" s="166" t="n"/>
      <c r="T251" s="166" t="n"/>
      <c r="U251" s="166" t="n"/>
    </row>
    <row r="252" ht="20.1" customHeight="1" s="496">
      <c r="A252" s="106">
        <f>SequenciaA20Mais1</f>
        <v/>
      </c>
      <c r="B252" s="106">
        <f>SequenciaB20Mais1</f>
        <v/>
      </c>
      <c r="C252" s="106">
        <f>A252&amp;"."&amp;B252</f>
        <v/>
      </c>
      <c r="D252" s="106">
        <f>SequenciaD20Mais1</f>
        <v/>
      </c>
      <c r="E252" s="106">
        <f>IF(OR(G252="ETAPA",G252="SUB-ETAPA",I252=""),"",A252)</f>
        <v/>
      </c>
      <c r="F252" s="107" t="n"/>
      <c r="G252" s="340">
        <f>IF(I252&lt;&gt;"","S","")</f>
        <v/>
      </c>
      <c r="H252" s="147">
        <f>GERAR_NUMERACAO(G252, $G$21:G252)</f>
        <v/>
      </c>
      <c r="I252" s="332" t="n"/>
      <c r="J252" s="333" t="n"/>
      <c r="K252" s="148" t="n"/>
      <c r="L252" s="504" t="n"/>
      <c r="M252" s="290">
        <f>IF(G252="S","BDI1","")</f>
        <v/>
      </c>
      <c r="N252" s="167" t="n"/>
      <c r="O252" s="167" t="n"/>
      <c r="P252" s="166" t="n"/>
      <c r="Q252" s="166" t="n"/>
      <c r="R252" s="166" t="n"/>
      <c r="S252" s="166" t="n"/>
      <c r="T252" s="166" t="n"/>
      <c r="U252" s="166" t="n"/>
    </row>
    <row r="253" ht="20.1" customHeight="1" s="496">
      <c r="A253" s="106">
        <f>SequenciaA20Mais1</f>
        <v/>
      </c>
      <c r="B253" s="106">
        <f>SequenciaB20Mais1</f>
        <v/>
      </c>
      <c r="C253" s="106">
        <f>A253&amp;"."&amp;B253</f>
        <v/>
      </c>
      <c r="D253" s="106">
        <f>SequenciaD20Mais1</f>
        <v/>
      </c>
      <c r="E253" s="106">
        <f>IF(OR(G253="ETAPA",G253="SUB-ETAPA",I253=""),"",A253)</f>
        <v/>
      </c>
      <c r="F253" s="107" t="n"/>
      <c r="G253" s="340">
        <f>IF(I253&lt;&gt;"","S","")</f>
        <v/>
      </c>
      <c r="H253" s="147">
        <f>GERAR_NUMERACAO(G253, $G$21:G253)</f>
        <v/>
      </c>
      <c r="I253" s="150" t="n"/>
      <c r="J253" s="151" t="n"/>
      <c r="K253" s="148" t="n"/>
      <c r="L253" s="535" t="n"/>
      <c r="M253" s="290">
        <f>IF(G253="S","BDI1","")</f>
        <v/>
      </c>
      <c r="N253" s="167" t="n"/>
      <c r="O253" s="167" t="n"/>
      <c r="P253" s="166" t="n"/>
      <c r="Q253" s="166" t="n"/>
      <c r="R253" s="166" t="n"/>
      <c r="S253" s="166" t="n"/>
      <c r="T253" s="166" t="n"/>
      <c r="U253" s="166" t="n"/>
    </row>
    <row r="254" ht="20.1" customHeight="1" s="496">
      <c r="A254" s="106">
        <f>SequenciaA20Mais1</f>
        <v/>
      </c>
      <c r="B254" s="106">
        <f>SequenciaB20Mais1</f>
        <v/>
      </c>
      <c r="C254" s="106">
        <f>A254&amp;"."&amp;B254</f>
        <v/>
      </c>
      <c r="D254" s="106">
        <f>SequenciaD20Mais1</f>
        <v/>
      </c>
      <c r="E254" s="106">
        <f>IF(OR(G254="ETAPA",G254="SUB-ETAPA",I254=""),"",A254)</f>
        <v/>
      </c>
      <c r="F254" s="107" t="n"/>
      <c r="G254" s="340">
        <f>IF(I254&lt;&gt;"","S","")</f>
        <v/>
      </c>
      <c r="H254" s="147">
        <f>GERAR_NUMERACAO(G254, $G$21:G254)</f>
        <v/>
      </c>
      <c r="I254" s="332" t="n"/>
      <c r="J254" s="333" t="n"/>
      <c r="K254" s="148" t="n"/>
      <c r="L254" s="504" t="n"/>
      <c r="M254" s="290">
        <f>IF(G254="S","BDI1","")</f>
        <v/>
      </c>
      <c r="N254" s="167" t="n"/>
      <c r="O254" s="167" t="n"/>
      <c r="P254" s="166" t="n"/>
      <c r="Q254" s="166" t="n"/>
      <c r="R254" s="166" t="n"/>
      <c r="S254" s="166" t="n"/>
      <c r="T254" s="166" t="n"/>
      <c r="U254" s="166" t="n"/>
    </row>
    <row r="255" ht="20.1" customHeight="1" s="496">
      <c r="A255" s="106">
        <f>SequenciaA20Mais1</f>
        <v/>
      </c>
      <c r="B255" s="106">
        <f>SequenciaB20Mais1</f>
        <v/>
      </c>
      <c r="C255" s="106">
        <f>A255&amp;"."&amp;B255</f>
        <v/>
      </c>
      <c r="D255" s="106">
        <f>SequenciaD20Mais1</f>
        <v/>
      </c>
      <c r="E255" s="106">
        <f>IF(OR(G255="ETAPA",G255="SUB-ETAPA",I255=""),"",A255)</f>
        <v/>
      </c>
      <c r="F255" s="107" t="n"/>
      <c r="G255" s="340">
        <f>IF(I255&lt;&gt;"","S","")</f>
        <v/>
      </c>
      <c r="H255" s="147">
        <f>GERAR_NUMERACAO(G255, $G$21:G255)</f>
        <v/>
      </c>
      <c r="I255" s="150" t="n"/>
      <c r="J255" s="151" t="n"/>
      <c r="K255" s="148" t="n"/>
      <c r="L255" s="535" t="n"/>
      <c r="M255" s="290">
        <f>IF(G255="S","BDI1","")</f>
        <v/>
      </c>
      <c r="N255" s="167" t="n"/>
      <c r="O255" s="167" t="n"/>
      <c r="P255" s="166" t="n"/>
      <c r="Q255" s="166" t="n"/>
      <c r="R255" s="166" t="n"/>
      <c r="S255" s="166" t="n"/>
      <c r="T255" s="166" t="n"/>
      <c r="U255" s="166" t="n"/>
    </row>
    <row r="256" ht="20.1" customHeight="1" s="496">
      <c r="A256" s="106">
        <f>SequenciaA20Mais1</f>
        <v/>
      </c>
      <c r="B256" s="106">
        <f>SequenciaB20Mais1</f>
        <v/>
      </c>
      <c r="C256" s="106">
        <f>A256&amp;"."&amp;B256</f>
        <v/>
      </c>
      <c r="D256" s="106">
        <f>SequenciaD20Mais1</f>
        <v/>
      </c>
      <c r="E256" s="106">
        <f>IF(OR(G256="ETAPA",G256="SUB-ETAPA",I256=""),"",A256)</f>
        <v/>
      </c>
      <c r="F256" s="107" t="n"/>
      <c r="G256" s="340">
        <f>IF(I256&lt;&gt;"","S","")</f>
        <v/>
      </c>
      <c r="H256" s="147">
        <f>GERAR_NUMERACAO(G256, $G$21:G256)</f>
        <v/>
      </c>
      <c r="I256" s="332" t="n"/>
      <c r="J256" s="333" t="n"/>
      <c r="K256" s="148" t="n"/>
      <c r="L256" s="504" t="n"/>
      <c r="M256" s="290">
        <f>IF(G256="S","BDI1","")</f>
        <v/>
      </c>
      <c r="N256" s="167" t="n"/>
      <c r="O256" s="167" t="n"/>
      <c r="P256" s="166" t="n"/>
      <c r="Q256" s="166" t="n"/>
      <c r="R256" s="166" t="n"/>
      <c r="S256" s="166" t="n"/>
      <c r="T256" s="166" t="n"/>
      <c r="U256" s="166" t="n"/>
    </row>
    <row r="257" ht="20.1" customHeight="1" s="496">
      <c r="A257" s="106">
        <f>SequenciaA20Mais1</f>
        <v/>
      </c>
      <c r="B257" s="106">
        <f>SequenciaB20Mais1</f>
        <v/>
      </c>
      <c r="C257" s="106">
        <f>A257&amp;"."&amp;B257</f>
        <v/>
      </c>
      <c r="D257" s="106">
        <f>SequenciaD20Mais1</f>
        <v/>
      </c>
      <c r="E257" s="106">
        <f>IF(OR(G257="ETAPA",G257="SUB-ETAPA",I257=""),"",A257)</f>
        <v/>
      </c>
      <c r="F257" s="107" t="n"/>
      <c r="G257" s="340">
        <f>IF(I257&lt;&gt;"","S","")</f>
        <v/>
      </c>
      <c r="H257" s="147">
        <f>GERAR_NUMERACAO(G257, $G$21:G257)</f>
        <v/>
      </c>
      <c r="I257" s="150" t="n"/>
      <c r="J257" s="151" t="n"/>
      <c r="K257" s="148" t="n"/>
      <c r="L257" s="535" t="n"/>
      <c r="M257" s="290">
        <f>IF(G257="S","BDI1","")</f>
        <v/>
      </c>
      <c r="N257" s="167" t="n"/>
      <c r="O257" s="167" t="n"/>
      <c r="P257" s="166" t="n"/>
      <c r="Q257" s="166" t="n"/>
      <c r="R257" s="166" t="n"/>
      <c r="S257" s="166" t="n"/>
      <c r="T257" s="166" t="n"/>
      <c r="U257" s="166" t="n"/>
    </row>
    <row r="258" ht="20.1" customHeight="1" s="496">
      <c r="A258" s="106">
        <f>SequenciaA20Mais1</f>
        <v/>
      </c>
      <c r="B258" s="106">
        <f>SequenciaB20Mais1</f>
        <v/>
      </c>
      <c r="C258" s="106">
        <f>A258&amp;"."&amp;B258</f>
        <v/>
      </c>
      <c r="D258" s="106">
        <f>SequenciaD20Mais1</f>
        <v/>
      </c>
      <c r="E258" s="106">
        <f>IF(OR(G258="ETAPA",G258="SUB-ETAPA",I258=""),"",A258)</f>
        <v/>
      </c>
      <c r="F258" s="107" t="n"/>
      <c r="G258" s="340">
        <f>IF(I258&lt;&gt;"","S","")</f>
        <v/>
      </c>
      <c r="H258" s="147">
        <f>GERAR_NUMERACAO(G258, $G$21:G258)</f>
        <v/>
      </c>
      <c r="I258" s="332" t="n"/>
      <c r="J258" s="333" t="n"/>
      <c r="K258" s="148" t="n"/>
      <c r="L258" s="504" t="n"/>
      <c r="M258" s="290">
        <f>IF(G258="S","BDI1","")</f>
        <v/>
      </c>
      <c r="N258" s="167" t="n"/>
      <c r="O258" s="167" t="n"/>
      <c r="P258" s="166" t="n"/>
      <c r="Q258" s="166" t="n"/>
      <c r="R258" s="166" t="n"/>
      <c r="S258" s="166" t="n"/>
      <c r="T258" s="166" t="n"/>
      <c r="U258" s="166" t="n"/>
    </row>
    <row r="259" ht="20.1" customHeight="1" s="496">
      <c r="A259" s="106">
        <f>SequenciaA20Mais1</f>
        <v/>
      </c>
      <c r="B259" s="106">
        <f>SequenciaB20Mais1</f>
        <v/>
      </c>
      <c r="C259" s="106">
        <f>A259&amp;"."&amp;B259</f>
        <v/>
      </c>
      <c r="D259" s="106">
        <f>SequenciaD20Mais1</f>
        <v/>
      </c>
      <c r="E259" s="106">
        <f>IF(OR(G259="ETAPA",G259="SUB-ETAPA",I259=""),"",A259)</f>
        <v/>
      </c>
      <c r="F259" s="107" t="n"/>
      <c r="G259" s="340">
        <f>IF(I259&lt;&gt;"","S","")</f>
        <v/>
      </c>
      <c r="H259" s="147">
        <f>GERAR_NUMERACAO(G259, $G$21:G259)</f>
        <v/>
      </c>
      <c r="I259" s="150" t="n"/>
      <c r="J259" s="151" t="n"/>
      <c r="K259" s="148" t="n"/>
      <c r="L259" s="535" t="n"/>
      <c r="M259" s="290">
        <f>IF(G259="S","BDI1","")</f>
        <v/>
      </c>
      <c r="N259" s="167" t="n"/>
      <c r="O259" s="167" t="n"/>
      <c r="P259" s="166" t="n"/>
      <c r="Q259" s="166" t="n"/>
      <c r="R259" s="166" t="n"/>
      <c r="S259" s="166" t="n"/>
      <c r="T259" s="166" t="n"/>
      <c r="U259" s="166" t="n"/>
    </row>
    <row r="260" ht="20.1" customHeight="1" s="496">
      <c r="A260" s="106">
        <f>SequenciaA20Mais1</f>
        <v/>
      </c>
      <c r="B260" s="106">
        <f>SequenciaB20Mais1</f>
        <v/>
      </c>
      <c r="C260" s="106">
        <f>A260&amp;"."&amp;B260</f>
        <v/>
      </c>
      <c r="D260" s="106">
        <f>SequenciaD20Mais1</f>
        <v/>
      </c>
      <c r="E260" s="106">
        <f>IF(OR(G260="ETAPA",G260="SUB-ETAPA",I260=""),"",A260)</f>
        <v/>
      </c>
      <c r="F260" s="107" t="n"/>
      <c r="G260" s="340">
        <f>IF(I260&lt;&gt;"","S","")</f>
        <v/>
      </c>
      <c r="H260" s="147">
        <f>GERAR_NUMERACAO(G260, $G$21:G260)</f>
        <v/>
      </c>
      <c r="I260" s="332" t="n"/>
      <c r="J260" s="333" t="n"/>
      <c r="K260" s="148" t="n"/>
      <c r="L260" s="504" t="n"/>
      <c r="M260" s="290">
        <f>IF(G260="S","BDI1","")</f>
        <v/>
      </c>
      <c r="N260" s="167" t="n"/>
      <c r="O260" s="167" t="n"/>
      <c r="P260" s="166" t="n"/>
      <c r="Q260" s="166" t="n"/>
      <c r="R260" s="166" t="n"/>
      <c r="S260" s="166" t="n"/>
      <c r="T260" s="166" t="n"/>
      <c r="U260" s="166" t="n"/>
    </row>
    <row r="261" ht="20.1" customHeight="1" s="496">
      <c r="A261" s="106">
        <f>SequenciaA20Mais1</f>
        <v/>
      </c>
      <c r="B261" s="106">
        <f>SequenciaB20Mais1</f>
        <v/>
      </c>
      <c r="C261" s="106">
        <f>A261&amp;"."&amp;B261</f>
        <v/>
      </c>
      <c r="D261" s="106">
        <f>SequenciaD20Mais1</f>
        <v/>
      </c>
      <c r="E261" s="106">
        <f>IF(OR(G261="ETAPA",G261="SUB-ETAPA",I261=""),"",A261)</f>
        <v/>
      </c>
      <c r="F261" s="107" t="n"/>
      <c r="G261" s="340">
        <f>IF(I261&lt;&gt;"","S","")</f>
        <v/>
      </c>
      <c r="H261" s="147">
        <f>GERAR_NUMERACAO(G261, $G$21:G261)</f>
        <v/>
      </c>
      <c r="I261" s="150" t="n"/>
      <c r="J261" s="151" t="n"/>
      <c r="K261" s="148" t="n"/>
      <c r="L261" s="535" t="n"/>
      <c r="M261" s="290">
        <f>IF(G261="S","BDI1","")</f>
        <v/>
      </c>
      <c r="N261" s="167" t="n"/>
      <c r="O261" s="167" t="n"/>
      <c r="P261" s="166" t="n"/>
      <c r="Q261" s="166" t="n"/>
      <c r="R261" s="166" t="n"/>
      <c r="S261" s="166" t="n"/>
      <c r="T261" s="166" t="n"/>
      <c r="U261" s="166" t="n"/>
    </row>
    <row r="262" ht="20.1" customHeight="1" s="496">
      <c r="A262" s="106">
        <f>SequenciaA20Mais1</f>
        <v/>
      </c>
      <c r="B262" s="106">
        <f>SequenciaB20Mais1</f>
        <v/>
      </c>
      <c r="C262" s="106">
        <f>A262&amp;"."&amp;B262</f>
        <v/>
      </c>
      <c r="D262" s="106">
        <f>SequenciaD20Mais1</f>
        <v/>
      </c>
      <c r="E262" s="106">
        <f>IF(OR(G262="ETAPA",G262="SUB-ETAPA",I262=""),"",A262)</f>
        <v/>
      </c>
      <c r="F262" s="107" t="n"/>
      <c r="G262" s="340">
        <f>IF(I262&lt;&gt;"","S","")</f>
        <v/>
      </c>
      <c r="H262" s="147">
        <f>GERAR_NUMERACAO(G262, $G$21:G262)</f>
        <v/>
      </c>
      <c r="I262" s="332" t="n"/>
      <c r="J262" s="333" t="n"/>
      <c r="K262" s="148" t="n"/>
      <c r="L262" s="504" t="n"/>
      <c r="M262" s="290">
        <f>IF(G262="S","BDI1","")</f>
        <v/>
      </c>
      <c r="N262" s="167" t="n"/>
      <c r="O262" s="167" t="n"/>
      <c r="P262" s="166" t="n"/>
      <c r="Q262" s="166" t="n"/>
      <c r="R262" s="166" t="n"/>
      <c r="S262" s="166" t="n"/>
      <c r="T262" s="166" t="n"/>
      <c r="U262" s="166" t="n"/>
    </row>
    <row r="263" ht="20.1" customHeight="1" s="496">
      <c r="A263" s="106">
        <f>SequenciaA20Mais1</f>
        <v/>
      </c>
      <c r="B263" s="106">
        <f>SequenciaB20Mais1</f>
        <v/>
      </c>
      <c r="C263" s="106">
        <f>A263&amp;"."&amp;B263</f>
        <v/>
      </c>
      <c r="D263" s="106">
        <f>SequenciaD20Mais1</f>
        <v/>
      </c>
      <c r="E263" s="106">
        <f>IF(OR(G263="ETAPA",G263="SUB-ETAPA",I263=""),"",A263)</f>
        <v/>
      </c>
      <c r="F263" s="107" t="n"/>
      <c r="G263" s="340">
        <f>IF(I263&lt;&gt;"","S","")</f>
        <v/>
      </c>
      <c r="H263" s="147">
        <f>GERAR_NUMERACAO(G263, $G$21:G263)</f>
        <v/>
      </c>
      <c r="I263" s="150" t="n"/>
      <c r="J263" s="151" t="n"/>
      <c r="K263" s="148" t="n"/>
      <c r="L263" s="535" t="n"/>
      <c r="M263" s="290">
        <f>IF(G263="S","BDI1","")</f>
        <v/>
      </c>
      <c r="N263" s="167" t="n"/>
      <c r="O263" s="167" t="n"/>
      <c r="P263" s="166" t="n"/>
      <c r="Q263" s="166" t="n"/>
      <c r="R263" s="166" t="n"/>
      <c r="S263" s="166" t="n"/>
      <c r="T263" s="166" t="n"/>
      <c r="U263" s="166" t="n"/>
    </row>
    <row r="264" ht="20.1" customHeight="1" s="496">
      <c r="A264" s="106">
        <f>SequenciaA20Mais1</f>
        <v/>
      </c>
      <c r="B264" s="106">
        <f>SequenciaB20Mais1</f>
        <v/>
      </c>
      <c r="C264" s="106">
        <f>A264&amp;"."&amp;B264</f>
        <v/>
      </c>
      <c r="D264" s="106">
        <f>SequenciaD20Mais1</f>
        <v/>
      </c>
      <c r="E264" s="106">
        <f>IF(OR(G264="ETAPA",G264="SUB-ETAPA",I264=""),"",A264)</f>
        <v/>
      </c>
      <c r="F264" s="107" t="n"/>
      <c r="G264" s="340">
        <f>IF(I264&lt;&gt;"","S","")</f>
        <v/>
      </c>
      <c r="H264" s="147">
        <f>GERAR_NUMERACAO(G264, $G$21:G264)</f>
        <v/>
      </c>
      <c r="I264" s="332" t="n"/>
      <c r="J264" s="333" t="n"/>
      <c r="K264" s="148" t="n"/>
      <c r="L264" s="504" t="n"/>
      <c r="M264" s="290">
        <f>IF(G264="S","BDI1","")</f>
        <v/>
      </c>
      <c r="N264" s="167" t="n"/>
      <c r="O264" s="167" t="n"/>
      <c r="P264" s="166" t="n"/>
      <c r="Q264" s="166" t="n"/>
      <c r="R264" s="166" t="n"/>
      <c r="S264" s="166" t="n"/>
      <c r="T264" s="166" t="n"/>
      <c r="U264" s="166" t="n"/>
    </row>
    <row r="265" ht="20.1" customHeight="1" s="496">
      <c r="A265" s="106">
        <f>SequenciaA20Mais1</f>
        <v/>
      </c>
      <c r="B265" s="106">
        <f>SequenciaB20Mais1</f>
        <v/>
      </c>
      <c r="C265" s="106">
        <f>A265&amp;"."&amp;B265</f>
        <v/>
      </c>
      <c r="D265" s="106">
        <f>SequenciaD20Mais1</f>
        <v/>
      </c>
      <c r="E265" s="106">
        <f>IF(OR(G265="ETAPA",G265="SUB-ETAPA",I265=""),"",A265)</f>
        <v/>
      </c>
      <c r="F265" s="107" t="n"/>
      <c r="G265" s="340">
        <f>IF(I265&lt;&gt;"","S","")</f>
        <v/>
      </c>
      <c r="H265" s="147">
        <f>GERAR_NUMERACAO(G265, $G$21:G265)</f>
        <v/>
      </c>
      <c r="I265" s="150" t="n"/>
      <c r="J265" s="151" t="n"/>
      <c r="K265" s="148" t="n"/>
      <c r="L265" s="535" t="n"/>
      <c r="M265" s="290">
        <f>IF(G265="S","BDI1","")</f>
        <v/>
      </c>
      <c r="N265" s="167" t="n"/>
      <c r="O265" s="167" t="n"/>
      <c r="P265" s="166" t="n"/>
      <c r="Q265" s="166" t="n"/>
      <c r="R265" s="166" t="n"/>
      <c r="S265" s="166" t="n"/>
      <c r="T265" s="166" t="n"/>
      <c r="U265" s="166" t="n"/>
    </row>
    <row r="266" ht="20.1" customHeight="1" s="496">
      <c r="A266" s="106">
        <f>SequenciaA20Mais1</f>
        <v/>
      </c>
      <c r="B266" s="106">
        <f>SequenciaB20Mais1</f>
        <v/>
      </c>
      <c r="C266" s="106">
        <f>A266&amp;"."&amp;B266</f>
        <v/>
      </c>
      <c r="D266" s="106">
        <f>SequenciaD20Mais1</f>
        <v/>
      </c>
      <c r="E266" s="106">
        <f>IF(OR(G266="ETAPA",G266="SUB-ETAPA",I266=""),"",A266)</f>
        <v/>
      </c>
      <c r="F266" s="107" t="n"/>
      <c r="G266" s="340">
        <f>IF(I266&lt;&gt;"","S","")</f>
        <v/>
      </c>
      <c r="H266" s="147">
        <f>GERAR_NUMERACAO(G266, $G$21:G266)</f>
        <v/>
      </c>
      <c r="I266" s="332" t="n"/>
      <c r="J266" s="333" t="n"/>
      <c r="K266" s="148" t="n"/>
      <c r="L266" s="504" t="n"/>
      <c r="M266" s="290">
        <f>IF(G266="S","BDI1","")</f>
        <v/>
      </c>
      <c r="N266" s="167" t="n"/>
      <c r="O266" s="167" t="n"/>
      <c r="P266" s="166" t="n"/>
      <c r="Q266" s="166" t="n"/>
      <c r="R266" s="166" t="n"/>
      <c r="S266" s="166" t="n"/>
      <c r="T266" s="166" t="n"/>
      <c r="U266" s="166" t="n"/>
    </row>
    <row r="267" ht="20.1" customHeight="1" s="496">
      <c r="A267" s="106">
        <f>SequenciaA20Mais1</f>
        <v/>
      </c>
      <c r="B267" s="106">
        <f>SequenciaB20Mais1</f>
        <v/>
      </c>
      <c r="C267" s="106">
        <f>A267&amp;"."&amp;B267</f>
        <v/>
      </c>
      <c r="D267" s="106">
        <f>SequenciaD20Mais1</f>
        <v/>
      </c>
      <c r="E267" s="106">
        <f>IF(OR(G267="ETAPA",G267="SUB-ETAPA",I267=""),"",A267)</f>
        <v/>
      </c>
      <c r="F267" s="107" t="n"/>
      <c r="G267" s="340">
        <f>IF(I267&lt;&gt;"","S","")</f>
        <v/>
      </c>
      <c r="H267" s="147">
        <f>GERAR_NUMERACAO(G267, $G$21:G267)</f>
        <v/>
      </c>
      <c r="I267" s="150" t="n"/>
      <c r="J267" s="151" t="n"/>
      <c r="K267" s="148" t="n"/>
      <c r="L267" s="535" t="n"/>
      <c r="M267" s="290">
        <f>IF(G267="S","BDI1","")</f>
        <v/>
      </c>
      <c r="N267" s="167" t="n"/>
      <c r="O267" s="167" t="n"/>
      <c r="P267" s="166" t="n"/>
      <c r="Q267" s="166" t="n"/>
      <c r="R267" s="166" t="n"/>
      <c r="S267" s="166" t="n"/>
      <c r="T267" s="166" t="n"/>
      <c r="U267" s="166" t="n"/>
    </row>
    <row r="268" ht="20.1" customHeight="1" s="496">
      <c r="A268" s="106">
        <f>SequenciaA20Mais1</f>
        <v/>
      </c>
      <c r="B268" s="106">
        <f>SequenciaB20Mais1</f>
        <v/>
      </c>
      <c r="C268" s="106">
        <f>A268&amp;"."&amp;B268</f>
        <v/>
      </c>
      <c r="D268" s="106">
        <f>SequenciaD20Mais1</f>
        <v/>
      </c>
      <c r="E268" s="106">
        <f>IF(OR(G268="ETAPA",G268="SUB-ETAPA",I268=""),"",A268)</f>
        <v/>
      </c>
      <c r="F268" s="107" t="n"/>
      <c r="G268" s="340">
        <f>IF(I268&lt;&gt;"","S","")</f>
        <v/>
      </c>
      <c r="H268" s="147">
        <f>GERAR_NUMERACAO(G268, $G$21:G268)</f>
        <v/>
      </c>
      <c r="I268" s="332" t="n"/>
      <c r="J268" s="333" t="n"/>
      <c r="K268" s="148" t="n"/>
      <c r="L268" s="504" t="n"/>
      <c r="M268" s="290">
        <f>IF(G268="S","BDI1","")</f>
        <v/>
      </c>
      <c r="N268" s="167" t="n"/>
      <c r="O268" s="167" t="n"/>
      <c r="P268" s="166" t="n"/>
      <c r="Q268" s="166" t="n"/>
      <c r="R268" s="166" t="n"/>
      <c r="S268" s="166" t="n"/>
      <c r="T268" s="166" t="n"/>
      <c r="U268" s="166" t="n"/>
    </row>
    <row r="269" ht="20.1" customHeight="1" s="496">
      <c r="A269" s="106">
        <f>SequenciaA20Mais1</f>
        <v/>
      </c>
      <c r="B269" s="106">
        <f>SequenciaB20Mais1</f>
        <v/>
      </c>
      <c r="C269" s="106">
        <f>A269&amp;"."&amp;B269</f>
        <v/>
      </c>
      <c r="D269" s="106">
        <f>SequenciaD20Mais1</f>
        <v/>
      </c>
      <c r="E269" s="106">
        <f>IF(OR(G269="ETAPA",G269="SUB-ETAPA",I269=""),"",A269)</f>
        <v/>
      </c>
      <c r="F269" s="107" t="n"/>
      <c r="G269" s="340">
        <f>IF(I269&lt;&gt;"","S","")</f>
        <v/>
      </c>
      <c r="H269" s="147">
        <f>GERAR_NUMERACAO(G269, $G$21:G269)</f>
        <v/>
      </c>
      <c r="I269" s="150" t="n"/>
      <c r="J269" s="151" t="n"/>
      <c r="K269" s="148" t="n"/>
      <c r="L269" s="535" t="n"/>
      <c r="M269" s="290">
        <f>IF(G269="S","BDI1","")</f>
        <v/>
      </c>
      <c r="N269" s="167" t="n"/>
      <c r="O269" s="167" t="n"/>
      <c r="P269" s="166" t="n"/>
      <c r="Q269" s="166" t="n"/>
      <c r="R269" s="166" t="n"/>
      <c r="S269" s="166" t="n"/>
      <c r="T269" s="166" t="n"/>
      <c r="U269" s="166" t="n"/>
    </row>
    <row r="270" ht="20.1" customHeight="1" s="496">
      <c r="A270" s="106">
        <f>SequenciaA20Mais1</f>
        <v/>
      </c>
      <c r="B270" s="106">
        <f>SequenciaB20Mais1</f>
        <v/>
      </c>
      <c r="C270" s="106">
        <f>A270&amp;"."&amp;B270</f>
        <v/>
      </c>
      <c r="D270" s="106">
        <f>SequenciaD20Mais1</f>
        <v/>
      </c>
      <c r="E270" s="106">
        <f>IF(OR(G270="ETAPA",G270="SUB-ETAPA",I270=""),"",A270)</f>
        <v/>
      </c>
      <c r="F270" s="107" t="n"/>
      <c r="G270" s="340">
        <f>IF(I270&lt;&gt;"","S","")</f>
        <v/>
      </c>
      <c r="H270" s="147">
        <f>GERAR_NUMERACAO(G270, $G$21:G270)</f>
        <v/>
      </c>
      <c r="I270" s="332" t="n"/>
      <c r="J270" s="333" t="n"/>
      <c r="K270" s="148" t="n"/>
      <c r="L270" s="504" t="n"/>
      <c r="M270" s="290">
        <f>IF(G270="S","BDI1","")</f>
        <v/>
      </c>
      <c r="N270" s="167" t="n"/>
      <c r="O270" s="167" t="n"/>
      <c r="P270" s="166" t="n"/>
      <c r="Q270" s="166" t="n"/>
      <c r="R270" s="166" t="n"/>
      <c r="S270" s="166" t="n"/>
      <c r="T270" s="166" t="n"/>
      <c r="U270" s="166" t="n"/>
    </row>
    <row r="271" ht="20.1" customHeight="1" s="496">
      <c r="A271" s="106">
        <f>SequenciaA20Mais1</f>
        <v/>
      </c>
      <c r="B271" s="106">
        <f>SequenciaB20Mais1</f>
        <v/>
      </c>
      <c r="C271" s="106">
        <f>A271&amp;"."&amp;B271</f>
        <v/>
      </c>
      <c r="D271" s="106">
        <f>SequenciaD20Mais1</f>
        <v/>
      </c>
      <c r="E271" s="106">
        <f>IF(OR(G271="ETAPA",G271="SUB-ETAPA",I271=""),"",A271)</f>
        <v/>
      </c>
      <c r="F271" s="107" t="n"/>
      <c r="G271" s="340">
        <f>IF(I271&lt;&gt;"","S","")</f>
        <v/>
      </c>
      <c r="H271" s="147">
        <f>GERAR_NUMERACAO(G271, $G$21:G271)</f>
        <v/>
      </c>
      <c r="I271" s="150" t="n"/>
      <c r="J271" s="151" t="n"/>
      <c r="K271" s="148" t="n"/>
      <c r="L271" s="535" t="n"/>
      <c r="M271" s="290">
        <f>IF(G271="S","BDI1","")</f>
        <v/>
      </c>
      <c r="N271" s="167" t="n"/>
      <c r="O271" s="167" t="n"/>
      <c r="P271" s="166" t="n"/>
      <c r="Q271" s="166" t="n"/>
      <c r="R271" s="166" t="n"/>
      <c r="S271" s="166" t="n"/>
      <c r="T271" s="166" t="n"/>
      <c r="U271" s="166" t="n"/>
    </row>
    <row r="272" ht="20.1" customHeight="1" s="496">
      <c r="A272" s="106">
        <f>SequenciaA20Mais1</f>
        <v/>
      </c>
      <c r="B272" s="106">
        <f>SequenciaB20Mais1</f>
        <v/>
      </c>
      <c r="C272" s="106">
        <f>A272&amp;"."&amp;B272</f>
        <v/>
      </c>
      <c r="D272" s="106">
        <f>SequenciaD20Mais1</f>
        <v/>
      </c>
      <c r="E272" s="106">
        <f>IF(OR(G272="ETAPA",G272="SUB-ETAPA",I272=""),"",A272)</f>
        <v/>
      </c>
      <c r="F272" s="107" t="n"/>
      <c r="G272" s="340">
        <f>IF(I272&lt;&gt;"","S","")</f>
        <v/>
      </c>
      <c r="H272" s="147">
        <f>GERAR_NUMERACAO(G272, $G$21:G272)</f>
        <v/>
      </c>
      <c r="I272" s="332" t="n"/>
      <c r="J272" s="333" t="n"/>
      <c r="K272" s="148" t="n"/>
      <c r="L272" s="504" t="n"/>
      <c r="M272" s="290">
        <f>IF(G272="S","BDI1","")</f>
        <v/>
      </c>
      <c r="N272" s="167" t="n"/>
      <c r="O272" s="167" t="n"/>
      <c r="P272" s="166" t="n"/>
      <c r="Q272" s="166" t="n"/>
      <c r="R272" s="166" t="n"/>
      <c r="S272" s="166" t="n"/>
      <c r="T272" s="166" t="n"/>
      <c r="U272" s="166" t="n"/>
    </row>
    <row r="273" ht="20.1" customHeight="1" s="496">
      <c r="A273" s="106">
        <f>SequenciaA20Mais1</f>
        <v/>
      </c>
      <c r="B273" s="106">
        <f>SequenciaB20Mais1</f>
        <v/>
      </c>
      <c r="C273" s="106">
        <f>A273&amp;"."&amp;B273</f>
        <v/>
      </c>
      <c r="D273" s="106">
        <f>SequenciaD20Mais1</f>
        <v/>
      </c>
      <c r="E273" s="106">
        <f>IF(OR(G273="ETAPA",G273="SUB-ETAPA",I273=""),"",A273)</f>
        <v/>
      </c>
      <c r="F273" s="107" t="n"/>
      <c r="G273" s="340">
        <f>IF(I273&lt;&gt;"","S","")</f>
        <v/>
      </c>
      <c r="H273" s="147">
        <f>GERAR_NUMERACAO(G273, $G$21:G273)</f>
        <v/>
      </c>
      <c r="I273" s="150" t="n"/>
      <c r="J273" s="151" t="n"/>
      <c r="K273" s="148" t="n"/>
      <c r="L273" s="535" t="n"/>
      <c r="M273" s="290">
        <f>IF(G273="S","BDI1","")</f>
        <v/>
      </c>
      <c r="N273" s="167" t="n"/>
      <c r="O273" s="167" t="n"/>
      <c r="P273" s="166" t="n"/>
      <c r="Q273" s="166" t="n"/>
      <c r="R273" s="166" t="n"/>
      <c r="S273" s="166" t="n"/>
      <c r="T273" s="166" t="n"/>
      <c r="U273" s="166" t="n"/>
    </row>
    <row r="274" ht="20.1" customHeight="1" s="496">
      <c r="A274" s="106">
        <f>SequenciaA20Mais1</f>
        <v/>
      </c>
      <c r="B274" s="106">
        <f>SequenciaB20Mais1</f>
        <v/>
      </c>
      <c r="C274" s="106">
        <f>A274&amp;"."&amp;B274</f>
        <v/>
      </c>
      <c r="D274" s="106">
        <f>SequenciaD20Mais1</f>
        <v/>
      </c>
      <c r="E274" s="106">
        <f>IF(OR(G274="ETAPA",G274="SUB-ETAPA",I274=""),"",A274)</f>
        <v/>
      </c>
      <c r="F274" s="107" t="n"/>
      <c r="G274" s="340">
        <f>IF(I274&lt;&gt;"","S","")</f>
        <v/>
      </c>
      <c r="H274" s="147">
        <f>GERAR_NUMERACAO(G274, $G$21:G274)</f>
        <v/>
      </c>
      <c r="I274" s="332" t="n"/>
      <c r="J274" s="333" t="n"/>
      <c r="K274" s="148" t="n"/>
      <c r="L274" s="504" t="n"/>
      <c r="M274" s="290">
        <f>IF(G274="S","BDI1","")</f>
        <v/>
      </c>
      <c r="N274" s="167" t="n"/>
      <c r="O274" s="167" t="n"/>
      <c r="P274" s="166" t="n"/>
      <c r="Q274" s="166" t="n"/>
      <c r="R274" s="166" t="n"/>
      <c r="S274" s="166" t="n"/>
      <c r="T274" s="166" t="n"/>
      <c r="U274" s="166" t="n"/>
    </row>
    <row r="275" ht="20.1" customHeight="1" s="496">
      <c r="A275" s="106">
        <f>SequenciaA20Mais1</f>
        <v/>
      </c>
      <c r="B275" s="106">
        <f>SequenciaB20Mais1</f>
        <v/>
      </c>
      <c r="C275" s="106">
        <f>A275&amp;"."&amp;B275</f>
        <v/>
      </c>
      <c r="D275" s="106">
        <f>SequenciaD20Mais1</f>
        <v/>
      </c>
      <c r="E275" s="106">
        <f>IF(OR(G275="ETAPA",G275="SUB-ETAPA",I275=""),"",A275)</f>
        <v/>
      </c>
      <c r="F275" s="107" t="n"/>
      <c r="G275" s="340">
        <f>IF(I275&lt;&gt;"","S","")</f>
        <v/>
      </c>
      <c r="H275" s="147">
        <f>GERAR_NUMERACAO(G275, $G$21:G275)</f>
        <v/>
      </c>
      <c r="I275" s="150" t="n"/>
      <c r="J275" s="151" t="n"/>
      <c r="K275" s="148" t="n"/>
      <c r="L275" s="535" t="n"/>
      <c r="M275" s="290">
        <f>IF(G275="S","BDI1","")</f>
        <v/>
      </c>
      <c r="N275" s="167" t="n"/>
      <c r="O275" s="167" t="n"/>
      <c r="P275" s="166" t="n"/>
      <c r="Q275" s="166" t="n"/>
      <c r="R275" s="166" t="n"/>
      <c r="S275" s="166" t="n"/>
      <c r="T275" s="166" t="n"/>
      <c r="U275" s="166" t="n"/>
    </row>
    <row r="276" ht="20.1" customHeight="1" s="496">
      <c r="A276" s="106">
        <f>SequenciaA20Mais1</f>
        <v/>
      </c>
      <c r="B276" s="106">
        <f>SequenciaB20Mais1</f>
        <v/>
      </c>
      <c r="C276" s="106">
        <f>A276&amp;"."&amp;B276</f>
        <v/>
      </c>
      <c r="D276" s="106">
        <f>SequenciaD20Mais1</f>
        <v/>
      </c>
      <c r="E276" s="106">
        <f>IF(OR(G276="ETAPA",G276="SUB-ETAPA",I276=""),"",A276)</f>
        <v/>
      </c>
      <c r="F276" s="107" t="n"/>
      <c r="G276" s="340">
        <f>IF(I276&lt;&gt;"","S","")</f>
        <v/>
      </c>
      <c r="H276" s="147">
        <f>GERAR_NUMERACAO(G276, $G$21:G276)</f>
        <v/>
      </c>
      <c r="I276" s="332" t="n"/>
      <c r="J276" s="333" t="n"/>
      <c r="K276" s="148" t="n"/>
      <c r="L276" s="504" t="n"/>
      <c r="M276" s="290">
        <f>IF(G276="S","BDI1","")</f>
        <v/>
      </c>
      <c r="N276" s="167" t="n"/>
      <c r="O276" s="167" t="n"/>
      <c r="P276" s="166" t="n"/>
      <c r="Q276" s="166" t="n"/>
      <c r="R276" s="166" t="n"/>
      <c r="S276" s="166" t="n"/>
      <c r="T276" s="166" t="n"/>
      <c r="U276" s="166" t="n"/>
    </row>
    <row r="277" ht="20.1" customHeight="1" s="496">
      <c r="A277" s="106">
        <f>SequenciaA20Mais1</f>
        <v/>
      </c>
      <c r="B277" s="106">
        <f>SequenciaB20Mais1</f>
        <v/>
      </c>
      <c r="C277" s="106">
        <f>A277&amp;"."&amp;B277</f>
        <v/>
      </c>
      <c r="D277" s="106">
        <f>SequenciaD20Mais1</f>
        <v/>
      </c>
      <c r="E277" s="106">
        <f>IF(OR(G277="ETAPA",G277="SUB-ETAPA",I277=""),"",A277)</f>
        <v/>
      </c>
      <c r="F277" s="107" t="n"/>
      <c r="G277" s="340">
        <f>IF(I277&lt;&gt;"","S","")</f>
        <v/>
      </c>
      <c r="H277" s="147">
        <f>GERAR_NUMERACAO(G277, $G$21:G277)</f>
        <v/>
      </c>
      <c r="I277" s="150" t="n"/>
      <c r="J277" s="151" t="n"/>
      <c r="K277" s="148" t="n"/>
      <c r="L277" s="535" t="n"/>
      <c r="M277" s="290">
        <f>IF(G277="S","BDI1","")</f>
        <v/>
      </c>
      <c r="N277" s="167" t="n"/>
      <c r="O277" s="167" t="n"/>
      <c r="P277" s="166" t="n"/>
      <c r="Q277" s="166" t="n"/>
      <c r="R277" s="166" t="n"/>
      <c r="S277" s="166" t="n"/>
      <c r="T277" s="166" t="n"/>
      <c r="U277" s="166" t="n"/>
    </row>
    <row r="278" ht="20.1" customHeight="1" s="496">
      <c r="A278" s="106">
        <f>SequenciaA20Mais1</f>
        <v/>
      </c>
      <c r="B278" s="106">
        <f>SequenciaB20Mais1</f>
        <v/>
      </c>
      <c r="C278" s="106">
        <f>A278&amp;"."&amp;B278</f>
        <v/>
      </c>
      <c r="D278" s="106">
        <f>SequenciaD20Mais1</f>
        <v/>
      </c>
      <c r="E278" s="106">
        <f>IF(OR(G278="ETAPA",G278="SUB-ETAPA",I278=""),"",A278)</f>
        <v/>
      </c>
      <c r="F278" s="107" t="n"/>
      <c r="G278" s="340">
        <f>IF(I278&lt;&gt;"","S","")</f>
        <v/>
      </c>
      <c r="H278" s="147">
        <f>GERAR_NUMERACAO(G278, $G$21:G278)</f>
        <v/>
      </c>
      <c r="I278" s="332" t="n"/>
      <c r="J278" s="333" t="n"/>
      <c r="K278" s="148" t="n"/>
      <c r="L278" s="504" t="n"/>
      <c r="M278" s="290">
        <f>IF(G278="S","BDI1","")</f>
        <v/>
      </c>
      <c r="N278" s="167" t="n"/>
      <c r="O278" s="167" t="n"/>
      <c r="P278" s="166" t="n"/>
      <c r="Q278" s="166" t="n"/>
      <c r="R278" s="166" t="n"/>
      <c r="S278" s="166" t="n"/>
      <c r="T278" s="166" t="n"/>
      <c r="U278" s="166" t="n"/>
    </row>
    <row r="279" ht="20.1" customHeight="1" s="496">
      <c r="A279" s="106">
        <f>SequenciaA20Mais1</f>
        <v/>
      </c>
      <c r="B279" s="106">
        <f>SequenciaB20Mais1</f>
        <v/>
      </c>
      <c r="C279" s="106">
        <f>A279&amp;"."&amp;B279</f>
        <v/>
      </c>
      <c r="D279" s="106">
        <f>SequenciaD20Mais1</f>
        <v/>
      </c>
      <c r="E279" s="106">
        <f>IF(OR(G279="ETAPA",G279="SUB-ETAPA",I279=""),"",A279)</f>
        <v/>
      </c>
      <c r="F279" s="107" t="n"/>
      <c r="G279" s="340">
        <f>IF(I279&lt;&gt;"","S","")</f>
        <v/>
      </c>
      <c r="H279" s="147">
        <f>GERAR_NUMERACAO(G279, $G$21:G279)</f>
        <v/>
      </c>
      <c r="I279" s="150" t="n"/>
      <c r="J279" s="151" t="n"/>
      <c r="K279" s="148" t="n"/>
      <c r="L279" s="535" t="n"/>
      <c r="M279" s="290">
        <f>IF(G279="S","BDI1","")</f>
        <v/>
      </c>
      <c r="N279" s="167" t="n"/>
      <c r="O279" s="167" t="n"/>
      <c r="P279" s="166" t="n"/>
      <c r="Q279" s="166" t="n"/>
      <c r="R279" s="166" t="n"/>
      <c r="S279" s="166" t="n"/>
      <c r="T279" s="166" t="n"/>
      <c r="U279" s="166" t="n"/>
    </row>
    <row r="280" ht="20.1" customHeight="1" s="496">
      <c r="A280" s="106">
        <f>SequenciaA20Mais1</f>
        <v/>
      </c>
      <c r="B280" s="106">
        <f>SequenciaB20Mais1</f>
        <v/>
      </c>
      <c r="C280" s="106">
        <f>A280&amp;"."&amp;B280</f>
        <v/>
      </c>
      <c r="D280" s="106">
        <f>SequenciaD20Mais1</f>
        <v/>
      </c>
      <c r="E280" s="106">
        <f>IF(OR(G280="ETAPA",G280="SUB-ETAPA",I280=""),"",A280)</f>
        <v/>
      </c>
      <c r="F280" s="107" t="n"/>
      <c r="G280" s="340">
        <f>IF(I280&lt;&gt;"","S","")</f>
        <v/>
      </c>
      <c r="H280" s="147">
        <f>GERAR_NUMERACAO(G280, $G$21:G280)</f>
        <v/>
      </c>
      <c r="I280" s="332" t="n"/>
      <c r="J280" s="333" t="n"/>
      <c r="K280" s="148" t="n"/>
      <c r="L280" s="504" t="n"/>
      <c r="M280" s="290">
        <f>IF(G280="S","BDI1","")</f>
        <v/>
      </c>
      <c r="N280" s="167" t="n"/>
      <c r="O280" s="167" t="n"/>
      <c r="P280" s="166" t="n"/>
      <c r="Q280" s="166" t="n"/>
      <c r="R280" s="166" t="n"/>
      <c r="S280" s="166" t="n"/>
      <c r="T280" s="166" t="n"/>
      <c r="U280" s="166" t="n"/>
    </row>
    <row r="281" ht="20.1" customHeight="1" s="496">
      <c r="A281" s="106">
        <f>SequenciaA20Mais1</f>
        <v/>
      </c>
      <c r="B281" s="106">
        <f>SequenciaB20Mais1</f>
        <v/>
      </c>
      <c r="C281" s="106">
        <f>A281&amp;"."&amp;B281</f>
        <v/>
      </c>
      <c r="D281" s="106">
        <f>SequenciaD20Mais1</f>
        <v/>
      </c>
      <c r="E281" s="106">
        <f>IF(OR(G281="ETAPA",G281="SUB-ETAPA",I281=""),"",A281)</f>
        <v/>
      </c>
      <c r="F281" s="107" t="n"/>
      <c r="G281" s="340">
        <f>IF(I281&lt;&gt;"","S","")</f>
        <v/>
      </c>
      <c r="H281" s="147">
        <f>GERAR_NUMERACAO(G281, $G$21:G281)</f>
        <v/>
      </c>
      <c r="I281" s="150" t="n"/>
      <c r="J281" s="151" t="n"/>
      <c r="K281" s="148" t="n"/>
      <c r="L281" s="535" t="n"/>
      <c r="M281" s="290">
        <f>IF(G281="S","BDI1","")</f>
        <v/>
      </c>
      <c r="N281" s="167" t="n"/>
      <c r="O281" s="167" t="n"/>
      <c r="P281" s="166" t="n"/>
      <c r="Q281" s="166" t="n"/>
      <c r="R281" s="166" t="n"/>
      <c r="S281" s="166" t="n"/>
      <c r="T281" s="166" t="n"/>
      <c r="U281" s="166" t="n"/>
    </row>
    <row r="282" ht="20.1" customHeight="1" s="496">
      <c r="A282" s="106">
        <f>SequenciaA20Mais1</f>
        <v/>
      </c>
      <c r="B282" s="106">
        <f>SequenciaB20Mais1</f>
        <v/>
      </c>
      <c r="C282" s="106">
        <f>A282&amp;"."&amp;B282</f>
        <v/>
      </c>
      <c r="D282" s="106">
        <f>SequenciaD20Mais1</f>
        <v/>
      </c>
      <c r="E282" s="106">
        <f>IF(OR(G282="ETAPA",G282="SUB-ETAPA",I282=""),"",A282)</f>
        <v/>
      </c>
      <c r="F282" s="107" t="n"/>
      <c r="G282" s="340">
        <f>IF(I282&lt;&gt;"","S","")</f>
        <v/>
      </c>
      <c r="H282" s="147">
        <f>GERAR_NUMERACAO(G282, $G$21:G282)</f>
        <v/>
      </c>
      <c r="I282" s="332" t="n"/>
      <c r="J282" s="333" t="n"/>
      <c r="K282" s="148" t="n"/>
      <c r="L282" s="504" t="n"/>
      <c r="M282" s="290">
        <f>IF(G282="S","BDI1","")</f>
        <v/>
      </c>
      <c r="N282" s="167" t="n"/>
      <c r="O282" s="167" t="n"/>
      <c r="P282" s="166" t="n"/>
      <c r="Q282" s="166" t="n"/>
      <c r="R282" s="166" t="n"/>
      <c r="S282" s="166" t="n"/>
      <c r="T282" s="166" t="n"/>
      <c r="U282" s="166" t="n"/>
    </row>
    <row r="283" ht="20.1" customHeight="1" s="496">
      <c r="A283" s="106">
        <f>SequenciaA20Mais1</f>
        <v/>
      </c>
      <c r="B283" s="106">
        <f>SequenciaB20Mais1</f>
        <v/>
      </c>
      <c r="C283" s="106">
        <f>A283&amp;"."&amp;B283</f>
        <v/>
      </c>
      <c r="D283" s="106">
        <f>SequenciaD20Mais1</f>
        <v/>
      </c>
      <c r="E283" s="106">
        <f>IF(OR(G283="ETAPA",G283="SUB-ETAPA",I283=""),"",A283)</f>
        <v/>
      </c>
      <c r="F283" s="107" t="n"/>
      <c r="G283" s="340">
        <f>IF(I283&lt;&gt;"","S","")</f>
        <v/>
      </c>
      <c r="H283" s="147">
        <f>GERAR_NUMERACAO(G283, $G$21:G283)</f>
        <v/>
      </c>
      <c r="I283" s="150" t="n"/>
      <c r="J283" s="151" t="n"/>
      <c r="K283" s="148" t="n"/>
      <c r="L283" s="535" t="n"/>
      <c r="M283" s="290">
        <f>IF(G283="S","BDI1","")</f>
        <v/>
      </c>
      <c r="N283" s="167" t="n"/>
      <c r="O283" s="167" t="n"/>
      <c r="P283" s="166" t="n"/>
      <c r="Q283" s="166" t="n"/>
      <c r="R283" s="166" t="n"/>
      <c r="S283" s="166" t="n"/>
      <c r="T283" s="166" t="n"/>
      <c r="U283" s="166" t="n"/>
    </row>
    <row r="284" ht="20.1" customHeight="1" s="496">
      <c r="A284" s="106">
        <f>SequenciaA20Mais1</f>
        <v/>
      </c>
      <c r="B284" s="106">
        <f>SequenciaB20Mais1</f>
        <v/>
      </c>
      <c r="C284" s="106">
        <f>A284&amp;"."&amp;B284</f>
        <v/>
      </c>
      <c r="D284" s="106">
        <f>SequenciaD20Mais1</f>
        <v/>
      </c>
      <c r="E284" s="106">
        <f>IF(OR(G284="ETAPA",G284="SUB-ETAPA",I284=""),"",A284)</f>
        <v/>
      </c>
      <c r="F284" s="107" t="n"/>
      <c r="G284" s="340">
        <f>IF(I284&lt;&gt;"","S","")</f>
        <v/>
      </c>
      <c r="H284" s="147">
        <f>GERAR_NUMERACAO(G284, $G$21:G284)</f>
        <v/>
      </c>
      <c r="I284" s="332" t="n"/>
      <c r="J284" s="333" t="n"/>
      <c r="K284" s="148" t="n"/>
      <c r="L284" s="504" t="n"/>
      <c r="M284" s="290">
        <f>IF(G284="S","BDI1","")</f>
        <v/>
      </c>
      <c r="N284" s="167" t="n"/>
      <c r="O284" s="167" t="n"/>
      <c r="P284" s="166" t="n"/>
      <c r="Q284" s="166" t="n"/>
      <c r="R284" s="166" t="n"/>
      <c r="S284" s="166" t="n"/>
      <c r="T284" s="166" t="n"/>
      <c r="U284" s="166" t="n"/>
    </row>
    <row r="285" ht="20.1" customHeight="1" s="496">
      <c r="A285" s="106">
        <f>SequenciaA20Mais1</f>
        <v/>
      </c>
      <c r="B285" s="106">
        <f>SequenciaB20Mais1</f>
        <v/>
      </c>
      <c r="C285" s="106">
        <f>A285&amp;"."&amp;B285</f>
        <v/>
      </c>
      <c r="D285" s="106">
        <f>SequenciaD20Mais1</f>
        <v/>
      </c>
      <c r="E285" s="106">
        <f>IF(OR(G285="ETAPA",G285="SUB-ETAPA",I285=""),"",A285)</f>
        <v/>
      </c>
      <c r="F285" s="107" t="n"/>
      <c r="G285" s="340">
        <f>IF(I285&lt;&gt;"","S","")</f>
        <v/>
      </c>
      <c r="H285" s="147">
        <f>GERAR_NUMERACAO(G285, $G$21:G285)</f>
        <v/>
      </c>
      <c r="I285" s="150" t="n"/>
      <c r="J285" s="151" t="n"/>
      <c r="K285" s="148" t="n"/>
      <c r="L285" s="535" t="n"/>
      <c r="M285" s="290">
        <f>IF(G285="S","BDI1","")</f>
        <v/>
      </c>
      <c r="N285" s="167" t="n"/>
      <c r="O285" s="167" t="n"/>
      <c r="P285" s="166" t="n"/>
      <c r="Q285" s="166" t="n"/>
      <c r="R285" s="166" t="n"/>
      <c r="S285" s="166" t="n"/>
      <c r="T285" s="166" t="n"/>
      <c r="U285" s="166" t="n"/>
    </row>
    <row r="286" ht="20.1" customHeight="1" s="496">
      <c r="A286" s="106">
        <f>SequenciaA20Mais1</f>
        <v/>
      </c>
      <c r="B286" s="106">
        <f>SequenciaB20Mais1</f>
        <v/>
      </c>
      <c r="C286" s="106">
        <f>A286&amp;"."&amp;B286</f>
        <v/>
      </c>
      <c r="D286" s="106">
        <f>SequenciaD20Mais1</f>
        <v/>
      </c>
      <c r="E286" s="106">
        <f>IF(OR(G286="ETAPA",G286="SUB-ETAPA",I286=""),"",A286)</f>
        <v/>
      </c>
      <c r="F286" s="107" t="n"/>
      <c r="G286" s="340">
        <f>IF(I286&lt;&gt;"","S","")</f>
        <v/>
      </c>
      <c r="H286" s="147">
        <f>GERAR_NUMERACAO(G286, $G$21:G286)</f>
        <v/>
      </c>
      <c r="I286" s="332" t="n"/>
      <c r="J286" s="333" t="n"/>
      <c r="K286" s="148" t="n"/>
      <c r="L286" s="504" t="n"/>
      <c r="M286" s="290">
        <f>IF(G286="S","BDI1","")</f>
        <v/>
      </c>
      <c r="N286" s="167" t="n"/>
      <c r="O286" s="167" t="n"/>
      <c r="P286" s="166" t="n"/>
      <c r="Q286" s="166" t="n"/>
      <c r="R286" s="166" t="n"/>
      <c r="S286" s="166" t="n"/>
      <c r="T286" s="166" t="n"/>
      <c r="U286" s="166" t="n"/>
    </row>
    <row r="287" ht="20.1" customHeight="1" s="496">
      <c r="A287" s="106">
        <f>SequenciaA20Mais1</f>
        <v/>
      </c>
      <c r="B287" s="106">
        <f>SequenciaB20Mais1</f>
        <v/>
      </c>
      <c r="C287" s="106">
        <f>A287&amp;"."&amp;B287</f>
        <v/>
      </c>
      <c r="D287" s="106">
        <f>SequenciaD20Mais1</f>
        <v/>
      </c>
      <c r="E287" s="106">
        <f>IF(OR(G287="ETAPA",G287="SUB-ETAPA",I287=""),"",A287)</f>
        <v/>
      </c>
      <c r="F287" s="107" t="n"/>
      <c r="G287" s="340">
        <f>IF(I287&lt;&gt;"","S","")</f>
        <v/>
      </c>
      <c r="H287" s="147">
        <f>GERAR_NUMERACAO(G287, $G$21:G287)</f>
        <v/>
      </c>
      <c r="I287" s="150" t="n"/>
      <c r="J287" s="151" t="n"/>
      <c r="K287" s="148" t="n"/>
      <c r="L287" s="535" t="n"/>
      <c r="M287" s="290">
        <f>IF(G287="S","BDI1","")</f>
        <v/>
      </c>
      <c r="N287" s="167" t="n"/>
      <c r="O287" s="167" t="n"/>
      <c r="P287" s="166" t="n"/>
      <c r="Q287" s="166" t="n"/>
      <c r="R287" s="166" t="n"/>
      <c r="S287" s="166" t="n"/>
      <c r="T287" s="166" t="n"/>
      <c r="U287" s="166" t="n"/>
    </row>
    <row r="288" ht="20.1" customHeight="1" s="496">
      <c r="A288" s="106">
        <f>SequenciaA20Mais1</f>
        <v/>
      </c>
      <c r="B288" s="106">
        <f>SequenciaB20Mais1</f>
        <v/>
      </c>
      <c r="C288" s="106">
        <f>A288&amp;"."&amp;B288</f>
        <v/>
      </c>
      <c r="D288" s="106">
        <f>SequenciaD20Mais1</f>
        <v/>
      </c>
      <c r="E288" s="106">
        <f>IF(OR(G288="ETAPA",G288="SUB-ETAPA",I288=""),"",A288)</f>
        <v/>
      </c>
      <c r="F288" s="107" t="n"/>
      <c r="G288" s="340">
        <f>IF(I288&lt;&gt;"","S","")</f>
        <v/>
      </c>
      <c r="H288" s="147">
        <f>GERAR_NUMERACAO(G288, $G$21:G288)</f>
        <v/>
      </c>
      <c r="I288" s="332" t="n"/>
      <c r="J288" s="333" t="n"/>
      <c r="K288" s="148" t="n"/>
      <c r="L288" s="504" t="n"/>
      <c r="M288" s="290">
        <f>IF(G288="S","BDI1","")</f>
        <v/>
      </c>
      <c r="N288" s="167" t="n"/>
      <c r="O288" s="167" t="n"/>
      <c r="P288" s="166" t="n"/>
      <c r="Q288" s="166" t="n"/>
      <c r="R288" s="166" t="n"/>
      <c r="S288" s="166" t="n"/>
      <c r="T288" s="166" t="n"/>
      <c r="U288" s="166" t="n"/>
    </row>
    <row r="289" ht="20.1" customHeight="1" s="496">
      <c r="A289" s="106">
        <f>SequenciaA20Mais1</f>
        <v/>
      </c>
      <c r="B289" s="106">
        <f>SequenciaB20Mais1</f>
        <v/>
      </c>
      <c r="C289" s="106">
        <f>A289&amp;"."&amp;B289</f>
        <v/>
      </c>
      <c r="D289" s="106">
        <f>SequenciaD20Mais1</f>
        <v/>
      </c>
      <c r="E289" s="106">
        <f>IF(OR(G289="ETAPA",G289="SUB-ETAPA",I289=""),"",A289)</f>
        <v/>
      </c>
      <c r="F289" s="107" t="n"/>
      <c r="G289" s="340">
        <f>IF(I289&lt;&gt;"","S","")</f>
        <v/>
      </c>
      <c r="H289" s="147">
        <f>GERAR_NUMERACAO(G289, $G$21:G289)</f>
        <v/>
      </c>
      <c r="I289" s="150" t="n"/>
      <c r="J289" s="151" t="n"/>
      <c r="K289" s="148" t="n"/>
      <c r="L289" s="535" t="n"/>
      <c r="M289" s="290">
        <f>IF(G289="S","BDI1","")</f>
        <v/>
      </c>
      <c r="N289" s="167" t="n"/>
      <c r="O289" s="167" t="n"/>
      <c r="P289" s="166" t="n"/>
      <c r="Q289" s="166" t="n"/>
      <c r="R289" s="166" t="n"/>
      <c r="S289" s="166" t="n"/>
      <c r="T289" s="166" t="n"/>
      <c r="U289" s="166" t="n"/>
    </row>
    <row r="290" ht="20.1" customHeight="1" s="496">
      <c r="A290" s="106">
        <f>SequenciaA20Mais1</f>
        <v/>
      </c>
      <c r="B290" s="106">
        <f>SequenciaB20Mais1</f>
        <v/>
      </c>
      <c r="C290" s="106">
        <f>A290&amp;"."&amp;B290</f>
        <v/>
      </c>
      <c r="D290" s="106">
        <f>SequenciaD20Mais1</f>
        <v/>
      </c>
      <c r="E290" s="106">
        <f>IF(OR(G290="ETAPA",G290="SUB-ETAPA",I290=""),"",A290)</f>
        <v/>
      </c>
      <c r="F290" s="107" t="n"/>
      <c r="G290" s="340">
        <f>IF(I290&lt;&gt;"","S","")</f>
        <v/>
      </c>
      <c r="H290" s="147">
        <f>GERAR_NUMERACAO(G290, $G$21:G290)</f>
        <v/>
      </c>
      <c r="I290" s="332" t="n"/>
      <c r="J290" s="333" t="n"/>
      <c r="K290" s="148" t="n"/>
      <c r="L290" s="504" t="n"/>
      <c r="M290" s="290">
        <f>IF(G290="S","BDI1","")</f>
        <v/>
      </c>
      <c r="N290" s="167" t="n"/>
      <c r="O290" s="167" t="n"/>
      <c r="P290" s="166" t="n"/>
      <c r="Q290" s="166" t="n"/>
      <c r="R290" s="166" t="n"/>
      <c r="S290" s="166" t="n"/>
      <c r="T290" s="166" t="n"/>
      <c r="U290" s="166" t="n"/>
    </row>
    <row r="291" ht="20.1" customHeight="1" s="496">
      <c r="A291" s="106">
        <f>SequenciaA20Mais1</f>
        <v/>
      </c>
      <c r="B291" s="106">
        <f>SequenciaB20Mais1</f>
        <v/>
      </c>
      <c r="C291" s="106">
        <f>A291&amp;"."&amp;B291</f>
        <v/>
      </c>
      <c r="D291" s="106">
        <f>SequenciaD20Mais1</f>
        <v/>
      </c>
      <c r="E291" s="106">
        <f>IF(OR(G291="ETAPA",G291="SUB-ETAPA",I291=""),"",A291)</f>
        <v/>
      </c>
      <c r="F291" s="107" t="n"/>
      <c r="G291" s="340">
        <f>IF(I291&lt;&gt;"","S","")</f>
        <v/>
      </c>
      <c r="H291" s="147">
        <f>GERAR_NUMERACAO(G291, $G$21:G291)</f>
        <v/>
      </c>
      <c r="I291" s="150" t="n"/>
      <c r="J291" s="151" t="n"/>
      <c r="K291" s="148" t="n"/>
      <c r="L291" s="535" t="n"/>
      <c r="M291" s="290">
        <f>IF(G291="S","BDI1","")</f>
        <v/>
      </c>
      <c r="N291" s="167" t="n"/>
      <c r="O291" s="167" t="n"/>
      <c r="P291" s="166" t="n"/>
      <c r="Q291" s="166" t="n"/>
      <c r="R291" s="166" t="n"/>
      <c r="S291" s="166" t="n"/>
      <c r="T291" s="166" t="n"/>
      <c r="U291" s="166" t="n"/>
    </row>
    <row r="292" ht="20.1" customHeight="1" s="496">
      <c r="A292" s="106">
        <f>SequenciaA20Mais1</f>
        <v/>
      </c>
      <c r="B292" s="106">
        <f>SequenciaB20Mais1</f>
        <v/>
      </c>
      <c r="C292" s="106">
        <f>A292&amp;"."&amp;B292</f>
        <v/>
      </c>
      <c r="D292" s="106">
        <f>SequenciaD20Mais1</f>
        <v/>
      </c>
      <c r="E292" s="106">
        <f>IF(OR(G292="ETAPA",G292="SUB-ETAPA",I292=""),"",A292)</f>
        <v/>
      </c>
      <c r="F292" s="107" t="n"/>
      <c r="G292" s="340">
        <f>IF(I292&lt;&gt;"","S","")</f>
        <v/>
      </c>
      <c r="H292" s="147">
        <f>GERAR_NUMERACAO(G292, $G$21:G292)</f>
        <v/>
      </c>
      <c r="I292" s="332" t="n"/>
      <c r="J292" s="333" t="n"/>
      <c r="K292" s="148" t="n"/>
      <c r="L292" s="504" t="n"/>
      <c r="M292" s="290">
        <f>IF(G292="S","BDI1","")</f>
        <v/>
      </c>
      <c r="N292" s="167" t="n"/>
      <c r="O292" s="167" t="n"/>
      <c r="P292" s="166" t="n"/>
      <c r="Q292" s="166" t="n"/>
      <c r="R292" s="166" t="n"/>
      <c r="S292" s="166" t="n"/>
      <c r="T292" s="166" t="n"/>
      <c r="U292" s="166" t="n"/>
    </row>
    <row r="293" ht="20.1" customHeight="1" s="496">
      <c r="A293" s="106">
        <f>SequenciaA20Mais1</f>
        <v/>
      </c>
      <c r="B293" s="106">
        <f>SequenciaB20Mais1</f>
        <v/>
      </c>
      <c r="C293" s="106">
        <f>A293&amp;"."&amp;B293</f>
        <v/>
      </c>
      <c r="D293" s="106">
        <f>SequenciaD20Mais1</f>
        <v/>
      </c>
      <c r="E293" s="106">
        <f>IF(OR(G293="ETAPA",G293="SUB-ETAPA",I293=""),"",A293)</f>
        <v/>
      </c>
      <c r="F293" s="107" t="n"/>
      <c r="G293" s="340">
        <f>IF(I293&lt;&gt;"","S","")</f>
        <v/>
      </c>
      <c r="H293" s="147">
        <f>GERAR_NUMERACAO(G293, $G$21:G293)</f>
        <v/>
      </c>
      <c r="I293" s="150" t="n"/>
      <c r="J293" s="151" t="n"/>
      <c r="K293" s="148" t="n"/>
      <c r="L293" s="535" t="n"/>
      <c r="M293" s="290">
        <f>IF(G293="S","BDI1","")</f>
        <v/>
      </c>
      <c r="N293" s="167" t="n"/>
      <c r="O293" s="167" t="n"/>
      <c r="P293" s="166" t="n"/>
      <c r="Q293" s="166" t="n"/>
      <c r="R293" s="166" t="n"/>
      <c r="S293" s="166" t="n"/>
      <c r="T293" s="166" t="n"/>
      <c r="U293" s="166" t="n"/>
    </row>
    <row r="294" ht="20.1" customHeight="1" s="496">
      <c r="A294" s="106">
        <f>SequenciaA20Mais1</f>
        <v/>
      </c>
      <c r="B294" s="106">
        <f>SequenciaB20Mais1</f>
        <v/>
      </c>
      <c r="C294" s="106">
        <f>A294&amp;"."&amp;B294</f>
        <v/>
      </c>
      <c r="D294" s="106">
        <f>SequenciaD20Mais1</f>
        <v/>
      </c>
      <c r="E294" s="106">
        <f>IF(OR(G294="ETAPA",G294="SUB-ETAPA",I294=""),"",A294)</f>
        <v/>
      </c>
      <c r="F294" s="107" t="n"/>
      <c r="G294" s="340">
        <f>IF(I294&lt;&gt;"","S","")</f>
        <v/>
      </c>
      <c r="H294" s="147">
        <f>GERAR_NUMERACAO(G294, $G$21:G294)</f>
        <v/>
      </c>
      <c r="I294" s="332" t="n"/>
      <c r="J294" s="333" t="n"/>
      <c r="K294" s="148" t="n"/>
      <c r="L294" s="504" t="n"/>
      <c r="M294" s="290">
        <f>IF(G294="S","BDI1","")</f>
        <v/>
      </c>
      <c r="N294" s="167" t="n"/>
      <c r="O294" s="167" t="n"/>
      <c r="P294" s="166" t="n"/>
      <c r="Q294" s="166" t="n"/>
      <c r="R294" s="166" t="n"/>
      <c r="S294" s="166" t="n"/>
      <c r="T294" s="166" t="n"/>
      <c r="U294" s="166" t="n"/>
    </row>
    <row r="295" ht="20.1" customHeight="1" s="496">
      <c r="A295" s="106">
        <f>SequenciaA20Mais1</f>
        <v/>
      </c>
      <c r="B295" s="106">
        <f>SequenciaB20Mais1</f>
        <v/>
      </c>
      <c r="C295" s="106">
        <f>A295&amp;"."&amp;B295</f>
        <v/>
      </c>
      <c r="D295" s="106">
        <f>SequenciaD20Mais1</f>
        <v/>
      </c>
      <c r="E295" s="106">
        <f>IF(OR(G295="ETAPA",G295="SUB-ETAPA",I295=""),"",A295)</f>
        <v/>
      </c>
      <c r="F295" s="107" t="n"/>
      <c r="G295" s="340">
        <f>IF(I295&lt;&gt;"","S","")</f>
        <v/>
      </c>
      <c r="H295" s="147">
        <f>GERAR_NUMERACAO(G295, $G$21:G295)</f>
        <v/>
      </c>
      <c r="I295" s="150" t="n"/>
      <c r="J295" s="151" t="n"/>
      <c r="K295" s="148" t="n"/>
      <c r="L295" s="535" t="n"/>
      <c r="M295" s="290">
        <f>IF(G295="S","BDI1","")</f>
        <v/>
      </c>
      <c r="N295" s="167" t="n"/>
      <c r="O295" s="167" t="n"/>
      <c r="P295" s="166" t="n"/>
      <c r="Q295" s="166" t="n"/>
      <c r="R295" s="166" t="n"/>
      <c r="S295" s="166" t="n"/>
      <c r="T295" s="166" t="n"/>
      <c r="U295" s="166" t="n"/>
    </row>
    <row r="296" ht="20.1" customHeight="1" s="496">
      <c r="A296" s="106">
        <f>SequenciaA20Mais1</f>
        <v/>
      </c>
      <c r="B296" s="106">
        <f>SequenciaB20Mais1</f>
        <v/>
      </c>
      <c r="C296" s="106">
        <f>A296&amp;"."&amp;B296</f>
        <v/>
      </c>
      <c r="D296" s="106">
        <f>SequenciaD20Mais1</f>
        <v/>
      </c>
      <c r="E296" s="106">
        <f>IF(OR(G296="ETAPA",G296="SUB-ETAPA",I296=""),"",A296)</f>
        <v/>
      </c>
      <c r="F296" s="107" t="n"/>
      <c r="G296" s="340">
        <f>IF(I296&lt;&gt;"","S","")</f>
        <v/>
      </c>
      <c r="H296" s="147">
        <f>GERAR_NUMERACAO(G296, $G$21:G296)</f>
        <v/>
      </c>
      <c r="I296" s="332" t="n"/>
      <c r="J296" s="333" t="n"/>
      <c r="K296" s="148" t="n"/>
      <c r="L296" s="504" t="n"/>
      <c r="M296" s="290">
        <f>IF(G296="S","BDI1","")</f>
        <v/>
      </c>
      <c r="N296" s="167" t="n"/>
      <c r="O296" s="167" t="n"/>
      <c r="P296" s="166" t="n"/>
      <c r="Q296" s="166" t="n"/>
      <c r="R296" s="166" t="n"/>
      <c r="S296" s="166" t="n"/>
      <c r="T296" s="166" t="n"/>
      <c r="U296" s="166" t="n"/>
    </row>
    <row r="297" ht="20.1" customHeight="1" s="496">
      <c r="A297" s="106">
        <f>SequenciaA20Mais1</f>
        <v/>
      </c>
      <c r="B297" s="106">
        <f>SequenciaB20Mais1</f>
        <v/>
      </c>
      <c r="C297" s="106">
        <f>A297&amp;"."&amp;B297</f>
        <v/>
      </c>
      <c r="D297" s="106">
        <f>SequenciaD20Mais1</f>
        <v/>
      </c>
      <c r="E297" s="106">
        <f>IF(OR(G297="ETAPA",G297="SUB-ETAPA",I297=""),"",A297)</f>
        <v/>
      </c>
      <c r="F297" s="107" t="n"/>
      <c r="G297" s="340">
        <f>IF(I297&lt;&gt;"","S","")</f>
        <v/>
      </c>
      <c r="H297" s="147">
        <f>GERAR_NUMERACAO(G297, $G$21:G297)</f>
        <v/>
      </c>
      <c r="I297" s="150" t="n"/>
      <c r="J297" s="151" t="n"/>
      <c r="K297" s="148" t="n"/>
      <c r="L297" s="535" t="n"/>
      <c r="M297" s="290">
        <f>IF(G297="S","BDI1","")</f>
        <v/>
      </c>
      <c r="N297" s="167" t="n"/>
      <c r="O297" s="167" t="n"/>
      <c r="P297" s="166" t="n"/>
      <c r="Q297" s="166" t="n"/>
      <c r="R297" s="166" t="n"/>
      <c r="S297" s="166" t="n"/>
      <c r="T297" s="166" t="n"/>
      <c r="U297" s="166" t="n"/>
    </row>
    <row r="298" ht="20.1" customHeight="1" s="496">
      <c r="A298" s="106">
        <f>SequenciaA20Mais1</f>
        <v/>
      </c>
      <c r="B298" s="106">
        <f>SequenciaB20Mais1</f>
        <v/>
      </c>
      <c r="C298" s="106">
        <f>A298&amp;"."&amp;B298</f>
        <v/>
      </c>
      <c r="D298" s="106">
        <f>SequenciaD20Mais1</f>
        <v/>
      </c>
      <c r="E298" s="106">
        <f>IF(OR(G298="ETAPA",G298="SUB-ETAPA",I298=""),"",A298)</f>
        <v/>
      </c>
      <c r="F298" s="107" t="n"/>
      <c r="G298" s="340">
        <f>IF(I298&lt;&gt;"","S","")</f>
        <v/>
      </c>
      <c r="H298" s="147">
        <f>GERAR_NUMERACAO(G298, $G$21:G298)</f>
        <v/>
      </c>
      <c r="I298" s="332" t="n"/>
      <c r="J298" s="333" t="n"/>
      <c r="K298" s="148" t="n"/>
      <c r="L298" s="504" t="n"/>
      <c r="M298" s="290">
        <f>IF(G298="S","BDI1","")</f>
        <v/>
      </c>
      <c r="N298" s="167" t="n"/>
      <c r="O298" s="167" t="n"/>
      <c r="P298" s="166" t="n"/>
      <c r="Q298" s="166" t="n"/>
      <c r="R298" s="166" t="n"/>
      <c r="S298" s="166" t="n"/>
      <c r="T298" s="166" t="n"/>
      <c r="U298" s="166" t="n"/>
    </row>
    <row r="299" ht="20.1" customHeight="1" s="496">
      <c r="A299" s="106">
        <f>SequenciaA20Mais1</f>
        <v/>
      </c>
      <c r="B299" s="106">
        <f>SequenciaB20Mais1</f>
        <v/>
      </c>
      <c r="C299" s="106">
        <f>A299&amp;"."&amp;B299</f>
        <v/>
      </c>
      <c r="D299" s="106">
        <f>SequenciaD20Mais1</f>
        <v/>
      </c>
      <c r="E299" s="106">
        <f>IF(OR(G299="ETAPA",G299="SUB-ETAPA",I299=""),"",A299)</f>
        <v/>
      </c>
      <c r="F299" s="107" t="n"/>
      <c r="G299" s="340">
        <f>IF(I299&lt;&gt;"","S","")</f>
        <v/>
      </c>
      <c r="H299" s="147">
        <f>GERAR_NUMERACAO(G299, $G$21:G299)</f>
        <v/>
      </c>
      <c r="I299" s="150" t="n"/>
      <c r="J299" s="151" t="n"/>
      <c r="K299" s="148" t="n"/>
      <c r="L299" s="535" t="n"/>
      <c r="M299" s="290">
        <f>IF(G299="S","BDI1","")</f>
        <v/>
      </c>
      <c r="N299" s="167" t="n"/>
      <c r="O299" s="167" t="n"/>
      <c r="P299" s="166" t="n"/>
      <c r="Q299" s="166" t="n"/>
      <c r="R299" s="166" t="n"/>
      <c r="S299" s="166" t="n"/>
      <c r="T299" s="166" t="n"/>
      <c r="U299" s="166" t="n"/>
    </row>
    <row r="300" ht="20.1" customHeight="1" s="496">
      <c r="A300" s="106">
        <f>SequenciaA20Mais1</f>
        <v/>
      </c>
      <c r="B300" s="106">
        <f>SequenciaB20Mais1</f>
        <v/>
      </c>
      <c r="C300" s="106">
        <f>A300&amp;"."&amp;B300</f>
        <v/>
      </c>
      <c r="D300" s="106">
        <f>SequenciaD20Mais1</f>
        <v/>
      </c>
      <c r="E300" s="106">
        <f>IF(OR(G300="ETAPA",G300="SUB-ETAPA",I300=""),"",A300)</f>
        <v/>
      </c>
      <c r="F300" s="107" t="n"/>
      <c r="G300" s="340">
        <f>IF(I300&lt;&gt;"","S","")</f>
        <v/>
      </c>
      <c r="H300" s="147">
        <f>GERAR_NUMERACAO(G300, $G$21:G300)</f>
        <v/>
      </c>
      <c r="I300" s="332" t="n"/>
      <c r="J300" s="333" t="n"/>
      <c r="K300" s="148" t="n"/>
      <c r="L300" s="504" t="n"/>
      <c r="M300" s="290">
        <f>IF(G300="S","BDI1","")</f>
        <v/>
      </c>
      <c r="N300" s="167" t="n"/>
      <c r="O300" s="167" t="n"/>
      <c r="P300" s="166" t="n"/>
      <c r="Q300" s="166" t="n"/>
      <c r="R300" s="166" t="n"/>
      <c r="S300" s="166" t="n"/>
      <c r="T300" s="166" t="n"/>
      <c r="U300" s="166" t="n"/>
    </row>
    <row r="301" ht="20.1" customHeight="1" s="496">
      <c r="A301" s="106">
        <f>SequenciaA20Mais1</f>
        <v/>
      </c>
      <c r="B301" s="106">
        <f>SequenciaB20Mais1</f>
        <v/>
      </c>
      <c r="C301" s="106">
        <f>A301&amp;"."&amp;B301</f>
        <v/>
      </c>
      <c r="D301" s="106">
        <f>SequenciaD20Mais1</f>
        <v/>
      </c>
      <c r="E301" s="106">
        <f>IF(OR(G301="ETAPA",G301="SUB-ETAPA",I301=""),"",A301)</f>
        <v/>
      </c>
      <c r="F301" s="107" t="n"/>
      <c r="G301" s="340">
        <f>IF(I301&lt;&gt;"","S","")</f>
        <v/>
      </c>
      <c r="H301" s="147">
        <f>GERAR_NUMERACAO(G301, $G$21:G301)</f>
        <v/>
      </c>
      <c r="I301" s="150" t="n"/>
      <c r="J301" s="151" t="n"/>
      <c r="K301" s="148" t="n"/>
      <c r="L301" s="535" t="n"/>
      <c r="M301" s="290">
        <f>IF(G301="S","BDI1","")</f>
        <v/>
      </c>
      <c r="N301" s="167" t="n"/>
      <c r="O301" s="167" t="n"/>
      <c r="P301" s="166" t="n"/>
      <c r="Q301" s="166" t="n"/>
      <c r="R301" s="166" t="n"/>
      <c r="S301" s="166" t="n"/>
      <c r="T301" s="166" t="n"/>
      <c r="U301" s="166" t="n"/>
    </row>
    <row r="302" ht="20.1" customHeight="1" s="496">
      <c r="A302" s="106">
        <f>SequenciaA20Mais1</f>
        <v/>
      </c>
      <c r="B302" s="106">
        <f>SequenciaB20Mais1</f>
        <v/>
      </c>
      <c r="C302" s="106">
        <f>A302&amp;"."&amp;B302</f>
        <v/>
      </c>
      <c r="D302" s="106">
        <f>SequenciaD20Mais1</f>
        <v/>
      </c>
      <c r="E302" s="106">
        <f>IF(OR(G302="ETAPA",G302="SUB-ETAPA",I302=""),"",A302)</f>
        <v/>
      </c>
      <c r="F302" s="107" t="n"/>
      <c r="G302" s="340">
        <f>IF(I302&lt;&gt;"","S","")</f>
        <v/>
      </c>
      <c r="H302" s="147">
        <f>GERAR_NUMERACAO(G302, $G$21:G302)</f>
        <v/>
      </c>
      <c r="I302" s="332" t="n"/>
      <c r="J302" s="333" t="n"/>
      <c r="K302" s="148" t="n"/>
      <c r="L302" s="504" t="n"/>
      <c r="M302" s="290">
        <f>IF(G302="S","BDI1","")</f>
        <v/>
      </c>
      <c r="N302" s="167" t="n"/>
      <c r="O302" s="167" t="n"/>
      <c r="P302" s="166" t="n"/>
      <c r="Q302" s="166" t="n"/>
      <c r="R302" s="166" t="n"/>
      <c r="S302" s="166" t="n"/>
      <c r="T302" s="166" t="n"/>
      <c r="U302" s="166" t="n"/>
    </row>
    <row r="303" ht="20.1" customHeight="1" s="496">
      <c r="A303" s="106">
        <f>SequenciaA20Mais1</f>
        <v/>
      </c>
      <c r="B303" s="106">
        <f>SequenciaB20Mais1</f>
        <v/>
      </c>
      <c r="C303" s="106">
        <f>A303&amp;"."&amp;B303</f>
        <v/>
      </c>
      <c r="D303" s="106">
        <f>SequenciaD20Mais1</f>
        <v/>
      </c>
      <c r="E303" s="106">
        <f>IF(OR(G303="ETAPA",G303="SUB-ETAPA",I303=""),"",A303)</f>
        <v/>
      </c>
      <c r="F303" s="107" t="n"/>
      <c r="G303" s="340">
        <f>IF(I303&lt;&gt;"","S","")</f>
        <v/>
      </c>
      <c r="H303" s="147">
        <f>GERAR_NUMERACAO(G303, $G$21:G303)</f>
        <v/>
      </c>
      <c r="I303" s="150" t="n"/>
      <c r="J303" s="151" t="n"/>
      <c r="K303" s="148" t="n"/>
      <c r="L303" s="535" t="n"/>
      <c r="M303" s="290">
        <f>IF(G303="S","BDI1","")</f>
        <v/>
      </c>
      <c r="N303" s="167" t="n"/>
      <c r="O303" s="167" t="n"/>
      <c r="P303" s="166" t="n"/>
      <c r="Q303" s="166" t="n"/>
      <c r="R303" s="166" t="n"/>
      <c r="S303" s="166" t="n"/>
      <c r="T303" s="166" t="n"/>
      <c r="U303" s="166" t="n"/>
    </row>
    <row r="304" ht="20.1" customHeight="1" s="496">
      <c r="A304" s="106">
        <f>SequenciaA20Mais1</f>
        <v/>
      </c>
      <c r="B304" s="106">
        <f>SequenciaB20Mais1</f>
        <v/>
      </c>
      <c r="C304" s="106">
        <f>A304&amp;"."&amp;B304</f>
        <v/>
      </c>
      <c r="D304" s="106">
        <f>SequenciaD20Mais1</f>
        <v/>
      </c>
      <c r="E304" s="106">
        <f>IF(OR(G304="ETAPA",G304="SUB-ETAPA",I304=""),"",A304)</f>
        <v/>
      </c>
      <c r="F304" s="107" t="n"/>
      <c r="G304" s="340">
        <f>IF(I304&lt;&gt;"","S","")</f>
        <v/>
      </c>
      <c r="H304" s="147">
        <f>GERAR_NUMERACAO(G304, $G$21:G304)</f>
        <v/>
      </c>
      <c r="I304" s="332" t="n"/>
      <c r="J304" s="333" t="n"/>
      <c r="K304" s="148" t="n"/>
      <c r="L304" s="504" t="n"/>
      <c r="M304" s="290">
        <f>IF(G304="S","BDI1","")</f>
        <v/>
      </c>
      <c r="N304" s="167" t="n"/>
      <c r="O304" s="167" t="n"/>
      <c r="P304" s="166" t="n"/>
      <c r="Q304" s="166" t="n"/>
      <c r="R304" s="166" t="n"/>
      <c r="S304" s="166" t="n"/>
      <c r="T304" s="166" t="n"/>
      <c r="U304" s="166" t="n"/>
    </row>
    <row r="305" ht="20.1" customHeight="1" s="496">
      <c r="A305" s="106">
        <f>SequenciaA20Mais1</f>
        <v/>
      </c>
      <c r="B305" s="106">
        <f>SequenciaB20Mais1</f>
        <v/>
      </c>
      <c r="C305" s="106">
        <f>A305&amp;"."&amp;B305</f>
        <v/>
      </c>
      <c r="D305" s="106">
        <f>SequenciaD20Mais1</f>
        <v/>
      </c>
      <c r="E305" s="106">
        <f>IF(OR(G305="ETAPA",G305="SUB-ETAPA",I305=""),"",A305)</f>
        <v/>
      </c>
      <c r="F305" s="107" t="n"/>
      <c r="G305" s="340">
        <f>IF(I305&lt;&gt;"","S","")</f>
        <v/>
      </c>
      <c r="H305" s="147">
        <f>GERAR_NUMERACAO(G305, $G$21:G305)</f>
        <v/>
      </c>
      <c r="I305" s="150" t="n"/>
      <c r="J305" s="151" t="n"/>
      <c r="K305" s="148" t="n"/>
      <c r="L305" s="535" t="n"/>
      <c r="M305" s="290">
        <f>IF(G305="S","BDI1","")</f>
        <v/>
      </c>
      <c r="N305" s="167" t="n"/>
      <c r="O305" s="167" t="n"/>
      <c r="P305" s="166" t="n"/>
      <c r="Q305" s="166" t="n"/>
      <c r="R305" s="166" t="n"/>
      <c r="S305" s="166" t="n"/>
      <c r="T305" s="166" t="n"/>
      <c r="U305" s="166" t="n"/>
    </row>
    <row r="306" ht="20.1" customHeight="1" s="496">
      <c r="A306" s="106">
        <f>SequenciaA20Mais1</f>
        <v/>
      </c>
      <c r="B306" s="106">
        <f>SequenciaB20Mais1</f>
        <v/>
      </c>
      <c r="C306" s="106">
        <f>A306&amp;"."&amp;B306</f>
        <v/>
      </c>
      <c r="D306" s="106">
        <f>SequenciaD20Mais1</f>
        <v/>
      </c>
      <c r="E306" s="106">
        <f>IF(OR(G306="ETAPA",G306="SUB-ETAPA",I306=""),"",A306)</f>
        <v/>
      </c>
      <c r="F306" s="107" t="n"/>
      <c r="G306" s="340">
        <f>IF(I306&lt;&gt;"","S","")</f>
        <v/>
      </c>
      <c r="H306" s="147">
        <f>GERAR_NUMERACAO(G306, $G$21:G306)</f>
        <v/>
      </c>
      <c r="I306" s="332" t="n"/>
      <c r="J306" s="333" t="n"/>
      <c r="K306" s="148" t="n"/>
      <c r="L306" s="504" t="n"/>
      <c r="M306" s="290">
        <f>IF(G306="S","BDI1","")</f>
        <v/>
      </c>
      <c r="N306" s="167" t="n"/>
      <c r="O306" s="167" t="n"/>
      <c r="P306" s="166" t="n"/>
      <c r="Q306" s="166" t="n"/>
      <c r="R306" s="166" t="n"/>
      <c r="S306" s="166" t="n"/>
      <c r="T306" s="166" t="n"/>
      <c r="U306" s="166" t="n"/>
    </row>
    <row r="307" ht="20.1" customHeight="1" s="496">
      <c r="A307" s="106">
        <f>SequenciaA20Mais1</f>
        <v/>
      </c>
      <c r="B307" s="106">
        <f>SequenciaB20Mais1</f>
        <v/>
      </c>
      <c r="C307" s="106">
        <f>A307&amp;"."&amp;B307</f>
        <v/>
      </c>
      <c r="D307" s="106">
        <f>SequenciaD20Mais1</f>
        <v/>
      </c>
      <c r="E307" s="106">
        <f>IF(OR(G307="ETAPA",G307="SUB-ETAPA",I307=""),"",A307)</f>
        <v/>
      </c>
      <c r="F307" s="107" t="n"/>
      <c r="G307" s="340">
        <f>IF(I307&lt;&gt;"","S","")</f>
        <v/>
      </c>
      <c r="H307" s="147">
        <f>GERAR_NUMERACAO(G307, $G$21:G307)</f>
        <v/>
      </c>
      <c r="I307" s="150" t="n"/>
      <c r="J307" s="151" t="n"/>
      <c r="K307" s="148" t="n"/>
      <c r="L307" s="535" t="n"/>
      <c r="M307" s="290">
        <f>IF(G307="S","BDI1","")</f>
        <v/>
      </c>
      <c r="N307" s="167" t="n"/>
      <c r="O307" s="167" t="n"/>
      <c r="P307" s="166" t="n"/>
      <c r="Q307" s="166" t="n"/>
      <c r="R307" s="166" t="n"/>
      <c r="S307" s="166" t="n"/>
      <c r="T307" s="166" t="n"/>
      <c r="U307" s="166" t="n"/>
    </row>
    <row r="308" ht="20.1" customHeight="1" s="496">
      <c r="A308" s="106">
        <f>SequenciaA20Mais1</f>
        <v/>
      </c>
      <c r="B308" s="106">
        <f>SequenciaB20Mais1</f>
        <v/>
      </c>
      <c r="C308" s="106">
        <f>A308&amp;"."&amp;B308</f>
        <v/>
      </c>
      <c r="D308" s="106">
        <f>SequenciaD20Mais1</f>
        <v/>
      </c>
      <c r="E308" s="106">
        <f>IF(OR(G308="ETAPA",G308="SUB-ETAPA",I308=""),"",A308)</f>
        <v/>
      </c>
      <c r="F308" s="107" t="n"/>
      <c r="G308" s="340">
        <f>IF(I308&lt;&gt;"","S","")</f>
        <v/>
      </c>
      <c r="H308" s="147">
        <f>GERAR_NUMERACAO(G308, $G$21:G308)</f>
        <v/>
      </c>
      <c r="I308" s="332" t="n"/>
      <c r="J308" s="333" t="n"/>
      <c r="K308" s="148" t="n"/>
      <c r="L308" s="504" t="n"/>
      <c r="M308" s="290">
        <f>IF(G308="S","BDI1","")</f>
        <v/>
      </c>
      <c r="N308" s="167" t="n"/>
      <c r="O308" s="167" t="n"/>
      <c r="P308" s="166" t="n"/>
      <c r="Q308" s="166" t="n"/>
      <c r="R308" s="166" t="n"/>
      <c r="S308" s="166" t="n"/>
      <c r="T308" s="166" t="n"/>
      <c r="U308" s="166" t="n"/>
    </row>
    <row r="309" ht="20.1" customHeight="1" s="496">
      <c r="A309" s="106">
        <f>SequenciaA20Mais1</f>
        <v/>
      </c>
      <c r="B309" s="106">
        <f>SequenciaB20Mais1</f>
        <v/>
      </c>
      <c r="C309" s="106">
        <f>A309&amp;"."&amp;B309</f>
        <v/>
      </c>
      <c r="D309" s="106">
        <f>SequenciaD20Mais1</f>
        <v/>
      </c>
      <c r="E309" s="106">
        <f>IF(OR(G309="ETAPA",G309="SUB-ETAPA",I309=""),"",A309)</f>
        <v/>
      </c>
      <c r="F309" s="107" t="n"/>
      <c r="G309" s="340">
        <f>IF(I309&lt;&gt;"","S","")</f>
        <v/>
      </c>
      <c r="H309" s="147">
        <f>GERAR_NUMERACAO(G309, $G$21:G309)</f>
        <v/>
      </c>
      <c r="I309" s="150" t="n"/>
      <c r="J309" s="151" t="n"/>
      <c r="K309" s="148" t="n"/>
      <c r="L309" s="535" t="n"/>
      <c r="M309" s="290">
        <f>IF(G309="S","BDI1","")</f>
        <v/>
      </c>
      <c r="N309" s="167" t="n"/>
      <c r="O309" s="167" t="n"/>
      <c r="P309" s="166" t="n"/>
      <c r="Q309" s="166" t="n"/>
      <c r="R309" s="166" t="n"/>
      <c r="S309" s="166" t="n"/>
      <c r="T309" s="166" t="n"/>
      <c r="U309" s="166" t="n"/>
    </row>
    <row r="310" ht="20.1" customHeight="1" s="496">
      <c r="A310" s="106">
        <f>SequenciaA20Mais1</f>
        <v/>
      </c>
      <c r="B310" s="106">
        <f>SequenciaB20Mais1</f>
        <v/>
      </c>
      <c r="C310" s="106">
        <f>A310&amp;"."&amp;B310</f>
        <v/>
      </c>
      <c r="D310" s="106">
        <f>SequenciaD20Mais1</f>
        <v/>
      </c>
      <c r="E310" s="106">
        <f>IF(OR(G310="ETAPA",G310="SUB-ETAPA",I310=""),"",A310)</f>
        <v/>
      </c>
      <c r="F310" s="107" t="n"/>
      <c r="G310" s="340">
        <f>IF(I310&lt;&gt;"","S","")</f>
        <v/>
      </c>
      <c r="H310" s="147">
        <f>GERAR_NUMERACAO(G310, $G$21:G310)</f>
        <v/>
      </c>
      <c r="I310" s="332" t="n"/>
      <c r="J310" s="333" t="n"/>
      <c r="K310" s="148" t="n"/>
      <c r="L310" s="504" t="n"/>
      <c r="M310" s="290">
        <f>IF(G310="S","BDI1","")</f>
        <v/>
      </c>
      <c r="N310" s="167" t="n"/>
      <c r="O310" s="167" t="n"/>
      <c r="P310" s="166" t="n"/>
      <c r="Q310" s="166" t="n"/>
      <c r="R310" s="166" t="n"/>
      <c r="S310" s="166" t="n"/>
      <c r="T310" s="166" t="n"/>
      <c r="U310" s="166" t="n"/>
    </row>
    <row r="311" ht="20.1" customHeight="1" s="496">
      <c r="A311" s="106">
        <f>SequenciaA20Mais1</f>
        <v/>
      </c>
      <c r="B311" s="106">
        <f>SequenciaB20Mais1</f>
        <v/>
      </c>
      <c r="C311" s="106">
        <f>A311&amp;"."&amp;B311</f>
        <v/>
      </c>
      <c r="D311" s="106">
        <f>SequenciaD20Mais1</f>
        <v/>
      </c>
      <c r="E311" s="106">
        <f>IF(OR(G311="ETAPA",G311="SUB-ETAPA",I311=""),"",A311)</f>
        <v/>
      </c>
      <c r="F311" s="107" t="n"/>
      <c r="G311" s="340">
        <f>IF(I311&lt;&gt;"","S","")</f>
        <v/>
      </c>
      <c r="H311" s="147">
        <f>GERAR_NUMERACAO(G311, $G$21:G311)</f>
        <v/>
      </c>
      <c r="I311" s="150" t="n"/>
      <c r="J311" s="151" t="n"/>
      <c r="K311" s="148" t="n"/>
      <c r="L311" s="535" t="n"/>
      <c r="M311" s="290">
        <f>IF(G311="S","BDI1","")</f>
        <v/>
      </c>
      <c r="N311" s="167" t="n"/>
      <c r="O311" s="167" t="n"/>
      <c r="P311" s="166" t="n"/>
      <c r="Q311" s="166" t="n"/>
      <c r="R311" s="166" t="n"/>
      <c r="S311" s="166" t="n"/>
      <c r="T311" s="166" t="n"/>
      <c r="U311" s="166" t="n"/>
    </row>
    <row r="312" ht="20.1" customHeight="1" s="496">
      <c r="A312" s="106">
        <f>SequenciaA20Mais1</f>
        <v/>
      </c>
      <c r="B312" s="106">
        <f>SequenciaB20Mais1</f>
        <v/>
      </c>
      <c r="C312" s="106">
        <f>A312&amp;"."&amp;B312</f>
        <v/>
      </c>
      <c r="D312" s="106">
        <f>SequenciaD20Mais1</f>
        <v/>
      </c>
      <c r="E312" s="106">
        <f>IF(OR(G312="ETAPA",G312="SUB-ETAPA",I312=""),"",A312)</f>
        <v/>
      </c>
      <c r="F312" s="107" t="n"/>
      <c r="G312" s="340">
        <f>IF(I312&lt;&gt;"","S","")</f>
        <v/>
      </c>
      <c r="H312" s="147">
        <f>GERAR_NUMERACAO(G312, $G$21:G312)</f>
        <v/>
      </c>
      <c r="I312" s="332" t="n"/>
      <c r="J312" s="333" t="n"/>
      <c r="K312" s="148" t="n"/>
      <c r="L312" s="504" t="n"/>
      <c r="M312" s="290">
        <f>IF(G312="S","BDI1","")</f>
        <v/>
      </c>
      <c r="N312" s="167" t="n"/>
      <c r="O312" s="167" t="n"/>
      <c r="P312" s="166" t="n"/>
      <c r="Q312" s="166" t="n"/>
      <c r="R312" s="166" t="n"/>
      <c r="S312" s="166" t="n"/>
      <c r="T312" s="166" t="n"/>
      <c r="U312" s="166" t="n"/>
    </row>
    <row r="313" ht="20.1" customHeight="1" s="496">
      <c r="A313" s="106">
        <f>SequenciaA20Mais1</f>
        <v/>
      </c>
      <c r="B313" s="106">
        <f>SequenciaB20Mais1</f>
        <v/>
      </c>
      <c r="C313" s="106">
        <f>A313&amp;"."&amp;B313</f>
        <v/>
      </c>
      <c r="D313" s="106">
        <f>SequenciaD20Mais1</f>
        <v/>
      </c>
      <c r="E313" s="106">
        <f>IF(OR(G313="ETAPA",G313="SUB-ETAPA",I313=""),"",A313)</f>
        <v/>
      </c>
      <c r="F313" s="107" t="n"/>
      <c r="G313" s="340">
        <f>IF(I313&lt;&gt;"","S","")</f>
        <v/>
      </c>
      <c r="H313" s="147">
        <f>GERAR_NUMERACAO(G313, $G$21:G313)</f>
        <v/>
      </c>
      <c r="I313" s="150" t="n"/>
      <c r="J313" s="151" t="n"/>
      <c r="K313" s="148" t="n"/>
      <c r="L313" s="535" t="n"/>
      <c r="M313" s="290">
        <f>IF(G313="S","BDI1","")</f>
        <v/>
      </c>
      <c r="N313" s="167" t="n"/>
      <c r="O313" s="167" t="n"/>
      <c r="P313" s="166" t="n"/>
      <c r="Q313" s="166" t="n"/>
      <c r="R313" s="166" t="n"/>
      <c r="S313" s="166" t="n"/>
      <c r="T313" s="166" t="n"/>
      <c r="U313" s="166" t="n"/>
    </row>
    <row r="314" ht="20.1" customHeight="1" s="496">
      <c r="A314" s="106">
        <f>SequenciaA20Mais1</f>
        <v/>
      </c>
      <c r="B314" s="106">
        <f>SequenciaB20Mais1</f>
        <v/>
      </c>
      <c r="C314" s="106">
        <f>A314&amp;"."&amp;B314</f>
        <v/>
      </c>
      <c r="D314" s="106">
        <f>SequenciaD20Mais1</f>
        <v/>
      </c>
      <c r="E314" s="106">
        <f>IF(OR(G314="ETAPA",G314="SUB-ETAPA",I314=""),"",A314)</f>
        <v/>
      </c>
      <c r="F314" s="107" t="n"/>
      <c r="G314" s="340">
        <f>IF(I314&lt;&gt;"","S","")</f>
        <v/>
      </c>
      <c r="H314" s="147">
        <f>GERAR_NUMERACAO(G314, $G$21:G314)</f>
        <v/>
      </c>
      <c r="I314" s="332" t="n"/>
      <c r="J314" s="333" t="n"/>
      <c r="K314" s="148" t="n"/>
      <c r="L314" s="504" t="n"/>
      <c r="M314" s="290">
        <f>IF(G314="S","BDI1","")</f>
        <v/>
      </c>
      <c r="N314" s="167" t="n"/>
      <c r="O314" s="167" t="n"/>
      <c r="P314" s="166" t="n"/>
      <c r="Q314" s="166" t="n"/>
      <c r="R314" s="166" t="n"/>
      <c r="S314" s="166" t="n"/>
      <c r="T314" s="166" t="n"/>
      <c r="U314" s="166" t="n"/>
    </row>
    <row r="315" ht="20.1" customHeight="1" s="496">
      <c r="A315" s="106">
        <f>SequenciaA20Mais1</f>
        <v/>
      </c>
      <c r="B315" s="106">
        <f>SequenciaB20Mais1</f>
        <v/>
      </c>
      <c r="C315" s="106">
        <f>A315&amp;"."&amp;B315</f>
        <v/>
      </c>
      <c r="D315" s="106">
        <f>SequenciaD20Mais1</f>
        <v/>
      </c>
      <c r="E315" s="106">
        <f>IF(OR(G315="ETAPA",G315="SUB-ETAPA",I315=""),"",A315)</f>
        <v/>
      </c>
      <c r="F315" s="107" t="n"/>
      <c r="G315" s="340">
        <f>IF(I315&lt;&gt;"","S","")</f>
        <v/>
      </c>
      <c r="H315" s="147">
        <f>GERAR_NUMERACAO(G315, $G$21:G315)</f>
        <v/>
      </c>
      <c r="I315" s="150" t="n"/>
      <c r="J315" s="151" t="n"/>
      <c r="K315" s="148" t="n"/>
      <c r="L315" s="535" t="n"/>
      <c r="M315" s="290">
        <f>IF(G315="S","BDI1","")</f>
        <v/>
      </c>
      <c r="N315" s="167" t="n"/>
      <c r="O315" s="167" t="n"/>
      <c r="P315" s="166" t="n"/>
      <c r="Q315" s="166" t="n"/>
      <c r="R315" s="166" t="n"/>
      <c r="S315" s="166" t="n"/>
      <c r="T315" s="166" t="n"/>
      <c r="U315" s="166" t="n"/>
    </row>
    <row r="316" ht="20.1" customHeight="1" s="496">
      <c r="A316" s="106">
        <f>SequenciaA20Mais1</f>
        <v/>
      </c>
      <c r="B316" s="106">
        <f>SequenciaB20Mais1</f>
        <v/>
      </c>
      <c r="C316" s="106">
        <f>A316&amp;"."&amp;B316</f>
        <v/>
      </c>
      <c r="D316" s="106">
        <f>SequenciaD20Mais1</f>
        <v/>
      </c>
      <c r="E316" s="106">
        <f>IF(OR(G316="ETAPA",G316="SUB-ETAPA",I316=""),"",A316)</f>
        <v/>
      </c>
      <c r="F316" s="107" t="n"/>
      <c r="G316" s="340">
        <f>IF(I316&lt;&gt;"","S","")</f>
        <v/>
      </c>
      <c r="H316" s="147">
        <f>GERAR_NUMERACAO(G316, $G$21:G316)</f>
        <v/>
      </c>
      <c r="I316" s="332" t="n"/>
      <c r="J316" s="333" t="n"/>
      <c r="K316" s="148" t="n"/>
      <c r="L316" s="504" t="n"/>
      <c r="M316" s="290">
        <f>IF(G316="S","BDI1","")</f>
        <v/>
      </c>
      <c r="N316" s="167" t="n"/>
      <c r="O316" s="167" t="n"/>
      <c r="P316" s="166" t="n"/>
      <c r="Q316" s="166" t="n"/>
      <c r="R316" s="166" t="n"/>
      <c r="S316" s="166" t="n"/>
      <c r="T316" s="166" t="n"/>
      <c r="U316" s="166" t="n"/>
    </row>
    <row r="317" ht="20.1" customHeight="1" s="496">
      <c r="A317" s="106">
        <f>SequenciaA20Mais1</f>
        <v/>
      </c>
      <c r="B317" s="106">
        <f>SequenciaB20Mais1</f>
        <v/>
      </c>
      <c r="C317" s="106">
        <f>A317&amp;"."&amp;B317</f>
        <v/>
      </c>
      <c r="D317" s="106">
        <f>SequenciaD20Mais1</f>
        <v/>
      </c>
      <c r="E317" s="106">
        <f>IF(OR(G317="ETAPA",G317="SUB-ETAPA",I317=""),"",A317)</f>
        <v/>
      </c>
      <c r="F317" s="107" t="n"/>
      <c r="G317" s="340">
        <f>IF(I317&lt;&gt;"","S","")</f>
        <v/>
      </c>
      <c r="H317" s="147">
        <f>GERAR_NUMERACAO(G317, $G$21:G317)</f>
        <v/>
      </c>
      <c r="I317" s="150" t="n"/>
      <c r="J317" s="151" t="n"/>
      <c r="K317" s="148" t="n"/>
      <c r="L317" s="535" t="n"/>
      <c r="M317" s="290">
        <f>IF(G317="S","BDI1","")</f>
        <v/>
      </c>
      <c r="N317" s="167" t="n"/>
      <c r="O317" s="167" t="n"/>
      <c r="P317" s="166" t="n"/>
      <c r="Q317" s="166" t="n"/>
      <c r="R317" s="166" t="n"/>
      <c r="S317" s="166" t="n"/>
      <c r="T317" s="166" t="n"/>
      <c r="U317" s="166" t="n"/>
    </row>
    <row r="318" ht="20.1" customHeight="1" s="496">
      <c r="A318" s="106">
        <f>SequenciaA20Mais1</f>
        <v/>
      </c>
      <c r="B318" s="106">
        <f>SequenciaB20Mais1</f>
        <v/>
      </c>
      <c r="C318" s="106">
        <f>A318&amp;"."&amp;B318</f>
        <v/>
      </c>
      <c r="D318" s="106">
        <f>SequenciaD20Mais1</f>
        <v/>
      </c>
      <c r="E318" s="106">
        <f>IF(OR(G318="ETAPA",G318="SUB-ETAPA",I318=""),"",A318)</f>
        <v/>
      </c>
      <c r="F318" s="107" t="n"/>
      <c r="G318" s="340">
        <f>IF(I318&lt;&gt;"","S","")</f>
        <v/>
      </c>
      <c r="H318" s="147">
        <f>GERAR_NUMERACAO(G318, $G$21:G318)</f>
        <v/>
      </c>
      <c r="I318" s="332" t="n"/>
      <c r="J318" s="333" t="n"/>
      <c r="K318" s="148" t="n"/>
      <c r="L318" s="504" t="n"/>
      <c r="M318" s="290">
        <f>IF(G318="S","BDI1","")</f>
        <v/>
      </c>
      <c r="N318" s="167" t="n"/>
      <c r="O318" s="167" t="n"/>
      <c r="P318" s="166" t="n"/>
      <c r="Q318" s="166" t="n"/>
      <c r="R318" s="166" t="n"/>
      <c r="S318" s="166" t="n"/>
      <c r="T318" s="166" t="n"/>
      <c r="U318" s="166" t="n"/>
    </row>
    <row r="319" ht="20.1" customHeight="1" s="496">
      <c r="A319" s="106">
        <f>SequenciaA20Mais1</f>
        <v/>
      </c>
      <c r="B319" s="106">
        <f>SequenciaB20Mais1</f>
        <v/>
      </c>
      <c r="C319" s="106">
        <f>A319&amp;"."&amp;B319</f>
        <v/>
      </c>
      <c r="D319" s="106">
        <f>SequenciaD20Mais1</f>
        <v/>
      </c>
      <c r="E319" s="106">
        <f>IF(OR(G319="ETAPA",G319="SUB-ETAPA",I319=""),"",A319)</f>
        <v/>
      </c>
      <c r="F319" s="107" t="n"/>
      <c r="G319" s="340">
        <f>IF(I319&lt;&gt;"","S","")</f>
        <v/>
      </c>
      <c r="H319" s="147">
        <f>GERAR_NUMERACAO(G319, $G$21:G319)</f>
        <v/>
      </c>
      <c r="I319" s="150" t="n"/>
      <c r="J319" s="151" t="n"/>
      <c r="K319" s="148" t="n"/>
      <c r="L319" s="535" t="n"/>
      <c r="M319" s="290">
        <f>IF(G319="S","BDI1","")</f>
        <v/>
      </c>
      <c r="N319" s="167" t="n"/>
      <c r="O319" s="167" t="n"/>
      <c r="P319" s="166" t="n"/>
      <c r="Q319" s="166" t="n"/>
      <c r="R319" s="166" t="n"/>
      <c r="S319" s="166" t="n"/>
      <c r="T319" s="166" t="n"/>
      <c r="U319" s="166" t="n"/>
    </row>
    <row r="320" ht="20.1" customHeight="1" s="496">
      <c r="A320" s="106">
        <f>SequenciaA20Mais1</f>
        <v/>
      </c>
      <c r="B320" s="106">
        <f>SequenciaB20Mais1</f>
        <v/>
      </c>
      <c r="C320" s="106">
        <f>A320&amp;"."&amp;B320</f>
        <v/>
      </c>
      <c r="D320" s="106">
        <f>SequenciaD20Mais1</f>
        <v/>
      </c>
      <c r="E320" s="106">
        <f>IF(OR(G320="ETAPA",G320="SUB-ETAPA",I320=""),"",A320)</f>
        <v/>
      </c>
      <c r="F320" s="107" t="n"/>
      <c r="G320" s="340">
        <f>IF(I320&lt;&gt;"","S","")</f>
        <v/>
      </c>
      <c r="H320" s="147">
        <f>GERAR_NUMERACAO(G320, $G$21:G320)</f>
        <v/>
      </c>
      <c r="I320" s="332" t="n"/>
      <c r="J320" s="333" t="n"/>
      <c r="K320" s="148" t="n"/>
      <c r="L320" s="504" t="n"/>
      <c r="M320" s="290">
        <f>IF(G320="S","BDI1","")</f>
        <v/>
      </c>
      <c r="N320" s="167" t="n"/>
      <c r="O320" s="167" t="n"/>
      <c r="P320" s="166" t="n"/>
      <c r="Q320" s="166" t="n"/>
      <c r="R320" s="166" t="n"/>
      <c r="S320" s="166" t="n"/>
      <c r="T320" s="166" t="n"/>
      <c r="U320" s="166" t="n"/>
    </row>
    <row r="321" ht="20.1" customHeight="1" s="496">
      <c r="A321" s="106">
        <f>SequenciaA20Mais1</f>
        <v/>
      </c>
      <c r="B321" s="106">
        <f>SequenciaB20Mais1</f>
        <v/>
      </c>
      <c r="C321" s="106">
        <f>A321&amp;"."&amp;B321</f>
        <v/>
      </c>
      <c r="D321" s="106">
        <f>SequenciaD20Mais1</f>
        <v/>
      </c>
      <c r="E321" s="106">
        <f>IF(OR(G321="ETAPA",G321="SUB-ETAPA",I321=""),"",A321)</f>
        <v/>
      </c>
      <c r="F321" s="107" t="n"/>
      <c r="G321" s="340">
        <f>IF(I321&lt;&gt;"","S","")</f>
        <v/>
      </c>
      <c r="H321" s="147">
        <f>GERAR_NUMERACAO(G321, $G$21:G321)</f>
        <v/>
      </c>
      <c r="I321" s="150" t="n"/>
      <c r="J321" s="151" t="n"/>
      <c r="K321" s="148" t="n"/>
      <c r="L321" s="535" t="n"/>
      <c r="M321" s="290">
        <f>IF(G321="S","BDI1","")</f>
        <v/>
      </c>
      <c r="N321" s="167" t="n"/>
      <c r="O321" s="167" t="n"/>
      <c r="P321" s="166" t="n"/>
      <c r="Q321" s="166" t="n"/>
      <c r="R321" s="166" t="n"/>
      <c r="S321" s="166" t="n"/>
      <c r="T321" s="166" t="n"/>
      <c r="U321" s="166" t="n"/>
    </row>
    <row r="322" ht="20.1" customHeight="1" s="496">
      <c r="A322" s="106">
        <f>SequenciaA20Mais1</f>
        <v/>
      </c>
      <c r="B322" s="106">
        <f>SequenciaB20Mais1</f>
        <v/>
      </c>
      <c r="C322" s="106">
        <f>A322&amp;"."&amp;B322</f>
        <v/>
      </c>
      <c r="D322" s="106">
        <f>SequenciaD20Mais1</f>
        <v/>
      </c>
      <c r="E322" s="106">
        <f>IF(OR(G322="ETAPA",G322="SUB-ETAPA",I322=""),"",A322)</f>
        <v/>
      </c>
      <c r="F322" s="107" t="n"/>
      <c r="G322" s="340">
        <f>IF(I322&lt;&gt;"","S","")</f>
        <v/>
      </c>
      <c r="H322" s="147">
        <f>GERAR_NUMERACAO(G322, $G$21:G322)</f>
        <v/>
      </c>
      <c r="I322" s="332" t="n"/>
      <c r="J322" s="333" t="n"/>
      <c r="K322" s="148" t="n"/>
      <c r="L322" s="504" t="n"/>
      <c r="M322" s="290">
        <f>IF(G322="S","BDI1","")</f>
        <v/>
      </c>
      <c r="N322" s="167" t="n"/>
      <c r="O322" s="167" t="n"/>
      <c r="P322" s="166" t="n"/>
      <c r="Q322" s="166" t="n"/>
      <c r="R322" s="166" t="n"/>
      <c r="S322" s="166" t="n"/>
      <c r="T322" s="166" t="n"/>
      <c r="U322" s="166" t="n"/>
    </row>
    <row r="323" ht="20.1" customHeight="1" s="496">
      <c r="A323" s="106">
        <f>SequenciaA20Mais1</f>
        <v/>
      </c>
      <c r="B323" s="106">
        <f>SequenciaB20Mais1</f>
        <v/>
      </c>
      <c r="C323" s="106">
        <f>A323&amp;"."&amp;B323</f>
        <v/>
      </c>
      <c r="D323" s="106">
        <f>SequenciaD20Mais1</f>
        <v/>
      </c>
      <c r="E323" s="106">
        <f>IF(OR(G323="ETAPA",G323="SUB-ETAPA",I323=""),"",A323)</f>
        <v/>
      </c>
      <c r="F323" s="107" t="n"/>
      <c r="G323" s="340">
        <f>IF(I323&lt;&gt;"","S","")</f>
        <v/>
      </c>
      <c r="H323" s="147">
        <f>GERAR_NUMERACAO(G323, $G$21:G323)</f>
        <v/>
      </c>
      <c r="I323" s="150" t="n"/>
      <c r="J323" s="151" t="n"/>
      <c r="K323" s="148" t="n"/>
      <c r="L323" s="535" t="n"/>
      <c r="M323" s="290">
        <f>IF(G323="S","BDI1","")</f>
        <v/>
      </c>
      <c r="N323" s="167" t="n"/>
      <c r="O323" s="167" t="n"/>
      <c r="P323" s="166" t="n"/>
      <c r="Q323" s="166" t="n"/>
      <c r="R323" s="166" t="n"/>
      <c r="S323" s="166" t="n"/>
      <c r="T323" s="166" t="n"/>
      <c r="U323" s="166" t="n"/>
    </row>
    <row r="324" ht="20.1" customHeight="1" s="496">
      <c r="A324" s="106">
        <f>SequenciaA20Mais1</f>
        <v/>
      </c>
      <c r="B324" s="106">
        <f>SequenciaB20Mais1</f>
        <v/>
      </c>
      <c r="C324" s="106">
        <f>A324&amp;"."&amp;B324</f>
        <v/>
      </c>
      <c r="D324" s="106">
        <f>SequenciaD20Mais1</f>
        <v/>
      </c>
      <c r="E324" s="106">
        <f>IF(OR(G324="ETAPA",G324="SUB-ETAPA",I324=""),"",A324)</f>
        <v/>
      </c>
      <c r="F324" s="107" t="n"/>
      <c r="G324" s="340">
        <f>IF(I324&lt;&gt;"","S","")</f>
        <v/>
      </c>
      <c r="H324" s="147">
        <f>GERAR_NUMERACAO(G324, $G$21:G324)</f>
        <v/>
      </c>
      <c r="I324" s="332" t="n"/>
      <c r="J324" s="333" t="n"/>
      <c r="K324" s="148" t="n"/>
      <c r="L324" s="504" t="n"/>
      <c r="M324" s="290">
        <f>IF(G324="S","BDI1","")</f>
        <v/>
      </c>
      <c r="N324" s="167" t="n"/>
      <c r="O324" s="167" t="n"/>
      <c r="P324" s="166" t="n"/>
      <c r="Q324" s="166" t="n"/>
      <c r="R324" s="166" t="n"/>
      <c r="S324" s="166" t="n"/>
      <c r="T324" s="166" t="n"/>
      <c r="U324" s="166" t="n"/>
    </row>
    <row r="325" ht="20.1" customHeight="1" s="496">
      <c r="A325" s="106">
        <f>SequenciaA20Mais1</f>
        <v/>
      </c>
      <c r="B325" s="106">
        <f>SequenciaB20Mais1</f>
        <v/>
      </c>
      <c r="C325" s="106">
        <f>A325&amp;"."&amp;B325</f>
        <v/>
      </c>
      <c r="D325" s="106">
        <f>SequenciaD20Mais1</f>
        <v/>
      </c>
      <c r="E325" s="106">
        <f>IF(OR(G325="ETAPA",G325="SUB-ETAPA",I325=""),"",A325)</f>
        <v/>
      </c>
      <c r="F325" s="107" t="n"/>
      <c r="G325" s="340">
        <f>IF(I325&lt;&gt;"","S","")</f>
        <v/>
      </c>
      <c r="H325" s="147">
        <f>GERAR_NUMERACAO(G325, $G$21:G325)</f>
        <v/>
      </c>
      <c r="I325" s="150" t="n"/>
      <c r="J325" s="151" t="n"/>
      <c r="K325" s="148" t="n"/>
      <c r="L325" s="535" t="n"/>
      <c r="M325" s="290">
        <f>IF(G325="S","BDI1","")</f>
        <v/>
      </c>
      <c r="N325" s="167" t="n"/>
      <c r="O325" s="167" t="n"/>
      <c r="P325" s="166" t="n"/>
      <c r="Q325" s="166" t="n"/>
      <c r="R325" s="166" t="n"/>
      <c r="S325" s="166" t="n"/>
      <c r="T325" s="166" t="n"/>
      <c r="U325" s="166" t="n"/>
    </row>
    <row r="326" ht="20.1" customHeight="1" s="496">
      <c r="A326" s="106">
        <f>SequenciaA20Mais1</f>
        <v/>
      </c>
      <c r="B326" s="106">
        <f>SequenciaB20Mais1</f>
        <v/>
      </c>
      <c r="C326" s="106">
        <f>A326&amp;"."&amp;B326</f>
        <v/>
      </c>
      <c r="D326" s="106">
        <f>SequenciaD20Mais1</f>
        <v/>
      </c>
      <c r="E326" s="106">
        <f>IF(OR(G326="ETAPA",G326="SUB-ETAPA",I326=""),"",A326)</f>
        <v/>
      </c>
      <c r="F326" s="107" t="n"/>
      <c r="G326" s="340">
        <f>IF(I326&lt;&gt;"","S","")</f>
        <v/>
      </c>
      <c r="H326" s="147">
        <f>GERAR_NUMERACAO(G326, $G$21:G326)</f>
        <v/>
      </c>
      <c r="I326" s="332" t="n"/>
      <c r="J326" s="333" t="n"/>
      <c r="K326" s="148" t="n"/>
      <c r="L326" s="504" t="n"/>
      <c r="M326" s="290">
        <f>IF(G326="S","BDI1","")</f>
        <v/>
      </c>
      <c r="N326" s="167" t="n"/>
      <c r="O326" s="167" t="n"/>
      <c r="P326" s="166" t="n"/>
      <c r="Q326" s="166" t="n"/>
      <c r="R326" s="166" t="n"/>
      <c r="S326" s="166" t="n"/>
      <c r="T326" s="166" t="n"/>
      <c r="U326" s="166" t="n"/>
    </row>
    <row r="327" ht="20.1" customHeight="1" s="496">
      <c r="A327" s="106">
        <f>SequenciaA20Mais1</f>
        <v/>
      </c>
      <c r="B327" s="106">
        <f>SequenciaB20Mais1</f>
        <v/>
      </c>
      <c r="C327" s="106">
        <f>A327&amp;"."&amp;B327</f>
        <v/>
      </c>
      <c r="D327" s="106">
        <f>SequenciaD20Mais1</f>
        <v/>
      </c>
      <c r="E327" s="106">
        <f>IF(OR(G327="ETAPA",G327="SUB-ETAPA",I327=""),"",A327)</f>
        <v/>
      </c>
      <c r="F327" s="107" t="n"/>
      <c r="G327" s="340">
        <f>IF(I327&lt;&gt;"","S","")</f>
        <v/>
      </c>
      <c r="H327" s="147">
        <f>GERAR_NUMERACAO(G327, $G$21:G327)</f>
        <v/>
      </c>
      <c r="I327" s="150" t="n"/>
      <c r="J327" s="151" t="n"/>
      <c r="K327" s="148" t="n"/>
      <c r="L327" s="535" t="n"/>
      <c r="M327" s="290">
        <f>IF(G327="S","BDI1","")</f>
        <v/>
      </c>
      <c r="N327" s="167" t="n"/>
      <c r="O327" s="167" t="n"/>
      <c r="P327" s="166" t="n"/>
      <c r="Q327" s="166" t="n"/>
      <c r="R327" s="166" t="n"/>
      <c r="S327" s="166" t="n"/>
      <c r="T327" s="166" t="n"/>
      <c r="U327" s="166" t="n"/>
    </row>
    <row r="328" ht="20.1" customHeight="1" s="496">
      <c r="A328" s="106">
        <f>SequenciaA20Mais1</f>
        <v/>
      </c>
      <c r="B328" s="106">
        <f>SequenciaB20Mais1</f>
        <v/>
      </c>
      <c r="C328" s="106">
        <f>A328&amp;"."&amp;B328</f>
        <v/>
      </c>
      <c r="D328" s="106">
        <f>SequenciaD20Mais1</f>
        <v/>
      </c>
      <c r="E328" s="106">
        <f>IF(OR(G328="ETAPA",G328="SUB-ETAPA",I328=""),"",A328)</f>
        <v/>
      </c>
      <c r="F328" s="107" t="n"/>
      <c r="G328" s="340">
        <f>IF(I328&lt;&gt;"","S","")</f>
        <v/>
      </c>
      <c r="H328" s="147">
        <f>GERAR_NUMERACAO(G328, $G$21:G328)</f>
        <v/>
      </c>
      <c r="I328" s="332" t="n"/>
      <c r="J328" s="333" t="n"/>
      <c r="K328" s="148" t="n"/>
      <c r="L328" s="504" t="n"/>
      <c r="M328" s="290">
        <f>IF(G328="S","BDI1","")</f>
        <v/>
      </c>
      <c r="N328" s="167" t="n"/>
      <c r="O328" s="167" t="n"/>
      <c r="P328" s="166" t="n"/>
      <c r="Q328" s="166" t="n"/>
      <c r="R328" s="166" t="n"/>
      <c r="S328" s="166" t="n"/>
      <c r="T328" s="166" t="n"/>
      <c r="U328" s="166" t="n"/>
    </row>
    <row r="329" ht="20.1" customHeight="1" s="496">
      <c r="A329" s="106">
        <f>SequenciaA20Mais1</f>
        <v/>
      </c>
      <c r="B329" s="106">
        <f>SequenciaB20Mais1</f>
        <v/>
      </c>
      <c r="C329" s="106">
        <f>A329&amp;"."&amp;B329</f>
        <v/>
      </c>
      <c r="D329" s="106">
        <f>SequenciaD20Mais1</f>
        <v/>
      </c>
      <c r="E329" s="106">
        <f>IF(OR(G329="ETAPA",G329="SUB-ETAPA",I329=""),"",A329)</f>
        <v/>
      </c>
      <c r="F329" s="107" t="n"/>
      <c r="G329" s="340">
        <f>IF(I329&lt;&gt;"","S","")</f>
        <v/>
      </c>
      <c r="H329" s="147">
        <f>GERAR_NUMERACAO(G329, $G$21:G329)</f>
        <v/>
      </c>
      <c r="I329" s="150" t="n"/>
      <c r="J329" s="151" t="n"/>
      <c r="K329" s="148" t="n"/>
      <c r="L329" s="535" t="n"/>
      <c r="M329" s="290">
        <f>IF(G329="S","BDI1","")</f>
        <v/>
      </c>
      <c r="N329" s="167" t="n"/>
      <c r="O329" s="167" t="n"/>
      <c r="P329" s="166" t="n"/>
      <c r="Q329" s="166" t="n"/>
      <c r="R329" s="166" t="n"/>
      <c r="S329" s="166" t="n"/>
      <c r="T329" s="166" t="n"/>
      <c r="U329" s="166" t="n"/>
    </row>
    <row r="330" ht="20.1" customHeight="1" s="496">
      <c r="A330" s="106">
        <f>SequenciaA20Mais1</f>
        <v/>
      </c>
      <c r="B330" s="106">
        <f>SequenciaB20Mais1</f>
        <v/>
      </c>
      <c r="C330" s="106">
        <f>A330&amp;"."&amp;B330</f>
        <v/>
      </c>
      <c r="D330" s="106">
        <f>SequenciaD20Mais1</f>
        <v/>
      </c>
      <c r="E330" s="106">
        <f>IF(OR(G330="ETAPA",G330="SUB-ETAPA",I330=""),"",A330)</f>
        <v/>
      </c>
      <c r="F330" s="107" t="n"/>
      <c r="G330" s="340">
        <f>IF(I330&lt;&gt;"","S","")</f>
        <v/>
      </c>
      <c r="H330" s="147">
        <f>GERAR_NUMERACAO(G330, $G$21:G330)</f>
        <v/>
      </c>
      <c r="I330" s="332" t="n"/>
      <c r="J330" s="333" t="n"/>
      <c r="K330" s="148" t="n"/>
      <c r="L330" s="504" t="n"/>
      <c r="M330" s="290">
        <f>IF(G330="S","BDI1","")</f>
        <v/>
      </c>
      <c r="N330" s="167" t="n"/>
      <c r="O330" s="167" t="n"/>
      <c r="P330" s="166" t="n"/>
      <c r="Q330" s="166" t="n"/>
      <c r="R330" s="166" t="n"/>
      <c r="S330" s="166" t="n"/>
      <c r="T330" s="166" t="n"/>
      <c r="U330" s="166" t="n"/>
    </row>
    <row r="331" ht="20.1" customHeight="1" s="496">
      <c r="A331" s="106">
        <f>SequenciaA20Mais1</f>
        <v/>
      </c>
      <c r="B331" s="106">
        <f>SequenciaB20Mais1</f>
        <v/>
      </c>
      <c r="C331" s="106">
        <f>A331&amp;"."&amp;B331</f>
        <v/>
      </c>
      <c r="D331" s="106">
        <f>SequenciaD20Mais1</f>
        <v/>
      </c>
      <c r="E331" s="106">
        <f>IF(OR(G331="ETAPA",G331="SUB-ETAPA",I331=""),"",A331)</f>
        <v/>
      </c>
      <c r="F331" s="107" t="n"/>
      <c r="G331" s="340">
        <f>IF(I331&lt;&gt;"","S","")</f>
        <v/>
      </c>
      <c r="H331" s="147">
        <f>GERAR_NUMERACAO(G331, $G$21:G331)</f>
        <v/>
      </c>
      <c r="I331" s="150" t="n"/>
      <c r="J331" s="151" t="n"/>
      <c r="K331" s="148" t="n"/>
      <c r="L331" s="535" t="n"/>
      <c r="M331" s="290">
        <f>IF(G331="S","BDI1","")</f>
        <v/>
      </c>
      <c r="N331" s="167" t="n"/>
      <c r="O331" s="167" t="n"/>
      <c r="P331" s="166" t="n"/>
      <c r="Q331" s="166" t="n"/>
      <c r="R331" s="166" t="n"/>
      <c r="S331" s="166" t="n"/>
      <c r="T331" s="166" t="n"/>
      <c r="U331" s="166" t="n"/>
    </row>
    <row r="332" ht="20.1" customHeight="1" s="496">
      <c r="A332" s="106">
        <f>SequenciaA20Mais1</f>
        <v/>
      </c>
      <c r="B332" s="106">
        <f>SequenciaB20Mais1</f>
        <v/>
      </c>
      <c r="C332" s="106">
        <f>A332&amp;"."&amp;B332</f>
        <v/>
      </c>
      <c r="D332" s="106">
        <f>SequenciaD20Mais1</f>
        <v/>
      </c>
      <c r="E332" s="106">
        <f>IF(OR(G332="ETAPA",G332="SUB-ETAPA",I332=""),"",A332)</f>
        <v/>
      </c>
      <c r="F332" s="107" t="n"/>
      <c r="G332" s="340">
        <f>IF(I332&lt;&gt;"","S","")</f>
        <v/>
      </c>
      <c r="H332" s="147">
        <f>GERAR_NUMERACAO(G332, $G$21:G332)</f>
        <v/>
      </c>
      <c r="I332" s="332" t="n"/>
      <c r="J332" s="333" t="n"/>
      <c r="K332" s="148" t="n"/>
      <c r="L332" s="504" t="n"/>
      <c r="M332" s="290">
        <f>IF(G332="S","BDI1","")</f>
        <v/>
      </c>
      <c r="N332" s="167" t="n"/>
      <c r="O332" s="167" t="n"/>
      <c r="P332" s="166" t="n"/>
      <c r="Q332" s="166" t="n"/>
      <c r="R332" s="166" t="n"/>
      <c r="S332" s="166" t="n"/>
      <c r="T332" s="166" t="n"/>
      <c r="U332" s="166" t="n"/>
    </row>
    <row r="333" ht="20.1" customHeight="1" s="496">
      <c r="A333" s="106">
        <f>SequenciaA20Mais1</f>
        <v/>
      </c>
      <c r="B333" s="106">
        <f>SequenciaB20Mais1</f>
        <v/>
      </c>
      <c r="C333" s="106">
        <f>A333&amp;"."&amp;B333</f>
        <v/>
      </c>
      <c r="D333" s="106">
        <f>SequenciaD20Mais1</f>
        <v/>
      </c>
      <c r="E333" s="106">
        <f>IF(OR(G333="ETAPA",G333="SUB-ETAPA",I333=""),"",A333)</f>
        <v/>
      </c>
      <c r="F333" s="107" t="n"/>
      <c r="G333" s="340">
        <f>IF(I333&lt;&gt;"","S","")</f>
        <v/>
      </c>
      <c r="H333" s="147">
        <f>GERAR_NUMERACAO(G333, $G$21:G333)</f>
        <v/>
      </c>
      <c r="I333" s="150" t="n"/>
      <c r="J333" s="151" t="n"/>
      <c r="K333" s="148" t="n"/>
      <c r="L333" s="535" t="n"/>
      <c r="M333" s="290">
        <f>IF(G333="S","BDI1","")</f>
        <v/>
      </c>
      <c r="N333" s="167" t="n"/>
      <c r="O333" s="167" t="n"/>
      <c r="P333" s="166" t="n"/>
      <c r="Q333" s="166" t="n"/>
      <c r="R333" s="166" t="n"/>
      <c r="S333" s="166" t="n"/>
      <c r="T333" s="166" t="n"/>
      <c r="U333" s="166" t="n"/>
    </row>
    <row r="334" ht="20.1" customHeight="1" s="496">
      <c r="A334" s="106">
        <f>SequenciaA20Mais1</f>
        <v/>
      </c>
      <c r="B334" s="106">
        <f>SequenciaB20Mais1</f>
        <v/>
      </c>
      <c r="C334" s="106">
        <f>A334&amp;"."&amp;B334</f>
        <v/>
      </c>
      <c r="D334" s="106">
        <f>SequenciaD20Mais1</f>
        <v/>
      </c>
      <c r="E334" s="106">
        <f>IF(OR(G334="ETAPA",G334="SUB-ETAPA",I334=""),"",A334)</f>
        <v/>
      </c>
      <c r="F334" s="107" t="n"/>
      <c r="G334" s="340">
        <f>IF(I334&lt;&gt;"","S","")</f>
        <v/>
      </c>
      <c r="H334" s="147">
        <f>GERAR_NUMERACAO(G334, $G$21:G334)</f>
        <v/>
      </c>
      <c r="I334" s="332" t="n"/>
      <c r="J334" s="333" t="n"/>
      <c r="K334" s="148" t="n"/>
      <c r="L334" s="504" t="n"/>
      <c r="M334" s="290">
        <f>IF(G334="S","BDI1","")</f>
        <v/>
      </c>
      <c r="N334" s="167" t="n"/>
      <c r="O334" s="167" t="n"/>
      <c r="P334" s="166" t="n"/>
      <c r="Q334" s="166" t="n"/>
      <c r="R334" s="166" t="n"/>
      <c r="S334" s="166" t="n"/>
      <c r="T334" s="166" t="n"/>
      <c r="U334" s="166" t="n"/>
    </row>
    <row r="335" ht="20.1" customHeight="1" s="496">
      <c r="A335" s="106">
        <f>SequenciaA20Mais1</f>
        <v/>
      </c>
      <c r="B335" s="106">
        <f>SequenciaB20Mais1</f>
        <v/>
      </c>
      <c r="C335" s="106">
        <f>A335&amp;"."&amp;B335</f>
        <v/>
      </c>
      <c r="D335" s="106">
        <f>SequenciaD20Mais1</f>
        <v/>
      </c>
      <c r="E335" s="106">
        <f>IF(OR(G335="ETAPA",G335="SUB-ETAPA",I335=""),"",A335)</f>
        <v/>
      </c>
      <c r="F335" s="107" t="n"/>
      <c r="G335" s="340">
        <f>IF(I335&lt;&gt;"","S","")</f>
        <v/>
      </c>
      <c r="H335" s="147">
        <f>GERAR_NUMERACAO(G335, $G$21:G335)</f>
        <v/>
      </c>
      <c r="I335" s="150" t="n"/>
      <c r="J335" s="151" t="n"/>
      <c r="K335" s="148" t="n"/>
      <c r="L335" s="535" t="n"/>
      <c r="M335" s="290">
        <f>IF(G335="S","BDI1","")</f>
        <v/>
      </c>
      <c r="N335" s="167" t="n"/>
      <c r="O335" s="167" t="n"/>
      <c r="P335" s="166" t="n"/>
      <c r="Q335" s="166" t="n"/>
      <c r="R335" s="166" t="n"/>
      <c r="S335" s="166" t="n"/>
      <c r="T335" s="166" t="n"/>
      <c r="U335" s="166" t="n"/>
    </row>
    <row r="336" ht="20.1" customHeight="1" s="496">
      <c r="A336" s="106">
        <f>SequenciaA20Mais1</f>
        <v/>
      </c>
      <c r="B336" s="106">
        <f>SequenciaB20Mais1</f>
        <v/>
      </c>
      <c r="C336" s="106">
        <f>A336&amp;"."&amp;B336</f>
        <v/>
      </c>
      <c r="D336" s="106">
        <f>SequenciaD20Mais1</f>
        <v/>
      </c>
      <c r="E336" s="106">
        <f>IF(OR(G336="ETAPA",G336="SUB-ETAPA",I336=""),"",A336)</f>
        <v/>
      </c>
      <c r="F336" s="107" t="n"/>
      <c r="G336" s="340">
        <f>IF(I336&lt;&gt;"","S","")</f>
        <v/>
      </c>
      <c r="H336" s="147">
        <f>GERAR_NUMERACAO(G336, $G$21:G336)</f>
        <v/>
      </c>
      <c r="I336" s="332" t="n"/>
      <c r="J336" s="333" t="n"/>
      <c r="K336" s="148" t="n"/>
      <c r="L336" s="504" t="n"/>
      <c r="M336" s="290">
        <f>IF(G336="S","BDI1","")</f>
        <v/>
      </c>
      <c r="N336" s="167" t="n"/>
      <c r="O336" s="167" t="n"/>
      <c r="P336" s="166" t="n"/>
      <c r="Q336" s="166" t="n"/>
      <c r="R336" s="166" t="n"/>
      <c r="S336" s="166" t="n"/>
      <c r="T336" s="166" t="n"/>
      <c r="U336" s="166" t="n"/>
    </row>
    <row r="337" ht="20.1" customHeight="1" s="496">
      <c r="A337" s="106">
        <f>SequenciaA20Mais1</f>
        <v/>
      </c>
      <c r="B337" s="106">
        <f>SequenciaB20Mais1</f>
        <v/>
      </c>
      <c r="C337" s="106">
        <f>A337&amp;"."&amp;B337</f>
        <v/>
      </c>
      <c r="D337" s="106">
        <f>SequenciaD20Mais1</f>
        <v/>
      </c>
      <c r="E337" s="106">
        <f>IF(OR(G337="ETAPA",G337="SUB-ETAPA",I337=""),"",A337)</f>
        <v/>
      </c>
      <c r="F337" s="107" t="n"/>
      <c r="G337" s="340">
        <f>IF(I337&lt;&gt;"","S","")</f>
        <v/>
      </c>
      <c r="H337" s="147">
        <f>GERAR_NUMERACAO(G337, $G$21:G337)</f>
        <v/>
      </c>
      <c r="I337" s="150" t="n"/>
      <c r="J337" s="151" t="n"/>
      <c r="K337" s="148" t="n"/>
      <c r="L337" s="535" t="n"/>
      <c r="M337" s="290">
        <f>IF(G337="S","BDI1","")</f>
        <v/>
      </c>
      <c r="N337" s="167" t="n"/>
      <c r="O337" s="167" t="n"/>
      <c r="P337" s="166" t="n"/>
      <c r="Q337" s="166" t="n"/>
      <c r="R337" s="166" t="n"/>
      <c r="S337" s="166" t="n"/>
      <c r="T337" s="166" t="n"/>
      <c r="U337" s="166" t="n"/>
    </row>
    <row r="338" ht="20.1" customHeight="1" s="496">
      <c r="A338" s="106">
        <f>SequenciaA20Mais1</f>
        <v/>
      </c>
      <c r="B338" s="106">
        <f>SequenciaB20Mais1</f>
        <v/>
      </c>
      <c r="C338" s="106">
        <f>A338&amp;"."&amp;B338</f>
        <v/>
      </c>
      <c r="D338" s="106">
        <f>SequenciaD20Mais1</f>
        <v/>
      </c>
      <c r="E338" s="106">
        <f>IF(OR(G338="ETAPA",G338="SUB-ETAPA",I338=""),"",A338)</f>
        <v/>
      </c>
      <c r="F338" s="107" t="n"/>
      <c r="G338" s="340">
        <f>IF(I338&lt;&gt;"","S","")</f>
        <v/>
      </c>
      <c r="H338" s="147">
        <f>GERAR_NUMERACAO(G338, $G$21:G338)</f>
        <v/>
      </c>
      <c r="I338" s="332" t="n"/>
      <c r="J338" s="333" t="n"/>
      <c r="K338" s="148" t="n"/>
      <c r="L338" s="504" t="n"/>
      <c r="M338" s="290">
        <f>IF(G338="S","BDI1","")</f>
        <v/>
      </c>
      <c r="N338" s="167" t="n"/>
      <c r="O338" s="167" t="n"/>
      <c r="P338" s="166" t="n"/>
      <c r="Q338" s="166" t="n"/>
      <c r="R338" s="166" t="n"/>
      <c r="S338" s="166" t="n"/>
      <c r="T338" s="166" t="n"/>
      <c r="U338" s="166" t="n"/>
    </row>
    <row r="339" ht="20.1" customHeight="1" s="496">
      <c r="A339" s="106">
        <f>SequenciaA20Mais1</f>
        <v/>
      </c>
      <c r="B339" s="106">
        <f>SequenciaB20Mais1</f>
        <v/>
      </c>
      <c r="C339" s="106">
        <f>A339&amp;"."&amp;B339</f>
        <v/>
      </c>
      <c r="D339" s="106">
        <f>SequenciaD20Mais1</f>
        <v/>
      </c>
      <c r="E339" s="106">
        <f>IF(OR(G339="ETAPA",G339="SUB-ETAPA",I339=""),"",A339)</f>
        <v/>
      </c>
      <c r="F339" s="107" t="n"/>
      <c r="G339" s="340">
        <f>IF(I339&lt;&gt;"","S","")</f>
        <v/>
      </c>
      <c r="H339" s="147">
        <f>GERAR_NUMERACAO(G339, $G$21:G339)</f>
        <v/>
      </c>
      <c r="I339" s="150" t="n"/>
      <c r="J339" s="151" t="n"/>
      <c r="K339" s="148" t="n"/>
      <c r="L339" s="535" t="n"/>
      <c r="M339" s="290">
        <f>IF(G339="S","BDI1","")</f>
        <v/>
      </c>
      <c r="N339" s="167" t="n"/>
      <c r="O339" s="167" t="n"/>
      <c r="P339" s="166" t="n"/>
      <c r="Q339" s="166" t="n"/>
      <c r="R339" s="166" t="n"/>
      <c r="S339" s="166" t="n"/>
      <c r="T339" s="166" t="n"/>
      <c r="U339" s="166" t="n"/>
    </row>
    <row r="340" ht="20.1" customHeight="1" s="496">
      <c r="A340" s="106">
        <f>SequenciaA20Mais1</f>
        <v/>
      </c>
      <c r="B340" s="106">
        <f>SequenciaB20Mais1</f>
        <v/>
      </c>
      <c r="C340" s="106">
        <f>A340&amp;"."&amp;B340</f>
        <v/>
      </c>
      <c r="D340" s="106">
        <f>SequenciaD20Mais1</f>
        <v/>
      </c>
      <c r="E340" s="106">
        <f>IF(OR(G340="ETAPA",G340="SUB-ETAPA",I340=""),"",A340)</f>
        <v/>
      </c>
      <c r="F340" s="107" t="n"/>
      <c r="G340" s="340">
        <f>IF(I340&lt;&gt;"","S","")</f>
        <v/>
      </c>
      <c r="H340" s="147">
        <f>GERAR_NUMERACAO(G340, $G$21:G340)</f>
        <v/>
      </c>
      <c r="I340" s="332" t="n"/>
      <c r="J340" s="333" t="n"/>
      <c r="K340" s="148" t="n"/>
      <c r="L340" s="504" t="n"/>
      <c r="M340" s="290">
        <f>IF(G340="S","BDI1","")</f>
        <v/>
      </c>
      <c r="N340" s="167" t="n"/>
      <c r="O340" s="167" t="n"/>
      <c r="P340" s="166" t="n"/>
      <c r="Q340" s="166" t="n"/>
      <c r="R340" s="166" t="n"/>
      <c r="S340" s="166" t="n"/>
      <c r="T340" s="166" t="n"/>
      <c r="U340" s="166" t="n"/>
    </row>
    <row r="341" ht="20.1" customHeight="1" s="496">
      <c r="A341" s="106">
        <f>SequenciaA20Mais1</f>
        <v/>
      </c>
      <c r="B341" s="106">
        <f>SequenciaB20Mais1</f>
        <v/>
      </c>
      <c r="C341" s="106">
        <f>A341&amp;"."&amp;B341</f>
        <v/>
      </c>
      <c r="D341" s="106">
        <f>SequenciaD20Mais1</f>
        <v/>
      </c>
      <c r="E341" s="106">
        <f>IF(OR(G341="ETAPA",G341="SUB-ETAPA",I341=""),"",A341)</f>
        <v/>
      </c>
      <c r="F341" s="107" t="n"/>
      <c r="G341" s="340">
        <f>IF(I341&lt;&gt;"","S","")</f>
        <v/>
      </c>
      <c r="H341" s="147">
        <f>GERAR_NUMERACAO(G341, $G$21:G341)</f>
        <v/>
      </c>
      <c r="I341" s="150" t="n"/>
      <c r="J341" s="151" t="n"/>
      <c r="K341" s="148" t="n"/>
      <c r="L341" s="535" t="n"/>
      <c r="M341" s="290">
        <f>IF(G341="S","BDI1","")</f>
        <v/>
      </c>
      <c r="N341" s="167" t="n"/>
      <c r="O341" s="167" t="n"/>
      <c r="P341" s="166" t="n"/>
      <c r="Q341" s="166" t="n"/>
      <c r="R341" s="166" t="n"/>
      <c r="S341" s="166" t="n"/>
      <c r="T341" s="166" t="n"/>
      <c r="U341" s="166" t="n"/>
    </row>
    <row r="342" ht="20.1" customHeight="1" s="496">
      <c r="A342" s="106">
        <f>SequenciaA20Mais1</f>
        <v/>
      </c>
      <c r="B342" s="106">
        <f>SequenciaB20Mais1</f>
        <v/>
      </c>
      <c r="C342" s="106">
        <f>A342&amp;"."&amp;B342</f>
        <v/>
      </c>
      <c r="D342" s="106">
        <f>SequenciaD20Mais1</f>
        <v/>
      </c>
      <c r="E342" s="106">
        <f>IF(OR(G342="ETAPA",G342="SUB-ETAPA",I342=""),"",A342)</f>
        <v/>
      </c>
      <c r="F342" s="107" t="n"/>
      <c r="G342" s="340">
        <f>IF(I342&lt;&gt;"","S","")</f>
        <v/>
      </c>
      <c r="H342" s="147">
        <f>GERAR_NUMERACAO(G342, $G$21:G342)</f>
        <v/>
      </c>
      <c r="I342" s="332" t="n"/>
      <c r="J342" s="333" t="n"/>
      <c r="K342" s="148" t="n"/>
      <c r="L342" s="504" t="n"/>
      <c r="M342" s="290">
        <f>IF(G342="S","BDI1","")</f>
        <v/>
      </c>
      <c r="N342" s="167" t="n"/>
      <c r="O342" s="167" t="n"/>
      <c r="P342" s="166" t="n"/>
      <c r="Q342" s="166" t="n"/>
      <c r="R342" s="166" t="n"/>
      <c r="S342" s="166" t="n"/>
      <c r="T342" s="166" t="n"/>
      <c r="U342" s="166" t="n"/>
    </row>
    <row r="343" ht="20.1" customHeight="1" s="496">
      <c r="A343" s="106">
        <f>SequenciaA20Mais1</f>
        <v/>
      </c>
      <c r="B343" s="106">
        <f>SequenciaB20Mais1</f>
        <v/>
      </c>
      <c r="C343" s="106">
        <f>A343&amp;"."&amp;B343</f>
        <v/>
      </c>
      <c r="D343" s="106">
        <f>SequenciaD20Mais1</f>
        <v/>
      </c>
      <c r="E343" s="106">
        <f>IF(OR(G343="ETAPA",G343="SUB-ETAPA",I343=""),"",A343)</f>
        <v/>
      </c>
      <c r="F343" s="107" t="n"/>
      <c r="G343" s="340">
        <f>IF(I343&lt;&gt;"","S","")</f>
        <v/>
      </c>
      <c r="H343" s="147">
        <f>GERAR_NUMERACAO(G343, $G$21:G343)</f>
        <v/>
      </c>
      <c r="I343" s="150" t="n"/>
      <c r="J343" s="151" t="n"/>
      <c r="K343" s="148" t="n"/>
      <c r="L343" s="535" t="n"/>
      <c r="M343" s="290">
        <f>IF(G343="S","BDI1","")</f>
        <v/>
      </c>
      <c r="N343" s="167" t="n"/>
      <c r="O343" s="167" t="n"/>
      <c r="P343" s="166" t="n"/>
      <c r="Q343" s="166" t="n"/>
      <c r="R343" s="166" t="n"/>
      <c r="S343" s="166" t="n"/>
      <c r="T343" s="166" t="n"/>
      <c r="U343" s="166" t="n"/>
    </row>
    <row r="344" ht="20.1" customHeight="1" s="496">
      <c r="A344" s="106">
        <f>SequenciaA20Mais1</f>
        <v/>
      </c>
      <c r="B344" s="106">
        <f>SequenciaB20Mais1</f>
        <v/>
      </c>
      <c r="C344" s="106">
        <f>A344&amp;"."&amp;B344</f>
        <v/>
      </c>
      <c r="D344" s="106">
        <f>SequenciaD20Mais1</f>
        <v/>
      </c>
      <c r="E344" s="106">
        <f>IF(OR(G344="ETAPA",G344="SUB-ETAPA",I344=""),"",A344)</f>
        <v/>
      </c>
      <c r="F344" s="107" t="n"/>
      <c r="G344" s="340">
        <f>IF(I344&lt;&gt;"","S","")</f>
        <v/>
      </c>
      <c r="H344" s="147">
        <f>GERAR_NUMERACAO(G344, $G$21:G344)</f>
        <v/>
      </c>
      <c r="I344" s="332" t="n"/>
      <c r="J344" s="333" t="n"/>
      <c r="K344" s="148" t="n"/>
      <c r="L344" s="504" t="n"/>
      <c r="M344" s="290">
        <f>IF(G344="S","BDI1","")</f>
        <v/>
      </c>
      <c r="N344" s="167" t="n"/>
      <c r="O344" s="167" t="n"/>
      <c r="P344" s="166" t="n"/>
      <c r="Q344" s="166" t="n"/>
      <c r="R344" s="166" t="n"/>
      <c r="S344" s="166" t="n"/>
      <c r="T344" s="166" t="n"/>
      <c r="U344" s="166" t="n"/>
    </row>
    <row r="345" ht="20.1" customHeight="1" s="496">
      <c r="A345" s="106">
        <f>SequenciaA20Mais1</f>
        <v/>
      </c>
      <c r="B345" s="106">
        <f>SequenciaB20Mais1</f>
        <v/>
      </c>
      <c r="C345" s="106">
        <f>A345&amp;"."&amp;B345</f>
        <v/>
      </c>
      <c r="D345" s="106">
        <f>SequenciaD20Mais1</f>
        <v/>
      </c>
      <c r="E345" s="106">
        <f>IF(OR(G345="ETAPA",G345="SUB-ETAPA",I345=""),"",A345)</f>
        <v/>
      </c>
      <c r="F345" s="107" t="n"/>
      <c r="G345" s="340">
        <f>IF(I345&lt;&gt;"","S","")</f>
        <v/>
      </c>
      <c r="H345" s="147">
        <f>GERAR_NUMERACAO(G345, $G$21:G345)</f>
        <v/>
      </c>
      <c r="I345" s="150" t="n"/>
      <c r="J345" s="151" t="n"/>
      <c r="K345" s="148" t="n"/>
      <c r="L345" s="535" t="n"/>
      <c r="M345" s="290">
        <f>IF(G345="S","BDI1","")</f>
        <v/>
      </c>
      <c r="N345" s="167" t="n"/>
      <c r="O345" s="167" t="n"/>
      <c r="P345" s="166" t="n"/>
      <c r="Q345" s="166" t="n"/>
      <c r="R345" s="166" t="n"/>
      <c r="S345" s="166" t="n"/>
      <c r="T345" s="166" t="n"/>
      <c r="U345" s="166" t="n"/>
    </row>
    <row r="346" ht="20.1" customHeight="1" s="496">
      <c r="A346" s="106">
        <f>SequenciaA20Mais1</f>
        <v/>
      </c>
      <c r="B346" s="106">
        <f>SequenciaB20Mais1</f>
        <v/>
      </c>
      <c r="C346" s="106">
        <f>A346&amp;"."&amp;B346</f>
        <v/>
      </c>
      <c r="D346" s="106">
        <f>SequenciaD20Mais1</f>
        <v/>
      </c>
      <c r="E346" s="106">
        <f>IF(OR(G346="ETAPA",G346="SUB-ETAPA",I346=""),"",A346)</f>
        <v/>
      </c>
      <c r="F346" s="107" t="n"/>
      <c r="G346" s="340">
        <f>IF(I346&lt;&gt;"","S","")</f>
        <v/>
      </c>
      <c r="H346" s="147">
        <f>GERAR_NUMERACAO(G346, $G$21:G346)</f>
        <v/>
      </c>
      <c r="I346" s="332" t="n"/>
      <c r="J346" s="333" t="n"/>
      <c r="K346" s="148" t="n"/>
      <c r="L346" s="504" t="n"/>
      <c r="M346" s="290">
        <f>IF(G346="S","BDI1","")</f>
        <v/>
      </c>
      <c r="N346" s="167" t="n"/>
      <c r="O346" s="167" t="n"/>
      <c r="P346" s="166" t="n"/>
      <c r="Q346" s="166" t="n"/>
      <c r="R346" s="166" t="n"/>
      <c r="S346" s="166" t="n"/>
      <c r="T346" s="166" t="n"/>
      <c r="U346" s="166" t="n"/>
    </row>
    <row r="347" ht="20.1" customHeight="1" s="496">
      <c r="A347" s="106">
        <f>SequenciaA20Mais1</f>
        <v/>
      </c>
      <c r="B347" s="106">
        <f>SequenciaB20Mais1</f>
        <v/>
      </c>
      <c r="C347" s="106">
        <f>A347&amp;"."&amp;B347</f>
        <v/>
      </c>
      <c r="D347" s="106">
        <f>SequenciaD20Mais1</f>
        <v/>
      </c>
      <c r="E347" s="106">
        <f>IF(OR(G347="ETAPA",G347="SUB-ETAPA",I347=""),"",A347)</f>
        <v/>
      </c>
      <c r="F347" s="107" t="n"/>
      <c r="G347" s="340">
        <f>IF(I347&lt;&gt;"","S","")</f>
        <v/>
      </c>
      <c r="H347" s="147">
        <f>GERAR_NUMERACAO(G347, $G$21:G347)</f>
        <v/>
      </c>
      <c r="I347" s="150" t="n"/>
      <c r="J347" s="151" t="n"/>
      <c r="K347" s="148" t="n"/>
      <c r="L347" s="535" t="n"/>
      <c r="M347" s="290">
        <f>IF(G347="S","BDI1","")</f>
        <v/>
      </c>
      <c r="N347" s="167" t="n"/>
      <c r="O347" s="167" t="n"/>
      <c r="P347" s="166" t="n"/>
      <c r="Q347" s="166" t="n"/>
      <c r="R347" s="166" t="n"/>
      <c r="S347" s="166" t="n"/>
      <c r="T347" s="166" t="n"/>
      <c r="U347" s="166" t="n"/>
    </row>
    <row r="348" ht="20.1" customHeight="1" s="496">
      <c r="A348" s="106">
        <f>SequenciaA20Mais1</f>
        <v/>
      </c>
      <c r="B348" s="106">
        <f>SequenciaB20Mais1</f>
        <v/>
      </c>
      <c r="C348" s="106">
        <f>A348&amp;"."&amp;B348</f>
        <v/>
      </c>
      <c r="D348" s="106">
        <f>SequenciaD20Mais1</f>
        <v/>
      </c>
      <c r="E348" s="106">
        <f>IF(OR(G348="ETAPA",G348="SUB-ETAPA",I348=""),"",A348)</f>
        <v/>
      </c>
      <c r="F348" s="107" t="n"/>
      <c r="G348" s="340">
        <f>IF(I348&lt;&gt;"","S","")</f>
        <v/>
      </c>
      <c r="H348" s="147">
        <f>GERAR_NUMERACAO(G348, $G$21:G348)</f>
        <v/>
      </c>
      <c r="I348" s="332" t="n"/>
      <c r="J348" s="333" t="n"/>
      <c r="K348" s="148" t="n"/>
      <c r="L348" s="504" t="n"/>
      <c r="M348" s="290">
        <f>IF(G348="S","BDI1","")</f>
        <v/>
      </c>
      <c r="N348" s="167" t="n"/>
      <c r="O348" s="167" t="n"/>
      <c r="P348" s="166" t="n"/>
      <c r="Q348" s="166" t="n"/>
      <c r="R348" s="166" t="n"/>
      <c r="S348" s="166" t="n"/>
      <c r="T348" s="166" t="n"/>
      <c r="U348" s="166" t="n"/>
    </row>
    <row r="349" ht="20.1" customHeight="1" s="496">
      <c r="A349" s="106">
        <f>SequenciaA20Mais1</f>
        <v/>
      </c>
      <c r="B349" s="106">
        <f>SequenciaB20Mais1</f>
        <v/>
      </c>
      <c r="C349" s="106">
        <f>A349&amp;"."&amp;B349</f>
        <v/>
      </c>
      <c r="D349" s="106">
        <f>SequenciaD20Mais1</f>
        <v/>
      </c>
      <c r="E349" s="106">
        <f>IF(OR(G349="ETAPA",G349="SUB-ETAPA",I349=""),"",A349)</f>
        <v/>
      </c>
      <c r="F349" s="107" t="n"/>
      <c r="G349" s="340">
        <f>IF(I349&lt;&gt;"","S","")</f>
        <v/>
      </c>
      <c r="H349" s="147">
        <f>GERAR_NUMERACAO(G349, $G$21:G349)</f>
        <v/>
      </c>
      <c r="I349" s="150" t="n"/>
      <c r="J349" s="151" t="n"/>
      <c r="K349" s="148" t="n"/>
      <c r="L349" s="535" t="n"/>
      <c r="M349" s="290">
        <f>IF(G349="S","BDI1","")</f>
        <v/>
      </c>
      <c r="N349" s="167" t="n"/>
      <c r="O349" s="167" t="n"/>
      <c r="P349" s="166" t="n"/>
      <c r="Q349" s="166" t="n"/>
      <c r="R349" s="166" t="n"/>
      <c r="S349" s="166" t="n"/>
      <c r="T349" s="166" t="n"/>
      <c r="U349" s="166" t="n"/>
    </row>
    <row r="350" ht="20.1" customHeight="1" s="496">
      <c r="A350" s="106">
        <f>SequenciaA20Mais1</f>
        <v/>
      </c>
      <c r="B350" s="106">
        <f>SequenciaB20Mais1</f>
        <v/>
      </c>
      <c r="C350" s="106">
        <f>A350&amp;"."&amp;B350</f>
        <v/>
      </c>
      <c r="D350" s="106">
        <f>SequenciaD20Mais1</f>
        <v/>
      </c>
      <c r="E350" s="106">
        <f>IF(OR(G350="ETAPA",G350="SUB-ETAPA",I350=""),"",A350)</f>
        <v/>
      </c>
      <c r="F350" s="107" t="n"/>
      <c r="G350" s="340">
        <f>IF(I350&lt;&gt;"","S","")</f>
        <v/>
      </c>
      <c r="H350" s="147">
        <f>GERAR_NUMERACAO(G350, $G$21:G350)</f>
        <v/>
      </c>
      <c r="I350" s="332" t="n"/>
      <c r="J350" s="333" t="n"/>
      <c r="K350" s="148" t="n"/>
      <c r="L350" s="504" t="n"/>
      <c r="M350" s="290">
        <f>IF(G350="S","BDI1","")</f>
        <v/>
      </c>
      <c r="N350" s="167" t="n"/>
      <c r="O350" s="167" t="n"/>
      <c r="P350" s="166" t="n"/>
      <c r="Q350" s="166" t="n"/>
      <c r="R350" s="166" t="n"/>
      <c r="S350" s="166" t="n"/>
      <c r="T350" s="166" t="n"/>
      <c r="U350" s="166" t="n"/>
    </row>
    <row r="351" ht="20.1" customHeight="1" s="496">
      <c r="A351" s="106">
        <f>SequenciaA20Mais1</f>
        <v/>
      </c>
      <c r="B351" s="106">
        <f>SequenciaB20Mais1</f>
        <v/>
      </c>
      <c r="C351" s="106">
        <f>A351&amp;"."&amp;B351</f>
        <v/>
      </c>
      <c r="D351" s="106">
        <f>SequenciaD20Mais1</f>
        <v/>
      </c>
      <c r="E351" s="106">
        <f>IF(OR(G351="ETAPA",G351="SUB-ETAPA",I351=""),"",A351)</f>
        <v/>
      </c>
      <c r="F351" s="107" t="n"/>
      <c r="G351" s="340">
        <f>IF(I351&lt;&gt;"","S","")</f>
        <v/>
      </c>
      <c r="H351" s="147">
        <f>GERAR_NUMERACAO(G351, $G$21:G351)</f>
        <v/>
      </c>
      <c r="I351" s="150" t="n"/>
      <c r="J351" s="151" t="n"/>
      <c r="K351" s="148" t="n"/>
      <c r="L351" s="535" t="n"/>
      <c r="M351" s="290">
        <f>IF(G351="S","BDI1","")</f>
        <v/>
      </c>
      <c r="N351" s="167" t="n"/>
      <c r="O351" s="167" t="n"/>
      <c r="P351" s="166" t="n"/>
      <c r="Q351" s="166" t="n"/>
      <c r="R351" s="166" t="n"/>
      <c r="S351" s="166" t="n"/>
      <c r="T351" s="166" t="n"/>
      <c r="U351" s="166" t="n"/>
    </row>
    <row r="352" ht="20.1" customHeight="1" s="496">
      <c r="A352" s="106">
        <f>SequenciaA20Mais1</f>
        <v/>
      </c>
      <c r="B352" s="106">
        <f>SequenciaB20Mais1</f>
        <v/>
      </c>
      <c r="C352" s="106">
        <f>A352&amp;"."&amp;B352</f>
        <v/>
      </c>
      <c r="D352" s="106">
        <f>SequenciaD20Mais1</f>
        <v/>
      </c>
      <c r="E352" s="106">
        <f>IF(OR(G352="ETAPA",G352="SUB-ETAPA",I352=""),"",A352)</f>
        <v/>
      </c>
      <c r="F352" s="107" t="n"/>
      <c r="G352" s="340">
        <f>IF(I352&lt;&gt;"","S","")</f>
        <v/>
      </c>
      <c r="H352" s="147">
        <f>GERAR_NUMERACAO(G352, $G$21:G352)</f>
        <v/>
      </c>
      <c r="I352" s="332" t="n"/>
      <c r="J352" s="333" t="n"/>
      <c r="K352" s="148" t="n"/>
      <c r="L352" s="504" t="n"/>
      <c r="M352" s="290">
        <f>IF(G352="S","BDI1","")</f>
        <v/>
      </c>
      <c r="N352" s="167" t="n"/>
      <c r="O352" s="167" t="n"/>
      <c r="P352" s="166" t="n"/>
      <c r="Q352" s="166" t="n"/>
      <c r="R352" s="166" t="n"/>
      <c r="S352" s="166" t="n"/>
      <c r="T352" s="166" t="n"/>
      <c r="U352" s="166" t="n"/>
    </row>
    <row r="353" ht="20.1" customHeight="1" s="496">
      <c r="A353" s="106">
        <f>SequenciaA20Mais1</f>
        <v/>
      </c>
      <c r="B353" s="106">
        <f>SequenciaB20Mais1</f>
        <v/>
      </c>
      <c r="C353" s="106">
        <f>A353&amp;"."&amp;B353</f>
        <v/>
      </c>
      <c r="D353" s="106">
        <f>SequenciaD20Mais1</f>
        <v/>
      </c>
      <c r="E353" s="106">
        <f>IF(OR(G353="ETAPA",G353="SUB-ETAPA",I353=""),"",A353)</f>
        <v/>
      </c>
      <c r="F353" s="107" t="n"/>
      <c r="G353" s="340">
        <f>IF(I353&lt;&gt;"","S","")</f>
        <v/>
      </c>
      <c r="H353" s="147">
        <f>GERAR_NUMERACAO(G353, $G$21:G353)</f>
        <v/>
      </c>
      <c r="I353" s="150" t="n"/>
      <c r="J353" s="151" t="n"/>
      <c r="K353" s="148" t="n"/>
      <c r="L353" s="535" t="n"/>
      <c r="M353" s="290">
        <f>IF(G353="S","BDI1","")</f>
        <v/>
      </c>
      <c r="N353" s="167" t="n"/>
      <c r="O353" s="167" t="n"/>
      <c r="P353" s="166" t="n"/>
      <c r="Q353" s="166" t="n"/>
      <c r="R353" s="166" t="n"/>
      <c r="S353" s="166" t="n"/>
      <c r="T353" s="166" t="n"/>
      <c r="U353" s="166" t="n"/>
    </row>
    <row r="354" ht="20.1" customHeight="1" s="496">
      <c r="A354" s="106">
        <f>SequenciaA20Mais1</f>
        <v/>
      </c>
      <c r="B354" s="106">
        <f>SequenciaB20Mais1</f>
        <v/>
      </c>
      <c r="C354" s="106">
        <f>A354&amp;"."&amp;B354</f>
        <v/>
      </c>
      <c r="D354" s="106">
        <f>SequenciaD20Mais1</f>
        <v/>
      </c>
      <c r="E354" s="106">
        <f>IF(OR(G354="ETAPA",G354="SUB-ETAPA",I354=""),"",A354)</f>
        <v/>
      </c>
      <c r="F354" s="107" t="n"/>
      <c r="G354" s="340">
        <f>IF(I354&lt;&gt;"","S","")</f>
        <v/>
      </c>
      <c r="H354" s="147">
        <f>GERAR_NUMERACAO(G354, $G$21:G354)</f>
        <v/>
      </c>
      <c r="I354" s="332" t="n"/>
      <c r="J354" s="333" t="n"/>
      <c r="K354" s="148" t="n"/>
      <c r="L354" s="504" t="n"/>
      <c r="M354" s="290">
        <f>IF(G354="S","BDI1","")</f>
        <v/>
      </c>
      <c r="N354" s="167" t="n"/>
      <c r="O354" s="167" t="n"/>
      <c r="P354" s="166" t="n"/>
      <c r="Q354" s="166" t="n"/>
      <c r="R354" s="166" t="n"/>
      <c r="S354" s="166" t="n"/>
      <c r="T354" s="166" t="n"/>
      <c r="U354" s="166" t="n"/>
    </row>
    <row r="355" ht="20.1" customHeight="1" s="496">
      <c r="A355" s="106">
        <f>SequenciaA20Mais1</f>
        <v/>
      </c>
      <c r="B355" s="106">
        <f>SequenciaB20Mais1</f>
        <v/>
      </c>
      <c r="C355" s="106">
        <f>A355&amp;"."&amp;B355</f>
        <v/>
      </c>
      <c r="D355" s="106">
        <f>SequenciaD20Mais1</f>
        <v/>
      </c>
      <c r="E355" s="106">
        <f>IF(OR(G355="ETAPA",G355="SUB-ETAPA",I355=""),"",A355)</f>
        <v/>
      </c>
      <c r="F355" s="107" t="n"/>
      <c r="G355" s="340">
        <f>IF(I355&lt;&gt;"","S","")</f>
        <v/>
      </c>
      <c r="H355" s="147">
        <f>GERAR_NUMERACAO(G355, $G$21:G355)</f>
        <v/>
      </c>
      <c r="I355" s="150" t="n"/>
      <c r="J355" s="151" t="n"/>
      <c r="K355" s="148" t="n"/>
      <c r="L355" s="535" t="n"/>
      <c r="M355" s="290">
        <f>IF(G355="S","BDI1","")</f>
        <v/>
      </c>
      <c r="N355" s="167" t="n"/>
      <c r="O355" s="167" t="n"/>
      <c r="P355" s="166" t="n"/>
      <c r="Q355" s="166" t="n"/>
      <c r="R355" s="166" t="n"/>
      <c r="S355" s="166" t="n"/>
      <c r="T355" s="166" t="n"/>
      <c r="U355" s="166" t="n"/>
    </row>
    <row r="356" ht="20.1" customHeight="1" s="496">
      <c r="A356" s="106">
        <f>SequenciaA20Mais1</f>
        <v/>
      </c>
      <c r="B356" s="106">
        <f>SequenciaB20Mais1</f>
        <v/>
      </c>
      <c r="C356" s="106">
        <f>A356&amp;"."&amp;B356</f>
        <v/>
      </c>
      <c r="D356" s="106">
        <f>SequenciaD20Mais1</f>
        <v/>
      </c>
      <c r="E356" s="106">
        <f>IF(OR(G356="ETAPA",G356="SUB-ETAPA",I356=""),"",A356)</f>
        <v/>
      </c>
      <c r="F356" s="107" t="n"/>
      <c r="G356" s="340">
        <f>IF(I356&lt;&gt;"","S","")</f>
        <v/>
      </c>
      <c r="H356" s="147">
        <f>GERAR_NUMERACAO(G356, $G$21:G356)</f>
        <v/>
      </c>
      <c r="I356" s="332" t="n"/>
      <c r="J356" s="333" t="n"/>
      <c r="K356" s="148" t="n"/>
      <c r="L356" s="504" t="n"/>
      <c r="M356" s="290">
        <f>IF(G356="S","BDI1","")</f>
        <v/>
      </c>
      <c r="N356" s="167" t="n"/>
      <c r="O356" s="167" t="n"/>
      <c r="P356" s="166" t="n"/>
      <c r="Q356" s="166" t="n"/>
      <c r="R356" s="166" t="n"/>
      <c r="S356" s="166" t="n"/>
      <c r="T356" s="166" t="n"/>
      <c r="U356" s="166" t="n"/>
    </row>
    <row r="357" ht="20.1" customHeight="1" s="496">
      <c r="A357" s="106">
        <f>SequenciaA20Mais1</f>
        <v/>
      </c>
      <c r="B357" s="106">
        <f>SequenciaB20Mais1</f>
        <v/>
      </c>
      <c r="C357" s="106">
        <f>A357&amp;"."&amp;B357</f>
        <v/>
      </c>
      <c r="D357" s="106">
        <f>SequenciaD20Mais1</f>
        <v/>
      </c>
      <c r="E357" s="106">
        <f>IF(OR(G357="ETAPA",G357="SUB-ETAPA",I357=""),"",A357)</f>
        <v/>
      </c>
      <c r="F357" s="107" t="n"/>
      <c r="G357" s="340">
        <f>IF(I357&lt;&gt;"","S","")</f>
        <v/>
      </c>
      <c r="H357" s="147">
        <f>GERAR_NUMERACAO(G357, $G$21:G357)</f>
        <v/>
      </c>
      <c r="I357" s="150" t="n"/>
      <c r="J357" s="151" t="n"/>
      <c r="K357" s="148" t="n"/>
      <c r="L357" s="535" t="n"/>
      <c r="M357" s="290">
        <f>IF(G357="S","BDI1","")</f>
        <v/>
      </c>
      <c r="N357" s="167" t="n"/>
      <c r="O357" s="167" t="n"/>
      <c r="P357" s="166" t="n"/>
      <c r="Q357" s="166" t="n"/>
      <c r="R357" s="166" t="n"/>
      <c r="S357" s="166" t="n"/>
      <c r="T357" s="166" t="n"/>
      <c r="U357" s="166" t="n"/>
    </row>
    <row r="358" ht="20.1" customHeight="1" s="496">
      <c r="A358" s="106">
        <f>SequenciaA20Mais1</f>
        <v/>
      </c>
      <c r="B358" s="106">
        <f>SequenciaB20Mais1</f>
        <v/>
      </c>
      <c r="C358" s="106">
        <f>A358&amp;"."&amp;B358</f>
        <v/>
      </c>
      <c r="D358" s="106">
        <f>SequenciaD20Mais1</f>
        <v/>
      </c>
      <c r="E358" s="106">
        <f>IF(OR(G358="ETAPA",G358="SUB-ETAPA",I358=""),"",A358)</f>
        <v/>
      </c>
      <c r="F358" s="107" t="n"/>
      <c r="G358" s="340">
        <f>IF(I358&lt;&gt;"","S","")</f>
        <v/>
      </c>
      <c r="H358" s="147">
        <f>GERAR_NUMERACAO(G358, $G$21:G358)</f>
        <v/>
      </c>
      <c r="I358" s="332" t="n"/>
      <c r="J358" s="333" t="n"/>
      <c r="K358" s="148" t="n"/>
      <c r="L358" s="504" t="n"/>
      <c r="M358" s="290">
        <f>IF(G358="S","BDI1","")</f>
        <v/>
      </c>
      <c r="N358" s="167" t="n"/>
      <c r="O358" s="167" t="n"/>
      <c r="P358" s="166" t="n"/>
      <c r="Q358" s="166" t="n"/>
      <c r="R358" s="166" t="n"/>
      <c r="S358" s="166" t="n"/>
      <c r="T358" s="166" t="n"/>
      <c r="U358" s="166" t="n"/>
    </row>
    <row r="359" ht="20.1" customHeight="1" s="496">
      <c r="A359" s="106">
        <f>SequenciaA20Mais1</f>
        <v/>
      </c>
      <c r="B359" s="106">
        <f>SequenciaB20Mais1</f>
        <v/>
      </c>
      <c r="C359" s="106">
        <f>A359&amp;"."&amp;B359</f>
        <v/>
      </c>
      <c r="D359" s="106">
        <f>SequenciaD20Mais1</f>
        <v/>
      </c>
      <c r="E359" s="106">
        <f>IF(OR(G359="ETAPA",G359="SUB-ETAPA",I359=""),"",A359)</f>
        <v/>
      </c>
      <c r="F359" s="107" t="n"/>
      <c r="G359" s="340">
        <f>IF(I359&lt;&gt;"","S","")</f>
        <v/>
      </c>
      <c r="H359" s="147">
        <f>GERAR_NUMERACAO(G359, $G$21:G359)</f>
        <v/>
      </c>
      <c r="I359" s="150" t="n"/>
      <c r="J359" s="151" t="n"/>
      <c r="K359" s="148" t="n"/>
      <c r="L359" s="535" t="n"/>
      <c r="M359" s="290">
        <f>IF(G359="S","BDI1","")</f>
        <v/>
      </c>
      <c r="N359" s="167" t="n"/>
      <c r="O359" s="167" t="n"/>
      <c r="P359" s="166" t="n"/>
      <c r="Q359" s="166" t="n"/>
      <c r="R359" s="166" t="n"/>
      <c r="S359" s="166" t="n"/>
      <c r="T359" s="166" t="n"/>
      <c r="U359" s="166" t="n"/>
    </row>
    <row r="360" ht="20.1" customHeight="1" s="496">
      <c r="A360" s="106">
        <f>SequenciaA20Mais1</f>
        <v/>
      </c>
      <c r="B360" s="106">
        <f>SequenciaB20Mais1</f>
        <v/>
      </c>
      <c r="C360" s="106">
        <f>A360&amp;"."&amp;B360</f>
        <v/>
      </c>
      <c r="D360" s="106">
        <f>SequenciaD20Mais1</f>
        <v/>
      </c>
      <c r="E360" s="106">
        <f>IF(OR(G360="ETAPA",G360="SUB-ETAPA",I360=""),"",A360)</f>
        <v/>
      </c>
      <c r="F360" s="107" t="n"/>
      <c r="G360" s="340">
        <f>IF(I360&lt;&gt;"","S","")</f>
        <v/>
      </c>
      <c r="H360" s="147">
        <f>GERAR_NUMERACAO(G360, $G$21:G360)</f>
        <v/>
      </c>
      <c r="I360" s="332" t="n"/>
      <c r="J360" s="333" t="n"/>
      <c r="K360" s="148" t="n"/>
      <c r="L360" s="504" t="n"/>
      <c r="M360" s="290">
        <f>IF(G360="S","BDI1","")</f>
        <v/>
      </c>
      <c r="N360" s="167" t="n"/>
      <c r="O360" s="167" t="n"/>
      <c r="P360" s="166" t="n"/>
      <c r="Q360" s="166" t="n"/>
      <c r="R360" s="166" t="n"/>
      <c r="S360" s="166" t="n"/>
      <c r="T360" s="166" t="n"/>
      <c r="U360" s="166" t="n"/>
    </row>
    <row r="361" ht="20.1" customHeight="1" s="496">
      <c r="A361" s="106">
        <f>SequenciaA20Mais1</f>
        <v/>
      </c>
      <c r="B361" s="106">
        <f>SequenciaB20Mais1</f>
        <v/>
      </c>
      <c r="C361" s="106">
        <f>A361&amp;"."&amp;B361</f>
        <v/>
      </c>
      <c r="D361" s="106">
        <f>SequenciaD20Mais1</f>
        <v/>
      </c>
      <c r="E361" s="106">
        <f>IF(OR(G361="ETAPA",G361="SUB-ETAPA",I361=""),"",A361)</f>
        <v/>
      </c>
      <c r="F361" s="107" t="n"/>
      <c r="G361" s="340">
        <f>IF(I361&lt;&gt;"","S","")</f>
        <v/>
      </c>
      <c r="H361" s="147">
        <f>GERAR_NUMERACAO(G361, $G$21:G361)</f>
        <v/>
      </c>
      <c r="I361" s="150" t="n"/>
      <c r="J361" s="151" t="n"/>
      <c r="K361" s="148" t="n"/>
      <c r="L361" s="535" t="n"/>
      <c r="M361" s="290">
        <f>IF(G361="S","BDI1","")</f>
        <v/>
      </c>
      <c r="N361" s="167" t="n"/>
      <c r="O361" s="167" t="n"/>
      <c r="P361" s="166" t="n"/>
      <c r="Q361" s="166" t="n"/>
      <c r="R361" s="166" t="n"/>
      <c r="S361" s="166" t="n"/>
      <c r="T361" s="166" t="n"/>
      <c r="U361" s="166" t="n"/>
    </row>
    <row r="362" ht="20.1" customHeight="1" s="496">
      <c r="A362" s="106">
        <f>SequenciaA20Mais1</f>
        <v/>
      </c>
      <c r="B362" s="106">
        <f>SequenciaB20Mais1</f>
        <v/>
      </c>
      <c r="C362" s="106">
        <f>A362&amp;"."&amp;B362</f>
        <v/>
      </c>
      <c r="D362" s="106">
        <f>SequenciaD20Mais1</f>
        <v/>
      </c>
      <c r="E362" s="106">
        <f>IF(OR(G362="ETAPA",G362="SUB-ETAPA",I362=""),"",A362)</f>
        <v/>
      </c>
      <c r="F362" s="107" t="n"/>
      <c r="G362" s="340">
        <f>IF(I362&lt;&gt;"","S","")</f>
        <v/>
      </c>
      <c r="H362" s="147">
        <f>GERAR_NUMERACAO(G362, $G$21:G362)</f>
        <v/>
      </c>
      <c r="I362" s="332" t="n"/>
      <c r="J362" s="333" t="n"/>
      <c r="K362" s="148" t="n"/>
      <c r="L362" s="504" t="n"/>
      <c r="M362" s="290">
        <f>IF(G362="S","BDI1","")</f>
        <v/>
      </c>
      <c r="N362" s="167" t="n"/>
      <c r="O362" s="167" t="n"/>
      <c r="P362" s="166" t="n"/>
      <c r="Q362" s="166" t="n"/>
      <c r="R362" s="166" t="n"/>
      <c r="S362" s="166" t="n"/>
      <c r="T362" s="166" t="n"/>
      <c r="U362" s="166" t="n"/>
    </row>
    <row r="363" ht="20.1" customHeight="1" s="496">
      <c r="A363" s="106">
        <f>SequenciaA20Mais1</f>
        <v/>
      </c>
      <c r="B363" s="106">
        <f>SequenciaB20Mais1</f>
        <v/>
      </c>
      <c r="C363" s="106">
        <f>A363&amp;"."&amp;B363</f>
        <v/>
      </c>
      <c r="D363" s="106">
        <f>SequenciaD20Mais1</f>
        <v/>
      </c>
      <c r="E363" s="106">
        <f>IF(OR(G363="ETAPA",G363="SUB-ETAPA",I363=""),"",A363)</f>
        <v/>
      </c>
      <c r="F363" s="107" t="n"/>
      <c r="G363" s="340">
        <f>IF(I363&lt;&gt;"","S","")</f>
        <v/>
      </c>
      <c r="H363" s="147">
        <f>GERAR_NUMERACAO(G363, $G$21:G363)</f>
        <v/>
      </c>
      <c r="I363" s="150" t="n"/>
      <c r="J363" s="151" t="n"/>
      <c r="K363" s="148" t="n"/>
      <c r="L363" s="535" t="n"/>
      <c r="M363" s="290">
        <f>IF(G363="S","BDI1","")</f>
        <v/>
      </c>
      <c r="N363" s="167" t="n"/>
      <c r="O363" s="167" t="n"/>
      <c r="P363" s="166" t="n"/>
      <c r="Q363" s="166" t="n"/>
      <c r="R363" s="166" t="n"/>
      <c r="S363" s="166" t="n"/>
      <c r="T363" s="166" t="n"/>
      <c r="U363" s="166" t="n"/>
    </row>
    <row r="364" ht="20.1" customHeight="1" s="496">
      <c r="A364" s="106">
        <f>SequenciaA20Mais1</f>
        <v/>
      </c>
      <c r="B364" s="106">
        <f>SequenciaB20Mais1</f>
        <v/>
      </c>
      <c r="C364" s="106">
        <f>A364&amp;"."&amp;B364</f>
        <v/>
      </c>
      <c r="D364" s="106">
        <f>SequenciaD20Mais1</f>
        <v/>
      </c>
      <c r="E364" s="106">
        <f>IF(OR(G364="ETAPA",G364="SUB-ETAPA",I364=""),"",A364)</f>
        <v/>
      </c>
      <c r="F364" s="107" t="n"/>
      <c r="G364" s="340">
        <f>IF(I364&lt;&gt;"","S","")</f>
        <v/>
      </c>
      <c r="H364" s="147">
        <f>GERAR_NUMERACAO(G364, $G$21:G364)</f>
        <v/>
      </c>
      <c r="I364" s="332" t="n"/>
      <c r="J364" s="333" t="n"/>
      <c r="K364" s="148" t="n"/>
      <c r="L364" s="504" t="n"/>
      <c r="M364" s="290">
        <f>IF(G364="S","BDI1","")</f>
        <v/>
      </c>
      <c r="N364" s="167" t="n"/>
      <c r="O364" s="167" t="n"/>
      <c r="P364" s="166" t="n"/>
      <c r="Q364" s="166" t="n"/>
      <c r="R364" s="166" t="n"/>
      <c r="S364" s="166" t="n"/>
      <c r="T364" s="166" t="n"/>
      <c r="U364" s="166" t="n"/>
    </row>
    <row r="365" ht="20.1" customHeight="1" s="496">
      <c r="A365" s="106">
        <f>SequenciaA20Mais1</f>
        <v/>
      </c>
      <c r="B365" s="106">
        <f>SequenciaB20Mais1</f>
        <v/>
      </c>
      <c r="C365" s="106">
        <f>A365&amp;"."&amp;B365</f>
        <v/>
      </c>
      <c r="D365" s="106">
        <f>SequenciaD20Mais1</f>
        <v/>
      </c>
      <c r="E365" s="106">
        <f>IF(OR(G365="ETAPA",G365="SUB-ETAPA",I365=""),"",A365)</f>
        <v/>
      </c>
      <c r="F365" s="107" t="n"/>
      <c r="G365" s="340">
        <f>IF(I365&lt;&gt;"","S","")</f>
        <v/>
      </c>
      <c r="H365" s="147">
        <f>GERAR_NUMERACAO(G365, $G$21:G365)</f>
        <v/>
      </c>
      <c r="I365" s="150" t="n"/>
      <c r="J365" s="151" t="n"/>
      <c r="K365" s="148" t="n"/>
      <c r="L365" s="535" t="n"/>
      <c r="M365" s="290">
        <f>IF(G365="S","BDI1","")</f>
        <v/>
      </c>
      <c r="N365" s="167" t="n"/>
      <c r="O365" s="167" t="n"/>
      <c r="P365" s="166" t="n"/>
      <c r="Q365" s="166" t="n"/>
      <c r="R365" s="166" t="n"/>
      <c r="S365" s="166" t="n"/>
      <c r="T365" s="166" t="n"/>
      <c r="U365" s="166" t="n"/>
    </row>
    <row r="366" ht="20.1" customHeight="1" s="496">
      <c r="A366" s="106">
        <f>SequenciaA20Mais1</f>
        <v/>
      </c>
      <c r="B366" s="106">
        <f>SequenciaB20Mais1</f>
        <v/>
      </c>
      <c r="C366" s="106">
        <f>A366&amp;"."&amp;B366</f>
        <v/>
      </c>
      <c r="D366" s="106">
        <f>SequenciaD20Mais1</f>
        <v/>
      </c>
      <c r="E366" s="106">
        <f>IF(OR(G366="ETAPA",G366="SUB-ETAPA",I366=""),"",A366)</f>
        <v/>
      </c>
      <c r="F366" s="107" t="n"/>
      <c r="G366" s="340">
        <f>IF(I366&lt;&gt;"","S","")</f>
        <v/>
      </c>
      <c r="H366" s="147">
        <f>GERAR_NUMERACAO(G366, $G$21:G366)</f>
        <v/>
      </c>
      <c r="I366" s="332" t="n"/>
      <c r="J366" s="333" t="n"/>
      <c r="K366" s="148" t="n"/>
      <c r="L366" s="504" t="n"/>
      <c r="M366" s="290">
        <f>IF(G366="S","BDI1","")</f>
        <v/>
      </c>
      <c r="N366" s="167" t="n"/>
      <c r="O366" s="167" t="n"/>
      <c r="P366" s="166" t="n"/>
      <c r="Q366" s="166" t="n"/>
      <c r="R366" s="166" t="n"/>
      <c r="S366" s="166" t="n"/>
      <c r="T366" s="166" t="n"/>
      <c r="U366" s="166" t="n"/>
    </row>
    <row r="367" ht="20.1" customHeight="1" s="496">
      <c r="A367" s="106">
        <f>SequenciaA20Mais1</f>
        <v/>
      </c>
      <c r="B367" s="106">
        <f>SequenciaB20Mais1</f>
        <v/>
      </c>
      <c r="C367" s="106">
        <f>A367&amp;"."&amp;B367</f>
        <v/>
      </c>
      <c r="D367" s="106">
        <f>SequenciaD20Mais1</f>
        <v/>
      </c>
      <c r="E367" s="106">
        <f>IF(OR(G367="ETAPA",G367="SUB-ETAPA",I367=""),"",A367)</f>
        <v/>
      </c>
      <c r="F367" s="107" t="n"/>
      <c r="G367" s="340">
        <f>IF(I367&lt;&gt;"","S","")</f>
        <v/>
      </c>
      <c r="H367" s="147">
        <f>GERAR_NUMERACAO(G367, $G$21:G367)</f>
        <v/>
      </c>
      <c r="I367" s="150" t="n"/>
      <c r="J367" s="151" t="n"/>
      <c r="K367" s="148" t="n"/>
      <c r="L367" s="535" t="n"/>
      <c r="M367" s="290">
        <f>IF(G367="S","BDI1","")</f>
        <v/>
      </c>
      <c r="N367" s="167" t="n"/>
      <c r="O367" s="167" t="n"/>
      <c r="P367" s="166" t="n"/>
      <c r="Q367" s="166" t="n"/>
      <c r="R367" s="166" t="n"/>
      <c r="S367" s="166" t="n"/>
      <c r="T367" s="166" t="n"/>
      <c r="U367" s="166" t="n"/>
    </row>
    <row r="368" ht="20.1" customHeight="1" s="496">
      <c r="A368" s="106">
        <f>SequenciaA20Mais1</f>
        <v/>
      </c>
      <c r="B368" s="106">
        <f>SequenciaB20Mais1</f>
        <v/>
      </c>
      <c r="C368" s="106">
        <f>A368&amp;"."&amp;B368</f>
        <v/>
      </c>
      <c r="D368" s="106">
        <f>SequenciaD20Mais1</f>
        <v/>
      </c>
      <c r="E368" s="106">
        <f>IF(OR(G368="ETAPA",G368="SUB-ETAPA",I368=""),"",A368)</f>
        <v/>
      </c>
      <c r="F368" s="107" t="n"/>
      <c r="G368" s="340">
        <f>IF(I368&lt;&gt;"","S","")</f>
        <v/>
      </c>
      <c r="H368" s="147">
        <f>GERAR_NUMERACAO(G368, $G$21:G368)</f>
        <v/>
      </c>
      <c r="I368" s="332" t="n"/>
      <c r="J368" s="333" t="n"/>
      <c r="K368" s="148" t="n"/>
      <c r="L368" s="504" t="n"/>
      <c r="M368" s="290">
        <f>IF(G368="S","BDI1","")</f>
        <v/>
      </c>
      <c r="N368" s="167" t="n"/>
      <c r="O368" s="167" t="n"/>
      <c r="P368" s="166" t="n"/>
      <c r="Q368" s="166" t="n"/>
      <c r="R368" s="166" t="n"/>
      <c r="S368" s="166" t="n"/>
      <c r="T368" s="166" t="n"/>
      <c r="U368" s="166" t="n"/>
    </row>
    <row r="369" ht="20.1" customHeight="1" s="496">
      <c r="A369" s="106">
        <f>SequenciaA20Mais1</f>
        <v/>
      </c>
      <c r="B369" s="106">
        <f>SequenciaB20Mais1</f>
        <v/>
      </c>
      <c r="C369" s="106">
        <f>A369&amp;"."&amp;B369</f>
        <v/>
      </c>
      <c r="D369" s="106">
        <f>SequenciaD20Mais1</f>
        <v/>
      </c>
      <c r="E369" s="106">
        <f>IF(OR(G369="ETAPA",G369="SUB-ETAPA",I369=""),"",A369)</f>
        <v/>
      </c>
      <c r="F369" s="107" t="n"/>
      <c r="G369" s="340">
        <f>IF(I369&lt;&gt;"","S","")</f>
        <v/>
      </c>
      <c r="H369" s="147">
        <f>GERAR_NUMERACAO(G369, $G$21:G369)</f>
        <v/>
      </c>
      <c r="I369" s="150" t="n"/>
      <c r="J369" s="151" t="n"/>
      <c r="K369" s="148" t="n"/>
      <c r="L369" s="535" t="n"/>
      <c r="M369" s="290">
        <f>IF(G369="S","BDI1","")</f>
        <v/>
      </c>
      <c r="N369" s="167" t="n"/>
      <c r="O369" s="167" t="n"/>
      <c r="P369" s="166" t="n"/>
      <c r="Q369" s="166" t="n"/>
      <c r="R369" s="166" t="n"/>
      <c r="S369" s="166" t="n"/>
      <c r="T369" s="166" t="n"/>
      <c r="U369" s="166" t="n"/>
    </row>
    <row r="370" ht="20.1" customHeight="1" s="496">
      <c r="A370" s="106">
        <f>SequenciaA20Mais1</f>
        <v/>
      </c>
      <c r="B370" s="106">
        <f>SequenciaB20Mais1</f>
        <v/>
      </c>
      <c r="C370" s="106">
        <f>A370&amp;"."&amp;B370</f>
        <v/>
      </c>
      <c r="D370" s="106">
        <f>SequenciaD20Mais1</f>
        <v/>
      </c>
      <c r="E370" s="106">
        <f>IF(OR(G370="ETAPA",G370="SUB-ETAPA",I370=""),"",A370)</f>
        <v/>
      </c>
      <c r="F370" s="107" t="n"/>
      <c r="G370" s="340">
        <f>IF(I370&lt;&gt;"","S","")</f>
        <v/>
      </c>
      <c r="H370" s="147">
        <f>GERAR_NUMERACAO(G370, $G$21:G370)</f>
        <v/>
      </c>
      <c r="I370" s="332" t="n"/>
      <c r="J370" s="333" t="n"/>
      <c r="K370" s="148" t="n"/>
      <c r="L370" s="504" t="n"/>
      <c r="M370" s="290">
        <f>IF(G370="S","BDI1","")</f>
        <v/>
      </c>
      <c r="N370" s="167" t="n"/>
      <c r="O370" s="167" t="n"/>
      <c r="P370" s="166" t="n"/>
      <c r="Q370" s="166" t="n"/>
      <c r="R370" s="166" t="n"/>
      <c r="S370" s="166" t="n"/>
      <c r="T370" s="166" t="n"/>
      <c r="U370" s="166" t="n"/>
    </row>
    <row r="371" ht="20.1" customHeight="1" s="496">
      <c r="A371" s="106">
        <f>SequenciaA20Mais1</f>
        <v/>
      </c>
      <c r="B371" s="106">
        <f>SequenciaB20Mais1</f>
        <v/>
      </c>
      <c r="C371" s="106">
        <f>A371&amp;"."&amp;B371</f>
        <v/>
      </c>
      <c r="D371" s="106">
        <f>SequenciaD20Mais1</f>
        <v/>
      </c>
      <c r="E371" s="106">
        <f>IF(OR(G371="ETAPA",G371="SUB-ETAPA",I371=""),"",A371)</f>
        <v/>
      </c>
      <c r="F371" s="107" t="n"/>
      <c r="G371" s="340">
        <f>IF(I371&lt;&gt;"","S","")</f>
        <v/>
      </c>
      <c r="H371" s="147">
        <f>GERAR_NUMERACAO(G371, $G$21:G371)</f>
        <v/>
      </c>
      <c r="I371" s="150" t="n"/>
      <c r="J371" s="151" t="n"/>
      <c r="K371" s="148" t="n"/>
      <c r="L371" s="535" t="n"/>
      <c r="M371" s="290">
        <f>IF(G371="S","BDI1","")</f>
        <v/>
      </c>
      <c r="N371" s="167" t="n"/>
      <c r="O371" s="167" t="n"/>
      <c r="P371" s="166" t="n"/>
      <c r="Q371" s="166" t="n"/>
      <c r="R371" s="166" t="n"/>
      <c r="S371" s="166" t="n"/>
      <c r="T371" s="166" t="n"/>
      <c r="U371" s="166" t="n"/>
    </row>
    <row r="372" ht="20.1" customHeight="1" s="496">
      <c r="A372" s="106">
        <f>SequenciaA20Mais1</f>
        <v/>
      </c>
      <c r="B372" s="106">
        <f>SequenciaB20Mais1</f>
        <v/>
      </c>
      <c r="C372" s="106">
        <f>A372&amp;"."&amp;B372</f>
        <v/>
      </c>
      <c r="D372" s="106">
        <f>SequenciaD20Mais1</f>
        <v/>
      </c>
      <c r="E372" s="106">
        <f>IF(OR(G372="ETAPA",G372="SUB-ETAPA",I372=""),"",A372)</f>
        <v/>
      </c>
      <c r="F372" s="107" t="n"/>
      <c r="G372" s="340">
        <f>IF(I372&lt;&gt;"","S","")</f>
        <v/>
      </c>
      <c r="H372" s="147">
        <f>GERAR_NUMERACAO(G372, $G$21:G372)</f>
        <v/>
      </c>
      <c r="I372" s="332" t="n"/>
      <c r="J372" s="333" t="n"/>
      <c r="K372" s="148" t="n"/>
      <c r="L372" s="504" t="n"/>
      <c r="M372" s="290">
        <f>IF(G372="S","BDI1","")</f>
        <v/>
      </c>
      <c r="N372" s="167" t="n"/>
      <c r="O372" s="167" t="n"/>
      <c r="P372" s="166" t="n"/>
      <c r="Q372" s="166" t="n"/>
      <c r="R372" s="166" t="n"/>
      <c r="S372" s="166" t="n"/>
      <c r="T372" s="166" t="n"/>
      <c r="U372" s="166" t="n"/>
    </row>
    <row r="373" ht="20.1" customHeight="1" s="496">
      <c r="A373" s="106">
        <f>SequenciaA20Mais1</f>
        <v/>
      </c>
      <c r="B373" s="106">
        <f>SequenciaB20Mais1</f>
        <v/>
      </c>
      <c r="C373" s="106">
        <f>A373&amp;"."&amp;B373</f>
        <v/>
      </c>
      <c r="D373" s="106">
        <f>SequenciaD20Mais1</f>
        <v/>
      </c>
      <c r="E373" s="106">
        <f>IF(OR(G373="ETAPA",G373="SUB-ETAPA",I373=""),"",A373)</f>
        <v/>
      </c>
      <c r="F373" s="107" t="n"/>
      <c r="G373" s="340">
        <f>IF(I373&lt;&gt;"","S","")</f>
        <v/>
      </c>
      <c r="H373" s="147">
        <f>GERAR_NUMERACAO(G373, $G$21:G373)</f>
        <v/>
      </c>
      <c r="I373" s="150" t="n"/>
      <c r="J373" s="151" t="n"/>
      <c r="K373" s="148" t="n"/>
      <c r="L373" s="535" t="n"/>
      <c r="M373" s="290">
        <f>IF(G373="S","BDI1","")</f>
        <v/>
      </c>
      <c r="N373" s="167" t="n"/>
      <c r="O373" s="167" t="n"/>
      <c r="P373" s="166" t="n"/>
      <c r="Q373" s="166" t="n"/>
      <c r="R373" s="166" t="n"/>
      <c r="S373" s="166" t="n"/>
      <c r="T373" s="166" t="n"/>
      <c r="U373" s="166" t="n"/>
    </row>
    <row r="374" ht="20.1" customHeight="1" s="496">
      <c r="A374" s="106">
        <f>SequenciaA20Mais1</f>
        <v/>
      </c>
      <c r="B374" s="106">
        <f>SequenciaB20Mais1</f>
        <v/>
      </c>
      <c r="C374" s="106">
        <f>A374&amp;"."&amp;B374</f>
        <v/>
      </c>
      <c r="D374" s="106">
        <f>SequenciaD20Mais1</f>
        <v/>
      </c>
      <c r="E374" s="106">
        <f>IF(OR(G374="ETAPA",G374="SUB-ETAPA",I374=""),"",A374)</f>
        <v/>
      </c>
      <c r="F374" s="107" t="n"/>
      <c r="G374" s="340">
        <f>IF(I374&lt;&gt;"","S","")</f>
        <v/>
      </c>
      <c r="H374" s="147">
        <f>GERAR_NUMERACAO(G374, $G$21:G374)</f>
        <v/>
      </c>
      <c r="I374" s="332" t="n"/>
      <c r="J374" s="333" t="n"/>
      <c r="K374" s="148" t="n"/>
      <c r="L374" s="504" t="n"/>
      <c r="M374" s="290">
        <f>IF(G374="S","BDI1","")</f>
        <v/>
      </c>
      <c r="N374" s="167" t="n"/>
      <c r="O374" s="167" t="n"/>
      <c r="P374" s="166" t="n"/>
      <c r="Q374" s="166" t="n"/>
      <c r="R374" s="166" t="n"/>
      <c r="S374" s="166" t="n"/>
      <c r="T374" s="166" t="n"/>
      <c r="U374" s="166" t="n"/>
    </row>
    <row r="375" ht="20.1" customHeight="1" s="496">
      <c r="A375" s="106">
        <f>SequenciaA20Mais1</f>
        <v/>
      </c>
      <c r="B375" s="106">
        <f>SequenciaB20Mais1</f>
        <v/>
      </c>
      <c r="C375" s="106">
        <f>A375&amp;"."&amp;B375</f>
        <v/>
      </c>
      <c r="D375" s="106">
        <f>SequenciaD20Mais1</f>
        <v/>
      </c>
      <c r="E375" s="106">
        <f>IF(OR(G375="ETAPA",G375="SUB-ETAPA",I375=""),"",A375)</f>
        <v/>
      </c>
      <c r="F375" s="107" t="n"/>
      <c r="G375" s="340">
        <f>IF(I375&lt;&gt;"","S","")</f>
        <v/>
      </c>
      <c r="H375" s="147">
        <f>GERAR_NUMERACAO(G375, $G$21:G375)</f>
        <v/>
      </c>
      <c r="I375" s="150" t="n"/>
      <c r="J375" s="151" t="n"/>
      <c r="K375" s="148" t="n"/>
      <c r="L375" s="535" t="n"/>
      <c r="M375" s="290">
        <f>IF(G375="S","BDI1","")</f>
        <v/>
      </c>
      <c r="N375" s="167" t="n"/>
      <c r="O375" s="167" t="n"/>
      <c r="P375" s="166" t="n"/>
      <c r="Q375" s="166" t="n"/>
      <c r="R375" s="166" t="n"/>
      <c r="S375" s="166" t="n"/>
      <c r="T375" s="166" t="n"/>
      <c r="U375" s="166" t="n"/>
    </row>
    <row r="376" ht="20.1" customHeight="1" s="496">
      <c r="A376" s="106">
        <f>SequenciaA20Mais1</f>
        <v/>
      </c>
      <c r="B376" s="106">
        <f>SequenciaB20Mais1</f>
        <v/>
      </c>
      <c r="C376" s="106">
        <f>A376&amp;"."&amp;B376</f>
        <v/>
      </c>
      <c r="D376" s="106">
        <f>SequenciaD20Mais1</f>
        <v/>
      </c>
      <c r="E376" s="106">
        <f>IF(OR(G376="ETAPA",G376="SUB-ETAPA",I376=""),"",A376)</f>
        <v/>
      </c>
      <c r="F376" s="107" t="n"/>
      <c r="G376" s="340">
        <f>IF(I376&lt;&gt;"","S","")</f>
        <v/>
      </c>
      <c r="H376" s="147">
        <f>GERAR_NUMERACAO(G376, $G$21:G376)</f>
        <v/>
      </c>
      <c r="I376" s="332" t="n"/>
      <c r="J376" s="333" t="n"/>
      <c r="K376" s="148" t="n"/>
      <c r="L376" s="504" t="n"/>
      <c r="M376" s="290">
        <f>IF(G376="S","BDI1","")</f>
        <v/>
      </c>
      <c r="N376" s="167" t="n"/>
      <c r="O376" s="167" t="n"/>
      <c r="P376" s="166" t="n"/>
      <c r="Q376" s="166" t="n"/>
      <c r="R376" s="166" t="n"/>
      <c r="S376" s="166" t="n"/>
      <c r="T376" s="166" t="n"/>
      <c r="U376" s="166" t="n"/>
    </row>
    <row r="377" ht="20.1" customHeight="1" s="496">
      <c r="A377" s="106">
        <f>SequenciaA20Mais1</f>
        <v/>
      </c>
      <c r="B377" s="106">
        <f>SequenciaB20Mais1</f>
        <v/>
      </c>
      <c r="C377" s="106">
        <f>A377&amp;"."&amp;B377</f>
        <v/>
      </c>
      <c r="D377" s="106">
        <f>SequenciaD20Mais1</f>
        <v/>
      </c>
      <c r="E377" s="106">
        <f>IF(OR(G377="ETAPA",G377="SUB-ETAPA",I377=""),"",A377)</f>
        <v/>
      </c>
      <c r="F377" s="107" t="n"/>
      <c r="G377" s="340">
        <f>IF(I377&lt;&gt;"","S","")</f>
        <v/>
      </c>
      <c r="H377" s="147">
        <f>GERAR_NUMERACAO(G377, $G$21:G377)</f>
        <v/>
      </c>
      <c r="I377" s="150" t="n"/>
      <c r="J377" s="151" t="n"/>
      <c r="K377" s="148" t="n"/>
      <c r="L377" s="535" t="n"/>
      <c r="M377" s="290">
        <f>IF(G377="S","BDI1","")</f>
        <v/>
      </c>
      <c r="N377" s="167" t="n"/>
      <c r="O377" s="167" t="n"/>
      <c r="P377" s="166" t="n"/>
      <c r="Q377" s="166" t="n"/>
      <c r="R377" s="166" t="n"/>
      <c r="S377" s="166" t="n"/>
      <c r="T377" s="166" t="n"/>
      <c r="U377" s="166" t="n"/>
    </row>
    <row r="378" ht="20.1" customHeight="1" s="496">
      <c r="A378" s="106">
        <f>SequenciaA20Mais1</f>
        <v/>
      </c>
      <c r="B378" s="106">
        <f>SequenciaB20Mais1</f>
        <v/>
      </c>
      <c r="C378" s="106">
        <f>A378&amp;"."&amp;B378</f>
        <v/>
      </c>
      <c r="D378" s="106">
        <f>SequenciaD20Mais1</f>
        <v/>
      </c>
      <c r="E378" s="106">
        <f>IF(OR(G378="ETAPA",G378="SUB-ETAPA",I378=""),"",A378)</f>
        <v/>
      </c>
      <c r="F378" s="107" t="n"/>
      <c r="G378" s="340">
        <f>IF(I378&lt;&gt;"","S","")</f>
        <v/>
      </c>
      <c r="H378" s="147">
        <f>GERAR_NUMERACAO(G378, $G$21:G378)</f>
        <v/>
      </c>
      <c r="I378" s="332" t="n"/>
      <c r="J378" s="333" t="n"/>
      <c r="K378" s="148" t="n"/>
      <c r="L378" s="504" t="n"/>
      <c r="M378" s="290">
        <f>IF(G378="S","BDI1","")</f>
        <v/>
      </c>
      <c r="N378" s="167" t="n"/>
      <c r="O378" s="167" t="n"/>
      <c r="P378" s="166" t="n"/>
      <c r="Q378" s="166" t="n"/>
      <c r="R378" s="166" t="n"/>
      <c r="S378" s="166" t="n"/>
      <c r="T378" s="166" t="n"/>
      <c r="U378" s="166" t="n"/>
    </row>
    <row r="379" ht="20.1" customHeight="1" s="496">
      <c r="A379" s="106">
        <f>SequenciaA20Mais1</f>
        <v/>
      </c>
      <c r="B379" s="106">
        <f>SequenciaB20Mais1</f>
        <v/>
      </c>
      <c r="C379" s="106">
        <f>A379&amp;"."&amp;B379</f>
        <v/>
      </c>
      <c r="D379" s="106">
        <f>SequenciaD20Mais1</f>
        <v/>
      </c>
      <c r="E379" s="106">
        <f>IF(OR(G379="ETAPA",G379="SUB-ETAPA",I379=""),"",A379)</f>
        <v/>
      </c>
      <c r="F379" s="107" t="n"/>
      <c r="G379" s="340">
        <f>IF(I379&lt;&gt;"","S","")</f>
        <v/>
      </c>
      <c r="H379" s="147">
        <f>GERAR_NUMERACAO(G379, $G$21:G379)</f>
        <v/>
      </c>
      <c r="I379" s="150" t="n"/>
      <c r="J379" s="151" t="n"/>
      <c r="K379" s="148" t="n"/>
      <c r="L379" s="535" t="n"/>
      <c r="M379" s="290">
        <f>IF(G379="S","BDI1","")</f>
        <v/>
      </c>
      <c r="N379" s="167" t="n"/>
      <c r="O379" s="167" t="n"/>
      <c r="P379" s="166" t="n"/>
      <c r="Q379" s="166" t="n"/>
      <c r="R379" s="166" t="n"/>
      <c r="S379" s="166" t="n"/>
      <c r="T379" s="166" t="n"/>
      <c r="U379" s="166" t="n"/>
    </row>
    <row r="380" ht="20.1" customHeight="1" s="496">
      <c r="A380" s="106">
        <f>SequenciaA20Mais1</f>
        <v/>
      </c>
      <c r="B380" s="106">
        <f>SequenciaB20Mais1</f>
        <v/>
      </c>
      <c r="C380" s="106">
        <f>A380&amp;"."&amp;B380</f>
        <v/>
      </c>
      <c r="D380" s="106">
        <f>SequenciaD20Mais1</f>
        <v/>
      </c>
      <c r="E380" s="106">
        <f>IF(OR(G380="ETAPA",G380="SUB-ETAPA",I380=""),"",A380)</f>
        <v/>
      </c>
      <c r="F380" s="107" t="n"/>
      <c r="G380" s="340">
        <f>IF(I380&lt;&gt;"","S","")</f>
        <v/>
      </c>
      <c r="H380" s="147">
        <f>GERAR_NUMERACAO(G380, $G$21:G380)</f>
        <v/>
      </c>
      <c r="I380" s="332" t="n"/>
      <c r="J380" s="333" t="n"/>
      <c r="K380" s="148" t="n"/>
      <c r="L380" s="504" t="n"/>
      <c r="M380" s="290">
        <f>IF(G380="S","BDI1","")</f>
        <v/>
      </c>
      <c r="N380" s="167" t="n"/>
      <c r="O380" s="167" t="n"/>
      <c r="P380" s="166" t="n"/>
      <c r="Q380" s="166" t="n"/>
      <c r="R380" s="166" t="n"/>
      <c r="S380" s="166" t="n"/>
      <c r="T380" s="166" t="n"/>
      <c r="U380" s="166" t="n"/>
    </row>
    <row r="381" ht="20.1" customHeight="1" s="496">
      <c r="A381" s="106">
        <f>SequenciaA20Mais1</f>
        <v/>
      </c>
      <c r="B381" s="106">
        <f>SequenciaB20Mais1</f>
        <v/>
      </c>
      <c r="C381" s="106">
        <f>A381&amp;"."&amp;B381</f>
        <v/>
      </c>
      <c r="D381" s="106">
        <f>SequenciaD20Mais1</f>
        <v/>
      </c>
      <c r="E381" s="106">
        <f>IF(OR(G381="ETAPA",G381="SUB-ETAPA",I381=""),"",A381)</f>
        <v/>
      </c>
      <c r="F381" s="107" t="n"/>
      <c r="G381" s="340">
        <f>IF(I381&lt;&gt;"","S","")</f>
        <v/>
      </c>
      <c r="H381" s="147">
        <f>GERAR_NUMERACAO(G381, $G$21:G381)</f>
        <v/>
      </c>
      <c r="I381" s="150" t="n"/>
      <c r="J381" s="151" t="n"/>
      <c r="K381" s="148" t="n"/>
      <c r="L381" s="535" t="n"/>
      <c r="M381" s="290">
        <f>IF(G381="S","BDI1","")</f>
        <v/>
      </c>
      <c r="N381" s="167" t="n"/>
      <c r="O381" s="167" t="n"/>
      <c r="P381" s="166" t="n"/>
      <c r="Q381" s="166" t="n"/>
      <c r="R381" s="166" t="n"/>
      <c r="S381" s="166" t="n"/>
      <c r="T381" s="166" t="n"/>
      <c r="U381" s="166" t="n"/>
    </row>
    <row r="382" ht="20.1" customHeight="1" s="496">
      <c r="A382" s="106">
        <f>SequenciaA20Mais1</f>
        <v/>
      </c>
      <c r="B382" s="106">
        <f>SequenciaB20Mais1</f>
        <v/>
      </c>
      <c r="C382" s="106">
        <f>A382&amp;"."&amp;B382</f>
        <v/>
      </c>
      <c r="D382" s="106">
        <f>SequenciaD20Mais1</f>
        <v/>
      </c>
      <c r="E382" s="106">
        <f>IF(OR(G382="ETAPA",G382="SUB-ETAPA",I382=""),"",A382)</f>
        <v/>
      </c>
      <c r="F382" s="107" t="n"/>
      <c r="G382" s="340">
        <f>IF(I382&lt;&gt;"","S","")</f>
        <v/>
      </c>
      <c r="H382" s="147">
        <f>GERAR_NUMERACAO(G382, $G$21:G382)</f>
        <v/>
      </c>
      <c r="I382" s="332" t="n"/>
      <c r="J382" s="333" t="n"/>
      <c r="K382" s="148" t="n"/>
      <c r="L382" s="504" t="n"/>
      <c r="M382" s="290">
        <f>IF(G382="S","BDI1","")</f>
        <v/>
      </c>
      <c r="N382" s="167" t="n"/>
      <c r="O382" s="167" t="n"/>
      <c r="P382" s="166" t="n"/>
      <c r="Q382" s="166" t="n"/>
      <c r="R382" s="166" t="n"/>
      <c r="S382" s="166" t="n"/>
      <c r="T382" s="166" t="n"/>
      <c r="U382" s="166" t="n"/>
    </row>
    <row r="383" ht="20.1" customHeight="1" s="496">
      <c r="A383" s="106">
        <f>SequenciaA20Mais1</f>
        <v/>
      </c>
      <c r="B383" s="106">
        <f>SequenciaB20Mais1</f>
        <v/>
      </c>
      <c r="C383" s="106">
        <f>A383&amp;"."&amp;B383</f>
        <v/>
      </c>
      <c r="D383" s="106">
        <f>SequenciaD20Mais1</f>
        <v/>
      </c>
      <c r="E383" s="106">
        <f>IF(OR(G383="ETAPA",G383="SUB-ETAPA",I383=""),"",A383)</f>
        <v/>
      </c>
      <c r="F383" s="107" t="n"/>
      <c r="G383" s="340">
        <f>IF(I383&lt;&gt;"","S","")</f>
        <v/>
      </c>
      <c r="H383" s="147">
        <f>GERAR_NUMERACAO(G383, $G$21:G383)</f>
        <v/>
      </c>
      <c r="I383" s="150" t="n"/>
      <c r="J383" s="151" t="n"/>
      <c r="K383" s="148" t="n"/>
      <c r="L383" s="535" t="n"/>
      <c r="M383" s="290">
        <f>IF(G383="S","BDI1","")</f>
        <v/>
      </c>
      <c r="N383" s="167" t="n"/>
      <c r="O383" s="167" t="n"/>
      <c r="P383" s="166" t="n"/>
      <c r="Q383" s="166" t="n"/>
      <c r="R383" s="166" t="n"/>
      <c r="S383" s="166" t="n"/>
      <c r="T383" s="166" t="n"/>
      <c r="U383" s="166" t="n"/>
    </row>
    <row r="384" ht="20.1" customHeight="1" s="496">
      <c r="A384" s="106">
        <f>SequenciaA20Mais1</f>
        <v/>
      </c>
      <c r="B384" s="106">
        <f>SequenciaB20Mais1</f>
        <v/>
      </c>
      <c r="C384" s="106">
        <f>A384&amp;"."&amp;B384</f>
        <v/>
      </c>
      <c r="D384" s="106">
        <f>SequenciaD20Mais1</f>
        <v/>
      </c>
      <c r="E384" s="106">
        <f>IF(OR(G384="ETAPA",G384="SUB-ETAPA",I384=""),"",A384)</f>
        <v/>
      </c>
      <c r="F384" s="107" t="n"/>
      <c r="G384" s="340">
        <f>IF(I384&lt;&gt;"","S","")</f>
        <v/>
      </c>
      <c r="H384" s="147">
        <f>GERAR_NUMERACAO(G384, $G$21:G384)</f>
        <v/>
      </c>
      <c r="I384" s="332" t="n"/>
      <c r="J384" s="333" t="n"/>
      <c r="K384" s="148" t="n"/>
      <c r="L384" s="504" t="n"/>
      <c r="M384" s="290">
        <f>IF(G384="S","BDI1","")</f>
        <v/>
      </c>
      <c r="N384" s="167" t="n"/>
      <c r="O384" s="167" t="n"/>
      <c r="P384" s="166" t="n"/>
      <c r="Q384" s="166" t="n"/>
      <c r="R384" s="166" t="n"/>
      <c r="S384" s="166" t="n"/>
      <c r="T384" s="166" t="n"/>
      <c r="U384" s="166" t="n"/>
    </row>
    <row r="385" ht="20.1" customHeight="1" s="496">
      <c r="A385" s="106">
        <f>SequenciaA20Mais1</f>
        <v/>
      </c>
      <c r="B385" s="106">
        <f>SequenciaB20Mais1</f>
        <v/>
      </c>
      <c r="C385" s="106">
        <f>A385&amp;"."&amp;B385</f>
        <v/>
      </c>
      <c r="D385" s="106">
        <f>SequenciaD20Mais1</f>
        <v/>
      </c>
      <c r="E385" s="106">
        <f>IF(OR(G385="ETAPA",G385="SUB-ETAPA",I385=""),"",A385)</f>
        <v/>
      </c>
      <c r="F385" s="107" t="n"/>
      <c r="G385" s="340">
        <f>IF(I385&lt;&gt;"","S","")</f>
        <v/>
      </c>
      <c r="H385" s="147">
        <f>GERAR_NUMERACAO(G385, $G$21:G385)</f>
        <v/>
      </c>
      <c r="I385" s="150" t="n"/>
      <c r="J385" s="151" t="n"/>
      <c r="K385" s="148" t="n"/>
      <c r="L385" s="535" t="n"/>
      <c r="M385" s="290">
        <f>IF(G385="S","BDI1","")</f>
        <v/>
      </c>
      <c r="N385" s="167" t="n"/>
      <c r="O385" s="167" t="n"/>
      <c r="P385" s="166" t="n"/>
      <c r="Q385" s="166" t="n"/>
      <c r="R385" s="166" t="n"/>
      <c r="S385" s="166" t="n"/>
      <c r="T385" s="166" t="n"/>
      <c r="U385" s="166" t="n"/>
    </row>
    <row r="386" ht="20.1" customHeight="1" s="496">
      <c r="A386" s="106">
        <f>SequenciaA20Mais1</f>
        <v/>
      </c>
      <c r="B386" s="106">
        <f>SequenciaB20Mais1</f>
        <v/>
      </c>
      <c r="C386" s="106">
        <f>A386&amp;"."&amp;B386</f>
        <v/>
      </c>
      <c r="D386" s="106">
        <f>SequenciaD20Mais1</f>
        <v/>
      </c>
      <c r="E386" s="106">
        <f>IF(OR(G386="ETAPA",G386="SUB-ETAPA",I386=""),"",A386)</f>
        <v/>
      </c>
      <c r="F386" s="107" t="n"/>
      <c r="G386" s="340">
        <f>IF(I386&lt;&gt;"","S","")</f>
        <v/>
      </c>
      <c r="H386" s="147">
        <f>GERAR_NUMERACAO(G386, $G$21:G386)</f>
        <v/>
      </c>
      <c r="I386" s="332" t="n"/>
      <c r="J386" s="333" t="n"/>
      <c r="K386" s="148" t="n"/>
      <c r="L386" s="504" t="n"/>
      <c r="M386" s="290">
        <f>IF(G386="S","BDI1","")</f>
        <v/>
      </c>
      <c r="N386" s="167" t="n"/>
      <c r="O386" s="167" t="n"/>
      <c r="P386" s="166" t="n"/>
      <c r="Q386" s="166" t="n"/>
      <c r="R386" s="166" t="n"/>
      <c r="S386" s="166" t="n"/>
      <c r="T386" s="166" t="n"/>
      <c r="U386" s="166" t="n"/>
    </row>
    <row r="387" ht="20.1" customHeight="1" s="496">
      <c r="A387" s="106">
        <f>SequenciaA20Mais1</f>
        <v/>
      </c>
      <c r="B387" s="106">
        <f>SequenciaB20Mais1</f>
        <v/>
      </c>
      <c r="C387" s="106">
        <f>A387&amp;"."&amp;B387</f>
        <v/>
      </c>
      <c r="D387" s="106">
        <f>SequenciaD20Mais1</f>
        <v/>
      </c>
      <c r="E387" s="106">
        <f>IF(OR(G387="ETAPA",G387="SUB-ETAPA",I387=""),"",A387)</f>
        <v/>
      </c>
      <c r="F387" s="107" t="n"/>
      <c r="G387" s="340">
        <f>IF(I387&lt;&gt;"","S","")</f>
        <v/>
      </c>
      <c r="H387" s="147">
        <f>GERAR_NUMERACAO(G387, $G$21:G387)</f>
        <v/>
      </c>
      <c r="I387" s="150" t="n"/>
      <c r="J387" s="151" t="n"/>
      <c r="K387" s="148" t="n"/>
      <c r="L387" s="535" t="n"/>
      <c r="M387" s="290">
        <f>IF(G387="S","BDI1","")</f>
        <v/>
      </c>
      <c r="N387" s="167" t="n"/>
      <c r="O387" s="167" t="n"/>
      <c r="P387" s="166" t="n"/>
      <c r="Q387" s="166" t="n"/>
      <c r="R387" s="166" t="n"/>
      <c r="S387" s="166" t="n"/>
      <c r="T387" s="166" t="n"/>
      <c r="U387" s="166" t="n"/>
    </row>
    <row r="388" ht="20.1" customHeight="1" s="496">
      <c r="A388" s="106">
        <f>SequenciaA20Mais1</f>
        <v/>
      </c>
      <c r="B388" s="106">
        <f>SequenciaB20Mais1</f>
        <v/>
      </c>
      <c r="C388" s="106">
        <f>A388&amp;"."&amp;B388</f>
        <v/>
      </c>
      <c r="D388" s="106">
        <f>SequenciaD20Mais1</f>
        <v/>
      </c>
      <c r="E388" s="106">
        <f>IF(OR(G388="ETAPA",G388="SUB-ETAPA",I388=""),"",A388)</f>
        <v/>
      </c>
      <c r="F388" s="107" t="n"/>
      <c r="G388" s="340">
        <f>IF(I388&lt;&gt;"","S","")</f>
        <v/>
      </c>
      <c r="H388" s="147">
        <f>GERAR_NUMERACAO(G388, $G$21:G388)</f>
        <v/>
      </c>
      <c r="I388" s="332" t="n"/>
      <c r="J388" s="333" t="n"/>
      <c r="K388" s="148" t="n"/>
      <c r="L388" s="504" t="n"/>
      <c r="M388" s="290">
        <f>IF(G388="S","BDI1","")</f>
        <v/>
      </c>
      <c r="N388" s="167" t="n"/>
      <c r="O388" s="167" t="n"/>
      <c r="P388" s="166" t="n"/>
      <c r="Q388" s="166" t="n"/>
      <c r="R388" s="166" t="n"/>
      <c r="S388" s="166" t="n"/>
      <c r="T388" s="166" t="n"/>
      <c r="U388" s="166" t="n"/>
    </row>
    <row r="389" ht="20.1" customHeight="1" s="496">
      <c r="A389" s="106">
        <f>SequenciaA20Mais1</f>
        <v/>
      </c>
      <c r="B389" s="106">
        <f>SequenciaB20Mais1</f>
        <v/>
      </c>
      <c r="C389" s="106">
        <f>A389&amp;"."&amp;B389</f>
        <v/>
      </c>
      <c r="D389" s="106">
        <f>SequenciaD20Mais1</f>
        <v/>
      </c>
      <c r="E389" s="106">
        <f>IF(OR(G389="ETAPA",G389="SUB-ETAPA",I389=""),"",A389)</f>
        <v/>
      </c>
      <c r="F389" s="107" t="n"/>
      <c r="G389" s="340">
        <f>IF(I389&lt;&gt;"","S","")</f>
        <v/>
      </c>
      <c r="H389" s="147">
        <f>GERAR_NUMERACAO(G389, $G$21:G389)</f>
        <v/>
      </c>
      <c r="I389" s="150" t="n"/>
      <c r="J389" s="151" t="n"/>
      <c r="K389" s="148" t="n"/>
      <c r="L389" s="535" t="n"/>
      <c r="M389" s="290">
        <f>IF(G389="S","BDI1","")</f>
        <v/>
      </c>
      <c r="N389" s="167" t="n"/>
      <c r="O389" s="167" t="n"/>
      <c r="P389" s="166" t="n"/>
      <c r="Q389" s="166" t="n"/>
      <c r="R389" s="166" t="n"/>
      <c r="S389" s="166" t="n"/>
      <c r="T389" s="166" t="n"/>
      <c r="U389" s="166" t="n"/>
    </row>
    <row r="390" ht="20.1" customHeight="1" s="496">
      <c r="A390" s="106">
        <f>SequenciaA20Mais1</f>
        <v/>
      </c>
      <c r="B390" s="106">
        <f>SequenciaB20Mais1</f>
        <v/>
      </c>
      <c r="C390" s="106">
        <f>A390&amp;"."&amp;B390</f>
        <v/>
      </c>
      <c r="D390" s="106">
        <f>SequenciaD20Mais1</f>
        <v/>
      </c>
      <c r="E390" s="106">
        <f>IF(OR(G390="ETAPA",G390="SUB-ETAPA",I390=""),"",A390)</f>
        <v/>
      </c>
      <c r="F390" s="107" t="n"/>
      <c r="G390" s="340">
        <f>IF(I390&lt;&gt;"","S","")</f>
        <v/>
      </c>
      <c r="H390" s="147">
        <f>GERAR_NUMERACAO(G390, $G$21:G390)</f>
        <v/>
      </c>
      <c r="I390" s="332" t="n"/>
      <c r="J390" s="333" t="n"/>
      <c r="K390" s="148" t="n"/>
      <c r="L390" s="504" t="n"/>
      <c r="M390" s="290">
        <f>IF(G390="S","BDI1","")</f>
        <v/>
      </c>
      <c r="N390" s="167" t="n"/>
      <c r="O390" s="167" t="n"/>
      <c r="P390" s="166" t="n"/>
      <c r="Q390" s="166" t="n"/>
      <c r="R390" s="166" t="n"/>
      <c r="S390" s="166" t="n"/>
      <c r="T390" s="166" t="n"/>
      <c r="U390" s="166" t="n"/>
    </row>
    <row r="391" ht="20.1" customHeight="1" s="496">
      <c r="A391" s="106">
        <f>SequenciaA20Mais1</f>
        <v/>
      </c>
      <c r="B391" s="106">
        <f>SequenciaB20Mais1</f>
        <v/>
      </c>
      <c r="C391" s="106">
        <f>A391&amp;"."&amp;B391</f>
        <v/>
      </c>
      <c r="D391" s="106">
        <f>SequenciaD20Mais1</f>
        <v/>
      </c>
      <c r="E391" s="106">
        <f>IF(OR(G391="ETAPA",G391="SUB-ETAPA",I391=""),"",A391)</f>
        <v/>
      </c>
      <c r="F391" s="107" t="n"/>
      <c r="G391" s="340">
        <f>IF(I391&lt;&gt;"","S","")</f>
        <v/>
      </c>
      <c r="H391" s="147">
        <f>GERAR_NUMERACAO(G391, $G$21:G391)</f>
        <v/>
      </c>
      <c r="I391" s="150" t="n"/>
      <c r="J391" s="151" t="n"/>
      <c r="K391" s="148" t="n"/>
      <c r="L391" s="535" t="n"/>
      <c r="M391" s="290">
        <f>IF(G391="S","BDI1","")</f>
        <v/>
      </c>
      <c r="N391" s="167" t="n"/>
      <c r="O391" s="167" t="n"/>
      <c r="P391" s="166" t="n"/>
      <c r="Q391" s="166" t="n"/>
      <c r="R391" s="166" t="n"/>
      <c r="S391" s="166" t="n"/>
      <c r="T391" s="166" t="n"/>
      <c r="U391" s="166" t="n"/>
    </row>
    <row r="392" ht="20.1" customHeight="1" s="496">
      <c r="A392" s="106">
        <f>SequenciaA20Mais1</f>
        <v/>
      </c>
      <c r="B392" s="106">
        <f>SequenciaB20Mais1</f>
        <v/>
      </c>
      <c r="C392" s="106">
        <f>A392&amp;"."&amp;B392</f>
        <v/>
      </c>
      <c r="D392" s="106">
        <f>SequenciaD20Mais1</f>
        <v/>
      </c>
      <c r="E392" s="106">
        <f>IF(OR(G392="ETAPA",G392="SUB-ETAPA",I392=""),"",A392)</f>
        <v/>
      </c>
      <c r="F392" s="107" t="n"/>
      <c r="G392" s="340">
        <f>IF(I392&lt;&gt;"","S","")</f>
        <v/>
      </c>
      <c r="H392" s="147">
        <f>GERAR_NUMERACAO(G392, $G$21:G392)</f>
        <v/>
      </c>
      <c r="I392" s="332" t="n"/>
      <c r="J392" s="333" t="n"/>
      <c r="K392" s="148" t="n"/>
      <c r="L392" s="504" t="n"/>
      <c r="M392" s="290">
        <f>IF(G392="S","BDI1","")</f>
        <v/>
      </c>
      <c r="N392" s="167" t="n"/>
      <c r="O392" s="167" t="n"/>
      <c r="P392" s="166" t="n"/>
      <c r="Q392" s="166" t="n"/>
      <c r="R392" s="166" t="n"/>
      <c r="S392" s="166" t="n"/>
      <c r="T392" s="166" t="n"/>
      <c r="U392" s="166" t="n"/>
    </row>
    <row r="393" ht="20.1" customHeight="1" s="496">
      <c r="A393" s="106">
        <f>SequenciaA20Mais1</f>
        <v/>
      </c>
      <c r="B393" s="106">
        <f>SequenciaB20Mais1</f>
        <v/>
      </c>
      <c r="C393" s="106">
        <f>A393&amp;"."&amp;B393</f>
        <v/>
      </c>
      <c r="D393" s="106">
        <f>SequenciaD20Mais1</f>
        <v/>
      </c>
      <c r="E393" s="106">
        <f>IF(OR(G393="ETAPA",G393="SUB-ETAPA",I393=""),"",A393)</f>
        <v/>
      </c>
      <c r="F393" s="107" t="n"/>
      <c r="G393" s="340">
        <f>IF(I393&lt;&gt;"","S","")</f>
        <v/>
      </c>
      <c r="H393" s="147">
        <f>GERAR_NUMERACAO(G393, $G$21:G393)</f>
        <v/>
      </c>
      <c r="I393" s="150" t="n"/>
      <c r="J393" s="151" t="n"/>
      <c r="K393" s="148" t="n"/>
      <c r="L393" s="535" t="n"/>
      <c r="M393" s="290">
        <f>IF(G393="S","BDI1","")</f>
        <v/>
      </c>
      <c r="N393" s="167" t="n"/>
      <c r="O393" s="167" t="n"/>
      <c r="P393" s="166" t="n"/>
      <c r="Q393" s="166" t="n"/>
      <c r="R393" s="166" t="n"/>
      <c r="S393" s="166" t="n"/>
      <c r="T393" s="166" t="n"/>
      <c r="U393" s="166" t="n"/>
    </row>
    <row r="394" ht="20.1" customHeight="1" s="496">
      <c r="A394" s="106">
        <f>SequenciaA20Mais1</f>
        <v/>
      </c>
      <c r="B394" s="106">
        <f>SequenciaB20Mais1</f>
        <v/>
      </c>
      <c r="C394" s="106">
        <f>A394&amp;"."&amp;B394</f>
        <v/>
      </c>
      <c r="D394" s="106">
        <f>SequenciaD20Mais1</f>
        <v/>
      </c>
      <c r="E394" s="106">
        <f>IF(OR(G394="ETAPA",G394="SUB-ETAPA",I394=""),"",A394)</f>
        <v/>
      </c>
      <c r="F394" s="107" t="n"/>
      <c r="G394" s="340">
        <f>IF(I394&lt;&gt;"","S","")</f>
        <v/>
      </c>
      <c r="H394" s="147">
        <f>GERAR_NUMERACAO(G394, $G$21:G394)</f>
        <v/>
      </c>
      <c r="I394" s="332" t="n"/>
      <c r="J394" s="333" t="n"/>
      <c r="K394" s="148" t="n"/>
      <c r="L394" s="504" t="n"/>
      <c r="M394" s="290">
        <f>IF(G394="S","BDI1","")</f>
        <v/>
      </c>
      <c r="N394" s="167" t="n"/>
      <c r="O394" s="167" t="n"/>
      <c r="P394" s="166" t="n"/>
      <c r="Q394" s="166" t="n"/>
      <c r="R394" s="166" t="n"/>
      <c r="S394" s="166" t="n"/>
      <c r="T394" s="166" t="n"/>
      <c r="U394" s="166" t="n"/>
    </row>
    <row r="395" ht="20.1" customHeight="1" s="496">
      <c r="A395" s="106">
        <f>SequenciaA20Mais1</f>
        <v/>
      </c>
      <c r="B395" s="106">
        <f>SequenciaB20Mais1</f>
        <v/>
      </c>
      <c r="C395" s="106">
        <f>A395&amp;"."&amp;B395</f>
        <v/>
      </c>
      <c r="D395" s="106">
        <f>SequenciaD20Mais1</f>
        <v/>
      </c>
      <c r="E395" s="106">
        <f>IF(OR(G395="ETAPA",G395="SUB-ETAPA",I395=""),"",A395)</f>
        <v/>
      </c>
      <c r="F395" s="107" t="n"/>
      <c r="G395" s="340">
        <f>IF(I395&lt;&gt;"","S","")</f>
        <v/>
      </c>
      <c r="H395" s="147">
        <f>GERAR_NUMERACAO(G395, $G$21:G395)</f>
        <v/>
      </c>
      <c r="I395" s="150" t="n"/>
      <c r="J395" s="151" t="n"/>
      <c r="K395" s="148" t="n"/>
      <c r="L395" s="535" t="n"/>
      <c r="M395" s="290">
        <f>IF(G395="S","BDI1","")</f>
        <v/>
      </c>
      <c r="N395" s="167" t="n"/>
      <c r="O395" s="167" t="n"/>
      <c r="P395" s="166" t="n"/>
      <c r="Q395" s="166" t="n"/>
      <c r="R395" s="166" t="n"/>
      <c r="S395" s="166" t="n"/>
      <c r="T395" s="166" t="n"/>
      <c r="U395" s="166" t="n"/>
    </row>
    <row r="396" ht="20.1" customHeight="1" s="496">
      <c r="A396" s="106">
        <f>SequenciaA20Mais1</f>
        <v/>
      </c>
      <c r="B396" s="106">
        <f>SequenciaB20Mais1</f>
        <v/>
      </c>
      <c r="C396" s="106">
        <f>A396&amp;"."&amp;B396</f>
        <v/>
      </c>
      <c r="D396" s="106">
        <f>SequenciaD20Mais1</f>
        <v/>
      </c>
      <c r="E396" s="106">
        <f>IF(OR(G396="ETAPA",G396="SUB-ETAPA",I396=""),"",A396)</f>
        <v/>
      </c>
      <c r="F396" s="107" t="n"/>
      <c r="G396" s="340">
        <f>IF(I396&lt;&gt;"","S","")</f>
        <v/>
      </c>
      <c r="H396" s="147">
        <f>GERAR_NUMERACAO(G396, $G$21:G396)</f>
        <v/>
      </c>
      <c r="I396" s="332" t="n"/>
      <c r="J396" s="333" t="n"/>
      <c r="K396" s="148" t="n"/>
      <c r="L396" s="504" t="n"/>
      <c r="M396" s="290">
        <f>IF(G396="S","BDI1","")</f>
        <v/>
      </c>
      <c r="N396" s="167" t="n"/>
      <c r="O396" s="167" t="n"/>
      <c r="P396" s="166" t="n"/>
      <c r="Q396" s="166" t="n"/>
      <c r="R396" s="166" t="n"/>
      <c r="S396" s="166" t="n"/>
      <c r="T396" s="166" t="n"/>
      <c r="U396" s="166" t="n"/>
    </row>
    <row r="397" ht="20.1" customHeight="1" s="496">
      <c r="A397" s="106">
        <f>SequenciaA20Mais1</f>
        <v/>
      </c>
      <c r="B397" s="106">
        <f>SequenciaB20Mais1</f>
        <v/>
      </c>
      <c r="C397" s="106">
        <f>A397&amp;"."&amp;B397</f>
        <v/>
      </c>
      <c r="D397" s="106">
        <f>SequenciaD20Mais1</f>
        <v/>
      </c>
      <c r="E397" s="106">
        <f>IF(OR(G397="ETAPA",G397="SUB-ETAPA",I397=""),"",A397)</f>
        <v/>
      </c>
      <c r="F397" s="107" t="n"/>
      <c r="G397" s="340">
        <f>IF(I397&lt;&gt;"","S","")</f>
        <v/>
      </c>
      <c r="H397" s="147">
        <f>GERAR_NUMERACAO(G397, $G$21:G397)</f>
        <v/>
      </c>
      <c r="I397" s="150" t="n"/>
      <c r="J397" s="151" t="n"/>
      <c r="K397" s="148" t="n"/>
      <c r="L397" s="535" t="n"/>
      <c r="M397" s="290">
        <f>IF(G397="S","BDI1","")</f>
        <v/>
      </c>
      <c r="N397" s="167" t="n"/>
      <c r="O397" s="167" t="n"/>
      <c r="P397" s="166" t="n"/>
      <c r="Q397" s="166" t="n"/>
      <c r="R397" s="166" t="n"/>
      <c r="S397" s="166" t="n"/>
      <c r="T397" s="166" t="n"/>
      <c r="U397" s="166" t="n"/>
    </row>
    <row r="398" ht="20.1" customHeight="1" s="496">
      <c r="A398" s="106">
        <f>SequenciaA20Mais1</f>
        <v/>
      </c>
      <c r="B398" s="106">
        <f>SequenciaB20Mais1</f>
        <v/>
      </c>
      <c r="C398" s="106">
        <f>A398&amp;"."&amp;B398</f>
        <v/>
      </c>
      <c r="D398" s="106">
        <f>SequenciaD20Mais1</f>
        <v/>
      </c>
      <c r="E398" s="106">
        <f>IF(OR(G398="ETAPA",G398="SUB-ETAPA",I398=""),"",A398)</f>
        <v/>
      </c>
      <c r="F398" s="107" t="n"/>
      <c r="G398" s="340">
        <f>IF(I398&lt;&gt;"","S","")</f>
        <v/>
      </c>
      <c r="H398" s="147">
        <f>GERAR_NUMERACAO(G398, $G$21:G398)</f>
        <v/>
      </c>
      <c r="I398" s="332" t="n"/>
      <c r="J398" s="333" t="n"/>
      <c r="K398" s="148" t="n"/>
      <c r="L398" s="504" t="n"/>
      <c r="M398" s="290">
        <f>IF(G398="S","BDI1","")</f>
        <v/>
      </c>
      <c r="N398" s="167" t="n"/>
      <c r="O398" s="167" t="n"/>
      <c r="P398" s="166" t="n"/>
      <c r="Q398" s="166" t="n"/>
      <c r="R398" s="166" t="n"/>
      <c r="S398" s="166" t="n"/>
      <c r="T398" s="166" t="n"/>
      <c r="U398" s="166" t="n"/>
    </row>
    <row r="399" ht="20.1" customHeight="1" s="496">
      <c r="A399" s="106">
        <f>SequenciaA20Mais1</f>
        <v/>
      </c>
      <c r="B399" s="106">
        <f>SequenciaB20Mais1</f>
        <v/>
      </c>
      <c r="C399" s="106">
        <f>A399&amp;"."&amp;B399</f>
        <v/>
      </c>
      <c r="D399" s="106">
        <f>SequenciaD20Mais1</f>
        <v/>
      </c>
      <c r="E399" s="106">
        <f>IF(OR(G399="ETAPA",G399="SUB-ETAPA",I399=""),"",A399)</f>
        <v/>
      </c>
      <c r="F399" s="107" t="n"/>
      <c r="G399" s="340">
        <f>IF(I399&lt;&gt;"","S","")</f>
        <v/>
      </c>
      <c r="H399" s="147">
        <f>GERAR_NUMERACAO(G399, $G$21:G399)</f>
        <v/>
      </c>
      <c r="I399" s="150" t="n"/>
      <c r="J399" s="151" t="n"/>
      <c r="K399" s="148" t="n"/>
      <c r="L399" s="535" t="n"/>
      <c r="M399" s="290">
        <f>IF(G399="S","BDI1","")</f>
        <v/>
      </c>
      <c r="N399" s="167" t="n"/>
      <c r="O399" s="167" t="n"/>
      <c r="P399" s="166" t="n"/>
      <c r="Q399" s="166" t="n"/>
      <c r="R399" s="166" t="n"/>
      <c r="S399" s="166" t="n"/>
      <c r="T399" s="166" t="n"/>
      <c r="U399" s="166" t="n"/>
    </row>
    <row r="400" ht="20.1" customHeight="1" s="496">
      <c r="A400" s="106">
        <f>SequenciaA20Mais1</f>
        <v/>
      </c>
      <c r="B400" s="106">
        <f>SequenciaB20Mais1</f>
        <v/>
      </c>
      <c r="C400" s="106">
        <f>A400&amp;"."&amp;B400</f>
        <v/>
      </c>
      <c r="D400" s="106">
        <f>SequenciaD20Mais1</f>
        <v/>
      </c>
      <c r="E400" s="106">
        <f>IF(OR(G400="ETAPA",G400="SUB-ETAPA",I400=""),"",A400)</f>
        <v/>
      </c>
      <c r="F400" s="107" t="n"/>
      <c r="G400" s="340">
        <f>IF(I400&lt;&gt;"","S","")</f>
        <v/>
      </c>
      <c r="H400" s="147">
        <f>GERAR_NUMERACAO(G400, $G$21:G400)</f>
        <v/>
      </c>
      <c r="I400" s="332" t="n"/>
      <c r="J400" s="333" t="n"/>
      <c r="K400" s="148" t="n"/>
      <c r="L400" s="504" t="n"/>
      <c r="M400" s="290">
        <f>IF(G400="S","BDI1","")</f>
        <v/>
      </c>
      <c r="N400" s="167" t="n"/>
      <c r="O400" s="167" t="n"/>
      <c r="P400" s="166" t="n"/>
      <c r="Q400" s="166" t="n"/>
      <c r="R400" s="166" t="n"/>
      <c r="S400" s="166" t="n"/>
      <c r="T400" s="166" t="n"/>
      <c r="U400" s="166" t="n"/>
    </row>
    <row r="401" ht="20.1" customHeight="1" s="496">
      <c r="A401" s="106">
        <f>SequenciaA20Mais1</f>
        <v/>
      </c>
      <c r="B401" s="106">
        <f>SequenciaB20Mais1</f>
        <v/>
      </c>
      <c r="C401" s="106">
        <f>A401&amp;"."&amp;B401</f>
        <v/>
      </c>
      <c r="D401" s="106">
        <f>SequenciaD20Mais1</f>
        <v/>
      </c>
      <c r="E401" s="106">
        <f>IF(OR(G401="ETAPA",G401="SUB-ETAPA",I401=""),"",A401)</f>
        <v/>
      </c>
      <c r="F401" s="107" t="n"/>
      <c r="G401" s="340">
        <f>IF(I401&lt;&gt;"","S","")</f>
        <v/>
      </c>
      <c r="H401" s="147">
        <f>GERAR_NUMERACAO(G401, $G$21:G401)</f>
        <v/>
      </c>
      <c r="I401" s="150" t="n"/>
      <c r="J401" s="151" t="n"/>
      <c r="K401" s="148" t="n"/>
      <c r="L401" s="535" t="n"/>
      <c r="M401" s="290">
        <f>IF(G401="S","BDI1","")</f>
        <v/>
      </c>
      <c r="N401" s="167" t="n"/>
      <c r="O401" s="167" t="n"/>
      <c r="P401" s="166" t="n"/>
      <c r="Q401" s="166" t="n"/>
      <c r="R401" s="166" t="n"/>
      <c r="S401" s="166" t="n"/>
      <c r="T401" s="166" t="n"/>
      <c r="U401" s="166" t="n"/>
    </row>
    <row r="402" ht="20.1" customHeight="1" s="496">
      <c r="A402" s="106">
        <f>SequenciaA20Mais1</f>
        <v/>
      </c>
      <c r="B402" s="106">
        <f>SequenciaB20Mais1</f>
        <v/>
      </c>
      <c r="C402" s="106">
        <f>A402&amp;"."&amp;B402</f>
        <v/>
      </c>
      <c r="D402" s="106">
        <f>SequenciaD20Mais1</f>
        <v/>
      </c>
      <c r="E402" s="106">
        <f>IF(OR(G402="ETAPA",G402="SUB-ETAPA",I402=""),"",A402)</f>
        <v/>
      </c>
      <c r="F402" s="107" t="n"/>
      <c r="G402" s="340">
        <f>IF(I402&lt;&gt;"","S","")</f>
        <v/>
      </c>
      <c r="H402" s="147">
        <f>GERAR_NUMERACAO(G402, $G$21:G402)</f>
        <v/>
      </c>
      <c r="I402" s="332" t="n"/>
      <c r="J402" s="333" t="n"/>
      <c r="K402" s="148" t="n"/>
      <c r="L402" s="504" t="n"/>
      <c r="M402" s="290">
        <f>IF(G402="S","BDI1","")</f>
        <v/>
      </c>
      <c r="N402" s="167" t="n"/>
      <c r="O402" s="167" t="n"/>
      <c r="P402" s="166" t="n"/>
      <c r="Q402" s="166" t="n"/>
      <c r="R402" s="166" t="n"/>
      <c r="S402" s="166" t="n"/>
      <c r="T402" s="166" t="n"/>
      <c r="U402" s="166" t="n"/>
    </row>
    <row r="403" ht="20.1" customHeight="1" s="496">
      <c r="A403" s="106">
        <f>SequenciaA20Mais1</f>
        <v/>
      </c>
      <c r="B403" s="106">
        <f>SequenciaB20Mais1</f>
        <v/>
      </c>
      <c r="C403" s="106">
        <f>A403&amp;"."&amp;B403</f>
        <v/>
      </c>
      <c r="D403" s="106">
        <f>SequenciaD20Mais1</f>
        <v/>
      </c>
      <c r="E403" s="106">
        <f>IF(OR(G403="ETAPA",G403="SUB-ETAPA",I403=""),"",A403)</f>
        <v/>
      </c>
      <c r="F403" s="107" t="n"/>
      <c r="G403" s="340">
        <f>IF(I403&lt;&gt;"","S","")</f>
        <v/>
      </c>
      <c r="H403" s="147">
        <f>GERAR_NUMERACAO(G403, $G$21:G403)</f>
        <v/>
      </c>
      <c r="I403" s="150" t="n"/>
      <c r="J403" s="151" t="n"/>
      <c r="K403" s="148" t="n"/>
      <c r="L403" s="535" t="n"/>
      <c r="M403" s="290">
        <f>IF(G403="S","BDI1","")</f>
        <v/>
      </c>
      <c r="N403" s="167" t="n"/>
      <c r="O403" s="167" t="n"/>
      <c r="P403" s="166" t="n"/>
      <c r="Q403" s="166" t="n"/>
      <c r="R403" s="166" t="n"/>
      <c r="S403" s="166" t="n"/>
      <c r="T403" s="166" t="n"/>
      <c r="U403" s="166" t="n"/>
    </row>
    <row r="404" ht="20.1" customHeight="1" s="496">
      <c r="A404" s="106">
        <f>SequenciaA20Mais1</f>
        <v/>
      </c>
      <c r="B404" s="106">
        <f>SequenciaB20Mais1</f>
        <v/>
      </c>
      <c r="C404" s="106">
        <f>A404&amp;"."&amp;B404</f>
        <v/>
      </c>
      <c r="D404" s="106">
        <f>SequenciaD20Mais1</f>
        <v/>
      </c>
      <c r="E404" s="106">
        <f>IF(OR(G404="ETAPA",G404="SUB-ETAPA",I404=""),"",A404)</f>
        <v/>
      </c>
      <c r="F404" s="107" t="n"/>
      <c r="G404" s="340">
        <f>IF(I404&lt;&gt;"","S","")</f>
        <v/>
      </c>
      <c r="H404" s="147">
        <f>GERAR_NUMERACAO(G404, $G$21:G404)</f>
        <v/>
      </c>
      <c r="I404" s="332" t="n"/>
      <c r="J404" s="333" t="n"/>
      <c r="K404" s="148" t="n"/>
      <c r="L404" s="504" t="n"/>
      <c r="M404" s="290">
        <f>IF(G404="S","BDI1","")</f>
        <v/>
      </c>
      <c r="N404" s="167" t="n"/>
      <c r="O404" s="167" t="n"/>
      <c r="P404" s="166" t="n"/>
      <c r="Q404" s="166" t="n"/>
      <c r="R404" s="166" t="n"/>
      <c r="S404" s="166" t="n"/>
      <c r="T404" s="166" t="n"/>
      <c r="U404" s="166" t="n"/>
    </row>
    <row r="405" ht="20.1" customHeight="1" s="496">
      <c r="A405" s="106">
        <f>SequenciaA20Mais1</f>
        <v/>
      </c>
      <c r="B405" s="106">
        <f>SequenciaB20Mais1</f>
        <v/>
      </c>
      <c r="C405" s="106">
        <f>A405&amp;"."&amp;B405</f>
        <v/>
      </c>
      <c r="D405" s="106">
        <f>SequenciaD20Mais1</f>
        <v/>
      </c>
      <c r="E405" s="106">
        <f>IF(OR(G405="ETAPA",G405="SUB-ETAPA",I405=""),"",A405)</f>
        <v/>
      </c>
      <c r="F405" s="107" t="n"/>
      <c r="G405" s="340">
        <f>IF(I405&lt;&gt;"","S","")</f>
        <v/>
      </c>
      <c r="H405" s="147">
        <f>GERAR_NUMERACAO(G405, $G$21:G405)</f>
        <v/>
      </c>
      <c r="I405" s="150" t="n"/>
      <c r="J405" s="151" t="n"/>
      <c r="K405" s="148" t="n"/>
      <c r="L405" s="535" t="n"/>
      <c r="M405" s="290">
        <f>IF(G405="S","BDI1","")</f>
        <v/>
      </c>
      <c r="N405" s="167" t="n"/>
      <c r="O405" s="167" t="n"/>
      <c r="P405" s="166" t="n"/>
      <c r="Q405" s="166" t="n"/>
      <c r="R405" s="166" t="n"/>
      <c r="S405" s="166" t="n"/>
      <c r="T405" s="166" t="n"/>
      <c r="U405" s="166" t="n"/>
    </row>
    <row r="406" ht="20.1" customHeight="1" s="496">
      <c r="A406" s="106">
        <f>SequenciaA20Mais1</f>
        <v/>
      </c>
      <c r="B406" s="106">
        <f>SequenciaB20Mais1</f>
        <v/>
      </c>
      <c r="C406" s="106">
        <f>A406&amp;"."&amp;B406</f>
        <v/>
      </c>
      <c r="D406" s="106">
        <f>SequenciaD20Mais1</f>
        <v/>
      </c>
      <c r="E406" s="106">
        <f>IF(OR(G406="ETAPA",G406="SUB-ETAPA",I406=""),"",A406)</f>
        <v/>
      </c>
      <c r="F406" s="107" t="n"/>
      <c r="G406" s="340">
        <f>IF(I406&lt;&gt;"","S","")</f>
        <v/>
      </c>
      <c r="H406" s="147">
        <f>GERAR_NUMERACAO(G406, $G$21:G406)</f>
        <v/>
      </c>
      <c r="I406" s="332" t="n"/>
      <c r="J406" s="333" t="n"/>
      <c r="K406" s="148" t="n"/>
      <c r="L406" s="504" t="n"/>
      <c r="M406" s="290">
        <f>IF(G406="S","BDI1","")</f>
        <v/>
      </c>
      <c r="N406" s="167" t="n"/>
      <c r="O406" s="167" t="n"/>
      <c r="P406" s="166" t="n"/>
      <c r="Q406" s="166" t="n"/>
      <c r="R406" s="166" t="n"/>
      <c r="S406" s="166" t="n"/>
      <c r="T406" s="166" t="n"/>
      <c r="U406" s="166" t="n"/>
    </row>
    <row r="407" ht="20.1" customHeight="1" s="496">
      <c r="A407" s="106">
        <f>SequenciaA20Mais1</f>
        <v/>
      </c>
      <c r="B407" s="106">
        <f>SequenciaB20Mais1</f>
        <v/>
      </c>
      <c r="C407" s="106">
        <f>A407&amp;"."&amp;B407</f>
        <v/>
      </c>
      <c r="D407" s="106">
        <f>SequenciaD20Mais1</f>
        <v/>
      </c>
      <c r="E407" s="106">
        <f>IF(OR(G407="ETAPA",G407="SUB-ETAPA",I407=""),"",A407)</f>
        <v/>
      </c>
      <c r="F407" s="107" t="n"/>
      <c r="G407" s="340">
        <f>IF(I407&lt;&gt;"","S","")</f>
        <v/>
      </c>
      <c r="H407" s="147">
        <f>GERAR_NUMERACAO(G407, $G$21:G407)</f>
        <v/>
      </c>
      <c r="I407" s="150" t="n"/>
      <c r="J407" s="151" t="n"/>
      <c r="K407" s="148" t="n"/>
      <c r="L407" s="535" t="n"/>
      <c r="M407" s="290">
        <f>IF(G407="S","BDI1","")</f>
        <v/>
      </c>
      <c r="N407" s="167" t="n"/>
      <c r="O407" s="167" t="n"/>
      <c r="P407" s="166" t="n"/>
      <c r="Q407" s="166" t="n"/>
      <c r="R407" s="166" t="n"/>
      <c r="S407" s="166" t="n"/>
      <c r="T407" s="166" t="n"/>
      <c r="U407" s="166" t="n"/>
    </row>
    <row r="408" ht="20.1" customHeight="1" s="496">
      <c r="A408" s="106">
        <f>SequenciaA20Mais1</f>
        <v/>
      </c>
      <c r="B408" s="106">
        <f>SequenciaB20Mais1</f>
        <v/>
      </c>
      <c r="C408" s="106">
        <f>A408&amp;"."&amp;B408</f>
        <v/>
      </c>
      <c r="D408" s="106">
        <f>SequenciaD20Mais1</f>
        <v/>
      </c>
      <c r="E408" s="106">
        <f>IF(OR(G408="ETAPA",G408="SUB-ETAPA",I408=""),"",A408)</f>
        <v/>
      </c>
      <c r="F408" s="107" t="n"/>
      <c r="G408" s="340">
        <f>IF(I408&lt;&gt;"","S","")</f>
        <v/>
      </c>
      <c r="H408" s="147">
        <f>GERAR_NUMERACAO(G408, $G$21:G408)</f>
        <v/>
      </c>
      <c r="I408" s="332" t="n"/>
      <c r="J408" s="333" t="n"/>
      <c r="K408" s="148" t="n"/>
      <c r="L408" s="504" t="n"/>
      <c r="M408" s="290">
        <f>IF(G408="S","BDI1","")</f>
        <v/>
      </c>
      <c r="N408" s="167" t="n"/>
      <c r="O408" s="167" t="n"/>
      <c r="P408" s="166" t="n"/>
      <c r="Q408" s="166" t="n"/>
      <c r="R408" s="166" t="n"/>
      <c r="S408" s="166" t="n"/>
      <c r="T408" s="166" t="n"/>
      <c r="U408" s="166" t="n"/>
    </row>
    <row r="409" ht="20.1" customHeight="1" s="496">
      <c r="A409" s="106">
        <f>SequenciaA20Mais1</f>
        <v/>
      </c>
      <c r="B409" s="106">
        <f>SequenciaB20Mais1</f>
        <v/>
      </c>
      <c r="C409" s="106">
        <f>A409&amp;"."&amp;B409</f>
        <v/>
      </c>
      <c r="D409" s="106">
        <f>SequenciaD20Mais1</f>
        <v/>
      </c>
      <c r="E409" s="106">
        <f>IF(OR(G409="ETAPA",G409="SUB-ETAPA",I409=""),"",A409)</f>
        <v/>
      </c>
      <c r="F409" s="107" t="n"/>
      <c r="G409" s="340">
        <f>IF(I409&lt;&gt;"","S","")</f>
        <v/>
      </c>
      <c r="H409" s="147">
        <f>GERAR_NUMERACAO(G409, $G$21:G409)</f>
        <v/>
      </c>
      <c r="I409" s="150" t="n"/>
      <c r="J409" s="151" t="n"/>
      <c r="K409" s="148" t="n"/>
      <c r="L409" s="535" t="n"/>
      <c r="M409" s="290">
        <f>IF(G409="S","BDI1","")</f>
        <v/>
      </c>
      <c r="N409" s="167" t="n"/>
      <c r="O409" s="167" t="n"/>
      <c r="P409" s="166" t="n"/>
      <c r="Q409" s="166" t="n"/>
      <c r="R409" s="166" t="n"/>
      <c r="S409" s="166" t="n"/>
      <c r="T409" s="166" t="n"/>
      <c r="U409" s="166" t="n"/>
    </row>
    <row r="410" ht="20.1" customHeight="1" s="496">
      <c r="A410" s="106">
        <f>SequenciaA20Mais1</f>
        <v/>
      </c>
      <c r="B410" s="106">
        <f>SequenciaB20Mais1</f>
        <v/>
      </c>
      <c r="C410" s="106">
        <f>A410&amp;"."&amp;B410</f>
        <v/>
      </c>
      <c r="D410" s="106">
        <f>SequenciaD20Mais1</f>
        <v/>
      </c>
      <c r="E410" s="106">
        <f>IF(OR(G410="ETAPA",G410="SUB-ETAPA",I410=""),"",A410)</f>
        <v/>
      </c>
      <c r="F410" s="107" t="n"/>
      <c r="G410" s="340">
        <f>IF(I410&lt;&gt;"","S","")</f>
        <v/>
      </c>
      <c r="H410" s="147">
        <f>GERAR_NUMERACAO(G410, $G$21:G410)</f>
        <v/>
      </c>
      <c r="I410" s="332" t="n"/>
      <c r="J410" s="333" t="n"/>
      <c r="K410" s="148" t="n"/>
      <c r="L410" s="504" t="n"/>
      <c r="M410" s="290">
        <f>IF(G410="S","BDI1","")</f>
        <v/>
      </c>
      <c r="N410" s="167" t="n"/>
      <c r="O410" s="167" t="n"/>
      <c r="P410" s="166" t="n"/>
      <c r="Q410" s="166" t="n"/>
      <c r="R410" s="166" t="n"/>
      <c r="S410" s="166" t="n"/>
      <c r="T410" s="166" t="n"/>
      <c r="U410" s="166" t="n"/>
    </row>
    <row r="411" ht="20.1" customHeight="1" s="496">
      <c r="A411" s="106">
        <f>SequenciaA20Mais1</f>
        <v/>
      </c>
      <c r="B411" s="106">
        <f>SequenciaB20Mais1</f>
        <v/>
      </c>
      <c r="C411" s="106">
        <f>A411&amp;"."&amp;B411</f>
        <v/>
      </c>
      <c r="D411" s="106">
        <f>SequenciaD20Mais1</f>
        <v/>
      </c>
      <c r="E411" s="106">
        <f>IF(OR(G411="ETAPA",G411="SUB-ETAPA",I411=""),"",A411)</f>
        <v/>
      </c>
      <c r="F411" s="107" t="n"/>
      <c r="G411" s="340">
        <f>IF(I411&lt;&gt;"","S","")</f>
        <v/>
      </c>
      <c r="H411" s="147">
        <f>GERAR_NUMERACAO(G411, $G$21:G411)</f>
        <v/>
      </c>
      <c r="I411" s="150" t="n"/>
      <c r="J411" s="151" t="n"/>
      <c r="K411" s="148" t="n"/>
      <c r="L411" s="535" t="n"/>
      <c r="M411" s="290">
        <f>IF(G411="S","BDI1","")</f>
        <v/>
      </c>
      <c r="N411" s="167" t="n"/>
      <c r="O411" s="167" t="n"/>
      <c r="P411" s="166" t="n"/>
      <c r="Q411" s="166" t="n"/>
      <c r="R411" s="166" t="n"/>
      <c r="S411" s="166" t="n"/>
      <c r="T411" s="166" t="n"/>
      <c r="U411" s="166" t="n"/>
    </row>
    <row r="412" ht="20.1" customHeight="1" s="496">
      <c r="A412" s="106">
        <f>SequenciaA20Mais1</f>
        <v/>
      </c>
      <c r="B412" s="106">
        <f>SequenciaB20Mais1</f>
        <v/>
      </c>
      <c r="C412" s="106">
        <f>A412&amp;"."&amp;B412</f>
        <v/>
      </c>
      <c r="D412" s="106">
        <f>SequenciaD20Mais1</f>
        <v/>
      </c>
      <c r="E412" s="106">
        <f>IF(OR(G412="ETAPA",G412="SUB-ETAPA",I412=""),"",A412)</f>
        <v/>
      </c>
      <c r="F412" s="107" t="n"/>
      <c r="G412" s="340">
        <f>IF(I412&lt;&gt;"","S","")</f>
        <v/>
      </c>
      <c r="H412" s="147">
        <f>GERAR_NUMERACAO(G412, $G$21:G412)</f>
        <v/>
      </c>
      <c r="I412" s="332" t="n"/>
      <c r="J412" s="333" t="n"/>
      <c r="K412" s="148" t="n"/>
      <c r="L412" s="504" t="n"/>
      <c r="M412" s="290">
        <f>IF(G412="S","BDI1","")</f>
        <v/>
      </c>
      <c r="N412" s="167" t="n"/>
      <c r="O412" s="167" t="n"/>
      <c r="P412" s="166" t="n"/>
      <c r="Q412" s="166" t="n"/>
      <c r="R412" s="166" t="n"/>
      <c r="S412" s="166" t="n"/>
      <c r="T412" s="166" t="n"/>
      <c r="U412" s="166" t="n"/>
    </row>
    <row r="413" ht="20.1" customHeight="1" s="496">
      <c r="A413" s="106">
        <f>SequenciaA20Mais1</f>
        <v/>
      </c>
      <c r="B413" s="106">
        <f>SequenciaB20Mais1</f>
        <v/>
      </c>
      <c r="C413" s="106">
        <f>A413&amp;"."&amp;B413</f>
        <v/>
      </c>
      <c r="D413" s="106">
        <f>SequenciaD20Mais1</f>
        <v/>
      </c>
      <c r="E413" s="106">
        <f>IF(OR(G413="ETAPA",G413="SUB-ETAPA",I413=""),"",A413)</f>
        <v/>
      </c>
      <c r="F413" s="107" t="n"/>
      <c r="G413" s="340">
        <f>IF(I413&lt;&gt;"","S","")</f>
        <v/>
      </c>
      <c r="H413" s="147">
        <f>GERAR_NUMERACAO(G413, $G$21:G413)</f>
        <v/>
      </c>
      <c r="I413" s="150" t="n"/>
      <c r="J413" s="151" t="n"/>
      <c r="K413" s="148" t="n"/>
      <c r="L413" s="535" t="n"/>
      <c r="M413" s="290">
        <f>IF(G413="S","BDI1","")</f>
        <v/>
      </c>
      <c r="N413" s="167" t="n"/>
      <c r="O413" s="167" t="n"/>
      <c r="P413" s="166" t="n"/>
      <c r="Q413" s="166" t="n"/>
      <c r="R413" s="166" t="n"/>
      <c r="S413" s="166" t="n"/>
      <c r="T413" s="166" t="n"/>
      <c r="U413" s="166" t="n"/>
    </row>
    <row r="414" ht="20.1" customHeight="1" s="496">
      <c r="A414" s="106">
        <f>SequenciaA20Mais1</f>
        <v/>
      </c>
      <c r="B414" s="106">
        <f>SequenciaB20Mais1</f>
        <v/>
      </c>
      <c r="C414" s="106">
        <f>A414&amp;"."&amp;B414</f>
        <v/>
      </c>
      <c r="D414" s="106">
        <f>SequenciaD20Mais1</f>
        <v/>
      </c>
      <c r="E414" s="106">
        <f>IF(OR(G414="ETAPA",G414="SUB-ETAPA",I414=""),"",A414)</f>
        <v/>
      </c>
      <c r="F414" s="107" t="n"/>
      <c r="G414" s="340">
        <f>IF(I414&lt;&gt;"","S","")</f>
        <v/>
      </c>
      <c r="H414" s="147">
        <f>GERAR_NUMERACAO(G414, $G$21:G414)</f>
        <v/>
      </c>
      <c r="I414" s="332" t="n"/>
      <c r="J414" s="333" t="n"/>
      <c r="K414" s="148" t="n"/>
      <c r="L414" s="504" t="n"/>
      <c r="M414" s="290">
        <f>IF(G414="S","BDI1","")</f>
        <v/>
      </c>
      <c r="N414" s="167" t="n"/>
      <c r="O414" s="167" t="n"/>
      <c r="P414" s="166" t="n"/>
      <c r="Q414" s="166" t="n"/>
      <c r="R414" s="166" t="n"/>
      <c r="S414" s="166" t="n"/>
      <c r="T414" s="166" t="n"/>
      <c r="U414" s="166" t="n"/>
    </row>
    <row r="415" ht="20.1" customHeight="1" s="496">
      <c r="A415" s="106">
        <f>SequenciaA20Mais1</f>
        <v/>
      </c>
      <c r="B415" s="106">
        <f>SequenciaB20Mais1</f>
        <v/>
      </c>
      <c r="C415" s="106">
        <f>A415&amp;"."&amp;B415</f>
        <v/>
      </c>
      <c r="D415" s="106">
        <f>SequenciaD20Mais1</f>
        <v/>
      </c>
      <c r="E415" s="106">
        <f>IF(OR(G415="ETAPA",G415="SUB-ETAPA",I415=""),"",A415)</f>
        <v/>
      </c>
      <c r="F415" s="107" t="n"/>
      <c r="G415" s="340">
        <f>IF(I415&lt;&gt;"","S","")</f>
        <v/>
      </c>
      <c r="H415" s="147">
        <f>GERAR_NUMERACAO(G415, $G$21:G415)</f>
        <v/>
      </c>
      <c r="I415" s="150" t="n"/>
      <c r="J415" s="151" t="n"/>
      <c r="K415" s="148" t="n"/>
      <c r="L415" s="535" t="n"/>
      <c r="M415" s="290">
        <f>IF(G415="S","BDI1","")</f>
        <v/>
      </c>
      <c r="N415" s="167" t="n"/>
      <c r="O415" s="167" t="n"/>
      <c r="P415" s="166" t="n"/>
      <c r="Q415" s="166" t="n"/>
      <c r="R415" s="166" t="n"/>
      <c r="S415" s="166" t="n"/>
      <c r="T415" s="166" t="n"/>
      <c r="U415" s="166" t="n"/>
    </row>
    <row r="416" ht="20.1" customHeight="1" s="496">
      <c r="A416" s="106">
        <f>SequenciaA20Mais1</f>
        <v/>
      </c>
      <c r="B416" s="106">
        <f>SequenciaB20Mais1</f>
        <v/>
      </c>
      <c r="C416" s="106">
        <f>A416&amp;"."&amp;B416</f>
        <v/>
      </c>
      <c r="D416" s="106">
        <f>SequenciaD20Mais1</f>
        <v/>
      </c>
      <c r="E416" s="106">
        <f>IF(OR(G416="ETAPA",G416="SUB-ETAPA",I416=""),"",A416)</f>
        <v/>
      </c>
      <c r="F416" s="107" t="n"/>
      <c r="G416" s="340">
        <f>IF(I416&lt;&gt;"","S","")</f>
        <v/>
      </c>
      <c r="H416" s="147">
        <f>GERAR_NUMERACAO(G416, $G$21:G416)</f>
        <v/>
      </c>
      <c r="I416" s="332" t="n"/>
      <c r="J416" s="333" t="n"/>
      <c r="K416" s="148" t="n"/>
      <c r="L416" s="504" t="n"/>
      <c r="M416" s="290">
        <f>IF(G416="S","BDI1","")</f>
        <v/>
      </c>
      <c r="N416" s="167" t="n"/>
      <c r="O416" s="167" t="n"/>
      <c r="P416" s="166" t="n"/>
      <c r="Q416" s="166" t="n"/>
      <c r="R416" s="166" t="n"/>
      <c r="S416" s="166" t="n"/>
      <c r="T416" s="166" t="n"/>
      <c r="U416" s="166" t="n"/>
    </row>
    <row r="417" ht="20.1" customHeight="1" s="496">
      <c r="A417" s="106">
        <f>SequenciaA20Mais1</f>
        <v/>
      </c>
      <c r="B417" s="106">
        <f>SequenciaB20Mais1</f>
        <v/>
      </c>
      <c r="C417" s="106">
        <f>A417&amp;"."&amp;B417</f>
        <v/>
      </c>
      <c r="D417" s="106">
        <f>SequenciaD20Mais1</f>
        <v/>
      </c>
      <c r="E417" s="106">
        <f>IF(OR(G417="ETAPA",G417="SUB-ETAPA",I417=""),"",A417)</f>
        <v/>
      </c>
      <c r="F417" s="107" t="n"/>
      <c r="G417" s="340">
        <f>IF(I417&lt;&gt;"","S","")</f>
        <v/>
      </c>
      <c r="H417" s="147">
        <f>GERAR_NUMERACAO(G417, $G$21:G417)</f>
        <v/>
      </c>
      <c r="I417" s="150" t="n"/>
      <c r="J417" s="151" t="n"/>
      <c r="K417" s="148" t="n"/>
      <c r="L417" s="535" t="n"/>
      <c r="M417" s="290">
        <f>IF(G417="S","BDI1","")</f>
        <v/>
      </c>
      <c r="N417" s="167" t="n"/>
      <c r="O417" s="167" t="n"/>
      <c r="P417" s="166" t="n"/>
      <c r="Q417" s="166" t="n"/>
      <c r="R417" s="166" t="n"/>
      <c r="S417" s="166" t="n"/>
      <c r="T417" s="166" t="n"/>
      <c r="U417" s="166" t="n"/>
    </row>
    <row r="418" ht="20.1" customHeight="1" s="496">
      <c r="A418" s="106">
        <f>SequenciaA20Mais1</f>
        <v/>
      </c>
      <c r="B418" s="106">
        <f>SequenciaB20Mais1</f>
        <v/>
      </c>
      <c r="C418" s="106">
        <f>A418&amp;"."&amp;B418</f>
        <v/>
      </c>
      <c r="D418" s="106">
        <f>SequenciaD20Mais1</f>
        <v/>
      </c>
      <c r="E418" s="106">
        <f>IF(OR(G418="ETAPA",G418="SUB-ETAPA",I418=""),"",A418)</f>
        <v/>
      </c>
      <c r="F418" s="107" t="n"/>
      <c r="G418" s="340">
        <f>IF(I418&lt;&gt;"","S","")</f>
        <v/>
      </c>
      <c r="H418" s="147">
        <f>GERAR_NUMERACAO(G418, $G$21:G418)</f>
        <v/>
      </c>
      <c r="I418" s="332" t="n"/>
      <c r="J418" s="333" t="n"/>
      <c r="K418" s="148" t="n"/>
      <c r="L418" s="504" t="n"/>
      <c r="M418" s="290">
        <f>IF(G418="S","BDI1","")</f>
        <v/>
      </c>
      <c r="N418" s="167" t="n"/>
      <c r="O418" s="167" t="n"/>
      <c r="P418" s="166" t="n"/>
      <c r="Q418" s="166" t="n"/>
      <c r="R418" s="166" t="n"/>
      <c r="S418" s="166" t="n"/>
      <c r="T418" s="166" t="n"/>
      <c r="U418" s="166" t="n"/>
    </row>
    <row r="419" ht="20.1" customHeight="1" s="496">
      <c r="A419" s="106">
        <f>SequenciaA20Mais1</f>
        <v/>
      </c>
      <c r="B419" s="106">
        <f>SequenciaB20Mais1</f>
        <v/>
      </c>
      <c r="C419" s="106">
        <f>A419&amp;"."&amp;B419</f>
        <v/>
      </c>
      <c r="D419" s="106">
        <f>SequenciaD20Mais1</f>
        <v/>
      </c>
      <c r="E419" s="106">
        <f>IF(OR(G419="ETAPA",G419="SUB-ETAPA",I419=""),"",A419)</f>
        <v/>
      </c>
      <c r="F419" s="107" t="n"/>
      <c r="G419" s="340">
        <f>IF(I419&lt;&gt;"","S","")</f>
        <v/>
      </c>
      <c r="H419" s="147">
        <f>GERAR_NUMERACAO(G419, $G$21:G419)</f>
        <v/>
      </c>
      <c r="I419" s="150" t="n"/>
      <c r="J419" s="151" t="n"/>
      <c r="K419" s="148" t="n"/>
      <c r="L419" s="535" t="n"/>
      <c r="M419" s="290">
        <f>IF(G419="S","BDI1","")</f>
        <v/>
      </c>
      <c r="N419" s="167" t="n"/>
      <c r="O419" s="167" t="n"/>
      <c r="P419" s="166" t="n"/>
      <c r="Q419" s="166" t="n"/>
      <c r="R419" s="166" t="n"/>
      <c r="S419" s="166" t="n"/>
      <c r="T419" s="166" t="n"/>
      <c r="U419" s="166" t="n"/>
    </row>
    <row r="420" ht="20.1" customHeight="1" s="496">
      <c r="A420" s="106">
        <f>SequenciaA20Mais1</f>
        <v/>
      </c>
      <c r="B420" s="106">
        <f>SequenciaB20Mais1</f>
        <v/>
      </c>
      <c r="C420" s="106">
        <f>A420&amp;"."&amp;B420</f>
        <v/>
      </c>
      <c r="D420" s="106">
        <f>SequenciaD20Mais1</f>
        <v/>
      </c>
      <c r="E420" s="106">
        <f>IF(OR(G420="ETAPA",G420="SUB-ETAPA",I420=""),"",A420)</f>
        <v/>
      </c>
      <c r="F420" s="107" t="n"/>
      <c r="G420" s="340">
        <f>IF(I420&lt;&gt;"","S","")</f>
        <v/>
      </c>
      <c r="H420" s="147">
        <f>GERAR_NUMERACAO(G420, $G$21:G420)</f>
        <v/>
      </c>
      <c r="I420" s="332" t="n"/>
      <c r="J420" s="333" t="n"/>
      <c r="K420" s="148" t="n"/>
      <c r="L420" s="504" t="n"/>
      <c r="M420" s="290">
        <f>IF(G420="S","BDI1","")</f>
        <v/>
      </c>
      <c r="N420" s="167" t="n"/>
      <c r="O420" s="167" t="n"/>
      <c r="P420" s="166" t="n"/>
      <c r="Q420" s="166" t="n"/>
      <c r="R420" s="166" t="n"/>
      <c r="S420" s="166" t="n"/>
      <c r="T420" s="166" t="n"/>
      <c r="U420" s="166" t="n"/>
    </row>
    <row r="421" ht="20.1" customHeight="1" s="496">
      <c r="A421" s="106">
        <f>SequenciaA20Mais1</f>
        <v/>
      </c>
      <c r="B421" s="106">
        <f>SequenciaB20Mais1</f>
        <v/>
      </c>
      <c r="C421" s="106">
        <f>A421&amp;"."&amp;B421</f>
        <v/>
      </c>
      <c r="D421" s="106">
        <f>SequenciaD20Mais1</f>
        <v/>
      </c>
      <c r="E421" s="106">
        <f>IF(OR(G421="ETAPA",G421="SUB-ETAPA",I421=""),"",A421)</f>
        <v/>
      </c>
      <c r="F421" s="107" t="n"/>
      <c r="G421" s="340">
        <f>IF(I421&lt;&gt;"","S","")</f>
        <v/>
      </c>
      <c r="H421" s="147">
        <f>GERAR_NUMERACAO(G421, $G$21:G421)</f>
        <v/>
      </c>
      <c r="I421" s="150" t="n"/>
      <c r="J421" s="151" t="n"/>
      <c r="K421" s="148" t="n"/>
      <c r="L421" s="535" t="n"/>
      <c r="M421" s="290">
        <f>IF(G421="S","BDI1","")</f>
        <v/>
      </c>
      <c r="N421" s="167" t="n"/>
      <c r="O421" s="167" t="n"/>
      <c r="P421" s="166" t="n"/>
      <c r="Q421" s="166" t="n"/>
      <c r="R421" s="166" t="n"/>
      <c r="S421" s="166" t="n"/>
      <c r="T421" s="166" t="n"/>
      <c r="U421" s="166" t="n"/>
    </row>
    <row r="422" ht="20.1" customHeight="1" s="496">
      <c r="A422" s="106">
        <f>SequenciaA20Mais1</f>
        <v/>
      </c>
      <c r="B422" s="106">
        <f>SequenciaB20Mais1</f>
        <v/>
      </c>
      <c r="C422" s="106">
        <f>A422&amp;"."&amp;B422</f>
        <v/>
      </c>
      <c r="D422" s="106">
        <f>SequenciaD20Mais1</f>
        <v/>
      </c>
      <c r="E422" s="106">
        <f>IF(OR(G422="ETAPA",G422="SUB-ETAPA",I422=""),"",A422)</f>
        <v/>
      </c>
      <c r="F422" s="107" t="n"/>
      <c r="G422" s="340">
        <f>IF(I422&lt;&gt;"","S","")</f>
        <v/>
      </c>
      <c r="H422" s="147">
        <f>GERAR_NUMERACAO(G422, $G$21:G422)</f>
        <v/>
      </c>
      <c r="I422" s="332" t="n"/>
      <c r="J422" s="333" t="n"/>
      <c r="K422" s="148" t="n"/>
      <c r="L422" s="504" t="n"/>
      <c r="M422" s="290">
        <f>IF(G422="S","BDI1","")</f>
        <v/>
      </c>
      <c r="N422" s="167" t="n"/>
      <c r="O422" s="167" t="n"/>
      <c r="P422" s="166" t="n"/>
      <c r="Q422" s="166" t="n"/>
      <c r="R422" s="166" t="n"/>
      <c r="S422" s="166" t="n"/>
      <c r="T422" s="166" t="n"/>
      <c r="U422" s="166" t="n"/>
    </row>
    <row r="423" ht="20.1" customHeight="1" s="496">
      <c r="A423" s="106">
        <f>SequenciaA20Mais1</f>
        <v/>
      </c>
      <c r="B423" s="106">
        <f>SequenciaB20Mais1</f>
        <v/>
      </c>
      <c r="C423" s="106">
        <f>A423&amp;"."&amp;B423</f>
        <v/>
      </c>
      <c r="D423" s="106">
        <f>SequenciaD20Mais1</f>
        <v/>
      </c>
      <c r="E423" s="106">
        <f>IF(OR(G423="ETAPA",G423="SUB-ETAPA",I423=""),"",A423)</f>
        <v/>
      </c>
      <c r="F423" s="107" t="n"/>
      <c r="G423" s="340">
        <f>IF(I423&lt;&gt;"","S","")</f>
        <v/>
      </c>
      <c r="H423" s="147">
        <f>GERAR_NUMERACAO(G423, $G$21:G423)</f>
        <v/>
      </c>
      <c r="I423" s="150" t="n"/>
      <c r="J423" s="151" t="n"/>
      <c r="K423" s="148" t="n"/>
      <c r="L423" s="535" t="n"/>
      <c r="M423" s="290">
        <f>IF(G423="S","BDI1","")</f>
        <v/>
      </c>
      <c r="N423" s="167" t="n"/>
      <c r="O423" s="167" t="n"/>
      <c r="P423" s="166" t="n"/>
      <c r="Q423" s="166" t="n"/>
      <c r="R423" s="166" t="n"/>
      <c r="S423" s="166" t="n"/>
      <c r="T423" s="166" t="n"/>
      <c r="U423" s="166" t="n"/>
    </row>
    <row r="424" ht="20.1" customHeight="1" s="496">
      <c r="A424" s="106">
        <f>SequenciaA20Mais1</f>
        <v/>
      </c>
      <c r="B424" s="106">
        <f>SequenciaB20Mais1</f>
        <v/>
      </c>
      <c r="C424" s="106">
        <f>A424&amp;"."&amp;B424</f>
        <v/>
      </c>
      <c r="D424" s="106">
        <f>SequenciaD20Mais1</f>
        <v/>
      </c>
      <c r="E424" s="106">
        <f>IF(OR(G424="ETAPA",G424="SUB-ETAPA",I424=""),"",A424)</f>
        <v/>
      </c>
      <c r="F424" s="107" t="n"/>
      <c r="G424" s="340">
        <f>IF(I424&lt;&gt;"","S","")</f>
        <v/>
      </c>
      <c r="H424" s="147">
        <f>GERAR_NUMERACAO(G424, $G$21:G424)</f>
        <v/>
      </c>
      <c r="I424" s="332" t="n"/>
      <c r="J424" s="333" t="n"/>
      <c r="K424" s="148" t="n"/>
      <c r="L424" s="504" t="n"/>
      <c r="M424" s="290">
        <f>IF(G424="S","BDI1","")</f>
        <v/>
      </c>
      <c r="N424" s="167" t="n"/>
      <c r="O424" s="167" t="n"/>
      <c r="P424" s="166" t="n"/>
      <c r="Q424" s="166" t="n"/>
      <c r="R424" s="166" t="n"/>
      <c r="S424" s="166" t="n"/>
      <c r="T424" s="166" t="n"/>
      <c r="U424" s="166" t="n"/>
    </row>
    <row r="425" ht="20.1" customHeight="1" s="496">
      <c r="A425" s="106">
        <f>SequenciaA20Mais1</f>
        <v/>
      </c>
      <c r="B425" s="106">
        <f>SequenciaB20Mais1</f>
        <v/>
      </c>
      <c r="C425" s="106">
        <f>A425&amp;"."&amp;B425</f>
        <v/>
      </c>
      <c r="D425" s="106">
        <f>SequenciaD20Mais1</f>
        <v/>
      </c>
      <c r="E425" s="106">
        <f>IF(OR(G425="ETAPA",G425="SUB-ETAPA",I425=""),"",A425)</f>
        <v/>
      </c>
      <c r="F425" s="107" t="n"/>
      <c r="G425" s="340">
        <f>IF(I425&lt;&gt;"","S","")</f>
        <v/>
      </c>
      <c r="H425" s="147">
        <f>GERAR_NUMERACAO(G425, $G$21:G425)</f>
        <v/>
      </c>
      <c r="I425" s="150" t="n"/>
      <c r="J425" s="151" t="n"/>
      <c r="K425" s="148" t="n"/>
      <c r="L425" s="535" t="n"/>
      <c r="M425" s="290">
        <f>IF(G425="S","BDI1","")</f>
        <v/>
      </c>
      <c r="N425" s="167" t="n"/>
      <c r="O425" s="167" t="n"/>
      <c r="P425" s="166" t="n"/>
      <c r="Q425" s="166" t="n"/>
      <c r="R425" s="166" t="n"/>
      <c r="S425" s="166" t="n"/>
      <c r="T425" s="166" t="n"/>
      <c r="U425" s="166" t="n"/>
    </row>
    <row r="426" ht="20.1" customHeight="1" s="496">
      <c r="A426" s="106">
        <f>SequenciaA20Mais1</f>
        <v/>
      </c>
      <c r="B426" s="106">
        <f>SequenciaB20Mais1</f>
        <v/>
      </c>
      <c r="C426" s="106">
        <f>A426&amp;"."&amp;B426</f>
        <v/>
      </c>
      <c r="D426" s="106">
        <f>SequenciaD20Mais1</f>
        <v/>
      </c>
      <c r="E426" s="106">
        <f>IF(OR(G426="ETAPA",G426="SUB-ETAPA",I426=""),"",A426)</f>
        <v/>
      </c>
      <c r="F426" s="107" t="n"/>
      <c r="G426" s="340">
        <f>IF(I426&lt;&gt;"","S","")</f>
        <v/>
      </c>
      <c r="H426" s="147">
        <f>GERAR_NUMERACAO(G426, $G$21:G426)</f>
        <v/>
      </c>
      <c r="I426" s="332" t="n"/>
      <c r="J426" s="333" t="n"/>
      <c r="K426" s="148" t="n"/>
      <c r="L426" s="504" t="n"/>
      <c r="M426" s="290">
        <f>IF(G426="S","BDI1","")</f>
        <v/>
      </c>
      <c r="N426" s="167" t="n"/>
      <c r="O426" s="167" t="n"/>
      <c r="P426" s="166" t="n"/>
      <c r="Q426" s="166" t="n"/>
      <c r="R426" s="166" t="n"/>
      <c r="S426" s="166" t="n"/>
      <c r="T426" s="166" t="n"/>
      <c r="U426" s="166" t="n"/>
    </row>
    <row r="427" ht="20.1" customHeight="1" s="496">
      <c r="A427" s="106">
        <f>SequenciaA20Mais1</f>
        <v/>
      </c>
      <c r="B427" s="106">
        <f>SequenciaB20Mais1</f>
        <v/>
      </c>
      <c r="C427" s="106">
        <f>A427&amp;"."&amp;B427</f>
        <v/>
      </c>
      <c r="D427" s="106">
        <f>SequenciaD20Mais1</f>
        <v/>
      </c>
      <c r="E427" s="106">
        <f>IF(OR(G427="ETAPA",G427="SUB-ETAPA",I427=""),"",A427)</f>
        <v/>
      </c>
      <c r="F427" s="107" t="n"/>
      <c r="G427" s="340">
        <f>IF(I427&lt;&gt;"","S","")</f>
        <v/>
      </c>
      <c r="H427" s="147">
        <f>GERAR_NUMERACAO(G427, $G$21:G427)</f>
        <v/>
      </c>
      <c r="I427" s="150" t="n"/>
      <c r="J427" s="151" t="n"/>
      <c r="K427" s="148" t="n"/>
      <c r="L427" s="535" t="n"/>
      <c r="M427" s="290">
        <f>IF(G427="S","BDI1","")</f>
        <v/>
      </c>
      <c r="N427" s="167" t="n"/>
      <c r="O427" s="167" t="n"/>
      <c r="P427" s="166" t="n"/>
      <c r="Q427" s="166" t="n"/>
      <c r="R427" s="166" t="n"/>
      <c r="S427" s="166" t="n"/>
      <c r="T427" s="166" t="n"/>
      <c r="U427" s="166" t="n"/>
    </row>
    <row r="428" ht="20.1" customHeight="1" s="496">
      <c r="A428" s="106">
        <f>SequenciaA20Mais1</f>
        <v/>
      </c>
      <c r="B428" s="106">
        <f>SequenciaB20Mais1</f>
        <v/>
      </c>
      <c r="C428" s="106">
        <f>A428&amp;"."&amp;B428</f>
        <v/>
      </c>
      <c r="D428" s="106">
        <f>SequenciaD20Mais1</f>
        <v/>
      </c>
      <c r="E428" s="106">
        <f>IF(OR(G428="ETAPA",G428="SUB-ETAPA",I428=""),"",A428)</f>
        <v/>
      </c>
      <c r="F428" s="107" t="n"/>
      <c r="G428" s="340">
        <f>IF(I428&lt;&gt;"","S","")</f>
        <v/>
      </c>
      <c r="H428" s="147">
        <f>GERAR_NUMERACAO(G428, $G$21:G428)</f>
        <v/>
      </c>
      <c r="I428" s="332" t="n"/>
      <c r="J428" s="333" t="n"/>
      <c r="K428" s="148" t="n"/>
      <c r="L428" s="504" t="n"/>
      <c r="M428" s="290">
        <f>IF(G428="S","BDI1","")</f>
        <v/>
      </c>
      <c r="N428" s="167" t="n"/>
      <c r="O428" s="167" t="n"/>
      <c r="P428" s="166" t="n"/>
      <c r="Q428" s="166" t="n"/>
      <c r="R428" s="166" t="n"/>
      <c r="S428" s="166" t="n"/>
      <c r="T428" s="166" t="n"/>
      <c r="U428" s="166" t="n"/>
    </row>
    <row r="429" ht="20.1" customHeight="1" s="496">
      <c r="A429" s="106">
        <f>SequenciaA20Mais1</f>
        <v/>
      </c>
      <c r="B429" s="106">
        <f>SequenciaB20Mais1</f>
        <v/>
      </c>
      <c r="C429" s="106">
        <f>A429&amp;"."&amp;B429</f>
        <v/>
      </c>
      <c r="D429" s="106">
        <f>SequenciaD20Mais1</f>
        <v/>
      </c>
      <c r="E429" s="106">
        <f>IF(OR(G429="ETAPA",G429="SUB-ETAPA",I429=""),"",A429)</f>
        <v/>
      </c>
      <c r="F429" s="107" t="n"/>
      <c r="G429" s="340">
        <f>IF(I429&lt;&gt;"","S","")</f>
        <v/>
      </c>
      <c r="H429" s="147">
        <f>GERAR_NUMERACAO(G429, $G$21:G429)</f>
        <v/>
      </c>
      <c r="I429" s="150" t="n"/>
      <c r="J429" s="151" t="n"/>
      <c r="K429" s="148" t="n"/>
      <c r="L429" s="535" t="n"/>
      <c r="M429" s="290">
        <f>IF(G429="S","BDI1","")</f>
        <v/>
      </c>
      <c r="N429" s="167" t="n"/>
      <c r="O429" s="167" t="n"/>
      <c r="P429" s="166" t="n"/>
      <c r="Q429" s="166" t="n"/>
      <c r="R429" s="166" t="n"/>
      <c r="S429" s="166" t="n"/>
      <c r="T429" s="166" t="n"/>
      <c r="U429" s="166" t="n"/>
    </row>
    <row r="430" ht="20.1" customHeight="1" s="496">
      <c r="A430" s="106">
        <f>SequenciaA20Mais1</f>
        <v/>
      </c>
      <c r="B430" s="106">
        <f>SequenciaB20Mais1</f>
        <v/>
      </c>
      <c r="C430" s="106">
        <f>A430&amp;"."&amp;B430</f>
        <v/>
      </c>
      <c r="D430" s="106">
        <f>SequenciaD20Mais1</f>
        <v/>
      </c>
      <c r="E430" s="106">
        <f>IF(OR(G430="ETAPA",G430="SUB-ETAPA",I430=""),"",A430)</f>
        <v/>
      </c>
      <c r="F430" s="107" t="n"/>
      <c r="G430" s="340">
        <f>IF(I430&lt;&gt;"","S","")</f>
        <v/>
      </c>
      <c r="H430" s="147">
        <f>GERAR_NUMERACAO(G430, $G$21:G430)</f>
        <v/>
      </c>
      <c r="I430" s="332" t="n"/>
      <c r="J430" s="333" t="n"/>
      <c r="K430" s="148" t="n"/>
      <c r="L430" s="504" t="n"/>
      <c r="M430" s="290">
        <f>IF(G430="S","BDI1","")</f>
        <v/>
      </c>
      <c r="N430" s="167" t="n"/>
      <c r="O430" s="167" t="n"/>
      <c r="P430" s="166" t="n"/>
      <c r="Q430" s="166" t="n"/>
      <c r="R430" s="166" t="n"/>
      <c r="S430" s="166" t="n"/>
      <c r="T430" s="166" t="n"/>
      <c r="U430" s="166" t="n"/>
    </row>
    <row r="431" ht="20.1" customHeight="1" s="496">
      <c r="A431" s="106">
        <f>SequenciaA20Mais1</f>
        <v/>
      </c>
      <c r="B431" s="106">
        <f>SequenciaB20Mais1</f>
        <v/>
      </c>
      <c r="C431" s="106">
        <f>A431&amp;"."&amp;B431</f>
        <v/>
      </c>
      <c r="D431" s="106">
        <f>SequenciaD20Mais1</f>
        <v/>
      </c>
      <c r="E431" s="106">
        <f>IF(OR(G431="ETAPA",G431="SUB-ETAPA",I431=""),"",A431)</f>
        <v/>
      </c>
      <c r="F431" s="107" t="n"/>
      <c r="G431" s="340">
        <f>IF(I431&lt;&gt;"","S","")</f>
        <v/>
      </c>
      <c r="H431" s="147">
        <f>GERAR_NUMERACAO(G431, $G$21:G431)</f>
        <v/>
      </c>
      <c r="I431" s="150" t="n"/>
      <c r="J431" s="151" t="n"/>
      <c r="K431" s="148" t="n"/>
      <c r="L431" s="535" t="n"/>
      <c r="M431" s="290">
        <f>IF(G431="S","BDI1","")</f>
        <v/>
      </c>
      <c r="N431" s="167" t="n"/>
      <c r="O431" s="167" t="n"/>
      <c r="P431" s="166" t="n"/>
      <c r="Q431" s="166" t="n"/>
      <c r="R431" s="166" t="n"/>
      <c r="S431" s="166" t="n"/>
      <c r="T431" s="166" t="n"/>
      <c r="U431" s="166" t="n"/>
    </row>
    <row r="432" ht="20.1" customHeight="1" s="496">
      <c r="A432" s="106">
        <f>SequenciaA20Mais1</f>
        <v/>
      </c>
      <c r="B432" s="106">
        <f>SequenciaB20Mais1</f>
        <v/>
      </c>
      <c r="C432" s="106">
        <f>A432&amp;"."&amp;B432</f>
        <v/>
      </c>
      <c r="D432" s="106">
        <f>SequenciaD20Mais1</f>
        <v/>
      </c>
      <c r="E432" s="106">
        <f>IF(OR(G432="ETAPA",G432="SUB-ETAPA",I432=""),"",A432)</f>
        <v/>
      </c>
      <c r="F432" s="107" t="n"/>
      <c r="G432" s="340">
        <f>IF(I432&lt;&gt;"","S","")</f>
        <v/>
      </c>
      <c r="H432" s="147">
        <f>GERAR_NUMERACAO(G432, $G$21:G432)</f>
        <v/>
      </c>
      <c r="I432" s="332" t="n"/>
      <c r="J432" s="333" t="n"/>
      <c r="K432" s="148" t="n"/>
      <c r="L432" s="504" t="n"/>
      <c r="M432" s="290">
        <f>IF(G432="S","BDI1","")</f>
        <v/>
      </c>
      <c r="N432" s="167" t="n"/>
      <c r="O432" s="167" t="n"/>
      <c r="P432" s="166" t="n"/>
      <c r="Q432" s="166" t="n"/>
      <c r="R432" s="166" t="n"/>
      <c r="S432" s="166" t="n"/>
      <c r="T432" s="166" t="n"/>
      <c r="U432" s="166" t="n"/>
    </row>
    <row r="433" ht="20.1" customHeight="1" s="496">
      <c r="A433" s="106">
        <f>SequenciaA20Mais1</f>
        <v/>
      </c>
      <c r="B433" s="106">
        <f>SequenciaB20Mais1</f>
        <v/>
      </c>
      <c r="C433" s="106">
        <f>A433&amp;"."&amp;B433</f>
        <v/>
      </c>
      <c r="D433" s="106">
        <f>SequenciaD20Mais1</f>
        <v/>
      </c>
      <c r="E433" s="106">
        <f>IF(OR(G433="ETAPA",G433="SUB-ETAPA",I433=""),"",A433)</f>
        <v/>
      </c>
      <c r="F433" s="107" t="n"/>
      <c r="G433" s="340">
        <f>IF(I433&lt;&gt;"","S","")</f>
        <v/>
      </c>
      <c r="H433" s="147">
        <f>GERAR_NUMERACAO(G433, $G$21:G433)</f>
        <v/>
      </c>
      <c r="I433" s="150" t="n"/>
      <c r="J433" s="151" t="n"/>
      <c r="K433" s="148" t="n"/>
      <c r="L433" s="535" t="n"/>
      <c r="M433" s="290">
        <f>IF(G433="S","BDI1","")</f>
        <v/>
      </c>
      <c r="N433" s="167" t="n"/>
      <c r="O433" s="167" t="n"/>
      <c r="P433" s="166" t="n"/>
      <c r="Q433" s="166" t="n"/>
      <c r="R433" s="166" t="n"/>
      <c r="S433" s="166" t="n"/>
      <c r="T433" s="166" t="n"/>
      <c r="U433" s="166" t="n"/>
    </row>
    <row r="434" ht="20.1" customHeight="1" s="496">
      <c r="A434" s="106">
        <f>SequenciaA20Mais1</f>
        <v/>
      </c>
      <c r="B434" s="106">
        <f>SequenciaB20Mais1</f>
        <v/>
      </c>
      <c r="C434" s="106">
        <f>A434&amp;"."&amp;B434</f>
        <v/>
      </c>
      <c r="D434" s="106">
        <f>SequenciaD20Mais1</f>
        <v/>
      </c>
      <c r="E434" s="106">
        <f>IF(OR(G434="ETAPA",G434="SUB-ETAPA",I434=""),"",A434)</f>
        <v/>
      </c>
      <c r="F434" s="107" t="n"/>
      <c r="G434" s="340">
        <f>IF(I434&lt;&gt;"","S","")</f>
        <v/>
      </c>
      <c r="H434" s="147">
        <f>GERAR_NUMERACAO(G434, $G$21:G434)</f>
        <v/>
      </c>
      <c r="I434" s="332" t="n"/>
      <c r="J434" s="333" t="n"/>
      <c r="K434" s="148" t="n"/>
      <c r="L434" s="504" t="n"/>
      <c r="M434" s="290">
        <f>IF(G434="S","BDI1","")</f>
        <v/>
      </c>
      <c r="N434" s="167" t="n"/>
      <c r="O434" s="167" t="n"/>
      <c r="P434" s="166" t="n"/>
      <c r="Q434" s="166" t="n"/>
      <c r="R434" s="166" t="n"/>
      <c r="S434" s="166" t="n"/>
      <c r="T434" s="166" t="n"/>
      <c r="U434" s="166" t="n"/>
    </row>
    <row r="435" ht="20.1" customHeight="1" s="496">
      <c r="A435" s="106">
        <f>SequenciaA20Mais1</f>
        <v/>
      </c>
      <c r="B435" s="106">
        <f>SequenciaB20Mais1</f>
        <v/>
      </c>
      <c r="C435" s="106">
        <f>A435&amp;"."&amp;B435</f>
        <v/>
      </c>
      <c r="D435" s="106">
        <f>SequenciaD20Mais1</f>
        <v/>
      </c>
      <c r="E435" s="106">
        <f>IF(OR(G435="ETAPA",G435="SUB-ETAPA",I435=""),"",A435)</f>
        <v/>
      </c>
      <c r="F435" s="107" t="n"/>
      <c r="G435" s="340">
        <f>IF(I435&lt;&gt;"","S","")</f>
        <v/>
      </c>
      <c r="H435" s="147">
        <f>GERAR_NUMERACAO(G435, $G$21:G435)</f>
        <v/>
      </c>
      <c r="I435" s="150" t="n"/>
      <c r="J435" s="151" t="n"/>
      <c r="K435" s="148" t="n"/>
      <c r="L435" s="535" t="n"/>
      <c r="M435" s="290">
        <f>IF(G435="S","BDI1","")</f>
        <v/>
      </c>
      <c r="N435" s="167" t="n"/>
      <c r="O435" s="167" t="n"/>
      <c r="P435" s="166" t="n"/>
      <c r="Q435" s="166" t="n"/>
      <c r="R435" s="166" t="n"/>
      <c r="S435" s="166" t="n"/>
      <c r="T435" s="166" t="n"/>
      <c r="U435" s="166" t="n"/>
    </row>
    <row r="436" ht="20.1" customHeight="1" s="496">
      <c r="A436" s="106">
        <f>SequenciaA20Mais1</f>
        <v/>
      </c>
      <c r="B436" s="106">
        <f>SequenciaB20Mais1</f>
        <v/>
      </c>
      <c r="C436" s="106">
        <f>A436&amp;"."&amp;B436</f>
        <v/>
      </c>
      <c r="D436" s="106">
        <f>SequenciaD20Mais1</f>
        <v/>
      </c>
      <c r="E436" s="106">
        <f>IF(OR(G436="ETAPA",G436="SUB-ETAPA",I436=""),"",A436)</f>
        <v/>
      </c>
      <c r="F436" s="107" t="n"/>
      <c r="G436" s="340">
        <f>IF(I436&lt;&gt;"","S","")</f>
        <v/>
      </c>
      <c r="H436" s="147">
        <f>GERAR_NUMERACAO(G436, $G$21:G436)</f>
        <v/>
      </c>
      <c r="I436" s="332" t="n"/>
      <c r="J436" s="333" t="n"/>
      <c r="K436" s="148" t="n"/>
      <c r="L436" s="504" t="n"/>
      <c r="M436" s="290">
        <f>IF(G436="S","BDI1","")</f>
        <v/>
      </c>
      <c r="N436" s="167" t="n"/>
      <c r="O436" s="167" t="n"/>
      <c r="P436" s="166" t="n"/>
      <c r="Q436" s="166" t="n"/>
      <c r="R436" s="166" t="n"/>
      <c r="S436" s="166" t="n"/>
      <c r="T436" s="166" t="n"/>
      <c r="U436" s="166" t="n"/>
    </row>
    <row r="437" ht="20.1" customHeight="1" s="496">
      <c r="A437" s="106">
        <f>SequenciaA20Mais1</f>
        <v/>
      </c>
      <c r="B437" s="106">
        <f>SequenciaB20Mais1</f>
        <v/>
      </c>
      <c r="C437" s="106">
        <f>A437&amp;"."&amp;B437</f>
        <v/>
      </c>
      <c r="D437" s="106">
        <f>SequenciaD20Mais1</f>
        <v/>
      </c>
      <c r="E437" s="106">
        <f>IF(OR(G437="ETAPA",G437="SUB-ETAPA",I437=""),"",A437)</f>
        <v/>
      </c>
      <c r="F437" s="107" t="n"/>
      <c r="G437" s="340">
        <f>IF(I437&lt;&gt;"","S","")</f>
        <v/>
      </c>
      <c r="H437" s="147">
        <f>GERAR_NUMERACAO(G437, $G$21:G437)</f>
        <v/>
      </c>
      <c r="I437" s="150" t="n"/>
      <c r="J437" s="151" t="n"/>
      <c r="K437" s="148" t="n"/>
      <c r="L437" s="535" t="n"/>
      <c r="M437" s="290">
        <f>IF(G437="S","BDI1","")</f>
        <v/>
      </c>
      <c r="N437" s="167" t="n"/>
      <c r="O437" s="167" t="n"/>
      <c r="P437" s="166" t="n"/>
      <c r="Q437" s="166" t="n"/>
      <c r="R437" s="166" t="n"/>
      <c r="S437" s="166" t="n"/>
      <c r="T437" s="166" t="n"/>
      <c r="U437" s="166" t="n"/>
    </row>
    <row r="438" ht="20.1" customHeight="1" s="496">
      <c r="A438" s="106">
        <f>SequenciaA20Mais1</f>
        <v/>
      </c>
      <c r="B438" s="106">
        <f>SequenciaB20Mais1</f>
        <v/>
      </c>
      <c r="C438" s="106">
        <f>A438&amp;"."&amp;B438</f>
        <v/>
      </c>
      <c r="D438" s="106">
        <f>SequenciaD20Mais1</f>
        <v/>
      </c>
      <c r="E438" s="106">
        <f>IF(OR(G438="ETAPA",G438="SUB-ETAPA",I438=""),"",A438)</f>
        <v/>
      </c>
      <c r="F438" s="107" t="n"/>
      <c r="G438" s="340">
        <f>IF(I438&lt;&gt;"","S","")</f>
        <v/>
      </c>
      <c r="H438" s="147">
        <f>GERAR_NUMERACAO(G438, $G$21:G438)</f>
        <v/>
      </c>
      <c r="I438" s="332" t="n"/>
      <c r="J438" s="333" t="n"/>
      <c r="K438" s="148" t="n"/>
      <c r="L438" s="504" t="n"/>
      <c r="M438" s="290">
        <f>IF(G438="S","BDI1","")</f>
        <v/>
      </c>
      <c r="N438" s="167" t="n"/>
      <c r="O438" s="167" t="n"/>
      <c r="P438" s="166" t="n"/>
      <c r="Q438" s="166" t="n"/>
      <c r="R438" s="166" t="n"/>
      <c r="S438" s="166" t="n"/>
      <c r="T438" s="166" t="n"/>
      <c r="U438" s="166" t="n"/>
    </row>
    <row r="439" ht="20.1" customHeight="1" s="496">
      <c r="A439" s="106">
        <f>SequenciaA20Mais1</f>
        <v/>
      </c>
      <c r="B439" s="106">
        <f>SequenciaB20Mais1</f>
        <v/>
      </c>
      <c r="C439" s="106">
        <f>A439&amp;"."&amp;B439</f>
        <v/>
      </c>
      <c r="D439" s="106">
        <f>SequenciaD20Mais1</f>
        <v/>
      </c>
      <c r="E439" s="106">
        <f>IF(OR(G439="ETAPA",G439="SUB-ETAPA",I439=""),"",A439)</f>
        <v/>
      </c>
      <c r="F439" s="107" t="n"/>
      <c r="G439" s="340">
        <f>IF(I439&lt;&gt;"","S","")</f>
        <v/>
      </c>
      <c r="H439" s="147">
        <f>GERAR_NUMERACAO(G439, $G$21:G439)</f>
        <v/>
      </c>
      <c r="I439" s="150" t="n"/>
      <c r="J439" s="151" t="n"/>
      <c r="K439" s="148" t="n"/>
      <c r="L439" s="535" t="n"/>
      <c r="M439" s="290">
        <f>IF(G439="S","BDI1","")</f>
        <v/>
      </c>
      <c r="N439" s="167" t="n"/>
      <c r="O439" s="167" t="n"/>
      <c r="P439" s="166" t="n"/>
      <c r="Q439" s="166" t="n"/>
      <c r="R439" s="166" t="n"/>
      <c r="S439" s="166" t="n"/>
      <c r="T439" s="166" t="n"/>
      <c r="U439" s="166" t="n"/>
    </row>
    <row r="440" ht="20.1" customHeight="1" s="496">
      <c r="A440" s="106">
        <f>SequenciaA20Mais1</f>
        <v/>
      </c>
      <c r="B440" s="106">
        <f>SequenciaB20Mais1</f>
        <v/>
      </c>
      <c r="C440" s="106">
        <f>A440&amp;"."&amp;B440</f>
        <v/>
      </c>
      <c r="D440" s="106">
        <f>SequenciaD20Mais1</f>
        <v/>
      </c>
      <c r="E440" s="106">
        <f>IF(OR(G440="ETAPA",G440="SUB-ETAPA",I440=""),"",A440)</f>
        <v/>
      </c>
      <c r="F440" s="107" t="n"/>
      <c r="G440" s="340">
        <f>IF(I440&lt;&gt;"","S","")</f>
        <v/>
      </c>
      <c r="H440" s="147">
        <f>GERAR_NUMERACAO(G440, $G$21:G440)</f>
        <v/>
      </c>
      <c r="I440" s="332" t="n"/>
      <c r="J440" s="333" t="n"/>
      <c r="K440" s="148" t="n"/>
      <c r="L440" s="504" t="n"/>
      <c r="M440" s="290">
        <f>IF(G440="S","BDI1","")</f>
        <v/>
      </c>
      <c r="N440" s="167" t="n"/>
      <c r="O440" s="167" t="n"/>
      <c r="P440" s="166" t="n"/>
      <c r="Q440" s="166" t="n"/>
      <c r="R440" s="166" t="n"/>
      <c r="S440" s="166" t="n"/>
      <c r="T440" s="166" t="n"/>
      <c r="U440" s="166" t="n"/>
    </row>
    <row r="441" ht="20.1" customHeight="1" s="496">
      <c r="A441" s="106">
        <f>SequenciaA20Mais1</f>
        <v/>
      </c>
      <c r="B441" s="106">
        <f>SequenciaB20Mais1</f>
        <v/>
      </c>
      <c r="C441" s="106">
        <f>A441&amp;"."&amp;B441</f>
        <v/>
      </c>
      <c r="D441" s="106">
        <f>SequenciaD20Mais1</f>
        <v/>
      </c>
      <c r="E441" s="106">
        <f>IF(OR(G441="ETAPA",G441="SUB-ETAPA",I441=""),"",A441)</f>
        <v/>
      </c>
      <c r="F441" s="107" t="n"/>
      <c r="G441" s="340">
        <f>IF(I441&lt;&gt;"","S","")</f>
        <v/>
      </c>
      <c r="H441" s="147">
        <f>GERAR_NUMERACAO(G441, $G$21:G441)</f>
        <v/>
      </c>
      <c r="I441" s="150" t="n"/>
      <c r="J441" s="151" t="n"/>
      <c r="K441" s="148" t="n"/>
      <c r="L441" s="535" t="n"/>
      <c r="M441" s="290">
        <f>IF(G441="S","BDI1","")</f>
        <v/>
      </c>
      <c r="N441" s="167" t="n"/>
      <c r="O441" s="167" t="n"/>
      <c r="P441" s="166" t="n"/>
      <c r="Q441" s="166" t="n"/>
      <c r="R441" s="166" t="n"/>
      <c r="S441" s="166" t="n"/>
      <c r="T441" s="166" t="n"/>
      <c r="U441" s="166" t="n"/>
    </row>
    <row r="442" ht="20.1" customHeight="1" s="496">
      <c r="A442" s="106">
        <f>SequenciaA20Mais1</f>
        <v/>
      </c>
      <c r="B442" s="106">
        <f>SequenciaB20Mais1</f>
        <v/>
      </c>
      <c r="C442" s="106">
        <f>A442&amp;"."&amp;B442</f>
        <v/>
      </c>
      <c r="D442" s="106">
        <f>SequenciaD20Mais1</f>
        <v/>
      </c>
      <c r="E442" s="106">
        <f>IF(OR(G442="ETAPA",G442="SUB-ETAPA",I442=""),"",A442)</f>
        <v/>
      </c>
      <c r="F442" s="107" t="n"/>
      <c r="G442" s="340">
        <f>IF(I442&lt;&gt;"","S","")</f>
        <v/>
      </c>
      <c r="H442" s="147">
        <f>GERAR_NUMERACAO(G442, $G$21:G442)</f>
        <v/>
      </c>
      <c r="I442" s="332" t="n"/>
      <c r="J442" s="333" t="n"/>
      <c r="K442" s="148" t="n"/>
      <c r="L442" s="504" t="n"/>
      <c r="M442" s="290">
        <f>IF(G442="S","BDI1","")</f>
        <v/>
      </c>
      <c r="N442" s="167" t="n"/>
      <c r="O442" s="167" t="n"/>
      <c r="P442" s="166" t="n"/>
      <c r="Q442" s="166" t="n"/>
      <c r="R442" s="166" t="n"/>
      <c r="S442" s="166" t="n"/>
      <c r="T442" s="166" t="n"/>
      <c r="U442" s="166" t="n"/>
    </row>
    <row r="443" ht="20.1" customHeight="1" s="496">
      <c r="A443" s="106">
        <f>SequenciaA20Mais1</f>
        <v/>
      </c>
      <c r="B443" s="106">
        <f>SequenciaB20Mais1</f>
        <v/>
      </c>
      <c r="C443" s="106">
        <f>A443&amp;"."&amp;B443</f>
        <v/>
      </c>
      <c r="D443" s="106">
        <f>SequenciaD20Mais1</f>
        <v/>
      </c>
      <c r="E443" s="106">
        <f>IF(OR(G443="ETAPA",G443="SUB-ETAPA",I443=""),"",A443)</f>
        <v/>
      </c>
      <c r="F443" s="107" t="n"/>
      <c r="G443" s="340">
        <f>IF(I443&lt;&gt;"","S","")</f>
        <v/>
      </c>
      <c r="H443" s="147">
        <f>GERAR_NUMERACAO(G443, $G$21:G443)</f>
        <v/>
      </c>
      <c r="I443" s="150" t="n"/>
      <c r="J443" s="151" t="n"/>
      <c r="K443" s="148" t="n"/>
      <c r="L443" s="535" t="n"/>
      <c r="M443" s="290">
        <f>IF(G443="S","BDI1","")</f>
        <v/>
      </c>
      <c r="N443" s="167" t="n"/>
      <c r="O443" s="167" t="n"/>
      <c r="P443" s="166" t="n"/>
      <c r="Q443" s="166" t="n"/>
      <c r="R443" s="166" t="n"/>
      <c r="S443" s="166" t="n"/>
      <c r="T443" s="166" t="n"/>
      <c r="U443" s="166" t="n"/>
    </row>
    <row r="444" ht="20.1" customHeight="1" s="496">
      <c r="A444" s="106">
        <f>SequenciaA20Mais1</f>
        <v/>
      </c>
      <c r="B444" s="106">
        <f>SequenciaB20Mais1</f>
        <v/>
      </c>
      <c r="C444" s="106">
        <f>A444&amp;"."&amp;B444</f>
        <v/>
      </c>
      <c r="D444" s="106">
        <f>SequenciaD20Mais1</f>
        <v/>
      </c>
      <c r="E444" s="106">
        <f>IF(OR(G444="ETAPA",G444="SUB-ETAPA",I444=""),"",A444)</f>
        <v/>
      </c>
      <c r="F444" s="107" t="n"/>
      <c r="G444" s="340">
        <f>IF(I444&lt;&gt;"","S","")</f>
        <v/>
      </c>
      <c r="H444" s="147">
        <f>GERAR_NUMERACAO(G444, $G$21:G444)</f>
        <v/>
      </c>
      <c r="I444" s="332" t="n"/>
      <c r="J444" s="333" t="n"/>
      <c r="K444" s="148" t="n"/>
      <c r="L444" s="504" t="n"/>
      <c r="M444" s="290">
        <f>IF(G444="S","BDI1","")</f>
        <v/>
      </c>
      <c r="N444" s="167" t="n"/>
      <c r="O444" s="167" t="n"/>
      <c r="P444" s="166" t="n"/>
      <c r="Q444" s="166" t="n"/>
      <c r="R444" s="166" t="n"/>
      <c r="S444" s="166" t="n"/>
      <c r="T444" s="166" t="n"/>
      <c r="U444" s="166" t="n"/>
    </row>
    <row r="445" ht="20.1" customHeight="1" s="496">
      <c r="A445" s="106">
        <f>SequenciaA20Mais1</f>
        <v/>
      </c>
      <c r="B445" s="106">
        <f>SequenciaB20Mais1</f>
        <v/>
      </c>
      <c r="C445" s="106">
        <f>A445&amp;"."&amp;B445</f>
        <v/>
      </c>
      <c r="D445" s="106">
        <f>SequenciaD20Mais1</f>
        <v/>
      </c>
      <c r="E445" s="106">
        <f>IF(OR(G445="ETAPA",G445="SUB-ETAPA",I445=""),"",A445)</f>
        <v/>
      </c>
      <c r="F445" s="107" t="n"/>
      <c r="G445" s="340">
        <f>IF(I445&lt;&gt;"","S","")</f>
        <v/>
      </c>
      <c r="H445" s="147">
        <f>GERAR_NUMERACAO(G445, $G$21:G445)</f>
        <v/>
      </c>
      <c r="I445" s="150" t="n"/>
      <c r="J445" s="151" t="n"/>
      <c r="K445" s="148" t="n"/>
      <c r="L445" s="535" t="n"/>
      <c r="M445" s="290">
        <f>IF(G445="S","BDI1","")</f>
        <v/>
      </c>
      <c r="N445" s="167" t="n"/>
      <c r="O445" s="167" t="n"/>
      <c r="P445" s="166" t="n"/>
      <c r="Q445" s="166" t="n"/>
      <c r="R445" s="166" t="n"/>
      <c r="S445" s="166" t="n"/>
      <c r="T445" s="166" t="n"/>
      <c r="U445" s="166" t="n"/>
    </row>
    <row r="446" ht="20.1" customHeight="1" s="496">
      <c r="A446" s="106">
        <f>SequenciaA20Mais1</f>
        <v/>
      </c>
      <c r="B446" s="106">
        <f>SequenciaB20Mais1</f>
        <v/>
      </c>
      <c r="C446" s="106">
        <f>A446&amp;"."&amp;B446</f>
        <v/>
      </c>
      <c r="D446" s="106">
        <f>SequenciaD20Mais1</f>
        <v/>
      </c>
      <c r="E446" s="106">
        <f>IF(OR(G446="ETAPA",G446="SUB-ETAPA",I446=""),"",A446)</f>
        <v/>
      </c>
      <c r="F446" s="107" t="n"/>
      <c r="G446" s="340">
        <f>IF(I446&lt;&gt;"","S","")</f>
        <v/>
      </c>
      <c r="H446" s="147">
        <f>GERAR_NUMERACAO(G446, $G$21:G446)</f>
        <v/>
      </c>
      <c r="I446" s="332" t="n"/>
      <c r="J446" s="333" t="n"/>
      <c r="K446" s="148" t="n"/>
      <c r="L446" s="504" t="n"/>
      <c r="M446" s="290">
        <f>IF(G446="S","BDI1","")</f>
        <v/>
      </c>
      <c r="N446" s="167" t="n"/>
      <c r="O446" s="167" t="n"/>
      <c r="P446" s="166" t="n"/>
      <c r="Q446" s="166" t="n"/>
      <c r="R446" s="166" t="n"/>
      <c r="S446" s="166" t="n"/>
      <c r="T446" s="166" t="n"/>
      <c r="U446" s="166" t="n"/>
    </row>
    <row r="447" ht="20.1" customHeight="1" s="496">
      <c r="A447" s="106">
        <f>SequenciaA20Mais1</f>
        <v/>
      </c>
      <c r="B447" s="106">
        <f>SequenciaB20Mais1</f>
        <v/>
      </c>
      <c r="C447" s="106">
        <f>A447&amp;"."&amp;B447</f>
        <v/>
      </c>
      <c r="D447" s="106">
        <f>SequenciaD20Mais1</f>
        <v/>
      </c>
      <c r="E447" s="106">
        <f>IF(OR(G447="ETAPA",G447="SUB-ETAPA",I447=""),"",A447)</f>
        <v/>
      </c>
      <c r="F447" s="107" t="n"/>
      <c r="G447" s="340">
        <f>IF(I447&lt;&gt;"","S","")</f>
        <v/>
      </c>
      <c r="H447" s="147">
        <f>GERAR_NUMERACAO(G447, $G$21:G447)</f>
        <v/>
      </c>
      <c r="I447" s="150" t="n"/>
      <c r="J447" s="151" t="n"/>
      <c r="K447" s="148" t="n"/>
      <c r="L447" s="535" t="n"/>
      <c r="M447" s="290">
        <f>IF(G447="S","BDI1","")</f>
        <v/>
      </c>
      <c r="N447" s="167" t="n"/>
      <c r="O447" s="167" t="n"/>
      <c r="P447" s="166" t="n"/>
      <c r="Q447" s="166" t="n"/>
      <c r="R447" s="166" t="n"/>
      <c r="S447" s="166" t="n"/>
      <c r="T447" s="166" t="n"/>
      <c r="U447" s="166" t="n"/>
    </row>
    <row r="448" ht="20.1" customHeight="1" s="496">
      <c r="A448" s="106">
        <f>SequenciaA20Mais1</f>
        <v/>
      </c>
      <c r="B448" s="106">
        <f>SequenciaB20Mais1</f>
        <v/>
      </c>
      <c r="C448" s="106">
        <f>A448&amp;"."&amp;B448</f>
        <v/>
      </c>
      <c r="D448" s="106">
        <f>SequenciaD20Mais1</f>
        <v/>
      </c>
      <c r="E448" s="106">
        <f>IF(OR(G448="ETAPA",G448="SUB-ETAPA",I448=""),"",A448)</f>
        <v/>
      </c>
      <c r="F448" s="107" t="n"/>
      <c r="G448" s="340">
        <f>IF(I448&lt;&gt;"","S","")</f>
        <v/>
      </c>
      <c r="H448" s="147">
        <f>GERAR_NUMERACAO(G448, $G$21:G448)</f>
        <v/>
      </c>
      <c r="I448" s="332" t="n"/>
      <c r="J448" s="333" t="n"/>
      <c r="K448" s="148" t="n"/>
      <c r="L448" s="504" t="n"/>
      <c r="M448" s="290">
        <f>IF(G448="S","BDI1","")</f>
        <v/>
      </c>
      <c r="N448" s="167" t="n"/>
      <c r="O448" s="167" t="n"/>
      <c r="P448" s="166" t="n"/>
      <c r="Q448" s="166" t="n"/>
      <c r="R448" s="166" t="n"/>
      <c r="S448" s="166" t="n"/>
      <c r="T448" s="166" t="n"/>
      <c r="U448" s="166" t="n"/>
    </row>
    <row r="449" ht="20.1" customHeight="1" s="496">
      <c r="A449" s="106">
        <f>SequenciaA20Mais1</f>
        <v/>
      </c>
      <c r="B449" s="106">
        <f>SequenciaB20Mais1</f>
        <v/>
      </c>
      <c r="C449" s="106">
        <f>A449&amp;"."&amp;B449</f>
        <v/>
      </c>
      <c r="D449" s="106">
        <f>SequenciaD20Mais1</f>
        <v/>
      </c>
      <c r="E449" s="106">
        <f>IF(OR(G449="ETAPA",G449="SUB-ETAPA",I449=""),"",A449)</f>
        <v/>
      </c>
      <c r="F449" s="107" t="n"/>
      <c r="G449" s="340">
        <f>IF(I449&lt;&gt;"","S","")</f>
        <v/>
      </c>
      <c r="H449" s="147">
        <f>GERAR_NUMERACAO(G449, $G$21:G449)</f>
        <v/>
      </c>
      <c r="I449" s="150" t="n"/>
      <c r="J449" s="151" t="n"/>
      <c r="K449" s="148" t="n"/>
      <c r="L449" s="535" t="n"/>
      <c r="M449" s="290">
        <f>IF(G449="S","BDI1","")</f>
        <v/>
      </c>
      <c r="N449" s="167" t="n"/>
      <c r="O449" s="167" t="n"/>
      <c r="P449" s="166" t="n"/>
      <c r="Q449" s="166" t="n"/>
      <c r="R449" s="166" t="n"/>
      <c r="S449" s="166" t="n"/>
      <c r="T449" s="166" t="n"/>
      <c r="U449" s="166" t="n"/>
    </row>
    <row r="450" ht="20.1" customHeight="1" s="496">
      <c r="A450" s="106">
        <f>SequenciaA20Mais1</f>
        <v/>
      </c>
      <c r="B450" s="106">
        <f>SequenciaB20Mais1</f>
        <v/>
      </c>
      <c r="C450" s="106">
        <f>A450&amp;"."&amp;B450</f>
        <v/>
      </c>
      <c r="D450" s="106">
        <f>SequenciaD20Mais1</f>
        <v/>
      </c>
      <c r="E450" s="106">
        <f>IF(OR(G450="ETAPA",G450="SUB-ETAPA",I450=""),"",A450)</f>
        <v/>
      </c>
      <c r="F450" s="107" t="n"/>
      <c r="G450" s="340">
        <f>IF(I450&lt;&gt;"","S","")</f>
        <v/>
      </c>
      <c r="H450" s="147">
        <f>GERAR_NUMERACAO(G450, $G$21:G450)</f>
        <v/>
      </c>
      <c r="I450" s="332" t="n"/>
      <c r="J450" s="333" t="n"/>
      <c r="K450" s="148" t="n"/>
      <c r="L450" s="504" t="n"/>
      <c r="M450" s="290">
        <f>IF(G450="S","BDI1","")</f>
        <v/>
      </c>
      <c r="N450" s="167" t="n"/>
      <c r="O450" s="167" t="n"/>
      <c r="P450" s="166" t="n"/>
      <c r="Q450" s="166" t="n"/>
      <c r="R450" s="166" t="n"/>
      <c r="S450" s="166" t="n"/>
      <c r="T450" s="166" t="n"/>
      <c r="U450" s="166" t="n"/>
    </row>
    <row r="451" ht="20.1" customHeight="1" s="496">
      <c r="A451" s="106">
        <f>SequenciaA20Mais1</f>
        <v/>
      </c>
      <c r="B451" s="106">
        <f>SequenciaB20Mais1</f>
        <v/>
      </c>
      <c r="C451" s="106">
        <f>A451&amp;"."&amp;B451</f>
        <v/>
      </c>
      <c r="D451" s="106">
        <f>SequenciaD20Mais1</f>
        <v/>
      </c>
      <c r="E451" s="106">
        <f>IF(OR(G451="ETAPA",G451="SUB-ETAPA",I451=""),"",A451)</f>
        <v/>
      </c>
      <c r="F451" s="107" t="n"/>
      <c r="G451" s="340">
        <f>IF(I451&lt;&gt;"","S","")</f>
        <v/>
      </c>
      <c r="H451" s="147">
        <f>GERAR_NUMERACAO(G451, $G$21:G451)</f>
        <v/>
      </c>
      <c r="I451" s="150" t="n"/>
      <c r="J451" s="151" t="n"/>
      <c r="K451" s="148" t="n"/>
      <c r="L451" s="535" t="n"/>
      <c r="M451" s="290">
        <f>IF(G451="S","BDI1","")</f>
        <v/>
      </c>
      <c r="N451" s="167" t="n"/>
      <c r="O451" s="167" t="n"/>
      <c r="P451" s="166" t="n"/>
      <c r="Q451" s="166" t="n"/>
      <c r="R451" s="166" t="n"/>
      <c r="S451" s="166" t="n"/>
      <c r="T451" s="166" t="n"/>
      <c r="U451" s="166" t="n"/>
    </row>
    <row r="452" ht="20.1" customHeight="1" s="496">
      <c r="A452" s="106">
        <f>SequenciaA20Mais1</f>
        <v/>
      </c>
      <c r="B452" s="106">
        <f>SequenciaB20Mais1</f>
        <v/>
      </c>
      <c r="C452" s="106">
        <f>A452&amp;"."&amp;B452</f>
        <v/>
      </c>
      <c r="D452" s="106">
        <f>SequenciaD20Mais1</f>
        <v/>
      </c>
      <c r="E452" s="106">
        <f>IF(OR(G452="ETAPA",G452="SUB-ETAPA",I452=""),"",A452)</f>
        <v/>
      </c>
      <c r="F452" s="107" t="n"/>
      <c r="G452" s="340">
        <f>IF(I452&lt;&gt;"","S","")</f>
        <v/>
      </c>
      <c r="H452" s="147">
        <f>GERAR_NUMERACAO(G452, $G$21:G452)</f>
        <v/>
      </c>
      <c r="I452" s="332" t="n"/>
      <c r="J452" s="333" t="n"/>
      <c r="K452" s="148" t="n"/>
      <c r="L452" s="504" t="n"/>
      <c r="M452" s="290">
        <f>IF(G452="S","BDI1","")</f>
        <v/>
      </c>
      <c r="N452" s="167" t="n"/>
      <c r="O452" s="167" t="n"/>
      <c r="P452" s="166" t="n"/>
      <c r="Q452" s="166" t="n"/>
      <c r="R452" s="166" t="n"/>
      <c r="S452" s="166" t="n"/>
      <c r="T452" s="166" t="n"/>
      <c r="U452" s="166" t="n"/>
    </row>
    <row r="453" ht="20.1" customHeight="1" s="496">
      <c r="A453" s="106">
        <f>SequenciaA20Mais1</f>
        <v/>
      </c>
      <c r="B453" s="106">
        <f>SequenciaB20Mais1</f>
        <v/>
      </c>
      <c r="C453" s="106">
        <f>A453&amp;"."&amp;B453</f>
        <v/>
      </c>
      <c r="D453" s="106">
        <f>SequenciaD20Mais1</f>
        <v/>
      </c>
      <c r="E453" s="106">
        <f>IF(OR(G453="ETAPA",G453="SUB-ETAPA",I453=""),"",A453)</f>
        <v/>
      </c>
      <c r="F453" s="107" t="n"/>
      <c r="G453" s="340">
        <f>IF(I453&lt;&gt;"","S","")</f>
        <v/>
      </c>
      <c r="H453" s="147">
        <f>GERAR_NUMERACAO(G453, $G$21:G453)</f>
        <v/>
      </c>
      <c r="I453" s="150" t="n"/>
      <c r="J453" s="151" t="n"/>
      <c r="K453" s="148" t="n"/>
      <c r="L453" s="535" t="n"/>
      <c r="M453" s="290">
        <f>IF(G453="S","BDI1","")</f>
        <v/>
      </c>
      <c r="N453" s="167" t="n"/>
      <c r="O453" s="167" t="n"/>
      <c r="P453" s="166" t="n"/>
      <c r="Q453" s="166" t="n"/>
      <c r="R453" s="166" t="n"/>
      <c r="S453" s="166" t="n"/>
      <c r="T453" s="166" t="n"/>
      <c r="U453" s="166" t="n"/>
    </row>
    <row r="454" ht="20.1" customHeight="1" s="496">
      <c r="A454" s="106">
        <f>SequenciaA20Mais1</f>
        <v/>
      </c>
      <c r="B454" s="106">
        <f>SequenciaB20Mais1</f>
        <v/>
      </c>
      <c r="C454" s="106">
        <f>A454&amp;"."&amp;B454</f>
        <v/>
      </c>
      <c r="D454" s="106">
        <f>SequenciaD20Mais1</f>
        <v/>
      </c>
      <c r="E454" s="106">
        <f>IF(OR(G454="ETAPA",G454="SUB-ETAPA",I454=""),"",A454)</f>
        <v/>
      </c>
      <c r="F454" s="107" t="n"/>
      <c r="G454" s="340">
        <f>IF(I454&lt;&gt;"","S","")</f>
        <v/>
      </c>
      <c r="H454" s="147">
        <f>GERAR_NUMERACAO(G454, $G$21:G454)</f>
        <v/>
      </c>
      <c r="I454" s="332" t="n"/>
      <c r="J454" s="333" t="n"/>
      <c r="K454" s="148" t="n"/>
      <c r="L454" s="504" t="n"/>
      <c r="M454" s="290">
        <f>IF(G454="S","BDI1","")</f>
        <v/>
      </c>
      <c r="N454" s="167" t="n"/>
      <c r="O454" s="167" t="n"/>
      <c r="P454" s="166" t="n"/>
      <c r="Q454" s="166" t="n"/>
      <c r="R454" s="166" t="n"/>
      <c r="S454" s="166" t="n"/>
      <c r="T454" s="166" t="n"/>
      <c r="U454" s="166" t="n"/>
    </row>
    <row r="455" ht="20.1" customHeight="1" s="496">
      <c r="A455" s="106">
        <f>SequenciaA20Mais1</f>
        <v/>
      </c>
      <c r="B455" s="106">
        <f>SequenciaB20Mais1</f>
        <v/>
      </c>
      <c r="C455" s="106">
        <f>A455&amp;"."&amp;B455</f>
        <v/>
      </c>
      <c r="D455" s="106">
        <f>SequenciaD20Mais1</f>
        <v/>
      </c>
      <c r="E455" s="106">
        <f>IF(OR(G455="ETAPA",G455="SUB-ETAPA",I455=""),"",A455)</f>
        <v/>
      </c>
      <c r="F455" s="107" t="n"/>
      <c r="G455" s="340">
        <f>IF(I455&lt;&gt;"","S","")</f>
        <v/>
      </c>
      <c r="H455" s="147">
        <f>GERAR_NUMERACAO(G455, $G$21:G455)</f>
        <v/>
      </c>
      <c r="I455" s="150" t="n"/>
      <c r="J455" s="151" t="n"/>
      <c r="K455" s="148" t="n"/>
      <c r="L455" s="535" t="n"/>
      <c r="M455" s="290">
        <f>IF(G455="S","BDI1","")</f>
        <v/>
      </c>
      <c r="N455" s="167" t="n"/>
      <c r="O455" s="167" t="n"/>
      <c r="P455" s="166" t="n"/>
      <c r="Q455" s="166" t="n"/>
      <c r="R455" s="166" t="n"/>
      <c r="S455" s="166" t="n"/>
      <c r="T455" s="166" t="n"/>
      <c r="U455" s="166" t="n"/>
    </row>
    <row r="456" ht="20.1" customHeight="1" s="496">
      <c r="A456" s="106">
        <f>SequenciaA20Mais1</f>
        <v/>
      </c>
      <c r="B456" s="106">
        <f>SequenciaB20Mais1</f>
        <v/>
      </c>
      <c r="C456" s="106">
        <f>A456&amp;"."&amp;B456</f>
        <v/>
      </c>
      <c r="D456" s="106">
        <f>SequenciaD20Mais1</f>
        <v/>
      </c>
      <c r="E456" s="106">
        <f>IF(OR(G456="ETAPA",G456="SUB-ETAPA",I456=""),"",A456)</f>
        <v/>
      </c>
      <c r="F456" s="107" t="n"/>
      <c r="G456" s="340">
        <f>IF(I456&lt;&gt;"","S","")</f>
        <v/>
      </c>
      <c r="H456" s="147">
        <f>GERAR_NUMERACAO(G456, $G$21:G456)</f>
        <v/>
      </c>
      <c r="I456" s="332" t="n"/>
      <c r="J456" s="333" t="n"/>
      <c r="K456" s="148" t="n"/>
      <c r="L456" s="504" t="n"/>
      <c r="M456" s="290">
        <f>IF(G456="S","BDI1","")</f>
        <v/>
      </c>
      <c r="N456" s="167" t="n"/>
      <c r="O456" s="167" t="n"/>
      <c r="P456" s="166" t="n"/>
      <c r="Q456" s="166" t="n"/>
      <c r="R456" s="166" t="n"/>
      <c r="S456" s="166" t="n"/>
      <c r="T456" s="166" t="n"/>
      <c r="U456" s="166" t="n"/>
    </row>
    <row r="457" ht="20.1" customHeight="1" s="496">
      <c r="A457" s="106">
        <f>SequenciaA20Mais1</f>
        <v/>
      </c>
      <c r="B457" s="106">
        <f>SequenciaB20Mais1</f>
        <v/>
      </c>
      <c r="C457" s="106">
        <f>A457&amp;"."&amp;B457</f>
        <v/>
      </c>
      <c r="D457" s="106">
        <f>SequenciaD20Mais1</f>
        <v/>
      </c>
      <c r="E457" s="106">
        <f>IF(OR(G457="ETAPA",G457="SUB-ETAPA",I457=""),"",A457)</f>
        <v/>
      </c>
      <c r="F457" s="107" t="n"/>
      <c r="G457" s="340">
        <f>IF(I457&lt;&gt;"","S","")</f>
        <v/>
      </c>
      <c r="H457" s="147">
        <f>GERAR_NUMERACAO(G457, $G$21:G457)</f>
        <v/>
      </c>
      <c r="I457" s="150" t="n"/>
      <c r="J457" s="151" t="n"/>
      <c r="K457" s="148" t="n"/>
      <c r="L457" s="535" t="n"/>
      <c r="M457" s="290">
        <f>IF(G457="S","BDI1","")</f>
        <v/>
      </c>
      <c r="N457" s="167" t="n"/>
      <c r="O457" s="167" t="n"/>
      <c r="P457" s="166" t="n"/>
      <c r="Q457" s="166" t="n"/>
      <c r="R457" s="166" t="n"/>
      <c r="S457" s="166" t="n"/>
      <c r="T457" s="166" t="n"/>
      <c r="U457" s="166" t="n"/>
    </row>
    <row r="458" ht="20.1" customHeight="1" s="496">
      <c r="A458" s="106">
        <f>SequenciaA20Mais1</f>
        <v/>
      </c>
      <c r="B458" s="106">
        <f>SequenciaB20Mais1</f>
        <v/>
      </c>
      <c r="C458" s="106">
        <f>A458&amp;"."&amp;B458</f>
        <v/>
      </c>
      <c r="D458" s="106">
        <f>SequenciaD20Mais1</f>
        <v/>
      </c>
      <c r="E458" s="106">
        <f>IF(OR(G458="ETAPA",G458="SUB-ETAPA",I458=""),"",A458)</f>
        <v/>
      </c>
      <c r="F458" s="107" t="n"/>
      <c r="G458" s="340">
        <f>IF(I458&lt;&gt;"","S","")</f>
        <v/>
      </c>
      <c r="H458" s="147">
        <f>GERAR_NUMERACAO(G458, $G$21:G458)</f>
        <v/>
      </c>
      <c r="I458" s="332" t="n"/>
      <c r="J458" s="333" t="n"/>
      <c r="K458" s="148" t="n"/>
      <c r="L458" s="504" t="n"/>
      <c r="M458" s="290">
        <f>IF(G458="S","BDI1","")</f>
        <v/>
      </c>
      <c r="N458" s="167" t="n"/>
      <c r="O458" s="167" t="n"/>
      <c r="P458" s="166" t="n"/>
      <c r="Q458" s="166" t="n"/>
      <c r="R458" s="166" t="n"/>
      <c r="S458" s="166" t="n"/>
      <c r="T458" s="166" t="n"/>
      <c r="U458" s="166" t="n"/>
    </row>
    <row r="459" ht="20.1" customHeight="1" s="496">
      <c r="A459" s="106">
        <f>SequenciaA20Mais1</f>
        <v/>
      </c>
      <c r="B459" s="106">
        <f>SequenciaB20Mais1</f>
        <v/>
      </c>
      <c r="C459" s="106">
        <f>A459&amp;"."&amp;B459</f>
        <v/>
      </c>
      <c r="D459" s="106">
        <f>SequenciaD20Mais1</f>
        <v/>
      </c>
      <c r="E459" s="106">
        <f>IF(OR(G459="ETAPA",G459="SUB-ETAPA",I459=""),"",A459)</f>
        <v/>
      </c>
      <c r="F459" s="107" t="n"/>
      <c r="G459" s="340">
        <f>IF(I459&lt;&gt;"","S","")</f>
        <v/>
      </c>
      <c r="H459" s="147">
        <f>GERAR_NUMERACAO(G459, $G$21:G459)</f>
        <v/>
      </c>
      <c r="I459" s="150" t="n"/>
      <c r="J459" s="151" t="n"/>
      <c r="K459" s="148" t="n"/>
      <c r="L459" s="535" t="n"/>
      <c r="M459" s="290">
        <f>IF(G459="S","BDI1","")</f>
        <v/>
      </c>
      <c r="N459" s="167" t="n"/>
      <c r="O459" s="167" t="n"/>
      <c r="P459" s="166" t="n"/>
      <c r="Q459" s="166" t="n"/>
      <c r="R459" s="166" t="n"/>
      <c r="S459" s="166" t="n"/>
      <c r="T459" s="166" t="n"/>
      <c r="U459" s="166" t="n"/>
    </row>
    <row r="460" ht="20.1" customHeight="1" s="496">
      <c r="A460" s="106">
        <f>SequenciaA20Mais1</f>
        <v/>
      </c>
      <c r="B460" s="106">
        <f>SequenciaB20Mais1</f>
        <v/>
      </c>
      <c r="C460" s="106">
        <f>A460&amp;"."&amp;B460</f>
        <v/>
      </c>
      <c r="D460" s="106">
        <f>SequenciaD20Mais1</f>
        <v/>
      </c>
      <c r="E460" s="106">
        <f>IF(OR(G460="ETAPA",G460="SUB-ETAPA",I460=""),"",A460)</f>
        <v/>
      </c>
      <c r="F460" s="107" t="n"/>
      <c r="G460" s="340">
        <f>IF(I460&lt;&gt;"","S","")</f>
        <v/>
      </c>
      <c r="H460" s="147">
        <f>GERAR_NUMERACAO(G460, $G$21:G460)</f>
        <v/>
      </c>
      <c r="I460" s="332" t="n"/>
      <c r="J460" s="333" t="n"/>
      <c r="K460" s="148" t="n"/>
      <c r="L460" s="504" t="n"/>
      <c r="M460" s="290">
        <f>IF(G460="S","BDI1","")</f>
        <v/>
      </c>
      <c r="N460" s="167" t="n"/>
      <c r="O460" s="167" t="n"/>
      <c r="P460" s="166" t="n"/>
      <c r="Q460" s="166" t="n"/>
      <c r="R460" s="166" t="n"/>
      <c r="S460" s="166" t="n"/>
      <c r="T460" s="166" t="n"/>
      <c r="U460" s="166" t="n"/>
    </row>
    <row r="461" ht="20.1" customHeight="1" s="496">
      <c r="A461" s="106">
        <f>SequenciaA20Mais1</f>
        <v/>
      </c>
      <c r="B461" s="106">
        <f>SequenciaB20Mais1</f>
        <v/>
      </c>
      <c r="C461" s="106">
        <f>A461&amp;"."&amp;B461</f>
        <v/>
      </c>
      <c r="D461" s="106">
        <f>SequenciaD20Mais1</f>
        <v/>
      </c>
      <c r="E461" s="106">
        <f>IF(OR(G461="ETAPA",G461="SUB-ETAPA",I461=""),"",A461)</f>
        <v/>
      </c>
      <c r="F461" s="107" t="n"/>
      <c r="G461" s="340">
        <f>IF(I461&lt;&gt;"","S","")</f>
        <v/>
      </c>
      <c r="H461" s="147">
        <f>GERAR_NUMERACAO(G461, $G$21:G461)</f>
        <v/>
      </c>
      <c r="I461" s="150" t="n"/>
      <c r="J461" s="151" t="n"/>
      <c r="K461" s="148" t="n"/>
      <c r="L461" s="535" t="n"/>
      <c r="M461" s="290">
        <f>IF(G461="S","BDI1","")</f>
        <v/>
      </c>
      <c r="N461" s="167" t="n"/>
      <c r="O461" s="167" t="n"/>
      <c r="P461" s="166" t="n"/>
      <c r="Q461" s="166" t="n"/>
      <c r="R461" s="166" t="n"/>
      <c r="S461" s="166" t="n"/>
      <c r="T461" s="166" t="n"/>
      <c r="U461" s="166" t="n"/>
    </row>
    <row r="462" ht="20.1" customHeight="1" s="496">
      <c r="A462" s="106">
        <f>SequenciaA20Mais1</f>
        <v/>
      </c>
      <c r="B462" s="106">
        <f>SequenciaB20Mais1</f>
        <v/>
      </c>
      <c r="C462" s="106">
        <f>A462&amp;"."&amp;B462</f>
        <v/>
      </c>
      <c r="D462" s="106">
        <f>SequenciaD20Mais1</f>
        <v/>
      </c>
      <c r="E462" s="106">
        <f>IF(OR(G462="ETAPA",G462="SUB-ETAPA",I462=""),"",A462)</f>
        <v/>
      </c>
      <c r="F462" s="107" t="n"/>
      <c r="G462" s="340">
        <f>IF(I462&lt;&gt;"","S","")</f>
        <v/>
      </c>
      <c r="H462" s="147">
        <f>GERAR_NUMERACAO(G462, $G$21:G462)</f>
        <v/>
      </c>
      <c r="I462" s="332" t="n"/>
      <c r="J462" s="333" t="n"/>
      <c r="K462" s="148" t="n"/>
      <c r="L462" s="504" t="n"/>
      <c r="M462" s="290">
        <f>IF(G462="S","BDI1","")</f>
        <v/>
      </c>
      <c r="N462" s="167" t="n"/>
      <c r="O462" s="167" t="n"/>
      <c r="P462" s="166" t="n"/>
      <c r="Q462" s="166" t="n"/>
      <c r="R462" s="166" t="n"/>
      <c r="S462" s="166" t="n"/>
      <c r="T462" s="166" t="n"/>
      <c r="U462" s="166" t="n"/>
    </row>
    <row r="463" ht="20.1" customHeight="1" s="496">
      <c r="A463" s="106">
        <f>SequenciaA20Mais1</f>
        <v/>
      </c>
      <c r="B463" s="106">
        <f>SequenciaB20Mais1</f>
        <v/>
      </c>
      <c r="C463" s="106">
        <f>A463&amp;"."&amp;B463</f>
        <v/>
      </c>
      <c r="D463" s="106">
        <f>SequenciaD20Mais1</f>
        <v/>
      </c>
      <c r="E463" s="106">
        <f>IF(OR(G463="ETAPA",G463="SUB-ETAPA",I463=""),"",A463)</f>
        <v/>
      </c>
      <c r="F463" s="107" t="n"/>
      <c r="G463" s="340">
        <f>IF(I463&lt;&gt;"","S","")</f>
        <v/>
      </c>
      <c r="H463" s="147">
        <f>GERAR_NUMERACAO(G463, $G$21:G463)</f>
        <v/>
      </c>
      <c r="I463" s="150" t="n"/>
      <c r="J463" s="151" t="n"/>
      <c r="K463" s="148" t="n"/>
      <c r="L463" s="535" t="n"/>
      <c r="M463" s="290">
        <f>IF(G463="S","BDI1","")</f>
        <v/>
      </c>
      <c r="N463" s="167" t="n"/>
      <c r="O463" s="167" t="n"/>
      <c r="P463" s="166" t="n"/>
      <c r="Q463" s="166" t="n"/>
      <c r="R463" s="166" t="n"/>
      <c r="S463" s="166" t="n"/>
      <c r="T463" s="166" t="n"/>
      <c r="U463" s="166" t="n"/>
    </row>
    <row r="464" ht="20.1" customHeight="1" s="496">
      <c r="A464" s="106">
        <f>SequenciaA20Mais1</f>
        <v/>
      </c>
      <c r="B464" s="106">
        <f>SequenciaB20Mais1</f>
        <v/>
      </c>
      <c r="C464" s="106">
        <f>A464&amp;"."&amp;B464</f>
        <v/>
      </c>
      <c r="D464" s="106">
        <f>SequenciaD20Mais1</f>
        <v/>
      </c>
      <c r="E464" s="106">
        <f>IF(OR(G464="ETAPA",G464="SUB-ETAPA",I464=""),"",A464)</f>
        <v/>
      </c>
      <c r="F464" s="107" t="n"/>
      <c r="G464" s="340">
        <f>IF(I464&lt;&gt;"","S","")</f>
        <v/>
      </c>
      <c r="H464" s="147">
        <f>GERAR_NUMERACAO(G464, $G$21:G464)</f>
        <v/>
      </c>
      <c r="I464" s="332" t="n"/>
      <c r="J464" s="333" t="n"/>
      <c r="K464" s="148" t="n"/>
      <c r="L464" s="504" t="n"/>
      <c r="M464" s="290">
        <f>IF(G464="S","BDI1","")</f>
        <v/>
      </c>
      <c r="N464" s="167" t="n"/>
      <c r="O464" s="167" t="n"/>
      <c r="P464" s="166" t="n"/>
      <c r="Q464" s="166" t="n"/>
      <c r="R464" s="166" t="n"/>
      <c r="S464" s="166" t="n"/>
      <c r="T464" s="166" t="n"/>
      <c r="U464" s="166" t="n"/>
    </row>
    <row r="465" ht="20.1" customHeight="1" s="496">
      <c r="A465" s="106">
        <f>SequenciaA20Mais1</f>
        <v/>
      </c>
      <c r="B465" s="106">
        <f>SequenciaB20Mais1</f>
        <v/>
      </c>
      <c r="C465" s="106">
        <f>A465&amp;"."&amp;B465</f>
        <v/>
      </c>
      <c r="D465" s="106">
        <f>SequenciaD20Mais1</f>
        <v/>
      </c>
      <c r="E465" s="106">
        <f>IF(OR(G465="ETAPA",G465="SUB-ETAPA",I465=""),"",A465)</f>
        <v/>
      </c>
      <c r="F465" s="107" t="n"/>
      <c r="G465" s="340">
        <f>IF(I465&lt;&gt;"","S","")</f>
        <v/>
      </c>
      <c r="H465" s="147">
        <f>GERAR_NUMERACAO(G465, $G$21:G465)</f>
        <v/>
      </c>
      <c r="I465" s="150" t="n"/>
      <c r="J465" s="151" t="n"/>
      <c r="K465" s="148" t="n"/>
      <c r="L465" s="535" t="n"/>
      <c r="M465" s="290">
        <f>IF(G465="S","BDI1","")</f>
        <v/>
      </c>
      <c r="N465" s="167" t="n"/>
      <c r="O465" s="167" t="n"/>
      <c r="P465" s="166" t="n"/>
      <c r="Q465" s="166" t="n"/>
      <c r="R465" s="166" t="n"/>
      <c r="S465" s="166" t="n"/>
      <c r="T465" s="166" t="n"/>
      <c r="U465" s="166" t="n"/>
    </row>
    <row r="466" ht="20.1" customHeight="1" s="496">
      <c r="A466" s="106">
        <f>SequenciaA20Mais1</f>
        <v/>
      </c>
      <c r="B466" s="106">
        <f>SequenciaB20Mais1</f>
        <v/>
      </c>
      <c r="C466" s="106">
        <f>A466&amp;"."&amp;B466</f>
        <v/>
      </c>
      <c r="D466" s="106">
        <f>SequenciaD20Mais1</f>
        <v/>
      </c>
      <c r="E466" s="106">
        <f>IF(OR(G466="ETAPA",G466="SUB-ETAPA",I466=""),"",A466)</f>
        <v/>
      </c>
      <c r="F466" s="107" t="n"/>
      <c r="G466" s="340">
        <f>IF(I466&lt;&gt;"","S","")</f>
        <v/>
      </c>
      <c r="H466" s="147">
        <f>GERAR_NUMERACAO(G466, $G$21:G466)</f>
        <v/>
      </c>
      <c r="I466" s="332" t="n"/>
      <c r="J466" s="333" t="n"/>
      <c r="K466" s="148" t="n"/>
      <c r="L466" s="504" t="n"/>
      <c r="M466" s="290">
        <f>IF(G466="S","BDI1","")</f>
        <v/>
      </c>
      <c r="N466" s="167" t="n"/>
      <c r="O466" s="167" t="n"/>
      <c r="P466" s="166" t="n"/>
      <c r="Q466" s="166" t="n"/>
      <c r="R466" s="166" t="n"/>
      <c r="S466" s="166" t="n"/>
      <c r="T466" s="166" t="n"/>
      <c r="U466" s="166" t="n"/>
    </row>
    <row r="467" ht="20.1" customHeight="1" s="496">
      <c r="A467" s="106">
        <f>SequenciaA20Mais1</f>
        <v/>
      </c>
      <c r="B467" s="106">
        <f>SequenciaB20Mais1</f>
        <v/>
      </c>
      <c r="C467" s="106">
        <f>A467&amp;"."&amp;B467</f>
        <v/>
      </c>
      <c r="D467" s="106">
        <f>SequenciaD20Mais1</f>
        <v/>
      </c>
      <c r="E467" s="106">
        <f>IF(OR(G467="ETAPA",G467="SUB-ETAPA",I467=""),"",A467)</f>
        <v/>
      </c>
      <c r="F467" s="107" t="n"/>
      <c r="G467" s="340">
        <f>IF(I467&lt;&gt;"","S","")</f>
        <v/>
      </c>
      <c r="H467" s="147">
        <f>GERAR_NUMERACAO(G467, $G$21:G467)</f>
        <v/>
      </c>
      <c r="I467" s="150" t="n"/>
      <c r="J467" s="151" t="n"/>
      <c r="K467" s="148" t="n"/>
      <c r="L467" s="535" t="n"/>
      <c r="M467" s="290">
        <f>IF(G467="S","BDI1","")</f>
        <v/>
      </c>
      <c r="N467" s="167" t="n"/>
      <c r="O467" s="167" t="n"/>
      <c r="P467" s="166" t="n"/>
      <c r="Q467" s="166" t="n"/>
      <c r="R467" s="166" t="n"/>
      <c r="S467" s="166" t="n"/>
      <c r="T467" s="166" t="n"/>
      <c r="U467" s="166" t="n"/>
    </row>
    <row r="468" ht="20.1" customHeight="1" s="496">
      <c r="A468" s="106">
        <f>SequenciaA20Mais1</f>
        <v/>
      </c>
      <c r="B468" s="106">
        <f>SequenciaB20Mais1</f>
        <v/>
      </c>
      <c r="C468" s="106">
        <f>A468&amp;"."&amp;B468</f>
        <v/>
      </c>
      <c r="D468" s="106">
        <f>SequenciaD20Mais1</f>
        <v/>
      </c>
      <c r="E468" s="106">
        <f>IF(OR(G468="ETAPA",G468="SUB-ETAPA",I468=""),"",A468)</f>
        <v/>
      </c>
      <c r="F468" s="107" t="n"/>
      <c r="G468" s="340">
        <f>IF(I468&lt;&gt;"","S","")</f>
        <v/>
      </c>
      <c r="H468" s="147">
        <f>GERAR_NUMERACAO(G468, $G$21:G468)</f>
        <v/>
      </c>
      <c r="I468" s="332" t="n"/>
      <c r="J468" s="333" t="n"/>
      <c r="K468" s="148" t="n"/>
      <c r="L468" s="504" t="n"/>
      <c r="M468" s="290">
        <f>IF(G468="S","BDI1","")</f>
        <v/>
      </c>
      <c r="N468" s="167" t="n"/>
      <c r="O468" s="167" t="n"/>
      <c r="P468" s="166" t="n"/>
      <c r="Q468" s="166" t="n"/>
      <c r="R468" s="166" t="n"/>
      <c r="S468" s="166" t="n"/>
      <c r="T468" s="166" t="n"/>
      <c r="U468" s="166" t="n"/>
    </row>
    <row r="469" ht="20.1" customHeight="1" s="496">
      <c r="A469" s="106">
        <f>SequenciaA20Mais1</f>
        <v/>
      </c>
      <c r="B469" s="106">
        <f>SequenciaB20Mais1</f>
        <v/>
      </c>
      <c r="C469" s="106">
        <f>A469&amp;"."&amp;B469</f>
        <v/>
      </c>
      <c r="D469" s="106">
        <f>SequenciaD20Mais1</f>
        <v/>
      </c>
      <c r="E469" s="106">
        <f>IF(OR(G469="ETAPA",G469="SUB-ETAPA",I469=""),"",A469)</f>
        <v/>
      </c>
      <c r="F469" s="107" t="n"/>
      <c r="G469" s="340">
        <f>IF(I469&lt;&gt;"","S","")</f>
        <v/>
      </c>
      <c r="H469" s="147">
        <f>GERAR_NUMERACAO(G469, $G$21:G469)</f>
        <v/>
      </c>
      <c r="I469" s="150" t="n"/>
      <c r="J469" s="151" t="n"/>
      <c r="K469" s="148" t="n"/>
      <c r="L469" s="535" t="n"/>
      <c r="M469" s="290">
        <f>IF(G469="S","BDI1","")</f>
        <v/>
      </c>
      <c r="N469" s="167" t="n"/>
      <c r="O469" s="167" t="n"/>
      <c r="P469" s="166" t="n"/>
      <c r="Q469" s="166" t="n"/>
      <c r="R469" s="166" t="n"/>
      <c r="S469" s="166" t="n"/>
      <c r="T469" s="166" t="n"/>
      <c r="U469" s="166" t="n"/>
    </row>
    <row r="470" ht="20.1" customHeight="1" s="496">
      <c r="A470" s="106">
        <f>SequenciaA20Mais1</f>
        <v/>
      </c>
      <c r="B470" s="106">
        <f>SequenciaB20Mais1</f>
        <v/>
      </c>
      <c r="C470" s="106">
        <f>A470&amp;"."&amp;B470</f>
        <v/>
      </c>
      <c r="D470" s="106">
        <f>SequenciaD20Mais1</f>
        <v/>
      </c>
      <c r="E470" s="106">
        <f>IF(OR(G470="ETAPA",G470="SUB-ETAPA",I470=""),"",A470)</f>
        <v/>
      </c>
      <c r="F470" s="107" t="n"/>
      <c r="G470" s="340">
        <f>IF(I470&lt;&gt;"","S","")</f>
        <v/>
      </c>
      <c r="H470" s="147">
        <f>GERAR_NUMERACAO(G470, $G$21:G470)</f>
        <v/>
      </c>
      <c r="I470" s="332" t="n"/>
      <c r="J470" s="333" t="n"/>
      <c r="K470" s="148" t="n"/>
      <c r="L470" s="504" t="n"/>
      <c r="M470" s="290">
        <f>IF(G470="S","BDI1","")</f>
        <v/>
      </c>
      <c r="N470" s="167" t="n"/>
      <c r="O470" s="167" t="n"/>
      <c r="P470" s="166" t="n"/>
      <c r="Q470" s="166" t="n"/>
      <c r="R470" s="166" t="n"/>
      <c r="S470" s="166" t="n"/>
      <c r="T470" s="166" t="n"/>
      <c r="U470" s="166" t="n"/>
    </row>
    <row r="471" ht="20.1" customHeight="1" s="496">
      <c r="A471" s="106">
        <f>SequenciaA20Mais1</f>
        <v/>
      </c>
      <c r="B471" s="106">
        <f>SequenciaB20Mais1</f>
        <v/>
      </c>
      <c r="C471" s="106">
        <f>A471&amp;"."&amp;B471</f>
        <v/>
      </c>
      <c r="D471" s="106">
        <f>SequenciaD20Mais1</f>
        <v/>
      </c>
      <c r="E471" s="106">
        <f>IF(OR(G471="ETAPA",G471="SUB-ETAPA",I471=""),"",A471)</f>
        <v/>
      </c>
      <c r="F471" s="107" t="n"/>
      <c r="G471" s="340">
        <f>IF(I471&lt;&gt;"","S","")</f>
        <v/>
      </c>
      <c r="H471" s="147">
        <f>GERAR_NUMERACAO(G471, $G$21:G471)</f>
        <v/>
      </c>
      <c r="I471" s="150" t="n"/>
      <c r="J471" s="151" t="n"/>
      <c r="K471" s="148" t="n"/>
      <c r="L471" s="535" t="n"/>
      <c r="M471" s="290">
        <f>IF(G471="S","BDI1","")</f>
        <v/>
      </c>
      <c r="N471" s="167" t="n"/>
      <c r="O471" s="167" t="n"/>
      <c r="P471" s="166" t="n"/>
      <c r="Q471" s="166" t="n"/>
      <c r="R471" s="166" t="n"/>
      <c r="S471" s="166" t="n"/>
      <c r="T471" s="166" t="n"/>
      <c r="U471" s="166" t="n"/>
    </row>
    <row r="472" ht="20.1" customHeight="1" s="496">
      <c r="A472" s="106">
        <f>SequenciaA20Mais1</f>
        <v/>
      </c>
      <c r="B472" s="106">
        <f>SequenciaB20Mais1</f>
        <v/>
      </c>
      <c r="C472" s="106">
        <f>A472&amp;"."&amp;B472</f>
        <v/>
      </c>
      <c r="D472" s="106">
        <f>SequenciaD20Mais1</f>
        <v/>
      </c>
      <c r="E472" s="106">
        <f>IF(OR(G472="ETAPA",G472="SUB-ETAPA",I472=""),"",A472)</f>
        <v/>
      </c>
      <c r="F472" s="107" t="n"/>
      <c r="G472" s="340">
        <f>IF(I472&lt;&gt;"","S","")</f>
        <v/>
      </c>
      <c r="H472" s="147">
        <f>GERAR_NUMERACAO(G472, $G$21:G472)</f>
        <v/>
      </c>
      <c r="I472" s="332" t="n"/>
      <c r="J472" s="333" t="n"/>
      <c r="K472" s="148" t="n"/>
      <c r="L472" s="504" t="n"/>
      <c r="M472" s="290">
        <f>IF(G472="S","BDI1","")</f>
        <v/>
      </c>
      <c r="N472" s="167" t="n"/>
      <c r="O472" s="167" t="n"/>
      <c r="P472" s="166" t="n"/>
      <c r="Q472" s="166" t="n"/>
      <c r="R472" s="166" t="n"/>
      <c r="S472" s="166" t="n"/>
      <c r="T472" s="166" t="n"/>
      <c r="U472" s="166" t="n"/>
    </row>
    <row r="473" ht="20.1" customHeight="1" s="496">
      <c r="A473" s="106">
        <f>SequenciaA20Mais1</f>
        <v/>
      </c>
      <c r="B473" s="106">
        <f>SequenciaB20Mais1</f>
        <v/>
      </c>
      <c r="C473" s="106">
        <f>A473&amp;"."&amp;B473</f>
        <v/>
      </c>
      <c r="D473" s="106">
        <f>SequenciaD20Mais1</f>
        <v/>
      </c>
      <c r="E473" s="106">
        <f>IF(OR(G473="ETAPA",G473="SUB-ETAPA",I473=""),"",A473)</f>
        <v/>
      </c>
      <c r="F473" s="107" t="n"/>
      <c r="G473" s="340">
        <f>IF(I473&lt;&gt;"","S","")</f>
        <v/>
      </c>
      <c r="H473" s="147">
        <f>GERAR_NUMERACAO(G473, $G$21:G473)</f>
        <v/>
      </c>
      <c r="I473" s="150" t="n"/>
      <c r="J473" s="151" t="n"/>
      <c r="K473" s="148" t="n"/>
      <c r="L473" s="535" t="n"/>
      <c r="M473" s="290">
        <f>IF(G473="S","BDI1","")</f>
        <v/>
      </c>
      <c r="N473" s="167" t="n"/>
      <c r="O473" s="167" t="n"/>
      <c r="P473" s="166" t="n"/>
      <c r="Q473" s="166" t="n"/>
      <c r="R473" s="166" t="n"/>
      <c r="S473" s="166" t="n"/>
      <c r="T473" s="166" t="n"/>
      <c r="U473" s="166" t="n"/>
    </row>
    <row r="474" ht="20.1" customHeight="1" s="496">
      <c r="A474" s="106">
        <f>SequenciaA20Mais1</f>
        <v/>
      </c>
      <c r="B474" s="106">
        <f>SequenciaB20Mais1</f>
        <v/>
      </c>
      <c r="C474" s="106">
        <f>A474&amp;"."&amp;B474</f>
        <v/>
      </c>
      <c r="D474" s="106">
        <f>SequenciaD20Mais1</f>
        <v/>
      </c>
      <c r="E474" s="106">
        <f>IF(OR(G474="ETAPA",G474="SUB-ETAPA",I474=""),"",A474)</f>
        <v/>
      </c>
      <c r="F474" s="107" t="n"/>
      <c r="G474" s="340">
        <f>IF(I474&lt;&gt;"","S","")</f>
        <v/>
      </c>
      <c r="H474" s="147">
        <f>GERAR_NUMERACAO(G474, $G$21:G474)</f>
        <v/>
      </c>
      <c r="I474" s="332" t="n"/>
      <c r="J474" s="333" t="n"/>
      <c r="K474" s="148" t="n"/>
      <c r="L474" s="504" t="n"/>
      <c r="M474" s="290">
        <f>IF(G474="S","BDI1","")</f>
        <v/>
      </c>
      <c r="N474" s="167" t="n"/>
      <c r="O474" s="167" t="n"/>
      <c r="P474" s="166" t="n"/>
      <c r="Q474" s="166" t="n"/>
      <c r="R474" s="166" t="n"/>
      <c r="S474" s="166" t="n"/>
      <c r="T474" s="166" t="n"/>
      <c r="U474" s="166" t="n"/>
    </row>
    <row r="475" ht="20.1" customHeight="1" s="496">
      <c r="A475" s="106">
        <f>SequenciaA20Mais1</f>
        <v/>
      </c>
      <c r="B475" s="106">
        <f>SequenciaB20Mais1</f>
        <v/>
      </c>
      <c r="C475" s="106">
        <f>A475&amp;"."&amp;B475</f>
        <v/>
      </c>
      <c r="D475" s="106">
        <f>SequenciaD20Mais1</f>
        <v/>
      </c>
      <c r="E475" s="106">
        <f>IF(OR(G475="ETAPA",G475="SUB-ETAPA",I475=""),"",A475)</f>
        <v/>
      </c>
      <c r="F475" s="107" t="n"/>
      <c r="G475" s="340">
        <f>IF(I475&lt;&gt;"","S","")</f>
        <v/>
      </c>
      <c r="H475" s="147">
        <f>GERAR_NUMERACAO(G475, $G$21:G475)</f>
        <v/>
      </c>
      <c r="I475" s="150" t="n"/>
      <c r="J475" s="151" t="n"/>
      <c r="K475" s="148" t="n"/>
      <c r="L475" s="535" t="n"/>
      <c r="M475" s="290">
        <f>IF(G475="S","BDI1","")</f>
        <v/>
      </c>
      <c r="N475" s="167" t="n"/>
      <c r="O475" s="167" t="n"/>
      <c r="P475" s="166" t="n"/>
      <c r="Q475" s="166" t="n"/>
      <c r="R475" s="166" t="n"/>
      <c r="S475" s="166" t="n"/>
      <c r="T475" s="166" t="n"/>
      <c r="U475" s="166" t="n"/>
    </row>
    <row r="476" ht="20.1" customHeight="1" s="496">
      <c r="A476" s="106">
        <f>SequenciaA20Mais1</f>
        <v/>
      </c>
      <c r="B476" s="106">
        <f>SequenciaB20Mais1</f>
        <v/>
      </c>
      <c r="C476" s="106">
        <f>A476&amp;"."&amp;B476</f>
        <v/>
      </c>
      <c r="D476" s="106">
        <f>SequenciaD20Mais1</f>
        <v/>
      </c>
      <c r="E476" s="106">
        <f>IF(OR(G476="ETAPA",G476="SUB-ETAPA",I476=""),"",A476)</f>
        <v/>
      </c>
      <c r="F476" s="107" t="n"/>
      <c r="G476" s="340">
        <f>IF(I476&lt;&gt;"","S","")</f>
        <v/>
      </c>
      <c r="H476" s="147">
        <f>GERAR_NUMERACAO(G476, $G$21:G476)</f>
        <v/>
      </c>
      <c r="I476" s="332" t="n"/>
      <c r="J476" s="333" t="n"/>
      <c r="K476" s="148" t="n"/>
      <c r="L476" s="504" t="n"/>
      <c r="M476" s="290">
        <f>IF(G476="S","BDI1","")</f>
        <v/>
      </c>
      <c r="N476" s="167" t="n"/>
      <c r="O476" s="167" t="n"/>
      <c r="P476" s="166" t="n"/>
      <c r="Q476" s="166" t="n"/>
      <c r="R476" s="166" t="n"/>
      <c r="S476" s="166" t="n"/>
      <c r="T476" s="166" t="n"/>
      <c r="U476" s="166" t="n"/>
    </row>
    <row r="477" ht="20.1" customHeight="1" s="496">
      <c r="A477" s="106">
        <f>SequenciaA20Mais1</f>
        <v/>
      </c>
      <c r="B477" s="106">
        <f>SequenciaB20Mais1</f>
        <v/>
      </c>
      <c r="C477" s="106">
        <f>A477&amp;"."&amp;B477</f>
        <v/>
      </c>
      <c r="D477" s="106">
        <f>SequenciaD20Mais1</f>
        <v/>
      </c>
      <c r="E477" s="106">
        <f>IF(OR(G477="ETAPA",G477="SUB-ETAPA",I477=""),"",A477)</f>
        <v/>
      </c>
      <c r="F477" s="107" t="n"/>
      <c r="G477" s="340">
        <f>IF(I477&lt;&gt;"","S","")</f>
        <v/>
      </c>
      <c r="H477" s="147">
        <f>GERAR_NUMERACAO(G477, $G$21:G477)</f>
        <v/>
      </c>
      <c r="I477" s="150" t="n"/>
      <c r="J477" s="151" t="n"/>
      <c r="K477" s="148" t="n"/>
      <c r="L477" s="535" t="n"/>
      <c r="M477" s="290">
        <f>IF(G477="S","BDI1","")</f>
        <v/>
      </c>
      <c r="N477" s="167" t="n"/>
      <c r="O477" s="167" t="n"/>
      <c r="P477" s="166" t="n"/>
      <c r="Q477" s="166" t="n"/>
      <c r="R477" s="166" t="n"/>
      <c r="S477" s="166" t="n"/>
      <c r="T477" s="166" t="n"/>
      <c r="U477" s="166" t="n"/>
    </row>
    <row r="478" ht="20.1" customHeight="1" s="496">
      <c r="A478" s="106">
        <f>SequenciaA20Mais1</f>
        <v/>
      </c>
      <c r="B478" s="106">
        <f>SequenciaB20Mais1</f>
        <v/>
      </c>
      <c r="C478" s="106">
        <f>A478&amp;"."&amp;B478</f>
        <v/>
      </c>
      <c r="D478" s="106">
        <f>SequenciaD20Mais1</f>
        <v/>
      </c>
      <c r="E478" s="106">
        <f>IF(OR(G478="ETAPA",G478="SUB-ETAPA",I478=""),"",A478)</f>
        <v/>
      </c>
      <c r="F478" s="107" t="n"/>
      <c r="G478" s="340">
        <f>IF(I478&lt;&gt;"","S","")</f>
        <v/>
      </c>
      <c r="H478" s="147">
        <f>GERAR_NUMERACAO(G478, $G$21:G478)</f>
        <v/>
      </c>
      <c r="I478" s="332" t="n"/>
      <c r="J478" s="333" t="n"/>
      <c r="K478" s="148" t="n"/>
      <c r="L478" s="504" t="n"/>
      <c r="M478" s="290">
        <f>IF(G478="S","BDI1","")</f>
        <v/>
      </c>
      <c r="N478" s="167" t="n"/>
      <c r="O478" s="167" t="n"/>
      <c r="P478" s="166" t="n"/>
      <c r="Q478" s="166" t="n"/>
      <c r="R478" s="166" t="n"/>
      <c r="S478" s="166" t="n"/>
      <c r="T478" s="166" t="n"/>
      <c r="U478" s="166" t="n"/>
    </row>
    <row r="479" ht="20.1" customHeight="1" s="496">
      <c r="A479" s="106">
        <f>SequenciaA20Mais1</f>
        <v/>
      </c>
      <c r="B479" s="106">
        <f>SequenciaB20Mais1</f>
        <v/>
      </c>
      <c r="C479" s="106">
        <f>A479&amp;"."&amp;B479</f>
        <v/>
      </c>
      <c r="D479" s="106">
        <f>SequenciaD20Mais1</f>
        <v/>
      </c>
      <c r="E479" s="106">
        <f>IF(OR(G479="ETAPA",G479="SUB-ETAPA",I479=""),"",A479)</f>
        <v/>
      </c>
      <c r="F479" s="107" t="n"/>
      <c r="G479" s="340">
        <f>IF(I479&lt;&gt;"","S","")</f>
        <v/>
      </c>
      <c r="H479" s="147">
        <f>GERAR_NUMERACAO(G479, $G$21:G479)</f>
        <v/>
      </c>
      <c r="I479" s="150" t="n"/>
      <c r="J479" s="151" t="n"/>
      <c r="K479" s="148" t="n"/>
      <c r="L479" s="535" t="n"/>
      <c r="M479" s="290">
        <f>IF(G479="S","BDI1","")</f>
        <v/>
      </c>
      <c r="N479" s="167" t="n"/>
      <c r="O479" s="167" t="n"/>
      <c r="P479" s="166" t="n"/>
      <c r="Q479" s="166" t="n"/>
      <c r="R479" s="166" t="n"/>
      <c r="S479" s="166" t="n"/>
      <c r="T479" s="166" t="n"/>
      <c r="U479" s="166" t="n"/>
    </row>
    <row r="480" ht="20.1" customHeight="1" s="496">
      <c r="A480" s="106">
        <f>SequenciaA20Mais1</f>
        <v/>
      </c>
      <c r="B480" s="106">
        <f>SequenciaB20Mais1</f>
        <v/>
      </c>
      <c r="C480" s="106">
        <f>A480&amp;"."&amp;B480</f>
        <v/>
      </c>
      <c r="D480" s="106">
        <f>SequenciaD20Mais1</f>
        <v/>
      </c>
      <c r="E480" s="106">
        <f>IF(OR(G480="ETAPA",G480="SUB-ETAPA",I480=""),"",A480)</f>
        <v/>
      </c>
      <c r="F480" s="107" t="n"/>
      <c r="G480" s="340">
        <f>IF(I480&lt;&gt;"","S","")</f>
        <v/>
      </c>
      <c r="H480" s="147">
        <f>GERAR_NUMERACAO(G480, $G$21:G480)</f>
        <v/>
      </c>
      <c r="I480" s="332" t="n"/>
      <c r="J480" s="333" t="n"/>
      <c r="K480" s="148" t="n"/>
      <c r="L480" s="504" t="n"/>
      <c r="M480" s="290">
        <f>IF(G480="S","BDI1","")</f>
        <v/>
      </c>
      <c r="N480" s="167" t="n"/>
      <c r="O480" s="167" t="n"/>
      <c r="P480" s="166" t="n"/>
      <c r="Q480" s="166" t="n"/>
      <c r="R480" s="166" t="n"/>
      <c r="S480" s="166" t="n"/>
      <c r="T480" s="166" t="n"/>
      <c r="U480" s="166" t="n"/>
    </row>
    <row r="481" ht="20.1" customHeight="1" s="496">
      <c r="A481" s="106">
        <f>SequenciaA20Mais1</f>
        <v/>
      </c>
      <c r="B481" s="106">
        <f>SequenciaB20Mais1</f>
        <v/>
      </c>
      <c r="C481" s="106">
        <f>A481&amp;"."&amp;B481</f>
        <v/>
      </c>
      <c r="D481" s="106">
        <f>SequenciaD20Mais1</f>
        <v/>
      </c>
      <c r="E481" s="106">
        <f>IF(OR(G481="ETAPA",G481="SUB-ETAPA",I481=""),"",A481)</f>
        <v/>
      </c>
      <c r="F481" s="107" t="n"/>
      <c r="G481" s="340">
        <f>IF(I481&lt;&gt;"","S","")</f>
        <v/>
      </c>
      <c r="H481" s="147">
        <f>GERAR_NUMERACAO(G481, $G$21:G481)</f>
        <v/>
      </c>
      <c r="I481" s="150" t="n"/>
      <c r="J481" s="151" t="n"/>
      <c r="K481" s="148" t="n"/>
      <c r="L481" s="535" t="n"/>
      <c r="M481" s="290">
        <f>IF(G481="S","BDI1","")</f>
        <v/>
      </c>
      <c r="N481" s="167" t="n"/>
      <c r="O481" s="167" t="n"/>
      <c r="P481" s="166" t="n"/>
      <c r="Q481" s="166" t="n"/>
      <c r="R481" s="166" t="n"/>
      <c r="S481" s="166" t="n"/>
      <c r="T481" s="166" t="n"/>
      <c r="U481" s="166" t="n"/>
    </row>
    <row r="482" ht="20.1" customHeight="1" s="496">
      <c r="A482" s="106">
        <f>SequenciaA20Mais1</f>
        <v/>
      </c>
      <c r="B482" s="106">
        <f>SequenciaB20Mais1</f>
        <v/>
      </c>
      <c r="C482" s="106">
        <f>A482&amp;"."&amp;B482</f>
        <v/>
      </c>
      <c r="D482" s="106">
        <f>SequenciaD20Mais1</f>
        <v/>
      </c>
      <c r="E482" s="106">
        <f>IF(OR(G482="ETAPA",G482="SUB-ETAPA",I482=""),"",A482)</f>
        <v/>
      </c>
      <c r="F482" s="107" t="n"/>
      <c r="G482" s="340">
        <f>IF(I482&lt;&gt;"","S","")</f>
        <v/>
      </c>
      <c r="H482" s="147">
        <f>GERAR_NUMERACAO(G482, $G$21:G482)</f>
        <v/>
      </c>
      <c r="I482" s="332" t="n"/>
      <c r="J482" s="333" t="n"/>
      <c r="K482" s="148" t="n"/>
      <c r="L482" s="504" t="n"/>
      <c r="M482" s="290">
        <f>IF(G482="S","BDI1","")</f>
        <v/>
      </c>
      <c r="N482" s="167" t="n"/>
      <c r="O482" s="167" t="n"/>
      <c r="P482" s="166" t="n"/>
      <c r="Q482" s="166" t="n"/>
      <c r="R482" s="166" t="n"/>
      <c r="S482" s="166" t="n"/>
      <c r="T482" s="166" t="n"/>
      <c r="U482" s="166" t="n"/>
    </row>
    <row r="483" ht="20.1" customHeight="1" s="496">
      <c r="A483" s="106">
        <f>SequenciaA20Mais1</f>
        <v/>
      </c>
      <c r="B483" s="106">
        <f>SequenciaB20Mais1</f>
        <v/>
      </c>
      <c r="C483" s="106">
        <f>A483&amp;"."&amp;B483</f>
        <v/>
      </c>
      <c r="D483" s="106">
        <f>SequenciaD20Mais1</f>
        <v/>
      </c>
      <c r="E483" s="106">
        <f>IF(OR(G483="ETAPA",G483="SUB-ETAPA",I483=""),"",A483)</f>
        <v/>
      </c>
      <c r="F483" s="107" t="n"/>
      <c r="G483" s="340">
        <f>IF(I483&lt;&gt;"","S","")</f>
        <v/>
      </c>
      <c r="H483" s="147">
        <f>GERAR_NUMERACAO(G483, $G$21:G483)</f>
        <v/>
      </c>
      <c r="I483" s="150" t="n"/>
      <c r="J483" s="151" t="n"/>
      <c r="K483" s="148" t="n"/>
      <c r="L483" s="535" t="n"/>
      <c r="M483" s="290">
        <f>IF(G483="S","BDI1","")</f>
        <v/>
      </c>
      <c r="N483" s="167" t="n"/>
      <c r="O483" s="167" t="n"/>
      <c r="P483" s="166" t="n"/>
      <c r="Q483" s="166" t="n"/>
      <c r="R483" s="166" t="n"/>
      <c r="S483" s="166" t="n"/>
      <c r="T483" s="166" t="n"/>
      <c r="U483" s="166" t="n"/>
    </row>
    <row r="484" ht="20.1" customHeight="1" s="496">
      <c r="A484" s="106">
        <f>SequenciaA20Mais1</f>
        <v/>
      </c>
      <c r="B484" s="106">
        <f>SequenciaB20Mais1</f>
        <v/>
      </c>
      <c r="C484" s="106">
        <f>A484&amp;"."&amp;B484</f>
        <v/>
      </c>
      <c r="D484" s="106">
        <f>SequenciaD20Mais1</f>
        <v/>
      </c>
      <c r="E484" s="106">
        <f>IF(OR(G484="ETAPA",G484="SUB-ETAPA",I484=""),"",A484)</f>
        <v/>
      </c>
      <c r="F484" s="107" t="n"/>
      <c r="G484" s="340">
        <f>IF(I484&lt;&gt;"","S","")</f>
        <v/>
      </c>
      <c r="H484" s="147">
        <f>GERAR_NUMERACAO(G484, $G$21:G484)</f>
        <v/>
      </c>
      <c r="I484" s="332" t="n"/>
      <c r="J484" s="333" t="n"/>
      <c r="K484" s="148" t="n"/>
      <c r="L484" s="504" t="n"/>
      <c r="M484" s="290">
        <f>IF(G484="S","BDI1","")</f>
        <v/>
      </c>
      <c r="N484" s="167" t="n"/>
      <c r="O484" s="167" t="n"/>
      <c r="P484" s="166" t="n"/>
      <c r="Q484" s="166" t="n"/>
      <c r="R484" s="166" t="n"/>
      <c r="S484" s="166" t="n"/>
      <c r="T484" s="166" t="n"/>
      <c r="U484" s="166" t="n"/>
    </row>
    <row r="485" ht="20.1" customHeight="1" s="496">
      <c r="A485" s="106">
        <f>SequenciaA20Mais1</f>
        <v/>
      </c>
      <c r="B485" s="106">
        <f>SequenciaB20Mais1</f>
        <v/>
      </c>
      <c r="C485" s="106">
        <f>A485&amp;"."&amp;B485</f>
        <v/>
      </c>
      <c r="D485" s="106">
        <f>SequenciaD20Mais1</f>
        <v/>
      </c>
      <c r="E485" s="106">
        <f>IF(OR(G485="ETAPA",G485="SUB-ETAPA",I485=""),"",A485)</f>
        <v/>
      </c>
      <c r="F485" s="107" t="n"/>
      <c r="G485" s="340">
        <f>IF(I485&lt;&gt;"","S","")</f>
        <v/>
      </c>
      <c r="H485" s="147">
        <f>GERAR_NUMERACAO(G485, $G$21:G485)</f>
        <v/>
      </c>
      <c r="I485" s="150" t="n"/>
      <c r="J485" s="151" t="n"/>
      <c r="K485" s="148" t="n"/>
      <c r="L485" s="535" t="n"/>
      <c r="M485" s="290">
        <f>IF(G485="S","BDI1","")</f>
        <v/>
      </c>
      <c r="N485" s="167" t="n"/>
      <c r="O485" s="167" t="n"/>
      <c r="P485" s="166" t="n"/>
      <c r="Q485" s="166" t="n"/>
      <c r="R485" s="166" t="n"/>
      <c r="S485" s="166" t="n"/>
      <c r="T485" s="166" t="n"/>
      <c r="U485" s="166" t="n"/>
    </row>
    <row r="486" ht="20.1" customHeight="1" s="496">
      <c r="A486" s="106">
        <f>SequenciaA20Mais1</f>
        <v/>
      </c>
      <c r="B486" s="106">
        <f>SequenciaB20Mais1</f>
        <v/>
      </c>
      <c r="C486" s="106">
        <f>A486&amp;"."&amp;B486</f>
        <v/>
      </c>
      <c r="D486" s="106">
        <f>SequenciaD20Mais1</f>
        <v/>
      </c>
      <c r="E486" s="106">
        <f>IF(OR(G486="ETAPA",G486="SUB-ETAPA",I486=""),"",A486)</f>
        <v/>
      </c>
      <c r="F486" s="107" t="n"/>
      <c r="G486" s="340">
        <f>IF(I486&lt;&gt;"","S","")</f>
        <v/>
      </c>
      <c r="H486" s="147">
        <f>GERAR_NUMERACAO(G486, $G$21:G486)</f>
        <v/>
      </c>
      <c r="I486" s="332" t="n"/>
      <c r="J486" s="333" t="n"/>
      <c r="K486" s="148" t="n"/>
      <c r="L486" s="504" t="n"/>
      <c r="M486" s="290">
        <f>IF(G486="S","BDI1","")</f>
        <v/>
      </c>
      <c r="N486" s="167" t="n"/>
      <c r="O486" s="167" t="n"/>
      <c r="P486" s="166" t="n"/>
      <c r="Q486" s="166" t="n"/>
      <c r="R486" s="166" t="n"/>
      <c r="S486" s="166" t="n"/>
      <c r="T486" s="166" t="n"/>
      <c r="U486" s="166" t="n"/>
    </row>
    <row r="487" ht="20.1" customHeight="1" s="496">
      <c r="A487" s="106">
        <f>SequenciaA20Mais1</f>
        <v/>
      </c>
      <c r="B487" s="106">
        <f>SequenciaB20Mais1</f>
        <v/>
      </c>
      <c r="C487" s="106">
        <f>A487&amp;"."&amp;B487</f>
        <v/>
      </c>
      <c r="D487" s="106">
        <f>SequenciaD20Mais1</f>
        <v/>
      </c>
      <c r="E487" s="106">
        <f>IF(OR(G487="ETAPA",G487="SUB-ETAPA",I487=""),"",A487)</f>
        <v/>
      </c>
      <c r="F487" s="107" t="n"/>
      <c r="G487" s="340">
        <f>IF(I487&lt;&gt;"","S","")</f>
        <v/>
      </c>
      <c r="H487" s="147">
        <f>GERAR_NUMERACAO(G487, $G$21:G487)</f>
        <v/>
      </c>
      <c r="I487" s="150" t="n"/>
      <c r="J487" s="151" t="n"/>
      <c r="K487" s="148" t="n"/>
      <c r="L487" s="535" t="n"/>
      <c r="M487" s="290">
        <f>IF(G487="S","BDI1","")</f>
        <v/>
      </c>
      <c r="N487" s="167" t="n"/>
      <c r="O487" s="167" t="n"/>
      <c r="P487" s="166" t="n"/>
      <c r="Q487" s="166" t="n"/>
      <c r="R487" s="166" t="n"/>
      <c r="S487" s="166" t="n"/>
      <c r="T487" s="166" t="n"/>
      <c r="U487" s="166" t="n"/>
    </row>
    <row r="488" ht="20.1" customHeight="1" s="496">
      <c r="A488" s="106">
        <f>SequenciaA20Mais1</f>
        <v/>
      </c>
      <c r="B488" s="106">
        <f>SequenciaB20Mais1</f>
        <v/>
      </c>
      <c r="C488" s="106">
        <f>A488&amp;"."&amp;B488</f>
        <v/>
      </c>
      <c r="D488" s="106">
        <f>SequenciaD20Mais1</f>
        <v/>
      </c>
      <c r="E488" s="106">
        <f>IF(OR(G488="ETAPA",G488="SUB-ETAPA",I488=""),"",A488)</f>
        <v/>
      </c>
      <c r="F488" s="107" t="n"/>
      <c r="G488" s="340">
        <f>IF(I488&lt;&gt;"","S","")</f>
        <v/>
      </c>
      <c r="H488" s="147">
        <f>GERAR_NUMERACAO(G488, $G$21:G488)</f>
        <v/>
      </c>
      <c r="I488" s="332" t="n"/>
      <c r="J488" s="333" t="n"/>
      <c r="K488" s="148" t="n"/>
      <c r="L488" s="504" t="n"/>
      <c r="M488" s="290">
        <f>IF(G488="S","BDI1","")</f>
        <v/>
      </c>
      <c r="N488" s="167" t="n"/>
      <c r="O488" s="167" t="n"/>
      <c r="P488" s="166" t="n"/>
      <c r="Q488" s="166" t="n"/>
      <c r="R488" s="166" t="n"/>
      <c r="S488" s="166" t="n"/>
      <c r="T488" s="166" t="n"/>
      <c r="U488" s="166" t="n"/>
    </row>
    <row r="489" ht="20.1" customHeight="1" s="496">
      <c r="A489" s="106">
        <f>SequenciaA20Mais1</f>
        <v/>
      </c>
      <c r="B489" s="106">
        <f>SequenciaB20Mais1</f>
        <v/>
      </c>
      <c r="C489" s="106">
        <f>A489&amp;"."&amp;B489</f>
        <v/>
      </c>
      <c r="D489" s="106">
        <f>SequenciaD20Mais1</f>
        <v/>
      </c>
      <c r="E489" s="106">
        <f>IF(OR(G489="ETAPA",G489="SUB-ETAPA",I489=""),"",A489)</f>
        <v/>
      </c>
      <c r="F489" s="107" t="n"/>
      <c r="G489" s="340">
        <f>IF(I489&lt;&gt;"","S","")</f>
        <v/>
      </c>
      <c r="H489" s="147">
        <f>GERAR_NUMERACAO(G489, $G$21:G489)</f>
        <v/>
      </c>
      <c r="I489" s="150" t="n"/>
      <c r="J489" s="151" t="n"/>
      <c r="K489" s="148" t="n"/>
      <c r="L489" s="535" t="n"/>
      <c r="M489" s="290">
        <f>IF(G489="S","BDI1","")</f>
        <v/>
      </c>
      <c r="N489" s="167" t="n"/>
      <c r="O489" s="167" t="n"/>
      <c r="P489" s="166" t="n"/>
      <c r="Q489" s="166" t="n"/>
      <c r="R489" s="166" t="n"/>
      <c r="S489" s="166" t="n"/>
      <c r="T489" s="166" t="n"/>
      <c r="U489" s="166" t="n"/>
    </row>
    <row r="490" ht="20.1" customHeight="1" s="496">
      <c r="A490" s="106">
        <f>SequenciaA20Mais1</f>
        <v/>
      </c>
      <c r="B490" s="106">
        <f>SequenciaB20Mais1</f>
        <v/>
      </c>
      <c r="C490" s="106">
        <f>A490&amp;"."&amp;B490</f>
        <v/>
      </c>
      <c r="D490" s="106">
        <f>SequenciaD20Mais1</f>
        <v/>
      </c>
      <c r="E490" s="106">
        <f>IF(OR(G490="ETAPA",G490="SUB-ETAPA",I490=""),"",A490)</f>
        <v/>
      </c>
      <c r="F490" s="107" t="n"/>
      <c r="G490" s="340">
        <f>IF(I490&lt;&gt;"","S","")</f>
        <v/>
      </c>
      <c r="H490" s="147">
        <f>GERAR_NUMERACAO(G490, $G$21:G490)</f>
        <v/>
      </c>
      <c r="I490" s="332" t="n"/>
      <c r="J490" s="333" t="n"/>
      <c r="K490" s="148" t="n"/>
      <c r="L490" s="504" t="n"/>
      <c r="M490" s="290">
        <f>IF(G490="S","BDI1","")</f>
        <v/>
      </c>
      <c r="N490" s="167" t="n"/>
      <c r="O490" s="167" t="n"/>
      <c r="P490" s="166" t="n"/>
      <c r="Q490" s="166" t="n"/>
      <c r="R490" s="166" t="n"/>
      <c r="S490" s="166" t="n"/>
      <c r="T490" s="166" t="n"/>
      <c r="U490" s="166" t="n"/>
    </row>
    <row r="491" ht="20.1" customHeight="1" s="496">
      <c r="A491" s="106">
        <f>SequenciaA20Mais1</f>
        <v/>
      </c>
      <c r="B491" s="106">
        <f>SequenciaB20Mais1</f>
        <v/>
      </c>
      <c r="C491" s="106">
        <f>A491&amp;"."&amp;B491</f>
        <v/>
      </c>
      <c r="D491" s="106">
        <f>SequenciaD20Mais1</f>
        <v/>
      </c>
      <c r="E491" s="106">
        <f>IF(OR(G491="ETAPA",G491="SUB-ETAPA",I491=""),"",A491)</f>
        <v/>
      </c>
      <c r="F491" s="107" t="n"/>
      <c r="G491" s="340">
        <f>IF(I491&lt;&gt;"","S","")</f>
        <v/>
      </c>
      <c r="H491" s="147">
        <f>GERAR_NUMERACAO(G491, $G$21:G491)</f>
        <v/>
      </c>
      <c r="I491" s="150" t="n"/>
      <c r="J491" s="151" t="n"/>
      <c r="K491" s="148" t="n"/>
      <c r="L491" s="535" t="n"/>
      <c r="M491" s="290">
        <f>IF(G491="S","BDI1","")</f>
        <v/>
      </c>
      <c r="N491" s="167" t="n"/>
      <c r="O491" s="167" t="n"/>
      <c r="P491" s="166" t="n"/>
      <c r="Q491" s="166" t="n"/>
      <c r="R491" s="166" t="n"/>
      <c r="S491" s="166" t="n"/>
      <c r="T491" s="166" t="n"/>
      <c r="U491" s="166" t="n"/>
    </row>
    <row r="492" ht="20.1" customHeight="1" s="496">
      <c r="A492" s="106">
        <f>SequenciaA20Mais1</f>
        <v/>
      </c>
      <c r="B492" s="106">
        <f>SequenciaB20Mais1</f>
        <v/>
      </c>
      <c r="C492" s="106">
        <f>A492&amp;"."&amp;B492</f>
        <v/>
      </c>
      <c r="D492" s="106">
        <f>SequenciaD20Mais1</f>
        <v/>
      </c>
      <c r="E492" s="106">
        <f>IF(OR(G492="ETAPA",G492="SUB-ETAPA",I492=""),"",A492)</f>
        <v/>
      </c>
      <c r="F492" s="107" t="n"/>
      <c r="G492" s="340">
        <f>IF(I492&lt;&gt;"","S","")</f>
        <v/>
      </c>
      <c r="H492" s="147">
        <f>GERAR_NUMERACAO(G492, $G$21:G492)</f>
        <v/>
      </c>
      <c r="I492" s="332" t="n"/>
      <c r="J492" s="333" t="n"/>
      <c r="K492" s="148" t="n"/>
      <c r="L492" s="504" t="n"/>
      <c r="M492" s="290">
        <f>IF(G492="S","BDI1","")</f>
        <v/>
      </c>
      <c r="N492" s="167" t="n"/>
      <c r="O492" s="167" t="n"/>
      <c r="P492" s="166" t="n"/>
      <c r="Q492" s="166" t="n"/>
      <c r="R492" s="166" t="n"/>
      <c r="S492" s="166" t="n"/>
      <c r="T492" s="166" t="n"/>
      <c r="U492" s="166" t="n"/>
    </row>
    <row r="493" ht="20.1" customHeight="1" s="496">
      <c r="A493" s="106">
        <f>SequenciaA20Mais1</f>
        <v/>
      </c>
      <c r="B493" s="106">
        <f>SequenciaB20Mais1</f>
        <v/>
      </c>
      <c r="C493" s="106">
        <f>A493&amp;"."&amp;B493</f>
        <v/>
      </c>
      <c r="D493" s="106">
        <f>SequenciaD20Mais1</f>
        <v/>
      </c>
      <c r="E493" s="106">
        <f>IF(OR(G493="ETAPA",G493="SUB-ETAPA",I493=""),"",A493)</f>
        <v/>
      </c>
      <c r="F493" s="107" t="n"/>
      <c r="G493" s="340">
        <f>IF(I493&lt;&gt;"","S","")</f>
        <v/>
      </c>
      <c r="H493" s="147">
        <f>GERAR_NUMERACAO(G493, $G$21:G493)</f>
        <v/>
      </c>
      <c r="I493" s="150" t="n"/>
      <c r="J493" s="151" t="n"/>
      <c r="K493" s="148" t="n"/>
      <c r="L493" s="535" t="n"/>
      <c r="M493" s="290">
        <f>IF(G493="S","BDI1","")</f>
        <v/>
      </c>
      <c r="N493" s="167" t="n"/>
      <c r="O493" s="167" t="n"/>
      <c r="P493" s="166" t="n"/>
      <c r="Q493" s="166" t="n"/>
      <c r="R493" s="166" t="n"/>
      <c r="S493" s="166" t="n"/>
      <c r="T493" s="166" t="n"/>
      <c r="U493" s="166" t="n"/>
    </row>
    <row r="494" ht="20.1" customHeight="1" s="496">
      <c r="A494" s="106">
        <f>SequenciaA20Mais1</f>
        <v/>
      </c>
      <c r="B494" s="106">
        <f>SequenciaB20Mais1</f>
        <v/>
      </c>
      <c r="C494" s="106">
        <f>A494&amp;"."&amp;B494</f>
        <v/>
      </c>
      <c r="D494" s="106">
        <f>SequenciaD20Mais1</f>
        <v/>
      </c>
      <c r="E494" s="106">
        <f>IF(OR(G494="ETAPA",G494="SUB-ETAPA",I494=""),"",A494)</f>
        <v/>
      </c>
      <c r="F494" s="107" t="n"/>
      <c r="G494" s="340">
        <f>IF(I494&lt;&gt;"","S","")</f>
        <v/>
      </c>
      <c r="H494" s="147">
        <f>GERAR_NUMERACAO(G494, $G$21:G494)</f>
        <v/>
      </c>
      <c r="I494" s="332" t="n"/>
      <c r="J494" s="333" t="n"/>
      <c r="K494" s="148" t="n"/>
      <c r="L494" s="504" t="n"/>
      <c r="M494" s="290">
        <f>IF(G494="S","BDI1","")</f>
        <v/>
      </c>
      <c r="N494" s="167" t="n"/>
      <c r="O494" s="167" t="n"/>
      <c r="P494" s="166" t="n"/>
      <c r="Q494" s="166" t="n"/>
      <c r="R494" s="166" t="n"/>
      <c r="S494" s="166" t="n"/>
      <c r="T494" s="166" t="n"/>
      <c r="U494" s="166" t="n"/>
    </row>
    <row r="495" ht="20.1" customHeight="1" s="496">
      <c r="A495" s="106">
        <f>SequenciaA20Mais1</f>
        <v/>
      </c>
      <c r="B495" s="106">
        <f>SequenciaB20Mais1</f>
        <v/>
      </c>
      <c r="C495" s="106">
        <f>A495&amp;"."&amp;B495</f>
        <v/>
      </c>
      <c r="D495" s="106">
        <f>SequenciaD20Mais1</f>
        <v/>
      </c>
      <c r="E495" s="106">
        <f>IF(OR(G495="ETAPA",G495="SUB-ETAPA",I495=""),"",A495)</f>
        <v/>
      </c>
      <c r="F495" s="107" t="n"/>
      <c r="G495" s="340">
        <f>IF(I495&lt;&gt;"","S","")</f>
        <v/>
      </c>
      <c r="H495" s="147">
        <f>GERAR_NUMERACAO(G495, $G$21:G495)</f>
        <v/>
      </c>
      <c r="I495" s="150" t="n"/>
      <c r="J495" s="151" t="n"/>
      <c r="K495" s="148" t="n"/>
      <c r="L495" s="535" t="n"/>
      <c r="M495" s="290">
        <f>IF(G495="S","BDI1","")</f>
        <v/>
      </c>
      <c r="N495" s="167" t="n"/>
      <c r="O495" s="167" t="n"/>
      <c r="P495" s="166" t="n"/>
      <c r="Q495" s="166" t="n"/>
      <c r="R495" s="166" t="n"/>
      <c r="S495" s="166" t="n"/>
      <c r="T495" s="166" t="n"/>
      <c r="U495" s="166" t="n"/>
    </row>
    <row r="496" ht="20.1" customHeight="1" s="496">
      <c r="A496" s="106">
        <f>SequenciaA20Mais1</f>
        <v/>
      </c>
      <c r="B496" s="106">
        <f>SequenciaB20Mais1</f>
        <v/>
      </c>
      <c r="C496" s="106">
        <f>A496&amp;"."&amp;B496</f>
        <v/>
      </c>
      <c r="D496" s="106">
        <f>SequenciaD20Mais1</f>
        <v/>
      </c>
      <c r="E496" s="106">
        <f>IF(OR(G496="ETAPA",G496="SUB-ETAPA",I496=""),"",A496)</f>
        <v/>
      </c>
      <c r="F496" s="107" t="n"/>
      <c r="G496" s="340">
        <f>IF(I496&lt;&gt;"","S","")</f>
        <v/>
      </c>
      <c r="H496" s="147">
        <f>GERAR_NUMERACAO(G496, $G$21:G496)</f>
        <v/>
      </c>
      <c r="I496" s="332" t="n"/>
      <c r="J496" s="333" t="n"/>
      <c r="K496" s="148" t="n"/>
      <c r="L496" s="504" t="n"/>
      <c r="M496" s="290">
        <f>IF(G496="S","BDI1","")</f>
        <v/>
      </c>
      <c r="N496" s="167" t="n"/>
      <c r="O496" s="167" t="n"/>
      <c r="P496" s="166" t="n"/>
      <c r="Q496" s="166" t="n"/>
      <c r="R496" s="166" t="n"/>
      <c r="S496" s="166" t="n"/>
      <c r="T496" s="166" t="n"/>
      <c r="U496" s="166" t="n"/>
    </row>
    <row r="497" ht="20.1" customHeight="1" s="496">
      <c r="A497" s="106">
        <f>SequenciaA20Mais1</f>
        <v/>
      </c>
      <c r="B497" s="106">
        <f>SequenciaB20Mais1</f>
        <v/>
      </c>
      <c r="C497" s="106">
        <f>A497&amp;"."&amp;B497</f>
        <v/>
      </c>
      <c r="D497" s="106">
        <f>SequenciaD20Mais1</f>
        <v/>
      </c>
      <c r="E497" s="106">
        <f>IF(OR(G497="ETAPA",G497="SUB-ETAPA",I497=""),"",A497)</f>
        <v/>
      </c>
      <c r="F497" s="107" t="n"/>
      <c r="G497" s="340">
        <f>IF(I497&lt;&gt;"","S","")</f>
        <v/>
      </c>
      <c r="H497" s="147">
        <f>GERAR_NUMERACAO(G497, $G$21:G497)</f>
        <v/>
      </c>
      <c r="I497" s="150" t="n"/>
      <c r="J497" s="151" t="n"/>
      <c r="K497" s="148" t="n"/>
      <c r="L497" s="535" t="n"/>
      <c r="M497" s="290">
        <f>IF(G497="S","BDI1","")</f>
        <v/>
      </c>
      <c r="N497" s="167" t="n"/>
      <c r="O497" s="167" t="n"/>
      <c r="P497" s="166" t="n"/>
      <c r="Q497" s="166" t="n"/>
      <c r="R497" s="166" t="n"/>
      <c r="S497" s="166" t="n"/>
      <c r="T497" s="166" t="n"/>
      <c r="U497" s="166" t="n"/>
    </row>
    <row r="498" ht="20.1" customHeight="1" s="496">
      <c r="A498" s="106">
        <f>SequenciaA20Mais1</f>
        <v/>
      </c>
      <c r="B498" s="106">
        <f>SequenciaB20Mais1</f>
        <v/>
      </c>
      <c r="C498" s="106">
        <f>A498&amp;"."&amp;B498</f>
        <v/>
      </c>
      <c r="D498" s="106">
        <f>SequenciaD20Mais1</f>
        <v/>
      </c>
      <c r="E498" s="106">
        <f>IF(OR(G498="ETAPA",G498="SUB-ETAPA",I498=""),"",A498)</f>
        <v/>
      </c>
      <c r="F498" s="107" t="n"/>
      <c r="G498" s="340">
        <f>IF(I498&lt;&gt;"","S","")</f>
        <v/>
      </c>
      <c r="H498" s="147">
        <f>GERAR_NUMERACAO(G498, $G$21:G498)</f>
        <v/>
      </c>
      <c r="I498" s="332" t="n"/>
      <c r="J498" s="333" t="n"/>
      <c r="K498" s="148" t="n"/>
      <c r="L498" s="504" t="n"/>
      <c r="M498" s="290">
        <f>IF(G498="S","BDI1","")</f>
        <v/>
      </c>
      <c r="N498" s="167" t="n"/>
      <c r="O498" s="167" t="n"/>
      <c r="P498" s="166" t="n"/>
      <c r="Q498" s="166" t="n"/>
      <c r="R498" s="166" t="n"/>
      <c r="S498" s="166" t="n"/>
      <c r="T498" s="166" t="n"/>
      <c r="U498" s="166" t="n"/>
    </row>
    <row r="499" ht="20.1" customHeight="1" s="496">
      <c r="A499" s="106">
        <f>SequenciaA20Mais1</f>
        <v/>
      </c>
      <c r="B499" s="106">
        <f>SequenciaB20Mais1</f>
        <v/>
      </c>
      <c r="C499" s="106">
        <f>A499&amp;"."&amp;B499</f>
        <v/>
      </c>
      <c r="D499" s="106">
        <f>SequenciaD20Mais1</f>
        <v/>
      </c>
      <c r="E499" s="106">
        <f>IF(OR(G499="ETAPA",G499="SUB-ETAPA",I499=""),"",A499)</f>
        <v/>
      </c>
      <c r="F499" s="107" t="n"/>
      <c r="G499" s="340">
        <f>IF(I499&lt;&gt;"","S","")</f>
        <v/>
      </c>
      <c r="H499" s="147">
        <f>GERAR_NUMERACAO(G499, $G$21:G499)</f>
        <v/>
      </c>
      <c r="I499" s="150" t="n"/>
      <c r="J499" s="151" t="n"/>
      <c r="K499" s="148" t="n"/>
      <c r="L499" s="535" t="n"/>
      <c r="M499" s="290">
        <f>IF(G499="S","BDI1","")</f>
        <v/>
      </c>
      <c r="N499" s="167" t="n"/>
      <c r="O499" s="167" t="n"/>
      <c r="P499" s="166" t="n"/>
      <c r="Q499" s="166" t="n"/>
      <c r="R499" s="166" t="n"/>
      <c r="S499" s="166" t="n"/>
      <c r="T499" s="166" t="n"/>
      <c r="U499" s="166" t="n"/>
    </row>
    <row r="500" ht="20.1" customHeight="1" s="496">
      <c r="A500" s="106">
        <f>SequenciaA20Mais1</f>
        <v/>
      </c>
      <c r="B500" s="106">
        <f>SequenciaB20Mais1</f>
        <v/>
      </c>
      <c r="C500" s="106">
        <f>A500&amp;"."&amp;B500</f>
        <v/>
      </c>
      <c r="D500" s="106">
        <f>SequenciaD20Mais1</f>
        <v/>
      </c>
      <c r="E500" s="106">
        <f>IF(OR(G500="ETAPA",G500="SUB-ETAPA",I500=""),"",A500)</f>
        <v/>
      </c>
      <c r="F500" s="107" t="n"/>
      <c r="G500" s="340">
        <f>IF(I500&lt;&gt;"","S","")</f>
        <v/>
      </c>
      <c r="H500" s="147">
        <f>GERAR_NUMERACAO(G500, $G$21:G500)</f>
        <v/>
      </c>
      <c r="I500" s="332" t="n"/>
      <c r="J500" s="333" t="n"/>
      <c r="K500" s="148" t="n"/>
      <c r="L500" s="504" t="n"/>
      <c r="M500" s="290">
        <f>IF(G500="S","BDI1","")</f>
        <v/>
      </c>
      <c r="N500" s="167" t="n"/>
      <c r="O500" s="167" t="n"/>
      <c r="P500" s="166" t="n"/>
      <c r="Q500" s="166" t="n"/>
      <c r="R500" s="166" t="n"/>
      <c r="S500" s="166" t="n"/>
      <c r="T500" s="166" t="n"/>
      <c r="U500" s="166" t="n"/>
    </row>
    <row r="501" ht="20.1" customHeight="1" s="496">
      <c r="A501" s="106">
        <f>SequenciaA20Mais1</f>
        <v/>
      </c>
      <c r="B501" s="106">
        <f>SequenciaB20Mais1</f>
        <v/>
      </c>
      <c r="C501" s="106">
        <f>A501&amp;"."&amp;B501</f>
        <v/>
      </c>
      <c r="D501" s="106">
        <f>SequenciaD20Mais1</f>
        <v/>
      </c>
      <c r="E501" s="106">
        <f>IF(OR(G501="ETAPA",G501="SUB-ETAPA",I501=""),"",A501)</f>
        <v/>
      </c>
      <c r="F501" s="107" t="n"/>
      <c r="G501" s="340">
        <f>IF(I501&lt;&gt;"","S","")</f>
        <v/>
      </c>
      <c r="H501" s="147">
        <f>GERAR_NUMERACAO(G501, $G$21:G501)</f>
        <v/>
      </c>
      <c r="I501" s="150" t="n"/>
      <c r="J501" s="151" t="n"/>
      <c r="K501" s="148" t="n"/>
      <c r="L501" s="535" t="n"/>
      <c r="M501" s="290">
        <f>IF(G501="S","BDI1","")</f>
        <v/>
      </c>
      <c r="N501" s="167" t="n"/>
      <c r="O501" s="167" t="n"/>
      <c r="P501" s="166" t="n"/>
      <c r="Q501" s="166" t="n"/>
      <c r="R501" s="166" t="n"/>
      <c r="S501" s="166" t="n"/>
      <c r="T501" s="166" t="n"/>
      <c r="U501" s="166" t="n"/>
    </row>
    <row r="502" ht="20.1" customHeight="1" s="496">
      <c r="A502" s="106">
        <f>SequenciaA20Mais1</f>
        <v/>
      </c>
      <c r="B502" s="106">
        <f>SequenciaB20Mais1</f>
        <v/>
      </c>
      <c r="C502" s="106">
        <f>A502&amp;"."&amp;B502</f>
        <v/>
      </c>
      <c r="D502" s="106">
        <f>SequenciaD20Mais1</f>
        <v/>
      </c>
      <c r="E502" s="106">
        <f>IF(OR(G502="ETAPA",G502="SUB-ETAPA",I502=""),"",A502)</f>
        <v/>
      </c>
      <c r="F502" s="107" t="n"/>
      <c r="G502" s="340">
        <f>IF(I502&lt;&gt;"","S","")</f>
        <v/>
      </c>
      <c r="H502" s="147">
        <f>GERAR_NUMERACAO(G502, $G$21:G502)</f>
        <v/>
      </c>
      <c r="I502" s="332" t="n"/>
      <c r="J502" s="333" t="n"/>
      <c r="K502" s="148" t="n"/>
      <c r="L502" s="504" t="n"/>
      <c r="M502" s="290">
        <f>IF(G502="S","BDI1","")</f>
        <v/>
      </c>
      <c r="N502" s="167" t="n"/>
      <c r="O502" s="167" t="n"/>
      <c r="P502" s="166" t="n"/>
      <c r="Q502" s="166" t="n"/>
      <c r="R502" s="166" t="n"/>
      <c r="S502" s="166" t="n"/>
      <c r="T502" s="166" t="n"/>
      <c r="U502" s="166" t="n"/>
    </row>
    <row r="503" ht="20.1" customHeight="1" s="496">
      <c r="A503" s="106">
        <f>SequenciaA20Mais1</f>
        <v/>
      </c>
      <c r="B503" s="106">
        <f>SequenciaB20Mais1</f>
        <v/>
      </c>
      <c r="C503" s="106">
        <f>A503&amp;"."&amp;B503</f>
        <v/>
      </c>
      <c r="D503" s="106">
        <f>SequenciaD20Mais1</f>
        <v/>
      </c>
      <c r="E503" s="106">
        <f>IF(OR(G503="ETAPA",G503="SUB-ETAPA",I503=""),"",A503)</f>
        <v/>
      </c>
      <c r="F503" s="107" t="n"/>
      <c r="G503" s="340">
        <f>IF(I503&lt;&gt;"","S","")</f>
        <v/>
      </c>
      <c r="H503" s="147">
        <f>GERAR_NUMERACAO(G503, $G$21:G503)</f>
        <v/>
      </c>
      <c r="I503" s="150" t="n"/>
      <c r="J503" s="151" t="n"/>
      <c r="K503" s="148" t="n"/>
      <c r="L503" s="535" t="n"/>
      <c r="M503" s="290">
        <f>IF(G503="S","BDI1","")</f>
        <v/>
      </c>
      <c r="N503" s="167" t="n"/>
      <c r="O503" s="167" t="n"/>
      <c r="P503" s="166" t="n"/>
      <c r="Q503" s="166" t="n"/>
      <c r="R503" s="166" t="n"/>
      <c r="S503" s="166" t="n"/>
      <c r="T503" s="166" t="n"/>
      <c r="U503" s="166" t="n"/>
    </row>
    <row r="504" ht="20.1" customHeight="1" s="496">
      <c r="A504" s="106">
        <f>SequenciaA20Mais1</f>
        <v/>
      </c>
      <c r="B504" s="106">
        <f>SequenciaB20Mais1</f>
        <v/>
      </c>
      <c r="C504" s="106">
        <f>A504&amp;"."&amp;B504</f>
        <v/>
      </c>
      <c r="D504" s="106">
        <f>SequenciaD20Mais1</f>
        <v/>
      </c>
      <c r="E504" s="106">
        <f>IF(OR(G504="ETAPA",G504="SUB-ETAPA",I504=""),"",A504)</f>
        <v/>
      </c>
      <c r="F504" s="107" t="n"/>
      <c r="G504" s="340">
        <f>IF(I504&lt;&gt;"","S","")</f>
        <v/>
      </c>
      <c r="H504" s="147">
        <f>GERAR_NUMERACAO(G504, $G$21:G504)</f>
        <v/>
      </c>
      <c r="I504" s="332" t="n"/>
      <c r="J504" s="333" t="n"/>
      <c r="K504" s="148" t="n"/>
      <c r="L504" s="504" t="n"/>
      <c r="M504" s="290">
        <f>IF(G504="S","BDI1","")</f>
        <v/>
      </c>
      <c r="N504" s="167" t="n"/>
      <c r="O504" s="167" t="n"/>
      <c r="P504" s="166" t="n"/>
      <c r="Q504" s="166" t="n"/>
      <c r="R504" s="166" t="n"/>
      <c r="S504" s="166" t="n"/>
      <c r="T504" s="166" t="n"/>
      <c r="U504" s="166" t="n"/>
    </row>
    <row r="505" ht="20.1" customHeight="1" s="496">
      <c r="A505" s="106">
        <f>SequenciaA20Mais1</f>
        <v/>
      </c>
      <c r="B505" s="106">
        <f>SequenciaB20Mais1</f>
        <v/>
      </c>
      <c r="C505" s="106">
        <f>A505&amp;"."&amp;B505</f>
        <v/>
      </c>
      <c r="D505" s="106">
        <f>SequenciaD20Mais1</f>
        <v/>
      </c>
      <c r="E505" s="106">
        <f>IF(OR(G505="ETAPA",G505="SUB-ETAPA",I505=""),"",A505)</f>
        <v/>
      </c>
      <c r="F505" s="107" t="n"/>
      <c r="G505" s="340">
        <f>IF(I505&lt;&gt;"","S","")</f>
        <v/>
      </c>
      <c r="H505" s="147">
        <f>GERAR_NUMERACAO(G505, $G$21:G505)</f>
        <v/>
      </c>
      <c r="I505" s="150" t="n"/>
      <c r="J505" s="151" t="n"/>
      <c r="K505" s="148" t="n"/>
      <c r="L505" s="535" t="n"/>
      <c r="M505" s="290">
        <f>IF(G505="S","BDI1","")</f>
        <v/>
      </c>
      <c r="N505" s="167" t="n"/>
      <c r="O505" s="167" t="n"/>
      <c r="P505" s="166" t="n"/>
      <c r="Q505" s="166" t="n"/>
      <c r="R505" s="166" t="n"/>
      <c r="S505" s="166" t="n"/>
      <c r="T505" s="166" t="n"/>
      <c r="U505" s="166" t="n"/>
    </row>
    <row r="506" ht="20.1" customHeight="1" s="496">
      <c r="A506" s="106">
        <f>SequenciaA20Mais1</f>
        <v/>
      </c>
      <c r="B506" s="106">
        <f>SequenciaB20Mais1</f>
        <v/>
      </c>
      <c r="C506" s="106">
        <f>A506&amp;"."&amp;B506</f>
        <v/>
      </c>
      <c r="D506" s="106">
        <f>SequenciaD20Mais1</f>
        <v/>
      </c>
      <c r="E506" s="106">
        <f>IF(OR(G506="ETAPA",G506="SUB-ETAPA",I506=""),"",A506)</f>
        <v/>
      </c>
      <c r="F506" s="107" t="n"/>
      <c r="G506" s="340">
        <f>IF(I506&lt;&gt;"","S","")</f>
        <v/>
      </c>
      <c r="H506" s="147">
        <f>GERAR_NUMERACAO(G506, $G$21:G506)</f>
        <v/>
      </c>
      <c r="I506" s="332" t="n"/>
      <c r="J506" s="333" t="n"/>
      <c r="K506" s="148" t="n"/>
      <c r="L506" s="504" t="n"/>
      <c r="M506" s="290">
        <f>IF(G506="S","BDI1","")</f>
        <v/>
      </c>
      <c r="N506" s="167" t="n"/>
      <c r="O506" s="167" t="n"/>
      <c r="P506" s="166" t="n"/>
      <c r="Q506" s="166" t="n"/>
      <c r="R506" s="166" t="n"/>
      <c r="S506" s="166" t="n"/>
      <c r="T506" s="166" t="n"/>
      <c r="U506" s="166" t="n"/>
    </row>
    <row r="507" ht="20.1" customHeight="1" s="496">
      <c r="A507" s="106">
        <f>SequenciaA20Mais1</f>
        <v/>
      </c>
      <c r="B507" s="106">
        <f>SequenciaB20Mais1</f>
        <v/>
      </c>
      <c r="C507" s="106">
        <f>A507&amp;"."&amp;B507</f>
        <v/>
      </c>
      <c r="D507" s="106">
        <f>SequenciaD20Mais1</f>
        <v/>
      </c>
      <c r="E507" s="106">
        <f>IF(OR(G507="ETAPA",G507="SUB-ETAPA",I507=""),"",A507)</f>
        <v/>
      </c>
      <c r="F507" s="107" t="n"/>
      <c r="G507" s="340">
        <f>IF(I507&lt;&gt;"","S","")</f>
        <v/>
      </c>
      <c r="H507" s="147">
        <f>GERAR_NUMERACAO(G507, $G$21:G507)</f>
        <v/>
      </c>
      <c r="I507" s="150" t="n"/>
      <c r="J507" s="151" t="n"/>
      <c r="K507" s="148" t="n"/>
      <c r="L507" s="535" t="n"/>
      <c r="M507" s="290">
        <f>IF(G507="S","BDI1","")</f>
        <v/>
      </c>
      <c r="N507" s="167" t="n"/>
      <c r="O507" s="167" t="n"/>
      <c r="P507" s="166" t="n"/>
      <c r="Q507" s="166" t="n"/>
      <c r="R507" s="166" t="n"/>
      <c r="S507" s="166" t="n"/>
      <c r="T507" s="166" t="n"/>
      <c r="U507" s="166" t="n"/>
    </row>
    <row r="508" ht="20.1" customHeight="1" s="496">
      <c r="A508" s="106">
        <f>SequenciaA20Mais1</f>
        <v/>
      </c>
      <c r="B508" s="106">
        <f>SequenciaB20Mais1</f>
        <v/>
      </c>
      <c r="C508" s="106">
        <f>A508&amp;"."&amp;B508</f>
        <v/>
      </c>
      <c r="D508" s="106">
        <f>SequenciaD20Mais1</f>
        <v/>
      </c>
      <c r="E508" s="106">
        <f>IF(OR(G508="ETAPA",G508="SUB-ETAPA",I508=""),"",A508)</f>
        <v/>
      </c>
      <c r="F508" s="107" t="n"/>
      <c r="G508" s="340">
        <f>IF(I508&lt;&gt;"","S","")</f>
        <v/>
      </c>
      <c r="H508" s="147">
        <f>GERAR_NUMERACAO(G508, $G$21:G508)</f>
        <v/>
      </c>
      <c r="I508" s="332" t="n"/>
      <c r="J508" s="333" t="n"/>
      <c r="K508" s="148" t="n"/>
      <c r="L508" s="504" t="n"/>
      <c r="M508" s="290">
        <f>IF(G508="S","BDI1","")</f>
        <v/>
      </c>
      <c r="N508" s="167" t="n"/>
      <c r="O508" s="167" t="n"/>
      <c r="P508" s="166" t="n"/>
      <c r="Q508" s="166" t="n"/>
      <c r="R508" s="166" t="n"/>
      <c r="S508" s="166" t="n"/>
      <c r="T508" s="166" t="n"/>
      <c r="U508" s="166" t="n"/>
    </row>
    <row r="509" ht="20.1" customHeight="1" s="496">
      <c r="A509" s="106">
        <f>SequenciaA20Mais1</f>
        <v/>
      </c>
      <c r="B509" s="106">
        <f>SequenciaB20Mais1</f>
        <v/>
      </c>
      <c r="C509" s="106">
        <f>A509&amp;"."&amp;B509</f>
        <v/>
      </c>
      <c r="D509" s="106">
        <f>SequenciaD20Mais1</f>
        <v/>
      </c>
      <c r="E509" s="106">
        <f>IF(OR(G509="ETAPA",G509="SUB-ETAPA",I509=""),"",A509)</f>
        <v/>
      </c>
      <c r="F509" s="107" t="n"/>
      <c r="G509" s="340">
        <f>IF(I509&lt;&gt;"","S","")</f>
        <v/>
      </c>
      <c r="H509" s="147">
        <f>GERAR_NUMERACAO(G509, $G$21:G509)</f>
        <v/>
      </c>
      <c r="I509" s="150" t="n"/>
      <c r="J509" s="151" t="n"/>
      <c r="K509" s="148" t="n"/>
      <c r="L509" s="535" t="n"/>
      <c r="M509" s="290">
        <f>IF(G509="S","BDI1","")</f>
        <v/>
      </c>
      <c r="N509" s="167" t="n"/>
      <c r="O509" s="167" t="n"/>
      <c r="P509" s="166" t="n"/>
      <c r="Q509" s="166" t="n"/>
      <c r="R509" s="166" t="n"/>
      <c r="S509" s="166" t="n"/>
      <c r="T509" s="166" t="n"/>
      <c r="U509" s="166" t="n"/>
    </row>
    <row r="510" ht="20.1" customHeight="1" s="496">
      <c r="A510" s="106">
        <f>SequenciaA20Mais1</f>
        <v/>
      </c>
      <c r="B510" s="106">
        <f>SequenciaB20Mais1</f>
        <v/>
      </c>
      <c r="C510" s="106">
        <f>A510&amp;"."&amp;B510</f>
        <v/>
      </c>
      <c r="D510" s="106">
        <f>SequenciaD20Mais1</f>
        <v/>
      </c>
      <c r="E510" s="106">
        <f>IF(OR(G510="ETAPA",G510="SUB-ETAPA",I510=""),"",A510)</f>
        <v/>
      </c>
      <c r="F510" s="107" t="n"/>
      <c r="G510" s="340">
        <f>IF(I510&lt;&gt;"","S","")</f>
        <v/>
      </c>
      <c r="H510" s="147">
        <f>GERAR_NUMERACAO(G510, $G$21:G510)</f>
        <v/>
      </c>
      <c r="I510" s="332" t="n"/>
      <c r="J510" s="333" t="n"/>
      <c r="K510" s="148" t="n"/>
      <c r="L510" s="504" t="n"/>
      <c r="M510" s="290">
        <f>IF(G510="S","BDI1","")</f>
        <v/>
      </c>
      <c r="N510" s="167" t="n"/>
      <c r="O510" s="167" t="n"/>
      <c r="P510" s="166" t="n"/>
      <c r="Q510" s="166" t="n"/>
      <c r="R510" s="166" t="n"/>
      <c r="S510" s="166" t="n"/>
      <c r="T510" s="166" t="n"/>
      <c r="U510" s="166" t="n"/>
    </row>
    <row r="511" ht="20.1" customHeight="1" s="496">
      <c r="A511" s="106">
        <f>SequenciaA20Mais1</f>
        <v/>
      </c>
      <c r="B511" s="106">
        <f>SequenciaB20Mais1</f>
        <v/>
      </c>
      <c r="C511" s="106">
        <f>A511&amp;"."&amp;B511</f>
        <v/>
      </c>
      <c r="D511" s="106">
        <f>SequenciaD20Mais1</f>
        <v/>
      </c>
      <c r="E511" s="106">
        <f>IF(OR(G511="ETAPA",G511="SUB-ETAPA",I511=""),"",A511)</f>
        <v/>
      </c>
      <c r="F511" s="107" t="n"/>
      <c r="G511" s="340">
        <f>IF(I511&lt;&gt;"","S","")</f>
        <v/>
      </c>
      <c r="H511" s="147">
        <f>GERAR_NUMERACAO(G511, $G$21:G511)</f>
        <v/>
      </c>
      <c r="I511" s="150" t="n"/>
      <c r="J511" s="151" t="n"/>
      <c r="K511" s="148" t="n"/>
      <c r="L511" s="535" t="n"/>
      <c r="M511" s="290">
        <f>IF(G511="S","BDI1","")</f>
        <v/>
      </c>
      <c r="N511" s="167" t="n"/>
      <c r="O511" s="167" t="n"/>
      <c r="P511" s="166" t="n"/>
      <c r="Q511" s="166" t="n"/>
      <c r="R511" s="166" t="n"/>
      <c r="S511" s="166" t="n"/>
      <c r="T511" s="166" t="n"/>
      <c r="U511" s="166" t="n"/>
    </row>
    <row r="512" ht="20.1" customHeight="1" s="496">
      <c r="A512" s="106">
        <f>SequenciaA20Mais1</f>
        <v/>
      </c>
      <c r="B512" s="106">
        <f>SequenciaB20Mais1</f>
        <v/>
      </c>
      <c r="C512" s="106">
        <f>A512&amp;"."&amp;B512</f>
        <v/>
      </c>
      <c r="D512" s="106">
        <f>SequenciaD20Mais1</f>
        <v/>
      </c>
      <c r="E512" s="106">
        <f>IF(OR(G512="ETAPA",G512="SUB-ETAPA",I512=""),"",A512)</f>
        <v/>
      </c>
      <c r="F512" s="107" t="n"/>
      <c r="G512" s="340">
        <f>IF(I512&lt;&gt;"","S","")</f>
        <v/>
      </c>
      <c r="H512" s="147">
        <f>GERAR_NUMERACAO(G512, $G$21:G512)</f>
        <v/>
      </c>
      <c r="I512" s="332" t="n"/>
      <c r="J512" s="333" t="n"/>
      <c r="K512" s="148" t="n"/>
      <c r="L512" s="504" t="n"/>
      <c r="M512" s="290">
        <f>IF(G512="S","BDI1","")</f>
        <v/>
      </c>
      <c r="N512" s="167" t="n"/>
      <c r="O512" s="167" t="n"/>
      <c r="P512" s="166" t="n"/>
      <c r="Q512" s="166" t="n"/>
      <c r="R512" s="166" t="n"/>
      <c r="S512" s="166" t="n"/>
      <c r="T512" s="166" t="n"/>
      <c r="U512" s="166" t="n"/>
    </row>
    <row r="513" ht="20.1" customHeight="1" s="496">
      <c r="A513" s="106">
        <f>SequenciaA20Mais1</f>
        <v/>
      </c>
      <c r="B513" s="106">
        <f>SequenciaB20Mais1</f>
        <v/>
      </c>
      <c r="C513" s="106">
        <f>A513&amp;"."&amp;B513</f>
        <v/>
      </c>
      <c r="D513" s="106">
        <f>SequenciaD20Mais1</f>
        <v/>
      </c>
      <c r="E513" s="106">
        <f>IF(OR(G513="ETAPA",G513="SUB-ETAPA",I513=""),"",A513)</f>
        <v/>
      </c>
      <c r="F513" s="107" t="n"/>
      <c r="G513" s="340">
        <f>IF(I513&lt;&gt;"","S","")</f>
        <v/>
      </c>
      <c r="H513" s="147">
        <f>GERAR_NUMERACAO(G513, $G$21:G513)</f>
        <v/>
      </c>
      <c r="I513" s="150" t="n"/>
      <c r="J513" s="151" t="n"/>
      <c r="K513" s="148" t="n"/>
      <c r="L513" s="535" t="n"/>
      <c r="M513" s="290">
        <f>IF(G513="S","BDI1","")</f>
        <v/>
      </c>
      <c r="N513" s="167" t="n"/>
      <c r="O513" s="167" t="n"/>
      <c r="P513" s="166" t="n"/>
      <c r="Q513" s="166" t="n"/>
      <c r="R513" s="166" t="n"/>
      <c r="S513" s="166" t="n"/>
      <c r="T513" s="166" t="n"/>
      <c r="U513" s="166" t="n"/>
    </row>
    <row r="514" ht="20.1" customHeight="1" s="496">
      <c r="A514" s="106">
        <f>SequenciaA20Mais1</f>
        <v/>
      </c>
      <c r="B514" s="106">
        <f>SequenciaB20Mais1</f>
        <v/>
      </c>
      <c r="C514" s="106">
        <f>A514&amp;"."&amp;B514</f>
        <v/>
      </c>
      <c r="D514" s="106">
        <f>SequenciaD20Mais1</f>
        <v/>
      </c>
      <c r="E514" s="106">
        <f>IF(OR(G514="ETAPA",G514="SUB-ETAPA",I514=""),"",A514)</f>
        <v/>
      </c>
      <c r="F514" s="107" t="n"/>
      <c r="G514" s="340">
        <f>IF(I514&lt;&gt;"","S","")</f>
        <v/>
      </c>
      <c r="H514" s="147">
        <f>GERAR_NUMERACAO(G514, $G$21:G514)</f>
        <v/>
      </c>
      <c r="I514" s="332" t="n"/>
      <c r="J514" s="333" t="n"/>
      <c r="K514" s="148" t="n"/>
      <c r="L514" s="504" t="n"/>
      <c r="M514" s="290">
        <f>IF(G514="S","BDI1","")</f>
        <v/>
      </c>
      <c r="N514" s="167" t="n"/>
      <c r="O514" s="167" t="n"/>
      <c r="P514" s="166" t="n"/>
      <c r="Q514" s="166" t="n"/>
      <c r="R514" s="166" t="n"/>
      <c r="S514" s="166" t="n"/>
      <c r="T514" s="166" t="n"/>
      <c r="U514" s="166" t="n"/>
    </row>
    <row r="515" ht="20.1" customHeight="1" s="496">
      <c r="A515" s="106">
        <f>SequenciaA20Mais1</f>
        <v/>
      </c>
      <c r="B515" s="106">
        <f>SequenciaB20Mais1</f>
        <v/>
      </c>
      <c r="C515" s="106">
        <f>A515&amp;"."&amp;B515</f>
        <v/>
      </c>
      <c r="D515" s="106">
        <f>SequenciaD20Mais1</f>
        <v/>
      </c>
      <c r="E515" s="106">
        <f>IF(OR(G515="ETAPA",G515="SUB-ETAPA",I515=""),"",A515)</f>
        <v/>
      </c>
      <c r="F515" s="107" t="n"/>
      <c r="G515" s="340">
        <f>IF(I515&lt;&gt;"","S","")</f>
        <v/>
      </c>
      <c r="H515" s="147">
        <f>GERAR_NUMERACAO(G515, $G$21:G515)</f>
        <v/>
      </c>
      <c r="I515" s="150" t="n"/>
      <c r="J515" s="151" t="n"/>
      <c r="K515" s="148" t="n"/>
      <c r="L515" s="535" t="n"/>
      <c r="M515" s="290">
        <f>IF(G515="S","BDI1","")</f>
        <v/>
      </c>
      <c r="N515" s="167" t="n"/>
      <c r="O515" s="167" t="n"/>
      <c r="P515" s="166" t="n"/>
      <c r="Q515" s="166" t="n"/>
      <c r="R515" s="166" t="n"/>
      <c r="S515" s="166" t="n"/>
      <c r="T515" s="166" t="n"/>
      <c r="U515" s="166" t="n"/>
    </row>
    <row r="516" ht="20.1" customHeight="1" s="496">
      <c r="A516" s="106">
        <f>SequenciaA20Mais1</f>
        <v/>
      </c>
      <c r="B516" s="106">
        <f>SequenciaB20Mais1</f>
        <v/>
      </c>
      <c r="C516" s="106">
        <f>A516&amp;"."&amp;B516</f>
        <v/>
      </c>
      <c r="D516" s="106">
        <f>SequenciaD20Mais1</f>
        <v/>
      </c>
      <c r="E516" s="106">
        <f>IF(OR(G516="ETAPA",G516="SUB-ETAPA",I516=""),"",A516)</f>
        <v/>
      </c>
      <c r="F516" s="107" t="n"/>
      <c r="G516" s="340">
        <f>IF(I516&lt;&gt;"","S","")</f>
        <v/>
      </c>
      <c r="H516" s="147">
        <f>GERAR_NUMERACAO(G516, $G$21:G516)</f>
        <v/>
      </c>
      <c r="I516" s="332" t="n"/>
      <c r="J516" s="333" t="n"/>
      <c r="K516" s="148" t="n"/>
      <c r="L516" s="504" t="n"/>
      <c r="M516" s="290">
        <f>IF(G516="S","BDI1","")</f>
        <v/>
      </c>
      <c r="N516" s="167" t="n"/>
      <c r="O516" s="167" t="n"/>
      <c r="P516" s="166" t="n"/>
      <c r="Q516" s="166" t="n"/>
      <c r="R516" s="166" t="n"/>
      <c r="S516" s="166" t="n"/>
      <c r="T516" s="166" t="n"/>
      <c r="U516" s="166" t="n"/>
    </row>
    <row r="517" ht="20.1" customHeight="1" s="496">
      <c r="A517" s="106">
        <f>SequenciaA20Mais1</f>
        <v/>
      </c>
      <c r="B517" s="106">
        <f>SequenciaB20Mais1</f>
        <v/>
      </c>
      <c r="C517" s="106">
        <f>A517&amp;"."&amp;B517</f>
        <v/>
      </c>
      <c r="D517" s="106">
        <f>SequenciaD20Mais1</f>
        <v/>
      </c>
      <c r="E517" s="106">
        <f>IF(OR(G517="ETAPA",G517="SUB-ETAPA",I517=""),"",A517)</f>
        <v/>
      </c>
      <c r="F517" s="107" t="n"/>
      <c r="G517" s="340">
        <f>IF(I517&lt;&gt;"","S","")</f>
        <v/>
      </c>
      <c r="H517" s="147">
        <f>GERAR_NUMERACAO(G517, $G$21:G517)</f>
        <v/>
      </c>
      <c r="I517" s="150" t="n"/>
      <c r="J517" s="151" t="n"/>
      <c r="K517" s="148" t="n"/>
      <c r="L517" s="535" t="n"/>
      <c r="M517" s="290">
        <f>IF(G517="S","BDI1","")</f>
        <v/>
      </c>
      <c r="N517" s="167" t="n"/>
      <c r="O517" s="167" t="n"/>
      <c r="P517" s="166" t="n"/>
      <c r="Q517" s="166" t="n"/>
      <c r="R517" s="166" t="n"/>
      <c r="S517" s="166" t="n"/>
      <c r="T517" s="166" t="n"/>
      <c r="U517" s="166" t="n"/>
    </row>
    <row r="518" ht="20.1" customHeight="1" s="496">
      <c r="A518" s="106">
        <f>SequenciaA20Mais1</f>
        <v/>
      </c>
      <c r="B518" s="106">
        <f>SequenciaB20Mais1</f>
        <v/>
      </c>
      <c r="C518" s="106">
        <f>A518&amp;"."&amp;B518</f>
        <v/>
      </c>
      <c r="D518" s="106">
        <f>SequenciaD20Mais1</f>
        <v/>
      </c>
      <c r="E518" s="106">
        <f>IF(OR(G518="ETAPA",G518="SUB-ETAPA",I518=""),"",A518)</f>
        <v/>
      </c>
      <c r="F518" s="107" t="n"/>
      <c r="G518" s="340">
        <f>IF(I518&lt;&gt;"","S","")</f>
        <v/>
      </c>
      <c r="H518" s="147">
        <f>GERAR_NUMERACAO(G518, $G$21:G518)</f>
        <v/>
      </c>
      <c r="I518" s="332" t="n"/>
      <c r="J518" s="333" t="n"/>
      <c r="K518" s="148" t="n"/>
      <c r="L518" s="504" t="n"/>
      <c r="M518" s="290">
        <f>IF(G518="S","BDI1","")</f>
        <v/>
      </c>
      <c r="N518" s="167" t="n"/>
      <c r="O518" s="167" t="n"/>
      <c r="P518" s="166" t="n"/>
      <c r="Q518" s="166" t="n"/>
      <c r="R518" s="166" t="n"/>
      <c r="S518" s="166" t="n"/>
      <c r="T518" s="166" t="n"/>
      <c r="U518" s="166" t="n"/>
    </row>
    <row r="519" ht="20.1" customHeight="1" s="496">
      <c r="A519" s="106">
        <f>SequenciaA20Mais1</f>
        <v/>
      </c>
      <c r="B519" s="106">
        <f>SequenciaB20Mais1</f>
        <v/>
      </c>
      <c r="C519" s="106">
        <f>A519&amp;"."&amp;B519</f>
        <v/>
      </c>
      <c r="D519" s="106">
        <f>SequenciaD20Mais1</f>
        <v/>
      </c>
      <c r="E519" s="106">
        <f>IF(OR(G519="ETAPA",G519="SUB-ETAPA",I519=""),"",A519)</f>
        <v/>
      </c>
      <c r="F519" s="107" t="n"/>
      <c r="G519" s="340">
        <f>IF(I519&lt;&gt;"","S","")</f>
        <v/>
      </c>
      <c r="H519" s="147">
        <f>GERAR_NUMERACAO(G519, $G$21:G519)</f>
        <v/>
      </c>
      <c r="I519" s="150" t="n"/>
      <c r="J519" s="151" t="n"/>
      <c r="K519" s="148" t="n"/>
      <c r="L519" s="535" t="n"/>
      <c r="M519" s="290">
        <f>IF(G519="S","BDI1","")</f>
        <v/>
      </c>
      <c r="N519" s="167" t="n"/>
      <c r="O519" s="167" t="n"/>
      <c r="P519" s="166" t="n"/>
      <c r="Q519" s="166" t="n"/>
      <c r="R519" s="166" t="n"/>
      <c r="S519" s="166" t="n"/>
      <c r="T519" s="166" t="n"/>
      <c r="U519" s="166" t="n"/>
    </row>
    <row r="520" ht="20.1" customHeight="1" s="496">
      <c r="A520" s="106">
        <f>SequenciaA20Mais1</f>
        <v/>
      </c>
      <c r="B520" s="106">
        <f>SequenciaB20Mais1</f>
        <v/>
      </c>
      <c r="C520" s="106">
        <f>A520&amp;"."&amp;B520</f>
        <v/>
      </c>
      <c r="D520" s="106">
        <f>SequenciaD20Mais1</f>
        <v/>
      </c>
      <c r="E520" s="106">
        <f>IF(OR(G520="ETAPA",G520="SUB-ETAPA",I520=""),"",A520)</f>
        <v/>
      </c>
      <c r="F520" s="107" t="n"/>
      <c r="G520" s="340">
        <f>IF(I520&lt;&gt;"","S","")</f>
        <v/>
      </c>
      <c r="H520" s="147">
        <f>GERAR_NUMERACAO(G520, $G$21:G520)</f>
        <v/>
      </c>
      <c r="I520" s="332" t="n"/>
      <c r="J520" s="333" t="n"/>
      <c r="K520" s="148" t="n"/>
      <c r="L520" s="504" t="n"/>
      <c r="M520" s="290">
        <f>IF(G520="S","BDI1","")</f>
        <v/>
      </c>
      <c r="N520" s="167" t="n"/>
      <c r="O520" s="167" t="n"/>
      <c r="P520" s="166" t="n"/>
      <c r="Q520" s="166" t="n"/>
      <c r="R520" s="166" t="n"/>
      <c r="S520" s="166" t="n"/>
      <c r="T520" s="166" t="n"/>
      <c r="U520" s="166" t="n"/>
    </row>
    <row r="521" ht="20.1" customHeight="1" s="496">
      <c r="A521" s="106">
        <f>SequenciaA20Mais1</f>
        <v/>
      </c>
      <c r="B521" s="106">
        <f>SequenciaB20Mais1</f>
        <v/>
      </c>
      <c r="C521" s="106">
        <f>A521&amp;"."&amp;B521</f>
        <v/>
      </c>
      <c r="D521" s="106">
        <f>SequenciaD20Mais1</f>
        <v/>
      </c>
      <c r="E521" s="106">
        <f>IF(OR(G521="ETAPA",G521="SUB-ETAPA",I521=""),"",A521)</f>
        <v/>
      </c>
      <c r="F521" s="107" t="n"/>
      <c r="G521" s="340">
        <f>IF(I521&lt;&gt;"","S","")</f>
        <v/>
      </c>
      <c r="H521" s="147">
        <f>GERAR_NUMERACAO(G521, $G$21:G521)</f>
        <v/>
      </c>
      <c r="I521" s="150" t="n"/>
      <c r="J521" s="151" t="n"/>
      <c r="K521" s="148" t="n"/>
      <c r="L521" s="535" t="n"/>
      <c r="M521" s="290">
        <f>IF(G521="S","BDI1","")</f>
        <v/>
      </c>
      <c r="N521" s="167" t="n"/>
      <c r="O521" s="167" t="n"/>
      <c r="P521" s="166" t="n"/>
      <c r="Q521" s="166" t="n"/>
      <c r="R521" s="166" t="n"/>
      <c r="S521" s="166" t="n"/>
      <c r="T521" s="166" t="n"/>
      <c r="U521" s="166" t="n"/>
    </row>
    <row r="522" ht="20.1" customHeight="1" s="496">
      <c r="A522" s="106">
        <f>SequenciaA20Mais1</f>
        <v/>
      </c>
      <c r="B522" s="106">
        <f>SequenciaB20Mais1</f>
        <v/>
      </c>
      <c r="C522" s="106">
        <f>A522&amp;"."&amp;B522</f>
        <v/>
      </c>
      <c r="D522" s="106">
        <f>SequenciaD20Mais1</f>
        <v/>
      </c>
      <c r="E522" s="106">
        <f>IF(OR(G522="ETAPA",G522="SUB-ETAPA",I522=""),"",A522)</f>
        <v/>
      </c>
      <c r="F522" s="107" t="n"/>
      <c r="G522" s="340">
        <f>IF(I522&lt;&gt;"","S","")</f>
        <v/>
      </c>
      <c r="H522" s="147">
        <f>GERAR_NUMERACAO(G522, $G$21:G522)</f>
        <v/>
      </c>
      <c r="I522" s="332" t="n"/>
      <c r="J522" s="333" t="n"/>
      <c r="K522" s="148" t="n"/>
      <c r="L522" s="504" t="n"/>
      <c r="M522" s="290">
        <f>IF(G522="S","BDI1","")</f>
        <v/>
      </c>
      <c r="N522" s="167" t="n"/>
      <c r="O522" s="167" t="n"/>
      <c r="P522" s="166" t="n"/>
      <c r="Q522" s="166" t="n"/>
      <c r="R522" s="166" t="n"/>
      <c r="S522" s="166" t="n"/>
      <c r="T522" s="166" t="n"/>
      <c r="U522" s="166" t="n"/>
    </row>
    <row r="523" ht="20.1" customHeight="1" s="496">
      <c r="A523" s="106">
        <f>SequenciaA20Mais1</f>
        <v/>
      </c>
      <c r="B523" s="106">
        <f>SequenciaB20Mais1</f>
        <v/>
      </c>
      <c r="C523" s="106">
        <f>A523&amp;"."&amp;B523</f>
        <v/>
      </c>
      <c r="D523" s="106">
        <f>SequenciaD20Mais1</f>
        <v/>
      </c>
      <c r="E523" s="106">
        <f>IF(OR(G523="ETAPA",G523="SUB-ETAPA",I523=""),"",A523)</f>
        <v/>
      </c>
      <c r="F523" s="107" t="n"/>
      <c r="G523" s="340">
        <f>IF(I523&lt;&gt;"","S","")</f>
        <v/>
      </c>
      <c r="H523" s="147">
        <f>GERAR_NUMERACAO(G523, $G$21:G523)</f>
        <v/>
      </c>
      <c r="I523" s="150" t="n"/>
      <c r="J523" s="151" t="n"/>
      <c r="K523" s="148" t="n"/>
      <c r="L523" s="535" t="n"/>
      <c r="M523" s="290">
        <f>IF(G523="S","BDI1","")</f>
        <v/>
      </c>
      <c r="N523" s="167" t="n"/>
      <c r="O523" s="167" t="n"/>
      <c r="P523" s="166" t="n"/>
      <c r="Q523" s="166" t="n"/>
      <c r="R523" s="166" t="n"/>
      <c r="S523" s="166" t="n"/>
      <c r="T523" s="166" t="n"/>
      <c r="U523" s="166" t="n"/>
    </row>
    <row r="524" ht="20.1" customHeight="1" s="496">
      <c r="A524" s="106">
        <f>SequenciaA20Mais1</f>
        <v/>
      </c>
      <c r="B524" s="106">
        <f>SequenciaB20Mais1</f>
        <v/>
      </c>
      <c r="C524" s="106">
        <f>A524&amp;"."&amp;B524</f>
        <v/>
      </c>
      <c r="D524" s="106">
        <f>SequenciaD20Mais1</f>
        <v/>
      </c>
      <c r="E524" s="106">
        <f>IF(OR(G524="ETAPA",G524="SUB-ETAPA",I524=""),"",A524)</f>
        <v/>
      </c>
      <c r="F524" s="107" t="n"/>
      <c r="G524" s="340">
        <f>IF(I524&lt;&gt;"","S","")</f>
        <v/>
      </c>
      <c r="H524" s="147">
        <f>GERAR_NUMERACAO(G524, $G$21:G524)</f>
        <v/>
      </c>
      <c r="I524" s="332" t="n"/>
      <c r="J524" s="333" t="n"/>
      <c r="K524" s="148" t="n"/>
      <c r="L524" s="504" t="n"/>
      <c r="M524" s="290">
        <f>IF(G524="S","BDI1","")</f>
        <v/>
      </c>
      <c r="N524" s="167" t="n"/>
      <c r="O524" s="167" t="n"/>
      <c r="P524" s="166" t="n"/>
      <c r="Q524" s="166" t="n"/>
      <c r="R524" s="166" t="n"/>
      <c r="S524" s="166" t="n"/>
      <c r="T524" s="166" t="n"/>
      <c r="U524" s="166" t="n"/>
    </row>
    <row r="525" ht="20.1" customHeight="1" s="496">
      <c r="A525" s="106">
        <f>SequenciaA20Mais1</f>
        <v/>
      </c>
      <c r="B525" s="106">
        <f>SequenciaB20Mais1</f>
        <v/>
      </c>
      <c r="C525" s="106">
        <f>A525&amp;"."&amp;B525</f>
        <v/>
      </c>
      <c r="D525" s="106">
        <f>SequenciaD20Mais1</f>
        <v/>
      </c>
      <c r="E525" s="106">
        <f>IF(OR(G525="ETAPA",G525="SUB-ETAPA",I525=""),"",A525)</f>
        <v/>
      </c>
      <c r="F525" s="107" t="n"/>
      <c r="G525" s="340">
        <f>IF(I525&lt;&gt;"","S","")</f>
        <v/>
      </c>
      <c r="H525" s="147">
        <f>GERAR_NUMERACAO(G525, $G$21:G525)</f>
        <v/>
      </c>
      <c r="I525" s="150" t="n"/>
      <c r="J525" s="151" t="n"/>
      <c r="K525" s="148" t="n"/>
      <c r="L525" s="535" t="n"/>
      <c r="M525" s="290">
        <f>IF(G525="S","BDI1","")</f>
        <v/>
      </c>
      <c r="N525" s="167" t="n"/>
      <c r="O525" s="167" t="n"/>
      <c r="P525" s="166" t="n"/>
      <c r="Q525" s="166" t="n"/>
      <c r="R525" s="166" t="n"/>
      <c r="S525" s="166" t="n"/>
      <c r="T525" s="166" t="n"/>
      <c r="U525" s="166" t="n"/>
    </row>
    <row r="526" ht="20.1" customHeight="1" s="496">
      <c r="A526" s="106">
        <f>SequenciaA20Mais1</f>
        <v/>
      </c>
      <c r="B526" s="106">
        <f>SequenciaB20Mais1</f>
        <v/>
      </c>
      <c r="C526" s="106">
        <f>A526&amp;"."&amp;B526</f>
        <v/>
      </c>
      <c r="D526" s="106">
        <f>SequenciaD20Mais1</f>
        <v/>
      </c>
      <c r="E526" s="106">
        <f>IF(OR(G526="ETAPA",G526="SUB-ETAPA",I526=""),"",A526)</f>
        <v/>
      </c>
      <c r="F526" s="107" t="n"/>
      <c r="G526" s="340">
        <f>IF(I526&lt;&gt;"","S","")</f>
        <v/>
      </c>
      <c r="H526" s="147">
        <f>GERAR_NUMERACAO(G526, $G$21:G526)</f>
        <v/>
      </c>
      <c r="I526" s="332" t="n"/>
      <c r="J526" s="333" t="n"/>
      <c r="K526" s="148" t="n"/>
      <c r="L526" s="504" t="n"/>
      <c r="M526" s="290">
        <f>IF(G526="S","BDI1","")</f>
        <v/>
      </c>
      <c r="N526" s="167" t="n"/>
      <c r="O526" s="167" t="n"/>
      <c r="P526" s="166" t="n"/>
      <c r="Q526" s="166" t="n"/>
      <c r="R526" s="166" t="n"/>
      <c r="S526" s="166" t="n"/>
      <c r="T526" s="166" t="n"/>
      <c r="U526" s="166" t="n"/>
    </row>
    <row r="527" ht="20.1" customHeight="1" s="496">
      <c r="A527" s="106">
        <f>SequenciaA20Mais1</f>
        <v/>
      </c>
      <c r="B527" s="106">
        <f>SequenciaB20Mais1</f>
        <v/>
      </c>
      <c r="C527" s="106">
        <f>A527&amp;"."&amp;B527</f>
        <v/>
      </c>
      <c r="D527" s="106">
        <f>SequenciaD20Mais1</f>
        <v/>
      </c>
      <c r="E527" s="106">
        <f>IF(OR(G527="ETAPA",G527="SUB-ETAPA",I527=""),"",A527)</f>
        <v/>
      </c>
      <c r="F527" s="107" t="n"/>
      <c r="G527" s="340">
        <f>IF(I527&lt;&gt;"","S","")</f>
        <v/>
      </c>
      <c r="H527" s="147">
        <f>GERAR_NUMERACAO(G527, $G$21:G527)</f>
        <v/>
      </c>
      <c r="I527" s="150" t="n"/>
      <c r="J527" s="151" t="n"/>
      <c r="K527" s="148" t="n"/>
      <c r="L527" s="535" t="n"/>
      <c r="M527" s="290">
        <f>IF(G527="S","BDI1","")</f>
        <v/>
      </c>
      <c r="N527" s="167" t="n"/>
      <c r="O527" s="167" t="n"/>
      <c r="P527" s="166" t="n"/>
      <c r="Q527" s="166" t="n"/>
      <c r="R527" s="166" t="n"/>
      <c r="S527" s="166" t="n"/>
      <c r="T527" s="166" t="n"/>
      <c r="U527" s="166" t="n"/>
    </row>
    <row r="528" ht="20.1" customHeight="1" s="496">
      <c r="A528" s="106">
        <f>SequenciaA20Mais1</f>
        <v/>
      </c>
      <c r="B528" s="106">
        <f>SequenciaB20Mais1</f>
        <v/>
      </c>
      <c r="C528" s="106">
        <f>A528&amp;"."&amp;B528</f>
        <v/>
      </c>
      <c r="D528" s="106">
        <f>SequenciaD20Mais1</f>
        <v/>
      </c>
      <c r="E528" s="106">
        <f>IF(OR(G528="ETAPA",G528="SUB-ETAPA",I528=""),"",A528)</f>
        <v/>
      </c>
      <c r="F528" s="107" t="n"/>
      <c r="G528" s="340">
        <f>IF(I528&lt;&gt;"","S","")</f>
        <v/>
      </c>
      <c r="H528" s="147">
        <f>GERAR_NUMERACAO(G528, $G$21:G528)</f>
        <v/>
      </c>
      <c r="I528" s="332" t="n"/>
      <c r="J528" s="333" t="n"/>
      <c r="K528" s="148" t="n"/>
      <c r="L528" s="504" t="n"/>
      <c r="M528" s="290">
        <f>IF(G528="S","BDI1","")</f>
        <v/>
      </c>
      <c r="N528" s="167" t="n"/>
      <c r="O528" s="167" t="n"/>
      <c r="P528" s="166" t="n"/>
      <c r="Q528" s="166" t="n"/>
      <c r="R528" s="166" t="n"/>
      <c r="S528" s="166" t="n"/>
      <c r="T528" s="166" t="n"/>
      <c r="U528" s="166" t="n"/>
    </row>
    <row r="529" ht="20.1" customHeight="1" s="496">
      <c r="A529" s="106">
        <f>SequenciaA20Mais1</f>
        <v/>
      </c>
      <c r="B529" s="106">
        <f>SequenciaB20Mais1</f>
        <v/>
      </c>
      <c r="C529" s="106">
        <f>A529&amp;"."&amp;B529</f>
        <v/>
      </c>
      <c r="D529" s="106">
        <f>SequenciaD20Mais1</f>
        <v/>
      </c>
      <c r="E529" s="106">
        <f>IF(OR(G529="ETAPA",G529="SUB-ETAPA",I529=""),"",A529)</f>
        <v/>
      </c>
      <c r="F529" s="107" t="n"/>
      <c r="G529" s="340">
        <f>IF(I529&lt;&gt;"","S","")</f>
        <v/>
      </c>
      <c r="H529" s="147">
        <f>GERAR_NUMERACAO(G529, $G$21:G529)</f>
        <v/>
      </c>
      <c r="I529" s="150" t="n"/>
      <c r="J529" s="151" t="n"/>
      <c r="K529" s="148" t="n"/>
      <c r="L529" s="535" t="n"/>
      <c r="M529" s="290">
        <f>IF(G529="S","BDI1","")</f>
        <v/>
      </c>
      <c r="N529" s="167" t="n"/>
      <c r="O529" s="167" t="n"/>
      <c r="P529" s="166" t="n"/>
      <c r="Q529" s="166" t="n"/>
      <c r="R529" s="166" t="n"/>
      <c r="S529" s="166" t="n"/>
      <c r="T529" s="166" t="n"/>
      <c r="U529" s="166" t="n"/>
    </row>
    <row r="530" ht="20.1" customHeight="1" s="496">
      <c r="A530" s="106">
        <f>SequenciaA20Mais1</f>
        <v/>
      </c>
      <c r="B530" s="106">
        <f>SequenciaB20Mais1</f>
        <v/>
      </c>
      <c r="C530" s="106">
        <f>A530&amp;"."&amp;B530</f>
        <v/>
      </c>
      <c r="D530" s="106">
        <f>SequenciaD20Mais1</f>
        <v/>
      </c>
      <c r="E530" s="106">
        <f>IF(OR(G530="ETAPA",G530="SUB-ETAPA",I530=""),"",A530)</f>
        <v/>
      </c>
      <c r="F530" s="107" t="n"/>
      <c r="G530" s="340">
        <f>IF(I530&lt;&gt;"","S","")</f>
        <v/>
      </c>
      <c r="H530" s="147">
        <f>GERAR_NUMERACAO(G530, $G$21:G530)</f>
        <v/>
      </c>
      <c r="I530" s="332" t="n"/>
      <c r="J530" s="333" t="n"/>
      <c r="K530" s="148" t="n"/>
      <c r="L530" s="504" t="n"/>
      <c r="M530" s="290">
        <f>IF(G530="S","BDI1","")</f>
        <v/>
      </c>
      <c r="N530" s="167" t="n"/>
      <c r="O530" s="167" t="n"/>
      <c r="P530" s="166" t="n"/>
      <c r="Q530" s="166" t="n"/>
      <c r="R530" s="166" t="n"/>
      <c r="S530" s="166" t="n"/>
      <c r="T530" s="166" t="n"/>
      <c r="U530" s="166" t="n"/>
    </row>
    <row r="531" ht="20.1" customHeight="1" s="496">
      <c r="A531" s="106">
        <f>SequenciaA20Mais1</f>
        <v/>
      </c>
      <c r="B531" s="106">
        <f>SequenciaB20Mais1</f>
        <v/>
      </c>
      <c r="C531" s="106">
        <f>A531&amp;"."&amp;B531</f>
        <v/>
      </c>
      <c r="D531" s="106">
        <f>SequenciaD20Mais1</f>
        <v/>
      </c>
      <c r="E531" s="106">
        <f>IF(OR(G531="ETAPA",G531="SUB-ETAPA",I531=""),"",A531)</f>
        <v/>
      </c>
      <c r="F531" s="107" t="n"/>
      <c r="G531" s="340">
        <f>IF(I531&lt;&gt;"","S","")</f>
        <v/>
      </c>
      <c r="H531" s="147">
        <f>GERAR_NUMERACAO(G531, $G$21:G531)</f>
        <v/>
      </c>
      <c r="I531" s="150" t="n"/>
      <c r="J531" s="151" t="n"/>
      <c r="K531" s="148" t="n"/>
      <c r="L531" s="535" t="n"/>
      <c r="M531" s="290">
        <f>IF(G531="S","BDI1","")</f>
        <v/>
      </c>
      <c r="N531" s="167" t="n"/>
      <c r="O531" s="167" t="n"/>
      <c r="P531" s="166" t="n"/>
      <c r="Q531" s="166" t="n"/>
      <c r="R531" s="166" t="n"/>
      <c r="S531" s="166" t="n"/>
      <c r="T531" s="166" t="n"/>
      <c r="U531" s="166" t="n"/>
    </row>
    <row r="532" ht="20.1" customHeight="1" s="496">
      <c r="A532" s="106">
        <f>SequenciaA20Mais1</f>
        <v/>
      </c>
      <c r="B532" s="106">
        <f>SequenciaB20Mais1</f>
        <v/>
      </c>
      <c r="C532" s="106">
        <f>A532&amp;"."&amp;B532</f>
        <v/>
      </c>
      <c r="D532" s="106">
        <f>SequenciaD20Mais1</f>
        <v/>
      </c>
      <c r="E532" s="106">
        <f>IF(OR(G532="ETAPA",G532="SUB-ETAPA",I532=""),"",A532)</f>
        <v/>
      </c>
      <c r="F532" s="107" t="n"/>
      <c r="G532" s="340">
        <f>IF(I532&lt;&gt;"","S","")</f>
        <v/>
      </c>
      <c r="H532" s="147">
        <f>GERAR_NUMERACAO(G532, $G$21:G532)</f>
        <v/>
      </c>
      <c r="I532" s="332" t="n"/>
      <c r="J532" s="333" t="n"/>
      <c r="K532" s="148" t="n"/>
      <c r="L532" s="504" t="n"/>
      <c r="M532" s="290">
        <f>IF(G532="S","BDI1","")</f>
        <v/>
      </c>
      <c r="N532" s="167" t="n"/>
      <c r="O532" s="167" t="n"/>
      <c r="P532" s="166" t="n"/>
      <c r="Q532" s="166" t="n"/>
      <c r="R532" s="166" t="n"/>
      <c r="S532" s="166" t="n"/>
      <c r="T532" s="166" t="n"/>
      <c r="U532" s="166" t="n"/>
    </row>
    <row r="533" ht="20.1" customHeight="1" s="496">
      <c r="A533" s="106">
        <f>SequenciaA20Mais1</f>
        <v/>
      </c>
      <c r="B533" s="106">
        <f>SequenciaB20Mais1</f>
        <v/>
      </c>
      <c r="C533" s="106">
        <f>A533&amp;"."&amp;B533</f>
        <v/>
      </c>
      <c r="D533" s="106">
        <f>SequenciaD20Mais1</f>
        <v/>
      </c>
      <c r="E533" s="106">
        <f>IF(OR(G533="ETAPA",G533="SUB-ETAPA",I533=""),"",A533)</f>
        <v/>
      </c>
      <c r="F533" s="107" t="n"/>
      <c r="G533" s="340">
        <f>IF(I533&lt;&gt;"","S","")</f>
        <v/>
      </c>
      <c r="H533" s="147">
        <f>GERAR_NUMERACAO(G533, $G$21:G533)</f>
        <v/>
      </c>
      <c r="I533" s="150" t="n"/>
      <c r="J533" s="151" t="n"/>
      <c r="K533" s="148" t="n"/>
      <c r="L533" s="535" t="n"/>
      <c r="M533" s="290">
        <f>IF(G533="S","BDI1","")</f>
        <v/>
      </c>
      <c r="N533" s="167" t="n"/>
      <c r="O533" s="167" t="n"/>
      <c r="P533" s="166" t="n"/>
      <c r="Q533" s="166" t="n"/>
      <c r="R533" s="166" t="n"/>
      <c r="S533" s="166" t="n"/>
      <c r="T533" s="166" t="n"/>
      <c r="U533" s="166" t="n"/>
    </row>
    <row r="534" ht="20.1" customHeight="1" s="496">
      <c r="A534" s="106">
        <f>SequenciaA20Mais1</f>
        <v/>
      </c>
      <c r="B534" s="106">
        <f>SequenciaB20Mais1</f>
        <v/>
      </c>
      <c r="C534" s="106">
        <f>A534&amp;"."&amp;B534</f>
        <v/>
      </c>
      <c r="D534" s="106">
        <f>SequenciaD20Mais1</f>
        <v/>
      </c>
      <c r="E534" s="106">
        <f>IF(OR(G534="ETAPA",G534="SUB-ETAPA",I534=""),"",A534)</f>
        <v/>
      </c>
      <c r="F534" s="107" t="n"/>
      <c r="G534" s="340">
        <f>IF(I534&lt;&gt;"","S","")</f>
        <v/>
      </c>
      <c r="H534" s="147">
        <f>GERAR_NUMERACAO(G534, $G$21:G534)</f>
        <v/>
      </c>
      <c r="I534" s="332" t="n"/>
      <c r="J534" s="333" t="n"/>
      <c r="K534" s="148" t="n"/>
      <c r="L534" s="504" t="n"/>
      <c r="M534" s="290">
        <f>IF(G534="S","BDI1","")</f>
        <v/>
      </c>
      <c r="N534" s="167" t="n"/>
      <c r="O534" s="167" t="n"/>
      <c r="P534" s="166" t="n"/>
      <c r="Q534" s="166" t="n"/>
      <c r="R534" s="166" t="n"/>
      <c r="S534" s="166" t="n"/>
      <c r="T534" s="166" t="n"/>
      <c r="U534" s="166" t="n"/>
    </row>
    <row r="535" ht="20.1" customHeight="1" s="496">
      <c r="A535" s="106">
        <f>SequenciaA20Mais1</f>
        <v/>
      </c>
      <c r="B535" s="106">
        <f>SequenciaB20Mais1</f>
        <v/>
      </c>
      <c r="C535" s="106">
        <f>A535&amp;"."&amp;B535</f>
        <v/>
      </c>
      <c r="D535" s="106">
        <f>SequenciaD20Mais1</f>
        <v/>
      </c>
      <c r="E535" s="106">
        <f>IF(OR(G535="ETAPA",G535="SUB-ETAPA",I535=""),"",A535)</f>
        <v/>
      </c>
      <c r="F535" s="107" t="n"/>
      <c r="G535" s="340">
        <f>IF(I535&lt;&gt;"","S","")</f>
        <v/>
      </c>
      <c r="H535" s="147">
        <f>GERAR_NUMERACAO(G535, $G$21:G535)</f>
        <v/>
      </c>
      <c r="I535" s="150" t="n"/>
      <c r="J535" s="151" t="n"/>
      <c r="K535" s="148" t="n"/>
      <c r="L535" s="535" t="n"/>
      <c r="M535" s="290">
        <f>IF(G535="S","BDI1","")</f>
        <v/>
      </c>
      <c r="N535" s="167" t="n"/>
      <c r="O535" s="167" t="n"/>
      <c r="P535" s="166" t="n"/>
      <c r="Q535" s="166" t="n"/>
      <c r="R535" s="166" t="n"/>
      <c r="S535" s="166" t="n"/>
      <c r="T535" s="166" t="n"/>
      <c r="U535" s="166" t="n"/>
    </row>
    <row r="536" ht="20.1" customHeight="1" s="496">
      <c r="A536" s="106">
        <f>SequenciaA20Mais1</f>
        <v/>
      </c>
      <c r="B536" s="106">
        <f>SequenciaB20Mais1</f>
        <v/>
      </c>
      <c r="C536" s="106">
        <f>A536&amp;"."&amp;B536</f>
        <v/>
      </c>
      <c r="D536" s="106">
        <f>SequenciaD20Mais1</f>
        <v/>
      </c>
      <c r="E536" s="106">
        <f>IF(OR(G536="ETAPA",G536="SUB-ETAPA",I536=""),"",A536)</f>
        <v/>
      </c>
      <c r="F536" s="107" t="n"/>
      <c r="G536" s="340">
        <f>IF(I536&lt;&gt;"","S","")</f>
        <v/>
      </c>
      <c r="H536" s="147">
        <f>GERAR_NUMERACAO(G536, $G$21:G536)</f>
        <v/>
      </c>
      <c r="I536" s="332" t="n"/>
      <c r="J536" s="333" t="n"/>
      <c r="K536" s="148" t="n"/>
      <c r="L536" s="504" t="n"/>
      <c r="M536" s="290">
        <f>IF(G536="S","BDI1","")</f>
        <v/>
      </c>
      <c r="N536" s="167" t="n"/>
      <c r="O536" s="167" t="n"/>
      <c r="P536" s="166" t="n"/>
      <c r="Q536" s="166" t="n"/>
      <c r="R536" s="166" t="n"/>
      <c r="S536" s="166" t="n"/>
      <c r="T536" s="166" t="n"/>
      <c r="U536" s="166" t="n"/>
    </row>
    <row r="537" ht="20.1" customHeight="1" s="496">
      <c r="A537" s="106">
        <f>SequenciaA20Mais1</f>
        <v/>
      </c>
      <c r="B537" s="106">
        <f>SequenciaB20Mais1</f>
        <v/>
      </c>
      <c r="C537" s="106">
        <f>A537&amp;"."&amp;B537</f>
        <v/>
      </c>
      <c r="D537" s="106">
        <f>SequenciaD20Mais1</f>
        <v/>
      </c>
      <c r="E537" s="106">
        <f>IF(OR(G537="ETAPA",G537="SUB-ETAPA",I537=""),"",A537)</f>
        <v/>
      </c>
      <c r="F537" s="107" t="n"/>
      <c r="G537" s="340">
        <f>IF(I537&lt;&gt;"","S","")</f>
        <v/>
      </c>
      <c r="H537" s="147">
        <f>GERAR_NUMERACAO(G537, $G$21:G537)</f>
        <v/>
      </c>
      <c r="I537" s="150" t="n"/>
      <c r="J537" s="151" t="n"/>
      <c r="K537" s="148" t="n"/>
      <c r="L537" s="535" t="n"/>
      <c r="M537" s="290">
        <f>IF(G537="S","BDI1","")</f>
        <v/>
      </c>
      <c r="N537" s="167" t="n"/>
      <c r="O537" s="167" t="n"/>
      <c r="P537" s="166" t="n"/>
      <c r="Q537" s="166" t="n"/>
      <c r="R537" s="166" t="n"/>
      <c r="S537" s="166" t="n"/>
      <c r="T537" s="166" t="n"/>
      <c r="U537" s="166" t="n"/>
    </row>
    <row r="538" ht="20.1" customHeight="1" s="496">
      <c r="A538" s="106">
        <f>SequenciaA20Mais1</f>
        <v/>
      </c>
      <c r="B538" s="106">
        <f>SequenciaB20Mais1</f>
        <v/>
      </c>
      <c r="C538" s="106">
        <f>A538&amp;"."&amp;B538</f>
        <v/>
      </c>
      <c r="D538" s="106">
        <f>SequenciaD20Mais1</f>
        <v/>
      </c>
      <c r="E538" s="106">
        <f>IF(OR(G538="ETAPA",G538="SUB-ETAPA",I538=""),"",A538)</f>
        <v/>
      </c>
      <c r="F538" s="107" t="n"/>
      <c r="G538" s="340">
        <f>IF(I538&lt;&gt;"","S","")</f>
        <v/>
      </c>
      <c r="H538" s="147">
        <f>GERAR_NUMERACAO(G538, $G$21:G538)</f>
        <v/>
      </c>
      <c r="I538" s="332" t="n"/>
      <c r="J538" s="333" t="n"/>
      <c r="K538" s="148" t="n"/>
      <c r="L538" s="504" t="n"/>
      <c r="M538" s="290">
        <f>IF(G538="S","BDI1","")</f>
        <v/>
      </c>
      <c r="N538" s="167" t="n"/>
      <c r="O538" s="167" t="n"/>
      <c r="P538" s="166" t="n"/>
      <c r="Q538" s="166" t="n"/>
      <c r="R538" s="166" t="n"/>
      <c r="S538" s="166" t="n"/>
      <c r="T538" s="166" t="n"/>
      <c r="U538" s="166" t="n"/>
    </row>
    <row r="539" ht="20.1" customHeight="1" s="496">
      <c r="A539" s="106">
        <f>SequenciaA20Mais1</f>
        <v/>
      </c>
      <c r="B539" s="106">
        <f>SequenciaB20Mais1</f>
        <v/>
      </c>
      <c r="C539" s="106">
        <f>A539&amp;"."&amp;B539</f>
        <v/>
      </c>
      <c r="D539" s="106">
        <f>SequenciaD20Mais1</f>
        <v/>
      </c>
      <c r="E539" s="106">
        <f>IF(OR(G539="ETAPA",G539="SUB-ETAPA",I539=""),"",A539)</f>
        <v/>
      </c>
      <c r="F539" s="107" t="n"/>
      <c r="G539" s="340">
        <f>IF(I539&lt;&gt;"","S","")</f>
        <v/>
      </c>
      <c r="H539" s="147">
        <f>GERAR_NUMERACAO(G539, $G$21:G539)</f>
        <v/>
      </c>
      <c r="I539" s="150" t="n"/>
      <c r="J539" s="151" t="n"/>
      <c r="K539" s="148" t="n"/>
      <c r="L539" s="535" t="n"/>
      <c r="M539" s="290">
        <f>IF(G539="S","BDI1","")</f>
        <v/>
      </c>
      <c r="N539" s="167" t="n"/>
      <c r="O539" s="167" t="n"/>
      <c r="P539" s="166" t="n"/>
      <c r="Q539" s="166" t="n"/>
      <c r="R539" s="166" t="n"/>
      <c r="S539" s="166" t="n"/>
      <c r="T539" s="166" t="n"/>
      <c r="U539" s="166" t="n"/>
    </row>
    <row r="540" ht="20.1" customHeight="1" s="496">
      <c r="A540" s="106">
        <f>SequenciaA20Mais1</f>
        <v/>
      </c>
      <c r="B540" s="106">
        <f>SequenciaB20Mais1</f>
        <v/>
      </c>
      <c r="C540" s="106">
        <f>A540&amp;"."&amp;B540</f>
        <v/>
      </c>
      <c r="D540" s="106">
        <f>SequenciaD20Mais1</f>
        <v/>
      </c>
      <c r="E540" s="106">
        <f>IF(OR(G540="ETAPA",G540="SUB-ETAPA",I540=""),"",A540)</f>
        <v/>
      </c>
      <c r="F540" s="107" t="n"/>
      <c r="G540" s="340">
        <f>IF(I540&lt;&gt;"","S","")</f>
        <v/>
      </c>
      <c r="H540" s="147">
        <f>GERAR_NUMERACAO(G540, $G$21:G540)</f>
        <v/>
      </c>
      <c r="I540" s="332" t="n"/>
      <c r="J540" s="333" t="n"/>
      <c r="K540" s="148" t="n"/>
      <c r="L540" s="504" t="n"/>
      <c r="M540" s="290">
        <f>IF(G540="S","BDI1","")</f>
        <v/>
      </c>
      <c r="N540" s="167" t="n"/>
      <c r="O540" s="167" t="n"/>
      <c r="P540" s="166" t="n"/>
      <c r="Q540" s="166" t="n"/>
      <c r="R540" s="166" t="n"/>
      <c r="S540" s="166" t="n"/>
      <c r="T540" s="166" t="n"/>
      <c r="U540" s="166" t="n"/>
    </row>
    <row r="541" ht="20.1" customHeight="1" s="496">
      <c r="A541" s="106">
        <f>SequenciaA20Mais1</f>
        <v/>
      </c>
      <c r="B541" s="106">
        <f>SequenciaB20Mais1</f>
        <v/>
      </c>
      <c r="C541" s="106">
        <f>A541&amp;"."&amp;B541</f>
        <v/>
      </c>
      <c r="D541" s="106">
        <f>SequenciaD20Mais1</f>
        <v/>
      </c>
      <c r="E541" s="106">
        <f>IF(OR(G541="ETAPA",G541="SUB-ETAPA",I541=""),"",A541)</f>
        <v/>
      </c>
      <c r="F541" s="107" t="n"/>
      <c r="G541" s="340">
        <f>IF(I541&lt;&gt;"","S","")</f>
        <v/>
      </c>
      <c r="H541" s="147">
        <f>GERAR_NUMERACAO(G541, $G$21:G541)</f>
        <v/>
      </c>
      <c r="I541" s="150" t="n"/>
      <c r="J541" s="151" t="n"/>
      <c r="K541" s="148" t="n"/>
      <c r="L541" s="535" t="n"/>
      <c r="M541" s="290">
        <f>IF(G541="S","BDI1","")</f>
        <v/>
      </c>
      <c r="N541" s="167" t="n"/>
      <c r="O541" s="167" t="n"/>
      <c r="P541" s="166" t="n"/>
      <c r="Q541" s="166" t="n"/>
      <c r="R541" s="166" t="n"/>
      <c r="S541" s="166" t="n"/>
      <c r="T541" s="166" t="n"/>
      <c r="U541" s="166" t="n"/>
    </row>
    <row r="542" ht="20.1" customHeight="1" s="496">
      <c r="A542" s="106">
        <f>SequenciaA20Mais1</f>
        <v/>
      </c>
      <c r="B542" s="106">
        <f>SequenciaB20Mais1</f>
        <v/>
      </c>
      <c r="C542" s="106">
        <f>A542&amp;"."&amp;B542</f>
        <v/>
      </c>
      <c r="D542" s="106">
        <f>SequenciaD20Mais1</f>
        <v/>
      </c>
      <c r="E542" s="106">
        <f>IF(OR(G542="ETAPA",G542="SUB-ETAPA",I542=""),"",A542)</f>
        <v/>
      </c>
      <c r="F542" s="107" t="n"/>
      <c r="G542" s="340">
        <f>IF(I542&lt;&gt;"","S","")</f>
        <v/>
      </c>
      <c r="H542" s="147">
        <f>GERAR_NUMERACAO(G542, $G$21:G542)</f>
        <v/>
      </c>
      <c r="I542" s="332" t="n"/>
      <c r="J542" s="333" t="n"/>
      <c r="K542" s="148" t="n"/>
      <c r="L542" s="504" t="n"/>
      <c r="M542" s="290">
        <f>IF(G542="S","BDI1","")</f>
        <v/>
      </c>
      <c r="N542" s="167" t="n"/>
      <c r="O542" s="167" t="n"/>
      <c r="P542" s="166" t="n"/>
      <c r="Q542" s="166" t="n"/>
      <c r="R542" s="166" t="n"/>
      <c r="S542" s="166" t="n"/>
      <c r="T542" s="166" t="n"/>
      <c r="U542" s="166" t="n"/>
    </row>
    <row r="543" ht="20.1" customHeight="1" s="496">
      <c r="A543" s="106">
        <f>SequenciaA20Mais1</f>
        <v/>
      </c>
      <c r="B543" s="106">
        <f>SequenciaB20Mais1</f>
        <v/>
      </c>
      <c r="C543" s="106">
        <f>A543&amp;"."&amp;B543</f>
        <v/>
      </c>
      <c r="D543" s="106">
        <f>SequenciaD20Mais1</f>
        <v/>
      </c>
      <c r="E543" s="106">
        <f>IF(OR(G543="ETAPA",G543="SUB-ETAPA",I543=""),"",A543)</f>
        <v/>
      </c>
      <c r="F543" s="107" t="n"/>
      <c r="G543" s="340">
        <f>IF(I543&lt;&gt;"","S","")</f>
        <v/>
      </c>
      <c r="H543" s="147">
        <f>GERAR_NUMERACAO(G543, $G$21:G543)</f>
        <v/>
      </c>
      <c r="I543" s="150" t="n"/>
      <c r="J543" s="151" t="n"/>
      <c r="K543" s="148" t="n"/>
      <c r="L543" s="535" t="n"/>
      <c r="M543" s="290">
        <f>IF(G543="S","BDI1","")</f>
        <v/>
      </c>
      <c r="N543" s="167" t="n"/>
      <c r="O543" s="167" t="n"/>
      <c r="P543" s="166" t="n"/>
      <c r="Q543" s="166" t="n"/>
      <c r="R543" s="166" t="n"/>
      <c r="S543" s="166" t="n"/>
      <c r="T543" s="166" t="n"/>
      <c r="U543" s="166" t="n"/>
    </row>
    <row r="544" ht="20.1" customHeight="1" s="496">
      <c r="A544" s="106">
        <f>SequenciaA20Mais1</f>
        <v/>
      </c>
      <c r="B544" s="106">
        <f>SequenciaB20Mais1</f>
        <v/>
      </c>
      <c r="C544" s="106">
        <f>A544&amp;"."&amp;B544</f>
        <v/>
      </c>
      <c r="D544" s="106">
        <f>SequenciaD20Mais1</f>
        <v/>
      </c>
      <c r="E544" s="106">
        <f>IF(OR(G544="ETAPA",G544="SUB-ETAPA",I544=""),"",A544)</f>
        <v/>
      </c>
      <c r="F544" s="107" t="n"/>
      <c r="G544" s="340">
        <f>IF(I544&lt;&gt;"","S","")</f>
        <v/>
      </c>
      <c r="H544" s="147">
        <f>GERAR_NUMERACAO(G544, $G$21:G544)</f>
        <v/>
      </c>
      <c r="I544" s="332" t="n"/>
      <c r="J544" s="333" t="n"/>
      <c r="K544" s="148" t="n"/>
      <c r="L544" s="504" t="n"/>
      <c r="M544" s="290">
        <f>IF(G544="S","BDI1","")</f>
        <v/>
      </c>
      <c r="N544" s="167" t="n"/>
      <c r="O544" s="167" t="n"/>
      <c r="P544" s="166" t="n"/>
      <c r="Q544" s="166" t="n"/>
      <c r="R544" s="166" t="n"/>
      <c r="S544" s="166" t="n"/>
      <c r="T544" s="166" t="n"/>
      <c r="U544" s="166" t="n"/>
    </row>
    <row r="545" ht="20.1" customHeight="1" s="496">
      <c r="A545" s="106">
        <f>SequenciaA20Mais1</f>
        <v/>
      </c>
      <c r="B545" s="106">
        <f>SequenciaB20Mais1</f>
        <v/>
      </c>
      <c r="C545" s="106">
        <f>A545&amp;"."&amp;B545</f>
        <v/>
      </c>
      <c r="D545" s="106">
        <f>SequenciaD20Mais1</f>
        <v/>
      </c>
      <c r="E545" s="106">
        <f>IF(OR(G545="ETAPA",G545="SUB-ETAPA",I545=""),"",A545)</f>
        <v/>
      </c>
      <c r="F545" s="107" t="n"/>
      <c r="G545" s="340">
        <f>IF(I545&lt;&gt;"","S","")</f>
        <v/>
      </c>
      <c r="H545" s="147">
        <f>GERAR_NUMERACAO(G545, $G$21:G545)</f>
        <v/>
      </c>
      <c r="I545" s="150" t="n"/>
      <c r="J545" s="151" t="n"/>
      <c r="K545" s="148" t="n"/>
      <c r="L545" s="535" t="n"/>
      <c r="M545" s="290">
        <f>IF(G545="S","BDI1","")</f>
        <v/>
      </c>
      <c r="N545" s="167" t="n"/>
      <c r="O545" s="167" t="n"/>
      <c r="P545" s="166" t="n"/>
      <c r="Q545" s="166" t="n"/>
      <c r="R545" s="166" t="n"/>
      <c r="S545" s="166" t="n"/>
      <c r="T545" s="166" t="n"/>
      <c r="U545" s="166" t="n"/>
    </row>
    <row r="546" ht="20.1" customHeight="1" s="496">
      <c r="A546" s="106">
        <f>SequenciaA20Mais1</f>
        <v/>
      </c>
      <c r="B546" s="106">
        <f>SequenciaB20Mais1</f>
        <v/>
      </c>
      <c r="C546" s="106">
        <f>A546&amp;"."&amp;B546</f>
        <v/>
      </c>
      <c r="D546" s="106">
        <f>SequenciaD20Mais1</f>
        <v/>
      </c>
      <c r="E546" s="106">
        <f>IF(OR(G546="ETAPA",G546="SUB-ETAPA",I546=""),"",A546)</f>
        <v/>
      </c>
      <c r="F546" s="107" t="n"/>
      <c r="G546" s="340">
        <f>IF(I546&lt;&gt;"","S","")</f>
        <v/>
      </c>
      <c r="H546" s="147">
        <f>GERAR_NUMERACAO(G546, $G$21:G546)</f>
        <v/>
      </c>
      <c r="I546" s="332" t="n"/>
      <c r="J546" s="333" t="n"/>
      <c r="K546" s="148" t="n"/>
      <c r="L546" s="504" t="n"/>
      <c r="M546" s="290">
        <f>IF(G546="S","BDI1","")</f>
        <v/>
      </c>
      <c r="N546" s="167" t="n"/>
      <c r="O546" s="167" t="n"/>
      <c r="P546" s="166" t="n"/>
      <c r="Q546" s="166" t="n"/>
      <c r="R546" s="166" t="n"/>
      <c r="S546" s="166" t="n"/>
      <c r="T546" s="166" t="n"/>
      <c r="U546" s="166" t="n"/>
    </row>
    <row r="547" ht="20.1" customHeight="1" s="496">
      <c r="A547" s="106">
        <f>SequenciaA20Mais1</f>
        <v/>
      </c>
      <c r="B547" s="106">
        <f>SequenciaB20Mais1</f>
        <v/>
      </c>
      <c r="C547" s="106">
        <f>A547&amp;"."&amp;B547</f>
        <v/>
      </c>
      <c r="D547" s="106">
        <f>SequenciaD20Mais1</f>
        <v/>
      </c>
      <c r="E547" s="106">
        <f>IF(OR(G547="ETAPA",G547="SUB-ETAPA",I547=""),"",A547)</f>
        <v/>
      </c>
      <c r="F547" s="107" t="n"/>
      <c r="G547" s="340">
        <f>IF(I547&lt;&gt;"","S","")</f>
        <v/>
      </c>
      <c r="H547" s="147">
        <f>GERAR_NUMERACAO(G547, $G$21:G547)</f>
        <v/>
      </c>
      <c r="I547" s="150" t="n"/>
      <c r="J547" s="151" t="n"/>
      <c r="K547" s="148" t="n"/>
      <c r="L547" s="535" t="n"/>
      <c r="M547" s="290">
        <f>IF(G547="S","BDI1","")</f>
        <v/>
      </c>
      <c r="N547" s="167" t="n"/>
      <c r="O547" s="167" t="n"/>
      <c r="P547" s="166" t="n"/>
      <c r="Q547" s="166" t="n"/>
      <c r="R547" s="166" t="n"/>
      <c r="S547" s="166" t="n"/>
      <c r="T547" s="166" t="n"/>
      <c r="U547" s="166" t="n"/>
    </row>
    <row r="548" ht="20.1" customHeight="1" s="496">
      <c r="A548" s="106">
        <f>SequenciaA20Mais1</f>
        <v/>
      </c>
      <c r="B548" s="106">
        <f>SequenciaB20Mais1</f>
        <v/>
      </c>
      <c r="C548" s="106">
        <f>A548&amp;"."&amp;B548</f>
        <v/>
      </c>
      <c r="D548" s="106">
        <f>SequenciaD20Mais1</f>
        <v/>
      </c>
      <c r="E548" s="106">
        <f>IF(OR(G548="ETAPA",G548="SUB-ETAPA",I548=""),"",A548)</f>
        <v/>
      </c>
      <c r="F548" s="107" t="n"/>
      <c r="G548" s="340">
        <f>IF(I548&lt;&gt;"","S","")</f>
        <v/>
      </c>
      <c r="H548" s="147">
        <f>GERAR_NUMERACAO(G548, $G$21:G548)</f>
        <v/>
      </c>
      <c r="I548" s="332" t="n"/>
      <c r="J548" s="333" t="n"/>
      <c r="K548" s="148" t="n"/>
      <c r="L548" s="504" t="n"/>
      <c r="M548" s="290">
        <f>IF(G548="S","BDI1","")</f>
        <v/>
      </c>
      <c r="N548" s="167" t="n"/>
      <c r="O548" s="167" t="n"/>
      <c r="P548" s="166" t="n"/>
      <c r="Q548" s="166" t="n"/>
      <c r="R548" s="166" t="n"/>
      <c r="S548" s="166" t="n"/>
      <c r="T548" s="166" t="n"/>
      <c r="U548" s="166" t="n"/>
    </row>
    <row r="549" ht="20.1" customHeight="1" s="496">
      <c r="A549" s="106">
        <f>SequenciaA20Mais1</f>
        <v/>
      </c>
      <c r="B549" s="106">
        <f>SequenciaB20Mais1</f>
        <v/>
      </c>
      <c r="C549" s="106">
        <f>A549&amp;"."&amp;B549</f>
        <v/>
      </c>
      <c r="D549" s="106">
        <f>SequenciaD20Mais1</f>
        <v/>
      </c>
      <c r="E549" s="106">
        <f>IF(OR(G549="ETAPA",G549="SUB-ETAPA",I549=""),"",A549)</f>
        <v/>
      </c>
      <c r="F549" s="107" t="n"/>
      <c r="G549" s="340">
        <f>IF(I549&lt;&gt;"","S","")</f>
        <v/>
      </c>
      <c r="H549" s="147">
        <f>GERAR_NUMERACAO(G549, $G$21:G549)</f>
        <v/>
      </c>
      <c r="I549" s="150" t="n"/>
      <c r="J549" s="151" t="n"/>
      <c r="K549" s="148" t="n"/>
      <c r="L549" s="535" t="n"/>
      <c r="M549" s="290">
        <f>IF(G549="S","BDI1","")</f>
        <v/>
      </c>
      <c r="N549" s="167" t="n"/>
      <c r="O549" s="167" t="n"/>
      <c r="P549" s="166" t="n"/>
      <c r="Q549" s="166" t="n"/>
      <c r="R549" s="166" t="n"/>
      <c r="S549" s="166" t="n"/>
      <c r="T549" s="166" t="n"/>
      <c r="U549" s="166" t="n"/>
    </row>
    <row r="550" ht="20.1" customHeight="1" s="496">
      <c r="A550" s="106">
        <f>SequenciaA20Mais1</f>
        <v/>
      </c>
      <c r="B550" s="106">
        <f>SequenciaB20Mais1</f>
        <v/>
      </c>
      <c r="C550" s="106">
        <f>A550&amp;"."&amp;B550</f>
        <v/>
      </c>
      <c r="D550" s="106">
        <f>SequenciaD20Mais1</f>
        <v/>
      </c>
      <c r="E550" s="106">
        <f>IF(OR(G550="ETAPA",G550="SUB-ETAPA",I550=""),"",A550)</f>
        <v/>
      </c>
      <c r="F550" s="107" t="n"/>
      <c r="G550" s="340">
        <f>IF(I550&lt;&gt;"","S","")</f>
        <v/>
      </c>
      <c r="H550" s="147">
        <f>GERAR_NUMERACAO(G550, $G$21:G550)</f>
        <v/>
      </c>
      <c r="I550" s="332" t="n"/>
      <c r="J550" s="333" t="n"/>
      <c r="K550" s="148" t="n"/>
      <c r="L550" s="504" t="n"/>
      <c r="M550" s="290">
        <f>IF(G550="S","BDI1","")</f>
        <v/>
      </c>
      <c r="N550" s="167" t="n"/>
      <c r="O550" s="167" t="n"/>
      <c r="P550" s="166" t="n"/>
      <c r="Q550" s="166" t="n"/>
      <c r="R550" s="166" t="n"/>
      <c r="S550" s="166" t="n"/>
      <c r="T550" s="166" t="n"/>
      <c r="U550" s="166" t="n"/>
    </row>
    <row r="551" ht="20.1" customHeight="1" s="496">
      <c r="A551" s="106">
        <f>SequenciaA20Mais1</f>
        <v/>
      </c>
      <c r="B551" s="106">
        <f>SequenciaB20Mais1</f>
        <v/>
      </c>
      <c r="C551" s="106">
        <f>A551&amp;"."&amp;B551</f>
        <v/>
      </c>
      <c r="D551" s="106">
        <f>SequenciaD20Mais1</f>
        <v/>
      </c>
      <c r="E551" s="106">
        <f>IF(OR(G551="ETAPA",G551="SUB-ETAPA",I551=""),"",A551)</f>
        <v/>
      </c>
      <c r="F551" s="107" t="n"/>
      <c r="G551" s="340">
        <f>IF(I551&lt;&gt;"","S","")</f>
        <v/>
      </c>
      <c r="H551" s="147">
        <f>GERAR_NUMERACAO(G551, $G$21:G551)</f>
        <v/>
      </c>
      <c r="I551" s="150" t="n"/>
      <c r="J551" s="151" t="n"/>
      <c r="K551" s="148" t="n"/>
      <c r="L551" s="535" t="n"/>
      <c r="M551" s="290">
        <f>IF(G551="S","BDI1","")</f>
        <v/>
      </c>
      <c r="N551" s="167" t="n"/>
      <c r="O551" s="167" t="n"/>
      <c r="P551" s="166" t="n"/>
      <c r="Q551" s="166" t="n"/>
      <c r="R551" s="166" t="n"/>
      <c r="S551" s="166" t="n"/>
      <c r="T551" s="166" t="n"/>
      <c r="U551" s="166" t="n"/>
    </row>
    <row r="552" ht="20.1" customHeight="1" s="496">
      <c r="A552" s="106">
        <f>SequenciaA20Mais1</f>
        <v/>
      </c>
      <c r="B552" s="106">
        <f>SequenciaB20Mais1</f>
        <v/>
      </c>
      <c r="C552" s="106">
        <f>A552&amp;"."&amp;B552</f>
        <v/>
      </c>
      <c r="D552" s="106">
        <f>SequenciaD20Mais1</f>
        <v/>
      </c>
      <c r="E552" s="106">
        <f>IF(OR(G552="ETAPA",G552="SUB-ETAPA",I552=""),"",A552)</f>
        <v/>
      </c>
      <c r="F552" s="107" t="n"/>
      <c r="G552" s="340">
        <f>IF(I552&lt;&gt;"","S","")</f>
        <v/>
      </c>
      <c r="H552" s="147">
        <f>GERAR_NUMERACAO(G552, $G$21:G552)</f>
        <v/>
      </c>
      <c r="I552" s="332" t="n"/>
      <c r="J552" s="333" t="n"/>
      <c r="K552" s="148" t="n"/>
      <c r="L552" s="504" t="n"/>
      <c r="M552" s="290">
        <f>IF(G552="S","BDI1","")</f>
        <v/>
      </c>
      <c r="N552" s="167" t="n"/>
      <c r="O552" s="167" t="n"/>
      <c r="P552" s="166" t="n"/>
      <c r="Q552" s="166" t="n"/>
      <c r="R552" s="166" t="n"/>
      <c r="S552" s="166" t="n"/>
      <c r="T552" s="166" t="n"/>
      <c r="U552" s="166" t="n"/>
    </row>
    <row r="553" ht="20.1" customHeight="1" s="496">
      <c r="A553" s="106">
        <f>SequenciaA20Mais1</f>
        <v/>
      </c>
      <c r="B553" s="106">
        <f>SequenciaB20Mais1</f>
        <v/>
      </c>
      <c r="C553" s="106">
        <f>A553&amp;"."&amp;B553</f>
        <v/>
      </c>
      <c r="D553" s="106">
        <f>SequenciaD20Mais1</f>
        <v/>
      </c>
      <c r="E553" s="106">
        <f>IF(OR(G553="ETAPA",G553="SUB-ETAPA",I553=""),"",A553)</f>
        <v/>
      </c>
      <c r="F553" s="107" t="n"/>
      <c r="G553" s="340">
        <f>IF(I553&lt;&gt;"","S","")</f>
        <v/>
      </c>
      <c r="H553" s="147">
        <f>GERAR_NUMERACAO(G553, $G$21:G553)</f>
        <v/>
      </c>
      <c r="I553" s="150" t="n"/>
      <c r="J553" s="151" t="n"/>
      <c r="K553" s="148" t="n"/>
      <c r="L553" s="535" t="n"/>
      <c r="M553" s="290">
        <f>IF(G553="S","BDI1","")</f>
        <v/>
      </c>
      <c r="N553" s="167" t="n"/>
      <c r="O553" s="167" t="n"/>
      <c r="P553" s="166" t="n"/>
      <c r="Q553" s="166" t="n"/>
      <c r="R553" s="166" t="n"/>
      <c r="S553" s="166" t="n"/>
      <c r="T553" s="166" t="n"/>
      <c r="U553" s="166" t="n"/>
    </row>
    <row r="554" ht="20.1" customHeight="1" s="496">
      <c r="A554" s="106">
        <f>SequenciaA20Mais1</f>
        <v/>
      </c>
      <c r="B554" s="106">
        <f>SequenciaB20Mais1</f>
        <v/>
      </c>
      <c r="C554" s="106">
        <f>A554&amp;"."&amp;B554</f>
        <v/>
      </c>
      <c r="D554" s="106">
        <f>SequenciaD20Mais1</f>
        <v/>
      </c>
      <c r="E554" s="106">
        <f>IF(OR(G554="ETAPA",G554="SUB-ETAPA",I554=""),"",A554)</f>
        <v/>
      </c>
      <c r="F554" s="107" t="n"/>
      <c r="G554" s="340">
        <f>IF(I554&lt;&gt;"","S","")</f>
        <v/>
      </c>
      <c r="H554" s="147">
        <f>GERAR_NUMERACAO(G554, $G$21:G554)</f>
        <v/>
      </c>
      <c r="I554" s="332" t="n"/>
      <c r="J554" s="333" t="n"/>
      <c r="K554" s="148" t="n"/>
      <c r="L554" s="504" t="n"/>
      <c r="M554" s="290">
        <f>IF(G554="S","BDI1","")</f>
        <v/>
      </c>
      <c r="N554" s="167" t="n"/>
      <c r="O554" s="167" t="n"/>
      <c r="P554" s="166" t="n"/>
      <c r="Q554" s="166" t="n"/>
      <c r="R554" s="166" t="n"/>
      <c r="S554" s="166" t="n"/>
      <c r="T554" s="166" t="n"/>
      <c r="U554" s="166" t="n"/>
    </row>
    <row r="555" ht="20.1" customHeight="1" s="496">
      <c r="A555" s="106">
        <f>SequenciaA20Mais1</f>
        <v/>
      </c>
      <c r="B555" s="106">
        <f>SequenciaB20Mais1</f>
        <v/>
      </c>
      <c r="C555" s="106">
        <f>A555&amp;"."&amp;B555</f>
        <v/>
      </c>
      <c r="D555" s="106">
        <f>SequenciaD20Mais1</f>
        <v/>
      </c>
      <c r="E555" s="106">
        <f>IF(OR(G555="ETAPA",G555="SUB-ETAPA",I555=""),"",A555)</f>
        <v/>
      </c>
      <c r="F555" s="107" t="n"/>
      <c r="G555" s="340">
        <f>IF(I555&lt;&gt;"","S","")</f>
        <v/>
      </c>
      <c r="H555" s="147">
        <f>GERAR_NUMERACAO(G555, $G$21:G555)</f>
        <v/>
      </c>
      <c r="I555" s="150" t="n"/>
      <c r="J555" s="151" t="n"/>
      <c r="K555" s="148" t="n"/>
      <c r="L555" s="535" t="n"/>
      <c r="M555" s="290">
        <f>IF(G555="S","BDI1","")</f>
        <v/>
      </c>
      <c r="N555" s="167" t="n"/>
      <c r="O555" s="167" t="n"/>
      <c r="P555" s="166" t="n"/>
      <c r="Q555" s="166" t="n"/>
      <c r="R555" s="166" t="n"/>
      <c r="S555" s="166" t="n"/>
      <c r="T555" s="166" t="n"/>
      <c r="U555" s="166" t="n"/>
    </row>
    <row r="556" ht="20.1" customHeight="1" s="496">
      <c r="A556" s="106">
        <f>SequenciaA20Mais1</f>
        <v/>
      </c>
      <c r="B556" s="106">
        <f>SequenciaB20Mais1</f>
        <v/>
      </c>
      <c r="C556" s="106">
        <f>A556&amp;"."&amp;B556</f>
        <v/>
      </c>
      <c r="D556" s="106">
        <f>SequenciaD20Mais1</f>
        <v/>
      </c>
      <c r="E556" s="106">
        <f>IF(OR(G556="ETAPA",G556="SUB-ETAPA",I556=""),"",A556)</f>
        <v/>
      </c>
      <c r="F556" s="107" t="n"/>
      <c r="G556" s="340">
        <f>IF(I556&lt;&gt;"","S","")</f>
        <v/>
      </c>
      <c r="H556" s="147">
        <f>GERAR_NUMERACAO(G556, $G$21:G556)</f>
        <v/>
      </c>
      <c r="I556" s="332" t="n"/>
      <c r="J556" s="333" t="n"/>
      <c r="K556" s="148" t="n"/>
      <c r="L556" s="504" t="n"/>
      <c r="M556" s="290">
        <f>IF(G556="S","BDI1","")</f>
        <v/>
      </c>
      <c r="N556" s="167" t="n"/>
      <c r="O556" s="167" t="n"/>
      <c r="P556" s="166" t="n"/>
      <c r="Q556" s="166" t="n"/>
      <c r="R556" s="166" t="n"/>
      <c r="S556" s="166" t="n"/>
      <c r="T556" s="166" t="n"/>
      <c r="U556" s="166" t="n"/>
    </row>
    <row r="557" ht="20.1" customHeight="1" s="496">
      <c r="A557" s="106">
        <f>SequenciaA20Mais1</f>
        <v/>
      </c>
      <c r="B557" s="106">
        <f>SequenciaB20Mais1</f>
        <v/>
      </c>
      <c r="C557" s="106">
        <f>A557&amp;"."&amp;B557</f>
        <v/>
      </c>
      <c r="D557" s="106">
        <f>SequenciaD20Mais1</f>
        <v/>
      </c>
      <c r="E557" s="106">
        <f>IF(OR(G557="ETAPA",G557="SUB-ETAPA",I557=""),"",A557)</f>
        <v/>
      </c>
      <c r="F557" s="107" t="n"/>
      <c r="G557" s="340">
        <f>IF(I557&lt;&gt;"","S","")</f>
        <v/>
      </c>
      <c r="H557" s="147">
        <f>GERAR_NUMERACAO(G557, $G$21:G557)</f>
        <v/>
      </c>
      <c r="I557" s="150" t="n"/>
      <c r="J557" s="151" t="n"/>
      <c r="K557" s="148" t="n"/>
      <c r="L557" s="535" t="n"/>
      <c r="M557" s="290">
        <f>IF(G557="S","BDI1","")</f>
        <v/>
      </c>
      <c r="N557" s="167" t="n"/>
      <c r="O557" s="167" t="n"/>
      <c r="P557" s="166" t="n"/>
      <c r="Q557" s="166" t="n"/>
      <c r="R557" s="166" t="n"/>
      <c r="S557" s="166" t="n"/>
      <c r="T557" s="166" t="n"/>
      <c r="U557" s="166" t="n"/>
    </row>
    <row r="558" ht="20.1" customHeight="1" s="496">
      <c r="A558" s="106">
        <f>SequenciaA20Mais1</f>
        <v/>
      </c>
      <c r="B558" s="106">
        <f>SequenciaB20Mais1</f>
        <v/>
      </c>
      <c r="C558" s="106">
        <f>A558&amp;"."&amp;B558</f>
        <v/>
      </c>
      <c r="D558" s="106">
        <f>SequenciaD20Mais1</f>
        <v/>
      </c>
      <c r="E558" s="106">
        <f>IF(OR(G558="ETAPA",G558="SUB-ETAPA",I558=""),"",A558)</f>
        <v/>
      </c>
      <c r="F558" s="107" t="n"/>
      <c r="G558" s="340">
        <f>IF(I558&lt;&gt;"","S","")</f>
        <v/>
      </c>
      <c r="H558" s="147">
        <f>GERAR_NUMERACAO(G558, $G$21:G558)</f>
        <v/>
      </c>
      <c r="I558" s="332" t="n"/>
      <c r="J558" s="333" t="n"/>
      <c r="K558" s="148" t="n"/>
      <c r="L558" s="504" t="n"/>
      <c r="M558" s="290">
        <f>IF(G558="S","BDI1","")</f>
        <v/>
      </c>
      <c r="N558" s="167" t="n"/>
      <c r="O558" s="167" t="n"/>
      <c r="P558" s="166" t="n"/>
      <c r="Q558" s="166" t="n"/>
      <c r="R558" s="166" t="n"/>
      <c r="S558" s="166" t="n"/>
      <c r="T558" s="166" t="n"/>
      <c r="U558" s="166" t="n"/>
    </row>
    <row r="559" ht="20.1" customHeight="1" s="496">
      <c r="A559" s="106">
        <f>SequenciaA20Mais1</f>
        <v/>
      </c>
      <c r="B559" s="106">
        <f>SequenciaB20Mais1</f>
        <v/>
      </c>
      <c r="C559" s="106">
        <f>A559&amp;"."&amp;B559</f>
        <v/>
      </c>
      <c r="D559" s="106">
        <f>SequenciaD20Mais1</f>
        <v/>
      </c>
      <c r="E559" s="106">
        <f>IF(OR(G559="ETAPA",G559="SUB-ETAPA",I559=""),"",A559)</f>
        <v/>
      </c>
      <c r="F559" s="107" t="n"/>
      <c r="G559" s="340">
        <f>IF(I559&lt;&gt;"","S","")</f>
        <v/>
      </c>
      <c r="H559" s="147">
        <f>GERAR_NUMERACAO(G559, $G$21:G559)</f>
        <v/>
      </c>
      <c r="I559" s="150" t="n"/>
      <c r="J559" s="151" t="n"/>
      <c r="K559" s="148" t="n"/>
      <c r="L559" s="535" t="n"/>
      <c r="M559" s="290">
        <f>IF(G559="S","BDI1","")</f>
        <v/>
      </c>
      <c r="N559" s="167" t="n"/>
      <c r="O559" s="167" t="n"/>
      <c r="P559" s="166" t="n"/>
      <c r="Q559" s="166" t="n"/>
      <c r="R559" s="166" t="n"/>
      <c r="S559" s="166" t="n"/>
      <c r="T559" s="166" t="n"/>
      <c r="U559" s="166" t="n"/>
    </row>
    <row r="560" ht="20.1" customHeight="1" s="496">
      <c r="A560" s="106">
        <f>SequenciaA20Mais1</f>
        <v/>
      </c>
      <c r="B560" s="106">
        <f>SequenciaB20Mais1</f>
        <v/>
      </c>
      <c r="C560" s="106">
        <f>A560&amp;"."&amp;B560</f>
        <v/>
      </c>
      <c r="D560" s="106">
        <f>SequenciaD20Mais1</f>
        <v/>
      </c>
      <c r="E560" s="106">
        <f>IF(OR(G560="ETAPA",G560="SUB-ETAPA",I560=""),"",A560)</f>
        <v/>
      </c>
      <c r="F560" s="107" t="n"/>
      <c r="G560" s="340">
        <f>IF(I560&lt;&gt;"","S","")</f>
        <v/>
      </c>
      <c r="H560" s="147">
        <f>GERAR_NUMERACAO(G560, $G$21:G560)</f>
        <v/>
      </c>
      <c r="I560" s="332" t="n"/>
      <c r="J560" s="333" t="n"/>
      <c r="K560" s="148" t="n"/>
      <c r="L560" s="504" t="n"/>
      <c r="M560" s="290">
        <f>IF(G560="S","BDI1","")</f>
        <v/>
      </c>
      <c r="N560" s="167" t="n"/>
      <c r="O560" s="167" t="n"/>
      <c r="P560" s="166" t="n"/>
      <c r="Q560" s="166" t="n"/>
      <c r="R560" s="166" t="n"/>
      <c r="S560" s="166" t="n"/>
      <c r="T560" s="166" t="n"/>
      <c r="U560" s="166" t="n"/>
    </row>
    <row r="561" ht="20.1" customHeight="1" s="496">
      <c r="A561" s="106">
        <f>SequenciaA20Mais1</f>
        <v/>
      </c>
      <c r="B561" s="106">
        <f>SequenciaB20Mais1</f>
        <v/>
      </c>
      <c r="C561" s="106">
        <f>A561&amp;"."&amp;B561</f>
        <v/>
      </c>
      <c r="D561" s="106">
        <f>SequenciaD20Mais1</f>
        <v/>
      </c>
      <c r="E561" s="106">
        <f>IF(OR(G561="ETAPA",G561="SUB-ETAPA",I561=""),"",A561)</f>
        <v/>
      </c>
      <c r="F561" s="107" t="n"/>
      <c r="G561" s="340">
        <f>IF(I561&lt;&gt;"","S","")</f>
        <v/>
      </c>
      <c r="H561" s="147">
        <f>GERAR_NUMERACAO(G561, $G$21:G561)</f>
        <v/>
      </c>
      <c r="I561" s="150" t="n"/>
      <c r="J561" s="151" t="n"/>
      <c r="K561" s="148" t="n"/>
      <c r="L561" s="535" t="n"/>
      <c r="M561" s="290">
        <f>IF(G561="S","BDI1","")</f>
        <v/>
      </c>
      <c r="N561" s="167" t="n"/>
      <c r="O561" s="167" t="n"/>
      <c r="P561" s="166" t="n"/>
      <c r="Q561" s="166" t="n"/>
      <c r="R561" s="166" t="n"/>
      <c r="S561" s="166" t="n"/>
      <c r="T561" s="166" t="n"/>
      <c r="U561" s="166" t="n"/>
    </row>
    <row r="562" ht="20.1" customHeight="1" s="496">
      <c r="A562" s="106">
        <f>SequenciaA20Mais1</f>
        <v/>
      </c>
      <c r="B562" s="106">
        <f>SequenciaB20Mais1</f>
        <v/>
      </c>
      <c r="C562" s="106">
        <f>A562&amp;"."&amp;B562</f>
        <v/>
      </c>
      <c r="D562" s="106">
        <f>SequenciaD20Mais1</f>
        <v/>
      </c>
      <c r="E562" s="106">
        <f>IF(OR(G562="ETAPA",G562="SUB-ETAPA",I562=""),"",A562)</f>
        <v/>
      </c>
      <c r="F562" s="107" t="n"/>
      <c r="G562" s="340">
        <f>IF(I562&lt;&gt;"","S","")</f>
        <v/>
      </c>
      <c r="H562" s="147">
        <f>GERAR_NUMERACAO(G562, $G$21:G562)</f>
        <v/>
      </c>
      <c r="I562" s="332" t="n"/>
      <c r="J562" s="333" t="n"/>
      <c r="K562" s="148" t="n"/>
      <c r="L562" s="504" t="n"/>
      <c r="M562" s="290">
        <f>IF(G562="S","BDI1","")</f>
        <v/>
      </c>
      <c r="N562" s="167" t="n"/>
      <c r="O562" s="167" t="n"/>
      <c r="P562" s="166" t="n"/>
      <c r="Q562" s="166" t="n"/>
      <c r="R562" s="166" t="n"/>
      <c r="S562" s="166" t="n"/>
      <c r="T562" s="166" t="n"/>
      <c r="U562" s="166" t="n"/>
    </row>
    <row r="563" ht="20.1" customHeight="1" s="496">
      <c r="A563" s="106">
        <f>SequenciaA20Mais1</f>
        <v/>
      </c>
      <c r="B563" s="106">
        <f>SequenciaB20Mais1</f>
        <v/>
      </c>
      <c r="C563" s="106">
        <f>A563&amp;"."&amp;B563</f>
        <v/>
      </c>
      <c r="D563" s="106">
        <f>SequenciaD20Mais1</f>
        <v/>
      </c>
      <c r="E563" s="106">
        <f>IF(OR(G563="ETAPA",G563="SUB-ETAPA",I563=""),"",A563)</f>
        <v/>
      </c>
      <c r="F563" s="107" t="n"/>
      <c r="G563" s="340">
        <f>IF(I563&lt;&gt;"","S","")</f>
        <v/>
      </c>
      <c r="H563" s="147">
        <f>GERAR_NUMERACAO(G563, $G$21:G563)</f>
        <v/>
      </c>
      <c r="I563" s="150" t="n"/>
      <c r="J563" s="151" t="n"/>
      <c r="K563" s="148" t="n"/>
      <c r="L563" s="535" t="n"/>
      <c r="M563" s="290">
        <f>IF(G563="S","BDI1","")</f>
        <v/>
      </c>
      <c r="N563" s="167" t="n"/>
      <c r="O563" s="167" t="n"/>
      <c r="P563" s="166" t="n"/>
      <c r="Q563" s="166" t="n"/>
      <c r="R563" s="166" t="n"/>
      <c r="S563" s="166" t="n"/>
      <c r="T563" s="166" t="n"/>
      <c r="U563" s="166" t="n"/>
    </row>
    <row r="564" ht="20.1" customHeight="1" s="496">
      <c r="A564" s="106">
        <f>SequenciaA20Mais1</f>
        <v/>
      </c>
      <c r="B564" s="106">
        <f>SequenciaB20Mais1</f>
        <v/>
      </c>
      <c r="C564" s="106">
        <f>A564&amp;"."&amp;B564</f>
        <v/>
      </c>
      <c r="D564" s="106">
        <f>SequenciaD20Mais1</f>
        <v/>
      </c>
      <c r="E564" s="106">
        <f>IF(OR(G564="ETAPA",G564="SUB-ETAPA",I564=""),"",A564)</f>
        <v/>
      </c>
      <c r="F564" s="107" t="n"/>
      <c r="G564" s="340">
        <f>IF(I564&lt;&gt;"","S","")</f>
        <v/>
      </c>
      <c r="H564" s="147">
        <f>GERAR_NUMERACAO(G564, $G$21:G564)</f>
        <v/>
      </c>
      <c r="I564" s="332" t="n"/>
      <c r="J564" s="333" t="n"/>
      <c r="K564" s="148" t="n"/>
      <c r="L564" s="504" t="n"/>
      <c r="M564" s="290">
        <f>IF(G564="S","BDI1","")</f>
        <v/>
      </c>
      <c r="N564" s="167" t="n"/>
      <c r="O564" s="167" t="n"/>
      <c r="P564" s="166" t="n"/>
      <c r="Q564" s="166" t="n"/>
      <c r="R564" s="166" t="n"/>
      <c r="S564" s="166" t="n"/>
      <c r="T564" s="166" t="n"/>
      <c r="U564" s="166" t="n"/>
    </row>
    <row r="565" ht="20.1" customHeight="1" s="496">
      <c r="A565" s="106">
        <f>SequenciaA20Mais1</f>
        <v/>
      </c>
      <c r="B565" s="106">
        <f>SequenciaB20Mais1</f>
        <v/>
      </c>
      <c r="C565" s="106">
        <f>A565&amp;"."&amp;B565</f>
        <v/>
      </c>
      <c r="D565" s="106">
        <f>SequenciaD20Mais1</f>
        <v/>
      </c>
      <c r="E565" s="106">
        <f>IF(OR(G565="ETAPA",G565="SUB-ETAPA",I565=""),"",A565)</f>
        <v/>
      </c>
      <c r="F565" s="107" t="n"/>
      <c r="G565" s="340">
        <f>IF(I565&lt;&gt;"","S","")</f>
        <v/>
      </c>
      <c r="H565" s="147">
        <f>GERAR_NUMERACAO(G565, $G$21:G565)</f>
        <v/>
      </c>
      <c r="I565" s="150" t="n"/>
      <c r="J565" s="151" t="n"/>
      <c r="K565" s="148" t="n"/>
      <c r="L565" s="535" t="n"/>
      <c r="M565" s="290">
        <f>IF(G565="S","BDI1","")</f>
        <v/>
      </c>
      <c r="N565" s="167" t="n"/>
      <c r="O565" s="167" t="n"/>
      <c r="P565" s="166" t="n"/>
      <c r="Q565" s="166" t="n"/>
      <c r="R565" s="166" t="n"/>
      <c r="S565" s="166" t="n"/>
      <c r="T565" s="166" t="n"/>
      <c r="U565" s="166" t="n"/>
    </row>
    <row r="566" ht="20.1" customHeight="1" s="496">
      <c r="A566" s="106">
        <f>SequenciaA20Mais1</f>
        <v/>
      </c>
      <c r="B566" s="106">
        <f>SequenciaB20Mais1</f>
        <v/>
      </c>
      <c r="C566" s="106">
        <f>A566&amp;"."&amp;B566</f>
        <v/>
      </c>
      <c r="D566" s="106">
        <f>SequenciaD20Mais1</f>
        <v/>
      </c>
      <c r="E566" s="106">
        <f>IF(OR(G566="ETAPA",G566="SUB-ETAPA",I566=""),"",A566)</f>
        <v/>
      </c>
      <c r="F566" s="107" t="n"/>
      <c r="G566" s="340">
        <f>IF(I566&lt;&gt;"","S","")</f>
        <v/>
      </c>
      <c r="H566" s="147">
        <f>GERAR_NUMERACAO(G566, $G$21:G566)</f>
        <v/>
      </c>
      <c r="I566" s="332" t="n"/>
      <c r="J566" s="333" t="n"/>
      <c r="K566" s="148" t="n"/>
      <c r="L566" s="504" t="n"/>
      <c r="M566" s="290">
        <f>IF(G566="S","BDI1","")</f>
        <v/>
      </c>
      <c r="N566" s="167" t="n"/>
      <c r="O566" s="167" t="n"/>
      <c r="P566" s="166" t="n"/>
      <c r="Q566" s="166" t="n"/>
      <c r="R566" s="166" t="n"/>
      <c r="S566" s="166" t="n"/>
      <c r="T566" s="166" t="n"/>
      <c r="U566" s="166" t="n"/>
    </row>
    <row r="567" ht="20.1" customHeight="1" s="496">
      <c r="A567" s="106">
        <f>SequenciaA20Mais1</f>
        <v/>
      </c>
      <c r="B567" s="106">
        <f>SequenciaB20Mais1</f>
        <v/>
      </c>
      <c r="C567" s="106">
        <f>A567&amp;"."&amp;B567</f>
        <v/>
      </c>
      <c r="D567" s="106">
        <f>SequenciaD20Mais1</f>
        <v/>
      </c>
      <c r="E567" s="106">
        <f>IF(OR(G567="ETAPA",G567="SUB-ETAPA",I567=""),"",A567)</f>
        <v/>
      </c>
      <c r="F567" s="107" t="n"/>
      <c r="G567" s="340">
        <f>IF(I567&lt;&gt;"","S","")</f>
        <v/>
      </c>
      <c r="H567" s="147">
        <f>GERAR_NUMERACAO(G567, $G$21:G567)</f>
        <v/>
      </c>
      <c r="I567" s="150" t="n"/>
      <c r="J567" s="151" t="n"/>
      <c r="K567" s="148" t="n"/>
      <c r="L567" s="535" t="n"/>
      <c r="M567" s="290">
        <f>IF(G567="S","BDI1","")</f>
        <v/>
      </c>
      <c r="N567" s="167" t="n"/>
      <c r="O567" s="167" t="n"/>
      <c r="P567" s="166" t="n"/>
      <c r="Q567" s="166" t="n"/>
      <c r="R567" s="166" t="n"/>
      <c r="S567" s="166" t="n"/>
      <c r="T567" s="166" t="n"/>
      <c r="U567" s="166" t="n"/>
    </row>
    <row r="568" ht="20.1" customHeight="1" s="496">
      <c r="A568" s="106">
        <f>SequenciaA20Mais1</f>
        <v/>
      </c>
      <c r="B568" s="106">
        <f>SequenciaB20Mais1</f>
        <v/>
      </c>
      <c r="C568" s="106">
        <f>A568&amp;"."&amp;B568</f>
        <v/>
      </c>
      <c r="D568" s="106">
        <f>SequenciaD20Mais1</f>
        <v/>
      </c>
      <c r="E568" s="106">
        <f>IF(OR(G568="ETAPA",G568="SUB-ETAPA",I568=""),"",A568)</f>
        <v/>
      </c>
      <c r="F568" s="107" t="n"/>
      <c r="G568" s="340">
        <f>IF(I568&lt;&gt;"","S","")</f>
        <v/>
      </c>
      <c r="H568" s="147">
        <f>GERAR_NUMERACAO(G568, $G$21:G568)</f>
        <v/>
      </c>
      <c r="I568" s="332" t="n"/>
      <c r="J568" s="333" t="n"/>
      <c r="K568" s="148" t="n"/>
      <c r="L568" s="504" t="n"/>
      <c r="M568" s="290">
        <f>IF(G568="S","BDI1","")</f>
        <v/>
      </c>
      <c r="N568" s="167" t="n"/>
      <c r="O568" s="167" t="n"/>
      <c r="P568" s="166" t="n"/>
      <c r="Q568" s="166" t="n"/>
      <c r="R568" s="166" t="n"/>
      <c r="S568" s="166" t="n"/>
      <c r="T568" s="166" t="n"/>
      <c r="U568" s="166" t="n"/>
    </row>
    <row r="569" ht="20.1" customHeight="1" s="496">
      <c r="A569" s="106">
        <f>SequenciaA20Mais1</f>
        <v/>
      </c>
      <c r="B569" s="106">
        <f>SequenciaB20Mais1</f>
        <v/>
      </c>
      <c r="C569" s="106">
        <f>A569&amp;"."&amp;B569</f>
        <v/>
      </c>
      <c r="D569" s="106">
        <f>SequenciaD20Mais1</f>
        <v/>
      </c>
      <c r="E569" s="106">
        <f>IF(OR(G569="ETAPA",G569="SUB-ETAPA",I569=""),"",A569)</f>
        <v/>
      </c>
      <c r="F569" s="107" t="n"/>
      <c r="G569" s="340">
        <f>IF(I569&lt;&gt;"","S","")</f>
        <v/>
      </c>
      <c r="H569" s="147">
        <f>GERAR_NUMERACAO(G569, $G$21:G569)</f>
        <v/>
      </c>
      <c r="I569" s="150" t="n"/>
      <c r="J569" s="151" t="n"/>
      <c r="K569" s="148" t="n"/>
      <c r="L569" s="535" t="n"/>
      <c r="M569" s="290">
        <f>IF(G569="S","BDI1","")</f>
        <v/>
      </c>
      <c r="N569" s="167" t="n"/>
      <c r="O569" s="167" t="n"/>
      <c r="P569" s="166" t="n"/>
      <c r="Q569" s="166" t="n"/>
      <c r="R569" s="166" t="n"/>
      <c r="S569" s="166" t="n"/>
      <c r="T569" s="166" t="n"/>
      <c r="U569" s="166" t="n"/>
    </row>
    <row r="570" ht="20.1" customHeight="1" s="496">
      <c r="A570" s="106">
        <f>SequenciaA20Mais1</f>
        <v/>
      </c>
      <c r="B570" s="106">
        <f>SequenciaB20Mais1</f>
        <v/>
      </c>
      <c r="C570" s="106">
        <f>A570&amp;"."&amp;B570</f>
        <v/>
      </c>
      <c r="D570" s="106">
        <f>SequenciaD20Mais1</f>
        <v/>
      </c>
      <c r="E570" s="106">
        <f>IF(OR(G570="ETAPA",G570="SUB-ETAPA",I570=""),"",A570)</f>
        <v/>
      </c>
      <c r="F570" s="107" t="n"/>
      <c r="G570" s="340">
        <f>IF(I570&lt;&gt;"","S","")</f>
        <v/>
      </c>
      <c r="H570" s="147">
        <f>GERAR_NUMERACAO(G570, $G$21:G570)</f>
        <v/>
      </c>
      <c r="I570" s="332" t="n"/>
      <c r="J570" s="333" t="n"/>
      <c r="K570" s="148" t="n"/>
      <c r="L570" s="504" t="n"/>
      <c r="M570" s="290">
        <f>IF(G570="S","BDI1","")</f>
        <v/>
      </c>
      <c r="N570" s="167" t="n"/>
      <c r="O570" s="167" t="n"/>
      <c r="P570" s="166" t="n"/>
      <c r="Q570" s="166" t="n"/>
      <c r="R570" s="166" t="n"/>
      <c r="S570" s="166" t="n"/>
      <c r="T570" s="166" t="n"/>
      <c r="U570" s="166" t="n"/>
    </row>
    <row r="571" ht="20.1" customHeight="1" s="496">
      <c r="A571" s="106">
        <f>SequenciaA20Mais1</f>
        <v/>
      </c>
      <c r="B571" s="106">
        <f>SequenciaB20Mais1</f>
        <v/>
      </c>
      <c r="C571" s="106">
        <f>A571&amp;"."&amp;B571</f>
        <v/>
      </c>
      <c r="D571" s="106">
        <f>SequenciaD20Mais1</f>
        <v/>
      </c>
      <c r="E571" s="106">
        <f>IF(OR(G571="ETAPA",G571="SUB-ETAPA",I571=""),"",A571)</f>
        <v/>
      </c>
      <c r="F571" s="107" t="n"/>
      <c r="G571" s="340">
        <f>IF(I571&lt;&gt;"","S","")</f>
        <v/>
      </c>
      <c r="H571" s="147">
        <f>GERAR_NUMERACAO(G571, $G$21:G571)</f>
        <v/>
      </c>
      <c r="I571" s="150" t="n"/>
      <c r="J571" s="151" t="n"/>
      <c r="K571" s="148" t="n"/>
      <c r="L571" s="535" t="n"/>
      <c r="M571" s="290">
        <f>IF(G571="S","BDI1","")</f>
        <v/>
      </c>
      <c r="N571" s="167" t="n"/>
      <c r="O571" s="167" t="n"/>
      <c r="P571" s="166" t="n"/>
      <c r="Q571" s="166" t="n"/>
      <c r="R571" s="166" t="n"/>
      <c r="S571" s="166" t="n"/>
      <c r="T571" s="166" t="n"/>
      <c r="U571" s="166" t="n"/>
    </row>
    <row r="572" ht="20.1" customHeight="1" s="496">
      <c r="A572" s="106">
        <f>SequenciaA20Mais1</f>
        <v/>
      </c>
      <c r="B572" s="106">
        <f>SequenciaB20Mais1</f>
        <v/>
      </c>
      <c r="C572" s="106">
        <f>A572&amp;"."&amp;B572</f>
        <v/>
      </c>
      <c r="D572" s="106">
        <f>SequenciaD20Mais1</f>
        <v/>
      </c>
      <c r="E572" s="106">
        <f>IF(OR(G572="ETAPA",G572="SUB-ETAPA",I572=""),"",A572)</f>
        <v/>
      </c>
      <c r="F572" s="107" t="n"/>
      <c r="G572" s="340">
        <f>IF(I572&lt;&gt;"","S","")</f>
        <v/>
      </c>
      <c r="H572" s="147">
        <f>GERAR_NUMERACAO(G572, $G$21:G572)</f>
        <v/>
      </c>
      <c r="I572" s="332" t="n"/>
      <c r="J572" s="333" t="n"/>
      <c r="K572" s="148" t="n"/>
      <c r="L572" s="504" t="n"/>
      <c r="M572" s="290">
        <f>IF(G572="S","BDI1","")</f>
        <v/>
      </c>
      <c r="N572" s="167" t="n"/>
      <c r="O572" s="167" t="n"/>
      <c r="P572" s="166" t="n"/>
      <c r="Q572" s="166" t="n"/>
      <c r="R572" s="166" t="n"/>
      <c r="S572" s="166" t="n"/>
      <c r="T572" s="166" t="n"/>
      <c r="U572" s="166" t="n"/>
    </row>
    <row r="573" ht="20.1" customHeight="1" s="496">
      <c r="A573" s="106">
        <f>SequenciaA20Mais1</f>
        <v/>
      </c>
      <c r="B573" s="106">
        <f>SequenciaB20Mais1</f>
        <v/>
      </c>
      <c r="C573" s="106">
        <f>A573&amp;"."&amp;B573</f>
        <v/>
      </c>
      <c r="D573" s="106">
        <f>SequenciaD20Mais1</f>
        <v/>
      </c>
      <c r="E573" s="106">
        <f>IF(OR(G573="ETAPA",G573="SUB-ETAPA",I573=""),"",A573)</f>
        <v/>
      </c>
      <c r="F573" s="107" t="n"/>
      <c r="G573" s="340">
        <f>IF(I573&lt;&gt;"","S","")</f>
        <v/>
      </c>
      <c r="H573" s="147">
        <f>GERAR_NUMERACAO(G573, $G$21:G573)</f>
        <v/>
      </c>
      <c r="I573" s="150" t="n"/>
      <c r="J573" s="151" t="n"/>
      <c r="K573" s="148" t="n"/>
      <c r="L573" s="535" t="n"/>
      <c r="M573" s="290">
        <f>IF(G573="S","BDI1","")</f>
        <v/>
      </c>
      <c r="N573" s="167" t="n"/>
      <c r="O573" s="167" t="n"/>
      <c r="P573" s="166" t="n"/>
      <c r="Q573" s="166" t="n"/>
      <c r="R573" s="166" t="n"/>
      <c r="S573" s="166" t="n"/>
      <c r="T573" s="166" t="n"/>
      <c r="U573" s="166" t="n"/>
    </row>
    <row r="574" ht="20.1" customHeight="1" s="496">
      <c r="A574" s="106">
        <f>SequenciaA20Mais1</f>
        <v/>
      </c>
      <c r="B574" s="106">
        <f>SequenciaB20Mais1</f>
        <v/>
      </c>
      <c r="C574" s="106">
        <f>A574&amp;"."&amp;B574</f>
        <v/>
      </c>
      <c r="D574" s="106">
        <f>SequenciaD20Mais1</f>
        <v/>
      </c>
      <c r="E574" s="106">
        <f>IF(OR(G574="ETAPA",G574="SUB-ETAPA",I574=""),"",A574)</f>
        <v/>
      </c>
      <c r="F574" s="107" t="n"/>
      <c r="G574" s="340">
        <f>IF(I574&lt;&gt;"","S","")</f>
        <v/>
      </c>
      <c r="H574" s="147">
        <f>GERAR_NUMERACAO(G574, $G$21:G574)</f>
        <v/>
      </c>
      <c r="I574" s="332" t="n"/>
      <c r="J574" s="333" t="n"/>
      <c r="K574" s="148" t="n"/>
      <c r="L574" s="504" t="n"/>
      <c r="M574" s="290">
        <f>IF(G574="S","BDI1","")</f>
        <v/>
      </c>
      <c r="N574" s="167" t="n"/>
      <c r="O574" s="167" t="n"/>
      <c r="P574" s="166" t="n"/>
      <c r="Q574" s="166" t="n"/>
      <c r="R574" s="166" t="n"/>
      <c r="S574" s="166" t="n"/>
      <c r="T574" s="166" t="n"/>
      <c r="U574" s="166" t="n"/>
    </row>
    <row r="575" ht="20.1" customHeight="1" s="496">
      <c r="A575" s="106">
        <f>SequenciaA20Mais1</f>
        <v/>
      </c>
      <c r="B575" s="106">
        <f>SequenciaB20Mais1</f>
        <v/>
      </c>
      <c r="C575" s="106">
        <f>A575&amp;"."&amp;B575</f>
        <v/>
      </c>
      <c r="D575" s="106">
        <f>SequenciaD20Mais1</f>
        <v/>
      </c>
      <c r="E575" s="106">
        <f>IF(OR(G575="ETAPA",G575="SUB-ETAPA",I575=""),"",A575)</f>
        <v/>
      </c>
      <c r="F575" s="107" t="n"/>
      <c r="G575" s="340">
        <f>IF(I575&lt;&gt;"","S","")</f>
        <v/>
      </c>
      <c r="H575" s="147">
        <f>GERAR_NUMERACAO(G575, $G$21:G575)</f>
        <v/>
      </c>
      <c r="I575" s="150" t="n"/>
      <c r="J575" s="151" t="n"/>
      <c r="K575" s="148" t="n"/>
      <c r="L575" s="535" t="n"/>
      <c r="M575" s="290">
        <f>IF(G575="S","BDI1","")</f>
        <v/>
      </c>
      <c r="N575" s="167" t="n"/>
      <c r="O575" s="167" t="n"/>
      <c r="P575" s="166" t="n"/>
      <c r="Q575" s="166" t="n"/>
      <c r="R575" s="166" t="n"/>
      <c r="S575" s="166" t="n"/>
      <c r="T575" s="166" t="n"/>
      <c r="U575" s="166" t="n"/>
    </row>
    <row r="576" ht="20.1" customHeight="1" s="496">
      <c r="A576" s="106">
        <f>SequenciaA20Mais1</f>
        <v/>
      </c>
      <c r="B576" s="106">
        <f>SequenciaB20Mais1</f>
        <v/>
      </c>
      <c r="C576" s="106">
        <f>A576&amp;"."&amp;B576</f>
        <v/>
      </c>
      <c r="D576" s="106">
        <f>SequenciaD20Mais1</f>
        <v/>
      </c>
      <c r="E576" s="106">
        <f>IF(OR(G576="ETAPA",G576="SUB-ETAPA",I576=""),"",A576)</f>
        <v/>
      </c>
      <c r="F576" s="107" t="n"/>
      <c r="G576" s="340">
        <f>IF(I576&lt;&gt;"","S","")</f>
        <v/>
      </c>
      <c r="H576" s="147">
        <f>GERAR_NUMERACAO(G576, $G$21:G576)</f>
        <v/>
      </c>
      <c r="I576" s="332" t="n"/>
      <c r="J576" s="333" t="n"/>
      <c r="K576" s="148" t="n"/>
      <c r="L576" s="504" t="n"/>
      <c r="M576" s="290">
        <f>IF(G576="S","BDI1","")</f>
        <v/>
      </c>
      <c r="N576" s="167" t="n"/>
      <c r="O576" s="167" t="n"/>
      <c r="P576" s="166" t="n"/>
      <c r="Q576" s="166" t="n"/>
      <c r="R576" s="166" t="n"/>
      <c r="S576" s="166" t="n"/>
      <c r="T576" s="166" t="n"/>
      <c r="U576" s="166" t="n"/>
    </row>
    <row r="577" ht="20.1" customHeight="1" s="496">
      <c r="A577" s="106">
        <f>SequenciaA20Mais1</f>
        <v/>
      </c>
      <c r="B577" s="106">
        <f>SequenciaB20Mais1</f>
        <v/>
      </c>
      <c r="C577" s="106">
        <f>A577&amp;"."&amp;B577</f>
        <v/>
      </c>
      <c r="D577" s="106">
        <f>SequenciaD20Mais1</f>
        <v/>
      </c>
      <c r="E577" s="106">
        <f>IF(OR(G577="ETAPA",G577="SUB-ETAPA",I577=""),"",A577)</f>
        <v/>
      </c>
      <c r="F577" s="107" t="n"/>
      <c r="G577" s="340">
        <f>IF(I577&lt;&gt;"","S","")</f>
        <v/>
      </c>
      <c r="H577" s="147">
        <f>GERAR_NUMERACAO(G577, $G$21:G577)</f>
        <v/>
      </c>
      <c r="I577" s="150" t="n"/>
      <c r="J577" s="151" t="n"/>
      <c r="K577" s="148" t="n"/>
      <c r="L577" s="535" t="n"/>
      <c r="M577" s="290">
        <f>IF(G577="S","BDI1","")</f>
        <v/>
      </c>
      <c r="N577" s="167" t="n"/>
      <c r="O577" s="167" t="n"/>
      <c r="P577" s="166" t="n"/>
      <c r="Q577" s="166" t="n"/>
      <c r="R577" s="166" t="n"/>
      <c r="S577" s="166" t="n"/>
      <c r="T577" s="166" t="n"/>
      <c r="U577" s="166" t="n"/>
    </row>
    <row r="578" ht="20.1" customHeight="1" s="496">
      <c r="A578" s="106">
        <f>SequenciaA20Mais1</f>
        <v/>
      </c>
      <c r="B578" s="106">
        <f>SequenciaB20Mais1</f>
        <v/>
      </c>
      <c r="C578" s="106">
        <f>A578&amp;"."&amp;B578</f>
        <v/>
      </c>
      <c r="D578" s="106">
        <f>SequenciaD20Mais1</f>
        <v/>
      </c>
      <c r="E578" s="106">
        <f>IF(OR(G578="ETAPA",G578="SUB-ETAPA",I578=""),"",A578)</f>
        <v/>
      </c>
      <c r="F578" s="107" t="n"/>
      <c r="G578" s="340">
        <f>IF(I578&lt;&gt;"","S","")</f>
        <v/>
      </c>
      <c r="H578" s="147">
        <f>GERAR_NUMERACAO(G578, $G$21:G578)</f>
        <v/>
      </c>
      <c r="I578" s="332" t="n"/>
      <c r="J578" s="333" t="n"/>
      <c r="K578" s="148" t="n"/>
      <c r="L578" s="504" t="n"/>
      <c r="M578" s="290">
        <f>IF(G578="S","BDI1","")</f>
        <v/>
      </c>
      <c r="N578" s="167" t="n"/>
      <c r="O578" s="167" t="n"/>
      <c r="P578" s="166" t="n"/>
      <c r="Q578" s="166" t="n"/>
      <c r="R578" s="166" t="n"/>
      <c r="S578" s="166" t="n"/>
      <c r="T578" s="166" t="n"/>
      <c r="U578" s="166" t="n"/>
    </row>
    <row r="579" ht="20.1" customHeight="1" s="496">
      <c r="A579" s="106">
        <f>SequenciaA20Mais1</f>
        <v/>
      </c>
      <c r="B579" s="106">
        <f>SequenciaB20Mais1</f>
        <v/>
      </c>
      <c r="C579" s="106">
        <f>A579&amp;"."&amp;B579</f>
        <v/>
      </c>
      <c r="D579" s="106">
        <f>SequenciaD20Mais1</f>
        <v/>
      </c>
      <c r="E579" s="106">
        <f>IF(OR(G579="ETAPA",G579="SUB-ETAPA",I579=""),"",A579)</f>
        <v/>
      </c>
      <c r="F579" s="107" t="n"/>
      <c r="G579" s="340">
        <f>IF(I579&lt;&gt;"","S","")</f>
        <v/>
      </c>
      <c r="H579" s="147">
        <f>GERAR_NUMERACAO(G579, $G$21:G579)</f>
        <v/>
      </c>
      <c r="I579" s="150" t="n"/>
      <c r="J579" s="151" t="n"/>
      <c r="K579" s="148" t="n"/>
      <c r="L579" s="535" t="n"/>
      <c r="M579" s="290">
        <f>IF(G579="S","BDI1","")</f>
        <v/>
      </c>
      <c r="N579" s="167" t="n"/>
      <c r="O579" s="167" t="n"/>
      <c r="P579" s="166" t="n"/>
      <c r="Q579" s="166" t="n"/>
      <c r="R579" s="166" t="n"/>
      <c r="S579" s="166" t="n"/>
      <c r="T579" s="166" t="n"/>
      <c r="U579" s="166" t="n"/>
    </row>
    <row r="580" ht="20.1" customHeight="1" s="496">
      <c r="A580" s="106">
        <f>SequenciaA20Mais1</f>
        <v/>
      </c>
      <c r="B580" s="106">
        <f>SequenciaB20Mais1</f>
        <v/>
      </c>
      <c r="C580" s="106">
        <f>A580&amp;"."&amp;B580</f>
        <v/>
      </c>
      <c r="D580" s="106">
        <f>SequenciaD20Mais1</f>
        <v/>
      </c>
      <c r="E580" s="106">
        <f>IF(OR(G580="ETAPA",G580="SUB-ETAPA",I580=""),"",A580)</f>
        <v/>
      </c>
      <c r="F580" s="107" t="n"/>
      <c r="G580" s="340">
        <f>IF(I580&lt;&gt;"","S","")</f>
        <v/>
      </c>
      <c r="H580" s="147">
        <f>GERAR_NUMERACAO(G580, $G$21:G580)</f>
        <v/>
      </c>
      <c r="I580" s="332" t="n"/>
      <c r="J580" s="333" t="n"/>
      <c r="K580" s="148" t="n"/>
      <c r="L580" s="504" t="n"/>
      <c r="M580" s="290">
        <f>IF(G580="S","BDI1","")</f>
        <v/>
      </c>
      <c r="N580" s="167" t="n"/>
      <c r="O580" s="167" t="n"/>
      <c r="P580" s="166" t="n"/>
      <c r="Q580" s="166" t="n"/>
      <c r="R580" s="166" t="n"/>
      <c r="S580" s="166" t="n"/>
      <c r="T580" s="166" t="n"/>
      <c r="U580" s="166" t="n"/>
    </row>
    <row r="581" ht="20.1" customHeight="1" s="496">
      <c r="A581" s="106">
        <f>SequenciaA20Mais1</f>
        <v/>
      </c>
      <c r="B581" s="106">
        <f>SequenciaB20Mais1</f>
        <v/>
      </c>
      <c r="C581" s="106">
        <f>A581&amp;"."&amp;B581</f>
        <v/>
      </c>
      <c r="D581" s="106">
        <f>SequenciaD20Mais1</f>
        <v/>
      </c>
      <c r="E581" s="106">
        <f>IF(OR(G581="ETAPA",G581="SUB-ETAPA",I581=""),"",A581)</f>
        <v/>
      </c>
      <c r="F581" s="107" t="n"/>
      <c r="G581" s="340">
        <f>IF(I581&lt;&gt;"","S","")</f>
        <v/>
      </c>
      <c r="H581" s="147">
        <f>GERAR_NUMERACAO(G581, $G$21:G581)</f>
        <v/>
      </c>
      <c r="I581" s="150" t="n"/>
      <c r="J581" s="151" t="n"/>
      <c r="K581" s="148" t="n"/>
      <c r="L581" s="535" t="n"/>
      <c r="M581" s="290">
        <f>IF(G581="S","BDI1","")</f>
        <v/>
      </c>
      <c r="N581" s="167" t="n"/>
      <c r="O581" s="167" t="n"/>
      <c r="P581" s="166" t="n"/>
      <c r="Q581" s="166" t="n"/>
      <c r="R581" s="166" t="n"/>
      <c r="S581" s="166" t="n"/>
      <c r="T581" s="166" t="n"/>
      <c r="U581" s="166" t="n"/>
    </row>
    <row r="582" ht="20.1" customHeight="1" s="496">
      <c r="A582" s="106">
        <f>SequenciaA20Mais1</f>
        <v/>
      </c>
      <c r="B582" s="106">
        <f>SequenciaB20Mais1</f>
        <v/>
      </c>
      <c r="C582" s="106">
        <f>A582&amp;"."&amp;B582</f>
        <v/>
      </c>
      <c r="D582" s="106">
        <f>SequenciaD20Mais1</f>
        <v/>
      </c>
      <c r="E582" s="106">
        <f>IF(OR(G582="ETAPA",G582="SUB-ETAPA",I582=""),"",A582)</f>
        <v/>
      </c>
      <c r="F582" s="107" t="n"/>
      <c r="G582" s="340">
        <f>IF(I582&lt;&gt;"","S","")</f>
        <v/>
      </c>
      <c r="H582" s="147">
        <f>GERAR_NUMERACAO(G582, $G$21:G582)</f>
        <v/>
      </c>
      <c r="I582" s="332" t="n"/>
      <c r="J582" s="333" t="n"/>
      <c r="K582" s="148" t="n"/>
      <c r="L582" s="504" t="n"/>
      <c r="M582" s="290">
        <f>IF(G582="S","BDI1","")</f>
        <v/>
      </c>
      <c r="N582" s="167" t="n"/>
      <c r="O582" s="167" t="n"/>
      <c r="P582" s="166" t="n"/>
      <c r="Q582" s="166" t="n"/>
      <c r="R582" s="166" t="n"/>
      <c r="S582" s="166" t="n"/>
      <c r="T582" s="166" t="n"/>
      <c r="U582" s="166" t="n"/>
    </row>
    <row r="583" ht="20.1" customHeight="1" s="496">
      <c r="A583" s="106">
        <f>SequenciaA20Mais1</f>
        <v/>
      </c>
      <c r="B583" s="106">
        <f>SequenciaB20Mais1</f>
        <v/>
      </c>
      <c r="C583" s="106">
        <f>A583&amp;"."&amp;B583</f>
        <v/>
      </c>
      <c r="D583" s="106">
        <f>SequenciaD20Mais1</f>
        <v/>
      </c>
      <c r="E583" s="106">
        <f>IF(OR(G583="ETAPA",G583="SUB-ETAPA",I583=""),"",A583)</f>
        <v/>
      </c>
      <c r="F583" s="107" t="n"/>
      <c r="G583" s="340">
        <f>IF(I583&lt;&gt;"","S","")</f>
        <v/>
      </c>
      <c r="H583" s="147">
        <f>GERAR_NUMERACAO(G583, $G$21:G583)</f>
        <v/>
      </c>
      <c r="I583" s="150" t="n"/>
      <c r="J583" s="151" t="n"/>
      <c r="K583" s="148" t="n"/>
      <c r="L583" s="535" t="n"/>
      <c r="M583" s="290">
        <f>IF(G583="S","BDI1","")</f>
        <v/>
      </c>
      <c r="N583" s="167" t="n"/>
      <c r="O583" s="167" t="n"/>
      <c r="P583" s="166" t="n"/>
      <c r="Q583" s="166" t="n"/>
      <c r="R583" s="166" t="n"/>
      <c r="S583" s="166" t="n"/>
      <c r="T583" s="166" t="n"/>
      <c r="U583" s="166" t="n"/>
    </row>
    <row r="584" ht="20.1" customHeight="1" s="496">
      <c r="A584" s="106">
        <f>SequenciaA20Mais1</f>
        <v/>
      </c>
      <c r="B584" s="106">
        <f>SequenciaB20Mais1</f>
        <v/>
      </c>
      <c r="C584" s="106">
        <f>A584&amp;"."&amp;B584</f>
        <v/>
      </c>
      <c r="D584" s="106">
        <f>SequenciaD20Mais1</f>
        <v/>
      </c>
      <c r="E584" s="106">
        <f>IF(OR(G584="ETAPA",G584="SUB-ETAPA",I584=""),"",A584)</f>
        <v/>
      </c>
      <c r="F584" s="107" t="n"/>
      <c r="G584" s="340">
        <f>IF(I584&lt;&gt;"","S","")</f>
        <v/>
      </c>
      <c r="H584" s="147">
        <f>GERAR_NUMERACAO(G584, $G$21:G584)</f>
        <v/>
      </c>
      <c r="I584" s="332" t="n"/>
      <c r="J584" s="333" t="n"/>
      <c r="K584" s="148" t="n"/>
      <c r="L584" s="504" t="n"/>
      <c r="M584" s="290">
        <f>IF(G584="S","BDI1","")</f>
        <v/>
      </c>
      <c r="N584" s="167" t="n"/>
      <c r="O584" s="167" t="n"/>
      <c r="P584" s="166" t="n"/>
      <c r="Q584" s="166" t="n"/>
      <c r="R584" s="166" t="n"/>
      <c r="S584" s="166" t="n"/>
      <c r="T584" s="166" t="n"/>
      <c r="U584" s="166" t="n"/>
    </row>
    <row r="585" ht="20.1" customHeight="1" s="496">
      <c r="A585" s="106">
        <f>SequenciaA20Mais1</f>
        <v/>
      </c>
      <c r="B585" s="106">
        <f>SequenciaB20Mais1</f>
        <v/>
      </c>
      <c r="C585" s="106">
        <f>A585&amp;"."&amp;B585</f>
        <v/>
      </c>
      <c r="D585" s="106">
        <f>SequenciaD20Mais1</f>
        <v/>
      </c>
      <c r="E585" s="106">
        <f>IF(OR(G585="ETAPA",G585="SUB-ETAPA",I585=""),"",A585)</f>
        <v/>
      </c>
      <c r="F585" s="107" t="n"/>
      <c r="G585" s="340">
        <f>IF(I585&lt;&gt;"","S","")</f>
        <v/>
      </c>
      <c r="H585" s="147">
        <f>GERAR_NUMERACAO(G585, $G$21:G585)</f>
        <v/>
      </c>
      <c r="I585" s="150" t="n"/>
      <c r="J585" s="151" t="n"/>
      <c r="K585" s="148" t="n"/>
      <c r="L585" s="535" t="n"/>
      <c r="M585" s="290">
        <f>IF(G585="S","BDI1","")</f>
        <v/>
      </c>
      <c r="N585" s="167" t="n"/>
      <c r="O585" s="167" t="n"/>
      <c r="P585" s="166" t="n"/>
      <c r="Q585" s="166" t="n"/>
      <c r="R585" s="166" t="n"/>
      <c r="S585" s="166" t="n"/>
      <c r="T585" s="166" t="n"/>
      <c r="U585" s="166" t="n"/>
    </row>
    <row r="586" ht="20.1" customHeight="1" s="496">
      <c r="A586" s="106">
        <f>SequenciaA20Mais1</f>
        <v/>
      </c>
      <c r="B586" s="106">
        <f>SequenciaB20Mais1</f>
        <v/>
      </c>
      <c r="C586" s="106">
        <f>A586&amp;"."&amp;B586</f>
        <v/>
      </c>
      <c r="D586" s="106">
        <f>SequenciaD20Mais1</f>
        <v/>
      </c>
      <c r="E586" s="106">
        <f>IF(OR(G586="ETAPA",G586="SUB-ETAPA",I586=""),"",A586)</f>
        <v/>
      </c>
      <c r="F586" s="107" t="n"/>
      <c r="G586" s="340">
        <f>IF(I586&lt;&gt;"","S","")</f>
        <v/>
      </c>
      <c r="H586" s="147">
        <f>GERAR_NUMERACAO(G586, $G$21:G586)</f>
        <v/>
      </c>
      <c r="I586" s="332" t="n"/>
      <c r="J586" s="333" t="n"/>
      <c r="K586" s="148" t="n"/>
      <c r="L586" s="504" t="n"/>
      <c r="M586" s="290">
        <f>IF(G586="S","BDI1","")</f>
        <v/>
      </c>
      <c r="N586" s="167" t="n"/>
      <c r="O586" s="167" t="n"/>
      <c r="P586" s="166" t="n"/>
      <c r="Q586" s="166" t="n"/>
      <c r="R586" s="166" t="n"/>
      <c r="S586" s="166" t="n"/>
      <c r="T586" s="166" t="n"/>
      <c r="U586" s="166" t="n"/>
    </row>
    <row r="587" ht="20.1" customHeight="1" s="496">
      <c r="A587" s="106">
        <f>SequenciaA20Mais1</f>
        <v/>
      </c>
      <c r="B587" s="106">
        <f>SequenciaB20Mais1</f>
        <v/>
      </c>
      <c r="C587" s="106">
        <f>A587&amp;"."&amp;B587</f>
        <v/>
      </c>
      <c r="D587" s="106">
        <f>SequenciaD20Mais1</f>
        <v/>
      </c>
      <c r="E587" s="106">
        <f>IF(OR(G587="ETAPA",G587="SUB-ETAPA",I587=""),"",A587)</f>
        <v/>
      </c>
      <c r="F587" s="107" t="n"/>
      <c r="G587" s="340">
        <f>IF(I587&lt;&gt;"","S","")</f>
        <v/>
      </c>
      <c r="H587" s="147">
        <f>GERAR_NUMERACAO(G587, $G$21:G587)</f>
        <v/>
      </c>
      <c r="I587" s="150" t="n"/>
      <c r="J587" s="151" t="n"/>
      <c r="K587" s="148" t="n"/>
      <c r="L587" s="535" t="n"/>
      <c r="M587" s="290">
        <f>IF(G587="S","BDI1","")</f>
        <v/>
      </c>
      <c r="N587" s="167" t="n"/>
      <c r="O587" s="167" t="n"/>
      <c r="P587" s="166" t="n"/>
      <c r="Q587" s="166" t="n"/>
      <c r="R587" s="166" t="n"/>
      <c r="S587" s="166" t="n"/>
      <c r="T587" s="166" t="n"/>
      <c r="U587" s="166" t="n"/>
    </row>
    <row r="588" ht="20.1" customHeight="1" s="496">
      <c r="A588" s="106">
        <f>SequenciaA20Mais1</f>
        <v/>
      </c>
      <c r="B588" s="106">
        <f>SequenciaB20Mais1</f>
        <v/>
      </c>
      <c r="C588" s="106">
        <f>A588&amp;"."&amp;B588</f>
        <v/>
      </c>
      <c r="D588" s="106">
        <f>SequenciaD20Mais1</f>
        <v/>
      </c>
      <c r="E588" s="106">
        <f>IF(OR(G588="ETAPA",G588="SUB-ETAPA",I588=""),"",A588)</f>
        <v/>
      </c>
      <c r="F588" s="107" t="n"/>
      <c r="G588" s="340">
        <f>IF(I588&lt;&gt;"","S","")</f>
        <v/>
      </c>
      <c r="H588" s="147">
        <f>GERAR_NUMERACAO(G588, $G$21:G588)</f>
        <v/>
      </c>
      <c r="I588" s="332" t="n"/>
      <c r="J588" s="333" t="n"/>
      <c r="K588" s="148" t="n"/>
      <c r="L588" s="504" t="n"/>
      <c r="M588" s="290">
        <f>IF(G588="S","BDI1","")</f>
        <v/>
      </c>
      <c r="N588" s="167" t="n"/>
      <c r="O588" s="167" t="n"/>
      <c r="P588" s="166" t="n"/>
      <c r="Q588" s="166" t="n"/>
      <c r="R588" s="166" t="n"/>
      <c r="S588" s="166" t="n"/>
      <c r="T588" s="166" t="n"/>
      <c r="U588" s="166" t="n"/>
    </row>
    <row r="589" ht="20.1" customHeight="1" s="496">
      <c r="A589" s="106">
        <f>SequenciaA20Mais1</f>
        <v/>
      </c>
      <c r="B589" s="106">
        <f>SequenciaB20Mais1</f>
        <v/>
      </c>
      <c r="C589" s="106">
        <f>A589&amp;"."&amp;B589</f>
        <v/>
      </c>
      <c r="D589" s="106">
        <f>SequenciaD20Mais1</f>
        <v/>
      </c>
      <c r="E589" s="106">
        <f>IF(OR(G589="ETAPA",G589="SUB-ETAPA",I589=""),"",A589)</f>
        <v/>
      </c>
      <c r="F589" s="107" t="n"/>
      <c r="G589" s="340">
        <f>IF(I589&lt;&gt;"","S","")</f>
        <v/>
      </c>
      <c r="H589" s="147">
        <f>GERAR_NUMERACAO(G589, $G$21:G589)</f>
        <v/>
      </c>
      <c r="I589" s="150" t="n"/>
      <c r="J589" s="151" t="n"/>
      <c r="K589" s="148" t="n"/>
      <c r="L589" s="535" t="n"/>
      <c r="M589" s="290">
        <f>IF(G589="S","BDI1","")</f>
        <v/>
      </c>
      <c r="N589" s="167" t="n"/>
      <c r="O589" s="167" t="n"/>
      <c r="P589" s="166" t="n"/>
      <c r="Q589" s="166" t="n"/>
      <c r="R589" s="166" t="n"/>
      <c r="S589" s="166" t="n"/>
      <c r="T589" s="166" t="n"/>
      <c r="U589" s="166" t="n"/>
    </row>
    <row r="590" ht="20.1" customHeight="1" s="496">
      <c r="A590" s="106">
        <f>SequenciaA20Mais1</f>
        <v/>
      </c>
      <c r="B590" s="106">
        <f>SequenciaB20Mais1</f>
        <v/>
      </c>
      <c r="C590" s="106">
        <f>A590&amp;"."&amp;B590</f>
        <v/>
      </c>
      <c r="D590" s="106">
        <f>SequenciaD20Mais1</f>
        <v/>
      </c>
      <c r="E590" s="106">
        <f>IF(OR(G590="ETAPA",G590="SUB-ETAPA",I590=""),"",A590)</f>
        <v/>
      </c>
      <c r="F590" s="107" t="n"/>
      <c r="G590" s="340">
        <f>IF(I590&lt;&gt;"","S","")</f>
        <v/>
      </c>
      <c r="H590" s="147">
        <f>GERAR_NUMERACAO(G590, $G$21:G590)</f>
        <v/>
      </c>
      <c r="I590" s="332" t="n"/>
      <c r="J590" s="333" t="n"/>
      <c r="K590" s="148" t="n"/>
      <c r="L590" s="504" t="n"/>
      <c r="M590" s="290">
        <f>IF(G590="S","BDI1","")</f>
        <v/>
      </c>
      <c r="N590" s="167" t="n"/>
      <c r="O590" s="167" t="n"/>
      <c r="P590" s="166" t="n"/>
      <c r="Q590" s="166" t="n"/>
      <c r="R590" s="166" t="n"/>
      <c r="S590" s="166" t="n"/>
      <c r="T590" s="166" t="n"/>
      <c r="U590" s="166" t="n"/>
    </row>
    <row r="591" ht="20.1" customHeight="1" s="496">
      <c r="A591" s="106">
        <f>SequenciaA20Mais1</f>
        <v/>
      </c>
      <c r="B591" s="106">
        <f>SequenciaB20Mais1</f>
        <v/>
      </c>
      <c r="C591" s="106">
        <f>A591&amp;"."&amp;B591</f>
        <v/>
      </c>
      <c r="D591" s="106">
        <f>SequenciaD20Mais1</f>
        <v/>
      </c>
      <c r="E591" s="106">
        <f>IF(OR(G591="ETAPA",G591="SUB-ETAPA",I591=""),"",A591)</f>
        <v/>
      </c>
      <c r="F591" s="107" t="n"/>
      <c r="G591" s="340">
        <f>IF(I591&lt;&gt;"","S","")</f>
        <v/>
      </c>
      <c r="H591" s="147">
        <f>GERAR_NUMERACAO(G591, $G$21:G591)</f>
        <v/>
      </c>
      <c r="I591" s="150" t="n"/>
      <c r="J591" s="151" t="n"/>
      <c r="K591" s="148" t="n"/>
      <c r="L591" s="535" t="n"/>
      <c r="M591" s="290">
        <f>IF(G591="S","BDI1","")</f>
        <v/>
      </c>
      <c r="N591" s="167" t="n"/>
      <c r="O591" s="167" t="n"/>
      <c r="P591" s="166" t="n"/>
      <c r="Q591" s="166" t="n"/>
      <c r="R591" s="166" t="n"/>
      <c r="S591" s="166" t="n"/>
      <c r="T591" s="166" t="n"/>
      <c r="U591" s="166" t="n"/>
    </row>
    <row r="592" ht="20.1" customHeight="1" s="496">
      <c r="A592" s="106">
        <f>SequenciaA20Mais1</f>
        <v/>
      </c>
      <c r="B592" s="106">
        <f>SequenciaB20Mais1</f>
        <v/>
      </c>
      <c r="C592" s="106">
        <f>A592&amp;"."&amp;B592</f>
        <v/>
      </c>
      <c r="D592" s="106">
        <f>SequenciaD20Mais1</f>
        <v/>
      </c>
      <c r="E592" s="106">
        <f>IF(OR(G592="ETAPA",G592="SUB-ETAPA",I592=""),"",A592)</f>
        <v/>
      </c>
      <c r="F592" s="107" t="n"/>
      <c r="G592" s="340">
        <f>IF(I592&lt;&gt;"","S","")</f>
        <v/>
      </c>
      <c r="H592" s="147">
        <f>GERAR_NUMERACAO(G592, $G$21:G592)</f>
        <v/>
      </c>
      <c r="I592" s="332" t="n"/>
      <c r="J592" s="333" t="n"/>
      <c r="K592" s="148" t="n"/>
      <c r="L592" s="504" t="n"/>
      <c r="M592" s="290">
        <f>IF(G592="S","BDI1","")</f>
        <v/>
      </c>
      <c r="N592" s="167" t="n"/>
      <c r="O592" s="167" t="n"/>
      <c r="P592" s="166" t="n"/>
      <c r="Q592" s="166" t="n"/>
      <c r="R592" s="166" t="n"/>
      <c r="S592" s="166" t="n"/>
      <c r="T592" s="166" t="n"/>
      <c r="U592" s="166" t="n"/>
    </row>
    <row r="593" ht="20.1" customHeight="1" s="496">
      <c r="A593" s="106">
        <f>SequenciaA20Mais1</f>
        <v/>
      </c>
      <c r="B593" s="106">
        <f>SequenciaB20Mais1</f>
        <v/>
      </c>
      <c r="C593" s="106">
        <f>A593&amp;"."&amp;B593</f>
        <v/>
      </c>
      <c r="D593" s="106">
        <f>SequenciaD20Mais1</f>
        <v/>
      </c>
      <c r="E593" s="106">
        <f>IF(OR(G593="ETAPA",G593="SUB-ETAPA",I593=""),"",A593)</f>
        <v/>
      </c>
      <c r="F593" s="107" t="n"/>
      <c r="G593" s="340">
        <f>IF(I593&lt;&gt;"","S","")</f>
        <v/>
      </c>
      <c r="H593" s="147">
        <f>GERAR_NUMERACAO(G593, $G$21:G593)</f>
        <v/>
      </c>
      <c r="I593" s="150" t="n"/>
      <c r="J593" s="151" t="n"/>
      <c r="K593" s="148" t="n"/>
      <c r="L593" s="535" t="n"/>
      <c r="M593" s="290">
        <f>IF(G593="S","BDI1","")</f>
        <v/>
      </c>
      <c r="N593" s="167" t="n"/>
      <c r="O593" s="167" t="n"/>
      <c r="P593" s="166" t="n"/>
      <c r="Q593" s="166" t="n"/>
      <c r="R593" s="166" t="n"/>
      <c r="S593" s="166" t="n"/>
      <c r="T593" s="166" t="n"/>
      <c r="U593" s="166" t="n"/>
    </row>
    <row r="594" ht="20.1" customHeight="1" s="496">
      <c r="A594" s="106">
        <f>SequenciaA20Mais1</f>
        <v/>
      </c>
      <c r="B594" s="106">
        <f>SequenciaB20Mais1</f>
        <v/>
      </c>
      <c r="C594" s="106">
        <f>A594&amp;"."&amp;B594</f>
        <v/>
      </c>
      <c r="D594" s="106">
        <f>SequenciaD20Mais1</f>
        <v/>
      </c>
      <c r="E594" s="106">
        <f>IF(OR(G594="ETAPA",G594="SUB-ETAPA",I594=""),"",A594)</f>
        <v/>
      </c>
      <c r="F594" s="107" t="n"/>
      <c r="G594" s="340">
        <f>IF(I594&lt;&gt;"","S","")</f>
        <v/>
      </c>
      <c r="H594" s="147">
        <f>GERAR_NUMERACAO(G594, $G$21:G594)</f>
        <v/>
      </c>
      <c r="I594" s="332" t="n"/>
      <c r="J594" s="333" t="n"/>
      <c r="K594" s="148" t="n"/>
      <c r="L594" s="504" t="n"/>
      <c r="M594" s="290">
        <f>IF(G594="S","BDI1","")</f>
        <v/>
      </c>
      <c r="N594" s="167" t="n"/>
      <c r="O594" s="167" t="n"/>
      <c r="P594" s="166" t="n"/>
      <c r="Q594" s="166" t="n"/>
      <c r="R594" s="166" t="n"/>
      <c r="S594" s="166" t="n"/>
      <c r="T594" s="166" t="n"/>
      <c r="U594" s="166" t="n"/>
    </row>
    <row r="595" ht="20.1" customHeight="1" s="496">
      <c r="A595" s="106">
        <f>SequenciaA20Mais1</f>
        <v/>
      </c>
      <c r="B595" s="106">
        <f>SequenciaB20Mais1</f>
        <v/>
      </c>
      <c r="C595" s="106">
        <f>A595&amp;"."&amp;B595</f>
        <v/>
      </c>
      <c r="D595" s="106">
        <f>SequenciaD20Mais1</f>
        <v/>
      </c>
      <c r="E595" s="106">
        <f>IF(OR(G595="ETAPA",G595="SUB-ETAPA",I595=""),"",A595)</f>
        <v/>
      </c>
      <c r="F595" s="107" t="n"/>
      <c r="G595" s="340">
        <f>IF(I595&lt;&gt;"","S","")</f>
        <v/>
      </c>
      <c r="H595" s="147">
        <f>GERAR_NUMERACAO(G595, $G$21:G595)</f>
        <v/>
      </c>
      <c r="I595" s="150" t="n"/>
      <c r="J595" s="151" t="n"/>
      <c r="K595" s="148" t="n"/>
      <c r="L595" s="535" t="n"/>
      <c r="M595" s="290">
        <f>IF(G595="S","BDI1","")</f>
        <v/>
      </c>
      <c r="N595" s="167" t="n"/>
      <c r="O595" s="167" t="n"/>
      <c r="P595" s="166" t="n"/>
      <c r="Q595" s="166" t="n"/>
      <c r="R595" s="166" t="n"/>
      <c r="S595" s="166" t="n"/>
      <c r="T595" s="166" t="n"/>
      <c r="U595" s="166" t="n"/>
    </row>
    <row r="596" ht="20.1" customHeight="1" s="496">
      <c r="A596" s="106">
        <f>SequenciaA20Mais1</f>
        <v/>
      </c>
      <c r="B596" s="106">
        <f>SequenciaB20Mais1</f>
        <v/>
      </c>
      <c r="C596" s="106">
        <f>A596&amp;"."&amp;B596</f>
        <v/>
      </c>
      <c r="D596" s="106">
        <f>SequenciaD20Mais1</f>
        <v/>
      </c>
      <c r="E596" s="106">
        <f>IF(OR(G596="ETAPA",G596="SUB-ETAPA",I596=""),"",A596)</f>
        <v/>
      </c>
      <c r="F596" s="107" t="n"/>
      <c r="G596" s="340">
        <f>IF(I596&lt;&gt;"","S","")</f>
        <v/>
      </c>
      <c r="H596" s="147">
        <f>GERAR_NUMERACAO(G596, $G$21:G596)</f>
        <v/>
      </c>
      <c r="I596" s="332" t="n"/>
      <c r="J596" s="333" t="n"/>
      <c r="K596" s="148" t="n"/>
      <c r="L596" s="504" t="n"/>
      <c r="M596" s="290">
        <f>IF(G596="S","BDI1","")</f>
        <v/>
      </c>
      <c r="N596" s="167" t="n"/>
      <c r="O596" s="167" t="n"/>
      <c r="P596" s="166" t="n"/>
      <c r="Q596" s="166" t="n"/>
      <c r="R596" s="166" t="n"/>
      <c r="S596" s="166" t="n"/>
      <c r="T596" s="166" t="n"/>
      <c r="U596" s="166" t="n"/>
    </row>
    <row r="597" ht="20.1" customHeight="1" s="496">
      <c r="A597" s="106">
        <f>SequenciaA20Mais1</f>
        <v/>
      </c>
      <c r="B597" s="106">
        <f>SequenciaB20Mais1</f>
        <v/>
      </c>
      <c r="C597" s="106">
        <f>A597&amp;"."&amp;B597</f>
        <v/>
      </c>
      <c r="D597" s="106">
        <f>SequenciaD20Mais1</f>
        <v/>
      </c>
      <c r="E597" s="106">
        <f>IF(OR(G597="ETAPA",G597="SUB-ETAPA",I597=""),"",A597)</f>
        <v/>
      </c>
      <c r="F597" s="107" t="n"/>
      <c r="G597" s="340">
        <f>IF(I597&lt;&gt;"","S","")</f>
        <v/>
      </c>
      <c r="H597" s="147">
        <f>GERAR_NUMERACAO(G597, $G$21:G597)</f>
        <v/>
      </c>
      <c r="I597" s="150" t="n"/>
      <c r="J597" s="151" t="n"/>
      <c r="K597" s="148" t="n"/>
      <c r="L597" s="535" t="n"/>
      <c r="M597" s="290">
        <f>IF(G597="S","BDI1","")</f>
        <v/>
      </c>
      <c r="N597" s="167" t="n"/>
      <c r="O597" s="167" t="n"/>
      <c r="P597" s="166" t="n"/>
      <c r="Q597" s="166" t="n"/>
      <c r="R597" s="166" t="n"/>
      <c r="S597" s="166" t="n"/>
      <c r="T597" s="166" t="n"/>
      <c r="U597" s="166" t="n"/>
    </row>
    <row r="598" ht="20.1" customHeight="1" s="496">
      <c r="A598" s="106">
        <f>SequenciaA20Mais1</f>
        <v/>
      </c>
      <c r="B598" s="106">
        <f>SequenciaB20Mais1</f>
        <v/>
      </c>
      <c r="C598" s="106">
        <f>A598&amp;"."&amp;B598</f>
        <v/>
      </c>
      <c r="D598" s="106">
        <f>SequenciaD20Mais1</f>
        <v/>
      </c>
      <c r="E598" s="106">
        <f>IF(OR(G598="ETAPA",G598="SUB-ETAPA",I598=""),"",A598)</f>
        <v/>
      </c>
      <c r="F598" s="107" t="n"/>
      <c r="G598" s="340">
        <f>IF(I598&lt;&gt;"","S","")</f>
        <v/>
      </c>
      <c r="H598" s="147">
        <f>GERAR_NUMERACAO(G598, $G$21:G598)</f>
        <v/>
      </c>
      <c r="I598" s="332" t="n"/>
      <c r="J598" s="333" t="n"/>
      <c r="K598" s="148" t="n"/>
      <c r="L598" s="504" t="n"/>
      <c r="M598" s="290">
        <f>IF(G598="S","BDI1","")</f>
        <v/>
      </c>
      <c r="N598" s="167" t="n"/>
      <c r="O598" s="167" t="n"/>
      <c r="P598" s="166" t="n"/>
      <c r="Q598" s="166" t="n"/>
      <c r="R598" s="166" t="n"/>
      <c r="S598" s="166" t="n"/>
      <c r="T598" s="166" t="n"/>
      <c r="U598" s="166" t="n"/>
    </row>
    <row r="599" ht="20.1" customHeight="1" s="496">
      <c r="A599" s="106">
        <f>SequenciaA20Mais1</f>
        <v/>
      </c>
      <c r="B599" s="106">
        <f>SequenciaB20Mais1</f>
        <v/>
      </c>
      <c r="C599" s="106">
        <f>A599&amp;"."&amp;B599</f>
        <v/>
      </c>
      <c r="D599" s="106">
        <f>SequenciaD20Mais1</f>
        <v/>
      </c>
      <c r="E599" s="106">
        <f>IF(OR(G599="ETAPA",G599="SUB-ETAPA",I599=""),"",A599)</f>
        <v/>
      </c>
      <c r="F599" s="107" t="n"/>
      <c r="G599" s="340">
        <f>IF(I599&lt;&gt;"","S","")</f>
        <v/>
      </c>
      <c r="H599" s="147">
        <f>GERAR_NUMERACAO(G599, $G$21:G599)</f>
        <v/>
      </c>
      <c r="I599" s="150" t="n"/>
      <c r="J599" s="151" t="n"/>
      <c r="K599" s="148" t="n"/>
      <c r="L599" s="535" t="n"/>
      <c r="M599" s="290">
        <f>IF(G599="S","BDI1","")</f>
        <v/>
      </c>
      <c r="N599" s="167" t="n"/>
      <c r="O599" s="167" t="n"/>
      <c r="P599" s="166" t="n"/>
      <c r="Q599" s="166" t="n"/>
      <c r="R599" s="166" t="n"/>
      <c r="S599" s="166" t="n"/>
      <c r="T599" s="166" t="n"/>
      <c r="U599" s="166" t="n"/>
    </row>
    <row r="600" ht="20.1" customHeight="1" s="496">
      <c r="A600" s="106">
        <f>SequenciaA20Mais1</f>
        <v/>
      </c>
      <c r="B600" s="106">
        <f>SequenciaB20Mais1</f>
        <v/>
      </c>
      <c r="C600" s="106">
        <f>A600&amp;"."&amp;B600</f>
        <v/>
      </c>
      <c r="D600" s="106">
        <f>SequenciaD20Mais1</f>
        <v/>
      </c>
      <c r="E600" s="106">
        <f>IF(OR(G600="ETAPA",G600="SUB-ETAPA",I600=""),"",A600)</f>
        <v/>
      </c>
      <c r="F600" s="107" t="n"/>
      <c r="G600" s="340">
        <f>IF(I600&lt;&gt;"","S","")</f>
        <v/>
      </c>
      <c r="H600" s="147">
        <f>GERAR_NUMERACAO(G600, $G$21:G600)</f>
        <v/>
      </c>
      <c r="I600" s="332" t="n"/>
      <c r="J600" s="333" t="n"/>
      <c r="K600" s="148" t="n"/>
      <c r="L600" s="504" t="n"/>
      <c r="M600" s="290">
        <f>IF(G600="S","BDI1","")</f>
        <v/>
      </c>
      <c r="N600" s="167" t="n"/>
      <c r="O600" s="167" t="n"/>
      <c r="P600" s="166" t="n"/>
      <c r="Q600" s="166" t="n"/>
      <c r="R600" s="166" t="n"/>
      <c r="S600" s="166" t="n"/>
      <c r="T600" s="166" t="n"/>
      <c r="U600" s="166" t="n"/>
    </row>
    <row r="601" ht="20.1" customHeight="1" s="496">
      <c r="A601" s="106">
        <f>SequenciaA20Mais1</f>
        <v/>
      </c>
      <c r="B601" s="106">
        <f>SequenciaB20Mais1</f>
        <v/>
      </c>
      <c r="C601" s="106">
        <f>A601&amp;"."&amp;B601</f>
        <v/>
      </c>
      <c r="D601" s="106">
        <f>SequenciaD20Mais1</f>
        <v/>
      </c>
      <c r="E601" s="106">
        <f>IF(OR(G601="ETAPA",G601="SUB-ETAPA",I601=""),"",A601)</f>
        <v/>
      </c>
      <c r="F601" s="107" t="n"/>
      <c r="G601" s="340">
        <f>IF(I601&lt;&gt;"","S","")</f>
        <v/>
      </c>
      <c r="H601" s="147">
        <f>GERAR_NUMERACAO(G601, $G$21:G601)</f>
        <v/>
      </c>
      <c r="I601" s="150" t="n"/>
      <c r="J601" s="151" t="n"/>
      <c r="K601" s="148" t="n"/>
      <c r="L601" s="535" t="n"/>
      <c r="M601" s="290">
        <f>IF(G601="S","BDI1","")</f>
        <v/>
      </c>
      <c r="N601" s="167" t="n"/>
      <c r="O601" s="167" t="n"/>
      <c r="P601" s="166" t="n"/>
      <c r="Q601" s="166" t="n"/>
      <c r="R601" s="166" t="n"/>
      <c r="S601" s="166" t="n"/>
      <c r="T601" s="166" t="n"/>
      <c r="U601" s="166" t="n"/>
    </row>
    <row r="602" ht="20.1" customHeight="1" s="496">
      <c r="A602" s="106">
        <f>SequenciaA20Mais1</f>
        <v/>
      </c>
      <c r="B602" s="106">
        <f>SequenciaB20Mais1</f>
        <v/>
      </c>
      <c r="C602" s="106">
        <f>A602&amp;"."&amp;B602</f>
        <v/>
      </c>
      <c r="D602" s="106">
        <f>SequenciaD20Mais1</f>
        <v/>
      </c>
      <c r="E602" s="106">
        <f>IF(OR(G602="ETAPA",G602="SUB-ETAPA",I602=""),"",A602)</f>
        <v/>
      </c>
      <c r="F602" s="107" t="n"/>
      <c r="G602" s="340">
        <f>IF(I602&lt;&gt;"","S","")</f>
        <v/>
      </c>
      <c r="H602" s="147">
        <f>GERAR_NUMERACAO(G602, $G$21:G602)</f>
        <v/>
      </c>
      <c r="I602" s="332" t="n"/>
      <c r="J602" s="333" t="n"/>
      <c r="K602" s="148" t="n"/>
      <c r="L602" s="504" t="n"/>
      <c r="M602" s="290">
        <f>IF(G602="S","BDI1","")</f>
        <v/>
      </c>
      <c r="N602" s="167" t="n"/>
      <c r="O602" s="167" t="n"/>
      <c r="P602" s="166" t="n"/>
      <c r="Q602" s="166" t="n"/>
      <c r="R602" s="166" t="n"/>
      <c r="S602" s="166" t="n"/>
      <c r="T602" s="166" t="n"/>
      <c r="U602" s="166" t="n"/>
    </row>
    <row r="603" ht="20.1" customHeight="1" s="496">
      <c r="A603" s="106">
        <f>SequenciaA20Mais1</f>
        <v/>
      </c>
      <c r="B603" s="106">
        <f>SequenciaB20Mais1</f>
        <v/>
      </c>
      <c r="C603" s="106">
        <f>A603&amp;"."&amp;B603</f>
        <v/>
      </c>
      <c r="D603" s="106">
        <f>SequenciaD20Mais1</f>
        <v/>
      </c>
      <c r="E603" s="106">
        <f>IF(OR(G603="ETAPA",G603="SUB-ETAPA",I603=""),"",A603)</f>
        <v/>
      </c>
      <c r="F603" s="107" t="n"/>
      <c r="G603" s="340">
        <f>IF(I603&lt;&gt;"","S","")</f>
        <v/>
      </c>
      <c r="H603" s="147">
        <f>GERAR_NUMERACAO(G603, $G$21:G603)</f>
        <v/>
      </c>
      <c r="I603" s="150" t="n"/>
      <c r="J603" s="151" t="n"/>
      <c r="K603" s="148" t="n"/>
      <c r="L603" s="535" t="n"/>
      <c r="M603" s="290">
        <f>IF(G603="S","BDI1","")</f>
        <v/>
      </c>
      <c r="N603" s="167" t="n"/>
      <c r="O603" s="167" t="n"/>
      <c r="P603" s="166" t="n"/>
      <c r="Q603" s="166" t="n"/>
      <c r="R603" s="166" t="n"/>
      <c r="S603" s="166" t="n"/>
      <c r="T603" s="166" t="n"/>
      <c r="U603" s="166" t="n"/>
    </row>
    <row r="604" ht="20.1" customHeight="1" s="496">
      <c r="A604" s="106">
        <f>SequenciaA20Mais1</f>
        <v/>
      </c>
      <c r="B604" s="106">
        <f>SequenciaB20Mais1</f>
        <v/>
      </c>
      <c r="C604" s="106">
        <f>A604&amp;"."&amp;B604</f>
        <v/>
      </c>
      <c r="D604" s="106">
        <f>SequenciaD20Mais1</f>
        <v/>
      </c>
      <c r="E604" s="106">
        <f>IF(OR(G604="ETAPA",G604="SUB-ETAPA",I604=""),"",A604)</f>
        <v/>
      </c>
      <c r="F604" s="107" t="n"/>
      <c r="G604" s="340">
        <f>IF(I604&lt;&gt;"","S","")</f>
        <v/>
      </c>
      <c r="H604" s="147">
        <f>GERAR_NUMERACAO(G604, $G$21:G604)</f>
        <v/>
      </c>
      <c r="I604" s="332" t="n"/>
      <c r="J604" s="333" t="n"/>
      <c r="K604" s="148" t="n"/>
      <c r="L604" s="504" t="n"/>
      <c r="M604" s="290">
        <f>IF(G604="S","BDI1","")</f>
        <v/>
      </c>
      <c r="N604" s="167" t="n"/>
      <c r="O604" s="167" t="n"/>
      <c r="P604" s="166" t="n"/>
      <c r="Q604" s="166" t="n"/>
      <c r="R604" s="166" t="n"/>
      <c r="S604" s="166" t="n"/>
      <c r="T604" s="166" t="n"/>
      <c r="U604" s="166" t="n"/>
    </row>
    <row r="605" ht="20.1" customHeight="1" s="496">
      <c r="A605" s="106">
        <f>SequenciaA20Mais1</f>
        <v/>
      </c>
      <c r="B605" s="106">
        <f>SequenciaB20Mais1</f>
        <v/>
      </c>
      <c r="C605" s="106">
        <f>A605&amp;"."&amp;B605</f>
        <v/>
      </c>
      <c r="D605" s="106">
        <f>SequenciaD20Mais1</f>
        <v/>
      </c>
      <c r="E605" s="106">
        <f>IF(OR(G605="ETAPA",G605="SUB-ETAPA",I605=""),"",A605)</f>
        <v/>
      </c>
      <c r="F605" s="107" t="n"/>
      <c r="G605" s="340">
        <f>IF(I605&lt;&gt;"","S","")</f>
        <v/>
      </c>
      <c r="H605" s="147">
        <f>GERAR_NUMERACAO(G605, $G$21:G605)</f>
        <v/>
      </c>
      <c r="I605" s="150" t="n"/>
      <c r="J605" s="151" t="n"/>
      <c r="K605" s="148" t="n"/>
      <c r="L605" s="535" t="n"/>
      <c r="M605" s="290">
        <f>IF(G605="S","BDI1","")</f>
        <v/>
      </c>
      <c r="N605" s="167" t="n"/>
      <c r="O605" s="167" t="n"/>
      <c r="P605" s="166" t="n"/>
      <c r="Q605" s="166" t="n"/>
      <c r="R605" s="166" t="n"/>
      <c r="S605" s="166" t="n"/>
      <c r="T605" s="166" t="n"/>
      <c r="U605" s="166" t="n"/>
    </row>
    <row r="606" ht="20.1" customHeight="1" s="496">
      <c r="A606" s="106">
        <f>SequenciaA20Mais1</f>
        <v/>
      </c>
      <c r="B606" s="106">
        <f>SequenciaB20Mais1</f>
        <v/>
      </c>
      <c r="C606" s="106">
        <f>A606&amp;"."&amp;B606</f>
        <v/>
      </c>
      <c r="D606" s="106">
        <f>SequenciaD20Mais1</f>
        <v/>
      </c>
      <c r="E606" s="106">
        <f>IF(OR(G606="ETAPA",G606="SUB-ETAPA",I606=""),"",A606)</f>
        <v/>
      </c>
      <c r="F606" s="107" t="n"/>
      <c r="G606" s="340">
        <f>IF(I606&lt;&gt;"","S","")</f>
        <v/>
      </c>
      <c r="H606" s="147">
        <f>GERAR_NUMERACAO(G606, $G$21:G606)</f>
        <v/>
      </c>
      <c r="I606" s="332" t="n"/>
      <c r="J606" s="333" t="n"/>
      <c r="K606" s="148" t="n"/>
      <c r="L606" s="504" t="n"/>
      <c r="M606" s="290">
        <f>IF(G606="S","BDI1","")</f>
        <v/>
      </c>
      <c r="N606" s="167" t="n"/>
      <c r="O606" s="167" t="n"/>
      <c r="P606" s="166" t="n"/>
      <c r="Q606" s="166" t="n"/>
      <c r="R606" s="166" t="n"/>
      <c r="S606" s="166" t="n"/>
      <c r="T606" s="166" t="n"/>
      <c r="U606" s="166" t="n"/>
    </row>
    <row r="607" ht="20.1" customHeight="1" s="496">
      <c r="A607" s="106">
        <f>SequenciaA20Mais1</f>
        <v/>
      </c>
      <c r="B607" s="106">
        <f>SequenciaB20Mais1</f>
        <v/>
      </c>
      <c r="C607" s="106">
        <f>A607&amp;"."&amp;B607</f>
        <v/>
      </c>
      <c r="D607" s="106">
        <f>SequenciaD20Mais1</f>
        <v/>
      </c>
      <c r="E607" s="106">
        <f>IF(OR(G607="ETAPA",G607="SUB-ETAPA",I607=""),"",A607)</f>
        <v/>
      </c>
      <c r="F607" s="107" t="n"/>
      <c r="G607" s="340">
        <f>IF(I607&lt;&gt;"","S","")</f>
        <v/>
      </c>
      <c r="H607" s="147">
        <f>GERAR_NUMERACAO(G607, $G$21:G607)</f>
        <v/>
      </c>
      <c r="I607" s="150" t="n"/>
      <c r="J607" s="151" t="n"/>
      <c r="K607" s="148" t="n"/>
      <c r="L607" s="535" t="n"/>
      <c r="M607" s="290">
        <f>IF(G607="S","BDI1","")</f>
        <v/>
      </c>
      <c r="N607" s="167" t="n"/>
      <c r="O607" s="167" t="n"/>
      <c r="P607" s="166" t="n"/>
      <c r="Q607" s="166" t="n"/>
      <c r="R607" s="166" t="n"/>
      <c r="S607" s="166" t="n"/>
      <c r="T607" s="166" t="n"/>
      <c r="U607" s="166" t="n"/>
    </row>
    <row r="608" ht="20.1" customHeight="1" s="496">
      <c r="A608" s="106">
        <f>SequenciaA20Mais1</f>
        <v/>
      </c>
      <c r="B608" s="106">
        <f>SequenciaB20Mais1</f>
        <v/>
      </c>
      <c r="C608" s="106">
        <f>A608&amp;"."&amp;B608</f>
        <v/>
      </c>
      <c r="D608" s="106">
        <f>SequenciaD20Mais1</f>
        <v/>
      </c>
      <c r="E608" s="106">
        <f>IF(OR(G608="ETAPA",G608="SUB-ETAPA",I608=""),"",A608)</f>
        <v/>
      </c>
      <c r="F608" s="107" t="n"/>
      <c r="G608" s="340">
        <f>IF(I608&lt;&gt;"","S","")</f>
        <v/>
      </c>
      <c r="H608" s="147">
        <f>GERAR_NUMERACAO(G608, $G$21:G608)</f>
        <v/>
      </c>
      <c r="I608" s="332" t="n"/>
      <c r="J608" s="333" t="n"/>
      <c r="K608" s="148" t="n"/>
      <c r="L608" s="504" t="n"/>
      <c r="M608" s="290">
        <f>IF(G608="S","BDI1","")</f>
        <v/>
      </c>
      <c r="N608" s="167" t="n"/>
      <c r="O608" s="167" t="n"/>
      <c r="P608" s="166" t="n"/>
      <c r="Q608" s="166" t="n"/>
      <c r="R608" s="166" t="n"/>
      <c r="S608" s="166" t="n"/>
      <c r="T608" s="166" t="n"/>
      <c r="U608" s="166" t="n"/>
    </row>
    <row r="609" ht="20.1" customHeight="1" s="496">
      <c r="A609" s="106">
        <f>SequenciaA20Mais1</f>
        <v/>
      </c>
      <c r="B609" s="106">
        <f>SequenciaB20Mais1</f>
        <v/>
      </c>
      <c r="C609" s="106">
        <f>A609&amp;"."&amp;B609</f>
        <v/>
      </c>
      <c r="D609" s="106">
        <f>SequenciaD20Mais1</f>
        <v/>
      </c>
      <c r="E609" s="106">
        <f>IF(OR(G609="ETAPA",G609="SUB-ETAPA",I609=""),"",A609)</f>
        <v/>
      </c>
      <c r="F609" s="107" t="n"/>
      <c r="G609" s="340">
        <f>IF(I609&lt;&gt;"","S","")</f>
        <v/>
      </c>
      <c r="H609" s="147">
        <f>GERAR_NUMERACAO(G609, $G$21:G609)</f>
        <v/>
      </c>
      <c r="I609" s="150" t="n"/>
      <c r="J609" s="151" t="n"/>
      <c r="K609" s="148" t="n"/>
      <c r="L609" s="535" t="n"/>
      <c r="M609" s="290">
        <f>IF(G609="S","BDI1","")</f>
        <v/>
      </c>
      <c r="N609" s="167" t="n"/>
      <c r="O609" s="167" t="n"/>
      <c r="P609" s="166" t="n"/>
      <c r="Q609" s="166" t="n"/>
      <c r="R609" s="166" t="n"/>
      <c r="S609" s="166" t="n"/>
      <c r="T609" s="166" t="n"/>
      <c r="U609" s="166" t="n"/>
    </row>
    <row r="610" ht="20.1" customHeight="1" s="496">
      <c r="A610" s="106">
        <f>SequenciaA20Mais1</f>
        <v/>
      </c>
      <c r="B610" s="106">
        <f>SequenciaB20Mais1</f>
        <v/>
      </c>
      <c r="C610" s="106">
        <f>A610&amp;"."&amp;B610</f>
        <v/>
      </c>
      <c r="D610" s="106">
        <f>SequenciaD20Mais1</f>
        <v/>
      </c>
      <c r="E610" s="106">
        <f>IF(OR(G610="ETAPA",G610="SUB-ETAPA",I610=""),"",A610)</f>
        <v/>
      </c>
      <c r="F610" s="107" t="n"/>
      <c r="G610" s="340">
        <f>IF(I610&lt;&gt;"","S","")</f>
        <v/>
      </c>
      <c r="H610" s="147">
        <f>GERAR_NUMERACAO(G610, $G$21:G610)</f>
        <v/>
      </c>
      <c r="I610" s="332" t="n"/>
      <c r="J610" s="333" t="n"/>
      <c r="K610" s="148" t="n"/>
      <c r="L610" s="504" t="n"/>
      <c r="M610" s="290">
        <f>IF(G610="S","BDI1","")</f>
        <v/>
      </c>
      <c r="N610" s="167" t="n"/>
      <c r="O610" s="167" t="n"/>
      <c r="P610" s="166" t="n"/>
      <c r="Q610" s="166" t="n"/>
      <c r="R610" s="166" t="n"/>
      <c r="S610" s="166" t="n"/>
      <c r="T610" s="166" t="n"/>
      <c r="U610" s="166" t="n"/>
    </row>
    <row r="611" ht="20.1" customHeight="1" s="496">
      <c r="A611" s="106">
        <f>SequenciaA20Mais1</f>
        <v/>
      </c>
      <c r="B611" s="106">
        <f>SequenciaB20Mais1</f>
        <v/>
      </c>
      <c r="C611" s="106">
        <f>A611&amp;"."&amp;B611</f>
        <v/>
      </c>
      <c r="D611" s="106">
        <f>SequenciaD20Mais1</f>
        <v/>
      </c>
      <c r="E611" s="106">
        <f>IF(OR(G611="ETAPA",G611="SUB-ETAPA",I611=""),"",A611)</f>
        <v/>
      </c>
      <c r="F611" s="107" t="n"/>
      <c r="G611" s="340">
        <f>IF(I611&lt;&gt;"","S","")</f>
        <v/>
      </c>
      <c r="H611" s="147">
        <f>GERAR_NUMERACAO(G611, $G$21:G611)</f>
        <v/>
      </c>
      <c r="I611" s="150" t="n"/>
      <c r="J611" s="151" t="n"/>
      <c r="K611" s="148" t="n"/>
      <c r="L611" s="535" t="n"/>
      <c r="M611" s="290">
        <f>IF(G611="S","BDI1","")</f>
        <v/>
      </c>
      <c r="N611" s="167" t="n"/>
      <c r="O611" s="167" t="n"/>
      <c r="P611" s="166" t="n"/>
      <c r="Q611" s="166" t="n"/>
      <c r="R611" s="166" t="n"/>
      <c r="S611" s="166" t="n"/>
      <c r="T611" s="166" t="n"/>
      <c r="U611" s="166" t="n"/>
    </row>
    <row r="612" ht="20.1" customHeight="1" s="496">
      <c r="A612" s="106">
        <f>SequenciaA20Mais1</f>
        <v/>
      </c>
      <c r="B612" s="106">
        <f>SequenciaB20Mais1</f>
        <v/>
      </c>
      <c r="C612" s="106">
        <f>A612&amp;"."&amp;B612</f>
        <v/>
      </c>
      <c r="D612" s="106">
        <f>SequenciaD20Mais1</f>
        <v/>
      </c>
      <c r="E612" s="106">
        <f>IF(OR(G612="ETAPA",G612="SUB-ETAPA",I612=""),"",A612)</f>
        <v/>
      </c>
      <c r="F612" s="107" t="n"/>
      <c r="G612" s="340">
        <f>IF(I612&lt;&gt;"","S","")</f>
        <v/>
      </c>
      <c r="H612" s="147">
        <f>GERAR_NUMERACAO(G612, $G$21:G612)</f>
        <v/>
      </c>
      <c r="I612" s="332" t="n"/>
      <c r="J612" s="333" t="n"/>
      <c r="K612" s="148" t="n"/>
      <c r="L612" s="504" t="n"/>
      <c r="M612" s="290">
        <f>IF(G612="S","BDI1","")</f>
        <v/>
      </c>
      <c r="N612" s="167" t="n"/>
      <c r="O612" s="167" t="n"/>
      <c r="P612" s="166" t="n"/>
      <c r="Q612" s="166" t="n"/>
      <c r="R612" s="166" t="n"/>
      <c r="S612" s="166" t="n"/>
      <c r="T612" s="166" t="n"/>
      <c r="U612" s="166" t="n"/>
    </row>
    <row r="613" ht="20.1" customHeight="1" s="496">
      <c r="A613" s="106">
        <f>SequenciaA20Mais1</f>
        <v/>
      </c>
      <c r="B613" s="106">
        <f>SequenciaB20Mais1</f>
        <v/>
      </c>
      <c r="C613" s="106">
        <f>A613&amp;"."&amp;B613</f>
        <v/>
      </c>
      <c r="D613" s="106">
        <f>SequenciaD20Mais1</f>
        <v/>
      </c>
      <c r="E613" s="106">
        <f>IF(OR(G613="ETAPA",G613="SUB-ETAPA",I613=""),"",A613)</f>
        <v/>
      </c>
      <c r="F613" s="107" t="n"/>
      <c r="G613" s="340">
        <f>IF(I613&lt;&gt;"","S","")</f>
        <v/>
      </c>
      <c r="H613" s="147">
        <f>GERAR_NUMERACAO(G613, $G$21:G613)</f>
        <v/>
      </c>
      <c r="I613" s="150" t="n"/>
      <c r="J613" s="151" t="n"/>
      <c r="K613" s="148" t="n"/>
      <c r="L613" s="535" t="n"/>
      <c r="M613" s="290">
        <f>IF(G613="S","BDI1","")</f>
        <v/>
      </c>
      <c r="N613" s="167" t="n"/>
      <c r="O613" s="167" t="n"/>
      <c r="P613" s="166" t="n"/>
      <c r="Q613" s="166" t="n"/>
      <c r="R613" s="166" t="n"/>
      <c r="S613" s="166" t="n"/>
      <c r="T613" s="166" t="n"/>
      <c r="U613" s="166" t="n"/>
    </row>
    <row r="614" ht="20.1" customHeight="1" s="496">
      <c r="A614" s="106">
        <f>SequenciaA20Mais1</f>
        <v/>
      </c>
      <c r="B614" s="106">
        <f>SequenciaB20Mais1</f>
        <v/>
      </c>
      <c r="C614" s="106">
        <f>A614&amp;"."&amp;B614</f>
        <v/>
      </c>
      <c r="D614" s="106">
        <f>SequenciaD20Mais1</f>
        <v/>
      </c>
      <c r="E614" s="106">
        <f>IF(OR(G614="ETAPA",G614="SUB-ETAPA",I614=""),"",A614)</f>
        <v/>
      </c>
      <c r="F614" s="107" t="n"/>
      <c r="G614" s="340">
        <f>IF(I614&lt;&gt;"","S","")</f>
        <v/>
      </c>
      <c r="H614" s="147">
        <f>GERAR_NUMERACAO(G614, $G$21:G614)</f>
        <v/>
      </c>
      <c r="I614" s="332" t="n"/>
      <c r="J614" s="333" t="n"/>
      <c r="K614" s="148" t="n"/>
      <c r="L614" s="504" t="n"/>
      <c r="M614" s="290">
        <f>IF(G614="S","BDI1","")</f>
        <v/>
      </c>
      <c r="N614" s="167" t="n"/>
      <c r="O614" s="167" t="n"/>
      <c r="P614" s="166" t="n"/>
      <c r="Q614" s="166" t="n"/>
      <c r="R614" s="166" t="n"/>
      <c r="S614" s="166" t="n"/>
      <c r="T614" s="166" t="n"/>
      <c r="U614" s="166" t="n"/>
    </row>
    <row r="615" ht="20.1" customHeight="1" s="496">
      <c r="A615" s="106">
        <f>SequenciaA20Mais1</f>
        <v/>
      </c>
      <c r="B615" s="106">
        <f>SequenciaB20Mais1</f>
        <v/>
      </c>
      <c r="C615" s="106">
        <f>A615&amp;"."&amp;B615</f>
        <v/>
      </c>
      <c r="D615" s="106">
        <f>SequenciaD20Mais1</f>
        <v/>
      </c>
      <c r="E615" s="106">
        <f>IF(OR(G615="ETAPA",G615="SUB-ETAPA",I615=""),"",A615)</f>
        <v/>
      </c>
      <c r="F615" s="107" t="n"/>
      <c r="G615" s="340">
        <f>IF(I615&lt;&gt;"","S","")</f>
        <v/>
      </c>
      <c r="H615" s="147">
        <f>GERAR_NUMERACAO(G615, $G$21:G615)</f>
        <v/>
      </c>
      <c r="I615" s="150" t="n"/>
      <c r="J615" s="151" t="n"/>
      <c r="K615" s="148" t="n"/>
      <c r="L615" s="535" t="n"/>
      <c r="M615" s="290">
        <f>IF(G615="S","BDI1","")</f>
        <v/>
      </c>
      <c r="N615" s="167" t="n"/>
      <c r="O615" s="167" t="n"/>
      <c r="P615" s="166" t="n"/>
      <c r="Q615" s="166" t="n"/>
      <c r="R615" s="166" t="n"/>
      <c r="S615" s="166" t="n"/>
      <c r="T615" s="166" t="n"/>
      <c r="U615" s="166" t="n"/>
    </row>
    <row r="616" ht="20.1" customHeight="1" s="496">
      <c r="A616" s="106">
        <f>SequenciaA20Mais1</f>
        <v/>
      </c>
      <c r="B616" s="106">
        <f>SequenciaB20Mais1</f>
        <v/>
      </c>
      <c r="C616" s="106">
        <f>A616&amp;"."&amp;B616</f>
        <v/>
      </c>
      <c r="D616" s="106">
        <f>SequenciaD20Mais1</f>
        <v/>
      </c>
      <c r="E616" s="106">
        <f>IF(OR(G616="ETAPA",G616="SUB-ETAPA",I616=""),"",A616)</f>
        <v/>
      </c>
      <c r="F616" s="107" t="n"/>
      <c r="G616" s="340">
        <f>IF(I616&lt;&gt;"","S","")</f>
        <v/>
      </c>
      <c r="H616" s="147">
        <f>GERAR_NUMERACAO(G616, $G$21:G616)</f>
        <v/>
      </c>
      <c r="I616" s="332" t="n"/>
      <c r="J616" s="333" t="n"/>
      <c r="K616" s="148" t="n"/>
      <c r="L616" s="504" t="n"/>
      <c r="M616" s="290">
        <f>IF(G616="S","BDI1","")</f>
        <v/>
      </c>
      <c r="N616" s="167" t="n"/>
      <c r="O616" s="167" t="n"/>
      <c r="P616" s="166" t="n"/>
      <c r="Q616" s="166" t="n"/>
      <c r="R616" s="166" t="n"/>
      <c r="S616" s="166" t="n"/>
      <c r="T616" s="166" t="n"/>
      <c r="U616" s="166" t="n"/>
    </row>
    <row r="617" ht="20.1" customHeight="1" s="496">
      <c r="A617" s="106">
        <f>SequenciaA20Mais1</f>
        <v/>
      </c>
      <c r="B617" s="106">
        <f>SequenciaB20Mais1</f>
        <v/>
      </c>
      <c r="C617" s="106">
        <f>A617&amp;"."&amp;B617</f>
        <v/>
      </c>
      <c r="D617" s="106">
        <f>SequenciaD20Mais1</f>
        <v/>
      </c>
      <c r="E617" s="106">
        <f>IF(OR(G617="ETAPA",G617="SUB-ETAPA",I617=""),"",A617)</f>
        <v/>
      </c>
      <c r="F617" s="107" t="n"/>
      <c r="G617" s="340">
        <f>IF(I617&lt;&gt;"","S","")</f>
        <v/>
      </c>
      <c r="H617" s="147">
        <f>GERAR_NUMERACAO(G617, $G$21:G617)</f>
        <v/>
      </c>
      <c r="I617" s="150" t="n"/>
      <c r="J617" s="151" t="n"/>
      <c r="K617" s="148" t="n"/>
      <c r="L617" s="535" t="n"/>
      <c r="M617" s="290">
        <f>IF(G617="S","BDI1","")</f>
        <v/>
      </c>
      <c r="N617" s="167" t="n"/>
      <c r="O617" s="167" t="n"/>
      <c r="P617" s="166" t="n"/>
      <c r="Q617" s="166" t="n"/>
      <c r="R617" s="166" t="n"/>
      <c r="S617" s="166" t="n"/>
      <c r="T617" s="166" t="n"/>
      <c r="U617" s="166" t="n"/>
    </row>
    <row r="618" ht="20.1" customHeight="1" s="496">
      <c r="A618" s="106">
        <f>SequenciaA20Mais1</f>
        <v/>
      </c>
      <c r="B618" s="106">
        <f>SequenciaB20Mais1</f>
        <v/>
      </c>
      <c r="C618" s="106">
        <f>A618&amp;"."&amp;B618</f>
        <v/>
      </c>
      <c r="D618" s="106">
        <f>SequenciaD20Mais1</f>
        <v/>
      </c>
      <c r="E618" s="106">
        <f>IF(OR(G618="ETAPA",G618="SUB-ETAPA",I618=""),"",A618)</f>
        <v/>
      </c>
      <c r="F618" s="107" t="n"/>
      <c r="G618" s="340">
        <f>IF(I618&lt;&gt;"","S","")</f>
        <v/>
      </c>
      <c r="H618" s="147">
        <f>GERAR_NUMERACAO(G618, $G$21:G618)</f>
        <v/>
      </c>
      <c r="I618" s="332" t="n"/>
      <c r="J618" s="333" t="n"/>
      <c r="K618" s="148" t="n"/>
      <c r="L618" s="504" t="n"/>
      <c r="M618" s="290">
        <f>IF(G618="S","BDI1","")</f>
        <v/>
      </c>
      <c r="N618" s="167" t="n"/>
      <c r="O618" s="167" t="n"/>
      <c r="P618" s="166" t="n"/>
      <c r="Q618" s="166" t="n"/>
      <c r="R618" s="166" t="n"/>
      <c r="S618" s="166" t="n"/>
      <c r="T618" s="166" t="n"/>
      <c r="U618" s="166" t="n"/>
    </row>
    <row r="619" ht="20.1" customHeight="1" s="496">
      <c r="A619" s="106">
        <f>SequenciaA20Mais1</f>
        <v/>
      </c>
      <c r="B619" s="106">
        <f>SequenciaB20Mais1</f>
        <v/>
      </c>
      <c r="C619" s="106">
        <f>A619&amp;"."&amp;B619</f>
        <v/>
      </c>
      <c r="D619" s="106">
        <f>SequenciaD20Mais1</f>
        <v/>
      </c>
      <c r="E619" s="106">
        <f>IF(OR(G619="ETAPA",G619="SUB-ETAPA",I619=""),"",A619)</f>
        <v/>
      </c>
      <c r="F619" s="107" t="n"/>
      <c r="G619" s="340">
        <f>IF(I619&lt;&gt;"","S","")</f>
        <v/>
      </c>
      <c r="H619" s="147">
        <f>GERAR_NUMERACAO(G619, $G$21:G619)</f>
        <v/>
      </c>
      <c r="I619" s="150" t="n"/>
      <c r="J619" s="151" t="n"/>
      <c r="K619" s="148" t="n"/>
      <c r="L619" s="535" t="n"/>
      <c r="M619" s="290">
        <f>IF(G619="S","BDI1","")</f>
        <v/>
      </c>
      <c r="N619" s="167" t="n"/>
      <c r="O619" s="167" t="n"/>
      <c r="P619" s="166" t="n"/>
      <c r="Q619" s="166" t="n"/>
      <c r="R619" s="166" t="n"/>
      <c r="S619" s="166" t="n"/>
      <c r="T619" s="166" t="n"/>
      <c r="U619" s="166" t="n"/>
    </row>
    <row r="620" ht="20.1" customHeight="1" s="496">
      <c r="A620" s="106">
        <f>SequenciaA20Mais1</f>
        <v/>
      </c>
      <c r="B620" s="106">
        <f>SequenciaB20Mais1</f>
        <v/>
      </c>
      <c r="C620" s="106">
        <f>A620&amp;"."&amp;B620</f>
        <v/>
      </c>
      <c r="D620" s="106">
        <f>SequenciaD20Mais1</f>
        <v/>
      </c>
      <c r="E620" s="106">
        <f>IF(OR(G620="ETAPA",G620="SUB-ETAPA",I620=""),"",A620)</f>
        <v/>
      </c>
      <c r="F620" s="107" t="n"/>
      <c r="G620" s="340">
        <f>IF(I620&lt;&gt;"","S","")</f>
        <v/>
      </c>
      <c r="H620" s="147">
        <f>GERAR_NUMERACAO(G620, $G$21:G620)</f>
        <v/>
      </c>
      <c r="I620" s="332" t="n"/>
      <c r="J620" s="333" t="n"/>
      <c r="K620" s="148" t="n"/>
      <c r="L620" s="504" t="n"/>
      <c r="M620" s="290">
        <f>IF(G620="S","BDI1","")</f>
        <v/>
      </c>
      <c r="N620" s="167" t="n"/>
      <c r="O620" s="167" t="n"/>
      <c r="P620" s="166" t="n"/>
      <c r="Q620" s="166" t="n"/>
      <c r="R620" s="166" t="n"/>
      <c r="S620" s="166" t="n"/>
      <c r="T620" s="166" t="n"/>
      <c r="U620" s="166" t="n"/>
    </row>
    <row r="621" ht="20.1" customHeight="1" s="496">
      <c r="A621" s="106">
        <f>SequenciaA20Mais1</f>
        <v/>
      </c>
      <c r="B621" s="106">
        <f>SequenciaB20Mais1</f>
        <v/>
      </c>
      <c r="C621" s="106">
        <f>A621&amp;"."&amp;B621</f>
        <v/>
      </c>
      <c r="D621" s="106">
        <f>SequenciaD20Mais1</f>
        <v/>
      </c>
      <c r="E621" s="106">
        <f>IF(OR(G621="ETAPA",G621="SUB-ETAPA",I621=""),"",A621)</f>
        <v/>
      </c>
      <c r="F621" s="107" t="n"/>
      <c r="G621" s="340">
        <f>IF(I621&lt;&gt;"","S","")</f>
        <v/>
      </c>
      <c r="H621" s="147">
        <f>GERAR_NUMERACAO(G621, $G$21:G621)</f>
        <v/>
      </c>
      <c r="I621" s="150" t="n"/>
      <c r="J621" s="151" t="n"/>
      <c r="K621" s="148" t="n"/>
      <c r="L621" s="535" t="n"/>
      <c r="M621" s="290">
        <f>IF(G621="S","BDI1","")</f>
        <v/>
      </c>
      <c r="N621" s="167" t="n"/>
      <c r="O621" s="167" t="n"/>
      <c r="P621" s="166" t="n"/>
      <c r="Q621" s="166" t="n"/>
      <c r="R621" s="166" t="n"/>
      <c r="S621" s="166" t="n"/>
      <c r="T621" s="166" t="n"/>
      <c r="U621" s="166" t="n"/>
    </row>
    <row r="622" ht="20.1" customHeight="1" s="496">
      <c r="A622" s="106">
        <f>SequenciaA20Mais1</f>
        <v/>
      </c>
      <c r="B622" s="106">
        <f>SequenciaB20Mais1</f>
        <v/>
      </c>
      <c r="C622" s="106">
        <f>A622&amp;"."&amp;B622</f>
        <v/>
      </c>
      <c r="D622" s="106">
        <f>SequenciaD20Mais1</f>
        <v/>
      </c>
      <c r="E622" s="106">
        <f>IF(OR(G622="ETAPA",G622="SUB-ETAPA",I622=""),"",A622)</f>
        <v/>
      </c>
      <c r="F622" s="107" t="n"/>
      <c r="G622" s="340">
        <f>IF(I622&lt;&gt;"","S","")</f>
        <v/>
      </c>
      <c r="H622" s="147">
        <f>GERAR_NUMERACAO(G622, $G$21:G622)</f>
        <v/>
      </c>
      <c r="I622" s="332" t="n"/>
      <c r="J622" s="333" t="n"/>
      <c r="K622" s="148" t="n"/>
      <c r="L622" s="504" t="n"/>
      <c r="M622" s="290">
        <f>IF(G622="S","BDI1","")</f>
        <v/>
      </c>
      <c r="N622" s="167" t="n"/>
      <c r="O622" s="167" t="n"/>
      <c r="P622" s="166" t="n"/>
      <c r="Q622" s="166" t="n"/>
      <c r="R622" s="166" t="n"/>
      <c r="S622" s="166" t="n"/>
      <c r="T622" s="166" t="n"/>
      <c r="U622" s="166" t="n"/>
    </row>
    <row r="623" ht="20.1" customHeight="1" s="496">
      <c r="A623" s="106">
        <f>SequenciaA20Mais1</f>
        <v/>
      </c>
      <c r="B623" s="106">
        <f>SequenciaB20Mais1</f>
        <v/>
      </c>
      <c r="C623" s="106">
        <f>A623&amp;"."&amp;B623</f>
        <v/>
      </c>
      <c r="D623" s="106">
        <f>SequenciaD20Mais1</f>
        <v/>
      </c>
      <c r="E623" s="106">
        <f>IF(OR(G623="ETAPA",G623="SUB-ETAPA",I623=""),"",A623)</f>
        <v/>
      </c>
      <c r="F623" s="107" t="n"/>
      <c r="G623" s="340">
        <f>IF(I623&lt;&gt;"","S","")</f>
        <v/>
      </c>
      <c r="H623" s="147">
        <f>GERAR_NUMERACAO(G623, $G$21:G623)</f>
        <v/>
      </c>
      <c r="I623" s="150" t="n"/>
      <c r="J623" s="151" t="n"/>
      <c r="K623" s="148" t="n"/>
      <c r="L623" s="535" t="n"/>
      <c r="M623" s="290">
        <f>IF(G623="S","BDI1","")</f>
        <v/>
      </c>
      <c r="N623" s="167" t="n"/>
      <c r="O623" s="167" t="n"/>
      <c r="P623" s="166" t="n"/>
      <c r="Q623" s="166" t="n"/>
      <c r="R623" s="166" t="n"/>
      <c r="S623" s="166" t="n"/>
      <c r="T623" s="166" t="n"/>
      <c r="U623" s="166" t="n"/>
    </row>
    <row r="624" ht="20.1" customHeight="1" s="496">
      <c r="A624" s="106">
        <f>SequenciaA20Mais1</f>
        <v/>
      </c>
      <c r="B624" s="106">
        <f>SequenciaB20Mais1</f>
        <v/>
      </c>
      <c r="C624" s="106">
        <f>A624&amp;"."&amp;B624</f>
        <v/>
      </c>
      <c r="D624" s="106">
        <f>SequenciaD20Mais1</f>
        <v/>
      </c>
      <c r="E624" s="106">
        <f>IF(OR(G624="ETAPA",G624="SUB-ETAPA",I624=""),"",A624)</f>
        <v/>
      </c>
      <c r="F624" s="107" t="n"/>
      <c r="G624" s="340">
        <f>IF(I624&lt;&gt;"","S","")</f>
        <v/>
      </c>
      <c r="H624" s="147">
        <f>GERAR_NUMERACAO(G624, $G$21:G624)</f>
        <v/>
      </c>
      <c r="I624" s="332" t="n"/>
      <c r="J624" s="333" t="n"/>
      <c r="K624" s="148" t="n"/>
      <c r="L624" s="504" t="n"/>
      <c r="M624" s="290">
        <f>IF(G624="S","BDI1","")</f>
        <v/>
      </c>
      <c r="N624" s="167" t="n"/>
      <c r="O624" s="167" t="n"/>
      <c r="P624" s="166" t="n"/>
      <c r="Q624" s="166" t="n"/>
      <c r="R624" s="166" t="n"/>
      <c r="S624" s="166" t="n"/>
      <c r="T624" s="166" t="n"/>
      <c r="U624" s="166" t="n"/>
    </row>
    <row r="625" ht="20.1" customHeight="1" s="496">
      <c r="A625" s="106">
        <f>SequenciaA20Mais1</f>
        <v/>
      </c>
      <c r="B625" s="106">
        <f>SequenciaB20Mais1</f>
        <v/>
      </c>
      <c r="C625" s="106">
        <f>A625&amp;"."&amp;B625</f>
        <v/>
      </c>
      <c r="D625" s="106">
        <f>SequenciaD20Mais1</f>
        <v/>
      </c>
      <c r="E625" s="106">
        <f>IF(OR(G625="ETAPA",G625="SUB-ETAPA",I625=""),"",A625)</f>
        <v/>
      </c>
      <c r="F625" s="107" t="n"/>
      <c r="G625" s="340">
        <f>IF(I625&lt;&gt;"","S","")</f>
        <v/>
      </c>
      <c r="H625" s="147">
        <f>GERAR_NUMERACAO(G625, $G$21:G625)</f>
        <v/>
      </c>
      <c r="I625" s="150" t="n"/>
      <c r="J625" s="151" t="n"/>
      <c r="K625" s="148" t="n"/>
      <c r="L625" s="535" t="n"/>
      <c r="M625" s="290">
        <f>IF(G625="S","BDI1","")</f>
        <v/>
      </c>
      <c r="N625" s="167" t="n"/>
      <c r="O625" s="167" t="n"/>
      <c r="P625" s="166" t="n"/>
      <c r="Q625" s="166" t="n"/>
      <c r="R625" s="166" t="n"/>
      <c r="S625" s="166" t="n"/>
      <c r="T625" s="166" t="n"/>
      <c r="U625" s="166" t="n"/>
    </row>
    <row r="626" ht="20.1" customHeight="1" s="496">
      <c r="A626" s="106">
        <f>SequenciaA20Mais1</f>
        <v/>
      </c>
      <c r="B626" s="106">
        <f>SequenciaB20Mais1</f>
        <v/>
      </c>
      <c r="C626" s="106">
        <f>A626&amp;"."&amp;B626</f>
        <v/>
      </c>
      <c r="D626" s="106">
        <f>SequenciaD20Mais1</f>
        <v/>
      </c>
      <c r="E626" s="106">
        <f>IF(OR(G626="ETAPA",G626="SUB-ETAPA",I626=""),"",A626)</f>
        <v/>
      </c>
      <c r="F626" s="107" t="n"/>
      <c r="G626" s="340">
        <f>IF(I626&lt;&gt;"","S","")</f>
        <v/>
      </c>
      <c r="H626" s="147">
        <f>GERAR_NUMERACAO(G626, $G$21:G626)</f>
        <v/>
      </c>
      <c r="I626" s="332" t="n"/>
      <c r="J626" s="333" t="n"/>
      <c r="K626" s="148" t="n"/>
      <c r="L626" s="504" t="n"/>
      <c r="M626" s="290">
        <f>IF(G626="S","BDI1","")</f>
        <v/>
      </c>
      <c r="N626" s="167" t="n"/>
      <c r="O626" s="167" t="n"/>
      <c r="P626" s="166" t="n"/>
      <c r="Q626" s="166" t="n"/>
      <c r="R626" s="166" t="n"/>
      <c r="S626" s="166" t="n"/>
      <c r="T626" s="166" t="n"/>
      <c r="U626" s="166" t="n"/>
    </row>
    <row r="627" ht="20.1" customHeight="1" s="496">
      <c r="A627" s="106">
        <f>SequenciaA20Mais1</f>
        <v/>
      </c>
      <c r="B627" s="106">
        <f>SequenciaB20Mais1</f>
        <v/>
      </c>
      <c r="C627" s="106">
        <f>A627&amp;"."&amp;B627</f>
        <v/>
      </c>
      <c r="D627" s="106">
        <f>SequenciaD20Mais1</f>
        <v/>
      </c>
      <c r="E627" s="106">
        <f>IF(OR(G627="ETAPA",G627="SUB-ETAPA",I627=""),"",A627)</f>
        <v/>
      </c>
      <c r="F627" s="107" t="n"/>
      <c r="G627" s="340">
        <f>IF(I627&lt;&gt;"","S","")</f>
        <v/>
      </c>
      <c r="H627" s="147">
        <f>GERAR_NUMERACAO(G627, $G$21:G627)</f>
        <v/>
      </c>
      <c r="I627" s="150" t="n"/>
      <c r="J627" s="151" t="n"/>
      <c r="K627" s="148" t="n"/>
      <c r="L627" s="535" t="n"/>
      <c r="M627" s="290">
        <f>IF(G627="S","BDI1","")</f>
        <v/>
      </c>
      <c r="N627" s="167" t="n"/>
      <c r="O627" s="167" t="n"/>
      <c r="P627" s="166" t="n"/>
      <c r="Q627" s="166" t="n"/>
      <c r="R627" s="166" t="n"/>
      <c r="S627" s="166" t="n"/>
      <c r="T627" s="166" t="n"/>
      <c r="U627" s="166" t="n"/>
    </row>
    <row r="628" ht="20.1" customHeight="1" s="496">
      <c r="A628" s="106">
        <f>SequenciaA20Mais1</f>
        <v/>
      </c>
      <c r="B628" s="106">
        <f>SequenciaB20Mais1</f>
        <v/>
      </c>
      <c r="C628" s="106">
        <f>A628&amp;"."&amp;B628</f>
        <v/>
      </c>
      <c r="D628" s="106">
        <f>SequenciaD20Mais1</f>
        <v/>
      </c>
      <c r="E628" s="106">
        <f>IF(OR(G628="ETAPA",G628="SUB-ETAPA",I628=""),"",A628)</f>
        <v/>
      </c>
      <c r="F628" s="107" t="n"/>
      <c r="G628" s="340">
        <f>IF(I628&lt;&gt;"","S","")</f>
        <v/>
      </c>
      <c r="H628" s="147">
        <f>GERAR_NUMERACAO(G628, $G$21:G628)</f>
        <v/>
      </c>
      <c r="I628" s="332" t="n"/>
      <c r="J628" s="333" t="n"/>
      <c r="K628" s="148" t="n"/>
      <c r="L628" s="504" t="n"/>
      <c r="M628" s="290">
        <f>IF(G628="S","BDI1","")</f>
        <v/>
      </c>
      <c r="N628" s="167" t="n"/>
      <c r="O628" s="167" t="n"/>
      <c r="P628" s="166" t="n"/>
      <c r="Q628" s="166" t="n"/>
      <c r="R628" s="166" t="n"/>
      <c r="S628" s="166" t="n"/>
      <c r="T628" s="166" t="n"/>
      <c r="U628" s="166" t="n"/>
    </row>
    <row r="629" ht="20.1" customHeight="1" s="496">
      <c r="A629" s="106">
        <f>SequenciaA20Mais1</f>
        <v/>
      </c>
      <c r="B629" s="106">
        <f>SequenciaB20Mais1</f>
        <v/>
      </c>
      <c r="C629" s="106">
        <f>A629&amp;"."&amp;B629</f>
        <v/>
      </c>
      <c r="D629" s="106">
        <f>SequenciaD20Mais1</f>
        <v/>
      </c>
      <c r="E629" s="106">
        <f>IF(OR(G629="ETAPA",G629="SUB-ETAPA",I629=""),"",A629)</f>
        <v/>
      </c>
      <c r="F629" s="107" t="n"/>
      <c r="G629" s="340">
        <f>IF(I629&lt;&gt;"","S","")</f>
        <v/>
      </c>
      <c r="H629" s="147">
        <f>GERAR_NUMERACAO(G629, $G$21:G629)</f>
        <v/>
      </c>
      <c r="I629" s="150" t="n"/>
      <c r="J629" s="151" t="n"/>
      <c r="K629" s="148" t="n"/>
      <c r="L629" s="535" t="n"/>
      <c r="M629" s="290">
        <f>IF(G629="S","BDI1","")</f>
        <v/>
      </c>
      <c r="N629" s="167" t="n"/>
      <c r="O629" s="167" t="n"/>
      <c r="P629" s="166" t="n"/>
      <c r="Q629" s="166" t="n"/>
      <c r="R629" s="166" t="n"/>
      <c r="S629" s="166" t="n"/>
      <c r="T629" s="166" t="n"/>
      <c r="U629" s="166" t="n"/>
    </row>
    <row r="630" ht="20.1" customHeight="1" s="496">
      <c r="A630" s="106">
        <f>SequenciaA20Mais1</f>
        <v/>
      </c>
      <c r="B630" s="106">
        <f>SequenciaB20Mais1</f>
        <v/>
      </c>
      <c r="C630" s="106">
        <f>A630&amp;"."&amp;B630</f>
        <v/>
      </c>
      <c r="D630" s="106">
        <f>SequenciaD20Mais1</f>
        <v/>
      </c>
      <c r="E630" s="106">
        <f>IF(OR(G630="ETAPA",G630="SUB-ETAPA",I630=""),"",A630)</f>
        <v/>
      </c>
      <c r="F630" s="107" t="n"/>
      <c r="G630" s="340">
        <f>IF(I630&lt;&gt;"","S","")</f>
        <v/>
      </c>
      <c r="H630" s="147">
        <f>GERAR_NUMERACAO(G630, $G$21:G630)</f>
        <v/>
      </c>
      <c r="I630" s="332" t="n"/>
      <c r="J630" s="333" t="n"/>
      <c r="K630" s="148" t="n"/>
      <c r="L630" s="504" t="n"/>
      <c r="M630" s="290">
        <f>IF(G630="S","BDI1","")</f>
        <v/>
      </c>
      <c r="N630" s="167" t="n"/>
      <c r="O630" s="167" t="n"/>
      <c r="P630" s="166" t="n"/>
      <c r="Q630" s="166" t="n"/>
      <c r="R630" s="166" t="n"/>
      <c r="S630" s="166" t="n"/>
      <c r="T630" s="166" t="n"/>
      <c r="U630" s="166" t="n"/>
    </row>
    <row r="631" ht="20.1" customHeight="1" s="496">
      <c r="A631" s="106">
        <f>SequenciaA20Mais1</f>
        <v/>
      </c>
      <c r="B631" s="106">
        <f>SequenciaB20Mais1</f>
        <v/>
      </c>
      <c r="C631" s="106">
        <f>A631&amp;"."&amp;B631</f>
        <v/>
      </c>
      <c r="D631" s="106">
        <f>SequenciaD20Mais1</f>
        <v/>
      </c>
      <c r="E631" s="106">
        <f>IF(OR(G631="ETAPA",G631="SUB-ETAPA",I631=""),"",A631)</f>
        <v/>
      </c>
      <c r="F631" s="107" t="n"/>
      <c r="G631" s="340">
        <f>IF(I631&lt;&gt;"","S","")</f>
        <v/>
      </c>
      <c r="H631" s="147">
        <f>GERAR_NUMERACAO(G631, $G$21:G631)</f>
        <v/>
      </c>
      <c r="I631" s="150" t="n"/>
      <c r="J631" s="151" t="n"/>
      <c r="K631" s="148" t="n"/>
      <c r="L631" s="535" t="n"/>
      <c r="M631" s="290">
        <f>IF(G631="S","BDI1","")</f>
        <v/>
      </c>
      <c r="N631" s="167" t="n"/>
      <c r="O631" s="167" t="n"/>
      <c r="P631" s="166" t="n"/>
      <c r="Q631" s="166" t="n"/>
      <c r="R631" s="166" t="n"/>
      <c r="S631" s="166" t="n"/>
      <c r="T631" s="166" t="n"/>
      <c r="U631" s="166" t="n"/>
    </row>
    <row r="632" ht="20.1" customHeight="1" s="496">
      <c r="A632" s="106">
        <f>SequenciaA20Mais1</f>
        <v/>
      </c>
      <c r="B632" s="106">
        <f>SequenciaB20Mais1</f>
        <v/>
      </c>
      <c r="C632" s="106">
        <f>A632&amp;"."&amp;B632</f>
        <v/>
      </c>
      <c r="D632" s="106">
        <f>SequenciaD20Mais1</f>
        <v/>
      </c>
      <c r="E632" s="106">
        <f>IF(OR(G632="ETAPA",G632="SUB-ETAPA",I632=""),"",A632)</f>
        <v/>
      </c>
      <c r="F632" s="107" t="n"/>
      <c r="G632" s="340">
        <f>IF(I632&lt;&gt;"","S","")</f>
        <v/>
      </c>
      <c r="H632" s="147">
        <f>GERAR_NUMERACAO(G632, $G$21:G632)</f>
        <v/>
      </c>
      <c r="I632" s="332" t="n"/>
      <c r="J632" s="333" t="n"/>
      <c r="K632" s="148" t="n"/>
      <c r="L632" s="504" t="n"/>
      <c r="M632" s="290">
        <f>IF(G632="S","BDI1","")</f>
        <v/>
      </c>
      <c r="N632" s="167" t="n"/>
      <c r="O632" s="167" t="n"/>
      <c r="P632" s="166" t="n"/>
      <c r="Q632" s="166" t="n"/>
      <c r="R632" s="166" t="n"/>
      <c r="S632" s="166" t="n"/>
      <c r="T632" s="166" t="n"/>
      <c r="U632" s="166" t="n"/>
    </row>
    <row r="633" ht="20.1" customHeight="1" s="496">
      <c r="A633" s="106">
        <f>SequenciaA20Mais1</f>
        <v/>
      </c>
      <c r="B633" s="106">
        <f>SequenciaB20Mais1</f>
        <v/>
      </c>
      <c r="C633" s="106">
        <f>A633&amp;"."&amp;B633</f>
        <v/>
      </c>
      <c r="D633" s="106">
        <f>SequenciaD20Mais1</f>
        <v/>
      </c>
      <c r="E633" s="106">
        <f>IF(OR(G633="ETAPA",G633="SUB-ETAPA",I633=""),"",A633)</f>
        <v/>
      </c>
      <c r="F633" s="107" t="n"/>
      <c r="G633" s="340">
        <f>IF(I633&lt;&gt;"","S","")</f>
        <v/>
      </c>
      <c r="H633" s="147">
        <f>GERAR_NUMERACAO(G633, $G$21:G633)</f>
        <v/>
      </c>
      <c r="I633" s="150" t="n"/>
      <c r="J633" s="151" t="n"/>
      <c r="K633" s="148" t="n"/>
      <c r="L633" s="535" t="n"/>
      <c r="M633" s="290">
        <f>IF(G633="S","BDI1","")</f>
        <v/>
      </c>
      <c r="N633" s="167" t="n"/>
      <c r="O633" s="167" t="n"/>
      <c r="P633" s="166" t="n"/>
      <c r="Q633" s="166" t="n"/>
      <c r="R633" s="166" t="n"/>
      <c r="S633" s="166" t="n"/>
      <c r="T633" s="166" t="n"/>
      <c r="U633" s="166" t="n"/>
    </row>
    <row r="634" ht="20.1" customHeight="1" s="496">
      <c r="A634" s="106">
        <f>SequenciaA20Mais1</f>
        <v/>
      </c>
      <c r="B634" s="106">
        <f>SequenciaB20Mais1</f>
        <v/>
      </c>
      <c r="C634" s="106">
        <f>A634&amp;"."&amp;B634</f>
        <v/>
      </c>
      <c r="D634" s="106">
        <f>SequenciaD20Mais1</f>
        <v/>
      </c>
      <c r="E634" s="106">
        <f>IF(OR(G634="ETAPA",G634="SUB-ETAPA",I634=""),"",A634)</f>
        <v/>
      </c>
      <c r="F634" s="107" t="n"/>
      <c r="G634" s="340">
        <f>IF(I634&lt;&gt;"","S","")</f>
        <v/>
      </c>
      <c r="H634" s="147">
        <f>GERAR_NUMERACAO(G634, $G$21:G634)</f>
        <v/>
      </c>
      <c r="I634" s="332" t="n"/>
      <c r="J634" s="333" t="n"/>
      <c r="K634" s="148" t="n"/>
      <c r="L634" s="504" t="n"/>
      <c r="M634" s="290">
        <f>IF(G634="S","BDI1","")</f>
        <v/>
      </c>
      <c r="N634" s="167" t="n"/>
      <c r="O634" s="167" t="n"/>
      <c r="P634" s="166" t="n"/>
      <c r="Q634" s="166" t="n"/>
      <c r="R634" s="166" t="n"/>
      <c r="S634" s="166" t="n"/>
      <c r="T634" s="166" t="n"/>
      <c r="U634" s="166" t="n"/>
    </row>
    <row r="635" ht="20.1" customHeight="1" s="496">
      <c r="A635" s="106">
        <f>SequenciaA20Mais1</f>
        <v/>
      </c>
      <c r="B635" s="106">
        <f>SequenciaB20Mais1</f>
        <v/>
      </c>
      <c r="C635" s="106">
        <f>A635&amp;"."&amp;B635</f>
        <v/>
      </c>
      <c r="D635" s="106">
        <f>SequenciaD20Mais1</f>
        <v/>
      </c>
      <c r="E635" s="106">
        <f>IF(OR(G635="ETAPA",G635="SUB-ETAPA",I635=""),"",A635)</f>
        <v/>
      </c>
      <c r="F635" s="107" t="n"/>
      <c r="G635" s="340">
        <f>IF(I635&lt;&gt;"","S","")</f>
        <v/>
      </c>
      <c r="H635" s="147">
        <f>GERAR_NUMERACAO(G635, $G$21:G635)</f>
        <v/>
      </c>
      <c r="I635" s="150" t="n"/>
      <c r="J635" s="151" t="n"/>
      <c r="K635" s="148" t="n"/>
      <c r="L635" s="535" t="n"/>
      <c r="M635" s="290">
        <f>IF(G635="S","BDI1","")</f>
        <v/>
      </c>
      <c r="N635" s="167" t="n"/>
      <c r="O635" s="167" t="n"/>
      <c r="P635" s="166" t="n"/>
      <c r="Q635" s="166" t="n"/>
      <c r="R635" s="166" t="n"/>
      <c r="S635" s="166" t="n"/>
      <c r="T635" s="166" t="n"/>
      <c r="U635" s="166" t="n"/>
    </row>
    <row r="636" ht="20.1" customHeight="1" s="496">
      <c r="A636" s="106">
        <f>SequenciaA20Mais1</f>
        <v/>
      </c>
      <c r="B636" s="106">
        <f>SequenciaB20Mais1</f>
        <v/>
      </c>
      <c r="C636" s="106">
        <f>A636&amp;"."&amp;B636</f>
        <v/>
      </c>
      <c r="D636" s="106">
        <f>SequenciaD20Mais1</f>
        <v/>
      </c>
      <c r="E636" s="106">
        <f>IF(OR(G636="ETAPA",G636="SUB-ETAPA",I636=""),"",A636)</f>
        <v/>
      </c>
      <c r="F636" s="107" t="n"/>
      <c r="G636" s="340">
        <f>IF(I636&lt;&gt;"","S","")</f>
        <v/>
      </c>
      <c r="H636" s="147">
        <f>GERAR_NUMERACAO(G636, $G$21:G636)</f>
        <v/>
      </c>
      <c r="I636" s="332" t="n"/>
      <c r="J636" s="333" t="n"/>
      <c r="K636" s="148" t="n"/>
      <c r="L636" s="504" t="n"/>
      <c r="M636" s="290">
        <f>IF(G636="S","BDI1","")</f>
        <v/>
      </c>
      <c r="N636" s="167" t="n"/>
      <c r="O636" s="167" t="n"/>
      <c r="P636" s="166" t="n"/>
      <c r="Q636" s="166" t="n"/>
      <c r="R636" s="166" t="n"/>
      <c r="S636" s="166" t="n"/>
      <c r="T636" s="166" t="n"/>
      <c r="U636" s="166" t="n"/>
    </row>
    <row r="637" ht="20.1" customHeight="1" s="496">
      <c r="A637" s="106">
        <f>SequenciaA20Mais1</f>
        <v/>
      </c>
      <c r="B637" s="106">
        <f>SequenciaB20Mais1</f>
        <v/>
      </c>
      <c r="C637" s="106">
        <f>A637&amp;"."&amp;B637</f>
        <v/>
      </c>
      <c r="D637" s="106">
        <f>SequenciaD20Mais1</f>
        <v/>
      </c>
      <c r="E637" s="106">
        <f>IF(OR(G637="ETAPA",G637="SUB-ETAPA",I637=""),"",A637)</f>
        <v/>
      </c>
      <c r="F637" s="107" t="n"/>
      <c r="G637" s="340">
        <f>IF(I637&lt;&gt;"","S","")</f>
        <v/>
      </c>
      <c r="H637" s="147">
        <f>GERAR_NUMERACAO(G637, $G$21:G637)</f>
        <v/>
      </c>
      <c r="I637" s="150" t="n"/>
      <c r="J637" s="151" t="n"/>
      <c r="K637" s="148" t="n"/>
      <c r="L637" s="535" t="n"/>
      <c r="M637" s="290">
        <f>IF(G637="S","BDI1","")</f>
        <v/>
      </c>
      <c r="N637" s="167" t="n"/>
      <c r="O637" s="167" t="n"/>
      <c r="P637" s="166" t="n"/>
      <c r="Q637" s="166" t="n"/>
      <c r="R637" s="166" t="n"/>
      <c r="S637" s="166" t="n"/>
      <c r="T637" s="166" t="n"/>
      <c r="U637" s="166" t="n"/>
    </row>
    <row r="638" ht="20.1" customHeight="1" s="496">
      <c r="A638" s="106">
        <f>SequenciaA20Mais1</f>
        <v/>
      </c>
      <c r="B638" s="106">
        <f>SequenciaB20Mais1</f>
        <v/>
      </c>
      <c r="C638" s="106">
        <f>A638&amp;"."&amp;B638</f>
        <v/>
      </c>
      <c r="D638" s="106">
        <f>SequenciaD20Mais1</f>
        <v/>
      </c>
      <c r="E638" s="106">
        <f>IF(OR(G638="ETAPA",G638="SUB-ETAPA",I638=""),"",A638)</f>
        <v/>
      </c>
      <c r="F638" s="107" t="n"/>
      <c r="G638" s="340">
        <f>IF(I638&lt;&gt;"","S","")</f>
        <v/>
      </c>
      <c r="H638" s="147">
        <f>GERAR_NUMERACAO(G638, $G$21:G638)</f>
        <v/>
      </c>
      <c r="I638" s="332" t="n"/>
      <c r="J638" s="333" t="n"/>
      <c r="K638" s="148" t="n"/>
      <c r="L638" s="504" t="n"/>
      <c r="M638" s="290">
        <f>IF(G638="S","BDI1","")</f>
        <v/>
      </c>
      <c r="N638" s="167" t="n"/>
      <c r="O638" s="167" t="n"/>
      <c r="P638" s="166" t="n"/>
      <c r="Q638" s="166" t="n"/>
      <c r="R638" s="166" t="n"/>
      <c r="S638" s="166" t="n"/>
      <c r="T638" s="166" t="n"/>
      <c r="U638" s="166" t="n"/>
    </row>
    <row r="639" ht="20.1" customHeight="1" s="496">
      <c r="A639" s="106">
        <f>SequenciaA20Mais1</f>
        <v/>
      </c>
      <c r="B639" s="106">
        <f>SequenciaB20Mais1</f>
        <v/>
      </c>
      <c r="C639" s="106">
        <f>A639&amp;"."&amp;B639</f>
        <v/>
      </c>
      <c r="D639" s="106">
        <f>SequenciaD20Mais1</f>
        <v/>
      </c>
      <c r="E639" s="106">
        <f>IF(OR(G639="ETAPA",G639="SUB-ETAPA",I639=""),"",A639)</f>
        <v/>
      </c>
      <c r="F639" s="107" t="n"/>
      <c r="G639" s="340">
        <f>IF(I639&lt;&gt;"","S","")</f>
        <v/>
      </c>
      <c r="H639" s="147">
        <f>GERAR_NUMERACAO(G639, $G$21:G639)</f>
        <v/>
      </c>
      <c r="I639" s="150" t="n"/>
      <c r="J639" s="151" t="n"/>
      <c r="K639" s="148" t="n"/>
      <c r="L639" s="535" t="n"/>
      <c r="M639" s="290">
        <f>IF(G639="S","BDI1","")</f>
        <v/>
      </c>
      <c r="N639" s="167" t="n"/>
      <c r="O639" s="167" t="n"/>
      <c r="P639" s="166" t="n"/>
      <c r="Q639" s="166" t="n"/>
      <c r="R639" s="166" t="n"/>
      <c r="S639" s="166" t="n"/>
      <c r="T639" s="166" t="n"/>
      <c r="U639" s="166" t="n"/>
    </row>
    <row r="640" ht="20.1" customHeight="1" s="496">
      <c r="A640" s="106">
        <f>SequenciaA20Mais1</f>
        <v/>
      </c>
      <c r="B640" s="106">
        <f>SequenciaB20Mais1</f>
        <v/>
      </c>
      <c r="C640" s="106">
        <f>A640&amp;"."&amp;B640</f>
        <v/>
      </c>
      <c r="D640" s="106">
        <f>SequenciaD20Mais1</f>
        <v/>
      </c>
      <c r="E640" s="106">
        <f>IF(OR(G640="ETAPA",G640="SUB-ETAPA",I640=""),"",A640)</f>
        <v/>
      </c>
      <c r="F640" s="107" t="n"/>
      <c r="G640" s="340">
        <f>IF(I640&lt;&gt;"","S","")</f>
        <v/>
      </c>
      <c r="H640" s="147">
        <f>GERAR_NUMERACAO(G640, $G$21:G640)</f>
        <v/>
      </c>
      <c r="I640" s="332" t="n"/>
      <c r="J640" s="333" t="n"/>
      <c r="K640" s="148" t="n"/>
      <c r="L640" s="504" t="n"/>
      <c r="M640" s="290">
        <f>IF(G640="S","BDI1","")</f>
        <v/>
      </c>
      <c r="N640" s="167" t="n"/>
      <c r="O640" s="167" t="n"/>
      <c r="P640" s="166" t="n"/>
      <c r="Q640" s="166" t="n"/>
      <c r="R640" s="166" t="n"/>
      <c r="S640" s="166" t="n"/>
      <c r="T640" s="166" t="n"/>
      <c r="U640" s="166" t="n"/>
    </row>
    <row r="641" ht="20.1" customHeight="1" s="496">
      <c r="A641" s="106">
        <f>SequenciaA20Mais1</f>
        <v/>
      </c>
      <c r="B641" s="106">
        <f>SequenciaB20Mais1</f>
        <v/>
      </c>
      <c r="C641" s="106">
        <f>A641&amp;"."&amp;B641</f>
        <v/>
      </c>
      <c r="D641" s="106">
        <f>SequenciaD20Mais1</f>
        <v/>
      </c>
      <c r="E641" s="106">
        <f>IF(OR(G641="ETAPA",G641="SUB-ETAPA",I641=""),"",A641)</f>
        <v/>
      </c>
      <c r="F641" s="107" t="n"/>
      <c r="G641" s="340">
        <f>IF(I641&lt;&gt;"","S","")</f>
        <v/>
      </c>
      <c r="H641" s="147">
        <f>GERAR_NUMERACAO(G641, $G$21:G641)</f>
        <v/>
      </c>
      <c r="I641" s="150" t="n"/>
      <c r="J641" s="151" t="n"/>
      <c r="K641" s="148" t="n"/>
      <c r="L641" s="535" t="n"/>
      <c r="M641" s="290">
        <f>IF(G641="S","BDI1","")</f>
        <v/>
      </c>
      <c r="N641" s="167" t="n"/>
      <c r="O641" s="167" t="n"/>
      <c r="P641" s="166" t="n"/>
      <c r="Q641" s="166" t="n"/>
      <c r="R641" s="166" t="n"/>
      <c r="S641" s="166" t="n"/>
      <c r="T641" s="166" t="n"/>
      <c r="U641" s="166" t="n"/>
    </row>
    <row r="642" ht="20.1" customHeight="1" s="496">
      <c r="A642" s="106">
        <f>SequenciaA20Mais1</f>
        <v/>
      </c>
      <c r="B642" s="106">
        <f>SequenciaB20Mais1</f>
        <v/>
      </c>
      <c r="C642" s="106">
        <f>A642&amp;"."&amp;B642</f>
        <v/>
      </c>
      <c r="D642" s="106">
        <f>SequenciaD20Mais1</f>
        <v/>
      </c>
      <c r="E642" s="106">
        <f>IF(OR(G642="ETAPA",G642="SUB-ETAPA",I642=""),"",A642)</f>
        <v/>
      </c>
      <c r="F642" s="107" t="n"/>
      <c r="G642" s="340">
        <f>IF(I642&lt;&gt;"","S","")</f>
        <v/>
      </c>
      <c r="H642" s="147">
        <f>GERAR_NUMERACAO(G642, $G$21:G642)</f>
        <v/>
      </c>
      <c r="I642" s="332" t="n"/>
      <c r="J642" s="333" t="n"/>
      <c r="K642" s="148" t="n"/>
      <c r="L642" s="504" t="n"/>
      <c r="M642" s="290">
        <f>IF(G642="S","BDI1","")</f>
        <v/>
      </c>
      <c r="N642" s="167" t="n"/>
      <c r="O642" s="167" t="n"/>
      <c r="P642" s="166" t="n"/>
      <c r="Q642" s="166" t="n"/>
      <c r="R642" s="166" t="n"/>
      <c r="S642" s="166" t="n"/>
      <c r="T642" s="166" t="n"/>
      <c r="U642" s="166" t="n"/>
    </row>
    <row r="643" ht="20.1" customHeight="1" s="496">
      <c r="A643" s="106">
        <f>SequenciaA20Mais1</f>
        <v/>
      </c>
      <c r="B643" s="106">
        <f>SequenciaB20Mais1</f>
        <v/>
      </c>
      <c r="C643" s="106">
        <f>A643&amp;"."&amp;B643</f>
        <v/>
      </c>
      <c r="D643" s="106">
        <f>SequenciaD20Mais1</f>
        <v/>
      </c>
      <c r="E643" s="106">
        <f>IF(OR(G643="ETAPA",G643="SUB-ETAPA",I643=""),"",A643)</f>
        <v/>
      </c>
      <c r="F643" s="107" t="n"/>
      <c r="G643" s="340">
        <f>IF(I643&lt;&gt;"","S","")</f>
        <v/>
      </c>
      <c r="H643" s="147">
        <f>GERAR_NUMERACAO(G643, $G$21:G643)</f>
        <v/>
      </c>
      <c r="I643" s="150" t="n"/>
      <c r="J643" s="151" t="n"/>
      <c r="K643" s="148" t="n"/>
      <c r="L643" s="535" t="n"/>
      <c r="M643" s="290">
        <f>IF(G643="S","BDI1","")</f>
        <v/>
      </c>
      <c r="N643" s="167" t="n"/>
      <c r="O643" s="167" t="n"/>
      <c r="P643" s="166" t="n"/>
      <c r="Q643" s="166" t="n"/>
      <c r="R643" s="166" t="n"/>
      <c r="S643" s="166" t="n"/>
      <c r="T643" s="166" t="n"/>
      <c r="U643" s="166" t="n"/>
    </row>
    <row r="644" ht="20.1" customHeight="1" s="496">
      <c r="A644" s="106">
        <f>SequenciaA20Mais1</f>
        <v/>
      </c>
      <c r="B644" s="106">
        <f>SequenciaB20Mais1</f>
        <v/>
      </c>
      <c r="C644" s="106">
        <f>A644&amp;"."&amp;B644</f>
        <v/>
      </c>
      <c r="D644" s="106">
        <f>SequenciaD20Mais1</f>
        <v/>
      </c>
      <c r="E644" s="106">
        <f>IF(OR(G644="ETAPA",G644="SUB-ETAPA",I644=""),"",A644)</f>
        <v/>
      </c>
      <c r="F644" s="107" t="n"/>
      <c r="G644" s="340">
        <f>IF(I644&lt;&gt;"","S","")</f>
        <v/>
      </c>
      <c r="H644" s="147">
        <f>GERAR_NUMERACAO(G644, $G$21:G644)</f>
        <v/>
      </c>
      <c r="I644" s="332" t="n"/>
      <c r="J644" s="333" t="n"/>
      <c r="K644" s="148" t="n"/>
      <c r="L644" s="504" t="n"/>
      <c r="M644" s="290">
        <f>IF(G644="S","BDI1","")</f>
        <v/>
      </c>
      <c r="N644" s="167" t="n"/>
      <c r="O644" s="167" t="n"/>
      <c r="P644" s="166" t="n"/>
      <c r="Q644" s="166" t="n"/>
      <c r="R644" s="166" t="n"/>
      <c r="S644" s="166" t="n"/>
      <c r="T644" s="166" t="n"/>
      <c r="U644" s="166" t="n"/>
    </row>
    <row r="645" ht="20.1" customHeight="1" s="496">
      <c r="A645" s="106">
        <f>SequenciaA20Mais1</f>
        <v/>
      </c>
      <c r="B645" s="106">
        <f>SequenciaB20Mais1</f>
        <v/>
      </c>
      <c r="C645" s="106">
        <f>A645&amp;"."&amp;B645</f>
        <v/>
      </c>
      <c r="D645" s="106">
        <f>SequenciaD20Mais1</f>
        <v/>
      </c>
      <c r="E645" s="106">
        <f>IF(OR(G645="ETAPA",G645="SUB-ETAPA",I645=""),"",A645)</f>
        <v/>
      </c>
      <c r="F645" s="107" t="n"/>
      <c r="G645" s="340">
        <f>IF(I645&lt;&gt;"","S","")</f>
        <v/>
      </c>
      <c r="H645" s="147">
        <f>GERAR_NUMERACAO(G645, $G$21:G645)</f>
        <v/>
      </c>
      <c r="I645" s="150" t="n"/>
      <c r="J645" s="151" t="n"/>
      <c r="K645" s="148" t="n"/>
      <c r="L645" s="535" t="n"/>
      <c r="M645" s="290">
        <f>IF(G645="S","BDI1","")</f>
        <v/>
      </c>
      <c r="N645" s="167" t="n"/>
      <c r="O645" s="167" t="n"/>
      <c r="P645" s="166" t="n"/>
      <c r="Q645" s="166" t="n"/>
      <c r="R645" s="166" t="n"/>
      <c r="S645" s="166" t="n"/>
      <c r="T645" s="166" t="n"/>
      <c r="U645" s="166" t="n"/>
    </row>
    <row r="646" ht="20.1" customHeight="1" s="496">
      <c r="A646" s="106">
        <f>SequenciaA20Mais1</f>
        <v/>
      </c>
      <c r="B646" s="106">
        <f>SequenciaB20Mais1</f>
        <v/>
      </c>
      <c r="C646" s="106">
        <f>A646&amp;"."&amp;B646</f>
        <v/>
      </c>
      <c r="D646" s="106">
        <f>SequenciaD20Mais1</f>
        <v/>
      </c>
      <c r="E646" s="106">
        <f>IF(OR(G646="ETAPA",G646="SUB-ETAPA",I646=""),"",A646)</f>
        <v/>
      </c>
      <c r="F646" s="107" t="n"/>
      <c r="G646" s="340">
        <f>IF(I646&lt;&gt;"","S","")</f>
        <v/>
      </c>
      <c r="H646" s="147">
        <f>GERAR_NUMERACAO(G646, $G$21:G646)</f>
        <v/>
      </c>
      <c r="I646" s="332" t="n"/>
      <c r="J646" s="333" t="n"/>
      <c r="K646" s="148" t="n"/>
      <c r="L646" s="504" t="n"/>
      <c r="M646" s="290">
        <f>IF(G646="S","BDI1","")</f>
        <v/>
      </c>
      <c r="N646" s="167" t="n"/>
      <c r="O646" s="167" t="n"/>
      <c r="P646" s="166" t="n"/>
      <c r="Q646" s="166" t="n"/>
      <c r="R646" s="166" t="n"/>
      <c r="S646" s="166" t="n"/>
      <c r="T646" s="166" t="n"/>
      <c r="U646" s="166" t="n"/>
    </row>
    <row r="647" ht="20.1" customHeight="1" s="496">
      <c r="A647" s="106">
        <f>SequenciaA20Mais1</f>
        <v/>
      </c>
      <c r="B647" s="106">
        <f>SequenciaB20Mais1</f>
        <v/>
      </c>
      <c r="C647" s="106">
        <f>A647&amp;"."&amp;B647</f>
        <v/>
      </c>
      <c r="D647" s="106">
        <f>SequenciaD20Mais1</f>
        <v/>
      </c>
      <c r="E647" s="106">
        <f>IF(OR(G647="ETAPA",G647="SUB-ETAPA",I647=""),"",A647)</f>
        <v/>
      </c>
      <c r="F647" s="107" t="n"/>
      <c r="G647" s="340">
        <f>IF(I647&lt;&gt;"","S","")</f>
        <v/>
      </c>
      <c r="H647" s="147">
        <f>GERAR_NUMERACAO(G647, $G$21:G647)</f>
        <v/>
      </c>
      <c r="I647" s="150" t="n"/>
      <c r="J647" s="151" t="n"/>
      <c r="K647" s="148" t="n"/>
      <c r="L647" s="535" t="n"/>
      <c r="M647" s="290">
        <f>IF(G647="S","BDI1","")</f>
        <v/>
      </c>
      <c r="N647" s="167" t="n"/>
      <c r="O647" s="167" t="n"/>
      <c r="P647" s="166" t="n"/>
      <c r="Q647" s="166" t="n"/>
      <c r="R647" s="166" t="n"/>
      <c r="S647" s="166" t="n"/>
      <c r="T647" s="166" t="n"/>
      <c r="U647" s="166" t="n"/>
    </row>
    <row r="648" ht="20.1" customHeight="1" s="496">
      <c r="A648" s="106">
        <f>SequenciaA20Mais1</f>
        <v/>
      </c>
      <c r="B648" s="106">
        <f>SequenciaB20Mais1</f>
        <v/>
      </c>
      <c r="C648" s="106">
        <f>A648&amp;"."&amp;B648</f>
        <v/>
      </c>
      <c r="D648" s="106">
        <f>SequenciaD20Mais1</f>
        <v/>
      </c>
      <c r="E648" s="106">
        <f>IF(OR(G648="ETAPA",G648="SUB-ETAPA",I648=""),"",A648)</f>
        <v/>
      </c>
      <c r="F648" s="107" t="n"/>
      <c r="G648" s="340">
        <f>IF(I648&lt;&gt;"","S","")</f>
        <v/>
      </c>
      <c r="H648" s="147">
        <f>GERAR_NUMERACAO(G648, $G$21:G648)</f>
        <v/>
      </c>
      <c r="I648" s="332" t="n"/>
      <c r="J648" s="333" t="n"/>
      <c r="K648" s="148" t="n"/>
      <c r="L648" s="504" t="n"/>
      <c r="M648" s="290">
        <f>IF(G648="S","BDI1","")</f>
        <v/>
      </c>
      <c r="N648" s="167" t="n"/>
      <c r="O648" s="167" t="n"/>
      <c r="P648" s="166" t="n"/>
      <c r="Q648" s="166" t="n"/>
      <c r="R648" s="166" t="n"/>
      <c r="S648" s="166" t="n"/>
      <c r="T648" s="166" t="n"/>
      <c r="U648" s="166" t="n"/>
    </row>
    <row r="649" ht="20.1" customHeight="1" s="496">
      <c r="A649" s="106">
        <f>SequenciaA20Mais1</f>
        <v/>
      </c>
      <c r="B649" s="106">
        <f>SequenciaB20Mais1</f>
        <v/>
      </c>
      <c r="C649" s="106">
        <f>A649&amp;"."&amp;B649</f>
        <v/>
      </c>
      <c r="D649" s="106">
        <f>SequenciaD20Mais1</f>
        <v/>
      </c>
      <c r="E649" s="106">
        <f>IF(OR(G649="ETAPA",G649="SUB-ETAPA",I649=""),"",A649)</f>
        <v/>
      </c>
      <c r="F649" s="107" t="n"/>
      <c r="G649" s="340">
        <f>IF(I649&lt;&gt;"","S","")</f>
        <v/>
      </c>
      <c r="H649" s="147">
        <f>GERAR_NUMERACAO(G649, $G$21:G649)</f>
        <v/>
      </c>
      <c r="I649" s="150" t="n"/>
      <c r="J649" s="151" t="n"/>
      <c r="K649" s="148" t="n"/>
      <c r="L649" s="535" t="n"/>
      <c r="M649" s="290">
        <f>IF(G649="S","BDI1","")</f>
        <v/>
      </c>
      <c r="N649" s="167" t="n"/>
      <c r="O649" s="167" t="n"/>
      <c r="P649" s="166" t="n"/>
      <c r="Q649" s="166" t="n"/>
      <c r="R649" s="166" t="n"/>
      <c r="S649" s="166" t="n"/>
      <c r="T649" s="166" t="n"/>
      <c r="U649" s="166" t="n"/>
    </row>
    <row r="650" ht="20.1" customHeight="1" s="496">
      <c r="A650" s="106">
        <f>SequenciaA20Mais1</f>
        <v/>
      </c>
      <c r="B650" s="106">
        <f>SequenciaB20Mais1</f>
        <v/>
      </c>
      <c r="C650" s="106">
        <f>A650&amp;"."&amp;B650</f>
        <v/>
      </c>
      <c r="D650" s="106">
        <f>SequenciaD20Mais1</f>
        <v/>
      </c>
      <c r="E650" s="106">
        <f>IF(OR(G650="ETAPA",G650="SUB-ETAPA",I650=""),"",A650)</f>
        <v/>
      </c>
      <c r="F650" s="107" t="n"/>
      <c r="G650" s="340">
        <f>IF(I650&lt;&gt;"","S","")</f>
        <v/>
      </c>
      <c r="H650" s="147">
        <f>GERAR_NUMERACAO(G650, $G$21:G650)</f>
        <v/>
      </c>
      <c r="I650" s="332" t="n"/>
      <c r="J650" s="333" t="n"/>
      <c r="K650" s="148" t="n"/>
      <c r="L650" s="504" t="n"/>
      <c r="M650" s="290">
        <f>IF(G650="S","BDI1","")</f>
        <v/>
      </c>
      <c r="N650" s="167" t="n"/>
      <c r="O650" s="167" t="n"/>
      <c r="P650" s="166" t="n"/>
      <c r="Q650" s="166" t="n"/>
      <c r="R650" s="166" t="n"/>
      <c r="S650" s="166" t="n"/>
      <c r="T650" s="166" t="n"/>
      <c r="U650" s="166" t="n"/>
    </row>
    <row r="651" ht="20.1" customHeight="1" s="496">
      <c r="A651" s="106">
        <f>SequenciaA20Mais1</f>
        <v/>
      </c>
      <c r="B651" s="106">
        <f>SequenciaB20Mais1</f>
        <v/>
      </c>
      <c r="C651" s="106">
        <f>A651&amp;"."&amp;B651</f>
        <v/>
      </c>
      <c r="D651" s="106">
        <f>SequenciaD20Mais1</f>
        <v/>
      </c>
      <c r="E651" s="106">
        <f>IF(OR(G651="ETAPA",G651="SUB-ETAPA",I651=""),"",A651)</f>
        <v/>
      </c>
      <c r="F651" s="107" t="n"/>
      <c r="G651" s="340">
        <f>IF(I651&lt;&gt;"","S","")</f>
        <v/>
      </c>
      <c r="H651" s="147">
        <f>GERAR_NUMERACAO(G651, $G$21:G651)</f>
        <v/>
      </c>
      <c r="I651" s="150" t="n"/>
      <c r="J651" s="151" t="n"/>
      <c r="K651" s="148" t="n"/>
      <c r="L651" s="535" t="n"/>
      <c r="M651" s="290">
        <f>IF(G651="S","BDI1","")</f>
        <v/>
      </c>
      <c r="N651" s="167" t="n"/>
      <c r="O651" s="167" t="n"/>
      <c r="P651" s="166" t="n"/>
      <c r="Q651" s="166" t="n"/>
      <c r="R651" s="166" t="n"/>
      <c r="S651" s="166" t="n"/>
      <c r="T651" s="166" t="n"/>
      <c r="U651" s="166" t="n"/>
    </row>
    <row r="652" ht="20.1" customHeight="1" s="496">
      <c r="A652" s="106">
        <f>SequenciaA20Mais1</f>
        <v/>
      </c>
      <c r="B652" s="106">
        <f>SequenciaB20Mais1</f>
        <v/>
      </c>
      <c r="C652" s="106">
        <f>A652&amp;"."&amp;B652</f>
        <v/>
      </c>
      <c r="D652" s="106">
        <f>SequenciaD20Mais1</f>
        <v/>
      </c>
      <c r="E652" s="106">
        <f>IF(OR(G652="ETAPA",G652="SUB-ETAPA",I652=""),"",A652)</f>
        <v/>
      </c>
      <c r="F652" s="107" t="n"/>
      <c r="G652" s="340">
        <f>IF(I652&lt;&gt;"","S","")</f>
        <v/>
      </c>
      <c r="H652" s="147">
        <f>GERAR_NUMERACAO(G652, $G$21:G652)</f>
        <v/>
      </c>
      <c r="I652" s="332" t="n"/>
      <c r="J652" s="333" t="n"/>
      <c r="K652" s="148" t="n"/>
      <c r="L652" s="504" t="n"/>
      <c r="M652" s="290">
        <f>IF(G652="S","BDI1","")</f>
        <v/>
      </c>
      <c r="N652" s="167" t="n"/>
      <c r="O652" s="167" t="n"/>
      <c r="P652" s="166" t="n"/>
      <c r="Q652" s="166" t="n"/>
      <c r="R652" s="166" t="n"/>
      <c r="S652" s="166" t="n"/>
      <c r="T652" s="166" t="n"/>
      <c r="U652" s="166" t="n"/>
    </row>
    <row r="653" ht="20.1" customHeight="1" s="496">
      <c r="A653" s="106">
        <f>SequenciaA20Mais1</f>
        <v/>
      </c>
      <c r="B653" s="106">
        <f>SequenciaB20Mais1</f>
        <v/>
      </c>
      <c r="C653" s="106">
        <f>A653&amp;"."&amp;B653</f>
        <v/>
      </c>
      <c r="D653" s="106">
        <f>SequenciaD20Mais1</f>
        <v/>
      </c>
      <c r="E653" s="106">
        <f>IF(OR(G653="ETAPA",G653="SUB-ETAPA",I653=""),"",A653)</f>
        <v/>
      </c>
      <c r="F653" s="107" t="n"/>
      <c r="G653" s="340">
        <f>IF(I653&lt;&gt;"","S","")</f>
        <v/>
      </c>
      <c r="H653" s="147">
        <f>GERAR_NUMERACAO(G653, $G$21:G653)</f>
        <v/>
      </c>
      <c r="I653" s="150" t="n"/>
      <c r="J653" s="151" t="n"/>
      <c r="K653" s="148" t="n"/>
      <c r="L653" s="535" t="n"/>
      <c r="M653" s="290">
        <f>IF(G653="S","BDI1","")</f>
        <v/>
      </c>
      <c r="N653" s="167" t="n"/>
      <c r="O653" s="167" t="n"/>
      <c r="P653" s="166" t="n"/>
      <c r="Q653" s="166" t="n"/>
      <c r="R653" s="166" t="n"/>
      <c r="S653" s="166" t="n"/>
      <c r="T653" s="166" t="n"/>
      <c r="U653" s="166" t="n"/>
    </row>
    <row r="654" ht="20.1" customHeight="1" s="496">
      <c r="A654" s="106">
        <f>SequenciaA20Mais1</f>
        <v/>
      </c>
      <c r="B654" s="106">
        <f>SequenciaB20Mais1</f>
        <v/>
      </c>
      <c r="C654" s="106">
        <f>A654&amp;"."&amp;B654</f>
        <v/>
      </c>
      <c r="D654" s="106">
        <f>SequenciaD20Mais1</f>
        <v/>
      </c>
      <c r="E654" s="106">
        <f>IF(OR(G654="ETAPA",G654="SUB-ETAPA",I654=""),"",A654)</f>
        <v/>
      </c>
      <c r="F654" s="107" t="n"/>
      <c r="G654" s="340">
        <f>IF(I654&lt;&gt;"","S","")</f>
        <v/>
      </c>
      <c r="H654" s="147">
        <f>GERAR_NUMERACAO(G654, $G$21:G654)</f>
        <v/>
      </c>
      <c r="I654" s="332" t="n"/>
      <c r="J654" s="333" t="n"/>
      <c r="K654" s="148" t="n"/>
      <c r="L654" s="504" t="n"/>
      <c r="M654" s="290">
        <f>IF(G654="S","BDI1","")</f>
        <v/>
      </c>
      <c r="N654" s="167" t="n"/>
      <c r="O654" s="167" t="n"/>
      <c r="P654" s="166" t="n"/>
      <c r="Q654" s="166" t="n"/>
      <c r="R654" s="166" t="n"/>
      <c r="S654" s="166" t="n"/>
      <c r="T654" s="166" t="n"/>
      <c r="U654" s="166" t="n"/>
    </row>
    <row r="655" ht="20.1" customHeight="1" s="496">
      <c r="A655" s="106">
        <f>SequenciaA20Mais1</f>
        <v/>
      </c>
      <c r="B655" s="106">
        <f>SequenciaB20Mais1</f>
        <v/>
      </c>
      <c r="C655" s="106">
        <f>A655&amp;"."&amp;B655</f>
        <v/>
      </c>
      <c r="D655" s="106">
        <f>SequenciaD20Mais1</f>
        <v/>
      </c>
      <c r="E655" s="106">
        <f>IF(OR(G655="ETAPA",G655="SUB-ETAPA",I655=""),"",A655)</f>
        <v/>
      </c>
      <c r="F655" s="107" t="n"/>
      <c r="G655" s="340">
        <f>IF(I655&lt;&gt;"","S","")</f>
        <v/>
      </c>
      <c r="H655" s="147">
        <f>GERAR_NUMERACAO(G655, $G$21:G655)</f>
        <v/>
      </c>
      <c r="I655" s="150" t="n"/>
      <c r="J655" s="151" t="n"/>
      <c r="K655" s="148" t="n"/>
      <c r="L655" s="535" t="n"/>
      <c r="M655" s="290">
        <f>IF(G655="S","BDI1","")</f>
        <v/>
      </c>
      <c r="N655" s="167" t="n"/>
      <c r="O655" s="167" t="n"/>
      <c r="P655" s="166" t="n"/>
      <c r="Q655" s="166" t="n"/>
      <c r="R655" s="166" t="n"/>
      <c r="S655" s="166" t="n"/>
      <c r="T655" s="166" t="n"/>
      <c r="U655" s="166" t="n"/>
    </row>
    <row r="656" ht="20.1" customHeight="1" s="496">
      <c r="A656" s="106">
        <f>SequenciaA20Mais1</f>
        <v/>
      </c>
      <c r="B656" s="106">
        <f>SequenciaB20Mais1</f>
        <v/>
      </c>
      <c r="C656" s="106">
        <f>A656&amp;"."&amp;B656</f>
        <v/>
      </c>
      <c r="D656" s="106">
        <f>SequenciaD20Mais1</f>
        <v/>
      </c>
      <c r="E656" s="106">
        <f>IF(OR(G656="ETAPA",G656="SUB-ETAPA",I656=""),"",A656)</f>
        <v/>
      </c>
      <c r="F656" s="107" t="n"/>
      <c r="G656" s="340">
        <f>IF(I656&lt;&gt;"","S","")</f>
        <v/>
      </c>
      <c r="H656" s="147">
        <f>GERAR_NUMERACAO(G656, $G$21:G656)</f>
        <v/>
      </c>
      <c r="I656" s="332" t="n"/>
      <c r="J656" s="333" t="n"/>
      <c r="K656" s="148" t="n"/>
      <c r="L656" s="504" t="n"/>
      <c r="M656" s="290">
        <f>IF(G656="S","BDI1","")</f>
        <v/>
      </c>
      <c r="N656" s="167" t="n"/>
      <c r="O656" s="167" t="n"/>
      <c r="P656" s="166" t="n"/>
      <c r="Q656" s="166" t="n"/>
      <c r="R656" s="166" t="n"/>
      <c r="S656" s="166" t="n"/>
      <c r="T656" s="166" t="n"/>
      <c r="U656" s="166" t="n"/>
    </row>
    <row r="657" ht="20.1" customHeight="1" s="496">
      <c r="A657" s="106">
        <f>SequenciaA20Mais1</f>
        <v/>
      </c>
      <c r="B657" s="106">
        <f>SequenciaB20Mais1</f>
        <v/>
      </c>
      <c r="C657" s="106">
        <f>A657&amp;"."&amp;B657</f>
        <v/>
      </c>
      <c r="D657" s="106">
        <f>SequenciaD20Mais1</f>
        <v/>
      </c>
      <c r="E657" s="106">
        <f>IF(OR(G657="ETAPA",G657="SUB-ETAPA",I657=""),"",A657)</f>
        <v/>
      </c>
      <c r="F657" s="107" t="n"/>
      <c r="G657" s="340">
        <f>IF(I657&lt;&gt;"","S","")</f>
        <v/>
      </c>
      <c r="H657" s="147">
        <f>GERAR_NUMERACAO(G657, $G$21:G657)</f>
        <v/>
      </c>
      <c r="I657" s="150" t="n"/>
      <c r="J657" s="151" t="n"/>
      <c r="K657" s="148" t="n"/>
      <c r="L657" s="535" t="n"/>
      <c r="M657" s="290">
        <f>IF(G657="S","BDI1","")</f>
        <v/>
      </c>
      <c r="N657" s="167" t="n"/>
      <c r="O657" s="167" t="n"/>
      <c r="P657" s="166" t="n"/>
      <c r="Q657" s="166" t="n"/>
      <c r="R657" s="166" t="n"/>
      <c r="S657" s="166" t="n"/>
      <c r="T657" s="166" t="n"/>
      <c r="U657" s="166" t="n"/>
    </row>
    <row r="658" ht="20.1" customHeight="1" s="496">
      <c r="A658" s="106">
        <f>SequenciaA20Mais1</f>
        <v/>
      </c>
      <c r="B658" s="106">
        <f>SequenciaB20Mais1</f>
        <v/>
      </c>
      <c r="C658" s="106">
        <f>A658&amp;"."&amp;B658</f>
        <v/>
      </c>
      <c r="D658" s="106">
        <f>SequenciaD20Mais1</f>
        <v/>
      </c>
      <c r="E658" s="106">
        <f>IF(OR(G658="ETAPA",G658="SUB-ETAPA",I658=""),"",A658)</f>
        <v/>
      </c>
      <c r="F658" s="107" t="n"/>
      <c r="G658" s="340">
        <f>IF(I658&lt;&gt;"","S","")</f>
        <v/>
      </c>
      <c r="H658" s="147">
        <f>GERAR_NUMERACAO(G658, $G$21:G658)</f>
        <v/>
      </c>
      <c r="I658" s="332" t="n"/>
      <c r="J658" s="333" t="n"/>
      <c r="K658" s="148" t="n"/>
      <c r="L658" s="504" t="n"/>
      <c r="M658" s="290">
        <f>IF(G658="S","BDI1","")</f>
        <v/>
      </c>
      <c r="N658" s="167" t="n"/>
      <c r="O658" s="167" t="n"/>
      <c r="P658" s="166" t="n"/>
      <c r="Q658" s="166" t="n"/>
      <c r="R658" s="166" t="n"/>
      <c r="S658" s="166" t="n"/>
      <c r="T658" s="166" t="n"/>
      <c r="U658" s="166" t="n"/>
    </row>
    <row r="659" ht="20.1" customHeight="1" s="496">
      <c r="A659" s="106">
        <f>SequenciaA20Mais1</f>
        <v/>
      </c>
      <c r="B659" s="106">
        <f>SequenciaB20Mais1</f>
        <v/>
      </c>
      <c r="C659" s="106">
        <f>A659&amp;"."&amp;B659</f>
        <v/>
      </c>
      <c r="D659" s="106">
        <f>SequenciaD20Mais1</f>
        <v/>
      </c>
      <c r="E659" s="106">
        <f>IF(OR(G659="ETAPA",G659="SUB-ETAPA",I659=""),"",A659)</f>
        <v/>
      </c>
      <c r="F659" s="107" t="n"/>
      <c r="G659" s="340">
        <f>IF(I659&lt;&gt;"","S","")</f>
        <v/>
      </c>
      <c r="H659" s="147">
        <f>GERAR_NUMERACAO(G659, $G$21:G659)</f>
        <v/>
      </c>
      <c r="I659" s="150" t="n"/>
      <c r="J659" s="151" t="n"/>
      <c r="K659" s="148" t="n"/>
      <c r="L659" s="535" t="n"/>
      <c r="M659" s="290">
        <f>IF(G659="S","BDI1","")</f>
        <v/>
      </c>
      <c r="N659" s="167" t="n"/>
      <c r="O659" s="167" t="n"/>
      <c r="P659" s="166" t="n"/>
      <c r="Q659" s="166" t="n"/>
      <c r="R659" s="166" t="n"/>
      <c r="S659" s="166" t="n"/>
      <c r="T659" s="166" t="n"/>
      <c r="U659" s="166" t="n"/>
    </row>
    <row r="660" ht="20.1" customHeight="1" s="496">
      <c r="A660" s="106">
        <f>SequenciaA20Mais1</f>
        <v/>
      </c>
      <c r="B660" s="106">
        <f>SequenciaB20Mais1</f>
        <v/>
      </c>
      <c r="C660" s="106">
        <f>A660&amp;"."&amp;B660</f>
        <v/>
      </c>
      <c r="D660" s="106">
        <f>SequenciaD20Mais1</f>
        <v/>
      </c>
      <c r="E660" s="106">
        <f>IF(OR(G660="ETAPA",G660="SUB-ETAPA",I660=""),"",A660)</f>
        <v/>
      </c>
      <c r="F660" s="107" t="n"/>
      <c r="G660" s="340">
        <f>IF(I660&lt;&gt;"","S","")</f>
        <v/>
      </c>
      <c r="H660" s="147">
        <f>GERAR_NUMERACAO(G660, $G$21:G660)</f>
        <v/>
      </c>
      <c r="I660" s="332" t="n"/>
      <c r="J660" s="333" t="n"/>
      <c r="K660" s="148" t="n"/>
      <c r="L660" s="504" t="n"/>
      <c r="M660" s="290">
        <f>IF(G660="S","BDI1","")</f>
        <v/>
      </c>
      <c r="N660" s="167" t="n"/>
      <c r="O660" s="167" t="n"/>
      <c r="P660" s="166" t="n"/>
      <c r="Q660" s="166" t="n"/>
      <c r="R660" s="166" t="n"/>
      <c r="S660" s="166" t="n"/>
      <c r="T660" s="166" t="n"/>
      <c r="U660" s="166" t="n"/>
    </row>
    <row r="661" ht="20.1" customHeight="1" s="496">
      <c r="A661" s="106">
        <f>SequenciaA20Mais1</f>
        <v/>
      </c>
      <c r="B661" s="106">
        <f>SequenciaB20Mais1</f>
        <v/>
      </c>
      <c r="C661" s="106">
        <f>A661&amp;"."&amp;B661</f>
        <v/>
      </c>
      <c r="D661" s="106">
        <f>SequenciaD20Mais1</f>
        <v/>
      </c>
      <c r="E661" s="106">
        <f>IF(OR(G661="ETAPA",G661="SUB-ETAPA",I661=""),"",A661)</f>
        <v/>
      </c>
      <c r="F661" s="107" t="n"/>
      <c r="G661" s="340">
        <f>IF(I661&lt;&gt;"","S","")</f>
        <v/>
      </c>
      <c r="H661" s="147">
        <f>GERAR_NUMERACAO(G661, $G$21:G661)</f>
        <v/>
      </c>
      <c r="I661" s="150" t="n"/>
      <c r="J661" s="151" t="n"/>
      <c r="K661" s="148" t="n"/>
      <c r="L661" s="535" t="n"/>
      <c r="M661" s="290">
        <f>IF(G661="S","BDI1","")</f>
        <v/>
      </c>
      <c r="N661" s="167" t="n"/>
      <c r="O661" s="167" t="n"/>
      <c r="P661" s="166" t="n"/>
      <c r="Q661" s="166" t="n"/>
      <c r="R661" s="166" t="n"/>
      <c r="S661" s="166" t="n"/>
      <c r="T661" s="166" t="n"/>
      <c r="U661" s="166" t="n"/>
    </row>
    <row r="662" ht="20.1" customHeight="1" s="496">
      <c r="A662" s="106">
        <f>SequenciaA20Mais1</f>
        <v/>
      </c>
      <c r="B662" s="106">
        <f>SequenciaB20Mais1</f>
        <v/>
      </c>
      <c r="C662" s="106">
        <f>A662&amp;"."&amp;B662</f>
        <v/>
      </c>
      <c r="D662" s="106">
        <f>SequenciaD20Mais1</f>
        <v/>
      </c>
      <c r="E662" s="106">
        <f>IF(OR(G662="ETAPA",G662="SUB-ETAPA",I662=""),"",A662)</f>
        <v/>
      </c>
      <c r="F662" s="107" t="n"/>
      <c r="G662" s="340">
        <f>IF(I662&lt;&gt;"","S","")</f>
        <v/>
      </c>
      <c r="H662" s="147">
        <f>GERAR_NUMERACAO(G662, $G$21:G662)</f>
        <v/>
      </c>
      <c r="I662" s="332" t="n"/>
      <c r="J662" s="333" t="n"/>
      <c r="K662" s="148" t="n"/>
      <c r="L662" s="504" t="n"/>
      <c r="M662" s="290">
        <f>IF(G662="S","BDI1","")</f>
        <v/>
      </c>
      <c r="N662" s="167" t="n"/>
      <c r="O662" s="167" t="n"/>
      <c r="P662" s="166" t="n"/>
      <c r="Q662" s="166" t="n"/>
      <c r="R662" s="166" t="n"/>
      <c r="S662" s="166" t="n"/>
      <c r="T662" s="166" t="n"/>
      <c r="U662" s="166" t="n"/>
    </row>
    <row r="663" ht="20.1" customHeight="1" s="496">
      <c r="A663" s="106">
        <f>SequenciaA20Mais1</f>
        <v/>
      </c>
      <c r="B663" s="106">
        <f>SequenciaB20Mais1</f>
        <v/>
      </c>
      <c r="C663" s="106">
        <f>A663&amp;"."&amp;B663</f>
        <v/>
      </c>
      <c r="D663" s="106">
        <f>SequenciaD20Mais1</f>
        <v/>
      </c>
      <c r="E663" s="106">
        <f>IF(OR(G663="ETAPA",G663="SUB-ETAPA",I663=""),"",A663)</f>
        <v/>
      </c>
      <c r="F663" s="107" t="n"/>
      <c r="G663" s="340">
        <f>IF(I663&lt;&gt;"","S","")</f>
        <v/>
      </c>
      <c r="H663" s="147">
        <f>GERAR_NUMERACAO(G663, $G$21:G663)</f>
        <v/>
      </c>
      <c r="I663" s="150" t="n"/>
      <c r="J663" s="151" t="n"/>
      <c r="K663" s="148" t="n"/>
      <c r="L663" s="535" t="n"/>
      <c r="M663" s="290">
        <f>IF(G663="S","BDI1","")</f>
        <v/>
      </c>
      <c r="N663" s="167" t="n"/>
      <c r="O663" s="167" t="n"/>
      <c r="P663" s="166" t="n"/>
      <c r="Q663" s="166" t="n"/>
      <c r="R663" s="166" t="n"/>
      <c r="S663" s="166" t="n"/>
      <c r="T663" s="166" t="n"/>
      <c r="U663" s="166" t="n"/>
    </row>
    <row r="664" ht="20.1" customHeight="1" s="496">
      <c r="A664" s="106">
        <f>SequenciaA20Mais1</f>
        <v/>
      </c>
      <c r="B664" s="106">
        <f>SequenciaB20Mais1</f>
        <v/>
      </c>
      <c r="C664" s="106">
        <f>A664&amp;"."&amp;B664</f>
        <v/>
      </c>
      <c r="D664" s="106">
        <f>SequenciaD20Mais1</f>
        <v/>
      </c>
      <c r="E664" s="106">
        <f>IF(OR(G664="ETAPA",G664="SUB-ETAPA",I664=""),"",A664)</f>
        <v/>
      </c>
      <c r="F664" s="107" t="n"/>
      <c r="G664" s="340">
        <f>IF(I664&lt;&gt;"","S","")</f>
        <v/>
      </c>
      <c r="H664" s="147">
        <f>GERAR_NUMERACAO(G664, $G$21:G664)</f>
        <v/>
      </c>
      <c r="I664" s="332" t="n"/>
      <c r="J664" s="333" t="n"/>
      <c r="K664" s="148" t="n"/>
      <c r="L664" s="504" t="n"/>
      <c r="M664" s="290">
        <f>IF(G664="S","BDI1","")</f>
        <v/>
      </c>
      <c r="N664" s="167" t="n"/>
      <c r="O664" s="167" t="n"/>
      <c r="P664" s="166" t="n"/>
      <c r="Q664" s="166" t="n"/>
      <c r="R664" s="166" t="n"/>
      <c r="S664" s="166" t="n"/>
      <c r="T664" s="166" t="n"/>
      <c r="U664" s="166" t="n"/>
    </row>
    <row r="665" ht="20.1" customHeight="1" s="496">
      <c r="A665" s="106">
        <f>SequenciaA20Mais1</f>
        <v/>
      </c>
      <c r="B665" s="106">
        <f>SequenciaB20Mais1</f>
        <v/>
      </c>
      <c r="C665" s="106">
        <f>A665&amp;"."&amp;B665</f>
        <v/>
      </c>
      <c r="D665" s="106">
        <f>SequenciaD20Mais1</f>
        <v/>
      </c>
      <c r="E665" s="106">
        <f>IF(OR(G665="ETAPA",G665="SUB-ETAPA",I665=""),"",A665)</f>
        <v/>
      </c>
      <c r="F665" s="107" t="n"/>
      <c r="G665" s="340">
        <f>IF(I665&lt;&gt;"","S","")</f>
        <v/>
      </c>
      <c r="H665" s="147">
        <f>GERAR_NUMERACAO(G665, $G$21:G665)</f>
        <v/>
      </c>
      <c r="I665" s="150" t="n"/>
      <c r="J665" s="151" t="n"/>
      <c r="K665" s="148" t="n"/>
      <c r="L665" s="535" t="n"/>
      <c r="M665" s="290">
        <f>IF(G665="S","BDI1","")</f>
        <v/>
      </c>
      <c r="N665" s="167" t="n"/>
      <c r="O665" s="167" t="n"/>
      <c r="P665" s="166" t="n"/>
      <c r="Q665" s="166" t="n"/>
      <c r="R665" s="166" t="n"/>
      <c r="S665" s="166" t="n"/>
      <c r="T665" s="166" t="n"/>
      <c r="U665" s="166" t="n"/>
    </row>
    <row r="666" ht="20.1" customHeight="1" s="496">
      <c r="A666" s="106">
        <f>SequenciaA20Mais1</f>
        <v/>
      </c>
      <c r="B666" s="106">
        <f>SequenciaB20Mais1</f>
        <v/>
      </c>
      <c r="C666" s="106">
        <f>A666&amp;"."&amp;B666</f>
        <v/>
      </c>
      <c r="D666" s="106">
        <f>SequenciaD20Mais1</f>
        <v/>
      </c>
      <c r="E666" s="106">
        <f>IF(OR(G666="ETAPA",G666="SUB-ETAPA",I666=""),"",A666)</f>
        <v/>
      </c>
      <c r="F666" s="107" t="n"/>
      <c r="G666" s="340">
        <f>IF(I666&lt;&gt;"","S","")</f>
        <v/>
      </c>
      <c r="H666" s="147">
        <f>GERAR_NUMERACAO(G666, $G$21:G666)</f>
        <v/>
      </c>
      <c r="I666" s="332" t="n"/>
      <c r="J666" s="333" t="n"/>
      <c r="K666" s="148" t="n"/>
      <c r="L666" s="504" t="n"/>
      <c r="M666" s="290">
        <f>IF(G666="S","BDI1","")</f>
        <v/>
      </c>
      <c r="N666" s="167" t="n"/>
      <c r="O666" s="167" t="n"/>
      <c r="P666" s="166" t="n"/>
      <c r="Q666" s="166" t="n"/>
      <c r="R666" s="166" t="n"/>
      <c r="S666" s="166" t="n"/>
      <c r="T666" s="166" t="n"/>
      <c r="U666" s="166" t="n"/>
    </row>
    <row r="667" ht="20.1" customHeight="1" s="496">
      <c r="A667" s="106">
        <f>SequenciaA20Mais1</f>
        <v/>
      </c>
      <c r="B667" s="106">
        <f>SequenciaB20Mais1</f>
        <v/>
      </c>
      <c r="C667" s="106">
        <f>A667&amp;"."&amp;B667</f>
        <v/>
      </c>
      <c r="D667" s="106">
        <f>SequenciaD20Mais1</f>
        <v/>
      </c>
      <c r="E667" s="106">
        <f>IF(OR(G667="ETAPA",G667="SUB-ETAPA",I667=""),"",A667)</f>
        <v/>
      </c>
      <c r="F667" s="107" t="n"/>
      <c r="G667" s="340">
        <f>IF(I667&lt;&gt;"","S","")</f>
        <v/>
      </c>
      <c r="H667" s="147">
        <f>GERAR_NUMERACAO(G667, $G$21:G667)</f>
        <v/>
      </c>
      <c r="I667" s="150" t="n"/>
      <c r="J667" s="151" t="n"/>
      <c r="K667" s="148" t="n"/>
      <c r="L667" s="535" t="n"/>
      <c r="M667" s="290">
        <f>IF(G667="S","BDI1","")</f>
        <v/>
      </c>
      <c r="N667" s="167" t="n"/>
      <c r="O667" s="167" t="n"/>
      <c r="P667" s="166" t="n"/>
      <c r="Q667" s="166" t="n"/>
      <c r="R667" s="166" t="n"/>
      <c r="S667" s="166" t="n"/>
      <c r="T667" s="166" t="n"/>
      <c r="U667" s="166" t="n"/>
    </row>
    <row r="668" ht="20.1" customHeight="1" s="496">
      <c r="A668" s="106">
        <f>SequenciaA20Mais1</f>
        <v/>
      </c>
      <c r="B668" s="106">
        <f>SequenciaB20Mais1</f>
        <v/>
      </c>
      <c r="C668" s="106">
        <f>A668&amp;"."&amp;B668</f>
        <v/>
      </c>
      <c r="D668" s="106">
        <f>SequenciaD20Mais1</f>
        <v/>
      </c>
      <c r="E668" s="106">
        <f>IF(OR(G668="ETAPA",G668="SUB-ETAPA",I668=""),"",A668)</f>
        <v/>
      </c>
      <c r="F668" s="107" t="n"/>
      <c r="G668" s="340">
        <f>IF(I668&lt;&gt;"","S","")</f>
        <v/>
      </c>
      <c r="H668" s="147">
        <f>GERAR_NUMERACAO(G668, $G$21:G668)</f>
        <v/>
      </c>
      <c r="I668" s="332" t="n"/>
      <c r="J668" s="333" t="n"/>
      <c r="K668" s="148" t="n"/>
      <c r="L668" s="504" t="n"/>
      <c r="M668" s="290">
        <f>IF(G668="S","BDI1","")</f>
        <v/>
      </c>
      <c r="N668" s="167" t="n"/>
      <c r="O668" s="167" t="n"/>
      <c r="P668" s="166" t="n"/>
      <c r="Q668" s="166" t="n"/>
      <c r="R668" s="166" t="n"/>
      <c r="S668" s="166" t="n"/>
      <c r="T668" s="166" t="n"/>
      <c r="U668" s="166" t="n"/>
    </row>
    <row r="669" ht="20.1" customHeight="1" s="496">
      <c r="A669" s="106">
        <f>SequenciaA20Mais1</f>
        <v/>
      </c>
      <c r="B669" s="106">
        <f>SequenciaB20Mais1</f>
        <v/>
      </c>
      <c r="C669" s="106">
        <f>A669&amp;"."&amp;B669</f>
        <v/>
      </c>
      <c r="D669" s="106">
        <f>SequenciaD20Mais1</f>
        <v/>
      </c>
      <c r="E669" s="106">
        <f>IF(OR(G669="ETAPA",G669="SUB-ETAPA",I669=""),"",A669)</f>
        <v/>
      </c>
      <c r="F669" s="107" t="n"/>
      <c r="G669" s="340">
        <f>IF(I669&lt;&gt;"","S","")</f>
        <v/>
      </c>
      <c r="H669" s="147">
        <f>GERAR_NUMERACAO(G669, $G$21:G669)</f>
        <v/>
      </c>
      <c r="I669" s="150" t="n"/>
      <c r="J669" s="151" t="n"/>
      <c r="K669" s="148" t="n"/>
      <c r="L669" s="535" t="n"/>
      <c r="M669" s="290">
        <f>IF(G669="S","BDI1","")</f>
        <v/>
      </c>
      <c r="N669" s="167" t="n"/>
      <c r="O669" s="167" t="n"/>
      <c r="P669" s="166" t="n"/>
      <c r="Q669" s="166" t="n"/>
      <c r="R669" s="166" t="n"/>
      <c r="S669" s="166" t="n"/>
      <c r="T669" s="166" t="n"/>
      <c r="U669" s="166" t="n"/>
    </row>
    <row r="670" ht="20.1" customHeight="1" s="496">
      <c r="A670" s="106">
        <f>SequenciaA20Mais1</f>
        <v/>
      </c>
      <c r="B670" s="106">
        <f>SequenciaB20Mais1</f>
        <v/>
      </c>
      <c r="C670" s="106">
        <f>A670&amp;"."&amp;B670</f>
        <v/>
      </c>
      <c r="D670" s="106">
        <f>SequenciaD20Mais1</f>
        <v/>
      </c>
      <c r="E670" s="106">
        <f>IF(OR(G670="ETAPA",G670="SUB-ETAPA",I670=""),"",A670)</f>
        <v/>
      </c>
      <c r="F670" s="107" t="n"/>
      <c r="G670" s="340">
        <f>IF(I670&lt;&gt;"","S","")</f>
        <v/>
      </c>
      <c r="H670" s="147">
        <f>GERAR_NUMERACAO(G670, $G$21:G670)</f>
        <v/>
      </c>
      <c r="I670" s="332" t="n"/>
      <c r="J670" s="333" t="n"/>
      <c r="K670" s="148" t="n"/>
      <c r="L670" s="504" t="n"/>
      <c r="M670" s="290">
        <f>IF(G670="S","BDI1","")</f>
        <v/>
      </c>
      <c r="N670" s="167" t="n"/>
      <c r="O670" s="167" t="n"/>
      <c r="P670" s="166" t="n"/>
      <c r="Q670" s="166" t="n"/>
      <c r="R670" s="166" t="n"/>
      <c r="S670" s="166" t="n"/>
      <c r="T670" s="166" t="n"/>
      <c r="U670" s="166" t="n"/>
    </row>
    <row r="671" ht="20.1" customHeight="1" s="496">
      <c r="A671" s="106">
        <f>SequenciaA20Mais1</f>
        <v/>
      </c>
      <c r="B671" s="106">
        <f>SequenciaB20Mais1</f>
        <v/>
      </c>
      <c r="C671" s="106">
        <f>A671&amp;"."&amp;B671</f>
        <v/>
      </c>
      <c r="D671" s="106">
        <f>SequenciaD20Mais1</f>
        <v/>
      </c>
      <c r="E671" s="106">
        <f>IF(OR(G671="ETAPA",G671="SUB-ETAPA",I671=""),"",A671)</f>
        <v/>
      </c>
      <c r="F671" s="107" t="n"/>
      <c r="G671" s="340">
        <f>IF(I671&lt;&gt;"","S","")</f>
        <v/>
      </c>
      <c r="H671" s="147">
        <f>GERAR_NUMERACAO(G671, $G$21:G671)</f>
        <v/>
      </c>
      <c r="I671" s="150" t="n"/>
      <c r="J671" s="151" t="n"/>
      <c r="K671" s="148" t="n"/>
      <c r="L671" s="535" t="n"/>
      <c r="M671" s="290">
        <f>IF(G671="S","BDI1","")</f>
        <v/>
      </c>
      <c r="N671" s="167" t="n"/>
      <c r="O671" s="167" t="n"/>
      <c r="P671" s="166" t="n"/>
      <c r="Q671" s="166" t="n"/>
      <c r="R671" s="166" t="n"/>
      <c r="S671" s="166" t="n"/>
      <c r="T671" s="166" t="n"/>
      <c r="U671" s="166" t="n"/>
    </row>
    <row r="672" ht="20.1" customHeight="1" s="496">
      <c r="A672" s="106">
        <f>SequenciaA20Mais1</f>
        <v/>
      </c>
      <c r="B672" s="106">
        <f>SequenciaB20Mais1</f>
        <v/>
      </c>
      <c r="C672" s="106">
        <f>A672&amp;"."&amp;B672</f>
        <v/>
      </c>
      <c r="D672" s="106">
        <f>SequenciaD20Mais1</f>
        <v/>
      </c>
      <c r="E672" s="106">
        <f>IF(OR(G672="ETAPA",G672="SUB-ETAPA",I672=""),"",A672)</f>
        <v/>
      </c>
      <c r="F672" s="107" t="n"/>
      <c r="G672" s="340">
        <f>IF(I672&lt;&gt;"","S","")</f>
        <v/>
      </c>
      <c r="H672" s="147">
        <f>GERAR_NUMERACAO(G672, $G$21:G672)</f>
        <v/>
      </c>
      <c r="I672" s="332" t="n"/>
      <c r="J672" s="333" t="n"/>
      <c r="K672" s="148" t="n"/>
      <c r="L672" s="504" t="n"/>
      <c r="M672" s="290">
        <f>IF(G672="S","BDI1","")</f>
        <v/>
      </c>
      <c r="N672" s="167" t="n"/>
      <c r="O672" s="167" t="n"/>
      <c r="P672" s="166" t="n"/>
      <c r="Q672" s="166" t="n"/>
      <c r="R672" s="166" t="n"/>
      <c r="S672" s="166" t="n"/>
      <c r="T672" s="166" t="n"/>
      <c r="U672" s="166" t="n"/>
    </row>
    <row r="673" ht="20.1" customHeight="1" s="496">
      <c r="A673" s="106">
        <f>SequenciaA20Mais1</f>
        <v/>
      </c>
      <c r="B673" s="106">
        <f>SequenciaB20Mais1</f>
        <v/>
      </c>
      <c r="C673" s="106">
        <f>A673&amp;"."&amp;B673</f>
        <v/>
      </c>
      <c r="D673" s="106">
        <f>SequenciaD20Mais1</f>
        <v/>
      </c>
      <c r="E673" s="106">
        <f>IF(OR(G673="ETAPA",G673="SUB-ETAPA",I673=""),"",A673)</f>
        <v/>
      </c>
      <c r="F673" s="107" t="n"/>
      <c r="G673" s="340">
        <f>IF(I673&lt;&gt;"","S","")</f>
        <v/>
      </c>
      <c r="H673" s="147">
        <f>GERAR_NUMERACAO(G673, $G$21:G673)</f>
        <v/>
      </c>
      <c r="I673" s="150" t="n"/>
      <c r="J673" s="151" t="n"/>
      <c r="K673" s="148" t="n"/>
      <c r="L673" s="535" t="n"/>
      <c r="M673" s="290">
        <f>IF(G673="S","BDI1","")</f>
        <v/>
      </c>
      <c r="N673" s="167" t="n"/>
      <c r="O673" s="167" t="n"/>
      <c r="P673" s="166" t="n"/>
      <c r="Q673" s="166" t="n"/>
      <c r="R673" s="166" t="n"/>
      <c r="S673" s="166" t="n"/>
      <c r="T673" s="166" t="n"/>
      <c r="U673" s="166" t="n"/>
    </row>
    <row r="674" ht="20.1" customHeight="1" s="496">
      <c r="A674" s="106">
        <f>SequenciaA20Mais1</f>
        <v/>
      </c>
      <c r="B674" s="106">
        <f>SequenciaB20Mais1</f>
        <v/>
      </c>
      <c r="C674" s="106">
        <f>A674&amp;"."&amp;B674</f>
        <v/>
      </c>
      <c r="D674" s="106">
        <f>SequenciaD20Mais1</f>
        <v/>
      </c>
      <c r="E674" s="106">
        <f>IF(OR(G674="ETAPA",G674="SUB-ETAPA",I674=""),"",A674)</f>
        <v/>
      </c>
      <c r="F674" s="107" t="n"/>
      <c r="G674" s="340">
        <f>IF(I674&lt;&gt;"","S","")</f>
        <v/>
      </c>
      <c r="H674" s="147">
        <f>GERAR_NUMERACAO(G674, $G$21:G674)</f>
        <v/>
      </c>
      <c r="I674" s="332" t="n"/>
      <c r="J674" s="333" t="n"/>
      <c r="K674" s="148" t="n"/>
      <c r="L674" s="504" t="n"/>
      <c r="M674" s="290">
        <f>IF(G674="S","BDI1","")</f>
        <v/>
      </c>
      <c r="N674" s="167" t="n"/>
      <c r="O674" s="167" t="n"/>
      <c r="P674" s="166" t="n"/>
      <c r="Q674" s="166" t="n"/>
      <c r="R674" s="166" t="n"/>
      <c r="S674" s="166" t="n"/>
      <c r="T674" s="166" t="n"/>
      <c r="U674" s="166" t="n"/>
    </row>
    <row r="675" ht="20.1" customHeight="1" s="496">
      <c r="A675" s="106">
        <f>SequenciaA20Mais1</f>
        <v/>
      </c>
      <c r="B675" s="106">
        <f>SequenciaB20Mais1</f>
        <v/>
      </c>
      <c r="C675" s="106">
        <f>A675&amp;"."&amp;B675</f>
        <v/>
      </c>
      <c r="D675" s="106">
        <f>SequenciaD20Mais1</f>
        <v/>
      </c>
      <c r="E675" s="106">
        <f>IF(OR(G675="ETAPA",G675="SUB-ETAPA",I675=""),"",A675)</f>
        <v/>
      </c>
      <c r="F675" s="107" t="n"/>
      <c r="G675" s="340">
        <f>IF(I675&lt;&gt;"","S","")</f>
        <v/>
      </c>
      <c r="H675" s="147">
        <f>GERAR_NUMERACAO(G675, $G$21:G675)</f>
        <v/>
      </c>
      <c r="I675" s="150" t="n"/>
      <c r="J675" s="151" t="n"/>
      <c r="K675" s="148" t="n"/>
      <c r="L675" s="535" t="n"/>
      <c r="M675" s="290">
        <f>IF(G675="S","BDI1","")</f>
        <v/>
      </c>
      <c r="N675" s="167" t="n"/>
      <c r="O675" s="167" t="n"/>
      <c r="P675" s="166" t="n"/>
      <c r="Q675" s="166" t="n"/>
      <c r="R675" s="166" t="n"/>
      <c r="S675" s="166" t="n"/>
      <c r="T675" s="166" t="n"/>
      <c r="U675" s="166" t="n"/>
    </row>
    <row r="676" ht="20.1" customHeight="1" s="496">
      <c r="A676" s="106">
        <f>SequenciaA20Mais1</f>
        <v/>
      </c>
      <c r="B676" s="106">
        <f>SequenciaB20Mais1</f>
        <v/>
      </c>
      <c r="C676" s="106">
        <f>A676&amp;"."&amp;B676</f>
        <v/>
      </c>
      <c r="D676" s="106">
        <f>SequenciaD20Mais1</f>
        <v/>
      </c>
      <c r="E676" s="106">
        <f>IF(OR(G676="ETAPA",G676="SUB-ETAPA",I676=""),"",A676)</f>
        <v/>
      </c>
      <c r="F676" s="107" t="n"/>
      <c r="G676" s="340">
        <f>IF(I676&lt;&gt;"","S","")</f>
        <v/>
      </c>
      <c r="H676" s="147">
        <f>GERAR_NUMERACAO(G676, $G$21:G676)</f>
        <v/>
      </c>
      <c r="I676" s="332" t="n"/>
      <c r="J676" s="333" t="n"/>
      <c r="K676" s="148" t="n"/>
      <c r="L676" s="504" t="n"/>
      <c r="M676" s="290">
        <f>IF(G676="S","BDI1","")</f>
        <v/>
      </c>
      <c r="N676" s="167" t="n"/>
      <c r="O676" s="167" t="n"/>
      <c r="P676" s="166" t="n"/>
      <c r="Q676" s="166" t="n"/>
      <c r="R676" s="166" t="n"/>
      <c r="S676" s="166" t="n"/>
      <c r="T676" s="166" t="n"/>
      <c r="U676" s="166" t="n"/>
    </row>
    <row r="677" ht="20.1" customHeight="1" s="496">
      <c r="A677" s="106">
        <f>SequenciaA20Mais1</f>
        <v/>
      </c>
      <c r="B677" s="106">
        <f>SequenciaB20Mais1</f>
        <v/>
      </c>
      <c r="C677" s="106">
        <f>A677&amp;"."&amp;B677</f>
        <v/>
      </c>
      <c r="D677" s="106">
        <f>SequenciaD20Mais1</f>
        <v/>
      </c>
      <c r="E677" s="106">
        <f>IF(OR(G677="ETAPA",G677="SUB-ETAPA",I677=""),"",A677)</f>
        <v/>
      </c>
      <c r="F677" s="107" t="n"/>
      <c r="G677" s="340">
        <f>IF(I677&lt;&gt;"","S","")</f>
        <v/>
      </c>
      <c r="H677" s="147">
        <f>GERAR_NUMERACAO(G677, $G$21:G677)</f>
        <v/>
      </c>
      <c r="I677" s="150" t="n"/>
      <c r="J677" s="151" t="n"/>
      <c r="K677" s="148" t="n"/>
      <c r="L677" s="535" t="n"/>
      <c r="M677" s="290">
        <f>IF(G677="S","BDI1","")</f>
        <v/>
      </c>
      <c r="N677" s="167" t="n"/>
      <c r="O677" s="167" t="n"/>
      <c r="P677" s="166" t="n"/>
      <c r="Q677" s="166" t="n"/>
      <c r="R677" s="166" t="n"/>
      <c r="S677" s="166" t="n"/>
      <c r="T677" s="166" t="n"/>
      <c r="U677" s="166" t="n"/>
    </row>
    <row r="678" ht="20.1" customHeight="1" s="496">
      <c r="A678" s="106">
        <f>SequenciaA20Mais1</f>
        <v/>
      </c>
      <c r="B678" s="106">
        <f>SequenciaB20Mais1</f>
        <v/>
      </c>
      <c r="C678" s="106">
        <f>A678&amp;"."&amp;B678</f>
        <v/>
      </c>
      <c r="D678" s="106">
        <f>SequenciaD20Mais1</f>
        <v/>
      </c>
      <c r="E678" s="106">
        <f>IF(OR(G678="ETAPA",G678="SUB-ETAPA",I678=""),"",A678)</f>
        <v/>
      </c>
      <c r="F678" s="107" t="n"/>
      <c r="G678" s="340">
        <f>IF(I678&lt;&gt;"","S","")</f>
        <v/>
      </c>
      <c r="H678" s="147">
        <f>GERAR_NUMERACAO(G678, $G$21:G678)</f>
        <v/>
      </c>
      <c r="I678" s="332" t="n"/>
      <c r="J678" s="333" t="n"/>
      <c r="K678" s="148" t="n"/>
      <c r="L678" s="504" t="n"/>
      <c r="M678" s="290">
        <f>IF(G678="S","BDI1","")</f>
        <v/>
      </c>
      <c r="N678" s="167" t="n"/>
      <c r="O678" s="167" t="n"/>
      <c r="P678" s="166" t="n"/>
      <c r="Q678" s="166" t="n"/>
      <c r="R678" s="166" t="n"/>
      <c r="S678" s="166" t="n"/>
      <c r="T678" s="166" t="n"/>
      <c r="U678" s="166" t="n"/>
    </row>
    <row r="679" ht="20.1" customHeight="1" s="496">
      <c r="A679" s="106">
        <f>SequenciaA20Mais1</f>
        <v/>
      </c>
      <c r="B679" s="106">
        <f>SequenciaB20Mais1</f>
        <v/>
      </c>
      <c r="C679" s="106">
        <f>A679&amp;"."&amp;B679</f>
        <v/>
      </c>
      <c r="D679" s="106">
        <f>SequenciaD20Mais1</f>
        <v/>
      </c>
      <c r="E679" s="106">
        <f>IF(OR(G679="ETAPA",G679="SUB-ETAPA",I679=""),"",A679)</f>
        <v/>
      </c>
      <c r="F679" s="107" t="n"/>
      <c r="G679" s="340">
        <f>IF(I679&lt;&gt;"","S","")</f>
        <v/>
      </c>
      <c r="H679" s="147">
        <f>GERAR_NUMERACAO(G679, $G$21:G679)</f>
        <v/>
      </c>
      <c r="I679" s="150" t="n"/>
      <c r="J679" s="151" t="n"/>
      <c r="K679" s="148" t="n"/>
      <c r="L679" s="535" t="n"/>
      <c r="M679" s="290">
        <f>IF(G679="S","BDI1","")</f>
        <v/>
      </c>
      <c r="N679" s="167" t="n"/>
      <c r="O679" s="167" t="n"/>
      <c r="P679" s="166" t="n"/>
      <c r="Q679" s="166" t="n"/>
      <c r="R679" s="166" t="n"/>
      <c r="S679" s="166" t="n"/>
      <c r="T679" s="166" t="n"/>
      <c r="U679" s="166" t="n"/>
    </row>
    <row r="680" ht="20.1" customHeight="1" s="496">
      <c r="A680" s="106">
        <f>SequenciaA20Mais1</f>
        <v/>
      </c>
      <c r="B680" s="106">
        <f>SequenciaB20Mais1</f>
        <v/>
      </c>
      <c r="C680" s="106">
        <f>A680&amp;"."&amp;B680</f>
        <v/>
      </c>
      <c r="D680" s="106">
        <f>SequenciaD20Mais1</f>
        <v/>
      </c>
      <c r="E680" s="106">
        <f>IF(OR(G680="ETAPA",G680="SUB-ETAPA",I680=""),"",A680)</f>
        <v/>
      </c>
      <c r="F680" s="107" t="n"/>
      <c r="G680" s="340">
        <f>IF(I680&lt;&gt;"","S","")</f>
        <v/>
      </c>
      <c r="H680" s="147">
        <f>GERAR_NUMERACAO(G680, $G$21:G680)</f>
        <v/>
      </c>
      <c r="I680" s="332" t="n"/>
      <c r="J680" s="333" t="n"/>
      <c r="K680" s="148" t="n"/>
      <c r="L680" s="504" t="n"/>
      <c r="M680" s="290">
        <f>IF(G680="S","BDI1","")</f>
        <v/>
      </c>
      <c r="N680" s="167" t="n"/>
      <c r="O680" s="167" t="n"/>
      <c r="P680" s="166" t="n"/>
      <c r="Q680" s="166" t="n"/>
      <c r="R680" s="166" t="n"/>
      <c r="S680" s="166" t="n"/>
      <c r="T680" s="166" t="n"/>
      <c r="U680" s="166" t="n"/>
    </row>
    <row r="681" ht="20.1" customHeight="1" s="496">
      <c r="A681" s="106">
        <f>SequenciaA20Mais1</f>
        <v/>
      </c>
      <c r="B681" s="106">
        <f>SequenciaB20Mais1</f>
        <v/>
      </c>
      <c r="C681" s="106">
        <f>A681&amp;"."&amp;B681</f>
        <v/>
      </c>
      <c r="D681" s="106">
        <f>SequenciaD20Mais1</f>
        <v/>
      </c>
      <c r="E681" s="106">
        <f>IF(OR(G681="ETAPA",G681="SUB-ETAPA",I681=""),"",A681)</f>
        <v/>
      </c>
      <c r="F681" s="107" t="n"/>
      <c r="G681" s="340">
        <f>IF(I681&lt;&gt;"","S","")</f>
        <v/>
      </c>
      <c r="H681" s="147">
        <f>GERAR_NUMERACAO(G681, $G$21:G681)</f>
        <v/>
      </c>
      <c r="I681" s="150" t="n"/>
      <c r="J681" s="151" t="n"/>
      <c r="K681" s="148" t="n"/>
      <c r="L681" s="535" t="n"/>
      <c r="M681" s="290">
        <f>IF(G681="S","BDI1","")</f>
        <v/>
      </c>
      <c r="N681" s="167" t="n"/>
      <c r="O681" s="167" t="n"/>
      <c r="P681" s="166" t="n"/>
      <c r="Q681" s="166" t="n"/>
      <c r="R681" s="166" t="n"/>
      <c r="S681" s="166" t="n"/>
      <c r="T681" s="166" t="n"/>
      <c r="U681" s="166" t="n"/>
    </row>
    <row r="682" ht="20.1" customHeight="1" s="496">
      <c r="A682" s="106">
        <f>SequenciaA20Mais1</f>
        <v/>
      </c>
      <c r="B682" s="106">
        <f>SequenciaB20Mais1</f>
        <v/>
      </c>
      <c r="C682" s="106">
        <f>A682&amp;"."&amp;B682</f>
        <v/>
      </c>
      <c r="D682" s="106">
        <f>SequenciaD20Mais1</f>
        <v/>
      </c>
      <c r="E682" s="106">
        <f>IF(OR(G682="ETAPA",G682="SUB-ETAPA",I682=""),"",A682)</f>
        <v/>
      </c>
      <c r="F682" s="107" t="n"/>
      <c r="G682" s="340">
        <f>IF(I682&lt;&gt;"","S","")</f>
        <v/>
      </c>
      <c r="H682" s="147">
        <f>GERAR_NUMERACAO(G682, $G$21:G682)</f>
        <v/>
      </c>
      <c r="I682" s="332" t="n"/>
      <c r="J682" s="333" t="n"/>
      <c r="K682" s="148" t="n"/>
      <c r="L682" s="504" t="n"/>
      <c r="M682" s="290">
        <f>IF(G682="S","BDI1","")</f>
        <v/>
      </c>
      <c r="N682" s="167" t="n"/>
      <c r="O682" s="167" t="n"/>
      <c r="P682" s="166" t="n"/>
      <c r="Q682" s="166" t="n"/>
      <c r="R682" s="166" t="n"/>
      <c r="S682" s="166" t="n"/>
      <c r="T682" s="166" t="n"/>
      <c r="U682" s="166" t="n"/>
    </row>
    <row r="683" ht="20.1" customHeight="1" s="496">
      <c r="A683" s="106">
        <f>SequenciaA20Mais1</f>
        <v/>
      </c>
      <c r="B683" s="106">
        <f>SequenciaB20Mais1</f>
        <v/>
      </c>
      <c r="C683" s="106">
        <f>A683&amp;"."&amp;B683</f>
        <v/>
      </c>
      <c r="D683" s="106">
        <f>SequenciaD20Mais1</f>
        <v/>
      </c>
      <c r="E683" s="106">
        <f>IF(OR(G683="ETAPA",G683="SUB-ETAPA",I683=""),"",A683)</f>
        <v/>
      </c>
      <c r="F683" s="107" t="n"/>
      <c r="G683" s="340">
        <f>IF(I683&lt;&gt;"","S","")</f>
        <v/>
      </c>
      <c r="H683" s="147">
        <f>GERAR_NUMERACAO(G683, $G$21:G683)</f>
        <v/>
      </c>
      <c r="I683" s="150" t="n"/>
      <c r="J683" s="151" t="n"/>
      <c r="K683" s="148" t="n"/>
      <c r="L683" s="535" t="n"/>
      <c r="M683" s="290">
        <f>IF(G683="S","BDI1","")</f>
        <v/>
      </c>
      <c r="N683" s="167" t="n"/>
      <c r="O683" s="167" t="n"/>
      <c r="P683" s="166" t="n"/>
      <c r="Q683" s="166" t="n"/>
      <c r="R683" s="166" t="n"/>
      <c r="S683" s="166" t="n"/>
      <c r="T683" s="166" t="n"/>
      <c r="U683" s="166" t="n"/>
    </row>
    <row r="684" ht="20.1" customHeight="1" s="496">
      <c r="A684" s="106">
        <f>SequenciaA20Mais1</f>
        <v/>
      </c>
      <c r="B684" s="106">
        <f>SequenciaB20Mais1</f>
        <v/>
      </c>
      <c r="C684" s="106">
        <f>A684&amp;"."&amp;B684</f>
        <v/>
      </c>
      <c r="D684" s="106">
        <f>SequenciaD20Mais1</f>
        <v/>
      </c>
      <c r="E684" s="106">
        <f>IF(OR(G684="ETAPA",G684="SUB-ETAPA",I684=""),"",A684)</f>
        <v/>
      </c>
      <c r="F684" s="107" t="n"/>
      <c r="G684" s="340">
        <f>IF(I684&lt;&gt;"","S","")</f>
        <v/>
      </c>
      <c r="H684" s="147">
        <f>GERAR_NUMERACAO(G684, $G$21:G684)</f>
        <v/>
      </c>
      <c r="I684" s="332" t="n"/>
      <c r="J684" s="333" t="n"/>
      <c r="K684" s="148" t="n"/>
      <c r="L684" s="504" t="n"/>
      <c r="M684" s="290">
        <f>IF(G684="S","BDI1","")</f>
        <v/>
      </c>
      <c r="N684" s="167" t="n"/>
      <c r="O684" s="167" t="n"/>
      <c r="P684" s="166" t="n"/>
      <c r="Q684" s="166" t="n"/>
      <c r="R684" s="166" t="n"/>
      <c r="S684" s="166" t="n"/>
      <c r="T684" s="166" t="n"/>
      <c r="U684" s="166" t="n"/>
    </row>
    <row r="685" ht="20.1" customHeight="1" s="496">
      <c r="A685" s="106">
        <f>SequenciaA20Mais1</f>
        <v/>
      </c>
      <c r="B685" s="106">
        <f>SequenciaB20Mais1</f>
        <v/>
      </c>
      <c r="C685" s="106">
        <f>A685&amp;"."&amp;B685</f>
        <v/>
      </c>
      <c r="D685" s="106">
        <f>SequenciaD20Mais1</f>
        <v/>
      </c>
      <c r="E685" s="106">
        <f>IF(OR(G685="ETAPA",G685="SUB-ETAPA",I685=""),"",A685)</f>
        <v/>
      </c>
      <c r="F685" s="107" t="n"/>
      <c r="G685" s="340">
        <f>IF(I685&lt;&gt;"","S","")</f>
        <v/>
      </c>
      <c r="H685" s="147">
        <f>GERAR_NUMERACAO(G685, $G$21:G685)</f>
        <v/>
      </c>
      <c r="I685" s="150" t="n"/>
      <c r="J685" s="151" t="n"/>
      <c r="K685" s="148" t="n"/>
      <c r="L685" s="535" t="n"/>
      <c r="M685" s="290">
        <f>IF(G685="S","BDI1","")</f>
        <v/>
      </c>
      <c r="N685" s="167" t="n"/>
      <c r="O685" s="167" t="n"/>
      <c r="P685" s="166" t="n"/>
      <c r="Q685" s="166" t="n"/>
      <c r="R685" s="166" t="n"/>
      <c r="S685" s="166" t="n"/>
      <c r="T685" s="166" t="n"/>
      <c r="U685" s="166" t="n"/>
    </row>
    <row r="686" ht="20.1" customHeight="1" s="496">
      <c r="A686" s="106">
        <f>SequenciaA20Mais1</f>
        <v/>
      </c>
      <c r="B686" s="106">
        <f>SequenciaB20Mais1</f>
        <v/>
      </c>
      <c r="C686" s="106">
        <f>A686&amp;"."&amp;B686</f>
        <v/>
      </c>
      <c r="D686" s="106">
        <f>SequenciaD20Mais1</f>
        <v/>
      </c>
      <c r="E686" s="106">
        <f>IF(OR(G686="ETAPA",G686="SUB-ETAPA",I686=""),"",A686)</f>
        <v/>
      </c>
      <c r="F686" s="107" t="n"/>
      <c r="G686" s="340">
        <f>IF(I686&lt;&gt;"","S","")</f>
        <v/>
      </c>
      <c r="H686" s="147">
        <f>GERAR_NUMERACAO(G686, $G$21:G686)</f>
        <v/>
      </c>
      <c r="I686" s="332" t="n"/>
      <c r="J686" s="333" t="n"/>
      <c r="K686" s="148" t="n"/>
      <c r="L686" s="504" t="n"/>
      <c r="M686" s="290">
        <f>IF(G686="S","BDI1","")</f>
        <v/>
      </c>
      <c r="N686" s="167" t="n"/>
      <c r="O686" s="167" t="n"/>
      <c r="P686" s="166" t="n"/>
      <c r="Q686" s="166" t="n"/>
      <c r="R686" s="166" t="n"/>
      <c r="S686" s="166" t="n"/>
      <c r="T686" s="166" t="n"/>
      <c r="U686" s="166" t="n"/>
    </row>
    <row r="687" ht="20.1" customHeight="1" s="496">
      <c r="A687" s="106">
        <f>SequenciaA20Mais1</f>
        <v/>
      </c>
      <c r="B687" s="106">
        <f>SequenciaB20Mais1</f>
        <v/>
      </c>
      <c r="C687" s="106">
        <f>A687&amp;"."&amp;B687</f>
        <v/>
      </c>
      <c r="D687" s="106">
        <f>SequenciaD20Mais1</f>
        <v/>
      </c>
      <c r="E687" s="106">
        <f>IF(OR(G687="ETAPA",G687="SUB-ETAPA",I687=""),"",A687)</f>
        <v/>
      </c>
      <c r="F687" s="107" t="n"/>
      <c r="G687" s="340">
        <f>IF(I687&lt;&gt;"","S","")</f>
        <v/>
      </c>
      <c r="H687" s="147">
        <f>GERAR_NUMERACAO(G687, $G$21:G687)</f>
        <v/>
      </c>
      <c r="I687" s="150" t="n"/>
      <c r="J687" s="151" t="n"/>
      <c r="K687" s="148" t="n"/>
      <c r="L687" s="535" t="n"/>
      <c r="M687" s="290">
        <f>IF(G687="S","BDI1","")</f>
        <v/>
      </c>
      <c r="N687" s="167" t="n"/>
      <c r="O687" s="167" t="n"/>
      <c r="P687" s="166" t="n"/>
      <c r="Q687" s="166" t="n"/>
      <c r="R687" s="166" t="n"/>
      <c r="S687" s="166" t="n"/>
      <c r="T687" s="166" t="n"/>
      <c r="U687" s="166" t="n"/>
    </row>
    <row r="688" ht="20.1" customHeight="1" s="496">
      <c r="A688" s="106">
        <f>SequenciaA20Mais1</f>
        <v/>
      </c>
      <c r="B688" s="106">
        <f>SequenciaB20Mais1</f>
        <v/>
      </c>
      <c r="C688" s="106">
        <f>A688&amp;"."&amp;B688</f>
        <v/>
      </c>
      <c r="D688" s="106">
        <f>SequenciaD20Mais1</f>
        <v/>
      </c>
      <c r="E688" s="106">
        <f>IF(OR(G688="ETAPA",G688="SUB-ETAPA",I688=""),"",A688)</f>
        <v/>
      </c>
      <c r="F688" s="107" t="n"/>
      <c r="G688" s="340">
        <f>IF(I688&lt;&gt;"","S","")</f>
        <v/>
      </c>
      <c r="H688" s="147">
        <f>GERAR_NUMERACAO(G688, $G$21:G688)</f>
        <v/>
      </c>
      <c r="I688" s="332" t="n"/>
      <c r="J688" s="333" t="n"/>
      <c r="K688" s="148" t="n"/>
      <c r="L688" s="504" t="n"/>
      <c r="M688" s="290">
        <f>IF(G688="S","BDI1","")</f>
        <v/>
      </c>
      <c r="N688" s="167" t="n"/>
      <c r="O688" s="167" t="n"/>
      <c r="P688" s="166" t="n"/>
      <c r="Q688" s="166" t="n"/>
      <c r="R688" s="166" t="n"/>
      <c r="S688" s="166" t="n"/>
      <c r="T688" s="166" t="n"/>
      <c r="U688" s="166" t="n"/>
    </row>
    <row r="689" ht="20.1" customHeight="1" s="496">
      <c r="A689" s="106">
        <f>SequenciaA20Mais1</f>
        <v/>
      </c>
      <c r="B689" s="106">
        <f>SequenciaB20Mais1</f>
        <v/>
      </c>
      <c r="C689" s="106">
        <f>A689&amp;"."&amp;B689</f>
        <v/>
      </c>
      <c r="D689" s="106">
        <f>SequenciaD20Mais1</f>
        <v/>
      </c>
      <c r="E689" s="106">
        <f>IF(OR(G689="ETAPA",G689="SUB-ETAPA",I689=""),"",A689)</f>
        <v/>
      </c>
      <c r="F689" s="107" t="n"/>
      <c r="G689" s="340">
        <f>IF(I689&lt;&gt;"","S","")</f>
        <v/>
      </c>
      <c r="H689" s="147">
        <f>GERAR_NUMERACAO(G689, $G$21:G689)</f>
        <v/>
      </c>
      <c r="I689" s="150" t="n"/>
      <c r="J689" s="151" t="n"/>
      <c r="K689" s="148" t="n"/>
      <c r="L689" s="535" t="n"/>
      <c r="M689" s="290">
        <f>IF(G689="S","BDI1","")</f>
        <v/>
      </c>
      <c r="N689" s="167" t="n"/>
      <c r="O689" s="167" t="n"/>
      <c r="P689" s="166" t="n"/>
      <c r="Q689" s="166" t="n"/>
      <c r="R689" s="166" t="n"/>
      <c r="S689" s="166" t="n"/>
      <c r="T689" s="166" t="n"/>
      <c r="U689" s="166" t="n"/>
    </row>
    <row r="690" ht="20.1" customHeight="1" s="496">
      <c r="A690" s="106">
        <f>SequenciaA20Mais1</f>
        <v/>
      </c>
      <c r="B690" s="106">
        <f>SequenciaB20Mais1</f>
        <v/>
      </c>
      <c r="C690" s="106">
        <f>A690&amp;"."&amp;B690</f>
        <v/>
      </c>
      <c r="D690" s="106">
        <f>SequenciaD20Mais1</f>
        <v/>
      </c>
      <c r="E690" s="106">
        <f>IF(OR(G690="ETAPA",G690="SUB-ETAPA",I690=""),"",A690)</f>
        <v/>
      </c>
      <c r="F690" s="107" t="n"/>
      <c r="G690" s="340">
        <f>IF(I690&lt;&gt;"","S","")</f>
        <v/>
      </c>
      <c r="H690" s="147">
        <f>GERAR_NUMERACAO(G690, $G$21:G690)</f>
        <v/>
      </c>
      <c r="I690" s="332" t="n"/>
      <c r="J690" s="333" t="n"/>
      <c r="K690" s="148" t="n"/>
      <c r="L690" s="504" t="n"/>
      <c r="M690" s="290">
        <f>IF(G690="S","BDI1","")</f>
        <v/>
      </c>
      <c r="N690" s="167" t="n"/>
      <c r="O690" s="167" t="n"/>
      <c r="P690" s="166" t="n"/>
      <c r="Q690" s="166" t="n"/>
      <c r="R690" s="166" t="n"/>
      <c r="S690" s="166" t="n"/>
      <c r="T690" s="166" t="n"/>
      <c r="U690" s="166" t="n"/>
    </row>
    <row r="691" ht="20.1" customHeight="1" s="496">
      <c r="A691" s="106">
        <f>SequenciaA20Mais1</f>
        <v/>
      </c>
      <c r="B691" s="106">
        <f>SequenciaB20Mais1</f>
        <v/>
      </c>
      <c r="C691" s="106">
        <f>A691&amp;"."&amp;B691</f>
        <v/>
      </c>
      <c r="D691" s="106">
        <f>SequenciaD20Mais1</f>
        <v/>
      </c>
      <c r="E691" s="106">
        <f>IF(OR(G691="ETAPA",G691="SUB-ETAPA",I691=""),"",A691)</f>
        <v/>
      </c>
      <c r="F691" s="107" t="n"/>
      <c r="G691" s="340">
        <f>IF(I691&lt;&gt;"","S","")</f>
        <v/>
      </c>
      <c r="H691" s="147">
        <f>GERAR_NUMERACAO(G691, $G$21:G691)</f>
        <v/>
      </c>
      <c r="I691" s="150" t="n"/>
      <c r="J691" s="151" t="n"/>
      <c r="K691" s="148" t="n"/>
      <c r="L691" s="535" t="n"/>
      <c r="M691" s="290">
        <f>IF(G691="S","BDI1","")</f>
        <v/>
      </c>
      <c r="N691" s="167" t="n"/>
      <c r="O691" s="167" t="n"/>
      <c r="P691" s="166" t="n"/>
      <c r="Q691" s="166" t="n"/>
      <c r="R691" s="166" t="n"/>
      <c r="S691" s="166" t="n"/>
      <c r="T691" s="166" t="n"/>
      <c r="U691" s="166" t="n"/>
    </row>
    <row r="692" ht="20.1" customHeight="1" s="496">
      <c r="A692" s="106">
        <f>SequenciaA20Mais1</f>
        <v/>
      </c>
      <c r="B692" s="106">
        <f>SequenciaB20Mais1</f>
        <v/>
      </c>
      <c r="C692" s="106">
        <f>A692&amp;"."&amp;B692</f>
        <v/>
      </c>
      <c r="D692" s="106">
        <f>SequenciaD20Mais1</f>
        <v/>
      </c>
      <c r="E692" s="106">
        <f>IF(OR(G692="ETAPA",G692="SUB-ETAPA",I692=""),"",A692)</f>
        <v/>
      </c>
      <c r="F692" s="107" t="n"/>
      <c r="G692" s="340">
        <f>IF(I692&lt;&gt;"","S","")</f>
        <v/>
      </c>
      <c r="H692" s="147">
        <f>GERAR_NUMERACAO(G692, $G$21:G692)</f>
        <v/>
      </c>
      <c r="I692" s="332" t="n"/>
      <c r="J692" s="333" t="n"/>
      <c r="K692" s="148" t="n"/>
      <c r="L692" s="504" t="n"/>
      <c r="M692" s="290">
        <f>IF(G692="S","BDI1","")</f>
        <v/>
      </c>
      <c r="N692" s="167" t="n"/>
      <c r="O692" s="167" t="n"/>
      <c r="P692" s="166" t="n"/>
      <c r="Q692" s="166" t="n"/>
      <c r="R692" s="166" t="n"/>
      <c r="S692" s="166" t="n"/>
      <c r="T692" s="166" t="n"/>
      <c r="U692" s="166" t="n"/>
    </row>
    <row r="693" ht="20.1" customHeight="1" s="496">
      <c r="A693" s="106">
        <f>SequenciaA20Mais1</f>
        <v/>
      </c>
      <c r="B693" s="106">
        <f>SequenciaB20Mais1</f>
        <v/>
      </c>
      <c r="C693" s="106">
        <f>A693&amp;"."&amp;B693</f>
        <v/>
      </c>
      <c r="D693" s="106">
        <f>SequenciaD20Mais1</f>
        <v/>
      </c>
      <c r="E693" s="106">
        <f>IF(OR(G693="ETAPA",G693="SUB-ETAPA",I693=""),"",A693)</f>
        <v/>
      </c>
      <c r="F693" s="107" t="n"/>
      <c r="G693" s="340">
        <f>IF(I693&lt;&gt;"","S","")</f>
        <v/>
      </c>
      <c r="H693" s="147">
        <f>GERAR_NUMERACAO(G693, $G$21:G693)</f>
        <v/>
      </c>
      <c r="I693" s="150" t="n"/>
      <c r="J693" s="151" t="n"/>
      <c r="K693" s="148" t="n"/>
      <c r="L693" s="535" t="n"/>
      <c r="M693" s="290">
        <f>IF(G693="S","BDI1","")</f>
        <v/>
      </c>
      <c r="N693" s="167" t="n"/>
      <c r="O693" s="167" t="n"/>
      <c r="P693" s="166" t="n"/>
      <c r="Q693" s="166" t="n"/>
      <c r="R693" s="166" t="n"/>
      <c r="S693" s="166" t="n"/>
      <c r="T693" s="166" t="n"/>
      <c r="U693" s="166" t="n"/>
    </row>
    <row r="694" ht="20.1" customHeight="1" s="496">
      <c r="A694" s="106">
        <f>SequenciaA20Mais1</f>
        <v/>
      </c>
      <c r="B694" s="106">
        <f>SequenciaB20Mais1</f>
        <v/>
      </c>
      <c r="C694" s="106">
        <f>A694&amp;"."&amp;B694</f>
        <v/>
      </c>
      <c r="D694" s="106">
        <f>SequenciaD20Mais1</f>
        <v/>
      </c>
      <c r="E694" s="106">
        <f>IF(OR(G694="ETAPA",G694="SUB-ETAPA",I694=""),"",A694)</f>
        <v/>
      </c>
      <c r="F694" s="107" t="n"/>
      <c r="G694" s="340">
        <f>IF(I694&lt;&gt;"","S","")</f>
        <v/>
      </c>
      <c r="H694" s="147">
        <f>GERAR_NUMERACAO(G694, $G$21:G694)</f>
        <v/>
      </c>
      <c r="I694" s="332" t="n"/>
      <c r="J694" s="333" t="n"/>
      <c r="K694" s="148" t="n"/>
      <c r="L694" s="504" t="n"/>
      <c r="M694" s="290">
        <f>IF(G694="S","BDI1","")</f>
        <v/>
      </c>
      <c r="N694" s="167" t="n"/>
      <c r="O694" s="167" t="n"/>
      <c r="P694" s="166" t="n"/>
      <c r="Q694" s="166" t="n"/>
      <c r="R694" s="166" t="n"/>
      <c r="S694" s="166" t="n"/>
      <c r="T694" s="166" t="n"/>
      <c r="U694" s="166" t="n"/>
    </row>
    <row r="695" ht="20.1" customHeight="1" s="496">
      <c r="A695" s="106">
        <f>SequenciaA20Mais1</f>
        <v/>
      </c>
      <c r="B695" s="106">
        <f>SequenciaB20Mais1</f>
        <v/>
      </c>
      <c r="C695" s="106">
        <f>A695&amp;"."&amp;B695</f>
        <v/>
      </c>
      <c r="D695" s="106">
        <f>SequenciaD20Mais1</f>
        <v/>
      </c>
      <c r="E695" s="106">
        <f>IF(OR(G695="ETAPA",G695="SUB-ETAPA",I695=""),"",A695)</f>
        <v/>
      </c>
      <c r="F695" s="107" t="n"/>
      <c r="G695" s="340">
        <f>IF(I695&lt;&gt;"","S","")</f>
        <v/>
      </c>
      <c r="H695" s="147">
        <f>GERAR_NUMERACAO(G695, $G$21:G695)</f>
        <v/>
      </c>
      <c r="I695" s="150" t="n"/>
      <c r="J695" s="151" t="n"/>
      <c r="K695" s="148" t="n"/>
      <c r="L695" s="535" t="n"/>
      <c r="M695" s="290">
        <f>IF(G695="S","BDI1","")</f>
        <v/>
      </c>
      <c r="N695" s="167" t="n"/>
      <c r="O695" s="167" t="n"/>
      <c r="P695" s="166" t="n"/>
      <c r="Q695" s="166" t="n"/>
      <c r="R695" s="166" t="n"/>
      <c r="S695" s="166" t="n"/>
      <c r="T695" s="166" t="n"/>
      <c r="U695" s="166" t="n"/>
    </row>
    <row r="696" ht="20.1" customHeight="1" s="496">
      <c r="A696" s="106">
        <f>SequenciaA20Mais1</f>
        <v/>
      </c>
      <c r="B696" s="106">
        <f>SequenciaB20Mais1</f>
        <v/>
      </c>
      <c r="C696" s="106">
        <f>A696&amp;"."&amp;B696</f>
        <v/>
      </c>
      <c r="D696" s="106">
        <f>SequenciaD20Mais1</f>
        <v/>
      </c>
      <c r="E696" s="106">
        <f>IF(OR(G696="ETAPA",G696="SUB-ETAPA",I696=""),"",A696)</f>
        <v/>
      </c>
      <c r="F696" s="107" t="n"/>
      <c r="G696" s="340">
        <f>IF(I696&lt;&gt;"","S","")</f>
        <v/>
      </c>
      <c r="H696" s="147">
        <f>GERAR_NUMERACAO(G696, $G$21:G696)</f>
        <v/>
      </c>
      <c r="I696" s="332" t="n"/>
      <c r="J696" s="333" t="n"/>
      <c r="K696" s="148" t="n"/>
      <c r="L696" s="504" t="n"/>
      <c r="M696" s="290">
        <f>IF(G696="S","BDI1","")</f>
        <v/>
      </c>
      <c r="N696" s="167" t="n"/>
      <c r="O696" s="167" t="n"/>
      <c r="P696" s="166" t="n"/>
      <c r="Q696" s="166" t="n"/>
      <c r="R696" s="166" t="n"/>
      <c r="S696" s="166" t="n"/>
      <c r="T696" s="166" t="n"/>
      <c r="U696" s="166" t="n"/>
    </row>
    <row r="697" ht="20.1" customHeight="1" s="496">
      <c r="A697" s="106">
        <f>SequenciaA20Mais1</f>
        <v/>
      </c>
      <c r="B697" s="106">
        <f>SequenciaB20Mais1</f>
        <v/>
      </c>
      <c r="C697" s="106">
        <f>A697&amp;"."&amp;B697</f>
        <v/>
      </c>
      <c r="D697" s="106">
        <f>SequenciaD20Mais1</f>
        <v/>
      </c>
      <c r="E697" s="106">
        <f>IF(OR(G697="ETAPA",G697="SUB-ETAPA",I697=""),"",A697)</f>
        <v/>
      </c>
      <c r="F697" s="107" t="n"/>
      <c r="G697" s="340">
        <f>IF(I697&lt;&gt;"","S","")</f>
        <v/>
      </c>
      <c r="H697" s="147">
        <f>GERAR_NUMERACAO(G697, $G$21:G697)</f>
        <v/>
      </c>
      <c r="I697" s="150" t="n"/>
      <c r="J697" s="151" t="n"/>
      <c r="K697" s="148" t="n"/>
      <c r="L697" s="535" t="n"/>
      <c r="M697" s="290">
        <f>IF(G697="S","BDI1","")</f>
        <v/>
      </c>
      <c r="N697" s="167" t="n"/>
      <c r="O697" s="167" t="n"/>
      <c r="P697" s="166" t="n"/>
      <c r="Q697" s="166" t="n"/>
      <c r="R697" s="166" t="n"/>
      <c r="S697" s="166" t="n"/>
      <c r="T697" s="166" t="n"/>
      <c r="U697" s="166" t="n"/>
    </row>
    <row r="698" ht="20.1" customHeight="1" s="496">
      <c r="A698" s="106">
        <f>SequenciaA20Mais1</f>
        <v/>
      </c>
      <c r="B698" s="106">
        <f>SequenciaB20Mais1</f>
        <v/>
      </c>
      <c r="C698" s="106">
        <f>A698&amp;"."&amp;B698</f>
        <v/>
      </c>
      <c r="D698" s="106">
        <f>SequenciaD20Mais1</f>
        <v/>
      </c>
      <c r="E698" s="106">
        <f>IF(OR(G698="ETAPA",G698="SUB-ETAPA",I698=""),"",A698)</f>
        <v/>
      </c>
      <c r="F698" s="107" t="n"/>
      <c r="G698" s="340">
        <f>IF(I698&lt;&gt;"","S","")</f>
        <v/>
      </c>
      <c r="H698" s="147">
        <f>GERAR_NUMERACAO(G698, $G$21:G698)</f>
        <v/>
      </c>
      <c r="I698" s="332" t="n"/>
      <c r="J698" s="333" t="n"/>
      <c r="K698" s="148" t="n"/>
      <c r="L698" s="504" t="n"/>
      <c r="M698" s="290">
        <f>IF(G698="S","BDI1","")</f>
        <v/>
      </c>
      <c r="N698" s="167" t="n"/>
      <c r="O698" s="167" t="n"/>
      <c r="P698" s="166" t="n"/>
      <c r="Q698" s="166" t="n"/>
      <c r="R698" s="166" t="n"/>
      <c r="S698" s="166" t="n"/>
      <c r="T698" s="166" t="n"/>
      <c r="U698" s="166" t="n"/>
    </row>
    <row r="699" ht="20.1" customHeight="1" s="496">
      <c r="A699" s="106">
        <f>SequenciaA20Mais1</f>
        <v/>
      </c>
      <c r="B699" s="106">
        <f>SequenciaB20Mais1</f>
        <v/>
      </c>
      <c r="C699" s="106">
        <f>A699&amp;"."&amp;B699</f>
        <v/>
      </c>
      <c r="D699" s="106">
        <f>SequenciaD20Mais1</f>
        <v/>
      </c>
      <c r="E699" s="106">
        <f>IF(OR(G699="ETAPA",G699="SUB-ETAPA",I699=""),"",A699)</f>
        <v/>
      </c>
      <c r="F699" s="107" t="n"/>
      <c r="G699" s="340">
        <f>IF(I699&lt;&gt;"","S","")</f>
        <v/>
      </c>
      <c r="H699" s="147">
        <f>GERAR_NUMERACAO(G699, $G$21:G699)</f>
        <v/>
      </c>
      <c r="I699" s="150" t="n"/>
      <c r="J699" s="151" t="n"/>
      <c r="K699" s="148" t="n"/>
      <c r="L699" s="535" t="n"/>
      <c r="M699" s="290">
        <f>IF(G699="S","BDI1","")</f>
        <v/>
      </c>
      <c r="N699" s="167" t="n"/>
      <c r="O699" s="167" t="n"/>
      <c r="P699" s="166" t="n"/>
      <c r="Q699" s="166" t="n"/>
      <c r="R699" s="166" t="n"/>
      <c r="S699" s="166" t="n"/>
      <c r="T699" s="166" t="n"/>
      <c r="U699" s="166" t="n"/>
    </row>
    <row r="700" ht="20.1" customHeight="1" s="496">
      <c r="A700" s="106">
        <f>SequenciaA20Mais1</f>
        <v/>
      </c>
      <c r="B700" s="106">
        <f>SequenciaB20Mais1</f>
        <v/>
      </c>
      <c r="C700" s="106">
        <f>A700&amp;"."&amp;B700</f>
        <v/>
      </c>
      <c r="D700" s="106">
        <f>SequenciaD20Mais1</f>
        <v/>
      </c>
      <c r="E700" s="106">
        <f>IF(OR(G700="ETAPA",G700="SUB-ETAPA",I700=""),"",A700)</f>
        <v/>
      </c>
      <c r="F700" s="107" t="n"/>
      <c r="G700" s="340">
        <f>IF(I700&lt;&gt;"","S","")</f>
        <v/>
      </c>
      <c r="H700" s="147">
        <f>GERAR_NUMERACAO(G700, $G$21:G700)</f>
        <v/>
      </c>
      <c r="I700" s="332" t="n"/>
      <c r="J700" s="333" t="n"/>
      <c r="K700" s="148" t="n"/>
      <c r="L700" s="504" t="n"/>
      <c r="M700" s="290">
        <f>IF(G700="S","BDI1","")</f>
        <v/>
      </c>
      <c r="N700" s="167" t="n"/>
      <c r="O700" s="167" t="n"/>
      <c r="P700" s="166" t="n"/>
      <c r="Q700" s="166" t="n"/>
      <c r="R700" s="166" t="n"/>
      <c r="S700" s="166" t="n"/>
      <c r="T700" s="166" t="n"/>
      <c r="U700" s="166" t="n"/>
    </row>
    <row r="701" ht="20.1" customHeight="1" s="496">
      <c r="A701" s="106">
        <f>SequenciaA20Mais1</f>
        <v/>
      </c>
      <c r="B701" s="106">
        <f>SequenciaB20Mais1</f>
        <v/>
      </c>
      <c r="C701" s="106">
        <f>A701&amp;"."&amp;B701</f>
        <v/>
      </c>
      <c r="D701" s="106">
        <f>SequenciaD20Mais1</f>
        <v/>
      </c>
      <c r="E701" s="106">
        <f>IF(OR(G701="ETAPA",G701="SUB-ETAPA",I701=""),"",A701)</f>
        <v/>
      </c>
      <c r="F701" s="107" t="n"/>
      <c r="G701" s="340">
        <f>IF(I701&lt;&gt;"","S","")</f>
        <v/>
      </c>
      <c r="H701" s="147">
        <f>GERAR_NUMERACAO(G701, $G$21:G701)</f>
        <v/>
      </c>
      <c r="I701" s="150" t="n"/>
      <c r="J701" s="151" t="n"/>
      <c r="K701" s="148" t="n"/>
      <c r="L701" s="535" t="n"/>
      <c r="M701" s="290">
        <f>IF(G701="S","BDI1","")</f>
        <v/>
      </c>
      <c r="N701" s="167" t="n"/>
      <c r="O701" s="167" t="n"/>
      <c r="P701" s="166" t="n"/>
      <c r="Q701" s="166" t="n"/>
      <c r="R701" s="166" t="n"/>
      <c r="S701" s="166" t="n"/>
      <c r="T701" s="166" t="n"/>
      <c r="U701" s="166" t="n"/>
    </row>
    <row r="702" ht="20.1" customHeight="1" s="496">
      <c r="A702" s="106">
        <f>SequenciaA20Mais1</f>
        <v/>
      </c>
      <c r="B702" s="106">
        <f>SequenciaB20Mais1</f>
        <v/>
      </c>
      <c r="C702" s="106">
        <f>A702&amp;"."&amp;B702</f>
        <v/>
      </c>
      <c r="D702" s="106">
        <f>SequenciaD20Mais1</f>
        <v/>
      </c>
      <c r="E702" s="106">
        <f>IF(OR(G702="ETAPA",G702="SUB-ETAPA",I702=""),"",A702)</f>
        <v/>
      </c>
      <c r="F702" s="107" t="n"/>
      <c r="G702" s="340">
        <f>IF(I702&lt;&gt;"","S","")</f>
        <v/>
      </c>
      <c r="H702" s="147">
        <f>GERAR_NUMERACAO(G702, $G$21:G702)</f>
        <v/>
      </c>
      <c r="I702" s="332" t="n"/>
      <c r="J702" s="333" t="n"/>
      <c r="K702" s="148" t="n"/>
      <c r="L702" s="504" t="n"/>
      <c r="M702" s="290">
        <f>IF(G702="S","BDI1","")</f>
        <v/>
      </c>
      <c r="N702" s="167" t="n"/>
      <c r="O702" s="167" t="n"/>
      <c r="P702" s="166" t="n"/>
      <c r="Q702" s="166" t="n"/>
      <c r="R702" s="166" t="n"/>
      <c r="S702" s="166" t="n"/>
      <c r="T702" s="166" t="n"/>
      <c r="U702" s="166" t="n"/>
    </row>
    <row r="703" ht="20.1" customHeight="1" s="496">
      <c r="A703" s="106">
        <f>SequenciaA20Mais1</f>
        <v/>
      </c>
      <c r="B703" s="106">
        <f>SequenciaB20Mais1</f>
        <v/>
      </c>
      <c r="C703" s="106">
        <f>A703&amp;"."&amp;B703</f>
        <v/>
      </c>
      <c r="D703" s="106">
        <f>SequenciaD20Mais1</f>
        <v/>
      </c>
      <c r="E703" s="106">
        <f>IF(OR(G703="ETAPA",G703="SUB-ETAPA",I703=""),"",A703)</f>
        <v/>
      </c>
      <c r="F703" s="107" t="n"/>
      <c r="G703" s="340">
        <f>IF(I703&lt;&gt;"","S","")</f>
        <v/>
      </c>
      <c r="H703" s="147">
        <f>GERAR_NUMERACAO(G703, $G$21:G703)</f>
        <v/>
      </c>
      <c r="I703" s="150" t="n"/>
      <c r="J703" s="151" t="n"/>
      <c r="K703" s="148" t="n"/>
      <c r="L703" s="535" t="n"/>
      <c r="M703" s="290">
        <f>IF(G703="S","BDI1","")</f>
        <v/>
      </c>
      <c r="N703" s="167" t="n"/>
      <c r="O703" s="167" t="n"/>
      <c r="P703" s="166" t="n"/>
      <c r="Q703" s="166" t="n"/>
      <c r="R703" s="166" t="n"/>
      <c r="S703" s="166" t="n"/>
      <c r="T703" s="166" t="n"/>
      <c r="U703" s="166" t="n"/>
    </row>
    <row r="704" ht="20.1" customHeight="1" s="496">
      <c r="A704" s="106">
        <f>SequenciaA20Mais1</f>
        <v/>
      </c>
      <c r="B704" s="106">
        <f>SequenciaB20Mais1</f>
        <v/>
      </c>
      <c r="C704" s="106">
        <f>A704&amp;"."&amp;B704</f>
        <v/>
      </c>
      <c r="D704" s="106">
        <f>SequenciaD20Mais1</f>
        <v/>
      </c>
      <c r="E704" s="106">
        <f>IF(OR(G704="ETAPA",G704="SUB-ETAPA",I704=""),"",A704)</f>
        <v/>
      </c>
      <c r="F704" s="107" t="n"/>
      <c r="G704" s="340">
        <f>IF(I704&lt;&gt;"","S","")</f>
        <v/>
      </c>
      <c r="H704" s="147">
        <f>GERAR_NUMERACAO(G704, $G$21:G704)</f>
        <v/>
      </c>
      <c r="I704" s="332" t="n"/>
      <c r="J704" s="333" t="n"/>
      <c r="K704" s="148" t="n"/>
      <c r="L704" s="504" t="n"/>
      <c r="M704" s="290">
        <f>IF(G704="S","BDI1","")</f>
        <v/>
      </c>
      <c r="N704" s="167" t="n"/>
      <c r="O704" s="167" t="n"/>
      <c r="P704" s="166" t="n"/>
      <c r="Q704" s="166" t="n"/>
      <c r="R704" s="166" t="n"/>
      <c r="S704" s="166" t="n"/>
      <c r="T704" s="166" t="n"/>
      <c r="U704" s="166" t="n"/>
    </row>
    <row r="705" ht="20.1" customHeight="1" s="496">
      <c r="A705" s="106">
        <f>SequenciaA20Mais1</f>
        <v/>
      </c>
      <c r="B705" s="106">
        <f>SequenciaB20Mais1</f>
        <v/>
      </c>
      <c r="C705" s="106">
        <f>A705&amp;"."&amp;B705</f>
        <v/>
      </c>
      <c r="D705" s="106">
        <f>SequenciaD20Mais1</f>
        <v/>
      </c>
      <c r="E705" s="106">
        <f>IF(OR(G705="ETAPA",G705="SUB-ETAPA",I705=""),"",A705)</f>
        <v/>
      </c>
      <c r="F705" s="107" t="n"/>
      <c r="G705" s="340">
        <f>IF(I705&lt;&gt;"","S","")</f>
        <v/>
      </c>
      <c r="H705" s="147">
        <f>GERAR_NUMERACAO(G705, $G$21:G705)</f>
        <v/>
      </c>
      <c r="I705" s="150" t="n"/>
      <c r="J705" s="151" t="n"/>
      <c r="K705" s="148" t="n"/>
      <c r="L705" s="535" t="n"/>
      <c r="M705" s="290">
        <f>IF(G705="S","BDI1","")</f>
        <v/>
      </c>
      <c r="N705" s="167" t="n"/>
      <c r="O705" s="167" t="n"/>
      <c r="P705" s="166" t="n"/>
      <c r="Q705" s="166" t="n"/>
      <c r="R705" s="166" t="n"/>
      <c r="S705" s="166" t="n"/>
      <c r="T705" s="166" t="n"/>
      <c r="U705" s="166" t="n"/>
    </row>
    <row r="706" ht="20.1" customHeight="1" s="496">
      <c r="A706" s="106">
        <f>SequenciaA20Mais1</f>
        <v/>
      </c>
      <c r="B706" s="106">
        <f>SequenciaB20Mais1</f>
        <v/>
      </c>
      <c r="C706" s="106">
        <f>A706&amp;"."&amp;B706</f>
        <v/>
      </c>
      <c r="D706" s="106">
        <f>SequenciaD20Mais1</f>
        <v/>
      </c>
      <c r="E706" s="106">
        <f>IF(OR(G706="ETAPA",G706="SUB-ETAPA",I706=""),"",A706)</f>
        <v/>
      </c>
      <c r="F706" s="107" t="n"/>
      <c r="G706" s="340">
        <f>IF(I706&lt;&gt;"","S","")</f>
        <v/>
      </c>
      <c r="H706" s="147">
        <f>GERAR_NUMERACAO(G706, $G$21:G706)</f>
        <v/>
      </c>
      <c r="I706" s="332" t="n"/>
      <c r="J706" s="333" t="n"/>
      <c r="K706" s="148" t="n"/>
      <c r="L706" s="504" t="n"/>
      <c r="M706" s="290">
        <f>IF(G706="S","BDI1","")</f>
        <v/>
      </c>
      <c r="N706" s="167" t="n"/>
      <c r="O706" s="167" t="n"/>
      <c r="P706" s="166" t="n"/>
      <c r="Q706" s="166" t="n"/>
      <c r="R706" s="166" t="n"/>
      <c r="S706" s="166" t="n"/>
      <c r="T706" s="166" t="n"/>
      <c r="U706" s="166" t="n"/>
    </row>
    <row r="707" ht="20.1" customHeight="1" s="496">
      <c r="A707" s="106">
        <f>SequenciaA20Mais1</f>
        <v/>
      </c>
      <c r="B707" s="106">
        <f>SequenciaB20Mais1</f>
        <v/>
      </c>
      <c r="C707" s="106">
        <f>A707&amp;"."&amp;B707</f>
        <v/>
      </c>
      <c r="D707" s="106">
        <f>SequenciaD20Mais1</f>
        <v/>
      </c>
      <c r="E707" s="106">
        <f>IF(OR(G707="ETAPA",G707="SUB-ETAPA",I707=""),"",A707)</f>
        <v/>
      </c>
      <c r="F707" s="107" t="n"/>
      <c r="G707" s="340">
        <f>IF(I707&lt;&gt;"","S","")</f>
        <v/>
      </c>
      <c r="H707" s="147">
        <f>GERAR_NUMERACAO(G707, $G$21:G707)</f>
        <v/>
      </c>
      <c r="I707" s="150" t="n"/>
      <c r="J707" s="151" t="n"/>
      <c r="K707" s="148" t="n"/>
      <c r="L707" s="535" t="n"/>
      <c r="M707" s="290">
        <f>IF(G707="S","BDI1","")</f>
        <v/>
      </c>
      <c r="N707" s="167" t="n"/>
      <c r="O707" s="167" t="n"/>
      <c r="P707" s="166" t="n"/>
      <c r="Q707" s="166" t="n"/>
      <c r="R707" s="166" t="n"/>
      <c r="S707" s="166" t="n"/>
      <c r="T707" s="166" t="n"/>
      <c r="U707" s="166" t="n"/>
    </row>
    <row r="708" ht="20.1" customHeight="1" s="496">
      <c r="A708" s="106">
        <f>SequenciaA20Mais1</f>
        <v/>
      </c>
      <c r="B708" s="106">
        <f>SequenciaB20Mais1</f>
        <v/>
      </c>
      <c r="C708" s="106">
        <f>A708&amp;"."&amp;B708</f>
        <v/>
      </c>
      <c r="D708" s="106">
        <f>SequenciaD20Mais1</f>
        <v/>
      </c>
      <c r="E708" s="106">
        <f>IF(OR(G708="ETAPA",G708="SUB-ETAPA",I708=""),"",A708)</f>
        <v/>
      </c>
      <c r="F708" s="107" t="n"/>
      <c r="G708" s="340">
        <f>IF(I708&lt;&gt;"","S","")</f>
        <v/>
      </c>
      <c r="H708" s="147">
        <f>GERAR_NUMERACAO(G708, $G$21:G708)</f>
        <v/>
      </c>
      <c r="I708" s="332" t="n"/>
      <c r="J708" s="333" t="n"/>
      <c r="K708" s="148" t="n"/>
      <c r="L708" s="504" t="n"/>
      <c r="M708" s="290">
        <f>IF(G708="S","BDI1","")</f>
        <v/>
      </c>
      <c r="N708" s="167" t="n"/>
      <c r="O708" s="167" t="n"/>
      <c r="P708" s="166" t="n"/>
      <c r="Q708" s="166" t="n"/>
      <c r="R708" s="166" t="n"/>
      <c r="S708" s="166" t="n"/>
      <c r="T708" s="166" t="n"/>
      <c r="U708" s="166" t="n"/>
    </row>
    <row r="709" ht="20.1" customHeight="1" s="496">
      <c r="A709" s="106">
        <f>SequenciaA20Mais1</f>
        <v/>
      </c>
      <c r="B709" s="106">
        <f>SequenciaB20Mais1</f>
        <v/>
      </c>
      <c r="C709" s="106">
        <f>A709&amp;"."&amp;B709</f>
        <v/>
      </c>
      <c r="D709" s="106">
        <f>SequenciaD20Mais1</f>
        <v/>
      </c>
      <c r="E709" s="106">
        <f>IF(OR(G709="ETAPA",G709="SUB-ETAPA",I709=""),"",A709)</f>
        <v/>
      </c>
      <c r="F709" s="107" t="n"/>
      <c r="G709" s="340">
        <f>IF(I709&lt;&gt;"","S","")</f>
        <v/>
      </c>
      <c r="H709" s="147">
        <f>GERAR_NUMERACAO(G709, $G$21:G709)</f>
        <v/>
      </c>
      <c r="I709" s="150" t="n"/>
      <c r="J709" s="151" t="n"/>
      <c r="K709" s="148" t="n"/>
      <c r="L709" s="535" t="n"/>
      <c r="M709" s="290">
        <f>IF(G709="S","BDI1","")</f>
        <v/>
      </c>
      <c r="N709" s="167" t="n"/>
      <c r="O709" s="167" t="n"/>
      <c r="P709" s="166" t="n"/>
      <c r="Q709" s="166" t="n"/>
      <c r="R709" s="166" t="n"/>
      <c r="S709" s="166" t="n"/>
      <c r="T709" s="166" t="n"/>
      <c r="U709" s="166" t="n"/>
    </row>
    <row r="710" ht="20.1" customHeight="1" s="496">
      <c r="A710" s="106">
        <f>SequenciaA20Mais1</f>
        <v/>
      </c>
      <c r="B710" s="106">
        <f>SequenciaB20Mais1</f>
        <v/>
      </c>
      <c r="C710" s="106">
        <f>A710&amp;"."&amp;B710</f>
        <v/>
      </c>
      <c r="D710" s="106">
        <f>SequenciaD20Mais1</f>
        <v/>
      </c>
      <c r="E710" s="106">
        <f>IF(OR(G710="ETAPA",G710="SUB-ETAPA",I710=""),"",A710)</f>
        <v/>
      </c>
      <c r="F710" s="107" t="n"/>
      <c r="G710" s="340">
        <f>IF(I710&lt;&gt;"","S","")</f>
        <v/>
      </c>
      <c r="H710" s="147">
        <f>GERAR_NUMERACAO(G710, $G$21:G710)</f>
        <v/>
      </c>
      <c r="I710" s="332" t="n"/>
      <c r="J710" s="333" t="n"/>
      <c r="K710" s="148" t="n"/>
      <c r="L710" s="504" t="n"/>
      <c r="M710" s="290">
        <f>IF(G710="S","BDI1","")</f>
        <v/>
      </c>
      <c r="N710" s="167" t="n"/>
      <c r="O710" s="167" t="n"/>
      <c r="P710" s="166" t="n"/>
      <c r="Q710" s="166" t="n"/>
      <c r="R710" s="166" t="n"/>
      <c r="S710" s="166" t="n"/>
      <c r="T710" s="166" t="n"/>
      <c r="U710" s="166" t="n"/>
    </row>
    <row r="711" ht="20.1" customHeight="1" s="496">
      <c r="A711" s="106">
        <f>SequenciaA20Mais1</f>
        <v/>
      </c>
      <c r="B711" s="106">
        <f>SequenciaB20Mais1</f>
        <v/>
      </c>
      <c r="C711" s="106">
        <f>A711&amp;"."&amp;B711</f>
        <v/>
      </c>
      <c r="D711" s="106">
        <f>SequenciaD20Mais1</f>
        <v/>
      </c>
      <c r="E711" s="106">
        <f>IF(OR(G711="ETAPA",G711="SUB-ETAPA",I711=""),"",A711)</f>
        <v/>
      </c>
      <c r="F711" s="107" t="n"/>
      <c r="G711" s="340">
        <f>IF(I711&lt;&gt;"","S","")</f>
        <v/>
      </c>
      <c r="H711" s="147">
        <f>GERAR_NUMERACAO(G711, $G$21:G711)</f>
        <v/>
      </c>
      <c r="I711" s="150" t="n"/>
      <c r="J711" s="151" t="n"/>
      <c r="K711" s="148" t="n"/>
      <c r="L711" s="535" t="n"/>
      <c r="M711" s="290">
        <f>IF(G711="S","BDI1","")</f>
        <v/>
      </c>
      <c r="N711" s="167" t="n"/>
      <c r="O711" s="167" t="n"/>
      <c r="P711" s="166" t="n"/>
      <c r="Q711" s="166" t="n"/>
      <c r="R711" s="166" t="n"/>
      <c r="S711" s="166" t="n"/>
      <c r="T711" s="166" t="n"/>
      <c r="U711" s="166" t="n"/>
    </row>
    <row r="712" ht="20.1" customHeight="1" s="496">
      <c r="A712" s="106">
        <f>SequenciaA20Mais1</f>
        <v/>
      </c>
      <c r="B712" s="106">
        <f>SequenciaB20Mais1</f>
        <v/>
      </c>
      <c r="C712" s="106">
        <f>A712&amp;"."&amp;B712</f>
        <v/>
      </c>
      <c r="D712" s="106">
        <f>SequenciaD20Mais1</f>
        <v/>
      </c>
      <c r="E712" s="106">
        <f>IF(OR(G712="ETAPA",G712="SUB-ETAPA",I712=""),"",A712)</f>
        <v/>
      </c>
      <c r="F712" s="107" t="n"/>
      <c r="G712" s="340">
        <f>IF(I712&lt;&gt;"","S","")</f>
        <v/>
      </c>
      <c r="H712" s="147">
        <f>GERAR_NUMERACAO(G712, $G$21:G712)</f>
        <v/>
      </c>
      <c r="I712" s="332" t="n"/>
      <c r="J712" s="333" t="n"/>
      <c r="K712" s="148" t="n"/>
      <c r="L712" s="504" t="n"/>
      <c r="M712" s="290">
        <f>IF(G712="S","BDI1","")</f>
        <v/>
      </c>
      <c r="N712" s="167" t="n"/>
      <c r="O712" s="167" t="n"/>
      <c r="P712" s="166" t="n"/>
      <c r="Q712" s="166" t="n"/>
      <c r="R712" s="166" t="n"/>
      <c r="S712" s="166" t="n"/>
      <c r="T712" s="166" t="n"/>
      <c r="U712" s="166" t="n"/>
    </row>
    <row r="713" ht="20.1" customHeight="1" s="496">
      <c r="A713" s="106">
        <f>SequenciaA20Mais1</f>
        <v/>
      </c>
      <c r="B713" s="106">
        <f>SequenciaB20Mais1</f>
        <v/>
      </c>
      <c r="C713" s="106">
        <f>A713&amp;"."&amp;B713</f>
        <v/>
      </c>
      <c r="D713" s="106">
        <f>SequenciaD20Mais1</f>
        <v/>
      </c>
      <c r="E713" s="106">
        <f>IF(OR(G713="ETAPA",G713="SUB-ETAPA",I713=""),"",A713)</f>
        <v/>
      </c>
      <c r="F713" s="107" t="n"/>
      <c r="G713" s="340">
        <f>IF(I713&lt;&gt;"","S","")</f>
        <v/>
      </c>
      <c r="H713" s="147">
        <f>GERAR_NUMERACAO(G713, $G$21:G713)</f>
        <v/>
      </c>
      <c r="I713" s="150" t="n"/>
      <c r="J713" s="151" t="n"/>
      <c r="K713" s="148" t="n"/>
      <c r="L713" s="535" t="n"/>
      <c r="M713" s="290">
        <f>IF(G713="S","BDI1","")</f>
        <v/>
      </c>
      <c r="N713" s="167" t="n"/>
      <c r="O713" s="167" t="n"/>
      <c r="P713" s="166" t="n"/>
      <c r="Q713" s="166" t="n"/>
      <c r="R713" s="166" t="n"/>
      <c r="S713" s="166" t="n"/>
      <c r="T713" s="166" t="n"/>
      <c r="U713" s="166" t="n"/>
    </row>
    <row r="714" ht="20.1" customHeight="1" s="496">
      <c r="A714" s="106">
        <f>SequenciaA20Mais1</f>
        <v/>
      </c>
      <c r="B714" s="106">
        <f>SequenciaB20Mais1</f>
        <v/>
      </c>
      <c r="C714" s="106">
        <f>A714&amp;"."&amp;B714</f>
        <v/>
      </c>
      <c r="D714" s="106">
        <f>SequenciaD20Mais1</f>
        <v/>
      </c>
      <c r="E714" s="106">
        <f>IF(OR(G714="ETAPA",G714="SUB-ETAPA",I714=""),"",A714)</f>
        <v/>
      </c>
      <c r="F714" s="107" t="n"/>
      <c r="G714" s="340">
        <f>IF(I714&lt;&gt;"","S","")</f>
        <v/>
      </c>
      <c r="H714" s="147">
        <f>GERAR_NUMERACAO(G714, $G$21:G714)</f>
        <v/>
      </c>
      <c r="I714" s="332" t="n"/>
      <c r="J714" s="333" t="n"/>
      <c r="K714" s="148" t="n"/>
      <c r="L714" s="504" t="n"/>
      <c r="M714" s="290">
        <f>IF(G714="S","BDI1","")</f>
        <v/>
      </c>
      <c r="N714" s="167" t="n"/>
      <c r="O714" s="167" t="n"/>
      <c r="P714" s="166" t="n"/>
      <c r="Q714" s="166" t="n"/>
      <c r="R714" s="166" t="n"/>
      <c r="S714" s="166" t="n"/>
      <c r="T714" s="166" t="n"/>
      <c r="U714" s="166" t="n"/>
    </row>
    <row r="715" ht="20.1" customHeight="1" s="496">
      <c r="A715" s="106">
        <f>SequenciaA20Mais1</f>
        <v/>
      </c>
      <c r="B715" s="106">
        <f>SequenciaB20Mais1</f>
        <v/>
      </c>
      <c r="C715" s="106">
        <f>A715&amp;"."&amp;B715</f>
        <v/>
      </c>
      <c r="D715" s="106">
        <f>SequenciaD20Mais1</f>
        <v/>
      </c>
      <c r="E715" s="106">
        <f>IF(OR(G715="ETAPA",G715="SUB-ETAPA",I715=""),"",A715)</f>
        <v/>
      </c>
      <c r="F715" s="107" t="n"/>
      <c r="G715" s="340">
        <f>IF(I715&lt;&gt;"","S","")</f>
        <v/>
      </c>
      <c r="H715" s="147">
        <f>GERAR_NUMERACAO(G715, $G$21:G715)</f>
        <v/>
      </c>
      <c r="I715" s="150" t="n"/>
      <c r="J715" s="151" t="n"/>
      <c r="K715" s="148" t="n"/>
      <c r="L715" s="535" t="n"/>
      <c r="M715" s="290">
        <f>IF(G715="S","BDI1","")</f>
        <v/>
      </c>
      <c r="N715" s="167" t="n"/>
      <c r="O715" s="167" t="n"/>
      <c r="P715" s="166" t="n"/>
      <c r="Q715" s="166" t="n"/>
      <c r="R715" s="166" t="n"/>
      <c r="S715" s="166" t="n"/>
      <c r="T715" s="166" t="n"/>
      <c r="U715" s="166" t="n"/>
    </row>
    <row r="716" ht="20.1" customHeight="1" s="496">
      <c r="A716" s="106">
        <f>SequenciaA20Mais1</f>
        <v/>
      </c>
      <c r="B716" s="106">
        <f>SequenciaB20Mais1</f>
        <v/>
      </c>
      <c r="C716" s="106">
        <f>A716&amp;"."&amp;B716</f>
        <v/>
      </c>
      <c r="D716" s="106">
        <f>SequenciaD20Mais1</f>
        <v/>
      </c>
      <c r="E716" s="106">
        <f>IF(OR(G716="ETAPA",G716="SUB-ETAPA",I716=""),"",A716)</f>
        <v/>
      </c>
      <c r="F716" s="107" t="n"/>
      <c r="G716" s="340">
        <f>IF(I716&lt;&gt;"","S","")</f>
        <v/>
      </c>
      <c r="H716" s="147">
        <f>GERAR_NUMERACAO(G716, $G$21:G716)</f>
        <v/>
      </c>
      <c r="I716" s="332" t="n"/>
      <c r="J716" s="333" t="n"/>
      <c r="K716" s="148" t="n"/>
      <c r="L716" s="504" t="n"/>
      <c r="M716" s="290">
        <f>IF(G716="S","BDI1","")</f>
        <v/>
      </c>
      <c r="N716" s="167" t="n"/>
      <c r="O716" s="167" t="n"/>
      <c r="P716" s="166" t="n"/>
      <c r="Q716" s="166" t="n"/>
      <c r="R716" s="166" t="n"/>
      <c r="S716" s="166" t="n"/>
      <c r="T716" s="166" t="n"/>
      <c r="U716" s="166" t="n"/>
    </row>
    <row r="717" ht="20.1" customHeight="1" s="496">
      <c r="A717" s="106">
        <f>SequenciaA20Mais1</f>
        <v/>
      </c>
      <c r="B717" s="106">
        <f>SequenciaB20Mais1</f>
        <v/>
      </c>
      <c r="C717" s="106">
        <f>A717&amp;"."&amp;B717</f>
        <v/>
      </c>
      <c r="D717" s="106">
        <f>SequenciaD20Mais1</f>
        <v/>
      </c>
      <c r="E717" s="106">
        <f>IF(OR(G717="ETAPA",G717="SUB-ETAPA",I717=""),"",A717)</f>
        <v/>
      </c>
      <c r="F717" s="107" t="n"/>
      <c r="G717" s="340">
        <f>IF(I717&lt;&gt;"","S","")</f>
        <v/>
      </c>
      <c r="H717" s="147">
        <f>GERAR_NUMERACAO(G717, $G$21:G717)</f>
        <v/>
      </c>
      <c r="I717" s="150" t="n"/>
      <c r="J717" s="151" t="n"/>
      <c r="K717" s="148" t="n"/>
      <c r="L717" s="535" t="n"/>
      <c r="M717" s="290">
        <f>IF(G717="S","BDI1","")</f>
        <v/>
      </c>
      <c r="N717" s="167" t="n"/>
      <c r="O717" s="167" t="n"/>
      <c r="P717" s="166" t="n"/>
      <c r="Q717" s="166" t="n"/>
      <c r="R717" s="166" t="n"/>
      <c r="S717" s="166" t="n"/>
      <c r="T717" s="166" t="n"/>
      <c r="U717" s="166" t="n"/>
    </row>
    <row r="718" ht="20.1" customHeight="1" s="496">
      <c r="A718" s="106">
        <f>SequenciaA20Mais1</f>
        <v/>
      </c>
      <c r="B718" s="106">
        <f>SequenciaB20Mais1</f>
        <v/>
      </c>
      <c r="C718" s="106">
        <f>A718&amp;"."&amp;B718</f>
        <v/>
      </c>
      <c r="D718" s="106">
        <f>SequenciaD20Mais1</f>
        <v/>
      </c>
      <c r="E718" s="106">
        <f>IF(OR(G718="ETAPA",G718="SUB-ETAPA",I718=""),"",A718)</f>
        <v/>
      </c>
      <c r="F718" s="107" t="n"/>
      <c r="G718" s="340">
        <f>IF(I718&lt;&gt;"","S","")</f>
        <v/>
      </c>
      <c r="H718" s="147">
        <f>GERAR_NUMERACAO(G718, $G$21:G718)</f>
        <v/>
      </c>
      <c r="I718" s="332" t="n"/>
      <c r="J718" s="333" t="n"/>
      <c r="K718" s="148" t="n"/>
      <c r="L718" s="504" t="n"/>
      <c r="M718" s="290">
        <f>IF(G718="S","BDI1","")</f>
        <v/>
      </c>
      <c r="N718" s="167" t="n"/>
      <c r="O718" s="167" t="n"/>
      <c r="P718" s="166" t="n"/>
      <c r="Q718" s="166" t="n"/>
      <c r="R718" s="166" t="n"/>
      <c r="S718" s="166" t="n"/>
      <c r="T718" s="166" t="n"/>
      <c r="U718" s="166" t="n"/>
    </row>
    <row r="719" ht="20.1" customHeight="1" s="496">
      <c r="A719" s="106">
        <f>SequenciaA20Mais1</f>
        <v/>
      </c>
      <c r="B719" s="106">
        <f>SequenciaB20Mais1</f>
        <v/>
      </c>
      <c r="C719" s="106">
        <f>A719&amp;"."&amp;B719</f>
        <v/>
      </c>
      <c r="D719" s="106">
        <f>SequenciaD20Mais1</f>
        <v/>
      </c>
      <c r="E719" s="106">
        <f>IF(OR(G719="ETAPA",G719="SUB-ETAPA",I719=""),"",A719)</f>
        <v/>
      </c>
      <c r="F719" s="107" t="n"/>
      <c r="G719" s="340">
        <f>IF(I719&lt;&gt;"","S","")</f>
        <v/>
      </c>
      <c r="H719" s="147">
        <f>GERAR_NUMERACAO(G719, $G$21:G719)</f>
        <v/>
      </c>
      <c r="I719" s="150" t="n"/>
      <c r="J719" s="151" t="n"/>
      <c r="K719" s="148" t="n"/>
      <c r="L719" s="535" t="n"/>
      <c r="M719" s="290">
        <f>IF(G719="S","BDI1","")</f>
        <v/>
      </c>
      <c r="N719" s="167" t="n"/>
      <c r="O719" s="167" t="n"/>
      <c r="P719" s="166" t="n"/>
      <c r="Q719" s="166" t="n"/>
      <c r="R719" s="166" t="n"/>
      <c r="S719" s="166" t="n"/>
      <c r="T719" s="166" t="n"/>
      <c r="U719" s="166" t="n"/>
    </row>
    <row r="720" ht="20.1" customHeight="1" s="496">
      <c r="A720" s="106">
        <f>SequenciaA20Mais1</f>
        <v/>
      </c>
      <c r="B720" s="106">
        <f>SequenciaB20Mais1</f>
        <v/>
      </c>
      <c r="C720" s="106">
        <f>A720&amp;"."&amp;B720</f>
        <v/>
      </c>
      <c r="D720" s="106">
        <f>SequenciaD20Mais1</f>
        <v/>
      </c>
      <c r="E720" s="106">
        <f>IF(OR(G720="ETAPA",G720="SUB-ETAPA",I720=""),"",A720)</f>
        <v/>
      </c>
      <c r="F720" s="107" t="n"/>
      <c r="G720" s="340">
        <f>IF(I720&lt;&gt;"","S","")</f>
        <v/>
      </c>
      <c r="H720" s="147">
        <f>GERAR_NUMERACAO(G720, $G$21:G720)</f>
        <v/>
      </c>
      <c r="I720" s="332" t="n"/>
      <c r="J720" s="333" t="n"/>
      <c r="K720" s="148" t="n"/>
      <c r="L720" s="504" t="n"/>
      <c r="M720" s="290">
        <f>IF(G720="S","BDI1","")</f>
        <v/>
      </c>
      <c r="N720" s="167" t="n"/>
      <c r="O720" s="167" t="n"/>
      <c r="P720" s="166" t="n"/>
      <c r="Q720" s="166" t="n"/>
      <c r="R720" s="166" t="n"/>
      <c r="S720" s="166" t="n"/>
      <c r="T720" s="166" t="n"/>
      <c r="U720" s="166" t="n"/>
    </row>
    <row r="721" ht="20.1" customHeight="1" s="496">
      <c r="A721" s="106">
        <f>SequenciaA20Mais1</f>
        <v/>
      </c>
      <c r="B721" s="106">
        <f>SequenciaB20Mais1</f>
        <v/>
      </c>
      <c r="C721" s="106">
        <f>A721&amp;"."&amp;B721</f>
        <v/>
      </c>
      <c r="D721" s="106">
        <f>SequenciaD20Mais1</f>
        <v/>
      </c>
      <c r="E721" s="106">
        <f>IF(OR(G721="ETAPA",G721="SUB-ETAPA",I721=""),"",A721)</f>
        <v/>
      </c>
      <c r="F721" s="107" t="n"/>
      <c r="G721" s="340">
        <f>IF(I721&lt;&gt;"","S","")</f>
        <v/>
      </c>
      <c r="H721" s="147">
        <f>GERAR_NUMERACAO(G721, $G$21:G721)</f>
        <v/>
      </c>
      <c r="I721" s="150" t="n"/>
      <c r="J721" s="151" t="n"/>
      <c r="K721" s="148" t="n"/>
      <c r="L721" s="535" t="n"/>
      <c r="M721" s="290">
        <f>IF(G721="S","BDI1","")</f>
        <v/>
      </c>
      <c r="N721" s="167" t="n"/>
      <c r="O721" s="167" t="n"/>
      <c r="P721" s="166" t="n"/>
      <c r="Q721" s="166" t="n"/>
      <c r="R721" s="166" t="n"/>
      <c r="S721" s="166" t="n"/>
      <c r="T721" s="166" t="n"/>
      <c r="U721" s="166" t="n"/>
    </row>
    <row r="722" ht="20.1" customHeight="1" s="496">
      <c r="A722" s="106">
        <f>SequenciaA20Mais1</f>
        <v/>
      </c>
      <c r="B722" s="106">
        <f>SequenciaB20Mais1</f>
        <v/>
      </c>
      <c r="C722" s="106">
        <f>A722&amp;"."&amp;B722</f>
        <v/>
      </c>
      <c r="D722" s="106">
        <f>SequenciaD20Mais1</f>
        <v/>
      </c>
      <c r="E722" s="106">
        <f>IF(OR(G722="ETAPA",G722="SUB-ETAPA",I722=""),"",A722)</f>
        <v/>
      </c>
      <c r="F722" s="107" t="n"/>
      <c r="G722" s="340">
        <f>IF(I722&lt;&gt;"","S","")</f>
        <v/>
      </c>
      <c r="H722" s="147">
        <f>GERAR_NUMERACAO(G722, $G$21:G722)</f>
        <v/>
      </c>
      <c r="I722" s="332" t="n"/>
      <c r="J722" s="333" t="n"/>
      <c r="K722" s="148" t="n"/>
      <c r="L722" s="504" t="n"/>
      <c r="M722" s="290">
        <f>IF(G722="S","BDI1","")</f>
        <v/>
      </c>
      <c r="N722" s="167" t="n"/>
      <c r="O722" s="167" t="n"/>
      <c r="P722" s="166" t="n"/>
      <c r="Q722" s="166" t="n"/>
      <c r="R722" s="166" t="n"/>
      <c r="S722" s="166" t="n"/>
      <c r="T722" s="166" t="n"/>
      <c r="U722" s="166" t="n"/>
    </row>
    <row r="723" ht="20.1" customHeight="1" s="496">
      <c r="A723" s="106">
        <f>SequenciaA20Mais1</f>
        <v/>
      </c>
      <c r="B723" s="106">
        <f>SequenciaB20Mais1</f>
        <v/>
      </c>
      <c r="C723" s="106">
        <f>A723&amp;"."&amp;B723</f>
        <v/>
      </c>
      <c r="D723" s="106">
        <f>SequenciaD20Mais1</f>
        <v/>
      </c>
      <c r="E723" s="106">
        <f>IF(OR(G723="ETAPA",G723="SUB-ETAPA",I723=""),"",A723)</f>
        <v/>
      </c>
      <c r="F723" s="107" t="n"/>
      <c r="G723" s="340">
        <f>IF(I723&lt;&gt;"","S","")</f>
        <v/>
      </c>
      <c r="H723" s="147">
        <f>GERAR_NUMERACAO(G723, $G$21:G723)</f>
        <v/>
      </c>
      <c r="I723" s="150" t="n"/>
      <c r="J723" s="151" t="n"/>
      <c r="K723" s="148" t="n"/>
      <c r="L723" s="535" t="n"/>
      <c r="M723" s="290">
        <f>IF(G723="S","BDI1","")</f>
        <v/>
      </c>
      <c r="N723" s="167" t="n"/>
      <c r="O723" s="167" t="n"/>
      <c r="P723" s="166" t="n"/>
      <c r="Q723" s="166" t="n"/>
      <c r="R723" s="166" t="n"/>
      <c r="S723" s="166" t="n"/>
      <c r="T723" s="166" t="n"/>
      <c r="U723" s="166" t="n"/>
    </row>
    <row r="724" ht="20.1" customHeight="1" s="496">
      <c r="A724" s="106">
        <f>SequenciaA20Mais1</f>
        <v/>
      </c>
      <c r="B724" s="106">
        <f>SequenciaB20Mais1</f>
        <v/>
      </c>
      <c r="C724" s="106">
        <f>A724&amp;"."&amp;B724</f>
        <v/>
      </c>
      <c r="D724" s="106">
        <f>SequenciaD20Mais1</f>
        <v/>
      </c>
      <c r="E724" s="106">
        <f>IF(OR(G724="ETAPA",G724="SUB-ETAPA",I724=""),"",A724)</f>
        <v/>
      </c>
      <c r="F724" s="107" t="n"/>
      <c r="G724" s="340">
        <f>IF(I724&lt;&gt;"","S","")</f>
        <v/>
      </c>
      <c r="H724" s="147">
        <f>GERAR_NUMERACAO(G724, $G$21:G724)</f>
        <v/>
      </c>
      <c r="I724" s="332" t="n"/>
      <c r="J724" s="333" t="n"/>
      <c r="K724" s="148" t="n"/>
      <c r="L724" s="504" t="n"/>
      <c r="M724" s="290">
        <f>IF(G724="S","BDI1","")</f>
        <v/>
      </c>
      <c r="N724" s="167" t="n"/>
      <c r="O724" s="167" t="n"/>
      <c r="P724" s="166" t="n"/>
      <c r="Q724" s="166" t="n"/>
      <c r="R724" s="166" t="n"/>
      <c r="S724" s="166" t="n"/>
      <c r="T724" s="166" t="n"/>
      <c r="U724" s="166" t="n"/>
    </row>
    <row r="725" ht="20.1" customHeight="1" s="496">
      <c r="A725" s="106">
        <f>SequenciaA20Mais1</f>
        <v/>
      </c>
      <c r="B725" s="106">
        <f>SequenciaB20Mais1</f>
        <v/>
      </c>
      <c r="C725" s="106">
        <f>A725&amp;"."&amp;B725</f>
        <v/>
      </c>
      <c r="D725" s="106">
        <f>SequenciaD20Mais1</f>
        <v/>
      </c>
      <c r="E725" s="106">
        <f>IF(OR(G725="ETAPA",G725="SUB-ETAPA",I725=""),"",A725)</f>
        <v/>
      </c>
      <c r="F725" s="107" t="n"/>
      <c r="G725" s="340">
        <f>IF(I725&lt;&gt;"","S","")</f>
        <v/>
      </c>
      <c r="H725" s="147">
        <f>GERAR_NUMERACAO(G725, $G$21:G725)</f>
        <v/>
      </c>
      <c r="I725" s="150" t="n"/>
      <c r="J725" s="151" t="n"/>
      <c r="K725" s="148" t="n"/>
      <c r="L725" s="535" t="n"/>
      <c r="M725" s="290">
        <f>IF(G725="S","BDI1","")</f>
        <v/>
      </c>
      <c r="N725" s="167" t="n"/>
      <c r="O725" s="167" t="n"/>
      <c r="P725" s="166" t="n"/>
      <c r="Q725" s="166" t="n"/>
      <c r="R725" s="166" t="n"/>
      <c r="S725" s="166" t="n"/>
      <c r="T725" s="166" t="n"/>
      <c r="U725" s="166" t="n"/>
    </row>
    <row r="726" ht="20.1" customHeight="1" s="496">
      <c r="A726" s="106">
        <f>SequenciaA20Mais1</f>
        <v/>
      </c>
      <c r="B726" s="106">
        <f>SequenciaB20Mais1</f>
        <v/>
      </c>
      <c r="C726" s="106">
        <f>A726&amp;"."&amp;B726</f>
        <v/>
      </c>
      <c r="D726" s="106">
        <f>SequenciaD20Mais1</f>
        <v/>
      </c>
      <c r="E726" s="106">
        <f>IF(OR(G726="ETAPA",G726="SUB-ETAPA",I726=""),"",A726)</f>
        <v/>
      </c>
      <c r="F726" s="107" t="n"/>
      <c r="G726" s="340">
        <f>IF(I726&lt;&gt;"","S","")</f>
        <v/>
      </c>
      <c r="H726" s="147">
        <f>GERAR_NUMERACAO(G726, $G$21:G726)</f>
        <v/>
      </c>
      <c r="I726" s="332" t="n"/>
      <c r="J726" s="333" t="n"/>
      <c r="K726" s="148" t="n"/>
      <c r="L726" s="504" t="n"/>
      <c r="M726" s="290">
        <f>IF(G726="S","BDI1","")</f>
        <v/>
      </c>
      <c r="N726" s="167" t="n"/>
      <c r="O726" s="167" t="n"/>
      <c r="P726" s="166" t="n"/>
      <c r="Q726" s="166" t="n"/>
      <c r="R726" s="166" t="n"/>
      <c r="S726" s="166" t="n"/>
      <c r="T726" s="166" t="n"/>
      <c r="U726" s="166" t="n"/>
    </row>
    <row r="727" ht="20.1" customHeight="1" s="496">
      <c r="A727" s="106">
        <f>SequenciaA20Mais1</f>
        <v/>
      </c>
      <c r="B727" s="106">
        <f>SequenciaB20Mais1</f>
        <v/>
      </c>
      <c r="C727" s="106">
        <f>A727&amp;"."&amp;B727</f>
        <v/>
      </c>
      <c r="D727" s="106">
        <f>SequenciaD20Mais1</f>
        <v/>
      </c>
      <c r="E727" s="106">
        <f>IF(OR(G727="ETAPA",G727="SUB-ETAPA",I727=""),"",A727)</f>
        <v/>
      </c>
      <c r="F727" s="107" t="n"/>
      <c r="G727" s="340">
        <f>IF(I727&lt;&gt;"","S","")</f>
        <v/>
      </c>
      <c r="H727" s="147">
        <f>GERAR_NUMERACAO(G727, $G$21:G727)</f>
        <v/>
      </c>
      <c r="I727" s="150" t="n"/>
      <c r="J727" s="151" t="n"/>
      <c r="K727" s="148" t="n"/>
      <c r="L727" s="535" t="n"/>
      <c r="M727" s="290">
        <f>IF(G727="S","BDI1","")</f>
        <v/>
      </c>
      <c r="N727" s="167" t="n"/>
      <c r="O727" s="167" t="n"/>
      <c r="P727" s="166" t="n"/>
      <c r="Q727" s="166" t="n"/>
      <c r="R727" s="166" t="n"/>
      <c r="S727" s="166" t="n"/>
      <c r="T727" s="166" t="n"/>
      <c r="U727" s="166" t="n"/>
    </row>
    <row r="728" ht="20.1" customHeight="1" s="496">
      <c r="A728" s="106">
        <f>SequenciaA20Mais1</f>
        <v/>
      </c>
      <c r="B728" s="106">
        <f>SequenciaB20Mais1</f>
        <v/>
      </c>
      <c r="C728" s="106">
        <f>A728&amp;"."&amp;B728</f>
        <v/>
      </c>
      <c r="D728" s="106">
        <f>SequenciaD20Mais1</f>
        <v/>
      </c>
      <c r="E728" s="106">
        <f>IF(OR(G728="ETAPA",G728="SUB-ETAPA",I728=""),"",A728)</f>
        <v/>
      </c>
      <c r="F728" s="107" t="n"/>
      <c r="G728" s="340">
        <f>IF(I728&lt;&gt;"","S","")</f>
        <v/>
      </c>
      <c r="H728" s="147">
        <f>GERAR_NUMERACAO(G728, $G$21:G728)</f>
        <v/>
      </c>
      <c r="I728" s="332" t="n"/>
      <c r="J728" s="333" t="n"/>
      <c r="K728" s="148" t="n"/>
      <c r="L728" s="504" t="n"/>
      <c r="M728" s="290">
        <f>IF(G728="S","BDI1","")</f>
        <v/>
      </c>
      <c r="N728" s="167" t="n"/>
      <c r="O728" s="167" t="n"/>
      <c r="P728" s="166" t="n"/>
      <c r="Q728" s="166" t="n"/>
      <c r="R728" s="166" t="n"/>
      <c r="S728" s="166" t="n"/>
      <c r="T728" s="166" t="n"/>
      <c r="U728" s="166" t="n"/>
    </row>
    <row r="729" ht="20.1" customHeight="1" s="496">
      <c r="A729" s="106">
        <f>SequenciaA20Mais1</f>
        <v/>
      </c>
      <c r="B729" s="106">
        <f>SequenciaB20Mais1</f>
        <v/>
      </c>
      <c r="C729" s="106">
        <f>A729&amp;"."&amp;B729</f>
        <v/>
      </c>
      <c r="D729" s="106">
        <f>SequenciaD20Mais1</f>
        <v/>
      </c>
      <c r="E729" s="106">
        <f>IF(OR(G729="ETAPA",G729="SUB-ETAPA",I729=""),"",A729)</f>
        <v/>
      </c>
      <c r="F729" s="107" t="n"/>
      <c r="G729" s="340">
        <f>IF(I729&lt;&gt;"","S","")</f>
        <v/>
      </c>
      <c r="H729" s="147">
        <f>GERAR_NUMERACAO(G729, $G$21:G729)</f>
        <v/>
      </c>
      <c r="I729" s="150" t="n"/>
      <c r="J729" s="151" t="n"/>
      <c r="K729" s="148" t="n"/>
      <c r="L729" s="535" t="n"/>
      <c r="M729" s="290">
        <f>IF(G729="S","BDI1","")</f>
        <v/>
      </c>
      <c r="N729" s="167" t="n"/>
      <c r="O729" s="167" t="n"/>
      <c r="P729" s="166" t="n"/>
      <c r="Q729" s="166" t="n"/>
      <c r="R729" s="166" t="n"/>
      <c r="S729" s="166" t="n"/>
      <c r="T729" s="166" t="n"/>
      <c r="U729" s="166" t="n"/>
    </row>
    <row r="730" ht="20.1" customHeight="1" s="496">
      <c r="A730" s="106">
        <f>SequenciaA20Mais1</f>
        <v/>
      </c>
      <c r="B730" s="106">
        <f>SequenciaB20Mais1</f>
        <v/>
      </c>
      <c r="C730" s="106">
        <f>A730&amp;"."&amp;B730</f>
        <v/>
      </c>
      <c r="D730" s="106">
        <f>SequenciaD20Mais1</f>
        <v/>
      </c>
      <c r="E730" s="106">
        <f>IF(OR(G730="ETAPA",G730="SUB-ETAPA",I730=""),"",A730)</f>
        <v/>
      </c>
      <c r="F730" s="107" t="n"/>
      <c r="G730" s="340">
        <f>IF(I730&lt;&gt;"","S","")</f>
        <v/>
      </c>
      <c r="H730" s="147">
        <f>GERAR_NUMERACAO(G730, $G$21:G730)</f>
        <v/>
      </c>
      <c r="I730" s="332" t="n"/>
      <c r="J730" s="333" t="n"/>
      <c r="K730" s="148" t="n"/>
      <c r="L730" s="504" t="n"/>
      <c r="M730" s="290">
        <f>IF(G730="S","BDI1","")</f>
        <v/>
      </c>
      <c r="N730" s="167" t="n"/>
      <c r="O730" s="167" t="n"/>
      <c r="P730" s="166" t="n"/>
      <c r="Q730" s="166" t="n"/>
      <c r="R730" s="166" t="n"/>
      <c r="S730" s="166" t="n"/>
      <c r="T730" s="166" t="n"/>
      <c r="U730" s="166" t="n"/>
    </row>
    <row r="731" ht="20.1" customHeight="1" s="496">
      <c r="A731" s="106">
        <f>SequenciaA20Mais1</f>
        <v/>
      </c>
      <c r="B731" s="106">
        <f>SequenciaB20Mais1</f>
        <v/>
      </c>
      <c r="C731" s="106">
        <f>A731&amp;"."&amp;B731</f>
        <v/>
      </c>
      <c r="D731" s="106">
        <f>SequenciaD20Mais1</f>
        <v/>
      </c>
      <c r="E731" s="106">
        <f>IF(OR(G731="ETAPA",G731="SUB-ETAPA",I731=""),"",A731)</f>
        <v/>
      </c>
      <c r="F731" s="107" t="n"/>
      <c r="G731" s="340">
        <f>IF(I731&lt;&gt;"","S","")</f>
        <v/>
      </c>
      <c r="H731" s="147">
        <f>GERAR_NUMERACAO(G731, $G$21:G731)</f>
        <v/>
      </c>
      <c r="I731" s="150" t="n"/>
      <c r="J731" s="151" t="n"/>
      <c r="K731" s="148" t="n"/>
      <c r="L731" s="535" t="n"/>
      <c r="M731" s="290">
        <f>IF(G731="S","BDI1","")</f>
        <v/>
      </c>
      <c r="N731" s="167" t="n"/>
      <c r="O731" s="167" t="n"/>
      <c r="P731" s="166" t="n"/>
      <c r="Q731" s="166" t="n"/>
      <c r="R731" s="166" t="n"/>
      <c r="S731" s="166" t="n"/>
      <c r="T731" s="166" t="n"/>
      <c r="U731" s="166" t="n"/>
    </row>
    <row r="732" ht="20.1" customHeight="1" s="496">
      <c r="A732" s="106">
        <f>SequenciaA20Mais1</f>
        <v/>
      </c>
      <c r="B732" s="106">
        <f>SequenciaB20Mais1</f>
        <v/>
      </c>
      <c r="C732" s="106">
        <f>A732&amp;"."&amp;B732</f>
        <v/>
      </c>
      <c r="D732" s="106">
        <f>SequenciaD20Mais1</f>
        <v/>
      </c>
      <c r="E732" s="106">
        <f>IF(OR(G732="ETAPA",G732="SUB-ETAPA",I732=""),"",A732)</f>
        <v/>
      </c>
      <c r="F732" s="107" t="n"/>
      <c r="G732" s="340">
        <f>IF(I732&lt;&gt;"","S","")</f>
        <v/>
      </c>
      <c r="H732" s="147">
        <f>GERAR_NUMERACAO(G732, $G$21:G732)</f>
        <v/>
      </c>
      <c r="I732" s="332" t="n"/>
      <c r="J732" s="333" t="n"/>
      <c r="K732" s="148" t="n"/>
      <c r="L732" s="504" t="n"/>
      <c r="M732" s="290">
        <f>IF(G732="S","BDI1","")</f>
        <v/>
      </c>
      <c r="N732" s="167" t="n"/>
      <c r="O732" s="167" t="n"/>
      <c r="P732" s="166" t="n"/>
      <c r="Q732" s="166" t="n"/>
      <c r="R732" s="166" t="n"/>
      <c r="S732" s="166" t="n"/>
      <c r="T732" s="166" t="n"/>
      <c r="U732" s="166" t="n"/>
    </row>
    <row r="733" ht="20.1" customHeight="1" s="496">
      <c r="A733" s="106">
        <f>SequenciaA20Mais1</f>
        <v/>
      </c>
      <c r="B733" s="106">
        <f>SequenciaB20Mais1</f>
        <v/>
      </c>
      <c r="C733" s="106">
        <f>A733&amp;"."&amp;B733</f>
        <v/>
      </c>
      <c r="D733" s="106">
        <f>SequenciaD20Mais1</f>
        <v/>
      </c>
      <c r="E733" s="106">
        <f>IF(OR(G733="ETAPA",G733="SUB-ETAPA",I733=""),"",A733)</f>
        <v/>
      </c>
      <c r="F733" s="107" t="n"/>
      <c r="G733" s="340">
        <f>IF(I733&lt;&gt;"","S","")</f>
        <v/>
      </c>
      <c r="H733" s="147">
        <f>GERAR_NUMERACAO(G733, $G$21:G733)</f>
        <v/>
      </c>
      <c r="I733" s="150" t="n"/>
      <c r="J733" s="151" t="n"/>
      <c r="K733" s="148" t="n"/>
      <c r="L733" s="535" t="n"/>
      <c r="M733" s="290">
        <f>IF(G733="S","BDI1","")</f>
        <v/>
      </c>
      <c r="N733" s="167" t="n"/>
      <c r="O733" s="167" t="n"/>
      <c r="P733" s="166" t="n"/>
      <c r="Q733" s="166" t="n"/>
      <c r="R733" s="166" t="n"/>
      <c r="S733" s="166" t="n"/>
      <c r="T733" s="166" t="n"/>
      <c r="U733" s="166" t="n"/>
    </row>
    <row r="734" ht="20.1" customHeight="1" s="496">
      <c r="A734" s="106">
        <f>SequenciaA20Mais1</f>
        <v/>
      </c>
      <c r="B734" s="106">
        <f>SequenciaB20Mais1</f>
        <v/>
      </c>
      <c r="C734" s="106">
        <f>A734&amp;"."&amp;B734</f>
        <v/>
      </c>
      <c r="D734" s="106">
        <f>SequenciaD20Mais1</f>
        <v/>
      </c>
      <c r="E734" s="106">
        <f>IF(OR(G734="ETAPA",G734="SUB-ETAPA",I734=""),"",A734)</f>
        <v/>
      </c>
      <c r="F734" s="107" t="n"/>
      <c r="G734" s="340">
        <f>IF(I734&lt;&gt;"","S","")</f>
        <v/>
      </c>
      <c r="H734" s="147">
        <f>GERAR_NUMERACAO(G734, $G$21:G734)</f>
        <v/>
      </c>
      <c r="I734" s="332" t="n"/>
      <c r="J734" s="333" t="n"/>
      <c r="K734" s="148" t="n"/>
      <c r="L734" s="504" t="n"/>
      <c r="M734" s="290">
        <f>IF(G734="S","BDI1","")</f>
        <v/>
      </c>
      <c r="N734" s="167" t="n"/>
      <c r="O734" s="167" t="n"/>
      <c r="P734" s="166" t="n"/>
      <c r="Q734" s="166" t="n"/>
      <c r="R734" s="166" t="n"/>
      <c r="S734" s="166" t="n"/>
      <c r="T734" s="166" t="n"/>
      <c r="U734" s="166" t="n"/>
    </row>
    <row r="735" ht="20.1" customHeight="1" s="496">
      <c r="A735" s="106">
        <f>SequenciaA20Mais1</f>
        <v/>
      </c>
      <c r="B735" s="106">
        <f>SequenciaB20Mais1</f>
        <v/>
      </c>
      <c r="C735" s="106">
        <f>A735&amp;"."&amp;B735</f>
        <v/>
      </c>
      <c r="D735" s="106">
        <f>SequenciaD20Mais1</f>
        <v/>
      </c>
      <c r="E735" s="106">
        <f>IF(OR(G735="ETAPA",G735="SUB-ETAPA",I735=""),"",A735)</f>
        <v/>
      </c>
      <c r="F735" s="107" t="n"/>
      <c r="G735" s="340">
        <f>IF(I735&lt;&gt;"","S","")</f>
        <v/>
      </c>
      <c r="H735" s="147">
        <f>GERAR_NUMERACAO(G735, $G$21:G735)</f>
        <v/>
      </c>
      <c r="I735" s="150" t="n"/>
      <c r="J735" s="151" t="n"/>
      <c r="K735" s="148" t="n"/>
      <c r="L735" s="535" t="n"/>
      <c r="M735" s="290">
        <f>IF(G735="S","BDI1","")</f>
        <v/>
      </c>
      <c r="N735" s="167" t="n"/>
      <c r="O735" s="167" t="n"/>
      <c r="P735" s="166" t="n"/>
      <c r="Q735" s="166" t="n"/>
      <c r="R735" s="166" t="n"/>
      <c r="S735" s="166" t="n"/>
      <c r="T735" s="166" t="n"/>
      <c r="U735" s="166" t="n"/>
    </row>
    <row r="736" ht="20.1" customHeight="1" s="496">
      <c r="A736" s="106">
        <f>SequenciaA20Mais1</f>
        <v/>
      </c>
      <c r="B736" s="106">
        <f>SequenciaB20Mais1</f>
        <v/>
      </c>
      <c r="C736" s="106">
        <f>A736&amp;"."&amp;B736</f>
        <v/>
      </c>
      <c r="D736" s="106">
        <f>SequenciaD20Mais1</f>
        <v/>
      </c>
      <c r="E736" s="106">
        <f>IF(OR(G736="ETAPA",G736="SUB-ETAPA",I736=""),"",A736)</f>
        <v/>
      </c>
      <c r="F736" s="107" t="n"/>
      <c r="G736" s="340">
        <f>IF(I736&lt;&gt;"","S","")</f>
        <v/>
      </c>
      <c r="H736" s="147">
        <f>GERAR_NUMERACAO(G736, $G$21:G736)</f>
        <v/>
      </c>
      <c r="I736" s="332" t="n"/>
      <c r="J736" s="333" t="n"/>
      <c r="K736" s="148" t="n"/>
      <c r="L736" s="504" t="n"/>
      <c r="M736" s="290">
        <f>IF(G736="S","BDI1","")</f>
        <v/>
      </c>
      <c r="N736" s="167" t="n"/>
      <c r="O736" s="167" t="n"/>
      <c r="P736" s="166" t="n"/>
      <c r="Q736" s="166" t="n"/>
      <c r="R736" s="166" t="n"/>
      <c r="S736" s="166" t="n"/>
      <c r="T736" s="166" t="n"/>
      <c r="U736" s="166" t="n"/>
    </row>
    <row r="737" ht="20.1" customHeight="1" s="496">
      <c r="A737" s="106">
        <f>SequenciaA20Mais1</f>
        <v/>
      </c>
      <c r="B737" s="106">
        <f>SequenciaB20Mais1</f>
        <v/>
      </c>
      <c r="C737" s="106">
        <f>A737&amp;"."&amp;B737</f>
        <v/>
      </c>
      <c r="D737" s="106">
        <f>SequenciaD20Mais1</f>
        <v/>
      </c>
      <c r="E737" s="106">
        <f>IF(OR(G737="ETAPA",G737="SUB-ETAPA",I737=""),"",A737)</f>
        <v/>
      </c>
      <c r="F737" s="107" t="n"/>
      <c r="G737" s="340">
        <f>IF(I737&lt;&gt;"","S","")</f>
        <v/>
      </c>
      <c r="H737" s="147">
        <f>GERAR_NUMERACAO(G737, $G$21:G737)</f>
        <v/>
      </c>
      <c r="I737" s="150" t="n"/>
      <c r="J737" s="151" t="n"/>
      <c r="K737" s="148" t="n"/>
      <c r="L737" s="535" t="n"/>
      <c r="M737" s="290">
        <f>IF(G737="S","BDI1","")</f>
        <v/>
      </c>
      <c r="N737" s="167" t="n"/>
      <c r="O737" s="167" t="n"/>
      <c r="P737" s="166" t="n"/>
      <c r="Q737" s="166" t="n"/>
      <c r="R737" s="166" t="n"/>
      <c r="S737" s="166" t="n"/>
      <c r="T737" s="166" t="n"/>
      <c r="U737" s="166" t="n"/>
    </row>
    <row r="738" ht="20.1" customHeight="1" s="496">
      <c r="A738" s="106">
        <f>SequenciaA20Mais1</f>
        <v/>
      </c>
      <c r="B738" s="106">
        <f>SequenciaB20Mais1</f>
        <v/>
      </c>
      <c r="C738" s="106">
        <f>A738&amp;"."&amp;B738</f>
        <v/>
      </c>
      <c r="D738" s="106">
        <f>SequenciaD20Mais1</f>
        <v/>
      </c>
      <c r="E738" s="106">
        <f>IF(OR(G738="ETAPA",G738="SUB-ETAPA",I738=""),"",A738)</f>
        <v/>
      </c>
      <c r="F738" s="107" t="n"/>
      <c r="G738" s="340">
        <f>IF(I738&lt;&gt;"","S","")</f>
        <v/>
      </c>
      <c r="H738" s="147">
        <f>GERAR_NUMERACAO(G738, $G$21:G738)</f>
        <v/>
      </c>
      <c r="I738" s="332" t="n"/>
      <c r="J738" s="333" t="n"/>
      <c r="K738" s="148" t="n"/>
      <c r="L738" s="504" t="n"/>
      <c r="M738" s="290">
        <f>IF(G738="S","BDI1","")</f>
        <v/>
      </c>
      <c r="N738" s="167" t="n"/>
      <c r="O738" s="167" t="n"/>
      <c r="P738" s="166" t="n"/>
      <c r="Q738" s="166" t="n"/>
      <c r="R738" s="166" t="n"/>
      <c r="S738" s="166" t="n"/>
      <c r="T738" s="166" t="n"/>
      <c r="U738" s="166" t="n"/>
    </row>
    <row r="739" ht="20.1" customHeight="1" s="496">
      <c r="A739" s="106">
        <f>SequenciaA20Mais1</f>
        <v/>
      </c>
      <c r="B739" s="106">
        <f>SequenciaB20Mais1</f>
        <v/>
      </c>
      <c r="C739" s="106">
        <f>A739&amp;"."&amp;B739</f>
        <v/>
      </c>
      <c r="D739" s="106">
        <f>SequenciaD20Mais1</f>
        <v/>
      </c>
      <c r="E739" s="106">
        <f>IF(OR(G739="ETAPA",G739="SUB-ETAPA",I739=""),"",A739)</f>
        <v/>
      </c>
      <c r="F739" s="107" t="n"/>
      <c r="G739" s="340">
        <f>IF(I739&lt;&gt;"","S","")</f>
        <v/>
      </c>
      <c r="H739" s="147">
        <f>GERAR_NUMERACAO(G739, $G$21:G739)</f>
        <v/>
      </c>
      <c r="I739" s="150" t="n"/>
      <c r="J739" s="151" t="n"/>
      <c r="K739" s="148" t="n"/>
      <c r="L739" s="535" t="n"/>
      <c r="M739" s="290">
        <f>IF(G739="S","BDI1","")</f>
        <v/>
      </c>
      <c r="N739" s="167" t="n"/>
      <c r="O739" s="167" t="n"/>
      <c r="P739" s="166" t="n"/>
      <c r="Q739" s="166" t="n"/>
      <c r="R739" s="166" t="n"/>
      <c r="S739" s="166" t="n"/>
      <c r="T739" s="166" t="n"/>
      <c r="U739" s="166" t="n"/>
    </row>
    <row r="740" ht="20.1" customHeight="1" s="496">
      <c r="A740" s="106">
        <f>SequenciaA20Mais1</f>
        <v/>
      </c>
      <c r="B740" s="106">
        <f>SequenciaB20Mais1</f>
        <v/>
      </c>
      <c r="C740" s="106">
        <f>A740&amp;"."&amp;B740</f>
        <v/>
      </c>
      <c r="D740" s="106">
        <f>SequenciaD20Mais1</f>
        <v/>
      </c>
      <c r="E740" s="106">
        <f>IF(OR(G740="ETAPA",G740="SUB-ETAPA",I740=""),"",A740)</f>
        <v/>
      </c>
      <c r="F740" s="107" t="n"/>
      <c r="G740" s="340">
        <f>IF(I740&lt;&gt;"","S","")</f>
        <v/>
      </c>
      <c r="H740" s="147">
        <f>GERAR_NUMERACAO(G740, $G$21:G740)</f>
        <v/>
      </c>
      <c r="I740" s="332" t="n"/>
      <c r="J740" s="333" t="n"/>
      <c r="K740" s="148" t="n"/>
      <c r="L740" s="504" t="n"/>
      <c r="M740" s="290">
        <f>IF(G740="S","BDI1","")</f>
        <v/>
      </c>
      <c r="N740" s="167" t="n"/>
      <c r="O740" s="167" t="n"/>
      <c r="P740" s="166" t="n"/>
      <c r="Q740" s="166" t="n"/>
      <c r="R740" s="166" t="n"/>
      <c r="S740" s="166" t="n"/>
      <c r="T740" s="166" t="n"/>
      <c r="U740" s="166" t="n"/>
    </row>
    <row r="741" ht="20.1" customHeight="1" s="496">
      <c r="A741" s="106">
        <f>SequenciaA20Mais1</f>
        <v/>
      </c>
      <c r="B741" s="106">
        <f>SequenciaB20Mais1</f>
        <v/>
      </c>
      <c r="C741" s="106">
        <f>A741&amp;"."&amp;B741</f>
        <v/>
      </c>
      <c r="D741" s="106">
        <f>SequenciaD20Mais1</f>
        <v/>
      </c>
      <c r="E741" s="106">
        <f>IF(OR(G741="ETAPA",G741="SUB-ETAPA",I741=""),"",A741)</f>
        <v/>
      </c>
      <c r="F741" s="107" t="n"/>
      <c r="G741" s="340">
        <f>IF(I741&lt;&gt;"","S","")</f>
        <v/>
      </c>
      <c r="H741" s="147">
        <f>GERAR_NUMERACAO(G741, $G$21:G741)</f>
        <v/>
      </c>
      <c r="I741" s="150" t="n"/>
      <c r="J741" s="151" t="n"/>
      <c r="K741" s="148" t="n"/>
      <c r="L741" s="535" t="n"/>
      <c r="M741" s="290">
        <f>IF(G741="S","BDI1","")</f>
        <v/>
      </c>
      <c r="N741" s="167" t="n"/>
      <c r="O741" s="167" t="n"/>
      <c r="P741" s="166" t="n"/>
      <c r="Q741" s="166" t="n"/>
      <c r="R741" s="166" t="n"/>
      <c r="S741" s="166" t="n"/>
      <c r="T741" s="166" t="n"/>
      <c r="U741" s="166" t="n"/>
    </row>
    <row r="742" ht="20.1" customHeight="1" s="496">
      <c r="A742" s="106">
        <f>SequenciaA20Mais1</f>
        <v/>
      </c>
      <c r="B742" s="106">
        <f>SequenciaB20Mais1</f>
        <v/>
      </c>
      <c r="C742" s="106">
        <f>A742&amp;"."&amp;B742</f>
        <v/>
      </c>
      <c r="D742" s="106">
        <f>SequenciaD20Mais1</f>
        <v/>
      </c>
      <c r="E742" s="106">
        <f>IF(OR(G742="ETAPA",G742="SUB-ETAPA",I742=""),"",A742)</f>
        <v/>
      </c>
      <c r="F742" s="107" t="n"/>
      <c r="G742" s="340">
        <f>IF(I742&lt;&gt;"","S","")</f>
        <v/>
      </c>
      <c r="H742" s="147">
        <f>GERAR_NUMERACAO(G742, $G$21:G742)</f>
        <v/>
      </c>
      <c r="I742" s="332" t="n"/>
      <c r="J742" s="333" t="n"/>
      <c r="K742" s="148" t="n"/>
      <c r="L742" s="504" t="n"/>
      <c r="M742" s="290">
        <f>IF(G742="S","BDI1","")</f>
        <v/>
      </c>
      <c r="N742" s="167" t="n"/>
      <c r="O742" s="167" t="n"/>
      <c r="P742" s="166" t="n"/>
      <c r="Q742" s="166" t="n"/>
      <c r="R742" s="166" t="n"/>
      <c r="S742" s="166" t="n"/>
      <c r="T742" s="166" t="n"/>
      <c r="U742" s="166" t="n"/>
    </row>
    <row r="743" ht="20.1" customHeight="1" s="496">
      <c r="A743" s="106">
        <f>SequenciaA20Mais1</f>
        <v/>
      </c>
      <c r="B743" s="106">
        <f>SequenciaB20Mais1</f>
        <v/>
      </c>
      <c r="C743" s="106">
        <f>A743&amp;"."&amp;B743</f>
        <v/>
      </c>
      <c r="D743" s="106">
        <f>SequenciaD20Mais1</f>
        <v/>
      </c>
      <c r="E743" s="106">
        <f>IF(OR(G743="ETAPA",G743="SUB-ETAPA",I743=""),"",A743)</f>
        <v/>
      </c>
      <c r="F743" s="107" t="n"/>
      <c r="G743" s="340">
        <f>IF(I743&lt;&gt;"","S","")</f>
        <v/>
      </c>
      <c r="H743" s="147">
        <f>GERAR_NUMERACAO(G743, $G$21:G743)</f>
        <v/>
      </c>
      <c r="I743" s="150" t="n"/>
      <c r="J743" s="151" t="n"/>
      <c r="K743" s="148" t="n"/>
      <c r="L743" s="535" t="n"/>
      <c r="M743" s="290">
        <f>IF(G743="S","BDI1","")</f>
        <v/>
      </c>
      <c r="N743" s="167" t="n"/>
      <c r="O743" s="167" t="n"/>
      <c r="P743" s="166" t="n"/>
      <c r="Q743" s="166" t="n"/>
      <c r="R743" s="166" t="n"/>
      <c r="S743" s="166" t="n"/>
      <c r="T743" s="166" t="n"/>
      <c r="U743" s="166" t="n"/>
    </row>
    <row r="744" ht="20.1" customHeight="1" s="496">
      <c r="A744" s="106">
        <f>SequenciaA20Mais1</f>
        <v/>
      </c>
      <c r="B744" s="106">
        <f>SequenciaB20Mais1</f>
        <v/>
      </c>
      <c r="C744" s="106">
        <f>A744&amp;"."&amp;B744</f>
        <v/>
      </c>
      <c r="D744" s="106">
        <f>SequenciaD20Mais1</f>
        <v/>
      </c>
      <c r="E744" s="106">
        <f>IF(OR(G744="ETAPA",G744="SUB-ETAPA",I744=""),"",A744)</f>
        <v/>
      </c>
      <c r="F744" s="107" t="n"/>
      <c r="G744" s="340">
        <f>IF(I744&lt;&gt;"","S","")</f>
        <v/>
      </c>
      <c r="H744" s="147">
        <f>GERAR_NUMERACAO(G744, $G$21:G744)</f>
        <v/>
      </c>
      <c r="I744" s="332" t="n"/>
      <c r="J744" s="333" t="n"/>
      <c r="K744" s="148" t="n"/>
      <c r="L744" s="504" t="n"/>
      <c r="M744" s="290">
        <f>IF(G744="S","BDI1","")</f>
        <v/>
      </c>
      <c r="N744" s="167" t="n"/>
      <c r="O744" s="167" t="n"/>
      <c r="P744" s="166" t="n"/>
      <c r="Q744" s="166" t="n"/>
      <c r="R744" s="166" t="n"/>
      <c r="S744" s="166" t="n"/>
      <c r="T744" s="166" t="n"/>
      <c r="U744" s="166" t="n"/>
    </row>
    <row r="745" ht="20.1" customHeight="1" s="496">
      <c r="A745" s="106">
        <f>SequenciaA20Mais1</f>
        <v/>
      </c>
      <c r="B745" s="106">
        <f>SequenciaB20Mais1</f>
        <v/>
      </c>
      <c r="C745" s="106">
        <f>A745&amp;"."&amp;B745</f>
        <v/>
      </c>
      <c r="D745" s="106">
        <f>SequenciaD20Mais1</f>
        <v/>
      </c>
      <c r="E745" s="106">
        <f>IF(OR(G745="ETAPA",G745="SUB-ETAPA",I745=""),"",A745)</f>
        <v/>
      </c>
      <c r="F745" s="107" t="n"/>
      <c r="G745" s="340">
        <f>IF(I745&lt;&gt;"","S","")</f>
        <v/>
      </c>
      <c r="H745" s="147">
        <f>GERAR_NUMERACAO(G745, $G$21:G745)</f>
        <v/>
      </c>
      <c r="I745" s="150" t="n"/>
      <c r="J745" s="151" t="n"/>
      <c r="K745" s="148" t="n"/>
      <c r="L745" s="535" t="n"/>
      <c r="M745" s="290">
        <f>IF(G745="S","BDI1","")</f>
        <v/>
      </c>
      <c r="N745" s="167" t="n"/>
      <c r="O745" s="167" t="n"/>
      <c r="P745" s="166" t="n"/>
      <c r="Q745" s="166" t="n"/>
      <c r="R745" s="166" t="n"/>
      <c r="S745" s="166" t="n"/>
      <c r="T745" s="166" t="n"/>
      <c r="U745" s="166" t="n"/>
    </row>
    <row r="746" ht="20.1" customHeight="1" s="496">
      <c r="A746" s="106">
        <f>SequenciaA20Mais1</f>
        <v/>
      </c>
      <c r="B746" s="106">
        <f>SequenciaB20Mais1</f>
        <v/>
      </c>
      <c r="C746" s="106">
        <f>A746&amp;"."&amp;B746</f>
        <v/>
      </c>
      <c r="D746" s="106">
        <f>SequenciaD20Mais1</f>
        <v/>
      </c>
      <c r="E746" s="106">
        <f>IF(OR(G746="ETAPA",G746="SUB-ETAPA",I746=""),"",A746)</f>
        <v/>
      </c>
      <c r="F746" s="107" t="n"/>
      <c r="G746" s="340">
        <f>IF(I746&lt;&gt;"","S","")</f>
        <v/>
      </c>
      <c r="H746" s="147">
        <f>GERAR_NUMERACAO(G746, $G$21:G746)</f>
        <v/>
      </c>
      <c r="I746" s="332" t="n"/>
      <c r="J746" s="333" t="n"/>
      <c r="K746" s="148" t="n"/>
      <c r="L746" s="504" t="n"/>
      <c r="M746" s="290">
        <f>IF(G746="S","BDI1","")</f>
        <v/>
      </c>
      <c r="N746" s="167" t="n"/>
      <c r="O746" s="167" t="n"/>
      <c r="P746" s="166" t="n"/>
      <c r="Q746" s="166" t="n"/>
      <c r="R746" s="166" t="n"/>
      <c r="S746" s="166" t="n"/>
      <c r="T746" s="166" t="n"/>
      <c r="U746" s="166" t="n"/>
    </row>
    <row r="747" ht="20.1" customHeight="1" s="496">
      <c r="A747" s="106">
        <f>SequenciaA20Mais1</f>
        <v/>
      </c>
      <c r="B747" s="106">
        <f>SequenciaB20Mais1</f>
        <v/>
      </c>
      <c r="C747" s="106">
        <f>A747&amp;"."&amp;B747</f>
        <v/>
      </c>
      <c r="D747" s="106">
        <f>SequenciaD20Mais1</f>
        <v/>
      </c>
      <c r="E747" s="106">
        <f>IF(OR(G747="ETAPA",G747="SUB-ETAPA",I747=""),"",A747)</f>
        <v/>
      </c>
      <c r="F747" s="107" t="n"/>
      <c r="G747" s="340">
        <f>IF(I747&lt;&gt;"","S","")</f>
        <v/>
      </c>
      <c r="H747" s="147">
        <f>GERAR_NUMERACAO(G747, $G$21:G747)</f>
        <v/>
      </c>
      <c r="I747" s="150" t="n"/>
      <c r="J747" s="151" t="n"/>
      <c r="K747" s="148" t="n"/>
      <c r="L747" s="535" t="n"/>
      <c r="M747" s="290">
        <f>IF(G747="S","BDI1","")</f>
        <v/>
      </c>
      <c r="N747" s="167" t="n"/>
      <c r="O747" s="167" t="n"/>
      <c r="P747" s="166" t="n"/>
      <c r="Q747" s="166" t="n"/>
      <c r="R747" s="166" t="n"/>
      <c r="S747" s="166" t="n"/>
      <c r="T747" s="166" t="n"/>
      <c r="U747" s="166" t="n"/>
    </row>
    <row r="748" ht="20.1" customHeight="1" s="496">
      <c r="A748" s="106">
        <f>SequenciaA20Mais1</f>
        <v/>
      </c>
      <c r="B748" s="106">
        <f>SequenciaB20Mais1</f>
        <v/>
      </c>
      <c r="C748" s="106">
        <f>A748&amp;"."&amp;B748</f>
        <v/>
      </c>
      <c r="D748" s="106">
        <f>SequenciaD20Mais1</f>
        <v/>
      </c>
      <c r="E748" s="106">
        <f>IF(OR(G748="ETAPA",G748="SUB-ETAPA",I748=""),"",A748)</f>
        <v/>
      </c>
      <c r="F748" s="107" t="n"/>
      <c r="G748" s="340">
        <f>IF(I748&lt;&gt;"","S","")</f>
        <v/>
      </c>
      <c r="H748" s="147">
        <f>GERAR_NUMERACAO(G748, $G$21:G748)</f>
        <v/>
      </c>
      <c r="I748" s="332" t="n"/>
      <c r="J748" s="333" t="n"/>
      <c r="K748" s="148" t="n"/>
      <c r="L748" s="504" t="n"/>
      <c r="M748" s="290">
        <f>IF(G748="S","BDI1","")</f>
        <v/>
      </c>
      <c r="N748" s="167" t="n"/>
      <c r="O748" s="167" t="n"/>
      <c r="P748" s="166" t="n"/>
      <c r="Q748" s="166" t="n"/>
      <c r="R748" s="166" t="n"/>
      <c r="S748" s="166" t="n"/>
      <c r="T748" s="166" t="n"/>
      <c r="U748" s="166" t="n"/>
    </row>
    <row r="749" ht="20.1" customHeight="1" s="496">
      <c r="A749" s="106">
        <f>SequenciaA20Mais1</f>
        <v/>
      </c>
      <c r="B749" s="106">
        <f>SequenciaB20Mais1</f>
        <v/>
      </c>
      <c r="C749" s="106">
        <f>A749&amp;"."&amp;B749</f>
        <v/>
      </c>
      <c r="D749" s="106">
        <f>SequenciaD20Mais1</f>
        <v/>
      </c>
      <c r="E749" s="106">
        <f>IF(OR(G749="ETAPA",G749="SUB-ETAPA",I749=""),"",A749)</f>
        <v/>
      </c>
      <c r="F749" s="107" t="n"/>
      <c r="G749" s="340">
        <f>IF(I749&lt;&gt;"","S","")</f>
        <v/>
      </c>
      <c r="H749" s="147">
        <f>GERAR_NUMERACAO(G749, $G$21:G749)</f>
        <v/>
      </c>
      <c r="I749" s="150" t="n"/>
      <c r="J749" s="151" t="n"/>
      <c r="K749" s="148" t="n"/>
      <c r="L749" s="535" t="n"/>
      <c r="M749" s="290">
        <f>IF(G749="S","BDI1","")</f>
        <v/>
      </c>
      <c r="N749" s="167" t="n"/>
      <c r="O749" s="167" t="n"/>
      <c r="P749" s="166" t="n"/>
      <c r="Q749" s="166" t="n"/>
      <c r="R749" s="166" t="n"/>
      <c r="S749" s="166" t="n"/>
      <c r="T749" s="166" t="n"/>
      <c r="U749" s="166" t="n"/>
    </row>
    <row r="750" ht="20.1" customHeight="1" s="496">
      <c r="A750" s="106">
        <f>SequenciaA20Mais1</f>
        <v/>
      </c>
      <c r="B750" s="106">
        <f>SequenciaB20Mais1</f>
        <v/>
      </c>
      <c r="C750" s="106">
        <f>A750&amp;"."&amp;B750</f>
        <v/>
      </c>
      <c r="D750" s="106">
        <f>SequenciaD20Mais1</f>
        <v/>
      </c>
      <c r="E750" s="106">
        <f>IF(OR(G750="ETAPA",G750="SUB-ETAPA",I750=""),"",A750)</f>
        <v/>
      </c>
      <c r="F750" s="107" t="n"/>
      <c r="G750" s="340">
        <f>IF(I750&lt;&gt;"","S","")</f>
        <v/>
      </c>
      <c r="H750" s="147">
        <f>GERAR_NUMERACAO(G750, $G$21:G750)</f>
        <v/>
      </c>
      <c r="I750" s="332" t="n"/>
      <c r="J750" s="333" t="n"/>
      <c r="K750" s="148" t="n"/>
      <c r="L750" s="504" t="n"/>
      <c r="M750" s="290">
        <f>IF(G750="S","BDI1","")</f>
        <v/>
      </c>
      <c r="N750" s="167" t="n"/>
      <c r="O750" s="167" t="n"/>
      <c r="P750" s="166" t="n"/>
      <c r="Q750" s="166" t="n"/>
      <c r="R750" s="166" t="n"/>
      <c r="S750" s="166" t="n"/>
      <c r="T750" s="166" t="n"/>
      <c r="U750" s="166" t="n"/>
    </row>
    <row r="751" ht="20.1" customHeight="1" s="496">
      <c r="A751" s="106">
        <f>SequenciaA20Mais1</f>
        <v/>
      </c>
      <c r="B751" s="106">
        <f>SequenciaB20Mais1</f>
        <v/>
      </c>
      <c r="C751" s="106">
        <f>A751&amp;"."&amp;B751</f>
        <v/>
      </c>
      <c r="D751" s="106">
        <f>SequenciaD20Mais1</f>
        <v/>
      </c>
      <c r="E751" s="106">
        <f>IF(OR(G751="ETAPA",G751="SUB-ETAPA",I751=""),"",A751)</f>
        <v/>
      </c>
      <c r="F751" s="107" t="n"/>
      <c r="G751" s="340">
        <f>IF(I751&lt;&gt;"","S","")</f>
        <v/>
      </c>
      <c r="H751" s="147">
        <f>GERAR_NUMERACAO(G751, $G$21:G751)</f>
        <v/>
      </c>
      <c r="I751" s="150" t="n"/>
      <c r="J751" s="151" t="n"/>
      <c r="K751" s="148" t="n"/>
      <c r="L751" s="535" t="n"/>
      <c r="M751" s="290">
        <f>IF(G751="S","BDI1","")</f>
        <v/>
      </c>
      <c r="N751" s="167" t="n"/>
      <c r="O751" s="167" t="n"/>
      <c r="P751" s="166" t="n"/>
      <c r="Q751" s="166" t="n"/>
      <c r="R751" s="166" t="n"/>
      <c r="S751" s="166" t="n"/>
      <c r="T751" s="166" t="n"/>
      <c r="U751" s="166" t="n"/>
    </row>
    <row r="752" ht="20.1" customHeight="1" s="496">
      <c r="A752" s="106">
        <f>SequenciaA20Mais1</f>
        <v/>
      </c>
      <c r="B752" s="106">
        <f>SequenciaB20Mais1</f>
        <v/>
      </c>
      <c r="C752" s="106">
        <f>A752&amp;"."&amp;B752</f>
        <v/>
      </c>
      <c r="D752" s="106">
        <f>SequenciaD20Mais1</f>
        <v/>
      </c>
      <c r="E752" s="106">
        <f>IF(OR(G752="ETAPA",G752="SUB-ETAPA",I752=""),"",A752)</f>
        <v/>
      </c>
      <c r="F752" s="107" t="n"/>
      <c r="G752" s="340">
        <f>IF(I752&lt;&gt;"","S","")</f>
        <v/>
      </c>
      <c r="H752" s="147">
        <f>GERAR_NUMERACAO(G752, $G$21:G752)</f>
        <v/>
      </c>
      <c r="I752" s="332" t="n"/>
      <c r="J752" s="333" t="n"/>
      <c r="K752" s="148" t="n"/>
      <c r="L752" s="504" t="n"/>
      <c r="M752" s="290">
        <f>IF(G752="S","BDI1","")</f>
        <v/>
      </c>
      <c r="N752" s="167" t="n"/>
      <c r="O752" s="167" t="n"/>
      <c r="P752" s="166" t="n"/>
      <c r="Q752" s="166" t="n"/>
      <c r="R752" s="166" t="n"/>
      <c r="S752" s="166" t="n"/>
      <c r="T752" s="166" t="n"/>
      <c r="U752" s="166" t="n"/>
    </row>
    <row r="753" ht="20.1" customHeight="1" s="496">
      <c r="A753" s="106">
        <f>SequenciaA20Mais1</f>
        <v/>
      </c>
      <c r="B753" s="106">
        <f>SequenciaB20Mais1</f>
        <v/>
      </c>
      <c r="C753" s="106">
        <f>A753&amp;"."&amp;B753</f>
        <v/>
      </c>
      <c r="D753" s="106">
        <f>SequenciaD20Mais1</f>
        <v/>
      </c>
      <c r="E753" s="106">
        <f>IF(OR(G753="ETAPA",G753="SUB-ETAPA",I753=""),"",A753)</f>
        <v/>
      </c>
      <c r="F753" s="107" t="n"/>
      <c r="G753" s="340">
        <f>IF(I753&lt;&gt;"","S","")</f>
        <v/>
      </c>
      <c r="H753" s="147">
        <f>GERAR_NUMERACAO(G753, $G$21:G753)</f>
        <v/>
      </c>
      <c r="I753" s="150" t="n"/>
      <c r="J753" s="151" t="n"/>
      <c r="K753" s="148" t="n"/>
      <c r="L753" s="535" t="n"/>
      <c r="M753" s="290">
        <f>IF(G753="S","BDI1","")</f>
        <v/>
      </c>
      <c r="N753" s="167" t="n"/>
      <c r="O753" s="167" t="n"/>
      <c r="P753" s="166" t="n"/>
      <c r="Q753" s="166" t="n"/>
      <c r="R753" s="166" t="n"/>
      <c r="S753" s="166" t="n"/>
      <c r="T753" s="166" t="n"/>
      <c r="U753" s="166" t="n"/>
    </row>
    <row r="754" ht="20.1" customHeight="1" s="496">
      <c r="A754" s="106">
        <f>SequenciaA20Mais1</f>
        <v/>
      </c>
      <c r="B754" s="106">
        <f>SequenciaB20Mais1</f>
        <v/>
      </c>
      <c r="C754" s="106">
        <f>A754&amp;"."&amp;B754</f>
        <v/>
      </c>
      <c r="D754" s="106">
        <f>SequenciaD20Mais1</f>
        <v/>
      </c>
      <c r="E754" s="106">
        <f>IF(OR(G754="ETAPA",G754="SUB-ETAPA",I754=""),"",A754)</f>
        <v/>
      </c>
      <c r="F754" s="107" t="n"/>
      <c r="G754" s="340">
        <f>IF(I754&lt;&gt;"","S","")</f>
        <v/>
      </c>
      <c r="H754" s="147">
        <f>GERAR_NUMERACAO(G754, $G$21:G754)</f>
        <v/>
      </c>
      <c r="I754" s="332" t="n"/>
      <c r="J754" s="333" t="n"/>
      <c r="K754" s="148" t="n"/>
      <c r="L754" s="504" t="n"/>
      <c r="M754" s="290">
        <f>IF(G754="S","BDI1","")</f>
        <v/>
      </c>
      <c r="N754" s="167" t="n"/>
      <c r="O754" s="167" t="n"/>
      <c r="P754" s="166" t="n"/>
      <c r="Q754" s="166" t="n"/>
      <c r="R754" s="166" t="n"/>
      <c r="S754" s="166" t="n"/>
      <c r="T754" s="166" t="n"/>
      <c r="U754" s="166" t="n"/>
    </row>
    <row r="755" ht="20.1" customHeight="1" s="496">
      <c r="A755" s="106">
        <f>SequenciaA20Mais1</f>
        <v/>
      </c>
      <c r="B755" s="106">
        <f>SequenciaB20Mais1</f>
        <v/>
      </c>
      <c r="C755" s="106">
        <f>A755&amp;"."&amp;B755</f>
        <v/>
      </c>
      <c r="D755" s="106">
        <f>SequenciaD20Mais1</f>
        <v/>
      </c>
      <c r="E755" s="106">
        <f>IF(OR(G755="ETAPA",G755="SUB-ETAPA",I755=""),"",A755)</f>
        <v/>
      </c>
      <c r="F755" s="107" t="n"/>
      <c r="G755" s="340">
        <f>IF(I755&lt;&gt;"","S","")</f>
        <v/>
      </c>
      <c r="H755" s="147">
        <f>GERAR_NUMERACAO(G755, $G$21:G755)</f>
        <v/>
      </c>
      <c r="I755" s="150" t="n"/>
      <c r="J755" s="151" t="n"/>
      <c r="K755" s="148" t="n"/>
      <c r="L755" s="535" t="n"/>
      <c r="M755" s="290">
        <f>IF(G755="S","BDI1","")</f>
        <v/>
      </c>
      <c r="N755" s="167" t="n"/>
      <c r="O755" s="167" t="n"/>
      <c r="P755" s="166" t="n"/>
      <c r="Q755" s="166" t="n"/>
      <c r="R755" s="166" t="n"/>
      <c r="S755" s="166" t="n"/>
      <c r="T755" s="166" t="n"/>
      <c r="U755" s="166" t="n"/>
    </row>
    <row r="756" ht="20.1" customHeight="1" s="496">
      <c r="A756" s="106">
        <f>SequenciaA20Mais1</f>
        <v/>
      </c>
      <c r="B756" s="106">
        <f>SequenciaB20Mais1</f>
        <v/>
      </c>
      <c r="C756" s="106">
        <f>A756&amp;"."&amp;B756</f>
        <v/>
      </c>
      <c r="D756" s="106">
        <f>SequenciaD20Mais1</f>
        <v/>
      </c>
      <c r="E756" s="106">
        <f>IF(OR(G756="ETAPA",G756="SUB-ETAPA",I756=""),"",A756)</f>
        <v/>
      </c>
      <c r="F756" s="107" t="n"/>
      <c r="G756" s="340">
        <f>IF(I756&lt;&gt;"","S","")</f>
        <v/>
      </c>
      <c r="H756" s="147">
        <f>GERAR_NUMERACAO(G756, $G$21:G756)</f>
        <v/>
      </c>
      <c r="I756" s="332" t="n"/>
      <c r="J756" s="333" t="n"/>
      <c r="K756" s="148" t="n"/>
      <c r="L756" s="504" t="n"/>
      <c r="M756" s="290">
        <f>IF(G756="S","BDI1","")</f>
        <v/>
      </c>
      <c r="N756" s="167" t="n"/>
      <c r="O756" s="167" t="n"/>
      <c r="P756" s="166" t="n"/>
      <c r="Q756" s="166" t="n"/>
      <c r="R756" s="166" t="n"/>
      <c r="S756" s="166" t="n"/>
      <c r="T756" s="166" t="n"/>
      <c r="U756" s="166" t="n"/>
    </row>
    <row r="757" ht="20.1" customHeight="1" s="496">
      <c r="A757" s="106">
        <f>SequenciaA20Mais1</f>
        <v/>
      </c>
      <c r="B757" s="106">
        <f>SequenciaB20Mais1</f>
        <v/>
      </c>
      <c r="C757" s="106">
        <f>A757&amp;"."&amp;B757</f>
        <v/>
      </c>
      <c r="D757" s="106">
        <f>SequenciaD20Mais1</f>
        <v/>
      </c>
      <c r="E757" s="106">
        <f>IF(OR(G757="ETAPA",G757="SUB-ETAPA",I757=""),"",A757)</f>
        <v/>
      </c>
      <c r="F757" s="107" t="n"/>
      <c r="G757" s="340">
        <f>IF(I757&lt;&gt;"","S","")</f>
        <v/>
      </c>
      <c r="H757" s="147">
        <f>GERAR_NUMERACAO(G757, $G$21:G757)</f>
        <v/>
      </c>
      <c r="I757" s="150" t="n"/>
      <c r="J757" s="151" t="n"/>
      <c r="K757" s="148" t="n"/>
      <c r="L757" s="535" t="n"/>
      <c r="M757" s="290">
        <f>IF(G757="S","BDI1","")</f>
        <v/>
      </c>
      <c r="N757" s="167" t="n"/>
      <c r="O757" s="167" t="n"/>
      <c r="P757" s="166" t="n"/>
      <c r="Q757" s="166" t="n"/>
      <c r="R757" s="166" t="n"/>
      <c r="S757" s="166" t="n"/>
      <c r="T757" s="166" t="n"/>
      <c r="U757" s="166" t="n"/>
    </row>
    <row r="758" ht="20.1" customHeight="1" s="496">
      <c r="A758" s="106">
        <f>SequenciaA20Mais1</f>
        <v/>
      </c>
      <c r="B758" s="106">
        <f>SequenciaB20Mais1</f>
        <v/>
      </c>
      <c r="C758" s="106">
        <f>A758&amp;"."&amp;B758</f>
        <v/>
      </c>
      <c r="D758" s="106">
        <f>SequenciaD20Mais1</f>
        <v/>
      </c>
      <c r="E758" s="106">
        <f>IF(OR(G758="ETAPA",G758="SUB-ETAPA",I758=""),"",A758)</f>
        <v/>
      </c>
      <c r="F758" s="107" t="n"/>
      <c r="G758" s="340">
        <f>IF(I758&lt;&gt;"","S","")</f>
        <v/>
      </c>
      <c r="H758" s="147">
        <f>GERAR_NUMERACAO(G758, $G$21:G758)</f>
        <v/>
      </c>
      <c r="I758" s="332" t="n"/>
      <c r="J758" s="333" t="n"/>
      <c r="K758" s="148" t="n"/>
      <c r="L758" s="504" t="n"/>
      <c r="M758" s="290">
        <f>IF(G758="S","BDI1","")</f>
        <v/>
      </c>
      <c r="N758" s="167" t="n"/>
      <c r="O758" s="167" t="n"/>
      <c r="P758" s="166" t="n"/>
      <c r="Q758" s="166" t="n"/>
      <c r="R758" s="166" t="n"/>
      <c r="S758" s="166" t="n"/>
      <c r="T758" s="166" t="n"/>
      <c r="U758" s="166" t="n"/>
    </row>
    <row r="759" ht="20.1" customHeight="1" s="496">
      <c r="A759" s="106">
        <f>SequenciaA20Mais1</f>
        <v/>
      </c>
      <c r="B759" s="106">
        <f>SequenciaB20Mais1</f>
        <v/>
      </c>
      <c r="C759" s="106">
        <f>A759&amp;"."&amp;B759</f>
        <v/>
      </c>
      <c r="D759" s="106">
        <f>SequenciaD20Mais1</f>
        <v/>
      </c>
      <c r="E759" s="106">
        <f>IF(OR(G759="ETAPA",G759="SUB-ETAPA",I759=""),"",A759)</f>
        <v/>
      </c>
      <c r="F759" s="107" t="n"/>
      <c r="G759" s="340">
        <f>IF(I759&lt;&gt;"","S","")</f>
        <v/>
      </c>
      <c r="H759" s="147">
        <f>GERAR_NUMERACAO(G759, $G$21:G759)</f>
        <v/>
      </c>
      <c r="I759" s="150" t="n"/>
      <c r="J759" s="151" t="n"/>
      <c r="K759" s="148" t="n"/>
      <c r="L759" s="535" t="n"/>
      <c r="M759" s="290">
        <f>IF(G759="S","BDI1","")</f>
        <v/>
      </c>
      <c r="N759" s="167" t="n"/>
      <c r="O759" s="167" t="n"/>
      <c r="P759" s="166" t="n"/>
      <c r="Q759" s="166" t="n"/>
      <c r="R759" s="166" t="n"/>
      <c r="S759" s="166" t="n"/>
      <c r="T759" s="166" t="n"/>
      <c r="U759" s="166" t="n"/>
    </row>
    <row r="760" ht="20.1" customHeight="1" s="496">
      <c r="A760" s="106">
        <f>SequenciaA20Mais1</f>
        <v/>
      </c>
      <c r="B760" s="106">
        <f>SequenciaB20Mais1</f>
        <v/>
      </c>
      <c r="C760" s="106">
        <f>A760&amp;"."&amp;B760</f>
        <v/>
      </c>
      <c r="D760" s="106">
        <f>SequenciaD20Mais1</f>
        <v/>
      </c>
      <c r="E760" s="106">
        <f>IF(OR(G760="ETAPA",G760="SUB-ETAPA",I760=""),"",A760)</f>
        <v/>
      </c>
      <c r="F760" s="107" t="n"/>
      <c r="G760" s="340">
        <f>IF(I760&lt;&gt;"","S","")</f>
        <v/>
      </c>
      <c r="H760" s="147">
        <f>GERAR_NUMERACAO(G760, $G$21:G760)</f>
        <v/>
      </c>
      <c r="I760" s="332" t="n"/>
      <c r="J760" s="333" t="n"/>
      <c r="K760" s="148" t="n"/>
      <c r="L760" s="504" t="n"/>
      <c r="M760" s="290">
        <f>IF(G760="S","BDI1","")</f>
        <v/>
      </c>
      <c r="N760" s="167" t="n"/>
      <c r="O760" s="167" t="n"/>
      <c r="P760" s="166" t="n"/>
      <c r="Q760" s="166" t="n"/>
      <c r="R760" s="166" t="n"/>
      <c r="S760" s="166" t="n"/>
      <c r="T760" s="166" t="n"/>
      <c r="U760" s="166" t="n"/>
    </row>
    <row r="761" ht="20.1" customHeight="1" s="496">
      <c r="A761" s="106">
        <f>SequenciaA20Mais1</f>
        <v/>
      </c>
      <c r="B761" s="106">
        <f>SequenciaB20Mais1</f>
        <v/>
      </c>
      <c r="C761" s="106">
        <f>A761&amp;"."&amp;B761</f>
        <v/>
      </c>
      <c r="D761" s="106">
        <f>SequenciaD20Mais1</f>
        <v/>
      </c>
      <c r="E761" s="106">
        <f>IF(OR(G761="ETAPA",G761="SUB-ETAPA",I761=""),"",A761)</f>
        <v/>
      </c>
      <c r="F761" s="107" t="n"/>
      <c r="G761" s="340">
        <f>IF(I761&lt;&gt;"","S","")</f>
        <v/>
      </c>
      <c r="H761" s="147">
        <f>GERAR_NUMERACAO(G761, $G$21:G761)</f>
        <v/>
      </c>
      <c r="I761" s="150" t="n"/>
      <c r="J761" s="151" t="n"/>
      <c r="K761" s="148" t="n"/>
      <c r="L761" s="535" t="n"/>
      <c r="M761" s="290">
        <f>IF(G761="S","BDI1","")</f>
        <v/>
      </c>
      <c r="N761" s="167" t="n"/>
      <c r="O761" s="167" t="n"/>
      <c r="P761" s="166" t="n"/>
      <c r="Q761" s="166" t="n"/>
      <c r="R761" s="166" t="n"/>
      <c r="S761" s="166" t="n"/>
      <c r="T761" s="166" t="n"/>
      <c r="U761" s="166" t="n"/>
    </row>
    <row r="762" ht="20.1" customHeight="1" s="496">
      <c r="A762" s="106">
        <f>SequenciaA20Mais1</f>
        <v/>
      </c>
      <c r="B762" s="106">
        <f>SequenciaB20Mais1</f>
        <v/>
      </c>
      <c r="C762" s="106">
        <f>A762&amp;"."&amp;B762</f>
        <v/>
      </c>
      <c r="D762" s="106">
        <f>SequenciaD20Mais1</f>
        <v/>
      </c>
      <c r="E762" s="106">
        <f>IF(OR(G762="ETAPA",G762="SUB-ETAPA",I762=""),"",A762)</f>
        <v/>
      </c>
      <c r="F762" s="107" t="n"/>
      <c r="G762" s="340">
        <f>IF(I762&lt;&gt;"","S","")</f>
        <v/>
      </c>
      <c r="H762" s="147">
        <f>GERAR_NUMERACAO(G762, $G$21:G762)</f>
        <v/>
      </c>
      <c r="I762" s="332" t="n"/>
      <c r="J762" s="333" t="n"/>
      <c r="K762" s="148" t="n"/>
      <c r="L762" s="504" t="n"/>
      <c r="M762" s="290">
        <f>IF(G762="S","BDI1","")</f>
        <v/>
      </c>
      <c r="N762" s="167" t="n"/>
      <c r="O762" s="167" t="n"/>
      <c r="P762" s="166" t="n"/>
      <c r="Q762" s="166" t="n"/>
      <c r="R762" s="166" t="n"/>
      <c r="S762" s="166" t="n"/>
      <c r="T762" s="166" t="n"/>
      <c r="U762" s="166" t="n"/>
    </row>
    <row r="763" ht="20.1" customHeight="1" s="496">
      <c r="A763" s="106">
        <f>SequenciaA20Mais1</f>
        <v/>
      </c>
      <c r="B763" s="106">
        <f>SequenciaB20Mais1</f>
        <v/>
      </c>
      <c r="C763" s="106">
        <f>A763&amp;"."&amp;B763</f>
        <v/>
      </c>
      <c r="D763" s="106">
        <f>SequenciaD20Mais1</f>
        <v/>
      </c>
      <c r="E763" s="106">
        <f>IF(OR(G763="ETAPA",G763="SUB-ETAPA",I763=""),"",A763)</f>
        <v/>
      </c>
      <c r="F763" s="107" t="n"/>
      <c r="G763" s="340">
        <f>IF(I763&lt;&gt;"","S","")</f>
        <v/>
      </c>
      <c r="H763" s="147">
        <f>GERAR_NUMERACAO(G763, $G$21:G763)</f>
        <v/>
      </c>
      <c r="I763" s="150" t="n"/>
      <c r="J763" s="151" t="n"/>
      <c r="K763" s="148" t="n"/>
      <c r="L763" s="535" t="n"/>
      <c r="M763" s="290">
        <f>IF(G763="S","BDI1","")</f>
        <v/>
      </c>
      <c r="N763" s="167" t="n"/>
      <c r="O763" s="167" t="n"/>
      <c r="P763" s="166" t="n"/>
      <c r="Q763" s="166" t="n"/>
      <c r="R763" s="166" t="n"/>
      <c r="S763" s="166" t="n"/>
      <c r="T763" s="166" t="n"/>
      <c r="U763" s="166" t="n"/>
    </row>
    <row r="764" ht="20.1" customHeight="1" s="496">
      <c r="A764" s="106">
        <f>SequenciaA20Mais1</f>
        <v/>
      </c>
      <c r="B764" s="106">
        <f>SequenciaB20Mais1</f>
        <v/>
      </c>
      <c r="C764" s="106">
        <f>A764&amp;"."&amp;B764</f>
        <v/>
      </c>
      <c r="D764" s="106">
        <f>SequenciaD20Mais1</f>
        <v/>
      </c>
      <c r="E764" s="106">
        <f>IF(OR(G764="ETAPA",G764="SUB-ETAPA",I764=""),"",A764)</f>
        <v/>
      </c>
      <c r="F764" s="107" t="n"/>
      <c r="G764" s="340">
        <f>IF(I764&lt;&gt;"","S","")</f>
        <v/>
      </c>
      <c r="H764" s="147">
        <f>GERAR_NUMERACAO(G764, $G$21:G764)</f>
        <v/>
      </c>
      <c r="I764" s="332" t="n"/>
      <c r="J764" s="333" t="n"/>
      <c r="K764" s="148" t="n"/>
      <c r="L764" s="504" t="n"/>
      <c r="M764" s="290">
        <f>IF(G764="S","BDI1","")</f>
        <v/>
      </c>
      <c r="N764" s="167" t="n"/>
      <c r="O764" s="167" t="n"/>
      <c r="P764" s="166" t="n"/>
      <c r="Q764" s="166" t="n"/>
      <c r="R764" s="166" t="n"/>
      <c r="S764" s="166" t="n"/>
      <c r="T764" s="166" t="n"/>
      <c r="U764" s="166" t="n"/>
    </row>
    <row r="765" ht="20.1" customHeight="1" s="496">
      <c r="A765" s="106">
        <f>SequenciaA20Mais1</f>
        <v/>
      </c>
      <c r="B765" s="106">
        <f>SequenciaB20Mais1</f>
        <v/>
      </c>
      <c r="C765" s="106">
        <f>A765&amp;"."&amp;B765</f>
        <v/>
      </c>
      <c r="D765" s="106">
        <f>SequenciaD20Mais1</f>
        <v/>
      </c>
      <c r="E765" s="106">
        <f>IF(OR(G765="ETAPA",G765="SUB-ETAPA",I765=""),"",A765)</f>
        <v/>
      </c>
      <c r="F765" s="107" t="n"/>
      <c r="G765" s="340">
        <f>IF(I765&lt;&gt;"","S","")</f>
        <v/>
      </c>
      <c r="H765" s="147">
        <f>GERAR_NUMERACAO(G765, $G$21:G765)</f>
        <v/>
      </c>
      <c r="I765" s="150" t="n"/>
      <c r="J765" s="151" t="n"/>
      <c r="K765" s="148" t="n"/>
      <c r="L765" s="535" t="n"/>
      <c r="M765" s="290">
        <f>IF(G765="S","BDI1","")</f>
        <v/>
      </c>
      <c r="N765" s="167" t="n"/>
      <c r="O765" s="167" t="n"/>
      <c r="P765" s="166" t="n"/>
      <c r="Q765" s="166" t="n"/>
      <c r="R765" s="166" t="n"/>
      <c r="S765" s="166" t="n"/>
      <c r="T765" s="166" t="n"/>
      <c r="U765" s="166" t="n"/>
    </row>
    <row r="766" ht="20.1" customHeight="1" s="496">
      <c r="A766" s="106">
        <f>SequenciaA20Mais1</f>
        <v/>
      </c>
      <c r="B766" s="106">
        <f>SequenciaB20Mais1</f>
        <v/>
      </c>
      <c r="C766" s="106">
        <f>A766&amp;"."&amp;B766</f>
        <v/>
      </c>
      <c r="D766" s="106">
        <f>SequenciaD20Mais1</f>
        <v/>
      </c>
      <c r="E766" s="106">
        <f>IF(OR(G766="ETAPA",G766="SUB-ETAPA",I766=""),"",A766)</f>
        <v/>
      </c>
      <c r="F766" s="107" t="n"/>
      <c r="G766" s="340">
        <f>IF(I766&lt;&gt;"","S","")</f>
        <v/>
      </c>
      <c r="H766" s="147">
        <f>GERAR_NUMERACAO(G766, $G$21:G766)</f>
        <v/>
      </c>
      <c r="I766" s="332" t="n"/>
      <c r="J766" s="333" t="n"/>
      <c r="K766" s="148" t="n"/>
      <c r="L766" s="504" t="n"/>
      <c r="M766" s="290">
        <f>IF(G766="S","BDI1","")</f>
        <v/>
      </c>
      <c r="N766" s="167" t="n"/>
      <c r="O766" s="167" t="n"/>
      <c r="P766" s="166" t="n"/>
      <c r="Q766" s="166" t="n"/>
      <c r="R766" s="166" t="n"/>
      <c r="S766" s="166" t="n"/>
      <c r="T766" s="166" t="n"/>
      <c r="U766" s="166" t="n"/>
    </row>
    <row r="767" ht="20.1" customHeight="1" s="496">
      <c r="A767" s="106">
        <f>SequenciaA20Mais1</f>
        <v/>
      </c>
      <c r="B767" s="106">
        <f>SequenciaB20Mais1</f>
        <v/>
      </c>
      <c r="C767" s="106">
        <f>A767&amp;"."&amp;B767</f>
        <v/>
      </c>
      <c r="D767" s="106">
        <f>SequenciaD20Mais1</f>
        <v/>
      </c>
      <c r="E767" s="106">
        <f>IF(OR(G767="ETAPA",G767="SUB-ETAPA",I767=""),"",A767)</f>
        <v/>
      </c>
      <c r="F767" s="107" t="n"/>
      <c r="G767" s="340">
        <f>IF(I767&lt;&gt;"","S","")</f>
        <v/>
      </c>
      <c r="H767" s="147">
        <f>GERAR_NUMERACAO(G767, $G$21:G767)</f>
        <v/>
      </c>
      <c r="I767" s="150" t="n"/>
      <c r="J767" s="151" t="n"/>
      <c r="K767" s="148" t="n"/>
      <c r="L767" s="535" t="n"/>
      <c r="M767" s="290">
        <f>IF(G767="S","BDI1","")</f>
        <v/>
      </c>
      <c r="N767" s="167" t="n"/>
      <c r="O767" s="167" t="n"/>
      <c r="P767" s="166" t="n"/>
      <c r="Q767" s="166" t="n"/>
      <c r="R767" s="166" t="n"/>
      <c r="S767" s="166" t="n"/>
      <c r="T767" s="166" t="n"/>
      <c r="U767" s="166" t="n"/>
    </row>
    <row r="768" ht="20.1" customHeight="1" s="496">
      <c r="A768" s="106">
        <f>SequenciaA20Mais1</f>
        <v/>
      </c>
      <c r="B768" s="106">
        <f>SequenciaB20Mais1</f>
        <v/>
      </c>
      <c r="C768" s="106">
        <f>A768&amp;"."&amp;B768</f>
        <v/>
      </c>
      <c r="D768" s="106">
        <f>SequenciaD20Mais1</f>
        <v/>
      </c>
      <c r="E768" s="106">
        <f>IF(OR(G768="ETAPA",G768="SUB-ETAPA",I768=""),"",A768)</f>
        <v/>
      </c>
      <c r="F768" s="107" t="n"/>
      <c r="G768" s="340">
        <f>IF(I768&lt;&gt;"","S","")</f>
        <v/>
      </c>
      <c r="H768" s="147">
        <f>GERAR_NUMERACAO(G768, $G$21:G768)</f>
        <v/>
      </c>
      <c r="I768" s="332" t="n"/>
      <c r="J768" s="333" t="n"/>
      <c r="K768" s="148" t="n"/>
      <c r="L768" s="504" t="n"/>
      <c r="M768" s="290">
        <f>IF(G768="S","BDI1","")</f>
        <v/>
      </c>
      <c r="N768" s="167" t="n"/>
      <c r="O768" s="167" t="n"/>
      <c r="P768" s="166" t="n"/>
      <c r="Q768" s="166" t="n"/>
      <c r="R768" s="166" t="n"/>
      <c r="S768" s="166" t="n"/>
      <c r="T768" s="166" t="n"/>
      <c r="U768" s="166" t="n"/>
    </row>
    <row r="769" ht="20.1" customHeight="1" s="496">
      <c r="A769" s="106">
        <f>SequenciaA20Mais1</f>
        <v/>
      </c>
      <c r="B769" s="106">
        <f>SequenciaB20Mais1</f>
        <v/>
      </c>
      <c r="C769" s="106">
        <f>A769&amp;"."&amp;B769</f>
        <v/>
      </c>
      <c r="D769" s="106">
        <f>SequenciaD20Mais1</f>
        <v/>
      </c>
      <c r="E769" s="106">
        <f>IF(OR(G769="ETAPA",G769="SUB-ETAPA",I769=""),"",A769)</f>
        <v/>
      </c>
      <c r="F769" s="107" t="n"/>
      <c r="G769" s="340">
        <f>IF(I769&lt;&gt;"","S","")</f>
        <v/>
      </c>
      <c r="H769" s="147">
        <f>GERAR_NUMERACAO(G769, $G$21:G769)</f>
        <v/>
      </c>
      <c r="I769" s="150" t="n"/>
      <c r="J769" s="151" t="n"/>
      <c r="K769" s="148" t="n"/>
      <c r="L769" s="535" t="n"/>
      <c r="M769" s="290">
        <f>IF(G769="S","BDI1","")</f>
        <v/>
      </c>
      <c r="N769" s="167" t="n"/>
      <c r="O769" s="167" t="n"/>
      <c r="P769" s="166" t="n"/>
      <c r="Q769" s="166" t="n"/>
      <c r="R769" s="166" t="n"/>
      <c r="S769" s="166" t="n"/>
      <c r="T769" s="166" t="n"/>
      <c r="U769" s="166" t="n"/>
    </row>
    <row r="770" ht="20.1" customHeight="1" s="496">
      <c r="A770" s="106">
        <f>SequenciaA20Mais1</f>
        <v/>
      </c>
      <c r="B770" s="106">
        <f>SequenciaB20Mais1</f>
        <v/>
      </c>
      <c r="C770" s="106">
        <f>A770&amp;"."&amp;B770</f>
        <v/>
      </c>
      <c r="D770" s="106">
        <f>SequenciaD20Mais1</f>
        <v/>
      </c>
      <c r="E770" s="106">
        <f>IF(OR(G770="ETAPA",G770="SUB-ETAPA",I770=""),"",A770)</f>
        <v/>
      </c>
      <c r="F770" s="107" t="n"/>
      <c r="G770" s="340">
        <f>IF(I770&lt;&gt;"","S","")</f>
        <v/>
      </c>
      <c r="H770" s="147">
        <f>GERAR_NUMERACAO(G770, $G$21:G770)</f>
        <v/>
      </c>
      <c r="I770" s="332" t="n"/>
      <c r="J770" s="333" t="n"/>
      <c r="K770" s="148" t="n"/>
      <c r="L770" s="504" t="n"/>
      <c r="M770" s="290">
        <f>IF(G770="S","BDI1","")</f>
        <v/>
      </c>
      <c r="N770" s="167" t="n"/>
      <c r="O770" s="167" t="n"/>
      <c r="P770" s="166" t="n"/>
      <c r="Q770" s="166" t="n"/>
      <c r="R770" s="166" t="n"/>
      <c r="S770" s="166" t="n"/>
      <c r="T770" s="166" t="n"/>
      <c r="U770" s="166" t="n"/>
    </row>
    <row r="771" ht="20.1" customHeight="1" s="496">
      <c r="A771" s="106">
        <f>SequenciaA20Mais1</f>
        <v/>
      </c>
      <c r="B771" s="106">
        <f>SequenciaB20Mais1</f>
        <v/>
      </c>
      <c r="C771" s="106">
        <f>A771&amp;"."&amp;B771</f>
        <v/>
      </c>
      <c r="D771" s="106">
        <f>SequenciaD20Mais1</f>
        <v/>
      </c>
      <c r="E771" s="106">
        <f>IF(OR(G771="ETAPA",G771="SUB-ETAPA",I771=""),"",A771)</f>
        <v/>
      </c>
      <c r="F771" s="107" t="n"/>
      <c r="G771" s="340">
        <f>IF(I771&lt;&gt;"","S","")</f>
        <v/>
      </c>
      <c r="H771" s="147">
        <f>GERAR_NUMERACAO(G771, $G$21:G771)</f>
        <v/>
      </c>
      <c r="I771" s="150" t="n"/>
      <c r="J771" s="151" t="n"/>
      <c r="K771" s="148" t="n"/>
      <c r="L771" s="535" t="n"/>
      <c r="M771" s="290">
        <f>IF(G771="S","BDI1","")</f>
        <v/>
      </c>
      <c r="N771" s="167" t="n"/>
      <c r="O771" s="167" t="n"/>
      <c r="P771" s="166" t="n"/>
      <c r="Q771" s="166" t="n"/>
      <c r="R771" s="166" t="n"/>
      <c r="S771" s="166" t="n"/>
      <c r="T771" s="166" t="n"/>
      <c r="U771" s="166" t="n"/>
    </row>
    <row r="772" ht="20.1" customHeight="1" s="496">
      <c r="A772" s="106">
        <f>SequenciaA20Mais1</f>
        <v/>
      </c>
      <c r="B772" s="106">
        <f>SequenciaB20Mais1</f>
        <v/>
      </c>
      <c r="C772" s="106">
        <f>A772&amp;"."&amp;B772</f>
        <v/>
      </c>
      <c r="D772" s="106">
        <f>SequenciaD20Mais1</f>
        <v/>
      </c>
      <c r="E772" s="106">
        <f>IF(OR(G772="ETAPA",G772="SUB-ETAPA",I772=""),"",A772)</f>
        <v/>
      </c>
      <c r="F772" s="107" t="n"/>
      <c r="G772" s="340">
        <f>IF(I772&lt;&gt;"","S","")</f>
        <v/>
      </c>
      <c r="H772" s="147">
        <f>GERAR_NUMERACAO(G772, $G$21:G772)</f>
        <v/>
      </c>
      <c r="I772" s="332" t="n"/>
      <c r="J772" s="333" t="n"/>
      <c r="K772" s="148" t="n"/>
      <c r="L772" s="504" t="n"/>
      <c r="M772" s="290">
        <f>IF(G772="S","BDI1","")</f>
        <v/>
      </c>
      <c r="N772" s="167" t="n"/>
      <c r="O772" s="167" t="n"/>
      <c r="P772" s="166" t="n"/>
      <c r="Q772" s="166" t="n"/>
      <c r="R772" s="166" t="n"/>
      <c r="S772" s="166" t="n"/>
      <c r="T772" s="166" t="n"/>
      <c r="U772" s="166" t="n"/>
    </row>
    <row r="773" ht="20.1" customHeight="1" s="496">
      <c r="A773" s="106">
        <f>SequenciaA20Mais1</f>
        <v/>
      </c>
      <c r="B773" s="106">
        <f>SequenciaB20Mais1</f>
        <v/>
      </c>
      <c r="C773" s="106">
        <f>A773&amp;"."&amp;B773</f>
        <v/>
      </c>
      <c r="D773" s="106">
        <f>SequenciaD20Mais1</f>
        <v/>
      </c>
      <c r="E773" s="106">
        <f>IF(OR(G773="ETAPA",G773="SUB-ETAPA",I773=""),"",A773)</f>
        <v/>
      </c>
      <c r="F773" s="107" t="n"/>
      <c r="G773" s="340">
        <f>IF(I773&lt;&gt;"","S","")</f>
        <v/>
      </c>
      <c r="H773" s="147">
        <f>GERAR_NUMERACAO(G773, $G$21:G773)</f>
        <v/>
      </c>
      <c r="I773" s="150" t="n"/>
      <c r="J773" s="151" t="n"/>
      <c r="K773" s="148" t="n"/>
      <c r="L773" s="535" t="n"/>
      <c r="M773" s="290">
        <f>IF(G773="S","BDI1","")</f>
        <v/>
      </c>
      <c r="N773" s="167" t="n"/>
      <c r="O773" s="167" t="n"/>
      <c r="P773" s="166" t="n"/>
      <c r="Q773" s="166" t="n"/>
      <c r="R773" s="166" t="n"/>
      <c r="S773" s="166" t="n"/>
      <c r="T773" s="166" t="n"/>
      <c r="U773" s="166" t="n"/>
    </row>
    <row r="774" ht="20.1" customHeight="1" s="496">
      <c r="A774" s="106">
        <f>SequenciaA20Mais1</f>
        <v/>
      </c>
      <c r="B774" s="106">
        <f>SequenciaB20Mais1</f>
        <v/>
      </c>
      <c r="C774" s="106">
        <f>A774&amp;"."&amp;B774</f>
        <v/>
      </c>
      <c r="D774" s="106">
        <f>SequenciaD20Mais1</f>
        <v/>
      </c>
      <c r="E774" s="106">
        <f>IF(OR(G774="ETAPA",G774="SUB-ETAPA",I774=""),"",A774)</f>
        <v/>
      </c>
      <c r="F774" s="107" t="n"/>
      <c r="G774" s="340">
        <f>IF(I774&lt;&gt;"","S","")</f>
        <v/>
      </c>
      <c r="H774" s="147">
        <f>GERAR_NUMERACAO(G774, $G$21:G774)</f>
        <v/>
      </c>
      <c r="I774" s="332" t="n"/>
      <c r="J774" s="333" t="n"/>
      <c r="K774" s="148" t="n"/>
      <c r="L774" s="504" t="n"/>
      <c r="M774" s="290">
        <f>IF(G774="S","BDI1","")</f>
        <v/>
      </c>
      <c r="N774" s="167" t="n"/>
      <c r="O774" s="167" t="n"/>
      <c r="P774" s="166" t="n"/>
      <c r="Q774" s="166" t="n"/>
      <c r="R774" s="166" t="n"/>
      <c r="S774" s="166" t="n"/>
      <c r="T774" s="166" t="n"/>
      <c r="U774" s="166" t="n"/>
    </row>
    <row r="775" ht="20.1" customHeight="1" s="496">
      <c r="A775" s="106">
        <f>SequenciaA20Mais1</f>
        <v/>
      </c>
      <c r="B775" s="106">
        <f>SequenciaB20Mais1</f>
        <v/>
      </c>
      <c r="C775" s="106">
        <f>A775&amp;"."&amp;B775</f>
        <v/>
      </c>
      <c r="D775" s="106">
        <f>SequenciaD20Mais1</f>
        <v/>
      </c>
      <c r="E775" s="106">
        <f>IF(OR(G775="ETAPA",G775="SUB-ETAPA",I775=""),"",A775)</f>
        <v/>
      </c>
      <c r="F775" s="107" t="n"/>
      <c r="G775" s="340">
        <f>IF(I775&lt;&gt;"","S","")</f>
        <v/>
      </c>
      <c r="H775" s="147">
        <f>GERAR_NUMERACAO(G775, $G$21:G775)</f>
        <v/>
      </c>
      <c r="I775" s="150" t="n"/>
      <c r="J775" s="151" t="n"/>
      <c r="K775" s="148" t="n"/>
      <c r="L775" s="535" t="n"/>
      <c r="M775" s="290">
        <f>IF(G775="S","BDI1","")</f>
        <v/>
      </c>
      <c r="N775" s="167" t="n"/>
      <c r="O775" s="167" t="n"/>
      <c r="P775" s="166" t="n"/>
      <c r="Q775" s="166" t="n"/>
      <c r="R775" s="166" t="n"/>
      <c r="S775" s="166" t="n"/>
      <c r="T775" s="166" t="n"/>
      <c r="U775" s="166" t="n"/>
    </row>
    <row r="776" ht="20.1" customHeight="1" s="496">
      <c r="A776" s="106">
        <f>SequenciaA20Mais1</f>
        <v/>
      </c>
      <c r="B776" s="106">
        <f>SequenciaB20Mais1</f>
        <v/>
      </c>
      <c r="C776" s="106">
        <f>A776&amp;"."&amp;B776</f>
        <v/>
      </c>
      <c r="D776" s="106">
        <f>SequenciaD20Mais1</f>
        <v/>
      </c>
      <c r="E776" s="106">
        <f>IF(OR(G776="ETAPA",G776="SUB-ETAPA",I776=""),"",A776)</f>
        <v/>
      </c>
      <c r="F776" s="107" t="n"/>
      <c r="G776" s="340">
        <f>IF(I776&lt;&gt;"","S","")</f>
        <v/>
      </c>
      <c r="H776" s="147">
        <f>GERAR_NUMERACAO(G776, $G$21:G776)</f>
        <v/>
      </c>
      <c r="I776" s="332" t="n"/>
      <c r="J776" s="333" t="n"/>
      <c r="K776" s="148" t="n"/>
      <c r="L776" s="504" t="n"/>
      <c r="M776" s="290">
        <f>IF(G776="S","BDI1","")</f>
        <v/>
      </c>
      <c r="N776" s="167" t="n"/>
      <c r="O776" s="167" t="n"/>
      <c r="P776" s="166" t="n"/>
      <c r="Q776" s="166" t="n"/>
      <c r="R776" s="166" t="n"/>
      <c r="S776" s="166" t="n"/>
      <c r="T776" s="166" t="n"/>
      <c r="U776" s="166" t="n"/>
    </row>
    <row r="777" ht="20.1" customHeight="1" s="496">
      <c r="A777" s="106">
        <f>SequenciaA20Mais1</f>
        <v/>
      </c>
      <c r="B777" s="106">
        <f>SequenciaB20Mais1</f>
        <v/>
      </c>
      <c r="C777" s="106">
        <f>A777&amp;"."&amp;B777</f>
        <v/>
      </c>
      <c r="D777" s="106">
        <f>SequenciaD20Mais1</f>
        <v/>
      </c>
      <c r="E777" s="106">
        <f>IF(OR(G777="ETAPA",G777="SUB-ETAPA",I777=""),"",A777)</f>
        <v/>
      </c>
      <c r="F777" s="107" t="n"/>
      <c r="G777" s="340">
        <f>IF(I777&lt;&gt;"","S","")</f>
        <v/>
      </c>
      <c r="H777" s="147">
        <f>GERAR_NUMERACAO(G777, $G$21:G777)</f>
        <v/>
      </c>
      <c r="I777" s="150" t="n"/>
      <c r="J777" s="151" t="n"/>
      <c r="K777" s="148" t="n"/>
      <c r="L777" s="535" t="n"/>
      <c r="M777" s="290">
        <f>IF(G777="S","BDI1","")</f>
        <v/>
      </c>
      <c r="N777" s="167" t="n"/>
      <c r="O777" s="167" t="n"/>
      <c r="P777" s="166" t="n"/>
      <c r="Q777" s="166" t="n"/>
      <c r="R777" s="166" t="n"/>
      <c r="S777" s="166" t="n"/>
      <c r="T777" s="166" t="n"/>
      <c r="U777" s="166" t="n"/>
    </row>
    <row r="778" ht="20.1" customHeight="1" s="496">
      <c r="A778" s="106">
        <f>SequenciaA20Mais1</f>
        <v/>
      </c>
      <c r="B778" s="106">
        <f>SequenciaB20Mais1</f>
        <v/>
      </c>
      <c r="C778" s="106">
        <f>A778&amp;"."&amp;B778</f>
        <v/>
      </c>
      <c r="D778" s="106">
        <f>SequenciaD20Mais1</f>
        <v/>
      </c>
      <c r="E778" s="106">
        <f>IF(OR(G778="ETAPA",G778="SUB-ETAPA",I778=""),"",A778)</f>
        <v/>
      </c>
      <c r="F778" s="107" t="n"/>
      <c r="G778" s="340">
        <f>IF(I778&lt;&gt;"","S","")</f>
        <v/>
      </c>
      <c r="H778" s="147">
        <f>GERAR_NUMERACAO(G778, $G$21:G778)</f>
        <v/>
      </c>
      <c r="I778" s="332" t="n"/>
      <c r="J778" s="333" t="n"/>
      <c r="K778" s="148" t="n"/>
      <c r="L778" s="504" t="n"/>
      <c r="M778" s="290">
        <f>IF(G778="S","BDI1","")</f>
        <v/>
      </c>
      <c r="N778" s="167" t="n"/>
      <c r="O778" s="167" t="n"/>
      <c r="P778" s="166" t="n"/>
      <c r="Q778" s="166" t="n"/>
      <c r="R778" s="166" t="n"/>
      <c r="S778" s="166" t="n"/>
      <c r="T778" s="166" t="n"/>
      <c r="U778" s="166" t="n"/>
    </row>
    <row r="779" ht="20.1" customHeight="1" s="496">
      <c r="A779" s="106">
        <f>SequenciaA20Mais1</f>
        <v/>
      </c>
      <c r="B779" s="106">
        <f>SequenciaB20Mais1</f>
        <v/>
      </c>
      <c r="C779" s="106">
        <f>A779&amp;"."&amp;B779</f>
        <v/>
      </c>
      <c r="D779" s="106">
        <f>SequenciaD20Mais1</f>
        <v/>
      </c>
      <c r="E779" s="106">
        <f>IF(OR(G779="ETAPA",G779="SUB-ETAPA",I779=""),"",A779)</f>
        <v/>
      </c>
      <c r="F779" s="107" t="n"/>
      <c r="G779" s="340">
        <f>IF(I779&lt;&gt;"","S","")</f>
        <v/>
      </c>
      <c r="H779" s="147">
        <f>GERAR_NUMERACAO(G779, $G$21:G779)</f>
        <v/>
      </c>
      <c r="I779" s="150" t="n"/>
      <c r="J779" s="151" t="n"/>
      <c r="K779" s="148" t="n"/>
      <c r="L779" s="535" t="n"/>
      <c r="M779" s="290">
        <f>IF(G779="S","BDI1","")</f>
        <v/>
      </c>
      <c r="N779" s="167" t="n"/>
      <c r="O779" s="167" t="n"/>
      <c r="P779" s="166" t="n"/>
      <c r="Q779" s="166" t="n"/>
      <c r="R779" s="166" t="n"/>
      <c r="S779" s="166" t="n"/>
      <c r="T779" s="166" t="n"/>
      <c r="U779" s="166" t="n"/>
    </row>
    <row r="780" ht="20.1" customHeight="1" s="496">
      <c r="A780" s="106">
        <f>SequenciaA20Mais1</f>
        <v/>
      </c>
      <c r="B780" s="106">
        <f>SequenciaB20Mais1</f>
        <v/>
      </c>
      <c r="C780" s="106">
        <f>A780&amp;"."&amp;B780</f>
        <v/>
      </c>
      <c r="D780" s="106">
        <f>SequenciaD20Mais1</f>
        <v/>
      </c>
      <c r="E780" s="106">
        <f>IF(OR(G780="ETAPA",G780="SUB-ETAPA",I780=""),"",A780)</f>
        <v/>
      </c>
      <c r="F780" s="107" t="n"/>
      <c r="G780" s="340">
        <f>IF(I780&lt;&gt;"","S","")</f>
        <v/>
      </c>
      <c r="H780" s="147">
        <f>GERAR_NUMERACAO(G780, $G$21:G780)</f>
        <v/>
      </c>
      <c r="I780" s="332" t="n"/>
      <c r="J780" s="333" t="n"/>
      <c r="K780" s="148" t="n"/>
      <c r="L780" s="504" t="n"/>
      <c r="M780" s="290">
        <f>IF(G780="S","BDI1","")</f>
        <v/>
      </c>
      <c r="N780" s="167" t="n"/>
      <c r="O780" s="167" t="n"/>
      <c r="P780" s="166" t="n"/>
      <c r="Q780" s="166" t="n"/>
      <c r="R780" s="166" t="n"/>
      <c r="S780" s="166" t="n"/>
      <c r="T780" s="166" t="n"/>
      <c r="U780" s="166" t="n"/>
    </row>
    <row r="781" ht="20.1" customHeight="1" s="496">
      <c r="A781" s="106">
        <f>SequenciaA20Mais1</f>
        <v/>
      </c>
      <c r="B781" s="106">
        <f>SequenciaB20Mais1</f>
        <v/>
      </c>
      <c r="C781" s="106">
        <f>A781&amp;"."&amp;B781</f>
        <v/>
      </c>
      <c r="D781" s="106">
        <f>SequenciaD20Mais1</f>
        <v/>
      </c>
      <c r="E781" s="106">
        <f>IF(OR(G781="ETAPA",G781="SUB-ETAPA",I781=""),"",A781)</f>
        <v/>
      </c>
      <c r="F781" s="107" t="n"/>
      <c r="G781" s="340">
        <f>IF(I781&lt;&gt;"","S","")</f>
        <v/>
      </c>
      <c r="H781" s="147">
        <f>GERAR_NUMERACAO(G781, $G$21:G781)</f>
        <v/>
      </c>
      <c r="I781" s="150" t="n"/>
      <c r="J781" s="151" t="n"/>
      <c r="K781" s="148" t="n"/>
      <c r="L781" s="535" t="n"/>
      <c r="M781" s="290">
        <f>IF(G781="S","BDI1","")</f>
        <v/>
      </c>
      <c r="N781" s="167" t="n"/>
      <c r="O781" s="167" t="n"/>
      <c r="P781" s="166" t="n"/>
      <c r="Q781" s="166" t="n"/>
      <c r="R781" s="166" t="n"/>
      <c r="S781" s="166" t="n"/>
      <c r="T781" s="166" t="n"/>
      <c r="U781" s="166" t="n"/>
    </row>
    <row r="782" ht="20.1" customHeight="1" s="496">
      <c r="A782" s="106">
        <f>SequenciaA20Mais1</f>
        <v/>
      </c>
      <c r="B782" s="106">
        <f>SequenciaB20Mais1</f>
        <v/>
      </c>
      <c r="C782" s="106">
        <f>A782&amp;"."&amp;B782</f>
        <v/>
      </c>
      <c r="D782" s="106">
        <f>SequenciaD20Mais1</f>
        <v/>
      </c>
      <c r="E782" s="106">
        <f>IF(OR(G782="ETAPA",G782="SUB-ETAPA",I782=""),"",A782)</f>
        <v/>
      </c>
      <c r="F782" s="107" t="n"/>
      <c r="G782" s="340">
        <f>IF(I782&lt;&gt;"","S","")</f>
        <v/>
      </c>
      <c r="H782" s="147">
        <f>GERAR_NUMERACAO(G782, $G$21:G782)</f>
        <v/>
      </c>
      <c r="I782" s="332" t="n"/>
      <c r="J782" s="333" t="n"/>
      <c r="K782" s="148" t="n"/>
      <c r="L782" s="504" t="n"/>
      <c r="M782" s="290">
        <f>IF(G782="S","BDI1","")</f>
        <v/>
      </c>
      <c r="N782" s="167" t="n"/>
      <c r="O782" s="167" t="n"/>
      <c r="P782" s="166" t="n"/>
      <c r="Q782" s="166" t="n"/>
      <c r="R782" s="166" t="n"/>
      <c r="S782" s="166" t="n"/>
      <c r="T782" s="166" t="n"/>
      <c r="U782" s="166" t="n"/>
    </row>
    <row r="783" ht="20.1" customHeight="1" s="496">
      <c r="A783" s="106">
        <f>SequenciaA20Mais1</f>
        <v/>
      </c>
      <c r="B783" s="106">
        <f>SequenciaB20Mais1</f>
        <v/>
      </c>
      <c r="C783" s="106">
        <f>A783&amp;"."&amp;B783</f>
        <v/>
      </c>
      <c r="D783" s="106">
        <f>SequenciaD20Mais1</f>
        <v/>
      </c>
      <c r="E783" s="106">
        <f>IF(OR(G783="ETAPA",G783="SUB-ETAPA",I783=""),"",A783)</f>
        <v/>
      </c>
      <c r="F783" s="107" t="n"/>
      <c r="G783" s="340">
        <f>IF(I783&lt;&gt;"","S","")</f>
        <v/>
      </c>
      <c r="H783" s="147">
        <f>GERAR_NUMERACAO(G783, $G$21:G783)</f>
        <v/>
      </c>
      <c r="I783" s="150" t="n"/>
      <c r="J783" s="151" t="n"/>
      <c r="K783" s="148" t="n"/>
      <c r="L783" s="535" t="n"/>
      <c r="M783" s="290">
        <f>IF(G783="S","BDI1","")</f>
        <v/>
      </c>
      <c r="N783" s="167" t="n"/>
      <c r="O783" s="167" t="n"/>
      <c r="P783" s="166" t="n"/>
      <c r="Q783" s="166" t="n"/>
      <c r="R783" s="166" t="n"/>
      <c r="S783" s="166" t="n"/>
      <c r="T783" s="166" t="n"/>
      <c r="U783" s="166" t="n"/>
    </row>
    <row r="784" ht="20.1" customHeight="1" s="496">
      <c r="A784" s="106">
        <f>SequenciaA20Mais1</f>
        <v/>
      </c>
      <c r="B784" s="106">
        <f>SequenciaB20Mais1</f>
        <v/>
      </c>
      <c r="C784" s="106">
        <f>A784&amp;"."&amp;B784</f>
        <v/>
      </c>
      <c r="D784" s="106">
        <f>SequenciaD20Mais1</f>
        <v/>
      </c>
      <c r="E784" s="106">
        <f>IF(OR(G784="ETAPA",G784="SUB-ETAPA",I784=""),"",A784)</f>
        <v/>
      </c>
      <c r="F784" s="107" t="n"/>
      <c r="G784" s="340">
        <f>IF(I784&lt;&gt;"","S","")</f>
        <v/>
      </c>
      <c r="H784" s="147">
        <f>GERAR_NUMERACAO(G784, $G$21:G784)</f>
        <v/>
      </c>
      <c r="I784" s="332" t="n"/>
      <c r="J784" s="333" t="n"/>
      <c r="K784" s="148" t="n"/>
      <c r="L784" s="504" t="n"/>
      <c r="M784" s="290">
        <f>IF(G784="S","BDI1","")</f>
        <v/>
      </c>
      <c r="N784" s="167" t="n"/>
      <c r="O784" s="167" t="n"/>
      <c r="P784" s="166" t="n"/>
      <c r="Q784" s="166" t="n"/>
      <c r="R784" s="166" t="n"/>
      <c r="S784" s="166" t="n"/>
      <c r="T784" s="166" t="n"/>
      <c r="U784" s="166" t="n"/>
    </row>
    <row r="785" ht="20.1" customHeight="1" s="496">
      <c r="A785" s="106">
        <f>SequenciaA20Mais1</f>
        <v/>
      </c>
      <c r="B785" s="106">
        <f>SequenciaB20Mais1</f>
        <v/>
      </c>
      <c r="C785" s="106">
        <f>A785&amp;"."&amp;B785</f>
        <v/>
      </c>
      <c r="D785" s="106">
        <f>SequenciaD20Mais1</f>
        <v/>
      </c>
      <c r="E785" s="106">
        <f>IF(OR(G785="ETAPA",G785="SUB-ETAPA",I785=""),"",A785)</f>
        <v/>
      </c>
      <c r="F785" s="107" t="n"/>
      <c r="G785" s="340">
        <f>IF(I785&lt;&gt;"","S","")</f>
        <v/>
      </c>
      <c r="H785" s="147">
        <f>GERAR_NUMERACAO(G785, $G$21:G785)</f>
        <v/>
      </c>
      <c r="I785" s="150" t="n"/>
      <c r="J785" s="151" t="n"/>
      <c r="K785" s="148" t="n"/>
      <c r="L785" s="535" t="n"/>
      <c r="M785" s="290">
        <f>IF(G785="S","BDI1","")</f>
        <v/>
      </c>
      <c r="N785" s="167" t="n"/>
      <c r="O785" s="167" t="n"/>
      <c r="P785" s="166" t="n"/>
      <c r="Q785" s="166" t="n"/>
      <c r="R785" s="166" t="n"/>
      <c r="S785" s="166" t="n"/>
      <c r="T785" s="166" t="n"/>
      <c r="U785" s="166" t="n"/>
    </row>
    <row r="786" ht="20.1" customHeight="1" s="496">
      <c r="A786" s="106">
        <f>SequenciaA20Mais1</f>
        <v/>
      </c>
      <c r="B786" s="106">
        <f>SequenciaB20Mais1</f>
        <v/>
      </c>
      <c r="C786" s="106">
        <f>A786&amp;"."&amp;B786</f>
        <v/>
      </c>
      <c r="D786" s="106">
        <f>SequenciaD20Mais1</f>
        <v/>
      </c>
      <c r="E786" s="106">
        <f>IF(OR(G786="ETAPA",G786="SUB-ETAPA",I786=""),"",A786)</f>
        <v/>
      </c>
      <c r="F786" s="107" t="n"/>
      <c r="G786" s="340">
        <f>IF(I786&lt;&gt;"","S","")</f>
        <v/>
      </c>
      <c r="H786" s="147">
        <f>GERAR_NUMERACAO(G786, $G$21:G786)</f>
        <v/>
      </c>
      <c r="I786" s="332" t="n"/>
      <c r="J786" s="333" t="n"/>
      <c r="K786" s="148" t="n"/>
      <c r="L786" s="504" t="n"/>
      <c r="M786" s="290">
        <f>IF(G786="S","BDI1","")</f>
        <v/>
      </c>
      <c r="N786" s="167" t="n"/>
      <c r="O786" s="167" t="n"/>
      <c r="P786" s="166" t="n"/>
      <c r="Q786" s="166" t="n"/>
      <c r="R786" s="166" t="n"/>
      <c r="S786" s="166" t="n"/>
      <c r="T786" s="166" t="n"/>
      <c r="U786" s="166" t="n"/>
    </row>
    <row r="787" ht="20.1" customHeight="1" s="496">
      <c r="A787" s="106">
        <f>SequenciaA20Mais1</f>
        <v/>
      </c>
      <c r="B787" s="106">
        <f>SequenciaB20Mais1</f>
        <v/>
      </c>
      <c r="C787" s="106">
        <f>A787&amp;"."&amp;B787</f>
        <v/>
      </c>
      <c r="D787" s="106">
        <f>SequenciaD20Mais1</f>
        <v/>
      </c>
      <c r="E787" s="106">
        <f>IF(OR(G787="ETAPA",G787="SUB-ETAPA",I787=""),"",A787)</f>
        <v/>
      </c>
      <c r="F787" s="107" t="n"/>
      <c r="G787" s="340">
        <f>IF(I787&lt;&gt;"","S","")</f>
        <v/>
      </c>
      <c r="H787" s="147">
        <f>GERAR_NUMERACAO(G787, $G$21:G787)</f>
        <v/>
      </c>
      <c r="I787" s="150" t="n"/>
      <c r="J787" s="151" t="n"/>
      <c r="K787" s="148" t="n"/>
      <c r="L787" s="535" t="n"/>
      <c r="M787" s="290">
        <f>IF(G787="S","BDI1","")</f>
        <v/>
      </c>
      <c r="N787" s="167" t="n"/>
      <c r="O787" s="167" t="n"/>
      <c r="P787" s="166" t="n"/>
      <c r="Q787" s="166" t="n"/>
      <c r="R787" s="166" t="n"/>
      <c r="S787" s="166" t="n"/>
      <c r="T787" s="166" t="n"/>
      <c r="U787" s="166" t="n"/>
    </row>
    <row r="788" ht="20.1" customHeight="1" s="496">
      <c r="A788" s="106">
        <f>SequenciaA20Mais1</f>
        <v/>
      </c>
      <c r="B788" s="106">
        <f>SequenciaB20Mais1</f>
        <v/>
      </c>
      <c r="C788" s="106">
        <f>A788&amp;"."&amp;B788</f>
        <v/>
      </c>
      <c r="D788" s="106">
        <f>SequenciaD20Mais1</f>
        <v/>
      </c>
      <c r="E788" s="106">
        <f>IF(OR(G788="ETAPA",G788="SUB-ETAPA",I788=""),"",A788)</f>
        <v/>
      </c>
      <c r="F788" s="107" t="n"/>
      <c r="G788" s="340">
        <f>IF(I788&lt;&gt;"","S","")</f>
        <v/>
      </c>
      <c r="H788" s="147">
        <f>GERAR_NUMERACAO(G788, $G$21:G788)</f>
        <v/>
      </c>
      <c r="I788" s="332" t="n"/>
      <c r="J788" s="333" t="n"/>
      <c r="K788" s="148" t="n"/>
      <c r="L788" s="504" t="n"/>
      <c r="M788" s="290">
        <f>IF(G788="S","BDI1","")</f>
        <v/>
      </c>
      <c r="N788" s="167" t="n"/>
      <c r="O788" s="167" t="n"/>
      <c r="P788" s="166" t="n"/>
      <c r="Q788" s="166" t="n"/>
      <c r="R788" s="166" t="n"/>
      <c r="S788" s="166" t="n"/>
      <c r="T788" s="166" t="n"/>
      <c r="U788" s="166" t="n"/>
    </row>
    <row r="789" ht="20.1" customHeight="1" s="496">
      <c r="A789" s="106">
        <f>SequenciaA20Mais1</f>
        <v/>
      </c>
      <c r="B789" s="106">
        <f>SequenciaB20Mais1</f>
        <v/>
      </c>
      <c r="C789" s="106">
        <f>A789&amp;"."&amp;B789</f>
        <v/>
      </c>
      <c r="D789" s="106">
        <f>SequenciaD20Mais1</f>
        <v/>
      </c>
      <c r="E789" s="106">
        <f>IF(OR(G789="ETAPA",G789="SUB-ETAPA",I789=""),"",A789)</f>
        <v/>
      </c>
      <c r="F789" s="107" t="n"/>
      <c r="G789" s="340">
        <f>IF(I789&lt;&gt;"","S","")</f>
        <v/>
      </c>
      <c r="H789" s="147">
        <f>GERAR_NUMERACAO(G789, $G$21:G789)</f>
        <v/>
      </c>
      <c r="I789" s="150" t="n"/>
      <c r="J789" s="151" t="n"/>
      <c r="K789" s="148" t="n"/>
      <c r="L789" s="535" t="n"/>
      <c r="M789" s="290">
        <f>IF(G789="S","BDI1","")</f>
        <v/>
      </c>
      <c r="N789" s="167" t="n"/>
      <c r="O789" s="167" t="n"/>
      <c r="P789" s="166" t="n"/>
      <c r="Q789" s="166" t="n"/>
      <c r="R789" s="166" t="n"/>
      <c r="S789" s="166" t="n"/>
      <c r="T789" s="166" t="n"/>
      <c r="U789" s="166" t="n"/>
    </row>
    <row r="790" ht="20.1" customHeight="1" s="496">
      <c r="A790" s="106">
        <f>SequenciaA20Mais1</f>
        <v/>
      </c>
      <c r="B790" s="106">
        <f>SequenciaB20Mais1</f>
        <v/>
      </c>
      <c r="C790" s="106">
        <f>A790&amp;"."&amp;B790</f>
        <v/>
      </c>
      <c r="D790" s="106">
        <f>SequenciaD20Mais1</f>
        <v/>
      </c>
      <c r="E790" s="106">
        <f>IF(OR(G790="ETAPA",G790="SUB-ETAPA",I790=""),"",A790)</f>
        <v/>
      </c>
      <c r="F790" s="107" t="n"/>
      <c r="G790" s="340">
        <f>IF(I790&lt;&gt;"","S","")</f>
        <v/>
      </c>
      <c r="H790" s="147">
        <f>GERAR_NUMERACAO(G790, $G$21:G790)</f>
        <v/>
      </c>
      <c r="I790" s="332" t="n"/>
      <c r="J790" s="333" t="n"/>
      <c r="K790" s="148" t="n"/>
      <c r="L790" s="504" t="n"/>
      <c r="M790" s="290">
        <f>IF(G790="S","BDI1","")</f>
        <v/>
      </c>
      <c r="N790" s="167" t="n"/>
      <c r="O790" s="167" t="n"/>
      <c r="P790" s="166" t="n"/>
      <c r="Q790" s="166" t="n"/>
      <c r="R790" s="166" t="n"/>
      <c r="S790" s="166" t="n"/>
      <c r="T790" s="166" t="n"/>
      <c r="U790" s="166" t="n"/>
    </row>
    <row r="791" ht="20.1" customHeight="1" s="496">
      <c r="A791" s="106">
        <f>SequenciaA20Mais1</f>
        <v/>
      </c>
      <c r="B791" s="106">
        <f>SequenciaB20Mais1</f>
        <v/>
      </c>
      <c r="C791" s="106">
        <f>A791&amp;"."&amp;B791</f>
        <v/>
      </c>
      <c r="D791" s="106">
        <f>SequenciaD20Mais1</f>
        <v/>
      </c>
      <c r="E791" s="106">
        <f>IF(OR(G791="ETAPA",G791="SUB-ETAPA",I791=""),"",A791)</f>
        <v/>
      </c>
      <c r="F791" s="107" t="n"/>
      <c r="G791" s="340">
        <f>IF(I791&lt;&gt;"","S","")</f>
        <v/>
      </c>
      <c r="H791" s="147">
        <f>GERAR_NUMERACAO(G791, $G$21:G791)</f>
        <v/>
      </c>
      <c r="I791" s="150" t="n"/>
      <c r="J791" s="151" t="n"/>
      <c r="K791" s="148" t="n"/>
      <c r="L791" s="535" t="n"/>
      <c r="M791" s="290">
        <f>IF(G791="S","BDI1","")</f>
        <v/>
      </c>
      <c r="N791" s="167" t="n"/>
      <c r="O791" s="167" t="n"/>
      <c r="P791" s="166" t="n"/>
      <c r="Q791" s="166" t="n"/>
      <c r="R791" s="166" t="n"/>
      <c r="S791" s="166" t="n"/>
      <c r="T791" s="166" t="n"/>
      <c r="U791" s="166" t="n"/>
    </row>
    <row r="792" ht="20.1" customHeight="1" s="496">
      <c r="A792" s="106">
        <f>SequenciaA20Mais1</f>
        <v/>
      </c>
      <c r="B792" s="106">
        <f>SequenciaB20Mais1</f>
        <v/>
      </c>
      <c r="C792" s="106">
        <f>A792&amp;"."&amp;B792</f>
        <v/>
      </c>
      <c r="D792" s="106">
        <f>SequenciaD20Mais1</f>
        <v/>
      </c>
      <c r="E792" s="106">
        <f>IF(OR(G792="ETAPA",G792="SUB-ETAPA",I792=""),"",A792)</f>
        <v/>
      </c>
      <c r="F792" s="107" t="n"/>
      <c r="G792" s="340">
        <f>IF(I792&lt;&gt;"","S","")</f>
        <v/>
      </c>
      <c r="H792" s="147">
        <f>GERAR_NUMERACAO(G792, $G$21:G792)</f>
        <v/>
      </c>
      <c r="I792" s="332" t="n"/>
      <c r="J792" s="333" t="n"/>
      <c r="K792" s="148" t="n"/>
      <c r="L792" s="504" t="n"/>
      <c r="M792" s="290">
        <f>IF(G792="S","BDI1","")</f>
        <v/>
      </c>
      <c r="N792" s="167" t="n"/>
      <c r="O792" s="167" t="n"/>
      <c r="P792" s="166" t="n"/>
      <c r="Q792" s="166" t="n"/>
      <c r="R792" s="166" t="n"/>
      <c r="S792" s="166" t="n"/>
      <c r="T792" s="166" t="n"/>
      <c r="U792" s="166" t="n"/>
    </row>
    <row r="793" ht="20.1" customHeight="1" s="496">
      <c r="A793" s="106">
        <f>SequenciaA20Mais1</f>
        <v/>
      </c>
      <c r="B793" s="106">
        <f>SequenciaB20Mais1</f>
        <v/>
      </c>
      <c r="C793" s="106">
        <f>A793&amp;"."&amp;B793</f>
        <v/>
      </c>
      <c r="D793" s="106">
        <f>SequenciaD20Mais1</f>
        <v/>
      </c>
      <c r="E793" s="106">
        <f>IF(OR(G793="ETAPA",G793="SUB-ETAPA",I793=""),"",A793)</f>
        <v/>
      </c>
      <c r="F793" s="107" t="n"/>
      <c r="G793" s="340">
        <f>IF(I793&lt;&gt;"","S","")</f>
        <v/>
      </c>
      <c r="H793" s="147">
        <f>GERAR_NUMERACAO(G793, $G$21:G793)</f>
        <v/>
      </c>
      <c r="I793" s="150" t="n"/>
      <c r="J793" s="151" t="n"/>
      <c r="K793" s="148" t="n"/>
      <c r="L793" s="535" t="n"/>
      <c r="M793" s="290">
        <f>IF(G793="S","BDI1","")</f>
        <v/>
      </c>
      <c r="N793" s="167" t="n"/>
      <c r="O793" s="167" t="n"/>
      <c r="P793" s="166" t="n"/>
      <c r="Q793" s="166" t="n"/>
      <c r="R793" s="166" t="n"/>
      <c r="S793" s="166" t="n"/>
      <c r="T793" s="166" t="n"/>
      <c r="U793" s="166" t="n"/>
    </row>
    <row r="794" ht="20.1" customHeight="1" s="496">
      <c r="A794" s="106">
        <f>SequenciaA20Mais1</f>
        <v/>
      </c>
      <c r="B794" s="106">
        <f>SequenciaB20Mais1</f>
        <v/>
      </c>
      <c r="C794" s="106">
        <f>A794&amp;"."&amp;B794</f>
        <v/>
      </c>
      <c r="D794" s="106">
        <f>SequenciaD20Mais1</f>
        <v/>
      </c>
      <c r="E794" s="106">
        <f>IF(OR(G794="ETAPA",G794="SUB-ETAPA",I794=""),"",A794)</f>
        <v/>
      </c>
      <c r="F794" s="107" t="n"/>
      <c r="G794" s="340">
        <f>IF(I794&lt;&gt;"","S","")</f>
        <v/>
      </c>
      <c r="H794" s="147">
        <f>GERAR_NUMERACAO(G794, $G$21:G794)</f>
        <v/>
      </c>
      <c r="I794" s="332" t="n"/>
      <c r="J794" s="333" t="n"/>
      <c r="K794" s="148" t="n"/>
      <c r="L794" s="504" t="n"/>
      <c r="M794" s="290">
        <f>IF(G794="S","BDI1","")</f>
        <v/>
      </c>
      <c r="N794" s="167" t="n"/>
      <c r="O794" s="167" t="n"/>
      <c r="P794" s="166" t="n"/>
      <c r="Q794" s="166" t="n"/>
      <c r="R794" s="166" t="n"/>
      <c r="S794" s="166" t="n"/>
      <c r="T794" s="166" t="n"/>
      <c r="U794" s="166" t="n"/>
    </row>
    <row r="795" ht="20.1" customHeight="1" s="496">
      <c r="A795" s="106">
        <f>SequenciaA20Mais1</f>
        <v/>
      </c>
      <c r="B795" s="106">
        <f>SequenciaB20Mais1</f>
        <v/>
      </c>
      <c r="C795" s="106">
        <f>A795&amp;"."&amp;B795</f>
        <v/>
      </c>
      <c r="D795" s="106">
        <f>SequenciaD20Mais1</f>
        <v/>
      </c>
      <c r="E795" s="106">
        <f>IF(OR(G795="ETAPA",G795="SUB-ETAPA",I795=""),"",A795)</f>
        <v/>
      </c>
      <c r="F795" s="107" t="n"/>
      <c r="G795" s="340">
        <f>IF(I795&lt;&gt;"","S","")</f>
        <v/>
      </c>
      <c r="H795" s="147">
        <f>GERAR_NUMERACAO(G795, $G$21:G795)</f>
        <v/>
      </c>
      <c r="I795" s="150" t="n"/>
      <c r="J795" s="151" t="n"/>
      <c r="K795" s="148" t="n"/>
      <c r="L795" s="535" t="n"/>
      <c r="M795" s="290">
        <f>IF(G795="S","BDI1","")</f>
        <v/>
      </c>
      <c r="N795" s="167" t="n"/>
      <c r="O795" s="167" t="n"/>
      <c r="P795" s="166" t="n"/>
      <c r="Q795" s="166" t="n"/>
      <c r="R795" s="166" t="n"/>
      <c r="S795" s="166" t="n"/>
      <c r="T795" s="166" t="n"/>
      <c r="U795" s="166" t="n"/>
    </row>
    <row r="796" ht="20.1" customHeight="1" s="496">
      <c r="A796" s="106">
        <f>SequenciaA20Mais1</f>
        <v/>
      </c>
      <c r="B796" s="106">
        <f>SequenciaB20Mais1</f>
        <v/>
      </c>
      <c r="C796" s="106">
        <f>A796&amp;"."&amp;B796</f>
        <v/>
      </c>
      <c r="D796" s="106">
        <f>SequenciaD20Mais1</f>
        <v/>
      </c>
      <c r="E796" s="106">
        <f>IF(OR(G796="ETAPA",G796="SUB-ETAPA",I796=""),"",A796)</f>
        <v/>
      </c>
      <c r="F796" s="107" t="n"/>
      <c r="G796" s="340">
        <f>IF(I796&lt;&gt;"","S","")</f>
        <v/>
      </c>
      <c r="H796" s="147">
        <f>GERAR_NUMERACAO(G796, $G$21:G796)</f>
        <v/>
      </c>
      <c r="I796" s="332" t="n"/>
      <c r="J796" s="333" t="n"/>
      <c r="K796" s="148" t="n"/>
      <c r="L796" s="504" t="n"/>
      <c r="M796" s="290">
        <f>IF(G796="S","BDI1","")</f>
        <v/>
      </c>
      <c r="N796" s="167" t="n"/>
      <c r="O796" s="167" t="n"/>
      <c r="P796" s="166" t="n"/>
      <c r="Q796" s="166" t="n"/>
      <c r="R796" s="166" t="n"/>
      <c r="S796" s="166" t="n"/>
      <c r="T796" s="166" t="n"/>
      <c r="U796" s="166" t="n"/>
    </row>
    <row r="797" ht="20.1" customHeight="1" s="496">
      <c r="A797" s="106">
        <f>SequenciaA20Mais1</f>
        <v/>
      </c>
      <c r="B797" s="106">
        <f>SequenciaB20Mais1</f>
        <v/>
      </c>
      <c r="C797" s="106">
        <f>A797&amp;"."&amp;B797</f>
        <v/>
      </c>
      <c r="D797" s="106">
        <f>SequenciaD20Mais1</f>
        <v/>
      </c>
      <c r="E797" s="106">
        <f>IF(OR(G797="ETAPA",G797="SUB-ETAPA",I797=""),"",A797)</f>
        <v/>
      </c>
      <c r="F797" s="107" t="n"/>
      <c r="G797" s="340">
        <f>IF(I797&lt;&gt;"","S","")</f>
        <v/>
      </c>
      <c r="H797" s="147">
        <f>GERAR_NUMERACAO(G797, $G$21:G797)</f>
        <v/>
      </c>
      <c r="I797" s="150" t="n"/>
      <c r="J797" s="151" t="n"/>
      <c r="K797" s="148" t="n"/>
      <c r="L797" s="535" t="n"/>
      <c r="M797" s="290">
        <f>IF(G797="S","BDI1","")</f>
        <v/>
      </c>
      <c r="N797" s="167" t="n"/>
      <c r="O797" s="167" t="n"/>
      <c r="P797" s="166" t="n"/>
      <c r="Q797" s="166" t="n"/>
      <c r="R797" s="166" t="n"/>
      <c r="S797" s="166" t="n"/>
      <c r="T797" s="166" t="n"/>
      <c r="U797" s="166" t="n"/>
    </row>
    <row r="798" ht="20.1" customHeight="1" s="496">
      <c r="A798" s="106">
        <f>SequenciaA20Mais1</f>
        <v/>
      </c>
      <c r="B798" s="106">
        <f>SequenciaB20Mais1</f>
        <v/>
      </c>
      <c r="C798" s="106">
        <f>A798&amp;"."&amp;B798</f>
        <v/>
      </c>
      <c r="D798" s="106">
        <f>SequenciaD20Mais1</f>
        <v/>
      </c>
      <c r="E798" s="106">
        <f>IF(OR(G798="ETAPA",G798="SUB-ETAPA",I798=""),"",A798)</f>
        <v/>
      </c>
      <c r="F798" s="107" t="n"/>
      <c r="G798" s="340">
        <f>IF(I798&lt;&gt;"","S","")</f>
        <v/>
      </c>
      <c r="H798" s="147">
        <f>GERAR_NUMERACAO(G798, $G$21:G798)</f>
        <v/>
      </c>
      <c r="I798" s="332" t="n"/>
      <c r="J798" s="333" t="n"/>
      <c r="K798" s="148" t="n"/>
      <c r="L798" s="504" t="n"/>
      <c r="M798" s="290">
        <f>IF(G798="S","BDI1","")</f>
        <v/>
      </c>
      <c r="N798" s="167" t="n"/>
      <c r="O798" s="167" t="n"/>
      <c r="P798" s="166" t="n"/>
      <c r="Q798" s="166" t="n"/>
      <c r="R798" s="166" t="n"/>
      <c r="S798" s="166" t="n"/>
      <c r="T798" s="166" t="n"/>
      <c r="U798" s="166" t="n"/>
    </row>
    <row r="799" ht="20.1" customHeight="1" s="496">
      <c r="A799" s="106">
        <f>SequenciaA20Mais1</f>
        <v/>
      </c>
      <c r="B799" s="106">
        <f>SequenciaB20Mais1</f>
        <v/>
      </c>
      <c r="C799" s="106">
        <f>A799&amp;"."&amp;B799</f>
        <v/>
      </c>
      <c r="D799" s="106">
        <f>SequenciaD20Mais1</f>
        <v/>
      </c>
      <c r="E799" s="106">
        <f>IF(OR(G799="ETAPA",G799="SUB-ETAPA",I799=""),"",A799)</f>
        <v/>
      </c>
      <c r="F799" s="107" t="n"/>
      <c r="G799" s="340">
        <f>IF(I799&lt;&gt;"","S","")</f>
        <v/>
      </c>
      <c r="H799" s="147">
        <f>GERAR_NUMERACAO(G799, $G$21:G799)</f>
        <v/>
      </c>
      <c r="I799" s="150" t="n"/>
      <c r="J799" s="151" t="n"/>
      <c r="K799" s="148" t="n"/>
      <c r="L799" s="535" t="n"/>
      <c r="M799" s="290">
        <f>IF(G799="S","BDI1","")</f>
        <v/>
      </c>
      <c r="N799" s="167" t="n"/>
      <c r="O799" s="167" t="n"/>
      <c r="P799" s="166" t="n"/>
      <c r="Q799" s="166" t="n"/>
      <c r="R799" s="166" t="n"/>
      <c r="S799" s="166" t="n"/>
      <c r="T799" s="166" t="n"/>
      <c r="U799" s="166" t="n"/>
    </row>
    <row r="800" ht="20.1" customHeight="1" s="496">
      <c r="A800" s="106">
        <f>SequenciaA20Mais1</f>
        <v/>
      </c>
      <c r="B800" s="106">
        <f>SequenciaB20Mais1</f>
        <v/>
      </c>
      <c r="C800" s="106">
        <f>A800&amp;"."&amp;B800</f>
        <v/>
      </c>
      <c r="D800" s="106">
        <f>SequenciaD20Mais1</f>
        <v/>
      </c>
      <c r="E800" s="106">
        <f>IF(OR(G800="ETAPA",G800="SUB-ETAPA",I800=""),"",A800)</f>
        <v/>
      </c>
      <c r="F800" s="107" t="n"/>
      <c r="G800" s="340">
        <f>IF(I800&lt;&gt;"","S","")</f>
        <v/>
      </c>
      <c r="H800" s="147">
        <f>GERAR_NUMERACAO(G800, $G$21:G800)</f>
        <v/>
      </c>
      <c r="I800" s="332" t="n"/>
      <c r="J800" s="333" t="n"/>
      <c r="K800" s="148" t="n"/>
      <c r="L800" s="504" t="n"/>
      <c r="M800" s="290">
        <f>IF(G800="S","BDI1","")</f>
        <v/>
      </c>
      <c r="N800" s="167" t="n"/>
      <c r="O800" s="167" t="n"/>
      <c r="P800" s="166" t="n"/>
      <c r="Q800" s="166" t="n"/>
      <c r="R800" s="166" t="n"/>
      <c r="S800" s="166" t="n"/>
      <c r="T800" s="166" t="n"/>
      <c r="U800" s="166" t="n"/>
    </row>
    <row r="801" ht="20.1" customHeight="1" s="496">
      <c r="A801" s="106">
        <f>SequenciaA20Mais1</f>
        <v/>
      </c>
      <c r="B801" s="106">
        <f>SequenciaB20Mais1</f>
        <v/>
      </c>
      <c r="C801" s="106">
        <f>A801&amp;"."&amp;B801</f>
        <v/>
      </c>
      <c r="D801" s="106">
        <f>SequenciaD20Mais1</f>
        <v/>
      </c>
      <c r="E801" s="106">
        <f>IF(OR(G801="ETAPA",G801="SUB-ETAPA",I801=""),"",A801)</f>
        <v/>
      </c>
      <c r="F801" s="107" t="n"/>
      <c r="G801" s="340">
        <f>IF(I801&lt;&gt;"","S","")</f>
        <v/>
      </c>
      <c r="H801" s="147">
        <f>GERAR_NUMERACAO(G801, $G$21:G801)</f>
        <v/>
      </c>
      <c r="I801" s="150" t="n"/>
      <c r="J801" s="151" t="n"/>
      <c r="K801" s="148" t="n"/>
      <c r="L801" s="535" t="n"/>
      <c r="M801" s="290">
        <f>IF(G801="S","BDI1","")</f>
        <v/>
      </c>
      <c r="N801" s="167" t="n"/>
      <c r="O801" s="167" t="n"/>
      <c r="P801" s="166" t="n"/>
      <c r="Q801" s="166" t="n"/>
      <c r="R801" s="166" t="n"/>
      <c r="S801" s="166" t="n"/>
      <c r="T801" s="166" t="n"/>
      <c r="U801" s="166" t="n"/>
    </row>
    <row r="802" ht="20.1" customHeight="1" s="496">
      <c r="A802" s="106">
        <f>SequenciaA20Mais1</f>
        <v/>
      </c>
      <c r="B802" s="106">
        <f>SequenciaB20Mais1</f>
        <v/>
      </c>
      <c r="C802" s="106">
        <f>A802&amp;"."&amp;B802</f>
        <v/>
      </c>
      <c r="D802" s="106">
        <f>SequenciaD20Mais1</f>
        <v/>
      </c>
      <c r="E802" s="106">
        <f>IF(OR(G802="ETAPA",G802="SUB-ETAPA",I802=""),"",A802)</f>
        <v/>
      </c>
      <c r="F802" s="107" t="n"/>
      <c r="G802" s="340">
        <f>IF(I802&lt;&gt;"","S","")</f>
        <v/>
      </c>
      <c r="H802" s="147">
        <f>GERAR_NUMERACAO(G802, $G$21:G802)</f>
        <v/>
      </c>
      <c r="I802" s="332" t="n"/>
      <c r="J802" s="333" t="n"/>
      <c r="K802" s="148" t="n"/>
      <c r="L802" s="504" t="n"/>
      <c r="M802" s="290">
        <f>IF(G802="S","BDI1","")</f>
        <v/>
      </c>
      <c r="N802" s="167" t="n"/>
      <c r="O802" s="167" t="n"/>
      <c r="P802" s="166" t="n"/>
      <c r="Q802" s="166" t="n"/>
      <c r="R802" s="166" t="n"/>
      <c r="S802" s="166" t="n"/>
      <c r="T802" s="166" t="n"/>
      <c r="U802" s="166" t="n"/>
    </row>
    <row r="803" ht="20.1" customHeight="1" s="496">
      <c r="A803" s="106">
        <f>SequenciaA20Mais1</f>
        <v/>
      </c>
      <c r="B803" s="106">
        <f>SequenciaB20Mais1</f>
        <v/>
      </c>
      <c r="C803" s="106">
        <f>A803&amp;"."&amp;B803</f>
        <v/>
      </c>
      <c r="D803" s="106">
        <f>SequenciaD20Mais1</f>
        <v/>
      </c>
      <c r="E803" s="106">
        <f>IF(OR(G803="ETAPA",G803="SUB-ETAPA",I803=""),"",A803)</f>
        <v/>
      </c>
      <c r="F803" s="107" t="n"/>
      <c r="G803" s="340">
        <f>IF(I803&lt;&gt;"","S","")</f>
        <v/>
      </c>
      <c r="H803" s="147">
        <f>GERAR_NUMERACAO(G803, $G$21:G803)</f>
        <v/>
      </c>
      <c r="I803" s="150" t="n"/>
      <c r="J803" s="151" t="n"/>
      <c r="K803" s="148" t="n"/>
      <c r="L803" s="535" t="n"/>
      <c r="M803" s="290">
        <f>IF(G803="S","BDI1","")</f>
        <v/>
      </c>
      <c r="N803" s="167" t="n"/>
      <c r="O803" s="167" t="n"/>
      <c r="P803" s="166" t="n"/>
      <c r="Q803" s="166" t="n"/>
      <c r="R803" s="166" t="n"/>
      <c r="S803" s="166" t="n"/>
      <c r="T803" s="166" t="n"/>
      <c r="U803" s="166" t="n"/>
    </row>
    <row r="804" ht="20.1" customHeight="1" s="496">
      <c r="A804" s="106">
        <f>SequenciaA20Mais1</f>
        <v/>
      </c>
      <c r="B804" s="106">
        <f>SequenciaB20Mais1</f>
        <v/>
      </c>
      <c r="C804" s="106">
        <f>A804&amp;"."&amp;B804</f>
        <v/>
      </c>
      <c r="D804" s="106">
        <f>SequenciaD20Mais1</f>
        <v/>
      </c>
      <c r="E804" s="106">
        <f>IF(OR(G804="ETAPA",G804="SUB-ETAPA",I804=""),"",A804)</f>
        <v/>
      </c>
      <c r="F804" s="107" t="n"/>
      <c r="G804" s="340">
        <f>IF(I804&lt;&gt;"","S","")</f>
        <v/>
      </c>
      <c r="H804" s="147">
        <f>GERAR_NUMERACAO(G804, $G$21:G804)</f>
        <v/>
      </c>
      <c r="I804" s="332" t="n"/>
      <c r="J804" s="333" t="n"/>
      <c r="K804" s="148" t="n"/>
      <c r="L804" s="504" t="n"/>
      <c r="M804" s="290">
        <f>IF(G804="S","BDI1","")</f>
        <v/>
      </c>
      <c r="N804" s="167" t="n"/>
      <c r="O804" s="167" t="n"/>
      <c r="P804" s="166" t="n"/>
      <c r="Q804" s="166" t="n"/>
      <c r="R804" s="166" t="n"/>
      <c r="S804" s="166" t="n"/>
      <c r="T804" s="166" t="n"/>
      <c r="U804" s="166" t="n"/>
    </row>
    <row r="805" ht="20.1" customHeight="1" s="496">
      <c r="A805" s="106">
        <f>SequenciaA20Mais1</f>
        <v/>
      </c>
      <c r="B805" s="106">
        <f>SequenciaB20Mais1</f>
        <v/>
      </c>
      <c r="C805" s="106">
        <f>A805&amp;"."&amp;B805</f>
        <v/>
      </c>
      <c r="D805" s="106">
        <f>SequenciaD20Mais1</f>
        <v/>
      </c>
      <c r="E805" s="106">
        <f>IF(OR(G805="ETAPA",G805="SUB-ETAPA",I805=""),"",A805)</f>
        <v/>
      </c>
      <c r="F805" s="107" t="n"/>
      <c r="G805" s="340">
        <f>IF(I805&lt;&gt;"","S","")</f>
        <v/>
      </c>
      <c r="H805" s="147">
        <f>GERAR_NUMERACAO(G805, $G$21:G805)</f>
        <v/>
      </c>
      <c r="I805" s="150" t="n"/>
      <c r="J805" s="151" t="n"/>
      <c r="K805" s="148" t="n"/>
      <c r="L805" s="535" t="n"/>
      <c r="M805" s="290">
        <f>IF(G805="S","BDI1","")</f>
        <v/>
      </c>
      <c r="N805" s="167" t="n"/>
      <c r="O805" s="167" t="n"/>
      <c r="P805" s="166" t="n"/>
      <c r="Q805" s="166" t="n"/>
      <c r="R805" s="166" t="n"/>
      <c r="S805" s="166" t="n"/>
      <c r="T805" s="166" t="n"/>
      <c r="U805" s="166" t="n"/>
    </row>
    <row r="806" ht="20.1" customHeight="1" s="496">
      <c r="A806" s="106">
        <f>SequenciaA20Mais1</f>
        <v/>
      </c>
      <c r="B806" s="106">
        <f>SequenciaB20Mais1</f>
        <v/>
      </c>
      <c r="C806" s="106">
        <f>A806&amp;"."&amp;B806</f>
        <v/>
      </c>
      <c r="D806" s="106">
        <f>SequenciaD20Mais1</f>
        <v/>
      </c>
      <c r="E806" s="106">
        <f>IF(OR(G806="ETAPA",G806="SUB-ETAPA",I806=""),"",A806)</f>
        <v/>
      </c>
      <c r="F806" s="107" t="n"/>
      <c r="G806" s="340">
        <f>IF(I806&lt;&gt;"","S","")</f>
        <v/>
      </c>
      <c r="H806" s="147">
        <f>GERAR_NUMERACAO(G806, $G$21:G806)</f>
        <v/>
      </c>
      <c r="I806" s="332" t="n"/>
      <c r="J806" s="333" t="n"/>
      <c r="K806" s="148" t="n"/>
      <c r="L806" s="504" t="n"/>
      <c r="M806" s="290">
        <f>IF(G806="S","BDI1","")</f>
        <v/>
      </c>
      <c r="N806" s="167" t="n"/>
      <c r="O806" s="167" t="n"/>
      <c r="P806" s="166" t="n"/>
      <c r="Q806" s="166" t="n"/>
      <c r="R806" s="166" t="n"/>
      <c r="S806" s="166" t="n"/>
      <c r="T806" s="166" t="n"/>
      <c r="U806" s="166" t="n"/>
    </row>
    <row r="807" ht="20.1" customHeight="1" s="496">
      <c r="A807" s="106">
        <f>SequenciaA20Mais1</f>
        <v/>
      </c>
      <c r="B807" s="106">
        <f>SequenciaB20Mais1</f>
        <v/>
      </c>
      <c r="C807" s="106">
        <f>A807&amp;"."&amp;B807</f>
        <v/>
      </c>
      <c r="D807" s="106">
        <f>SequenciaD20Mais1</f>
        <v/>
      </c>
      <c r="E807" s="106">
        <f>IF(OR(G807="ETAPA",G807="SUB-ETAPA",I807=""),"",A807)</f>
        <v/>
      </c>
      <c r="F807" s="107" t="n"/>
      <c r="G807" s="340">
        <f>IF(I807&lt;&gt;"","S","")</f>
        <v/>
      </c>
      <c r="H807" s="147">
        <f>GERAR_NUMERACAO(G807, $G$21:G807)</f>
        <v/>
      </c>
      <c r="I807" s="150" t="n"/>
      <c r="J807" s="151" t="n"/>
      <c r="K807" s="148" t="n"/>
      <c r="L807" s="535" t="n"/>
      <c r="M807" s="290">
        <f>IF(G807="S","BDI1","")</f>
        <v/>
      </c>
      <c r="N807" s="167" t="n"/>
      <c r="O807" s="167" t="n"/>
      <c r="P807" s="166" t="n"/>
      <c r="Q807" s="166" t="n"/>
      <c r="R807" s="166" t="n"/>
      <c r="S807" s="166" t="n"/>
      <c r="T807" s="166" t="n"/>
      <c r="U807" s="166" t="n"/>
    </row>
    <row r="808" ht="20.1" customHeight="1" s="496">
      <c r="A808" s="106">
        <f>SequenciaA20Mais1</f>
        <v/>
      </c>
      <c r="B808" s="106">
        <f>SequenciaB20Mais1</f>
        <v/>
      </c>
      <c r="C808" s="106">
        <f>A808&amp;"."&amp;B808</f>
        <v/>
      </c>
      <c r="D808" s="106">
        <f>SequenciaD20Mais1</f>
        <v/>
      </c>
      <c r="E808" s="106">
        <f>IF(OR(G808="ETAPA",G808="SUB-ETAPA",I808=""),"",A808)</f>
        <v/>
      </c>
      <c r="F808" s="107" t="n"/>
      <c r="G808" s="340">
        <f>IF(I808&lt;&gt;"","S","")</f>
        <v/>
      </c>
      <c r="H808" s="147">
        <f>GERAR_NUMERACAO(G808, $G$21:G808)</f>
        <v/>
      </c>
      <c r="I808" s="332" t="n"/>
      <c r="J808" s="333" t="n"/>
      <c r="K808" s="148" t="n"/>
      <c r="L808" s="504" t="n"/>
      <c r="M808" s="290">
        <f>IF(G808="S","BDI1","")</f>
        <v/>
      </c>
      <c r="N808" s="167" t="n"/>
      <c r="O808" s="167" t="n"/>
      <c r="P808" s="166" t="n"/>
      <c r="Q808" s="166" t="n"/>
      <c r="R808" s="166" t="n"/>
      <c r="S808" s="166" t="n"/>
      <c r="T808" s="166" t="n"/>
      <c r="U808" s="166" t="n"/>
    </row>
    <row r="809" ht="20.1" customHeight="1" s="496">
      <c r="A809" s="106">
        <f>SequenciaA20Mais1</f>
        <v/>
      </c>
      <c r="B809" s="106">
        <f>SequenciaB20Mais1</f>
        <v/>
      </c>
      <c r="C809" s="106">
        <f>A809&amp;"."&amp;B809</f>
        <v/>
      </c>
      <c r="D809" s="106">
        <f>SequenciaD20Mais1</f>
        <v/>
      </c>
      <c r="E809" s="106">
        <f>IF(OR(G809="ETAPA",G809="SUB-ETAPA",I809=""),"",A809)</f>
        <v/>
      </c>
      <c r="F809" s="107" t="n"/>
      <c r="G809" s="340">
        <f>IF(I809&lt;&gt;"","S","")</f>
        <v/>
      </c>
      <c r="H809" s="147">
        <f>GERAR_NUMERACAO(G809, $G$21:G809)</f>
        <v/>
      </c>
      <c r="I809" s="150" t="n"/>
      <c r="J809" s="151" t="n"/>
      <c r="K809" s="148" t="n"/>
      <c r="L809" s="535" t="n"/>
      <c r="M809" s="290">
        <f>IF(G809="S","BDI1","")</f>
        <v/>
      </c>
      <c r="N809" s="167" t="n"/>
      <c r="O809" s="167" t="n"/>
      <c r="P809" s="166" t="n"/>
      <c r="Q809" s="166" t="n"/>
      <c r="R809" s="166" t="n"/>
      <c r="S809" s="166" t="n"/>
      <c r="T809" s="166" t="n"/>
      <c r="U809" s="166" t="n"/>
    </row>
    <row r="810" ht="20.1" customHeight="1" s="496">
      <c r="A810" s="106">
        <f>SequenciaA20Mais1</f>
        <v/>
      </c>
      <c r="B810" s="106">
        <f>SequenciaB20Mais1</f>
        <v/>
      </c>
      <c r="C810" s="106">
        <f>A810&amp;"."&amp;B810</f>
        <v/>
      </c>
      <c r="D810" s="106">
        <f>SequenciaD20Mais1</f>
        <v/>
      </c>
      <c r="E810" s="106">
        <f>IF(OR(G810="ETAPA",G810="SUB-ETAPA",I810=""),"",A810)</f>
        <v/>
      </c>
      <c r="F810" s="107" t="n"/>
      <c r="G810" s="340">
        <f>IF(I810&lt;&gt;"","S","")</f>
        <v/>
      </c>
      <c r="H810" s="147">
        <f>GERAR_NUMERACAO(G810, $G$21:G810)</f>
        <v/>
      </c>
      <c r="I810" s="332" t="n"/>
      <c r="J810" s="333" t="n"/>
      <c r="K810" s="148" t="n"/>
      <c r="L810" s="504" t="n"/>
      <c r="M810" s="290">
        <f>IF(G810="S","BDI1","")</f>
        <v/>
      </c>
      <c r="N810" s="167" t="n"/>
      <c r="O810" s="167" t="n"/>
      <c r="P810" s="166" t="n"/>
      <c r="Q810" s="166" t="n"/>
      <c r="R810" s="166" t="n"/>
      <c r="S810" s="166" t="n"/>
      <c r="T810" s="166" t="n"/>
      <c r="U810" s="166" t="n"/>
    </row>
    <row r="811" ht="20.1" customHeight="1" s="496">
      <c r="A811" s="106">
        <f>SequenciaA20Mais1</f>
        <v/>
      </c>
      <c r="B811" s="106">
        <f>SequenciaB20Mais1</f>
        <v/>
      </c>
      <c r="C811" s="106">
        <f>A811&amp;"."&amp;B811</f>
        <v/>
      </c>
      <c r="D811" s="106">
        <f>SequenciaD20Mais1</f>
        <v/>
      </c>
      <c r="E811" s="106">
        <f>IF(OR(G811="ETAPA",G811="SUB-ETAPA",I811=""),"",A811)</f>
        <v/>
      </c>
      <c r="F811" s="107" t="n"/>
      <c r="G811" s="340">
        <f>IF(I811&lt;&gt;"","S","")</f>
        <v/>
      </c>
      <c r="H811" s="147">
        <f>GERAR_NUMERACAO(G811, $G$21:G811)</f>
        <v/>
      </c>
      <c r="I811" s="150" t="n"/>
      <c r="J811" s="151" t="n"/>
      <c r="K811" s="148" t="n"/>
      <c r="L811" s="535" t="n"/>
      <c r="M811" s="290">
        <f>IF(G811="S","BDI1","")</f>
        <v/>
      </c>
      <c r="N811" s="167" t="n"/>
      <c r="O811" s="167" t="n"/>
      <c r="P811" s="166" t="n"/>
      <c r="Q811" s="166" t="n"/>
      <c r="R811" s="166" t="n"/>
      <c r="S811" s="166" t="n"/>
      <c r="T811" s="166" t="n"/>
      <c r="U811" s="166" t="n"/>
    </row>
    <row r="812" ht="20.1" customHeight="1" s="496">
      <c r="A812" s="106">
        <f>SequenciaA20Mais1</f>
        <v/>
      </c>
      <c r="B812" s="106">
        <f>SequenciaB20Mais1</f>
        <v/>
      </c>
      <c r="C812" s="106">
        <f>A812&amp;"."&amp;B812</f>
        <v/>
      </c>
      <c r="D812" s="106">
        <f>SequenciaD20Mais1</f>
        <v/>
      </c>
      <c r="E812" s="106">
        <f>IF(OR(G812="ETAPA",G812="SUB-ETAPA",I812=""),"",A812)</f>
        <v/>
      </c>
      <c r="F812" s="107" t="n"/>
      <c r="G812" s="340">
        <f>IF(I812&lt;&gt;"","S","")</f>
        <v/>
      </c>
      <c r="H812" s="147">
        <f>GERAR_NUMERACAO(G812, $G$21:G812)</f>
        <v/>
      </c>
      <c r="I812" s="332" t="n"/>
      <c r="J812" s="333" t="n"/>
      <c r="K812" s="148" t="n"/>
      <c r="L812" s="504" t="n"/>
      <c r="M812" s="290">
        <f>IF(G812="S","BDI1","")</f>
        <v/>
      </c>
      <c r="N812" s="167" t="n"/>
      <c r="O812" s="167" t="n"/>
      <c r="P812" s="166" t="n"/>
      <c r="Q812" s="166" t="n"/>
      <c r="R812" s="166" t="n"/>
      <c r="S812" s="166" t="n"/>
      <c r="T812" s="166" t="n"/>
      <c r="U812" s="166" t="n"/>
    </row>
    <row r="813" ht="20.1" customHeight="1" s="496">
      <c r="A813" s="106">
        <f>SequenciaA20Mais1</f>
        <v/>
      </c>
      <c r="B813" s="106">
        <f>SequenciaB20Mais1</f>
        <v/>
      </c>
      <c r="C813" s="106">
        <f>A813&amp;"."&amp;B813</f>
        <v/>
      </c>
      <c r="D813" s="106">
        <f>SequenciaD20Mais1</f>
        <v/>
      </c>
      <c r="E813" s="106">
        <f>IF(OR(G813="ETAPA",G813="SUB-ETAPA",I813=""),"",A813)</f>
        <v/>
      </c>
      <c r="F813" s="107" t="n"/>
      <c r="G813" s="340">
        <f>IF(I813&lt;&gt;"","S","")</f>
        <v/>
      </c>
      <c r="H813" s="147">
        <f>GERAR_NUMERACAO(G813, $G$21:G813)</f>
        <v/>
      </c>
      <c r="I813" s="150" t="n"/>
      <c r="J813" s="151" t="n"/>
      <c r="K813" s="148" t="n"/>
      <c r="L813" s="535" t="n"/>
      <c r="M813" s="290">
        <f>IF(G813="S","BDI1","")</f>
        <v/>
      </c>
      <c r="N813" s="167" t="n"/>
      <c r="O813" s="167" t="n"/>
      <c r="P813" s="166" t="n"/>
      <c r="Q813" s="166" t="n"/>
      <c r="R813" s="166" t="n"/>
      <c r="S813" s="166" t="n"/>
      <c r="T813" s="166" t="n"/>
      <c r="U813" s="166" t="n"/>
    </row>
    <row r="814" ht="20.1" customHeight="1" s="496">
      <c r="A814" s="106">
        <f>SequenciaA20Mais1</f>
        <v/>
      </c>
      <c r="B814" s="106">
        <f>SequenciaB20Mais1</f>
        <v/>
      </c>
      <c r="C814" s="106">
        <f>A814&amp;"."&amp;B814</f>
        <v/>
      </c>
      <c r="D814" s="106">
        <f>SequenciaD20Mais1</f>
        <v/>
      </c>
      <c r="E814" s="106">
        <f>IF(OR(G814="ETAPA",G814="SUB-ETAPA",I814=""),"",A814)</f>
        <v/>
      </c>
      <c r="F814" s="107" t="n"/>
      <c r="G814" s="340">
        <f>IF(I814&lt;&gt;"","S","")</f>
        <v/>
      </c>
      <c r="H814" s="147">
        <f>GERAR_NUMERACAO(G814, $G$21:G814)</f>
        <v/>
      </c>
      <c r="I814" s="332" t="n"/>
      <c r="J814" s="333" t="n"/>
      <c r="K814" s="148" t="n"/>
      <c r="L814" s="504" t="n"/>
      <c r="M814" s="290">
        <f>IF(G814="S","BDI1","")</f>
        <v/>
      </c>
      <c r="N814" s="167" t="n"/>
      <c r="O814" s="167" t="n"/>
      <c r="P814" s="166" t="n"/>
      <c r="Q814" s="166" t="n"/>
      <c r="R814" s="166" t="n"/>
      <c r="S814" s="166" t="n"/>
      <c r="T814" s="166" t="n"/>
      <c r="U814" s="166" t="n"/>
    </row>
    <row r="815" ht="20.1" customHeight="1" s="496">
      <c r="A815" s="106">
        <f>SequenciaA20Mais1</f>
        <v/>
      </c>
      <c r="B815" s="106">
        <f>SequenciaB20Mais1</f>
        <v/>
      </c>
      <c r="C815" s="106">
        <f>A815&amp;"."&amp;B815</f>
        <v/>
      </c>
      <c r="D815" s="106">
        <f>SequenciaD20Mais1</f>
        <v/>
      </c>
      <c r="E815" s="106">
        <f>IF(OR(G815="ETAPA",G815="SUB-ETAPA",I815=""),"",A815)</f>
        <v/>
      </c>
      <c r="F815" s="107" t="n"/>
      <c r="G815" s="340">
        <f>IF(I815&lt;&gt;"","S","")</f>
        <v/>
      </c>
      <c r="H815" s="147">
        <f>GERAR_NUMERACAO(G815, $G$21:G815)</f>
        <v/>
      </c>
      <c r="I815" s="150" t="n"/>
      <c r="J815" s="151" t="n"/>
      <c r="K815" s="148" t="n"/>
      <c r="L815" s="535" t="n"/>
      <c r="M815" s="290">
        <f>IF(G815="S","BDI1","")</f>
        <v/>
      </c>
      <c r="N815" s="167" t="n"/>
      <c r="O815" s="167" t="n"/>
      <c r="P815" s="166" t="n"/>
      <c r="Q815" s="166" t="n"/>
      <c r="R815" s="166" t="n"/>
      <c r="S815" s="166" t="n"/>
      <c r="T815" s="166" t="n"/>
      <c r="U815" s="166" t="n"/>
    </row>
    <row r="816" ht="20.1" customHeight="1" s="496">
      <c r="A816" s="106">
        <f>SequenciaA20Mais1</f>
        <v/>
      </c>
      <c r="B816" s="106">
        <f>SequenciaB20Mais1</f>
        <v/>
      </c>
      <c r="C816" s="106">
        <f>A816&amp;"."&amp;B816</f>
        <v/>
      </c>
      <c r="D816" s="106">
        <f>SequenciaD20Mais1</f>
        <v/>
      </c>
      <c r="E816" s="106">
        <f>IF(OR(G816="ETAPA",G816="SUB-ETAPA",I816=""),"",A816)</f>
        <v/>
      </c>
      <c r="F816" s="107" t="n"/>
      <c r="G816" s="340">
        <f>IF(I816&lt;&gt;"","S","")</f>
        <v/>
      </c>
      <c r="H816" s="147">
        <f>GERAR_NUMERACAO(G816, $G$21:G816)</f>
        <v/>
      </c>
      <c r="I816" s="332" t="n"/>
      <c r="J816" s="333" t="n"/>
      <c r="K816" s="148" t="n"/>
      <c r="L816" s="504" t="n"/>
      <c r="M816" s="290">
        <f>IF(G816="S","BDI1","")</f>
        <v/>
      </c>
      <c r="N816" s="167" t="n"/>
      <c r="O816" s="167" t="n"/>
      <c r="P816" s="166" t="n"/>
      <c r="Q816" s="166" t="n"/>
      <c r="R816" s="166" t="n"/>
      <c r="S816" s="166" t="n"/>
      <c r="T816" s="166" t="n"/>
      <c r="U816" s="166" t="n"/>
    </row>
    <row r="817" ht="20.1" customHeight="1" s="496">
      <c r="A817" s="106">
        <f>SequenciaA20Mais1</f>
        <v/>
      </c>
      <c r="B817" s="106">
        <f>SequenciaB20Mais1</f>
        <v/>
      </c>
      <c r="C817" s="106">
        <f>A817&amp;"."&amp;B817</f>
        <v/>
      </c>
      <c r="D817" s="106">
        <f>SequenciaD20Mais1</f>
        <v/>
      </c>
      <c r="E817" s="106">
        <f>IF(OR(G817="ETAPA",G817="SUB-ETAPA",I817=""),"",A817)</f>
        <v/>
      </c>
      <c r="F817" s="107" t="n"/>
      <c r="G817" s="340">
        <f>IF(I817&lt;&gt;"","S","")</f>
        <v/>
      </c>
      <c r="H817" s="147">
        <f>GERAR_NUMERACAO(G817, $G$21:G817)</f>
        <v/>
      </c>
      <c r="I817" s="150" t="n"/>
      <c r="J817" s="151" t="n"/>
      <c r="K817" s="148" t="n"/>
      <c r="L817" s="535" t="n"/>
      <c r="M817" s="290">
        <f>IF(G817="S","BDI1","")</f>
        <v/>
      </c>
      <c r="N817" s="167" t="n"/>
      <c r="O817" s="167" t="n"/>
      <c r="P817" s="166" t="n"/>
      <c r="Q817" s="166" t="n"/>
      <c r="R817" s="166" t="n"/>
      <c r="S817" s="166" t="n"/>
      <c r="T817" s="166" t="n"/>
      <c r="U817" s="166" t="n"/>
    </row>
    <row r="818" ht="20.1" customHeight="1" s="496">
      <c r="A818" s="106">
        <f>SequenciaA20Mais1</f>
        <v/>
      </c>
      <c r="B818" s="106">
        <f>SequenciaB20Mais1</f>
        <v/>
      </c>
      <c r="C818" s="106">
        <f>A818&amp;"."&amp;B818</f>
        <v/>
      </c>
      <c r="D818" s="106">
        <f>SequenciaD20Mais1</f>
        <v/>
      </c>
      <c r="E818" s="106">
        <f>IF(OR(G818="ETAPA",G818="SUB-ETAPA",I818=""),"",A818)</f>
        <v/>
      </c>
      <c r="F818" s="107" t="n"/>
      <c r="G818" s="340">
        <f>IF(I818&lt;&gt;"","S","")</f>
        <v/>
      </c>
      <c r="H818" s="147">
        <f>GERAR_NUMERACAO(G818, $G$21:G818)</f>
        <v/>
      </c>
      <c r="I818" s="332" t="n"/>
      <c r="J818" s="333" t="n"/>
      <c r="K818" s="148" t="n"/>
      <c r="L818" s="504" t="n"/>
      <c r="M818" s="290">
        <f>IF(G818="S","BDI1","")</f>
        <v/>
      </c>
      <c r="N818" s="167" t="n"/>
      <c r="O818" s="167" t="n"/>
      <c r="P818" s="166" t="n"/>
      <c r="Q818" s="166" t="n"/>
      <c r="R818" s="166" t="n"/>
      <c r="S818" s="166" t="n"/>
      <c r="T818" s="166" t="n"/>
      <c r="U818" s="166" t="n"/>
    </row>
    <row r="819" ht="20.1" customHeight="1" s="496">
      <c r="A819" s="106">
        <f>SequenciaA20Mais1</f>
        <v/>
      </c>
      <c r="B819" s="106">
        <f>SequenciaB20Mais1</f>
        <v/>
      </c>
      <c r="C819" s="106">
        <f>A819&amp;"."&amp;B819</f>
        <v/>
      </c>
      <c r="D819" s="106">
        <f>SequenciaD20Mais1</f>
        <v/>
      </c>
      <c r="E819" s="106">
        <f>IF(OR(G819="ETAPA",G819="SUB-ETAPA",I819=""),"",A819)</f>
        <v/>
      </c>
      <c r="F819" s="107" t="n"/>
      <c r="G819" s="340">
        <f>IF(I819&lt;&gt;"","S","")</f>
        <v/>
      </c>
      <c r="H819" s="147">
        <f>GERAR_NUMERACAO(G819, $G$21:G819)</f>
        <v/>
      </c>
      <c r="I819" s="150" t="n"/>
      <c r="J819" s="151" t="n"/>
      <c r="K819" s="148" t="n"/>
      <c r="L819" s="535" t="n"/>
      <c r="M819" s="290">
        <f>IF(G819="S","BDI1","")</f>
        <v/>
      </c>
      <c r="N819" s="167" t="n"/>
      <c r="O819" s="167" t="n"/>
      <c r="P819" s="166" t="n"/>
      <c r="Q819" s="166" t="n"/>
      <c r="R819" s="166" t="n"/>
      <c r="S819" s="166" t="n"/>
      <c r="T819" s="166" t="n"/>
      <c r="U819" s="166" t="n"/>
    </row>
    <row r="820" ht="20.1" customHeight="1" s="496">
      <c r="A820" s="106">
        <f>SequenciaA20Mais1</f>
        <v/>
      </c>
      <c r="B820" s="106">
        <f>SequenciaB20Mais1</f>
        <v/>
      </c>
      <c r="C820" s="106">
        <f>A820&amp;"."&amp;B820</f>
        <v/>
      </c>
      <c r="D820" s="106">
        <f>SequenciaD20Mais1</f>
        <v/>
      </c>
      <c r="E820" s="106">
        <f>IF(OR(G820="ETAPA",G820="SUB-ETAPA",I820=""),"",A820)</f>
        <v/>
      </c>
      <c r="F820" s="107" t="n"/>
      <c r="G820" s="340">
        <f>IF(I820&lt;&gt;"","S","")</f>
        <v/>
      </c>
      <c r="H820" s="147">
        <f>GERAR_NUMERACAO(G820, $G$21:G820)</f>
        <v/>
      </c>
      <c r="I820" s="332" t="n"/>
      <c r="J820" s="333" t="n"/>
      <c r="K820" s="148" t="n"/>
      <c r="L820" s="504" t="n"/>
      <c r="M820" s="290">
        <f>IF(G820="S","BDI1","")</f>
        <v/>
      </c>
      <c r="N820" s="167" t="n"/>
      <c r="O820" s="167" t="n"/>
      <c r="P820" s="166" t="n"/>
      <c r="Q820" s="166" t="n"/>
      <c r="R820" s="166" t="n"/>
      <c r="S820" s="166" t="n"/>
      <c r="T820" s="166" t="n"/>
      <c r="U820" s="166" t="n"/>
    </row>
    <row r="821" ht="20.1" customHeight="1" s="496">
      <c r="A821" s="106">
        <f>SequenciaA20Mais1</f>
        <v/>
      </c>
      <c r="B821" s="106">
        <f>SequenciaB20Mais1</f>
        <v/>
      </c>
      <c r="C821" s="106">
        <f>A821&amp;"."&amp;B821</f>
        <v/>
      </c>
      <c r="D821" s="106">
        <f>SequenciaD20Mais1</f>
        <v/>
      </c>
      <c r="E821" s="106">
        <f>IF(OR(G821="ETAPA",G821="SUB-ETAPA",I821=""),"",A821)</f>
        <v/>
      </c>
      <c r="F821" s="107" t="n"/>
      <c r="G821" s="340">
        <f>IF(I821&lt;&gt;"","S","")</f>
        <v/>
      </c>
      <c r="H821" s="147">
        <f>GERAR_NUMERACAO(G821, $G$21:G821)</f>
        <v/>
      </c>
      <c r="I821" s="150" t="n"/>
      <c r="J821" s="151" t="n"/>
      <c r="K821" s="148" t="n"/>
      <c r="L821" s="535" t="n"/>
      <c r="M821" s="290">
        <f>IF(G821="S","BDI1","")</f>
        <v/>
      </c>
      <c r="N821" s="167" t="n"/>
      <c r="O821" s="167" t="n"/>
      <c r="P821" s="166" t="n"/>
      <c r="Q821" s="166" t="n"/>
      <c r="R821" s="166" t="n"/>
      <c r="S821" s="166" t="n"/>
      <c r="T821" s="166" t="n"/>
      <c r="U821" s="166" t="n"/>
    </row>
    <row r="822" ht="20.1" customHeight="1" s="496">
      <c r="A822" s="106">
        <f>SequenciaA20Mais1</f>
        <v/>
      </c>
      <c r="B822" s="106">
        <f>SequenciaB20Mais1</f>
        <v/>
      </c>
      <c r="C822" s="106">
        <f>A822&amp;"."&amp;B822</f>
        <v/>
      </c>
      <c r="D822" s="106">
        <f>SequenciaD20Mais1</f>
        <v/>
      </c>
      <c r="E822" s="106">
        <f>IF(OR(G822="ETAPA",G822="SUB-ETAPA",I822=""),"",A822)</f>
        <v/>
      </c>
      <c r="F822" s="107" t="n"/>
      <c r="G822" s="340">
        <f>IF(I822&lt;&gt;"","S","")</f>
        <v/>
      </c>
      <c r="H822" s="147">
        <f>GERAR_NUMERACAO(G822, $G$21:G822)</f>
        <v/>
      </c>
      <c r="I822" s="332" t="n"/>
      <c r="J822" s="333" t="n"/>
      <c r="K822" s="148" t="n"/>
      <c r="L822" s="504" t="n"/>
      <c r="M822" s="290">
        <f>IF(G822="S","BDI1","")</f>
        <v/>
      </c>
      <c r="N822" s="167" t="n"/>
      <c r="O822" s="167" t="n"/>
      <c r="P822" s="166" t="n"/>
      <c r="Q822" s="166" t="n"/>
      <c r="R822" s="166" t="n"/>
      <c r="S822" s="166" t="n"/>
      <c r="T822" s="166" t="n"/>
      <c r="U822" s="166" t="n"/>
    </row>
    <row r="823" ht="20.1" customHeight="1" s="496">
      <c r="A823" s="106">
        <f>SequenciaA20Mais1</f>
        <v/>
      </c>
      <c r="B823" s="106">
        <f>SequenciaB20Mais1</f>
        <v/>
      </c>
      <c r="C823" s="106">
        <f>A823&amp;"."&amp;B823</f>
        <v/>
      </c>
      <c r="D823" s="106">
        <f>SequenciaD20Mais1</f>
        <v/>
      </c>
      <c r="E823" s="106">
        <f>IF(OR(G823="ETAPA",G823="SUB-ETAPA",I823=""),"",A823)</f>
        <v/>
      </c>
      <c r="F823" s="107" t="n"/>
      <c r="G823" s="340">
        <f>IF(I823&lt;&gt;"","S","")</f>
        <v/>
      </c>
      <c r="H823" s="147">
        <f>GERAR_NUMERACAO(G823, $G$21:G823)</f>
        <v/>
      </c>
      <c r="I823" s="150" t="n"/>
      <c r="J823" s="151" t="n"/>
      <c r="K823" s="148" t="n"/>
      <c r="L823" s="535" t="n"/>
      <c r="M823" s="290">
        <f>IF(G823="S","BDI1","")</f>
        <v/>
      </c>
      <c r="N823" s="167" t="n"/>
      <c r="O823" s="167" t="n"/>
      <c r="P823" s="166" t="n"/>
      <c r="Q823" s="166" t="n"/>
      <c r="R823" s="166" t="n"/>
      <c r="S823" s="166" t="n"/>
      <c r="T823" s="166" t="n"/>
      <c r="U823" s="166" t="n"/>
    </row>
    <row r="824" ht="20.1" customHeight="1" s="496">
      <c r="A824" s="106">
        <f>SequenciaA20Mais1</f>
        <v/>
      </c>
      <c r="B824" s="106">
        <f>SequenciaB20Mais1</f>
        <v/>
      </c>
      <c r="C824" s="106">
        <f>A824&amp;"."&amp;B824</f>
        <v/>
      </c>
      <c r="D824" s="106">
        <f>SequenciaD20Mais1</f>
        <v/>
      </c>
      <c r="E824" s="106">
        <f>IF(OR(G824="ETAPA",G824="SUB-ETAPA",I824=""),"",A824)</f>
        <v/>
      </c>
      <c r="F824" s="107" t="n"/>
      <c r="G824" s="340">
        <f>IF(I824&lt;&gt;"","S","")</f>
        <v/>
      </c>
      <c r="H824" s="147">
        <f>GERAR_NUMERACAO(G824, $G$21:G824)</f>
        <v/>
      </c>
      <c r="I824" s="332" t="n"/>
      <c r="J824" s="333" t="n"/>
      <c r="K824" s="148" t="n"/>
      <c r="L824" s="504" t="n"/>
      <c r="M824" s="290">
        <f>IF(G824="S","BDI1","")</f>
        <v/>
      </c>
      <c r="N824" s="167" t="n"/>
      <c r="O824" s="167" t="n"/>
      <c r="P824" s="166" t="n"/>
      <c r="Q824" s="166" t="n"/>
      <c r="R824" s="166" t="n"/>
      <c r="S824" s="166" t="n"/>
      <c r="T824" s="166" t="n"/>
      <c r="U824" s="166" t="n"/>
    </row>
    <row r="825" ht="20.1" customHeight="1" s="496">
      <c r="A825" s="106">
        <f>SequenciaA20Mais1</f>
        <v/>
      </c>
      <c r="B825" s="106">
        <f>SequenciaB20Mais1</f>
        <v/>
      </c>
      <c r="C825" s="106">
        <f>A825&amp;"."&amp;B825</f>
        <v/>
      </c>
      <c r="D825" s="106">
        <f>SequenciaD20Mais1</f>
        <v/>
      </c>
      <c r="E825" s="106">
        <f>IF(OR(G825="ETAPA",G825="SUB-ETAPA",I825=""),"",A825)</f>
        <v/>
      </c>
      <c r="F825" s="107" t="n"/>
      <c r="G825" s="340">
        <f>IF(I825&lt;&gt;"","S","")</f>
        <v/>
      </c>
      <c r="H825" s="147">
        <f>GERAR_NUMERACAO(G825, $G$21:G825)</f>
        <v/>
      </c>
      <c r="I825" s="150" t="n"/>
      <c r="J825" s="151" t="n"/>
      <c r="K825" s="148" t="n"/>
      <c r="L825" s="535" t="n"/>
      <c r="M825" s="290">
        <f>IF(G825="S","BDI1","")</f>
        <v/>
      </c>
      <c r="N825" s="167" t="n"/>
      <c r="O825" s="167" t="n"/>
      <c r="P825" s="166" t="n"/>
      <c r="Q825" s="166" t="n"/>
      <c r="R825" s="166" t="n"/>
      <c r="S825" s="166" t="n"/>
      <c r="T825" s="166" t="n"/>
      <c r="U825" s="166" t="n"/>
    </row>
    <row r="826" ht="20.1" customHeight="1" s="496">
      <c r="A826" s="106">
        <f>SequenciaA20Mais1</f>
        <v/>
      </c>
      <c r="B826" s="106">
        <f>SequenciaB20Mais1</f>
        <v/>
      </c>
      <c r="C826" s="106">
        <f>A826&amp;"."&amp;B826</f>
        <v/>
      </c>
      <c r="D826" s="106">
        <f>SequenciaD20Mais1</f>
        <v/>
      </c>
      <c r="E826" s="106">
        <f>IF(OR(G826="ETAPA",G826="SUB-ETAPA",I826=""),"",A826)</f>
        <v/>
      </c>
      <c r="F826" s="107" t="n"/>
      <c r="G826" s="340">
        <f>IF(I826&lt;&gt;"","S","")</f>
        <v/>
      </c>
      <c r="H826" s="147">
        <f>GERAR_NUMERACAO(G826, $G$21:G826)</f>
        <v/>
      </c>
      <c r="I826" s="332" t="n"/>
      <c r="J826" s="333" t="n"/>
      <c r="K826" s="148" t="n"/>
      <c r="L826" s="504" t="n"/>
      <c r="M826" s="290">
        <f>IF(G826="S","BDI1","")</f>
        <v/>
      </c>
      <c r="N826" s="167" t="n"/>
      <c r="O826" s="167" t="n"/>
      <c r="P826" s="166" t="n"/>
      <c r="Q826" s="166" t="n"/>
      <c r="R826" s="166" t="n"/>
      <c r="S826" s="166" t="n"/>
      <c r="T826" s="166" t="n"/>
      <c r="U826" s="166" t="n"/>
    </row>
    <row r="827" ht="20.1" customHeight="1" s="496">
      <c r="A827" s="106">
        <f>SequenciaA20Mais1</f>
        <v/>
      </c>
      <c r="B827" s="106">
        <f>SequenciaB20Mais1</f>
        <v/>
      </c>
      <c r="C827" s="106">
        <f>A827&amp;"."&amp;B827</f>
        <v/>
      </c>
      <c r="D827" s="106">
        <f>SequenciaD20Mais1</f>
        <v/>
      </c>
      <c r="E827" s="106">
        <f>IF(OR(G827="ETAPA",G827="SUB-ETAPA",I827=""),"",A827)</f>
        <v/>
      </c>
      <c r="F827" s="107" t="n"/>
      <c r="G827" s="340">
        <f>IF(I827&lt;&gt;"","S","")</f>
        <v/>
      </c>
      <c r="H827" s="147">
        <f>GERAR_NUMERACAO(G827, $G$21:G827)</f>
        <v/>
      </c>
      <c r="I827" s="150" t="n"/>
      <c r="J827" s="151" t="n"/>
      <c r="K827" s="148" t="n"/>
      <c r="L827" s="535" t="n"/>
      <c r="M827" s="290">
        <f>IF(G827="S","BDI1","")</f>
        <v/>
      </c>
      <c r="N827" s="167" t="n"/>
      <c r="O827" s="167" t="n"/>
      <c r="P827" s="166" t="n"/>
      <c r="Q827" s="166" t="n"/>
      <c r="R827" s="166" t="n"/>
      <c r="S827" s="166" t="n"/>
      <c r="T827" s="166" t="n"/>
      <c r="U827" s="166" t="n"/>
    </row>
    <row r="828" ht="20.1" customHeight="1" s="496">
      <c r="A828" s="106">
        <f>SequenciaA20Mais1</f>
        <v/>
      </c>
      <c r="B828" s="106">
        <f>SequenciaB20Mais1</f>
        <v/>
      </c>
      <c r="C828" s="106">
        <f>A828&amp;"."&amp;B828</f>
        <v/>
      </c>
      <c r="D828" s="106">
        <f>SequenciaD20Mais1</f>
        <v/>
      </c>
      <c r="E828" s="106">
        <f>IF(OR(G828="ETAPA",G828="SUB-ETAPA",I828=""),"",A828)</f>
        <v/>
      </c>
      <c r="F828" s="107" t="n"/>
      <c r="G828" s="340">
        <f>IF(I828&lt;&gt;"","S","")</f>
        <v/>
      </c>
      <c r="H828" s="147">
        <f>GERAR_NUMERACAO(G828, $G$21:G828)</f>
        <v/>
      </c>
      <c r="I828" s="332" t="n"/>
      <c r="J828" s="333" t="n"/>
      <c r="K828" s="148" t="n"/>
      <c r="L828" s="504" t="n"/>
      <c r="M828" s="290">
        <f>IF(G828="S","BDI1","")</f>
        <v/>
      </c>
      <c r="N828" s="167" t="n"/>
      <c r="O828" s="167" t="n"/>
      <c r="P828" s="166" t="n"/>
      <c r="Q828" s="166" t="n"/>
      <c r="R828" s="166" t="n"/>
      <c r="S828" s="166" t="n"/>
      <c r="T828" s="166" t="n"/>
      <c r="U828" s="166" t="n"/>
    </row>
    <row r="829" ht="20.1" customHeight="1" s="496">
      <c r="A829" s="106">
        <f>SequenciaA20Mais1</f>
        <v/>
      </c>
      <c r="B829" s="106">
        <f>SequenciaB20Mais1</f>
        <v/>
      </c>
      <c r="C829" s="106">
        <f>A829&amp;"."&amp;B829</f>
        <v/>
      </c>
      <c r="D829" s="106">
        <f>SequenciaD20Mais1</f>
        <v/>
      </c>
      <c r="E829" s="106">
        <f>IF(OR(G829="ETAPA",G829="SUB-ETAPA",I829=""),"",A829)</f>
        <v/>
      </c>
      <c r="F829" s="107" t="n"/>
      <c r="G829" s="340">
        <f>IF(I829&lt;&gt;"","S","")</f>
        <v/>
      </c>
      <c r="H829" s="147">
        <f>GERAR_NUMERACAO(G829, $G$21:G829)</f>
        <v/>
      </c>
      <c r="I829" s="150" t="n"/>
      <c r="J829" s="151" t="n"/>
      <c r="K829" s="148" t="n"/>
      <c r="L829" s="535" t="n"/>
      <c r="M829" s="290">
        <f>IF(G829="S","BDI1","")</f>
        <v/>
      </c>
      <c r="N829" s="167" t="n"/>
      <c r="O829" s="167" t="n"/>
      <c r="P829" s="166" t="n"/>
      <c r="Q829" s="166" t="n"/>
      <c r="R829" s="166" t="n"/>
      <c r="S829" s="166" t="n"/>
      <c r="T829" s="166" t="n"/>
      <c r="U829" s="166" t="n"/>
    </row>
    <row r="830" ht="20.1" customHeight="1" s="496">
      <c r="A830" s="106">
        <f>SequenciaA20Mais1</f>
        <v/>
      </c>
      <c r="B830" s="106">
        <f>SequenciaB20Mais1</f>
        <v/>
      </c>
      <c r="C830" s="106">
        <f>A830&amp;"."&amp;B830</f>
        <v/>
      </c>
      <c r="D830" s="106">
        <f>SequenciaD20Mais1</f>
        <v/>
      </c>
      <c r="E830" s="106">
        <f>IF(OR(G830="ETAPA",G830="SUB-ETAPA",I830=""),"",A830)</f>
        <v/>
      </c>
      <c r="F830" s="107" t="n"/>
      <c r="G830" s="340">
        <f>IF(I830&lt;&gt;"","S","")</f>
        <v/>
      </c>
      <c r="H830" s="147">
        <f>GERAR_NUMERACAO(G830, $G$21:G830)</f>
        <v/>
      </c>
      <c r="I830" s="332" t="n"/>
      <c r="J830" s="333" t="n"/>
      <c r="K830" s="148" t="n"/>
      <c r="L830" s="504" t="n"/>
      <c r="M830" s="290">
        <f>IF(G830="S","BDI1","")</f>
        <v/>
      </c>
      <c r="N830" s="167" t="n"/>
      <c r="O830" s="167" t="n"/>
      <c r="P830" s="166" t="n"/>
      <c r="Q830" s="166" t="n"/>
      <c r="R830" s="166" t="n"/>
      <c r="S830" s="166" t="n"/>
      <c r="T830" s="166" t="n"/>
      <c r="U830" s="166" t="n"/>
    </row>
    <row r="831" ht="20.1" customHeight="1" s="496">
      <c r="A831" s="106">
        <f>SequenciaA20Mais1</f>
        <v/>
      </c>
      <c r="B831" s="106">
        <f>SequenciaB20Mais1</f>
        <v/>
      </c>
      <c r="C831" s="106">
        <f>A831&amp;"."&amp;B831</f>
        <v/>
      </c>
      <c r="D831" s="106">
        <f>SequenciaD20Mais1</f>
        <v/>
      </c>
      <c r="E831" s="106">
        <f>IF(OR(G831="ETAPA",G831="SUB-ETAPA",I831=""),"",A831)</f>
        <v/>
      </c>
      <c r="F831" s="107" t="n"/>
      <c r="G831" s="340">
        <f>IF(I831&lt;&gt;"","S","")</f>
        <v/>
      </c>
      <c r="H831" s="147">
        <f>GERAR_NUMERACAO(G831, $G$21:G831)</f>
        <v/>
      </c>
      <c r="I831" s="150" t="n"/>
      <c r="J831" s="151" t="n"/>
      <c r="K831" s="148" t="n"/>
      <c r="L831" s="535" t="n"/>
      <c r="M831" s="290">
        <f>IF(G831="S","BDI1","")</f>
        <v/>
      </c>
      <c r="N831" s="167" t="n"/>
      <c r="O831" s="167" t="n"/>
      <c r="P831" s="166" t="n"/>
      <c r="Q831" s="166" t="n"/>
      <c r="R831" s="166" t="n"/>
      <c r="S831" s="166" t="n"/>
      <c r="T831" s="166" t="n"/>
      <c r="U831" s="166" t="n"/>
    </row>
    <row r="832" ht="20.1" customHeight="1" s="496">
      <c r="A832" s="106">
        <f>SequenciaA20Mais1</f>
        <v/>
      </c>
      <c r="B832" s="106">
        <f>SequenciaB20Mais1</f>
        <v/>
      </c>
      <c r="C832" s="106">
        <f>A832&amp;"."&amp;B832</f>
        <v/>
      </c>
      <c r="D832" s="106">
        <f>SequenciaD20Mais1</f>
        <v/>
      </c>
      <c r="E832" s="106">
        <f>IF(OR(G832="ETAPA",G832="SUB-ETAPA",I832=""),"",A832)</f>
        <v/>
      </c>
      <c r="F832" s="107" t="n"/>
      <c r="G832" s="340">
        <f>IF(I832&lt;&gt;"","S","")</f>
        <v/>
      </c>
      <c r="H832" s="147">
        <f>GERAR_NUMERACAO(G832, $G$21:G832)</f>
        <v/>
      </c>
      <c r="I832" s="332" t="n"/>
      <c r="J832" s="333" t="n"/>
      <c r="K832" s="148" t="n"/>
      <c r="L832" s="504" t="n"/>
      <c r="M832" s="290">
        <f>IF(G832="S","BDI1","")</f>
        <v/>
      </c>
      <c r="N832" s="167" t="n"/>
      <c r="O832" s="167" t="n"/>
      <c r="P832" s="166" t="n"/>
      <c r="Q832" s="166" t="n"/>
      <c r="R832" s="166" t="n"/>
      <c r="S832" s="166" t="n"/>
      <c r="T832" s="166" t="n"/>
      <c r="U832" s="166" t="n"/>
    </row>
    <row r="833" ht="20.1" customHeight="1" s="496">
      <c r="A833" s="106">
        <f>SequenciaA20Mais1</f>
        <v/>
      </c>
      <c r="B833" s="106">
        <f>SequenciaB20Mais1</f>
        <v/>
      </c>
      <c r="C833" s="106">
        <f>A833&amp;"."&amp;B833</f>
        <v/>
      </c>
      <c r="D833" s="106">
        <f>SequenciaD20Mais1</f>
        <v/>
      </c>
      <c r="E833" s="106">
        <f>IF(OR(G833="ETAPA",G833="SUB-ETAPA",I833=""),"",A833)</f>
        <v/>
      </c>
      <c r="F833" s="107" t="n"/>
      <c r="G833" s="340">
        <f>IF(I833&lt;&gt;"","S","")</f>
        <v/>
      </c>
      <c r="H833" s="147">
        <f>GERAR_NUMERACAO(G833, $G$21:G833)</f>
        <v/>
      </c>
      <c r="I833" s="150" t="n"/>
      <c r="J833" s="151" t="n"/>
      <c r="K833" s="148" t="n"/>
      <c r="L833" s="535" t="n"/>
      <c r="M833" s="290">
        <f>IF(G833="S","BDI1","")</f>
        <v/>
      </c>
      <c r="N833" s="167" t="n"/>
      <c r="O833" s="167" t="n"/>
      <c r="P833" s="166" t="n"/>
      <c r="Q833" s="166" t="n"/>
      <c r="R833" s="166" t="n"/>
      <c r="S833" s="166" t="n"/>
      <c r="T833" s="166" t="n"/>
      <c r="U833" s="166" t="n"/>
    </row>
    <row r="834" ht="20.1" customHeight="1" s="496">
      <c r="A834" s="106">
        <f>SequenciaA20Mais1</f>
        <v/>
      </c>
      <c r="B834" s="106">
        <f>SequenciaB20Mais1</f>
        <v/>
      </c>
      <c r="C834" s="106">
        <f>A834&amp;"."&amp;B834</f>
        <v/>
      </c>
      <c r="D834" s="106">
        <f>SequenciaD20Mais1</f>
        <v/>
      </c>
      <c r="E834" s="106">
        <f>IF(OR(G834="ETAPA",G834="SUB-ETAPA",I834=""),"",A834)</f>
        <v/>
      </c>
      <c r="F834" s="107" t="n"/>
      <c r="G834" s="340">
        <f>IF(I834&lt;&gt;"","S","")</f>
        <v/>
      </c>
      <c r="H834" s="147">
        <f>GERAR_NUMERACAO(G834, $G$21:G834)</f>
        <v/>
      </c>
      <c r="I834" s="332" t="n"/>
      <c r="J834" s="333" t="n"/>
      <c r="K834" s="148" t="n"/>
      <c r="L834" s="504" t="n"/>
      <c r="M834" s="290">
        <f>IF(G834="S","BDI1","")</f>
        <v/>
      </c>
      <c r="N834" s="167" t="n"/>
      <c r="O834" s="167" t="n"/>
      <c r="P834" s="166" t="n"/>
      <c r="Q834" s="166" t="n"/>
      <c r="R834" s="166" t="n"/>
      <c r="S834" s="166" t="n"/>
      <c r="T834" s="166" t="n"/>
      <c r="U834" s="166" t="n"/>
    </row>
    <row r="835" ht="20.1" customHeight="1" s="496">
      <c r="A835" s="106">
        <f>SequenciaA20Mais1</f>
        <v/>
      </c>
      <c r="B835" s="106">
        <f>SequenciaB20Mais1</f>
        <v/>
      </c>
      <c r="C835" s="106">
        <f>A835&amp;"."&amp;B835</f>
        <v/>
      </c>
      <c r="D835" s="106">
        <f>SequenciaD20Mais1</f>
        <v/>
      </c>
      <c r="E835" s="106">
        <f>IF(OR(G835="ETAPA",G835="SUB-ETAPA",I835=""),"",A835)</f>
        <v/>
      </c>
      <c r="F835" s="107" t="n"/>
      <c r="G835" s="340">
        <f>IF(I835&lt;&gt;"","S","")</f>
        <v/>
      </c>
      <c r="H835" s="147">
        <f>GERAR_NUMERACAO(G835, $G$21:G835)</f>
        <v/>
      </c>
      <c r="I835" s="150" t="n"/>
      <c r="J835" s="151" t="n"/>
      <c r="K835" s="148" t="n"/>
      <c r="L835" s="535" t="n"/>
      <c r="M835" s="290">
        <f>IF(G835="S","BDI1","")</f>
        <v/>
      </c>
      <c r="N835" s="167" t="n"/>
      <c r="O835" s="167" t="n"/>
      <c r="P835" s="166" t="n"/>
      <c r="Q835" s="166" t="n"/>
      <c r="R835" s="166" t="n"/>
      <c r="S835" s="166" t="n"/>
      <c r="T835" s="166" t="n"/>
      <c r="U835" s="166" t="n"/>
    </row>
    <row r="836" ht="20.1" customHeight="1" s="496">
      <c r="A836" s="106">
        <f>SequenciaA20Mais1</f>
        <v/>
      </c>
      <c r="B836" s="106">
        <f>SequenciaB20Mais1</f>
        <v/>
      </c>
      <c r="C836" s="106">
        <f>A836&amp;"."&amp;B836</f>
        <v/>
      </c>
      <c r="D836" s="106">
        <f>SequenciaD20Mais1</f>
        <v/>
      </c>
      <c r="E836" s="106">
        <f>IF(OR(G836="ETAPA",G836="SUB-ETAPA",I836=""),"",A836)</f>
        <v/>
      </c>
      <c r="F836" s="107" t="n"/>
      <c r="G836" s="340">
        <f>IF(I836&lt;&gt;"","S","")</f>
        <v/>
      </c>
      <c r="H836" s="147">
        <f>GERAR_NUMERACAO(G836, $G$21:G836)</f>
        <v/>
      </c>
      <c r="I836" s="332" t="n"/>
      <c r="J836" s="333" t="n"/>
      <c r="K836" s="148" t="n"/>
      <c r="L836" s="504" t="n"/>
      <c r="M836" s="290">
        <f>IF(G836="S","BDI1","")</f>
        <v/>
      </c>
      <c r="N836" s="167" t="n"/>
      <c r="O836" s="167" t="n"/>
      <c r="P836" s="166" t="n"/>
      <c r="Q836" s="166" t="n"/>
      <c r="R836" s="166" t="n"/>
      <c r="S836" s="166" t="n"/>
      <c r="T836" s="166" t="n"/>
      <c r="U836" s="166" t="n"/>
    </row>
    <row r="837" ht="20.1" customHeight="1" s="496">
      <c r="A837" s="106">
        <f>SequenciaA20Mais1</f>
        <v/>
      </c>
      <c r="B837" s="106">
        <f>SequenciaB20Mais1</f>
        <v/>
      </c>
      <c r="C837" s="106">
        <f>A837&amp;"."&amp;B837</f>
        <v/>
      </c>
      <c r="D837" s="106">
        <f>SequenciaD20Mais1</f>
        <v/>
      </c>
      <c r="E837" s="106">
        <f>IF(OR(G837="ETAPA",G837="SUB-ETAPA",I837=""),"",A837)</f>
        <v/>
      </c>
      <c r="F837" s="107" t="n"/>
      <c r="G837" s="340">
        <f>IF(I837&lt;&gt;"","S","")</f>
        <v/>
      </c>
      <c r="H837" s="147">
        <f>GERAR_NUMERACAO(G837, $G$21:G837)</f>
        <v/>
      </c>
      <c r="I837" s="150" t="n"/>
      <c r="J837" s="151" t="n"/>
      <c r="K837" s="148" t="n"/>
      <c r="L837" s="535" t="n"/>
      <c r="M837" s="290">
        <f>IF(G837="S","BDI1","")</f>
        <v/>
      </c>
      <c r="N837" s="167" t="n"/>
      <c r="O837" s="167" t="n"/>
      <c r="P837" s="166" t="n"/>
      <c r="Q837" s="166" t="n"/>
      <c r="R837" s="166" t="n"/>
      <c r="S837" s="166" t="n"/>
      <c r="T837" s="166" t="n"/>
      <c r="U837" s="166" t="n"/>
    </row>
    <row r="838" ht="20.1" customHeight="1" s="496">
      <c r="A838" s="106">
        <f>SequenciaA20Mais1</f>
        <v/>
      </c>
      <c r="B838" s="106">
        <f>SequenciaB20Mais1</f>
        <v/>
      </c>
      <c r="C838" s="106">
        <f>A838&amp;"."&amp;B838</f>
        <v/>
      </c>
      <c r="D838" s="106">
        <f>SequenciaD20Mais1</f>
        <v/>
      </c>
      <c r="E838" s="106">
        <f>IF(OR(G838="ETAPA",G838="SUB-ETAPA",I838=""),"",A838)</f>
        <v/>
      </c>
      <c r="F838" s="107" t="n"/>
      <c r="G838" s="340">
        <f>IF(I838&lt;&gt;"","S","")</f>
        <v/>
      </c>
      <c r="H838" s="147">
        <f>GERAR_NUMERACAO(G838, $G$21:G838)</f>
        <v/>
      </c>
      <c r="I838" s="332" t="n"/>
      <c r="J838" s="333" t="n"/>
      <c r="K838" s="148" t="n"/>
      <c r="L838" s="504" t="n"/>
      <c r="M838" s="290">
        <f>IF(G838="S","BDI1","")</f>
        <v/>
      </c>
      <c r="N838" s="167" t="n"/>
      <c r="O838" s="167" t="n"/>
      <c r="P838" s="166" t="n"/>
      <c r="Q838" s="166" t="n"/>
      <c r="R838" s="166" t="n"/>
      <c r="S838" s="166" t="n"/>
      <c r="T838" s="166" t="n"/>
      <c r="U838" s="166" t="n"/>
    </row>
    <row r="839" ht="20.1" customHeight="1" s="496">
      <c r="A839" s="106">
        <f>SequenciaA20Mais1</f>
        <v/>
      </c>
      <c r="B839" s="106">
        <f>SequenciaB20Mais1</f>
        <v/>
      </c>
      <c r="C839" s="106">
        <f>A839&amp;"."&amp;B839</f>
        <v/>
      </c>
      <c r="D839" s="106">
        <f>SequenciaD20Mais1</f>
        <v/>
      </c>
      <c r="E839" s="106">
        <f>IF(OR(G839="ETAPA",G839="SUB-ETAPA",I839=""),"",A839)</f>
        <v/>
      </c>
      <c r="F839" s="107" t="n"/>
      <c r="G839" s="340">
        <f>IF(I839&lt;&gt;"","S","")</f>
        <v/>
      </c>
      <c r="H839" s="147">
        <f>GERAR_NUMERACAO(G839, $G$21:G839)</f>
        <v/>
      </c>
      <c r="I839" s="150" t="n"/>
      <c r="J839" s="151" t="n"/>
      <c r="K839" s="148" t="n"/>
      <c r="L839" s="535" t="n"/>
      <c r="M839" s="290">
        <f>IF(G839="S","BDI1","")</f>
        <v/>
      </c>
      <c r="N839" s="167" t="n"/>
      <c r="O839" s="167" t="n"/>
      <c r="P839" s="166" t="n"/>
      <c r="Q839" s="166" t="n"/>
      <c r="R839" s="166" t="n"/>
      <c r="S839" s="166" t="n"/>
      <c r="T839" s="166" t="n"/>
      <c r="U839" s="166" t="n"/>
    </row>
    <row r="840" ht="20.1" customHeight="1" s="496">
      <c r="A840" s="106">
        <f>SequenciaA20Mais1</f>
        <v/>
      </c>
      <c r="B840" s="106">
        <f>SequenciaB20Mais1</f>
        <v/>
      </c>
      <c r="C840" s="106">
        <f>A840&amp;"."&amp;B840</f>
        <v/>
      </c>
      <c r="D840" s="106">
        <f>SequenciaD20Mais1</f>
        <v/>
      </c>
      <c r="E840" s="106">
        <f>IF(OR(G840="ETAPA",G840="SUB-ETAPA",I840=""),"",A840)</f>
        <v/>
      </c>
      <c r="F840" s="107" t="n"/>
      <c r="G840" s="340">
        <f>IF(I840&lt;&gt;"","S","")</f>
        <v/>
      </c>
      <c r="H840" s="147">
        <f>GERAR_NUMERACAO(G840, $G$21:G840)</f>
        <v/>
      </c>
      <c r="I840" s="332" t="n"/>
      <c r="J840" s="333" t="n"/>
      <c r="K840" s="148" t="n"/>
      <c r="L840" s="504" t="n"/>
      <c r="M840" s="290">
        <f>IF(G840="S","BDI1","")</f>
        <v/>
      </c>
      <c r="N840" s="167" t="n"/>
      <c r="O840" s="167" t="n"/>
      <c r="P840" s="166" t="n"/>
      <c r="Q840" s="166" t="n"/>
      <c r="R840" s="166" t="n"/>
      <c r="S840" s="166" t="n"/>
      <c r="T840" s="166" t="n"/>
      <c r="U840" s="166" t="n"/>
    </row>
    <row r="841" ht="20.1" customHeight="1" s="496">
      <c r="A841" s="106">
        <f>SequenciaA20Mais1</f>
        <v/>
      </c>
      <c r="B841" s="106">
        <f>SequenciaB20Mais1</f>
        <v/>
      </c>
      <c r="C841" s="106">
        <f>A841&amp;"."&amp;B841</f>
        <v/>
      </c>
      <c r="D841" s="106">
        <f>SequenciaD20Mais1</f>
        <v/>
      </c>
      <c r="E841" s="106">
        <f>IF(OR(G841="ETAPA",G841="SUB-ETAPA",I841=""),"",A841)</f>
        <v/>
      </c>
      <c r="F841" s="107" t="n"/>
      <c r="G841" s="340">
        <f>IF(I841&lt;&gt;"","S","")</f>
        <v/>
      </c>
      <c r="H841" s="147">
        <f>GERAR_NUMERACAO(G841, $G$21:G841)</f>
        <v/>
      </c>
      <c r="I841" s="150" t="n"/>
      <c r="J841" s="151" t="n"/>
      <c r="K841" s="148" t="n"/>
      <c r="L841" s="535" t="n"/>
      <c r="M841" s="290">
        <f>IF(G841="S","BDI1","")</f>
        <v/>
      </c>
      <c r="N841" s="167" t="n"/>
      <c r="O841" s="167" t="n"/>
      <c r="P841" s="166" t="n"/>
      <c r="Q841" s="166" t="n"/>
      <c r="R841" s="166" t="n"/>
      <c r="S841" s="166" t="n"/>
      <c r="T841" s="166" t="n"/>
      <c r="U841" s="166" t="n"/>
    </row>
    <row r="842" ht="20.1" customHeight="1" s="496">
      <c r="A842" s="106">
        <f>SequenciaA20Mais1</f>
        <v/>
      </c>
      <c r="B842" s="106">
        <f>SequenciaB20Mais1</f>
        <v/>
      </c>
      <c r="C842" s="106">
        <f>A842&amp;"."&amp;B842</f>
        <v/>
      </c>
      <c r="D842" s="106">
        <f>SequenciaD20Mais1</f>
        <v/>
      </c>
      <c r="E842" s="106">
        <f>IF(OR(G842="ETAPA",G842="SUB-ETAPA",I842=""),"",A842)</f>
        <v/>
      </c>
      <c r="F842" s="107" t="n"/>
      <c r="G842" s="340">
        <f>IF(I842&lt;&gt;"","S","")</f>
        <v/>
      </c>
      <c r="H842" s="147">
        <f>GERAR_NUMERACAO(G842, $G$21:G842)</f>
        <v/>
      </c>
      <c r="I842" s="332" t="n"/>
      <c r="J842" s="333" t="n"/>
      <c r="K842" s="148" t="n"/>
      <c r="L842" s="504" t="n"/>
      <c r="M842" s="290">
        <f>IF(G842="S","BDI1","")</f>
        <v/>
      </c>
      <c r="N842" s="167" t="n"/>
      <c r="O842" s="167" t="n"/>
      <c r="P842" s="166" t="n"/>
      <c r="Q842" s="166" t="n"/>
      <c r="R842" s="166" t="n"/>
      <c r="S842" s="166" t="n"/>
      <c r="T842" s="166" t="n"/>
      <c r="U842" s="166" t="n"/>
    </row>
    <row r="843" ht="20.1" customHeight="1" s="496">
      <c r="A843" s="106">
        <f>SequenciaA20Mais1</f>
        <v/>
      </c>
      <c r="B843" s="106">
        <f>SequenciaB20Mais1</f>
        <v/>
      </c>
      <c r="C843" s="106">
        <f>A843&amp;"."&amp;B843</f>
        <v/>
      </c>
      <c r="D843" s="106">
        <f>SequenciaD20Mais1</f>
        <v/>
      </c>
      <c r="E843" s="106">
        <f>IF(OR(G843="ETAPA",G843="SUB-ETAPA",I843=""),"",A843)</f>
        <v/>
      </c>
      <c r="F843" s="107" t="n"/>
      <c r="G843" s="340">
        <f>IF(I843&lt;&gt;"","S","")</f>
        <v/>
      </c>
      <c r="H843" s="147">
        <f>GERAR_NUMERACAO(G843, $G$21:G843)</f>
        <v/>
      </c>
      <c r="I843" s="150" t="n"/>
      <c r="J843" s="151" t="n"/>
      <c r="K843" s="148" t="n"/>
      <c r="L843" s="535" t="n"/>
      <c r="M843" s="290">
        <f>IF(G843="S","BDI1","")</f>
        <v/>
      </c>
      <c r="N843" s="167" t="n"/>
      <c r="O843" s="167" t="n"/>
      <c r="P843" s="166" t="n"/>
      <c r="Q843" s="166" t="n"/>
      <c r="R843" s="166" t="n"/>
      <c r="S843" s="166" t="n"/>
      <c r="T843" s="166" t="n"/>
      <c r="U843" s="166" t="n"/>
    </row>
    <row r="844" ht="20.1" customHeight="1" s="496">
      <c r="A844" s="106">
        <f>SequenciaA20Mais1</f>
        <v/>
      </c>
      <c r="B844" s="106">
        <f>SequenciaB20Mais1</f>
        <v/>
      </c>
      <c r="C844" s="106">
        <f>A844&amp;"."&amp;B844</f>
        <v/>
      </c>
      <c r="D844" s="106">
        <f>SequenciaD20Mais1</f>
        <v/>
      </c>
      <c r="E844" s="106">
        <f>IF(OR(G844="ETAPA",G844="SUB-ETAPA",I844=""),"",A844)</f>
        <v/>
      </c>
      <c r="F844" s="107" t="n"/>
      <c r="G844" s="340">
        <f>IF(I844&lt;&gt;"","S","")</f>
        <v/>
      </c>
      <c r="H844" s="147">
        <f>GERAR_NUMERACAO(G844, $G$21:G844)</f>
        <v/>
      </c>
      <c r="I844" s="332" t="n"/>
      <c r="J844" s="333" t="n"/>
      <c r="K844" s="148" t="n"/>
      <c r="L844" s="504" t="n"/>
      <c r="M844" s="290">
        <f>IF(G844="S","BDI1","")</f>
        <v/>
      </c>
      <c r="N844" s="167" t="n"/>
      <c r="O844" s="167" t="n"/>
      <c r="P844" s="166" t="n"/>
      <c r="Q844" s="166" t="n"/>
      <c r="R844" s="166" t="n"/>
      <c r="S844" s="166" t="n"/>
      <c r="T844" s="166" t="n"/>
      <c r="U844" s="166" t="n"/>
    </row>
    <row r="845" ht="20.1" customHeight="1" s="496">
      <c r="A845" s="106">
        <f>SequenciaA20Mais1</f>
        <v/>
      </c>
      <c r="B845" s="106">
        <f>SequenciaB20Mais1</f>
        <v/>
      </c>
      <c r="C845" s="106">
        <f>A845&amp;"."&amp;B845</f>
        <v/>
      </c>
      <c r="D845" s="106">
        <f>SequenciaD20Mais1</f>
        <v/>
      </c>
      <c r="E845" s="106">
        <f>IF(OR(G845="ETAPA",G845="SUB-ETAPA",I845=""),"",A845)</f>
        <v/>
      </c>
      <c r="F845" s="107" t="n"/>
      <c r="G845" s="340">
        <f>IF(I845&lt;&gt;"","S","")</f>
        <v/>
      </c>
      <c r="H845" s="147">
        <f>GERAR_NUMERACAO(G845, $G$21:G845)</f>
        <v/>
      </c>
      <c r="I845" s="150" t="n"/>
      <c r="J845" s="151" t="n"/>
      <c r="K845" s="148" t="n"/>
      <c r="L845" s="535" t="n"/>
      <c r="M845" s="290">
        <f>IF(G845="S","BDI1","")</f>
        <v/>
      </c>
      <c r="N845" s="167" t="n"/>
      <c r="O845" s="167" t="n"/>
      <c r="P845" s="166" t="n"/>
      <c r="Q845" s="166" t="n"/>
      <c r="R845" s="166" t="n"/>
      <c r="S845" s="166" t="n"/>
      <c r="T845" s="166" t="n"/>
      <c r="U845" s="166" t="n"/>
    </row>
    <row r="846" ht="20.1" customHeight="1" s="496">
      <c r="A846" s="106">
        <f>SequenciaA20Mais1</f>
        <v/>
      </c>
      <c r="B846" s="106">
        <f>SequenciaB20Mais1</f>
        <v/>
      </c>
      <c r="C846" s="106">
        <f>A846&amp;"."&amp;B846</f>
        <v/>
      </c>
      <c r="D846" s="106">
        <f>SequenciaD20Mais1</f>
        <v/>
      </c>
      <c r="E846" s="106">
        <f>IF(OR(G846="ETAPA",G846="SUB-ETAPA",I846=""),"",A846)</f>
        <v/>
      </c>
      <c r="F846" s="107" t="n"/>
      <c r="G846" s="340">
        <f>IF(I846&lt;&gt;"","S","")</f>
        <v/>
      </c>
      <c r="H846" s="147">
        <f>GERAR_NUMERACAO(G846, $G$21:G846)</f>
        <v/>
      </c>
      <c r="I846" s="332" t="n"/>
      <c r="J846" s="333" t="n"/>
      <c r="K846" s="148" t="n"/>
      <c r="L846" s="504" t="n"/>
      <c r="M846" s="290">
        <f>IF(G846="S","BDI1","")</f>
        <v/>
      </c>
      <c r="N846" s="167" t="n"/>
      <c r="O846" s="167" t="n"/>
      <c r="P846" s="166" t="n"/>
      <c r="Q846" s="166" t="n"/>
      <c r="R846" s="166" t="n"/>
      <c r="S846" s="166" t="n"/>
      <c r="T846" s="166" t="n"/>
      <c r="U846" s="166" t="n"/>
    </row>
    <row r="847" ht="20.1" customHeight="1" s="496">
      <c r="A847" s="106">
        <f>SequenciaA20Mais1</f>
        <v/>
      </c>
      <c r="B847" s="106">
        <f>SequenciaB20Mais1</f>
        <v/>
      </c>
      <c r="C847" s="106">
        <f>A847&amp;"."&amp;B847</f>
        <v/>
      </c>
      <c r="D847" s="106">
        <f>SequenciaD20Mais1</f>
        <v/>
      </c>
      <c r="E847" s="106">
        <f>IF(OR(G847="ETAPA",G847="SUB-ETAPA",I847=""),"",A847)</f>
        <v/>
      </c>
      <c r="F847" s="107" t="n"/>
      <c r="G847" s="340">
        <f>IF(I847&lt;&gt;"","S","")</f>
        <v/>
      </c>
      <c r="H847" s="147">
        <f>GERAR_NUMERACAO(G847, $G$21:G847)</f>
        <v/>
      </c>
      <c r="I847" s="150" t="n"/>
      <c r="J847" s="151" t="n"/>
      <c r="K847" s="148" t="n"/>
      <c r="L847" s="535" t="n"/>
      <c r="M847" s="290">
        <f>IF(G847="S","BDI1","")</f>
        <v/>
      </c>
      <c r="N847" s="167" t="n"/>
      <c r="O847" s="167" t="n"/>
      <c r="P847" s="166" t="n"/>
      <c r="Q847" s="166" t="n"/>
      <c r="R847" s="166" t="n"/>
      <c r="S847" s="166" t="n"/>
      <c r="T847" s="166" t="n"/>
      <c r="U847" s="166" t="n"/>
    </row>
    <row r="848" ht="20.1" customHeight="1" s="496">
      <c r="A848" s="106">
        <f>SequenciaA20Mais1</f>
        <v/>
      </c>
      <c r="B848" s="106">
        <f>SequenciaB20Mais1</f>
        <v/>
      </c>
      <c r="C848" s="106">
        <f>A848&amp;"."&amp;B848</f>
        <v/>
      </c>
      <c r="D848" s="106">
        <f>SequenciaD20Mais1</f>
        <v/>
      </c>
      <c r="E848" s="106">
        <f>IF(OR(G848="ETAPA",G848="SUB-ETAPA",I848=""),"",A848)</f>
        <v/>
      </c>
      <c r="F848" s="107" t="n"/>
      <c r="G848" s="340">
        <f>IF(I848&lt;&gt;"","S","")</f>
        <v/>
      </c>
      <c r="H848" s="147">
        <f>GERAR_NUMERACAO(G848, $G$21:G848)</f>
        <v/>
      </c>
      <c r="I848" s="332" t="n"/>
      <c r="J848" s="333" t="n"/>
      <c r="K848" s="148" t="n"/>
      <c r="L848" s="504" t="n"/>
      <c r="M848" s="290">
        <f>IF(G848="S","BDI1","")</f>
        <v/>
      </c>
      <c r="N848" s="167" t="n"/>
      <c r="O848" s="167" t="n"/>
      <c r="P848" s="166" t="n"/>
      <c r="Q848" s="166" t="n"/>
      <c r="R848" s="166" t="n"/>
      <c r="S848" s="166" t="n"/>
      <c r="T848" s="166" t="n"/>
      <c r="U848" s="166" t="n"/>
    </row>
    <row r="849" ht="20.1" customHeight="1" s="496">
      <c r="A849" s="106">
        <f>SequenciaA20Mais1</f>
        <v/>
      </c>
      <c r="B849" s="106">
        <f>SequenciaB20Mais1</f>
        <v/>
      </c>
      <c r="C849" s="106">
        <f>A849&amp;"."&amp;B849</f>
        <v/>
      </c>
      <c r="D849" s="106">
        <f>SequenciaD20Mais1</f>
        <v/>
      </c>
      <c r="E849" s="106">
        <f>IF(OR(G849="ETAPA",G849="SUB-ETAPA",I849=""),"",A849)</f>
        <v/>
      </c>
      <c r="F849" s="107" t="n"/>
      <c r="G849" s="340">
        <f>IF(I849&lt;&gt;"","S","")</f>
        <v/>
      </c>
      <c r="H849" s="147">
        <f>GERAR_NUMERACAO(G849, $G$21:G849)</f>
        <v/>
      </c>
      <c r="I849" s="150" t="n"/>
      <c r="J849" s="151" t="n"/>
      <c r="K849" s="148" t="n"/>
      <c r="L849" s="535" t="n"/>
      <c r="M849" s="290">
        <f>IF(G849="S","BDI1","")</f>
        <v/>
      </c>
      <c r="N849" s="167" t="n"/>
      <c r="O849" s="167" t="n"/>
      <c r="P849" s="166" t="n"/>
      <c r="Q849" s="166" t="n"/>
      <c r="R849" s="166" t="n"/>
      <c r="S849" s="166" t="n"/>
      <c r="T849" s="166" t="n"/>
      <c r="U849" s="166" t="n"/>
    </row>
    <row r="850" ht="20.1" customHeight="1" s="496">
      <c r="A850" s="106">
        <f>SequenciaA20Mais1</f>
        <v/>
      </c>
      <c r="B850" s="106">
        <f>SequenciaB20Mais1</f>
        <v/>
      </c>
      <c r="C850" s="106">
        <f>A850&amp;"."&amp;B850</f>
        <v/>
      </c>
      <c r="D850" s="106">
        <f>SequenciaD20Mais1</f>
        <v/>
      </c>
      <c r="E850" s="106">
        <f>IF(OR(G850="ETAPA",G850="SUB-ETAPA",I850=""),"",A850)</f>
        <v/>
      </c>
      <c r="F850" s="107" t="n"/>
      <c r="G850" s="340">
        <f>IF(I850&lt;&gt;"","S","")</f>
        <v/>
      </c>
      <c r="H850" s="147">
        <f>GERAR_NUMERACAO(G850, $G$21:G850)</f>
        <v/>
      </c>
      <c r="I850" s="332" t="n"/>
      <c r="J850" s="333" t="n"/>
      <c r="K850" s="148" t="n"/>
      <c r="L850" s="504" t="n"/>
      <c r="M850" s="290">
        <f>IF(G850="S","BDI1","")</f>
        <v/>
      </c>
      <c r="N850" s="167" t="n"/>
      <c r="O850" s="167" t="n"/>
      <c r="P850" s="166" t="n"/>
      <c r="Q850" s="166" t="n"/>
      <c r="R850" s="166" t="n"/>
      <c r="S850" s="166" t="n"/>
      <c r="T850" s="166" t="n"/>
      <c r="U850" s="166" t="n"/>
    </row>
    <row r="851" ht="20.1" customHeight="1" s="496">
      <c r="A851" s="106">
        <f>SequenciaA20Mais1</f>
        <v/>
      </c>
      <c r="B851" s="106">
        <f>SequenciaB20Mais1</f>
        <v/>
      </c>
      <c r="C851" s="106">
        <f>A851&amp;"."&amp;B851</f>
        <v/>
      </c>
      <c r="D851" s="106">
        <f>SequenciaD20Mais1</f>
        <v/>
      </c>
      <c r="E851" s="106">
        <f>IF(OR(G851="ETAPA",G851="SUB-ETAPA",I851=""),"",A851)</f>
        <v/>
      </c>
      <c r="F851" s="107" t="n"/>
      <c r="G851" s="340">
        <f>IF(I851&lt;&gt;"","S","")</f>
        <v/>
      </c>
      <c r="H851" s="147">
        <f>GERAR_NUMERACAO(G851, $G$21:G851)</f>
        <v/>
      </c>
      <c r="I851" s="150" t="n"/>
      <c r="J851" s="151" t="n"/>
      <c r="K851" s="148" t="n"/>
      <c r="L851" s="535" t="n"/>
      <c r="M851" s="290">
        <f>IF(G851="S","BDI1","")</f>
        <v/>
      </c>
      <c r="N851" s="167" t="n"/>
      <c r="O851" s="167" t="n"/>
      <c r="P851" s="166" t="n"/>
      <c r="Q851" s="166" t="n"/>
      <c r="R851" s="166" t="n"/>
      <c r="S851" s="166" t="n"/>
      <c r="T851" s="166" t="n"/>
      <c r="U851" s="166" t="n"/>
    </row>
    <row r="852" ht="20.1" customHeight="1" s="496">
      <c r="A852" s="106">
        <f>SequenciaA20Mais1</f>
        <v/>
      </c>
      <c r="B852" s="106">
        <f>SequenciaB20Mais1</f>
        <v/>
      </c>
      <c r="C852" s="106">
        <f>A852&amp;"."&amp;B852</f>
        <v/>
      </c>
      <c r="D852" s="106">
        <f>SequenciaD20Mais1</f>
        <v/>
      </c>
      <c r="E852" s="106">
        <f>IF(OR(G852="ETAPA",G852="SUB-ETAPA",I852=""),"",A852)</f>
        <v/>
      </c>
      <c r="F852" s="107" t="n"/>
      <c r="G852" s="340">
        <f>IF(I852&lt;&gt;"","S","")</f>
        <v/>
      </c>
      <c r="H852" s="147">
        <f>GERAR_NUMERACAO(G852, $G$21:G852)</f>
        <v/>
      </c>
      <c r="I852" s="332" t="n"/>
      <c r="J852" s="333" t="n"/>
      <c r="K852" s="148" t="n"/>
      <c r="L852" s="504" t="n"/>
      <c r="M852" s="290">
        <f>IF(G852="S","BDI1","")</f>
        <v/>
      </c>
      <c r="N852" s="167" t="n"/>
      <c r="O852" s="167" t="n"/>
      <c r="P852" s="166" t="n"/>
      <c r="Q852" s="166" t="n"/>
      <c r="R852" s="166" t="n"/>
      <c r="S852" s="166" t="n"/>
      <c r="T852" s="166" t="n"/>
      <c r="U852" s="166" t="n"/>
    </row>
    <row r="853" ht="20.1" customHeight="1" s="496">
      <c r="A853" s="106">
        <f>SequenciaA20Mais1</f>
        <v/>
      </c>
      <c r="B853" s="106">
        <f>SequenciaB20Mais1</f>
        <v/>
      </c>
      <c r="C853" s="106">
        <f>A853&amp;"."&amp;B853</f>
        <v/>
      </c>
      <c r="D853" s="106">
        <f>SequenciaD20Mais1</f>
        <v/>
      </c>
      <c r="E853" s="106">
        <f>IF(OR(G853="ETAPA",G853="SUB-ETAPA",I853=""),"",A853)</f>
        <v/>
      </c>
      <c r="F853" s="107" t="n"/>
      <c r="G853" s="340">
        <f>IF(I853&lt;&gt;"","S","")</f>
        <v/>
      </c>
      <c r="H853" s="147">
        <f>GERAR_NUMERACAO(G853, $G$21:G853)</f>
        <v/>
      </c>
      <c r="I853" s="150" t="n"/>
      <c r="J853" s="151" t="n"/>
      <c r="K853" s="148" t="n"/>
      <c r="L853" s="535" t="n"/>
      <c r="M853" s="290">
        <f>IF(G853="S","BDI1","")</f>
        <v/>
      </c>
      <c r="N853" s="167" t="n"/>
      <c r="O853" s="167" t="n"/>
      <c r="P853" s="166" t="n"/>
      <c r="Q853" s="166" t="n"/>
      <c r="R853" s="166" t="n"/>
      <c r="S853" s="166" t="n"/>
      <c r="T853" s="166" t="n"/>
      <c r="U853" s="166" t="n"/>
    </row>
    <row r="854" ht="20.1" customHeight="1" s="496">
      <c r="A854" s="106">
        <f>SequenciaA20Mais1</f>
        <v/>
      </c>
      <c r="B854" s="106">
        <f>SequenciaB20Mais1</f>
        <v/>
      </c>
      <c r="C854" s="106">
        <f>A854&amp;"."&amp;B854</f>
        <v/>
      </c>
      <c r="D854" s="106">
        <f>SequenciaD20Mais1</f>
        <v/>
      </c>
      <c r="E854" s="106">
        <f>IF(OR(G854="ETAPA",G854="SUB-ETAPA",I854=""),"",A854)</f>
        <v/>
      </c>
      <c r="F854" s="107" t="n"/>
      <c r="G854" s="340">
        <f>IF(I854&lt;&gt;"","S","")</f>
        <v/>
      </c>
      <c r="H854" s="147">
        <f>GERAR_NUMERACAO(G854, $G$21:G854)</f>
        <v/>
      </c>
      <c r="I854" s="332" t="n"/>
      <c r="J854" s="333" t="n"/>
      <c r="K854" s="148" t="n"/>
      <c r="L854" s="504" t="n"/>
      <c r="M854" s="290">
        <f>IF(G854="S","BDI1","")</f>
        <v/>
      </c>
      <c r="N854" s="167" t="n"/>
      <c r="O854" s="167" t="n"/>
      <c r="P854" s="166" t="n"/>
      <c r="Q854" s="166" t="n"/>
      <c r="R854" s="166" t="n"/>
      <c r="S854" s="166" t="n"/>
      <c r="T854" s="166" t="n"/>
      <c r="U854" s="166" t="n"/>
    </row>
    <row r="855" ht="20.1" customHeight="1" s="496">
      <c r="A855" s="106">
        <f>SequenciaA20Mais1</f>
        <v/>
      </c>
      <c r="B855" s="106">
        <f>SequenciaB20Mais1</f>
        <v/>
      </c>
      <c r="C855" s="106">
        <f>A855&amp;"."&amp;B855</f>
        <v/>
      </c>
      <c r="D855" s="106">
        <f>SequenciaD20Mais1</f>
        <v/>
      </c>
      <c r="E855" s="106">
        <f>IF(OR(G855="ETAPA",G855="SUB-ETAPA",I855=""),"",A855)</f>
        <v/>
      </c>
      <c r="F855" s="107" t="n"/>
      <c r="G855" s="340">
        <f>IF(I855&lt;&gt;"","S","")</f>
        <v/>
      </c>
      <c r="H855" s="147">
        <f>GERAR_NUMERACAO(G855, $G$21:G855)</f>
        <v/>
      </c>
      <c r="I855" s="150" t="n"/>
      <c r="J855" s="151" t="n"/>
      <c r="K855" s="148" t="n"/>
      <c r="L855" s="535" t="n"/>
      <c r="M855" s="290">
        <f>IF(G855="S","BDI1","")</f>
        <v/>
      </c>
      <c r="N855" s="167" t="n"/>
      <c r="O855" s="167" t="n"/>
      <c r="P855" s="166" t="n"/>
      <c r="Q855" s="166" t="n"/>
      <c r="R855" s="166" t="n"/>
      <c r="S855" s="166" t="n"/>
      <c r="T855" s="166" t="n"/>
      <c r="U855" s="166" t="n"/>
    </row>
    <row r="856" ht="20.1" customHeight="1" s="496">
      <c r="A856" s="106">
        <f>SequenciaA20Mais1</f>
        <v/>
      </c>
      <c r="B856" s="106">
        <f>SequenciaB20Mais1</f>
        <v/>
      </c>
      <c r="C856" s="106">
        <f>A856&amp;"."&amp;B856</f>
        <v/>
      </c>
      <c r="D856" s="106">
        <f>SequenciaD20Mais1</f>
        <v/>
      </c>
      <c r="E856" s="106">
        <f>IF(OR(G856="ETAPA",G856="SUB-ETAPA",I856=""),"",A856)</f>
        <v/>
      </c>
      <c r="F856" s="107" t="n"/>
      <c r="G856" s="340">
        <f>IF(I856&lt;&gt;"","S","")</f>
        <v/>
      </c>
      <c r="H856" s="147">
        <f>GERAR_NUMERACAO(G856, $G$21:G856)</f>
        <v/>
      </c>
      <c r="I856" s="332" t="n"/>
      <c r="J856" s="333" t="n"/>
      <c r="K856" s="148" t="n"/>
      <c r="L856" s="504" t="n"/>
      <c r="M856" s="290">
        <f>IF(G856="S","BDI1","")</f>
        <v/>
      </c>
      <c r="N856" s="167" t="n"/>
      <c r="O856" s="167" t="n"/>
      <c r="P856" s="166" t="n"/>
      <c r="Q856" s="166" t="n"/>
      <c r="R856" s="166" t="n"/>
      <c r="S856" s="166" t="n"/>
      <c r="T856" s="166" t="n"/>
      <c r="U856" s="166" t="n"/>
    </row>
    <row r="857" ht="20.1" customHeight="1" s="496">
      <c r="A857" s="106">
        <f>SequenciaA20Mais1</f>
        <v/>
      </c>
      <c r="B857" s="106">
        <f>SequenciaB20Mais1</f>
        <v/>
      </c>
      <c r="C857" s="106">
        <f>A857&amp;"."&amp;B857</f>
        <v/>
      </c>
      <c r="D857" s="106">
        <f>SequenciaD20Mais1</f>
        <v/>
      </c>
      <c r="E857" s="106">
        <f>IF(OR(G857="ETAPA",G857="SUB-ETAPA",I857=""),"",A857)</f>
        <v/>
      </c>
      <c r="F857" s="107" t="n"/>
      <c r="G857" s="340">
        <f>IF(I857&lt;&gt;"","S","")</f>
        <v/>
      </c>
      <c r="H857" s="147">
        <f>GERAR_NUMERACAO(G857, $G$21:G857)</f>
        <v/>
      </c>
      <c r="I857" s="150" t="n"/>
      <c r="J857" s="151" t="n"/>
      <c r="K857" s="148" t="n"/>
      <c r="L857" s="535" t="n"/>
      <c r="M857" s="290">
        <f>IF(G857="S","BDI1","")</f>
        <v/>
      </c>
      <c r="N857" s="167" t="n"/>
      <c r="O857" s="167" t="n"/>
      <c r="P857" s="166" t="n"/>
      <c r="Q857" s="166" t="n"/>
      <c r="R857" s="166" t="n"/>
      <c r="S857" s="166" t="n"/>
      <c r="T857" s="166" t="n"/>
      <c r="U857" s="166" t="n"/>
    </row>
    <row r="858" ht="20.1" customHeight="1" s="496">
      <c r="A858" s="106">
        <f>SequenciaA20Mais1</f>
        <v/>
      </c>
      <c r="B858" s="106">
        <f>SequenciaB20Mais1</f>
        <v/>
      </c>
      <c r="C858" s="106">
        <f>A858&amp;"."&amp;B858</f>
        <v/>
      </c>
      <c r="D858" s="106">
        <f>SequenciaD20Mais1</f>
        <v/>
      </c>
      <c r="E858" s="106">
        <f>IF(OR(G858="ETAPA",G858="SUB-ETAPA",I858=""),"",A858)</f>
        <v/>
      </c>
      <c r="F858" s="107" t="n"/>
      <c r="G858" s="340">
        <f>IF(I858&lt;&gt;"","S","")</f>
        <v/>
      </c>
      <c r="H858" s="147">
        <f>GERAR_NUMERACAO(G858, $G$21:G858)</f>
        <v/>
      </c>
      <c r="I858" s="332" t="n"/>
      <c r="J858" s="333" t="n"/>
      <c r="K858" s="148" t="n"/>
      <c r="L858" s="504" t="n"/>
      <c r="M858" s="290">
        <f>IF(G858="S","BDI1","")</f>
        <v/>
      </c>
      <c r="N858" s="167" t="n"/>
      <c r="O858" s="167" t="n"/>
      <c r="P858" s="166" t="n"/>
      <c r="Q858" s="166" t="n"/>
      <c r="R858" s="166" t="n"/>
      <c r="S858" s="166" t="n"/>
      <c r="T858" s="166" t="n"/>
      <c r="U858" s="166" t="n"/>
    </row>
    <row r="859" ht="20.1" customHeight="1" s="496">
      <c r="A859" s="106">
        <f>SequenciaA20Mais1</f>
        <v/>
      </c>
      <c r="B859" s="106">
        <f>SequenciaB20Mais1</f>
        <v/>
      </c>
      <c r="C859" s="106">
        <f>A859&amp;"."&amp;B859</f>
        <v/>
      </c>
      <c r="D859" s="106">
        <f>SequenciaD20Mais1</f>
        <v/>
      </c>
      <c r="E859" s="106">
        <f>IF(OR(G859="ETAPA",G859="SUB-ETAPA",I859=""),"",A859)</f>
        <v/>
      </c>
      <c r="F859" s="107" t="n"/>
      <c r="G859" s="340">
        <f>IF(I859&lt;&gt;"","S","")</f>
        <v/>
      </c>
      <c r="H859" s="147">
        <f>GERAR_NUMERACAO(G859, $G$21:G859)</f>
        <v/>
      </c>
      <c r="I859" s="150" t="n"/>
      <c r="J859" s="151" t="n"/>
      <c r="K859" s="148" t="n"/>
      <c r="L859" s="535" t="n"/>
      <c r="M859" s="290">
        <f>IF(G859="S","BDI1","")</f>
        <v/>
      </c>
      <c r="N859" s="167" t="n"/>
      <c r="O859" s="167" t="n"/>
      <c r="P859" s="166" t="n"/>
      <c r="Q859" s="166" t="n"/>
      <c r="R859" s="166" t="n"/>
      <c r="S859" s="166" t="n"/>
      <c r="T859" s="166" t="n"/>
      <c r="U859" s="166" t="n"/>
    </row>
    <row r="860" ht="20.1" customHeight="1" s="496">
      <c r="A860" s="106">
        <f>SequenciaA20Mais1</f>
        <v/>
      </c>
      <c r="B860" s="106">
        <f>SequenciaB20Mais1</f>
        <v/>
      </c>
      <c r="C860" s="106">
        <f>A860&amp;"."&amp;B860</f>
        <v/>
      </c>
      <c r="D860" s="106">
        <f>SequenciaD20Mais1</f>
        <v/>
      </c>
      <c r="E860" s="106">
        <f>IF(OR(G860="ETAPA",G860="SUB-ETAPA",I860=""),"",A860)</f>
        <v/>
      </c>
      <c r="F860" s="107" t="n"/>
      <c r="G860" s="340">
        <f>IF(I860&lt;&gt;"","S","")</f>
        <v/>
      </c>
      <c r="H860" s="147">
        <f>GERAR_NUMERACAO(G860, $G$21:G860)</f>
        <v/>
      </c>
      <c r="I860" s="332" t="n"/>
      <c r="J860" s="333" t="n"/>
      <c r="K860" s="148" t="n"/>
      <c r="L860" s="504" t="n"/>
      <c r="M860" s="290">
        <f>IF(G860="S","BDI1","")</f>
        <v/>
      </c>
      <c r="N860" s="167" t="n"/>
      <c r="O860" s="167" t="n"/>
      <c r="P860" s="166" t="n"/>
      <c r="Q860" s="166" t="n"/>
      <c r="R860" s="166" t="n"/>
      <c r="S860" s="166" t="n"/>
      <c r="T860" s="166" t="n"/>
      <c r="U860" s="166" t="n"/>
    </row>
    <row r="861" ht="20.1" customHeight="1" s="496">
      <c r="A861" s="106">
        <f>SequenciaA20Mais1</f>
        <v/>
      </c>
      <c r="B861" s="106">
        <f>SequenciaB20Mais1</f>
        <v/>
      </c>
      <c r="C861" s="106">
        <f>A861&amp;"."&amp;B861</f>
        <v/>
      </c>
      <c r="D861" s="106">
        <f>SequenciaD20Mais1</f>
        <v/>
      </c>
      <c r="E861" s="106">
        <f>IF(OR(G861="ETAPA",G861="SUB-ETAPA",I861=""),"",A861)</f>
        <v/>
      </c>
      <c r="F861" s="107" t="n"/>
      <c r="G861" s="340">
        <f>IF(I861&lt;&gt;"","S","")</f>
        <v/>
      </c>
      <c r="H861" s="147">
        <f>GERAR_NUMERACAO(G861, $G$21:G861)</f>
        <v/>
      </c>
      <c r="I861" s="150" t="n"/>
      <c r="J861" s="151" t="n"/>
      <c r="K861" s="148" t="n"/>
      <c r="L861" s="535" t="n"/>
      <c r="M861" s="290">
        <f>IF(G861="S","BDI1","")</f>
        <v/>
      </c>
      <c r="N861" s="167" t="n"/>
      <c r="O861" s="167" t="n"/>
      <c r="P861" s="166" t="n"/>
      <c r="Q861" s="166" t="n"/>
      <c r="R861" s="166" t="n"/>
      <c r="S861" s="166" t="n"/>
      <c r="T861" s="166" t="n"/>
      <c r="U861" s="166" t="n"/>
    </row>
    <row r="862" ht="20.1" customHeight="1" s="496">
      <c r="A862" s="106">
        <f>SequenciaA20Mais1</f>
        <v/>
      </c>
      <c r="B862" s="106">
        <f>SequenciaB20Mais1</f>
        <v/>
      </c>
      <c r="C862" s="106">
        <f>A862&amp;"."&amp;B862</f>
        <v/>
      </c>
      <c r="D862" s="106">
        <f>SequenciaD20Mais1</f>
        <v/>
      </c>
      <c r="E862" s="106">
        <f>IF(OR(G862="ETAPA",G862="SUB-ETAPA",I862=""),"",A862)</f>
        <v/>
      </c>
      <c r="F862" s="107" t="n"/>
      <c r="G862" s="340">
        <f>IF(I862&lt;&gt;"","S","")</f>
        <v/>
      </c>
      <c r="H862" s="147">
        <f>GERAR_NUMERACAO(G862, $G$21:G862)</f>
        <v/>
      </c>
      <c r="I862" s="332" t="n"/>
      <c r="J862" s="333" t="n"/>
      <c r="K862" s="148" t="n"/>
      <c r="L862" s="504" t="n"/>
      <c r="M862" s="290">
        <f>IF(G862="S","BDI1","")</f>
        <v/>
      </c>
      <c r="N862" s="167" t="n"/>
      <c r="O862" s="167" t="n"/>
      <c r="P862" s="166" t="n"/>
      <c r="Q862" s="166" t="n"/>
      <c r="R862" s="166" t="n"/>
      <c r="S862" s="166" t="n"/>
      <c r="T862" s="166" t="n"/>
      <c r="U862" s="166" t="n"/>
    </row>
    <row r="863" ht="20.1" customHeight="1" s="496">
      <c r="A863" s="106">
        <f>SequenciaA20Mais1</f>
        <v/>
      </c>
      <c r="B863" s="106">
        <f>SequenciaB20Mais1</f>
        <v/>
      </c>
      <c r="C863" s="106">
        <f>A863&amp;"."&amp;B863</f>
        <v/>
      </c>
      <c r="D863" s="106">
        <f>SequenciaD20Mais1</f>
        <v/>
      </c>
      <c r="E863" s="106">
        <f>IF(OR(G863="ETAPA",G863="SUB-ETAPA",I863=""),"",A863)</f>
        <v/>
      </c>
      <c r="F863" s="107" t="n"/>
      <c r="G863" s="340">
        <f>IF(I863&lt;&gt;"","S","")</f>
        <v/>
      </c>
      <c r="H863" s="147">
        <f>GERAR_NUMERACAO(G863, $G$21:G863)</f>
        <v/>
      </c>
      <c r="I863" s="150" t="n"/>
      <c r="J863" s="151" t="n"/>
      <c r="K863" s="148" t="n"/>
      <c r="L863" s="535" t="n"/>
      <c r="M863" s="290">
        <f>IF(G863="S","BDI1","")</f>
        <v/>
      </c>
      <c r="N863" s="167" t="n"/>
      <c r="O863" s="167" t="n"/>
      <c r="P863" s="166" t="n"/>
      <c r="Q863" s="166" t="n"/>
      <c r="R863" s="166" t="n"/>
      <c r="S863" s="166" t="n"/>
      <c r="T863" s="166" t="n"/>
      <c r="U863" s="166" t="n"/>
    </row>
    <row r="864" ht="20.1" customHeight="1" s="496">
      <c r="A864" s="106">
        <f>SequenciaA20Mais1</f>
        <v/>
      </c>
      <c r="B864" s="106">
        <f>SequenciaB20Mais1</f>
        <v/>
      </c>
      <c r="C864" s="106">
        <f>A864&amp;"."&amp;B864</f>
        <v/>
      </c>
      <c r="D864" s="106">
        <f>SequenciaD20Mais1</f>
        <v/>
      </c>
      <c r="E864" s="106">
        <f>IF(OR(G864="ETAPA",G864="SUB-ETAPA",I864=""),"",A864)</f>
        <v/>
      </c>
      <c r="F864" s="107" t="n"/>
      <c r="G864" s="340">
        <f>IF(I864&lt;&gt;"","S","")</f>
        <v/>
      </c>
      <c r="H864" s="147">
        <f>GERAR_NUMERACAO(G864, $G$21:G864)</f>
        <v/>
      </c>
      <c r="I864" s="332" t="n"/>
      <c r="J864" s="333" t="n"/>
      <c r="K864" s="148" t="n"/>
      <c r="L864" s="504" t="n"/>
      <c r="M864" s="290">
        <f>IF(G864="S","BDI1","")</f>
        <v/>
      </c>
      <c r="N864" s="167" t="n"/>
      <c r="O864" s="167" t="n"/>
      <c r="P864" s="166" t="n"/>
      <c r="Q864" s="166" t="n"/>
      <c r="R864" s="166" t="n"/>
      <c r="S864" s="166" t="n"/>
      <c r="T864" s="166" t="n"/>
      <c r="U864" s="166" t="n"/>
    </row>
    <row r="865" ht="20.1" customHeight="1" s="496">
      <c r="A865" s="106">
        <f>SequenciaA20Mais1</f>
        <v/>
      </c>
      <c r="B865" s="106">
        <f>SequenciaB20Mais1</f>
        <v/>
      </c>
      <c r="C865" s="106">
        <f>A865&amp;"."&amp;B865</f>
        <v/>
      </c>
      <c r="D865" s="106">
        <f>SequenciaD20Mais1</f>
        <v/>
      </c>
      <c r="E865" s="106">
        <f>IF(OR(G865="ETAPA",G865="SUB-ETAPA",I865=""),"",A865)</f>
        <v/>
      </c>
      <c r="F865" s="107" t="n"/>
      <c r="G865" s="340">
        <f>IF(I865&lt;&gt;"","S","")</f>
        <v/>
      </c>
      <c r="H865" s="147">
        <f>GERAR_NUMERACAO(G865, $G$21:G865)</f>
        <v/>
      </c>
      <c r="I865" s="150" t="n"/>
      <c r="J865" s="151" t="n"/>
      <c r="K865" s="148" t="n"/>
      <c r="L865" s="535" t="n"/>
      <c r="M865" s="290">
        <f>IF(G865="S","BDI1","")</f>
        <v/>
      </c>
      <c r="N865" s="167" t="n"/>
      <c r="O865" s="167" t="n"/>
      <c r="P865" s="166" t="n"/>
      <c r="Q865" s="166" t="n"/>
      <c r="R865" s="166" t="n"/>
      <c r="S865" s="166" t="n"/>
      <c r="T865" s="166" t="n"/>
      <c r="U865" s="166" t="n"/>
    </row>
    <row r="866" ht="20.1" customHeight="1" s="496">
      <c r="A866" s="106">
        <f>SequenciaA20Mais1</f>
        <v/>
      </c>
      <c r="B866" s="106">
        <f>SequenciaB20Mais1</f>
        <v/>
      </c>
      <c r="C866" s="106">
        <f>A866&amp;"."&amp;B866</f>
        <v/>
      </c>
      <c r="D866" s="106">
        <f>SequenciaD20Mais1</f>
        <v/>
      </c>
      <c r="E866" s="106">
        <f>IF(OR(G866="ETAPA",G866="SUB-ETAPA",I866=""),"",A866)</f>
        <v/>
      </c>
      <c r="F866" s="107" t="n"/>
      <c r="G866" s="340">
        <f>IF(I866&lt;&gt;"","S","")</f>
        <v/>
      </c>
      <c r="H866" s="147">
        <f>GERAR_NUMERACAO(G866, $G$21:G866)</f>
        <v/>
      </c>
      <c r="I866" s="332" t="n"/>
      <c r="J866" s="333" t="n"/>
      <c r="K866" s="148" t="n"/>
      <c r="L866" s="504" t="n"/>
      <c r="M866" s="290">
        <f>IF(G866="S","BDI1","")</f>
        <v/>
      </c>
      <c r="N866" s="167" t="n"/>
      <c r="O866" s="167" t="n"/>
      <c r="P866" s="166" t="n"/>
      <c r="Q866" s="166" t="n"/>
      <c r="R866" s="166" t="n"/>
      <c r="S866" s="166" t="n"/>
      <c r="T866" s="166" t="n"/>
      <c r="U866" s="166" t="n"/>
    </row>
    <row r="867" ht="20.1" customHeight="1" s="496">
      <c r="A867" s="106">
        <f>SequenciaA20Mais1</f>
        <v/>
      </c>
      <c r="B867" s="106">
        <f>SequenciaB20Mais1</f>
        <v/>
      </c>
      <c r="C867" s="106">
        <f>A867&amp;"."&amp;B867</f>
        <v/>
      </c>
      <c r="D867" s="106">
        <f>SequenciaD20Mais1</f>
        <v/>
      </c>
      <c r="E867" s="106">
        <f>IF(OR(G867="ETAPA",G867="SUB-ETAPA",I867=""),"",A867)</f>
        <v/>
      </c>
      <c r="F867" s="107" t="n"/>
      <c r="G867" s="340">
        <f>IF(I867&lt;&gt;"","S","")</f>
        <v/>
      </c>
      <c r="H867" s="147">
        <f>GERAR_NUMERACAO(G867, $G$21:G867)</f>
        <v/>
      </c>
      <c r="I867" s="150" t="n"/>
      <c r="J867" s="151" t="n"/>
      <c r="K867" s="148" t="n"/>
      <c r="L867" s="535" t="n"/>
      <c r="M867" s="290">
        <f>IF(G867="S","BDI1","")</f>
        <v/>
      </c>
      <c r="N867" s="167" t="n"/>
      <c r="O867" s="167" t="n"/>
      <c r="P867" s="166" t="n"/>
      <c r="Q867" s="166" t="n"/>
      <c r="R867" s="166" t="n"/>
      <c r="S867" s="166" t="n"/>
      <c r="T867" s="166" t="n"/>
      <c r="U867" s="166" t="n"/>
    </row>
    <row r="868" ht="20.1" customHeight="1" s="496">
      <c r="A868" s="106">
        <f>SequenciaA20Mais1</f>
        <v/>
      </c>
      <c r="B868" s="106">
        <f>SequenciaB20Mais1</f>
        <v/>
      </c>
      <c r="C868" s="106">
        <f>A868&amp;"."&amp;B868</f>
        <v/>
      </c>
      <c r="D868" s="106">
        <f>SequenciaD20Mais1</f>
        <v/>
      </c>
      <c r="E868" s="106">
        <f>IF(OR(G868="ETAPA",G868="SUB-ETAPA",I868=""),"",A868)</f>
        <v/>
      </c>
      <c r="F868" s="107" t="n"/>
      <c r="G868" s="340">
        <f>IF(I868&lt;&gt;"","S","")</f>
        <v/>
      </c>
      <c r="H868" s="147">
        <f>GERAR_NUMERACAO(G868, $G$21:G868)</f>
        <v/>
      </c>
      <c r="I868" s="332" t="n"/>
      <c r="J868" s="333" t="n"/>
      <c r="K868" s="148" t="n"/>
      <c r="L868" s="504" t="n"/>
      <c r="M868" s="290">
        <f>IF(G868="S","BDI1","")</f>
        <v/>
      </c>
      <c r="N868" s="167" t="n"/>
      <c r="O868" s="167" t="n"/>
      <c r="P868" s="166" t="n"/>
      <c r="Q868" s="166" t="n"/>
      <c r="R868" s="166" t="n"/>
      <c r="S868" s="166" t="n"/>
      <c r="T868" s="166" t="n"/>
      <c r="U868" s="166" t="n"/>
    </row>
    <row r="869" ht="20.1" customHeight="1" s="496">
      <c r="A869" s="106">
        <f>SequenciaA20Mais1</f>
        <v/>
      </c>
      <c r="B869" s="106">
        <f>SequenciaB20Mais1</f>
        <v/>
      </c>
      <c r="C869" s="106">
        <f>A869&amp;"."&amp;B869</f>
        <v/>
      </c>
      <c r="D869" s="106">
        <f>SequenciaD20Mais1</f>
        <v/>
      </c>
      <c r="E869" s="106">
        <f>IF(OR(G869="ETAPA",G869="SUB-ETAPA",I869=""),"",A869)</f>
        <v/>
      </c>
      <c r="F869" s="107" t="n"/>
      <c r="G869" s="340">
        <f>IF(I869&lt;&gt;"","S","")</f>
        <v/>
      </c>
      <c r="H869" s="147">
        <f>GERAR_NUMERACAO(G869, $G$21:G869)</f>
        <v/>
      </c>
      <c r="I869" s="150" t="n"/>
      <c r="J869" s="151" t="n"/>
      <c r="K869" s="148" t="n"/>
      <c r="L869" s="535" t="n"/>
      <c r="M869" s="290">
        <f>IF(G869="S","BDI1","")</f>
        <v/>
      </c>
      <c r="N869" s="167" t="n"/>
      <c r="O869" s="167" t="n"/>
      <c r="P869" s="166" t="n"/>
      <c r="Q869" s="166" t="n"/>
      <c r="R869" s="166" t="n"/>
      <c r="S869" s="166" t="n"/>
      <c r="T869" s="166" t="n"/>
      <c r="U869" s="166" t="n"/>
    </row>
    <row r="870" ht="20.1" customHeight="1" s="496">
      <c r="A870" s="106">
        <f>SequenciaA20Mais1</f>
        <v/>
      </c>
      <c r="B870" s="106">
        <f>SequenciaB20Mais1</f>
        <v/>
      </c>
      <c r="C870" s="106">
        <f>A870&amp;"."&amp;B870</f>
        <v/>
      </c>
      <c r="D870" s="106">
        <f>SequenciaD20Mais1</f>
        <v/>
      </c>
      <c r="E870" s="106">
        <f>IF(OR(G870="ETAPA",G870="SUB-ETAPA",I870=""),"",A870)</f>
        <v/>
      </c>
      <c r="F870" s="107" t="n"/>
      <c r="G870" s="340">
        <f>IF(I870&lt;&gt;"","S","")</f>
        <v/>
      </c>
      <c r="H870" s="147">
        <f>GERAR_NUMERACAO(G870, $G$21:G870)</f>
        <v/>
      </c>
      <c r="I870" s="332" t="n"/>
      <c r="J870" s="333" t="n"/>
      <c r="K870" s="148" t="n"/>
      <c r="L870" s="504" t="n"/>
      <c r="M870" s="290">
        <f>IF(G870="S","BDI1","")</f>
        <v/>
      </c>
      <c r="N870" s="167" t="n"/>
      <c r="O870" s="167" t="n"/>
      <c r="P870" s="166" t="n"/>
      <c r="Q870" s="166" t="n"/>
      <c r="R870" s="166" t="n"/>
      <c r="S870" s="166" t="n"/>
      <c r="T870" s="166" t="n"/>
      <c r="U870" s="166" t="n"/>
    </row>
    <row r="871" ht="20.1" customHeight="1" s="496">
      <c r="A871" s="106">
        <f>SequenciaA20Mais1</f>
        <v/>
      </c>
      <c r="B871" s="106">
        <f>SequenciaB20Mais1</f>
        <v/>
      </c>
      <c r="C871" s="106">
        <f>A871&amp;"."&amp;B871</f>
        <v/>
      </c>
      <c r="D871" s="106">
        <f>SequenciaD20Mais1</f>
        <v/>
      </c>
      <c r="E871" s="106">
        <f>IF(OR(G871="ETAPA",G871="SUB-ETAPA",I871=""),"",A871)</f>
        <v/>
      </c>
      <c r="F871" s="107" t="n"/>
      <c r="G871" s="340">
        <f>IF(I871&lt;&gt;"","S","")</f>
        <v/>
      </c>
      <c r="H871" s="147">
        <f>GERAR_NUMERACAO(G871, $G$21:G871)</f>
        <v/>
      </c>
      <c r="I871" s="150" t="n"/>
      <c r="J871" s="151" t="n"/>
      <c r="K871" s="148" t="n"/>
      <c r="L871" s="535" t="n"/>
      <c r="M871" s="290">
        <f>IF(G871="S","BDI1","")</f>
        <v/>
      </c>
      <c r="N871" s="167" t="n"/>
      <c r="O871" s="167" t="n"/>
      <c r="P871" s="166" t="n"/>
      <c r="Q871" s="166" t="n"/>
      <c r="R871" s="166" t="n"/>
      <c r="S871" s="166" t="n"/>
      <c r="T871" s="166" t="n"/>
      <c r="U871" s="166" t="n"/>
    </row>
    <row r="872" ht="20.1" customHeight="1" s="496">
      <c r="A872" s="106">
        <f>SequenciaA20Mais1</f>
        <v/>
      </c>
      <c r="B872" s="106">
        <f>SequenciaB20Mais1</f>
        <v/>
      </c>
      <c r="C872" s="106">
        <f>A872&amp;"."&amp;B872</f>
        <v/>
      </c>
      <c r="D872" s="106">
        <f>SequenciaD20Mais1</f>
        <v/>
      </c>
      <c r="E872" s="106">
        <f>IF(OR(G872="ETAPA",G872="SUB-ETAPA",I872=""),"",A872)</f>
        <v/>
      </c>
      <c r="F872" s="107" t="n"/>
      <c r="G872" s="340">
        <f>IF(I872&lt;&gt;"","S","")</f>
        <v/>
      </c>
      <c r="H872" s="147">
        <f>GERAR_NUMERACAO(G872, $G$21:G872)</f>
        <v/>
      </c>
      <c r="I872" s="332" t="n"/>
      <c r="J872" s="333" t="n"/>
      <c r="K872" s="148" t="n"/>
      <c r="L872" s="504" t="n"/>
      <c r="M872" s="290">
        <f>IF(G872="S","BDI1","")</f>
        <v/>
      </c>
      <c r="N872" s="167" t="n"/>
      <c r="O872" s="167" t="n"/>
      <c r="P872" s="166" t="n"/>
      <c r="Q872" s="166" t="n"/>
      <c r="R872" s="166" t="n"/>
      <c r="S872" s="166" t="n"/>
      <c r="T872" s="166" t="n"/>
      <c r="U872" s="166" t="n"/>
    </row>
    <row r="873" ht="20.1" customHeight="1" s="496">
      <c r="A873" s="106">
        <f>SequenciaA20Mais1</f>
        <v/>
      </c>
      <c r="B873" s="106">
        <f>SequenciaB20Mais1</f>
        <v/>
      </c>
      <c r="C873" s="106">
        <f>A873&amp;"."&amp;B873</f>
        <v/>
      </c>
      <c r="D873" s="106">
        <f>SequenciaD20Mais1</f>
        <v/>
      </c>
      <c r="E873" s="106">
        <f>IF(OR(G873="ETAPA",G873="SUB-ETAPA",I873=""),"",A873)</f>
        <v/>
      </c>
      <c r="F873" s="107" t="n"/>
      <c r="G873" s="340">
        <f>IF(I873&lt;&gt;"","S","")</f>
        <v/>
      </c>
      <c r="H873" s="147">
        <f>GERAR_NUMERACAO(G873, $G$21:G873)</f>
        <v/>
      </c>
      <c r="I873" s="150" t="n"/>
      <c r="J873" s="151" t="n"/>
      <c r="K873" s="148" t="n"/>
      <c r="L873" s="535" t="n"/>
      <c r="M873" s="290">
        <f>IF(G873="S","BDI1","")</f>
        <v/>
      </c>
      <c r="N873" s="167" t="n"/>
      <c r="O873" s="167" t="n"/>
      <c r="P873" s="166" t="n"/>
      <c r="Q873" s="166" t="n"/>
      <c r="R873" s="166" t="n"/>
      <c r="S873" s="166" t="n"/>
      <c r="T873" s="166" t="n"/>
      <c r="U873" s="166" t="n"/>
    </row>
    <row r="874" ht="20.1" customHeight="1" s="496">
      <c r="A874" s="106">
        <f>SequenciaA20Mais1</f>
        <v/>
      </c>
      <c r="B874" s="106">
        <f>SequenciaB20Mais1</f>
        <v/>
      </c>
      <c r="C874" s="106">
        <f>A874&amp;"."&amp;B874</f>
        <v/>
      </c>
      <c r="D874" s="106">
        <f>SequenciaD20Mais1</f>
        <v/>
      </c>
      <c r="E874" s="106">
        <f>IF(OR(G874="ETAPA",G874="SUB-ETAPA",I874=""),"",A874)</f>
        <v/>
      </c>
      <c r="F874" s="107" t="n"/>
      <c r="G874" s="340">
        <f>IF(I874&lt;&gt;"","S","")</f>
        <v/>
      </c>
      <c r="H874" s="147">
        <f>GERAR_NUMERACAO(G874, $G$21:G874)</f>
        <v/>
      </c>
      <c r="I874" s="332" t="n"/>
      <c r="J874" s="333" t="n"/>
      <c r="K874" s="148" t="n"/>
      <c r="L874" s="504" t="n"/>
      <c r="M874" s="290">
        <f>IF(G874="S","BDI1","")</f>
        <v/>
      </c>
      <c r="N874" s="167" t="n"/>
      <c r="O874" s="167" t="n"/>
      <c r="P874" s="166" t="n"/>
      <c r="Q874" s="166" t="n"/>
      <c r="R874" s="166" t="n"/>
      <c r="S874" s="166" t="n"/>
      <c r="T874" s="166" t="n"/>
      <c r="U874" s="166" t="n"/>
    </row>
    <row r="875" ht="20.1" customHeight="1" s="496">
      <c r="A875" s="106">
        <f>SequenciaA20Mais1</f>
        <v/>
      </c>
      <c r="B875" s="106">
        <f>SequenciaB20Mais1</f>
        <v/>
      </c>
      <c r="C875" s="106">
        <f>A875&amp;"."&amp;B875</f>
        <v/>
      </c>
      <c r="D875" s="106">
        <f>SequenciaD20Mais1</f>
        <v/>
      </c>
      <c r="E875" s="106">
        <f>IF(OR(G875="ETAPA",G875="SUB-ETAPA",I875=""),"",A875)</f>
        <v/>
      </c>
      <c r="F875" s="107" t="n"/>
      <c r="G875" s="340">
        <f>IF(I875&lt;&gt;"","S","")</f>
        <v/>
      </c>
      <c r="H875" s="147">
        <f>GERAR_NUMERACAO(G875, $G$21:G875)</f>
        <v/>
      </c>
      <c r="I875" s="150" t="n"/>
      <c r="J875" s="151" t="n"/>
      <c r="K875" s="148" t="n"/>
      <c r="L875" s="535" t="n"/>
      <c r="M875" s="290">
        <f>IF(G875="S","BDI1","")</f>
        <v/>
      </c>
      <c r="N875" s="167" t="n"/>
      <c r="O875" s="167" t="n"/>
      <c r="P875" s="166" t="n"/>
      <c r="Q875" s="166" t="n"/>
      <c r="R875" s="166" t="n"/>
      <c r="S875" s="166" t="n"/>
      <c r="T875" s="166" t="n"/>
      <c r="U875" s="166" t="n"/>
    </row>
    <row r="876" ht="20.1" customHeight="1" s="496">
      <c r="A876" s="106">
        <f>SequenciaA20Mais1</f>
        <v/>
      </c>
      <c r="B876" s="106">
        <f>SequenciaB20Mais1</f>
        <v/>
      </c>
      <c r="C876" s="106">
        <f>A876&amp;"."&amp;B876</f>
        <v/>
      </c>
      <c r="D876" s="106">
        <f>SequenciaD20Mais1</f>
        <v/>
      </c>
      <c r="E876" s="106">
        <f>IF(OR(G876="ETAPA",G876="SUB-ETAPA",I876=""),"",A876)</f>
        <v/>
      </c>
      <c r="F876" s="107" t="n"/>
      <c r="G876" s="340">
        <f>IF(I876&lt;&gt;"","S","")</f>
        <v/>
      </c>
      <c r="H876" s="147">
        <f>GERAR_NUMERACAO(G876, $G$21:G876)</f>
        <v/>
      </c>
      <c r="I876" s="332" t="n"/>
      <c r="J876" s="333" t="n"/>
      <c r="K876" s="148" t="n"/>
      <c r="L876" s="504" t="n"/>
      <c r="M876" s="290">
        <f>IF(G876="S","BDI1","")</f>
        <v/>
      </c>
      <c r="N876" s="167" t="n"/>
      <c r="O876" s="167" t="n"/>
      <c r="P876" s="166" t="n"/>
      <c r="Q876" s="166" t="n"/>
      <c r="R876" s="166" t="n"/>
      <c r="S876" s="166" t="n"/>
      <c r="T876" s="166" t="n"/>
      <c r="U876" s="166" t="n"/>
    </row>
    <row r="877" ht="20.1" customHeight="1" s="496">
      <c r="A877" s="106">
        <f>SequenciaA20Mais1</f>
        <v/>
      </c>
      <c r="B877" s="106">
        <f>SequenciaB20Mais1</f>
        <v/>
      </c>
      <c r="C877" s="106">
        <f>A877&amp;"."&amp;B877</f>
        <v/>
      </c>
      <c r="D877" s="106">
        <f>SequenciaD20Mais1</f>
        <v/>
      </c>
      <c r="E877" s="106">
        <f>IF(OR(G877="ETAPA",G877="SUB-ETAPA",I877=""),"",A877)</f>
        <v/>
      </c>
      <c r="F877" s="107" t="n"/>
      <c r="G877" s="340">
        <f>IF(I877&lt;&gt;"","S","")</f>
        <v/>
      </c>
      <c r="H877" s="147">
        <f>GERAR_NUMERACAO(G877, $G$21:G877)</f>
        <v/>
      </c>
      <c r="I877" s="150" t="n"/>
      <c r="J877" s="151" t="n"/>
      <c r="K877" s="148" t="n"/>
      <c r="L877" s="535" t="n"/>
      <c r="M877" s="290">
        <f>IF(G877="S","BDI1","")</f>
        <v/>
      </c>
      <c r="N877" s="167" t="n"/>
      <c r="O877" s="167" t="n"/>
      <c r="P877" s="166" t="n"/>
      <c r="Q877" s="166" t="n"/>
      <c r="R877" s="166" t="n"/>
      <c r="S877" s="166" t="n"/>
      <c r="T877" s="166" t="n"/>
      <c r="U877" s="166" t="n"/>
    </row>
    <row r="878" ht="20.1" customHeight="1" s="496">
      <c r="A878" s="106">
        <f>SequenciaA20Mais1</f>
        <v/>
      </c>
      <c r="B878" s="106">
        <f>SequenciaB20Mais1</f>
        <v/>
      </c>
      <c r="C878" s="106">
        <f>A878&amp;"."&amp;B878</f>
        <v/>
      </c>
      <c r="D878" s="106">
        <f>SequenciaD20Mais1</f>
        <v/>
      </c>
      <c r="E878" s="106">
        <f>IF(OR(G878="ETAPA",G878="SUB-ETAPA",I878=""),"",A878)</f>
        <v/>
      </c>
      <c r="F878" s="107" t="n"/>
      <c r="G878" s="340">
        <f>IF(I878&lt;&gt;"","S","")</f>
        <v/>
      </c>
      <c r="H878" s="147">
        <f>GERAR_NUMERACAO(G878, $G$21:G878)</f>
        <v/>
      </c>
      <c r="I878" s="332" t="n"/>
      <c r="J878" s="333" t="n"/>
      <c r="K878" s="148" t="n"/>
      <c r="L878" s="504" t="n"/>
      <c r="M878" s="290">
        <f>IF(G878="S","BDI1","")</f>
        <v/>
      </c>
      <c r="N878" s="167" t="n"/>
      <c r="O878" s="167" t="n"/>
      <c r="P878" s="166" t="n"/>
      <c r="Q878" s="166" t="n"/>
      <c r="R878" s="166" t="n"/>
      <c r="S878" s="166" t="n"/>
      <c r="T878" s="166" t="n"/>
      <c r="U878" s="166" t="n"/>
    </row>
    <row r="879" ht="20.1" customHeight="1" s="496">
      <c r="A879" s="106">
        <f>SequenciaA20Mais1</f>
        <v/>
      </c>
      <c r="B879" s="106">
        <f>SequenciaB20Mais1</f>
        <v/>
      </c>
      <c r="C879" s="106">
        <f>A879&amp;"."&amp;B879</f>
        <v/>
      </c>
      <c r="D879" s="106">
        <f>SequenciaD20Mais1</f>
        <v/>
      </c>
      <c r="E879" s="106">
        <f>IF(OR(G879="ETAPA",G879="SUB-ETAPA",I879=""),"",A879)</f>
        <v/>
      </c>
      <c r="F879" s="107" t="n"/>
      <c r="G879" s="340">
        <f>IF(I879&lt;&gt;"","S","")</f>
        <v/>
      </c>
      <c r="H879" s="147">
        <f>GERAR_NUMERACAO(G879, $G$21:G879)</f>
        <v/>
      </c>
      <c r="I879" s="150" t="n"/>
      <c r="J879" s="151" t="n"/>
      <c r="K879" s="148" t="n"/>
      <c r="L879" s="535" t="n"/>
      <c r="M879" s="290">
        <f>IF(G879="S","BDI1","")</f>
        <v/>
      </c>
      <c r="N879" s="167" t="n"/>
      <c r="O879" s="167" t="n"/>
      <c r="P879" s="166" t="n"/>
      <c r="Q879" s="166" t="n"/>
      <c r="R879" s="166" t="n"/>
      <c r="S879" s="166" t="n"/>
      <c r="T879" s="166" t="n"/>
      <c r="U879" s="166" t="n"/>
    </row>
    <row r="880" ht="20.1" customHeight="1" s="496">
      <c r="A880" s="106">
        <f>SequenciaA20Mais1</f>
        <v/>
      </c>
      <c r="B880" s="106">
        <f>SequenciaB20Mais1</f>
        <v/>
      </c>
      <c r="C880" s="106">
        <f>A880&amp;"."&amp;B880</f>
        <v/>
      </c>
      <c r="D880" s="106">
        <f>SequenciaD20Mais1</f>
        <v/>
      </c>
      <c r="E880" s="106">
        <f>IF(OR(G880="ETAPA",G880="SUB-ETAPA",I880=""),"",A880)</f>
        <v/>
      </c>
      <c r="F880" s="107" t="n"/>
      <c r="G880" s="340">
        <f>IF(I880&lt;&gt;"","S","")</f>
        <v/>
      </c>
      <c r="H880" s="147">
        <f>GERAR_NUMERACAO(G880, $G$21:G880)</f>
        <v/>
      </c>
      <c r="I880" s="332" t="n"/>
      <c r="J880" s="333" t="n"/>
      <c r="K880" s="148" t="n"/>
      <c r="L880" s="504" t="n"/>
      <c r="M880" s="290">
        <f>IF(G880="S","BDI1","")</f>
        <v/>
      </c>
      <c r="N880" s="167" t="n"/>
      <c r="O880" s="167" t="n"/>
      <c r="P880" s="166" t="n"/>
      <c r="Q880" s="166" t="n"/>
      <c r="R880" s="166" t="n"/>
      <c r="S880" s="166" t="n"/>
      <c r="T880" s="166" t="n"/>
      <c r="U880" s="166" t="n"/>
    </row>
    <row r="881" ht="20.1" customHeight="1" s="496">
      <c r="A881" s="106">
        <f>SequenciaA20Mais1</f>
        <v/>
      </c>
      <c r="B881" s="106">
        <f>SequenciaB20Mais1</f>
        <v/>
      </c>
      <c r="C881" s="106">
        <f>A881&amp;"."&amp;B881</f>
        <v/>
      </c>
      <c r="D881" s="106">
        <f>SequenciaD20Mais1</f>
        <v/>
      </c>
      <c r="E881" s="106">
        <f>IF(OR(G881="ETAPA",G881="SUB-ETAPA",I881=""),"",A881)</f>
        <v/>
      </c>
      <c r="F881" s="107" t="n"/>
      <c r="G881" s="340">
        <f>IF(I881&lt;&gt;"","S","")</f>
        <v/>
      </c>
      <c r="H881" s="147">
        <f>GERAR_NUMERACAO(G881, $G$21:G881)</f>
        <v/>
      </c>
      <c r="I881" s="150" t="n"/>
      <c r="J881" s="151" t="n"/>
      <c r="K881" s="148" t="n"/>
      <c r="L881" s="535" t="n"/>
      <c r="M881" s="290">
        <f>IF(G881="S","BDI1","")</f>
        <v/>
      </c>
      <c r="N881" s="167" t="n"/>
      <c r="O881" s="167" t="n"/>
      <c r="P881" s="166" t="n"/>
      <c r="Q881" s="166" t="n"/>
      <c r="R881" s="166" t="n"/>
      <c r="S881" s="166" t="n"/>
      <c r="T881" s="166" t="n"/>
      <c r="U881" s="166" t="n"/>
    </row>
    <row r="882" ht="20.1" customHeight="1" s="496">
      <c r="A882" s="106">
        <f>SequenciaA20Mais1</f>
        <v/>
      </c>
      <c r="B882" s="106">
        <f>SequenciaB20Mais1</f>
        <v/>
      </c>
      <c r="C882" s="106">
        <f>A882&amp;"."&amp;B882</f>
        <v/>
      </c>
      <c r="D882" s="106">
        <f>SequenciaD20Mais1</f>
        <v/>
      </c>
      <c r="E882" s="106">
        <f>IF(OR(G882="ETAPA",G882="SUB-ETAPA",I882=""),"",A882)</f>
        <v/>
      </c>
      <c r="F882" s="107" t="n"/>
      <c r="G882" s="340">
        <f>IF(I882&lt;&gt;"","S","")</f>
        <v/>
      </c>
      <c r="H882" s="147">
        <f>GERAR_NUMERACAO(G882, $G$21:G882)</f>
        <v/>
      </c>
      <c r="I882" s="332" t="n"/>
      <c r="J882" s="333" t="n"/>
      <c r="K882" s="148" t="n"/>
      <c r="L882" s="504" t="n"/>
      <c r="M882" s="290">
        <f>IF(G882="S","BDI1","")</f>
        <v/>
      </c>
      <c r="N882" s="167" t="n"/>
      <c r="O882" s="167" t="n"/>
      <c r="P882" s="166" t="n"/>
      <c r="Q882" s="166" t="n"/>
      <c r="R882" s="166" t="n"/>
      <c r="S882" s="166" t="n"/>
      <c r="T882" s="166" t="n"/>
      <c r="U882" s="166" t="n"/>
    </row>
    <row r="883" ht="20.1" customHeight="1" s="496">
      <c r="A883" s="106">
        <f>SequenciaA20Mais1</f>
        <v/>
      </c>
      <c r="B883" s="106">
        <f>SequenciaB20Mais1</f>
        <v/>
      </c>
      <c r="C883" s="106">
        <f>A883&amp;"."&amp;B883</f>
        <v/>
      </c>
      <c r="D883" s="106">
        <f>SequenciaD20Mais1</f>
        <v/>
      </c>
      <c r="E883" s="106">
        <f>IF(OR(G883="ETAPA",G883="SUB-ETAPA",I883=""),"",A883)</f>
        <v/>
      </c>
      <c r="F883" s="107" t="n"/>
      <c r="G883" s="340">
        <f>IF(I883&lt;&gt;"","S","")</f>
        <v/>
      </c>
      <c r="H883" s="147">
        <f>GERAR_NUMERACAO(G883, $G$21:G883)</f>
        <v/>
      </c>
      <c r="I883" s="150" t="n"/>
      <c r="J883" s="151" t="n"/>
      <c r="K883" s="148" t="n"/>
      <c r="L883" s="535" t="n"/>
      <c r="M883" s="290">
        <f>IF(G883="S","BDI1","")</f>
        <v/>
      </c>
      <c r="N883" s="167" t="n"/>
      <c r="O883" s="167" t="n"/>
      <c r="P883" s="166" t="n"/>
      <c r="Q883" s="166" t="n"/>
      <c r="R883" s="166" t="n"/>
      <c r="S883" s="166" t="n"/>
      <c r="T883" s="166" t="n"/>
      <c r="U883" s="166" t="n"/>
    </row>
    <row r="884" ht="20.1" customHeight="1" s="496">
      <c r="A884" s="106">
        <f>SequenciaA20Mais1</f>
        <v/>
      </c>
      <c r="B884" s="106">
        <f>SequenciaB20Mais1</f>
        <v/>
      </c>
      <c r="C884" s="106">
        <f>A884&amp;"."&amp;B884</f>
        <v/>
      </c>
      <c r="D884" s="106">
        <f>SequenciaD20Mais1</f>
        <v/>
      </c>
      <c r="E884" s="106">
        <f>IF(OR(G884="ETAPA",G884="SUB-ETAPA",I884=""),"",A884)</f>
        <v/>
      </c>
      <c r="F884" s="107" t="n"/>
      <c r="G884" s="340">
        <f>IF(I884&lt;&gt;"","S","")</f>
        <v/>
      </c>
      <c r="H884" s="147">
        <f>GERAR_NUMERACAO(G884, $G$21:G884)</f>
        <v/>
      </c>
      <c r="I884" s="332" t="n"/>
      <c r="J884" s="333" t="n"/>
      <c r="K884" s="148" t="n"/>
      <c r="L884" s="504" t="n"/>
      <c r="M884" s="290">
        <f>IF(G884="S","BDI1","")</f>
        <v/>
      </c>
      <c r="N884" s="167" t="n"/>
      <c r="O884" s="167" t="n"/>
      <c r="P884" s="166" t="n"/>
      <c r="Q884" s="166" t="n"/>
      <c r="R884" s="166" t="n"/>
      <c r="S884" s="166" t="n"/>
      <c r="T884" s="166" t="n"/>
      <c r="U884" s="166" t="n"/>
    </row>
    <row r="885" ht="20.1" customHeight="1" s="496">
      <c r="A885" s="106">
        <f>SequenciaA20Mais1</f>
        <v/>
      </c>
      <c r="B885" s="106">
        <f>SequenciaB20Mais1</f>
        <v/>
      </c>
      <c r="C885" s="106">
        <f>A885&amp;"."&amp;B885</f>
        <v/>
      </c>
      <c r="D885" s="106">
        <f>SequenciaD20Mais1</f>
        <v/>
      </c>
      <c r="E885" s="106">
        <f>IF(OR(G885="ETAPA",G885="SUB-ETAPA",I885=""),"",A885)</f>
        <v/>
      </c>
      <c r="F885" s="107" t="n"/>
      <c r="G885" s="340">
        <f>IF(I885&lt;&gt;"","S","")</f>
        <v/>
      </c>
      <c r="H885" s="147">
        <f>GERAR_NUMERACAO(G885, $G$21:G885)</f>
        <v/>
      </c>
      <c r="I885" s="150" t="n"/>
      <c r="J885" s="151" t="n"/>
      <c r="K885" s="148" t="n"/>
      <c r="L885" s="535" t="n"/>
      <c r="M885" s="290">
        <f>IF(G885="S","BDI1","")</f>
        <v/>
      </c>
      <c r="N885" s="167" t="n"/>
      <c r="O885" s="167" t="n"/>
      <c r="P885" s="166" t="n"/>
      <c r="Q885" s="166" t="n"/>
      <c r="R885" s="166" t="n"/>
      <c r="S885" s="166" t="n"/>
      <c r="T885" s="166" t="n"/>
      <c r="U885" s="166" t="n"/>
    </row>
    <row r="886" ht="20.1" customHeight="1" s="496">
      <c r="A886" s="106">
        <f>SequenciaA20Mais1</f>
        <v/>
      </c>
      <c r="B886" s="106">
        <f>SequenciaB20Mais1</f>
        <v/>
      </c>
      <c r="C886" s="106">
        <f>A886&amp;"."&amp;B886</f>
        <v/>
      </c>
      <c r="D886" s="106">
        <f>SequenciaD20Mais1</f>
        <v/>
      </c>
      <c r="E886" s="106">
        <f>IF(OR(G886="ETAPA",G886="SUB-ETAPA",I886=""),"",A886)</f>
        <v/>
      </c>
      <c r="F886" s="107" t="n"/>
      <c r="G886" s="340">
        <f>IF(I886&lt;&gt;"","S","")</f>
        <v/>
      </c>
      <c r="H886" s="147">
        <f>GERAR_NUMERACAO(G886, $G$21:G886)</f>
        <v/>
      </c>
      <c r="I886" s="332" t="n"/>
      <c r="J886" s="333" t="n"/>
      <c r="K886" s="148" t="n"/>
      <c r="L886" s="504" t="n"/>
      <c r="M886" s="290">
        <f>IF(G886="S","BDI1","")</f>
        <v/>
      </c>
      <c r="N886" s="167" t="n"/>
      <c r="O886" s="167" t="n"/>
      <c r="P886" s="166" t="n"/>
      <c r="Q886" s="166" t="n"/>
      <c r="R886" s="166" t="n"/>
      <c r="S886" s="166" t="n"/>
      <c r="T886" s="166" t="n"/>
      <c r="U886" s="166" t="n"/>
    </row>
    <row r="887" ht="20.1" customHeight="1" s="496">
      <c r="A887" s="106">
        <f>SequenciaA20Mais1</f>
        <v/>
      </c>
      <c r="B887" s="106">
        <f>SequenciaB20Mais1</f>
        <v/>
      </c>
      <c r="C887" s="106">
        <f>A887&amp;"."&amp;B887</f>
        <v/>
      </c>
      <c r="D887" s="106">
        <f>SequenciaD20Mais1</f>
        <v/>
      </c>
      <c r="E887" s="106">
        <f>IF(OR(G887="ETAPA",G887="SUB-ETAPA",I887=""),"",A887)</f>
        <v/>
      </c>
      <c r="F887" s="107" t="n"/>
      <c r="G887" s="340">
        <f>IF(I887&lt;&gt;"","S","")</f>
        <v/>
      </c>
      <c r="H887" s="147">
        <f>GERAR_NUMERACAO(G887, $G$21:G887)</f>
        <v/>
      </c>
      <c r="I887" s="150" t="n"/>
      <c r="J887" s="151" t="n"/>
      <c r="K887" s="148" t="n"/>
      <c r="L887" s="535" t="n"/>
      <c r="M887" s="290">
        <f>IF(G887="S","BDI1","")</f>
        <v/>
      </c>
      <c r="N887" s="167" t="n"/>
      <c r="O887" s="167" t="n"/>
      <c r="P887" s="166" t="n"/>
      <c r="Q887" s="166" t="n"/>
      <c r="R887" s="166" t="n"/>
      <c r="S887" s="166" t="n"/>
      <c r="T887" s="166" t="n"/>
      <c r="U887" s="166" t="n"/>
    </row>
    <row r="888" ht="20.1" customHeight="1" s="496">
      <c r="A888" s="106">
        <f>SequenciaA20Mais1</f>
        <v/>
      </c>
      <c r="B888" s="106">
        <f>SequenciaB20Mais1</f>
        <v/>
      </c>
      <c r="C888" s="106">
        <f>A888&amp;"."&amp;B888</f>
        <v/>
      </c>
      <c r="D888" s="106">
        <f>SequenciaD20Mais1</f>
        <v/>
      </c>
      <c r="E888" s="106">
        <f>IF(OR(G888="ETAPA",G888="SUB-ETAPA",I888=""),"",A888)</f>
        <v/>
      </c>
      <c r="F888" s="107" t="n"/>
      <c r="G888" s="340">
        <f>IF(I888&lt;&gt;"","S","")</f>
        <v/>
      </c>
      <c r="H888" s="147">
        <f>GERAR_NUMERACAO(G888, $G$21:G888)</f>
        <v/>
      </c>
      <c r="I888" s="332" t="n"/>
      <c r="J888" s="333" t="n"/>
      <c r="K888" s="148" t="n"/>
      <c r="L888" s="504" t="n"/>
      <c r="M888" s="290">
        <f>IF(G888="S","BDI1","")</f>
        <v/>
      </c>
      <c r="N888" s="167" t="n"/>
      <c r="O888" s="167" t="n"/>
      <c r="P888" s="166" t="n"/>
      <c r="Q888" s="166" t="n"/>
      <c r="R888" s="166" t="n"/>
      <c r="S888" s="166" t="n"/>
      <c r="T888" s="166" t="n"/>
      <c r="U888" s="166" t="n"/>
    </row>
    <row r="889" ht="20.1" customHeight="1" s="496">
      <c r="A889" s="106">
        <f>SequenciaA20Mais1</f>
        <v/>
      </c>
      <c r="B889" s="106">
        <f>SequenciaB20Mais1</f>
        <v/>
      </c>
      <c r="C889" s="106">
        <f>A889&amp;"."&amp;B889</f>
        <v/>
      </c>
      <c r="D889" s="106">
        <f>SequenciaD20Mais1</f>
        <v/>
      </c>
      <c r="E889" s="106">
        <f>IF(OR(G889="ETAPA",G889="SUB-ETAPA",I889=""),"",A889)</f>
        <v/>
      </c>
      <c r="F889" s="107" t="n"/>
      <c r="G889" s="340">
        <f>IF(I889&lt;&gt;"","S","")</f>
        <v/>
      </c>
      <c r="H889" s="147">
        <f>GERAR_NUMERACAO(G889, $G$21:G889)</f>
        <v/>
      </c>
      <c r="I889" s="150" t="n"/>
      <c r="J889" s="151" t="n"/>
      <c r="K889" s="148" t="n"/>
      <c r="L889" s="535" t="n"/>
      <c r="M889" s="290">
        <f>IF(G889="S","BDI1","")</f>
        <v/>
      </c>
      <c r="N889" s="167" t="n"/>
      <c r="O889" s="167" t="n"/>
      <c r="P889" s="166" t="n"/>
      <c r="Q889" s="166" t="n"/>
      <c r="R889" s="166" t="n"/>
      <c r="S889" s="166" t="n"/>
      <c r="T889" s="166" t="n"/>
      <c r="U889" s="166" t="n"/>
    </row>
    <row r="890" ht="20.1" customHeight="1" s="496">
      <c r="A890" s="106">
        <f>SequenciaA20Mais1</f>
        <v/>
      </c>
      <c r="B890" s="106">
        <f>SequenciaB20Mais1</f>
        <v/>
      </c>
      <c r="C890" s="106">
        <f>A890&amp;"."&amp;B890</f>
        <v/>
      </c>
      <c r="D890" s="106">
        <f>SequenciaD20Mais1</f>
        <v/>
      </c>
      <c r="E890" s="106">
        <f>IF(OR(G890="ETAPA",G890="SUB-ETAPA",I890=""),"",A890)</f>
        <v/>
      </c>
      <c r="F890" s="107" t="n"/>
      <c r="G890" s="340">
        <f>IF(I890&lt;&gt;"","S","")</f>
        <v/>
      </c>
      <c r="H890" s="147">
        <f>GERAR_NUMERACAO(G890, $G$21:G890)</f>
        <v/>
      </c>
      <c r="I890" s="332" t="n"/>
      <c r="J890" s="333" t="n"/>
      <c r="K890" s="148" t="n"/>
      <c r="L890" s="504" t="n"/>
      <c r="M890" s="290">
        <f>IF(G890="S","BDI1","")</f>
        <v/>
      </c>
      <c r="N890" s="167" t="n"/>
      <c r="O890" s="167" t="n"/>
      <c r="P890" s="166" t="n"/>
      <c r="Q890" s="166" t="n"/>
      <c r="R890" s="166" t="n"/>
      <c r="S890" s="166" t="n"/>
      <c r="T890" s="166" t="n"/>
      <c r="U890" s="166" t="n"/>
    </row>
    <row r="891" ht="20.1" customHeight="1" s="496">
      <c r="A891" s="106">
        <f>SequenciaA20Mais1</f>
        <v/>
      </c>
      <c r="B891" s="106">
        <f>SequenciaB20Mais1</f>
        <v/>
      </c>
      <c r="C891" s="106">
        <f>A891&amp;"."&amp;B891</f>
        <v/>
      </c>
      <c r="D891" s="106">
        <f>SequenciaD20Mais1</f>
        <v/>
      </c>
      <c r="E891" s="106">
        <f>IF(OR(G891="ETAPA",G891="SUB-ETAPA",I891=""),"",A891)</f>
        <v/>
      </c>
      <c r="F891" s="107" t="n"/>
      <c r="G891" s="340">
        <f>IF(I891&lt;&gt;"","S","")</f>
        <v/>
      </c>
      <c r="H891" s="147">
        <f>GERAR_NUMERACAO(G891, $G$21:G891)</f>
        <v/>
      </c>
      <c r="I891" s="150" t="n"/>
      <c r="J891" s="151" t="n"/>
      <c r="K891" s="148" t="n"/>
      <c r="L891" s="535" t="n"/>
      <c r="M891" s="290">
        <f>IF(G891="S","BDI1","")</f>
        <v/>
      </c>
      <c r="N891" s="167" t="n"/>
      <c r="O891" s="167" t="n"/>
      <c r="P891" s="166" t="n"/>
      <c r="Q891" s="166" t="n"/>
      <c r="R891" s="166" t="n"/>
      <c r="S891" s="166" t="n"/>
      <c r="T891" s="166" t="n"/>
      <c r="U891" s="166" t="n"/>
    </row>
    <row r="892" ht="20.1" customHeight="1" s="496">
      <c r="A892" s="106">
        <f>SequenciaA20Mais1</f>
        <v/>
      </c>
      <c r="B892" s="106">
        <f>SequenciaB20Mais1</f>
        <v/>
      </c>
      <c r="C892" s="106">
        <f>A892&amp;"."&amp;B892</f>
        <v/>
      </c>
      <c r="D892" s="106">
        <f>SequenciaD20Mais1</f>
        <v/>
      </c>
      <c r="E892" s="106">
        <f>IF(OR(G892="ETAPA",G892="SUB-ETAPA",I892=""),"",A892)</f>
        <v/>
      </c>
      <c r="F892" s="107" t="n"/>
      <c r="G892" s="340">
        <f>IF(I892&lt;&gt;"","S","")</f>
        <v/>
      </c>
      <c r="H892" s="147">
        <f>GERAR_NUMERACAO(G892, $G$21:G892)</f>
        <v/>
      </c>
      <c r="I892" s="332" t="n"/>
      <c r="J892" s="333" t="n"/>
      <c r="K892" s="148" t="n"/>
      <c r="L892" s="504" t="n"/>
      <c r="M892" s="290">
        <f>IF(G892="S","BDI1","")</f>
        <v/>
      </c>
      <c r="N892" s="167" t="n"/>
      <c r="O892" s="167" t="n"/>
      <c r="P892" s="166" t="n"/>
      <c r="Q892" s="166" t="n"/>
      <c r="R892" s="166" t="n"/>
      <c r="S892" s="166" t="n"/>
      <c r="T892" s="166" t="n"/>
      <c r="U892" s="166" t="n"/>
    </row>
    <row r="893" ht="20.1" customHeight="1" s="496">
      <c r="A893" s="106">
        <f>SequenciaA20Mais1</f>
        <v/>
      </c>
      <c r="B893" s="106">
        <f>SequenciaB20Mais1</f>
        <v/>
      </c>
      <c r="C893" s="106">
        <f>A893&amp;"."&amp;B893</f>
        <v/>
      </c>
      <c r="D893" s="106">
        <f>SequenciaD20Mais1</f>
        <v/>
      </c>
      <c r="E893" s="106">
        <f>IF(OR(G893="ETAPA",G893="SUB-ETAPA",I893=""),"",A893)</f>
        <v/>
      </c>
      <c r="F893" s="107" t="n"/>
      <c r="G893" s="340">
        <f>IF(I893&lt;&gt;"","S","")</f>
        <v/>
      </c>
      <c r="H893" s="147">
        <f>GERAR_NUMERACAO(G893, $G$21:G893)</f>
        <v/>
      </c>
      <c r="I893" s="150" t="n"/>
      <c r="J893" s="151" t="n"/>
      <c r="K893" s="148" t="n"/>
      <c r="L893" s="535" t="n"/>
      <c r="M893" s="290">
        <f>IF(G893="S","BDI1","")</f>
        <v/>
      </c>
      <c r="N893" s="167" t="n"/>
      <c r="O893" s="167" t="n"/>
      <c r="P893" s="166" t="n"/>
      <c r="Q893" s="166" t="n"/>
      <c r="R893" s="166" t="n"/>
      <c r="S893" s="166" t="n"/>
      <c r="T893" s="166" t="n"/>
      <c r="U893" s="166" t="n"/>
    </row>
    <row r="894" ht="20.1" customHeight="1" s="496">
      <c r="A894" s="106">
        <f>SequenciaA20Mais1</f>
        <v/>
      </c>
      <c r="B894" s="106">
        <f>SequenciaB20Mais1</f>
        <v/>
      </c>
      <c r="C894" s="106">
        <f>A894&amp;"."&amp;B894</f>
        <v/>
      </c>
      <c r="D894" s="106">
        <f>SequenciaD20Mais1</f>
        <v/>
      </c>
      <c r="E894" s="106">
        <f>IF(OR(G894="ETAPA",G894="SUB-ETAPA",I894=""),"",A894)</f>
        <v/>
      </c>
      <c r="F894" s="107" t="n"/>
      <c r="G894" s="340">
        <f>IF(I894&lt;&gt;"","S","")</f>
        <v/>
      </c>
      <c r="H894" s="147">
        <f>GERAR_NUMERACAO(G894, $G$21:G894)</f>
        <v/>
      </c>
      <c r="I894" s="332" t="n"/>
      <c r="J894" s="333" t="n"/>
      <c r="K894" s="148" t="n"/>
      <c r="L894" s="504" t="n"/>
      <c r="M894" s="290">
        <f>IF(G894="S","BDI1","")</f>
        <v/>
      </c>
      <c r="N894" s="167" t="n"/>
      <c r="O894" s="167" t="n"/>
      <c r="P894" s="166" t="n"/>
      <c r="Q894" s="166" t="n"/>
      <c r="R894" s="166" t="n"/>
      <c r="S894" s="166" t="n"/>
      <c r="T894" s="166" t="n"/>
      <c r="U894" s="166" t="n"/>
    </row>
    <row r="895" ht="20.1" customHeight="1" s="496">
      <c r="A895" s="106">
        <f>SequenciaA20Mais1</f>
        <v/>
      </c>
      <c r="B895" s="106">
        <f>SequenciaB20Mais1</f>
        <v/>
      </c>
      <c r="C895" s="106">
        <f>A895&amp;"."&amp;B895</f>
        <v/>
      </c>
      <c r="D895" s="106">
        <f>SequenciaD20Mais1</f>
        <v/>
      </c>
      <c r="E895" s="106">
        <f>IF(OR(G895="ETAPA",G895="SUB-ETAPA",I895=""),"",A895)</f>
        <v/>
      </c>
      <c r="F895" s="107" t="n"/>
      <c r="G895" s="340">
        <f>IF(I895&lt;&gt;"","S","")</f>
        <v/>
      </c>
      <c r="H895" s="147">
        <f>GERAR_NUMERACAO(G895, $G$21:G895)</f>
        <v/>
      </c>
      <c r="I895" s="150" t="n"/>
      <c r="J895" s="151" t="n"/>
      <c r="K895" s="148" t="n"/>
      <c r="L895" s="535" t="n"/>
      <c r="M895" s="290">
        <f>IF(G895="S","BDI1","")</f>
        <v/>
      </c>
      <c r="N895" s="167" t="n"/>
      <c r="O895" s="167" t="n"/>
      <c r="P895" s="166" t="n"/>
      <c r="Q895" s="166" t="n"/>
      <c r="R895" s="166" t="n"/>
      <c r="S895" s="166" t="n"/>
      <c r="T895" s="166" t="n"/>
      <c r="U895" s="166" t="n"/>
    </row>
    <row r="896" ht="20.1" customHeight="1" s="496">
      <c r="A896" s="106">
        <f>SequenciaA20Mais1</f>
        <v/>
      </c>
      <c r="B896" s="106">
        <f>SequenciaB20Mais1</f>
        <v/>
      </c>
      <c r="C896" s="106">
        <f>A896&amp;"."&amp;B896</f>
        <v/>
      </c>
      <c r="D896" s="106">
        <f>SequenciaD20Mais1</f>
        <v/>
      </c>
      <c r="E896" s="106">
        <f>IF(OR(G896="ETAPA",G896="SUB-ETAPA",I896=""),"",A896)</f>
        <v/>
      </c>
      <c r="F896" s="107" t="n"/>
      <c r="G896" s="340">
        <f>IF(I896&lt;&gt;"","S","")</f>
        <v/>
      </c>
      <c r="H896" s="147">
        <f>GERAR_NUMERACAO(G896, $G$21:G896)</f>
        <v/>
      </c>
      <c r="I896" s="332" t="n"/>
      <c r="J896" s="333" t="n"/>
      <c r="K896" s="148" t="n"/>
      <c r="L896" s="504" t="n"/>
      <c r="M896" s="290">
        <f>IF(G896="S","BDI1","")</f>
        <v/>
      </c>
      <c r="N896" s="167" t="n"/>
      <c r="O896" s="167" t="n"/>
      <c r="P896" s="166" t="n"/>
      <c r="Q896" s="166" t="n"/>
      <c r="R896" s="166" t="n"/>
      <c r="S896" s="166" t="n"/>
      <c r="T896" s="166" t="n"/>
      <c r="U896" s="166" t="n"/>
    </row>
    <row r="897" ht="20.1" customHeight="1" s="496">
      <c r="A897" s="106">
        <f>SequenciaA20Mais1</f>
        <v/>
      </c>
      <c r="B897" s="106">
        <f>SequenciaB20Mais1</f>
        <v/>
      </c>
      <c r="C897" s="106">
        <f>A897&amp;"."&amp;B897</f>
        <v/>
      </c>
      <c r="D897" s="106">
        <f>SequenciaD20Mais1</f>
        <v/>
      </c>
      <c r="E897" s="106">
        <f>IF(OR(G897="ETAPA",G897="SUB-ETAPA",I897=""),"",A897)</f>
        <v/>
      </c>
      <c r="F897" s="107" t="n"/>
      <c r="G897" s="340">
        <f>IF(I897&lt;&gt;"","S","")</f>
        <v/>
      </c>
      <c r="H897" s="147">
        <f>GERAR_NUMERACAO(G897, $G$21:G897)</f>
        <v/>
      </c>
      <c r="I897" s="150" t="n"/>
      <c r="J897" s="151" t="n"/>
      <c r="K897" s="148" t="n"/>
      <c r="L897" s="535" t="n"/>
      <c r="M897" s="290">
        <f>IF(G897="S","BDI1","")</f>
        <v/>
      </c>
      <c r="N897" s="167" t="n"/>
      <c r="O897" s="167" t="n"/>
      <c r="P897" s="166" t="n"/>
      <c r="Q897" s="166" t="n"/>
      <c r="R897" s="166" t="n"/>
      <c r="S897" s="166" t="n"/>
      <c r="T897" s="166" t="n"/>
      <c r="U897" s="166" t="n"/>
    </row>
    <row r="898" ht="20.1" customHeight="1" s="496">
      <c r="A898" s="106">
        <f>SequenciaA20Mais1</f>
        <v/>
      </c>
      <c r="B898" s="106">
        <f>SequenciaB20Mais1</f>
        <v/>
      </c>
      <c r="C898" s="106">
        <f>A898&amp;"."&amp;B898</f>
        <v/>
      </c>
      <c r="D898" s="106">
        <f>SequenciaD20Mais1</f>
        <v/>
      </c>
      <c r="E898" s="106">
        <f>IF(OR(G898="ETAPA",G898="SUB-ETAPA",I898=""),"",A898)</f>
        <v/>
      </c>
      <c r="F898" s="107" t="n"/>
      <c r="G898" s="340">
        <f>IF(I898&lt;&gt;"","S","")</f>
        <v/>
      </c>
      <c r="H898" s="147">
        <f>GERAR_NUMERACAO(G898, $G$21:G898)</f>
        <v/>
      </c>
      <c r="I898" s="332" t="n"/>
      <c r="J898" s="333" t="n"/>
      <c r="K898" s="148" t="n"/>
      <c r="L898" s="504" t="n"/>
      <c r="M898" s="290">
        <f>IF(G898="S","BDI1","")</f>
        <v/>
      </c>
      <c r="N898" s="167" t="n"/>
      <c r="O898" s="167" t="n"/>
      <c r="P898" s="166" t="n"/>
      <c r="Q898" s="166" t="n"/>
      <c r="R898" s="166" t="n"/>
      <c r="S898" s="166" t="n"/>
      <c r="T898" s="166" t="n"/>
      <c r="U898" s="166" t="n"/>
    </row>
    <row r="899" ht="20.1" customHeight="1" s="496">
      <c r="A899" s="106">
        <f>SequenciaA20Mais1</f>
        <v/>
      </c>
      <c r="B899" s="106">
        <f>SequenciaB20Mais1</f>
        <v/>
      </c>
      <c r="C899" s="106">
        <f>A899&amp;"."&amp;B899</f>
        <v/>
      </c>
      <c r="D899" s="106">
        <f>SequenciaD20Mais1</f>
        <v/>
      </c>
      <c r="E899" s="106">
        <f>IF(OR(G899="ETAPA",G899="SUB-ETAPA",I899=""),"",A899)</f>
        <v/>
      </c>
      <c r="F899" s="107" t="n"/>
      <c r="G899" s="340">
        <f>IF(I899&lt;&gt;"","S","")</f>
        <v/>
      </c>
      <c r="H899" s="147">
        <f>GERAR_NUMERACAO(G899, $G$21:G899)</f>
        <v/>
      </c>
      <c r="I899" s="150" t="n"/>
      <c r="J899" s="151" t="n"/>
      <c r="K899" s="148" t="n"/>
      <c r="L899" s="535" t="n"/>
      <c r="M899" s="290">
        <f>IF(G899="S","BDI1","")</f>
        <v/>
      </c>
      <c r="N899" s="167" t="n"/>
      <c r="O899" s="167" t="n"/>
      <c r="P899" s="166" t="n"/>
      <c r="Q899" s="166" t="n"/>
      <c r="R899" s="166" t="n"/>
      <c r="S899" s="166" t="n"/>
      <c r="T899" s="166" t="n"/>
      <c r="U899" s="166" t="n"/>
    </row>
    <row r="900" ht="20.1" customHeight="1" s="496">
      <c r="A900" s="106">
        <f>SequenciaA20Mais1</f>
        <v/>
      </c>
      <c r="B900" s="106">
        <f>SequenciaB20Mais1</f>
        <v/>
      </c>
      <c r="C900" s="106">
        <f>A900&amp;"."&amp;B900</f>
        <v/>
      </c>
      <c r="D900" s="106">
        <f>SequenciaD20Mais1</f>
        <v/>
      </c>
      <c r="E900" s="106">
        <f>IF(OR(G900="ETAPA",G900="SUB-ETAPA",I900=""),"",A900)</f>
        <v/>
      </c>
      <c r="F900" s="107" t="n"/>
      <c r="G900" s="340">
        <f>IF(I900&lt;&gt;"","S","")</f>
        <v/>
      </c>
      <c r="H900" s="147">
        <f>GERAR_NUMERACAO(G900, $G$21:G900)</f>
        <v/>
      </c>
      <c r="I900" s="332" t="n"/>
      <c r="J900" s="333" t="n"/>
      <c r="K900" s="148" t="n"/>
      <c r="L900" s="504" t="n"/>
      <c r="M900" s="290">
        <f>IF(G900="S","BDI1","")</f>
        <v/>
      </c>
      <c r="N900" s="167" t="n"/>
      <c r="O900" s="167" t="n"/>
      <c r="P900" s="166" t="n"/>
      <c r="Q900" s="166" t="n"/>
      <c r="R900" s="166" t="n"/>
      <c r="S900" s="166" t="n"/>
      <c r="T900" s="166" t="n"/>
      <c r="U900" s="166" t="n"/>
    </row>
    <row r="901" ht="20.1" customHeight="1" s="496">
      <c r="A901" s="106">
        <f>SequenciaA20Mais1</f>
        <v/>
      </c>
      <c r="B901" s="106">
        <f>SequenciaB20Mais1</f>
        <v/>
      </c>
      <c r="C901" s="106">
        <f>A901&amp;"."&amp;B901</f>
        <v/>
      </c>
      <c r="D901" s="106">
        <f>SequenciaD20Mais1</f>
        <v/>
      </c>
      <c r="E901" s="106">
        <f>IF(OR(G901="ETAPA",G901="SUB-ETAPA",I901=""),"",A901)</f>
        <v/>
      </c>
      <c r="F901" s="107" t="n"/>
      <c r="G901" s="340">
        <f>IF(I901&lt;&gt;"","S","")</f>
        <v/>
      </c>
      <c r="H901" s="147">
        <f>GERAR_NUMERACAO(G901, $G$21:G901)</f>
        <v/>
      </c>
      <c r="I901" s="150" t="n"/>
      <c r="J901" s="151" t="n"/>
      <c r="K901" s="148" t="n"/>
      <c r="L901" s="535" t="n"/>
      <c r="M901" s="290">
        <f>IF(G901="S","BDI1","")</f>
        <v/>
      </c>
      <c r="N901" s="167" t="n"/>
      <c r="O901" s="167" t="n"/>
      <c r="P901" s="166" t="n"/>
      <c r="Q901" s="166" t="n"/>
      <c r="R901" s="166" t="n"/>
      <c r="S901" s="166" t="n"/>
      <c r="T901" s="166" t="n"/>
      <c r="U901" s="166" t="n"/>
    </row>
    <row r="902" ht="20.1" customHeight="1" s="496">
      <c r="A902" s="106">
        <f>SequenciaA20Mais1</f>
        <v/>
      </c>
      <c r="B902" s="106">
        <f>SequenciaB20Mais1</f>
        <v/>
      </c>
      <c r="C902" s="106">
        <f>A902&amp;"."&amp;B902</f>
        <v/>
      </c>
      <c r="D902" s="106">
        <f>SequenciaD20Mais1</f>
        <v/>
      </c>
      <c r="E902" s="106">
        <f>IF(OR(G902="ETAPA",G902="SUB-ETAPA",I902=""),"",A902)</f>
        <v/>
      </c>
      <c r="F902" s="107" t="n"/>
      <c r="G902" s="340">
        <f>IF(I902&lt;&gt;"","S","")</f>
        <v/>
      </c>
      <c r="H902" s="147">
        <f>GERAR_NUMERACAO(G902, $G$21:G902)</f>
        <v/>
      </c>
      <c r="I902" s="150" t="n"/>
      <c r="J902" s="151" t="n"/>
      <c r="K902" s="148" t="n"/>
      <c r="L902" s="535" t="n"/>
      <c r="M902" s="290">
        <f>IF(G902="S","BDI1","")</f>
        <v/>
      </c>
      <c r="N902" s="167" t="n"/>
      <c r="O902" s="167" t="n"/>
      <c r="P902" s="166" t="n"/>
      <c r="Q902" s="166" t="n"/>
      <c r="R902" s="166" t="n"/>
      <c r="S902" s="166" t="n"/>
      <c r="T902" s="166" t="n"/>
      <c r="U902" s="166" t="n"/>
    </row>
    <row r="903" ht="20.1" customHeight="1" s="496">
      <c r="A903" s="106">
        <f>SequenciaA20Mais1</f>
        <v/>
      </c>
      <c r="B903" s="106">
        <f>SequenciaB20Mais1</f>
        <v/>
      </c>
      <c r="C903" s="106">
        <f>A903&amp;"."&amp;B903</f>
        <v/>
      </c>
      <c r="D903" s="106">
        <f>SequenciaD20Mais1</f>
        <v/>
      </c>
      <c r="E903" s="106">
        <f>IF(OR(G903="ETAPA",G903="SUB-ETAPA",I903=""),"",A903)</f>
        <v/>
      </c>
      <c r="F903" s="107" t="n"/>
      <c r="G903" s="340">
        <f>IF(I903&lt;&gt;"","S","")</f>
        <v/>
      </c>
      <c r="H903" s="147">
        <f>GERAR_NUMERACAO(G903, $G$21:G903)</f>
        <v/>
      </c>
      <c r="I903" s="332" t="n"/>
      <c r="J903" s="333" t="n"/>
      <c r="K903" s="148" t="n"/>
      <c r="L903" s="504" t="n"/>
      <c r="M903" s="290">
        <f>IF(G903="S","BDI1","")</f>
        <v/>
      </c>
      <c r="N903" s="167" t="n"/>
      <c r="O903" s="167" t="n"/>
      <c r="P903" s="166" t="n"/>
      <c r="Q903" s="166" t="n"/>
      <c r="R903" s="166" t="n"/>
      <c r="S903" s="166" t="n"/>
      <c r="T903" s="166" t="n"/>
      <c r="U903" s="166" t="n"/>
    </row>
    <row r="904" ht="20.1" customHeight="1" s="496">
      <c r="A904" s="106">
        <f>SequenciaA20Mais1</f>
        <v/>
      </c>
      <c r="B904" s="106">
        <f>SequenciaB20Mais1</f>
        <v/>
      </c>
      <c r="C904" s="106">
        <f>A904&amp;"."&amp;B904</f>
        <v/>
      </c>
      <c r="D904" s="106">
        <f>SequenciaD20Mais1</f>
        <v/>
      </c>
      <c r="E904" s="106">
        <f>IF(OR(G904="ETAPA",G904="SUB-ETAPA",I904=""),"",A904)</f>
        <v/>
      </c>
      <c r="F904" s="107" t="n"/>
      <c r="G904" s="340">
        <f>IF(I904&lt;&gt;"","S","")</f>
        <v/>
      </c>
      <c r="H904" s="147">
        <f>GERAR_NUMERACAO(G904, $G$21:G904)</f>
        <v/>
      </c>
      <c r="I904" s="150" t="n"/>
      <c r="J904" s="151" t="n"/>
      <c r="K904" s="148" t="n"/>
      <c r="L904" s="535" t="n"/>
      <c r="M904" s="290">
        <f>IF(G904="S","BDI1","")</f>
        <v/>
      </c>
      <c r="N904" s="167" t="n"/>
      <c r="O904" s="167" t="n"/>
      <c r="P904" s="166" t="n"/>
      <c r="Q904" s="166" t="n"/>
      <c r="R904" s="166" t="n"/>
      <c r="S904" s="166" t="n"/>
      <c r="T904" s="166" t="n"/>
      <c r="U904" s="166" t="n"/>
    </row>
    <row r="905" ht="20.1" customHeight="1" s="496">
      <c r="A905" s="106">
        <f>SequenciaA20Mais1</f>
        <v/>
      </c>
      <c r="B905" s="106">
        <f>SequenciaB20Mais1</f>
        <v/>
      </c>
      <c r="C905" s="106">
        <f>A905&amp;"."&amp;B905</f>
        <v/>
      </c>
      <c r="D905" s="106">
        <f>SequenciaD20Mais1</f>
        <v/>
      </c>
      <c r="E905" s="106">
        <f>IF(OR(G905="ETAPA",G905="SUB-ETAPA",I905=""),"",A905)</f>
        <v/>
      </c>
      <c r="F905" s="107" t="n"/>
      <c r="G905" s="340">
        <f>IF(I905&lt;&gt;"","S","")</f>
        <v/>
      </c>
      <c r="H905" s="147">
        <f>GERAR_NUMERACAO(G905, $G$21:G905)</f>
        <v/>
      </c>
      <c r="I905" s="332" t="n"/>
      <c r="J905" s="333" t="n"/>
      <c r="K905" s="148" t="n"/>
      <c r="L905" s="504" t="n"/>
      <c r="M905" s="290">
        <f>IF(G905="S","BDI1","")</f>
        <v/>
      </c>
      <c r="N905" s="167" t="n"/>
      <c r="O905" s="167" t="n"/>
      <c r="P905" s="166" t="n"/>
      <c r="Q905" s="166" t="n"/>
      <c r="R905" s="166" t="n"/>
      <c r="S905" s="166" t="n"/>
      <c r="T905" s="166" t="n"/>
      <c r="U905" s="166" t="n"/>
    </row>
    <row r="906" ht="20.1" customHeight="1" s="496">
      <c r="A906" s="106">
        <f>SequenciaA20Mais1</f>
        <v/>
      </c>
      <c r="B906" s="106">
        <f>SequenciaB20Mais1</f>
        <v/>
      </c>
      <c r="C906" s="106">
        <f>A906&amp;"."&amp;B906</f>
        <v/>
      </c>
      <c r="D906" s="106">
        <f>SequenciaD20Mais1</f>
        <v/>
      </c>
      <c r="E906" s="106">
        <f>IF(OR(G906="ETAPA",G906="SUB-ETAPA",I906=""),"",A906)</f>
        <v/>
      </c>
      <c r="F906" s="107" t="n"/>
      <c r="G906" s="340">
        <f>IF(I906&lt;&gt;"","S","")</f>
        <v/>
      </c>
      <c r="H906" s="147">
        <f>GERAR_NUMERACAO(G906, $G$21:G906)</f>
        <v/>
      </c>
      <c r="I906" s="150" t="n"/>
      <c r="J906" s="151" t="n"/>
      <c r="K906" s="148" t="n"/>
      <c r="L906" s="535" t="n"/>
      <c r="M906" s="290">
        <f>IF(G906="S","BDI1","")</f>
        <v/>
      </c>
      <c r="N906" s="167" t="n"/>
      <c r="O906" s="167" t="n"/>
      <c r="P906" s="166" t="n"/>
      <c r="Q906" s="166" t="n"/>
      <c r="R906" s="166" t="n"/>
      <c r="S906" s="166" t="n"/>
      <c r="T906" s="166" t="n"/>
      <c r="U906" s="166" t="n"/>
    </row>
    <row r="907" ht="20.1" customHeight="1" s="496">
      <c r="A907" s="106">
        <f>SequenciaA20Mais1</f>
        <v/>
      </c>
      <c r="B907" s="106">
        <f>SequenciaB20Mais1</f>
        <v/>
      </c>
      <c r="C907" s="106">
        <f>A907&amp;"."&amp;B907</f>
        <v/>
      </c>
      <c r="D907" s="106">
        <f>SequenciaD20Mais1</f>
        <v/>
      </c>
      <c r="E907" s="106">
        <f>IF(OR(G907="ETAPA",G907="SUB-ETAPA",I907=""),"",A907)</f>
        <v/>
      </c>
      <c r="F907" s="107" t="n"/>
      <c r="G907" s="340">
        <f>IF(I907&lt;&gt;"","S","")</f>
        <v/>
      </c>
      <c r="H907" s="147">
        <f>GERAR_NUMERACAO(G907, $G$21:G907)</f>
        <v/>
      </c>
      <c r="I907" s="332" t="n"/>
      <c r="J907" s="333" t="n"/>
      <c r="K907" s="148" t="n"/>
      <c r="L907" s="504" t="n"/>
      <c r="M907" s="290">
        <f>IF(G907="S","BDI1","")</f>
        <v/>
      </c>
      <c r="N907" s="167" t="n"/>
      <c r="O907" s="167" t="n"/>
      <c r="P907" s="166" t="n"/>
      <c r="Q907" s="166" t="n"/>
      <c r="R907" s="166" t="n"/>
      <c r="S907" s="166" t="n"/>
      <c r="T907" s="166" t="n"/>
      <c r="U907" s="166" t="n"/>
    </row>
    <row r="908" ht="20.1" customHeight="1" s="496">
      <c r="A908" s="106">
        <f>SequenciaA20Mais1</f>
        <v/>
      </c>
      <c r="B908" s="106">
        <f>SequenciaB20Mais1</f>
        <v/>
      </c>
      <c r="C908" s="106">
        <f>A908&amp;"."&amp;B908</f>
        <v/>
      </c>
      <c r="D908" s="106">
        <f>SequenciaD20Mais1</f>
        <v/>
      </c>
      <c r="E908" s="106">
        <f>IF(OR(G908="ETAPA",G908="SUB-ETAPA",I908=""),"",A908)</f>
        <v/>
      </c>
      <c r="F908" s="107" t="n"/>
      <c r="G908" s="340">
        <f>IF(I908&lt;&gt;"","S","")</f>
        <v/>
      </c>
      <c r="H908" s="147">
        <f>GERAR_NUMERACAO(G908, $G$21:G908)</f>
        <v/>
      </c>
      <c r="I908" s="150" t="n"/>
      <c r="J908" s="151" t="n"/>
      <c r="K908" s="148" t="n"/>
      <c r="L908" s="535" t="n"/>
      <c r="M908" s="290">
        <f>IF(G908="S","BDI1","")</f>
        <v/>
      </c>
      <c r="N908" s="167" t="n"/>
      <c r="O908" s="167" t="n"/>
      <c r="P908" s="166" t="n"/>
      <c r="Q908" s="166" t="n"/>
      <c r="R908" s="166" t="n"/>
      <c r="S908" s="166" t="n"/>
      <c r="T908" s="166" t="n"/>
      <c r="U908" s="166" t="n"/>
    </row>
    <row r="909" ht="20.1" customHeight="1" s="496">
      <c r="A909" s="106">
        <f>SequenciaA20Mais1</f>
        <v/>
      </c>
      <c r="B909" s="106">
        <f>SequenciaB20Mais1</f>
        <v/>
      </c>
      <c r="C909" s="106">
        <f>A909&amp;"."&amp;B909</f>
        <v/>
      </c>
      <c r="D909" s="106">
        <f>SequenciaD20Mais1</f>
        <v/>
      </c>
      <c r="E909" s="106">
        <f>IF(OR(G909="ETAPA",G909="SUB-ETAPA",I909=""),"",A909)</f>
        <v/>
      </c>
      <c r="F909" s="107" t="n"/>
      <c r="G909" s="340">
        <f>IF(I909&lt;&gt;"","S","")</f>
        <v/>
      </c>
      <c r="H909" s="147">
        <f>GERAR_NUMERACAO(G909, $G$21:G909)</f>
        <v/>
      </c>
      <c r="I909" s="332" t="n"/>
      <c r="J909" s="333" t="n"/>
      <c r="K909" s="148" t="n"/>
      <c r="L909" s="504" t="n"/>
      <c r="M909" s="290">
        <f>IF(G909="S","BDI1","")</f>
        <v/>
      </c>
      <c r="N909" s="167" t="n"/>
      <c r="O909" s="167" t="n"/>
      <c r="P909" s="166" t="n"/>
      <c r="Q909" s="166" t="n"/>
      <c r="R909" s="166" t="n"/>
      <c r="S909" s="166" t="n"/>
      <c r="T909" s="166" t="n"/>
      <c r="U909" s="166" t="n"/>
    </row>
    <row r="910" ht="20.1" customHeight="1" s="496">
      <c r="A910" s="106">
        <f>SequenciaA20Mais1</f>
        <v/>
      </c>
      <c r="B910" s="106">
        <f>SequenciaB20Mais1</f>
        <v/>
      </c>
      <c r="C910" s="106">
        <f>A910&amp;"."&amp;B910</f>
        <v/>
      </c>
      <c r="D910" s="106">
        <f>SequenciaD20Mais1</f>
        <v/>
      </c>
      <c r="E910" s="106">
        <f>IF(OR(G910="ETAPA",G910="SUB-ETAPA",I910=""),"",A910)</f>
        <v/>
      </c>
      <c r="F910" s="107" t="n"/>
      <c r="G910" s="340">
        <f>IF(I910&lt;&gt;"","S","")</f>
        <v/>
      </c>
      <c r="H910" s="147">
        <f>GERAR_NUMERACAO(G910, $G$21:G910)</f>
        <v/>
      </c>
      <c r="I910" s="150" t="n"/>
      <c r="J910" s="151" t="n"/>
      <c r="K910" s="148" t="n"/>
      <c r="L910" s="535" t="n"/>
      <c r="M910" s="290">
        <f>IF(G910="S","BDI1","")</f>
        <v/>
      </c>
      <c r="N910" s="167" t="n"/>
      <c r="O910" s="167" t="n"/>
      <c r="P910" s="166" t="n"/>
      <c r="Q910" s="166" t="n"/>
      <c r="R910" s="166" t="n"/>
      <c r="S910" s="166" t="n"/>
      <c r="T910" s="166" t="n"/>
      <c r="U910" s="166" t="n"/>
    </row>
    <row r="911" ht="20.1" customHeight="1" s="496">
      <c r="A911" s="106">
        <f>SequenciaA20Mais1</f>
        <v/>
      </c>
      <c r="B911" s="106">
        <f>SequenciaB20Mais1</f>
        <v/>
      </c>
      <c r="C911" s="106">
        <f>A911&amp;"."&amp;B911</f>
        <v/>
      </c>
      <c r="D911" s="106">
        <f>SequenciaD20Mais1</f>
        <v/>
      </c>
      <c r="E911" s="106">
        <f>IF(OR(G911="ETAPA",G911="SUB-ETAPA",I911=""),"",A911)</f>
        <v/>
      </c>
      <c r="F911" s="107" t="n"/>
      <c r="G911" s="340">
        <f>IF(I911&lt;&gt;"","S","")</f>
        <v/>
      </c>
      <c r="H911" s="147">
        <f>GERAR_NUMERACAO(G911, $G$21:G911)</f>
        <v/>
      </c>
      <c r="I911" s="150" t="n"/>
      <c r="J911" s="151" t="n"/>
      <c r="K911" s="148" t="n"/>
      <c r="L911" s="535" t="n"/>
      <c r="M911" s="290">
        <f>IF(G911="S","BDI1","")</f>
        <v/>
      </c>
      <c r="N911" s="167" t="n"/>
      <c r="O911" s="167" t="n"/>
      <c r="P911" s="166" t="n"/>
      <c r="Q911" s="166" t="n"/>
      <c r="R911" s="166" t="n"/>
      <c r="S911" s="166" t="n"/>
      <c r="T911" s="166" t="n"/>
      <c r="U911" s="166" t="n"/>
    </row>
    <row r="912" ht="20.1" customHeight="1" s="496">
      <c r="A912" s="106">
        <f>SequenciaA20Mais1</f>
        <v/>
      </c>
      <c r="B912" s="106">
        <f>SequenciaB20Mais1</f>
        <v/>
      </c>
      <c r="C912" s="106">
        <f>A912&amp;"."&amp;B912</f>
        <v/>
      </c>
      <c r="D912" s="106">
        <f>SequenciaD20Mais1</f>
        <v/>
      </c>
      <c r="E912" s="106">
        <f>IF(OR(G912="ETAPA",G912="SUB-ETAPA",I912=""),"",A912)</f>
        <v/>
      </c>
      <c r="F912" s="107" t="n"/>
      <c r="G912" s="340">
        <f>IF(I912&lt;&gt;"","S","")</f>
        <v/>
      </c>
      <c r="H912" s="147">
        <f>GERAR_NUMERACAO(G912, $G$21:G912)</f>
        <v/>
      </c>
      <c r="I912" s="332" t="n"/>
      <c r="J912" s="333" t="n"/>
      <c r="K912" s="148" t="n"/>
      <c r="L912" s="504" t="n"/>
      <c r="M912" s="290">
        <f>IF(G912="S","BDI1","")</f>
        <v/>
      </c>
      <c r="N912" s="167" t="n"/>
      <c r="O912" s="167" t="n"/>
      <c r="P912" s="166" t="n"/>
      <c r="Q912" s="166" t="n"/>
      <c r="R912" s="166" t="n"/>
      <c r="S912" s="166" t="n"/>
      <c r="T912" s="166" t="n"/>
      <c r="U912" s="166" t="n"/>
    </row>
    <row r="913" ht="20.1" customHeight="1" s="496">
      <c r="A913" s="106">
        <f>SequenciaA20Mais1</f>
        <v/>
      </c>
      <c r="B913" s="106">
        <f>SequenciaB20Mais1</f>
        <v/>
      </c>
      <c r="C913" s="106">
        <f>A913&amp;"."&amp;B913</f>
        <v/>
      </c>
      <c r="D913" s="106">
        <f>SequenciaD20Mais1</f>
        <v/>
      </c>
      <c r="E913" s="106">
        <f>IF(OR(G913="ETAPA",G913="SUB-ETAPA",I913=""),"",A913)</f>
        <v/>
      </c>
      <c r="F913" s="107" t="n"/>
      <c r="G913" s="340">
        <f>IF(I913&lt;&gt;"","S","")</f>
        <v/>
      </c>
      <c r="H913" s="147">
        <f>GERAR_NUMERACAO(G913, $G$21:G913)</f>
        <v/>
      </c>
      <c r="I913" s="332" t="n"/>
      <c r="J913" s="333" t="n"/>
      <c r="K913" s="148" t="n"/>
      <c r="L913" s="504" t="n"/>
      <c r="M913" s="290">
        <f>IF(G913="S","BDI1","")</f>
        <v/>
      </c>
      <c r="N913" s="167" t="n"/>
      <c r="O913" s="167" t="n"/>
      <c r="P913" s="166" t="n"/>
      <c r="Q913" s="166" t="n"/>
      <c r="R913" s="166" t="n"/>
      <c r="S913" s="166" t="n"/>
      <c r="T913" s="166" t="n"/>
      <c r="U913" s="166" t="n"/>
    </row>
    <row r="914" ht="20.1" customHeight="1" s="496">
      <c r="A914" s="106">
        <f>SequenciaA20Mais1</f>
        <v/>
      </c>
      <c r="B914" s="106">
        <f>SequenciaB20Mais1</f>
        <v/>
      </c>
      <c r="C914" s="106">
        <f>A914&amp;"."&amp;B914</f>
        <v/>
      </c>
      <c r="D914" s="106">
        <f>SequenciaD20Mais1</f>
        <v/>
      </c>
      <c r="E914" s="106">
        <f>IF(OR(G914="ETAPA",G914="SUB-ETAPA",I914=""),"",A914)</f>
        <v/>
      </c>
      <c r="F914" s="107" t="n"/>
      <c r="G914" s="340">
        <f>IF(I914&lt;&gt;"","S","")</f>
        <v/>
      </c>
      <c r="H914" s="147">
        <f>GERAR_NUMERACAO(G914, $G$21:G914)</f>
        <v/>
      </c>
      <c r="I914" s="150" t="n"/>
      <c r="J914" s="151" t="n"/>
      <c r="K914" s="148" t="n"/>
      <c r="L914" s="535" t="n"/>
      <c r="M914" s="290">
        <f>IF(G914="S","BDI1","")</f>
        <v/>
      </c>
      <c r="N914" s="167" t="n"/>
      <c r="O914" s="167" t="n"/>
      <c r="P914" s="166" t="n"/>
      <c r="Q914" s="166" t="n"/>
      <c r="R914" s="166" t="n"/>
      <c r="S914" s="166" t="n"/>
      <c r="T914" s="166" t="n"/>
      <c r="U914" s="166" t="n"/>
    </row>
    <row r="915" ht="20.1" customHeight="1" s="496">
      <c r="A915" s="106">
        <f>SequenciaA20Mais1</f>
        <v/>
      </c>
      <c r="B915" s="106">
        <f>SequenciaB20Mais1</f>
        <v/>
      </c>
      <c r="C915" s="106">
        <f>A915&amp;"."&amp;B915</f>
        <v/>
      </c>
      <c r="D915" s="106">
        <f>SequenciaD20Mais1</f>
        <v/>
      </c>
      <c r="E915" s="106">
        <f>IF(OR(G915="ETAPA",G915="SUB-ETAPA",I915=""),"",A915)</f>
        <v/>
      </c>
      <c r="F915" s="107" t="n"/>
      <c r="G915" s="340">
        <f>IF(I915&lt;&gt;"","S","")</f>
        <v/>
      </c>
      <c r="H915" s="147">
        <f>GERAR_NUMERACAO(G915, $G$21:G915)</f>
        <v/>
      </c>
      <c r="I915" s="332" t="n"/>
      <c r="J915" s="333" t="n"/>
      <c r="K915" s="148" t="n"/>
      <c r="L915" s="504" t="n"/>
      <c r="M915" s="290">
        <f>IF(G915="S","BDI1","")</f>
        <v/>
      </c>
      <c r="N915" s="167" t="n"/>
      <c r="O915" s="167" t="n"/>
      <c r="P915" s="166" t="n"/>
      <c r="Q915" s="166" t="n"/>
      <c r="R915" s="166" t="n"/>
      <c r="S915" s="166" t="n"/>
      <c r="T915" s="166" t="n"/>
      <c r="U915" s="166" t="n"/>
    </row>
    <row r="916" ht="20.1" customHeight="1" s="496">
      <c r="A916" s="106">
        <f>SequenciaA20Mais1</f>
        <v/>
      </c>
      <c r="B916" s="106">
        <f>SequenciaB20Mais1</f>
        <v/>
      </c>
      <c r="C916" s="106">
        <f>A916&amp;"."&amp;B916</f>
        <v/>
      </c>
      <c r="D916" s="106">
        <f>SequenciaD20Mais1</f>
        <v/>
      </c>
      <c r="E916" s="106">
        <f>IF(OR(G916="ETAPA",G916="SUB-ETAPA",I916=""),"",A916)</f>
        <v/>
      </c>
      <c r="F916" s="107" t="n"/>
      <c r="G916" s="340">
        <f>IF(I916&lt;&gt;"","S","")</f>
        <v/>
      </c>
      <c r="H916" s="147">
        <f>GERAR_NUMERACAO(G916, $G$21:G916)</f>
        <v/>
      </c>
      <c r="I916" s="150" t="n"/>
      <c r="J916" s="151" t="n"/>
      <c r="K916" s="148" t="n"/>
      <c r="L916" s="535" t="n"/>
      <c r="M916" s="290">
        <f>IF(G916="S","BDI1","")</f>
        <v/>
      </c>
      <c r="N916" s="167" t="n"/>
      <c r="O916" s="167" t="n"/>
      <c r="P916" s="166" t="n"/>
      <c r="Q916" s="166" t="n"/>
      <c r="R916" s="166" t="n"/>
      <c r="S916" s="166" t="n"/>
      <c r="T916" s="166" t="n"/>
      <c r="U916" s="166" t="n"/>
    </row>
    <row r="917" ht="20.1" customHeight="1" s="496">
      <c r="A917" s="106">
        <f>SequenciaA20Mais1</f>
        <v/>
      </c>
      <c r="B917" s="106">
        <f>SequenciaB20Mais1</f>
        <v/>
      </c>
      <c r="C917" s="106">
        <f>A917&amp;"."&amp;B917</f>
        <v/>
      </c>
      <c r="D917" s="106">
        <f>SequenciaD20Mais1</f>
        <v/>
      </c>
      <c r="E917" s="106">
        <f>IF(OR(G917="ETAPA",G917="SUB-ETAPA",I917=""),"",A917)</f>
        <v/>
      </c>
      <c r="F917" s="107" t="n"/>
      <c r="G917" s="340">
        <f>IF(I917&lt;&gt;"","S","")</f>
        <v/>
      </c>
      <c r="H917" s="147">
        <f>GERAR_NUMERACAO(G917, $G$21:G917)</f>
        <v/>
      </c>
      <c r="I917" s="150" t="n"/>
      <c r="J917" s="151" t="n"/>
      <c r="K917" s="148" t="n"/>
      <c r="L917" s="535" t="n"/>
      <c r="M917" s="290">
        <f>IF(G917="S","BDI1","")</f>
        <v/>
      </c>
      <c r="N917" s="167" t="n"/>
      <c r="O917" s="167" t="n"/>
      <c r="P917" s="166" t="n"/>
      <c r="Q917" s="166" t="n"/>
      <c r="R917" s="166" t="n"/>
      <c r="S917" s="166" t="n"/>
      <c r="T917" s="166" t="n"/>
      <c r="U917" s="166" t="n"/>
    </row>
    <row r="918" ht="20.1" customHeight="1" s="496">
      <c r="A918" s="106">
        <f>SequenciaA20Mais1</f>
        <v/>
      </c>
      <c r="B918" s="106">
        <f>SequenciaB20Mais1</f>
        <v/>
      </c>
      <c r="C918" s="106">
        <f>A918&amp;"."&amp;B918</f>
        <v/>
      </c>
      <c r="D918" s="106">
        <f>SequenciaD20Mais1</f>
        <v/>
      </c>
      <c r="E918" s="106">
        <f>IF(OR(G918="ETAPA",G918="SUB-ETAPA",I918=""),"",A918)</f>
        <v/>
      </c>
      <c r="F918" s="107" t="n"/>
      <c r="G918" s="340">
        <f>IF(I918&lt;&gt;"","S","")</f>
        <v/>
      </c>
      <c r="H918" s="147">
        <f>GERAR_NUMERACAO(G918, $G$21:G918)</f>
        <v/>
      </c>
      <c r="I918" s="332" t="n"/>
      <c r="J918" s="333" t="n"/>
      <c r="K918" s="148" t="n"/>
      <c r="L918" s="504" t="n"/>
      <c r="M918" s="290">
        <f>IF(G918="S","BDI1","")</f>
        <v/>
      </c>
      <c r="N918" s="167" t="n"/>
      <c r="O918" s="167" t="n"/>
      <c r="P918" s="166" t="n"/>
      <c r="Q918" s="166" t="n"/>
      <c r="R918" s="166" t="n"/>
      <c r="S918" s="166" t="n"/>
      <c r="T918" s="166" t="n"/>
      <c r="U918" s="166" t="n"/>
    </row>
    <row r="919" ht="20.1" customHeight="1" s="496">
      <c r="A919" s="106">
        <f>SequenciaA20Mais1</f>
        <v/>
      </c>
      <c r="B919" s="106">
        <f>SequenciaB20Mais1</f>
        <v/>
      </c>
      <c r="C919" s="106">
        <f>A919&amp;"."&amp;B919</f>
        <v/>
      </c>
      <c r="D919" s="106">
        <f>SequenciaD20Mais1</f>
        <v/>
      </c>
      <c r="E919" s="106">
        <f>IF(OR(G919="ETAPA",G919="SUB-ETAPA",I919=""),"",A919)</f>
        <v/>
      </c>
      <c r="F919" s="107" t="n"/>
      <c r="G919" s="340">
        <f>IF(I919&lt;&gt;"","S","")</f>
        <v/>
      </c>
      <c r="H919" s="147">
        <f>GERAR_NUMERACAO(G919, $G$21:G919)</f>
        <v/>
      </c>
      <c r="I919" s="150" t="n"/>
      <c r="J919" s="151" t="n"/>
      <c r="K919" s="148" t="n"/>
      <c r="L919" s="535" t="n"/>
      <c r="M919" s="290">
        <f>IF(G919="S","BDI1","")</f>
        <v/>
      </c>
      <c r="N919" s="167" t="n"/>
      <c r="O919" s="167" t="n"/>
      <c r="P919" s="166" t="n"/>
      <c r="Q919" s="166" t="n"/>
      <c r="R919" s="166" t="n"/>
      <c r="S919" s="166" t="n"/>
      <c r="T919" s="166" t="n"/>
      <c r="U919" s="166" t="n"/>
    </row>
    <row r="920" ht="20.1" customHeight="1" s="496">
      <c r="A920" s="106">
        <f>SequenciaA20Mais1</f>
        <v/>
      </c>
      <c r="B920" s="106">
        <f>SequenciaB20Mais1</f>
        <v/>
      </c>
      <c r="C920" s="106">
        <f>A920&amp;"."&amp;B920</f>
        <v/>
      </c>
      <c r="D920" s="106">
        <f>SequenciaD20Mais1</f>
        <v/>
      </c>
      <c r="E920" s="106">
        <f>IF(OR(G920="ETAPA",G920="SUB-ETAPA",I920=""),"",A920)</f>
        <v/>
      </c>
      <c r="F920" s="107" t="n"/>
      <c r="G920" s="340">
        <f>IF(I920&lt;&gt;"","S","")</f>
        <v/>
      </c>
      <c r="H920" s="147">
        <f>GERAR_NUMERACAO(G920, $G$21:G920)</f>
        <v/>
      </c>
      <c r="I920" s="150" t="n"/>
      <c r="J920" s="151" t="n"/>
      <c r="K920" s="148" t="n"/>
      <c r="L920" s="535" t="n"/>
      <c r="M920" s="290">
        <f>IF(G920="S","BDI1","")</f>
        <v/>
      </c>
      <c r="N920" s="167" t="n"/>
      <c r="O920" s="167" t="n"/>
      <c r="P920" s="166" t="n"/>
      <c r="Q920" s="166" t="n"/>
      <c r="R920" s="166" t="n"/>
      <c r="S920" s="166" t="n"/>
      <c r="T920" s="166" t="n"/>
      <c r="U920" s="166" t="n"/>
    </row>
    <row r="921" ht="20.1" customHeight="1" s="496">
      <c r="A921" s="106">
        <f>SequenciaA20Mais1</f>
        <v/>
      </c>
      <c r="B921" s="106">
        <f>SequenciaB20Mais1</f>
        <v/>
      </c>
      <c r="C921" s="106">
        <f>A921&amp;"."&amp;B921</f>
        <v/>
      </c>
      <c r="D921" s="106">
        <f>SequenciaD20Mais1</f>
        <v/>
      </c>
      <c r="E921" s="106">
        <f>IF(OR(G921="ETAPA",G921="SUB-ETAPA",I921=""),"",A921)</f>
        <v/>
      </c>
      <c r="F921" s="107" t="n"/>
      <c r="G921" s="340">
        <f>IF(I921&lt;&gt;"","S","")</f>
        <v/>
      </c>
      <c r="H921" s="147">
        <f>GERAR_NUMERACAO(G921, $G$21:G921)</f>
        <v/>
      </c>
      <c r="I921" s="332" t="n"/>
      <c r="J921" s="333" t="n"/>
      <c r="K921" s="148" t="n"/>
      <c r="L921" s="504" t="n"/>
      <c r="M921" s="290">
        <f>IF(G921="S","BDI1","")</f>
        <v/>
      </c>
      <c r="N921" s="167" t="n"/>
      <c r="O921" s="167" t="n"/>
      <c r="P921" s="166" t="n"/>
      <c r="Q921" s="166" t="n"/>
      <c r="R921" s="166" t="n"/>
      <c r="S921" s="166" t="n"/>
      <c r="T921" s="166" t="n"/>
      <c r="U921" s="166" t="n"/>
    </row>
    <row r="922" ht="20.1" customHeight="1" s="496">
      <c r="A922" s="106">
        <f>SequenciaA20Mais1</f>
        <v/>
      </c>
      <c r="B922" s="106">
        <f>SequenciaB20Mais1</f>
        <v/>
      </c>
      <c r="C922" s="106">
        <f>A922&amp;"."&amp;B922</f>
        <v/>
      </c>
      <c r="D922" s="106">
        <f>SequenciaD20Mais1</f>
        <v/>
      </c>
      <c r="E922" s="106">
        <f>IF(OR(G922="ETAPA",G922="SUB-ETAPA",I922=""),"",A922)</f>
        <v/>
      </c>
      <c r="F922" s="107" t="n"/>
      <c r="G922" s="340">
        <f>IF(I922&lt;&gt;"","S","")</f>
        <v/>
      </c>
      <c r="H922" s="147">
        <f>GERAR_NUMERACAO(G922, $G$21:G922)</f>
        <v/>
      </c>
      <c r="I922" s="332" t="n"/>
      <c r="J922" s="333" t="n"/>
      <c r="K922" s="148" t="n"/>
      <c r="L922" s="504" t="n"/>
      <c r="M922" s="290">
        <f>IF(G922="S","BDI1","")</f>
        <v/>
      </c>
      <c r="N922" s="167" t="n"/>
      <c r="O922" s="167" t="n"/>
      <c r="P922" s="166" t="n"/>
      <c r="Q922" s="166" t="n"/>
      <c r="R922" s="166" t="n"/>
      <c r="S922" s="166" t="n"/>
      <c r="T922" s="166" t="n"/>
      <c r="U922" s="166" t="n"/>
    </row>
    <row r="923" ht="20.1" customHeight="1" s="496">
      <c r="A923" s="106">
        <f>SequenciaA20Mais1</f>
        <v/>
      </c>
      <c r="B923" s="106">
        <f>SequenciaB20Mais1</f>
        <v/>
      </c>
      <c r="C923" s="106">
        <f>A923&amp;"."&amp;B923</f>
        <v/>
      </c>
      <c r="D923" s="106">
        <f>SequenciaD20Mais1</f>
        <v/>
      </c>
      <c r="E923" s="106">
        <f>IF(OR(G923="ETAPA",G923="SUB-ETAPA",I923=""),"",A923)</f>
        <v/>
      </c>
      <c r="F923" s="107" t="n"/>
      <c r="G923" s="340">
        <f>IF(I923&lt;&gt;"","S","")</f>
        <v/>
      </c>
      <c r="H923" s="147">
        <f>GERAR_NUMERACAO(G923, $G$21:G923)</f>
        <v/>
      </c>
      <c r="I923" s="150" t="n"/>
      <c r="J923" s="151" t="n"/>
      <c r="K923" s="148" t="n"/>
      <c r="L923" s="535" t="n"/>
      <c r="M923" s="290">
        <f>IF(G923="S","BDI1","")</f>
        <v/>
      </c>
      <c r="N923" s="167" t="n"/>
      <c r="O923" s="167" t="n"/>
      <c r="P923" s="166" t="n"/>
      <c r="Q923" s="166" t="n"/>
      <c r="R923" s="166" t="n"/>
      <c r="S923" s="166" t="n"/>
      <c r="T923" s="166" t="n"/>
      <c r="U923" s="166" t="n"/>
    </row>
    <row r="924" ht="20.1" customHeight="1" s="496">
      <c r="A924" s="106">
        <f>SequenciaA20Mais1</f>
        <v/>
      </c>
      <c r="B924" s="106">
        <f>SequenciaB20Mais1</f>
        <v/>
      </c>
      <c r="C924" s="106">
        <f>A924&amp;"."&amp;B924</f>
        <v/>
      </c>
      <c r="D924" s="106">
        <f>SequenciaD20Mais1</f>
        <v/>
      </c>
      <c r="E924" s="106">
        <f>IF(OR(G924="ETAPA",G924="SUB-ETAPA",I924=""),"",A924)</f>
        <v/>
      </c>
      <c r="F924" s="107" t="n"/>
      <c r="G924" s="340">
        <f>IF(I924&lt;&gt;"","S","")</f>
        <v/>
      </c>
      <c r="H924" s="147">
        <f>GERAR_NUMERACAO(G924, $G$21:G924)</f>
        <v/>
      </c>
      <c r="I924" s="332" t="n"/>
      <c r="J924" s="333" t="n"/>
      <c r="K924" s="148" t="n"/>
      <c r="L924" s="504" t="n"/>
      <c r="M924" s="290">
        <f>IF(G924="S","BDI1","")</f>
        <v/>
      </c>
      <c r="N924" s="167" t="n"/>
      <c r="O924" s="167" t="n"/>
      <c r="P924" s="166" t="n"/>
      <c r="Q924" s="166" t="n"/>
      <c r="R924" s="166" t="n"/>
      <c r="S924" s="166" t="n"/>
      <c r="T924" s="166" t="n"/>
      <c r="U924" s="166" t="n"/>
    </row>
    <row r="925" ht="20.1" customHeight="1" s="496">
      <c r="A925" s="106">
        <f>SequenciaA20Mais1</f>
        <v/>
      </c>
      <c r="B925" s="106">
        <f>SequenciaB20Mais1</f>
        <v/>
      </c>
      <c r="C925" s="106">
        <f>A925&amp;"."&amp;B925</f>
        <v/>
      </c>
      <c r="D925" s="106">
        <f>SequenciaD20Mais1</f>
        <v/>
      </c>
      <c r="E925" s="106">
        <f>IF(OR(G925="ETAPA",G925="SUB-ETAPA",I925=""),"",A925)</f>
        <v/>
      </c>
      <c r="F925" s="107" t="n"/>
      <c r="G925" s="340">
        <f>IF(I925&lt;&gt;"","S","")</f>
        <v/>
      </c>
      <c r="H925" s="147">
        <f>GERAR_NUMERACAO(G925, $G$21:G925)</f>
        <v/>
      </c>
      <c r="I925" s="150" t="n"/>
      <c r="J925" s="151" t="n"/>
      <c r="K925" s="148" t="n"/>
      <c r="L925" s="535" t="n"/>
      <c r="M925" s="290">
        <f>IF(G925="S","BDI1","")</f>
        <v/>
      </c>
      <c r="N925" s="167" t="n"/>
      <c r="O925" s="167" t="n"/>
      <c r="P925" s="166" t="n"/>
      <c r="Q925" s="166" t="n"/>
      <c r="R925" s="166" t="n"/>
      <c r="S925" s="166" t="n"/>
      <c r="T925" s="166" t="n"/>
      <c r="U925" s="166" t="n"/>
    </row>
    <row r="926" ht="20.1" customHeight="1" s="496">
      <c r="A926" s="106">
        <f>SequenciaA20Mais1</f>
        <v/>
      </c>
      <c r="B926" s="106">
        <f>SequenciaB20Mais1</f>
        <v/>
      </c>
      <c r="C926" s="106">
        <f>A926&amp;"."&amp;B926</f>
        <v/>
      </c>
      <c r="D926" s="106">
        <f>SequenciaD20Mais1</f>
        <v/>
      </c>
      <c r="E926" s="106">
        <f>IF(OR(G926="ETAPA",G926="SUB-ETAPA",I926=""),"",A926)</f>
        <v/>
      </c>
      <c r="F926" s="107" t="n"/>
      <c r="G926" s="340">
        <f>IF(I926&lt;&gt;"","S","")</f>
        <v/>
      </c>
      <c r="H926" s="147">
        <f>GERAR_NUMERACAO(G926, $G$21:G926)</f>
        <v/>
      </c>
      <c r="I926" s="150" t="n"/>
      <c r="J926" s="151" t="n"/>
      <c r="K926" s="148" t="n"/>
      <c r="L926" s="535" t="n"/>
      <c r="M926" s="290">
        <f>IF(G926="S","BDI1","")</f>
        <v/>
      </c>
      <c r="N926" s="167" t="n"/>
      <c r="O926" s="167" t="n"/>
      <c r="P926" s="166" t="n"/>
      <c r="Q926" s="166" t="n"/>
      <c r="R926" s="166" t="n"/>
      <c r="S926" s="166" t="n"/>
      <c r="T926" s="166" t="n"/>
      <c r="U926" s="166" t="n"/>
    </row>
    <row r="927" ht="20.1" customHeight="1" s="496">
      <c r="A927" s="106">
        <f>SequenciaA20Mais1</f>
        <v/>
      </c>
      <c r="B927" s="106">
        <f>SequenciaB20Mais1</f>
        <v/>
      </c>
      <c r="C927" s="106">
        <f>A927&amp;"."&amp;B927</f>
        <v/>
      </c>
      <c r="D927" s="106">
        <f>SequenciaD20Mais1</f>
        <v/>
      </c>
      <c r="E927" s="106">
        <f>IF(OR(G927="ETAPA",G927="SUB-ETAPA",I927=""),"",A927)</f>
        <v/>
      </c>
      <c r="F927" s="107" t="n"/>
      <c r="G927" s="340">
        <f>IF(I927&lt;&gt;"","S","")</f>
        <v/>
      </c>
      <c r="H927" s="147">
        <f>GERAR_NUMERACAO(G927, $G$21:G927)</f>
        <v/>
      </c>
      <c r="I927" s="332" t="n"/>
      <c r="J927" s="333" t="n"/>
      <c r="K927" s="148" t="n"/>
      <c r="L927" s="504" t="n"/>
      <c r="M927" s="290">
        <f>IF(G927="S","BDI1","")</f>
        <v/>
      </c>
      <c r="N927" s="167" t="n"/>
      <c r="O927" s="167" t="n"/>
      <c r="P927" s="166" t="n"/>
      <c r="Q927" s="166" t="n"/>
      <c r="R927" s="166" t="n"/>
      <c r="S927" s="166" t="n"/>
      <c r="T927" s="166" t="n"/>
      <c r="U927" s="166" t="n"/>
    </row>
    <row r="928" ht="20.1" customHeight="1" s="496">
      <c r="A928" s="106">
        <f>SequenciaA20Mais1</f>
        <v/>
      </c>
      <c r="B928" s="106">
        <f>SequenciaB20Mais1</f>
        <v/>
      </c>
      <c r="C928" s="106">
        <f>A928&amp;"."&amp;B928</f>
        <v/>
      </c>
      <c r="D928" s="106">
        <f>SequenciaD20Mais1</f>
        <v/>
      </c>
      <c r="E928" s="106">
        <f>IF(OR(G928="ETAPA",G928="SUB-ETAPA",I928=""),"",A928)</f>
        <v/>
      </c>
      <c r="F928" s="107" t="n"/>
      <c r="G928" s="340">
        <f>IF(I928&lt;&gt;"","S","")</f>
        <v/>
      </c>
      <c r="H928" s="147">
        <f>GERAR_NUMERACAO(G928, $G$21:G928)</f>
        <v/>
      </c>
      <c r="I928" s="150" t="n"/>
      <c r="J928" s="151" t="n"/>
      <c r="K928" s="148" t="n"/>
      <c r="L928" s="535" t="n"/>
      <c r="M928" s="290">
        <f>IF(G928="S","BDI1","")</f>
        <v/>
      </c>
      <c r="N928" s="167" t="n"/>
      <c r="O928" s="167" t="n"/>
      <c r="P928" s="166" t="n"/>
      <c r="Q928" s="166" t="n"/>
      <c r="R928" s="166" t="n"/>
      <c r="S928" s="166" t="n"/>
      <c r="T928" s="166" t="n"/>
      <c r="U928" s="166" t="n"/>
    </row>
    <row r="929" ht="20.1" customHeight="1" s="496">
      <c r="A929" s="106">
        <f>SequenciaA20Mais1</f>
        <v/>
      </c>
      <c r="B929" s="106">
        <f>SequenciaB20Mais1</f>
        <v/>
      </c>
      <c r="C929" s="106">
        <f>A929&amp;"."&amp;B929</f>
        <v/>
      </c>
      <c r="D929" s="106">
        <f>SequenciaD20Mais1</f>
        <v/>
      </c>
      <c r="E929" s="106">
        <f>IF(OR(G929="ETAPA",G929="SUB-ETAPA",I929=""),"",A929)</f>
        <v/>
      </c>
      <c r="F929" s="107" t="n"/>
      <c r="G929" s="340">
        <f>IF(I929&lt;&gt;"","S","")</f>
        <v/>
      </c>
      <c r="H929" s="147">
        <f>GERAR_NUMERACAO(G929, $G$21:G929)</f>
        <v/>
      </c>
      <c r="I929" s="332" t="n"/>
      <c r="J929" s="333" t="n"/>
      <c r="K929" s="148" t="n"/>
      <c r="L929" s="504" t="n"/>
      <c r="M929" s="290">
        <f>IF(G929="S","BDI1","")</f>
        <v/>
      </c>
      <c r="N929" s="167" t="n"/>
      <c r="O929" s="167" t="n"/>
      <c r="P929" s="166" t="n"/>
      <c r="Q929" s="166" t="n"/>
      <c r="R929" s="166" t="n"/>
      <c r="S929" s="166" t="n"/>
      <c r="T929" s="166" t="n"/>
      <c r="U929" s="166" t="n"/>
    </row>
    <row r="930" ht="20.1" customHeight="1" s="496">
      <c r="A930" s="106">
        <f>SequenciaA20Mais1</f>
        <v/>
      </c>
      <c r="B930" s="106">
        <f>SequenciaB20Mais1</f>
        <v/>
      </c>
      <c r="C930" s="106">
        <f>A930&amp;"."&amp;B930</f>
        <v/>
      </c>
      <c r="D930" s="106">
        <f>SequenciaD20Mais1</f>
        <v/>
      </c>
      <c r="E930" s="106">
        <f>IF(OR(G930="ETAPA",G930="SUB-ETAPA",I930=""),"",A930)</f>
        <v/>
      </c>
      <c r="F930" s="107" t="n"/>
      <c r="G930" s="340">
        <f>IF(I930&lt;&gt;"","S","")</f>
        <v/>
      </c>
      <c r="H930" s="147">
        <f>GERAR_NUMERACAO(G930, $G$21:G930)</f>
        <v/>
      </c>
      <c r="I930" s="332" t="n"/>
      <c r="J930" s="333" t="n"/>
      <c r="K930" s="148" t="n"/>
      <c r="L930" s="504" t="n"/>
      <c r="M930" s="290">
        <f>IF(G930="S","BDI1","")</f>
        <v/>
      </c>
      <c r="N930" s="167" t="n"/>
      <c r="O930" s="167" t="n"/>
      <c r="P930" s="166" t="n"/>
      <c r="Q930" s="166" t="n"/>
      <c r="R930" s="166" t="n"/>
      <c r="S930" s="166" t="n"/>
      <c r="T930" s="166" t="n"/>
      <c r="U930" s="166" t="n"/>
    </row>
    <row r="931" ht="20.1" customHeight="1" s="496">
      <c r="A931" s="106">
        <f>SequenciaA20Mais1</f>
        <v/>
      </c>
      <c r="B931" s="106">
        <f>SequenciaB20Mais1</f>
        <v/>
      </c>
      <c r="C931" s="106">
        <f>A931&amp;"."&amp;B931</f>
        <v/>
      </c>
      <c r="D931" s="106">
        <f>SequenciaD20Mais1</f>
        <v/>
      </c>
      <c r="E931" s="106">
        <f>IF(OR(G931="ETAPA",G931="SUB-ETAPA",I931=""),"",A931)</f>
        <v/>
      </c>
      <c r="F931" s="107" t="n"/>
      <c r="G931" s="340">
        <f>IF(I931&lt;&gt;"","S","")</f>
        <v/>
      </c>
      <c r="H931" s="147">
        <f>GERAR_NUMERACAO(G931, $G$21:G931)</f>
        <v/>
      </c>
      <c r="I931" s="150" t="n"/>
      <c r="J931" s="151" t="n"/>
      <c r="K931" s="148" t="n"/>
      <c r="L931" s="535" t="n"/>
      <c r="M931" s="290">
        <f>IF(G931="S","BDI1","")</f>
        <v/>
      </c>
      <c r="N931" s="167" t="n"/>
      <c r="O931" s="167" t="n"/>
      <c r="P931" s="166" t="n"/>
      <c r="Q931" s="166" t="n"/>
      <c r="R931" s="166" t="n"/>
      <c r="S931" s="166" t="n"/>
      <c r="T931" s="166" t="n"/>
      <c r="U931" s="166" t="n"/>
    </row>
    <row r="932" ht="20.1" customHeight="1" s="496">
      <c r="A932" s="106">
        <f>SequenciaA20Mais1</f>
        <v/>
      </c>
      <c r="B932" s="106">
        <f>SequenciaB20Mais1</f>
        <v/>
      </c>
      <c r="C932" s="106">
        <f>A932&amp;"."&amp;B932</f>
        <v/>
      </c>
      <c r="D932" s="106">
        <f>SequenciaD20Mais1</f>
        <v/>
      </c>
      <c r="E932" s="106">
        <f>IF(OR(G932="ETAPA",G932="SUB-ETAPA",I932=""),"",A932)</f>
        <v/>
      </c>
      <c r="F932" s="107" t="n"/>
      <c r="G932" s="340">
        <f>IF(I932&lt;&gt;"","S","")</f>
        <v/>
      </c>
      <c r="H932" s="147">
        <f>GERAR_NUMERACAO(G932, $G$21:G932)</f>
        <v/>
      </c>
      <c r="I932" s="332" t="n"/>
      <c r="J932" s="333" t="n"/>
      <c r="K932" s="148" t="n"/>
      <c r="L932" s="504" t="n"/>
      <c r="M932" s="290">
        <f>IF(G932="S","BDI1","")</f>
        <v/>
      </c>
      <c r="N932" s="167" t="n"/>
      <c r="O932" s="167" t="n"/>
      <c r="P932" s="166" t="n"/>
      <c r="Q932" s="166" t="n"/>
      <c r="R932" s="166" t="n"/>
      <c r="S932" s="166" t="n"/>
      <c r="T932" s="166" t="n"/>
      <c r="U932" s="166" t="n"/>
    </row>
    <row r="933" ht="20.1" customHeight="1" s="496">
      <c r="A933" s="106">
        <f>SequenciaA20Mais1</f>
        <v/>
      </c>
      <c r="B933" s="106">
        <f>SequenciaB20Mais1</f>
        <v/>
      </c>
      <c r="C933" s="106">
        <f>A933&amp;"."&amp;B933</f>
        <v/>
      </c>
      <c r="D933" s="106">
        <f>SequenciaD20Mais1</f>
        <v/>
      </c>
      <c r="E933" s="106">
        <f>IF(OR(G933="ETAPA",G933="SUB-ETAPA",I933=""),"",A933)</f>
        <v/>
      </c>
      <c r="F933" s="107" t="n"/>
      <c r="G933" s="340">
        <f>IF(I933&lt;&gt;"","S","")</f>
        <v/>
      </c>
      <c r="H933" s="147">
        <f>GERAR_NUMERACAO(G933, $G$21:G933)</f>
        <v/>
      </c>
      <c r="I933" s="150" t="n"/>
      <c r="J933" s="151" t="n"/>
      <c r="K933" s="148" t="n"/>
      <c r="L933" s="535" t="n"/>
      <c r="M933" s="290">
        <f>IF(G933="S","BDI1","")</f>
        <v/>
      </c>
      <c r="N933" s="167" t="n"/>
      <c r="O933" s="167" t="n"/>
      <c r="P933" s="166" t="n"/>
      <c r="Q933" s="166" t="n"/>
      <c r="R933" s="166" t="n"/>
      <c r="S933" s="166" t="n"/>
      <c r="T933" s="166" t="n"/>
      <c r="U933" s="166" t="n"/>
    </row>
    <row r="934" ht="20.1" customHeight="1" s="496">
      <c r="A934" s="106">
        <f>SequenciaA20Mais1</f>
        <v/>
      </c>
      <c r="B934" s="106">
        <f>SequenciaB20Mais1</f>
        <v/>
      </c>
      <c r="C934" s="106">
        <f>A934&amp;"."&amp;B934</f>
        <v/>
      </c>
      <c r="D934" s="106">
        <f>SequenciaD20Mais1</f>
        <v/>
      </c>
      <c r="E934" s="106">
        <f>IF(OR(G934="ETAPA",G934="SUB-ETAPA",I934=""),"",A934)</f>
        <v/>
      </c>
      <c r="F934" s="107" t="n"/>
      <c r="G934" s="340">
        <f>IF(I934&lt;&gt;"","S","")</f>
        <v/>
      </c>
      <c r="H934" s="147">
        <f>GERAR_NUMERACAO(G934, $G$21:G934)</f>
        <v/>
      </c>
      <c r="I934" s="150" t="n"/>
      <c r="J934" s="151" t="n"/>
      <c r="K934" s="148" t="n"/>
      <c r="L934" s="535" t="n"/>
      <c r="M934" s="290">
        <f>IF(G934="S","BDI1","")</f>
        <v/>
      </c>
      <c r="N934" s="167" t="n"/>
      <c r="O934" s="167" t="n"/>
      <c r="P934" s="166" t="n"/>
      <c r="Q934" s="166" t="n"/>
      <c r="R934" s="166" t="n"/>
      <c r="S934" s="166" t="n"/>
      <c r="T934" s="166" t="n"/>
      <c r="U934" s="166" t="n"/>
    </row>
    <row r="935" ht="20.1" customHeight="1" s="496">
      <c r="A935" s="106">
        <f>SequenciaA20Mais1</f>
        <v/>
      </c>
      <c r="B935" s="106">
        <f>SequenciaB20Mais1</f>
        <v/>
      </c>
      <c r="C935" s="106">
        <f>A935&amp;"."&amp;B935</f>
        <v/>
      </c>
      <c r="D935" s="106">
        <f>SequenciaD20Mais1</f>
        <v/>
      </c>
      <c r="E935" s="106">
        <f>IF(OR(G935="ETAPA",G935="SUB-ETAPA",I935=""),"",A935)</f>
        <v/>
      </c>
      <c r="F935" s="107" t="n"/>
      <c r="G935" s="340">
        <f>IF(I935&lt;&gt;"","S","")</f>
        <v/>
      </c>
      <c r="H935" s="147">
        <f>GERAR_NUMERACAO(G935, $G$21:G935)</f>
        <v/>
      </c>
      <c r="I935" s="332" t="n"/>
      <c r="J935" s="333" t="n"/>
      <c r="K935" s="148" t="n"/>
      <c r="L935" s="504" t="n"/>
      <c r="M935" s="290">
        <f>IF(G935="S","BDI1","")</f>
        <v/>
      </c>
      <c r="N935" s="167" t="n"/>
      <c r="O935" s="167" t="n"/>
      <c r="P935" s="166" t="n"/>
      <c r="Q935" s="166" t="n"/>
      <c r="R935" s="166" t="n"/>
      <c r="S935" s="166" t="n"/>
      <c r="T935" s="166" t="n"/>
      <c r="U935" s="166" t="n"/>
    </row>
    <row r="936" ht="20.1" customHeight="1" s="496">
      <c r="A936" s="106">
        <f>SequenciaA20Mais1</f>
        <v/>
      </c>
      <c r="B936" s="106">
        <f>SequenciaB20Mais1</f>
        <v/>
      </c>
      <c r="C936" s="106">
        <f>A936&amp;"."&amp;B936</f>
        <v/>
      </c>
      <c r="D936" s="106">
        <f>SequenciaD20Mais1</f>
        <v/>
      </c>
      <c r="E936" s="106">
        <f>IF(OR(G936="ETAPA",G936="SUB-ETAPA",I936=""),"",A936)</f>
        <v/>
      </c>
      <c r="F936" s="107" t="n"/>
      <c r="G936" s="340">
        <f>IF(I936&lt;&gt;"","S","")</f>
        <v/>
      </c>
      <c r="H936" s="147">
        <f>GERAR_NUMERACAO(G936, $G$21:G936)</f>
        <v/>
      </c>
      <c r="I936" s="150" t="n"/>
      <c r="J936" s="151" t="n"/>
      <c r="K936" s="148" t="n"/>
      <c r="L936" s="535" t="n"/>
      <c r="M936" s="290">
        <f>IF(G936="S","BDI1","")</f>
        <v/>
      </c>
      <c r="N936" s="167" t="n"/>
      <c r="O936" s="167" t="n"/>
      <c r="P936" s="166" t="n"/>
      <c r="Q936" s="166" t="n"/>
      <c r="R936" s="166" t="n"/>
      <c r="S936" s="166" t="n"/>
      <c r="T936" s="166" t="n"/>
      <c r="U936" s="166" t="n"/>
    </row>
    <row r="937" ht="20.1" customHeight="1" s="496">
      <c r="A937" s="106">
        <f>SequenciaA20Mais1</f>
        <v/>
      </c>
      <c r="B937" s="106">
        <f>SequenciaB20Mais1</f>
        <v/>
      </c>
      <c r="C937" s="106">
        <f>A937&amp;"."&amp;B937</f>
        <v/>
      </c>
      <c r="D937" s="106">
        <f>SequenciaD20Mais1</f>
        <v/>
      </c>
      <c r="E937" s="106">
        <f>IF(OR(G937="ETAPA",G937="SUB-ETAPA",I937=""),"",A937)</f>
        <v/>
      </c>
      <c r="F937" s="107" t="n"/>
      <c r="G937" s="340">
        <f>IF(I937&lt;&gt;"","S","")</f>
        <v/>
      </c>
      <c r="H937" s="147">
        <f>GERAR_NUMERACAO(G937, $G$21:G937)</f>
        <v/>
      </c>
      <c r="I937" s="332" t="n"/>
      <c r="J937" s="333" t="n"/>
      <c r="K937" s="148" t="n"/>
      <c r="L937" s="504" t="n"/>
      <c r="M937" s="290">
        <f>IF(G937="S","BDI1","")</f>
        <v/>
      </c>
      <c r="N937" s="167" t="n"/>
      <c r="O937" s="167" t="n"/>
      <c r="P937" s="166" t="n"/>
      <c r="Q937" s="166" t="n"/>
      <c r="R937" s="166" t="n"/>
      <c r="S937" s="166" t="n"/>
      <c r="T937" s="166" t="n"/>
      <c r="U937" s="166" t="n"/>
    </row>
    <row r="938" ht="20.1" customHeight="1" s="496">
      <c r="A938" s="106">
        <f>SequenciaA20Mais1</f>
        <v/>
      </c>
      <c r="B938" s="106">
        <f>SequenciaB20Mais1</f>
        <v/>
      </c>
      <c r="C938" s="106">
        <f>A938&amp;"."&amp;B938</f>
        <v/>
      </c>
      <c r="D938" s="106">
        <f>SequenciaD20Mais1</f>
        <v/>
      </c>
      <c r="E938" s="106">
        <f>IF(OR(G938="ETAPA",G938="SUB-ETAPA",I938=""),"",A938)</f>
        <v/>
      </c>
      <c r="F938" s="107" t="n"/>
      <c r="G938" s="340">
        <f>IF(I938&lt;&gt;"","S","")</f>
        <v/>
      </c>
      <c r="H938" s="147">
        <f>GERAR_NUMERACAO(G938, $G$21:G938)</f>
        <v/>
      </c>
      <c r="I938" s="150" t="n"/>
      <c r="J938" s="151" t="n"/>
      <c r="K938" s="148" t="n"/>
      <c r="L938" s="535" t="n"/>
      <c r="M938" s="290">
        <f>IF(G938="S","BDI1","")</f>
        <v/>
      </c>
      <c r="N938" s="167" t="n"/>
      <c r="O938" s="167" t="n"/>
      <c r="P938" s="166" t="n"/>
      <c r="Q938" s="166" t="n"/>
      <c r="R938" s="166" t="n"/>
      <c r="S938" s="166" t="n"/>
      <c r="T938" s="166" t="n"/>
      <c r="U938" s="166" t="n"/>
    </row>
    <row r="939" ht="20.1" customHeight="1" s="496">
      <c r="A939" s="106">
        <f>SequenciaA20Mais1</f>
        <v/>
      </c>
      <c r="B939" s="106">
        <f>SequenciaB20Mais1</f>
        <v/>
      </c>
      <c r="C939" s="106">
        <f>A939&amp;"."&amp;B939</f>
        <v/>
      </c>
      <c r="D939" s="106">
        <f>SequenciaD20Mais1</f>
        <v/>
      </c>
      <c r="E939" s="106">
        <f>IF(OR(G939="ETAPA",G939="SUB-ETAPA",I939=""),"",A939)</f>
        <v/>
      </c>
      <c r="F939" s="107" t="n"/>
      <c r="G939" s="340">
        <f>IF(I939&lt;&gt;"","S","")</f>
        <v/>
      </c>
      <c r="H939" s="147">
        <f>GERAR_NUMERACAO(G939, $G$21:G939)</f>
        <v/>
      </c>
      <c r="I939" s="150" t="n"/>
      <c r="J939" s="151" t="n"/>
      <c r="K939" s="148" t="n"/>
      <c r="L939" s="535" t="n"/>
      <c r="M939" s="290">
        <f>IF(G939="S","BDI1","")</f>
        <v/>
      </c>
      <c r="N939" s="167" t="n"/>
      <c r="O939" s="167" t="n"/>
      <c r="P939" s="166" t="n"/>
      <c r="Q939" s="166" t="n"/>
      <c r="R939" s="166" t="n"/>
      <c r="S939" s="166" t="n"/>
      <c r="T939" s="166" t="n"/>
      <c r="U939" s="166" t="n"/>
    </row>
    <row r="940" ht="20.1" customHeight="1" s="496">
      <c r="A940" s="106">
        <f>SequenciaA20Mais1</f>
        <v/>
      </c>
      <c r="B940" s="106">
        <f>SequenciaB20Mais1</f>
        <v/>
      </c>
      <c r="C940" s="106">
        <f>A940&amp;"."&amp;B940</f>
        <v/>
      </c>
      <c r="D940" s="106">
        <f>SequenciaD20Mais1</f>
        <v/>
      </c>
      <c r="E940" s="106">
        <f>IF(OR(G940="ETAPA",G940="SUB-ETAPA",I940=""),"",A940)</f>
        <v/>
      </c>
      <c r="F940" s="107" t="n"/>
      <c r="G940" s="340">
        <f>IF(I940&lt;&gt;"","S","")</f>
        <v/>
      </c>
      <c r="H940" s="147">
        <f>GERAR_NUMERACAO(G940, $G$21:G940)</f>
        <v/>
      </c>
      <c r="I940" s="332" t="n"/>
      <c r="J940" s="333" t="n"/>
      <c r="K940" s="148" t="n"/>
      <c r="L940" s="504" t="n"/>
      <c r="M940" s="290">
        <f>IF(G940="S","BDI1","")</f>
        <v/>
      </c>
      <c r="N940" s="167" t="n"/>
      <c r="O940" s="167" t="n"/>
      <c r="P940" s="166" t="n"/>
      <c r="Q940" s="166" t="n"/>
      <c r="R940" s="166" t="n"/>
      <c r="S940" s="166" t="n"/>
      <c r="T940" s="166" t="n"/>
      <c r="U940" s="166" t="n"/>
    </row>
    <row r="941" ht="20.1" customHeight="1" s="496">
      <c r="A941" s="106">
        <f>SequenciaA20Mais1</f>
        <v/>
      </c>
      <c r="B941" s="106">
        <f>SequenciaB20Mais1</f>
        <v/>
      </c>
      <c r="C941" s="106">
        <f>A941&amp;"."&amp;B941</f>
        <v/>
      </c>
      <c r="D941" s="106">
        <f>SequenciaD20Mais1</f>
        <v/>
      </c>
      <c r="E941" s="106">
        <f>IF(OR(G941="ETAPA",G941="SUB-ETAPA",I941=""),"",A941)</f>
        <v/>
      </c>
      <c r="F941" s="107" t="n"/>
      <c r="G941" s="340">
        <f>IF(I941&lt;&gt;"","S","")</f>
        <v/>
      </c>
      <c r="H941" s="147">
        <f>GERAR_NUMERACAO(G941, $G$21:G941)</f>
        <v/>
      </c>
      <c r="I941" s="332" t="n"/>
      <c r="J941" s="333" t="n"/>
      <c r="K941" s="148" t="n"/>
      <c r="L941" s="504" t="n"/>
      <c r="M941" s="290">
        <f>IF(G941="S","BDI1","")</f>
        <v/>
      </c>
      <c r="N941" s="167" t="n"/>
      <c r="O941" s="167" t="n"/>
      <c r="P941" s="166" t="n"/>
      <c r="Q941" s="166" t="n"/>
      <c r="R941" s="166" t="n"/>
      <c r="S941" s="166" t="n"/>
      <c r="T941" s="166" t="n"/>
      <c r="U941" s="166" t="n"/>
    </row>
    <row r="942" ht="20.1" customHeight="1" s="496">
      <c r="A942" s="106">
        <f>SequenciaA20Mais1</f>
        <v/>
      </c>
      <c r="B942" s="106">
        <f>SequenciaB20Mais1</f>
        <v/>
      </c>
      <c r="C942" s="106">
        <f>A942&amp;"."&amp;B942</f>
        <v/>
      </c>
      <c r="D942" s="106">
        <f>SequenciaD20Mais1</f>
        <v/>
      </c>
      <c r="E942" s="106">
        <f>IF(OR(G942="ETAPA",G942="SUB-ETAPA",I942=""),"",A942)</f>
        <v/>
      </c>
      <c r="F942" s="107" t="n"/>
      <c r="G942" s="340">
        <f>IF(I942&lt;&gt;"","S","")</f>
        <v/>
      </c>
      <c r="H942" s="147">
        <f>GERAR_NUMERACAO(G942, $G$21:G942)</f>
        <v/>
      </c>
      <c r="I942" s="150" t="n"/>
      <c r="J942" s="151" t="n"/>
      <c r="K942" s="148" t="n"/>
      <c r="L942" s="535" t="n"/>
      <c r="M942" s="290">
        <f>IF(G942="S","BDI1","")</f>
        <v/>
      </c>
      <c r="N942" s="167" t="n"/>
      <c r="O942" s="167" t="n"/>
      <c r="P942" s="166" t="n"/>
      <c r="Q942" s="166" t="n"/>
      <c r="R942" s="166" t="n"/>
      <c r="S942" s="166" t="n"/>
      <c r="T942" s="166" t="n"/>
      <c r="U942" s="166" t="n"/>
    </row>
    <row r="943" ht="20.1" customHeight="1" s="496">
      <c r="A943" s="106">
        <f>SequenciaA20Mais1</f>
        <v/>
      </c>
      <c r="B943" s="106">
        <f>SequenciaB20Mais1</f>
        <v/>
      </c>
      <c r="C943" s="106">
        <f>A943&amp;"."&amp;B943</f>
        <v/>
      </c>
      <c r="D943" s="106">
        <f>SequenciaD20Mais1</f>
        <v/>
      </c>
      <c r="E943" s="106">
        <f>IF(OR(G943="ETAPA",G943="SUB-ETAPA",I943=""),"",A943)</f>
        <v/>
      </c>
      <c r="F943" s="107" t="n"/>
      <c r="G943" s="340">
        <f>IF(I943&lt;&gt;"","S","")</f>
        <v/>
      </c>
      <c r="H943" s="147">
        <f>GERAR_NUMERACAO(G943, $G$21:G943)</f>
        <v/>
      </c>
      <c r="I943" s="332" t="n"/>
      <c r="J943" s="333" t="n"/>
      <c r="K943" s="148" t="n"/>
      <c r="L943" s="504" t="n"/>
      <c r="M943" s="290">
        <f>IF(G943="S","BDI1","")</f>
        <v/>
      </c>
      <c r="N943" s="167" t="n"/>
      <c r="O943" s="167" t="n"/>
      <c r="P943" s="166" t="n"/>
      <c r="Q943" s="166" t="n"/>
      <c r="R943" s="166" t="n"/>
      <c r="S943" s="166" t="n"/>
      <c r="T943" s="166" t="n"/>
      <c r="U943" s="166" t="n"/>
    </row>
    <row r="944" ht="20.1" customHeight="1" s="496">
      <c r="A944" s="106">
        <f>SequenciaA20Mais1</f>
        <v/>
      </c>
      <c r="B944" s="106">
        <f>SequenciaB20Mais1</f>
        <v/>
      </c>
      <c r="C944" s="106">
        <f>A944&amp;"."&amp;B944</f>
        <v/>
      </c>
      <c r="D944" s="106">
        <f>SequenciaD20Mais1</f>
        <v/>
      </c>
      <c r="E944" s="106">
        <f>IF(OR(G944="ETAPA",G944="SUB-ETAPA",I944=""),"",A944)</f>
        <v/>
      </c>
      <c r="F944" s="107" t="n"/>
      <c r="G944" s="340">
        <f>IF(I944&lt;&gt;"","S","")</f>
        <v/>
      </c>
      <c r="H944" s="147">
        <f>GERAR_NUMERACAO(G944, $G$21:G944)</f>
        <v/>
      </c>
      <c r="I944" s="150" t="n"/>
      <c r="J944" s="151" t="n"/>
      <c r="K944" s="148" t="n"/>
      <c r="L944" s="535" t="n"/>
      <c r="M944" s="290">
        <f>IF(G944="S","BDI1","")</f>
        <v/>
      </c>
      <c r="N944" s="167" t="n"/>
      <c r="O944" s="167" t="n"/>
      <c r="P944" s="166" t="n"/>
      <c r="Q944" s="166" t="n"/>
      <c r="R944" s="166" t="n"/>
      <c r="S944" s="166" t="n"/>
      <c r="T944" s="166" t="n"/>
      <c r="U944" s="166" t="n"/>
    </row>
    <row r="945" ht="20.1" customHeight="1" s="496">
      <c r="A945" s="106">
        <f>SequenciaA20Mais1</f>
        <v/>
      </c>
      <c r="B945" s="106">
        <f>SequenciaB20Mais1</f>
        <v/>
      </c>
      <c r="C945" s="106">
        <f>A945&amp;"."&amp;B945</f>
        <v/>
      </c>
      <c r="D945" s="106">
        <f>SequenciaD20Mais1</f>
        <v/>
      </c>
      <c r="E945" s="106">
        <f>IF(OR(G945="ETAPA",G945="SUB-ETAPA",I945=""),"",A945)</f>
        <v/>
      </c>
      <c r="F945" s="107" t="n"/>
      <c r="G945" s="340">
        <f>IF(I945&lt;&gt;"","S","")</f>
        <v/>
      </c>
      <c r="H945" s="147">
        <f>GERAR_NUMERACAO(G945, $G$21:G945)</f>
        <v/>
      </c>
      <c r="I945" s="150" t="n"/>
      <c r="J945" s="151" t="n"/>
      <c r="K945" s="148" t="n"/>
      <c r="L945" s="535" t="n"/>
      <c r="M945" s="290">
        <f>IF(G945="S","BDI1","")</f>
        <v/>
      </c>
      <c r="N945" s="167" t="n"/>
      <c r="O945" s="167" t="n"/>
      <c r="P945" s="166" t="n"/>
      <c r="Q945" s="166" t="n"/>
      <c r="R945" s="166" t="n"/>
      <c r="S945" s="166" t="n"/>
      <c r="T945" s="166" t="n"/>
      <c r="U945" s="166" t="n"/>
    </row>
    <row r="946" ht="20.1" customHeight="1" s="496">
      <c r="A946" s="106">
        <f>SequenciaA20Mais1</f>
        <v/>
      </c>
      <c r="B946" s="106">
        <f>SequenciaB20Mais1</f>
        <v/>
      </c>
      <c r="C946" s="106">
        <f>A946&amp;"."&amp;B946</f>
        <v/>
      </c>
      <c r="D946" s="106">
        <f>SequenciaD20Mais1</f>
        <v/>
      </c>
      <c r="E946" s="106">
        <f>IF(OR(G946="ETAPA",G946="SUB-ETAPA",I946=""),"",A946)</f>
        <v/>
      </c>
      <c r="F946" s="107" t="n"/>
      <c r="G946" s="340">
        <f>IF(I946&lt;&gt;"","S","")</f>
        <v/>
      </c>
      <c r="H946" s="147">
        <f>GERAR_NUMERACAO(G946, $G$21:G946)</f>
        <v/>
      </c>
      <c r="I946" s="332" t="n"/>
      <c r="J946" s="333" t="n"/>
      <c r="K946" s="148" t="n"/>
      <c r="L946" s="504" t="n"/>
      <c r="M946" s="290">
        <f>IF(G946="S","BDI1","")</f>
        <v/>
      </c>
      <c r="N946" s="167" t="n"/>
      <c r="O946" s="167" t="n"/>
      <c r="P946" s="166" t="n"/>
      <c r="Q946" s="166" t="n"/>
      <c r="R946" s="166" t="n"/>
      <c r="S946" s="166" t="n"/>
      <c r="T946" s="166" t="n"/>
      <c r="U946" s="166" t="n"/>
    </row>
    <row r="947" ht="20.1" customHeight="1" s="496">
      <c r="A947" s="106">
        <f>SequenciaA20Mais1</f>
        <v/>
      </c>
      <c r="B947" s="106">
        <f>SequenciaB20Mais1</f>
        <v/>
      </c>
      <c r="C947" s="106">
        <f>A947&amp;"."&amp;B947</f>
        <v/>
      </c>
      <c r="D947" s="106">
        <f>SequenciaD20Mais1</f>
        <v/>
      </c>
      <c r="E947" s="106">
        <f>IF(OR(G947="ETAPA",G947="SUB-ETAPA",I947=""),"",A947)</f>
        <v/>
      </c>
      <c r="F947" s="107" t="n"/>
      <c r="G947" s="340">
        <f>IF(I947&lt;&gt;"","S","")</f>
        <v/>
      </c>
      <c r="H947" s="147">
        <f>GERAR_NUMERACAO(G947, $G$21:G947)</f>
        <v/>
      </c>
      <c r="I947" s="150" t="n"/>
      <c r="J947" s="151" t="n"/>
      <c r="K947" s="148" t="n"/>
      <c r="L947" s="535" t="n"/>
      <c r="M947" s="290">
        <f>IF(G947="S","BDI1","")</f>
        <v/>
      </c>
      <c r="N947" s="167" t="n"/>
      <c r="O947" s="167" t="n"/>
      <c r="P947" s="166" t="n"/>
      <c r="Q947" s="166" t="n"/>
      <c r="R947" s="166" t="n"/>
      <c r="S947" s="166" t="n"/>
      <c r="T947" s="166" t="n"/>
      <c r="U947" s="166" t="n"/>
    </row>
    <row r="948" ht="20.1" customHeight="1" s="496">
      <c r="A948" s="106">
        <f>SequenciaA20Mais1</f>
        <v/>
      </c>
      <c r="B948" s="106">
        <f>SequenciaB20Mais1</f>
        <v/>
      </c>
      <c r="C948" s="106">
        <f>A948&amp;"."&amp;B948</f>
        <v/>
      </c>
      <c r="D948" s="106">
        <f>SequenciaD20Mais1</f>
        <v/>
      </c>
      <c r="E948" s="106">
        <f>IF(OR(G948="ETAPA",G948="SUB-ETAPA",I948=""),"",A948)</f>
        <v/>
      </c>
      <c r="F948" s="107" t="n"/>
      <c r="G948" s="340">
        <f>IF(I948&lt;&gt;"","S","")</f>
        <v/>
      </c>
      <c r="H948" s="147">
        <f>GERAR_NUMERACAO(G948, $G$21:G948)</f>
        <v/>
      </c>
      <c r="I948" s="150" t="n"/>
      <c r="J948" s="151" t="n"/>
      <c r="K948" s="148" t="n"/>
      <c r="L948" s="535" t="n"/>
      <c r="M948" s="290">
        <f>IF(G948="S","BDI1","")</f>
        <v/>
      </c>
      <c r="N948" s="167" t="n"/>
      <c r="O948" s="167" t="n"/>
      <c r="P948" s="166" t="n"/>
      <c r="Q948" s="166" t="n"/>
      <c r="R948" s="166" t="n"/>
      <c r="S948" s="166" t="n"/>
      <c r="T948" s="166" t="n"/>
      <c r="U948" s="166" t="n"/>
    </row>
    <row r="949" ht="20.1" customHeight="1" s="496">
      <c r="A949" s="106">
        <f>SequenciaA20Mais1</f>
        <v/>
      </c>
      <c r="B949" s="106">
        <f>SequenciaB20Mais1</f>
        <v/>
      </c>
      <c r="C949" s="106">
        <f>A949&amp;"."&amp;B949</f>
        <v/>
      </c>
      <c r="D949" s="106">
        <f>SequenciaD20Mais1</f>
        <v/>
      </c>
      <c r="E949" s="106">
        <f>IF(OR(G949="ETAPA",G949="SUB-ETAPA",I949=""),"",A949)</f>
        <v/>
      </c>
      <c r="F949" s="107" t="n"/>
      <c r="G949" s="340">
        <f>IF(I949&lt;&gt;"","S","")</f>
        <v/>
      </c>
      <c r="H949" s="147">
        <f>GERAR_NUMERACAO(G949, $G$21:G949)</f>
        <v/>
      </c>
      <c r="I949" s="332" t="n"/>
      <c r="J949" s="333" t="n"/>
      <c r="K949" s="148" t="n"/>
      <c r="L949" s="504" t="n"/>
      <c r="M949" s="290">
        <f>IF(G949="S","BDI1","")</f>
        <v/>
      </c>
      <c r="N949" s="167" t="n"/>
      <c r="O949" s="167" t="n"/>
      <c r="P949" s="166" t="n"/>
      <c r="Q949" s="166" t="n"/>
      <c r="R949" s="166" t="n"/>
      <c r="S949" s="166" t="n"/>
      <c r="T949" s="166" t="n"/>
      <c r="U949" s="166" t="n"/>
    </row>
    <row r="950" ht="20.1" customHeight="1" s="496">
      <c r="A950" s="106">
        <f>SequenciaA20Mais1</f>
        <v/>
      </c>
      <c r="B950" s="106">
        <f>SequenciaB20Mais1</f>
        <v/>
      </c>
      <c r="C950" s="106">
        <f>A950&amp;"."&amp;B950</f>
        <v/>
      </c>
      <c r="D950" s="106">
        <f>SequenciaD20Mais1</f>
        <v/>
      </c>
      <c r="E950" s="106">
        <f>IF(OR(G950="ETAPA",G950="SUB-ETAPA",I950=""),"",A950)</f>
        <v/>
      </c>
      <c r="F950" s="107" t="n"/>
      <c r="G950" s="340">
        <f>IF(I950&lt;&gt;"","S","")</f>
        <v/>
      </c>
      <c r="H950" s="147">
        <f>GERAR_NUMERACAO(G950, $G$21:G950)</f>
        <v/>
      </c>
      <c r="I950" s="332" t="n"/>
      <c r="J950" s="333" t="n"/>
      <c r="K950" s="148" t="n"/>
      <c r="L950" s="504" t="n"/>
      <c r="M950" s="290">
        <f>IF(G950="S","BDI1","")</f>
        <v/>
      </c>
      <c r="N950" s="167" t="n"/>
      <c r="O950" s="167" t="n"/>
      <c r="P950" s="166" t="n"/>
      <c r="Q950" s="166" t="n"/>
      <c r="R950" s="166" t="n"/>
      <c r="S950" s="166" t="n"/>
      <c r="T950" s="166" t="n"/>
      <c r="U950" s="166" t="n"/>
    </row>
    <row r="951" ht="20.1" customHeight="1" s="496">
      <c r="A951" s="106">
        <f>SequenciaA20Mais1</f>
        <v/>
      </c>
      <c r="B951" s="106">
        <f>SequenciaB20Mais1</f>
        <v/>
      </c>
      <c r="C951" s="106">
        <f>A951&amp;"."&amp;B951</f>
        <v/>
      </c>
      <c r="D951" s="106">
        <f>SequenciaD20Mais1</f>
        <v/>
      </c>
      <c r="E951" s="106">
        <f>IF(OR(G951="ETAPA",G951="SUB-ETAPA",I951=""),"",A951)</f>
        <v/>
      </c>
      <c r="F951" s="107" t="n"/>
      <c r="G951" s="340">
        <f>IF(I951&lt;&gt;"","S","")</f>
        <v/>
      </c>
      <c r="H951" s="147">
        <f>GERAR_NUMERACAO(G951, $G$21:G951)</f>
        <v/>
      </c>
      <c r="I951" s="150" t="n"/>
      <c r="J951" s="151" t="n"/>
      <c r="K951" s="148" t="n"/>
      <c r="L951" s="535" t="n"/>
      <c r="M951" s="290">
        <f>IF(G951="S","BDI1","")</f>
        <v/>
      </c>
      <c r="N951" s="167" t="n"/>
      <c r="O951" s="167" t="n"/>
      <c r="P951" s="166" t="n"/>
      <c r="Q951" s="166" t="n"/>
      <c r="R951" s="166" t="n"/>
      <c r="S951" s="166" t="n"/>
      <c r="T951" s="166" t="n"/>
      <c r="U951" s="166" t="n"/>
    </row>
    <row r="952" ht="20.1" customHeight="1" s="496">
      <c r="A952" s="106">
        <f>SequenciaA20Mais1</f>
        <v/>
      </c>
      <c r="B952" s="106">
        <f>SequenciaB20Mais1</f>
        <v/>
      </c>
      <c r="C952" s="106">
        <f>A952&amp;"."&amp;B952</f>
        <v/>
      </c>
      <c r="D952" s="106">
        <f>SequenciaD20Mais1</f>
        <v/>
      </c>
      <c r="E952" s="106">
        <f>IF(OR(G952="ETAPA",G952="SUB-ETAPA",I952=""),"",A952)</f>
        <v/>
      </c>
      <c r="F952" s="107" t="n"/>
      <c r="G952" s="340">
        <f>IF(I952&lt;&gt;"","S","")</f>
        <v/>
      </c>
      <c r="H952" s="147">
        <f>GERAR_NUMERACAO(G952, $G$21:G952)</f>
        <v/>
      </c>
      <c r="I952" s="332" t="n"/>
      <c r="J952" s="333" t="n"/>
      <c r="K952" s="148" t="n"/>
      <c r="L952" s="504" t="n"/>
      <c r="M952" s="290">
        <f>IF(G952="S","BDI1","")</f>
        <v/>
      </c>
      <c r="N952" s="167" t="n"/>
      <c r="O952" s="167" t="n"/>
      <c r="P952" s="166" t="n"/>
      <c r="Q952" s="166" t="n"/>
      <c r="R952" s="166" t="n"/>
      <c r="S952" s="166" t="n"/>
      <c r="T952" s="166" t="n"/>
      <c r="U952" s="166" t="n"/>
    </row>
    <row r="953" ht="20.1" customHeight="1" s="496">
      <c r="A953" s="106">
        <f>SequenciaA20Mais1</f>
        <v/>
      </c>
      <c r="B953" s="106">
        <f>SequenciaB20Mais1</f>
        <v/>
      </c>
      <c r="C953" s="106">
        <f>A953&amp;"."&amp;B953</f>
        <v/>
      </c>
      <c r="D953" s="106">
        <f>SequenciaD20Mais1</f>
        <v/>
      </c>
      <c r="E953" s="106">
        <f>IF(OR(G953="ETAPA",G953="SUB-ETAPA",I953=""),"",A953)</f>
        <v/>
      </c>
      <c r="F953" s="107" t="n"/>
      <c r="G953" s="340">
        <f>IF(I953&lt;&gt;"","S","")</f>
        <v/>
      </c>
      <c r="H953" s="147">
        <f>GERAR_NUMERACAO(G953, $G$21:G953)</f>
        <v/>
      </c>
      <c r="I953" s="150" t="n"/>
      <c r="J953" s="151" t="n"/>
      <c r="K953" s="148" t="n"/>
      <c r="L953" s="535" t="n"/>
      <c r="M953" s="290">
        <f>IF(G953="S","BDI1","")</f>
        <v/>
      </c>
      <c r="N953" s="167" t="n"/>
      <c r="O953" s="167" t="n"/>
      <c r="P953" s="166" t="n"/>
      <c r="Q953" s="166" t="n"/>
      <c r="R953" s="166" t="n"/>
      <c r="S953" s="166" t="n"/>
      <c r="T953" s="166" t="n"/>
      <c r="U953" s="166" t="n"/>
    </row>
    <row r="954" ht="20.1" customHeight="1" s="496">
      <c r="A954" s="106">
        <f>SequenciaA20Mais1</f>
        <v/>
      </c>
      <c r="B954" s="106">
        <f>SequenciaB20Mais1</f>
        <v/>
      </c>
      <c r="C954" s="106">
        <f>A954&amp;"."&amp;B954</f>
        <v/>
      </c>
      <c r="D954" s="106">
        <f>SequenciaD20Mais1</f>
        <v/>
      </c>
      <c r="E954" s="106">
        <f>IF(OR(G954="ETAPA",G954="SUB-ETAPA",I954=""),"",A954)</f>
        <v/>
      </c>
      <c r="F954" s="107" t="n"/>
      <c r="G954" s="340">
        <f>IF(I954&lt;&gt;"","S","")</f>
        <v/>
      </c>
      <c r="H954" s="147">
        <f>GERAR_NUMERACAO(G954, $G$21:G954)</f>
        <v/>
      </c>
      <c r="I954" s="150" t="n"/>
      <c r="J954" s="151" t="n"/>
      <c r="K954" s="148" t="n"/>
      <c r="L954" s="535" t="n"/>
      <c r="M954" s="290">
        <f>IF(G954="S","BDI1","")</f>
        <v/>
      </c>
      <c r="N954" s="167" t="n"/>
      <c r="O954" s="167" t="n"/>
      <c r="P954" s="166" t="n"/>
      <c r="Q954" s="166" t="n"/>
      <c r="R954" s="166" t="n"/>
      <c r="S954" s="166" t="n"/>
      <c r="T954" s="166" t="n"/>
      <c r="U954" s="166" t="n"/>
    </row>
    <row r="955" ht="20.1" customHeight="1" s="496">
      <c r="A955" s="106">
        <f>SequenciaA20Mais1</f>
        <v/>
      </c>
      <c r="B955" s="106">
        <f>SequenciaB20Mais1</f>
        <v/>
      </c>
      <c r="C955" s="106">
        <f>A955&amp;"."&amp;B955</f>
        <v/>
      </c>
      <c r="D955" s="106">
        <f>SequenciaD20Mais1</f>
        <v/>
      </c>
      <c r="E955" s="106">
        <f>IF(OR(G955="ETAPA",G955="SUB-ETAPA",I955=""),"",A955)</f>
        <v/>
      </c>
      <c r="F955" s="107" t="n"/>
      <c r="G955" s="340">
        <f>IF(I955&lt;&gt;"","S","")</f>
        <v/>
      </c>
      <c r="H955" s="147">
        <f>GERAR_NUMERACAO(G955, $G$21:G955)</f>
        <v/>
      </c>
      <c r="I955" s="332" t="n"/>
      <c r="J955" s="333" t="n"/>
      <c r="K955" s="148" t="n"/>
      <c r="L955" s="504" t="n"/>
      <c r="M955" s="290">
        <f>IF(G955="S","BDI1","")</f>
        <v/>
      </c>
      <c r="N955" s="167" t="n"/>
      <c r="O955" s="167" t="n"/>
      <c r="P955" s="166" t="n"/>
      <c r="Q955" s="166" t="n"/>
      <c r="R955" s="166" t="n"/>
      <c r="S955" s="166" t="n"/>
      <c r="T955" s="166" t="n"/>
      <c r="U955" s="166" t="n"/>
    </row>
    <row r="956" ht="20.1" customHeight="1" s="496">
      <c r="A956" s="106">
        <f>SequenciaA20Mais1</f>
        <v/>
      </c>
      <c r="B956" s="106">
        <f>SequenciaB20Mais1</f>
        <v/>
      </c>
      <c r="C956" s="106">
        <f>A956&amp;"."&amp;B956</f>
        <v/>
      </c>
      <c r="D956" s="106">
        <f>SequenciaD20Mais1</f>
        <v/>
      </c>
      <c r="E956" s="106">
        <f>IF(OR(G956="ETAPA",G956="SUB-ETAPA",I956=""),"",A956)</f>
        <v/>
      </c>
      <c r="F956" s="107" t="n"/>
      <c r="G956" s="340">
        <f>IF(I956&lt;&gt;"","S","")</f>
        <v/>
      </c>
      <c r="H956" s="147">
        <f>GERAR_NUMERACAO(G956, $G$21:G956)</f>
        <v/>
      </c>
      <c r="I956" s="150" t="n"/>
      <c r="J956" s="151" t="n"/>
      <c r="K956" s="148" t="n"/>
      <c r="L956" s="535" t="n"/>
      <c r="M956" s="290">
        <f>IF(G956="S","BDI1","")</f>
        <v/>
      </c>
      <c r="N956" s="167" t="n"/>
      <c r="O956" s="167" t="n"/>
      <c r="P956" s="166" t="n"/>
      <c r="Q956" s="166" t="n"/>
      <c r="R956" s="166" t="n"/>
      <c r="S956" s="166" t="n"/>
      <c r="T956" s="166" t="n"/>
      <c r="U956" s="166" t="n"/>
    </row>
    <row r="957" ht="20.1" customHeight="1" s="496">
      <c r="A957" s="106">
        <f>SequenciaA20Mais1</f>
        <v/>
      </c>
      <c r="B957" s="106">
        <f>SequenciaB20Mais1</f>
        <v/>
      </c>
      <c r="C957" s="106">
        <f>A957&amp;"."&amp;B957</f>
        <v/>
      </c>
      <c r="D957" s="106">
        <f>SequenciaD20Mais1</f>
        <v/>
      </c>
      <c r="E957" s="106">
        <f>IF(OR(G957="ETAPA",G957="SUB-ETAPA",I957=""),"",A957)</f>
        <v/>
      </c>
      <c r="F957" s="107" t="n"/>
      <c r="G957" s="340">
        <f>IF(I957&lt;&gt;"","S","")</f>
        <v/>
      </c>
      <c r="H957" s="147">
        <f>GERAR_NUMERACAO(G957, $G$21:G957)</f>
        <v/>
      </c>
      <c r="I957" s="332" t="n"/>
      <c r="J957" s="333" t="n"/>
      <c r="K957" s="148" t="n"/>
      <c r="L957" s="504" t="n"/>
      <c r="M957" s="290">
        <f>IF(G957="S","BDI1","")</f>
        <v/>
      </c>
      <c r="N957" s="167" t="n"/>
      <c r="O957" s="167" t="n"/>
      <c r="P957" s="166" t="n"/>
      <c r="Q957" s="166" t="n"/>
      <c r="R957" s="166" t="n"/>
      <c r="S957" s="166" t="n"/>
      <c r="T957" s="166" t="n"/>
      <c r="U957" s="166" t="n"/>
    </row>
    <row r="958" ht="20.1" customHeight="1" s="496">
      <c r="A958" s="106">
        <f>SequenciaA20Mais1</f>
        <v/>
      </c>
      <c r="B958" s="106">
        <f>SequenciaB20Mais1</f>
        <v/>
      </c>
      <c r="C958" s="106">
        <f>A958&amp;"."&amp;B958</f>
        <v/>
      </c>
      <c r="D958" s="106">
        <f>SequenciaD20Mais1</f>
        <v/>
      </c>
      <c r="E958" s="106">
        <f>IF(OR(G958="ETAPA",G958="SUB-ETAPA",I958=""),"",A958)</f>
        <v/>
      </c>
      <c r="F958" s="107" t="n"/>
      <c r="G958" s="340">
        <f>IF(I958&lt;&gt;"","S","")</f>
        <v/>
      </c>
      <c r="H958" s="147">
        <f>GERAR_NUMERACAO(G958, $G$21:G958)</f>
        <v/>
      </c>
      <c r="I958" s="332" t="n"/>
      <c r="J958" s="333" t="n"/>
      <c r="K958" s="148" t="n"/>
      <c r="L958" s="504" t="n"/>
      <c r="M958" s="290">
        <f>IF(G958="S","BDI1","")</f>
        <v/>
      </c>
      <c r="N958" s="167" t="n"/>
      <c r="O958" s="167" t="n"/>
      <c r="P958" s="166" t="n"/>
      <c r="Q958" s="166" t="n"/>
      <c r="R958" s="166" t="n"/>
      <c r="S958" s="166" t="n"/>
      <c r="T958" s="166" t="n"/>
      <c r="U958" s="166" t="n"/>
    </row>
    <row r="959" ht="20.1" customHeight="1" s="496">
      <c r="A959" s="106">
        <f>SequenciaA20Mais1</f>
        <v/>
      </c>
      <c r="B959" s="106">
        <f>SequenciaB20Mais1</f>
        <v/>
      </c>
      <c r="C959" s="106">
        <f>A959&amp;"."&amp;B959</f>
        <v/>
      </c>
      <c r="D959" s="106">
        <f>SequenciaD20Mais1</f>
        <v/>
      </c>
      <c r="E959" s="106">
        <f>IF(OR(G959="ETAPA",G959="SUB-ETAPA",I959=""),"",A959)</f>
        <v/>
      </c>
      <c r="F959" s="107" t="n"/>
      <c r="G959" s="340">
        <f>IF(I959&lt;&gt;"","S","")</f>
        <v/>
      </c>
      <c r="H959" s="147">
        <f>GERAR_NUMERACAO(G959, $G$21:G959)</f>
        <v/>
      </c>
      <c r="I959" s="150" t="n"/>
      <c r="J959" s="151" t="n"/>
      <c r="K959" s="148" t="n"/>
      <c r="L959" s="535" t="n"/>
      <c r="M959" s="290">
        <f>IF(G959="S","BDI1","")</f>
        <v/>
      </c>
      <c r="N959" s="167" t="n"/>
      <c r="O959" s="167" t="n"/>
      <c r="P959" s="166" t="n"/>
      <c r="Q959" s="166" t="n"/>
      <c r="R959" s="166" t="n"/>
      <c r="S959" s="166" t="n"/>
      <c r="T959" s="166" t="n"/>
      <c r="U959" s="166" t="n"/>
    </row>
    <row r="960" ht="20.1" customHeight="1" s="496">
      <c r="A960" s="106">
        <f>SequenciaA20Mais1</f>
        <v/>
      </c>
      <c r="B960" s="106">
        <f>SequenciaB20Mais1</f>
        <v/>
      </c>
      <c r="C960" s="106">
        <f>A960&amp;"."&amp;B960</f>
        <v/>
      </c>
      <c r="D960" s="106">
        <f>SequenciaD20Mais1</f>
        <v/>
      </c>
      <c r="E960" s="106">
        <f>IF(OR(G960="ETAPA",G960="SUB-ETAPA",I960=""),"",A960)</f>
        <v/>
      </c>
      <c r="F960" s="107" t="n"/>
      <c r="G960" s="340">
        <f>IF(I960&lt;&gt;"","S","")</f>
        <v/>
      </c>
      <c r="H960" s="147">
        <f>GERAR_NUMERACAO(G960, $G$21:G960)</f>
        <v/>
      </c>
      <c r="I960" s="332" t="n"/>
      <c r="J960" s="333" t="n"/>
      <c r="K960" s="148" t="n"/>
      <c r="L960" s="504" t="n"/>
      <c r="M960" s="290">
        <f>IF(G960="S","BDI1","")</f>
        <v/>
      </c>
      <c r="N960" s="167" t="n"/>
      <c r="O960" s="167" t="n"/>
      <c r="P960" s="166" t="n"/>
      <c r="Q960" s="166" t="n"/>
      <c r="R960" s="166" t="n"/>
      <c r="S960" s="166" t="n"/>
      <c r="T960" s="166" t="n"/>
      <c r="U960" s="166" t="n"/>
    </row>
    <row r="961" ht="20.1" customHeight="1" s="496">
      <c r="A961" s="106">
        <f>SequenciaA20Mais1</f>
        <v/>
      </c>
      <c r="B961" s="106">
        <f>SequenciaB20Mais1</f>
        <v/>
      </c>
      <c r="C961" s="106">
        <f>A961&amp;"."&amp;B961</f>
        <v/>
      </c>
      <c r="D961" s="106">
        <f>SequenciaD20Mais1</f>
        <v/>
      </c>
      <c r="E961" s="106">
        <f>IF(OR(G961="ETAPA",G961="SUB-ETAPA",I961=""),"",A961)</f>
        <v/>
      </c>
      <c r="F961" s="107" t="n"/>
      <c r="G961" s="340">
        <f>IF(I961&lt;&gt;"","S","")</f>
        <v/>
      </c>
      <c r="H961" s="147">
        <f>GERAR_NUMERACAO(G961, $G$21:G961)</f>
        <v/>
      </c>
      <c r="I961" s="150" t="n"/>
      <c r="J961" s="151" t="n"/>
      <c r="K961" s="148" t="n"/>
      <c r="L961" s="535" t="n"/>
      <c r="M961" s="290">
        <f>IF(G961="S","BDI1","")</f>
        <v/>
      </c>
      <c r="N961" s="167" t="n"/>
      <c r="O961" s="167" t="n"/>
      <c r="P961" s="166" t="n"/>
      <c r="Q961" s="166" t="n"/>
      <c r="R961" s="166" t="n"/>
      <c r="S961" s="166" t="n"/>
      <c r="T961" s="166" t="n"/>
      <c r="U961" s="166" t="n"/>
    </row>
    <row r="962" ht="20.1" customHeight="1" s="496">
      <c r="A962" s="106">
        <f>SequenciaA20Mais1</f>
        <v/>
      </c>
      <c r="B962" s="106">
        <f>SequenciaB20Mais1</f>
        <v/>
      </c>
      <c r="C962" s="106">
        <f>A962&amp;"."&amp;B962</f>
        <v/>
      </c>
      <c r="D962" s="106">
        <f>SequenciaD20Mais1</f>
        <v/>
      </c>
      <c r="E962" s="106">
        <f>IF(OR(G962="ETAPA",G962="SUB-ETAPA",I962=""),"",A962)</f>
        <v/>
      </c>
      <c r="F962" s="107" t="n"/>
      <c r="G962" s="340">
        <f>IF(I962&lt;&gt;"","S","")</f>
        <v/>
      </c>
      <c r="H962" s="147">
        <f>GERAR_NUMERACAO(G962, $G$21:G962)</f>
        <v/>
      </c>
      <c r="I962" s="150" t="n"/>
      <c r="J962" s="151" t="n"/>
      <c r="K962" s="148" t="n"/>
      <c r="L962" s="535" t="n"/>
      <c r="M962" s="290">
        <f>IF(G962="S","BDI1","")</f>
        <v/>
      </c>
      <c r="N962" s="167" t="n"/>
      <c r="O962" s="167" t="n"/>
      <c r="P962" s="166" t="n"/>
      <c r="Q962" s="166" t="n"/>
      <c r="R962" s="166" t="n"/>
      <c r="S962" s="166" t="n"/>
      <c r="T962" s="166" t="n"/>
      <c r="U962" s="166" t="n"/>
    </row>
    <row r="963" ht="20.1" customHeight="1" s="496">
      <c r="A963" s="106">
        <f>SequenciaA20Mais1</f>
        <v/>
      </c>
      <c r="B963" s="106">
        <f>SequenciaB20Mais1</f>
        <v/>
      </c>
      <c r="C963" s="106">
        <f>A963&amp;"."&amp;B963</f>
        <v/>
      </c>
      <c r="D963" s="106">
        <f>SequenciaD20Mais1</f>
        <v/>
      </c>
      <c r="E963" s="106">
        <f>IF(OR(G963="ETAPA",G963="SUB-ETAPA",I963=""),"",A963)</f>
        <v/>
      </c>
      <c r="F963" s="107" t="n"/>
      <c r="G963" s="340">
        <f>IF(I963&lt;&gt;"","S","")</f>
        <v/>
      </c>
      <c r="H963" s="147">
        <f>GERAR_NUMERACAO(G963, $G$21:G963)</f>
        <v/>
      </c>
      <c r="I963" s="332" t="n"/>
      <c r="J963" s="333" t="n"/>
      <c r="K963" s="148" t="n"/>
      <c r="L963" s="504" t="n"/>
      <c r="M963" s="290">
        <f>IF(G963="S","BDI1","")</f>
        <v/>
      </c>
      <c r="N963" s="167" t="n"/>
      <c r="O963" s="167" t="n"/>
      <c r="P963" s="166" t="n"/>
      <c r="Q963" s="166" t="n"/>
      <c r="R963" s="166" t="n"/>
      <c r="S963" s="166" t="n"/>
      <c r="T963" s="166" t="n"/>
      <c r="U963" s="166" t="n"/>
    </row>
    <row r="964" ht="20.1" customHeight="1" s="496">
      <c r="A964" s="106">
        <f>SequenciaA20Mais1</f>
        <v/>
      </c>
      <c r="B964" s="106">
        <f>SequenciaB20Mais1</f>
        <v/>
      </c>
      <c r="C964" s="106">
        <f>A964&amp;"."&amp;B964</f>
        <v/>
      </c>
      <c r="D964" s="106">
        <f>SequenciaD20Mais1</f>
        <v/>
      </c>
      <c r="E964" s="106">
        <f>IF(OR(G964="ETAPA",G964="SUB-ETAPA",I964=""),"",A964)</f>
        <v/>
      </c>
      <c r="F964" s="107" t="n"/>
      <c r="G964" s="340">
        <f>IF(I964&lt;&gt;"","S","")</f>
        <v/>
      </c>
      <c r="H964" s="147">
        <f>GERAR_NUMERACAO(G964, $G$21:G964)</f>
        <v/>
      </c>
      <c r="I964" s="150" t="n"/>
      <c r="J964" s="151" t="n"/>
      <c r="K964" s="148" t="n"/>
      <c r="L964" s="535" t="n"/>
      <c r="M964" s="290">
        <f>IF(G964="S","BDI1","")</f>
        <v/>
      </c>
      <c r="N964" s="167" t="n"/>
      <c r="O964" s="167" t="n"/>
      <c r="P964" s="166" t="n"/>
      <c r="Q964" s="166" t="n"/>
      <c r="R964" s="166" t="n"/>
      <c r="S964" s="166" t="n"/>
      <c r="T964" s="166" t="n"/>
      <c r="U964" s="166" t="n"/>
    </row>
    <row r="965" ht="20.1" customHeight="1" s="496">
      <c r="A965" s="106">
        <f>SequenciaA20Mais1</f>
        <v/>
      </c>
      <c r="B965" s="106">
        <f>SequenciaB20Mais1</f>
        <v/>
      </c>
      <c r="C965" s="106">
        <f>A965&amp;"."&amp;B965</f>
        <v/>
      </c>
      <c r="D965" s="106">
        <f>SequenciaD20Mais1</f>
        <v/>
      </c>
      <c r="E965" s="106">
        <f>IF(OR(G965="ETAPA",G965="SUB-ETAPA",I965=""),"",A965)</f>
        <v/>
      </c>
      <c r="F965" s="107" t="n"/>
      <c r="G965" s="340">
        <f>IF(I965&lt;&gt;"","S","")</f>
        <v/>
      </c>
      <c r="H965" s="147">
        <f>GERAR_NUMERACAO(G965, $G$21:G965)</f>
        <v/>
      </c>
      <c r="I965" s="150" t="n"/>
      <c r="J965" s="151" t="n"/>
      <c r="K965" s="148" t="n"/>
      <c r="L965" s="535" t="n"/>
      <c r="M965" s="290">
        <f>IF(G965="S","BDI1","")</f>
        <v/>
      </c>
      <c r="N965" s="167" t="n"/>
      <c r="O965" s="167" t="n"/>
      <c r="P965" s="166" t="n"/>
      <c r="Q965" s="166" t="n"/>
      <c r="R965" s="166" t="n"/>
      <c r="S965" s="166" t="n"/>
      <c r="T965" s="166" t="n"/>
      <c r="U965" s="166" t="n"/>
    </row>
    <row r="966" ht="20.1" customHeight="1" s="496">
      <c r="A966" s="106">
        <f>SequenciaA20Mais1</f>
        <v/>
      </c>
      <c r="B966" s="106">
        <f>SequenciaB20Mais1</f>
        <v/>
      </c>
      <c r="C966" s="106">
        <f>A966&amp;"."&amp;B966</f>
        <v/>
      </c>
      <c r="D966" s="106">
        <f>SequenciaD20Mais1</f>
        <v/>
      </c>
      <c r="E966" s="106">
        <f>IF(OR(G966="ETAPA",G966="SUB-ETAPA",I966=""),"",A966)</f>
        <v/>
      </c>
      <c r="F966" s="107" t="n"/>
      <c r="G966" s="340">
        <f>IF(I966&lt;&gt;"","S","")</f>
        <v/>
      </c>
      <c r="H966" s="147">
        <f>GERAR_NUMERACAO(G966, $G$21:G966)</f>
        <v/>
      </c>
      <c r="I966" s="332" t="n"/>
      <c r="J966" s="333" t="n"/>
      <c r="K966" s="148" t="n"/>
      <c r="L966" s="504" t="n"/>
      <c r="M966" s="290">
        <f>IF(G966="S","BDI1","")</f>
        <v/>
      </c>
      <c r="N966" s="167" t="n"/>
      <c r="O966" s="167" t="n"/>
      <c r="P966" s="166" t="n"/>
      <c r="Q966" s="166" t="n"/>
      <c r="R966" s="166" t="n"/>
      <c r="S966" s="166" t="n"/>
      <c r="T966" s="166" t="n"/>
      <c r="U966" s="166" t="n"/>
    </row>
    <row r="967" ht="20.1" customHeight="1" s="496">
      <c r="A967" s="106">
        <f>SequenciaA20Mais1</f>
        <v/>
      </c>
      <c r="B967" s="106">
        <f>SequenciaB20Mais1</f>
        <v/>
      </c>
      <c r="C967" s="106">
        <f>A967&amp;"."&amp;B967</f>
        <v/>
      </c>
      <c r="D967" s="106">
        <f>SequenciaD20Mais1</f>
        <v/>
      </c>
      <c r="E967" s="106">
        <f>IF(OR(G967="ETAPA",G967="SUB-ETAPA",I967=""),"",A967)</f>
        <v/>
      </c>
      <c r="F967" s="107" t="n"/>
      <c r="G967" s="340">
        <f>IF(I967&lt;&gt;"","S","")</f>
        <v/>
      </c>
      <c r="H967" s="147">
        <f>GERAR_NUMERACAO(G967, $G$21:G967)</f>
        <v/>
      </c>
      <c r="I967" s="332" t="n"/>
      <c r="J967" s="333" t="n"/>
      <c r="K967" s="148" t="n"/>
      <c r="L967" s="504" t="n"/>
      <c r="M967" s="290">
        <f>IF(G967="S","BDI1","")</f>
        <v/>
      </c>
      <c r="N967" s="167" t="n"/>
      <c r="O967" s="167" t="n"/>
      <c r="P967" s="166" t="n"/>
      <c r="Q967" s="166" t="n"/>
      <c r="R967" s="166" t="n"/>
      <c r="S967" s="166" t="n"/>
      <c r="T967" s="166" t="n"/>
      <c r="U967" s="166" t="n"/>
    </row>
    <row r="968" ht="20.1" customHeight="1" s="496">
      <c r="A968" s="106">
        <f>SequenciaA20Mais1</f>
        <v/>
      </c>
      <c r="B968" s="106">
        <f>SequenciaB20Mais1</f>
        <v/>
      </c>
      <c r="C968" s="106">
        <f>A968&amp;"."&amp;B968</f>
        <v/>
      </c>
      <c r="D968" s="106">
        <f>SequenciaD20Mais1</f>
        <v/>
      </c>
      <c r="E968" s="106">
        <f>IF(OR(G968="ETAPA",G968="SUB-ETAPA",I968=""),"",A968)</f>
        <v/>
      </c>
      <c r="F968" s="107" t="n"/>
      <c r="G968" s="340">
        <f>IF(I968&lt;&gt;"","S","")</f>
        <v/>
      </c>
      <c r="H968" s="147">
        <f>GERAR_NUMERACAO(G968, $G$21:G968)</f>
        <v/>
      </c>
      <c r="I968" s="150" t="n"/>
      <c r="J968" s="151" t="n"/>
      <c r="K968" s="148" t="n"/>
      <c r="L968" s="535" t="n"/>
      <c r="M968" s="290">
        <f>IF(G968="S","BDI1","")</f>
        <v/>
      </c>
      <c r="N968" s="167" t="n"/>
      <c r="O968" s="167" t="n"/>
      <c r="P968" s="166" t="n"/>
      <c r="Q968" s="166" t="n"/>
      <c r="R968" s="166" t="n"/>
      <c r="S968" s="166" t="n"/>
      <c r="T968" s="166" t="n"/>
      <c r="U968" s="166" t="n"/>
    </row>
    <row r="969" ht="20.1" customHeight="1" s="496">
      <c r="A969" s="106">
        <f>SequenciaA20Mais1</f>
        <v/>
      </c>
      <c r="B969" s="106">
        <f>SequenciaB20Mais1</f>
        <v/>
      </c>
      <c r="C969" s="106">
        <f>A969&amp;"."&amp;B969</f>
        <v/>
      </c>
      <c r="D969" s="106">
        <f>SequenciaD20Mais1</f>
        <v/>
      </c>
      <c r="E969" s="106">
        <f>IF(OR(G969="ETAPA",G969="SUB-ETAPA",I969=""),"",A969)</f>
        <v/>
      </c>
      <c r="F969" s="107" t="n"/>
      <c r="G969" s="340">
        <f>IF(I969&lt;&gt;"","S","")</f>
        <v/>
      </c>
      <c r="H969" s="147">
        <f>GERAR_NUMERACAO(G969, $G$21:G969)</f>
        <v/>
      </c>
      <c r="I969" s="332" t="n"/>
      <c r="J969" s="333" t="n"/>
      <c r="K969" s="148" t="n"/>
      <c r="L969" s="504" t="n"/>
      <c r="M969" s="290">
        <f>IF(G969="S","BDI1","")</f>
        <v/>
      </c>
      <c r="N969" s="167" t="n"/>
      <c r="O969" s="167" t="n"/>
      <c r="P969" s="166" t="n"/>
      <c r="Q969" s="166" t="n"/>
      <c r="R969" s="166" t="n"/>
      <c r="S969" s="166" t="n"/>
      <c r="T969" s="166" t="n"/>
      <c r="U969" s="166" t="n"/>
    </row>
    <row r="970" ht="20.1" customHeight="1" s="496">
      <c r="A970" s="106">
        <f>SequenciaA20Mais1</f>
        <v/>
      </c>
      <c r="B970" s="106">
        <f>SequenciaB20Mais1</f>
        <v/>
      </c>
      <c r="C970" s="106">
        <f>A970&amp;"."&amp;B970</f>
        <v/>
      </c>
      <c r="D970" s="106">
        <f>SequenciaD20Mais1</f>
        <v/>
      </c>
      <c r="E970" s="106">
        <f>IF(OR(G970="ETAPA",G970="SUB-ETAPA",I970=""),"",A970)</f>
        <v/>
      </c>
      <c r="F970" s="107" t="n"/>
      <c r="G970" s="340">
        <f>IF(I970&lt;&gt;"","S","")</f>
        <v/>
      </c>
      <c r="H970" s="147">
        <f>GERAR_NUMERACAO(G970, $G$21:G970)</f>
        <v/>
      </c>
      <c r="I970" s="150" t="n"/>
      <c r="J970" s="151" t="n"/>
      <c r="K970" s="148" t="n"/>
      <c r="L970" s="535" t="n"/>
      <c r="M970" s="290">
        <f>IF(G970="S","BDI1","")</f>
        <v/>
      </c>
      <c r="N970" s="167" t="n"/>
      <c r="O970" s="167" t="n"/>
      <c r="P970" s="166" t="n"/>
      <c r="Q970" s="166" t="n"/>
      <c r="R970" s="166" t="n"/>
      <c r="S970" s="166" t="n"/>
      <c r="T970" s="166" t="n"/>
      <c r="U970" s="166" t="n"/>
    </row>
    <row r="971" ht="20.1" customHeight="1" s="496">
      <c r="A971" s="106">
        <f>SequenciaA20Mais1</f>
        <v/>
      </c>
      <c r="B971" s="106">
        <f>SequenciaB20Mais1</f>
        <v/>
      </c>
      <c r="C971" s="106">
        <f>A971&amp;"."&amp;B971</f>
        <v/>
      </c>
      <c r="D971" s="106">
        <f>SequenciaD20Mais1</f>
        <v/>
      </c>
      <c r="E971" s="106">
        <f>IF(OR(G971="ETAPA",G971="SUB-ETAPA",I971=""),"",A971)</f>
        <v/>
      </c>
      <c r="F971" s="107" t="n"/>
      <c r="G971" s="340">
        <f>IF(I971&lt;&gt;"","S","")</f>
        <v/>
      </c>
      <c r="H971" s="147">
        <f>GERAR_NUMERACAO(G971, $G$21:G971)</f>
        <v/>
      </c>
      <c r="I971" s="150" t="n"/>
      <c r="J971" s="151" t="n"/>
      <c r="K971" s="148" t="n"/>
      <c r="L971" s="535" t="n"/>
      <c r="M971" s="290">
        <f>IF(G971="S","BDI1","")</f>
        <v/>
      </c>
      <c r="N971" s="167" t="n"/>
      <c r="O971" s="167" t="n"/>
      <c r="P971" s="166" t="n"/>
      <c r="Q971" s="166" t="n"/>
      <c r="R971" s="166" t="n"/>
      <c r="S971" s="166" t="n"/>
      <c r="T971" s="166" t="n"/>
      <c r="U971" s="166" t="n"/>
    </row>
    <row r="972" ht="20.1" customHeight="1" s="496">
      <c r="A972" s="106">
        <f>SequenciaA20Mais1</f>
        <v/>
      </c>
      <c r="B972" s="106">
        <f>SequenciaB20Mais1</f>
        <v/>
      </c>
      <c r="C972" s="106">
        <f>A972&amp;"."&amp;B972</f>
        <v/>
      </c>
      <c r="D972" s="106">
        <f>SequenciaD20Mais1</f>
        <v/>
      </c>
      <c r="E972" s="106">
        <f>IF(OR(G972="ETAPA",G972="SUB-ETAPA",I972=""),"",A972)</f>
        <v/>
      </c>
      <c r="F972" s="107" t="n"/>
      <c r="G972" s="340">
        <f>IF(I972&lt;&gt;"","S","")</f>
        <v/>
      </c>
      <c r="H972" s="147">
        <f>GERAR_NUMERACAO(G972, $G$21:G972)</f>
        <v/>
      </c>
      <c r="I972" s="332" t="n"/>
      <c r="J972" s="333" t="n"/>
      <c r="K972" s="148" t="n"/>
      <c r="L972" s="504" t="n"/>
      <c r="M972" s="290">
        <f>IF(G972="S","BDI1","")</f>
        <v/>
      </c>
      <c r="N972" s="167" t="n"/>
      <c r="O972" s="167" t="n"/>
      <c r="P972" s="166" t="n"/>
      <c r="Q972" s="166" t="n"/>
      <c r="R972" s="166" t="n"/>
      <c r="S972" s="166" t="n"/>
      <c r="T972" s="166" t="n"/>
      <c r="U972" s="166" t="n"/>
    </row>
    <row r="973" ht="20.1" customHeight="1" s="496">
      <c r="A973" s="106">
        <f>SequenciaA20Mais1</f>
        <v/>
      </c>
      <c r="B973" s="106">
        <f>SequenciaB20Mais1</f>
        <v/>
      </c>
      <c r="C973" s="106">
        <f>A973&amp;"."&amp;B973</f>
        <v/>
      </c>
      <c r="D973" s="106">
        <f>SequenciaD20Mais1</f>
        <v/>
      </c>
      <c r="E973" s="106">
        <f>IF(OR(G973="ETAPA",G973="SUB-ETAPA",I973=""),"",A973)</f>
        <v/>
      </c>
      <c r="F973" s="107" t="n"/>
      <c r="G973" s="340">
        <f>IF(I973&lt;&gt;"","S","")</f>
        <v/>
      </c>
      <c r="H973" s="147">
        <f>GERAR_NUMERACAO(G973, $G$21:G973)</f>
        <v/>
      </c>
      <c r="I973" s="150" t="n"/>
      <c r="J973" s="151" t="n"/>
      <c r="K973" s="148" t="n"/>
      <c r="L973" s="535" t="n"/>
      <c r="M973" s="290">
        <f>IF(G973="S","BDI1","")</f>
        <v/>
      </c>
      <c r="N973" s="167" t="n"/>
      <c r="O973" s="167" t="n"/>
      <c r="P973" s="166" t="n"/>
      <c r="Q973" s="166" t="n"/>
      <c r="R973" s="166" t="n"/>
      <c r="S973" s="166" t="n"/>
      <c r="T973" s="166" t="n"/>
      <c r="U973" s="166" t="n"/>
    </row>
    <row r="974" ht="20.1" customHeight="1" s="496">
      <c r="A974" s="106">
        <f>SequenciaA20Mais1</f>
        <v/>
      </c>
      <c r="B974" s="106">
        <f>SequenciaB20Mais1</f>
        <v/>
      </c>
      <c r="C974" s="106">
        <f>A974&amp;"."&amp;B974</f>
        <v/>
      </c>
      <c r="D974" s="106">
        <f>SequenciaD20Mais1</f>
        <v/>
      </c>
      <c r="E974" s="106">
        <f>IF(OR(G974="ETAPA",G974="SUB-ETAPA",I974=""),"",A974)</f>
        <v/>
      </c>
      <c r="F974" s="107" t="n"/>
      <c r="G974" s="340">
        <f>IF(I974&lt;&gt;"","S","")</f>
        <v/>
      </c>
      <c r="H974" s="147">
        <f>GERAR_NUMERACAO(G974, $G$21:G974)</f>
        <v/>
      </c>
      <c r="I974" s="150" t="n"/>
      <c r="J974" s="151" t="n"/>
      <c r="K974" s="148" t="n"/>
      <c r="L974" s="535" t="n"/>
      <c r="M974" s="290">
        <f>IF(G974="S","BDI1","")</f>
        <v/>
      </c>
      <c r="N974" s="167" t="n"/>
      <c r="O974" s="167" t="n"/>
      <c r="P974" s="166" t="n"/>
      <c r="Q974" s="166" t="n"/>
      <c r="R974" s="166" t="n"/>
      <c r="S974" s="166" t="n"/>
      <c r="T974" s="166" t="n"/>
      <c r="U974" s="166" t="n"/>
    </row>
    <row r="975" ht="20.1" customHeight="1" s="496">
      <c r="A975" s="106">
        <f>SequenciaA20Mais1</f>
        <v/>
      </c>
      <c r="B975" s="106">
        <f>SequenciaB20Mais1</f>
        <v/>
      </c>
      <c r="C975" s="106">
        <f>A975&amp;"."&amp;B975</f>
        <v/>
      </c>
      <c r="D975" s="106">
        <f>SequenciaD20Mais1</f>
        <v/>
      </c>
      <c r="E975" s="106">
        <f>IF(OR(G975="ETAPA",G975="SUB-ETAPA",I975=""),"",A975)</f>
        <v/>
      </c>
      <c r="F975" s="107" t="n"/>
      <c r="G975" s="340">
        <f>IF(I975&lt;&gt;"","S","")</f>
        <v/>
      </c>
      <c r="H975" s="147">
        <f>GERAR_NUMERACAO(G975, $G$21:G975)</f>
        <v/>
      </c>
      <c r="I975" s="332" t="n"/>
      <c r="J975" s="333" t="n"/>
      <c r="K975" s="148" t="n"/>
      <c r="L975" s="504" t="n"/>
      <c r="M975" s="290">
        <f>IF(G975="S","BDI1","")</f>
        <v/>
      </c>
      <c r="N975" s="167" t="n"/>
      <c r="O975" s="167" t="n"/>
      <c r="P975" s="166" t="n"/>
      <c r="Q975" s="166" t="n"/>
      <c r="R975" s="166" t="n"/>
      <c r="S975" s="166" t="n"/>
      <c r="T975" s="166" t="n"/>
      <c r="U975" s="166" t="n"/>
    </row>
    <row r="976" ht="20.1" customHeight="1" s="496">
      <c r="A976" s="106">
        <f>SequenciaA20Mais1</f>
        <v/>
      </c>
      <c r="B976" s="106">
        <f>SequenciaB20Mais1</f>
        <v/>
      </c>
      <c r="C976" s="106">
        <f>A976&amp;"."&amp;B976</f>
        <v/>
      </c>
      <c r="D976" s="106">
        <f>SequenciaD20Mais1</f>
        <v/>
      </c>
      <c r="E976" s="106">
        <f>IF(OR(G976="ETAPA",G976="SUB-ETAPA",I976=""),"",A976)</f>
        <v/>
      </c>
      <c r="F976" s="107" t="n"/>
      <c r="G976" s="340">
        <f>IF(I976&lt;&gt;"","S","")</f>
        <v/>
      </c>
      <c r="H976" s="147">
        <f>GERAR_NUMERACAO(G976, $G$21:G976)</f>
        <v/>
      </c>
      <c r="I976" s="332" t="n"/>
      <c r="J976" s="333" t="n"/>
      <c r="K976" s="148" t="n"/>
      <c r="L976" s="504" t="n"/>
      <c r="M976" s="290">
        <f>IF(G976="S","BDI1","")</f>
        <v/>
      </c>
      <c r="N976" s="167" t="n"/>
      <c r="O976" s="167" t="n"/>
      <c r="P976" s="166" t="n"/>
      <c r="Q976" s="166" t="n"/>
      <c r="R976" s="166" t="n"/>
      <c r="S976" s="166" t="n"/>
      <c r="T976" s="166" t="n"/>
      <c r="U976" s="166" t="n"/>
    </row>
    <row r="977" ht="20.1" customHeight="1" s="496">
      <c r="A977" s="106">
        <f>SequenciaA20Mais1</f>
        <v/>
      </c>
      <c r="B977" s="106">
        <f>SequenciaB20Mais1</f>
        <v/>
      </c>
      <c r="C977" s="106">
        <f>A977&amp;"."&amp;B977</f>
        <v/>
      </c>
      <c r="D977" s="106">
        <f>SequenciaD20Mais1</f>
        <v/>
      </c>
      <c r="E977" s="106">
        <f>IF(OR(G977="ETAPA",G977="SUB-ETAPA",I977=""),"",A977)</f>
        <v/>
      </c>
      <c r="F977" s="107" t="n"/>
      <c r="G977" s="340">
        <f>IF(I977&lt;&gt;"","S","")</f>
        <v/>
      </c>
      <c r="H977" s="147">
        <f>GERAR_NUMERACAO(G977, $G$21:G977)</f>
        <v/>
      </c>
      <c r="I977" s="150" t="n"/>
      <c r="J977" s="151" t="n"/>
      <c r="K977" s="148" t="n"/>
      <c r="L977" s="535" t="n"/>
      <c r="M977" s="290">
        <f>IF(G977="S","BDI1","")</f>
        <v/>
      </c>
      <c r="N977" s="167" t="n"/>
      <c r="O977" s="167" t="n"/>
      <c r="P977" s="166" t="n"/>
      <c r="Q977" s="166" t="n"/>
      <c r="R977" s="166" t="n"/>
      <c r="S977" s="166" t="n"/>
      <c r="T977" s="166" t="n"/>
      <c r="U977" s="166" t="n"/>
    </row>
    <row r="978" ht="20.1" customHeight="1" s="496">
      <c r="A978" s="106">
        <f>SequenciaA20Mais1</f>
        <v/>
      </c>
      <c r="B978" s="106">
        <f>SequenciaB20Mais1</f>
        <v/>
      </c>
      <c r="C978" s="106">
        <f>A978&amp;"."&amp;B978</f>
        <v/>
      </c>
      <c r="D978" s="106">
        <f>SequenciaD20Mais1</f>
        <v/>
      </c>
      <c r="E978" s="106">
        <f>IF(OR(G978="ETAPA",G978="SUB-ETAPA",I978=""),"",A978)</f>
        <v/>
      </c>
      <c r="F978" s="107" t="n"/>
      <c r="G978" s="340">
        <f>IF(I978&lt;&gt;"","S","")</f>
        <v/>
      </c>
      <c r="H978" s="147">
        <f>GERAR_NUMERACAO(G978, $G$21:G978)</f>
        <v/>
      </c>
      <c r="I978" s="332" t="n"/>
      <c r="J978" s="333" t="n"/>
      <c r="K978" s="148" t="n"/>
      <c r="L978" s="504" t="n"/>
      <c r="M978" s="290">
        <f>IF(G978="S","BDI1","")</f>
        <v/>
      </c>
      <c r="N978" s="167" t="n"/>
      <c r="O978" s="167" t="n"/>
      <c r="P978" s="166" t="n"/>
      <c r="Q978" s="166" t="n"/>
      <c r="R978" s="166" t="n"/>
      <c r="S978" s="166" t="n"/>
      <c r="T978" s="166" t="n"/>
      <c r="U978" s="166" t="n"/>
    </row>
    <row r="979" ht="20.1" customHeight="1" s="496">
      <c r="A979" s="106">
        <f>SequenciaA20Mais1</f>
        <v/>
      </c>
      <c r="B979" s="106">
        <f>SequenciaB20Mais1</f>
        <v/>
      </c>
      <c r="C979" s="106">
        <f>A979&amp;"."&amp;B979</f>
        <v/>
      </c>
      <c r="D979" s="106">
        <f>SequenciaD20Mais1</f>
        <v/>
      </c>
      <c r="E979" s="106">
        <f>IF(OR(G979="ETAPA",G979="SUB-ETAPA",I979=""),"",A979)</f>
        <v/>
      </c>
      <c r="F979" s="107" t="n"/>
      <c r="G979" s="340">
        <f>IF(I979&lt;&gt;"","S","")</f>
        <v/>
      </c>
      <c r="H979" s="147">
        <f>GERAR_NUMERACAO(G979, $G$21:G979)</f>
        <v/>
      </c>
      <c r="I979" s="150" t="n"/>
      <c r="J979" s="151" t="n"/>
      <c r="K979" s="148" t="n"/>
      <c r="L979" s="535" t="n"/>
      <c r="M979" s="290">
        <f>IF(G979="S","BDI1","")</f>
        <v/>
      </c>
      <c r="N979" s="167" t="n"/>
      <c r="O979" s="167" t="n"/>
      <c r="P979" s="166" t="n"/>
      <c r="Q979" s="166" t="n"/>
      <c r="R979" s="166" t="n"/>
      <c r="S979" s="166" t="n"/>
      <c r="T979" s="166" t="n"/>
      <c r="U979" s="166" t="n"/>
    </row>
    <row r="980" ht="20.1" customHeight="1" s="496">
      <c r="A980" s="106">
        <f>SequenciaA20Mais1</f>
        <v/>
      </c>
      <c r="B980" s="106">
        <f>SequenciaB20Mais1</f>
        <v/>
      </c>
      <c r="C980" s="106">
        <f>A980&amp;"."&amp;B980</f>
        <v/>
      </c>
      <c r="D980" s="106">
        <f>SequenciaD20Mais1</f>
        <v/>
      </c>
      <c r="E980" s="106">
        <f>IF(OR(G980="ETAPA",G980="SUB-ETAPA",I980=""),"",A980)</f>
        <v/>
      </c>
      <c r="F980" s="107" t="n"/>
      <c r="G980" s="340">
        <f>IF(I980&lt;&gt;"","S","")</f>
        <v/>
      </c>
      <c r="H980" s="147">
        <f>GERAR_NUMERACAO(G980, $G$21:G980)</f>
        <v/>
      </c>
      <c r="I980" s="150" t="n"/>
      <c r="J980" s="151" t="n"/>
      <c r="K980" s="148" t="n"/>
      <c r="L980" s="535" t="n"/>
      <c r="M980" s="290">
        <f>IF(G980="S","BDI1","")</f>
        <v/>
      </c>
      <c r="N980" s="167" t="n"/>
      <c r="O980" s="167" t="n"/>
      <c r="P980" s="166" t="n"/>
      <c r="Q980" s="166" t="n"/>
      <c r="R980" s="166" t="n"/>
      <c r="S980" s="166" t="n"/>
      <c r="T980" s="166" t="n"/>
      <c r="U980" s="166" t="n"/>
    </row>
    <row r="981" ht="20.1" customHeight="1" s="496">
      <c r="A981" s="106">
        <f>SequenciaA20Mais1</f>
        <v/>
      </c>
      <c r="B981" s="106">
        <f>SequenciaB20Mais1</f>
        <v/>
      </c>
      <c r="C981" s="106">
        <f>A981&amp;"."&amp;B981</f>
        <v/>
      </c>
      <c r="D981" s="106">
        <f>SequenciaD20Mais1</f>
        <v/>
      </c>
      <c r="E981" s="106">
        <f>IF(OR(G981="ETAPA",G981="SUB-ETAPA",I981=""),"",A981)</f>
        <v/>
      </c>
      <c r="F981" s="107" t="n"/>
      <c r="G981" s="340">
        <f>IF(I981&lt;&gt;"","S","")</f>
        <v/>
      </c>
      <c r="H981" s="147">
        <f>GERAR_NUMERACAO(G981, $G$21:G981)</f>
        <v/>
      </c>
      <c r="I981" s="332" t="n"/>
      <c r="J981" s="333" t="n"/>
      <c r="K981" s="148" t="n"/>
      <c r="L981" s="504" t="n"/>
      <c r="M981" s="290">
        <f>IF(G981="S","BDI1","")</f>
        <v/>
      </c>
      <c r="N981" s="167" t="n"/>
      <c r="O981" s="167" t="n"/>
      <c r="P981" s="166" t="n"/>
      <c r="Q981" s="166" t="n"/>
      <c r="R981" s="166" t="n"/>
      <c r="S981" s="166" t="n"/>
      <c r="T981" s="166" t="n"/>
      <c r="U981" s="166" t="n"/>
    </row>
    <row r="982" ht="20.1" customHeight="1" s="496">
      <c r="A982" s="106">
        <f>SequenciaA20Mais1</f>
        <v/>
      </c>
      <c r="B982" s="106">
        <f>SequenciaB20Mais1</f>
        <v/>
      </c>
      <c r="C982" s="106">
        <f>A982&amp;"."&amp;B982</f>
        <v/>
      </c>
      <c r="D982" s="106">
        <f>SequenciaD20Mais1</f>
        <v/>
      </c>
      <c r="E982" s="106">
        <f>IF(OR(G982="ETAPA",G982="SUB-ETAPA",I982=""),"",A982)</f>
        <v/>
      </c>
      <c r="F982" s="107" t="n"/>
      <c r="G982" s="340">
        <f>IF(I982&lt;&gt;"","S","")</f>
        <v/>
      </c>
      <c r="H982" s="147">
        <f>GERAR_NUMERACAO(G982, $G$21:G982)</f>
        <v/>
      </c>
      <c r="I982" s="150" t="n"/>
      <c r="J982" s="151" t="n"/>
      <c r="K982" s="148" t="n"/>
      <c r="L982" s="535" t="n"/>
      <c r="M982" s="290">
        <f>IF(G982="S","BDI1","")</f>
        <v/>
      </c>
      <c r="N982" s="167" t="n"/>
      <c r="O982" s="167" t="n"/>
      <c r="P982" s="166" t="n"/>
      <c r="Q982" s="166" t="n"/>
      <c r="R982" s="166" t="n"/>
      <c r="S982" s="166" t="n"/>
      <c r="T982" s="166" t="n"/>
      <c r="U982" s="166" t="n"/>
    </row>
    <row r="983" ht="20.1" customHeight="1" s="496">
      <c r="A983" s="106">
        <f>SequenciaA20Mais1</f>
        <v/>
      </c>
      <c r="B983" s="106">
        <f>SequenciaB20Mais1</f>
        <v/>
      </c>
      <c r="C983" s="106">
        <f>A983&amp;"."&amp;B983</f>
        <v/>
      </c>
      <c r="D983" s="106">
        <f>SequenciaD20Mais1</f>
        <v/>
      </c>
      <c r="E983" s="106">
        <f>IF(OR(G983="ETAPA",G983="SUB-ETAPA",I983=""),"",A983)</f>
        <v/>
      </c>
      <c r="F983" s="107" t="n"/>
      <c r="G983" s="340">
        <f>IF(I983&lt;&gt;"","S","")</f>
        <v/>
      </c>
      <c r="H983" s="147">
        <f>GERAR_NUMERACAO(G983, $G$21:G983)</f>
        <v/>
      </c>
      <c r="I983" s="332" t="n"/>
      <c r="J983" s="333" t="n"/>
      <c r="K983" s="148" t="n"/>
      <c r="L983" s="504" t="n"/>
      <c r="M983" s="290">
        <f>IF(G983="S","BDI1","")</f>
        <v/>
      </c>
      <c r="N983" s="167" t="n"/>
      <c r="O983" s="167" t="n"/>
      <c r="P983" s="166" t="n"/>
      <c r="Q983" s="166" t="n"/>
      <c r="R983" s="166" t="n"/>
      <c r="S983" s="166" t="n"/>
      <c r="T983" s="166" t="n"/>
      <c r="U983" s="166" t="n"/>
    </row>
    <row r="984" ht="20.1" customHeight="1" s="496">
      <c r="A984" s="106">
        <f>SequenciaA20Mais1</f>
        <v/>
      </c>
      <c r="B984" s="106">
        <f>SequenciaB20Mais1</f>
        <v/>
      </c>
      <c r="C984" s="106">
        <f>A984&amp;"."&amp;B984</f>
        <v/>
      </c>
      <c r="D984" s="106">
        <f>SequenciaD20Mais1</f>
        <v/>
      </c>
      <c r="E984" s="106">
        <f>IF(OR(G984="ETAPA",G984="SUB-ETAPA",I984=""),"",A984)</f>
        <v/>
      </c>
      <c r="F984" s="107" t="n"/>
      <c r="G984" s="340">
        <f>IF(I984&lt;&gt;"","S","")</f>
        <v/>
      </c>
      <c r="H984" s="147">
        <f>GERAR_NUMERACAO(G984, $G$21:G984)</f>
        <v/>
      </c>
      <c r="I984" s="150" t="n"/>
      <c r="J984" s="151" t="n"/>
      <c r="K984" s="148" t="n"/>
      <c r="L984" s="535" t="n"/>
      <c r="M984" s="290">
        <f>IF(G984="S","BDI1","")</f>
        <v/>
      </c>
      <c r="N984" s="167" t="n"/>
      <c r="O984" s="167" t="n"/>
      <c r="P984" s="166" t="n"/>
      <c r="Q984" s="166" t="n"/>
      <c r="R984" s="166" t="n"/>
      <c r="S984" s="166" t="n"/>
      <c r="T984" s="166" t="n"/>
      <c r="U984" s="166" t="n"/>
    </row>
    <row r="985" ht="20.1" customHeight="1" s="496">
      <c r="A985" s="106">
        <f>SequenciaA20Mais1</f>
        <v/>
      </c>
      <c r="B985" s="106">
        <f>SequenciaB20Mais1</f>
        <v/>
      </c>
      <c r="C985" s="106">
        <f>A985&amp;"."&amp;B985</f>
        <v/>
      </c>
      <c r="D985" s="106">
        <f>SequenciaD20Mais1</f>
        <v/>
      </c>
      <c r="E985" s="106">
        <f>IF(OR(G985="ETAPA",G985="SUB-ETAPA",I985=""),"",A985)</f>
        <v/>
      </c>
      <c r="F985" s="107" t="n"/>
      <c r="G985" s="340">
        <f>IF(I985&lt;&gt;"","S","")</f>
        <v/>
      </c>
      <c r="H985" s="147">
        <f>GERAR_NUMERACAO(G985, $G$21:G985)</f>
        <v/>
      </c>
      <c r="I985" s="332" t="n"/>
      <c r="J985" s="333" t="n"/>
      <c r="K985" s="148" t="n"/>
      <c r="L985" s="504" t="n"/>
      <c r="M985" s="290">
        <f>IF(G985="S","BDI1","")</f>
        <v/>
      </c>
      <c r="N985" s="167" t="n"/>
      <c r="O985" s="167" t="n"/>
      <c r="P985" s="166" t="n"/>
      <c r="Q985" s="166" t="n"/>
      <c r="R985" s="166" t="n"/>
      <c r="S985" s="166" t="n"/>
      <c r="T985" s="166" t="n"/>
      <c r="U985" s="166" t="n"/>
    </row>
    <row r="986" ht="20.1" customHeight="1" s="496">
      <c r="A986" s="106">
        <f>SequenciaA20Mais1</f>
        <v/>
      </c>
      <c r="B986" s="106">
        <f>SequenciaB20Mais1</f>
        <v/>
      </c>
      <c r="C986" s="106">
        <f>A986&amp;"."&amp;B986</f>
        <v/>
      </c>
      <c r="D986" s="106">
        <f>SequenciaD20Mais1</f>
        <v/>
      </c>
      <c r="E986" s="106">
        <f>IF(OR(G986="ETAPA",G986="SUB-ETAPA",I986=""),"",A986)</f>
        <v/>
      </c>
      <c r="F986" s="107" t="n"/>
      <c r="G986" s="340">
        <f>IF(I986&lt;&gt;"","S","")</f>
        <v/>
      </c>
      <c r="H986" s="147">
        <f>GERAR_NUMERACAO(G986, $G$21:G986)</f>
        <v/>
      </c>
      <c r="I986" s="150" t="n"/>
      <c r="J986" s="151" t="n"/>
      <c r="K986" s="148" t="n"/>
      <c r="L986" s="535" t="n"/>
      <c r="M986" s="290">
        <f>IF(G986="S","BDI1","")</f>
        <v/>
      </c>
      <c r="N986" s="167" t="n"/>
      <c r="O986" s="167" t="n"/>
      <c r="P986" s="166" t="n"/>
      <c r="Q986" s="166" t="n"/>
      <c r="R986" s="166" t="n"/>
      <c r="S986" s="166" t="n"/>
      <c r="T986" s="166" t="n"/>
      <c r="U986" s="166" t="n"/>
    </row>
    <row r="987" ht="20.1" customHeight="1" s="496">
      <c r="A987" s="106">
        <f>SequenciaA20Mais1</f>
        <v/>
      </c>
      <c r="B987" s="106">
        <f>SequenciaB20Mais1</f>
        <v/>
      </c>
      <c r="C987" s="106">
        <f>A987&amp;"."&amp;B987</f>
        <v/>
      </c>
      <c r="D987" s="106">
        <f>SequenciaD20Mais1</f>
        <v/>
      </c>
      <c r="E987" s="106">
        <f>IF(OR(G987="ETAPA",G987="SUB-ETAPA",I987=""),"",A987)</f>
        <v/>
      </c>
      <c r="F987" s="107" t="n"/>
      <c r="G987" s="340">
        <f>IF(I987&lt;&gt;"","S","")</f>
        <v/>
      </c>
      <c r="H987" s="147">
        <f>GERAR_NUMERACAO(G987, $G$21:G987)</f>
        <v/>
      </c>
      <c r="I987" s="150" t="n"/>
      <c r="J987" s="151" t="n"/>
      <c r="K987" s="148" t="n"/>
      <c r="L987" s="535" t="n"/>
      <c r="M987" s="290">
        <f>IF(G987="S","BDI1","")</f>
        <v/>
      </c>
      <c r="N987" s="167" t="n"/>
      <c r="O987" s="167" t="n"/>
      <c r="P987" s="166" t="n"/>
      <c r="Q987" s="166" t="n"/>
      <c r="R987" s="166" t="n"/>
      <c r="S987" s="166" t="n"/>
      <c r="T987" s="166" t="n"/>
      <c r="U987" s="166" t="n"/>
    </row>
    <row r="988" ht="20.1" customHeight="1" s="496">
      <c r="A988" s="106">
        <f>SequenciaA20Mais1</f>
        <v/>
      </c>
      <c r="B988" s="106">
        <f>SequenciaB20Mais1</f>
        <v/>
      </c>
      <c r="C988" s="106">
        <f>A988&amp;"."&amp;B988</f>
        <v/>
      </c>
      <c r="D988" s="106">
        <f>SequenciaD20Mais1</f>
        <v/>
      </c>
      <c r="E988" s="106">
        <f>IF(OR(G988="ETAPA",G988="SUB-ETAPA",I988=""),"",A988)</f>
        <v/>
      </c>
      <c r="F988" s="107" t="n"/>
      <c r="G988" s="340">
        <f>IF(I988&lt;&gt;"","S","")</f>
        <v/>
      </c>
      <c r="H988" s="147">
        <f>GERAR_NUMERACAO(G988, $G$21:G988)</f>
        <v/>
      </c>
      <c r="I988" s="332" t="n"/>
      <c r="J988" s="333" t="n"/>
      <c r="K988" s="148" t="n"/>
      <c r="L988" s="504" t="n"/>
      <c r="M988" s="290">
        <f>IF(G988="S","BDI1","")</f>
        <v/>
      </c>
      <c r="N988" s="167" t="n"/>
      <c r="O988" s="167" t="n"/>
      <c r="P988" s="166" t="n"/>
      <c r="Q988" s="166" t="n"/>
      <c r="R988" s="166" t="n"/>
      <c r="S988" s="166" t="n"/>
      <c r="T988" s="166" t="n"/>
      <c r="U988" s="166" t="n"/>
    </row>
    <row r="989" ht="20.1" customHeight="1" s="496">
      <c r="A989" s="106">
        <f>SequenciaA20Mais1</f>
        <v/>
      </c>
      <c r="B989" s="106">
        <f>SequenciaB20Mais1</f>
        <v/>
      </c>
      <c r="C989" s="106">
        <f>A989&amp;"."&amp;B989</f>
        <v/>
      </c>
      <c r="D989" s="106">
        <f>SequenciaD20Mais1</f>
        <v/>
      </c>
      <c r="E989" s="106">
        <f>IF(OR(G989="ETAPA",G989="SUB-ETAPA",I989=""),"",A989)</f>
        <v/>
      </c>
      <c r="F989" s="107" t="n"/>
      <c r="G989" s="340">
        <f>IF(I989&lt;&gt;"","S","")</f>
        <v/>
      </c>
      <c r="H989" s="147">
        <f>GERAR_NUMERACAO(G989, $G$21:G989)</f>
        <v/>
      </c>
      <c r="I989" s="150" t="n"/>
      <c r="J989" s="151" t="n"/>
      <c r="K989" s="148" t="n"/>
      <c r="L989" s="535" t="n"/>
      <c r="M989" s="290">
        <f>IF(G989="S","BDI1","")</f>
        <v/>
      </c>
      <c r="N989" s="167" t="n"/>
      <c r="O989" s="167" t="n"/>
      <c r="P989" s="166" t="n"/>
      <c r="Q989" s="166" t="n"/>
      <c r="R989" s="166" t="n"/>
      <c r="S989" s="166" t="n"/>
      <c r="T989" s="166" t="n"/>
      <c r="U989" s="166" t="n"/>
    </row>
    <row r="990" ht="20.1" customHeight="1" s="496">
      <c r="A990" s="106">
        <f>SequenciaA20Mais1</f>
        <v/>
      </c>
      <c r="B990" s="106">
        <f>SequenciaB20Mais1</f>
        <v/>
      </c>
      <c r="C990" s="106">
        <f>A990&amp;"."&amp;B990</f>
        <v/>
      </c>
      <c r="D990" s="106">
        <f>SequenciaD20Mais1</f>
        <v/>
      </c>
      <c r="E990" s="106">
        <f>IF(OR(G990="ETAPA",G990="SUB-ETAPA",I990=""),"",A990)</f>
        <v/>
      </c>
      <c r="F990" s="107" t="n"/>
      <c r="G990" s="340">
        <f>IF(I990&lt;&gt;"","S","")</f>
        <v/>
      </c>
      <c r="H990" s="147">
        <f>GERAR_NUMERACAO(G990, $G$21:G990)</f>
        <v/>
      </c>
      <c r="I990" s="150" t="n"/>
      <c r="J990" s="151" t="n"/>
      <c r="K990" s="148" t="n"/>
      <c r="L990" s="535" t="n"/>
      <c r="M990" s="290">
        <f>IF(G990="S","BDI1","")</f>
        <v/>
      </c>
      <c r="N990" s="167" t="n"/>
      <c r="O990" s="167" t="n"/>
      <c r="P990" s="166" t="n"/>
      <c r="Q990" s="166" t="n"/>
      <c r="R990" s="166" t="n"/>
      <c r="S990" s="166" t="n"/>
      <c r="T990" s="166" t="n"/>
      <c r="U990" s="166" t="n"/>
    </row>
    <row r="991" ht="20.1" customHeight="1" s="496">
      <c r="A991" s="106">
        <f>SequenciaA20Mais1</f>
        <v/>
      </c>
      <c r="B991" s="106">
        <f>SequenciaB20Mais1</f>
        <v/>
      </c>
      <c r="C991" s="106">
        <f>A991&amp;"."&amp;B991</f>
        <v/>
      </c>
      <c r="D991" s="106">
        <f>SequenciaD20Mais1</f>
        <v/>
      </c>
      <c r="E991" s="106">
        <f>IF(OR(G991="ETAPA",G991="SUB-ETAPA",I991=""),"",A991)</f>
        <v/>
      </c>
      <c r="F991" s="107" t="n"/>
      <c r="G991" s="340">
        <f>IF(I991&lt;&gt;"","S","")</f>
        <v/>
      </c>
      <c r="H991" s="147">
        <f>GERAR_NUMERACAO(G991, $G$21:G991)</f>
        <v/>
      </c>
      <c r="I991" s="332" t="n"/>
      <c r="J991" s="333" t="n"/>
      <c r="K991" s="148" t="n"/>
      <c r="L991" s="504" t="n"/>
      <c r="M991" s="290">
        <f>IF(G991="S","BDI1","")</f>
        <v/>
      </c>
      <c r="N991" s="167" t="n"/>
      <c r="O991" s="167" t="n"/>
      <c r="P991" s="166" t="n"/>
      <c r="Q991" s="166" t="n"/>
      <c r="R991" s="166" t="n"/>
      <c r="S991" s="166" t="n"/>
      <c r="T991" s="166" t="n"/>
      <c r="U991" s="166" t="n"/>
    </row>
    <row r="992" ht="20.1" customHeight="1" s="496">
      <c r="A992" s="106">
        <f>SequenciaA20Mais1</f>
        <v/>
      </c>
      <c r="B992" s="106">
        <f>SequenciaB20Mais1</f>
        <v/>
      </c>
      <c r="C992" s="106">
        <f>A992&amp;"."&amp;B992</f>
        <v/>
      </c>
      <c r="D992" s="106">
        <f>SequenciaD20Mais1</f>
        <v/>
      </c>
      <c r="E992" s="106">
        <f>IF(OR(G992="ETAPA",G992="SUB-ETAPA",I992=""),"",A992)</f>
        <v/>
      </c>
      <c r="F992" s="107" t="n"/>
      <c r="G992" s="340">
        <f>IF(I992&lt;&gt;"","S","")</f>
        <v/>
      </c>
      <c r="H992" s="147">
        <f>GERAR_NUMERACAO(G992, $G$21:G992)</f>
        <v/>
      </c>
      <c r="I992" s="150" t="n"/>
      <c r="J992" s="151" t="n"/>
      <c r="K992" s="148" t="n"/>
      <c r="L992" s="535" t="n"/>
      <c r="M992" s="290">
        <f>IF(G992="S","BDI1","")</f>
        <v/>
      </c>
      <c r="N992" s="167" t="n"/>
      <c r="O992" s="167" t="n"/>
      <c r="P992" s="166" t="n"/>
      <c r="Q992" s="166" t="n"/>
      <c r="R992" s="166" t="n"/>
      <c r="S992" s="166" t="n"/>
      <c r="T992" s="166" t="n"/>
      <c r="U992" s="166" t="n"/>
    </row>
    <row r="993" ht="20.1" customHeight="1" s="496">
      <c r="A993" s="106">
        <f>SequenciaA20Mais1</f>
        <v/>
      </c>
      <c r="B993" s="106">
        <f>SequenciaB20Mais1</f>
        <v/>
      </c>
      <c r="C993" s="106">
        <f>A993&amp;"."&amp;B993</f>
        <v/>
      </c>
      <c r="D993" s="106">
        <f>SequenciaD20Mais1</f>
        <v/>
      </c>
      <c r="E993" s="106">
        <f>IF(OR(G993="ETAPA",G993="SUB-ETAPA",I993=""),"",A993)</f>
        <v/>
      </c>
      <c r="F993" s="107" t="n"/>
      <c r="G993" s="340">
        <f>IF(I993&lt;&gt;"","S","")</f>
        <v/>
      </c>
      <c r="H993" s="147">
        <f>GERAR_NUMERACAO(G993, $G$21:G993)</f>
        <v/>
      </c>
      <c r="I993" s="332" t="n"/>
      <c r="J993" s="333" t="n"/>
      <c r="K993" s="148" t="n"/>
      <c r="L993" s="504" t="n"/>
      <c r="M993" s="290">
        <f>IF(G993="S","BDI1","")</f>
        <v/>
      </c>
      <c r="N993" s="167" t="n"/>
      <c r="O993" s="167" t="n"/>
      <c r="P993" s="166" t="n"/>
      <c r="Q993" s="166" t="n"/>
      <c r="R993" s="166" t="n"/>
      <c r="S993" s="166" t="n"/>
      <c r="T993" s="166" t="n"/>
      <c r="U993" s="166" t="n"/>
    </row>
    <row r="994" ht="20.1" customHeight="1" s="496">
      <c r="A994" s="106">
        <f>SequenciaA20Mais1</f>
        <v/>
      </c>
      <c r="B994" s="106">
        <f>SequenciaB20Mais1</f>
        <v/>
      </c>
      <c r="C994" s="106">
        <f>A994&amp;"."&amp;B994</f>
        <v/>
      </c>
      <c r="D994" s="106">
        <f>SequenciaD20Mais1</f>
        <v/>
      </c>
      <c r="E994" s="106">
        <f>IF(OR(G994="ETAPA",G994="SUB-ETAPA",I994=""),"",A994)</f>
        <v/>
      </c>
      <c r="F994" s="107" t="n"/>
      <c r="G994" s="340">
        <f>IF(I994&lt;&gt;"","S","")</f>
        <v/>
      </c>
      <c r="H994" s="147">
        <f>GERAR_NUMERACAO(G994, $G$21:G994)</f>
        <v/>
      </c>
      <c r="I994" s="150" t="n"/>
      <c r="J994" s="151" t="n"/>
      <c r="K994" s="148" t="n"/>
      <c r="L994" s="535" t="n"/>
      <c r="M994" s="290">
        <f>IF(G994="S","BDI1","")</f>
        <v/>
      </c>
      <c r="N994" s="167" t="n"/>
      <c r="O994" s="167" t="n"/>
      <c r="P994" s="166" t="n"/>
      <c r="Q994" s="166" t="n"/>
      <c r="R994" s="166" t="n"/>
      <c r="S994" s="166" t="n"/>
      <c r="T994" s="166" t="n"/>
      <c r="U994" s="166" t="n"/>
    </row>
    <row r="995" ht="20.1" customHeight="1" s="496">
      <c r="A995" s="106">
        <f>SequenciaA20Mais1</f>
        <v/>
      </c>
      <c r="B995" s="106">
        <f>SequenciaB20Mais1</f>
        <v/>
      </c>
      <c r="C995" s="106">
        <f>A995&amp;"."&amp;B995</f>
        <v/>
      </c>
      <c r="D995" s="106">
        <f>SequenciaD20Mais1</f>
        <v/>
      </c>
      <c r="E995" s="106">
        <f>IF(OR(G995="ETAPA",G995="SUB-ETAPA",I995=""),"",A995)</f>
        <v/>
      </c>
      <c r="F995" s="107" t="n"/>
      <c r="G995" s="340">
        <f>IF(I995&lt;&gt;"","S","")</f>
        <v/>
      </c>
      <c r="H995" s="147">
        <f>GERAR_NUMERACAO(G995, $G$21:G995)</f>
        <v/>
      </c>
      <c r="I995" s="150" t="n"/>
      <c r="J995" s="151" t="n"/>
      <c r="K995" s="148" t="n"/>
      <c r="L995" s="535" t="n"/>
      <c r="M995" s="290">
        <f>IF(G995="S","BDI1","")</f>
        <v/>
      </c>
      <c r="N995" s="167" t="n"/>
      <c r="O995" s="167" t="n"/>
      <c r="P995" s="166" t="n"/>
      <c r="Q995" s="166" t="n"/>
      <c r="R995" s="166" t="n"/>
      <c r="S995" s="166" t="n"/>
      <c r="T995" s="166" t="n"/>
      <c r="U995" s="166" t="n"/>
    </row>
    <row r="996" ht="20.1" customHeight="1" s="496">
      <c r="A996" s="106">
        <f>SequenciaA20Mais1</f>
        <v/>
      </c>
      <c r="B996" s="106">
        <f>SequenciaB20Mais1</f>
        <v/>
      </c>
      <c r="C996" s="106">
        <f>A996&amp;"."&amp;B996</f>
        <v/>
      </c>
      <c r="D996" s="106">
        <f>SequenciaD20Mais1</f>
        <v/>
      </c>
      <c r="E996" s="106">
        <f>IF(OR(G996="ETAPA",G996="SUB-ETAPA",I996=""),"",A996)</f>
        <v/>
      </c>
      <c r="F996" s="107" t="n"/>
      <c r="G996" s="340">
        <f>IF(I996&lt;&gt;"","S","")</f>
        <v/>
      </c>
      <c r="H996" s="147">
        <f>GERAR_NUMERACAO(G996, $G$21:G996)</f>
        <v/>
      </c>
      <c r="I996" s="332" t="n"/>
      <c r="J996" s="333" t="n"/>
      <c r="K996" s="148" t="n"/>
      <c r="L996" s="504" t="n"/>
      <c r="M996" s="290">
        <f>IF(G996="S","BDI1","")</f>
        <v/>
      </c>
      <c r="N996" s="167" t="n"/>
      <c r="O996" s="167" t="n"/>
      <c r="P996" s="166" t="n"/>
      <c r="Q996" s="166" t="n"/>
      <c r="R996" s="166" t="n"/>
      <c r="S996" s="166" t="n"/>
      <c r="T996" s="166" t="n"/>
      <c r="U996" s="166" t="n"/>
    </row>
    <row r="997" ht="20.1" customHeight="1" s="496">
      <c r="A997" s="106">
        <f>SequenciaA20Mais1</f>
        <v/>
      </c>
      <c r="B997" s="106">
        <f>SequenciaB20Mais1</f>
        <v/>
      </c>
      <c r="C997" s="106">
        <f>A997&amp;"."&amp;B997</f>
        <v/>
      </c>
      <c r="D997" s="106">
        <f>SequenciaD20Mais1</f>
        <v/>
      </c>
      <c r="E997" s="106">
        <f>IF(OR(G997="ETAPA",G997="SUB-ETAPA",I997=""),"",A997)</f>
        <v/>
      </c>
      <c r="F997" s="107" t="n"/>
      <c r="G997" s="340">
        <f>IF(I997&lt;&gt;"","S","")</f>
        <v/>
      </c>
      <c r="H997" s="147">
        <f>GERAR_NUMERACAO(G997, $G$21:G997)</f>
        <v/>
      </c>
      <c r="I997" s="150" t="n"/>
      <c r="J997" s="151" t="n"/>
      <c r="K997" s="148" t="n"/>
      <c r="L997" s="535" t="n"/>
      <c r="M997" s="290">
        <f>IF(G997="S","BDI1","")</f>
        <v/>
      </c>
      <c r="N997" s="167" t="n"/>
      <c r="O997" s="167" t="n"/>
      <c r="P997" s="166" t="n"/>
      <c r="Q997" s="166" t="n"/>
      <c r="R997" s="166" t="n"/>
      <c r="S997" s="166" t="n"/>
      <c r="T997" s="166" t="n"/>
      <c r="U997" s="166" t="n"/>
    </row>
    <row r="998" ht="20.1" customHeight="1" s="496">
      <c r="A998" s="106">
        <f>SequenciaA20Mais1</f>
        <v/>
      </c>
      <c r="B998" s="106">
        <f>SequenciaB20Mais1</f>
        <v/>
      </c>
      <c r="C998" s="106">
        <f>A998&amp;"."&amp;B998</f>
        <v/>
      </c>
      <c r="D998" s="106">
        <f>SequenciaD20Mais1</f>
        <v/>
      </c>
      <c r="E998" s="106">
        <f>IF(OR(G998="ETAPA",G998="SUB-ETAPA",I998=""),"",A998)</f>
        <v/>
      </c>
      <c r="F998" s="107" t="n"/>
      <c r="G998" s="340">
        <f>IF(I998&lt;&gt;"","S","")</f>
        <v/>
      </c>
      <c r="H998" s="147">
        <f>GERAR_NUMERACAO(G998, $G$21:G998)</f>
        <v/>
      </c>
      <c r="I998" s="332" t="n"/>
      <c r="J998" s="333" t="n"/>
      <c r="K998" s="148" t="n"/>
      <c r="L998" s="504" t="n"/>
      <c r="M998" s="290">
        <f>IF(G998="S","BDI1","")</f>
        <v/>
      </c>
      <c r="N998" s="167" t="n"/>
      <c r="O998" s="167" t="n"/>
      <c r="P998" s="166" t="n"/>
      <c r="Q998" s="166" t="n"/>
      <c r="R998" s="166" t="n"/>
      <c r="S998" s="166" t="n"/>
      <c r="T998" s="166" t="n"/>
      <c r="U998" s="166" t="n"/>
    </row>
    <row r="999" ht="20.1" customHeight="1" s="496">
      <c r="A999" s="106">
        <f>SequenciaA20Mais1</f>
        <v/>
      </c>
      <c r="B999" s="106">
        <f>SequenciaB20Mais1</f>
        <v/>
      </c>
      <c r="C999" s="106">
        <f>A999&amp;"."&amp;B999</f>
        <v/>
      </c>
      <c r="D999" s="106">
        <f>SequenciaD20Mais1</f>
        <v/>
      </c>
      <c r="E999" s="106">
        <f>IF(OR(G999="ETAPA",G999="SUB-ETAPA",I999=""),"",A999)</f>
        <v/>
      </c>
      <c r="F999" s="107" t="n"/>
      <c r="G999" s="340">
        <f>IF(I999&lt;&gt;"","S","")</f>
        <v/>
      </c>
      <c r="H999" s="147">
        <f>GERAR_NUMERACAO(G999, $G$21:G999)</f>
        <v/>
      </c>
      <c r="I999" s="150" t="n"/>
      <c r="J999" s="151" t="n"/>
      <c r="K999" s="148" t="n"/>
      <c r="L999" s="535" t="n"/>
      <c r="M999" s="290">
        <f>IF(G999="S","BDI1","")</f>
        <v/>
      </c>
      <c r="N999" s="167" t="n"/>
      <c r="O999" s="167" t="n"/>
      <c r="P999" s="166" t="n"/>
      <c r="Q999" s="166" t="n"/>
      <c r="R999" s="166" t="n"/>
      <c r="S999" s="166" t="n"/>
      <c r="T999" s="166" t="n"/>
      <c r="U999" s="166" t="n"/>
    </row>
    <row r="1000" ht="20.1" customHeight="1" s="496">
      <c r="A1000" s="106">
        <f>SequenciaA20Mais1</f>
        <v/>
      </c>
      <c r="B1000" s="106">
        <f>SequenciaB20Mais1</f>
        <v/>
      </c>
      <c r="C1000" s="106">
        <f>A1000&amp;"."&amp;B1000</f>
        <v/>
      </c>
      <c r="D1000" s="106">
        <f>SequenciaD20Mais1</f>
        <v/>
      </c>
      <c r="E1000" s="106">
        <f>IF(OR(G1000="ETAPA",G1000="SUB-ETAPA",I1000=""),"",A1000)</f>
        <v/>
      </c>
      <c r="F1000" s="107" t="n"/>
      <c r="G1000" s="340">
        <f>IF(I1000&lt;&gt;"","S","")</f>
        <v/>
      </c>
      <c r="H1000" s="147">
        <f>GERAR_NUMERACAO(G1000, $G$21:G1000)</f>
        <v/>
      </c>
      <c r="I1000" s="332" t="n"/>
      <c r="J1000" s="333" t="n"/>
      <c r="K1000" s="148" t="n"/>
      <c r="L1000" s="504" t="n"/>
      <c r="M1000" s="290">
        <f>IF(G1000="S","BDI1","")</f>
        <v/>
      </c>
      <c r="N1000" s="167" t="n"/>
      <c r="O1000" s="167" t="n"/>
      <c r="P1000" s="166" t="n"/>
      <c r="Q1000" s="166" t="n"/>
      <c r="R1000" s="166" t="n"/>
      <c r="S1000" s="166" t="n"/>
      <c r="T1000" s="166" t="n"/>
      <c r="U1000" s="166" t="n"/>
    </row>
    <row r="1001" ht="20.1" customHeight="1" s="496">
      <c r="A1001" s="106">
        <f>SequenciaA20Mais1</f>
        <v/>
      </c>
      <c r="B1001" s="106">
        <f>SequenciaB20Mais1</f>
        <v/>
      </c>
      <c r="C1001" s="106">
        <f>A1001&amp;"."&amp;B1001</f>
        <v/>
      </c>
      <c r="D1001" s="106">
        <f>SequenciaD20Mais1</f>
        <v/>
      </c>
      <c r="E1001" s="106">
        <f>IF(OR(G1001="ETAPA",G1001="SUB-ETAPA",I1001=""),"",A1001)</f>
        <v/>
      </c>
      <c r="F1001" s="107" t="n"/>
      <c r="G1001" s="340">
        <f>IF(I1001&lt;&gt;"","S","")</f>
        <v/>
      </c>
      <c r="H1001" s="147">
        <f>GERAR_NUMERACAO(G1001, $G$21:G1001)</f>
        <v/>
      </c>
      <c r="I1001" s="150" t="n"/>
      <c r="J1001" s="151" t="n"/>
      <c r="K1001" s="148" t="n"/>
      <c r="L1001" s="535" t="n"/>
      <c r="M1001" s="290">
        <f>IF(G1001="S","BDI1","")</f>
        <v/>
      </c>
      <c r="N1001" s="167" t="n"/>
      <c r="O1001" s="167" t="n"/>
      <c r="P1001" s="166" t="n"/>
      <c r="Q1001" s="166" t="n"/>
      <c r="R1001" s="166" t="n"/>
      <c r="S1001" s="166" t="n"/>
      <c r="T1001" s="166" t="n"/>
      <c r="U1001" s="166" t="n"/>
    </row>
    <row r="1002" ht="20.1" customHeight="1" s="496">
      <c r="A1002" s="106">
        <f>SequenciaA20Mais1</f>
        <v/>
      </c>
      <c r="B1002" s="106">
        <f>SequenciaB20Mais1</f>
        <v/>
      </c>
      <c r="C1002" s="106">
        <f>A1002&amp;"."&amp;B1002</f>
        <v/>
      </c>
      <c r="D1002" s="106">
        <f>SequenciaD20Mais1</f>
        <v/>
      </c>
      <c r="E1002" s="106">
        <f>IF(OR(G1002="ETAPA",G1002="SUB-ETAPA",I1002=""),"",A1002)</f>
        <v/>
      </c>
      <c r="F1002" s="107" t="n"/>
      <c r="G1002" s="340">
        <f>IF(I1002&lt;&gt;"","S","")</f>
        <v/>
      </c>
      <c r="H1002" s="147">
        <f>GERAR_NUMERACAO(G1002, $G$21:G1002)</f>
        <v/>
      </c>
      <c r="I1002" s="150" t="n"/>
      <c r="J1002" s="151" t="n"/>
      <c r="K1002" s="148" t="n"/>
      <c r="L1002" s="535" t="n"/>
      <c r="M1002" s="290">
        <f>IF(G1002="S","BDI1","")</f>
        <v/>
      </c>
      <c r="N1002" s="167" t="n"/>
      <c r="O1002" s="167" t="n"/>
      <c r="P1002" s="166" t="n"/>
      <c r="Q1002" s="166" t="n"/>
      <c r="R1002" s="166" t="n"/>
      <c r="S1002" s="166" t="n"/>
      <c r="T1002" s="166" t="n"/>
      <c r="U1002" s="166" t="n"/>
    </row>
    <row r="1003" ht="20.1" customHeight="1" s="496">
      <c r="A1003" s="106">
        <f>SequenciaA20Mais1</f>
        <v/>
      </c>
      <c r="B1003" s="106">
        <f>SequenciaB20Mais1</f>
        <v/>
      </c>
      <c r="C1003" s="106">
        <f>A1003&amp;"."&amp;B1003</f>
        <v/>
      </c>
      <c r="D1003" s="106">
        <f>SequenciaD20Mais1</f>
        <v/>
      </c>
      <c r="E1003" s="106">
        <f>IF(OR(G1003="ETAPA",G1003="SUB-ETAPA",I1003=""),"",A1003)</f>
        <v/>
      </c>
      <c r="F1003" s="107" t="n"/>
      <c r="G1003" s="340">
        <f>IF(I1003&lt;&gt;"","S","")</f>
        <v/>
      </c>
      <c r="H1003" s="147">
        <f>GERAR_NUMERACAO(G1003, $G$21:G1003)</f>
        <v/>
      </c>
      <c r="I1003" s="332" t="n"/>
      <c r="J1003" s="333" t="n"/>
      <c r="K1003" s="148" t="n"/>
      <c r="L1003" s="504" t="n"/>
      <c r="M1003" s="290">
        <f>IF(G1003="S","BDI1","")</f>
        <v/>
      </c>
      <c r="N1003" s="167" t="n"/>
      <c r="O1003" s="167" t="n"/>
      <c r="P1003" s="166" t="n"/>
      <c r="Q1003" s="166" t="n"/>
      <c r="R1003" s="166" t="n"/>
      <c r="S1003" s="166" t="n"/>
      <c r="T1003" s="166" t="n"/>
      <c r="U1003" s="166" t="n"/>
    </row>
    <row r="1004" ht="20.1" customHeight="1" s="496">
      <c r="A1004" s="106">
        <f>SequenciaA20Mais1</f>
        <v/>
      </c>
      <c r="B1004" s="106">
        <f>SequenciaB20Mais1</f>
        <v/>
      </c>
      <c r="C1004" s="106">
        <f>A1004&amp;"."&amp;B1004</f>
        <v/>
      </c>
      <c r="D1004" s="106">
        <f>SequenciaD20Mais1</f>
        <v/>
      </c>
      <c r="E1004" s="106">
        <f>IF(OR(G1004="ETAPA",G1004="SUB-ETAPA",I1004=""),"",A1004)</f>
        <v/>
      </c>
      <c r="F1004" s="107" t="n"/>
      <c r="G1004" s="340">
        <f>IF(I1004&lt;&gt;"","S","")</f>
        <v/>
      </c>
      <c r="H1004" s="147">
        <f>GERAR_NUMERACAO(G1004, $G$21:G1004)</f>
        <v/>
      </c>
      <c r="I1004" s="150" t="n"/>
      <c r="J1004" s="151" t="n"/>
      <c r="K1004" s="148" t="n"/>
      <c r="L1004" s="535" t="n"/>
      <c r="M1004" s="290">
        <f>IF(G1004="S","BDI1","")</f>
        <v/>
      </c>
      <c r="N1004" s="167" t="n"/>
      <c r="O1004" s="167" t="n"/>
      <c r="P1004" s="166" t="n"/>
      <c r="Q1004" s="166" t="n"/>
      <c r="R1004" s="166" t="n"/>
      <c r="S1004" s="166" t="n"/>
      <c r="T1004" s="166" t="n"/>
      <c r="U1004" s="166" t="n"/>
    </row>
    <row r="1005" ht="20.1" customHeight="1" s="496">
      <c r="A1005" s="106">
        <f>SequenciaA20Mais1</f>
        <v/>
      </c>
      <c r="B1005" s="106">
        <f>SequenciaB20Mais1</f>
        <v/>
      </c>
      <c r="C1005" s="106">
        <f>A1005&amp;"."&amp;B1005</f>
        <v/>
      </c>
      <c r="D1005" s="106">
        <f>SequenciaD20Mais1</f>
        <v/>
      </c>
      <c r="E1005" s="106">
        <f>IF(OR(G1005="ETAPA",G1005="SUB-ETAPA",I1005=""),"",A1005)</f>
        <v/>
      </c>
      <c r="F1005" s="107" t="n"/>
      <c r="G1005" s="340">
        <f>IF(I1005&lt;&gt;"","S","")</f>
        <v/>
      </c>
      <c r="H1005" s="147">
        <f>GERAR_NUMERACAO(G1005, $G$21:G1005)</f>
        <v/>
      </c>
      <c r="I1005" s="150" t="n"/>
      <c r="J1005" s="151" t="n"/>
      <c r="K1005" s="148" t="n"/>
      <c r="L1005" s="535" t="n"/>
      <c r="M1005" s="290">
        <f>IF(G1005="S","BDI1","")</f>
        <v/>
      </c>
      <c r="N1005" s="167" t="n"/>
      <c r="O1005" s="167" t="n"/>
      <c r="P1005" s="166" t="n"/>
      <c r="Q1005" s="166" t="n"/>
      <c r="R1005" s="166" t="n"/>
      <c r="S1005" s="166" t="n"/>
      <c r="T1005" s="166" t="n"/>
      <c r="U1005" s="166" t="n"/>
    </row>
    <row r="1006" ht="20.1" customHeight="1" s="496">
      <c r="A1006" s="106">
        <f>SequenciaA20Mais1</f>
        <v/>
      </c>
      <c r="B1006" s="106">
        <f>SequenciaB20Mais1</f>
        <v/>
      </c>
      <c r="C1006" s="106">
        <f>A1006&amp;"."&amp;B1006</f>
        <v/>
      </c>
      <c r="D1006" s="106">
        <f>SequenciaD20Mais1</f>
        <v/>
      </c>
      <c r="E1006" s="106">
        <f>IF(OR(G1006="ETAPA",G1006="SUB-ETAPA",I1006=""),"",A1006)</f>
        <v/>
      </c>
      <c r="F1006" s="107" t="n"/>
      <c r="G1006" s="340">
        <f>IF(I1006&lt;&gt;"","S","")</f>
        <v/>
      </c>
      <c r="H1006" s="147">
        <f>GERAR_NUMERACAO(G1006, $G$21:G1006)</f>
        <v/>
      </c>
      <c r="I1006" s="332" t="n"/>
      <c r="J1006" s="333" t="n"/>
      <c r="K1006" s="148" t="n"/>
      <c r="L1006" s="504" t="n"/>
      <c r="M1006" s="290">
        <f>IF(G1006="S","BDI1","")</f>
        <v/>
      </c>
      <c r="N1006" s="167" t="n"/>
      <c r="O1006" s="167" t="n"/>
      <c r="P1006" s="166" t="n"/>
      <c r="Q1006" s="166" t="n"/>
      <c r="R1006" s="166" t="n"/>
      <c r="S1006" s="166" t="n"/>
      <c r="T1006" s="166" t="n"/>
      <c r="U1006" s="166" t="n"/>
    </row>
    <row r="1007" ht="20.1" customHeight="1" s="496">
      <c r="A1007" s="106">
        <f>SequenciaA20Mais1</f>
        <v/>
      </c>
      <c r="B1007" s="106">
        <f>SequenciaB20Mais1</f>
        <v/>
      </c>
      <c r="C1007" s="106">
        <f>A1007&amp;"."&amp;B1007</f>
        <v/>
      </c>
      <c r="D1007" s="106">
        <f>SequenciaD20Mais1</f>
        <v/>
      </c>
      <c r="E1007" s="106">
        <f>IF(OR(G1007="ETAPA",G1007="SUB-ETAPA",I1007=""),"",A1007)</f>
        <v/>
      </c>
      <c r="F1007" s="107" t="n"/>
      <c r="G1007" s="340">
        <f>IF(I1007&lt;&gt;"","S","")</f>
        <v/>
      </c>
      <c r="H1007" s="147">
        <f>GERAR_NUMERACAO(G1007, $G$21:G1007)</f>
        <v/>
      </c>
      <c r="I1007" s="150" t="n"/>
      <c r="J1007" s="151" t="n"/>
      <c r="K1007" s="148" t="n"/>
      <c r="L1007" s="535" t="n"/>
      <c r="M1007" s="290">
        <f>IF(G1007="S","BDI1","")</f>
        <v/>
      </c>
      <c r="N1007" s="167" t="n"/>
      <c r="O1007" s="167" t="n"/>
      <c r="P1007" s="166" t="n"/>
      <c r="Q1007" s="166" t="n"/>
      <c r="R1007" s="166" t="n"/>
      <c r="S1007" s="166" t="n"/>
      <c r="T1007" s="166" t="n"/>
      <c r="U1007" s="166" t="n"/>
    </row>
    <row r="1008" ht="20.1" customHeight="1" s="496">
      <c r="A1008" s="106">
        <f>SequenciaA20Mais1</f>
        <v/>
      </c>
      <c r="B1008" s="106">
        <f>SequenciaB20Mais1</f>
        <v/>
      </c>
      <c r="C1008" s="106">
        <f>A1008&amp;"."&amp;B1008</f>
        <v/>
      </c>
      <c r="D1008" s="106">
        <f>SequenciaD20Mais1</f>
        <v/>
      </c>
      <c r="E1008" s="106">
        <f>IF(OR(G1008="ETAPA",G1008="SUB-ETAPA",I1008=""),"",A1008)</f>
        <v/>
      </c>
      <c r="F1008" s="107" t="n"/>
      <c r="G1008" s="340">
        <f>IF(I1008&lt;&gt;"","S","")</f>
        <v/>
      </c>
      <c r="H1008" s="147">
        <f>GERAR_NUMERACAO(G1008, $G$21:G1008)</f>
        <v/>
      </c>
      <c r="I1008" s="332" t="n"/>
      <c r="J1008" s="333" t="n"/>
      <c r="K1008" s="148" t="n"/>
      <c r="L1008" s="504" t="n"/>
      <c r="M1008" s="290">
        <f>IF(G1008="S","BDI1","")</f>
        <v/>
      </c>
      <c r="N1008" s="167" t="n"/>
      <c r="O1008" s="167" t="n"/>
      <c r="P1008" s="166" t="n"/>
      <c r="Q1008" s="166" t="n"/>
      <c r="R1008" s="166" t="n"/>
      <c r="S1008" s="166" t="n"/>
      <c r="T1008" s="166" t="n"/>
      <c r="U1008" s="166" t="n"/>
    </row>
    <row r="1009" ht="20.1" customHeight="1" s="496">
      <c r="A1009" s="106">
        <f>SequenciaA20Mais1</f>
        <v/>
      </c>
      <c r="B1009" s="106">
        <f>SequenciaB20Mais1</f>
        <v/>
      </c>
      <c r="C1009" s="106">
        <f>A1009&amp;"."&amp;B1009</f>
        <v/>
      </c>
      <c r="D1009" s="106">
        <f>SequenciaD20Mais1</f>
        <v/>
      </c>
      <c r="E1009" s="106">
        <f>IF(OR(G1009="ETAPA",G1009="SUB-ETAPA",I1009=""),"",A1009)</f>
        <v/>
      </c>
      <c r="F1009" s="107" t="n"/>
      <c r="G1009" s="340">
        <f>IF(I1009&lt;&gt;"","S","")</f>
        <v/>
      </c>
      <c r="H1009" s="147">
        <f>GERAR_NUMERACAO(G1009, $G$21:G1009)</f>
        <v/>
      </c>
      <c r="I1009" s="150" t="n"/>
      <c r="J1009" s="151" t="n"/>
      <c r="K1009" s="148" t="n"/>
      <c r="L1009" s="535" t="n"/>
      <c r="M1009" s="290">
        <f>IF(G1009="S","BDI1","")</f>
        <v/>
      </c>
      <c r="N1009" s="167" t="n"/>
      <c r="O1009" s="167" t="n"/>
      <c r="P1009" s="166" t="n"/>
      <c r="Q1009" s="166" t="n"/>
      <c r="R1009" s="166" t="n"/>
      <c r="S1009" s="166" t="n"/>
      <c r="T1009" s="166" t="n"/>
      <c r="U1009" s="166" t="n"/>
    </row>
    <row r="1010" ht="20.1" customHeight="1" s="496">
      <c r="A1010" s="106">
        <f>SequenciaA20Mais1</f>
        <v/>
      </c>
      <c r="B1010" s="106">
        <f>SequenciaB20Mais1</f>
        <v/>
      </c>
      <c r="C1010" s="106">
        <f>A1010&amp;"."&amp;B1010</f>
        <v/>
      </c>
      <c r="D1010" s="106">
        <f>SequenciaD20Mais1</f>
        <v/>
      </c>
      <c r="E1010" s="106">
        <f>IF(OR(G1010="ETAPA",G1010="SUB-ETAPA",I1010=""),"",A1010)</f>
        <v/>
      </c>
      <c r="F1010" s="107" t="n"/>
      <c r="G1010" s="340">
        <f>IF(I1010&lt;&gt;"","S","")</f>
        <v/>
      </c>
      <c r="H1010" s="147">
        <f>GERAR_NUMERACAO(G1010, $G$21:G1010)</f>
        <v/>
      </c>
      <c r="I1010" s="150" t="n"/>
      <c r="J1010" s="151" t="n"/>
      <c r="K1010" s="148" t="n"/>
      <c r="L1010" s="535" t="n"/>
      <c r="M1010" s="290">
        <f>IF(G1010="S","BDI1","")</f>
        <v/>
      </c>
      <c r="N1010" s="167" t="n"/>
      <c r="O1010" s="167" t="n"/>
      <c r="P1010" s="166" t="n"/>
      <c r="Q1010" s="166" t="n"/>
      <c r="R1010" s="166" t="n"/>
      <c r="S1010" s="166" t="n"/>
      <c r="T1010" s="166" t="n"/>
      <c r="U1010" s="166" t="n"/>
    </row>
    <row r="1011" ht="20.1" customHeight="1" s="496">
      <c r="A1011" s="106">
        <f>SequenciaA20Mais1</f>
        <v/>
      </c>
      <c r="B1011" s="106">
        <f>SequenciaB20Mais1</f>
        <v/>
      </c>
      <c r="C1011" s="106">
        <f>A1011&amp;"."&amp;B1011</f>
        <v/>
      </c>
      <c r="D1011" s="106">
        <f>SequenciaD20Mais1</f>
        <v/>
      </c>
      <c r="E1011" s="106">
        <f>IF(OR(G1011="ETAPA",G1011="SUB-ETAPA",I1011=""),"",A1011)</f>
        <v/>
      </c>
      <c r="F1011" s="107" t="n"/>
      <c r="G1011" s="340">
        <f>IF(I1011&lt;&gt;"","S","")</f>
        <v/>
      </c>
      <c r="H1011" s="147">
        <f>GERAR_NUMERACAO(G1011, $G$21:G1011)</f>
        <v/>
      </c>
      <c r="I1011" s="332" t="n"/>
      <c r="J1011" s="333" t="n"/>
      <c r="K1011" s="148" t="n"/>
      <c r="L1011" s="504" t="n"/>
      <c r="M1011" s="290">
        <f>IF(G1011="S","BDI1","")</f>
        <v/>
      </c>
      <c r="N1011" s="167" t="n"/>
      <c r="O1011" s="167" t="n"/>
      <c r="P1011" s="166" t="n"/>
      <c r="Q1011" s="166" t="n"/>
      <c r="R1011" s="166" t="n"/>
      <c r="S1011" s="166" t="n"/>
      <c r="T1011" s="166" t="n"/>
      <c r="U1011" s="166" t="n"/>
    </row>
    <row r="1012" ht="20.1" customHeight="1" s="496">
      <c r="A1012" s="106">
        <f>SequenciaA20Mais1</f>
        <v/>
      </c>
      <c r="B1012" s="106">
        <f>SequenciaB20Mais1</f>
        <v/>
      </c>
      <c r="C1012" s="106">
        <f>A1012&amp;"."&amp;B1012</f>
        <v/>
      </c>
      <c r="D1012" s="106">
        <f>SequenciaD20Mais1</f>
        <v/>
      </c>
      <c r="E1012" s="106">
        <f>IF(OR(G1012="ETAPA",G1012="SUB-ETAPA",I1012=""),"",A1012)</f>
        <v/>
      </c>
      <c r="F1012" s="107" t="n"/>
      <c r="G1012" s="340">
        <f>IF(I1012&lt;&gt;"","S","")</f>
        <v/>
      </c>
      <c r="H1012" s="147">
        <f>GERAR_NUMERACAO(G1012, $G$21:G1012)</f>
        <v/>
      </c>
      <c r="I1012" s="150" t="n"/>
      <c r="J1012" s="151" t="n"/>
      <c r="K1012" s="148" t="n"/>
      <c r="L1012" s="535" t="n"/>
      <c r="M1012" s="290">
        <f>IF(G1012="S","BDI1","")</f>
        <v/>
      </c>
      <c r="N1012" s="167" t="n"/>
      <c r="O1012" s="167" t="n"/>
      <c r="P1012" s="166" t="n"/>
      <c r="Q1012" s="166" t="n"/>
      <c r="R1012" s="166" t="n"/>
      <c r="S1012" s="166" t="n"/>
      <c r="T1012" s="166" t="n"/>
      <c r="U1012" s="166" t="n"/>
    </row>
    <row r="1013" ht="20.1" customHeight="1" s="496">
      <c r="A1013" s="106">
        <f>SequenciaA20Mais1</f>
        <v/>
      </c>
      <c r="B1013" s="106">
        <f>SequenciaB20Mais1</f>
        <v/>
      </c>
      <c r="C1013" s="106">
        <f>A1013&amp;"."&amp;B1013</f>
        <v/>
      </c>
      <c r="D1013" s="106">
        <f>SequenciaD20Mais1</f>
        <v/>
      </c>
      <c r="E1013" s="106">
        <f>IF(OR(G1013="ETAPA",G1013="SUB-ETAPA",I1013=""),"",A1013)</f>
        <v/>
      </c>
      <c r="F1013" s="107" t="n"/>
      <c r="G1013" s="340">
        <f>IF(I1013&lt;&gt;"","S","")</f>
        <v/>
      </c>
      <c r="H1013" s="147">
        <f>GERAR_NUMERACAO(G1013, $G$21:G1013)</f>
        <v/>
      </c>
      <c r="I1013" s="332" t="n"/>
      <c r="J1013" s="333" t="n"/>
      <c r="K1013" s="148" t="n"/>
      <c r="L1013" s="504" t="n"/>
      <c r="M1013" s="290">
        <f>IF(G1013="S","BDI1","")</f>
        <v/>
      </c>
      <c r="N1013" s="167" t="n"/>
      <c r="O1013" s="167" t="n"/>
      <c r="P1013" s="166" t="n"/>
      <c r="Q1013" s="166" t="n"/>
      <c r="R1013" s="166" t="n"/>
      <c r="S1013" s="166" t="n"/>
      <c r="T1013" s="166" t="n"/>
      <c r="U1013" s="166" t="n"/>
    </row>
    <row r="1014" ht="20.1" customHeight="1" s="496">
      <c r="A1014" s="106">
        <f>SequenciaA20Mais1</f>
        <v/>
      </c>
      <c r="B1014" s="106">
        <f>SequenciaB20Mais1</f>
        <v/>
      </c>
      <c r="C1014" s="106">
        <f>A1014&amp;"."&amp;B1014</f>
        <v/>
      </c>
      <c r="D1014" s="106">
        <f>SequenciaD20Mais1</f>
        <v/>
      </c>
      <c r="E1014" s="106">
        <f>IF(OR(G1014="ETAPA",G1014="SUB-ETAPA",I1014=""),"",A1014)</f>
        <v/>
      </c>
      <c r="F1014" s="107" t="n"/>
      <c r="G1014" s="340">
        <f>IF(I1014&lt;&gt;"","S","")</f>
        <v/>
      </c>
      <c r="H1014" s="147">
        <f>GERAR_NUMERACAO(G1014, $G$21:G1014)</f>
        <v/>
      </c>
      <c r="I1014" s="150" t="n"/>
      <c r="J1014" s="151" t="n"/>
      <c r="K1014" s="148" t="n"/>
      <c r="L1014" s="535" t="n"/>
      <c r="M1014" s="290">
        <f>IF(G1014="S","BDI1","")</f>
        <v/>
      </c>
      <c r="N1014" s="167" t="n"/>
      <c r="O1014" s="167" t="n"/>
      <c r="P1014" s="166" t="n"/>
      <c r="Q1014" s="166" t="n"/>
      <c r="R1014" s="166" t="n"/>
      <c r="S1014" s="166" t="n"/>
      <c r="T1014" s="166" t="n"/>
      <c r="U1014" s="166" t="n"/>
    </row>
    <row r="1015" ht="20.1" customHeight="1" s="496">
      <c r="A1015" s="106">
        <f>SequenciaA20Mais1</f>
        <v/>
      </c>
      <c r="B1015" s="106">
        <f>SequenciaB20Mais1</f>
        <v/>
      </c>
      <c r="C1015" s="106">
        <f>A1015&amp;"."&amp;B1015</f>
        <v/>
      </c>
      <c r="D1015" s="106">
        <f>SequenciaD20Mais1</f>
        <v/>
      </c>
      <c r="E1015" s="106">
        <f>IF(OR(G1015="ETAPA",G1015="SUB-ETAPA",I1015=""),"",A1015)</f>
        <v/>
      </c>
      <c r="F1015" s="107" t="n"/>
      <c r="G1015" s="340">
        <f>IF(I1015&lt;&gt;"","S","")</f>
        <v/>
      </c>
      <c r="H1015" s="147">
        <f>GERAR_NUMERACAO(G1015, $G$21:G1015)</f>
        <v/>
      </c>
      <c r="I1015" s="150" t="n"/>
      <c r="J1015" s="151" t="n"/>
      <c r="K1015" s="148" t="n"/>
      <c r="L1015" s="535" t="n"/>
      <c r="M1015" s="290">
        <f>IF(G1015="S","BDI1","")</f>
        <v/>
      </c>
      <c r="N1015" s="167" t="n"/>
      <c r="O1015" s="167" t="n"/>
      <c r="P1015" s="166" t="n"/>
      <c r="Q1015" s="166" t="n"/>
      <c r="R1015" s="166" t="n"/>
      <c r="S1015" s="166" t="n"/>
      <c r="T1015" s="166" t="n"/>
      <c r="U1015" s="166" t="n"/>
    </row>
    <row r="1016" ht="20.1" customHeight="1" s="496">
      <c r="A1016" s="106">
        <f>SequenciaA20Mais1</f>
        <v/>
      </c>
      <c r="B1016" s="106">
        <f>SequenciaB20Mais1</f>
        <v/>
      </c>
      <c r="C1016" s="106">
        <f>A1016&amp;"."&amp;B1016</f>
        <v/>
      </c>
      <c r="D1016" s="106">
        <f>SequenciaD20Mais1</f>
        <v/>
      </c>
      <c r="E1016" s="106">
        <f>IF(OR(G1016="ETAPA",G1016="SUB-ETAPA",I1016=""),"",A1016)</f>
        <v/>
      </c>
      <c r="F1016" s="107" t="n"/>
      <c r="G1016" s="340">
        <f>IF(I1016&lt;&gt;"","S","")</f>
        <v/>
      </c>
      <c r="H1016" s="147">
        <f>GERAR_NUMERACAO(G1016, $G$21:G1016)</f>
        <v/>
      </c>
      <c r="I1016" s="332" t="n"/>
      <c r="J1016" s="333" t="n"/>
      <c r="K1016" s="148" t="n"/>
      <c r="L1016" s="504" t="n"/>
      <c r="M1016" s="290">
        <f>IF(G1016="S","BDI1","")</f>
        <v/>
      </c>
      <c r="N1016" s="167" t="n"/>
      <c r="O1016" s="167" t="n"/>
      <c r="P1016" s="166" t="n"/>
      <c r="Q1016" s="166" t="n"/>
      <c r="R1016" s="166" t="n"/>
      <c r="S1016" s="166" t="n"/>
      <c r="T1016" s="166" t="n"/>
      <c r="U1016" s="166" t="n"/>
    </row>
    <row r="1017" ht="20.1" customHeight="1" s="496">
      <c r="A1017" s="106">
        <f>SequenciaA20Mais1</f>
        <v/>
      </c>
      <c r="B1017" s="106">
        <f>SequenciaB20Mais1</f>
        <v/>
      </c>
      <c r="C1017" s="106">
        <f>A1017&amp;"."&amp;B1017</f>
        <v/>
      </c>
      <c r="D1017" s="106">
        <f>SequenciaD20Mais1</f>
        <v/>
      </c>
      <c r="E1017" s="106">
        <f>IF(OR(G1017="ETAPA",G1017="SUB-ETAPA",I1017=""),"",A1017)</f>
        <v/>
      </c>
      <c r="F1017" s="107" t="n"/>
      <c r="G1017" s="340">
        <f>IF(I1017&lt;&gt;"","S","")</f>
        <v/>
      </c>
      <c r="H1017" s="147">
        <f>GERAR_NUMERACAO(G1017, $G$21:G1017)</f>
        <v/>
      </c>
      <c r="I1017" s="150" t="n"/>
      <c r="J1017" s="151" t="n"/>
      <c r="K1017" s="148" t="n"/>
      <c r="L1017" s="535" t="n"/>
      <c r="M1017" s="290">
        <f>IF(G1017="S","BDI1","")</f>
        <v/>
      </c>
      <c r="N1017" s="167" t="n"/>
      <c r="O1017" s="167" t="n"/>
      <c r="P1017" s="166" t="n"/>
      <c r="Q1017" s="166" t="n"/>
      <c r="R1017" s="166" t="n"/>
      <c r="S1017" s="166" t="n"/>
      <c r="T1017" s="166" t="n"/>
      <c r="U1017" s="166" t="n"/>
    </row>
    <row r="1018" ht="20.1" customHeight="1" s="496">
      <c r="A1018" s="106">
        <f>SequenciaA20Mais1</f>
        <v/>
      </c>
      <c r="B1018" s="106">
        <f>SequenciaB20Mais1</f>
        <v/>
      </c>
      <c r="C1018" s="106">
        <f>A1018&amp;"."&amp;B1018</f>
        <v/>
      </c>
      <c r="D1018" s="106">
        <f>SequenciaD20Mais1</f>
        <v/>
      </c>
      <c r="E1018" s="106">
        <f>IF(OR(G1018="ETAPA",G1018="SUB-ETAPA",I1018=""),"",A1018)</f>
        <v/>
      </c>
      <c r="F1018" s="107" t="n"/>
      <c r="G1018" s="340">
        <f>IF(I1018&lt;&gt;"","S","")</f>
        <v/>
      </c>
      <c r="H1018" s="147">
        <f>GERAR_NUMERACAO(G1018, $G$21:G1018)</f>
        <v/>
      </c>
      <c r="I1018" s="150" t="n"/>
      <c r="J1018" s="151" t="n"/>
      <c r="K1018" s="148" t="n"/>
      <c r="L1018" s="535" t="n"/>
      <c r="M1018" s="290">
        <f>IF(G1018="S","BDI1","")</f>
        <v/>
      </c>
      <c r="N1018" s="167" t="n"/>
      <c r="O1018" s="167" t="n"/>
      <c r="P1018" s="166" t="n"/>
      <c r="Q1018" s="166" t="n"/>
      <c r="R1018" s="166" t="n"/>
      <c r="S1018" s="166" t="n"/>
      <c r="T1018" s="166" t="n"/>
      <c r="U1018" s="166" t="n"/>
    </row>
    <row r="1019" ht="59.25" customHeight="1" s="496">
      <c r="A1019" s="106">
        <f>SequenciaA20Mais1</f>
        <v/>
      </c>
      <c r="B1019" s="106">
        <f>SequenciaB20Mais1</f>
        <v/>
      </c>
      <c r="C1019" s="106">
        <f>A1019&amp;"."&amp;B1019</f>
        <v/>
      </c>
      <c r="D1019" s="106">
        <f>SequenciaD20Mais1</f>
        <v/>
      </c>
      <c r="E1019" s="106">
        <f>IF(OR(G1019="ETAPA",G1019="SUB-ETAPA",I1019=""),"",A1019)</f>
        <v/>
      </c>
      <c r="F1019" s="107" t="n"/>
      <c r="G1019" s="340" t="inlineStr"/>
      <c r="J1019" s="155" t="n">
        <v>1</v>
      </c>
    </row>
  </sheetData>
  <autoFilter ref="G19:M1019"/>
  <mergeCells count="14">
    <mergeCell ref="I12:J12"/>
    <mergeCell ref="K11:L11"/>
    <mergeCell ref="P14:S14"/>
    <mergeCell ref="K12:L12"/>
    <mergeCell ref="G11:G13"/>
    <mergeCell ref="H16:L16"/>
    <mergeCell ref="I11:J11"/>
    <mergeCell ref="H18:L18"/>
    <mergeCell ref="P16:S16"/>
    <mergeCell ref="M11:M16"/>
    <mergeCell ref="I13:J13"/>
    <mergeCell ref="I14:J14"/>
    <mergeCell ref="N14:N16"/>
    <mergeCell ref="O14:O16"/>
  </mergeCells>
  <conditionalFormatting sqref="G20">
    <cfRule type="expression" priority="801" dxfId="7" stopIfTrue="1">
      <formula>LEFT(G20,5)="ETAPA"</formula>
    </cfRule>
  </conditionalFormatting>
  <conditionalFormatting sqref="G22:G1019">
    <cfRule type="containsText" priority="769" operator="containsText" dxfId="9" text="sub-etapa">
      <formula>NOT(ISERROR(SEARCH("sub-etapa",G22)))</formula>
    </cfRule>
    <cfRule type="containsText" priority="770" operator="containsText" dxfId="7" text="ETAPA">
      <formula>NOT(ISERROR(SEARCH("ETAPA",G22)))</formula>
    </cfRule>
    <cfRule type="containsText" priority="772" operator="containsText" dxfId="25" text="c">
      <formula>NOT(ISERROR(SEARCH("c",G22)))</formula>
    </cfRule>
    <cfRule type="containsText" priority="773" operator="containsText" dxfId="7" text="ETAPA">
      <formula>NOT(ISERROR(SEARCH("ETAPA",G22)))</formula>
    </cfRule>
    <cfRule type="expression" priority="800" dxfId="9" stopIfTrue="1">
      <formula>LEFT(G22,3)="SUB"</formula>
    </cfRule>
  </conditionalFormatting>
  <conditionalFormatting sqref="H22:H1018 H28:L28">
    <cfRule type="expression" priority="746" dxfId="25">
      <formula>OR($F22="C")</formula>
    </cfRule>
    <cfRule type="expression" priority="747" dxfId="24">
      <formula>OR($F22="etapa")</formula>
    </cfRule>
  </conditionalFormatting>
  <conditionalFormatting sqref="H29:L30">
    <cfRule type="expression" priority="741" dxfId="26">
      <formula>OR($G29="SUB-ETAPA")</formula>
    </cfRule>
    <cfRule type="expression" priority="742" dxfId="25">
      <formula>OR($G29="C")</formula>
    </cfRule>
    <cfRule type="expression" priority="743" dxfId="24">
      <formula>OR($G29="etapa")</formula>
    </cfRule>
  </conditionalFormatting>
  <conditionalFormatting sqref="H32:L32 H34:L34 H36:L36 H38:L38 H40:L40 H42:L42 H44:L44 H46:L46 H48:L48 H50:L50 H52:L52 H54:L54 H56:L56 H58:L58 H60:L60 H62:L62 H64:L64 H66:L66 H68:L68 H70:L70 H72:L72 H74:L74 H76:L76 H78:L78 H80:L80 H82:L82 H84:L84 H86:L86 H88:L88 H90:L90 H92:L92 H94:L94 H96:L96 H98:L98 H100:L100 H102:L102 H104:L104 H106:L106 H108:L108 H110:L110 H112:L112 H114:L114 H116:L116 H118:L118 H120:L120 H122:L122 H124:L124 H126:L126 H128:L128 H130:L130 H132:L132 H134:L134 H136:L136 H138:L138 H140:L140 H142:L142 H144:L144 H146:L146 H148:L148 H150:L150 H152:L152 H154:L154 H156:L156 H158:L158 H160:L160 H162:L162 H164:L164 H166:L166 H168:L168 H170:L170 H172:L172 H174:L174 H176:L176 H178:L178 H180:L180 H182:L182 H184:L184 H186:L186 H188:L188 H190:L190 H192:L192 H194:L194 H196:L196 H198:L198 H200:L200 H202:L202 H204:L204 H206:L206 H208:L208 H210:L210 H212:L212 H214:L214 H216:L216 H218:L218 H220:L220 H222:L222 H224:L224 H226:L226 H228:L228 H230:L230 H232:L232 H234:L234 H236:L236 H238:L238 H240:L240 H242:L242 H244:L244 H246:L246 H248:L248 H250:L250 H252:L252 H254:L254 H256:L256 H258:L258 H260:L260 H262:L262 H264:L264 H266:L266 H268:L268 H270:L270 H272:L272 H274:L274 H276:L276 H278:L278 H280:L280 H282:L282 H284:L284 H286:L286 H288:L288 H290:L290 H292:L292 H294:L294 H296:L296 H298:L298 H300:L300 H302:L302 H304:L304 H306:L306 H308:L308 H310:L310 H312:L312 H314:L314 H316:L316 H318:L318 H320:L320 H322:L322 H324:L324 H326:L326 H328:L328 H330:L330 H332:L332 H334:L334 H336:L336 H338:L338 H340:L340 H342:L342 H344:L344 H346:L346 H348:L348 H350:L350 H352:L352 H354:L354 H356:L356 H358:L358 H360:L360 H362:L362 H364:L364 H366:L366 H368:L368 H370:L370 H372:L372 H374:L374 H376:L376 H378:L378 H380:L380 H382:L382 H384:L384 H386:L386 H388:L388 H390:L390 H392:L392 H394:L394 H396:L396 H398:L398 H400:L400 H402:L402 H404:L404 H406:L406 H408:L408 H410:L410 H412:L412 H414:L414 H416:L416 H418:L418 H420:L420 H422:L422 H424:L424 H426:L426 H428:L428 H430:L430 H432:L432 H434:L434 H436:L436 H438:L438 H440:L440 H442:L442 H444:L444 H446:L446 H448:L448 H450:L450 H452:L452 H454:L454 H456:L456 H458:L458 H460:L460 H462:L462 H464:L464 H466:L466 H468:L468 H470:L470 H472:L472 H474:L474 H476:L476 H478:L478 H480:L480 H482:L482 H484:L484 H486:L486 H488:L488 H490:L490 H492:L492 H494:L494 H496:L496 H498:L498 H500:L500 H502:L502 H504:L504 H506:L506 H508:L508 H510:L510 H512:L512 H514:L514 H516:L516 H518:L518 H520:L520 H522:L522 H524:L524 H526:L526 H528:L528 H530:L530 H532:L532 H534:L534 H536:L536 H538:L538 H540:L540 H542:L542 H544:L544 H546:L546 H548:L548 H550:L550 H552:L552 H554:L554 H556:L556 H558:L558 H560:L560 H562:L562 H564:L564 H566:L566 H568:L568 H570:L570 H572:L572 H574:L574 H576:L576 H578:L578 H580:L580 H582:L582 H584:L584 H586:L586 H588:L588 H590:L590 H592:L592 H594:L594 H596:L596 H598:L598 H600:L600 H602:L602 H604:L604 H606:L606 H608:L608 H610:L610 H612:L612 H614:L614 H616:L616 H618:L618 H620:L620 H622:L622 H624:L624 H626:L626 H628:L628 H630:L630 H632:L632 H634:L634 H636:L636 H638:L638 H640:L640 H642:L642 H644:L644 H646:L646 H648:L648 H650:L650 H652:L652 H654:L654 H656:L656 H658:L658 H660:L660 H662:L662 H664:L664 H666:L666 H668:L668 H670:L670 H672:L672 H674:L674 H676:L676 H678:L678 H680:L680 H682:L682 H684:L684 H686:L686 H688:L688 H690:L690 H692:L692 H694:L694 H696:L696 H698:L698 H700:L700 H702:L702 H704:L704 H706:L706 H708:L708 H710:L710 H712:L712 H714:L714 H716:L716 H718:L718 H720:L720 H722:L722 H724:L724 H726:L726 H728:L728 H730:L730 H732:L732 H734:L734 H736:L736 H738:L738 H740:L740 H742:L742 H744:L744 H746:L746 H748:L748 H750:L750 H752:L752 H754:L754 H756:L756 H758:L758 H760:L760 H762:L762 H764:L764 H766:L766 H768:L768 H770:L770 H772:L772 H774:L774 H776:L776 H778:L778 H780:L780 H782:L782 H784:L784 H786:L786 H788:L788 H790:L790 H792:L792 H794:L794 H796:L796 H798:L798 H800:L800 H802:L802 H804:L804 H806:L806 H808:L808 H810:L810 H812:L812 H814:L814 H816:L816 H818:L818 H820:L820 H822:L822 H824:L824 H826:L826 H828:L828 H830:L830 H832:L832 H834:L834 H836:L836 H838:L838 H840:L840 H842:L842 H844:L844 H846:L846 H848:L848 H850:L850 H852:L852 H854:L854 H856:L856 H858:L858 H860:L860 H862:L862 H864:L864 H866:L866 H868:L868 H870:L870 H872:L872 H874:L874 H876:L876 H878:L878 H880:L880 H882:L882 H884:L884 H886:L886 H888:L888 H890:L890 H892:L892 H894:L894 H905:L905 H1006:L1006 H1016:L1016">
    <cfRule type="expression" priority="733" dxfId="25">
      <formula>OR($F32="C")</formula>
    </cfRule>
    <cfRule type="expression" priority="734" dxfId="24">
      <formula>OR($F32="etapa")</formula>
    </cfRule>
  </conditionalFormatting>
  <conditionalFormatting sqref="H31:L31 H33:L33 H35:L35 H37:L37 H39:L39 H41:L41 H43:L43 H45:L45 H47:L47 H49:L49 H51:L51 H53:L53 H55:L55 H57:L57 H59:L59 H61:L61 H63:L63 H65:L65 H67:L67 H69:L69 H71:L71 H73:L73 H75:L75 H77:L77 H79:L79 H81:L81 H83:L83 H85:L85 H87:L87 H89:L89 H91:L91 H93:L93 H95:L95 H97:L97 H99:L99 H101:L101 H103:L103 H105:L105 H107:L107 H109:L109 H111:L111 H113:L113 H115:L115 H117:L117 H119:L119 H121:L121 H123:L123 H125:L125 H127:L127 H129:L129 H131:L131 H133:L133 H135:L135 H137:L137 H139:L139 H141:L141 H143:L143 H145:L145 H147:L147 H149:L149 H151:L151 H153:L153 H155:L155 H157:L157 H159:L159 H161:L161 H163:L163 H165:L165 H167:L167 H169:L169 H171:L171 H173:L173 H175:L175 H177:L177 H179:L179 H181:L181 H183:L183 H185:L185 H187:L187 H189:L189 H191:L191 H193:L193 H195:L195 H197:L197 H199:L199 H201:L201 H203:L203 H205:L205 H207:L207 H209:L209 H211:L211 H213:L213 H215:L215 H217:L217 H219:L219 H221:L221 H223:L223 H225:L225 H227:L227 H229:L229 H231:L231 H233:L233 H235:L235 H237:L237 H239:L239 H241:L241 H243:L243 H245:L245 H247:L247 H249:L249 H251:L251 H253:L253 H255:L255 H257:L257 H259:L259 H261:L261 H263:L263 H265:L265 H267:L267 H269:L269 H271:L271 H273:L273 H275:L275 H277:L277 H279:L279 H281:L281 H283:L283 H285:L285 H287:L287 H289:L289 H291:L291 H293:L293 H295:L295 H297:L297 H299:L299 H301:L301 H303:L303 H305:L305 H307:L307 H309:L309 H311:L311 H313:L313 H315:L315 H317:L317 H319:L319 H321:L321 H323:L323 H325:L325 H327:L327 H329:L329 H331:L331 H333:L333 H335:L335 H337:L337 H339:L339 H341:L341 H343:L343 H345:L345 H347:L347 H349:L349 H351:L351 H353:L353 H355:L355 H357:L357 H359:L359 H361:L361 H363:L363 H365:L365 H367:L367 H369:L369 H371:L371 H373:L373 H375:L375 H377:L377 H379:L379 H381:L381 H383:L383 H385:L385 H387:L387 H389:L389 H391:L391 H393:L393 H395:L395 H397:L397 H399:L399 H401:L401 H403:L403 H405:L405 H407:L407 H409:L409 H411:L411 H413:L413 H415:L415 H417:L417 H419:L419 H421:L421 H423:L423 H425:L425 H427:L427 H429:L429 H431:L431 H433:L433 H435:L435 H437:L437 H439:L439 H441:L441 H443:L443 H445:L445 H447:L447 H449:L449 H451:L451 H453:L453 H455:L455 H457:L457 H459:L459 H461:L461 H463:L463 H465:L465 H467:L467 H469:L469 H471:L471 H473:L473 H475:L475 H477:L477 H479:L479 H481:L481 H483:L483 H485:L485 H487:L487 H489:L489 H491:L491 H493:L493 H495:L495 H497:L497 H499:L499 H501:L501 H503:L503 H505:L505 H507:L507 H509:L509 H511:L511 H513:L513 H515:L515 H517:L517 H519:L519 H521:L521 H523:L523 H525:L525 H527:L527 H529:L529 H531:L531 H533:L533 H535:L535 H537:L537 H539:L539 H541:L541 H543:L543 H545:L545 H547:L547 H549:L549 H551:L551 H553:L553 H555:L555 H557:L557 H559:L559 H561:L561 H563:L563 H565:L565 H567:L567 H569:L569 H571:L571 H573:L573 H575:L575 H577:L577 H579:L579 H581:L581 H583:L583 H585:L585 H587:L587 H589:L589 H591:L591 H593:L593 H595:L595 H597:L597 H599:L599 H601:L601 H603:L603 H605:L605 H607:L607 H609:L609 H611:L611 H613:L613 H615:L615 H617:L617 H619:L619 H621:L621 H623:L623 H625:L625 H627:L627 H629:L629 H631:L631 H633:L633 H635:L635 H637:L637 H639:L639 H641:L641 H643:L643 H645:L645 H647:L647 H649:L649 H651:L651 H653:L653 H655:L655 H657:L657 H659:L659 H661:L661 H663:L663 H665:L665 H667:L667 H669:L669 H671:L671 H673:L673 H675:L675 H677:L677 H679:L679 H681:L681 H683:L683 H685:L685 H687:L687 H689:L689 H691:L691 H693:L693 H695:L695 H697:L697 H699:L699 H701:L701 H703:L703 H705:L705 H707:L707 H709:L709 H711:L711 H713:L713 H715:L715 H717:L717 H719:L719 H721:L721 H723:L723 H725:L725 H727:L727 H729:L729 H731:L731 H733:L733 H735:L735 H737:L737 H739:L739 H741:L741 H743:L743 H745:L745 H747:L747 H749:L749 H751:L751 H753:L753 H755:L755 H757:L757 H759:L759 H761:L761 H763:L763 H765:L765 H767:L767 H769:L769 H771:L771 H773:L773 H775:L775 H777:L777 H779:L779 H781:L781 H783:L783 H785:L785 H787:L787 H789:L789 H791:L791 H793:L793 H795:L795 H797:L797 H799:L799 H801:L801 H803:L803 H805:L805 H807:L807 H809:L809 H811:L811 H813:L813 H815:L815 H817:L817 H819:L819 H821:L821 H823:L823 H825:L825 H827:L827 H829:L829 H831:L831 H833:L833 H835:L835 H837:L837 H839:L839 H841:L841 H843:L843 H845:L845 H847:L847 H849:L849 H851:L851 H853:L853 H855:L855 H857:L857 H859:L859 H861:L861 H863:L863 H865:L865 H867:L867 H869:L869 H871:L871 H873:L873 H875:L875 H877:L877 H879:L879 H881:L881 H883:L883 H885:L885 H887:L887 H889:L889 H891:L891 H893:L893 H895:L895 H897:L897 H902:L902 H904:L904 H906:L906 H974:L974 H1015:L1015 H1018:L1018">
    <cfRule type="expression" priority="730" dxfId="26">
      <formula>OR($G31="SUB-ETAPA")</formula>
    </cfRule>
    <cfRule type="expression" priority="731" dxfId="25">
      <formula>OR($G31="C")</formula>
    </cfRule>
    <cfRule type="expression" priority="732" dxfId="24">
      <formula>OR($G31="etapa")</formula>
    </cfRule>
  </conditionalFormatting>
  <conditionalFormatting sqref="T16">
    <cfRule type="cellIs" priority="728" operator="equal" dxfId="12">
      <formula>"X"</formula>
    </cfRule>
  </conditionalFormatting>
  <conditionalFormatting sqref="H1013:L1013 J1016:K1016">
    <cfRule type="expression" priority="719" dxfId="25">
      <formula>OR($F1013="C")</formula>
    </cfRule>
    <cfRule type="expression" priority="720" dxfId="24">
      <formula>OR($F1013="etapa")</formula>
    </cfRule>
  </conditionalFormatting>
  <conditionalFormatting sqref="H1007:L1007 H1009:L1009 H1014:L1014">
    <cfRule type="expression" priority="716" dxfId="26">
      <formula>OR($G1007="SUB-ETAPA")</formula>
    </cfRule>
    <cfRule type="expression" priority="717" dxfId="25">
      <formula>OR($G1007="C")</formula>
    </cfRule>
    <cfRule type="expression" priority="718" dxfId="24">
      <formula>OR($G1007="etapa")</formula>
    </cfRule>
  </conditionalFormatting>
  <conditionalFormatting sqref="T14">
    <cfRule type="cellIs" priority="713" operator="equal" dxfId="12">
      <formula>"X"</formula>
    </cfRule>
  </conditionalFormatting>
  <conditionalFormatting sqref="I28">
    <cfRule type="expression" priority="711" dxfId="25">
      <formula>OR($F28="C")</formula>
    </cfRule>
    <cfRule type="expression" priority="712" dxfId="24">
      <formula>OR($F28="etapa")</formula>
    </cfRule>
    <cfRule type="expression" priority="709" dxfId="25">
      <formula>OR($F28="C")</formula>
    </cfRule>
    <cfRule type="expression" priority="710" dxfId="24">
      <formula>OR($F28="etapa")</formula>
    </cfRule>
    <cfRule type="expression" priority="109" dxfId="25">
      <formula>OR($F28="C")</formula>
    </cfRule>
    <cfRule type="expression" priority="110" dxfId="24">
      <formula>OR($F28="etapa")</formula>
    </cfRule>
  </conditionalFormatting>
  <conditionalFormatting sqref="J23">
    <cfRule type="expression" priority="824" dxfId="25">
      <formula>OR(#REF!="C")</formula>
    </cfRule>
    <cfRule type="expression" priority="825" dxfId="222">
      <formula>OR(#REF!="SUB-ETAPA")</formula>
    </cfRule>
    <cfRule type="expression" priority="826" dxfId="24">
      <formula>OR(#REF!="ETAPA")</formula>
    </cfRule>
  </conditionalFormatting>
  <conditionalFormatting sqref="J25">
    <cfRule type="expression" priority="688" dxfId="25">
      <formula>OR(#REF!="C")</formula>
    </cfRule>
    <cfRule type="expression" priority="689" dxfId="222">
      <formula>OR(#REF!="SUB-ETAPA")</formula>
    </cfRule>
    <cfRule type="expression" priority="690" dxfId="24">
      <formula>OR(#REF!="ETAPA")</formula>
    </cfRule>
  </conditionalFormatting>
  <conditionalFormatting sqref="I22">
    <cfRule type="expression" priority="596" dxfId="25">
      <formula>OR($F22="C")</formula>
    </cfRule>
    <cfRule type="expression" priority="597" dxfId="24">
      <formula>OR($F22="etapa")</formula>
    </cfRule>
  </conditionalFormatting>
  <conditionalFormatting sqref="I24">
    <cfRule type="expression" priority="594" dxfId="25">
      <formula>OR($F24="C")</formula>
    </cfRule>
    <cfRule type="expression" priority="595" dxfId="24">
      <formula>OR($F24="etapa")</formula>
    </cfRule>
  </conditionalFormatting>
  <conditionalFormatting sqref="H21:L1018">
    <cfRule type="expression" priority="748" dxfId="92">
      <formula>OR($G21="S")</formula>
    </cfRule>
    <cfRule type="expression" priority="761" dxfId="91">
      <formula>OR($G21="SUB-ETAPA")</formula>
    </cfRule>
    <cfRule type="expression" priority="771" dxfId="25">
      <formula>$G21=""</formula>
    </cfRule>
    <cfRule type="expression" priority="774" dxfId="24">
      <formula>OR($G21="ETAPA")</formula>
    </cfRule>
  </conditionalFormatting>
  <conditionalFormatting sqref="H896:L896 H898:L898 H903:L903">
    <cfRule type="expression" priority="306" dxfId="25">
      <formula>OR($F896="C")</formula>
    </cfRule>
    <cfRule type="expression" priority="307" dxfId="24">
      <formula>OR($F896="etapa")</formula>
    </cfRule>
  </conditionalFormatting>
  <conditionalFormatting sqref="H900:L900 J903:K903">
    <cfRule type="expression" priority="304" dxfId="25">
      <formula>OR($F900="C")</formula>
    </cfRule>
    <cfRule type="expression" priority="305" dxfId="24">
      <formula>OR($F900="etapa")</formula>
    </cfRule>
  </conditionalFormatting>
  <conditionalFormatting sqref="H899:L899 H901:L901">
    <cfRule type="expression" priority="301" dxfId="26">
      <formula>OR($G899="SUB-ETAPA")</formula>
    </cfRule>
    <cfRule type="expression" priority="302" dxfId="25">
      <formula>OR($G899="C")</formula>
    </cfRule>
    <cfRule type="expression" priority="303" dxfId="24">
      <formula>OR($G899="etapa")</formula>
    </cfRule>
  </conditionalFormatting>
  <conditionalFormatting sqref="H907:L907 H957:L957 H975:L975">
    <cfRule type="expression" priority="299" dxfId="25">
      <formula>OR($F907="C")</formula>
    </cfRule>
    <cfRule type="expression" priority="300" dxfId="24">
      <formula>OR($F907="etapa")</formula>
    </cfRule>
  </conditionalFormatting>
  <conditionalFormatting sqref="H963:L963 J975:K975">
    <cfRule type="expression" priority="297" dxfId="25">
      <formula>OR($F963="C")</formula>
    </cfRule>
    <cfRule type="expression" priority="298" dxfId="24">
      <formula>OR($F963="etapa")</formula>
    </cfRule>
  </conditionalFormatting>
  <conditionalFormatting sqref="H962:L962 H964:L964">
    <cfRule type="expression" priority="294" dxfId="26">
      <formula>OR($G962="SUB-ETAPA")</formula>
    </cfRule>
    <cfRule type="expression" priority="295" dxfId="25">
      <formula>OR($G962="C")</formula>
    </cfRule>
    <cfRule type="expression" priority="296" dxfId="24">
      <formula>OR($G962="etapa")</formula>
    </cfRule>
  </conditionalFormatting>
  <conditionalFormatting sqref="H958:L958">
    <cfRule type="expression" priority="292" dxfId="25">
      <formula>OR($F958="C")</formula>
    </cfRule>
    <cfRule type="expression" priority="293" dxfId="24">
      <formula>OR($F958="etapa")</formula>
    </cfRule>
  </conditionalFormatting>
  <conditionalFormatting sqref="H939:L939">
    <cfRule type="expression" priority="289" dxfId="26">
      <formula>OR($G939="SUB-ETAPA")</formula>
    </cfRule>
    <cfRule type="expression" priority="290" dxfId="25">
      <formula>OR($G939="C")</formula>
    </cfRule>
    <cfRule type="expression" priority="291" dxfId="24">
      <formula>OR($G939="etapa")</formula>
    </cfRule>
  </conditionalFormatting>
  <conditionalFormatting sqref="H960:L960">
    <cfRule type="expression" priority="287" dxfId="25">
      <formula>OR($F960="C")</formula>
    </cfRule>
    <cfRule type="expression" priority="288" dxfId="24">
      <formula>OR($F960="etapa")</formula>
    </cfRule>
  </conditionalFormatting>
  <conditionalFormatting sqref="H959:L959 H961:L961">
    <cfRule type="expression" priority="284" dxfId="26">
      <formula>OR($G959="SUB-ETAPA")</formula>
    </cfRule>
    <cfRule type="expression" priority="285" dxfId="25">
      <formula>OR($G959="C")</formula>
    </cfRule>
    <cfRule type="expression" priority="286" dxfId="24">
      <formula>OR($G959="etapa")</formula>
    </cfRule>
  </conditionalFormatting>
  <conditionalFormatting sqref="H937:L937 J957:K957">
    <cfRule type="expression" priority="282" dxfId="25">
      <formula>OR($F937="C")</formula>
    </cfRule>
    <cfRule type="expression" priority="283" dxfId="24">
      <formula>OR($F937="etapa")</formula>
    </cfRule>
  </conditionalFormatting>
  <conditionalFormatting sqref="H908:L908 H910:L910 H938:L938">
    <cfRule type="expression" priority="279" dxfId="26">
      <formula>OR($G908="SUB-ETAPA")</formula>
    </cfRule>
    <cfRule type="expression" priority="280" dxfId="25">
      <formula>OR($G908="C")</formula>
    </cfRule>
    <cfRule type="expression" priority="281" dxfId="24">
      <formula>OR($G908="etapa")</formula>
    </cfRule>
  </conditionalFormatting>
  <conditionalFormatting sqref="H930:L930 H935:L935">
    <cfRule type="expression" priority="277" dxfId="25">
      <formula>OR($F930="C")</formula>
    </cfRule>
    <cfRule type="expression" priority="278" dxfId="24">
      <formula>OR($F930="etapa")</formula>
    </cfRule>
  </conditionalFormatting>
  <conditionalFormatting sqref="H920:L920 H926:L926 H928:L928 H934:L934 H936:L936">
    <cfRule type="expression" priority="274" dxfId="26">
      <formula>OR($G920="SUB-ETAPA")</formula>
    </cfRule>
    <cfRule type="expression" priority="275" dxfId="25">
      <formula>OR($G920="C")</formula>
    </cfRule>
    <cfRule type="expression" priority="276" dxfId="24">
      <formula>OR($G920="etapa")</formula>
    </cfRule>
  </conditionalFormatting>
  <conditionalFormatting sqref="H932:L932 J935:K935">
    <cfRule type="expression" priority="272" dxfId="25">
      <formula>OR($F932="C")</formula>
    </cfRule>
    <cfRule type="expression" priority="273" dxfId="24">
      <formula>OR($F932="etapa")</formula>
    </cfRule>
  </conditionalFormatting>
  <conditionalFormatting sqref="H931:L931 H933:L933">
    <cfRule type="expression" priority="269" dxfId="26">
      <formula>OR($G931="SUB-ETAPA")</formula>
    </cfRule>
    <cfRule type="expression" priority="270" dxfId="25">
      <formula>OR($G931="C")</formula>
    </cfRule>
    <cfRule type="expression" priority="271" dxfId="24">
      <formula>OR($G931="etapa")</formula>
    </cfRule>
  </conditionalFormatting>
  <conditionalFormatting sqref="H912:L912 H929:L929">
    <cfRule type="expression" priority="267" dxfId="25">
      <formula>OR($F912="C")</formula>
    </cfRule>
    <cfRule type="expression" priority="268" dxfId="24">
      <formula>OR($F912="etapa")</formula>
    </cfRule>
  </conditionalFormatting>
  <conditionalFormatting sqref="H918:L918 J929:K929">
    <cfRule type="expression" priority="265" dxfId="25">
      <formula>OR($F918="C")</formula>
    </cfRule>
    <cfRule type="expression" priority="266" dxfId="24">
      <formula>OR($F918="etapa")</formula>
    </cfRule>
  </conditionalFormatting>
  <conditionalFormatting sqref="H917:L917 H919:L919">
    <cfRule type="expression" priority="262" dxfId="26">
      <formula>OR($G917="SUB-ETAPA")</formula>
    </cfRule>
    <cfRule type="expression" priority="263" dxfId="25">
      <formula>OR($G917="C")</formula>
    </cfRule>
    <cfRule type="expression" priority="264" dxfId="24">
      <formula>OR($G917="etapa")</formula>
    </cfRule>
  </conditionalFormatting>
  <conditionalFormatting sqref="H913:L913">
    <cfRule type="expression" priority="260" dxfId="25">
      <formula>OR($F913="C")</formula>
    </cfRule>
    <cfRule type="expression" priority="261" dxfId="24">
      <formula>OR($F913="etapa")</formula>
    </cfRule>
  </conditionalFormatting>
  <conditionalFormatting sqref="H911:L911">
    <cfRule type="expression" priority="257" dxfId="26">
      <formula>OR($G911="SUB-ETAPA")</formula>
    </cfRule>
    <cfRule type="expression" priority="258" dxfId="25">
      <formula>OR($G911="C")</formula>
    </cfRule>
    <cfRule type="expression" priority="259" dxfId="24">
      <formula>OR($G911="etapa")</formula>
    </cfRule>
  </conditionalFormatting>
  <conditionalFormatting sqref="H915:L915">
    <cfRule type="expression" priority="255" dxfId="25">
      <formula>OR($F915="C")</formula>
    </cfRule>
    <cfRule type="expression" priority="256" dxfId="24">
      <formula>OR($F915="etapa")</formula>
    </cfRule>
  </conditionalFormatting>
  <conditionalFormatting sqref="H914:L914 H916:L916">
    <cfRule type="expression" priority="252" dxfId="26">
      <formula>OR($G914="SUB-ETAPA")</formula>
    </cfRule>
    <cfRule type="expression" priority="253" dxfId="25">
      <formula>OR($G914="C")</formula>
    </cfRule>
    <cfRule type="expression" priority="254" dxfId="24">
      <formula>OR($G914="etapa")</formula>
    </cfRule>
  </conditionalFormatting>
  <conditionalFormatting sqref="H909:L909 J912:K912">
    <cfRule type="expression" priority="250" dxfId="25">
      <formula>OR($F909="C")</formula>
    </cfRule>
    <cfRule type="expression" priority="251" dxfId="24">
      <formula>OR($F909="etapa")</formula>
    </cfRule>
  </conditionalFormatting>
  <conditionalFormatting sqref="H950:L950 H955:L955">
    <cfRule type="expression" priority="248" dxfId="25">
      <formula>OR($F950="C")</formula>
    </cfRule>
    <cfRule type="expression" priority="249" dxfId="24">
      <formula>OR($F950="etapa")</formula>
    </cfRule>
  </conditionalFormatting>
  <conditionalFormatting sqref="H948:L948 H954:L954 H956:L956">
    <cfRule type="expression" priority="245" dxfId="26">
      <formula>OR($G948="SUB-ETAPA")</formula>
    </cfRule>
    <cfRule type="expression" priority="246" dxfId="25">
      <formula>OR($G948="C")</formula>
    </cfRule>
    <cfRule type="expression" priority="247" dxfId="24">
      <formula>OR($G948="etapa")</formula>
    </cfRule>
  </conditionalFormatting>
  <conditionalFormatting sqref="H952:L952 J955:K955">
    <cfRule type="expression" priority="243" dxfId="25">
      <formula>OR($F952="C")</formula>
    </cfRule>
    <cfRule type="expression" priority="244" dxfId="24">
      <formula>OR($F952="etapa")</formula>
    </cfRule>
  </conditionalFormatting>
  <conditionalFormatting sqref="H951:L951 H953:L953">
    <cfRule type="expression" priority="240" dxfId="26">
      <formula>OR($G951="SUB-ETAPA")</formula>
    </cfRule>
    <cfRule type="expression" priority="241" dxfId="25">
      <formula>OR($G951="C")</formula>
    </cfRule>
    <cfRule type="expression" priority="242" dxfId="24">
      <formula>OR($G951="etapa")</formula>
    </cfRule>
  </conditionalFormatting>
  <conditionalFormatting sqref="H940:L940 H949:L949">
    <cfRule type="expression" priority="238" dxfId="25">
      <formula>OR($F940="C")</formula>
    </cfRule>
    <cfRule type="expression" priority="239" dxfId="24">
      <formula>OR($F940="etapa")</formula>
    </cfRule>
  </conditionalFormatting>
  <conditionalFormatting sqref="H946:L946 J949:K949">
    <cfRule type="expression" priority="236" dxfId="25">
      <formula>OR($F946="C")</formula>
    </cfRule>
    <cfRule type="expression" priority="237" dxfId="24">
      <formula>OR($F946="etapa")</formula>
    </cfRule>
  </conditionalFormatting>
  <conditionalFormatting sqref="H945:L945 H947:L947">
    <cfRule type="expression" priority="233" dxfId="26">
      <formula>OR($G945="SUB-ETAPA")</formula>
    </cfRule>
    <cfRule type="expression" priority="234" dxfId="25">
      <formula>OR($G945="C")</formula>
    </cfRule>
    <cfRule type="expression" priority="235" dxfId="24">
      <formula>OR($G945="etapa")</formula>
    </cfRule>
  </conditionalFormatting>
  <conditionalFormatting sqref="H941:L941">
    <cfRule type="expression" priority="231" dxfId="25">
      <formula>OR($F941="C")</formula>
    </cfRule>
    <cfRule type="expression" priority="232" dxfId="24">
      <formula>OR($F941="etapa")</formula>
    </cfRule>
  </conditionalFormatting>
  <conditionalFormatting sqref="H943:L943">
    <cfRule type="expression" priority="229" dxfId="25">
      <formula>OR($F943="C")</formula>
    </cfRule>
    <cfRule type="expression" priority="230" dxfId="24">
      <formula>OR($F943="etapa")</formula>
    </cfRule>
  </conditionalFormatting>
  <conditionalFormatting sqref="H942:L942 H944:L944">
    <cfRule type="expression" priority="226" dxfId="26">
      <formula>OR($G942="SUB-ETAPA")</formula>
    </cfRule>
    <cfRule type="expression" priority="227" dxfId="25">
      <formula>OR($G942="C")</formula>
    </cfRule>
    <cfRule type="expression" priority="228" dxfId="24">
      <formula>OR($G942="etapa")</formula>
    </cfRule>
  </conditionalFormatting>
  <conditionalFormatting sqref="J940:K940">
    <cfRule type="expression" priority="224" dxfId="25">
      <formula>OR($F940="C")</formula>
    </cfRule>
    <cfRule type="expression" priority="225" dxfId="24">
      <formula>OR($F940="etapa")</formula>
    </cfRule>
  </conditionalFormatting>
  <conditionalFormatting sqref="H967:L967 H972:L972">
    <cfRule type="expression" priority="222" dxfId="25">
      <formula>OR($F967="C")</formula>
    </cfRule>
    <cfRule type="expression" priority="223" dxfId="24">
      <formula>OR($F967="etapa")</formula>
    </cfRule>
  </conditionalFormatting>
  <conditionalFormatting sqref="H965:L965 H971:L971 H973:L973">
    <cfRule type="expression" priority="219" dxfId="26">
      <formula>OR($G965="SUB-ETAPA")</formula>
    </cfRule>
    <cfRule type="expression" priority="220" dxfId="25">
      <formula>OR($G965="C")</formula>
    </cfRule>
    <cfRule type="expression" priority="221" dxfId="24">
      <formula>OR($G965="etapa")</formula>
    </cfRule>
  </conditionalFormatting>
  <conditionalFormatting sqref="H969:L969 J972:K972">
    <cfRule type="expression" priority="217" dxfId="25">
      <formula>OR($F969="C")</formula>
    </cfRule>
    <cfRule type="expression" priority="218" dxfId="24">
      <formula>OR($F969="etapa")</formula>
    </cfRule>
  </conditionalFormatting>
  <conditionalFormatting sqref="H968:L968 H970:L970">
    <cfRule type="expression" priority="214" dxfId="26">
      <formula>OR($G968="SUB-ETAPA")</formula>
    </cfRule>
    <cfRule type="expression" priority="215" dxfId="25">
      <formula>OR($G968="C")</formula>
    </cfRule>
    <cfRule type="expression" priority="216" dxfId="24">
      <formula>OR($G968="etapa")</formula>
    </cfRule>
  </conditionalFormatting>
  <conditionalFormatting sqref="H966:L966">
    <cfRule type="expression" priority="212" dxfId="25">
      <formula>OR($F966="C")</formula>
    </cfRule>
    <cfRule type="expression" priority="213" dxfId="24">
      <formula>OR($F966="etapa")</formula>
    </cfRule>
  </conditionalFormatting>
  <conditionalFormatting sqref="J966:K966">
    <cfRule type="expression" priority="210" dxfId="25">
      <formula>OR($F966="C")</formula>
    </cfRule>
    <cfRule type="expression" priority="211" dxfId="24">
      <formula>OR($F966="etapa")</formula>
    </cfRule>
  </conditionalFormatting>
  <conditionalFormatting sqref="H991:L991 H996:L996">
    <cfRule type="expression" priority="208" dxfId="25">
      <formula>OR($F991="C")</formula>
    </cfRule>
    <cfRule type="expression" priority="209" dxfId="24">
      <formula>OR($F991="etapa")</formula>
    </cfRule>
  </conditionalFormatting>
  <conditionalFormatting sqref="H995:L995 H997:L997">
    <cfRule type="expression" priority="205" dxfId="26">
      <formula>OR($G995="SUB-ETAPA")</formula>
    </cfRule>
    <cfRule type="expression" priority="206" dxfId="25">
      <formula>OR($G995="C")</formula>
    </cfRule>
    <cfRule type="expression" priority="207" dxfId="24">
      <formula>OR($G995="etapa")</formula>
    </cfRule>
  </conditionalFormatting>
  <conditionalFormatting sqref="H993:L993 J996:K996">
    <cfRule type="expression" priority="203" dxfId="25">
      <formula>OR($F993="C")</formula>
    </cfRule>
    <cfRule type="expression" priority="204" dxfId="24">
      <formula>OR($F993="etapa")</formula>
    </cfRule>
  </conditionalFormatting>
  <conditionalFormatting sqref="H992:L992 H994:L994">
    <cfRule type="expression" priority="200" dxfId="26">
      <formula>OR($G992="SUB-ETAPA")</formula>
    </cfRule>
    <cfRule type="expression" priority="201" dxfId="25">
      <formula>OR($G992="C")</formula>
    </cfRule>
    <cfRule type="expression" priority="202" dxfId="24">
      <formula>OR($G992="etapa")</formula>
    </cfRule>
  </conditionalFormatting>
  <conditionalFormatting sqref="H1017:L1017">
    <cfRule type="expression" priority="197" dxfId="26">
      <formula>OR($G1017="SUB-ETAPA")</formula>
    </cfRule>
    <cfRule type="expression" priority="198" dxfId="25">
      <formula>OR($G1017="C")</formula>
    </cfRule>
    <cfRule type="expression" priority="199" dxfId="24">
      <formula>OR($G1017="etapa")</formula>
    </cfRule>
  </conditionalFormatting>
  <conditionalFormatting sqref="G1">
    <cfRule type="containsText" priority="138" operator="containsText" dxfId="9" text="sub-etapa">
      <formula>NOT(ISERROR(SEARCH("sub-etapa",G1)))</formula>
    </cfRule>
    <cfRule type="containsText" priority="139" operator="containsText" dxfId="7" text="ETAPA">
      <formula>NOT(ISERROR(SEARCH("ETAPA",G1)))</formula>
    </cfRule>
    <cfRule type="containsText" priority="140" operator="containsText" dxfId="25" text="c">
      <formula>NOT(ISERROR(SEARCH("c",G1)))</formula>
    </cfRule>
    <cfRule type="containsText" priority="141" operator="containsText" dxfId="7" text="ETAPA">
      <formula>NOT(ISERROR(SEARCH("ETAPA",G1)))</formula>
    </cfRule>
    <cfRule type="expression" priority="142" dxfId="9" stopIfTrue="1">
      <formula>LEFT(G1,3)="SUB"</formula>
    </cfRule>
  </conditionalFormatting>
  <conditionalFormatting sqref="H1:I1">
    <cfRule type="expression" priority="134" dxfId="92">
      <formula>OR($G1="S")</formula>
    </cfRule>
    <cfRule type="expression" priority="135" dxfId="91">
      <formula>OR($G1="SUB-ETAPA")</formula>
    </cfRule>
    <cfRule type="expression" priority="136" dxfId="25">
      <formula>$G1=""</formula>
    </cfRule>
    <cfRule type="expression" priority="137" dxfId="24">
      <formula>OR($G1="ETAPA")</formula>
    </cfRule>
  </conditionalFormatting>
  <conditionalFormatting sqref="J1:L1">
    <cfRule type="expression" priority="130" dxfId="92">
      <formula>OR($G1="S")</formula>
    </cfRule>
    <cfRule type="expression" priority="131" dxfId="91">
      <formula>OR($G1="SUB-ETAPA")</formula>
    </cfRule>
    <cfRule type="expression" priority="132" dxfId="25">
      <formula>$G1=""</formula>
    </cfRule>
    <cfRule type="expression" priority="133" dxfId="24">
      <formula>OR($G1="ETAPA")</formula>
    </cfRule>
  </conditionalFormatting>
  <conditionalFormatting sqref="J21:J1018">
    <cfRule type="cellIs" priority="111" operator="equal" dxfId="88">
      <formula>"Código Não Encontrado na Tabela"</formula>
    </cfRule>
  </conditionalFormatting>
  <conditionalFormatting sqref="G21">
    <cfRule type="containsText" priority="88" operator="containsText" dxfId="9" text="sub-etapa">
      <formula>NOT(ISERROR(SEARCH("sub-etapa",G21)))</formula>
    </cfRule>
    <cfRule type="containsText" priority="89" operator="containsText" dxfId="7" text="ETAPA">
      <formula>NOT(ISERROR(SEARCH("ETAPA",G21)))</formula>
    </cfRule>
    <cfRule type="containsText" priority="90" operator="containsText" dxfId="25" text="c">
      <formula>NOT(ISERROR(SEARCH("c",G21)))</formula>
    </cfRule>
    <cfRule type="containsText" priority="91" operator="containsText" dxfId="7" text="ETAPA">
      <formula>NOT(ISERROR(SEARCH("ETAPA",G21)))</formula>
    </cfRule>
    <cfRule type="expression" priority="92" dxfId="9" stopIfTrue="1">
      <formula>LEFT(G21,3)="SUB"</formula>
    </cfRule>
  </conditionalFormatting>
  <conditionalFormatting sqref="H983:L983 H988:L988">
    <cfRule type="expression" priority="86" dxfId="25">
      <formula>OR($F983="C")</formula>
    </cfRule>
    <cfRule type="expression" priority="87" dxfId="24">
      <formula>OR($F983="etapa")</formula>
    </cfRule>
  </conditionalFormatting>
  <conditionalFormatting sqref="H987:L987 H990:L990">
    <cfRule type="expression" priority="83" dxfId="26">
      <formula>OR($G987="SUB-ETAPA")</formula>
    </cfRule>
    <cfRule type="expression" priority="84" dxfId="25">
      <formula>OR($G987="C")</formula>
    </cfRule>
    <cfRule type="expression" priority="85" dxfId="24">
      <formula>OR($G987="etapa")</formula>
    </cfRule>
  </conditionalFormatting>
  <conditionalFormatting sqref="H985:L985 J988:K988">
    <cfRule type="expression" priority="81" dxfId="25">
      <formula>OR($F985="C")</formula>
    </cfRule>
    <cfRule type="expression" priority="82" dxfId="24">
      <formula>OR($F985="etapa")</formula>
    </cfRule>
  </conditionalFormatting>
  <conditionalFormatting sqref="H984:L984 H986:L986">
    <cfRule type="expression" priority="78" dxfId="26">
      <formula>OR($G984="SUB-ETAPA")</formula>
    </cfRule>
    <cfRule type="expression" priority="79" dxfId="25">
      <formula>OR($G984="C")</formula>
    </cfRule>
    <cfRule type="expression" priority="80" dxfId="24">
      <formula>OR($G984="etapa")</formula>
    </cfRule>
  </conditionalFormatting>
  <conditionalFormatting sqref="H976:L976 H981:L981">
    <cfRule type="expression" priority="76" dxfId="25">
      <formula>OR($F976="C")</formula>
    </cfRule>
    <cfRule type="expression" priority="77" dxfId="24">
      <formula>OR($F976="etapa")</formula>
    </cfRule>
  </conditionalFormatting>
  <conditionalFormatting sqref="H980:L980 H982:L982">
    <cfRule type="expression" priority="73" dxfId="26">
      <formula>OR($G980="SUB-ETAPA")</formula>
    </cfRule>
    <cfRule type="expression" priority="74" dxfId="25">
      <formula>OR($G980="C")</formula>
    </cfRule>
    <cfRule type="expression" priority="75" dxfId="24">
      <formula>OR($G980="etapa")</formula>
    </cfRule>
  </conditionalFormatting>
  <conditionalFormatting sqref="H978:L978 J981:K981">
    <cfRule type="expression" priority="71" dxfId="25">
      <formula>OR($F978="C")</formula>
    </cfRule>
    <cfRule type="expression" priority="72" dxfId="24">
      <formula>OR($F978="etapa")</formula>
    </cfRule>
  </conditionalFormatting>
  <conditionalFormatting sqref="H977:L977 H979:L979">
    <cfRule type="expression" priority="68" dxfId="26">
      <formula>OR($G977="SUB-ETAPA")</formula>
    </cfRule>
    <cfRule type="expression" priority="69" dxfId="25">
      <formula>OR($G977="C")</formula>
    </cfRule>
    <cfRule type="expression" priority="70" dxfId="24">
      <formula>OR($G977="etapa")</formula>
    </cfRule>
  </conditionalFormatting>
  <conditionalFormatting sqref="H989:L989">
    <cfRule type="expression" priority="65" dxfId="26">
      <formula>OR($G989="SUB-ETAPA")</formula>
    </cfRule>
    <cfRule type="expression" priority="66" dxfId="25">
      <formula>OR($G989="C")</formula>
    </cfRule>
    <cfRule type="expression" priority="67" dxfId="24">
      <formula>OR($G989="etapa")</formula>
    </cfRule>
  </conditionalFormatting>
  <conditionalFormatting sqref="H922:L922 H927:L927">
    <cfRule type="expression" priority="63" dxfId="25">
      <formula>OR($F922="C")</formula>
    </cfRule>
    <cfRule type="expression" priority="64" dxfId="24">
      <formula>OR($F922="etapa")</formula>
    </cfRule>
  </conditionalFormatting>
  <conditionalFormatting sqref="H924:L924 J927:K927">
    <cfRule type="expression" priority="61" dxfId="25">
      <formula>OR($F924="C")</formula>
    </cfRule>
    <cfRule type="expression" priority="62" dxfId="24">
      <formula>OR($F924="etapa")</formula>
    </cfRule>
  </conditionalFormatting>
  <conditionalFormatting sqref="H923:L923 H925:L925">
    <cfRule type="expression" priority="58" dxfId="26">
      <formula>OR($G923="SUB-ETAPA")</formula>
    </cfRule>
    <cfRule type="expression" priority="59" dxfId="25">
      <formula>OR($G923="C")</formula>
    </cfRule>
    <cfRule type="expression" priority="60" dxfId="24">
      <formula>OR($G923="etapa")</formula>
    </cfRule>
  </conditionalFormatting>
  <conditionalFormatting sqref="H921:L921">
    <cfRule type="expression" priority="56" dxfId="25">
      <formula>OR($F921="C")</formula>
    </cfRule>
    <cfRule type="expression" priority="57" dxfId="24">
      <formula>OR($F921="etapa")</formula>
    </cfRule>
  </conditionalFormatting>
  <conditionalFormatting sqref="J921:K921">
    <cfRule type="expression" priority="54" dxfId="25">
      <formula>OR($F921="C")</formula>
    </cfRule>
    <cfRule type="expression" priority="55" dxfId="24">
      <formula>OR($F921="etapa")</formula>
    </cfRule>
  </conditionalFormatting>
  <conditionalFormatting sqref="H998:L998 H1003:L1003">
    <cfRule type="expression" priority="52" dxfId="25">
      <formula>OR($F998="C")</formula>
    </cfRule>
    <cfRule type="expression" priority="53" dxfId="24">
      <formula>OR($F998="etapa")</formula>
    </cfRule>
  </conditionalFormatting>
  <conditionalFormatting sqref="H1002:L1002 H1005:L1005">
    <cfRule type="expression" priority="49" dxfId="26">
      <formula>OR($G1002="SUB-ETAPA")</formula>
    </cfRule>
    <cfRule type="expression" priority="50" dxfId="25">
      <formula>OR($G1002="C")</formula>
    </cfRule>
    <cfRule type="expression" priority="51" dxfId="24">
      <formula>OR($G1002="etapa")</formula>
    </cfRule>
  </conditionalFormatting>
  <conditionalFormatting sqref="H1000:L1000 J1003:K1003">
    <cfRule type="expression" priority="47" dxfId="25">
      <formula>OR($F1000="C")</formula>
    </cfRule>
    <cfRule type="expression" priority="48" dxfId="24">
      <formula>OR($F1000="etapa")</formula>
    </cfRule>
  </conditionalFormatting>
  <conditionalFormatting sqref="H999:L999 H1001:L1001">
    <cfRule type="expression" priority="44" dxfId="26">
      <formula>OR($G999="SUB-ETAPA")</formula>
    </cfRule>
    <cfRule type="expression" priority="45" dxfId="25">
      <formula>OR($G999="C")</formula>
    </cfRule>
    <cfRule type="expression" priority="46" dxfId="24">
      <formula>OR($G999="etapa")</formula>
    </cfRule>
  </conditionalFormatting>
  <conditionalFormatting sqref="H1004:L1004">
    <cfRule type="expression" priority="41" dxfId="26">
      <formula>OR($G1004="SUB-ETAPA")</formula>
    </cfRule>
    <cfRule type="expression" priority="42" dxfId="25">
      <formula>OR($G1004="C")</formula>
    </cfRule>
    <cfRule type="expression" priority="43" dxfId="24">
      <formula>OR($G1004="etapa")</formula>
    </cfRule>
  </conditionalFormatting>
  <conditionalFormatting sqref="H1011:L1011">
    <cfRule type="expression" priority="39" dxfId="25">
      <formula>OR($F1011="C")</formula>
    </cfRule>
    <cfRule type="expression" priority="40" dxfId="24">
      <formula>OR($F1011="etapa")</formula>
    </cfRule>
  </conditionalFormatting>
  <conditionalFormatting sqref="H1010:L1010">
    <cfRule type="expression" priority="36" dxfId="26">
      <formula>OR($G1010="SUB-ETAPA")</formula>
    </cfRule>
    <cfRule type="expression" priority="37" dxfId="25">
      <formula>OR($G1010="C")</formula>
    </cfRule>
    <cfRule type="expression" priority="38" dxfId="24">
      <formula>OR($G1010="etapa")</formula>
    </cfRule>
  </conditionalFormatting>
  <conditionalFormatting sqref="H1008:L1008 J1011:K1011">
    <cfRule type="expression" priority="34" dxfId="25">
      <formula>OR($F1008="C")</formula>
    </cfRule>
    <cfRule type="expression" priority="35" dxfId="24">
      <formula>OR($F1008="etapa")</formula>
    </cfRule>
  </conditionalFormatting>
  <conditionalFormatting sqref="H1012:L1012">
    <cfRule type="expression" priority="31" dxfId="26">
      <formula>OR($G1012="SUB-ETAPA")</formula>
    </cfRule>
    <cfRule type="expression" priority="32" dxfId="25">
      <formula>OR($G1012="C")</formula>
    </cfRule>
    <cfRule type="expression" priority="33" dxfId="24">
      <formula>OR($G1012="etapa")</formula>
    </cfRule>
  </conditionalFormatting>
  <dataValidations count="3">
    <dataValidation sqref="O14:O16" showDropDown="0" showInputMessage="1" showErrorMessage="1" allowBlank="1" type="list">
      <formula1>$O$11:$U$11</formula1>
    </dataValidation>
    <dataValidation sqref="G1 G21:G1019" showDropDown="0" showInputMessage="1" showErrorMessage="1" allowBlank="1" type="list">
      <formula1>"ETAPA,SUB-ETAPA,S"</formula1>
    </dataValidation>
    <dataValidation sqref="M1 M21:M1018" showDropDown="0" showInputMessage="1" showErrorMessage="1" allowBlank="1" type="list">
      <formula1>"BDI1,BDI2"</formula1>
    </dataValidation>
  </dataValidations>
  <printOptions horizontalCentered="1"/>
  <pageMargins left="0.5905511811023623" right="0.3937007874015748" top="1.181102362204725" bottom="0.5905511811023623" header="0.1968503937007874" footer="0.1968503937007874"/>
  <pageSetup orientation="portrait" paperSize="9" scale="76" fitToHeight="0"/>
  <headerFooter alignWithMargins="0">
    <oddHeader>&amp;L&amp;G</oddHeader>
    <oddFooter>&amp;C&amp;"Calibri,Regular"&amp;K01+049Página &amp;P de &amp;N</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Plan12">
    <tabColor rgb="FFFFC000"/>
    <outlinePr summaryBelow="1" summaryRight="1"/>
    <pageSetUpPr fitToPage="1"/>
  </sheetPr>
  <dimension ref="A1:R112833"/>
  <sheetViews>
    <sheetView showGridLines="0" view="pageBreakPreview" zoomScaleNormal="115" zoomScaleSheetLayoutView="100" workbookViewId="0">
      <pane xSplit="1" topLeftCell="B1" activePane="topRight" state="frozen"/>
      <selection activeCell="A12" sqref="A12"/>
      <selection pane="topRight" activeCell="F19" sqref="F19"/>
    </sheetView>
  </sheetViews>
  <sheetFormatPr baseColWidth="8" defaultColWidth="9.140625" defaultRowHeight="15"/>
  <cols>
    <col hidden="1" width="6.5703125" customWidth="1" style="415" min="1" max="1"/>
    <col width="19.7109375" customWidth="1" style="169" min="2" max="2"/>
    <col width="72.5703125" customWidth="1" style="415" min="3" max="3"/>
    <col width="6.5703125" customWidth="1" style="536" min="4" max="4"/>
    <col width="10.5703125" customWidth="1" style="219" min="5" max="5"/>
    <col width="12.5703125" customWidth="1" style="171" min="6" max="6"/>
    <col width="15.5703125" customWidth="1" style="172" min="7" max="7"/>
    <col width="21.28515625" customWidth="1" style="173" min="8" max="8"/>
    <col width="8.7109375" customWidth="1" style="220" min="9" max="9"/>
    <col width="10.5703125" customWidth="1" style="220" min="10" max="10"/>
    <col width="12.140625" customWidth="1" style="415" min="11" max="11"/>
    <col width="10.85546875" customWidth="1" style="415" min="12" max="12"/>
    <col width="3" customWidth="1" style="10" min="13" max="13"/>
    <col width="13.28515625" customWidth="1" style="415" min="14" max="14"/>
    <col width="11.85546875" customWidth="1" style="10" min="15" max="15"/>
    <col width="11.5703125" customWidth="1" style="10" min="16" max="17"/>
    <col width="9.140625" customWidth="1" style="415" min="18" max="16384"/>
  </cols>
  <sheetData>
    <row r="1" hidden="1" s="496">
      <c r="E1" s="415" t="n"/>
      <c r="I1" s="415" t="n"/>
      <c r="J1" s="174" t="n"/>
    </row>
    <row r="2" hidden="1" s="496">
      <c r="E2" s="415" t="n"/>
      <c r="I2" s="415" t="n"/>
      <c r="J2" s="174" t="n"/>
    </row>
    <row r="3" hidden="1" s="496">
      <c r="E3" s="415" t="n"/>
      <c r="I3" s="415" t="n"/>
      <c r="J3" s="174" t="n"/>
    </row>
    <row r="4" hidden="1" s="496">
      <c r="E4" s="415" t="n"/>
      <c r="I4" s="415" t="n"/>
      <c r="J4" s="174" t="n"/>
    </row>
    <row r="5" hidden="1" s="496">
      <c r="E5" s="415" t="n"/>
      <c r="G5" s="415" t="n"/>
      <c r="I5" s="415" t="n"/>
      <c r="J5" s="174" t="n"/>
    </row>
    <row r="6" hidden="1" ht="15" customHeight="1" s="496">
      <c r="C6" s="418" t="inlineStr">
        <is>
          <t>SECRETARIA MUNICIPAL DE INFRAESTRUTURA - SEMINF
DIVISÃO DE ORÇAMENTO E APOIO TÉCNICO - DOAT/ DP/ DAE</t>
        </is>
      </c>
      <c r="D6" s="537" t="n"/>
      <c r="E6" s="537" t="n"/>
      <c r="F6" s="537" t="n"/>
      <c r="G6" s="175" t="n"/>
      <c r="H6" s="176" t="n"/>
      <c r="I6" s="176" t="n"/>
      <c r="J6" s="177" t="n"/>
      <c r="K6" s="176" t="n"/>
      <c r="L6" s="176" t="n"/>
    </row>
    <row r="7" hidden="1" ht="24.75" customHeight="1" s="496">
      <c r="C7" s="537" t="n"/>
      <c r="D7" s="537" t="n"/>
      <c r="E7" s="537" t="n"/>
      <c r="F7" s="537" t="n"/>
      <c r="G7" s="175" t="n"/>
      <c r="H7" s="178">
        <f>#REF!</f>
        <v/>
      </c>
      <c r="I7" s="178" t="n"/>
      <c r="J7" s="179" t="n"/>
      <c r="K7" s="178" t="n"/>
      <c r="L7" s="178" t="n"/>
    </row>
    <row r="8" hidden="1" s="496">
      <c r="C8" s="537" t="n"/>
      <c r="D8" s="537" t="n"/>
      <c r="E8" s="537" t="n"/>
      <c r="F8" s="537" t="n"/>
      <c r="G8" s="175" t="n"/>
      <c r="H8" s="176" t="n"/>
      <c r="I8" s="176" t="n"/>
      <c r="J8" s="177" t="n"/>
      <c r="K8" s="176" t="n"/>
      <c r="L8" s="176" t="n"/>
    </row>
    <row r="9" hidden="1" s="496">
      <c r="C9" s="537" t="n"/>
      <c r="D9" s="537" t="n"/>
      <c r="E9" s="537" t="n"/>
      <c r="F9" s="537" t="n"/>
      <c r="G9" s="415" t="n"/>
      <c r="I9" s="173" t="n"/>
      <c r="J9" s="180" t="n"/>
      <c r="K9" s="173" t="n"/>
      <c r="L9" s="173" t="n"/>
    </row>
    <row r="10" hidden="1" s="496">
      <c r="E10" s="415" t="n"/>
      <c r="G10" s="415" t="n"/>
      <c r="I10" s="415" t="n"/>
      <c r="J10" s="174" t="n"/>
    </row>
    <row r="11" ht="21" customHeight="1" s="496">
      <c r="B11" s="181" t="inlineStr">
        <is>
          <t>PROJETO:</t>
        </is>
      </c>
      <c r="C11" s="420">
        <f>IF(MCQ!I11="","",MCQ!I11)</f>
        <v/>
      </c>
      <c r="D11" s="538" t="n"/>
      <c r="E11" s="538" t="n"/>
      <c r="F11" s="539" t="n"/>
      <c r="G11" s="117" t="inlineStr">
        <is>
          <t>SEMINF/DP   PROCESSO Nº</t>
        </is>
      </c>
      <c r="H11" s="510" t="n"/>
      <c r="I11" s="182" t="n"/>
      <c r="J11" s="182" t="n"/>
      <c r="K11" s="182" t="n"/>
      <c r="L11" s="381" t="n"/>
      <c r="N11" s="239" t="inlineStr">
        <is>
          <t>Quant. Inicial</t>
        </is>
      </c>
      <c r="O11" s="240" t="inlineStr">
        <is>
          <t>Quant. Final</t>
        </is>
      </c>
      <c r="P11" s="241" t="inlineStr">
        <is>
          <t>Copiar N12 e colar em O12 (valores)</t>
        </is>
      </c>
      <c r="Q11" s="242" t="n"/>
      <c r="R11" s="243" t="n"/>
    </row>
    <row r="12" ht="21" customHeight="1" s="496">
      <c r="B12" s="184" t="inlineStr">
        <is>
          <t>OBJETO:</t>
        </is>
      </c>
      <c r="C12" s="417">
        <f>IF(MCQ!I12="","",MCQ!I12)</f>
        <v/>
      </c>
      <c r="D12" s="537" t="n"/>
      <c r="E12" s="537" t="n"/>
      <c r="F12" s="540" t="n"/>
      <c r="G12" s="541">
        <f>MCQ!K12</f>
        <v/>
      </c>
      <c r="H12" s="510" t="n"/>
      <c r="I12" s="110" t="n"/>
      <c r="J12" s="110" t="n"/>
      <c r="K12" s="110" t="n"/>
      <c r="L12" s="185" t="n"/>
      <c r="N12" s="244">
        <f>SUM(Quantidade)</f>
        <v/>
      </c>
      <c r="O12" s="244" t="n"/>
    </row>
    <row r="13" ht="21" customHeight="1" s="496">
      <c r="B13" s="184" t="inlineStr">
        <is>
          <t>LOCAL:</t>
        </is>
      </c>
      <c r="C13" s="417">
        <f>IF(MCQ!I13="","",MCQ!I13)</f>
        <v/>
      </c>
      <c r="D13" s="537" t="n"/>
      <c r="E13" s="537" t="n"/>
      <c r="F13" s="540" t="n"/>
      <c r="G13" s="117" t="inlineStr">
        <is>
          <t>FOLHA</t>
        </is>
      </c>
      <c r="H13" s="117" t="inlineStr">
        <is>
          <t xml:space="preserve">  RUBRICA</t>
        </is>
      </c>
      <c r="I13" s="186" t="n"/>
      <c r="J13" s="186" t="n"/>
      <c r="K13" s="186" t="n"/>
      <c r="L13" s="187" t="n"/>
      <c r="N13" s="542">
        <f>O12-N12</f>
        <v/>
      </c>
      <c r="O13" s="543" t="n"/>
      <c r="P13" s="245" t="inlineStr">
        <is>
          <t>Zerado esta ok</t>
        </is>
      </c>
      <c r="Q13" s="242" t="n"/>
      <c r="R13" s="243" t="n"/>
    </row>
    <row r="14" ht="21" customFormat="1" customHeight="1" s="1">
      <c r="B14" s="184" t="inlineStr">
        <is>
          <t>ORÇAMENTO:</t>
        </is>
      </c>
      <c r="C14" s="413">
        <f>IF(MCQ!I14="","",MCQ!I14)</f>
        <v/>
      </c>
      <c r="F14" s="508" t="n"/>
      <c r="G14" s="11" t="n"/>
      <c r="H14" s="11" t="n"/>
      <c r="L14" s="188" t="n"/>
      <c r="M14" s="10" t="n"/>
      <c r="N14" s="189" t="n"/>
      <c r="O14" s="10" t="n"/>
      <c r="P14" s="10" t="n"/>
      <c r="Q14" s="10" t="n"/>
    </row>
    <row r="15" hidden="1" ht="18" customFormat="1" customHeight="1" s="1">
      <c r="A15" s="414" t="n"/>
      <c r="B15" s="537" t="n"/>
      <c r="C15" s="12" t="n"/>
      <c r="G15" s="11" t="n"/>
      <c r="H15" s="13" t="n"/>
      <c r="L15" s="188" t="n"/>
      <c r="M15" s="10" t="n"/>
      <c r="O15" s="10" t="n"/>
      <c r="P15" s="10" t="n"/>
      <c r="Q15" s="10" t="n"/>
    </row>
    <row r="16" ht="20.1" customFormat="1" customHeight="1" s="14">
      <c r="A16" s="190" t="n"/>
      <c r="B16" s="317">
        <f>MCQ!H16</f>
        <v/>
      </c>
      <c r="C16" s="191" t="n"/>
      <c r="D16" s="192" t="n"/>
      <c r="E16" s="192" t="n"/>
      <c r="F16" s="193" t="n"/>
      <c r="G16" s="194" t="n"/>
      <c r="H16" s="544" t="n"/>
      <c r="I16" s="545" t="n"/>
      <c r="K16" s="545" t="n"/>
      <c r="L16" s="546" t="n"/>
      <c r="M16" s="198" t="n"/>
      <c r="N16" s="547" t="n"/>
      <c r="O16" s="200" t="n"/>
      <c r="P16" s="10" t="n"/>
      <c r="Q16" s="10" t="n"/>
    </row>
    <row r="17" ht="15.75" customFormat="1" customHeight="1" s="14">
      <c r="B17" s="201" t="n"/>
      <c r="C17" s="202" t="inlineStr">
        <is>
          <t>CURVA ABC</t>
        </is>
      </c>
      <c r="D17" s="203" t="n"/>
      <c r="E17" s="203" t="n"/>
      <c r="F17" s="318">
        <f>IF(F18="","","BDI-Equip.")</f>
        <v/>
      </c>
      <c r="G17" s="319" t="inlineStr">
        <is>
          <t>BDI</t>
        </is>
      </c>
      <c r="H17" s="320" t="inlineStr">
        <is>
          <t>CUSTO TOTAL DA OBRA</t>
        </is>
      </c>
      <c r="I17" s="112" t="n"/>
      <c r="J17" s="112" t="n"/>
      <c r="K17" s="112" t="n"/>
      <c r="L17" s="204" t="n"/>
      <c r="M17" s="205" t="n"/>
      <c r="N17" s="206" t="n"/>
      <c r="O17" s="200" t="n"/>
      <c r="P17" s="10" t="n"/>
      <c r="Q17" s="10" t="n"/>
    </row>
    <row r="18" ht="18" customFormat="1" customHeight="1" s="14">
      <c r="A18" s="207" t="n"/>
      <c r="B18" s="208" t="n"/>
      <c r="C18" s="207" t="n"/>
      <c r="D18" s="207" t="n"/>
      <c r="E18" s="207" t="n"/>
      <c r="F18" s="321">
        <f>IF(OR(MCQ!V14=0,MCQ!V16=0),"",IF(MCQ!T14="X",MCQ!V14,IF(MCQ!T16="X",MCQ!V16,"")))</f>
        <v/>
      </c>
      <c r="G18" s="322">
        <f>IF(MCQ!T14="X",MCQ!U14,IF(MCQ!T16="X",MCQ!U16))</f>
        <v/>
      </c>
      <c r="H18" s="548">
        <f>SUM(TotalCurvaABC)</f>
        <v/>
      </c>
      <c r="I18" s="549" t="n"/>
      <c r="J18" s="116" t="n"/>
      <c r="K18" s="116" t="n"/>
      <c r="L18" s="209" t="n"/>
      <c r="M18" s="210" t="n"/>
      <c r="N18" s="211" t="n"/>
      <c r="O18" s="200" t="n"/>
      <c r="P18" s="10" t="n"/>
      <c r="Q18" s="10" t="n"/>
    </row>
    <row r="19" ht="38.25" customFormat="1" customHeight="1" s="169">
      <c r="A19" s="212" t="inlineStr">
        <is>
          <t>ITEM</t>
        </is>
      </c>
      <c r="B19" s="212" t="inlineStr">
        <is>
          <t>CÓDIGO</t>
        </is>
      </c>
      <c r="C19" s="212" t="inlineStr">
        <is>
          <t>DESCRIÇÃO</t>
        </is>
      </c>
      <c r="D19" s="550" t="inlineStr">
        <is>
          <t>UNID</t>
        </is>
      </c>
      <c r="E19" s="212" t="inlineStr">
        <is>
          <t>QUANT</t>
        </is>
      </c>
      <c r="F19" s="312" t="inlineStr">
        <is>
          <t>CUSTO UNIT. (R$) COM D</t>
        </is>
      </c>
      <c r="G19" s="316">
        <f>IF(MCQ!T14="X",IFERROR(IF(TEXT(PLANILHA!N18,"0,00%")&lt;&gt;"","PREÇO UNIT. COM BDI DE "&amp;TEXT(PLANILHA!N18,"0,00%")&amp;" E "&amp;TEXT(PLANILHA!O18,"0,00%"),"PREÇO UNIT. COM BDI DE "&amp;TEXT(PLANILHA!O18,"0,00%")),""),IF(MCQ!T16="X",IFERROR(IF(TEXT(PLANILHA!Q18,"0,00%")&lt;&gt;"","PREÇO UNIT. COM BDI DE "&amp;TEXT(PLANILHA!Q18,"0,00%")&amp;" E "&amp;TEXT(PLANILHA!R18,"0,00%"),"PREÇO UNIT. COM BDI DE "&amp;TEXT(PLANILHA!R18,"0,00%")),""),""))</f>
        <v/>
      </c>
      <c r="H19" s="312" t="inlineStr">
        <is>
          <t>TOTAL COM BDI (R$)</t>
        </is>
      </c>
      <c r="I19" s="212" t="inlineStr">
        <is>
          <t>%</t>
        </is>
      </c>
      <c r="J19" s="212" t="inlineStr">
        <is>
          <t>% ACUM</t>
        </is>
      </c>
      <c r="K19" s="212" t="inlineStr">
        <is>
          <t>VALOR
SIGNIFICATIVO</t>
        </is>
      </c>
      <c r="L19" s="212" t="inlineStr">
        <is>
          <t>RELEVÂNCIA TÉCNICA</t>
        </is>
      </c>
      <c r="M19" s="10" t="n"/>
      <c r="N19" s="551" t="inlineStr">
        <is>
          <t>SOMA QUANTIDADE</t>
        </is>
      </c>
      <c r="O19" s="214" t="inlineStr">
        <is>
          <t>SOMA COM TotalComD</t>
        </is>
      </c>
      <c r="P19" s="10" t="n"/>
      <c r="Q19" s="10" t="n"/>
    </row>
    <row r="20" ht="28.5" customHeight="1" s="496">
      <c r="A20" s="552" t="n"/>
      <c r="B20" s="553" t="inlineStr">
        <is>
          <t>94295</t>
        </is>
      </c>
      <c r="C20" s="554" t="inlineStr">
        <is>
          <t>MESTRE DE OBRAS COM ENCARGOS COMPLEMENTARES</t>
        </is>
      </c>
      <c r="D20" s="553" t="inlineStr">
        <is>
          <t>MES</t>
        </is>
      </c>
      <c r="E20" s="553" t="n">
        <v>10</v>
      </c>
      <c r="F20" s="555" t="n">
        <v>9179.68</v>
      </c>
      <c r="G20" s="556" t="n">
        <v>11831.68</v>
      </c>
      <c r="H20" s="557" t="n">
        <v>118316.8</v>
      </c>
      <c r="I20" s="216" t="inlineStr"/>
      <c r="J20" s="216" t="n"/>
      <c r="K20" s="217" t="n"/>
      <c r="L20" s="217" t="n"/>
      <c r="N20" s="311">
        <f>IF(OR(B20="",B20=0),"",SUMIF(Codigos,B20,Quantidade))</f>
        <v/>
      </c>
      <c r="O20" s="558">
        <f>IF(OR(B20="",B20=0),"",SUMIF(Codigos,B20,TotalCurvaABC))</f>
        <v/>
      </c>
    </row>
    <row r="21">
      <c r="A21" s="552" t="n"/>
      <c r="B21" s="559" t="inlineStr"/>
      <c r="C21" s="559" t="inlineStr"/>
      <c r="D21" s="559" t="inlineStr"/>
      <c r="E21" s="559" t="inlineStr"/>
      <c r="F21" s="559" t="inlineStr"/>
      <c r="G21" s="559" t="inlineStr"/>
      <c r="H21" s="559" t="inlineStr"/>
      <c r="I21" s="0" t="n"/>
      <c r="J21" s="0" t="n"/>
      <c r="K21" s="0" t="n"/>
      <c r="L21" s="0" t="n"/>
      <c r="N21" s="311">
        <f>IF(OR(B21="",B21=0),"",SUMIF(Codigos,B21,Quantidade))</f>
        <v/>
      </c>
      <c r="O21" s="558">
        <f>IF(OR(B21="",B21=0),"",SUMIF(Codigos,B21,TotalCurvaABC))</f>
        <v/>
      </c>
    </row>
    <row r="22">
      <c r="A22" s="552" t="n"/>
      <c r="B22" s="0" t="inlineStr">
        <is>
          <t>101460</t>
        </is>
      </c>
      <c r="C22" s="0" t="inlineStr">
        <is>
          <t>VIGIA DIURNO COM ENCARGOS COMPLEMENTARES</t>
        </is>
      </c>
      <c r="D22" s="0" t="inlineStr">
        <is>
          <t>MES</t>
        </is>
      </c>
      <c r="E22" s="560" t="n">
        <v>10</v>
      </c>
      <c r="F22" s="0" t="n">
        <v>4400.32</v>
      </c>
      <c r="G22" s="0" t="n">
        <v>5671.57</v>
      </c>
      <c r="H22" s="559" t="n">
        <v>56715.7</v>
      </c>
      <c r="I22" s="0" t="n"/>
      <c r="J22" s="0" t="n"/>
      <c r="K22" s="0" t="n"/>
      <c r="L22" s="0" t="n"/>
      <c r="N22" s="311">
        <f>IF(OR(B22="",B22=0),"",SUMIF(Codigos,B22,Quantidade))</f>
        <v/>
      </c>
      <c r="O22" s="558">
        <f>IF(OR(B22="",B22=0),"",SUMIF(Codigos,B22,TotalCurvaABC))</f>
        <v/>
      </c>
    </row>
    <row r="23" ht="26.25" customHeight="1" s="496">
      <c r="A23" s="552" t="n"/>
      <c r="B23" s="0" t="inlineStr">
        <is>
          <t>104658</t>
        </is>
      </c>
      <c r="C23" s="0" t="inlineStr">
        <is>
          <t>PISO PODOTÁTIL DE ALERTA OU DIRECIONAL, DE CONCRETO, ASSENTADO SOBRE ARGAMASSA. AF_03/2024</t>
        </is>
      </c>
      <c r="D23" s="0" t="inlineStr">
        <is>
          <t>M2</t>
        </is>
      </c>
      <c r="E23" s="560" t="n">
        <v>10</v>
      </c>
      <c r="F23" s="0" t="n">
        <v>227.4</v>
      </c>
      <c r="G23" s="0" t="n">
        <v>293.09</v>
      </c>
      <c r="H23" s="559" t="n">
        <v>2930.9</v>
      </c>
      <c r="I23" s="0" t="n"/>
      <c r="J23" s="0" t="n"/>
      <c r="K23" s="0" t="n"/>
      <c r="L23" s="0" t="n"/>
      <c r="N23" s="311">
        <f>IF(OR(B23="",B23=0),"",SUMIF(Codigos,B23,Quantidade))</f>
        <v/>
      </c>
      <c r="O23" s="558">
        <f>IF(OR(B23="",B23=0),"",SUMIF(Codigos,B23,TotalCurvaABC))</f>
        <v/>
      </c>
    </row>
    <row r="24">
      <c r="A24" s="552" t="n"/>
      <c r="B24" s="0" t="n"/>
      <c r="C24" s="0" t="n"/>
      <c r="D24" s="0" t="n"/>
      <c r="E24" s="560" t="inlineStr"/>
      <c r="F24" s="0" t="n"/>
      <c r="G24" s="0" t="n"/>
      <c r="H24" s="559" t="inlineStr"/>
      <c r="I24" s="0" t="n"/>
      <c r="J24" s="0" t="n"/>
      <c r="K24" s="0" t="n"/>
      <c r="L24" s="0" t="n"/>
      <c r="N24" s="311">
        <f>IF(OR(B24="",B24=0),"",SUMIF(Codigos,B24,Quantidade))</f>
        <v/>
      </c>
      <c r="O24" s="558">
        <f>IF(OR(B24="",B24=0),"",SUMIF(Codigos,B24,TotalCurvaABC))</f>
        <v/>
      </c>
    </row>
    <row r="25">
      <c r="A25" s="552" t="n"/>
      <c r="B25" s="0" t="n"/>
      <c r="C25" s="0" t="n"/>
      <c r="D25" s="0" t="n"/>
      <c r="E25" s="0" t="n"/>
      <c r="F25" s="0" t="n"/>
      <c r="G25" s="0" t="n"/>
      <c r="H25" s="0" t="n"/>
      <c r="I25" s="0" t="n"/>
      <c r="J25" s="0" t="n"/>
      <c r="K25" s="0" t="n"/>
      <c r="L25" s="0" t="n"/>
      <c r="N25" s="311">
        <f>IF(OR(B25="",B25=0),"",SUMIF(Codigos,B25,Quantidade))</f>
        <v/>
      </c>
      <c r="O25" s="558">
        <f>IF(OR(B25="",B25=0),"",SUMIF(Codigos,B25,TotalCurvaABC))</f>
        <v/>
      </c>
    </row>
    <row r="26">
      <c r="A26" s="552" t="n"/>
      <c r="B26" s="0" t="n"/>
      <c r="C26" s="0" t="n"/>
      <c r="D26" s="0" t="n"/>
      <c r="E26" s="0" t="n"/>
      <c r="F26" s="0" t="n"/>
      <c r="G26" s="0" t="n"/>
      <c r="H26" s="0" t="n"/>
      <c r="I26" s="0" t="n"/>
      <c r="J26" s="0" t="n"/>
      <c r="K26" s="0" t="n"/>
      <c r="L26" s="0" t="n"/>
      <c r="N26" s="311">
        <f>IF(OR(B26="",B26=0),"",SUMIF(Codigos,B26,Quantidade))</f>
        <v/>
      </c>
      <c r="O26" s="558">
        <f>IF(OR(B26="",B26=0),"",SUMIF(Codigos,B26,TotalCurvaABC))</f>
        <v/>
      </c>
    </row>
    <row r="27">
      <c r="A27" s="552" t="n"/>
      <c r="B27" s="0" t="n"/>
      <c r="C27" s="0" t="n"/>
      <c r="D27" s="0" t="n"/>
      <c r="E27" s="0" t="n"/>
      <c r="F27" s="0" t="n"/>
      <c r="G27" s="0" t="n"/>
      <c r="H27" s="0" t="n"/>
      <c r="I27" s="0" t="n"/>
      <c r="J27" s="0" t="n"/>
      <c r="K27" s="0" t="n"/>
      <c r="L27" s="0" t="n"/>
      <c r="N27" s="311">
        <f>IF(OR(B27="",B27=0),"",SUMIF(Codigos,B27,Quantidade))</f>
        <v/>
      </c>
      <c r="O27" s="558">
        <f>IF(OR(B27="",B27=0),"",SUMIF(Codigos,B27,TotalCurvaABC))</f>
        <v/>
      </c>
    </row>
    <row r="28">
      <c r="A28" s="552" t="n"/>
      <c r="B28" s="0" t="n"/>
      <c r="C28" s="0" t="n"/>
      <c r="D28" s="0" t="n"/>
      <c r="E28" s="0" t="n"/>
      <c r="F28" s="0" t="n"/>
      <c r="G28" s="0" t="n"/>
      <c r="H28" s="0" t="n"/>
      <c r="I28" s="0" t="n"/>
      <c r="J28" s="0" t="n"/>
      <c r="K28" s="0" t="n"/>
      <c r="L28" s="0" t="n"/>
      <c r="N28" s="311">
        <f>IF(OR(B28="",B28=0),"",SUMIF(Codigos,B28,Quantidade))</f>
        <v/>
      </c>
      <c r="O28" s="558">
        <f>IF(OR(B28="",B28=0),"",SUMIF(Codigos,B28,TotalCurvaABC))</f>
        <v/>
      </c>
    </row>
    <row r="29">
      <c r="B29" s="0" t="n"/>
      <c r="C29" s="0" t="n"/>
      <c r="D29" s="0" t="n"/>
      <c r="E29" s="0" t="n"/>
      <c r="F29" s="0" t="n"/>
      <c r="G29" s="0" t="n"/>
      <c r="H29" s="0" t="n"/>
      <c r="I29" s="0" t="n"/>
      <c r="J29" s="0" t="n"/>
      <c r="K29" s="0" t="n"/>
      <c r="L29" s="0" t="n"/>
      <c r="N29" s="311">
        <f>IF(OR(B29="",B29=0),"",SUMIF(Codigos,B29,Quantidade))</f>
        <v/>
      </c>
      <c r="O29" s="558">
        <f>IF(OR(B29="",B29=0),"",SUMIF(Codigos,B29,TotalCurvaABC))</f>
        <v/>
      </c>
    </row>
    <row r="30">
      <c r="B30" s="0" t="n"/>
      <c r="C30" s="0" t="n"/>
      <c r="D30" s="0" t="n"/>
      <c r="E30" s="0" t="n"/>
      <c r="F30" s="0" t="n"/>
      <c r="G30" s="0" t="n"/>
      <c r="H30" s="0" t="n"/>
      <c r="I30" s="0" t="n"/>
      <c r="J30" s="0" t="n"/>
      <c r="K30" s="0" t="n"/>
      <c r="L30" s="0" t="n"/>
      <c r="N30" s="311">
        <f>IF(OR(B30="",B30=0),"",SUMIF(Codigos,B30,Quantidade))</f>
        <v/>
      </c>
      <c r="O30" s="558">
        <f>IF(OR(B30="",B30=0),"",SUMIF(Codigos,B30,TotalCurvaABC))</f>
        <v/>
      </c>
    </row>
    <row r="31">
      <c r="B31" s="0" t="n"/>
      <c r="C31" s="0" t="n"/>
      <c r="D31" s="0" t="n"/>
      <c r="E31" s="0" t="n"/>
      <c r="F31" s="0" t="n"/>
      <c r="G31" s="0" t="n"/>
      <c r="H31" s="0" t="n"/>
      <c r="I31" s="0" t="n"/>
      <c r="J31" s="0" t="n"/>
      <c r="K31" s="0" t="n"/>
      <c r="L31" s="0" t="n"/>
      <c r="N31" s="311">
        <f>IF(OR(B31="",B31=0),"",SUMIF(Codigos,B31,Quantidade))</f>
        <v/>
      </c>
      <c r="O31" s="558">
        <f>IF(OR(B31="",B31=0),"",SUMIF(Codigos,B31,TotalCurvaABC))</f>
        <v/>
      </c>
    </row>
    <row r="32">
      <c r="B32" s="0" t="n"/>
      <c r="C32" s="0" t="n"/>
      <c r="D32" s="0" t="n"/>
      <c r="E32" s="0" t="n"/>
      <c r="F32" s="0" t="n"/>
      <c r="G32" s="0" t="n"/>
      <c r="H32" s="0" t="n"/>
      <c r="I32" s="0" t="n"/>
      <c r="J32" s="0" t="n"/>
      <c r="K32" s="0" t="n"/>
      <c r="L32" s="0" t="n"/>
      <c r="N32" s="311">
        <f>IF(OR(B32="",B32=0),"",SUMIF(Codigos,B32,Quantidade))</f>
        <v/>
      </c>
      <c r="O32" s="558">
        <f>IF(OR(B32="",B32=0),"",SUMIF(Codigos,B32,TotalCurvaABC))</f>
        <v/>
      </c>
    </row>
    <row r="33">
      <c r="B33" s="0" t="n"/>
      <c r="C33" s="0" t="n"/>
      <c r="D33" s="0" t="n"/>
      <c r="E33" s="0" t="n"/>
      <c r="F33" s="0" t="n"/>
      <c r="G33" s="0" t="n"/>
      <c r="H33" s="0" t="n"/>
      <c r="I33" s="0" t="n"/>
      <c r="J33" s="0" t="n"/>
      <c r="K33" s="0" t="n"/>
      <c r="L33" s="0" t="n"/>
      <c r="N33" s="311">
        <f>IF(OR(B33="",B33=0),"",SUMIF(Codigos,B33,Quantidade))</f>
        <v/>
      </c>
      <c r="O33" s="558">
        <f>IF(OR(B33="",B33=0),"",SUMIF(Codigos,B33,TotalCurvaABC))</f>
        <v/>
      </c>
    </row>
    <row r="34">
      <c r="B34" s="0" t="n"/>
      <c r="C34" s="0" t="n"/>
      <c r="D34" s="0" t="n"/>
      <c r="E34" s="0" t="n"/>
      <c r="F34" s="0" t="n"/>
      <c r="G34" s="0" t="n"/>
      <c r="H34" s="0" t="n"/>
      <c r="I34" s="0" t="n"/>
      <c r="J34" s="0" t="n"/>
      <c r="K34" s="0" t="n"/>
      <c r="L34" s="0" t="n"/>
      <c r="N34" s="311">
        <f>IF(OR(B34="",B34=0),"",SUMIF(Codigos,B34,Quantidade))</f>
        <v/>
      </c>
      <c r="O34" s="558">
        <f>IF(OR(B34="",B34=0),"",SUMIF(Codigos,B34,TotalCurvaABC))</f>
        <v/>
      </c>
    </row>
    <row r="35">
      <c r="B35" s="0" t="n"/>
      <c r="C35" s="0" t="n"/>
      <c r="D35" s="0" t="n"/>
      <c r="E35" s="0" t="n"/>
      <c r="F35" s="0" t="n"/>
      <c r="G35" s="0" t="n"/>
      <c r="H35" s="0" t="n"/>
      <c r="I35" s="0" t="n"/>
      <c r="J35" s="0" t="n"/>
      <c r="K35" s="0" t="n"/>
      <c r="L35" s="0" t="n"/>
      <c r="N35" s="311">
        <f>IF(OR(B35="",B35=0),"",SUMIF(Codigos,B35,Quantidade))</f>
        <v/>
      </c>
      <c r="O35" s="558">
        <f>IF(OR(B35="",B35=0),"",SUMIF(Codigos,B35,TotalCurvaABC))</f>
        <v/>
      </c>
    </row>
    <row r="36">
      <c r="B36" s="0" t="n"/>
      <c r="C36" s="0" t="n"/>
      <c r="D36" s="0" t="n"/>
      <c r="E36" s="0" t="n"/>
      <c r="F36" s="0" t="n"/>
      <c r="G36" s="0" t="n"/>
      <c r="H36" s="0" t="n"/>
      <c r="I36" s="0" t="n"/>
      <c r="J36" s="0" t="n"/>
      <c r="K36" s="0" t="n"/>
      <c r="L36" s="0" t="n"/>
      <c r="N36" s="311">
        <f>IF(OR(B36="",B36=0),"",SUMIF(Codigos,B36,Quantidade))</f>
        <v/>
      </c>
      <c r="O36" s="558">
        <f>IF(OR(B36="",B36=0),"",SUMIF(Codigos,B36,TotalCurvaABC))</f>
        <v/>
      </c>
    </row>
    <row r="37">
      <c r="B37" s="0" t="n"/>
      <c r="C37" s="0" t="n"/>
      <c r="D37" s="0" t="n"/>
      <c r="E37" s="0" t="n"/>
      <c r="F37" s="0" t="n"/>
      <c r="G37" s="0" t="n"/>
      <c r="H37" s="0" t="n"/>
      <c r="I37" s="0" t="n"/>
      <c r="J37" s="0" t="n"/>
      <c r="K37" s="0" t="n"/>
      <c r="L37" s="0" t="n"/>
      <c r="N37" s="311">
        <f>IF(OR(B37="",B37=0),"",SUMIF(Codigos,B37,Quantidade))</f>
        <v/>
      </c>
      <c r="O37" s="558">
        <f>IF(OR(B37="",B37=0),"",SUMIF(Codigos,B37,TotalCurvaABC))</f>
        <v/>
      </c>
    </row>
    <row r="38">
      <c r="B38" s="0" t="n"/>
      <c r="C38" s="0" t="n"/>
      <c r="D38" s="0" t="n"/>
      <c r="E38" s="0" t="n"/>
      <c r="F38" s="0" t="n"/>
      <c r="G38" s="0" t="n"/>
      <c r="H38" s="0" t="n"/>
      <c r="I38" s="0" t="n"/>
      <c r="J38" s="0" t="n"/>
      <c r="K38" s="0" t="n"/>
      <c r="L38" s="0" t="n"/>
      <c r="N38" s="311">
        <f>IF(OR(B38="",B38=0),"",SUMIF(Codigos,B38,Quantidade))</f>
        <v/>
      </c>
      <c r="O38" s="558">
        <f>IF(OR(B38="",B38=0),"",SUMIF(Codigos,B38,TotalCurvaABC))</f>
        <v/>
      </c>
    </row>
    <row r="39">
      <c r="B39" s="0" t="n"/>
      <c r="C39" s="0" t="n"/>
      <c r="D39" s="0" t="n"/>
      <c r="E39" s="0" t="n"/>
      <c r="F39" s="0" t="n"/>
      <c r="G39" s="0" t="n"/>
      <c r="H39" s="0" t="n"/>
      <c r="I39" s="0" t="n"/>
      <c r="J39" s="0" t="n"/>
      <c r="K39" s="0" t="n"/>
      <c r="L39" s="0" t="n"/>
      <c r="N39" s="311">
        <f>IF(OR(B39="",B39=0),"",SUMIF(Codigos,B39,Quantidade))</f>
        <v/>
      </c>
      <c r="O39" s="558">
        <f>IF(OR(B39="",B39=0),"",SUMIF(Codigos,B39,TotalCurvaABC))</f>
        <v/>
      </c>
    </row>
    <row r="40">
      <c r="B40" s="0" t="n"/>
      <c r="C40" s="0" t="n"/>
      <c r="D40" s="0" t="n"/>
      <c r="E40" s="0" t="n"/>
      <c r="F40" s="0" t="n"/>
      <c r="G40" s="0" t="n"/>
      <c r="H40" s="0" t="n"/>
      <c r="I40" s="0" t="n"/>
      <c r="J40" s="0" t="n"/>
      <c r="K40" s="0" t="n"/>
      <c r="L40" s="0" t="n"/>
      <c r="N40" s="311">
        <f>IF(OR(B40="",B40=0),"",SUMIF(Codigos,B40,Quantidade))</f>
        <v/>
      </c>
      <c r="O40" s="558">
        <f>IF(OR(B40="",B40=0),"",SUMIF(Codigos,B40,TotalCurvaABC))</f>
        <v/>
      </c>
    </row>
    <row r="41">
      <c r="B41" s="0" t="n"/>
      <c r="C41" s="0" t="n"/>
      <c r="D41" s="0" t="n"/>
      <c r="E41" s="0" t="n"/>
      <c r="F41" s="0" t="n"/>
      <c r="G41" s="0" t="n"/>
      <c r="H41" s="0" t="n"/>
      <c r="I41" s="0" t="n"/>
      <c r="J41" s="0" t="n"/>
      <c r="K41" s="0" t="n"/>
      <c r="L41" s="0" t="n"/>
      <c r="N41" s="311">
        <f>IF(OR(B41="",B41=0),"",SUMIF(Codigos,B41,Quantidade))</f>
        <v/>
      </c>
      <c r="O41" s="558">
        <f>IF(OR(B41="",B41=0),"",SUMIF(Codigos,B41,TotalCurvaABC))</f>
        <v/>
      </c>
    </row>
    <row r="42">
      <c r="B42" s="0" t="n"/>
      <c r="C42" s="0" t="n"/>
      <c r="D42" s="0" t="n"/>
      <c r="E42" s="0" t="n"/>
      <c r="F42" s="0" t="n"/>
      <c r="G42" s="0" t="n"/>
      <c r="H42" s="0" t="n"/>
      <c r="I42" s="0" t="n"/>
      <c r="J42" s="0" t="n"/>
      <c r="K42" s="0" t="n"/>
      <c r="L42" s="0" t="n"/>
      <c r="N42" s="311">
        <f>IF(OR(B42="",B42=0),"",SUMIF(Codigos,B42,Quantidade))</f>
        <v/>
      </c>
      <c r="O42" s="558">
        <f>IF(OR(B42="",B42=0),"",SUMIF(Codigos,B42,TotalCurvaABC))</f>
        <v/>
      </c>
    </row>
    <row r="43">
      <c r="B43" s="0" t="n"/>
      <c r="C43" s="0" t="n"/>
      <c r="D43" s="0" t="n"/>
      <c r="E43" s="0" t="n"/>
      <c r="F43" s="0" t="n"/>
      <c r="G43" s="0" t="n"/>
      <c r="H43" s="0" t="n"/>
      <c r="I43" s="0" t="n"/>
      <c r="J43" s="0" t="n"/>
      <c r="K43" s="0" t="n"/>
      <c r="L43" s="0" t="n"/>
      <c r="N43" s="311">
        <f>IF(OR(B43="",B43=0),"",SUMIF(Codigos,B43,Quantidade))</f>
        <v/>
      </c>
      <c r="O43" s="558">
        <f>IF(OR(B43="",B43=0),"",SUMIF(Codigos,B43,TotalCurvaABC))</f>
        <v/>
      </c>
    </row>
    <row r="44">
      <c r="B44" s="0" t="n"/>
      <c r="C44" s="0" t="n"/>
      <c r="D44" s="0" t="n"/>
      <c r="E44" s="0" t="n"/>
      <c r="F44" s="0" t="n"/>
      <c r="G44" s="0" t="n"/>
      <c r="H44" s="0" t="n"/>
      <c r="I44" s="0" t="n"/>
      <c r="J44" s="0" t="n"/>
      <c r="K44" s="0" t="n"/>
      <c r="L44" s="0" t="n"/>
      <c r="N44" s="311">
        <f>IF(OR(B44="",B44=0),"",SUMIF(Codigos,B44,Quantidade))</f>
        <v/>
      </c>
      <c r="O44" s="558">
        <f>IF(OR(B44="",B44=0),"",SUMIF(Codigos,B44,TotalCurvaABC))</f>
        <v/>
      </c>
    </row>
    <row r="45">
      <c r="B45" s="0" t="n"/>
      <c r="C45" s="0" t="n"/>
      <c r="D45" s="0" t="n"/>
      <c r="E45" s="0" t="n"/>
      <c r="F45" s="0" t="n"/>
      <c r="G45" s="0" t="n"/>
      <c r="H45" s="0" t="n"/>
      <c r="I45" s="0" t="n"/>
      <c r="J45" s="0" t="n"/>
      <c r="K45" s="0" t="n"/>
      <c r="L45" s="0" t="n"/>
      <c r="N45" s="311">
        <f>IF(OR(B45="",B45=0),"",SUMIF(Codigos,B45,Quantidade))</f>
        <v/>
      </c>
      <c r="O45" s="558">
        <f>IF(OR(B45="",B45=0),"",SUMIF(Codigos,B45,TotalCurvaABC))</f>
        <v/>
      </c>
    </row>
    <row r="46">
      <c r="B46" s="0" t="n"/>
      <c r="C46" s="0" t="n"/>
      <c r="D46" s="0" t="n"/>
      <c r="E46" s="0" t="n"/>
      <c r="F46" s="0" t="n"/>
      <c r="G46" s="0" t="n"/>
      <c r="H46" s="0" t="n"/>
      <c r="I46" s="0" t="n"/>
      <c r="J46" s="0" t="n"/>
      <c r="K46" s="0" t="n"/>
      <c r="L46" s="0" t="n"/>
      <c r="N46" s="311">
        <f>IF(OR(B46="",B46=0),"",SUMIF(Codigos,B46,Quantidade))</f>
        <v/>
      </c>
      <c r="O46" s="558">
        <f>IF(OR(B46="",B46=0),"",SUMIF(Codigos,B46,TotalCurvaABC))</f>
        <v/>
      </c>
    </row>
    <row r="47">
      <c r="B47" s="0" t="n"/>
      <c r="C47" s="0" t="n"/>
      <c r="D47" s="0" t="n"/>
      <c r="E47" s="0" t="n"/>
      <c r="F47" s="0" t="n"/>
      <c r="G47" s="0" t="n"/>
      <c r="H47" s="0" t="n"/>
      <c r="I47" s="0" t="n"/>
      <c r="J47" s="0" t="n"/>
      <c r="K47" s="0" t="n"/>
      <c r="L47" s="0" t="n"/>
      <c r="N47" s="311">
        <f>IF(OR(B47="",B47=0),"",SUMIF(Codigos,B47,Quantidade))</f>
        <v/>
      </c>
      <c r="O47" s="558">
        <f>IF(OR(B47="",B47=0),"",SUMIF(Codigos,B47,TotalCurvaABC))</f>
        <v/>
      </c>
    </row>
    <row r="48">
      <c r="B48" s="0" t="n"/>
      <c r="C48" s="0" t="n"/>
      <c r="D48" s="0" t="n"/>
      <c r="E48" s="0" t="n"/>
      <c r="F48" s="0" t="n"/>
      <c r="G48" s="0" t="n"/>
      <c r="H48" s="0" t="n"/>
      <c r="I48" s="0" t="n"/>
      <c r="J48" s="0" t="n"/>
      <c r="K48" s="0" t="n"/>
      <c r="L48" s="0" t="n"/>
      <c r="N48" s="311">
        <f>IF(OR(B48="",B48=0),"",SUMIF(Codigos,B48,Quantidade))</f>
        <v/>
      </c>
      <c r="O48" s="558">
        <f>IF(OR(B48="",B48=0),"",SUMIF(Codigos,B48,TotalCurvaABC))</f>
        <v/>
      </c>
    </row>
    <row r="49">
      <c r="B49" s="0" t="n"/>
      <c r="C49" s="0" t="n"/>
      <c r="D49" s="0" t="n"/>
      <c r="E49" s="0" t="n"/>
      <c r="F49" s="0" t="n"/>
      <c r="G49" s="0" t="n"/>
      <c r="H49" s="0" t="n"/>
      <c r="I49" s="0" t="n"/>
      <c r="J49" s="0" t="n"/>
      <c r="K49" s="0" t="n"/>
      <c r="L49" s="0" t="n"/>
      <c r="N49" s="311">
        <f>IF(OR(B49="",B49=0),"",SUMIF(Codigos,B49,Quantidade))</f>
        <v/>
      </c>
      <c r="O49" s="558">
        <f>IF(OR(B49="",B49=0),"",SUMIF(Codigos,B49,TotalCurvaABC))</f>
        <v/>
      </c>
    </row>
    <row r="50">
      <c r="B50" s="0" t="n"/>
      <c r="C50" s="0" t="n"/>
      <c r="D50" s="0" t="n"/>
      <c r="E50" s="0" t="n"/>
      <c r="F50" s="0" t="n"/>
      <c r="G50" s="0" t="n"/>
      <c r="H50" s="0" t="n"/>
      <c r="I50" s="0" t="n"/>
      <c r="J50" s="0" t="n"/>
      <c r="K50" s="0" t="n"/>
      <c r="L50" s="0" t="n"/>
      <c r="N50" s="311">
        <f>IF(OR(B50="",B50=0),"",SUMIF(Codigos,B50,Quantidade))</f>
        <v/>
      </c>
      <c r="O50" s="558">
        <f>IF(OR(B50="",B50=0),"",SUMIF(Codigos,B50,TotalCurvaABC))</f>
        <v/>
      </c>
    </row>
    <row r="51">
      <c r="B51" s="0" t="n"/>
      <c r="C51" s="0" t="n"/>
      <c r="D51" s="0" t="n"/>
      <c r="E51" s="0" t="n"/>
      <c r="F51" s="0" t="n"/>
      <c r="G51" s="0" t="n"/>
      <c r="H51" s="0" t="n"/>
      <c r="I51" s="0" t="n"/>
      <c r="J51" s="0" t="n"/>
      <c r="K51" s="0" t="n"/>
      <c r="L51" s="0" t="n"/>
      <c r="N51" s="311">
        <f>IF(OR(B51="",B51=0),"",SUMIF(Codigos,B51,Quantidade))</f>
        <v/>
      </c>
      <c r="O51" s="558">
        <f>IF(OR(B51="",B51=0),"",SUMIF(Codigos,B51,TotalCurvaABC))</f>
        <v/>
      </c>
    </row>
    <row r="52">
      <c r="B52" s="0" t="n"/>
      <c r="C52" s="0" t="n"/>
      <c r="D52" s="0" t="n"/>
      <c r="E52" s="0" t="n"/>
      <c r="F52" s="0" t="n"/>
      <c r="G52" s="0" t="n"/>
      <c r="H52" s="0" t="n"/>
      <c r="I52" s="0" t="n"/>
      <c r="J52" s="0" t="n"/>
      <c r="K52" s="0" t="n"/>
      <c r="L52" s="0" t="n"/>
      <c r="N52" s="311">
        <f>IF(OR(B52="",B52=0),"",SUMIF(Codigos,B52,Quantidade))</f>
        <v/>
      </c>
      <c r="O52" s="558">
        <f>IF(OR(B52="",B52=0),"",SUMIF(Codigos,B52,TotalCurvaABC))</f>
        <v/>
      </c>
    </row>
    <row r="53">
      <c r="B53" s="0" t="n"/>
      <c r="C53" s="0" t="n"/>
      <c r="D53" s="0" t="n"/>
      <c r="E53" s="0" t="n"/>
      <c r="F53" s="0" t="n"/>
      <c r="G53" s="0" t="n"/>
      <c r="H53" s="0" t="n"/>
      <c r="I53" s="0" t="n"/>
      <c r="J53" s="0" t="n"/>
      <c r="K53" s="0" t="n"/>
      <c r="L53" s="0" t="n"/>
      <c r="N53" s="311">
        <f>IF(OR(B53="",B53=0),"",SUMIF(Codigos,B53,Quantidade))</f>
        <v/>
      </c>
      <c r="O53" s="558">
        <f>IF(OR(B53="",B53=0),"",SUMIF(Codigos,B53,TotalCurvaABC))</f>
        <v/>
      </c>
    </row>
    <row r="54">
      <c r="B54" s="0" t="n"/>
      <c r="C54" s="0" t="n"/>
      <c r="D54" s="0" t="n"/>
      <c r="E54" s="0" t="n"/>
      <c r="F54" s="0" t="n"/>
      <c r="G54" s="0" t="n"/>
      <c r="H54" s="0" t="n"/>
      <c r="I54" s="0" t="n"/>
      <c r="J54" s="0" t="n"/>
      <c r="K54" s="0" t="n"/>
      <c r="L54" s="0" t="n"/>
      <c r="N54" s="311">
        <f>IF(OR(B54="",B54=0),"",SUMIF(Codigos,B54,Quantidade))</f>
        <v/>
      </c>
      <c r="O54" s="558">
        <f>IF(OR(B54="",B54=0),"",SUMIF(Codigos,B54,TotalCurvaABC))</f>
        <v/>
      </c>
    </row>
    <row r="55">
      <c r="B55" s="0" t="n"/>
      <c r="C55" s="0" t="n"/>
      <c r="D55" s="0" t="n"/>
      <c r="E55" s="0" t="n"/>
      <c r="F55" s="0" t="n"/>
      <c r="G55" s="0" t="n"/>
      <c r="H55" s="0" t="n"/>
      <c r="I55" s="0" t="n"/>
      <c r="J55" s="0" t="n"/>
      <c r="K55" s="0" t="n"/>
      <c r="L55" s="0" t="n"/>
      <c r="N55" s="311">
        <f>IF(OR(B55="",B55=0),"",SUMIF(Codigos,B55,Quantidade))</f>
        <v/>
      </c>
      <c r="O55" s="558">
        <f>IF(OR(B55="",B55=0),"",SUMIF(Codigos,B55,TotalCurvaABC))</f>
        <v/>
      </c>
    </row>
    <row r="56">
      <c r="B56" s="0" t="n"/>
      <c r="C56" s="0" t="n"/>
      <c r="D56" s="0" t="n"/>
      <c r="E56" s="0" t="n"/>
      <c r="F56" s="0" t="n"/>
      <c r="G56" s="0" t="n"/>
      <c r="H56" s="0" t="n"/>
      <c r="I56" s="0" t="n"/>
      <c r="J56" s="0" t="n"/>
      <c r="K56" s="0" t="n"/>
      <c r="L56" s="0" t="n"/>
      <c r="N56" s="311">
        <f>IF(OR(B56="",B56=0),"",SUMIF(Codigos,B56,Quantidade))</f>
        <v/>
      </c>
      <c r="O56" s="558">
        <f>IF(OR(B56="",B56=0),"",SUMIF(Codigos,B56,TotalCurvaABC))</f>
        <v/>
      </c>
    </row>
    <row r="57">
      <c r="B57" s="0" t="n"/>
      <c r="C57" s="0" t="n"/>
      <c r="D57" s="0" t="n"/>
      <c r="E57" s="0" t="n"/>
      <c r="F57" s="0" t="n"/>
      <c r="G57" s="0" t="n"/>
      <c r="H57" s="0" t="n"/>
      <c r="I57" s="0" t="n"/>
      <c r="J57" s="0" t="n"/>
      <c r="K57" s="0" t="n"/>
      <c r="L57" s="0" t="n"/>
      <c r="N57" s="311">
        <f>IF(OR(B57="",B57=0),"",SUMIF(Codigos,B57,Quantidade))</f>
        <v/>
      </c>
      <c r="O57" s="558">
        <f>IF(OR(B57="",B57=0),"",SUMIF(Codigos,B57,TotalCurvaABC))</f>
        <v/>
      </c>
    </row>
    <row r="58">
      <c r="B58" s="0" t="n"/>
      <c r="C58" s="0" t="n"/>
      <c r="D58" s="0" t="n"/>
      <c r="E58" s="0" t="n"/>
      <c r="F58" s="0" t="n"/>
      <c r="G58" s="0" t="n"/>
      <c r="H58" s="0" t="n"/>
      <c r="I58" s="0" t="n"/>
      <c r="J58" s="0" t="n"/>
      <c r="K58" s="0" t="n"/>
      <c r="L58" s="0" t="n"/>
      <c r="N58" s="311">
        <f>IF(OR(B58="",B58=0),"",SUMIF(Codigos,B58,Quantidade))</f>
        <v/>
      </c>
      <c r="O58" s="558">
        <f>IF(OR(B58="",B58=0),"",SUMIF(Codigos,B58,TotalCurvaABC))</f>
        <v/>
      </c>
    </row>
    <row r="59">
      <c r="B59" s="0" t="n"/>
      <c r="C59" s="0" t="n"/>
      <c r="D59" s="0" t="n"/>
      <c r="E59" s="0" t="n"/>
      <c r="F59" s="0" t="n"/>
      <c r="G59" s="0" t="n"/>
      <c r="H59" s="0" t="n"/>
      <c r="I59" s="0" t="n"/>
      <c r="J59" s="0" t="n"/>
      <c r="K59" s="0" t="n"/>
      <c r="L59" s="0" t="n"/>
      <c r="N59" s="311">
        <f>IF(OR(B59="",B59=0),"",SUMIF(Codigos,B59,Quantidade))</f>
        <v/>
      </c>
      <c r="O59" s="558">
        <f>IF(OR(B59="",B59=0),"",SUMIF(Codigos,B59,TotalCurvaABC))</f>
        <v/>
      </c>
    </row>
    <row r="60">
      <c r="B60" s="0" t="n"/>
      <c r="C60" s="0" t="n"/>
      <c r="D60" s="0" t="n"/>
      <c r="E60" s="0" t="n"/>
      <c r="F60" s="0" t="n"/>
      <c r="G60" s="0" t="n"/>
      <c r="H60" s="0" t="n"/>
      <c r="I60" s="0" t="n"/>
      <c r="J60" s="0" t="n"/>
      <c r="K60" s="0" t="n"/>
      <c r="L60" s="0" t="n"/>
      <c r="N60" s="311">
        <f>IF(OR(B60="",B60=0),"",SUMIF(Codigos,B60,Quantidade))</f>
        <v/>
      </c>
      <c r="O60" s="558">
        <f>IF(OR(B60="",B60=0),"",SUMIF(Codigos,B60,TotalCurvaABC))</f>
        <v/>
      </c>
    </row>
    <row r="61">
      <c r="B61" s="0" t="n"/>
      <c r="C61" s="0" t="n"/>
      <c r="D61" s="0" t="n"/>
      <c r="E61" s="0" t="n"/>
      <c r="F61" s="0" t="n"/>
      <c r="G61" s="0" t="n"/>
      <c r="H61" s="0" t="n"/>
      <c r="I61" s="0" t="n"/>
      <c r="J61" s="0" t="n"/>
      <c r="K61" s="0" t="n"/>
      <c r="L61" s="0" t="n"/>
      <c r="N61" s="311">
        <f>IF(OR(B61="",B61=0),"",SUMIF(Codigos,B61,Quantidade))</f>
        <v/>
      </c>
      <c r="O61" s="558">
        <f>IF(OR(B61="",B61=0),"",SUMIF(Codigos,B61,TotalCurvaABC))</f>
        <v/>
      </c>
    </row>
    <row r="62">
      <c r="B62" s="0" t="n"/>
      <c r="C62" s="0" t="n"/>
      <c r="D62" s="0" t="n"/>
      <c r="E62" s="0" t="n"/>
      <c r="F62" s="0" t="n"/>
      <c r="G62" s="0" t="n"/>
      <c r="H62" s="0" t="n"/>
      <c r="I62" s="0" t="n"/>
      <c r="J62" s="0" t="n"/>
      <c r="K62" s="0" t="n"/>
      <c r="L62" s="0" t="n"/>
      <c r="N62" s="311">
        <f>IF(OR(B62="",B62=0),"",SUMIF(Codigos,B62,Quantidade))</f>
        <v/>
      </c>
      <c r="O62" s="558">
        <f>IF(OR(B62="",B62=0),"",SUMIF(Codigos,B62,TotalCurvaABC))</f>
        <v/>
      </c>
    </row>
    <row r="63">
      <c r="B63" s="0" t="n"/>
      <c r="C63" s="0" t="n"/>
      <c r="D63" s="0" t="n"/>
      <c r="E63" s="0" t="n"/>
      <c r="F63" s="0" t="n"/>
      <c r="G63" s="0" t="n"/>
      <c r="H63" s="0" t="n"/>
      <c r="I63" s="0" t="n"/>
      <c r="J63" s="0" t="n"/>
      <c r="K63" s="0" t="n"/>
      <c r="L63" s="0" t="n"/>
      <c r="N63" s="311">
        <f>IF(OR(B63="",B63=0),"",SUMIF(Codigos,B63,Quantidade))</f>
        <v/>
      </c>
      <c r="O63" s="558">
        <f>IF(OR(B63="",B63=0),"",SUMIF(Codigos,B63,TotalCurvaABC))</f>
        <v/>
      </c>
    </row>
    <row r="64">
      <c r="B64" s="0" t="n"/>
      <c r="C64" s="0" t="n"/>
      <c r="D64" s="0" t="n"/>
      <c r="E64" s="0" t="n"/>
      <c r="F64" s="0" t="n"/>
      <c r="G64" s="0" t="n"/>
      <c r="H64" s="0" t="n"/>
      <c r="I64" s="0" t="n"/>
      <c r="J64" s="0" t="n"/>
      <c r="K64" s="0" t="n"/>
      <c r="L64" s="0" t="n"/>
      <c r="N64" s="311">
        <f>IF(OR(B64="",B64=0),"",SUMIF(Codigos,B64,Quantidade))</f>
        <v/>
      </c>
      <c r="O64" s="558">
        <f>IF(OR(B64="",B64=0),"",SUMIF(Codigos,B64,TotalCurvaABC))</f>
        <v/>
      </c>
    </row>
    <row r="65">
      <c r="B65" s="0" t="n"/>
      <c r="C65" s="0" t="n"/>
      <c r="D65" s="0" t="n"/>
      <c r="E65" s="0" t="n"/>
      <c r="F65" s="0" t="n"/>
      <c r="G65" s="0" t="n"/>
      <c r="H65" s="0" t="n"/>
      <c r="I65" s="0" t="n"/>
      <c r="J65" s="0" t="n"/>
      <c r="K65" s="0" t="n"/>
      <c r="L65" s="0" t="n"/>
      <c r="N65" s="311">
        <f>IF(OR(B65="",B65=0),"",SUMIF(Codigos,B65,Quantidade))</f>
        <v/>
      </c>
      <c r="O65" s="558">
        <f>IF(OR(B65="",B65=0),"",SUMIF(Codigos,B65,TotalCurvaABC))</f>
        <v/>
      </c>
    </row>
    <row r="66">
      <c r="B66" s="0" t="n"/>
      <c r="C66" s="0" t="n"/>
      <c r="D66" s="0" t="n"/>
      <c r="E66" s="0" t="n"/>
      <c r="F66" s="0" t="n"/>
      <c r="G66" s="0" t="n"/>
      <c r="H66" s="0" t="n"/>
      <c r="I66" s="0" t="n"/>
      <c r="J66" s="0" t="n"/>
      <c r="K66" s="0" t="n"/>
      <c r="L66" s="0" t="n"/>
      <c r="N66" s="311">
        <f>IF(OR(B66="",B66=0),"",SUMIF(Codigos,B66,Quantidade))</f>
        <v/>
      </c>
      <c r="O66" s="558">
        <f>IF(OR(B66="",B66=0),"",SUMIF(Codigos,B66,TotalCurvaABC))</f>
        <v/>
      </c>
    </row>
    <row r="67">
      <c r="B67" s="0" t="n"/>
      <c r="C67" s="0" t="n"/>
      <c r="D67" s="0" t="n"/>
      <c r="E67" s="0" t="n"/>
      <c r="F67" s="0" t="n"/>
      <c r="G67" s="0" t="n"/>
      <c r="H67" s="0" t="n"/>
      <c r="I67" s="0" t="n"/>
      <c r="J67" s="0" t="n"/>
      <c r="K67" s="0" t="n"/>
      <c r="L67" s="0" t="n"/>
      <c r="N67" s="311">
        <f>IF(OR(B67="",B67=0),"",SUMIF(Codigos,B67,Quantidade))</f>
        <v/>
      </c>
      <c r="O67" s="558">
        <f>IF(OR(B67="",B67=0),"",SUMIF(Codigos,B67,TotalCurvaABC))</f>
        <v/>
      </c>
    </row>
    <row r="68">
      <c r="B68" s="0" t="n"/>
      <c r="C68" s="0" t="n"/>
      <c r="D68" s="0" t="n"/>
      <c r="E68" s="0" t="n"/>
      <c r="F68" s="0" t="n"/>
      <c r="G68" s="0" t="n"/>
      <c r="H68" s="0" t="n"/>
      <c r="I68" s="0" t="n"/>
      <c r="J68" s="0" t="n"/>
      <c r="K68" s="0" t="n"/>
      <c r="L68" s="0" t="n"/>
      <c r="N68" s="311">
        <f>IF(OR(B68="",B68=0),"",SUMIF(Codigos,B68,Quantidade))</f>
        <v/>
      </c>
      <c r="O68" s="558">
        <f>IF(OR(B68="",B68=0),"",SUMIF(Codigos,B68,TotalCurvaABC))</f>
        <v/>
      </c>
    </row>
    <row r="69">
      <c r="B69" s="0" t="n"/>
      <c r="C69" s="0" t="n"/>
      <c r="D69" s="0" t="n"/>
      <c r="E69" s="0" t="n"/>
      <c r="F69" s="0" t="n"/>
      <c r="G69" s="0" t="n"/>
      <c r="H69" s="0" t="n"/>
      <c r="I69" s="0" t="n"/>
      <c r="J69" s="0" t="n"/>
      <c r="K69" s="0" t="n"/>
      <c r="L69" s="0" t="n"/>
      <c r="N69" s="311">
        <f>IF(OR(B69="",B69=0),"",SUMIF(Codigos,B69,Quantidade))</f>
        <v/>
      </c>
      <c r="O69" s="558">
        <f>IF(OR(B69="",B69=0),"",SUMIF(Codigos,B69,TotalCurvaABC))</f>
        <v/>
      </c>
    </row>
    <row r="70">
      <c r="B70" s="0" t="n"/>
      <c r="C70" s="0" t="n"/>
      <c r="D70" s="0" t="n"/>
      <c r="E70" s="0" t="n"/>
      <c r="F70" s="0" t="n"/>
      <c r="G70" s="0" t="n"/>
      <c r="H70" s="0" t="n"/>
      <c r="I70" s="0" t="n"/>
      <c r="J70" s="0" t="n"/>
      <c r="K70" s="0" t="n"/>
      <c r="L70" s="0" t="n"/>
      <c r="N70" s="311">
        <f>IF(OR(B70="",B70=0),"",SUMIF(Codigos,B70,Quantidade))</f>
        <v/>
      </c>
      <c r="O70" s="558">
        <f>IF(OR(B70="",B70=0),"",SUMIF(Codigos,B70,TotalCurvaABC))</f>
        <v/>
      </c>
    </row>
    <row r="71">
      <c r="B71" s="0" t="n"/>
      <c r="C71" s="0" t="n"/>
      <c r="D71" s="0" t="n"/>
      <c r="E71" s="0" t="n"/>
      <c r="F71" s="0" t="n"/>
      <c r="G71" s="0" t="n"/>
      <c r="H71" s="0" t="n"/>
      <c r="I71" s="0" t="n"/>
      <c r="J71" s="0" t="n"/>
      <c r="K71" s="0" t="n"/>
      <c r="L71" s="0" t="n"/>
      <c r="N71" s="311">
        <f>IF(OR(B71="",B71=0),"",SUMIF(Codigos,B71,Quantidade))</f>
        <v/>
      </c>
      <c r="O71" s="558">
        <f>IF(OR(B71="",B71=0),"",SUMIF(Codigos,B71,TotalCurvaABC))</f>
        <v/>
      </c>
    </row>
    <row r="72">
      <c r="B72" s="0" t="n"/>
      <c r="C72" s="0" t="n"/>
      <c r="D72" s="0" t="n"/>
      <c r="E72" s="0" t="n"/>
      <c r="F72" s="0" t="n"/>
      <c r="G72" s="0" t="n"/>
      <c r="H72" s="0" t="n"/>
      <c r="I72" s="0" t="n"/>
      <c r="J72" s="0" t="n"/>
      <c r="K72" s="0" t="n"/>
      <c r="L72" s="0" t="n"/>
      <c r="N72" s="311">
        <f>IF(OR(B72="",B72=0),"",SUMIF(Codigos,B72,Quantidade))</f>
        <v/>
      </c>
      <c r="O72" s="558">
        <f>IF(OR(B72="",B72=0),"",SUMIF(Codigos,B72,TotalCurvaABC))</f>
        <v/>
      </c>
    </row>
    <row r="73">
      <c r="B73" s="0" t="n"/>
      <c r="C73" s="0" t="n"/>
      <c r="D73" s="0" t="n"/>
      <c r="E73" s="0" t="n"/>
      <c r="F73" s="0" t="n"/>
      <c r="G73" s="0" t="n"/>
      <c r="H73" s="0" t="n"/>
      <c r="I73" s="0" t="n"/>
      <c r="J73" s="0" t="n"/>
      <c r="K73" s="0" t="n"/>
      <c r="L73" s="0" t="n"/>
      <c r="N73" s="311">
        <f>IF(OR(B73="",B73=0),"",SUMIF(Codigos,B73,Quantidade))</f>
        <v/>
      </c>
      <c r="O73" s="558">
        <f>IF(OR(B73="",B73=0),"",SUMIF(Codigos,B73,TotalCurvaABC))</f>
        <v/>
      </c>
    </row>
    <row r="74">
      <c r="B74" s="0" t="n"/>
      <c r="C74" s="0" t="n"/>
      <c r="D74" s="0" t="n"/>
      <c r="E74" s="0" t="n"/>
      <c r="F74" s="0" t="n"/>
      <c r="G74" s="0" t="n"/>
      <c r="H74" s="0" t="n"/>
      <c r="I74" s="0" t="n"/>
      <c r="J74" s="0" t="n"/>
      <c r="K74" s="0" t="n"/>
      <c r="L74" s="0" t="n"/>
      <c r="N74" s="311">
        <f>IF(OR(B74="",B74=0),"",SUMIF(Codigos,B74,Quantidade))</f>
        <v/>
      </c>
      <c r="O74" s="558">
        <f>IF(OR(B74="",B74=0),"",SUMIF(Codigos,B74,TotalCurvaABC))</f>
        <v/>
      </c>
    </row>
    <row r="75">
      <c r="B75" s="0" t="n"/>
      <c r="C75" s="0" t="n"/>
      <c r="D75" s="0" t="n"/>
      <c r="E75" s="0" t="n"/>
      <c r="F75" s="0" t="n"/>
      <c r="G75" s="0" t="n"/>
      <c r="H75" s="0" t="n"/>
      <c r="I75" s="0" t="n"/>
      <c r="J75" s="0" t="n"/>
      <c r="K75" s="0" t="n"/>
      <c r="L75" s="0" t="n"/>
      <c r="N75" s="311">
        <f>IF(OR(B75="",B75=0),"",SUMIF(Codigos,B75,Quantidade))</f>
        <v/>
      </c>
      <c r="O75" s="558">
        <f>IF(OR(B75="",B75=0),"",SUMIF(Codigos,B75,TotalCurvaABC))</f>
        <v/>
      </c>
    </row>
    <row r="76">
      <c r="B76" s="0" t="n"/>
      <c r="C76" s="0" t="n"/>
      <c r="D76" s="0" t="n"/>
      <c r="E76" s="0" t="n"/>
      <c r="F76" s="0" t="n"/>
      <c r="G76" s="0" t="n"/>
      <c r="H76" s="0" t="n"/>
      <c r="I76" s="0" t="n"/>
      <c r="J76" s="0" t="n"/>
      <c r="K76" s="0" t="n"/>
      <c r="L76" s="0" t="n"/>
      <c r="N76" s="311">
        <f>IF(OR(B76="",B76=0),"",SUMIF(Codigos,B76,Quantidade))</f>
        <v/>
      </c>
      <c r="O76" s="558">
        <f>IF(OR(B76="",B76=0),"",SUMIF(Codigos,B76,TotalCurvaABC))</f>
        <v/>
      </c>
    </row>
    <row r="77">
      <c r="B77" s="0" t="n"/>
      <c r="C77" s="0" t="n"/>
      <c r="D77" s="0" t="n"/>
      <c r="E77" s="0" t="n"/>
      <c r="F77" s="0" t="n"/>
      <c r="G77" s="0" t="n"/>
      <c r="H77" s="0" t="n"/>
      <c r="I77" s="0" t="n"/>
      <c r="J77" s="0" t="n"/>
      <c r="K77" s="0" t="n"/>
      <c r="L77" s="0" t="n"/>
      <c r="N77" s="311">
        <f>IF(OR(B77="",B77=0),"",SUMIF(Codigos,B77,Quantidade))</f>
        <v/>
      </c>
      <c r="O77" s="558">
        <f>IF(OR(B77="",B77=0),"",SUMIF(Codigos,B77,TotalCurvaABC))</f>
        <v/>
      </c>
    </row>
    <row r="78">
      <c r="B78" s="0" t="n"/>
      <c r="C78" s="0" t="n"/>
      <c r="D78" s="0" t="n"/>
      <c r="E78" s="0" t="n"/>
      <c r="F78" s="0" t="n"/>
      <c r="G78" s="0" t="n"/>
      <c r="H78" s="0" t="n"/>
      <c r="I78" s="0" t="n"/>
      <c r="J78" s="0" t="n"/>
      <c r="K78" s="0" t="n"/>
      <c r="L78" s="0" t="n"/>
      <c r="N78" s="311">
        <f>IF(OR(B78="",B78=0),"",SUMIF(Codigos,B78,Quantidade))</f>
        <v/>
      </c>
      <c r="O78" s="558">
        <f>IF(OR(B78="",B78=0),"",SUMIF(Codigos,B78,TotalCurvaABC))</f>
        <v/>
      </c>
    </row>
    <row r="79">
      <c r="B79" s="0" t="n"/>
      <c r="C79" s="0" t="n"/>
      <c r="D79" s="0" t="n"/>
      <c r="E79" s="0" t="n"/>
      <c r="F79" s="0" t="n"/>
      <c r="G79" s="0" t="n"/>
      <c r="H79" s="0" t="n"/>
      <c r="I79" s="0" t="n"/>
      <c r="J79" s="0" t="n"/>
      <c r="K79" s="0" t="n"/>
      <c r="L79" s="0" t="n"/>
      <c r="N79" s="311">
        <f>IF(OR(B79="",B79=0),"",SUMIF(Codigos,B79,Quantidade))</f>
        <v/>
      </c>
      <c r="O79" s="558">
        <f>IF(OR(B79="",B79=0),"",SUMIF(Codigos,B79,TotalCurvaABC))</f>
        <v/>
      </c>
    </row>
    <row r="80">
      <c r="B80" s="0" t="n"/>
      <c r="C80" s="0" t="n"/>
      <c r="D80" s="0" t="n"/>
      <c r="E80" s="0" t="n"/>
      <c r="F80" s="0" t="n"/>
      <c r="G80" s="0" t="n"/>
      <c r="H80" s="0" t="n"/>
      <c r="I80" s="0" t="n"/>
      <c r="J80" s="0" t="n"/>
      <c r="K80" s="0" t="n"/>
      <c r="L80" s="0" t="n"/>
      <c r="N80" s="311">
        <f>IF(OR(B80="",B80=0),"",SUMIF(Codigos,B80,Quantidade))</f>
        <v/>
      </c>
      <c r="O80" s="558">
        <f>IF(OR(B80="",B80=0),"",SUMIF(Codigos,B80,TotalCurvaABC))</f>
        <v/>
      </c>
    </row>
    <row r="81">
      <c r="B81" s="0" t="n"/>
      <c r="C81" s="0" t="n"/>
      <c r="D81" s="0" t="n"/>
      <c r="E81" s="0" t="n"/>
      <c r="F81" s="0" t="n"/>
      <c r="G81" s="0" t="n"/>
      <c r="H81" s="0" t="n"/>
      <c r="I81" s="0" t="n"/>
      <c r="J81" s="0" t="n"/>
      <c r="K81" s="0" t="n"/>
      <c r="L81" s="0" t="n"/>
      <c r="N81" s="311">
        <f>IF(OR(B81="",B81=0),"",SUMIF(Codigos,B81,Quantidade))</f>
        <v/>
      </c>
      <c r="O81" s="558">
        <f>IF(OR(B81="",B81=0),"",SUMIF(Codigos,B81,TotalCurvaABC))</f>
        <v/>
      </c>
    </row>
    <row r="82">
      <c r="B82" s="0" t="n"/>
      <c r="C82" s="0" t="n"/>
      <c r="D82" s="0" t="n"/>
      <c r="E82" s="0" t="n"/>
      <c r="F82" s="0" t="n"/>
      <c r="G82" s="0" t="n"/>
      <c r="H82" s="0" t="n"/>
      <c r="I82" s="0" t="n"/>
      <c r="J82" s="0" t="n"/>
      <c r="K82" s="0" t="n"/>
      <c r="L82" s="0" t="n"/>
      <c r="N82" s="311">
        <f>IF(OR(B82="",B82=0),"",SUMIF(Codigos,B82,Quantidade))</f>
        <v/>
      </c>
      <c r="O82" s="558">
        <f>IF(OR(B82="",B82=0),"",SUMIF(Codigos,B82,TotalCurvaABC))</f>
        <v/>
      </c>
    </row>
    <row r="83">
      <c r="B83" s="0" t="n"/>
      <c r="C83" s="0" t="n"/>
      <c r="D83" s="0" t="n"/>
      <c r="E83" s="0" t="n"/>
      <c r="F83" s="0" t="n"/>
      <c r="G83" s="0" t="n"/>
      <c r="H83" s="0" t="n"/>
      <c r="I83" s="0" t="n"/>
      <c r="J83" s="0" t="n"/>
      <c r="K83" s="0" t="n"/>
      <c r="L83" s="0" t="n"/>
      <c r="N83" s="311">
        <f>IF(OR(B83="",B83=0),"",SUMIF(Codigos,B83,Quantidade))</f>
        <v/>
      </c>
      <c r="O83" s="558">
        <f>IF(OR(B83="",B83=0),"",SUMIF(Codigos,B83,TotalCurvaABC))</f>
        <v/>
      </c>
    </row>
    <row r="84">
      <c r="B84" s="0" t="n"/>
      <c r="C84" s="0" t="n"/>
      <c r="D84" s="0" t="n"/>
      <c r="E84" s="0" t="n"/>
      <c r="F84" s="0" t="n"/>
      <c r="G84" s="0" t="n"/>
      <c r="H84" s="0" t="n"/>
      <c r="I84" s="0" t="n"/>
      <c r="J84" s="0" t="n"/>
      <c r="K84" s="0" t="n"/>
      <c r="L84" s="0" t="n"/>
      <c r="N84" s="311">
        <f>IF(OR(B84="",B84=0),"",SUMIF(Codigos,B84,Quantidade))</f>
        <v/>
      </c>
      <c r="O84" s="558">
        <f>IF(OR(B84="",B84=0),"",SUMIF(Codigos,B84,TotalCurvaABC))</f>
        <v/>
      </c>
    </row>
    <row r="85">
      <c r="B85" s="0" t="n"/>
      <c r="C85" s="0" t="n"/>
      <c r="D85" s="0" t="n"/>
      <c r="E85" s="0" t="n"/>
      <c r="F85" s="0" t="n"/>
      <c r="G85" s="0" t="n"/>
      <c r="H85" s="0" t="n"/>
      <c r="I85" s="0" t="n"/>
      <c r="J85" s="0" t="n"/>
      <c r="K85" s="0" t="n"/>
      <c r="L85" s="0" t="n"/>
      <c r="N85" s="311">
        <f>IF(OR(B85="",B85=0),"",SUMIF(Codigos,B85,Quantidade))</f>
        <v/>
      </c>
      <c r="O85" s="558">
        <f>IF(OR(B85="",B85=0),"",SUMIF(Codigos,B85,TotalCurvaABC))</f>
        <v/>
      </c>
    </row>
    <row r="86">
      <c r="B86" s="0" t="n"/>
      <c r="C86" s="0" t="n"/>
      <c r="D86" s="0" t="n"/>
      <c r="E86" s="0" t="n"/>
      <c r="F86" s="0" t="n"/>
      <c r="G86" s="0" t="n"/>
      <c r="H86" s="0" t="n"/>
      <c r="I86" s="0" t="n"/>
      <c r="J86" s="0" t="n"/>
      <c r="K86" s="0" t="n"/>
      <c r="L86" s="0" t="n"/>
      <c r="N86" s="311">
        <f>IF(OR(B86="",B86=0),"",SUMIF(Codigos,B86,Quantidade))</f>
        <v/>
      </c>
      <c r="O86" s="558">
        <f>IF(OR(B86="",B86=0),"",SUMIF(Codigos,B86,TotalCurvaABC))</f>
        <v/>
      </c>
    </row>
    <row r="87">
      <c r="B87" s="0" t="n"/>
      <c r="C87" s="0" t="n"/>
      <c r="D87" s="0" t="n"/>
      <c r="E87" s="0" t="n"/>
      <c r="F87" s="0" t="n"/>
      <c r="G87" s="0" t="n"/>
      <c r="H87" s="0" t="n"/>
      <c r="I87" s="0" t="n"/>
      <c r="J87" s="0" t="n"/>
      <c r="K87" s="0" t="n"/>
      <c r="L87" s="0" t="n"/>
      <c r="N87" s="311">
        <f>IF(OR(B87="",B87=0),"",SUMIF(Codigos,B87,Quantidade))</f>
        <v/>
      </c>
      <c r="O87" s="558">
        <f>IF(OR(B87="",B87=0),"",SUMIF(Codigos,B87,TotalCurvaABC))</f>
        <v/>
      </c>
    </row>
    <row r="88">
      <c r="B88" s="0" t="n"/>
      <c r="C88" s="0" t="n"/>
      <c r="D88" s="0" t="n"/>
      <c r="E88" s="0" t="n"/>
      <c r="F88" s="0" t="n"/>
      <c r="G88" s="0" t="n"/>
      <c r="H88" s="0" t="n"/>
      <c r="I88" s="0" t="n"/>
      <c r="J88" s="0" t="n"/>
      <c r="K88" s="0" t="n"/>
      <c r="L88" s="0" t="n"/>
      <c r="N88" s="311">
        <f>IF(OR(B88="",B88=0),"",SUMIF(Codigos,B88,Quantidade))</f>
        <v/>
      </c>
      <c r="O88" s="558">
        <f>IF(OR(B88="",B88=0),"",SUMIF(Codigos,B88,TotalCurvaABC))</f>
        <v/>
      </c>
    </row>
    <row r="89">
      <c r="B89" s="0" t="n"/>
      <c r="C89" s="0" t="n"/>
      <c r="D89" s="0" t="n"/>
      <c r="E89" s="0" t="n"/>
      <c r="F89" s="0" t="n"/>
      <c r="G89" s="0" t="n"/>
      <c r="H89" s="0" t="n"/>
      <c r="I89" s="0" t="n"/>
      <c r="J89" s="0" t="n"/>
      <c r="K89" s="0" t="n"/>
      <c r="L89" s="0" t="n"/>
      <c r="N89" s="311">
        <f>IF(OR(B89="",B89=0),"",SUMIF(Codigos,B89,Quantidade))</f>
        <v/>
      </c>
      <c r="O89" s="558">
        <f>IF(OR(B89="",B89=0),"",SUMIF(Codigos,B89,TotalCurvaABC))</f>
        <v/>
      </c>
    </row>
    <row r="90">
      <c r="B90" s="0" t="n"/>
      <c r="C90" s="0" t="n"/>
      <c r="D90" s="0" t="n"/>
      <c r="E90" s="0" t="n"/>
      <c r="F90" s="0" t="n"/>
      <c r="G90" s="0" t="n"/>
      <c r="H90" s="0" t="n"/>
      <c r="I90" s="0" t="n"/>
      <c r="J90" s="0" t="n"/>
      <c r="K90" s="0" t="n"/>
      <c r="L90" s="0" t="n"/>
      <c r="N90" s="311">
        <f>IF(OR(B90="",B90=0),"",SUMIF(Codigos,B90,Quantidade))</f>
        <v/>
      </c>
      <c r="O90" s="558">
        <f>IF(OR(B90="",B90=0),"",SUMIF(Codigos,B90,TotalCurvaABC))</f>
        <v/>
      </c>
    </row>
    <row r="91">
      <c r="B91" s="0" t="n"/>
      <c r="C91" s="0" t="n"/>
      <c r="D91" s="0" t="n"/>
      <c r="E91" s="0" t="n"/>
      <c r="F91" s="0" t="n"/>
      <c r="G91" s="0" t="n"/>
      <c r="H91" s="0" t="n"/>
      <c r="I91" s="0" t="n"/>
      <c r="J91" s="0" t="n"/>
      <c r="K91" s="0" t="n"/>
      <c r="L91" s="0" t="n"/>
      <c r="N91" s="311">
        <f>IF(OR(B91="",B91=0),"",SUMIF(Codigos,B91,Quantidade))</f>
        <v/>
      </c>
      <c r="O91" s="558">
        <f>IF(OR(B91="",B91=0),"",SUMIF(Codigos,B91,TotalCurvaABC))</f>
        <v/>
      </c>
    </row>
    <row r="92">
      <c r="B92" s="0" t="n"/>
      <c r="C92" s="0" t="n"/>
      <c r="D92" s="0" t="n"/>
      <c r="E92" s="0" t="n"/>
      <c r="F92" s="0" t="n"/>
      <c r="G92" s="0" t="n"/>
      <c r="H92" s="0" t="n"/>
      <c r="I92" s="0" t="n"/>
      <c r="J92" s="0" t="n"/>
      <c r="K92" s="0" t="n"/>
      <c r="L92" s="0" t="n"/>
      <c r="N92" s="311">
        <f>IF(OR(B92="",B92=0),"",SUMIF(Codigos,B92,Quantidade))</f>
        <v/>
      </c>
      <c r="O92" s="558">
        <f>IF(OR(B92="",B92=0),"",SUMIF(Codigos,B92,TotalCurvaABC))</f>
        <v/>
      </c>
    </row>
    <row r="93">
      <c r="B93" s="0" t="n"/>
      <c r="C93" s="0" t="n"/>
      <c r="D93" s="0" t="n"/>
      <c r="E93" s="0" t="n"/>
      <c r="F93" s="0" t="n"/>
      <c r="G93" s="0" t="n"/>
      <c r="H93" s="0" t="n"/>
      <c r="I93" s="0" t="n"/>
      <c r="J93" s="0" t="n"/>
      <c r="K93" s="0" t="n"/>
      <c r="L93" s="0" t="n"/>
      <c r="N93" s="311">
        <f>IF(OR(B93="",B93=0),"",SUMIF(Codigos,B93,Quantidade))</f>
        <v/>
      </c>
      <c r="O93" s="558">
        <f>IF(OR(B93="",B93=0),"",SUMIF(Codigos,B93,TotalCurvaABC))</f>
        <v/>
      </c>
    </row>
    <row r="94">
      <c r="B94" s="0" t="n"/>
      <c r="C94" s="0" t="n"/>
      <c r="D94" s="0" t="n"/>
      <c r="E94" s="0" t="n"/>
      <c r="F94" s="0" t="n"/>
      <c r="G94" s="0" t="n"/>
      <c r="H94" s="0" t="n"/>
      <c r="I94" s="0" t="n"/>
      <c r="J94" s="0" t="n"/>
      <c r="K94" s="0" t="n"/>
      <c r="L94" s="0" t="n"/>
      <c r="N94" s="311">
        <f>IF(OR(B94="",B94=0),"",SUMIF(Codigos,B94,Quantidade))</f>
        <v/>
      </c>
      <c r="O94" s="558">
        <f>IF(OR(B94="",B94=0),"",SUMIF(Codigos,B94,TotalCurvaABC))</f>
        <v/>
      </c>
    </row>
    <row r="95">
      <c r="B95" s="0" t="n"/>
      <c r="C95" s="0" t="n"/>
      <c r="D95" s="0" t="n"/>
      <c r="E95" s="0" t="n"/>
      <c r="F95" s="0" t="n"/>
      <c r="G95" s="0" t="n"/>
      <c r="H95" s="0" t="n"/>
      <c r="I95" s="0" t="n"/>
      <c r="J95" s="0" t="n"/>
      <c r="K95" s="0" t="n"/>
      <c r="L95" s="0" t="n"/>
      <c r="N95" s="311">
        <f>IF(OR(B95="",B95=0),"",SUMIF(Codigos,B95,Quantidade))</f>
        <v/>
      </c>
      <c r="O95" s="558">
        <f>IF(OR(B95="",B95=0),"",SUMIF(Codigos,B95,TotalCurvaABC))</f>
        <v/>
      </c>
    </row>
    <row r="96">
      <c r="B96" s="0" t="n"/>
      <c r="C96" s="0" t="n"/>
      <c r="D96" s="0" t="n"/>
      <c r="E96" s="0" t="n"/>
      <c r="F96" s="0" t="n"/>
      <c r="G96" s="0" t="n"/>
      <c r="H96" s="0" t="n"/>
      <c r="I96" s="0" t="n"/>
      <c r="J96" s="0" t="n"/>
      <c r="K96" s="0" t="n"/>
      <c r="L96" s="0" t="n"/>
      <c r="N96" s="311">
        <f>IF(OR(B96="",B96=0),"",SUMIF(Codigos,B96,Quantidade))</f>
        <v/>
      </c>
      <c r="O96" s="558">
        <f>IF(OR(B96="",B96=0),"",SUMIF(Codigos,B96,TotalCurvaABC))</f>
        <v/>
      </c>
    </row>
    <row r="97">
      <c r="B97" s="0" t="n"/>
      <c r="C97" s="0" t="n"/>
      <c r="D97" s="0" t="n"/>
      <c r="E97" s="0" t="n"/>
      <c r="F97" s="0" t="n"/>
      <c r="G97" s="0" t="n"/>
      <c r="H97" s="0" t="n"/>
      <c r="I97" s="0" t="n"/>
      <c r="J97" s="0" t="n"/>
      <c r="K97" s="0" t="n"/>
      <c r="L97" s="0" t="n"/>
      <c r="N97" s="311">
        <f>IF(OR(B97="",B97=0),"",SUMIF(Codigos,B97,Quantidade))</f>
        <v/>
      </c>
      <c r="O97" s="558">
        <f>IF(OR(B97="",B97=0),"",SUMIF(Codigos,B97,TotalCurvaABC))</f>
        <v/>
      </c>
    </row>
    <row r="98">
      <c r="B98" s="0" t="n"/>
      <c r="C98" s="0" t="n"/>
      <c r="D98" s="0" t="n"/>
      <c r="E98" s="0" t="n"/>
      <c r="F98" s="0" t="n"/>
      <c r="G98" s="0" t="n"/>
      <c r="H98" s="0" t="n"/>
      <c r="I98" s="0" t="n"/>
      <c r="J98" s="0" t="n"/>
      <c r="K98" s="0" t="n"/>
      <c r="L98" s="0" t="n"/>
      <c r="N98" s="311">
        <f>IF(OR(B98="",B98=0),"",SUMIF(Codigos,B98,Quantidade))</f>
        <v/>
      </c>
      <c r="O98" s="558">
        <f>IF(OR(B98="",B98=0),"",SUMIF(Codigos,B98,TotalCurvaABC))</f>
        <v/>
      </c>
    </row>
    <row r="99">
      <c r="B99" s="0" t="n"/>
      <c r="C99" s="0" t="n"/>
      <c r="D99" s="0" t="n"/>
      <c r="E99" s="0" t="n"/>
      <c r="F99" s="0" t="n"/>
      <c r="G99" s="0" t="n"/>
      <c r="H99" s="0" t="n"/>
      <c r="I99" s="0" t="n"/>
      <c r="J99" s="0" t="n"/>
      <c r="K99" s="0" t="n"/>
      <c r="L99" s="0" t="n"/>
      <c r="N99" s="311">
        <f>IF(OR(B99="",B99=0),"",SUMIF(Codigos,B99,Quantidade))</f>
        <v/>
      </c>
      <c r="O99" s="558">
        <f>IF(OR(B99="",B99=0),"",SUMIF(Codigos,B99,TotalCurvaABC))</f>
        <v/>
      </c>
    </row>
    <row r="100">
      <c r="B100" s="0" t="n"/>
      <c r="C100" s="0" t="n"/>
      <c r="D100" s="0" t="n"/>
      <c r="E100" s="0" t="n"/>
      <c r="F100" s="0" t="n"/>
      <c r="G100" s="0" t="n"/>
      <c r="H100" s="0" t="n"/>
      <c r="I100" s="0" t="n"/>
      <c r="J100" s="0" t="n"/>
      <c r="K100" s="0" t="n"/>
      <c r="L100" s="0" t="n"/>
      <c r="N100" s="311">
        <f>IF(OR(B100="",B100=0),"",SUMIF(Codigos,B100,Quantidade))</f>
        <v/>
      </c>
      <c r="O100" s="558">
        <f>IF(OR(B100="",B100=0),"",SUMIF(Codigos,B100,TotalCurvaABC))</f>
        <v/>
      </c>
    </row>
    <row r="101">
      <c r="B101" s="0" t="n"/>
      <c r="C101" s="0" t="n"/>
      <c r="D101" s="0" t="n"/>
      <c r="E101" s="0" t="n"/>
      <c r="F101" s="0" t="n"/>
      <c r="G101" s="0" t="n"/>
      <c r="H101" s="0" t="n"/>
      <c r="I101" s="0" t="n"/>
      <c r="J101" s="0" t="n"/>
      <c r="K101" s="0" t="n"/>
      <c r="L101" s="0" t="n"/>
      <c r="N101" s="311">
        <f>IF(OR(B101="",B101=0),"",SUMIF(Codigos,B101,Quantidade))</f>
        <v/>
      </c>
      <c r="O101" s="558">
        <f>IF(OR(B101="",B101=0),"",SUMIF(Codigos,B101,TotalCurvaABC))</f>
        <v/>
      </c>
    </row>
    <row r="102">
      <c r="B102" s="0" t="n"/>
      <c r="C102" s="0" t="n"/>
      <c r="D102" s="0" t="n"/>
      <c r="E102" s="0" t="n"/>
      <c r="F102" s="0" t="n"/>
      <c r="G102" s="0" t="n"/>
      <c r="H102" s="0" t="n"/>
      <c r="I102" s="0" t="n"/>
      <c r="J102" s="0" t="n"/>
      <c r="K102" s="0" t="n"/>
      <c r="L102" s="0" t="n"/>
      <c r="N102" s="311">
        <f>IF(OR(B102="",B102=0),"",SUMIF(Codigos,B102,Quantidade))</f>
        <v/>
      </c>
      <c r="O102" s="558">
        <f>IF(OR(B102="",B102=0),"",SUMIF(Codigos,B102,TotalCurvaABC))</f>
        <v/>
      </c>
    </row>
    <row r="103">
      <c r="B103" s="0" t="n"/>
      <c r="C103" s="0" t="n"/>
      <c r="D103" s="0" t="n"/>
      <c r="E103" s="0" t="n"/>
      <c r="F103" s="0" t="n"/>
      <c r="G103" s="0" t="n"/>
      <c r="H103" s="0" t="n"/>
      <c r="I103" s="0" t="n"/>
      <c r="J103" s="0" t="n"/>
      <c r="K103" s="0" t="n"/>
      <c r="L103" s="0" t="n"/>
      <c r="N103" s="311">
        <f>IF(OR(B103="",B103=0),"",SUMIF(Codigos,B103,Quantidade))</f>
        <v/>
      </c>
      <c r="O103" s="558">
        <f>IF(OR(B103="",B103=0),"",SUMIF(Codigos,B103,TotalCurvaABC))</f>
        <v/>
      </c>
    </row>
    <row r="104">
      <c r="B104" s="0" t="n"/>
      <c r="C104" s="0" t="n"/>
      <c r="D104" s="0" t="n"/>
      <c r="E104" s="0" t="n"/>
      <c r="F104" s="0" t="n"/>
      <c r="G104" s="0" t="n"/>
      <c r="H104" s="0" t="n"/>
      <c r="I104" s="0" t="n"/>
      <c r="J104" s="0" t="n"/>
      <c r="K104" s="0" t="n"/>
      <c r="L104" s="0" t="n"/>
      <c r="N104" s="311">
        <f>IF(OR(B104="",B104=0),"",SUMIF(Codigos,B104,Quantidade))</f>
        <v/>
      </c>
      <c r="O104" s="558">
        <f>IF(OR(B104="",B104=0),"",SUMIF(Codigos,B104,TotalCurvaABC))</f>
        <v/>
      </c>
    </row>
    <row r="105">
      <c r="B105" s="0" t="n"/>
      <c r="C105" s="0" t="n"/>
      <c r="D105" s="0" t="n"/>
      <c r="E105" s="0" t="n"/>
      <c r="F105" s="0" t="n"/>
      <c r="G105" s="0" t="n"/>
      <c r="H105" s="0" t="n"/>
      <c r="I105" s="0" t="n"/>
      <c r="J105" s="0" t="n"/>
      <c r="K105" s="0" t="n"/>
      <c r="L105" s="0" t="n"/>
      <c r="N105" s="311">
        <f>IF(OR(B105="",B105=0),"",SUMIF(Codigos,B105,Quantidade))</f>
        <v/>
      </c>
      <c r="O105" s="558">
        <f>IF(OR(B105="",B105=0),"",SUMIF(Codigos,B105,TotalCurvaABC))</f>
        <v/>
      </c>
    </row>
    <row r="106">
      <c r="B106" s="0" t="n"/>
      <c r="C106" s="0" t="n"/>
      <c r="D106" s="0" t="n"/>
      <c r="E106" s="0" t="n"/>
      <c r="F106" s="0" t="n"/>
      <c r="G106" s="0" t="n"/>
      <c r="H106" s="0" t="n"/>
      <c r="I106" s="0" t="n"/>
      <c r="J106" s="0" t="n"/>
      <c r="K106" s="0" t="n"/>
      <c r="L106" s="0" t="n"/>
      <c r="N106" s="311">
        <f>IF(OR(B106="",B106=0),"",SUMIF(Codigos,B106,Quantidade))</f>
        <v/>
      </c>
      <c r="O106" s="558">
        <f>IF(OR(B106="",B106=0),"",SUMIF(Codigos,B106,TotalCurvaABC))</f>
        <v/>
      </c>
    </row>
    <row r="107">
      <c r="B107" s="0" t="n"/>
      <c r="C107" s="0" t="n"/>
      <c r="D107" s="0" t="n"/>
      <c r="E107" s="0" t="n"/>
      <c r="F107" s="0" t="n"/>
      <c r="G107" s="0" t="n"/>
      <c r="H107" s="0" t="n"/>
      <c r="I107" s="0" t="n"/>
      <c r="J107" s="0" t="n"/>
      <c r="K107" s="0" t="n"/>
      <c r="L107" s="0" t="n"/>
      <c r="N107" s="311">
        <f>IF(OR(B107="",B107=0),"",SUMIF(Codigos,B107,Quantidade))</f>
        <v/>
      </c>
      <c r="O107" s="558">
        <f>IF(OR(B107="",B107=0),"",SUMIF(Codigos,B107,TotalCurvaABC))</f>
        <v/>
      </c>
    </row>
    <row r="108">
      <c r="B108" s="0" t="n"/>
      <c r="C108" s="0" t="n"/>
      <c r="D108" s="0" t="n"/>
      <c r="E108" s="0" t="n"/>
      <c r="F108" s="0" t="n"/>
      <c r="G108" s="0" t="n"/>
      <c r="H108" s="0" t="n"/>
      <c r="I108" s="0" t="n"/>
      <c r="J108" s="0" t="n"/>
      <c r="K108" s="0" t="n"/>
      <c r="L108" s="0" t="n"/>
      <c r="N108" s="311">
        <f>IF(OR(B108="",B108=0),"",SUMIF(Codigos,B108,Quantidade))</f>
        <v/>
      </c>
      <c r="O108" s="558">
        <f>IF(OR(B108="",B108=0),"",SUMIF(Codigos,B108,TotalCurvaABC))</f>
        <v/>
      </c>
    </row>
    <row r="109">
      <c r="B109" s="0" t="n"/>
      <c r="C109" s="0" t="n"/>
      <c r="D109" s="0" t="n"/>
      <c r="E109" s="0" t="n"/>
      <c r="F109" s="0" t="n"/>
      <c r="G109" s="0" t="n"/>
      <c r="H109" s="0" t="n"/>
      <c r="I109" s="0" t="n"/>
      <c r="J109" s="0" t="n"/>
      <c r="K109" s="0" t="n"/>
      <c r="L109" s="0" t="n"/>
      <c r="N109" s="311">
        <f>IF(OR(B109="",B109=0),"",SUMIF(Codigos,B109,Quantidade))</f>
        <v/>
      </c>
      <c r="O109" s="558">
        <f>IF(OR(B109="",B109=0),"",SUMIF(Codigos,B109,TotalCurvaABC))</f>
        <v/>
      </c>
    </row>
    <row r="110">
      <c r="B110" s="0" t="n"/>
      <c r="C110" s="0" t="n"/>
      <c r="D110" s="0" t="n"/>
      <c r="E110" s="0" t="n"/>
      <c r="F110" s="0" t="n"/>
      <c r="G110" s="0" t="n"/>
      <c r="H110" s="0" t="n"/>
      <c r="I110" s="0" t="n"/>
      <c r="J110" s="0" t="n"/>
      <c r="K110" s="0" t="n"/>
      <c r="L110" s="0" t="n"/>
      <c r="N110" s="311">
        <f>IF(OR(B110="",B110=0),"",SUMIF(Codigos,B110,Quantidade))</f>
        <v/>
      </c>
      <c r="O110" s="558">
        <f>IF(OR(B110="",B110=0),"",SUMIF(Codigos,B110,TotalCurvaABC))</f>
        <v/>
      </c>
    </row>
    <row r="111">
      <c r="B111" s="0" t="n"/>
      <c r="C111" s="0" t="n"/>
      <c r="D111" s="0" t="n"/>
      <c r="E111" s="0" t="n"/>
      <c r="F111" s="0" t="n"/>
      <c r="G111" s="0" t="n"/>
      <c r="H111" s="0" t="n"/>
      <c r="I111" s="0" t="n"/>
      <c r="J111" s="0" t="n"/>
      <c r="K111" s="0" t="n"/>
      <c r="L111" s="0" t="n"/>
      <c r="N111" s="311">
        <f>IF(OR(B111="",B111=0),"",SUMIF(Codigos,B111,Quantidade))</f>
        <v/>
      </c>
      <c r="O111" s="558">
        <f>IF(OR(B111="",B111=0),"",SUMIF(Codigos,B111,TotalCurvaABC))</f>
        <v/>
      </c>
    </row>
    <row r="112">
      <c r="B112" s="0" t="n"/>
      <c r="C112" s="0" t="n"/>
      <c r="D112" s="0" t="n"/>
      <c r="E112" s="0" t="n"/>
      <c r="F112" s="0" t="n"/>
      <c r="G112" s="0" t="n"/>
      <c r="H112" s="0" t="n"/>
      <c r="I112" s="0" t="n"/>
      <c r="J112" s="0" t="n"/>
      <c r="K112" s="0" t="n"/>
      <c r="L112" s="0" t="n"/>
      <c r="N112" s="311">
        <f>IF(OR(B112="",B112=0),"",SUMIF(Codigos,B112,Quantidade))</f>
        <v/>
      </c>
      <c r="O112" s="558">
        <f>IF(OR(B112="",B112=0),"",SUMIF(Codigos,B112,TotalCurvaABC))</f>
        <v/>
      </c>
    </row>
    <row r="113">
      <c r="B113" s="0" t="n"/>
      <c r="C113" s="0" t="n"/>
      <c r="D113" s="0" t="n"/>
      <c r="E113" s="0" t="n"/>
      <c r="F113" s="0" t="n"/>
      <c r="G113" s="0" t="n"/>
      <c r="H113" s="0" t="n"/>
      <c r="I113" s="0" t="n"/>
      <c r="J113" s="0" t="n"/>
      <c r="K113" s="0" t="n"/>
      <c r="L113" s="0" t="n"/>
      <c r="N113" s="311">
        <f>IF(OR(B113="",B113=0),"",SUMIF(Codigos,B113,Quantidade))</f>
        <v/>
      </c>
      <c r="O113" s="558">
        <f>IF(OR(B113="",B113=0),"",SUMIF(Codigos,B113,TotalCurvaABC))</f>
        <v/>
      </c>
    </row>
    <row r="114">
      <c r="B114" s="0" t="n"/>
      <c r="C114" s="0" t="n"/>
      <c r="D114" s="0" t="n"/>
      <c r="E114" s="0" t="n"/>
      <c r="F114" s="0" t="n"/>
      <c r="G114" s="0" t="n"/>
      <c r="H114" s="0" t="n"/>
      <c r="I114" s="0" t="n"/>
      <c r="J114" s="0" t="n"/>
      <c r="K114" s="0" t="n"/>
      <c r="L114" s="0" t="n"/>
      <c r="N114" s="311">
        <f>IF(OR(B114="",B114=0),"",SUMIF(Codigos,B114,Quantidade))</f>
        <v/>
      </c>
      <c r="O114" s="558">
        <f>IF(OR(B114="",B114=0),"",SUMIF(Codigos,B114,TotalCurvaABC))</f>
        <v/>
      </c>
    </row>
    <row r="115">
      <c r="B115" s="0" t="n"/>
      <c r="C115" s="0" t="n"/>
      <c r="D115" s="0" t="n"/>
      <c r="E115" s="0" t="n"/>
      <c r="F115" s="0" t="n"/>
      <c r="G115" s="0" t="n"/>
      <c r="H115" s="0" t="n"/>
      <c r="I115" s="0" t="n"/>
      <c r="J115" s="0" t="n"/>
      <c r="K115" s="0" t="n"/>
      <c r="L115" s="0" t="n"/>
      <c r="N115" s="311">
        <f>IF(OR(B115="",B115=0),"",SUMIF(Codigos,B115,Quantidade))</f>
        <v/>
      </c>
      <c r="O115" s="558">
        <f>IF(OR(B115="",B115=0),"",SUMIF(Codigos,B115,TotalCurvaABC))</f>
        <v/>
      </c>
    </row>
    <row r="116">
      <c r="B116" s="0" t="n"/>
      <c r="C116" s="0" t="n"/>
      <c r="D116" s="0" t="n"/>
      <c r="E116" s="0" t="n"/>
      <c r="F116" s="0" t="n"/>
      <c r="G116" s="0" t="n"/>
      <c r="H116" s="0" t="n"/>
      <c r="I116" s="0" t="n"/>
      <c r="J116" s="0" t="n"/>
      <c r="K116" s="0" t="n"/>
      <c r="L116" s="0" t="n"/>
      <c r="N116" s="311">
        <f>IF(OR(B116="",B116=0),"",SUMIF(Codigos,B116,Quantidade))</f>
        <v/>
      </c>
      <c r="O116" s="558">
        <f>IF(OR(B116="",B116=0),"",SUMIF(Codigos,B116,TotalCurvaABC))</f>
        <v/>
      </c>
    </row>
    <row r="117">
      <c r="B117" s="0" t="n"/>
      <c r="C117" s="0" t="n"/>
      <c r="D117" s="0" t="n"/>
      <c r="E117" s="0" t="n"/>
      <c r="F117" s="0" t="n"/>
      <c r="G117" s="0" t="n"/>
      <c r="H117" s="0" t="n"/>
      <c r="I117" s="0" t="n"/>
      <c r="J117" s="0" t="n"/>
      <c r="K117" s="0" t="n"/>
      <c r="L117" s="0" t="n"/>
      <c r="N117" s="311">
        <f>IF(OR(B117="",B117=0),"",SUMIF(Codigos,B117,Quantidade))</f>
        <v/>
      </c>
      <c r="O117" s="558">
        <f>IF(OR(B117="",B117=0),"",SUMIF(Codigos,B117,TotalCurvaABC))</f>
        <v/>
      </c>
    </row>
    <row r="118">
      <c r="B118" s="0" t="n"/>
      <c r="C118" s="0" t="n"/>
      <c r="D118" s="0" t="n"/>
      <c r="E118" s="0" t="n"/>
      <c r="F118" s="0" t="n"/>
      <c r="G118" s="0" t="n"/>
      <c r="H118" s="0" t="n"/>
      <c r="I118" s="0" t="n"/>
      <c r="J118" s="0" t="n"/>
      <c r="K118" s="0" t="n"/>
      <c r="L118" s="0" t="n"/>
      <c r="N118" s="311">
        <f>IF(OR(B118="",B118=0),"",SUMIF(Codigos,B118,Quantidade))</f>
        <v/>
      </c>
      <c r="O118" s="558">
        <f>IF(OR(B118="",B118=0),"",SUMIF(Codigos,B118,TotalCurvaABC))</f>
        <v/>
      </c>
    </row>
    <row r="119">
      <c r="B119" s="0" t="n"/>
      <c r="C119" s="0" t="n"/>
      <c r="D119" s="0" t="n"/>
      <c r="E119" s="0" t="n"/>
      <c r="F119" s="0" t="n"/>
      <c r="G119" s="0" t="n"/>
      <c r="H119" s="0" t="n"/>
      <c r="I119" s="0" t="n"/>
      <c r="J119" s="0" t="n"/>
      <c r="K119" s="0" t="n"/>
      <c r="L119" s="0" t="n"/>
      <c r="N119" s="311">
        <f>IF(OR(B119="",B119=0),"",SUMIF(Codigos,B119,Quantidade))</f>
        <v/>
      </c>
      <c r="O119" s="558">
        <f>IF(OR(B119="",B119=0),"",SUMIF(Codigos,B119,TotalCurvaABC))</f>
        <v/>
      </c>
    </row>
    <row r="120">
      <c r="B120" s="0" t="n"/>
      <c r="C120" s="0" t="n"/>
      <c r="D120" s="0" t="n"/>
      <c r="E120" s="0" t="n"/>
      <c r="F120" s="0" t="n"/>
      <c r="G120" s="0" t="n"/>
      <c r="H120" s="0" t="n"/>
      <c r="I120" s="0" t="n"/>
      <c r="J120" s="0" t="n"/>
      <c r="K120" s="0" t="n"/>
      <c r="L120" s="0" t="n"/>
      <c r="N120" s="311">
        <f>IF(OR(B120="",B120=0),"",SUMIF(Codigos,B120,Quantidade))</f>
        <v/>
      </c>
      <c r="O120" s="558">
        <f>IF(OR(B120="",B120=0),"",SUMIF(Codigos,B120,TotalCurvaABC))</f>
        <v/>
      </c>
    </row>
    <row r="121">
      <c r="B121" s="0" t="n"/>
      <c r="C121" s="0" t="n"/>
      <c r="D121" s="0" t="n"/>
      <c r="E121" s="0" t="n"/>
      <c r="F121" s="0" t="n"/>
      <c r="G121" s="0" t="n"/>
      <c r="H121" s="0" t="n"/>
      <c r="I121" s="0" t="n"/>
      <c r="J121" s="0" t="n"/>
      <c r="K121" s="0" t="n"/>
      <c r="L121" s="0" t="n"/>
      <c r="N121" s="311">
        <f>IF(OR(B121="",B121=0),"",SUMIF(Codigos,B121,Quantidade))</f>
        <v/>
      </c>
      <c r="O121" s="558">
        <f>IF(OR(B121="",B121=0),"",SUMIF(Codigos,B121,TotalCurvaABC))</f>
        <v/>
      </c>
    </row>
    <row r="122">
      <c r="B122" s="0" t="n"/>
      <c r="C122" s="0" t="n"/>
      <c r="D122" s="0" t="n"/>
      <c r="E122" s="0" t="n"/>
      <c r="F122" s="0" t="n"/>
      <c r="G122" s="0" t="n"/>
      <c r="H122" s="0" t="n"/>
      <c r="I122" s="0" t="n"/>
      <c r="J122" s="0" t="n"/>
      <c r="K122" s="0" t="n"/>
      <c r="L122" s="0" t="n"/>
      <c r="N122" s="311">
        <f>IF(OR(B122="",B122=0),"",SUMIF(Codigos,B122,Quantidade))</f>
        <v/>
      </c>
      <c r="O122" s="558">
        <f>IF(OR(B122="",B122=0),"",SUMIF(Codigos,B122,TotalCurvaABC))</f>
        <v/>
      </c>
    </row>
    <row r="123">
      <c r="B123" s="0" t="n"/>
      <c r="C123" s="0" t="n"/>
      <c r="D123" s="0" t="n"/>
      <c r="E123" s="0" t="n"/>
      <c r="F123" s="0" t="n"/>
      <c r="G123" s="0" t="n"/>
      <c r="H123" s="0" t="n"/>
      <c r="I123" s="0" t="n"/>
      <c r="J123" s="0" t="n"/>
      <c r="K123" s="0" t="n"/>
      <c r="L123" s="0" t="n"/>
      <c r="N123" s="311">
        <f>IF(OR(B123="",B123=0),"",SUMIF(Codigos,B123,Quantidade))</f>
        <v/>
      </c>
      <c r="O123" s="558">
        <f>IF(OR(B123="",B123=0),"",SUMIF(Codigos,B123,TotalCurvaABC))</f>
        <v/>
      </c>
    </row>
    <row r="124">
      <c r="B124" s="0" t="n"/>
      <c r="C124" s="0" t="n"/>
      <c r="D124" s="0" t="n"/>
      <c r="E124" s="0" t="n"/>
      <c r="F124" s="0" t="n"/>
      <c r="G124" s="0" t="n"/>
      <c r="H124" s="0" t="n"/>
      <c r="I124" s="0" t="n"/>
      <c r="J124" s="0" t="n"/>
      <c r="K124" s="0" t="n"/>
      <c r="L124" s="0" t="n"/>
      <c r="N124" s="311">
        <f>IF(OR(B124="",B124=0),"",SUMIF(Codigos,B124,Quantidade))</f>
        <v/>
      </c>
      <c r="O124" s="558">
        <f>IF(OR(B124="",B124=0),"",SUMIF(Codigos,B124,TotalCurvaABC))</f>
        <v/>
      </c>
    </row>
    <row r="125">
      <c r="B125" s="0" t="n"/>
      <c r="C125" s="0" t="n"/>
      <c r="D125" s="0" t="n"/>
      <c r="E125" s="0" t="n"/>
      <c r="F125" s="0" t="n"/>
      <c r="G125" s="0" t="n"/>
      <c r="H125" s="0" t="n"/>
      <c r="I125" s="0" t="n"/>
      <c r="J125" s="0" t="n"/>
      <c r="K125" s="0" t="n"/>
      <c r="L125" s="0" t="n"/>
      <c r="N125" s="311">
        <f>IF(OR(B125="",B125=0),"",SUMIF(Codigos,B125,Quantidade))</f>
        <v/>
      </c>
      <c r="O125" s="558">
        <f>IF(OR(B125="",B125=0),"",SUMIF(Codigos,B125,TotalCurvaABC))</f>
        <v/>
      </c>
    </row>
    <row r="126">
      <c r="B126" s="0" t="n"/>
      <c r="C126" s="0" t="n"/>
      <c r="D126" s="0" t="n"/>
      <c r="E126" s="0" t="n"/>
      <c r="F126" s="0" t="n"/>
      <c r="G126" s="0" t="n"/>
      <c r="H126" s="0" t="n"/>
      <c r="I126" s="0" t="n"/>
      <c r="J126" s="0" t="n"/>
      <c r="K126" s="0" t="n"/>
      <c r="L126" s="0" t="n"/>
      <c r="N126" s="311">
        <f>IF(OR(B126="",B126=0),"",SUMIF(Codigos,B126,Quantidade))</f>
        <v/>
      </c>
      <c r="O126" s="558">
        <f>IF(OR(B126="",B126=0),"",SUMIF(Codigos,B126,TotalCurvaABC))</f>
        <v/>
      </c>
    </row>
    <row r="127">
      <c r="B127" s="0" t="n"/>
      <c r="C127" s="0" t="n"/>
      <c r="D127" s="0" t="n"/>
      <c r="E127" s="0" t="n"/>
      <c r="F127" s="0" t="n"/>
      <c r="G127" s="0" t="n"/>
      <c r="H127" s="0" t="n"/>
      <c r="I127" s="0" t="n"/>
      <c r="J127" s="0" t="n"/>
      <c r="K127" s="0" t="n"/>
      <c r="L127" s="0" t="n"/>
      <c r="N127" s="311">
        <f>IF(OR(B127="",B127=0),"",SUMIF(Codigos,B127,Quantidade))</f>
        <v/>
      </c>
      <c r="O127" s="558">
        <f>IF(OR(B127="",B127=0),"",SUMIF(Codigos,B127,TotalCurvaABC))</f>
        <v/>
      </c>
    </row>
    <row r="128">
      <c r="B128" s="0" t="n"/>
      <c r="C128" s="0" t="n"/>
      <c r="D128" s="0" t="n"/>
      <c r="E128" s="0" t="n"/>
      <c r="F128" s="0" t="n"/>
      <c r="G128" s="0" t="n"/>
      <c r="H128" s="0" t="n"/>
      <c r="I128" s="0" t="n"/>
      <c r="J128" s="0" t="n"/>
      <c r="K128" s="0" t="n"/>
      <c r="L128" s="0" t="n"/>
      <c r="N128" s="311">
        <f>IF(OR(B128="",B128=0),"",SUMIF(Codigos,B128,Quantidade))</f>
        <v/>
      </c>
      <c r="O128" s="558">
        <f>IF(OR(B128="",B128=0),"",SUMIF(Codigos,B128,TotalCurvaABC))</f>
        <v/>
      </c>
    </row>
    <row r="129">
      <c r="B129" s="0" t="n"/>
      <c r="C129" s="0" t="n"/>
      <c r="D129" s="0" t="n"/>
      <c r="E129" s="0" t="n"/>
      <c r="F129" s="0" t="n"/>
      <c r="G129" s="0" t="n"/>
      <c r="H129" s="0" t="n"/>
      <c r="I129" s="0" t="n"/>
      <c r="J129" s="0" t="n"/>
      <c r="K129" s="0" t="n"/>
      <c r="L129" s="0" t="n"/>
      <c r="N129" s="311">
        <f>IF(OR(B129="",B129=0),"",SUMIF(Codigos,B129,Quantidade))</f>
        <v/>
      </c>
      <c r="O129" s="558">
        <f>IF(OR(B129="",B129=0),"",SUMIF(Codigos,B129,TotalCurvaABC))</f>
        <v/>
      </c>
    </row>
    <row r="130">
      <c r="B130" s="0" t="n"/>
      <c r="C130" s="0" t="n"/>
      <c r="D130" s="0" t="n"/>
      <c r="E130" s="0" t="n"/>
      <c r="F130" s="0" t="n"/>
      <c r="G130" s="0" t="n"/>
      <c r="H130" s="0" t="n"/>
      <c r="I130" s="0" t="n"/>
      <c r="J130" s="0" t="n"/>
      <c r="K130" s="0" t="n"/>
      <c r="L130" s="0" t="n"/>
      <c r="N130" s="311">
        <f>IF(OR(B130="",B130=0),"",SUMIF(Codigos,B130,Quantidade))</f>
        <v/>
      </c>
      <c r="O130" s="558">
        <f>IF(OR(B130="",B130=0),"",SUMIF(Codigos,B130,TotalCurvaABC))</f>
        <v/>
      </c>
    </row>
    <row r="131">
      <c r="B131" s="0" t="n"/>
      <c r="C131" s="0" t="n"/>
      <c r="D131" s="0" t="n"/>
      <c r="E131" s="0" t="n"/>
      <c r="F131" s="0" t="n"/>
      <c r="G131" s="0" t="n"/>
      <c r="H131" s="0" t="n"/>
      <c r="I131" s="0" t="n"/>
      <c r="J131" s="0" t="n"/>
      <c r="K131" s="0" t="n"/>
      <c r="L131" s="0" t="n"/>
      <c r="N131" s="311">
        <f>IF(OR(B131="",B131=0),"",SUMIF(Codigos,B131,Quantidade))</f>
        <v/>
      </c>
      <c r="O131" s="558">
        <f>IF(OR(B131="",B131=0),"",SUMIF(Codigos,B131,TotalCurvaABC))</f>
        <v/>
      </c>
    </row>
    <row r="132">
      <c r="B132" s="0" t="n"/>
      <c r="C132" s="0" t="n"/>
      <c r="D132" s="0" t="n"/>
      <c r="E132" s="0" t="n"/>
      <c r="F132" s="0" t="n"/>
      <c r="G132" s="0" t="n"/>
      <c r="H132" s="0" t="n"/>
      <c r="I132" s="0" t="n"/>
      <c r="J132" s="0" t="n"/>
      <c r="K132" s="0" t="n"/>
      <c r="L132" s="0" t="n"/>
      <c r="N132" s="311">
        <f>IF(OR(B132="",B132=0),"",SUMIF(Codigos,B132,Quantidade))</f>
        <v/>
      </c>
      <c r="O132" s="558">
        <f>IF(OR(B132="",B132=0),"",SUMIF(Codigos,B132,TotalCurvaABC))</f>
        <v/>
      </c>
    </row>
    <row r="133">
      <c r="B133" s="0" t="n"/>
      <c r="C133" s="0" t="n"/>
      <c r="D133" s="0" t="n"/>
      <c r="E133" s="0" t="n"/>
      <c r="F133" s="0" t="n"/>
      <c r="G133" s="0" t="n"/>
      <c r="H133" s="0" t="n"/>
      <c r="I133" s="0" t="n"/>
      <c r="J133" s="0" t="n"/>
      <c r="K133" s="0" t="n"/>
      <c r="L133" s="0" t="n"/>
      <c r="N133" s="311">
        <f>IF(OR(B133="",B133=0),"",SUMIF(Codigos,B133,Quantidade))</f>
        <v/>
      </c>
      <c r="O133" s="558">
        <f>IF(OR(B133="",B133=0),"",SUMIF(Codigos,B133,TotalCurvaABC))</f>
        <v/>
      </c>
    </row>
    <row r="134">
      <c r="B134" s="0" t="n"/>
      <c r="C134" s="0" t="n"/>
      <c r="D134" s="0" t="n"/>
      <c r="E134" s="0" t="n"/>
      <c r="F134" s="0" t="n"/>
      <c r="G134" s="0" t="n"/>
      <c r="H134" s="0" t="n"/>
      <c r="I134" s="0" t="n"/>
      <c r="J134" s="0" t="n"/>
      <c r="K134" s="0" t="n"/>
      <c r="L134" s="0" t="n"/>
      <c r="N134" s="311">
        <f>IF(OR(B134="",B134=0),"",SUMIF(Codigos,B134,Quantidade))</f>
        <v/>
      </c>
      <c r="O134" s="558">
        <f>IF(OR(B134="",B134=0),"",SUMIF(Codigos,B134,TotalCurvaABC))</f>
        <v/>
      </c>
    </row>
    <row r="135">
      <c r="B135" s="0" t="n"/>
      <c r="C135" s="0" t="n"/>
      <c r="D135" s="0" t="n"/>
      <c r="E135" s="0" t="n"/>
      <c r="F135" s="0" t="n"/>
      <c r="G135" s="0" t="n"/>
      <c r="H135" s="0" t="n"/>
      <c r="I135" s="0" t="n"/>
      <c r="J135" s="0" t="n"/>
      <c r="K135" s="0" t="n"/>
      <c r="L135" s="0" t="n"/>
      <c r="N135" s="311">
        <f>IF(OR(B135="",B135=0),"",SUMIF(Codigos,B135,Quantidade))</f>
        <v/>
      </c>
      <c r="O135" s="558">
        <f>IF(OR(B135="",B135=0),"",SUMIF(Codigos,B135,TotalCurvaABC))</f>
        <v/>
      </c>
    </row>
    <row r="136">
      <c r="B136" s="0" t="n"/>
      <c r="C136" s="0" t="n"/>
      <c r="D136" s="0" t="n"/>
      <c r="E136" s="0" t="n"/>
      <c r="F136" s="0" t="n"/>
      <c r="G136" s="0" t="n"/>
      <c r="H136" s="0" t="n"/>
      <c r="I136" s="0" t="n"/>
      <c r="J136" s="0" t="n"/>
      <c r="K136" s="0" t="n"/>
      <c r="L136" s="0" t="n"/>
      <c r="N136" s="311">
        <f>IF(OR(B136="",B136=0),"",SUMIF(Codigos,B136,Quantidade))</f>
        <v/>
      </c>
      <c r="O136" s="558">
        <f>IF(OR(B136="",B136=0),"",SUMIF(Codigos,B136,TotalCurvaABC))</f>
        <v/>
      </c>
    </row>
    <row r="137">
      <c r="B137" s="0" t="n"/>
      <c r="C137" s="0" t="n"/>
      <c r="D137" s="0" t="n"/>
      <c r="E137" s="0" t="n"/>
      <c r="F137" s="0" t="n"/>
      <c r="G137" s="0" t="n"/>
      <c r="H137" s="0" t="n"/>
      <c r="I137" s="0" t="n"/>
      <c r="J137" s="0" t="n"/>
      <c r="K137" s="0" t="n"/>
      <c r="L137" s="0" t="n"/>
      <c r="N137" s="311">
        <f>IF(OR(B137="",B137=0),"",SUMIF(Codigos,B137,Quantidade))</f>
        <v/>
      </c>
      <c r="O137" s="558">
        <f>IF(OR(B137="",B137=0),"",SUMIF(Codigos,B137,TotalCurvaABC))</f>
        <v/>
      </c>
    </row>
    <row r="138">
      <c r="B138" s="0" t="n"/>
      <c r="C138" s="0" t="n"/>
      <c r="D138" s="0" t="n"/>
      <c r="E138" s="0" t="n"/>
      <c r="F138" s="0" t="n"/>
      <c r="G138" s="0" t="n"/>
      <c r="H138" s="0" t="n"/>
      <c r="I138" s="0" t="n"/>
      <c r="J138" s="0" t="n"/>
      <c r="K138" s="0" t="n"/>
      <c r="L138" s="0" t="n"/>
      <c r="N138" s="311">
        <f>IF(OR(B138="",B138=0),"",SUMIF(Codigos,B138,Quantidade))</f>
        <v/>
      </c>
      <c r="O138" s="558">
        <f>IF(OR(B138="",B138=0),"",SUMIF(Codigos,B138,TotalCurvaABC))</f>
        <v/>
      </c>
    </row>
    <row r="139">
      <c r="B139" s="0" t="n"/>
      <c r="C139" s="0" t="n"/>
      <c r="D139" s="0" t="n"/>
      <c r="E139" s="0" t="n"/>
      <c r="F139" s="0" t="n"/>
      <c r="G139" s="0" t="n"/>
      <c r="H139" s="0" t="n"/>
      <c r="I139" s="0" t="n"/>
      <c r="J139" s="0" t="n"/>
      <c r="K139" s="0" t="n"/>
      <c r="L139" s="0" t="n"/>
      <c r="N139" s="311">
        <f>IF(OR(B139="",B139=0),"",SUMIF(Codigos,B139,Quantidade))</f>
        <v/>
      </c>
      <c r="O139" s="558">
        <f>IF(OR(B139="",B139=0),"",SUMIF(Codigos,B139,TotalCurvaABC))</f>
        <v/>
      </c>
    </row>
    <row r="140">
      <c r="B140" s="0" t="n"/>
      <c r="C140" s="0" t="n"/>
      <c r="D140" s="0" t="n"/>
      <c r="E140" s="0" t="n"/>
      <c r="F140" s="0" t="n"/>
      <c r="G140" s="0" t="n"/>
      <c r="H140" s="0" t="n"/>
      <c r="I140" s="0" t="n"/>
      <c r="J140" s="0" t="n"/>
      <c r="K140" s="0" t="n"/>
      <c r="L140" s="0" t="n"/>
      <c r="N140" s="311">
        <f>IF(OR(B140="",B140=0),"",SUMIF(Codigos,B140,Quantidade))</f>
        <v/>
      </c>
      <c r="O140" s="558">
        <f>IF(OR(B140="",B140=0),"",SUMIF(Codigos,B140,TotalCurvaABC))</f>
        <v/>
      </c>
    </row>
    <row r="141">
      <c r="B141" s="0" t="n"/>
      <c r="C141" s="0" t="n"/>
      <c r="D141" s="0" t="n"/>
      <c r="E141" s="0" t="n"/>
      <c r="F141" s="0" t="n"/>
      <c r="G141" s="0" t="n"/>
      <c r="H141" s="0" t="n"/>
      <c r="I141" s="0" t="n"/>
      <c r="J141" s="0" t="n"/>
      <c r="K141" s="0" t="n"/>
      <c r="L141" s="0" t="n"/>
      <c r="N141" s="311">
        <f>IF(OR(B141="",B141=0),"",SUMIF(Codigos,B141,Quantidade))</f>
        <v/>
      </c>
      <c r="O141" s="558">
        <f>IF(OR(B141="",B141=0),"",SUMIF(Codigos,B141,TotalCurvaABC))</f>
        <v/>
      </c>
    </row>
    <row r="142">
      <c r="B142" s="0" t="n"/>
      <c r="C142" s="0" t="n"/>
      <c r="D142" s="0" t="n"/>
      <c r="E142" s="0" t="n"/>
      <c r="F142" s="0" t="n"/>
      <c r="G142" s="0" t="n"/>
      <c r="H142" s="0" t="n"/>
      <c r="I142" s="0" t="n"/>
      <c r="J142" s="0" t="n"/>
      <c r="K142" s="0" t="n"/>
      <c r="L142" s="0" t="n"/>
      <c r="N142" s="311">
        <f>IF(OR(B142="",B142=0),"",SUMIF(Codigos,B142,Quantidade))</f>
        <v/>
      </c>
      <c r="O142" s="558">
        <f>IF(OR(B142="",B142=0),"",SUMIF(Codigos,B142,TotalCurvaABC))</f>
        <v/>
      </c>
    </row>
    <row r="143">
      <c r="B143" s="0" t="n"/>
      <c r="C143" s="0" t="n"/>
      <c r="D143" s="0" t="n"/>
      <c r="E143" s="0" t="n"/>
      <c r="F143" s="0" t="n"/>
      <c r="G143" s="0" t="n"/>
      <c r="H143" s="0" t="n"/>
      <c r="I143" s="0" t="n"/>
      <c r="J143" s="0" t="n"/>
      <c r="K143" s="0" t="n"/>
      <c r="L143" s="0" t="n"/>
      <c r="N143" s="311">
        <f>IF(OR(B143="",B143=0),"",SUMIF(Codigos,B143,Quantidade))</f>
        <v/>
      </c>
      <c r="O143" s="558">
        <f>IF(OR(B143="",B143=0),"",SUMIF(Codigos,B143,TotalCurvaABC))</f>
        <v/>
      </c>
    </row>
    <row r="144">
      <c r="B144" s="0" t="n"/>
      <c r="C144" s="0" t="n"/>
      <c r="D144" s="0" t="n"/>
      <c r="E144" s="0" t="n"/>
      <c r="F144" s="0" t="n"/>
      <c r="G144" s="0" t="n"/>
      <c r="H144" s="0" t="n"/>
      <c r="I144" s="0" t="n"/>
      <c r="J144" s="0" t="n"/>
      <c r="K144" s="0" t="n"/>
      <c r="L144" s="0" t="n"/>
      <c r="N144" s="311">
        <f>IF(OR(B144="",B144=0),"",SUMIF(Codigos,B144,Quantidade))</f>
        <v/>
      </c>
      <c r="O144" s="558">
        <f>IF(OR(B144="",B144=0),"",SUMIF(Codigos,B144,TotalCurvaABC))</f>
        <v/>
      </c>
    </row>
    <row r="145">
      <c r="B145" s="0" t="n"/>
      <c r="C145" s="0" t="n"/>
      <c r="D145" s="0" t="n"/>
      <c r="E145" s="0" t="n"/>
      <c r="F145" s="0" t="n"/>
      <c r="G145" s="0" t="n"/>
      <c r="H145" s="0" t="n"/>
      <c r="I145" s="0" t="n"/>
      <c r="J145" s="0" t="n"/>
      <c r="K145" s="0" t="n"/>
      <c r="L145" s="0" t="n"/>
      <c r="N145" s="311">
        <f>IF(OR(B145="",B145=0),"",SUMIF(Codigos,B145,Quantidade))</f>
        <v/>
      </c>
      <c r="O145" s="558">
        <f>IF(OR(B145="",B145=0),"",SUMIF(Codigos,B145,TotalCurvaABC))</f>
        <v/>
      </c>
    </row>
    <row r="146">
      <c r="B146" s="0" t="n"/>
      <c r="C146" s="0" t="n"/>
      <c r="D146" s="0" t="n"/>
      <c r="E146" s="0" t="n"/>
      <c r="F146" s="0" t="n"/>
      <c r="G146" s="0" t="n"/>
      <c r="H146" s="0" t="n"/>
      <c r="I146" s="0" t="n"/>
      <c r="J146" s="0" t="n"/>
      <c r="K146" s="0" t="n"/>
      <c r="L146" s="0" t="n"/>
      <c r="N146" s="311">
        <f>IF(OR(B146="",B146=0),"",SUMIF(Codigos,B146,Quantidade))</f>
        <v/>
      </c>
      <c r="O146" s="558">
        <f>IF(OR(B146="",B146=0),"",SUMIF(Codigos,B146,TotalCurvaABC))</f>
        <v/>
      </c>
    </row>
    <row r="147">
      <c r="B147" s="0" t="n"/>
      <c r="C147" s="0" t="n"/>
      <c r="D147" s="0" t="n"/>
      <c r="E147" s="0" t="n"/>
      <c r="F147" s="0" t="n"/>
      <c r="G147" s="0" t="n"/>
      <c r="H147" s="0" t="n"/>
      <c r="I147" s="0" t="n"/>
      <c r="J147" s="0" t="n"/>
      <c r="K147" s="0" t="n"/>
      <c r="L147" s="0" t="n"/>
      <c r="N147" s="311">
        <f>IF(OR(B147="",B147=0),"",SUMIF(Codigos,B147,Quantidade))</f>
        <v/>
      </c>
      <c r="O147" s="558">
        <f>IF(OR(B147="",B147=0),"",SUMIF(Codigos,B147,TotalCurvaABC))</f>
        <v/>
      </c>
    </row>
    <row r="148">
      <c r="B148" s="0" t="n"/>
      <c r="C148" s="0" t="n"/>
      <c r="D148" s="0" t="n"/>
      <c r="E148" s="0" t="n"/>
      <c r="F148" s="0" t="n"/>
      <c r="G148" s="0" t="n"/>
      <c r="H148" s="0" t="n"/>
      <c r="I148" s="0" t="n"/>
      <c r="J148" s="0" t="n"/>
      <c r="K148" s="0" t="n"/>
      <c r="L148" s="0" t="n"/>
      <c r="N148" s="311">
        <f>IF(OR(B148="",B148=0),"",SUMIF(Codigos,B148,Quantidade))</f>
        <v/>
      </c>
      <c r="O148" s="558">
        <f>IF(OR(B148="",B148=0),"",SUMIF(Codigos,B148,TotalCurvaABC))</f>
        <v/>
      </c>
    </row>
    <row r="149">
      <c r="B149" s="0" t="n"/>
      <c r="C149" s="0" t="n"/>
      <c r="D149" s="0" t="n"/>
      <c r="E149" s="0" t="n"/>
      <c r="F149" s="0" t="n"/>
      <c r="G149" s="0" t="n"/>
      <c r="H149" s="0" t="n"/>
      <c r="I149" s="0" t="n"/>
      <c r="J149" s="0" t="n"/>
      <c r="K149" s="0" t="n"/>
      <c r="L149" s="0" t="n"/>
      <c r="N149" s="311">
        <f>IF(OR(B149="",B149=0),"",SUMIF(Codigos,B149,Quantidade))</f>
        <v/>
      </c>
      <c r="O149" s="558">
        <f>IF(OR(B149="",B149=0),"",SUMIF(Codigos,B149,TotalCurvaABC))</f>
        <v/>
      </c>
    </row>
    <row r="150">
      <c r="B150" s="0" t="n"/>
      <c r="C150" s="0" t="n"/>
      <c r="D150" s="0" t="n"/>
      <c r="E150" s="0" t="n"/>
      <c r="F150" s="0" t="n"/>
      <c r="G150" s="0" t="n"/>
      <c r="H150" s="0" t="n"/>
      <c r="I150" s="0" t="n"/>
      <c r="J150" s="0" t="n"/>
      <c r="K150" s="0" t="n"/>
      <c r="L150" s="0" t="n"/>
      <c r="N150" s="311">
        <f>IF(OR(B150="",B150=0),"",SUMIF(Codigos,B150,Quantidade))</f>
        <v/>
      </c>
      <c r="O150" s="558">
        <f>IF(OR(B150="",B150=0),"",SUMIF(Codigos,B150,TotalCurvaABC))</f>
        <v/>
      </c>
    </row>
    <row r="151">
      <c r="B151" s="0" t="n"/>
      <c r="C151" s="0" t="n"/>
      <c r="D151" s="0" t="n"/>
      <c r="E151" s="0" t="n"/>
      <c r="F151" s="0" t="n"/>
      <c r="G151" s="0" t="n"/>
      <c r="H151" s="0" t="n"/>
      <c r="I151" s="0" t="n"/>
      <c r="J151" s="0" t="n"/>
      <c r="K151" s="0" t="n"/>
      <c r="L151" s="0" t="n"/>
      <c r="N151" s="311">
        <f>IF(OR(B151="",B151=0),"",SUMIF(Codigos,B151,Quantidade))</f>
        <v/>
      </c>
      <c r="O151" s="558">
        <f>IF(OR(B151="",B151=0),"",SUMIF(Codigos,B151,TotalCurvaABC))</f>
        <v/>
      </c>
    </row>
    <row r="152">
      <c r="B152" s="0" t="n"/>
      <c r="C152" s="0" t="n"/>
      <c r="D152" s="0" t="n"/>
      <c r="E152" s="0" t="n"/>
      <c r="F152" s="0" t="n"/>
      <c r="G152" s="0" t="n"/>
      <c r="H152" s="0" t="n"/>
      <c r="I152" s="0" t="n"/>
      <c r="J152" s="0" t="n"/>
      <c r="K152" s="0" t="n"/>
      <c r="L152" s="0" t="n"/>
      <c r="N152" s="311">
        <f>IF(OR(B152="",B152=0),"",SUMIF(Codigos,B152,Quantidade))</f>
        <v/>
      </c>
      <c r="O152" s="558">
        <f>IF(OR(B152="",B152=0),"",SUMIF(Codigos,B152,TotalCurvaABC))</f>
        <v/>
      </c>
    </row>
    <row r="153">
      <c r="B153" s="0" t="n"/>
      <c r="C153" s="0" t="n"/>
      <c r="D153" s="0" t="n"/>
      <c r="E153" s="0" t="n"/>
      <c r="F153" s="0" t="n"/>
      <c r="G153" s="0" t="n"/>
      <c r="H153" s="0" t="n"/>
      <c r="I153" s="0" t="n"/>
      <c r="J153" s="0" t="n"/>
      <c r="K153" s="0" t="n"/>
      <c r="L153" s="0" t="n"/>
      <c r="N153" s="311">
        <f>IF(OR(B153="",B153=0),"",SUMIF(Codigos,B153,Quantidade))</f>
        <v/>
      </c>
      <c r="O153" s="558">
        <f>IF(OR(B153="",B153=0),"",SUMIF(Codigos,B153,TotalCurvaABC))</f>
        <v/>
      </c>
    </row>
    <row r="154">
      <c r="B154" s="0" t="n"/>
      <c r="C154" s="0" t="n"/>
      <c r="D154" s="0" t="n"/>
      <c r="E154" s="0" t="n"/>
      <c r="F154" s="0" t="n"/>
      <c r="G154" s="0" t="n"/>
      <c r="H154" s="0" t="n"/>
      <c r="I154" s="0" t="n"/>
      <c r="J154" s="0" t="n"/>
      <c r="K154" s="0" t="n"/>
      <c r="L154" s="0" t="n"/>
      <c r="N154" s="311">
        <f>IF(OR(B154="",B154=0),"",SUMIF(Codigos,B154,Quantidade))</f>
        <v/>
      </c>
      <c r="O154" s="558">
        <f>IF(OR(B154="",B154=0),"",SUMIF(Codigos,B154,TotalCurvaABC))</f>
        <v/>
      </c>
    </row>
    <row r="155">
      <c r="B155" s="0" t="n"/>
      <c r="C155" s="0" t="n"/>
      <c r="D155" s="0" t="n"/>
      <c r="E155" s="0" t="n"/>
      <c r="F155" s="0" t="n"/>
      <c r="G155" s="0" t="n"/>
      <c r="H155" s="0" t="n"/>
      <c r="I155" s="0" t="n"/>
      <c r="J155" s="0" t="n"/>
      <c r="K155" s="0" t="n"/>
      <c r="L155" s="0" t="n"/>
      <c r="N155" s="311">
        <f>IF(OR(B155="",B155=0),"",SUMIF(Codigos,B155,Quantidade))</f>
        <v/>
      </c>
      <c r="O155" s="558">
        <f>IF(OR(B155="",B155=0),"",SUMIF(Codigos,B155,TotalCurvaABC))</f>
        <v/>
      </c>
    </row>
    <row r="156">
      <c r="B156" s="0" t="n"/>
      <c r="C156" s="0" t="n"/>
      <c r="D156" s="0" t="n"/>
      <c r="E156" s="0" t="n"/>
      <c r="F156" s="0" t="n"/>
      <c r="G156" s="0" t="n"/>
      <c r="H156" s="0" t="n"/>
      <c r="I156" s="0" t="n"/>
      <c r="J156" s="0" t="n"/>
      <c r="K156" s="0" t="n"/>
      <c r="L156" s="0" t="n"/>
      <c r="N156" s="311">
        <f>IF(OR(B156="",B156=0),"",SUMIF(Codigos,B156,Quantidade))</f>
        <v/>
      </c>
      <c r="O156" s="558">
        <f>IF(OR(B156="",B156=0),"",SUMIF(Codigos,B156,TotalCurvaABC))</f>
        <v/>
      </c>
    </row>
    <row r="157">
      <c r="B157" s="0" t="n"/>
      <c r="C157" s="0" t="n"/>
      <c r="D157" s="0" t="n"/>
      <c r="E157" s="0" t="n"/>
      <c r="F157" s="0" t="n"/>
      <c r="G157" s="0" t="n"/>
      <c r="H157" s="0" t="n"/>
      <c r="I157" s="0" t="n"/>
      <c r="J157" s="0" t="n"/>
      <c r="K157" s="0" t="n"/>
      <c r="L157" s="0" t="n"/>
      <c r="N157" s="311">
        <f>IF(OR(B157="",B157=0),"",SUMIF(Codigos,B157,Quantidade))</f>
        <v/>
      </c>
      <c r="O157" s="558">
        <f>IF(OR(B157="",B157=0),"",SUMIF(Codigos,B157,TotalCurvaABC))</f>
        <v/>
      </c>
    </row>
    <row r="158">
      <c r="B158" s="0" t="n"/>
      <c r="C158" s="0" t="n"/>
      <c r="D158" s="0" t="n"/>
      <c r="E158" s="0" t="n"/>
      <c r="F158" s="0" t="n"/>
      <c r="G158" s="0" t="n"/>
      <c r="H158" s="0" t="n"/>
      <c r="I158" s="0" t="n"/>
      <c r="J158" s="0" t="n"/>
      <c r="K158" s="0" t="n"/>
      <c r="L158" s="0" t="n"/>
      <c r="N158" s="311">
        <f>IF(OR(B158="",B158=0),"",SUMIF(Codigos,B158,Quantidade))</f>
        <v/>
      </c>
      <c r="O158" s="558">
        <f>IF(OR(B158="",B158=0),"",SUMIF(Codigos,B158,TotalCurvaABC))</f>
        <v/>
      </c>
    </row>
    <row r="159">
      <c r="B159" s="0" t="n"/>
      <c r="C159" s="0" t="n"/>
      <c r="D159" s="0" t="n"/>
      <c r="E159" s="0" t="n"/>
      <c r="F159" s="0" t="n"/>
      <c r="G159" s="0" t="n"/>
      <c r="H159" s="0" t="n"/>
      <c r="I159" s="0" t="n"/>
      <c r="J159" s="0" t="n"/>
      <c r="K159" s="0" t="n"/>
      <c r="L159" s="0" t="n"/>
      <c r="N159" s="311">
        <f>IF(OR(B159="",B159=0),"",SUMIF(Codigos,B159,Quantidade))</f>
        <v/>
      </c>
      <c r="O159" s="558">
        <f>IF(OR(B159="",B159=0),"",SUMIF(Codigos,B159,TotalCurvaABC))</f>
        <v/>
      </c>
    </row>
    <row r="160">
      <c r="B160" s="0" t="n"/>
      <c r="C160" s="0" t="n"/>
      <c r="D160" s="0" t="n"/>
      <c r="E160" s="0" t="n"/>
      <c r="F160" s="0" t="n"/>
      <c r="G160" s="0" t="n"/>
      <c r="H160" s="0" t="n"/>
      <c r="I160" s="0" t="n"/>
      <c r="J160" s="0" t="n"/>
      <c r="K160" s="0" t="n"/>
      <c r="L160" s="0" t="n"/>
      <c r="N160" s="311">
        <f>IF(OR(B160="",B160=0),"",SUMIF(Codigos,B160,Quantidade))</f>
        <v/>
      </c>
      <c r="O160" s="558">
        <f>IF(OR(B160="",B160=0),"",SUMIF(Codigos,B160,TotalCurvaABC))</f>
        <v/>
      </c>
    </row>
    <row r="161">
      <c r="B161" s="0" t="n"/>
      <c r="C161" s="0" t="n"/>
      <c r="D161" s="0" t="n"/>
      <c r="E161" s="0" t="n"/>
      <c r="F161" s="0" t="n"/>
      <c r="G161" s="0" t="n"/>
      <c r="H161" s="0" t="n"/>
      <c r="I161" s="0" t="n"/>
      <c r="J161" s="0" t="n"/>
      <c r="K161" s="0" t="n"/>
      <c r="L161" s="0" t="n"/>
      <c r="N161" s="311">
        <f>IF(OR(B161="",B161=0),"",SUMIF(Codigos,B161,Quantidade))</f>
        <v/>
      </c>
      <c r="O161" s="558">
        <f>IF(OR(B161="",B161=0),"",SUMIF(Codigos,B161,TotalCurvaABC))</f>
        <v/>
      </c>
    </row>
    <row r="162">
      <c r="B162" s="0" t="n"/>
      <c r="C162" s="0" t="n"/>
      <c r="D162" s="0" t="n"/>
      <c r="E162" s="0" t="n"/>
      <c r="F162" s="0" t="n"/>
      <c r="G162" s="0" t="n"/>
      <c r="H162" s="0" t="n"/>
      <c r="I162" s="0" t="n"/>
      <c r="J162" s="0" t="n"/>
      <c r="K162" s="0" t="n"/>
      <c r="L162" s="0" t="n"/>
      <c r="N162" s="311">
        <f>IF(OR(B162="",B162=0),"",SUMIF(Codigos,B162,Quantidade))</f>
        <v/>
      </c>
      <c r="O162" s="558">
        <f>IF(OR(B162="",B162=0),"",SUMIF(Codigos,B162,TotalCurvaABC))</f>
        <v/>
      </c>
    </row>
    <row r="163">
      <c r="B163" s="0" t="n"/>
      <c r="C163" s="0" t="n"/>
      <c r="D163" s="0" t="n"/>
      <c r="E163" s="0" t="n"/>
      <c r="F163" s="0" t="n"/>
      <c r="G163" s="0" t="n"/>
      <c r="H163" s="0" t="n"/>
      <c r="I163" s="0" t="n"/>
      <c r="J163" s="0" t="n"/>
      <c r="K163" s="0" t="n"/>
      <c r="L163" s="0" t="n"/>
      <c r="N163" s="311">
        <f>IF(OR(B163="",B163=0),"",SUMIF(Codigos,B163,Quantidade))</f>
        <v/>
      </c>
      <c r="O163" s="558">
        <f>IF(OR(B163="",B163=0),"",SUMIF(Codigos,B163,TotalCurvaABC))</f>
        <v/>
      </c>
    </row>
    <row r="164">
      <c r="B164" s="0" t="n"/>
      <c r="C164" s="0" t="n"/>
      <c r="D164" s="0" t="n"/>
      <c r="E164" s="0" t="n"/>
      <c r="F164" s="0" t="n"/>
      <c r="G164" s="0" t="n"/>
      <c r="H164" s="0" t="n"/>
      <c r="I164" s="0" t="n"/>
      <c r="J164" s="0" t="n"/>
      <c r="K164" s="0" t="n"/>
      <c r="L164" s="0" t="n"/>
      <c r="N164" s="311">
        <f>IF(OR(B164="",B164=0),"",SUMIF(Codigos,B164,Quantidade))</f>
        <v/>
      </c>
      <c r="O164" s="558">
        <f>IF(OR(B164="",B164=0),"",SUMIF(Codigos,B164,TotalCurvaABC))</f>
        <v/>
      </c>
    </row>
    <row r="165">
      <c r="B165" s="0" t="n"/>
      <c r="C165" s="0" t="n"/>
      <c r="D165" s="0" t="n"/>
      <c r="E165" s="0" t="n"/>
      <c r="F165" s="0" t="n"/>
      <c r="G165" s="0" t="n"/>
      <c r="H165" s="0" t="n"/>
      <c r="I165" s="0" t="n"/>
      <c r="J165" s="0" t="n"/>
      <c r="K165" s="0" t="n"/>
      <c r="L165" s="0" t="n"/>
      <c r="N165" s="311">
        <f>IF(OR(B165="",B165=0),"",SUMIF(Codigos,B165,Quantidade))</f>
        <v/>
      </c>
      <c r="O165" s="558">
        <f>IF(OR(B165="",B165=0),"",SUMIF(Codigos,B165,TotalCurvaABC))</f>
        <v/>
      </c>
    </row>
    <row r="166">
      <c r="B166" s="0" t="n"/>
      <c r="C166" s="0" t="n"/>
      <c r="D166" s="0" t="n"/>
      <c r="E166" s="0" t="n"/>
      <c r="F166" s="0" t="n"/>
      <c r="G166" s="0" t="n"/>
      <c r="H166" s="0" t="n"/>
      <c r="I166" s="0" t="n"/>
      <c r="J166" s="0" t="n"/>
      <c r="K166" s="0" t="n"/>
      <c r="L166" s="0" t="n"/>
      <c r="N166" s="311">
        <f>IF(OR(B166="",B166=0),"",SUMIF(Codigos,B166,Quantidade))</f>
        <v/>
      </c>
      <c r="O166" s="558">
        <f>IF(OR(B166="",B166=0),"",SUMIF(Codigos,B166,TotalCurvaABC))</f>
        <v/>
      </c>
    </row>
    <row r="167">
      <c r="B167" s="0" t="n"/>
      <c r="C167" s="0" t="n"/>
      <c r="D167" s="0" t="n"/>
      <c r="E167" s="0" t="n"/>
      <c r="F167" s="0" t="n"/>
      <c r="G167" s="0" t="n"/>
      <c r="H167" s="0" t="n"/>
      <c r="I167" s="0" t="n"/>
      <c r="J167" s="0" t="n"/>
      <c r="K167" s="0" t="n"/>
      <c r="L167" s="0" t="n"/>
      <c r="N167" s="311">
        <f>IF(OR(B167="",B167=0),"",SUMIF(Codigos,B167,Quantidade))</f>
        <v/>
      </c>
      <c r="O167" s="558">
        <f>IF(OR(B167="",B167=0),"",SUMIF(Codigos,B167,TotalCurvaABC))</f>
        <v/>
      </c>
    </row>
    <row r="168">
      <c r="B168" s="0" t="n"/>
      <c r="C168" s="0" t="n"/>
      <c r="D168" s="0" t="n"/>
      <c r="E168" s="0" t="n"/>
      <c r="F168" s="0" t="n"/>
      <c r="G168" s="0" t="n"/>
      <c r="H168" s="0" t="n"/>
      <c r="I168" s="0" t="n"/>
      <c r="J168" s="0" t="n"/>
      <c r="K168" s="0" t="n"/>
      <c r="L168" s="0" t="n"/>
      <c r="N168" s="311">
        <f>IF(OR(B168="",B168=0),"",SUMIF(Codigos,B168,Quantidade))</f>
        <v/>
      </c>
      <c r="O168" s="558">
        <f>IF(OR(B168="",B168=0),"",SUMIF(Codigos,B168,TotalCurvaABC))</f>
        <v/>
      </c>
    </row>
    <row r="169">
      <c r="B169" s="0" t="n"/>
      <c r="C169" s="0" t="n"/>
      <c r="D169" s="0" t="n"/>
      <c r="E169" s="0" t="n"/>
      <c r="F169" s="0" t="n"/>
      <c r="G169" s="0" t="n"/>
      <c r="H169" s="0" t="n"/>
      <c r="I169" s="0" t="n"/>
      <c r="J169" s="0" t="n"/>
      <c r="K169" s="0" t="n"/>
      <c r="L169" s="0" t="n"/>
      <c r="N169" s="311">
        <f>IF(OR(B169="",B169=0),"",SUMIF(Codigos,B169,Quantidade))</f>
        <v/>
      </c>
      <c r="O169" s="558">
        <f>IF(OR(B169="",B169=0),"",SUMIF(Codigos,B169,TotalCurvaABC))</f>
        <v/>
      </c>
    </row>
    <row r="170">
      <c r="B170" s="0" t="n"/>
      <c r="C170" s="0" t="n"/>
      <c r="D170" s="0" t="n"/>
      <c r="E170" s="0" t="n"/>
      <c r="F170" s="0" t="n"/>
      <c r="G170" s="0" t="n"/>
      <c r="H170" s="0" t="n"/>
      <c r="I170" s="0" t="n"/>
      <c r="J170" s="0" t="n"/>
      <c r="K170" s="0" t="n"/>
      <c r="L170" s="0" t="n"/>
      <c r="N170" s="311">
        <f>IF(OR(B170="",B170=0),"",SUMIF(Codigos,B170,Quantidade))</f>
        <v/>
      </c>
      <c r="O170" s="558">
        <f>IF(OR(B170="",B170=0),"",SUMIF(Codigos,B170,TotalCurvaABC))</f>
        <v/>
      </c>
    </row>
    <row r="171">
      <c r="B171" s="0" t="n"/>
      <c r="C171" s="0" t="n"/>
      <c r="D171" s="0" t="n"/>
      <c r="E171" s="0" t="n"/>
      <c r="F171" s="0" t="n"/>
      <c r="G171" s="0" t="n"/>
      <c r="H171" s="0" t="n"/>
      <c r="I171" s="0" t="n"/>
      <c r="J171" s="0" t="n"/>
      <c r="K171" s="0" t="n"/>
      <c r="L171" s="0" t="n"/>
      <c r="N171" s="311">
        <f>IF(OR(B171="",B171=0),"",SUMIF(Codigos,B171,Quantidade))</f>
        <v/>
      </c>
      <c r="O171" s="558">
        <f>IF(OR(B171="",B171=0),"",SUMIF(Codigos,B171,TotalCurvaABC))</f>
        <v/>
      </c>
    </row>
    <row r="172">
      <c r="B172" s="0" t="n"/>
      <c r="C172" s="0" t="n"/>
      <c r="D172" s="0" t="n"/>
      <c r="E172" s="0" t="n"/>
      <c r="F172" s="0" t="n"/>
      <c r="G172" s="0" t="n"/>
      <c r="H172" s="0" t="n"/>
      <c r="I172" s="0" t="n"/>
      <c r="J172" s="0" t="n"/>
      <c r="K172" s="0" t="n"/>
      <c r="L172" s="0" t="n"/>
      <c r="N172" s="311">
        <f>IF(OR(B172="",B172=0),"",SUMIF(Codigos,B172,Quantidade))</f>
        <v/>
      </c>
      <c r="O172" s="558">
        <f>IF(OR(B172="",B172=0),"",SUMIF(Codigos,B172,TotalCurvaABC))</f>
        <v/>
      </c>
    </row>
    <row r="173">
      <c r="B173" s="0" t="n"/>
      <c r="C173" s="0" t="n"/>
      <c r="D173" s="0" t="n"/>
      <c r="E173" s="0" t="n"/>
      <c r="F173" s="0" t="n"/>
      <c r="G173" s="0" t="n"/>
      <c r="H173" s="0" t="n"/>
      <c r="I173" s="0" t="n"/>
      <c r="J173" s="0" t="n"/>
      <c r="K173" s="0" t="n"/>
      <c r="L173" s="0" t="n"/>
      <c r="N173" s="311">
        <f>IF(OR(B173="",B173=0),"",SUMIF(Codigos,B173,Quantidade))</f>
        <v/>
      </c>
      <c r="O173" s="558">
        <f>IF(OR(B173="",B173=0),"",SUMIF(Codigos,B173,TotalCurvaABC))</f>
        <v/>
      </c>
    </row>
    <row r="174">
      <c r="B174" s="0" t="n"/>
      <c r="C174" s="0" t="n"/>
      <c r="D174" s="0" t="n"/>
      <c r="E174" s="0" t="n"/>
      <c r="F174" s="0" t="n"/>
      <c r="G174" s="0" t="n"/>
      <c r="H174" s="0" t="n"/>
      <c r="I174" s="0" t="n"/>
      <c r="J174" s="0" t="n"/>
      <c r="K174" s="0" t="n"/>
      <c r="L174" s="0" t="n"/>
      <c r="N174" s="311">
        <f>IF(OR(B174="",B174=0),"",SUMIF(Codigos,B174,Quantidade))</f>
        <v/>
      </c>
      <c r="O174" s="558">
        <f>IF(OR(B174="",B174=0),"",SUMIF(Codigos,B174,TotalCurvaABC))</f>
        <v/>
      </c>
    </row>
    <row r="175">
      <c r="B175" s="0" t="n"/>
      <c r="C175" s="0" t="n"/>
      <c r="D175" s="0" t="n"/>
      <c r="E175" s="0" t="n"/>
      <c r="F175" s="0" t="n"/>
      <c r="G175" s="0" t="n"/>
      <c r="H175" s="0" t="n"/>
      <c r="I175" s="0" t="n"/>
      <c r="J175" s="0" t="n"/>
      <c r="K175" s="0" t="n"/>
      <c r="L175" s="0" t="n"/>
      <c r="N175" s="311">
        <f>IF(OR(B175="",B175=0),"",SUMIF(Codigos,B175,Quantidade))</f>
        <v/>
      </c>
      <c r="O175" s="558">
        <f>IF(OR(B175="",B175=0),"",SUMIF(Codigos,B175,TotalCurvaABC))</f>
        <v/>
      </c>
    </row>
    <row r="176">
      <c r="B176" s="0" t="n"/>
      <c r="C176" s="0" t="n"/>
      <c r="D176" s="0" t="n"/>
      <c r="E176" s="0" t="n"/>
      <c r="F176" s="0" t="n"/>
      <c r="G176" s="0" t="n"/>
      <c r="H176" s="0" t="n"/>
      <c r="I176" s="0" t="n"/>
      <c r="J176" s="0" t="n"/>
      <c r="K176" s="0" t="n"/>
      <c r="L176" s="0" t="n"/>
      <c r="N176" s="311">
        <f>IF(OR(B176="",B176=0),"",SUMIF(Codigos,B176,Quantidade))</f>
        <v/>
      </c>
      <c r="O176" s="558">
        <f>IF(OR(B176="",B176=0),"",SUMIF(Codigos,B176,TotalCurvaABC))</f>
        <v/>
      </c>
    </row>
    <row r="177">
      <c r="B177" s="0" t="n"/>
      <c r="C177" s="0" t="n"/>
      <c r="D177" s="0" t="n"/>
      <c r="E177" s="0" t="n"/>
      <c r="F177" s="0" t="n"/>
      <c r="G177" s="0" t="n"/>
      <c r="H177" s="0" t="n"/>
      <c r="I177" s="0" t="n"/>
      <c r="J177" s="0" t="n"/>
      <c r="K177" s="0" t="n"/>
      <c r="L177" s="0" t="n"/>
      <c r="N177" s="311">
        <f>IF(OR(B177="",B177=0),"",SUMIF(Codigos,B177,Quantidade))</f>
        <v/>
      </c>
      <c r="O177" s="558">
        <f>IF(OR(B177="",B177=0),"",SUMIF(Codigos,B177,TotalCurvaABC))</f>
        <v/>
      </c>
    </row>
    <row r="178">
      <c r="B178" s="0" t="n"/>
      <c r="C178" s="0" t="n"/>
      <c r="D178" s="0" t="n"/>
      <c r="E178" s="0" t="n"/>
      <c r="F178" s="0" t="n"/>
      <c r="G178" s="0" t="n"/>
      <c r="H178" s="0" t="n"/>
      <c r="I178" s="0" t="n"/>
      <c r="J178" s="0" t="n"/>
      <c r="K178" s="0" t="n"/>
      <c r="L178" s="0" t="n"/>
      <c r="N178" s="311">
        <f>IF(OR(B178="",B178=0),"",SUMIF(Codigos,B178,Quantidade))</f>
        <v/>
      </c>
      <c r="O178" s="558">
        <f>IF(OR(B178="",B178=0),"",SUMIF(Codigos,B178,TotalCurvaABC))</f>
        <v/>
      </c>
    </row>
    <row r="179">
      <c r="B179" s="0" t="n"/>
      <c r="C179" s="0" t="n"/>
      <c r="D179" s="0" t="n"/>
      <c r="E179" s="0" t="n"/>
      <c r="F179" s="0" t="n"/>
      <c r="G179" s="0" t="n"/>
      <c r="H179" s="0" t="n"/>
      <c r="I179" s="0" t="n"/>
      <c r="J179" s="0" t="n"/>
      <c r="K179" s="0" t="n"/>
      <c r="L179" s="0" t="n"/>
      <c r="N179" s="311">
        <f>IF(OR(B179="",B179=0),"",SUMIF(Codigos,B179,Quantidade))</f>
        <v/>
      </c>
      <c r="O179" s="558">
        <f>IF(OR(B179="",B179=0),"",SUMIF(Codigos,B179,TotalCurvaABC))</f>
        <v/>
      </c>
    </row>
    <row r="180">
      <c r="B180" s="0" t="n"/>
      <c r="C180" s="0" t="n"/>
      <c r="D180" s="0" t="n"/>
      <c r="E180" s="0" t="n"/>
      <c r="F180" s="0" t="n"/>
      <c r="G180" s="0" t="n"/>
      <c r="H180" s="0" t="n"/>
      <c r="I180" s="0" t="n"/>
      <c r="J180" s="0" t="n"/>
      <c r="K180" s="0" t="n"/>
      <c r="L180" s="0" t="n"/>
      <c r="N180" s="311">
        <f>IF(OR(B180="",B180=0),"",SUMIF(Codigos,B180,Quantidade))</f>
        <v/>
      </c>
      <c r="O180" s="558">
        <f>IF(OR(B180="",B180=0),"",SUMIF(Codigos,B180,TotalCurvaABC))</f>
        <v/>
      </c>
    </row>
    <row r="181">
      <c r="B181" s="0" t="n"/>
      <c r="C181" s="0" t="n"/>
      <c r="D181" s="0" t="n"/>
      <c r="E181" s="0" t="n"/>
      <c r="F181" s="0" t="n"/>
      <c r="G181" s="0" t="n"/>
      <c r="H181" s="0" t="n"/>
      <c r="I181" s="0" t="n"/>
      <c r="J181" s="0" t="n"/>
      <c r="K181" s="0" t="n"/>
      <c r="L181" s="0" t="n"/>
      <c r="N181" s="311">
        <f>IF(OR(B181="",B181=0),"",SUMIF(Codigos,B181,Quantidade))</f>
        <v/>
      </c>
      <c r="O181" s="558">
        <f>IF(OR(B181="",B181=0),"",SUMIF(Codigos,B181,TotalCurvaABC))</f>
        <v/>
      </c>
    </row>
    <row r="182">
      <c r="B182" s="0" t="n"/>
      <c r="C182" s="0" t="n"/>
      <c r="D182" s="0" t="n"/>
      <c r="E182" s="0" t="n"/>
      <c r="F182" s="0" t="n"/>
      <c r="G182" s="0" t="n"/>
      <c r="H182" s="0" t="n"/>
      <c r="I182" s="0" t="n"/>
      <c r="J182" s="0" t="n"/>
      <c r="K182" s="0" t="n"/>
      <c r="L182" s="0" t="n"/>
      <c r="N182" s="311">
        <f>IF(OR(B182="",B182=0),"",SUMIF(Codigos,B182,Quantidade))</f>
        <v/>
      </c>
      <c r="O182" s="558">
        <f>IF(OR(B182="",B182=0),"",SUMIF(Codigos,B182,TotalCurvaABC))</f>
        <v/>
      </c>
    </row>
    <row r="183">
      <c r="B183" s="0" t="n"/>
      <c r="C183" s="0" t="n"/>
      <c r="D183" s="0" t="n"/>
      <c r="E183" s="0" t="n"/>
      <c r="F183" s="0" t="n"/>
      <c r="G183" s="0" t="n"/>
      <c r="H183" s="0" t="n"/>
      <c r="I183" s="0" t="n"/>
      <c r="J183" s="0" t="n"/>
      <c r="K183" s="0" t="n"/>
      <c r="L183" s="0" t="n"/>
      <c r="N183" s="311">
        <f>IF(OR(B183="",B183=0),"",SUMIF(Codigos,B183,Quantidade))</f>
        <v/>
      </c>
      <c r="O183" s="558">
        <f>IF(OR(B183="",B183=0),"",SUMIF(Codigos,B183,TotalCurvaABC))</f>
        <v/>
      </c>
    </row>
    <row r="184">
      <c r="B184" s="0" t="n"/>
      <c r="C184" s="0" t="n"/>
      <c r="D184" s="0" t="n"/>
      <c r="E184" s="0" t="n"/>
      <c r="F184" s="0" t="n"/>
      <c r="G184" s="0" t="n"/>
      <c r="H184" s="0" t="n"/>
      <c r="I184" s="0" t="n"/>
      <c r="J184" s="0" t="n"/>
      <c r="K184" s="0" t="n"/>
      <c r="L184" s="0" t="n"/>
      <c r="N184" s="311">
        <f>IF(OR(B184="",B184=0),"",SUMIF(Codigos,B184,Quantidade))</f>
        <v/>
      </c>
      <c r="O184" s="558">
        <f>IF(OR(B184="",B184=0),"",SUMIF(Codigos,B184,TotalCurvaABC))</f>
        <v/>
      </c>
    </row>
    <row r="185">
      <c r="B185" s="0" t="n"/>
      <c r="C185" s="0" t="n"/>
      <c r="D185" s="0" t="n"/>
      <c r="E185" s="0" t="n"/>
      <c r="F185" s="0" t="n"/>
      <c r="G185" s="0" t="n"/>
      <c r="H185" s="0" t="n"/>
      <c r="I185" s="0" t="n"/>
      <c r="J185" s="0" t="n"/>
      <c r="K185" s="0" t="n"/>
      <c r="L185" s="0" t="n"/>
      <c r="N185" s="311">
        <f>IF(OR(B185="",B185=0),"",SUMIF(Codigos,B185,Quantidade))</f>
        <v/>
      </c>
      <c r="O185" s="558">
        <f>IF(OR(B185="",B185=0),"",SUMIF(Codigos,B185,TotalCurvaABC))</f>
        <v/>
      </c>
    </row>
    <row r="186">
      <c r="B186" s="0" t="n"/>
      <c r="C186" s="0" t="n"/>
      <c r="D186" s="0" t="n"/>
      <c r="E186" s="0" t="n"/>
      <c r="F186" s="0" t="n"/>
      <c r="G186" s="0" t="n"/>
      <c r="H186" s="0" t="n"/>
      <c r="I186" s="0" t="n"/>
      <c r="J186" s="0" t="n"/>
      <c r="K186" s="0" t="n"/>
      <c r="L186" s="0" t="n"/>
      <c r="N186" s="311">
        <f>IF(OR(B186="",B186=0),"",SUMIF(Codigos,B186,Quantidade))</f>
        <v/>
      </c>
      <c r="O186" s="558">
        <f>IF(OR(B186="",B186=0),"",SUMIF(Codigos,B186,TotalCurvaABC))</f>
        <v/>
      </c>
    </row>
    <row r="187">
      <c r="B187" s="0" t="n"/>
      <c r="C187" s="0" t="n"/>
      <c r="D187" s="0" t="n"/>
      <c r="E187" s="0" t="n"/>
      <c r="F187" s="0" t="n"/>
      <c r="G187" s="0" t="n"/>
      <c r="H187" s="0" t="n"/>
      <c r="I187" s="0" t="n"/>
      <c r="J187" s="0" t="n"/>
      <c r="K187" s="0" t="n"/>
      <c r="L187" s="0" t="n"/>
      <c r="N187" s="311">
        <f>IF(OR(B187="",B187=0),"",SUMIF(Codigos,B187,Quantidade))</f>
        <v/>
      </c>
      <c r="O187" s="558">
        <f>IF(OR(B187="",B187=0),"",SUMIF(Codigos,B187,TotalCurvaABC))</f>
        <v/>
      </c>
    </row>
    <row r="188">
      <c r="B188" s="0" t="n"/>
      <c r="C188" s="0" t="n"/>
      <c r="D188" s="0" t="n"/>
      <c r="E188" s="0" t="n"/>
      <c r="F188" s="0" t="n"/>
      <c r="G188" s="0" t="n"/>
      <c r="H188" s="0" t="n"/>
      <c r="I188" s="0" t="n"/>
      <c r="J188" s="0" t="n"/>
      <c r="K188" s="0" t="n"/>
      <c r="L188" s="0" t="n"/>
      <c r="N188" s="311">
        <f>IF(OR(B188="",B188=0),"",SUMIF(Codigos,B188,Quantidade))</f>
        <v/>
      </c>
      <c r="O188" s="558">
        <f>IF(OR(B188="",B188=0),"",SUMIF(Codigos,B188,TotalCurvaABC))</f>
        <v/>
      </c>
    </row>
    <row r="189">
      <c r="B189" s="0" t="n"/>
      <c r="C189" s="0" t="n"/>
      <c r="D189" s="0" t="n"/>
      <c r="E189" s="0" t="n"/>
      <c r="F189" s="0" t="n"/>
      <c r="G189" s="0" t="n"/>
      <c r="H189" s="0" t="n"/>
      <c r="I189" s="0" t="n"/>
      <c r="J189" s="0" t="n"/>
      <c r="K189" s="0" t="n"/>
      <c r="L189" s="0" t="n"/>
      <c r="N189" s="311">
        <f>IF(OR(B189="",B189=0),"",SUMIF(Codigos,B189,Quantidade))</f>
        <v/>
      </c>
      <c r="O189" s="558">
        <f>IF(OR(B189="",B189=0),"",SUMIF(Codigos,B189,TotalCurvaABC))</f>
        <v/>
      </c>
    </row>
    <row r="190">
      <c r="B190" s="0" t="n"/>
      <c r="C190" s="0" t="n"/>
      <c r="D190" s="0" t="n"/>
      <c r="E190" s="0" t="n"/>
      <c r="F190" s="0" t="n"/>
      <c r="G190" s="0" t="n"/>
      <c r="H190" s="0" t="n"/>
      <c r="I190" s="0" t="n"/>
      <c r="J190" s="0" t="n"/>
      <c r="K190" s="0" t="n"/>
      <c r="L190" s="0" t="n"/>
      <c r="N190" s="311">
        <f>IF(OR(B190="",B190=0),"",SUMIF(Codigos,B190,Quantidade))</f>
        <v/>
      </c>
      <c r="O190" s="558">
        <f>IF(OR(B190="",B190=0),"",SUMIF(Codigos,B190,TotalCurvaABC))</f>
        <v/>
      </c>
    </row>
    <row r="191">
      <c r="B191" s="0" t="n"/>
      <c r="C191" s="0" t="n"/>
      <c r="D191" s="0" t="n"/>
      <c r="E191" s="0" t="n"/>
      <c r="F191" s="0" t="n"/>
      <c r="G191" s="0" t="n"/>
      <c r="H191" s="0" t="n"/>
      <c r="I191" s="0" t="n"/>
      <c r="J191" s="0" t="n"/>
      <c r="K191" s="0" t="n"/>
      <c r="L191" s="0" t="n"/>
      <c r="N191" s="311">
        <f>IF(OR(B191="",B191=0),"",SUMIF(Codigos,B191,Quantidade))</f>
        <v/>
      </c>
      <c r="O191" s="558">
        <f>IF(OR(B191="",B191=0),"",SUMIF(Codigos,B191,TotalCurvaABC))</f>
        <v/>
      </c>
    </row>
    <row r="192">
      <c r="B192" s="0" t="n"/>
      <c r="C192" s="0" t="n"/>
      <c r="D192" s="0" t="n"/>
      <c r="E192" s="0" t="n"/>
      <c r="F192" s="0" t="n"/>
      <c r="G192" s="0" t="n"/>
      <c r="H192" s="0" t="n"/>
      <c r="I192" s="0" t="n"/>
      <c r="J192" s="0" t="n"/>
      <c r="K192" s="0" t="n"/>
      <c r="L192" s="0" t="n"/>
      <c r="N192" s="311">
        <f>IF(OR(B192="",B192=0),"",SUMIF(Codigos,B192,Quantidade))</f>
        <v/>
      </c>
      <c r="O192" s="558">
        <f>IF(OR(B192="",B192=0),"",SUMIF(Codigos,B192,TotalCurvaABC))</f>
        <v/>
      </c>
    </row>
    <row r="193">
      <c r="B193" s="0" t="n"/>
      <c r="C193" s="0" t="n"/>
      <c r="D193" s="0" t="n"/>
      <c r="E193" s="0" t="n"/>
      <c r="F193" s="0" t="n"/>
      <c r="G193" s="0" t="n"/>
      <c r="H193" s="0" t="n"/>
      <c r="I193" s="0" t="n"/>
      <c r="J193" s="0" t="n"/>
      <c r="K193" s="0" t="n"/>
      <c r="L193" s="0" t="n"/>
      <c r="N193" s="311">
        <f>IF(OR(B193="",B193=0),"",SUMIF(Codigos,B193,Quantidade))</f>
        <v/>
      </c>
      <c r="O193" s="558">
        <f>IF(OR(B193="",B193=0),"",SUMIF(Codigos,B193,TotalCurvaABC))</f>
        <v/>
      </c>
    </row>
    <row r="194">
      <c r="B194" s="0" t="n"/>
      <c r="C194" s="0" t="n"/>
      <c r="D194" s="0" t="n"/>
      <c r="E194" s="0" t="n"/>
      <c r="F194" s="0" t="n"/>
      <c r="G194" s="0" t="n"/>
      <c r="H194" s="0" t="n"/>
      <c r="I194" s="0" t="n"/>
      <c r="J194" s="0" t="n"/>
      <c r="K194" s="0" t="n"/>
      <c r="L194" s="0" t="n"/>
      <c r="N194" s="311">
        <f>IF(OR(B194="",B194=0),"",SUMIF(Codigos,B194,Quantidade))</f>
        <v/>
      </c>
      <c r="O194" s="558">
        <f>IF(OR(B194="",B194=0),"",SUMIF(Codigos,B194,TotalCurvaABC))</f>
        <v/>
      </c>
    </row>
    <row r="195">
      <c r="B195" s="0" t="n"/>
      <c r="C195" s="0" t="n"/>
      <c r="D195" s="0" t="n"/>
      <c r="E195" s="0" t="n"/>
      <c r="F195" s="0" t="n"/>
      <c r="G195" s="0" t="n"/>
      <c r="H195" s="0" t="n"/>
      <c r="I195" s="0" t="n"/>
      <c r="J195" s="0" t="n"/>
      <c r="K195" s="0" t="n"/>
      <c r="L195" s="0" t="n"/>
      <c r="N195" s="311">
        <f>IF(OR(B195="",B195=0),"",SUMIF(Codigos,B195,Quantidade))</f>
        <v/>
      </c>
      <c r="O195" s="558">
        <f>IF(OR(B195="",B195=0),"",SUMIF(Codigos,B195,TotalCurvaABC))</f>
        <v/>
      </c>
    </row>
    <row r="196">
      <c r="B196" s="0" t="n"/>
      <c r="C196" s="0" t="n"/>
      <c r="D196" s="0" t="n"/>
      <c r="E196" s="0" t="n"/>
      <c r="F196" s="0" t="n"/>
      <c r="G196" s="0" t="n"/>
      <c r="H196" s="0" t="n"/>
      <c r="I196" s="0" t="n"/>
      <c r="J196" s="0" t="n"/>
      <c r="K196" s="0" t="n"/>
      <c r="L196" s="0" t="n"/>
      <c r="N196" s="311">
        <f>IF(OR(B196="",B196=0),"",SUMIF(Codigos,B196,Quantidade))</f>
        <v/>
      </c>
      <c r="O196" s="558">
        <f>IF(OR(B196="",B196=0),"",SUMIF(Codigos,B196,TotalCurvaABC))</f>
        <v/>
      </c>
    </row>
    <row r="197">
      <c r="B197" s="0" t="n"/>
      <c r="C197" s="0" t="n"/>
      <c r="D197" s="0" t="n"/>
      <c r="E197" s="0" t="n"/>
      <c r="F197" s="0" t="n"/>
      <c r="G197" s="0" t="n"/>
      <c r="H197" s="0" t="n"/>
      <c r="I197" s="0" t="n"/>
      <c r="J197" s="0" t="n"/>
      <c r="K197" s="0" t="n"/>
      <c r="L197" s="0" t="n"/>
      <c r="N197" s="311">
        <f>IF(OR(B197="",B197=0),"",SUMIF(Codigos,B197,Quantidade))</f>
        <v/>
      </c>
      <c r="O197" s="558">
        <f>IF(OR(B197="",B197=0),"",SUMIF(Codigos,B197,TotalCurvaABC))</f>
        <v/>
      </c>
    </row>
    <row r="198">
      <c r="B198" s="0" t="n"/>
      <c r="C198" s="0" t="n"/>
      <c r="D198" s="0" t="n"/>
      <c r="E198" s="0" t="n"/>
      <c r="F198" s="0" t="n"/>
      <c r="G198" s="0" t="n"/>
      <c r="H198" s="0" t="n"/>
      <c r="I198" s="0" t="n"/>
      <c r="J198" s="0" t="n"/>
      <c r="K198" s="0" t="n"/>
      <c r="L198" s="0" t="n"/>
      <c r="N198" s="311">
        <f>IF(OR(B198="",B198=0),"",SUMIF(Codigos,B198,Quantidade))</f>
        <v/>
      </c>
      <c r="O198" s="558">
        <f>IF(OR(B198="",B198=0),"",SUMIF(Codigos,B198,TotalCurvaABC))</f>
        <v/>
      </c>
    </row>
    <row r="199">
      <c r="B199" s="0" t="n"/>
      <c r="C199" s="0" t="n"/>
      <c r="D199" s="0" t="n"/>
      <c r="E199" s="0" t="n"/>
      <c r="F199" s="0" t="n"/>
      <c r="G199" s="0" t="n"/>
      <c r="H199" s="0" t="n"/>
      <c r="I199" s="0" t="n"/>
      <c r="J199" s="0" t="n"/>
      <c r="K199" s="0" t="n"/>
      <c r="L199" s="0" t="n"/>
      <c r="N199" s="311">
        <f>IF(OR(B199="",B199=0),"",SUMIF(Codigos,B199,Quantidade))</f>
        <v/>
      </c>
      <c r="O199" s="558">
        <f>IF(OR(B199="",B199=0),"",SUMIF(Codigos,B199,TotalCurvaABC))</f>
        <v/>
      </c>
    </row>
    <row r="200">
      <c r="B200" s="0" t="n"/>
      <c r="C200" s="0" t="n"/>
      <c r="D200" s="0" t="n"/>
      <c r="E200" s="0" t="n"/>
      <c r="F200" s="0" t="n"/>
      <c r="G200" s="0" t="n"/>
      <c r="H200" s="0" t="n"/>
      <c r="I200" s="0" t="n"/>
      <c r="J200" s="0" t="n"/>
      <c r="K200" s="0" t="n"/>
      <c r="L200" s="0" t="n"/>
      <c r="N200" s="311">
        <f>IF(OR(B200="",B200=0),"",SUMIF(Codigos,B200,Quantidade))</f>
        <v/>
      </c>
      <c r="O200" s="558">
        <f>IF(OR(B200="",B200=0),"",SUMIF(Codigos,B200,TotalCurvaABC))</f>
        <v/>
      </c>
    </row>
    <row r="201">
      <c r="B201" s="0" t="n"/>
      <c r="C201" s="0" t="n"/>
      <c r="D201" s="0" t="n"/>
      <c r="E201" s="0" t="n"/>
      <c r="F201" s="0" t="n"/>
      <c r="G201" s="0" t="n"/>
      <c r="H201" s="0" t="n"/>
      <c r="I201" s="0" t="n"/>
      <c r="J201" s="0" t="n"/>
      <c r="K201" s="0" t="n"/>
      <c r="L201" s="0" t="n"/>
      <c r="N201" s="311">
        <f>IF(OR(B201="",B201=0),"",SUMIF(Codigos,B201,Quantidade))</f>
        <v/>
      </c>
      <c r="O201" s="558">
        <f>IF(OR(B201="",B201=0),"",SUMIF(Codigos,B201,TotalCurvaABC))</f>
        <v/>
      </c>
    </row>
    <row r="202">
      <c r="B202" s="0" t="n"/>
      <c r="C202" s="0" t="n"/>
      <c r="D202" s="0" t="n"/>
      <c r="E202" s="0" t="n"/>
      <c r="F202" s="0" t="n"/>
      <c r="G202" s="0" t="n"/>
      <c r="H202" s="0" t="n"/>
      <c r="I202" s="0" t="n"/>
      <c r="J202" s="0" t="n"/>
      <c r="K202" s="0" t="n"/>
      <c r="L202" s="0" t="n"/>
      <c r="N202" s="311">
        <f>IF(OR(B202="",B202=0),"",SUMIF(Codigos,B202,Quantidade))</f>
        <v/>
      </c>
      <c r="O202" s="558">
        <f>IF(OR(B202="",B202=0),"",SUMIF(Codigos,B202,TotalCurvaABC))</f>
        <v/>
      </c>
    </row>
    <row r="203">
      <c r="B203" s="0" t="n"/>
      <c r="C203" s="0" t="n"/>
      <c r="D203" s="0" t="n"/>
      <c r="E203" s="0" t="n"/>
      <c r="F203" s="0" t="n"/>
      <c r="G203" s="0" t="n"/>
      <c r="H203" s="0" t="n"/>
      <c r="I203" s="0" t="n"/>
      <c r="J203" s="0" t="n"/>
      <c r="K203" s="0" t="n"/>
      <c r="L203" s="0" t="n"/>
      <c r="N203" s="311">
        <f>IF(OR(B203="",B203=0),"",SUMIF(Codigos,B203,Quantidade))</f>
        <v/>
      </c>
      <c r="O203" s="558">
        <f>IF(OR(B203="",B203=0),"",SUMIF(Codigos,B203,TotalCurvaABC))</f>
        <v/>
      </c>
    </row>
    <row r="204">
      <c r="B204" s="0" t="n"/>
      <c r="C204" s="0" t="n"/>
      <c r="D204" s="0" t="n"/>
      <c r="E204" s="0" t="n"/>
      <c r="F204" s="0" t="n"/>
      <c r="G204" s="0" t="n"/>
      <c r="H204" s="0" t="n"/>
      <c r="I204" s="0" t="n"/>
      <c r="J204" s="0" t="n"/>
      <c r="K204" s="0" t="n"/>
      <c r="L204" s="0" t="n"/>
      <c r="N204" s="311">
        <f>IF(OR(B204="",B204=0),"",SUMIF(Codigos,B204,Quantidade))</f>
        <v/>
      </c>
      <c r="O204" s="558">
        <f>IF(OR(B204="",B204=0),"",SUMIF(Codigos,B204,TotalCurvaABC))</f>
        <v/>
      </c>
    </row>
    <row r="205">
      <c r="B205" s="0" t="n"/>
      <c r="C205" s="0" t="n"/>
      <c r="D205" s="0" t="n"/>
      <c r="E205" s="0" t="n"/>
      <c r="F205" s="0" t="n"/>
      <c r="G205" s="0" t="n"/>
      <c r="H205" s="0" t="n"/>
      <c r="I205" s="0" t="n"/>
      <c r="J205" s="0" t="n"/>
      <c r="K205" s="0" t="n"/>
      <c r="L205" s="0" t="n"/>
      <c r="N205" s="311">
        <f>IF(OR(B205="",B205=0),"",SUMIF(Codigos,B205,Quantidade))</f>
        <v/>
      </c>
      <c r="O205" s="558">
        <f>IF(OR(B205="",B205=0),"",SUMIF(Codigos,B205,TotalCurvaABC))</f>
        <v/>
      </c>
    </row>
    <row r="206">
      <c r="B206" s="0" t="n"/>
      <c r="C206" s="0" t="n"/>
      <c r="D206" s="0" t="n"/>
      <c r="E206" s="0" t="n"/>
      <c r="F206" s="0" t="n"/>
      <c r="G206" s="0" t="n"/>
      <c r="H206" s="0" t="n"/>
      <c r="I206" s="0" t="n"/>
      <c r="J206" s="0" t="n"/>
      <c r="K206" s="0" t="n"/>
      <c r="L206" s="0" t="n"/>
      <c r="N206" s="311">
        <f>IF(OR(B206="",B206=0),"",SUMIF(Codigos,B206,Quantidade))</f>
        <v/>
      </c>
      <c r="O206" s="558">
        <f>IF(OR(B206="",B206=0),"",SUMIF(Codigos,B206,TotalCurvaABC))</f>
        <v/>
      </c>
    </row>
    <row r="207">
      <c r="B207" s="0" t="n"/>
      <c r="C207" s="0" t="n"/>
      <c r="D207" s="0" t="n"/>
      <c r="E207" s="0" t="n"/>
      <c r="F207" s="0" t="n"/>
      <c r="G207" s="0" t="n"/>
      <c r="H207" s="0" t="n"/>
      <c r="I207" s="0" t="n"/>
      <c r="J207" s="0" t="n"/>
      <c r="K207" s="0" t="n"/>
      <c r="L207" s="0" t="n"/>
      <c r="N207" s="311">
        <f>IF(OR(B207="",B207=0),"",SUMIF(Codigos,B207,Quantidade))</f>
        <v/>
      </c>
      <c r="O207" s="558">
        <f>IF(OR(B207="",B207=0),"",SUMIF(Codigos,B207,TotalCurvaABC))</f>
        <v/>
      </c>
    </row>
    <row r="208">
      <c r="B208" s="0" t="n"/>
      <c r="C208" s="0" t="n"/>
      <c r="D208" s="0" t="n"/>
      <c r="E208" s="0" t="n"/>
      <c r="F208" s="0" t="n"/>
      <c r="G208" s="0" t="n"/>
      <c r="H208" s="0" t="n"/>
      <c r="I208" s="0" t="n"/>
      <c r="J208" s="0" t="n"/>
      <c r="K208" s="0" t="n"/>
      <c r="L208" s="0" t="n"/>
      <c r="N208" s="311">
        <f>IF(OR(B208="",B208=0),"",SUMIF(Codigos,B208,Quantidade))</f>
        <v/>
      </c>
      <c r="O208" s="558">
        <f>IF(OR(B208="",B208=0),"",SUMIF(Codigos,B208,TotalCurvaABC))</f>
        <v/>
      </c>
    </row>
    <row r="209">
      <c r="B209" s="0" t="n"/>
      <c r="C209" s="0" t="n"/>
      <c r="D209" s="0" t="n"/>
      <c r="E209" s="0" t="n"/>
      <c r="F209" s="0" t="n"/>
      <c r="G209" s="0" t="n"/>
      <c r="H209" s="0" t="n"/>
      <c r="I209" s="0" t="n"/>
      <c r="J209" s="0" t="n"/>
      <c r="K209" s="0" t="n"/>
      <c r="L209" s="0" t="n"/>
      <c r="N209" s="311">
        <f>IF(OR(B209="",B209=0),"",SUMIF(Codigos,B209,Quantidade))</f>
        <v/>
      </c>
      <c r="O209" s="558">
        <f>IF(OR(B209="",B209=0),"",SUMIF(Codigos,B209,TotalCurvaABC))</f>
        <v/>
      </c>
    </row>
    <row r="210">
      <c r="B210" s="0" t="n"/>
      <c r="C210" s="0" t="n"/>
      <c r="D210" s="0" t="n"/>
      <c r="E210" s="0" t="n"/>
      <c r="F210" s="0" t="n"/>
      <c r="G210" s="0" t="n"/>
      <c r="H210" s="0" t="n"/>
      <c r="I210" s="0" t="n"/>
      <c r="J210" s="0" t="n"/>
      <c r="K210" s="0" t="n"/>
      <c r="L210" s="0" t="n"/>
      <c r="N210" s="311">
        <f>IF(OR(B210="",B210=0),"",SUMIF(Codigos,B210,Quantidade))</f>
        <v/>
      </c>
      <c r="O210" s="558">
        <f>IF(OR(B210="",B210=0),"",SUMIF(Codigos,B210,TotalCurvaABC))</f>
        <v/>
      </c>
    </row>
    <row r="211">
      <c r="B211" s="0" t="n"/>
      <c r="C211" s="0" t="n"/>
      <c r="D211" s="0" t="n"/>
      <c r="E211" s="0" t="n"/>
      <c r="F211" s="0" t="n"/>
      <c r="G211" s="0" t="n"/>
      <c r="H211" s="0" t="n"/>
      <c r="I211" s="0" t="n"/>
      <c r="J211" s="0" t="n"/>
      <c r="K211" s="0" t="n"/>
      <c r="L211" s="0" t="n"/>
      <c r="N211" s="311">
        <f>IF(OR(B211="",B211=0),"",SUMIF(Codigos,B211,Quantidade))</f>
        <v/>
      </c>
      <c r="O211" s="558">
        <f>IF(OR(B211="",B211=0),"",SUMIF(Codigos,B211,TotalCurvaABC))</f>
        <v/>
      </c>
    </row>
    <row r="212">
      <c r="B212" s="0" t="n"/>
      <c r="C212" s="0" t="n"/>
      <c r="D212" s="0" t="n"/>
      <c r="E212" s="0" t="n"/>
      <c r="F212" s="0" t="n"/>
      <c r="G212" s="0" t="n"/>
      <c r="H212" s="0" t="n"/>
      <c r="I212" s="0" t="n"/>
      <c r="J212" s="0" t="n"/>
      <c r="K212" s="0" t="n"/>
      <c r="L212" s="0" t="n"/>
      <c r="N212" s="311">
        <f>IF(OR(B212="",B212=0),"",SUMIF(Codigos,B212,Quantidade))</f>
        <v/>
      </c>
      <c r="O212" s="558">
        <f>IF(OR(B212="",B212=0),"",SUMIF(Codigos,B212,TotalCurvaABC))</f>
        <v/>
      </c>
    </row>
    <row r="213">
      <c r="B213" s="0" t="n"/>
      <c r="C213" s="0" t="n"/>
      <c r="D213" s="0" t="n"/>
      <c r="E213" s="0" t="n"/>
      <c r="F213" s="0" t="n"/>
      <c r="G213" s="0" t="n"/>
      <c r="H213" s="0" t="n"/>
      <c r="I213" s="0" t="n"/>
      <c r="J213" s="0" t="n"/>
      <c r="K213" s="0" t="n"/>
      <c r="L213" s="0" t="n"/>
      <c r="N213" s="311">
        <f>IF(OR(B213="",B213=0),"",SUMIF(Codigos,B213,Quantidade))</f>
        <v/>
      </c>
      <c r="O213" s="558">
        <f>IF(OR(B213="",B213=0),"",SUMIF(Codigos,B213,TotalCurvaABC))</f>
        <v/>
      </c>
    </row>
    <row r="214">
      <c r="B214" s="0" t="n"/>
      <c r="C214" s="0" t="n"/>
      <c r="D214" s="0" t="n"/>
      <c r="E214" s="0" t="n"/>
      <c r="F214" s="0" t="n"/>
      <c r="G214" s="0" t="n"/>
      <c r="H214" s="0" t="n"/>
      <c r="I214" s="0" t="n"/>
      <c r="J214" s="0" t="n"/>
      <c r="K214" s="0" t="n"/>
      <c r="L214" s="0" t="n"/>
      <c r="N214" s="311">
        <f>IF(OR(B214="",B214=0),"",SUMIF(Codigos,B214,Quantidade))</f>
        <v/>
      </c>
      <c r="O214" s="558">
        <f>IF(OR(B214="",B214=0),"",SUMIF(Codigos,B214,TotalCurvaABC))</f>
        <v/>
      </c>
    </row>
    <row r="215">
      <c r="B215" s="0" t="n"/>
      <c r="C215" s="0" t="n"/>
      <c r="D215" s="0" t="n"/>
      <c r="E215" s="0" t="n"/>
      <c r="F215" s="0" t="n"/>
      <c r="G215" s="0" t="n"/>
      <c r="H215" s="0" t="n"/>
      <c r="I215" s="0" t="n"/>
      <c r="J215" s="0" t="n"/>
      <c r="K215" s="0" t="n"/>
      <c r="L215" s="0" t="n"/>
      <c r="N215" s="311">
        <f>IF(OR(B215="",B215=0),"",SUMIF(Codigos,B215,Quantidade))</f>
        <v/>
      </c>
      <c r="O215" s="558">
        <f>IF(OR(B215="",B215=0),"",SUMIF(Codigos,B215,TotalCurvaABC))</f>
        <v/>
      </c>
    </row>
    <row r="216">
      <c r="B216" s="0" t="n"/>
      <c r="C216" s="0" t="n"/>
      <c r="D216" s="0" t="n"/>
      <c r="E216" s="0" t="n"/>
      <c r="F216" s="0" t="n"/>
      <c r="G216" s="0" t="n"/>
      <c r="H216" s="0" t="n"/>
      <c r="I216" s="0" t="n"/>
      <c r="J216" s="0" t="n"/>
      <c r="K216" s="0" t="n"/>
      <c r="L216" s="0" t="n"/>
      <c r="N216" s="311">
        <f>IF(OR(B216="",B216=0),"",SUMIF(Codigos,B216,Quantidade))</f>
        <v/>
      </c>
      <c r="O216" s="558">
        <f>IF(OR(B216="",B216=0),"",SUMIF(Codigos,B216,TotalCurvaABC))</f>
        <v/>
      </c>
    </row>
    <row r="217">
      <c r="B217" s="0" t="n"/>
      <c r="C217" s="0" t="n"/>
      <c r="D217" s="0" t="n"/>
      <c r="E217" s="0" t="n"/>
      <c r="F217" s="0" t="n"/>
      <c r="G217" s="0" t="n"/>
      <c r="H217" s="0" t="n"/>
      <c r="I217" s="0" t="n"/>
      <c r="J217" s="0" t="n"/>
      <c r="K217" s="0" t="n"/>
      <c r="L217" s="0" t="n"/>
      <c r="N217" s="311">
        <f>IF(OR(B217="",B217=0),"",SUMIF(Codigos,B217,Quantidade))</f>
        <v/>
      </c>
      <c r="O217" s="558">
        <f>IF(OR(B217="",B217=0),"",SUMIF(Codigos,B217,TotalCurvaABC))</f>
        <v/>
      </c>
    </row>
    <row r="218">
      <c r="B218" s="0" t="n"/>
      <c r="C218" s="0" t="n"/>
      <c r="D218" s="0" t="n"/>
      <c r="E218" s="0" t="n"/>
      <c r="F218" s="0" t="n"/>
      <c r="G218" s="0" t="n"/>
      <c r="H218" s="0" t="n"/>
      <c r="I218" s="0" t="n"/>
      <c r="J218" s="0" t="n"/>
      <c r="K218" s="0" t="n"/>
      <c r="L218" s="0" t="n"/>
      <c r="N218" s="311">
        <f>IF(OR(B218="",B218=0),"",SUMIF(Codigos,B218,Quantidade))</f>
        <v/>
      </c>
      <c r="O218" s="558">
        <f>IF(OR(B218="",B218=0),"",SUMIF(Codigos,B218,TotalCurvaABC))</f>
        <v/>
      </c>
    </row>
    <row r="219">
      <c r="B219" s="0" t="n"/>
      <c r="C219" s="0" t="n"/>
      <c r="D219" s="0" t="n"/>
      <c r="E219" s="0" t="n"/>
      <c r="F219" s="0" t="n"/>
      <c r="G219" s="0" t="n"/>
      <c r="H219" s="0" t="n"/>
      <c r="I219" s="0" t="n"/>
      <c r="J219" s="0" t="n"/>
      <c r="K219" s="0" t="n"/>
      <c r="L219" s="0" t="n"/>
      <c r="N219" s="311">
        <f>IF(OR(B219="",B219=0),"",SUMIF(Codigos,B219,Quantidade))</f>
        <v/>
      </c>
      <c r="O219" s="558">
        <f>IF(OR(B219="",B219=0),"",SUMIF(Codigos,B219,TotalCurvaABC))</f>
        <v/>
      </c>
    </row>
    <row r="220">
      <c r="B220" s="0" t="n"/>
      <c r="C220" s="0" t="n"/>
      <c r="D220" s="0" t="n"/>
      <c r="E220" s="0" t="n"/>
      <c r="F220" s="0" t="n"/>
      <c r="G220" s="0" t="n"/>
      <c r="H220" s="0" t="n"/>
      <c r="I220" s="0" t="n"/>
      <c r="J220" s="0" t="n"/>
      <c r="K220" s="0" t="n"/>
      <c r="L220" s="0" t="n"/>
      <c r="N220" s="311">
        <f>IF(OR(B220="",B220=0),"",SUMIF(Codigos,B220,Quantidade))</f>
        <v/>
      </c>
      <c r="O220" s="558">
        <f>IF(OR(B220="",B220=0),"",SUMIF(Codigos,B220,TotalCurvaABC))</f>
        <v/>
      </c>
    </row>
    <row r="221">
      <c r="B221" s="0" t="n"/>
      <c r="C221" s="0" t="n"/>
      <c r="D221" s="0" t="n"/>
      <c r="E221" s="0" t="n"/>
      <c r="F221" s="0" t="n"/>
      <c r="G221" s="0" t="n"/>
      <c r="H221" s="0" t="n"/>
      <c r="I221" s="0" t="n"/>
      <c r="J221" s="0" t="n"/>
      <c r="K221" s="0" t="n"/>
      <c r="L221" s="0" t="n"/>
      <c r="N221" s="311">
        <f>IF(OR(B221="",B221=0),"",SUMIF(Codigos,B221,Quantidade))</f>
        <v/>
      </c>
      <c r="O221" s="558">
        <f>IF(OR(B221="",B221=0),"",SUMIF(Codigos,B221,TotalCurvaABC))</f>
        <v/>
      </c>
    </row>
    <row r="222">
      <c r="B222" s="0" t="n"/>
      <c r="C222" s="0" t="n"/>
      <c r="D222" s="0" t="n"/>
      <c r="E222" s="0" t="n"/>
      <c r="F222" s="0" t="n"/>
      <c r="G222" s="0" t="n"/>
      <c r="H222" s="0" t="n"/>
      <c r="I222" s="0" t="n"/>
      <c r="J222" s="0" t="n"/>
      <c r="K222" s="0" t="n"/>
      <c r="L222" s="0" t="n"/>
      <c r="N222" s="311">
        <f>IF(OR(B222="",B222=0),"",SUMIF(Codigos,B222,Quantidade))</f>
        <v/>
      </c>
      <c r="O222" s="558">
        <f>IF(OR(B222="",B222=0),"",SUMIF(Codigos,B222,TotalCurvaABC))</f>
        <v/>
      </c>
    </row>
    <row r="223">
      <c r="B223" s="0" t="n"/>
      <c r="C223" s="0" t="n"/>
      <c r="D223" s="0" t="n"/>
      <c r="E223" s="0" t="n"/>
      <c r="F223" s="0" t="n"/>
      <c r="G223" s="0" t="n"/>
      <c r="H223" s="0" t="n"/>
      <c r="I223" s="0" t="n"/>
      <c r="J223" s="0" t="n"/>
      <c r="K223" s="0" t="n"/>
      <c r="L223" s="0" t="n"/>
      <c r="N223" s="311">
        <f>IF(OR(B223="",B223=0),"",SUMIF(Codigos,B223,Quantidade))</f>
        <v/>
      </c>
      <c r="O223" s="558">
        <f>IF(OR(B223="",B223=0),"",SUMIF(Codigos,B223,TotalCurvaABC))</f>
        <v/>
      </c>
    </row>
    <row r="224">
      <c r="B224" s="0" t="n"/>
      <c r="C224" s="0" t="n"/>
      <c r="D224" s="0" t="n"/>
      <c r="E224" s="0" t="n"/>
      <c r="F224" s="0" t="n"/>
      <c r="G224" s="0" t="n"/>
      <c r="H224" s="0" t="n"/>
      <c r="I224" s="0" t="n"/>
      <c r="J224" s="0" t="n"/>
      <c r="K224" s="0" t="n"/>
      <c r="L224" s="0" t="n"/>
      <c r="N224" s="311">
        <f>IF(OR(B224="",B224=0),"",SUMIF(Codigos,B224,Quantidade))</f>
        <v/>
      </c>
      <c r="O224" s="558">
        <f>IF(OR(B224="",B224=0),"",SUMIF(Codigos,B224,TotalCurvaABC))</f>
        <v/>
      </c>
    </row>
    <row r="225">
      <c r="B225" s="0" t="n"/>
      <c r="C225" s="0" t="n"/>
      <c r="D225" s="0" t="n"/>
      <c r="E225" s="0" t="n"/>
      <c r="F225" s="0" t="n"/>
      <c r="G225" s="0" t="n"/>
      <c r="H225" s="0" t="n"/>
      <c r="I225" s="0" t="n"/>
      <c r="J225" s="0" t="n"/>
      <c r="K225" s="0" t="n"/>
      <c r="L225" s="0" t="n"/>
      <c r="N225" s="311">
        <f>IF(OR(B225="",B225=0),"",SUMIF(Codigos,B225,Quantidade))</f>
        <v/>
      </c>
      <c r="O225" s="558">
        <f>IF(OR(B225="",B225=0),"",SUMIF(Codigos,B225,TotalCurvaABC))</f>
        <v/>
      </c>
    </row>
    <row r="226">
      <c r="B226" s="0" t="n"/>
      <c r="C226" s="0" t="n"/>
      <c r="D226" s="0" t="n"/>
      <c r="E226" s="0" t="n"/>
      <c r="F226" s="0" t="n"/>
      <c r="G226" s="0" t="n"/>
      <c r="H226" s="0" t="n"/>
      <c r="I226" s="0" t="n"/>
      <c r="J226" s="0" t="n"/>
      <c r="K226" s="0" t="n"/>
      <c r="L226" s="0" t="n"/>
      <c r="N226" s="311">
        <f>IF(OR(B226="",B226=0),"",SUMIF(Codigos,B226,Quantidade))</f>
        <v/>
      </c>
      <c r="O226" s="558">
        <f>IF(OR(B226="",B226=0),"",SUMIF(Codigos,B226,TotalCurvaABC))</f>
        <v/>
      </c>
    </row>
    <row r="227">
      <c r="B227" s="0" t="n"/>
      <c r="C227" s="0" t="n"/>
      <c r="D227" s="0" t="n"/>
      <c r="E227" s="0" t="n"/>
      <c r="F227" s="0" t="n"/>
      <c r="G227" s="0" t="n"/>
      <c r="H227" s="0" t="n"/>
      <c r="I227" s="0" t="n"/>
      <c r="J227" s="0" t="n"/>
      <c r="K227" s="0" t="n"/>
      <c r="L227" s="0" t="n"/>
      <c r="N227" s="311">
        <f>IF(OR(B227="",B227=0),"",SUMIF(Codigos,B227,Quantidade))</f>
        <v/>
      </c>
      <c r="O227" s="558">
        <f>IF(OR(B227="",B227=0),"",SUMIF(Codigos,B227,TotalCurvaABC))</f>
        <v/>
      </c>
    </row>
    <row r="228">
      <c r="B228" s="0" t="n"/>
      <c r="C228" s="0" t="n"/>
      <c r="D228" s="0" t="n"/>
      <c r="E228" s="0" t="n"/>
      <c r="F228" s="0" t="n"/>
      <c r="G228" s="0" t="n"/>
      <c r="H228" s="0" t="n"/>
      <c r="I228" s="0" t="n"/>
      <c r="J228" s="0" t="n"/>
      <c r="K228" s="0" t="n"/>
      <c r="L228" s="0" t="n"/>
      <c r="N228" s="311">
        <f>IF(OR(B228="",B228=0),"",SUMIF(Codigos,B228,Quantidade))</f>
        <v/>
      </c>
      <c r="O228" s="558">
        <f>IF(OR(B228="",B228=0),"",SUMIF(Codigos,B228,TotalCurvaABC))</f>
        <v/>
      </c>
    </row>
    <row r="229">
      <c r="B229" s="0" t="n"/>
      <c r="C229" s="0" t="n"/>
      <c r="D229" s="0" t="n"/>
      <c r="E229" s="0" t="n"/>
      <c r="F229" s="0" t="n"/>
      <c r="G229" s="0" t="n"/>
      <c r="H229" s="0" t="n"/>
      <c r="I229" s="0" t="n"/>
      <c r="J229" s="0" t="n"/>
      <c r="K229" s="0" t="n"/>
      <c r="L229" s="0" t="n"/>
      <c r="N229" s="311">
        <f>IF(OR(B229="",B229=0),"",SUMIF(Codigos,B229,Quantidade))</f>
        <v/>
      </c>
      <c r="O229" s="558">
        <f>IF(OR(B229="",B229=0),"",SUMIF(Codigos,B229,TotalCurvaABC))</f>
        <v/>
      </c>
    </row>
    <row r="230">
      <c r="B230" s="0" t="n"/>
      <c r="C230" s="0" t="n"/>
      <c r="D230" s="0" t="n"/>
      <c r="E230" s="0" t="n"/>
      <c r="F230" s="0" t="n"/>
      <c r="G230" s="0" t="n"/>
      <c r="H230" s="0" t="n"/>
      <c r="I230" s="0" t="n"/>
      <c r="J230" s="0" t="n"/>
      <c r="K230" s="0" t="n"/>
      <c r="L230" s="0" t="n"/>
      <c r="N230" s="311">
        <f>IF(OR(B230="",B230=0),"",SUMIF(Codigos,B230,Quantidade))</f>
        <v/>
      </c>
      <c r="O230" s="558">
        <f>IF(OR(B230="",B230=0),"",SUMIF(Codigos,B230,TotalCurvaABC))</f>
        <v/>
      </c>
    </row>
    <row r="231">
      <c r="B231" s="0" t="n"/>
      <c r="C231" s="0" t="n"/>
      <c r="D231" s="0" t="n"/>
      <c r="E231" s="0" t="n"/>
      <c r="F231" s="0" t="n"/>
      <c r="G231" s="0" t="n"/>
      <c r="H231" s="0" t="n"/>
      <c r="I231" s="0" t="n"/>
      <c r="J231" s="0" t="n"/>
      <c r="K231" s="0" t="n"/>
      <c r="L231" s="0" t="n"/>
      <c r="N231" s="311">
        <f>IF(OR(B231="",B231=0),"",SUMIF(Codigos,B231,Quantidade))</f>
        <v/>
      </c>
      <c r="O231" s="558">
        <f>IF(OR(B231="",B231=0),"",SUMIF(Codigos,B231,TotalCurvaABC))</f>
        <v/>
      </c>
    </row>
    <row r="232">
      <c r="B232" s="0" t="n"/>
      <c r="C232" s="0" t="n"/>
      <c r="D232" s="0" t="n"/>
      <c r="E232" s="0" t="n"/>
      <c r="F232" s="0" t="n"/>
      <c r="G232" s="0" t="n"/>
      <c r="H232" s="0" t="n"/>
      <c r="I232" s="0" t="n"/>
      <c r="J232" s="0" t="n"/>
      <c r="K232" s="0" t="n"/>
      <c r="L232" s="0" t="n"/>
      <c r="N232" s="311">
        <f>IF(OR(B232="",B232=0),"",SUMIF(Codigos,B232,Quantidade))</f>
        <v/>
      </c>
      <c r="O232" s="558">
        <f>IF(OR(B232="",B232=0),"",SUMIF(Codigos,B232,TotalCurvaABC))</f>
        <v/>
      </c>
    </row>
    <row r="233">
      <c r="B233" s="0" t="n"/>
      <c r="C233" s="0" t="n"/>
      <c r="D233" s="0" t="n"/>
      <c r="E233" s="0" t="n"/>
      <c r="F233" s="0" t="n"/>
      <c r="G233" s="0" t="n"/>
      <c r="H233" s="0" t="n"/>
      <c r="I233" s="0" t="n"/>
      <c r="J233" s="0" t="n"/>
      <c r="K233" s="0" t="n"/>
      <c r="L233" s="0" t="n"/>
      <c r="N233" s="311">
        <f>IF(OR(B233="",B233=0),"",SUMIF(Codigos,B233,Quantidade))</f>
        <v/>
      </c>
      <c r="O233" s="558">
        <f>IF(OR(B233="",B233=0),"",SUMIF(Codigos,B233,TotalCurvaABC))</f>
        <v/>
      </c>
    </row>
    <row r="234">
      <c r="B234" s="0" t="n"/>
      <c r="C234" s="0" t="n"/>
      <c r="D234" s="0" t="n"/>
      <c r="E234" s="0" t="n"/>
      <c r="F234" s="0" t="n"/>
      <c r="G234" s="0" t="n"/>
      <c r="H234" s="0" t="n"/>
      <c r="I234" s="0" t="n"/>
      <c r="J234" s="0" t="n"/>
      <c r="K234" s="0" t="n"/>
      <c r="L234" s="0" t="n"/>
      <c r="N234" s="311">
        <f>IF(OR(B234="",B234=0),"",SUMIF(Codigos,B234,Quantidade))</f>
        <v/>
      </c>
      <c r="O234" s="558">
        <f>IF(OR(B234="",B234=0),"",SUMIF(Codigos,B234,TotalCurvaABC))</f>
        <v/>
      </c>
    </row>
    <row r="235">
      <c r="B235" s="0" t="n"/>
      <c r="C235" s="0" t="n"/>
      <c r="D235" s="0" t="n"/>
      <c r="E235" s="0" t="n"/>
      <c r="F235" s="0" t="n"/>
      <c r="G235" s="0" t="n"/>
      <c r="H235" s="0" t="n"/>
      <c r="I235" s="0" t="n"/>
      <c r="J235" s="0" t="n"/>
      <c r="K235" s="0" t="n"/>
      <c r="L235" s="0" t="n"/>
      <c r="N235" s="311">
        <f>IF(OR(B235="",B235=0),"",SUMIF(Codigos,B235,Quantidade))</f>
        <v/>
      </c>
      <c r="O235" s="558">
        <f>IF(OR(B235="",B235=0),"",SUMIF(Codigos,B235,TotalCurvaABC))</f>
        <v/>
      </c>
    </row>
    <row r="236">
      <c r="B236" s="0" t="n"/>
      <c r="C236" s="0" t="n"/>
      <c r="D236" s="0" t="n"/>
      <c r="E236" s="0" t="n"/>
      <c r="F236" s="0" t="n"/>
      <c r="G236" s="0" t="n"/>
      <c r="H236" s="0" t="n"/>
      <c r="I236" s="0" t="n"/>
      <c r="J236" s="0" t="n"/>
      <c r="K236" s="0" t="n"/>
      <c r="L236" s="0" t="n"/>
      <c r="N236" s="311">
        <f>IF(OR(B236="",B236=0),"",SUMIF(Codigos,B236,Quantidade))</f>
        <v/>
      </c>
      <c r="O236" s="558">
        <f>IF(OR(B236="",B236=0),"",SUMIF(Codigos,B236,TotalCurvaABC))</f>
        <v/>
      </c>
    </row>
    <row r="237">
      <c r="B237" s="0" t="n"/>
      <c r="C237" s="0" t="n"/>
      <c r="D237" s="0" t="n"/>
      <c r="E237" s="0" t="n"/>
      <c r="F237" s="0" t="n"/>
      <c r="G237" s="0" t="n"/>
      <c r="H237" s="0" t="n"/>
      <c r="I237" s="0" t="n"/>
      <c r="J237" s="0" t="n"/>
      <c r="K237" s="0" t="n"/>
      <c r="L237" s="0" t="n"/>
      <c r="N237" s="311">
        <f>IF(OR(B237="",B237=0),"",SUMIF(Codigos,B237,Quantidade))</f>
        <v/>
      </c>
      <c r="O237" s="558">
        <f>IF(OR(B237="",B237=0),"",SUMIF(Codigos,B237,TotalCurvaABC))</f>
        <v/>
      </c>
    </row>
    <row r="238">
      <c r="B238" s="0" t="n"/>
      <c r="C238" s="0" t="n"/>
      <c r="D238" s="0" t="n"/>
      <c r="E238" s="0" t="n"/>
      <c r="F238" s="0" t="n"/>
      <c r="G238" s="0" t="n"/>
      <c r="H238" s="0" t="n"/>
      <c r="I238" s="0" t="n"/>
      <c r="J238" s="0" t="n"/>
      <c r="K238" s="0" t="n"/>
      <c r="L238" s="0" t="n"/>
      <c r="N238" s="311">
        <f>IF(OR(B238="",B238=0),"",SUMIF(Codigos,B238,Quantidade))</f>
        <v/>
      </c>
      <c r="O238" s="558">
        <f>IF(OR(B238="",B238=0),"",SUMIF(Codigos,B238,TotalCurvaABC))</f>
        <v/>
      </c>
    </row>
    <row r="239">
      <c r="B239" s="0" t="n"/>
      <c r="C239" s="0" t="n"/>
      <c r="D239" s="0" t="n"/>
      <c r="E239" s="0" t="n"/>
      <c r="F239" s="0" t="n"/>
      <c r="G239" s="0" t="n"/>
      <c r="H239" s="0" t="n"/>
      <c r="I239" s="0" t="n"/>
      <c r="J239" s="0" t="n"/>
      <c r="K239" s="0" t="n"/>
      <c r="L239" s="0" t="n"/>
      <c r="N239" s="311">
        <f>IF(OR(B239="",B239=0),"",SUMIF(Codigos,B239,Quantidade))</f>
        <v/>
      </c>
      <c r="O239" s="558">
        <f>IF(OR(B239="",B239=0),"",SUMIF(Codigos,B239,TotalCurvaABC))</f>
        <v/>
      </c>
    </row>
    <row r="240">
      <c r="B240" s="0" t="n"/>
      <c r="C240" s="0" t="n"/>
      <c r="D240" s="0" t="n"/>
      <c r="E240" s="0" t="n"/>
      <c r="F240" s="0" t="n"/>
      <c r="G240" s="0" t="n"/>
      <c r="H240" s="0" t="n"/>
      <c r="I240" s="0" t="n"/>
      <c r="J240" s="0" t="n"/>
      <c r="K240" s="0" t="n"/>
      <c r="L240" s="0" t="n"/>
      <c r="N240" s="311">
        <f>IF(OR(B240="",B240=0),"",SUMIF(Codigos,B240,Quantidade))</f>
        <v/>
      </c>
      <c r="O240" s="558">
        <f>IF(OR(B240="",B240=0),"",SUMIF(Codigos,B240,TotalCurvaABC))</f>
        <v/>
      </c>
    </row>
    <row r="241">
      <c r="B241" s="0" t="n"/>
      <c r="C241" s="0" t="n"/>
      <c r="D241" s="0" t="n"/>
      <c r="E241" s="0" t="n"/>
      <c r="F241" s="0" t="n"/>
      <c r="G241" s="0" t="n"/>
      <c r="H241" s="0" t="n"/>
      <c r="I241" s="0" t="n"/>
      <c r="J241" s="0" t="n"/>
      <c r="K241" s="0" t="n"/>
      <c r="L241" s="0" t="n"/>
      <c r="N241" s="311">
        <f>IF(OR(B241="",B241=0),"",SUMIF(Codigos,B241,Quantidade))</f>
        <v/>
      </c>
      <c r="O241" s="558">
        <f>IF(OR(B241="",B241=0),"",SUMIF(Codigos,B241,TotalCurvaABC))</f>
        <v/>
      </c>
    </row>
    <row r="242">
      <c r="B242" s="0" t="n"/>
      <c r="C242" s="0" t="n"/>
      <c r="D242" s="0" t="n"/>
      <c r="E242" s="0" t="n"/>
      <c r="F242" s="0" t="n"/>
      <c r="G242" s="0" t="n"/>
      <c r="H242" s="0" t="n"/>
      <c r="I242" s="0" t="n"/>
      <c r="J242" s="0" t="n"/>
      <c r="K242" s="0" t="n"/>
      <c r="L242" s="0" t="n"/>
      <c r="N242" s="311">
        <f>IF(OR(B242="",B242=0),"",SUMIF(Codigos,B242,Quantidade))</f>
        <v/>
      </c>
      <c r="O242" s="558">
        <f>IF(OR(B242="",B242=0),"",SUMIF(Codigos,B242,TotalCurvaABC))</f>
        <v/>
      </c>
    </row>
    <row r="243">
      <c r="B243" s="0" t="n"/>
      <c r="C243" s="0" t="n"/>
      <c r="D243" s="0" t="n"/>
      <c r="E243" s="0" t="n"/>
      <c r="F243" s="0" t="n"/>
      <c r="G243" s="0" t="n"/>
      <c r="H243" s="0" t="n"/>
      <c r="I243" s="0" t="n"/>
      <c r="J243" s="0" t="n"/>
      <c r="K243" s="0" t="n"/>
      <c r="L243" s="0" t="n"/>
      <c r="N243" s="311">
        <f>IF(OR(B243="",B243=0),"",SUMIF(Codigos,B243,Quantidade))</f>
        <v/>
      </c>
      <c r="O243" s="558">
        <f>IF(OR(B243="",B243=0),"",SUMIF(Codigos,B243,TotalCurvaABC))</f>
        <v/>
      </c>
    </row>
    <row r="244">
      <c r="B244" s="0" t="n"/>
      <c r="C244" s="0" t="n"/>
      <c r="D244" s="0" t="n"/>
      <c r="E244" s="0" t="n"/>
      <c r="F244" s="0" t="n"/>
      <c r="G244" s="0" t="n"/>
      <c r="H244" s="0" t="n"/>
      <c r="I244" s="0" t="n"/>
      <c r="J244" s="0" t="n"/>
      <c r="K244" s="0" t="n"/>
      <c r="L244" s="0" t="n"/>
      <c r="N244" s="311">
        <f>IF(OR(B244="",B244=0),"",SUMIF(Codigos,B244,Quantidade))</f>
        <v/>
      </c>
      <c r="O244" s="558">
        <f>IF(OR(B244="",B244=0),"",SUMIF(Codigos,B244,TotalCurvaABC))</f>
        <v/>
      </c>
    </row>
    <row r="245">
      <c r="B245" s="0" t="n"/>
      <c r="C245" s="0" t="n"/>
      <c r="D245" s="0" t="n"/>
      <c r="E245" s="0" t="n"/>
      <c r="F245" s="0" t="n"/>
      <c r="G245" s="0" t="n"/>
      <c r="H245" s="0" t="n"/>
      <c r="I245" s="0" t="n"/>
      <c r="J245" s="0" t="n"/>
      <c r="K245" s="0" t="n"/>
      <c r="L245" s="0" t="n"/>
      <c r="N245" s="311">
        <f>IF(OR(B245="",B245=0),"",SUMIF(Codigos,B245,Quantidade))</f>
        <v/>
      </c>
      <c r="O245" s="558">
        <f>IF(OR(B245="",B245=0),"",SUMIF(Codigos,B245,TotalCurvaABC))</f>
        <v/>
      </c>
    </row>
    <row r="246">
      <c r="B246" s="0" t="n"/>
      <c r="C246" s="0" t="n"/>
      <c r="D246" s="0" t="n"/>
      <c r="E246" s="0" t="n"/>
      <c r="F246" s="0" t="n"/>
      <c r="G246" s="0" t="n"/>
      <c r="H246" s="0" t="n"/>
      <c r="I246" s="0" t="n"/>
      <c r="J246" s="0" t="n"/>
      <c r="K246" s="0" t="n"/>
      <c r="L246" s="0" t="n"/>
      <c r="N246" s="311">
        <f>IF(OR(B246="",B246=0),"",SUMIF(Codigos,B246,Quantidade))</f>
        <v/>
      </c>
      <c r="O246" s="558">
        <f>IF(OR(B246="",B246=0),"",SUMIF(Codigos,B246,TotalCurvaABC))</f>
        <v/>
      </c>
    </row>
    <row r="247">
      <c r="B247" s="0" t="n"/>
      <c r="C247" s="0" t="n"/>
      <c r="D247" s="0" t="n"/>
      <c r="E247" s="0" t="n"/>
      <c r="F247" s="0" t="n"/>
      <c r="G247" s="0" t="n"/>
      <c r="H247" s="0" t="n"/>
      <c r="I247" s="0" t="n"/>
      <c r="J247" s="0" t="n"/>
      <c r="K247" s="0" t="n"/>
      <c r="L247" s="0" t="n"/>
      <c r="N247" s="311">
        <f>IF(OR(B247="",B247=0),"",SUMIF(Codigos,B247,Quantidade))</f>
        <v/>
      </c>
      <c r="O247" s="558">
        <f>IF(OR(B247="",B247=0),"",SUMIF(Codigos,B247,TotalCurvaABC))</f>
        <v/>
      </c>
    </row>
    <row r="248">
      <c r="B248" s="0" t="n"/>
      <c r="C248" s="0" t="n"/>
      <c r="D248" s="0" t="n"/>
      <c r="E248" s="0" t="n"/>
      <c r="F248" s="0" t="n"/>
      <c r="G248" s="0" t="n"/>
      <c r="H248" s="0" t="n"/>
      <c r="I248" s="0" t="n"/>
      <c r="J248" s="0" t="n"/>
      <c r="K248" s="0" t="n"/>
      <c r="L248" s="0" t="n"/>
      <c r="N248" s="311">
        <f>IF(OR(B248="",B248=0),"",SUMIF(Codigos,B248,Quantidade))</f>
        <v/>
      </c>
      <c r="O248" s="558">
        <f>IF(OR(B248="",B248=0),"",SUMIF(Codigos,B248,TotalCurvaABC))</f>
        <v/>
      </c>
    </row>
    <row r="249">
      <c r="B249" s="0" t="n"/>
      <c r="C249" s="0" t="n"/>
      <c r="D249" s="0" t="n"/>
      <c r="E249" s="0" t="n"/>
      <c r="F249" s="0" t="n"/>
      <c r="G249" s="0" t="n"/>
      <c r="H249" s="0" t="n"/>
      <c r="I249" s="0" t="n"/>
      <c r="J249" s="0" t="n"/>
      <c r="K249" s="0" t="n"/>
      <c r="L249" s="0" t="n"/>
      <c r="N249" s="311">
        <f>IF(OR(B249="",B249=0),"",SUMIF(Codigos,B249,Quantidade))</f>
        <v/>
      </c>
      <c r="O249" s="558">
        <f>IF(OR(B249="",B249=0),"",SUMIF(Codigos,B249,TotalCurvaABC))</f>
        <v/>
      </c>
    </row>
    <row r="250">
      <c r="B250" s="0" t="n"/>
      <c r="C250" s="0" t="n"/>
      <c r="D250" s="0" t="n"/>
      <c r="E250" s="0" t="n"/>
      <c r="F250" s="0" t="n"/>
      <c r="G250" s="0" t="n"/>
      <c r="H250" s="0" t="n"/>
      <c r="I250" s="0" t="n"/>
      <c r="J250" s="0" t="n"/>
      <c r="K250" s="0" t="n"/>
      <c r="L250" s="0" t="n"/>
      <c r="N250" s="311">
        <f>IF(OR(B250="",B250=0),"",SUMIF(Codigos,B250,Quantidade))</f>
        <v/>
      </c>
      <c r="O250" s="558">
        <f>IF(OR(B250="",B250=0),"",SUMIF(Codigos,B250,TotalCurvaABC))</f>
        <v/>
      </c>
    </row>
    <row r="251">
      <c r="B251" s="0" t="n"/>
      <c r="C251" s="0" t="n"/>
      <c r="D251" s="0" t="n"/>
      <c r="E251" s="0" t="n"/>
      <c r="F251" s="0" t="n"/>
      <c r="G251" s="0" t="n"/>
      <c r="H251" s="0" t="n"/>
      <c r="I251" s="0" t="n"/>
      <c r="J251" s="0" t="n"/>
      <c r="K251" s="0" t="n"/>
      <c r="L251" s="0" t="n"/>
      <c r="N251" s="311">
        <f>IF(OR(B251="",B251=0),"",SUMIF(Codigos,B251,Quantidade))</f>
        <v/>
      </c>
      <c r="O251" s="558">
        <f>IF(OR(B251="",B251=0),"",SUMIF(Codigos,B251,TotalCurvaABC))</f>
        <v/>
      </c>
    </row>
    <row r="252">
      <c r="B252" s="0" t="n"/>
      <c r="C252" s="0" t="n"/>
      <c r="D252" s="0" t="n"/>
      <c r="E252" s="0" t="n"/>
      <c r="F252" s="0" t="n"/>
      <c r="G252" s="0" t="n"/>
      <c r="H252" s="0" t="n"/>
      <c r="I252" s="0" t="n"/>
      <c r="J252" s="0" t="n"/>
      <c r="K252" s="0" t="n"/>
      <c r="L252" s="0" t="n"/>
      <c r="N252" s="311">
        <f>IF(OR(B252="",B252=0),"",SUMIF(Codigos,B252,Quantidade))</f>
        <v/>
      </c>
      <c r="O252" s="558">
        <f>IF(OR(B252="",B252=0),"",SUMIF(Codigos,B252,TotalCurvaABC))</f>
        <v/>
      </c>
    </row>
    <row r="253">
      <c r="B253" s="0" t="n"/>
      <c r="C253" s="0" t="n"/>
      <c r="D253" s="0" t="n"/>
      <c r="E253" s="0" t="n"/>
      <c r="F253" s="0" t="n"/>
      <c r="G253" s="0" t="n"/>
      <c r="H253" s="0" t="n"/>
      <c r="I253" s="0" t="n"/>
      <c r="J253" s="0" t="n"/>
      <c r="K253" s="0" t="n"/>
      <c r="L253" s="0" t="n"/>
      <c r="N253" s="311">
        <f>IF(OR(B253="",B253=0),"",SUMIF(Codigos,B253,Quantidade))</f>
        <v/>
      </c>
      <c r="O253" s="558">
        <f>IF(OR(B253="",B253=0),"",SUMIF(Codigos,B253,TotalCurvaABC))</f>
        <v/>
      </c>
    </row>
    <row r="254">
      <c r="B254" s="0" t="n"/>
      <c r="C254" s="0" t="n"/>
      <c r="D254" s="0" t="n"/>
      <c r="E254" s="0" t="n"/>
      <c r="F254" s="0" t="n"/>
      <c r="G254" s="0" t="n"/>
      <c r="H254" s="0" t="n"/>
      <c r="I254" s="0" t="n"/>
      <c r="J254" s="0" t="n"/>
      <c r="K254" s="0" t="n"/>
      <c r="L254" s="0" t="n"/>
      <c r="N254" s="311">
        <f>IF(OR(B254="",B254=0),"",SUMIF(Codigos,B254,Quantidade))</f>
        <v/>
      </c>
      <c r="O254" s="558">
        <f>IF(OR(B254="",B254=0),"",SUMIF(Codigos,B254,TotalCurvaABC))</f>
        <v/>
      </c>
    </row>
    <row r="255">
      <c r="B255" s="0" t="n"/>
      <c r="C255" s="0" t="n"/>
      <c r="D255" s="0" t="n"/>
      <c r="E255" s="0" t="n"/>
      <c r="F255" s="0" t="n"/>
      <c r="G255" s="0" t="n"/>
      <c r="H255" s="0" t="n"/>
      <c r="I255" s="0" t="n"/>
      <c r="J255" s="0" t="n"/>
      <c r="K255" s="0" t="n"/>
      <c r="L255" s="0" t="n"/>
      <c r="N255" s="311">
        <f>IF(OR(B255="",B255=0),"",SUMIF(Codigos,B255,Quantidade))</f>
        <v/>
      </c>
      <c r="O255" s="558">
        <f>IF(OR(B255="",B255=0),"",SUMIF(Codigos,B255,TotalCurvaABC))</f>
        <v/>
      </c>
    </row>
    <row r="256">
      <c r="B256" s="0" t="n"/>
      <c r="C256" s="0" t="n"/>
      <c r="D256" s="0" t="n"/>
      <c r="E256" s="0" t="n"/>
      <c r="F256" s="0" t="n"/>
      <c r="G256" s="0" t="n"/>
      <c r="H256" s="0" t="n"/>
      <c r="I256" s="0" t="n"/>
      <c r="J256" s="0" t="n"/>
      <c r="K256" s="0" t="n"/>
      <c r="L256" s="0" t="n"/>
      <c r="N256" s="311">
        <f>IF(OR(B256="",B256=0),"",SUMIF(Codigos,B256,Quantidade))</f>
        <v/>
      </c>
      <c r="O256" s="558">
        <f>IF(OR(B256="",B256=0),"",SUMIF(Codigos,B256,TotalCurvaABC))</f>
        <v/>
      </c>
    </row>
    <row r="257">
      <c r="B257" s="0" t="n"/>
      <c r="C257" s="0" t="n"/>
      <c r="D257" s="0" t="n"/>
      <c r="E257" s="0" t="n"/>
      <c r="F257" s="0" t="n"/>
      <c r="G257" s="0" t="n"/>
      <c r="H257" s="0" t="n"/>
      <c r="I257" s="0" t="n"/>
      <c r="J257" s="0" t="n"/>
      <c r="K257" s="0" t="n"/>
      <c r="L257" s="0" t="n"/>
      <c r="N257" s="311">
        <f>IF(OR(B257="",B257=0),"",SUMIF(Codigos,B257,Quantidade))</f>
        <v/>
      </c>
      <c r="O257" s="558">
        <f>IF(OR(B257="",B257=0),"",SUMIF(Codigos,B257,TotalCurvaABC))</f>
        <v/>
      </c>
    </row>
    <row r="258">
      <c r="B258" s="0" t="n"/>
      <c r="C258" s="0" t="n"/>
      <c r="D258" s="0" t="n"/>
      <c r="E258" s="0" t="n"/>
      <c r="F258" s="0" t="n"/>
      <c r="G258" s="0" t="n"/>
      <c r="H258" s="0" t="n"/>
      <c r="I258" s="0" t="n"/>
      <c r="J258" s="0" t="n"/>
      <c r="K258" s="0" t="n"/>
      <c r="L258" s="0" t="n"/>
      <c r="N258" s="311">
        <f>IF(OR(B258="",B258=0),"",SUMIF(Codigos,B258,Quantidade))</f>
        <v/>
      </c>
      <c r="O258" s="558">
        <f>IF(OR(B258="",B258=0),"",SUMIF(Codigos,B258,TotalCurvaABC))</f>
        <v/>
      </c>
    </row>
    <row r="259">
      <c r="B259" s="0" t="n"/>
      <c r="C259" s="0" t="n"/>
      <c r="D259" s="0" t="n"/>
      <c r="E259" s="0" t="n"/>
      <c r="F259" s="0" t="n"/>
      <c r="G259" s="0" t="n"/>
      <c r="H259" s="0" t="n"/>
      <c r="I259" s="0" t="n"/>
      <c r="J259" s="0" t="n"/>
      <c r="K259" s="0" t="n"/>
      <c r="L259" s="0" t="n"/>
      <c r="N259" s="311">
        <f>IF(OR(B259="",B259=0),"",SUMIF(Codigos,B259,Quantidade))</f>
        <v/>
      </c>
      <c r="O259" s="558">
        <f>IF(OR(B259="",B259=0),"",SUMIF(Codigos,B259,TotalCurvaABC))</f>
        <v/>
      </c>
    </row>
    <row r="260">
      <c r="B260" s="0" t="n"/>
      <c r="C260" s="0" t="n"/>
      <c r="D260" s="0" t="n"/>
      <c r="E260" s="0" t="n"/>
      <c r="F260" s="0" t="n"/>
      <c r="G260" s="0" t="n"/>
      <c r="H260" s="0" t="n"/>
      <c r="I260" s="0" t="n"/>
      <c r="J260" s="0" t="n"/>
      <c r="K260" s="0" t="n"/>
      <c r="L260" s="0" t="n"/>
      <c r="N260" s="311">
        <f>IF(OR(B260="",B260=0),"",SUMIF(Codigos,B260,Quantidade))</f>
        <v/>
      </c>
      <c r="O260" s="558">
        <f>IF(OR(B260="",B260=0),"",SUMIF(Codigos,B260,TotalCurvaABC))</f>
        <v/>
      </c>
    </row>
    <row r="261">
      <c r="B261" s="0" t="n"/>
      <c r="C261" s="0" t="n"/>
      <c r="D261" s="0" t="n"/>
      <c r="E261" s="0" t="n"/>
      <c r="F261" s="0" t="n"/>
      <c r="G261" s="0" t="n"/>
      <c r="H261" s="0" t="n"/>
      <c r="I261" s="0" t="n"/>
      <c r="J261" s="0" t="n"/>
      <c r="K261" s="0" t="n"/>
      <c r="L261" s="0" t="n"/>
      <c r="N261" s="311">
        <f>IF(OR(B261="",B261=0),"",SUMIF(Codigos,B261,Quantidade))</f>
        <v/>
      </c>
      <c r="O261" s="558">
        <f>IF(OR(B261="",B261=0),"",SUMIF(Codigos,B261,TotalCurvaABC))</f>
        <v/>
      </c>
    </row>
    <row r="262">
      <c r="B262" s="0" t="n"/>
      <c r="C262" s="0" t="n"/>
      <c r="D262" s="0" t="n"/>
      <c r="E262" s="0" t="n"/>
      <c r="F262" s="0" t="n"/>
      <c r="G262" s="0" t="n"/>
      <c r="H262" s="0" t="n"/>
      <c r="I262" s="0" t="n"/>
      <c r="J262" s="0" t="n"/>
      <c r="K262" s="0" t="n"/>
      <c r="L262" s="0" t="n"/>
      <c r="N262" s="311">
        <f>IF(OR(B262="",B262=0),"",SUMIF(Codigos,B262,Quantidade))</f>
        <v/>
      </c>
      <c r="O262" s="558">
        <f>IF(OR(B262="",B262=0),"",SUMIF(Codigos,B262,TotalCurvaABC))</f>
        <v/>
      </c>
    </row>
    <row r="263">
      <c r="B263" s="0" t="n"/>
      <c r="C263" s="0" t="n"/>
      <c r="D263" s="0" t="n"/>
      <c r="E263" s="0" t="n"/>
      <c r="F263" s="0" t="n"/>
      <c r="G263" s="0" t="n"/>
      <c r="H263" s="0" t="n"/>
      <c r="I263" s="0" t="n"/>
      <c r="J263" s="0" t="n"/>
      <c r="K263" s="0" t="n"/>
      <c r="L263" s="0" t="n"/>
      <c r="N263" s="311">
        <f>IF(OR(B263="",B263=0),"",SUMIF(Codigos,B263,Quantidade))</f>
        <v/>
      </c>
      <c r="O263" s="558">
        <f>IF(OR(B263="",B263=0),"",SUMIF(Codigos,B263,TotalCurvaABC))</f>
        <v/>
      </c>
    </row>
    <row r="264">
      <c r="B264" s="0" t="n"/>
      <c r="C264" s="0" t="n"/>
      <c r="D264" s="0" t="n"/>
      <c r="E264" s="0" t="n"/>
      <c r="F264" s="0" t="n"/>
      <c r="G264" s="0" t="n"/>
      <c r="H264" s="0" t="n"/>
      <c r="I264" s="0" t="n"/>
      <c r="J264" s="0" t="n"/>
      <c r="K264" s="0" t="n"/>
      <c r="L264" s="0" t="n"/>
      <c r="N264" s="311">
        <f>IF(OR(B264="",B264=0),"",SUMIF(Codigos,B264,Quantidade))</f>
        <v/>
      </c>
      <c r="O264" s="558">
        <f>IF(OR(B264="",B264=0),"",SUMIF(Codigos,B264,TotalCurvaABC))</f>
        <v/>
      </c>
    </row>
    <row r="265">
      <c r="B265" s="0" t="n"/>
      <c r="C265" s="0" t="n"/>
      <c r="D265" s="0" t="n"/>
      <c r="E265" s="0" t="n"/>
      <c r="F265" s="0" t="n"/>
      <c r="G265" s="0" t="n"/>
      <c r="H265" s="0" t="n"/>
      <c r="I265" s="0" t="n"/>
      <c r="J265" s="0" t="n"/>
      <c r="K265" s="0" t="n"/>
      <c r="L265" s="0" t="n"/>
      <c r="N265" s="311">
        <f>IF(OR(B265="",B265=0),"",SUMIF(Codigos,B265,Quantidade))</f>
        <v/>
      </c>
      <c r="O265" s="558">
        <f>IF(OR(B265="",B265=0),"",SUMIF(Codigos,B265,TotalCurvaABC))</f>
        <v/>
      </c>
    </row>
    <row r="266">
      <c r="B266" s="0" t="n"/>
      <c r="C266" s="0" t="n"/>
      <c r="D266" s="0" t="n"/>
      <c r="E266" s="0" t="n"/>
      <c r="F266" s="0" t="n"/>
      <c r="G266" s="0" t="n"/>
      <c r="H266" s="0" t="n"/>
      <c r="I266" s="0" t="n"/>
      <c r="J266" s="0" t="n"/>
      <c r="K266" s="0" t="n"/>
      <c r="L266" s="0" t="n"/>
      <c r="N266" s="311">
        <f>IF(OR(B266="",B266=0),"",SUMIF(Codigos,B266,Quantidade))</f>
        <v/>
      </c>
      <c r="O266" s="558">
        <f>IF(OR(B266="",B266=0),"",SUMIF(Codigos,B266,TotalCurvaABC))</f>
        <v/>
      </c>
    </row>
    <row r="267">
      <c r="B267" s="0" t="n"/>
      <c r="C267" s="0" t="n"/>
      <c r="D267" s="0" t="n"/>
      <c r="E267" s="0" t="n"/>
      <c r="F267" s="0" t="n"/>
      <c r="G267" s="0" t="n"/>
      <c r="H267" s="0" t="n"/>
      <c r="I267" s="0" t="n"/>
      <c r="J267" s="0" t="n"/>
      <c r="K267" s="0" t="n"/>
      <c r="L267" s="0" t="n"/>
      <c r="N267" s="311">
        <f>IF(OR(B267="",B267=0),"",SUMIF(Codigos,B267,Quantidade))</f>
        <v/>
      </c>
      <c r="O267" s="558">
        <f>IF(OR(B267="",B267=0),"",SUMIF(Codigos,B267,TotalCurvaABC))</f>
        <v/>
      </c>
    </row>
    <row r="268">
      <c r="B268" s="0" t="n"/>
      <c r="C268" s="0" t="n"/>
      <c r="D268" s="0" t="n"/>
      <c r="E268" s="0" t="n"/>
      <c r="F268" s="0" t="n"/>
      <c r="G268" s="0" t="n"/>
      <c r="H268" s="0" t="n"/>
      <c r="I268" s="0" t="n"/>
      <c r="J268" s="0" t="n"/>
      <c r="K268" s="0" t="n"/>
      <c r="L268" s="0" t="n"/>
      <c r="N268" s="311">
        <f>IF(OR(B268="",B268=0),"",SUMIF(Codigos,B268,Quantidade))</f>
        <v/>
      </c>
      <c r="O268" s="558">
        <f>IF(OR(B268="",B268=0),"",SUMIF(Codigos,B268,TotalCurvaABC))</f>
        <v/>
      </c>
    </row>
    <row r="269">
      <c r="B269" s="0" t="n"/>
      <c r="C269" s="0" t="n"/>
      <c r="D269" s="0" t="n"/>
      <c r="E269" s="0" t="n"/>
      <c r="F269" s="0" t="n"/>
      <c r="G269" s="0" t="n"/>
      <c r="H269" s="0" t="n"/>
      <c r="I269" s="0" t="n"/>
      <c r="J269" s="0" t="n"/>
      <c r="K269" s="0" t="n"/>
      <c r="L269" s="0" t="n"/>
      <c r="N269" s="311">
        <f>IF(OR(B269="",B269=0),"",SUMIF(Codigos,B269,Quantidade))</f>
        <v/>
      </c>
      <c r="O269" s="558">
        <f>IF(OR(B269="",B269=0),"",SUMIF(Codigos,B269,TotalCurvaABC))</f>
        <v/>
      </c>
    </row>
    <row r="270">
      <c r="B270" s="0" t="n"/>
      <c r="C270" s="0" t="n"/>
      <c r="D270" s="0" t="n"/>
      <c r="E270" s="0" t="n"/>
      <c r="F270" s="0" t="n"/>
      <c r="G270" s="0" t="n"/>
      <c r="H270" s="0" t="n"/>
      <c r="I270" s="0" t="n"/>
      <c r="J270" s="0" t="n"/>
      <c r="K270" s="0" t="n"/>
      <c r="L270" s="0" t="n"/>
      <c r="N270" s="311">
        <f>IF(OR(B270="",B270=0),"",SUMIF(Codigos,B270,Quantidade))</f>
        <v/>
      </c>
      <c r="O270" s="558">
        <f>IF(OR(B270="",B270=0),"",SUMIF(Codigos,B270,TotalCurvaABC))</f>
        <v/>
      </c>
    </row>
    <row r="271">
      <c r="B271" s="0" t="n"/>
      <c r="C271" s="0" t="n"/>
      <c r="D271" s="0" t="n"/>
      <c r="E271" s="0" t="n"/>
      <c r="F271" s="0" t="n"/>
      <c r="G271" s="0" t="n"/>
      <c r="H271" s="0" t="n"/>
      <c r="I271" s="0" t="n"/>
      <c r="J271" s="0" t="n"/>
      <c r="K271" s="0" t="n"/>
      <c r="L271" s="0" t="n"/>
      <c r="N271" s="311">
        <f>IF(OR(B271="",B271=0),"",SUMIF(Codigos,B271,Quantidade))</f>
        <v/>
      </c>
      <c r="O271" s="558">
        <f>IF(OR(B271="",B271=0),"",SUMIF(Codigos,B271,TotalCurvaABC))</f>
        <v/>
      </c>
    </row>
    <row r="272">
      <c r="B272" s="0" t="n"/>
      <c r="C272" s="0" t="n"/>
      <c r="D272" s="0" t="n"/>
      <c r="E272" s="0" t="n"/>
      <c r="F272" s="0" t="n"/>
      <c r="G272" s="0" t="n"/>
      <c r="H272" s="0" t="n"/>
      <c r="I272" s="0" t="n"/>
      <c r="J272" s="0" t="n"/>
      <c r="K272" s="0" t="n"/>
      <c r="L272" s="0" t="n"/>
      <c r="N272" s="311">
        <f>IF(OR(B272="",B272=0),"",SUMIF(Codigos,B272,Quantidade))</f>
        <v/>
      </c>
      <c r="O272" s="558">
        <f>IF(OR(B272="",B272=0),"",SUMIF(Codigos,B272,TotalCurvaABC))</f>
        <v/>
      </c>
    </row>
    <row r="273">
      <c r="B273" s="0" t="n"/>
      <c r="C273" s="0" t="n"/>
      <c r="D273" s="0" t="n"/>
      <c r="E273" s="0" t="n"/>
      <c r="F273" s="0" t="n"/>
      <c r="G273" s="0" t="n"/>
      <c r="H273" s="0" t="n"/>
      <c r="I273" s="0" t="n"/>
      <c r="J273" s="0" t="n"/>
      <c r="K273" s="0" t="n"/>
      <c r="L273" s="0" t="n"/>
      <c r="N273" s="311">
        <f>IF(OR(B273="",B273=0),"",SUMIF(Codigos,B273,Quantidade))</f>
        <v/>
      </c>
      <c r="O273" s="558">
        <f>IF(OR(B273="",B273=0),"",SUMIF(Codigos,B273,TotalCurvaABC))</f>
        <v/>
      </c>
    </row>
    <row r="274">
      <c r="B274" s="0" t="n"/>
      <c r="C274" s="0" t="n"/>
      <c r="D274" s="0" t="n"/>
      <c r="E274" s="0" t="n"/>
      <c r="F274" s="0" t="n"/>
      <c r="G274" s="0" t="n"/>
      <c r="H274" s="0" t="n"/>
      <c r="I274" s="0" t="n"/>
      <c r="J274" s="0" t="n"/>
      <c r="K274" s="0" t="n"/>
      <c r="L274" s="0" t="n"/>
      <c r="N274" s="311">
        <f>IF(OR(B274="",B274=0),"",SUMIF(Codigos,B274,Quantidade))</f>
        <v/>
      </c>
      <c r="O274" s="558">
        <f>IF(OR(B274="",B274=0),"",SUMIF(Codigos,B274,TotalCurvaABC))</f>
        <v/>
      </c>
    </row>
    <row r="275">
      <c r="B275" s="0" t="n"/>
      <c r="C275" s="0" t="n"/>
      <c r="D275" s="0" t="n"/>
      <c r="E275" s="0" t="n"/>
      <c r="F275" s="0" t="n"/>
      <c r="G275" s="0" t="n"/>
      <c r="H275" s="0" t="n"/>
      <c r="I275" s="0" t="n"/>
      <c r="J275" s="0" t="n"/>
      <c r="K275" s="0" t="n"/>
      <c r="L275" s="0" t="n"/>
      <c r="N275" s="311">
        <f>IF(OR(B275="",B275=0),"",SUMIF(Codigos,B275,Quantidade))</f>
        <v/>
      </c>
      <c r="O275" s="558">
        <f>IF(OR(B275="",B275=0),"",SUMIF(Codigos,B275,TotalCurvaABC))</f>
        <v/>
      </c>
    </row>
    <row r="276">
      <c r="B276" s="0" t="n"/>
      <c r="C276" s="0" t="n"/>
      <c r="D276" s="0" t="n"/>
      <c r="E276" s="0" t="n"/>
      <c r="F276" s="0" t="n"/>
      <c r="G276" s="0" t="n"/>
      <c r="H276" s="0" t="n"/>
      <c r="I276" s="0" t="n"/>
      <c r="J276" s="0" t="n"/>
      <c r="K276" s="0" t="n"/>
      <c r="L276" s="0" t="n"/>
      <c r="N276" s="311">
        <f>IF(OR(B276="",B276=0),"",SUMIF(Codigos,B276,Quantidade))</f>
        <v/>
      </c>
      <c r="O276" s="558">
        <f>IF(OR(B276="",B276=0),"",SUMIF(Codigos,B276,TotalCurvaABC))</f>
        <v/>
      </c>
    </row>
    <row r="277">
      <c r="B277" s="0" t="n"/>
      <c r="C277" s="0" t="n"/>
      <c r="D277" s="0" t="n"/>
      <c r="E277" s="0" t="n"/>
      <c r="F277" s="0" t="n"/>
      <c r="G277" s="0" t="n"/>
      <c r="H277" s="0" t="n"/>
      <c r="I277" s="0" t="n"/>
      <c r="J277" s="0" t="n"/>
      <c r="K277" s="0" t="n"/>
      <c r="L277" s="0" t="n"/>
      <c r="N277" s="311">
        <f>IF(OR(B277="",B277=0),"",SUMIF(Codigos,B277,Quantidade))</f>
        <v/>
      </c>
      <c r="O277" s="558">
        <f>IF(OR(B277="",B277=0),"",SUMIF(Codigos,B277,TotalCurvaABC))</f>
        <v/>
      </c>
    </row>
    <row r="278">
      <c r="B278" s="0" t="n"/>
      <c r="C278" s="0" t="n"/>
      <c r="D278" s="0" t="n"/>
      <c r="E278" s="0" t="n"/>
      <c r="F278" s="0" t="n"/>
      <c r="G278" s="0" t="n"/>
      <c r="H278" s="0" t="n"/>
      <c r="I278" s="0" t="n"/>
      <c r="J278" s="0" t="n"/>
      <c r="K278" s="0" t="n"/>
      <c r="L278" s="0" t="n"/>
      <c r="N278" s="311">
        <f>IF(OR(B278="",B278=0),"",SUMIF(Codigos,B278,Quantidade))</f>
        <v/>
      </c>
      <c r="O278" s="558">
        <f>IF(OR(B278="",B278=0),"",SUMIF(Codigos,B278,TotalCurvaABC))</f>
        <v/>
      </c>
    </row>
    <row r="279">
      <c r="B279" s="0" t="n"/>
      <c r="C279" s="0" t="n"/>
      <c r="D279" s="0" t="n"/>
      <c r="E279" s="0" t="n"/>
      <c r="F279" s="0" t="n"/>
      <c r="G279" s="0" t="n"/>
      <c r="H279" s="0" t="n"/>
      <c r="I279" s="0" t="n"/>
      <c r="J279" s="0" t="n"/>
      <c r="K279" s="0" t="n"/>
      <c r="L279" s="0" t="n"/>
      <c r="N279" s="311">
        <f>IF(OR(B279="",B279=0),"",SUMIF(Codigos,B279,Quantidade))</f>
        <v/>
      </c>
      <c r="O279" s="558">
        <f>IF(OR(B279="",B279=0),"",SUMIF(Codigos,B279,TotalCurvaABC))</f>
        <v/>
      </c>
    </row>
    <row r="280">
      <c r="B280" s="0" t="n"/>
      <c r="C280" s="0" t="n"/>
      <c r="D280" s="0" t="n"/>
      <c r="E280" s="0" t="n"/>
      <c r="F280" s="0" t="n"/>
      <c r="G280" s="0" t="n"/>
      <c r="H280" s="0" t="n"/>
      <c r="I280" s="0" t="n"/>
      <c r="J280" s="0" t="n"/>
      <c r="K280" s="0" t="n"/>
      <c r="L280" s="0" t="n"/>
      <c r="N280" s="311">
        <f>IF(OR(B280="",B280=0),"",SUMIF(Codigos,B280,Quantidade))</f>
        <v/>
      </c>
      <c r="O280" s="558">
        <f>IF(OR(B280="",B280=0),"",SUMIF(Codigos,B280,TotalCurvaABC))</f>
        <v/>
      </c>
    </row>
    <row r="281">
      <c r="B281" s="0" t="n"/>
      <c r="C281" s="0" t="n"/>
      <c r="D281" s="0" t="n"/>
      <c r="E281" s="0" t="n"/>
      <c r="F281" s="0" t="n"/>
      <c r="G281" s="0" t="n"/>
      <c r="H281" s="0" t="n"/>
      <c r="I281" s="0" t="n"/>
      <c r="J281" s="0" t="n"/>
      <c r="K281" s="0" t="n"/>
      <c r="L281" s="0" t="n"/>
      <c r="N281" s="311">
        <f>IF(OR(B281="",B281=0),"",SUMIF(Codigos,B281,Quantidade))</f>
        <v/>
      </c>
      <c r="O281" s="558">
        <f>IF(OR(B281="",B281=0),"",SUMIF(Codigos,B281,TotalCurvaABC))</f>
        <v/>
      </c>
    </row>
    <row r="282">
      <c r="B282" s="0" t="n"/>
      <c r="C282" s="0" t="n"/>
      <c r="D282" s="0" t="n"/>
      <c r="E282" s="0" t="n"/>
      <c r="F282" s="0" t="n"/>
      <c r="G282" s="0" t="n"/>
      <c r="H282" s="0" t="n"/>
      <c r="I282" s="0" t="n"/>
      <c r="J282" s="0" t="n"/>
      <c r="K282" s="0" t="n"/>
      <c r="L282" s="0" t="n"/>
      <c r="N282" s="311">
        <f>IF(OR(B282="",B282=0),"",SUMIF(Codigos,B282,Quantidade))</f>
        <v/>
      </c>
      <c r="O282" s="558">
        <f>IF(OR(B282="",B282=0),"",SUMIF(Codigos,B282,TotalCurvaABC))</f>
        <v/>
      </c>
    </row>
    <row r="283">
      <c r="B283" s="0" t="n"/>
      <c r="C283" s="0" t="n"/>
      <c r="D283" s="0" t="n"/>
      <c r="E283" s="0" t="n"/>
      <c r="F283" s="0" t="n"/>
      <c r="G283" s="0" t="n"/>
      <c r="H283" s="0" t="n"/>
      <c r="I283" s="0" t="n"/>
      <c r="J283" s="0" t="n"/>
      <c r="K283" s="0" t="n"/>
      <c r="L283" s="0" t="n"/>
      <c r="N283" s="311">
        <f>IF(OR(B283="",B283=0),"",SUMIF(Codigos,B283,Quantidade))</f>
        <v/>
      </c>
      <c r="O283" s="558">
        <f>IF(OR(B283="",B283=0),"",SUMIF(Codigos,B283,TotalCurvaABC))</f>
        <v/>
      </c>
    </row>
    <row r="284">
      <c r="B284" s="0" t="n"/>
      <c r="C284" s="0" t="n"/>
      <c r="D284" s="0" t="n"/>
      <c r="E284" s="0" t="n"/>
      <c r="F284" s="0" t="n"/>
      <c r="G284" s="0" t="n"/>
      <c r="H284" s="0" t="n"/>
      <c r="I284" s="0" t="n"/>
      <c r="J284" s="0" t="n"/>
      <c r="K284" s="0" t="n"/>
      <c r="L284" s="0" t="n"/>
      <c r="N284" s="311">
        <f>IF(OR(B284="",B284=0),"",SUMIF(Codigos,B284,Quantidade))</f>
        <v/>
      </c>
      <c r="O284" s="558">
        <f>IF(OR(B284="",B284=0),"",SUMIF(Codigos,B284,TotalCurvaABC))</f>
        <v/>
      </c>
    </row>
    <row r="285">
      <c r="B285" s="0" t="n"/>
      <c r="C285" s="0" t="n"/>
      <c r="D285" s="0" t="n"/>
      <c r="E285" s="0" t="n"/>
      <c r="F285" s="0" t="n"/>
      <c r="G285" s="0" t="n"/>
      <c r="H285" s="0" t="n"/>
      <c r="I285" s="0" t="n"/>
      <c r="J285" s="0" t="n"/>
      <c r="K285" s="0" t="n"/>
      <c r="L285" s="0" t="n"/>
      <c r="N285" s="311">
        <f>IF(OR(B285="",B285=0),"",SUMIF(Codigos,B285,Quantidade))</f>
        <v/>
      </c>
      <c r="O285" s="558">
        <f>IF(OR(B285="",B285=0),"",SUMIF(Codigos,B285,TotalCurvaABC))</f>
        <v/>
      </c>
    </row>
    <row r="286">
      <c r="B286" s="0" t="n"/>
      <c r="C286" s="0" t="n"/>
      <c r="D286" s="0" t="n"/>
      <c r="E286" s="0" t="n"/>
      <c r="F286" s="0" t="n"/>
      <c r="G286" s="0" t="n"/>
      <c r="H286" s="0" t="n"/>
      <c r="I286" s="0" t="n"/>
      <c r="J286" s="0" t="n"/>
      <c r="K286" s="0" t="n"/>
      <c r="L286" s="0" t="n"/>
      <c r="N286" s="311">
        <f>IF(OR(B286="",B286=0),"",SUMIF(Codigos,B286,Quantidade))</f>
        <v/>
      </c>
      <c r="O286" s="558">
        <f>IF(OR(B286="",B286=0),"",SUMIF(Codigos,B286,TotalCurvaABC))</f>
        <v/>
      </c>
    </row>
    <row r="287">
      <c r="B287" s="0" t="n"/>
      <c r="C287" s="0" t="n"/>
      <c r="D287" s="0" t="n"/>
      <c r="E287" s="0" t="n"/>
      <c r="F287" s="0" t="n"/>
      <c r="G287" s="0" t="n"/>
      <c r="H287" s="0" t="n"/>
      <c r="I287" s="0" t="n"/>
      <c r="J287" s="0" t="n"/>
      <c r="K287" s="0" t="n"/>
      <c r="L287" s="0" t="n"/>
      <c r="N287" s="311">
        <f>IF(OR(B287="",B287=0),"",SUMIF(Codigos,B287,Quantidade))</f>
        <v/>
      </c>
      <c r="O287" s="558">
        <f>IF(OR(B287="",B287=0),"",SUMIF(Codigos,B287,TotalCurvaABC))</f>
        <v/>
      </c>
    </row>
    <row r="288">
      <c r="B288" s="0" t="n"/>
      <c r="C288" s="0" t="n"/>
      <c r="D288" s="0" t="n"/>
      <c r="E288" s="0" t="n"/>
      <c r="F288" s="0" t="n"/>
      <c r="G288" s="0" t="n"/>
      <c r="H288" s="0" t="n"/>
      <c r="I288" s="0" t="n"/>
      <c r="J288" s="0" t="n"/>
      <c r="K288" s="0" t="n"/>
      <c r="L288" s="0" t="n"/>
      <c r="N288" s="311">
        <f>IF(OR(B288="",B288=0),"",SUMIF(Codigos,B288,Quantidade))</f>
        <v/>
      </c>
      <c r="O288" s="558">
        <f>IF(OR(B288="",B288=0),"",SUMIF(Codigos,B288,TotalCurvaABC))</f>
        <v/>
      </c>
    </row>
    <row r="289">
      <c r="B289" s="0" t="n"/>
      <c r="C289" s="0" t="n"/>
      <c r="D289" s="0" t="n"/>
      <c r="E289" s="0" t="n"/>
      <c r="F289" s="0" t="n"/>
      <c r="G289" s="0" t="n"/>
      <c r="H289" s="0" t="n"/>
      <c r="I289" s="0" t="n"/>
      <c r="J289" s="0" t="n"/>
      <c r="K289" s="0" t="n"/>
      <c r="L289" s="0" t="n"/>
      <c r="N289" s="311">
        <f>IF(OR(B289="",B289=0),"",SUMIF(Codigos,B289,Quantidade))</f>
        <v/>
      </c>
      <c r="O289" s="558">
        <f>IF(OR(B289="",B289=0),"",SUMIF(Codigos,B289,TotalCurvaABC))</f>
        <v/>
      </c>
    </row>
    <row r="290">
      <c r="B290" s="0" t="n"/>
      <c r="C290" s="0" t="n"/>
      <c r="D290" s="0" t="n"/>
      <c r="E290" s="0" t="n"/>
      <c r="F290" s="0" t="n"/>
      <c r="G290" s="0" t="n"/>
      <c r="H290" s="0" t="n"/>
      <c r="I290" s="0" t="n"/>
      <c r="J290" s="0" t="n"/>
      <c r="K290" s="0" t="n"/>
      <c r="L290" s="0" t="n"/>
      <c r="N290" s="311">
        <f>IF(OR(B290="",B290=0),"",SUMIF(Codigos,B290,Quantidade))</f>
        <v/>
      </c>
      <c r="O290" s="558">
        <f>IF(OR(B290="",B290=0),"",SUMIF(Codigos,B290,TotalCurvaABC))</f>
        <v/>
      </c>
    </row>
    <row r="291">
      <c r="B291" s="0" t="n"/>
      <c r="C291" s="0" t="n"/>
      <c r="D291" s="0" t="n"/>
      <c r="E291" s="0" t="n"/>
      <c r="F291" s="0" t="n"/>
      <c r="G291" s="0" t="n"/>
      <c r="H291" s="0" t="n"/>
      <c r="I291" s="0" t="n"/>
      <c r="J291" s="0" t="n"/>
      <c r="K291" s="0" t="n"/>
      <c r="L291" s="0" t="n"/>
      <c r="N291" s="311">
        <f>IF(OR(B291="",B291=0),"",SUMIF(Codigos,B291,Quantidade))</f>
        <v/>
      </c>
      <c r="O291" s="558">
        <f>IF(OR(B291="",B291=0),"",SUMIF(Codigos,B291,TotalCurvaABC))</f>
        <v/>
      </c>
    </row>
    <row r="292">
      <c r="B292" s="0" t="n"/>
      <c r="C292" s="0" t="n"/>
      <c r="D292" s="0" t="n"/>
      <c r="E292" s="0" t="n"/>
      <c r="F292" s="0" t="n"/>
      <c r="G292" s="0" t="n"/>
      <c r="H292" s="0" t="n"/>
      <c r="I292" s="0" t="n"/>
      <c r="J292" s="0" t="n"/>
      <c r="K292" s="0" t="n"/>
      <c r="L292" s="0" t="n"/>
      <c r="N292" s="311">
        <f>IF(OR(B292="",B292=0),"",SUMIF(Codigos,B292,Quantidade))</f>
        <v/>
      </c>
      <c r="O292" s="558">
        <f>IF(OR(B292="",B292=0),"",SUMIF(Codigos,B292,TotalCurvaABC))</f>
        <v/>
      </c>
    </row>
    <row r="293">
      <c r="B293" s="0" t="n"/>
      <c r="C293" s="0" t="n"/>
      <c r="D293" s="0" t="n"/>
      <c r="E293" s="0" t="n"/>
      <c r="F293" s="0" t="n"/>
      <c r="G293" s="0" t="n"/>
      <c r="H293" s="0" t="n"/>
      <c r="I293" s="0" t="n"/>
      <c r="J293" s="0" t="n"/>
      <c r="K293" s="0" t="n"/>
      <c r="L293" s="0" t="n"/>
      <c r="N293" s="311">
        <f>IF(OR(B293="",B293=0),"",SUMIF(Codigos,B293,Quantidade))</f>
        <v/>
      </c>
      <c r="O293" s="558">
        <f>IF(OR(B293="",B293=0),"",SUMIF(Codigos,B293,TotalCurvaABC))</f>
        <v/>
      </c>
    </row>
    <row r="294">
      <c r="B294" s="0" t="n"/>
      <c r="C294" s="0" t="n"/>
      <c r="D294" s="0" t="n"/>
      <c r="E294" s="0" t="n"/>
      <c r="F294" s="0" t="n"/>
      <c r="G294" s="0" t="n"/>
      <c r="H294" s="0" t="n"/>
      <c r="I294" s="0" t="n"/>
      <c r="J294" s="0" t="n"/>
      <c r="K294" s="0" t="n"/>
      <c r="L294" s="0" t="n"/>
      <c r="N294" s="311">
        <f>IF(OR(B294="",B294=0),"",SUMIF(Codigos,B294,Quantidade))</f>
        <v/>
      </c>
      <c r="O294" s="558">
        <f>IF(OR(B294="",B294=0),"",SUMIF(Codigos,B294,TotalCurvaABC))</f>
        <v/>
      </c>
    </row>
    <row r="295">
      <c r="B295" s="0" t="n"/>
      <c r="C295" s="0" t="n"/>
      <c r="D295" s="0" t="n"/>
      <c r="E295" s="0" t="n"/>
      <c r="F295" s="0" t="n"/>
      <c r="G295" s="0" t="n"/>
      <c r="H295" s="0" t="n"/>
      <c r="I295" s="0" t="n"/>
      <c r="J295" s="0" t="n"/>
      <c r="K295" s="0" t="n"/>
      <c r="L295" s="0" t="n"/>
      <c r="N295" s="311">
        <f>IF(OR(B295="",B295=0),"",SUMIF(Codigos,B295,Quantidade))</f>
        <v/>
      </c>
      <c r="O295" s="558">
        <f>IF(OR(B295="",B295=0),"",SUMIF(Codigos,B295,TotalCurvaABC))</f>
        <v/>
      </c>
    </row>
    <row r="296">
      <c r="B296" s="0" t="n"/>
      <c r="C296" s="0" t="n"/>
      <c r="D296" s="0" t="n"/>
      <c r="E296" s="0" t="n"/>
      <c r="F296" s="0" t="n"/>
      <c r="G296" s="0" t="n"/>
      <c r="H296" s="0" t="n"/>
      <c r="I296" s="0" t="n"/>
      <c r="J296" s="0" t="n"/>
      <c r="K296" s="0" t="n"/>
      <c r="L296" s="0" t="n"/>
      <c r="N296" s="311">
        <f>IF(OR(B296="",B296=0),"",SUMIF(Codigos,B296,Quantidade))</f>
        <v/>
      </c>
      <c r="O296" s="558">
        <f>IF(OR(B296="",B296=0),"",SUMIF(Codigos,B296,TotalCurvaABC))</f>
        <v/>
      </c>
    </row>
    <row r="297">
      <c r="B297" s="0" t="n"/>
      <c r="C297" s="0" t="n"/>
      <c r="D297" s="0" t="n"/>
      <c r="E297" s="0" t="n"/>
      <c r="F297" s="0" t="n"/>
      <c r="G297" s="0" t="n"/>
      <c r="H297" s="0" t="n"/>
      <c r="I297" s="0" t="n"/>
      <c r="J297" s="0" t="n"/>
      <c r="K297" s="0" t="n"/>
      <c r="L297" s="0" t="n"/>
      <c r="N297" s="311">
        <f>IF(OR(B297="",B297=0),"",SUMIF(Codigos,B297,Quantidade))</f>
        <v/>
      </c>
      <c r="O297" s="558">
        <f>IF(OR(B297="",B297=0),"",SUMIF(Codigos,B297,TotalCurvaABC))</f>
        <v/>
      </c>
    </row>
    <row r="298">
      <c r="B298" s="0" t="n"/>
      <c r="C298" s="0" t="n"/>
      <c r="D298" s="0" t="n"/>
      <c r="E298" s="0" t="n"/>
      <c r="F298" s="0" t="n"/>
      <c r="G298" s="0" t="n"/>
      <c r="H298" s="0" t="n"/>
      <c r="I298" s="0" t="n"/>
      <c r="J298" s="0" t="n"/>
      <c r="K298" s="0" t="n"/>
      <c r="L298" s="0" t="n"/>
      <c r="N298" s="311">
        <f>IF(OR(B298="",B298=0),"",SUMIF(Codigos,B298,Quantidade))</f>
        <v/>
      </c>
      <c r="O298" s="558">
        <f>IF(OR(B298="",B298=0),"",SUMIF(Codigos,B298,TotalCurvaABC))</f>
        <v/>
      </c>
    </row>
    <row r="299">
      <c r="B299" s="0" t="n"/>
      <c r="C299" s="0" t="n"/>
      <c r="D299" s="0" t="n"/>
      <c r="E299" s="0" t="n"/>
      <c r="F299" s="0" t="n"/>
      <c r="G299" s="0" t="n"/>
      <c r="H299" s="0" t="n"/>
      <c r="I299" s="0" t="n"/>
      <c r="J299" s="0" t="n"/>
      <c r="K299" s="0" t="n"/>
      <c r="L299" s="0" t="n"/>
      <c r="N299" s="311">
        <f>IF(OR(B299="",B299=0),"",SUMIF(Codigos,B299,Quantidade))</f>
        <v/>
      </c>
      <c r="O299" s="558">
        <f>IF(OR(B299="",B299=0),"",SUMIF(Codigos,B299,TotalCurvaABC))</f>
        <v/>
      </c>
    </row>
    <row r="300">
      <c r="B300" s="0" t="n"/>
      <c r="C300" s="0" t="n"/>
      <c r="D300" s="0" t="n"/>
      <c r="E300" s="0" t="n"/>
      <c r="F300" s="0" t="n"/>
      <c r="G300" s="0" t="n"/>
      <c r="H300" s="0" t="n"/>
      <c r="I300" s="0" t="n"/>
      <c r="J300" s="0" t="n"/>
      <c r="K300" s="0" t="n"/>
      <c r="L300" s="0" t="n"/>
      <c r="N300" s="311">
        <f>IF(OR(B300="",B300=0),"",SUMIF(Codigos,B300,Quantidade))</f>
        <v/>
      </c>
      <c r="O300" s="558">
        <f>IF(OR(B300="",B300=0),"",SUMIF(Codigos,B300,TotalCurvaABC))</f>
        <v/>
      </c>
    </row>
    <row r="301">
      <c r="B301" s="0" t="n"/>
      <c r="C301" s="0" t="n"/>
      <c r="D301" s="0" t="n"/>
      <c r="E301" s="0" t="n"/>
      <c r="F301" s="0" t="n"/>
      <c r="G301" s="0" t="n"/>
      <c r="H301" s="0" t="n"/>
      <c r="I301" s="0" t="n"/>
      <c r="J301" s="0" t="n"/>
      <c r="K301" s="0" t="n"/>
      <c r="L301" s="0" t="n"/>
      <c r="N301" s="311">
        <f>IF(OR(B301="",B301=0),"",SUMIF(Codigos,B301,Quantidade))</f>
        <v/>
      </c>
      <c r="O301" s="558">
        <f>IF(OR(B301="",B301=0),"",SUMIF(Codigos,B301,TotalCurvaABC))</f>
        <v/>
      </c>
    </row>
    <row r="302">
      <c r="B302" s="0" t="n"/>
      <c r="C302" s="0" t="n"/>
      <c r="D302" s="0" t="n"/>
      <c r="E302" s="0" t="n"/>
      <c r="F302" s="0" t="n"/>
      <c r="G302" s="0" t="n"/>
      <c r="H302" s="0" t="n"/>
      <c r="I302" s="0" t="n"/>
      <c r="J302" s="0" t="n"/>
      <c r="K302" s="0" t="n"/>
      <c r="L302" s="0" t="n"/>
      <c r="N302" s="311">
        <f>IF(OR(B302="",B302=0),"",SUMIF(Codigos,B302,Quantidade))</f>
        <v/>
      </c>
      <c r="O302" s="558">
        <f>IF(OR(B302="",B302=0),"",SUMIF(Codigos,B302,TotalCurvaABC))</f>
        <v/>
      </c>
    </row>
    <row r="303">
      <c r="B303" s="0" t="n"/>
      <c r="C303" s="0" t="n"/>
      <c r="D303" s="0" t="n"/>
      <c r="E303" s="0" t="n"/>
      <c r="F303" s="0" t="n"/>
      <c r="G303" s="0" t="n"/>
      <c r="H303" s="0" t="n"/>
      <c r="I303" s="0" t="n"/>
      <c r="J303" s="0" t="n"/>
      <c r="K303" s="0" t="n"/>
      <c r="L303" s="0" t="n"/>
      <c r="N303" s="311">
        <f>IF(OR(B303="",B303=0),"",SUMIF(Codigos,B303,Quantidade))</f>
        <v/>
      </c>
      <c r="O303" s="558">
        <f>IF(OR(B303="",B303=0),"",SUMIF(Codigos,B303,TotalCurvaABC))</f>
        <v/>
      </c>
    </row>
    <row r="304">
      <c r="B304" s="0" t="n"/>
      <c r="C304" s="0" t="n"/>
      <c r="D304" s="0" t="n"/>
      <c r="E304" s="0" t="n"/>
      <c r="F304" s="0" t="n"/>
      <c r="G304" s="0" t="n"/>
      <c r="H304" s="0" t="n"/>
      <c r="I304" s="0" t="n"/>
      <c r="J304" s="0" t="n"/>
      <c r="K304" s="0" t="n"/>
      <c r="L304" s="0" t="n"/>
      <c r="N304" s="311">
        <f>IF(OR(B304="",B304=0),"",SUMIF(Codigos,B304,Quantidade))</f>
        <v/>
      </c>
      <c r="O304" s="558">
        <f>IF(OR(B304="",B304=0),"",SUMIF(Codigos,B304,TotalCurvaABC))</f>
        <v/>
      </c>
    </row>
    <row r="305">
      <c r="B305" s="0" t="n"/>
      <c r="C305" s="0" t="n"/>
      <c r="D305" s="0" t="n"/>
      <c r="E305" s="0" t="n"/>
      <c r="F305" s="0" t="n"/>
      <c r="G305" s="0" t="n"/>
      <c r="H305" s="0" t="n"/>
      <c r="I305" s="0" t="n"/>
      <c r="J305" s="0" t="n"/>
      <c r="K305" s="0" t="n"/>
      <c r="L305" s="0" t="n"/>
      <c r="N305" s="311">
        <f>IF(OR(B305="",B305=0),"",SUMIF(Codigos,B305,Quantidade))</f>
        <v/>
      </c>
      <c r="O305" s="558">
        <f>IF(OR(B305="",B305=0),"",SUMIF(Codigos,B305,TotalCurvaABC))</f>
        <v/>
      </c>
    </row>
    <row r="306">
      <c r="B306" s="0" t="n"/>
      <c r="C306" s="0" t="n"/>
      <c r="D306" s="0" t="n"/>
      <c r="E306" s="0" t="n"/>
      <c r="F306" s="0" t="n"/>
      <c r="G306" s="0" t="n"/>
      <c r="H306" s="0" t="n"/>
      <c r="I306" s="0" t="n"/>
      <c r="J306" s="0" t="n"/>
      <c r="K306" s="0" t="n"/>
      <c r="L306" s="0" t="n"/>
      <c r="N306" s="311">
        <f>IF(OR(B306="",B306=0),"",SUMIF(Codigos,B306,Quantidade))</f>
        <v/>
      </c>
      <c r="O306" s="558">
        <f>IF(OR(B306="",B306=0),"",SUMIF(Codigos,B306,TotalCurvaABC))</f>
        <v/>
      </c>
    </row>
    <row r="307">
      <c r="B307" s="0" t="n"/>
      <c r="C307" s="0" t="n"/>
      <c r="D307" s="0" t="n"/>
      <c r="E307" s="0" t="n"/>
      <c r="F307" s="0" t="n"/>
      <c r="G307" s="0" t="n"/>
      <c r="H307" s="0" t="n"/>
      <c r="I307" s="0" t="n"/>
      <c r="J307" s="0" t="n"/>
      <c r="K307" s="0" t="n"/>
      <c r="L307" s="0" t="n"/>
      <c r="N307" s="311">
        <f>IF(OR(B307="",B307=0),"",SUMIF(Codigos,B307,Quantidade))</f>
        <v/>
      </c>
      <c r="O307" s="558">
        <f>IF(OR(B307="",B307=0),"",SUMIF(Codigos,B307,TotalCurvaABC))</f>
        <v/>
      </c>
    </row>
    <row r="308">
      <c r="B308" s="0" t="n"/>
      <c r="C308" s="0" t="n"/>
      <c r="D308" s="0" t="n"/>
      <c r="E308" s="0" t="n"/>
      <c r="F308" s="0" t="n"/>
      <c r="G308" s="0" t="n"/>
      <c r="H308" s="0" t="n"/>
      <c r="I308" s="0" t="n"/>
      <c r="J308" s="0" t="n"/>
      <c r="K308" s="0" t="n"/>
      <c r="L308" s="0" t="n"/>
      <c r="N308" s="311">
        <f>IF(OR(B308="",B308=0),"",SUMIF(Codigos,B308,Quantidade))</f>
        <v/>
      </c>
      <c r="O308" s="558">
        <f>IF(OR(B308="",B308=0),"",SUMIF(Codigos,B308,TotalCurvaABC))</f>
        <v/>
      </c>
    </row>
    <row r="309">
      <c r="B309" s="0" t="n"/>
      <c r="C309" s="0" t="n"/>
      <c r="D309" s="0" t="n"/>
      <c r="E309" s="0" t="n"/>
      <c r="F309" s="0" t="n"/>
      <c r="G309" s="0" t="n"/>
      <c r="H309" s="0" t="n"/>
      <c r="I309" s="0" t="n"/>
      <c r="J309" s="0" t="n"/>
      <c r="K309" s="0" t="n"/>
      <c r="L309" s="0" t="n"/>
      <c r="N309" s="311">
        <f>IF(OR(B309="",B309=0),"",SUMIF(Codigos,B309,Quantidade))</f>
        <v/>
      </c>
      <c r="O309" s="558">
        <f>IF(OR(B309="",B309=0),"",SUMIF(Codigos,B309,TotalCurvaABC))</f>
        <v/>
      </c>
    </row>
    <row r="310">
      <c r="B310" s="0" t="n"/>
      <c r="C310" s="0" t="n"/>
      <c r="D310" s="0" t="n"/>
      <c r="E310" s="0" t="n"/>
      <c r="F310" s="0" t="n"/>
      <c r="G310" s="0" t="n"/>
      <c r="H310" s="0" t="n"/>
      <c r="I310" s="0" t="n"/>
      <c r="J310" s="0" t="n"/>
      <c r="K310" s="0" t="n"/>
      <c r="L310" s="0" t="n"/>
      <c r="N310" s="311">
        <f>IF(OR(B310="",B310=0),"",SUMIF(Codigos,B310,Quantidade))</f>
        <v/>
      </c>
      <c r="O310" s="558">
        <f>IF(OR(B310="",B310=0),"",SUMIF(Codigos,B310,TotalCurvaABC))</f>
        <v/>
      </c>
    </row>
    <row r="311">
      <c r="B311" s="0" t="n"/>
      <c r="C311" s="0" t="n"/>
      <c r="D311" s="0" t="n"/>
      <c r="E311" s="0" t="n"/>
      <c r="F311" s="0" t="n"/>
      <c r="G311" s="0" t="n"/>
      <c r="H311" s="0" t="n"/>
      <c r="I311" s="0" t="n"/>
      <c r="J311" s="0" t="n"/>
      <c r="K311" s="0" t="n"/>
      <c r="L311" s="0" t="n"/>
      <c r="N311" s="311">
        <f>IF(OR(B311="",B311=0),"",SUMIF(Codigos,B311,Quantidade))</f>
        <v/>
      </c>
      <c r="O311" s="558">
        <f>IF(OR(B311="",B311=0),"",SUMIF(Codigos,B311,TotalCurvaABC))</f>
        <v/>
      </c>
    </row>
    <row r="312">
      <c r="B312" s="0" t="n"/>
      <c r="C312" s="0" t="n"/>
      <c r="D312" s="0" t="n"/>
      <c r="E312" s="0" t="n"/>
      <c r="F312" s="0" t="n"/>
      <c r="G312" s="0" t="n"/>
      <c r="H312" s="0" t="n"/>
      <c r="I312" s="0" t="n"/>
      <c r="J312" s="0" t="n"/>
      <c r="K312" s="0" t="n"/>
      <c r="L312" s="0" t="n"/>
      <c r="N312" s="311">
        <f>IF(OR(B312="",B312=0),"",SUMIF(Codigos,B312,Quantidade))</f>
        <v/>
      </c>
      <c r="O312" s="558">
        <f>IF(OR(B312="",B312=0),"",SUMIF(Codigos,B312,TotalCurvaABC))</f>
        <v/>
      </c>
    </row>
    <row r="313">
      <c r="B313" s="0" t="n"/>
      <c r="C313" s="0" t="n"/>
      <c r="D313" s="0" t="n"/>
      <c r="E313" s="0" t="n"/>
      <c r="F313" s="0" t="n"/>
      <c r="G313" s="0" t="n"/>
      <c r="H313" s="0" t="n"/>
      <c r="I313" s="0" t="n"/>
      <c r="J313" s="0" t="n"/>
      <c r="K313" s="0" t="n"/>
      <c r="L313" s="0" t="n"/>
      <c r="N313" s="311">
        <f>IF(OR(B313="",B313=0),"",SUMIF(Codigos,B313,Quantidade))</f>
        <v/>
      </c>
      <c r="O313" s="558">
        <f>IF(OR(B313="",B313=0),"",SUMIF(Codigos,B313,TotalCurvaABC))</f>
        <v/>
      </c>
    </row>
    <row r="314">
      <c r="B314" s="0" t="n"/>
      <c r="C314" s="0" t="n"/>
      <c r="D314" s="0" t="n"/>
      <c r="E314" s="0" t="n"/>
      <c r="F314" s="0" t="n"/>
      <c r="G314" s="0" t="n"/>
      <c r="H314" s="0" t="n"/>
      <c r="I314" s="0" t="n"/>
      <c r="J314" s="0" t="n"/>
      <c r="K314" s="0" t="n"/>
      <c r="L314" s="0" t="n"/>
      <c r="N314" s="311">
        <f>IF(OR(B314="",B314=0),"",SUMIF(Codigos,B314,Quantidade))</f>
        <v/>
      </c>
      <c r="O314" s="558">
        <f>IF(OR(B314="",B314=0),"",SUMIF(Codigos,B314,TotalCurvaABC))</f>
        <v/>
      </c>
    </row>
    <row r="315">
      <c r="B315" s="0" t="n"/>
      <c r="C315" s="0" t="n"/>
      <c r="D315" s="0" t="n"/>
      <c r="E315" s="0" t="n"/>
      <c r="F315" s="0" t="n"/>
      <c r="G315" s="0" t="n"/>
      <c r="H315" s="0" t="n"/>
      <c r="I315" s="0" t="n"/>
      <c r="J315" s="0" t="n"/>
      <c r="K315" s="0" t="n"/>
      <c r="L315" s="0" t="n"/>
      <c r="N315" s="311">
        <f>IF(OR(B315="",B315=0),"",SUMIF(Codigos,B315,Quantidade))</f>
        <v/>
      </c>
      <c r="O315" s="558">
        <f>IF(OR(B315="",B315=0),"",SUMIF(Codigos,B315,TotalCurvaABC))</f>
        <v/>
      </c>
    </row>
    <row r="316">
      <c r="B316" s="0" t="n"/>
      <c r="C316" s="0" t="n"/>
      <c r="D316" s="0" t="n"/>
      <c r="E316" s="0" t="n"/>
      <c r="F316" s="0" t="n"/>
      <c r="G316" s="0" t="n"/>
      <c r="H316" s="0" t="n"/>
      <c r="I316" s="0" t="n"/>
      <c r="J316" s="0" t="n"/>
      <c r="K316" s="0" t="n"/>
      <c r="L316" s="0" t="n"/>
      <c r="N316" s="311">
        <f>IF(OR(B316="",B316=0),"",SUMIF(Codigos,B316,Quantidade))</f>
        <v/>
      </c>
      <c r="O316" s="558">
        <f>IF(OR(B316="",B316=0),"",SUMIF(Codigos,B316,TotalCurvaABC))</f>
        <v/>
      </c>
    </row>
    <row r="317">
      <c r="B317" s="0" t="n"/>
      <c r="C317" s="0" t="n"/>
      <c r="D317" s="0" t="n"/>
      <c r="E317" s="0" t="n"/>
      <c r="F317" s="0" t="n"/>
      <c r="G317" s="0" t="n"/>
      <c r="H317" s="0" t="n"/>
      <c r="I317" s="0" t="n"/>
      <c r="J317" s="0" t="n"/>
      <c r="K317" s="0" t="n"/>
      <c r="L317" s="0" t="n"/>
      <c r="N317" s="311">
        <f>IF(OR(B317="",B317=0),"",SUMIF(Codigos,B317,Quantidade))</f>
        <v/>
      </c>
      <c r="O317" s="558">
        <f>IF(OR(B317="",B317=0),"",SUMIF(Codigos,B317,TotalCurvaABC))</f>
        <v/>
      </c>
    </row>
    <row r="318">
      <c r="B318" s="0" t="n"/>
      <c r="C318" s="0" t="n"/>
      <c r="D318" s="0" t="n"/>
      <c r="E318" s="0" t="n"/>
      <c r="F318" s="0" t="n"/>
      <c r="G318" s="0" t="n"/>
      <c r="H318" s="0" t="n"/>
      <c r="I318" s="0" t="n"/>
      <c r="J318" s="0" t="n"/>
      <c r="K318" s="0" t="n"/>
      <c r="L318" s="0" t="n"/>
      <c r="N318" s="311">
        <f>IF(OR(B318="",B318=0),"",SUMIF(Codigos,B318,Quantidade))</f>
        <v/>
      </c>
      <c r="O318" s="558">
        <f>IF(OR(B318="",B318=0),"",SUMIF(Codigos,B318,TotalCurvaABC))</f>
        <v/>
      </c>
    </row>
    <row r="319">
      <c r="B319" s="0" t="n"/>
      <c r="C319" s="0" t="n"/>
      <c r="D319" s="0" t="n"/>
      <c r="E319" s="0" t="n"/>
      <c r="F319" s="0" t="n"/>
      <c r="G319" s="0" t="n"/>
      <c r="H319" s="0" t="n"/>
      <c r="I319" s="0" t="n"/>
      <c r="J319" s="0" t="n"/>
      <c r="K319" s="0" t="n"/>
      <c r="L319" s="0" t="n"/>
      <c r="N319" s="311">
        <f>IF(OR(B319="",B319=0),"",SUMIF(Codigos,B319,Quantidade))</f>
        <v/>
      </c>
      <c r="O319" s="558">
        <f>IF(OR(B319="",B319=0),"",SUMIF(Codigos,B319,TotalCurvaABC))</f>
        <v/>
      </c>
    </row>
    <row r="320">
      <c r="B320" s="0" t="n"/>
      <c r="C320" s="0" t="n"/>
      <c r="D320" s="0" t="n"/>
      <c r="E320" s="0" t="n"/>
      <c r="F320" s="0" t="n"/>
      <c r="G320" s="0" t="n"/>
      <c r="H320" s="0" t="n"/>
      <c r="I320" s="0" t="n"/>
      <c r="J320" s="0" t="n"/>
      <c r="K320" s="0" t="n"/>
      <c r="L320" s="0" t="n"/>
      <c r="N320" s="311">
        <f>IF(OR(B320="",B320=0),"",SUMIF(Codigos,B320,Quantidade))</f>
        <v/>
      </c>
      <c r="O320" s="558">
        <f>IF(OR(B320="",B320=0),"",SUMIF(Codigos,B320,TotalCurvaABC))</f>
        <v/>
      </c>
    </row>
    <row r="321">
      <c r="B321" s="0" t="n"/>
      <c r="C321" s="0" t="n"/>
      <c r="D321" s="0" t="n"/>
      <c r="E321" s="0" t="n"/>
      <c r="F321" s="0" t="n"/>
      <c r="G321" s="0" t="n"/>
      <c r="H321" s="0" t="n"/>
      <c r="I321" s="0" t="n"/>
      <c r="J321" s="0" t="n"/>
      <c r="K321" s="0" t="n"/>
      <c r="L321" s="0" t="n"/>
      <c r="N321" s="311">
        <f>IF(OR(B321="",B321=0),"",SUMIF(Codigos,B321,Quantidade))</f>
        <v/>
      </c>
      <c r="O321" s="558">
        <f>IF(OR(B321="",B321=0),"",SUMIF(Codigos,B321,TotalCurvaABC))</f>
        <v/>
      </c>
    </row>
    <row r="322">
      <c r="B322" s="0" t="n"/>
      <c r="C322" s="0" t="n"/>
      <c r="D322" s="0" t="n"/>
      <c r="E322" s="0" t="n"/>
      <c r="F322" s="0" t="n"/>
      <c r="G322" s="0" t="n"/>
      <c r="H322" s="0" t="n"/>
      <c r="I322" s="0" t="n"/>
      <c r="J322" s="0" t="n"/>
      <c r="K322" s="0" t="n"/>
      <c r="L322" s="0" t="n"/>
      <c r="N322" s="311">
        <f>IF(OR(B322="",B322=0),"",SUMIF(Codigos,B322,Quantidade))</f>
        <v/>
      </c>
      <c r="O322" s="558">
        <f>IF(OR(B322="",B322=0),"",SUMIF(Codigos,B322,TotalCurvaABC))</f>
        <v/>
      </c>
    </row>
    <row r="323">
      <c r="B323" s="0" t="n"/>
      <c r="C323" s="0" t="n"/>
      <c r="D323" s="0" t="n"/>
      <c r="E323" s="0" t="n"/>
      <c r="F323" s="0" t="n"/>
      <c r="G323" s="0" t="n"/>
      <c r="H323" s="0" t="n"/>
      <c r="I323" s="0" t="n"/>
      <c r="J323" s="0" t="n"/>
      <c r="K323" s="0" t="n"/>
      <c r="L323" s="0" t="n"/>
      <c r="N323" s="311">
        <f>IF(OR(B323="",B323=0),"",SUMIF(Codigos,B323,Quantidade))</f>
        <v/>
      </c>
      <c r="O323" s="558">
        <f>IF(OR(B323="",B323=0),"",SUMIF(Codigos,B323,TotalCurvaABC))</f>
        <v/>
      </c>
    </row>
    <row r="324">
      <c r="B324" s="0" t="n"/>
      <c r="C324" s="0" t="n"/>
      <c r="D324" s="0" t="n"/>
      <c r="E324" s="0" t="n"/>
      <c r="F324" s="0" t="n"/>
      <c r="G324" s="0" t="n"/>
      <c r="H324" s="0" t="n"/>
      <c r="I324" s="0" t="n"/>
      <c r="J324" s="0" t="n"/>
      <c r="K324" s="0" t="n"/>
      <c r="L324" s="0" t="n"/>
      <c r="N324" s="311">
        <f>IF(OR(B324="",B324=0),"",SUMIF(Codigos,B324,Quantidade))</f>
        <v/>
      </c>
      <c r="O324" s="558">
        <f>IF(OR(B324="",B324=0),"",SUMIF(Codigos,B324,TotalCurvaABC))</f>
        <v/>
      </c>
    </row>
    <row r="325">
      <c r="B325" s="0" t="n"/>
      <c r="C325" s="0" t="n"/>
      <c r="D325" s="0" t="n"/>
      <c r="E325" s="0" t="n"/>
      <c r="F325" s="0" t="n"/>
      <c r="G325" s="0" t="n"/>
      <c r="H325" s="0" t="n"/>
      <c r="I325" s="0" t="n"/>
      <c r="J325" s="0" t="n"/>
      <c r="K325" s="0" t="n"/>
      <c r="L325" s="0" t="n"/>
      <c r="N325" s="311">
        <f>IF(OR(B325="",B325=0),"",SUMIF(Codigos,B325,Quantidade))</f>
        <v/>
      </c>
      <c r="O325" s="558">
        <f>IF(OR(B325="",B325=0),"",SUMIF(Codigos,B325,TotalCurvaABC))</f>
        <v/>
      </c>
    </row>
    <row r="326">
      <c r="B326" s="0" t="n"/>
      <c r="C326" s="0" t="n"/>
      <c r="D326" s="0" t="n"/>
      <c r="E326" s="0" t="n"/>
      <c r="F326" s="0" t="n"/>
      <c r="G326" s="0" t="n"/>
      <c r="H326" s="0" t="n"/>
      <c r="I326" s="0" t="n"/>
      <c r="J326" s="0" t="n"/>
      <c r="K326" s="0" t="n"/>
      <c r="L326" s="0" t="n"/>
      <c r="N326" s="311">
        <f>IF(OR(B326="",B326=0),"",SUMIF(Codigos,B326,Quantidade))</f>
        <v/>
      </c>
      <c r="O326" s="558">
        <f>IF(OR(B326="",B326=0),"",SUMIF(Codigos,B326,TotalCurvaABC))</f>
        <v/>
      </c>
    </row>
    <row r="327">
      <c r="B327" s="0" t="n"/>
      <c r="C327" s="0" t="n"/>
      <c r="D327" s="0" t="n"/>
      <c r="E327" s="0" t="n"/>
      <c r="F327" s="0" t="n"/>
      <c r="G327" s="0" t="n"/>
      <c r="H327" s="0" t="n"/>
      <c r="I327" s="0" t="n"/>
      <c r="J327" s="0" t="n"/>
      <c r="K327" s="0" t="n"/>
      <c r="L327" s="0" t="n"/>
      <c r="N327" s="311">
        <f>IF(OR(B327="",B327=0),"",SUMIF(Codigos,B327,Quantidade))</f>
        <v/>
      </c>
      <c r="O327" s="558">
        <f>IF(OR(B327="",B327=0),"",SUMIF(Codigos,B327,TotalCurvaABC))</f>
        <v/>
      </c>
    </row>
    <row r="328">
      <c r="B328" s="0" t="n"/>
      <c r="C328" s="0" t="n"/>
      <c r="D328" s="0" t="n"/>
      <c r="E328" s="0" t="n"/>
      <c r="F328" s="0" t="n"/>
      <c r="G328" s="0" t="n"/>
      <c r="H328" s="0" t="n"/>
      <c r="I328" s="0" t="n"/>
      <c r="J328" s="0" t="n"/>
      <c r="K328" s="0" t="n"/>
      <c r="L328" s="0" t="n"/>
      <c r="N328" s="311">
        <f>IF(OR(B328="",B328=0),"",SUMIF(Codigos,B328,Quantidade))</f>
        <v/>
      </c>
      <c r="O328" s="558">
        <f>IF(OR(B328="",B328=0),"",SUMIF(Codigos,B328,TotalCurvaABC))</f>
        <v/>
      </c>
    </row>
    <row r="329">
      <c r="B329" s="0" t="n"/>
      <c r="C329" s="0" t="n"/>
      <c r="D329" s="0" t="n"/>
      <c r="E329" s="0" t="n"/>
      <c r="F329" s="0" t="n"/>
      <c r="G329" s="0" t="n"/>
      <c r="H329" s="0" t="n"/>
      <c r="I329" s="0" t="n"/>
      <c r="J329" s="0" t="n"/>
      <c r="K329" s="0" t="n"/>
      <c r="L329" s="0" t="n"/>
      <c r="N329" s="311">
        <f>IF(OR(B329="",B329=0),"",SUMIF(Codigos,B329,Quantidade))</f>
        <v/>
      </c>
      <c r="O329" s="558">
        <f>IF(OR(B329="",B329=0),"",SUMIF(Codigos,B329,TotalCurvaABC))</f>
        <v/>
      </c>
    </row>
    <row r="330">
      <c r="B330" s="0" t="n"/>
      <c r="C330" s="0" t="n"/>
      <c r="D330" s="0" t="n"/>
      <c r="E330" s="0" t="n"/>
      <c r="F330" s="0" t="n"/>
      <c r="G330" s="0" t="n"/>
      <c r="H330" s="0" t="n"/>
      <c r="I330" s="0" t="n"/>
      <c r="J330" s="0" t="n"/>
      <c r="K330" s="0" t="n"/>
      <c r="L330" s="0" t="n"/>
      <c r="N330" s="311">
        <f>IF(OR(B330="",B330=0),"",SUMIF(Codigos,B330,Quantidade))</f>
        <v/>
      </c>
      <c r="O330" s="558">
        <f>IF(OR(B330="",B330=0),"",SUMIF(Codigos,B330,TotalCurvaABC))</f>
        <v/>
      </c>
    </row>
    <row r="331">
      <c r="B331" s="0" t="n"/>
      <c r="C331" s="0" t="n"/>
      <c r="D331" s="0" t="n"/>
      <c r="E331" s="0" t="n"/>
      <c r="F331" s="0" t="n"/>
      <c r="G331" s="0" t="n"/>
      <c r="H331" s="0" t="n"/>
      <c r="I331" s="0" t="n"/>
      <c r="J331" s="0" t="n"/>
      <c r="K331" s="0" t="n"/>
      <c r="L331" s="0" t="n"/>
      <c r="N331" s="311">
        <f>IF(OR(B331="",B331=0),"",SUMIF(Codigos,B331,Quantidade))</f>
        <v/>
      </c>
      <c r="O331" s="558">
        <f>IF(OR(B331="",B331=0),"",SUMIF(Codigos,B331,TotalCurvaABC))</f>
        <v/>
      </c>
    </row>
    <row r="332">
      <c r="B332" s="0" t="n"/>
      <c r="C332" s="0" t="n"/>
      <c r="D332" s="0" t="n"/>
      <c r="E332" s="0" t="n"/>
      <c r="F332" s="0" t="n"/>
      <c r="G332" s="0" t="n"/>
      <c r="H332" s="0" t="n"/>
      <c r="I332" s="0" t="n"/>
      <c r="J332" s="0" t="n"/>
      <c r="K332" s="0" t="n"/>
      <c r="L332" s="0" t="n"/>
      <c r="N332" s="311">
        <f>IF(OR(B332="",B332=0),"",SUMIF(Codigos,B332,Quantidade))</f>
        <v/>
      </c>
      <c r="O332" s="558">
        <f>IF(OR(B332="",B332=0),"",SUMIF(Codigos,B332,TotalCurvaABC))</f>
        <v/>
      </c>
    </row>
    <row r="333">
      <c r="B333" s="0" t="n"/>
      <c r="C333" s="0" t="n"/>
      <c r="D333" s="0" t="n"/>
      <c r="E333" s="0" t="n"/>
      <c r="F333" s="0" t="n"/>
      <c r="G333" s="0" t="n"/>
      <c r="H333" s="0" t="n"/>
      <c r="I333" s="0" t="n"/>
      <c r="J333" s="0" t="n"/>
      <c r="K333" s="0" t="n"/>
      <c r="L333" s="0" t="n"/>
      <c r="N333" s="311">
        <f>IF(OR(B333="",B333=0),"",SUMIF(Codigos,B333,Quantidade))</f>
        <v/>
      </c>
      <c r="O333" s="558">
        <f>IF(OR(B333="",B333=0),"",SUMIF(Codigos,B333,TotalCurvaABC))</f>
        <v/>
      </c>
    </row>
    <row r="334">
      <c r="B334" s="0" t="n"/>
      <c r="C334" s="0" t="n"/>
      <c r="D334" s="0" t="n"/>
      <c r="E334" s="0" t="n"/>
      <c r="F334" s="0" t="n"/>
      <c r="G334" s="0" t="n"/>
      <c r="H334" s="0" t="n"/>
      <c r="I334" s="0" t="n"/>
      <c r="J334" s="0" t="n"/>
      <c r="K334" s="0" t="n"/>
      <c r="L334" s="0" t="n"/>
      <c r="N334" s="311">
        <f>IF(OR(B334="",B334=0),"",SUMIF(Codigos,B334,Quantidade))</f>
        <v/>
      </c>
      <c r="O334" s="558">
        <f>IF(OR(B334="",B334=0),"",SUMIF(Codigos,B334,TotalCurvaABC))</f>
        <v/>
      </c>
    </row>
    <row r="335">
      <c r="B335" s="0" t="n"/>
      <c r="C335" s="0" t="n"/>
      <c r="D335" s="0" t="n"/>
      <c r="E335" s="0" t="n"/>
      <c r="F335" s="0" t="n"/>
      <c r="G335" s="0" t="n"/>
      <c r="H335" s="0" t="n"/>
      <c r="I335" s="0" t="n"/>
      <c r="J335" s="0" t="n"/>
      <c r="K335" s="0" t="n"/>
      <c r="L335" s="0" t="n"/>
      <c r="N335" s="311">
        <f>IF(OR(B335="",B335=0),"",SUMIF(Codigos,B335,Quantidade))</f>
        <v/>
      </c>
      <c r="O335" s="558">
        <f>IF(OR(B335="",B335=0),"",SUMIF(Codigos,B335,TotalCurvaABC))</f>
        <v/>
      </c>
    </row>
    <row r="336">
      <c r="B336" s="0" t="n"/>
      <c r="C336" s="0" t="n"/>
      <c r="D336" s="0" t="n"/>
      <c r="E336" s="0" t="n"/>
      <c r="F336" s="0" t="n"/>
      <c r="G336" s="0" t="n"/>
      <c r="H336" s="0" t="n"/>
      <c r="I336" s="0" t="n"/>
      <c r="J336" s="0" t="n"/>
      <c r="K336" s="0" t="n"/>
      <c r="L336" s="0" t="n"/>
      <c r="N336" s="311">
        <f>IF(OR(B336="",B336=0),"",SUMIF(Codigos,B336,Quantidade))</f>
        <v/>
      </c>
      <c r="O336" s="558">
        <f>IF(OR(B336="",B336=0),"",SUMIF(Codigos,B336,TotalCurvaABC))</f>
        <v/>
      </c>
    </row>
    <row r="337">
      <c r="B337" s="0" t="n"/>
      <c r="C337" s="0" t="n"/>
      <c r="D337" s="0" t="n"/>
      <c r="E337" s="0" t="n"/>
      <c r="F337" s="0" t="n"/>
      <c r="G337" s="0" t="n"/>
      <c r="H337" s="0" t="n"/>
      <c r="I337" s="0" t="n"/>
      <c r="J337" s="0" t="n"/>
      <c r="K337" s="0" t="n"/>
      <c r="L337" s="0" t="n"/>
      <c r="N337" s="311">
        <f>IF(OR(B337="",B337=0),"",SUMIF(Codigos,B337,Quantidade))</f>
        <v/>
      </c>
      <c r="O337" s="558">
        <f>IF(OR(B337="",B337=0),"",SUMIF(Codigos,B337,TotalCurvaABC))</f>
        <v/>
      </c>
    </row>
    <row r="338">
      <c r="B338" s="0" t="n"/>
      <c r="C338" s="0" t="n"/>
      <c r="D338" s="0" t="n"/>
      <c r="E338" s="0" t="n"/>
      <c r="F338" s="0" t="n"/>
      <c r="G338" s="0" t="n"/>
      <c r="H338" s="0" t="n"/>
      <c r="I338" s="0" t="n"/>
      <c r="J338" s="0" t="n"/>
      <c r="K338" s="0" t="n"/>
      <c r="L338" s="0" t="n"/>
      <c r="N338" s="311">
        <f>IF(OR(B338="",B338=0),"",SUMIF(Codigos,B338,Quantidade))</f>
        <v/>
      </c>
      <c r="O338" s="558">
        <f>IF(OR(B338="",B338=0),"",SUMIF(Codigos,B338,TotalCurvaABC))</f>
        <v/>
      </c>
    </row>
    <row r="339">
      <c r="B339" s="0" t="n"/>
      <c r="C339" s="0" t="n"/>
      <c r="D339" s="0" t="n"/>
      <c r="E339" s="0" t="n"/>
      <c r="F339" s="0" t="n"/>
      <c r="G339" s="0" t="n"/>
      <c r="H339" s="0" t="n"/>
      <c r="I339" s="0" t="n"/>
      <c r="J339" s="0" t="n"/>
      <c r="K339" s="0" t="n"/>
      <c r="L339" s="0" t="n"/>
      <c r="N339" s="311">
        <f>IF(OR(B339="",B339=0),"",SUMIF(Codigos,B339,Quantidade))</f>
        <v/>
      </c>
      <c r="O339" s="558">
        <f>IF(OR(B339="",B339=0),"",SUMIF(Codigos,B339,TotalCurvaABC))</f>
        <v/>
      </c>
    </row>
    <row r="340">
      <c r="B340" s="0" t="n"/>
      <c r="C340" s="0" t="n"/>
      <c r="D340" s="0" t="n"/>
      <c r="E340" s="0" t="n"/>
      <c r="F340" s="0" t="n"/>
      <c r="G340" s="0" t="n"/>
      <c r="H340" s="0" t="n"/>
      <c r="I340" s="0" t="n"/>
      <c r="J340" s="0" t="n"/>
      <c r="K340" s="0" t="n"/>
      <c r="L340" s="0" t="n"/>
      <c r="N340" s="311">
        <f>IF(OR(B340="",B340=0),"",SUMIF(Codigos,B340,Quantidade))</f>
        <v/>
      </c>
      <c r="O340" s="558">
        <f>IF(OR(B340="",B340=0),"",SUMIF(Codigos,B340,TotalCurvaABC))</f>
        <v/>
      </c>
    </row>
    <row r="341">
      <c r="B341" s="0" t="n"/>
      <c r="C341" s="0" t="n"/>
      <c r="D341" s="0" t="n"/>
      <c r="E341" s="0" t="n"/>
      <c r="F341" s="0" t="n"/>
      <c r="G341" s="0" t="n"/>
      <c r="H341" s="0" t="n"/>
      <c r="I341" s="0" t="n"/>
      <c r="J341" s="0" t="n"/>
      <c r="K341" s="0" t="n"/>
      <c r="L341" s="0" t="n"/>
      <c r="N341" s="311">
        <f>IF(OR(B341="",B341=0),"",SUMIF(Codigos,B341,Quantidade))</f>
        <v/>
      </c>
      <c r="O341" s="558">
        <f>IF(OR(B341="",B341=0),"",SUMIF(Codigos,B341,TotalCurvaABC))</f>
        <v/>
      </c>
    </row>
    <row r="342">
      <c r="B342" s="0" t="n"/>
      <c r="C342" s="0" t="n"/>
      <c r="D342" s="0" t="n"/>
      <c r="E342" s="0" t="n"/>
      <c r="F342" s="0" t="n"/>
      <c r="G342" s="0" t="n"/>
      <c r="H342" s="0" t="n"/>
      <c r="I342" s="0" t="n"/>
      <c r="J342" s="0" t="n"/>
      <c r="K342" s="0" t="n"/>
      <c r="L342" s="0" t="n"/>
      <c r="N342" s="311">
        <f>IF(OR(B342="",B342=0),"",SUMIF(Codigos,B342,Quantidade))</f>
        <v/>
      </c>
      <c r="O342" s="558">
        <f>IF(OR(B342="",B342=0),"",SUMIF(Codigos,B342,TotalCurvaABC))</f>
        <v/>
      </c>
    </row>
    <row r="343">
      <c r="B343" s="0" t="n"/>
      <c r="C343" s="0" t="n"/>
      <c r="D343" s="0" t="n"/>
      <c r="E343" s="0" t="n"/>
      <c r="F343" s="0" t="n"/>
      <c r="G343" s="0" t="n"/>
      <c r="H343" s="0" t="n"/>
      <c r="I343" s="0" t="n"/>
      <c r="J343" s="0" t="n"/>
      <c r="K343" s="0" t="n"/>
      <c r="L343" s="0" t="n"/>
      <c r="N343" s="311">
        <f>IF(OR(B343="",B343=0),"",SUMIF(Codigos,B343,Quantidade))</f>
        <v/>
      </c>
      <c r="O343" s="558">
        <f>IF(OR(B343="",B343=0),"",SUMIF(Codigos,B343,TotalCurvaABC))</f>
        <v/>
      </c>
    </row>
    <row r="344">
      <c r="B344" s="0" t="n"/>
      <c r="C344" s="0" t="n"/>
      <c r="D344" s="0" t="n"/>
      <c r="E344" s="0" t="n"/>
      <c r="F344" s="0" t="n"/>
      <c r="G344" s="0" t="n"/>
      <c r="H344" s="0" t="n"/>
      <c r="I344" s="0" t="n"/>
      <c r="J344" s="0" t="n"/>
      <c r="K344" s="0" t="n"/>
      <c r="L344" s="0" t="n"/>
      <c r="N344" s="311">
        <f>IF(OR(B344="",B344=0),"",SUMIF(Codigos,B344,Quantidade))</f>
        <v/>
      </c>
      <c r="O344" s="558">
        <f>IF(OR(B344="",B344=0),"",SUMIF(Codigos,B344,TotalCurvaABC))</f>
        <v/>
      </c>
    </row>
    <row r="345">
      <c r="B345" s="0" t="n"/>
      <c r="C345" s="0" t="n"/>
      <c r="D345" s="0" t="n"/>
      <c r="E345" s="0" t="n"/>
      <c r="F345" s="0" t="n"/>
      <c r="G345" s="0" t="n"/>
      <c r="H345" s="0" t="n"/>
      <c r="I345" s="0" t="n"/>
      <c r="J345" s="0" t="n"/>
      <c r="K345" s="0" t="n"/>
      <c r="L345" s="0" t="n"/>
      <c r="N345" s="311">
        <f>IF(OR(B345="",B345=0),"",SUMIF(Codigos,B345,Quantidade))</f>
        <v/>
      </c>
      <c r="O345" s="558">
        <f>IF(OR(B345="",B345=0),"",SUMIF(Codigos,B345,TotalCurvaABC))</f>
        <v/>
      </c>
    </row>
    <row r="346">
      <c r="B346" s="0" t="n"/>
      <c r="C346" s="0" t="n"/>
      <c r="D346" s="0" t="n"/>
      <c r="E346" s="0" t="n"/>
      <c r="F346" s="0" t="n"/>
      <c r="G346" s="0" t="n"/>
      <c r="H346" s="0" t="n"/>
      <c r="I346" s="0" t="n"/>
      <c r="J346" s="0" t="n"/>
      <c r="K346" s="0" t="n"/>
      <c r="L346" s="0" t="n"/>
      <c r="N346" s="311">
        <f>IF(OR(B346="",B346=0),"",SUMIF(Codigos,B346,Quantidade))</f>
        <v/>
      </c>
      <c r="O346" s="558">
        <f>IF(OR(B346="",B346=0),"",SUMIF(Codigos,B346,TotalCurvaABC))</f>
        <v/>
      </c>
    </row>
    <row r="347">
      <c r="B347" s="0" t="n"/>
      <c r="C347" s="0" t="n"/>
      <c r="D347" s="0" t="n"/>
      <c r="E347" s="0" t="n"/>
      <c r="F347" s="0" t="n"/>
      <c r="G347" s="0" t="n"/>
      <c r="H347" s="0" t="n"/>
      <c r="I347" s="0" t="n"/>
      <c r="J347" s="0" t="n"/>
      <c r="K347" s="0" t="n"/>
      <c r="L347" s="0" t="n"/>
      <c r="N347" s="311">
        <f>IF(OR(B347="",B347=0),"",SUMIF(Codigos,B347,Quantidade))</f>
        <v/>
      </c>
      <c r="O347" s="558">
        <f>IF(OR(B347="",B347=0),"",SUMIF(Codigos,B347,TotalCurvaABC))</f>
        <v/>
      </c>
    </row>
    <row r="348">
      <c r="B348" s="0" t="n"/>
      <c r="C348" s="0" t="n"/>
      <c r="D348" s="0" t="n"/>
      <c r="E348" s="0" t="n"/>
      <c r="F348" s="0" t="n"/>
      <c r="G348" s="0" t="n"/>
      <c r="H348" s="0" t="n"/>
      <c r="I348" s="0" t="n"/>
      <c r="J348" s="0" t="n"/>
      <c r="K348" s="0" t="n"/>
      <c r="L348" s="0" t="n"/>
      <c r="N348" s="311">
        <f>IF(OR(B348="",B348=0),"",SUMIF(Codigos,B348,Quantidade))</f>
        <v/>
      </c>
      <c r="O348" s="558">
        <f>IF(OR(B348="",B348=0),"",SUMIF(Codigos,B348,TotalCurvaABC))</f>
        <v/>
      </c>
    </row>
    <row r="349">
      <c r="B349" s="0" t="n"/>
      <c r="C349" s="0" t="n"/>
      <c r="D349" s="0" t="n"/>
      <c r="E349" s="0" t="n"/>
      <c r="F349" s="0" t="n"/>
      <c r="G349" s="0" t="n"/>
      <c r="H349" s="0" t="n"/>
      <c r="I349" s="0" t="n"/>
      <c r="J349" s="0" t="n"/>
      <c r="K349" s="0" t="n"/>
      <c r="L349" s="0" t="n"/>
      <c r="N349" s="311">
        <f>IF(OR(B349="",B349=0),"",SUMIF(Codigos,B349,Quantidade))</f>
        <v/>
      </c>
      <c r="O349" s="558">
        <f>IF(OR(B349="",B349=0),"",SUMIF(Codigos,B349,TotalCurvaABC))</f>
        <v/>
      </c>
    </row>
    <row r="350">
      <c r="B350" s="0" t="n"/>
      <c r="C350" s="0" t="n"/>
      <c r="D350" s="0" t="n"/>
      <c r="E350" s="0" t="n"/>
      <c r="F350" s="0" t="n"/>
      <c r="G350" s="0" t="n"/>
      <c r="H350" s="0" t="n"/>
      <c r="I350" s="0" t="n"/>
      <c r="J350" s="0" t="n"/>
      <c r="K350" s="0" t="n"/>
      <c r="L350" s="0" t="n"/>
      <c r="N350" s="311">
        <f>IF(OR(B350="",B350=0),"",SUMIF(Codigos,B350,Quantidade))</f>
        <v/>
      </c>
      <c r="O350" s="558">
        <f>IF(OR(B350="",B350=0),"",SUMIF(Codigos,B350,TotalCurvaABC))</f>
        <v/>
      </c>
    </row>
    <row r="351">
      <c r="B351" s="0" t="n"/>
      <c r="C351" s="0" t="n"/>
      <c r="D351" s="0" t="n"/>
      <c r="E351" s="0" t="n"/>
      <c r="F351" s="0" t="n"/>
      <c r="G351" s="0" t="n"/>
      <c r="H351" s="0" t="n"/>
      <c r="I351" s="0" t="n"/>
      <c r="J351" s="0" t="n"/>
      <c r="K351" s="0" t="n"/>
      <c r="L351" s="0" t="n"/>
      <c r="N351" s="311">
        <f>IF(OR(B351="",B351=0),"",SUMIF(Codigos,B351,Quantidade))</f>
        <v/>
      </c>
      <c r="O351" s="558">
        <f>IF(OR(B351="",B351=0),"",SUMIF(Codigos,B351,TotalCurvaABC))</f>
        <v/>
      </c>
    </row>
    <row r="352">
      <c r="B352" s="0" t="n"/>
      <c r="C352" s="0" t="n"/>
      <c r="D352" s="0" t="n"/>
      <c r="E352" s="0" t="n"/>
      <c r="F352" s="0" t="n"/>
      <c r="G352" s="0" t="n"/>
      <c r="H352" s="0" t="n"/>
      <c r="I352" s="0" t="n"/>
      <c r="J352" s="0" t="n"/>
      <c r="K352" s="0" t="n"/>
      <c r="L352" s="0" t="n"/>
      <c r="N352" s="311">
        <f>IF(OR(B352="",B352=0),"",SUMIF(Codigos,B352,Quantidade))</f>
        <v/>
      </c>
      <c r="O352" s="558">
        <f>IF(OR(B352="",B352=0),"",SUMIF(Codigos,B352,TotalCurvaABC))</f>
        <v/>
      </c>
    </row>
    <row r="353">
      <c r="B353" s="0" t="n"/>
      <c r="C353" s="0" t="n"/>
      <c r="D353" s="0" t="n"/>
      <c r="E353" s="0" t="n"/>
      <c r="F353" s="0" t="n"/>
      <c r="G353" s="0" t="n"/>
      <c r="H353" s="0" t="n"/>
      <c r="I353" s="0" t="n"/>
      <c r="J353" s="0" t="n"/>
      <c r="K353" s="0" t="n"/>
      <c r="L353" s="0" t="n"/>
      <c r="N353" s="311">
        <f>IF(OR(B353="",B353=0),"",SUMIF(Codigos,B353,Quantidade))</f>
        <v/>
      </c>
      <c r="O353" s="558">
        <f>IF(OR(B353="",B353=0),"",SUMIF(Codigos,B353,TotalCurvaABC))</f>
        <v/>
      </c>
    </row>
    <row r="354">
      <c r="B354" s="0" t="n"/>
      <c r="C354" s="0" t="n"/>
      <c r="D354" s="0" t="n"/>
      <c r="E354" s="0" t="n"/>
      <c r="F354" s="0" t="n"/>
      <c r="G354" s="0" t="n"/>
      <c r="H354" s="0" t="n"/>
      <c r="I354" s="0" t="n"/>
      <c r="J354" s="0" t="n"/>
      <c r="K354" s="0" t="n"/>
      <c r="L354" s="0" t="n"/>
      <c r="N354" s="311">
        <f>IF(OR(B354="",B354=0),"",SUMIF(Codigos,B354,Quantidade))</f>
        <v/>
      </c>
      <c r="O354" s="558">
        <f>IF(OR(B354="",B354=0),"",SUMIF(Codigos,B354,TotalCurvaABC))</f>
        <v/>
      </c>
    </row>
    <row r="355">
      <c r="B355" s="0" t="n"/>
      <c r="C355" s="0" t="n"/>
      <c r="D355" s="0" t="n"/>
      <c r="E355" s="0" t="n"/>
      <c r="F355" s="0" t="n"/>
      <c r="G355" s="0" t="n"/>
      <c r="H355" s="0" t="n"/>
      <c r="I355" s="0" t="n"/>
      <c r="J355" s="0" t="n"/>
      <c r="K355" s="0" t="n"/>
      <c r="L355" s="0" t="n"/>
      <c r="N355" s="311">
        <f>IF(OR(B355="",B355=0),"",SUMIF(Codigos,B355,Quantidade))</f>
        <v/>
      </c>
      <c r="O355" s="558">
        <f>IF(OR(B355="",B355=0),"",SUMIF(Codigos,B355,TotalCurvaABC))</f>
        <v/>
      </c>
    </row>
    <row r="356">
      <c r="B356" s="0" t="n"/>
      <c r="C356" s="0" t="n"/>
      <c r="D356" s="0" t="n"/>
      <c r="E356" s="0" t="n"/>
      <c r="F356" s="0" t="n"/>
      <c r="G356" s="0" t="n"/>
      <c r="H356" s="0" t="n"/>
      <c r="I356" s="0" t="n"/>
      <c r="J356" s="0" t="n"/>
      <c r="K356" s="0" t="n"/>
      <c r="L356" s="0" t="n"/>
      <c r="N356" s="311">
        <f>IF(OR(B356="",B356=0),"",SUMIF(Codigos,B356,Quantidade))</f>
        <v/>
      </c>
      <c r="O356" s="558">
        <f>IF(OR(B356="",B356=0),"",SUMIF(Codigos,B356,TotalCurvaABC))</f>
        <v/>
      </c>
    </row>
    <row r="357">
      <c r="B357" s="0" t="n"/>
      <c r="C357" s="0" t="n"/>
      <c r="D357" s="0" t="n"/>
      <c r="E357" s="0" t="n"/>
      <c r="F357" s="0" t="n"/>
      <c r="G357" s="0" t="n"/>
      <c r="H357" s="0" t="n"/>
      <c r="I357" s="0" t="n"/>
      <c r="J357" s="0" t="n"/>
      <c r="K357" s="0" t="n"/>
      <c r="L357" s="0" t="n"/>
      <c r="N357" s="311">
        <f>IF(OR(B357="",B357=0),"",SUMIF(Codigos,B357,Quantidade))</f>
        <v/>
      </c>
      <c r="O357" s="558">
        <f>IF(OR(B357="",B357=0),"",SUMIF(Codigos,B357,TotalCurvaABC))</f>
        <v/>
      </c>
    </row>
    <row r="358">
      <c r="B358" s="0" t="n"/>
      <c r="C358" s="0" t="n"/>
      <c r="D358" s="0" t="n"/>
      <c r="E358" s="0" t="n"/>
      <c r="F358" s="0" t="n"/>
      <c r="G358" s="0" t="n"/>
      <c r="H358" s="0" t="n"/>
      <c r="I358" s="0" t="n"/>
      <c r="J358" s="0" t="n"/>
      <c r="K358" s="0" t="n"/>
      <c r="L358" s="0" t="n"/>
      <c r="N358" s="311">
        <f>IF(OR(B358="",B358=0),"",SUMIF(Codigos,B358,Quantidade))</f>
        <v/>
      </c>
      <c r="O358" s="558">
        <f>IF(OR(B358="",B358=0),"",SUMIF(Codigos,B358,TotalCurvaABC))</f>
        <v/>
      </c>
    </row>
    <row r="359">
      <c r="B359" s="0" t="n"/>
      <c r="C359" s="0" t="n"/>
      <c r="D359" s="0" t="n"/>
      <c r="E359" s="0" t="n"/>
      <c r="F359" s="0" t="n"/>
      <c r="G359" s="0" t="n"/>
      <c r="H359" s="0" t="n"/>
      <c r="I359" s="0" t="n"/>
      <c r="J359" s="0" t="n"/>
      <c r="K359" s="0" t="n"/>
      <c r="L359" s="0" t="n"/>
      <c r="N359" s="311">
        <f>IF(OR(B359="",B359=0),"",SUMIF(Codigos,B359,Quantidade))</f>
        <v/>
      </c>
      <c r="O359" s="558">
        <f>IF(OR(B359="",B359=0),"",SUMIF(Codigos,B359,TotalCurvaABC))</f>
        <v/>
      </c>
    </row>
    <row r="360">
      <c r="B360" s="0" t="n"/>
      <c r="C360" s="0" t="n"/>
      <c r="D360" s="0" t="n"/>
      <c r="E360" s="0" t="n"/>
      <c r="F360" s="0" t="n"/>
      <c r="G360" s="0" t="n"/>
      <c r="H360" s="0" t="n"/>
      <c r="I360" s="0" t="n"/>
      <c r="J360" s="0" t="n"/>
      <c r="K360" s="0" t="n"/>
      <c r="L360" s="0" t="n"/>
      <c r="N360" s="311">
        <f>IF(OR(B360="",B360=0),"",SUMIF(Codigos,B360,Quantidade))</f>
        <v/>
      </c>
      <c r="O360" s="558">
        <f>IF(OR(B360="",B360=0),"",SUMIF(Codigos,B360,TotalCurvaABC))</f>
        <v/>
      </c>
    </row>
    <row r="361">
      <c r="B361" s="0" t="n"/>
      <c r="C361" s="0" t="n"/>
      <c r="D361" s="0" t="n"/>
      <c r="E361" s="0" t="n"/>
      <c r="F361" s="0" t="n"/>
      <c r="G361" s="0" t="n"/>
      <c r="H361" s="0" t="n"/>
      <c r="I361" s="0" t="n"/>
      <c r="J361" s="0" t="n"/>
      <c r="K361" s="0" t="n"/>
      <c r="L361" s="0" t="n"/>
      <c r="N361" s="311">
        <f>IF(OR(B361="",B361=0),"",SUMIF(Codigos,B361,Quantidade))</f>
        <v/>
      </c>
      <c r="O361" s="558">
        <f>IF(OR(B361="",B361=0),"",SUMIF(Codigos,B361,TotalCurvaABC))</f>
        <v/>
      </c>
    </row>
    <row r="362">
      <c r="B362" s="0" t="n"/>
      <c r="C362" s="0" t="n"/>
      <c r="D362" s="0" t="n"/>
      <c r="E362" s="0" t="n"/>
      <c r="F362" s="0" t="n"/>
      <c r="G362" s="0" t="n"/>
      <c r="H362" s="0" t="n"/>
      <c r="I362" s="0" t="n"/>
      <c r="J362" s="0" t="n"/>
      <c r="K362" s="0" t="n"/>
      <c r="L362" s="0" t="n"/>
      <c r="N362" s="311">
        <f>IF(OR(B362="",B362=0),"",SUMIF(Codigos,B362,Quantidade))</f>
        <v/>
      </c>
      <c r="O362" s="558">
        <f>IF(OR(B362="",B362=0),"",SUMIF(Codigos,B362,TotalCurvaABC))</f>
        <v/>
      </c>
    </row>
    <row r="363">
      <c r="B363" s="0" t="n"/>
      <c r="C363" s="0" t="n"/>
      <c r="D363" s="0" t="n"/>
      <c r="E363" s="0" t="n"/>
      <c r="F363" s="0" t="n"/>
      <c r="G363" s="0" t="n"/>
      <c r="H363" s="0" t="n"/>
      <c r="I363" s="0" t="n"/>
      <c r="J363" s="0" t="n"/>
      <c r="K363" s="0" t="n"/>
      <c r="L363" s="0" t="n"/>
      <c r="N363" s="311">
        <f>IF(OR(B363="",B363=0),"",SUMIF(Codigos,B363,Quantidade))</f>
        <v/>
      </c>
      <c r="O363" s="558">
        <f>IF(OR(B363="",B363=0),"",SUMIF(Codigos,B363,TotalCurvaABC))</f>
        <v/>
      </c>
    </row>
    <row r="364">
      <c r="B364" s="0" t="n"/>
      <c r="C364" s="0" t="n"/>
      <c r="D364" s="0" t="n"/>
      <c r="E364" s="0" t="n"/>
      <c r="F364" s="0" t="n"/>
      <c r="G364" s="0" t="n"/>
      <c r="H364" s="0" t="n"/>
      <c r="I364" s="0" t="n"/>
      <c r="J364" s="0" t="n"/>
      <c r="K364" s="0" t="n"/>
      <c r="L364" s="0" t="n"/>
      <c r="N364" s="311">
        <f>IF(OR(B364="",B364=0),"",SUMIF(Codigos,B364,Quantidade))</f>
        <v/>
      </c>
      <c r="O364" s="558">
        <f>IF(OR(B364="",B364=0),"",SUMIF(Codigos,B364,TotalCurvaABC))</f>
        <v/>
      </c>
    </row>
    <row r="365">
      <c r="B365" s="0" t="n"/>
      <c r="C365" s="0" t="n"/>
      <c r="D365" s="0" t="n"/>
      <c r="E365" s="0" t="n"/>
      <c r="F365" s="0" t="n"/>
      <c r="G365" s="0" t="n"/>
      <c r="H365" s="0" t="n"/>
      <c r="I365" s="0" t="n"/>
      <c r="J365" s="0" t="n"/>
      <c r="K365" s="0" t="n"/>
      <c r="L365" s="0" t="n"/>
      <c r="N365" s="311">
        <f>IF(OR(B365="",B365=0),"",SUMIF(Codigos,B365,Quantidade))</f>
        <v/>
      </c>
      <c r="O365" s="558">
        <f>IF(OR(B365="",B365=0),"",SUMIF(Codigos,B365,TotalCurvaABC))</f>
        <v/>
      </c>
    </row>
    <row r="366">
      <c r="B366" s="0" t="n"/>
      <c r="C366" s="0" t="n"/>
      <c r="D366" s="0" t="n"/>
      <c r="E366" s="0" t="n"/>
      <c r="F366" s="0" t="n"/>
      <c r="G366" s="0" t="n"/>
      <c r="H366" s="0" t="n"/>
      <c r="I366" s="0" t="n"/>
      <c r="J366" s="0" t="n"/>
      <c r="K366" s="0" t="n"/>
      <c r="L366" s="0" t="n"/>
      <c r="N366" s="311">
        <f>IF(OR(B366="",B366=0),"",SUMIF(Codigos,B366,Quantidade))</f>
        <v/>
      </c>
      <c r="O366" s="558">
        <f>IF(OR(B366="",B366=0),"",SUMIF(Codigos,B366,TotalCurvaABC))</f>
        <v/>
      </c>
    </row>
    <row r="367">
      <c r="B367" s="0" t="n"/>
      <c r="C367" s="0" t="n"/>
      <c r="D367" s="0" t="n"/>
      <c r="E367" s="0" t="n"/>
      <c r="F367" s="0" t="n"/>
      <c r="G367" s="0" t="n"/>
      <c r="H367" s="0" t="n"/>
      <c r="I367" s="0" t="n"/>
      <c r="J367" s="0" t="n"/>
      <c r="K367" s="0" t="n"/>
      <c r="L367" s="0" t="n"/>
      <c r="N367" s="311">
        <f>IF(OR(B367="",B367=0),"",SUMIF(Codigos,B367,Quantidade))</f>
        <v/>
      </c>
      <c r="O367" s="558">
        <f>IF(OR(B367="",B367=0),"",SUMIF(Codigos,B367,TotalCurvaABC))</f>
        <v/>
      </c>
    </row>
    <row r="368">
      <c r="B368" s="0" t="n"/>
      <c r="C368" s="0" t="n"/>
      <c r="D368" s="0" t="n"/>
      <c r="E368" s="0" t="n"/>
      <c r="F368" s="0" t="n"/>
      <c r="G368" s="0" t="n"/>
      <c r="H368" s="0" t="n"/>
      <c r="I368" s="0" t="n"/>
      <c r="J368" s="0" t="n"/>
      <c r="K368" s="0" t="n"/>
      <c r="L368" s="0" t="n"/>
      <c r="N368" s="311">
        <f>IF(OR(B368="",B368=0),"",SUMIF(Codigos,B368,Quantidade))</f>
        <v/>
      </c>
      <c r="O368" s="558">
        <f>IF(OR(B368="",B368=0),"",SUMIF(Codigos,B368,TotalCurvaABC))</f>
        <v/>
      </c>
    </row>
    <row r="369">
      <c r="B369" s="0" t="n"/>
      <c r="C369" s="0" t="n"/>
      <c r="D369" s="0" t="n"/>
      <c r="E369" s="0" t="n"/>
      <c r="F369" s="0" t="n"/>
      <c r="G369" s="0" t="n"/>
      <c r="H369" s="0" t="n"/>
      <c r="I369" s="0" t="n"/>
      <c r="J369" s="0" t="n"/>
      <c r="K369" s="0" t="n"/>
      <c r="L369" s="0" t="n"/>
      <c r="N369" s="311">
        <f>IF(OR(B369="",B369=0),"",SUMIF(Codigos,B369,Quantidade))</f>
        <v/>
      </c>
      <c r="O369" s="558">
        <f>IF(OR(B369="",B369=0),"",SUMIF(Codigos,B369,TotalCurvaABC))</f>
        <v/>
      </c>
    </row>
    <row r="370">
      <c r="B370" s="0" t="n"/>
      <c r="C370" s="0" t="n"/>
      <c r="D370" s="0" t="n"/>
      <c r="E370" s="0" t="n"/>
      <c r="F370" s="0" t="n"/>
      <c r="G370" s="0" t="n"/>
      <c r="H370" s="0" t="n"/>
      <c r="I370" s="0" t="n"/>
      <c r="J370" s="0" t="n"/>
      <c r="K370" s="0" t="n"/>
      <c r="L370" s="0" t="n"/>
      <c r="N370" s="311">
        <f>IF(OR(B370="",B370=0),"",SUMIF(Codigos,B370,Quantidade))</f>
        <v/>
      </c>
      <c r="O370" s="558">
        <f>IF(OR(B370="",B370=0),"",SUMIF(Codigos,B370,TotalCurvaABC))</f>
        <v/>
      </c>
    </row>
    <row r="371">
      <c r="B371" s="0" t="n"/>
      <c r="C371" s="0" t="n"/>
      <c r="D371" s="0" t="n"/>
      <c r="E371" s="0" t="n"/>
      <c r="F371" s="0" t="n"/>
      <c r="G371" s="0" t="n"/>
      <c r="H371" s="0" t="n"/>
      <c r="I371" s="0" t="n"/>
      <c r="J371" s="0" t="n"/>
      <c r="K371" s="0" t="n"/>
      <c r="L371" s="0" t="n"/>
      <c r="N371" s="311">
        <f>IF(OR(B371="",B371=0),"",SUMIF(Codigos,B371,Quantidade))</f>
        <v/>
      </c>
      <c r="O371" s="558">
        <f>IF(OR(B371="",B371=0),"",SUMIF(Codigos,B371,TotalCurvaABC))</f>
        <v/>
      </c>
    </row>
    <row r="372">
      <c r="B372" s="0" t="n"/>
      <c r="C372" s="0" t="n"/>
      <c r="D372" s="0" t="n"/>
      <c r="E372" s="0" t="n"/>
      <c r="F372" s="0" t="n"/>
      <c r="G372" s="0" t="n"/>
      <c r="H372" s="0" t="n"/>
      <c r="I372" s="0" t="n"/>
      <c r="J372" s="0" t="n"/>
      <c r="K372" s="0" t="n"/>
      <c r="L372" s="0" t="n"/>
      <c r="N372" s="311">
        <f>IF(OR(B372="",B372=0),"",SUMIF(Codigos,B372,Quantidade))</f>
        <v/>
      </c>
      <c r="O372" s="558">
        <f>IF(OR(B372="",B372=0),"",SUMIF(Codigos,B372,TotalCurvaABC))</f>
        <v/>
      </c>
    </row>
    <row r="373">
      <c r="B373" s="0" t="n"/>
      <c r="C373" s="0" t="n"/>
      <c r="D373" s="0" t="n"/>
      <c r="E373" s="0" t="n"/>
      <c r="F373" s="0" t="n"/>
      <c r="G373" s="0" t="n"/>
      <c r="H373" s="0" t="n"/>
      <c r="I373" s="0" t="n"/>
      <c r="J373" s="0" t="n"/>
      <c r="K373" s="0" t="n"/>
      <c r="L373" s="0" t="n"/>
      <c r="N373" s="311">
        <f>IF(OR(B373="",B373=0),"",SUMIF(Codigos,B373,Quantidade))</f>
        <v/>
      </c>
      <c r="O373" s="558">
        <f>IF(OR(B373="",B373=0),"",SUMIF(Codigos,B373,TotalCurvaABC))</f>
        <v/>
      </c>
    </row>
    <row r="374">
      <c r="B374" s="0" t="n"/>
      <c r="C374" s="0" t="n"/>
      <c r="D374" s="0" t="n"/>
      <c r="E374" s="0" t="n"/>
      <c r="F374" s="0" t="n"/>
      <c r="G374" s="0" t="n"/>
      <c r="H374" s="0" t="n"/>
      <c r="I374" s="0" t="n"/>
      <c r="J374" s="0" t="n"/>
      <c r="K374" s="0" t="n"/>
      <c r="L374" s="0" t="n"/>
      <c r="N374" s="311">
        <f>IF(OR(B374="",B374=0),"",SUMIF(Codigos,B374,Quantidade))</f>
        <v/>
      </c>
      <c r="O374" s="558">
        <f>IF(OR(B374="",B374=0),"",SUMIF(Codigos,B374,TotalCurvaABC))</f>
        <v/>
      </c>
    </row>
    <row r="375">
      <c r="B375" s="0" t="n"/>
      <c r="C375" s="0" t="n"/>
      <c r="D375" s="0" t="n"/>
      <c r="E375" s="0" t="n"/>
      <c r="F375" s="0" t="n"/>
      <c r="G375" s="0" t="n"/>
      <c r="H375" s="0" t="n"/>
      <c r="I375" s="0" t="n"/>
      <c r="J375" s="0" t="n"/>
      <c r="K375" s="0" t="n"/>
      <c r="L375" s="0" t="n"/>
      <c r="N375" s="311">
        <f>IF(OR(B375="",B375=0),"",SUMIF(Codigos,B375,Quantidade))</f>
        <v/>
      </c>
      <c r="O375" s="558">
        <f>IF(OR(B375="",B375=0),"",SUMIF(Codigos,B375,TotalCurvaABC))</f>
        <v/>
      </c>
    </row>
    <row r="376">
      <c r="B376" s="0" t="n"/>
      <c r="C376" s="0" t="n"/>
      <c r="D376" s="0" t="n"/>
      <c r="E376" s="0" t="n"/>
      <c r="F376" s="0" t="n"/>
      <c r="G376" s="0" t="n"/>
      <c r="H376" s="0" t="n"/>
      <c r="I376" s="0" t="n"/>
      <c r="J376" s="0" t="n"/>
      <c r="K376" s="0" t="n"/>
      <c r="L376" s="0" t="n"/>
      <c r="N376" s="311">
        <f>IF(OR(B376="",B376=0),"",SUMIF(Codigos,B376,Quantidade))</f>
        <v/>
      </c>
      <c r="O376" s="558">
        <f>IF(OR(B376="",B376=0),"",SUMIF(Codigos,B376,TotalCurvaABC))</f>
        <v/>
      </c>
    </row>
    <row r="377">
      <c r="B377" s="0" t="n"/>
      <c r="C377" s="0" t="n"/>
      <c r="D377" s="0" t="n"/>
      <c r="E377" s="0" t="n"/>
      <c r="F377" s="0" t="n"/>
      <c r="G377" s="0" t="n"/>
      <c r="H377" s="0" t="n"/>
      <c r="I377" s="0" t="n"/>
      <c r="J377" s="0" t="n"/>
      <c r="K377" s="0" t="n"/>
      <c r="L377" s="0" t="n"/>
      <c r="N377" s="311">
        <f>IF(OR(B377="",B377=0),"",SUMIF(Codigos,B377,Quantidade))</f>
        <v/>
      </c>
      <c r="O377" s="558">
        <f>IF(OR(B377="",B377=0),"",SUMIF(Codigos,B377,TotalCurvaABC))</f>
        <v/>
      </c>
    </row>
    <row r="378">
      <c r="B378" s="0" t="n"/>
      <c r="C378" s="0" t="n"/>
      <c r="D378" s="0" t="n"/>
      <c r="E378" s="0" t="n"/>
      <c r="F378" s="0" t="n"/>
      <c r="G378" s="0" t="n"/>
      <c r="H378" s="0" t="n"/>
      <c r="I378" s="0" t="n"/>
      <c r="J378" s="0" t="n"/>
      <c r="K378" s="0" t="n"/>
      <c r="L378" s="0" t="n"/>
      <c r="N378" s="311">
        <f>IF(OR(B378="",B378=0),"",SUMIF(Codigos,B378,Quantidade))</f>
        <v/>
      </c>
      <c r="O378" s="558">
        <f>IF(OR(B378="",B378=0),"",SUMIF(Codigos,B378,TotalCurvaABC))</f>
        <v/>
      </c>
    </row>
    <row r="379">
      <c r="B379" s="0" t="n"/>
      <c r="C379" s="0" t="n"/>
      <c r="D379" s="0" t="n"/>
      <c r="E379" s="0" t="n"/>
      <c r="F379" s="0" t="n"/>
      <c r="G379" s="0" t="n"/>
      <c r="H379" s="0" t="n"/>
      <c r="I379" s="0" t="n"/>
      <c r="J379" s="0" t="n"/>
      <c r="K379" s="0" t="n"/>
      <c r="L379" s="0" t="n"/>
      <c r="N379" s="311">
        <f>IF(OR(B379="",B379=0),"",SUMIF(Codigos,B379,Quantidade))</f>
        <v/>
      </c>
      <c r="O379" s="558">
        <f>IF(OR(B379="",B379=0),"",SUMIF(Codigos,B379,TotalCurvaABC))</f>
        <v/>
      </c>
    </row>
    <row r="380">
      <c r="B380" s="0" t="n"/>
      <c r="C380" s="0" t="n"/>
      <c r="D380" s="0" t="n"/>
      <c r="E380" s="0" t="n"/>
      <c r="F380" s="0" t="n"/>
      <c r="G380" s="0" t="n"/>
      <c r="H380" s="0" t="n"/>
      <c r="I380" s="0" t="n"/>
      <c r="J380" s="0" t="n"/>
      <c r="K380" s="0" t="n"/>
      <c r="L380" s="0" t="n"/>
      <c r="N380" s="311">
        <f>IF(OR(B380="",B380=0),"",SUMIF(Codigos,B380,Quantidade))</f>
        <v/>
      </c>
      <c r="O380" s="558">
        <f>IF(OR(B380="",B380=0),"",SUMIF(Codigos,B380,TotalCurvaABC))</f>
        <v/>
      </c>
    </row>
    <row r="381">
      <c r="B381" s="0" t="n"/>
      <c r="C381" s="0" t="n"/>
      <c r="D381" s="0" t="n"/>
      <c r="E381" s="0" t="n"/>
      <c r="F381" s="0" t="n"/>
      <c r="G381" s="0" t="n"/>
      <c r="H381" s="0" t="n"/>
      <c r="I381" s="0" t="n"/>
      <c r="J381" s="0" t="n"/>
      <c r="K381" s="0" t="n"/>
      <c r="L381" s="0" t="n"/>
      <c r="N381" s="311">
        <f>IF(OR(B381="",B381=0),"",SUMIF(Codigos,B381,Quantidade))</f>
        <v/>
      </c>
      <c r="O381" s="558">
        <f>IF(OR(B381="",B381=0),"",SUMIF(Codigos,B381,TotalCurvaABC))</f>
        <v/>
      </c>
    </row>
    <row r="382">
      <c r="B382" s="0" t="n"/>
      <c r="C382" s="0" t="n"/>
      <c r="D382" s="0" t="n"/>
      <c r="E382" s="0" t="n"/>
      <c r="F382" s="0" t="n"/>
      <c r="G382" s="0" t="n"/>
      <c r="H382" s="0" t="n"/>
      <c r="I382" s="0" t="n"/>
      <c r="J382" s="0" t="n"/>
      <c r="K382" s="0" t="n"/>
      <c r="L382" s="0" t="n"/>
      <c r="N382" s="311">
        <f>IF(OR(B382="",B382=0),"",SUMIF(Codigos,B382,Quantidade))</f>
        <v/>
      </c>
      <c r="O382" s="558">
        <f>IF(OR(B382="",B382=0),"",SUMIF(Codigos,B382,TotalCurvaABC))</f>
        <v/>
      </c>
    </row>
    <row r="383">
      <c r="B383" s="0" t="n"/>
      <c r="C383" s="0" t="n"/>
      <c r="D383" s="0" t="n"/>
      <c r="E383" s="0" t="n"/>
      <c r="F383" s="0" t="n"/>
      <c r="G383" s="0" t="n"/>
      <c r="H383" s="0" t="n"/>
      <c r="I383" s="0" t="n"/>
      <c r="J383" s="0" t="n"/>
      <c r="K383" s="0" t="n"/>
      <c r="L383" s="0" t="n"/>
      <c r="N383" s="311">
        <f>IF(OR(B383="",B383=0),"",SUMIF(Codigos,B383,Quantidade))</f>
        <v/>
      </c>
      <c r="O383" s="558">
        <f>IF(OR(B383="",B383=0),"",SUMIF(Codigos,B383,TotalCurvaABC))</f>
        <v/>
      </c>
    </row>
    <row r="384">
      <c r="B384" s="0" t="n"/>
      <c r="C384" s="0" t="n"/>
      <c r="D384" s="0" t="n"/>
      <c r="E384" s="0" t="n"/>
      <c r="F384" s="0" t="n"/>
      <c r="G384" s="0" t="n"/>
      <c r="H384" s="0" t="n"/>
      <c r="I384" s="0" t="n"/>
      <c r="J384" s="0" t="n"/>
      <c r="K384" s="0" t="n"/>
      <c r="L384" s="0" t="n"/>
      <c r="N384" s="311">
        <f>IF(OR(B384="",B384=0),"",SUMIF(Codigos,B384,Quantidade))</f>
        <v/>
      </c>
      <c r="O384" s="558">
        <f>IF(OR(B384="",B384=0),"",SUMIF(Codigos,B384,TotalCurvaABC))</f>
        <v/>
      </c>
    </row>
    <row r="385">
      <c r="B385" s="0" t="n"/>
      <c r="C385" s="0" t="n"/>
      <c r="D385" s="0" t="n"/>
      <c r="E385" s="0" t="n"/>
      <c r="F385" s="0" t="n"/>
      <c r="G385" s="0" t="n"/>
      <c r="H385" s="0" t="n"/>
      <c r="I385" s="0" t="n"/>
      <c r="J385" s="0" t="n"/>
      <c r="K385" s="0" t="n"/>
      <c r="L385" s="0" t="n"/>
      <c r="N385" s="311">
        <f>IF(OR(B385="",B385=0),"",SUMIF(Codigos,B385,Quantidade))</f>
        <v/>
      </c>
      <c r="O385" s="558">
        <f>IF(OR(B385="",B385=0),"",SUMIF(Codigos,B385,TotalCurvaABC))</f>
        <v/>
      </c>
    </row>
    <row r="386">
      <c r="B386" s="0" t="n"/>
      <c r="C386" s="0" t="n"/>
      <c r="D386" s="0" t="n"/>
      <c r="E386" s="0" t="n"/>
      <c r="F386" s="0" t="n"/>
      <c r="G386" s="0" t="n"/>
      <c r="H386" s="0" t="n"/>
      <c r="I386" s="0" t="n"/>
      <c r="J386" s="0" t="n"/>
      <c r="K386" s="0" t="n"/>
      <c r="L386" s="0" t="n"/>
      <c r="N386" s="311">
        <f>IF(OR(B386="",B386=0),"",SUMIF(Codigos,B386,Quantidade))</f>
        <v/>
      </c>
      <c r="O386" s="558">
        <f>IF(OR(B386="",B386=0),"",SUMIF(Codigos,B386,TotalCurvaABC))</f>
        <v/>
      </c>
    </row>
    <row r="387">
      <c r="B387" s="0" t="n"/>
      <c r="C387" s="0" t="n"/>
      <c r="D387" s="0" t="n"/>
      <c r="E387" s="0" t="n"/>
      <c r="F387" s="0" t="n"/>
      <c r="G387" s="0" t="n"/>
      <c r="H387" s="0" t="n"/>
      <c r="I387" s="0" t="n"/>
      <c r="J387" s="0" t="n"/>
      <c r="K387" s="0" t="n"/>
      <c r="L387" s="0" t="n"/>
      <c r="N387" s="311">
        <f>IF(OR(B387="",B387=0),"",SUMIF(Codigos,B387,Quantidade))</f>
        <v/>
      </c>
      <c r="O387" s="558">
        <f>IF(OR(B387="",B387=0),"",SUMIF(Codigos,B387,TotalCurvaABC))</f>
        <v/>
      </c>
    </row>
    <row r="388">
      <c r="B388" s="0" t="n"/>
      <c r="C388" s="0" t="n"/>
      <c r="D388" s="0" t="n"/>
      <c r="E388" s="0" t="n"/>
      <c r="F388" s="0" t="n"/>
      <c r="G388" s="0" t="n"/>
      <c r="H388" s="0" t="n"/>
      <c r="I388" s="0" t="n"/>
      <c r="J388" s="0" t="n"/>
      <c r="K388" s="0" t="n"/>
      <c r="L388" s="0" t="n"/>
      <c r="N388" s="311">
        <f>IF(OR(B388="",B388=0),"",SUMIF(Codigos,B388,Quantidade))</f>
        <v/>
      </c>
      <c r="O388" s="558">
        <f>IF(OR(B388="",B388=0),"",SUMIF(Codigos,B388,TotalCurvaABC))</f>
        <v/>
      </c>
    </row>
    <row r="389">
      <c r="B389" s="0" t="n"/>
      <c r="C389" s="0" t="n"/>
      <c r="D389" s="0" t="n"/>
      <c r="E389" s="0" t="n"/>
      <c r="F389" s="0" t="n"/>
      <c r="G389" s="0" t="n"/>
      <c r="H389" s="0" t="n"/>
      <c r="I389" s="0" t="n"/>
      <c r="J389" s="0" t="n"/>
      <c r="K389" s="0" t="n"/>
      <c r="L389" s="0" t="n"/>
      <c r="N389" s="311">
        <f>IF(OR(B389="",B389=0),"",SUMIF(Codigos,B389,Quantidade))</f>
        <v/>
      </c>
      <c r="O389" s="558">
        <f>IF(OR(B389="",B389=0),"",SUMIF(Codigos,B389,TotalCurvaABC))</f>
        <v/>
      </c>
    </row>
    <row r="390">
      <c r="B390" s="0" t="n"/>
      <c r="C390" s="0" t="n"/>
      <c r="D390" s="0" t="n"/>
      <c r="E390" s="0" t="n"/>
      <c r="F390" s="0" t="n"/>
      <c r="G390" s="0" t="n"/>
      <c r="H390" s="0" t="n"/>
      <c r="I390" s="0" t="n"/>
      <c r="J390" s="0" t="n"/>
      <c r="K390" s="0" t="n"/>
      <c r="L390" s="0" t="n"/>
      <c r="N390" s="311">
        <f>IF(OR(B390="",B390=0),"",SUMIF(Codigos,B390,Quantidade))</f>
        <v/>
      </c>
      <c r="O390" s="558">
        <f>IF(OR(B390="",B390=0),"",SUMIF(Codigos,B390,TotalCurvaABC))</f>
        <v/>
      </c>
    </row>
    <row r="391">
      <c r="B391" s="0" t="n"/>
      <c r="C391" s="0" t="n"/>
      <c r="D391" s="0" t="n"/>
      <c r="E391" s="0" t="n"/>
      <c r="F391" s="0" t="n"/>
      <c r="G391" s="0" t="n"/>
      <c r="H391" s="0" t="n"/>
      <c r="I391" s="0" t="n"/>
      <c r="J391" s="0" t="n"/>
      <c r="K391" s="0" t="n"/>
      <c r="L391" s="0" t="n"/>
      <c r="N391" s="311">
        <f>IF(OR(B391="",B391=0),"",SUMIF(Codigos,B391,Quantidade))</f>
        <v/>
      </c>
      <c r="O391" s="558">
        <f>IF(OR(B391="",B391=0),"",SUMIF(Codigos,B391,TotalCurvaABC))</f>
        <v/>
      </c>
    </row>
    <row r="392">
      <c r="B392" s="0" t="n"/>
      <c r="C392" s="0" t="n"/>
      <c r="D392" s="0" t="n"/>
      <c r="E392" s="0" t="n"/>
      <c r="F392" s="0" t="n"/>
      <c r="G392" s="0" t="n"/>
      <c r="H392" s="0" t="n"/>
      <c r="I392" s="0" t="n"/>
      <c r="J392" s="0" t="n"/>
      <c r="K392" s="0" t="n"/>
      <c r="L392" s="0" t="n"/>
      <c r="N392" s="311">
        <f>IF(OR(B392="",B392=0),"",SUMIF(Codigos,B392,Quantidade))</f>
        <v/>
      </c>
      <c r="O392" s="558">
        <f>IF(OR(B392="",B392=0),"",SUMIF(Codigos,B392,TotalCurvaABC))</f>
        <v/>
      </c>
    </row>
    <row r="393">
      <c r="B393" s="0" t="n"/>
      <c r="C393" s="0" t="n"/>
      <c r="D393" s="0" t="n"/>
      <c r="E393" s="0" t="n"/>
      <c r="F393" s="0" t="n"/>
      <c r="G393" s="0" t="n"/>
      <c r="H393" s="0" t="n"/>
      <c r="I393" s="0" t="n"/>
      <c r="J393" s="0" t="n"/>
      <c r="K393" s="0" t="n"/>
      <c r="L393" s="0" t="n"/>
      <c r="N393" s="311">
        <f>IF(OR(B393="",B393=0),"",SUMIF(Codigos,B393,Quantidade))</f>
        <v/>
      </c>
      <c r="O393" s="558">
        <f>IF(OR(B393="",B393=0),"",SUMIF(Codigos,B393,TotalCurvaABC))</f>
        <v/>
      </c>
    </row>
    <row r="394">
      <c r="B394" s="0" t="n"/>
      <c r="C394" s="0" t="n"/>
      <c r="D394" s="0" t="n"/>
      <c r="E394" s="0" t="n"/>
      <c r="F394" s="0" t="n"/>
      <c r="G394" s="0" t="n"/>
      <c r="H394" s="0" t="n"/>
      <c r="I394" s="0" t="n"/>
      <c r="J394" s="0" t="n"/>
      <c r="K394" s="0" t="n"/>
      <c r="L394" s="0" t="n"/>
      <c r="N394" s="311">
        <f>IF(OR(B394="",B394=0),"",SUMIF(Codigos,B394,Quantidade))</f>
        <v/>
      </c>
      <c r="O394" s="558">
        <f>IF(OR(B394="",B394=0),"",SUMIF(Codigos,B394,TotalCurvaABC))</f>
        <v/>
      </c>
    </row>
    <row r="395">
      <c r="B395" s="0" t="n"/>
      <c r="C395" s="0" t="n"/>
      <c r="D395" s="0" t="n"/>
      <c r="E395" s="0" t="n"/>
      <c r="F395" s="0" t="n"/>
      <c r="G395" s="0" t="n"/>
      <c r="H395" s="0" t="n"/>
      <c r="I395" s="0" t="n"/>
      <c r="J395" s="0" t="n"/>
      <c r="K395" s="0" t="n"/>
      <c r="L395" s="0" t="n"/>
      <c r="N395" s="311">
        <f>IF(OR(B395="",B395=0),"",SUMIF(Codigos,B395,Quantidade))</f>
        <v/>
      </c>
      <c r="O395" s="558">
        <f>IF(OR(B395="",B395=0),"",SUMIF(Codigos,B395,TotalCurvaABC))</f>
        <v/>
      </c>
    </row>
    <row r="396">
      <c r="B396" s="0" t="n"/>
      <c r="C396" s="0" t="n"/>
      <c r="D396" s="0" t="n"/>
      <c r="E396" s="0" t="n"/>
      <c r="F396" s="0" t="n"/>
      <c r="G396" s="0" t="n"/>
      <c r="H396" s="0" t="n"/>
      <c r="I396" s="0" t="n"/>
      <c r="J396" s="0" t="n"/>
      <c r="K396" s="0" t="n"/>
      <c r="L396" s="0" t="n"/>
      <c r="N396" s="311">
        <f>IF(OR(B396="",B396=0),"",SUMIF(Codigos,B396,Quantidade))</f>
        <v/>
      </c>
      <c r="O396" s="558">
        <f>IF(OR(B396="",B396=0),"",SUMIF(Codigos,B396,TotalCurvaABC))</f>
        <v/>
      </c>
    </row>
    <row r="397">
      <c r="B397" s="0" t="n"/>
      <c r="C397" s="0" t="n"/>
      <c r="D397" s="0" t="n"/>
      <c r="E397" s="0" t="n"/>
      <c r="F397" s="0" t="n"/>
      <c r="G397" s="0" t="n"/>
      <c r="H397" s="0" t="n"/>
      <c r="I397" s="0" t="n"/>
      <c r="J397" s="0" t="n"/>
      <c r="K397" s="0" t="n"/>
      <c r="L397" s="0" t="n"/>
      <c r="N397" s="311">
        <f>IF(OR(B397="",B397=0),"",SUMIF(Codigos,B397,Quantidade))</f>
        <v/>
      </c>
      <c r="O397" s="558">
        <f>IF(OR(B397="",B397=0),"",SUMIF(Codigos,B397,TotalCurvaABC))</f>
        <v/>
      </c>
    </row>
    <row r="398">
      <c r="B398" s="0" t="n"/>
      <c r="C398" s="0" t="n"/>
      <c r="D398" s="0" t="n"/>
      <c r="E398" s="0" t="n"/>
      <c r="F398" s="0" t="n"/>
      <c r="G398" s="0" t="n"/>
      <c r="H398" s="0" t="n"/>
      <c r="I398" s="0" t="n"/>
      <c r="J398" s="0" t="n"/>
      <c r="K398" s="0" t="n"/>
      <c r="L398" s="0" t="n"/>
      <c r="N398" s="311">
        <f>IF(OR(B398="",B398=0),"",SUMIF(Codigos,B398,Quantidade))</f>
        <v/>
      </c>
      <c r="O398" s="558">
        <f>IF(OR(B398="",B398=0),"",SUMIF(Codigos,B398,TotalCurvaABC))</f>
        <v/>
      </c>
    </row>
    <row r="399">
      <c r="B399" s="0" t="n"/>
      <c r="C399" s="0" t="n"/>
      <c r="D399" s="0" t="n"/>
      <c r="E399" s="0" t="n"/>
      <c r="F399" s="0" t="n"/>
      <c r="G399" s="0" t="n"/>
      <c r="H399" s="0" t="n"/>
      <c r="I399" s="0" t="n"/>
      <c r="J399" s="0" t="n"/>
      <c r="K399" s="0" t="n"/>
      <c r="L399" s="0" t="n"/>
      <c r="N399" s="311">
        <f>IF(OR(B399="",B399=0),"",SUMIF(Codigos,B399,Quantidade))</f>
        <v/>
      </c>
      <c r="O399" s="558">
        <f>IF(OR(B399="",B399=0),"",SUMIF(Codigos,B399,TotalCurvaABC))</f>
        <v/>
      </c>
    </row>
    <row r="400">
      <c r="B400" s="0" t="n"/>
      <c r="C400" s="0" t="n"/>
      <c r="D400" s="0" t="n"/>
      <c r="E400" s="0" t="n"/>
      <c r="F400" s="0" t="n"/>
      <c r="G400" s="0" t="n"/>
      <c r="H400" s="0" t="n"/>
      <c r="I400" s="0" t="n"/>
      <c r="J400" s="0" t="n"/>
      <c r="K400" s="0" t="n"/>
      <c r="L400" s="0" t="n"/>
      <c r="N400" s="311">
        <f>IF(OR(B400="",B400=0),"",SUMIF(Codigos,B400,Quantidade))</f>
        <v/>
      </c>
      <c r="O400" s="558">
        <f>IF(OR(B400="",B400=0),"",SUMIF(Codigos,B400,TotalCurvaABC))</f>
        <v/>
      </c>
    </row>
    <row r="401">
      <c r="B401" s="0" t="n"/>
      <c r="C401" s="0" t="n"/>
      <c r="D401" s="0" t="n"/>
      <c r="E401" s="0" t="n"/>
      <c r="F401" s="0" t="n"/>
      <c r="G401" s="0" t="n"/>
      <c r="H401" s="0" t="n"/>
      <c r="I401" s="0" t="n"/>
      <c r="J401" s="0" t="n"/>
      <c r="K401" s="0" t="n"/>
      <c r="L401" s="0" t="n"/>
      <c r="N401" s="311">
        <f>IF(OR(B401="",B401=0),"",SUMIF(Codigos,B401,Quantidade))</f>
        <v/>
      </c>
      <c r="O401" s="558">
        <f>IF(OR(B401="",B401=0),"",SUMIF(Codigos,B401,TotalCurvaABC))</f>
        <v/>
      </c>
    </row>
    <row r="402">
      <c r="B402" s="0" t="n"/>
      <c r="C402" s="0" t="n"/>
      <c r="D402" s="0" t="n"/>
      <c r="E402" s="0" t="n"/>
      <c r="F402" s="0" t="n"/>
      <c r="G402" s="0" t="n"/>
      <c r="H402" s="0" t="n"/>
      <c r="I402" s="0" t="n"/>
      <c r="J402" s="0" t="n"/>
      <c r="K402" s="0" t="n"/>
      <c r="L402" s="0" t="n"/>
      <c r="N402" s="311">
        <f>IF(OR(B402="",B402=0),"",SUMIF(Codigos,B402,Quantidade))</f>
        <v/>
      </c>
      <c r="O402" s="558">
        <f>IF(OR(B402="",B402=0),"",SUMIF(Codigos,B402,TotalCurvaABC))</f>
        <v/>
      </c>
    </row>
    <row r="403">
      <c r="B403" s="0" t="n"/>
      <c r="C403" s="0" t="n"/>
      <c r="D403" s="0" t="n"/>
      <c r="E403" s="0" t="n"/>
      <c r="F403" s="0" t="n"/>
      <c r="G403" s="0" t="n"/>
      <c r="H403" s="0" t="n"/>
      <c r="I403" s="0" t="n"/>
      <c r="J403" s="0" t="n"/>
      <c r="K403" s="0" t="n"/>
      <c r="L403" s="0" t="n"/>
      <c r="N403" s="311">
        <f>IF(OR(B403="",B403=0),"",SUMIF(Codigos,B403,Quantidade))</f>
        <v/>
      </c>
      <c r="O403" s="558">
        <f>IF(OR(B403="",B403=0),"",SUMIF(Codigos,B403,TotalCurvaABC))</f>
        <v/>
      </c>
    </row>
    <row r="404">
      <c r="B404" s="0" t="n"/>
      <c r="C404" s="0" t="n"/>
      <c r="D404" s="0" t="n"/>
      <c r="E404" s="0" t="n"/>
      <c r="F404" s="0" t="n"/>
      <c r="G404" s="0" t="n"/>
      <c r="H404" s="0" t="n"/>
      <c r="I404" s="0" t="n"/>
      <c r="J404" s="0" t="n"/>
      <c r="K404" s="0" t="n"/>
      <c r="L404" s="0" t="n"/>
      <c r="N404" s="311">
        <f>IF(OR(B404="",B404=0),"",SUMIF(Codigos,B404,Quantidade))</f>
        <v/>
      </c>
      <c r="O404" s="558">
        <f>IF(OR(B404="",B404=0),"",SUMIF(Codigos,B404,TotalCurvaABC))</f>
        <v/>
      </c>
    </row>
    <row r="405">
      <c r="B405" s="0" t="n"/>
      <c r="C405" s="0" t="n"/>
      <c r="D405" s="0" t="n"/>
      <c r="E405" s="0" t="n"/>
      <c r="F405" s="0" t="n"/>
      <c r="G405" s="0" t="n"/>
      <c r="H405" s="0" t="n"/>
      <c r="I405" s="0" t="n"/>
      <c r="J405" s="0" t="n"/>
      <c r="K405" s="0" t="n"/>
      <c r="L405" s="0" t="n"/>
      <c r="N405" s="311">
        <f>IF(OR(B405="",B405=0),"",SUMIF(Codigos,B405,Quantidade))</f>
        <v/>
      </c>
      <c r="O405" s="558">
        <f>IF(OR(B405="",B405=0),"",SUMIF(Codigos,B405,TotalCurvaABC))</f>
        <v/>
      </c>
    </row>
    <row r="406">
      <c r="B406" s="0" t="n"/>
      <c r="C406" s="0" t="n"/>
      <c r="D406" s="0" t="n"/>
      <c r="E406" s="0" t="n"/>
      <c r="F406" s="0" t="n"/>
      <c r="G406" s="0" t="n"/>
      <c r="H406" s="0" t="n"/>
      <c r="I406" s="0" t="n"/>
      <c r="J406" s="0" t="n"/>
      <c r="K406" s="0" t="n"/>
      <c r="L406" s="0" t="n"/>
      <c r="N406" s="311">
        <f>IF(OR(B406="",B406=0),"",SUMIF(Codigos,B406,Quantidade))</f>
        <v/>
      </c>
      <c r="O406" s="558">
        <f>IF(OR(B406="",B406=0),"",SUMIF(Codigos,B406,TotalCurvaABC))</f>
        <v/>
      </c>
    </row>
    <row r="407">
      <c r="B407" s="0" t="n"/>
      <c r="C407" s="0" t="n"/>
      <c r="D407" s="0" t="n"/>
      <c r="E407" s="0" t="n"/>
      <c r="F407" s="0" t="n"/>
      <c r="G407" s="0" t="n"/>
      <c r="H407" s="0" t="n"/>
      <c r="I407" s="0" t="n"/>
      <c r="J407" s="0" t="n"/>
      <c r="K407" s="0" t="n"/>
      <c r="L407" s="0" t="n"/>
      <c r="N407" s="311">
        <f>IF(OR(B407="",B407=0),"",SUMIF(Codigos,B407,Quantidade))</f>
        <v/>
      </c>
      <c r="O407" s="558">
        <f>IF(OR(B407="",B407=0),"",SUMIF(Codigos,B407,TotalCurvaABC))</f>
        <v/>
      </c>
    </row>
    <row r="408">
      <c r="B408" s="0" t="n"/>
      <c r="C408" s="0" t="n"/>
      <c r="D408" s="0" t="n"/>
      <c r="E408" s="0" t="n"/>
      <c r="F408" s="0" t="n"/>
      <c r="G408" s="0" t="n"/>
      <c r="H408" s="0" t="n"/>
      <c r="I408" s="0" t="n"/>
      <c r="J408" s="0" t="n"/>
      <c r="K408" s="0" t="n"/>
      <c r="L408" s="0" t="n"/>
      <c r="N408" s="311">
        <f>IF(OR(B408="",B408=0),"",SUMIF(Codigos,B408,Quantidade))</f>
        <v/>
      </c>
      <c r="O408" s="558">
        <f>IF(OR(B408="",B408=0),"",SUMIF(Codigos,B408,TotalCurvaABC))</f>
        <v/>
      </c>
    </row>
    <row r="409">
      <c r="B409" s="0" t="n"/>
      <c r="C409" s="0" t="n"/>
      <c r="D409" s="0" t="n"/>
      <c r="E409" s="0" t="n"/>
      <c r="F409" s="0" t="n"/>
      <c r="G409" s="0" t="n"/>
      <c r="H409" s="0" t="n"/>
      <c r="I409" s="0" t="n"/>
      <c r="J409" s="0" t="n"/>
      <c r="K409" s="0" t="n"/>
      <c r="L409" s="0" t="n"/>
      <c r="N409" s="311">
        <f>IF(OR(B409="",B409=0),"",SUMIF(Codigos,B409,Quantidade))</f>
        <v/>
      </c>
      <c r="O409" s="558">
        <f>IF(OR(B409="",B409=0),"",SUMIF(Codigos,B409,TotalCurvaABC))</f>
        <v/>
      </c>
    </row>
    <row r="410">
      <c r="B410" s="0" t="n"/>
      <c r="C410" s="0" t="n"/>
      <c r="D410" s="0" t="n"/>
      <c r="E410" s="0" t="n"/>
      <c r="F410" s="0" t="n"/>
      <c r="G410" s="0" t="n"/>
      <c r="H410" s="0" t="n"/>
      <c r="I410" s="0" t="n"/>
      <c r="J410" s="0" t="n"/>
      <c r="K410" s="0" t="n"/>
      <c r="L410" s="0" t="n"/>
      <c r="N410" s="311">
        <f>IF(OR(B410="",B410=0),"",SUMIF(Codigos,B410,Quantidade))</f>
        <v/>
      </c>
      <c r="O410" s="558">
        <f>IF(OR(B410="",B410=0),"",SUMIF(Codigos,B410,TotalCurvaABC))</f>
        <v/>
      </c>
    </row>
    <row r="411">
      <c r="B411" s="0" t="n"/>
      <c r="C411" s="0" t="n"/>
      <c r="D411" s="0" t="n"/>
      <c r="E411" s="0" t="n"/>
      <c r="F411" s="0" t="n"/>
      <c r="G411" s="0" t="n"/>
      <c r="H411" s="0" t="n"/>
      <c r="I411" s="0" t="n"/>
      <c r="J411" s="0" t="n"/>
      <c r="K411" s="0" t="n"/>
      <c r="L411" s="0" t="n"/>
      <c r="N411" s="311">
        <f>IF(OR(B411="",B411=0),"",SUMIF(Codigos,B411,Quantidade))</f>
        <v/>
      </c>
      <c r="O411" s="558">
        <f>IF(OR(B411="",B411=0),"",SUMIF(Codigos,B411,TotalCurvaABC))</f>
        <v/>
      </c>
    </row>
    <row r="412">
      <c r="B412" s="0" t="n"/>
      <c r="C412" s="0" t="n"/>
      <c r="D412" s="0" t="n"/>
      <c r="E412" s="0" t="n"/>
      <c r="F412" s="0" t="n"/>
      <c r="G412" s="0" t="n"/>
      <c r="H412" s="0" t="n"/>
      <c r="I412" s="0" t="n"/>
      <c r="J412" s="0" t="n"/>
      <c r="K412" s="0" t="n"/>
      <c r="L412" s="0" t="n"/>
      <c r="N412" s="311">
        <f>IF(OR(B412="",B412=0),"",SUMIF(Codigos,B412,Quantidade))</f>
        <v/>
      </c>
      <c r="O412" s="558">
        <f>IF(OR(B412="",B412=0),"",SUMIF(Codigos,B412,TotalCurvaABC))</f>
        <v/>
      </c>
    </row>
    <row r="413">
      <c r="B413" s="0" t="n"/>
      <c r="C413" s="0" t="n"/>
      <c r="D413" s="0" t="n"/>
      <c r="E413" s="0" t="n"/>
      <c r="F413" s="0" t="n"/>
      <c r="G413" s="0" t="n"/>
      <c r="H413" s="0" t="n"/>
      <c r="I413" s="0" t="n"/>
      <c r="J413" s="0" t="n"/>
      <c r="K413" s="0" t="n"/>
      <c r="L413" s="0" t="n"/>
      <c r="N413" s="311">
        <f>IF(OR(B413="",B413=0),"",SUMIF(Codigos,B413,Quantidade))</f>
        <v/>
      </c>
      <c r="O413" s="558">
        <f>IF(OR(B413="",B413=0),"",SUMIF(Codigos,B413,TotalCurvaABC))</f>
        <v/>
      </c>
    </row>
    <row r="414">
      <c r="B414" s="0" t="n"/>
      <c r="C414" s="0" t="n"/>
      <c r="D414" s="0" t="n"/>
      <c r="E414" s="0" t="n"/>
      <c r="F414" s="0" t="n"/>
      <c r="G414" s="0" t="n"/>
      <c r="H414" s="0" t="n"/>
      <c r="I414" s="0" t="n"/>
      <c r="J414" s="0" t="n"/>
      <c r="K414" s="0" t="n"/>
      <c r="L414" s="0" t="n"/>
      <c r="N414" s="311">
        <f>IF(OR(B414="",B414=0),"",SUMIF(Codigos,B414,Quantidade))</f>
        <v/>
      </c>
      <c r="O414" s="558">
        <f>IF(OR(B414="",B414=0),"",SUMIF(Codigos,B414,TotalCurvaABC))</f>
        <v/>
      </c>
    </row>
    <row r="415">
      <c r="B415" s="0" t="n"/>
      <c r="C415" s="0" t="n"/>
      <c r="D415" s="0" t="n"/>
      <c r="E415" s="0" t="n"/>
      <c r="F415" s="0" t="n"/>
      <c r="G415" s="0" t="n"/>
      <c r="H415" s="0" t="n"/>
      <c r="I415" s="0" t="n"/>
      <c r="J415" s="0" t="n"/>
      <c r="K415" s="0" t="n"/>
      <c r="L415" s="0" t="n"/>
      <c r="N415" s="311">
        <f>IF(OR(B415="",B415=0),"",SUMIF(Codigos,B415,Quantidade))</f>
        <v/>
      </c>
      <c r="O415" s="558">
        <f>IF(OR(B415="",B415=0),"",SUMIF(Codigos,B415,TotalCurvaABC))</f>
        <v/>
      </c>
    </row>
    <row r="416">
      <c r="B416" s="0" t="n"/>
      <c r="C416" s="0" t="n"/>
      <c r="D416" s="0" t="n"/>
      <c r="E416" s="0" t="n"/>
      <c r="F416" s="0" t="n"/>
      <c r="G416" s="0" t="n"/>
      <c r="H416" s="0" t="n"/>
      <c r="I416" s="0" t="n"/>
      <c r="J416" s="0" t="n"/>
      <c r="K416" s="0" t="n"/>
      <c r="L416" s="0" t="n"/>
      <c r="N416" s="311">
        <f>IF(OR(B416="",B416=0),"",SUMIF(Codigos,B416,Quantidade))</f>
        <v/>
      </c>
      <c r="O416" s="558">
        <f>IF(OR(B416="",B416=0),"",SUMIF(Codigos,B416,TotalCurvaABC))</f>
        <v/>
      </c>
    </row>
    <row r="417">
      <c r="B417" s="0" t="n"/>
      <c r="C417" s="0" t="n"/>
      <c r="D417" s="0" t="n"/>
      <c r="E417" s="0" t="n"/>
      <c r="F417" s="0" t="n"/>
      <c r="G417" s="0" t="n"/>
      <c r="H417" s="0" t="n"/>
      <c r="I417" s="0" t="n"/>
      <c r="J417" s="0" t="n"/>
      <c r="K417" s="0" t="n"/>
      <c r="L417" s="0" t="n"/>
      <c r="N417" s="311">
        <f>IF(OR(B417="",B417=0),"",SUMIF(Codigos,B417,Quantidade))</f>
        <v/>
      </c>
      <c r="O417" s="558">
        <f>IF(OR(B417="",B417=0),"",SUMIF(Codigos,B417,TotalCurvaABC))</f>
        <v/>
      </c>
    </row>
    <row r="418">
      <c r="B418" s="0" t="n"/>
      <c r="C418" s="0" t="n"/>
      <c r="D418" s="0" t="n"/>
      <c r="E418" s="0" t="n"/>
      <c r="F418" s="0" t="n"/>
      <c r="G418" s="0" t="n"/>
      <c r="H418" s="0" t="n"/>
      <c r="I418" s="0" t="n"/>
      <c r="J418" s="0" t="n"/>
      <c r="K418" s="0" t="n"/>
      <c r="L418" s="0" t="n"/>
      <c r="N418" s="311">
        <f>IF(OR(B418="",B418=0),"",SUMIF(Codigos,B418,Quantidade))</f>
        <v/>
      </c>
      <c r="O418" s="558">
        <f>IF(OR(B418="",B418=0),"",SUMIF(Codigos,B418,TotalCurvaABC))</f>
        <v/>
      </c>
    </row>
    <row r="419">
      <c r="B419" s="0" t="n"/>
      <c r="C419" s="0" t="n"/>
      <c r="D419" s="0" t="n"/>
      <c r="E419" s="0" t="n"/>
      <c r="F419" s="0" t="n"/>
      <c r="G419" s="0" t="n"/>
      <c r="H419" s="0" t="n"/>
      <c r="I419" s="0" t="n"/>
      <c r="J419" s="0" t="n"/>
      <c r="K419" s="0" t="n"/>
      <c r="L419" s="0" t="n"/>
      <c r="N419" s="311">
        <f>IF(OR(B419="",B419=0),"",SUMIF(Codigos,B419,Quantidade))</f>
        <v/>
      </c>
      <c r="O419" s="558">
        <f>IF(OR(B419="",B419=0),"",SUMIF(Codigos,B419,TotalCurvaABC))</f>
        <v/>
      </c>
    </row>
    <row r="420">
      <c r="B420" s="0" t="n"/>
      <c r="C420" s="0" t="n"/>
      <c r="D420" s="0" t="n"/>
      <c r="E420" s="0" t="n"/>
      <c r="F420" s="0" t="n"/>
      <c r="G420" s="0" t="n"/>
      <c r="H420" s="0" t="n"/>
      <c r="I420" s="0" t="n"/>
      <c r="J420" s="0" t="n"/>
      <c r="K420" s="0" t="n"/>
      <c r="L420" s="0" t="n"/>
      <c r="N420" s="311">
        <f>IF(OR(B420="",B420=0),"",SUMIF(Codigos,B420,Quantidade))</f>
        <v/>
      </c>
      <c r="O420" s="558">
        <f>IF(OR(B420="",B420=0),"",SUMIF(Codigos,B420,TotalCurvaABC))</f>
        <v/>
      </c>
    </row>
    <row r="421">
      <c r="B421" s="0" t="n"/>
      <c r="C421" s="0" t="n"/>
      <c r="D421" s="0" t="n"/>
      <c r="E421" s="0" t="n"/>
      <c r="F421" s="0" t="n"/>
      <c r="G421" s="0" t="n"/>
      <c r="H421" s="0" t="n"/>
      <c r="I421" s="0" t="n"/>
      <c r="J421" s="0" t="n"/>
      <c r="K421" s="0" t="n"/>
      <c r="L421" s="0" t="n"/>
      <c r="N421" s="311">
        <f>IF(OR(B421="",B421=0),"",SUMIF(Codigos,B421,Quantidade))</f>
        <v/>
      </c>
      <c r="O421" s="558">
        <f>IF(OR(B421="",B421=0),"",SUMIF(Codigos,B421,TotalCurvaABC))</f>
        <v/>
      </c>
    </row>
    <row r="422">
      <c r="B422" s="0" t="n"/>
      <c r="C422" s="0" t="n"/>
      <c r="D422" s="0" t="n"/>
      <c r="E422" s="0" t="n"/>
      <c r="F422" s="0" t="n"/>
      <c r="G422" s="0" t="n"/>
      <c r="H422" s="0" t="n"/>
      <c r="I422" s="0" t="n"/>
      <c r="J422" s="0" t="n"/>
      <c r="K422" s="0" t="n"/>
      <c r="L422" s="0" t="n"/>
      <c r="N422" s="311">
        <f>IF(OR(B422="",B422=0),"",SUMIF(Codigos,B422,Quantidade))</f>
        <v/>
      </c>
      <c r="O422" s="558">
        <f>IF(OR(B422="",B422=0),"",SUMIF(Codigos,B422,TotalCurvaABC))</f>
        <v/>
      </c>
    </row>
    <row r="423">
      <c r="B423" s="0" t="n"/>
      <c r="C423" s="0" t="n"/>
      <c r="D423" s="0" t="n"/>
      <c r="E423" s="0" t="n"/>
      <c r="F423" s="0" t="n"/>
      <c r="G423" s="0" t="n"/>
      <c r="H423" s="0" t="n"/>
      <c r="I423" s="0" t="n"/>
      <c r="J423" s="0" t="n"/>
      <c r="K423" s="0" t="n"/>
      <c r="L423" s="0" t="n"/>
      <c r="N423" s="311">
        <f>IF(OR(B423="",B423=0),"",SUMIF(Codigos,B423,Quantidade))</f>
        <v/>
      </c>
      <c r="O423" s="558">
        <f>IF(OR(B423="",B423=0),"",SUMIF(Codigos,B423,TotalCurvaABC))</f>
        <v/>
      </c>
    </row>
    <row r="424">
      <c r="B424" s="0" t="n"/>
      <c r="C424" s="0" t="n"/>
      <c r="D424" s="0" t="n"/>
      <c r="E424" s="0" t="n"/>
      <c r="F424" s="0" t="n"/>
      <c r="G424" s="0" t="n"/>
      <c r="H424" s="0" t="n"/>
      <c r="I424" s="0" t="n"/>
      <c r="J424" s="0" t="n"/>
      <c r="K424" s="0" t="n"/>
      <c r="L424" s="0" t="n"/>
      <c r="N424" s="311">
        <f>IF(OR(B424="",B424=0),"",SUMIF(Codigos,B424,Quantidade))</f>
        <v/>
      </c>
      <c r="O424" s="558">
        <f>IF(OR(B424="",B424=0),"",SUMIF(Codigos,B424,TotalCurvaABC))</f>
        <v/>
      </c>
    </row>
    <row r="425">
      <c r="B425" s="0" t="n"/>
      <c r="C425" s="0" t="n"/>
      <c r="D425" s="0" t="n"/>
      <c r="E425" s="0" t="n"/>
      <c r="F425" s="0" t="n"/>
      <c r="G425" s="0" t="n"/>
      <c r="H425" s="0" t="n"/>
      <c r="I425" s="0" t="n"/>
      <c r="J425" s="0" t="n"/>
      <c r="K425" s="0" t="n"/>
      <c r="L425" s="0" t="n"/>
      <c r="N425" s="311">
        <f>IF(OR(B425="",B425=0),"",SUMIF(Codigos,B425,Quantidade))</f>
        <v/>
      </c>
      <c r="O425" s="558">
        <f>IF(OR(B425="",B425=0),"",SUMIF(Codigos,B425,TotalCurvaABC))</f>
        <v/>
      </c>
    </row>
    <row r="426">
      <c r="B426" s="0" t="n"/>
      <c r="C426" s="0" t="n"/>
      <c r="D426" s="0" t="n"/>
      <c r="E426" s="0" t="n"/>
      <c r="F426" s="0" t="n"/>
      <c r="G426" s="0" t="n"/>
      <c r="H426" s="0" t="n"/>
      <c r="I426" s="0" t="n"/>
      <c r="J426" s="0" t="n"/>
      <c r="K426" s="0" t="n"/>
      <c r="L426" s="0" t="n"/>
      <c r="N426" s="311">
        <f>IF(OR(B426="",B426=0),"",SUMIF(Codigos,B426,Quantidade))</f>
        <v/>
      </c>
      <c r="O426" s="558">
        <f>IF(OR(B426="",B426=0),"",SUMIF(Codigos,B426,TotalCurvaABC))</f>
        <v/>
      </c>
    </row>
    <row r="427">
      <c r="B427" s="0" t="n"/>
      <c r="C427" s="0" t="n"/>
      <c r="D427" s="0" t="n"/>
      <c r="E427" s="0" t="n"/>
      <c r="F427" s="0" t="n"/>
      <c r="G427" s="0" t="n"/>
      <c r="H427" s="0" t="n"/>
      <c r="I427" s="0" t="n"/>
      <c r="J427" s="0" t="n"/>
      <c r="K427" s="0" t="n"/>
      <c r="L427" s="0" t="n"/>
      <c r="N427" s="311">
        <f>IF(OR(B427="",B427=0),"",SUMIF(Codigos,B427,Quantidade))</f>
        <v/>
      </c>
      <c r="O427" s="558">
        <f>IF(OR(B427="",B427=0),"",SUMIF(Codigos,B427,TotalCurvaABC))</f>
        <v/>
      </c>
    </row>
    <row r="428">
      <c r="B428" s="0" t="n"/>
      <c r="C428" s="0" t="n"/>
      <c r="D428" s="0" t="n"/>
      <c r="E428" s="0" t="n"/>
      <c r="F428" s="0" t="n"/>
      <c r="G428" s="0" t="n"/>
      <c r="H428" s="0" t="n"/>
      <c r="I428" s="0" t="n"/>
      <c r="J428" s="0" t="n"/>
      <c r="K428" s="0" t="n"/>
      <c r="L428" s="0" t="n"/>
      <c r="N428" s="311">
        <f>IF(OR(B428="",B428=0),"",SUMIF(Codigos,B428,Quantidade))</f>
        <v/>
      </c>
      <c r="O428" s="558">
        <f>IF(OR(B428="",B428=0),"",SUMIF(Codigos,B428,TotalCurvaABC))</f>
        <v/>
      </c>
    </row>
    <row r="429">
      <c r="B429" s="0" t="n"/>
      <c r="C429" s="0" t="n"/>
      <c r="D429" s="0" t="n"/>
      <c r="E429" s="0" t="n"/>
      <c r="F429" s="0" t="n"/>
      <c r="G429" s="0" t="n"/>
      <c r="H429" s="0" t="n"/>
      <c r="I429" s="0" t="n"/>
      <c r="J429" s="0" t="n"/>
      <c r="K429" s="0" t="n"/>
      <c r="L429" s="0" t="n"/>
      <c r="N429" s="311">
        <f>IF(OR(B429="",B429=0),"",SUMIF(Codigos,B429,Quantidade))</f>
        <v/>
      </c>
      <c r="O429" s="558">
        <f>IF(OR(B429="",B429=0),"",SUMIF(Codigos,B429,TotalCurvaABC))</f>
        <v/>
      </c>
    </row>
    <row r="430">
      <c r="B430" s="0" t="n"/>
      <c r="C430" s="0" t="n"/>
      <c r="D430" s="0" t="n"/>
      <c r="E430" s="0" t="n"/>
      <c r="F430" s="0" t="n"/>
      <c r="G430" s="0" t="n"/>
      <c r="H430" s="0" t="n"/>
      <c r="I430" s="0" t="n"/>
      <c r="J430" s="0" t="n"/>
      <c r="K430" s="0" t="n"/>
      <c r="L430" s="0" t="n"/>
      <c r="N430" s="311">
        <f>IF(OR(B430="",B430=0),"",SUMIF(Codigos,B430,Quantidade))</f>
        <v/>
      </c>
      <c r="O430" s="558">
        <f>IF(OR(B430="",B430=0),"",SUMIF(Codigos,B430,TotalCurvaABC))</f>
        <v/>
      </c>
    </row>
    <row r="431">
      <c r="B431" s="0" t="n"/>
      <c r="C431" s="0" t="n"/>
      <c r="D431" s="0" t="n"/>
      <c r="E431" s="0" t="n"/>
      <c r="F431" s="0" t="n"/>
      <c r="G431" s="0" t="n"/>
      <c r="H431" s="0" t="n"/>
      <c r="I431" s="0" t="n"/>
      <c r="J431" s="0" t="n"/>
      <c r="K431" s="0" t="n"/>
      <c r="L431" s="0" t="n"/>
      <c r="N431" s="311">
        <f>IF(OR(B431="",B431=0),"",SUMIF(Codigos,B431,Quantidade))</f>
        <v/>
      </c>
      <c r="O431" s="558">
        <f>IF(OR(B431="",B431=0),"",SUMIF(Codigos,B431,TotalCurvaABC))</f>
        <v/>
      </c>
    </row>
    <row r="432">
      <c r="B432" s="0" t="n"/>
      <c r="C432" s="0" t="n"/>
      <c r="D432" s="0" t="n"/>
      <c r="E432" s="0" t="n"/>
      <c r="F432" s="0" t="n"/>
      <c r="G432" s="0" t="n"/>
      <c r="H432" s="0" t="n"/>
      <c r="I432" s="0" t="n"/>
      <c r="J432" s="0" t="n"/>
      <c r="K432" s="0" t="n"/>
      <c r="L432" s="0" t="n"/>
      <c r="N432" s="311">
        <f>IF(OR(B432="",B432=0),"",SUMIF(Codigos,B432,Quantidade))</f>
        <v/>
      </c>
      <c r="O432" s="558">
        <f>IF(OR(B432="",B432=0),"",SUMIF(Codigos,B432,TotalCurvaABC))</f>
        <v/>
      </c>
    </row>
    <row r="433">
      <c r="B433" s="0" t="n"/>
      <c r="C433" s="0" t="n"/>
      <c r="D433" s="0" t="n"/>
      <c r="E433" s="0" t="n"/>
      <c r="F433" s="0" t="n"/>
      <c r="G433" s="0" t="n"/>
      <c r="H433" s="0" t="n"/>
      <c r="I433" s="0" t="n"/>
      <c r="J433" s="0" t="n"/>
      <c r="K433" s="0" t="n"/>
      <c r="L433" s="0" t="n"/>
      <c r="N433" s="311">
        <f>IF(OR(B433="",B433=0),"",SUMIF(Codigos,B433,Quantidade))</f>
        <v/>
      </c>
      <c r="O433" s="558">
        <f>IF(OR(B433="",B433=0),"",SUMIF(Codigos,B433,TotalCurvaABC))</f>
        <v/>
      </c>
    </row>
    <row r="434">
      <c r="B434" s="0" t="n"/>
      <c r="C434" s="0" t="n"/>
      <c r="D434" s="0" t="n"/>
      <c r="E434" s="0" t="n"/>
      <c r="F434" s="0" t="n"/>
      <c r="G434" s="0" t="n"/>
      <c r="H434" s="0" t="n"/>
      <c r="I434" s="0" t="n"/>
      <c r="J434" s="0" t="n"/>
      <c r="K434" s="0" t="n"/>
      <c r="L434" s="0" t="n"/>
      <c r="N434" s="311">
        <f>IF(OR(B434="",B434=0),"",SUMIF(Codigos,B434,Quantidade))</f>
        <v/>
      </c>
      <c r="O434" s="558">
        <f>IF(OR(B434="",B434=0),"",SUMIF(Codigos,B434,TotalCurvaABC))</f>
        <v/>
      </c>
    </row>
    <row r="435">
      <c r="B435" s="0" t="n"/>
      <c r="C435" s="0" t="n"/>
      <c r="D435" s="0" t="n"/>
      <c r="E435" s="0" t="n"/>
      <c r="F435" s="0" t="n"/>
      <c r="G435" s="0" t="n"/>
      <c r="H435" s="0" t="n"/>
      <c r="I435" s="0" t="n"/>
      <c r="J435" s="0" t="n"/>
      <c r="K435" s="0" t="n"/>
      <c r="L435" s="0" t="n"/>
      <c r="N435" s="311">
        <f>IF(OR(B435="",B435=0),"",SUMIF(Codigos,B435,Quantidade))</f>
        <v/>
      </c>
      <c r="O435" s="558">
        <f>IF(OR(B435="",B435=0),"",SUMIF(Codigos,B435,TotalCurvaABC))</f>
        <v/>
      </c>
    </row>
    <row r="436">
      <c r="B436" s="0" t="n"/>
      <c r="C436" s="0" t="n"/>
      <c r="D436" s="0" t="n"/>
      <c r="E436" s="0" t="n"/>
      <c r="F436" s="0" t="n"/>
      <c r="G436" s="0" t="n"/>
      <c r="H436" s="0" t="n"/>
      <c r="I436" s="0" t="n"/>
      <c r="J436" s="0" t="n"/>
      <c r="K436" s="0" t="n"/>
      <c r="L436" s="0" t="n"/>
      <c r="N436" s="311">
        <f>IF(OR(B436="",B436=0),"",SUMIF(Codigos,B436,Quantidade))</f>
        <v/>
      </c>
      <c r="O436" s="558">
        <f>IF(OR(B436="",B436=0),"",SUMIF(Codigos,B436,TotalCurvaABC))</f>
        <v/>
      </c>
    </row>
    <row r="437">
      <c r="B437" s="0" t="n"/>
      <c r="C437" s="0" t="n"/>
      <c r="D437" s="0" t="n"/>
      <c r="E437" s="0" t="n"/>
      <c r="F437" s="0" t="n"/>
      <c r="G437" s="0" t="n"/>
      <c r="H437" s="0" t="n"/>
      <c r="I437" s="0" t="n"/>
      <c r="J437" s="0" t="n"/>
      <c r="K437" s="0" t="n"/>
      <c r="L437" s="0" t="n"/>
      <c r="N437" s="311">
        <f>IF(OR(B437="",B437=0),"",SUMIF(Codigos,B437,Quantidade))</f>
        <v/>
      </c>
      <c r="O437" s="558">
        <f>IF(OR(B437="",B437=0),"",SUMIF(Codigos,B437,TotalCurvaABC))</f>
        <v/>
      </c>
    </row>
    <row r="438">
      <c r="B438" s="0" t="n"/>
      <c r="C438" s="0" t="n"/>
      <c r="D438" s="0" t="n"/>
      <c r="E438" s="0" t="n"/>
      <c r="F438" s="0" t="n"/>
      <c r="G438" s="0" t="n"/>
      <c r="H438" s="0" t="n"/>
      <c r="I438" s="0" t="n"/>
      <c r="J438" s="0" t="n"/>
      <c r="K438" s="0" t="n"/>
      <c r="L438" s="0" t="n"/>
      <c r="N438" s="311">
        <f>IF(OR(B438="",B438=0),"",SUMIF(Codigos,B438,Quantidade))</f>
        <v/>
      </c>
      <c r="O438" s="558">
        <f>IF(OR(B438="",B438=0),"",SUMIF(Codigos,B438,TotalCurvaABC))</f>
        <v/>
      </c>
    </row>
    <row r="439">
      <c r="B439" s="0" t="n"/>
      <c r="C439" s="0" t="n"/>
      <c r="D439" s="0" t="n"/>
      <c r="E439" s="0" t="n"/>
      <c r="F439" s="0" t="n"/>
      <c r="G439" s="0" t="n"/>
      <c r="H439" s="0" t="n"/>
      <c r="I439" s="0" t="n"/>
      <c r="J439" s="0" t="n"/>
      <c r="K439" s="0" t="n"/>
      <c r="L439" s="0" t="n"/>
      <c r="N439" s="311">
        <f>IF(OR(B439="",B439=0),"",SUMIF(Codigos,B439,Quantidade))</f>
        <v/>
      </c>
      <c r="O439" s="558">
        <f>IF(OR(B439="",B439=0),"",SUMIF(Codigos,B439,TotalCurvaABC))</f>
        <v/>
      </c>
    </row>
    <row r="440">
      <c r="B440" s="0" t="n"/>
      <c r="C440" s="0" t="n"/>
      <c r="D440" s="0" t="n"/>
      <c r="E440" s="0" t="n"/>
      <c r="F440" s="0" t="n"/>
      <c r="G440" s="0" t="n"/>
      <c r="H440" s="0" t="n"/>
      <c r="I440" s="0" t="n"/>
      <c r="J440" s="0" t="n"/>
      <c r="K440" s="0" t="n"/>
      <c r="L440" s="0" t="n"/>
      <c r="N440" s="311">
        <f>IF(OR(B440="",B440=0),"",SUMIF(Codigos,B440,Quantidade))</f>
        <v/>
      </c>
      <c r="O440" s="558">
        <f>IF(OR(B440="",B440=0),"",SUMIF(Codigos,B440,TotalCurvaABC))</f>
        <v/>
      </c>
    </row>
    <row r="441">
      <c r="B441" s="0" t="n"/>
      <c r="C441" s="0" t="n"/>
      <c r="D441" s="0" t="n"/>
      <c r="E441" s="0" t="n"/>
      <c r="F441" s="0" t="n"/>
      <c r="G441" s="0" t="n"/>
      <c r="H441" s="0" t="n"/>
      <c r="I441" s="0" t="n"/>
      <c r="J441" s="0" t="n"/>
      <c r="K441" s="0" t="n"/>
      <c r="L441" s="0" t="n"/>
      <c r="N441" s="311">
        <f>IF(OR(B441="",B441=0),"",SUMIF(Codigos,B441,Quantidade))</f>
        <v/>
      </c>
      <c r="O441" s="558">
        <f>IF(OR(B441="",B441=0),"",SUMIF(Codigos,B441,TotalCurvaABC))</f>
        <v/>
      </c>
    </row>
    <row r="442">
      <c r="B442" s="0" t="n"/>
      <c r="C442" s="0" t="n"/>
      <c r="D442" s="0" t="n"/>
      <c r="E442" s="0" t="n"/>
      <c r="F442" s="0" t="n"/>
      <c r="G442" s="0" t="n"/>
      <c r="H442" s="0" t="n"/>
      <c r="I442" s="0" t="n"/>
      <c r="J442" s="0" t="n"/>
      <c r="K442" s="0" t="n"/>
      <c r="L442" s="0" t="n"/>
      <c r="N442" s="311">
        <f>IF(OR(B442="",B442=0),"",SUMIF(Codigos,B442,Quantidade))</f>
        <v/>
      </c>
      <c r="O442" s="558">
        <f>IF(OR(B442="",B442=0),"",SUMIF(Codigos,B442,TotalCurvaABC))</f>
        <v/>
      </c>
    </row>
    <row r="443">
      <c r="B443" s="0" t="n"/>
      <c r="C443" s="0" t="n"/>
      <c r="D443" s="0" t="n"/>
      <c r="E443" s="0" t="n"/>
      <c r="F443" s="0" t="n"/>
      <c r="G443" s="0" t="n"/>
      <c r="H443" s="0" t="n"/>
      <c r="I443" s="0" t="n"/>
      <c r="J443" s="0" t="n"/>
      <c r="K443" s="0" t="n"/>
      <c r="L443" s="0" t="n"/>
      <c r="N443" s="311">
        <f>IF(OR(B443="",B443=0),"",SUMIF(Codigos,B443,Quantidade))</f>
        <v/>
      </c>
      <c r="O443" s="558">
        <f>IF(OR(B443="",B443=0),"",SUMIF(Codigos,B443,TotalCurvaABC))</f>
        <v/>
      </c>
    </row>
    <row r="444">
      <c r="B444" s="0" t="n"/>
      <c r="C444" s="0" t="n"/>
      <c r="D444" s="0" t="n"/>
      <c r="E444" s="0" t="n"/>
      <c r="F444" s="0" t="n"/>
      <c r="G444" s="0" t="n"/>
      <c r="H444" s="0" t="n"/>
      <c r="I444" s="0" t="n"/>
      <c r="J444" s="0" t="n"/>
      <c r="K444" s="0" t="n"/>
      <c r="L444" s="0" t="n"/>
      <c r="N444" s="311">
        <f>IF(OR(B444="",B444=0),"",SUMIF(Codigos,B444,Quantidade))</f>
        <v/>
      </c>
      <c r="O444" s="558">
        <f>IF(OR(B444="",B444=0),"",SUMIF(Codigos,B444,TotalCurvaABC))</f>
        <v/>
      </c>
    </row>
    <row r="445">
      <c r="B445" s="0" t="n"/>
      <c r="C445" s="0" t="n"/>
      <c r="D445" s="0" t="n"/>
      <c r="E445" s="0" t="n"/>
      <c r="F445" s="0" t="n"/>
      <c r="G445" s="0" t="n"/>
      <c r="H445" s="0" t="n"/>
      <c r="I445" s="0" t="n"/>
      <c r="J445" s="0" t="n"/>
      <c r="K445" s="0" t="n"/>
      <c r="L445" s="0" t="n"/>
      <c r="N445" s="311">
        <f>IF(OR(B445="",B445=0),"",SUMIF(Codigos,B445,Quantidade))</f>
        <v/>
      </c>
      <c r="O445" s="558">
        <f>IF(OR(B445="",B445=0),"",SUMIF(Codigos,B445,TotalCurvaABC))</f>
        <v/>
      </c>
    </row>
    <row r="446">
      <c r="B446" s="0" t="n"/>
      <c r="C446" s="0" t="n"/>
      <c r="D446" s="0" t="n"/>
      <c r="E446" s="0" t="n"/>
      <c r="F446" s="0" t="n"/>
      <c r="G446" s="0" t="n"/>
      <c r="H446" s="0" t="n"/>
      <c r="I446" s="0" t="n"/>
      <c r="J446" s="0" t="n"/>
      <c r="K446" s="0" t="n"/>
      <c r="L446" s="0" t="n"/>
      <c r="N446" s="311">
        <f>IF(OR(B446="",B446=0),"",SUMIF(Codigos,B446,Quantidade))</f>
        <v/>
      </c>
      <c r="O446" s="558">
        <f>IF(OR(B446="",B446=0),"",SUMIF(Codigos,B446,TotalCurvaABC))</f>
        <v/>
      </c>
    </row>
    <row r="447">
      <c r="B447" s="0" t="n"/>
      <c r="C447" s="0" t="n"/>
      <c r="D447" s="0" t="n"/>
      <c r="E447" s="0" t="n"/>
      <c r="F447" s="0" t="n"/>
      <c r="G447" s="0" t="n"/>
      <c r="H447" s="0" t="n"/>
      <c r="I447" s="0" t="n"/>
      <c r="J447" s="0" t="n"/>
      <c r="K447" s="0" t="n"/>
      <c r="L447" s="0" t="n"/>
      <c r="N447" s="311">
        <f>IF(OR(B447="",B447=0),"",SUMIF(Codigos,B447,Quantidade))</f>
        <v/>
      </c>
      <c r="O447" s="558">
        <f>IF(OR(B447="",B447=0),"",SUMIF(Codigos,B447,TotalCurvaABC))</f>
        <v/>
      </c>
    </row>
    <row r="448">
      <c r="B448" s="0" t="n"/>
      <c r="C448" s="0" t="n"/>
      <c r="D448" s="0" t="n"/>
      <c r="E448" s="0" t="n"/>
      <c r="F448" s="0" t="n"/>
      <c r="G448" s="0" t="n"/>
      <c r="H448" s="0" t="n"/>
      <c r="I448" s="0" t="n"/>
      <c r="J448" s="0" t="n"/>
      <c r="K448" s="0" t="n"/>
      <c r="L448" s="0" t="n"/>
      <c r="N448" s="311">
        <f>IF(OR(B448="",B448=0),"",SUMIF(Codigos,B448,Quantidade))</f>
        <v/>
      </c>
      <c r="O448" s="558">
        <f>IF(OR(B448="",B448=0),"",SUMIF(Codigos,B448,TotalCurvaABC))</f>
        <v/>
      </c>
    </row>
    <row r="449">
      <c r="B449" s="0" t="n"/>
      <c r="C449" s="0" t="n"/>
      <c r="D449" s="0" t="n"/>
      <c r="E449" s="0" t="n"/>
      <c r="F449" s="0" t="n"/>
      <c r="G449" s="0" t="n"/>
      <c r="H449" s="0" t="n"/>
      <c r="I449" s="0" t="n"/>
      <c r="J449" s="0" t="n"/>
      <c r="K449" s="0" t="n"/>
      <c r="L449" s="0" t="n"/>
      <c r="N449" s="311">
        <f>IF(OR(B449="",B449=0),"",SUMIF(Codigos,B449,Quantidade))</f>
        <v/>
      </c>
      <c r="O449" s="558">
        <f>IF(OR(B449="",B449=0),"",SUMIF(Codigos,B449,TotalCurvaABC))</f>
        <v/>
      </c>
    </row>
    <row r="450">
      <c r="B450" s="0" t="n"/>
      <c r="C450" s="0" t="n"/>
      <c r="D450" s="0" t="n"/>
      <c r="E450" s="0" t="n"/>
      <c r="F450" s="0" t="n"/>
      <c r="G450" s="0" t="n"/>
      <c r="H450" s="0" t="n"/>
      <c r="I450" s="0" t="n"/>
      <c r="J450" s="0" t="n"/>
      <c r="K450" s="0" t="n"/>
      <c r="L450" s="0" t="n"/>
      <c r="N450" s="311">
        <f>IF(OR(B450="",B450=0),"",SUMIF(Codigos,B450,Quantidade))</f>
        <v/>
      </c>
      <c r="O450" s="558">
        <f>IF(OR(B450="",B450=0),"",SUMIF(Codigos,B450,TotalCurvaABC))</f>
        <v/>
      </c>
    </row>
    <row r="451">
      <c r="B451" s="0" t="n"/>
      <c r="C451" s="0" t="n"/>
      <c r="D451" s="0" t="n"/>
      <c r="E451" s="0" t="n"/>
      <c r="F451" s="0" t="n"/>
      <c r="G451" s="0" t="n"/>
      <c r="H451" s="0" t="n"/>
      <c r="I451" s="0" t="n"/>
      <c r="J451" s="0" t="n"/>
      <c r="K451" s="0" t="n"/>
      <c r="L451" s="0" t="n"/>
      <c r="N451" s="311">
        <f>IF(OR(B451="",B451=0),"",SUMIF(Codigos,B451,Quantidade))</f>
        <v/>
      </c>
      <c r="O451" s="558">
        <f>IF(OR(B451="",B451=0),"",SUMIF(Codigos,B451,TotalCurvaABC))</f>
        <v/>
      </c>
    </row>
    <row r="452">
      <c r="B452" s="0" t="n"/>
      <c r="C452" s="0" t="n"/>
      <c r="D452" s="0" t="n"/>
      <c r="E452" s="0" t="n"/>
      <c r="F452" s="0" t="n"/>
      <c r="G452" s="0" t="n"/>
      <c r="H452" s="0" t="n"/>
      <c r="I452" s="0" t="n"/>
      <c r="J452" s="0" t="n"/>
      <c r="K452" s="0" t="n"/>
      <c r="L452" s="0" t="n"/>
      <c r="N452" s="311">
        <f>IF(OR(B452="",B452=0),"",SUMIF(Codigos,B452,Quantidade))</f>
        <v/>
      </c>
      <c r="O452" s="558">
        <f>IF(OR(B452="",B452=0),"",SUMIF(Codigos,B452,TotalCurvaABC))</f>
        <v/>
      </c>
    </row>
    <row r="453">
      <c r="B453" s="0" t="n"/>
      <c r="C453" s="0" t="n"/>
      <c r="D453" s="0" t="n"/>
      <c r="E453" s="0" t="n"/>
      <c r="F453" s="0" t="n"/>
      <c r="G453" s="0" t="n"/>
      <c r="H453" s="0" t="n"/>
      <c r="I453" s="0" t="n"/>
      <c r="J453" s="0" t="n"/>
      <c r="K453" s="0" t="n"/>
      <c r="L453" s="0" t="n"/>
      <c r="N453" s="311">
        <f>IF(OR(B453="",B453=0),"",SUMIF(Codigos,B453,Quantidade))</f>
        <v/>
      </c>
      <c r="O453" s="558">
        <f>IF(OR(B453="",B453=0),"",SUMIF(Codigos,B453,TotalCurvaABC))</f>
        <v/>
      </c>
    </row>
    <row r="454">
      <c r="B454" s="0" t="n"/>
      <c r="C454" s="0" t="n"/>
      <c r="D454" s="0" t="n"/>
      <c r="E454" s="0" t="n"/>
      <c r="F454" s="0" t="n"/>
      <c r="G454" s="0" t="n"/>
      <c r="H454" s="0" t="n"/>
      <c r="I454" s="0" t="n"/>
      <c r="J454" s="0" t="n"/>
      <c r="K454" s="0" t="n"/>
      <c r="L454" s="0" t="n"/>
      <c r="N454" s="311">
        <f>IF(OR(B454="",B454=0),"",SUMIF(Codigos,B454,Quantidade))</f>
        <v/>
      </c>
      <c r="O454" s="558">
        <f>IF(OR(B454="",B454=0),"",SUMIF(Codigos,B454,TotalCurvaABC))</f>
        <v/>
      </c>
    </row>
    <row r="455">
      <c r="B455" s="0" t="n"/>
      <c r="C455" s="0" t="n"/>
      <c r="D455" s="0" t="n"/>
      <c r="E455" s="0" t="n"/>
      <c r="F455" s="0" t="n"/>
      <c r="G455" s="0" t="n"/>
      <c r="H455" s="0" t="n"/>
      <c r="I455" s="0" t="n"/>
      <c r="J455" s="0" t="n"/>
      <c r="K455" s="0" t="n"/>
      <c r="L455" s="0" t="n"/>
      <c r="N455" s="311">
        <f>IF(OR(B455="",B455=0),"",SUMIF(Codigos,B455,Quantidade))</f>
        <v/>
      </c>
      <c r="O455" s="558">
        <f>IF(OR(B455="",B455=0),"",SUMIF(Codigos,B455,TotalCurvaABC))</f>
        <v/>
      </c>
    </row>
    <row r="456">
      <c r="B456" s="0" t="n"/>
      <c r="C456" s="0" t="n"/>
      <c r="D456" s="0" t="n"/>
      <c r="E456" s="0" t="n"/>
      <c r="F456" s="0" t="n"/>
      <c r="G456" s="0" t="n"/>
      <c r="H456" s="0" t="n"/>
      <c r="I456" s="0" t="n"/>
      <c r="J456" s="0" t="n"/>
      <c r="K456" s="0" t="n"/>
      <c r="L456" s="0" t="n"/>
      <c r="N456" s="311">
        <f>IF(OR(B456="",B456=0),"",SUMIF(Codigos,B456,Quantidade))</f>
        <v/>
      </c>
      <c r="O456" s="558">
        <f>IF(OR(B456="",B456=0),"",SUMIF(Codigos,B456,TotalCurvaABC))</f>
        <v/>
      </c>
    </row>
    <row r="457">
      <c r="B457" s="0" t="n"/>
      <c r="C457" s="0" t="n"/>
      <c r="D457" s="0" t="n"/>
      <c r="E457" s="0" t="n"/>
      <c r="F457" s="0" t="n"/>
      <c r="G457" s="0" t="n"/>
      <c r="H457" s="0" t="n"/>
      <c r="I457" s="0" t="n"/>
      <c r="J457" s="0" t="n"/>
      <c r="K457" s="0" t="n"/>
      <c r="L457" s="0" t="n"/>
      <c r="N457" s="311">
        <f>IF(OR(B457="",B457=0),"",SUMIF(Codigos,B457,Quantidade))</f>
        <v/>
      </c>
      <c r="O457" s="558">
        <f>IF(OR(B457="",B457=0),"",SUMIF(Codigos,B457,TotalCurvaABC))</f>
        <v/>
      </c>
    </row>
    <row r="458">
      <c r="B458" s="0" t="n"/>
      <c r="C458" s="0" t="n"/>
      <c r="D458" s="0" t="n"/>
      <c r="E458" s="0" t="n"/>
      <c r="F458" s="0" t="n"/>
      <c r="G458" s="0" t="n"/>
      <c r="H458" s="0" t="n"/>
      <c r="I458" s="0" t="n"/>
      <c r="J458" s="0" t="n"/>
      <c r="K458" s="0" t="n"/>
      <c r="L458" s="0" t="n"/>
      <c r="N458" s="311">
        <f>IF(OR(B458="",B458=0),"",SUMIF(Codigos,B458,Quantidade))</f>
        <v/>
      </c>
      <c r="O458" s="558">
        <f>IF(OR(B458="",B458=0),"",SUMIF(Codigos,B458,TotalCurvaABC))</f>
        <v/>
      </c>
    </row>
    <row r="459">
      <c r="B459" s="0" t="n"/>
      <c r="C459" s="0" t="n"/>
      <c r="D459" s="0" t="n"/>
      <c r="E459" s="0" t="n"/>
      <c r="F459" s="0" t="n"/>
      <c r="G459" s="0" t="n"/>
      <c r="H459" s="0" t="n"/>
      <c r="I459" s="0" t="n"/>
      <c r="J459" s="0" t="n"/>
      <c r="K459" s="0" t="n"/>
      <c r="L459" s="0" t="n"/>
      <c r="N459" s="311">
        <f>IF(OR(B459="",B459=0),"",SUMIF(Codigos,B459,Quantidade))</f>
        <v/>
      </c>
      <c r="O459" s="558">
        <f>IF(OR(B459="",B459=0),"",SUMIF(Codigos,B459,TotalCurvaABC))</f>
        <v/>
      </c>
    </row>
    <row r="460">
      <c r="B460" s="0" t="n"/>
      <c r="C460" s="0" t="n"/>
      <c r="D460" s="0" t="n"/>
      <c r="E460" s="0" t="n"/>
      <c r="F460" s="0" t="n"/>
      <c r="G460" s="0" t="n"/>
      <c r="H460" s="0" t="n"/>
      <c r="I460" s="0" t="n"/>
      <c r="J460" s="0" t="n"/>
      <c r="K460" s="0" t="n"/>
      <c r="L460" s="0" t="n"/>
      <c r="N460" s="311">
        <f>IF(OR(B460="",B460=0),"",SUMIF(Codigos,B460,Quantidade))</f>
        <v/>
      </c>
      <c r="O460" s="558">
        <f>IF(OR(B460="",B460=0),"",SUMIF(Codigos,B460,TotalCurvaABC))</f>
        <v/>
      </c>
    </row>
    <row r="461">
      <c r="B461" s="0" t="n"/>
      <c r="C461" s="0" t="n"/>
      <c r="D461" s="0" t="n"/>
      <c r="E461" s="0" t="n"/>
      <c r="F461" s="0" t="n"/>
      <c r="G461" s="0" t="n"/>
      <c r="H461" s="0" t="n"/>
      <c r="I461" s="0" t="n"/>
      <c r="J461" s="0" t="n"/>
      <c r="K461" s="0" t="n"/>
      <c r="L461" s="0" t="n"/>
      <c r="N461" s="311">
        <f>IF(OR(B461="",B461=0),"",SUMIF(Codigos,B461,Quantidade))</f>
        <v/>
      </c>
      <c r="O461" s="558">
        <f>IF(OR(B461="",B461=0),"",SUMIF(Codigos,B461,TotalCurvaABC))</f>
        <v/>
      </c>
    </row>
    <row r="462">
      <c r="B462" s="0" t="n"/>
      <c r="C462" s="0" t="n"/>
      <c r="D462" s="0" t="n"/>
      <c r="E462" s="0" t="n"/>
      <c r="F462" s="0" t="n"/>
      <c r="G462" s="0" t="n"/>
      <c r="H462" s="0" t="n"/>
      <c r="I462" s="0" t="n"/>
      <c r="J462" s="0" t="n"/>
      <c r="K462" s="0" t="n"/>
      <c r="L462" s="0" t="n"/>
      <c r="N462" s="311">
        <f>IF(OR(B462="",B462=0),"",SUMIF(Codigos,B462,Quantidade))</f>
        <v/>
      </c>
      <c r="O462" s="558">
        <f>IF(OR(B462="",B462=0),"",SUMIF(Codigos,B462,TotalCurvaABC))</f>
        <v/>
      </c>
    </row>
    <row r="463">
      <c r="B463" s="0" t="n"/>
      <c r="C463" s="0" t="n"/>
      <c r="D463" s="0" t="n"/>
      <c r="E463" s="0" t="n"/>
      <c r="F463" s="0" t="n"/>
      <c r="G463" s="0" t="n"/>
      <c r="H463" s="0" t="n"/>
      <c r="I463" s="0" t="n"/>
      <c r="J463" s="0" t="n"/>
      <c r="K463" s="0" t="n"/>
      <c r="L463" s="0" t="n"/>
      <c r="N463" s="311">
        <f>IF(OR(B463="",B463=0),"",SUMIF(Codigos,B463,Quantidade))</f>
        <v/>
      </c>
      <c r="O463" s="558">
        <f>IF(OR(B463="",B463=0),"",SUMIF(Codigos,B463,TotalCurvaABC))</f>
        <v/>
      </c>
    </row>
    <row r="464">
      <c r="B464" s="0" t="n"/>
      <c r="C464" s="0" t="n"/>
      <c r="D464" s="0" t="n"/>
      <c r="E464" s="0" t="n"/>
      <c r="F464" s="0" t="n"/>
      <c r="G464" s="0" t="n"/>
      <c r="H464" s="0" t="n"/>
      <c r="I464" s="0" t="n"/>
      <c r="J464" s="0" t="n"/>
      <c r="K464" s="0" t="n"/>
      <c r="L464" s="0" t="n"/>
      <c r="N464" s="311">
        <f>IF(OR(B464="",B464=0),"",SUMIF(Codigos,B464,Quantidade))</f>
        <v/>
      </c>
      <c r="O464" s="558">
        <f>IF(OR(B464="",B464=0),"",SUMIF(Codigos,B464,TotalCurvaABC))</f>
        <v/>
      </c>
    </row>
    <row r="465">
      <c r="B465" s="0" t="n"/>
      <c r="C465" s="0" t="n"/>
      <c r="D465" s="0" t="n"/>
      <c r="E465" s="0" t="n"/>
      <c r="F465" s="0" t="n"/>
      <c r="G465" s="0" t="n"/>
      <c r="H465" s="0" t="n"/>
      <c r="I465" s="0" t="n"/>
      <c r="J465" s="0" t="n"/>
      <c r="K465" s="0" t="n"/>
      <c r="L465" s="0" t="n"/>
      <c r="N465" s="311">
        <f>IF(OR(B465="",B465=0),"",SUMIF(Codigos,B465,Quantidade))</f>
        <v/>
      </c>
      <c r="O465" s="558">
        <f>IF(OR(B465="",B465=0),"",SUMIF(Codigos,B465,TotalCurvaABC))</f>
        <v/>
      </c>
    </row>
    <row r="466">
      <c r="B466" s="0" t="n"/>
      <c r="C466" s="0" t="n"/>
      <c r="D466" s="0" t="n"/>
      <c r="E466" s="0" t="n"/>
      <c r="F466" s="0" t="n"/>
      <c r="G466" s="0" t="n"/>
      <c r="H466" s="0" t="n"/>
      <c r="I466" s="0" t="n"/>
      <c r="J466" s="0" t="n"/>
      <c r="K466" s="0" t="n"/>
      <c r="L466" s="0" t="n"/>
      <c r="N466" s="311">
        <f>IF(OR(B466="",B466=0),"",SUMIF(Codigos,B466,Quantidade))</f>
        <v/>
      </c>
      <c r="O466" s="558">
        <f>IF(OR(B466="",B466=0),"",SUMIF(Codigos,B466,TotalCurvaABC))</f>
        <v/>
      </c>
    </row>
    <row r="467">
      <c r="B467" s="0" t="n"/>
      <c r="C467" s="0" t="n"/>
      <c r="D467" s="0" t="n"/>
      <c r="E467" s="0" t="n"/>
      <c r="F467" s="0" t="n"/>
      <c r="G467" s="0" t="n"/>
      <c r="H467" s="0" t="n"/>
      <c r="I467" s="0" t="n"/>
      <c r="J467" s="0" t="n"/>
      <c r="K467" s="0" t="n"/>
      <c r="L467" s="0" t="n"/>
      <c r="N467" s="311">
        <f>IF(OR(B467="",B467=0),"",SUMIF(Codigos,B467,Quantidade))</f>
        <v/>
      </c>
      <c r="O467" s="558">
        <f>IF(OR(B467="",B467=0),"",SUMIF(Codigos,B467,TotalCurvaABC))</f>
        <v/>
      </c>
    </row>
    <row r="468">
      <c r="B468" s="0" t="n"/>
      <c r="C468" s="0" t="n"/>
      <c r="D468" s="0" t="n"/>
      <c r="E468" s="0" t="n"/>
      <c r="F468" s="0" t="n"/>
      <c r="G468" s="0" t="n"/>
      <c r="H468" s="0" t="n"/>
      <c r="I468" s="0" t="n"/>
      <c r="J468" s="0" t="n"/>
      <c r="K468" s="0" t="n"/>
      <c r="L468" s="0" t="n"/>
      <c r="N468" s="311">
        <f>IF(OR(B468="",B468=0),"",SUMIF(Codigos,B468,Quantidade))</f>
        <v/>
      </c>
      <c r="O468" s="558">
        <f>IF(OR(B468="",B468=0),"",SUMIF(Codigos,B468,TotalCurvaABC))</f>
        <v/>
      </c>
    </row>
    <row r="469">
      <c r="B469" s="0" t="n"/>
      <c r="C469" s="0" t="n"/>
      <c r="D469" s="0" t="n"/>
      <c r="E469" s="0" t="n"/>
      <c r="F469" s="0" t="n"/>
      <c r="G469" s="0" t="n"/>
      <c r="H469" s="0" t="n"/>
      <c r="I469" s="0" t="n"/>
      <c r="J469" s="0" t="n"/>
      <c r="K469" s="0" t="n"/>
      <c r="L469" s="0" t="n"/>
      <c r="N469" s="311">
        <f>IF(OR(B469="",B469=0),"",SUMIF(Codigos,B469,Quantidade))</f>
        <v/>
      </c>
      <c r="O469" s="558">
        <f>IF(OR(B469="",B469=0),"",SUMIF(Codigos,B469,TotalCurvaABC))</f>
        <v/>
      </c>
    </row>
    <row r="470">
      <c r="B470" s="0" t="n"/>
      <c r="C470" s="0" t="n"/>
      <c r="D470" s="0" t="n"/>
      <c r="E470" s="0" t="n"/>
      <c r="F470" s="0" t="n"/>
      <c r="G470" s="0" t="n"/>
      <c r="H470" s="0" t="n"/>
      <c r="I470" s="0" t="n"/>
      <c r="J470" s="0" t="n"/>
      <c r="K470" s="0" t="n"/>
      <c r="L470" s="0" t="n"/>
      <c r="N470" s="311">
        <f>IF(OR(B470="",B470=0),"",SUMIF(Codigos,B470,Quantidade))</f>
        <v/>
      </c>
      <c r="O470" s="558">
        <f>IF(OR(B470="",B470=0),"",SUMIF(Codigos,B470,TotalCurvaABC))</f>
        <v/>
      </c>
    </row>
    <row r="471">
      <c r="B471" s="0" t="n"/>
      <c r="C471" s="0" t="n"/>
      <c r="D471" s="0" t="n"/>
      <c r="E471" s="0" t="n"/>
      <c r="F471" s="0" t="n"/>
      <c r="G471" s="0" t="n"/>
      <c r="H471" s="0" t="n"/>
      <c r="I471" s="0" t="n"/>
      <c r="J471" s="0" t="n"/>
      <c r="K471" s="0" t="n"/>
      <c r="L471" s="0" t="n"/>
      <c r="N471" s="311">
        <f>IF(OR(B471="",B471=0),"",SUMIF(Codigos,B471,Quantidade))</f>
        <v/>
      </c>
      <c r="O471" s="558">
        <f>IF(OR(B471="",B471=0),"",SUMIF(Codigos,B471,TotalCurvaABC))</f>
        <v/>
      </c>
    </row>
    <row r="472">
      <c r="B472" s="0" t="n"/>
      <c r="C472" s="0" t="n"/>
      <c r="D472" s="0" t="n"/>
      <c r="E472" s="0" t="n"/>
      <c r="F472" s="0" t="n"/>
      <c r="G472" s="0" t="n"/>
      <c r="H472" s="0" t="n"/>
      <c r="I472" s="0" t="n"/>
      <c r="J472" s="0" t="n"/>
      <c r="K472" s="0" t="n"/>
      <c r="L472" s="0" t="n"/>
      <c r="N472" s="311">
        <f>IF(OR(B472="",B472=0),"",SUMIF(Codigos,B472,Quantidade))</f>
        <v/>
      </c>
      <c r="O472" s="558">
        <f>IF(OR(B472="",B472=0),"",SUMIF(Codigos,B472,TotalCurvaABC))</f>
        <v/>
      </c>
    </row>
    <row r="473">
      <c r="B473" s="0" t="n"/>
      <c r="C473" s="0" t="n"/>
      <c r="D473" s="0" t="n"/>
      <c r="E473" s="0" t="n"/>
      <c r="F473" s="0" t="n"/>
      <c r="G473" s="0" t="n"/>
      <c r="H473" s="0" t="n"/>
      <c r="I473" s="0" t="n"/>
      <c r="J473" s="0" t="n"/>
      <c r="K473" s="0" t="n"/>
      <c r="L473" s="0" t="n"/>
      <c r="N473" s="311">
        <f>IF(OR(B473="",B473=0),"",SUMIF(Codigos,B473,Quantidade))</f>
        <v/>
      </c>
      <c r="O473" s="558">
        <f>IF(OR(B473="",B473=0),"",SUMIF(Codigos,B473,TotalCurvaABC))</f>
        <v/>
      </c>
    </row>
    <row r="474">
      <c r="B474" s="0" t="n"/>
      <c r="C474" s="0" t="n"/>
      <c r="D474" s="0" t="n"/>
      <c r="E474" s="0" t="n"/>
      <c r="F474" s="0" t="n"/>
      <c r="G474" s="0" t="n"/>
      <c r="H474" s="0" t="n"/>
      <c r="I474" s="0" t="n"/>
      <c r="J474" s="0" t="n"/>
      <c r="K474" s="0" t="n"/>
      <c r="L474" s="0" t="n"/>
      <c r="N474" s="311">
        <f>IF(OR(B474="",B474=0),"",SUMIF(Codigos,B474,Quantidade))</f>
        <v/>
      </c>
      <c r="O474" s="558">
        <f>IF(OR(B474="",B474=0),"",SUMIF(Codigos,B474,TotalCurvaABC))</f>
        <v/>
      </c>
    </row>
    <row r="475">
      <c r="B475" s="0" t="n"/>
      <c r="C475" s="0" t="n"/>
      <c r="D475" s="0" t="n"/>
      <c r="E475" s="0" t="n"/>
      <c r="F475" s="0" t="n"/>
      <c r="G475" s="0" t="n"/>
      <c r="H475" s="0" t="n"/>
      <c r="I475" s="0" t="n"/>
      <c r="J475" s="0" t="n"/>
      <c r="K475" s="0" t="n"/>
      <c r="L475" s="0" t="n"/>
      <c r="N475" s="311">
        <f>IF(OR(B475="",B475=0),"",SUMIF(Codigos,B475,Quantidade))</f>
        <v/>
      </c>
      <c r="O475" s="558">
        <f>IF(OR(B475="",B475=0),"",SUMIF(Codigos,B475,TotalCurvaABC))</f>
        <v/>
      </c>
    </row>
    <row r="476">
      <c r="B476" s="0" t="n"/>
      <c r="C476" s="0" t="n"/>
      <c r="D476" s="0" t="n"/>
      <c r="E476" s="0" t="n"/>
      <c r="F476" s="0" t="n"/>
      <c r="G476" s="0" t="n"/>
      <c r="H476" s="0" t="n"/>
      <c r="I476" s="0" t="n"/>
      <c r="J476" s="0" t="n"/>
      <c r="K476" s="0" t="n"/>
      <c r="L476" s="0" t="n"/>
      <c r="N476" s="311">
        <f>IF(OR(B476="",B476=0),"",SUMIF(Codigos,B476,Quantidade))</f>
        <v/>
      </c>
      <c r="O476" s="558">
        <f>IF(OR(B476="",B476=0),"",SUMIF(Codigos,B476,TotalCurvaABC))</f>
        <v/>
      </c>
    </row>
    <row r="477">
      <c r="B477" s="0" t="n"/>
      <c r="C477" s="0" t="n"/>
      <c r="D477" s="0" t="n"/>
      <c r="E477" s="0" t="n"/>
      <c r="F477" s="0" t="n"/>
      <c r="G477" s="0" t="n"/>
      <c r="H477" s="0" t="n"/>
      <c r="I477" s="0" t="n"/>
      <c r="J477" s="0" t="n"/>
      <c r="K477" s="0" t="n"/>
      <c r="L477" s="0" t="n"/>
      <c r="N477" s="311">
        <f>IF(OR(B477="",B477=0),"",SUMIF(Codigos,B477,Quantidade))</f>
        <v/>
      </c>
      <c r="O477" s="558">
        <f>IF(OR(B477="",B477=0),"",SUMIF(Codigos,B477,TotalCurvaABC))</f>
        <v/>
      </c>
    </row>
    <row r="478">
      <c r="B478" s="0" t="n"/>
      <c r="C478" s="0" t="n"/>
      <c r="D478" s="0" t="n"/>
      <c r="E478" s="0" t="n"/>
      <c r="F478" s="0" t="n"/>
      <c r="G478" s="0" t="n"/>
      <c r="H478" s="0" t="n"/>
      <c r="I478" s="0" t="n"/>
      <c r="J478" s="0" t="n"/>
      <c r="K478" s="0" t="n"/>
      <c r="L478" s="0" t="n"/>
      <c r="N478" s="311">
        <f>IF(OR(B478="",B478=0),"",SUMIF(Codigos,B478,Quantidade))</f>
        <v/>
      </c>
      <c r="O478" s="558">
        <f>IF(OR(B478="",B478=0),"",SUMIF(Codigos,B478,TotalCurvaABC))</f>
        <v/>
      </c>
    </row>
    <row r="479">
      <c r="B479" s="0" t="n"/>
      <c r="C479" s="0" t="n"/>
      <c r="D479" s="0" t="n"/>
      <c r="E479" s="0" t="n"/>
      <c r="F479" s="0" t="n"/>
      <c r="G479" s="0" t="n"/>
      <c r="H479" s="0" t="n"/>
      <c r="I479" s="0" t="n"/>
      <c r="J479" s="0" t="n"/>
      <c r="K479" s="0" t="n"/>
      <c r="L479" s="0" t="n"/>
      <c r="N479" s="311">
        <f>IF(OR(B479="",B479=0),"",SUMIF(Codigos,B479,Quantidade))</f>
        <v/>
      </c>
      <c r="O479" s="558">
        <f>IF(OR(B479="",B479=0),"",SUMIF(Codigos,B479,TotalCurvaABC))</f>
        <v/>
      </c>
    </row>
    <row r="480">
      <c r="B480" s="0" t="n"/>
      <c r="C480" s="0" t="n"/>
      <c r="D480" s="0" t="n"/>
      <c r="E480" s="0" t="n"/>
      <c r="F480" s="0" t="n"/>
      <c r="G480" s="0" t="n"/>
      <c r="H480" s="0" t="n"/>
      <c r="I480" s="0" t="n"/>
      <c r="J480" s="0" t="n"/>
      <c r="K480" s="0" t="n"/>
      <c r="L480" s="0" t="n"/>
      <c r="N480" s="311">
        <f>IF(OR(B480="",B480=0),"",SUMIF(Codigos,B480,Quantidade))</f>
        <v/>
      </c>
      <c r="O480" s="558">
        <f>IF(OR(B480="",B480=0),"",SUMIF(Codigos,B480,TotalCurvaABC))</f>
        <v/>
      </c>
    </row>
    <row r="481">
      <c r="B481" s="0" t="n"/>
      <c r="C481" s="0" t="n"/>
      <c r="D481" s="0" t="n"/>
      <c r="E481" s="0" t="n"/>
      <c r="F481" s="0" t="n"/>
      <c r="G481" s="0" t="n"/>
      <c r="H481" s="0" t="n"/>
      <c r="I481" s="0" t="n"/>
      <c r="J481" s="0" t="n"/>
      <c r="K481" s="0" t="n"/>
      <c r="L481" s="0" t="n"/>
      <c r="N481" s="311">
        <f>IF(OR(B481="",B481=0),"",SUMIF(Codigos,B481,Quantidade))</f>
        <v/>
      </c>
      <c r="O481" s="558">
        <f>IF(OR(B481="",B481=0),"",SUMIF(Codigos,B481,TotalCurvaABC))</f>
        <v/>
      </c>
    </row>
    <row r="482">
      <c r="B482" s="0" t="n"/>
      <c r="C482" s="0" t="n"/>
      <c r="D482" s="0" t="n"/>
      <c r="E482" s="0" t="n"/>
      <c r="F482" s="0" t="n"/>
      <c r="G482" s="0" t="n"/>
      <c r="H482" s="0" t="n"/>
      <c r="I482" s="0" t="n"/>
      <c r="J482" s="0" t="n"/>
      <c r="K482" s="0" t="n"/>
      <c r="L482" s="0" t="n"/>
      <c r="N482" s="311">
        <f>IF(OR(B482="",B482=0),"",SUMIF(Codigos,B482,Quantidade))</f>
        <v/>
      </c>
      <c r="O482" s="558">
        <f>IF(OR(B482="",B482=0),"",SUMIF(Codigos,B482,TotalCurvaABC))</f>
        <v/>
      </c>
    </row>
    <row r="483">
      <c r="B483" s="0" t="n"/>
      <c r="C483" s="0" t="n"/>
      <c r="D483" s="0" t="n"/>
      <c r="E483" s="0" t="n"/>
      <c r="F483" s="0" t="n"/>
      <c r="G483" s="0" t="n"/>
      <c r="H483" s="0" t="n"/>
      <c r="I483" s="0" t="n"/>
      <c r="J483" s="0" t="n"/>
      <c r="K483" s="0" t="n"/>
      <c r="L483" s="0" t="n"/>
      <c r="N483" s="311">
        <f>IF(OR(B483="",B483=0),"",SUMIF(Codigos,B483,Quantidade))</f>
        <v/>
      </c>
      <c r="O483" s="558">
        <f>IF(OR(B483="",B483=0),"",SUMIF(Codigos,B483,TotalCurvaABC))</f>
        <v/>
      </c>
    </row>
    <row r="484">
      <c r="B484" s="0" t="n"/>
      <c r="C484" s="0" t="n"/>
      <c r="D484" s="0" t="n"/>
      <c r="E484" s="0" t="n"/>
      <c r="F484" s="0" t="n"/>
      <c r="G484" s="0" t="n"/>
      <c r="H484" s="0" t="n"/>
      <c r="I484" s="0" t="n"/>
      <c r="J484" s="0" t="n"/>
      <c r="K484" s="0" t="n"/>
      <c r="L484" s="0" t="n"/>
      <c r="N484" s="311">
        <f>IF(OR(B484="",B484=0),"",SUMIF(Codigos,B484,Quantidade))</f>
        <v/>
      </c>
      <c r="O484" s="558">
        <f>IF(OR(B484="",B484=0),"",SUMIF(Codigos,B484,TotalCurvaABC))</f>
        <v/>
      </c>
    </row>
    <row r="485">
      <c r="B485" s="0" t="n"/>
      <c r="C485" s="0" t="n"/>
      <c r="D485" s="0" t="n"/>
      <c r="E485" s="0" t="n"/>
      <c r="F485" s="0" t="n"/>
      <c r="G485" s="0" t="n"/>
      <c r="H485" s="0" t="n"/>
      <c r="I485" s="0" t="n"/>
      <c r="J485" s="0" t="n"/>
      <c r="K485" s="0" t="n"/>
      <c r="L485" s="0" t="n"/>
      <c r="N485" s="311">
        <f>IF(OR(B485="",B485=0),"",SUMIF(Codigos,B485,Quantidade))</f>
        <v/>
      </c>
      <c r="O485" s="558">
        <f>IF(OR(B485="",B485=0),"",SUMIF(Codigos,B485,TotalCurvaABC))</f>
        <v/>
      </c>
    </row>
    <row r="486">
      <c r="B486" s="0" t="n"/>
      <c r="C486" s="0" t="n"/>
      <c r="D486" s="0" t="n"/>
      <c r="E486" s="0" t="n"/>
      <c r="F486" s="0" t="n"/>
      <c r="G486" s="0" t="n"/>
      <c r="H486" s="0" t="n"/>
      <c r="I486" s="0" t="n"/>
      <c r="J486" s="0" t="n"/>
      <c r="K486" s="0" t="n"/>
      <c r="L486" s="0" t="n"/>
      <c r="N486" s="311">
        <f>IF(OR(B486="",B486=0),"",SUMIF(Codigos,B486,Quantidade))</f>
        <v/>
      </c>
      <c r="O486" s="558">
        <f>IF(OR(B486="",B486=0),"",SUMIF(Codigos,B486,TotalCurvaABC))</f>
        <v/>
      </c>
    </row>
    <row r="487">
      <c r="B487" s="0" t="n"/>
      <c r="C487" s="0" t="n"/>
      <c r="D487" s="0" t="n"/>
      <c r="E487" s="0" t="n"/>
      <c r="F487" s="0" t="n"/>
      <c r="G487" s="0" t="n"/>
      <c r="H487" s="0" t="n"/>
      <c r="I487" s="0" t="n"/>
      <c r="J487" s="0" t="n"/>
      <c r="K487" s="0" t="n"/>
      <c r="L487" s="0" t="n"/>
      <c r="N487" s="311">
        <f>IF(OR(B487="",B487=0),"",SUMIF(Codigos,B487,Quantidade))</f>
        <v/>
      </c>
      <c r="O487" s="558">
        <f>IF(OR(B487="",B487=0),"",SUMIF(Codigos,B487,TotalCurvaABC))</f>
        <v/>
      </c>
    </row>
    <row r="488">
      <c r="B488" s="0" t="n"/>
      <c r="C488" s="0" t="n"/>
      <c r="D488" s="0" t="n"/>
      <c r="E488" s="0" t="n"/>
      <c r="F488" s="0" t="n"/>
      <c r="G488" s="0" t="n"/>
      <c r="H488" s="0" t="n"/>
      <c r="I488" s="0" t="n"/>
      <c r="J488" s="0" t="n"/>
      <c r="K488" s="0" t="n"/>
      <c r="L488" s="0" t="n"/>
      <c r="N488" s="311">
        <f>IF(OR(B488="",B488=0),"",SUMIF(Codigos,B488,Quantidade))</f>
        <v/>
      </c>
      <c r="O488" s="558">
        <f>IF(OR(B488="",B488=0),"",SUMIF(Codigos,B488,TotalCurvaABC))</f>
        <v/>
      </c>
    </row>
    <row r="489">
      <c r="B489" s="0" t="n"/>
      <c r="C489" s="0" t="n"/>
      <c r="D489" s="0" t="n"/>
      <c r="E489" s="0" t="n"/>
      <c r="F489" s="0" t="n"/>
      <c r="G489" s="0" t="n"/>
      <c r="H489" s="0" t="n"/>
      <c r="I489" s="0" t="n"/>
      <c r="J489" s="0" t="n"/>
      <c r="K489" s="0" t="n"/>
      <c r="L489" s="0" t="n"/>
      <c r="N489" s="311">
        <f>IF(OR(B489="",B489=0),"",SUMIF(Codigos,B489,Quantidade))</f>
        <v/>
      </c>
      <c r="O489" s="558">
        <f>IF(OR(B489="",B489=0),"",SUMIF(Codigos,B489,TotalCurvaABC))</f>
        <v/>
      </c>
    </row>
    <row r="490">
      <c r="B490" s="0" t="n"/>
      <c r="C490" s="0" t="n"/>
      <c r="D490" s="0" t="n"/>
      <c r="E490" s="0" t="n"/>
      <c r="F490" s="0" t="n"/>
      <c r="G490" s="0" t="n"/>
      <c r="H490" s="0" t="n"/>
      <c r="I490" s="0" t="n"/>
      <c r="J490" s="0" t="n"/>
      <c r="K490" s="0" t="n"/>
      <c r="L490" s="0" t="n"/>
      <c r="N490" s="311">
        <f>IF(OR(B490="",B490=0),"",SUMIF(Codigos,B490,Quantidade))</f>
        <v/>
      </c>
      <c r="O490" s="558">
        <f>IF(OR(B490="",B490=0),"",SUMIF(Codigos,B490,TotalCurvaABC))</f>
        <v/>
      </c>
    </row>
    <row r="491">
      <c r="B491" s="0" t="n"/>
      <c r="C491" s="0" t="n"/>
      <c r="D491" s="0" t="n"/>
      <c r="E491" s="0" t="n"/>
      <c r="F491" s="0" t="n"/>
      <c r="G491" s="0" t="n"/>
      <c r="H491" s="0" t="n"/>
      <c r="I491" s="0" t="n"/>
      <c r="J491" s="0" t="n"/>
      <c r="K491" s="0" t="n"/>
      <c r="L491" s="0" t="n"/>
      <c r="N491" s="311">
        <f>IF(OR(B491="",B491=0),"",SUMIF(Codigos,B491,Quantidade))</f>
        <v/>
      </c>
      <c r="O491" s="558">
        <f>IF(OR(B491="",B491=0),"",SUMIF(Codigos,B491,TotalCurvaABC))</f>
        <v/>
      </c>
    </row>
    <row r="492">
      <c r="B492" s="0" t="n"/>
      <c r="C492" s="0" t="n"/>
      <c r="D492" s="0" t="n"/>
      <c r="E492" s="0" t="n"/>
      <c r="F492" s="0" t="n"/>
      <c r="G492" s="0" t="n"/>
      <c r="H492" s="0" t="n"/>
      <c r="I492" s="0" t="n"/>
      <c r="J492" s="0" t="n"/>
      <c r="K492" s="0" t="n"/>
      <c r="L492" s="0" t="n"/>
      <c r="N492" s="311">
        <f>IF(OR(B492="",B492=0),"",SUMIF(Codigos,B492,Quantidade))</f>
        <v/>
      </c>
      <c r="O492" s="558">
        <f>IF(OR(B492="",B492=0),"",SUMIF(Codigos,B492,TotalCurvaABC))</f>
        <v/>
      </c>
    </row>
    <row r="493">
      <c r="B493" s="0" t="n"/>
      <c r="C493" s="0" t="n"/>
      <c r="D493" s="0" t="n"/>
      <c r="E493" s="0" t="n"/>
      <c r="F493" s="0" t="n"/>
      <c r="G493" s="0" t="n"/>
      <c r="H493" s="0" t="n"/>
      <c r="I493" s="0" t="n"/>
      <c r="J493" s="0" t="n"/>
      <c r="K493" s="0" t="n"/>
      <c r="L493" s="0" t="n"/>
      <c r="N493" s="311">
        <f>IF(OR(B493="",B493=0),"",SUMIF(Codigos,B493,Quantidade))</f>
        <v/>
      </c>
      <c r="O493" s="558">
        <f>IF(OR(B493="",B493=0),"",SUMIF(Codigos,B493,TotalCurvaABC))</f>
        <v/>
      </c>
    </row>
    <row r="494">
      <c r="B494" s="0" t="n"/>
      <c r="C494" s="0" t="n"/>
      <c r="D494" s="0" t="n"/>
      <c r="E494" s="0" t="n"/>
      <c r="F494" s="0" t="n"/>
      <c r="G494" s="0" t="n"/>
      <c r="H494" s="0" t="n"/>
      <c r="I494" s="0" t="n"/>
      <c r="J494" s="0" t="n"/>
      <c r="K494" s="0" t="n"/>
      <c r="L494" s="0" t="n"/>
      <c r="N494" s="311">
        <f>IF(OR(B494="",B494=0),"",SUMIF(Codigos,B494,Quantidade))</f>
        <v/>
      </c>
      <c r="O494" s="558">
        <f>IF(OR(B494="",B494=0),"",SUMIF(Codigos,B494,TotalCurvaABC))</f>
        <v/>
      </c>
    </row>
    <row r="495">
      <c r="B495" s="0" t="n"/>
      <c r="C495" s="0" t="n"/>
      <c r="D495" s="0" t="n"/>
      <c r="E495" s="0" t="n"/>
      <c r="F495" s="0" t="n"/>
      <c r="G495" s="0" t="n"/>
      <c r="H495" s="0" t="n"/>
      <c r="I495" s="0" t="n"/>
      <c r="J495" s="0" t="n"/>
      <c r="K495" s="0" t="n"/>
      <c r="L495" s="0" t="n"/>
      <c r="N495" s="311">
        <f>IF(OR(B495="",B495=0),"",SUMIF(Codigos,B495,Quantidade))</f>
        <v/>
      </c>
      <c r="O495" s="558">
        <f>IF(OR(B495="",B495=0),"",SUMIF(Codigos,B495,TotalCurvaABC))</f>
        <v/>
      </c>
    </row>
    <row r="496">
      <c r="B496" s="0" t="n"/>
      <c r="C496" s="0" t="n"/>
      <c r="D496" s="0" t="n"/>
      <c r="E496" s="0" t="n"/>
      <c r="F496" s="0" t="n"/>
      <c r="G496" s="0" t="n"/>
      <c r="H496" s="0" t="n"/>
      <c r="I496" s="0" t="n"/>
      <c r="J496" s="0" t="n"/>
      <c r="K496" s="0" t="n"/>
      <c r="L496" s="0" t="n"/>
      <c r="N496" s="311">
        <f>IF(OR(B496="",B496=0),"",SUMIF(Codigos,B496,Quantidade))</f>
        <v/>
      </c>
      <c r="O496" s="558">
        <f>IF(OR(B496="",B496=0),"",SUMIF(Codigos,B496,TotalCurvaABC))</f>
        <v/>
      </c>
    </row>
    <row r="497">
      <c r="B497" s="0" t="n"/>
      <c r="C497" s="0" t="n"/>
      <c r="D497" s="0" t="n"/>
      <c r="E497" s="0" t="n"/>
      <c r="F497" s="0" t="n"/>
      <c r="G497" s="0" t="n"/>
      <c r="H497" s="0" t="n"/>
      <c r="I497" s="0" t="n"/>
      <c r="J497" s="0" t="n"/>
      <c r="K497" s="0" t="n"/>
      <c r="L497" s="0" t="n"/>
      <c r="N497" s="311">
        <f>IF(OR(B497="",B497=0),"",SUMIF(Codigos,B497,Quantidade))</f>
        <v/>
      </c>
      <c r="O497" s="558">
        <f>IF(OR(B497="",B497=0),"",SUMIF(Codigos,B497,TotalCurvaABC))</f>
        <v/>
      </c>
    </row>
    <row r="498">
      <c r="B498" s="0" t="n"/>
      <c r="C498" s="0" t="n"/>
      <c r="D498" s="0" t="n"/>
      <c r="E498" s="0" t="n"/>
      <c r="F498" s="0" t="n"/>
      <c r="G498" s="0" t="n"/>
      <c r="H498" s="0" t="n"/>
      <c r="I498" s="0" t="n"/>
      <c r="J498" s="0" t="n"/>
      <c r="K498" s="0" t="n"/>
      <c r="L498" s="0" t="n"/>
      <c r="N498" s="311">
        <f>IF(OR(B498="",B498=0),"",SUMIF(Codigos,B498,Quantidade))</f>
        <v/>
      </c>
      <c r="O498" s="558">
        <f>IF(OR(B498="",B498=0),"",SUMIF(Codigos,B498,TotalCurvaABC))</f>
        <v/>
      </c>
    </row>
    <row r="499">
      <c r="B499" s="0" t="n"/>
      <c r="C499" s="0" t="n"/>
      <c r="D499" s="0" t="n"/>
      <c r="E499" s="0" t="n"/>
      <c r="F499" s="0" t="n"/>
      <c r="G499" s="0" t="n"/>
      <c r="H499" s="0" t="n"/>
      <c r="I499" s="0" t="n"/>
      <c r="J499" s="0" t="n"/>
      <c r="K499" s="0" t="n"/>
      <c r="L499" s="0" t="n"/>
      <c r="N499" s="311">
        <f>IF(OR(B499="",B499=0),"",SUMIF(Codigos,B499,Quantidade))</f>
        <v/>
      </c>
      <c r="O499" s="558">
        <f>IF(OR(B499="",B499=0),"",SUMIF(Codigos,B499,TotalCurvaABC))</f>
        <v/>
      </c>
    </row>
    <row r="500">
      <c r="B500" s="0" t="n"/>
      <c r="C500" s="0" t="n"/>
      <c r="D500" s="0" t="n"/>
      <c r="E500" s="0" t="n"/>
      <c r="F500" s="0" t="n"/>
      <c r="G500" s="0" t="n"/>
      <c r="H500" s="0" t="n"/>
      <c r="I500" s="0" t="n"/>
      <c r="J500" s="0" t="n"/>
      <c r="K500" s="0" t="n"/>
      <c r="L500" s="0" t="n"/>
      <c r="N500" s="311">
        <f>IF(OR(B500="",B500=0),"",SUMIF(Codigos,B500,Quantidade))</f>
        <v/>
      </c>
      <c r="O500" s="558">
        <f>IF(OR(B500="",B500=0),"",SUMIF(Codigos,B500,TotalCurvaABC))</f>
        <v/>
      </c>
    </row>
    <row r="501">
      <c r="B501" s="0" t="n"/>
      <c r="C501" s="0" t="n"/>
      <c r="D501" s="0" t="n"/>
      <c r="E501" s="0" t="n"/>
      <c r="F501" s="0" t="n"/>
      <c r="G501" s="0" t="n"/>
      <c r="H501" s="0" t="n"/>
      <c r="I501" s="0" t="n"/>
      <c r="J501" s="0" t="n"/>
      <c r="K501" s="0" t="n"/>
      <c r="L501" s="0" t="n"/>
      <c r="N501" s="311">
        <f>IF(OR(B501="",B501=0),"",SUMIF(Codigos,B501,Quantidade))</f>
        <v/>
      </c>
      <c r="O501" s="558">
        <f>IF(OR(B501="",B501=0),"",SUMIF(Codigos,B501,TotalCurvaABC))</f>
        <v/>
      </c>
    </row>
    <row r="502">
      <c r="B502" s="0" t="n"/>
      <c r="C502" s="0" t="n"/>
      <c r="D502" s="0" t="n"/>
      <c r="E502" s="0" t="n"/>
      <c r="F502" s="0" t="n"/>
      <c r="G502" s="0" t="n"/>
      <c r="H502" s="0" t="n"/>
      <c r="I502" s="0" t="n"/>
      <c r="J502" s="0" t="n"/>
      <c r="K502" s="0" t="n"/>
      <c r="L502" s="0" t="n"/>
      <c r="N502" s="311">
        <f>IF(OR(B502="",B502=0),"",SUMIF(Codigos,B502,Quantidade))</f>
        <v/>
      </c>
      <c r="O502" s="558">
        <f>IF(OR(B502="",B502=0),"",SUMIF(Codigos,B502,TotalCurvaABC))</f>
        <v/>
      </c>
    </row>
    <row r="503">
      <c r="B503" s="0" t="n"/>
      <c r="C503" s="0" t="n"/>
      <c r="D503" s="0" t="n"/>
      <c r="E503" s="0" t="n"/>
      <c r="F503" s="0" t="n"/>
      <c r="G503" s="0" t="n"/>
      <c r="H503" s="0" t="n"/>
      <c r="I503" s="0" t="n"/>
      <c r="J503" s="0" t="n"/>
      <c r="K503" s="0" t="n"/>
      <c r="L503" s="0" t="n"/>
      <c r="N503" s="311">
        <f>IF(OR(B503="",B503=0),"",SUMIF(Codigos,B503,Quantidade))</f>
        <v/>
      </c>
      <c r="O503" s="558">
        <f>IF(OR(B503="",B503=0),"",SUMIF(Codigos,B503,TotalCurvaABC))</f>
        <v/>
      </c>
    </row>
    <row r="504">
      <c r="B504" s="0" t="n"/>
      <c r="C504" s="0" t="n"/>
      <c r="D504" s="0" t="n"/>
      <c r="E504" s="0" t="n"/>
      <c r="F504" s="0" t="n"/>
      <c r="G504" s="0" t="n"/>
      <c r="H504" s="0" t="n"/>
      <c r="I504" s="0" t="n"/>
      <c r="J504" s="0" t="n"/>
      <c r="K504" s="0" t="n"/>
      <c r="L504" s="0" t="n"/>
      <c r="N504" s="311">
        <f>IF(OR(B504="",B504=0),"",SUMIF(Codigos,B504,Quantidade))</f>
        <v/>
      </c>
      <c r="O504" s="558">
        <f>IF(OR(B504="",B504=0),"",SUMIF(Codigos,B504,TotalCurvaABC))</f>
        <v/>
      </c>
    </row>
    <row r="505">
      <c r="B505" s="0" t="n"/>
      <c r="C505" s="0" t="n"/>
      <c r="D505" s="0" t="n"/>
      <c r="E505" s="0" t="n"/>
      <c r="F505" s="0" t="n"/>
      <c r="G505" s="0" t="n"/>
      <c r="H505" s="0" t="n"/>
      <c r="I505" s="0" t="n"/>
      <c r="J505" s="0" t="n"/>
      <c r="K505" s="0" t="n"/>
      <c r="L505" s="0" t="n"/>
      <c r="N505" s="311">
        <f>IF(OR(B505="",B505=0),"",SUMIF(Codigos,B505,Quantidade))</f>
        <v/>
      </c>
      <c r="O505" s="558">
        <f>IF(OR(B505="",B505=0),"",SUMIF(Codigos,B505,TotalCurvaABC))</f>
        <v/>
      </c>
    </row>
    <row r="506">
      <c r="B506" s="0" t="n"/>
      <c r="C506" s="0" t="n"/>
      <c r="D506" s="0" t="n"/>
      <c r="E506" s="0" t="n"/>
      <c r="F506" s="0" t="n"/>
      <c r="G506" s="0" t="n"/>
      <c r="H506" s="0" t="n"/>
      <c r="I506" s="0" t="n"/>
      <c r="J506" s="0" t="n"/>
      <c r="K506" s="0" t="n"/>
      <c r="L506" s="0" t="n"/>
      <c r="N506" s="311">
        <f>IF(OR(B506="",B506=0),"",SUMIF(Codigos,B506,Quantidade))</f>
        <v/>
      </c>
      <c r="O506" s="558">
        <f>IF(OR(B506="",B506=0),"",SUMIF(Codigos,B506,TotalCurvaABC))</f>
        <v/>
      </c>
    </row>
    <row r="507">
      <c r="B507" s="0" t="n"/>
      <c r="C507" s="0" t="n"/>
      <c r="D507" s="0" t="n"/>
      <c r="E507" s="0" t="n"/>
      <c r="F507" s="0" t="n"/>
      <c r="G507" s="0" t="n"/>
      <c r="H507" s="0" t="n"/>
      <c r="I507" s="0" t="n"/>
      <c r="J507" s="0" t="n"/>
      <c r="K507" s="0" t="n"/>
      <c r="L507" s="0" t="n"/>
      <c r="N507" s="311">
        <f>IF(OR(B507="",B507=0),"",SUMIF(Codigos,B507,Quantidade))</f>
        <v/>
      </c>
      <c r="O507" s="558">
        <f>IF(OR(B507="",B507=0),"",SUMIF(Codigos,B507,TotalCurvaABC))</f>
        <v/>
      </c>
    </row>
    <row r="508">
      <c r="B508" s="0" t="n"/>
      <c r="C508" s="0" t="n"/>
      <c r="D508" s="0" t="n"/>
      <c r="E508" s="0" t="n"/>
      <c r="F508" s="0" t="n"/>
      <c r="G508" s="0" t="n"/>
      <c r="H508" s="0" t="n"/>
      <c r="I508" s="0" t="n"/>
      <c r="J508" s="0" t="n"/>
      <c r="K508" s="0" t="n"/>
      <c r="L508" s="0" t="n"/>
      <c r="N508" s="311">
        <f>IF(OR(B508="",B508=0),"",SUMIF(Codigos,B508,Quantidade))</f>
        <v/>
      </c>
      <c r="O508" s="558">
        <f>IF(OR(B508="",B508=0),"",SUMIF(Codigos,B508,TotalCurvaABC))</f>
        <v/>
      </c>
    </row>
    <row r="509">
      <c r="B509" s="0" t="n"/>
      <c r="C509" s="0" t="n"/>
      <c r="D509" s="0" t="n"/>
      <c r="E509" s="0" t="n"/>
      <c r="F509" s="0" t="n"/>
      <c r="G509" s="0" t="n"/>
      <c r="H509" s="0" t="n"/>
      <c r="I509" s="0" t="n"/>
      <c r="J509" s="0" t="n"/>
      <c r="K509" s="0" t="n"/>
      <c r="L509" s="0" t="n"/>
      <c r="N509" s="311">
        <f>IF(OR(B509="",B509=0),"",SUMIF(Codigos,B509,Quantidade))</f>
        <v/>
      </c>
      <c r="O509" s="558">
        <f>IF(OR(B509="",B509=0),"",SUMIF(Codigos,B509,TotalCurvaABC))</f>
        <v/>
      </c>
    </row>
    <row r="510">
      <c r="B510" s="0" t="n"/>
      <c r="C510" s="0" t="n"/>
      <c r="D510" s="0" t="n"/>
      <c r="E510" s="0" t="n"/>
      <c r="F510" s="0" t="n"/>
      <c r="G510" s="0" t="n"/>
      <c r="H510" s="0" t="n"/>
      <c r="I510" s="0" t="n"/>
      <c r="J510" s="0" t="n"/>
      <c r="K510" s="0" t="n"/>
      <c r="L510" s="0" t="n"/>
      <c r="N510" s="311">
        <f>IF(OR(B510="",B510=0),"",SUMIF(Codigos,B510,Quantidade))</f>
        <v/>
      </c>
      <c r="O510" s="558">
        <f>IF(OR(B510="",B510=0),"",SUMIF(Codigos,B510,TotalCurvaABC))</f>
        <v/>
      </c>
    </row>
    <row r="511">
      <c r="B511" s="0" t="n"/>
      <c r="C511" s="0" t="n"/>
      <c r="D511" s="0" t="n"/>
      <c r="E511" s="0" t="n"/>
      <c r="F511" s="0" t="n"/>
      <c r="G511" s="0" t="n"/>
      <c r="H511" s="0" t="n"/>
      <c r="I511" s="0" t="n"/>
      <c r="J511" s="0" t="n"/>
      <c r="K511" s="0" t="n"/>
      <c r="L511" s="0" t="n"/>
      <c r="N511" s="311">
        <f>IF(OR(B511="",B511=0),"",SUMIF(Codigos,B511,Quantidade))</f>
        <v/>
      </c>
      <c r="O511" s="558">
        <f>IF(OR(B511="",B511=0),"",SUMIF(Codigos,B511,TotalCurvaABC))</f>
        <v/>
      </c>
    </row>
    <row r="512">
      <c r="B512" s="0" t="n"/>
      <c r="C512" s="0" t="n"/>
      <c r="D512" s="0" t="n"/>
      <c r="E512" s="0" t="n"/>
      <c r="F512" s="0" t="n"/>
      <c r="G512" s="0" t="n"/>
      <c r="H512" s="0" t="n"/>
      <c r="I512" s="0" t="n"/>
      <c r="J512" s="0" t="n"/>
      <c r="K512" s="0" t="n"/>
      <c r="L512" s="0" t="n"/>
      <c r="N512" s="311">
        <f>IF(OR(B512="",B512=0),"",SUMIF(Codigos,B512,Quantidade))</f>
        <v/>
      </c>
      <c r="O512" s="558">
        <f>IF(OR(B512="",B512=0),"",SUMIF(Codigos,B512,TotalCurvaABC))</f>
        <v/>
      </c>
    </row>
    <row r="513">
      <c r="B513" s="0" t="n"/>
      <c r="C513" s="0" t="n"/>
      <c r="D513" s="0" t="n"/>
      <c r="E513" s="0" t="n"/>
      <c r="F513" s="0" t="n"/>
      <c r="G513" s="0" t="n"/>
      <c r="H513" s="0" t="n"/>
      <c r="I513" s="0" t="n"/>
      <c r="J513" s="0" t="n"/>
      <c r="K513" s="0" t="n"/>
      <c r="L513" s="0" t="n"/>
      <c r="N513" s="311">
        <f>IF(OR(B513="",B513=0),"",SUMIF(Codigos,B513,Quantidade))</f>
        <v/>
      </c>
      <c r="O513" s="558">
        <f>IF(OR(B513="",B513=0),"",SUMIF(Codigos,B513,TotalCurvaABC))</f>
        <v/>
      </c>
    </row>
    <row r="514">
      <c r="B514" s="0" t="n"/>
      <c r="C514" s="0" t="n"/>
      <c r="D514" s="0" t="n"/>
      <c r="E514" s="0" t="n"/>
      <c r="F514" s="0" t="n"/>
      <c r="G514" s="0" t="n"/>
      <c r="H514" s="0" t="n"/>
      <c r="I514" s="0" t="n"/>
      <c r="J514" s="0" t="n"/>
      <c r="K514" s="0" t="n"/>
      <c r="L514" s="0" t="n"/>
      <c r="N514" s="311">
        <f>IF(OR(B514="",B514=0),"",SUMIF(Codigos,B514,Quantidade))</f>
        <v/>
      </c>
      <c r="O514" s="558">
        <f>IF(OR(B514="",B514=0),"",SUMIF(Codigos,B514,TotalCurvaABC))</f>
        <v/>
      </c>
    </row>
    <row r="515">
      <c r="B515" s="0" t="n"/>
      <c r="C515" s="0" t="n"/>
      <c r="D515" s="0" t="n"/>
      <c r="E515" s="0" t="n"/>
      <c r="F515" s="0" t="n"/>
      <c r="G515" s="0" t="n"/>
      <c r="H515" s="0" t="n"/>
      <c r="I515" s="0" t="n"/>
      <c r="J515" s="0" t="n"/>
      <c r="K515" s="0" t="n"/>
      <c r="L515" s="0" t="n"/>
      <c r="N515" s="311">
        <f>IF(OR(B515="",B515=0),"",SUMIF(Codigos,B515,Quantidade))</f>
        <v/>
      </c>
      <c r="O515" s="558">
        <f>IF(OR(B515="",B515=0),"",SUMIF(Codigos,B515,TotalCurvaABC))</f>
        <v/>
      </c>
    </row>
    <row r="516">
      <c r="B516" s="0" t="n"/>
      <c r="C516" s="0" t="n"/>
      <c r="D516" s="0" t="n"/>
      <c r="E516" s="0" t="n"/>
      <c r="F516" s="0" t="n"/>
      <c r="G516" s="0" t="n"/>
      <c r="H516" s="0" t="n"/>
      <c r="I516" s="0" t="n"/>
      <c r="J516" s="0" t="n"/>
      <c r="K516" s="0" t="n"/>
      <c r="L516" s="0" t="n"/>
      <c r="N516" s="311">
        <f>IF(OR(B516="",B516=0),"",SUMIF(Codigos,B516,Quantidade))</f>
        <v/>
      </c>
      <c r="O516" s="558">
        <f>IF(OR(B516="",B516=0),"",SUMIF(Codigos,B516,TotalCurvaABC))</f>
        <v/>
      </c>
    </row>
    <row r="517">
      <c r="B517" s="0" t="n"/>
      <c r="C517" s="0" t="n"/>
      <c r="D517" s="0" t="n"/>
      <c r="E517" s="0" t="n"/>
      <c r="F517" s="0" t="n"/>
      <c r="G517" s="0" t="n"/>
      <c r="H517" s="0" t="n"/>
      <c r="I517" s="0" t="n"/>
      <c r="J517" s="0" t="n"/>
      <c r="K517" s="0" t="n"/>
      <c r="L517" s="0" t="n"/>
      <c r="N517" s="311">
        <f>IF(OR(B517="",B517=0),"",SUMIF(Codigos,B517,Quantidade))</f>
        <v/>
      </c>
      <c r="O517" s="558">
        <f>IF(OR(B517="",B517=0),"",SUMIF(Codigos,B517,TotalCurvaABC))</f>
        <v/>
      </c>
    </row>
    <row r="518">
      <c r="B518" s="0" t="n"/>
      <c r="C518" s="0" t="n"/>
      <c r="D518" s="0" t="n"/>
      <c r="E518" s="0" t="n"/>
      <c r="F518" s="0" t="n"/>
      <c r="G518" s="0" t="n"/>
      <c r="H518" s="0" t="n"/>
      <c r="I518" s="0" t="n"/>
      <c r="J518" s="0" t="n"/>
      <c r="K518" s="0" t="n"/>
      <c r="L518" s="0" t="n"/>
      <c r="N518" s="311">
        <f>IF(OR(B518="",B518=0),"",SUMIF(Codigos,B518,Quantidade))</f>
        <v/>
      </c>
      <c r="O518" s="558">
        <f>IF(OR(B518="",B518=0),"",SUMIF(Codigos,B518,TotalCurvaABC))</f>
        <v/>
      </c>
    </row>
    <row r="519">
      <c r="B519" s="0" t="n"/>
      <c r="C519" s="0" t="n"/>
      <c r="D519" s="0" t="n"/>
      <c r="E519" s="0" t="n"/>
      <c r="F519" s="0" t="n"/>
      <c r="G519" s="0" t="n"/>
      <c r="H519" s="0" t="n"/>
      <c r="I519" s="0" t="n"/>
      <c r="J519" s="0" t="n"/>
      <c r="K519" s="0" t="n"/>
      <c r="L519" s="0" t="n"/>
      <c r="N519" s="311">
        <f>IF(OR(B519="",B519=0),"",SUMIF(Codigos,B519,Quantidade))</f>
        <v/>
      </c>
      <c r="O519" s="558">
        <f>IF(OR(B519="",B519=0),"",SUMIF(Codigos,B519,TotalCurvaABC))</f>
        <v/>
      </c>
    </row>
    <row r="520">
      <c r="B520" s="0" t="n"/>
      <c r="C520" s="0" t="n"/>
      <c r="D520" s="0" t="n"/>
      <c r="E520" s="0" t="n"/>
      <c r="F520" s="0" t="n"/>
      <c r="G520" s="0" t="n"/>
      <c r="H520" s="0" t="n"/>
      <c r="I520" s="0" t="n"/>
      <c r="J520" s="0" t="n"/>
      <c r="K520" s="0" t="n"/>
      <c r="L520" s="0" t="n"/>
      <c r="N520" s="311">
        <f>IF(OR(B520="",B520=0),"",SUMIF(Codigos,B520,Quantidade))</f>
        <v/>
      </c>
      <c r="O520" s="558">
        <f>IF(OR(B520="",B520=0),"",SUMIF(Codigos,B520,TotalCurvaABC))</f>
        <v/>
      </c>
    </row>
    <row r="521">
      <c r="B521" s="0" t="n"/>
      <c r="C521" s="0" t="n"/>
      <c r="D521" s="0" t="n"/>
      <c r="E521" s="0" t="n"/>
      <c r="F521" s="0" t="n"/>
      <c r="G521" s="0" t="n"/>
      <c r="H521" s="0" t="n"/>
      <c r="I521" s="0" t="n"/>
      <c r="J521" s="0" t="n"/>
      <c r="K521" s="0" t="n"/>
      <c r="L521" s="0" t="n"/>
      <c r="N521" s="311">
        <f>IF(OR(B521="",B521=0),"",SUMIF(Codigos,B521,Quantidade))</f>
        <v/>
      </c>
      <c r="O521" s="558">
        <f>IF(OR(B521="",B521=0),"",SUMIF(Codigos,B521,TotalCurvaABC))</f>
        <v/>
      </c>
    </row>
    <row r="522">
      <c r="B522" s="0" t="n"/>
      <c r="C522" s="0" t="n"/>
      <c r="D522" s="0" t="n"/>
      <c r="E522" s="0" t="n"/>
      <c r="F522" s="0" t="n"/>
      <c r="G522" s="0" t="n"/>
      <c r="H522" s="0" t="n"/>
      <c r="I522" s="0" t="n"/>
      <c r="J522" s="0" t="n"/>
      <c r="K522" s="0" t="n"/>
      <c r="L522" s="0" t="n"/>
      <c r="N522" s="311">
        <f>IF(OR(B522="",B522=0),"",SUMIF(Codigos,B522,Quantidade))</f>
        <v/>
      </c>
      <c r="O522" s="558">
        <f>IF(OR(B522="",B522=0),"",SUMIF(Codigos,B522,TotalCurvaABC))</f>
        <v/>
      </c>
    </row>
    <row r="523">
      <c r="B523" s="0" t="n"/>
      <c r="C523" s="0" t="n"/>
      <c r="D523" s="0" t="n"/>
      <c r="E523" s="0" t="n"/>
      <c r="F523" s="0" t="n"/>
      <c r="G523" s="0" t="n"/>
      <c r="H523" s="0" t="n"/>
      <c r="I523" s="0" t="n"/>
      <c r="J523" s="0" t="n"/>
      <c r="K523" s="0" t="n"/>
      <c r="L523" s="0" t="n"/>
      <c r="N523" s="311">
        <f>IF(OR(B523="",B523=0),"",SUMIF(Codigos,B523,Quantidade))</f>
        <v/>
      </c>
      <c r="O523" s="558">
        <f>IF(OR(B523="",B523=0),"",SUMIF(Codigos,B523,TotalCurvaABC))</f>
        <v/>
      </c>
    </row>
    <row r="524">
      <c r="B524" s="0" t="n"/>
      <c r="C524" s="0" t="n"/>
      <c r="D524" s="0" t="n"/>
      <c r="E524" s="0" t="n"/>
      <c r="F524" s="0" t="n"/>
      <c r="G524" s="0" t="n"/>
      <c r="H524" s="0" t="n"/>
      <c r="I524" s="0" t="n"/>
      <c r="J524" s="0" t="n"/>
      <c r="K524" s="0" t="n"/>
      <c r="L524" s="0" t="n"/>
      <c r="N524" s="311">
        <f>IF(OR(B524="",B524=0),"",SUMIF(Codigos,B524,Quantidade))</f>
        <v/>
      </c>
      <c r="O524" s="558">
        <f>IF(OR(B524="",B524=0),"",SUMIF(Codigos,B524,TotalCurvaABC))</f>
        <v/>
      </c>
    </row>
    <row r="525">
      <c r="B525" s="0" t="n"/>
      <c r="C525" s="0" t="n"/>
      <c r="D525" s="0" t="n"/>
      <c r="E525" s="0" t="n"/>
      <c r="F525" s="0" t="n"/>
      <c r="G525" s="0" t="n"/>
      <c r="H525" s="0" t="n"/>
      <c r="I525" s="0" t="n"/>
      <c r="J525" s="0" t="n"/>
      <c r="K525" s="0" t="n"/>
      <c r="L525" s="0" t="n"/>
      <c r="N525" s="311">
        <f>IF(OR(B525="",B525=0),"",SUMIF(Codigos,B525,Quantidade))</f>
        <v/>
      </c>
      <c r="O525" s="558">
        <f>IF(OR(B525="",B525=0),"",SUMIF(Codigos,B525,TotalCurvaABC))</f>
        <v/>
      </c>
    </row>
    <row r="526">
      <c r="B526" s="0" t="n"/>
      <c r="C526" s="0" t="n"/>
      <c r="D526" s="0" t="n"/>
      <c r="E526" s="0" t="n"/>
      <c r="F526" s="0" t="n"/>
      <c r="G526" s="0" t="n"/>
      <c r="H526" s="0" t="n"/>
      <c r="I526" s="0" t="n"/>
      <c r="J526" s="0" t="n"/>
      <c r="K526" s="0" t="n"/>
      <c r="L526" s="0" t="n"/>
      <c r="N526" s="311">
        <f>IF(OR(B526="",B526=0),"",SUMIF(Codigos,B526,Quantidade))</f>
        <v/>
      </c>
      <c r="O526" s="558">
        <f>IF(OR(B526="",B526=0),"",SUMIF(Codigos,B526,TotalCurvaABC))</f>
        <v/>
      </c>
    </row>
    <row r="527">
      <c r="B527" s="0" t="n"/>
      <c r="C527" s="0" t="n"/>
      <c r="D527" s="0" t="n"/>
      <c r="E527" s="0" t="n"/>
      <c r="F527" s="0" t="n"/>
      <c r="G527" s="0" t="n"/>
      <c r="H527" s="0" t="n"/>
      <c r="I527" s="0" t="n"/>
      <c r="J527" s="0" t="n"/>
      <c r="K527" s="0" t="n"/>
      <c r="L527" s="0" t="n"/>
      <c r="N527" s="311">
        <f>IF(OR(B527="",B527=0),"",SUMIF(Codigos,B527,Quantidade))</f>
        <v/>
      </c>
      <c r="O527" s="558">
        <f>IF(OR(B527="",B527=0),"",SUMIF(Codigos,B527,TotalCurvaABC))</f>
        <v/>
      </c>
    </row>
    <row r="528">
      <c r="B528" s="0" t="n"/>
      <c r="C528" s="0" t="n"/>
      <c r="D528" s="0" t="n"/>
      <c r="E528" s="0" t="n"/>
      <c r="F528" s="0" t="n"/>
      <c r="G528" s="0" t="n"/>
      <c r="H528" s="0" t="n"/>
      <c r="I528" s="0" t="n"/>
      <c r="J528" s="0" t="n"/>
      <c r="K528" s="0" t="n"/>
      <c r="L528" s="0" t="n"/>
      <c r="N528" s="311">
        <f>IF(OR(B528="",B528=0),"",SUMIF(Codigos,B528,Quantidade))</f>
        <v/>
      </c>
      <c r="O528" s="558">
        <f>IF(OR(B528="",B528=0),"",SUMIF(Codigos,B528,TotalCurvaABC))</f>
        <v/>
      </c>
    </row>
    <row r="529">
      <c r="B529" s="0" t="n"/>
      <c r="C529" s="0" t="n"/>
      <c r="D529" s="0" t="n"/>
      <c r="E529" s="0" t="n"/>
      <c r="F529" s="0" t="n"/>
      <c r="G529" s="0" t="n"/>
      <c r="H529" s="0" t="n"/>
      <c r="I529" s="0" t="n"/>
      <c r="J529" s="0" t="n"/>
      <c r="K529" s="0" t="n"/>
      <c r="L529" s="0" t="n"/>
      <c r="N529" s="311">
        <f>IF(OR(B529="",B529=0),"",SUMIF(Codigos,B529,Quantidade))</f>
        <v/>
      </c>
      <c r="O529" s="558">
        <f>IF(OR(B529="",B529=0),"",SUMIF(Codigos,B529,TotalCurvaABC))</f>
        <v/>
      </c>
    </row>
    <row r="530">
      <c r="B530" s="0" t="n"/>
      <c r="C530" s="0" t="n"/>
      <c r="D530" s="0" t="n"/>
      <c r="E530" s="0" t="n"/>
      <c r="F530" s="0" t="n"/>
      <c r="G530" s="0" t="n"/>
      <c r="H530" s="0" t="n"/>
      <c r="I530" s="0" t="n"/>
      <c r="J530" s="0" t="n"/>
      <c r="K530" s="0" t="n"/>
      <c r="L530" s="0" t="n"/>
      <c r="N530" s="311">
        <f>IF(OR(B530="",B530=0),"",SUMIF(Codigos,B530,Quantidade))</f>
        <v/>
      </c>
      <c r="O530" s="558">
        <f>IF(OR(B530="",B530=0),"",SUMIF(Codigos,B530,TotalCurvaABC))</f>
        <v/>
      </c>
    </row>
    <row r="531">
      <c r="B531" s="0" t="n"/>
      <c r="C531" s="0" t="n"/>
      <c r="D531" s="0" t="n"/>
      <c r="E531" s="0" t="n"/>
      <c r="F531" s="0" t="n"/>
      <c r="G531" s="0" t="n"/>
      <c r="H531" s="0" t="n"/>
      <c r="I531" s="0" t="n"/>
      <c r="J531" s="0" t="n"/>
      <c r="K531" s="0" t="n"/>
      <c r="L531" s="0" t="n"/>
      <c r="N531" s="311">
        <f>IF(OR(B531="",B531=0),"",SUMIF(Codigos,B531,Quantidade))</f>
        <v/>
      </c>
      <c r="O531" s="558">
        <f>IF(OR(B531="",B531=0),"",SUMIF(Codigos,B531,TotalCurvaABC))</f>
        <v/>
      </c>
    </row>
    <row r="532">
      <c r="B532" s="0" t="n"/>
      <c r="C532" s="0" t="n"/>
      <c r="D532" s="0" t="n"/>
      <c r="E532" s="0" t="n"/>
      <c r="F532" s="0" t="n"/>
      <c r="G532" s="0" t="n"/>
      <c r="H532" s="0" t="n"/>
      <c r="I532" s="0" t="n"/>
      <c r="J532" s="0" t="n"/>
      <c r="K532" s="0" t="n"/>
      <c r="L532" s="0" t="n"/>
      <c r="N532" s="311">
        <f>IF(OR(B532="",B532=0),"",SUMIF(Codigos,B532,Quantidade))</f>
        <v/>
      </c>
      <c r="O532" s="558">
        <f>IF(OR(B532="",B532=0),"",SUMIF(Codigos,B532,TotalCurvaABC))</f>
        <v/>
      </c>
    </row>
    <row r="533">
      <c r="B533" s="0" t="n"/>
      <c r="C533" s="0" t="n"/>
      <c r="D533" s="0" t="n"/>
      <c r="E533" s="0" t="n"/>
      <c r="F533" s="0" t="n"/>
      <c r="G533" s="0" t="n"/>
      <c r="H533" s="0" t="n"/>
      <c r="I533" s="0" t="n"/>
      <c r="J533" s="0" t="n"/>
      <c r="K533" s="0" t="n"/>
      <c r="L533" s="0" t="n"/>
      <c r="N533" s="311">
        <f>IF(OR(B533="",B533=0),"",SUMIF(Codigos,B533,Quantidade))</f>
        <v/>
      </c>
      <c r="O533" s="558">
        <f>IF(OR(B533="",B533=0),"",SUMIF(Codigos,B533,TotalCurvaABC))</f>
        <v/>
      </c>
    </row>
    <row r="534">
      <c r="B534" s="0" t="n"/>
      <c r="C534" s="0" t="n"/>
      <c r="D534" s="0" t="n"/>
      <c r="E534" s="0" t="n"/>
      <c r="F534" s="0" t="n"/>
      <c r="G534" s="0" t="n"/>
      <c r="H534" s="0" t="n"/>
      <c r="I534" s="0" t="n"/>
      <c r="J534" s="0" t="n"/>
      <c r="K534" s="0" t="n"/>
      <c r="L534" s="0" t="n"/>
      <c r="N534" s="311">
        <f>IF(OR(B534="",B534=0),"",SUMIF(Codigos,B534,Quantidade))</f>
        <v/>
      </c>
      <c r="O534" s="558">
        <f>IF(OR(B534="",B534=0),"",SUMIF(Codigos,B534,TotalCurvaABC))</f>
        <v/>
      </c>
    </row>
    <row r="535">
      <c r="B535" s="0" t="n"/>
      <c r="C535" s="0" t="n"/>
      <c r="D535" s="0" t="n"/>
      <c r="E535" s="0" t="n"/>
      <c r="F535" s="0" t="n"/>
      <c r="G535" s="0" t="n"/>
      <c r="H535" s="0" t="n"/>
      <c r="I535" s="0" t="n"/>
      <c r="J535" s="0" t="n"/>
      <c r="K535" s="0" t="n"/>
      <c r="L535" s="0" t="n"/>
      <c r="N535" s="311">
        <f>IF(OR(B535="",B535=0),"",SUMIF(Codigos,B535,Quantidade))</f>
        <v/>
      </c>
      <c r="O535" s="558">
        <f>IF(OR(B535="",B535=0),"",SUMIF(Codigos,B535,TotalCurvaABC))</f>
        <v/>
      </c>
    </row>
    <row r="536">
      <c r="B536" s="0" t="n"/>
      <c r="C536" s="0" t="n"/>
      <c r="D536" s="0" t="n"/>
      <c r="E536" s="0" t="n"/>
      <c r="F536" s="0" t="n"/>
      <c r="G536" s="0" t="n"/>
      <c r="H536" s="0" t="n"/>
      <c r="I536" s="0" t="n"/>
      <c r="J536" s="0" t="n"/>
      <c r="K536" s="0" t="n"/>
      <c r="L536" s="0" t="n"/>
      <c r="N536" s="311">
        <f>IF(OR(B536="",B536=0),"",SUMIF(Codigos,B536,Quantidade))</f>
        <v/>
      </c>
      <c r="O536" s="558">
        <f>IF(OR(B536="",B536=0),"",SUMIF(Codigos,B536,TotalCurvaABC))</f>
        <v/>
      </c>
    </row>
    <row r="537">
      <c r="B537" s="0" t="n"/>
      <c r="C537" s="0" t="n"/>
      <c r="D537" s="0" t="n"/>
      <c r="E537" s="0" t="n"/>
      <c r="F537" s="0" t="n"/>
      <c r="G537" s="0" t="n"/>
      <c r="H537" s="0" t="n"/>
      <c r="I537" s="0" t="n"/>
      <c r="J537" s="0" t="n"/>
      <c r="K537" s="0" t="n"/>
      <c r="L537" s="0" t="n"/>
      <c r="N537" s="311">
        <f>IF(OR(B537="",B537=0),"",SUMIF(Codigos,B537,Quantidade))</f>
        <v/>
      </c>
      <c r="O537" s="558">
        <f>IF(OR(B537="",B537=0),"",SUMIF(Codigos,B537,TotalCurvaABC))</f>
        <v/>
      </c>
    </row>
    <row r="538">
      <c r="B538" s="0" t="n"/>
      <c r="C538" s="0" t="n"/>
      <c r="D538" s="0" t="n"/>
      <c r="E538" s="0" t="n"/>
      <c r="F538" s="0" t="n"/>
      <c r="G538" s="0" t="n"/>
      <c r="H538" s="0" t="n"/>
      <c r="I538" s="0" t="n"/>
      <c r="J538" s="0" t="n"/>
      <c r="K538" s="0" t="n"/>
      <c r="L538" s="0" t="n"/>
      <c r="N538" s="311">
        <f>IF(OR(B538="",B538=0),"",SUMIF(Codigos,B538,Quantidade))</f>
        <v/>
      </c>
      <c r="O538" s="558">
        <f>IF(OR(B538="",B538=0),"",SUMIF(Codigos,B538,TotalCurvaABC))</f>
        <v/>
      </c>
    </row>
    <row r="539">
      <c r="B539" s="0" t="n"/>
      <c r="C539" s="0" t="n"/>
      <c r="D539" s="0" t="n"/>
      <c r="E539" s="0" t="n"/>
      <c r="F539" s="0" t="n"/>
      <c r="G539" s="0" t="n"/>
      <c r="H539" s="0" t="n"/>
      <c r="I539" s="0" t="n"/>
      <c r="J539" s="0" t="n"/>
      <c r="K539" s="0" t="n"/>
      <c r="L539" s="0" t="n"/>
      <c r="N539" s="311">
        <f>IF(OR(B539="",B539=0),"",SUMIF(Codigos,B539,Quantidade))</f>
        <v/>
      </c>
      <c r="O539" s="558">
        <f>IF(OR(B539="",B539=0),"",SUMIF(Codigos,B539,TotalCurvaABC))</f>
        <v/>
      </c>
    </row>
    <row r="540">
      <c r="B540" s="0" t="n"/>
      <c r="C540" s="0" t="n"/>
      <c r="D540" s="0" t="n"/>
      <c r="E540" s="0" t="n"/>
      <c r="F540" s="0" t="n"/>
      <c r="G540" s="0" t="n"/>
      <c r="H540" s="0" t="n"/>
      <c r="I540" s="0" t="n"/>
      <c r="J540" s="0" t="n"/>
      <c r="K540" s="0" t="n"/>
      <c r="L540" s="0" t="n"/>
      <c r="N540" s="311">
        <f>IF(OR(B540="",B540=0),"",SUMIF(Codigos,B540,Quantidade))</f>
        <v/>
      </c>
      <c r="O540" s="558">
        <f>IF(OR(B540="",B540=0),"",SUMIF(Codigos,B540,TotalCurvaABC))</f>
        <v/>
      </c>
    </row>
    <row r="541">
      <c r="B541" s="0" t="n"/>
      <c r="C541" s="0" t="n"/>
      <c r="D541" s="0" t="n"/>
      <c r="E541" s="0" t="n"/>
      <c r="F541" s="0" t="n"/>
      <c r="G541" s="0" t="n"/>
      <c r="H541" s="0" t="n"/>
      <c r="I541" s="0" t="n"/>
      <c r="J541" s="0" t="n"/>
      <c r="K541" s="0" t="n"/>
      <c r="L541" s="0" t="n"/>
      <c r="N541" s="311">
        <f>IF(OR(B541="",B541=0),"",SUMIF(Codigos,B541,Quantidade))</f>
        <v/>
      </c>
      <c r="O541" s="558">
        <f>IF(OR(B541="",B541=0),"",SUMIF(Codigos,B541,TotalCurvaABC))</f>
        <v/>
      </c>
    </row>
    <row r="542">
      <c r="B542" s="0" t="n"/>
      <c r="C542" s="0" t="n"/>
      <c r="D542" s="0" t="n"/>
      <c r="E542" s="0" t="n"/>
      <c r="F542" s="0" t="n"/>
      <c r="G542" s="0" t="n"/>
      <c r="H542" s="0" t="n"/>
      <c r="I542" s="0" t="n"/>
      <c r="J542" s="0" t="n"/>
      <c r="K542" s="0" t="n"/>
      <c r="L542" s="0" t="n"/>
      <c r="N542" s="311">
        <f>IF(OR(B542="",B542=0),"",SUMIF(Codigos,B542,Quantidade))</f>
        <v/>
      </c>
      <c r="O542" s="558">
        <f>IF(OR(B542="",B542=0),"",SUMIF(Codigos,B542,TotalCurvaABC))</f>
        <v/>
      </c>
    </row>
    <row r="543">
      <c r="B543" s="0" t="n"/>
      <c r="C543" s="0" t="n"/>
      <c r="D543" s="0" t="n"/>
      <c r="E543" s="0" t="n"/>
      <c r="F543" s="0" t="n"/>
      <c r="G543" s="0" t="n"/>
      <c r="H543" s="0" t="n"/>
      <c r="I543" s="0" t="n"/>
      <c r="J543" s="0" t="n"/>
      <c r="K543" s="0" t="n"/>
      <c r="L543" s="0" t="n"/>
      <c r="N543" s="311">
        <f>IF(OR(B543="",B543=0),"",SUMIF(Codigos,B543,Quantidade))</f>
        <v/>
      </c>
      <c r="O543" s="558">
        <f>IF(OR(B543="",B543=0),"",SUMIF(Codigos,B543,TotalCurvaABC))</f>
        <v/>
      </c>
    </row>
    <row r="544">
      <c r="B544" s="0" t="n"/>
      <c r="C544" s="0" t="n"/>
      <c r="D544" s="0" t="n"/>
      <c r="E544" s="0" t="n"/>
      <c r="F544" s="0" t="n"/>
      <c r="G544" s="0" t="n"/>
      <c r="H544" s="0" t="n"/>
      <c r="I544" s="0" t="n"/>
      <c r="J544" s="0" t="n"/>
      <c r="K544" s="0" t="n"/>
      <c r="L544" s="0" t="n"/>
      <c r="N544" s="311">
        <f>IF(OR(B544="",B544=0),"",SUMIF(Codigos,B544,Quantidade))</f>
        <v/>
      </c>
      <c r="O544" s="558">
        <f>IF(OR(B544="",B544=0),"",SUMIF(Codigos,B544,TotalCurvaABC))</f>
        <v/>
      </c>
    </row>
    <row r="545">
      <c r="B545" s="0" t="n"/>
      <c r="C545" s="0" t="n"/>
      <c r="D545" s="0" t="n"/>
      <c r="E545" s="0" t="n"/>
      <c r="F545" s="0" t="n"/>
      <c r="G545" s="0" t="n"/>
      <c r="H545" s="0" t="n"/>
      <c r="I545" s="0" t="n"/>
      <c r="J545" s="0" t="n"/>
      <c r="K545" s="0" t="n"/>
      <c r="L545" s="0" t="n"/>
      <c r="N545" s="311">
        <f>IF(OR(B545="",B545=0),"",SUMIF(Codigos,B545,Quantidade))</f>
        <v/>
      </c>
      <c r="O545" s="558">
        <f>IF(OR(B545="",B545=0),"",SUMIF(Codigos,B545,TotalCurvaABC))</f>
        <v/>
      </c>
    </row>
    <row r="546">
      <c r="B546" s="0" t="n"/>
      <c r="C546" s="0" t="n"/>
      <c r="D546" s="0" t="n"/>
      <c r="E546" s="0" t="n"/>
      <c r="F546" s="0" t="n"/>
      <c r="G546" s="0" t="n"/>
      <c r="H546" s="0" t="n"/>
      <c r="I546" s="0" t="n"/>
      <c r="J546" s="0" t="n"/>
      <c r="K546" s="0" t="n"/>
      <c r="L546" s="0" t="n"/>
      <c r="N546" s="311">
        <f>IF(OR(B546="",B546=0),"",SUMIF(Codigos,B546,Quantidade))</f>
        <v/>
      </c>
      <c r="O546" s="558">
        <f>IF(OR(B546="",B546=0),"",SUMIF(Codigos,B546,TotalCurvaABC))</f>
        <v/>
      </c>
    </row>
    <row r="547">
      <c r="B547" s="0" t="n"/>
      <c r="C547" s="0" t="n"/>
      <c r="D547" s="0" t="n"/>
      <c r="E547" s="0" t="n"/>
      <c r="F547" s="0" t="n"/>
      <c r="G547" s="0" t="n"/>
      <c r="H547" s="0" t="n"/>
      <c r="I547" s="0" t="n"/>
      <c r="J547" s="0" t="n"/>
      <c r="K547" s="0" t="n"/>
      <c r="L547" s="0" t="n"/>
      <c r="N547" s="311">
        <f>IF(OR(B547="",B547=0),"",SUMIF(Codigos,B547,Quantidade))</f>
        <v/>
      </c>
      <c r="O547" s="558">
        <f>IF(OR(B547="",B547=0),"",SUMIF(Codigos,B547,TotalCurvaABC))</f>
        <v/>
      </c>
    </row>
    <row r="548">
      <c r="B548" s="0" t="n"/>
      <c r="C548" s="0" t="n"/>
      <c r="D548" s="0" t="n"/>
      <c r="E548" s="0" t="n"/>
      <c r="F548" s="0" t="n"/>
      <c r="G548" s="0" t="n"/>
      <c r="H548" s="0" t="n"/>
      <c r="I548" s="0" t="n"/>
      <c r="J548" s="0" t="n"/>
      <c r="K548" s="0" t="n"/>
      <c r="L548" s="0" t="n"/>
      <c r="N548" s="311">
        <f>IF(OR(B548="",B548=0),"",SUMIF(Codigos,B548,Quantidade))</f>
        <v/>
      </c>
      <c r="O548" s="558">
        <f>IF(OR(B548="",B548=0),"",SUMIF(Codigos,B548,TotalCurvaABC))</f>
        <v/>
      </c>
    </row>
    <row r="549">
      <c r="B549" s="0" t="n"/>
      <c r="C549" s="0" t="n"/>
      <c r="D549" s="0" t="n"/>
      <c r="E549" s="0" t="n"/>
      <c r="F549" s="0" t="n"/>
      <c r="G549" s="0" t="n"/>
      <c r="H549" s="0" t="n"/>
      <c r="I549" s="0" t="n"/>
      <c r="J549" s="0" t="n"/>
      <c r="K549" s="0" t="n"/>
      <c r="L549" s="0" t="n"/>
      <c r="N549" s="311">
        <f>IF(OR(B549="",B549=0),"",SUMIF(Codigos,B549,Quantidade))</f>
        <v/>
      </c>
      <c r="O549" s="558">
        <f>IF(OR(B549="",B549=0),"",SUMIF(Codigos,B549,TotalCurvaABC))</f>
        <v/>
      </c>
    </row>
    <row r="550">
      <c r="B550" s="0" t="n"/>
      <c r="C550" s="0" t="n"/>
      <c r="D550" s="0" t="n"/>
      <c r="E550" s="0" t="n"/>
      <c r="F550" s="0" t="n"/>
      <c r="G550" s="0" t="n"/>
      <c r="H550" s="0" t="n"/>
      <c r="I550" s="0" t="n"/>
      <c r="J550" s="0" t="n"/>
      <c r="K550" s="0" t="n"/>
      <c r="L550" s="0" t="n"/>
      <c r="N550" s="311">
        <f>IF(OR(B550="",B550=0),"",SUMIF(Codigos,B550,Quantidade))</f>
        <v/>
      </c>
      <c r="O550" s="558">
        <f>IF(OR(B550="",B550=0),"",SUMIF(Codigos,B550,TotalCurvaABC))</f>
        <v/>
      </c>
    </row>
    <row r="551">
      <c r="B551" s="0" t="n"/>
      <c r="C551" s="0" t="n"/>
      <c r="D551" s="0" t="n"/>
      <c r="E551" s="0" t="n"/>
      <c r="F551" s="0" t="n"/>
      <c r="G551" s="0" t="n"/>
      <c r="H551" s="0" t="n"/>
      <c r="I551" s="0" t="n"/>
      <c r="J551" s="0" t="n"/>
      <c r="K551" s="0" t="n"/>
      <c r="L551" s="0" t="n"/>
      <c r="N551" s="311">
        <f>IF(OR(B551="",B551=0),"",SUMIF(Codigos,B551,Quantidade))</f>
        <v/>
      </c>
      <c r="O551" s="558">
        <f>IF(OR(B551="",B551=0),"",SUMIF(Codigos,B551,TotalCurvaABC))</f>
        <v/>
      </c>
    </row>
    <row r="552">
      <c r="B552" s="0" t="n"/>
      <c r="C552" s="0" t="n"/>
      <c r="D552" s="0" t="n"/>
      <c r="E552" s="0" t="n"/>
      <c r="F552" s="0" t="n"/>
      <c r="G552" s="0" t="n"/>
      <c r="H552" s="0" t="n"/>
      <c r="I552" s="0" t="n"/>
      <c r="J552" s="0" t="n"/>
      <c r="K552" s="0" t="n"/>
      <c r="L552" s="0" t="n"/>
      <c r="N552" s="311">
        <f>IF(OR(B552="",B552=0),"",SUMIF(Codigos,B552,Quantidade))</f>
        <v/>
      </c>
      <c r="O552" s="558">
        <f>IF(OR(B552="",B552=0),"",SUMIF(Codigos,B552,TotalCurvaABC))</f>
        <v/>
      </c>
    </row>
    <row r="553">
      <c r="B553" s="0" t="n"/>
      <c r="C553" s="0" t="n"/>
      <c r="D553" s="0" t="n"/>
      <c r="E553" s="0" t="n"/>
      <c r="F553" s="0" t="n"/>
      <c r="G553" s="0" t="n"/>
      <c r="H553" s="0" t="n"/>
      <c r="I553" s="0" t="n"/>
      <c r="J553" s="0" t="n"/>
      <c r="K553" s="0" t="n"/>
      <c r="L553" s="0" t="n"/>
      <c r="N553" s="311">
        <f>IF(OR(B553="",B553=0),"",SUMIF(Codigos,B553,Quantidade))</f>
        <v/>
      </c>
      <c r="O553" s="558">
        <f>IF(OR(B553="",B553=0),"",SUMIF(Codigos,B553,TotalCurvaABC))</f>
        <v/>
      </c>
    </row>
    <row r="554">
      <c r="B554" s="0" t="n"/>
      <c r="C554" s="0" t="n"/>
      <c r="D554" s="0" t="n"/>
      <c r="E554" s="0" t="n"/>
      <c r="F554" s="0" t="n"/>
      <c r="G554" s="0" t="n"/>
      <c r="H554" s="0" t="n"/>
      <c r="I554" s="0" t="n"/>
      <c r="J554" s="0" t="n"/>
      <c r="K554" s="0" t="n"/>
      <c r="L554" s="0" t="n"/>
      <c r="N554" s="311">
        <f>IF(OR(B554="",B554=0),"",SUMIF(Codigos,B554,Quantidade))</f>
        <v/>
      </c>
      <c r="O554" s="558">
        <f>IF(OR(B554="",B554=0),"",SUMIF(Codigos,B554,TotalCurvaABC))</f>
        <v/>
      </c>
    </row>
    <row r="555">
      <c r="B555" s="0" t="n"/>
      <c r="C555" s="0" t="n"/>
      <c r="D555" s="0" t="n"/>
      <c r="E555" s="0" t="n"/>
      <c r="F555" s="0" t="n"/>
      <c r="G555" s="0" t="n"/>
      <c r="H555" s="0" t="n"/>
      <c r="I555" s="0" t="n"/>
      <c r="J555" s="0" t="n"/>
      <c r="K555" s="0" t="n"/>
      <c r="L555" s="0" t="n"/>
      <c r="N555" s="311">
        <f>IF(OR(B555="",B555=0),"",SUMIF(Codigos,B555,Quantidade))</f>
        <v/>
      </c>
      <c r="O555" s="558">
        <f>IF(OR(B555="",B555=0),"",SUMIF(Codigos,B555,TotalCurvaABC))</f>
        <v/>
      </c>
    </row>
    <row r="556">
      <c r="B556" s="0" t="n"/>
      <c r="C556" s="0" t="n"/>
      <c r="D556" s="0" t="n"/>
      <c r="E556" s="0" t="n"/>
      <c r="F556" s="0" t="n"/>
      <c r="G556" s="0" t="n"/>
      <c r="H556" s="0" t="n"/>
      <c r="I556" s="0" t="n"/>
      <c r="J556" s="0" t="n"/>
      <c r="K556" s="0" t="n"/>
      <c r="L556" s="0" t="n"/>
      <c r="N556" s="311">
        <f>IF(OR(B556="",B556=0),"",SUMIF(Codigos,B556,Quantidade))</f>
        <v/>
      </c>
      <c r="O556" s="558">
        <f>IF(OR(B556="",B556=0),"",SUMIF(Codigos,B556,TotalCurvaABC))</f>
        <v/>
      </c>
    </row>
    <row r="557">
      <c r="B557" s="0" t="n"/>
      <c r="C557" s="0" t="n"/>
      <c r="D557" s="0" t="n"/>
      <c r="E557" s="0" t="n"/>
      <c r="F557" s="0" t="n"/>
      <c r="G557" s="0" t="n"/>
      <c r="H557" s="0" t="n"/>
      <c r="I557" s="0" t="n"/>
      <c r="J557" s="0" t="n"/>
      <c r="K557" s="0" t="n"/>
      <c r="L557" s="0" t="n"/>
      <c r="N557" s="311">
        <f>IF(OR(B557="",B557=0),"",SUMIF(Codigos,B557,Quantidade))</f>
        <v/>
      </c>
      <c r="O557" s="558">
        <f>IF(OR(B557="",B557=0),"",SUMIF(Codigos,B557,TotalCurvaABC))</f>
        <v/>
      </c>
    </row>
    <row r="558">
      <c r="B558" s="0" t="n"/>
      <c r="C558" s="0" t="n"/>
      <c r="D558" s="0" t="n"/>
      <c r="E558" s="0" t="n"/>
      <c r="F558" s="0" t="n"/>
      <c r="G558" s="0" t="n"/>
      <c r="H558" s="0" t="n"/>
      <c r="I558" s="0" t="n"/>
      <c r="J558" s="0" t="n"/>
      <c r="K558" s="0" t="n"/>
      <c r="L558" s="0" t="n"/>
      <c r="N558" s="311">
        <f>IF(OR(B558="",B558=0),"",SUMIF(Codigos,B558,Quantidade))</f>
        <v/>
      </c>
      <c r="O558" s="558">
        <f>IF(OR(B558="",B558=0),"",SUMIF(Codigos,B558,TotalCurvaABC))</f>
        <v/>
      </c>
    </row>
    <row r="559">
      <c r="B559" s="0" t="n"/>
      <c r="C559" s="0" t="n"/>
      <c r="D559" s="0" t="n"/>
      <c r="E559" s="0" t="n"/>
      <c r="F559" s="0" t="n"/>
      <c r="G559" s="0" t="n"/>
      <c r="H559" s="0" t="n"/>
      <c r="I559" s="0" t="n"/>
      <c r="J559" s="0" t="n"/>
      <c r="K559" s="0" t="n"/>
      <c r="L559" s="0" t="n"/>
      <c r="N559" s="311">
        <f>IF(OR(B559="",B559=0),"",SUMIF(Codigos,B559,Quantidade))</f>
        <v/>
      </c>
      <c r="O559" s="558">
        <f>IF(OR(B559="",B559=0),"",SUMIF(Codigos,B559,TotalCurvaABC))</f>
        <v/>
      </c>
    </row>
    <row r="560">
      <c r="B560" s="0" t="n"/>
      <c r="C560" s="0" t="n"/>
      <c r="D560" s="0" t="n"/>
      <c r="E560" s="0" t="n"/>
      <c r="F560" s="0" t="n"/>
      <c r="G560" s="0" t="n"/>
      <c r="H560" s="0" t="n"/>
      <c r="I560" s="0" t="n"/>
      <c r="J560" s="0" t="n"/>
      <c r="K560" s="0" t="n"/>
      <c r="L560" s="0" t="n"/>
      <c r="N560" s="311">
        <f>IF(OR(B560="",B560=0),"",SUMIF(Codigos,B560,Quantidade))</f>
        <v/>
      </c>
      <c r="O560" s="558">
        <f>IF(OR(B560="",B560=0),"",SUMIF(Codigos,B560,TotalCurvaABC))</f>
        <v/>
      </c>
    </row>
    <row r="561">
      <c r="B561" s="0" t="n"/>
      <c r="C561" s="0" t="n"/>
      <c r="D561" s="0" t="n"/>
      <c r="E561" s="0" t="n"/>
      <c r="F561" s="0" t="n"/>
      <c r="G561" s="0" t="n"/>
      <c r="H561" s="0" t="n"/>
      <c r="I561" s="0" t="n"/>
      <c r="J561" s="0" t="n"/>
      <c r="K561" s="0" t="n"/>
      <c r="L561" s="0" t="n"/>
      <c r="N561" s="311">
        <f>IF(OR(B561="",B561=0),"",SUMIF(Codigos,B561,Quantidade))</f>
        <v/>
      </c>
      <c r="O561" s="558">
        <f>IF(OR(B561="",B561=0),"",SUMIF(Codigos,B561,TotalCurvaABC))</f>
        <v/>
      </c>
    </row>
    <row r="562">
      <c r="B562" s="0" t="n"/>
      <c r="C562" s="0" t="n"/>
      <c r="D562" s="0" t="n"/>
      <c r="E562" s="0" t="n"/>
      <c r="F562" s="0" t="n"/>
      <c r="G562" s="0" t="n"/>
      <c r="H562" s="0" t="n"/>
      <c r="I562" s="0" t="n"/>
      <c r="J562" s="0" t="n"/>
      <c r="K562" s="0" t="n"/>
      <c r="L562" s="0" t="n"/>
      <c r="N562" s="311">
        <f>IF(OR(B562="",B562=0),"",SUMIF(Codigos,B562,Quantidade))</f>
        <v/>
      </c>
      <c r="O562" s="558">
        <f>IF(OR(B562="",B562=0),"",SUMIF(Codigos,B562,TotalCurvaABC))</f>
        <v/>
      </c>
    </row>
    <row r="563">
      <c r="B563" s="0" t="n"/>
      <c r="C563" s="0" t="n"/>
      <c r="D563" s="0" t="n"/>
      <c r="E563" s="0" t="n"/>
      <c r="F563" s="0" t="n"/>
      <c r="G563" s="0" t="n"/>
      <c r="H563" s="0" t="n"/>
      <c r="I563" s="0" t="n"/>
      <c r="J563" s="0" t="n"/>
      <c r="K563" s="0" t="n"/>
      <c r="L563" s="0" t="n"/>
      <c r="N563" s="311">
        <f>IF(OR(B563="",B563=0),"",SUMIF(Codigos,B563,Quantidade))</f>
        <v/>
      </c>
      <c r="O563" s="558">
        <f>IF(OR(B563="",B563=0),"",SUMIF(Codigos,B563,TotalCurvaABC))</f>
        <v/>
      </c>
    </row>
    <row r="564">
      <c r="B564" s="0" t="n"/>
      <c r="C564" s="0" t="n"/>
      <c r="D564" s="0" t="n"/>
      <c r="E564" s="0" t="n"/>
      <c r="F564" s="0" t="n"/>
      <c r="G564" s="0" t="n"/>
      <c r="H564" s="0" t="n"/>
      <c r="I564" s="0" t="n"/>
      <c r="J564" s="0" t="n"/>
      <c r="K564" s="0" t="n"/>
      <c r="L564" s="0" t="n"/>
      <c r="N564" s="311">
        <f>IF(OR(B564="",B564=0),"",SUMIF(Codigos,B564,Quantidade))</f>
        <v/>
      </c>
      <c r="O564" s="558">
        <f>IF(OR(B564="",B564=0),"",SUMIF(Codigos,B564,TotalCurvaABC))</f>
        <v/>
      </c>
    </row>
    <row r="565">
      <c r="B565" s="0" t="n"/>
      <c r="C565" s="0" t="n"/>
      <c r="D565" s="0" t="n"/>
      <c r="E565" s="0" t="n"/>
      <c r="F565" s="0" t="n"/>
      <c r="G565" s="0" t="n"/>
      <c r="H565" s="0" t="n"/>
      <c r="I565" s="0" t="n"/>
      <c r="J565" s="0" t="n"/>
      <c r="K565" s="0" t="n"/>
      <c r="L565" s="0" t="n"/>
      <c r="N565" s="311">
        <f>IF(OR(B565="",B565=0),"",SUMIF(Codigos,B565,Quantidade))</f>
        <v/>
      </c>
      <c r="O565" s="558">
        <f>IF(OR(B565="",B565=0),"",SUMIF(Codigos,B565,TotalCurvaABC))</f>
        <v/>
      </c>
    </row>
    <row r="566">
      <c r="B566" s="0" t="n"/>
      <c r="C566" s="0" t="n"/>
      <c r="D566" s="0" t="n"/>
      <c r="E566" s="0" t="n"/>
      <c r="F566" s="0" t="n"/>
      <c r="G566" s="0" t="n"/>
      <c r="H566" s="0" t="n"/>
      <c r="I566" s="0" t="n"/>
      <c r="J566" s="0" t="n"/>
      <c r="K566" s="0" t="n"/>
      <c r="L566" s="0" t="n"/>
      <c r="N566" s="311">
        <f>IF(OR(B566="",B566=0),"",SUMIF(Codigos,B566,Quantidade))</f>
        <v/>
      </c>
      <c r="O566" s="558">
        <f>IF(OR(B566="",B566=0),"",SUMIF(Codigos,B566,TotalCurvaABC))</f>
        <v/>
      </c>
    </row>
    <row r="567">
      <c r="B567" s="0" t="n"/>
      <c r="C567" s="0" t="n"/>
      <c r="D567" s="0" t="n"/>
      <c r="E567" s="0" t="n"/>
      <c r="F567" s="0" t="n"/>
      <c r="G567" s="0" t="n"/>
      <c r="H567" s="0" t="n"/>
      <c r="I567" s="0" t="n"/>
      <c r="J567" s="0" t="n"/>
      <c r="K567" s="0" t="n"/>
      <c r="L567" s="0" t="n"/>
      <c r="N567" s="311">
        <f>IF(OR(B567="",B567=0),"",SUMIF(Codigos,B567,Quantidade))</f>
        <v/>
      </c>
      <c r="O567" s="558">
        <f>IF(OR(B567="",B567=0),"",SUMIF(Codigos,B567,TotalCurvaABC))</f>
        <v/>
      </c>
    </row>
    <row r="568">
      <c r="B568" s="0" t="n"/>
      <c r="C568" s="0" t="n"/>
      <c r="D568" s="0" t="n"/>
      <c r="E568" s="0" t="n"/>
      <c r="F568" s="0" t="n"/>
      <c r="G568" s="0" t="n"/>
      <c r="H568" s="0" t="n"/>
      <c r="I568" s="0" t="n"/>
      <c r="J568" s="0" t="n"/>
      <c r="K568" s="0" t="n"/>
      <c r="L568" s="0" t="n"/>
      <c r="N568" s="311">
        <f>IF(OR(B568="",B568=0),"",SUMIF(Codigos,B568,Quantidade))</f>
        <v/>
      </c>
      <c r="O568" s="558">
        <f>IF(OR(B568="",B568=0),"",SUMIF(Codigos,B568,TotalCurvaABC))</f>
        <v/>
      </c>
    </row>
    <row r="569">
      <c r="B569" s="0" t="n"/>
      <c r="C569" s="0" t="n"/>
      <c r="D569" s="0" t="n"/>
      <c r="E569" s="0" t="n"/>
      <c r="F569" s="0" t="n"/>
      <c r="G569" s="0" t="n"/>
      <c r="H569" s="0" t="n"/>
      <c r="I569" s="0" t="n"/>
      <c r="J569" s="0" t="n"/>
      <c r="K569" s="0" t="n"/>
      <c r="L569" s="0" t="n"/>
      <c r="N569" s="311">
        <f>IF(OR(B569="",B569=0),"",SUMIF(Codigos,B569,Quantidade))</f>
        <v/>
      </c>
      <c r="O569" s="558">
        <f>IF(OR(B569="",B569=0),"",SUMIF(Codigos,B569,TotalCurvaABC))</f>
        <v/>
      </c>
    </row>
    <row r="570">
      <c r="B570" s="0" t="n"/>
      <c r="C570" s="0" t="n"/>
      <c r="D570" s="0" t="n"/>
      <c r="E570" s="0" t="n"/>
      <c r="F570" s="0" t="n"/>
      <c r="G570" s="0" t="n"/>
      <c r="H570" s="0" t="n"/>
      <c r="I570" s="0" t="n"/>
      <c r="J570" s="0" t="n"/>
      <c r="K570" s="0" t="n"/>
      <c r="L570" s="0" t="n"/>
      <c r="N570" s="311">
        <f>IF(OR(B570="",B570=0),"",SUMIF(Codigos,B570,Quantidade))</f>
        <v/>
      </c>
      <c r="O570" s="558">
        <f>IF(OR(B570="",B570=0),"",SUMIF(Codigos,B570,TotalCurvaABC))</f>
        <v/>
      </c>
    </row>
    <row r="571">
      <c r="B571" s="0" t="n"/>
      <c r="C571" s="0" t="n"/>
      <c r="D571" s="0" t="n"/>
      <c r="E571" s="0" t="n"/>
      <c r="F571" s="0" t="n"/>
      <c r="G571" s="0" t="n"/>
      <c r="H571" s="0" t="n"/>
      <c r="I571" s="0" t="n"/>
      <c r="J571" s="0" t="n"/>
      <c r="K571" s="0" t="n"/>
      <c r="L571" s="0" t="n"/>
      <c r="N571" s="311">
        <f>IF(OR(B571="",B571=0),"",SUMIF(Codigos,B571,Quantidade))</f>
        <v/>
      </c>
      <c r="O571" s="558">
        <f>IF(OR(B571="",B571=0),"",SUMIF(Codigos,B571,TotalCurvaABC))</f>
        <v/>
      </c>
    </row>
    <row r="572">
      <c r="B572" s="0" t="n"/>
      <c r="C572" s="0" t="n"/>
      <c r="D572" s="0" t="n"/>
      <c r="E572" s="0" t="n"/>
      <c r="F572" s="0" t="n"/>
      <c r="G572" s="0" t="n"/>
      <c r="H572" s="0" t="n"/>
      <c r="I572" s="0" t="n"/>
      <c r="J572" s="0" t="n"/>
      <c r="K572" s="0" t="n"/>
      <c r="L572" s="0" t="n"/>
      <c r="N572" s="311">
        <f>IF(OR(B572="",B572=0),"",SUMIF(Codigos,B572,Quantidade))</f>
        <v/>
      </c>
      <c r="O572" s="558">
        <f>IF(OR(B572="",B572=0),"",SUMIF(Codigos,B572,TotalCurvaABC))</f>
        <v/>
      </c>
    </row>
    <row r="573">
      <c r="B573" s="0" t="n"/>
      <c r="C573" s="0" t="n"/>
      <c r="D573" s="0" t="n"/>
      <c r="E573" s="0" t="n"/>
      <c r="F573" s="0" t="n"/>
      <c r="G573" s="0" t="n"/>
      <c r="H573" s="0" t="n"/>
      <c r="I573" s="0" t="n"/>
      <c r="J573" s="0" t="n"/>
      <c r="K573" s="0" t="n"/>
      <c r="L573" s="0" t="n"/>
      <c r="N573" s="311">
        <f>IF(OR(B573="",B573=0),"",SUMIF(Codigos,B573,Quantidade))</f>
        <v/>
      </c>
      <c r="O573" s="558">
        <f>IF(OR(B573="",B573=0),"",SUMIF(Codigos,B573,TotalCurvaABC))</f>
        <v/>
      </c>
    </row>
    <row r="574">
      <c r="B574" s="0" t="n"/>
      <c r="C574" s="0" t="n"/>
      <c r="D574" s="0" t="n"/>
      <c r="E574" s="0" t="n"/>
      <c r="F574" s="0" t="n"/>
      <c r="G574" s="0" t="n"/>
      <c r="H574" s="0" t="n"/>
      <c r="I574" s="0" t="n"/>
      <c r="J574" s="0" t="n"/>
      <c r="K574" s="0" t="n"/>
      <c r="L574" s="0" t="n"/>
      <c r="N574" s="311">
        <f>IF(OR(B574="",B574=0),"",SUMIF(Codigos,B574,Quantidade))</f>
        <v/>
      </c>
      <c r="O574" s="558">
        <f>IF(OR(B574="",B574=0),"",SUMIF(Codigos,B574,TotalCurvaABC))</f>
        <v/>
      </c>
    </row>
    <row r="575">
      <c r="B575" s="0" t="n"/>
      <c r="C575" s="0" t="n"/>
      <c r="D575" s="0" t="n"/>
      <c r="E575" s="0" t="n"/>
      <c r="F575" s="0" t="n"/>
      <c r="G575" s="0" t="n"/>
      <c r="H575" s="0" t="n"/>
      <c r="I575" s="0" t="n"/>
      <c r="J575" s="0" t="n"/>
      <c r="K575" s="0" t="n"/>
      <c r="L575" s="0" t="n"/>
      <c r="N575" s="311">
        <f>IF(OR(B575="",B575=0),"",SUMIF(Codigos,B575,Quantidade))</f>
        <v/>
      </c>
      <c r="O575" s="558">
        <f>IF(OR(B575="",B575=0),"",SUMIF(Codigos,B575,TotalCurvaABC))</f>
        <v/>
      </c>
    </row>
    <row r="576">
      <c r="B576" s="0" t="n"/>
      <c r="C576" s="0" t="n"/>
      <c r="D576" s="0" t="n"/>
      <c r="E576" s="0" t="n"/>
      <c r="F576" s="0" t="n"/>
      <c r="G576" s="0" t="n"/>
      <c r="H576" s="0" t="n"/>
      <c r="I576" s="0" t="n"/>
      <c r="J576" s="0" t="n"/>
      <c r="K576" s="0" t="n"/>
      <c r="L576" s="0" t="n"/>
      <c r="N576" s="311">
        <f>IF(OR(B576="",B576=0),"",SUMIF(Codigos,B576,Quantidade))</f>
        <v/>
      </c>
      <c r="O576" s="558">
        <f>IF(OR(B576="",B576=0),"",SUMIF(Codigos,B576,TotalCurvaABC))</f>
        <v/>
      </c>
    </row>
    <row r="577">
      <c r="B577" s="0" t="n"/>
      <c r="C577" s="0" t="n"/>
      <c r="D577" s="0" t="n"/>
      <c r="E577" s="0" t="n"/>
      <c r="F577" s="0" t="n"/>
      <c r="G577" s="0" t="n"/>
      <c r="H577" s="0" t="n"/>
      <c r="I577" s="0" t="n"/>
      <c r="J577" s="0" t="n"/>
      <c r="K577" s="0" t="n"/>
      <c r="L577" s="0" t="n"/>
      <c r="N577" s="311">
        <f>IF(OR(B577="",B577=0),"",SUMIF(Codigos,B577,Quantidade))</f>
        <v/>
      </c>
      <c r="O577" s="558">
        <f>IF(OR(B577="",B577=0),"",SUMIF(Codigos,B577,TotalCurvaABC))</f>
        <v/>
      </c>
    </row>
    <row r="578">
      <c r="B578" s="0" t="n"/>
      <c r="C578" s="0" t="n"/>
      <c r="D578" s="0" t="n"/>
      <c r="E578" s="0" t="n"/>
      <c r="F578" s="0" t="n"/>
      <c r="G578" s="0" t="n"/>
      <c r="H578" s="0" t="n"/>
      <c r="I578" s="0" t="n"/>
      <c r="J578" s="0" t="n"/>
      <c r="K578" s="0" t="n"/>
      <c r="L578" s="0" t="n"/>
      <c r="N578" s="311">
        <f>IF(OR(B578="",B578=0),"",SUMIF(Codigos,B578,Quantidade))</f>
        <v/>
      </c>
      <c r="O578" s="558">
        <f>IF(OR(B578="",B578=0),"",SUMIF(Codigos,B578,TotalCurvaABC))</f>
        <v/>
      </c>
    </row>
    <row r="579">
      <c r="B579" s="0" t="n"/>
      <c r="C579" s="0" t="n"/>
      <c r="D579" s="0" t="n"/>
      <c r="E579" s="0" t="n"/>
      <c r="F579" s="0" t="n"/>
      <c r="G579" s="0" t="n"/>
      <c r="H579" s="0" t="n"/>
      <c r="I579" s="0" t="n"/>
      <c r="J579" s="0" t="n"/>
      <c r="K579" s="0" t="n"/>
      <c r="L579" s="0" t="n"/>
      <c r="N579" s="311">
        <f>IF(OR(B579="",B579=0),"",SUMIF(Codigos,B579,Quantidade))</f>
        <v/>
      </c>
      <c r="O579" s="558">
        <f>IF(OR(B579="",B579=0),"",SUMIF(Codigos,B579,TotalCurvaABC))</f>
        <v/>
      </c>
    </row>
    <row r="580">
      <c r="B580" s="0" t="n"/>
      <c r="C580" s="0" t="n"/>
      <c r="D580" s="0" t="n"/>
      <c r="E580" s="0" t="n"/>
      <c r="F580" s="0" t="n"/>
      <c r="G580" s="0" t="n"/>
      <c r="H580" s="0" t="n"/>
      <c r="I580" s="0" t="n"/>
      <c r="J580" s="0" t="n"/>
      <c r="K580" s="0" t="n"/>
      <c r="L580" s="0" t="n"/>
      <c r="N580" s="311">
        <f>IF(OR(B580="",B580=0),"",SUMIF(Codigos,B580,Quantidade))</f>
        <v/>
      </c>
      <c r="O580" s="558">
        <f>IF(OR(B580="",B580=0),"",SUMIF(Codigos,B580,TotalCurvaABC))</f>
        <v/>
      </c>
    </row>
    <row r="581">
      <c r="B581" s="0" t="n"/>
      <c r="C581" s="0" t="n"/>
      <c r="D581" s="0" t="n"/>
      <c r="E581" s="0" t="n"/>
      <c r="F581" s="0" t="n"/>
      <c r="G581" s="0" t="n"/>
      <c r="H581" s="0" t="n"/>
      <c r="I581" s="0" t="n"/>
      <c r="J581" s="0" t="n"/>
      <c r="K581" s="0" t="n"/>
      <c r="L581" s="0" t="n"/>
      <c r="N581" s="311">
        <f>IF(OR(B581="",B581=0),"",SUMIF(Codigos,B581,Quantidade))</f>
        <v/>
      </c>
      <c r="O581" s="558">
        <f>IF(OR(B581="",B581=0),"",SUMIF(Codigos,B581,TotalCurvaABC))</f>
        <v/>
      </c>
    </row>
    <row r="582">
      <c r="B582" s="0" t="n"/>
      <c r="C582" s="0" t="n"/>
      <c r="D582" s="0" t="n"/>
      <c r="E582" s="0" t="n"/>
      <c r="F582" s="0" t="n"/>
      <c r="G582" s="0" t="n"/>
      <c r="H582" s="0" t="n"/>
      <c r="I582" s="0" t="n"/>
      <c r="J582" s="0" t="n"/>
      <c r="K582" s="0" t="n"/>
      <c r="L582" s="0" t="n"/>
      <c r="N582" s="311">
        <f>IF(OR(B582="",B582=0),"",SUMIF(Codigos,B582,Quantidade))</f>
        <v/>
      </c>
      <c r="O582" s="558">
        <f>IF(OR(B582="",B582=0),"",SUMIF(Codigos,B582,TotalCurvaABC))</f>
        <v/>
      </c>
    </row>
    <row r="583">
      <c r="B583" s="0" t="n"/>
      <c r="C583" s="0" t="n"/>
      <c r="D583" s="0" t="n"/>
      <c r="E583" s="0" t="n"/>
      <c r="F583" s="0" t="n"/>
      <c r="G583" s="0" t="n"/>
      <c r="H583" s="0" t="n"/>
      <c r="I583" s="0" t="n"/>
      <c r="J583" s="0" t="n"/>
      <c r="K583" s="0" t="n"/>
      <c r="L583" s="0" t="n"/>
      <c r="N583" s="311">
        <f>IF(OR(B583="",B583=0),"",SUMIF(Codigos,B583,Quantidade))</f>
        <v/>
      </c>
      <c r="O583" s="558">
        <f>IF(OR(B583="",B583=0),"",SUMIF(Codigos,B583,TotalCurvaABC))</f>
        <v/>
      </c>
    </row>
    <row r="584">
      <c r="B584" s="0" t="n"/>
      <c r="C584" s="0" t="n"/>
      <c r="D584" s="0" t="n"/>
      <c r="E584" s="0" t="n"/>
      <c r="F584" s="0" t="n"/>
      <c r="G584" s="0" t="n"/>
      <c r="H584" s="0" t="n"/>
      <c r="I584" s="0" t="n"/>
      <c r="J584" s="0" t="n"/>
      <c r="K584" s="0" t="n"/>
      <c r="L584" s="0" t="n"/>
      <c r="N584" s="311">
        <f>IF(OR(B584="",B584=0),"",SUMIF(Codigos,B584,Quantidade))</f>
        <v/>
      </c>
      <c r="O584" s="558">
        <f>IF(OR(B584="",B584=0),"",SUMIF(Codigos,B584,TotalCurvaABC))</f>
        <v/>
      </c>
    </row>
    <row r="585">
      <c r="B585" s="0" t="n"/>
      <c r="C585" s="0" t="n"/>
      <c r="D585" s="0" t="n"/>
      <c r="E585" s="0" t="n"/>
      <c r="F585" s="0" t="n"/>
      <c r="G585" s="0" t="n"/>
      <c r="H585" s="0" t="n"/>
      <c r="I585" s="0" t="n"/>
      <c r="J585" s="0" t="n"/>
      <c r="K585" s="0" t="n"/>
      <c r="L585" s="0" t="n"/>
      <c r="N585" s="311">
        <f>IF(OR(B585="",B585=0),"",SUMIF(Codigos,B585,Quantidade))</f>
        <v/>
      </c>
      <c r="O585" s="558">
        <f>IF(OR(B585="",B585=0),"",SUMIF(Codigos,B585,TotalCurvaABC))</f>
        <v/>
      </c>
    </row>
    <row r="586">
      <c r="B586" s="0" t="n"/>
      <c r="C586" s="0" t="n"/>
      <c r="D586" s="0" t="n"/>
      <c r="E586" s="0" t="n"/>
      <c r="F586" s="0" t="n"/>
      <c r="G586" s="0" t="n"/>
      <c r="H586" s="0" t="n"/>
      <c r="I586" s="0" t="n"/>
      <c r="J586" s="0" t="n"/>
      <c r="K586" s="0" t="n"/>
      <c r="L586" s="0" t="n"/>
      <c r="N586" s="311">
        <f>IF(OR(B586="",B586=0),"",SUMIF(Codigos,B586,Quantidade))</f>
        <v/>
      </c>
      <c r="O586" s="558">
        <f>IF(OR(B586="",B586=0),"",SUMIF(Codigos,B586,TotalCurvaABC))</f>
        <v/>
      </c>
    </row>
    <row r="587">
      <c r="B587" s="0" t="n"/>
      <c r="C587" s="0" t="n"/>
      <c r="D587" s="0" t="n"/>
      <c r="E587" s="0" t="n"/>
      <c r="F587" s="0" t="n"/>
      <c r="G587" s="0" t="n"/>
      <c r="H587" s="0" t="n"/>
      <c r="I587" s="0" t="n"/>
      <c r="J587" s="0" t="n"/>
      <c r="K587" s="0" t="n"/>
      <c r="L587" s="0" t="n"/>
      <c r="N587" s="311">
        <f>IF(OR(B587="",B587=0),"",SUMIF(Codigos,B587,Quantidade))</f>
        <v/>
      </c>
      <c r="O587" s="558">
        <f>IF(OR(B587="",B587=0),"",SUMIF(Codigos,B587,TotalCurvaABC))</f>
        <v/>
      </c>
    </row>
    <row r="588">
      <c r="B588" s="0" t="n"/>
      <c r="C588" s="0" t="n"/>
      <c r="D588" s="0" t="n"/>
      <c r="E588" s="0" t="n"/>
      <c r="F588" s="0" t="n"/>
      <c r="G588" s="0" t="n"/>
      <c r="H588" s="0" t="n"/>
      <c r="I588" s="0" t="n"/>
      <c r="J588" s="0" t="n"/>
      <c r="K588" s="0" t="n"/>
      <c r="L588" s="0" t="n"/>
      <c r="N588" s="311">
        <f>IF(OR(B588="",B588=0),"",SUMIF(Codigos,B588,Quantidade))</f>
        <v/>
      </c>
      <c r="O588" s="558">
        <f>IF(OR(B588="",B588=0),"",SUMIF(Codigos,B588,TotalCurvaABC))</f>
        <v/>
      </c>
    </row>
    <row r="589">
      <c r="B589" s="0" t="n"/>
      <c r="C589" s="0" t="n"/>
      <c r="D589" s="0" t="n"/>
      <c r="E589" s="0" t="n"/>
      <c r="F589" s="0" t="n"/>
      <c r="G589" s="0" t="n"/>
      <c r="H589" s="0" t="n"/>
      <c r="I589" s="0" t="n"/>
      <c r="J589" s="0" t="n"/>
      <c r="K589" s="0" t="n"/>
      <c r="L589" s="0" t="n"/>
      <c r="N589" s="311">
        <f>IF(OR(B589="",B589=0),"",SUMIF(Codigos,B589,Quantidade))</f>
        <v/>
      </c>
      <c r="O589" s="558">
        <f>IF(OR(B589="",B589=0),"",SUMIF(Codigos,B589,TotalCurvaABC))</f>
        <v/>
      </c>
    </row>
    <row r="590">
      <c r="B590" s="0" t="n"/>
      <c r="C590" s="0" t="n"/>
      <c r="D590" s="0" t="n"/>
      <c r="E590" s="0" t="n"/>
      <c r="F590" s="0" t="n"/>
      <c r="G590" s="0" t="n"/>
      <c r="H590" s="0" t="n"/>
      <c r="I590" s="0" t="n"/>
      <c r="J590" s="0" t="n"/>
      <c r="K590" s="0" t="n"/>
      <c r="L590" s="0" t="n"/>
      <c r="N590" s="311">
        <f>IF(OR(B590="",B590=0),"",SUMIF(Codigos,B590,Quantidade))</f>
        <v/>
      </c>
      <c r="O590" s="558">
        <f>IF(OR(B590="",B590=0),"",SUMIF(Codigos,B590,TotalCurvaABC))</f>
        <v/>
      </c>
    </row>
    <row r="591">
      <c r="B591" s="0" t="n"/>
      <c r="C591" s="0" t="n"/>
      <c r="D591" s="0" t="n"/>
      <c r="E591" s="0" t="n"/>
      <c r="F591" s="0" t="n"/>
      <c r="G591" s="0" t="n"/>
      <c r="H591" s="0" t="n"/>
      <c r="I591" s="0" t="n"/>
      <c r="J591" s="0" t="n"/>
      <c r="K591" s="0" t="n"/>
      <c r="L591" s="0" t="n"/>
      <c r="N591" s="311">
        <f>IF(OR(B591="",B591=0),"",SUMIF(Codigos,B591,Quantidade))</f>
        <v/>
      </c>
      <c r="O591" s="558">
        <f>IF(OR(B591="",B591=0),"",SUMIF(Codigos,B591,TotalCurvaABC))</f>
        <v/>
      </c>
    </row>
    <row r="592">
      <c r="B592" s="0" t="n"/>
      <c r="C592" s="0" t="n"/>
      <c r="D592" s="0" t="n"/>
      <c r="E592" s="0" t="n"/>
      <c r="F592" s="0" t="n"/>
      <c r="G592" s="0" t="n"/>
      <c r="H592" s="0" t="n"/>
      <c r="I592" s="0" t="n"/>
      <c r="J592" s="0" t="n"/>
      <c r="K592" s="0" t="n"/>
      <c r="L592" s="0" t="n"/>
      <c r="N592" s="311">
        <f>IF(OR(B592="",B592=0),"",SUMIF(Codigos,B592,Quantidade))</f>
        <v/>
      </c>
      <c r="O592" s="558">
        <f>IF(OR(B592="",B592=0),"",SUMIF(Codigos,B592,TotalCurvaABC))</f>
        <v/>
      </c>
    </row>
    <row r="593">
      <c r="B593" s="0" t="n"/>
      <c r="C593" s="0" t="n"/>
      <c r="D593" s="0" t="n"/>
      <c r="E593" s="0" t="n"/>
      <c r="F593" s="0" t="n"/>
      <c r="G593" s="0" t="n"/>
      <c r="H593" s="0" t="n"/>
      <c r="I593" s="0" t="n"/>
      <c r="J593" s="0" t="n"/>
      <c r="K593" s="0" t="n"/>
      <c r="L593" s="0" t="n"/>
      <c r="N593" s="311">
        <f>IF(OR(B593="",B593=0),"",SUMIF(Codigos,B593,Quantidade))</f>
        <v/>
      </c>
      <c r="O593" s="558">
        <f>IF(OR(B593="",B593=0),"",SUMIF(Codigos,B593,TotalCurvaABC))</f>
        <v/>
      </c>
    </row>
    <row r="594">
      <c r="B594" s="0" t="n"/>
      <c r="C594" s="0" t="n"/>
      <c r="D594" s="0" t="n"/>
      <c r="E594" s="0" t="n"/>
      <c r="F594" s="0" t="n"/>
      <c r="G594" s="0" t="n"/>
      <c r="H594" s="0" t="n"/>
      <c r="I594" s="0" t="n"/>
      <c r="J594" s="0" t="n"/>
      <c r="K594" s="0" t="n"/>
      <c r="L594" s="0" t="n"/>
      <c r="N594" s="311">
        <f>IF(OR(B594="",B594=0),"",SUMIF(Codigos,B594,Quantidade))</f>
        <v/>
      </c>
      <c r="O594" s="558">
        <f>IF(OR(B594="",B594=0),"",SUMIF(Codigos,B594,TotalCurvaABC))</f>
        <v/>
      </c>
    </row>
    <row r="595">
      <c r="B595" s="0" t="n"/>
      <c r="C595" s="0" t="n"/>
      <c r="D595" s="0" t="n"/>
      <c r="E595" s="0" t="n"/>
      <c r="F595" s="0" t="n"/>
      <c r="G595" s="0" t="n"/>
      <c r="H595" s="0" t="n"/>
      <c r="I595" s="0" t="n"/>
      <c r="J595" s="0" t="n"/>
      <c r="K595" s="0" t="n"/>
      <c r="L595" s="0" t="n"/>
      <c r="N595" s="311">
        <f>IF(OR(B595="",B595=0),"",SUMIF(Codigos,B595,Quantidade))</f>
        <v/>
      </c>
      <c r="O595" s="558">
        <f>IF(OR(B595="",B595=0),"",SUMIF(Codigos,B595,TotalCurvaABC))</f>
        <v/>
      </c>
    </row>
    <row r="596">
      <c r="B596" s="0" t="n"/>
      <c r="C596" s="0" t="n"/>
      <c r="D596" s="0" t="n"/>
      <c r="E596" s="0" t="n"/>
      <c r="F596" s="0" t="n"/>
      <c r="G596" s="0" t="n"/>
      <c r="H596" s="0" t="n"/>
      <c r="I596" s="0" t="n"/>
      <c r="J596" s="0" t="n"/>
      <c r="K596" s="0" t="n"/>
      <c r="L596" s="0" t="n"/>
      <c r="N596" s="311">
        <f>IF(OR(B596="",B596=0),"",SUMIF(Codigos,B596,Quantidade))</f>
        <v/>
      </c>
      <c r="O596" s="558">
        <f>IF(OR(B596="",B596=0),"",SUMIF(Codigos,B596,TotalCurvaABC))</f>
        <v/>
      </c>
    </row>
    <row r="597">
      <c r="B597" s="0" t="n"/>
      <c r="C597" s="0" t="n"/>
      <c r="D597" s="0" t="n"/>
      <c r="E597" s="0" t="n"/>
      <c r="F597" s="0" t="n"/>
      <c r="G597" s="0" t="n"/>
      <c r="H597" s="0" t="n"/>
      <c r="I597" s="0" t="n"/>
      <c r="J597" s="0" t="n"/>
      <c r="K597" s="0" t="n"/>
      <c r="L597" s="0" t="n"/>
      <c r="N597" s="311">
        <f>IF(OR(B597="",B597=0),"",SUMIF(Codigos,B597,Quantidade))</f>
        <v/>
      </c>
      <c r="O597" s="558">
        <f>IF(OR(B597="",B597=0),"",SUMIF(Codigos,B597,TotalCurvaABC))</f>
        <v/>
      </c>
    </row>
    <row r="598">
      <c r="B598" s="0" t="n"/>
      <c r="C598" s="0" t="n"/>
      <c r="D598" s="0" t="n"/>
      <c r="E598" s="0" t="n"/>
      <c r="F598" s="0" t="n"/>
      <c r="G598" s="0" t="n"/>
      <c r="H598" s="0" t="n"/>
      <c r="I598" s="0" t="n"/>
      <c r="J598" s="0" t="n"/>
      <c r="K598" s="0" t="n"/>
      <c r="L598" s="0" t="n"/>
      <c r="N598" s="311">
        <f>IF(OR(B598="",B598=0),"",SUMIF(Codigos,B598,Quantidade))</f>
        <v/>
      </c>
      <c r="O598" s="558">
        <f>IF(OR(B598="",B598=0),"",SUMIF(Codigos,B598,TotalCurvaABC))</f>
        <v/>
      </c>
    </row>
    <row r="599">
      <c r="B599" s="0" t="n"/>
      <c r="C599" s="0" t="n"/>
      <c r="D599" s="0" t="n"/>
      <c r="E599" s="0" t="n"/>
      <c r="F599" s="0" t="n"/>
      <c r="G599" s="0" t="n"/>
      <c r="H599" s="0" t="n"/>
      <c r="I599" s="0" t="n"/>
      <c r="J599" s="0" t="n"/>
      <c r="K599" s="0" t="n"/>
      <c r="L599" s="0" t="n"/>
      <c r="N599" s="311">
        <f>IF(OR(B599="",B599=0),"",SUMIF(Codigos,B599,Quantidade))</f>
        <v/>
      </c>
      <c r="O599" s="558">
        <f>IF(OR(B599="",B599=0),"",SUMIF(Codigos,B599,TotalCurvaABC))</f>
        <v/>
      </c>
    </row>
    <row r="600">
      <c r="B600" s="0" t="n"/>
      <c r="C600" s="0" t="n"/>
      <c r="D600" s="0" t="n"/>
      <c r="E600" s="0" t="n"/>
      <c r="F600" s="0" t="n"/>
      <c r="G600" s="0" t="n"/>
      <c r="H600" s="0" t="n"/>
      <c r="I600" s="0" t="n"/>
      <c r="J600" s="0" t="n"/>
      <c r="K600" s="0" t="n"/>
      <c r="L600" s="0" t="n"/>
      <c r="N600" s="311">
        <f>IF(OR(B600="",B600=0),"",SUMIF(Codigos,B600,Quantidade))</f>
        <v/>
      </c>
      <c r="O600" s="558">
        <f>IF(OR(B600="",B600=0),"",SUMIF(Codigos,B600,TotalCurvaABC))</f>
        <v/>
      </c>
    </row>
    <row r="601">
      <c r="B601" s="0" t="n"/>
      <c r="C601" s="0" t="n"/>
      <c r="D601" s="0" t="n"/>
      <c r="E601" s="0" t="n"/>
      <c r="F601" s="0" t="n"/>
      <c r="G601" s="0" t="n"/>
      <c r="H601" s="0" t="n"/>
      <c r="I601" s="0" t="n"/>
      <c r="J601" s="0" t="n"/>
      <c r="K601" s="0" t="n"/>
      <c r="L601" s="0" t="n"/>
      <c r="N601" s="311">
        <f>IF(OR(B601="",B601=0),"",SUMIF(Codigos,B601,Quantidade))</f>
        <v/>
      </c>
      <c r="O601" s="558">
        <f>IF(OR(B601="",B601=0),"",SUMIF(Codigos,B601,TotalCurvaABC))</f>
        <v/>
      </c>
    </row>
    <row r="602">
      <c r="B602" s="0" t="n"/>
      <c r="C602" s="0" t="n"/>
      <c r="D602" s="0" t="n"/>
      <c r="E602" s="0" t="n"/>
      <c r="F602" s="0" t="n"/>
      <c r="G602" s="0" t="n"/>
      <c r="H602" s="0" t="n"/>
      <c r="I602" s="0" t="n"/>
      <c r="J602" s="0" t="n"/>
      <c r="K602" s="0" t="n"/>
      <c r="L602" s="0" t="n"/>
      <c r="N602" s="311">
        <f>IF(OR(B602="",B602=0),"",SUMIF(Codigos,B602,Quantidade))</f>
        <v/>
      </c>
      <c r="O602" s="558">
        <f>IF(OR(B602="",B602=0),"",SUMIF(Codigos,B602,TotalCurvaABC))</f>
        <v/>
      </c>
    </row>
    <row r="603">
      <c r="B603" s="0" t="n"/>
      <c r="C603" s="0" t="n"/>
      <c r="D603" s="0" t="n"/>
      <c r="E603" s="0" t="n"/>
      <c r="F603" s="0" t="n"/>
      <c r="G603" s="0" t="n"/>
      <c r="H603" s="0" t="n"/>
      <c r="I603" s="0" t="n"/>
      <c r="J603" s="0" t="n"/>
      <c r="K603" s="0" t="n"/>
      <c r="L603" s="0" t="n"/>
      <c r="N603" s="311">
        <f>IF(OR(B603="",B603=0),"",SUMIF(Codigos,B603,Quantidade))</f>
        <v/>
      </c>
      <c r="O603" s="558">
        <f>IF(OR(B603="",B603=0),"",SUMIF(Codigos,B603,TotalCurvaABC))</f>
        <v/>
      </c>
    </row>
    <row r="604">
      <c r="B604" s="0" t="n"/>
      <c r="C604" s="0" t="n"/>
      <c r="D604" s="0" t="n"/>
      <c r="E604" s="0" t="n"/>
      <c r="F604" s="0" t="n"/>
      <c r="G604" s="0" t="n"/>
      <c r="H604" s="0" t="n"/>
      <c r="I604" s="0" t="n"/>
      <c r="J604" s="0" t="n"/>
      <c r="K604" s="0" t="n"/>
      <c r="L604" s="0" t="n"/>
      <c r="N604" s="311">
        <f>IF(OR(B604="",B604=0),"",SUMIF(Codigos,B604,Quantidade))</f>
        <v/>
      </c>
      <c r="O604" s="558">
        <f>IF(OR(B604="",B604=0),"",SUMIF(Codigos,B604,TotalCurvaABC))</f>
        <v/>
      </c>
    </row>
    <row r="605">
      <c r="B605" s="0" t="n"/>
      <c r="C605" s="0" t="n"/>
      <c r="D605" s="0" t="n"/>
      <c r="E605" s="0" t="n"/>
      <c r="F605" s="0" t="n"/>
      <c r="G605" s="0" t="n"/>
      <c r="H605" s="0" t="n"/>
      <c r="I605" s="0" t="n"/>
      <c r="J605" s="0" t="n"/>
      <c r="K605" s="0" t="n"/>
      <c r="L605" s="0" t="n"/>
      <c r="N605" s="311">
        <f>IF(OR(B605="",B605=0),"",SUMIF(Codigos,B605,Quantidade))</f>
        <v/>
      </c>
      <c r="O605" s="558">
        <f>IF(OR(B605="",B605=0),"",SUMIF(Codigos,B605,TotalCurvaABC))</f>
        <v/>
      </c>
    </row>
    <row r="606">
      <c r="B606" s="0" t="n"/>
      <c r="C606" s="0" t="n"/>
      <c r="D606" s="0" t="n"/>
      <c r="E606" s="0" t="n"/>
      <c r="F606" s="0" t="n"/>
      <c r="G606" s="0" t="n"/>
      <c r="H606" s="0" t="n"/>
      <c r="I606" s="0" t="n"/>
      <c r="J606" s="0" t="n"/>
      <c r="K606" s="0" t="n"/>
      <c r="L606" s="0" t="n"/>
      <c r="N606" s="311">
        <f>IF(OR(B606="",B606=0),"",SUMIF(Codigos,B606,Quantidade))</f>
        <v/>
      </c>
      <c r="O606" s="558">
        <f>IF(OR(B606="",B606=0),"",SUMIF(Codigos,B606,TotalCurvaABC))</f>
        <v/>
      </c>
    </row>
    <row r="607">
      <c r="B607" s="0" t="n"/>
      <c r="C607" s="0" t="n"/>
      <c r="D607" s="0" t="n"/>
      <c r="E607" s="0" t="n"/>
      <c r="F607" s="0" t="n"/>
      <c r="G607" s="0" t="n"/>
      <c r="H607" s="0" t="n"/>
      <c r="I607" s="0" t="n"/>
      <c r="J607" s="0" t="n"/>
      <c r="K607" s="0" t="n"/>
      <c r="L607" s="0" t="n"/>
      <c r="N607" s="311">
        <f>IF(OR(B607="",B607=0),"",SUMIF(Codigos,B607,Quantidade))</f>
        <v/>
      </c>
      <c r="O607" s="558">
        <f>IF(OR(B607="",B607=0),"",SUMIF(Codigos,B607,TotalCurvaABC))</f>
        <v/>
      </c>
    </row>
    <row r="608">
      <c r="B608" s="0" t="n"/>
      <c r="C608" s="0" t="n"/>
      <c r="D608" s="0" t="n"/>
      <c r="E608" s="0" t="n"/>
      <c r="F608" s="0" t="n"/>
      <c r="G608" s="0" t="n"/>
      <c r="H608" s="0" t="n"/>
      <c r="I608" s="0" t="n"/>
      <c r="J608" s="0" t="n"/>
      <c r="K608" s="0" t="n"/>
      <c r="L608" s="0" t="n"/>
      <c r="N608" s="311">
        <f>IF(OR(B608="",B608=0),"",SUMIF(Codigos,B608,Quantidade))</f>
        <v/>
      </c>
      <c r="O608" s="558">
        <f>IF(OR(B608="",B608=0),"",SUMIF(Codigos,B608,TotalCurvaABC))</f>
        <v/>
      </c>
    </row>
    <row r="609">
      <c r="B609" s="0" t="n"/>
      <c r="C609" s="0" t="n"/>
      <c r="D609" s="0" t="n"/>
      <c r="E609" s="0" t="n"/>
      <c r="F609" s="0" t="n"/>
      <c r="G609" s="0" t="n"/>
      <c r="H609" s="0" t="n"/>
      <c r="I609" s="0" t="n"/>
      <c r="J609" s="0" t="n"/>
      <c r="K609" s="0" t="n"/>
      <c r="L609" s="0" t="n"/>
      <c r="N609" s="311">
        <f>IF(OR(B609="",B609=0),"",SUMIF(Codigos,B609,Quantidade))</f>
        <v/>
      </c>
      <c r="O609" s="558">
        <f>IF(OR(B609="",B609=0),"",SUMIF(Codigos,B609,TotalCurvaABC))</f>
        <v/>
      </c>
    </row>
    <row r="610">
      <c r="B610" s="0" t="n"/>
      <c r="C610" s="0" t="n"/>
      <c r="D610" s="0" t="n"/>
      <c r="E610" s="0" t="n"/>
      <c r="F610" s="0" t="n"/>
      <c r="G610" s="0" t="n"/>
      <c r="H610" s="0" t="n"/>
      <c r="I610" s="0" t="n"/>
      <c r="J610" s="0" t="n"/>
      <c r="K610" s="0" t="n"/>
      <c r="L610" s="0" t="n"/>
      <c r="N610" s="311">
        <f>IF(OR(B610="",B610=0),"",SUMIF(Codigos,B610,Quantidade))</f>
        <v/>
      </c>
      <c r="O610" s="558">
        <f>IF(OR(B610="",B610=0),"",SUMIF(Codigos,B610,TotalCurvaABC))</f>
        <v/>
      </c>
    </row>
    <row r="611">
      <c r="B611" s="0" t="n"/>
      <c r="C611" s="0" t="n"/>
      <c r="D611" s="0" t="n"/>
      <c r="E611" s="0" t="n"/>
      <c r="F611" s="0" t="n"/>
      <c r="G611" s="0" t="n"/>
      <c r="H611" s="0" t="n"/>
      <c r="I611" s="0" t="n"/>
      <c r="J611" s="0" t="n"/>
      <c r="K611" s="0" t="n"/>
      <c r="L611" s="0" t="n"/>
      <c r="N611" s="311">
        <f>IF(OR(B611="",B611=0),"",SUMIF(Codigos,B611,Quantidade))</f>
        <v/>
      </c>
      <c r="O611" s="558">
        <f>IF(OR(B611="",B611=0),"",SUMIF(Codigos,B611,TotalCurvaABC))</f>
        <v/>
      </c>
    </row>
    <row r="612">
      <c r="B612" s="0" t="n"/>
      <c r="C612" s="0" t="n"/>
      <c r="D612" s="0" t="n"/>
      <c r="E612" s="0" t="n"/>
      <c r="F612" s="0" t="n"/>
      <c r="G612" s="0" t="n"/>
      <c r="H612" s="0" t="n"/>
      <c r="I612" s="0" t="n"/>
      <c r="J612" s="0" t="n"/>
      <c r="K612" s="0" t="n"/>
      <c r="L612" s="0" t="n"/>
      <c r="N612" s="311">
        <f>IF(OR(B612="",B612=0),"",SUMIF(Codigos,B612,Quantidade))</f>
        <v/>
      </c>
      <c r="O612" s="558">
        <f>IF(OR(B612="",B612=0),"",SUMIF(Codigos,B612,TotalCurvaABC))</f>
        <v/>
      </c>
    </row>
    <row r="613">
      <c r="B613" s="0" t="n"/>
      <c r="C613" s="0" t="n"/>
      <c r="D613" s="0" t="n"/>
      <c r="E613" s="0" t="n"/>
      <c r="F613" s="0" t="n"/>
      <c r="G613" s="0" t="n"/>
      <c r="H613" s="0" t="n"/>
      <c r="I613" s="0" t="n"/>
      <c r="J613" s="0" t="n"/>
      <c r="K613" s="0" t="n"/>
      <c r="L613" s="0" t="n"/>
      <c r="N613" s="311">
        <f>IF(OR(B613="",B613=0),"",SUMIF(Codigos,B613,Quantidade))</f>
        <v/>
      </c>
      <c r="O613" s="558">
        <f>IF(OR(B613="",B613=0),"",SUMIF(Codigos,B613,TotalCurvaABC))</f>
        <v/>
      </c>
    </row>
    <row r="614">
      <c r="B614" s="0" t="n"/>
      <c r="C614" s="0" t="n"/>
      <c r="D614" s="0" t="n"/>
      <c r="E614" s="0" t="n"/>
      <c r="F614" s="0" t="n"/>
      <c r="G614" s="0" t="n"/>
      <c r="H614" s="0" t="n"/>
      <c r="I614" s="0" t="n"/>
      <c r="J614" s="0" t="n"/>
      <c r="K614" s="0" t="n"/>
      <c r="L614" s="0" t="n"/>
      <c r="N614" s="311">
        <f>IF(OR(B614="",B614=0),"",SUMIF(Codigos,B614,Quantidade))</f>
        <v/>
      </c>
      <c r="O614" s="558">
        <f>IF(OR(B614="",B614=0),"",SUMIF(Codigos,B614,TotalCurvaABC))</f>
        <v/>
      </c>
    </row>
    <row r="615">
      <c r="B615" s="0" t="n"/>
      <c r="C615" s="0" t="n"/>
      <c r="D615" s="0" t="n"/>
      <c r="E615" s="0" t="n"/>
      <c r="F615" s="0" t="n"/>
      <c r="G615" s="0" t="n"/>
      <c r="H615" s="0" t="n"/>
      <c r="I615" s="0" t="n"/>
      <c r="J615" s="0" t="n"/>
      <c r="K615" s="0" t="n"/>
      <c r="L615" s="0" t="n"/>
      <c r="N615" s="311">
        <f>IF(OR(B615="",B615=0),"",SUMIF(Codigos,B615,Quantidade))</f>
        <v/>
      </c>
      <c r="O615" s="558">
        <f>IF(OR(B615="",B615=0),"",SUMIF(Codigos,B615,TotalCurvaABC))</f>
        <v/>
      </c>
    </row>
    <row r="616">
      <c r="B616" s="0" t="n"/>
      <c r="C616" s="0" t="n"/>
      <c r="D616" s="0" t="n"/>
      <c r="E616" s="0" t="n"/>
      <c r="F616" s="0" t="n"/>
      <c r="G616" s="0" t="n"/>
      <c r="H616" s="0" t="n"/>
      <c r="I616" s="0" t="n"/>
      <c r="J616" s="0" t="n"/>
      <c r="K616" s="0" t="n"/>
      <c r="L616" s="0" t="n"/>
      <c r="N616" s="311">
        <f>IF(OR(B616="",B616=0),"",SUMIF(Codigos,B616,Quantidade))</f>
        <v/>
      </c>
      <c r="O616" s="558">
        <f>IF(OR(B616="",B616=0),"",SUMIF(Codigos,B616,TotalCurvaABC))</f>
        <v/>
      </c>
    </row>
    <row r="617">
      <c r="B617" s="0" t="n"/>
      <c r="C617" s="0" t="n"/>
      <c r="D617" s="0" t="n"/>
      <c r="E617" s="0" t="n"/>
      <c r="F617" s="0" t="n"/>
      <c r="G617" s="0" t="n"/>
      <c r="H617" s="0" t="n"/>
      <c r="I617" s="0" t="n"/>
      <c r="J617" s="0" t="n"/>
      <c r="K617" s="0" t="n"/>
      <c r="L617" s="0" t="n"/>
      <c r="N617" s="311">
        <f>IF(OR(B617="",B617=0),"",SUMIF(Codigos,B617,Quantidade))</f>
        <v/>
      </c>
      <c r="O617" s="558">
        <f>IF(OR(B617="",B617=0),"",SUMIF(Codigos,B617,TotalCurvaABC))</f>
        <v/>
      </c>
    </row>
    <row r="618">
      <c r="B618" s="0" t="n"/>
      <c r="C618" s="0" t="n"/>
      <c r="D618" s="0" t="n"/>
      <c r="E618" s="0" t="n"/>
      <c r="F618" s="0" t="n"/>
      <c r="G618" s="0" t="n"/>
      <c r="H618" s="0" t="n"/>
      <c r="I618" s="0" t="n"/>
      <c r="J618" s="0" t="n"/>
      <c r="K618" s="0" t="n"/>
      <c r="L618" s="0" t="n"/>
      <c r="N618" s="311">
        <f>IF(OR(B618="",B618=0),"",SUMIF(Codigos,B618,Quantidade))</f>
        <v/>
      </c>
      <c r="O618" s="558">
        <f>IF(OR(B618="",B618=0),"",SUMIF(Codigos,B618,TotalCurvaABC))</f>
        <v/>
      </c>
    </row>
    <row r="619">
      <c r="B619" s="0" t="n"/>
      <c r="C619" s="0" t="n"/>
      <c r="D619" s="0" t="n"/>
      <c r="E619" s="0" t="n"/>
      <c r="F619" s="0" t="n"/>
      <c r="G619" s="0" t="n"/>
      <c r="H619" s="0" t="n"/>
      <c r="I619" s="0" t="n"/>
      <c r="J619" s="0" t="n"/>
      <c r="K619" s="0" t="n"/>
      <c r="L619" s="0" t="n"/>
      <c r="N619" s="311">
        <f>IF(OR(B619="",B619=0),"",SUMIF(Codigos,B619,Quantidade))</f>
        <v/>
      </c>
      <c r="O619" s="558">
        <f>IF(OR(B619="",B619=0),"",SUMIF(Codigos,B619,TotalCurvaABC))</f>
        <v/>
      </c>
    </row>
    <row r="620">
      <c r="B620" s="0" t="n"/>
      <c r="C620" s="0" t="n"/>
      <c r="D620" s="0" t="n"/>
      <c r="E620" s="0" t="n"/>
      <c r="F620" s="0" t="n"/>
      <c r="G620" s="0" t="n"/>
      <c r="H620" s="0" t="n"/>
      <c r="I620" s="0" t="n"/>
      <c r="J620" s="0" t="n"/>
      <c r="K620" s="0" t="n"/>
      <c r="L620" s="0" t="n"/>
      <c r="N620" s="311">
        <f>IF(OR(B620="",B620=0),"",SUMIF(Codigos,B620,Quantidade))</f>
        <v/>
      </c>
      <c r="O620" s="558">
        <f>IF(OR(B620="",B620=0),"",SUMIF(Codigos,B620,TotalCurvaABC))</f>
        <v/>
      </c>
    </row>
    <row r="621">
      <c r="B621" s="0" t="n"/>
      <c r="C621" s="0" t="n"/>
      <c r="D621" s="0" t="n"/>
      <c r="E621" s="0" t="n"/>
      <c r="F621" s="0" t="n"/>
      <c r="G621" s="0" t="n"/>
      <c r="H621" s="0" t="n"/>
      <c r="I621" s="0" t="n"/>
      <c r="J621" s="0" t="n"/>
      <c r="K621" s="0" t="n"/>
      <c r="L621" s="0" t="n"/>
      <c r="N621" s="311">
        <f>IF(OR(B621="",B621=0),"",SUMIF(Codigos,B621,Quantidade))</f>
        <v/>
      </c>
      <c r="O621" s="558">
        <f>IF(OR(B621="",B621=0),"",SUMIF(Codigos,B621,TotalCurvaABC))</f>
        <v/>
      </c>
    </row>
    <row r="622">
      <c r="B622" s="0" t="n"/>
      <c r="C622" s="0" t="n"/>
      <c r="D622" s="0" t="n"/>
      <c r="E622" s="0" t="n"/>
      <c r="F622" s="0" t="n"/>
      <c r="G622" s="0" t="n"/>
      <c r="H622" s="0" t="n"/>
      <c r="I622" s="0" t="n"/>
      <c r="J622" s="0" t="n"/>
      <c r="K622" s="0" t="n"/>
      <c r="L622" s="0" t="n"/>
      <c r="N622" s="311">
        <f>IF(OR(B622="",B622=0),"",SUMIF(Codigos,B622,Quantidade))</f>
        <v/>
      </c>
      <c r="O622" s="558">
        <f>IF(OR(B622="",B622=0),"",SUMIF(Codigos,B622,TotalCurvaABC))</f>
        <v/>
      </c>
    </row>
    <row r="623">
      <c r="B623" s="0" t="n"/>
      <c r="C623" s="0" t="n"/>
      <c r="D623" s="0" t="n"/>
      <c r="E623" s="0" t="n"/>
      <c r="F623" s="0" t="n"/>
      <c r="G623" s="0" t="n"/>
      <c r="H623" s="0" t="n"/>
      <c r="I623" s="0" t="n"/>
      <c r="J623" s="0" t="n"/>
      <c r="K623" s="0" t="n"/>
      <c r="L623" s="0" t="n"/>
      <c r="N623" s="311">
        <f>IF(OR(B623="",B623=0),"",SUMIF(Codigos,B623,Quantidade))</f>
        <v/>
      </c>
      <c r="O623" s="558">
        <f>IF(OR(B623="",B623=0),"",SUMIF(Codigos,B623,TotalCurvaABC))</f>
        <v/>
      </c>
    </row>
    <row r="624">
      <c r="B624" s="0" t="n"/>
      <c r="C624" s="0" t="n"/>
      <c r="D624" s="0" t="n"/>
      <c r="E624" s="0" t="n"/>
      <c r="F624" s="0" t="n"/>
      <c r="G624" s="0" t="n"/>
      <c r="H624" s="0" t="n"/>
      <c r="I624" s="0" t="n"/>
      <c r="J624" s="0" t="n"/>
      <c r="K624" s="0" t="n"/>
      <c r="L624" s="0" t="n"/>
      <c r="N624" s="311">
        <f>IF(OR(B624="",B624=0),"",SUMIF(Codigos,B624,Quantidade))</f>
        <v/>
      </c>
      <c r="O624" s="558">
        <f>IF(OR(B624="",B624=0),"",SUMIF(Codigos,B624,TotalCurvaABC))</f>
        <v/>
      </c>
    </row>
    <row r="625">
      <c r="B625" s="0" t="n"/>
      <c r="C625" s="0" t="n"/>
      <c r="D625" s="0" t="n"/>
      <c r="E625" s="0" t="n"/>
      <c r="F625" s="0" t="n"/>
      <c r="G625" s="0" t="n"/>
      <c r="H625" s="0" t="n"/>
      <c r="I625" s="0" t="n"/>
      <c r="J625" s="0" t="n"/>
      <c r="K625" s="0" t="n"/>
      <c r="L625" s="0" t="n"/>
      <c r="N625" s="311">
        <f>IF(OR(B625="",B625=0),"",SUMIF(Codigos,B625,Quantidade))</f>
        <v/>
      </c>
      <c r="O625" s="558">
        <f>IF(OR(B625="",B625=0),"",SUMIF(Codigos,B625,TotalCurvaABC))</f>
        <v/>
      </c>
    </row>
    <row r="626">
      <c r="B626" s="0" t="n"/>
      <c r="C626" s="0" t="n"/>
      <c r="D626" s="0" t="n"/>
      <c r="E626" s="0" t="n"/>
      <c r="F626" s="0" t="n"/>
      <c r="G626" s="0" t="n"/>
      <c r="H626" s="0" t="n"/>
      <c r="I626" s="0" t="n"/>
      <c r="J626" s="0" t="n"/>
      <c r="K626" s="0" t="n"/>
      <c r="L626" s="0" t="n"/>
      <c r="N626" s="311">
        <f>IF(OR(B626="",B626=0),"",SUMIF(Codigos,B626,Quantidade))</f>
        <v/>
      </c>
      <c r="O626" s="558">
        <f>IF(OR(B626="",B626=0),"",SUMIF(Codigos,B626,TotalCurvaABC))</f>
        <v/>
      </c>
    </row>
    <row r="627">
      <c r="B627" s="0" t="n"/>
      <c r="C627" s="0" t="n"/>
      <c r="D627" s="0" t="n"/>
      <c r="E627" s="0" t="n"/>
      <c r="F627" s="0" t="n"/>
      <c r="G627" s="0" t="n"/>
      <c r="H627" s="0" t="n"/>
      <c r="I627" s="0" t="n"/>
      <c r="J627" s="0" t="n"/>
      <c r="K627" s="0" t="n"/>
      <c r="L627" s="0" t="n"/>
      <c r="N627" s="311">
        <f>IF(OR(B627="",B627=0),"",SUMIF(Codigos,B627,Quantidade))</f>
        <v/>
      </c>
      <c r="O627" s="558">
        <f>IF(OR(B627="",B627=0),"",SUMIF(Codigos,B627,TotalCurvaABC))</f>
        <v/>
      </c>
    </row>
    <row r="628">
      <c r="B628" s="0" t="n"/>
      <c r="C628" s="0" t="n"/>
      <c r="D628" s="0" t="n"/>
      <c r="E628" s="0" t="n"/>
      <c r="F628" s="0" t="n"/>
      <c r="G628" s="0" t="n"/>
      <c r="H628" s="0" t="n"/>
      <c r="I628" s="0" t="n"/>
      <c r="J628" s="0" t="n"/>
      <c r="K628" s="0" t="n"/>
      <c r="L628" s="0" t="n"/>
      <c r="N628" s="311">
        <f>IF(OR(B628="",B628=0),"",SUMIF(Codigos,B628,Quantidade))</f>
        <v/>
      </c>
      <c r="O628" s="558">
        <f>IF(OR(B628="",B628=0),"",SUMIF(Codigos,B628,TotalCurvaABC))</f>
        <v/>
      </c>
    </row>
    <row r="629">
      <c r="B629" s="0" t="n"/>
      <c r="C629" s="0" t="n"/>
      <c r="D629" s="0" t="n"/>
      <c r="E629" s="0" t="n"/>
      <c r="F629" s="0" t="n"/>
      <c r="G629" s="0" t="n"/>
      <c r="H629" s="0" t="n"/>
      <c r="I629" s="0" t="n"/>
      <c r="J629" s="0" t="n"/>
      <c r="K629" s="0" t="n"/>
      <c r="L629" s="0" t="n"/>
      <c r="N629" s="311">
        <f>IF(OR(B629="",B629=0),"",SUMIF(Codigos,B629,Quantidade))</f>
        <v/>
      </c>
      <c r="O629" s="558">
        <f>IF(OR(B629="",B629=0),"",SUMIF(Codigos,B629,TotalCurvaABC))</f>
        <v/>
      </c>
    </row>
    <row r="630">
      <c r="B630" s="0" t="n"/>
      <c r="C630" s="0" t="n"/>
      <c r="D630" s="0" t="n"/>
      <c r="E630" s="0" t="n"/>
      <c r="F630" s="0" t="n"/>
      <c r="G630" s="0" t="n"/>
      <c r="H630" s="0" t="n"/>
      <c r="I630" s="0" t="n"/>
      <c r="J630" s="0" t="n"/>
      <c r="K630" s="0" t="n"/>
      <c r="L630" s="0" t="n"/>
      <c r="N630" s="311">
        <f>IF(OR(B630="",B630=0),"",SUMIF(Codigos,B630,Quantidade))</f>
        <v/>
      </c>
      <c r="O630" s="558">
        <f>IF(OR(B630="",B630=0),"",SUMIF(Codigos,B630,TotalCurvaABC))</f>
        <v/>
      </c>
    </row>
    <row r="631">
      <c r="B631" s="0" t="n"/>
      <c r="C631" s="0" t="n"/>
      <c r="D631" s="0" t="n"/>
      <c r="E631" s="0" t="n"/>
      <c r="F631" s="0" t="n"/>
      <c r="G631" s="0" t="n"/>
      <c r="H631" s="0" t="n"/>
      <c r="I631" s="0" t="n"/>
      <c r="J631" s="0" t="n"/>
      <c r="K631" s="0" t="n"/>
      <c r="L631" s="0" t="n"/>
      <c r="N631" s="311">
        <f>IF(OR(B631="",B631=0),"",SUMIF(Codigos,B631,Quantidade))</f>
        <v/>
      </c>
      <c r="O631" s="558">
        <f>IF(OR(B631="",B631=0),"",SUMIF(Codigos,B631,TotalCurvaABC))</f>
        <v/>
      </c>
    </row>
    <row r="632">
      <c r="B632" s="0" t="n"/>
      <c r="C632" s="0" t="n"/>
      <c r="D632" s="0" t="n"/>
      <c r="E632" s="0" t="n"/>
      <c r="F632" s="0" t="n"/>
      <c r="G632" s="0" t="n"/>
      <c r="H632" s="0" t="n"/>
      <c r="I632" s="0" t="n"/>
      <c r="J632" s="0" t="n"/>
      <c r="K632" s="0" t="n"/>
      <c r="L632" s="0" t="n"/>
      <c r="N632" s="311">
        <f>IF(OR(B632="",B632=0),"",SUMIF(Codigos,B632,Quantidade))</f>
        <v/>
      </c>
      <c r="O632" s="558">
        <f>IF(OR(B632="",B632=0),"",SUMIF(Codigos,B632,TotalCurvaABC))</f>
        <v/>
      </c>
    </row>
    <row r="633">
      <c r="B633" s="0" t="n"/>
      <c r="C633" s="0" t="n"/>
      <c r="D633" s="0" t="n"/>
      <c r="E633" s="0" t="n"/>
      <c r="F633" s="0" t="n"/>
      <c r="G633" s="0" t="n"/>
      <c r="H633" s="0" t="n"/>
      <c r="I633" s="0" t="n"/>
      <c r="J633" s="0" t="n"/>
      <c r="K633" s="0" t="n"/>
      <c r="L633" s="0" t="n"/>
      <c r="N633" s="311">
        <f>IF(OR(B633="",B633=0),"",SUMIF(Codigos,B633,Quantidade))</f>
        <v/>
      </c>
      <c r="O633" s="558">
        <f>IF(OR(B633="",B633=0),"",SUMIF(Codigos,B633,TotalCurvaABC))</f>
        <v/>
      </c>
    </row>
    <row r="634">
      <c r="B634" s="0" t="n"/>
      <c r="C634" s="0" t="n"/>
      <c r="D634" s="0" t="n"/>
      <c r="E634" s="0" t="n"/>
      <c r="F634" s="0" t="n"/>
      <c r="G634" s="0" t="n"/>
      <c r="H634" s="0" t="n"/>
      <c r="I634" s="0" t="n"/>
      <c r="J634" s="0" t="n"/>
      <c r="K634" s="0" t="n"/>
      <c r="L634" s="0" t="n"/>
      <c r="N634" s="311">
        <f>IF(OR(B634="",B634=0),"",SUMIF(Codigos,B634,Quantidade))</f>
        <v/>
      </c>
      <c r="O634" s="558">
        <f>IF(OR(B634="",B634=0),"",SUMIF(Codigos,B634,TotalCurvaABC))</f>
        <v/>
      </c>
    </row>
    <row r="635">
      <c r="B635" s="0" t="n"/>
      <c r="C635" s="0" t="n"/>
      <c r="D635" s="0" t="n"/>
      <c r="E635" s="0" t="n"/>
      <c r="F635" s="0" t="n"/>
      <c r="G635" s="0" t="n"/>
      <c r="H635" s="0" t="n"/>
      <c r="I635" s="0" t="n"/>
      <c r="J635" s="0" t="n"/>
      <c r="K635" s="0" t="n"/>
      <c r="L635" s="0" t="n"/>
      <c r="N635" s="311">
        <f>IF(OR(B635="",B635=0),"",SUMIF(Codigos,B635,Quantidade))</f>
        <v/>
      </c>
      <c r="O635" s="558">
        <f>IF(OR(B635="",B635=0),"",SUMIF(Codigos,B635,TotalCurvaABC))</f>
        <v/>
      </c>
    </row>
    <row r="636">
      <c r="B636" s="0" t="n"/>
      <c r="C636" s="0" t="n"/>
      <c r="D636" s="0" t="n"/>
      <c r="E636" s="0" t="n"/>
      <c r="F636" s="0" t="n"/>
      <c r="G636" s="0" t="n"/>
      <c r="H636" s="0" t="n"/>
      <c r="I636" s="0" t="n"/>
      <c r="J636" s="0" t="n"/>
      <c r="K636" s="0" t="n"/>
      <c r="L636" s="0" t="n"/>
      <c r="N636" s="311">
        <f>IF(OR(B636="",B636=0),"",SUMIF(Codigos,B636,Quantidade))</f>
        <v/>
      </c>
      <c r="O636" s="558">
        <f>IF(OR(B636="",B636=0),"",SUMIF(Codigos,B636,TotalCurvaABC))</f>
        <v/>
      </c>
    </row>
    <row r="637">
      <c r="B637" s="0" t="n"/>
      <c r="C637" s="0" t="n"/>
      <c r="D637" s="0" t="n"/>
      <c r="E637" s="0" t="n"/>
      <c r="F637" s="0" t="n"/>
      <c r="G637" s="0" t="n"/>
      <c r="H637" s="0" t="n"/>
      <c r="I637" s="0" t="n"/>
      <c r="J637" s="0" t="n"/>
      <c r="K637" s="0" t="n"/>
      <c r="L637" s="0" t="n"/>
      <c r="N637" s="311">
        <f>IF(OR(B637="",B637=0),"",SUMIF(Codigos,B637,Quantidade))</f>
        <v/>
      </c>
      <c r="O637" s="558">
        <f>IF(OR(B637="",B637=0),"",SUMIF(Codigos,B637,TotalCurvaABC))</f>
        <v/>
      </c>
    </row>
    <row r="638">
      <c r="B638" s="0" t="n"/>
      <c r="C638" s="0" t="n"/>
      <c r="D638" s="0" t="n"/>
      <c r="E638" s="0" t="n"/>
      <c r="F638" s="0" t="n"/>
      <c r="G638" s="0" t="n"/>
      <c r="H638" s="0" t="n"/>
      <c r="I638" s="0" t="n"/>
      <c r="J638" s="0" t="n"/>
      <c r="K638" s="0" t="n"/>
      <c r="L638" s="0" t="n"/>
      <c r="N638" s="311">
        <f>IF(OR(B638="",B638=0),"",SUMIF(Codigos,B638,Quantidade))</f>
        <v/>
      </c>
      <c r="O638" s="558">
        <f>IF(OR(B638="",B638=0),"",SUMIF(Codigos,B638,TotalCurvaABC))</f>
        <v/>
      </c>
    </row>
    <row r="639">
      <c r="B639" s="0" t="n"/>
      <c r="C639" s="0" t="n"/>
      <c r="D639" s="0" t="n"/>
      <c r="E639" s="0" t="n"/>
      <c r="F639" s="0" t="n"/>
      <c r="G639" s="0" t="n"/>
      <c r="H639" s="0" t="n"/>
      <c r="I639" s="0" t="n"/>
      <c r="J639" s="0" t="n"/>
      <c r="K639" s="0" t="n"/>
      <c r="L639" s="0" t="n"/>
      <c r="N639" s="311">
        <f>IF(OR(B639="",B639=0),"",SUMIF(Codigos,B639,Quantidade))</f>
        <v/>
      </c>
      <c r="O639" s="558">
        <f>IF(OR(B639="",B639=0),"",SUMIF(Codigos,B639,TotalCurvaABC))</f>
        <v/>
      </c>
    </row>
    <row r="640">
      <c r="B640" s="0" t="n"/>
      <c r="C640" s="0" t="n"/>
      <c r="D640" s="0" t="n"/>
      <c r="E640" s="0" t="n"/>
      <c r="F640" s="0" t="n"/>
      <c r="G640" s="0" t="n"/>
      <c r="H640" s="0" t="n"/>
      <c r="I640" s="0" t="n"/>
      <c r="J640" s="0" t="n"/>
      <c r="K640" s="0" t="n"/>
      <c r="L640" s="0" t="n"/>
      <c r="N640" s="311">
        <f>IF(OR(B640="",B640=0),"",SUMIF(Codigos,B640,Quantidade))</f>
        <v/>
      </c>
      <c r="O640" s="558">
        <f>IF(OR(B640="",B640=0),"",SUMIF(Codigos,B640,TotalCurvaABC))</f>
        <v/>
      </c>
    </row>
    <row r="641">
      <c r="B641" s="0" t="n"/>
      <c r="C641" s="0" t="n"/>
      <c r="D641" s="0" t="n"/>
      <c r="E641" s="0" t="n"/>
      <c r="F641" s="0" t="n"/>
      <c r="G641" s="0" t="n"/>
      <c r="H641" s="0" t="n"/>
      <c r="I641" s="0" t="n"/>
      <c r="J641" s="0" t="n"/>
      <c r="K641" s="0" t="n"/>
      <c r="L641" s="0" t="n"/>
      <c r="N641" s="311">
        <f>IF(OR(B641="",B641=0),"",SUMIF(Codigos,B641,Quantidade))</f>
        <v/>
      </c>
      <c r="O641" s="558">
        <f>IF(OR(B641="",B641=0),"",SUMIF(Codigos,B641,TotalCurvaABC))</f>
        <v/>
      </c>
    </row>
    <row r="642">
      <c r="B642" s="0" t="n"/>
      <c r="C642" s="0" t="n"/>
      <c r="D642" s="0" t="n"/>
      <c r="E642" s="0" t="n"/>
      <c r="F642" s="0" t="n"/>
      <c r="G642" s="0" t="n"/>
      <c r="H642" s="0" t="n"/>
      <c r="I642" s="0" t="n"/>
      <c r="J642" s="0" t="n"/>
      <c r="K642" s="0" t="n"/>
      <c r="L642" s="0" t="n"/>
      <c r="N642" s="311">
        <f>IF(OR(B642="",B642=0),"",SUMIF(Codigos,B642,Quantidade))</f>
        <v/>
      </c>
      <c r="O642" s="558">
        <f>IF(OR(B642="",B642=0),"",SUMIF(Codigos,B642,TotalCurvaABC))</f>
        <v/>
      </c>
    </row>
    <row r="643">
      <c r="B643" s="0" t="n"/>
      <c r="C643" s="0" t="n"/>
      <c r="D643" s="0" t="n"/>
      <c r="E643" s="0" t="n"/>
      <c r="F643" s="0" t="n"/>
      <c r="G643" s="0" t="n"/>
      <c r="H643" s="0" t="n"/>
      <c r="I643" s="0" t="n"/>
      <c r="J643" s="0" t="n"/>
      <c r="K643" s="0" t="n"/>
      <c r="L643" s="0" t="n"/>
      <c r="N643" s="311">
        <f>IF(OR(B643="",B643=0),"",SUMIF(Codigos,B643,Quantidade))</f>
        <v/>
      </c>
      <c r="O643" s="558">
        <f>IF(OR(B643="",B643=0),"",SUMIF(Codigos,B643,TotalCurvaABC))</f>
        <v/>
      </c>
    </row>
    <row r="644">
      <c r="B644" s="0" t="n"/>
      <c r="C644" s="0" t="n"/>
      <c r="D644" s="0" t="n"/>
      <c r="E644" s="0" t="n"/>
      <c r="F644" s="0" t="n"/>
      <c r="G644" s="0" t="n"/>
      <c r="H644" s="0" t="n"/>
      <c r="I644" s="0" t="n"/>
      <c r="J644" s="0" t="n"/>
      <c r="K644" s="0" t="n"/>
      <c r="L644" s="0" t="n"/>
      <c r="N644" s="311">
        <f>IF(OR(B644="",B644=0),"",SUMIF(Codigos,B644,Quantidade))</f>
        <v/>
      </c>
      <c r="O644" s="558">
        <f>IF(OR(B644="",B644=0),"",SUMIF(Codigos,B644,TotalCurvaABC))</f>
        <v/>
      </c>
    </row>
    <row r="645">
      <c r="B645" s="0" t="n"/>
      <c r="C645" s="0" t="n"/>
      <c r="D645" s="0" t="n"/>
      <c r="E645" s="0" t="n"/>
      <c r="F645" s="0" t="n"/>
      <c r="G645" s="0" t="n"/>
      <c r="H645" s="0" t="n"/>
      <c r="I645" s="0" t="n"/>
      <c r="J645" s="0" t="n"/>
      <c r="K645" s="0" t="n"/>
      <c r="L645" s="0" t="n"/>
      <c r="N645" s="311">
        <f>IF(OR(B645="",B645=0),"",SUMIF(Codigos,B645,Quantidade))</f>
        <v/>
      </c>
      <c r="O645" s="558">
        <f>IF(OR(B645="",B645=0),"",SUMIF(Codigos,B645,TotalCurvaABC))</f>
        <v/>
      </c>
    </row>
    <row r="646">
      <c r="B646" s="0" t="n"/>
      <c r="C646" s="0" t="n"/>
      <c r="D646" s="0" t="n"/>
      <c r="E646" s="0" t="n"/>
      <c r="F646" s="0" t="n"/>
      <c r="G646" s="0" t="n"/>
      <c r="H646" s="0" t="n"/>
      <c r="I646" s="0" t="n"/>
      <c r="J646" s="0" t="n"/>
      <c r="K646" s="0" t="n"/>
      <c r="L646" s="0" t="n"/>
      <c r="N646" s="311">
        <f>IF(OR(B646="",B646=0),"",SUMIF(Codigos,B646,Quantidade))</f>
        <v/>
      </c>
      <c r="O646" s="558">
        <f>IF(OR(B646="",B646=0),"",SUMIF(Codigos,B646,TotalCurvaABC))</f>
        <v/>
      </c>
    </row>
    <row r="647">
      <c r="B647" s="0" t="n"/>
      <c r="C647" s="0" t="n"/>
      <c r="D647" s="0" t="n"/>
      <c r="E647" s="0" t="n"/>
      <c r="F647" s="0" t="n"/>
      <c r="G647" s="0" t="n"/>
      <c r="H647" s="0" t="n"/>
      <c r="I647" s="0" t="n"/>
      <c r="J647" s="0" t="n"/>
      <c r="K647" s="0" t="n"/>
      <c r="L647" s="0" t="n"/>
      <c r="N647" s="311">
        <f>IF(OR(B647="",B647=0),"",SUMIF(Codigos,B647,Quantidade))</f>
        <v/>
      </c>
      <c r="O647" s="558">
        <f>IF(OR(B647="",B647=0),"",SUMIF(Codigos,B647,TotalCurvaABC))</f>
        <v/>
      </c>
    </row>
    <row r="648">
      <c r="B648" s="0" t="n"/>
      <c r="C648" s="0" t="n"/>
      <c r="D648" s="0" t="n"/>
      <c r="E648" s="0" t="n"/>
      <c r="F648" s="0" t="n"/>
      <c r="G648" s="0" t="n"/>
      <c r="H648" s="0" t="n"/>
      <c r="I648" s="0" t="n"/>
      <c r="J648" s="0" t="n"/>
      <c r="K648" s="0" t="n"/>
      <c r="L648" s="0" t="n"/>
      <c r="N648" s="311">
        <f>IF(OR(B648="",B648=0),"",SUMIF(Codigos,B648,Quantidade))</f>
        <v/>
      </c>
      <c r="O648" s="558">
        <f>IF(OR(B648="",B648=0),"",SUMIF(Codigos,B648,TotalCurvaABC))</f>
        <v/>
      </c>
    </row>
    <row r="649">
      <c r="B649" s="0" t="n"/>
      <c r="C649" s="0" t="n"/>
      <c r="D649" s="0" t="n"/>
      <c r="E649" s="0" t="n"/>
      <c r="F649" s="0" t="n"/>
      <c r="G649" s="0" t="n"/>
      <c r="H649" s="0" t="n"/>
      <c r="I649" s="0" t="n"/>
      <c r="J649" s="0" t="n"/>
      <c r="K649" s="0" t="n"/>
      <c r="L649" s="0" t="n"/>
      <c r="N649" s="311">
        <f>IF(OR(B649="",B649=0),"",SUMIF(Codigos,B649,Quantidade))</f>
        <v/>
      </c>
      <c r="O649" s="558">
        <f>IF(OR(B649="",B649=0),"",SUMIF(Codigos,B649,TotalCurvaABC))</f>
        <v/>
      </c>
    </row>
    <row r="650">
      <c r="B650" s="0" t="n"/>
      <c r="C650" s="0" t="n"/>
      <c r="D650" s="0" t="n"/>
      <c r="E650" s="0" t="n"/>
      <c r="F650" s="0" t="n"/>
      <c r="G650" s="0" t="n"/>
      <c r="H650" s="0" t="n"/>
      <c r="I650" s="0" t="n"/>
      <c r="J650" s="0" t="n"/>
      <c r="K650" s="0" t="n"/>
      <c r="L650" s="0" t="n"/>
      <c r="N650" s="311">
        <f>IF(OR(B650="",B650=0),"",SUMIF(Codigos,B650,Quantidade))</f>
        <v/>
      </c>
      <c r="O650" s="558">
        <f>IF(OR(B650="",B650=0),"",SUMIF(Codigos,B650,TotalCurvaABC))</f>
        <v/>
      </c>
    </row>
    <row r="651">
      <c r="B651" s="0" t="n"/>
      <c r="C651" s="0" t="n"/>
      <c r="D651" s="0" t="n"/>
      <c r="E651" s="0" t="n"/>
      <c r="F651" s="0" t="n"/>
      <c r="G651" s="0" t="n"/>
      <c r="H651" s="0" t="n"/>
      <c r="I651" s="0" t="n"/>
      <c r="J651" s="0" t="n"/>
      <c r="K651" s="0" t="n"/>
      <c r="L651" s="0" t="n"/>
      <c r="N651" s="311">
        <f>IF(OR(B651="",B651=0),"",SUMIF(Codigos,B651,Quantidade))</f>
        <v/>
      </c>
      <c r="O651" s="558">
        <f>IF(OR(B651="",B651=0),"",SUMIF(Codigos,B651,TotalCurvaABC))</f>
        <v/>
      </c>
    </row>
    <row r="652">
      <c r="B652" s="0" t="n"/>
      <c r="C652" s="0" t="n"/>
      <c r="D652" s="0" t="n"/>
      <c r="E652" s="0" t="n"/>
      <c r="F652" s="0" t="n"/>
      <c r="G652" s="0" t="n"/>
      <c r="H652" s="0" t="n"/>
      <c r="I652" s="0" t="n"/>
      <c r="J652" s="0" t="n"/>
      <c r="K652" s="0" t="n"/>
      <c r="L652" s="0" t="n"/>
      <c r="N652" s="311">
        <f>IF(OR(B652="",B652=0),"",SUMIF(Codigos,B652,Quantidade))</f>
        <v/>
      </c>
      <c r="O652" s="558">
        <f>IF(OR(B652="",B652=0),"",SUMIF(Codigos,B652,TotalCurvaABC))</f>
        <v/>
      </c>
    </row>
    <row r="653">
      <c r="B653" s="0" t="n"/>
      <c r="C653" s="0" t="n"/>
      <c r="D653" s="0" t="n"/>
      <c r="E653" s="0" t="n"/>
      <c r="F653" s="0" t="n"/>
      <c r="G653" s="0" t="n"/>
      <c r="H653" s="0" t="n"/>
      <c r="I653" s="0" t="n"/>
      <c r="J653" s="0" t="n"/>
      <c r="K653" s="0" t="n"/>
      <c r="L653" s="0" t="n"/>
      <c r="N653" s="311">
        <f>IF(OR(B653="",B653=0),"",SUMIF(Codigos,B653,Quantidade))</f>
        <v/>
      </c>
      <c r="O653" s="558">
        <f>IF(OR(B653="",B653=0),"",SUMIF(Codigos,B653,TotalCurvaABC))</f>
        <v/>
      </c>
    </row>
    <row r="654">
      <c r="B654" s="0" t="n"/>
      <c r="C654" s="0" t="n"/>
      <c r="D654" s="0" t="n"/>
      <c r="E654" s="0" t="n"/>
      <c r="F654" s="0" t="n"/>
      <c r="G654" s="0" t="n"/>
      <c r="H654" s="0" t="n"/>
      <c r="I654" s="0" t="n"/>
      <c r="J654" s="0" t="n"/>
      <c r="K654" s="0" t="n"/>
      <c r="L654" s="0" t="n"/>
      <c r="N654" s="311">
        <f>IF(OR(B654="",B654=0),"",SUMIF(Codigos,B654,Quantidade))</f>
        <v/>
      </c>
      <c r="O654" s="558">
        <f>IF(OR(B654="",B654=0),"",SUMIF(Codigos,B654,TotalCurvaABC))</f>
        <v/>
      </c>
    </row>
    <row r="655">
      <c r="B655" s="0" t="n"/>
      <c r="C655" s="0" t="n"/>
      <c r="D655" s="0" t="n"/>
      <c r="E655" s="0" t="n"/>
      <c r="F655" s="0" t="n"/>
      <c r="G655" s="0" t="n"/>
      <c r="H655" s="0" t="n"/>
      <c r="I655" s="0" t="n"/>
      <c r="J655" s="0" t="n"/>
      <c r="K655" s="0" t="n"/>
      <c r="L655" s="0" t="n"/>
      <c r="N655" s="311">
        <f>IF(OR(B655="",B655=0),"",SUMIF(Codigos,B655,Quantidade))</f>
        <v/>
      </c>
      <c r="O655" s="558">
        <f>IF(OR(B655="",B655=0),"",SUMIF(Codigos,B655,TotalCurvaABC))</f>
        <v/>
      </c>
    </row>
    <row r="656">
      <c r="B656" s="0" t="n"/>
      <c r="C656" s="0" t="n"/>
      <c r="D656" s="0" t="n"/>
      <c r="E656" s="0" t="n"/>
      <c r="F656" s="0" t="n"/>
      <c r="G656" s="0" t="n"/>
      <c r="H656" s="0" t="n"/>
      <c r="I656" s="0" t="n"/>
      <c r="J656" s="0" t="n"/>
      <c r="K656" s="0" t="n"/>
      <c r="L656" s="0" t="n"/>
      <c r="N656" s="311">
        <f>IF(OR(B656="",B656=0),"",SUMIF(Codigos,B656,Quantidade))</f>
        <v/>
      </c>
      <c r="O656" s="558">
        <f>IF(OR(B656="",B656=0),"",SUMIF(Codigos,B656,TotalCurvaABC))</f>
        <v/>
      </c>
    </row>
    <row r="657">
      <c r="B657" s="0" t="n"/>
      <c r="C657" s="0" t="n"/>
      <c r="D657" s="0" t="n"/>
      <c r="E657" s="0" t="n"/>
      <c r="F657" s="0" t="n"/>
      <c r="G657" s="0" t="n"/>
      <c r="H657" s="0" t="n"/>
      <c r="I657" s="0" t="n"/>
      <c r="J657" s="0" t="n"/>
      <c r="K657" s="0" t="n"/>
      <c r="L657" s="0" t="n"/>
      <c r="N657" s="311">
        <f>IF(OR(B657="",B657=0),"",SUMIF(Codigos,B657,Quantidade))</f>
        <v/>
      </c>
      <c r="O657" s="558">
        <f>IF(OR(B657="",B657=0),"",SUMIF(Codigos,B657,TotalCurvaABC))</f>
        <v/>
      </c>
    </row>
    <row r="658">
      <c r="B658" s="0" t="n"/>
      <c r="C658" s="0" t="n"/>
      <c r="D658" s="0" t="n"/>
      <c r="E658" s="0" t="n"/>
      <c r="F658" s="0" t="n"/>
      <c r="G658" s="0" t="n"/>
      <c r="H658" s="0" t="n"/>
      <c r="I658" s="0" t="n"/>
      <c r="J658" s="0" t="n"/>
      <c r="K658" s="0" t="n"/>
      <c r="L658" s="0" t="n"/>
      <c r="N658" s="311">
        <f>IF(OR(B658="",B658=0),"",SUMIF(Codigos,B658,Quantidade))</f>
        <v/>
      </c>
      <c r="O658" s="558">
        <f>IF(OR(B658="",B658=0),"",SUMIF(Codigos,B658,TotalCurvaABC))</f>
        <v/>
      </c>
    </row>
    <row r="659">
      <c r="B659" s="0" t="n"/>
      <c r="C659" s="0" t="n"/>
      <c r="D659" s="0" t="n"/>
      <c r="E659" s="0" t="n"/>
      <c r="F659" s="0" t="n"/>
      <c r="G659" s="0" t="n"/>
      <c r="H659" s="0" t="n"/>
      <c r="I659" s="0" t="n"/>
      <c r="J659" s="0" t="n"/>
      <c r="K659" s="0" t="n"/>
      <c r="L659" s="0" t="n"/>
      <c r="N659" s="311">
        <f>IF(OR(B659="",B659=0),"",SUMIF(Codigos,B659,Quantidade))</f>
        <v/>
      </c>
      <c r="O659" s="558">
        <f>IF(OR(B659="",B659=0),"",SUMIF(Codigos,B659,TotalCurvaABC))</f>
        <v/>
      </c>
    </row>
    <row r="660">
      <c r="B660" s="0" t="n"/>
      <c r="C660" s="0" t="n"/>
      <c r="D660" s="0" t="n"/>
      <c r="E660" s="0" t="n"/>
      <c r="F660" s="0" t="n"/>
      <c r="G660" s="0" t="n"/>
      <c r="H660" s="0" t="n"/>
      <c r="I660" s="0" t="n"/>
      <c r="J660" s="0" t="n"/>
      <c r="K660" s="0" t="n"/>
      <c r="L660" s="0" t="n"/>
      <c r="N660" s="311">
        <f>IF(OR(B660="",B660=0),"",SUMIF(Codigos,B660,Quantidade))</f>
        <v/>
      </c>
      <c r="O660" s="558">
        <f>IF(OR(B660="",B660=0),"",SUMIF(Codigos,B660,TotalCurvaABC))</f>
        <v/>
      </c>
    </row>
    <row r="661">
      <c r="B661" s="0" t="n"/>
      <c r="C661" s="0" t="n"/>
      <c r="D661" s="0" t="n"/>
      <c r="E661" s="0" t="n"/>
      <c r="F661" s="0" t="n"/>
      <c r="G661" s="0" t="n"/>
      <c r="H661" s="0" t="n"/>
      <c r="I661" s="0" t="n"/>
      <c r="J661" s="0" t="n"/>
      <c r="K661" s="0" t="n"/>
      <c r="L661" s="0" t="n"/>
      <c r="N661" s="311">
        <f>IF(OR(B661="",B661=0),"",SUMIF(Codigos,B661,Quantidade))</f>
        <v/>
      </c>
      <c r="O661" s="558">
        <f>IF(OR(B661="",B661=0),"",SUMIF(Codigos,B661,TotalCurvaABC))</f>
        <v/>
      </c>
    </row>
    <row r="662">
      <c r="B662" s="0" t="n"/>
      <c r="C662" s="0" t="n"/>
      <c r="D662" s="0" t="n"/>
      <c r="E662" s="0" t="n"/>
      <c r="F662" s="0" t="n"/>
      <c r="G662" s="0" t="n"/>
      <c r="H662" s="0" t="n"/>
      <c r="I662" s="0" t="n"/>
      <c r="J662" s="0" t="n"/>
      <c r="K662" s="0" t="n"/>
      <c r="L662" s="0" t="n"/>
      <c r="N662" s="311">
        <f>IF(OR(B662="",B662=0),"",SUMIF(Codigos,B662,Quantidade))</f>
        <v/>
      </c>
      <c r="O662" s="558">
        <f>IF(OR(B662="",B662=0),"",SUMIF(Codigos,B662,TotalCurvaABC))</f>
        <v/>
      </c>
    </row>
    <row r="663">
      <c r="B663" s="0" t="n"/>
      <c r="C663" s="0" t="n"/>
      <c r="D663" s="0" t="n"/>
      <c r="E663" s="0" t="n"/>
      <c r="F663" s="0" t="n"/>
      <c r="G663" s="0" t="n"/>
      <c r="H663" s="0" t="n"/>
      <c r="I663" s="0" t="n"/>
      <c r="J663" s="0" t="n"/>
      <c r="K663" s="0" t="n"/>
      <c r="L663" s="0" t="n"/>
      <c r="N663" s="311">
        <f>IF(OR(B663="",B663=0),"",SUMIF(Codigos,B663,Quantidade))</f>
        <v/>
      </c>
      <c r="O663" s="558">
        <f>IF(OR(B663="",B663=0),"",SUMIF(Codigos,B663,TotalCurvaABC))</f>
        <v/>
      </c>
    </row>
    <row r="664">
      <c r="B664" s="0" t="n"/>
      <c r="C664" s="0" t="n"/>
      <c r="D664" s="0" t="n"/>
      <c r="E664" s="0" t="n"/>
      <c r="F664" s="0" t="n"/>
      <c r="G664" s="0" t="n"/>
      <c r="H664" s="0" t="n"/>
      <c r="I664" s="0" t="n"/>
      <c r="J664" s="0" t="n"/>
      <c r="K664" s="0" t="n"/>
      <c r="L664" s="0" t="n"/>
      <c r="N664" s="311">
        <f>IF(OR(B664="",B664=0),"",SUMIF(Codigos,B664,Quantidade))</f>
        <v/>
      </c>
      <c r="O664" s="558">
        <f>IF(OR(B664="",B664=0),"",SUMIF(Codigos,B664,TotalCurvaABC))</f>
        <v/>
      </c>
    </row>
    <row r="665">
      <c r="B665" s="0" t="n"/>
      <c r="C665" s="0" t="n"/>
      <c r="D665" s="0" t="n"/>
      <c r="E665" s="0" t="n"/>
      <c r="F665" s="0" t="n"/>
      <c r="G665" s="0" t="n"/>
      <c r="H665" s="0" t="n"/>
      <c r="I665" s="0" t="n"/>
      <c r="J665" s="0" t="n"/>
      <c r="K665" s="0" t="n"/>
      <c r="L665" s="0" t="n"/>
      <c r="N665" s="311">
        <f>IF(OR(B665="",B665=0),"",SUMIF(Codigos,B665,Quantidade))</f>
        <v/>
      </c>
      <c r="O665" s="558">
        <f>IF(OR(B665="",B665=0),"",SUMIF(Codigos,B665,TotalCurvaABC))</f>
        <v/>
      </c>
    </row>
    <row r="666">
      <c r="B666" s="0" t="n"/>
      <c r="C666" s="0" t="n"/>
      <c r="D666" s="0" t="n"/>
      <c r="E666" s="0" t="n"/>
      <c r="F666" s="0" t="n"/>
      <c r="G666" s="0" t="n"/>
      <c r="H666" s="0" t="n"/>
      <c r="I666" s="0" t="n"/>
      <c r="J666" s="0" t="n"/>
      <c r="K666" s="0" t="n"/>
      <c r="L666" s="0" t="n"/>
      <c r="N666" s="311">
        <f>IF(OR(B666="",B666=0),"",SUMIF(Codigos,B666,Quantidade))</f>
        <v/>
      </c>
      <c r="O666" s="558">
        <f>IF(OR(B666="",B666=0),"",SUMIF(Codigos,B666,TotalCurvaABC))</f>
        <v/>
      </c>
    </row>
    <row r="667">
      <c r="B667" s="0" t="n"/>
      <c r="C667" s="0" t="n"/>
      <c r="D667" s="0" t="n"/>
      <c r="E667" s="0" t="n"/>
      <c r="F667" s="0" t="n"/>
      <c r="G667" s="0" t="n"/>
      <c r="H667" s="0" t="n"/>
      <c r="I667" s="0" t="n"/>
      <c r="J667" s="0" t="n"/>
      <c r="K667" s="0" t="n"/>
      <c r="L667" s="0" t="n"/>
      <c r="N667" s="311">
        <f>IF(OR(B667="",B667=0),"",SUMIF(Codigos,B667,Quantidade))</f>
        <v/>
      </c>
      <c r="O667" s="558">
        <f>IF(OR(B667="",B667=0),"",SUMIF(Codigos,B667,TotalCurvaABC))</f>
        <v/>
      </c>
    </row>
    <row r="668">
      <c r="B668" s="0" t="n"/>
      <c r="C668" s="0" t="n"/>
      <c r="D668" s="0" t="n"/>
      <c r="E668" s="0" t="n"/>
      <c r="F668" s="0" t="n"/>
      <c r="G668" s="0" t="n"/>
      <c r="H668" s="0" t="n"/>
      <c r="I668" s="0" t="n"/>
      <c r="J668" s="0" t="n"/>
      <c r="K668" s="0" t="n"/>
      <c r="L668" s="0" t="n"/>
      <c r="N668" s="311">
        <f>IF(OR(B668="",B668=0),"",SUMIF(Codigos,B668,Quantidade))</f>
        <v/>
      </c>
      <c r="O668" s="558">
        <f>IF(OR(B668="",B668=0),"",SUMIF(Codigos,B668,TotalCurvaABC))</f>
        <v/>
      </c>
    </row>
    <row r="669">
      <c r="B669" s="0" t="n"/>
      <c r="C669" s="0" t="n"/>
      <c r="D669" s="0" t="n"/>
      <c r="E669" s="0" t="n"/>
      <c r="F669" s="0" t="n"/>
      <c r="G669" s="0" t="n"/>
      <c r="H669" s="0" t="n"/>
      <c r="I669" s="0" t="n"/>
      <c r="J669" s="0" t="n"/>
      <c r="K669" s="0" t="n"/>
      <c r="L669" s="0" t="n"/>
      <c r="N669" s="311">
        <f>IF(OR(B669="",B669=0),"",SUMIF(Codigos,B669,Quantidade))</f>
        <v/>
      </c>
      <c r="O669" s="558">
        <f>IF(OR(B669="",B669=0),"",SUMIF(Codigos,B669,TotalCurvaABC))</f>
        <v/>
      </c>
    </row>
    <row r="670">
      <c r="B670" s="0" t="n"/>
      <c r="C670" s="0" t="n"/>
      <c r="D670" s="0" t="n"/>
      <c r="E670" s="0" t="n"/>
      <c r="F670" s="0" t="n"/>
      <c r="G670" s="0" t="n"/>
      <c r="H670" s="0" t="n"/>
      <c r="I670" s="0" t="n"/>
      <c r="J670" s="0" t="n"/>
      <c r="K670" s="0" t="n"/>
      <c r="L670" s="0" t="n"/>
      <c r="N670" s="311">
        <f>IF(OR(B670="",B670=0),"",SUMIF(Codigos,B670,Quantidade))</f>
        <v/>
      </c>
      <c r="O670" s="558">
        <f>IF(OR(B670="",B670=0),"",SUMIF(Codigos,B670,TotalCurvaABC))</f>
        <v/>
      </c>
    </row>
    <row r="671">
      <c r="B671" s="0" t="n"/>
      <c r="C671" s="0" t="n"/>
      <c r="D671" s="0" t="n"/>
      <c r="E671" s="0" t="n"/>
      <c r="F671" s="0" t="n"/>
      <c r="G671" s="0" t="n"/>
      <c r="H671" s="0" t="n"/>
      <c r="I671" s="0" t="n"/>
      <c r="J671" s="0" t="n"/>
      <c r="K671" s="0" t="n"/>
      <c r="L671" s="0" t="n"/>
      <c r="N671" s="311">
        <f>IF(OR(B671="",B671=0),"",SUMIF(Codigos,B671,Quantidade))</f>
        <v/>
      </c>
      <c r="O671" s="558">
        <f>IF(OR(B671="",B671=0),"",SUMIF(Codigos,B671,TotalCurvaABC))</f>
        <v/>
      </c>
    </row>
    <row r="672">
      <c r="B672" s="0" t="n"/>
      <c r="C672" s="0" t="n"/>
      <c r="D672" s="0" t="n"/>
      <c r="E672" s="0" t="n"/>
      <c r="F672" s="0" t="n"/>
      <c r="G672" s="0" t="n"/>
      <c r="H672" s="0" t="n"/>
      <c r="I672" s="0" t="n"/>
      <c r="J672" s="0" t="n"/>
      <c r="K672" s="0" t="n"/>
      <c r="L672" s="0" t="n"/>
      <c r="N672" s="311">
        <f>IF(OR(B672="",B672=0),"",SUMIF(Codigos,B672,Quantidade))</f>
        <v/>
      </c>
      <c r="O672" s="558">
        <f>IF(OR(B672="",B672=0),"",SUMIF(Codigos,B672,TotalCurvaABC))</f>
        <v/>
      </c>
    </row>
    <row r="673">
      <c r="B673" s="0" t="n"/>
      <c r="C673" s="0" t="n"/>
      <c r="D673" s="0" t="n"/>
      <c r="E673" s="0" t="n"/>
      <c r="F673" s="0" t="n"/>
      <c r="G673" s="0" t="n"/>
      <c r="H673" s="0" t="n"/>
      <c r="I673" s="0" t="n"/>
      <c r="J673" s="0" t="n"/>
      <c r="K673" s="0" t="n"/>
      <c r="L673" s="0" t="n"/>
      <c r="N673" s="311">
        <f>IF(OR(B673="",B673=0),"",SUMIF(Codigos,B673,Quantidade))</f>
        <v/>
      </c>
      <c r="O673" s="558">
        <f>IF(OR(B673="",B673=0),"",SUMIF(Codigos,B673,TotalCurvaABC))</f>
        <v/>
      </c>
    </row>
    <row r="674">
      <c r="B674" s="0" t="n"/>
      <c r="C674" s="0" t="n"/>
      <c r="D674" s="0" t="n"/>
      <c r="E674" s="0" t="n"/>
      <c r="F674" s="0" t="n"/>
      <c r="G674" s="0" t="n"/>
      <c r="H674" s="0" t="n"/>
      <c r="I674" s="0" t="n"/>
      <c r="J674" s="0" t="n"/>
      <c r="K674" s="0" t="n"/>
      <c r="L674" s="0" t="n"/>
      <c r="N674" s="311">
        <f>IF(OR(B674="",B674=0),"",SUMIF(Codigos,B674,Quantidade))</f>
        <v/>
      </c>
      <c r="O674" s="558">
        <f>IF(OR(B674="",B674=0),"",SUMIF(Codigos,B674,TotalCurvaABC))</f>
        <v/>
      </c>
    </row>
    <row r="675">
      <c r="B675" s="0" t="n"/>
      <c r="C675" s="0" t="n"/>
      <c r="D675" s="0" t="n"/>
      <c r="E675" s="0" t="n"/>
      <c r="F675" s="0" t="n"/>
      <c r="G675" s="0" t="n"/>
      <c r="H675" s="0" t="n"/>
      <c r="I675" s="0" t="n"/>
      <c r="J675" s="0" t="n"/>
      <c r="K675" s="0" t="n"/>
      <c r="L675" s="0" t="n"/>
      <c r="N675" s="311">
        <f>IF(OR(B675="",B675=0),"",SUMIF(Codigos,B675,Quantidade))</f>
        <v/>
      </c>
      <c r="O675" s="558">
        <f>IF(OR(B675="",B675=0),"",SUMIF(Codigos,B675,TotalCurvaABC))</f>
        <v/>
      </c>
    </row>
    <row r="676">
      <c r="B676" s="0" t="n"/>
      <c r="C676" s="0" t="n"/>
      <c r="D676" s="0" t="n"/>
      <c r="E676" s="0" t="n"/>
      <c r="F676" s="0" t="n"/>
      <c r="G676" s="0" t="n"/>
      <c r="H676" s="0" t="n"/>
      <c r="I676" s="0" t="n"/>
      <c r="J676" s="0" t="n"/>
      <c r="K676" s="0" t="n"/>
      <c r="L676" s="0" t="n"/>
      <c r="N676" s="311">
        <f>IF(OR(B676="",B676=0),"",SUMIF(Codigos,B676,Quantidade))</f>
        <v/>
      </c>
      <c r="O676" s="558">
        <f>IF(OR(B676="",B676=0),"",SUMIF(Codigos,B676,TotalCurvaABC))</f>
        <v/>
      </c>
    </row>
    <row r="677">
      <c r="B677" s="0" t="n"/>
      <c r="C677" s="0" t="n"/>
      <c r="D677" s="0" t="n"/>
      <c r="E677" s="0" t="n"/>
      <c r="F677" s="0" t="n"/>
      <c r="G677" s="0" t="n"/>
      <c r="H677" s="0" t="n"/>
      <c r="I677" s="0" t="n"/>
      <c r="J677" s="0" t="n"/>
      <c r="K677" s="0" t="n"/>
      <c r="L677" s="0" t="n"/>
      <c r="N677" s="311">
        <f>IF(OR(B677="",B677=0),"",SUMIF(Codigos,B677,Quantidade))</f>
        <v/>
      </c>
      <c r="O677" s="558">
        <f>IF(OR(B677="",B677=0),"",SUMIF(Codigos,B677,TotalCurvaABC))</f>
        <v/>
      </c>
    </row>
    <row r="678">
      <c r="B678" s="0" t="n"/>
      <c r="C678" s="0" t="n"/>
      <c r="D678" s="0" t="n"/>
      <c r="E678" s="0" t="n"/>
      <c r="F678" s="0" t="n"/>
      <c r="G678" s="0" t="n"/>
      <c r="H678" s="0" t="n"/>
      <c r="I678" s="0" t="n"/>
      <c r="J678" s="0" t="n"/>
      <c r="K678" s="0" t="n"/>
      <c r="L678" s="0" t="n"/>
      <c r="N678" s="311">
        <f>IF(OR(B678="",B678=0),"",SUMIF(Codigos,B678,Quantidade))</f>
        <v/>
      </c>
      <c r="O678" s="558">
        <f>IF(OR(B678="",B678=0),"",SUMIF(Codigos,B678,TotalCurvaABC))</f>
        <v/>
      </c>
    </row>
    <row r="679">
      <c r="B679" s="0" t="n"/>
      <c r="C679" s="0" t="n"/>
      <c r="D679" s="0" t="n"/>
      <c r="E679" s="0" t="n"/>
      <c r="F679" s="0" t="n"/>
      <c r="G679" s="0" t="n"/>
      <c r="H679" s="0" t="n"/>
      <c r="I679" s="0" t="n"/>
      <c r="J679" s="0" t="n"/>
      <c r="K679" s="0" t="n"/>
      <c r="L679" s="0" t="n"/>
      <c r="N679" s="311">
        <f>IF(OR(B679="",B679=0),"",SUMIF(Codigos,B679,Quantidade))</f>
        <v/>
      </c>
      <c r="O679" s="558">
        <f>IF(OR(B679="",B679=0),"",SUMIF(Codigos,B679,TotalCurvaABC))</f>
        <v/>
      </c>
    </row>
    <row r="680">
      <c r="B680" s="0" t="n"/>
      <c r="C680" s="0" t="n"/>
      <c r="D680" s="0" t="n"/>
      <c r="E680" s="0" t="n"/>
      <c r="F680" s="0" t="n"/>
      <c r="G680" s="0" t="n"/>
      <c r="H680" s="0" t="n"/>
      <c r="I680" s="0" t="n"/>
      <c r="J680" s="0" t="n"/>
      <c r="K680" s="0" t="n"/>
      <c r="L680" s="0" t="n"/>
      <c r="N680" s="311">
        <f>IF(OR(B680="",B680=0),"",SUMIF(Codigos,B680,Quantidade))</f>
        <v/>
      </c>
      <c r="O680" s="558">
        <f>IF(OR(B680="",B680=0),"",SUMIF(Codigos,B680,TotalCurvaABC))</f>
        <v/>
      </c>
    </row>
    <row r="681">
      <c r="B681" s="0" t="n"/>
      <c r="C681" s="0" t="n"/>
      <c r="D681" s="0" t="n"/>
      <c r="E681" s="0" t="n"/>
      <c r="F681" s="0" t="n"/>
      <c r="G681" s="0" t="n"/>
      <c r="H681" s="0" t="n"/>
      <c r="I681" s="0" t="n"/>
      <c r="J681" s="0" t="n"/>
      <c r="K681" s="0" t="n"/>
      <c r="L681" s="0" t="n"/>
      <c r="N681" s="311">
        <f>IF(OR(B681="",B681=0),"",SUMIF(Codigos,B681,Quantidade))</f>
        <v/>
      </c>
      <c r="O681" s="558">
        <f>IF(OR(B681="",B681=0),"",SUMIF(Codigos,B681,TotalCurvaABC))</f>
        <v/>
      </c>
    </row>
    <row r="682">
      <c r="B682" s="0" t="n"/>
      <c r="C682" s="0" t="n"/>
      <c r="D682" s="0" t="n"/>
      <c r="E682" s="0" t="n"/>
      <c r="F682" s="0" t="n"/>
      <c r="G682" s="0" t="n"/>
      <c r="H682" s="0" t="n"/>
      <c r="I682" s="0" t="n"/>
      <c r="J682" s="0" t="n"/>
      <c r="K682" s="0" t="n"/>
      <c r="L682" s="0" t="n"/>
      <c r="N682" s="311">
        <f>IF(OR(B682="",B682=0),"",SUMIF(Codigos,B682,Quantidade))</f>
        <v/>
      </c>
      <c r="O682" s="558">
        <f>IF(OR(B682="",B682=0),"",SUMIF(Codigos,B682,TotalCurvaABC))</f>
        <v/>
      </c>
    </row>
    <row r="683">
      <c r="B683" s="0" t="n"/>
      <c r="C683" s="0" t="n"/>
      <c r="D683" s="0" t="n"/>
      <c r="E683" s="0" t="n"/>
      <c r="F683" s="0" t="n"/>
      <c r="G683" s="0" t="n"/>
      <c r="H683" s="0" t="n"/>
      <c r="I683" s="0" t="n"/>
      <c r="J683" s="0" t="n"/>
      <c r="K683" s="0" t="n"/>
      <c r="L683" s="0" t="n"/>
      <c r="N683" s="311">
        <f>IF(OR(B683="",B683=0),"",SUMIF(Codigos,B683,Quantidade))</f>
        <v/>
      </c>
      <c r="O683" s="558">
        <f>IF(OR(B683="",B683=0),"",SUMIF(Codigos,B683,TotalCurvaABC))</f>
        <v/>
      </c>
    </row>
    <row r="684">
      <c r="B684" s="0" t="n"/>
      <c r="C684" s="0" t="n"/>
      <c r="D684" s="0" t="n"/>
      <c r="E684" s="0" t="n"/>
      <c r="F684" s="0" t="n"/>
      <c r="G684" s="0" t="n"/>
      <c r="H684" s="0" t="n"/>
      <c r="I684" s="0" t="n"/>
      <c r="J684" s="0" t="n"/>
      <c r="K684" s="0" t="n"/>
      <c r="L684" s="0" t="n"/>
      <c r="N684" s="311">
        <f>IF(OR(B684="",B684=0),"",SUMIF(Codigos,B684,Quantidade))</f>
        <v/>
      </c>
      <c r="O684" s="558">
        <f>IF(OR(B684="",B684=0),"",SUMIF(Codigos,B684,TotalCurvaABC))</f>
        <v/>
      </c>
    </row>
    <row r="685">
      <c r="B685" s="0" t="n"/>
      <c r="C685" s="0" t="n"/>
      <c r="D685" s="0" t="n"/>
      <c r="E685" s="0" t="n"/>
      <c r="F685" s="0" t="n"/>
      <c r="G685" s="0" t="n"/>
      <c r="H685" s="0" t="n"/>
      <c r="I685" s="0" t="n"/>
      <c r="J685" s="0" t="n"/>
      <c r="K685" s="0" t="n"/>
      <c r="L685" s="0" t="n"/>
      <c r="N685" s="311">
        <f>IF(OR(B685="",B685=0),"",SUMIF(Codigos,B685,Quantidade))</f>
        <v/>
      </c>
      <c r="O685" s="558">
        <f>IF(OR(B685="",B685=0),"",SUMIF(Codigos,B685,TotalCurvaABC))</f>
        <v/>
      </c>
    </row>
    <row r="686">
      <c r="B686" s="0" t="n"/>
      <c r="C686" s="0" t="n"/>
      <c r="D686" s="0" t="n"/>
      <c r="E686" s="0" t="n"/>
      <c r="F686" s="0" t="n"/>
      <c r="G686" s="0" t="n"/>
      <c r="H686" s="0" t="n"/>
      <c r="I686" s="0" t="n"/>
      <c r="J686" s="0" t="n"/>
      <c r="K686" s="0" t="n"/>
      <c r="L686" s="0" t="n"/>
      <c r="N686" s="311">
        <f>IF(OR(B686="",B686=0),"",SUMIF(Codigos,B686,Quantidade))</f>
        <v/>
      </c>
      <c r="O686" s="558">
        <f>IF(OR(B686="",B686=0),"",SUMIF(Codigos,B686,TotalCurvaABC))</f>
        <v/>
      </c>
    </row>
    <row r="687">
      <c r="B687" s="0" t="n"/>
      <c r="C687" s="0" t="n"/>
      <c r="D687" s="0" t="n"/>
      <c r="E687" s="0" t="n"/>
      <c r="F687" s="0" t="n"/>
      <c r="G687" s="0" t="n"/>
      <c r="H687" s="0" t="n"/>
      <c r="I687" s="0" t="n"/>
      <c r="J687" s="0" t="n"/>
      <c r="K687" s="0" t="n"/>
      <c r="L687" s="0" t="n"/>
      <c r="N687" s="311">
        <f>IF(OR(B687="",B687=0),"",SUMIF(Codigos,B687,Quantidade))</f>
        <v/>
      </c>
      <c r="O687" s="558">
        <f>IF(OR(B687="",B687=0),"",SUMIF(Codigos,B687,TotalCurvaABC))</f>
        <v/>
      </c>
    </row>
    <row r="688">
      <c r="B688" s="0" t="n"/>
      <c r="C688" s="0" t="n"/>
      <c r="D688" s="0" t="n"/>
      <c r="E688" s="0" t="n"/>
      <c r="F688" s="0" t="n"/>
      <c r="G688" s="0" t="n"/>
      <c r="H688" s="0" t="n"/>
      <c r="I688" s="0" t="n"/>
      <c r="J688" s="0" t="n"/>
      <c r="K688" s="0" t="n"/>
      <c r="L688" s="0" t="n"/>
      <c r="N688" s="311">
        <f>IF(OR(B688="",B688=0),"",SUMIF(Codigos,B688,Quantidade))</f>
        <v/>
      </c>
      <c r="O688" s="558">
        <f>IF(OR(B688="",B688=0),"",SUMIF(Codigos,B688,TotalCurvaABC))</f>
        <v/>
      </c>
    </row>
    <row r="689">
      <c r="B689" s="0" t="n"/>
      <c r="C689" s="0" t="n"/>
      <c r="D689" s="0" t="n"/>
      <c r="E689" s="0" t="n"/>
      <c r="F689" s="0" t="n"/>
      <c r="G689" s="0" t="n"/>
      <c r="H689" s="0" t="n"/>
      <c r="I689" s="0" t="n"/>
      <c r="J689" s="0" t="n"/>
      <c r="K689" s="0" t="n"/>
      <c r="L689" s="0" t="n"/>
      <c r="N689" s="311">
        <f>IF(OR(B689="",B689=0),"",SUMIF(Codigos,B689,Quantidade))</f>
        <v/>
      </c>
      <c r="O689" s="558">
        <f>IF(OR(B689="",B689=0),"",SUMIF(Codigos,B689,TotalCurvaABC))</f>
        <v/>
      </c>
    </row>
    <row r="690">
      <c r="B690" s="0" t="n"/>
      <c r="C690" s="0" t="n"/>
      <c r="D690" s="0" t="n"/>
      <c r="E690" s="0" t="n"/>
      <c r="F690" s="0" t="n"/>
      <c r="G690" s="0" t="n"/>
      <c r="H690" s="0" t="n"/>
      <c r="I690" s="0" t="n"/>
      <c r="J690" s="0" t="n"/>
      <c r="K690" s="0" t="n"/>
      <c r="L690" s="0" t="n"/>
      <c r="N690" s="311">
        <f>IF(OR(B690="",B690=0),"",SUMIF(Codigos,B690,Quantidade))</f>
        <v/>
      </c>
      <c r="O690" s="558">
        <f>IF(OR(B690="",B690=0),"",SUMIF(Codigos,B690,TotalCurvaABC))</f>
        <v/>
      </c>
    </row>
    <row r="691">
      <c r="B691" s="0" t="n"/>
      <c r="C691" s="0" t="n"/>
      <c r="D691" s="0" t="n"/>
      <c r="E691" s="0" t="n"/>
      <c r="F691" s="0" t="n"/>
      <c r="G691" s="0" t="n"/>
      <c r="H691" s="0" t="n"/>
      <c r="I691" s="0" t="n"/>
      <c r="J691" s="0" t="n"/>
      <c r="K691" s="0" t="n"/>
      <c r="L691" s="0" t="n"/>
      <c r="N691" s="311">
        <f>IF(OR(B691="",B691=0),"",SUMIF(Codigos,B691,Quantidade))</f>
        <v/>
      </c>
      <c r="O691" s="558">
        <f>IF(OR(B691="",B691=0),"",SUMIF(Codigos,B691,TotalCurvaABC))</f>
        <v/>
      </c>
    </row>
    <row r="692">
      <c r="B692" s="0" t="n"/>
      <c r="C692" s="0" t="n"/>
      <c r="D692" s="0" t="n"/>
      <c r="E692" s="0" t="n"/>
      <c r="F692" s="0" t="n"/>
      <c r="G692" s="0" t="n"/>
      <c r="H692" s="0" t="n"/>
      <c r="I692" s="0" t="n"/>
      <c r="J692" s="0" t="n"/>
      <c r="K692" s="0" t="n"/>
      <c r="L692" s="0" t="n"/>
      <c r="N692" s="311">
        <f>IF(OR(B692="",B692=0),"",SUMIF(Codigos,B692,Quantidade))</f>
        <v/>
      </c>
      <c r="O692" s="558">
        <f>IF(OR(B692="",B692=0),"",SUMIF(Codigos,B692,TotalCurvaABC))</f>
        <v/>
      </c>
    </row>
    <row r="693">
      <c r="B693" s="0" t="n"/>
      <c r="C693" s="0" t="n"/>
      <c r="D693" s="0" t="n"/>
      <c r="E693" s="0" t="n"/>
      <c r="F693" s="0" t="n"/>
      <c r="G693" s="0" t="n"/>
      <c r="H693" s="0" t="n"/>
      <c r="I693" s="0" t="n"/>
      <c r="J693" s="0" t="n"/>
      <c r="K693" s="0" t="n"/>
      <c r="L693" s="0" t="n"/>
      <c r="N693" s="311">
        <f>IF(OR(B693="",B693=0),"",SUMIF(Codigos,B693,Quantidade))</f>
        <v/>
      </c>
      <c r="O693" s="558">
        <f>IF(OR(B693="",B693=0),"",SUMIF(Codigos,B693,TotalCurvaABC))</f>
        <v/>
      </c>
    </row>
    <row r="694">
      <c r="B694" s="0" t="n"/>
      <c r="C694" s="0" t="n"/>
      <c r="D694" s="0" t="n"/>
      <c r="E694" s="0" t="n"/>
      <c r="F694" s="0" t="n"/>
      <c r="G694" s="0" t="n"/>
      <c r="H694" s="0" t="n"/>
      <c r="I694" s="0" t="n"/>
      <c r="J694" s="0" t="n"/>
      <c r="K694" s="0" t="n"/>
      <c r="L694" s="0" t="n"/>
      <c r="N694" s="311">
        <f>IF(OR(B694="",B694=0),"",SUMIF(Codigos,B694,Quantidade))</f>
        <v/>
      </c>
      <c r="O694" s="558">
        <f>IF(OR(B694="",B694=0),"",SUMIF(Codigos,B694,TotalCurvaABC))</f>
        <v/>
      </c>
    </row>
    <row r="695">
      <c r="B695" s="0" t="n"/>
      <c r="C695" s="0" t="n"/>
      <c r="D695" s="0" t="n"/>
      <c r="E695" s="0" t="n"/>
      <c r="F695" s="0" t="n"/>
      <c r="G695" s="0" t="n"/>
      <c r="H695" s="0" t="n"/>
      <c r="I695" s="0" t="n"/>
      <c r="J695" s="0" t="n"/>
      <c r="K695" s="0" t="n"/>
      <c r="L695" s="0" t="n"/>
      <c r="N695" s="311">
        <f>IF(OR(B695="",B695=0),"",SUMIF(Codigos,B695,Quantidade))</f>
        <v/>
      </c>
      <c r="O695" s="558">
        <f>IF(OR(B695="",B695=0),"",SUMIF(Codigos,B695,TotalCurvaABC))</f>
        <v/>
      </c>
    </row>
    <row r="696">
      <c r="B696" s="0" t="n"/>
      <c r="C696" s="0" t="n"/>
      <c r="D696" s="0" t="n"/>
      <c r="E696" s="0" t="n"/>
      <c r="F696" s="0" t="n"/>
      <c r="G696" s="0" t="n"/>
      <c r="H696" s="0" t="n"/>
      <c r="I696" s="0" t="n"/>
      <c r="J696" s="0" t="n"/>
      <c r="K696" s="0" t="n"/>
      <c r="L696" s="0" t="n"/>
      <c r="N696" s="311">
        <f>IF(OR(B696="",B696=0),"",SUMIF(Codigos,B696,Quantidade))</f>
        <v/>
      </c>
      <c r="O696" s="558">
        <f>IF(OR(B696="",B696=0),"",SUMIF(Codigos,B696,TotalCurvaABC))</f>
        <v/>
      </c>
    </row>
    <row r="697">
      <c r="B697" s="0" t="n"/>
      <c r="C697" s="0" t="n"/>
      <c r="D697" s="0" t="n"/>
      <c r="E697" s="0" t="n"/>
      <c r="F697" s="0" t="n"/>
      <c r="G697" s="0" t="n"/>
      <c r="H697" s="0" t="n"/>
      <c r="I697" s="0" t="n"/>
      <c r="J697" s="0" t="n"/>
      <c r="K697" s="0" t="n"/>
      <c r="L697" s="0" t="n"/>
      <c r="N697" s="311">
        <f>IF(OR(B697="",B697=0),"",SUMIF(Codigos,B697,Quantidade))</f>
        <v/>
      </c>
      <c r="O697" s="558">
        <f>IF(OR(B697="",B697=0),"",SUMIF(Codigos,B697,TotalCurvaABC))</f>
        <v/>
      </c>
    </row>
    <row r="698">
      <c r="B698" s="0" t="n"/>
      <c r="C698" s="0" t="n"/>
      <c r="D698" s="0" t="n"/>
      <c r="E698" s="0" t="n"/>
      <c r="F698" s="0" t="n"/>
      <c r="G698" s="0" t="n"/>
      <c r="H698" s="0" t="n"/>
      <c r="I698" s="0" t="n"/>
      <c r="J698" s="0" t="n"/>
      <c r="K698" s="0" t="n"/>
      <c r="L698" s="0" t="n"/>
      <c r="N698" s="311">
        <f>IF(OR(B698="",B698=0),"",SUMIF(Codigos,B698,Quantidade))</f>
        <v/>
      </c>
      <c r="O698" s="558">
        <f>IF(OR(B698="",B698=0),"",SUMIF(Codigos,B698,TotalCurvaABC))</f>
        <v/>
      </c>
    </row>
    <row r="699">
      <c r="B699" s="0" t="n"/>
      <c r="C699" s="0" t="n"/>
      <c r="D699" s="0" t="n"/>
      <c r="E699" s="0" t="n"/>
      <c r="F699" s="0" t="n"/>
      <c r="G699" s="0" t="n"/>
      <c r="H699" s="0" t="n"/>
      <c r="I699" s="0" t="n"/>
      <c r="J699" s="0" t="n"/>
      <c r="K699" s="0" t="n"/>
      <c r="L699" s="0" t="n"/>
      <c r="N699" s="311">
        <f>IF(OR(B699="",B699=0),"",SUMIF(Codigos,B699,Quantidade))</f>
        <v/>
      </c>
      <c r="O699" s="558">
        <f>IF(OR(B699="",B699=0),"",SUMIF(Codigos,B699,TotalCurvaABC))</f>
        <v/>
      </c>
    </row>
    <row r="700">
      <c r="B700" s="0" t="n"/>
      <c r="C700" s="0" t="n"/>
      <c r="D700" s="0" t="n"/>
      <c r="E700" s="0" t="n"/>
      <c r="F700" s="0" t="n"/>
      <c r="G700" s="0" t="n"/>
      <c r="H700" s="0" t="n"/>
      <c r="I700" s="0" t="n"/>
      <c r="J700" s="0" t="n"/>
      <c r="K700" s="0" t="n"/>
      <c r="L700" s="0" t="n"/>
      <c r="N700" s="311">
        <f>IF(OR(B700="",B700=0),"",SUMIF(Codigos,B700,Quantidade))</f>
        <v/>
      </c>
      <c r="O700" s="558">
        <f>IF(OR(B700="",B700=0),"",SUMIF(Codigos,B700,TotalCurvaABC))</f>
        <v/>
      </c>
    </row>
    <row r="701">
      <c r="B701" s="0" t="n"/>
      <c r="C701" s="0" t="n"/>
      <c r="D701" s="0" t="n"/>
      <c r="E701" s="0" t="n"/>
      <c r="F701" s="0" t="n"/>
      <c r="G701" s="0" t="n"/>
      <c r="H701" s="0" t="n"/>
      <c r="I701" s="0" t="n"/>
      <c r="J701" s="0" t="n"/>
      <c r="K701" s="0" t="n"/>
      <c r="L701" s="0" t="n"/>
      <c r="N701" s="311">
        <f>IF(OR(B701="",B701=0),"",SUMIF(Codigos,B701,Quantidade))</f>
        <v/>
      </c>
      <c r="O701" s="558">
        <f>IF(OR(B701="",B701=0),"",SUMIF(Codigos,B701,TotalCurvaABC))</f>
        <v/>
      </c>
    </row>
    <row r="702">
      <c r="B702" s="0" t="n"/>
      <c r="C702" s="0" t="n"/>
      <c r="D702" s="0" t="n"/>
      <c r="E702" s="0" t="n"/>
      <c r="F702" s="0" t="n"/>
      <c r="G702" s="0" t="n"/>
      <c r="H702" s="0" t="n"/>
      <c r="I702" s="0" t="n"/>
      <c r="J702" s="0" t="n"/>
      <c r="K702" s="0" t="n"/>
      <c r="L702" s="0" t="n"/>
      <c r="N702" s="311">
        <f>IF(OR(B702="",B702=0),"",SUMIF(Codigos,B702,Quantidade))</f>
        <v/>
      </c>
      <c r="O702" s="558">
        <f>IF(OR(B702="",B702=0),"",SUMIF(Codigos,B702,TotalCurvaABC))</f>
        <v/>
      </c>
    </row>
    <row r="703">
      <c r="B703" s="0" t="n"/>
      <c r="C703" s="0" t="n"/>
      <c r="D703" s="0" t="n"/>
      <c r="E703" s="0" t="n"/>
      <c r="F703" s="0" t="n"/>
      <c r="G703" s="0" t="n"/>
      <c r="H703" s="0" t="n"/>
      <c r="I703" s="0" t="n"/>
      <c r="J703" s="0" t="n"/>
      <c r="K703" s="0" t="n"/>
      <c r="L703" s="0" t="n"/>
      <c r="N703" s="311">
        <f>IF(OR(B703="",B703=0),"",SUMIF(Codigos,B703,Quantidade))</f>
        <v/>
      </c>
      <c r="O703" s="558">
        <f>IF(OR(B703="",B703=0),"",SUMIF(Codigos,B703,TotalCurvaABC))</f>
        <v/>
      </c>
    </row>
    <row r="704">
      <c r="B704" s="0" t="n"/>
      <c r="C704" s="0" t="n"/>
      <c r="D704" s="0" t="n"/>
      <c r="E704" s="0" t="n"/>
      <c r="F704" s="0" t="n"/>
      <c r="G704" s="0" t="n"/>
      <c r="H704" s="0" t="n"/>
      <c r="I704" s="0" t="n"/>
      <c r="J704" s="0" t="n"/>
      <c r="K704" s="0" t="n"/>
      <c r="L704" s="0" t="n"/>
      <c r="N704" s="311">
        <f>IF(OR(B704="",B704=0),"",SUMIF(Codigos,B704,Quantidade))</f>
        <v/>
      </c>
      <c r="O704" s="558">
        <f>IF(OR(B704="",B704=0),"",SUMIF(Codigos,B704,TotalCurvaABC))</f>
        <v/>
      </c>
    </row>
    <row r="705">
      <c r="B705" s="0" t="n"/>
      <c r="C705" s="0" t="n"/>
      <c r="D705" s="0" t="n"/>
      <c r="E705" s="0" t="n"/>
      <c r="F705" s="0" t="n"/>
      <c r="G705" s="0" t="n"/>
      <c r="H705" s="0" t="n"/>
      <c r="I705" s="0" t="n"/>
      <c r="J705" s="0" t="n"/>
      <c r="K705" s="0" t="n"/>
      <c r="L705" s="0" t="n"/>
      <c r="N705" s="311">
        <f>IF(OR(B705="",B705=0),"",SUMIF(Codigos,B705,Quantidade))</f>
        <v/>
      </c>
      <c r="O705" s="558">
        <f>IF(OR(B705="",B705=0),"",SUMIF(Codigos,B705,TotalCurvaABC))</f>
        <v/>
      </c>
    </row>
    <row r="706">
      <c r="B706" s="0" t="n"/>
      <c r="C706" s="0" t="n"/>
      <c r="D706" s="0" t="n"/>
      <c r="E706" s="0" t="n"/>
      <c r="F706" s="0" t="n"/>
      <c r="G706" s="0" t="n"/>
      <c r="H706" s="0" t="n"/>
      <c r="I706" s="0" t="n"/>
      <c r="J706" s="0" t="n"/>
      <c r="K706" s="0" t="n"/>
      <c r="L706" s="0" t="n"/>
      <c r="N706" s="311">
        <f>IF(OR(B706="",B706=0),"",SUMIF(Codigos,B706,Quantidade))</f>
        <v/>
      </c>
      <c r="O706" s="558">
        <f>IF(OR(B706="",B706=0),"",SUMIF(Codigos,B706,TotalCurvaABC))</f>
        <v/>
      </c>
    </row>
    <row r="707">
      <c r="B707" s="0" t="n"/>
      <c r="C707" s="0" t="n"/>
      <c r="D707" s="0" t="n"/>
      <c r="E707" s="0" t="n"/>
      <c r="F707" s="0" t="n"/>
      <c r="G707" s="0" t="n"/>
      <c r="H707" s="0" t="n"/>
      <c r="I707" s="0" t="n"/>
      <c r="J707" s="0" t="n"/>
      <c r="K707" s="0" t="n"/>
      <c r="L707" s="0" t="n"/>
      <c r="N707" s="311">
        <f>IF(OR(B707="",B707=0),"",SUMIF(Codigos,B707,Quantidade))</f>
        <v/>
      </c>
      <c r="O707" s="558">
        <f>IF(OR(B707="",B707=0),"",SUMIF(Codigos,B707,TotalCurvaABC))</f>
        <v/>
      </c>
    </row>
    <row r="708">
      <c r="B708" s="0" t="n"/>
      <c r="C708" s="0" t="n"/>
      <c r="D708" s="0" t="n"/>
      <c r="E708" s="0" t="n"/>
      <c r="F708" s="0" t="n"/>
      <c r="G708" s="0" t="n"/>
      <c r="H708" s="0" t="n"/>
      <c r="I708" s="0" t="n"/>
      <c r="J708" s="0" t="n"/>
      <c r="K708" s="0" t="n"/>
      <c r="L708" s="0" t="n"/>
      <c r="N708" s="311">
        <f>IF(OR(B708="",B708=0),"",SUMIF(Codigos,B708,Quantidade))</f>
        <v/>
      </c>
      <c r="O708" s="558">
        <f>IF(OR(B708="",B708=0),"",SUMIF(Codigos,B708,TotalCurvaABC))</f>
        <v/>
      </c>
    </row>
    <row r="709">
      <c r="B709" s="0" t="n"/>
      <c r="C709" s="0" t="n"/>
      <c r="D709" s="0" t="n"/>
      <c r="E709" s="0" t="n"/>
      <c r="F709" s="0" t="n"/>
      <c r="G709" s="0" t="n"/>
      <c r="H709" s="0" t="n"/>
      <c r="I709" s="0" t="n"/>
      <c r="J709" s="0" t="n"/>
      <c r="K709" s="0" t="n"/>
      <c r="L709" s="0" t="n"/>
      <c r="N709" s="311">
        <f>IF(OR(B709="",B709=0),"",SUMIF(Codigos,B709,Quantidade))</f>
        <v/>
      </c>
      <c r="O709" s="558">
        <f>IF(OR(B709="",B709=0),"",SUMIF(Codigos,B709,TotalCurvaABC))</f>
        <v/>
      </c>
    </row>
    <row r="710">
      <c r="B710" s="0" t="n"/>
      <c r="C710" s="0" t="n"/>
      <c r="D710" s="0" t="n"/>
      <c r="E710" s="0" t="n"/>
      <c r="F710" s="0" t="n"/>
      <c r="G710" s="0" t="n"/>
      <c r="H710" s="0" t="n"/>
      <c r="I710" s="0" t="n"/>
      <c r="J710" s="0" t="n"/>
      <c r="K710" s="0" t="n"/>
      <c r="L710" s="0" t="n"/>
      <c r="N710" s="311">
        <f>IF(OR(B710="",B710=0),"",SUMIF(Codigos,B710,Quantidade))</f>
        <v/>
      </c>
      <c r="O710" s="558">
        <f>IF(OR(B710="",B710=0),"",SUMIF(Codigos,B710,TotalCurvaABC))</f>
        <v/>
      </c>
    </row>
    <row r="711">
      <c r="B711" s="0" t="n"/>
      <c r="C711" s="0" t="n"/>
      <c r="D711" s="0" t="n"/>
      <c r="E711" s="0" t="n"/>
      <c r="F711" s="0" t="n"/>
      <c r="G711" s="0" t="n"/>
      <c r="H711" s="0" t="n"/>
      <c r="I711" s="0" t="n"/>
      <c r="J711" s="0" t="n"/>
      <c r="K711" s="0" t="n"/>
      <c r="L711" s="0" t="n"/>
      <c r="N711" s="311">
        <f>IF(OR(B711="",B711=0),"",SUMIF(Codigos,B711,Quantidade))</f>
        <v/>
      </c>
      <c r="O711" s="558">
        <f>IF(OR(B711="",B711=0),"",SUMIF(Codigos,B711,TotalCurvaABC))</f>
        <v/>
      </c>
    </row>
    <row r="712">
      <c r="B712" s="0" t="n"/>
      <c r="C712" s="0" t="n"/>
      <c r="D712" s="0" t="n"/>
      <c r="E712" s="0" t="n"/>
      <c r="F712" s="0" t="n"/>
      <c r="G712" s="0" t="n"/>
      <c r="H712" s="0" t="n"/>
      <c r="I712" s="0" t="n"/>
      <c r="J712" s="0" t="n"/>
      <c r="K712" s="0" t="n"/>
      <c r="L712" s="0" t="n"/>
      <c r="N712" s="311">
        <f>IF(OR(B712="",B712=0),"",SUMIF(Codigos,B712,Quantidade))</f>
        <v/>
      </c>
      <c r="O712" s="558">
        <f>IF(OR(B712="",B712=0),"",SUMIF(Codigos,B712,TotalCurvaABC))</f>
        <v/>
      </c>
    </row>
    <row r="713">
      <c r="B713" s="0" t="n"/>
      <c r="C713" s="0" t="n"/>
      <c r="D713" s="0" t="n"/>
      <c r="E713" s="0" t="n"/>
      <c r="F713" s="0" t="n"/>
      <c r="G713" s="0" t="n"/>
      <c r="H713" s="0" t="n"/>
      <c r="I713" s="0" t="n"/>
      <c r="J713" s="0" t="n"/>
      <c r="K713" s="0" t="n"/>
      <c r="L713" s="0" t="n"/>
      <c r="N713" s="311">
        <f>IF(OR(B713="",B713=0),"",SUMIF(Codigos,B713,Quantidade))</f>
        <v/>
      </c>
      <c r="O713" s="558">
        <f>IF(OR(B713="",B713=0),"",SUMIF(Codigos,B713,TotalCurvaABC))</f>
        <v/>
      </c>
    </row>
    <row r="714">
      <c r="B714" s="0" t="n"/>
      <c r="C714" s="0" t="n"/>
      <c r="D714" s="0" t="n"/>
      <c r="E714" s="0" t="n"/>
      <c r="F714" s="0" t="n"/>
      <c r="G714" s="0" t="n"/>
      <c r="H714" s="0" t="n"/>
      <c r="I714" s="0" t="n"/>
      <c r="J714" s="0" t="n"/>
      <c r="K714" s="0" t="n"/>
      <c r="L714" s="0" t="n"/>
      <c r="N714" s="311">
        <f>IF(OR(B714="",B714=0),"",SUMIF(Codigos,B714,Quantidade))</f>
        <v/>
      </c>
      <c r="O714" s="558">
        <f>IF(OR(B714="",B714=0),"",SUMIF(Codigos,B714,TotalCurvaABC))</f>
        <v/>
      </c>
    </row>
    <row r="715">
      <c r="B715" s="0" t="n"/>
      <c r="C715" s="0" t="n"/>
      <c r="D715" s="0" t="n"/>
      <c r="E715" s="0" t="n"/>
      <c r="F715" s="0" t="n"/>
      <c r="G715" s="0" t="n"/>
      <c r="H715" s="0" t="n"/>
      <c r="I715" s="0" t="n"/>
      <c r="J715" s="0" t="n"/>
      <c r="K715" s="0" t="n"/>
      <c r="L715" s="0" t="n"/>
      <c r="N715" s="311">
        <f>IF(OR(B715="",B715=0),"",SUMIF(Codigos,B715,Quantidade))</f>
        <v/>
      </c>
      <c r="O715" s="558">
        <f>IF(OR(B715="",B715=0),"",SUMIF(Codigos,B715,TotalCurvaABC))</f>
        <v/>
      </c>
    </row>
    <row r="716">
      <c r="B716" s="0" t="n"/>
      <c r="C716" s="0" t="n"/>
      <c r="D716" s="0" t="n"/>
      <c r="E716" s="0" t="n"/>
      <c r="F716" s="0" t="n"/>
      <c r="G716" s="0" t="n"/>
      <c r="H716" s="0" t="n"/>
      <c r="I716" s="0" t="n"/>
      <c r="J716" s="0" t="n"/>
      <c r="K716" s="0" t="n"/>
      <c r="L716" s="0" t="n"/>
      <c r="N716" s="311">
        <f>IF(OR(B716="",B716=0),"",SUMIF(Codigos,B716,Quantidade))</f>
        <v/>
      </c>
      <c r="O716" s="558">
        <f>IF(OR(B716="",B716=0),"",SUMIF(Codigos,B716,TotalCurvaABC))</f>
        <v/>
      </c>
    </row>
    <row r="717">
      <c r="B717" s="0" t="n"/>
      <c r="C717" s="0" t="n"/>
      <c r="D717" s="0" t="n"/>
      <c r="E717" s="0" t="n"/>
      <c r="F717" s="0" t="n"/>
      <c r="G717" s="0" t="n"/>
      <c r="H717" s="0" t="n"/>
      <c r="I717" s="0" t="n"/>
      <c r="J717" s="0" t="n"/>
      <c r="K717" s="0" t="n"/>
      <c r="L717" s="0" t="n"/>
      <c r="N717" s="311">
        <f>IF(OR(B717="",B717=0),"",SUMIF(Codigos,B717,Quantidade))</f>
        <v/>
      </c>
      <c r="O717" s="558">
        <f>IF(OR(B717="",B717=0),"",SUMIF(Codigos,B717,TotalCurvaABC))</f>
        <v/>
      </c>
    </row>
    <row r="718">
      <c r="B718" s="0" t="n"/>
      <c r="C718" s="0" t="n"/>
      <c r="D718" s="0" t="n"/>
      <c r="E718" s="0" t="n"/>
      <c r="F718" s="0" t="n"/>
      <c r="G718" s="0" t="n"/>
      <c r="H718" s="0" t="n"/>
      <c r="I718" s="0" t="n"/>
      <c r="J718" s="0" t="n"/>
      <c r="K718" s="0" t="n"/>
      <c r="L718" s="0" t="n"/>
      <c r="N718" s="311">
        <f>IF(OR(B718="",B718=0),"",SUMIF(Codigos,B718,Quantidade))</f>
        <v/>
      </c>
      <c r="O718" s="558">
        <f>IF(OR(B718="",B718=0),"",SUMIF(Codigos,B718,TotalCurvaABC))</f>
        <v/>
      </c>
    </row>
    <row r="719">
      <c r="B719" s="0" t="n"/>
      <c r="C719" s="0" t="n"/>
      <c r="D719" s="0" t="n"/>
      <c r="E719" s="0" t="n"/>
      <c r="F719" s="0" t="n"/>
      <c r="G719" s="0" t="n"/>
      <c r="H719" s="0" t="n"/>
      <c r="I719" s="0" t="n"/>
      <c r="J719" s="0" t="n"/>
      <c r="K719" s="0" t="n"/>
      <c r="L719" s="0" t="n"/>
      <c r="N719" s="311">
        <f>IF(OR(B719="",B719=0),"",SUMIF(Codigos,B719,Quantidade))</f>
        <v/>
      </c>
      <c r="O719" s="558">
        <f>IF(OR(B719="",B719=0),"",SUMIF(Codigos,B719,TotalCurvaABC))</f>
        <v/>
      </c>
    </row>
    <row r="720">
      <c r="B720" s="0" t="n"/>
      <c r="C720" s="0" t="n"/>
      <c r="D720" s="0" t="n"/>
      <c r="E720" s="0" t="n"/>
      <c r="F720" s="0" t="n"/>
      <c r="G720" s="0" t="n"/>
      <c r="H720" s="0" t="n"/>
      <c r="I720" s="0" t="n"/>
      <c r="J720" s="0" t="n"/>
      <c r="K720" s="0" t="n"/>
      <c r="L720" s="0" t="n"/>
      <c r="N720" s="311">
        <f>IF(OR(B720="",B720=0),"",SUMIF(Codigos,B720,Quantidade))</f>
        <v/>
      </c>
      <c r="O720" s="558">
        <f>IF(OR(B720="",B720=0),"",SUMIF(Codigos,B720,TotalCurvaABC))</f>
        <v/>
      </c>
    </row>
    <row r="721">
      <c r="B721" s="0" t="n"/>
      <c r="C721" s="0" t="n"/>
      <c r="D721" s="0" t="n"/>
      <c r="E721" s="0" t="n"/>
      <c r="F721" s="0" t="n"/>
      <c r="G721" s="0" t="n"/>
      <c r="H721" s="0" t="n"/>
      <c r="I721" s="0" t="n"/>
      <c r="J721" s="0" t="n"/>
      <c r="K721" s="0" t="n"/>
      <c r="L721" s="0" t="n"/>
      <c r="N721" s="311">
        <f>IF(OR(B721="",B721=0),"",SUMIF(Codigos,B721,Quantidade))</f>
        <v/>
      </c>
      <c r="O721" s="558">
        <f>IF(OR(B721="",B721=0),"",SUMIF(Codigos,B721,TotalCurvaABC))</f>
        <v/>
      </c>
    </row>
    <row r="722">
      <c r="B722" s="0" t="n"/>
      <c r="C722" s="0" t="n"/>
      <c r="D722" s="0" t="n"/>
      <c r="E722" s="0" t="n"/>
      <c r="F722" s="0" t="n"/>
      <c r="G722" s="0" t="n"/>
      <c r="H722" s="0" t="n"/>
      <c r="I722" s="0" t="n"/>
      <c r="J722" s="0" t="n"/>
      <c r="K722" s="0" t="n"/>
      <c r="L722" s="0" t="n"/>
      <c r="N722" s="311">
        <f>IF(OR(B722="",B722=0),"",SUMIF(Codigos,B722,Quantidade))</f>
        <v/>
      </c>
      <c r="O722" s="558">
        <f>IF(OR(B722="",B722=0),"",SUMIF(Codigos,B722,TotalCurvaABC))</f>
        <v/>
      </c>
    </row>
    <row r="723">
      <c r="B723" s="0" t="n"/>
      <c r="C723" s="0" t="n"/>
      <c r="D723" s="0" t="n"/>
      <c r="E723" s="0" t="n"/>
      <c r="F723" s="0" t="n"/>
      <c r="G723" s="0" t="n"/>
      <c r="H723" s="0" t="n"/>
      <c r="I723" s="0" t="n"/>
      <c r="J723" s="0" t="n"/>
      <c r="K723" s="0" t="n"/>
      <c r="L723" s="0" t="n"/>
      <c r="N723" s="311">
        <f>IF(OR(B723="",B723=0),"",SUMIF(Codigos,B723,Quantidade))</f>
        <v/>
      </c>
      <c r="O723" s="558">
        <f>IF(OR(B723="",B723=0),"",SUMIF(Codigos,B723,TotalCurvaABC))</f>
        <v/>
      </c>
    </row>
    <row r="724">
      <c r="B724" s="0" t="n"/>
      <c r="C724" s="0" t="n"/>
      <c r="D724" s="0" t="n"/>
      <c r="E724" s="0" t="n"/>
      <c r="F724" s="0" t="n"/>
      <c r="G724" s="0" t="n"/>
      <c r="H724" s="0" t="n"/>
      <c r="I724" s="0" t="n"/>
      <c r="J724" s="0" t="n"/>
      <c r="K724" s="0" t="n"/>
      <c r="L724" s="0" t="n"/>
      <c r="N724" s="311">
        <f>IF(OR(B724="",B724=0),"",SUMIF(Codigos,B724,Quantidade))</f>
        <v/>
      </c>
      <c r="O724" s="558">
        <f>IF(OR(B724="",B724=0),"",SUMIF(Codigos,B724,TotalCurvaABC))</f>
        <v/>
      </c>
    </row>
    <row r="725">
      <c r="B725" s="0" t="n"/>
      <c r="C725" s="0" t="n"/>
      <c r="D725" s="0" t="n"/>
      <c r="E725" s="0" t="n"/>
      <c r="F725" s="0" t="n"/>
      <c r="G725" s="0" t="n"/>
      <c r="H725" s="0" t="n"/>
      <c r="I725" s="0" t="n"/>
      <c r="J725" s="0" t="n"/>
      <c r="K725" s="0" t="n"/>
      <c r="L725" s="0" t="n"/>
      <c r="N725" s="311">
        <f>IF(OR(B725="",B725=0),"",SUMIF(Codigos,B725,Quantidade))</f>
        <v/>
      </c>
      <c r="O725" s="558">
        <f>IF(OR(B725="",B725=0),"",SUMIF(Codigos,B725,TotalCurvaABC))</f>
        <v/>
      </c>
    </row>
    <row r="726">
      <c r="B726" s="0" t="n"/>
      <c r="C726" s="0" t="n"/>
      <c r="D726" s="0" t="n"/>
      <c r="E726" s="0" t="n"/>
      <c r="F726" s="0" t="n"/>
      <c r="G726" s="0" t="n"/>
      <c r="H726" s="0" t="n"/>
      <c r="I726" s="0" t="n"/>
      <c r="J726" s="0" t="n"/>
      <c r="K726" s="0" t="n"/>
      <c r="L726" s="0" t="n"/>
      <c r="N726" s="311">
        <f>IF(OR(B726="",B726=0),"",SUMIF(Codigos,B726,Quantidade))</f>
        <v/>
      </c>
      <c r="O726" s="558">
        <f>IF(OR(B726="",B726=0),"",SUMIF(Codigos,B726,TotalCurvaABC))</f>
        <v/>
      </c>
    </row>
    <row r="727">
      <c r="B727" s="0" t="n"/>
      <c r="C727" s="0" t="n"/>
      <c r="D727" s="0" t="n"/>
      <c r="E727" s="0" t="n"/>
      <c r="F727" s="0" t="n"/>
      <c r="G727" s="0" t="n"/>
      <c r="H727" s="0" t="n"/>
      <c r="I727" s="0" t="n"/>
      <c r="J727" s="0" t="n"/>
      <c r="K727" s="0" t="n"/>
      <c r="L727" s="0" t="n"/>
      <c r="N727" s="311">
        <f>IF(OR(B727="",B727=0),"",SUMIF(Codigos,B727,Quantidade))</f>
        <v/>
      </c>
      <c r="O727" s="558">
        <f>IF(OR(B727="",B727=0),"",SUMIF(Codigos,B727,TotalCurvaABC))</f>
        <v/>
      </c>
    </row>
    <row r="728">
      <c r="B728" s="0" t="n"/>
      <c r="C728" s="0" t="n"/>
      <c r="D728" s="0" t="n"/>
      <c r="E728" s="0" t="n"/>
      <c r="F728" s="0" t="n"/>
      <c r="G728" s="0" t="n"/>
      <c r="H728" s="0" t="n"/>
      <c r="I728" s="0" t="n"/>
      <c r="J728" s="0" t="n"/>
      <c r="K728" s="0" t="n"/>
      <c r="L728" s="0" t="n"/>
      <c r="N728" s="311">
        <f>IF(OR(B728="",B728=0),"",SUMIF(Codigos,B728,Quantidade))</f>
        <v/>
      </c>
      <c r="O728" s="558">
        <f>IF(OR(B728="",B728=0),"",SUMIF(Codigos,B728,TotalCurvaABC))</f>
        <v/>
      </c>
    </row>
    <row r="729">
      <c r="B729" s="0" t="n"/>
      <c r="C729" s="0" t="n"/>
      <c r="D729" s="0" t="n"/>
      <c r="E729" s="0" t="n"/>
      <c r="F729" s="0" t="n"/>
      <c r="G729" s="0" t="n"/>
      <c r="H729" s="0" t="n"/>
      <c r="I729" s="0" t="n"/>
      <c r="J729" s="0" t="n"/>
      <c r="K729" s="0" t="n"/>
      <c r="L729" s="0" t="n"/>
      <c r="N729" s="311">
        <f>IF(OR(B729="",B729=0),"",SUMIF(Codigos,B729,Quantidade))</f>
        <v/>
      </c>
      <c r="O729" s="558">
        <f>IF(OR(B729="",B729=0),"",SUMIF(Codigos,B729,TotalCurvaABC))</f>
        <v/>
      </c>
    </row>
    <row r="730">
      <c r="B730" s="0" t="n"/>
      <c r="C730" s="0" t="n"/>
      <c r="D730" s="0" t="n"/>
      <c r="E730" s="0" t="n"/>
      <c r="F730" s="0" t="n"/>
      <c r="G730" s="0" t="n"/>
      <c r="H730" s="0" t="n"/>
      <c r="I730" s="0" t="n"/>
      <c r="J730" s="0" t="n"/>
      <c r="K730" s="0" t="n"/>
      <c r="L730" s="0" t="n"/>
      <c r="N730" s="311">
        <f>IF(OR(B730="",B730=0),"",SUMIF(Codigos,B730,Quantidade))</f>
        <v/>
      </c>
      <c r="O730" s="558">
        <f>IF(OR(B730="",B730=0),"",SUMIF(Codigos,B730,TotalCurvaABC))</f>
        <v/>
      </c>
    </row>
    <row r="731">
      <c r="B731" s="0" t="n"/>
      <c r="C731" s="0" t="n"/>
      <c r="D731" s="0" t="n"/>
      <c r="E731" s="0" t="n"/>
      <c r="F731" s="0" t="n"/>
      <c r="G731" s="0" t="n"/>
      <c r="H731" s="0" t="n"/>
      <c r="I731" s="0" t="n"/>
      <c r="J731" s="0" t="n"/>
      <c r="K731" s="0" t="n"/>
      <c r="L731" s="0" t="n"/>
      <c r="N731" s="311">
        <f>IF(OR(B731="",B731=0),"",SUMIF(Codigos,B731,Quantidade))</f>
        <v/>
      </c>
      <c r="O731" s="558">
        <f>IF(OR(B731="",B731=0),"",SUMIF(Codigos,B731,TotalCurvaABC))</f>
        <v/>
      </c>
    </row>
    <row r="732">
      <c r="B732" s="0" t="n"/>
      <c r="C732" s="0" t="n"/>
      <c r="D732" s="0" t="n"/>
      <c r="E732" s="0" t="n"/>
      <c r="F732" s="0" t="n"/>
      <c r="G732" s="0" t="n"/>
      <c r="H732" s="0" t="n"/>
      <c r="I732" s="0" t="n"/>
      <c r="J732" s="0" t="n"/>
      <c r="K732" s="0" t="n"/>
      <c r="L732" s="0" t="n"/>
      <c r="N732" s="311">
        <f>IF(OR(B732="",B732=0),"",SUMIF(Codigos,B732,Quantidade))</f>
        <v/>
      </c>
      <c r="O732" s="558">
        <f>IF(OR(B732="",B732=0),"",SUMIF(Codigos,B732,TotalCurvaABC))</f>
        <v/>
      </c>
    </row>
    <row r="733">
      <c r="B733" s="0" t="n"/>
      <c r="C733" s="0" t="n"/>
      <c r="D733" s="0" t="n"/>
      <c r="E733" s="0" t="n"/>
      <c r="F733" s="0" t="n"/>
      <c r="G733" s="0" t="n"/>
      <c r="H733" s="0" t="n"/>
      <c r="I733" s="0" t="n"/>
      <c r="J733" s="0" t="n"/>
      <c r="K733" s="0" t="n"/>
      <c r="L733" s="0" t="n"/>
      <c r="N733" s="311">
        <f>IF(OR(B733="",B733=0),"",SUMIF(Codigos,B733,Quantidade))</f>
        <v/>
      </c>
      <c r="O733" s="558">
        <f>IF(OR(B733="",B733=0),"",SUMIF(Codigos,B733,TotalCurvaABC))</f>
        <v/>
      </c>
    </row>
    <row r="734">
      <c r="B734" s="0" t="n"/>
      <c r="C734" s="0" t="n"/>
      <c r="D734" s="0" t="n"/>
      <c r="E734" s="0" t="n"/>
      <c r="F734" s="0" t="n"/>
      <c r="G734" s="0" t="n"/>
      <c r="H734" s="0" t="n"/>
      <c r="I734" s="0" t="n"/>
      <c r="J734" s="0" t="n"/>
      <c r="K734" s="0" t="n"/>
      <c r="L734" s="0" t="n"/>
      <c r="N734" s="311">
        <f>IF(OR(B734="",B734=0),"",SUMIF(Codigos,B734,Quantidade))</f>
        <v/>
      </c>
      <c r="O734" s="558">
        <f>IF(OR(B734="",B734=0),"",SUMIF(Codigos,B734,TotalCurvaABC))</f>
        <v/>
      </c>
    </row>
    <row r="735">
      <c r="B735" s="0" t="n"/>
      <c r="C735" s="0" t="n"/>
      <c r="D735" s="0" t="n"/>
      <c r="E735" s="0" t="n"/>
      <c r="F735" s="0" t="n"/>
      <c r="G735" s="0" t="n"/>
      <c r="H735" s="0" t="n"/>
      <c r="I735" s="0" t="n"/>
      <c r="J735" s="0" t="n"/>
      <c r="K735" s="0" t="n"/>
      <c r="L735" s="0" t="n"/>
      <c r="N735" s="311">
        <f>IF(OR(B735="",B735=0),"",SUMIF(Codigos,B735,Quantidade))</f>
        <v/>
      </c>
      <c r="O735" s="558">
        <f>IF(OR(B735="",B735=0),"",SUMIF(Codigos,B735,TotalCurvaABC))</f>
        <v/>
      </c>
    </row>
    <row r="736">
      <c r="B736" s="0" t="n"/>
      <c r="C736" s="0" t="n"/>
      <c r="D736" s="0" t="n"/>
      <c r="E736" s="0" t="n"/>
      <c r="F736" s="0" t="n"/>
      <c r="G736" s="0" t="n"/>
      <c r="H736" s="0" t="n"/>
      <c r="I736" s="0" t="n"/>
      <c r="J736" s="0" t="n"/>
      <c r="K736" s="0" t="n"/>
      <c r="L736" s="0" t="n"/>
      <c r="N736" s="311">
        <f>IF(OR(B736="",B736=0),"",SUMIF(Codigos,B736,Quantidade))</f>
        <v/>
      </c>
      <c r="O736" s="558">
        <f>IF(OR(B736="",B736=0),"",SUMIF(Codigos,B736,TotalCurvaABC))</f>
        <v/>
      </c>
    </row>
    <row r="737">
      <c r="B737" s="0" t="n"/>
      <c r="C737" s="0" t="n"/>
      <c r="D737" s="0" t="n"/>
      <c r="E737" s="0" t="n"/>
      <c r="F737" s="0" t="n"/>
      <c r="G737" s="0" t="n"/>
      <c r="H737" s="0" t="n"/>
      <c r="I737" s="0" t="n"/>
      <c r="J737" s="0" t="n"/>
      <c r="K737" s="0" t="n"/>
      <c r="L737" s="0" t="n"/>
      <c r="N737" s="311">
        <f>IF(OR(B737="",B737=0),"",SUMIF(Codigos,B737,Quantidade))</f>
        <v/>
      </c>
      <c r="O737" s="558">
        <f>IF(OR(B737="",B737=0),"",SUMIF(Codigos,B737,TotalCurvaABC))</f>
        <v/>
      </c>
    </row>
    <row r="738">
      <c r="B738" s="0" t="n"/>
      <c r="C738" s="0" t="n"/>
      <c r="D738" s="0" t="n"/>
      <c r="E738" s="0" t="n"/>
      <c r="F738" s="0" t="n"/>
      <c r="G738" s="0" t="n"/>
      <c r="H738" s="0" t="n"/>
      <c r="I738" s="0" t="n"/>
      <c r="J738" s="0" t="n"/>
      <c r="K738" s="0" t="n"/>
      <c r="L738" s="0" t="n"/>
      <c r="N738" s="311">
        <f>IF(OR(B738="",B738=0),"",SUMIF(Codigos,B738,Quantidade))</f>
        <v/>
      </c>
      <c r="O738" s="558">
        <f>IF(OR(B738="",B738=0),"",SUMIF(Codigos,B738,TotalCurvaABC))</f>
        <v/>
      </c>
    </row>
    <row r="739">
      <c r="B739" s="0" t="n"/>
      <c r="C739" s="0" t="n"/>
      <c r="D739" s="0" t="n"/>
      <c r="E739" s="0" t="n"/>
      <c r="F739" s="0" t="n"/>
      <c r="G739" s="0" t="n"/>
      <c r="H739" s="0" t="n"/>
      <c r="I739" s="0" t="n"/>
      <c r="J739" s="0" t="n"/>
      <c r="K739" s="0" t="n"/>
      <c r="L739" s="0" t="n"/>
      <c r="N739" s="311">
        <f>IF(OR(B739="",B739=0),"",SUMIF(Codigos,B739,Quantidade))</f>
        <v/>
      </c>
      <c r="O739" s="558">
        <f>IF(OR(B739="",B739=0),"",SUMIF(Codigos,B739,TotalCurvaABC))</f>
        <v/>
      </c>
    </row>
    <row r="740">
      <c r="B740" s="0" t="n"/>
      <c r="C740" s="0" t="n"/>
      <c r="D740" s="0" t="n"/>
      <c r="E740" s="0" t="n"/>
      <c r="F740" s="0" t="n"/>
      <c r="G740" s="0" t="n"/>
      <c r="H740" s="0" t="n"/>
      <c r="I740" s="0" t="n"/>
      <c r="J740" s="0" t="n"/>
      <c r="K740" s="0" t="n"/>
      <c r="L740" s="0" t="n"/>
      <c r="N740" s="311">
        <f>IF(OR(B740="",B740=0),"",SUMIF(Codigos,B740,Quantidade))</f>
        <v/>
      </c>
      <c r="O740" s="558">
        <f>IF(OR(B740="",B740=0),"",SUMIF(Codigos,B740,TotalCurvaABC))</f>
        <v/>
      </c>
    </row>
    <row r="741">
      <c r="B741" s="0" t="n"/>
      <c r="C741" s="0" t="n"/>
      <c r="D741" s="0" t="n"/>
      <c r="E741" s="0" t="n"/>
      <c r="F741" s="0" t="n"/>
      <c r="G741" s="0" t="n"/>
      <c r="H741" s="0" t="n"/>
      <c r="I741" s="0" t="n"/>
      <c r="J741" s="0" t="n"/>
      <c r="K741" s="0" t="n"/>
      <c r="L741" s="0" t="n"/>
      <c r="N741" s="311">
        <f>IF(OR(B741="",B741=0),"",SUMIF(Codigos,B741,Quantidade))</f>
        <v/>
      </c>
      <c r="O741" s="558">
        <f>IF(OR(B741="",B741=0),"",SUMIF(Codigos,B741,TotalCurvaABC))</f>
        <v/>
      </c>
    </row>
    <row r="742">
      <c r="B742" s="0" t="n"/>
      <c r="C742" s="0" t="n"/>
      <c r="D742" s="0" t="n"/>
      <c r="E742" s="0" t="n"/>
      <c r="F742" s="0" t="n"/>
      <c r="G742" s="0" t="n"/>
      <c r="H742" s="0" t="n"/>
      <c r="I742" s="0" t="n"/>
      <c r="J742" s="0" t="n"/>
      <c r="K742" s="0" t="n"/>
      <c r="L742" s="0" t="n"/>
      <c r="N742" s="311">
        <f>IF(OR(B742="",B742=0),"",SUMIF(Codigos,B742,Quantidade))</f>
        <v/>
      </c>
      <c r="O742" s="558">
        <f>IF(OR(B742="",B742=0),"",SUMIF(Codigos,B742,TotalCurvaABC))</f>
        <v/>
      </c>
    </row>
    <row r="743">
      <c r="B743" s="0" t="n"/>
      <c r="C743" s="0" t="n"/>
      <c r="D743" s="0" t="n"/>
      <c r="E743" s="0" t="n"/>
      <c r="F743" s="0" t="n"/>
      <c r="G743" s="0" t="n"/>
      <c r="H743" s="0" t="n"/>
      <c r="I743" s="0" t="n"/>
      <c r="J743" s="0" t="n"/>
      <c r="K743" s="0" t="n"/>
      <c r="L743" s="0" t="n"/>
      <c r="N743" s="311">
        <f>IF(OR(B743="",B743=0),"",SUMIF(Codigos,B743,Quantidade))</f>
        <v/>
      </c>
      <c r="O743" s="558">
        <f>IF(OR(B743="",B743=0),"",SUMIF(Codigos,B743,TotalCurvaABC))</f>
        <v/>
      </c>
    </row>
    <row r="744">
      <c r="B744" s="0" t="n"/>
      <c r="C744" s="0" t="n"/>
      <c r="D744" s="0" t="n"/>
      <c r="E744" s="0" t="n"/>
      <c r="F744" s="0" t="n"/>
      <c r="G744" s="0" t="n"/>
      <c r="H744" s="0" t="n"/>
      <c r="I744" s="0" t="n"/>
      <c r="J744" s="0" t="n"/>
      <c r="K744" s="0" t="n"/>
      <c r="L744" s="0" t="n"/>
      <c r="N744" s="311">
        <f>IF(OR(B744="",B744=0),"",SUMIF(Codigos,B744,Quantidade))</f>
        <v/>
      </c>
      <c r="O744" s="558">
        <f>IF(OR(B744="",B744=0),"",SUMIF(Codigos,B744,TotalCurvaABC))</f>
        <v/>
      </c>
    </row>
    <row r="745">
      <c r="B745" s="0" t="n"/>
      <c r="C745" s="0" t="n"/>
      <c r="D745" s="0" t="n"/>
      <c r="E745" s="0" t="n"/>
      <c r="F745" s="0" t="n"/>
      <c r="G745" s="0" t="n"/>
      <c r="H745" s="0" t="n"/>
      <c r="I745" s="0" t="n"/>
      <c r="J745" s="0" t="n"/>
      <c r="K745" s="0" t="n"/>
      <c r="L745" s="0" t="n"/>
      <c r="N745" s="311">
        <f>IF(OR(B745="",B745=0),"",SUMIF(Codigos,B745,Quantidade))</f>
        <v/>
      </c>
      <c r="O745" s="558">
        <f>IF(OR(B745="",B745=0),"",SUMIF(Codigos,B745,TotalCurvaABC))</f>
        <v/>
      </c>
    </row>
    <row r="746">
      <c r="B746" s="0" t="n"/>
      <c r="C746" s="0" t="n"/>
      <c r="D746" s="0" t="n"/>
      <c r="E746" s="0" t="n"/>
      <c r="F746" s="0" t="n"/>
      <c r="G746" s="0" t="n"/>
      <c r="H746" s="0" t="n"/>
      <c r="I746" s="0" t="n"/>
      <c r="J746" s="0" t="n"/>
      <c r="K746" s="0" t="n"/>
      <c r="L746" s="0" t="n"/>
      <c r="N746" s="311">
        <f>IF(OR(B746="",B746=0),"",SUMIF(Codigos,B746,Quantidade))</f>
        <v/>
      </c>
      <c r="O746" s="558">
        <f>IF(OR(B746="",B746=0),"",SUMIF(Codigos,B746,TotalCurvaABC))</f>
        <v/>
      </c>
    </row>
    <row r="747">
      <c r="B747" s="0" t="n"/>
      <c r="C747" s="0" t="n"/>
      <c r="D747" s="0" t="n"/>
      <c r="E747" s="0" t="n"/>
      <c r="F747" s="0" t="n"/>
      <c r="G747" s="0" t="n"/>
      <c r="H747" s="0" t="n"/>
      <c r="I747" s="0" t="n"/>
      <c r="J747" s="0" t="n"/>
      <c r="K747" s="0" t="n"/>
      <c r="L747" s="0" t="n"/>
      <c r="N747" s="311">
        <f>IF(OR(B747="",B747=0),"",SUMIF(Codigos,B747,Quantidade))</f>
        <v/>
      </c>
      <c r="O747" s="558">
        <f>IF(OR(B747="",B747=0),"",SUMIF(Codigos,B747,TotalCurvaABC))</f>
        <v/>
      </c>
    </row>
    <row r="748">
      <c r="B748" s="0" t="n"/>
      <c r="C748" s="0" t="n"/>
      <c r="D748" s="0" t="n"/>
      <c r="E748" s="0" t="n"/>
      <c r="F748" s="0" t="n"/>
      <c r="G748" s="0" t="n"/>
      <c r="H748" s="0" t="n"/>
      <c r="I748" s="0" t="n"/>
      <c r="J748" s="0" t="n"/>
      <c r="K748" s="0" t="n"/>
      <c r="L748" s="0" t="n"/>
      <c r="N748" s="311">
        <f>IF(OR(B748="",B748=0),"",SUMIF(Codigos,B748,Quantidade))</f>
        <v/>
      </c>
      <c r="O748" s="558">
        <f>IF(OR(B748="",B748=0),"",SUMIF(Codigos,B748,TotalCurvaABC))</f>
        <v/>
      </c>
    </row>
    <row r="749">
      <c r="B749" s="0" t="n"/>
      <c r="C749" s="0" t="n"/>
      <c r="D749" s="0" t="n"/>
      <c r="E749" s="0" t="n"/>
      <c r="F749" s="0" t="n"/>
      <c r="G749" s="0" t="n"/>
      <c r="H749" s="0" t="n"/>
      <c r="I749" s="0" t="n"/>
      <c r="J749" s="0" t="n"/>
      <c r="K749" s="0" t="n"/>
      <c r="L749" s="0" t="n"/>
      <c r="N749" s="311">
        <f>IF(OR(B749="",B749=0),"",SUMIF(Codigos,B749,Quantidade))</f>
        <v/>
      </c>
      <c r="O749" s="558">
        <f>IF(OR(B749="",B749=0),"",SUMIF(Codigos,B749,TotalCurvaABC))</f>
        <v/>
      </c>
    </row>
    <row r="750">
      <c r="B750" s="0" t="n"/>
      <c r="C750" s="0" t="n"/>
      <c r="D750" s="0" t="n"/>
      <c r="E750" s="0" t="n"/>
      <c r="F750" s="0" t="n"/>
      <c r="G750" s="0" t="n"/>
      <c r="H750" s="0" t="n"/>
      <c r="I750" s="0" t="n"/>
      <c r="J750" s="0" t="n"/>
      <c r="K750" s="0" t="n"/>
      <c r="L750" s="0" t="n"/>
      <c r="N750" s="311">
        <f>IF(OR(B750="",B750=0),"",SUMIF(Codigos,B750,Quantidade))</f>
        <v/>
      </c>
      <c r="O750" s="558">
        <f>IF(OR(B750="",B750=0),"",SUMIF(Codigos,B750,TotalCurvaABC))</f>
        <v/>
      </c>
    </row>
    <row r="751">
      <c r="B751" s="0" t="n"/>
      <c r="C751" s="0" t="n"/>
      <c r="D751" s="0" t="n"/>
      <c r="E751" s="0" t="n"/>
      <c r="F751" s="0" t="n"/>
      <c r="G751" s="0" t="n"/>
      <c r="H751" s="0" t="n"/>
      <c r="I751" s="0" t="n"/>
      <c r="J751" s="0" t="n"/>
      <c r="K751" s="0" t="n"/>
      <c r="L751" s="0" t="n"/>
      <c r="N751" s="311">
        <f>IF(OR(B751="",B751=0),"",SUMIF(Codigos,B751,Quantidade))</f>
        <v/>
      </c>
      <c r="O751" s="558">
        <f>IF(OR(B751="",B751=0),"",SUMIF(Codigos,B751,TotalCurvaABC))</f>
        <v/>
      </c>
    </row>
    <row r="752">
      <c r="B752" s="0" t="n"/>
      <c r="C752" s="0" t="n"/>
      <c r="D752" s="0" t="n"/>
      <c r="E752" s="0" t="n"/>
      <c r="F752" s="0" t="n"/>
      <c r="G752" s="0" t="n"/>
      <c r="H752" s="0" t="n"/>
      <c r="I752" s="0" t="n"/>
      <c r="J752" s="0" t="n"/>
      <c r="K752" s="0" t="n"/>
      <c r="L752" s="0" t="n"/>
      <c r="N752" s="311">
        <f>IF(OR(B752="",B752=0),"",SUMIF(Codigos,B752,Quantidade))</f>
        <v/>
      </c>
      <c r="O752" s="558">
        <f>IF(OR(B752="",B752=0),"",SUMIF(Codigos,B752,TotalCurvaABC))</f>
        <v/>
      </c>
    </row>
    <row r="753">
      <c r="B753" s="0" t="n"/>
      <c r="C753" s="0" t="n"/>
      <c r="D753" s="0" t="n"/>
      <c r="E753" s="0" t="n"/>
      <c r="F753" s="0" t="n"/>
      <c r="G753" s="0" t="n"/>
      <c r="H753" s="0" t="n"/>
      <c r="I753" s="0" t="n"/>
      <c r="J753" s="0" t="n"/>
      <c r="K753" s="0" t="n"/>
      <c r="L753" s="0" t="n"/>
      <c r="N753" s="311">
        <f>IF(OR(B753="",B753=0),"",SUMIF(Codigos,B753,Quantidade))</f>
        <v/>
      </c>
      <c r="O753" s="558">
        <f>IF(OR(B753="",B753=0),"",SUMIF(Codigos,B753,TotalCurvaABC))</f>
        <v/>
      </c>
    </row>
    <row r="754">
      <c r="B754" s="0" t="n"/>
      <c r="C754" s="0" t="n"/>
      <c r="D754" s="0" t="n"/>
      <c r="E754" s="0" t="n"/>
      <c r="F754" s="0" t="n"/>
      <c r="G754" s="0" t="n"/>
      <c r="H754" s="0" t="n"/>
      <c r="I754" s="0" t="n"/>
      <c r="J754" s="0" t="n"/>
      <c r="K754" s="0" t="n"/>
      <c r="L754" s="0" t="n"/>
      <c r="N754" s="311">
        <f>IF(OR(B754="",B754=0),"",SUMIF(Codigos,B754,Quantidade))</f>
        <v/>
      </c>
      <c r="O754" s="558">
        <f>IF(OR(B754="",B754=0),"",SUMIF(Codigos,B754,TotalCurvaABC))</f>
        <v/>
      </c>
    </row>
    <row r="755">
      <c r="B755" s="0" t="n"/>
      <c r="C755" s="0" t="n"/>
      <c r="D755" s="0" t="n"/>
      <c r="E755" s="0" t="n"/>
      <c r="F755" s="0" t="n"/>
      <c r="G755" s="0" t="n"/>
      <c r="H755" s="0" t="n"/>
      <c r="I755" s="0" t="n"/>
      <c r="J755" s="0" t="n"/>
      <c r="K755" s="0" t="n"/>
      <c r="L755" s="0" t="n"/>
      <c r="N755" s="311">
        <f>IF(OR(B755="",B755=0),"",SUMIF(Codigos,B755,Quantidade))</f>
        <v/>
      </c>
      <c r="O755" s="558">
        <f>IF(OR(B755="",B755=0),"",SUMIF(Codigos,B755,TotalCurvaABC))</f>
        <v/>
      </c>
    </row>
    <row r="756">
      <c r="B756" s="0" t="n"/>
      <c r="C756" s="0" t="n"/>
      <c r="D756" s="0" t="n"/>
      <c r="E756" s="0" t="n"/>
      <c r="F756" s="0" t="n"/>
      <c r="G756" s="0" t="n"/>
      <c r="H756" s="0" t="n"/>
      <c r="I756" s="0" t="n"/>
      <c r="J756" s="0" t="n"/>
      <c r="K756" s="0" t="n"/>
      <c r="L756" s="0" t="n"/>
      <c r="N756" s="311">
        <f>IF(OR(B756="",B756=0),"",SUMIF(Codigos,B756,Quantidade))</f>
        <v/>
      </c>
      <c r="O756" s="558">
        <f>IF(OR(B756="",B756=0),"",SUMIF(Codigos,B756,TotalCurvaABC))</f>
        <v/>
      </c>
    </row>
    <row r="757">
      <c r="B757" s="0" t="n"/>
      <c r="C757" s="0" t="n"/>
      <c r="D757" s="0" t="n"/>
      <c r="E757" s="0" t="n"/>
      <c r="F757" s="0" t="n"/>
      <c r="G757" s="0" t="n"/>
      <c r="H757" s="0" t="n"/>
      <c r="I757" s="0" t="n"/>
      <c r="J757" s="0" t="n"/>
      <c r="K757" s="0" t="n"/>
      <c r="L757" s="0" t="n"/>
      <c r="N757" s="311">
        <f>IF(OR(B757="",B757=0),"",SUMIF(Codigos,B757,Quantidade))</f>
        <v/>
      </c>
      <c r="O757" s="558">
        <f>IF(OR(B757="",B757=0),"",SUMIF(Codigos,B757,TotalCurvaABC))</f>
        <v/>
      </c>
    </row>
    <row r="758">
      <c r="B758" s="0" t="n"/>
      <c r="C758" s="0" t="n"/>
      <c r="D758" s="0" t="n"/>
      <c r="E758" s="0" t="n"/>
      <c r="F758" s="0" t="n"/>
      <c r="G758" s="0" t="n"/>
      <c r="H758" s="0" t="n"/>
      <c r="I758" s="0" t="n"/>
      <c r="J758" s="0" t="n"/>
      <c r="K758" s="0" t="n"/>
      <c r="L758" s="0" t="n"/>
      <c r="N758" s="311">
        <f>IF(OR(B758="",B758=0),"",SUMIF(Codigos,B758,Quantidade))</f>
        <v/>
      </c>
      <c r="O758" s="558">
        <f>IF(OR(B758="",B758=0),"",SUMIF(Codigos,B758,TotalCurvaABC))</f>
        <v/>
      </c>
    </row>
    <row r="759">
      <c r="B759" s="0" t="n"/>
      <c r="C759" s="0" t="n"/>
      <c r="D759" s="0" t="n"/>
      <c r="E759" s="0" t="n"/>
      <c r="F759" s="0" t="n"/>
      <c r="G759" s="0" t="n"/>
      <c r="H759" s="0" t="n"/>
      <c r="I759" s="0" t="n"/>
      <c r="J759" s="0" t="n"/>
      <c r="K759" s="0" t="n"/>
      <c r="L759" s="0" t="n"/>
      <c r="N759" s="311">
        <f>IF(OR(B759="",B759=0),"",SUMIF(Codigos,B759,Quantidade))</f>
        <v/>
      </c>
      <c r="O759" s="558">
        <f>IF(OR(B759="",B759=0),"",SUMIF(Codigos,B759,TotalCurvaABC))</f>
        <v/>
      </c>
    </row>
    <row r="760">
      <c r="B760" s="0" t="n"/>
      <c r="C760" s="0" t="n"/>
      <c r="D760" s="0" t="n"/>
      <c r="E760" s="0" t="n"/>
      <c r="F760" s="0" t="n"/>
      <c r="G760" s="0" t="n"/>
      <c r="H760" s="0" t="n"/>
      <c r="I760" s="0" t="n"/>
      <c r="J760" s="0" t="n"/>
      <c r="K760" s="0" t="n"/>
      <c r="L760" s="0" t="n"/>
      <c r="N760" s="311">
        <f>IF(OR(B760="",B760=0),"",SUMIF(Codigos,B760,Quantidade))</f>
        <v/>
      </c>
      <c r="O760" s="558">
        <f>IF(OR(B760="",B760=0),"",SUMIF(Codigos,B760,TotalCurvaABC))</f>
        <v/>
      </c>
    </row>
    <row r="761">
      <c r="B761" s="0" t="n"/>
      <c r="C761" s="0" t="n"/>
      <c r="D761" s="0" t="n"/>
      <c r="E761" s="0" t="n"/>
      <c r="F761" s="0" t="n"/>
      <c r="G761" s="0" t="n"/>
      <c r="H761" s="0" t="n"/>
      <c r="I761" s="0" t="n"/>
      <c r="J761" s="0" t="n"/>
      <c r="K761" s="0" t="n"/>
      <c r="L761" s="0" t="n"/>
      <c r="N761" s="311">
        <f>IF(OR(B761="",B761=0),"",SUMIF(Codigos,B761,Quantidade))</f>
        <v/>
      </c>
      <c r="O761" s="558">
        <f>IF(OR(B761="",B761=0),"",SUMIF(Codigos,B761,TotalCurvaABC))</f>
        <v/>
      </c>
    </row>
    <row r="762">
      <c r="B762" s="0" t="n"/>
      <c r="C762" s="0" t="n"/>
      <c r="D762" s="0" t="n"/>
      <c r="E762" s="0" t="n"/>
      <c r="F762" s="0" t="n"/>
      <c r="G762" s="0" t="n"/>
      <c r="H762" s="0" t="n"/>
      <c r="I762" s="0" t="n"/>
      <c r="J762" s="0" t="n"/>
      <c r="K762" s="0" t="n"/>
      <c r="L762" s="0" t="n"/>
      <c r="N762" s="311">
        <f>IF(OR(B762="",B762=0),"",SUMIF(Codigos,B762,Quantidade))</f>
        <v/>
      </c>
      <c r="O762" s="558">
        <f>IF(OR(B762="",B762=0),"",SUMIF(Codigos,B762,TotalCurvaABC))</f>
        <v/>
      </c>
    </row>
    <row r="763">
      <c r="B763" s="0" t="n"/>
      <c r="C763" s="0" t="n"/>
      <c r="D763" s="0" t="n"/>
      <c r="E763" s="0" t="n"/>
      <c r="F763" s="0" t="n"/>
      <c r="G763" s="0" t="n"/>
      <c r="H763" s="0" t="n"/>
      <c r="I763" s="0" t="n"/>
      <c r="J763" s="0" t="n"/>
      <c r="K763" s="0" t="n"/>
      <c r="L763" s="0" t="n"/>
      <c r="N763" s="311">
        <f>IF(OR(B763="",B763=0),"",SUMIF(Codigos,B763,Quantidade))</f>
        <v/>
      </c>
      <c r="O763" s="558">
        <f>IF(OR(B763="",B763=0),"",SUMIF(Codigos,B763,TotalCurvaABC))</f>
        <v/>
      </c>
    </row>
    <row r="764">
      <c r="B764" s="0" t="n"/>
      <c r="C764" s="0" t="n"/>
      <c r="D764" s="0" t="n"/>
      <c r="E764" s="0" t="n"/>
      <c r="F764" s="0" t="n"/>
      <c r="G764" s="0" t="n"/>
      <c r="H764" s="0" t="n"/>
      <c r="I764" s="0" t="n"/>
      <c r="J764" s="0" t="n"/>
      <c r="K764" s="0" t="n"/>
      <c r="L764" s="0" t="n"/>
      <c r="N764" s="311">
        <f>IF(OR(B764="",B764=0),"",SUMIF(Codigos,B764,Quantidade))</f>
        <v/>
      </c>
      <c r="O764" s="558">
        <f>IF(OR(B764="",B764=0),"",SUMIF(Codigos,B764,TotalCurvaABC))</f>
        <v/>
      </c>
    </row>
    <row r="765">
      <c r="B765" s="0" t="n"/>
      <c r="C765" s="0" t="n"/>
      <c r="D765" s="0" t="n"/>
      <c r="E765" s="0" t="n"/>
      <c r="F765" s="0" t="n"/>
      <c r="G765" s="0" t="n"/>
      <c r="H765" s="0" t="n"/>
      <c r="I765" s="0" t="n"/>
      <c r="J765" s="0" t="n"/>
      <c r="K765" s="0" t="n"/>
      <c r="L765" s="0" t="n"/>
      <c r="N765" s="311">
        <f>IF(OR(B765="",B765=0),"",SUMIF(Codigos,B765,Quantidade))</f>
        <v/>
      </c>
      <c r="O765" s="558">
        <f>IF(OR(B765="",B765=0),"",SUMIF(Codigos,B765,TotalCurvaABC))</f>
        <v/>
      </c>
    </row>
    <row r="766">
      <c r="B766" s="0" t="n"/>
      <c r="C766" s="0" t="n"/>
      <c r="D766" s="0" t="n"/>
      <c r="E766" s="0" t="n"/>
      <c r="F766" s="0" t="n"/>
      <c r="G766" s="0" t="n"/>
      <c r="H766" s="0" t="n"/>
      <c r="I766" s="0" t="n"/>
      <c r="J766" s="0" t="n"/>
      <c r="K766" s="0" t="n"/>
      <c r="L766" s="0" t="n"/>
      <c r="N766" s="311">
        <f>IF(OR(B766="",B766=0),"",SUMIF(Codigos,B766,Quantidade))</f>
        <v/>
      </c>
      <c r="O766" s="558">
        <f>IF(OR(B766="",B766=0),"",SUMIF(Codigos,B766,TotalCurvaABC))</f>
        <v/>
      </c>
    </row>
    <row r="767">
      <c r="B767" s="0" t="n"/>
      <c r="C767" s="0" t="n"/>
      <c r="D767" s="0" t="n"/>
      <c r="E767" s="0" t="n"/>
      <c r="F767" s="0" t="n"/>
      <c r="G767" s="0" t="n"/>
      <c r="H767" s="0" t="n"/>
      <c r="I767" s="0" t="n"/>
      <c r="J767" s="0" t="n"/>
      <c r="K767" s="0" t="n"/>
      <c r="L767" s="0" t="n"/>
      <c r="N767" s="311">
        <f>IF(OR(B767="",B767=0),"",SUMIF(Codigos,B767,Quantidade))</f>
        <v/>
      </c>
      <c r="O767" s="558">
        <f>IF(OR(B767="",B767=0),"",SUMIF(Codigos,B767,TotalCurvaABC))</f>
        <v/>
      </c>
    </row>
    <row r="768">
      <c r="B768" s="0" t="n"/>
      <c r="C768" s="0" t="n"/>
      <c r="D768" s="0" t="n"/>
      <c r="E768" s="0" t="n"/>
      <c r="F768" s="0" t="n"/>
      <c r="G768" s="0" t="n"/>
      <c r="H768" s="0" t="n"/>
      <c r="I768" s="0" t="n"/>
      <c r="J768" s="0" t="n"/>
      <c r="K768" s="0" t="n"/>
      <c r="L768" s="0" t="n"/>
      <c r="N768" s="311">
        <f>IF(OR(B768="",B768=0),"",SUMIF(Codigos,B768,Quantidade))</f>
        <v/>
      </c>
      <c r="O768" s="558">
        <f>IF(OR(B768="",B768=0),"",SUMIF(Codigos,B768,TotalCurvaABC))</f>
        <v/>
      </c>
    </row>
    <row r="769">
      <c r="B769" s="0" t="n"/>
      <c r="C769" s="0" t="n"/>
      <c r="D769" s="0" t="n"/>
      <c r="E769" s="0" t="n"/>
      <c r="F769" s="0" t="n"/>
      <c r="G769" s="0" t="n"/>
      <c r="H769" s="0" t="n"/>
      <c r="I769" s="0" t="n"/>
      <c r="J769" s="0" t="n"/>
      <c r="K769" s="0" t="n"/>
      <c r="L769" s="0" t="n"/>
      <c r="N769" s="311">
        <f>IF(OR(B769="",B769=0),"",SUMIF(Codigos,B769,Quantidade))</f>
        <v/>
      </c>
      <c r="O769" s="558">
        <f>IF(OR(B769="",B769=0),"",SUMIF(Codigos,B769,TotalCurvaABC))</f>
        <v/>
      </c>
    </row>
    <row r="770">
      <c r="B770" s="0" t="n"/>
      <c r="C770" s="0" t="n"/>
      <c r="D770" s="0" t="n"/>
      <c r="E770" s="0" t="n"/>
      <c r="F770" s="0" t="n"/>
      <c r="G770" s="0" t="n"/>
      <c r="H770" s="0" t="n"/>
      <c r="I770" s="0" t="n"/>
      <c r="J770" s="0" t="n"/>
      <c r="K770" s="0" t="n"/>
      <c r="L770" s="0" t="n"/>
      <c r="N770" s="311">
        <f>IF(OR(B770="",B770=0),"",SUMIF(Codigos,B770,Quantidade))</f>
        <v/>
      </c>
      <c r="O770" s="558">
        <f>IF(OR(B770="",B770=0),"",SUMIF(Codigos,B770,TotalCurvaABC))</f>
        <v/>
      </c>
    </row>
    <row r="771">
      <c r="B771" s="0" t="n"/>
      <c r="C771" s="0" t="n"/>
      <c r="D771" s="0" t="n"/>
      <c r="E771" s="0" t="n"/>
      <c r="F771" s="0" t="n"/>
      <c r="G771" s="0" t="n"/>
      <c r="H771" s="0" t="n"/>
      <c r="I771" s="0" t="n"/>
      <c r="J771" s="0" t="n"/>
      <c r="K771" s="0" t="n"/>
      <c r="L771" s="0" t="n"/>
      <c r="N771" s="311">
        <f>IF(OR(B771="",B771=0),"",SUMIF(Codigos,B771,Quantidade))</f>
        <v/>
      </c>
      <c r="O771" s="558">
        <f>IF(OR(B771="",B771=0),"",SUMIF(Codigos,B771,TotalCurvaABC))</f>
        <v/>
      </c>
    </row>
    <row r="772">
      <c r="B772" s="0" t="n"/>
      <c r="C772" s="0" t="n"/>
      <c r="D772" s="0" t="n"/>
      <c r="E772" s="0" t="n"/>
      <c r="F772" s="0" t="n"/>
      <c r="G772" s="0" t="n"/>
      <c r="H772" s="0" t="n"/>
      <c r="I772" s="0" t="n"/>
      <c r="J772" s="0" t="n"/>
      <c r="K772" s="0" t="n"/>
      <c r="L772" s="0" t="n"/>
      <c r="N772" s="311">
        <f>IF(OR(B772="",B772=0),"",SUMIF(Codigos,B772,Quantidade))</f>
        <v/>
      </c>
      <c r="O772" s="558">
        <f>IF(OR(B772="",B772=0),"",SUMIF(Codigos,B772,TotalCurvaABC))</f>
        <v/>
      </c>
    </row>
    <row r="773">
      <c r="B773" s="0" t="n"/>
      <c r="C773" s="0" t="n"/>
      <c r="D773" s="0" t="n"/>
      <c r="E773" s="0" t="n"/>
      <c r="F773" s="0" t="n"/>
      <c r="G773" s="0" t="n"/>
      <c r="H773" s="0" t="n"/>
      <c r="I773" s="0" t="n"/>
      <c r="J773" s="0" t="n"/>
      <c r="K773" s="0" t="n"/>
      <c r="L773" s="0" t="n"/>
      <c r="N773" s="311">
        <f>IF(OR(B773="",B773=0),"",SUMIF(Codigos,B773,Quantidade))</f>
        <v/>
      </c>
      <c r="O773" s="558">
        <f>IF(OR(B773="",B773=0),"",SUMIF(Codigos,B773,TotalCurvaABC))</f>
        <v/>
      </c>
    </row>
    <row r="774">
      <c r="B774" s="0" t="n"/>
      <c r="C774" s="0" t="n"/>
      <c r="D774" s="0" t="n"/>
      <c r="E774" s="0" t="n"/>
      <c r="F774" s="0" t="n"/>
      <c r="G774" s="0" t="n"/>
      <c r="H774" s="0" t="n"/>
      <c r="I774" s="0" t="n"/>
      <c r="J774" s="0" t="n"/>
      <c r="K774" s="0" t="n"/>
      <c r="L774" s="0" t="n"/>
      <c r="N774" s="311">
        <f>IF(OR(B774="",B774=0),"",SUMIF(Codigos,B774,Quantidade))</f>
        <v/>
      </c>
      <c r="O774" s="558">
        <f>IF(OR(B774="",B774=0),"",SUMIF(Codigos,B774,TotalCurvaABC))</f>
        <v/>
      </c>
    </row>
    <row r="775">
      <c r="B775" s="0" t="n"/>
      <c r="C775" s="0" t="n"/>
      <c r="D775" s="0" t="n"/>
      <c r="E775" s="0" t="n"/>
      <c r="F775" s="0" t="n"/>
      <c r="G775" s="0" t="n"/>
      <c r="H775" s="0" t="n"/>
      <c r="I775" s="0" t="n"/>
      <c r="J775" s="0" t="n"/>
      <c r="K775" s="0" t="n"/>
      <c r="L775" s="0" t="n"/>
      <c r="N775" s="311">
        <f>IF(OR(B775="",B775=0),"",SUMIF(Codigos,B775,Quantidade))</f>
        <v/>
      </c>
      <c r="O775" s="558">
        <f>IF(OR(B775="",B775=0),"",SUMIF(Codigos,B775,TotalCurvaABC))</f>
        <v/>
      </c>
    </row>
    <row r="776">
      <c r="B776" s="0" t="n"/>
      <c r="C776" s="0" t="n"/>
      <c r="D776" s="0" t="n"/>
      <c r="E776" s="0" t="n"/>
      <c r="F776" s="0" t="n"/>
      <c r="G776" s="0" t="n"/>
      <c r="H776" s="0" t="n"/>
      <c r="I776" s="0" t="n"/>
      <c r="J776" s="0" t="n"/>
      <c r="K776" s="0" t="n"/>
      <c r="L776" s="0" t="n"/>
      <c r="N776" s="311">
        <f>IF(OR(B776="",B776=0),"",SUMIF(Codigos,B776,Quantidade))</f>
        <v/>
      </c>
      <c r="O776" s="558">
        <f>IF(OR(B776="",B776=0),"",SUMIF(Codigos,B776,TotalCurvaABC))</f>
        <v/>
      </c>
    </row>
    <row r="777">
      <c r="B777" s="0" t="n"/>
      <c r="C777" s="0" t="n"/>
      <c r="D777" s="0" t="n"/>
      <c r="E777" s="0" t="n"/>
      <c r="F777" s="0" t="n"/>
      <c r="G777" s="0" t="n"/>
      <c r="H777" s="0" t="n"/>
      <c r="I777" s="0" t="n"/>
      <c r="J777" s="0" t="n"/>
      <c r="K777" s="0" t="n"/>
      <c r="L777" s="0" t="n"/>
      <c r="N777" s="311">
        <f>IF(OR(B777="",B777=0),"",SUMIF(Codigos,B777,Quantidade))</f>
        <v/>
      </c>
      <c r="O777" s="558">
        <f>IF(OR(B777="",B777=0),"",SUMIF(Codigos,B777,TotalCurvaABC))</f>
        <v/>
      </c>
    </row>
    <row r="778">
      <c r="B778" s="0" t="n"/>
      <c r="C778" s="0" t="n"/>
      <c r="D778" s="0" t="n"/>
      <c r="E778" s="0" t="n"/>
      <c r="F778" s="0" t="n"/>
      <c r="G778" s="0" t="n"/>
      <c r="H778" s="0" t="n"/>
      <c r="I778" s="0" t="n"/>
      <c r="J778" s="0" t="n"/>
      <c r="K778" s="0" t="n"/>
      <c r="L778" s="0" t="n"/>
      <c r="N778" s="311">
        <f>IF(OR(B778="",B778=0),"",SUMIF(Codigos,B778,Quantidade))</f>
        <v/>
      </c>
      <c r="O778" s="558">
        <f>IF(OR(B778="",B778=0),"",SUMIF(Codigos,B778,TotalCurvaABC))</f>
        <v/>
      </c>
    </row>
    <row r="779">
      <c r="B779" s="0" t="n"/>
      <c r="C779" s="0" t="n"/>
      <c r="D779" s="0" t="n"/>
      <c r="E779" s="0" t="n"/>
      <c r="F779" s="0" t="n"/>
      <c r="G779" s="0" t="n"/>
      <c r="H779" s="0" t="n"/>
      <c r="I779" s="0" t="n"/>
      <c r="J779" s="0" t="n"/>
      <c r="K779" s="0" t="n"/>
      <c r="L779" s="0" t="n"/>
      <c r="N779" s="311">
        <f>IF(OR(B779="",B779=0),"",SUMIF(Codigos,B779,Quantidade))</f>
        <v/>
      </c>
      <c r="O779" s="558">
        <f>IF(OR(B779="",B779=0),"",SUMIF(Codigos,B779,TotalCurvaABC))</f>
        <v/>
      </c>
    </row>
    <row r="780">
      <c r="B780" s="0" t="n"/>
      <c r="C780" s="0" t="n"/>
      <c r="D780" s="0" t="n"/>
      <c r="E780" s="0" t="n"/>
      <c r="F780" s="0" t="n"/>
      <c r="G780" s="0" t="n"/>
      <c r="H780" s="0" t="n"/>
      <c r="I780" s="0" t="n"/>
      <c r="J780" s="0" t="n"/>
      <c r="K780" s="0" t="n"/>
      <c r="L780" s="0" t="n"/>
      <c r="N780" s="311">
        <f>IF(OR(B780="",B780=0),"",SUMIF(Codigos,B780,Quantidade))</f>
        <v/>
      </c>
      <c r="O780" s="558">
        <f>IF(OR(B780="",B780=0),"",SUMIF(Codigos,B780,TotalCurvaABC))</f>
        <v/>
      </c>
    </row>
    <row r="781">
      <c r="B781" s="0" t="n"/>
      <c r="C781" s="0" t="n"/>
      <c r="D781" s="0" t="n"/>
      <c r="E781" s="0" t="n"/>
      <c r="F781" s="0" t="n"/>
      <c r="G781" s="0" t="n"/>
      <c r="H781" s="0" t="n"/>
      <c r="I781" s="0" t="n"/>
      <c r="J781" s="0" t="n"/>
      <c r="K781" s="0" t="n"/>
      <c r="L781" s="0" t="n"/>
      <c r="N781" s="311">
        <f>IF(OR(B781="",B781=0),"",SUMIF(Codigos,B781,Quantidade))</f>
        <v/>
      </c>
      <c r="O781" s="558">
        <f>IF(OR(B781="",B781=0),"",SUMIF(Codigos,B781,TotalCurvaABC))</f>
        <v/>
      </c>
    </row>
    <row r="782">
      <c r="B782" s="0" t="n"/>
      <c r="C782" s="0" t="n"/>
      <c r="D782" s="0" t="n"/>
      <c r="E782" s="0" t="n"/>
      <c r="F782" s="0" t="n"/>
      <c r="G782" s="0" t="n"/>
      <c r="H782" s="0" t="n"/>
      <c r="I782" s="0" t="n"/>
      <c r="J782" s="0" t="n"/>
      <c r="K782" s="0" t="n"/>
      <c r="L782" s="0" t="n"/>
      <c r="N782" s="311">
        <f>IF(OR(B782="",B782=0),"",SUMIF(Codigos,B782,Quantidade))</f>
        <v/>
      </c>
      <c r="O782" s="558">
        <f>IF(OR(B782="",B782=0),"",SUMIF(Codigos,B782,TotalCurvaABC))</f>
        <v/>
      </c>
    </row>
    <row r="783">
      <c r="B783" s="0" t="n"/>
      <c r="C783" s="0" t="n"/>
      <c r="D783" s="0" t="n"/>
      <c r="E783" s="0" t="n"/>
      <c r="F783" s="0" t="n"/>
      <c r="G783" s="0" t="n"/>
      <c r="H783" s="0" t="n"/>
      <c r="I783" s="0" t="n"/>
      <c r="J783" s="0" t="n"/>
      <c r="K783" s="0" t="n"/>
      <c r="L783" s="0" t="n"/>
      <c r="N783" s="311">
        <f>IF(OR(B783="",B783=0),"",SUMIF(Codigos,B783,Quantidade))</f>
        <v/>
      </c>
      <c r="O783" s="558">
        <f>IF(OR(B783="",B783=0),"",SUMIF(Codigos,B783,TotalCurvaABC))</f>
        <v/>
      </c>
    </row>
    <row r="784">
      <c r="B784" s="0" t="n"/>
      <c r="C784" s="0" t="n"/>
      <c r="D784" s="0" t="n"/>
      <c r="E784" s="0" t="n"/>
      <c r="F784" s="0" t="n"/>
      <c r="G784" s="0" t="n"/>
      <c r="H784" s="0" t="n"/>
      <c r="I784" s="0" t="n"/>
      <c r="J784" s="0" t="n"/>
      <c r="K784" s="0" t="n"/>
      <c r="L784" s="0" t="n"/>
      <c r="N784" s="311">
        <f>IF(OR(B784="",B784=0),"",SUMIF(Codigos,B784,Quantidade))</f>
        <v/>
      </c>
      <c r="O784" s="558">
        <f>IF(OR(B784="",B784=0),"",SUMIF(Codigos,B784,TotalCurvaABC))</f>
        <v/>
      </c>
    </row>
    <row r="785">
      <c r="B785" s="0" t="n"/>
      <c r="C785" s="0" t="n"/>
      <c r="D785" s="0" t="n"/>
      <c r="E785" s="0" t="n"/>
      <c r="F785" s="0" t="n"/>
      <c r="G785" s="0" t="n"/>
      <c r="H785" s="0" t="n"/>
      <c r="I785" s="0" t="n"/>
      <c r="J785" s="0" t="n"/>
      <c r="K785" s="0" t="n"/>
      <c r="L785" s="0" t="n"/>
      <c r="N785" s="311">
        <f>IF(OR(B785="",B785=0),"",SUMIF(Codigos,B785,Quantidade))</f>
        <v/>
      </c>
      <c r="O785" s="558">
        <f>IF(OR(B785="",B785=0),"",SUMIF(Codigos,B785,TotalCurvaABC))</f>
        <v/>
      </c>
    </row>
    <row r="786">
      <c r="B786" s="0" t="n"/>
      <c r="C786" s="0" t="n"/>
      <c r="D786" s="0" t="n"/>
      <c r="E786" s="0" t="n"/>
      <c r="F786" s="0" t="n"/>
      <c r="G786" s="0" t="n"/>
      <c r="H786" s="0" t="n"/>
      <c r="I786" s="0" t="n"/>
      <c r="J786" s="0" t="n"/>
      <c r="K786" s="0" t="n"/>
      <c r="L786" s="0" t="n"/>
      <c r="N786" s="311">
        <f>IF(OR(B786="",B786=0),"",SUMIF(Codigos,B786,Quantidade))</f>
        <v/>
      </c>
      <c r="O786" s="558">
        <f>IF(OR(B786="",B786=0),"",SUMIF(Codigos,B786,TotalCurvaABC))</f>
        <v/>
      </c>
    </row>
    <row r="787">
      <c r="B787" s="0" t="n"/>
      <c r="C787" s="0" t="n"/>
      <c r="D787" s="0" t="n"/>
      <c r="E787" s="0" t="n"/>
      <c r="F787" s="0" t="n"/>
      <c r="G787" s="0" t="n"/>
      <c r="H787" s="0" t="n"/>
      <c r="I787" s="0" t="n"/>
      <c r="J787" s="0" t="n"/>
      <c r="K787" s="0" t="n"/>
      <c r="L787" s="0" t="n"/>
      <c r="N787" s="311">
        <f>IF(OR(B787="",B787=0),"",SUMIF(Codigos,B787,Quantidade))</f>
        <v/>
      </c>
      <c r="O787" s="558">
        <f>IF(OR(B787="",B787=0),"",SUMIF(Codigos,B787,TotalCurvaABC))</f>
        <v/>
      </c>
    </row>
    <row r="788">
      <c r="B788" s="0" t="n"/>
      <c r="C788" s="0" t="n"/>
      <c r="D788" s="0" t="n"/>
      <c r="E788" s="0" t="n"/>
      <c r="F788" s="0" t="n"/>
      <c r="G788" s="0" t="n"/>
      <c r="H788" s="0" t="n"/>
      <c r="I788" s="0" t="n"/>
      <c r="J788" s="0" t="n"/>
      <c r="K788" s="0" t="n"/>
      <c r="L788" s="0" t="n"/>
      <c r="N788" s="311">
        <f>IF(OR(B788="",B788=0),"",SUMIF(Codigos,B788,Quantidade))</f>
        <v/>
      </c>
      <c r="O788" s="558">
        <f>IF(OR(B788="",B788=0),"",SUMIF(Codigos,B788,TotalCurvaABC))</f>
        <v/>
      </c>
    </row>
    <row r="789">
      <c r="B789" s="0" t="n"/>
      <c r="C789" s="0" t="n"/>
      <c r="D789" s="0" t="n"/>
      <c r="E789" s="0" t="n"/>
      <c r="F789" s="0" t="n"/>
      <c r="G789" s="0" t="n"/>
      <c r="H789" s="0" t="n"/>
      <c r="I789" s="0" t="n"/>
      <c r="J789" s="0" t="n"/>
      <c r="K789" s="0" t="n"/>
      <c r="L789" s="0" t="n"/>
      <c r="N789" s="311">
        <f>IF(OR(B789="",B789=0),"",SUMIF(Codigos,B789,Quantidade))</f>
        <v/>
      </c>
      <c r="O789" s="558">
        <f>IF(OR(B789="",B789=0),"",SUMIF(Codigos,B789,TotalCurvaABC))</f>
        <v/>
      </c>
    </row>
    <row r="790">
      <c r="B790" s="0" t="n"/>
      <c r="C790" s="0" t="n"/>
      <c r="D790" s="0" t="n"/>
      <c r="E790" s="0" t="n"/>
      <c r="F790" s="0" t="n"/>
      <c r="G790" s="0" t="n"/>
      <c r="H790" s="0" t="n"/>
      <c r="I790" s="0" t="n"/>
      <c r="J790" s="0" t="n"/>
      <c r="K790" s="0" t="n"/>
      <c r="L790" s="0" t="n"/>
      <c r="N790" s="311">
        <f>IF(OR(B790="",B790=0),"",SUMIF(Codigos,B790,Quantidade))</f>
        <v/>
      </c>
      <c r="O790" s="558">
        <f>IF(OR(B790="",B790=0),"",SUMIF(Codigos,B790,TotalCurvaABC))</f>
        <v/>
      </c>
    </row>
    <row r="791">
      <c r="B791" s="0" t="n"/>
      <c r="C791" s="0" t="n"/>
      <c r="D791" s="0" t="n"/>
      <c r="E791" s="0" t="n"/>
      <c r="F791" s="0" t="n"/>
      <c r="G791" s="0" t="n"/>
      <c r="H791" s="0" t="n"/>
      <c r="I791" s="0" t="n"/>
      <c r="J791" s="0" t="n"/>
      <c r="K791" s="0" t="n"/>
      <c r="L791" s="0" t="n"/>
      <c r="N791" s="311">
        <f>IF(OR(B791="",B791=0),"",SUMIF(Codigos,B791,Quantidade))</f>
        <v/>
      </c>
      <c r="O791" s="558">
        <f>IF(OR(B791="",B791=0),"",SUMIF(Codigos,B791,TotalCurvaABC))</f>
        <v/>
      </c>
    </row>
    <row r="792">
      <c r="B792" s="0" t="n"/>
      <c r="C792" s="0" t="n"/>
      <c r="D792" s="0" t="n"/>
      <c r="E792" s="0" t="n"/>
      <c r="F792" s="0" t="n"/>
      <c r="G792" s="0" t="n"/>
      <c r="H792" s="0" t="n"/>
      <c r="I792" s="0" t="n"/>
      <c r="J792" s="0" t="n"/>
      <c r="K792" s="0" t="n"/>
      <c r="L792" s="0" t="n"/>
      <c r="N792" s="311">
        <f>IF(OR(B792="",B792=0),"",SUMIF(Codigos,B792,Quantidade))</f>
        <v/>
      </c>
      <c r="O792" s="558">
        <f>IF(OR(B792="",B792=0),"",SUMIF(Codigos,B792,TotalCurvaABC))</f>
        <v/>
      </c>
    </row>
    <row r="793">
      <c r="B793" s="0" t="n"/>
      <c r="C793" s="0" t="n"/>
      <c r="D793" s="0" t="n"/>
      <c r="E793" s="0" t="n"/>
      <c r="F793" s="0" t="n"/>
      <c r="G793" s="0" t="n"/>
      <c r="H793" s="0" t="n"/>
      <c r="I793" s="0" t="n"/>
      <c r="J793" s="0" t="n"/>
      <c r="K793" s="0" t="n"/>
      <c r="L793" s="0" t="n"/>
      <c r="N793" s="311">
        <f>IF(OR(B793="",B793=0),"",SUMIF(Codigos,B793,Quantidade))</f>
        <v/>
      </c>
      <c r="O793" s="558">
        <f>IF(OR(B793="",B793=0),"",SUMIF(Codigos,B793,TotalCurvaABC))</f>
        <v/>
      </c>
    </row>
    <row r="794">
      <c r="B794" s="0" t="n"/>
      <c r="C794" s="0" t="n"/>
      <c r="D794" s="0" t="n"/>
      <c r="E794" s="0" t="n"/>
      <c r="F794" s="0" t="n"/>
      <c r="G794" s="0" t="n"/>
      <c r="H794" s="0" t="n"/>
      <c r="I794" s="0" t="n"/>
      <c r="J794" s="0" t="n"/>
      <c r="K794" s="0" t="n"/>
      <c r="L794" s="0" t="n"/>
      <c r="N794" s="311">
        <f>IF(OR(B794="",B794=0),"",SUMIF(Codigos,B794,Quantidade))</f>
        <v/>
      </c>
      <c r="O794" s="558">
        <f>IF(OR(B794="",B794=0),"",SUMIF(Codigos,B794,TotalCurvaABC))</f>
        <v/>
      </c>
    </row>
    <row r="795">
      <c r="B795" s="0" t="n"/>
      <c r="C795" s="0" t="n"/>
      <c r="D795" s="0" t="n"/>
      <c r="E795" s="0" t="n"/>
      <c r="F795" s="0" t="n"/>
      <c r="G795" s="0" t="n"/>
      <c r="H795" s="0" t="n"/>
      <c r="I795" s="0" t="n"/>
      <c r="J795" s="0" t="n"/>
      <c r="K795" s="0" t="n"/>
      <c r="L795" s="0" t="n"/>
      <c r="N795" s="311">
        <f>IF(OR(B795="",B795=0),"",SUMIF(Codigos,B795,Quantidade))</f>
        <v/>
      </c>
      <c r="O795" s="558">
        <f>IF(OR(B795="",B795=0),"",SUMIF(Codigos,B795,TotalCurvaABC))</f>
        <v/>
      </c>
    </row>
    <row r="796">
      <c r="B796" s="0" t="n"/>
      <c r="C796" s="0" t="n"/>
      <c r="D796" s="0" t="n"/>
      <c r="E796" s="0" t="n"/>
      <c r="F796" s="0" t="n"/>
      <c r="G796" s="0" t="n"/>
      <c r="H796" s="0" t="n"/>
      <c r="I796" s="0" t="n"/>
      <c r="J796" s="0" t="n"/>
      <c r="K796" s="0" t="n"/>
      <c r="L796" s="0" t="n"/>
      <c r="N796" s="311">
        <f>IF(OR(B796="",B796=0),"",SUMIF(Codigos,B796,Quantidade))</f>
        <v/>
      </c>
      <c r="O796" s="558">
        <f>IF(OR(B796="",B796=0),"",SUMIF(Codigos,B796,TotalCurvaABC))</f>
        <v/>
      </c>
    </row>
    <row r="797">
      <c r="B797" s="0" t="n"/>
      <c r="C797" s="0" t="n"/>
      <c r="D797" s="0" t="n"/>
      <c r="E797" s="0" t="n"/>
      <c r="F797" s="0" t="n"/>
      <c r="G797" s="0" t="n"/>
      <c r="H797" s="0" t="n"/>
      <c r="I797" s="0" t="n"/>
      <c r="J797" s="0" t="n"/>
      <c r="K797" s="0" t="n"/>
      <c r="L797" s="0" t="n"/>
      <c r="N797" s="311">
        <f>IF(OR(B797="",B797=0),"",SUMIF(Codigos,B797,Quantidade))</f>
        <v/>
      </c>
      <c r="O797" s="558">
        <f>IF(OR(B797="",B797=0),"",SUMIF(Codigos,B797,TotalCurvaABC))</f>
        <v/>
      </c>
    </row>
    <row r="798">
      <c r="B798" s="0" t="n"/>
      <c r="C798" s="0" t="n"/>
      <c r="D798" s="0" t="n"/>
      <c r="E798" s="0" t="n"/>
      <c r="F798" s="0" t="n"/>
      <c r="G798" s="0" t="n"/>
      <c r="H798" s="0" t="n"/>
      <c r="I798" s="0" t="n"/>
      <c r="J798" s="0" t="n"/>
      <c r="K798" s="0" t="n"/>
      <c r="L798" s="0" t="n"/>
      <c r="N798" s="311">
        <f>IF(OR(B798="",B798=0),"",SUMIF(Codigos,B798,Quantidade))</f>
        <v/>
      </c>
      <c r="O798" s="558">
        <f>IF(OR(B798="",B798=0),"",SUMIF(Codigos,B798,TotalCurvaABC))</f>
        <v/>
      </c>
    </row>
    <row r="799">
      <c r="B799" s="0" t="n"/>
      <c r="C799" s="0" t="n"/>
      <c r="D799" s="0" t="n"/>
      <c r="E799" s="0" t="n"/>
      <c r="F799" s="0" t="n"/>
      <c r="G799" s="0" t="n"/>
      <c r="H799" s="0" t="n"/>
      <c r="I799" s="0" t="n"/>
      <c r="J799" s="0" t="n"/>
      <c r="K799" s="0" t="n"/>
      <c r="L799" s="0" t="n"/>
      <c r="N799" s="311">
        <f>IF(OR(B799="",B799=0),"",SUMIF(Codigos,B799,Quantidade))</f>
        <v/>
      </c>
      <c r="O799" s="558">
        <f>IF(OR(B799="",B799=0),"",SUMIF(Codigos,B799,TotalCurvaABC))</f>
        <v/>
      </c>
    </row>
    <row r="800">
      <c r="B800" s="0" t="n"/>
      <c r="C800" s="0" t="n"/>
      <c r="D800" s="0" t="n"/>
      <c r="E800" s="0" t="n"/>
      <c r="F800" s="0" t="n"/>
      <c r="G800" s="0" t="n"/>
      <c r="H800" s="0" t="n"/>
      <c r="I800" s="0" t="n"/>
      <c r="J800" s="0" t="n"/>
      <c r="K800" s="0" t="n"/>
      <c r="L800" s="0" t="n"/>
      <c r="N800" s="311">
        <f>IF(OR(B800="",B800=0),"",SUMIF(Codigos,B800,Quantidade))</f>
        <v/>
      </c>
      <c r="O800" s="558">
        <f>IF(OR(B800="",B800=0),"",SUMIF(Codigos,B800,TotalCurvaABC))</f>
        <v/>
      </c>
    </row>
    <row r="801">
      <c r="B801" s="0" t="n"/>
      <c r="C801" s="0" t="n"/>
      <c r="D801" s="0" t="n"/>
      <c r="E801" s="0" t="n"/>
      <c r="F801" s="0" t="n"/>
      <c r="G801" s="0" t="n"/>
      <c r="H801" s="0" t="n"/>
      <c r="I801" s="0" t="n"/>
      <c r="J801" s="0" t="n"/>
      <c r="K801" s="0" t="n"/>
      <c r="L801" s="0" t="n"/>
      <c r="N801" s="311">
        <f>IF(OR(B801="",B801=0),"",SUMIF(Codigos,B801,Quantidade))</f>
        <v/>
      </c>
      <c r="O801" s="558">
        <f>IF(OR(B801="",B801=0),"",SUMIF(Codigos,B801,TotalCurvaABC))</f>
        <v/>
      </c>
    </row>
    <row r="802">
      <c r="B802" s="0" t="n"/>
      <c r="C802" s="0" t="n"/>
      <c r="D802" s="0" t="n"/>
      <c r="E802" s="0" t="n"/>
      <c r="F802" s="0" t="n"/>
      <c r="G802" s="0" t="n"/>
      <c r="H802" s="0" t="n"/>
      <c r="I802" s="0" t="n"/>
      <c r="J802" s="0" t="n"/>
      <c r="K802" s="0" t="n"/>
      <c r="L802" s="0" t="n"/>
      <c r="N802" s="311">
        <f>IF(OR(B802="",B802=0),"",SUMIF(Codigos,B802,Quantidade))</f>
        <v/>
      </c>
      <c r="O802" s="558">
        <f>IF(OR(B802="",B802=0),"",SUMIF(Codigos,B802,TotalCurvaABC))</f>
        <v/>
      </c>
    </row>
    <row r="803">
      <c r="B803" s="0" t="n"/>
      <c r="C803" s="0" t="n"/>
      <c r="D803" s="0" t="n"/>
      <c r="E803" s="0" t="n"/>
      <c r="F803" s="0" t="n"/>
      <c r="G803" s="0" t="n"/>
      <c r="H803" s="0" t="n"/>
      <c r="I803" s="0" t="n"/>
      <c r="J803" s="0" t="n"/>
      <c r="K803" s="0" t="n"/>
      <c r="L803" s="0" t="n"/>
      <c r="N803" s="311">
        <f>IF(OR(B803="",B803=0),"",SUMIF(Codigos,B803,Quantidade))</f>
        <v/>
      </c>
      <c r="O803" s="558">
        <f>IF(OR(B803="",B803=0),"",SUMIF(Codigos,B803,TotalCurvaABC))</f>
        <v/>
      </c>
    </row>
    <row r="804">
      <c r="B804" s="0" t="n"/>
      <c r="C804" s="0" t="n"/>
      <c r="D804" s="0" t="n"/>
      <c r="E804" s="0" t="n"/>
      <c r="F804" s="0" t="n"/>
      <c r="G804" s="0" t="n"/>
      <c r="H804" s="0" t="n"/>
      <c r="I804" s="0" t="n"/>
      <c r="J804" s="0" t="n"/>
      <c r="K804" s="0" t="n"/>
      <c r="L804" s="0" t="n"/>
      <c r="N804" s="311">
        <f>IF(OR(B804="",B804=0),"",SUMIF(Codigos,B804,Quantidade))</f>
        <v/>
      </c>
      <c r="O804" s="558">
        <f>IF(OR(B804="",B804=0),"",SUMIF(Codigos,B804,TotalCurvaABC))</f>
        <v/>
      </c>
    </row>
    <row r="805">
      <c r="B805" s="0" t="n"/>
      <c r="C805" s="0" t="n"/>
      <c r="D805" s="0" t="n"/>
      <c r="E805" s="0" t="n"/>
      <c r="F805" s="0" t="n"/>
      <c r="G805" s="0" t="n"/>
      <c r="H805" s="0" t="n"/>
      <c r="I805" s="0" t="n"/>
      <c r="J805" s="0" t="n"/>
      <c r="K805" s="0" t="n"/>
      <c r="L805" s="0" t="n"/>
      <c r="N805" s="311">
        <f>IF(OR(B805="",B805=0),"",SUMIF(Codigos,B805,Quantidade))</f>
        <v/>
      </c>
      <c r="O805" s="558">
        <f>IF(OR(B805="",B805=0),"",SUMIF(Codigos,B805,TotalCurvaABC))</f>
        <v/>
      </c>
    </row>
    <row r="806">
      <c r="B806" s="0" t="n"/>
      <c r="C806" s="0" t="n"/>
      <c r="D806" s="0" t="n"/>
      <c r="E806" s="0" t="n"/>
      <c r="F806" s="0" t="n"/>
      <c r="G806" s="0" t="n"/>
      <c r="H806" s="0" t="n"/>
      <c r="I806" s="0" t="n"/>
      <c r="J806" s="0" t="n"/>
      <c r="K806" s="0" t="n"/>
      <c r="L806" s="0" t="n"/>
      <c r="N806" s="311">
        <f>IF(OR(B806="",B806=0),"",SUMIF(Codigos,B806,Quantidade))</f>
        <v/>
      </c>
      <c r="O806" s="558">
        <f>IF(OR(B806="",B806=0),"",SUMIF(Codigos,B806,TotalCurvaABC))</f>
        <v/>
      </c>
    </row>
    <row r="807">
      <c r="B807" s="0" t="n"/>
      <c r="C807" s="0" t="n"/>
      <c r="D807" s="0" t="n"/>
      <c r="E807" s="0" t="n"/>
      <c r="F807" s="0" t="n"/>
      <c r="G807" s="0" t="n"/>
      <c r="H807" s="0" t="n"/>
      <c r="I807" s="0" t="n"/>
      <c r="J807" s="0" t="n"/>
      <c r="K807" s="0" t="n"/>
      <c r="L807" s="0" t="n"/>
      <c r="N807" s="311">
        <f>IF(OR(B807="",B807=0),"",SUMIF(Codigos,B807,Quantidade))</f>
        <v/>
      </c>
      <c r="O807" s="558">
        <f>IF(OR(B807="",B807=0),"",SUMIF(Codigos,B807,TotalCurvaABC))</f>
        <v/>
      </c>
    </row>
    <row r="808">
      <c r="B808" s="0" t="n"/>
      <c r="C808" s="0" t="n"/>
      <c r="D808" s="0" t="n"/>
      <c r="E808" s="0" t="n"/>
      <c r="F808" s="0" t="n"/>
      <c r="G808" s="0" t="n"/>
      <c r="H808" s="0" t="n"/>
      <c r="I808" s="0" t="n"/>
      <c r="J808" s="0" t="n"/>
      <c r="K808" s="0" t="n"/>
      <c r="L808" s="0" t="n"/>
      <c r="N808" s="311">
        <f>IF(OR(B808="",B808=0),"",SUMIF(Codigos,B808,Quantidade))</f>
        <v/>
      </c>
      <c r="O808" s="558">
        <f>IF(OR(B808="",B808=0),"",SUMIF(Codigos,B808,TotalCurvaABC))</f>
        <v/>
      </c>
    </row>
    <row r="809">
      <c r="B809" s="0" t="n"/>
      <c r="C809" s="0" t="n"/>
      <c r="D809" s="0" t="n"/>
      <c r="E809" s="0" t="n"/>
      <c r="F809" s="0" t="n"/>
      <c r="G809" s="0" t="n"/>
      <c r="H809" s="0" t="n"/>
      <c r="I809" s="0" t="n"/>
      <c r="J809" s="0" t="n"/>
      <c r="K809" s="0" t="n"/>
      <c r="L809" s="0" t="n"/>
      <c r="N809" s="311">
        <f>IF(OR(B809="",B809=0),"",SUMIF(Codigos,B809,Quantidade))</f>
        <v/>
      </c>
      <c r="O809" s="558">
        <f>IF(OR(B809="",B809=0),"",SUMIF(Codigos,B809,TotalCurvaABC))</f>
        <v/>
      </c>
    </row>
    <row r="810">
      <c r="B810" s="0" t="n"/>
      <c r="C810" s="0" t="n"/>
      <c r="D810" s="0" t="n"/>
      <c r="E810" s="0" t="n"/>
      <c r="F810" s="0" t="n"/>
      <c r="G810" s="0" t="n"/>
      <c r="H810" s="0" t="n"/>
      <c r="I810" s="0" t="n"/>
      <c r="J810" s="0" t="n"/>
      <c r="K810" s="0" t="n"/>
      <c r="L810" s="0" t="n"/>
      <c r="N810" s="311">
        <f>IF(OR(B810="",B810=0),"",SUMIF(Codigos,B810,Quantidade))</f>
        <v/>
      </c>
      <c r="O810" s="558">
        <f>IF(OR(B810="",B810=0),"",SUMIF(Codigos,B810,TotalCurvaABC))</f>
        <v/>
      </c>
    </row>
    <row r="811">
      <c r="B811" s="0" t="n"/>
      <c r="C811" s="0" t="n"/>
      <c r="D811" s="0" t="n"/>
      <c r="E811" s="0" t="n"/>
      <c r="F811" s="0" t="n"/>
      <c r="G811" s="0" t="n"/>
      <c r="H811" s="0" t="n"/>
      <c r="I811" s="0" t="n"/>
      <c r="J811" s="0" t="n"/>
      <c r="K811" s="0" t="n"/>
      <c r="L811" s="0" t="n"/>
      <c r="N811" s="311">
        <f>IF(OR(B811="",B811=0),"",SUMIF(Codigos,B811,Quantidade))</f>
        <v/>
      </c>
      <c r="O811" s="558">
        <f>IF(OR(B811="",B811=0),"",SUMIF(Codigos,B811,TotalCurvaABC))</f>
        <v/>
      </c>
    </row>
    <row r="812">
      <c r="B812" s="0" t="n"/>
      <c r="C812" s="0" t="n"/>
      <c r="D812" s="0" t="n"/>
      <c r="E812" s="0" t="n"/>
      <c r="F812" s="0" t="n"/>
      <c r="G812" s="0" t="n"/>
      <c r="H812" s="0" t="n"/>
      <c r="I812" s="0" t="n"/>
      <c r="J812" s="0" t="n"/>
      <c r="K812" s="0" t="n"/>
      <c r="L812" s="0" t="n"/>
      <c r="N812" s="311">
        <f>IF(OR(B812="",B812=0),"",SUMIF(Codigos,B812,Quantidade))</f>
        <v/>
      </c>
      <c r="O812" s="558">
        <f>IF(OR(B812="",B812=0),"",SUMIF(Codigos,B812,TotalCurvaABC))</f>
        <v/>
      </c>
    </row>
    <row r="813">
      <c r="B813" s="0" t="n"/>
      <c r="C813" s="0" t="n"/>
      <c r="D813" s="0" t="n"/>
      <c r="E813" s="0" t="n"/>
      <c r="F813" s="0" t="n"/>
      <c r="G813" s="0" t="n"/>
      <c r="H813" s="0" t="n"/>
      <c r="I813" s="0" t="n"/>
      <c r="J813" s="0" t="n"/>
      <c r="K813" s="0" t="n"/>
      <c r="L813" s="0" t="n"/>
      <c r="N813" s="311">
        <f>IF(OR(B813="",B813=0),"",SUMIF(Codigos,B813,Quantidade))</f>
        <v/>
      </c>
      <c r="O813" s="558">
        <f>IF(OR(B813="",B813=0),"",SUMIF(Codigos,B813,TotalCurvaABC))</f>
        <v/>
      </c>
    </row>
    <row r="814">
      <c r="B814" s="0" t="n"/>
      <c r="C814" s="0" t="n"/>
      <c r="D814" s="0" t="n"/>
      <c r="E814" s="0" t="n"/>
      <c r="F814" s="0" t="n"/>
      <c r="G814" s="0" t="n"/>
      <c r="H814" s="0" t="n"/>
      <c r="I814" s="0" t="n"/>
      <c r="J814" s="0" t="n"/>
      <c r="K814" s="0" t="n"/>
      <c r="L814" s="0" t="n"/>
      <c r="N814" s="311">
        <f>IF(OR(B814="",B814=0),"",SUMIF(Codigos,B814,Quantidade))</f>
        <v/>
      </c>
      <c r="O814" s="558">
        <f>IF(OR(B814="",B814=0),"",SUMIF(Codigos,B814,TotalCurvaABC))</f>
        <v/>
      </c>
    </row>
    <row r="815">
      <c r="B815" s="0" t="n"/>
      <c r="C815" s="0" t="n"/>
      <c r="D815" s="0" t="n"/>
      <c r="E815" s="0" t="n"/>
      <c r="F815" s="0" t="n"/>
      <c r="G815" s="0" t="n"/>
      <c r="H815" s="0" t="n"/>
      <c r="I815" s="0" t="n"/>
      <c r="J815" s="0" t="n"/>
      <c r="K815" s="0" t="n"/>
      <c r="L815" s="0" t="n"/>
      <c r="N815" s="311">
        <f>IF(OR(B815="",B815=0),"",SUMIF(Codigos,B815,Quantidade))</f>
        <v/>
      </c>
      <c r="O815" s="558">
        <f>IF(OR(B815="",B815=0),"",SUMIF(Codigos,B815,TotalCurvaABC))</f>
        <v/>
      </c>
    </row>
    <row r="816">
      <c r="B816" s="0" t="n"/>
      <c r="C816" s="0" t="n"/>
      <c r="D816" s="0" t="n"/>
      <c r="E816" s="0" t="n"/>
      <c r="F816" s="0" t="n"/>
      <c r="G816" s="0" t="n"/>
      <c r="H816" s="0" t="n"/>
      <c r="I816" s="0" t="n"/>
      <c r="J816" s="0" t="n"/>
      <c r="K816" s="0" t="n"/>
      <c r="L816" s="0" t="n"/>
      <c r="N816" s="311">
        <f>IF(OR(B816="",B816=0),"",SUMIF(Codigos,B816,Quantidade))</f>
        <v/>
      </c>
      <c r="O816" s="558">
        <f>IF(OR(B816="",B816=0),"",SUMIF(Codigos,B816,TotalCurvaABC))</f>
        <v/>
      </c>
    </row>
    <row r="817">
      <c r="B817" s="0" t="n"/>
      <c r="C817" s="0" t="n"/>
      <c r="D817" s="0" t="n"/>
      <c r="E817" s="0" t="n"/>
      <c r="F817" s="0" t="n"/>
      <c r="G817" s="0" t="n"/>
      <c r="H817" s="0" t="n"/>
      <c r="I817" s="0" t="n"/>
      <c r="J817" s="0" t="n"/>
      <c r="K817" s="0" t="n"/>
      <c r="L817" s="0" t="n"/>
      <c r="N817" s="311">
        <f>IF(OR(B817="",B817=0),"",SUMIF(Codigos,B817,Quantidade))</f>
        <v/>
      </c>
      <c r="O817" s="558">
        <f>IF(OR(B817="",B817=0),"",SUMIF(Codigos,B817,TotalCurvaABC))</f>
        <v/>
      </c>
    </row>
    <row r="818">
      <c r="B818" s="0" t="n"/>
      <c r="C818" s="0" t="n"/>
      <c r="D818" s="0" t="n"/>
      <c r="E818" s="0" t="n"/>
      <c r="F818" s="0" t="n"/>
      <c r="G818" s="0" t="n"/>
      <c r="H818" s="0" t="n"/>
      <c r="I818" s="0" t="n"/>
      <c r="J818" s="0" t="n"/>
      <c r="K818" s="0" t="n"/>
      <c r="L818" s="0" t="n"/>
      <c r="N818" s="311">
        <f>IF(OR(B818="",B818=0),"",SUMIF(Codigos,B818,Quantidade))</f>
        <v/>
      </c>
      <c r="O818" s="558">
        <f>IF(OR(B818="",B818=0),"",SUMIF(Codigos,B818,TotalCurvaABC))</f>
        <v/>
      </c>
    </row>
    <row r="819">
      <c r="B819" s="0" t="n"/>
      <c r="C819" s="0" t="n"/>
      <c r="D819" s="0" t="n"/>
      <c r="E819" s="0" t="n"/>
      <c r="F819" s="0" t="n"/>
      <c r="G819" s="0" t="n"/>
      <c r="H819" s="0" t="n"/>
      <c r="I819" s="0" t="n"/>
      <c r="J819" s="0" t="n"/>
      <c r="K819" s="0" t="n"/>
      <c r="L819" s="0" t="n"/>
      <c r="N819" s="311">
        <f>IF(OR(B819="",B819=0),"",SUMIF(Codigos,B819,Quantidade))</f>
        <v/>
      </c>
      <c r="O819" s="558">
        <f>IF(OR(B819="",B819=0),"",SUMIF(Codigos,B819,TotalCurvaABC))</f>
        <v/>
      </c>
    </row>
    <row r="820">
      <c r="B820" s="0" t="n"/>
      <c r="C820" s="0" t="n"/>
      <c r="D820" s="0" t="n"/>
      <c r="E820" s="0" t="n"/>
      <c r="F820" s="0" t="n"/>
      <c r="G820" s="0" t="n"/>
      <c r="H820" s="0" t="n"/>
      <c r="I820" s="0" t="n"/>
      <c r="J820" s="0" t="n"/>
      <c r="K820" s="0" t="n"/>
      <c r="L820" s="0" t="n"/>
      <c r="N820" s="311">
        <f>IF(OR(B820="",B820=0),"",SUMIF(Codigos,B820,Quantidade))</f>
        <v/>
      </c>
      <c r="O820" s="558">
        <f>IF(OR(B820="",B820=0),"",SUMIF(Codigos,B820,TotalCurvaABC))</f>
        <v/>
      </c>
    </row>
    <row r="821">
      <c r="B821" s="0" t="n"/>
      <c r="C821" s="0" t="n"/>
      <c r="D821" s="0" t="n"/>
      <c r="E821" s="0" t="n"/>
      <c r="F821" s="0" t="n"/>
      <c r="G821" s="0" t="n"/>
      <c r="H821" s="0" t="n"/>
      <c r="I821" s="0" t="n"/>
      <c r="J821" s="0" t="n"/>
      <c r="K821" s="0" t="n"/>
      <c r="L821" s="0" t="n"/>
      <c r="N821" s="311">
        <f>IF(OR(B821="",B821=0),"",SUMIF(Codigos,B821,Quantidade))</f>
        <v/>
      </c>
      <c r="O821" s="558">
        <f>IF(OR(B821="",B821=0),"",SUMIF(Codigos,B821,TotalCurvaABC))</f>
        <v/>
      </c>
    </row>
    <row r="822">
      <c r="B822" s="0" t="n"/>
      <c r="C822" s="0" t="n"/>
      <c r="D822" s="0" t="n"/>
      <c r="E822" s="0" t="n"/>
      <c r="F822" s="0" t="n"/>
      <c r="G822" s="0" t="n"/>
      <c r="H822" s="0" t="n"/>
      <c r="I822" s="0" t="n"/>
      <c r="J822" s="0" t="n"/>
      <c r="K822" s="0" t="n"/>
      <c r="L822" s="0" t="n"/>
      <c r="N822" s="311">
        <f>IF(OR(B822="",B822=0),"",SUMIF(Codigos,B822,Quantidade))</f>
        <v/>
      </c>
      <c r="O822" s="558">
        <f>IF(OR(B822="",B822=0),"",SUMIF(Codigos,B822,TotalCurvaABC))</f>
        <v/>
      </c>
    </row>
    <row r="823">
      <c r="B823" s="0" t="n"/>
      <c r="C823" s="0" t="n"/>
      <c r="D823" s="0" t="n"/>
      <c r="E823" s="0" t="n"/>
      <c r="F823" s="0" t="n"/>
      <c r="G823" s="0" t="n"/>
      <c r="H823" s="0" t="n"/>
      <c r="I823" s="0" t="n"/>
      <c r="J823" s="0" t="n"/>
      <c r="K823" s="0" t="n"/>
      <c r="L823" s="0" t="n"/>
      <c r="N823" s="311">
        <f>IF(OR(B823="",B823=0),"",SUMIF(Codigos,B823,Quantidade))</f>
        <v/>
      </c>
      <c r="O823" s="558">
        <f>IF(OR(B823="",B823=0),"",SUMIF(Codigos,B823,TotalCurvaABC))</f>
        <v/>
      </c>
    </row>
    <row r="824">
      <c r="B824" s="0" t="n"/>
      <c r="C824" s="0" t="n"/>
      <c r="D824" s="0" t="n"/>
      <c r="E824" s="0" t="n"/>
      <c r="F824" s="0" t="n"/>
      <c r="G824" s="0" t="n"/>
      <c r="H824" s="0" t="n"/>
      <c r="I824" s="0" t="n"/>
      <c r="J824" s="0" t="n"/>
      <c r="K824" s="0" t="n"/>
      <c r="L824" s="0" t="n"/>
      <c r="N824" s="311">
        <f>IF(OR(B824="",B824=0),"",SUMIF(Codigos,B824,Quantidade))</f>
        <v/>
      </c>
      <c r="O824" s="558">
        <f>IF(OR(B824="",B824=0),"",SUMIF(Codigos,B824,TotalCurvaABC))</f>
        <v/>
      </c>
    </row>
    <row r="825">
      <c r="B825" s="0" t="n"/>
      <c r="C825" s="0" t="n"/>
      <c r="D825" s="0" t="n"/>
      <c r="E825" s="0" t="n"/>
      <c r="F825" s="0" t="n"/>
      <c r="G825" s="0" t="n"/>
      <c r="H825" s="0" t="n"/>
      <c r="I825" s="0" t="n"/>
      <c r="J825" s="0" t="n"/>
      <c r="K825" s="0" t="n"/>
      <c r="L825" s="0" t="n"/>
      <c r="N825" s="311">
        <f>IF(OR(B825="",B825=0),"",SUMIF(Codigos,B825,Quantidade))</f>
        <v/>
      </c>
      <c r="O825" s="558">
        <f>IF(OR(B825="",B825=0),"",SUMIF(Codigos,B825,TotalCurvaABC))</f>
        <v/>
      </c>
    </row>
    <row r="826">
      <c r="B826" s="0" t="n"/>
      <c r="C826" s="0" t="n"/>
      <c r="D826" s="0" t="n"/>
      <c r="E826" s="0" t="n"/>
      <c r="F826" s="0" t="n"/>
      <c r="G826" s="0" t="n"/>
      <c r="H826" s="0" t="n"/>
      <c r="I826" s="0" t="n"/>
      <c r="J826" s="0" t="n"/>
      <c r="K826" s="0" t="n"/>
      <c r="L826" s="0" t="n"/>
      <c r="N826" s="311">
        <f>IF(OR(B826="",B826=0),"",SUMIF(Codigos,B826,Quantidade))</f>
        <v/>
      </c>
      <c r="O826" s="558">
        <f>IF(OR(B826="",B826=0),"",SUMIF(Codigos,B826,TotalCurvaABC))</f>
        <v/>
      </c>
    </row>
    <row r="827">
      <c r="B827" s="0" t="n"/>
      <c r="C827" s="0" t="n"/>
      <c r="D827" s="0" t="n"/>
      <c r="E827" s="0" t="n"/>
      <c r="F827" s="0" t="n"/>
      <c r="G827" s="0" t="n"/>
      <c r="H827" s="0" t="n"/>
      <c r="I827" s="0" t="n"/>
      <c r="J827" s="0" t="n"/>
      <c r="K827" s="0" t="n"/>
      <c r="L827" s="0" t="n"/>
      <c r="N827" s="311">
        <f>IF(OR(B827="",B827=0),"",SUMIF(Codigos,B827,Quantidade))</f>
        <v/>
      </c>
      <c r="O827" s="558">
        <f>IF(OR(B827="",B827=0),"",SUMIF(Codigos,B827,TotalCurvaABC))</f>
        <v/>
      </c>
    </row>
    <row r="828">
      <c r="B828" s="0" t="n"/>
      <c r="C828" s="0" t="n"/>
      <c r="D828" s="0" t="n"/>
      <c r="E828" s="0" t="n"/>
      <c r="F828" s="0" t="n"/>
      <c r="G828" s="0" t="n"/>
      <c r="H828" s="0" t="n"/>
      <c r="I828" s="0" t="n"/>
      <c r="J828" s="0" t="n"/>
      <c r="K828" s="0" t="n"/>
      <c r="L828" s="0" t="n"/>
      <c r="N828" s="311">
        <f>IF(OR(B828="",B828=0),"",SUMIF(Codigos,B828,Quantidade))</f>
        <v/>
      </c>
      <c r="O828" s="558">
        <f>IF(OR(B828="",B828=0),"",SUMIF(Codigos,B828,TotalCurvaABC))</f>
        <v/>
      </c>
    </row>
    <row r="829">
      <c r="B829" s="0" t="n"/>
      <c r="C829" s="0" t="n"/>
      <c r="D829" s="0" t="n"/>
      <c r="E829" s="0" t="n"/>
      <c r="F829" s="0" t="n"/>
      <c r="G829" s="0" t="n"/>
      <c r="H829" s="0" t="n"/>
      <c r="I829" s="0" t="n"/>
      <c r="J829" s="0" t="n"/>
      <c r="K829" s="0" t="n"/>
      <c r="L829" s="0" t="n"/>
      <c r="N829" s="311">
        <f>IF(OR(B829="",B829=0),"",SUMIF(Codigos,B829,Quantidade))</f>
        <v/>
      </c>
      <c r="O829" s="558">
        <f>IF(OR(B829="",B829=0),"",SUMIF(Codigos,B829,TotalCurvaABC))</f>
        <v/>
      </c>
    </row>
    <row r="830">
      <c r="B830" s="0" t="n"/>
      <c r="C830" s="0" t="n"/>
      <c r="D830" s="0" t="n"/>
      <c r="E830" s="0" t="n"/>
      <c r="F830" s="0" t="n"/>
      <c r="G830" s="0" t="n"/>
      <c r="H830" s="0" t="n"/>
      <c r="I830" s="0" t="n"/>
      <c r="J830" s="0" t="n"/>
      <c r="K830" s="0" t="n"/>
      <c r="L830" s="0" t="n"/>
      <c r="N830" s="311">
        <f>IF(OR(B830="",B830=0),"",SUMIF(Codigos,B830,Quantidade))</f>
        <v/>
      </c>
      <c r="O830" s="558">
        <f>IF(OR(B830="",B830=0),"",SUMIF(Codigos,B830,TotalCurvaABC))</f>
        <v/>
      </c>
    </row>
    <row r="831">
      <c r="B831" s="0" t="n"/>
      <c r="C831" s="0" t="n"/>
      <c r="D831" s="0" t="n"/>
      <c r="E831" s="0" t="n"/>
      <c r="F831" s="0" t="n"/>
      <c r="G831" s="0" t="n"/>
      <c r="H831" s="0" t="n"/>
      <c r="I831" s="0" t="n"/>
      <c r="J831" s="0" t="n"/>
      <c r="K831" s="0" t="n"/>
      <c r="L831" s="0" t="n"/>
      <c r="N831" s="311">
        <f>IF(OR(B831="",B831=0),"",SUMIF(Codigos,B831,Quantidade))</f>
        <v/>
      </c>
      <c r="O831" s="558">
        <f>IF(OR(B831="",B831=0),"",SUMIF(Codigos,B831,TotalCurvaABC))</f>
        <v/>
      </c>
    </row>
    <row r="832">
      <c r="B832" s="0" t="n"/>
      <c r="C832" s="0" t="n"/>
      <c r="D832" s="0" t="n"/>
      <c r="E832" s="0" t="n"/>
      <c r="F832" s="0" t="n"/>
      <c r="G832" s="0" t="n"/>
      <c r="H832" s="0" t="n"/>
      <c r="I832" s="0" t="n"/>
      <c r="J832" s="0" t="n"/>
      <c r="K832" s="0" t="n"/>
      <c r="L832" s="0" t="n"/>
      <c r="N832" s="311">
        <f>IF(OR(B832="",B832=0),"",SUMIF(Codigos,B832,Quantidade))</f>
        <v/>
      </c>
      <c r="O832" s="558">
        <f>IF(OR(B832="",B832=0),"",SUMIF(Codigos,B832,TotalCurvaABC))</f>
        <v/>
      </c>
    </row>
    <row r="833">
      <c r="B833" s="0" t="n"/>
      <c r="C833" s="0" t="n"/>
      <c r="D833" s="0" t="n"/>
      <c r="E833" s="0" t="n"/>
      <c r="F833" s="0" t="n"/>
      <c r="G833" s="0" t="n"/>
      <c r="H833" s="0" t="n"/>
      <c r="I833" s="0" t="n"/>
      <c r="J833" s="0" t="n"/>
      <c r="K833" s="0" t="n"/>
      <c r="L833" s="0" t="n"/>
      <c r="N833" s="311">
        <f>IF(OR(B833="",B833=0),"",SUMIF(Codigos,B833,Quantidade))</f>
        <v/>
      </c>
      <c r="O833" s="558">
        <f>IF(OR(B833="",B833=0),"",SUMIF(Codigos,B833,TotalCurvaABC))</f>
        <v/>
      </c>
    </row>
    <row r="834">
      <c r="B834" s="0" t="n"/>
      <c r="C834" s="0" t="n"/>
      <c r="D834" s="0" t="n"/>
      <c r="E834" s="0" t="n"/>
      <c r="F834" s="0" t="n"/>
      <c r="G834" s="0" t="n"/>
      <c r="H834" s="0" t="n"/>
      <c r="I834" s="0" t="n"/>
      <c r="J834" s="0" t="n"/>
      <c r="K834" s="0" t="n"/>
      <c r="L834" s="0" t="n"/>
      <c r="N834" s="311">
        <f>IF(OR(B834="",B834=0),"",SUMIF(Codigos,B834,Quantidade))</f>
        <v/>
      </c>
      <c r="O834" s="558">
        <f>IF(OR(B834="",B834=0),"",SUMIF(Codigos,B834,TotalCurvaABC))</f>
        <v/>
      </c>
    </row>
    <row r="835">
      <c r="B835" s="0" t="n"/>
      <c r="C835" s="0" t="n"/>
      <c r="D835" s="0" t="n"/>
      <c r="E835" s="0" t="n"/>
      <c r="F835" s="0" t="n"/>
      <c r="G835" s="0" t="n"/>
      <c r="H835" s="0" t="n"/>
      <c r="I835" s="0" t="n"/>
      <c r="J835" s="0" t="n"/>
      <c r="K835" s="0" t="n"/>
      <c r="L835" s="0" t="n"/>
      <c r="N835" s="311">
        <f>IF(OR(B835="",B835=0),"",SUMIF(Codigos,B835,Quantidade))</f>
        <v/>
      </c>
      <c r="O835" s="558">
        <f>IF(OR(B835="",B835=0),"",SUMIF(Codigos,B835,TotalCurvaABC))</f>
        <v/>
      </c>
    </row>
    <row r="836">
      <c r="B836" s="0" t="n"/>
      <c r="C836" s="0" t="n"/>
      <c r="D836" s="0" t="n"/>
      <c r="E836" s="0" t="n"/>
      <c r="F836" s="0" t="n"/>
      <c r="G836" s="0" t="n"/>
      <c r="H836" s="0" t="n"/>
      <c r="I836" s="0" t="n"/>
      <c r="J836" s="0" t="n"/>
      <c r="K836" s="0" t="n"/>
      <c r="L836" s="0" t="n"/>
      <c r="N836" s="311">
        <f>IF(OR(B836="",B836=0),"",SUMIF(Codigos,B836,Quantidade))</f>
        <v/>
      </c>
      <c r="O836" s="558">
        <f>IF(OR(B836="",B836=0),"",SUMIF(Codigos,B836,TotalCurvaABC))</f>
        <v/>
      </c>
    </row>
    <row r="837">
      <c r="B837" s="0" t="n"/>
      <c r="C837" s="0" t="n"/>
      <c r="D837" s="0" t="n"/>
      <c r="E837" s="0" t="n"/>
      <c r="F837" s="0" t="n"/>
      <c r="G837" s="0" t="n"/>
      <c r="H837" s="0" t="n"/>
      <c r="I837" s="0" t="n"/>
      <c r="J837" s="0" t="n"/>
      <c r="K837" s="0" t="n"/>
      <c r="L837" s="0" t="n"/>
      <c r="N837" s="311">
        <f>IF(OR(B837="",B837=0),"",SUMIF(Codigos,B837,Quantidade))</f>
        <v/>
      </c>
      <c r="O837" s="558">
        <f>IF(OR(B837="",B837=0),"",SUMIF(Codigos,B837,TotalCurvaABC))</f>
        <v/>
      </c>
    </row>
    <row r="838">
      <c r="B838" s="0" t="n"/>
      <c r="C838" s="0" t="n"/>
      <c r="D838" s="0" t="n"/>
      <c r="E838" s="0" t="n"/>
      <c r="F838" s="0" t="n"/>
      <c r="G838" s="0" t="n"/>
      <c r="H838" s="0" t="n"/>
      <c r="I838" s="0" t="n"/>
      <c r="J838" s="0" t="n"/>
      <c r="K838" s="0" t="n"/>
      <c r="L838" s="0" t="n"/>
      <c r="N838" s="311">
        <f>IF(OR(B838="",B838=0),"",SUMIF(Codigos,B838,Quantidade))</f>
        <v/>
      </c>
      <c r="O838" s="558">
        <f>IF(OR(B838="",B838=0),"",SUMIF(Codigos,B838,TotalCurvaABC))</f>
        <v/>
      </c>
    </row>
    <row r="839">
      <c r="B839" s="0" t="n"/>
      <c r="C839" s="0" t="n"/>
      <c r="D839" s="0" t="n"/>
      <c r="E839" s="0" t="n"/>
      <c r="F839" s="0" t="n"/>
      <c r="G839" s="0" t="n"/>
      <c r="H839" s="0" t="n"/>
      <c r="I839" s="0" t="n"/>
      <c r="J839" s="0" t="n"/>
      <c r="K839" s="0" t="n"/>
      <c r="L839" s="0" t="n"/>
      <c r="N839" s="311">
        <f>IF(OR(B839="",B839=0),"",SUMIF(Codigos,B839,Quantidade))</f>
        <v/>
      </c>
      <c r="O839" s="558">
        <f>IF(OR(B839="",B839=0),"",SUMIF(Codigos,B839,TotalCurvaABC))</f>
        <v/>
      </c>
    </row>
    <row r="840">
      <c r="B840" s="0" t="n"/>
      <c r="C840" s="0" t="n"/>
      <c r="D840" s="0" t="n"/>
      <c r="E840" s="0" t="n"/>
      <c r="F840" s="0" t="n"/>
      <c r="G840" s="0" t="n"/>
      <c r="H840" s="0" t="n"/>
      <c r="I840" s="0" t="n"/>
      <c r="J840" s="0" t="n"/>
      <c r="K840" s="0" t="n"/>
      <c r="L840" s="0" t="n"/>
      <c r="N840" s="311">
        <f>IF(OR(B840="",B840=0),"",SUMIF(Codigos,B840,Quantidade))</f>
        <v/>
      </c>
      <c r="O840" s="558">
        <f>IF(OR(B840="",B840=0),"",SUMIF(Codigos,B840,TotalCurvaABC))</f>
        <v/>
      </c>
    </row>
    <row r="841">
      <c r="B841" s="0" t="n"/>
      <c r="C841" s="0" t="n"/>
      <c r="D841" s="0" t="n"/>
      <c r="E841" s="0" t="n"/>
      <c r="F841" s="0" t="n"/>
      <c r="G841" s="0" t="n"/>
      <c r="H841" s="0" t="n"/>
      <c r="I841" s="0" t="n"/>
      <c r="J841" s="0" t="n"/>
      <c r="K841" s="0" t="n"/>
      <c r="L841" s="0" t="n"/>
      <c r="N841" s="311">
        <f>IF(OR(B841="",B841=0),"",SUMIF(Codigos,B841,Quantidade))</f>
        <v/>
      </c>
      <c r="O841" s="558">
        <f>IF(OR(B841="",B841=0),"",SUMIF(Codigos,B841,TotalCurvaABC))</f>
        <v/>
      </c>
    </row>
    <row r="842">
      <c r="B842" s="0" t="n"/>
      <c r="C842" s="0" t="n"/>
      <c r="D842" s="0" t="n"/>
      <c r="E842" s="0" t="n"/>
      <c r="F842" s="0" t="n"/>
      <c r="G842" s="0" t="n"/>
      <c r="H842" s="0" t="n"/>
      <c r="I842" s="0" t="n"/>
      <c r="J842" s="0" t="n"/>
      <c r="K842" s="0" t="n"/>
      <c r="L842" s="0" t="n"/>
      <c r="N842" s="311">
        <f>IF(OR(B842="",B842=0),"",SUMIF(Codigos,B842,Quantidade))</f>
        <v/>
      </c>
      <c r="O842" s="558">
        <f>IF(OR(B842="",B842=0),"",SUMIF(Codigos,B842,TotalCurvaABC))</f>
        <v/>
      </c>
    </row>
    <row r="843">
      <c r="B843" s="0" t="n"/>
      <c r="C843" s="0" t="n"/>
      <c r="D843" s="0" t="n"/>
      <c r="E843" s="0" t="n"/>
      <c r="F843" s="0" t="n"/>
      <c r="G843" s="0" t="n"/>
      <c r="H843" s="0" t="n"/>
      <c r="I843" s="0" t="n"/>
      <c r="J843" s="0" t="n"/>
      <c r="K843" s="0" t="n"/>
      <c r="L843" s="0" t="n"/>
      <c r="N843" s="311">
        <f>IF(OR(B843="",B843=0),"",SUMIF(Codigos,B843,Quantidade))</f>
        <v/>
      </c>
      <c r="O843" s="558">
        <f>IF(OR(B843="",B843=0),"",SUMIF(Codigos,B843,TotalCurvaABC))</f>
        <v/>
      </c>
    </row>
    <row r="844">
      <c r="B844" s="0" t="n"/>
      <c r="C844" s="0" t="n"/>
      <c r="D844" s="0" t="n"/>
      <c r="E844" s="0" t="n"/>
      <c r="F844" s="0" t="n"/>
      <c r="G844" s="0" t="n"/>
      <c r="H844" s="0" t="n"/>
      <c r="I844" s="0" t="n"/>
      <c r="J844" s="0" t="n"/>
      <c r="K844" s="0" t="n"/>
      <c r="L844" s="0" t="n"/>
      <c r="N844" s="311">
        <f>IF(OR(B844="",B844=0),"",SUMIF(Codigos,B844,Quantidade))</f>
        <v/>
      </c>
      <c r="O844" s="558">
        <f>IF(OR(B844="",B844=0),"",SUMIF(Codigos,B844,TotalCurvaABC))</f>
        <v/>
      </c>
    </row>
    <row r="845">
      <c r="B845" s="0" t="n"/>
      <c r="C845" s="0" t="n"/>
      <c r="D845" s="0" t="n"/>
      <c r="E845" s="0" t="n"/>
      <c r="F845" s="0" t="n"/>
      <c r="G845" s="0" t="n"/>
      <c r="H845" s="0" t="n"/>
      <c r="I845" s="0" t="n"/>
      <c r="J845" s="0" t="n"/>
      <c r="K845" s="0" t="n"/>
      <c r="L845" s="0" t="n"/>
      <c r="N845" s="311">
        <f>IF(OR(B845="",B845=0),"",SUMIF(Codigos,B845,Quantidade))</f>
        <v/>
      </c>
      <c r="O845" s="558">
        <f>IF(OR(B845="",B845=0),"",SUMIF(Codigos,B845,TotalCurvaABC))</f>
        <v/>
      </c>
    </row>
    <row r="846">
      <c r="B846" s="0" t="n"/>
      <c r="C846" s="0" t="n"/>
      <c r="D846" s="0" t="n"/>
      <c r="E846" s="0" t="n"/>
      <c r="F846" s="0" t="n"/>
      <c r="G846" s="0" t="n"/>
      <c r="H846" s="0" t="n"/>
      <c r="I846" s="0" t="n"/>
      <c r="J846" s="0" t="n"/>
      <c r="K846" s="0" t="n"/>
      <c r="L846" s="0" t="n"/>
      <c r="N846" s="311">
        <f>IF(OR(B846="",B846=0),"",SUMIF(Codigos,B846,Quantidade))</f>
        <v/>
      </c>
      <c r="O846" s="558">
        <f>IF(OR(B846="",B846=0),"",SUMIF(Codigos,B846,TotalCurvaABC))</f>
        <v/>
      </c>
    </row>
    <row r="847">
      <c r="B847" s="0" t="n"/>
      <c r="C847" s="0" t="n"/>
      <c r="D847" s="0" t="n"/>
      <c r="E847" s="0" t="n"/>
      <c r="F847" s="0" t="n"/>
      <c r="G847" s="0" t="n"/>
      <c r="H847" s="0" t="n"/>
      <c r="I847" s="0" t="n"/>
      <c r="J847" s="0" t="n"/>
      <c r="K847" s="0" t="n"/>
      <c r="L847" s="0" t="n"/>
      <c r="N847" s="311">
        <f>IF(OR(B847="",B847=0),"",SUMIF(Codigos,B847,Quantidade))</f>
        <v/>
      </c>
      <c r="O847" s="558">
        <f>IF(OR(B847="",B847=0),"",SUMIF(Codigos,B847,TotalCurvaABC))</f>
        <v/>
      </c>
    </row>
    <row r="848">
      <c r="B848" s="0" t="n"/>
      <c r="C848" s="0" t="n"/>
      <c r="D848" s="0" t="n"/>
      <c r="E848" s="0" t="n"/>
      <c r="F848" s="0" t="n"/>
      <c r="G848" s="0" t="n"/>
      <c r="H848" s="0" t="n"/>
      <c r="I848" s="0" t="n"/>
      <c r="J848" s="0" t="n"/>
      <c r="K848" s="0" t="n"/>
      <c r="L848" s="0" t="n"/>
      <c r="N848" s="311">
        <f>IF(OR(B848="",B848=0),"",SUMIF(Codigos,B848,Quantidade))</f>
        <v/>
      </c>
      <c r="O848" s="558">
        <f>IF(OR(B848="",B848=0),"",SUMIF(Codigos,B848,TotalCurvaABC))</f>
        <v/>
      </c>
    </row>
    <row r="849">
      <c r="B849" s="0" t="n"/>
      <c r="C849" s="0" t="n"/>
      <c r="D849" s="0" t="n"/>
      <c r="E849" s="0" t="n"/>
      <c r="F849" s="0" t="n"/>
      <c r="G849" s="0" t="n"/>
      <c r="H849" s="0" t="n"/>
      <c r="I849" s="0" t="n"/>
      <c r="J849" s="0" t="n"/>
      <c r="K849" s="0" t="n"/>
      <c r="L849" s="0" t="n"/>
      <c r="N849" s="311">
        <f>IF(OR(B849="",B849=0),"",SUMIF(Codigos,B849,Quantidade))</f>
        <v/>
      </c>
      <c r="O849" s="558">
        <f>IF(OR(B849="",B849=0),"",SUMIF(Codigos,B849,TotalCurvaABC))</f>
        <v/>
      </c>
    </row>
    <row r="850">
      <c r="B850" s="0" t="n"/>
      <c r="C850" s="0" t="n"/>
      <c r="D850" s="0" t="n"/>
      <c r="E850" s="0" t="n"/>
      <c r="F850" s="0" t="n"/>
      <c r="G850" s="0" t="n"/>
      <c r="H850" s="0" t="n"/>
      <c r="I850" s="0" t="n"/>
      <c r="J850" s="0" t="n"/>
      <c r="K850" s="0" t="n"/>
      <c r="L850" s="0" t="n"/>
      <c r="N850" s="311">
        <f>IF(OR(B850="",B850=0),"",SUMIF(Codigos,B850,Quantidade))</f>
        <v/>
      </c>
      <c r="O850" s="558">
        <f>IF(OR(B850="",B850=0),"",SUMIF(Codigos,B850,TotalCurvaABC))</f>
        <v/>
      </c>
    </row>
    <row r="851">
      <c r="B851" s="0" t="n"/>
      <c r="C851" s="0" t="n"/>
      <c r="D851" s="0" t="n"/>
      <c r="E851" s="0" t="n"/>
      <c r="F851" s="0" t="n"/>
      <c r="G851" s="0" t="n"/>
      <c r="H851" s="0" t="n"/>
      <c r="I851" s="0" t="n"/>
      <c r="J851" s="0" t="n"/>
      <c r="K851" s="0" t="n"/>
      <c r="L851" s="0" t="n"/>
      <c r="N851" s="311">
        <f>IF(OR(B851="",B851=0),"",SUMIF(Codigos,B851,Quantidade))</f>
        <v/>
      </c>
      <c r="O851" s="558">
        <f>IF(OR(B851="",B851=0),"",SUMIF(Codigos,B851,TotalCurvaABC))</f>
        <v/>
      </c>
    </row>
    <row r="852">
      <c r="B852" s="0" t="n"/>
      <c r="C852" s="0" t="n"/>
      <c r="D852" s="0" t="n"/>
      <c r="E852" s="0" t="n"/>
      <c r="F852" s="0" t="n"/>
      <c r="G852" s="0" t="n"/>
      <c r="H852" s="0" t="n"/>
      <c r="I852" s="0" t="n"/>
      <c r="J852" s="0" t="n"/>
      <c r="K852" s="0" t="n"/>
      <c r="L852" s="0" t="n"/>
      <c r="N852" s="311">
        <f>IF(OR(B852="",B852=0),"",SUMIF(Codigos,B852,Quantidade))</f>
        <v/>
      </c>
      <c r="O852" s="558">
        <f>IF(OR(B852="",B852=0),"",SUMIF(Codigos,B852,TotalCurvaABC))</f>
        <v/>
      </c>
    </row>
    <row r="853">
      <c r="B853" s="0" t="n"/>
      <c r="C853" s="0" t="n"/>
      <c r="D853" s="0" t="n"/>
      <c r="E853" s="0" t="n"/>
      <c r="F853" s="0" t="n"/>
      <c r="G853" s="0" t="n"/>
      <c r="H853" s="0" t="n"/>
      <c r="I853" s="0" t="n"/>
      <c r="J853" s="0" t="n"/>
      <c r="K853" s="0" t="n"/>
      <c r="L853" s="0" t="n"/>
      <c r="N853" s="311">
        <f>IF(OR(B853="",B853=0),"",SUMIF(Codigos,B853,Quantidade))</f>
        <v/>
      </c>
      <c r="O853" s="558">
        <f>IF(OR(B853="",B853=0),"",SUMIF(Codigos,B853,TotalCurvaABC))</f>
        <v/>
      </c>
    </row>
    <row r="854">
      <c r="B854" s="0" t="n"/>
      <c r="C854" s="0" t="n"/>
      <c r="D854" s="0" t="n"/>
      <c r="E854" s="0" t="n"/>
      <c r="F854" s="0" t="n"/>
      <c r="G854" s="0" t="n"/>
      <c r="H854" s="0" t="n"/>
      <c r="I854" s="0" t="n"/>
      <c r="J854" s="0" t="n"/>
      <c r="K854" s="0" t="n"/>
      <c r="L854" s="0" t="n"/>
      <c r="N854" s="311">
        <f>IF(OR(B854="",B854=0),"",SUMIF(Codigos,B854,Quantidade))</f>
        <v/>
      </c>
      <c r="O854" s="558">
        <f>IF(OR(B854="",B854=0),"",SUMIF(Codigos,B854,TotalCurvaABC))</f>
        <v/>
      </c>
    </row>
    <row r="855">
      <c r="B855" s="0" t="n"/>
      <c r="C855" s="0" t="n"/>
      <c r="D855" s="0" t="n"/>
      <c r="E855" s="0" t="n"/>
      <c r="F855" s="0" t="n"/>
      <c r="G855" s="0" t="n"/>
      <c r="H855" s="0" t="n"/>
      <c r="I855" s="0" t="n"/>
      <c r="J855" s="0" t="n"/>
      <c r="K855" s="0" t="n"/>
      <c r="L855" s="0" t="n"/>
      <c r="N855" s="311">
        <f>IF(OR(B855="",B855=0),"",SUMIF(Codigos,B855,Quantidade))</f>
        <v/>
      </c>
      <c r="O855" s="558">
        <f>IF(OR(B855="",B855=0),"",SUMIF(Codigos,B855,TotalCurvaABC))</f>
        <v/>
      </c>
    </row>
    <row r="856">
      <c r="B856" s="0" t="n"/>
      <c r="C856" s="0" t="n"/>
      <c r="D856" s="0" t="n"/>
      <c r="E856" s="0" t="n"/>
      <c r="F856" s="0" t="n"/>
      <c r="G856" s="0" t="n"/>
      <c r="H856" s="0" t="n"/>
      <c r="I856" s="0" t="n"/>
      <c r="J856" s="0" t="n"/>
      <c r="K856" s="0" t="n"/>
      <c r="L856" s="0" t="n"/>
      <c r="N856" s="311">
        <f>IF(OR(B856="",B856=0),"",SUMIF(Codigos,B856,Quantidade))</f>
        <v/>
      </c>
      <c r="O856" s="558">
        <f>IF(OR(B856="",B856=0),"",SUMIF(Codigos,B856,TotalCurvaABC))</f>
        <v/>
      </c>
    </row>
    <row r="857">
      <c r="B857" s="0" t="n"/>
      <c r="C857" s="0" t="n"/>
      <c r="D857" s="0" t="n"/>
      <c r="E857" s="0" t="n"/>
      <c r="F857" s="0" t="n"/>
      <c r="G857" s="0" t="n"/>
      <c r="H857" s="0" t="n"/>
      <c r="I857" s="0" t="n"/>
      <c r="J857" s="0" t="n"/>
      <c r="K857" s="0" t="n"/>
      <c r="L857" s="0" t="n"/>
      <c r="N857" s="311">
        <f>IF(OR(B857="",B857=0),"",SUMIF(Codigos,B857,Quantidade))</f>
        <v/>
      </c>
      <c r="O857" s="558">
        <f>IF(OR(B857="",B857=0),"",SUMIF(Codigos,B857,TotalCurvaABC))</f>
        <v/>
      </c>
    </row>
    <row r="858">
      <c r="B858" s="0" t="n"/>
      <c r="C858" s="0" t="n"/>
      <c r="D858" s="0" t="n"/>
      <c r="E858" s="0" t="n"/>
      <c r="F858" s="0" t="n"/>
      <c r="G858" s="0" t="n"/>
      <c r="H858" s="0" t="n"/>
      <c r="I858" s="0" t="n"/>
      <c r="J858" s="0" t="n"/>
      <c r="K858" s="0" t="n"/>
      <c r="L858" s="0" t="n"/>
      <c r="N858" s="311">
        <f>IF(OR(B858="",B858=0),"",SUMIF(Codigos,B858,Quantidade))</f>
        <v/>
      </c>
      <c r="O858" s="558">
        <f>IF(OR(B858="",B858=0),"",SUMIF(Codigos,B858,TotalCurvaABC))</f>
        <v/>
      </c>
    </row>
    <row r="859">
      <c r="B859" s="0" t="n"/>
      <c r="C859" s="0" t="n"/>
      <c r="D859" s="0" t="n"/>
      <c r="E859" s="0" t="n"/>
      <c r="F859" s="0" t="n"/>
      <c r="G859" s="0" t="n"/>
      <c r="H859" s="0" t="n"/>
      <c r="I859" s="0" t="n"/>
      <c r="J859" s="0" t="n"/>
      <c r="K859" s="0" t="n"/>
      <c r="L859" s="0" t="n"/>
      <c r="N859" s="311">
        <f>IF(OR(B859="",B859=0),"",SUMIF(Codigos,B859,Quantidade))</f>
        <v/>
      </c>
      <c r="O859" s="558">
        <f>IF(OR(B859="",B859=0),"",SUMIF(Codigos,B859,TotalCurvaABC))</f>
        <v/>
      </c>
    </row>
    <row r="860">
      <c r="B860" s="0" t="n"/>
      <c r="C860" s="0" t="n"/>
      <c r="D860" s="0" t="n"/>
      <c r="E860" s="0" t="n"/>
      <c r="F860" s="0" t="n"/>
      <c r="G860" s="0" t="n"/>
      <c r="H860" s="0" t="n"/>
      <c r="I860" s="0" t="n"/>
      <c r="J860" s="0" t="n"/>
      <c r="K860" s="0" t="n"/>
      <c r="L860" s="0" t="n"/>
      <c r="N860" s="311">
        <f>IF(OR(B860="",B860=0),"",SUMIF(Codigos,B860,Quantidade))</f>
        <v/>
      </c>
      <c r="O860" s="558">
        <f>IF(OR(B860="",B860=0),"",SUMIF(Codigos,B860,TotalCurvaABC))</f>
        <v/>
      </c>
    </row>
    <row r="861">
      <c r="B861" s="0" t="n"/>
      <c r="C861" s="0" t="n"/>
      <c r="D861" s="0" t="n"/>
      <c r="E861" s="0" t="n"/>
      <c r="F861" s="0" t="n"/>
      <c r="G861" s="0" t="n"/>
      <c r="H861" s="0" t="n"/>
      <c r="I861" s="0" t="n"/>
      <c r="J861" s="0" t="n"/>
      <c r="K861" s="0" t="n"/>
      <c r="L861" s="0" t="n"/>
      <c r="N861" s="311">
        <f>IF(OR(B861="",B861=0),"",SUMIF(Codigos,B861,Quantidade))</f>
        <v/>
      </c>
      <c r="O861" s="558">
        <f>IF(OR(B861="",B861=0),"",SUMIF(Codigos,B861,TotalCurvaABC))</f>
        <v/>
      </c>
    </row>
    <row r="862">
      <c r="B862" s="0" t="n"/>
      <c r="C862" s="0" t="n"/>
      <c r="D862" s="0" t="n"/>
      <c r="E862" s="0" t="n"/>
      <c r="F862" s="0" t="n"/>
      <c r="G862" s="0" t="n"/>
      <c r="H862" s="0" t="n"/>
      <c r="I862" s="0" t="n"/>
      <c r="J862" s="0" t="n"/>
      <c r="K862" s="0" t="n"/>
      <c r="L862" s="0" t="n"/>
      <c r="N862" s="311">
        <f>IF(OR(B862="",B862=0),"",SUMIF(Codigos,B862,Quantidade))</f>
        <v/>
      </c>
      <c r="O862" s="558">
        <f>IF(OR(B862="",B862=0),"",SUMIF(Codigos,B862,TotalCurvaABC))</f>
        <v/>
      </c>
    </row>
    <row r="863">
      <c r="B863" s="0" t="n"/>
      <c r="C863" s="0" t="n"/>
      <c r="D863" s="0" t="n"/>
      <c r="E863" s="0" t="n"/>
      <c r="F863" s="0" t="n"/>
      <c r="G863" s="0" t="n"/>
      <c r="H863" s="0" t="n"/>
      <c r="I863" s="0" t="n"/>
      <c r="J863" s="0" t="n"/>
      <c r="K863" s="0" t="n"/>
      <c r="L863" s="0" t="n"/>
      <c r="N863" s="311">
        <f>IF(OR(B863="",B863=0),"",SUMIF(Codigos,B863,Quantidade))</f>
        <v/>
      </c>
      <c r="O863" s="558">
        <f>IF(OR(B863="",B863=0),"",SUMIF(Codigos,B863,TotalCurvaABC))</f>
        <v/>
      </c>
    </row>
    <row r="864">
      <c r="B864" s="0" t="n"/>
      <c r="C864" s="0" t="n"/>
      <c r="D864" s="0" t="n"/>
      <c r="E864" s="0" t="n"/>
      <c r="F864" s="0" t="n"/>
      <c r="G864" s="0" t="n"/>
      <c r="H864" s="0" t="n"/>
      <c r="I864" s="0" t="n"/>
      <c r="J864" s="0" t="n"/>
      <c r="K864" s="0" t="n"/>
      <c r="L864" s="0" t="n"/>
      <c r="N864" s="311">
        <f>IF(OR(B864="",B864=0),"",SUMIF(Codigos,B864,Quantidade))</f>
        <v/>
      </c>
      <c r="O864" s="558">
        <f>IF(OR(B864="",B864=0),"",SUMIF(Codigos,B864,TotalCurvaABC))</f>
        <v/>
      </c>
    </row>
    <row r="865">
      <c r="B865" s="0" t="n"/>
      <c r="C865" s="0" t="n"/>
      <c r="D865" s="0" t="n"/>
      <c r="E865" s="0" t="n"/>
      <c r="F865" s="0" t="n"/>
      <c r="G865" s="0" t="n"/>
      <c r="H865" s="0" t="n"/>
      <c r="I865" s="0" t="n"/>
      <c r="J865" s="0" t="n"/>
      <c r="K865" s="0" t="n"/>
      <c r="L865" s="0" t="n"/>
      <c r="N865" s="311">
        <f>IF(OR(B865="",B865=0),"",SUMIF(Codigos,B865,Quantidade))</f>
        <v/>
      </c>
      <c r="O865" s="558">
        <f>IF(OR(B865="",B865=0),"",SUMIF(Codigos,B865,TotalCurvaABC))</f>
        <v/>
      </c>
    </row>
    <row r="866">
      <c r="B866" s="0" t="n"/>
      <c r="C866" s="0" t="n"/>
      <c r="D866" s="0" t="n"/>
      <c r="E866" s="0" t="n"/>
      <c r="F866" s="0" t="n"/>
      <c r="G866" s="0" t="n"/>
      <c r="H866" s="0" t="n"/>
      <c r="I866" s="0" t="n"/>
      <c r="J866" s="0" t="n"/>
      <c r="K866" s="0" t="n"/>
      <c r="L866" s="0" t="n"/>
      <c r="N866" s="311">
        <f>IF(OR(B866="",B866=0),"",SUMIF(Codigos,B866,Quantidade))</f>
        <v/>
      </c>
      <c r="O866" s="558">
        <f>IF(OR(B866="",B866=0),"",SUMIF(Codigos,B866,TotalCurvaABC))</f>
        <v/>
      </c>
    </row>
    <row r="867">
      <c r="B867" s="0" t="n"/>
      <c r="C867" s="0" t="n"/>
      <c r="D867" s="0" t="n"/>
      <c r="E867" s="0" t="n"/>
      <c r="F867" s="0" t="n"/>
      <c r="G867" s="0" t="n"/>
      <c r="H867" s="0" t="n"/>
      <c r="I867" s="0" t="n"/>
      <c r="J867" s="0" t="n"/>
      <c r="K867" s="0" t="n"/>
      <c r="L867" s="0" t="n"/>
      <c r="N867" s="311">
        <f>IF(OR(B867="",B867=0),"",SUMIF(Codigos,B867,Quantidade))</f>
        <v/>
      </c>
      <c r="O867" s="558">
        <f>IF(OR(B867="",B867=0),"",SUMIF(Codigos,B867,TotalCurvaABC))</f>
        <v/>
      </c>
    </row>
    <row r="868">
      <c r="B868" s="0" t="n"/>
      <c r="C868" s="0" t="n"/>
      <c r="D868" s="0" t="n"/>
      <c r="E868" s="0" t="n"/>
      <c r="F868" s="0" t="n"/>
      <c r="G868" s="0" t="n"/>
      <c r="H868" s="0" t="n"/>
      <c r="I868" s="0" t="n"/>
      <c r="J868" s="0" t="n"/>
      <c r="K868" s="0" t="n"/>
      <c r="L868" s="0" t="n"/>
      <c r="N868" s="311">
        <f>IF(OR(B868="",B868=0),"",SUMIF(Codigos,B868,Quantidade))</f>
        <v/>
      </c>
      <c r="O868" s="558">
        <f>IF(OR(B868="",B868=0),"",SUMIF(Codigos,B868,TotalCurvaABC))</f>
        <v/>
      </c>
    </row>
    <row r="869">
      <c r="B869" s="0" t="n"/>
      <c r="C869" s="0" t="n"/>
      <c r="D869" s="0" t="n"/>
      <c r="E869" s="0" t="n"/>
      <c r="F869" s="0" t="n"/>
      <c r="G869" s="0" t="n"/>
      <c r="H869" s="0" t="n"/>
      <c r="I869" s="0" t="n"/>
      <c r="J869" s="0" t="n"/>
      <c r="K869" s="0" t="n"/>
      <c r="L869" s="0" t="n"/>
      <c r="N869" s="311">
        <f>IF(OR(B869="",B869=0),"",SUMIF(Codigos,B869,Quantidade))</f>
        <v/>
      </c>
      <c r="O869" s="558">
        <f>IF(OR(B869="",B869=0),"",SUMIF(Codigos,B869,TotalCurvaABC))</f>
        <v/>
      </c>
    </row>
    <row r="870">
      <c r="B870" s="0" t="n"/>
      <c r="C870" s="0" t="n"/>
      <c r="D870" s="0" t="n"/>
      <c r="E870" s="0" t="n"/>
      <c r="F870" s="0" t="n"/>
      <c r="G870" s="0" t="n"/>
      <c r="H870" s="0" t="n"/>
      <c r="I870" s="0" t="n"/>
      <c r="J870" s="0" t="n"/>
      <c r="K870" s="0" t="n"/>
      <c r="L870" s="0" t="n"/>
      <c r="N870" s="311">
        <f>IF(OR(B870="",B870=0),"",SUMIF(Codigos,B870,Quantidade))</f>
        <v/>
      </c>
      <c r="O870" s="558">
        <f>IF(OR(B870="",B870=0),"",SUMIF(Codigos,B870,TotalCurvaABC))</f>
        <v/>
      </c>
    </row>
    <row r="871">
      <c r="B871" s="0" t="n"/>
      <c r="C871" s="0" t="n"/>
      <c r="D871" s="0" t="n"/>
      <c r="E871" s="0" t="n"/>
      <c r="F871" s="0" t="n"/>
      <c r="G871" s="0" t="n"/>
      <c r="H871" s="0" t="n"/>
      <c r="I871" s="0" t="n"/>
      <c r="J871" s="0" t="n"/>
      <c r="K871" s="0" t="n"/>
      <c r="L871" s="0" t="n"/>
      <c r="N871" s="311">
        <f>IF(OR(B871="",B871=0),"",SUMIF(Codigos,B871,Quantidade))</f>
        <v/>
      </c>
      <c r="O871" s="558">
        <f>IF(OR(B871="",B871=0),"",SUMIF(Codigos,B871,TotalCurvaABC))</f>
        <v/>
      </c>
    </row>
    <row r="872">
      <c r="B872" s="0" t="n"/>
      <c r="C872" s="0" t="n"/>
      <c r="D872" s="0" t="n"/>
      <c r="E872" s="0" t="n"/>
      <c r="F872" s="0" t="n"/>
      <c r="G872" s="0" t="n"/>
      <c r="H872" s="0" t="n"/>
      <c r="I872" s="0" t="n"/>
      <c r="J872" s="0" t="n"/>
      <c r="K872" s="0" t="n"/>
      <c r="L872" s="0" t="n"/>
      <c r="N872" s="311">
        <f>IF(OR(B872="",B872=0),"",SUMIF(Codigos,B872,Quantidade))</f>
        <v/>
      </c>
      <c r="O872" s="558">
        <f>IF(OR(B872="",B872=0),"",SUMIF(Codigos,B872,TotalCurvaABC))</f>
        <v/>
      </c>
    </row>
    <row r="873">
      <c r="B873" s="0" t="n"/>
      <c r="C873" s="0" t="n"/>
      <c r="D873" s="0" t="n"/>
      <c r="E873" s="0" t="n"/>
      <c r="F873" s="0" t="n"/>
      <c r="G873" s="0" t="n"/>
      <c r="H873" s="0" t="n"/>
      <c r="I873" s="0" t="n"/>
      <c r="J873" s="0" t="n"/>
      <c r="K873" s="0" t="n"/>
      <c r="L873" s="0" t="n"/>
      <c r="N873" s="311">
        <f>IF(OR(B873="",B873=0),"",SUMIF(Codigos,B873,Quantidade))</f>
        <v/>
      </c>
      <c r="O873" s="558">
        <f>IF(OR(B873="",B873=0),"",SUMIF(Codigos,B873,TotalCurvaABC))</f>
        <v/>
      </c>
    </row>
    <row r="874">
      <c r="B874" s="0" t="n"/>
      <c r="C874" s="0" t="n"/>
      <c r="D874" s="0" t="n"/>
      <c r="E874" s="0" t="n"/>
      <c r="F874" s="0" t="n"/>
      <c r="G874" s="0" t="n"/>
      <c r="H874" s="0" t="n"/>
      <c r="I874" s="0" t="n"/>
      <c r="J874" s="0" t="n"/>
      <c r="K874" s="0" t="n"/>
      <c r="L874" s="0" t="n"/>
      <c r="N874" s="311">
        <f>IF(OR(B874="",B874=0),"",SUMIF(Codigos,B874,Quantidade))</f>
        <v/>
      </c>
      <c r="O874" s="558">
        <f>IF(OR(B874="",B874=0),"",SUMIF(Codigos,B874,TotalCurvaABC))</f>
        <v/>
      </c>
    </row>
    <row r="875">
      <c r="B875" s="0" t="n"/>
      <c r="C875" s="0" t="n"/>
      <c r="D875" s="0" t="n"/>
      <c r="E875" s="0" t="n"/>
      <c r="F875" s="0" t="n"/>
      <c r="G875" s="0" t="n"/>
      <c r="H875" s="0" t="n"/>
      <c r="I875" s="0" t="n"/>
      <c r="J875" s="0" t="n"/>
      <c r="K875" s="0" t="n"/>
      <c r="L875" s="0" t="n"/>
      <c r="N875" s="311">
        <f>IF(OR(B875="",B875=0),"",SUMIF(Codigos,B875,Quantidade))</f>
        <v/>
      </c>
      <c r="O875" s="558">
        <f>IF(OR(B875="",B875=0),"",SUMIF(Codigos,B875,TotalCurvaABC))</f>
        <v/>
      </c>
    </row>
    <row r="876">
      <c r="B876" s="0" t="n"/>
      <c r="C876" s="0" t="n"/>
      <c r="D876" s="0" t="n"/>
      <c r="E876" s="0" t="n"/>
      <c r="F876" s="0" t="n"/>
      <c r="G876" s="0" t="n"/>
      <c r="H876" s="0" t="n"/>
      <c r="I876" s="0" t="n"/>
      <c r="J876" s="0" t="n"/>
      <c r="K876" s="0" t="n"/>
      <c r="L876" s="0" t="n"/>
      <c r="N876" s="311">
        <f>IF(OR(B876="",B876=0),"",SUMIF(Codigos,B876,Quantidade))</f>
        <v/>
      </c>
      <c r="O876" s="558">
        <f>IF(OR(B876="",B876=0),"",SUMIF(Codigos,B876,TotalCurvaABC))</f>
        <v/>
      </c>
    </row>
    <row r="877">
      <c r="B877" s="0" t="n"/>
      <c r="C877" s="0" t="n"/>
      <c r="D877" s="0" t="n"/>
      <c r="E877" s="0" t="n"/>
      <c r="F877" s="0" t="n"/>
      <c r="G877" s="0" t="n"/>
      <c r="H877" s="0" t="n"/>
      <c r="I877" s="0" t="n"/>
      <c r="J877" s="0" t="n"/>
      <c r="K877" s="0" t="n"/>
      <c r="L877" s="0" t="n"/>
      <c r="N877" s="311">
        <f>IF(OR(B877="",B877=0),"",SUMIF(Codigos,B877,Quantidade))</f>
        <v/>
      </c>
      <c r="O877" s="558">
        <f>IF(OR(B877="",B877=0),"",SUMIF(Codigos,B877,TotalCurvaABC))</f>
        <v/>
      </c>
    </row>
    <row r="878">
      <c r="B878" s="0" t="n"/>
      <c r="C878" s="0" t="n"/>
      <c r="D878" s="0" t="n"/>
      <c r="E878" s="0" t="n"/>
      <c r="F878" s="0" t="n"/>
      <c r="G878" s="0" t="n"/>
      <c r="H878" s="0" t="n"/>
      <c r="I878" s="0" t="n"/>
      <c r="J878" s="0" t="n"/>
      <c r="K878" s="0" t="n"/>
      <c r="L878" s="0" t="n"/>
      <c r="N878" s="311">
        <f>IF(OR(B878="",B878=0),"",SUMIF(Codigos,B878,Quantidade))</f>
        <v/>
      </c>
      <c r="O878" s="558">
        <f>IF(OR(B878="",B878=0),"",SUMIF(Codigos,B878,TotalCurvaABC))</f>
        <v/>
      </c>
    </row>
    <row r="879">
      <c r="B879" s="0" t="n"/>
      <c r="C879" s="0" t="n"/>
      <c r="D879" s="0" t="n"/>
      <c r="E879" s="0" t="n"/>
      <c r="F879" s="0" t="n"/>
      <c r="G879" s="0" t="n"/>
      <c r="H879" s="0" t="n"/>
      <c r="I879" s="0" t="n"/>
      <c r="J879" s="0" t="n"/>
      <c r="K879" s="0" t="n"/>
      <c r="L879" s="0" t="n"/>
      <c r="N879" s="311">
        <f>IF(OR(B879="",B879=0),"",SUMIF(Codigos,B879,Quantidade))</f>
        <v/>
      </c>
      <c r="O879" s="558">
        <f>IF(OR(B879="",B879=0),"",SUMIF(Codigos,B879,TotalCurvaABC))</f>
        <v/>
      </c>
    </row>
    <row r="880">
      <c r="B880" s="0" t="n"/>
      <c r="C880" s="0" t="n"/>
      <c r="D880" s="0" t="n"/>
      <c r="E880" s="0" t="n"/>
      <c r="F880" s="0" t="n"/>
      <c r="G880" s="0" t="n"/>
      <c r="H880" s="0" t="n"/>
      <c r="I880" s="0" t="n"/>
      <c r="J880" s="0" t="n"/>
      <c r="K880" s="0" t="n"/>
      <c r="L880" s="0" t="n"/>
      <c r="N880" s="311">
        <f>IF(OR(B880="",B880=0),"",SUMIF(Codigos,B880,Quantidade))</f>
        <v/>
      </c>
      <c r="O880" s="558">
        <f>IF(OR(B880="",B880=0),"",SUMIF(Codigos,B880,TotalCurvaABC))</f>
        <v/>
      </c>
    </row>
    <row r="881">
      <c r="B881" s="0" t="n"/>
      <c r="C881" s="0" t="n"/>
      <c r="D881" s="0" t="n"/>
      <c r="E881" s="0" t="n"/>
      <c r="F881" s="0" t="n"/>
      <c r="G881" s="0" t="n"/>
      <c r="H881" s="0" t="n"/>
      <c r="I881" s="0" t="n"/>
      <c r="J881" s="0" t="n"/>
      <c r="K881" s="0" t="n"/>
      <c r="L881" s="0" t="n"/>
      <c r="N881" s="311">
        <f>IF(OR(B881="",B881=0),"",SUMIF(Codigos,B881,Quantidade))</f>
        <v/>
      </c>
      <c r="O881" s="558">
        <f>IF(OR(B881="",B881=0),"",SUMIF(Codigos,B881,TotalCurvaABC))</f>
        <v/>
      </c>
    </row>
    <row r="882">
      <c r="B882" s="0" t="n"/>
      <c r="C882" s="0" t="n"/>
      <c r="D882" s="0" t="n"/>
      <c r="E882" s="0" t="n"/>
      <c r="F882" s="0" t="n"/>
      <c r="G882" s="0" t="n"/>
      <c r="H882" s="0" t="n"/>
      <c r="I882" s="0" t="n"/>
      <c r="J882" s="0" t="n"/>
      <c r="K882" s="0" t="n"/>
      <c r="L882" s="0" t="n"/>
      <c r="N882" s="311">
        <f>IF(OR(B882="",B882=0),"",SUMIF(Codigos,B882,Quantidade))</f>
        <v/>
      </c>
      <c r="O882" s="558">
        <f>IF(OR(B882="",B882=0),"",SUMIF(Codigos,B882,TotalCurvaABC))</f>
        <v/>
      </c>
    </row>
    <row r="883">
      <c r="B883" s="0" t="n"/>
      <c r="C883" s="0" t="n"/>
      <c r="D883" s="0" t="n"/>
      <c r="E883" s="0" t="n"/>
      <c r="F883" s="0" t="n"/>
      <c r="G883" s="0" t="n"/>
      <c r="H883" s="0" t="n"/>
      <c r="I883" s="0" t="n"/>
      <c r="J883" s="0" t="n"/>
      <c r="K883" s="0" t="n"/>
      <c r="L883" s="0" t="n"/>
      <c r="N883" s="311">
        <f>IF(OR(B883="",B883=0),"",SUMIF(Codigos,B883,Quantidade))</f>
        <v/>
      </c>
      <c r="O883" s="558">
        <f>IF(OR(B883="",B883=0),"",SUMIF(Codigos,B883,TotalCurvaABC))</f>
        <v/>
      </c>
    </row>
    <row r="884">
      <c r="B884" s="0" t="n"/>
      <c r="C884" s="0" t="n"/>
      <c r="D884" s="0" t="n"/>
      <c r="E884" s="0" t="n"/>
      <c r="F884" s="0" t="n"/>
      <c r="G884" s="0" t="n"/>
      <c r="H884" s="0" t="n"/>
      <c r="I884" s="0" t="n"/>
      <c r="J884" s="0" t="n"/>
      <c r="K884" s="0" t="n"/>
      <c r="L884" s="0" t="n"/>
      <c r="N884" s="311">
        <f>IF(OR(B884="",B884=0),"",SUMIF(Codigos,B884,Quantidade))</f>
        <v/>
      </c>
      <c r="O884" s="558">
        <f>IF(OR(B884="",B884=0),"",SUMIF(Codigos,B884,TotalCurvaABC))</f>
        <v/>
      </c>
    </row>
    <row r="885">
      <c r="B885" s="0" t="n"/>
      <c r="C885" s="0" t="n"/>
      <c r="D885" s="0" t="n"/>
      <c r="E885" s="0" t="n"/>
      <c r="F885" s="0" t="n"/>
      <c r="G885" s="0" t="n"/>
      <c r="H885" s="0" t="n"/>
      <c r="I885" s="0" t="n"/>
      <c r="J885" s="0" t="n"/>
      <c r="K885" s="0" t="n"/>
      <c r="L885" s="0" t="n"/>
      <c r="N885" s="311">
        <f>IF(OR(B885="",B885=0),"",SUMIF(Codigos,B885,Quantidade))</f>
        <v/>
      </c>
      <c r="O885" s="558">
        <f>IF(OR(B885="",B885=0),"",SUMIF(Codigos,B885,TotalCurvaABC))</f>
        <v/>
      </c>
    </row>
    <row r="886">
      <c r="B886" s="0" t="n"/>
      <c r="C886" s="0" t="n"/>
      <c r="D886" s="0" t="n"/>
      <c r="E886" s="0" t="n"/>
      <c r="F886" s="0" t="n"/>
      <c r="G886" s="0" t="n"/>
      <c r="H886" s="0" t="n"/>
      <c r="I886" s="0" t="n"/>
      <c r="J886" s="0" t="n"/>
      <c r="K886" s="0" t="n"/>
      <c r="L886" s="0" t="n"/>
      <c r="N886" s="311">
        <f>IF(OR(B886="",B886=0),"",SUMIF(Codigos,B886,Quantidade))</f>
        <v/>
      </c>
      <c r="O886" s="558">
        <f>IF(OR(B886="",B886=0),"",SUMIF(Codigos,B886,TotalCurvaABC))</f>
        <v/>
      </c>
    </row>
    <row r="887">
      <c r="B887" s="0" t="n"/>
      <c r="C887" s="0" t="n"/>
      <c r="D887" s="0" t="n"/>
      <c r="E887" s="0" t="n"/>
      <c r="F887" s="0" t="n"/>
      <c r="G887" s="0" t="n"/>
      <c r="H887" s="0" t="n"/>
      <c r="I887" s="0" t="n"/>
      <c r="J887" s="0" t="n"/>
      <c r="K887" s="0" t="n"/>
      <c r="L887" s="0" t="n"/>
      <c r="N887" s="311">
        <f>IF(OR(B887="",B887=0),"",SUMIF(Codigos,B887,Quantidade))</f>
        <v/>
      </c>
      <c r="O887" s="558">
        <f>IF(OR(B887="",B887=0),"",SUMIF(Codigos,B887,TotalCurvaABC))</f>
        <v/>
      </c>
    </row>
    <row r="888">
      <c r="B888" s="0" t="n"/>
      <c r="C888" s="0" t="n"/>
      <c r="D888" s="0" t="n"/>
      <c r="E888" s="0" t="n"/>
      <c r="F888" s="0" t="n"/>
      <c r="G888" s="0" t="n"/>
      <c r="H888" s="0" t="n"/>
      <c r="I888" s="0" t="n"/>
      <c r="J888" s="0" t="n"/>
      <c r="K888" s="0" t="n"/>
      <c r="L888" s="0" t="n"/>
      <c r="N888" s="311">
        <f>IF(OR(B888="",B888=0),"",SUMIF(Codigos,B888,Quantidade))</f>
        <v/>
      </c>
      <c r="O888" s="558">
        <f>IF(OR(B888="",B888=0),"",SUMIF(Codigos,B888,TotalCurvaABC))</f>
        <v/>
      </c>
    </row>
    <row r="889">
      <c r="B889" s="0" t="n"/>
      <c r="C889" s="0" t="n"/>
      <c r="D889" s="0" t="n"/>
      <c r="E889" s="0" t="n"/>
      <c r="F889" s="0" t="n"/>
      <c r="G889" s="0" t="n"/>
      <c r="H889" s="0" t="n"/>
      <c r="I889" s="0" t="n"/>
      <c r="J889" s="0" t="n"/>
      <c r="K889" s="0" t="n"/>
      <c r="L889" s="0" t="n"/>
      <c r="N889" s="311">
        <f>IF(OR(B889="",B889=0),"",SUMIF(Codigos,B889,Quantidade))</f>
        <v/>
      </c>
      <c r="O889" s="558">
        <f>IF(OR(B889="",B889=0),"",SUMIF(Codigos,B889,TotalCurvaABC))</f>
        <v/>
      </c>
    </row>
    <row r="890">
      <c r="B890" s="0" t="n"/>
      <c r="C890" s="0" t="n"/>
      <c r="D890" s="0" t="n"/>
      <c r="E890" s="0" t="n"/>
      <c r="F890" s="0" t="n"/>
      <c r="G890" s="0" t="n"/>
      <c r="H890" s="0" t="n"/>
      <c r="I890" s="0" t="n"/>
      <c r="J890" s="0" t="n"/>
      <c r="K890" s="0" t="n"/>
      <c r="L890" s="0" t="n"/>
      <c r="N890" s="311">
        <f>IF(OR(B890="",B890=0),"",SUMIF(Codigos,B890,Quantidade))</f>
        <v/>
      </c>
      <c r="O890" s="558">
        <f>IF(OR(B890="",B890=0),"",SUMIF(Codigos,B890,TotalCurvaABC))</f>
        <v/>
      </c>
    </row>
    <row r="891">
      <c r="B891" s="0" t="n"/>
      <c r="C891" s="0" t="n"/>
      <c r="D891" s="0" t="n"/>
      <c r="E891" s="0" t="n"/>
      <c r="F891" s="0" t="n"/>
      <c r="G891" s="0" t="n"/>
      <c r="H891" s="0" t="n"/>
      <c r="I891" s="0" t="n"/>
      <c r="J891" s="0" t="n"/>
      <c r="K891" s="0" t="n"/>
      <c r="L891" s="0" t="n"/>
      <c r="N891" s="311">
        <f>IF(OR(B891="",B891=0),"",SUMIF(Codigos,B891,Quantidade))</f>
        <v/>
      </c>
      <c r="O891" s="558">
        <f>IF(OR(B891="",B891=0),"",SUMIF(Codigos,B891,TotalCurvaABC))</f>
        <v/>
      </c>
    </row>
    <row r="892">
      <c r="B892" s="0" t="n"/>
      <c r="C892" s="0" t="n"/>
      <c r="D892" s="0" t="n"/>
      <c r="E892" s="0" t="n"/>
      <c r="F892" s="0" t="n"/>
      <c r="G892" s="0" t="n"/>
      <c r="H892" s="0" t="n"/>
      <c r="I892" s="0" t="n"/>
      <c r="J892" s="0" t="n"/>
      <c r="K892" s="0" t="n"/>
      <c r="L892" s="0" t="n"/>
      <c r="N892" s="311">
        <f>IF(OR(B892="",B892=0),"",SUMIF(Codigos,B892,Quantidade))</f>
        <v/>
      </c>
      <c r="O892" s="558">
        <f>IF(OR(B892="",B892=0),"",SUMIF(Codigos,B892,TotalCurvaABC))</f>
        <v/>
      </c>
    </row>
    <row r="893">
      <c r="B893" s="0" t="n"/>
      <c r="C893" s="0" t="n"/>
      <c r="D893" s="0" t="n"/>
      <c r="E893" s="0" t="n"/>
      <c r="F893" s="0" t="n"/>
      <c r="G893" s="0" t="n"/>
      <c r="H893" s="0" t="n"/>
      <c r="I893" s="0" t="n"/>
      <c r="J893" s="0" t="n"/>
      <c r="K893" s="0" t="n"/>
      <c r="L893" s="0" t="n"/>
      <c r="N893" s="311">
        <f>IF(OR(B893="",B893=0),"",SUMIF(Codigos,B893,Quantidade))</f>
        <v/>
      </c>
      <c r="O893" s="558">
        <f>IF(OR(B893="",B893=0),"",SUMIF(Codigos,B893,TotalCurvaABC))</f>
        <v/>
      </c>
    </row>
    <row r="894">
      <c r="B894" s="0" t="n"/>
      <c r="C894" s="0" t="n"/>
      <c r="D894" s="0" t="n"/>
      <c r="E894" s="0" t="n"/>
      <c r="F894" s="0" t="n"/>
      <c r="G894" s="0" t="n"/>
      <c r="H894" s="0" t="n"/>
      <c r="I894" s="0" t="n"/>
      <c r="J894" s="0" t="n"/>
      <c r="K894" s="0" t="n"/>
      <c r="L894" s="0" t="n"/>
      <c r="N894" s="311">
        <f>IF(OR(B894="",B894=0),"",SUMIF(Codigos,B894,Quantidade))</f>
        <v/>
      </c>
      <c r="O894" s="558">
        <f>IF(OR(B894="",B894=0),"",SUMIF(Codigos,B894,TotalCurvaABC))</f>
        <v/>
      </c>
    </row>
    <row r="895">
      <c r="B895" s="0" t="n"/>
      <c r="C895" s="0" t="n"/>
      <c r="D895" s="0" t="n"/>
      <c r="E895" s="0" t="n"/>
      <c r="F895" s="0" t="n"/>
      <c r="G895" s="0" t="n"/>
      <c r="H895" s="0" t="n"/>
      <c r="I895" s="0" t="n"/>
      <c r="J895" s="0" t="n"/>
      <c r="K895" s="0" t="n"/>
      <c r="L895" s="0" t="n"/>
      <c r="N895" s="311">
        <f>IF(OR(B895="",B895=0),"",SUMIF(Codigos,B895,Quantidade))</f>
        <v/>
      </c>
      <c r="O895" s="558">
        <f>IF(OR(B895="",B895=0),"",SUMIF(Codigos,B895,TotalCurvaABC))</f>
        <v/>
      </c>
    </row>
    <row r="896">
      <c r="B896" s="0" t="n"/>
      <c r="C896" s="0" t="n"/>
      <c r="D896" s="0" t="n"/>
      <c r="E896" s="0" t="n"/>
      <c r="F896" s="0" t="n"/>
      <c r="G896" s="0" t="n"/>
      <c r="H896" s="0" t="n"/>
      <c r="I896" s="0" t="n"/>
      <c r="J896" s="0" t="n"/>
      <c r="K896" s="0" t="n"/>
      <c r="L896" s="0" t="n"/>
      <c r="N896" s="311">
        <f>IF(OR(B896="",B896=0),"",SUMIF(Codigos,B896,Quantidade))</f>
        <v/>
      </c>
      <c r="O896" s="558">
        <f>IF(OR(B896="",B896=0),"",SUMIF(Codigos,B896,TotalCurvaABC))</f>
        <v/>
      </c>
    </row>
    <row r="897">
      <c r="B897" s="0" t="n"/>
      <c r="C897" s="0" t="n"/>
      <c r="D897" s="0" t="n"/>
      <c r="E897" s="0" t="n"/>
      <c r="F897" s="0" t="n"/>
      <c r="G897" s="0" t="n"/>
      <c r="H897" s="0" t="n"/>
      <c r="I897" s="0" t="n"/>
      <c r="J897" s="0" t="n"/>
      <c r="K897" s="0" t="n"/>
      <c r="L897" s="0" t="n"/>
      <c r="N897" s="311">
        <f>IF(OR(B897="",B897=0),"",SUMIF(Codigos,B897,Quantidade))</f>
        <v/>
      </c>
      <c r="O897" s="558">
        <f>IF(OR(B897="",B897=0),"",SUMIF(Codigos,B897,TotalCurvaABC))</f>
        <v/>
      </c>
    </row>
    <row r="898">
      <c r="B898" s="0" t="n"/>
      <c r="C898" s="0" t="n"/>
      <c r="D898" s="0" t="n"/>
      <c r="E898" s="0" t="n"/>
      <c r="F898" s="0" t="n"/>
      <c r="G898" s="0" t="n"/>
      <c r="H898" s="0" t="n"/>
      <c r="I898" s="0" t="n"/>
      <c r="J898" s="0" t="n"/>
      <c r="K898" s="0" t="n"/>
      <c r="L898" s="0" t="n"/>
      <c r="N898" s="311">
        <f>IF(OR(B898="",B898=0),"",SUMIF(Codigos,B898,Quantidade))</f>
        <v/>
      </c>
      <c r="O898" s="558">
        <f>IF(OR(B898="",B898=0),"",SUMIF(Codigos,B898,TotalCurvaABC))</f>
        <v/>
      </c>
    </row>
    <row r="899">
      <c r="B899" s="0" t="n"/>
      <c r="C899" s="0" t="n"/>
      <c r="D899" s="0" t="n"/>
      <c r="E899" s="0" t="n"/>
      <c r="F899" s="0" t="n"/>
      <c r="G899" s="0" t="n"/>
      <c r="H899" s="0" t="n"/>
      <c r="I899" s="0" t="n"/>
      <c r="J899" s="0" t="n"/>
      <c r="K899" s="0" t="n"/>
      <c r="L899" s="0" t="n"/>
      <c r="N899" s="311">
        <f>IF(OR(B899="",B899=0),"",SUMIF(Codigos,B899,Quantidade))</f>
        <v/>
      </c>
      <c r="O899" s="558">
        <f>IF(OR(B899="",B899=0),"",SUMIF(Codigos,B899,TotalCurvaABC))</f>
        <v/>
      </c>
    </row>
    <row r="900">
      <c r="B900" s="0" t="n"/>
      <c r="C900" s="0" t="n"/>
      <c r="D900" s="0" t="n"/>
      <c r="E900" s="0" t="n"/>
      <c r="F900" s="0" t="n"/>
      <c r="G900" s="0" t="n"/>
      <c r="H900" s="0" t="n"/>
      <c r="I900" s="0" t="n"/>
      <c r="J900" s="0" t="n"/>
      <c r="K900" s="0" t="n"/>
      <c r="L900" s="0" t="n"/>
      <c r="N900" s="311">
        <f>IF(OR(B900="",B900=0),"",SUMIF(Codigos,B900,Quantidade))</f>
        <v/>
      </c>
      <c r="O900" s="558">
        <f>IF(OR(B900="",B900=0),"",SUMIF(Codigos,B900,TotalCurvaABC))</f>
        <v/>
      </c>
    </row>
    <row r="901">
      <c r="N901" s="561" t="n"/>
    </row>
    <row r="902">
      <c r="N902" s="561" t="n"/>
    </row>
    <row r="903">
      <c r="N903" s="561" t="n"/>
    </row>
    <row r="904">
      <c r="N904" s="561" t="n"/>
    </row>
    <row r="905">
      <c r="N905" s="561" t="n"/>
    </row>
    <row r="906">
      <c r="N906" s="561" t="n"/>
    </row>
    <row r="907">
      <c r="N907" s="561" t="n"/>
    </row>
    <row r="908">
      <c r="N908" s="561" t="n"/>
    </row>
    <row r="909">
      <c r="N909" s="561" t="n"/>
    </row>
    <row r="910">
      <c r="N910" s="561" t="n"/>
    </row>
    <row r="911">
      <c r="N911" s="561" t="n"/>
    </row>
    <row r="912">
      <c r="N912" s="561" t="n"/>
    </row>
    <row r="913">
      <c r="N913" s="561" t="n"/>
    </row>
    <row r="914">
      <c r="N914" s="561" t="n"/>
    </row>
    <row r="915">
      <c r="N915" s="561" t="n"/>
    </row>
    <row r="916">
      <c r="N916" s="561" t="n"/>
    </row>
    <row r="917">
      <c r="N917" s="561" t="n"/>
    </row>
    <row r="918">
      <c r="N918" s="561" t="n"/>
    </row>
    <row r="919">
      <c r="N919" s="561" t="n"/>
    </row>
    <row r="920">
      <c r="N920" s="561" t="n"/>
    </row>
    <row r="921">
      <c r="N921" s="561" t="n"/>
    </row>
    <row r="922">
      <c r="N922" s="561" t="n"/>
    </row>
    <row r="923">
      <c r="N923" s="561" t="n"/>
    </row>
    <row r="924">
      <c r="N924" s="561" t="n"/>
    </row>
    <row r="925">
      <c r="N925" s="561" t="n"/>
    </row>
    <row r="926">
      <c r="N926" s="561" t="n"/>
    </row>
    <row r="927">
      <c r="N927" s="561" t="n"/>
    </row>
    <row r="928">
      <c r="N928" s="561" t="n"/>
    </row>
    <row r="929">
      <c r="N929" s="561" t="n"/>
    </row>
    <row r="930">
      <c r="N930" s="561" t="n"/>
    </row>
    <row r="931">
      <c r="N931" s="561" t="n"/>
    </row>
    <row r="932">
      <c r="N932" s="561" t="n"/>
    </row>
    <row r="933">
      <c r="N933" s="561" t="n"/>
    </row>
    <row r="934">
      <c r="N934" s="561" t="n"/>
    </row>
    <row r="935">
      <c r="N935" s="561" t="n"/>
    </row>
    <row r="936">
      <c r="N936" s="561" t="n"/>
    </row>
    <row r="937">
      <c r="N937" s="561" t="n"/>
    </row>
    <row r="938">
      <c r="N938" s="561" t="n"/>
    </row>
    <row r="939">
      <c r="N939" s="561" t="n"/>
    </row>
    <row r="940">
      <c r="N940" s="561" t="n"/>
    </row>
    <row r="941">
      <c r="N941" s="561" t="n"/>
    </row>
    <row r="942">
      <c r="N942" s="561" t="n"/>
    </row>
    <row r="943">
      <c r="N943" s="561" t="n"/>
    </row>
    <row r="944">
      <c r="N944" s="561" t="n"/>
    </row>
    <row r="945">
      <c r="N945" s="561" t="n"/>
    </row>
    <row r="946">
      <c r="N946" s="561" t="n"/>
    </row>
    <row r="947">
      <c r="N947" s="561" t="n"/>
    </row>
    <row r="948">
      <c r="N948" s="561" t="n"/>
    </row>
    <row r="949">
      <c r="N949" s="561" t="n"/>
    </row>
    <row r="950">
      <c r="N950" s="561" t="n"/>
    </row>
    <row r="951">
      <c r="N951" s="561" t="n"/>
    </row>
    <row r="952">
      <c r="N952" s="561" t="n"/>
    </row>
    <row r="953">
      <c r="N953" s="561" t="n"/>
    </row>
    <row r="954">
      <c r="N954" s="561" t="n"/>
    </row>
    <row r="955">
      <c r="N955" s="561" t="n"/>
    </row>
    <row r="956">
      <c r="N956" s="561" t="n"/>
    </row>
    <row r="957">
      <c r="N957" s="561" t="n"/>
    </row>
    <row r="958">
      <c r="N958" s="561" t="n"/>
    </row>
    <row r="959">
      <c r="N959" s="561" t="n"/>
    </row>
    <row r="960">
      <c r="N960" s="561" t="n"/>
    </row>
    <row r="961">
      <c r="N961" s="561" t="n"/>
    </row>
    <row r="962">
      <c r="N962" s="561" t="n"/>
    </row>
    <row r="963">
      <c r="N963" s="561" t="n"/>
    </row>
    <row r="964">
      <c r="N964" s="561" t="n"/>
    </row>
    <row r="965">
      <c r="N965" s="561" t="n"/>
    </row>
    <row r="966">
      <c r="N966" s="561" t="n"/>
    </row>
    <row r="967">
      <c r="N967" s="561" t="n"/>
    </row>
    <row r="968">
      <c r="N968" s="561" t="n"/>
    </row>
    <row r="969">
      <c r="N969" s="561" t="n"/>
    </row>
    <row r="970">
      <c r="N970" s="561" t="n"/>
    </row>
    <row r="971">
      <c r="N971" s="561" t="n"/>
    </row>
    <row r="972">
      <c r="N972" s="561" t="n"/>
    </row>
    <row r="973">
      <c r="N973" s="561" t="n"/>
    </row>
    <row r="974">
      <c r="N974" s="561" t="n"/>
    </row>
    <row r="975">
      <c r="N975" s="561" t="n"/>
    </row>
    <row r="976">
      <c r="N976" s="561" t="n"/>
    </row>
    <row r="977">
      <c r="N977" s="561" t="n"/>
    </row>
    <row r="978">
      <c r="N978" s="561" t="n"/>
    </row>
    <row r="979">
      <c r="N979" s="561" t="n"/>
    </row>
    <row r="980">
      <c r="N980" s="561" t="n"/>
    </row>
    <row r="981">
      <c r="N981" s="561" t="n"/>
    </row>
    <row r="982">
      <c r="N982" s="561" t="n"/>
    </row>
    <row r="983">
      <c r="N983" s="561" t="n"/>
    </row>
    <row r="984">
      <c r="N984" s="561" t="n"/>
    </row>
    <row r="985">
      <c r="N985" s="561" t="n"/>
    </row>
    <row r="986">
      <c r="N986" s="561" t="n"/>
    </row>
    <row r="987">
      <c r="N987" s="561" t="n"/>
    </row>
    <row r="988">
      <c r="N988" s="561" t="n"/>
    </row>
    <row r="989">
      <c r="N989" s="561" t="n"/>
    </row>
    <row r="990">
      <c r="N990" s="561" t="n"/>
    </row>
    <row r="991">
      <c r="N991" s="561" t="n"/>
    </row>
    <row r="992">
      <c r="N992" s="561" t="n"/>
    </row>
    <row r="993">
      <c r="N993" s="561" t="n"/>
    </row>
    <row r="994">
      <c r="N994" s="561" t="n"/>
    </row>
    <row r="995">
      <c r="N995" s="561" t="n"/>
    </row>
    <row r="996">
      <c r="N996" s="561" t="n"/>
    </row>
    <row r="997">
      <c r="N997" s="561" t="n"/>
    </row>
    <row r="998">
      <c r="N998" s="561" t="n"/>
    </row>
    <row r="999">
      <c r="N999" s="561" t="n"/>
    </row>
    <row r="1000">
      <c r="N1000" s="561" t="n"/>
    </row>
    <row r="1001">
      <c r="N1001" s="561" t="n"/>
    </row>
    <row r="1002">
      <c r="N1002" s="561" t="n"/>
    </row>
    <row r="1003">
      <c r="N1003" s="561" t="n"/>
    </row>
    <row r="1004">
      <c r="N1004" s="561" t="n"/>
    </row>
    <row r="1005">
      <c r="N1005" s="561" t="n"/>
    </row>
    <row r="1006">
      <c r="N1006" s="561" t="n"/>
    </row>
    <row r="1007">
      <c r="N1007" s="561" t="n"/>
    </row>
    <row r="1008">
      <c r="N1008" s="561" t="n"/>
    </row>
    <row r="1009">
      <c r="N1009" s="561" t="n"/>
    </row>
    <row r="1010">
      <c r="N1010" s="561" t="n"/>
    </row>
    <row r="1011">
      <c r="N1011" s="561" t="n"/>
    </row>
    <row r="1012">
      <c r="N1012" s="561" t="n"/>
    </row>
    <row r="1013">
      <c r="N1013" s="561" t="n"/>
    </row>
    <row r="1014">
      <c r="N1014" s="561" t="n"/>
    </row>
    <row r="1015">
      <c r="N1015" s="561" t="n"/>
    </row>
    <row r="1016">
      <c r="N1016" s="561" t="n"/>
    </row>
    <row r="1017">
      <c r="N1017" s="561" t="n"/>
    </row>
    <row r="1018">
      <c r="N1018" s="561" t="n"/>
    </row>
    <row r="1019">
      <c r="N1019" s="561" t="n"/>
    </row>
    <row r="1020">
      <c r="N1020" s="561" t="n"/>
    </row>
    <row r="1021">
      <c r="N1021" s="561" t="n"/>
    </row>
    <row r="1022">
      <c r="N1022" s="561" t="n"/>
    </row>
    <row r="1023">
      <c r="N1023" s="561" t="n"/>
    </row>
    <row r="1024">
      <c r="N1024" s="561" t="n"/>
    </row>
    <row r="1025">
      <c r="N1025" s="561" t="n"/>
    </row>
    <row r="1026">
      <c r="N1026" s="561" t="n"/>
    </row>
    <row r="1027">
      <c r="N1027" s="561" t="n"/>
    </row>
    <row r="1028">
      <c r="N1028" s="561" t="n"/>
    </row>
    <row r="1029">
      <c r="N1029" s="561" t="n"/>
    </row>
    <row r="1030">
      <c r="N1030" s="561" t="n"/>
    </row>
    <row r="1031">
      <c r="N1031" s="561" t="n"/>
    </row>
    <row r="1032">
      <c r="N1032" s="561" t="n"/>
    </row>
    <row r="1033">
      <c r="N1033" s="561" t="n"/>
    </row>
    <row r="1034">
      <c r="N1034" s="561" t="n"/>
    </row>
    <row r="1035">
      <c r="N1035" s="561" t="n"/>
    </row>
    <row r="1036">
      <c r="N1036" s="561" t="n"/>
    </row>
    <row r="1037">
      <c r="N1037" s="561" t="n"/>
    </row>
    <row r="1038">
      <c r="N1038" s="561" t="n"/>
    </row>
    <row r="1039">
      <c r="N1039" s="561" t="n"/>
    </row>
    <row r="1040">
      <c r="N1040" s="561" t="n"/>
    </row>
    <row r="1041">
      <c r="N1041" s="561" t="n"/>
    </row>
    <row r="1042">
      <c r="N1042" s="561" t="n"/>
    </row>
    <row r="1043">
      <c r="N1043" s="561" t="n"/>
    </row>
    <row r="1044">
      <c r="N1044" s="561" t="n"/>
    </row>
    <row r="1045">
      <c r="N1045" s="561" t="n"/>
    </row>
    <row r="1046">
      <c r="N1046" s="561" t="n"/>
    </row>
    <row r="1047">
      <c r="N1047" s="561" t="n"/>
    </row>
    <row r="1048">
      <c r="N1048" s="561" t="n"/>
    </row>
    <row r="1049">
      <c r="N1049" s="561" t="n"/>
    </row>
    <row r="1050">
      <c r="N1050" s="561" t="n"/>
    </row>
    <row r="1051">
      <c r="N1051" s="561" t="n"/>
    </row>
    <row r="1052">
      <c r="N1052" s="561" t="n"/>
    </row>
    <row r="1053">
      <c r="N1053" s="561" t="n"/>
    </row>
    <row r="1054">
      <c r="N1054" s="561" t="n"/>
    </row>
    <row r="1055">
      <c r="N1055" s="561" t="n"/>
    </row>
    <row r="1056">
      <c r="N1056" s="561" t="n"/>
    </row>
    <row r="1057">
      <c r="N1057" s="561" t="n"/>
    </row>
    <row r="1058">
      <c r="N1058" s="561" t="n"/>
    </row>
    <row r="1059">
      <c r="N1059" s="561" t="n"/>
    </row>
    <row r="1060">
      <c r="N1060" s="561" t="n"/>
    </row>
    <row r="1061">
      <c r="N1061" s="561" t="n"/>
    </row>
    <row r="1062">
      <c r="N1062" s="561" t="n"/>
    </row>
    <row r="1063">
      <c r="N1063" s="561" t="n"/>
    </row>
    <row r="1064">
      <c r="N1064" s="561" t="n"/>
    </row>
    <row r="1065">
      <c r="N1065" s="561" t="n"/>
    </row>
    <row r="1066">
      <c r="N1066" s="561" t="n"/>
    </row>
    <row r="1067">
      <c r="N1067" s="561" t="n"/>
    </row>
    <row r="1068">
      <c r="N1068" s="561" t="n"/>
    </row>
    <row r="1069">
      <c r="N1069" s="561" t="n"/>
    </row>
    <row r="1070">
      <c r="N1070" s="561" t="n"/>
    </row>
    <row r="1071">
      <c r="N1071" s="561" t="n"/>
    </row>
    <row r="1072">
      <c r="N1072" s="561" t="n"/>
    </row>
    <row r="1073">
      <c r="N1073" s="561" t="n"/>
    </row>
    <row r="1074">
      <c r="N1074" s="561" t="n"/>
    </row>
    <row r="1075">
      <c r="N1075" s="561" t="n"/>
    </row>
    <row r="1076">
      <c r="N1076" s="561" t="n"/>
    </row>
    <row r="1077">
      <c r="N1077" s="561" t="n"/>
    </row>
    <row r="1078">
      <c r="N1078" s="561" t="n"/>
    </row>
    <row r="1079">
      <c r="N1079" s="561" t="n"/>
    </row>
    <row r="1080">
      <c r="N1080" s="561" t="n"/>
    </row>
    <row r="1081">
      <c r="N1081" s="561" t="n"/>
    </row>
    <row r="1082">
      <c r="N1082" s="561" t="n"/>
    </row>
    <row r="1083">
      <c r="N1083" s="561" t="n"/>
    </row>
    <row r="1084">
      <c r="N1084" s="561" t="n"/>
    </row>
    <row r="1085">
      <c r="N1085" s="561" t="n"/>
    </row>
    <row r="1086">
      <c r="N1086" s="561" t="n"/>
    </row>
    <row r="1087">
      <c r="N1087" s="561" t="n"/>
    </row>
    <row r="1088">
      <c r="N1088" s="561" t="n"/>
    </row>
    <row r="1089">
      <c r="N1089" s="561" t="n"/>
    </row>
    <row r="1090">
      <c r="N1090" s="561" t="n"/>
    </row>
    <row r="1091">
      <c r="N1091" s="561" t="n"/>
    </row>
    <row r="1092">
      <c r="N1092" s="561" t="n"/>
    </row>
    <row r="1093">
      <c r="N1093" s="561" t="n"/>
    </row>
    <row r="1094">
      <c r="N1094" s="561" t="n"/>
    </row>
    <row r="1095">
      <c r="N1095" s="561" t="n"/>
    </row>
    <row r="1096">
      <c r="N1096" s="561" t="n"/>
    </row>
    <row r="1097">
      <c r="N1097" s="561" t="n"/>
    </row>
    <row r="1098">
      <c r="N1098" s="561" t="n"/>
    </row>
    <row r="1099">
      <c r="N1099" s="561" t="n"/>
    </row>
    <row r="1100">
      <c r="N1100" s="561" t="n"/>
    </row>
    <row r="1101">
      <c r="N1101" s="561" t="n"/>
    </row>
    <row r="1102">
      <c r="N1102" s="561" t="n"/>
    </row>
    <row r="1103">
      <c r="N1103" s="561" t="n"/>
    </row>
    <row r="1104">
      <c r="N1104" s="561" t="n"/>
    </row>
    <row r="1105">
      <c r="N1105" s="561" t="n"/>
    </row>
    <row r="1106">
      <c r="N1106" s="561" t="n"/>
    </row>
    <row r="1107">
      <c r="N1107" s="561" t="n"/>
    </row>
    <row r="1108">
      <c r="N1108" s="561" t="n"/>
    </row>
    <row r="1109">
      <c r="N1109" s="561" t="n"/>
    </row>
    <row r="1110">
      <c r="N1110" s="561" t="n"/>
    </row>
    <row r="1111">
      <c r="N1111" s="561" t="n"/>
    </row>
    <row r="1112">
      <c r="N1112" s="561" t="n"/>
    </row>
    <row r="1113">
      <c r="N1113" s="561" t="n"/>
    </row>
    <row r="1114">
      <c r="N1114" s="561" t="n"/>
    </row>
    <row r="1115">
      <c r="N1115" s="561" t="n"/>
    </row>
    <row r="1116">
      <c r="N1116" s="561" t="n"/>
    </row>
    <row r="1117">
      <c r="N1117" s="561" t="n"/>
    </row>
    <row r="1118">
      <c r="N1118" s="561" t="n"/>
    </row>
    <row r="1119">
      <c r="N1119" s="561" t="n"/>
    </row>
    <row r="1120">
      <c r="N1120" s="561" t="n"/>
    </row>
    <row r="1121">
      <c r="N1121" s="561" t="n"/>
    </row>
    <row r="1122">
      <c r="N1122" s="561" t="n"/>
    </row>
    <row r="1123">
      <c r="N1123" s="561" t="n"/>
    </row>
    <row r="1124">
      <c r="N1124" s="561" t="n"/>
    </row>
    <row r="1125">
      <c r="N1125" s="561" t="n"/>
    </row>
    <row r="1126">
      <c r="N1126" s="561" t="n"/>
    </row>
    <row r="1127">
      <c r="N1127" s="561" t="n"/>
    </row>
    <row r="1128">
      <c r="N1128" s="561" t="n"/>
    </row>
    <row r="1129">
      <c r="N1129" s="561" t="n"/>
    </row>
    <row r="1130">
      <c r="N1130" s="561" t="n"/>
    </row>
    <row r="1131">
      <c r="N1131" s="561" t="n"/>
    </row>
    <row r="1132">
      <c r="N1132" s="561" t="n"/>
    </row>
    <row r="1133">
      <c r="N1133" s="561" t="n"/>
    </row>
    <row r="1134">
      <c r="N1134" s="561" t="n"/>
    </row>
    <row r="1135">
      <c r="N1135" s="561" t="n"/>
    </row>
    <row r="1136">
      <c r="N1136" s="561" t="n"/>
    </row>
    <row r="1137">
      <c r="N1137" s="561" t="n"/>
    </row>
    <row r="1138">
      <c r="N1138" s="561" t="n"/>
    </row>
    <row r="1139">
      <c r="N1139" s="561" t="n"/>
    </row>
    <row r="1140">
      <c r="N1140" s="561" t="n"/>
    </row>
    <row r="1141">
      <c r="N1141" s="561" t="n"/>
    </row>
    <row r="1142">
      <c r="N1142" s="561" t="n"/>
    </row>
    <row r="1143">
      <c r="N1143" s="561" t="n"/>
    </row>
    <row r="1144">
      <c r="N1144" s="561" t="n"/>
    </row>
    <row r="1145">
      <c r="N1145" s="561" t="n"/>
    </row>
    <row r="1146">
      <c r="N1146" s="561" t="n"/>
    </row>
    <row r="1147">
      <c r="N1147" s="561" t="n"/>
    </row>
    <row r="1148">
      <c r="N1148" s="561" t="n"/>
    </row>
    <row r="1149">
      <c r="N1149" s="561" t="n"/>
    </row>
    <row r="1150">
      <c r="N1150" s="561" t="n"/>
    </row>
    <row r="1151">
      <c r="N1151" s="561" t="n"/>
    </row>
    <row r="1152">
      <c r="N1152" s="561" t="n"/>
    </row>
    <row r="1153">
      <c r="N1153" s="561" t="n"/>
    </row>
    <row r="1154">
      <c r="N1154" s="561" t="n"/>
    </row>
    <row r="1155">
      <c r="N1155" s="561" t="n"/>
    </row>
    <row r="1156">
      <c r="N1156" s="561" t="n"/>
    </row>
    <row r="1157">
      <c r="N1157" s="561" t="n"/>
    </row>
    <row r="1158">
      <c r="N1158" s="561" t="n"/>
    </row>
    <row r="1159">
      <c r="N1159" s="561" t="n"/>
    </row>
    <row r="1160">
      <c r="N1160" s="561" t="n"/>
    </row>
    <row r="1161">
      <c r="N1161" s="561" t="n"/>
    </row>
    <row r="1162">
      <c r="N1162" s="561" t="n"/>
    </row>
    <row r="1163">
      <c r="N1163" s="561" t="n"/>
    </row>
    <row r="1164">
      <c r="N1164" s="561" t="n"/>
    </row>
    <row r="1165">
      <c r="N1165" s="561" t="n"/>
    </row>
    <row r="1166">
      <c r="N1166" s="561" t="n"/>
    </row>
    <row r="1167">
      <c r="N1167" s="561" t="n"/>
    </row>
    <row r="1168">
      <c r="N1168" s="561" t="n"/>
    </row>
    <row r="1169">
      <c r="N1169" s="561" t="n"/>
    </row>
    <row r="1170">
      <c r="N1170" s="561" t="n"/>
    </row>
    <row r="1171">
      <c r="N1171" s="561" t="n"/>
    </row>
    <row r="1172">
      <c r="N1172" s="561" t="n"/>
    </row>
    <row r="1173">
      <c r="N1173" s="561" t="n"/>
    </row>
    <row r="1174">
      <c r="N1174" s="561" t="n"/>
    </row>
    <row r="1175">
      <c r="N1175" s="561" t="n"/>
    </row>
    <row r="1176">
      <c r="N1176" s="561" t="n"/>
    </row>
    <row r="1177">
      <c r="N1177" s="561" t="n"/>
    </row>
    <row r="1178">
      <c r="N1178" s="561" t="n"/>
    </row>
    <row r="1179">
      <c r="N1179" s="561" t="n"/>
    </row>
    <row r="1180">
      <c r="N1180" s="561" t="n"/>
    </row>
    <row r="1181">
      <c r="N1181" s="561" t="n"/>
    </row>
    <row r="1182">
      <c r="N1182" s="561" t="n"/>
    </row>
    <row r="1183">
      <c r="N1183" s="561" t="n"/>
    </row>
    <row r="1184">
      <c r="N1184" s="561" t="n"/>
    </row>
    <row r="1185">
      <c r="N1185" s="561" t="n"/>
    </row>
    <row r="1186">
      <c r="N1186" s="561" t="n"/>
    </row>
    <row r="1187">
      <c r="N1187" s="561" t="n"/>
    </row>
    <row r="1188">
      <c r="N1188" s="561" t="n"/>
    </row>
    <row r="1189">
      <c r="N1189" s="561" t="n"/>
    </row>
    <row r="1190">
      <c r="N1190" s="561" t="n"/>
    </row>
    <row r="1191">
      <c r="N1191" s="561" t="n"/>
    </row>
    <row r="1192">
      <c r="N1192" s="561" t="n"/>
    </row>
    <row r="1193">
      <c r="N1193" s="561" t="n"/>
    </row>
    <row r="1194">
      <c r="N1194" s="561" t="n"/>
    </row>
    <row r="1195">
      <c r="N1195" s="561" t="n"/>
    </row>
    <row r="1196">
      <c r="N1196" s="561" t="n"/>
    </row>
    <row r="1197">
      <c r="N1197" s="561" t="n"/>
    </row>
    <row r="1198">
      <c r="N1198" s="561" t="n"/>
    </row>
    <row r="1199">
      <c r="N1199" s="561" t="n"/>
    </row>
    <row r="1200">
      <c r="N1200" s="561" t="n"/>
    </row>
    <row r="1201">
      <c r="N1201" s="561" t="n"/>
    </row>
    <row r="1202">
      <c r="N1202" s="561" t="n"/>
    </row>
    <row r="1203">
      <c r="N1203" s="561" t="n"/>
    </row>
    <row r="1204">
      <c r="N1204" s="561" t="n"/>
    </row>
    <row r="1205">
      <c r="N1205" s="561" t="n"/>
    </row>
    <row r="1206">
      <c r="N1206" s="561" t="n"/>
    </row>
    <row r="1207">
      <c r="N1207" s="561" t="n"/>
    </row>
    <row r="1208">
      <c r="N1208" s="561" t="n"/>
    </row>
    <row r="1209">
      <c r="N1209" s="561" t="n"/>
    </row>
    <row r="1210">
      <c r="N1210" s="561" t="n"/>
    </row>
    <row r="1211">
      <c r="N1211" s="561" t="n"/>
    </row>
    <row r="1212">
      <c r="N1212" s="561" t="n"/>
    </row>
    <row r="1213">
      <c r="N1213" s="561" t="n"/>
    </row>
    <row r="1214">
      <c r="N1214" s="561" t="n"/>
    </row>
    <row r="1215">
      <c r="N1215" s="561" t="n"/>
    </row>
    <row r="1216">
      <c r="N1216" s="561" t="n"/>
    </row>
    <row r="1217">
      <c r="N1217" s="561" t="n"/>
    </row>
    <row r="1218">
      <c r="N1218" s="561" t="n"/>
    </row>
    <row r="1219">
      <c r="N1219" s="561" t="n"/>
    </row>
    <row r="1220">
      <c r="N1220" s="561" t="n"/>
    </row>
    <row r="1221">
      <c r="N1221" s="561" t="n"/>
    </row>
    <row r="1222">
      <c r="N1222" s="561" t="n"/>
    </row>
    <row r="1223">
      <c r="N1223" s="561" t="n"/>
    </row>
    <row r="1224">
      <c r="N1224" s="561" t="n"/>
    </row>
    <row r="1225">
      <c r="N1225" s="561" t="n"/>
    </row>
    <row r="1226">
      <c r="N1226" s="561" t="n"/>
    </row>
    <row r="1227">
      <c r="N1227" s="561" t="n"/>
    </row>
    <row r="1228">
      <c r="N1228" s="561" t="n"/>
    </row>
    <row r="1229">
      <c r="N1229" s="561" t="n"/>
    </row>
    <row r="1230">
      <c r="N1230" s="561" t="n"/>
    </row>
    <row r="1231">
      <c r="N1231" s="561" t="n"/>
    </row>
    <row r="1232">
      <c r="N1232" s="561" t="n"/>
    </row>
    <row r="1233">
      <c r="N1233" s="561" t="n"/>
    </row>
    <row r="1234">
      <c r="N1234" s="561" t="n"/>
    </row>
    <row r="1235">
      <c r="N1235" s="561" t="n"/>
    </row>
    <row r="1236">
      <c r="N1236" s="561" t="n"/>
    </row>
    <row r="1237">
      <c r="N1237" s="561" t="n"/>
    </row>
    <row r="1238">
      <c r="N1238" s="561" t="n"/>
    </row>
    <row r="1239">
      <c r="N1239" s="561" t="n"/>
    </row>
    <row r="1240">
      <c r="N1240" s="561" t="n"/>
    </row>
    <row r="1241">
      <c r="N1241" s="561" t="n"/>
    </row>
    <row r="1242">
      <c r="N1242" s="561" t="n"/>
    </row>
    <row r="1243">
      <c r="N1243" s="561" t="n"/>
    </row>
    <row r="1244">
      <c r="N1244" s="561" t="n"/>
    </row>
    <row r="1245">
      <c r="N1245" s="561" t="n"/>
    </row>
    <row r="1246">
      <c r="N1246" s="561" t="n"/>
    </row>
    <row r="1247">
      <c r="N1247" s="561" t="n"/>
    </row>
    <row r="1248">
      <c r="N1248" s="561" t="n"/>
    </row>
    <row r="1249">
      <c r="N1249" s="561" t="n"/>
    </row>
    <row r="1250">
      <c r="N1250" s="561" t="n"/>
    </row>
    <row r="1251">
      <c r="N1251" s="561" t="n"/>
    </row>
    <row r="1252">
      <c r="N1252" s="561" t="n"/>
    </row>
    <row r="1253">
      <c r="N1253" s="561" t="n"/>
    </row>
    <row r="1254">
      <c r="N1254" s="561" t="n"/>
    </row>
    <row r="1255">
      <c r="N1255" s="561" t="n"/>
    </row>
    <row r="1256">
      <c r="N1256" s="561" t="n"/>
    </row>
    <row r="1257">
      <c r="N1257" s="561" t="n"/>
    </row>
    <row r="1258">
      <c r="N1258" s="561" t="n"/>
    </row>
    <row r="1259">
      <c r="N1259" s="561" t="n"/>
    </row>
    <row r="1260">
      <c r="N1260" s="561" t="n"/>
    </row>
    <row r="1261">
      <c r="N1261" s="561" t="n"/>
    </row>
    <row r="1262">
      <c r="N1262" s="561" t="n"/>
    </row>
    <row r="1263">
      <c r="N1263" s="561" t="n"/>
    </row>
    <row r="1264">
      <c r="N1264" s="561" t="n"/>
    </row>
    <row r="1265">
      <c r="N1265" s="561" t="n"/>
    </row>
    <row r="1266">
      <c r="N1266" s="561" t="n"/>
    </row>
    <row r="1267">
      <c r="N1267" s="561" t="n"/>
    </row>
    <row r="1268">
      <c r="N1268" s="561" t="n"/>
    </row>
    <row r="1269">
      <c r="N1269" s="561" t="n"/>
    </row>
    <row r="1270">
      <c r="N1270" s="561" t="n"/>
    </row>
    <row r="1271">
      <c r="N1271" s="561" t="n"/>
    </row>
    <row r="1272">
      <c r="N1272" s="561" t="n"/>
    </row>
    <row r="1273">
      <c r="N1273" s="561" t="n"/>
    </row>
    <row r="1274">
      <c r="N1274" s="561" t="n"/>
    </row>
    <row r="1275">
      <c r="N1275" s="561" t="n"/>
    </row>
    <row r="1276">
      <c r="N1276" s="561" t="n"/>
    </row>
    <row r="1277">
      <c r="N1277" s="561" t="n"/>
    </row>
    <row r="1278">
      <c r="N1278" s="561" t="n"/>
    </row>
    <row r="1279">
      <c r="N1279" s="561" t="n"/>
    </row>
    <row r="1280">
      <c r="N1280" s="561" t="n"/>
    </row>
    <row r="1281">
      <c r="N1281" s="561" t="n"/>
    </row>
    <row r="1282">
      <c r="N1282" s="561" t="n"/>
    </row>
    <row r="1283">
      <c r="N1283" s="561" t="n"/>
    </row>
    <row r="1284">
      <c r="N1284" s="561" t="n"/>
    </row>
    <row r="1285">
      <c r="N1285" s="561" t="n"/>
    </row>
    <row r="1286">
      <c r="N1286" s="561" t="n"/>
    </row>
    <row r="1287">
      <c r="N1287" s="561" t="n"/>
    </row>
    <row r="1288">
      <c r="N1288" s="561" t="n"/>
    </row>
    <row r="1289">
      <c r="N1289" s="561" t="n"/>
    </row>
    <row r="1290">
      <c r="N1290" s="561" t="n"/>
    </row>
    <row r="1291">
      <c r="N1291" s="561" t="n"/>
    </row>
    <row r="1292">
      <c r="N1292" s="561" t="n"/>
    </row>
    <row r="1293">
      <c r="N1293" s="561" t="n"/>
    </row>
    <row r="1294">
      <c r="N1294" s="561" t="n"/>
    </row>
    <row r="1295">
      <c r="N1295" s="561" t="n"/>
    </row>
    <row r="1296">
      <c r="N1296" s="561" t="n"/>
    </row>
    <row r="1297">
      <c r="N1297" s="561" t="n"/>
    </row>
    <row r="1298">
      <c r="N1298" s="561" t="n"/>
    </row>
    <row r="1299">
      <c r="N1299" s="561" t="n"/>
    </row>
    <row r="1300">
      <c r="N1300" s="561" t="n"/>
    </row>
    <row r="1301">
      <c r="N1301" s="561" t="n"/>
    </row>
    <row r="1302">
      <c r="N1302" s="561" t="n"/>
    </row>
    <row r="1303">
      <c r="N1303" s="561" t="n"/>
    </row>
    <row r="1304">
      <c r="N1304" s="561" t="n"/>
    </row>
    <row r="1305">
      <c r="N1305" s="561" t="n"/>
    </row>
    <row r="1306">
      <c r="N1306" s="561" t="n"/>
    </row>
    <row r="1307">
      <c r="N1307" s="561" t="n"/>
    </row>
    <row r="1308">
      <c r="N1308" s="561" t="n"/>
    </row>
    <row r="1309">
      <c r="N1309" s="561" t="n"/>
    </row>
    <row r="1310">
      <c r="N1310" s="561" t="n"/>
    </row>
    <row r="1311">
      <c r="N1311" s="561" t="n"/>
    </row>
    <row r="1312">
      <c r="N1312" s="561" t="n"/>
    </row>
    <row r="1313">
      <c r="N1313" s="561" t="n"/>
    </row>
    <row r="1314">
      <c r="N1314" s="561" t="n"/>
    </row>
    <row r="1315">
      <c r="N1315" s="561" t="n"/>
    </row>
    <row r="1316">
      <c r="N1316" s="561" t="n"/>
    </row>
    <row r="1317">
      <c r="N1317" s="561" t="n"/>
    </row>
    <row r="1318">
      <c r="N1318" s="561" t="n"/>
    </row>
    <row r="1319">
      <c r="N1319" s="561" t="n"/>
    </row>
    <row r="1320">
      <c r="N1320" s="561" t="n"/>
    </row>
    <row r="1321">
      <c r="N1321" s="561" t="n"/>
    </row>
    <row r="1322">
      <c r="N1322" s="561" t="n"/>
    </row>
    <row r="1323">
      <c r="N1323" s="561" t="n"/>
    </row>
    <row r="1324">
      <c r="N1324" s="561" t="n"/>
    </row>
    <row r="1325">
      <c r="N1325" s="561" t="n"/>
    </row>
    <row r="1326">
      <c r="N1326" s="561" t="n"/>
    </row>
    <row r="1327">
      <c r="N1327" s="561" t="n"/>
    </row>
    <row r="1328">
      <c r="N1328" s="561" t="n"/>
    </row>
    <row r="1329">
      <c r="N1329" s="561" t="n"/>
    </row>
    <row r="1330">
      <c r="N1330" s="561" t="n"/>
    </row>
    <row r="1331">
      <c r="N1331" s="561" t="n"/>
    </row>
    <row r="1332">
      <c r="N1332" s="561" t="n"/>
    </row>
    <row r="1333">
      <c r="N1333" s="561" t="n"/>
    </row>
    <row r="1334">
      <c r="N1334" s="561" t="n"/>
    </row>
    <row r="1335">
      <c r="N1335" s="561" t="n"/>
    </row>
    <row r="1336">
      <c r="N1336" s="561" t="n"/>
    </row>
    <row r="1337">
      <c r="N1337" s="561" t="n"/>
    </row>
    <row r="1338">
      <c r="N1338" s="561" t="n"/>
    </row>
    <row r="1339">
      <c r="N1339" s="561" t="n"/>
    </row>
    <row r="1340">
      <c r="N1340" s="561" t="n"/>
    </row>
    <row r="1341">
      <c r="N1341" s="561" t="n"/>
    </row>
    <row r="1342">
      <c r="N1342" s="561" t="n"/>
    </row>
    <row r="1343">
      <c r="N1343" s="561" t="n"/>
    </row>
    <row r="1344">
      <c r="N1344" s="561" t="n"/>
    </row>
    <row r="1345">
      <c r="N1345" s="561" t="n"/>
    </row>
    <row r="1346">
      <c r="N1346" s="561" t="n"/>
    </row>
    <row r="1347">
      <c r="N1347" s="561" t="n"/>
    </row>
    <row r="1348">
      <c r="N1348" s="561" t="n"/>
    </row>
    <row r="1349">
      <c r="N1349" s="561" t="n"/>
    </row>
    <row r="1350">
      <c r="N1350" s="561" t="n"/>
    </row>
    <row r="1351">
      <c r="N1351" s="561" t="n"/>
    </row>
    <row r="1352">
      <c r="N1352" s="561" t="n"/>
    </row>
    <row r="1353">
      <c r="N1353" s="561" t="n"/>
    </row>
    <row r="1354">
      <c r="N1354" s="561" t="n"/>
    </row>
    <row r="1355">
      <c r="N1355" s="561" t="n"/>
    </row>
    <row r="1356">
      <c r="N1356" s="561" t="n"/>
    </row>
    <row r="1357">
      <c r="N1357" s="561" t="n"/>
    </row>
    <row r="1358">
      <c r="N1358" s="561" t="n"/>
    </row>
    <row r="1359">
      <c r="N1359" s="561" t="n"/>
    </row>
    <row r="1360">
      <c r="N1360" s="561" t="n"/>
    </row>
    <row r="1361">
      <c r="N1361" s="561" t="n"/>
    </row>
    <row r="1362">
      <c r="N1362" s="561" t="n"/>
    </row>
    <row r="1363">
      <c r="N1363" s="561" t="n"/>
    </row>
    <row r="1364">
      <c r="N1364" s="561" t="n"/>
    </row>
    <row r="1365">
      <c r="N1365" s="561" t="n"/>
    </row>
    <row r="1366">
      <c r="N1366" s="561" t="n"/>
    </row>
    <row r="1367">
      <c r="N1367" s="561" t="n"/>
    </row>
    <row r="1368">
      <c r="N1368" s="561" t="n"/>
    </row>
    <row r="1369">
      <c r="N1369" s="561" t="n"/>
    </row>
    <row r="1370">
      <c r="N1370" s="561" t="n"/>
    </row>
    <row r="1371">
      <c r="N1371" s="561" t="n"/>
    </row>
    <row r="1372">
      <c r="N1372" s="561" t="n"/>
    </row>
    <row r="1373">
      <c r="N1373" s="561" t="n"/>
    </row>
    <row r="1374">
      <c r="N1374" s="561" t="n"/>
    </row>
    <row r="1375">
      <c r="N1375" s="561" t="n"/>
    </row>
    <row r="1376">
      <c r="N1376" s="561" t="n"/>
    </row>
    <row r="1377">
      <c r="N1377" s="561" t="n"/>
    </row>
    <row r="1378">
      <c r="N1378" s="561" t="n"/>
    </row>
    <row r="1379">
      <c r="N1379" s="561" t="n"/>
    </row>
    <row r="1380">
      <c r="N1380" s="561" t="n"/>
    </row>
    <row r="1381">
      <c r="N1381" s="561" t="n"/>
    </row>
    <row r="1382">
      <c r="N1382" s="561" t="n"/>
    </row>
    <row r="1383">
      <c r="N1383" s="561" t="n"/>
    </row>
    <row r="1384">
      <c r="N1384" s="561" t="n"/>
    </row>
    <row r="1385">
      <c r="N1385" s="561" t="n"/>
    </row>
    <row r="1386">
      <c r="N1386" s="561" t="n"/>
    </row>
    <row r="1387">
      <c r="N1387" s="561" t="n"/>
    </row>
    <row r="1388">
      <c r="N1388" s="561" t="n"/>
    </row>
    <row r="1389">
      <c r="N1389" s="561" t="n"/>
    </row>
    <row r="1390">
      <c r="N1390" s="561" t="n"/>
    </row>
    <row r="1391">
      <c r="N1391" s="561" t="n"/>
    </row>
    <row r="1392">
      <c r="N1392" s="561" t="n"/>
    </row>
    <row r="1393">
      <c r="N1393" s="561" t="n"/>
    </row>
    <row r="1394">
      <c r="N1394" s="561" t="n"/>
    </row>
    <row r="1395">
      <c r="N1395" s="561" t="n"/>
    </row>
    <row r="1396">
      <c r="N1396" s="561" t="n"/>
    </row>
    <row r="1397">
      <c r="N1397" s="561" t="n"/>
    </row>
    <row r="1398">
      <c r="N1398" s="561" t="n"/>
    </row>
    <row r="1399">
      <c r="N1399" s="561" t="n"/>
    </row>
    <row r="1400">
      <c r="N1400" s="561" t="n"/>
    </row>
    <row r="1401">
      <c r="N1401" s="561" t="n"/>
    </row>
    <row r="1402">
      <c r="N1402" s="561" t="n"/>
    </row>
    <row r="1403">
      <c r="N1403" s="561" t="n"/>
    </row>
    <row r="1404">
      <c r="N1404" s="561" t="n"/>
    </row>
    <row r="1405">
      <c r="N1405" s="561" t="n"/>
    </row>
    <row r="1406">
      <c r="N1406" s="561" t="n"/>
    </row>
    <row r="1407">
      <c r="N1407" s="561" t="n"/>
    </row>
    <row r="1408">
      <c r="N1408" s="561" t="n"/>
    </row>
    <row r="1409">
      <c r="N1409" s="561" t="n"/>
    </row>
    <row r="1410">
      <c r="N1410" s="561" t="n"/>
    </row>
    <row r="1411">
      <c r="N1411" s="561" t="n"/>
    </row>
    <row r="1412">
      <c r="N1412" s="561" t="n"/>
    </row>
    <row r="1413">
      <c r="N1413" s="561" t="n"/>
    </row>
    <row r="1414">
      <c r="N1414" s="561" t="n"/>
    </row>
    <row r="1415">
      <c r="N1415" s="561" t="n"/>
    </row>
    <row r="1416">
      <c r="N1416" s="561" t="n"/>
    </row>
    <row r="1417">
      <c r="N1417" s="561" t="n"/>
    </row>
    <row r="1418">
      <c r="N1418" s="561" t="n"/>
    </row>
    <row r="1419">
      <c r="N1419" s="561" t="n"/>
    </row>
    <row r="1420">
      <c r="N1420" s="561" t="n"/>
    </row>
    <row r="1421">
      <c r="N1421" s="561" t="n"/>
    </row>
    <row r="1422">
      <c r="N1422" s="561" t="n"/>
    </row>
    <row r="1423">
      <c r="N1423" s="561" t="n"/>
    </row>
    <row r="1424">
      <c r="N1424" s="561" t="n"/>
    </row>
    <row r="1425">
      <c r="N1425" s="561" t="n"/>
    </row>
    <row r="1426">
      <c r="N1426" s="561" t="n"/>
    </row>
    <row r="1427">
      <c r="N1427" s="561" t="n"/>
    </row>
    <row r="1428">
      <c r="N1428" s="561" t="n"/>
    </row>
    <row r="1429">
      <c r="N1429" s="561" t="n"/>
    </row>
    <row r="1430">
      <c r="N1430" s="561" t="n"/>
    </row>
    <row r="1431">
      <c r="N1431" s="561" t="n"/>
    </row>
    <row r="1432">
      <c r="N1432" s="561" t="n"/>
    </row>
    <row r="1433">
      <c r="N1433" s="561" t="n"/>
    </row>
    <row r="1434">
      <c r="N1434" s="561" t="n"/>
    </row>
    <row r="1435">
      <c r="N1435" s="561" t="n"/>
    </row>
    <row r="1436">
      <c r="N1436" s="561" t="n"/>
    </row>
    <row r="1437">
      <c r="N1437" s="561" t="n"/>
    </row>
    <row r="1438">
      <c r="N1438" s="561" t="n"/>
    </row>
    <row r="1439">
      <c r="N1439" s="561" t="n"/>
    </row>
    <row r="1440">
      <c r="N1440" s="561" t="n"/>
    </row>
    <row r="1441">
      <c r="N1441" s="561" t="n"/>
    </row>
    <row r="1442">
      <c r="N1442" s="561" t="n"/>
    </row>
    <row r="1443">
      <c r="N1443" s="561" t="n"/>
    </row>
    <row r="1444">
      <c r="N1444" s="561" t="n"/>
    </row>
    <row r="1445">
      <c r="N1445" s="561" t="n"/>
    </row>
    <row r="1446">
      <c r="N1446" s="561" t="n"/>
    </row>
    <row r="1447">
      <c r="N1447" s="561" t="n"/>
    </row>
    <row r="1448">
      <c r="N1448" s="561" t="n"/>
    </row>
    <row r="1449">
      <c r="N1449" s="561" t="n"/>
    </row>
    <row r="1450">
      <c r="N1450" s="561" t="n"/>
    </row>
    <row r="1451">
      <c r="N1451" s="561" t="n"/>
    </row>
    <row r="1452">
      <c r="N1452" s="561" t="n"/>
    </row>
    <row r="1453">
      <c r="N1453" s="561" t="n"/>
    </row>
    <row r="1454">
      <c r="N1454" s="561" t="n"/>
    </row>
    <row r="1455">
      <c r="N1455" s="561" t="n"/>
    </row>
    <row r="1456">
      <c r="N1456" s="561" t="n"/>
    </row>
    <row r="1457">
      <c r="N1457" s="561" t="n"/>
    </row>
    <row r="1458">
      <c r="N1458" s="561" t="n"/>
    </row>
    <row r="1459">
      <c r="N1459" s="561" t="n"/>
    </row>
    <row r="1460">
      <c r="N1460" s="561" t="n"/>
    </row>
    <row r="1461">
      <c r="N1461" s="561" t="n"/>
    </row>
    <row r="1462">
      <c r="N1462" s="561" t="n"/>
    </row>
    <row r="1463">
      <c r="N1463" s="561" t="n"/>
    </row>
    <row r="1464">
      <c r="N1464" s="561" t="n"/>
    </row>
    <row r="1465">
      <c r="N1465" s="561" t="n"/>
    </row>
    <row r="1466">
      <c r="N1466" s="561" t="n"/>
    </row>
    <row r="1467">
      <c r="N1467" s="561" t="n"/>
    </row>
    <row r="1468">
      <c r="N1468" s="561" t="n"/>
    </row>
    <row r="1469">
      <c r="N1469" s="561" t="n"/>
    </row>
    <row r="1470">
      <c r="N1470" s="561" t="n"/>
    </row>
    <row r="1471">
      <c r="N1471" s="561" t="n"/>
    </row>
    <row r="1472">
      <c r="N1472" s="561" t="n"/>
    </row>
    <row r="1473">
      <c r="N1473" s="561" t="n"/>
    </row>
    <row r="1474">
      <c r="N1474" s="561" t="n"/>
    </row>
    <row r="1475">
      <c r="N1475" s="561" t="n"/>
    </row>
    <row r="1476">
      <c r="N1476" s="561" t="n"/>
    </row>
    <row r="1477">
      <c r="N1477" s="561" t="n"/>
    </row>
    <row r="1478">
      <c r="N1478" s="561" t="n"/>
    </row>
    <row r="1479">
      <c r="N1479" s="561" t="n"/>
    </row>
    <row r="1480">
      <c r="N1480" s="561" t="n"/>
    </row>
    <row r="1481">
      <c r="N1481" s="561" t="n"/>
    </row>
    <row r="1482">
      <c r="N1482" s="561" t="n"/>
    </row>
    <row r="1483">
      <c r="N1483" s="561" t="n"/>
    </row>
    <row r="1484">
      <c r="N1484" s="561" t="n"/>
    </row>
    <row r="1485">
      <c r="N1485" s="561" t="n"/>
    </row>
    <row r="1486">
      <c r="N1486" s="561" t="n"/>
    </row>
    <row r="1487">
      <c r="N1487" s="561" t="n"/>
    </row>
    <row r="1488">
      <c r="N1488" s="561" t="n"/>
    </row>
    <row r="1489">
      <c r="N1489" s="561" t="n"/>
    </row>
    <row r="1490">
      <c r="N1490" s="561" t="n"/>
    </row>
    <row r="1491">
      <c r="N1491" s="561" t="n"/>
    </row>
    <row r="1492">
      <c r="N1492" s="561" t="n"/>
    </row>
    <row r="1493">
      <c r="N1493" s="561" t="n"/>
    </row>
    <row r="1494">
      <c r="N1494" s="561" t="n"/>
    </row>
    <row r="1495">
      <c r="N1495" s="561" t="n"/>
    </row>
    <row r="1496">
      <c r="N1496" s="561" t="n"/>
    </row>
    <row r="1497">
      <c r="N1497" s="561" t="n"/>
    </row>
    <row r="1498">
      <c r="N1498" s="561" t="n"/>
    </row>
    <row r="1499">
      <c r="N1499" s="561" t="n"/>
    </row>
    <row r="1500">
      <c r="N1500" s="561" t="n"/>
    </row>
    <row r="1501">
      <c r="N1501" s="561" t="n"/>
    </row>
    <row r="1502">
      <c r="N1502" s="561" t="n"/>
    </row>
    <row r="1503">
      <c r="N1503" s="561" t="n"/>
    </row>
    <row r="1504">
      <c r="N1504" s="561" t="n"/>
    </row>
    <row r="1505">
      <c r="N1505" s="561" t="n"/>
    </row>
    <row r="1506">
      <c r="N1506" s="561" t="n"/>
    </row>
    <row r="1507">
      <c r="N1507" s="561" t="n"/>
    </row>
    <row r="1508">
      <c r="N1508" s="561" t="n"/>
    </row>
    <row r="1509">
      <c r="N1509" s="561" t="n"/>
    </row>
    <row r="1510">
      <c r="N1510" s="561" t="n"/>
    </row>
    <row r="1511">
      <c r="N1511" s="561" t="n"/>
    </row>
    <row r="1512">
      <c r="N1512" s="561" t="n"/>
    </row>
    <row r="1513">
      <c r="N1513" s="561" t="n"/>
    </row>
    <row r="1514">
      <c r="N1514" s="561" t="n"/>
    </row>
    <row r="1515">
      <c r="N1515" s="561" t="n"/>
    </row>
    <row r="1516">
      <c r="N1516" s="561" t="n"/>
    </row>
    <row r="1517">
      <c r="N1517" s="561" t="n"/>
    </row>
    <row r="1518">
      <c r="N1518" s="561" t="n"/>
    </row>
    <row r="1519">
      <c r="N1519" s="561" t="n"/>
    </row>
    <row r="1520">
      <c r="N1520" s="561" t="n"/>
    </row>
    <row r="1521">
      <c r="N1521" s="561" t="n"/>
    </row>
    <row r="1522">
      <c r="N1522" s="561" t="n"/>
    </row>
    <row r="1523">
      <c r="N1523" s="561" t="n"/>
    </row>
    <row r="1524">
      <c r="N1524" s="561" t="n"/>
    </row>
    <row r="1525">
      <c r="N1525" s="561" t="n"/>
    </row>
    <row r="1526">
      <c r="N1526" s="561" t="n"/>
    </row>
    <row r="1527">
      <c r="N1527" s="561" t="n"/>
    </row>
    <row r="1528">
      <c r="N1528" s="561" t="n"/>
    </row>
    <row r="1529">
      <c r="N1529" s="561" t="n"/>
    </row>
    <row r="1530">
      <c r="N1530" s="561" t="n"/>
    </row>
    <row r="1531">
      <c r="N1531" s="561" t="n"/>
    </row>
    <row r="1532">
      <c r="N1532" s="561" t="n"/>
    </row>
    <row r="1533">
      <c r="N1533" s="561" t="n"/>
    </row>
    <row r="1534">
      <c r="N1534" s="561" t="n"/>
    </row>
    <row r="1535">
      <c r="N1535" s="561" t="n"/>
    </row>
    <row r="1536">
      <c r="N1536" s="561" t="n"/>
    </row>
    <row r="1537">
      <c r="N1537" s="561" t="n"/>
    </row>
    <row r="1538">
      <c r="N1538" s="561" t="n"/>
    </row>
    <row r="1539">
      <c r="N1539" s="561" t="n"/>
    </row>
    <row r="1540">
      <c r="N1540" s="561" t="n"/>
    </row>
    <row r="1541">
      <c r="N1541" s="561" t="n"/>
    </row>
    <row r="1542">
      <c r="N1542" s="561" t="n"/>
    </row>
    <row r="1543">
      <c r="N1543" s="561" t="n"/>
    </row>
    <row r="1544">
      <c r="N1544" s="561" t="n"/>
    </row>
    <row r="1545">
      <c r="N1545" s="561" t="n"/>
    </row>
    <row r="1546">
      <c r="N1546" s="561" t="n"/>
    </row>
    <row r="1547">
      <c r="N1547" s="561" t="n"/>
    </row>
    <row r="1548">
      <c r="N1548" s="561" t="n"/>
    </row>
    <row r="1549">
      <c r="N1549" s="561" t="n"/>
    </row>
    <row r="1550">
      <c r="N1550" s="561" t="n"/>
    </row>
    <row r="1551">
      <c r="N1551" s="561" t="n"/>
    </row>
    <row r="1552">
      <c r="N1552" s="561" t="n"/>
    </row>
    <row r="1553">
      <c r="N1553" s="561" t="n"/>
    </row>
    <row r="1554">
      <c r="N1554" s="561" t="n"/>
    </row>
    <row r="1555">
      <c r="N1555" s="561" t="n"/>
    </row>
    <row r="1556">
      <c r="N1556" s="561" t="n"/>
    </row>
    <row r="1557">
      <c r="N1557" s="561" t="n"/>
    </row>
    <row r="1558">
      <c r="N1558" s="561" t="n"/>
    </row>
    <row r="1559">
      <c r="N1559" s="561" t="n"/>
    </row>
    <row r="1560">
      <c r="N1560" s="561" t="n"/>
    </row>
    <row r="1561">
      <c r="N1561" s="561" t="n"/>
    </row>
    <row r="1562">
      <c r="N1562" s="561" t="n"/>
    </row>
    <row r="1563">
      <c r="N1563" s="561" t="n"/>
    </row>
    <row r="1564">
      <c r="N1564" s="561" t="n"/>
    </row>
    <row r="1565">
      <c r="N1565" s="561" t="n"/>
    </row>
    <row r="1566">
      <c r="N1566" s="561" t="n"/>
    </row>
    <row r="1567">
      <c r="N1567" s="561" t="n"/>
    </row>
    <row r="1568">
      <c r="N1568" s="561" t="n"/>
    </row>
    <row r="1569">
      <c r="N1569" s="561" t="n"/>
    </row>
    <row r="1570">
      <c r="N1570" s="561" t="n"/>
    </row>
    <row r="1571">
      <c r="N1571" s="561" t="n"/>
    </row>
    <row r="1572">
      <c r="N1572" s="561" t="n"/>
    </row>
    <row r="1573">
      <c r="N1573" s="561" t="n"/>
    </row>
    <row r="1574">
      <c r="N1574" s="561" t="n"/>
    </row>
    <row r="1575">
      <c r="N1575" s="561" t="n"/>
    </row>
    <row r="1576">
      <c r="N1576" s="561" t="n"/>
    </row>
    <row r="1577">
      <c r="N1577" s="561" t="n"/>
    </row>
    <row r="1578">
      <c r="N1578" s="561" t="n"/>
    </row>
    <row r="1579">
      <c r="N1579" s="561" t="n"/>
    </row>
    <row r="1580">
      <c r="N1580" s="561" t="n"/>
    </row>
    <row r="1581">
      <c r="N1581" s="561" t="n"/>
    </row>
    <row r="1582">
      <c r="N1582" s="561" t="n"/>
    </row>
    <row r="1583">
      <c r="N1583" s="561" t="n"/>
    </row>
    <row r="1584">
      <c r="N1584" s="561" t="n"/>
    </row>
    <row r="1585">
      <c r="N1585" s="561" t="n"/>
    </row>
    <row r="1586">
      <c r="N1586" s="561" t="n"/>
    </row>
    <row r="1587">
      <c r="N1587" s="561" t="n"/>
    </row>
    <row r="1588">
      <c r="N1588" s="561" t="n"/>
    </row>
    <row r="1589">
      <c r="N1589" s="561" t="n"/>
    </row>
    <row r="1590">
      <c r="N1590" s="561" t="n"/>
    </row>
    <row r="1591">
      <c r="N1591" s="561" t="n"/>
    </row>
    <row r="1592">
      <c r="N1592" s="561" t="n"/>
    </row>
    <row r="1593">
      <c r="N1593" s="561" t="n"/>
    </row>
    <row r="1594">
      <c r="N1594" s="561" t="n"/>
    </row>
    <row r="1595">
      <c r="N1595" s="561" t="n"/>
    </row>
    <row r="1596">
      <c r="N1596" s="561" t="n"/>
    </row>
    <row r="1597">
      <c r="N1597" s="561" t="n"/>
    </row>
    <row r="1598">
      <c r="N1598" s="561" t="n"/>
    </row>
    <row r="1599">
      <c r="N1599" s="561" t="n"/>
    </row>
    <row r="1600">
      <c r="N1600" s="561" t="n"/>
    </row>
    <row r="1601">
      <c r="N1601" s="561" t="n"/>
    </row>
    <row r="1602">
      <c r="N1602" s="561" t="n"/>
    </row>
    <row r="1603">
      <c r="N1603" s="561" t="n"/>
    </row>
    <row r="1604">
      <c r="N1604" s="561" t="n"/>
    </row>
    <row r="1605">
      <c r="N1605" s="561" t="n"/>
    </row>
    <row r="1606">
      <c r="N1606" s="561" t="n"/>
    </row>
    <row r="1607">
      <c r="N1607" s="561" t="n"/>
    </row>
    <row r="1608">
      <c r="N1608" s="561" t="n"/>
    </row>
    <row r="1609">
      <c r="N1609" s="561" t="n"/>
    </row>
    <row r="1610">
      <c r="N1610" s="561" t="n"/>
    </row>
    <row r="1611">
      <c r="N1611" s="561" t="n"/>
    </row>
    <row r="1612">
      <c r="N1612" s="561" t="n"/>
    </row>
    <row r="1613">
      <c r="N1613" s="561" t="n"/>
    </row>
    <row r="1614">
      <c r="N1614" s="561" t="n"/>
    </row>
    <row r="1615">
      <c r="N1615" s="561" t="n"/>
    </row>
    <row r="1616">
      <c r="N1616" s="561" t="n"/>
    </row>
    <row r="1617">
      <c r="N1617" s="561" t="n"/>
    </row>
    <row r="1618">
      <c r="N1618" s="561" t="n"/>
    </row>
    <row r="1619">
      <c r="N1619" s="561" t="n"/>
    </row>
    <row r="1620">
      <c r="N1620" s="561" t="n"/>
    </row>
    <row r="1621">
      <c r="N1621" s="561" t="n"/>
    </row>
    <row r="1622">
      <c r="N1622" s="561" t="n"/>
    </row>
    <row r="1623">
      <c r="N1623" s="561" t="n"/>
    </row>
    <row r="1624">
      <c r="N1624" s="561" t="n"/>
    </row>
    <row r="1625">
      <c r="N1625" s="561" t="n"/>
    </row>
    <row r="1626">
      <c r="N1626" s="561" t="n"/>
    </row>
    <row r="1627">
      <c r="N1627" s="561" t="n"/>
    </row>
    <row r="1628">
      <c r="N1628" s="561" t="n"/>
    </row>
    <row r="1629">
      <c r="N1629" s="561" t="n"/>
    </row>
    <row r="1630">
      <c r="N1630" s="561" t="n"/>
    </row>
    <row r="1631">
      <c r="N1631" s="561" t="n"/>
    </row>
    <row r="1632">
      <c r="N1632" s="561" t="n"/>
    </row>
    <row r="1633">
      <c r="N1633" s="561" t="n"/>
    </row>
    <row r="1634">
      <c r="N1634" s="561" t="n"/>
    </row>
    <row r="1635">
      <c r="N1635" s="561" t="n"/>
    </row>
    <row r="1636">
      <c r="N1636" s="561" t="n"/>
    </row>
    <row r="1637">
      <c r="N1637" s="561" t="n"/>
    </row>
    <row r="1638">
      <c r="N1638" s="561" t="n"/>
    </row>
    <row r="1639">
      <c r="N1639" s="561" t="n"/>
    </row>
    <row r="1640">
      <c r="N1640" s="561" t="n"/>
    </row>
    <row r="1641">
      <c r="N1641" s="561" t="n"/>
    </row>
    <row r="1642">
      <c r="N1642" s="561" t="n"/>
    </row>
    <row r="1643">
      <c r="N1643" s="561" t="n"/>
    </row>
    <row r="1644">
      <c r="N1644" s="561" t="n"/>
    </row>
    <row r="1645">
      <c r="N1645" s="561" t="n"/>
    </row>
    <row r="1646">
      <c r="N1646" s="561" t="n"/>
    </row>
    <row r="1647">
      <c r="N1647" s="561" t="n"/>
    </row>
    <row r="1648">
      <c r="N1648" s="561" t="n"/>
    </row>
    <row r="1649">
      <c r="N1649" s="561" t="n"/>
    </row>
    <row r="1650">
      <c r="N1650" s="561" t="n"/>
    </row>
    <row r="1651">
      <c r="N1651" s="561" t="n"/>
    </row>
    <row r="1652">
      <c r="N1652" s="561" t="n"/>
    </row>
    <row r="1653">
      <c r="N1653" s="561" t="n"/>
    </row>
    <row r="1654">
      <c r="N1654" s="561" t="n"/>
    </row>
    <row r="1655">
      <c r="N1655" s="561" t="n"/>
    </row>
    <row r="1656">
      <c r="N1656" s="561" t="n"/>
    </row>
    <row r="1657">
      <c r="N1657" s="561" t="n"/>
    </row>
    <row r="1658">
      <c r="N1658" s="561" t="n"/>
    </row>
    <row r="1659">
      <c r="N1659" s="561" t="n"/>
    </row>
    <row r="1660">
      <c r="N1660" s="561" t="n"/>
    </row>
    <row r="1661">
      <c r="N1661" s="561" t="n"/>
    </row>
    <row r="1662">
      <c r="N1662" s="561" t="n"/>
    </row>
    <row r="1663">
      <c r="N1663" s="561" t="n"/>
    </row>
    <row r="1664">
      <c r="N1664" s="561" t="n"/>
    </row>
    <row r="1665">
      <c r="N1665" s="561" t="n"/>
    </row>
    <row r="1666">
      <c r="N1666" s="561" t="n"/>
    </row>
    <row r="1667">
      <c r="N1667" s="561" t="n"/>
    </row>
    <row r="1668">
      <c r="N1668" s="561" t="n"/>
    </row>
    <row r="1669">
      <c r="N1669" s="561" t="n"/>
    </row>
    <row r="1670">
      <c r="N1670" s="561" t="n"/>
    </row>
    <row r="1671">
      <c r="N1671" s="561" t="n"/>
    </row>
    <row r="1672">
      <c r="N1672" s="561" t="n"/>
    </row>
    <row r="1673">
      <c r="N1673" s="561" t="n"/>
    </row>
    <row r="1674">
      <c r="N1674" s="561" t="n"/>
    </row>
    <row r="1675">
      <c r="N1675" s="561" t="n"/>
    </row>
    <row r="1676">
      <c r="N1676" s="561" t="n"/>
    </row>
    <row r="1677">
      <c r="N1677" s="561" t="n"/>
    </row>
    <row r="1678">
      <c r="N1678" s="561" t="n"/>
    </row>
    <row r="1679">
      <c r="N1679" s="561" t="n"/>
    </row>
    <row r="1680">
      <c r="N1680" s="561" t="n"/>
    </row>
    <row r="1681">
      <c r="N1681" s="561" t="n"/>
    </row>
    <row r="1682">
      <c r="N1682" s="561" t="n"/>
    </row>
    <row r="1683">
      <c r="N1683" s="561" t="n"/>
    </row>
    <row r="1684">
      <c r="N1684" s="561" t="n"/>
    </row>
    <row r="1685">
      <c r="N1685" s="561" t="n"/>
    </row>
    <row r="1686">
      <c r="N1686" s="561" t="n"/>
    </row>
    <row r="1687">
      <c r="N1687" s="561" t="n"/>
    </row>
    <row r="1688">
      <c r="N1688" s="561" t="n"/>
    </row>
    <row r="1689">
      <c r="N1689" s="561" t="n"/>
    </row>
    <row r="1690">
      <c r="N1690" s="561" t="n"/>
    </row>
    <row r="1691">
      <c r="N1691" s="561" t="n"/>
    </row>
    <row r="1692">
      <c r="N1692" s="561" t="n"/>
    </row>
    <row r="1693">
      <c r="N1693" s="561" t="n"/>
    </row>
    <row r="1694">
      <c r="N1694" s="561" t="n"/>
    </row>
    <row r="1695">
      <c r="N1695" s="561" t="n"/>
    </row>
    <row r="1696">
      <c r="N1696" s="561" t="n"/>
    </row>
    <row r="1697">
      <c r="N1697" s="561" t="n"/>
    </row>
    <row r="1698">
      <c r="N1698" s="561" t="n"/>
    </row>
    <row r="1699">
      <c r="N1699" s="561" t="n"/>
    </row>
    <row r="1700">
      <c r="N1700" s="561" t="n"/>
    </row>
    <row r="1701">
      <c r="N1701" s="561" t="n"/>
    </row>
    <row r="1702">
      <c r="N1702" s="561" t="n"/>
    </row>
    <row r="1703">
      <c r="N1703" s="561" t="n"/>
    </row>
    <row r="1704">
      <c r="N1704" s="561" t="n"/>
    </row>
    <row r="1705">
      <c r="N1705" s="561" t="n"/>
    </row>
    <row r="1706">
      <c r="N1706" s="561" t="n"/>
    </row>
    <row r="1707">
      <c r="N1707" s="561" t="n"/>
    </row>
    <row r="1708">
      <c r="N1708" s="561" t="n"/>
    </row>
    <row r="1709">
      <c r="N1709" s="561" t="n"/>
    </row>
    <row r="1710">
      <c r="N1710" s="561" t="n"/>
    </row>
    <row r="1711">
      <c r="N1711" s="561" t="n"/>
    </row>
    <row r="1712">
      <c r="N1712" s="561" t="n"/>
    </row>
    <row r="1713">
      <c r="N1713" s="561" t="n"/>
    </row>
    <row r="1714">
      <c r="N1714" s="561" t="n"/>
    </row>
    <row r="1715">
      <c r="N1715" s="561" t="n"/>
    </row>
    <row r="1716">
      <c r="N1716" s="561" t="n"/>
    </row>
    <row r="1717">
      <c r="N1717" s="561" t="n"/>
    </row>
    <row r="1718">
      <c r="N1718" s="561" t="n"/>
    </row>
    <row r="1719">
      <c r="N1719" s="561" t="n"/>
    </row>
    <row r="1720">
      <c r="N1720" s="561" t="n"/>
    </row>
    <row r="1721">
      <c r="N1721" s="561" t="n"/>
    </row>
    <row r="1722">
      <c r="N1722" s="561" t="n"/>
    </row>
    <row r="1723">
      <c r="N1723" s="561" t="n"/>
    </row>
    <row r="1724">
      <c r="N1724" s="561" t="n"/>
    </row>
    <row r="1725">
      <c r="N1725" s="561" t="n"/>
    </row>
    <row r="1726">
      <c r="N1726" s="561" t="n"/>
    </row>
    <row r="1727">
      <c r="N1727" s="561" t="n"/>
    </row>
    <row r="1728">
      <c r="N1728" s="561" t="n"/>
    </row>
    <row r="1729">
      <c r="N1729" s="561" t="n"/>
    </row>
    <row r="1730">
      <c r="N1730" s="561" t="n"/>
    </row>
    <row r="1731">
      <c r="N1731" s="561" t="n"/>
    </row>
    <row r="1732">
      <c r="N1732" s="561" t="n"/>
    </row>
    <row r="1733">
      <c r="N1733" s="561" t="n"/>
    </row>
    <row r="1734">
      <c r="N1734" s="561" t="n"/>
    </row>
    <row r="1735">
      <c r="N1735" s="561" t="n"/>
    </row>
    <row r="1736">
      <c r="N1736" s="561" t="n"/>
    </row>
    <row r="1737">
      <c r="N1737" s="561" t="n"/>
    </row>
    <row r="1738">
      <c r="N1738" s="561" t="n"/>
    </row>
    <row r="1739">
      <c r="N1739" s="561" t="n"/>
    </row>
    <row r="1740">
      <c r="N1740" s="561" t="n"/>
    </row>
    <row r="1741">
      <c r="N1741" s="561" t="n"/>
    </row>
    <row r="1742">
      <c r="N1742" s="561" t="n"/>
    </row>
    <row r="1743">
      <c r="N1743" s="561" t="n"/>
    </row>
    <row r="1744">
      <c r="N1744" s="561" t="n"/>
    </row>
    <row r="1745">
      <c r="N1745" s="561" t="n"/>
    </row>
    <row r="1746">
      <c r="N1746" s="561" t="n"/>
    </row>
    <row r="1747">
      <c r="N1747" s="561" t="n"/>
    </row>
    <row r="1748">
      <c r="N1748" s="561" t="n"/>
    </row>
    <row r="1749">
      <c r="N1749" s="561" t="n"/>
    </row>
    <row r="1750">
      <c r="N1750" s="561" t="n"/>
    </row>
    <row r="1751">
      <c r="N1751" s="561" t="n"/>
    </row>
    <row r="1752">
      <c r="N1752" s="561" t="n"/>
    </row>
    <row r="1753">
      <c r="N1753" s="561" t="n"/>
    </row>
    <row r="1754">
      <c r="N1754" s="561" t="n"/>
    </row>
    <row r="1755">
      <c r="N1755" s="561" t="n"/>
    </row>
    <row r="1756">
      <c r="N1756" s="561" t="n"/>
    </row>
    <row r="1757">
      <c r="N1757" s="561" t="n"/>
    </row>
    <row r="1758">
      <c r="N1758" s="561" t="n"/>
    </row>
    <row r="1759">
      <c r="N1759" s="561" t="n"/>
    </row>
    <row r="1760">
      <c r="N1760" s="561" t="n"/>
    </row>
    <row r="1761">
      <c r="N1761" s="561" t="n"/>
    </row>
    <row r="1762">
      <c r="N1762" s="561" t="n"/>
    </row>
    <row r="1763">
      <c r="N1763" s="561" t="n"/>
    </row>
    <row r="1764">
      <c r="N1764" s="561" t="n"/>
    </row>
    <row r="1765">
      <c r="N1765" s="561" t="n"/>
    </row>
    <row r="1766">
      <c r="N1766" s="561" t="n"/>
    </row>
    <row r="1767">
      <c r="N1767" s="561" t="n"/>
    </row>
    <row r="1768">
      <c r="N1768" s="561" t="n"/>
    </row>
    <row r="1769">
      <c r="N1769" s="561" t="n"/>
    </row>
    <row r="1770">
      <c r="N1770" s="561" t="n"/>
    </row>
    <row r="1771">
      <c r="N1771" s="561" t="n"/>
    </row>
    <row r="1772">
      <c r="N1772" s="561" t="n"/>
    </row>
    <row r="1773">
      <c r="N1773" s="561" t="n"/>
    </row>
    <row r="1774">
      <c r="N1774" s="561" t="n"/>
    </row>
    <row r="1775">
      <c r="N1775" s="561" t="n"/>
    </row>
    <row r="1776">
      <c r="N1776" s="561" t="n"/>
    </row>
    <row r="1777">
      <c r="N1777" s="561" t="n"/>
    </row>
    <row r="1778">
      <c r="N1778" s="561" t="n"/>
    </row>
    <row r="1779">
      <c r="N1779" s="561" t="n"/>
    </row>
    <row r="1780">
      <c r="N1780" s="561" t="n"/>
    </row>
    <row r="1781">
      <c r="N1781" s="561" t="n"/>
    </row>
    <row r="1782">
      <c r="N1782" s="561" t="n"/>
    </row>
    <row r="1783">
      <c r="N1783" s="561" t="n"/>
    </row>
    <row r="1784">
      <c r="N1784" s="561" t="n"/>
    </row>
    <row r="1785">
      <c r="N1785" s="561" t="n"/>
    </row>
    <row r="1786">
      <c r="N1786" s="561" t="n"/>
    </row>
    <row r="1787">
      <c r="N1787" s="561" t="n"/>
    </row>
    <row r="1788">
      <c r="N1788" s="561" t="n"/>
    </row>
    <row r="1789">
      <c r="N1789" s="561" t="n"/>
    </row>
    <row r="1790">
      <c r="N1790" s="561" t="n"/>
    </row>
    <row r="1791">
      <c r="N1791" s="561" t="n"/>
    </row>
    <row r="1792">
      <c r="N1792" s="561" t="n"/>
    </row>
    <row r="1793">
      <c r="N1793" s="561" t="n"/>
    </row>
    <row r="1794">
      <c r="N1794" s="561" t="n"/>
    </row>
    <row r="1795">
      <c r="N1795" s="561" t="n"/>
    </row>
    <row r="1796">
      <c r="N1796" s="561" t="n"/>
    </row>
    <row r="1797">
      <c r="N1797" s="561" t="n"/>
    </row>
    <row r="1798">
      <c r="N1798" s="561" t="n"/>
    </row>
    <row r="1799">
      <c r="N1799" s="561" t="n"/>
    </row>
    <row r="1800">
      <c r="N1800" s="561" t="n"/>
    </row>
    <row r="1801">
      <c r="N1801" s="561" t="n"/>
    </row>
    <row r="1802">
      <c r="N1802" s="561" t="n"/>
    </row>
    <row r="1803">
      <c r="N1803" s="561" t="n"/>
    </row>
    <row r="1804">
      <c r="N1804" s="561" t="n"/>
    </row>
    <row r="1805">
      <c r="N1805" s="561" t="n"/>
    </row>
    <row r="1806">
      <c r="N1806" s="561" t="n"/>
    </row>
    <row r="1807">
      <c r="N1807" s="561" t="n"/>
    </row>
    <row r="1808">
      <c r="N1808" s="561" t="n"/>
    </row>
    <row r="1809">
      <c r="N1809" s="561" t="n"/>
    </row>
    <row r="1810">
      <c r="N1810" s="561" t="n"/>
    </row>
    <row r="1811">
      <c r="N1811" s="561" t="n"/>
    </row>
    <row r="1812">
      <c r="N1812" s="561" t="n"/>
    </row>
    <row r="1813">
      <c r="N1813" s="561" t="n"/>
    </row>
    <row r="1814">
      <c r="N1814" s="561" t="n"/>
    </row>
    <row r="1815">
      <c r="N1815" s="561" t="n"/>
    </row>
    <row r="1816">
      <c r="N1816" s="561" t="n"/>
    </row>
    <row r="1817">
      <c r="N1817" s="561" t="n"/>
    </row>
    <row r="1818">
      <c r="N1818" s="561" t="n"/>
    </row>
    <row r="1819">
      <c r="N1819" s="561" t="n"/>
    </row>
    <row r="1820">
      <c r="N1820" s="561" t="n"/>
    </row>
    <row r="1821">
      <c r="N1821" s="561" t="n"/>
    </row>
    <row r="1822">
      <c r="N1822" s="561" t="n"/>
    </row>
    <row r="1823">
      <c r="N1823" s="561" t="n"/>
    </row>
    <row r="1824">
      <c r="N1824" s="561" t="n"/>
    </row>
    <row r="1825">
      <c r="N1825" s="561" t="n"/>
    </row>
    <row r="1826">
      <c r="N1826" s="561" t="n"/>
    </row>
    <row r="1827">
      <c r="N1827" s="561" t="n"/>
    </row>
    <row r="1828">
      <c r="N1828" s="561" t="n"/>
    </row>
    <row r="1829">
      <c r="N1829" s="561" t="n"/>
    </row>
    <row r="1830">
      <c r="N1830" s="561" t="n"/>
    </row>
    <row r="1831">
      <c r="N1831" s="561" t="n"/>
    </row>
    <row r="1832">
      <c r="N1832" s="561" t="n"/>
    </row>
    <row r="1833">
      <c r="N1833" s="561" t="n"/>
    </row>
    <row r="1834">
      <c r="N1834" s="561" t="n"/>
    </row>
    <row r="1835">
      <c r="N1835" s="561" t="n"/>
    </row>
    <row r="1836">
      <c r="N1836" s="561" t="n"/>
    </row>
    <row r="1837">
      <c r="N1837" s="561" t="n"/>
    </row>
    <row r="1838">
      <c r="N1838" s="561" t="n"/>
    </row>
    <row r="1839">
      <c r="N1839" s="561" t="n"/>
    </row>
    <row r="1840">
      <c r="N1840" s="561" t="n"/>
    </row>
    <row r="1841">
      <c r="N1841" s="561" t="n"/>
    </row>
    <row r="1842">
      <c r="N1842" s="561" t="n"/>
    </row>
    <row r="1843">
      <c r="N1843" s="561" t="n"/>
    </row>
    <row r="1844">
      <c r="N1844" s="561" t="n"/>
    </row>
    <row r="1845">
      <c r="N1845" s="561" t="n"/>
    </row>
    <row r="1846">
      <c r="N1846" s="561" t="n"/>
    </row>
    <row r="1847">
      <c r="N1847" s="561" t="n"/>
    </row>
    <row r="1848">
      <c r="N1848" s="561" t="n"/>
    </row>
    <row r="1849">
      <c r="N1849" s="561" t="n"/>
    </row>
    <row r="1850">
      <c r="N1850" s="561" t="n"/>
    </row>
    <row r="1851">
      <c r="N1851" s="561" t="n"/>
    </row>
    <row r="1852">
      <c r="N1852" s="561" t="n"/>
    </row>
    <row r="1853">
      <c r="N1853" s="561" t="n"/>
    </row>
    <row r="1854">
      <c r="N1854" s="561" t="n"/>
    </row>
    <row r="1855">
      <c r="N1855" s="561" t="n"/>
    </row>
    <row r="1856">
      <c r="N1856" s="561" t="n"/>
    </row>
    <row r="1857">
      <c r="N1857" s="561" t="n"/>
    </row>
    <row r="1858">
      <c r="N1858" s="561" t="n"/>
    </row>
    <row r="1859">
      <c r="N1859" s="561" t="n"/>
    </row>
    <row r="1860">
      <c r="N1860" s="561" t="n"/>
    </row>
    <row r="1861">
      <c r="N1861" s="561" t="n"/>
    </row>
    <row r="1862">
      <c r="N1862" s="561" t="n"/>
    </row>
    <row r="1863">
      <c r="N1863" s="561" t="n"/>
    </row>
    <row r="1864">
      <c r="N1864" s="561" t="n"/>
    </row>
    <row r="1865">
      <c r="N1865" s="561" t="n"/>
    </row>
    <row r="1866">
      <c r="N1866" s="561" t="n"/>
    </row>
    <row r="1867">
      <c r="N1867" s="561" t="n"/>
    </row>
    <row r="1868">
      <c r="N1868" s="561" t="n"/>
    </row>
    <row r="1869">
      <c r="N1869" s="561" t="n"/>
    </row>
    <row r="1870">
      <c r="N1870" s="561" t="n"/>
    </row>
    <row r="1871">
      <c r="N1871" s="561" t="n"/>
    </row>
    <row r="1872">
      <c r="N1872" s="561" t="n"/>
    </row>
    <row r="1873">
      <c r="N1873" s="561" t="n"/>
    </row>
    <row r="1874">
      <c r="N1874" s="561" t="n"/>
    </row>
    <row r="1875">
      <c r="N1875" s="561" t="n"/>
    </row>
    <row r="1876">
      <c r="N1876" s="561" t="n"/>
    </row>
    <row r="1877">
      <c r="N1877" s="561" t="n"/>
    </row>
    <row r="1878">
      <c r="N1878" s="561" t="n"/>
    </row>
    <row r="1879">
      <c r="N1879" s="561" t="n"/>
    </row>
    <row r="1880">
      <c r="N1880" s="561" t="n"/>
    </row>
    <row r="1881">
      <c r="N1881" s="561" t="n"/>
    </row>
    <row r="1882">
      <c r="N1882" s="561" t="n"/>
    </row>
    <row r="1883">
      <c r="N1883" s="561" t="n"/>
    </row>
    <row r="1884">
      <c r="N1884" s="561" t="n"/>
    </row>
    <row r="1885">
      <c r="N1885" s="561" t="n"/>
    </row>
    <row r="1886">
      <c r="N1886" s="561" t="n"/>
    </row>
    <row r="1887">
      <c r="N1887" s="561" t="n"/>
    </row>
    <row r="1888">
      <c r="N1888" s="561" t="n"/>
    </row>
    <row r="1889">
      <c r="N1889" s="561" t="n"/>
    </row>
    <row r="1890">
      <c r="N1890" s="561" t="n"/>
    </row>
    <row r="1891">
      <c r="N1891" s="561" t="n"/>
    </row>
    <row r="1892">
      <c r="N1892" s="561" t="n"/>
    </row>
    <row r="1893">
      <c r="N1893" s="561" t="n"/>
    </row>
    <row r="1894">
      <c r="N1894" s="561" t="n"/>
    </row>
    <row r="1895">
      <c r="N1895" s="561" t="n"/>
    </row>
    <row r="1896">
      <c r="N1896" s="561" t="n"/>
    </row>
    <row r="1897">
      <c r="N1897" s="561" t="n"/>
    </row>
    <row r="1898">
      <c r="N1898" s="561" t="n"/>
    </row>
    <row r="1899">
      <c r="N1899" s="561" t="n"/>
    </row>
    <row r="1900">
      <c r="N1900" s="561" t="n"/>
    </row>
    <row r="1901">
      <c r="N1901" s="561" t="n"/>
    </row>
    <row r="1902">
      <c r="N1902" s="561" t="n"/>
    </row>
    <row r="1903">
      <c r="N1903" s="561" t="n"/>
    </row>
    <row r="1904">
      <c r="N1904" s="561" t="n"/>
    </row>
    <row r="1905">
      <c r="N1905" s="561" t="n"/>
    </row>
    <row r="1906">
      <c r="N1906" s="561" t="n"/>
    </row>
    <row r="1907">
      <c r="N1907" s="561" t="n"/>
    </row>
    <row r="1908">
      <c r="N1908" s="561" t="n"/>
    </row>
    <row r="1909">
      <c r="N1909" s="561" t="n"/>
    </row>
    <row r="1910">
      <c r="N1910" s="561" t="n"/>
    </row>
    <row r="1911">
      <c r="N1911" s="561" t="n"/>
    </row>
    <row r="1912">
      <c r="N1912" s="561" t="n"/>
    </row>
    <row r="1913">
      <c r="N1913" s="561" t="n"/>
    </row>
    <row r="1914">
      <c r="N1914" s="561" t="n"/>
    </row>
    <row r="1915">
      <c r="N1915" s="561" t="n"/>
    </row>
    <row r="1916">
      <c r="N1916" s="561" t="n"/>
    </row>
    <row r="1917">
      <c r="N1917" s="561" t="n"/>
    </row>
    <row r="1918">
      <c r="N1918" s="561" t="n"/>
    </row>
    <row r="1919">
      <c r="N1919" s="561" t="n"/>
    </row>
    <row r="1920">
      <c r="N1920" s="561" t="n"/>
    </row>
    <row r="1921">
      <c r="N1921" s="561" t="n"/>
    </row>
    <row r="1922">
      <c r="N1922" s="561" t="n"/>
    </row>
    <row r="1923">
      <c r="N1923" s="561" t="n"/>
    </row>
    <row r="1924">
      <c r="N1924" s="561" t="n"/>
    </row>
    <row r="1925">
      <c r="N1925" s="561" t="n"/>
    </row>
    <row r="1926">
      <c r="N1926" s="561" t="n"/>
    </row>
    <row r="1927">
      <c r="N1927" s="561" t="n"/>
    </row>
    <row r="1928">
      <c r="N1928" s="561" t="n"/>
    </row>
    <row r="1929">
      <c r="N1929" s="561" t="n"/>
    </row>
    <row r="1930">
      <c r="N1930" s="561" t="n"/>
    </row>
    <row r="1931">
      <c r="N1931" s="561" t="n"/>
    </row>
    <row r="1932">
      <c r="N1932" s="561" t="n"/>
    </row>
    <row r="1933">
      <c r="N1933" s="561" t="n"/>
    </row>
    <row r="1934">
      <c r="N1934" s="561" t="n"/>
    </row>
    <row r="1935">
      <c r="N1935" s="561" t="n"/>
    </row>
    <row r="1936">
      <c r="N1936" s="561" t="n"/>
    </row>
    <row r="1937">
      <c r="N1937" s="561" t="n"/>
    </row>
    <row r="1938">
      <c r="N1938" s="561" t="n"/>
    </row>
    <row r="1939">
      <c r="N1939" s="561" t="n"/>
    </row>
    <row r="1940">
      <c r="N1940" s="561" t="n"/>
    </row>
    <row r="1941">
      <c r="N1941" s="561" t="n"/>
    </row>
    <row r="1942">
      <c r="N1942" s="561" t="n"/>
    </row>
    <row r="1943">
      <c r="N1943" s="561" t="n"/>
    </row>
    <row r="1944">
      <c r="N1944" s="561" t="n"/>
    </row>
    <row r="1945">
      <c r="N1945" s="561" t="n"/>
    </row>
    <row r="1946">
      <c r="N1946" s="561" t="n"/>
    </row>
    <row r="1947">
      <c r="N1947" s="561" t="n"/>
    </row>
    <row r="1948">
      <c r="N1948" s="561" t="n"/>
    </row>
    <row r="1949">
      <c r="N1949" s="561" t="n"/>
    </row>
    <row r="1950">
      <c r="N1950" s="561" t="n"/>
    </row>
    <row r="1951">
      <c r="N1951" s="561" t="n"/>
    </row>
    <row r="1952">
      <c r="N1952" s="561" t="n"/>
    </row>
    <row r="1953">
      <c r="N1953" s="561" t="n"/>
    </row>
    <row r="1954">
      <c r="N1954" s="561" t="n"/>
    </row>
    <row r="1955">
      <c r="N1955" s="561" t="n"/>
    </row>
    <row r="1956">
      <c r="N1956" s="561" t="n"/>
    </row>
    <row r="1957">
      <c r="N1957" s="561" t="n"/>
    </row>
    <row r="1958">
      <c r="N1958" s="561" t="n"/>
    </row>
    <row r="1959">
      <c r="N1959" s="561" t="n"/>
    </row>
    <row r="1960">
      <c r="N1960" s="561" t="n"/>
    </row>
    <row r="1961">
      <c r="N1961" s="561" t="n"/>
    </row>
    <row r="1962">
      <c r="N1962" s="561" t="n"/>
    </row>
    <row r="1963">
      <c r="N1963" s="561" t="n"/>
    </row>
    <row r="1964">
      <c r="N1964" s="561" t="n"/>
    </row>
    <row r="1965">
      <c r="N1965" s="561" t="n"/>
    </row>
    <row r="1966">
      <c r="N1966" s="561" t="n"/>
    </row>
    <row r="1967">
      <c r="N1967" s="561" t="n"/>
    </row>
    <row r="1968">
      <c r="N1968" s="561" t="n"/>
    </row>
    <row r="1969">
      <c r="N1969" s="561" t="n"/>
    </row>
    <row r="1970">
      <c r="N1970" s="561" t="n"/>
    </row>
    <row r="1971">
      <c r="N1971" s="561" t="n"/>
    </row>
    <row r="1972">
      <c r="N1972" s="561" t="n"/>
    </row>
    <row r="1973">
      <c r="N1973" s="561" t="n"/>
    </row>
    <row r="1974">
      <c r="N1974" s="561" t="n"/>
    </row>
    <row r="1975">
      <c r="N1975" s="561" t="n"/>
    </row>
    <row r="1976">
      <c r="N1976" s="561" t="n"/>
    </row>
    <row r="1977">
      <c r="N1977" s="561" t="n"/>
    </row>
    <row r="1978">
      <c r="N1978" s="561" t="n"/>
    </row>
    <row r="1979">
      <c r="N1979" s="561" t="n"/>
    </row>
    <row r="1980">
      <c r="N1980" s="561" t="n"/>
    </row>
    <row r="1981">
      <c r="N1981" s="561" t="n"/>
    </row>
    <row r="1982">
      <c r="N1982" s="561" t="n"/>
    </row>
    <row r="1983">
      <c r="N1983" s="561" t="n"/>
    </row>
    <row r="1984">
      <c r="N1984" s="561" t="n"/>
    </row>
    <row r="1985">
      <c r="N1985" s="561" t="n"/>
    </row>
    <row r="1986">
      <c r="N1986" s="561" t="n"/>
    </row>
    <row r="1987">
      <c r="N1987" s="561" t="n"/>
    </row>
    <row r="1988">
      <c r="N1988" s="561" t="n"/>
    </row>
    <row r="1989">
      <c r="N1989" s="561" t="n"/>
    </row>
    <row r="1990">
      <c r="N1990" s="561" t="n"/>
    </row>
    <row r="1991">
      <c r="N1991" s="561" t="n"/>
    </row>
    <row r="1992">
      <c r="N1992" s="561" t="n"/>
    </row>
    <row r="1993">
      <c r="N1993" s="561" t="n"/>
    </row>
    <row r="1994">
      <c r="N1994" s="561" t="n"/>
    </row>
    <row r="1995">
      <c r="N1995" s="561" t="n"/>
    </row>
    <row r="1996">
      <c r="N1996" s="561" t="n"/>
    </row>
    <row r="1997">
      <c r="N1997" s="561" t="n"/>
    </row>
    <row r="1998">
      <c r="N1998" s="561" t="n"/>
    </row>
    <row r="1999">
      <c r="N1999" s="561" t="n"/>
    </row>
    <row r="2000">
      <c r="N2000" s="561" t="n"/>
    </row>
    <row r="2001">
      <c r="N2001" s="561" t="n"/>
    </row>
    <row r="2002">
      <c r="N2002" s="561" t="n"/>
    </row>
    <row r="2003">
      <c r="N2003" s="561" t="n"/>
    </row>
    <row r="2004">
      <c r="N2004" s="561" t="n"/>
    </row>
    <row r="2005">
      <c r="N2005" s="561" t="n"/>
    </row>
    <row r="2006">
      <c r="N2006" s="561" t="n"/>
    </row>
    <row r="2007">
      <c r="N2007" s="561" t="n"/>
    </row>
    <row r="2008">
      <c r="N2008" s="561" t="n"/>
    </row>
    <row r="2009">
      <c r="N2009" s="561" t="n"/>
    </row>
    <row r="2010">
      <c r="N2010" s="561" t="n"/>
    </row>
    <row r="2011">
      <c r="N2011" s="561" t="n"/>
    </row>
    <row r="2012">
      <c r="N2012" s="561" t="n"/>
    </row>
    <row r="2013">
      <c r="N2013" s="561" t="n"/>
    </row>
    <row r="2014">
      <c r="N2014" s="561" t="n"/>
    </row>
    <row r="2015">
      <c r="N2015" s="561" t="n"/>
    </row>
    <row r="2016">
      <c r="N2016" s="561" t="n"/>
    </row>
    <row r="2017">
      <c r="N2017" s="561" t="n"/>
    </row>
    <row r="2018">
      <c r="N2018" s="561" t="n"/>
    </row>
    <row r="2019">
      <c r="N2019" s="561" t="n"/>
    </row>
    <row r="2020">
      <c r="N2020" s="561" t="n"/>
    </row>
    <row r="2021">
      <c r="N2021" s="561" t="n"/>
    </row>
    <row r="2022">
      <c r="N2022" s="561" t="n"/>
    </row>
    <row r="2023">
      <c r="N2023" s="561" t="n"/>
    </row>
    <row r="2024">
      <c r="N2024" s="561" t="n"/>
    </row>
    <row r="2025">
      <c r="N2025" s="561" t="n"/>
    </row>
    <row r="2026">
      <c r="N2026" s="561" t="n"/>
    </row>
    <row r="2027">
      <c r="N2027" s="561" t="n"/>
    </row>
    <row r="2028">
      <c r="N2028" s="561" t="n"/>
    </row>
    <row r="2029">
      <c r="N2029" s="561" t="n"/>
    </row>
    <row r="2030">
      <c r="N2030" s="561" t="n"/>
    </row>
    <row r="2031">
      <c r="N2031" s="561" t="n"/>
    </row>
    <row r="2032">
      <c r="N2032" s="561" t="n"/>
    </row>
    <row r="2033">
      <c r="N2033" s="561" t="n"/>
    </row>
    <row r="2034">
      <c r="N2034" s="561" t="n"/>
    </row>
    <row r="2035">
      <c r="N2035" s="561" t="n"/>
    </row>
    <row r="2036">
      <c r="N2036" s="561" t="n"/>
    </row>
    <row r="2037">
      <c r="N2037" s="561" t="n"/>
    </row>
    <row r="2038">
      <c r="N2038" s="561" t="n"/>
    </row>
    <row r="2039">
      <c r="N2039" s="561" t="n"/>
    </row>
    <row r="2040">
      <c r="N2040" s="561" t="n"/>
    </row>
    <row r="2041">
      <c r="N2041" s="561" t="n"/>
    </row>
    <row r="2042">
      <c r="N2042" s="561" t="n"/>
    </row>
    <row r="2043">
      <c r="N2043" s="561" t="n"/>
    </row>
    <row r="2044">
      <c r="N2044" s="561" t="n"/>
    </row>
    <row r="2045">
      <c r="N2045" s="561" t="n"/>
    </row>
    <row r="2046">
      <c r="N2046" s="561" t="n"/>
    </row>
    <row r="2047">
      <c r="N2047" s="561" t="n"/>
    </row>
    <row r="2048">
      <c r="N2048" s="561" t="n"/>
    </row>
    <row r="2049">
      <c r="N2049" s="561" t="n"/>
    </row>
    <row r="2050">
      <c r="N2050" s="561" t="n"/>
    </row>
    <row r="2051">
      <c r="N2051" s="561" t="n"/>
    </row>
    <row r="2052">
      <c r="N2052" s="561" t="n"/>
    </row>
    <row r="2053">
      <c r="N2053" s="561" t="n"/>
    </row>
    <row r="2054">
      <c r="N2054" s="561" t="n"/>
    </row>
    <row r="2055">
      <c r="N2055" s="561" t="n"/>
    </row>
    <row r="2056">
      <c r="N2056" s="561" t="n"/>
    </row>
    <row r="2057">
      <c r="N2057" s="561" t="n"/>
    </row>
    <row r="2058">
      <c r="N2058" s="561" t="n"/>
    </row>
    <row r="2059">
      <c r="N2059" s="561" t="n"/>
    </row>
    <row r="2060">
      <c r="N2060" s="561" t="n"/>
    </row>
    <row r="2061">
      <c r="N2061" s="561" t="n"/>
    </row>
    <row r="2062">
      <c r="N2062" s="561" t="n"/>
    </row>
    <row r="2063">
      <c r="N2063" s="561" t="n"/>
    </row>
    <row r="2064">
      <c r="N2064" s="561" t="n"/>
    </row>
    <row r="2065">
      <c r="N2065" s="561" t="n"/>
    </row>
    <row r="2066">
      <c r="N2066" s="561" t="n"/>
    </row>
    <row r="2067">
      <c r="N2067" s="561" t="n"/>
    </row>
    <row r="2068">
      <c r="N2068" s="561" t="n"/>
    </row>
    <row r="2069">
      <c r="N2069" s="561" t="n"/>
    </row>
    <row r="2070">
      <c r="N2070" s="561" t="n"/>
    </row>
    <row r="2071">
      <c r="N2071" s="561" t="n"/>
    </row>
    <row r="2072">
      <c r="N2072" s="561" t="n"/>
    </row>
    <row r="2073">
      <c r="N2073" s="561" t="n"/>
    </row>
    <row r="2074">
      <c r="N2074" s="561" t="n"/>
    </row>
    <row r="2075">
      <c r="N2075" s="561" t="n"/>
    </row>
    <row r="2076">
      <c r="N2076" s="561" t="n"/>
    </row>
    <row r="2077">
      <c r="N2077" s="561" t="n"/>
    </row>
    <row r="2078">
      <c r="N2078" s="561" t="n"/>
    </row>
    <row r="2079">
      <c r="N2079" s="561" t="n"/>
    </row>
    <row r="2080">
      <c r="N2080" s="561" t="n"/>
    </row>
    <row r="2081">
      <c r="N2081" s="561" t="n"/>
    </row>
    <row r="2082">
      <c r="N2082" s="561" t="n"/>
    </row>
    <row r="2083">
      <c r="N2083" s="561" t="n"/>
    </row>
    <row r="2084">
      <c r="N2084" s="561" t="n"/>
    </row>
    <row r="2085">
      <c r="N2085" s="561" t="n"/>
    </row>
    <row r="2086">
      <c r="N2086" s="561" t="n"/>
    </row>
    <row r="2087">
      <c r="N2087" s="561" t="n"/>
    </row>
    <row r="2088">
      <c r="N2088" s="561" t="n"/>
    </row>
    <row r="2089">
      <c r="N2089" s="561" t="n"/>
    </row>
    <row r="2090">
      <c r="N2090" s="561" t="n"/>
    </row>
    <row r="2091">
      <c r="N2091" s="561" t="n"/>
    </row>
    <row r="2092">
      <c r="N2092" s="561" t="n"/>
    </row>
    <row r="2093">
      <c r="N2093" s="561" t="n"/>
    </row>
    <row r="2094">
      <c r="N2094" s="561" t="n"/>
    </row>
    <row r="2095">
      <c r="N2095" s="561" t="n"/>
    </row>
    <row r="2096">
      <c r="N2096" s="561" t="n"/>
    </row>
    <row r="2097">
      <c r="N2097" s="561" t="n"/>
    </row>
    <row r="2098">
      <c r="N2098" s="561" t="n"/>
    </row>
    <row r="2099">
      <c r="N2099" s="561" t="n"/>
    </row>
    <row r="2100">
      <c r="N2100" s="561" t="n"/>
    </row>
    <row r="2101">
      <c r="N2101" s="561" t="n"/>
    </row>
    <row r="2102">
      <c r="N2102" s="561" t="n"/>
    </row>
    <row r="2103">
      <c r="N2103" s="561" t="n"/>
    </row>
    <row r="2104">
      <c r="N2104" s="561" t="n"/>
    </row>
    <row r="2105">
      <c r="N2105" s="561" t="n"/>
    </row>
    <row r="2106">
      <c r="N2106" s="561" t="n"/>
    </row>
    <row r="2107">
      <c r="N2107" s="561" t="n"/>
    </row>
    <row r="2108">
      <c r="N2108" s="561" t="n"/>
    </row>
    <row r="2109">
      <c r="N2109" s="561" t="n"/>
    </row>
    <row r="2110">
      <c r="N2110" s="561" t="n"/>
    </row>
    <row r="2111">
      <c r="N2111" s="561" t="n"/>
    </row>
    <row r="2112">
      <c r="N2112" s="561" t="n"/>
    </row>
    <row r="2113">
      <c r="N2113" s="561" t="n"/>
    </row>
    <row r="2114">
      <c r="N2114" s="561" t="n"/>
    </row>
    <row r="2115">
      <c r="N2115" s="561" t="n"/>
    </row>
    <row r="2116">
      <c r="N2116" s="561" t="n"/>
    </row>
    <row r="2117">
      <c r="N2117" s="561" t="n"/>
    </row>
    <row r="2118">
      <c r="N2118" s="561" t="n"/>
    </row>
    <row r="2119">
      <c r="N2119" s="561" t="n"/>
    </row>
    <row r="2120">
      <c r="N2120" s="561" t="n"/>
    </row>
    <row r="2121">
      <c r="N2121" s="561" t="n"/>
    </row>
    <row r="2122">
      <c r="N2122" s="561" t="n"/>
    </row>
    <row r="2123">
      <c r="N2123" s="561" t="n"/>
    </row>
    <row r="2124">
      <c r="N2124" s="561" t="n"/>
    </row>
    <row r="2125">
      <c r="N2125" s="561" t="n"/>
    </row>
    <row r="2126">
      <c r="N2126" s="561" t="n"/>
    </row>
    <row r="2127">
      <c r="N2127" s="561" t="n"/>
    </row>
    <row r="2128">
      <c r="N2128" s="561" t="n"/>
    </row>
    <row r="2129">
      <c r="N2129" s="561" t="n"/>
    </row>
    <row r="2130">
      <c r="N2130" s="561" t="n"/>
    </row>
    <row r="2131">
      <c r="N2131" s="561" t="n"/>
    </row>
    <row r="2132">
      <c r="N2132" s="561" t="n"/>
    </row>
    <row r="2133">
      <c r="N2133" s="561" t="n"/>
    </row>
    <row r="2134">
      <c r="N2134" s="561" t="n"/>
    </row>
    <row r="2135">
      <c r="N2135" s="561" t="n"/>
    </row>
    <row r="2136">
      <c r="N2136" s="561" t="n"/>
    </row>
    <row r="2137">
      <c r="N2137" s="561" t="n"/>
    </row>
    <row r="2138">
      <c r="N2138" s="561" t="n"/>
    </row>
    <row r="2139">
      <c r="N2139" s="561" t="n"/>
    </row>
    <row r="2140">
      <c r="N2140" s="561" t="n"/>
    </row>
    <row r="2141">
      <c r="N2141" s="561" t="n"/>
    </row>
    <row r="2142">
      <c r="N2142" s="561" t="n"/>
    </row>
    <row r="2143">
      <c r="N2143" s="561" t="n"/>
    </row>
    <row r="2144">
      <c r="N2144" s="561" t="n"/>
    </row>
    <row r="2145">
      <c r="N2145" s="561" t="n"/>
    </row>
    <row r="2146">
      <c r="N2146" s="561" t="n"/>
    </row>
    <row r="2147">
      <c r="N2147" s="561" t="n"/>
    </row>
    <row r="2148">
      <c r="N2148" s="561" t="n"/>
    </row>
    <row r="2149">
      <c r="N2149" s="561" t="n"/>
    </row>
    <row r="2150">
      <c r="N2150" s="561" t="n"/>
    </row>
    <row r="2151">
      <c r="N2151" s="561" t="n"/>
    </row>
    <row r="2152">
      <c r="N2152" s="561" t="n"/>
    </row>
    <row r="2153">
      <c r="N2153" s="561" t="n"/>
    </row>
    <row r="2154">
      <c r="N2154" s="561" t="n"/>
    </row>
    <row r="2155">
      <c r="N2155" s="561" t="n"/>
    </row>
    <row r="2156">
      <c r="N2156" s="561" t="n"/>
    </row>
    <row r="2157">
      <c r="N2157" s="561" t="n"/>
    </row>
    <row r="2158">
      <c r="N2158" s="561" t="n"/>
    </row>
    <row r="2159">
      <c r="N2159" s="561" t="n"/>
    </row>
    <row r="2160">
      <c r="N2160" s="561" t="n"/>
    </row>
    <row r="2161">
      <c r="N2161" s="561" t="n"/>
    </row>
    <row r="2162">
      <c r="N2162" s="561" t="n"/>
    </row>
    <row r="2163">
      <c r="N2163" s="561" t="n"/>
    </row>
    <row r="2164">
      <c r="N2164" s="561" t="n"/>
    </row>
    <row r="2165">
      <c r="N2165" s="561" t="n"/>
    </row>
    <row r="2166">
      <c r="N2166" s="561" t="n"/>
    </row>
    <row r="2167">
      <c r="N2167" s="561" t="n"/>
    </row>
    <row r="2168">
      <c r="N2168" s="561" t="n"/>
    </row>
    <row r="2169">
      <c r="N2169" s="561" t="n"/>
    </row>
    <row r="2170">
      <c r="N2170" s="561" t="n"/>
    </row>
    <row r="2171">
      <c r="N2171" s="561" t="n"/>
    </row>
    <row r="2172">
      <c r="N2172" s="561" t="n"/>
    </row>
    <row r="2173">
      <c r="N2173" s="561" t="n"/>
    </row>
    <row r="2174">
      <c r="N2174" s="561" t="n"/>
    </row>
    <row r="2175">
      <c r="N2175" s="561" t="n"/>
    </row>
    <row r="2176">
      <c r="N2176" s="561" t="n"/>
    </row>
    <row r="2177">
      <c r="N2177" s="561" t="n"/>
    </row>
    <row r="2178">
      <c r="N2178" s="561" t="n"/>
    </row>
    <row r="2179">
      <c r="N2179" s="561" t="n"/>
    </row>
    <row r="2180">
      <c r="N2180" s="561" t="n"/>
    </row>
    <row r="2181">
      <c r="N2181" s="561" t="n"/>
    </row>
    <row r="2182">
      <c r="N2182" s="561" t="n"/>
    </row>
    <row r="2183">
      <c r="N2183" s="561" t="n"/>
    </row>
    <row r="2184">
      <c r="N2184" s="561" t="n"/>
    </row>
    <row r="2185">
      <c r="N2185" s="561" t="n"/>
    </row>
    <row r="2186">
      <c r="N2186" s="561" t="n"/>
    </row>
    <row r="2187">
      <c r="N2187" s="561" t="n"/>
    </row>
    <row r="2188">
      <c r="N2188" s="561" t="n"/>
    </row>
    <row r="2189">
      <c r="N2189" s="561" t="n"/>
    </row>
    <row r="2190">
      <c r="N2190" s="561" t="n"/>
    </row>
    <row r="2191">
      <c r="N2191" s="561" t="n"/>
    </row>
    <row r="2192">
      <c r="N2192" s="561" t="n"/>
    </row>
    <row r="2193">
      <c r="N2193" s="561" t="n"/>
    </row>
    <row r="2194">
      <c r="N2194" s="561" t="n"/>
    </row>
    <row r="2195">
      <c r="N2195" s="561" t="n"/>
    </row>
    <row r="2196">
      <c r="N2196" s="561" t="n"/>
    </row>
    <row r="2197">
      <c r="N2197" s="561" t="n"/>
    </row>
    <row r="2198">
      <c r="N2198" s="561" t="n"/>
    </row>
    <row r="2199">
      <c r="N2199" s="561" t="n"/>
    </row>
    <row r="2200">
      <c r="N2200" s="561" t="n"/>
    </row>
    <row r="2201">
      <c r="N2201" s="561" t="n"/>
    </row>
    <row r="2202">
      <c r="N2202" s="561" t="n"/>
    </row>
    <row r="2203">
      <c r="N2203" s="561" t="n"/>
    </row>
    <row r="2204">
      <c r="N2204" s="561" t="n"/>
    </row>
    <row r="2205">
      <c r="N2205" s="561" t="n"/>
    </row>
    <row r="2206">
      <c r="N2206" s="561" t="n"/>
    </row>
    <row r="2207">
      <c r="N2207" s="561" t="n"/>
    </row>
    <row r="2208">
      <c r="N2208" s="561" t="n"/>
    </row>
    <row r="2209">
      <c r="N2209" s="561" t="n"/>
    </row>
    <row r="2210">
      <c r="N2210" s="561" t="n"/>
    </row>
    <row r="2211">
      <c r="N2211" s="561" t="n"/>
    </row>
    <row r="2212">
      <c r="N2212" s="561" t="n"/>
    </row>
    <row r="2213">
      <c r="N2213" s="561" t="n"/>
    </row>
    <row r="2214">
      <c r="N2214" s="561" t="n"/>
    </row>
    <row r="2215">
      <c r="N2215" s="561" t="n"/>
    </row>
    <row r="2216">
      <c r="N2216" s="561" t="n"/>
    </row>
    <row r="2217">
      <c r="N2217" s="561" t="n"/>
    </row>
    <row r="2218">
      <c r="N2218" s="561" t="n"/>
    </row>
    <row r="2219">
      <c r="N2219" s="561" t="n"/>
    </row>
    <row r="2220">
      <c r="N2220" s="561" t="n"/>
    </row>
    <row r="2221">
      <c r="N2221" s="561" t="n"/>
    </row>
    <row r="2222">
      <c r="N2222" s="561" t="n"/>
    </row>
    <row r="2223">
      <c r="N2223" s="561" t="n"/>
    </row>
    <row r="2224">
      <c r="N2224" s="561" t="n"/>
    </row>
    <row r="2225">
      <c r="N2225" s="561" t="n"/>
    </row>
    <row r="2226">
      <c r="N2226" s="561" t="n"/>
    </row>
    <row r="2227">
      <c r="N2227" s="561" t="n"/>
    </row>
    <row r="2228">
      <c r="N2228" s="561" t="n"/>
    </row>
    <row r="2229">
      <c r="N2229" s="561" t="n"/>
    </row>
    <row r="2230">
      <c r="N2230" s="561" t="n"/>
    </row>
    <row r="2231">
      <c r="N2231" s="561" t="n"/>
    </row>
    <row r="2232">
      <c r="N2232" s="561" t="n"/>
    </row>
    <row r="2233">
      <c r="N2233" s="561" t="n"/>
    </row>
    <row r="2234">
      <c r="N2234" s="561" t="n"/>
    </row>
    <row r="2235">
      <c r="N2235" s="561" t="n"/>
    </row>
    <row r="2236">
      <c r="N2236" s="561" t="n"/>
    </row>
    <row r="2237">
      <c r="N2237" s="561" t="n"/>
    </row>
    <row r="2238">
      <c r="N2238" s="561" t="n"/>
    </row>
    <row r="2239">
      <c r="N2239" s="561" t="n"/>
    </row>
    <row r="2240">
      <c r="N2240" s="561" t="n"/>
    </row>
    <row r="2241">
      <c r="N2241" s="561" t="n"/>
    </row>
    <row r="2242">
      <c r="N2242" s="561" t="n"/>
    </row>
    <row r="2243">
      <c r="N2243" s="561" t="n"/>
    </row>
    <row r="2244">
      <c r="N2244" s="561" t="n"/>
    </row>
    <row r="2245">
      <c r="N2245" s="561" t="n"/>
    </row>
    <row r="2246">
      <c r="N2246" s="561" t="n"/>
    </row>
    <row r="2247">
      <c r="N2247" s="561" t="n"/>
    </row>
    <row r="2248">
      <c r="N2248" s="561" t="n"/>
    </row>
    <row r="2249">
      <c r="N2249" s="561" t="n"/>
    </row>
    <row r="2250">
      <c r="N2250" s="561" t="n"/>
    </row>
    <row r="2251">
      <c r="N2251" s="561" t="n"/>
    </row>
    <row r="2252">
      <c r="N2252" s="561" t="n"/>
    </row>
    <row r="2253">
      <c r="N2253" s="561" t="n"/>
    </row>
    <row r="2254">
      <c r="N2254" s="561" t="n"/>
    </row>
    <row r="2255">
      <c r="N2255" s="561" t="n"/>
    </row>
    <row r="2256">
      <c r="N2256" s="561" t="n"/>
    </row>
    <row r="2257">
      <c r="N2257" s="561" t="n"/>
    </row>
    <row r="2258">
      <c r="N2258" s="561" t="n"/>
    </row>
    <row r="2259">
      <c r="N2259" s="561" t="n"/>
    </row>
    <row r="2260">
      <c r="N2260" s="561" t="n"/>
    </row>
    <row r="2261">
      <c r="N2261" s="561" t="n"/>
    </row>
    <row r="2262">
      <c r="N2262" s="561" t="n"/>
    </row>
    <row r="2263">
      <c r="N2263" s="561" t="n"/>
    </row>
    <row r="2264">
      <c r="N2264" s="561" t="n"/>
    </row>
    <row r="2265">
      <c r="N2265" s="561" t="n"/>
    </row>
    <row r="2266">
      <c r="N2266" s="561" t="n"/>
    </row>
    <row r="2267">
      <c r="N2267" s="561" t="n"/>
    </row>
    <row r="2268">
      <c r="N2268" s="561" t="n"/>
    </row>
    <row r="2269">
      <c r="N2269" s="561" t="n"/>
    </row>
    <row r="2270">
      <c r="N2270" s="561" t="n"/>
    </row>
    <row r="2271">
      <c r="N2271" s="561" t="n"/>
    </row>
    <row r="2272">
      <c r="N2272" s="561" t="n"/>
    </row>
    <row r="2273">
      <c r="N2273" s="561" t="n"/>
    </row>
    <row r="2274">
      <c r="N2274" s="561" t="n"/>
    </row>
    <row r="2275">
      <c r="N2275" s="561" t="n"/>
    </row>
    <row r="2276">
      <c r="N2276" s="561" t="n"/>
    </row>
    <row r="2277">
      <c r="N2277" s="561" t="n"/>
    </row>
    <row r="2278">
      <c r="N2278" s="561" t="n"/>
    </row>
    <row r="2279">
      <c r="N2279" s="561" t="n"/>
    </row>
    <row r="2280">
      <c r="N2280" s="561" t="n"/>
    </row>
    <row r="2281">
      <c r="N2281" s="561" t="n"/>
    </row>
    <row r="2282">
      <c r="N2282" s="561" t="n"/>
    </row>
    <row r="2283">
      <c r="N2283" s="561" t="n"/>
    </row>
    <row r="2284">
      <c r="N2284" s="561" t="n"/>
    </row>
    <row r="2285">
      <c r="N2285" s="561" t="n"/>
    </row>
    <row r="2286">
      <c r="N2286" s="561" t="n"/>
    </row>
    <row r="2287">
      <c r="N2287" s="561" t="n"/>
    </row>
    <row r="2288">
      <c r="N2288" s="561" t="n"/>
    </row>
    <row r="2289">
      <c r="N2289" s="561" t="n"/>
    </row>
    <row r="2290">
      <c r="N2290" s="561" t="n"/>
    </row>
    <row r="2291">
      <c r="N2291" s="561" t="n"/>
    </row>
    <row r="2292">
      <c r="N2292" s="561" t="n"/>
    </row>
    <row r="2293">
      <c r="N2293" s="561" t="n"/>
    </row>
    <row r="2294">
      <c r="N2294" s="561" t="n"/>
    </row>
    <row r="2295">
      <c r="N2295" s="561" t="n"/>
    </row>
    <row r="2296">
      <c r="N2296" s="561" t="n"/>
    </row>
    <row r="2297">
      <c r="N2297" s="561" t="n"/>
    </row>
    <row r="2298">
      <c r="N2298" s="561" t="n"/>
    </row>
    <row r="2299">
      <c r="N2299" s="561" t="n"/>
    </row>
    <row r="2300">
      <c r="N2300" s="561" t="n"/>
    </row>
    <row r="2301">
      <c r="N2301" s="561" t="n"/>
    </row>
    <row r="2302">
      <c r="N2302" s="561" t="n"/>
    </row>
    <row r="2303">
      <c r="N2303" s="561" t="n"/>
    </row>
    <row r="2304">
      <c r="N2304" s="561" t="n"/>
    </row>
    <row r="2305">
      <c r="N2305" s="561" t="n"/>
    </row>
    <row r="2306">
      <c r="N2306" s="561" t="n"/>
    </row>
    <row r="2307">
      <c r="N2307" s="561" t="n"/>
    </row>
    <row r="2308">
      <c r="N2308" s="561" t="n"/>
    </row>
    <row r="2309">
      <c r="N2309" s="561" t="n"/>
    </row>
    <row r="2310">
      <c r="N2310" s="561" t="n"/>
    </row>
    <row r="2311">
      <c r="N2311" s="561" t="n"/>
    </row>
    <row r="2312">
      <c r="N2312" s="561" t="n"/>
    </row>
    <row r="2313">
      <c r="N2313" s="561" t="n"/>
    </row>
    <row r="2314">
      <c r="N2314" s="561" t="n"/>
    </row>
    <row r="2315">
      <c r="N2315" s="561" t="n"/>
    </row>
    <row r="2316">
      <c r="N2316" s="561" t="n"/>
    </row>
    <row r="2317">
      <c r="N2317" s="561" t="n"/>
    </row>
    <row r="2318">
      <c r="N2318" s="561" t="n"/>
    </row>
    <row r="2319">
      <c r="N2319" s="561" t="n"/>
    </row>
    <row r="2320">
      <c r="N2320" s="561" t="n"/>
    </row>
    <row r="2321">
      <c r="N2321" s="561" t="n"/>
    </row>
    <row r="2322">
      <c r="N2322" s="561" t="n"/>
    </row>
    <row r="2323">
      <c r="N2323" s="561" t="n"/>
    </row>
    <row r="2324">
      <c r="N2324" s="561" t="n"/>
    </row>
    <row r="2325">
      <c r="N2325" s="561" t="n"/>
    </row>
    <row r="2326">
      <c r="N2326" s="561" t="n"/>
    </row>
    <row r="2327">
      <c r="N2327" s="561" t="n"/>
    </row>
    <row r="2328">
      <c r="N2328" s="561" t="n"/>
    </row>
    <row r="2329">
      <c r="N2329" s="561" t="n"/>
    </row>
    <row r="2330">
      <c r="N2330" s="561" t="n"/>
    </row>
    <row r="2331">
      <c r="N2331" s="561" t="n"/>
    </row>
    <row r="2332">
      <c r="N2332" s="561" t="n"/>
    </row>
    <row r="2333">
      <c r="N2333" s="561" t="n"/>
    </row>
    <row r="2334">
      <c r="N2334" s="561" t="n"/>
    </row>
    <row r="2335">
      <c r="N2335" s="561" t="n"/>
    </row>
    <row r="2336">
      <c r="N2336" s="561" t="n"/>
    </row>
    <row r="2337">
      <c r="N2337" s="561" t="n"/>
    </row>
    <row r="2338">
      <c r="N2338" s="561" t="n"/>
    </row>
    <row r="2339">
      <c r="N2339" s="561" t="n"/>
    </row>
    <row r="2340">
      <c r="N2340" s="561" t="n"/>
    </row>
    <row r="2341">
      <c r="N2341" s="561" t="n"/>
    </row>
    <row r="2342">
      <c r="N2342" s="561" t="n"/>
    </row>
    <row r="2343">
      <c r="N2343" s="561" t="n"/>
    </row>
    <row r="2344">
      <c r="N2344" s="561" t="n"/>
    </row>
    <row r="2345">
      <c r="N2345" s="561" t="n"/>
    </row>
    <row r="2346">
      <c r="N2346" s="561" t="n"/>
    </row>
    <row r="2347">
      <c r="N2347" s="561" t="n"/>
    </row>
    <row r="2348">
      <c r="N2348" s="561" t="n"/>
    </row>
    <row r="2349">
      <c r="N2349" s="561" t="n"/>
    </row>
    <row r="2350">
      <c r="N2350" s="561" t="n"/>
    </row>
    <row r="2351">
      <c r="N2351" s="561" t="n"/>
    </row>
    <row r="2352">
      <c r="N2352" s="561" t="n"/>
    </row>
    <row r="2353">
      <c r="N2353" s="561" t="n"/>
    </row>
    <row r="2354">
      <c r="N2354" s="561" t="n"/>
    </row>
    <row r="2355">
      <c r="N2355" s="561" t="n"/>
    </row>
    <row r="2356">
      <c r="N2356" s="561" t="n"/>
    </row>
    <row r="2357">
      <c r="N2357" s="561" t="n"/>
    </row>
    <row r="2358">
      <c r="N2358" s="561" t="n"/>
    </row>
    <row r="2359">
      <c r="N2359" s="561" t="n"/>
    </row>
    <row r="2360">
      <c r="N2360" s="561" t="n"/>
    </row>
    <row r="2361">
      <c r="N2361" s="561" t="n"/>
    </row>
    <row r="2362">
      <c r="N2362" s="561" t="n"/>
    </row>
    <row r="2363">
      <c r="N2363" s="561" t="n"/>
    </row>
    <row r="2364">
      <c r="N2364" s="561" t="n"/>
    </row>
    <row r="2365">
      <c r="N2365" s="561" t="n"/>
    </row>
    <row r="2366">
      <c r="N2366" s="561" t="n"/>
    </row>
    <row r="2367">
      <c r="N2367" s="561" t="n"/>
    </row>
    <row r="2368">
      <c r="N2368" s="561" t="n"/>
    </row>
    <row r="2369">
      <c r="N2369" s="561" t="n"/>
    </row>
    <row r="2370">
      <c r="N2370" s="561" t="n"/>
    </row>
    <row r="2371">
      <c r="N2371" s="561" t="n"/>
    </row>
    <row r="2372">
      <c r="N2372" s="561" t="n"/>
    </row>
    <row r="2373">
      <c r="N2373" s="561" t="n"/>
    </row>
    <row r="2374">
      <c r="N2374" s="561" t="n"/>
    </row>
    <row r="2375">
      <c r="N2375" s="561" t="n"/>
    </row>
    <row r="2376">
      <c r="N2376" s="561" t="n"/>
    </row>
    <row r="2377">
      <c r="N2377" s="561" t="n"/>
    </row>
    <row r="2378">
      <c r="N2378" s="561" t="n"/>
    </row>
    <row r="2379">
      <c r="N2379" s="561" t="n"/>
    </row>
    <row r="2380">
      <c r="N2380" s="561" t="n"/>
    </row>
    <row r="2381">
      <c r="N2381" s="561" t="n"/>
    </row>
    <row r="2382">
      <c r="N2382" s="561" t="n"/>
    </row>
    <row r="2383">
      <c r="N2383" s="561" t="n"/>
    </row>
    <row r="2384">
      <c r="N2384" s="561" t="n"/>
    </row>
    <row r="2385">
      <c r="N2385" s="561" t="n"/>
    </row>
    <row r="2386">
      <c r="N2386" s="561" t="n"/>
    </row>
    <row r="2387">
      <c r="N2387" s="561" t="n"/>
    </row>
    <row r="2388">
      <c r="N2388" s="561" t="n"/>
    </row>
    <row r="2389">
      <c r="N2389" s="561" t="n"/>
    </row>
    <row r="2390">
      <c r="N2390" s="561" t="n"/>
    </row>
    <row r="2391">
      <c r="N2391" s="561" t="n"/>
    </row>
    <row r="2392">
      <c r="N2392" s="561" t="n"/>
    </row>
    <row r="2393">
      <c r="N2393" s="561" t="n"/>
    </row>
    <row r="2394">
      <c r="N2394" s="561" t="n"/>
    </row>
    <row r="2395">
      <c r="N2395" s="561" t="n"/>
    </row>
    <row r="2396">
      <c r="N2396" s="561" t="n"/>
    </row>
    <row r="2397">
      <c r="N2397" s="561" t="n"/>
    </row>
    <row r="2398">
      <c r="N2398" s="561" t="n"/>
    </row>
    <row r="2399">
      <c r="N2399" s="561" t="n"/>
    </row>
    <row r="2400">
      <c r="N2400" s="561" t="n"/>
    </row>
    <row r="2401">
      <c r="N2401" s="561" t="n"/>
    </row>
    <row r="2402">
      <c r="N2402" s="561" t="n"/>
    </row>
    <row r="2403">
      <c r="N2403" s="561" t="n"/>
    </row>
    <row r="2404">
      <c r="N2404" s="561" t="n"/>
    </row>
    <row r="2405">
      <c r="N2405" s="561" t="n"/>
    </row>
    <row r="2406">
      <c r="N2406" s="561" t="n"/>
    </row>
    <row r="2407">
      <c r="N2407" s="561" t="n"/>
    </row>
    <row r="2408">
      <c r="N2408" s="561" t="n"/>
    </row>
    <row r="2409">
      <c r="N2409" s="561" t="n"/>
    </row>
    <row r="2410">
      <c r="N2410" s="561" t="n"/>
    </row>
    <row r="2411">
      <c r="N2411" s="561" t="n"/>
    </row>
    <row r="2412">
      <c r="N2412" s="561" t="n"/>
    </row>
    <row r="2413">
      <c r="N2413" s="561" t="n"/>
    </row>
    <row r="2414">
      <c r="N2414" s="561" t="n"/>
    </row>
    <row r="2415">
      <c r="N2415" s="561" t="n"/>
    </row>
    <row r="2416">
      <c r="N2416" s="561" t="n"/>
    </row>
    <row r="2417">
      <c r="N2417" s="561" t="n"/>
    </row>
    <row r="2418">
      <c r="N2418" s="561" t="n"/>
    </row>
    <row r="2419">
      <c r="N2419" s="561" t="n"/>
    </row>
    <row r="2420">
      <c r="N2420" s="561" t="n"/>
    </row>
    <row r="2421">
      <c r="N2421" s="561" t="n"/>
    </row>
    <row r="2422">
      <c r="N2422" s="561" t="n"/>
    </row>
    <row r="2423">
      <c r="N2423" s="561" t="n"/>
    </row>
    <row r="2424">
      <c r="N2424" s="561" t="n"/>
    </row>
    <row r="2425">
      <c r="N2425" s="561" t="n"/>
    </row>
    <row r="2426">
      <c r="N2426" s="561" t="n"/>
    </row>
    <row r="2427">
      <c r="N2427" s="561" t="n"/>
    </row>
    <row r="2428">
      <c r="N2428" s="561" t="n"/>
    </row>
    <row r="2429">
      <c r="N2429" s="561" t="n"/>
    </row>
    <row r="2430">
      <c r="N2430" s="561" t="n"/>
    </row>
    <row r="2431">
      <c r="N2431" s="561" t="n"/>
    </row>
    <row r="2432">
      <c r="N2432" s="561" t="n"/>
    </row>
    <row r="2433">
      <c r="N2433" s="561" t="n"/>
    </row>
    <row r="2434">
      <c r="N2434" s="561" t="n"/>
    </row>
    <row r="2435">
      <c r="N2435" s="561" t="n"/>
    </row>
    <row r="2436">
      <c r="N2436" s="561" t="n"/>
    </row>
    <row r="2437">
      <c r="N2437" s="561" t="n"/>
    </row>
    <row r="2438">
      <c r="N2438" s="561" t="n"/>
    </row>
    <row r="2439">
      <c r="N2439" s="561" t="n"/>
    </row>
    <row r="2440">
      <c r="N2440" s="561" t="n"/>
    </row>
    <row r="2441">
      <c r="N2441" s="561" t="n"/>
    </row>
    <row r="2442">
      <c r="N2442" s="561" t="n"/>
    </row>
    <row r="2443">
      <c r="N2443" s="561" t="n"/>
    </row>
    <row r="2444">
      <c r="N2444" s="561" t="n"/>
    </row>
    <row r="2445">
      <c r="N2445" s="561" t="n"/>
    </row>
    <row r="2446">
      <c r="N2446" s="561" t="n"/>
    </row>
    <row r="2447">
      <c r="N2447" s="561" t="n"/>
    </row>
    <row r="2448">
      <c r="N2448" s="561" t="n"/>
    </row>
    <row r="2449">
      <c r="N2449" s="561" t="n"/>
    </row>
    <row r="2450">
      <c r="N2450" s="561" t="n"/>
    </row>
    <row r="2451">
      <c r="N2451" s="561" t="n"/>
    </row>
    <row r="2452">
      <c r="N2452" s="561" t="n"/>
    </row>
    <row r="2453">
      <c r="N2453" s="561" t="n"/>
    </row>
    <row r="2454">
      <c r="N2454" s="561" t="n"/>
    </row>
    <row r="2455">
      <c r="N2455" s="561" t="n"/>
    </row>
    <row r="2456">
      <c r="N2456" s="561" t="n"/>
    </row>
    <row r="2457">
      <c r="N2457" s="561" t="n"/>
    </row>
    <row r="2458">
      <c r="N2458" s="561" t="n"/>
    </row>
    <row r="2459">
      <c r="N2459" s="561" t="n"/>
    </row>
    <row r="2460">
      <c r="N2460" s="561" t="n"/>
    </row>
    <row r="2461">
      <c r="N2461" s="561" t="n"/>
    </row>
    <row r="2462">
      <c r="N2462" s="561" t="n"/>
    </row>
    <row r="2463">
      <c r="N2463" s="561" t="n"/>
    </row>
    <row r="2464">
      <c r="N2464" s="561" t="n"/>
    </row>
    <row r="2465">
      <c r="N2465" s="561" t="n"/>
    </row>
    <row r="2466">
      <c r="N2466" s="561" t="n"/>
    </row>
    <row r="2467">
      <c r="N2467" s="561" t="n"/>
    </row>
    <row r="2468">
      <c r="N2468" s="561" t="n"/>
    </row>
    <row r="2469">
      <c r="N2469" s="561" t="n"/>
    </row>
    <row r="2470">
      <c r="N2470" s="561" t="n"/>
    </row>
    <row r="2471">
      <c r="N2471" s="561" t="n"/>
    </row>
    <row r="2472">
      <c r="N2472" s="561" t="n"/>
    </row>
    <row r="2473">
      <c r="N2473" s="561" t="n"/>
    </row>
    <row r="2474">
      <c r="N2474" s="561" t="n"/>
    </row>
    <row r="2475">
      <c r="N2475" s="561" t="n"/>
    </row>
    <row r="2476">
      <c r="N2476" s="561" t="n"/>
    </row>
    <row r="2477">
      <c r="N2477" s="561" t="n"/>
    </row>
    <row r="2478">
      <c r="N2478" s="561" t="n"/>
    </row>
    <row r="2479">
      <c r="N2479" s="561" t="n"/>
    </row>
    <row r="2480">
      <c r="N2480" s="561" t="n"/>
    </row>
    <row r="2481">
      <c r="N2481" s="561" t="n"/>
    </row>
    <row r="2482">
      <c r="N2482" s="561" t="n"/>
    </row>
    <row r="2483">
      <c r="N2483" s="561" t="n"/>
    </row>
    <row r="2484">
      <c r="N2484" s="561" t="n"/>
    </row>
    <row r="2485">
      <c r="N2485" s="561" t="n"/>
    </row>
    <row r="2486">
      <c r="N2486" s="561" t="n"/>
    </row>
    <row r="2487">
      <c r="N2487" s="561" t="n"/>
    </row>
    <row r="2488">
      <c r="N2488" s="561" t="n"/>
    </row>
    <row r="2489">
      <c r="N2489" s="561" t="n"/>
    </row>
    <row r="2490">
      <c r="N2490" s="561" t="n"/>
    </row>
    <row r="2491">
      <c r="N2491" s="561" t="n"/>
    </row>
    <row r="2492">
      <c r="N2492" s="561" t="n"/>
    </row>
    <row r="2493">
      <c r="N2493" s="561" t="n"/>
    </row>
    <row r="2494">
      <c r="N2494" s="561" t="n"/>
    </row>
    <row r="2495">
      <c r="N2495" s="561" t="n"/>
    </row>
    <row r="2496">
      <c r="N2496" s="561" t="n"/>
    </row>
    <row r="2497">
      <c r="N2497" s="561" t="n"/>
    </row>
    <row r="2498">
      <c r="N2498" s="561" t="n"/>
    </row>
    <row r="2499">
      <c r="N2499" s="561" t="n"/>
    </row>
    <row r="2500">
      <c r="N2500" s="561" t="n"/>
    </row>
    <row r="2501">
      <c r="N2501" s="561" t="n"/>
    </row>
    <row r="2502">
      <c r="N2502" s="561" t="n"/>
    </row>
    <row r="2503">
      <c r="N2503" s="561" t="n"/>
    </row>
    <row r="2504">
      <c r="N2504" s="561" t="n"/>
    </row>
    <row r="2505">
      <c r="N2505" s="561" t="n"/>
    </row>
    <row r="2506">
      <c r="N2506" s="561" t="n"/>
    </row>
    <row r="2507">
      <c r="N2507" s="561" t="n"/>
    </row>
    <row r="2508">
      <c r="N2508" s="561" t="n"/>
    </row>
    <row r="2509">
      <c r="N2509" s="561" t="n"/>
    </row>
    <row r="2510">
      <c r="N2510" s="561" t="n"/>
    </row>
    <row r="2511">
      <c r="N2511" s="561" t="n"/>
    </row>
    <row r="2512">
      <c r="N2512" s="561" t="n"/>
    </row>
    <row r="2513">
      <c r="N2513" s="561" t="n"/>
    </row>
    <row r="2514">
      <c r="N2514" s="561" t="n"/>
    </row>
    <row r="2515">
      <c r="N2515" s="561" t="n"/>
    </row>
    <row r="2516">
      <c r="N2516" s="561" t="n"/>
    </row>
    <row r="2517">
      <c r="N2517" s="561" t="n"/>
    </row>
    <row r="2518">
      <c r="N2518" s="561" t="n"/>
    </row>
    <row r="2519">
      <c r="N2519" s="561" t="n"/>
    </row>
    <row r="2520">
      <c r="N2520" s="561" t="n"/>
    </row>
    <row r="2521">
      <c r="N2521" s="561" t="n"/>
    </row>
    <row r="2522">
      <c r="N2522" s="561" t="n"/>
    </row>
    <row r="2523">
      <c r="N2523" s="561" t="n"/>
    </row>
    <row r="2524">
      <c r="N2524" s="561" t="n"/>
    </row>
    <row r="2525">
      <c r="N2525" s="561" t="n"/>
    </row>
    <row r="2526">
      <c r="N2526" s="561" t="n"/>
    </row>
    <row r="2527">
      <c r="N2527" s="561" t="n"/>
    </row>
    <row r="2528">
      <c r="N2528" s="561" t="n"/>
    </row>
    <row r="2529">
      <c r="N2529" s="561" t="n"/>
    </row>
    <row r="2530">
      <c r="N2530" s="561" t="n"/>
    </row>
    <row r="2531">
      <c r="N2531" s="561" t="n"/>
    </row>
    <row r="2532">
      <c r="N2532" s="561" t="n"/>
    </row>
    <row r="2533">
      <c r="N2533" s="561" t="n"/>
    </row>
    <row r="2534">
      <c r="N2534" s="561" t="n"/>
    </row>
    <row r="2535">
      <c r="N2535" s="561" t="n"/>
    </row>
    <row r="2536">
      <c r="N2536" s="561" t="n"/>
    </row>
    <row r="2537">
      <c r="N2537" s="561" t="n"/>
    </row>
    <row r="2538">
      <c r="N2538" s="561" t="n"/>
    </row>
    <row r="2539">
      <c r="N2539" s="561" t="n"/>
    </row>
    <row r="2540">
      <c r="N2540" s="561" t="n"/>
    </row>
    <row r="2541">
      <c r="N2541" s="561" t="n"/>
    </row>
    <row r="2542">
      <c r="N2542" s="561" t="n"/>
    </row>
    <row r="2543">
      <c r="N2543" s="561" t="n"/>
    </row>
    <row r="2544">
      <c r="N2544" s="561" t="n"/>
    </row>
    <row r="2545">
      <c r="N2545" s="561" t="n"/>
    </row>
    <row r="2546">
      <c r="N2546" s="561" t="n"/>
    </row>
    <row r="2547">
      <c r="N2547" s="561" t="n"/>
    </row>
    <row r="2548">
      <c r="N2548" s="561" t="n"/>
    </row>
    <row r="2549">
      <c r="N2549" s="561" t="n"/>
    </row>
    <row r="2550">
      <c r="N2550" s="561" t="n"/>
    </row>
    <row r="2551">
      <c r="N2551" s="561" t="n"/>
    </row>
    <row r="2552">
      <c r="N2552" s="561" t="n"/>
    </row>
    <row r="2553">
      <c r="N2553" s="561" t="n"/>
    </row>
    <row r="2554">
      <c r="N2554" s="561" t="n"/>
    </row>
    <row r="2555">
      <c r="N2555" s="561" t="n"/>
    </row>
    <row r="2556">
      <c r="N2556" s="561" t="n"/>
    </row>
    <row r="2557">
      <c r="N2557" s="561" t="n"/>
    </row>
    <row r="2558">
      <c r="N2558" s="561" t="n"/>
    </row>
    <row r="2559">
      <c r="N2559" s="561" t="n"/>
    </row>
    <row r="2560">
      <c r="N2560" s="561" t="n"/>
    </row>
    <row r="2561">
      <c r="N2561" s="561" t="n"/>
    </row>
    <row r="2562">
      <c r="N2562" s="561" t="n"/>
    </row>
    <row r="2563">
      <c r="N2563" s="561" t="n"/>
    </row>
    <row r="2564">
      <c r="N2564" s="561" t="n"/>
    </row>
    <row r="2565">
      <c r="N2565" s="561" t="n"/>
    </row>
    <row r="2566">
      <c r="N2566" s="561" t="n"/>
    </row>
    <row r="2567">
      <c r="N2567" s="561" t="n"/>
    </row>
    <row r="2568">
      <c r="N2568" s="561" t="n"/>
    </row>
    <row r="2569">
      <c r="N2569" s="561" t="n"/>
    </row>
    <row r="2570">
      <c r="N2570" s="561" t="n"/>
    </row>
    <row r="2571">
      <c r="N2571" s="561" t="n"/>
    </row>
    <row r="2572">
      <c r="N2572" s="561" t="n"/>
    </row>
    <row r="2573">
      <c r="N2573" s="561" t="n"/>
    </row>
    <row r="2574">
      <c r="N2574" s="561" t="n"/>
    </row>
    <row r="2575">
      <c r="N2575" s="561" t="n"/>
    </row>
    <row r="2576">
      <c r="N2576" s="561" t="n"/>
    </row>
    <row r="2577">
      <c r="N2577" s="561" t="n"/>
    </row>
    <row r="2578">
      <c r="N2578" s="561" t="n"/>
    </row>
    <row r="2579">
      <c r="N2579" s="561" t="n"/>
    </row>
    <row r="2580">
      <c r="N2580" s="561" t="n"/>
    </row>
    <row r="2581">
      <c r="N2581" s="561" t="n"/>
    </row>
    <row r="2582">
      <c r="N2582" s="561" t="n"/>
    </row>
    <row r="2583">
      <c r="N2583" s="561" t="n"/>
    </row>
    <row r="2584">
      <c r="N2584" s="561" t="n"/>
    </row>
    <row r="2585">
      <c r="N2585" s="561" t="n"/>
    </row>
    <row r="2586">
      <c r="N2586" s="561" t="n"/>
    </row>
    <row r="2587">
      <c r="N2587" s="561" t="n"/>
    </row>
    <row r="2588">
      <c r="N2588" s="561" t="n"/>
    </row>
    <row r="2589">
      <c r="N2589" s="561" t="n"/>
    </row>
    <row r="2590">
      <c r="N2590" s="561" t="n"/>
    </row>
    <row r="2591">
      <c r="N2591" s="561" t="n"/>
    </row>
    <row r="2592">
      <c r="N2592" s="561" t="n"/>
    </row>
    <row r="2593">
      <c r="N2593" s="561" t="n"/>
    </row>
    <row r="2594">
      <c r="N2594" s="561" t="n"/>
    </row>
    <row r="2595">
      <c r="N2595" s="561" t="n"/>
    </row>
    <row r="2596">
      <c r="N2596" s="561" t="n"/>
    </row>
    <row r="2597">
      <c r="N2597" s="561" t="n"/>
    </row>
    <row r="2598">
      <c r="N2598" s="561" t="n"/>
    </row>
    <row r="2599">
      <c r="N2599" s="561" t="n"/>
    </row>
    <row r="2600">
      <c r="N2600" s="561" t="n"/>
    </row>
    <row r="2601">
      <c r="N2601" s="561" t="n"/>
    </row>
    <row r="2602">
      <c r="N2602" s="561" t="n"/>
    </row>
    <row r="2603">
      <c r="N2603" s="561" t="n"/>
    </row>
    <row r="2604">
      <c r="N2604" s="561" t="n"/>
    </row>
    <row r="2605">
      <c r="N2605" s="561" t="n"/>
    </row>
    <row r="2606">
      <c r="N2606" s="561" t="n"/>
    </row>
    <row r="2607">
      <c r="N2607" s="561" t="n"/>
    </row>
    <row r="2608">
      <c r="N2608" s="561" t="n"/>
    </row>
    <row r="2609">
      <c r="N2609" s="561" t="n"/>
    </row>
    <row r="2610">
      <c r="N2610" s="561" t="n"/>
    </row>
    <row r="2611">
      <c r="N2611" s="561" t="n"/>
    </row>
    <row r="2612">
      <c r="N2612" s="561" t="n"/>
    </row>
    <row r="2613">
      <c r="N2613" s="561" t="n"/>
    </row>
    <row r="2614">
      <c r="N2614" s="561" t="n"/>
    </row>
    <row r="2615">
      <c r="N2615" s="561" t="n"/>
    </row>
    <row r="2616">
      <c r="N2616" s="561" t="n"/>
    </row>
    <row r="2617">
      <c r="N2617" s="561" t="n"/>
    </row>
    <row r="2618">
      <c r="N2618" s="561" t="n"/>
    </row>
    <row r="2619">
      <c r="N2619" s="561" t="n"/>
    </row>
    <row r="2620">
      <c r="N2620" s="561" t="n"/>
    </row>
    <row r="2621">
      <c r="N2621" s="561" t="n"/>
    </row>
    <row r="2622">
      <c r="N2622" s="561" t="n"/>
    </row>
    <row r="2623">
      <c r="N2623" s="561" t="n"/>
    </row>
    <row r="2624">
      <c r="N2624" s="561" t="n"/>
    </row>
    <row r="2625">
      <c r="N2625" s="561" t="n"/>
    </row>
    <row r="2626">
      <c r="N2626" s="561" t="n"/>
    </row>
    <row r="2627">
      <c r="N2627" s="561" t="n"/>
    </row>
    <row r="2628">
      <c r="N2628" s="561" t="n"/>
    </row>
    <row r="2629">
      <c r="N2629" s="561" t="n"/>
    </row>
    <row r="2630">
      <c r="N2630" s="561" t="n"/>
    </row>
    <row r="2631">
      <c r="N2631" s="561" t="n"/>
    </row>
    <row r="2632">
      <c r="N2632" s="561" t="n"/>
    </row>
    <row r="2633">
      <c r="N2633" s="561" t="n"/>
    </row>
    <row r="2634">
      <c r="N2634" s="561" t="n"/>
    </row>
    <row r="2635">
      <c r="N2635" s="561" t="n"/>
    </row>
    <row r="2636">
      <c r="N2636" s="561" t="n"/>
    </row>
    <row r="2637">
      <c r="N2637" s="561" t="n"/>
    </row>
    <row r="2638">
      <c r="N2638" s="561" t="n"/>
    </row>
    <row r="2639">
      <c r="N2639" s="561" t="n"/>
    </row>
    <row r="2640">
      <c r="N2640" s="561" t="n"/>
    </row>
    <row r="2641">
      <c r="N2641" s="561" t="n"/>
    </row>
    <row r="2642">
      <c r="N2642" s="561" t="n"/>
    </row>
    <row r="2643">
      <c r="N2643" s="561" t="n"/>
    </row>
    <row r="2644">
      <c r="N2644" s="561" t="n"/>
    </row>
    <row r="2645">
      <c r="N2645" s="561" t="n"/>
    </row>
    <row r="2646">
      <c r="N2646" s="561" t="n"/>
    </row>
    <row r="2647">
      <c r="N2647" s="561" t="n"/>
    </row>
    <row r="2648">
      <c r="N2648" s="561" t="n"/>
    </row>
    <row r="2649">
      <c r="N2649" s="561" t="n"/>
    </row>
    <row r="2650">
      <c r="N2650" s="561" t="n"/>
    </row>
    <row r="2651">
      <c r="N2651" s="561" t="n"/>
    </row>
    <row r="2652">
      <c r="N2652" s="561" t="n"/>
    </row>
    <row r="2653">
      <c r="N2653" s="561" t="n"/>
    </row>
    <row r="2654">
      <c r="N2654" s="561" t="n"/>
    </row>
    <row r="2655">
      <c r="N2655" s="561" t="n"/>
    </row>
    <row r="2656">
      <c r="N2656" s="561" t="n"/>
    </row>
    <row r="2657">
      <c r="N2657" s="561" t="n"/>
    </row>
    <row r="2658">
      <c r="N2658" s="561" t="n"/>
    </row>
    <row r="2659">
      <c r="N2659" s="561" t="n"/>
    </row>
    <row r="2660">
      <c r="N2660" s="561" t="n"/>
    </row>
    <row r="2661">
      <c r="N2661" s="561" t="n"/>
    </row>
    <row r="2662">
      <c r="N2662" s="561" t="n"/>
    </row>
    <row r="2663">
      <c r="N2663" s="561" t="n"/>
    </row>
    <row r="2664">
      <c r="N2664" s="561" t="n"/>
    </row>
    <row r="2665">
      <c r="N2665" s="561" t="n"/>
    </row>
    <row r="2666">
      <c r="N2666" s="561" t="n"/>
    </row>
    <row r="2667">
      <c r="N2667" s="561" t="n"/>
    </row>
    <row r="2668">
      <c r="N2668" s="561" t="n"/>
    </row>
    <row r="2669">
      <c r="N2669" s="561" t="n"/>
    </row>
    <row r="2670">
      <c r="N2670" s="561" t="n"/>
    </row>
    <row r="2671">
      <c r="N2671" s="561" t="n"/>
    </row>
    <row r="2672">
      <c r="N2672" s="561" t="n"/>
    </row>
    <row r="2673">
      <c r="N2673" s="561" t="n"/>
    </row>
    <row r="2674">
      <c r="N2674" s="561" t="n"/>
    </row>
    <row r="2675">
      <c r="N2675" s="561" t="n"/>
    </row>
    <row r="2676">
      <c r="N2676" s="561" t="n"/>
    </row>
    <row r="2677">
      <c r="N2677" s="561" t="n"/>
    </row>
    <row r="2678">
      <c r="N2678" s="561" t="n"/>
    </row>
    <row r="2679">
      <c r="N2679" s="561" t="n"/>
    </row>
    <row r="2680">
      <c r="N2680" s="561" t="n"/>
    </row>
    <row r="2681">
      <c r="N2681" s="561" t="n"/>
    </row>
    <row r="2682">
      <c r="N2682" s="561" t="n"/>
    </row>
    <row r="2683">
      <c r="N2683" s="561" t="n"/>
    </row>
    <row r="2684">
      <c r="N2684" s="561" t="n"/>
    </row>
    <row r="2685">
      <c r="N2685" s="561" t="n"/>
    </row>
    <row r="2686">
      <c r="N2686" s="561" t="n"/>
    </row>
    <row r="2687">
      <c r="N2687" s="561" t="n"/>
    </row>
    <row r="2688">
      <c r="N2688" s="561" t="n"/>
    </row>
    <row r="2689">
      <c r="N2689" s="561" t="n"/>
    </row>
    <row r="2690">
      <c r="N2690" s="561" t="n"/>
    </row>
    <row r="2691">
      <c r="N2691" s="561" t="n"/>
    </row>
    <row r="2692">
      <c r="N2692" s="561" t="n"/>
    </row>
    <row r="2693">
      <c r="N2693" s="561" t="n"/>
    </row>
    <row r="2694">
      <c r="N2694" s="561" t="n"/>
    </row>
    <row r="2695">
      <c r="N2695" s="561" t="n"/>
    </row>
    <row r="2696">
      <c r="N2696" s="561" t="n"/>
    </row>
    <row r="2697">
      <c r="N2697" s="561" t="n"/>
    </row>
    <row r="2698">
      <c r="N2698" s="561" t="n"/>
    </row>
    <row r="2699">
      <c r="N2699" s="561" t="n"/>
    </row>
    <row r="2700">
      <c r="N2700" s="561" t="n"/>
    </row>
    <row r="2701">
      <c r="N2701" s="561" t="n"/>
    </row>
    <row r="2702">
      <c r="N2702" s="561" t="n"/>
    </row>
    <row r="2703">
      <c r="N2703" s="561" t="n"/>
    </row>
    <row r="2704">
      <c r="N2704" s="561" t="n"/>
    </row>
    <row r="2705">
      <c r="N2705" s="561" t="n"/>
    </row>
    <row r="2706">
      <c r="N2706" s="561" t="n"/>
    </row>
    <row r="2707">
      <c r="N2707" s="561" t="n"/>
    </row>
    <row r="2708">
      <c r="N2708" s="561" t="n"/>
    </row>
    <row r="2709">
      <c r="N2709" s="561" t="n"/>
    </row>
    <row r="2710">
      <c r="N2710" s="561" t="n"/>
    </row>
    <row r="2711">
      <c r="N2711" s="561" t="n"/>
    </row>
    <row r="2712">
      <c r="N2712" s="561" t="n"/>
    </row>
    <row r="2713">
      <c r="N2713" s="561" t="n"/>
    </row>
    <row r="2714">
      <c r="N2714" s="561" t="n"/>
    </row>
    <row r="2715">
      <c r="N2715" s="561" t="n"/>
    </row>
    <row r="2716">
      <c r="N2716" s="561" t="n"/>
    </row>
    <row r="2717">
      <c r="N2717" s="561" t="n"/>
    </row>
    <row r="2718">
      <c r="N2718" s="561" t="n"/>
    </row>
    <row r="2719">
      <c r="N2719" s="561" t="n"/>
    </row>
    <row r="2720">
      <c r="N2720" s="561" t="n"/>
    </row>
    <row r="2721">
      <c r="N2721" s="561" t="n"/>
    </row>
    <row r="2722">
      <c r="N2722" s="561" t="n"/>
    </row>
    <row r="2723">
      <c r="N2723" s="561" t="n"/>
    </row>
    <row r="2724">
      <c r="N2724" s="561" t="n"/>
    </row>
    <row r="2725">
      <c r="N2725" s="561" t="n"/>
    </row>
    <row r="2726">
      <c r="N2726" s="561" t="n"/>
    </row>
    <row r="2727">
      <c r="N2727" s="561" t="n"/>
    </row>
    <row r="2728">
      <c r="N2728" s="561" t="n"/>
    </row>
    <row r="2729">
      <c r="N2729" s="561" t="n"/>
    </row>
    <row r="2730">
      <c r="N2730" s="561" t="n"/>
    </row>
    <row r="2731">
      <c r="N2731" s="561" t="n"/>
    </row>
    <row r="2732">
      <c r="N2732" s="561" t="n"/>
    </row>
    <row r="2733">
      <c r="N2733" s="561" t="n"/>
    </row>
    <row r="2734">
      <c r="N2734" s="561" t="n"/>
    </row>
    <row r="2735">
      <c r="N2735" s="561" t="n"/>
    </row>
    <row r="2736">
      <c r="N2736" s="561" t="n"/>
    </row>
    <row r="2737">
      <c r="N2737" s="561" t="n"/>
    </row>
    <row r="2738">
      <c r="N2738" s="561" t="n"/>
    </row>
    <row r="2739">
      <c r="N2739" s="561" t="n"/>
    </row>
    <row r="2740">
      <c r="N2740" s="561" t="n"/>
    </row>
    <row r="2741">
      <c r="N2741" s="561" t="n"/>
    </row>
    <row r="2742">
      <c r="N2742" s="561" t="n"/>
    </row>
    <row r="2743">
      <c r="N2743" s="561" t="n"/>
    </row>
    <row r="2744">
      <c r="N2744" s="561" t="n"/>
    </row>
    <row r="2745">
      <c r="N2745" s="561" t="n"/>
    </row>
    <row r="2746">
      <c r="N2746" s="561" t="n"/>
    </row>
    <row r="2747">
      <c r="N2747" s="561" t="n"/>
    </row>
    <row r="2748">
      <c r="N2748" s="561" t="n"/>
    </row>
    <row r="2749">
      <c r="N2749" s="561" t="n"/>
    </row>
    <row r="2750">
      <c r="N2750" s="561" t="n"/>
    </row>
    <row r="2751">
      <c r="N2751" s="561" t="n"/>
    </row>
    <row r="2752">
      <c r="N2752" s="561" t="n"/>
    </row>
    <row r="2753">
      <c r="N2753" s="561" t="n"/>
    </row>
    <row r="2754">
      <c r="N2754" s="561" t="n"/>
    </row>
    <row r="2755">
      <c r="N2755" s="561" t="n"/>
    </row>
    <row r="2756">
      <c r="N2756" s="561" t="n"/>
    </row>
    <row r="2757">
      <c r="N2757" s="561" t="n"/>
    </row>
    <row r="2758">
      <c r="N2758" s="561" t="n"/>
    </row>
    <row r="2759">
      <c r="N2759" s="561" t="n"/>
    </row>
    <row r="2760">
      <c r="N2760" s="561" t="n"/>
    </row>
    <row r="2761">
      <c r="N2761" s="561" t="n"/>
    </row>
    <row r="2762">
      <c r="N2762" s="561" t="n"/>
    </row>
    <row r="2763">
      <c r="N2763" s="561" t="n"/>
    </row>
    <row r="2764">
      <c r="N2764" s="561" t="n"/>
    </row>
    <row r="2765">
      <c r="N2765" s="561" t="n"/>
    </row>
    <row r="2766">
      <c r="N2766" s="561" t="n"/>
    </row>
    <row r="2767">
      <c r="N2767" s="561" t="n"/>
    </row>
    <row r="2768">
      <c r="N2768" s="561" t="n"/>
    </row>
    <row r="2769">
      <c r="N2769" s="561" t="n"/>
    </row>
    <row r="2770">
      <c r="N2770" s="561" t="n"/>
    </row>
    <row r="2771">
      <c r="N2771" s="561" t="n"/>
    </row>
    <row r="2772">
      <c r="N2772" s="561" t="n"/>
    </row>
    <row r="2773">
      <c r="N2773" s="561" t="n"/>
    </row>
    <row r="2774">
      <c r="N2774" s="561" t="n"/>
    </row>
    <row r="2775">
      <c r="N2775" s="561" t="n"/>
    </row>
    <row r="2776">
      <c r="N2776" s="561" t="n"/>
    </row>
    <row r="2777">
      <c r="N2777" s="561" t="n"/>
    </row>
    <row r="2778">
      <c r="N2778" s="561" t="n"/>
    </row>
    <row r="2779">
      <c r="N2779" s="561" t="n"/>
    </row>
    <row r="2780">
      <c r="N2780" s="561" t="n"/>
    </row>
    <row r="2781">
      <c r="N2781" s="561" t="n"/>
    </row>
    <row r="2782">
      <c r="N2782" s="561" t="n"/>
    </row>
    <row r="2783">
      <c r="N2783" s="561" t="n"/>
    </row>
    <row r="2784">
      <c r="N2784" s="561" t="n"/>
    </row>
    <row r="2785">
      <c r="N2785" s="561" t="n"/>
    </row>
    <row r="2786">
      <c r="N2786" s="561" t="n"/>
    </row>
    <row r="2787">
      <c r="N2787" s="561" t="n"/>
    </row>
    <row r="2788">
      <c r="N2788" s="561" t="n"/>
    </row>
    <row r="2789">
      <c r="N2789" s="561" t="n"/>
    </row>
    <row r="2790">
      <c r="N2790" s="561" t="n"/>
    </row>
    <row r="2791">
      <c r="N2791" s="561" t="n"/>
    </row>
    <row r="2792">
      <c r="N2792" s="561" t="n"/>
    </row>
    <row r="2793">
      <c r="N2793" s="561" t="n"/>
    </row>
    <row r="2794">
      <c r="N2794" s="561" t="n"/>
    </row>
    <row r="2795">
      <c r="N2795" s="561" t="n"/>
    </row>
    <row r="2796">
      <c r="N2796" s="561" t="n"/>
    </row>
    <row r="2797">
      <c r="N2797" s="561" t="n"/>
    </row>
    <row r="2798">
      <c r="N2798" s="561" t="n"/>
    </row>
    <row r="2799">
      <c r="N2799" s="561" t="n"/>
    </row>
    <row r="2800">
      <c r="N2800" s="561" t="n"/>
    </row>
    <row r="2801">
      <c r="N2801" s="561" t="n"/>
    </row>
    <row r="2802">
      <c r="N2802" s="561" t="n"/>
    </row>
    <row r="2803">
      <c r="N2803" s="561" t="n"/>
    </row>
    <row r="2804">
      <c r="N2804" s="561" t="n"/>
    </row>
    <row r="2805">
      <c r="N2805" s="561" t="n"/>
    </row>
    <row r="2806">
      <c r="N2806" s="561" t="n"/>
    </row>
    <row r="2807">
      <c r="N2807" s="561" t="n"/>
    </row>
    <row r="2808">
      <c r="N2808" s="561" t="n"/>
    </row>
    <row r="2809">
      <c r="N2809" s="561" t="n"/>
    </row>
    <row r="2810">
      <c r="N2810" s="561" t="n"/>
    </row>
    <row r="2811">
      <c r="N2811" s="561" t="n"/>
    </row>
    <row r="2812">
      <c r="N2812" s="561" t="n"/>
    </row>
    <row r="2813">
      <c r="N2813" s="561" t="n"/>
    </row>
    <row r="2814">
      <c r="N2814" s="561" t="n"/>
    </row>
    <row r="2815">
      <c r="N2815" s="561" t="n"/>
    </row>
    <row r="2816">
      <c r="N2816" s="561" t="n"/>
    </row>
    <row r="2817">
      <c r="N2817" s="561" t="n"/>
    </row>
    <row r="2818">
      <c r="N2818" s="561" t="n"/>
    </row>
    <row r="2819">
      <c r="N2819" s="561" t="n"/>
    </row>
    <row r="2820">
      <c r="N2820" s="561" t="n"/>
    </row>
    <row r="2821">
      <c r="N2821" s="561" t="n"/>
    </row>
    <row r="2822">
      <c r="N2822" s="561" t="n"/>
    </row>
    <row r="2823">
      <c r="N2823" s="561" t="n"/>
    </row>
    <row r="2824">
      <c r="N2824" s="561" t="n"/>
    </row>
    <row r="2825">
      <c r="N2825" s="561" t="n"/>
    </row>
    <row r="2826">
      <c r="N2826" s="561" t="n"/>
    </row>
    <row r="2827">
      <c r="N2827" s="561" t="n"/>
    </row>
    <row r="2828">
      <c r="N2828" s="561" t="n"/>
    </row>
    <row r="2829">
      <c r="N2829" s="561" t="n"/>
    </row>
    <row r="2830">
      <c r="N2830" s="561" t="n"/>
    </row>
    <row r="2831">
      <c r="N2831" s="561" t="n"/>
    </row>
    <row r="2832">
      <c r="N2832" s="561" t="n"/>
    </row>
    <row r="2833">
      <c r="N2833" s="561" t="n"/>
    </row>
    <row r="2834">
      <c r="N2834" s="561" t="n"/>
    </row>
    <row r="2835">
      <c r="N2835" s="561" t="n"/>
    </row>
    <row r="2836">
      <c r="N2836" s="561" t="n"/>
    </row>
    <row r="2837">
      <c r="N2837" s="561" t="n"/>
    </row>
    <row r="2838">
      <c r="N2838" s="561" t="n"/>
    </row>
    <row r="2839">
      <c r="N2839" s="561" t="n"/>
    </row>
    <row r="2840">
      <c r="N2840" s="561" t="n"/>
    </row>
    <row r="2841">
      <c r="N2841" s="561" t="n"/>
    </row>
    <row r="2842">
      <c r="N2842" s="561" t="n"/>
    </row>
    <row r="2843">
      <c r="N2843" s="561" t="n"/>
    </row>
    <row r="2844">
      <c r="N2844" s="561" t="n"/>
    </row>
    <row r="2845">
      <c r="N2845" s="561" t="n"/>
    </row>
    <row r="2846">
      <c r="N2846" s="561" t="n"/>
    </row>
    <row r="2847">
      <c r="N2847" s="561" t="n"/>
    </row>
    <row r="2848">
      <c r="N2848" s="561" t="n"/>
    </row>
    <row r="2849">
      <c r="N2849" s="561" t="n"/>
    </row>
    <row r="2850">
      <c r="N2850" s="561" t="n"/>
    </row>
    <row r="2851">
      <c r="N2851" s="561" t="n"/>
    </row>
    <row r="2852">
      <c r="N2852" s="561" t="n"/>
    </row>
    <row r="2853">
      <c r="N2853" s="561" t="n"/>
    </row>
    <row r="2854">
      <c r="N2854" s="561" t="n"/>
    </row>
    <row r="2855">
      <c r="N2855" s="561" t="n"/>
    </row>
    <row r="2856">
      <c r="N2856" s="561" t="n"/>
    </row>
    <row r="2857">
      <c r="N2857" s="561" t="n"/>
    </row>
    <row r="2858">
      <c r="N2858" s="561" t="n"/>
    </row>
    <row r="2859">
      <c r="N2859" s="561" t="n"/>
    </row>
    <row r="2860">
      <c r="N2860" s="561" t="n"/>
    </row>
    <row r="2861">
      <c r="N2861" s="561" t="n"/>
    </row>
    <row r="2862">
      <c r="N2862" s="561" t="n"/>
    </row>
    <row r="2863">
      <c r="N2863" s="561" t="n"/>
    </row>
    <row r="2864">
      <c r="N2864" s="561" t="n"/>
    </row>
    <row r="2865">
      <c r="N2865" s="561" t="n"/>
    </row>
    <row r="2866">
      <c r="N2866" s="561" t="n"/>
    </row>
    <row r="2867">
      <c r="N2867" s="561" t="n"/>
    </row>
    <row r="2868">
      <c r="N2868" s="561" t="n"/>
    </row>
    <row r="2869">
      <c r="N2869" s="561" t="n"/>
    </row>
    <row r="2870">
      <c r="N2870" s="561" t="n"/>
    </row>
    <row r="2871">
      <c r="N2871" s="561" t="n"/>
    </row>
    <row r="2872">
      <c r="N2872" s="561" t="n"/>
    </row>
    <row r="2873">
      <c r="N2873" s="561" t="n"/>
    </row>
    <row r="2874">
      <c r="N2874" s="561" t="n"/>
    </row>
    <row r="2875">
      <c r="N2875" s="561" t="n"/>
    </row>
    <row r="2876">
      <c r="N2876" s="561" t="n"/>
    </row>
    <row r="2877">
      <c r="N2877" s="561" t="n"/>
    </row>
    <row r="2878">
      <c r="N2878" s="561" t="n"/>
    </row>
    <row r="2879">
      <c r="N2879" s="561" t="n"/>
    </row>
    <row r="2880">
      <c r="N2880" s="561" t="n"/>
    </row>
    <row r="2881">
      <c r="N2881" s="561" t="n"/>
    </row>
    <row r="2882">
      <c r="N2882" s="561" t="n"/>
    </row>
    <row r="2883">
      <c r="N2883" s="561" t="n"/>
    </row>
    <row r="2884">
      <c r="N2884" s="561" t="n"/>
    </row>
    <row r="2885">
      <c r="N2885" s="561" t="n"/>
    </row>
    <row r="2886">
      <c r="N2886" s="561" t="n"/>
    </row>
    <row r="2887">
      <c r="N2887" s="561" t="n"/>
    </row>
    <row r="2888">
      <c r="N2888" s="561" t="n"/>
    </row>
    <row r="2889">
      <c r="N2889" s="561" t="n"/>
    </row>
    <row r="2890">
      <c r="N2890" s="561" t="n"/>
    </row>
    <row r="2891">
      <c r="N2891" s="561" t="n"/>
    </row>
    <row r="2892">
      <c r="N2892" s="561" t="n"/>
    </row>
    <row r="2893">
      <c r="N2893" s="561" t="n"/>
    </row>
    <row r="2894">
      <c r="N2894" s="561" t="n"/>
    </row>
    <row r="2895">
      <c r="N2895" s="561" t="n"/>
    </row>
    <row r="2896">
      <c r="N2896" s="561" t="n"/>
    </row>
    <row r="2897">
      <c r="N2897" s="561" t="n"/>
    </row>
    <row r="2898">
      <c r="N2898" s="561" t="n"/>
    </row>
    <row r="2899">
      <c r="N2899" s="561" t="n"/>
    </row>
    <row r="2900">
      <c r="N2900" s="561" t="n"/>
    </row>
    <row r="2901">
      <c r="N2901" s="561" t="n"/>
    </row>
    <row r="2902">
      <c r="N2902" s="561" t="n"/>
    </row>
    <row r="2903">
      <c r="N2903" s="561" t="n"/>
    </row>
    <row r="2904">
      <c r="N2904" s="561" t="n"/>
    </row>
    <row r="2905">
      <c r="N2905" s="561" t="n"/>
    </row>
    <row r="2906">
      <c r="N2906" s="561" t="n"/>
    </row>
    <row r="2907">
      <c r="N2907" s="561" t="n"/>
    </row>
    <row r="2908">
      <c r="N2908" s="561" t="n"/>
    </row>
    <row r="2909">
      <c r="N2909" s="561" t="n"/>
    </row>
    <row r="2910">
      <c r="N2910" s="561" t="n"/>
    </row>
    <row r="2911">
      <c r="N2911" s="561" t="n"/>
    </row>
    <row r="2912">
      <c r="N2912" s="561" t="n"/>
    </row>
    <row r="2913">
      <c r="N2913" s="561" t="n"/>
    </row>
    <row r="2914">
      <c r="N2914" s="561" t="n"/>
    </row>
    <row r="2915">
      <c r="N2915" s="561" t="n"/>
    </row>
    <row r="2916">
      <c r="N2916" s="561" t="n"/>
    </row>
    <row r="2917">
      <c r="N2917" s="561" t="n"/>
    </row>
    <row r="2918">
      <c r="N2918" s="561" t="n"/>
    </row>
    <row r="2919">
      <c r="N2919" s="561" t="n"/>
    </row>
    <row r="2920">
      <c r="N2920" s="561" t="n"/>
    </row>
    <row r="2921">
      <c r="N2921" s="561" t="n"/>
    </row>
    <row r="2922">
      <c r="N2922" s="561" t="n"/>
    </row>
    <row r="2923">
      <c r="N2923" s="561" t="n"/>
    </row>
    <row r="2924">
      <c r="N2924" s="561" t="n"/>
    </row>
    <row r="2925">
      <c r="N2925" s="561" t="n"/>
    </row>
    <row r="2926">
      <c r="N2926" s="561" t="n"/>
    </row>
    <row r="2927">
      <c r="N2927" s="561" t="n"/>
    </row>
    <row r="2928">
      <c r="N2928" s="561" t="n"/>
    </row>
    <row r="2929">
      <c r="N2929" s="561" t="n"/>
    </row>
    <row r="2930">
      <c r="N2930" s="561" t="n"/>
    </row>
    <row r="2931">
      <c r="N2931" s="561" t="n"/>
    </row>
    <row r="2932">
      <c r="N2932" s="561" t="n"/>
    </row>
    <row r="2933">
      <c r="N2933" s="561" t="n"/>
    </row>
    <row r="2934">
      <c r="N2934" s="561" t="n"/>
    </row>
    <row r="2935">
      <c r="N2935" s="561" t="n"/>
    </row>
    <row r="2936">
      <c r="N2936" s="561" t="n"/>
    </row>
    <row r="2937">
      <c r="N2937" s="561" t="n"/>
    </row>
    <row r="2938">
      <c r="N2938" s="561" t="n"/>
    </row>
    <row r="2939">
      <c r="N2939" s="561" t="n"/>
    </row>
    <row r="2940">
      <c r="N2940" s="561" t="n"/>
    </row>
    <row r="2941">
      <c r="N2941" s="561" t="n"/>
    </row>
    <row r="2942">
      <c r="N2942" s="561" t="n"/>
    </row>
    <row r="2943">
      <c r="N2943" s="561" t="n"/>
    </row>
    <row r="2944">
      <c r="N2944" s="561" t="n"/>
    </row>
    <row r="2945">
      <c r="N2945" s="561" t="n"/>
    </row>
    <row r="2946">
      <c r="N2946" s="561" t="n"/>
    </row>
    <row r="2947">
      <c r="N2947" s="561" t="n"/>
    </row>
    <row r="2948">
      <c r="N2948" s="561" t="n"/>
    </row>
    <row r="2949">
      <c r="N2949" s="561" t="n"/>
    </row>
    <row r="2950">
      <c r="N2950" s="561" t="n"/>
    </row>
    <row r="2951">
      <c r="N2951" s="561" t="n"/>
    </row>
    <row r="2952">
      <c r="N2952" s="561" t="n"/>
    </row>
    <row r="2953">
      <c r="N2953" s="561" t="n"/>
    </row>
    <row r="2954">
      <c r="N2954" s="561" t="n"/>
    </row>
    <row r="2955">
      <c r="N2955" s="561" t="n"/>
    </row>
    <row r="2956">
      <c r="N2956" s="561" t="n"/>
    </row>
    <row r="2957">
      <c r="N2957" s="561" t="n"/>
    </row>
    <row r="2958">
      <c r="N2958" s="561" t="n"/>
    </row>
    <row r="2959">
      <c r="N2959" s="561" t="n"/>
    </row>
    <row r="2960">
      <c r="N2960" s="561" t="n"/>
    </row>
    <row r="2961">
      <c r="N2961" s="561" t="n"/>
    </row>
    <row r="2962">
      <c r="N2962" s="561" t="n"/>
    </row>
    <row r="2963">
      <c r="N2963" s="561" t="n"/>
    </row>
    <row r="2964">
      <c r="N2964" s="561" t="n"/>
    </row>
    <row r="2965">
      <c r="N2965" s="561" t="n"/>
    </row>
    <row r="2966">
      <c r="N2966" s="561" t="n"/>
    </row>
    <row r="2967">
      <c r="N2967" s="561" t="n"/>
    </row>
    <row r="2968">
      <c r="N2968" s="561" t="n"/>
    </row>
    <row r="2969">
      <c r="N2969" s="561" t="n"/>
    </row>
    <row r="2970">
      <c r="N2970" s="561" t="n"/>
    </row>
    <row r="2971">
      <c r="N2971" s="561" t="n"/>
    </row>
    <row r="2972">
      <c r="N2972" s="561" t="n"/>
    </row>
    <row r="2973">
      <c r="N2973" s="561" t="n"/>
    </row>
    <row r="2974">
      <c r="N2974" s="561" t="n"/>
    </row>
    <row r="2975">
      <c r="N2975" s="561" t="n"/>
    </row>
    <row r="2976">
      <c r="N2976" s="561" t="n"/>
    </row>
    <row r="2977">
      <c r="N2977" s="561" t="n"/>
    </row>
    <row r="2978">
      <c r="N2978" s="561" t="n"/>
    </row>
    <row r="2979">
      <c r="N2979" s="561" t="n"/>
    </row>
    <row r="2980">
      <c r="N2980" s="561" t="n"/>
    </row>
    <row r="2981">
      <c r="N2981" s="561" t="n"/>
    </row>
    <row r="2982">
      <c r="N2982" s="561" t="n"/>
    </row>
    <row r="2983">
      <c r="N2983" s="561" t="n"/>
    </row>
    <row r="2984">
      <c r="N2984" s="561" t="n"/>
    </row>
    <row r="2985">
      <c r="N2985" s="561" t="n"/>
    </row>
    <row r="2986">
      <c r="N2986" s="561" t="n"/>
    </row>
    <row r="2987">
      <c r="N2987" s="561" t="n"/>
    </row>
    <row r="2988">
      <c r="N2988" s="561" t="n"/>
    </row>
    <row r="2989">
      <c r="N2989" s="561" t="n"/>
    </row>
    <row r="2990">
      <c r="N2990" s="561" t="n"/>
    </row>
    <row r="2991">
      <c r="N2991" s="561" t="n"/>
    </row>
    <row r="2992">
      <c r="N2992" s="561" t="n"/>
    </row>
    <row r="2993">
      <c r="N2993" s="561" t="n"/>
    </row>
    <row r="2994">
      <c r="N2994" s="561" t="n"/>
    </row>
    <row r="2995">
      <c r="N2995" s="561" t="n"/>
    </row>
    <row r="2996">
      <c r="N2996" s="561" t="n"/>
    </row>
    <row r="2997">
      <c r="N2997" s="561" t="n"/>
    </row>
    <row r="2998">
      <c r="N2998" s="561" t="n"/>
    </row>
    <row r="2999">
      <c r="N2999" s="561" t="n"/>
    </row>
    <row r="3000">
      <c r="N3000" s="561" t="n"/>
    </row>
    <row r="3001">
      <c r="N3001" s="561" t="n"/>
    </row>
    <row r="3002">
      <c r="N3002" s="561" t="n"/>
    </row>
    <row r="3003">
      <c r="N3003" s="561" t="n"/>
    </row>
    <row r="3004">
      <c r="N3004" s="561" t="n"/>
    </row>
    <row r="3005">
      <c r="N3005" s="561" t="n"/>
    </row>
    <row r="3006">
      <c r="N3006" s="561" t="n"/>
    </row>
    <row r="3007">
      <c r="N3007" s="561" t="n"/>
    </row>
    <row r="3008">
      <c r="N3008" s="561" t="n"/>
    </row>
    <row r="3009">
      <c r="N3009" s="561" t="n"/>
    </row>
    <row r="3010">
      <c r="N3010" s="561" t="n"/>
    </row>
    <row r="3011">
      <c r="N3011" s="561" t="n"/>
    </row>
    <row r="3012">
      <c r="N3012" s="561" t="n"/>
    </row>
    <row r="3013">
      <c r="N3013" s="561" t="n"/>
    </row>
    <row r="3014">
      <c r="N3014" s="561" t="n"/>
    </row>
    <row r="3015">
      <c r="N3015" s="561" t="n"/>
    </row>
    <row r="3016">
      <c r="N3016" s="561" t="n"/>
    </row>
    <row r="3017">
      <c r="N3017" s="561" t="n"/>
    </row>
    <row r="3018">
      <c r="N3018" s="561" t="n"/>
    </row>
    <row r="3019">
      <c r="N3019" s="561" t="n"/>
    </row>
    <row r="3020">
      <c r="N3020" s="561" t="n"/>
    </row>
    <row r="3021">
      <c r="N3021" s="561" t="n"/>
    </row>
    <row r="3022">
      <c r="N3022" s="561" t="n"/>
    </row>
    <row r="3023">
      <c r="N3023" s="561" t="n"/>
    </row>
    <row r="3024">
      <c r="N3024" s="561" t="n"/>
    </row>
    <row r="3025">
      <c r="N3025" s="561" t="n"/>
    </row>
    <row r="3026">
      <c r="N3026" s="561" t="n"/>
    </row>
    <row r="3027">
      <c r="N3027" s="561" t="n"/>
    </row>
    <row r="3028">
      <c r="N3028" s="561" t="n"/>
    </row>
    <row r="3029">
      <c r="N3029" s="561" t="n"/>
    </row>
    <row r="3030">
      <c r="N3030" s="561" t="n"/>
    </row>
    <row r="3031">
      <c r="N3031" s="561" t="n"/>
    </row>
    <row r="3032">
      <c r="N3032" s="561" t="n"/>
    </row>
    <row r="3033">
      <c r="N3033" s="561" t="n"/>
    </row>
    <row r="3034">
      <c r="N3034" s="561" t="n"/>
    </row>
    <row r="3035">
      <c r="N3035" s="561" t="n"/>
    </row>
    <row r="3036">
      <c r="N3036" s="561" t="n"/>
    </row>
    <row r="3037">
      <c r="N3037" s="561" t="n"/>
    </row>
    <row r="3038">
      <c r="N3038" s="561" t="n"/>
    </row>
    <row r="3039">
      <c r="N3039" s="561" t="n"/>
    </row>
    <row r="3040">
      <c r="N3040" s="561" t="n"/>
    </row>
    <row r="3041">
      <c r="N3041" s="561" t="n"/>
    </row>
    <row r="3042">
      <c r="N3042" s="561" t="n"/>
    </row>
    <row r="3043">
      <c r="N3043" s="561" t="n"/>
    </row>
    <row r="3044">
      <c r="N3044" s="561" t="n"/>
    </row>
    <row r="3045">
      <c r="N3045" s="561" t="n"/>
    </row>
    <row r="3046">
      <c r="N3046" s="561" t="n"/>
    </row>
    <row r="3047">
      <c r="N3047" s="561" t="n"/>
    </row>
    <row r="3048">
      <c r="N3048" s="561" t="n"/>
    </row>
    <row r="3049">
      <c r="N3049" s="561" t="n"/>
    </row>
    <row r="3050">
      <c r="N3050" s="561" t="n"/>
    </row>
    <row r="3051">
      <c r="N3051" s="561" t="n"/>
    </row>
    <row r="3052">
      <c r="N3052" s="561" t="n"/>
    </row>
    <row r="3053">
      <c r="N3053" s="561" t="n"/>
    </row>
    <row r="3054">
      <c r="N3054" s="561" t="n"/>
    </row>
    <row r="3055">
      <c r="N3055" s="561" t="n"/>
    </row>
    <row r="3056">
      <c r="N3056" s="561" t="n"/>
    </row>
    <row r="3057">
      <c r="N3057" s="561" t="n"/>
    </row>
    <row r="3058">
      <c r="N3058" s="561" t="n"/>
    </row>
    <row r="3059">
      <c r="N3059" s="561" t="n"/>
    </row>
    <row r="3060">
      <c r="N3060" s="561" t="n"/>
    </row>
    <row r="3061">
      <c r="N3061" s="561" t="n"/>
    </row>
    <row r="3062">
      <c r="N3062" s="561" t="n"/>
    </row>
    <row r="3063">
      <c r="N3063" s="561" t="n"/>
    </row>
    <row r="3064">
      <c r="N3064" s="561" t="n"/>
    </row>
    <row r="3065">
      <c r="N3065" s="561" t="n"/>
    </row>
    <row r="3066">
      <c r="N3066" s="561" t="n"/>
    </row>
    <row r="3067">
      <c r="N3067" s="561" t="n"/>
    </row>
    <row r="3068">
      <c r="N3068" s="561" t="n"/>
    </row>
    <row r="3069">
      <c r="N3069" s="561" t="n"/>
    </row>
    <row r="3070">
      <c r="N3070" s="561" t="n"/>
    </row>
    <row r="3071">
      <c r="N3071" s="561" t="n"/>
    </row>
    <row r="3072">
      <c r="N3072" s="561" t="n"/>
    </row>
    <row r="3073">
      <c r="N3073" s="561" t="n"/>
    </row>
    <row r="3074">
      <c r="N3074" s="561" t="n"/>
    </row>
    <row r="3075">
      <c r="N3075" s="561" t="n"/>
    </row>
    <row r="3076">
      <c r="N3076" s="561" t="n"/>
    </row>
    <row r="3077">
      <c r="N3077" s="561" t="n"/>
    </row>
    <row r="3078">
      <c r="N3078" s="561" t="n"/>
    </row>
    <row r="3079">
      <c r="N3079" s="561" t="n"/>
    </row>
    <row r="3080">
      <c r="N3080" s="561" t="n"/>
    </row>
    <row r="3081">
      <c r="N3081" s="561" t="n"/>
    </row>
    <row r="3082">
      <c r="N3082" s="561" t="n"/>
    </row>
    <row r="3083">
      <c r="N3083" s="561" t="n"/>
    </row>
    <row r="3084">
      <c r="N3084" s="561" t="n"/>
    </row>
    <row r="3085">
      <c r="N3085" s="561" t="n"/>
    </row>
    <row r="3086">
      <c r="N3086" s="561" t="n"/>
    </row>
    <row r="3087">
      <c r="N3087" s="561" t="n"/>
    </row>
    <row r="3088">
      <c r="N3088" s="561" t="n"/>
    </row>
    <row r="3089">
      <c r="N3089" s="561" t="n"/>
    </row>
    <row r="3090">
      <c r="N3090" s="561" t="n"/>
    </row>
    <row r="3091">
      <c r="N3091" s="561" t="n"/>
    </row>
    <row r="3092">
      <c r="N3092" s="561" t="n"/>
    </row>
    <row r="3093">
      <c r="N3093" s="561" t="n"/>
    </row>
    <row r="3094">
      <c r="N3094" s="561" t="n"/>
    </row>
    <row r="3095">
      <c r="N3095" s="561" t="n"/>
    </row>
    <row r="3096">
      <c r="N3096" s="561" t="n"/>
    </row>
    <row r="3097">
      <c r="N3097" s="561" t="n"/>
    </row>
    <row r="3098">
      <c r="N3098" s="561" t="n"/>
    </row>
    <row r="3099">
      <c r="N3099" s="561" t="n"/>
    </row>
    <row r="3100">
      <c r="N3100" s="561" t="n"/>
    </row>
    <row r="3101">
      <c r="N3101" s="561" t="n"/>
    </row>
    <row r="3102">
      <c r="N3102" s="561" t="n"/>
    </row>
    <row r="3103">
      <c r="N3103" s="561" t="n"/>
    </row>
    <row r="3104">
      <c r="N3104" s="561" t="n"/>
    </row>
    <row r="3105">
      <c r="N3105" s="561" t="n"/>
    </row>
    <row r="3106">
      <c r="N3106" s="561" t="n"/>
    </row>
    <row r="3107">
      <c r="N3107" s="561" t="n"/>
    </row>
    <row r="3108">
      <c r="N3108" s="561" t="n"/>
    </row>
    <row r="3109">
      <c r="N3109" s="561" t="n"/>
    </row>
    <row r="3110">
      <c r="N3110" s="561" t="n"/>
    </row>
    <row r="3111">
      <c r="N3111" s="561" t="n"/>
    </row>
    <row r="3112">
      <c r="N3112" s="561" t="n"/>
    </row>
    <row r="3113">
      <c r="N3113" s="561" t="n"/>
    </row>
    <row r="3114">
      <c r="N3114" s="561" t="n"/>
    </row>
    <row r="3115">
      <c r="N3115" s="561" t="n"/>
    </row>
    <row r="3116">
      <c r="N3116" s="561" t="n"/>
    </row>
    <row r="3117">
      <c r="N3117" s="561" t="n"/>
    </row>
    <row r="3118">
      <c r="N3118" s="561" t="n"/>
    </row>
    <row r="3119">
      <c r="N3119" s="561" t="n"/>
    </row>
    <row r="3120">
      <c r="N3120" s="561" t="n"/>
    </row>
    <row r="3121">
      <c r="N3121" s="561" t="n"/>
    </row>
    <row r="3122">
      <c r="N3122" s="561" t="n"/>
    </row>
    <row r="3123">
      <c r="N3123" s="561" t="n"/>
    </row>
    <row r="3124">
      <c r="N3124" s="561" t="n"/>
    </row>
    <row r="3125">
      <c r="N3125" s="561" t="n"/>
    </row>
    <row r="3126">
      <c r="N3126" s="561" t="n"/>
    </row>
    <row r="3127">
      <c r="N3127" s="561" t="n"/>
    </row>
    <row r="3128">
      <c r="N3128" s="561" t="n"/>
    </row>
    <row r="3129">
      <c r="N3129" s="561" t="n"/>
    </row>
    <row r="3130">
      <c r="N3130" s="561" t="n"/>
    </row>
    <row r="3131">
      <c r="N3131" s="561" t="n"/>
    </row>
    <row r="3132">
      <c r="N3132" s="561" t="n"/>
    </row>
    <row r="3133">
      <c r="N3133" s="561" t="n"/>
    </row>
    <row r="3134">
      <c r="N3134" s="561" t="n"/>
    </row>
    <row r="3135">
      <c r="N3135" s="561" t="n"/>
    </row>
    <row r="3136">
      <c r="N3136" s="561" t="n"/>
    </row>
    <row r="3137">
      <c r="N3137" s="561" t="n"/>
    </row>
    <row r="3138">
      <c r="N3138" s="561" t="n"/>
    </row>
    <row r="3139">
      <c r="N3139" s="561" t="n"/>
    </row>
    <row r="3140">
      <c r="N3140" s="561" t="n"/>
    </row>
    <row r="3141">
      <c r="N3141" s="561" t="n"/>
    </row>
    <row r="3142">
      <c r="N3142" s="561" t="n"/>
    </row>
    <row r="3143">
      <c r="N3143" s="561" t="n"/>
    </row>
    <row r="3144">
      <c r="N3144" s="561" t="n"/>
    </row>
    <row r="3145">
      <c r="N3145" s="561" t="n"/>
    </row>
    <row r="3146">
      <c r="N3146" s="561" t="n"/>
    </row>
    <row r="3147">
      <c r="N3147" s="561" t="n"/>
    </row>
    <row r="3148">
      <c r="N3148" s="561" t="n"/>
    </row>
    <row r="3149">
      <c r="N3149" s="561" t="n"/>
    </row>
    <row r="3150">
      <c r="N3150" s="561" t="n"/>
    </row>
    <row r="3151">
      <c r="N3151" s="561" t="n"/>
    </row>
    <row r="3152">
      <c r="N3152" s="561" t="n"/>
    </row>
    <row r="3153">
      <c r="N3153" s="561" t="n"/>
    </row>
    <row r="3154">
      <c r="N3154" s="561" t="n"/>
    </row>
    <row r="3155">
      <c r="N3155" s="561" t="n"/>
    </row>
    <row r="3156">
      <c r="N3156" s="561" t="n"/>
    </row>
    <row r="3157">
      <c r="N3157" s="561" t="n"/>
    </row>
    <row r="3158">
      <c r="N3158" s="561" t="n"/>
    </row>
    <row r="3159">
      <c r="N3159" s="561" t="n"/>
    </row>
    <row r="3160">
      <c r="N3160" s="561" t="n"/>
    </row>
    <row r="3161">
      <c r="N3161" s="561" t="n"/>
    </row>
    <row r="3162">
      <c r="N3162" s="561" t="n"/>
    </row>
    <row r="3163">
      <c r="N3163" s="561" t="n"/>
    </row>
    <row r="3164">
      <c r="N3164" s="561" t="n"/>
    </row>
    <row r="3165">
      <c r="N3165" s="561" t="n"/>
    </row>
    <row r="3166">
      <c r="N3166" s="561" t="n"/>
    </row>
    <row r="3167">
      <c r="N3167" s="561" t="n"/>
    </row>
    <row r="3168">
      <c r="N3168" s="561" t="n"/>
    </row>
    <row r="3169">
      <c r="N3169" s="561" t="n"/>
    </row>
    <row r="3170">
      <c r="N3170" s="561" t="n"/>
    </row>
    <row r="3171">
      <c r="N3171" s="561" t="n"/>
    </row>
    <row r="3172">
      <c r="N3172" s="561" t="n"/>
    </row>
    <row r="3173">
      <c r="N3173" s="561" t="n"/>
    </row>
    <row r="3174">
      <c r="N3174" s="561" t="n"/>
    </row>
    <row r="3175">
      <c r="N3175" s="561" t="n"/>
    </row>
    <row r="3176">
      <c r="N3176" s="561" t="n"/>
    </row>
    <row r="3177">
      <c r="N3177" s="561" t="n"/>
    </row>
    <row r="3178">
      <c r="N3178" s="561" t="n"/>
    </row>
    <row r="3179">
      <c r="N3179" s="561" t="n"/>
    </row>
    <row r="3180">
      <c r="N3180" s="561" t="n"/>
    </row>
    <row r="3181">
      <c r="N3181" s="561" t="n"/>
    </row>
    <row r="3182">
      <c r="N3182" s="561" t="n"/>
    </row>
    <row r="3183">
      <c r="N3183" s="561" t="n"/>
    </row>
    <row r="3184">
      <c r="N3184" s="561" t="n"/>
    </row>
    <row r="3185">
      <c r="N3185" s="561" t="n"/>
    </row>
    <row r="3186">
      <c r="N3186" s="561" t="n"/>
    </row>
    <row r="3187">
      <c r="N3187" s="561" t="n"/>
    </row>
    <row r="3188">
      <c r="N3188" s="561" t="n"/>
    </row>
    <row r="3189">
      <c r="N3189" s="561" t="n"/>
    </row>
    <row r="3190">
      <c r="N3190" s="561" t="n"/>
    </row>
    <row r="3191">
      <c r="N3191" s="561" t="n"/>
    </row>
    <row r="3192">
      <c r="N3192" s="561" t="n"/>
    </row>
    <row r="3193">
      <c r="N3193" s="561" t="n"/>
    </row>
    <row r="3194">
      <c r="N3194" s="561" t="n"/>
    </row>
    <row r="3195">
      <c r="N3195" s="561" t="n"/>
    </row>
    <row r="3196">
      <c r="N3196" s="561" t="n"/>
    </row>
    <row r="3197">
      <c r="N3197" s="561" t="n"/>
    </row>
    <row r="3198">
      <c r="N3198" s="561" t="n"/>
    </row>
    <row r="3199">
      <c r="N3199" s="561" t="n"/>
    </row>
    <row r="3200">
      <c r="N3200" s="561" t="n"/>
    </row>
    <row r="3201">
      <c r="N3201" s="561" t="n"/>
    </row>
    <row r="3202">
      <c r="N3202" s="561" t="n"/>
    </row>
    <row r="3203">
      <c r="N3203" s="561" t="n"/>
    </row>
    <row r="3204">
      <c r="N3204" s="561" t="n"/>
    </row>
    <row r="3205">
      <c r="N3205" s="561" t="n"/>
    </row>
    <row r="3206">
      <c r="N3206" s="561" t="n"/>
    </row>
    <row r="3207">
      <c r="N3207" s="561" t="n"/>
    </row>
    <row r="3208">
      <c r="N3208" s="561" t="n"/>
    </row>
    <row r="3209">
      <c r="N3209" s="561" t="n"/>
    </row>
    <row r="3210">
      <c r="N3210" s="561" t="n"/>
    </row>
    <row r="3211">
      <c r="N3211" s="561" t="n"/>
    </row>
    <row r="3212">
      <c r="N3212" s="561" t="n"/>
    </row>
    <row r="3213">
      <c r="N3213" s="561" t="n"/>
    </row>
    <row r="3214">
      <c r="N3214" s="561" t="n"/>
    </row>
    <row r="3215">
      <c r="N3215" s="561" t="n"/>
    </row>
    <row r="3216">
      <c r="N3216" s="561" t="n"/>
    </row>
    <row r="3217">
      <c r="N3217" s="561" t="n"/>
    </row>
    <row r="3218">
      <c r="N3218" s="561" t="n"/>
    </row>
    <row r="3219">
      <c r="N3219" s="561" t="n"/>
    </row>
    <row r="3220">
      <c r="N3220" s="561" t="n"/>
    </row>
    <row r="3221">
      <c r="N3221" s="561" t="n"/>
    </row>
    <row r="3222">
      <c r="N3222" s="561" t="n"/>
    </row>
    <row r="3223">
      <c r="N3223" s="561" t="n"/>
    </row>
    <row r="3224">
      <c r="N3224" s="561" t="n"/>
    </row>
    <row r="3225">
      <c r="N3225" s="561" t="n"/>
    </row>
    <row r="3226">
      <c r="N3226" s="561" t="n"/>
    </row>
    <row r="3227">
      <c r="N3227" s="561" t="n"/>
    </row>
    <row r="3228">
      <c r="N3228" s="561" t="n"/>
    </row>
    <row r="3229">
      <c r="N3229" s="561" t="n"/>
    </row>
    <row r="3230">
      <c r="N3230" s="561" t="n"/>
    </row>
    <row r="3231">
      <c r="N3231" s="561" t="n"/>
    </row>
    <row r="3232">
      <c r="N3232" s="561" t="n"/>
    </row>
    <row r="3233">
      <c r="N3233" s="561" t="n"/>
    </row>
    <row r="3234">
      <c r="N3234" s="561" t="n"/>
    </row>
    <row r="3235">
      <c r="N3235" s="561" t="n"/>
    </row>
    <row r="3236">
      <c r="N3236" s="561" t="n"/>
    </row>
    <row r="3237">
      <c r="N3237" s="561" t="n"/>
    </row>
    <row r="3238">
      <c r="N3238" s="561" t="n"/>
    </row>
    <row r="3239">
      <c r="N3239" s="561" t="n"/>
    </row>
    <row r="3240">
      <c r="N3240" s="561" t="n"/>
    </row>
    <row r="3241">
      <c r="N3241" s="561" t="n"/>
    </row>
    <row r="3242">
      <c r="N3242" s="561" t="n"/>
    </row>
    <row r="3243">
      <c r="N3243" s="561" t="n"/>
    </row>
    <row r="3244">
      <c r="N3244" s="561" t="n"/>
    </row>
    <row r="3245">
      <c r="N3245" s="561" t="n"/>
    </row>
    <row r="3246">
      <c r="N3246" s="561" t="n"/>
    </row>
    <row r="3247">
      <c r="N3247" s="561" t="n"/>
    </row>
    <row r="3248">
      <c r="N3248" s="561" t="n"/>
    </row>
    <row r="3249">
      <c r="N3249" s="561" t="n"/>
    </row>
    <row r="3250">
      <c r="N3250" s="561" t="n"/>
    </row>
    <row r="3251">
      <c r="N3251" s="561" t="n"/>
    </row>
    <row r="3252">
      <c r="N3252" s="561" t="n"/>
    </row>
    <row r="3253">
      <c r="N3253" s="561" t="n"/>
    </row>
    <row r="3254">
      <c r="N3254" s="561" t="n"/>
    </row>
    <row r="3255">
      <c r="N3255" s="561" t="n"/>
    </row>
    <row r="3256">
      <c r="N3256" s="561" t="n"/>
    </row>
    <row r="3257">
      <c r="N3257" s="561" t="n"/>
    </row>
    <row r="3258">
      <c r="N3258" s="561" t="n"/>
    </row>
    <row r="3259">
      <c r="N3259" s="561" t="n"/>
    </row>
    <row r="3260">
      <c r="N3260" s="561" t="n"/>
    </row>
    <row r="3261">
      <c r="N3261" s="561" t="n"/>
    </row>
    <row r="3262">
      <c r="N3262" s="561" t="n"/>
    </row>
    <row r="3263">
      <c r="N3263" s="561" t="n"/>
    </row>
    <row r="3264">
      <c r="N3264" s="561" t="n"/>
    </row>
    <row r="3265">
      <c r="N3265" s="561" t="n"/>
    </row>
    <row r="3266">
      <c r="N3266" s="561" t="n"/>
    </row>
    <row r="3267">
      <c r="N3267" s="561" t="n"/>
    </row>
    <row r="3268">
      <c r="N3268" s="561" t="n"/>
    </row>
    <row r="3269">
      <c r="N3269" s="561" t="n"/>
    </row>
    <row r="3270">
      <c r="N3270" s="561" t="n"/>
    </row>
    <row r="3271">
      <c r="N3271" s="561" t="n"/>
    </row>
    <row r="3272">
      <c r="N3272" s="561" t="n"/>
    </row>
    <row r="3273">
      <c r="N3273" s="561" t="n"/>
    </row>
    <row r="3274">
      <c r="N3274" s="561" t="n"/>
    </row>
    <row r="3275">
      <c r="N3275" s="561" t="n"/>
    </row>
    <row r="3276">
      <c r="N3276" s="561" t="n"/>
    </row>
    <row r="3277">
      <c r="N3277" s="561" t="n"/>
    </row>
    <row r="3278">
      <c r="N3278" s="561" t="n"/>
    </row>
    <row r="3279">
      <c r="N3279" s="561" t="n"/>
    </row>
    <row r="3280">
      <c r="N3280" s="561" t="n"/>
    </row>
    <row r="3281">
      <c r="N3281" s="561" t="n"/>
    </row>
    <row r="3282">
      <c r="N3282" s="561" t="n"/>
    </row>
    <row r="3283">
      <c r="N3283" s="561" t="n"/>
    </row>
    <row r="3284">
      <c r="N3284" s="561" t="n"/>
    </row>
    <row r="3285">
      <c r="N3285" s="561" t="n"/>
    </row>
    <row r="3286">
      <c r="N3286" s="561" t="n"/>
    </row>
    <row r="3287">
      <c r="N3287" s="561" t="n"/>
    </row>
    <row r="3288">
      <c r="N3288" s="561" t="n"/>
    </row>
    <row r="3289">
      <c r="N3289" s="561" t="n"/>
    </row>
    <row r="3290">
      <c r="N3290" s="561" t="n"/>
    </row>
    <row r="3291">
      <c r="N3291" s="561" t="n"/>
    </row>
    <row r="3292">
      <c r="N3292" s="561" t="n"/>
    </row>
    <row r="3293">
      <c r="N3293" s="561" t="n"/>
    </row>
    <row r="3294">
      <c r="N3294" s="561" t="n"/>
    </row>
    <row r="3295">
      <c r="N3295" s="561" t="n"/>
    </row>
    <row r="3296">
      <c r="N3296" s="561" t="n"/>
    </row>
    <row r="3297">
      <c r="N3297" s="561" t="n"/>
    </row>
    <row r="3298">
      <c r="N3298" s="561" t="n"/>
    </row>
    <row r="3299">
      <c r="N3299" s="561" t="n"/>
    </row>
    <row r="3300">
      <c r="N3300" s="561" t="n"/>
    </row>
    <row r="3301">
      <c r="N3301" s="561" t="n"/>
    </row>
    <row r="3302">
      <c r="N3302" s="561" t="n"/>
    </row>
    <row r="3303">
      <c r="N3303" s="561" t="n"/>
    </row>
    <row r="3304">
      <c r="N3304" s="561" t="n"/>
    </row>
    <row r="3305">
      <c r="N3305" s="561" t="n"/>
    </row>
    <row r="3306">
      <c r="N3306" s="561" t="n"/>
    </row>
    <row r="3307">
      <c r="N3307" s="561" t="n"/>
    </row>
    <row r="3308">
      <c r="N3308" s="561" t="n"/>
    </row>
    <row r="3309">
      <c r="N3309" s="561" t="n"/>
    </row>
    <row r="3310">
      <c r="N3310" s="561" t="n"/>
    </row>
    <row r="3311">
      <c r="N3311" s="561" t="n"/>
    </row>
    <row r="3312">
      <c r="N3312" s="561" t="n"/>
    </row>
    <row r="3313">
      <c r="N3313" s="561" t="n"/>
    </row>
    <row r="3314">
      <c r="N3314" s="561" t="n"/>
    </row>
    <row r="3315">
      <c r="N3315" s="561" t="n"/>
    </row>
    <row r="3316">
      <c r="N3316" s="561" t="n"/>
    </row>
    <row r="3317">
      <c r="N3317" s="561" t="n"/>
    </row>
    <row r="3318">
      <c r="N3318" s="561" t="n"/>
    </row>
    <row r="3319">
      <c r="N3319" s="561" t="n"/>
    </row>
    <row r="3320">
      <c r="N3320" s="561" t="n"/>
    </row>
    <row r="3321">
      <c r="N3321" s="561" t="n"/>
    </row>
    <row r="3322">
      <c r="N3322" s="561" t="n"/>
    </row>
    <row r="3323">
      <c r="N3323" s="561" t="n"/>
    </row>
    <row r="3324">
      <c r="N3324" s="561" t="n"/>
    </row>
    <row r="3325">
      <c r="N3325" s="561" t="n"/>
    </row>
    <row r="3326">
      <c r="N3326" s="561" t="n"/>
    </row>
    <row r="3327">
      <c r="N3327" s="561" t="n"/>
    </row>
    <row r="3328">
      <c r="N3328" s="561" t="n"/>
    </row>
    <row r="3329">
      <c r="N3329" s="561" t="n"/>
    </row>
    <row r="3330">
      <c r="N3330" s="561" t="n"/>
    </row>
    <row r="3331">
      <c r="N3331" s="561" t="n"/>
    </row>
    <row r="3332">
      <c r="N3332" s="561" t="n"/>
    </row>
    <row r="3333">
      <c r="N3333" s="561" t="n"/>
    </row>
    <row r="3334">
      <c r="N3334" s="561" t="n"/>
    </row>
    <row r="3335">
      <c r="N3335" s="561" t="n"/>
    </row>
    <row r="3336">
      <c r="N3336" s="561" t="n"/>
    </row>
    <row r="3337">
      <c r="N3337" s="561" t="n"/>
    </row>
    <row r="3338">
      <c r="N3338" s="561" t="n"/>
    </row>
    <row r="3339">
      <c r="N3339" s="561" t="n"/>
    </row>
    <row r="3340">
      <c r="N3340" s="561" t="n"/>
    </row>
    <row r="3341">
      <c r="N3341" s="561" t="n"/>
    </row>
    <row r="3342">
      <c r="N3342" s="561" t="n"/>
    </row>
    <row r="3343">
      <c r="N3343" s="561" t="n"/>
    </row>
    <row r="3344">
      <c r="N3344" s="561" t="n"/>
    </row>
    <row r="3345">
      <c r="N3345" s="561" t="n"/>
    </row>
    <row r="3346">
      <c r="N3346" s="561" t="n"/>
    </row>
    <row r="3347">
      <c r="N3347" s="561" t="n"/>
    </row>
    <row r="3348">
      <c r="N3348" s="561" t="n"/>
    </row>
    <row r="3349">
      <c r="N3349" s="561" t="n"/>
    </row>
    <row r="3350">
      <c r="N3350" s="561" t="n"/>
    </row>
    <row r="3351">
      <c r="N3351" s="561" t="n"/>
    </row>
    <row r="3352">
      <c r="N3352" s="561" t="n"/>
    </row>
    <row r="3353">
      <c r="N3353" s="561" t="n"/>
    </row>
    <row r="3354">
      <c r="N3354" s="561" t="n"/>
    </row>
    <row r="3355">
      <c r="N3355" s="561" t="n"/>
    </row>
    <row r="3356">
      <c r="N3356" s="561" t="n"/>
    </row>
    <row r="3357">
      <c r="N3357" s="561" t="n"/>
    </row>
    <row r="3358">
      <c r="N3358" s="561" t="n"/>
    </row>
    <row r="3359">
      <c r="N3359" s="561" t="n"/>
    </row>
    <row r="3360">
      <c r="N3360" s="561" t="n"/>
    </row>
    <row r="3361">
      <c r="N3361" s="561" t="n"/>
    </row>
    <row r="3362">
      <c r="N3362" s="561" t="n"/>
    </row>
    <row r="3363">
      <c r="N3363" s="561" t="n"/>
    </row>
    <row r="3364">
      <c r="N3364" s="561" t="n"/>
    </row>
    <row r="3365">
      <c r="N3365" s="561" t="n"/>
    </row>
    <row r="3366">
      <c r="N3366" s="561" t="n"/>
    </row>
    <row r="3367">
      <c r="N3367" s="561" t="n"/>
    </row>
    <row r="3368">
      <c r="N3368" s="561" t="n"/>
    </row>
    <row r="3369">
      <c r="N3369" s="561" t="n"/>
    </row>
    <row r="3370">
      <c r="N3370" s="561" t="n"/>
    </row>
    <row r="3371">
      <c r="N3371" s="561" t="n"/>
    </row>
    <row r="3372">
      <c r="N3372" s="561" t="n"/>
    </row>
    <row r="3373">
      <c r="N3373" s="561" t="n"/>
    </row>
    <row r="3374">
      <c r="N3374" s="561" t="n"/>
    </row>
    <row r="3375">
      <c r="N3375" s="561" t="n"/>
    </row>
    <row r="3376">
      <c r="N3376" s="561" t="n"/>
    </row>
    <row r="3377">
      <c r="N3377" s="561" t="n"/>
    </row>
    <row r="3378">
      <c r="N3378" s="561" t="n"/>
    </row>
    <row r="3379">
      <c r="N3379" s="561" t="n"/>
    </row>
    <row r="3380">
      <c r="N3380" s="561" t="n"/>
    </row>
    <row r="3381">
      <c r="N3381" s="561" t="n"/>
    </row>
    <row r="3382">
      <c r="N3382" s="561" t="n"/>
    </row>
    <row r="3383">
      <c r="N3383" s="561" t="n"/>
    </row>
    <row r="3384">
      <c r="N3384" s="561" t="n"/>
    </row>
    <row r="3385">
      <c r="N3385" s="561" t="n"/>
    </row>
    <row r="3386">
      <c r="N3386" s="561" t="n"/>
    </row>
    <row r="3387">
      <c r="N3387" s="561" t="n"/>
    </row>
    <row r="3388">
      <c r="N3388" s="561" t="n"/>
    </row>
    <row r="3389">
      <c r="N3389" s="561" t="n"/>
    </row>
    <row r="3390">
      <c r="N3390" s="561" t="n"/>
    </row>
    <row r="3391">
      <c r="N3391" s="561" t="n"/>
    </row>
    <row r="3392">
      <c r="N3392" s="561" t="n"/>
    </row>
    <row r="3393">
      <c r="N3393" s="561" t="n"/>
    </row>
    <row r="3394">
      <c r="N3394" s="561" t="n"/>
    </row>
    <row r="3395">
      <c r="N3395" s="561" t="n"/>
    </row>
    <row r="3396">
      <c r="N3396" s="561" t="n"/>
    </row>
    <row r="3397">
      <c r="N3397" s="561" t="n"/>
    </row>
    <row r="3398">
      <c r="N3398" s="561" t="n"/>
    </row>
    <row r="3399">
      <c r="N3399" s="561" t="n"/>
    </row>
    <row r="3400">
      <c r="N3400" s="561" t="n"/>
    </row>
    <row r="3401">
      <c r="N3401" s="561" t="n"/>
    </row>
    <row r="3402">
      <c r="N3402" s="561" t="n"/>
    </row>
    <row r="3403">
      <c r="N3403" s="561" t="n"/>
    </row>
    <row r="3404">
      <c r="N3404" s="561" t="n"/>
    </row>
    <row r="3405">
      <c r="N3405" s="561" t="n"/>
    </row>
    <row r="3406">
      <c r="N3406" s="561" t="n"/>
    </row>
    <row r="3407">
      <c r="N3407" s="561" t="n"/>
    </row>
    <row r="3408">
      <c r="N3408" s="561" t="n"/>
    </row>
    <row r="3409">
      <c r="N3409" s="561" t="n"/>
    </row>
    <row r="3410">
      <c r="N3410" s="561" t="n"/>
    </row>
    <row r="3411">
      <c r="N3411" s="561" t="n"/>
    </row>
    <row r="3412">
      <c r="N3412" s="561" t="n"/>
    </row>
    <row r="3413">
      <c r="N3413" s="561" t="n"/>
    </row>
    <row r="3414">
      <c r="N3414" s="561" t="n"/>
    </row>
    <row r="3415">
      <c r="N3415" s="561" t="n"/>
    </row>
    <row r="3416">
      <c r="N3416" s="561" t="n"/>
    </row>
    <row r="3417">
      <c r="N3417" s="561" t="n"/>
    </row>
    <row r="3418">
      <c r="N3418" s="561" t="n"/>
    </row>
    <row r="3419">
      <c r="N3419" s="561" t="n"/>
    </row>
    <row r="3420">
      <c r="N3420" s="561" t="n"/>
    </row>
    <row r="3421">
      <c r="N3421" s="561" t="n"/>
    </row>
    <row r="3422">
      <c r="N3422" s="561" t="n"/>
    </row>
    <row r="3423">
      <c r="N3423" s="561" t="n"/>
    </row>
    <row r="3424">
      <c r="N3424" s="561" t="n"/>
    </row>
    <row r="3425">
      <c r="N3425" s="561" t="n"/>
    </row>
    <row r="3426">
      <c r="N3426" s="561" t="n"/>
    </row>
    <row r="3427">
      <c r="N3427" s="561" t="n"/>
    </row>
    <row r="3428">
      <c r="N3428" s="561" t="n"/>
    </row>
    <row r="3429">
      <c r="N3429" s="561" t="n"/>
    </row>
    <row r="3430">
      <c r="N3430" s="561" t="n"/>
    </row>
    <row r="3431">
      <c r="N3431" s="561" t="n"/>
    </row>
    <row r="3432">
      <c r="N3432" s="561" t="n"/>
    </row>
    <row r="3433">
      <c r="N3433" s="561" t="n"/>
    </row>
    <row r="3434">
      <c r="N3434" s="561" t="n"/>
    </row>
    <row r="3435">
      <c r="N3435" s="561" t="n"/>
    </row>
    <row r="3436">
      <c r="N3436" s="561" t="n"/>
    </row>
    <row r="3437">
      <c r="N3437" s="561" t="n"/>
    </row>
    <row r="3438">
      <c r="N3438" s="561" t="n"/>
    </row>
    <row r="3439">
      <c r="N3439" s="561" t="n"/>
    </row>
    <row r="3440">
      <c r="N3440" s="561" t="n"/>
    </row>
    <row r="3441">
      <c r="N3441" s="561" t="n"/>
    </row>
    <row r="3442">
      <c r="N3442" s="561" t="n"/>
    </row>
    <row r="3443">
      <c r="N3443" s="561" t="n"/>
    </row>
    <row r="3444">
      <c r="N3444" s="561" t="n"/>
    </row>
    <row r="3445">
      <c r="N3445" s="561" t="n"/>
    </row>
    <row r="3446">
      <c r="N3446" s="561" t="n"/>
    </row>
    <row r="3447">
      <c r="N3447" s="561" t="n"/>
    </row>
    <row r="3448">
      <c r="N3448" s="561" t="n"/>
    </row>
    <row r="3449">
      <c r="N3449" s="561" t="n"/>
    </row>
    <row r="3450">
      <c r="N3450" s="561" t="n"/>
    </row>
    <row r="3451">
      <c r="N3451" s="561" t="n"/>
    </row>
    <row r="3452">
      <c r="N3452" s="561" t="n"/>
    </row>
    <row r="3453">
      <c r="N3453" s="561" t="n"/>
    </row>
    <row r="3454">
      <c r="N3454" s="561" t="n"/>
    </row>
    <row r="3455">
      <c r="N3455" s="561" t="n"/>
    </row>
    <row r="3456">
      <c r="N3456" s="561" t="n"/>
    </row>
    <row r="3457">
      <c r="N3457" s="561" t="n"/>
    </row>
    <row r="3458">
      <c r="N3458" s="561" t="n"/>
    </row>
    <row r="3459">
      <c r="N3459" s="561" t="n"/>
    </row>
    <row r="3460">
      <c r="N3460" s="561" t="n"/>
    </row>
    <row r="3461">
      <c r="N3461" s="561" t="n"/>
    </row>
    <row r="3462">
      <c r="N3462" s="561" t="n"/>
    </row>
    <row r="3463">
      <c r="N3463" s="561" t="n"/>
    </row>
    <row r="3464">
      <c r="N3464" s="561" t="n"/>
    </row>
    <row r="3465">
      <c r="N3465" s="561" t="n"/>
    </row>
    <row r="3466">
      <c r="N3466" s="561" t="n"/>
    </row>
    <row r="3467">
      <c r="N3467" s="561" t="n"/>
    </row>
    <row r="3468">
      <c r="N3468" s="561" t="n"/>
    </row>
    <row r="3469">
      <c r="N3469" s="561" t="n"/>
    </row>
    <row r="3470">
      <c r="N3470" s="561" t="n"/>
    </row>
    <row r="3471">
      <c r="N3471" s="561" t="n"/>
    </row>
    <row r="3472">
      <c r="N3472" s="561" t="n"/>
    </row>
    <row r="3473">
      <c r="N3473" s="561" t="n"/>
    </row>
    <row r="3474">
      <c r="N3474" s="561" t="n"/>
    </row>
    <row r="3475">
      <c r="N3475" s="561" t="n"/>
    </row>
    <row r="3476">
      <c r="N3476" s="561" t="n"/>
    </row>
    <row r="3477">
      <c r="N3477" s="561" t="n"/>
    </row>
    <row r="3478">
      <c r="N3478" s="561" t="n"/>
    </row>
    <row r="3479">
      <c r="N3479" s="561" t="n"/>
    </row>
    <row r="3480">
      <c r="N3480" s="561" t="n"/>
    </row>
    <row r="3481">
      <c r="N3481" s="561" t="n"/>
    </row>
    <row r="3482">
      <c r="N3482" s="561" t="n"/>
    </row>
    <row r="3483">
      <c r="N3483" s="561" t="n"/>
    </row>
    <row r="3484">
      <c r="N3484" s="561" t="n"/>
    </row>
    <row r="3485">
      <c r="N3485" s="561" t="n"/>
    </row>
    <row r="3486">
      <c r="N3486" s="561" t="n"/>
    </row>
    <row r="3487">
      <c r="N3487" s="561" t="n"/>
    </row>
    <row r="3488">
      <c r="N3488" s="561" t="n"/>
    </row>
    <row r="3489">
      <c r="N3489" s="561" t="n"/>
    </row>
    <row r="3490">
      <c r="N3490" s="561" t="n"/>
    </row>
    <row r="3491">
      <c r="N3491" s="561" t="n"/>
    </row>
    <row r="3492">
      <c r="N3492" s="561" t="n"/>
    </row>
    <row r="3493">
      <c r="N3493" s="561" t="n"/>
    </row>
    <row r="3494">
      <c r="N3494" s="561" t="n"/>
    </row>
    <row r="3495">
      <c r="N3495" s="561" t="n"/>
    </row>
    <row r="3496">
      <c r="N3496" s="561" t="n"/>
    </row>
    <row r="3497">
      <c r="N3497" s="561" t="n"/>
    </row>
    <row r="3498">
      <c r="N3498" s="561" t="n"/>
    </row>
    <row r="3499">
      <c r="N3499" s="561" t="n"/>
    </row>
    <row r="3500">
      <c r="N3500" s="561" t="n"/>
    </row>
    <row r="3501">
      <c r="N3501" s="561" t="n"/>
    </row>
    <row r="3502">
      <c r="N3502" s="561" t="n"/>
    </row>
    <row r="3503">
      <c r="N3503" s="561" t="n"/>
    </row>
    <row r="3504">
      <c r="N3504" s="561" t="n"/>
    </row>
    <row r="3505">
      <c r="N3505" s="561" t="n"/>
    </row>
    <row r="3506">
      <c r="N3506" s="561" t="n"/>
    </row>
    <row r="3507">
      <c r="N3507" s="561" t="n"/>
    </row>
    <row r="3508">
      <c r="N3508" s="561" t="n"/>
    </row>
    <row r="3509">
      <c r="N3509" s="561" t="n"/>
    </row>
    <row r="3510">
      <c r="N3510" s="561" t="n"/>
    </row>
    <row r="3511">
      <c r="N3511" s="561" t="n"/>
    </row>
    <row r="3512">
      <c r="N3512" s="561" t="n"/>
    </row>
    <row r="3513">
      <c r="N3513" s="561" t="n"/>
    </row>
    <row r="3514">
      <c r="N3514" s="561" t="n"/>
    </row>
    <row r="3515">
      <c r="N3515" s="561" t="n"/>
    </row>
    <row r="3516">
      <c r="N3516" s="561" t="n"/>
    </row>
    <row r="3517">
      <c r="N3517" s="561" t="n"/>
    </row>
    <row r="3518">
      <c r="N3518" s="561" t="n"/>
    </row>
    <row r="3519">
      <c r="N3519" s="561" t="n"/>
    </row>
    <row r="3520">
      <c r="N3520" s="561" t="n"/>
    </row>
    <row r="3521">
      <c r="N3521" s="561" t="n"/>
    </row>
    <row r="3522">
      <c r="N3522" s="561" t="n"/>
    </row>
    <row r="3523">
      <c r="N3523" s="561" t="n"/>
    </row>
    <row r="3524">
      <c r="N3524" s="561" t="n"/>
    </row>
    <row r="3525">
      <c r="N3525" s="561" t="n"/>
    </row>
    <row r="3526">
      <c r="N3526" s="561" t="n"/>
    </row>
    <row r="3527">
      <c r="N3527" s="561" t="n"/>
    </row>
    <row r="3528">
      <c r="N3528" s="561" t="n"/>
    </row>
    <row r="3529">
      <c r="N3529" s="561" t="n"/>
    </row>
    <row r="3530">
      <c r="N3530" s="561" t="n"/>
    </row>
    <row r="3531">
      <c r="N3531" s="561" t="n"/>
    </row>
    <row r="3532">
      <c r="N3532" s="561" t="n"/>
    </row>
    <row r="3533">
      <c r="N3533" s="561" t="n"/>
    </row>
    <row r="3534">
      <c r="N3534" s="561" t="n"/>
    </row>
    <row r="3535">
      <c r="N3535" s="561" t="n"/>
    </row>
    <row r="3536">
      <c r="N3536" s="561" t="n"/>
    </row>
    <row r="3537">
      <c r="N3537" s="561" t="n"/>
    </row>
    <row r="3538">
      <c r="N3538" s="561" t="n"/>
    </row>
    <row r="3539">
      <c r="N3539" s="561" t="n"/>
    </row>
    <row r="3540">
      <c r="N3540" s="561" t="n"/>
    </row>
    <row r="3541">
      <c r="N3541" s="561" t="n"/>
    </row>
    <row r="3542">
      <c r="N3542" s="561" t="n"/>
    </row>
    <row r="3543">
      <c r="N3543" s="561" t="n"/>
    </row>
    <row r="3544">
      <c r="N3544" s="561" t="n"/>
    </row>
    <row r="3545">
      <c r="N3545" s="561" t="n"/>
    </row>
    <row r="3546">
      <c r="N3546" s="561" t="n"/>
    </row>
    <row r="3547">
      <c r="N3547" s="561" t="n"/>
    </row>
    <row r="3548">
      <c r="N3548" s="561" t="n"/>
    </row>
    <row r="3549">
      <c r="N3549" s="561" t="n"/>
    </row>
    <row r="3550">
      <c r="N3550" s="561" t="n"/>
    </row>
    <row r="3551">
      <c r="N3551" s="561" t="n"/>
    </row>
    <row r="3552">
      <c r="N3552" s="561" t="n"/>
    </row>
    <row r="3553">
      <c r="N3553" s="561" t="n"/>
    </row>
    <row r="3554">
      <c r="N3554" s="561" t="n"/>
    </row>
    <row r="3555">
      <c r="N3555" s="561" t="n"/>
    </row>
    <row r="3556">
      <c r="N3556" s="561" t="n"/>
    </row>
    <row r="3557">
      <c r="N3557" s="561" t="n"/>
    </row>
    <row r="3558">
      <c r="N3558" s="561" t="n"/>
    </row>
    <row r="3559">
      <c r="N3559" s="561" t="n"/>
    </row>
    <row r="3560">
      <c r="N3560" s="561" t="n"/>
    </row>
    <row r="3561">
      <c r="N3561" s="561" t="n"/>
    </row>
    <row r="3562">
      <c r="N3562" s="561" t="n"/>
    </row>
    <row r="3563">
      <c r="N3563" s="561" t="n"/>
    </row>
    <row r="3564">
      <c r="N3564" s="561" t="n"/>
    </row>
    <row r="3565">
      <c r="N3565" s="561" t="n"/>
    </row>
    <row r="3566">
      <c r="N3566" s="561" t="n"/>
    </row>
    <row r="3567">
      <c r="N3567" s="561" t="n"/>
    </row>
    <row r="3568">
      <c r="N3568" s="561" t="n"/>
    </row>
    <row r="3569">
      <c r="N3569" s="561" t="n"/>
    </row>
    <row r="3570">
      <c r="N3570" s="561" t="n"/>
    </row>
    <row r="3571">
      <c r="N3571" s="561" t="n"/>
    </row>
    <row r="3572">
      <c r="N3572" s="561" t="n"/>
    </row>
    <row r="3573">
      <c r="N3573" s="561" t="n"/>
    </row>
    <row r="3574">
      <c r="N3574" s="561" t="n"/>
    </row>
    <row r="3575">
      <c r="N3575" s="561" t="n"/>
    </row>
    <row r="3576">
      <c r="N3576" s="561" t="n"/>
    </row>
    <row r="3577">
      <c r="N3577" s="561" t="n"/>
    </row>
    <row r="3578">
      <c r="N3578" s="561" t="n"/>
    </row>
    <row r="3579">
      <c r="N3579" s="561" t="n"/>
    </row>
    <row r="3580">
      <c r="N3580" s="561" t="n"/>
    </row>
    <row r="3581">
      <c r="N3581" s="561" t="n"/>
    </row>
    <row r="3582">
      <c r="N3582" s="561" t="n"/>
    </row>
    <row r="3583">
      <c r="N3583" s="561" t="n"/>
    </row>
    <row r="3584">
      <c r="N3584" s="561" t="n"/>
    </row>
    <row r="3585">
      <c r="N3585" s="561" t="n"/>
    </row>
    <row r="3586">
      <c r="N3586" s="561" t="n"/>
    </row>
    <row r="3587">
      <c r="N3587" s="561" t="n"/>
    </row>
    <row r="3588">
      <c r="N3588" s="561" t="n"/>
    </row>
    <row r="3589">
      <c r="N3589" s="561" t="n"/>
    </row>
    <row r="3590">
      <c r="N3590" s="561" t="n"/>
    </row>
    <row r="3591">
      <c r="N3591" s="561" t="n"/>
    </row>
    <row r="3592">
      <c r="N3592" s="561" t="n"/>
    </row>
    <row r="3593">
      <c r="N3593" s="561" t="n"/>
    </row>
    <row r="3594">
      <c r="N3594" s="561" t="n"/>
    </row>
    <row r="3595">
      <c r="N3595" s="561" t="n"/>
    </row>
    <row r="3596">
      <c r="N3596" s="561" t="n"/>
    </row>
    <row r="3597">
      <c r="N3597" s="561" t="n"/>
    </row>
    <row r="3598">
      <c r="N3598" s="561" t="n"/>
    </row>
    <row r="3599">
      <c r="N3599" s="561" t="n"/>
    </row>
    <row r="3600">
      <c r="N3600" s="561" t="n"/>
    </row>
    <row r="3601">
      <c r="N3601" s="561" t="n"/>
    </row>
    <row r="3602">
      <c r="N3602" s="561" t="n"/>
    </row>
    <row r="3603">
      <c r="N3603" s="561" t="n"/>
    </row>
    <row r="3604">
      <c r="N3604" s="561" t="n"/>
    </row>
    <row r="3605">
      <c r="N3605" s="561" t="n"/>
    </row>
    <row r="3606">
      <c r="N3606" s="561" t="n"/>
    </row>
    <row r="3607">
      <c r="N3607" s="561" t="n"/>
    </row>
    <row r="3608">
      <c r="N3608" s="561" t="n"/>
    </row>
    <row r="3609">
      <c r="N3609" s="561" t="n"/>
    </row>
    <row r="3610">
      <c r="N3610" s="561" t="n"/>
    </row>
    <row r="3611">
      <c r="N3611" s="561" t="n"/>
    </row>
    <row r="3612">
      <c r="N3612" s="561" t="n"/>
    </row>
    <row r="3613">
      <c r="N3613" s="561" t="n"/>
    </row>
    <row r="3614">
      <c r="N3614" s="561" t="n"/>
    </row>
    <row r="3615">
      <c r="N3615" s="561" t="n"/>
    </row>
    <row r="3616">
      <c r="N3616" s="561" t="n"/>
    </row>
    <row r="3617">
      <c r="N3617" s="561" t="n"/>
    </row>
    <row r="3618">
      <c r="N3618" s="561" t="n"/>
    </row>
    <row r="3619">
      <c r="N3619" s="561" t="n"/>
    </row>
    <row r="3620">
      <c r="N3620" s="561" t="n"/>
    </row>
    <row r="3621">
      <c r="N3621" s="561" t="n"/>
    </row>
    <row r="3622">
      <c r="N3622" s="561" t="n"/>
    </row>
    <row r="3623">
      <c r="N3623" s="561" t="n"/>
    </row>
    <row r="3624">
      <c r="N3624" s="561" t="n"/>
    </row>
    <row r="3625">
      <c r="N3625" s="561" t="n"/>
    </row>
    <row r="3626">
      <c r="N3626" s="561" t="n"/>
    </row>
    <row r="3627">
      <c r="N3627" s="561" t="n"/>
    </row>
    <row r="3628">
      <c r="N3628" s="561" t="n"/>
    </row>
    <row r="3629">
      <c r="N3629" s="561" t="n"/>
    </row>
    <row r="3630">
      <c r="N3630" s="561" t="n"/>
    </row>
    <row r="3631">
      <c r="N3631" s="561" t="n"/>
    </row>
    <row r="3632">
      <c r="N3632" s="561" t="n"/>
    </row>
    <row r="3633">
      <c r="N3633" s="561" t="n"/>
    </row>
    <row r="3634">
      <c r="N3634" s="561" t="n"/>
    </row>
    <row r="3635">
      <c r="N3635" s="561" t="n"/>
    </row>
    <row r="3636">
      <c r="N3636" s="561" t="n"/>
    </row>
    <row r="3637">
      <c r="N3637" s="561" t="n"/>
    </row>
    <row r="3638">
      <c r="N3638" s="561" t="n"/>
    </row>
    <row r="3639">
      <c r="N3639" s="561" t="n"/>
    </row>
    <row r="3640">
      <c r="N3640" s="561" t="n"/>
    </row>
    <row r="3641">
      <c r="N3641" s="561" t="n"/>
    </row>
    <row r="3642">
      <c r="N3642" s="561" t="n"/>
    </row>
    <row r="3643">
      <c r="N3643" s="561" t="n"/>
    </row>
    <row r="3644">
      <c r="N3644" s="561" t="n"/>
    </row>
    <row r="3645">
      <c r="N3645" s="561" t="n"/>
    </row>
    <row r="3646">
      <c r="N3646" s="561" t="n"/>
    </row>
    <row r="3647">
      <c r="N3647" s="561" t="n"/>
    </row>
    <row r="3648">
      <c r="N3648" s="561" t="n"/>
    </row>
    <row r="3649">
      <c r="N3649" s="561" t="n"/>
    </row>
    <row r="3650">
      <c r="N3650" s="561" t="n"/>
    </row>
    <row r="3651">
      <c r="N3651" s="561" t="n"/>
    </row>
    <row r="3652">
      <c r="N3652" s="561" t="n"/>
    </row>
    <row r="3653">
      <c r="N3653" s="561" t="n"/>
    </row>
    <row r="3654">
      <c r="N3654" s="561" t="n"/>
    </row>
    <row r="3655">
      <c r="N3655" s="561" t="n"/>
    </row>
    <row r="3656">
      <c r="N3656" s="561" t="n"/>
    </row>
    <row r="3657">
      <c r="N3657" s="561" t="n"/>
    </row>
    <row r="3658">
      <c r="N3658" s="561" t="n"/>
    </row>
    <row r="3659">
      <c r="N3659" s="561" t="n"/>
    </row>
    <row r="3660">
      <c r="N3660" s="561" t="n"/>
    </row>
    <row r="3661">
      <c r="N3661" s="561" t="n"/>
    </row>
    <row r="3662">
      <c r="N3662" s="561" t="n"/>
    </row>
    <row r="3663">
      <c r="N3663" s="561" t="n"/>
    </row>
    <row r="3664">
      <c r="N3664" s="561" t="n"/>
    </row>
    <row r="3665">
      <c r="N3665" s="561" t="n"/>
    </row>
    <row r="3666">
      <c r="N3666" s="561" t="n"/>
    </row>
    <row r="3667">
      <c r="N3667" s="561" t="n"/>
    </row>
    <row r="3668">
      <c r="N3668" s="561" t="n"/>
    </row>
    <row r="3669">
      <c r="N3669" s="561" t="n"/>
    </row>
    <row r="3670">
      <c r="N3670" s="561" t="n"/>
    </row>
    <row r="3671">
      <c r="N3671" s="561" t="n"/>
    </row>
    <row r="3672">
      <c r="N3672" s="561" t="n"/>
    </row>
    <row r="3673">
      <c r="N3673" s="561" t="n"/>
    </row>
    <row r="3674">
      <c r="N3674" s="561" t="n"/>
    </row>
    <row r="3675">
      <c r="N3675" s="561" t="n"/>
    </row>
    <row r="3676">
      <c r="N3676" s="561" t="n"/>
    </row>
    <row r="3677">
      <c r="N3677" s="561" t="n"/>
    </row>
    <row r="3678">
      <c r="N3678" s="561" t="n"/>
    </row>
    <row r="3679">
      <c r="N3679" s="561" t="n"/>
    </row>
    <row r="3680">
      <c r="N3680" s="561" t="n"/>
    </row>
    <row r="3681">
      <c r="N3681" s="561" t="n"/>
    </row>
    <row r="3682">
      <c r="N3682" s="561" t="n"/>
    </row>
    <row r="3683">
      <c r="N3683" s="561" t="n"/>
    </row>
    <row r="3684">
      <c r="N3684" s="561" t="n"/>
    </row>
    <row r="3685">
      <c r="N3685" s="561" t="n"/>
    </row>
    <row r="3686">
      <c r="N3686" s="561" t="n"/>
    </row>
    <row r="3687">
      <c r="N3687" s="561" t="n"/>
    </row>
    <row r="3688">
      <c r="N3688" s="561" t="n"/>
    </row>
    <row r="3689">
      <c r="N3689" s="561" t="n"/>
    </row>
    <row r="3690">
      <c r="N3690" s="561" t="n"/>
    </row>
    <row r="3691">
      <c r="N3691" s="561" t="n"/>
    </row>
    <row r="3692">
      <c r="N3692" s="561" t="n"/>
    </row>
    <row r="3693">
      <c r="N3693" s="561" t="n"/>
    </row>
    <row r="3694">
      <c r="N3694" s="561" t="n"/>
    </row>
    <row r="3695">
      <c r="N3695" s="561" t="n"/>
    </row>
    <row r="3696">
      <c r="N3696" s="561" t="n"/>
    </row>
    <row r="3697">
      <c r="N3697" s="561" t="n"/>
    </row>
    <row r="3698">
      <c r="N3698" s="561" t="n"/>
    </row>
    <row r="3699">
      <c r="N3699" s="561" t="n"/>
    </row>
    <row r="3700">
      <c r="N3700" s="561" t="n"/>
    </row>
    <row r="3701">
      <c r="N3701" s="561" t="n"/>
    </row>
    <row r="3702">
      <c r="N3702" s="561" t="n"/>
    </row>
    <row r="3703">
      <c r="N3703" s="561" t="n"/>
    </row>
    <row r="3704">
      <c r="N3704" s="561" t="n"/>
    </row>
    <row r="3705">
      <c r="N3705" s="561" t="n"/>
    </row>
    <row r="3706">
      <c r="N3706" s="561" t="n"/>
    </row>
    <row r="3707">
      <c r="N3707" s="561" t="n"/>
    </row>
    <row r="3708">
      <c r="N3708" s="561" t="n"/>
    </row>
    <row r="3709">
      <c r="N3709" s="561" t="n"/>
    </row>
    <row r="3710">
      <c r="N3710" s="561" t="n"/>
    </row>
    <row r="3711">
      <c r="N3711" s="561" t="n"/>
    </row>
    <row r="3712">
      <c r="N3712" s="561" t="n"/>
    </row>
    <row r="3713">
      <c r="N3713" s="561" t="n"/>
    </row>
    <row r="3714">
      <c r="N3714" s="561" t="n"/>
    </row>
    <row r="3715">
      <c r="N3715" s="561" t="n"/>
    </row>
    <row r="3716">
      <c r="N3716" s="561" t="n"/>
    </row>
    <row r="3717">
      <c r="N3717" s="561" t="n"/>
    </row>
    <row r="3718">
      <c r="N3718" s="561" t="n"/>
    </row>
    <row r="3719">
      <c r="N3719" s="561" t="n"/>
    </row>
    <row r="3720">
      <c r="N3720" s="561" t="n"/>
    </row>
    <row r="3721">
      <c r="N3721" s="561" t="n"/>
    </row>
    <row r="3722">
      <c r="N3722" s="561" t="n"/>
    </row>
    <row r="3723">
      <c r="N3723" s="561" t="n"/>
    </row>
    <row r="3724">
      <c r="N3724" s="561" t="n"/>
    </row>
    <row r="3725">
      <c r="N3725" s="561" t="n"/>
    </row>
    <row r="3726">
      <c r="N3726" s="561" t="n"/>
    </row>
    <row r="3727">
      <c r="N3727" s="561" t="n"/>
    </row>
    <row r="3728">
      <c r="N3728" s="561" t="n"/>
    </row>
    <row r="3729">
      <c r="N3729" s="561" t="n"/>
    </row>
    <row r="3730">
      <c r="N3730" s="561" t="n"/>
    </row>
    <row r="3731">
      <c r="N3731" s="561" t="n"/>
    </row>
    <row r="3732">
      <c r="N3732" s="561" t="n"/>
    </row>
    <row r="3733">
      <c r="N3733" s="561" t="n"/>
    </row>
    <row r="3734">
      <c r="N3734" s="561" t="n"/>
    </row>
    <row r="3735">
      <c r="N3735" s="561" t="n"/>
    </row>
    <row r="3736">
      <c r="N3736" s="561" t="n"/>
    </row>
    <row r="3737">
      <c r="N3737" s="561" t="n"/>
    </row>
    <row r="3738">
      <c r="N3738" s="561" t="n"/>
    </row>
    <row r="3739">
      <c r="N3739" s="561" t="n"/>
    </row>
    <row r="3740">
      <c r="N3740" s="561" t="n"/>
    </row>
    <row r="3741">
      <c r="N3741" s="561" t="n"/>
    </row>
    <row r="3742">
      <c r="N3742" s="561" t="n"/>
    </row>
    <row r="3743">
      <c r="N3743" s="561" t="n"/>
    </row>
    <row r="3744">
      <c r="N3744" s="561" t="n"/>
    </row>
    <row r="3745">
      <c r="N3745" s="561" t="n"/>
    </row>
    <row r="3746">
      <c r="N3746" s="561" t="n"/>
    </row>
    <row r="3747">
      <c r="N3747" s="561" t="n"/>
    </row>
    <row r="3748">
      <c r="N3748" s="561" t="n"/>
    </row>
    <row r="3749">
      <c r="N3749" s="561" t="n"/>
    </row>
    <row r="3750">
      <c r="N3750" s="561" t="n"/>
    </row>
    <row r="3751">
      <c r="N3751" s="561" t="n"/>
    </row>
    <row r="3752">
      <c r="N3752" s="561" t="n"/>
    </row>
    <row r="3753">
      <c r="N3753" s="561" t="n"/>
    </row>
    <row r="3754">
      <c r="N3754" s="561" t="n"/>
    </row>
    <row r="3755">
      <c r="N3755" s="561" t="n"/>
    </row>
    <row r="3756">
      <c r="N3756" s="561" t="n"/>
    </row>
    <row r="3757">
      <c r="N3757" s="561" t="n"/>
    </row>
    <row r="3758">
      <c r="N3758" s="561" t="n"/>
    </row>
    <row r="3759">
      <c r="N3759" s="561" t="n"/>
    </row>
    <row r="3760">
      <c r="N3760" s="561" t="n"/>
    </row>
    <row r="3761">
      <c r="N3761" s="561" t="n"/>
    </row>
    <row r="3762">
      <c r="N3762" s="561" t="n"/>
    </row>
    <row r="3763">
      <c r="N3763" s="561" t="n"/>
    </row>
    <row r="3764">
      <c r="N3764" s="561" t="n"/>
    </row>
    <row r="3765">
      <c r="N3765" s="561" t="n"/>
    </row>
    <row r="3766">
      <c r="N3766" s="561" t="n"/>
    </row>
    <row r="3767">
      <c r="N3767" s="561" t="n"/>
    </row>
    <row r="3768">
      <c r="N3768" s="561" t="n"/>
    </row>
    <row r="3769">
      <c r="N3769" s="561" t="n"/>
    </row>
    <row r="3770">
      <c r="N3770" s="561" t="n"/>
    </row>
    <row r="3771">
      <c r="N3771" s="561" t="n"/>
    </row>
    <row r="3772">
      <c r="N3772" s="561" t="n"/>
    </row>
    <row r="3773">
      <c r="N3773" s="561" t="n"/>
    </row>
    <row r="3774">
      <c r="N3774" s="561" t="n"/>
    </row>
    <row r="3775">
      <c r="N3775" s="561" t="n"/>
    </row>
    <row r="3776">
      <c r="N3776" s="561" t="n"/>
    </row>
    <row r="3777">
      <c r="N3777" s="561" t="n"/>
    </row>
    <row r="3778">
      <c r="N3778" s="561" t="n"/>
    </row>
    <row r="3779">
      <c r="N3779" s="561" t="n"/>
    </row>
    <row r="3780">
      <c r="N3780" s="561" t="n"/>
    </row>
    <row r="3781">
      <c r="N3781" s="561" t="n"/>
    </row>
    <row r="3782">
      <c r="N3782" s="561" t="n"/>
    </row>
    <row r="3783">
      <c r="N3783" s="561" t="n"/>
    </row>
    <row r="3784">
      <c r="N3784" s="561" t="n"/>
    </row>
    <row r="3785">
      <c r="N3785" s="561" t="n"/>
    </row>
    <row r="3786">
      <c r="N3786" s="561" t="n"/>
    </row>
    <row r="3787">
      <c r="N3787" s="561" t="n"/>
    </row>
    <row r="3788">
      <c r="N3788" s="561" t="n"/>
    </row>
    <row r="3789">
      <c r="N3789" s="561" t="n"/>
    </row>
    <row r="3790">
      <c r="N3790" s="561" t="n"/>
    </row>
    <row r="3791">
      <c r="N3791" s="561" t="n"/>
    </row>
    <row r="3792">
      <c r="N3792" s="561" t="n"/>
    </row>
    <row r="3793">
      <c r="N3793" s="561" t="n"/>
    </row>
    <row r="3794">
      <c r="N3794" s="561" t="n"/>
    </row>
    <row r="3795">
      <c r="N3795" s="561" t="n"/>
    </row>
    <row r="3796">
      <c r="N3796" s="561" t="n"/>
    </row>
    <row r="3797">
      <c r="N3797" s="561" t="n"/>
    </row>
    <row r="3798">
      <c r="N3798" s="561" t="n"/>
    </row>
    <row r="3799">
      <c r="N3799" s="561" t="n"/>
    </row>
    <row r="3800">
      <c r="N3800" s="561" t="n"/>
    </row>
    <row r="3801">
      <c r="N3801" s="561" t="n"/>
    </row>
    <row r="3802">
      <c r="N3802" s="561" t="n"/>
    </row>
    <row r="3803">
      <c r="N3803" s="561" t="n"/>
    </row>
    <row r="3804">
      <c r="N3804" s="561" t="n"/>
    </row>
    <row r="3805">
      <c r="N3805" s="561" t="n"/>
    </row>
    <row r="3806">
      <c r="N3806" s="561" t="n"/>
    </row>
    <row r="3807">
      <c r="N3807" s="561" t="n"/>
    </row>
    <row r="3808">
      <c r="N3808" s="561" t="n"/>
    </row>
    <row r="3809">
      <c r="N3809" s="561" t="n"/>
    </row>
    <row r="3810">
      <c r="N3810" s="561" t="n"/>
    </row>
    <row r="3811">
      <c r="N3811" s="561" t="n"/>
    </row>
    <row r="3812">
      <c r="N3812" s="561" t="n"/>
    </row>
    <row r="3813">
      <c r="N3813" s="561" t="n"/>
    </row>
    <row r="3814">
      <c r="N3814" s="561" t="n"/>
    </row>
    <row r="3815">
      <c r="N3815" s="561" t="n"/>
    </row>
    <row r="3816">
      <c r="N3816" s="561" t="n"/>
    </row>
    <row r="3817">
      <c r="N3817" s="561" t="n"/>
    </row>
    <row r="3818">
      <c r="N3818" s="561" t="n"/>
    </row>
    <row r="3819">
      <c r="N3819" s="561" t="n"/>
    </row>
    <row r="3820">
      <c r="N3820" s="561" t="n"/>
    </row>
    <row r="3821">
      <c r="N3821" s="561" t="n"/>
    </row>
    <row r="3822">
      <c r="N3822" s="561" t="n"/>
    </row>
    <row r="3823">
      <c r="N3823" s="561" t="n"/>
    </row>
    <row r="3824">
      <c r="N3824" s="561" t="n"/>
    </row>
    <row r="3825">
      <c r="N3825" s="561" t="n"/>
    </row>
    <row r="3826">
      <c r="N3826" s="561" t="n"/>
    </row>
    <row r="3827">
      <c r="N3827" s="561" t="n"/>
    </row>
    <row r="3828">
      <c r="N3828" s="561" t="n"/>
    </row>
    <row r="3829">
      <c r="N3829" s="561" t="n"/>
    </row>
    <row r="3830">
      <c r="N3830" s="561" t="n"/>
    </row>
    <row r="3831">
      <c r="N3831" s="561" t="n"/>
    </row>
    <row r="3832">
      <c r="N3832" s="561" t="n"/>
    </row>
    <row r="3833">
      <c r="N3833" s="561" t="n"/>
    </row>
    <row r="3834">
      <c r="N3834" s="561" t="n"/>
    </row>
    <row r="3835">
      <c r="N3835" s="561" t="n"/>
    </row>
    <row r="3836">
      <c r="N3836" s="561" t="n"/>
    </row>
    <row r="3837">
      <c r="N3837" s="561" t="n"/>
    </row>
    <row r="3838">
      <c r="N3838" s="561" t="n"/>
    </row>
    <row r="3839">
      <c r="N3839" s="561" t="n"/>
    </row>
    <row r="3840">
      <c r="N3840" s="561" t="n"/>
    </row>
    <row r="3841">
      <c r="N3841" s="561" t="n"/>
    </row>
    <row r="3842">
      <c r="N3842" s="561" t="n"/>
    </row>
    <row r="3843">
      <c r="N3843" s="561" t="n"/>
    </row>
    <row r="3844">
      <c r="N3844" s="561" t="n"/>
    </row>
    <row r="3845">
      <c r="N3845" s="561" t="n"/>
    </row>
    <row r="3846">
      <c r="N3846" s="561" t="n"/>
    </row>
    <row r="3847">
      <c r="N3847" s="561" t="n"/>
    </row>
    <row r="3848">
      <c r="N3848" s="561" t="n"/>
    </row>
    <row r="3849">
      <c r="N3849" s="561" t="n"/>
    </row>
    <row r="3850">
      <c r="N3850" s="561" t="n"/>
    </row>
    <row r="3851">
      <c r="N3851" s="561" t="n"/>
    </row>
    <row r="3852">
      <c r="N3852" s="561" t="n"/>
    </row>
    <row r="3853">
      <c r="N3853" s="561" t="n"/>
    </row>
    <row r="3854">
      <c r="N3854" s="561" t="n"/>
    </row>
    <row r="3855">
      <c r="N3855" s="561" t="n"/>
    </row>
    <row r="3856">
      <c r="N3856" s="561" t="n"/>
    </row>
    <row r="3857">
      <c r="N3857" s="561" t="n"/>
    </row>
    <row r="3858">
      <c r="N3858" s="561" t="n"/>
    </row>
    <row r="3859">
      <c r="N3859" s="561" t="n"/>
    </row>
    <row r="3860">
      <c r="N3860" s="561" t="n"/>
    </row>
    <row r="3861">
      <c r="N3861" s="561" t="n"/>
    </row>
    <row r="3862">
      <c r="N3862" s="561" t="n"/>
    </row>
    <row r="3863">
      <c r="N3863" s="561" t="n"/>
    </row>
    <row r="3864">
      <c r="N3864" s="561" t="n"/>
    </row>
    <row r="3865">
      <c r="N3865" s="561" t="n"/>
    </row>
    <row r="3866">
      <c r="N3866" s="561" t="n"/>
    </row>
    <row r="3867">
      <c r="N3867" s="561" t="n"/>
    </row>
    <row r="3868">
      <c r="N3868" s="561" t="n"/>
    </row>
    <row r="3869">
      <c r="N3869" s="561" t="n"/>
    </row>
    <row r="3870">
      <c r="N3870" s="561" t="n"/>
    </row>
    <row r="3871">
      <c r="N3871" s="561" t="n"/>
    </row>
    <row r="3872">
      <c r="N3872" s="561" t="n"/>
    </row>
    <row r="3873">
      <c r="N3873" s="561" t="n"/>
    </row>
    <row r="3874">
      <c r="N3874" s="561" t="n"/>
    </row>
    <row r="3875">
      <c r="N3875" s="561" t="n"/>
    </row>
    <row r="3876">
      <c r="N3876" s="561" t="n"/>
    </row>
    <row r="3877">
      <c r="N3877" s="561" t="n"/>
    </row>
    <row r="3878">
      <c r="N3878" s="561" t="n"/>
    </row>
    <row r="3879">
      <c r="N3879" s="561" t="n"/>
    </row>
    <row r="3880">
      <c r="N3880" s="561" t="n"/>
    </row>
    <row r="3881">
      <c r="N3881" s="561" t="n"/>
    </row>
    <row r="3882">
      <c r="N3882" s="561" t="n"/>
    </row>
    <row r="3883">
      <c r="N3883" s="561" t="n"/>
    </row>
    <row r="3884">
      <c r="N3884" s="561" t="n"/>
    </row>
    <row r="3885">
      <c r="N3885" s="561" t="n"/>
    </row>
    <row r="3886">
      <c r="N3886" s="561" t="n"/>
    </row>
    <row r="3887">
      <c r="N3887" s="561" t="n"/>
    </row>
    <row r="3888">
      <c r="N3888" s="561" t="n"/>
    </row>
    <row r="3889">
      <c r="N3889" s="561" t="n"/>
    </row>
    <row r="3890">
      <c r="N3890" s="561" t="n"/>
    </row>
    <row r="3891">
      <c r="N3891" s="561" t="n"/>
    </row>
    <row r="3892">
      <c r="N3892" s="561" t="n"/>
    </row>
    <row r="3893">
      <c r="N3893" s="561" t="n"/>
    </row>
    <row r="3894">
      <c r="N3894" s="561" t="n"/>
    </row>
    <row r="3895">
      <c r="N3895" s="561" t="n"/>
    </row>
    <row r="3896">
      <c r="N3896" s="561" t="n"/>
    </row>
    <row r="3897">
      <c r="N3897" s="561" t="n"/>
    </row>
    <row r="3898">
      <c r="N3898" s="561" t="n"/>
    </row>
    <row r="3899">
      <c r="N3899" s="561" t="n"/>
    </row>
    <row r="3900">
      <c r="N3900" s="561" t="n"/>
    </row>
    <row r="3901">
      <c r="N3901" s="561" t="n"/>
    </row>
    <row r="3902">
      <c r="N3902" s="561" t="n"/>
    </row>
    <row r="3903">
      <c r="N3903" s="561" t="n"/>
    </row>
    <row r="3904">
      <c r="N3904" s="561" t="n"/>
    </row>
    <row r="3905">
      <c r="N3905" s="561" t="n"/>
    </row>
    <row r="3906">
      <c r="N3906" s="561" t="n"/>
    </row>
    <row r="3907">
      <c r="N3907" s="561" t="n"/>
    </row>
    <row r="3908">
      <c r="N3908" s="561" t="n"/>
    </row>
    <row r="3909">
      <c r="N3909" s="561" t="n"/>
    </row>
    <row r="3910">
      <c r="N3910" s="561" t="n"/>
    </row>
    <row r="3911">
      <c r="N3911" s="561" t="n"/>
    </row>
    <row r="3912">
      <c r="N3912" s="561" t="n"/>
    </row>
    <row r="3913">
      <c r="N3913" s="561" t="n"/>
    </row>
    <row r="3914">
      <c r="N3914" s="561" t="n"/>
    </row>
    <row r="3915">
      <c r="N3915" s="561" t="n"/>
    </row>
    <row r="3916">
      <c r="N3916" s="561" t="n"/>
    </row>
    <row r="3917">
      <c r="N3917" s="561" t="n"/>
    </row>
    <row r="3918">
      <c r="N3918" s="561" t="n"/>
    </row>
    <row r="3919">
      <c r="N3919" s="561" t="n"/>
    </row>
    <row r="3920">
      <c r="N3920" s="561" t="n"/>
    </row>
    <row r="3921">
      <c r="N3921" s="561" t="n"/>
    </row>
    <row r="3922">
      <c r="N3922" s="561" t="n"/>
    </row>
    <row r="3923">
      <c r="N3923" s="561" t="n"/>
    </row>
    <row r="3924">
      <c r="N3924" s="561" t="n"/>
    </row>
    <row r="3925">
      <c r="N3925" s="561" t="n"/>
    </row>
    <row r="3926">
      <c r="N3926" s="561" t="n"/>
    </row>
    <row r="3927">
      <c r="N3927" s="561" t="n"/>
    </row>
    <row r="3928">
      <c r="N3928" s="561" t="n"/>
    </row>
    <row r="3929">
      <c r="N3929" s="561" t="n"/>
    </row>
    <row r="3930">
      <c r="N3930" s="561" t="n"/>
    </row>
    <row r="3931">
      <c r="N3931" s="561" t="n"/>
    </row>
    <row r="3932">
      <c r="N3932" s="561" t="n"/>
    </row>
    <row r="3933">
      <c r="N3933" s="561" t="n"/>
    </row>
    <row r="3934">
      <c r="N3934" s="561" t="n"/>
    </row>
    <row r="3935">
      <c r="N3935" s="561" t="n"/>
    </row>
    <row r="3936">
      <c r="N3936" s="561" t="n"/>
    </row>
    <row r="3937">
      <c r="N3937" s="561" t="n"/>
    </row>
    <row r="3938">
      <c r="N3938" s="561" t="n"/>
    </row>
    <row r="3939">
      <c r="N3939" s="561" t="n"/>
    </row>
    <row r="3940">
      <c r="N3940" s="561" t="n"/>
    </row>
    <row r="3941">
      <c r="N3941" s="561" t="n"/>
    </row>
    <row r="3942">
      <c r="N3942" s="561" t="n"/>
    </row>
    <row r="3943">
      <c r="N3943" s="561" t="n"/>
    </row>
    <row r="3944">
      <c r="N3944" s="561" t="n"/>
    </row>
    <row r="3945">
      <c r="N3945" s="561" t="n"/>
    </row>
    <row r="3946">
      <c r="N3946" s="561" t="n"/>
    </row>
    <row r="3947">
      <c r="N3947" s="561" t="n"/>
    </row>
    <row r="3948">
      <c r="N3948" s="561" t="n"/>
    </row>
    <row r="3949">
      <c r="N3949" s="561" t="n"/>
    </row>
    <row r="3950">
      <c r="N3950" s="561" t="n"/>
    </row>
    <row r="3951">
      <c r="N3951" s="561" t="n"/>
    </row>
    <row r="3952">
      <c r="N3952" s="561" t="n"/>
    </row>
    <row r="3953">
      <c r="N3953" s="561" t="n"/>
    </row>
    <row r="3954">
      <c r="N3954" s="561" t="n"/>
    </row>
    <row r="3955">
      <c r="N3955" s="561" t="n"/>
    </row>
    <row r="3956">
      <c r="N3956" s="561" t="n"/>
    </row>
    <row r="3957">
      <c r="N3957" s="561" t="n"/>
    </row>
    <row r="3958">
      <c r="N3958" s="561" t="n"/>
    </row>
    <row r="3959">
      <c r="N3959" s="561" t="n"/>
    </row>
    <row r="3960">
      <c r="N3960" s="561" t="n"/>
    </row>
    <row r="3961">
      <c r="N3961" s="561" t="n"/>
    </row>
    <row r="3962">
      <c r="N3962" s="561" t="n"/>
    </row>
    <row r="3963">
      <c r="N3963" s="561" t="n"/>
    </row>
    <row r="3964">
      <c r="N3964" s="561" t="n"/>
    </row>
    <row r="3965">
      <c r="N3965" s="561" t="n"/>
    </row>
    <row r="3966">
      <c r="N3966" s="561" t="n"/>
    </row>
    <row r="3967">
      <c r="N3967" s="561" t="n"/>
    </row>
    <row r="3968">
      <c r="N3968" s="561" t="n"/>
    </row>
    <row r="3969">
      <c r="N3969" s="561" t="n"/>
    </row>
    <row r="3970">
      <c r="N3970" s="561" t="n"/>
    </row>
    <row r="3971">
      <c r="N3971" s="561" t="n"/>
    </row>
    <row r="3972">
      <c r="N3972" s="561" t="n"/>
    </row>
    <row r="3973">
      <c r="N3973" s="561" t="n"/>
    </row>
    <row r="3974">
      <c r="N3974" s="561" t="n"/>
    </row>
    <row r="3975">
      <c r="N3975" s="561" t="n"/>
    </row>
    <row r="3976">
      <c r="N3976" s="561" t="n"/>
    </row>
    <row r="3977">
      <c r="N3977" s="561" t="n"/>
    </row>
    <row r="3978">
      <c r="N3978" s="561" t="n"/>
    </row>
    <row r="3979">
      <c r="N3979" s="561" t="n"/>
    </row>
    <row r="3980">
      <c r="N3980" s="561" t="n"/>
    </row>
    <row r="3981">
      <c r="N3981" s="561" t="n"/>
    </row>
    <row r="3982">
      <c r="N3982" s="561" t="n"/>
    </row>
    <row r="3983">
      <c r="N3983" s="561" t="n"/>
    </row>
    <row r="3984">
      <c r="N3984" s="561" t="n"/>
    </row>
    <row r="3985">
      <c r="N3985" s="561" t="n"/>
    </row>
    <row r="3986">
      <c r="N3986" s="561" t="n"/>
    </row>
    <row r="3987">
      <c r="N3987" s="561" t="n"/>
    </row>
    <row r="3988">
      <c r="N3988" s="561" t="n"/>
    </row>
    <row r="3989">
      <c r="N3989" s="561" t="n"/>
    </row>
    <row r="3990">
      <c r="N3990" s="561" t="n"/>
    </row>
    <row r="3991">
      <c r="N3991" s="561" t="n"/>
    </row>
    <row r="3992">
      <c r="N3992" s="561" t="n"/>
    </row>
    <row r="3993">
      <c r="N3993" s="561" t="n"/>
    </row>
    <row r="3994">
      <c r="N3994" s="561" t="n"/>
    </row>
    <row r="3995">
      <c r="N3995" s="561" t="n"/>
    </row>
    <row r="3996">
      <c r="N3996" s="561" t="n"/>
    </row>
    <row r="3997">
      <c r="N3997" s="561" t="n"/>
    </row>
    <row r="3998">
      <c r="N3998" s="561" t="n"/>
    </row>
    <row r="3999">
      <c r="N3999" s="561" t="n"/>
    </row>
    <row r="4000">
      <c r="N4000" s="561" t="n"/>
    </row>
    <row r="4001">
      <c r="N4001" s="561" t="n"/>
    </row>
    <row r="4002">
      <c r="N4002" s="561" t="n"/>
    </row>
    <row r="4003">
      <c r="N4003" s="561" t="n"/>
    </row>
    <row r="4004">
      <c r="N4004" s="561" t="n"/>
    </row>
    <row r="4005">
      <c r="N4005" s="561" t="n"/>
    </row>
    <row r="4006">
      <c r="N4006" s="561" t="n"/>
    </row>
    <row r="4007">
      <c r="N4007" s="561" t="n"/>
    </row>
    <row r="4008">
      <c r="N4008" s="561" t="n"/>
    </row>
    <row r="4009">
      <c r="N4009" s="561" t="n"/>
    </row>
    <row r="4010">
      <c r="N4010" s="561" t="n"/>
    </row>
    <row r="4011">
      <c r="N4011" s="561" t="n"/>
    </row>
    <row r="4012">
      <c r="N4012" s="561" t="n"/>
    </row>
    <row r="4013">
      <c r="N4013" s="561" t="n"/>
    </row>
    <row r="4014">
      <c r="N4014" s="561" t="n"/>
    </row>
    <row r="4015">
      <c r="N4015" s="561" t="n"/>
    </row>
    <row r="4016">
      <c r="N4016" s="561" t="n"/>
    </row>
    <row r="4017">
      <c r="N4017" s="561" t="n"/>
    </row>
    <row r="4018">
      <c r="N4018" s="561" t="n"/>
    </row>
    <row r="4019">
      <c r="N4019" s="561" t="n"/>
    </row>
    <row r="4020">
      <c r="N4020" s="561" t="n"/>
    </row>
    <row r="4021">
      <c r="N4021" s="561" t="n"/>
    </row>
    <row r="4022">
      <c r="N4022" s="561" t="n"/>
    </row>
    <row r="4023">
      <c r="N4023" s="561" t="n"/>
    </row>
    <row r="4024">
      <c r="N4024" s="561" t="n"/>
    </row>
    <row r="4025">
      <c r="N4025" s="561" t="n"/>
    </row>
    <row r="4026">
      <c r="N4026" s="561" t="n"/>
    </row>
    <row r="4027">
      <c r="N4027" s="561" t="n"/>
    </row>
    <row r="4028">
      <c r="N4028" s="561" t="n"/>
    </row>
    <row r="4029">
      <c r="N4029" s="561" t="n"/>
    </row>
    <row r="4030">
      <c r="N4030" s="561" t="n"/>
    </row>
    <row r="4031">
      <c r="N4031" s="561" t="n"/>
    </row>
    <row r="4032">
      <c r="N4032" s="561" t="n"/>
    </row>
    <row r="4033">
      <c r="N4033" s="561" t="n"/>
    </row>
    <row r="4034">
      <c r="N4034" s="561" t="n"/>
    </row>
    <row r="4035">
      <c r="N4035" s="561" t="n"/>
    </row>
    <row r="4036">
      <c r="N4036" s="561" t="n"/>
    </row>
    <row r="4037">
      <c r="N4037" s="561" t="n"/>
    </row>
    <row r="4038">
      <c r="N4038" s="561" t="n"/>
    </row>
    <row r="4039">
      <c r="N4039" s="561" t="n"/>
    </row>
    <row r="4040">
      <c r="N4040" s="561" t="n"/>
    </row>
    <row r="4041">
      <c r="N4041" s="561" t="n"/>
    </row>
    <row r="4042">
      <c r="N4042" s="561" t="n"/>
    </row>
    <row r="4043">
      <c r="N4043" s="561" t="n"/>
    </row>
    <row r="4044">
      <c r="N4044" s="561" t="n"/>
    </row>
    <row r="4045">
      <c r="N4045" s="561" t="n"/>
    </row>
    <row r="4046">
      <c r="N4046" s="561" t="n"/>
    </row>
    <row r="4047">
      <c r="N4047" s="561" t="n"/>
    </row>
    <row r="4048">
      <c r="N4048" s="561" t="n"/>
    </row>
    <row r="4049">
      <c r="N4049" s="561" t="n"/>
    </row>
    <row r="4050">
      <c r="N4050" s="561" t="n"/>
    </row>
    <row r="4051">
      <c r="N4051" s="561" t="n"/>
    </row>
    <row r="4052">
      <c r="N4052" s="561" t="n"/>
    </row>
    <row r="4053">
      <c r="N4053" s="561" t="n"/>
    </row>
    <row r="4054">
      <c r="N4054" s="561" t="n"/>
    </row>
    <row r="4055">
      <c r="N4055" s="561" t="n"/>
    </row>
    <row r="4056">
      <c r="N4056" s="561" t="n"/>
    </row>
    <row r="4057">
      <c r="N4057" s="561" t="n"/>
    </row>
    <row r="4058">
      <c r="N4058" s="561" t="n"/>
    </row>
    <row r="4059">
      <c r="N4059" s="561" t="n"/>
    </row>
    <row r="4060">
      <c r="N4060" s="561" t="n"/>
    </row>
    <row r="4061">
      <c r="N4061" s="561" t="n"/>
    </row>
    <row r="4062">
      <c r="N4062" s="561" t="n"/>
    </row>
    <row r="4063">
      <c r="N4063" s="561" t="n"/>
    </row>
    <row r="4064">
      <c r="N4064" s="561" t="n"/>
    </row>
    <row r="4065">
      <c r="N4065" s="561" t="n"/>
    </row>
    <row r="4066">
      <c r="N4066" s="561" t="n"/>
    </row>
    <row r="4067">
      <c r="N4067" s="561" t="n"/>
    </row>
    <row r="4068">
      <c r="N4068" s="561" t="n"/>
    </row>
    <row r="4069">
      <c r="N4069" s="561" t="n"/>
    </row>
    <row r="4070">
      <c r="N4070" s="561" t="n"/>
    </row>
    <row r="4071">
      <c r="N4071" s="561" t="n"/>
    </row>
    <row r="4072">
      <c r="N4072" s="561" t="n"/>
    </row>
    <row r="4073">
      <c r="N4073" s="561" t="n"/>
    </row>
    <row r="4074">
      <c r="N4074" s="561" t="n"/>
    </row>
    <row r="4075">
      <c r="N4075" s="561" t="n"/>
    </row>
    <row r="4076">
      <c r="N4076" s="561" t="n"/>
    </row>
    <row r="4077">
      <c r="N4077" s="561" t="n"/>
    </row>
    <row r="4078">
      <c r="N4078" s="561" t="n"/>
    </row>
    <row r="4079">
      <c r="N4079" s="561" t="n"/>
    </row>
    <row r="4080">
      <c r="N4080" s="561" t="n"/>
    </row>
    <row r="4081">
      <c r="N4081" s="561" t="n"/>
    </row>
    <row r="4082">
      <c r="N4082" s="561" t="n"/>
    </row>
    <row r="4083">
      <c r="N4083" s="561" t="n"/>
    </row>
    <row r="4084">
      <c r="N4084" s="561" t="n"/>
    </row>
    <row r="4085">
      <c r="N4085" s="561" t="n"/>
    </row>
    <row r="4086">
      <c r="N4086" s="561" t="n"/>
    </row>
    <row r="4087">
      <c r="N4087" s="561" t="n"/>
    </row>
    <row r="4088">
      <c r="N4088" s="561" t="n"/>
    </row>
    <row r="4089">
      <c r="N4089" s="561" t="n"/>
    </row>
    <row r="4090">
      <c r="N4090" s="561" t="n"/>
    </row>
    <row r="4091">
      <c r="N4091" s="561" t="n"/>
    </row>
    <row r="4092">
      <c r="N4092" s="561" t="n"/>
    </row>
    <row r="4093">
      <c r="N4093" s="561" t="n"/>
    </row>
    <row r="4094">
      <c r="N4094" s="561" t="n"/>
    </row>
    <row r="4095">
      <c r="N4095" s="561" t="n"/>
    </row>
    <row r="4096">
      <c r="N4096" s="561" t="n"/>
    </row>
    <row r="4097">
      <c r="N4097" s="561" t="n"/>
    </row>
    <row r="4098">
      <c r="N4098" s="561" t="n"/>
    </row>
    <row r="4099">
      <c r="N4099" s="561" t="n"/>
    </row>
    <row r="4100">
      <c r="N4100" s="561" t="n"/>
    </row>
    <row r="4101">
      <c r="N4101" s="561" t="n"/>
    </row>
    <row r="4102">
      <c r="N4102" s="561" t="n"/>
    </row>
    <row r="4103">
      <c r="N4103" s="561" t="n"/>
    </row>
    <row r="4104">
      <c r="N4104" s="561" t="n"/>
    </row>
    <row r="4105">
      <c r="N4105" s="561" t="n"/>
    </row>
    <row r="4106">
      <c r="N4106" s="561" t="n"/>
    </row>
    <row r="4107">
      <c r="N4107" s="561" t="n"/>
    </row>
    <row r="4108">
      <c r="N4108" s="561" t="n"/>
    </row>
    <row r="4109">
      <c r="N4109" s="561" t="n"/>
    </row>
    <row r="4110">
      <c r="N4110" s="561" t="n"/>
    </row>
    <row r="4111">
      <c r="N4111" s="561" t="n"/>
    </row>
    <row r="4112">
      <c r="N4112" s="561" t="n"/>
    </row>
    <row r="4113">
      <c r="N4113" s="561" t="n"/>
    </row>
    <row r="4114">
      <c r="N4114" s="561" t="n"/>
    </row>
    <row r="4115">
      <c r="N4115" s="561" t="n"/>
    </row>
    <row r="4116">
      <c r="N4116" s="561" t="n"/>
    </row>
    <row r="4117">
      <c r="N4117" s="561" t="n"/>
    </row>
    <row r="4118">
      <c r="N4118" s="561" t="n"/>
    </row>
    <row r="4119">
      <c r="N4119" s="561" t="n"/>
    </row>
    <row r="4120">
      <c r="N4120" s="561" t="n"/>
    </row>
    <row r="4121">
      <c r="N4121" s="561" t="n"/>
    </row>
    <row r="4122">
      <c r="N4122" s="561" t="n"/>
    </row>
    <row r="4123">
      <c r="N4123" s="561" t="n"/>
    </row>
    <row r="4124">
      <c r="N4124" s="561" t="n"/>
    </row>
    <row r="4125">
      <c r="N4125" s="561" t="n"/>
    </row>
    <row r="4126">
      <c r="N4126" s="561" t="n"/>
    </row>
    <row r="4127">
      <c r="N4127" s="561" t="n"/>
    </row>
    <row r="4128">
      <c r="N4128" s="561" t="n"/>
    </row>
    <row r="4129">
      <c r="N4129" s="561" t="n"/>
    </row>
    <row r="4130">
      <c r="N4130" s="561" t="n"/>
    </row>
    <row r="4131">
      <c r="N4131" s="561" t="n"/>
    </row>
    <row r="4132">
      <c r="N4132" s="561" t="n"/>
    </row>
    <row r="4133">
      <c r="N4133" s="561" t="n"/>
    </row>
    <row r="4134">
      <c r="N4134" s="561" t="n"/>
    </row>
    <row r="4135">
      <c r="N4135" s="561" t="n"/>
    </row>
    <row r="4136">
      <c r="N4136" s="561" t="n"/>
    </row>
    <row r="4137">
      <c r="N4137" s="561" t="n"/>
    </row>
    <row r="4138">
      <c r="N4138" s="561" t="n"/>
    </row>
    <row r="4139">
      <c r="N4139" s="561" t="n"/>
    </row>
    <row r="4140">
      <c r="N4140" s="561" t="n"/>
    </row>
    <row r="4141">
      <c r="N4141" s="561" t="n"/>
    </row>
    <row r="4142">
      <c r="N4142" s="561" t="n"/>
    </row>
    <row r="4143">
      <c r="N4143" s="561" t="n"/>
    </row>
    <row r="4144">
      <c r="N4144" s="561" t="n"/>
    </row>
    <row r="4145">
      <c r="N4145" s="561" t="n"/>
    </row>
    <row r="4146">
      <c r="N4146" s="561" t="n"/>
    </row>
    <row r="4147">
      <c r="N4147" s="561" t="n"/>
    </row>
    <row r="4148">
      <c r="N4148" s="561" t="n"/>
    </row>
    <row r="4149">
      <c r="N4149" s="561" t="n"/>
    </row>
    <row r="4150">
      <c r="N4150" s="561" t="n"/>
    </row>
    <row r="4151">
      <c r="N4151" s="561" t="n"/>
    </row>
    <row r="4152">
      <c r="N4152" s="561" t="n"/>
    </row>
    <row r="4153">
      <c r="N4153" s="561" t="n"/>
    </row>
    <row r="4154">
      <c r="N4154" s="561" t="n"/>
    </row>
    <row r="4155">
      <c r="N4155" s="561" t="n"/>
    </row>
    <row r="4156">
      <c r="N4156" s="561" t="n"/>
    </row>
    <row r="4157">
      <c r="N4157" s="561" t="n"/>
    </row>
    <row r="4158">
      <c r="N4158" s="561" t="n"/>
    </row>
    <row r="4159">
      <c r="N4159" s="561" t="n"/>
    </row>
    <row r="4160">
      <c r="N4160" s="561" t="n"/>
    </row>
    <row r="4161">
      <c r="N4161" s="561" t="n"/>
    </row>
    <row r="4162">
      <c r="N4162" s="561" t="n"/>
    </row>
    <row r="4163">
      <c r="N4163" s="561" t="n"/>
    </row>
    <row r="4164">
      <c r="N4164" s="561" t="n"/>
    </row>
    <row r="4165">
      <c r="N4165" s="561" t="n"/>
    </row>
    <row r="4166">
      <c r="N4166" s="561" t="n"/>
    </row>
    <row r="4167">
      <c r="N4167" s="561" t="n"/>
    </row>
    <row r="4168">
      <c r="N4168" s="561" t="n"/>
    </row>
    <row r="4169">
      <c r="N4169" s="561" t="n"/>
    </row>
    <row r="4170">
      <c r="N4170" s="561" t="n"/>
    </row>
    <row r="4171">
      <c r="N4171" s="561" t="n"/>
    </row>
    <row r="4172">
      <c r="N4172" s="561" t="n"/>
    </row>
    <row r="4173">
      <c r="N4173" s="561" t="n"/>
    </row>
    <row r="4174">
      <c r="N4174" s="561" t="n"/>
    </row>
    <row r="4175">
      <c r="N4175" s="561" t="n"/>
    </row>
    <row r="4176">
      <c r="N4176" s="561" t="n"/>
    </row>
    <row r="4177">
      <c r="N4177" s="561" t="n"/>
    </row>
    <row r="4178">
      <c r="N4178" s="561" t="n"/>
    </row>
    <row r="4179">
      <c r="N4179" s="561" t="n"/>
    </row>
    <row r="4180">
      <c r="N4180" s="561" t="n"/>
    </row>
    <row r="4181">
      <c r="N4181" s="561" t="n"/>
    </row>
    <row r="4182">
      <c r="N4182" s="561" t="n"/>
    </row>
    <row r="4183">
      <c r="N4183" s="561" t="n"/>
    </row>
    <row r="4184">
      <c r="N4184" s="561" t="n"/>
    </row>
    <row r="4185">
      <c r="N4185" s="561" t="n"/>
    </row>
    <row r="4186">
      <c r="N4186" s="561" t="n"/>
    </row>
    <row r="4187">
      <c r="N4187" s="561" t="n"/>
    </row>
    <row r="4188">
      <c r="N4188" s="561" t="n"/>
    </row>
    <row r="4189">
      <c r="N4189" s="561" t="n"/>
    </row>
    <row r="4190">
      <c r="N4190" s="561" t="n"/>
    </row>
    <row r="4191">
      <c r="N4191" s="561" t="n"/>
    </row>
    <row r="4192">
      <c r="N4192" s="561" t="n"/>
    </row>
    <row r="4193">
      <c r="N4193" s="561" t="n"/>
    </row>
    <row r="4194">
      <c r="N4194" s="561" t="n"/>
    </row>
    <row r="4195">
      <c r="N4195" s="561" t="n"/>
    </row>
    <row r="4196">
      <c r="N4196" s="561" t="n"/>
    </row>
    <row r="4197">
      <c r="N4197" s="561" t="n"/>
    </row>
    <row r="4198">
      <c r="N4198" s="561" t="n"/>
    </row>
    <row r="4199">
      <c r="N4199" s="561" t="n"/>
    </row>
    <row r="4200">
      <c r="N4200" s="561" t="n"/>
    </row>
    <row r="4201">
      <c r="N4201" s="561" t="n"/>
    </row>
    <row r="4202">
      <c r="N4202" s="561" t="n"/>
    </row>
    <row r="4203">
      <c r="N4203" s="561" t="n"/>
    </row>
    <row r="4204">
      <c r="N4204" s="561" t="n"/>
    </row>
    <row r="4205">
      <c r="N4205" s="561" t="n"/>
    </row>
    <row r="4206">
      <c r="N4206" s="561" t="n"/>
    </row>
    <row r="4207">
      <c r="N4207" s="561" t="n"/>
    </row>
    <row r="4208">
      <c r="N4208" s="561" t="n"/>
    </row>
    <row r="4209">
      <c r="N4209" s="561" t="n"/>
    </row>
    <row r="4210">
      <c r="N4210" s="561" t="n"/>
    </row>
    <row r="4211">
      <c r="N4211" s="561" t="n"/>
    </row>
    <row r="4212">
      <c r="N4212" s="561" t="n"/>
    </row>
    <row r="4213">
      <c r="N4213" s="561" t="n"/>
    </row>
    <row r="4214">
      <c r="N4214" s="561" t="n"/>
    </row>
    <row r="4215">
      <c r="N4215" s="561" t="n"/>
    </row>
    <row r="4216">
      <c r="N4216" s="561" t="n"/>
    </row>
    <row r="4217">
      <c r="N4217" s="561" t="n"/>
    </row>
    <row r="4218">
      <c r="N4218" s="561" t="n"/>
    </row>
    <row r="4219">
      <c r="N4219" s="561" t="n"/>
    </row>
    <row r="4220">
      <c r="N4220" s="561" t="n"/>
    </row>
    <row r="4221">
      <c r="N4221" s="561" t="n"/>
    </row>
    <row r="4222">
      <c r="N4222" s="561" t="n"/>
    </row>
    <row r="4223">
      <c r="N4223" s="561" t="n"/>
    </row>
    <row r="4224">
      <c r="N4224" s="561" t="n"/>
    </row>
    <row r="4225">
      <c r="N4225" s="561" t="n"/>
    </row>
    <row r="4226">
      <c r="N4226" s="561" t="n"/>
    </row>
    <row r="4227">
      <c r="N4227" s="561" t="n"/>
    </row>
    <row r="4228">
      <c r="N4228" s="561" t="n"/>
    </row>
    <row r="4229">
      <c r="N4229" s="561" t="n"/>
    </row>
    <row r="4230">
      <c r="N4230" s="561" t="n"/>
    </row>
    <row r="4231">
      <c r="N4231" s="561" t="n"/>
    </row>
    <row r="4232">
      <c r="N4232" s="561" t="n"/>
    </row>
    <row r="4233">
      <c r="N4233" s="561" t="n"/>
    </row>
    <row r="4234">
      <c r="N4234" s="561" t="n"/>
    </row>
    <row r="4235">
      <c r="N4235" s="561" t="n"/>
    </row>
    <row r="4236">
      <c r="N4236" s="561" t="n"/>
    </row>
    <row r="4237">
      <c r="N4237" s="561" t="n"/>
    </row>
    <row r="4238">
      <c r="N4238" s="561" t="n"/>
    </row>
    <row r="4239">
      <c r="N4239" s="561" t="n"/>
    </row>
    <row r="4240">
      <c r="N4240" s="561" t="n"/>
    </row>
    <row r="4241">
      <c r="N4241" s="561" t="n"/>
    </row>
    <row r="4242">
      <c r="N4242" s="561" t="n"/>
    </row>
    <row r="4243">
      <c r="N4243" s="561" t="n"/>
    </row>
    <row r="4244">
      <c r="N4244" s="561" t="n"/>
    </row>
    <row r="4245">
      <c r="N4245" s="561" t="n"/>
    </row>
    <row r="4246">
      <c r="N4246" s="561" t="n"/>
    </row>
    <row r="4247">
      <c r="N4247" s="561" t="n"/>
    </row>
    <row r="4248">
      <c r="N4248" s="561" t="n"/>
    </row>
    <row r="4249">
      <c r="N4249" s="561" t="n"/>
    </row>
    <row r="4250">
      <c r="N4250" s="561" t="n"/>
    </row>
    <row r="4251">
      <c r="N4251" s="561" t="n"/>
    </row>
    <row r="4252">
      <c r="N4252" s="561" t="n"/>
    </row>
    <row r="4253">
      <c r="N4253" s="561" t="n"/>
    </row>
    <row r="4254">
      <c r="N4254" s="561" t="n"/>
    </row>
    <row r="4255">
      <c r="N4255" s="561" t="n"/>
    </row>
    <row r="4256">
      <c r="N4256" s="561" t="n"/>
    </row>
    <row r="4257">
      <c r="N4257" s="561" t="n"/>
    </row>
    <row r="4258">
      <c r="N4258" s="561" t="n"/>
    </row>
    <row r="4259">
      <c r="N4259" s="561" t="n"/>
    </row>
    <row r="4260">
      <c r="N4260" s="561" t="n"/>
    </row>
    <row r="4261">
      <c r="N4261" s="561" t="n"/>
    </row>
    <row r="4262">
      <c r="N4262" s="561" t="n"/>
    </row>
    <row r="4263">
      <c r="N4263" s="561" t="n"/>
    </row>
    <row r="4264">
      <c r="N4264" s="561" t="n"/>
    </row>
    <row r="4265">
      <c r="N4265" s="561" t="n"/>
    </row>
    <row r="4266">
      <c r="N4266" s="561" t="n"/>
    </row>
    <row r="4267">
      <c r="N4267" s="561" t="n"/>
    </row>
    <row r="4268">
      <c r="N4268" s="561" t="n"/>
    </row>
    <row r="4269">
      <c r="N4269" s="561" t="n"/>
    </row>
    <row r="4270">
      <c r="N4270" s="561" t="n"/>
    </row>
    <row r="4271">
      <c r="N4271" s="561" t="n"/>
    </row>
    <row r="4272">
      <c r="N4272" s="561" t="n"/>
    </row>
    <row r="4273">
      <c r="N4273" s="561" t="n"/>
    </row>
    <row r="4274">
      <c r="N4274" s="561" t="n"/>
    </row>
    <row r="4275">
      <c r="N4275" s="561" t="n"/>
    </row>
    <row r="4276">
      <c r="N4276" s="561" t="n"/>
    </row>
    <row r="4277">
      <c r="N4277" s="561" t="n"/>
    </row>
    <row r="4278">
      <c r="N4278" s="561" t="n"/>
    </row>
    <row r="4279">
      <c r="N4279" s="561" t="n"/>
    </row>
    <row r="4280">
      <c r="N4280" s="561" t="n"/>
    </row>
    <row r="4281">
      <c r="N4281" s="561" t="n"/>
    </row>
    <row r="4282">
      <c r="N4282" s="561" t="n"/>
    </row>
    <row r="4283">
      <c r="N4283" s="561" t="n"/>
    </row>
    <row r="4284">
      <c r="N4284" s="561" t="n"/>
    </row>
    <row r="4285">
      <c r="N4285" s="561" t="n"/>
    </row>
    <row r="4286">
      <c r="N4286" s="561" t="n"/>
    </row>
    <row r="4287">
      <c r="N4287" s="561" t="n"/>
    </row>
    <row r="4288">
      <c r="N4288" s="561" t="n"/>
    </row>
    <row r="4289">
      <c r="N4289" s="561" t="n"/>
    </row>
    <row r="4290">
      <c r="N4290" s="561" t="n"/>
    </row>
    <row r="4291">
      <c r="N4291" s="561" t="n"/>
    </row>
    <row r="4292">
      <c r="N4292" s="561" t="n"/>
    </row>
    <row r="4293">
      <c r="N4293" s="561" t="n"/>
    </row>
    <row r="4294">
      <c r="N4294" s="561" t="n"/>
    </row>
    <row r="4295">
      <c r="N4295" s="561" t="n"/>
    </row>
    <row r="4296">
      <c r="N4296" s="561" t="n"/>
    </row>
    <row r="4297">
      <c r="N4297" s="561" t="n"/>
    </row>
    <row r="4298">
      <c r="N4298" s="561" t="n"/>
    </row>
    <row r="4299">
      <c r="N4299" s="561" t="n"/>
    </row>
    <row r="4300">
      <c r="N4300" s="561" t="n"/>
    </row>
    <row r="4301">
      <c r="N4301" s="561" t="n"/>
    </row>
    <row r="4302">
      <c r="N4302" s="561" t="n"/>
    </row>
    <row r="4303">
      <c r="N4303" s="561" t="n"/>
    </row>
    <row r="4304">
      <c r="N4304" s="561" t="n"/>
    </row>
    <row r="4305">
      <c r="N4305" s="561" t="n"/>
    </row>
    <row r="4306">
      <c r="N4306" s="561" t="n"/>
    </row>
    <row r="4307">
      <c r="N4307" s="561" t="n"/>
    </row>
    <row r="4308">
      <c r="N4308" s="561" t="n"/>
    </row>
    <row r="4309">
      <c r="N4309" s="561" t="n"/>
    </row>
    <row r="4310">
      <c r="N4310" s="561" t="n"/>
    </row>
    <row r="4311">
      <c r="N4311" s="561" t="n"/>
    </row>
    <row r="4312">
      <c r="N4312" s="561" t="n"/>
    </row>
    <row r="4313">
      <c r="N4313" s="561" t="n"/>
    </row>
    <row r="4314">
      <c r="N4314" s="561" t="n"/>
    </row>
    <row r="4315">
      <c r="N4315" s="561" t="n"/>
    </row>
    <row r="4316">
      <c r="N4316" s="561" t="n"/>
    </row>
    <row r="4317">
      <c r="N4317" s="561" t="n"/>
    </row>
    <row r="4318">
      <c r="N4318" s="561" t="n"/>
    </row>
    <row r="4319">
      <c r="N4319" s="561" t="n"/>
    </row>
    <row r="4320">
      <c r="N4320" s="561" t="n"/>
    </row>
    <row r="4321">
      <c r="N4321" s="561" t="n"/>
    </row>
    <row r="4322">
      <c r="N4322" s="561" t="n"/>
    </row>
    <row r="4323">
      <c r="N4323" s="561" t="n"/>
    </row>
    <row r="4324">
      <c r="N4324" s="561" t="n"/>
    </row>
    <row r="4325">
      <c r="N4325" s="561" t="n"/>
    </row>
    <row r="4326">
      <c r="N4326" s="561" t="n"/>
    </row>
    <row r="4327">
      <c r="N4327" s="561" t="n"/>
    </row>
    <row r="4328">
      <c r="N4328" s="561" t="n"/>
    </row>
    <row r="4329">
      <c r="N4329" s="561" t="n"/>
    </row>
    <row r="4330">
      <c r="N4330" s="561" t="n"/>
    </row>
    <row r="4331">
      <c r="N4331" s="561" t="n"/>
    </row>
    <row r="4332">
      <c r="N4332" s="561" t="n"/>
    </row>
    <row r="4333">
      <c r="N4333" s="561" t="n"/>
    </row>
    <row r="4334">
      <c r="N4334" s="561" t="n"/>
    </row>
    <row r="4335">
      <c r="N4335" s="561" t="n"/>
    </row>
    <row r="4336">
      <c r="N4336" s="561" t="n"/>
    </row>
    <row r="4337">
      <c r="N4337" s="561" t="n"/>
    </row>
    <row r="4338">
      <c r="N4338" s="561" t="n"/>
    </row>
    <row r="4339">
      <c r="N4339" s="561" t="n"/>
    </row>
    <row r="4340">
      <c r="N4340" s="561" t="n"/>
    </row>
    <row r="4341">
      <c r="N4341" s="561" t="n"/>
    </row>
    <row r="4342">
      <c r="N4342" s="561" t="n"/>
    </row>
    <row r="4343">
      <c r="N4343" s="561" t="n"/>
    </row>
    <row r="4344">
      <c r="N4344" s="561" t="n"/>
    </row>
    <row r="4345">
      <c r="N4345" s="561" t="n"/>
    </row>
    <row r="4346">
      <c r="N4346" s="561" t="n"/>
    </row>
    <row r="4347">
      <c r="N4347" s="561" t="n"/>
    </row>
    <row r="4348">
      <c r="N4348" s="561" t="n"/>
    </row>
    <row r="4349">
      <c r="N4349" s="561" t="n"/>
    </row>
    <row r="4350">
      <c r="N4350" s="561" t="n"/>
    </row>
    <row r="4351">
      <c r="N4351" s="561" t="n"/>
    </row>
    <row r="4352">
      <c r="N4352" s="561" t="n"/>
    </row>
    <row r="4353">
      <c r="N4353" s="561" t="n"/>
    </row>
    <row r="4354">
      <c r="N4354" s="561" t="n"/>
    </row>
    <row r="4355">
      <c r="N4355" s="561" t="n"/>
    </row>
    <row r="4356">
      <c r="N4356" s="561" t="n"/>
    </row>
    <row r="4357">
      <c r="N4357" s="561" t="n"/>
    </row>
    <row r="4358">
      <c r="N4358" s="561" t="n"/>
    </row>
    <row r="4359">
      <c r="N4359" s="561" t="n"/>
    </row>
    <row r="4360">
      <c r="N4360" s="561" t="n"/>
    </row>
    <row r="4361">
      <c r="N4361" s="561" t="n"/>
    </row>
    <row r="4362">
      <c r="N4362" s="561" t="n"/>
    </row>
    <row r="4363">
      <c r="N4363" s="561" t="n"/>
    </row>
    <row r="4364">
      <c r="N4364" s="561" t="n"/>
    </row>
    <row r="4365">
      <c r="N4365" s="561" t="n"/>
    </row>
    <row r="4366">
      <c r="N4366" s="561" t="n"/>
    </row>
    <row r="4367">
      <c r="N4367" s="561" t="n"/>
    </row>
    <row r="4368">
      <c r="N4368" s="561" t="n"/>
    </row>
    <row r="4369">
      <c r="N4369" s="561" t="n"/>
    </row>
    <row r="4370">
      <c r="N4370" s="561" t="n"/>
    </row>
    <row r="4371">
      <c r="N4371" s="561" t="n"/>
    </row>
    <row r="4372">
      <c r="N4372" s="561" t="n"/>
    </row>
    <row r="4373">
      <c r="N4373" s="561" t="n"/>
    </row>
    <row r="4374">
      <c r="N4374" s="561" t="n"/>
    </row>
    <row r="4375">
      <c r="N4375" s="561" t="n"/>
    </row>
    <row r="4376">
      <c r="N4376" s="561" t="n"/>
    </row>
    <row r="4377">
      <c r="N4377" s="561" t="n"/>
    </row>
    <row r="4378">
      <c r="N4378" s="561" t="n"/>
    </row>
    <row r="4379">
      <c r="N4379" s="561" t="n"/>
    </row>
    <row r="4380">
      <c r="N4380" s="561" t="n"/>
    </row>
    <row r="4381">
      <c r="N4381" s="561" t="n"/>
    </row>
    <row r="4382">
      <c r="N4382" s="561" t="n"/>
    </row>
    <row r="4383">
      <c r="N4383" s="561" t="n"/>
    </row>
    <row r="4384">
      <c r="N4384" s="561" t="n"/>
    </row>
    <row r="4385">
      <c r="N4385" s="561" t="n"/>
    </row>
    <row r="4386">
      <c r="N4386" s="561" t="n"/>
    </row>
    <row r="4387">
      <c r="N4387" s="561" t="n"/>
    </row>
    <row r="4388">
      <c r="N4388" s="561" t="n"/>
    </row>
    <row r="4389">
      <c r="N4389" s="561" t="n"/>
    </row>
    <row r="4390">
      <c r="N4390" s="561" t="n"/>
    </row>
    <row r="4391">
      <c r="N4391" s="561" t="n"/>
    </row>
    <row r="4392">
      <c r="N4392" s="561" t="n"/>
    </row>
    <row r="4393">
      <c r="N4393" s="561" t="n"/>
    </row>
    <row r="4394">
      <c r="N4394" s="561" t="n"/>
    </row>
    <row r="4395">
      <c r="N4395" s="561" t="n"/>
    </row>
    <row r="4396">
      <c r="N4396" s="561" t="n"/>
    </row>
    <row r="4397">
      <c r="N4397" s="561" t="n"/>
    </row>
    <row r="4398">
      <c r="N4398" s="561" t="n"/>
    </row>
    <row r="4399">
      <c r="N4399" s="561" t="n"/>
    </row>
    <row r="4400">
      <c r="N4400" s="561" t="n"/>
    </row>
    <row r="4401">
      <c r="N4401" s="561" t="n"/>
    </row>
    <row r="4402">
      <c r="N4402" s="561" t="n"/>
    </row>
    <row r="4403">
      <c r="N4403" s="561" t="n"/>
    </row>
    <row r="4404">
      <c r="N4404" s="561" t="n"/>
    </row>
    <row r="4405">
      <c r="N4405" s="561" t="n"/>
    </row>
    <row r="4406">
      <c r="N4406" s="561" t="n"/>
    </row>
    <row r="4407">
      <c r="N4407" s="561" t="n"/>
    </row>
    <row r="4408">
      <c r="N4408" s="561" t="n"/>
    </row>
    <row r="4409">
      <c r="N4409" s="561" t="n"/>
    </row>
    <row r="4410">
      <c r="N4410" s="561" t="n"/>
    </row>
    <row r="4411">
      <c r="N4411" s="561" t="n"/>
    </row>
    <row r="4412">
      <c r="N4412" s="561" t="n"/>
    </row>
    <row r="4413">
      <c r="N4413" s="561" t="n"/>
    </row>
    <row r="4414">
      <c r="N4414" s="561" t="n"/>
    </row>
    <row r="4415">
      <c r="N4415" s="561" t="n"/>
    </row>
    <row r="4416">
      <c r="N4416" s="561" t="n"/>
    </row>
    <row r="4417">
      <c r="N4417" s="561" t="n"/>
    </row>
    <row r="4418">
      <c r="N4418" s="561" t="n"/>
    </row>
    <row r="4419">
      <c r="N4419" s="561" t="n"/>
    </row>
    <row r="4420">
      <c r="N4420" s="561" t="n"/>
    </row>
    <row r="4421">
      <c r="N4421" s="561" t="n"/>
    </row>
    <row r="4422">
      <c r="N4422" s="561" t="n"/>
    </row>
    <row r="4423">
      <c r="N4423" s="561" t="n"/>
    </row>
    <row r="4424">
      <c r="N4424" s="561" t="n"/>
    </row>
    <row r="4425">
      <c r="N4425" s="561" t="n"/>
    </row>
    <row r="4426">
      <c r="N4426" s="561" t="n"/>
    </row>
    <row r="4427">
      <c r="N4427" s="561" t="n"/>
    </row>
    <row r="4428">
      <c r="N4428" s="561" t="n"/>
    </row>
    <row r="4429">
      <c r="N4429" s="561" t="n"/>
    </row>
    <row r="4430">
      <c r="N4430" s="561" t="n"/>
    </row>
    <row r="4431">
      <c r="N4431" s="561" t="n"/>
    </row>
    <row r="4432">
      <c r="N4432" s="561" t="n"/>
    </row>
    <row r="4433">
      <c r="N4433" s="561" t="n"/>
    </row>
    <row r="4434">
      <c r="N4434" s="561" t="n"/>
    </row>
    <row r="4435">
      <c r="N4435" s="561" t="n"/>
    </row>
    <row r="4436">
      <c r="N4436" s="561" t="n"/>
    </row>
    <row r="4437">
      <c r="N4437" s="561" t="n"/>
    </row>
    <row r="4438">
      <c r="N4438" s="561" t="n"/>
    </row>
    <row r="4439">
      <c r="N4439" s="561" t="n"/>
    </row>
    <row r="4440">
      <c r="N4440" s="561" t="n"/>
    </row>
    <row r="4441">
      <c r="N4441" s="561" t="n"/>
    </row>
    <row r="4442">
      <c r="N4442" s="561" t="n"/>
    </row>
    <row r="4443">
      <c r="N4443" s="561" t="n"/>
    </row>
    <row r="4444">
      <c r="N4444" s="561" t="n"/>
    </row>
    <row r="4445">
      <c r="N4445" s="561" t="n"/>
    </row>
    <row r="4446">
      <c r="N4446" s="561" t="n"/>
    </row>
    <row r="4447">
      <c r="N4447" s="561" t="n"/>
    </row>
    <row r="4448">
      <c r="N4448" s="561" t="n"/>
    </row>
    <row r="4449">
      <c r="N4449" s="561" t="n"/>
    </row>
    <row r="4450">
      <c r="N4450" s="561" t="n"/>
    </row>
    <row r="4451">
      <c r="N4451" s="561" t="n"/>
    </row>
    <row r="4452">
      <c r="N4452" s="561" t="n"/>
    </row>
    <row r="4453">
      <c r="N4453" s="561" t="n"/>
    </row>
    <row r="4454">
      <c r="N4454" s="561" t="n"/>
    </row>
    <row r="4455">
      <c r="N4455" s="561" t="n"/>
    </row>
    <row r="4456">
      <c r="N4456" s="561" t="n"/>
    </row>
    <row r="4457">
      <c r="N4457" s="561" t="n"/>
    </row>
    <row r="4458">
      <c r="N4458" s="561" t="n"/>
    </row>
    <row r="4459">
      <c r="N4459" s="561" t="n"/>
    </row>
    <row r="4460">
      <c r="N4460" s="561" t="n"/>
    </row>
    <row r="4461">
      <c r="N4461" s="561" t="n"/>
    </row>
    <row r="4462">
      <c r="N4462" s="561" t="n"/>
    </row>
    <row r="4463">
      <c r="N4463" s="561" t="n"/>
    </row>
    <row r="4464">
      <c r="N4464" s="561" t="n"/>
    </row>
    <row r="4465">
      <c r="N4465" s="561" t="n"/>
    </row>
    <row r="4466">
      <c r="N4466" s="561" t="n"/>
    </row>
    <row r="4467">
      <c r="N4467" s="561" t="n"/>
    </row>
    <row r="4468">
      <c r="N4468" s="561" t="n"/>
    </row>
    <row r="4469">
      <c r="N4469" s="561" t="n"/>
    </row>
    <row r="4470">
      <c r="N4470" s="561" t="n"/>
    </row>
    <row r="4471">
      <c r="N4471" s="561" t="n"/>
    </row>
    <row r="4472">
      <c r="N4472" s="561" t="n"/>
    </row>
    <row r="4473">
      <c r="N4473" s="561" t="n"/>
    </row>
    <row r="4474">
      <c r="N4474" s="561" t="n"/>
    </row>
    <row r="4475">
      <c r="N4475" s="561" t="n"/>
    </row>
    <row r="4476">
      <c r="N4476" s="561" t="n"/>
    </row>
    <row r="4477">
      <c r="N4477" s="561" t="n"/>
    </row>
    <row r="4478">
      <c r="N4478" s="561" t="n"/>
    </row>
    <row r="4479">
      <c r="N4479" s="561" t="n"/>
    </row>
    <row r="4480">
      <c r="N4480" s="561" t="n"/>
    </row>
    <row r="4481">
      <c r="N4481" s="561" t="n"/>
    </row>
    <row r="4482">
      <c r="N4482" s="561" t="n"/>
    </row>
    <row r="4483">
      <c r="N4483" s="561" t="n"/>
    </row>
    <row r="4484">
      <c r="N4484" s="561" t="n"/>
    </row>
    <row r="4485">
      <c r="N4485" s="561" t="n"/>
    </row>
    <row r="4486">
      <c r="N4486" s="561" t="n"/>
    </row>
    <row r="4487">
      <c r="N4487" s="561" t="n"/>
    </row>
    <row r="4488">
      <c r="N4488" s="561" t="n"/>
    </row>
    <row r="4489">
      <c r="N4489" s="561" t="n"/>
    </row>
    <row r="4490">
      <c r="N4490" s="561" t="n"/>
    </row>
    <row r="4491">
      <c r="N4491" s="561" t="n"/>
    </row>
    <row r="4492">
      <c r="N4492" s="561" t="n"/>
    </row>
    <row r="4493">
      <c r="N4493" s="561" t="n"/>
    </row>
    <row r="4494">
      <c r="N4494" s="561" t="n"/>
    </row>
    <row r="4495">
      <c r="N4495" s="561" t="n"/>
    </row>
    <row r="4496">
      <c r="N4496" s="561" t="n"/>
    </row>
    <row r="4497">
      <c r="N4497" s="561" t="n"/>
    </row>
    <row r="4498">
      <c r="N4498" s="561" t="n"/>
    </row>
    <row r="4499">
      <c r="N4499" s="561" t="n"/>
    </row>
    <row r="4500">
      <c r="N4500" s="561" t="n"/>
    </row>
    <row r="4501">
      <c r="N4501" s="561" t="n"/>
    </row>
    <row r="4502">
      <c r="N4502" s="561" t="n"/>
    </row>
    <row r="4503">
      <c r="N4503" s="561" t="n"/>
    </row>
    <row r="4504">
      <c r="N4504" s="561" t="n"/>
    </row>
    <row r="4505">
      <c r="N4505" s="561" t="n"/>
    </row>
    <row r="4506">
      <c r="N4506" s="561" t="n"/>
    </row>
    <row r="4507">
      <c r="N4507" s="561" t="n"/>
    </row>
    <row r="4508">
      <c r="N4508" s="561" t="n"/>
    </row>
    <row r="4509">
      <c r="N4509" s="561" t="n"/>
    </row>
    <row r="4510">
      <c r="N4510" s="561" t="n"/>
    </row>
    <row r="4511">
      <c r="N4511" s="561" t="n"/>
    </row>
    <row r="4512">
      <c r="N4512" s="561" t="n"/>
    </row>
    <row r="4513">
      <c r="N4513" s="561" t="n"/>
    </row>
    <row r="4514">
      <c r="N4514" s="561" t="n"/>
    </row>
    <row r="4515">
      <c r="N4515" s="561" t="n"/>
    </row>
    <row r="4516">
      <c r="N4516" s="561" t="n"/>
    </row>
    <row r="4517">
      <c r="N4517" s="561" t="n"/>
    </row>
    <row r="4518">
      <c r="N4518" s="561" t="n"/>
    </row>
    <row r="4519">
      <c r="N4519" s="561" t="n"/>
    </row>
    <row r="4520">
      <c r="N4520" s="561" t="n"/>
    </row>
    <row r="4521">
      <c r="N4521" s="561" t="n"/>
    </row>
    <row r="4522">
      <c r="N4522" s="561" t="n"/>
    </row>
    <row r="4523">
      <c r="N4523" s="561" t="n"/>
    </row>
    <row r="4524">
      <c r="N4524" s="561" t="n"/>
    </row>
    <row r="4525">
      <c r="N4525" s="561" t="n"/>
    </row>
    <row r="4526">
      <c r="N4526" s="561" t="n"/>
    </row>
    <row r="4527">
      <c r="N4527" s="561" t="n"/>
    </row>
    <row r="4528">
      <c r="N4528" s="561" t="n"/>
    </row>
    <row r="4529">
      <c r="N4529" s="561" t="n"/>
    </row>
    <row r="4530">
      <c r="N4530" s="561" t="n"/>
    </row>
    <row r="4531">
      <c r="N4531" s="561" t="n"/>
    </row>
    <row r="4532">
      <c r="N4532" s="561" t="n"/>
    </row>
    <row r="4533">
      <c r="N4533" s="561" t="n"/>
    </row>
    <row r="4534">
      <c r="N4534" s="561" t="n"/>
    </row>
    <row r="4535">
      <c r="N4535" s="561" t="n"/>
    </row>
    <row r="4536">
      <c r="N4536" s="561" t="n"/>
    </row>
    <row r="4537">
      <c r="N4537" s="561" t="n"/>
    </row>
    <row r="4538">
      <c r="N4538" s="561" t="n"/>
    </row>
    <row r="4539">
      <c r="N4539" s="561" t="n"/>
    </row>
    <row r="4540">
      <c r="N4540" s="561" t="n"/>
    </row>
    <row r="4541">
      <c r="N4541" s="561" t="n"/>
    </row>
    <row r="4542">
      <c r="N4542" s="561" t="n"/>
    </row>
    <row r="4543">
      <c r="N4543" s="561" t="n"/>
    </row>
    <row r="4544">
      <c r="N4544" s="561" t="n"/>
    </row>
    <row r="4545">
      <c r="N4545" s="561" t="n"/>
    </row>
    <row r="4546">
      <c r="N4546" s="561" t="n"/>
    </row>
    <row r="4547">
      <c r="N4547" s="561" t="n"/>
    </row>
    <row r="4548">
      <c r="N4548" s="561" t="n"/>
    </row>
    <row r="4549">
      <c r="N4549" s="561" t="n"/>
    </row>
    <row r="4550">
      <c r="N4550" s="561" t="n"/>
    </row>
    <row r="4551">
      <c r="N4551" s="561" t="n"/>
    </row>
    <row r="4552">
      <c r="N4552" s="561" t="n"/>
    </row>
    <row r="4553">
      <c r="N4553" s="561" t="n"/>
    </row>
    <row r="4554">
      <c r="N4554" s="561" t="n"/>
    </row>
    <row r="4555">
      <c r="N4555" s="561" t="n"/>
    </row>
    <row r="4556">
      <c r="N4556" s="561" t="n"/>
    </row>
    <row r="4557">
      <c r="N4557" s="561" t="n"/>
    </row>
    <row r="4558">
      <c r="N4558" s="561" t="n"/>
    </row>
    <row r="4559">
      <c r="N4559" s="561" t="n"/>
    </row>
    <row r="4560">
      <c r="N4560" s="561" t="n"/>
    </row>
    <row r="4561">
      <c r="N4561" s="561" t="n"/>
    </row>
    <row r="4562">
      <c r="N4562" s="561" t="n"/>
    </row>
    <row r="4563">
      <c r="N4563" s="561" t="n"/>
    </row>
    <row r="4564">
      <c r="N4564" s="561" t="n"/>
    </row>
    <row r="4565">
      <c r="N4565" s="561" t="n"/>
    </row>
    <row r="4566">
      <c r="N4566" s="561" t="n"/>
    </row>
    <row r="4567">
      <c r="N4567" s="561" t="n"/>
    </row>
    <row r="4568">
      <c r="N4568" s="561" t="n"/>
    </row>
    <row r="4569">
      <c r="N4569" s="561" t="n"/>
    </row>
    <row r="4570">
      <c r="N4570" s="561" t="n"/>
    </row>
    <row r="4571">
      <c r="N4571" s="561" t="n"/>
    </row>
    <row r="4572">
      <c r="N4572" s="561" t="n"/>
    </row>
    <row r="4573">
      <c r="N4573" s="561" t="n"/>
    </row>
    <row r="4574">
      <c r="N4574" s="561" t="n"/>
    </row>
    <row r="4575">
      <c r="N4575" s="561" t="n"/>
    </row>
    <row r="4576">
      <c r="N4576" s="561" t="n"/>
    </row>
    <row r="4577">
      <c r="N4577" s="561" t="n"/>
    </row>
    <row r="4578">
      <c r="N4578" s="561" t="n"/>
    </row>
    <row r="4579">
      <c r="N4579" s="561" t="n"/>
    </row>
    <row r="4580">
      <c r="N4580" s="561" t="n"/>
    </row>
    <row r="4581">
      <c r="N4581" s="561" t="n"/>
    </row>
    <row r="4582">
      <c r="N4582" s="561" t="n"/>
    </row>
    <row r="4583">
      <c r="N4583" s="561" t="n"/>
    </row>
    <row r="4584">
      <c r="N4584" s="561" t="n"/>
    </row>
    <row r="4585">
      <c r="N4585" s="561" t="n"/>
    </row>
    <row r="4586">
      <c r="N4586" s="561" t="n"/>
    </row>
    <row r="4587">
      <c r="N4587" s="561" t="n"/>
    </row>
    <row r="4588">
      <c r="N4588" s="561" t="n"/>
    </row>
    <row r="4589">
      <c r="N4589" s="561" t="n"/>
    </row>
    <row r="4590">
      <c r="N4590" s="561" t="n"/>
    </row>
    <row r="4591">
      <c r="N4591" s="561" t="n"/>
    </row>
    <row r="4592">
      <c r="N4592" s="561" t="n"/>
    </row>
    <row r="4593">
      <c r="N4593" s="561" t="n"/>
    </row>
    <row r="4594">
      <c r="N4594" s="561" t="n"/>
    </row>
    <row r="4595">
      <c r="N4595" s="561" t="n"/>
    </row>
    <row r="4596">
      <c r="N4596" s="561" t="n"/>
    </row>
    <row r="4597">
      <c r="N4597" s="561" t="n"/>
    </row>
    <row r="4598">
      <c r="N4598" s="561" t="n"/>
    </row>
    <row r="4599">
      <c r="N4599" s="561" t="n"/>
    </row>
    <row r="4600">
      <c r="N4600" s="561" t="n"/>
    </row>
    <row r="4601">
      <c r="N4601" s="561" t="n"/>
    </row>
    <row r="4602">
      <c r="N4602" s="561" t="n"/>
    </row>
    <row r="4603">
      <c r="N4603" s="561" t="n"/>
    </row>
    <row r="4604">
      <c r="N4604" s="561" t="n"/>
    </row>
    <row r="4605">
      <c r="N4605" s="561" t="n"/>
    </row>
    <row r="4606">
      <c r="N4606" s="561" t="n"/>
    </row>
    <row r="4607">
      <c r="N4607" s="561" t="n"/>
    </row>
    <row r="4608">
      <c r="N4608" s="561" t="n"/>
    </row>
    <row r="4609">
      <c r="N4609" s="561" t="n"/>
    </row>
    <row r="4610">
      <c r="N4610" s="561" t="n"/>
    </row>
    <row r="4611">
      <c r="N4611" s="561" t="n"/>
    </row>
    <row r="4612">
      <c r="N4612" s="561" t="n"/>
    </row>
    <row r="4613">
      <c r="N4613" s="561" t="n"/>
    </row>
    <row r="4614">
      <c r="N4614" s="561" t="n"/>
    </row>
    <row r="4615">
      <c r="N4615" s="561" t="n"/>
    </row>
    <row r="4616">
      <c r="N4616" s="561" t="n"/>
    </row>
    <row r="4617">
      <c r="N4617" s="561" t="n"/>
    </row>
    <row r="4618">
      <c r="N4618" s="561" t="n"/>
    </row>
    <row r="4619">
      <c r="N4619" s="561" t="n"/>
    </row>
    <row r="4620">
      <c r="N4620" s="561" t="n"/>
    </row>
    <row r="4621">
      <c r="N4621" s="561" t="n"/>
    </row>
    <row r="4622">
      <c r="N4622" s="561" t="n"/>
    </row>
    <row r="4623">
      <c r="N4623" s="561" t="n"/>
    </row>
    <row r="4624">
      <c r="N4624" s="561" t="n"/>
    </row>
    <row r="4625">
      <c r="N4625" s="561" t="n"/>
    </row>
    <row r="4626">
      <c r="N4626" s="561" t="n"/>
    </row>
    <row r="4627">
      <c r="N4627" s="561" t="n"/>
    </row>
    <row r="4628">
      <c r="N4628" s="561" t="n"/>
    </row>
    <row r="4629">
      <c r="N4629" s="561" t="n"/>
    </row>
    <row r="4630">
      <c r="N4630" s="561" t="n"/>
    </row>
    <row r="4631">
      <c r="N4631" s="561" t="n"/>
    </row>
    <row r="4632">
      <c r="N4632" s="561" t="n"/>
    </row>
    <row r="4633">
      <c r="N4633" s="561" t="n"/>
    </row>
    <row r="4634">
      <c r="N4634" s="561" t="n"/>
    </row>
    <row r="4635">
      <c r="N4635" s="561" t="n"/>
    </row>
    <row r="4636">
      <c r="N4636" s="561" t="n"/>
    </row>
    <row r="4637">
      <c r="N4637" s="561" t="n"/>
    </row>
    <row r="4638">
      <c r="N4638" s="561" t="n"/>
    </row>
    <row r="4639">
      <c r="N4639" s="561" t="n"/>
    </row>
    <row r="4640">
      <c r="N4640" s="561" t="n"/>
    </row>
    <row r="4641">
      <c r="N4641" s="561" t="n"/>
    </row>
    <row r="4642">
      <c r="N4642" s="561" t="n"/>
    </row>
    <row r="4643">
      <c r="N4643" s="561" t="n"/>
    </row>
    <row r="4644">
      <c r="N4644" s="561" t="n"/>
    </row>
    <row r="4645">
      <c r="N4645" s="561" t="n"/>
    </row>
    <row r="4646">
      <c r="N4646" s="561" t="n"/>
    </row>
    <row r="4647">
      <c r="N4647" s="561" t="n"/>
    </row>
    <row r="4648">
      <c r="N4648" s="561" t="n"/>
    </row>
    <row r="4649">
      <c r="N4649" s="561" t="n"/>
    </row>
    <row r="4650">
      <c r="N4650" s="561" t="n"/>
    </row>
    <row r="4651">
      <c r="N4651" s="561" t="n"/>
    </row>
    <row r="4652">
      <c r="N4652" s="561" t="n"/>
    </row>
    <row r="4653">
      <c r="N4653" s="561" t="n"/>
    </row>
    <row r="4654">
      <c r="N4654" s="561" t="n"/>
    </row>
    <row r="4655">
      <c r="N4655" s="561" t="n"/>
    </row>
    <row r="4656">
      <c r="N4656" s="561" t="n"/>
    </row>
    <row r="4657">
      <c r="N4657" s="561" t="n"/>
    </row>
    <row r="4658">
      <c r="N4658" s="561" t="n"/>
    </row>
    <row r="4659">
      <c r="N4659" s="561" t="n"/>
    </row>
    <row r="4660">
      <c r="N4660" s="561" t="n"/>
    </row>
    <row r="4661">
      <c r="N4661" s="561" t="n"/>
    </row>
    <row r="4662">
      <c r="N4662" s="561" t="n"/>
    </row>
    <row r="4663">
      <c r="N4663" s="561" t="n"/>
    </row>
    <row r="4664">
      <c r="N4664" s="561" t="n"/>
    </row>
    <row r="4665">
      <c r="N4665" s="561" t="n"/>
    </row>
    <row r="4666">
      <c r="N4666" s="561" t="n"/>
    </row>
    <row r="4667">
      <c r="N4667" s="561" t="n"/>
    </row>
    <row r="4668">
      <c r="N4668" s="561" t="n"/>
    </row>
    <row r="4669">
      <c r="N4669" s="561" t="n"/>
    </row>
    <row r="4670">
      <c r="N4670" s="561" t="n"/>
    </row>
    <row r="4671">
      <c r="N4671" s="561" t="n"/>
    </row>
    <row r="4672">
      <c r="N4672" s="561" t="n"/>
    </row>
    <row r="4673">
      <c r="N4673" s="561" t="n"/>
    </row>
    <row r="4674">
      <c r="N4674" s="561" t="n"/>
    </row>
    <row r="4675">
      <c r="N4675" s="561" t="n"/>
    </row>
    <row r="4676">
      <c r="N4676" s="561" t="n"/>
    </row>
    <row r="4677">
      <c r="N4677" s="561" t="n"/>
    </row>
    <row r="4678">
      <c r="N4678" s="561" t="n"/>
    </row>
    <row r="4679">
      <c r="N4679" s="561" t="n"/>
    </row>
    <row r="4680">
      <c r="N4680" s="561" t="n"/>
    </row>
    <row r="4681">
      <c r="N4681" s="561" t="n"/>
    </row>
    <row r="4682">
      <c r="N4682" s="561" t="n"/>
    </row>
    <row r="4683">
      <c r="N4683" s="561" t="n"/>
    </row>
    <row r="4684">
      <c r="N4684" s="561" t="n"/>
    </row>
    <row r="4685">
      <c r="N4685" s="561" t="n"/>
    </row>
    <row r="4686">
      <c r="N4686" s="561" t="n"/>
    </row>
    <row r="4687">
      <c r="N4687" s="561" t="n"/>
    </row>
    <row r="4688">
      <c r="N4688" s="561" t="n"/>
    </row>
    <row r="4689">
      <c r="N4689" s="561" t="n"/>
    </row>
    <row r="4690">
      <c r="N4690" s="561" t="n"/>
    </row>
    <row r="4691">
      <c r="N4691" s="561" t="n"/>
    </row>
    <row r="4692">
      <c r="N4692" s="561" t="n"/>
    </row>
    <row r="4693">
      <c r="N4693" s="561" t="n"/>
    </row>
    <row r="4694">
      <c r="N4694" s="561" t="n"/>
    </row>
    <row r="4695">
      <c r="N4695" s="561" t="n"/>
    </row>
    <row r="4696">
      <c r="N4696" s="561" t="n"/>
    </row>
    <row r="4697">
      <c r="N4697" s="561" t="n"/>
    </row>
    <row r="4698">
      <c r="N4698" s="561" t="n"/>
    </row>
    <row r="4699">
      <c r="N4699" s="561" t="n"/>
    </row>
    <row r="4700">
      <c r="N4700" s="561" t="n"/>
    </row>
    <row r="4701">
      <c r="N4701" s="561" t="n"/>
    </row>
    <row r="4702">
      <c r="N4702" s="561" t="n"/>
    </row>
    <row r="4703">
      <c r="N4703" s="561" t="n"/>
    </row>
    <row r="4704">
      <c r="N4704" s="561" t="n"/>
    </row>
    <row r="4705">
      <c r="N4705" s="561" t="n"/>
    </row>
    <row r="4706">
      <c r="N4706" s="561" t="n"/>
    </row>
    <row r="4707">
      <c r="N4707" s="561" t="n"/>
    </row>
    <row r="4708">
      <c r="N4708" s="561" t="n"/>
    </row>
    <row r="4709">
      <c r="N4709" s="561" t="n"/>
    </row>
    <row r="4710">
      <c r="N4710" s="561" t="n"/>
    </row>
    <row r="4711">
      <c r="N4711" s="561" t="n"/>
    </row>
    <row r="4712">
      <c r="N4712" s="561" t="n"/>
    </row>
    <row r="4713">
      <c r="N4713" s="561" t="n"/>
    </row>
    <row r="4714">
      <c r="N4714" s="561" t="n"/>
    </row>
    <row r="4715">
      <c r="N4715" s="561" t="n"/>
    </row>
    <row r="4716">
      <c r="N4716" s="561" t="n"/>
    </row>
    <row r="4717">
      <c r="N4717" s="561" t="n"/>
    </row>
    <row r="4718">
      <c r="N4718" s="561" t="n"/>
    </row>
    <row r="4719">
      <c r="N4719" s="561" t="n"/>
    </row>
    <row r="4720">
      <c r="N4720" s="561" t="n"/>
    </row>
    <row r="4721">
      <c r="N4721" s="561" t="n"/>
    </row>
    <row r="4722">
      <c r="N4722" s="561" t="n"/>
    </row>
    <row r="4723">
      <c r="N4723" s="561" t="n"/>
    </row>
    <row r="4724">
      <c r="N4724" s="561" t="n"/>
    </row>
    <row r="4725">
      <c r="N4725" s="561" t="n"/>
    </row>
    <row r="4726">
      <c r="N4726" s="561" t="n"/>
    </row>
    <row r="4727">
      <c r="N4727" s="561" t="n"/>
    </row>
    <row r="4728">
      <c r="N4728" s="561" t="n"/>
    </row>
    <row r="4729">
      <c r="N4729" s="561" t="n"/>
    </row>
    <row r="4730">
      <c r="N4730" s="561" t="n"/>
    </row>
    <row r="4731">
      <c r="N4731" s="561" t="n"/>
    </row>
    <row r="4732">
      <c r="N4732" s="561" t="n"/>
    </row>
    <row r="4733">
      <c r="N4733" s="561" t="n"/>
    </row>
    <row r="4734">
      <c r="N4734" s="561" t="n"/>
    </row>
    <row r="4735">
      <c r="N4735" s="561" t="n"/>
    </row>
    <row r="4736">
      <c r="N4736" s="561" t="n"/>
    </row>
    <row r="4737">
      <c r="N4737" s="561" t="n"/>
    </row>
    <row r="4738">
      <c r="N4738" s="561" t="n"/>
    </row>
    <row r="4739">
      <c r="N4739" s="561" t="n"/>
    </row>
    <row r="4740">
      <c r="N4740" s="561" t="n"/>
    </row>
    <row r="4741">
      <c r="N4741" s="561" t="n"/>
    </row>
    <row r="4742">
      <c r="N4742" s="561" t="n"/>
    </row>
    <row r="4743">
      <c r="N4743" s="561" t="n"/>
    </row>
    <row r="4744">
      <c r="N4744" s="561" t="n"/>
    </row>
    <row r="4745">
      <c r="N4745" s="561" t="n"/>
    </row>
    <row r="4746">
      <c r="N4746" s="561" t="n"/>
    </row>
    <row r="4747">
      <c r="N4747" s="561" t="n"/>
    </row>
    <row r="4748">
      <c r="N4748" s="561" t="n"/>
    </row>
    <row r="4749">
      <c r="N4749" s="561" t="n"/>
    </row>
    <row r="4750">
      <c r="N4750" s="561" t="n"/>
    </row>
    <row r="4751">
      <c r="N4751" s="561" t="n"/>
    </row>
    <row r="4752">
      <c r="N4752" s="561" t="n"/>
    </row>
    <row r="4753">
      <c r="N4753" s="561" t="n"/>
    </row>
    <row r="4754">
      <c r="N4754" s="561" t="n"/>
    </row>
    <row r="4755">
      <c r="N4755" s="561" t="n"/>
    </row>
    <row r="4756">
      <c r="N4756" s="561" t="n"/>
    </row>
    <row r="4757">
      <c r="N4757" s="561" t="n"/>
    </row>
    <row r="4758">
      <c r="N4758" s="561" t="n"/>
    </row>
    <row r="4759">
      <c r="N4759" s="561" t="n"/>
    </row>
    <row r="4760">
      <c r="N4760" s="561" t="n"/>
    </row>
    <row r="4761">
      <c r="N4761" s="561" t="n"/>
    </row>
    <row r="4762">
      <c r="N4762" s="561" t="n"/>
    </row>
    <row r="4763">
      <c r="N4763" s="561" t="n"/>
    </row>
    <row r="4764">
      <c r="N4764" s="561" t="n"/>
    </row>
    <row r="4765">
      <c r="N4765" s="561" t="n"/>
    </row>
    <row r="4766">
      <c r="N4766" s="561" t="n"/>
    </row>
    <row r="4767">
      <c r="N4767" s="561" t="n"/>
    </row>
    <row r="4768">
      <c r="N4768" s="561" t="n"/>
    </row>
    <row r="4769">
      <c r="N4769" s="561" t="n"/>
    </row>
    <row r="4770">
      <c r="N4770" s="561" t="n"/>
    </row>
    <row r="4771">
      <c r="N4771" s="561" t="n"/>
    </row>
    <row r="4772">
      <c r="N4772" s="561" t="n"/>
    </row>
    <row r="4773">
      <c r="N4773" s="561" t="n"/>
    </row>
    <row r="4774">
      <c r="N4774" s="561" t="n"/>
    </row>
    <row r="4775">
      <c r="N4775" s="561" t="n"/>
    </row>
    <row r="4776">
      <c r="N4776" s="561" t="n"/>
    </row>
    <row r="4777">
      <c r="N4777" s="561" t="n"/>
    </row>
    <row r="4778">
      <c r="N4778" s="561" t="n"/>
    </row>
    <row r="4779">
      <c r="N4779" s="561" t="n"/>
    </row>
    <row r="4780">
      <c r="N4780" s="561" t="n"/>
    </row>
    <row r="4781">
      <c r="N4781" s="561" t="n"/>
    </row>
    <row r="4782">
      <c r="N4782" s="561" t="n"/>
    </row>
    <row r="4783">
      <c r="N4783" s="561" t="n"/>
    </row>
    <row r="4784">
      <c r="N4784" s="561" t="n"/>
    </row>
    <row r="4785">
      <c r="N4785" s="561" t="n"/>
    </row>
    <row r="4786">
      <c r="N4786" s="561" t="n"/>
    </row>
    <row r="4787">
      <c r="N4787" s="561" t="n"/>
    </row>
    <row r="4788">
      <c r="N4788" s="561" t="n"/>
    </row>
    <row r="4789">
      <c r="N4789" s="561" t="n"/>
    </row>
    <row r="4790">
      <c r="N4790" s="561" t="n"/>
    </row>
    <row r="4791">
      <c r="N4791" s="561" t="n"/>
    </row>
    <row r="4792">
      <c r="N4792" s="561" t="n"/>
    </row>
    <row r="4793">
      <c r="N4793" s="561" t="n"/>
    </row>
    <row r="4794">
      <c r="N4794" s="561" t="n"/>
    </row>
    <row r="4795">
      <c r="N4795" s="561" t="n"/>
    </row>
    <row r="4796">
      <c r="N4796" s="561" t="n"/>
    </row>
    <row r="4797">
      <c r="N4797" s="561" t="n"/>
    </row>
    <row r="4798">
      <c r="N4798" s="561" t="n"/>
    </row>
    <row r="4799">
      <c r="N4799" s="561" t="n"/>
    </row>
    <row r="4800">
      <c r="N4800" s="561" t="n"/>
    </row>
    <row r="4801">
      <c r="N4801" s="561" t="n"/>
    </row>
    <row r="4802">
      <c r="N4802" s="561" t="n"/>
    </row>
    <row r="4803">
      <c r="N4803" s="561" t="n"/>
    </row>
    <row r="4804">
      <c r="N4804" s="561" t="n"/>
    </row>
    <row r="4805">
      <c r="N4805" s="561" t="n"/>
    </row>
    <row r="4806">
      <c r="N4806" s="561" t="n"/>
    </row>
    <row r="4807">
      <c r="N4807" s="561" t="n"/>
    </row>
    <row r="4808">
      <c r="N4808" s="561" t="n"/>
    </row>
    <row r="4809">
      <c r="N4809" s="561" t="n"/>
    </row>
    <row r="4810">
      <c r="N4810" s="561" t="n"/>
    </row>
    <row r="4811">
      <c r="N4811" s="561" t="n"/>
    </row>
    <row r="4812">
      <c r="N4812" s="561" t="n"/>
    </row>
    <row r="4813">
      <c r="N4813" s="561" t="n"/>
    </row>
    <row r="4814">
      <c r="N4814" s="561" t="n"/>
    </row>
    <row r="4815">
      <c r="N4815" s="561" t="n"/>
    </row>
    <row r="4816">
      <c r="N4816" s="561" t="n"/>
    </row>
    <row r="4817">
      <c r="N4817" s="561" t="n"/>
    </row>
    <row r="4818">
      <c r="N4818" s="561" t="n"/>
    </row>
    <row r="4819">
      <c r="N4819" s="561" t="n"/>
    </row>
    <row r="4820">
      <c r="N4820" s="561" t="n"/>
    </row>
    <row r="4821">
      <c r="N4821" s="561" t="n"/>
    </row>
    <row r="4822">
      <c r="N4822" s="561" t="n"/>
    </row>
    <row r="4823">
      <c r="N4823" s="561" t="n"/>
    </row>
    <row r="4824">
      <c r="N4824" s="561" t="n"/>
    </row>
    <row r="4825">
      <c r="N4825" s="561" t="n"/>
    </row>
    <row r="4826">
      <c r="N4826" s="561" t="n"/>
    </row>
    <row r="4827">
      <c r="N4827" s="561" t="n"/>
    </row>
    <row r="4828">
      <c r="N4828" s="561" t="n"/>
    </row>
    <row r="4829">
      <c r="N4829" s="561" t="n"/>
    </row>
    <row r="4830">
      <c r="N4830" s="561" t="n"/>
    </row>
    <row r="4831">
      <c r="N4831" s="561" t="n"/>
    </row>
    <row r="4832">
      <c r="N4832" s="561" t="n"/>
    </row>
    <row r="4833">
      <c r="N4833" s="561" t="n"/>
    </row>
    <row r="4834">
      <c r="N4834" s="561" t="n"/>
    </row>
    <row r="4835">
      <c r="N4835" s="561" t="n"/>
    </row>
    <row r="4836">
      <c r="N4836" s="561" t="n"/>
    </row>
    <row r="4837">
      <c r="N4837" s="561" t="n"/>
    </row>
    <row r="4838">
      <c r="N4838" s="561" t="n"/>
    </row>
    <row r="4839">
      <c r="N4839" s="561" t="n"/>
    </row>
    <row r="4840">
      <c r="N4840" s="561" t="n"/>
    </row>
    <row r="4841">
      <c r="N4841" s="561" t="n"/>
    </row>
    <row r="4842">
      <c r="N4842" s="561" t="n"/>
    </row>
    <row r="4843">
      <c r="N4843" s="561" t="n"/>
    </row>
    <row r="4844">
      <c r="N4844" s="561" t="n"/>
    </row>
    <row r="4845">
      <c r="N4845" s="561" t="n"/>
    </row>
    <row r="4846">
      <c r="N4846" s="561" t="n"/>
    </row>
    <row r="4847">
      <c r="N4847" s="561" t="n"/>
    </row>
    <row r="4848">
      <c r="N4848" s="561" t="n"/>
    </row>
    <row r="4849">
      <c r="N4849" s="561" t="n"/>
    </row>
    <row r="4850">
      <c r="N4850" s="561" t="n"/>
    </row>
    <row r="4851">
      <c r="N4851" s="561" t="n"/>
    </row>
    <row r="4852">
      <c r="N4852" s="561" t="n"/>
    </row>
    <row r="4853">
      <c r="N4853" s="561" t="n"/>
    </row>
    <row r="4854">
      <c r="N4854" s="561" t="n"/>
    </row>
    <row r="4855">
      <c r="N4855" s="561" t="n"/>
    </row>
    <row r="4856">
      <c r="N4856" s="561" t="n"/>
    </row>
    <row r="4857">
      <c r="N4857" s="561" t="n"/>
    </row>
    <row r="4858">
      <c r="N4858" s="561" t="n"/>
    </row>
    <row r="4859">
      <c r="N4859" s="561" t="n"/>
    </row>
    <row r="4860">
      <c r="N4860" s="561" t="n"/>
    </row>
    <row r="4861">
      <c r="N4861" s="561" t="n"/>
    </row>
    <row r="4862">
      <c r="N4862" s="561" t="n"/>
    </row>
    <row r="4863">
      <c r="N4863" s="561" t="n"/>
    </row>
    <row r="4864">
      <c r="N4864" s="561" t="n"/>
    </row>
    <row r="4865">
      <c r="N4865" s="561" t="n"/>
    </row>
    <row r="4866">
      <c r="N4866" s="561" t="n"/>
    </row>
    <row r="4867">
      <c r="N4867" s="561" t="n"/>
    </row>
    <row r="4868">
      <c r="N4868" s="561" t="n"/>
    </row>
    <row r="4869">
      <c r="N4869" s="561" t="n"/>
    </row>
    <row r="4870">
      <c r="N4870" s="561" t="n"/>
    </row>
    <row r="4871">
      <c r="N4871" s="561" t="n"/>
    </row>
    <row r="4872">
      <c r="N4872" s="561" t="n"/>
    </row>
    <row r="4873">
      <c r="N4873" s="561" t="n"/>
    </row>
    <row r="4874">
      <c r="N4874" s="561" t="n"/>
    </row>
    <row r="4875">
      <c r="N4875" s="561" t="n"/>
    </row>
    <row r="4876">
      <c r="N4876" s="561" t="n"/>
    </row>
    <row r="4877">
      <c r="N4877" s="561" t="n"/>
    </row>
    <row r="4878">
      <c r="N4878" s="561" t="n"/>
    </row>
    <row r="4879">
      <c r="N4879" s="561" t="n"/>
    </row>
    <row r="4880">
      <c r="N4880" s="561" t="n"/>
    </row>
    <row r="4881">
      <c r="N4881" s="561" t="n"/>
    </row>
    <row r="4882">
      <c r="N4882" s="561" t="n"/>
    </row>
    <row r="4883">
      <c r="N4883" s="561" t="n"/>
    </row>
    <row r="4884">
      <c r="N4884" s="561" t="n"/>
    </row>
    <row r="4885">
      <c r="N4885" s="561" t="n"/>
    </row>
    <row r="4886">
      <c r="N4886" s="561" t="n"/>
    </row>
    <row r="4887">
      <c r="N4887" s="561" t="n"/>
    </row>
    <row r="4888">
      <c r="N4888" s="561" t="n"/>
    </row>
    <row r="4889">
      <c r="N4889" s="561" t="n"/>
    </row>
    <row r="4890">
      <c r="N4890" s="561" t="n"/>
    </row>
    <row r="4891">
      <c r="N4891" s="561" t="n"/>
    </row>
    <row r="4892">
      <c r="N4892" s="561" t="n"/>
    </row>
    <row r="4893">
      <c r="N4893" s="561" t="n"/>
    </row>
    <row r="4894">
      <c r="N4894" s="561" t="n"/>
    </row>
    <row r="4895">
      <c r="N4895" s="561" t="n"/>
    </row>
    <row r="4896">
      <c r="N4896" s="561" t="n"/>
    </row>
    <row r="4897">
      <c r="N4897" s="561" t="n"/>
    </row>
    <row r="4898">
      <c r="N4898" s="561" t="n"/>
    </row>
    <row r="4899">
      <c r="N4899" s="561" t="n"/>
    </row>
    <row r="4900">
      <c r="N4900" s="561" t="n"/>
    </row>
    <row r="4901">
      <c r="N4901" s="561" t="n"/>
    </row>
    <row r="4902">
      <c r="N4902" s="561" t="n"/>
    </row>
    <row r="4903">
      <c r="N4903" s="561" t="n"/>
    </row>
    <row r="4904">
      <c r="N4904" s="561" t="n"/>
    </row>
    <row r="4905">
      <c r="N4905" s="561" t="n"/>
    </row>
    <row r="4906">
      <c r="N4906" s="561" t="n"/>
    </row>
    <row r="4907">
      <c r="N4907" s="561" t="n"/>
    </row>
    <row r="4908">
      <c r="N4908" s="561" t="n"/>
    </row>
    <row r="4909">
      <c r="N4909" s="561" t="n"/>
    </row>
    <row r="4910">
      <c r="N4910" s="561" t="n"/>
    </row>
    <row r="4911">
      <c r="N4911" s="561" t="n"/>
    </row>
    <row r="4912">
      <c r="N4912" s="561" t="n"/>
    </row>
    <row r="4913">
      <c r="N4913" s="561" t="n"/>
    </row>
    <row r="4914">
      <c r="N4914" s="561" t="n"/>
    </row>
    <row r="4915">
      <c r="N4915" s="561" t="n"/>
    </row>
    <row r="4916">
      <c r="N4916" s="561" t="n"/>
    </row>
    <row r="4917">
      <c r="N4917" s="561" t="n"/>
    </row>
    <row r="4918">
      <c r="N4918" s="561" t="n"/>
    </row>
    <row r="4919">
      <c r="N4919" s="561" t="n"/>
    </row>
    <row r="4920">
      <c r="N4920" s="561" t="n"/>
    </row>
    <row r="4921">
      <c r="N4921" s="561" t="n"/>
    </row>
    <row r="4922">
      <c r="N4922" s="561" t="n"/>
    </row>
    <row r="4923">
      <c r="N4923" s="561" t="n"/>
    </row>
    <row r="4924">
      <c r="N4924" s="561" t="n"/>
    </row>
    <row r="4925">
      <c r="N4925" s="561" t="n"/>
    </row>
    <row r="4926">
      <c r="N4926" s="561" t="n"/>
    </row>
    <row r="4927">
      <c r="N4927" s="561" t="n"/>
    </row>
    <row r="4928">
      <c r="N4928" s="561" t="n"/>
    </row>
    <row r="4929">
      <c r="N4929" s="561" t="n"/>
    </row>
    <row r="4930">
      <c r="N4930" s="561" t="n"/>
    </row>
    <row r="4931">
      <c r="N4931" s="561" t="n"/>
    </row>
    <row r="4932">
      <c r="N4932" s="561" t="n"/>
    </row>
    <row r="4933">
      <c r="N4933" s="561" t="n"/>
    </row>
    <row r="4934">
      <c r="N4934" s="561" t="n"/>
    </row>
    <row r="4935">
      <c r="N4935" s="561" t="n"/>
    </row>
    <row r="4936">
      <c r="N4936" s="561" t="n"/>
    </row>
    <row r="4937">
      <c r="N4937" s="561" t="n"/>
    </row>
    <row r="4938">
      <c r="N4938" s="561" t="n"/>
    </row>
    <row r="4939">
      <c r="N4939" s="561" t="n"/>
    </row>
    <row r="4940">
      <c r="N4940" s="561" t="n"/>
    </row>
    <row r="4941">
      <c r="N4941" s="561" t="n"/>
    </row>
    <row r="4942">
      <c r="N4942" s="561" t="n"/>
    </row>
    <row r="4943">
      <c r="N4943" s="561" t="n"/>
    </row>
    <row r="4944">
      <c r="N4944" s="561" t="n"/>
    </row>
    <row r="4945">
      <c r="N4945" s="561" t="n"/>
    </row>
    <row r="4946">
      <c r="N4946" s="561" t="n"/>
    </row>
    <row r="4947">
      <c r="N4947" s="561" t="n"/>
    </row>
    <row r="4948">
      <c r="N4948" s="561" t="n"/>
    </row>
    <row r="4949">
      <c r="N4949" s="561" t="n"/>
    </row>
    <row r="4950">
      <c r="N4950" s="561" t="n"/>
    </row>
    <row r="4951">
      <c r="N4951" s="561" t="n"/>
    </row>
    <row r="4952">
      <c r="N4952" s="561" t="n"/>
    </row>
    <row r="4953">
      <c r="N4953" s="561" t="n"/>
    </row>
    <row r="4954">
      <c r="N4954" s="561" t="n"/>
    </row>
    <row r="4955">
      <c r="N4955" s="561" t="n"/>
    </row>
    <row r="4956">
      <c r="N4956" s="561" t="n"/>
    </row>
    <row r="4957">
      <c r="N4957" s="561" t="n"/>
    </row>
    <row r="4958">
      <c r="N4958" s="561" t="n"/>
    </row>
    <row r="4959">
      <c r="N4959" s="561" t="n"/>
    </row>
    <row r="4960">
      <c r="N4960" s="561" t="n"/>
    </row>
    <row r="4961">
      <c r="N4961" s="561" t="n"/>
    </row>
    <row r="4962">
      <c r="N4962" s="561" t="n"/>
    </row>
    <row r="4963">
      <c r="N4963" s="561" t="n"/>
    </row>
    <row r="4964">
      <c r="N4964" s="561" t="n"/>
    </row>
    <row r="4965">
      <c r="N4965" s="561" t="n"/>
    </row>
    <row r="4966">
      <c r="N4966" s="561" t="n"/>
    </row>
    <row r="4967">
      <c r="N4967" s="561" t="n"/>
    </row>
    <row r="4968">
      <c r="N4968" s="561" t="n"/>
    </row>
    <row r="4969">
      <c r="N4969" s="561" t="n"/>
    </row>
    <row r="4970">
      <c r="N4970" s="561" t="n"/>
    </row>
    <row r="4971">
      <c r="N4971" s="561" t="n"/>
    </row>
    <row r="4972">
      <c r="N4972" s="561" t="n"/>
    </row>
    <row r="4973">
      <c r="N4973" s="561" t="n"/>
    </row>
    <row r="4974">
      <c r="N4974" s="561" t="n"/>
    </row>
    <row r="4975">
      <c r="N4975" s="561" t="n"/>
    </row>
    <row r="4976">
      <c r="N4976" s="561" t="n"/>
    </row>
    <row r="4977">
      <c r="N4977" s="561" t="n"/>
    </row>
    <row r="4978">
      <c r="N4978" s="561" t="n"/>
    </row>
    <row r="4979">
      <c r="N4979" s="561" t="n"/>
    </row>
    <row r="4980">
      <c r="N4980" s="561" t="n"/>
    </row>
    <row r="4981">
      <c r="N4981" s="561" t="n"/>
    </row>
    <row r="4982">
      <c r="N4982" s="561" t="n"/>
    </row>
    <row r="4983">
      <c r="N4983" s="561" t="n"/>
    </row>
    <row r="4984">
      <c r="N4984" s="561" t="n"/>
    </row>
    <row r="4985">
      <c r="N4985" s="561" t="n"/>
    </row>
    <row r="4986">
      <c r="N4986" s="561" t="n"/>
    </row>
    <row r="4987">
      <c r="N4987" s="561" t="n"/>
    </row>
    <row r="4988">
      <c r="N4988" s="561" t="n"/>
    </row>
    <row r="4989">
      <c r="N4989" s="561" t="n"/>
    </row>
    <row r="4990">
      <c r="N4990" s="561" t="n"/>
    </row>
    <row r="4991">
      <c r="N4991" s="561" t="n"/>
    </row>
    <row r="4992">
      <c r="N4992" s="561" t="n"/>
    </row>
    <row r="4993">
      <c r="N4993" s="561" t="n"/>
    </row>
    <row r="4994">
      <c r="N4994" s="561" t="n"/>
    </row>
    <row r="4995">
      <c r="N4995" s="561" t="n"/>
    </row>
    <row r="4996">
      <c r="N4996" s="561" t="n"/>
    </row>
    <row r="4997">
      <c r="N4997" s="561" t="n"/>
    </row>
    <row r="4998">
      <c r="N4998" s="561" t="n"/>
    </row>
    <row r="4999">
      <c r="N4999" s="561" t="n"/>
    </row>
    <row r="5000">
      <c r="N5000" s="561" t="n"/>
    </row>
    <row r="5001">
      <c r="N5001" s="561" t="n"/>
    </row>
    <row r="5002">
      <c r="N5002" s="561" t="n"/>
    </row>
    <row r="5003">
      <c r="N5003" s="561" t="n"/>
    </row>
    <row r="5004">
      <c r="N5004" s="561" t="n"/>
    </row>
    <row r="5005">
      <c r="N5005" s="561" t="n"/>
    </row>
    <row r="5006">
      <c r="N5006" s="561" t="n"/>
    </row>
    <row r="5007">
      <c r="N5007" s="561" t="n"/>
    </row>
    <row r="5008">
      <c r="N5008" s="561" t="n"/>
    </row>
    <row r="5009">
      <c r="N5009" s="561" t="n"/>
    </row>
    <row r="5010">
      <c r="N5010" s="561" t="n"/>
    </row>
    <row r="5011">
      <c r="N5011" s="561" t="n"/>
    </row>
    <row r="5012">
      <c r="N5012" s="561" t="n"/>
    </row>
    <row r="5013">
      <c r="N5013" s="561" t="n"/>
    </row>
    <row r="5014">
      <c r="N5014" s="561" t="n"/>
    </row>
    <row r="5015">
      <c r="N5015" s="561" t="n"/>
    </row>
    <row r="5016">
      <c r="N5016" s="561" t="n"/>
    </row>
    <row r="5017">
      <c r="N5017" s="561" t="n"/>
    </row>
    <row r="5018">
      <c r="N5018" s="561" t="n"/>
    </row>
    <row r="5019">
      <c r="N5019" s="561" t="n"/>
    </row>
    <row r="5020">
      <c r="N5020" s="561" t="n"/>
    </row>
    <row r="5021">
      <c r="N5021" s="561" t="n"/>
    </row>
    <row r="5022">
      <c r="N5022" s="561" t="n"/>
    </row>
    <row r="5023">
      <c r="N5023" s="561" t="n"/>
    </row>
    <row r="5024">
      <c r="N5024" s="561" t="n"/>
    </row>
    <row r="5025">
      <c r="N5025" s="561" t="n"/>
    </row>
    <row r="5026">
      <c r="N5026" s="561" t="n"/>
    </row>
    <row r="5027">
      <c r="N5027" s="561" t="n"/>
    </row>
    <row r="5028">
      <c r="N5028" s="561" t="n"/>
    </row>
    <row r="5029">
      <c r="N5029" s="561" t="n"/>
    </row>
    <row r="5030">
      <c r="N5030" s="561" t="n"/>
    </row>
    <row r="5031">
      <c r="N5031" s="561" t="n"/>
    </row>
    <row r="5032">
      <c r="N5032" s="561" t="n"/>
    </row>
    <row r="5033">
      <c r="N5033" s="561" t="n"/>
    </row>
    <row r="5034">
      <c r="N5034" s="561" t="n"/>
    </row>
    <row r="5035">
      <c r="N5035" s="561" t="n"/>
    </row>
    <row r="5036">
      <c r="N5036" s="561" t="n"/>
    </row>
    <row r="5037">
      <c r="N5037" s="561" t="n"/>
    </row>
    <row r="5038">
      <c r="N5038" s="561" t="n"/>
    </row>
    <row r="5039">
      <c r="N5039" s="561" t="n"/>
    </row>
    <row r="5040">
      <c r="N5040" s="561" t="n"/>
    </row>
    <row r="5041">
      <c r="N5041" s="561" t="n"/>
    </row>
    <row r="5042">
      <c r="N5042" s="561" t="n"/>
    </row>
    <row r="5043">
      <c r="N5043" s="561" t="n"/>
    </row>
    <row r="5044">
      <c r="N5044" s="561" t="n"/>
    </row>
    <row r="5045">
      <c r="N5045" s="561" t="n"/>
    </row>
    <row r="5046">
      <c r="N5046" s="561" t="n"/>
    </row>
    <row r="5047">
      <c r="N5047" s="561" t="n"/>
    </row>
    <row r="5048">
      <c r="N5048" s="561" t="n"/>
    </row>
    <row r="5049">
      <c r="N5049" s="561" t="n"/>
    </row>
    <row r="5050">
      <c r="N5050" s="561" t="n"/>
    </row>
    <row r="5051">
      <c r="N5051" s="561" t="n"/>
    </row>
    <row r="5052">
      <c r="N5052" s="561" t="n"/>
    </row>
    <row r="5053">
      <c r="N5053" s="561" t="n"/>
    </row>
    <row r="5054">
      <c r="N5054" s="561" t="n"/>
    </row>
    <row r="5055">
      <c r="N5055" s="561" t="n"/>
    </row>
    <row r="5056">
      <c r="N5056" s="561" t="n"/>
    </row>
    <row r="5057">
      <c r="N5057" s="561" t="n"/>
    </row>
    <row r="5058">
      <c r="N5058" s="561" t="n"/>
    </row>
    <row r="5059">
      <c r="N5059" s="561" t="n"/>
    </row>
    <row r="5060">
      <c r="N5060" s="561" t="n"/>
    </row>
    <row r="5061">
      <c r="N5061" s="561" t="n"/>
    </row>
    <row r="5062">
      <c r="N5062" s="561" t="n"/>
    </row>
    <row r="5063">
      <c r="N5063" s="561" t="n"/>
    </row>
    <row r="5064">
      <c r="N5064" s="561" t="n"/>
    </row>
    <row r="5065">
      <c r="N5065" s="561" t="n"/>
    </row>
    <row r="5066">
      <c r="N5066" s="561" t="n"/>
    </row>
    <row r="5067">
      <c r="N5067" s="561" t="n"/>
    </row>
    <row r="5068">
      <c r="N5068" s="561" t="n"/>
    </row>
    <row r="5069">
      <c r="N5069" s="561" t="n"/>
    </row>
    <row r="5070">
      <c r="N5070" s="561" t="n"/>
    </row>
    <row r="5071">
      <c r="N5071" s="561" t="n"/>
    </row>
    <row r="5072">
      <c r="N5072" s="561" t="n"/>
    </row>
    <row r="5073">
      <c r="N5073" s="561" t="n"/>
    </row>
    <row r="5074">
      <c r="N5074" s="561" t="n"/>
    </row>
    <row r="5075">
      <c r="N5075" s="561" t="n"/>
    </row>
    <row r="5076">
      <c r="N5076" s="561" t="n"/>
    </row>
    <row r="5077">
      <c r="N5077" s="561" t="n"/>
    </row>
    <row r="5078">
      <c r="N5078" s="561" t="n"/>
    </row>
    <row r="5079">
      <c r="N5079" s="561" t="n"/>
    </row>
    <row r="5080">
      <c r="N5080" s="561" t="n"/>
    </row>
    <row r="5081">
      <c r="N5081" s="561" t="n"/>
    </row>
    <row r="5082">
      <c r="N5082" s="561" t="n"/>
    </row>
    <row r="5083">
      <c r="N5083" s="561" t="n"/>
    </row>
    <row r="5084">
      <c r="N5084" s="561" t="n"/>
    </row>
    <row r="5085">
      <c r="N5085" s="561" t="n"/>
    </row>
    <row r="5086">
      <c r="N5086" s="561" t="n"/>
    </row>
    <row r="5087">
      <c r="N5087" s="561" t="n"/>
    </row>
    <row r="5088">
      <c r="N5088" s="561" t="n"/>
    </row>
    <row r="5089">
      <c r="N5089" s="561" t="n"/>
    </row>
    <row r="5090">
      <c r="N5090" s="561" t="n"/>
    </row>
    <row r="5091">
      <c r="N5091" s="561" t="n"/>
    </row>
    <row r="5092">
      <c r="N5092" s="561" t="n"/>
    </row>
    <row r="5093">
      <c r="N5093" s="561" t="n"/>
    </row>
    <row r="5094">
      <c r="N5094" s="561" t="n"/>
    </row>
    <row r="5095">
      <c r="N5095" s="561" t="n"/>
    </row>
    <row r="5096">
      <c r="N5096" s="561" t="n"/>
    </row>
    <row r="5097">
      <c r="N5097" s="561" t="n"/>
    </row>
    <row r="5098">
      <c r="N5098" s="561" t="n"/>
    </row>
    <row r="5099">
      <c r="N5099" s="561" t="n"/>
    </row>
    <row r="5100">
      <c r="N5100" s="561" t="n"/>
    </row>
    <row r="5101">
      <c r="N5101" s="561" t="n"/>
    </row>
    <row r="5102">
      <c r="N5102" s="561" t="n"/>
    </row>
    <row r="5103">
      <c r="N5103" s="561" t="n"/>
    </row>
    <row r="5104">
      <c r="N5104" s="561" t="n"/>
    </row>
    <row r="5105">
      <c r="N5105" s="561" t="n"/>
    </row>
    <row r="5106">
      <c r="N5106" s="561" t="n"/>
    </row>
    <row r="5107">
      <c r="N5107" s="561" t="n"/>
    </row>
    <row r="5108">
      <c r="N5108" s="561" t="n"/>
    </row>
    <row r="5109">
      <c r="N5109" s="561" t="n"/>
    </row>
    <row r="5110">
      <c r="N5110" s="561" t="n"/>
    </row>
    <row r="5111">
      <c r="N5111" s="561" t="n"/>
    </row>
    <row r="5112">
      <c r="N5112" s="561" t="n"/>
    </row>
    <row r="5113">
      <c r="N5113" s="561" t="n"/>
    </row>
    <row r="5114">
      <c r="N5114" s="561" t="n"/>
    </row>
    <row r="5115">
      <c r="N5115" s="561" t="n"/>
    </row>
    <row r="5116">
      <c r="N5116" s="561" t="n"/>
    </row>
    <row r="5117">
      <c r="N5117" s="561" t="n"/>
    </row>
    <row r="5118">
      <c r="N5118" s="561" t="n"/>
    </row>
    <row r="5119">
      <c r="N5119" s="561" t="n"/>
    </row>
    <row r="5120">
      <c r="N5120" s="561" t="n"/>
    </row>
    <row r="5121">
      <c r="N5121" s="561" t="n"/>
    </row>
    <row r="5122">
      <c r="N5122" s="561" t="n"/>
    </row>
    <row r="5123">
      <c r="N5123" s="561" t="n"/>
    </row>
    <row r="5124">
      <c r="N5124" s="561" t="n"/>
    </row>
    <row r="5125">
      <c r="N5125" s="561" t="n"/>
    </row>
    <row r="5126">
      <c r="N5126" s="561" t="n"/>
    </row>
    <row r="5127">
      <c r="N5127" s="561" t="n"/>
    </row>
    <row r="5128">
      <c r="N5128" s="561" t="n"/>
    </row>
    <row r="5129">
      <c r="N5129" s="561" t="n"/>
    </row>
    <row r="5130">
      <c r="N5130" s="561" t="n"/>
    </row>
    <row r="5131">
      <c r="N5131" s="561" t="n"/>
    </row>
    <row r="5132">
      <c r="N5132" s="561" t="n"/>
    </row>
    <row r="5133">
      <c r="N5133" s="561" t="n"/>
    </row>
    <row r="5134">
      <c r="N5134" s="561" t="n"/>
    </row>
    <row r="5135">
      <c r="N5135" s="561" t="n"/>
    </row>
    <row r="5136">
      <c r="N5136" s="561" t="n"/>
    </row>
    <row r="5137">
      <c r="N5137" s="561" t="n"/>
    </row>
    <row r="5138">
      <c r="N5138" s="561" t="n"/>
    </row>
    <row r="5139">
      <c r="N5139" s="561" t="n"/>
    </row>
    <row r="5140">
      <c r="N5140" s="561" t="n"/>
    </row>
    <row r="5141">
      <c r="N5141" s="561" t="n"/>
    </row>
    <row r="5142">
      <c r="N5142" s="561" t="n"/>
    </row>
    <row r="5143">
      <c r="N5143" s="561" t="n"/>
    </row>
    <row r="5144">
      <c r="N5144" s="561" t="n"/>
    </row>
    <row r="5145">
      <c r="N5145" s="561" t="n"/>
    </row>
    <row r="5146">
      <c r="N5146" s="561" t="n"/>
    </row>
    <row r="5147">
      <c r="N5147" s="561" t="n"/>
    </row>
    <row r="5148">
      <c r="N5148" s="561" t="n"/>
    </row>
    <row r="5149">
      <c r="N5149" s="561" t="n"/>
    </row>
    <row r="5150">
      <c r="N5150" s="561" t="n"/>
    </row>
    <row r="5151">
      <c r="N5151" s="561" t="n"/>
    </row>
    <row r="5152">
      <c r="N5152" s="561" t="n"/>
    </row>
    <row r="5153">
      <c r="N5153" s="561" t="n"/>
    </row>
    <row r="5154">
      <c r="N5154" s="561" t="n"/>
    </row>
    <row r="5155">
      <c r="N5155" s="561" t="n"/>
    </row>
    <row r="5156">
      <c r="N5156" s="561" t="n"/>
    </row>
    <row r="5157">
      <c r="N5157" s="561" t="n"/>
    </row>
    <row r="5158">
      <c r="N5158" s="561" t="n"/>
    </row>
    <row r="5159">
      <c r="N5159" s="561" t="n"/>
    </row>
    <row r="5160">
      <c r="N5160" s="561" t="n"/>
    </row>
    <row r="5161">
      <c r="N5161" s="561" t="n"/>
    </row>
    <row r="5162">
      <c r="N5162" s="561" t="n"/>
    </row>
    <row r="5163">
      <c r="N5163" s="561" t="n"/>
    </row>
    <row r="5164">
      <c r="N5164" s="561" t="n"/>
    </row>
    <row r="5165">
      <c r="N5165" s="561" t="n"/>
    </row>
    <row r="5166">
      <c r="N5166" s="561" t="n"/>
    </row>
    <row r="5167">
      <c r="N5167" s="561" t="n"/>
    </row>
    <row r="5168">
      <c r="N5168" s="561" t="n"/>
    </row>
    <row r="5169">
      <c r="N5169" s="561" t="n"/>
    </row>
    <row r="5170">
      <c r="N5170" s="561" t="n"/>
    </row>
    <row r="5171">
      <c r="N5171" s="561" t="n"/>
    </row>
    <row r="5172">
      <c r="N5172" s="561" t="n"/>
    </row>
    <row r="5173">
      <c r="N5173" s="561" t="n"/>
    </row>
    <row r="5174">
      <c r="N5174" s="561" t="n"/>
    </row>
    <row r="5175">
      <c r="N5175" s="561" t="n"/>
    </row>
    <row r="5176">
      <c r="N5176" s="561" t="n"/>
    </row>
    <row r="5177">
      <c r="N5177" s="561" t="n"/>
    </row>
    <row r="5178">
      <c r="N5178" s="561" t="n"/>
    </row>
    <row r="5179">
      <c r="N5179" s="561" t="n"/>
    </row>
    <row r="5180">
      <c r="N5180" s="561" t="n"/>
    </row>
    <row r="5181">
      <c r="N5181" s="561" t="n"/>
    </row>
    <row r="5182">
      <c r="N5182" s="561" t="n"/>
    </row>
    <row r="5183">
      <c r="N5183" s="561" t="n"/>
    </row>
    <row r="5184">
      <c r="N5184" s="561" t="n"/>
    </row>
    <row r="5185">
      <c r="N5185" s="561" t="n"/>
    </row>
    <row r="5186">
      <c r="N5186" s="561" t="n"/>
    </row>
    <row r="5187">
      <c r="N5187" s="561" t="n"/>
    </row>
    <row r="5188">
      <c r="N5188" s="561" t="n"/>
    </row>
    <row r="5189">
      <c r="N5189" s="561" t="n"/>
    </row>
    <row r="5190">
      <c r="N5190" s="561" t="n"/>
    </row>
    <row r="5191">
      <c r="N5191" s="561" t="n"/>
    </row>
    <row r="5192">
      <c r="N5192" s="561" t="n"/>
    </row>
    <row r="5193">
      <c r="N5193" s="561" t="n"/>
    </row>
    <row r="5194">
      <c r="N5194" s="561" t="n"/>
    </row>
    <row r="5195">
      <c r="N5195" s="561" t="n"/>
    </row>
    <row r="5196">
      <c r="N5196" s="561" t="n"/>
    </row>
    <row r="5197">
      <c r="N5197" s="561" t="n"/>
    </row>
    <row r="5198">
      <c r="N5198" s="561" t="n"/>
    </row>
    <row r="5199">
      <c r="N5199" s="561" t="n"/>
    </row>
    <row r="5200">
      <c r="N5200" s="561" t="n"/>
    </row>
    <row r="5201">
      <c r="N5201" s="561" t="n"/>
    </row>
    <row r="5202">
      <c r="N5202" s="561" t="n"/>
    </row>
    <row r="5203">
      <c r="N5203" s="561" t="n"/>
    </row>
    <row r="5204">
      <c r="N5204" s="561" t="n"/>
    </row>
    <row r="5205">
      <c r="N5205" s="561" t="n"/>
    </row>
    <row r="5206">
      <c r="N5206" s="561" t="n"/>
    </row>
    <row r="5207">
      <c r="N5207" s="561" t="n"/>
    </row>
    <row r="5208">
      <c r="N5208" s="561" t="n"/>
    </row>
    <row r="5209">
      <c r="N5209" s="561" t="n"/>
    </row>
    <row r="5210">
      <c r="N5210" s="561" t="n"/>
    </row>
    <row r="5211">
      <c r="N5211" s="561" t="n"/>
    </row>
    <row r="5212">
      <c r="N5212" s="561" t="n"/>
    </row>
    <row r="5213">
      <c r="N5213" s="561" t="n"/>
    </row>
    <row r="5214">
      <c r="N5214" s="561" t="n"/>
    </row>
    <row r="5215">
      <c r="N5215" s="561" t="n"/>
    </row>
    <row r="5216">
      <c r="N5216" s="561" t="n"/>
    </row>
    <row r="5217">
      <c r="N5217" s="561" t="n"/>
    </row>
    <row r="5218">
      <c r="N5218" s="561" t="n"/>
    </row>
    <row r="5219">
      <c r="N5219" s="561" t="n"/>
    </row>
    <row r="5220">
      <c r="N5220" s="561" t="n"/>
    </row>
    <row r="5221">
      <c r="N5221" s="561" t="n"/>
    </row>
    <row r="5222">
      <c r="N5222" s="561" t="n"/>
    </row>
    <row r="5223">
      <c r="N5223" s="561" t="n"/>
    </row>
    <row r="5224">
      <c r="N5224" s="561" t="n"/>
    </row>
    <row r="5225">
      <c r="N5225" s="561" t="n"/>
    </row>
    <row r="5226">
      <c r="N5226" s="561" t="n"/>
    </row>
    <row r="5227">
      <c r="N5227" s="561" t="n"/>
    </row>
    <row r="5228">
      <c r="N5228" s="561" t="n"/>
    </row>
    <row r="5229">
      <c r="N5229" s="561" t="n"/>
    </row>
    <row r="5230">
      <c r="N5230" s="561" t="n"/>
    </row>
    <row r="5231">
      <c r="N5231" s="561" t="n"/>
    </row>
    <row r="5232">
      <c r="N5232" s="561" t="n"/>
    </row>
    <row r="5233">
      <c r="N5233" s="561" t="n"/>
    </row>
    <row r="5234">
      <c r="N5234" s="561" t="n"/>
    </row>
    <row r="5235">
      <c r="N5235" s="561" t="n"/>
    </row>
    <row r="5236">
      <c r="N5236" s="561" t="n"/>
    </row>
    <row r="5237">
      <c r="N5237" s="561" t="n"/>
    </row>
    <row r="5238">
      <c r="N5238" s="561" t="n"/>
    </row>
    <row r="5239">
      <c r="N5239" s="561" t="n"/>
    </row>
    <row r="5240">
      <c r="N5240" s="561" t="n"/>
    </row>
    <row r="5241">
      <c r="N5241" s="561" t="n"/>
    </row>
    <row r="5242">
      <c r="N5242" s="561" t="n"/>
    </row>
    <row r="5243">
      <c r="N5243" s="561" t="n"/>
    </row>
    <row r="5244">
      <c r="N5244" s="561" t="n"/>
    </row>
    <row r="5245">
      <c r="N5245" s="561" t="n"/>
    </row>
    <row r="5246">
      <c r="N5246" s="561" t="n"/>
    </row>
    <row r="5247">
      <c r="N5247" s="561" t="n"/>
    </row>
    <row r="5248">
      <c r="N5248" s="561" t="n"/>
    </row>
    <row r="5249">
      <c r="N5249" s="561" t="n"/>
    </row>
    <row r="5250">
      <c r="N5250" s="561" t="n"/>
    </row>
    <row r="5251">
      <c r="N5251" s="561" t="n"/>
    </row>
    <row r="5252">
      <c r="N5252" s="561" t="n"/>
    </row>
    <row r="5253">
      <c r="N5253" s="561" t="n"/>
    </row>
    <row r="5254">
      <c r="N5254" s="561" t="n"/>
    </row>
    <row r="5255">
      <c r="N5255" s="561" t="n"/>
    </row>
    <row r="5256">
      <c r="N5256" s="561" t="n"/>
    </row>
    <row r="5257">
      <c r="N5257" s="561" t="n"/>
    </row>
    <row r="5258">
      <c r="N5258" s="561" t="n"/>
    </row>
    <row r="5259">
      <c r="N5259" s="561" t="n"/>
    </row>
    <row r="5260">
      <c r="N5260" s="561" t="n"/>
    </row>
    <row r="5261">
      <c r="N5261" s="561" t="n"/>
    </row>
    <row r="5262">
      <c r="N5262" s="561" t="n"/>
    </row>
    <row r="5263">
      <c r="N5263" s="561" t="n"/>
    </row>
    <row r="5264">
      <c r="N5264" s="561" t="n"/>
    </row>
    <row r="5265">
      <c r="N5265" s="561" t="n"/>
    </row>
    <row r="5266">
      <c r="N5266" s="561" t="n"/>
    </row>
    <row r="5267">
      <c r="N5267" s="561" t="n"/>
    </row>
    <row r="5268">
      <c r="N5268" s="561" t="n"/>
    </row>
    <row r="5269">
      <c r="N5269" s="561" t="n"/>
    </row>
    <row r="5270">
      <c r="N5270" s="561" t="n"/>
    </row>
    <row r="5271">
      <c r="N5271" s="561" t="n"/>
    </row>
    <row r="5272">
      <c r="N5272" s="561" t="n"/>
    </row>
    <row r="5273">
      <c r="N5273" s="561" t="n"/>
    </row>
    <row r="5274">
      <c r="N5274" s="561" t="n"/>
    </row>
    <row r="5275">
      <c r="N5275" s="561" t="n"/>
    </row>
    <row r="5276">
      <c r="N5276" s="561" t="n"/>
    </row>
    <row r="5277">
      <c r="N5277" s="561" t="n"/>
    </row>
    <row r="5278">
      <c r="N5278" s="561" t="n"/>
    </row>
    <row r="5279">
      <c r="N5279" s="561" t="n"/>
    </row>
    <row r="5280">
      <c r="N5280" s="561" t="n"/>
    </row>
    <row r="5281">
      <c r="N5281" s="561" t="n"/>
    </row>
    <row r="5282">
      <c r="N5282" s="561" t="n"/>
    </row>
    <row r="5283">
      <c r="N5283" s="561" t="n"/>
    </row>
    <row r="5284">
      <c r="N5284" s="561" t="n"/>
    </row>
    <row r="5285">
      <c r="N5285" s="561" t="n"/>
    </row>
    <row r="5286">
      <c r="N5286" s="561" t="n"/>
    </row>
    <row r="5287">
      <c r="N5287" s="561" t="n"/>
    </row>
    <row r="5288">
      <c r="N5288" s="561" t="n"/>
    </row>
    <row r="5289">
      <c r="N5289" s="561" t="n"/>
    </row>
    <row r="5290">
      <c r="N5290" s="561" t="n"/>
    </row>
    <row r="5291">
      <c r="N5291" s="561" t="n"/>
    </row>
    <row r="5292">
      <c r="N5292" s="561" t="n"/>
    </row>
    <row r="5293">
      <c r="N5293" s="561" t="n"/>
    </row>
    <row r="5294">
      <c r="N5294" s="561" t="n"/>
    </row>
    <row r="5295">
      <c r="N5295" s="561" t="n"/>
    </row>
    <row r="5296">
      <c r="N5296" s="561" t="n"/>
    </row>
    <row r="5297">
      <c r="N5297" s="561" t="n"/>
    </row>
    <row r="5298">
      <c r="N5298" s="561" t="n"/>
    </row>
    <row r="5299">
      <c r="N5299" s="561" t="n"/>
    </row>
    <row r="5300">
      <c r="N5300" s="561" t="n"/>
    </row>
    <row r="5301">
      <c r="N5301" s="561" t="n"/>
    </row>
    <row r="5302">
      <c r="N5302" s="561" t="n"/>
    </row>
    <row r="5303">
      <c r="N5303" s="561" t="n"/>
    </row>
    <row r="5304">
      <c r="N5304" s="561" t="n"/>
    </row>
    <row r="5305">
      <c r="N5305" s="561" t="n"/>
    </row>
    <row r="5306">
      <c r="N5306" s="561" t="n"/>
    </row>
    <row r="5307">
      <c r="N5307" s="561" t="n"/>
    </row>
    <row r="5308">
      <c r="N5308" s="561" t="n"/>
    </row>
    <row r="5309">
      <c r="N5309" s="561" t="n"/>
    </row>
    <row r="5310">
      <c r="N5310" s="561" t="n"/>
    </row>
    <row r="5311">
      <c r="N5311" s="561" t="n"/>
    </row>
    <row r="5312">
      <c r="N5312" s="561" t="n"/>
    </row>
    <row r="5313">
      <c r="N5313" s="561" t="n"/>
    </row>
    <row r="5314">
      <c r="N5314" s="561" t="n"/>
    </row>
    <row r="5315">
      <c r="N5315" s="561" t="n"/>
    </row>
    <row r="5316">
      <c r="N5316" s="561" t="n"/>
    </row>
    <row r="5317">
      <c r="N5317" s="561" t="n"/>
    </row>
    <row r="5318">
      <c r="N5318" s="561" t="n"/>
    </row>
    <row r="5319">
      <c r="N5319" s="561" t="n"/>
    </row>
    <row r="5320">
      <c r="N5320" s="561" t="n"/>
    </row>
    <row r="5321">
      <c r="N5321" s="561" t="n"/>
    </row>
    <row r="5322">
      <c r="N5322" s="561" t="n"/>
    </row>
    <row r="5323">
      <c r="N5323" s="561" t="n"/>
    </row>
    <row r="5324">
      <c r="N5324" s="561" t="n"/>
    </row>
    <row r="5325">
      <c r="N5325" s="561" t="n"/>
    </row>
    <row r="5326">
      <c r="N5326" s="561" t="n"/>
    </row>
    <row r="5327">
      <c r="N5327" s="561" t="n"/>
    </row>
    <row r="5328">
      <c r="N5328" s="561" t="n"/>
    </row>
    <row r="5329">
      <c r="N5329" s="561" t="n"/>
    </row>
    <row r="5330">
      <c r="N5330" s="561" t="n"/>
    </row>
    <row r="5331">
      <c r="N5331" s="561" t="n"/>
    </row>
    <row r="5332">
      <c r="N5332" s="561" t="n"/>
    </row>
    <row r="5333">
      <c r="N5333" s="561" t="n"/>
    </row>
    <row r="5334">
      <c r="N5334" s="561" t="n"/>
    </row>
    <row r="5335">
      <c r="N5335" s="561" t="n"/>
    </row>
    <row r="5336">
      <c r="N5336" s="561" t="n"/>
    </row>
    <row r="5337">
      <c r="N5337" s="561" t="n"/>
    </row>
    <row r="5338">
      <c r="N5338" s="561" t="n"/>
    </row>
    <row r="5339">
      <c r="N5339" s="561" t="n"/>
    </row>
    <row r="5340">
      <c r="N5340" s="561" t="n"/>
    </row>
    <row r="5341">
      <c r="N5341" s="561" t="n"/>
    </row>
    <row r="5342">
      <c r="N5342" s="561" t="n"/>
    </row>
    <row r="5343">
      <c r="N5343" s="561" t="n"/>
    </row>
    <row r="5344">
      <c r="N5344" s="561" t="n"/>
    </row>
    <row r="5345">
      <c r="N5345" s="561" t="n"/>
    </row>
    <row r="5346">
      <c r="N5346" s="561" t="n"/>
    </row>
    <row r="5347">
      <c r="N5347" s="561" t="n"/>
    </row>
    <row r="5348">
      <c r="N5348" s="561" t="n"/>
    </row>
    <row r="5349">
      <c r="N5349" s="561" t="n"/>
    </row>
    <row r="5350">
      <c r="N5350" s="561" t="n"/>
    </row>
    <row r="5351">
      <c r="N5351" s="561" t="n"/>
    </row>
    <row r="5352">
      <c r="N5352" s="561" t="n"/>
    </row>
    <row r="5353">
      <c r="N5353" s="561" t="n"/>
    </row>
    <row r="5354">
      <c r="N5354" s="561" t="n"/>
    </row>
    <row r="5355">
      <c r="N5355" s="561" t="n"/>
    </row>
    <row r="5356">
      <c r="N5356" s="561" t="n"/>
    </row>
    <row r="5357">
      <c r="N5357" s="561" t="n"/>
    </row>
    <row r="5358">
      <c r="N5358" s="561" t="n"/>
    </row>
    <row r="5359">
      <c r="N5359" s="561" t="n"/>
    </row>
    <row r="5360">
      <c r="N5360" s="561" t="n"/>
    </row>
    <row r="5361">
      <c r="N5361" s="561" t="n"/>
    </row>
    <row r="5362">
      <c r="N5362" s="561" t="n"/>
    </row>
    <row r="5363">
      <c r="N5363" s="561" t="n"/>
    </row>
    <row r="5364">
      <c r="N5364" s="561" t="n"/>
    </row>
    <row r="5365">
      <c r="N5365" s="561" t="n"/>
    </row>
    <row r="5366">
      <c r="N5366" s="561" t="n"/>
    </row>
    <row r="5367">
      <c r="N5367" s="561" t="n"/>
    </row>
    <row r="5368">
      <c r="N5368" s="561" t="n"/>
    </row>
    <row r="5369">
      <c r="N5369" s="561" t="n"/>
    </row>
    <row r="5370">
      <c r="N5370" s="561" t="n"/>
    </row>
    <row r="5371">
      <c r="N5371" s="561" t="n"/>
    </row>
    <row r="5372">
      <c r="N5372" s="561" t="n"/>
    </row>
    <row r="5373">
      <c r="N5373" s="561" t="n"/>
    </row>
    <row r="5374">
      <c r="N5374" s="561" t="n"/>
    </row>
    <row r="5375">
      <c r="N5375" s="561" t="n"/>
    </row>
    <row r="5376">
      <c r="N5376" s="561" t="n"/>
    </row>
    <row r="5377">
      <c r="N5377" s="561" t="n"/>
    </row>
    <row r="5378">
      <c r="N5378" s="561" t="n"/>
    </row>
    <row r="5379">
      <c r="N5379" s="561" t="n"/>
    </row>
    <row r="5380">
      <c r="N5380" s="561" t="n"/>
    </row>
    <row r="5381">
      <c r="N5381" s="561" t="n"/>
    </row>
    <row r="5382">
      <c r="N5382" s="561" t="n"/>
    </row>
    <row r="5383">
      <c r="N5383" s="561" t="n"/>
    </row>
    <row r="5384">
      <c r="N5384" s="561" t="n"/>
    </row>
    <row r="5385">
      <c r="N5385" s="561" t="n"/>
    </row>
    <row r="5386">
      <c r="N5386" s="561" t="n"/>
    </row>
    <row r="5387">
      <c r="N5387" s="561" t="n"/>
    </row>
    <row r="5388">
      <c r="N5388" s="561" t="n"/>
    </row>
    <row r="5389">
      <c r="N5389" s="561" t="n"/>
    </row>
    <row r="5390">
      <c r="N5390" s="561" t="n"/>
    </row>
    <row r="5391">
      <c r="N5391" s="561" t="n"/>
    </row>
    <row r="5392">
      <c r="N5392" s="561" t="n"/>
    </row>
    <row r="5393">
      <c r="N5393" s="561" t="n"/>
    </row>
    <row r="5394">
      <c r="N5394" s="561" t="n"/>
    </row>
    <row r="5395">
      <c r="N5395" s="561" t="n"/>
    </row>
    <row r="5396">
      <c r="N5396" s="561" t="n"/>
    </row>
    <row r="5397">
      <c r="N5397" s="561" t="n"/>
    </row>
    <row r="5398">
      <c r="N5398" s="561" t="n"/>
    </row>
    <row r="5399">
      <c r="N5399" s="561" t="n"/>
    </row>
    <row r="5400">
      <c r="N5400" s="561" t="n"/>
    </row>
    <row r="5401">
      <c r="N5401" s="561" t="n"/>
    </row>
    <row r="5402">
      <c r="N5402" s="561" t="n"/>
    </row>
    <row r="5403">
      <c r="N5403" s="561" t="n"/>
    </row>
    <row r="5404">
      <c r="N5404" s="561" t="n"/>
    </row>
    <row r="5405">
      <c r="N5405" s="561" t="n"/>
    </row>
    <row r="5406">
      <c r="N5406" s="561" t="n"/>
    </row>
    <row r="5407">
      <c r="N5407" s="561" t="n"/>
    </row>
    <row r="5408">
      <c r="N5408" s="561" t="n"/>
    </row>
    <row r="5409">
      <c r="N5409" s="561" t="n"/>
    </row>
    <row r="5410">
      <c r="N5410" s="561" t="n"/>
    </row>
    <row r="5411">
      <c r="N5411" s="561" t="n"/>
    </row>
    <row r="5412">
      <c r="N5412" s="561" t="n"/>
    </row>
    <row r="5413">
      <c r="N5413" s="561" t="n"/>
    </row>
    <row r="5414">
      <c r="N5414" s="561" t="n"/>
    </row>
    <row r="5415">
      <c r="N5415" s="561" t="n"/>
    </row>
    <row r="5416">
      <c r="N5416" s="561" t="n"/>
    </row>
    <row r="5417">
      <c r="N5417" s="561" t="n"/>
    </row>
    <row r="5418">
      <c r="N5418" s="561" t="n"/>
    </row>
    <row r="5419">
      <c r="N5419" s="561" t="n"/>
    </row>
    <row r="5420">
      <c r="N5420" s="561" t="n"/>
    </row>
    <row r="5421">
      <c r="N5421" s="561" t="n"/>
    </row>
    <row r="5422">
      <c r="N5422" s="561" t="n"/>
    </row>
    <row r="5423">
      <c r="N5423" s="561" t="n"/>
    </row>
    <row r="5424">
      <c r="N5424" s="561" t="n"/>
    </row>
    <row r="5425">
      <c r="N5425" s="561" t="n"/>
    </row>
    <row r="5426">
      <c r="N5426" s="561" t="n"/>
    </row>
    <row r="5427">
      <c r="N5427" s="561" t="n"/>
    </row>
    <row r="5428">
      <c r="N5428" s="561" t="n"/>
    </row>
    <row r="5429">
      <c r="N5429" s="561" t="n"/>
    </row>
    <row r="5430">
      <c r="N5430" s="561" t="n"/>
    </row>
    <row r="5431">
      <c r="N5431" s="561" t="n"/>
    </row>
    <row r="5432">
      <c r="N5432" s="561" t="n"/>
    </row>
    <row r="5433">
      <c r="N5433" s="561" t="n"/>
    </row>
    <row r="5434">
      <c r="N5434" s="561" t="n"/>
    </row>
    <row r="5435">
      <c r="N5435" s="561" t="n"/>
    </row>
    <row r="5436">
      <c r="N5436" s="561" t="n"/>
    </row>
    <row r="5437">
      <c r="N5437" s="561" t="n"/>
    </row>
    <row r="5438">
      <c r="N5438" s="561" t="n"/>
    </row>
    <row r="5439">
      <c r="N5439" s="561" t="n"/>
    </row>
    <row r="5440">
      <c r="N5440" s="561" t="n"/>
    </row>
    <row r="5441">
      <c r="N5441" s="561" t="n"/>
    </row>
    <row r="5442">
      <c r="N5442" s="561" t="n"/>
    </row>
    <row r="5443">
      <c r="N5443" s="561" t="n"/>
    </row>
    <row r="5444">
      <c r="N5444" s="561" t="n"/>
    </row>
    <row r="5445">
      <c r="N5445" s="561" t="n"/>
    </row>
    <row r="5446">
      <c r="N5446" s="561" t="n"/>
    </row>
    <row r="5447">
      <c r="N5447" s="561" t="n"/>
    </row>
    <row r="5448">
      <c r="N5448" s="561" t="n"/>
    </row>
    <row r="5449">
      <c r="N5449" s="561" t="n"/>
    </row>
    <row r="5450">
      <c r="N5450" s="561" t="n"/>
    </row>
    <row r="5451">
      <c r="N5451" s="561" t="n"/>
    </row>
    <row r="5452">
      <c r="N5452" s="561" t="n"/>
    </row>
    <row r="5453">
      <c r="N5453" s="561" t="n"/>
    </row>
    <row r="5454">
      <c r="N5454" s="561" t="n"/>
    </row>
    <row r="5455">
      <c r="N5455" s="561" t="n"/>
    </row>
    <row r="5456">
      <c r="N5456" s="561" t="n"/>
    </row>
    <row r="5457">
      <c r="N5457" s="561" t="n"/>
    </row>
    <row r="5458">
      <c r="N5458" s="561" t="n"/>
    </row>
    <row r="5459">
      <c r="N5459" s="561" t="n"/>
    </row>
    <row r="5460">
      <c r="N5460" s="561" t="n"/>
    </row>
    <row r="5461">
      <c r="N5461" s="561" t="n"/>
    </row>
    <row r="5462">
      <c r="N5462" s="561" t="n"/>
    </row>
    <row r="5463">
      <c r="N5463" s="561" t="n"/>
    </row>
    <row r="5464">
      <c r="N5464" s="561" t="n"/>
    </row>
    <row r="5465">
      <c r="N5465" s="561" t="n"/>
    </row>
    <row r="5466">
      <c r="N5466" s="561" t="n"/>
    </row>
    <row r="5467">
      <c r="N5467" s="561" t="n"/>
    </row>
    <row r="5468">
      <c r="N5468" s="561" t="n"/>
    </row>
    <row r="5469">
      <c r="N5469" s="561" t="n"/>
    </row>
    <row r="5470">
      <c r="N5470" s="561" t="n"/>
    </row>
    <row r="5471">
      <c r="N5471" s="561" t="n"/>
    </row>
    <row r="5472">
      <c r="N5472" s="561" t="n"/>
    </row>
    <row r="5473">
      <c r="N5473" s="561" t="n"/>
    </row>
    <row r="5474">
      <c r="N5474" s="561" t="n"/>
    </row>
    <row r="5475">
      <c r="N5475" s="561" t="n"/>
    </row>
    <row r="5476">
      <c r="N5476" s="561" t="n"/>
    </row>
    <row r="5477">
      <c r="N5477" s="561" t="n"/>
    </row>
    <row r="5478">
      <c r="N5478" s="561" t="n"/>
    </row>
    <row r="5479">
      <c r="N5479" s="561" t="n"/>
    </row>
    <row r="5480">
      <c r="N5480" s="561" t="n"/>
    </row>
    <row r="5481">
      <c r="N5481" s="561" t="n"/>
    </row>
    <row r="5482">
      <c r="N5482" s="561" t="n"/>
    </row>
    <row r="5483">
      <c r="N5483" s="561" t="n"/>
    </row>
    <row r="5484">
      <c r="N5484" s="561" t="n"/>
    </row>
    <row r="5485">
      <c r="N5485" s="561" t="n"/>
    </row>
    <row r="5486">
      <c r="N5486" s="561" t="n"/>
    </row>
    <row r="5487">
      <c r="N5487" s="561" t="n"/>
    </row>
    <row r="5488">
      <c r="N5488" s="561" t="n"/>
    </row>
    <row r="5489">
      <c r="N5489" s="561" t="n"/>
    </row>
    <row r="5490">
      <c r="N5490" s="561" t="n"/>
    </row>
    <row r="5491">
      <c r="N5491" s="561" t="n"/>
    </row>
    <row r="5492">
      <c r="N5492" s="561" t="n"/>
    </row>
    <row r="5493">
      <c r="N5493" s="561" t="n"/>
    </row>
    <row r="5494">
      <c r="N5494" s="561" t="n"/>
    </row>
    <row r="5495">
      <c r="N5495" s="561" t="n"/>
    </row>
    <row r="5496">
      <c r="N5496" s="561" t="n"/>
    </row>
    <row r="5497">
      <c r="N5497" s="561" t="n"/>
    </row>
    <row r="5498">
      <c r="N5498" s="561" t="n"/>
    </row>
    <row r="5499">
      <c r="N5499" s="561" t="n"/>
    </row>
    <row r="5500">
      <c r="N5500" s="561" t="n"/>
    </row>
    <row r="5501">
      <c r="N5501" s="561" t="n"/>
    </row>
    <row r="5502">
      <c r="N5502" s="561" t="n"/>
    </row>
    <row r="5503">
      <c r="N5503" s="561" t="n"/>
    </row>
    <row r="5504">
      <c r="N5504" s="561" t="n"/>
    </row>
    <row r="5505">
      <c r="N5505" s="561" t="n"/>
    </row>
    <row r="5506">
      <c r="N5506" s="561" t="n"/>
    </row>
    <row r="5507">
      <c r="N5507" s="561" t="n"/>
    </row>
    <row r="5508">
      <c r="N5508" s="561" t="n"/>
    </row>
    <row r="5509">
      <c r="N5509" s="561" t="n"/>
    </row>
    <row r="5510">
      <c r="N5510" s="561" t="n"/>
    </row>
    <row r="5511">
      <c r="N5511" s="561" t="n"/>
    </row>
    <row r="5512">
      <c r="N5512" s="561" t="n"/>
    </row>
    <row r="5513">
      <c r="N5513" s="561" t="n"/>
    </row>
    <row r="5514">
      <c r="N5514" s="561" t="n"/>
    </row>
    <row r="5515">
      <c r="N5515" s="561" t="n"/>
    </row>
    <row r="5516">
      <c r="N5516" s="561" t="n"/>
    </row>
    <row r="5517">
      <c r="N5517" s="561" t="n"/>
    </row>
    <row r="5518">
      <c r="N5518" s="561" t="n"/>
    </row>
    <row r="5519">
      <c r="N5519" s="561" t="n"/>
    </row>
    <row r="5520">
      <c r="N5520" s="561" t="n"/>
    </row>
    <row r="5521">
      <c r="N5521" s="561" t="n"/>
    </row>
    <row r="5522">
      <c r="N5522" s="561" t="n"/>
    </row>
    <row r="5523">
      <c r="N5523" s="561" t="n"/>
    </row>
    <row r="5524">
      <c r="N5524" s="561" t="n"/>
    </row>
    <row r="5525">
      <c r="N5525" s="561" t="n"/>
    </row>
    <row r="5526">
      <c r="N5526" s="561" t="n"/>
    </row>
    <row r="5527">
      <c r="N5527" s="561" t="n"/>
    </row>
    <row r="5528">
      <c r="N5528" s="561" t="n"/>
    </row>
    <row r="5529">
      <c r="N5529" s="561" t="n"/>
    </row>
    <row r="5530">
      <c r="N5530" s="561" t="n"/>
    </row>
    <row r="5531">
      <c r="N5531" s="561" t="n"/>
    </row>
    <row r="5532">
      <c r="N5532" s="561" t="n"/>
    </row>
    <row r="5533">
      <c r="N5533" s="561" t="n"/>
    </row>
    <row r="5534">
      <c r="N5534" s="561" t="n"/>
    </row>
    <row r="5535">
      <c r="N5535" s="561" t="n"/>
    </row>
    <row r="5536">
      <c r="N5536" s="561" t="n"/>
    </row>
    <row r="5537">
      <c r="N5537" s="561" t="n"/>
    </row>
    <row r="5538">
      <c r="N5538" s="561" t="n"/>
    </row>
    <row r="5539">
      <c r="N5539" s="561" t="n"/>
    </row>
    <row r="5540">
      <c r="N5540" s="561" t="n"/>
    </row>
    <row r="5541">
      <c r="N5541" s="561" t="n"/>
    </row>
    <row r="5542">
      <c r="N5542" s="561" t="n"/>
    </row>
    <row r="5543">
      <c r="N5543" s="561" t="n"/>
    </row>
    <row r="5544">
      <c r="N5544" s="561" t="n"/>
    </row>
    <row r="5545">
      <c r="N5545" s="561" t="n"/>
    </row>
    <row r="5546">
      <c r="N5546" s="561" t="n"/>
    </row>
    <row r="5547">
      <c r="N5547" s="561" t="n"/>
    </row>
    <row r="5548">
      <c r="N5548" s="561" t="n"/>
    </row>
    <row r="5549">
      <c r="N5549" s="561" t="n"/>
    </row>
    <row r="5550">
      <c r="N5550" s="561" t="n"/>
    </row>
    <row r="5551">
      <c r="N5551" s="561" t="n"/>
    </row>
    <row r="5552">
      <c r="N5552" s="561" t="n"/>
    </row>
    <row r="5553">
      <c r="N5553" s="561" t="n"/>
    </row>
    <row r="5554">
      <c r="N5554" s="561" t="n"/>
    </row>
    <row r="5555">
      <c r="N5555" s="561" t="n"/>
    </row>
    <row r="5556">
      <c r="N5556" s="561" t="n"/>
    </row>
    <row r="5557">
      <c r="N5557" s="561" t="n"/>
    </row>
    <row r="5558">
      <c r="N5558" s="561" t="n"/>
    </row>
    <row r="5559">
      <c r="N5559" s="561" t="n"/>
    </row>
    <row r="5560">
      <c r="N5560" s="561" t="n"/>
    </row>
    <row r="5561">
      <c r="N5561" s="561" t="n"/>
    </row>
    <row r="5562">
      <c r="N5562" s="561" t="n"/>
    </row>
    <row r="5563">
      <c r="N5563" s="561" t="n"/>
    </row>
    <row r="5564">
      <c r="N5564" s="561" t="n"/>
    </row>
    <row r="5565">
      <c r="N5565" s="561" t="n"/>
    </row>
    <row r="5566">
      <c r="N5566" s="561" t="n"/>
    </row>
    <row r="5567">
      <c r="N5567" s="561" t="n"/>
    </row>
    <row r="5568">
      <c r="N5568" s="561" t="n"/>
    </row>
    <row r="5569">
      <c r="N5569" s="561" t="n"/>
    </row>
    <row r="5570">
      <c r="N5570" s="561" t="n"/>
    </row>
    <row r="5571">
      <c r="N5571" s="561" t="n"/>
    </row>
    <row r="5572">
      <c r="N5572" s="561" t="n"/>
    </row>
    <row r="5573">
      <c r="N5573" s="561" t="n"/>
    </row>
    <row r="5574">
      <c r="N5574" s="561" t="n"/>
    </row>
    <row r="5575">
      <c r="N5575" s="561" t="n"/>
    </row>
    <row r="5576">
      <c r="N5576" s="561" t="n"/>
    </row>
    <row r="5577">
      <c r="N5577" s="561" t="n"/>
    </row>
    <row r="5578">
      <c r="N5578" s="561" t="n"/>
    </row>
    <row r="5579">
      <c r="N5579" s="561" t="n"/>
    </row>
    <row r="5580">
      <c r="N5580" s="561" t="n"/>
    </row>
    <row r="5581">
      <c r="N5581" s="561" t="n"/>
    </row>
    <row r="5582">
      <c r="N5582" s="561" t="n"/>
    </row>
    <row r="5583">
      <c r="N5583" s="561" t="n"/>
    </row>
    <row r="5584">
      <c r="N5584" s="561" t="n"/>
    </row>
    <row r="5585">
      <c r="N5585" s="561" t="n"/>
    </row>
    <row r="5586">
      <c r="N5586" s="561" t="n"/>
    </row>
    <row r="5587">
      <c r="N5587" s="561" t="n"/>
    </row>
    <row r="5588">
      <c r="N5588" s="561" t="n"/>
    </row>
    <row r="5589">
      <c r="N5589" s="561" t="n"/>
    </row>
    <row r="5590">
      <c r="N5590" s="561" t="n"/>
    </row>
    <row r="5591">
      <c r="N5591" s="561" t="n"/>
    </row>
    <row r="5592">
      <c r="N5592" s="561" t="n"/>
    </row>
    <row r="5593">
      <c r="N5593" s="561" t="n"/>
    </row>
    <row r="5594">
      <c r="N5594" s="561" t="n"/>
    </row>
    <row r="5595">
      <c r="N5595" s="561" t="n"/>
    </row>
    <row r="5596">
      <c r="N5596" s="561" t="n"/>
    </row>
    <row r="5597">
      <c r="N5597" s="561" t="n"/>
    </row>
    <row r="5598">
      <c r="N5598" s="561" t="n"/>
    </row>
    <row r="5599">
      <c r="N5599" s="561" t="n"/>
    </row>
    <row r="5600">
      <c r="N5600" s="561" t="n"/>
    </row>
    <row r="5601">
      <c r="N5601" s="561" t="n"/>
    </row>
    <row r="5602">
      <c r="N5602" s="561" t="n"/>
    </row>
    <row r="5603">
      <c r="N5603" s="561" t="n"/>
    </row>
    <row r="5604">
      <c r="N5604" s="561" t="n"/>
    </row>
    <row r="5605">
      <c r="N5605" s="561" t="n"/>
    </row>
    <row r="5606">
      <c r="N5606" s="561" t="n"/>
    </row>
    <row r="5607">
      <c r="N5607" s="561" t="n"/>
    </row>
    <row r="5608">
      <c r="N5608" s="561" t="n"/>
    </row>
    <row r="5609">
      <c r="N5609" s="561" t="n"/>
    </row>
    <row r="5610">
      <c r="N5610" s="561" t="n"/>
    </row>
    <row r="5611">
      <c r="N5611" s="561" t="n"/>
    </row>
    <row r="5612">
      <c r="N5612" s="561" t="n"/>
    </row>
    <row r="5613">
      <c r="N5613" s="561" t="n"/>
    </row>
    <row r="5614">
      <c r="N5614" s="561" t="n"/>
    </row>
    <row r="5615">
      <c r="N5615" s="561" t="n"/>
    </row>
    <row r="5616">
      <c r="N5616" s="561" t="n"/>
    </row>
    <row r="5617">
      <c r="N5617" s="561" t="n"/>
    </row>
    <row r="5618">
      <c r="N5618" s="561" t="n"/>
    </row>
    <row r="5619">
      <c r="N5619" s="561" t="n"/>
    </row>
    <row r="5620">
      <c r="N5620" s="561" t="n"/>
    </row>
    <row r="5621">
      <c r="N5621" s="561" t="n"/>
    </row>
    <row r="5622">
      <c r="N5622" s="561" t="n"/>
    </row>
    <row r="5623">
      <c r="N5623" s="561" t="n"/>
    </row>
    <row r="5624">
      <c r="N5624" s="561" t="n"/>
    </row>
    <row r="5625">
      <c r="N5625" s="561" t="n"/>
    </row>
    <row r="5626">
      <c r="N5626" s="561" t="n"/>
    </row>
    <row r="5627">
      <c r="N5627" s="561" t="n"/>
    </row>
    <row r="5628">
      <c r="N5628" s="561" t="n"/>
    </row>
    <row r="5629">
      <c r="N5629" s="561" t="n"/>
    </row>
    <row r="5630">
      <c r="N5630" s="561" t="n"/>
    </row>
    <row r="5631">
      <c r="N5631" s="561" t="n"/>
    </row>
    <row r="5632">
      <c r="N5632" s="561" t="n"/>
    </row>
    <row r="5633">
      <c r="N5633" s="561" t="n"/>
    </row>
    <row r="5634">
      <c r="N5634" s="561" t="n"/>
    </row>
    <row r="5635">
      <c r="N5635" s="561" t="n"/>
    </row>
    <row r="5636">
      <c r="N5636" s="561" t="n"/>
    </row>
    <row r="5637">
      <c r="N5637" s="561" t="n"/>
    </row>
    <row r="5638">
      <c r="N5638" s="561" t="n"/>
    </row>
    <row r="5639">
      <c r="N5639" s="561" t="n"/>
    </row>
    <row r="5640">
      <c r="N5640" s="561" t="n"/>
    </row>
    <row r="5641">
      <c r="N5641" s="561" t="n"/>
    </row>
    <row r="5642">
      <c r="N5642" s="561" t="n"/>
    </row>
    <row r="5643">
      <c r="N5643" s="561" t="n"/>
    </row>
    <row r="5644">
      <c r="N5644" s="561" t="n"/>
    </row>
    <row r="5645">
      <c r="N5645" s="561" t="n"/>
    </row>
    <row r="5646">
      <c r="N5646" s="561" t="n"/>
    </row>
    <row r="5647">
      <c r="N5647" s="561" t="n"/>
    </row>
    <row r="5648">
      <c r="N5648" s="561" t="n"/>
    </row>
    <row r="5649">
      <c r="N5649" s="561" t="n"/>
    </row>
    <row r="5650">
      <c r="N5650" s="561" t="n"/>
    </row>
    <row r="5651">
      <c r="N5651" s="561" t="n"/>
    </row>
    <row r="5652">
      <c r="N5652" s="561" t="n"/>
    </row>
    <row r="5653">
      <c r="N5653" s="561" t="n"/>
    </row>
    <row r="5654">
      <c r="N5654" s="561" t="n"/>
    </row>
    <row r="5655">
      <c r="N5655" s="561" t="n"/>
    </row>
    <row r="5656">
      <c r="N5656" s="561" t="n"/>
    </row>
    <row r="5657">
      <c r="N5657" s="561" t="n"/>
    </row>
    <row r="5658">
      <c r="N5658" s="561" t="n"/>
    </row>
    <row r="5659">
      <c r="N5659" s="561" t="n"/>
    </row>
    <row r="5660">
      <c r="N5660" s="561" t="n"/>
    </row>
    <row r="5661">
      <c r="N5661" s="561" t="n"/>
    </row>
    <row r="5662">
      <c r="N5662" s="561" t="n"/>
    </row>
    <row r="5663">
      <c r="N5663" s="561" t="n"/>
    </row>
    <row r="5664">
      <c r="N5664" s="561" t="n"/>
    </row>
    <row r="5665">
      <c r="N5665" s="561" t="n"/>
    </row>
    <row r="5666">
      <c r="N5666" s="561" t="n"/>
    </row>
    <row r="5667">
      <c r="N5667" s="561" t="n"/>
    </row>
    <row r="5668">
      <c r="N5668" s="561" t="n"/>
    </row>
    <row r="5669">
      <c r="N5669" s="561" t="n"/>
    </row>
    <row r="5670">
      <c r="N5670" s="561" t="n"/>
    </row>
    <row r="5671">
      <c r="N5671" s="561" t="n"/>
    </row>
    <row r="5672">
      <c r="N5672" s="561" t="n"/>
    </row>
    <row r="5673">
      <c r="N5673" s="561" t="n"/>
    </row>
    <row r="5674">
      <c r="N5674" s="561" t="n"/>
    </row>
    <row r="5675">
      <c r="N5675" s="561" t="n"/>
    </row>
    <row r="5676">
      <c r="N5676" s="561" t="n"/>
    </row>
    <row r="5677">
      <c r="N5677" s="561" t="n"/>
    </row>
    <row r="5678">
      <c r="N5678" s="561" t="n"/>
    </row>
    <row r="5679">
      <c r="N5679" s="561" t="n"/>
    </row>
    <row r="5680">
      <c r="N5680" s="561" t="n"/>
    </row>
    <row r="5681">
      <c r="N5681" s="561" t="n"/>
    </row>
    <row r="5682">
      <c r="N5682" s="561" t="n"/>
    </row>
    <row r="5683">
      <c r="N5683" s="561" t="n"/>
    </row>
    <row r="5684">
      <c r="N5684" s="561" t="n"/>
    </row>
    <row r="5685">
      <c r="N5685" s="561" t="n"/>
    </row>
    <row r="5686">
      <c r="N5686" s="561" t="n"/>
    </row>
    <row r="5687">
      <c r="N5687" s="561" t="n"/>
    </row>
    <row r="5688">
      <c r="N5688" s="561" t="n"/>
    </row>
    <row r="5689">
      <c r="N5689" s="561" t="n"/>
    </row>
    <row r="5690">
      <c r="N5690" s="561" t="n"/>
    </row>
    <row r="5691">
      <c r="N5691" s="561" t="n"/>
    </row>
    <row r="5692">
      <c r="N5692" s="561" t="n"/>
    </row>
    <row r="5693">
      <c r="N5693" s="561" t="n"/>
    </row>
    <row r="5694">
      <c r="N5694" s="561" t="n"/>
    </row>
    <row r="5695">
      <c r="N5695" s="561" t="n"/>
    </row>
    <row r="5696">
      <c r="N5696" s="561" t="n"/>
    </row>
    <row r="5697">
      <c r="N5697" s="561" t="n"/>
    </row>
    <row r="5698">
      <c r="N5698" s="561" t="n"/>
    </row>
    <row r="5699">
      <c r="N5699" s="561" t="n"/>
    </row>
    <row r="5700">
      <c r="N5700" s="561" t="n"/>
    </row>
    <row r="5701">
      <c r="N5701" s="561" t="n"/>
    </row>
    <row r="5702">
      <c r="N5702" s="561" t="n"/>
    </row>
    <row r="5703">
      <c r="N5703" s="561" t="n"/>
    </row>
    <row r="5704">
      <c r="N5704" s="561" t="n"/>
    </row>
    <row r="5705">
      <c r="N5705" s="561" t="n"/>
    </row>
    <row r="5706">
      <c r="N5706" s="561" t="n"/>
    </row>
    <row r="5707">
      <c r="N5707" s="561" t="n"/>
    </row>
    <row r="5708">
      <c r="N5708" s="561" t="n"/>
    </row>
    <row r="5709">
      <c r="N5709" s="561" t="n"/>
    </row>
    <row r="5710">
      <c r="N5710" s="561" t="n"/>
    </row>
    <row r="5711">
      <c r="N5711" s="561" t="n"/>
    </row>
    <row r="5712">
      <c r="N5712" s="561" t="n"/>
    </row>
    <row r="5713">
      <c r="N5713" s="561" t="n"/>
    </row>
    <row r="5714">
      <c r="N5714" s="561" t="n"/>
    </row>
    <row r="5715">
      <c r="N5715" s="561" t="n"/>
    </row>
    <row r="5716">
      <c r="N5716" s="561" t="n"/>
    </row>
    <row r="5717">
      <c r="N5717" s="561" t="n"/>
    </row>
    <row r="5718">
      <c r="N5718" s="561" t="n"/>
    </row>
    <row r="5719">
      <c r="N5719" s="561" t="n"/>
    </row>
    <row r="5720">
      <c r="N5720" s="561" t="n"/>
    </row>
    <row r="5721">
      <c r="N5721" s="561" t="n"/>
    </row>
    <row r="5722">
      <c r="N5722" s="561" t="n"/>
    </row>
    <row r="5723">
      <c r="N5723" s="561" t="n"/>
    </row>
    <row r="5724">
      <c r="N5724" s="561" t="n"/>
    </row>
    <row r="5725">
      <c r="N5725" s="561" t="n"/>
    </row>
    <row r="5726">
      <c r="N5726" s="561" t="n"/>
    </row>
    <row r="5727">
      <c r="N5727" s="561" t="n"/>
    </row>
    <row r="5728">
      <c r="N5728" s="561" t="n"/>
    </row>
    <row r="5729">
      <c r="N5729" s="561" t="n"/>
    </row>
    <row r="5730">
      <c r="N5730" s="561" t="n"/>
    </row>
    <row r="5731">
      <c r="N5731" s="561" t="n"/>
    </row>
    <row r="5732">
      <c r="N5732" s="561" t="n"/>
    </row>
    <row r="5733">
      <c r="N5733" s="561" t="n"/>
    </row>
    <row r="5734">
      <c r="N5734" s="561" t="n"/>
    </row>
    <row r="5735">
      <c r="N5735" s="561" t="n"/>
    </row>
    <row r="5736">
      <c r="N5736" s="561" t="n"/>
    </row>
    <row r="5737">
      <c r="N5737" s="561" t="n"/>
    </row>
    <row r="5738">
      <c r="N5738" s="561" t="n"/>
    </row>
    <row r="5739">
      <c r="N5739" s="561" t="n"/>
    </row>
    <row r="5740">
      <c r="N5740" s="561" t="n"/>
    </row>
    <row r="5741">
      <c r="N5741" s="561" t="n"/>
    </row>
    <row r="5742">
      <c r="N5742" s="561" t="n"/>
    </row>
    <row r="5743">
      <c r="N5743" s="561" t="n"/>
    </row>
    <row r="5744">
      <c r="N5744" s="561" t="n"/>
    </row>
    <row r="5745">
      <c r="N5745" s="561" t="n"/>
    </row>
    <row r="5746">
      <c r="N5746" s="561" t="n"/>
    </row>
    <row r="5747">
      <c r="N5747" s="561" t="n"/>
    </row>
    <row r="5748">
      <c r="N5748" s="561" t="n"/>
    </row>
    <row r="5749">
      <c r="N5749" s="561" t="n"/>
    </row>
    <row r="5750">
      <c r="N5750" s="561" t="n"/>
    </row>
    <row r="5751">
      <c r="N5751" s="561" t="n"/>
    </row>
    <row r="5752">
      <c r="N5752" s="561" t="n"/>
    </row>
    <row r="5753">
      <c r="N5753" s="561" t="n"/>
    </row>
    <row r="5754">
      <c r="N5754" s="561" t="n"/>
    </row>
    <row r="5755">
      <c r="N5755" s="561" t="n"/>
    </row>
    <row r="5756">
      <c r="N5756" s="561" t="n"/>
    </row>
    <row r="5757">
      <c r="N5757" s="561" t="n"/>
    </row>
    <row r="5758">
      <c r="N5758" s="561" t="n"/>
    </row>
    <row r="5759">
      <c r="N5759" s="561" t="n"/>
    </row>
    <row r="5760">
      <c r="N5760" s="561" t="n"/>
    </row>
    <row r="5761">
      <c r="N5761" s="561" t="n"/>
    </row>
    <row r="5762">
      <c r="N5762" s="561" t="n"/>
    </row>
    <row r="5763">
      <c r="N5763" s="561" t="n"/>
    </row>
    <row r="5764">
      <c r="N5764" s="561" t="n"/>
    </row>
    <row r="5765">
      <c r="N5765" s="561" t="n"/>
    </row>
    <row r="5766">
      <c r="N5766" s="561" t="n"/>
    </row>
    <row r="5767">
      <c r="N5767" s="561" t="n"/>
    </row>
    <row r="5768">
      <c r="N5768" s="561" t="n"/>
    </row>
    <row r="5769">
      <c r="N5769" s="561" t="n"/>
    </row>
    <row r="5770">
      <c r="N5770" s="561" t="n"/>
    </row>
    <row r="5771">
      <c r="N5771" s="561" t="n"/>
    </row>
    <row r="5772">
      <c r="N5772" s="561" t="n"/>
    </row>
    <row r="5773">
      <c r="N5773" s="561" t="n"/>
    </row>
    <row r="5774">
      <c r="N5774" s="561" t="n"/>
    </row>
    <row r="5775">
      <c r="N5775" s="561" t="n"/>
    </row>
    <row r="5776">
      <c r="N5776" s="561" t="n"/>
    </row>
    <row r="5777">
      <c r="N5777" s="561" t="n"/>
    </row>
    <row r="5778">
      <c r="N5778" s="561" t="n"/>
    </row>
    <row r="5779">
      <c r="N5779" s="561" t="n"/>
    </row>
    <row r="5780">
      <c r="N5780" s="561" t="n"/>
    </row>
    <row r="5781">
      <c r="N5781" s="561" t="n"/>
    </row>
    <row r="5782">
      <c r="N5782" s="561" t="n"/>
    </row>
    <row r="5783">
      <c r="N5783" s="561" t="n"/>
    </row>
    <row r="5784">
      <c r="N5784" s="561" t="n"/>
    </row>
    <row r="5785">
      <c r="N5785" s="561" t="n"/>
    </row>
    <row r="5786">
      <c r="N5786" s="561" t="n"/>
    </row>
    <row r="5787">
      <c r="N5787" s="561" t="n"/>
    </row>
    <row r="5788">
      <c r="N5788" s="561" t="n"/>
    </row>
    <row r="5789">
      <c r="N5789" s="561" t="n"/>
    </row>
    <row r="5790">
      <c r="N5790" s="561" t="n"/>
    </row>
    <row r="5791">
      <c r="N5791" s="561" t="n"/>
    </row>
    <row r="5792">
      <c r="N5792" s="561" t="n"/>
    </row>
    <row r="5793">
      <c r="N5793" s="561" t="n"/>
    </row>
    <row r="5794">
      <c r="N5794" s="561" t="n"/>
    </row>
    <row r="5795">
      <c r="N5795" s="561" t="n"/>
    </row>
    <row r="5796">
      <c r="N5796" s="561" t="n"/>
    </row>
    <row r="5797">
      <c r="N5797" s="561" t="n"/>
    </row>
    <row r="5798">
      <c r="N5798" s="561" t="n"/>
    </row>
    <row r="5799">
      <c r="N5799" s="561" t="n"/>
    </row>
    <row r="5800">
      <c r="N5800" s="561" t="n"/>
    </row>
    <row r="5801">
      <c r="N5801" s="561" t="n"/>
    </row>
    <row r="5802">
      <c r="N5802" s="561" t="n"/>
    </row>
    <row r="5803">
      <c r="N5803" s="561" t="n"/>
    </row>
    <row r="5804">
      <c r="N5804" s="561" t="n"/>
    </row>
    <row r="5805">
      <c r="N5805" s="561" t="n"/>
    </row>
    <row r="5806">
      <c r="N5806" s="561" t="n"/>
    </row>
    <row r="5807">
      <c r="N5807" s="561" t="n"/>
    </row>
    <row r="5808">
      <c r="N5808" s="561" t="n"/>
    </row>
    <row r="5809">
      <c r="N5809" s="561" t="n"/>
    </row>
    <row r="5810">
      <c r="N5810" s="561" t="n"/>
    </row>
    <row r="5811">
      <c r="N5811" s="561" t="n"/>
    </row>
    <row r="5812">
      <c r="N5812" s="561" t="n"/>
    </row>
    <row r="5813">
      <c r="N5813" s="561" t="n"/>
    </row>
    <row r="5814">
      <c r="N5814" s="561" t="n"/>
    </row>
    <row r="5815">
      <c r="N5815" s="561" t="n"/>
    </row>
    <row r="5816">
      <c r="N5816" s="561" t="n"/>
    </row>
    <row r="5817">
      <c r="N5817" s="561" t="n"/>
    </row>
    <row r="5818">
      <c r="N5818" s="561" t="n"/>
    </row>
    <row r="5819">
      <c r="N5819" s="561" t="n"/>
    </row>
    <row r="5820">
      <c r="N5820" s="561" t="n"/>
    </row>
    <row r="5821">
      <c r="N5821" s="561" t="n"/>
    </row>
    <row r="5822">
      <c r="N5822" s="561" t="n"/>
    </row>
    <row r="5823">
      <c r="N5823" s="561" t="n"/>
    </row>
    <row r="5824">
      <c r="N5824" s="561" t="n"/>
    </row>
    <row r="5825">
      <c r="N5825" s="561" t="n"/>
    </row>
    <row r="5826">
      <c r="N5826" s="561" t="n"/>
    </row>
    <row r="5827">
      <c r="N5827" s="561" t="n"/>
    </row>
    <row r="5828">
      <c r="N5828" s="561" t="n"/>
    </row>
    <row r="5829">
      <c r="N5829" s="561" t="n"/>
    </row>
    <row r="5830">
      <c r="N5830" s="561" t="n"/>
    </row>
    <row r="5831">
      <c r="N5831" s="561" t="n"/>
    </row>
    <row r="5832">
      <c r="N5832" s="561" t="n"/>
    </row>
    <row r="5833">
      <c r="N5833" s="561" t="n"/>
    </row>
    <row r="5834">
      <c r="N5834" s="561" t="n"/>
    </row>
    <row r="5835">
      <c r="N5835" s="561" t="n"/>
    </row>
    <row r="5836">
      <c r="N5836" s="561" t="n"/>
    </row>
    <row r="5837">
      <c r="N5837" s="561" t="n"/>
    </row>
    <row r="5838">
      <c r="N5838" s="561" t="n"/>
    </row>
    <row r="5839">
      <c r="N5839" s="561" t="n"/>
    </row>
    <row r="5840">
      <c r="N5840" s="561" t="n"/>
    </row>
    <row r="5841">
      <c r="N5841" s="561" t="n"/>
    </row>
    <row r="5842">
      <c r="N5842" s="561" t="n"/>
    </row>
    <row r="5843">
      <c r="N5843" s="561" t="n"/>
    </row>
    <row r="5844">
      <c r="N5844" s="561" t="n"/>
    </row>
    <row r="5845">
      <c r="N5845" s="561" t="n"/>
    </row>
    <row r="5846">
      <c r="N5846" s="561" t="n"/>
    </row>
    <row r="5847">
      <c r="N5847" s="561" t="n"/>
    </row>
    <row r="5848">
      <c r="N5848" s="561" t="n"/>
    </row>
    <row r="5849">
      <c r="N5849" s="561" t="n"/>
    </row>
    <row r="5850">
      <c r="N5850" s="561" t="n"/>
    </row>
    <row r="5851">
      <c r="N5851" s="561" t="n"/>
    </row>
    <row r="5852">
      <c r="N5852" s="561" t="n"/>
    </row>
    <row r="5853">
      <c r="N5853" s="561" t="n"/>
    </row>
    <row r="5854">
      <c r="N5854" s="561" t="n"/>
    </row>
    <row r="5855">
      <c r="N5855" s="561" t="n"/>
    </row>
    <row r="5856">
      <c r="N5856" s="561" t="n"/>
    </row>
    <row r="5857">
      <c r="N5857" s="561" t="n"/>
    </row>
    <row r="5858">
      <c r="N5858" s="561" t="n"/>
    </row>
    <row r="5859">
      <c r="N5859" s="561" t="n"/>
    </row>
    <row r="5860">
      <c r="N5860" s="561" t="n"/>
    </row>
    <row r="5861">
      <c r="N5861" s="561" t="n"/>
    </row>
    <row r="5862">
      <c r="N5862" s="561" t="n"/>
    </row>
    <row r="5863">
      <c r="N5863" s="561" t="n"/>
    </row>
    <row r="5864">
      <c r="N5864" s="561" t="n"/>
    </row>
    <row r="5865">
      <c r="N5865" s="561" t="n"/>
    </row>
    <row r="5866">
      <c r="N5866" s="561" t="n"/>
    </row>
    <row r="5867">
      <c r="N5867" s="561" t="n"/>
    </row>
    <row r="5868">
      <c r="N5868" s="561" t="n"/>
    </row>
    <row r="5869">
      <c r="N5869" s="561" t="n"/>
    </row>
    <row r="5870">
      <c r="N5870" s="561" t="n"/>
    </row>
    <row r="5871">
      <c r="N5871" s="561" t="n"/>
    </row>
    <row r="5872">
      <c r="N5872" s="561" t="n"/>
    </row>
    <row r="5873">
      <c r="N5873" s="561" t="n"/>
    </row>
    <row r="5874">
      <c r="N5874" s="561" t="n"/>
    </row>
    <row r="5875">
      <c r="N5875" s="561" t="n"/>
    </row>
    <row r="5876">
      <c r="N5876" s="561" t="n"/>
    </row>
    <row r="5877">
      <c r="N5877" s="561" t="n"/>
    </row>
    <row r="5878">
      <c r="N5878" s="561" t="n"/>
    </row>
    <row r="5879">
      <c r="N5879" s="561" t="n"/>
    </row>
    <row r="5880">
      <c r="N5880" s="561" t="n"/>
    </row>
    <row r="5881">
      <c r="N5881" s="561" t="n"/>
    </row>
    <row r="5882">
      <c r="N5882" s="561" t="n"/>
    </row>
    <row r="5883">
      <c r="N5883" s="561" t="n"/>
    </row>
    <row r="5884">
      <c r="N5884" s="561" t="n"/>
    </row>
    <row r="5885">
      <c r="N5885" s="561" t="n"/>
    </row>
    <row r="5886">
      <c r="N5886" s="561" t="n"/>
    </row>
    <row r="5887">
      <c r="N5887" s="561" t="n"/>
    </row>
    <row r="5888">
      <c r="N5888" s="561" t="n"/>
    </row>
    <row r="5889">
      <c r="N5889" s="561" t="n"/>
    </row>
    <row r="5890">
      <c r="N5890" s="561" t="n"/>
    </row>
    <row r="5891">
      <c r="N5891" s="561" t="n"/>
    </row>
    <row r="5892">
      <c r="N5892" s="561" t="n"/>
    </row>
    <row r="5893">
      <c r="N5893" s="561" t="n"/>
    </row>
    <row r="5894">
      <c r="N5894" s="561" t="n"/>
    </row>
    <row r="5895">
      <c r="N5895" s="561" t="n"/>
    </row>
    <row r="5896">
      <c r="N5896" s="561" t="n"/>
    </row>
    <row r="5897">
      <c r="N5897" s="561" t="n"/>
    </row>
    <row r="5898">
      <c r="N5898" s="561" t="n"/>
    </row>
    <row r="5899">
      <c r="N5899" s="561" t="n"/>
    </row>
    <row r="5900">
      <c r="N5900" s="561" t="n"/>
    </row>
    <row r="5901">
      <c r="N5901" s="561" t="n"/>
    </row>
    <row r="5902">
      <c r="N5902" s="561" t="n"/>
    </row>
    <row r="5903">
      <c r="N5903" s="561" t="n"/>
    </row>
    <row r="5904">
      <c r="N5904" s="561" t="n"/>
    </row>
    <row r="5905">
      <c r="N5905" s="561" t="n"/>
    </row>
    <row r="5906">
      <c r="N5906" s="561" t="n"/>
    </row>
    <row r="5907">
      <c r="N5907" s="561" t="n"/>
    </row>
    <row r="5908">
      <c r="N5908" s="561" t="n"/>
    </row>
    <row r="5909">
      <c r="N5909" s="561" t="n"/>
    </row>
    <row r="5910">
      <c r="N5910" s="561" t="n"/>
    </row>
    <row r="5911">
      <c r="N5911" s="561" t="n"/>
    </row>
    <row r="5912">
      <c r="N5912" s="561" t="n"/>
    </row>
    <row r="5913">
      <c r="N5913" s="561" t="n"/>
    </row>
    <row r="5914">
      <c r="N5914" s="561" t="n"/>
    </row>
    <row r="5915">
      <c r="N5915" s="561" t="n"/>
    </row>
    <row r="5916">
      <c r="N5916" s="561" t="n"/>
    </row>
    <row r="5917">
      <c r="N5917" s="561" t="n"/>
    </row>
    <row r="5918">
      <c r="N5918" s="561" t="n"/>
    </row>
    <row r="5919">
      <c r="N5919" s="561" t="n"/>
    </row>
    <row r="5920">
      <c r="N5920" s="561" t="n"/>
    </row>
    <row r="5921">
      <c r="N5921" s="561" t="n"/>
    </row>
    <row r="5922">
      <c r="N5922" s="561" t="n"/>
    </row>
    <row r="5923">
      <c r="N5923" s="561" t="n"/>
    </row>
    <row r="5924">
      <c r="N5924" s="561" t="n"/>
    </row>
    <row r="5925">
      <c r="N5925" s="561" t="n"/>
    </row>
    <row r="5926">
      <c r="N5926" s="561" t="n"/>
    </row>
    <row r="5927">
      <c r="N5927" s="561" t="n"/>
    </row>
    <row r="5928">
      <c r="N5928" s="561" t="n"/>
    </row>
    <row r="5929">
      <c r="N5929" s="561" t="n"/>
    </row>
    <row r="5930">
      <c r="N5930" s="561" t="n"/>
    </row>
    <row r="5931">
      <c r="N5931" s="561" t="n"/>
    </row>
    <row r="5932">
      <c r="N5932" s="561" t="n"/>
    </row>
    <row r="5933">
      <c r="N5933" s="561" t="n"/>
    </row>
    <row r="5934">
      <c r="N5934" s="561" t="n"/>
    </row>
    <row r="5935">
      <c r="N5935" s="561" t="n"/>
    </row>
    <row r="5936">
      <c r="N5936" s="561" t="n"/>
    </row>
    <row r="5937">
      <c r="N5937" s="561" t="n"/>
    </row>
    <row r="5938">
      <c r="N5938" s="561" t="n"/>
    </row>
    <row r="5939">
      <c r="N5939" s="561" t="n"/>
    </row>
    <row r="5940">
      <c r="N5940" s="561" t="n"/>
    </row>
    <row r="5941">
      <c r="N5941" s="561" t="n"/>
    </row>
    <row r="5942">
      <c r="N5942" s="561" t="n"/>
    </row>
    <row r="5943">
      <c r="N5943" s="561" t="n"/>
    </row>
    <row r="5944">
      <c r="N5944" s="561" t="n"/>
    </row>
    <row r="5945">
      <c r="N5945" s="561" t="n"/>
    </row>
    <row r="5946">
      <c r="N5946" s="561" t="n"/>
    </row>
    <row r="5947">
      <c r="N5947" s="561" t="n"/>
    </row>
    <row r="5948">
      <c r="N5948" s="561" t="n"/>
    </row>
    <row r="5949">
      <c r="N5949" s="561" t="n"/>
    </row>
    <row r="5950">
      <c r="N5950" s="561" t="n"/>
    </row>
    <row r="5951">
      <c r="N5951" s="561" t="n"/>
    </row>
    <row r="5952">
      <c r="N5952" s="561" t="n"/>
    </row>
    <row r="5953">
      <c r="N5953" s="561" t="n"/>
    </row>
    <row r="5954">
      <c r="N5954" s="561" t="n"/>
    </row>
    <row r="5955">
      <c r="N5955" s="561" t="n"/>
    </row>
    <row r="5956">
      <c r="N5956" s="561" t="n"/>
    </row>
    <row r="5957">
      <c r="N5957" s="561" t="n"/>
    </row>
    <row r="5958">
      <c r="N5958" s="561" t="n"/>
    </row>
    <row r="5959">
      <c r="N5959" s="561" t="n"/>
    </row>
    <row r="5960">
      <c r="N5960" s="561" t="n"/>
    </row>
    <row r="5961">
      <c r="N5961" s="561" t="n"/>
    </row>
    <row r="5962">
      <c r="N5962" s="561" t="n"/>
    </row>
    <row r="5963">
      <c r="N5963" s="561" t="n"/>
    </row>
    <row r="5964">
      <c r="N5964" s="561" t="n"/>
    </row>
    <row r="5965">
      <c r="N5965" s="561" t="n"/>
    </row>
    <row r="5966">
      <c r="N5966" s="561" t="n"/>
    </row>
    <row r="5967">
      <c r="N5967" s="561" t="n"/>
    </row>
    <row r="5968">
      <c r="N5968" s="561" t="n"/>
    </row>
    <row r="5969">
      <c r="N5969" s="561" t="n"/>
    </row>
    <row r="5970">
      <c r="N5970" s="561" t="n"/>
    </row>
    <row r="5971">
      <c r="N5971" s="561" t="n"/>
    </row>
    <row r="5972">
      <c r="N5972" s="561" t="n"/>
    </row>
    <row r="5973">
      <c r="N5973" s="561" t="n"/>
    </row>
    <row r="5974">
      <c r="N5974" s="561" t="n"/>
    </row>
    <row r="5975">
      <c r="N5975" s="561" t="n"/>
    </row>
    <row r="5976">
      <c r="N5976" s="561" t="n"/>
    </row>
    <row r="5977">
      <c r="N5977" s="561" t="n"/>
    </row>
    <row r="5978">
      <c r="N5978" s="561" t="n"/>
    </row>
    <row r="5979">
      <c r="N5979" s="561" t="n"/>
    </row>
    <row r="5980">
      <c r="N5980" s="561" t="n"/>
    </row>
    <row r="5981">
      <c r="N5981" s="561" t="n"/>
    </row>
    <row r="5982">
      <c r="N5982" s="561" t="n"/>
    </row>
    <row r="5983">
      <c r="N5983" s="561" t="n"/>
    </row>
    <row r="5984">
      <c r="N5984" s="561" t="n"/>
    </row>
    <row r="5985">
      <c r="N5985" s="561" t="n"/>
    </row>
    <row r="5986">
      <c r="N5986" s="561" t="n"/>
    </row>
    <row r="5987">
      <c r="N5987" s="561" t="n"/>
    </row>
    <row r="5988">
      <c r="N5988" s="561" t="n"/>
    </row>
    <row r="5989">
      <c r="N5989" s="561" t="n"/>
    </row>
    <row r="5990">
      <c r="N5990" s="561" t="n"/>
    </row>
    <row r="5991">
      <c r="N5991" s="561" t="n"/>
    </row>
    <row r="5992">
      <c r="N5992" s="561" t="n"/>
    </row>
    <row r="5993">
      <c r="N5993" s="561" t="n"/>
    </row>
    <row r="5994">
      <c r="N5994" s="561" t="n"/>
    </row>
    <row r="5995">
      <c r="N5995" s="561" t="n"/>
    </row>
    <row r="5996">
      <c r="N5996" s="561" t="n"/>
    </row>
    <row r="5997">
      <c r="N5997" s="561" t="n"/>
    </row>
    <row r="5998">
      <c r="N5998" s="561" t="n"/>
    </row>
    <row r="5999">
      <c r="N5999" s="561" t="n"/>
    </row>
    <row r="6000">
      <c r="N6000" s="561" t="n"/>
    </row>
    <row r="6001">
      <c r="N6001" s="561" t="n"/>
    </row>
    <row r="6002">
      <c r="N6002" s="561" t="n"/>
    </row>
    <row r="6003">
      <c r="N6003" s="561" t="n"/>
    </row>
    <row r="6004">
      <c r="N6004" s="561" t="n"/>
    </row>
    <row r="6005">
      <c r="N6005" s="561" t="n"/>
    </row>
    <row r="6006">
      <c r="N6006" s="561" t="n"/>
    </row>
    <row r="6007">
      <c r="N6007" s="561" t="n"/>
    </row>
    <row r="6008">
      <c r="N6008" s="561" t="n"/>
    </row>
    <row r="6009">
      <c r="N6009" s="561" t="n"/>
    </row>
    <row r="6010">
      <c r="N6010" s="561" t="n"/>
    </row>
    <row r="6011">
      <c r="N6011" s="561" t="n"/>
    </row>
    <row r="6012">
      <c r="N6012" s="561" t="n"/>
    </row>
    <row r="6013">
      <c r="N6013" s="561" t="n"/>
    </row>
    <row r="6014">
      <c r="N6014" s="561" t="n"/>
    </row>
    <row r="6015">
      <c r="N6015" s="561" t="n"/>
    </row>
    <row r="6016">
      <c r="N6016" s="561" t="n"/>
    </row>
    <row r="6017">
      <c r="N6017" s="561" t="n"/>
    </row>
    <row r="6018">
      <c r="N6018" s="561" t="n"/>
    </row>
    <row r="6019">
      <c r="N6019" s="561" t="n"/>
    </row>
    <row r="6020">
      <c r="N6020" s="561" t="n"/>
    </row>
    <row r="6021">
      <c r="N6021" s="561" t="n"/>
    </row>
    <row r="6022">
      <c r="N6022" s="561" t="n"/>
    </row>
    <row r="6023">
      <c r="N6023" s="561" t="n"/>
    </row>
    <row r="6024">
      <c r="N6024" s="561" t="n"/>
    </row>
    <row r="6025">
      <c r="N6025" s="561" t="n"/>
    </row>
    <row r="6026">
      <c r="N6026" s="561" t="n"/>
    </row>
    <row r="6027">
      <c r="N6027" s="561" t="n"/>
    </row>
    <row r="6028">
      <c r="N6028" s="561" t="n"/>
    </row>
    <row r="6029">
      <c r="N6029" s="561" t="n"/>
    </row>
    <row r="6030">
      <c r="N6030" s="561" t="n"/>
    </row>
    <row r="6031">
      <c r="N6031" s="561" t="n"/>
    </row>
    <row r="6032">
      <c r="N6032" s="561" t="n"/>
    </row>
    <row r="6033">
      <c r="N6033" s="561" t="n"/>
    </row>
    <row r="6034">
      <c r="N6034" s="561" t="n"/>
    </row>
    <row r="6035">
      <c r="N6035" s="561" t="n"/>
    </row>
    <row r="6036">
      <c r="N6036" s="561" t="n"/>
    </row>
    <row r="6037">
      <c r="N6037" s="561" t="n"/>
    </row>
    <row r="6038">
      <c r="N6038" s="561" t="n"/>
    </row>
    <row r="6039">
      <c r="N6039" s="561" t="n"/>
    </row>
    <row r="6040">
      <c r="N6040" s="561" t="n"/>
    </row>
    <row r="6041">
      <c r="N6041" s="561" t="n"/>
    </row>
    <row r="6042">
      <c r="N6042" s="561" t="n"/>
    </row>
    <row r="6043">
      <c r="N6043" s="561" t="n"/>
    </row>
    <row r="6044">
      <c r="N6044" s="561" t="n"/>
    </row>
    <row r="6045">
      <c r="N6045" s="561" t="n"/>
    </row>
    <row r="6046">
      <c r="N6046" s="561" t="n"/>
    </row>
    <row r="6047">
      <c r="N6047" s="561" t="n"/>
    </row>
    <row r="6048">
      <c r="N6048" s="561" t="n"/>
    </row>
    <row r="6049">
      <c r="N6049" s="561" t="n"/>
    </row>
    <row r="6050">
      <c r="N6050" s="561" t="n"/>
    </row>
    <row r="6051">
      <c r="N6051" s="561" t="n"/>
    </row>
    <row r="6052">
      <c r="N6052" s="561" t="n"/>
    </row>
    <row r="6053">
      <c r="N6053" s="561" t="n"/>
    </row>
    <row r="6054">
      <c r="N6054" s="561" t="n"/>
    </row>
    <row r="6055">
      <c r="N6055" s="561" t="n"/>
    </row>
    <row r="6056">
      <c r="N6056" s="561" t="n"/>
    </row>
    <row r="6057">
      <c r="N6057" s="561" t="n"/>
    </row>
    <row r="6058">
      <c r="N6058" s="561" t="n"/>
    </row>
    <row r="6059">
      <c r="N6059" s="561" t="n"/>
    </row>
    <row r="6060">
      <c r="N6060" s="561" t="n"/>
    </row>
    <row r="6061">
      <c r="N6061" s="561" t="n"/>
    </row>
    <row r="6062">
      <c r="N6062" s="561" t="n"/>
    </row>
    <row r="6063">
      <c r="N6063" s="561" t="n"/>
    </row>
    <row r="6064">
      <c r="N6064" s="561" t="n"/>
    </row>
    <row r="6065">
      <c r="N6065" s="561" t="n"/>
    </row>
    <row r="6066">
      <c r="N6066" s="561" t="n"/>
    </row>
    <row r="6067">
      <c r="N6067" s="561" t="n"/>
    </row>
    <row r="6068">
      <c r="N6068" s="561" t="n"/>
    </row>
    <row r="6069">
      <c r="N6069" s="561" t="n"/>
    </row>
    <row r="6070">
      <c r="N6070" s="561" t="n"/>
    </row>
    <row r="6071">
      <c r="N6071" s="561" t="n"/>
    </row>
    <row r="6072">
      <c r="N6072" s="561" t="n"/>
    </row>
    <row r="6073">
      <c r="N6073" s="561" t="n"/>
    </row>
    <row r="6074">
      <c r="N6074" s="561" t="n"/>
    </row>
    <row r="6075">
      <c r="N6075" s="561" t="n"/>
    </row>
    <row r="6076">
      <c r="N6076" s="561" t="n"/>
    </row>
    <row r="6077">
      <c r="N6077" s="561" t="n"/>
    </row>
    <row r="6078">
      <c r="N6078" s="561" t="n"/>
    </row>
    <row r="6079">
      <c r="N6079" s="561" t="n"/>
    </row>
    <row r="6080">
      <c r="N6080" s="561" t="n"/>
    </row>
    <row r="6081">
      <c r="N6081" s="561" t="n"/>
    </row>
    <row r="6082">
      <c r="N6082" s="561" t="n"/>
    </row>
    <row r="6083">
      <c r="N6083" s="561" t="n"/>
    </row>
    <row r="6084">
      <c r="N6084" s="561" t="n"/>
    </row>
    <row r="6085">
      <c r="N6085" s="561" t="n"/>
    </row>
    <row r="6086">
      <c r="N6086" s="561" t="n"/>
    </row>
    <row r="6087">
      <c r="N6087" s="561" t="n"/>
    </row>
    <row r="6088">
      <c r="N6088" s="561" t="n"/>
    </row>
    <row r="6089">
      <c r="N6089" s="561" t="n"/>
    </row>
    <row r="6090">
      <c r="N6090" s="561" t="n"/>
    </row>
    <row r="6091">
      <c r="N6091" s="561" t="n"/>
    </row>
    <row r="6092">
      <c r="N6092" s="561" t="n"/>
    </row>
    <row r="6093">
      <c r="N6093" s="561" t="n"/>
    </row>
    <row r="6094">
      <c r="N6094" s="561" t="n"/>
    </row>
    <row r="6095">
      <c r="N6095" s="561" t="n"/>
    </row>
    <row r="6096">
      <c r="N6096" s="561" t="n"/>
    </row>
    <row r="6097">
      <c r="N6097" s="561" t="n"/>
    </row>
    <row r="6098">
      <c r="N6098" s="561" t="n"/>
    </row>
    <row r="6099">
      <c r="N6099" s="561" t="n"/>
    </row>
    <row r="6100">
      <c r="N6100" s="561" t="n"/>
    </row>
    <row r="6101">
      <c r="N6101" s="561" t="n"/>
    </row>
    <row r="6102">
      <c r="N6102" s="561" t="n"/>
    </row>
    <row r="6103">
      <c r="N6103" s="561" t="n"/>
    </row>
    <row r="6104">
      <c r="N6104" s="561" t="n"/>
    </row>
    <row r="6105">
      <c r="N6105" s="561" t="n"/>
    </row>
    <row r="6106">
      <c r="N6106" s="561" t="n"/>
    </row>
    <row r="6107">
      <c r="N6107" s="561" t="n"/>
    </row>
    <row r="6108">
      <c r="N6108" s="561" t="n"/>
    </row>
    <row r="6109">
      <c r="N6109" s="561" t="n"/>
    </row>
    <row r="6110">
      <c r="N6110" s="561" t="n"/>
    </row>
    <row r="6111">
      <c r="N6111" s="561" t="n"/>
    </row>
    <row r="6112">
      <c r="N6112" s="561" t="n"/>
    </row>
    <row r="6113">
      <c r="N6113" s="561" t="n"/>
    </row>
    <row r="6114">
      <c r="N6114" s="561" t="n"/>
    </row>
    <row r="6115">
      <c r="N6115" s="561" t="n"/>
    </row>
    <row r="6116">
      <c r="N6116" s="561" t="n"/>
    </row>
    <row r="6117">
      <c r="N6117" s="561" t="n"/>
    </row>
    <row r="6118">
      <c r="N6118" s="561" t="n"/>
    </row>
    <row r="6119">
      <c r="N6119" s="561" t="n"/>
    </row>
    <row r="6120">
      <c r="N6120" s="561" t="n"/>
    </row>
    <row r="6121">
      <c r="N6121" s="561" t="n"/>
    </row>
    <row r="6122">
      <c r="N6122" s="561" t="n"/>
    </row>
    <row r="6123">
      <c r="N6123" s="561" t="n"/>
    </row>
    <row r="6124">
      <c r="N6124" s="561" t="n"/>
    </row>
    <row r="6125">
      <c r="N6125" s="561" t="n"/>
    </row>
    <row r="6126">
      <c r="N6126" s="561" t="n"/>
    </row>
    <row r="6127">
      <c r="N6127" s="561" t="n"/>
    </row>
    <row r="6128">
      <c r="N6128" s="561" t="n"/>
    </row>
    <row r="6129">
      <c r="N6129" s="561" t="n"/>
    </row>
    <row r="6130">
      <c r="N6130" s="561" t="n"/>
    </row>
    <row r="6131">
      <c r="N6131" s="561" t="n"/>
    </row>
    <row r="6132">
      <c r="N6132" s="561" t="n"/>
    </row>
    <row r="6133">
      <c r="N6133" s="561" t="n"/>
    </row>
    <row r="6134">
      <c r="N6134" s="561" t="n"/>
    </row>
    <row r="6135">
      <c r="N6135" s="561" t="n"/>
    </row>
    <row r="6136">
      <c r="N6136" s="561" t="n"/>
    </row>
    <row r="6137">
      <c r="N6137" s="561" t="n"/>
    </row>
    <row r="6138">
      <c r="N6138" s="561" t="n"/>
    </row>
    <row r="6139">
      <c r="N6139" s="561" t="n"/>
    </row>
    <row r="6140">
      <c r="N6140" s="561" t="n"/>
    </row>
    <row r="6141">
      <c r="N6141" s="561" t="n"/>
    </row>
    <row r="6142">
      <c r="N6142" s="561" t="n"/>
    </row>
    <row r="6143">
      <c r="N6143" s="561" t="n"/>
    </row>
    <row r="6144">
      <c r="N6144" s="561" t="n"/>
    </row>
    <row r="6145">
      <c r="N6145" s="561" t="n"/>
    </row>
    <row r="6146">
      <c r="N6146" s="561" t="n"/>
    </row>
    <row r="6147">
      <c r="N6147" s="561" t="n"/>
    </row>
    <row r="6148">
      <c r="N6148" s="561" t="n"/>
    </row>
    <row r="6149">
      <c r="N6149" s="561" t="n"/>
    </row>
    <row r="6150">
      <c r="N6150" s="561" t="n"/>
    </row>
    <row r="6151">
      <c r="N6151" s="561" t="n"/>
    </row>
    <row r="6152">
      <c r="N6152" s="561" t="n"/>
    </row>
    <row r="6153">
      <c r="N6153" s="561" t="n"/>
    </row>
    <row r="6154">
      <c r="N6154" s="561" t="n"/>
    </row>
    <row r="6155">
      <c r="N6155" s="561" t="n"/>
    </row>
    <row r="6156">
      <c r="N6156" s="561" t="n"/>
    </row>
    <row r="6157">
      <c r="N6157" s="561" t="n"/>
    </row>
    <row r="6158">
      <c r="N6158" s="561" t="n"/>
    </row>
    <row r="6159">
      <c r="N6159" s="561" t="n"/>
    </row>
    <row r="6160">
      <c r="N6160" s="561" t="n"/>
    </row>
    <row r="6161">
      <c r="N6161" s="561" t="n"/>
    </row>
    <row r="6162">
      <c r="N6162" s="561" t="n"/>
    </row>
    <row r="6163">
      <c r="N6163" s="561" t="n"/>
    </row>
    <row r="6164">
      <c r="N6164" s="561" t="n"/>
    </row>
    <row r="6165">
      <c r="N6165" s="561" t="n"/>
    </row>
    <row r="6166">
      <c r="N6166" s="561" t="n"/>
    </row>
    <row r="6167">
      <c r="N6167" s="561" t="n"/>
    </row>
    <row r="6168">
      <c r="N6168" s="561" t="n"/>
    </row>
    <row r="6169">
      <c r="N6169" s="561" t="n"/>
    </row>
    <row r="6170">
      <c r="N6170" s="561" t="n"/>
    </row>
    <row r="6171">
      <c r="N6171" s="561" t="n"/>
    </row>
    <row r="6172">
      <c r="N6172" s="561" t="n"/>
    </row>
    <row r="6173">
      <c r="N6173" s="561" t="n"/>
    </row>
    <row r="6174">
      <c r="N6174" s="561" t="n"/>
    </row>
    <row r="6175">
      <c r="N6175" s="561" t="n"/>
    </row>
    <row r="6176">
      <c r="N6176" s="561" t="n"/>
    </row>
    <row r="6177">
      <c r="N6177" s="561" t="n"/>
    </row>
    <row r="6178">
      <c r="N6178" s="561" t="n"/>
    </row>
    <row r="6179">
      <c r="N6179" s="561" t="n"/>
    </row>
    <row r="6180">
      <c r="N6180" s="561" t="n"/>
    </row>
    <row r="6181">
      <c r="N6181" s="561" t="n"/>
    </row>
    <row r="6182">
      <c r="N6182" s="561" t="n"/>
    </row>
    <row r="6183">
      <c r="N6183" s="561" t="n"/>
    </row>
    <row r="6184">
      <c r="N6184" s="561" t="n"/>
    </row>
    <row r="6185">
      <c r="N6185" s="561" t="n"/>
    </row>
    <row r="6186">
      <c r="N6186" s="561" t="n"/>
    </row>
    <row r="6187">
      <c r="N6187" s="561" t="n"/>
    </row>
    <row r="6188">
      <c r="N6188" s="561" t="n"/>
    </row>
    <row r="6189">
      <c r="N6189" s="561" t="n"/>
    </row>
    <row r="6190">
      <c r="N6190" s="561" t="n"/>
    </row>
    <row r="6191">
      <c r="N6191" s="561" t="n"/>
    </row>
    <row r="6192">
      <c r="N6192" s="561" t="n"/>
    </row>
    <row r="6193">
      <c r="N6193" s="561" t="n"/>
    </row>
    <row r="6194">
      <c r="N6194" s="561" t="n"/>
    </row>
    <row r="6195">
      <c r="N6195" s="561" t="n"/>
    </row>
    <row r="6196">
      <c r="N6196" s="561" t="n"/>
    </row>
    <row r="6197">
      <c r="N6197" s="561" t="n"/>
    </row>
    <row r="6198">
      <c r="N6198" s="561" t="n"/>
    </row>
    <row r="6199">
      <c r="N6199" s="561" t="n"/>
    </row>
    <row r="6200">
      <c r="N6200" s="561" t="n"/>
    </row>
    <row r="6201">
      <c r="N6201" s="561" t="n"/>
    </row>
    <row r="6202">
      <c r="N6202" s="561" t="n"/>
    </row>
    <row r="6203">
      <c r="N6203" s="561" t="n"/>
    </row>
    <row r="6204">
      <c r="N6204" s="561" t="n"/>
    </row>
    <row r="6205">
      <c r="N6205" s="561" t="n"/>
    </row>
    <row r="6206">
      <c r="N6206" s="561" t="n"/>
    </row>
    <row r="6207">
      <c r="N6207" s="561" t="n"/>
    </row>
    <row r="6208">
      <c r="N6208" s="561" t="n"/>
    </row>
    <row r="6209">
      <c r="N6209" s="561" t="n"/>
    </row>
    <row r="6210">
      <c r="N6210" s="561" t="n"/>
    </row>
    <row r="6211">
      <c r="N6211" s="561" t="n"/>
    </row>
    <row r="6212">
      <c r="N6212" s="561" t="n"/>
    </row>
    <row r="6213">
      <c r="N6213" s="561" t="n"/>
    </row>
    <row r="6214">
      <c r="N6214" s="561" t="n"/>
    </row>
    <row r="6215">
      <c r="N6215" s="561" t="n"/>
    </row>
    <row r="6216">
      <c r="N6216" s="561" t="n"/>
    </row>
    <row r="6217">
      <c r="N6217" s="561" t="n"/>
    </row>
    <row r="6218">
      <c r="N6218" s="561" t="n"/>
    </row>
    <row r="6219">
      <c r="N6219" s="561" t="n"/>
    </row>
    <row r="6220">
      <c r="N6220" s="561" t="n"/>
    </row>
    <row r="6221">
      <c r="N6221" s="561" t="n"/>
    </row>
    <row r="6222">
      <c r="N6222" s="561" t="n"/>
    </row>
    <row r="6223">
      <c r="N6223" s="561" t="n"/>
    </row>
    <row r="6224">
      <c r="N6224" s="561" t="n"/>
    </row>
    <row r="6225">
      <c r="N6225" s="561" t="n"/>
    </row>
    <row r="6226">
      <c r="N6226" s="561" t="n"/>
    </row>
    <row r="6227">
      <c r="N6227" s="561" t="n"/>
    </row>
    <row r="6228">
      <c r="N6228" s="561" t="n"/>
    </row>
    <row r="6229">
      <c r="N6229" s="561" t="n"/>
    </row>
    <row r="6230">
      <c r="N6230" s="561" t="n"/>
    </row>
    <row r="6231">
      <c r="N6231" s="561" t="n"/>
    </row>
    <row r="6232">
      <c r="N6232" s="561" t="n"/>
    </row>
    <row r="6233">
      <c r="N6233" s="561" t="n"/>
    </row>
    <row r="6234">
      <c r="N6234" s="561" t="n"/>
    </row>
    <row r="6235">
      <c r="N6235" s="561" t="n"/>
    </row>
    <row r="6236">
      <c r="N6236" s="561" t="n"/>
    </row>
    <row r="6237">
      <c r="N6237" s="561" t="n"/>
    </row>
    <row r="6238">
      <c r="N6238" s="561" t="n"/>
    </row>
    <row r="6239">
      <c r="N6239" s="561" t="n"/>
    </row>
    <row r="6240">
      <c r="N6240" s="561" t="n"/>
    </row>
    <row r="6241">
      <c r="N6241" s="561" t="n"/>
    </row>
    <row r="6242">
      <c r="N6242" s="561" t="n"/>
    </row>
    <row r="6243">
      <c r="N6243" s="561" t="n"/>
    </row>
    <row r="6244">
      <c r="N6244" s="561" t="n"/>
    </row>
    <row r="6245">
      <c r="N6245" s="561" t="n"/>
    </row>
    <row r="6246">
      <c r="N6246" s="561" t="n"/>
    </row>
    <row r="6247">
      <c r="N6247" s="561" t="n"/>
    </row>
    <row r="6248">
      <c r="N6248" s="561" t="n"/>
    </row>
    <row r="6249">
      <c r="N6249" s="561" t="n"/>
    </row>
    <row r="6250">
      <c r="N6250" s="561" t="n"/>
    </row>
    <row r="6251">
      <c r="N6251" s="561" t="n"/>
    </row>
    <row r="6252">
      <c r="N6252" s="561" t="n"/>
    </row>
    <row r="6253">
      <c r="N6253" s="561" t="n"/>
    </row>
    <row r="6254">
      <c r="N6254" s="561" t="n"/>
    </row>
    <row r="6255">
      <c r="N6255" s="561" t="n"/>
    </row>
    <row r="6256">
      <c r="N6256" s="561" t="n"/>
    </row>
    <row r="6257">
      <c r="N6257" s="561" t="n"/>
    </row>
    <row r="6258">
      <c r="N6258" s="561" t="n"/>
    </row>
    <row r="6259">
      <c r="N6259" s="561" t="n"/>
    </row>
    <row r="6260">
      <c r="N6260" s="561" t="n"/>
    </row>
    <row r="6261">
      <c r="N6261" s="561" t="n"/>
    </row>
    <row r="6262">
      <c r="N6262" s="561" t="n"/>
    </row>
    <row r="6263">
      <c r="N6263" s="561" t="n"/>
    </row>
    <row r="6264">
      <c r="N6264" s="561" t="n"/>
    </row>
    <row r="6265">
      <c r="N6265" s="561" t="n"/>
    </row>
    <row r="6266">
      <c r="N6266" s="561" t="n"/>
    </row>
    <row r="6267">
      <c r="N6267" s="561" t="n"/>
    </row>
    <row r="6268">
      <c r="N6268" s="561" t="n"/>
    </row>
    <row r="6269">
      <c r="N6269" s="561" t="n"/>
    </row>
    <row r="6270">
      <c r="N6270" s="561" t="n"/>
    </row>
    <row r="6271">
      <c r="N6271" s="561" t="n"/>
    </row>
    <row r="6272">
      <c r="N6272" s="561" t="n"/>
    </row>
    <row r="6273">
      <c r="N6273" s="561" t="n"/>
    </row>
    <row r="6274">
      <c r="N6274" s="561" t="n"/>
    </row>
    <row r="6275">
      <c r="N6275" s="561" t="n"/>
    </row>
    <row r="6276">
      <c r="N6276" s="561" t="n"/>
    </row>
    <row r="6277">
      <c r="N6277" s="561" t="n"/>
    </row>
    <row r="6278">
      <c r="N6278" s="561" t="n"/>
    </row>
    <row r="6279">
      <c r="N6279" s="561" t="n"/>
    </row>
    <row r="6280">
      <c r="N6280" s="561" t="n"/>
    </row>
    <row r="6281">
      <c r="N6281" s="561" t="n"/>
    </row>
    <row r="6282">
      <c r="N6282" s="561" t="n"/>
    </row>
    <row r="6283">
      <c r="N6283" s="561" t="n"/>
    </row>
    <row r="6284">
      <c r="N6284" s="561" t="n"/>
    </row>
    <row r="6285">
      <c r="N6285" s="561" t="n"/>
    </row>
    <row r="6286">
      <c r="N6286" s="561" t="n"/>
    </row>
    <row r="6287">
      <c r="N6287" s="561" t="n"/>
    </row>
    <row r="6288">
      <c r="N6288" s="561" t="n"/>
    </row>
    <row r="6289">
      <c r="N6289" s="561" t="n"/>
    </row>
    <row r="6290">
      <c r="N6290" s="561" t="n"/>
    </row>
    <row r="6291">
      <c r="N6291" s="561" t="n"/>
    </row>
    <row r="6292">
      <c r="N6292" s="561" t="n"/>
    </row>
    <row r="6293">
      <c r="N6293" s="561" t="n"/>
    </row>
    <row r="6294">
      <c r="N6294" s="561" t="n"/>
    </row>
    <row r="6295">
      <c r="N6295" s="561" t="n"/>
    </row>
    <row r="6296">
      <c r="N6296" s="561" t="n"/>
    </row>
    <row r="6297">
      <c r="N6297" s="561" t="n"/>
    </row>
    <row r="6298">
      <c r="N6298" s="561" t="n"/>
    </row>
    <row r="6299">
      <c r="N6299" s="561" t="n"/>
    </row>
    <row r="6300">
      <c r="N6300" s="561" t="n"/>
    </row>
    <row r="6301">
      <c r="N6301" s="561" t="n"/>
    </row>
    <row r="6302">
      <c r="N6302" s="561" t="n"/>
    </row>
    <row r="6303">
      <c r="N6303" s="561" t="n"/>
    </row>
    <row r="6304">
      <c r="N6304" s="561" t="n"/>
    </row>
    <row r="6305">
      <c r="N6305" s="561" t="n"/>
    </row>
    <row r="6306">
      <c r="N6306" s="561" t="n"/>
    </row>
    <row r="6307">
      <c r="N6307" s="561" t="n"/>
    </row>
    <row r="6308">
      <c r="N6308" s="561" t="n"/>
    </row>
    <row r="6309">
      <c r="N6309" s="561" t="n"/>
    </row>
    <row r="6310">
      <c r="N6310" s="561" t="n"/>
    </row>
    <row r="6311">
      <c r="N6311" s="561" t="n"/>
    </row>
    <row r="6312">
      <c r="N6312" s="561" t="n"/>
    </row>
    <row r="6313">
      <c r="N6313" s="561" t="n"/>
    </row>
    <row r="6314">
      <c r="N6314" s="561" t="n"/>
    </row>
    <row r="6315">
      <c r="N6315" s="561" t="n"/>
    </row>
    <row r="6316">
      <c r="N6316" s="561" t="n"/>
    </row>
    <row r="6317">
      <c r="N6317" s="561" t="n"/>
    </row>
    <row r="6318">
      <c r="N6318" s="561" t="n"/>
    </row>
    <row r="6319">
      <c r="N6319" s="561" t="n"/>
    </row>
    <row r="6320">
      <c r="N6320" s="561" t="n"/>
    </row>
    <row r="6321">
      <c r="N6321" s="561" t="n"/>
    </row>
    <row r="6322">
      <c r="N6322" s="561" t="n"/>
    </row>
    <row r="6323">
      <c r="N6323" s="561" t="n"/>
    </row>
    <row r="6324">
      <c r="N6324" s="561" t="n"/>
    </row>
    <row r="6325">
      <c r="N6325" s="561" t="n"/>
    </row>
    <row r="6326">
      <c r="N6326" s="561" t="n"/>
    </row>
    <row r="6327">
      <c r="N6327" s="561" t="n"/>
    </row>
    <row r="6328">
      <c r="N6328" s="561" t="n"/>
    </row>
    <row r="6329">
      <c r="N6329" s="561" t="n"/>
    </row>
    <row r="6330">
      <c r="N6330" s="561" t="n"/>
    </row>
    <row r="6331">
      <c r="N6331" s="561" t="n"/>
    </row>
    <row r="6332">
      <c r="N6332" s="561" t="n"/>
    </row>
    <row r="6333">
      <c r="N6333" s="561" t="n"/>
    </row>
    <row r="6334">
      <c r="N6334" s="561" t="n"/>
    </row>
    <row r="6335">
      <c r="N6335" s="561" t="n"/>
    </row>
    <row r="6336">
      <c r="N6336" s="561" t="n"/>
    </row>
    <row r="6337">
      <c r="N6337" s="561" t="n"/>
    </row>
    <row r="6338">
      <c r="N6338" s="561" t="n"/>
    </row>
    <row r="6339">
      <c r="N6339" s="561" t="n"/>
    </row>
    <row r="6340">
      <c r="N6340" s="561" t="n"/>
    </row>
    <row r="6341">
      <c r="N6341" s="561" t="n"/>
    </row>
    <row r="6342">
      <c r="N6342" s="561" t="n"/>
    </row>
    <row r="6343">
      <c r="N6343" s="561" t="n"/>
    </row>
    <row r="6344">
      <c r="N6344" s="561" t="n"/>
    </row>
    <row r="6345">
      <c r="N6345" s="561" t="n"/>
    </row>
    <row r="6346">
      <c r="N6346" s="561" t="n"/>
    </row>
    <row r="6347">
      <c r="N6347" s="561" t="n"/>
    </row>
    <row r="6348">
      <c r="N6348" s="561" t="n"/>
    </row>
    <row r="6349">
      <c r="N6349" s="561" t="n"/>
    </row>
    <row r="6350">
      <c r="N6350" s="561" t="n"/>
    </row>
    <row r="6351">
      <c r="N6351" s="561" t="n"/>
    </row>
    <row r="6352">
      <c r="N6352" s="561" t="n"/>
    </row>
    <row r="6353">
      <c r="N6353" s="561" t="n"/>
    </row>
    <row r="6354">
      <c r="N6354" s="561" t="n"/>
    </row>
    <row r="6355">
      <c r="N6355" s="561" t="n"/>
    </row>
    <row r="6356">
      <c r="N6356" s="561" t="n"/>
    </row>
    <row r="6357">
      <c r="N6357" s="561" t="n"/>
    </row>
    <row r="6358">
      <c r="N6358" s="561" t="n"/>
    </row>
    <row r="6359">
      <c r="N6359" s="561" t="n"/>
    </row>
    <row r="6360">
      <c r="N6360" s="561" t="n"/>
    </row>
    <row r="6361">
      <c r="N6361" s="561" t="n"/>
    </row>
    <row r="6362">
      <c r="N6362" s="561" t="n"/>
    </row>
    <row r="6363">
      <c r="N6363" s="561" t="n"/>
    </row>
    <row r="6364">
      <c r="N6364" s="561" t="n"/>
    </row>
    <row r="6365">
      <c r="N6365" s="561" t="n"/>
    </row>
    <row r="6366">
      <c r="N6366" s="561" t="n"/>
    </row>
    <row r="6367">
      <c r="N6367" s="561" t="n"/>
    </row>
    <row r="6368">
      <c r="N6368" s="561" t="n"/>
    </row>
    <row r="6369">
      <c r="N6369" s="561" t="n"/>
    </row>
    <row r="6370">
      <c r="N6370" s="561" t="n"/>
    </row>
    <row r="6371">
      <c r="N6371" s="561" t="n"/>
    </row>
    <row r="6372">
      <c r="N6372" s="561" t="n"/>
    </row>
    <row r="6373">
      <c r="N6373" s="561" t="n"/>
    </row>
    <row r="6374">
      <c r="N6374" s="561" t="n"/>
    </row>
    <row r="6375">
      <c r="N6375" s="561" t="n"/>
    </row>
    <row r="6376">
      <c r="N6376" s="561" t="n"/>
    </row>
    <row r="6377">
      <c r="N6377" s="561" t="n"/>
    </row>
    <row r="6378">
      <c r="N6378" s="561" t="n"/>
    </row>
    <row r="6379">
      <c r="N6379" s="561" t="n"/>
    </row>
    <row r="6380">
      <c r="N6380" s="561" t="n"/>
    </row>
    <row r="6381">
      <c r="N6381" s="561" t="n"/>
    </row>
    <row r="6382">
      <c r="N6382" s="561" t="n"/>
    </row>
    <row r="6383">
      <c r="N6383" s="561" t="n"/>
    </row>
    <row r="6384">
      <c r="N6384" s="561" t="n"/>
    </row>
    <row r="6385">
      <c r="N6385" s="561" t="n"/>
    </row>
    <row r="6386">
      <c r="N6386" s="561" t="n"/>
    </row>
    <row r="6387">
      <c r="N6387" s="561" t="n"/>
    </row>
    <row r="6388">
      <c r="N6388" s="561" t="n"/>
    </row>
    <row r="6389">
      <c r="N6389" s="561" t="n"/>
    </row>
    <row r="6390">
      <c r="N6390" s="561" t="n"/>
    </row>
    <row r="6391">
      <c r="N6391" s="561" t="n"/>
    </row>
    <row r="6392">
      <c r="N6392" s="561" t="n"/>
    </row>
    <row r="6393">
      <c r="N6393" s="561" t="n"/>
    </row>
    <row r="6394">
      <c r="N6394" s="561" t="n"/>
    </row>
    <row r="6395">
      <c r="N6395" s="561" t="n"/>
    </row>
    <row r="6396">
      <c r="N6396" s="561" t="n"/>
    </row>
    <row r="6397">
      <c r="N6397" s="561" t="n"/>
    </row>
    <row r="6398">
      <c r="N6398" s="561" t="n"/>
    </row>
    <row r="6399">
      <c r="N6399" s="561" t="n"/>
    </row>
    <row r="6400">
      <c r="N6400" s="561" t="n"/>
    </row>
    <row r="6401">
      <c r="N6401" s="561" t="n"/>
    </row>
    <row r="6402">
      <c r="N6402" s="561" t="n"/>
    </row>
    <row r="6403">
      <c r="N6403" s="561" t="n"/>
    </row>
    <row r="6404">
      <c r="N6404" s="561" t="n"/>
    </row>
    <row r="6405">
      <c r="N6405" s="561" t="n"/>
    </row>
    <row r="6406">
      <c r="N6406" s="561" t="n"/>
    </row>
    <row r="6407">
      <c r="N6407" s="561" t="n"/>
    </row>
    <row r="6408">
      <c r="N6408" s="561" t="n"/>
    </row>
    <row r="6409">
      <c r="N6409" s="561" t="n"/>
    </row>
    <row r="6410">
      <c r="N6410" s="561" t="n"/>
    </row>
    <row r="6411">
      <c r="N6411" s="561" t="n"/>
    </row>
    <row r="6412">
      <c r="N6412" s="561" t="n"/>
    </row>
    <row r="6413">
      <c r="N6413" s="561" t="n"/>
    </row>
    <row r="6414">
      <c r="N6414" s="561" t="n"/>
    </row>
    <row r="6415">
      <c r="N6415" s="561" t="n"/>
    </row>
    <row r="6416">
      <c r="N6416" s="561" t="n"/>
    </row>
    <row r="6417">
      <c r="N6417" s="561" t="n"/>
    </row>
    <row r="6418">
      <c r="N6418" s="561" t="n"/>
    </row>
    <row r="6419">
      <c r="N6419" s="561" t="n"/>
    </row>
    <row r="6420">
      <c r="N6420" s="561" t="n"/>
    </row>
    <row r="6421">
      <c r="N6421" s="561" t="n"/>
    </row>
    <row r="6422">
      <c r="N6422" s="561" t="n"/>
    </row>
    <row r="6423">
      <c r="N6423" s="561" t="n"/>
    </row>
    <row r="6424">
      <c r="N6424" s="561" t="n"/>
    </row>
    <row r="6425">
      <c r="N6425" s="561" t="n"/>
    </row>
    <row r="6426">
      <c r="N6426" s="561" t="n"/>
    </row>
    <row r="6427">
      <c r="N6427" s="561" t="n"/>
    </row>
    <row r="6428">
      <c r="N6428" s="561" t="n"/>
    </row>
    <row r="6429">
      <c r="N6429" s="561" t="n"/>
    </row>
    <row r="6430">
      <c r="N6430" s="561" t="n"/>
    </row>
    <row r="6431">
      <c r="N6431" s="561" t="n"/>
    </row>
    <row r="6432">
      <c r="N6432" s="561" t="n"/>
    </row>
    <row r="6433">
      <c r="N6433" s="561" t="n"/>
    </row>
    <row r="6434">
      <c r="N6434" s="561" t="n"/>
    </row>
    <row r="6435">
      <c r="N6435" s="561" t="n"/>
    </row>
    <row r="6436">
      <c r="N6436" s="561" t="n"/>
    </row>
    <row r="6437">
      <c r="N6437" s="561" t="n"/>
    </row>
    <row r="6438">
      <c r="N6438" s="561" t="n"/>
    </row>
    <row r="6439">
      <c r="N6439" s="561" t="n"/>
    </row>
    <row r="6440">
      <c r="N6440" s="561" t="n"/>
    </row>
    <row r="6441">
      <c r="N6441" s="561" t="n"/>
    </row>
    <row r="6442">
      <c r="N6442" s="561" t="n"/>
    </row>
    <row r="6443">
      <c r="N6443" s="561" t="n"/>
    </row>
    <row r="6444">
      <c r="N6444" s="561" t="n"/>
    </row>
    <row r="6445">
      <c r="N6445" s="561" t="n"/>
    </row>
    <row r="6446">
      <c r="N6446" s="561" t="n"/>
    </row>
    <row r="6447">
      <c r="N6447" s="561" t="n"/>
    </row>
    <row r="6448">
      <c r="N6448" s="561" t="n"/>
    </row>
    <row r="6449">
      <c r="N6449" s="561" t="n"/>
    </row>
    <row r="6450">
      <c r="N6450" s="561" t="n"/>
    </row>
    <row r="6451">
      <c r="N6451" s="561" t="n"/>
    </row>
    <row r="6452">
      <c r="N6452" s="561" t="n"/>
    </row>
    <row r="6453">
      <c r="N6453" s="561" t="n"/>
    </row>
    <row r="6454">
      <c r="N6454" s="561" t="n"/>
    </row>
    <row r="6455">
      <c r="N6455" s="561" t="n"/>
    </row>
    <row r="6456">
      <c r="N6456" s="561" t="n"/>
    </row>
    <row r="6457">
      <c r="N6457" s="561" t="n"/>
    </row>
    <row r="6458">
      <c r="N6458" s="561" t="n"/>
    </row>
    <row r="6459">
      <c r="N6459" s="561" t="n"/>
    </row>
    <row r="6460">
      <c r="N6460" s="561" t="n"/>
    </row>
    <row r="6461">
      <c r="N6461" s="561" t="n"/>
    </row>
    <row r="6462">
      <c r="N6462" s="561" t="n"/>
    </row>
    <row r="6463">
      <c r="N6463" s="561" t="n"/>
    </row>
    <row r="6464">
      <c r="N6464" s="561" t="n"/>
    </row>
    <row r="6465">
      <c r="N6465" s="561" t="n"/>
    </row>
    <row r="6466">
      <c r="N6466" s="561" t="n"/>
    </row>
    <row r="6467">
      <c r="N6467" s="561" t="n"/>
    </row>
    <row r="6468">
      <c r="N6468" s="561" t="n"/>
    </row>
    <row r="6469">
      <c r="N6469" s="561" t="n"/>
    </row>
    <row r="6470">
      <c r="N6470" s="561" t="n"/>
    </row>
    <row r="6471">
      <c r="N6471" s="561" t="n"/>
    </row>
    <row r="6472">
      <c r="N6472" s="561" t="n"/>
    </row>
    <row r="6473">
      <c r="N6473" s="561" t="n"/>
    </row>
    <row r="6474">
      <c r="N6474" s="561" t="n"/>
    </row>
    <row r="6475">
      <c r="N6475" s="561" t="n"/>
    </row>
    <row r="6476">
      <c r="N6476" s="561" t="n"/>
    </row>
    <row r="6477">
      <c r="N6477" s="561" t="n"/>
    </row>
    <row r="6478">
      <c r="N6478" s="561" t="n"/>
    </row>
    <row r="6479">
      <c r="N6479" s="561" t="n"/>
    </row>
    <row r="6480">
      <c r="N6480" s="561" t="n"/>
    </row>
    <row r="6481">
      <c r="N6481" s="561" t="n"/>
    </row>
    <row r="6482">
      <c r="N6482" s="561" t="n"/>
    </row>
    <row r="6483">
      <c r="N6483" s="561" t="n"/>
    </row>
    <row r="6484">
      <c r="N6484" s="561" t="n"/>
    </row>
    <row r="6485">
      <c r="N6485" s="561" t="n"/>
    </row>
    <row r="6486">
      <c r="N6486" s="561" t="n"/>
    </row>
    <row r="6487">
      <c r="N6487" s="561" t="n"/>
    </row>
    <row r="6488">
      <c r="N6488" s="561" t="n"/>
    </row>
    <row r="6489">
      <c r="N6489" s="561" t="n"/>
    </row>
    <row r="6490">
      <c r="N6490" s="561" t="n"/>
    </row>
    <row r="6491">
      <c r="N6491" s="561" t="n"/>
    </row>
    <row r="6492">
      <c r="N6492" s="561" t="n"/>
    </row>
    <row r="6493">
      <c r="N6493" s="561" t="n"/>
    </row>
    <row r="6494">
      <c r="N6494" s="561" t="n"/>
    </row>
    <row r="6495">
      <c r="N6495" s="561" t="n"/>
    </row>
    <row r="6496">
      <c r="N6496" s="561" t="n"/>
    </row>
    <row r="6497">
      <c r="N6497" s="561" t="n"/>
    </row>
    <row r="6498">
      <c r="N6498" s="561" t="n"/>
    </row>
    <row r="6499">
      <c r="N6499" s="561" t="n"/>
    </row>
    <row r="6500">
      <c r="N6500" s="561" t="n"/>
    </row>
    <row r="6501">
      <c r="N6501" s="561" t="n"/>
    </row>
    <row r="6502">
      <c r="N6502" s="561" t="n"/>
    </row>
    <row r="6503">
      <c r="N6503" s="561" t="n"/>
    </row>
    <row r="6504">
      <c r="N6504" s="561" t="n"/>
    </row>
    <row r="6505">
      <c r="N6505" s="561" t="n"/>
    </row>
    <row r="6506">
      <c r="N6506" s="561" t="n"/>
    </row>
    <row r="6507">
      <c r="N6507" s="561" t="n"/>
    </row>
    <row r="6508">
      <c r="N6508" s="561" t="n"/>
    </row>
    <row r="6509">
      <c r="N6509" s="561" t="n"/>
    </row>
    <row r="6510">
      <c r="N6510" s="561" t="n"/>
    </row>
    <row r="6511">
      <c r="N6511" s="561" t="n"/>
    </row>
    <row r="6512">
      <c r="N6512" s="561" t="n"/>
    </row>
    <row r="6513">
      <c r="N6513" s="561" t="n"/>
    </row>
    <row r="6514">
      <c r="N6514" s="561" t="n"/>
    </row>
    <row r="6515">
      <c r="N6515" s="561" t="n"/>
    </row>
    <row r="6516">
      <c r="N6516" s="561" t="n"/>
    </row>
    <row r="6517">
      <c r="N6517" s="561" t="n"/>
    </row>
    <row r="6518">
      <c r="N6518" s="561" t="n"/>
    </row>
    <row r="6519">
      <c r="N6519" s="561" t="n"/>
    </row>
    <row r="6520">
      <c r="N6520" s="561" t="n"/>
    </row>
    <row r="6521">
      <c r="N6521" s="561" t="n"/>
    </row>
    <row r="6522">
      <c r="N6522" s="561" t="n"/>
    </row>
    <row r="6523">
      <c r="N6523" s="561" t="n"/>
    </row>
    <row r="6524">
      <c r="N6524" s="561" t="n"/>
    </row>
    <row r="6525">
      <c r="N6525" s="561" t="n"/>
    </row>
    <row r="6526">
      <c r="N6526" s="561" t="n"/>
    </row>
    <row r="6527">
      <c r="N6527" s="561" t="n"/>
    </row>
    <row r="6528">
      <c r="N6528" s="561" t="n"/>
    </row>
    <row r="6529">
      <c r="N6529" s="561" t="n"/>
    </row>
    <row r="6530">
      <c r="N6530" s="561" t="n"/>
    </row>
    <row r="6531">
      <c r="N6531" s="561" t="n"/>
    </row>
    <row r="6532">
      <c r="N6532" s="561" t="n"/>
    </row>
    <row r="6533">
      <c r="N6533" s="561" t="n"/>
    </row>
    <row r="6534">
      <c r="N6534" s="561" t="n"/>
    </row>
    <row r="6535">
      <c r="N6535" s="561" t="n"/>
    </row>
    <row r="6536">
      <c r="N6536" s="561" t="n"/>
    </row>
    <row r="6537">
      <c r="N6537" s="561" t="n"/>
    </row>
    <row r="6538">
      <c r="N6538" s="561" t="n"/>
    </row>
    <row r="6539">
      <c r="N6539" s="561" t="n"/>
    </row>
    <row r="6540">
      <c r="N6540" s="561" t="n"/>
    </row>
    <row r="6541">
      <c r="N6541" s="561" t="n"/>
    </row>
    <row r="6542">
      <c r="N6542" s="561" t="n"/>
    </row>
    <row r="6543">
      <c r="N6543" s="561" t="n"/>
    </row>
    <row r="6544">
      <c r="N6544" s="561" t="n"/>
    </row>
    <row r="6545">
      <c r="N6545" s="561" t="n"/>
    </row>
    <row r="6546">
      <c r="N6546" s="561" t="n"/>
    </row>
    <row r="6547">
      <c r="N6547" s="561" t="n"/>
    </row>
    <row r="6548">
      <c r="N6548" s="561" t="n"/>
    </row>
    <row r="6549">
      <c r="N6549" s="561" t="n"/>
    </row>
    <row r="6550">
      <c r="N6550" s="561" t="n"/>
    </row>
    <row r="6551">
      <c r="N6551" s="561" t="n"/>
    </row>
    <row r="6552">
      <c r="N6552" s="561" t="n"/>
    </row>
    <row r="6553">
      <c r="N6553" s="561" t="n"/>
    </row>
    <row r="6554">
      <c r="N6554" s="561" t="n"/>
    </row>
    <row r="6555">
      <c r="N6555" s="561" t="n"/>
    </row>
    <row r="6556">
      <c r="N6556" s="561" t="n"/>
    </row>
    <row r="6557">
      <c r="N6557" s="561" t="n"/>
    </row>
    <row r="6558">
      <c r="N6558" s="561" t="n"/>
    </row>
    <row r="6559">
      <c r="N6559" s="561" t="n"/>
    </row>
    <row r="6560">
      <c r="N6560" s="561" t="n"/>
    </row>
    <row r="6561">
      <c r="N6561" s="561" t="n"/>
    </row>
    <row r="6562">
      <c r="N6562" s="561" t="n"/>
    </row>
    <row r="6563">
      <c r="N6563" s="561" t="n"/>
    </row>
    <row r="6564">
      <c r="N6564" s="561" t="n"/>
    </row>
    <row r="6565">
      <c r="N6565" s="561" t="n"/>
    </row>
    <row r="6566">
      <c r="N6566" s="561" t="n"/>
    </row>
    <row r="6567">
      <c r="N6567" s="561" t="n"/>
    </row>
    <row r="6568">
      <c r="N6568" s="561" t="n"/>
    </row>
    <row r="6569">
      <c r="N6569" s="561" t="n"/>
    </row>
    <row r="6570">
      <c r="N6570" s="561" t="n"/>
    </row>
    <row r="6571">
      <c r="N6571" s="561" t="n"/>
    </row>
    <row r="6572">
      <c r="N6572" s="561" t="n"/>
    </row>
    <row r="6573">
      <c r="N6573" s="561" t="n"/>
    </row>
    <row r="6574">
      <c r="N6574" s="561" t="n"/>
    </row>
    <row r="6575">
      <c r="N6575" s="561" t="n"/>
    </row>
    <row r="6576">
      <c r="N6576" s="561" t="n"/>
    </row>
    <row r="6577">
      <c r="N6577" s="561" t="n"/>
    </row>
    <row r="6578">
      <c r="N6578" s="561" t="n"/>
    </row>
    <row r="6579">
      <c r="N6579" s="561" t="n"/>
    </row>
    <row r="6580">
      <c r="N6580" s="561" t="n"/>
    </row>
    <row r="6581">
      <c r="N6581" s="561" t="n"/>
    </row>
    <row r="6582">
      <c r="N6582" s="561" t="n"/>
    </row>
    <row r="6583">
      <c r="N6583" s="561" t="n"/>
    </row>
    <row r="6584">
      <c r="N6584" s="561" t="n"/>
    </row>
    <row r="6585">
      <c r="N6585" s="561" t="n"/>
    </row>
    <row r="6586">
      <c r="N6586" s="561" t="n"/>
    </row>
    <row r="6587">
      <c r="N6587" s="561" t="n"/>
    </row>
    <row r="6588">
      <c r="N6588" s="561" t="n"/>
    </row>
    <row r="6589">
      <c r="N6589" s="561" t="n"/>
    </row>
    <row r="6590">
      <c r="N6590" s="561" t="n"/>
    </row>
    <row r="6591">
      <c r="N6591" s="561" t="n"/>
    </row>
    <row r="6592">
      <c r="N6592" s="561" t="n"/>
    </row>
    <row r="6593">
      <c r="N6593" s="561" t="n"/>
    </row>
    <row r="6594">
      <c r="N6594" s="561" t="n"/>
    </row>
    <row r="6595">
      <c r="N6595" s="561" t="n"/>
    </row>
    <row r="6596">
      <c r="N6596" s="561" t="n"/>
    </row>
    <row r="6597">
      <c r="N6597" s="561" t="n"/>
    </row>
    <row r="6598">
      <c r="N6598" s="561" t="n"/>
    </row>
    <row r="6599">
      <c r="N6599" s="561" t="n"/>
    </row>
    <row r="6600">
      <c r="N6600" s="561" t="n"/>
    </row>
    <row r="6601">
      <c r="N6601" s="561" t="n"/>
    </row>
    <row r="6602">
      <c r="N6602" s="561" t="n"/>
    </row>
    <row r="6603">
      <c r="N6603" s="561" t="n"/>
    </row>
    <row r="6604">
      <c r="N6604" s="561" t="n"/>
    </row>
    <row r="6605">
      <c r="N6605" s="561" t="n"/>
    </row>
    <row r="6606">
      <c r="N6606" s="561" t="n"/>
    </row>
    <row r="6607">
      <c r="N6607" s="561" t="n"/>
    </row>
    <row r="6608">
      <c r="N6608" s="561" t="n"/>
    </row>
    <row r="6609">
      <c r="N6609" s="561" t="n"/>
    </row>
    <row r="6610">
      <c r="N6610" s="561" t="n"/>
    </row>
    <row r="6611">
      <c r="N6611" s="561" t="n"/>
    </row>
    <row r="6612">
      <c r="N6612" s="561" t="n"/>
    </row>
    <row r="6613">
      <c r="N6613" s="561" t="n"/>
    </row>
    <row r="6614">
      <c r="N6614" s="561" t="n"/>
    </row>
    <row r="6615">
      <c r="N6615" s="561" t="n"/>
    </row>
    <row r="6616">
      <c r="N6616" s="561" t="n"/>
    </row>
    <row r="6617">
      <c r="N6617" s="561" t="n"/>
    </row>
    <row r="6618">
      <c r="N6618" s="561" t="n"/>
    </row>
    <row r="6619">
      <c r="N6619" s="561" t="n"/>
    </row>
    <row r="6620">
      <c r="N6620" s="561" t="n"/>
    </row>
    <row r="6621">
      <c r="N6621" s="561" t="n"/>
    </row>
    <row r="6622">
      <c r="N6622" s="561" t="n"/>
    </row>
    <row r="6623">
      <c r="N6623" s="561" t="n"/>
    </row>
    <row r="6624">
      <c r="N6624" s="561" t="n"/>
    </row>
    <row r="6625">
      <c r="N6625" s="561" t="n"/>
    </row>
    <row r="6626">
      <c r="N6626" s="561" t="n"/>
    </row>
    <row r="6627">
      <c r="N6627" s="561" t="n"/>
    </row>
    <row r="6628">
      <c r="N6628" s="561" t="n"/>
    </row>
    <row r="6629">
      <c r="N6629" s="561" t="n"/>
    </row>
    <row r="6630">
      <c r="N6630" s="561" t="n"/>
    </row>
    <row r="6631">
      <c r="N6631" s="561" t="n"/>
    </row>
    <row r="6632">
      <c r="N6632" s="561" t="n"/>
    </row>
    <row r="6633">
      <c r="N6633" s="561" t="n"/>
    </row>
    <row r="6634">
      <c r="N6634" s="561" t="n"/>
    </row>
    <row r="6635">
      <c r="N6635" s="561" t="n"/>
    </row>
    <row r="6636">
      <c r="N6636" s="561" t="n"/>
    </row>
    <row r="6637">
      <c r="N6637" s="561" t="n"/>
    </row>
    <row r="6638">
      <c r="N6638" s="561" t="n"/>
    </row>
    <row r="6639">
      <c r="N6639" s="561" t="n"/>
    </row>
    <row r="6640">
      <c r="N6640" s="561" t="n"/>
    </row>
    <row r="6641">
      <c r="N6641" s="561" t="n"/>
    </row>
    <row r="6642">
      <c r="N6642" s="561" t="n"/>
    </row>
    <row r="6643">
      <c r="N6643" s="561" t="n"/>
    </row>
    <row r="6644">
      <c r="N6644" s="561" t="n"/>
    </row>
    <row r="6645">
      <c r="N6645" s="561" t="n"/>
    </row>
    <row r="6646">
      <c r="N6646" s="561" t="n"/>
    </row>
    <row r="6647">
      <c r="N6647" s="561" t="n"/>
    </row>
    <row r="6648">
      <c r="N6648" s="561" t="n"/>
    </row>
    <row r="6649">
      <c r="N6649" s="561" t="n"/>
    </row>
    <row r="6650">
      <c r="N6650" s="561" t="n"/>
    </row>
    <row r="6651">
      <c r="N6651" s="561" t="n"/>
    </row>
    <row r="6652">
      <c r="N6652" s="561" t="n"/>
    </row>
    <row r="6653">
      <c r="N6653" s="561" t="n"/>
    </row>
    <row r="6654">
      <c r="N6654" s="561" t="n"/>
    </row>
    <row r="6655">
      <c r="N6655" s="561" t="n"/>
    </row>
    <row r="6656">
      <c r="N6656" s="561" t="n"/>
    </row>
    <row r="6657">
      <c r="N6657" s="561" t="n"/>
    </row>
    <row r="6658">
      <c r="N6658" s="561" t="n"/>
    </row>
    <row r="6659">
      <c r="N6659" s="561" t="n"/>
    </row>
    <row r="6660">
      <c r="N6660" s="561" t="n"/>
    </row>
    <row r="6661">
      <c r="N6661" s="561" t="n"/>
    </row>
    <row r="6662">
      <c r="N6662" s="561" t="n"/>
    </row>
    <row r="6663">
      <c r="N6663" s="561" t="n"/>
    </row>
    <row r="6664">
      <c r="N6664" s="561" t="n"/>
    </row>
    <row r="6665">
      <c r="N6665" s="561" t="n"/>
    </row>
    <row r="6666">
      <c r="N6666" s="561" t="n"/>
    </row>
    <row r="6667">
      <c r="N6667" s="561" t="n"/>
    </row>
    <row r="6668">
      <c r="N6668" s="561" t="n"/>
    </row>
    <row r="6669">
      <c r="N6669" s="561" t="n"/>
    </row>
    <row r="6670">
      <c r="N6670" s="561" t="n"/>
    </row>
    <row r="6671">
      <c r="N6671" s="561" t="n"/>
    </row>
    <row r="6672">
      <c r="N6672" s="561" t="n"/>
    </row>
    <row r="6673">
      <c r="N6673" s="561" t="n"/>
    </row>
    <row r="6674">
      <c r="N6674" s="561" t="n"/>
    </row>
    <row r="6675">
      <c r="N6675" s="561" t="n"/>
    </row>
    <row r="6676">
      <c r="N6676" s="561" t="n"/>
    </row>
    <row r="6677">
      <c r="N6677" s="561" t="n"/>
    </row>
    <row r="6678">
      <c r="N6678" s="561" t="n"/>
    </row>
    <row r="6679">
      <c r="N6679" s="561" t="n"/>
    </row>
    <row r="6680">
      <c r="N6680" s="561" t="n"/>
    </row>
    <row r="6681">
      <c r="N6681" s="561" t="n"/>
    </row>
    <row r="6682">
      <c r="N6682" s="561" t="n"/>
    </row>
    <row r="6683">
      <c r="N6683" s="561" t="n"/>
    </row>
    <row r="6684">
      <c r="N6684" s="561" t="n"/>
    </row>
    <row r="6685">
      <c r="N6685" s="561" t="n"/>
    </row>
    <row r="6686">
      <c r="N6686" s="561" t="n"/>
    </row>
    <row r="6687">
      <c r="N6687" s="561" t="n"/>
    </row>
    <row r="6688">
      <c r="N6688" s="561" t="n"/>
    </row>
    <row r="6689">
      <c r="N6689" s="561" t="n"/>
    </row>
    <row r="6690">
      <c r="N6690" s="561" t="n"/>
    </row>
    <row r="6691">
      <c r="N6691" s="561" t="n"/>
    </row>
    <row r="6692">
      <c r="N6692" s="561" t="n"/>
    </row>
    <row r="6693">
      <c r="N6693" s="561" t="n"/>
    </row>
    <row r="6694">
      <c r="N6694" s="561" t="n"/>
    </row>
    <row r="6695">
      <c r="N6695" s="561" t="n"/>
    </row>
    <row r="6696">
      <c r="N6696" s="561" t="n"/>
    </row>
    <row r="6697">
      <c r="N6697" s="561" t="n"/>
    </row>
    <row r="6698">
      <c r="N6698" s="561" t="n"/>
    </row>
    <row r="6699">
      <c r="N6699" s="561" t="n"/>
    </row>
    <row r="6700">
      <c r="N6700" s="561" t="n"/>
    </row>
    <row r="6701">
      <c r="N6701" s="561" t="n"/>
    </row>
    <row r="6702">
      <c r="N6702" s="561" t="n"/>
    </row>
    <row r="6703">
      <c r="N6703" s="561" t="n"/>
    </row>
    <row r="6704">
      <c r="N6704" s="561" t="n"/>
    </row>
    <row r="6705">
      <c r="N6705" s="561" t="n"/>
    </row>
    <row r="6706">
      <c r="N6706" s="561" t="n"/>
    </row>
    <row r="6707">
      <c r="N6707" s="561" t="n"/>
    </row>
    <row r="6708">
      <c r="N6708" s="561" t="n"/>
    </row>
    <row r="6709">
      <c r="N6709" s="561" t="n"/>
    </row>
    <row r="6710">
      <c r="N6710" s="561" t="n"/>
    </row>
    <row r="6711">
      <c r="N6711" s="561" t="n"/>
    </row>
    <row r="6712">
      <c r="N6712" s="561" t="n"/>
    </row>
    <row r="6713">
      <c r="N6713" s="561" t="n"/>
    </row>
    <row r="6714">
      <c r="N6714" s="561" t="n"/>
    </row>
    <row r="6715">
      <c r="N6715" s="561" t="n"/>
    </row>
    <row r="6716">
      <c r="N6716" s="561" t="n"/>
    </row>
    <row r="6717">
      <c r="N6717" s="561" t="n"/>
    </row>
    <row r="6718">
      <c r="N6718" s="561" t="n"/>
    </row>
    <row r="6719">
      <c r="N6719" s="561" t="n"/>
    </row>
    <row r="6720">
      <c r="N6720" s="561" t="n"/>
    </row>
    <row r="6721">
      <c r="N6721" s="561" t="n"/>
    </row>
    <row r="6722">
      <c r="N6722" s="561" t="n"/>
    </row>
    <row r="6723">
      <c r="N6723" s="561" t="n"/>
    </row>
    <row r="6724">
      <c r="N6724" s="561" t="n"/>
    </row>
    <row r="6725">
      <c r="N6725" s="561" t="n"/>
    </row>
    <row r="6726">
      <c r="N6726" s="561" t="n"/>
    </row>
    <row r="6727">
      <c r="N6727" s="561" t="n"/>
    </row>
    <row r="6728">
      <c r="N6728" s="561" t="n"/>
    </row>
    <row r="6729">
      <c r="N6729" s="561" t="n"/>
    </row>
    <row r="6730">
      <c r="N6730" s="561" t="n"/>
    </row>
    <row r="6731">
      <c r="N6731" s="561" t="n"/>
    </row>
    <row r="6732">
      <c r="N6732" s="561" t="n"/>
    </row>
    <row r="6733">
      <c r="N6733" s="561" t="n"/>
    </row>
    <row r="6734">
      <c r="N6734" s="561" t="n"/>
    </row>
    <row r="6735">
      <c r="N6735" s="561" t="n"/>
    </row>
    <row r="6736">
      <c r="N6736" s="561" t="n"/>
    </row>
    <row r="6737">
      <c r="N6737" s="561" t="n"/>
    </row>
    <row r="6738">
      <c r="N6738" s="561" t="n"/>
    </row>
    <row r="6739">
      <c r="N6739" s="561" t="n"/>
    </row>
    <row r="6740">
      <c r="N6740" s="561" t="n"/>
    </row>
    <row r="6741">
      <c r="N6741" s="561" t="n"/>
    </row>
    <row r="6742">
      <c r="N6742" s="561" t="n"/>
    </row>
    <row r="6743">
      <c r="N6743" s="561" t="n"/>
    </row>
    <row r="6744">
      <c r="N6744" s="561" t="n"/>
    </row>
    <row r="6745">
      <c r="N6745" s="561" t="n"/>
    </row>
    <row r="6746">
      <c r="N6746" s="561" t="n"/>
    </row>
    <row r="6747">
      <c r="N6747" s="561" t="n"/>
    </row>
    <row r="6748">
      <c r="N6748" s="561" t="n"/>
    </row>
    <row r="6749">
      <c r="N6749" s="561" t="n"/>
    </row>
    <row r="6750">
      <c r="N6750" s="561" t="n"/>
    </row>
    <row r="6751">
      <c r="N6751" s="561" t="n"/>
    </row>
    <row r="6752">
      <c r="N6752" s="561" t="n"/>
    </row>
    <row r="6753">
      <c r="N6753" s="561" t="n"/>
    </row>
    <row r="6754">
      <c r="N6754" s="561" t="n"/>
    </row>
    <row r="6755">
      <c r="N6755" s="561" t="n"/>
    </row>
    <row r="6756">
      <c r="N6756" s="561" t="n"/>
    </row>
    <row r="6757">
      <c r="N6757" s="561" t="n"/>
    </row>
    <row r="6758">
      <c r="N6758" s="561" t="n"/>
    </row>
    <row r="6759">
      <c r="N6759" s="561" t="n"/>
    </row>
    <row r="6760">
      <c r="N6760" s="561" t="n"/>
    </row>
    <row r="6761">
      <c r="N6761" s="561" t="n"/>
    </row>
    <row r="6762">
      <c r="N6762" s="561" t="n"/>
    </row>
    <row r="6763">
      <c r="N6763" s="561" t="n"/>
    </row>
    <row r="6764">
      <c r="N6764" s="561" t="n"/>
    </row>
    <row r="6765">
      <c r="N6765" s="561" t="n"/>
    </row>
    <row r="6766">
      <c r="N6766" s="561" t="n"/>
    </row>
    <row r="6767">
      <c r="N6767" s="561" t="n"/>
    </row>
    <row r="6768">
      <c r="N6768" s="561" t="n"/>
    </row>
    <row r="6769">
      <c r="N6769" s="561" t="n"/>
    </row>
    <row r="6770">
      <c r="N6770" s="561" t="n"/>
    </row>
    <row r="6771">
      <c r="N6771" s="561" t="n"/>
    </row>
    <row r="6772">
      <c r="N6772" s="561" t="n"/>
    </row>
    <row r="6773">
      <c r="N6773" s="561" t="n"/>
    </row>
    <row r="6774">
      <c r="N6774" s="561" t="n"/>
    </row>
    <row r="6775">
      <c r="N6775" s="561" t="n"/>
    </row>
    <row r="6776">
      <c r="N6776" s="561" t="n"/>
    </row>
    <row r="6777">
      <c r="N6777" s="561" t="n"/>
    </row>
    <row r="6778">
      <c r="N6778" s="561" t="n"/>
    </row>
    <row r="6779">
      <c r="N6779" s="561" t="n"/>
    </row>
    <row r="6780">
      <c r="N6780" s="561" t="n"/>
    </row>
    <row r="6781">
      <c r="N6781" s="561" t="n"/>
    </row>
    <row r="6782">
      <c r="N6782" s="561" t="n"/>
    </row>
    <row r="6783">
      <c r="N6783" s="561" t="n"/>
    </row>
    <row r="6784">
      <c r="N6784" s="561" t="n"/>
    </row>
    <row r="6785">
      <c r="N6785" s="561" t="n"/>
    </row>
    <row r="6786">
      <c r="N6786" s="561" t="n"/>
    </row>
    <row r="6787">
      <c r="N6787" s="561" t="n"/>
    </row>
    <row r="6788">
      <c r="N6788" s="561" t="n"/>
    </row>
    <row r="6789">
      <c r="N6789" s="561" t="n"/>
    </row>
    <row r="6790">
      <c r="N6790" s="561" t="n"/>
    </row>
    <row r="6791">
      <c r="N6791" s="561" t="n"/>
    </row>
    <row r="6792">
      <c r="N6792" s="561" t="n"/>
    </row>
    <row r="6793">
      <c r="N6793" s="561" t="n"/>
    </row>
    <row r="6794">
      <c r="N6794" s="561" t="n"/>
    </row>
    <row r="6795">
      <c r="N6795" s="561" t="n"/>
    </row>
    <row r="6796">
      <c r="N6796" s="561" t="n"/>
    </row>
    <row r="6797">
      <c r="N6797" s="561" t="n"/>
    </row>
    <row r="6798">
      <c r="N6798" s="561" t="n"/>
    </row>
    <row r="6799">
      <c r="N6799" s="561" t="n"/>
    </row>
    <row r="6800">
      <c r="N6800" s="561" t="n"/>
    </row>
    <row r="6801">
      <c r="N6801" s="561" t="n"/>
    </row>
    <row r="6802">
      <c r="N6802" s="561" t="n"/>
    </row>
    <row r="6803">
      <c r="N6803" s="561" t="n"/>
    </row>
    <row r="6804">
      <c r="N6804" s="561" t="n"/>
    </row>
    <row r="6805">
      <c r="N6805" s="561" t="n"/>
    </row>
    <row r="6806">
      <c r="N6806" s="561" t="n"/>
    </row>
    <row r="6807">
      <c r="N6807" s="561" t="n"/>
    </row>
    <row r="6808">
      <c r="N6808" s="561" t="n"/>
    </row>
    <row r="6809">
      <c r="N6809" s="561" t="n"/>
    </row>
    <row r="6810">
      <c r="N6810" s="561" t="n"/>
    </row>
    <row r="6811">
      <c r="N6811" s="561" t="n"/>
    </row>
    <row r="6812">
      <c r="N6812" s="561" t="n"/>
    </row>
    <row r="6813">
      <c r="N6813" s="561" t="n"/>
    </row>
    <row r="6814">
      <c r="N6814" s="561" t="n"/>
    </row>
    <row r="6815">
      <c r="N6815" s="561" t="n"/>
    </row>
    <row r="6816">
      <c r="N6816" s="561" t="n"/>
    </row>
    <row r="6817">
      <c r="N6817" s="561" t="n"/>
    </row>
    <row r="6818">
      <c r="N6818" s="561" t="n"/>
    </row>
    <row r="6819">
      <c r="N6819" s="561" t="n"/>
    </row>
    <row r="6820">
      <c r="N6820" s="561" t="n"/>
    </row>
    <row r="6821">
      <c r="N6821" s="561" t="n"/>
    </row>
    <row r="6822">
      <c r="N6822" s="561" t="n"/>
    </row>
    <row r="6823">
      <c r="N6823" s="561" t="n"/>
    </row>
    <row r="6824">
      <c r="N6824" s="561" t="n"/>
    </row>
    <row r="6825">
      <c r="N6825" s="561" t="n"/>
    </row>
    <row r="6826">
      <c r="N6826" s="561" t="n"/>
    </row>
    <row r="6827">
      <c r="N6827" s="561" t="n"/>
    </row>
    <row r="6828">
      <c r="N6828" s="561" t="n"/>
    </row>
    <row r="6829">
      <c r="N6829" s="561" t="n"/>
    </row>
    <row r="6830">
      <c r="N6830" s="561" t="n"/>
    </row>
    <row r="6831">
      <c r="N6831" s="561" t="n"/>
    </row>
    <row r="6832">
      <c r="N6832" s="561" t="n"/>
    </row>
    <row r="6833">
      <c r="N6833" s="561" t="n"/>
    </row>
    <row r="6834">
      <c r="N6834" s="561" t="n"/>
    </row>
    <row r="6835">
      <c r="N6835" s="561" t="n"/>
    </row>
    <row r="6836">
      <c r="N6836" s="561" t="n"/>
    </row>
    <row r="6837">
      <c r="N6837" s="561" t="n"/>
    </row>
    <row r="6838">
      <c r="N6838" s="561" t="n"/>
    </row>
    <row r="6839">
      <c r="N6839" s="561" t="n"/>
    </row>
    <row r="6840">
      <c r="N6840" s="561" t="n"/>
    </row>
    <row r="6841">
      <c r="N6841" s="561" t="n"/>
    </row>
    <row r="6842">
      <c r="N6842" s="561" t="n"/>
    </row>
    <row r="6843">
      <c r="N6843" s="561" t="n"/>
    </row>
    <row r="6844">
      <c r="N6844" s="561" t="n"/>
    </row>
    <row r="6845">
      <c r="N6845" s="561" t="n"/>
    </row>
    <row r="6846">
      <c r="N6846" s="561" t="n"/>
    </row>
    <row r="6847">
      <c r="N6847" s="561" t="n"/>
    </row>
    <row r="6848">
      <c r="N6848" s="561" t="n"/>
    </row>
    <row r="6849">
      <c r="N6849" s="561" t="n"/>
    </row>
    <row r="6850">
      <c r="N6850" s="561" t="n"/>
    </row>
    <row r="6851">
      <c r="N6851" s="561" t="n"/>
    </row>
    <row r="6852">
      <c r="N6852" s="561" t="n"/>
    </row>
    <row r="6853">
      <c r="N6853" s="561" t="n"/>
    </row>
    <row r="6854">
      <c r="N6854" s="561" t="n"/>
    </row>
    <row r="6855">
      <c r="N6855" s="561" t="n"/>
    </row>
    <row r="6856">
      <c r="N6856" s="561" t="n"/>
    </row>
    <row r="6857">
      <c r="N6857" s="561" t="n"/>
    </row>
    <row r="6858">
      <c r="N6858" s="561" t="n"/>
    </row>
    <row r="6859">
      <c r="N6859" s="561" t="n"/>
    </row>
    <row r="6860">
      <c r="N6860" s="561" t="n"/>
    </row>
    <row r="6861">
      <c r="N6861" s="561" t="n"/>
    </row>
    <row r="6862">
      <c r="N6862" s="561" t="n"/>
    </row>
    <row r="6863">
      <c r="N6863" s="561" t="n"/>
    </row>
    <row r="6864">
      <c r="N6864" s="561" t="n"/>
    </row>
    <row r="6865">
      <c r="N6865" s="561" t="n"/>
    </row>
    <row r="6866">
      <c r="N6866" s="561" t="n"/>
    </row>
    <row r="6867">
      <c r="N6867" s="561" t="n"/>
    </row>
    <row r="6868">
      <c r="N6868" s="561" t="n"/>
    </row>
    <row r="6869">
      <c r="N6869" s="561" t="n"/>
    </row>
    <row r="6870">
      <c r="N6870" s="561" t="n"/>
    </row>
    <row r="6871">
      <c r="N6871" s="561" t="n"/>
    </row>
    <row r="6872">
      <c r="N6872" s="561" t="n"/>
    </row>
    <row r="6873">
      <c r="N6873" s="561" t="n"/>
    </row>
    <row r="6874">
      <c r="N6874" s="561" t="n"/>
    </row>
    <row r="6875">
      <c r="N6875" s="561" t="n"/>
    </row>
    <row r="6876">
      <c r="N6876" s="561" t="n"/>
    </row>
    <row r="6877">
      <c r="N6877" s="561" t="n"/>
    </row>
    <row r="6878">
      <c r="N6878" s="561" t="n"/>
    </row>
    <row r="6879">
      <c r="N6879" s="561" t="n"/>
    </row>
    <row r="6880">
      <c r="N6880" s="561" t="n"/>
    </row>
    <row r="6881">
      <c r="N6881" s="561" t="n"/>
    </row>
    <row r="6882">
      <c r="N6882" s="561" t="n"/>
    </row>
    <row r="6883">
      <c r="N6883" s="561" t="n"/>
    </row>
    <row r="6884">
      <c r="N6884" s="561" t="n"/>
    </row>
    <row r="6885">
      <c r="N6885" s="561" t="n"/>
    </row>
    <row r="6886">
      <c r="N6886" s="561" t="n"/>
    </row>
    <row r="6887">
      <c r="N6887" s="561" t="n"/>
    </row>
    <row r="6888">
      <c r="N6888" s="561" t="n"/>
    </row>
    <row r="6889">
      <c r="N6889" s="561" t="n"/>
    </row>
    <row r="6890">
      <c r="N6890" s="561" t="n"/>
    </row>
    <row r="6891">
      <c r="N6891" s="561" t="n"/>
    </row>
    <row r="6892">
      <c r="N6892" s="561" t="n"/>
    </row>
    <row r="6893">
      <c r="N6893" s="561" t="n"/>
    </row>
    <row r="6894">
      <c r="N6894" s="561" t="n"/>
    </row>
    <row r="6895">
      <c r="N6895" s="561" t="n"/>
    </row>
    <row r="6896">
      <c r="N6896" s="561" t="n"/>
    </row>
    <row r="6897">
      <c r="N6897" s="561" t="n"/>
    </row>
    <row r="6898">
      <c r="N6898" s="561" t="n"/>
    </row>
    <row r="6899">
      <c r="N6899" s="561" t="n"/>
    </row>
    <row r="6900">
      <c r="N6900" s="561" t="n"/>
    </row>
    <row r="6901">
      <c r="N6901" s="561" t="n"/>
    </row>
    <row r="6902">
      <c r="N6902" s="561" t="n"/>
    </row>
    <row r="6903">
      <c r="N6903" s="561" t="n"/>
    </row>
    <row r="6904">
      <c r="N6904" s="561" t="n"/>
    </row>
    <row r="6905">
      <c r="N6905" s="561" t="n"/>
    </row>
    <row r="6906">
      <c r="N6906" s="561" t="n"/>
    </row>
    <row r="6907">
      <c r="N6907" s="561" t="n"/>
    </row>
    <row r="6908">
      <c r="N6908" s="561" t="n"/>
    </row>
    <row r="6909">
      <c r="N6909" s="561" t="n"/>
    </row>
    <row r="6910">
      <c r="N6910" s="561" t="n"/>
    </row>
    <row r="6911">
      <c r="N6911" s="561" t="n"/>
    </row>
    <row r="6912">
      <c r="N6912" s="561" t="n"/>
    </row>
    <row r="6913">
      <c r="N6913" s="561" t="n"/>
    </row>
    <row r="6914">
      <c r="N6914" s="561" t="n"/>
    </row>
    <row r="6915">
      <c r="N6915" s="561" t="n"/>
    </row>
    <row r="6916">
      <c r="N6916" s="561" t="n"/>
    </row>
    <row r="6917">
      <c r="N6917" s="561" t="n"/>
    </row>
    <row r="6918">
      <c r="N6918" s="561" t="n"/>
    </row>
    <row r="6919">
      <c r="N6919" s="561" t="n"/>
    </row>
    <row r="6920">
      <c r="N6920" s="561" t="n"/>
    </row>
    <row r="6921">
      <c r="N6921" s="561" t="n"/>
    </row>
    <row r="6922">
      <c r="N6922" s="561" t="n"/>
    </row>
    <row r="6923">
      <c r="N6923" s="561" t="n"/>
    </row>
    <row r="6924">
      <c r="N6924" s="561" t="n"/>
    </row>
    <row r="6925">
      <c r="N6925" s="561" t="n"/>
    </row>
    <row r="6926">
      <c r="N6926" s="561" t="n"/>
    </row>
    <row r="6927">
      <c r="N6927" s="561" t="n"/>
    </row>
    <row r="6928">
      <c r="N6928" s="561" t="n"/>
    </row>
    <row r="6929">
      <c r="N6929" s="561" t="n"/>
    </row>
    <row r="6930">
      <c r="N6930" s="561" t="n"/>
    </row>
    <row r="6931">
      <c r="N6931" s="561" t="n"/>
    </row>
    <row r="6932">
      <c r="N6932" s="561" t="n"/>
    </row>
    <row r="6933">
      <c r="N6933" s="561" t="n"/>
    </row>
    <row r="6934">
      <c r="N6934" s="561" t="n"/>
    </row>
    <row r="6935">
      <c r="N6935" s="561" t="n"/>
    </row>
    <row r="6936">
      <c r="N6936" s="561" t="n"/>
    </row>
    <row r="6937">
      <c r="N6937" s="561" t="n"/>
    </row>
    <row r="6938">
      <c r="N6938" s="561" t="n"/>
    </row>
    <row r="6939">
      <c r="N6939" s="561" t="n"/>
    </row>
    <row r="6940">
      <c r="N6940" s="561" t="n"/>
    </row>
    <row r="6941">
      <c r="N6941" s="561" t="n"/>
    </row>
    <row r="6942">
      <c r="N6942" s="561" t="n"/>
    </row>
    <row r="6943">
      <c r="N6943" s="561" t="n"/>
    </row>
    <row r="6944">
      <c r="N6944" s="561" t="n"/>
    </row>
    <row r="6945">
      <c r="N6945" s="561" t="n"/>
    </row>
    <row r="6946">
      <c r="N6946" s="561" t="n"/>
    </row>
    <row r="6947">
      <c r="N6947" s="561" t="n"/>
    </row>
    <row r="6948">
      <c r="N6948" s="561" t="n"/>
    </row>
    <row r="6949">
      <c r="N6949" s="561" t="n"/>
    </row>
    <row r="6950">
      <c r="N6950" s="561" t="n"/>
    </row>
    <row r="6951">
      <c r="N6951" s="561" t="n"/>
    </row>
    <row r="6952">
      <c r="N6952" s="561" t="n"/>
    </row>
    <row r="6953">
      <c r="N6953" s="561" t="n"/>
    </row>
    <row r="6954">
      <c r="N6954" s="561" t="n"/>
    </row>
    <row r="6955">
      <c r="N6955" s="561" t="n"/>
    </row>
    <row r="6956">
      <c r="N6956" s="561" t="n"/>
    </row>
    <row r="6957">
      <c r="N6957" s="561" t="n"/>
    </row>
    <row r="6958">
      <c r="N6958" s="561" t="n"/>
    </row>
    <row r="6959">
      <c r="N6959" s="561" t="n"/>
    </row>
    <row r="6960">
      <c r="N6960" s="561" t="n"/>
    </row>
    <row r="6961">
      <c r="N6961" s="561" t="n"/>
    </row>
    <row r="6962">
      <c r="N6962" s="561" t="n"/>
    </row>
    <row r="6963">
      <c r="N6963" s="561" t="n"/>
    </row>
    <row r="6964">
      <c r="N6964" s="561" t="n"/>
    </row>
    <row r="6965">
      <c r="N6965" s="561" t="n"/>
    </row>
    <row r="6966">
      <c r="N6966" s="561" t="n"/>
    </row>
    <row r="6967">
      <c r="N6967" s="561" t="n"/>
    </row>
    <row r="6968">
      <c r="N6968" s="561" t="n"/>
    </row>
    <row r="6969">
      <c r="N6969" s="561" t="n"/>
    </row>
    <row r="6970">
      <c r="N6970" s="561" t="n"/>
    </row>
    <row r="6971">
      <c r="N6971" s="561" t="n"/>
    </row>
    <row r="6972">
      <c r="N6972" s="561" t="n"/>
    </row>
    <row r="6973">
      <c r="N6973" s="561" t="n"/>
    </row>
    <row r="6974">
      <c r="N6974" s="561" t="n"/>
    </row>
    <row r="6975">
      <c r="N6975" s="561" t="n"/>
    </row>
    <row r="6976">
      <c r="N6976" s="561" t="n"/>
    </row>
    <row r="6977">
      <c r="N6977" s="561" t="n"/>
    </row>
    <row r="6978">
      <c r="N6978" s="561" t="n"/>
    </row>
    <row r="6979">
      <c r="N6979" s="561" t="n"/>
    </row>
    <row r="6980">
      <c r="N6980" s="561" t="n"/>
    </row>
    <row r="6981">
      <c r="N6981" s="561" t="n"/>
    </row>
    <row r="6982">
      <c r="N6982" s="561" t="n"/>
    </row>
    <row r="6983">
      <c r="N6983" s="561" t="n"/>
    </row>
    <row r="6984">
      <c r="N6984" s="561" t="n"/>
    </row>
    <row r="6985">
      <c r="N6985" s="561" t="n"/>
    </row>
    <row r="6986">
      <c r="N6986" s="561" t="n"/>
    </row>
    <row r="6987">
      <c r="N6987" s="561" t="n"/>
    </row>
    <row r="6988">
      <c r="N6988" s="561" t="n"/>
    </row>
    <row r="6989">
      <c r="N6989" s="561" t="n"/>
    </row>
    <row r="6990">
      <c r="N6990" s="561" t="n"/>
    </row>
    <row r="6991">
      <c r="N6991" s="561" t="n"/>
    </row>
    <row r="6992">
      <c r="N6992" s="561" t="n"/>
    </row>
    <row r="6993">
      <c r="N6993" s="561" t="n"/>
    </row>
    <row r="6994">
      <c r="N6994" s="561" t="n"/>
    </row>
    <row r="6995">
      <c r="N6995" s="561" t="n"/>
    </row>
    <row r="6996">
      <c r="N6996" s="561" t="n"/>
    </row>
    <row r="6997">
      <c r="N6997" s="561" t="n"/>
    </row>
    <row r="6998">
      <c r="N6998" s="561" t="n"/>
    </row>
    <row r="6999">
      <c r="N6999" s="561" t="n"/>
    </row>
    <row r="7000">
      <c r="N7000" s="561" t="n"/>
    </row>
    <row r="7001">
      <c r="N7001" s="561" t="n"/>
    </row>
    <row r="7002">
      <c r="N7002" s="561" t="n"/>
    </row>
    <row r="7003">
      <c r="N7003" s="561" t="n"/>
    </row>
    <row r="7004">
      <c r="N7004" s="561" t="n"/>
    </row>
    <row r="7005">
      <c r="N7005" s="561" t="n"/>
    </row>
    <row r="7006">
      <c r="N7006" s="561" t="n"/>
    </row>
    <row r="7007">
      <c r="N7007" s="561" t="n"/>
    </row>
    <row r="7008">
      <c r="N7008" s="561" t="n"/>
    </row>
    <row r="7009">
      <c r="N7009" s="561" t="n"/>
    </row>
    <row r="7010">
      <c r="N7010" s="561" t="n"/>
    </row>
    <row r="7011">
      <c r="N7011" s="561" t="n"/>
    </row>
    <row r="7012">
      <c r="N7012" s="561" t="n"/>
    </row>
    <row r="7013">
      <c r="N7013" s="561" t="n"/>
    </row>
    <row r="7014">
      <c r="N7014" s="561" t="n"/>
    </row>
    <row r="7015">
      <c r="N7015" s="561" t="n"/>
    </row>
    <row r="7016">
      <c r="N7016" s="561" t="n"/>
    </row>
    <row r="7017">
      <c r="N7017" s="561" t="n"/>
    </row>
    <row r="7018">
      <c r="N7018" s="561" t="n"/>
    </row>
    <row r="7019">
      <c r="N7019" s="561" t="n"/>
    </row>
    <row r="7020">
      <c r="N7020" s="561" t="n"/>
    </row>
    <row r="7021">
      <c r="N7021" s="561" t="n"/>
    </row>
    <row r="7022">
      <c r="N7022" s="561" t="n"/>
    </row>
    <row r="7023">
      <c r="N7023" s="561" t="n"/>
    </row>
    <row r="7024">
      <c r="N7024" s="561" t="n"/>
    </row>
    <row r="7025">
      <c r="N7025" s="561" t="n"/>
    </row>
    <row r="7026">
      <c r="N7026" s="561" t="n"/>
    </row>
    <row r="7027">
      <c r="N7027" s="561" t="n"/>
    </row>
    <row r="7028">
      <c r="N7028" s="561" t="n"/>
    </row>
    <row r="7029">
      <c r="N7029" s="561" t="n"/>
    </row>
    <row r="7030">
      <c r="N7030" s="561" t="n"/>
    </row>
    <row r="7031">
      <c r="N7031" s="561" t="n"/>
    </row>
    <row r="7032">
      <c r="N7032" s="561" t="n"/>
    </row>
    <row r="7033">
      <c r="N7033" s="561" t="n"/>
    </row>
    <row r="7034">
      <c r="N7034" s="561" t="n"/>
    </row>
    <row r="7035">
      <c r="N7035" s="561" t="n"/>
    </row>
    <row r="7036">
      <c r="N7036" s="561" t="n"/>
    </row>
    <row r="7037">
      <c r="N7037" s="561" t="n"/>
    </row>
    <row r="7038">
      <c r="N7038" s="561" t="n"/>
    </row>
    <row r="7039">
      <c r="N7039" s="561" t="n"/>
    </row>
    <row r="7040">
      <c r="N7040" s="561" t="n"/>
    </row>
    <row r="7041">
      <c r="N7041" s="561" t="n"/>
    </row>
    <row r="7042">
      <c r="N7042" s="561" t="n"/>
    </row>
    <row r="7043">
      <c r="N7043" s="561" t="n"/>
    </row>
    <row r="7044">
      <c r="N7044" s="561" t="n"/>
    </row>
    <row r="7045">
      <c r="N7045" s="561" t="n"/>
    </row>
    <row r="7046">
      <c r="N7046" s="561" t="n"/>
    </row>
    <row r="7047">
      <c r="N7047" s="561" t="n"/>
    </row>
    <row r="7048">
      <c r="N7048" s="561" t="n"/>
    </row>
    <row r="7049">
      <c r="N7049" s="561" t="n"/>
    </row>
    <row r="7050">
      <c r="N7050" s="561" t="n"/>
    </row>
    <row r="7051">
      <c r="N7051" s="561" t="n"/>
    </row>
    <row r="7052">
      <c r="N7052" s="561" t="n"/>
    </row>
    <row r="7053">
      <c r="N7053" s="561" t="n"/>
    </row>
    <row r="7054">
      <c r="N7054" s="561" t="n"/>
    </row>
    <row r="7055">
      <c r="N7055" s="561" t="n"/>
    </row>
    <row r="7056">
      <c r="N7056" s="561" t="n"/>
    </row>
    <row r="7057">
      <c r="N7057" s="561" t="n"/>
    </row>
    <row r="7058">
      <c r="N7058" s="561" t="n"/>
    </row>
    <row r="7059">
      <c r="N7059" s="561" t="n"/>
    </row>
    <row r="7060">
      <c r="N7060" s="561" t="n"/>
    </row>
    <row r="7061">
      <c r="N7061" s="561" t="n"/>
    </row>
    <row r="7062">
      <c r="N7062" s="561" t="n"/>
    </row>
    <row r="7063">
      <c r="N7063" s="561" t="n"/>
    </row>
    <row r="7064">
      <c r="N7064" s="561" t="n"/>
    </row>
    <row r="7065">
      <c r="N7065" s="561" t="n"/>
    </row>
    <row r="7066">
      <c r="N7066" s="561" t="n"/>
    </row>
    <row r="7067">
      <c r="N7067" s="561" t="n"/>
    </row>
    <row r="7068">
      <c r="N7068" s="561" t="n"/>
    </row>
    <row r="7069">
      <c r="N7069" s="561" t="n"/>
    </row>
    <row r="7070">
      <c r="N7070" s="561" t="n"/>
    </row>
    <row r="7071">
      <c r="N7071" s="561" t="n"/>
    </row>
    <row r="7072">
      <c r="N7072" s="561" t="n"/>
    </row>
    <row r="7073">
      <c r="N7073" s="561" t="n"/>
    </row>
    <row r="7074">
      <c r="N7074" s="561" t="n"/>
    </row>
    <row r="7075">
      <c r="N7075" s="561" t="n"/>
    </row>
    <row r="7076">
      <c r="N7076" s="561" t="n"/>
    </row>
    <row r="7077">
      <c r="N7077" s="561" t="n"/>
    </row>
    <row r="7078">
      <c r="N7078" s="561" t="n"/>
    </row>
    <row r="7079">
      <c r="N7079" s="561" t="n"/>
    </row>
    <row r="7080">
      <c r="N7080" s="561" t="n"/>
    </row>
    <row r="7081">
      <c r="N7081" s="561" t="n"/>
    </row>
    <row r="7082">
      <c r="N7082" s="561" t="n"/>
    </row>
    <row r="7083">
      <c r="N7083" s="561" t="n"/>
    </row>
    <row r="7084">
      <c r="N7084" s="561" t="n"/>
    </row>
    <row r="7085">
      <c r="N7085" s="561" t="n"/>
    </row>
    <row r="7086">
      <c r="N7086" s="561" t="n"/>
    </row>
    <row r="7087">
      <c r="N7087" s="561" t="n"/>
    </row>
    <row r="7088">
      <c r="N7088" s="561" t="n"/>
    </row>
    <row r="7089">
      <c r="N7089" s="561" t="n"/>
    </row>
    <row r="7090">
      <c r="N7090" s="561" t="n"/>
    </row>
    <row r="7091">
      <c r="N7091" s="561" t="n"/>
    </row>
    <row r="7092">
      <c r="N7092" s="561" t="n"/>
    </row>
    <row r="7093">
      <c r="N7093" s="561" t="n"/>
    </row>
    <row r="7094">
      <c r="N7094" s="561" t="n"/>
    </row>
    <row r="7095">
      <c r="N7095" s="561" t="n"/>
    </row>
    <row r="7096">
      <c r="N7096" s="561" t="n"/>
    </row>
    <row r="7097">
      <c r="N7097" s="561" t="n"/>
    </row>
    <row r="7098">
      <c r="N7098" s="561" t="n"/>
    </row>
    <row r="7099">
      <c r="N7099" s="561" t="n"/>
    </row>
    <row r="7100">
      <c r="N7100" s="561" t="n"/>
    </row>
    <row r="7101">
      <c r="N7101" s="561" t="n"/>
    </row>
    <row r="7102">
      <c r="N7102" s="561" t="n"/>
    </row>
    <row r="7103">
      <c r="N7103" s="561" t="n"/>
    </row>
    <row r="7104">
      <c r="N7104" s="561" t="n"/>
    </row>
    <row r="7105">
      <c r="N7105" s="561" t="n"/>
    </row>
    <row r="7106">
      <c r="N7106" s="561" t="n"/>
    </row>
    <row r="7107">
      <c r="N7107" s="561" t="n"/>
    </row>
    <row r="7108">
      <c r="N7108" s="561" t="n"/>
    </row>
    <row r="7109">
      <c r="N7109" s="561" t="n"/>
    </row>
    <row r="7110">
      <c r="N7110" s="561" t="n"/>
    </row>
    <row r="7111">
      <c r="N7111" s="561" t="n"/>
    </row>
    <row r="7112">
      <c r="N7112" s="561" t="n"/>
    </row>
    <row r="7113">
      <c r="N7113" s="561" t="n"/>
    </row>
    <row r="7114">
      <c r="N7114" s="561" t="n"/>
    </row>
    <row r="7115">
      <c r="N7115" s="561" t="n"/>
    </row>
    <row r="7116">
      <c r="N7116" s="561" t="n"/>
    </row>
    <row r="7117">
      <c r="N7117" s="561" t="n"/>
    </row>
    <row r="7118">
      <c r="N7118" s="561" t="n"/>
    </row>
    <row r="7119">
      <c r="N7119" s="561" t="n"/>
    </row>
    <row r="7120">
      <c r="N7120" s="561" t="n"/>
    </row>
    <row r="7121">
      <c r="N7121" s="561" t="n"/>
    </row>
    <row r="7122">
      <c r="N7122" s="561" t="n"/>
    </row>
    <row r="7123">
      <c r="N7123" s="561" t="n"/>
    </row>
    <row r="7124">
      <c r="N7124" s="561" t="n"/>
    </row>
    <row r="7125">
      <c r="N7125" s="561" t="n"/>
    </row>
    <row r="7126">
      <c r="N7126" s="561" t="n"/>
    </row>
    <row r="7127">
      <c r="N7127" s="561" t="n"/>
    </row>
    <row r="7128">
      <c r="N7128" s="561" t="n"/>
    </row>
    <row r="7129">
      <c r="N7129" s="561" t="n"/>
    </row>
    <row r="7130">
      <c r="N7130" s="561" t="n"/>
    </row>
    <row r="7131">
      <c r="N7131" s="561" t="n"/>
    </row>
    <row r="7132">
      <c r="N7132" s="561" t="n"/>
    </row>
    <row r="7133">
      <c r="N7133" s="561" t="n"/>
    </row>
    <row r="7134">
      <c r="N7134" s="561" t="n"/>
    </row>
    <row r="7135">
      <c r="N7135" s="561" t="n"/>
    </row>
    <row r="7136">
      <c r="N7136" s="561" t="n"/>
    </row>
    <row r="7137">
      <c r="N7137" s="561" t="n"/>
    </row>
    <row r="7138">
      <c r="N7138" s="561" t="n"/>
    </row>
    <row r="7139">
      <c r="N7139" s="561" t="n"/>
    </row>
    <row r="7140">
      <c r="N7140" s="561" t="n"/>
    </row>
    <row r="7141">
      <c r="N7141" s="561" t="n"/>
    </row>
    <row r="7142">
      <c r="N7142" s="561" t="n"/>
    </row>
    <row r="7143">
      <c r="N7143" s="561" t="n"/>
    </row>
    <row r="7144">
      <c r="N7144" s="561" t="n"/>
    </row>
    <row r="7145">
      <c r="N7145" s="561" t="n"/>
    </row>
    <row r="7146">
      <c r="N7146" s="561" t="n"/>
    </row>
    <row r="7147">
      <c r="N7147" s="561" t="n"/>
    </row>
    <row r="7148">
      <c r="N7148" s="561" t="n"/>
    </row>
    <row r="7149">
      <c r="N7149" s="561" t="n"/>
    </row>
    <row r="7150">
      <c r="N7150" s="561" t="n"/>
    </row>
    <row r="7151">
      <c r="N7151" s="561" t="n"/>
    </row>
    <row r="7152">
      <c r="N7152" s="561" t="n"/>
    </row>
    <row r="7153">
      <c r="N7153" s="561" t="n"/>
    </row>
    <row r="7154">
      <c r="N7154" s="561" t="n"/>
    </row>
    <row r="7155">
      <c r="N7155" s="561" t="n"/>
    </row>
    <row r="7156">
      <c r="N7156" s="561" t="n"/>
    </row>
    <row r="7157">
      <c r="N7157" s="561" t="n"/>
    </row>
    <row r="7158">
      <c r="N7158" s="561" t="n"/>
    </row>
    <row r="7159">
      <c r="N7159" s="561" t="n"/>
    </row>
    <row r="7160">
      <c r="N7160" s="561" t="n"/>
    </row>
    <row r="7161">
      <c r="N7161" s="561" t="n"/>
    </row>
    <row r="7162">
      <c r="N7162" s="561" t="n"/>
    </row>
    <row r="7163">
      <c r="N7163" s="561" t="n"/>
    </row>
    <row r="7164">
      <c r="N7164" s="561" t="n"/>
    </row>
    <row r="7165">
      <c r="N7165" s="561" t="n"/>
    </row>
    <row r="7166">
      <c r="N7166" s="561" t="n"/>
    </row>
    <row r="7167">
      <c r="N7167" s="561" t="n"/>
    </row>
    <row r="7168">
      <c r="N7168" s="561" t="n"/>
    </row>
    <row r="7169">
      <c r="N7169" s="561" t="n"/>
    </row>
    <row r="7170">
      <c r="N7170" s="561" t="n"/>
    </row>
    <row r="7171">
      <c r="N7171" s="561" t="n"/>
    </row>
    <row r="7172">
      <c r="N7172" s="561" t="n"/>
    </row>
    <row r="7173">
      <c r="N7173" s="561" t="n"/>
    </row>
    <row r="7174">
      <c r="N7174" s="561" t="n"/>
    </row>
    <row r="7175">
      <c r="N7175" s="561" t="n"/>
    </row>
    <row r="7176">
      <c r="N7176" s="561" t="n"/>
    </row>
    <row r="7177">
      <c r="N7177" s="561" t="n"/>
    </row>
    <row r="7178">
      <c r="N7178" s="561" t="n"/>
    </row>
    <row r="7179">
      <c r="N7179" s="561" t="n"/>
    </row>
    <row r="7180">
      <c r="N7180" s="561" t="n"/>
    </row>
    <row r="7181">
      <c r="N7181" s="561" t="n"/>
    </row>
    <row r="7182">
      <c r="N7182" s="561" t="n"/>
    </row>
    <row r="7183">
      <c r="N7183" s="561" t="n"/>
    </row>
    <row r="7184">
      <c r="N7184" s="561" t="n"/>
    </row>
    <row r="7185">
      <c r="N7185" s="561" t="n"/>
    </row>
    <row r="7186">
      <c r="N7186" s="561" t="n"/>
    </row>
    <row r="7187">
      <c r="N7187" s="561" t="n"/>
    </row>
    <row r="7188">
      <c r="N7188" s="561" t="n"/>
    </row>
    <row r="7189">
      <c r="N7189" s="561" t="n"/>
    </row>
    <row r="7190">
      <c r="N7190" s="561" t="n"/>
    </row>
    <row r="7191">
      <c r="N7191" s="561" t="n"/>
    </row>
    <row r="7192">
      <c r="N7192" s="561" t="n"/>
    </row>
    <row r="7193">
      <c r="N7193" s="561" t="n"/>
    </row>
    <row r="7194">
      <c r="N7194" s="561" t="n"/>
    </row>
    <row r="7195">
      <c r="N7195" s="561" t="n"/>
    </row>
    <row r="7196">
      <c r="N7196" s="561" t="n"/>
    </row>
    <row r="7197">
      <c r="N7197" s="561" t="n"/>
    </row>
    <row r="7198">
      <c r="N7198" s="561" t="n"/>
    </row>
    <row r="7199">
      <c r="N7199" s="561" t="n"/>
    </row>
    <row r="7200">
      <c r="N7200" s="561" t="n"/>
    </row>
    <row r="7201">
      <c r="N7201" s="561" t="n"/>
    </row>
    <row r="7202">
      <c r="N7202" s="561" t="n"/>
    </row>
    <row r="7203">
      <c r="N7203" s="561" t="n"/>
    </row>
    <row r="7204">
      <c r="N7204" s="561" t="n"/>
    </row>
    <row r="7205">
      <c r="N7205" s="561" t="n"/>
    </row>
    <row r="7206">
      <c r="N7206" s="561" t="n"/>
    </row>
    <row r="7207">
      <c r="N7207" s="561" t="n"/>
    </row>
    <row r="7208">
      <c r="N7208" s="561" t="n"/>
    </row>
    <row r="7209">
      <c r="N7209" s="561" t="n"/>
    </row>
    <row r="7210">
      <c r="N7210" s="561" t="n"/>
    </row>
    <row r="7211">
      <c r="N7211" s="561" t="n"/>
    </row>
    <row r="7212">
      <c r="N7212" s="561" t="n"/>
    </row>
    <row r="7213">
      <c r="N7213" s="561" t="n"/>
    </row>
    <row r="7214">
      <c r="N7214" s="561" t="n"/>
    </row>
    <row r="7215">
      <c r="N7215" s="561" t="n"/>
    </row>
    <row r="7216">
      <c r="N7216" s="561" t="n"/>
    </row>
    <row r="7217">
      <c r="N7217" s="561" t="n"/>
    </row>
    <row r="7218">
      <c r="N7218" s="561" t="n"/>
    </row>
    <row r="7219">
      <c r="N7219" s="561" t="n"/>
    </row>
    <row r="7220">
      <c r="N7220" s="561" t="n"/>
    </row>
    <row r="7221">
      <c r="N7221" s="561" t="n"/>
    </row>
    <row r="7222">
      <c r="N7222" s="561" t="n"/>
    </row>
    <row r="7223">
      <c r="N7223" s="561" t="n"/>
    </row>
    <row r="7224">
      <c r="N7224" s="561" t="n"/>
    </row>
    <row r="7225">
      <c r="N7225" s="561" t="n"/>
    </row>
    <row r="7226">
      <c r="N7226" s="561" t="n"/>
    </row>
    <row r="7227">
      <c r="N7227" s="561" t="n"/>
    </row>
    <row r="7228">
      <c r="N7228" s="561" t="n"/>
    </row>
    <row r="7229">
      <c r="N7229" s="561" t="n"/>
    </row>
    <row r="7230">
      <c r="N7230" s="561" t="n"/>
    </row>
    <row r="7231">
      <c r="N7231" s="561" t="n"/>
    </row>
    <row r="7232">
      <c r="N7232" s="561" t="n"/>
    </row>
    <row r="7233">
      <c r="N7233" s="561" t="n"/>
    </row>
    <row r="7234">
      <c r="N7234" s="561" t="n"/>
    </row>
    <row r="7235">
      <c r="N7235" s="561" t="n"/>
    </row>
    <row r="7236">
      <c r="N7236" s="561" t="n"/>
    </row>
    <row r="7237">
      <c r="N7237" s="561" t="n"/>
    </row>
    <row r="7238">
      <c r="N7238" s="561" t="n"/>
    </row>
    <row r="7239">
      <c r="N7239" s="561" t="n"/>
    </row>
    <row r="7240">
      <c r="N7240" s="561" t="n"/>
    </row>
    <row r="7241">
      <c r="N7241" s="561" t="n"/>
    </row>
    <row r="7242">
      <c r="N7242" s="561" t="n"/>
    </row>
    <row r="7243">
      <c r="N7243" s="561" t="n"/>
    </row>
    <row r="7244">
      <c r="N7244" s="561" t="n"/>
    </row>
    <row r="7245">
      <c r="N7245" s="561" t="n"/>
    </row>
    <row r="7246">
      <c r="N7246" s="561" t="n"/>
    </row>
    <row r="7247">
      <c r="N7247" s="561" t="n"/>
    </row>
    <row r="7248">
      <c r="N7248" s="561" t="n"/>
    </row>
    <row r="7249">
      <c r="N7249" s="561" t="n"/>
    </row>
    <row r="7250">
      <c r="N7250" s="561" t="n"/>
    </row>
    <row r="7251">
      <c r="N7251" s="561" t="n"/>
    </row>
    <row r="7252">
      <c r="N7252" s="561" t="n"/>
    </row>
    <row r="7253">
      <c r="N7253" s="561" t="n"/>
    </row>
    <row r="7254">
      <c r="N7254" s="561" t="n"/>
    </row>
    <row r="7255">
      <c r="N7255" s="561" t="n"/>
    </row>
    <row r="7256">
      <c r="N7256" s="561" t="n"/>
    </row>
    <row r="7257">
      <c r="N7257" s="561" t="n"/>
    </row>
    <row r="7258">
      <c r="N7258" s="561" t="n"/>
    </row>
    <row r="7259">
      <c r="N7259" s="561" t="n"/>
    </row>
    <row r="7260">
      <c r="N7260" s="561" t="n"/>
    </row>
    <row r="7261">
      <c r="N7261" s="561" t="n"/>
    </row>
    <row r="7262">
      <c r="N7262" s="561" t="n"/>
    </row>
    <row r="7263">
      <c r="N7263" s="561" t="n"/>
    </row>
    <row r="7264">
      <c r="N7264" s="561" t="n"/>
    </row>
    <row r="7265">
      <c r="N7265" s="561" t="n"/>
    </row>
    <row r="7266">
      <c r="N7266" s="561" t="n"/>
    </row>
    <row r="7267">
      <c r="N7267" s="561" t="n"/>
    </row>
    <row r="7268">
      <c r="N7268" s="561" t="n"/>
    </row>
    <row r="7269">
      <c r="N7269" s="561" t="n"/>
    </row>
    <row r="7270">
      <c r="N7270" s="561" t="n"/>
    </row>
    <row r="7271">
      <c r="N7271" s="561" t="n"/>
    </row>
    <row r="7272">
      <c r="N7272" s="561" t="n"/>
    </row>
    <row r="7273">
      <c r="N7273" s="561" t="n"/>
    </row>
    <row r="7274">
      <c r="N7274" s="561" t="n"/>
    </row>
    <row r="7275">
      <c r="N7275" s="561" t="n"/>
    </row>
    <row r="7276">
      <c r="N7276" s="561" t="n"/>
    </row>
    <row r="7277">
      <c r="N7277" s="561" t="n"/>
    </row>
    <row r="7278">
      <c r="N7278" s="561" t="n"/>
    </row>
    <row r="7279">
      <c r="N7279" s="561" t="n"/>
    </row>
    <row r="7280">
      <c r="N7280" s="561" t="n"/>
    </row>
    <row r="7281">
      <c r="N7281" s="561" t="n"/>
    </row>
    <row r="7282">
      <c r="N7282" s="561" t="n"/>
    </row>
    <row r="7283">
      <c r="N7283" s="561" t="n"/>
    </row>
    <row r="7284">
      <c r="N7284" s="561" t="n"/>
    </row>
    <row r="7285">
      <c r="N7285" s="561" t="n"/>
    </row>
    <row r="7286">
      <c r="N7286" s="561" t="n"/>
    </row>
    <row r="7287">
      <c r="N7287" s="561" t="n"/>
    </row>
    <row r="7288">
      <c r="N7288" s="561" t="n"/>
    </row>
    <row r="7289">
      <c r="N7289" s="561" t="n"/>
    </row>
    <row r="7290">
      <c r="N7290" s="561" t="n"/>
    </row>
    <row r="7291">
      <c r="N7291" s="561" t="n"/>
    </row>
    <row r="7292">
      <c r="N7292" s="561" t="n"/>
    </row>
    <row r="7293">
      <c r="N7293" s="561" t="n"/>
    </row>
    <row r="7294">
      <c r="N7294" s="561" t="n"/>
    </row>
    <row r="7295">
      <c r="N7295" s="561" t="n"/>
    </row>
    <row r="7296">
      <c r="N7296" s="561" t="n"/>
    </row>
    <row r="7297">
      <c r="N7297" s="561" t="n"/>
    </row>
    <row r="7298">
      <c r="N7298" s="561" t="n"/>
    </row>
    <row r="7299">
      <c r="N7299" s="561" t="n"/>
    </row>
    <row r="7300">
      <c r="N7300" s="561" t="n"/>
    </row>
    <row r="7301">
      <c r="N7301" s="561" t="n"/>
    </row>
    <row r="7302">
      <c r="N7302" s="561" t="n"/>
    </row>
    <row r="7303">
      <c r="N7303" s="561" t="n"/>
    </row>
    <row r="7304">
      <c r="N7304" s="561" t="n"/>
    </row>
    <row r="7305">
      <c r="N7305" s="561" t="n"/>
    </row>
    <row r="7306">
      <c r="N7306" s="561" t="n"/>
    </row>
    <row r="7307">
      <c r="N7307" s="561" t="n"/>
    </row>
    <row r="7308">
      <c r="N7308" s="561" t="n"/>
    </row>
    <row r="7309">
      <c r="N7309" s="561" t="n"/>
    </row>
    <row r="7310">
      <c r="N7310" s="561" t="n"/>
    </row>
    <row r="7311">
      <c r="N7311" s="561" t="n"/>
    </row>
    <row r="7312">
      <c r="N7312" s="561" t="n"/>
    </row>
    <row r="7313">
      <c r="N7313" s="561" t="n"/>
    </row>
    <row r="7314">
      <c r="N7314" s="561" t="n"/>
    </row>
    <row r="7315">
      <c r="N7315" s="561" t="n"/>
    </row>
    <row r="7316">
      <c r="N7316" s="561" t="n"/>
    </row>
    <row r="7317">
      <c r="N7317" s="561" t="n"/>
    </row>
    <row r="7318">
      <c r="N7318" s="561" t="n"/>
    </row>
    <row r="7319">
      <c r="N7319" s="561" t="n"/>
    </row>
    <row r="7320">
      <c r="N7320" s="561" t="n"/>
    </row>
    <row r="7321">
      <c r="N7321" s="561" t="n"/>
    </row>
    <row r="7322">
      <c r="N7322" s="561" t="n"/>
    </row>
    <row r="7323">
      <c r="N7323" s="561" t="n"/>
    </row>
    <row r="7324">
      <c r="N7324" s="561" t="n"/>
    </row>
    <row r="7325">
      <c r="N7325" s="561" t="n"/>
    </row>
    <row r="7326">
      <c r="N7326" s="561" t="n"/>
    </row>
    <row r="7327">
      <c r="N7327" s="561" t="n"/>
    </row>
    <row r="7328">
      <c r="N7328" s="561" t="n"/>
    </row>
    <row r="7329">
      <c r="N7329" s="561" t="n"/>
    </row>
    <row r="7330">
      <c r="N7330" s="561" t="n"/>
    </row>
    <row r="7331">
      <c r="N7331" s="561" t="n"/>
    </row>
    <row r="7332">
      <c r="N7332" s="561" t="n"/>
    </row>
    <row r="7333">
      <c r="N7333" s="561" t="n"/>
    </row>
    <row r="7334">
      <c r="N7334" s="561" t="n"/>
    </row>
    <row r="7335">
      <c r="N7335" s="561" t="n"/>
    </row>
    <row r="7336">
      <c r="N7336" s="561" t="n"/>
    </row>
    <row r="7337">
      <c r="N7337" s="561" t="n"/>
    </row>
    <row r="7338">
      <c r="N7338" s="561" t="n"/>
    </row>
    <row r="7339">
      <c r="N7339" s="561" t="n"/>
    </row>
    <row r="7340">
      <c r="N7340" s="561" t="n"/>
    </row>
    <row r="7341">
      <c r="N7341" s="561" t="n"/>
    </row>
    <row r="7342">
      <c r="N7342" s="561" t="n"/>
    </row>
    <row r="7343">
      <c r="N7343" s="561" t="n"/>
    </row>
    <row r="7344">
      <c r="N7344" s="561" t="n"/>
    </row>
    <row r="7345">
      <c r="N7345" s="561" t="n"/>
    </row>
    <row r="7346">
      <c r="N7346" s="561" t="n"/>
    </row>
    <row r="7347">
      <c r="N7347" s="561" t="n"/>
    </row>
    <row r="7348">
      <c r="N7348" s="561" t="n"/>
    </row>
    <row r="7349">
      <c r="N7349" s="561" t="n"/>
    </row>
    <row r="7350">
      <c r="N7350" s="561" t="n"/>
    </row>
    <row r="7351">
      <c r="N7351" s="561" t="n"/>
    </row>
    <row r="7352">
      <c r="N7352" s="561" t="n"/>
    </row>
    <row r="7353">
      <c r="N7353" s="561" t="n"/>
    </row>
    <row r="7354">
      <c r="N7354" s="561" t="n"/>
    </row>
    <row r="7355">
      <c r="N7355" s="561" t="n"/>
    </row>
    <row r="7356">
      <c r="N7356" s="561" t="n"/>
    </row>
    <row r="7357">
      <c r="N7357" s="561" t="n"/>
    </row>
    <row r="7358">
      <c r="N7358" s="561" t="n"/>
    </row>
    <row r="7359">
      <c r="N7359" s="561" t="n"/>
    </row>
    <row r="7360">
      <c r="N7360" s="561" t="n"/>
    </row>
    <row r="7361">
      <c r="N7361" s="561" t="n"/>
    </row>
    <row r="7362">
      <c r="N7362" s="561" t="n"/>
    </row>
    <row r="7363">
      <c r="N7363" s="561" t="n"/>
    </row>
    <row r="7364">
      <c r="N7364" s="561" t="n"/>
    </row>
    <row r="7365">
      <c r="N7365" s="561" t="n"/>
    </row>
    <row r="7366">
      <c r="N7366" s="561" t="n"/>
    </row>
    <row r="7367">
      <c r="N7367" s="561" t="n"/>
    </row>
    <row r="7368">
      <c r="N7368" s="561" t="n"/>
    </row>
    <row r="7369">
      <c r="N7369" s="561" t="n"/>
    </row>
    <row r="7370">
      <c r="N7370" s="561" t="n"/>
    </row>
    <row r="7371">
      <c r="N7371" s="561" t="n"/>
    </row>
    <row r="7372">
      <c r="N7372" s="561" t="n"/>
    </row>
    <row r="7373">
      <c r="N7373" s="561" t="n"/>
    </row>
    <row r="7374">
      <c r="N7374" s="561" t="n"/>
    </row>
    <row r="7375">
      <c r="N7375" s="561" t="n"/>
    </row>
    <row r="7376">
      <c r="N7376" s="561" t="n"/>
    </row>
    <row r="7377">
      <c r="N7377" s="561" t="n"/>
    </row>
    <row r="7378">
      <c r="N7378" s="561" t="n"/>
    </row>
    <row r="7379">
      <c r="N7379" s="561" t="n"/>
    </row>
    <row r="7380">
      <c r="N7380" s="561" t="n"/>
    </row>
    <row r="7381">
      <c r="N7381" s="561" t="n"/>
    </row>
    <row r="7382">
      <c r="N7382" s="561" t="n"/>
    </row>
    <row r="7383">
      <c r="N7383" s="561" t="n"/>
    </row>
    <row r="7384">
      <c r="N7384" s="561" t="n"/>
    </row>
    <row r="7385">
      <c r="N7385" s="561" t="n"/>
    </row>
    <row r="7386">
      <c r="N7386" s="561" t="n"/>
    </row>
    <row r="7387">
      <c r="N7387" s="561" t="n"/>
    </row>
    <row r="7388">
      <c r="N7388" s="561" t="n"/>
    </row>
    <row r="7389">
      <c r="N7389" s="561" t="n"/>
    </row>
    <row r="7390">
      <c r="N7390" s="561" t="n"/>
    </row>
    <row r="7391">
      <c r="N7391" s="561" t="n"/>
    </row>
    <row r="7392">
      <c r="N7392" s="561" t="n"/>
    </row>
    <row r="7393">
      <c r="N7393" s="561" t="n"/>
    </row>
    <row r="7394">
      <c r="N7394" s="561" t="n"/>
    </row>
    <row r="7395">
      <c r="N7395" s="561" t="n"/>
    </row>
    <row r="7396">
      <c r="N7396" s="561" t="n"/>
    </row>
    <row r="7397">
      <c r="N7397" s="561" t="n"/>
    </row>
    <row r="7398">
      <c r="N7398" s="561" t="n"/>
    </row>
    <row r="7399">
      <c r="N7399" s="561" t="n"/>
    </row>
    <row r="7400">
      <c r="N7400" s="561" t="n"/>
    </row>
    <row r="7401">
      <c r="N7401" s="561" t="n"/>
    </row>
    <row r="7402">
      <c r="N7402" s="561" t="n"/>
    </row>
    <row r="7403">
      <c r="N7403" s="561" t="n"/>
    </row>
    <row r="7404">
      <c r="N7404" s="561" t="n"/>
    </row>
    <row r="7405">
      <c r="N7405" s="561" t="n"/>
    </row>
    <row r="7406">
      <c r="N7406" s="561" t="n"/>
    </row>
    <row r="7407">
      <c r="N7407" s="561" t="n"/>
    </row>
    <row r="7408">
      <c r="N7408" s="561" t="n"/>
    </row>
    <row r="7409">
      <c r="N7409" s="561" t="n"/>
    </row>
    <row r="7410">
      <c r="N7410" s="561" t="n"/>
    </row>
    <row r="7411">
      <c r="N7411" s="561" t="n"/>
    </row>
    <row r="7412">
      <c r="N7412" s="561" t="n"/>
    </row>
    <row r="7413">
      <c r="N7413" s="561" t="n"/>
    </row>
    <row r="7414">
      <c r="N7414" s="561" t="n"/>
    </row>
    <row r="7415">
      <c r="N7415" s="561" t="n"/>
    </row>
    <row r="7416">
      <c r="N7416" s="561" t="n"/>
    </row>
    <row r="7417">
      <c r="N7417" s="561" t="n"/>
    </row>
    <row r="7418">
      <c r="N7418" s="561" t="n"/>
    </row>
    <row r="7419">
      <c r="N7419" s="561" t="n"/>
    </row>
    <row r="7420">
      <c r="N7420" s="561" t="n"/>
    </row>
    <row r="7421">
      <c r="N7421" s="561" t="n"/>
    </row>
    <row r="7422">
      <c r="N7422" s="561" t="n"/>
    </row>
    <row r="7423">
      <c r="N7423" s="561" t="n"/>
    </row>
    <row r="7424">
      <c r="N7424" s="561" t="n"/>
    </row>
    <row r="7425">
      <c r="N7425" s="561" t="n"/>
    </row>
    <row r="7426">
      <c r="N7426" s="561" t="n"/>
    </row>
    <row r="7427">
      <c r="N7427" s="561" t="n"/>
    </row>
    <row r="7428">
      <c r="N7428" s="561" t="n"/>
    </row>
    <row r="7429">
      <c r="N7429" s="561" t="n"/>
    </row>
    <row r="7430">
      <c r="N7430" s="561" t="n"/>
    </row>
    <row r="7431">
      <c r="N7431" s="561" t="n"/>
    </row>
    <row r="7432">
      <c r="N7432" s="561" t="n"/>
    </row>
    <row r="7433">
      <c r="N7433" s="561" t="n"/>
    </row>
    <row r="7434">
      <c r="N7434" s="561" t="n"/>
    </row>
    <row r="7435">
      <c r="N7435" s="561" t="n"/>
    </row>
    <row r="7436">
      <c r="N7436" s="561" t="n"/>
    </row>
    <row r="7437">
      <c r="N7437" s="561" t="n"/>
    </row>
    <row r="7438">
      <c r="N7438" s="561" t="n"/>
    </row>
    <row r="7439">
      <c r="N7439" s="561" t="n"/>
    </row>
    <row r="7440">
      <c r="N7440" s="561" t="n"/>
    </row>
    <row r="7441">
      <c r="N7441" s="561" t="n"/>
    </row>
    <row r="7442">
      <c r="N7442" s="561" t="n"/>
    </row>
    <row r="7443">
      <c r="N7443" s="561" t="n"/>
    </row>
    <row r="7444">
      <c r="N7444" s="561" t="n"/>
    </row>
    <row r="7445">
      <c r="N7445" s="561" t="n"/>
    </row>
    <row r="7446">
      <c r="N7446" s="561" t="n"/>
    </row>
    <row r="7447">
      <c r="N7447" s="561" t="n"/>
    </row>
    <row r="7448">
      <c r="N7448" s="561" t="n"/>
    </row>
    <row r="7449">
      <c r="N7449" s="561" t="n"/>
    </row>
    <row r="7450">
      <c r="N7450" s="561" t="n"/>
    </row>
    <row r="7451">
      <c r="N7451" s="561" t="n"/>
    </row>
    <row r="7452">
      <c r="N7452" s="561" t="n"/>
    </row>
    <row r="7453">
      <c r="N7453" s="561" t="n"/>
    </row>
    <row r="7454">
      <c r="N7454" s="561" t="n"/>
    </row>
    <row r="7455">
      <c r="N7455" s="561" t="n"/>
    </row>
    <row r="7456">
      <c r="N7456" s="561" t="n"/>
    </row>
    <row r="7457">
      <c r="N7457" s="561" t="n"/>
    </row>
    <row r="7458">
      <c r="N7458" s="561" t="n"/>
    </row>
    <row r="7459">
      <c r="N7459" s="561" t="n"/>
    </row>
    <row r="7460">
      <c r="N7460" s="561" t="n"/>
    </row>
    <row r="7461">
      <c r="N7461" s="561" t="n"/>
    </row>
    <row r="7462">
      <c r="N7462" s="561" t="n"/>
    </row>
    <row r="7463">
      <c r="N7463" s="561" t="n"/>
    </row>
    <row r="7464">
      <c r="N7464" s="561" t="n"/>
    </row>
    <row r="7465">
      <c r="N7465" s="561" t="n"/>
    </row>
    <row r="7466">
      <c r="N7466" s="561" t="n"/>
    </row>
    <row r="7467">
      <c r="N7467" s="561" t="n"/>
    </row>
    <row r="7468">
      <c r="N7468" s="561" t="n"/>
    </row>
    <row r="7469">
      <c r="N7469" s="561" t="n"/>
    </row>
    <row r="7470">
      <c r="N7470" s="561" t="n"/>
    </row>
    <row r="7471">
      <c r="N7471" s="561" t="n"/>
    </row>
    <row r="7472">
      <c r="N7472" s="561" t="n"/>
    </row>
    <row r="7473">
      <c r="N7473" s="561" t="n"/>
    </row>
    <row r="7474">
      <c r="N7474" s="561" t="n"/>
    </row>
    <row r="7475">
      <c r="N7475" s="561" t="n"/>
    </row>
    <row r="7476">
      <c r="N7476" s="561" t="n"/>
    </row>
    <row r="7477">
      <c r="N7477" s="561" t="n"/>
    </row>
    <row r="7478">
      <c r="N7478" s="561" t="n"/>
    </row>
    <row r="7479">
      <c r="N7479" s="561" t="n"/>
    </row>
    <row r="7480">
      <c r="N7480" s="561" t="n"/>
    </row>
    <row r="7481">
      <c r="N7481" s="561" t="n"/>
    </row>
    <row r="7482">
      <c r="N7482" s="561" t="n"/>
    </row>
    <row r="7483">
      <c r="N7483" s="561" t="n"/>
    </row>
    <row r="7484">
      <c r="N7484" s="561" t="n"/>
    </row>
    <row r="7485">
      <c r="N7485" s="561" t="n"/>
    </row>
    <row r="7486">
      <c r="N7486" s="561" t="n"/>
    </row>
    <row r="7487">
      <c r="N7487" s="561" t="n"/>
    </row>
    <row r="7488">
      <c r="N7488" s="561" t="n"/>
    </row>
    <row r="7489">
      <c r="N7489" s="561" t="n"/>
    </row>
    <row r="7490">
      <c r="N7490" s="561" t="n"/>
    </row>
    <row r="7491">
      <c r="N7491" s="561" t="n"/>
    </row>
    <row r="7492">
      <c r="N7492" s="561" t="n"/>
    </row>
    <row r="7493">
      <c r="N7493" s="561" t="n"/>
    </row>
    <row r="7494">
      <c r="N7494" s="561" t="n"/>
    </row>
    <row r="7495">
      <c r="N7495" s="561" t="n"/>
    </row>
    <row r="7496">
      <c r="N7496" s="561" t="n"/>
    </row>
    <row r="7497">
      <c r="N7497" s="561" t="n"/>
    </row>
    <row r="7498">
      <c r="N7498" s="561" t="n"/>
    </row>
    <row r="7499">
      <c r="N7499" s="561" t="n"/>
    </row>
    <row r="7500">
      <c r="N7500" s="561" t="n"/>
    </row>
    <row r="7501">
      <c r="N7501" s="561" t="n"/>
    </row>
    <row r="7502">
      <c r="N7502" s="561" t="n"/>
    </row>
    <row r="7503">
      <c r="N7503" s="561" t="n"/>
    </row>
    <row r="7504">
      <c r="N7504" s="561" t="n"/>
    </row>
    <row r="7505">
      <c r="N7505" s="561" t="n"/>
    </row>
    <row r="7506">
      <c r="N7506" s="561" t="n"/>
    </row>
    <row r="7507">
      <c r="N7507" s="561" t="n"/>
    </row>
    <row r="7508">
      <c r="N7508" s="561" t="n"/>
    </row>
    <row r="7509">
      <c r="N7509" s="561" t="n"/>
    </row>
    <row r="7510">
      <c r="N7510" s="561" t="n"/>
    </row>
    <row r="7511">
      <c r="N7511" s="561" t="n"/>
    </row>
    <row r="7512">
      <c r="N7512" s="561" t="n"/>
    </row>
    <row r="7513">
      <c r="N7513" s="561" t="n"/>
    </row>
    <row r="7514">
      <c r="N7514" s="561" t="n"/>
    </row>
    <row r="7515">
      <c r="N7515" s="561" t="n"/>
    </row>
    <row r="7516">
      <c r="N7516" s="561" t="n"/>
    </row>
    <row r="7517">
      <c r="N7517" s="561" t="n"/>
    </row>
    <row r="7518">
      <c r="N7518" s="561" t="n"/>
    </row>
    <row r="7519">
      <c r="N7519" s="561" t="n"/>
    </row>
    <row r="7520">
      <c r="N7520" s="561" t="n"/>
    </row>
    <row r="7521">
      <c r="N7521" s="561" t="n"/>
    </row>
    <row r="7522">
      <c r="N7522" s="561" t="n"/>
    </row>
    <row r="7523">
      <c r="N7523" s="561" t="n"/>
    </row>
    <row r="7524">
      <c r="N7524" s="561" t="n"/>
    </row>
    <row r="7525">
      <c r="N7525" s="561" t="n"/>
    </row>
    <row r="7526">
      <c r="N7526" s="561" t="n"/>
    </row>
    <row r="7527">
      <c r="N7527" s="561" t="n"/>
    </row>
    <row r="7528">
      <c r="N7528" s="561" t="n"/>
    </row>
    <row r="7529">
      <c r="N7529" s="561" t="n"/>
    </row>
    <row r="7530">
      <c r="N7530" s="561" t="n"/>
    </row>
    <row r="7531">
      <c r="N7531" s="561" t="n"/>
    </row>
    <row r="7532">
      <c r="N7532" s="561" t="n"/>
    </row>
    <row r="7533">
      <c r="N7533" s="561" t="n"/>
    </row>
    <row r="7534">
      <c r="N7534" s="561" t="n"/>
    </row>
    <row r="7535">
      <c r="N7535" s="561" t="n"/>
    </row>
    <row r="7536">
      <c r="N7536" s="561" t="n"/>
    </row>
    <row r="7537">
      <c r="N7537" s="561" t="n"/>
    </row>
    <row r="7538">
      <c r="N7538" s="561" t="n"/>
    </row>
    <row r="7539">
      <c r="N7539" s="561" t="n"/>
    </row>
    <row r="7540">
      <c r="N7540" s="561" t="n"/>
    </row>
    <row r="7541">
      <c r="N7541" s="561" t="n"/>
    </row>
    <row r="7542">
      <c r="N7542" s="561" t="n"/>
    </row>
    <row r="7543">
      <c r="N7543" s="561" t="n"/>
    </row>
    <row r="7544">
      <c r="N7544" s="561" t="n"/>
    </row>
    <row r="7545">
      <c r="N7545" s="561" t="n"/>
    </row>
    <row r="7546">
      <c r="N7546" s="561" t="n"/>
    </row>
    <row r="7547">
      <c r="N7547" s="561" t="n"/>
    </row>
    <row r="7548">
      <c r="N7548" s="561" t="n"/>
    </row>
    <row r="7549">
      <c r="N7549" s="561" t="n"/>
    </row>
    <row r="7550">
      <c r="N7550" s="561" t="n"/>
    </row>
    <row r="7551">
      <c r="N7551" s="561" t="n"/>
    </row>
    <row r="7552">
      <c r="N7552" s="561" t="n"/>
    </row>
    <row r="7553">
      <c r="N7553" s="561" t="n"/>
    </row>
    <row r="7554">
      <c r="N7554" s="561" t="n"/>
    </row>
    <row r="7555">
      <c r="N7555" s="561" t="n"/>
    </row>
    <row r="7556">
      <c r="N7556" s="561" t="n"/>
    </row>
    <row r="7557">
      <c r="N7557" s="561" t="n"/>
    </row>
    <row r="7558">
      <c r="N7558" s="561" t="n"/>
    </row>
    <row r="7559">
      <c r="N7559" s="561" t="n"/>
    </row>
    <row r="7560">
      <c r="N7560" s="561" t="n"/>
    </row>
    <row r="7561">
      <c r="N7561" s="561" t="n"/>
    </row>
    <row r="7562">
      <c r="N7562" s="561" t="n"/>
    </row>
    <row r="7563">
      <c r="N7563" s="561" t="n"/>
    </row>
    <row r="7564">
      <c r="N7564" s="561" t="n"/>
    </row>
    <row r="7565">
      <c r="N7565" s="561" t="n"/>
    </row>
    <row r="7566">
      <c r="N7566" s="561" t="n"/>
    </row>
    <row r="7567">
      <c r="N7567" s="561" t="n"/>
    </row>
    <row r="7568">
      <c r="N7568" s="561" t="n"/>
    </row>
    <row r="7569">
      <c r="N7569" s="561" t="n"/>
    </row>
    <row r="7570">
      <c r="N7570" s="561" t="n"/>
    </row>
    <row r="7571">
      <c r="N7571" s="561" t="n"/>
    </row>
    <row r="7572">
      <c r="N7572" s="561" t="n"/>
    </row>
    <row r="7573">
      <c r="N7573" s="561" t="n"/>
    </row>
    <row r="7574">
      <c r="N7574" s="561" t="n"/>
    </row>
    <row r="7575">
      <c r="N7575" s="561" t="n"/>
    </row>
    <row r="7576">
      <c r="N7576" s="561" t="n"/>
    </row>
    <row r="7577">
      <c r="N7577" s="561" t="n"/>
    </row>
    <row r="7578">
      <c r="N7578" s="561" t="n"/>
    </row>
    <row r="7579">
      <c r="N7579" s="561" t="n"/>
    </row>
    <row r="7580">
      <c r="N7580" s="561" t="n"/>
    </row>
    <row r="7581">
      <c r="N7581" s="561" t="n"/>
    </row>
    <row r="7582">
      <c r="N7582" s="561" t="n"/>
    </row>
    <row r="7583">
      <c r="N7583" s="561" t="n"/>
    </row>
    <row r="7584">
      <c r="N7584" s="561" t="n"/>
    </row>
    <row r="7585">
      <c r="N7585" s="561" t="n"/>
    </row>
    <row r="7586">
      <c r="N7586" s="561" t="n"/>
    </row>
    <row r="7587">
      <c r="N7587" s="561" t="n"/>
    </row>
    <row r="7588">
      <c r="N7588" s="561" t="n"/>
    </row>
    <row r="7589">
      <c r="N7589" s="561" t="n"/>
    </row>
    <row r="7590">
      <c r="N7590" s="561" t="n"/>
    </row>
    <row r="7591">
      <c r="N7591" s="561" t="n"/>
    </row>
    <row r="7592">
      <c r="N7592" s="561" t="n"/>
    </row>
    <row r="7593">
      <c r="N7593" s="561" t="n"/>
    </row>
    <row r="7594">
      <c r="N7594" s="561" t="n"/>
    </row>
    <row r="7595">
      <c r="N7595" s="561" t="n"/>
    </row>
    <row r="7596">
      <c r="N7596" s="561" t="n"/>
    </row>
    <row r="7597">
      <c r="N7597" s="561" t="n"/>
    </row>
    <row r="7598">
      <c r="N7598" s="561" t="n"/>
    </row>
    <row r="7599">
      <c r="N7599" s="561" t="n"/>
    </row>
    <row r="7600">
      <c r="N7600" s="561" t="n"/>
    </row>
    <row r="7601">
      <c r="N7601" s="561" t="n"/>
    </row>
    <row r="7602">
      <c r="N7602" s="561" t="n"/>
    </row>
    <row r="7603">
      <c r="N7603" s="561" t="n"/>
    </row>
    <row r="7604">
      <c r="N7604" s="561" t="n"/>
    </row>
    <row r="7605">
      <c r="N7605" s="561" t="n"/>
    </row>
    <row r="7606">
      <c r="N7606" s="561" t="n"/>
    </row>
    <row r="7607">
      <c r="N7607" s="561" t="n"/>
    </row>
    <row r="7608">
      <c r="N7608" s="561" t="n"/>
    </row>
    <row r="7609">
      <c r="N7609" s="561" t="n"/>
    </row>
    <row r="7610">
      <c r="N7610" s="561" t="n"/>
    </row>
    <row r="7611">
      <c r="N7611" s="561" t="n"/>
    </row>
    <row r="7612">
      <c r="N7612" s="561" t="n"/>
    </row>
    <row r="7613">
      <c r="N7613" s="561" t="n"/>
    </row>
    <row r="7614">
      <c r="N7614" s="561" t="n"/>
    </row>
    <row r="7615">
      <c r="N7615" s="561" t="n"/>
    </row>
    <row r="7616">
      <c r="N7616" s="561" t="n"/>
    </row>
    <row r="7617">
      <c r="N7617" s="561" t="n"/>
    </row>
    <row r="7618">
      <c r="N7618" s="561" t="n"/>
    </row>
    <row r="7619">
      <c r="N7619" s="561" t="n"/>
    </row>
    <row r="7620">
      <c r="N7620" s="561" t="n"/>
    </row>
    <row r="7621">
      <c r="N7621" s="561" t="n"/>
    </row>
    <row r="7622">
      <c r="N7622" s="561" t="n"/>
    </row>
    <row r="7623">
      <c r="N7623" s="561" t="n"/>
    </row>
    <row r="7624">
      <c r="N7624" s="561" t="n"/>
    </row>
    <row r="7625">
      <c r="N7625" s="561" t="n"/>
    </row>
    <row r="7626">
      <c r="N7626" s="561" t="n"/>
    </row>
    <row r="7627">
      <c r="N7627" s="561" t="n"/>
    </row>
    <row r="7628">
      <c r="N7628" s="561" t="n"/>
    </row>
    <row r="7629">
      <c r="N7629" s="561" t="n"/>
    </row>
    <row r="7630">
      <c r="N7630" s="561" t="n"/>
    </row>
    <row r="7631">
      <c r="N7631" s="561" t="n"/>
    </row>
    <row r="7632">
      <c r="N7632" s="561" t="n"/>
    </row>
    <row r="7633">
      <c r="N7633" s="561" t="n"/>
    </row>
    <row r="7634">
      <c r="N7634" s="561" t="n"/>
    </row>
    <row r="7635">
      <c r="N7635" s="561" t="n"/>
    </row>
    <row r="7636">
      <c r="N7636" s="561" t="n"/>
    </row>
    <row r="7637">
      <c r="N7637" s="561" t="n"/>
    </row>
    <row r="7638">
      <c r="N7638" s="561" t="n"/>
    </row>
    <row r="7639">
      <c r="N7639" s="561" t="n"/>
    </row>
    <row r="7640">
      <c r="N7640" s="561" t="n"/>
    </row>
    <row r="7641">
      <c r="N7641" s="561" t="n"/>
    </row>
    <row r="7642">
      <c r="N7642" s="561" t="n"/>
    </row>
    <row r="7643">
      <c r="N7643" s="561" t="n"/>
    </row>
    <row r="7644">
      <c r="N7644" s="561" t="n"/>
    </row>
    <row r="7645">
      <c r="N7645" s="561" t="n"/>
    </row>
    <row r="7646">
      <c r="N7646" s="561" t="n"/>
    </row>
    <row r="7647">
      <c r="N7647" s="561" t="n"/>
    </row>
    <row r="7648">
      <c r="N7648" s="561" t="n"/>
    </row>
    <row r="7649">
      <c r="N7649" s="561" t="n"/>
    </row>
    <row r="7650">
      <c r="N7650" s="561" t="n"/>
    </row>
    <row r="7651">
      <c r="N7651" s="561" t="n"/>
    </row>
    <row r="7652">
      <c r="N7652" s="561" t="n"/>
    </row>
    <row r="7653">
      <c r="N7653" s="561" t="n"/>
    </row>
    <row r="7654">
      <c r="N7654" s="561" t="n"/>
    </row>
    <row r="7655">
      <c r="N7655" s="561" t="n"/>
    </row>
    <row r="7656">
      <c r="N7656" s="561" t="n"/>
    </row>
    <row r="7657">
      <c r="N7657" s="561" t="n"/>
    </row>
    <row r="7658">
      <c r="N7658" s="561" t="n"/>
    </row>
    <row r="7659">
      <c r="N7659" s="561" t="n"/>
    </row>
    <row r="7660">
      <c r="N7660" s="561" t="n"/>
    </row>
    <row r="7661">
      <c r="N7661" s="561" t="n"/>
    </row>
    <row r="7662">
      <c r="N7662" s="561" t="n"/>
    </row>
    <row r="7663">
      <c r="N7663" s="561" t="n"/>
    </row>
    <row r="7664">
      <c r="N7664" s="561" t="n"/>
    </row>
    <row r="7665">
      <c r="N7665" s="561" t="n"/>
    </row>
    <row r="7666">
      <c r="N7666" s="561" t="n"/>
    </row>
    <row r="7667">
      <c r="N7667" s="561" t="n"/>
    </row>
    <row r="7668">
      <c r="N7668" s="561" t="n"/>
    </row>
    <row r="7669">
      <c r="N7669" s="561" t="n"/>
    </row>
    <row r="7670">
      <c r="N7670" s="561" t="n"/>
    </row>
    <row r="7671">
      <c r="N7671" s="561" t="n"/>
    </row>
    <row r="7672">
      <c r="N7672" s="561" t="n"/>
    </row>
    <row r="7673">
      <c r="N7673" s="561" t="n"/>
    </row>
    <row r="7674">
      <c r="N7674" s="561" t="n"/>
    </row>
    <row r="7675">
      <c r="N7675" s="561" t="n"/>
    </row>
    <row r="7676">
      <c r="N7676" s="561" t="n"/>
    </row>
    <row r="7677">
      <c r="N7677" s="561" t="n"/>
    </row>
    <row r="7678">
      <c r="N7678" s="561" t="n"/>
    </row>
    <row r="7679">
      <c r="N7679" s="561" t="n"/>
    </row>
    <row r="7680">
      <c r="N7680" s="561" t="n"/>
    </row>
    <row r="7681">
      <c r="N7681" s="561" t="n"/>
    </row>
    <row r="7682">
      <c r="N7682" s="561" t="n"/>
    </row>
    <row r="7683">
      <c r="N7683" s="561" t="n"/>
    </row>
    <row r="7684">
      <c r="N7684" s="561" t="n"/>
    </row>
    <row r="7685">
      <c r="N7685" s="561" t="n"/>
    </row>
    <row r="7686">
      <c r="N7686" s="561" t="n"/>
    </row>
    <row r="7687">
      <c r="N7687" s="561" t="n"/>
    </row>
    <row r="7688">
      <c r="N7688" s="561" t="n"/>
    </row>
    <row r="7689">
      <c r="N7689" s="561" t="n"/>
    </row>
    <row r="7690">
      <c r="N7690" s="561" t="n"/>
    </row>
    <row r="7691">
      <c r="N7691" s="561" t="n"/>
    </row>
    <row r="7692">
      <c r="N7692" s="561" t="n"/>
    </row>
    <row r="7693">
      <c r="N7693" s="561" t="n"/>
    </row>
    <row r="7694">
      <c r="N7694" s="561" t="n"/>
    </row>
    <row r="7695">
      <c r="N7695" s="561" t="n"/>
    </row>
    <row r="7696">
      <c r="N7696" s="561" t="n"/>
    </row>
    <row r="7697">
      <c r="N7697" s="561" t="n"/>
    </row>
    <row r="7698">
      <c r="N7698" s="561" t="n"/>
    </row>
    <row r="7699">
      <c r="N7699" s="561" t="n"/>
    </row>
    <row r="7700">
      <c r="N7700" s="561" t="n"/>
    </row>
    <row r="7701">
      <c r="N7701" s="561" t="n"/>
    </row>
    <row r="7702">
      <c r="N7702" s="561" t="n"/>
    </row>
    <row r="7703">
      <c r="N7703" s="561" t="n"/>
    </row>
    <row r="7704">
      <c r="N7704" s="561" t="n"/>
    </row>
    <row r="7705">
      <c r="N7705" s="561" t="n"/>
    </row>
    <row r="7706">
      <c r="N7706" s="561" t="n"/>
    </row>
    <row r="7707">
      <c r="N7707" s="561" t="n"/>
    </row>
    <row r="7708">
      <c r="N7708" s="561" t="n"/>
    </row>
    <row r="7709">
      <c r="N7709" s="561" t="n"/>
    </row>
    <row r="7710">
      <c r="N7710" s="561" t="n"/>
    </row>
    <row r="7711">
      <c r="N7711" s="561" t="n"/>
    </row>
    <row r="7712">
      <c r="N7712" s="561" t="n"/>
    </row>
    <row r="7713">
      <c r="N7713" s="561" t="n"/>
    </row>
    <row r="7714">
      <c r="N7714" s="561" t="n"/>
    </row>
    <row r="7715">
      <c r="N7715" s="561" t="n"/>
    </row>
    <row r="7716">
      <c r="N7716" s="561" t="n"/>
    </row>
    <row r="7717">
      <c r="N7717" s="561" t="n"/>
    </row>
    <row r="7718">
      <c r="N7718" s="561" t="n"/>
    </row>
    <row r="7719">
      <c r="N7719" s="561" t="n"/>
    </row>
    <row r="7720">
      <c r="N7720" s="561" t="n"/>
    </row>
    <row r="7721">
      <c r="N7721" s="561" t="n"/>
    </row>
    <row r="7722">
      <c r="N7722" s="561" t="n"/>
    </row>
    <row r="7723">
      <c r="N7723" s="561" t="n"/>
    </row>
    <row r="7724">
      <c r="N7724" s="561" t="n"/>
    </row>
    <row r="7725">
      <c r="N7725" s="561" t="n"/>
    </row>
    <row r="7726">
      <c r="N7726" s="561" t="n"/>
    </row>
    <row r="7727">
      <c r="N7727" s="561" t="n"/>
    </row>
    <row r="7728">
      <c r="N7728" s="561" t="n"/>
    </row>
    <row r="7729">
      <c r="N7729" s="561" t="n"/>
    </row>
    <row r="7730">
      <c r="N7730" s="561" t="n"/>
    </row>
    <row r="7731">
      <c r="N7731" s="561" t="n"/>
    </row>
    <row r="7732">
      <c r="N7732" s="561" t="n"/>
    </row>
    <row r="7733">
      <c r="N7733" s="561" t="n"/>
    </row>
    <row r="7734">
      <c r="N7734" s="561" t="n"/>
    </row>
    <row r="7735">
      <c r="N7735" s="561" t="n"/>
    </row>
    <row r="7736">
      <c r="N7736" s="561" t="n"/>
    </row>
    <row r="7737">
      <c r="N7737" s="561" t="n"/>
    </row>
    <row r="7738">
      <c r="N7738" s="561" t="n"/>
    </row>
    <row r="7739">
      <c r="N7739" s="561" t="n"/>
    </row>
    <row r="7740">
      <c r="N7740" s="561" t="n"/>
    </row>
    <row r="7741">
      <c r="N7741" s="561" t="n"/>
    </row>
    <row r="7742">
      <c r="N7742" s="561" t="n"/>
    </row>
    <row r="7743">
      <c r="N7743" s="561" t="n"/>
    </row>
    <row r="7744">
      <c r="N7744" s="561" t="n"/>
    </row>
    <row r="7745">
      <c r="N7745" s="561" t="n"/>
    </row>
    <row r="7746">
      <c r="N7746" s="561" t="n"/>
    </row>
    <row r="7747">
      <c r="N7747" s="561" t="n"/>
    </row>
    <row r="7748">
      <c r="N7748" s="561" t="n"/>
    </row>
    <row r="7749">
      <c r="N7749" s="561" t="n"/>
    </row>
    <row r="7750">
      <c r="N7750" s="561" t="n"/>
    </row>
    <row r="7751">
      <c r="N7751" s="561" t="n"/>
    </row>
    <row r="7752">
      <c r="N7752" s="561" t="n"/>
    </row>
    <row r="7753">
      <c r="N7753" s="561" t="n"/>
    </row>
    <row r="7754">
      <c r="N7754" s="561" t="n"/>
    </row>
    <row r="7755">
      <c r="N7755" s="561" t="n"/>
    </row>
    <row r="7756">
      <c r="N7756" s="561" t="n"/>
    </row>
    <row r="7757">
      <c r="N7757" s="561" t="n"/>
    </row>
    <row r="7758">
      <c r="N7758" s="561" t="n"/>
    </row>
    <row r="7759">
      <c r="N7759" s="561" t="n"/>
    </row>
    <row r="7760">
      <c r="N7760" s="561" t="n"/>
    </row>
    <row r="7761">
      <c r="N7761" s="561" t="n"/>
    </row>
    <row r="7762">
      <c r="N7762" s="561" t="n"/>
    </row>
    <row r="7763">
      <c r="N7763" s="561" t="n"/>
    </row>
    <row r="7764">
      <c r="N7764" s="561" t="n"/>
    </row>
    <row r="7765">
      <c r="N7765" s="561" t="n"/>
    </row>
    <row r="7766">
      <c r="N7766" s="561" t="n"/>
    </row>
    <row r="7767">
      <c r="N7767" s="561" t="n"/>
    </row>
    <row r="7768">
      <c r="N7768" s="561" t="n"/>
    </row>
    <row r="7769">
      <c r="N7769" s="561" t="n"/>
    </row>
    <row r="7770">
      <c r="N7770" s="561" t="n"/>
    </row>
    <row r="7771">
      <c r="N7771" s="561" t="n"/>
    </row>
    <row r="7772">
      <c r="N7772" s="561" t="n"/>
    </row>
    <row r="7773">
      <c r="N7773" s="561" t="n"/>
    </row>
    <row r="7774">
      <c r="N7774" s="561" t="n"/>
    </row>
    <row r="7775">
      <c r="N7775" s="561" t="n"/>
    </row>
    <row r="7776">
      <c r="N7776" s="561" t="n"/>
    </row>
    <row r="7777">
      <c r="N7777" s="561" t="n"/>
    </row>
    <row r="7778">
      <c r="N7778" s="561" t="n"/>
    </row>
    <row r="7779">
      <c r="N7779" s="561" t="n"/>
    </row>
    <row r="7780">
      <c r="N7780" s="561" t="n"/>
    </row>
    <row r="7781">
      <c r="N7781" s="561" t="n"/>
    </row>
    <row r="7782">
      <c r="N7782" s="561" t="n"/>
    </row>
    <row r="7783">
      <c r="N7783" s="561" t="n"/>
    </row>
    <row r="7784">
      <c r="N7784" s="561" t="n"/>
    </row>
    <row r="7785">
      <c r="N7785" s="561" t="n"/>
    </row>
    <row r="7786">
      <c r="N7786" s="561" t="n"/>
    </row>
    <row r="7787">
      <c r="N7787" s="561" t="n"/>
    </row>
    <row r="7788">
      <c r="N7788" s="561" t="n"/>
    </row>
    <row r="7789">
      <c r="N7789" s="561" t="n"/>
    </row>
    <row r="7790">
      <c r="N7790" s="561" t="n"/>
    </row>
    <row r="7791">
      <c r="N7791" s="561" t="n"/>
    </row>
    <row r="7792">
      <c r="N7792" s="561" t="n"/>
    </row>
    <row r="7793">
      <c r="N7793" s="561" t="n"/>
    </row>
    <row r="7794">
      <c r="N7794" s="561" t="n"/>
    </row>
    <row r="7795">
      <c r="N7795" s="561" t="n"/>
    </row>
    <row r="7796">
      <c r="N7796" s="561" t="n"/>
    </row>
    <row r="7797">
      <c r="N7797" s="561" t="n"/>
    </row>
    <row r="7798">
      <c r="N7798" s="561" t="n"/>
    </row>
    <row r="7799">
      <c r="N7799" s="561" t="n"/>
    </row>
    <row r="7800">
      <c r="N7800" s="561" t="n"/>
    </row>
    <row r="7801">
      <c r="N7801" s="561" t="n"/>
    </row>
    <row r="7802">
      <c r="N7802" s="561" t="n"/>
    </row>
    <row r="7803">
      <c r="N7803" s="561" t="n"/>
    </row>
    <row r="7804">
      <c r="N7804" s="561" t="n"/>
    </row>
    <row r="7805">
      <c r="N7805" s="561" t="n"/>
    </row>
    <row r="7806">
      <c r="N7806" s="561" t="n"/>
    </row>
    <row r="7807">
      <c r="N7807" s="561" t="n"/>
    </row>
    <row r="7808">
      <c r="N7808" s="561" t="n"/>
    </row>
    <row r="7809">
      <c r="N7809" s="561" t="n"/>
    </row>
    <row r="7810">
      <c r="N7810" s="561" t="n"/>
    </row>
    <row r="7811">
      <c r="N7811" s="561" t="n"/>
    </row>
    <row r="7812">
      <c r="N7812" s="561" t="n"/>
    </row>
    <row r="7813">
      <c r="N7813" s="561" t="n"/>
    </row>
    <row r="7814">
      <c r="N7814" s="561" t="n"/>
    </row>
    <row r="7815">
      <c r="N7815" s="561" t="n"/>
    </row>
    <row r="7816">
      <c r="N7816" s="561" t="n"/>
    </row>
    <row r="7817">
      <c r="N7817" s="561" t="n"/>
    </row>
    <row r="7818">
      <c r="N7818" s="561" t="n"/>
    </row>
    <row r="7819">
      <c r="N7819" s="561" t="n"/>
    </row>
    <row r="7820">
      <c r="N7820" s="561" t="n"/>
    </row>
    <row r="7821">
      <c r="N7821" s="561" t="n"/>
    </row>
    <row r="7822">
      <c r="N7822" s="561" t="n"/>
    </row>
    <row r="7823">
      <c r="N7823" s="561" t="n"/>
    </row>
    <row r="7824">
      <c r="N7824" s="561" t="n"/>
    </row>
    <row r="7825">
      <c r="N7825" s="561" t="n"/>
    </row>
    <row r="7826">
      <c r="N7826" s="561" t="n"/>
    </row>
    <row r="7827">
      <c r="N7827" s="561" t="n"/>
    </row>
    <row r="7828">
      <c r="N7828" s="561" t="n"/>
    </row>
    <row r="7829">
      <c r="N7829" s="561" t="n"/>
    </row>
    <row r="7830">
      <c r="N7830" s="561" t="n"/>
    </row>
    <row r="7831">
      <c r="N7831" s="561" t="n"/>
    </row>
    <row r="7832">
      <c r="N7832" s="561" t="n"/>
    </row>
    <row r="7833">
      <c r="N7833" s="561" t="n"/>
    </row>
    <row r="7834">
      <c r="N7834" s="561" t="n"/>
    </row>
    <row r="7835">
      <c r="N7835" s="561" t="n"/>
    </row>
    <row r="7836">
      <c r="N7836" s="561" t="n"/>
    </row>
    <row r="7837">
      <c r="N7837" s="561" t="n"/>
    </row>
    <row r="7838">
      <c r="N7838" s="561" t="n"/>
    </row>
    <row r="7839">
      <c r="N7839" s="561" t="n"/>
    </row>
    <row r="7840">
      <c r="N7840" s="561" t="n"/>
    </row>
    <row r="7841">
      <c r="N7841" s="561" t="n"/>
    </row>
    <row r="7842">
      <c r="N7842" s="561" t="n"/>
    </row>
    <row r="7843">
      <c r="N7843" s="561" t="n"/>
    </row>
    <row r="7844">
      <c r="N7844" s="561" t="n"/>
    </row>
    <row r="7845">
      <c r="N7845" s="561" t="n"/>
    </row>
    <row r="7846">
      <c r="N7846" s="561" t="n"/>
    </row>
    <row r="7847">
      <c r="N7847" s="561" t="n"/>
    </row>
    <row r="7848">
      <c r="N7848" s="561" t="n"/>
    </row>
    <row r="7849">
      <c r="N7849" s="561" t="n"/>
    </row>
    <row r="7850">
      <c r="N7850" s="561" t="n"/>
    </row>
    <row r="7851">
      <c r="N7851" s="561" t="n"/>
    </row>
    <row r="7852">
      <c r="N7852" s="561" t="n"/>
    </row>
    <row r="7853">
      <c r="N7853" s="561" t="n"/>
    </row>
    <row r="7854">
      <c r="N7854" s="561" t="n"/>
    </row>
    <row r="7855">
      <c r="N7855" s="561" t="n"/>
    </row>
    <row r="7856">
      <c r="N7856" s="561" t="n"/>
    </row>
    <row r="7857">
      <c r="N7857" s="561" t="n"/>
    </row>
    <row r="7858">
      <c r="N7858" s="561" t="n"/>
    </row>
    <row r="7859">
      <c r="N7859" s="561" t="n"/>
    </row>
    <row r="7860">
      <c r="N7860" s="561" t="n"/>
    </row>
    <row r="7861">
      <c r="N7861" s="561" t="n"/>
    </row>
    <row r="7862">
      <c r="N7862" s="561" t="n"/>
    </row>
    <row r="7863">
      <c r="N7863" s="561" t="n"/>
    </row>
    <row r="7864">
      <c r="N7864" s="561" t="n"/>
    </row>
    <row r="7865">
      <c r="N7865" s="561" t="n"/>
    </row>
    <row r="7866">
      <c r="N7866" s="561" t="n"/>
    </row>
    <row r="7867">
      <c r="N7867" s="561" t="n"/>
    </row>
    <row r="7868">
      <c r="N7868" s="561" t="n"/>
    </row>
    <row r="7869">
      <c r="N7869" s="561" t="n"/>
    </row>
    <row r="7870">
      <c r="N7870" s="561" t="n"/>
    </row>
    <row r="7871">
      <c r="N7871" s="561" t="n"/>
    </row>
    <row r="7872">
      <c r="N7872" s="561" t="n"/>
    </row>
    <row r="7873">
      <c r="N7873" s="561" t="n"/>
    </row>
    <row r="7874">
      <c r="N7874" s="561" t="n"/>
    </row>
    <row r="7875">
      <c r="N7875" s="561" t="n"/>
    </row>
    <row r="7876">
      <c r="N7876" s="561" t="n"/>
    </row>
    <row r="7877">
      <c r="N7877" s="561" t="n"/>
    </row>
    <row r="7878">
      <c r="N7878" s="561" t="n"/>
    </row>
    <row r="7879">
      <c r="N7879" s="561" t="n"/>
    </row>
    <row r="7880">
      <c r="N7880" s="561" t="n"/>
    </row>
    <row r="7881">
      <c r="N7881" s="561" t="n"/>
    </row>
    <row r="7882">
      <c r="N7882" s="561" t="n"/>
    </row>
    <row r="7883">
      <c r="N7883" s="561" t="n"/>
    </row>
    <row r="7884">
      <c r="N7884" s="561" t="n"/>
    </row>
    <row r="7885">
      <c r="N7885" s="561" t="n"/>
    </row>
    <row r="7886">
      <c r="N7886" s="561" t="n"/>
    </row>
    <row r="7887">
      <c r="N7887" s="561" t="n"/>
    </row>
    <row r="7888">
      <c r="N7888" s="561" t="n"/>
    </row>
    <row r="7889">
      <c r="N7889" s="561" t="n"/>
    </row>
    <row r="7890">
      <c r="N7890" s="561" t="n"/>
    </row>
    <row r="7891">
      <c r="N7891" s="561" t="n"/>
    </row>
    <row r="7892">
      <c r="N7892" s="561" t="n"/>
    </row>
    <row r="7893">
      <c r="N7893" s="561" t="n"/>
    </row>
    <row r="7894">
      <c r="N7894" s="561" t="n"/>
    </row>
    <row r="7895">
      <c r="N7895" s="561" t="n"/>
    </row>
    <row r="7896">
      <c r="N7896" s="561" t="n"/>
    </row>
    <row r="7897">
      <c r="N7897" s="561" t="n"/>
    </row>
    <row r="7898">
      <c r="N7898" s="561" t="n"/>
    </row>
    <row r="7899">
      <c r="N7899" s="561" t="n"/>
    </row>
    <row r="7900">
      <c r="N7900" s="561" t="n"/>
    </row>
    <row r="7901">
      <c r="N7901" s="561" t="n"/>
    </row>
    <row r="7902">
      <c r="N7902" s="561" t="n"/>
    </row>
    <row r="7903">
      <c r="N7903" s="561" t="n"/>
    </row>
    <row r="7904">
      <c r="N7904" s="561" t="n"/>
    </row>
    <row r="7905">
      <c r="N7905" s="561" t="n"/>
    </row>
    <row r="7906">
      <c r="N7906" s="561" t="n"/>
    </row>
    <row r="7907">
      <c r="N7907" s="561" t="n"/>
    </row>
    <row r="7908">
      <c r="N7908" s="561" t="n"/>
    </row>
    <row r="7909">
      <c r="N7909" s="561" t="n"/>
    </row>
    <row r="7910">
      <c r="N7910" s="561" t="n"/>
    </row>
    <row r="7911">
      <c r="N7911" s="561" t="n"/>
    </row>
    <row r="7912">
      <c r="N7912" s="561" t="n"/>
    </row>
    <row r="7913">
      <c r="N7913" s="561" t="n"/>
    </row>
    <row r="7914">
      <c r="N7914" s="561" t="n"/>
    </row>
    <row r="7915">
      <c r="N7915" s="561" t="n"/>
    </row>
    <row r="7916">
      <c r="N7916" s="561" t="n"/>
    </row>
    <row r="7917">
      <c r="N7917" s="561" t="n"/>
    </row>
    <row r="7918">
      <c r="N7918" s="561" t="n"/>
    </row>
    <row r="7919">
      <c r="N7919" s="561" t="n"/>
    </row>
    <row r="7920">
      <c r="N7920" s="561" t="n"/>
    </row>
    <row r="7921">
      <c r="N7921" s="561" t="n"/>
    </row>
    <row r="7922">
      <c r="N7922" s="561" t="n"/>
    </row>
    <row r="7923">
      <c r="N7923" s="561" t="n"/>
    </row>
    <row r="7924">
      <c r="N7924" s="561" t="n"/>
    </row>
    <row r="7925">
      <c r="N7925" s="561" t="n"/>
    </row>
    <row r="7926">
      <c r="N7926" s="561" t="n"/>
    </row>
    <row r="7927">
      <c r="N7927" s="561" t="n"/>
    </row>
    <row r="7928">
      <c r="N7928" s="561" t="n"/>
    </row>
    <row r="7929">
      <c r="N7929" s="561" t="n"/>
    </row>
    <row r="7930">
      <c r="N7930" s="561" t="n"/>
    </row>
    <row r="7931">
      <c r="N7931" s="561" t="n"/>
    </row>
    <row r="7932">
      <c r="N7932" s="561" t="n"/>
    </row>
    <row r="7933">
      <c r="N7933" s="561" t="n"/>
    </row>
    <row r="7934">
      <c r="N7934" s="561" t="n"/>
    </row>
    <row r="7935">
      <c r="N7935" s="561" t="n"/>
    </row>
    <row r="7936">
      <c r="N7936" s="561" t="n"/>
    </row>
    <row r="7937">
      <c r="N7937" s="561" t="n"/>
    </row>
    <row r="7938">
      <c r="N7938" s="561" t="n"/>
    </row>
    <row r="7939">
      <c r="N7939" s="561" t="n"/>
    </row>
    <row r="7940">
      <c r="N7940" s="561" t="n"/>
    </row>
    <row r="7941">
      <c r="N7941" s="561" t="n"/>
    </row>
    <row r="7942">
      <c r="N7942" s="561" t="n"/>
    </row>
    <row r="7943">
      <c r="N7943" s="561" t="n"/>
    </row>
    <row r="7944">
      <c r="N7944" s="561" t="n"/>
    </row>
    <row r="7945">
      <c r="N7945" s="561" t="n"/>
    </row>
    <row r="7946">
      <c r="N7946" s="561" t="n"/>
    </row>
    <row r="7947">
      <c r="N7947" s="561" t="n"/>
    </row>
    <row r="7948">
      <c r="N7948" s="561" t="n"/>
    </row>
    <row r="7949">
      <c r="N7949" s="561" t="n"/>
    </row>
    <row r="7950">
      <c r="N7950" s="561" t="n"/>
    </row>
    <row r="7951">
      <c r="N7951" s="561" t="n"/>
    </row>
    <row r="7952">
      <c r="N7952" s="561" t="n"/>
    </row>
    <row r="7953">
      <c r="N7953" s="561" t="n"/>
    </row>
    <row r="7954">
      <c r="N7954" s="561" t="n"/>
    </row>
    <row r="7955">
      <c r="N7955" s="561" t="n"/>
    </row>
    <row r="7956">
      <c r="N7956" s="561" t="n"/>
    </row>
    <row r="7957">
      <c r="N7957" s="561" t="n"/>
    </row>
    <row r="7958">
      <c r="N7958" s="561" t="n"/>
    </row>
    <row r="7959">
      <c r="N7959" s="561" t="n"/>
    </row>
    <row r="7960">
      <c r="N7960" s="561" t="n"/>
    </row>
    <row r="7961">
      <c r="N7961" s="561" t="n"/>
    </row>
    <row r="7962">
      <c r="N7962" s="561" t="n"/>
    </row>
    <row r="7963">
      <c r="N7963" s="561" t="n"/>
    </row>
    <row r="7964">
      <c r="N7964" s="561" t="n"/>
    </row>
    <row r="7965">
      <c r="N7965" s="561" t="n"/>
    </row>
    <row r="7966">
      <c r="N7966" s="561" t="n"/>
    </row>
    <row r="7967">
      <c r="N7967" s="561" t="n"/>
    </row>
    <row r="7968">
      <c r="N7968" s="561" t="n"/>
    </row>
    <row r="7969">
      <c r="N7969" s="561" t="n"/>
    </row>
    <row r="7970">
      <c r="N7970" s="561" t="n"/>
    </row>
    <row r="7971">
      <c r="N7971" s="561" t="n"/>
    </row>
    <row r="7972">
      <c r="N7972" s="561" t="n"/>
    </row>
    <row r="7973">
      <c r="N7973" s="561" t="n"/>
    </row>
    <row r="7974">
      <c r="N7974" s="561" t="n"/>
    </row>
    <row r="7975">
      <c r="N7975" s="561" t="n"/>
    </row>
    <row r="7976">
      <c r="N7976" s="561" t="n"/>
    </row>
    <row r="7977">
      <c r="N7977" s="561" t="n"/>
    </row>
    <row r="7978">
      <c r="N7978" s="561" t="n"/>
    </row>
    <row r="7979">
      <c r="N7979" s="561" t="n"/>
    </row>
    <row r="7980">
      <c r="N7980" s="561" t="n"/>
    </row>
    <row r="7981">
      <c r="N7981" s="561" t="n"/>
    </row>
    <row r="7982">
      <c r="N7982" s="561" t="n"/>
    </row>
    <row r="7983">
      <c r="N7983" s="561" t="n"/>
    </row>
    <row r="7984">
      <c r="N7984" s="561" t="n"/>
    </row>
    <row r="7985">
      <c r="N7985" s="561" t="n"/>
    </row>
    <row r="7986">
      <c r="N7986" s="561" t="n"/>
    </row>
    <row r="7987">
      <c r="N7987" s="561" t="n"/>
    </row>
    <row r="7988">
      <c r="N7988" s="561" t="n"/>
    </row>
    <row r="7989">
      <c r="N7989" s="561" t="n"/>
    </row>
    <row r="7990">
      <c r="N7990" s="561" t="n"/>
    </row>
    <row r="7991">
      <c r="N7991" s="561" t="n"/>
    </row>
    <row r="7992">
      <c r="N7992" s="561" t="n"/>
    </row>
    <row r="7993">
      <c r="N7993" s="561" t="n"/>
    </row>
    <row r="7994">
      <c r="N7994" s="561" t="n"/>
    </row>
    <row r="7995">
      <c r="N7995" s="561" t="n"/>
    </row>
    <row r="7996">
      <c r="N7996" s="561" t="n"/>
    </row>
    <row r="7997">
      <c r="N7997" s="561" t="n"/>
    </row>
    <row r="7998">
      <c r="N7998" s="561" t="n"/>
    </row>
    <row r="7999">
      <c r="N7999" s="561" t="n"/>
    </row>
    <row r="8000">
      <c r="N8000" s="561" t="n"/>
    </row>
    <row r="8001">
      <c r="N8001" s="561" t="n"/>
    </row>
    <row r="8002">
      <c r="N8002" s="561" t="n"/>
    </row>
    <row r="8003">
      <c r="N8003" s="561" t="n"/>
    </row>
    <row r="8004">
      <c r="N8004" s="561" t="n"/>
    </row>
    <row r="8005">
      <c r="N8005" s="561" t="n"/>
    </row>
    <row r="8006">
      <c r="N8006" s="561" t="n"/>
    </row>
    <row r="8007">
      <c r="N8007" s="561" t="n"/>
    </row>
    <row r="8008">
      <c r="N8008" s="561" t="n"/>
    </row>
    <row r="8009">
      <c r="N8009" s="561" t="n"/>
    </row>
    <row r="8010">
      <c r="N8010" s="561" t="n"/>
    </row>
    <row r="8011">
      <c r="N8011" s="561" t="n"/>
    </row>
    <row r="8012">
      <c r="N8012" s="561" t="n"/>
    </row>
    <row r="8013">
      <c r="N8013" s="561" t="n"/>
    </row>
    <row r="8014">
      <c r="N8014" s="561" t="n"/>
    </row>
    <row r="8015">
      <c r="N8015" s="561" t="n"/>
    </row>
    <row r="8016">
      <c r="N8016" s="561" t="n"/>
    </row>
    <row r="8017">
      <c r="N8017" s="561" t="n"/>
    </row>
    <row r="8018">
      <c r="N8018" s="561" t="n"/>
    </row>
    <row r="8019">
      <c r="N8019" s="561" t="n"/>
    </row>
    <row r="8020">
      <c r="N8020" s="561" t="n"/>
    </row>
    <row r="8021">
      <c r="N8021" s="561" t="n"/>
    </row>
    <row r="8022">
      <c r="N8022" s="561" t="n"/>
    </row>
    <row r="8023">
      <c r="N8023" s="561" t="n"/>
    </row>
    <row r="8024">
      <c r="N8024" s="561" t="n"/>
    </row>
    <row r="8025">
      <c r="N8025" s="561" t="n"/>
    </row>
    <row r="8026">
      <c r="N8026" s="561" t="n"/>
    </row>
    <row r="8027">
      <c r="N8027" s="561" t="n"/>
    </row>
    <row r="8028">
      <c r="N8028" s="561" t="n"/>
    </row>
    <row r="8029">
      <c r="N8029" s="561" t="n"/>
    </row>
    <row r="8030">
      <c r="N8030" s="561" t="n"/>
    </row>
    <row r="8031">
      <c r="N8031" s="561" t="n"/>
    </row>
    <row r="8032">
      <c r="N8032" s="561" t="n"/>
    </row>
    <row r="8033">
      <c r="N8033" s="561" t="n"/>
    </row>
    <row r="8034">
      <c r="N8034" s="561" t="n"/>
    </row>
    <row r="8035">
      <c r="N8035" s="561" t="n"/>
    </row>
    <row r="8036">
      <c r="N8036" s="561" t="n"/>
    </row>
    <row r="8037">
      <c r="N8037" s="561" t="n"/>
    </row>
    <row r="8038">
      <c r="N8038" s="561" t="n"/>
    </row>
    <row r="8039">
      <c r="N8039" s="561" t="n"/>
    </row>
    <row r="8040">
      <c r="N8040" s="561" t="n"/>
    </row>
    <row r="8041">
      <c r="N8041" s="561" t="n"/>
    </row>
    <row r="8042">
      <c r="N8042" s="561" t="n"/>
    </row>
    <row r="8043">
      <c r="N8043" s="561" t="n"/>
    </row>
    <row r="8044">
      <c r="N8044" s="561" t="n"/>
    </row>
    <row r="8045">
      <c r="N8045" s="561" t="n"/>
    </row>
    <row r="8046">
      <c r="N8046" s="561" t="n"/>
    </row>
    <row r="8047">
      <c r="N8047" s="561" t="n"/>
    </row>
    <row r="8048">
      <c r="N8048" s="561" t="n"/>
    </row>
    <row r="8049">
      <c r="N8049" s="561" t="n"/>
    </row>
    <row r="8050">
      <c r="N8050" s="561" t="n"/>
    </row>
    <row r="8051">
      <c r="N8051" s="561" t="n"/>
    </row>
    <row r="8052">
      <c r="N8052" s="561" t="n"/>
    </row>
    <row r="8053">
      <c r="N8053" s="561" t="n"/>
    </row>
    <row r="8054">
      <c r="N8054" s="561" t="n"/>
    </row>
    <row r="8055">
      <c r="N8055" s="561" t="n"/>
    </row>
    <row r="8056">
      <c r="N8056" s="561" t="n"/>
    </row>
    <row r="8057">
      <c r="N8057" s="561" t="n"/>
    </row>
    <row r="8058">
      <c r="N8058" s="561" t="n"/>
    </row>
    <row r="8059">
      <c r="N8059" s="561" t="n"/>
    </row>
    <row r="8060">
      <c r="N8060" s="561" t="n"/>
    </row>
    <row r="8061">
      <c r="N8061" s="561" t="n"/>
    </row>
    <row r="8062">
      <c r="N8062" s="561" t="n"/>
    </row>
    <row r="8063">
      <c r="N8063" s="561" t="n"/>
    </row>
    <row r="8064">
      <c r="N8064" s="561" t="n"/>
    </row>
    <row r="8065">
      <c r="N8065" s="561" t="n"/>
    </row>
    <row r="8066">
      <c r="N8066" s="561" t="n"/>
    </row>
    <row r="8067">
      <c r="N8067" s="561" t="n"/>
    </row>
    <row r="8068">
      <c r="N8068" s="561" t="n"/>
    </row>
    <row r="8069">
      <c r="N8069" s="561" t="n"/>
    </row>
    <row r="8070">
      <c r="N8070" s="561" t="n"/>
    </row>
    <row r="8071">
      <c r="N8071" s="561" t="n"/>
    </row>
    <row r="8072">
      <c r="N8072" s="561" t="n"/>
    </row>
    <row r="8073">
      <c r="N8073" s="561" t="n"/>
    </row>
    <row r="8074">
      <c r="N8074" s="561" t="n"/>
    </row>
    <row r="8075">
      <c r="N8075" s="561" t="n"/>
    </row>
    <row r="8076">
      <c r="N8076" s="561" t="n"/>
    </row>
    <row r="8077">
      <c r="N8077" s="561" t="n"/>
    </row>
    <row r="8078">
      <c r="N8078" s="561" t="n"/>
    </row>
    <row r="8079">
      <c r="N8079" s="561" t="n"/>
    </row>
    <row r="8080">
      <c r="N8080" s="561" t="n"/>
    </row>
    <row r="8081">
      <c r="N8081" s="561" t="n"/>
    </row>
    <row r="8082">
      <c r="N8082" s="561" t="n"/>
    </row>
    <row r="8083">
      <c r="N8083" s="561" t="n"/>
    </row>
    <row r="8084">
      <c r="N8084" s="561" t="n"/>
    </row>
    <row r="8085">
      <c r="N8085" s="561" t="n"/>
    </row>
    <row r="8086">
      <c r="N8086" s="561" t="n"/>
    </row>
    <row r="8087">
      <c r="N8087" s="561" t="n"/>
    </row>
    <row r="8088">
      <c r="N8088" s="561" t="n"/>
    </row>
    <row r="8089">
      <c r="N8089" s="561" t="n"/>
    </row>
    <row r="8090">
      <c r="N8090" s="561" t="n"/>
    </row>
    <row r="8091">
      <c r="N8091" s="561" t="n"/>
    </row>
    <row r="8092">
      <c r="N8092" s="561" t="n"/>
    </row>
    <row r="8093">
      <c r="N8093" s="561" t="n"/>
    </row>
    <row r="8094">
      <c r="N8094" s="561" t="n"/>
    </row>
    <row r="8095">
      <c r="N8095" s="561" t="n"/>
    </row>
    <row r="8096">
      <c r="N8096" s="561" t="n"/>
    </row>
    <row r="8097">
      <c r="N8097" s="561" t="n"/>
    </row>
    <row r="8098">
      <c r="N8098" s="561" t="n"/>
    </row>
    <row r="8099">
      <c r="N8099" s="561" t="n"/>
    </row>
    <row r="8100">
      <c r="N8100" s="561" t="n"/>
    </row>
    <row r="8101">
      <c r="N8101" s="561" t="n"/>
    </row>
    <row r="8102">
      <c r="N8102" s="561" t="n"/>
    </row>
    <row r="8103">
      <c r="N8103" s="561" t="n"/>
    </row>
    <row r="8104">
      <c r="N8104" s="561" t="n"/>
    </row>
    <row r="8105">
      <c r="N8105" s="561" t="n"/>
    </row>
    <row r="8106">
      <c r="N8106" s="561" t="n"/>
    </row>
    <row r="8107">
      <c r="N8107" s="561" t="n"/>
    </row>
    <row r="8108">
      <c r="N8108" s="561" t="n"/>
    </row>
    <row r="8109">
      <c r="N8109" s="561" t="n"/>
    </row>
    <row r="8110">
      <c r="N8110" s="561" t="n"/>
    </row>
    <row r="8111">
      <c r="N8111" s="561" t="n"/>
    </row>
    <row r="8112">
      <c r="N8112" s="561" t="n"/>
    </row>
    <row r="8113">
      <c r="N8113" s="561" t="n"/>
    </row>
    <row r="8114">
      <c r="N8114" s="561" t="n"/>
    </row>
    <row r="8115">
      <c r="N8115" s="561" t="n"/>
    </row>
    <row r="8116">
      <c r="N8116" s="561" t="n"/>
    </row>
    <row r="8117">
      <c r="N8117" s="561" t="n"/>
    </row>
    <row r="8118">
      <c r="N8118" s="561" t="n"/>
    </row>
    <row r="8119">
      <c r="N8119" s="561" t="n"/>
    </row>
    <row r="8120">
      <c r="N8120" s="561" t="n"/>
    </row>
    <row r="8121">
      <c r="N8121" s="561" t="n"/>
    </row>
    <row r="8122">
      <c r="N8122" s="561" t="n"/>
    </row>
    <row r="8123">
      <c r="N8123" s="561" t="n"/>
    </row>
    <row r="8124">
      <c r="N8124" s="561" t="n"/>
    </row>
    <row r="8125">
      <c r="N8125" s="561" t="n"/>
    </row>
    <row r="8126">
      <c r="N8126" s="561" t="n"/>
    </row>
    <row r="8127">
      <c r="N8127" s="561" t="n"/>
    </row>
    <row r="8128">
      <c r="N8128" s="561" t="n"/>
    </row>
    <row r="8129">
      <c r="N8129" s="561" t="n"/>
    </row>
    <row r="8130">
      <c r="N8130" s="561" t="n"/>
    </row>
    <row r="8131">
      <c r="N8131" s="561" t="n"/>
    </row>
    <row r="8132">
      <c r="N8132" s="561" t="n"/>
    </row>
    <row r="8133">
      <c r="N8133" s="561" t="n"/>
    </row>
    <row r="8134">
      <c r="N8134" s="561" t="n"/>
    </row>
    <row r="8135">
      <c r="N8135" s="561" t="n"/>
    </row>
    <row r="8136">
      <c r="N8136" s="561" t="n"/>
    </row>
    <row r="8137">
      <c r="N8137" s="561" t="n"/>
    </row>
    <row r="8138">
      <c r="N8138" s="561" t="n"/>
    </row>
    <row r="8139">
      <c r="N8139" s="561" t="n"/>
    </row>
    <row r="8140">
      <c r="N8140" s="561" t="n"/>
    </row>
    <row r="8141">
      <c r="N8141" s="561" t="n"/>
    </row>
    <row r="8142">
      <c r="N8142" s="561" t="n"/>
    </row>
    <row r="8143">
      <c r="N8143" s="561" t="n"/>
    </row>
    <row r="8144">
      <c r="N8144" s="561" t="n"/>
    </row>
    <row r="8145">
      <c r="N8145" s="561" t="n"/>
    </row>
    <row r="8146">
      <c r="N8146" s="561" t="n"/>
    </row>
    <row r="8147">
      <c r="N8147" s="561" t="n"/>
    </row>
    <row r="8148">
      <c r="N8148" s="561" t="n"/>
    </row>
    <row r="8149">
      <c r="N8149" s="561" t="n"/>
    </row>
    <row r="8150">
      <c r="N8150" s="561" t="n"/>
    </row>
    <row r="8151">
      <c r="N8151" s="561" t="n"/>
    </row>
    <row r="8152">
      <c r="N8152" s="561" t="n"/>
    </row>
    <row r="8153">
      <c r="N8153" s="561" t="n"/>
    </row>
    <row r="8154">
      <c r="N8154" s="561" t="n"/>
    </row>
    <row r="8155">
      <c r="N8155" s="561" t="n"/>
    </row>
    <row r="8156">
      <c r="N8156" s="561" t="n"/>
    </row>
    <row r="8157">
      <c r="N8157" s="561" t="n"/>
    </row>
    <row r="8158">
      <c r="N8158" s="561" t="n"/>
    </row>
    <row r="8159">
      <c r="N8159" s="561" t="n"/>
    </row>
    <row r="8160">
      <c r="N8160" s="561" t="n"/>
    </row>
    <row r="8161">
      <c r="N8161" s="561" t="n"/>
    </row>
    <row r="8162">
      <c r="N8162" s="561" t="n"/>
    </row>
    <row r="8163">
      <c r="N8163" s="561" t="n"/>
    </row>
    <row r="8164">
      <c r="N8164" s="561" t="n"/>
    </row>
    <row r="8165">
      <c r="N8165" s="561" t="n"/>
    </row>
    <row r="8166">
      <c r="N8166" s="561" t="n"/>
    </row>
    <row r="8167">
      <c r="N8167" s="561" t="n"/>
    </row>
    <row r="8168">
      <c r="N8168" s="561" t="n"/>
    </row>
    <row r="8169">
      <c r="N8169" s="561" t="n"/>
    </row>
    <row r="8170">
      <c r="N8170" s="561" t="n"/>
    </row>
    <row r="8171">
      <c r="N8171" s="561" t="n"/>
    </row>
    <row r="8172">
      <c r="N8172" s="561" t="n"/>
    </row>
    <row r="8173">
      <c r="N8173" s="561" t="n"/>
    </row>
    <row r="8174">
      <c r="N8174" s="561" t="n"/>
    </row>
    <row r="8175">
      <c r="N8175" s="561" t="n"/>
    </row>
    <row r="8176">
      <c r="N8176" s="561" t="n"/>
    </row>
    <row r="8177">
      <c r="N8177" s="561" t="n"/>
    </row>
    <row r="8178">
      <c r="N8178" s="561" t="n"/>
    </row>
    <row r="8179">
      <c r="N8179" s="561" t="n"/>
    </row>
    <row r="8180">
      <c r="N8180" s="561" t="n"/>
    </row>
    <row r="8181">
      <c r="N8181" s="561" t="n"/>
    </row>
    <row r="8182">
      <c r="N8182" s="561" t="n"/>
    </row>
    <row r="8183">
      <c r="N8183" s="561" t="n"/>
    </row>
    <row r="8184">
      <c r="N8184" s="561" t="n"/>
    </row>
    <row r="8185">
      <c r="N8185" s="561" t="n"/>
    </row>
    <row r="8186">
      <c r="N8186" s="561" t="n"/>
    </row>
    <row r="8187">
      <c r="N8187" s="561" t="n"/>
    </row>
    <row r="8188">
      <c r="N8188" s="561" t="n"/>
    </row>
    <row r="8189">
      <c r="N8189" s="561" t="n"/>
    </row>
    <row r="8190">
      <c r="N8190" s="561" t="n"/>
    </row>
    <row r="8191">
      <c r="N8191" s="561" t="n"/>
    </row>
    <row r="8192">
      <c r="N8192" s="561" t="n"/>
    </row>
    <row r="8193">
      <c r="N8193" s="561" t="n"/>
    </row>
    <row r="8194">
      <c r="N8194" s="561" t="n"/>
    </row>
    <row r="8195">
      <c r="N8195" s="561" t="n"/>
    </row>
    <row r="8196">
      <c r="N8196" s="561" t="n"/>
    </row>
    <row r="8197">
      <c r="N8197" s="561" t="n"/>
    </row>
    <row r="8198">
      <c r="N8198" s="561" t="n"/>
    </row>
    <row r="8199">
      <c r="N8199" s="561" t="n"/>
    </row>
    <row r="8200">
      <c r="N8200" s="561" t="n"/>
    </row>
    <row r="8201">
      <c r="N8201" s="561" t="n"/>
    </row>
    <row r="8202">
      <c r="N8202" s="561" t="n"/>
    </row>
    <row r="8203">
      <c r="N8203" s="561" t="n"/>
    </row>
    <row r="8204">
      <c r="N8204" s="561" t="n"/>
    </row>
    <row r="8205">
      <c r="N8205" s="561" t="n"/>
    </row>
    <row r="8206">
      <c r="N8206" s="561" t="n"/>
    </row>
    <row r="8207">
      <c r="N8207" s="561" t="n"/>
    </row>
    <row r="8208">
      <c r="N8208" s="561" t="n"/>
    </row>
    <row r="8209">
      <c r="N8209" s="561" t="n"/>
    </row>
    <row r="8210">
      <c r="N8210" s="561" t="n"/>
    </row>
    <row r="8211">
      <c r="N8211" s="561" t="n"/>
    </row>
    <row r="8212">
      <c r="N8212" s="561" t="n"/>
    </row>
    <row r="8213">
      <c r="N8213" s="561" t="n"/>
    </row>
    <row r="8214">
      <c r="N8214" s="561" t="n"/>
    </row>
    <row r="8215">
      <c r="N8215" s="561" t="n"/>
    </row>
    <row r="8216">
      <c r="N8216" s="561" t="n"/>
    </row>
    <row r="8217">
      <c r="N8217" s="561" t="n"/>
    </row>
    <row r="8218">
      <c r="N8218" s="561" t="n"/>
    </row>
    <row r="8219">
      <c r="N8219" s="561" t="n"/>
    </row>
    <row r="8220">
      <c r="N8220" s="561" t="n"/>
    </row>
    <row r="8221">
      <c r="N8221" s="561" t="n"/>
    </row>
    <row r="8222">
      <c r="N8222" s="561" t="n"/>
    </row>
    <row r="8223">
      <c r="N8223" s="561" t="n"/>
    </row>
    <row r="8224">
      <c r="N8224" s="561" t="n"/>
    </row>
    <row r="8225">
      <c r="N8225" s="561" t="n"/>
    </row>
    <row r="8226">
      <c r="N8226" s="561" t="n"/>
    </row>
    <row r="8227">
      <c r="N8227" s="561" t="n"/>
    </row>
    <row r="8228">
      <c r="N8228" s="561" t="n"/>
    </row>
    <row r="8229">
      <c r="N8229" s="561" t="n"/>
    </row>
    <row r="8230">
      <c r="N8230" s="561" t="n"/>
    </row>
    <row r="8231">
      <c r="N8231" s="561" t="n"/>
    </row>
    <row r="8232">
      <c r="N8232" s="561" t="n"/>
    </row>
    <row r="8233">
      <c r="N8233" s="561" t="n"/>
    </row>
    <row r="8234">
      <c r="N8234" s="561" t="n"/>
    </row>
    <row r="8235">
      <c r="N8235" s="561" t="n"/>
    </row>
    <row r="8236">
      <c r="N8236" s="561" t="n"/>
    </row>
    <row r="8237">
      <c r="N8237" s="561" t="n"/>
    </row>
    <row r="8238">
      <c r="N8238" s="561" t="n"/>
    </row>
    <row r="8239">
      <c r="N8239" s="561" t="n"/>
    </row>
    <row r="8240">
      <c r="N8240" s="561" t="n"/>
    </row>
    <row r="8241">
      <c r="N8241" s="561" t="n"/>
    </row>
    <row r="8242">
      <c r="N8242" s="561" t="n"/>
    </row>
    <row r="8243">
      <c r="N8243" s="561" t="n"/>
    </row>
    <row r="8244">
      <c r="N8244" s="561" t="n"/>
    </row>
    <row r="8245">
      <c r="N8245" s="561" t="n"/>
    </row>
    <row r="8246">
      <c r="N8246" s="561" t="n"/>
    </row>
    <row r="8247">
      <c r="N8247" s="561" t="n"/>
    </row>
    <row r="8248">
      <c r="N8248" s="561" t="n"/>
    </row>
    <row r="8249">
      <c r="N8249" s="561" t="n"/>
    </row>
    <row r="8250">
      <c r="N8250" s="561" t="n"/>
    </row>
    <row r="8251">
      <c r="N8251" s="561" t="n"/>
    </row>
    <row r="8252">
      <c r="N8252" s="561" t="n"/>
    </row>
    <row r="8253">
      <c r="N8253" s="561" t="n"/>
    </row>
    <row r="8254">
      <c r="N8254" s="561" t="n"/>
    </row>
    <row r="8255">
      <c r="N8255" s="561" t="n"/>
    </row>
    <row r="8256">
      <c r="N8256" s="561" t="n"/>
    </row>
    <row r="8257">
      <c r="N8257" s="561" t="n"/>
    </row>
    <row r="8258">
      <c r="N8258" s="561" t="n"/>
    </row>
    <row r="8259">
      <c r="N8259" s="561" t="n"/>
    </row>
    <row r="8260">
      <c r="N8260" s="561" t="n"/>
    </row>
    <row r="8261">
      <c r="N8261" s="561" t="n"/>
    </row>
    <row r="8262">
      <c r="N8262" s="561" t="n"/>
    </row>
    <row r="8263">
      <c r="N8263" s="561" t="n"/>
    </row>
    <row r="8264">
      <c r="N8264" s="561" t="n"/>
    </row>
    <row r="8265">
      <c r="N8265" s="561" t="n"/>
    </row>
    <row r="8266">
      <c r="N8266" s="561" t="n"/>
    </row>
    <row r="8267">
      <c r="N8267" s="561" t="n"/>
    </row>
    <row r="8268">
      <c r="N8268" s="561" t="n"/>
    </row>
    <row r="8269">
      <c r="N8269" s="561" t="n"/>
    </row>
    <row r="8270">
      <c r="N8270" s="561" t="n"/>
    </row>
    <row r="8271">
      <c r="N8271" s="561" t="n"/>
    </row>
    <row r="8272">
      <c r="N8272" s="561" t="n"/>
    </row>
    <row r="8273">
      <c r="N8273" s="561" t="n"/>
    </row>
    <row r="8274">
      <c r="N8274" s="561" t="n"/>
    </row>
    <row r="8275">
      <c r="N8275" s="561" t="n"/>
    </row>
    <row r="8276">
      <c r="N8276" s="561" t="n"/>
    </row>
    <row r="8277">
      <c r="N8277" s="561" t="n"/>
    </row>
    <row r="8278">
      <c r="N8278" s="561" t="n"/>
    </row>
    <row r="8279">
      <c r="N8279" s="561" t="n"/>
    </row>
    <row r="8280">
      <c r="N8280" s="561" t="n"/>
    </row>
    <row r="8281">
      <c r="N8281" s="561" t="n"/>
    </row>
    <row r="8282">
      <c r="N8282" s="561" t="n"/>
    </row>
    <row r="8283">
      <c r="N8283" s="561" t="n"/>
    </row>
    <row r="8284">
      <c r="N8284" s="561" t="n"/>
    </row>
    <row r="8285">
      <c r="N8285" s="561" t="n"/>
    </row>
    <row r="8286">
      <c r="N8286" s="561" t="n"/>
    </row>
    <row r="8287">
      <c r="N8287" s="561" t="n"/>
    </row>
    <row r="8288">
      <c r="N8288" s="561" t="n"/>
    </row>
    <row r="8289">
      <c r="N8289" s="561" t="n"/>
    </row>
    <row r="8290">
      <c r="N8290" s="561" t="n"/>
    </row>
    <row r="8291">
      <c r="N8291" s="561" t="n"/>
    </row>
    <row r="8292">
      <c r="N8292" s="561" t="n"/>
    </row>
    <row r="8293">
      <c r="N8293" s="561" t="n"/>
    </row>
    <row r="8294">
      <c r="N8294" s="561" t="n"/>
    </row>
    <row r="8295">
      <c r="N8295" s="561" t="n"/>
    </row>
    <row r="8296">
      <c r="N8296" s="561" t="n"/>
    </row>
    <row r="8297">
      <c r="N8297" s="561" t="n"/>
    </row>
    <row r="8298">
      <c r="N8298" s="561" t="n"/>
    </row>
    <row r="8299">
      <c r="N8299" s="561" t="n"/>
    </row>
    <row r="8300">
      <c r="N8300" s="561" t="n"/>
    </row>
    <row r="8301">
      <c r="N8301" s="561" t="n"/>
    </row>
    <row r="8302">
      <c r="N8302" s="561" t="n"/>
    </row>
    <row r="8303">
      <c r="N8303" s="561" t="n"/>
    </row>
    <row r="8304">
      <c r="N8304" s="561" t="n"/>
    </row>
    <row r="8305">
      <c r="N8305" s="561" t="n"/>
    </row>
    <row r="8306">
      <c r="N8306" s="561" t="n"/>
    </row>
    <row r="8307">
      <c r="N8307" s="561" t="n"/>
    </row>
    <row r="8308">
      <c r="N8308" s="561" t="n"/>
    </row>
    <row r="8309">
      <c r="N8309" s="561" t="n"/>
    </row>
    <row r="8310">
      <c r="N8310" s="561" t="n"/>
    </row>
    <row r="8311">
      <c r="N8311" s="561" t="n"/>
    </row>
    <row r="8312">
      <c r="N8312" s="561" t="n"/>
    </row>
    <row r="8313">
      <c r="N8313" s="561" t="n"/>
    </row>
    <row r="8314">
      <c r="N8314" s="561" t="n"/>
    </row>
    <row r="8315">
      <c r="N8315" s="561" t="n"/>
    </row>
    <row r="8316">
      <c r="N8316" s="561" t="n"/>
    </row>
    <row r="8317">
      <c r="N8317" s="561" t="n"/>
    </row>
    <row r="8318">
      <c r="N8318" s="561" t="n"/>
    </row>
    <row r="8319">
      <c r="N8319" s="561" t="n"/>
    </row>
    <row r="8320">
      <c r="N8320" s="561" t="n"/>
    </row>
    <row r="8321">
      <c r="N8321" s="561" t="n"/>
    </row>
    <row r="8322">
      <c r="N8322" s="561" t="n"/>
    </row>
    <row r="8323">
      <c r="N8323" s="561" t="n"/>
    </row>
    <row r="8324">
      <c r="N8324" s="561" t="n"/>
    </row>
    <row r="8325">
      <c r="N8325" s="561" t="n"/>
    </row>
    <row r="8326">
      <c r="N8326" s="561" t="n"/>
    </row>
    <row r="8327">
      <c r="N8327" s="561" t="n"/>
    </row>
    <row r="8328">
      <c r="N8328" s="561" t="n"/>
    </row>
    <row r="8329">
      <c r="N8329" s="561" t="n"/>
    </row>
    <row r="8330">
      <c r="N8330" s="561" t="n"/>
    </row>
    <row r="8331">
      <c r="N8331" s="561" t="n"/>
    </row>
    <row r="8332">
      <c r="N8332" s="561" t="n"/>
    </row>
    <row r="8333">
      <c r="N8333" s="561" t="n"/>
    </row>
    <row r="8334">
      <c r="N8334" s="561" t="n"/>
    </row>
    <row r="8335">
      <c r="N8335" s="561" t="n"/>
    </row>
    <row r="8336">
      <c r="N8336" s="561" t="n"/>
    </row>
    <row r="8337">
      <c r="N8337" s="561" t="n"/>
    </row>
    <row r="8338">
      <c r="N8338" s="561" t="n"/>
    </row>
    <row r="8339">
      <c r="N8339" s="561" t="n"/>
    </row>
    <row r="8340">
      <c r="N8340" s="561" t="n"/>
    </row>
    <row r="8341">
      <c r="N8341" s="561" t="n"/>
    </row>
    <row r="8342">
      <c r="N8342" s="561" t="n"/>
    </row>
    <row r="8343">
      <c r="N8343" s="561" t="n"/>
    </row>
    <row r="8344">
      <c r="N8344" s="561" t="n"/>
    </row>
    <row r="8345">
      <c r="N8345" s="561" t="n"/>
    </row>
    <row r="8346">
      <c r="N8346" s="561" t="n"/>
    </row>
    <row r="8347">
      <c r="N8347" s="561" t="n"/>
    </row>
    <row r="8348">
      <c r="N8348" s="561" t="n"/>
    </row>
    <row r="8349">
      <c r="N8349" s="561" t="n"/>
    </row>
    <row r="8350">
      <c r="N8350" s="561" t="n"/>
    </row>
    <row r="8351">
      <c r="N8351" s="561" t="n"/>
    </row>
    <row r="8352">
      <c r="N8352" s="561" t="n"/>
    </row>
    <row r="8353">
      <c r="N8353" s="561" t="n"/>
    </row>
    <row r="8354">
      <c r="N8354" s="561" t="n"/>
    </row>
    <row r="8355">
      <c r="N8355" s="561" t="n"/>
    </row>
    <row r="8356">
      <c r="N8356" s="561" t="n"/>
    </row>
    <row r="8357">
      <c r="N8357" s="561" t="n"/>
    </row>
    <row r="8358">
      <c r="N8358" s="561" t="n"/>
    </row>
    <row r="8359">
      <c r="N8359" s="561" t="n"/>
    </row>
    <row r="8360">
      <c r="N8360" s="561" t="n"/>
    </row>
    <row r="8361">
      <c r="N8361" s="561" t="n"/>
    </row>
    <row r="8362">
      <c r="N8362" s="561" t="n"/>
    </row>
    <row r="8363">
      <c r="N8363" s="561" t="n"/>
    </row>
    <row r="8364">
      <c r="N8364" s="561" t="n"/>
    </row>
    <row r="8365">
      <c r="N8365" s="561" t="n"/>
    </row>
    <row r="8366">
      <c r="N8366" s="561" t="n"/>
    </row>
    <row r="8367">
      <c r="N8367" s="561" t="n"/>
    </row>
    <row r="8368">
      <c r="N8368" s="561" t="n"/>
    </row>
    <row r="8369">
      <c r="N8369" s="561" t="n"/>
    </row>
    <row r="8370">
      <c r="N8370" s="561" t="n"/>
    </row>
    <row r="8371">
      <c r="N8371" s="561" t="n"/>
    </row>
    <row r="8372">
      <c r="N8372" s="561" t="n"/>
    </row>
    <row r="8373">
      <c r="N8373" s="561" t="n"/>
    </row>
    <row r="8374">
      <c r="N8374" s="561" t="n"/>
    </row>
    <row r="8375">
      <c r="N8375" s="561" t="n"/>
    </row>
    <row r="8376">
      <c r="N8376" s="561" t="n"/>
    </row>
    <row r="8377">
      <c r="N8377" s="561" t="n"/>
    </row>
    <row r="8378">
      <c r="N8378" s="561" t="n"/>
    </row>
    <row r="8379">
      <c r="N8379" s="561" t="n"/>
    </row>
    <row r="8380">
      <c r="N8380" s="561" t="n"/>
    </row>
    <row r="8381">
      <c r="N8381" s="561" t="n"/>
    </row>
    <row r="8382">
      <c r="N8382" s="561" t="n"/>
    </row>
    <row r="8383">
      <c r="N8383" s="561" t="n"/>
    </row>
    <row r="8384">
      <c r="N8384" s="561" t="n"/>
    </row>
    <row r="8385">
      <c r="N8385" s="561" t="n"/>
    </row>
    <row r="8386">
      <c r="N8386" s="561" t="n"/>
    </row>
    <row r="8387">
      <c r="N8387" s="561" t="n"/>
    </row>
    <row r="8388">
      <c r="N8388" s="561" t="n"/>
    </row>
    <row r="8389">
      <c r="N8389" s="561" t="n"/>
    </row>
    <row r="8390">
      <c r="N8390" s="561" t="n"/>
    </row>
    <row r="8391">
      <c r="N8391" s="561" t="n"/>
    </row>
    <row r="8392">
      <c r="N8392" s="561" t="n"/>
    </row>
    <row r="8393">
      <c r="N8393" s="561" t="n"/>
    </row>
    <row r="8394">
      <c r="N8394" s="561" t="n"/>
    </row>
    <row r="8395">
      <c r="N8395" s="561" t="n"/>
    </row>
    <row r="8396">
      <c r="N8396" s="561" t="n"/>
    </row>
    <row r="8397">
      <c r="N8397" s="561" t="n"/>
    </row>
    <row r="8398">
      <c r="N8398" s="561" t="n"/>
    </row>
    <row r="8399">
      <c r="N8399" s="561" t="n"/>
    </row>
    <row r="8400">
      <c r="N8400" s="561" t="n"/>
    </row>
    <row r="8401">
      <c r="N8401" s="561" t="n"/>
    </row>
    <row r="8402">
      <c r="N8402" s="561" t="n"/>
    </row>
    <row r="8403">
      <c r="N8403" s="561" t="n"/>
    </row>
    <row r="8404">
      <c r="N8404" s="561" t="n"/>
    </row>
    <row r="8405">
      <c r="N8405" s="561" t="n"/>
    </row>
    <row r="8406">
      <c r="N8406" s="561" t="n"/>
    </row>
    <row r="8407">
      <c r="N8407" s="561" t="n"/>
    </row>
    <row r="8408">
      <c r="N8408" s="561" t="n"/>
    </row>
    <row r="8409">
      <c r="N8409" s="561" t="n"/>
    </row>
    <row r="8410">
      <c r="N8410" s="561" t="n"/>
    </row>
    <row r="8411">
      <c r="N8411" s="561" t="n"/>
    </row>
    <row r="8412">
      <c r="N8412" s="561" t="n"/>
    </row>
    <row r="8413">
      <c r="N8413" s="561" t="n"/>
    </row>
    <row r="8414">
      <c r="N8414" s="561" t="n"/>
    </row>
    <row r="8415">
      <c r="N8415" s="561" t="n"/>
    </row>
    <row r="8416">
      <c r="N8416" s="561" t="n"/>
    </row>
    <row r="8417">
      <c r="N8417" s="561" t="n"/>
    </row>
    <row r="8418">
      <c r="N8418" s="561" t="n"/>
    </row>
    <row r="8419">
      <c r="N8419" s="561" t="n"/>
    </row>
    <row r="8420">
      <c r="N8420" s="561" t="n"/>
    </row>
    <row r="8421">
      <c r="N8421" s="561" t="n"/>
    </row>
    <row r="8422">
      <c r="N8422" s="561" t="n"/>
    </row>
    <row r="8423">
      <c r="N8423" s="561" t="n"/>
    </row>
    <row r="8424">
      <c r="N8424" s="561" t="n"/>
    </row>
    <row r="8425">
      <c r="N8425" s="561" t="n"/>
    </row>
    <row r="8426">
      <c r="N8426" s="561" t="n"/>
    </row>
    <row r="8427">
      <c r="N8427" s="561" t="n"/>
    </row>
    <row r="8428">
      <c r="N8428" s="561" t="n"/>
    </row>
    <row r="8429">
      <c r="N8429" s="561" t="n"/>
    </row>
    <row r="8430">
      <c r="N8430" s="561" t="n"/>
    </row>
    <row r="8431">
      <c r="N8431" s="561" t="n"/>
    </row>
    <row r="8432">
      <c r="N8432" s="561" t="n"/>
    </row>
    <row r="8433">
      <c r="N8433" s="561" t="n"/>
    </row>
    <row r="8434">
      <c r="N8434" s="561" t="n"/>
    </row>
    <row r="8435">
      <c r="N8435" s="561" t="n"/>
    </row>
    <row r="8436">
      <c r="N8436" s="561" t="n"/>
    </row>
    <row r="8437">
      <c r="N8437" s="561" t="n"/>
    </row>
    <row r="8438">
      <c r="N8438" s="561" t="n"/>
    </row>
    <row r="8439">
      <c r="N8439" s="561" t="n"/>
    </row>
    <row r="8440">
      <c r="N8440" s="561" t="n"/>
    </row>
    <row r="8441">
      <c r="N8441" s="561" t="n"/>
    </row>
    <row r="8442">
      <c r="N8442" s="561" t="n"/>
    </row>
    <row r="8443">
      <c r="N8443" s="561" t="n"/>
    </row>
    <row r="8444">
      <c r="N8444" s="561" t="n"/>
    </row>
    <row r="8445">
      <c r="N8445" s="561" t="n"/>
    </row>
    <row r="8446">
      <c r="N8446" s="561" t="n"/>
    </row>
    <row r="8447">
      <c r="N8447" s="561" t="n"/>
    </row>
    <row r="8448">
      <c r="N8448" s="561" t="n"/>
    </row>
    <row r="8449">
      <c r="N8449" s="561" t="n"/>
    </row>
    <row r="8450">
      <c r="N8450" s="561" t="n"/>
    </row>
    <row r="8451">
      <c r="N8451" s="561" t="n"/>
    </row>
    <row r="8452">
      <c r="N8452" s="561" t="n"/>
    </row>
    <row r="8453">
      <c r="N8453" s="561" t="n"/>
    </row>
    <row r="8454">
      <c r="N8454" s="561" t="n"/>
    </row>
    <row r="8455">
      <c r="N8455" s="561" t="n"/>
    </row>
    <row r="8456">
      <c r="N8456" s="561" t="n"/>
    </row>
    <row r="8457">
      <c r="N8457" s="561" t="n"/>
    </row>
    <row r="8458">
      <c r="N8458" s="561" t="n"/>
    </row>
    <row r="8459">
      <c r="N8459" s="561" t="n"/>
    </row>
    <row r="8460">
      <c r="N8460" s="561" t="n"/>
    </row>
    <row r="8461">
      <c r="N8461" s="561" t="n"/>
    </row>
    <row r="8462">
      <c r="N8462" s="561" t="n"/>
    </row>
    <row r="8463">
      <c r="N8463" s="561" t="n"/>
    </row>
    <row r="8464">
      <c r="N8464" s="561" t="n"/>
    </row>
    <row r="8465">
      <c r="N8465" s="561" t="n"/>
    </row>
    <row r="8466">
      <c r="N8466" s="561" t="n"/>
    </row>
    <row r="8467">
      <c r="N8467" s="561" t="n"/>
    </row>
    <row r="8468">
      <c r="N8468" s="561" t="n"/>
    </row>
    <row r="8469">
      <c r="N8469" s="561" t="n"/>
    </row>
    <row r="8470">
      <c r="N8470" s="561" t="n"/>
    </row>
    <row r="8471">
      <c r="N8471" s="561" t="n"/>
    </row>
    <row r="8472">
      <c r="N8472" s="561" t="n"/>
    </row>
    <row r="8473">
      <c r="N8473" s="561" t="n"/>
    </row>
    <row r="8474">
      <c r="N8474" s="561" t="n"/>
    </row>
    <row r="8475">
      <c r="N8475" s="561" t="n"/>
    </row>
    <row r="8476">
      <c r="N8476" s="561" t="n"/>
    </row>
    <row r="8477">
      <c r="N8477" s="561" t="n"/>
    </row>
    <row r="8478">
      <c r="N8478" s="561" t="n"/>
    </row>
    <row r="8479">
      <c r="N8479" s="561" t="n"/>
    </row>
    <row r="8480">
      <c r="N8480" s="561" t="n"/>
    </row>
    <row r="8481">
      <c r="N8481" s="561" t="n"/>
    </row>
    <row r="8482">
      <c r="N8482" s="561" t="n"/>
    </row>
    <row r="8483">
      <c r="N8483" s="561" t="n"/>
    </row>
    <row r="8484">
      <c r="N8484" s="561" t="n"/>
    </row>
    <row r="8485">
      <c r="N8485" s="561" t="n"/>
    </row>
    <row r="8486">
      <c r="N8486" s="561" t="n"/>
    </row>
    <row r="8487">
      <c r="N8487" s="561" t="n"/>
    </row>
    <row r="8488">
      <c r="N8488" s="561" t="n"/>
    </row>
    <row r="8489">
      <c r="N8489" s="561" t="n"/>
    </row>
    <row r="8490">
      <c r="N8490" s="561" t="n"/>
    </row>
    <row r="8491">
      <c r="N8491" s="561" t="n"/>
    </row>
    <row r="8492">
      <c r="N8492" s="561" t="n"/>
    </row>
    <row r="8493">
      <c r="N8493" s="561" t="n"/>
    </row>
    <row r="8494">
      <c r="N8494" s="561" t="n"/>
    </row>
    <row r="8495">
      <c r="N8495" s="561" t="n"/>
    </row>
    <row r="8496">
      <c r="N8496" s="561" t="n"/>
    </row>
    <row r="8497">
      <c r="N8497" s="561" t="n"/>
    </row>
    <row r="8498">
      <c r="N8498" s="561" t="n"/>
    </row>
    <row r="8499">
      <c r="N8499" s="561" t="n"/>
    </row>
    <row r="8500">
      <c r="N8500" s="561" t="n"/>
    </row>
    <row r="8501">
      <c r="N8501" s="561" t="n"/>
    </row>
    <row r="8502">
      <c r="N8502" s="561" t="n"/>
    </row>
    <row r="8503">
      <c r="N8503" s="561" t="n"/>
    </row>
    <row r="8504">
      <c r="N8504" s="561" t="n"/>
    </row>
    <row r="8505">
      <c r="N8505" s="561" t="n"/>
    </row>
    <row r="8506">
      <c r="N8506" s="561" t="n"/>
    </row>
    <row r="8507">
      <c r="N8507" s="561" t="n"/>
    </row>
    <row r="8508">
      <c r="N8508" s="561" t="n"/>
    </row>
    <row r="8509">
      <c r="N8509" s="561" t="n"/>
    </row>
    <row r="8510">
      <c r="N8510" s="561" t="n"/>
    </row>
    <row r="8511">
      <c r="N8511" s="561" t="n"/>
    </row>
    <row r="8512">
      <c r="N8512" s="561" t="n"/>
    </row>
    <row r="8513">
      <c r="N8513" s="561" t="n"/>
    </row>
    <row r="8514">
      <c r="N8514" s="561" t="n"/>
    </row>
    <row r="8515">
      <c r="N8515" s="561" t="n"/>
    </row>
    <row r="8516">
      <c r="N8516" s="561" t="n"/>
    </row>
    <row r="8517">
      <c r="N8517" s="561" t="n"/>
    </row>
    <row r="8518">
      <c r="N8518" s="561" t="n"/>
    </row>
    <row r="8519">
      <c r="N8519" s="561" t="n"/>
    </row>
    <row r="8520">
      <c r="N8520" s="561" t="n"/>
    </row>
    <row r="8521">
      <c r="N8521" s="561" t="n"/>
    </row>
    <row r="8522">
      <c r="N8522" s="561" t="n"/>
    </row>
    <row r="8523">
      <c r="N8523" s="561" t="n"/>
    </row>
    <row r="8524">
      <c r="N8524" s="561" t="n"/>
    </row>
    <row r="8525">
      <c r="N8525" s="561" t="n"/>
    </row>
    <row r="8526">
      <c r="N8526" s="561" t="n"/>
    </row>
    <row r="8527">
      <c r="N8527" s="561" t="n"/>
    </row>
    <row r="8528">
      <c r="N8528" s="561" t="n"/>
    </row>
    <row r="8529">
      <c r="N8529" s="561" t="n"/>
    </row>
    <row r="8530">
      <c r="N8530" s="561" t="n"/>
    </row>
    <row r="8531">
      <c r="N8531" s="561" t="n"/>
    </row>
    <row r="8532">
      <c r="N8532" s="561" t="n"/>
    </row>
    <row r="8533">
      <c r="N8533" s="561" t="n"/>
    </row>
    <row r="8534">
      <c r="N8534" s="561" t="n"/>
    </row>
    <row r="8535">
      <c r="N8535" s="561" t="n"/>
    </row>
    <row r="8536">
      <c r="N8536" s="561" t="n"/>
    </row>
    <row r="8537">
      <c r="N8537" s="561" t="n"/>
    </row>
    <row r="8538">
      <c r="N8538" s="561" t="n"/>
    </row>
    <row r="8539">
      <c r="N8539" s="561" t="n"/>
    </row>
    <row r="8540">
      <c r="N8540" s="561" t="n"/>
    </row>
    <row r="8541">
      <c r="N8541" s="561" t="n"/>
    </row>
    <row r="8542">
      <c r="N8542" s="561" t="n"/>
    </row>
    <row r="8543">
      <c r="N8543" s="561" t="n"/>
    </row>
    <row r="8544">
      <c r="N8544" s="561" t="n"/>
    </row>
    <row r="8545">
      <c r="N8545" s="561" t="n"/>
    </row>
    <row r="8546">
      <c r="N8546" s="561" t="n"/>
    </row>
    <row r="8547">
      <c r="N8547" s="561" t="n"/>
    </row>
    <row r="8548">
      <c r="N8548" s="561" t="n"/>
    </row>
    <row r="8549">
      <c r="N8549" s="561" t="n"/>
    </row>
    <row r="8550">
      <c r="N8550" s="561" t="n"/>
    </row>
    <row r="8551">
      <c r="N8551" s="561" t="n"/>
    </row>
    <row r="8552">
      <c r="N8552" s="561" t="n"/>
    </row>
    <row r="8553">
      <c r="N8553" s="561" t="n"/>
    </row>
    <row r="8554">
      <c r="N8554" s="561" t="n"/>
    </row>
    <row r="8555">
      <c r="N8555" s="561" t="n"/>
    </row>
    <row r="8556">
      <c r="N8556" s="561" t="n"/>
    </row>
    <row r="8557">
      <c r="N8557" s="561" t="n"/>
    </row>
    <row r="8558">
      <c r="N8558" s="561" t="n"/>
    </row>
    <row r="8559">
      <c r="N8559" s="561" t="n"/>
    </row>
    <row r="8560">
      <c r="N8560" s="561" t="n"/>
    </row>
    <row r="8561">
      <c r="N8561" s="561" t="n"/>
    </row>
    <row r="8562">
      <c r="N8562" s="561" t="n"/>
    </row>
    <row r="8563">
      <c r="N8563" s="561" t="n"/>
    </row>
    <row r="8564">
      <c r="N8564" s="561" t="n"/>
    </row>
    <row r="8565">
      <c r="N8565" s="561" t="n"/>
    </row>
    <row r="8566">
      <c r="N8566" s="561" t="n"/>
    </row>
    <row r="8567">
      <c r="N8567" s="561" t="n"/>
    </row>
    <row r="8568">
      <c r="N8568" s="561" t="n"/>
    </row>
    <row r="8569">
      <c r="N8569" s="561" t="n"/>
    </row>
    <row r="8570">
      <c r="N8570" s="561" t="n"/>
    </row>
    <row r="8571">
      <c r="N8571" s="561" t="n"/>
    </row>
    <row r="8572">
      <c r="N8572" s="561" t="n"/>
    </row>
    <row r="8573">
      <c r="N8573" s="561" t="n"/>
    </row>
    <row r="8574">
      <c r="N8574" s="561" t="n"/>
    </row>
    <row r="8575">
      <c r="N8575" s="561" t="n"/>
    </row>
    <row r="8576">
      <c r="N8576" s="561" t="n"/>
    </row>
    <row r="8577">
      <c r="N8577" s="561" t="n"/>
    </row>
    <row r="8578">
      <c r="N8578" s="561" t="n"/>
    </row>
    <row r="8579">
      <c r="N8579" s="561" t="n"/>
    </row>
    <row r="8580">
      <c r="N8580" s="561" t="n"/>
    </row>
    <row r="8581">
      <c r="N8581" s="561" t="n"/>
    </row>
    <row r="8582">
      <c r="N8582" s="561" t="n"/>
    </row>
    <row r="8583">
      <c r="N8583" s="561" t="n"/>
    </row>
    <row r="8584">
      <c r="N8584" s="561" t="n"/>
    </row>
    <row r="8585">
      <c r="N8585" s="561" t="n"/>
    </row>
    <row r="8586">
      <c r="N8586" s="561" t="n"/>
    </row>
    <row r="8587">
      <c r="N8587" s="561" t="n"/>
    </row>
    <row r="8588">
      <c r="N8588" s="561" t="n"/>
    </row>
    <row r="8589">
      <c r="N8589" s="561" t="n"/>
    </row>
    <row r="8590">
      <c r="N8590" s="561" t="n"/>
    </row>
    <row r="8591">
      <c r="N8591" s="561" t="n"/>
    </row>
    <row r="8592">
      <c r="N8592" s="561" t="n"/>
    </row>
    <row r="8593">
      <c r="N8593" s="561" t="n"/>
    </row>
    <row r="8594">
      <c r="N8594" s="561" t="n"/>
    </row>
    <row r="8595">
      <c r="N8595" s="561" t="n"/>
    </row>
    <row r="8596">
      <c r="N8596" s="561" t="n"/>
    </row>
    <row r="8597">
      <c r="N8597" s="561" t="n"/>
    </row>
    <row r="8598">
      <c r="N8598" s="561" t="n"/>
    </row>
    <row r="8599">
      <c r="N8599" s="561" t="n"/>
    </row>
    <row r="8600">
      <c r="N8600" s="561" t="n"/>
    </row>
    <row r="8601">
      <c r="N8601" s="561" t="n"/>
    </row>
    <row r="8602">
      <c r="N8602" s="561" t="n"/>
    </row>
    <row r="8603">
      <c r="N8603" s="561" t="n"/>
    </row>
    <row r="8604">
      <c r="N8604" s="561" t="n"/>
    </row>
    <row r="8605">
      <c r="N8605" s="561" t="n"/>
    </row>
    <row r="8606">
      <c r="N8606" s="561" t="n"/>
    </row>
    <row r="8607">
      <c r="N8607" s="561" t="n"/>
    </row>
    <row r="8608">
      <c r="N8608" s="561" t="n"/>
    </row>
    <row r="8609">
      <c r="N8609" s="561" t="n"/>
    </row>
    <row r="8610">
      <c r="N8610" s="561" t="n"/>
    </row>
    <row r="8611">
      <c r="N8611" s="561" t="n"/>
    </row>
    <row r="8612">
      <c r="N8612" s="561" t="n"/>
    </row>
    <row r="8613">
      <c r="N8613" s="561" t="n"/>
    </row>
    <row r="8614">
      <c r="N8614" s="561" t="n"/>
    </row>
    <row r="8615">
      <c r="N8615" s="561" t="n"/>
    </row>
    <row r="8616">
      <c r="N8616" s="561" t="n"/>
    </row>
    <row r="8617">
      <c r="N8617" s="561" t="n"/>
    </row>
    <row r="8618">
      <c r="N8618" s="561" t="n"/>
    </row>
    <row r="8619">
      <c r="N8619" s="561" t="n"/>
    </row>
    <row r="8620">
      <c r="N8620" s="561" t="n"/>
    </row>
    <row r="8621">
      <c r="N8621" s="561" t="n"/>
    </row>
    <row r="8622">
      <c r="N8622" s="561" t="n"/>
    </row>
    <row r="8623">
      <c r="N8623" s="561" t="n"/>
    </row>
    <row r="8624">
      <c r="N8624" s="561" t="n"/>
    </row>
    <row r="8625">
      <c r="N8625" s="561" t="n"/>
    </row>
    <row r="8626">
      <c r="N8626" s="561" t="n"/>
    </row>
    <row r="8627">
      <c r="N8627" s="561" t="n"/>
    </row>
    <row r="8628">
      <c r="N8628" s="561" t="n"/>
    </row>
    <row r="8629">
      <c r="N8629" s="561" t="n"/>
    </row>
    <row r="8630">
      <c r="N8630" s="561" t="n"/>
    </row>
    <row r="8631">
      <c r="N8631" s="561" t="n"/>
    </row>
    <row r="8632">
      <c r="N8632" s="561" t="n"/>
    </row>
    <row r="8633">
      <c r="N8633" s="561" t="n"/>
    </row>
    <row r="8634">
      <c r="N8634" s="561" t="n"/>
    </row>
    <row r="8635">
      <c r="N8635" s="561" t="n"/>
    </row>
    <row r="8636">
      <c r="N8636" s="561" t="n"/>
    </row>
    <row r="8637">
      <c r="N8637" s="561" t="n"/>
    </row>
    <row r="8638">
      <c r="N8638" s="561" t="n"/>
    </row>
    <row r="8639">
      <c r="N8639" s="561" t="n"/>
    </row>
    <row r="8640">
      <c r="N8640" s="561" t="n"/>
    </row>
    <row r="8641">
      <c r="N8641" s="561" t="n"/>
    </row>
    <row r="8642">
      <c r="N8642" s="561" t="n"/>
    </row>
    <row r="8643">
      <c r="N8643" s="561" t="n"/>
    </row>
    <row r="8644">
      <c r="N8644" s="561" t="n"/>
    </row>
    <row r="8645">
      <c r="N8645" s="561" t="n"/>
    </row>
    <row r="8646">
      <c r="N8646" s="561" t="n"/>
    </row>
    <row r="8647">
      <c r="N8647" s="561" t="n"/>
    </row>
    <row r="8648">
      <c r="N8648" s="561" t="n"/>
    </row>
    <row r="8649">
      <c r="N8649" s="561" t="n"/>
    </row>
    <row r="8650">
      <c r="N8650" s="561" t="n"/>
    </row>
    <row r="8651">
      <c r="N8651" s="561" t="n"/>
    </row>
    <row r="8652">
      <c r="N8652" s="561" t="n"/>
    </row>
    <row r="8653">
      <c r="N8653" s="561" t="n"/>
    </row>
    <row r="8654">
      <c r="N8654" s="561" t="n"/>
    </row>
    <row r="8655">
      <c r="N8655" s="561" t="n"/>
    </row>
    <row r="8656">
      <c r="N8656" s="561" t="n"/>
    </row>
    <row r="8657">
      <c r="N8657" s="561" t="n"/>
    </row>
    <row r="8658">
      <c r="N8658" s="561" t="n"/>
    </row>
    <row r="8659">
      <c r="N8659" s="561" t="n"/>
    </row>
    <row r="8660">
      <c r="N8660" s="561" t="n"/>
    </row>
    <row r="8661">
      <c r="N8661" s="561" t="n"/>
    </row>
    <row r="8662">
      <c r="N8662" s="561" t="n"/>
    </row>
    <row r="8663">
      <c r="N8663" s="561" t="n"/>
    </row>
    <row r="8664">
      <c r="N8664" s="561" t="n"/>
    </row>
    <row r="8665">
      <c r="N8665" s="561" t="n"/>
    </row>
    <row r="8666">
      <c r="N8666" s="561" t="n"/>
    </row>
    <row r="8667">
      <c r="N8667" s="561" t="n"/>
    </row>
    <row r="8668">
      <c r="N8668" s="561" t="n"/>
    </row>
    <row r="8669">
      <c r="N8669" s="561" t="n"/>
    </row>
    <row r="8670">
      <c r="N8670" s="561" t="n"/>
    </row>
    <row r="8671">
      <c r="N8671" s="561" t="n"/>
    </row>
    <row r="8672">
      <c r="N8672" s="561" t="n"/>
    </row>
    <row r="8673">
      <c r="N8673" s="561" t="n"/>
    </row>
    <row r="8674">
      <c r="N8674" s="561" t="n"/>
    </row>
    <row r="8675">
      <c r="N8675" s="561" t="n"/>
    </row>
    <row r="8676">
      <c r="N8676" s="561" t="n"/>
    </row>
    <row r="8677">
      <c r="N8677" s="561" t="n"/>
    </row>
    <row r="8678">
      <c r="N8678" s="561" t="n"/>
    </row>
    <row r="8679">
      <c r="N8679" s="561" t="n"/>
    </row>
    <row r="8680">
      <c r="N8680" s="561" t="n"/>
    </row>
    <row r="8681">
      <c r="N8681" s="561" t="n"/>
    </row>
    <row r="8682">
      <c r="N8682" s="561" t="n"/>
    </row>
    <row r="8683">
      <c r="N8683" s="561" t="n"/>
    </row>
    <row r="8684">
      <c r="N8684" s="561" t="n"/>
    </row>
    <row r="8685">
      <c r="N8685" s="561" t="n"/>
    </row>
    <row r="8686">
      <c r="N8686" s="561" t="n"/>
    </row>
    <row r="8687">
      <c r="N8687" s="561" t="n"/>
    </row>
    <row r="8688">
      <c r="N8688" s="561" t="n"/>
    </row>
    <row r="8689">
      <c r="N8689" s="561" t="n"/>
    </row>
    <row r="8690">
      <c r="N8690" s="561" t="n"/>
    </row>
    <row r="8691">
      <c r="N8691" s="561" t="n"/>
    </row>
    <row r="8692">
      <c r="N8692" s="561" t="n"/>
    </row>
    <row r="8693">
      <c r="N8693" s="561" t="n"/>
    </row>
    <row r="8694">
      <c r="N8694" s="561" t="n"/>
    </row>
    <row r="8695">
      <c r="N8695" s="561" t="n"/>
    </row>
    <row r="8696">
      <c r="N8696" s="561" t="n"/>
    </row>
    <row r="8697">
      <c r="N8697" s="561" t="n"/>
    </row>
    <row r="8698">
      <c r="N8698" s="561" t="n"/>
    </row>
    <row r="8699">
      <c r="N8699" s="561" t="n"/>
    </row>
    <row r="8700">
      <c r="N8700" s="561" t="n"/>
    </row>
    <row r="8701">
      <c r="N8701" s="561" t="n"/>
    </row>
    <row r="8702">
      <c r="N8702" s="561" t="n"/>
    </row>
    <row r="8703">
      <c r="N8703" s="561" t="n"/>
    </row>
    <row r="8704">
      <c r="N8704" s="561" t="n"/>
    </row>
    <row r="8705">
      <c r="N8705" s="561" t="n"/>
    </row>
    <row r="8706">
      <c r="N8706" s="561" t="n"/>
    </row>
    <row r="8707">
      <c r="N8707" s="561" t="n"/>
    </row>
    <row r="8708">
      <c r="N8708" s="561" t="n"/>
    </row>
    <row r="8709">
      <c r="N8709" s="561" t="n"/>
    </row>
    <row r="8710">
      <c r="N8710" s="561" t="n"/>
    </row>
    <row r="8711">
      <c r="N8711" s="561" t="n"/>
    </row>
    <row r="8712">
      <c r="N8712" s="561" t="n"/>
    </row>
    <row r="8713">
      <c r="N8713" s="561" t="n"/>
    </row>
    <row r="8714">
      <c r="N8714" s="561" t="n"/>
    </row>
    <row r="8715">
      <c r="N8715" s="561" t="n"/>
    </row>
    <row r="8716">
      <c r="N8716" s="561" t="n"/>
    </row>
    <row r="8717">
      <c r="N8717" s="561" t="n"/>
    </row>
    <row r="8718">
      <c r="N8718" s="561" t="n"/>
    </row>
    <row r="8719">
      <c r="N8719" s="561" t="n"/>
    </row>
    <row r="8720">
      <c r="N8720" s="561" t="n"/>
    </row>
    <row r="8721">
      <c r="N8721" s="561" t="n"/>
    </row>
    <row r="8722">
      <c r="N8722" s="561" t="n"/>
    </row>
    <row r="8723">
      <c r="N8723" s="561" t="n"/>
    </row>
    <row r="8724">
      <c r="N8724" s="561" t="n"/>
    </row>
    <row r="8725">
      <c r="N8725" s="561" t="n"/>
    </row>
    <row r="8726">
      <c r="N8726" s="561" t="n"/>
    </row>
    <row r="8727">
      <c r="N8727" s="561" t="n"/>
    </row>
    <row r="8728">
      <c r="N8728" s="561" t="n"/>
    </row>
    <row r="8729">
      <c r="N8729" s="561" t="n"/>
    </row>
    <row r="8730">
      <c r="N8730" s="561" t="n"/>
    </row>
    <row r="8731">
      <c r="N8731" s="561" t="n"/>
    </row>
    <row r="8732">
      <c r="N8732" s="561" t="n"/>
    </row>
    <row r="8733">
      <c r="N8733" s="561" t="n"/>
    </row>
    <row r="8734">
      <c r="N8734" s="561" t="n"/>
    </row>
    <row r="8735">
      <c r="N8735" s="561" t="n"/>
    </row>
    <row r="8736">
      <c r="N8736" s="561" t="n"/>
    </row>
    <row r="8737">
      <c r="N8737" s="561" t="n"/>
    </row>
    <row r="8738">
      <c r="N8738" s="561" t="n"/>
    </row>
    <row r="8739">
      <c r="N8739" s="561" t="n"/>
    </row>
    <row r="8740">
      <c r="N8740" s="561" t="n"/>
    </row>
    <row r="8741">
      <c r="N8741" s="561" t="n"/>
    </row>
    <row r="8742">
      <c r="N8742" s="561" t="n"/>
    </row>
    <row r="8743">
      <c r="N8743" s="561" t="n"/>
    </row>
    <row r="8744">
      <c r="N8744" s="561" t="n"/>
    </row>
    <row r="8745">
      <c r="N8745" s="561" t="n"/>
    </row>
    <row r="8746">
      <c r="N8746" s="561" t="n"/>
    </row>
    <row r="8747">
      <c r="N8747" s="561" t="n"/>
    </row>
    <row r="8748">
      <c r="N8748" s="561" t="n"/>
    </row>
    <row r="8749">
      <c r="N8749" s="561" t="n"/>
    </row>
    <row r="8750">
      <c r="N8750" s="561" t="n"/>
    </row>
    <row r="8751">
      <c r="N8751" s="561" t="n"/>
    </row>
    <row r="8752">
      <c r="N8752" s="561" t="n"/>
    </row>
    <row r="8753">
      <c r="N8753" s="561" t="n"/>
    </row>
    <row r="8754">
      <c r="N8754" s="561" t="n"/>
    </row>
    <row r="8755">
      <c r="N8755" s="561" t="n"/>
    </row>
    <row r="8756">
      <c r="N8756" s="561" t="n"/>
    </row>
    <row r="8757">
      <c r="N8757" s="561" t="n"/>
    </row>
    <row r="8758">
      <c r="N8758" s="561" t="n"/>
    </row>
    <row r="8759">
      <c r="N8759" s="561" t="n"/>
    </row>
    <row r="8760">
      <c r="N8760" s="561" t="n"/>
    </row>
    <row r="8761">
      <c r="N8761" s="561" t="n"/>
    </row>
    <row r="8762">
      <c r="N8762" s="561" t="n"/>
    </row>
    <row r="8763">
      <c r="N8763" s="561" t="n"/>
    </row>
    <row r="8764">
      <c r="N8764" s="561" t="n"/>
    </row>
    <row r="8765">
      <c r="N8765" s="561" t="n"/>
    </row>
    <row r="8766">
      <c r="N8766" s="561" t="n"/>
    </row>
    <row r="8767">
      <c r="N8767" s="561" t="n"/>
    </row>
    <row r="8768">
      <c r="N8768" s="561" t="n"/>
    </row>
    <row r="8769">
      <c r="N8769" s="561" t="n"/>
    </row>
    <row r="8770">
      <c r="N8770" s="561" t="n"/>
    </row>
    <row r="8771">
      <c r="N8771" s="561" t="n"/>
    </row>
    <row r="8772">
      <c r="N8772" s="561" t="n"/>
    </row>
    <row r="8773">
      <c r="N8773" s="561" t="n"/>
    </row>
    <row r="8774">
      <c r="N8774" s="561" t="n"/>
    </row>
    <row r="8775">
      <c r="N8775" s="561" t="n"/>
    </row>
    <row r="8776">
      <c r="N8776" s="561" t="n"/>
    </row>
    <row r="8777">
      <c r="N8777" s="561" t="n"/>
    </row>
    <row r="8778">
      <c r="N8778" s="561" t="n"/>
    </row>
    <row r="8779">
      <c r="N8779" s="561" t="n"/>
    </row>
    <row r="8780">
      <c r="N8780" s="561" t="n"/>
    </row>
    <row r="8781">
      <c r="N8781" s="561" t="n"/>
    </row>
    <row r="8782">
      <c r="N8782" s="561" t="n"/>
    </row>
    <row r="8783">
      <c r="N8783" s="561" t="n"/>
    </row>
    <row r="8784">
      <c r="N8784" s="561" t="n"/>
    </row>
    <row r="8785">
      <c r="N8785" s="561" t="n"/>
    </row>
    <row r="8786">
      <c r="N8786" s="561" t="n"/>
    </row>
    <row r="8787">
      <c r="N8787" s="561" t="n"/>
    </row>
    <row r="8788">
      <c r="N8788" s="561" t="n"/>
    </row>
    <row r="8789">
      <c r="N8789" s="561" t="n"/>
    </row>
    <row r="8790">
      <c r="N8790" s="561" t="n"/>
    </row>
    <row r="8791">
      <c r="N8791" s="561" t="n"/>
    </row>
    <row r="8792">
      <c r="N8792" s="561" t="n"/>
    </row>
    <row r="8793">
      <c r="N8793" s="561" t="n"/>
    </row>
    <row r="8794">
      <c r="N8794" s="561" t="n"/>
    </row>
    <row r="8795">
      <c r="N8795" s="561" t="n"/>
    </row>
    <row r="8796">
      <c r="N8796" s="561" t="n"/>
    </row>
    <row r="8797">
      <c r="N8797" s="561" t="n"/>
    </row>
    <row r="8798">
      <c r="N8798" s="561" t="n"/>
    </row>
    <row r="8799">
      <c r="N8799" s="561" t="n"/>
    </row>
    <row r="8800">
      <c r="N8800" s="561" t="n"/>
    </row>
    <row r="8801">
      <c r="N8801" s="561" t="n"/>
    </row>
    <row r="8802">
      <c r="N8802" s="561" t="n"/>
    </row>
    <row r="8803">
      <c r="N8803" s="561" t="n"/>
    </row>
    <row r="8804">
      <c r="N8804" s="561" t="n"/>
    </row>
    <row r="8805">
      <c r="N8805" s="561" t="n"/>
    </row>
    <row r="8806">
      <c r="N8806" s="561" t="n"/>
    </row>
    <row r="8807">
      <c r="N8807" s="561" t="n"/>
    </row>
    <row r="8808">
      <c r="N8808" s="561" t="n"/>
    </row>
    <row r="8809">
      <c r="N8809" s="561" t="n"/>
    </row>
    <row r="8810">
      <c r="N8810" s="561" t="n"/>
    </row>
    <row r="8811">
      <c r="N8811" s="561" t="n"/>
    </row>
    <row r="8812">
      <c r="N8812" s="561" t="n"/>
    </row>
    <row r="8813">
      <c r="N8813" s="561" t="n"/>
    </row>
    <row r="8814">
      <c r="N8814" s="561" t="n"/>
    </row>
    <row r="8815">
      <c r="N8815" s="561" t="n"/>
    </row>
    <row r="8816">
      <c r="N8816" s="561" t="n"/>
    </row>
    <row r="8817">
      <c r="N8817" s="561" t="n"/>
    </row>
    <row r="8818">
      <c r="N8818" s="561" t="n"/>
    </row>
    <row r="8819">
      <c r="N8819" s="561" t="n"/>
    </row>
    <row r="8820">
      <c r="N8820" s="561" t="n"/>
    </row>
    <row r="8821">
      <c r="N8821" s="561" t="n"/>
    </row>
    <row r="8822">
      <c r="N8822" s="561" t="n"/>
    </row>
    <row r="8823">
      <c r="N8823" s="561" t="n"/>
    </row>
    <row r="8824">
      <c r="N8824" s="561" t="n"/>
    </row>
    <row r="8825">
      <c r="N8825" s="561" t="n"/>
    </row>
    <row r="8826">
      <c r="N8826" s="561" t="n"/>
    </row>
    <row r="8827">
      <c r="N8827" s="561" t="n"/>
    </row>
    <row r="8828">
      <c r="N8828" s="561" t="n"/>
    </row>
    <row r="8829">
      <c r="N8829" s="561" t="n"/>
    </row>
    <row r="8830">
      <c r="N8830" s="561" t="n"/>
    </row>
    <row r="8831">
      <c r="N8831" s="561" t="n"/>
    </row>
    <row r="8832">
      <c r="N8832" s="561" t="n"/>
    </row>
    <row r="8833">
      <c r="N8833" s="561" t="n"/>
    </row>
    <row r="8834">
      <c r="N8834" s="561" t="n"/>
    </row>
    <row r="8835">
      <c r="N8835" s="561" t="n"/>
    </row>
    <row r="8836">
      <c r="N8836" s="561" t="n"/>
    </row>
    <row r="8837">
      <c r="N8837" s="561" t="n"/>
    </row>
    <row r="8838">
      <c r="N8838" s="561" t="n"/>
    </row>
    <row r="8839">
      <c r="N8839" s="561" t="n"/>
    </row>
    <row r="8840">
      <c r="N8840" s="561" t="n"/>
    </row>
    <row r="8841">
      <c r="N8841" s="561" t="n"/>
    </row>
    <row r="8842">
      <c r="N8842" s="561" t="n"/>
    </row>
    <row r="8843">
      <c r="N8843" s="561" t="n"/>
    </row>
    <row r="8844">
      <c r="N8844" s="561" t="n"/>
    </row>
    <row r="8845">
      <c r="N8845" s="561" t="n"/>
    </row>
    <row r="8846">
      <c r="N8846" s="561" t="n"/>
    </row>
    <row r="8847">
      <c r="N8847" s="561" t="n"/>
    </row>
    <row r="8848">
      <c r="N8848" s="561" t="n"/>
    </row>
    <row r="8849">
      <c r="N8849" s="561" t="n"/>
    </row>
    <row r="8850">
      <c r="N8850" s="561" t="n"/>
    </row>
    <row r="8851">
      <c r="N8851" s="561" t="n"/>
    </row>
    <row r="8852">
      <c r="N8852" s="561" t="n"/>
    </row>
    <row r="8853">
      <c r="N8853" s="561" t="n"/>
    </row>
    <row r="8854">
      <c r="N8854" s="561" t="n"/>
    </row>
    <row r="8855">
      <c r="N8855" s="561" t="n"/>
    </row>
    <row r="8856">
      <c r="N8856" s="561" t="n"/>
    </row>
    <row r="8857">
      <c r="N8857" s="561" t="n"/>
    </row>
    <row r="8858">
      <c r="N8858" s="561" t="n"/>
    </row>
    <row r="8859">
      <c r="N8859" s="561" t="n"/>
    </row>
    <row r="8860">
      <c r="N8860" s="561" t="n"/>
    </row>
    <row r="8861">
      <c r="N8861" s="561" t="n"/>
    </row>
    <row r="8862">
      <c r="N8862" s="561" t="n"/>
    </row>
    <row r="8863">
      <c r="N8863" s="561" t="n"/>
    </row>
    <row r="8864">
      <c r="N8864" s="561" t="n"/>
    </row>
    <row r="8865">
      <c r="N8865" s="561" t="n"/>
    </row>
    <row r="8866">
      <c r="N8866" s="561" t="n"/>
    </row>
    <row r="8867">
      <c r="N8867" s="561" t="n"/>
    </row>
    <row r="8868">
      <c r="N8868" s="561" t="n"/>
    </row>
    <row r="8869">
      <c r="N8869" s="561" t="n"/>
    </row>
    <row r="8870">
      <c r="N8870" s="561" t="n"/>
    </row>
    <row r="8871">
      <c r="N8871" s="561" t="n"/>
    </row>
    <row r="8872">
      <c r="N8872" s="561" t="n"/>
    </row>
    <row r="8873">
      <c r="N8873" s="561" t="n"/>
    </row>
    <row r="8874">
      <c r="N8874" s="561" t="n"/>
    </row>
    <row r="8875">
      <c r="N8875" s="561" t="n"/>
    </row>
    <row r="8876">
      <c r="N8876" s="561" t="n"/>
    </row>
    <row r="8877">
      <c r="N8877" s="561" t="n"/>
    </row>
    <row r="8878">
      <c r="N8878" s="561" t="n"/>
    </row>
    <row r="8879">
      <c r="N8879" s="561" t="n"/>
    </row>
    <row r="8880">
      <c r="N8880" s="561" t="n"/>
    </row>
    <row r="8881">
      <c r="N8881" s="561" t="n"/>
    </row>
    <row r="8882">
      <c r="N8882" s="561" t="n"/>
    </row>
    <row r="8883">
      <c r="N8883" s="561" t="n"/>
    </row>
    <row r="8884">
      <c r="N8884" s="561" t="n"/>
    </row>
    <row r="8885">
      <c r="N8885" s="561" t="n"/>
    </row>
    <row r="8886">
      <c r="N8886" s="561" t="n"/>
    </row>
    <row r="8887">
      <c r="N8887" s="561" t="n"/>
    </row>
    <row r="8888">
      <c r="N8888" s="561" t="n"/>
    </row>
    <row r="8889">
      <c r="N8889" s="561" t="n"/>
    </row>
    <row r="8890">
      <c r="N8890" s="561" t="n"/>
    </row>
    <row r="8891">
      <c r="N8891" s="561" t="n"/>
    </row>
    <row r="8892">
      <c r="N8892" s="561" t="n"/>
    </row>
    <row r="8893">
      <c r="N8893" s="561" t="n"/>
    </row>
    <row r="8894">
      <c r="N8894" s="561" t="n"/>
    </row>
    <row r="8895">
      <c r="N8895" s="561" t="n"/>
    </row>
    <row r="8896">
      <c r="N8896" s="561" t="n"/>
    </row>
    <row r="8897">
      <c r="N8897" s="561" t="n"/>
    </row>
    <row r="8898">
      <c r="N8898" s="561" t="n"/>
    </row>
    <row r="8899">
      <c r="N8899" s="561" t="n"/>
    </row>
    <row r="8900">
      <c r="N8900" s="561" t="n"/>
    </row>
    <row r="8901">
      <c r="N8901" s="561" t="n"/>
    </row>
    <row r="8902">
      <c r="N8902" s="561" t="n"/>
    </row>
    <row r="8903">
      <c r="N8903" s="561" t="n"/>
    </row>
    <row r="8904">
      <c r="N8904" s="561" t="n"/>
    </row>
    <row r="8905">
      <c r="N8905" s="561" t="n"/>
    </row>
    <row r="8906">
      <c r="N8906" s="561" t="n"/>
    </row>
    <row r="8907">
      <c r="N8907" s="561" t="n"/>
    </row>
    <row r="8908">
      <c r="N8908" s="561" t="n"/>
    </row>
    <row r="8909">
      <c r="N8909" s="561" t="n"/>
    </row>
    <row r="8910">
      <c r="N8910" s="561" t="n"/>
    </row>
    <row r="8911">
      <c r="N8911" s="561" t="n"/>
    </row>
    <row r="8912">
      <c r="N8912" s="561" t="n"/>
    </row>
    <row r="8913">
      <c r="N8913" s="561" t="n"/>
    </row>
    <row r="8914">
      <c r="N8914" s="561" t="n"/>
    </row>
    <row r="8915">
      <c r="N8915" s="561" t="n"/>
    </row>
    <row r="8916">
      <c r="N8916" s="561" t="n"/>
    </row>
    <row r="8917">
      <c r="N8917" s="561" t="n"/>
    </row>
    <row r="8918">
      <c r="N8918" s="561" t="n"/>
    </row>
    <row r="8919">
      <c r="N8919" s="561" t="n"/>
    </row>
    <row r="8920">
      <c r="N8920" s="561" t="n"/>
    </row>
    <row r="8921">
      <c r="N8921" s="561" t="n"/>
    </row>
    <row r="8922">
      <c r="N8922" s="561" t="n"/>
    </row>
    <row r="8923">
      <c r="N8923" s="561" t="n"/>
    </row>
    <row r="8924">
      <c r="N8924" s="561" t="n"/>
    </row>
    <row r="8925">
      <c r="N8925" s="561" t="n"/>
    </row>
    <row r="8926">
      <c r="N8926" s="561" t="n"/>
    </row>
    <row r="8927">
      <c r="N8927" s="561" t="n"/>
    </row>
    <row r="8928">
      <c r="N8928" s="561" t="n"/>
    </row>
    <row r="8929">
      <c r="N8929" s="561" t="n"/>
    </row>
    <row r="8930">
      <c r="N8930" s="561" t="n"/>
    </row>
    <row r="8931">
      <c r="N8931" s="561" t="n"/>
    </row>
    <row r="8932">
      <c r="N8932" s="561" t="n"/>
    </row>
    <row r="8933">
      <c r="N8933" s="561" t="n"/>
    </row>
    <row r="8934">
      <c r="N8934" s="561" t="n"/>
    </row>
    <row r="8935">
      <c r="N8935" s="561" t="n"/>
    </row>
    <row r="8936">
      <c r="N8936" s="561" t="n"/>
    </row>
    <row r="8937">
      <c r="N8937" s="561" t="n"/>
    </row>
    <row r="8938">
      <c r="N8938" s="561" t="n"/>
    </row>
    <row r="8939">
      <c r="N8939" s="561" t="n"/>
    </row>
    <row r="8940">
      <c r="N8940" s="561" t="n"/>
    </row>
    <row r="8941">
      <c r="N8941" s="561" t="n"/>
    </row>
    <row r="8942">
      <c r="N8942" s="561" t="n"/>
    </row>
    <row r="8943">
      <c r="N8943" s="561" t="n"/>
    </row>
    <row r="8944">
      <c r="N8944" s="561" t="n"/>
    </row>
    <row r="8945">
      <c r="N8945" s="561" t="n"/>
    </row>
    <row r="8946">
      <c r="N8946" s="561" t="n"/>
    </row>
    <row r="8947">
      <c r="N8947" s="561" t="n"/>
    </row>
    <row r="8948">
      <c r="N8948" s="561" t="n"/>
    </row>
    <row r="8949">
      <c r="N8949" s="561" t="n"/>
    </row>
    <row r="8950">
      <c r="N8950" s="561" t="n"/>
    </row>
    <row r="8951">
      <c r="N8951" s="561" t="n"/>
    </row>
    <row r="8952">
      <c r="N8952" s="561" t="n"/>
    </row>
    <row r="8953">
      <c r="N8953" s="561" t="n"/>
    </row>
    <row r="8954">
      <c r="N8954" s="561" t="n"/>
    </row>
    <row r="8955">
      <c r="N8955" s="561" t="n"/>
    </row>
    <row r="8956">
      <c r="N8956" s="561" t="n"/>
    </row>
    <row r="8957">
      <c r="N8957" s="561" t="n"/>
    </row>
    <row r="8958">
      <c r="N8958" s="561" t="n"/>
    </row>
    <row r="8959">
      <c r="N8959" s="561" t="n"/>
    </row>
    <row r="8960">
      <c r="N8960" s="561" t="n"/>
    </row>
    <row r="8961">
      <c r="N8961" s="561" t="n"/>
    </row>
    <row r="8962">
      <c r="N8962" s="561" t="n"/>
    </row>
    <row r="8963">
      <c r="N8963" s="561" t="n"/>
    </row>
    <row r="8964">
      <c r="N8964" s="561" t="n"/>
    </row>
    <row r="8965">
      <c r="N8965" s="561" t="n"/>
    </row>
    <row r="8966">
      <c r="N8966" s="561" t="n"/>
    </row>
    <row r="8967">
      <c r="N8967" s="561" t="n"/>
    </row>
    <row r="8968">
      <c r="N8968" s="561" t="n"/>
    </row>
    <row r="8969">
      <c r="N8969" s="561" t="n"/>
    </row>
    <row r="8970">
      <c r="N8970" s="561" t="n"/>
    </row>
    <row r="8971">
      <c r="N8971" s="561" t="n"/>
    </row>
    <row r="8972">
      <c r="N8972" s="561" t="n"/>
    </row>
    <row r="8973">
      <c r="N8973" s="561" t="n"/>
    </row>
    <row r="8974">
      <c r="N8974" s="561" t="n"/>
    </row>
    <row r="8975">
      <c r="N8975" s="561" t="n"/>
    </row>
    <row r="8976">
      <c r="N8976" s="561" t="n"/>
    </row>
    <row r="8977">
      <c r="N8977" s="561" t="n"/>
    </row>
    <row r="8978">
      <c r="N8978" s="561" t="n"/>
    </row>
    <row r="8979">
      <c r="N8979" s="561" t="n"/>
    </row>
    <row r="8980">
      <c r="N8980" s="561" t="n"/>
    </row>
    <row r="8981">
      <c r="N8981" s="561" t="n"/>
    </row>
    <row r="8982">
      <c r="N8982" s="561" t="n"/>
    </row>
    <row r="8983">
      <c r="N8983" s="561" t="n"/>
    </row>
    <row r="8984">
      <c r="N8984" s="561" t="n"/>
    </row>
    <row r="8985">
      <c r="N8985" s="561" t="n"/>
    </row>
    <row r="8986">
      <c r="N8986" s="561" t="n"/>
    </row>
    <row r="8987">
      <c r="N8987" s="561" t="n"/>
    </row>
    <row r="8988">
      <c r="N8988" s="561" t="n"/>
    </row>
    <row r="8989">
      <c r="N8989" s="561" t="n"/>
    </row>
    <row r="8990">
      <c r="N8990" s="561" t="n"/>
    </row>
    <row r="8991">
      <c r="N8991" s="561" t="n"/>
    </row>
    <row r="8992">
      <c r="N8992" s="561" t="n"/>
    </row>
    <row r="8993">
      <c r="N8993" s="561" t="n"/>
    </row>
    <row r="8994">
      <c r="N8994" s="561" t="n"/>
    </row>
    <row r="8995">
      <c r="N8995" s="561" t="n"/>
    </row>
    <row r="8996">
      <c r="N8996" s="561" t="n"/>
    </row>
    <row r="8997">
      <c r="N8997" s="561" t="n"/>
    </row>
    <row r="8998">
      <c r="N8998" s="561" t="n"/>
    </row>
    <row r="8999">
      <c r="N8999" s="561" t="n"/>
    </row>
    <row r="9000">
      <c r="N9000" s="561" t="n"/>
    </row>
    <row r="9001">
      <c r="N9001" s="561" t="n"/>
    </row>
    <row r="9002">
      <c r="N9002" s="561" t="n"/>
    </row>
    <row r="9003">
      <c r="N9003" s="561" t="n"/>
    </row>
    <row r="9004">
      <c r="N9004" s="561" t="n"/>
    </row>
    <row r="9005">
      <c r="N9005" s="561" t="n"/>
    </row>
    <row r="9006">
      <c r="N9006" s="561" t="n"/>
    </row>
    <row r="9007">
      <c r="N9007" s="561" t="n"/>
    </row>
    <row r="9008">
      <c r="N9008" s="561" t="n"/>
    </row>
    <row r="9009">
      <c r="N9009" s="561" t="n"/>
    </row>
    <row r="9010">
      <c r="N9010" s="561" t="n"/>
    </row>
    <row r="9011">
      <c r="N9011" s="561" t="n"/>
    </row>
    <row r="9012">
      <c r="N9012" s="561" t="n"/>
    </row>
    <row r="9013">
      <c r="N9013" s="561" t="n"/>
    </row>
    <row r="9014">
      <c r="N9014" s="561" t="n"/>
    </row>
    <row r="9015">
      <c r="N9015" s="561" t="n"/>
    </row>
    <row r="9016">
      <c r="N9016" s="561" t="n"/>
    </row>
    <row r="9017">
      <c r="N9017" s="561" t="n"/>
    </row>
    <row r="9018">
      <c r="N9018" s="561" t="n"/>
    </row>
    <row r="9019">
      <c r="N9019" s="561" t="n"/>
    </row>
    <row r="9020">
      <c r="N9020" s="561" t="n"/>
    </row>
    <row r="9021">
      <c r="N9021" s="561" t="n"/>
    </row>
    <row r="9022">
      <c r="N9022" s="561" t="n"/>
    </row>
    <row r="9023">
      <c r="N9023" s="561" t="n"/>
    </row>
    <row r="9024">
      <c r="N9024" s="561" t="n"/>
    </row>
    <row r="9025">
      <c r="N9025" s="561" t="n"/>
    </row>
    <row r="9026">
      <c r="N9026" s="561" t="n"/>
    </row>
    <row r="9027">
      <c r="N9027" s="561" t="n"/>
    </row>
    <row r="9028">
      <c r="N9028" s="561" t="n"/>
    </row>
    <row r="9029">
      <c r="N9029" s="561" t="n"/>
    </row>
    <row r="9030">
      <c r="N9030" s="561" t="n"/>
    </row>
    <row r="9031">
      <c r="N9031" s="561" t="n"/>
    </row>
    <row r="9032">
      <c r="N9032" s="561" t="n"/>
    </row>
    <row r="9033">
      <c r="N9033" s="561" t="n"/>
    </row>
    <row r="9034">
      <c r="N9034" s="561" t="n"/>
    </row>
    <row r="9035">
      <c r="N9035" s="561" t="n"/>
    </row>
    <row r="9036">
      <c r="N9036" s="561" t="n"/>
    </row>
    <row r="9037">
      <c r="N9037" s="561" t="n"/>
    </row>
    <row r="9038">
      <c r="N9038" s="561" t="n"/>
    </row>
    <row r="9039">
      <c r="N9039" s="561" t="n"/>
    </row>
    <row r="9040">
      <c r="N9040" s="561" t="n"/>
    </row>
    <row r="9041">
      <c r="N9041" s="561" t="n"/>
    </row>
    <row r="9042">
      <c r="N9042" s="561" t="n"/>
    </row>
    <row r="9043">
      <c r="N9043" s="561" t="n"/>
    </row>
    <row r="9044">
      <c r="N9044" s="561" t="n"/>
    </row>
    <row r="9045">
      <c r="N9045" s="561" t="n"/>
    </row>
    <row r="9046">
      <c r="N9046" s="561" t="n"/>
    </row>
    <row r="9047">
      <c r="N9047" s="561" t="n"/>
    </row>
    <row r="9048">
      <c r="N9048" s="561" t="n"/>
    </row>
    <row r="9049">
      <c r="N9049" s="561" t="n"/>
    </row>
    <row r="9050">
      <c r="N9050" s="561" t="n"/>
    </row>
    <row r="9051">
      <c r="N9051" s="561" t="n"/>
    </row>
    <row r="9052">
      <c r="N9052" s="561" t="n"/>
    </row>
    <row r="9053">
      <c r="N9053" s="561" t="n"/>
    </row>
    <row r="9054">
      <c r="N9054" s="561" t="n"/>
    </row>
    <row r="9055">
      <c r="N9055" s="561" t="n"/>
    </row>
    <row r="9056">
      <c r="N9056" s="561" t="n"/>
    </row>
    <row r="9057">
      <c r="N9057" s="561" t="n"/>
    </row>
    <row r="9058">
      <c r="N9058" s="561" t="n"/>
    </row>
    <row r="9059">
      <c r="N9059" s="561" t="n"/>
    </row>
    <row r="9060">
      <c r="N9060" s="561" t="n"/>
    </row>
    <row r="9061">
      <c r="N9061" s="561" t="n"/>
    </row>
    <row r="9062">
      <c r="N9062" s="561" t="n"/>
    </row>
    <row r="9063">
      <c r="N9063" s="561" t="n"/>
    </row>
    <row r="9064">
      <c r="N9064" s="561" t="n"/>
    </row>
    <row r="9065">
      <c r="N9065" s="561" t="n"/>
    </row>
    <row r="9066">
      <c r="N9066" s="561" t="n"/>
    </row>
    <row r="9067">
      <c r="N9067" s="561" t="n"/>
    </row>
    <row r="9068">
      <c r="N9068" s="561" t="n"/>
    </row>
    <row r="9069">
      <c r="N9069" s="561" t="n"/>
    </row>
    <row r="9070">
      <c r="N9070" s="561" t="n"/>
    </row>
    <row r="9071">
      <c r="N9071" s="561" t="n"/>
    </row>
    <row r="9072">
      <c r="N9072" s="561" t="n"/>
    </row>
    <row r="9073">
      <c r="N9073" s="561" t="n"/>
    </row>
    <row r="9074">
      <c r="N9074" s="561" t="n"/>
    </row>
    <row r="9075">
      <c r="N9075" s="561" t="n"/>
    </row>
    <row r="9076">
      <c r="N9076" s="561" t="n"/>
    </row>
    <row r="9077">
      <c r="N9077" s="561" t="n"/>
    </row>
    <row r="9078">
      <c r="N9078" s="561" t="n"/>
    </row>
    <row r="9079">
      <c r="N9079" s="561" t="n"/>
    </row>
    <row r="9080">
      <c r="N9080" s="561" t="n"/>
    </row>
    <row r="9081">
      <c r="N9081" s="561" t="n"/>
    </row>
    <row r="9082">
      <c r="N9082" s="561" t="n"/>
    </row>
    <row r="9083">
      <c r="N9083" s="561" t="n"/>
    </row>
    <row r="9084">
      <c r="N9084" s="561" t="n"/>
    </row>
    <row r="9085">
      <c r="N9085" s="561" t="n"/>
    </row>
    <row r="9086">
      <c r="N9086" s="561" t="n"/>
    </row>
    <row r="9087">
      <c r="N9087" s="561" t="n"/>
    </row>
    <row r="9088">
      <c r="N9088" s="561" t="n"/>
    </row>
    <row r="9089">
      <c r="N9089" s="561" t="n"/>
    </row>
    <row r="9090">
      <c r="N9090" s="561" t="n"/>
    </row>
    <row r="9091">
      <c r="N9091" s="561" t="n"/>
    </row>
    <row r="9092">
      <c r="N9092" s="561" t="n"/>
    </row>
    <row r="9093">
      <c r="N9093" s="561" t="n"/>
    </row>
    <row r="9094">
      <c r="N9094" s="561" t="n"/>
    </row>
    <row r="9095">
      <c r="N9095" s="561" t="n"/>
    </row>
    <row r="9096">
      <c r="N9096" s="561" t="n"/>
    </row>
    <row r="9097">
      <c r="N9097" s="561" t="n"/>
    </row>
    <row r="9098">
      <c r="N9098" s="561" t="n"/>
    </row>
    <row r="9099">
      <c r="N9099" s="561" t="n"/>
    </row>
    <row r="9100">
      <c r="N9100" s="561" t="n"/>
    </row>
    <row r="9101">
      <c r="N9101" s="561" t="n"/>
    </row>
    <row r="9102">
      <c r="N9102" s="561" t="n"/>
    </row>
    <row r="9103">
      <c r="N9103" s="561" t="n"/>
    </row>
    <row r="9104">
      <c r="N9104" s="561" t="n"/>
    </row>
    <row r="9105">
      <c r="N9105" s="561" t="n"/>
    </row>
    <row r="9106">
      <c r="N9106" s="561" t="n"/>
    </row>
    <row r="9107">
      <c r="N9107" s="561" t="n"/>
    </row>
    <row r="9108">
      <c r="N9108" s="561" t="n"/>
    </row>
    <row r="9109">
      <c r="N9109" s="561" t="n"/>
    </row>
    <row r="9110">
      <c r="N9110" s="561" t="n"/>
    </row>
    <row r="9111">
      <c r="N9111" s="561" t="n"/>
    </row>
    <row r="9112">
      <c r="N9112" s="561" t="n"/>
    </row>
    <row r="9113">
      <c r="N9113" s="561" t="n"/>
    </row>
    <row r="9114">
      <c r="N9114" s="561" t="n"/>
    </row>
    <row r="9115">
      <c r="N9115" s="561" t="n"/>
    </row>
    <row r="9116">
      <c r="N9116" s="561" t="n"/>
    </row>
    <row r="9117">
      <c r="N9117" s="561" t="n"/>
    </row>
    <row r="9118">
      <c r="N9118" s="561" t="n"/>
    </row>
    <row r="9119">
      <c r="N9119" s="561" t="n"/>
    </row>
    <row r="9120">
      <c r="N9120" s="561" t="n"/>
    </row>
    <row r="9121">
      <c r="N9121" s="561" t="n"/>
    </row>
    <row r="9122">
      <c r="N9122" s="561" t="n"/>
    </row>
    <row r="9123">
      <c r="N9123" s="561" t="n"/>
    </row>
    <row r="9124">
      <c r="N9124" s="561" t="n"/>
    </row>
    <row r="9125">
      <c r="N9125" s="561" t="n"/>
    </row>
    <row r="9126">
      <c r="N9126" s="561" t="n"/>
    </row>
    <row r="9127">
      <c r="N9127" s="561" t="n"/>
    </row>
    <row r="9128">
      <c r="N9128" s="561" t="n"/>
    </row>
    <row r="9129">
      <c r="N9129" s="561" t="n"/>
    </row>
    <row r="9130">
      <c r="N9130" s="561" t="n"/>
    </row>
    <row r="9131">
      <c r="N9131" s="561" t="n"/>
    </row>
    <row r="9132">
      <c r="N9132" s="561" t="n"/>
    </row>
    <row r="9133">
      <c r="N9133" s="561" t="n"/>
    </row>
    <row r="9134">
      <c r="N9134" s="561" t="n"/>
    </row>
    <row r="9135">
      <c r="N9135" s="561" t="n"/>
    </row>
    <row r="9136">
      <c r="N9136" s="561" t="n"/>
    </row>
    <row r="9137">
      <c r="N9137" s="561" t="n"/>
    </row>
    <row r="9138">
      <c r="N9138" s="561" t="n"/>
    </row>
    <row r="9139">
      <c r="N9139" s="561" t="n"/>
    </row>
    <row r="9140">
      <c r="N9140" s="561" t="n"/>
    </row>
    <row r="9141">
      <c r="N9141" s="561" t="n"/>
    </row>
    <row r="9142">
      <c r="N9142" s="561" t="n"/>
    </row>
    <row r="9143">
      <c r="N9143" s="561" t="n"/>
    </row>
    <row r="9144">
      <c r="N9144" s="561" t="n"/>
    </row>
    <row r="9145">
      <c r="N9145" s="561" t="n"/>
    </row>
    <row r="9146">
      <c r="N9146" s="561" t="n"/>
    </row>
    <row r="9147">
      <c r="N9147" s="561" t="n"/>
    </row>
    <row r="9148">
      <c r="N9148" s="561" t="n"/>
    </row>
    <row r="9149">
      <c r="N9149" s="561" t="n"/>
    </row>
    <row r="9150">
      <c r="N9150" s="561" t="n"/>
    </row>
    <row r="9151">
      <c r="N9151" s="561" t="n"/>
    </row>
    <row r="9152">
      <c r="N9152" s="561" t="n"/>
    </row>
    <row r="9153">
      <c r="N9153" s="561" t="n"/>
    </row>
    <row r="9154">
      <c r="N9154" s="561" t="n"/>
    </row>
    <row r="9155">
      <c r="N9155" s="561" t="n"/>
    </row>
    <row r="9156">
      <c r="N9156" s="561" t="n"/>
    </row>
    <row r="9157">
      <c r="N9157" s="561" t="n"/>
    </row>
    <row r="9158">
      <c r="N9158" s="561" t="n"/>
    </row>
    <row r="9159">
      <c r="N9159" s="561" t="n"/>
    </row>
    <row r="9160">
      <c r="N9160" s="561" t="n"/>
    </row>
    <row r="9161">
      <c r="N9161" s="561" t="n"/>
    </row>
    <row r="9162">
      <c r="N9162" s="561" t="n"/>
    </row>
    <row r="9163">
      <c r="N9163" s="561" t="n"/>
    </row>
    <row r="9164">
      <c r="N9164" s="561" t="n"/>
    </row>
    <row r="9165">
      <c r="N9165" s="561" t="n"/>
    </row>
    <row r="9166">
      <c r="N9166" s="561" t="n"/>
    </row>
    <row r="9167">
      <c r="N9167" s="561" t="n"/>
    </row>
    <row r="9168">
      <c r="N9168" s="561" t="n"/>
    </row>
    <row r="9169">
      <c r="N9169" s="561" t="n"/>
    </row>
    <row r="9170">
      <c r="N9170" s="561" t="n"/>
    </row>
    <row r="9171">
      <c r="N9171" s="561" t="n"/>
    </row>
    <row r="9172">
      <c r="N9172" s="561" t="n"/>
    </row>
    <row r="9173">
      <c r="N9173" s="561" t="n"/>
    </row>
    <row r="9174">
      <c r="N9174" s="561" t="n"/>
    </row>
    <row r="9175">
      <c r="N9175" s="561" t="n"/>
    </row>
    <row r="9176">
      <c r="N9176" s="561" t="n"/>
    </row>
    <row r="9177">
      <c r="N9177" s="561" t="n"/>
    </row>
    <row r="9178">
      <c r="N9178" s="561" t="n"/>
    </row>
    <row r="9179">
      <c r="N9179" s="561" t="n"/>
    </row>
    <row r="9180">
      <c r="N9180" s="561" t="n"/>
    </row>
    <row r="9181">
      <c r="N9181" s="561" t="n"/>
    </row>
    <row r="9182">
      <c r="N9182" s="561" t="n"/>
    </row>
    <row r="9183">
      <c r="N9183" s="561" t="n"/>
    </row>
    <row r="9184">
      <c r="N9184" s="561" t="n"/>
    </row>
    <row r="9185">
      <c r="N9185" s="561" t="n"/>
    </row>
    <row r="9186">
      <c r="N9186" s="561" t="n"/>
    </row>
    <row r="9187">
      <c r="N9187" s="561" t="n"/>
    </row>
    <row r="9188">
      <c r="N9188" s="561" t="n"/>
    </row>
    <row r="9189">
      <c r="N9189" s="561" t="n"/>
    </row>
    <row r="9190">
      <c r="N9190" s="561" t="n"/>
    </row>
    <row r="9191">
      <c r="N9191" s="561" t="n"/>
    </row>
    <row r="9192">
      <c r="N9192" s="561" t="n"/>
    </row>
    <row r="9193">
      <c r="N9193" s="561" t="n"/>
    </row>
    <row r="9194">
      <c r="N9194" s="561" t="n"/>
    </row>
    <row r="9195">
      <c r="N9195" s="561" t="n"/>
    </row>
    <row r="9196">
      <c r="N9196" s="561" t="n"/>
    </row>
    <row r="9197">
      <c r="N9197" s="561" t="n"/>
    </row>
    <row r="9198">
      <c r="N9198" s="561" t="n"/>
    </row>
    <row r="9199">
      <c r="N9199" s="561" t="n"/>
    </row>
    <row r="9200">
      <c r="N9200" s="561" t="n"/>
    </row>
    <row r="9201">
      <c r="N9201" s="561" t="n"/>
    </row>
    <row r="9202">
      <c r="N9202" s="561" t="n"/>
    </row>
    <row r="9203">
      <c r="N9203" s="561" t="n"/>
    </row>
    <row r="9204">
      <c r="N9204" s="561" t="n"/>
    </row>
    <row r="9205">
      <c r="N9205" s="561" t="n"/>
    </row>
    <row r="9206">
      <c r="N9206" s="561" t="n"/>
    </row>
    <row r="9207">
      <c r="N9207" s="561" t="n"/>
    </row>
    <row r="9208">
      <c r="N9208" s="561" t="n"/>
    </row>
    <row r="9209">
      <c r="N9209" s="561" t="n"/>
    </row>
    <row r="9210">
      <c r="N9210" s="561" t="n"/>
    </row>
    <row r="9211">
      <c r="N9211" s="561" t="n"/>
    </row>
    <row r="9212">
      <c r="N9212" s="561" t="n"/>
    </row>
    <row r="9213">
      <c r="N9213" s="561" t="n"/>
    </row>
    <row r="9214">
      <c r="N9214" s="561" t="n"/>
    </row>
    <row r="9215">
      <c r="N9215" s="561" t="n"/>
    </row>
    <row r="9216">
      <c r="N9216" s="561" t="n"/>
    </row>
    <row r="9217">
      <c r="N9217" s="561" t="n"/>
    </row>
    <row r="9218">
      <c r="N9218" s="561" t="n"/>
    </row>
    <row r="9219">
      <c r="N9219" s="561" t="n"/>
    </row>
    <row r="9220">
      <c r="N9220" s="561" t="n"/>
    </row>
    <row r="9221">
      <c r="N9221" s="561" t="n"/>
    </row>
    <row r="9222">
      <c r="N9222" s="561" t="n"/>
    </row>
    <row r="9223">
      <c r="N9223" s="561" t="n"/>
    </row>
    <row r="9224">
      <c r="N9224" s="561" t="n"/>
    </row>
    <row r="9225">
      <c r="N9225" s="561" t="n"/>
    </row>
    <row r="9226">
      <c r="N9226" s="561" t="n"/>
    </row>
    <row r="9227">
      <c r="N9227" s="561" t="n"/>
    </row>
    <row r="9228">
      <c r="N9228" s="561" t="n"/>
    </row>
    <row r="9229">
      <c r="N9229" s="561" t="n"/>
    </row>
    <row r="9230">
      <c r="N9230" s="561" t="n"/>
    </row>
    <row r="9231">
      <c r="N9231" s="561" t="n"/>
    </row>
    <row r="9232">
      <c r="N9232" s="561" t="n"/>
    </row>
    <row r="9233">
      <c r="N9233" s="561" t="n"/>
    </row>
    <row r="9234">
      <c r="N9234" s="561" t="n"/>
    </row>
    <row r="9235">
      <c r="N9235" s="561" t="n"/>
    </row>
    <row r="9236">
      <c r="N9236" s="561" t="n"/>
    </row>
    <row r="9237">
      <c r="N9237" s="561" t="n"/>
    </row>
    <row r="9238">
      <c r="N9238" s="561" t="n"/>
    </row>
    <row r="9239">
      <c r="N9239" s="561" t="n"/>
    </row>
    <row r="9240">
      <c r="N9240" s="561" t="n"/>
    </row>
    <row r="9241">
      <c r="N9241" s="561" t="n"/>
    </row>
    <row r="9242">
      <c r="N9242" s="561" t="n"/>
    </row>
    <row r="9243">
      <c r="N9243" s="561" t="n"/>
    </row>
    <row r="9244">
      <c r="N9244" s="561" t="n"/>
    </row>
    <row r="9245">
      <c r="N9245" s="561" t="n"/>
    </row>
    <row r="9246">
      <c r="N9246" s="561" t="n"/>
    </row>
    <row r="9247">
      <c r="N9247" s="561" t="n"/>
    </row>
    <row r="9248">
      <c r="N9248" s="561" t="n"/>
    </row>
    <row r="9249">
      <c r="N9249" s="561" t="n"/>
    </row>
    <row r="9250">
      <c r="N9250" s="561" t="n"/>
    </row>
    <row r="9251">
      <c r="N9251" s="561" t="n"/>
    </row>
    <row r="9252">
      <c r="N9252" s="561" t="n"/>
    </row>
    <row r="9253">
      <c r="N9253" s="561" t="n"/>
    </row>
    <row r="9254">
      <c r="N9254" s="561" t="n"/>
    </row>
    <row r="9255">
      <c r="N9255" s="561" t="n"/>
    </row>
    <row r="9256">
      <c r="N9256" s="561" t="n"/>
    </row>
    <row r="9257">
      <c r="N9257" s="561" t="n"/>
    </row>
    <row r="9258">
      <c r="N9258" s="561" t="n"/>
    </row>
    <row r="9259">
      <c r="N9259" s="561" t="n"/>
    </row>
    <row r="9260">
      <c r="N9260" s="561" t="n"/>
    </row>
    <row r="9261">
      <c r="N9261" s="561" t="n"/>
    </row>
    <row r="9262">
      <c r="N9262" s="561" t="n"/>
    </row>
    <row r="9263">
      <c r="N9263" s="561" t="n"/>
    </row>
    <row r="9264">
      <c r="N9264" s="561" t="n"/>
    </row>
    <row r="9265">
      <c r="N9265" s="561" t="n"/>
    </row>
    <row r="9266">
      <c r="N9266" s="561" t="n"/>
    </row>
    <row r="9267">
      <c r="N9267" s="561" t="n"/>
    </row>
    <row r="9268">
      <c r="N9268" s="561" t="n"/>
    </row>
    <row r="9269">
      <c r="N9269" s="561" t="n"/>
    </row>
    <row r="9270">
      <c r="N9270" s="561" t="n"/>
    </row>
    <row r="9271">
      <c r="N9271" s="561" t="n"/>
    </row>
    <row r="9272">
      <c r="N9272" s="561" t="n"/>
    </row>
    <row r="9273">
      <c r="N9273" s="561" t="n"/>
    </row>
    <row r="9274">
      <c r="N9274" s="561" t="n"/>
    </row>
    <row r="9275">
      <c r="N9275" s="561" t="n"/>
    </row>
    <row r="9276">
      <c r="N9276" s="561" t="n"/>
    </row>
    <row r="9277">
      <c r="N9277" s="561" t="n"/>
    </row>
    <row r="9278">
      <c r="N9278" s="561" t="n"/>
    </row>
    <row r="9279">
      <c r="N9279" s="561" t="n"/>
    </row>
    <row r="9280">
      <c r="N9280" s="561" t="n"/>
    </row>
    <row r="9281">
      <c r="N9281" s="561" t="n"/>
    </row>
    <row r="9282">
      <c r="N9282" s="561" t="n"/>
    </row>
    <row r="9283">
      <c r="N9283" s="561" t="n"/>
    </row>
    <row r="9284">
      <c r="N9284" s="561" t="n"/>
    </row>
    <row r="9285">
      <c r="N9285" s="561" t="n"/>
    </row>
    <row r="9286">
      <c r="N9286" s="561" t="n"/>
    </row>
    <row r="9287">
      <c r="N9287" s="561" t="n"/>
    </row>
    <row r="9288">
      <c r="N9288" s="561" t="n"/>
    </row>
    <row r="9289">
      <c r="N9289" s="561" t="n"/>
    </row>
    <row r="9290">
      <c r="N9290" s="561" t="n"/>
    </row>
    <row r="9291">
      <c r="N9291" s="561" t="n"/>
    </row>
    <row r="9292">
      <c r="N9292" s="561" t="n"/>
    </row>
    <row r="9293">
      <c r="N9293" s="561" t="n"/>
    </row>
    <row r="9294">
      <c r="N9294" s="561" t="n"/>
    </row>
    <row r="9295">
      <c r="N9295" s="561" t="n"/>
    </row>
    <row r="9296">
      <c r="N9296" s="561" t="n"/>
    </row>
    <row r="9297">
      <c r="N9297" s="561" t="n"/>
    </row>
    <row r="9298">
      <c r="N9298" s="561" t="n"/>
    </row>
    <row r="9299">
      <c r="N9299" s="561" t="n"/>
    </row>
    <row r="9300">
      <c r="N9300" s="561" t="n"/>
    </row>
    <row r="9301">
      <c r="N9301" s="561" t="n"/>
    </row>
    <row r="9302">
      <c r="N9302" s="561" t="n"/>
    </row>
    <row r="9303">
      <c r="N9303" s="561" t="n"/>
    </row>
    <row r="9304">
      <c r="N9304" s="561" t="n"/>
    </row>
    <row r="9305">
      <c r="N9305" s="561" t="n"/>
    </row>
    <row r="9306">
      <c r="N9306" s="561" t="n"/>
    </row>
    <row r="9307">
      <c r="N9307" s="561" t="n"/>
    </row>
    <row r="9308">
      <c r="N9308" s="561" t="n"/>
    </row>
    <row r="9309">
      <c r="N9309" s="561" t="n"/>
    </row>
    <row r="9310">
      <c r="N9310" s="561" t="n"/>
    </row>
    <row r="9311">
      <c r="N9311" s="561" t="n"/>
    </row>
    <row r="9312">
      <c r="N9312" s="561" t="n"/>
    </row>
    <row r="9313">
      <c r="N9313" s="561" t="n"/>
    </row>
    <row r="9314">
      <c r="N9314" s="561" t="n"/>
    </row>
    <row r="9315">
      <c r="N9315" s="561" t="n"/>
    </row>
    <row r="9316">
      <c r="N9316" s="561" t="n"/>
    </row>
    <row r="9317">
      <c r="N9317" s="561" t="n"/>
    </row>
    <row r="9318">
      <c r="N9318" s="561" t="n"/>
    </row>
    <row r="9319">
      <c r="N9319" s="561" t="n"/>
    </row>
    <row r="9320">
      <c r="N9320" s="561" t="n"/>
    </row>
    <row r="9321">
      <c r="N9321" s="561" t="n"/>
    </row>
    <row r="9322">
      <c r="N9322" s="561" t="n"/>
    </row>
    <row r="9323">
      <c r="N9323" s="561" t="n"/>
    </row>
    <row r="9324">
      <c r="N9324" s="561" t="n"/>
    </row>
    <row r="9325">
      <c r="N9325" s="561" t="n"/>
    </row>
    <row r="9326">
      <c r="N9326" s="561" t="n"/>
    </row>
    <row r="9327">
      <c r="N9327" s="561" t="n"/>
    </row>
    <row r="9328">
      <c r="N9328" s="561" t="n"/>
    </row>
    <row r="9329">
      <c r="N9329" s="561" t="n"/>
    </row>
    <row r="9330">
      <c r="N9330" s="561" t="n"/>
    </row>
    <row r="9331">
      <c r="N9331" s="561" t="n"/>
    </row>
    <row r="9332">
      <c r="N9332" s="561" t="n"/>
    </row>
    <row r="9333">
      <c r="N9333" s="561" t="n"/>
    </row>
    <row r="9334">
      <c r="N9334" s="561" t="n"/>
    </row>
    <row r="9335">
      <c r="N9335" s="561" t="n"/>
    </row>
    <row r="9336">
      <c r="N9336" s="561" t="n"/>
    </row>
    <row r="9337">
      <c r="N9337" s="561" t="n"/>
    </row>
    <row r="9338">
      <c r="N9338" s="561" t="n"/>
    </row>
    <row r="9339">
      <c r="N9339" s="561" t="n"/>
    </row>
    <row r="9340">
      <c r="N9340" s="561" t="n"/>
    </row>
    <row r="9341">
      <c r="N9341" s="561" t="n"/>
    </row>
    <row r="9342">
      <c r="N9342" s="561" t="n"/>
    </row>
    <row r="9343">
      <c r="N9343" s="561" t="n"/>
    </row>
    <row r="9344">
      <c r="N9344" s="561" t="n"/>
    </row>
    <row r="9345">
      <c r="N9345" s="561" t="n"/>
    </row>
    <row r="9346">
      <c r="N9346" s="561" t="n"/>
    </row>
    <row r="9347">
      <c r="N9347" s="561" t="n"/>
    </row>
    <row r="9348">
      <c r="N9348" s="561" t="n"/>
    </row>
    <row r="9349">
      <c r="N9349" s="561" t="n"/>
    </row>
    <row r="9350">
      <c r="N9350" s="561" t="n"/>
    </row>
    <row r="9351">
      <c r="N9351" s="561" t="n"/>
    </row>
    <row r="9352">
      <c r="N9352" s="561" t="n"/>
    </row>
    <row r="9353">
      <c r="N9353" s="561" t="n"/>
    </row>
    <row r="9354">
      <c r="N9354" s="561" t="n"/>
    </row>
    <row r="9355">
      <c r="N9355" s="561" t="n"/>
    </row>
    <row r="9356">
      <c r="N9356" s="561" t="n"/>
    </row>
    <row r="9357">
      <c r="N9357" s="561" t="n"/>
    </row>
    <row r="9358">
      <c r="N9358" s="561" t="n"/>
    </row>
    <row r="9359">
      <c r="N9359" s="561" t="n"/>
    </row>
    <row r="9360">
      <c r="N9360" s="561" t="n"/>
    </row>
    <row r="9361">
      <c r="N9361" s="561" t="n"/>
    </row>
    <row r="9362">
      <c r="N9362" s="561" t="n"/>
    </row>
    <row r="9363">
      <c r="N9363" s="561" t="n"/>
    </row>
    <row r="9364">
      <c r="N9364" s="561" t="n"/>
    </row>
    <row r="9365">
      <c r="N9365" s="561" t="n"/>
    </row>
    <row r="9366">
      <c r="N9366" s="561" t="n"/>
    </row>
    <row r="9367">
      <c r="N9367" s="561" t="n"/>
    </row>
    <row r="9368">
      <c r="N9368" s="561" t="n"/>
    </row>
    <row r="9369">
      <c r="N9369" s="561" t="n"/>
    </row>
    <row r="9370">
      <c r="N9370" s="561" t="n"/>
    </row>
    <row r="9371">
      <c r="N9371" s="561" t="n"/>
    </row>
    <row r="9372">
      <c r="N9372" s="561" t="n"/>
    </row>
    <row r="9373">
      <c r="N9373" s="561" t="n"/>
    </row>
    <row r="9374">
      <c r="N9374" s="561" t="n"/>
    </row>
    <row r="9375">
      <c r="N9375" s="561" t="n"/>
    </row>
    <row r="9376">
      <c r="N9376" s="561" t="n"/>
    </row>
    <row r="9377">
      <c r="N9377" s="561" t="n"/>
    </row>
    <row r="9378">
      <c r="N9378" s="561" t="n"/>
    </row>
    <row r="9379">
      <c r="N9379" s="561" t="n"/>
    </row>
    <row r="9380">
      <c r="N9380" s="561" t="n"/>
    </row>
    <row r="9381">
      <c r="N9381" s="561" t="n"/>
    </row>
    <row r="9382">
      <c r="N9382" s="561" t="n"/>
    </row>
    <row r="9383">
      <c r="N9383" s="561" t="n"/>
    </row>
    <row r="9384">
      <c r="N9384" s="561" t="n"/>
    </row>
    <row r="9385">
      <c r="N9385" s="561" t="n"/>
    </row>
    <row r="9386">
      <c r="N9386" s="561" t="n"/>
    </row>
    <row r="9387">
      <c r="N9387" s="561" t="n"/>
    </row>
    <row r="9388">
      <c r="N9388" s="561" t="n"/>
    </row>
    <row r="9389">
      <c r="N9389" s="561" t="n"/>
    </row>
    <row r="9390">
      <c r="N9390" s="561" t="n"/>
    </row>
    <row r="9391">
      <c r="N9391" s="561" t="n"/>
    </row>
    <row r="9392">
      <c r="N9392" s="561" t="n"/>
    </row>
    <row r="9393">
      <c r="N9393" s="561" t="n"/>
    </row>
    <row r="9394">
      <c r="N9394" s="561" t="n"/>
    </row>
    <row r="9395">
      <c r="N9395" s="561" t="n"/>
    </row>
    <row r="9396">
      <c r="N9396" s="561" t="n"/>
    </row>
    <row r="9397">
      <c r="N9397" s="561" t="n"/>
    </row>
    <row r="9398">
      <c r="N9398" s="561" t="n"/>
    </row>
    <row r="9399">
      <c r="N9399" s="561" t="n"/>
    </row>
    <row r="9400">
      <c r="N9400" s="561" t="n"/>
    </row>
    <row r="9401">
      <c r="N9401" s="561" t="n"/>
    </row>
    <row r="9402">
      <c r="N9402" s="561" t="n"/>
    </row>
    <row r="9403">
      <c r="N9403" s="561" t="n"/>
    </row>
    <row r="9404">
      <c r="N9404" s="561" t="n"/>
    </row>
    <row r="9405">
      <c r="N9405" s="561" t="n"/>
    </row>
    <row r="9406">
      <c r="N9406" s="561" t="n"/>
    </row>
    <row r="9407">
      <c r="N9407" s="561" t="n"/>
    </row>
    <row r="9408">
      <c r="N9408" s="561" t="n"/>
    </row>
    <row r="9409">
      <c r="N9409" s="561" t="n"/>
    </row>
    <row r="9410">
      <c r="N9410" s="561" t="n"/>
    </row>
    <row r="9411">
      <c r="N9411" s="561" t="n"/>
    </row>
    <row r="9412">
      <c r="N9412" s="561" t="n"/>
    </row>
    <row r="9413">
      <c r="N9413" s="561" t="n"/>
    </row>
    <row r="9414">
      <c r="N9414" s="561" t="n"/>
    </row>
    <row r="9415">
      <c r="N9415" s="561" t="n"/>
    </row>
    <row r="9416">
      <c r="N9416" s="561" t="n"/>
    </row>
    <row r="9417">
      <c r="N9417" s="561" t="n"/>
    </row>
    <row r="9418">
      <c r="N9418" s="561" t="n"/>
    </row>
    <row r="9419">
      <c r="N9419" s="561" t="n"/>
    </row>
    <row r="9420">
      <c r="N9420" s="561" t="n"/>
    </row>
    <row r="9421">
      <c r="N9421" s="561" t="n"/>
    </row>
    <row r="9422">
      <c r="N9422" s="561" t="n"/>
    </row>
    <row r="9423">
      <c r="N9423" s="561" t="n"/>
    </row>
    <row r="9424">
      <c r="N9424" s="561" t="n"/>
    </row>
    <row r="9425">
      <c r="N9425" s="561" t="n"/>
    </row>
    <row r="9426">
      <c r="N9426" s="561" t="n"/>
    </row>
    <row r="9427">
      <c r="N9427" s="561" t="n"/>
    </row>
    <row r="9428">
      <c r="N9428" s="561" t="n"/>
    </row>
    <row r="9429">
      <c r="N9429" s="561" t="n"/>
    </row>
    <row r="9430">
      <c r="N9430" s="561" t="n"/>
    </row>
    <row r="9431">
      <c r="N9431" s="561" t="n"/>
    </row>
    <row r="9432">
      <c r="N9432" s="561" t="n"/>
    </row>
    <row r="9433">
      <c r="N9433" s="561" t="n"/>
    </row>
    <row r="9434">
      <c r="N9434" s="561" t="n"/>
    </row>
    <row r="9435">
      <c r="N9435" s="561" t="n"/>
    </row>
    <row r="9436">
      <c r="N9436" s="561" t="n"/>
    </row>
    <row r="9437">
      <c r="N9437" s="561" t="n"/>
    </row>
    <row r="9438">
      <c r="N9438" s="561" t="n"/>
    </row>
    <row r="9439">
      <c r="N9439" s="561" t="n"/>
    </row>
    <row r="9440">
      <c r="N9440" s="561" t="n"/>
    </row>
    <row r="9441">
      <c r="N9441" s="561" t="n"/>
    </row>
    <row r="9442">
      <c r="N9442" s="561" t="n"/>
    </row>
    <row r="9443">
      <c r="N9443" s="561" t="n"/>
    </row>
    <row r="9444">
      <c r="N9444" s="561" t="n"/>
    </row>
    <row r="9445">
      <c r="N9445" s="561" t="n"/>
    </row>
    <row r="9446">
      <c r="N9446" s="561" t="n"/>
    </row>
    <row r="9447">
      <c r="N9447" s="561" t="n"/>
    </row>
    <row r="9448">
      <c r="N9448" s="561" t="n"/>
    </row>
    <row r="9449">
      <c r="N9449" s="561" t="n"/>
    </row>
    <row r="9450">
      <c r="N9450" s="561" t="n"/>
    </row>
    <row r="9451">
      <c r="N9451" s="561" t="n"/>
    </row>
    <row r="9452">
      <c r="N9452" s="561" t="n"/>
    </row>
    <row r="9453">
      <c r="N9453" s="561" t="n"/>
    </row>
    <row r="9454">
      <c r="N9454" s="561" t="n"/>
    </row>
    <row r="9455">
      <c r="N9455" s="561" t="n"/>
    </row>
    <row r="9456">
      <c r="N9456" s="561" t="n"/>
    </row>
    <row r="9457">
      <c r="N9457" s="561" t="n"/>
    </row>
    <row r="9458">
      <c r="N9458" s="561" t="n"/>
    </row>
    <row r="9459">
      <c r="N9459" s="561" t="n"/>
    </row>
    <row r="9460">
      <c r="N9460" s="561" t="n"/>
    </row>
    <row r="9461">
      <c r="N9461" s="561" t="n"/>
    </row>
    <row r="9462">
      <c r="N9462" s="561" t="n"/>
    </row>
    <row r="9463">
      <c r="N9463" s="561" t="n"/>
    </row>
    <row r="9464">
      <c r="N9464" s="561" t="n"/>
    </row>
    <row r="9465">
      <c r="N9465" s="561" t="n"/>
    </row>
    <row r="9466">
      <c r="N9466" s="561" t="n"/>
    </row>
    <row r="9467">
      <c r="N9467" s="561" t="n"/>
    </row>
    <row r="9468">
      <c r="N9468" s="561" t="n"/>
    </row>
    <row r="9469">
      <c r="N9469" s="561" t="n"/>
    </row>
    <row r="9470">
      <c r="N9470" s="561" t="n"/>
    </row>
    <row r="9471">
      <c r="N9471" s="561" t="n"/>
    </row>
    <row r="9472">
      <c r="N9472" s="561" t="n"/>
    </row>
    <row r="9473">
      <c r="N9473" s="561" t="n"/>
    </row>
    <row r="9474">
      <c r="N9474" s="561" t="n"/>
    </row>
    <row r="9475">
      <c r="N9475" s="561" t="n"/>
    </row>
    <row r="9476">
      <c r="N9476" s="561" t="n"/>
    </row>
    <row r="9477">
      <c r="N9477" s="561" t="n"/>
    </row>
    <row r="9478">
      <c r="N9478" s="561" t="n"/>
    </row>
    <row r="9479">
      <c r="N9479" s="561" t="n"/>
    </row>
    <row r="9480">
      <c r="N9480" s="561" t="n"/>
    </row>
    <row r="9481">
      <c r="N9481" s="561" t="n"/>
    </row>
    <row r="9482">
      <c r="N9482" s="561" t="n"/>
    </row>
    <row r="9483">
      <c r="N9483" s="561" t="n"/>
    </row>
    <row r="9484">
      <c r="N9484" s="561" t="n"/>
    </row>
    <row r="9485">
      <c r="N9485" s="561" t="n"/>
    </row>
    <row r="9486">
      <c r="N9486" s="561" t="n"/>
    </row>
    <row r="9487">
      <c r="N9487" s="561" t="n"/>
    </row>
    <row r="9488">
      <c r="N9488" s="561" t="n"/>
    </row>
    <row r="9489">
      <c r="N9489" s="561" t="n"/>
    </row>
    <row r="9490">
      <c r="N9490" s="561" t="n"/>
    </row>
    <row r="9491">
      <c r="N9491" s="561" t="n"/>
    </row>
    <row r="9492">
      <c r="N9492" s="561" t="n"/>
    </row>
    <row r="9493">
      <c r="N9493" s="561" t="n"/>
    </row>
    <row r="9494">
      <c r="N9494" s="561" t="n"/>
    </row>
    <row r="9495">
      <c r="N9495" s="561" t="n"/>
    </row>
    <row r="9496">
      <c r="N9496" s="561" t="n"/>
    </row>
    <row r="9497">
      <c r="N9497" s="561" t="n"/>
    </row>
    <row r="9498">
      <c r="N9498" s="561" t="n"/>
    </row>
    <row r="9499">
      <c r="N9499" s="561" t="n"/>
    </row>
    <row r="9500">
      <c r="N9500" s="561" t="n"/>
    </row>
    <row r="9501">
      <c r="N9501" s="561" t="n"/>
    </row>
    <row r="9502">
      <c r="N9502" s="561" t="n"/>
    </row>
    <row r="9503">
      <c r="N9503" s="561" t="n"/>
    </row>
    <row r="9504">
      <c r="N9504" s="561" t="n"/>
    </row>
    <row r="9505">
      <c r="N9505" s="561" t="n"/>
    </row>
    <row r="9506">
      <c r="N9506" s="561" t="n"/>
    </row>
    <row r="9507">
      <c r="N9507" s="561" t="n"/>
    </row>
    <row r="9508">
      <c r="N9508" s="561" t="n"/>
    </row>
    <row r="9509">
      <c r="N9509" s="561" t="n"/>
    </row>
    <row r="9510">
      <c r="N9510" s="561" t="n"/>
    </row>
    <row r="9511">
      <c r="N9511" s="561" t="n"/>
    </row>
    <row r="9512">
      <c r="N9512" s="561" t="n"/>
    </row>
    <row r="9513">
      <c r="N9513" s="561" t="n"/>
    </row>
    <row r="9514">
      <c r="N9514" s="561" t="n"/>
    </row>
    <row r="9515">
      <c r="N9515" s="561" t="n"/>
    </row>
    <row r="9516">
      <c r="N9516" s="561" t="n"/>
    </row>
    <row r="9517">
      <c r="N9517" s="561" t="n"/>
    </row>
    <row r="9518">
      <c r="N9518" s="561" t="n"/>
    </row>
    <row r="9519">
      <c r="N9519" s="561" t="n"/>
    </row>
    <row r="9520">
      <c r="N9520" s="561" t="n"/>
    </row>
    <row r="9521">
      <c r="N9521" s="561" t="n"/>
    </row>
    <row r="9522">
      <c r="N9522" s="561" t="n"/>
    </row>
    <row r="9523">
      <c r="N9523" s="561" t="n"/>
    </row>
    <row r="9524">
      <c r="N9524" s="561" t="n"/>
    </row>
    <row r="9525">
      <c r="N9525" s="561" t="n"/>
    </row>
    <row r="9526">
      <c r="N9526" s="561" t="n"/>
    </row>
    <row r="9527">
      <c r="N9527" s="561" t="n"/>
    </row>
    <row r="9528">
      <c r="N9528" s="561" t="n"/>
    </row>
    <row r="9529">
      <c r="N9529" s="561" t="n"/>
    </row>
    <row r="9530">
      <c r="N9530" s="561" t="n"/>
    </row>
    <row r="9531">
      <c r="N9531" s="561" t="n"/>
    </row>
    <row r="9532">
      <c r="N9532" s="561" t="n"/>
    </row>
    <row r="9533">
      <c r="N9533" s="561" t="n"/>
    </row>
    <row r="9534">
      <c r="N9534" s="561" t="n"/>
    </row>
    <row r="9535">
      <c r="N9535" s="561" t="n"/>
    </row>
    <row r="9536">
      <c r="N9536" s="561" t="n"/>
    </row>
    <row r="9537">
      <c r="N9537" s="561" t="n"/>
    </row>
    <row r="9538">
      <c r="N9538" s="561" t="n"/>
    </row>
    <row r="9539">
      <c r="N9539" s="561" t="n"/>
    </row>
    <row r="9540">
      <c r="N9540" s="561" t="n"/>
    </row>
    <row r="9541">
      <c r="N9541" s="561" t="n"/>
    </row>
    <row r="9542">
      <c r="N9542" s="561" t="n"/>
    </row>
    <row r="9543">
      <c r="N9543" s="561" t="n"/>
    </row>
    <row r="9544">
      <c r="N9544" s="561" t="n"/>
    </row>
    <row r="9545">
      <c r="N9545" s="561" t="n"/>
    </row>
    <row r="9546">
      <c r="N9546" s="561" t="n"/>
    </row>
    <row r="9547">
      <c r="N9547" s="561" t="n"/>
    </row>
    <row r="9548">
      <c r="N9548" s="561" t="n"/>
    </row>
    <row r="9549">
      <c r="N9549" s="561" t="n"/>
    </row>
    <row r="9550">
      <c r="N9550" s="561" t="n"/>
    </row>
    <row r="9551">
      <c r="N9551" s="561" t="n"/>
    </row>
    <row r="9552">
      <c r="N9552" s="561" t="n"/>
    </row>
    <row r="9553">
      <c r="N9553" s="561" t="n"/>
    </row>
    <row r="9554">
      <c r="N9554" s="561" t="n"/>
    </row>
    <row r="9555">
      <c r="N9555" s="561" t="n"/>
    </row>
    <row r="9556">
      <c r="N9556" s="561" t="n"/>
    </row>
    <row r="9557">
      <c r="N9557" s="561" t="n"/>
    </row>
    <row r="9558">
      <c r="N9558" s="561" t="n"/>
    </row>
    <row r="9559">
      <c r="N9559" s="561" t="n"/>
    </row>
    <row r="9560">
      <c r="N9560" s="561" t="n"/>
    </row>
    <row r="9561">
      <c r="N9561" s="561" t="n"/>
    </row>
    <row r="9562">
      <c r="N9562" s="561" t="n"/>
    </row>
    <row r="9563">
      <c r="N9563" s="561" t="n"/>
    </row>
    <row r="9564">
      <c r="N9564" s="561" t="n"/>
    </row>
    <row r="9565">
      <c r="N9565" s="561" t="n"/>
    </row>
    <row r="9566">
      <c r="N9566" s="561" t="n"/>
    </row>
    <row r="9567">
      <c r="N9567" s="561" t="n"/>
    </row>
    <row r="9568">
      <c r="N9568" s="561" t="n"/>
    </row>
    <row r="9569">
      <c r="N9569" s="561" t="n"/>
    </row>
    <row r="9570">
      <c r="N9570" s="561" t="n"/>
    </row>
    <row r="9571">
      <c r="N9571" s="561" t="n"/>
    </row>
    <row r="9572">
      <c r="N9572" s="561" t="n"/>
    </row>
    <row r="9573">
      <c r="N9573" s="561" t="n"/>
    </row>
    <row r="9574">
      <c r="N9574" s="561" t="n"/>
    </row>
    <row r="9575">
      <c r="N9575" s="561" t="n"/>
    </row>
    <row r="9576">
      <c r="N9576" s="561" t="n"/>
    </row>
    <row r="9577">
      <c r="N9577" s="561" t="n"/>
    </row>
    <row r="9578">
      <c r="N9578" s="561" t="n"/>
    </row>
    <row r="9579">
      <c r="N9579" s="561" t="n"/>
    </row>
    <row r="9580">
      <c r="N9580" s="561" t="n"/>
    </row>
    <row r="9581">
      <c r="N9581" s="561" t="n"/>
    </row>
    <row r="9582">
      <c r="N9582" s="561" t="n"/>
    </row>
    <row r="9583">
      <c r="N9583" s="561" t="n"/>
    </row>
    <row r="9584">
      <c r="N9584" s="561" t="n"/>
    </row>
    <row r="9585">
      <c r="N9585" s="561" t="n"/>
    </row>
    <row r="9586">
      <c r="N9586" s="561" t="n"/>
    </row>
    <row r="9587">
      <c r="N9587" s="561" t="n"/>
    </row>
    <row r="9588">
      <c r="N9588" s="561" t="n"/>
    </row>
    <row r="9589">
      <c r="N9589" s="561" t="n"/>
    </row>
    <row r="9590">
      <c r="N9590" s="561" t="n"/>
    </row>
    <row r="9591">
      <c r="N9591" s="561" t="n"/>
    </row>
    <row r="9592">
      <c r="N9592" s="561" t="n"/>
    </row>
    <row r="9593">
      <c r="N9593" s="561" t="n"/>
    </row>
    <row r="9594">
      <c r="N9594" s="561" t="n"/>
    </row>
    <row r="9595">
      <c r="N9595" s="561" t="n"/>
    </row>
    <row r="9596">
      <c r="N9596" s="561" t="n"/>
    </row>
    <row r="9597">
      <c r="N9597" s="561" t="n"/>
    </row>
    <row r="9598">
      <c r="N9598" s="561" t="n"/>
    </row>
    <row r="9599">
      <c r="N9599" s="561" t="n"/>
    </row>
    <row r="9600">
      <c r="N9600" s="561" t="n"/>
    </row>
    <row r="9601">
      <c r="N9601" s="561" t="n"/>
    </row>
    <row r="9602">
      <c r="N9602" s="561" t="n"/>
    </row>
    <row r="9603">
      <c r="N9603" s="561" t="n"/>
    </row>
    <row r="9604">
      <c r="N9604" s="561" t="n"/>
    </row>
    <row r="9605">
      <c r="N9605" s="561" t="n"/>
    </row>
    <row r="9606">
      <c r="N9606" s="561" t="n"/>
    </row>
    <row r="9607">
      <c r="N9607" s="561" t="n"/>
    </row>
    <row r="9608">
      <c r="N9608" s="561" t="n"/>
    </row>
    <row r="9609">
      <c r="N9609" s="561" t="n"/>
    </row>
    <row r="9610">
      <c r="N9610" s="561" t="n"/>
    </row>
    <row r="9611">
      <c r="N9611" s="561" t="n"/>
    </row>
    <row r="9612">
      <c r="N9612" s="561" t="n"/>
    </row>
    <row r="9613">
      <c r="N9613" s="561" t="n"/>
    </row>
    <row r="9614">
      <c r="N9614" s="561" t="n"/>
    </row>
    <row r="9615">
      <c r="N9615" s="561" t="n"/>
    </row>
    <row r="9616">
      <c r="N9616" s="561" t="n"/>
    </row>
    <row r="9617">
      <c r="N9617" s="561" t="n"/>
    </row>
    <row r="9618">
      <c r="N9618" s="561" t="n"/>
    </row>
    <row r="9619">
      <c r="N9619" s="561" t="n"/>
    </row>
    <row r="9620">
      <c r="N9620" s="561" t="n"/>
    </row>
    <row r="9621">
      <c r="N9621" s="561" t="n"/>
    </row>
    <row r="9622">
      <c r="N9622" s="561" t="n"/>
    </row>
    <row r="9623">
      <c r="N9623" s="561" t="n"/>
    </row>
    <row r="9624">
      <c r="N9624" s="561" t="n"/>
    </row>
    <row r="9625">
      <c r="N9625" s="561" t="n"/>
    </row>
    <row r="9626">
      <c r="N9626" s="561" t="n"/>
    </row>
    <row r="9627">
      <c r="N9627" s="561" t="n"/>
    </row>
    <row r="9628">
      <c r="N9628" s="561" t="n"/>
    </row>
    <row r="9629">
      <c r="N9629" s="561" t="n"/>
    </row>
    <row r="9630">
      <c r="N9630" s="561" t="n"/>
    </row>
    <row r="9631">
      <c r="N9631" s="561" t="n"/>
    </row>
    <row r="9632">
      <c r="N9632" s="561" t="n"/>
    </row>
    <row r="9633">
      <c r="N9633" s="561" t="n"/>
    </row>
    <row r="9634">
      <c r="N9634" s="561" t="n"/>
    </row>
    <row r="9635">
      <c r="N9635" s="561" t="n"/>
    </row>
    <row r="9636">
      <c r="N9636" s="561" t="n"/>
    </row>
    <row r="9637">
      <c r="N9637" s="561" t="n"/>
    </row>
    <row r="9638">
      <c r="N9638" s="561" t="n"/>
    </row>
    <row r="9639">
      <c r="N9639" s="561" t="n"/>
    </row>
    <row r="9640">
      <c r="N9640" s="561" t="n"/>
    </row>
    <row r="9641">
      <c r="N9641" s="561" t="n"/>
    </row>
    <row r="9642">
      <c r="N9642" s="561" t="n"/>
    </row>
    <row r="9643">
      <c r="N9643" s="561" t="n"/>
    </row>
    <row r="9644">
      <c r="N9644" s="561" t="n"/>
    </row>
    <row r="9645">
      <c r="N9645" s="561" t="n"/>
    </row>
    <row r="9646">
      <c r="N9646" s="561" t="n"/>
    </row>
    <row r="9647">
      <c r="N9647" s="561" t="n"/>
    </row>
    <row r="9648">
      <c r="N9648" s="561" t="n"/>
    </row>
    <row r="9649">
      <c r="N9649" s="561" t="n"/>
    </row>
    <row r="9650">
      <c r="N9650" s="561" t="n"/>
    </row>
    <row r="9651">
      <c r="N9651" s="561" t="n"/>
    </row>
    <row r="9652">
      <c r="N9652" s="561" t="n"/>
    </row>
    <row r="9653">
      <c r="N9653" s="561" t="n"/>
    </row>
    <row r="9654">
      <c r="N9654" s="561" t="n"/>
    </row>
    <row r="9655">
      <c r="N9655" s="561" t="n"/>
    </row>
    <row r="9656">
      <c r="N9656" s="561" t="n"/>
    </row>
    <row r="9657">
      <c r="N9657" s="561" t="n"/>
    </row>
    <row r="9658">
      <c r="N9658" s="561" t="n"/>
    </row>
    <row r="9659">
      <c r="N9659" s="561" t="n"/>
    </row>
    <row r="9660">
      <c r="N9660" s="561" t="n"/>
    </row>
    <row r="9661">
      <c r="N9661" s="561" t="n"/>
    </row>
    <row r="9662">
      <c r="N9662" s="561" t="n"/>
    </row>
    <row r="9663">
      <c r="N9663" s="561" t="n"/>
    </row>
    <row r="9664">
      <c r="N9664" s="561" t="n"/>
    </row>
    <row r="9665">
      <c r="N9665" s="561" t="n"/>
    </row>
    <row r="9666">
      <c r="N9666" s="561" t="n"/>
    </row>
    <row r="9667">
      <c r="N9667" s="561" t="n"/>
    </row>
    <row r="9668">
      <c r="N9668" s="561" t="n"/>
    </row>
    <row r="9669">
      <c r="N9669" s="561" t="n"/>
    </row>
    <row r="9670">
      <c r="N9670" s="561" t="n"/>
    </row>
    <row r="9671">
      <c r="N9671" s="561" t="n"/>
    </row>
    <row r="9672">
      <c r="N9672" s="561" t="n"/>
    </row>
    <row r="9673">
      <c r="N9673" s="561" t="n"/>
    </row>
    <row r="9674">
      <c r="N9674" s="561" t="n"/>
    </row>
    <row r="9675">
      <c r="N9675" s="561" t="n"/>
    </row>
    <row r="9676">
      <c r="N9676" s="561" t="n"/>
    </row>
    <row r="9677">
      <c r="N9677" s="561" t="n"/>
    </row>
    <row r="9678">
      <c r="N9678" s="561" t="n"/>
    </row>
    <row r="9679">
      <c r="N9679" s="561" t="n"/>
    </row>
    <row r="9680">
      <c r="N9680" s="561" t="n"/>
    </row>
    <row r="9681">
      <c r="N9681" s="561" t="n"/>
    </row>
    <row r="9682">
      <c r="N9682" s="561" t="n"/>
    </row>
    <row r="9683">
      <c r="N9683" s="561" t="n"/>
    </row>
    <row r="9684">
      <c r="N9684" s="561" t="n"/>
    </row>
    <row r="9685">
      <c r="N9685" s="561" t="n"/>
    </row>
    <row r="9686">
      <c r="N9686" s="561" t="n"/>
    </row>
    <row r="9687">
      <c r="N9687" s="561" t="n"/>
    </row>
    <row r="9688">
      <c r="N9688" s="561" t="n"/>
    </row>
    <row r="9689">
      <c r="N9689" s="561" t="n"/>
    </row>
    <row r="9690">
      <c r="N9690" s="561" t="n"/>
    </row>
    <row r="9691">
      <c r="N9691" s="561" t="n"/>
    </row>
    <row r="9692">
      <c r="N9692" s="561" t="n"/>
    </row>
    <row r="9693">
      <c r="N9693" s="561" t="n"/>
    </row>
    <row r="9694">
      <c r="N9694" s="561" t="n"/>
    </row>
    <row r="9695">
      <c r="N9695" s="561" t="n"/>
    </row>
    <row r="9696">
      <c r="N9696" s="561" t="n"/>
    </row>
    <row r="9697">
      <c r="N9697" s="561" t="n"/>
    </row>
    <row r="9698">
      <c r="N9698" s="561" t="n"/>
    </row>
    <row r="9699">
      <c r="N9699" s="561" t="n"/>
    </row>
    <row r="9700">
      <c r="N9700" s="561" t="n"/>
    </row>
    <row r="9701">
      <c r="N9701" s="561" t="n"/>
    </row>
    <row r="9702">
      <c r="N9702" s="561" t="n"/>
    </row>
    <row r="9703">
      <c r="N9703" s="561" t="n"/>
    </row>
    <row r="9704">
      <c r="N9704" s="561" t="n"/>
    </row>
    <row r="9705">
      <c r="N9705" s="561" t="n"/>
    </row>
    <row r="9706">
      <c r="N9706" s="561" t="n"/>
    </row>
    <row r="9707">
      <c r="N9707" s="561" t="n"/>
    </row>
    <row r="9708">
      <c r="N9708" s="561" t="n"/>
    </row>
    <row r="9709">
      <c r="N9709" s="561" t="n"/>
    </row>
    <row r="9710">
      <c r="N9710" s="561" t="n"/>
    </row>
    <row r="9711">
      <c r="N9711" s="561" t="n"/>
    </row>
    <row r="9712">
      <c r="N9712" s="561" t="n"/>
    </row>
    <row r="9713">
      <c r="N9713" s="561" t="n"/>
    </row>
    <row r="9714">
      <c r="N9714" s="561" t="n"/>
    </row>
    <row r="9715">
      <c r="N9715" s="561" t="n"/>
    </row>
    <row r="9716">
      <c r="N9716" s="561" t="n"/>
    </row>
    <row r="9717">
      <c r="N9717" s="561" t="n"/>
    </row>
    <row r="9718">
      <c r="N9718" s="561" t="n"/>
    </row>
    <row r="9719">
      <c r="N9719" s="561" t="n"/>
    </row>
    <row r="9720">
      <c r="N9720" s="561" t="n"/>
    </row>
    <row r="9721">
      <c r="N9721" s="561" t="n"/>
    </row>
    <row r="9722">
      <c r="N9722" s="561" t="n"/>
    </row>
    <row r="9723">
      <c r="N9723" s="561" t="n"/>
    </row>
    <row r="9724">
      <c r="N9724" s="561" t="n"/>
    </row>
    <row r="9725">
      <c r="N9725" s="561" t="n"/>
    </row>
    <row r="9726">
      <c r="N9726" s="561" t="n"/>
    </row>
    <row r="9727">
      <c r="N9727" s="561" t="n"/>
    </row>
    <row r="9728">
      <c r="N9728" s="561" t="n"/>
    </row>
    <row r="9729">
      <c r="N9729" s="561" t="n"/>
    </row>
    <row r="9730">
      <c r="N9730" s="561" t="n"/>
    </row>
    <row r="9731">
      <c r="N9731" s="561" t="n"/>
    </row>
    <row r="9732">
      <c r="N9732" s="561" t="n"/>
    </row>
    <row r="9733">
      <c r="N9733" s="561" t="n"/>
    </row>
    <row r="9734">
      <c r="N9734" s="561" t="n"/>
    </row>
    <row r="9735">
      <c r="N9735" s="561" t="n"/>
    </row>
    <row r="9736">
      <c r="N9736" s="561" t="n"/>
    </row>
    <row r="9737">
      <c r="N9737" s="561" t="n"/>
    </row>
    <row r="9738">
      <c r="N9738" s="561" t="n"/>
    </row>
    <row r="9739">
      <c r="N9739" s="561" t="n"/>
    </row>
    <row r="9740">
      <c r="N9740" s="561" t="n"/>
    </row>
    <row r="9741">
      <c r="N9741" s="561" t="n"/>
    </row>
    <row r="9742">
      <c r="N9742" s="561" t="n"/>
    </row>
    <row r="9743">
      <c r="N9743" s="561" t="n"/>
    </row>
    <row r="9744">
      <c r="N9744" s="561" t="n"/>
    </row>
    <row r="9745">
      <c r="N9745" s="561" t="n"/>
    </row>
    <row r="9746">
      <c r="N9746" s="561" t="n"/>
    </row>
    <row r="9747">
      <c r="N9747" s="561" t="n"/>
    </row>
    <row r="9748">
      <c r="N9748" s="561" t="n"/>
    </row>
    <row r="9749">
      <c r="N9749" s="561" t="n"/>
    </row>
    <row r="9750">
      <c r="N9750" s="561" t="n"/>
    </row>
    <row r="9751">
      <c r="N9751" s="561" t="n"/>
    </row>
    <row r="9752">
      <c r="N9752" s="561" t="n"/>
    </row>
    <row r="9753">
      <c r="N9753" s="561" t="n"/>
    </row>
    <row r="9754">
      <c r="N9754" s="561" t="n"/>
    </row>
    <row r="9755">
      <c r="N9755" s="561" t="n"/>
    </row>
    <row r="9756">
      <c r="N9756" s="561" t="n"/>
    </row>
    <row r="9757">
      <c r="N9757" s="561" t="n"/>
    </row>
    <row r="9758">
      <c r="N9758" s="561" t="n"/>
    </row>
    <row r="9759">
      <c r="N9759" s="561" t="n"/>
    </row>
    <row r="9760">
      <c r="N9760" s="561" t="n"/>
    </row>
    <row r="9761">
      <c r="N9761" s="561" t="n"/>
    </row>
    <row r="9762">
      <c r="N9762" s="561" t="n"/>
    </row>
    <row r="9763">
      <c r="N9763" s="561" t="n"/>
    </row>
    <row r="9764">
      <c r="N9764" s="561" t="n"/>
    </row>
    <row r="9765">
      <c r="N9765" s="561" t="n"/>
    </row>
    <row r="9766">
      <c r="N9766" s="561" t="n"/>
    </row>
    <row r="9767">
      <c r="N9767" s="561" t="n"/>
    </row>
    <row r="9768">
      <c r="N9768" s="561" t="n"/>
    </row>
    <row r="9769">
      <c r="N9769" s="561" t="n"/>
    </row>
    <row r="9770">
      <c r="N9770" s="561" t="n"/>
    </row>
    <row r="9771">
      <c r="N9771" s="561" t="n"/>
    </row>
    <row r="9772">
      <c r="N9772" s="561" t="n"/>
    </row>
    <row r="9773">
      <c r="N9773" s="561" t="n"/>
    </row>
    <row r="9774">
      <c r="N9774" s="561" t="n"/>
    </row>
    <row r="9775">
      <c r="N9775" s="561" t="n"/>
    </row>
    <row r="9776">
      <c r="N9776" s="561" t="n"/>
    </row>
    <row r="9777">
      <c r="N9777" s="561" t="n"/>
    </row>
    <row r="9778">
      <c r="N9778" s="561" t="n"/>
    </row>
    <row r="9779">
      <c r="N9779" s="561" t="n"/>
    </row>
    <row r="9780">
      <c r="N9780" s="561" t="n"/>
    </row>
    <row r="9781">
      <c r="N9781" s="561" t="n"/>
    </row>
    <row r="9782">
      <c r="N9782" s="561" t="n"/>
    </row>
    <row r="9783">
      <c r="N9783" s="561" t="n"/>
    </row>
    <row r="9784">
      <c r="N9784" s="561" t="n"/>
    </row>
    <row r="9785">
      <c r="N9785" s="561" t="n"/>
    </row>
    <row r="9786">
      <c r="N9786" s="561" t="n"/>
    </row>
    <row r="9787">
      <c r="N9787" s="561" t="n"/>
    </row>
    <row r="9788">
      <c r="N9788" s="561" t="n"/>
    </row>
    <row r="9789">
      <c r="N9789" s="561" t="n"/>
    </row>
    <row r="9790">
      <c r="N9790" s="561" t="n"/>
    </row>
    <row r="9791">
      <c r="N9791" s="561" t="n"/>
    </row>
    <row r="9792">
      <c r="N9792" s="561" t="n"/>
    </row>
    <row r="9793">
      <c r="N9793" s="561" t="n"/>
    </row>
    <row r="9794">
      <c r="N9794" s="561" t="n"/>
    </row>
    <row r="9795">
      <c r="N9795" s="561" t="n"/>
    </row>
    <row r="9796">
      <c r="N9796" s="561" t="n"/>
    </row>
    <row r="9797">
      <c r="N9797" s="561" t="n"/>
    </row>
    <row r="9798">
      <c r="N9798" s="561" t="n"/>
    </row>
    <row r="9799">
      <c r="N9799" s="561" t="n"/>
    </row>
    <row r="9800">
      <c r="N9800" s="561" t="n"/>
    </row>
    <row r="9801">
      <c r="N9801" s="561" t="n"/>
    </row>
    <row r="9802">
      <c r="N9802" s="561" t="n"/>
    </row>
    <row r="9803">
      <c r="N9803" s="561" t="n"/>
    </row>
    <row r="9804">
      <c r="N9804" s="561" t="n"/>
    </row>
    <row r="9805">
      <c r="N9805" s="561" t="n"/>
    </row>
    <row r="9806">
      <c r="N9806" s="561" t="n"/>
    </row>
    <row r="9807">
      <c r="N9807" s="561" t="n"/>
    </row>
    <row r="9808">
      <c r="N9808" s="561" t="n"/>
    </row>
    <row r="9809">
      <c r="N9809" s="561" t="n"/>
    </row>
    <row r="9810">
      <c r="N9810" s="561" t="n"/>
    </row>
    <row r="9811">
      <c r="N9811" s="561" t="n"/>
    </row>
    <row r="9812">
      <c r="N9812" s="561" t="n"/>
    </row>
    <row r="9813">
      <c r="N9813" s="561" t="n"/>
    </row>
    <row r="9814">
      <c r="N9814" s="561" t="n"/>
    </row>
    <row r="9815">
      <c r="N9815" s="561" t="n"/>
    </row>
    <row r="9816">
      <c r="N9816" s="561" t="n"/>
    </row>
    <row r="9817">
      <c r="N9817" s="561" t="n"/>
    </row>
    <row r="9818">
      <c r="N9818" s="561" t="n"/>
    </row>
    <row r="9819">
      <c r="N9819" s="561" t="n"/>
    </row>
    <row r="9820">
      <c r="N9820" s="561" t="n"/>
    </row>
    <row r="9821">
      <c r="N9821" s="561" t="n"/>
    </row>
    <row r="9822">
      <c r="N9822" s="561" t="n"/>
    </row>
    <row r="9823">
      <c r="N9823" s="561" t="n"/>
    </row>
    <row r="9824">
      <c r="N9824" s="561" t="n"/>
    </row>
    <row r="9825">
      <c r="N9825" s="561" t="n"/>
    </row>
    <row r="9826">
      <c r="N9826" s="561" t="n"/>
    </row>
    <row r="9827">
      <c r="N9827" s="561" t="n"/>
    </row>
    <row r="9828">
      <c r="N9828" s="561" t="n"/>
    </row>
    <row r="9829">
      <c r="N9829" s="561" t="n"/>
    </row>
    <row r="9830">
      <c r="N9830" s="561" t="n"/>
    </row>
    <row r="9831">
      <c r="N9831" s="561" t="n"/>
    </row>
    <row r="9832">
      <c r="N9832" s="561" t="n"/>
    </row>
    <row r="9833">
      <c r="N9833" s="561" t="n"/>
    </row>
    <row r="9834">
      <c r="N9834" s="561" t="n"/>
    </row>
    <row r="9835">
      <c r="N9835" s="561" t="n"/>
    </row>
    <row r="9836">
      <c r="N9836" s="561" t="n"/>
    </row>
    <row r="9837">
      <c r="N9837" s="561" t="n"/>
    </row>
    <row r="9838">
      <c r="N9838" s="561" t="n"/>
    </row>
    <row r="9839">
      <c r="N9839" s="561" t="n"/>
    </row>
    <row r="9840">
      <c r="N9840" s="561" t="n"/>
    </row>
    <row r="9841">
      <c r="N9841" s="561" t="n"/>
    </row>
    <row r="9842">
      <c r="N9842" s="561" t="n"/>
    </row>
    <row r="9843">
      <c r="N9843" s="561" t="n"/>
    </row>
    <row r="9844">
      <c r="N9844" s="561" t="n"/>
    </row>
    <row r="9845">
      <c r="N9845" s="561" t="n"/>
    </row>
    <row r="9846">
      <c r="N9846" s="561" t="n"/>
    </row>
    <row r="9847">
      <c r="N9847" s="561" t="n"/>
    </row>
    <row r="9848">
      <c r="N9848" s="561" t="n"/>
    </row>
    <row r="9849">
      <c r="N9849" s="561" t="n"/>
    </row>
    <row r="9850">
      <c r="N9850" s="561" t="n"/>
    </row>
    <row r="9851">
      <c r="N9851" s="561" t="n"/>
    </row>
    <row r="9852">
      <c r="N9852" s="561" t="n"/>
    </row>
    <row r="9853">
      <c r="N9853" s="561" t="n"/>
    </row>
    <row r="9854">
      <c r="N9854" s="561" t="n"/>
    </row>
    <row r="9855">
      <c r="N9855" s="561" t="n"/>
    </row>
    <row r="9856">
      <c r="N9856" s="561" t="n"/>
    </row>
    <row r="9857">
      <c r="N9857" s="561" t="n"/>
    </row>
    <row r="9858">
      <c r="N9858" s="561" t="n"/>
    </row>
    <row r="9859">
      <c r="N9859" s="561" t="n"/>
    </row>
    <row r="9860">
      <c r="N9860" s="561" t="n"/>
    </row>
    <row r="9861">
      <c r="N9861" s="561" t="n"/>
    </row>
    <row r="9862">
      <c r="N9862" s="561" t="n"/>
    </row>
    <row r="9863">
      <c r="N9863" s="561" t="n"/>
    </row>
    <row r="9864">
      <c r="N9864" s="561" t="n"/>
    </row>
    <row r="9865">
      <c r="N9865" s="561" t="n"/>
    </row>
    <row r="9866">
      <c r="N9866" s="561" t="n"/>
    </row>
    <row r="9867">
      <c r="N9867" s="561" t="n"/>
    </row>
    <row r="9868">
      <c r="N9868" s="561" t="n"/>
    </row>
    <row r="9869">
      <c r="N9869" s="561" t="n"/>
    </row>
    <row r="9870">
      <c r="N9870" s="561" t="n"/>
    </row>
    <row r="9871">
      <c r="N9871" s="561" t="n"/>
    </row>
    <row r="9872">
      <c r="N9872" s="561" t="n"/>
    </row>
    <row r="9873">
      <c r="N9873" s="561" t="n"/>
    </row>
    <row r="9874">
      <c r="N9874" s="561" t="n"/>
    </row>
    <row r="9875">
      <c r="N9875" s="561" t="n"/>
    </row>
    <row r="9876">
      <c r="N9876" s="561" t="n"/>
    </row>
    <row r="9877">
      <c r="N9877" s="561" t="n"/>
    </row>
    <row r="9878">
      <c r="N9878" s="561" t="n"/>
    </row>
    <row r="9879">
      <c r="N9879" s="561" t="n"/>
    </row>
    <row r="9880">
      <c r="N9880" s="561" t="n"/>
    </row>
    <row r="9881">
      <c r="N9881" s="561" t="n"/>
    </row>
    <row r="9882">
      <c r="N9882" s="561" t="n"/>
    </row>
    <row r="9883">
      <c r="N9883" s="561" t="n"/>
    </row>
    <row r="9884">
      <c r="N9884" s="561" t="n"/>
    </row>
    <row r="9885">
      <c r="N9885" s="561" t="n"/>
    </row>
    <row r="9886">
      <c r="N9886" s="561" t="n"/>
    </row>
    <row r="9887">
      <c r="N9887" s="561" t="n"/>
    </row>
    <row r="9888">
      <c r="N9888" s="561" t="n"/>
    </row>
    <row r="9889">
      <c r="N9889" s="561" t="n"/>
    </row>
    <row r="9890">
      <c r="N9890" s="561" t="n"/>
    </row>
    <row r="9891">
      <c r="N9891" s="561" t="n"/>
    </row>
    <row r="9892">
      <c r="N9892" s="561" t="n"/>
    </row>
    <row r="9893">
      <c r="N9893" s="561" t="n"/>
    </row>
    <row r="9894">
      <c r="N9894" s="561" t="n"/>
    </row>
    <row r="9895">
      <c r="N9895" s="561" t="n"/>
    </row>
    <row r="9896">
      <c r="N9896" s="561" t="n"/>
    </row>
    <row r="9897">
      <c r="N9897" s="561" t="n"/>
    </row>
    <row r="9898">
      <c r="N9898" s="561" t="n"/>
    </row>
    <row r="9899">
      <c r="N9899" s="561" t="n"/>
    </row>
    <row r="9900">
      <c r="N9900" s="561" t="n"/>
    </row>
    <row r="9901">
      <c r="N9901" s="561" t="n"/>
    </row>
    <row r="9902">
      <c r="N9902" s="561" t="n"/>
    </row>
    <row r="9903">
      <c r="N9903" s="561" t="n"/>
    </row>
    <row r="9904">
      <c r="N9904" s="561" t="n"/>
    </row>
    <row r="9905">
      <c r="N9905" s="561" t="n"/>
    </row>
    <row r="9906">
      <c r="N9906" s="561" t="n"/>
    </row>
    <row r="9907">
      <c r="N9907" s="561" t="n"/>
    </row>
    <row r="9908">
      <c r="N9908" s="561" t="n"/>
    </row>
    <row r="9909">
      <c r="N9909" s="561" t="n"/>
    </row>
    <row r="9910">
      <c r="N9910" s="561" t="n"/>
    </row>
    <row r="9911">
      <c r="N9911" s="561" t="n"/>
    </row>
    <row r="9912">
      <c r="N9912" s="561" t="n"/>
    </row>
    <row r="9913">
      <c r="N9913" s="561" t="n"/>
    </row>
    <row r="9914">
      <c r="N9914" s="561" t="n"/>
    </row>
    <row r="9915">
      <c r="N9915" s="561" t="n"/>
    </row>
    <row r="9916">
      <c r="N9916" s="561" t="n"/>
    </row>
    <row r="9917">
      <c r="N9917" s="561" t="n"/>
    </row>
    <row r="9918">
      <c r="N9918" s="561" t="n"/>
    </row>
    <row r="9919">
      <c r="N9919" s="561" t="n"/>
    </row>
    <row r="9920">
      <c r="N9920" s="561" t="n"/>
    </row>
    <row r="9921">
      <c r="N9921" s="561" t="n"/>
    </row>
    <row r="9922">
      <c r="N9922" s="561" t="n"/>
    </row>
    <row r="9923">
      <c r="N9923" s="561" t="n"/>
    </row>
    <row r="9924">
      <c r="N9924" s="561" t="n"/>
    </row>
    <row r="9925">
      <c r="N9925" s="561" t="n"/>
    </row>
    <row r="9926">
      <c r="N9926" s="561" t="n"/>
    </row>
    <row r="9927">
      <c r="N9927" s="561" t="n"/>
    </row>
    <row r="9928">
      <c r="N9928" s="561" t="n"/>
    </row>
    <row r="9929">
      <c r="N9929" s="561" t="n"/>
    </row>
    <row r="9930">
      <c r="N9930" s="561" t="n"/>
    </row>
    <row r="9931">
      <c r="N9931" s="561" t="n"/>
    </row>
    <row r="9932">
      <c r="N9932" s="561" t="n"/>
    </row>
    <row r="9933">
      <c r="N9933" s="561" t="n"/>
    </row>
    <row r="9934">
      <c r="N9934" s="561" t="n"/>
    </row>
    <row r="9935">
      <c r="N9935" s="561" t="n"/>
    </row>
    <row r="9936">
      <c r="N9936" s="561" t="n"/>
    </row>
    <row r="9937">
      <c r="N9937" s="561" t="n"/>
    </row>
    <row r="9938">
      <c r="N9938" s="561" t="n"/>
    </row>
    <row r="9939">
      <c r="N9939" s="561" t="n"/>
    </row>
    <row r="9940">
      <c r="N9940" s="561" t="n"/>
    </row>
    <row r="9941">
      <c r="N9941" s="561" t="n"/>
    </row>
    <row r="9942">
      <c r="N9942" s="561" t="n"/>
    </row>
    <row r="9943">
      <c r="N9943" s="561" t="n"/>
    </row>
    <row r="9944">
      <c r="N9944" s="561" t="n"/>
    </row>
    <row r="9945">
      <c r="N9945" s="561" t="n"/>
    </row>
    <row r="9946">
      <c r="N9946" s="561" t="n"/>
    </row>
    <row r="9947">
      <c r="N9947" s="561" t="n"/>
    </row>
    <row r="9948">
      <c r="N9948" s="561" t="n"/>
    </row>
    <row r="9949">
      <c r="N9949" s="561" t="n"/>
    </row>
    <row r="9950">
      <c r="N9950" s="561" t="n"/>
    </row>
    <row r="9951">
      <c r="N9951" s="561" t="n"/>
    </row>
    <row r="9952">
      <c r="N9952" s="561" t="n"/>
    </row>
    <row r="9953">
      <c r="N9953" s="561" t="n"/>
    </row>
    <row r="9954">
      <c r="N9954" s="561" t="n"/>
    </row>
    <row r="9955">
      <c r="N9955" s="561" t="n"/>
    </row>
    <row r="9956">
      <c r="N9956" s="561" t="n"/>
    </row>
    <row r="9957">
      <c r="N9957" s="561" t="n"/>
    </row>
    <row r="9958">
      <c r="N9958" s="561" t="n"/>
    </row>
    <row r="9959">
      <c r="N9959" s="561" t="n"/>
    </row>
    <row r="9960">
      <c r="N9960" s="561" t="n"/>
    </row>
    <row r="9961">
      <c r="N9961" s="561" t="n"/>
    </row>
    <row r="9962">
      <c r="N9962" s="561" t="n"/>
    </row>
    <row r="9963">
      <c r="N9963" s="561" t="n"/>
    </row>
    <row r="9964">
      <c r="N9964" s="561" t="n"/>
    </row>
    <row r="9965">
      <c r="N9965" s="561" t="n"/>
    </row>
    <row r="9966">
      <c r="N9966" s="561" t="n"/>
    </row>
    <row r="9967">
      <c r="N9967" s="561" t="n"/>
    </row>
    <row r="9968">
      <c r="N9968" s="561" t="n"/>
    </row>
    <row r="9969">
      <c r="N9969" s="561" t="n"/>
    </row>
    <row r="9970">
      <c r="N9970" s="561" t="n"/>
    </row>
    <row r="9971">
      <c r="N9971" s="561" t="n"/>
    </row>
    <row r="9972">
      <c r="N9972" s="561" t="n"/>
    </row>
    <row r="9973">
      <c r="N9973" s="561" t="n"/>
    </row>
    <row r="9974">
      <c r="N9974" s="561" t="n"/>
    </row>
    <row r="9975">
      <c r="N9975" s="561" t="n"/>
    </row>
    <row r="9976">
      <c r="N9976" s="561" t="n"/>
    </row>
    <row r="9977">
      <c r="N9977" s="561" t="n"/>
    </row>
    <row r="9978">
      <c r="N9978" s="561" t="n"/>
    </row>
    <row r="9979">
      <c r="N9979" s="561" t="n"/>
    </row>
    <row r="9980">
      <c r="N9980" s="561" t="n"/>
    </row>
    <row r="9981">
      <c r="N9981" s="561" t="n"/>
    </row>
    <row r="9982">
      <c r="N9982" s="561" t="n"/>
    </row>
    <row r="9983">
      <c r="N9983" s="561" t="n"/>
    </row>
    <row r="9984">
      <c r="N9984" s="561" t="n"/>
    </row>
    <row r="9985">
      <c r="N9985" s="561" t="n"/>
    </row>
    <row r="9986">
      <c r="N9986" s="561" t="n"/>
    </row>
    <row r="9987">
      <c r="N9987" s="561" t="n"/>
    </row>
    <row r="9988">
      <c r="N9988" s="561" t="n"/>
    </row>
    <row r="9989">
      <c r="N9989" s="561" t="n"/>
    </row>
    <row r="9990">
      <c r="N9990" s="561" t="n"/>
    </row>
    <row r="9991">
      <c r="N9991" s="561" t="n"/>
    </row>
    <row r="9992">
      <c r="N9992" s="561" t="n"/>
    </row>
    <row r="9993">
      <c r="N9993" s="561" t="n"/>
    </row>
    <row r="9994">
      <c r="N9994" s="561" t="n"/>
    </row>
    <row r="9995">
      <c r="N9995" s="561" t="n"/>
    </row>
    <row r="9996">
      <c r="N9996" s="561" t="n"/>
    </row>
    <row r="9997">
      <c r="N9997" s="561" t="n"/>
    </row>
    <row r="9998">
      <c r="N9998" s="561" t="n"/>
    </row>
    <row r="9999">
      <c r="N9999" s="561" t="n"/>
    </row>
    <row r="10000">
      <c r="N10000" s="561" t="n"/>
    </row>
    <row r="10001">
      <c r="N10001" s="561" t="n"/>
    </row>
    <row r="10002">
      <c r="N10002" s="561" t="n"/>
    </row>
    <row r="10003">
      <c r="N10003" s="561" t="n"/>
    </row>
    <row r="10004">
      <c r="N10004" s="561" t="n"/>
    </row>
    <row r="10005">
      <c r="N10005" s="561" t="n"/>
    </row>
    <row r="10006">
      <c r="N10006" s="561" t="n"/>
    </row>
    <row r="10007">
      <c r="N10007" s="561" t="n"/>
    </row>
    <row r="10008">
      <c r="N10008" s="561" t="n"/>
    </row>
    <row r="10009">
      <c r="N10009" s="561" t="n"/>
    </row>
    <row r="10010">
      <c r="N10010" s="561" t="n"/>
    </row>
    <row r="10011">
      <c r="N10011" s="561" t="n"/>
    </row>
    <row r="10012">
      <c r="N10012" s="561" t="n"/>
    </row>
    <row r="10013">
      <c r="N10013" s="561" t="n"/>
    </row>
    <row r="10014">
      <c r="N10014" s="561" t="n"/>
    </row>
    <row r="10015">
      <c r="N10015" s="561" t="n"/>
    </row>
    <row r="10016">
      <c r="N10016" s="561" t="n"/>
    </row>
    <row r="10017">
      <c r="N10017" s="561" t="n"/>
    </row>
    <row r="10018">
      <c r="N10018" s="561" t="n"/>
    </row>
    <row r="10019">
      <c r="N10019" s="561" t="n"/>
    </row>
    <row r="10020">
      <c r="N10020" s="561" t="n"/>
    </row>
    <row r="10021">
      <c r="N10021" s="561" t="n"/>
    </row>
    <row r="10022">
      <c r="N10022" s="561" t="n"/>
    </row>
    <row r="10023">
      <c r="N10023" s="561" t="n"/>
    </row>
    <row r="10024">
      <c r="N10024" s="561" t="n"/>
    </row>
    <row r="10025">
      <c r="N10025" s="561" t="n"/>
    </row>
    <row r="10026">
      <c r="N10026" s="561" t="n"/>
    </row>
    <row r="10027">
      <c r="N10027" s="561" t="n"/>
    </row>
    <row r="10028">
      <c r="N10028" s="561" t="n"/>
    </row>
    <row r="10029">
      <c r="N10029" s="561" t="n"/>
    </row>
    <row r="10030">
      <c r="N10030" s="561" t="n"/>
    </row>
    <row r="10031">
      <c r="N10031" s="561" t="n"/>
    </row>
    <row r="10032">
      <c r="N10032" s="561" t="n"/>
    </row>
    <row r="10033">
      <c r="N10033" s="561" t="n"/>
    </row>
    <row r="10034">
      <c r="N10034" s="561" t="n"/>
    </row>
    <row r="10035">
      <c r="N10035" s="561" t="n"/>
    </row>
    <row r="10036">
      <c r="N10036" s="561" t="n"/>
    </row>
    <row r="10037">
      <c r="N10037" s="561" t="n"/>
    </row>
    <row r="10038">
      <c r="N10038" s="561" t="n"/>
    </row>
    <row r="10039">
      <c r="N10039" s="561" t="n"/>
    </row>
    <row r="10040">
      <c r="N10040" s="561" t="n"/>
    </row>
    <row r="10041">
      <c r="N10041" s="561" t="n"/>
    </row>
    <row r="10042">
      <c r="N10042" s="561" t="n"/>
    </row>
    <row r="10043">
      <c r="N10043" s="561" t="n"/>
    </row>
    <row r="10044">
      <c r="N10044" s="561" t="n"/>
    </row>
    <row r="10045">
      <c r="N10045" s="561" t="n"/>
    </row>
    <row r="10046">
      <c r="N10046" s="561" t="n"/>
    </row>
    <row r="10047">
      <c r="N10047" s="561" t="n"/>
    </row>
    <row r="10048">
      <c r="N10048" s="561" t="n"/>
    </row>
    <row r="10049">
      <c r="N10049" s="561" t="n"/>
    </row>
    <row r="10050">
      <c r="N10050" s="561" t="n"/>
    </row>
    <row r="10051">
      <c r="N10051" s="561" t="n"/>
    </row>
    <row r="10052">
      <c r="N10052" s="561" t="n"/>
    </row>
    <row r="10053">
      <c r="N10053" s="561" t="n"/>
    </row>
    <row r="10054">
      <c r="N10054" s="561" t="n"/>
    </row>
    <row r="10055">
      <c r="N10055" s="561" t="n"/>
    </row>
    <row r="10056">
      <c r="N10056" s="561" t="n"/>
    </row>
    <row r="10057">
      <c r="N10057" s="561" t="n"/>
    </row>
    <row r="10058">
      <c r="N10058" s="561" t="n"/>
    </row>
    <row r="10059">
      <c r="N10059" s="561" t="n"/>
    </row>
    <row r="10060">
      <c r="N10060" s="561" t="n"/>
    </row>
    <row r="10061">
      <c r="N10061" s="561" t="n"/>
    </row>
    <row r="10062">
      <c r="N10062" s="561" t="n"/>
    </row>
    <row r="10063">
      <c r="N10063" s="561" t="n"/>
    </row>
    <row r="10064">
      <c r="N10064" s="561" t="n"/>
    </row>
    <row r="10065">
      <c r="N10065" s="561" t="n"/>
    </row>
    <row r="10066">
      <c r="N10066" s="561" t="n"/>
    </row>
    <row r="10067">
      <c r="N10067" s="561" t="n"/>
    </row>
    <row r="10068">
      <c r="N10068" s="561" t="n"/>
    </row>
    <row r="10069">
      <c r="N10069" s="561" t="n"/>
    </row>
    <row r="10070">
      <c r="N10070" s="561" t="n"/>
    </row>
    <row r="10071">
      <c r="N10071" s="561" t="n"/>
    </row>
    <row r="10072">
      <c r="N10072" s="561" t="n"/>
    </row>
    <row r="10073">
      <c r="N10073" s="561" t="n"/>
    </row>
    <row r="10074">
      <c r="N10074" s="561" t="n"/>
    </row>
    <row r="10075">
      <c r="N10075" s="561" t="n"/>
    </row>
    <row r="10076">
      <c r="N10076" s="561" t="n"/>
    </row>
    <row r="10077">
      <c r="N10077" s="561" t="n"/>
    </row>
    <row r="10078">
      <c r="N10078" s="561" t="n"/>
    </row>
    <row r="10079">
      <c r="N10079" s="561" t="n"/>
    </row>
    <row r="10080">
      <c r="N10080" s="561" t="n"/>
    </row>
    <row r="10081">
      <c r="N10081" s="561" t="n"/>
    </row>
    <row r="10082">
      <c r="N10082" s="561" t="n"/>
    </row>
    <row r="10083">
      <c r="N10083" s="561" t="n"/>
    </row>
    <row r="10084">
      <c r="N10084" s="561" t="n"/>
    </row>
    <row r="10085">
      <c r="N10085" s="561" t="n"/>
    </row>
    <row r="10086">
      <c r="N10086" s="561" t="n"/>
    </row>
    <row r="10087">
      <c r="N10087" s="561" t="n"/>
    </row>
    <row r="10088">
      <c r="N10088" s="561" t="n"/>
    </row>
    <row r="10089">
      <c r="N10089" s="561" t="n"/>
    </row>
    <row r="10090">
      <c r="N10090" s="561" t="n"/>
    </row>
    <row r="10091">
      <c r="N10091" s="561" t="n"/>
    </row>
    <row r="10092">
      <c r="N10092" s="561" t="n"/>
    </row>
    <row r="10093">
      <c r="N10093" s="561" t="n"/>
    </row>
    <row r="10094">
      <c r="N10094" s="561" t="n"/>
    </row>
    <row r="10095">
      <c r="N10095" s="561" t="n"/>
    </row>
    <row r="10096">
      <c r="N10096" s="561" t="n"/>
    </row>
    <row r="10097">
      <c r="N10097" s="561" t="n"/>
    </row>
    <row r="10098">
      <c r="N10098" s="561" t="n"/>
    </row>
    <row r="10099">
      <c r="N10099" s="561" t="n"/>
    </row>
    <row r="10100">
      <c r="N10100" s="561" t="n"/>
    </row>
    <row r="10101">
      <c r="N10101" s="561" t="n"/>
    </row>
    <row r="10102">
      <c r="N10102" s="561" t="n"/>
    </row>
    <row r="10103">
      <c r="N10103" s="561" t="n"/>
    </row>
    <row r="10104">
      <c r="N10104" s="561" t="n"/>
    </row>
    <row r="10105">
      <c r="N10105" s="561" t="n"/>
    </row>
    <row r="10106">
      <c r="N10106" s="561" t="n"/>
    </row>
    <row r="10107">
      <c r="N10107" s="561" t="n"/>
    </row>
    <row r="10108">
      <c r="N10108" s="561" t="n"/>
    </row>
    <row r="10109">
      <c r="N10109" s="561" t="n"/>
    </row>
    <row r="10110">
      <c r="N10110" s="561" t="n"/>
    </row>
    <row r="10111">
      <c r="N10111" s="561" t="n"/>
    </row>
    <row r="10112">
      <c r="N10112" s="561" t="n"/>
    </row>
    <row r="10113">
      <c r="N10113" s="561" t="n"/>
    </row>
    <row r="10114">
      <c r="N10114" s="561" t="n"/>
    </row>
    <row r="10115">
      <c r="N10115" s="561" t="n"/>
    </row>
    <row r="10116">
      <c r="N10116" s="561" t="n"/>
    </row>
    <row r="10117">
      <c r="N10117" s="561" t="n"/>
    </row>
    <row r="10118">
      <c r="N10118" s="561" t="n"/>
    </row>
    <row r="10119">
      <c r="N10119" s="561" t="n"/>
    </row>
    <row r="10120">
      <c r="N10120" s="561" t="n"/>
    </row>
    <row r="10121">
      <c r="N10121" s="561" t="n"/>
    </row>
    <row r="10122">
      <c r="N10122" s="561" t="n"/>
    </row>
    <row r="10123">
      <c r="N10123" s="561" t="n"/>
    </row>
    <row r="10124">
      <c r="N10124" s="561" t="n"/>
    </row>
    <row r="10125">
      <c r="N10125" s="561" t="n"/>
    </row>
    <row r="10126">
      <c r="N10126" s="561" t="n"/>
    </row>
    <row r="10127">
      <c r="N10127" s="561" t="n"/>
    </row>
    <row r="10128">
      <c r="N10128" s="561" t="n"/>
    </row>
    <row r="10129">
      <c r="N10129" s="561" t="n"/>
    </row>
    <row r="10130">
      <c r="N10130" s="561" t="n"/>
    </row>
    <row r="10131">
      <c r="N10131" s="561" t="n"/>
    </row>
    <row r="10132">
      <c r="N10132" s="561" t="n"/>
    </row>
    <row r="10133">
      <c r="N10133" s="561" t="n"/>
    </row>
    <row r="10134">
      <c r="N10134" s="561" t="n"/>
    </row>
    <row r="10135">
      <c r="N10135" s="561" t="n"/>
    </row>
    <row r="10136">
      <c r="N10136" s="561" t="n"/>
    </row>
    <row r="10137">
      <c r="N10137" s="561" t="n"/>
    </row>
    <row r="10138">
      <c r="N10138" s="561" t="n"/>
    </row>
    <row r="10139">
      <c r="N10139" s="561" t="n"/>
    </row>
    <row r="10140">
      <c r="N10140" s="561" t="n"/>
    </row>
    <row r="10141">
      <c r="N10141" s="561" t="n"/>
    </row>
    <row r="10142">
      <c r="N10142" s="561" t="n"/>
    </row>
    <row r="10143">
      <c r="N10143" s="561" t="n"/>
    </row>
    <row r="10144">
      <c r="N10144" s="561" t="n"/>
    </row>
    <row r="10145">
      <c r="N10145" s="561" t="n"/>
    </row>
    <row r="10146">
      <c r="N10146" s="561" t="n"/>
    </row>
    <row r="10147">
      <c r="N10147" s="561" t="n"/>
    </row>
    <row r="10148">
      <c r="N10148" s="561" t="n"/>
    </row>
    <row r="10149">
      <c r="N10149" s="561" t="n"/>
    </row>
    <row r="10150">
      <c r="N10150" s="561" t="n"/>
    </row>
    <row r="10151">
      <c r="N10151" s="561" t="n"/>
    </row>
    <row r="10152">
      <c r="N10152" s="561" t="n"/>
    </row>
    <row r="10153">
      <c r="N10153" s="561" t="n"/>
    </row>
    <row r="10154">
      <c r="N10154" s="561" t="n"/>
    </row>
    <row r="10155">
      <c r="N10155" s="561" t="n"/>
    </row>
    <row r="10156">
      <c r="N10156" s="561" t="n"/>
    </row>
    <row r="10157">
      <c r="N10157" s="561" t="n"/>
    </row>
    <row r="10158">
      <c r="N10158" s="561" t="n"/>
    </row>
    <row r="10159">
      <c r="N10159" s="561" t="n"/>
    </row>
    <row r="10160">
      <c r="N10160" s="561" t="n"/>
    </row>
    <row r="10161">
      <c r="N10161" s="561" t="n"/>
    </row>
    <row r="10162">
      <c r="N10162" s="561" t="n"/>
    </row>
    <row r="10163">
      <c r="N10163" s="561" t="n"/>
    </row>
    <row r="10164">
      <c r="N10164" s="561" t="n"/>
    </row>
    <row r="10165">
      <c r="N10165" s="561" t="n"/>
    </row>
    <row r="10166">
      <c r="N10166" s="561" t="n"/>
    </row>
    <row r="10167">
      <c r="N10167" s="561" t="n"/>
    </row>
    <row r="10168">
      <c r="N10168" s="561" t="n"/>
    </row>
    <row r="10169">
      <c r="N10169" s="561" t="n"/>
    </row>
    <row r="10170">
      <c r="N10170" s="561" t="n"/>
    </row>
    <row r="10171">
      <c r="N10171" s="561" t="n"/>
    </row>
    <row r="10172">
      <c r="N10172" s="561" t="n"/>
    </row>
    <row r="10173">
      <c r="N10173" s="561" t="n"/>
    </row>
    <row r="10174">
      <c r="N10174" s="561" t="n"/>
    </row>
    <row r="10175">
      <c r="N10175" s="561" t="n"/>
    </row>
    <row r="10176">
      <c r="N10176" s="561" t="n"/>
    </row>
    <row r="10177">
      <c r="N10177" s="561" t="n"/>
    </row>
    <row r="10178">
      <c r="N10178" s="561" t="n"/>
    </row>
    <row r="10179">
      <c r="N10179" s="561" t="n"/>
    </row>
    <row r="10180">
      <c r="N10180" s="561" t="n"/>
    </row>
    <row r="10181">
      <c r="N10181" s="561" t="n"/>
    </row>
    <row r="10182">
      <c r="N10182" s="561" t="n"/>
    </row>
    <row r="10183">
      <c r="N10183" s="561" t="n"/>
    </row>
    <row r="10184">
      <c r="N10184" s="561" t="n"/>
    </row>
    <row r="10185">
      <c r="N10185" s="561" t="n"/>
    </row>
    <row r="10186">
      <c r="N10186" s="561" t="n"/>
    </row>
    <row r="10187">
      <c r="N10187" s="561" t="n"/>
    </row>
    <row r="10188">
      <c r="N10188" s="561" t="n"/>
    </row>
    <row r="10189">
      <c r="N10189" s="561" t="n"/>
    </row>
    <row r="10190">
      <c r="N10190" s="561" t="n"/>
    </row>
    <row r="10191">
      <c r="N10191" s="561" t="n"/>
    </row>
    <row r="10192">
      <c r="N10192" s="561" t="n"/>
    </row>
    <row r="10193">
      <c r="N10193" s="561" t="n"/>
    </row>
    <row r="10194">
      <c r="N10194" s="561" t="n"/>
    </row>
    <row r="10195">
      <c r="N10195" s="561" t="n"/>
    </row>
    <row r="10196">
      <c r="N10196" s="561" t="n"/>
    </row>
    <row r="10197">
      <c r="N10197" s="561" t="n"/>
    </row>
    <row r="10198">
      <c r="N10198" s="561" t="n"/>
    </row>
    <row r="10199">
      <c r="N10199" s="561" t="n"/>
    </row>
    <row r="10200">
      <c r="N10200" s="561" t="n"/>
    </row>
    <row r="10201">
      <c r="N10201" s="561" t="n"/>
    </row>
    <row r="10202">
      <c r="N10202" s="561" t="n"/>
    </row>
    <row r="10203">
      <c r="N10203" s="561" t="n"/>
    </row>
    <row r="10204">
      <c r="N10204" s="561" t="n"/>
    </row>
    <row r="10205">
      <c r="N10205" s="561" t="n"/>
    </row>
    <row r="10206">
      <c r="N10206" s="561" t="n"/>
    </row>
    <row r="10207">
      <c r="N10207" s="561" t="n"/>
    </row>
    <row r="10208">
      <c r="N10208" s="561" t="n"/>
    </row>
    <row r="10209">
      <c r="N10209" s="561" t="n"/>
    </row>
    <row r="10210">
      <c r="N10210" s="561" t="n"/>
    </row>
    <row r="10211">
      <c r="N10211" s="561" t="n"/>
    </row>
    <row r="10212">
      <c r="N10212" s="561" t="n"/>
    </row>
    <row r="10213">
      <c r="N10213" s="561" t="n"/>
    </row>
    <row r="10214">
      <c r="N10214" s="561" t="n"/>
    </row>
    <row r="10215">
      <c r="N10215" s="561" t="n"/>
    </row>
    <row r="10216">
      <c r="N10216" s="561" t="n"/>
    </row>
    <row r="10217">
      <c r="N10217" s="561" t="n"/>
    </row>
    <row r="10218">
      <c r="N10218" s="561" t="n"/>
    </row>
    <row r="10219">
      <c r="N10219" s="561" t="n"/>
    </row>
    <row r="10220">
      <c r="N10220" s="561" t="n"/>
    </row>
    <row r="10221">
      <c r="N10221" s="561" t="n"/>
    </row>
    <row r="10222">
      <c r="N10222" s="561" t="n"/>
    </row>
    <row r="10223">
      <c r="N10223" s="561" t="n"/>
    </row>
    <row r="10224">
      <c r="N10224" s="561" t="n"/>
    </row>
    <row r="10225">
      <c r="N10225" s="561" t="n"/>
    </row>
    <row r="10226">
      <c r="N10226" s="561" t="n"/>
    </row>
    <row r="10227">
      <c r="N10227" s="561" t="n"/>
    </row>
    <row r="10228">
      <c r="N10228" s="561" t="n"/>
    </row>
    <row r="10229">
      <c r="N10229" s="561" t="n"/>
    </row>
    <row r="10230">
      <c r="N10230" s="561" t="n"/>
    </row>
    <row r="10231">
      <c r="N10231" s="561" t="n"/>
    </row>
    <row r="10232">
      <c r="N10232" s="561" t="n"/>
    </row>
    <row r="10233">
      <c r="N10233" s="561" t="n"/>
    </row>
    <row r="10234">
      <c r="N10234" s="561" t="n"/>
    </row>
    <row r="10235">
      <c r="N10235" s="561" t="n"/>
    </row>
    <row r="10236">
      <c r="N10236" s="561" t="n"/>
    </row>
    <row r="10237">
      <c r="N10237" s="561" t="n"/>
    </row>
    <row r="10238">
      <c r="N10238" s="561" t="n"/>
    </row>
    <row r="10239">
      <c r="N10239" s="561" t="n"/>
    </row>
    <row r="10240">
      <c r="N10240" s="561" t="n"/>
    </row>
    <row r="10241">
      <c r="N10241" s="561" t="n"/>
    </row>
    <row r="10242">
      <c r="N10242" s="561" t="n"/>
    </row>
    <row r="10243">
      <c r="N10243" s="561" t="n"/>
    </row>
    <row r="10244">
      <c r="N10244" s="561" t="n"/>
    </row>
    <row r="10245">
      <c r="N10245" s="561" t="n"/>
    </row>
    <row r="10246">
      <c r="N10246" s="561" t="n"/>
    </row>
    <row r="10247">
      <c r="N10247" s="561" t="n"/>
    </row>
    <row r="10248">
      <c r="N10248" s="561" t="n"/>
    </row>
    <row r="10249">
      <c r="N10249" s="561" t="n"/>
    </row>
    <row r="10250">
      <c r="N10250" s="561" t="n"/>
    </row>
    <row r="10251">
      <c r="N10251" s="561" t="n"/>
    </row>
    <row r="10252">
      <c r="N10252" s="561" t="n"/>
    </row>
    <row r="10253">
      <c r="N10253" s="561" t="n"/>
    </row>
    <row r="10254">
      <c r="N10254" s="561" t="n"/>
    </row>
    <row r="10255">
      <c r="N10255" s="561" t="n"/>
    </row>
    <row r="10256">
      <c r="N10256" s="561" t="n"/>
    </row>
    <row r="10257">
      <c r="N10257" s="561" t="n"/>
    </row>
    <row r="10258">
      <c r="N10258" s="561" t="n"/>
    </row>
    <row r="10259">
      <c r="N10259" s="561" t="n"/>
    </row>
    <row r="10260">
      <c r="N10260" s="561" t="n"/>
    </row>
    <row r="10261">
      <c r="N10261" s="561" t="n"/>
    </row>
    <row r="10262">
      <c r="N10262" s="561" t="n"/>
    </row>
    <row r="10263">
      <c r="N10263" s="561" t="n"/>
    </row>
    <row r="10264">
      <c r="N10264" s="561" t="n"/>
    </row>
    <row r="10265">
      <c r="N10265" s="561" t="n"/>
    </row>
    <row r="10266">
      <c r="N10266" s="561" t="n"/>
    </row>
    <row r="10267">
      <c r="N10267" s="561" t="n"/>
    </row>
    <row r="10268">
      <c r="N10268" s="561" t="n"/>
    </row>
    <row r="10269">
      <c r="N10269" s="561" t="n"/>
    </row>
    <row r="10270">
      <c r="N10270" s="561" t="n"/>
    </row>
    <row r="10271">
      <c r="N10271" s="561" t="n"/>
    </row>
    <row r="10272">
      <c r="N10272" s="561" t="n"/>
    </row>
    <row r="10273">
      <c r="N10273" s="561" t="n"/>
    </row>
    <row r="10274">
      <c r="N10274" s="561" t="n"/>
    </row>
    <row r="10275">
      <c r="N10275" s="561" t="n"/>
    </row>
    <row r="10276">
      <c r="N10276" s="561" t="n"/>
    </row>
    <row r="10277">
      <c r="N10277" s="561" t="n"/>
    </row>
    <row r="10278">
      <c r="N10278" s="561" t="n"/>
    </row>
    <row r="10279">
      <c r="N10279" s="561" t="n"/>
    </row>
    <row r="10280">
      <c r="N10280" s="561" t="n"/>
    </row>
    <row r="10281">
      <c r="N10281" s="561" t="n"/>
    </row>
    <row r="10282">
      <c r="N10282" s="561" t="n"/>
    </row>
    <row r="10283">
      <c r="N10283" s="561" t="n"/>
    </row>
    <row r="10284">
      <c r="N10284" s="561" t="n"/>
    </row>
    <row r="10285">
      <c r="N10285" s="561" t="n"/>
    </row>
    <row r="10286">
      <c r="N10286" s="561" t="n"/>
    </row>
    <row r="10287">
      <c r="N10287" s="561" t="n"/>
    </row>
    <row r="10288">
      <c r="N10288" s="561" t="n"/>
    </row>
    <row r="10289">
      <c r="N10289" s="561" t="n"/>
    </row>
    <row r="10290">
      <c r="N10290" s="561" t="n"/>
    </row>
    <row r="10291">
      <c r="N10291" s="561" t="n"/>
    </row>
    <row r="10292">
      <c r="N10292" s="561" t="n"/>
    </row>
    <row r="10293">
      <c r="N10293" s="561" t="n"/>
    </row>
    <row r="10294">
      <c r="N10294" s="561" t="n"/>
    </row>
    <row r="10295">
      <c r="N10295" s="561" t="n"/>
    </row>
    <row r="10296">
      <c r="N10296" s="561" t="n"/>
    </row>
    <row r="10297">
      <c r="N10297" s="561" t="n"/>
    </row>
    <row r="10298">
      <c r="N10298" s="561" t="n"/>
    </row>
    <row r="10299">
      <c r="N10299" s="561" t="n"/>
    </row>
    <row r="10300">
      <c r="N10300" s="561" t="n"/>
    </row>
    <row r="10301">
      <c r="N10301" s="561" t="n"/>
    </row>
    <row r="10302">
      <c r="N10302" s="561" t="n"/>
    </row>
    <row r="10303">
      <c r="N10303" s="561" t="n"/>
    </row>
    <row r="10304">
      <c r="N10304" s="561" t="n"/>
    </row>
    <row r="10305">
      <c r="N10305" s="561" t="n"/>
    </row>
    <row r="10306">
      <c r="N10306" s="561" t="n"/>
    </row>
    <row r="10307">
      <c r="N10307" s="561" t="n"/>
    </row>
    <row r="10308">
      <c r="N10308" s="561" t="n"/>
    </row>
    <row r="10309">
      <c r="N10309" s="561" t="n"/>
    </row>
    <row r="10310">
      <c r="N10310" s="561" t="n"/>
    </row>
    <row r="10311">
      <c r="N10311" s="561" t="n"/>
    </row>
    <row r="10312">
      <c r="N10312" s="561" t="n"/>
    </row>
    <row r="10313">
      <c r="N10313" s="561" t="n"/>
    </row>
    <row r="10314">
      <c r="N10314" s="561" t="n"/>
    </row>
    <row r="10315">
      <c r="N10315" s="561" t="n"/>
    </row>
    <row r="10316">
      <c r="N10316" s="561" t="n"/>
    </row>
    <row r="10317">
      <c r="N10317" s="561" t="n"/>
    </row>
    <row r="10318">
      <c r="N10318" s="561" t="n"/>
    </row>
    <row r="10319">
      <c r="N10319" s="561" t="n"/>
    </row>
    <row r="10320">
      <c r="N10320" s="561" t="n"/>
    </row>
    <row r="10321">
      <c r="N10321" s="561" t="n"/>
    </row>
    <row r="10322">
      <c r="N10322" s="561" t="n"/>
    </row>
    <row r="10323">
      <c r="N10323" s="561" t="n"/>
    </row>
    <row r="10324">
      <c r="N10324" s="561" t="n"/>
    </row>
    <row r="10325">
      <c r="N10325" s="561" t="n"/>
    </row>
    <row r="10326">
      <c r="N10326" s="561" t="n"/>
    </row>
    <row r="10327">
      <c r="N10327" s="561" t="n"/>
    </row>
    <row r="10328">
      <c r="N10328" s="561" t="n"/>
    </row>
    <row r="10329">
      <c r="N10329" s="561" t="n"/>
    </row>
    <row r="10330">
      <c r="N10330" s="561" t="n"/>
    </row>
    <row r="10331">
      <c r="N10331" s="561" t="n"/>
    </row>
    <row r="10332">
      <c r="N10332" s="561" t="n"/>
    </row>
    <row r="10333">
      <c r="N10333" s="561" t="n"/>
    </row>
    <row r="10334">
      <c r="N10334" s="561" t="n"/>
    </row>
    <row r="10335">
      <c r="N10335" s="561" t="n"/>
    </row>
    <row r="10336">
      <c r="N10336" s="561" t="n"/>
    </row>
    <row r="10337">
      <c r="N10337" s="561" t="n"/>
    </row>
    <row r="10338">
      <c r="N10338" s="561" t="n"/>
    </row>
    <row r="10339">
      <c r="N10339" s="561" t="n"/>
    </row>
    <row r="10340">
      <c r="N10340" s="561" t="n"/>
    </row>
    <row r="10341">
      <c r="N10341" s="561" t="n"/>
    </row>
    <row r="10342">
      <c r="N10342" s="561" t="n"/>
    </row>
    <row r="10343">
      <c r="N10343" s="561" t="n"/>
    </row>
    <row r="10344">
      <c r="N10344" s="561" t="n"/>
    </row>
    <row r="10345">
      <c r="N10345" s="561" t="n"/>
    </row>
    <row r="10346">
      <c r="N10346" s="561" t="n"/>
    </row>
    <row r="10347">
      <c r="N10347" s="561" t="n"/>
    </row>
    <row r="10348">
      <c r="N10348" s="561" t="n"/>
    </row>
    <row r="10349">
      <c r="N10349" s="561" t="n"/>
    </row>
    <row r="10350">
      <c r="N10350" s="561" t="n"/>
    </row>
    <row r="10351">
      <c r="N10351" s="561" t="n"/>
    </row>
    <row r="10352">
      <c r="N10352" s="561" t="n"/>
    </row>
    <row r="10353">
      <c r="N10353" s="561" t="n"/>
    </row>
    <row r="10354">
      <c r="N10354" s="561" t="n"/>
    </row>
    <row r="10355">
      <c r="N10355" s="561" t="n"/>
    </row>
    <row r="10356">
      <c r="N10356" s="561" t="n"/>
    </row>
    <row r="10357">
      <c r="N10357" s="561" t="n"/>
    </row>
    <row r="10358">
      <c r="N10358" s="561" t="n"/>
    </row>
    <row r="10359">
      <c r="N10359" s="561" t="n"/>
    </row>
    <row r="10360">
      <c r="N10360" s="561" t="n"/>
    </row>
    <row r="10361">
      <c r="N10361" s="561" t="n"/>
    </row>
    <row r="10362">
      <c r="N10362" s="561" t="n"/>
    </row>
    <row r="10363">
      <c r="N10363" s="561" t="n"/>
    </row>
    <row r="10364">
      <c r="N10364" s="561" t="n"/>
    </row>
    <row r="10365">
      <c r="N10365" s="561" t="n"/>
    </row>
    <row r="10366">
      <c r="N10366" s="561" t="n"/>
    </row>
    <row r="10367">
      <c r="N10367" s="561" t="n"/>
    </row>
    <row r="10368">
      <c r="N10368" s="561" t="n"/>
    </row>
    <row r="10369">
      <c r="N10369" s="561" t="n"/>
    </row>
    <row r="10370">
      <c r="N10370" s="561" t="n"/>
    </row>
    <row r="10371">
      <c r="N10371" s="561" t="n"/>
    </row>
    <row r="10372">
      <c r="N10372" s="561" t="n"/>
    </row>
    <row r="10373">
      <c r="N10373" s="561" t="n"/>
    </row>
    <row r="10374">
      <c r="N10374" s="561" t="n"/>
    </row>
    <row r="10375">
      <c r="N10375" s="561" t="n"/>
    </row>
    <row r="10376">
      <c r="N10376" s="561" t="n"/>
    </row>
    <row r="10377">
      <c r="N10377" s="561" t="n"/>
    </row>
    <row r="10378">
      <c r="N10378" s="561" t="n"/>
    </row>
    <row r="10379">
      <c r="N10379" s="561" t="n"/>
    </row>
    <row r="10380">
      <c r="N10380" s="561" t="n"/>
    </row>
    <row r="10381">
      <c r="N10381" s="561" t="n"/>
    </row>
    <row r="10382">
      <c r="N10382" s="561" t="n"/>
    </row>
    <row r="10383">
      <c r="N10383" s="561" t="n"/>
    </row>
    <row r="10384">
      <c r="N10384" s="561" t="n"/>
    </row>
    <row r="10385">
      <c r="N10385" s="561" t="n"/>
    </row>
    <row r="10386">
      <c r="N10386" s="561" t="n"/>
    </row>
    <row r="10387">
      <c r="N10387" s="561" t="n"/>
    </row>
    <row r="10388">
      <c r="N10388" s="561" t="n"/>
    </row>
    <row r="10389">
      <c r="N10389" s="561" t="n"/>
    </row>
    <row r="10390">
      <c r="N10390" s="561" t="n"/>
    </row>
    <row r="10391">
      <c r="N10391" s="561" t="n"/>
    </row>
    <row r="10392">
      <c r="N10392" s="561" t="n"/>
    </row>
    <row r="10393">
      <c r="N10393" s="561" t="n"/>
    </row>
    <row r="10394">
      <c r="N10394" s="561" t="n"/>
    </row>
    <row r="10395">
      <c r="N10395" s="561" t="n"/>
    </row>
    <row r="10396">
      <c r="N10396" s="561" t="n"/>
    </row>
    <row r="10397">
      <c r="N10397" s="561" t="n"/>
    </row>
    <row r="10398">
      <c r="N10398" s="561" t="n"/>
    </row>
    <row r="10399">
      <c r="N10399" s="561" t="n"/>
    </row>
    <row r="10400">
      <c r="N10400" s="561" t="n"/>
    </row>
    <row r="10401">
      <c r="N10401" s="561" t="n"/>
    </row>
    <row r="10402">
      <c r="N10402" s="561" t="n"/>
    </row>
    <row r="10403">
      <c r="N10403" s="561" t="n"/>
    </row>
    <row r="10404">
      <c r="N10404" s="561" t="n"/>
    </row>
    <row r="10405">
      <c r="N10405" s="561" t="n"/>
    </row>
    <row r="10406">
      <c r="N10406" s="561" t="n"/>
    </row>
    <row r="10407">
      <c r="N10407" s="561" t="n"/>
    </row>
    <row r="10408">
      <c r="N10408" s="561" t="n"/>
    </row>
    <row r="10409">
      <c r="N10409" s="561" t="n"/>
    </row>
    <row r="10410">
      <c r="N10410" s="561" t="n"/>
    </row>
    <row r="10411">
      <c r="N10411" s="561" t="n"/>
    </row>
    <row r="10412">
      <c r="N10412" s="561" t="n"/>
    </row>
    <row r="10413">
      <c r="N10413" s="561" t="n"/>
    </row>
    <row r="10414">
      <c r="N10414" s="561" t="n"/>
    </row>
    <row r="10415">
      <c r="N10415" s="561" t="n"/>
    </row>
    <row r="10416">
      <c r="N10416" s="561" t="n"/>
    </row>
    <row r="10417">
      <c r="N10417" s="561" t="n"/>
    </row>
    <row r="10418">
      <c r="N10418" s="561" t="n"/>
    </row>
    <row r="10419">
      <c r="N10419" s="561" t="n"/>
    </row>
    <row r="10420">
      <c r="N10420" s="561" t="n"/>
    </row>
    <row r="10421">
      <c r="N10421" s="561" t="n"/>
    </row>
    <row r="10422">
      <c r="N10422" s="561" t="n"/>
    </row>
    <row r="10423">
      <c r="N10423" s="561" t="n"/>
    </row>
    <row r="10424">
      <c r="N10424" s="561" t="n"/>
    </row>
    <row r="10425">
      <c r="N10425" s="561" t="n"/>
    </row>
    <row r="10426">
      <c r="N10426" s="561" t="n"/>
    </row>
    <row r="10427">
      <c r="N10427" s="561" t="n"/>
    </row>
    <row r="10428">
      <c r="N10428" s="561" t="n"/>
    </row>
    <row r="10429">
      <c r="N10429" s="561" t="n"/>
    </row>
    <row r="10430">
      <c r="N10430" s="561" t="n"/>
    </row>
    <row r="10431">
      <c r="N10431" s="561" t="n"/>
    </row>
    <row r="10432">
      <c r="N10432" s="561" t="n"/>
    </row>
    <row r="10433">
      <c r="N10433" s="561" t="n"/>
    </row>
    <row r="10434">
      <c r="N10434" s="561" t="n"/>
    </row>
    <row r="10435">
      <c r="N10435" s="561" t="n"/>
    </row>
    <row r="10436">
      <c r="N10436" s="561" t="n"/>
    </row>
    <row r="10437">
      <c r="N10437" s="561" t="n"/>
    </row>
    <row r="10438">
      <c r="N10438" s="561" t="n"/>
    </row>
    <row r="10439">
      <c r="N10439" s="561" t="n"/>
    </row>
    <row r="10440">
      <c r="N10440" s="561" t="n"/>
    </row>
    <row r="10441">
      <c r="N10441" s="561" t="n"/>
    </row>
    <row r="10442">
      <c r="N10442" s="561" t="n"/>
    </row>
    <row r="10443">
      <c r="N10443" s="561" t="n"/>
    </row>
    <row r="10444">
      <c r="N10444" s="561" t="n"/>
    </row>
    <row r="10445">
      <c r="N10445" s="561" t="n"/>
    </row>
    <row r="10446">
      <c r="N10446" s="561" t="n"/>
    </row>
    <row r="10447">
      <c r="N10447" s="561" t="n"/>
    </row>
    <row r="10448">
      <c r="N10448" s="561" t="n"/>
    </row>
    <row r="10449">
      <c r="N10449" s="561" t="n"/>
    </row>
    <row r="10450">
      <c r="N10450" s="561" t="n"/>
    </row>
    <row r="10451">
      <c r="N10451" s="561" t="n"/>
    </row>
    <row r="10452">
      <c r="N10452" s="561" t="n"/>
    </row>
    <row r="10453">
      <c r="N10453" s="561" t="n"/>
    </row>
    <row r="10454">
      <c r="N10454" s="561" t="n"/>
    </row>
    <row r="10455">
      <c r="N10455" s="561" t="n"/>
    </row>
    <row r="10456">
      <c r="N10456" s="561" t="n"/>
    </row>
    <row r="10457">
      <c r="N10457" s="561" t="n"/>
    </row>
    <row r="10458">
      <c r="N10458" s="561" t="n"/>
    </row>
    <row r="10459">
      <c r="N10459" s="561" t="n"/>
    </row>
    <row r="10460">
      <c r="N10460" s="561" t="n"/>
    </row>
    <row r="10461">
      <c r="N10461" s="561" t="n"/>
    </row>
    <row r="10462">
      <c r="N10462" s="561" t="n"/>
    </row>
    <row r="10463">
      <c r="N10463" s="561" t="n"/>
    </row>
    <row r="10464">
      <c r="N10464" s="561" t="n"/>
    </row>
    <row r="10465">
      <c r="N10465" s="561" t="n"/>
    </row>
    <row r="10466">
      <c r="N10466" s="561" t="n"/>
    </row>
    <row r="10467">
      <c r="N10467" s="561" t="n"/>
    </row>
    <row r="10468">
      <c r="N10468" s="561" t="n"/>
    </row>
    <row r="10469">
      <c r="N10469" s="561" t="n"/>
    </row>
    <row r="10470">
      <c r="N10470" s="561" t="n"/>
    </row>
    <row r="10471">
      <c r="N10471" s="561" t="n"/>
    </row>
    <row r="10472">
      <c r="N10472" s="561" t="n"/>
    </row>
    <row r="10473">
      <c r="N10473" s="561" t="n"/>
    </row>
    <row r="10474">
      <c r="N10474" s="561" t="n"/>
    </row>
    <row r="10475">
      <c r="N10475" s="561" t="n"/>
    </row>
    <row r="10476">
      <c r="N10476" s="561" t="n"/>
    </row>
    <row r="10477">
      <c r="N10477" s="561" t="n"/>
    </row>
    <row r="10478">
      <c r="N10478" s="561" t="n"/>
    </row>
    <row r="10479">
      <c r="N10479" s="561" t="n"/>
    </row>
    <row r="10480">
      <c r="N10480" s="561" t="n"/>
    </row>
    <row r="10481">
      <c r="N10481" s="561" t="n"/>
    </row>
    <row r="10482">
      <c r="N10482" s="561" t="n"/>
    </row>
    <row r="10483">
      <c r="N10483" s="561" t="n"/>
    </row>
    <row r="10484">
      <c r="N10484" s="561" t="n"/>
    </row>
    <row r="10485">
      <c r="N10485" s="561" t="n"/>
    </row>
    <row r="10486">
      <c r="N10486" s="561" t="n"/>
    </row>
    <row r="10487">
      <c r="N10487" s="561" t="n"/>
    </row>
    <row r="10488">
      <c r="N10488" s="561" t="n"/>
    </row>
    <row r="10489">
      <c r="N10489" s="561" t="n"/>
    </row>
    <row r="10490">
      <c r="N10490" s="561" t="n"/>
    </row>
    <row r="10491">
      <c r="N10491" s="561" t="n"/>
    </row>
    <row r="10492">
      <c r="N10492" s="561" t="n"/>
    </row>
    <row r="10493">
      <c r="N10493" s="561" t="n"/>
    </row>
    <row r="10494">
      <c r="N10494" s="561" t="n"/>
    </row>
    <row r="10495">
      <c r="N10495" s="561" t="n"/>
    </row>
    <row r="10496">
      <c r="N10496" s="561" t="n"/>
    </row>
    <row r="10497">
      <c r="N10497" s="561" t="n"/>
    </row>
    <row r="10498">
      <c r="N10498" s="561" t="n"/>
    </row>
    <row r="10499">
      <c r="N10499" s="561" t="n"/>
    </row>
    <row r="10500">
      <c r="N10500" s="561" t="n"/>
    </row>
    <row r="10501">
      <c r="N10501" s="561" t="n"/>
    </row>
    <row r="10502">
      <c r="N10502" s="561" t="n"/>
    </row>
    <row r="10503">
      <c r="N10503" s="561" t="n"/>
    </row>
    <row r="10504">
      <c r="N10504" s="561" t="n"/>
    </row>
    <row r="10505">
      <c r="N10505" s="561" t="n"/>
    </row>
    <row r="10506">
      <c r="N10506" s="561" t="n"/>
    </row>
    <row r="10507">
      <c r="N10507" s="561" t="n"/>
    </row>
    <row r="10508">
      <c r="N10508" s="561" t="n"/>
    </row>
    <row r="10509">
      <c r="N10509" s="561" t="n"/>
    </row>
    <row r="10510">
      <c r="N10510" s="561" t="n"/>
    </row>
    <row r="10511">
      <c r="N10511" s="561" t="n"/>
    </row>
    <row r="10512">
      <c r="N10512" s="561" t="n"/>
    </row>
    <row r="10513">
      <c r="N10513" s="561" t="n"/>
    </row>
    <row r="10514">
      <c r="N10514" s="561" t="n"/>
    </row>
    <row r="10515">
      <c r="N10515" s="561" t="n"/>
    </row>
    <row r="10516">
      <c r="N10516" s="561" t="n"/>
    </row>
    <row r="10517">
      <c r="N10517" s="561" t="n"/>
    </row>
    <row r="10518">
      <c r="N10518" s="561" t="n"/>
    </row>
    <row r="10519">
      <c r="N10519" s="561" t="n"/>
    </row>
    <row r="10520">
      <c r="N10520" s="561" t="n"/>
    </row>
    <row r="10521">
      <c r="N10521" s="561" t="n"/>
    </row>
    <row r="10522">
      <c r="N10522" s="561" t="n"/>
    </row>
    <row r="10523">
      <c r="N10523" s="561" t="n"/>
    </row>
    <row r="10524">
      <c r="N10524" s="561" t="n"/>
    </row>
    <row r="10525">
      <c r="N10525" s="561" t="n"/>
    </row>
    <row r="10526">
      <c r="N10526" s="561" t="n"/>
    </row>
    <row r="10527">
      <c r="N10527" s="561" t="n"/>
    </row>
    <row r="10528">
      <c r="N10528" s="561" t="n"/>
    </row>
    <row r="10529">
      <c r="N10529" s="561" t="n"/>
    </row>
    <row r="10530">
      <c r="N10530" s="561" t="n"/>
    </row>
    <row r="10531">
      <c r="N10531" s="561" t="n"/>
    </row>
    <row r="10532">
      <c r="N10532" s="561" t="n"/>
    </row>
    <row r="10533">
      <c r="N10533" s="561" t="n"/>
    </row>
    <row r="10534">
      <c r="N10534" s="561" t="n"/>
    </row>
    <row r="10535">
      <c r="N10535" s="561" t="n"/>
    </row>
    <row r="10536">
      <c r="N10536" s="561" t="n"/>
    </row>
    <row r="10537">
      <c r="N10537" s="561" t="n"/>
    </row>
    <row r="10538">
      <c r="N10538" s="561" t="n"/>
    </row>
    <row r="10539">
      <c r="N10539" s="561" t="n"/>
    </row>
    <row r="10540">
      <c r="N10540" s="561" t="n"/>
    </row>
    <row r="10541">
      <c r="N10541" s="561" t="n"/>
    </row>
    <row r="10542">
      <c r="N10542" s="561" t="n"/>
    </row>
    <row r="10543">
      <c r="N10543" s="561" t="n"/>
    </row>
    <row r="10544">
      <c r="N10544" s="561" t="n"/>
    </row>
    <row r="10545">
      <c r="N10545" s="561" t="n"/>
    </row>
    <row r="10546">
      <c r="N10546" s="561" t="n"/>
    </row>
    <row r="10547">
      <c r="N10547" s="561" t="n"/>
    </row>
    <row r="10548">
      <c r="N10548" s="561" t="n"/>
    </row>
    <row r="10549">
      <c r="N10549" s="561" t="n"/>
    </row>
    <row r="10550">
      <c r="N10550" s="561" t="n"/>
    </row>
    <row r="10551">
      <c r="N10551" s="561" t="n"/>
    </row>
    <row r="10552">
      <c r="N10552" s="561" t="n"/>
    </row>
    <row r="10553">
      <c r="N10553" s="561" t="n"/>
    </row>
    <row r="10554">
      <c r="N10554" s="561" t="n"/>
    </row>
    <row r="10555">
      <c r="N10555" s="561" t="n"/>
    </row>
    <row r="10556">
      <c r="N10556" s="561" t="n"/>
    </row>
    <row r="10557">
      <c r="N10557" s="561" t="n"/>
    </row>
    <row r="10558">
      <c r="N10558" s="561" t="n"/>
    </row>
    <row r="10559">
      <c r="N10559" s="561" t="n"/>
    </row>
    <row r="10560">
      <c r="N10560" s="561" t="n"/>
    </row>
    <row r="10561">
      <c r="N10561" s="561" t="n"/>
    </row>
    <row r="10562">
      <c r="N10562" s="561" t="n"/>
    </row>
    <row r="10563">
      <c r="N10563" s="561" t="n"/>
    </row>
    <row r="10564">
      <c r="N10564" s="561" t="n"/>
    </row>
    <row r="10565">
      <c r="N10565" s="561" t="n"/>
    </row>
    <row r="10566">
      <c r="N10566" s="561" t="n"/>
    </row>
    <row r="10567">
      <c r="N10567" s="561" t="n"/>
    </row>
    <row r="10568">
      <c r="N10568" s="561" t="n"/>
    </row>
    <row r="10569">
      <c r="N10569" s="561" t="n"/>
    </row>
    <row r="10570">
      <c r="N10570" s="561" t="n"/>
    </row>
    <row r="10571">
      <c r="N10571" s="561" t="n"/>
    </row>
    <row r="10572">
      <c r="N10572" s="561" t="n"/>
    </row>
    <row r="10573">
      <c r="N10573" s="561" t="n"/>
    </row>
    <row r="10574">
      <c r="N10574" s="561" t="n"/>
    </row>
    <row r="10575">
      <c r="N10575" s="561" t="n"/>
    </row>
    <row r="10576">
      <c r="N10576" s="561" t="n"/>
    </row>
    <row r="10577">
      <c r="N10577" s="561" t="n"/>
    </row>
    <row r="10578">
      <c r="N10578" s="561" t="n"/>
    </row>
    <row r="10579">
      <c r="N10579" s="561" t="n"/>
    </row>
    <row r="10580">
      <c r="N10580" s="561" t="n"/>
    </row>
    <row r="10581">
      <c r="N10581" s="561" t="n"/>
    </row>
    <row r="10582">
      <c r="N10582" s="561" t="n"/>
    </row>
    <row r="10583">
      <c r="N10583" s="561" t="n"/>
    </row>
    <row r="10584">
      <c r="N10584" s="561" t="n"/>
    </row>
    <row r="10585">
      <c r="N10585" s="561" t="n"/>
    </row>
    <row r="10586">
      <c r="N10586" s="561" t="n"/>
    </row>
    <row r="10587">
      <c r="N10587" s="561" t="n"/>
    </row>
    <row r="10588">
      <c r="N10588" s="561" t="n"/>
    </row>
    <row r="10589">
      <c r="N10589" s="561" t="n"/>
    </row>
    <row r="10590">
      <c r="N10590" s="561" t="n"/>
    </row>
    <row r="10591">
      <c r="N10591" s="561" t="n"/>
    </row>
    <row r="10592">
      <c r="N10592" s="561" t="n"/>
    </row>
    <row r="10593">
      <c r="N10593" s="561" t="n"/>
    </row>
    <row r="10594">
      <c r="N10594" s="561" t="n"/>
    </row>
    <row r="10595">
      <c r="N10595" s="561" t="n"/>
    </row>
    <row r="10596">
      <c r="N10596" s="561" t="n"/>
    </row>
    <row r="10597">
      <c r="N10597" s="561" t="n"/>
    </row>
    <row r="10598">
      <c r="N10598" s="561" t="n"/>
    </row>
    <row r="10599">
      <c r="N10599" s="561" t="n"/>
    </row>
    <row r="10600">
      <c r="N10600" s="561" t="n"/>
    </row>
    <row r="10601">
      <c r="N10601" s="561" t="n"/>
    </row>
    <row r="10602">
      <c r="N10602" s="561" t="n"/>
    </row>
    <row r="10603">
      <c r="N10603" s="561" t="n"/>
    </row>
    <row r="10604">
      <c r="N10604" s="561" t="n"/>
    </row>
    <row r="10605">
      <c r="N10605" s="561" t="n"/>
    </row>
    <row r="10606">
      <c r="N10606" s="561" t="n"/>
    </row>
    <row r="10607">
      <c r="N10607" s="561" t="n"/>
    </row>
    <row r="10608">
      <c r="N10608" s="561" t="n"/>
    </row>
    <row r="10609">
      <c r="N10609" s="561" t="n"/>
    </row>
    <row r="10610">
      <c r="N10610" s="561" t="n"/>
    </row>
    <row r="10611">
      <c r="N10611" s="561" t="n"/>
    </row>
    <row r="10612">
      <c r="N10612" s="561" t="n"/>
    </row>
    <row r="10613">
      <c r="N10613" s="561" t="n"/>
    </row>
    <row r="10614">
      <c r="N10614" s="561" t="n"/>
    </row>
    <row r="10615">
      <c r="N10615" s="561" t="n"/>
    </row>
    <row r="10616">
      <c r="N10616" s="561" t="n"/>
    </row>
    <row r="10617">
      <c r="N10617" s="561" t="n"/>
    </row>
    <row r="10618">
      <c r="N10618" s="561" t="n"/>
    </row>
    <row r="10619">
      <c r="N10619" s="561" t="n"/>
    </row>
    <row r="10620">
      <c r="N10620" s="561" t="n"/>
    </row>
    <row r="10621">
      <c r="N10621" s="561" t="n"/>
    </row>
    <row r="10622">
      <c r="N10622" s="561" t="n"/>
    </row>
    <row r="10623">
      <c r="N10623" s="561" t="n"/>
    </row>
    <row r="10624">
      <c r="N10624" s="561" t="n"/>
    </row>
    <row r="10625">
      <c r="N10625" s="561" t="n"/>
    </row>
    <row r="10626">
      <c r="N10626" s="561" t="n"/>
    </row>
    <row r="10627">
      <c r="N10627" s="561" t="n"/>
    </row>
    <row r="10628">
      <c r="N10628" s="561" t="n"/>
    </row>
    <row r="10629">
      <c r="N10629" s="561" t="n"/>
    </row>
    <row r="10630">
      <c r="N10630" s="561" t="n"/>
    </row>
    <row r="10631">
      <c r="N10631" s="561" t="n"/>
    </row>
    <row r="10632">
      <c r="N10632" s="561" t="n"/>
    </row>
    <row r="10633">
      <c r="N10633" s="561" t="n"/>
    </row>
    <row r="10634">
      <c r="N10634" s="561" t="n"/>
    </row>
    <row r="10635">
      <c r="N10635" s="561" t="n"/>
    </row>
    <row r="10636">
      <c r="N10636" s="561" t="n"/>
    </row>
    <row r="10637">
      <c r="N10637" s="561" t="n"/>
    </row>
    <row r="10638">
      <c r="N10638" s="561" t="n"/>
    </row>
    <row r="10639">
      <c r="N10639" s="561" t="n"/>
    </row>
    <row r="10640">
      <c r="N10640" s="561" t="n"/>
    </row>
    <row r="10641">
      <c r="N10641" s="561" t="n"/>
    </row>
    <row r="10642">
      <c r="N10642" s="561" t="n"/>
    </row>
    <row r="10643">
      <c r="N10643" s="561" t="n"/>
    </row>
    <row r="10644">
      <c r="N10644" s="561" t="n"/>
    </row>
    <row r="10645">
      <c r="N10645" s="561" t="n"/>
    </row>
    <row r="10646">
      <c r="N10646" s="561" t="n"/>
    </row>
    <row r="10647">
      <c r="N10647" s="561" t="n"/>
    </row>
    <row r="10648">
      <c r="N10648" s="561" t="n"/>
    </row>
    <row r="10649">
      <c r="N10649" s="561" t="n"/>
    </row>
    <row r="10650">
      <c r="N10650" s="561" t="n"/>
    </row>
    <row r="10651">
      <c r="N10651" s="561" t="n"/>
    </row>
    <row r="10652">
      <c r="N10652" s="561" t="n"/>
    </row>
    <row r="10653">
      <c r="N10653" s="561" t="n"/>
    </row>
    <row r="10654">
      <c r="N10654" s="561" t="n"/>
    </row>
    <row r="10655">
      <c r="N10655" s="561" t="n"/>
    </row>
    <row r="10656">
      <c r="N10656" s="561" t="n"/>
    </row>
    <row r="10657">
      <c r="N10657" s="561" t="n"/>
    </row>
    <row r="10658">
      <c r="N10658" s="561" t="n"/>
    </row>
    <row r="10659">
      <c r="N10659" s="561" t="n"/>
    </row>
    <row r="10660">
      <c r="N10660" s="561" t="n"/>
    </row>
    <row r="10661">
      <c r="N10661" s="561" t="n"/>
    </row>
    <row r="10662">
      <c r="N10662" s="561" t="n"/>
    </row>
    <row r="10663">
      <c r="N10663" s="561" t="n"/>
    </row>
    <row r="10664">
      <c r="N10664" s="561" t="n"/>
    </row>
    <row r="10665">
      <c r="N10665" s="561" t="n"/>
    </row>
    <row r="10666">
      <c r="N10666" s="561" t="n"/>
    </row>
    <row r="10667">
      <c r="N10667" s="561" t="n"/>
    </row>
    <row r="10668">
      <c r="N10668" s="561" t="n"/>
    </row>
    <row r="10669">
      <c r="N10669" s="561" t="n"/>
    </row>
    <row r="10670">
      <c r="N10670" s="561" t="n"/>
    </row>
    <row r="10671">
      <c r="N10671" s="561" t="n"/>
    </row>
    <row r="10672">
      <c r="N10672" s="561" t="n"/>
    </row>
    <row r="10673">
      <c r="N10673" s="561" t="n"/>
    </row>
    <row r="10674">
      <c r="N10674" s="561" t="n"/>
    </row>
    <row r="10675">
      <c r="N10675" s="561" t="n"/>
    </row>
    <row r="10676">
      <c r="N10676" s="561" t="n"/>
    </row>
    <row r="10677">
      <c r="N10677" s="561" t="n"/>
    </row>
    <row r="10678">
      <c r="N10678" s="561" t="n"/>
    </row>
    <row r="10679">
      <c r="N10679" s="561" t="n"/>
    </row>
    <row r="10680">
      <c r="N10680" s="561" t="n"/>
    </row>
    <row r="10681">
      <c r="N10681" s="561" t="n"/>
    </row>
    <row r="10682">
      <c r="N10682" s="561" t="n"/>
    </row>
    <row r="10683">
      <c r="N10683" s="561" t="n"/>
    </row>
    <row r="10684">
      <c r="N10684" s="561" t="n"/>
    </row>
    <row r="10685">
      <c r="N10685" s="561" t="n"/>
    </row>
    <row r="10686">
      <c r="N10686" s="561" t="n"/>
    </row>
    <row r="10687">
      <c r="N10687" s="561" t="n"/>
    </row>
    <row r="10688">
      <c r="N10688" s="561" t="n"/>
    </row>
    <row r="10689">
      <c r="N10689" s="561" t="n"/>
    </row>
    <row r="10690">
      <c r="N10690" s="561" t="n"/>
    </row>
    <row r="10691">
      <c r="N10691" s="561" t="n"/>
    </row>
    <row r="10692">
      <c r="N10692" s="561" t="n"/>
    </row>
    <row r="10693">
      <c r="N10693" s="561" t="n"/>
    </row>
    <row r="10694">
      <c r="N10694" s="561" t="n"/>
    </row>
    <row r="10695">
      <c r="N10695" s="561" t="n"/>
    </row>
    <row r="10696">
      <c r="N10696" s="561" t="n"/>
    </row>
    <row r="10697">
      <c r="N10697" s="561" t="n"/>
    </row>
    <row r="10698">
      <c r="N10698" s="561" t="n"/>
    </row>
    <row r="10699">
      <c r="N10699" s="561" t="n"/>
    </row>
    <row r="10700">
      <c r="N10700" s="561" t="n"/>
    </row>
    <row r="10701">
      <c r="N10701" s="561" t="n"/>
    </row>
    <row r="10702">
      <c r="N10702" s="561" t="n"/>
    </row>
    <row r="10703">
      <c r="N10703" s="561" t="n"/>
    </row>
    <row r="10704">
      <c r="N10704" s="561" t="n"/>
    </row>
    <row r="10705">
      <c r="N10705" s="561" t="n"/>
    </row>
    <row r="10706">
      <c r="N10706" s="561" t="n"/>
    </row>
    <row r="10707">
      <c r="N10707" s="561" t="n"/>
    </row>
    <row r="10708">
      <c r="N10708" s="561" t="n"/>
    </row>
    <row r="10709">
      <c r="N10709" s="561" t="n"/>
    </row>
    <row r="10710">
      <c r="N10710" s="561" t="n"/>
    </row>
    <row r="10711">
      <c r="N10711" s="561" t="n"/>
    </row>
    <row r="10712">
      <c r="N10712" s="561" t="n"/>
    </row>
    <row r="10713">
      <c r="N10713" s="561" t="n"/>
    </row>
    <row r="10714">
      <c r="N10714" s="561" t="n"/>
    </row>
    <row r="10715">
      <c r="N10715" s="561" t="n"/>
    </row>
    <row r="10716">
      <c r="N10716" s="561" t="n"/>
    </row>
    <row r="10717">
      <c r="N10717" s="561" t="n"/>
    </row>
    <row r="10718">
      <c r="N10718" s="561" t="n"/>
    </row>
    <row r="10719">
      <c r="N10719" s="561" t="n"/>
    </row>
    <row r="10720">
      <c r="N10720" s="561" t="n"/>
    </row>
    <row r="10721">
      <c r="N10721" s="561" t="n"/>
    </row>
    <row r="10722">
      <c r="N10722" s="561" t="n"/>
    </row>
    <row r="10723">
      <c r="N10723" s="561" t="n"/>
    </row>
    <row r="10724">
      <c r="N10724" s="561" t="n"/>
    </row>
    <row r="10725">
      <c r="N10725" s="561" t="n"/>
    </row>
    <row r="10726">
      <c r="N10726" s="561" t="n"/>
    </row>
    <row r="10727">
      <c r="N10727" s="561" t="n"/>
    </row>
    <row r="10728">
      <c r="N10728" s="561" t="n"/>
    </row>
    <row r="10729">
      <c r="N10729" s="561" t="n"/>
    </row>
    <row r="10730">
      <c r="N10730" s="561" t="n"/>
    </row>
    <row r="10731">
      <c r="N10731" s="561" t="n"/>
    </row>
    <row r="10732">
      <c r="N10732" s="561" t="n"/>
    </row>
    <row r="10733">
      <c r="N10733" s="561" t="n"/>
    </row>
    <row r="10734">
      <c r="N10734" s="561" t="n"/>
    </row>
    <row r="10735">
      <c r="N10735" s="561" t="n"/>
    </row>
    <row r="10736">
      <c r="N10736" s="561" t="n"/>
    </row>
    <row r="10737">
      <c r="N10737" s="561" t="n"/>
    </row>
    <row r="10738">
      <c r="N10738" s="561" t="n"/>
    </row>
    <row r="10739">
      <c r="N10739" s="561" t="n"/>
    </row>
    <row r="10740">
      <c r="N10740" s="561" t="n"/>
    </row>
    <row r="10741">
      <c r="N10741" s="561" t="n"/>
    </row>
    <row r="10742">
      <c r="N10742" s="561" t="n"/>
    </row>
    <row r="10743">
      <c r="N10743" s="561" t="n"/>
    </row>
    <row r="10744">
      <c r="N10744" s="561" t="n"/>
    </row>
    <row r="10745">
      <c r="N10745" s="561" t="n"/>
    </row>
    <row r="10746">
      <c r="N10746" s="561" t="n"/>
    </row>
    <row r="10747">
      <c r="N10747" s="561" t="n"/>
    </row>
    <row r="10748">
      <c r="N10748" s="561" t="n"/>
    </row>
    <row r="10749">
      <c r="N10749" s="561" t="n"/>
    </row>
    <row r="10750">
      <c r="N10750" s="561" t="n"/>
    </row>
    <row r="10751">
      <c r="N10751" s="561" t="n"/>
    </row>
    <row r="10752">
      <c r="N10752" s="561" t="n"/>
    </row>
    <row r="10753">
      <c r="N10753" s="561" t="n"/>
    </row>
    <row r="10754">
      <c r="N10754" s="561" t="n"/>
    </row>
    <row r="10755">
      <c r="N10755" s="561" t="n"/>
    </row>
    <row r="10756">
      <c r="N10756" s="561" t="n"/>
    </row>
    <row r="10757">
      <c r="N10757" s="561" t="n"/>
    </row>
    <row r="10758">
      <c r="N10758" s="561" t="n"/>
    </row>
    <row r="10759">
      <c r="N10759" s="561" t="n"/>
    </row>
    <row r="10760">
      <c r="N10760" s="561" t="n"/>
    </row>
    <row r="10761">
      <c r="N10761" s="561" t="n"/>
    </row>
    <row r="10762">
      <c r="N10762" s="561" t="n"/>
    </row>
    <row r="10763">
      <c r="N10763" s="561" t="n"/>
    </row>
    <row r="10764">
      <c r="N10764" s="561" t="n"/>
    </row>
    <row r="10765">
      <c r="N10765" s="561" t="n"/>
    </row>
    <row r="10766">
      <c r="N10766" s="561" t="n"/>
    </row>
    <row r="10767">
      <c r="N10767" s="561" t="n"/>
    </row>
    <row r="10768">
      <c r="N10768" s="561" t="n"/>
    </row>
    <row r="10769">
      <c r="N10769" s="561" t="n"/>
    </row>
    <row r="10770">
      <c r="N10770" s="561" t="n"/>
    </row>
    <row r="10771">
      <c r="N10771" s="561" t="n"/>
    </row>
    <row r="10772">
      <c r="N10772" s="561" t="n"/>
    </row>
    <row r="10773">
      <c r="N10773" s="561" t="n"/>
    </row>
    <row r="10774">
      <c r="N10774" s="561" t="n"/>
    </row>
    <row r="10775">
      <c r="N10775" s="561" t="n"/>
    </row>
    <row r="10776">
      <c r="N10776" s="561" t="n"/>
    </row>
    <row r="10777">
      <c r="N10777" s="561" t="n"/>
    </row>
    <row r="10778">
      <c r="N10778" s="561" t="n"/>
    </row>
    <row r="10779">
      <c r="N10779" s="561" t="n"/>
    </row>
    <row r="10780">
      <c r="N10780" s="561" t="n"/>
    </row>
    <row r="10781">
      <c r="N10781" s="561" t="n"/>
    </row>
    <row r="10782">
      <c r="N10782" s="561" t="n"/>
    </row>
    <row r="10783">
      <c r="N10783" s="561" t="n"/>
    </row>
    <row r="10784">
      <c r="N10784" s="561" t="n"/>
    </row>
    <row r="10785">
      <c r="N10785" s="561" t="n"/>
    </row>
    <row r="10786">
      <c r="N10786" s="561" t="n"/>
    </row>
    <row r="10787">
      <c r="N10787" s="561" t="n"/>
    </row>
    <row r="10788">
      <c r="N10788" s="561" t="n"/>
    </row>
    <row r="10789">
      <c r="N10789" s="561" t="n"/>
    </row>
    <row r="10790">
      <c r="N10790" s="561" t="n"/>
    </row>
    <row r="10791">
      <c r="N10791" s="561" t="n"/>
    </row>
    <row r="10792">
      <c r="N10792" s="561" t="n"/>
    </row>
    <row r="10793">
      <c r="N10793" s="561" t="n"/>
    </row>
    <row r="10794">
      <c r="N10794" s="561" t="n"/>
    </row>
    <row r="10795">
      <c r="N10795" s="561" t="n"/>
    </row>
    <row r="10796">
      <c r="N10796" s="561" t="n"/>
    </row>
    <row r="10797">
      <c r="N10797" s="561" t="n"/>
    </row>
    <row r="10798">
      <c r="N10798" s="561" t="n"/>
    </row>
    <row r="10799">
      <c r="N10799" s="561" t="n"/>
    </row>
    <row r="10800">
      <c r="N10800" s="561" t="n"/>
    </row>
    <row r="10801">
      <c r="N10801" s="561" t="n"/>
    </row>
    <row r="10802">
      <c r="N10802" s="561" t="n"/>
    </row>
    <row r="10803">
      <c r="N10803" s="561" t="n"/>
    </row>
    <row r="10804">
      <c r="N10804" s="561" t="n"/>
    </row>
    <row r="10805">
      <c r="N10805" s="561" t="n"/>
    </row>
    <row r="10806">
      <c r="N10806" s="561" t="n"/>
    </row>
    <row r="10807">
      <c r="N10807" s="561" t="n"/>
    </row>
    <row r="10808">
      <c r="N10808" s="561" t="n"/>
    </row>
    <row r="10809">
      <c r="N10809" s="561" t="n"/>
    </row>
    <row r="10810">
      <c r="N10810" s="561" t="n"/>
    </row>
    <row r="10811">
      <c r="N10811" s="561" t="n"/>
    </row>
    <row r="10812">
      <c r="N10812" s="561" t="n"/>
    </row>
    <row r="10813">
      <c r="N10813" s="561" t="n"/>
    </row>
    <row r="10814">
      <c r="N10814" s="561" t="n"/>
    </row>
    <row r="10815">
      <c r="N10815" s="561" t="n"/>
    </row>
    <row r="10816">
      <c r="N10816" s="561" t="n"/>
    </row>
    <row r="10817">
      <c r="N10817" s="561" t="n"/>
    </row>
    <row r="10818">
      <c r="N10818" s="561" t="n"/>
    </row>
    <row r="10819">
      <c r="N10819" s="561" t="n"/>
    </row>
    <row r="10820">
      <c r="N10820" s="561" t="n"/>
    </row>
    <row r="10821">
      <c r="N10821" s="561" t="n"/>
    </row>
    <row r="10822">
      <c r="N10822" s="561" t="n"/>
    </row>
    <row r="10823">
      <c r="N10823" s="561" t="n"/>
    </row>
    <row r="10824">
      <c r="N10824" s="561" t="n"/>
    </row>
    <row r="10825">
      <c r="N10825" s="561" t="n"/>
    </row>
    <row r="10826">
      <c r="N10826" s="561" t="n"/>
    </row>
    <row r="10827">
      <c r="N10827" s="561" t="n"/>
    </row>
    <row r="10828">
      <c r="N10828" s="561" t="n"/>
    </row>
    <row r="10829">
      <c r="N10829" s="561" t="n"/>
    </row>
    <row r="10830">
      <c r="N10830" s="561" t="n"/>
    </row>
    <row r="10831">
      <c r="N10831" s="561" t="n"/>
    </row>
    <row r="10832">
      <c r="N10832" s="561" t="n"/>
    </row>
    <row r="10833">
      <c r="N10833" s="561" t="n"/>
    </row>
    <row r="10834">
      <c r="N10834" s="561" t="n"/>
    </row>
    <row r="10835">
      <c r="N10835" s="561" t="n"/>
    </row>
    <row r="10836">
      <c r="N10836" s="561" t="n"/>
    </row>
    <row r="10837">
      <c r="N10837" s="561" t="n"/>
    </row>
    <row r="10838">
      <c r="N10838" s="561" t="n"/>
    </row>
    <row r="10839">
      <c r="N10839" s="561" t="n"/>
    </row>
    <row r="10840">
      <c r="N10840" s="561" t="n"/>
    </row>
    <row r="10841">
      <c r="N10841" s="561" t="n"/>
    </row>
    <row r="10842">
      <c r="N10842" s="561" t="n"/>
    </row>
    <row r="10843">
      <c r="N10843" s="561" t="n"/>
    </row>
    <row r="10844">
      <c r="N10844" s="561" t="n"/>
    </row>
    <row r="10845">
      <c r="N10845" s="561" t="n"/>
    </row>
    <row r="10846">
      <c r="N10846" s="561" t="n"/>
    </row>
    <row r="10847">
      <c r="N10847" s="561" t="n"/>
    </row>
    <row r="10848">
      <c r="N10848" s="561" t="n"/>
    </row>
    <row r="10849">
      <c r="N10849" s="561" t="n"/>
    </row>
    <row r="10850">
      <c r="N10850" s="561" t="n"/>
    </row>
    <row r="10851">
      <c r="N10851" s="561" t="n"/>
    </row>
    <row r="10852">
      <c r="N10852" s="561" t="n"/>
    </row>
    <row r="10853">
      <c r="N10853" s="561" t="n"/>
    </row>
    <row r="10854">
      <c r="N10854" s="561" t="n"/>
    </row>
    <row r="10855">
      <c r="N10855" s="561" t="n"/>
    </row>
    <row r="10856">
      <c r="N10856" s="561" t="n"/>
    </row>
    <row r="10857">
      <c r="N10857" s="561" t="n"/>
    </row>
    <row r="10858">
      <c r="N10858" s="561" t="n"/>
    </row>
    <row r="10859">
      <c r="N10859" s="561" t="n"/>
    </row>
    <row r="10860">
      <c r="N10860" s="561" t="n"/>
    </row>
    <row r="10861">
      <c r="N10861" s="561" t="n"/>
    </row>
    <row r="10862">
      <c r="N10862" s="561" t="n"/>
    </row>
    <row r="10863">
      <c r="N10863" s="561" t="n"/>
    </row>
    <row r="10864">
      <c r="N10864" s="561" t="n"/>
    </row>
    <row r="10865">
      <c r="N10865" s="561" t="n"/>
    </row>
    <row r="10866">
      <c r="N10866" s="561" t="n"/>
    </row>
    <row r="10867">
      <c r="N10867" s="561" t="n"/>
    </row>
    <row r="10868">
      <c r="N10868" s="561" t="n"/>
    </row>
    <row r="10869">
      <c r="N10869" s="561" t="n"/>
    </row>
    <row r="10870">
      <c r="N10870" s="561" t="n"/>
    </row>
    <row r="10871">
      <c r="N10871" s="561" t="n"/>
    </row>
    <row r="10872">
      <c r="N10872" s="561" t="n"/>
    </row>
    <row r="10873">
      <c r="N10873" s="561" t="n"/>
    </row>
    <row r="10874">
      <c r="N10874" s="561" t="n"/>
    </row>
    <row r="10875">
      <c r="N10875" s="561" t="n"/>
    </row>
    <row r="10876">
      <c r="N10876" s="561" t="n"/>
    </row>
    <row r="10877">
      <c r="N10877" s="561" t="n"/>
    </row>
    <row r="10878">
      <c r="N10878" s="561" t="n"/>
    </row>
    <row r="10879">
      <c r="N10879" s="561" t="n"/>
    </row>
    <row r="10880">
      <c r="N10880" s="561" t="n"/>
    </row>
    <row r="10881">
      <c r="N10881" s="561" t="n"/>
    </row>
    <row r="10882">
      <c r="N10882" s="561" t="n"/>
    </row>
    <row r="10883">
      <c r="N10883" s="561" t="n"/>
    </row>
    <row r="10884">
      <c r="N10884" s="561" t="n"/>
    </row>
    <row r="10885">
      <c r="N10885" s="561" t="n"/>
    </row>
    <row r="10886">
      <c r="N10886" s="561" t="n"/>
    </row>
    <row r="10887">
      <c r="N10887" s="561" t="n"/>
    </row>
    <row r="10888">
      <c r="N10888" s="561" t="n"/>
    </row>
    <row r="10889">
      <c r="N10889" s="561" t="n"/>
    </row>
    <row r="10890">
      <c r="N10890" s="561" t="n"/>
    </row>
    <row r="10891">
      <c r="N10891" s="561" t="n"/>
    </row>
    <row r="10892">
      <c r="N10892" s="561" t="n"/>
    </row>
    <row r="10893">
      <c r="N10893" s="561" t="n"/>
    </row>
    <row r="10894">
      <c r="N10894" s="561" t="n"/>
    </row>
    <row r="10895">
      <c r="N10895" s="561" t="n"/>
    </row>
    <row r="10896">
      <c r="N10896" s="561" t="n"/>
    </row>
    <row r="10897">
      <c r="N10897" s="561" t="n"/>
    </row>
    <row r="10898">
      <c r="N10898" s="561" t="n"/>
    </row>
    <row r="10899">
      <c r="N10899" s="561" t="n"/>
    </row>
    <row r="10900">
      <c r="N10900" s="561" t="n"/>
    </row>
    <row r="10901">
      <c r="N10901" s="561" t="n"/>
    </row>
    <row r="10902">
      <c r="N10902" s="561" t="n"/>
    </row>
    <row r="10903">
      <c r="N10903" s="561" t="n"/>
    </row>
    <row r="10904">
      <c r="N10904" s="561" t="n"/>
    </row>
    <row r="10905">
      <c r="N10905" s="561" t="n"/>
    </row>
    <row r="10906">
      <c r="N10906" s="561" t="n"/>
    </row>
    <row r="10907">
      <c r="N10907" s="561" t="n"/>
    </row>
    <row r="10908">
      <c r="N10908" s="561" t="n"/>
    </row>
    <row r="10909">
      <c r="N10909" s="561" t="n"/>
    </row>
    <row r="10910">
      <c r="N10910" s="561" t="n"/>
    </row>
    <row r="10911">
      <c r="N10911" s="561" t="n"/>
    </row>
    <row r="10912">
      <c r="N10912" s="561" t="n"/>
    </row>
    <row r="10913">
      <c r="N10913" s="561" t="n"/>
    </row>
    <row r="10914">
      <c r="N10914" s="561" t="n"/>
    </row>
    <row r="10915">
      <c r="N10915" s="561" t="n"/>
    </row>
    <row r="10916">
      <c r="N10916" s="561" t="n"/>
    </row>
    <row r="10917">
      <c r="N10917" s="561" t="n"/>
    </row>
    <row r="10918">
      <c r="N10918" s="561" t="n"/>
    </row>
    <row r="10919">
      <c r="N10919" s="561" t="n"/>
    </row>
    <row r="10920">
      <c r="N10920" s="561" t="n"/>
    </row>
    <row r="10921">
      <c r="N10921" s="561" t="n"/>
    </row>
    <row r="10922">
      <c r="N10922" s="561" t="n"/>
    </row>
    <row r="10923">
      <c r="N10923" s="561" t="n"/>
    </row>
    <row r="10924">
      <c r="N10924" s="561" t="n"/>
    </row>
    <row r="10925">
      <c r="N10925" s="561" t="n"/>
    </row>
    <row r="10926">
      <c r="N10926" s="561" t="n"/>
    </row>
    <row r="10927">
      <c r="N10927" s="561" t="n"/>
    </row>
    <row r="10928">
      <c r="N10928" s="561" t="n"/>
    </row>
    <row r="10929">
      <c r="N10929" s="561" t="n"/>
    </row>
    <row r="10930">
      <c r="N10930" s="561" t="n"/>
    </row>
    <row r="10931">
      <c r="N10931" s="561" t="n"/>
    </row>
    <row r="10932">
      <c r="N10932" s="561" t="n"/>
    </row>
    <row r="10933">
      <c r="N10933" s="561" t="n"/>
    </row>
    <row r="10934">
      <c r="N10934" s="561" t="n"/>
    </row>
    <row r="10935">
      <c r="N10935" s="561" t="n"/>
    </row>
    <row r="10936">
      <c r="N10936" s="561" t="n"/>
    </row>
    <row r="10937">
      <c r="N10937" s="561" t="n"/>
    </row>
    <row r="10938">
      <c r="N10938" s="561" t="n"/>
    </row>
    <row r="10939">
      <c r="N10939" s="561" t="n"/>
    </row>
    <row r="10940">
      <c r="N10940" s="561" t="n"/>
    </row>
    <row r="10941">
      <c r="N10941" s="561" t="n"/>
    </row>
    <row r="10942">
      <c r="N10942" s="561" t="n"/>
    </row>
    <row r="10943">
      <c r="N10943" s="561" t="n"/>
    </row>
    <row r="10944">
      <c r="N10944" s="561" t="n"/>
    </row>
    <row r="10945">
      <c r="N10945" s="561" t="n"/>
    </row>
    <row r="10946">
      <c r="N10946" s="561" t="n"/>
    </row>
    <row r="10947">
      <c r="N10947" s="561" t="n"/>
    </row>
    <row r="10948">
      <c r="N10948" s="561" t="n"/>
    </row>
    <row r="10949">
      <c r="N10949" s="561" t="n"/>
    </row>
    <row r="10950">
      <c r="N10950" s="561" t="n"/>
    </row>
    <row r="10951">
      <c r="N10951" s="561" t="n"/>
    </row>
    <row r="10952">
      <c r="N10952" s="561" t="n"/>
    </row>
    <row r="10953">
      <c r="N10953" s="561" t="n"/>
    </row>
    <row r="10954">
      <c r="N10954" s="561" t="n"/>
    </row>
    <row r="10955">
      <c r="N10955" s="561" t="n"/>
    </row>
    <row r="10956">
      <c r="N10956" s="561" t="n"/>
    </row>
    <row r="10957">
      <c r="N10957" s="561" t="n"/>
    </row>
    <row r="10958">
      <c r="N10958" s="561" t="n"/>
    </row>
    <row r="10959">
      <c r="N10959" s="561" t="n"/>
    </row>
    <row r="10960">
      <c r="N10960" s="561" t="n"/>
    </row>
    <row r="10961">
      <c r="N10961" s="561" t="n"/>
    </row>
    <row r="10962">
      <c r="N10962" s="561" t="n"/>
    </row>
    <row r="10963">
      <c r="N10963" s="561" t="n"/>
    </row>
    <row r="10964">
      <c r="N10964" s="561" t="n"/>
    </row>
    <row r="10965">
      <c r="N10965" s="561" t="n"/>
    </row>
    <row r="10966">
      <c r="N10966" s="561" t="n"/>
    </row>
    <row r="10967">
      <c r="N10967" s="561" t="n"/>
    </row>
    <row r="10968">
      <c r="N10968" s="561" t="n"/>
    </row>
    <row r="10969">
      <c r="N10969" s="561" t="n"/>
    </row>
    <row r="10970">
      <c r="N10970" s="561" t="n"/>
    </row>
    <row r="10971">
      <c r="N10971" s="561" t="n"/>
    </row>
    <row r="10972">
      <c r="N10972" s="561" t="n"/>
    </row>
    <row r="10973">
      <c r="N10973" s="561" t="n"/>
    </row>
    <row r="10974">
      <c r="N10974" s="561" t="n"/>
    </row>
    <row r="10975">
      <c r="N10975" s="561" t="n"/>
    </row>
    <row r="10976">
      <c r="N10976" s="561" t="n"/>
    </row>
    <row r="10977">
      <c r="N10977" s="561" t="n"/>
    </row>
    <row r="10978">
      <c r="N10978" s="561" t="n"/>
    </row>
    <row r="10979">
      <c r="N10979" s="561" t="n"/>
    </row>
    <row r="10980">
      <c r="N10980" s="561" t="n"/>
    </row>
    <row r="10981">
      <c r="N10981" s="561" t="n"/>
    </row>
    <row r="10982">
      <c r="N10982" s="561" t="n"/>
    </row>
    <row r="10983">
      <c r="N10983" s="561" t="n"/>
    </row>
    <row r="10984">
      <c r="N10984" s="561" t="n"/>
    </row>
    <row r="10985">
      <c r="N10985" s="561" t="n"/>
    </row>
    <row r="10986">
      <c r="N10986" s="561" t="n"/>
    </row>
    <row r="10987">
      <c r="N10987" s="561" t="n"/>
    </row>
    <row r="10988">
      <c r="N10988" s="561" t="n"/>
    </row>
    <row r="10989">
      <c r="N10989" s="561" t="n"/>
    </row>
    <row r="10990">
      <c r="N10990" s="561" t="n"/>
    </row>
    <row r="10991">
      <c r="N10991" s="561" t="n"/>
    </row>
    <row r="10992">
      <c r="N10992" s="561" t="n"/>
    </row>
    <row r="10993">
      <c r="N10993" s="561" t="n"/>
    </row>
    <row r="10994">
      <c r="N10994" s="561" t="n"/>
    </row>
    <row r="10995">
      <c r="N10995" s="561" t="n"/>
    </row>
    <row r="10996">
      <c r="N10996" s="561" t="n"/>
    </row>
    <row r="10997">
      <c r="N10997" s="561" t="n"/>
    </row>
    <row r="10998">
      <c r="N10998" s="561" t="n"/>
    </row>
    <row r="10999">
      <c r="N10999" s="561" t="n"/>
    </row>
    <row r="11000">
      <c r="N11000" s="561" t="n"/>
    </row>
    <row r="11001">
      <c r="N11001" s="561" t="n"/>
    </row>
    <row r="11002">
      <c r="N11002" s="561" t="n"/>
    </row>
    <row r="11003">
      <c r="N11003" s="561" t="n"/>
    </row>
    <row r="11004">
      <c r="N11004" s="561" t="n"/>
    </row>
    <row r="11005">
      <c r="N11005" s="561" t="n"/>
    </row>
    <row r="11006">
      <c r="N11006" s="561" t="n"/>
    </row>
    <row r="11007">
      <c r="N11007" s="561" t="n"/>
    </row>
    <row r="11008">
      <c r="N11008" s="561" t="n"/>
    </row>
    <row r="11009">
      <c r="N11009" s="561" t="n"/>
    </row>
    <row r="11010">
      <c r="N11010" s="561" t="n"/>
    </row>
    <row r="11011">
      <c r="N11011" s="561" t="n"/>
    </row>
    <row r="11012">
      <c r="N11012" s="561" t="n"/>
    </row>
    <row r="11013">
      <c r="N11013" s="561" t="n"/>
    </row>
    <row r="11014">
      <c r="N11014" s="561" t="n"/>
    </row>
    <row r="11015">
      <c r="N11015" s="561" t="n"/>
    </row>
    <row r="11016">
      <c r="N11016" s="561" t="n"/>
    </row>
    <row r="11017">
      <c r="N11017" s="561" t="n"/>
    </row>
    <row r="11018">
      <c r="N11018" s="561" t="n"/>
    </row>
    <row r="11019">
      <c r="N11019" s="561" t="n"/>
    </row>
    <row r="11020">
      <c r="N11020" s="561" t="n"/>
    </row>
    <row r="11021">
      <c r="N11021" s="561" t="n"/>
    </row>
    <row r="11022">
      <c r="N11022" s="561" t="n"/>
    </row>
    <row r="11023">
      <c r="N11023" s="561" t="n"/>
    </row>
    <row r="11024">
      <c r="N11024" s="561" t="n"/>
    </row>
    <row r="11025">
      <c r="N11025" s="561" t="n"/>
    </row>
    <row r="11026">
      <c r="N11026" s="561" t="n"/>
    </row>
    <row r="11027">
      <c r="N11027" s="561" t="n"/>
    </row>
    <row r="11028">
      <c r="N11028" s="561" t="n"/>
    </row>
    <row r="11029">
      <c r="N11029" s="561" t="n"/>
    </row>
    <row r="11030">
      <c r="N11030" s="561" t="n"/>
    </row>
    <row r="11031">
      <c r="N11031" s="561" t="n"/>
    </row>
    <row r="11032">
      <c r="N11032" s="561" t="n"/>
    </row>
    <row r="11033">
      <c r="N11033" s="561" t="n"/>
    </row>
    <row r="11034">
      <c r="N11034" s="561" t="n"/>
    </row>
    <row r="11035">
      <c r="N11035" s="561" t="n"/>
    </row>
    <row r="11036">
      <c r="N11036" s="561" t="n"/>
    </row>
    <row r="11037">
      <c r="N11037" s="561" t="n"/>
    </row>
    <row r="11038">
      <c r="N11038" s="561" t="n"/>
    </row>
    <row r="11039">
      <c r="N11039" s="561" t="n"/>
    </row>
    <row r="11040">
      <c r="N11040" s="561" t="n"/>
    </row>
    <row r="11041">
      <c r="N11041" s="561" t="n"/>
    </row>
    <row r="11042">
      <c r="N11042" s="561" t="n"/>
    </row>
    <row r="11043">
      <c r="N11043" s="561" t="n"/>
    </row>
    <row r="11044">
      <c r="N11044" s="561" t="n"/>
    </row>
    <row r="11045">
      <c r="N11045" s="561" t="n"/>
    </row>
    <row r="11046">
      <c r="N11046" s="561" t="n"/>
    </row>
    <row r="11047">
      <c r="N11047" s="561" t="n"/>
    </row>
    <row r="11048">
      <c r="N11048" s="561" t="n"/>
    </row>
    <row r="11049">
      <c r="N11049" s="561" t="n"/>
    </row>
    <row r="11050">
      <c r="N11050" s="561" t="n"/>
    </row>
    <row r="11051">
      <c r="N11051" s="561" t="n"/>
    </row>
    <row r="11052">
      <c r="N11052" s="561" t="n"/>
    </row>
    <row r="11053">
      <c r="N11053" s="561" t="n"/>
    </row>
    <row r="11054">
      <c r="N11054" s="561" t="n"/>
    </row>
    <row r="11055">
      <c r="N11055" s="561" t="n"/>
    </row>
    <row r="11056">
      <c r="N11056" s="561" t="n"/>
    </row>
    <row r="11057">
      <c r="N11057" s="561" t="n"/>
    </row>
    <row r="11058">
      <c r="N11058" s="561" t="n"/>
    </row>
    <row r="11059">
      <c r="N11059" s="561" t="n"/>
    </row>
    <row r="11060">
      <c r="N11060" s="561" t="n"/>
    </row>
    <row r="11061">
      <c r="N11061" s="561" t="n"/>
    </row>
    <row r="11062">
      <c r="N11062" s="561" t="n"/>
    </row>
    <row r="11063">
      <c r="N11063" s="561" t="n"/>
    </row>
    <row r="11064">
      <c r="N11064" s="561" t="n"/>
    </row>
    <row r="11065">
      <c r="N11065" s="561" t="n"/>
    </row>
    <row r="11066">
      <c r="N11066" s="561" t="n"/>
    </row>
    <row r="11067">
      <c r="N11067" s="561" t="n"/>
    </row>
    <row r="11068">
      <c r="N11068" s="561" t="n"/>
    </row>
    <row r="11069">
      <c r="N11069" s="561" t="n"/>
    </row>
    <row r="11070">
      <c r="N11070" s="561" t="n"/>
    </row>
    <row r="11071">
      <c r="N11071" s="561" t="n"/>
    </row>
    <row r="11072">
      <c r="N11072" s="561" t="n"/>
    </row>
    <row r="11073">
      <c r="N11073" s="561" t="n"/>
    </row>
    <row r="11074">
      <c r="N11074" s="561" t="n"/>
    </row>
    <row r="11075">
      <c r="N11075" s="561" t="n"/>
    </row>
    <row r="11076">
      <c r="N11076" s="561" t="n"/>
    </row>
    <row r="11077">
      <c r="N11077" s="561" t="n"/>
    </row>
    <row r="11078">
      <c r="N11078" s="561" t="n"/>
    </row>
    <row r="11079">
      <c r="N11079" s="561" t="n"/>
    </row>
    <row r="11080">
      <c r="N11080" s="561" t="n"/>
    </row>
    <row r="11081">
      <c r="N11081" s="561" t="n"/>
    </row>
    <row r="11082">
      <c r="N11082" s="561" t="n"/>
    </row>
    <row r="11083">
      <c r="N11083" s="561" t="n"/>
    </row>
    <row r="11084">
      <c r="N11084" s="561" t="n"/>
    </row>
    <row r="11085">
      <c r="N11085" s="561" t="n"/>
    </row>
    <row r="11086">
      <c r="N11086" s="561" t="n"/>
    </row>
    <row r="11087">
      <c r="N11087" s="561" t="n"/>
    </row>
    <row r="11088">
      <c r="N11088" s="561" t="n"/>
    </row>
    <row r="11089">
      <c r="N11089" s="561" t="n"/>
    </row>
    <row r="11090">
      <c r="N11090" s="561" t="n"/>
    </row>
    <row r="11091">
      <c r="N11091" s="561" t="n"/>
    </row>
    <row r="11092">
      <c r="N11092" s="561" t="n"/>
    </row>
    <row r="11093">
      <c r="N11093" s="561" t="n"/>
    </row>
    <row r="11094">
      <c r="N11094" s="561" t="n"/>
    </row>
    <row r="11095">
      <c r="N11095" s="561" t="n"/>
    </row>
    <row r="11096">
      <c r="N11096" s="561" t="n"/>
    </row>
    <row r="11097">
      <c r="N11097" s="561" t="n"/>
    </row>
    <row r="11098">
      <c r="N11098" s="561" t="n"/>
    </row>
    <row r="11099">
      <c r="N11099" s="561" t="n"/>
    </row>
    <row r="11100">
      <c r="N11100" s="561" t="n"/>
    </row>
    <row r="11101">
      <c r="N11101" s="561" t="n"/>
    </row>
    <row r="11102">
      <c r="N11102" s="561" t="n"/>
    </row>
    <row r="11103">
      <c r="N11103" s="561" t="n"/>
    </row>
    <row r="11104">
      <c r="N11104" s="561" t="n"/>
    </row>
    <row r="11105">
      <c r="N11105" s="561" t="n"/>
    </row>
    <row r="11106">
      <c r="N11106" s="561" t="n"/>
    </row>
    <row r="11107">
      <c r="N11107" s="561" t="n"/>
    </row>
    <row r="11108">
      <c r="N11108" s="561" t="n"/>
    </row>
    <row r="11109">
      <c r="N11109" s="561" t="n"/>
    </row>
    <row r="11110">
      <c r="N11110" s="561" t="n"/>
    </row>
    <row r="11111">
      <c r="N11111" s="561" t="n"/>
    </row>
    <row r="11112">
      <c r="N11112" s="561" t="n"/>
    </row>
    <row r="11113">
      <c r="N11113" s="561" t="n"/>
    </row>
    <row r="11114">
      <c r="N11114" s="561" t="n"/>
    </row>
    <row r="11115">
      <c r="N11115" s="561" t="n"/>
    </row>
    <row r="11116">
      <c r="N11116" s="561" t="n"/>
    </row>
    <row r="11117">
      <c r="N11117" s="561" t="n"/>
    </row>
    <row r="11118">
      <c r="N11118" s="561" t="n"/>
    </row>
    <row r="11119">
      <c r="N11119" s="561" t="n"/>
    </row>
    <row r="11120">
      <c r="N11120" s="561" t="n"/>
    </row>
    <row r="11121">
      <c r="N11121" s="561" t="n"/>
    </row>
    <row r="11122">
      <c r="N11122" s="561" t="n"/>
    </row>
    <row r="11123">
      <c r="N11123" s="561" t="n"/>
    </row>
    <row r="11124">
      <c r="N11124" s="561" t="n"/>
    </row>
    <row r="11125">
      <c r="N11125" s="561" t="n"/>
    </row>
    <row r="11126">
      <c r="N11126" s="561" t="n"/>
    </row>
    <row r="11127">
      <c r="N11127" s="561" t="n"/>
    </row>
    <row r="11128">
      <c r="N11128" s="561" t="n"/>
    </row>
    <row r="11129">
      <c r="N11129" s="561" t="n"/>
    </row>
    <row r="11130">
      <c r="N11130" s="561" t="n"/>
    </row>
    <row r="11131">
      <c r="N11131" s="561" t="n"/>
    </row>
    <row r="11132">
      <c r="N11132" s="561" t="n"/>
    </row>
    <row r="11133">
      <c r="N11133" s="561" t="n"/>
    </row>
    <row r="11134">
      <c r="N11134" s="561" t="n"/>
    </row>
    <row r="11135">
      <c r="N11135" s="561" t="n"/>
    </row>
    <row r="11136">
      <c r="N11136" s="561" t="n"/>
    </row>
    <row r="11137">
      <c r="N11137" s="561" t="n"/>
    </row>
    <row r="11138">
      <c r="N11138" s="561" t="n"/>
    </row>
    <row r="11139">
      <c r="N11139" s="561" t="n"/>
    </row>
    <row r="11140">
      <c r="N11140" s="561" t="n"/>
    </row>
    <row r="11141">
      <c r="N11141" s="561" t="n"/>
    </row>
    <row r="11142">
      <c r="N11142" s="561" t="n"/>
    </row>
    <row r="11143">
      <c r="N11143" s="561" t="n"/>
    </row>
    <row r="11144">
      <c r="N11144" s="561" t="n"/>
    </row>
    <row r="11145">
      <c r="N11145" s="561" t="n"/>
    </row>
    <row r="11146">
      <c r="N11146" s="561" t="n"/>
    </row>
    <row r="11147">
      <c r="N11147" s="561" t="n"/>
    </row>
    <row r="11148">
      <c r="N11148" s="561" t="n"/>
    </row>
    <row r="11149">
      <c r="N11149" s="561" t="n"/>
    </row>
    <row r="11150">
      <c r="N11150" s="561" t="n"/>
    </row>
    <row r="11151">
      <c r="N11151" s="561" t="n"/>
    </row>
    <row r="11152">
      <c r="N11152" s="561" t="n"/>
    </row>
    <row r="11153">
      <c r="N11153" s="561" t="n"/>
    </row>
    <row r="11154">
      <c r="N11154" s="561" t="n"/>
    </row>
    <row r="11155">
      <c r="N11155" s="561" t="n"/>
    </row>
    <row r="11156">
      <c r="N11156" s="561" t="n"/>
    </row>
    <row r="11157">
      <c r="N11157" s="561" t="n"/>
    </row>
    <row r="11158">
      <c r="N11158" s="561" t="n"/>
    </row>
    <row r="11159">
      <c r="N11159" s="561" t="n"/>
    </row>
    <row r="11160">
      <c r="N11160" s="561" t="n"/>
    </row>
    <row r="11161">
      <c r="N11161" s="561" t="n"/>
    </row>
    <row r="11162">
      <c r="N11162" s="561" t="n"/>
    </row>
    <row r="11163">
      <c r="N11163" s="561" t="n"/>
    </row>
    <row r="11164">
      <c r="N11164" s="561" t="n"/>
    </row>
    <row r="11165">
      <c r="N11165" s="561" t="n"/>
    </row>
    <row r="11166">
      <c r="N11166" s="561" t="n"/>
    </row>
    <row r="11167">
      <c r="N11167" s="561" t="n"/>
    </row>
    <row r="11168">
      <c r="N11168" s="561" t="n"/>
    </row>
    <row r="11169">
      <c r="N11169" s="561" t="n"/>
    </row>
    <row r="11170">
      <c r="N11170" s="561" t="n"/>
    </row>
    <row r="11171">
      <c r="N11171" s="561" t="n"/>
    </row>
    <row r="11172">
      <c r="N11172" s="561" t="n"/>
    </row>
    <row r="11173">
      <c r="N11173" s="561" t="n"/>
    </row>
    <row r="11174">
      <c r="N11174" s="561" t="n"/>
    </row>
    <row r="11175">
      <c r="N11175" s="561" t="n"/>
    </row>
    <row r="11176">
      <c r="N11176" s="561" t="n"/>
    </row>
    <row r="11177">
      <c r="N11177" s="561" t="n"/>
    </row>
    <row r="11178">
      <c r="N11178" s="561" t="n"/>
    </row>
    <row r="11179">
      <c r="N11179" s="561" t="n"/>
    </row>
    <row r="11180">
      <c r="N11180" s="561" t="n"/>
    </row>
    <row r="11181">
      <c r="N11181" s="561" t="n"/>
    </row>
    <row r="11182">
      <c r="N11182" s="561" t="n"/>
    </row>
    <row r="11183">
      <c r="N11183" s="561" t="n"/>
    </row>
    <row r="11184">
      <c r="N11184" s="561" t="n"/>
    </row>
    <row r="11185">
      <c r="N11185" s="561" t="n"/>
    </row>
    <row r="11186">
      <c r="N11186" s="561" t="n"/>
    </row>
    <row r="11187">
      <c r="N11187" s="561" t="n"/>
    </row>
    <row r="11188">
      <c r="N11188" s="561" t="n"/>
    </row>
    <row r="11189">
      <c r="N11189" s="561" t="n"/>
    </row>
    <row r="11190">
      <c r="N11190" s="561" t="n"/>
    </row>
    <row r="11191">
      <c r="N11191" s="561" t="n"/>
    </row>
    <row r="11192">
      <c r="N11192" s="561" t="n"/>
    </row>
    <row r="11193">
      <c r="N11193" s="561" t="n"/>
    </row>
    <row r="11194">
      <c r="N11194" s="561" t="n"/>
    </row>
    <row r="11195">
      <c r="N11195" s="561" t="n"/>
    </row>
    <row r="11196">
      <c r="N11196" s="561" t="n"/>
    </row>
    <row r="11197">
      <c r="N11197" s="561" t="n"/>
    </row>
    <row r="11198">
      <c r="N11198" s="561" t="n"/>
    </row>
    <row r="11199">
      <c r="N11199" s="561" t="n"/>
    </row>
    <row r="11200">
      <c r="N11200" s="561" t="n"/>
    </row>
    <row r="11201">
      <c r="N11201" s="561" t="n"/>
    </row>
    <row r="11202">
      <c r="N11202" s="561" t="n"/>
    </row>
    <row r="11203">
      <c r="N11203" s="561" t="n"/>
    </row>
    <row r="11204">
      <c r="N11204" s="561" t="n"/>
    </row>
    <row r="11205">
      <c r="N11205" s="561" t="n"/>
    </row>
    <row r="11206">
      <c r="N11206" s="561" t="n"/>
    </row>
    <row r="11207">
      <c r="N11207" s="561" t="n"/>
    </row>
    <row r="11208">
      <c r="N11208" s="561" t="n"/>
    </row>
    <row r="11209">
      <c r="N11209" s="561" t="n"/>
    </row>
    <row r="11210">
      <c r="N11210" s="561" t="n"/>
    </row>
    <row r="11211">
      <c r="N11211" s="561" t="n"/>
    </row>
    <row r="11212">
      <c r="N11212" s="561" t="n"/>
    </row>
    <row r="11213">
      <c r="N11213" s="561" t="n"/>
    </row>
    <row r="11214">
      <c r="N11214" s="561" t="n"/>
    </row>
    <row r="11215">
      <c r="N11215" s="561" t="n"/>
    </row>
    <row r="11216">
      <c r="N11216" s="561" t="n"/>
    </row>
    <row r="11217">
      <c r="N11217" s="561" t="n"/>
    </row>
    <row r="11218">
      <c r="N11218" s="561" t="n"/>
    </row>
    <row r="11219">
      <c r="N11219" s="561" t="n"/>
    </row>
    <row r="11220">
      <c r="N11220" s="561" t="n"/>
    </row>
    <row r="11221">
      <c r="N11221" s="561" t="n"/>
    </row>
    <row r="11222">
      <c r="N11222" s="561" t="n"/>
    </row>
    <row r="11223">
      <c r="N11223" s="561" t="n"/>
    </row>
    <row r="11224">
      <c r="N11224" s="561" t="n"/>
    </row>
    <row r="11225">
      <c r="N11225" s="561" t="n"/>
    </row>
    <row r="11226">
      <c r="N11226" s="561" t="n"/>
    </row>
    <row r="11227">
      <c r="N11227" s="561" t="n"/>
    </row>
    <row r="11228">
      <c r="N11228" s="561" t="n"/>
    </row>
    <row r="11229">
      <c r="N11229" s="561" t="n"/>
    </row>
    <row r="11230">
      <c r="N11230" s="561" t="n"/>
    </row>
    <row r="11231">
      <c r="N11231" s="561" t="n"/>
    </row>
    <row r="11232">
      <c r="N11232" s="561" t="n"/>
    </row>
    <row r="11233">
      <c r="N11233" s="561" t="n"/>
    </row>
    <row r="11234">
      <c r="N11234" s="561" t="n"/>
    </row>
    <row r="11235">
      <c r="N11235" s="561" t="n"/>
    </row>
    <row r="11236">
      <c r="N11236" s="561" t="n"/>
    </row>
    <row r="11237">
      <c r="N11237" s="561" t="n"/>
    </row>
    <row r="11238">
      <c r="N11238" s="561" t="n"/>
    </row>
    <row r="11239">
      <c r="N11239" s="561" t="n"/>
    </row>
    <row r="11240">
      <c r="N11240" s="561" t="n"/>
    </row>
    <row r="11241">
      <c r="N11241" s="561" t="n"/>
    </row>
    <row r="11242">
      <c r="N11242" s="561" t="n"/>
    </row>
    <row r="11243">
      <c r="N11243" s="561" t="n"/>
    </row>
    <row r="11244">
      <c r="N11244" s="561" t="n"/>
    </row>
    <row r="11245">
      <c r="N11245" s="561" t="n"/>
    </row>
    <row r="11246">
      <c r="N11246" s="561" t="n"/>
    </row>
    <row r="11247">
      <c r="N11247" s="561" t="n"/>
    </row>
    <row r="11248">
      <c r="N11248" s="561" t="n"/>
    </row>
    <row r="11249">
      <c r="N11249" s="561" t="n"/>
    </row>
    <row r="11250">
      <c r="N11250" s="561" t="n"/>
    </row>
    <row r="11251">
      <c r="N11251" s="561" t="n"/>
    </row>
    <row r="11252">
      <c r="N11252" s="561" t="n"/>
    </row>
    <row r="11253">
      <c r="N11253" s="561" t="n"/>
    </row>
    <row r="11254">
      <c r="N11254" s="561" t="n"/>
    </row>
    <row r="11255">
      <c r="N11255" s="561" t="n"/>
    </row>
    <row r="11256">
      <c r="N11256" s="561" t="n"/>
    </row>
    <row r="11257">
      <c r="N11257" s="561" t="n"/>
    </row>
    <row r="11258">
      <c r="N11258" s="561" t="n"/>
    </row>
    <row r="11259">
      <c r="N11259" s="561" t="n"/>
    </row>
    <row r="11260">
      <c r="N11260" s="561" t="n"/>
    </row>
    <row r="11261">
      <c r="N11261" s="561" t="n"/>
    </row>
    <row r="11262">
      <c r="N11262" s="561" t="n"/>
    </row>
    <row r="11263">
      <c r="N11263" s="561" t="n"/>
    </row>
    <row r="11264">
      <c r="N11264" s="561" t="n"/>
    </row>
    <row r="11265">
      <c r="N11265" s="561" t="n"/>
    </row>
    <row r="11266">
      <c r="N11266" s="561" t="n"/>
    </row>
    <row r="11267">
      <c r="N11267" s="561" t="n"/>
    </row>
    <row r="11268">
      <c r="N11268" s="561" t="n"/>
    </row>
    <row r="11269">
      <c r="N11269" s="561" t="n"/>
    </row>
    <row r="11270">
      <c r="N11270" s="561" t="n"/>
    </row>
    <row r="11271">
      <c r="N11271" s="561" t="n"/>
    </row>
    <row r="11272">
      <c r="N11272" s="561" t="n"/>
    </row>
    <row r="11273">
      <c r="N11273" s="561" t="n"/>
    </row>
    <row r="11274">
      <c r="N11274" s="561" t="n"/>
    </row>
    <row r="11275">
      <c r="N11275" s="561" t="n"/>
    </row>
    <row r="11276">
      <c r="N11276" s="561" t="n"/>
    </row>
    <row r="11277">
      <c r="N11277" s="561" t="n"/>
    </row>
    <row r="11278">
      <c r="N11278" s="561" t="n"/>
    </row>
    <row r="11279">
      <c r="N11279" s="561" t="n"/>
    </row>
    <row r="11280">
      <c r="N11280" s="561" t="n"/>
    </row>
    <row r="11281">
      <c r="N11281" s="561" t="n"/>
    </row>
    <row r="11282">
      <c r="N11282" s="561" t="n"/>
    </row>
    <row r="11283">
      <c r="N11283" s="561" t="n"/>
    </row>
    <row r="11284">
      <c r="N11284" s="561" t="n"/>
    </row>
    <row r="11285">
      <c r="N11285" s="561" t="n"/>
    </row>
    <row r="11286">
      <c r="N11286" s="561" t="n"/>
    </row>
    <row r="11287">
      <c r="N11287" s="561" t="n"/>
    </row>
    <row r="11288">
      <c r="N11288" s="561" t="n"/>
    </row>
    <row r="11289">
      <c r="N11289" s="561" t="n"/>
    </row>
    <row r="11290">
      <c r="N11290" s="561" t="n"/>
    </row>
    <row r="11291">
      <c r="N11291" s="561" t="n"/>
    </row>
    <row r="11292">
      <c r="N11292" s="561" t="n"/>
    </row>
    <row r="11293">
      <c r="N11293" s="561" t="n"/>
    </row>
    <row r="11294">
      <c r="N11294" s="561" t="n"/>
    </row>
    <row r="11295">
      <c r="N11295" s="561" t="n"/>
    </row>
    <row r="11296">
      <c r="N11296" s="561" t="n"/>
    </row>
    <row r="11297">
      <c r="N11297" s="561" t="n"/>
    </row>
    <row r="11298">
      <c r="N11298" s="561" t="n"/>
    </row>
    <row r="11299">
      <c r="N11299" s="561" t="n"/>
    </row>
    <row r="11300">
      <c r="N11300" s="561" t="n"/>
    </row>
    <row r="11301">
      <c r="N11301" s="561" t="n"/>
    </row>
    <row r="11302">
      <c r="N11302" s="561" t="n"/>
    </row>
    <row r="11303">
      <c r="N11303" s="561" t="n"/>
    </row>
    <row r="11304">
      <c r="N11304" s="561" t="n"/>
    </row>
    <row r="11305">
      <c r="N11305" s="561" t="n"/>
    </row>
    <row r="11306">
      <c r="N11306" s="561" t="n"/>
    </row>
    <row r="11307">
      <c r="N11307" s="561" t="n"/>
    </row>
    <row r="11308">
      <c r="N11308" s="561" t="n"/>
    </row>
    <row r="11309">
      <c r="N11309" s="561" t="n"/>
    </row>
    <row r="11310">
      <c r="N11310" s="561" t="n"/>
    </row>
    <row r="11311">
      <c r="N11311" s="561" t="n"/>
    </row>
    <row r="11312">
      <c r="N11312" s="561" t="n"/>
    </row>
    <row r="11313">
      <c r="N11313" s="561" t="n"/>
    </row>
    <row r="11314">
      <c r="N11314" s="561" t="n"/>
    </row>
    <row r="11315">
      <c r="N11315" s="561" t="n"/>
    </row>
    <row r="11316">
      <c r="N11316" s="561" t="n"/>
    </row>
    <row r="11317">
      <c r="N11317" s="561" t="n"/>
    </row>
    <row r="11318">
      <c r="N11318" s="561" t="n"/>
    </row>
    <row r="11319">
      <c r="N11319" s="561" t="n"/>
    </row>
    <row r="11320">
      <c r="N11320" s="561" t="n"/>
    </row>
    <row r="11321">
      <c r="N11321" s="561" t="n"/>
    </row>
    <row r="11322">
      <c r="N11322" s="561" t="n"/>
    </row>
    <row r="11323">
      <c r="N11323" s="561" t="n"/>
    </row>
    <row r="11324">
      <c r="N11324" s="561" t="n"/>
    </row>
    <row r="11325">
      <c r="N11325" s="561" t="n"/>
    </row>
    <row r="11326">
      <c r="N11326" s="561" t="n"/>
    </row>
    <row r="11327">
      <c r="N11327" s="561" t="n"/>
    </row>
    <row r="11328">
      <c r="N11328" s="561" t="n"/>
    </row>
    <row r="11329">
      <c r="N11329" s="561" t="n"/>
    </row>
    <row r="11330">
      <c r="N11330" s="561" t="n"/>
    </row>
    <row r="11331">
      <c r="N11331" s="561" t="n"/>
    </row>
    <row r="11332">
      <c r="N11332" s="561" t="n"/>
    </row>
    <row r="11333">
      <c r="N11333" s="561" t="n"/>
    </row>
    <row r="11334">
      <c r="N11334" s="561" t="n"/>
    </row>
    <row r="11335">
      <c r="N11335" s="561" t="n"/>
    </row>
    <row r="11336">
      <c r="N11336" s="561" t="n"/>
    </row>
    <row r="11337">
      <c r="N11337" s="561" t="n"/>
    </row>
    <row r="11338">
      <c r="N11338" s="561" t="n"/>
    </row>
    <row r="11339">
      <c r="N11339" s="561" t="n"/>
    </row>
    <row r="11340">
      <c r="N11340" s="561" t="n"/>
    </row>
    <row r="11341">
      <c r="N11341" s="561" t="n"/>
    </row>
    <row r="11342">
      <c r="N11342" s="561" t="n"/>
    </row>
    <row r="11343">
      <c r="N11343" s="561" t="n"/>
    </row>
    <row r="11344">
      <c r="N11344" s="561" t="n"/>
    </row>
    <row r="11345">
      <c r="N11345" s="561" t="n"/>
    </row>
    <row r="11346">
      <c r="N11346" s="561" t="n"/>
    </row>
    <row r="11347">
      <c r="N11347" s="561" t="n"/>
    </row>
    <row r="11348">
      <c r="N11348" s="561" t="n"/>
    </row>
    <row r="11349">
      <c r="N11349" s="561" t="n"/>
    </row>
    <row r="11350">
      <c r="N11350" s="561" t="n"/>
    </row>
    <row r="11351">
      <c r="N11351" s="561" t="n"/>
    </row>
    <row r="11352">
      <c r="N11352" s="561" t="n"/>
    </row>
    <row r="11353">
      <c r="N11353" s="561" t="n"/>
    </row>
    <row r="11354">
      <c r="N11354" s="561" t="n"/>
    </row>
    <row r="11355">
      <c r="N11355" s="561" t="n"/>
    </row>
    <row r="11356">
      <c r="N11356" s="561" t="n"/>
    </row>
    <row r="11357">
      <c r="N11357" s="561" t="n"/>
    </row>
    <row r="11358">
      <c r="N11358" s="561" t="n"/>
    </row>
    <row r="11359">
      <c r="N11359" s="561" t="n"/>
    </row>
    <row r="11360">
      <c r="N11360" s="561" t="n"/>
    </row>
    <row r="11361">
      <c r="N11361" s="561" t="n"/>
    </row>
    <row r="11362">
      <c r="N11362" s="561" t="n"/>
    </row>
    <row r="11363">
      <c r="N11363" s="561" t="n"/>
    </row>
    <row r="11364">
      <c r="N11364" s="561" t="n"/>
    </row>
    <row r="11365">
      <c r="N11365" s="561" t="n"/>
    </row>
    <row r="11366">
      <c r="N11366" s="561" t="n"/>
    </row>
    <row r="11367">
      <c r="N11367" s="561" t="n"/>
    </row>
    <row r="11368">
      <c r="N11368" s="561" t="n"/>
    </row>
    <row r="11369">
      <c r="N11369" s="561" t="n"/>
    </row>
    <row r="11370">
      <c r="N11370" s="561" t="n"/>
    </row>
    <row r="11371">
      <c r="N11371" s="561" t="n"/>
    </row>
    <row r="11372">
      <c r="N11372" s="561" t="n"/>
    </row>
    <row r="11373">
      <c r="N11373" s="561" t="n"/>
    </row>
    <row r="11374">
      <c r="N11374" s="561" t="n"/>
    </row>
    <row r="11375">
      <c r="N11375" s="561" t="n"/>
    </row>
    <row r="11376">
      <c r="N11376" s="561" t="n"/>
    </row>
    <row r="11377">
      <c r="N11377" s="561" t="n"/>
    </row>
    <row r="11378">
      <c r="N11378" s="561" t="n"/>
    </row>
    <row r="11379">
      <c r="N11379" s="561" t="n"/>
    </row>
    <row r="11380">
      <c r="N11380" s="561" t="n"/>
    </row>
    <row r="11381">
      <c r="N11381" s="561" t="n"/>
    </row>
    <row r="11382">
      <c r="N11382" s="561" t="n"/>
    </row>
    <row r="11383">
      <c r="N11383" s="561" t="n"/>
    </row>
    <row r="11384">
      <c r="N11384" s="561" t="n"/>
    </row>
    <row r="11385">
      <c r="N11385" s="561" t="n"/>
    </row>
    <row r="11386">
      <c r="N11386" s="561" t="n"/>
    </row>
    <row r="11387">
      <c r="N11387" s="561" t="n"/>
    </row>
    <row r="11388">
      <c r="N11388" s="561" t="n"/>
    </row>
    <row r="11389">
      <c r="N11389" s="561" t="n"/>
    </row>
    <row r="11390">
      <c r="N11390" s="561" t="n"/>
    </row>
    <row r="11391">
      <c r="N11391" s="561" t="n"/>
    </row>
    <row r="11392">
      <c r="N11392" s="561" t="n"/>
    </row>
    <row r="11393">
      <c r="N11393" s="561" t="n"/>
    </row>
    <row r="11394">
      <c r="N11394" s="561" t="n"/>
    </row>
    <row r="11395">
      <c r="N11395" s="561" t="n"/>
    </row>
    <row r="11396">
      <c r="N11396" s="561" t="n"/>
    </row>
    <row r="11397">
      <c r="N11397" s="561" t="n"/>
    </row>
    <row r="11398">
      <c r="N11398" s="561" t="n"/>
    </row>
    <row r="11399">
      <c r="N11399" s="561" t="n"/>
    </row>
    <row r="11400">
      <c r="N11400" s="561" t="n"/>
    </row>
    <row r="11401">
      <c r="N11401" s="561" t="n"/>
    </row>
    <row r="11402">
      <c r="N11402" s="561" t="n"/>
    </row>
    <row r="11403">
      <c r="N11403" s="561" t="n"/>
    </row>
    <row r="11404">
      <c r="N11404" s="561" t="n"/>
    </row>
    <row r="11405">
      <c r="N11405" s="561" t="n"/>
    </row>
    <row r="11406">
      <c r="N11406" s="561" t="n"/>
    </row>
    <row r="11407">
      <c r="N11407" s="561" t="n"/>
    </row>
    <row r="11408">
      <c r="N11408" s="561" t="n"/>
    </row>
    <row r="11409">
      <c r="N11409" s="561" t="n"/>
    </row>
    <row r="11410">
      <c r="N11410" s="561" t="n"/>
    </row>
    <row r="11411">
      <c r="N11411" s="561" t="n"/>
    </row>
    <row r="11412">
      <c r="N11412" s="561" t="n"/>
    </row>
    <row r="11413">
      <c r="N11413" s="561" t="n"/>
    </row>
    <row r="11414">
      <c r="N11414" s="561" t="n"/>
    </row>
    <row r="11415">
      <c r="N11415" s="561" t="n"/>
    </row>
    <row r="11416">
      <c r="N11416" s="561" t="n"/>
    </row>
    <row r="11417">
      <c r="N11417" s="561" t="n"/>
    </row>
    <row r="11418">
      <c r="N11418" s="561" t="n"/>
    </row>
    <row r="11419">
      <c r="N11419" s="561" t="n"/>
    </row>
    <row r="11420">
      <c r="N11420" s="561" t="n"/>
    </row>
    <row r="11421">
      <c r="N11421" s="561" t="n"/>
    </row>
    <row r="11422">
      <c r="N11422" s="561" t="n"/>
    </row>
    <row r="11423">
      <c r="N11423" s="561" t="n"/>
    </row>
    <row r="11424">
      <c r="N11424" s="561" t="n"/>
    </row>
    <row r="11425">
      <c r="N11425" s="561" t="n"/>
    </row>
    <row r="11426">
      <c r="N11426" s="561" t="n"/>
    </row>
    <row r="11427">
      <c r="N11427" s="561" t="n"/>
    </row>
    <row r="11428">
      <c r="N11428" s="561" t="n"/>
    </row>
    <row r="11429">
      <c r="N11429" s="561" t="n"/>
    </row>
    <row r="11430">
      <c r="N11430" s="561" t="n"/>
    </row>
    <row r="11431">
      <c r="N11431" s="561" t="n"/>
    </row>
    <row r="11432">
      <c r="N11432" s="561" t="n"/>
    </row>
    <row r="11433">
      <c r="N11433" s="561" t="n"/>
    </row>
    <row r="11434">
      <c r="N11434" s="561" t="n"/>
    </row>
    <row r="11435">
      <c r="N11435" s="561" t="n"/>
    </row>
    <row r="11436">
      <c r="N11436" s="561" t="n"/>
    </row>
    <row r="11437">
      <c r="N11437" s="561" t="n"/>
    </row>
    <row r="11438">
      <c r="N11438" s="561" t="n"/>
    </row>
    <row r="11439">
      <c r="N11439" s="561" t="n"/>
    </row>
    <row r="11440">
      <c r="N11440" s="561" t="n"/>
    </row>
    <row r="11441">
      <c r="N11441" s="561" t="n"/>
    </row>
    <row r="11442">
      <c r="N11442" s="561" t="n"/>
    </row>
    <row r="11443">
      <c r="N11443" s="561" t="n"/>
    </row>
    <row r="11444">
      <c r="N11444" s="561" t="n"/>
    </row>
    <row r="11445">
      <c r="N11445" s="561" t="n"/>
    </row>
    <row r="11446">
      <c r="N11446" s="561" t="n"/>
    </row>
    <row r="11447">
      <c r="N11447" s="561" t="n"/>
    </row>
    <row r="11448">
      <c r="N11448" s="561" t="n"/>
    </row>
    <row r="11449">
      <c r="N11449" s="561" t="n"/>
    </row>
    <row r="11450">
      <c r="N11450" s="561" t="n"/>
    </row>
    <row r="11451">
      <c r="N11451" s="561" t="n"/>
    </row>
    <row r="11452">
      <c r="N11452" s="561" t="n"/>
    </row>
    <row r="11453">
      <c r="N11453" s="561" t="n"/>
    </row>
    <row r="11454">
      <c r="N11454" s="561" t="n"/>
    </row>
    <row r="11455">
      <c r="N11455" s="561" t="n"/>
    </row>
    <row r="11456">
      <c r="N11456" s="561" t="n"/>
    </row>
    <row r="11457">
      <c r="N11457" s="561" t="n"/>
    </row>
    <row r="11458">
      <c r="N11458" s="561" t="n"/>
    </row>
    <row r="11459">
      <c r="N11459" s="561" t="n"/>
    </row>
    <row r="11460">
      <c r="N11460" s="561" t="n"/>
    </row>
    <row r="11461">
      <c r="N11461" s="561" t="n"/>
    </row>
    <row r="11462">
      <c r="N11462" s="561" t="n"/>
    </row>
    <row r="11463">
      <c r="N11463" s="561" t="n"/>
    </row>
    <row r="11464">
      <c r="N11464" s="561" t="n"/>
    </row>
    <row r="11465">
      <c r="N11465" s="561" t="n"/>
    </row>
    <row r="11466">
      <c r="N11466" s="561" t="n"/>
    </row>
    <row r="11467">
      <c r="N11467" s="561" t="n"/>
    </row>
    <row r="11468">
      <c r="N11468" s="561" t="n"/>
    </row>
    <row r="11469">
      <c r="N11469" s="561" t="n"/>
    </row>
    <row r="11470">
      <c r="N11470" s="561" t="n"/>
    </row>
    <row r="11471">
      <c r="N11471" s="561" t="n"/>
    </row>
    <row r="11472">
      <c r="N11472" s="561" t="n"/>
    </row>
    <row r="11473">
      <c r="N11473" s="561" t="n"/>
    </row>
    <row r="11474">
      <c r="N11474" s="561" t="n"/>
    </row>
    <row r="11475">
      <c r="N11475" s="561" t="n"/>
    </row>
    <row r="11476">
      <c r="N11476" s="561" t="n"/>
    </row>
    <row r="11477">
      <c r="N11477" s="561" t="n"/>
    </row>
    <row r="11478">
      <c r="N11478" s="561" t="n"/>
    </row>
    <row r="11479">
      <c r="N11479" s="561" t="n"/>
    </row>
    <row r="11480">
      <c r="N11480" s="561" t="n"/>
    </row>
    <row r="11481">
      <c r="N11481" s="561" t="n"/>
    </row>
    <row r="11482">
      <c r="N11482" s="561" t="n"/>
    </row>
    <row r="11483">
      <c r="N11483" s="561" t="n"/>
    </row>
    <row r="11484">
      <c r="N11484" s="561" t="n"/>
    </row>
    <row r="11485">
      <c r="N11485" s="561" t="n"/>
    </row>
    <row r="11486">
      <c r="N11486" s="561" t="n"/>
    </row>
    <row r="11487">
      <c r="N11487" s="561" t="n"/>
    </row>
    <row r="11488">
      <c r="N11488" s="561" t="n"/>
    </row>
    <row r="11489">
      <c r="N11489" s="561" t="n"/>
    </row>
    <row r="11490">
      <c r="N11490" s="561" t="n"/>
    </row>
    <row r="11491">
      <c r="N11491" s="561" t="n"/>
    </row>
    <row r="11492">
      <c r="N11492" s="561" t="n"/>
    </row>
    <row r="11493">
      <c r="N11493" s="561" t="n"/>
    </row>
    <row r="11494">
      <c r="N11494" s="561" t="n"/>
    </row>
    <row r="11495">
      <c r="N11495" s="561" t="n"/>
    </row>
    <row r="11496">
      <c r="N11496" s="561" t="n"/>
    </row>
    <row r="11497">
      <c r="N11497" s="561" t="n"/>
    </row>
    <row r="11498">
      <c r="N11498" s="561" t="n"/>
    </row>
    <row r="11499">
      <c r="N11499" s="561" t="n"/>
    </row>
    <row r="11500">
      <c r="N11500" s="561" t="n"/>
    </row>
    <row r="11501">
      <c r="N11501" s="561" t="n"/>
    </row>
    <row r="11502">
      <c r="N11502" s="561" t="n"/>
    </row>
    <row r="11503">
      <c r="N11503" s="561" t="n"/>
    </row>
    <row r="11504">
      <c r="N11504" s="561" t="n"/>
    </row>
    <row r="11505">
      <c r="N11505" s="561" t="n"/>
    </row>
    <row r="11506">
      <c r="N11506" s="561" t="n"/>
    </row>
    <row r="11507">
      <c r="N11507" s="561" t="n"/>
    </row>
    <row r="11508">
      <c r="N11508" s="561" t="n"/>
    </row>
    <row r="11509">
      <c r="N11509" s="561" t="n"/>
    </row>
    <row r="11510">
      <c r="N11510" s="561" t="n"/>
    </row>
    <row r="11511">
      <c r="N11511" s="561" t="n"/>
    </row>
    <row r="11512">
      <c r="N11512" s="561" t="n"/>
    </row>
    <row r="11513">
      <c r="N11513" s="561" t="n"/>
    </row>
    <row r="11514">
      <c r="N11514" s="561" t="n"/>
    </row>
    <row r="11515">
      <c r="N11515" s="561" t="n"/>
    </row>
    <row r="11516">
      <c r="N11516" s="561" t="n"/>
    </row>
    <row r="11517">
      <c r="N11517" s="561" t="n"/>
    </row>
    <row r="11518">
      <c r="N11518" s="561" t="n"/>
    </row>
    <row r="11519">
      <c r="N11519" s="561" t="n"/>
    </row>
    <row r="11520">
      <c r="N11520" s="561" t="n"/>
    </row>
    <row r="11521">
      <c r="N11521" s="561" t="n"/>
    </row>
    <row r="11522">
      <c r="N11522" s="561" t="n"/>
    </row>
    <row r="11523">
      <c r="N11523" s="561" t="n"/>
    </row>
    <row r="11524">
      <c r="N11524" s="561" t="n"/>
    </row>
    <row r="11525">
      <c r="N11525" s="561" t="n"/>
    </row>
    <row r="11526">
      <c r="N11526" s="561" t="n"/>
    </row>
    <row r="11527">
      <c r="N11527" s="561" t="n"/>
    </row>
    <row r="11528">
      <c r="N11528" s="561" t="n"/>
    </row>
    <row r="11529">
      <c r="N11529" s="561" t="n"/>
    </row>
    <row r="11530">
      <c r="N11530" s="561" t="n"/>
    </row>
    <row r="11531">
      <c r="N11531" s="561" t="n"/>
    </row>
    <row r="11532">
      <c r="N11532" s="561" t="n"/>
    </row>
    <row r="11533">
      <c r="N11533" s="561" t="n"/>
    </row>
    <row r="11534">
      <c r="N11534" s="561" t="n"/>
    </row>
    <row r="11535">
      <c r="N11535" s="561" t="n"/>
    </row>
    <row r="11536">
      <c r="N11536" s="561" t="n"/>
    </row>
    <row r="11537">
      <c r="N11537" s="561" t="n"/>
    </row>
    <row r="11538">
      <c r="N11538" s="561" t="n"/>
    </row>
    <row r="11539">
      <c r="N11539" s="561" t="n"/>
    </row>
    <row r="11540">
      <c r="N11540" s="561" t="n"/>
    </row>
    <row r="11541">
      <c r="N11541" s="561" t="n"/>
    </row>
    <row r="11542">
      <c r="N11542" s="561" t="n"/>
    </row>
    <row r="11543">
      <c r="N11543" s="561" t="n"/>
    </row>
    <row r="11544">
      <c r="N11544" s="561" t="n"/>
    </row>
    <row r="11545">
      <c r="N11545" s="561" t="n"/>
    </row>
    <row r="11546">
      <c r="N11546" s="561" t="n"/>
    </row>
    <row r="11547">
      <c r="N11547" s="561" t="n"/>
    </row>
    <row r="11548">
      <c r="N11548" s="561" t="n"/>
    </row>
    <row r="11549">
      <c r="N11549" s="561" t="n"/>
    </row>
    <row r="11550">
      <c r="N11550" s="561" t="n"/>
    </row>
    <row r="11551">
      <c r="N11551" s="561" t="n"/>
    </row>
    <row r="11552">
      <c r="N11552" s="561" t="n"/>
    </row>
    <row r="11553">
      <c r="N11553" s="561" t="n"/>
    </row>
    <row r="11554">
      <c r="N11554" s="561" t="n"/>
    </row>
    <row r="11555">
      <c r="N11555" s="561" t="n"/>
    </row>
    <row r="11556">
      <c r="N11556" s="561" t="n"/>
    </row>
    <row r="11557">
      <c r="N11557" s="561" t="n"/>
    </row>
    <row r="11558">
      <c r="N11558" s="561" t="n"/>
    </row>
    <row r="11559">
      <c r="N11559" s="561" t="n"/>
    </row>
    <row r="11560">
      <c r="N11560" s="561" t="n"/>
    </row>
    <row r="11561">
      <c r="N11561" s="561" t="n"/>
    </row>
    <row r="11562">
      <c r="N11562" s="561" t="n"/>
    </row>
    <row r="11563">
      <c r="N11563" s="561" t="n"/>
    </row>
    <row r="11564">
      <c r="N11564" s="561" t="n"/>
    </row>
    <row r="11565">
      <c r="N11565" s="561" t="n"/>
    </row>
    <row r="11566">
      <c r="N11566" s="561" t="n"/>
    </row>
    <row r="11567">
      <c r="N11567" s="561" t="n"/>
    </row>
    <row r="11568">
      <c r="N11568" s="561" t="n"/>
    </row>
    <row r="11569">
      <c r="N11569" s="561" t="n"/>
    </row>
    <row r="11570">
      <c r="N11570" s="561" t="n"/>
    </row>
    <row r="11571">
      <c r="N11571" s="561" t="n"/>
    </row>
    <row r="11572">
      <c r="N11572" s="561" t="n"/>
    </row>
    <row r="11573">
      <c r="N11573" s="561" t="n"/>
    </row>
    <row r="11574">
      <c r="N11574" s="561" t="n"/>
    </row>
    <row r="11575">
      <c r="N11575" s="561" t="n"/>
    </row>
    <row r="11576">
      <c r="N11576" s="561" t="n"/>
    </row>
    <row r="11577">
      <c r="N11577" s="561" t="n"/>
    </row>
    <row r="11578">
      <c r="N11578" s="561" t="n"/>
    </row>
    <row r="11579">
      <c r="N11579" s="561" t="n"/>
    </row>
    <row r="11580">
      <c r="N11580" s="561" t="n"/>
    </row>
    <row r="11581">
      <c r="N11581" s="561" t="n"/>
    </row>
    <row r="11582">
      <c r="N11582" s="561" t="n"/>
    </row>
    <row r="11583">
      <c r="N11583" s="561" t="n"/>
    </row>
    <row r="11584">
      <c r="N11584" s="561" t="n"/>
    </row>
    <row r="11585">
      <c r="N11585" s="561" t="n"/>
    </row>
    <row r="11586">
      <c r="N11586" s="561" t="n"/>
    </row>
    <row r="11587">
      <c r="N11587" s="561" t="n"/>
    </row>
    <row r="11588">
      <c r="N11588" s="561" t="n"/>
    </row>
    <row r="11589">
      <c r="N11589" s="561" t="n"/>
    </row>
    <row r="11590">
      <c r="N11590" s="561" t="n"/>
    </row>
    <row r="11591">
      <c r="N11591" s="561" t="n"/>
    </row>
    <row r="11592">
      <c r="N11592" s="561" t="n"/>
    </row>
    <row r="11593">
      <c r="N11593" s="561" t="n"/>
    </row>
    <row r="11594">
      <c r="N11594" s="561" t="n"/>
    </row>
    <row r="11595">
      <c r="N11595" s="561" t="n"/>
    </row>
    <row r="11596">
      <c r="N11596" s="561" t="n"/>
    </row>
    <row r="11597">
      <c r="N11597" s="561" t="n"/>
    </row>
    <row r="11598">
      <c r="N11598" s="561" t="n"/>
    </row>
    <row r="11599">
      <c r="N11599" s="561" t="n"/>
    </row>
    <row r="11600">
      <c r="N11600" s="561" t="n"/>
    </row>
    <row r="11601">
      <c r="N11601" s="561" t="n"/>
    </row>
    <row r="11602">
      <c r="N11602" s="561" t="n"/>
    </row>
    <row r="11603">
      <c r="N11603" s="561" t="n"/>
    </row>
    <row r="11604">
      <c r="N11604" s="561" t="n"/>
    </row>
    <row r="11605">
      <c r="N11605" s="561" t="n"/>
    </row>
    <row r="11606">
      <c r="N11606" s="561" t="n"/>
    </row>
    <row r="11607">
      <c r="N11607" s="561" t="n"/>
    </row>
    <row r="11608">
      <c r="N11608" s="561" t="n"/>
    </row>
    <row r="11609">
      <c r="N11609" s="561" t="n"/>
    </row>
    <row r="11610">
      <c r="N11610" s="561" t="n"/>
    </row>
    <row r="11611">
      <c r="N11611" s="561" t="n"/>
    </row>
    <row r="11612">
      <c r="N11612" s="561" t="n"/>
    </row>
    <row r="11613">
      <c r="N11613" s="561" t="n"/>
    </row>
    <row r="11614">
      <c r="N11614" s="561" t="n"/>
    </row>
    <row r="11615">
      <c r="N11615" s="561" t="n"/>
    </row>
    <row r="11616">
      <c r="N11616" s="561" t="n"/>
    </row>
    <row r="11617">
      <c r="N11617" s="561" t="n"/>
    </row>
    <row r="11618">
      <c r="N11618" s="561" t="n"/>
    </row>
    <row r="11619">
      <c r="N11619" s="561" t="n"/>
    </row>
    <row r="11620">
      <c r="N11620" s="561" t="n"/>
    </row>
    <row r="11621">
      <c r="N11621" s="561" t="n"/>
    </row>
    <row r="11622">
      <c r="N11622" s="561" t="n"/>
    </row>
    <row r="11623">
      <c r="N11623" s="561" t="n"/>
    </row>
    <row r="11624">
      <c r="N11624" s="561" t="n"/>
    </row>
    <row r="11625">
      <c r="N11625" s="561" t="n"/>
    </row>
    <row r="11626">
      <c r="N11626" s="561" t="n"/>
    </row>
    <row r="11627">
      <c r="N11627" s="561" t="n"/>
    </row>
    <row r="11628">
      <c r="N11628" s="561" t="n"/>
    </row>
    <row r="11629">
      <c r="N11629" s="561" t="n"/>
    </row>
    <row r="11630">
      <c r="N11630" s="561" t="n"/>
    </row>
    <row r="11631">
      <c r="N11631" s="561" t="n"/>
    </row>
    <row r="11632">
      <c r="N11632" s="561" t="n"/>
    </row>
    <row r="11633">
      <c r="N11633" s="561" t="n"/>
    </row>
    <row r="11634">
      <c r="N11634" s="561" t="n"/>
    </row>
    <row r="11635">
      <c r="N11635" s="561" t="n"/>
    </row>
    <row r="11636">
      <c r="N11636" s="561" t="n"/>
    </row>
    <row r="11637">
      <c r="N11637" s="561" t="n"/>
    </row>
    <row r="11638">
      <c r="N11638" s="561" t="n"/>
    </row>
    <row r="11639">
      <c r="N11639" s="561" t="n"/>
    </row>
    <row r="11640">
      <c r="N11640" s="561" t="n"/>
    </row>
    <row r="11641">
      <c r="N11641" s="561" t="n"/>
    </row>
    <row r="11642">
      <c r="N11642" s="561" t="n"/>
    </row>
    <row r="11643">
      <c r="N11643" s="561" t="n"/>
    </row>
    <row r="11644">
      <c r="N11644" s="561" t="n"/>
    </row>
    <row r="11645">
      <c r="N11645" s="561" t="n"/>
    </row>
    <row r="11646">
      <c r="N11646" s="561" t="n"/>
    </row>
    <row r="11647">
      <c r="N11647" s="561" t="n"/>
    </row>
    <row r="11648">
      <c r="N11648" s="561" t="n"/>
    </row>
    <row r="11649">
      <c r="N11649" s="561" t="n"/>
    </row>
    <row r="11650">
      <c r="N11650" s="561" t="n"/>
    </row>
    <row r="11651">
      <c r="N11651" s="561" t="n"/>
    </row>
    <row r="11652">
      <c r="N11652" s="561" t="n"/>
    </row>
    <row r="11653">
      <c r="N11653" s="561" t="n"/>
    </row>
    <row r="11654">
      <c r="N11654" s="561" t="n"/>
    </row>
    <row r="11655">
      <c r="N11655" s="561" t="n"/>
    </row>
    <row r="11656">
      <c r="N11656" s="561" t="n"/>
    </row>
    <row r="11657">
      <c r="N11657" s="561" t="n"/>
    </row>
    <row r="11658">
      <c r="N11658" s="561" t="n"/>
    </row>
    <row r="11659">
      <c r="N11659" s="561" t="n"/>
    </row>
    <row r="11660">
      <c r="N11660" s="561" t="n"/>
    </row>
    <row r="11661">
      <c r="N11661" s="561" t="n"/>
    </row>
    <row r="11662">
      <c r="N11662" s="561" t="n"/>
    </row>
    <row r="11663">
      <c r="N11663" s="561" t="n"/>
    </row>
    <row r="11664">
      <c r="N11664" s="561" t="n"/>
    </row>
    <row r="11665">
      <c r="N11665" s="561" t="n"/>
    </row>
    <row r="11666">
      <c r="N11666" s="561" t="n"/>
    </row>
    <row r="11667">
      <c r="N11667" s="561" t="n"/>
    </row>
    <row r="11668">
      <c r="N11668" s="561" t="n"/>
    </row>
    <row r="11669">
      <c r="N11669" s="561" t="n"/>
    </row>
    <row r="11670">
      <c r="N11670" s="561" t="n"/>
    </row>
    <row r="11671">
      <c r="N11671" s="561" t="n"/>
    </row>
    <row r="11672">
      <c r="N11672" s="561" t="n"/>
    </row>
    <row r="11673">
      <c r="N11673" s="561" t="n"/>
    </row>
    <row r="11674">
      <c r="N11674" s="561" t="n"/>
    </row>
    <row r="11675">
      <c r="N11675" s="561" t="n"/>
    </row>
    <row r="11676">
      <c r="N11676" s="561" t="n"/>
    </row>
    <row r="11677">
      <c r="N11677" s="561" t="n"/>
    </row>
    <row r="11678">
      <c r="N11678" s="561" t="n"/>
    </row>
    <row r="11679">
      <c r="N11679" s="561" t="n"/>
    </row>
    <row r="11680">
      <c r="N11680" s="561" t="n"/>
    </row>
    <row r="11681">
      <c r="N11681" s="561" t="n"/>
    </row>
    <row r="11682">
      <c r="N11682" s="561" t="n"/>
    </row>
    <row r="11683">
      <c r="N11683" s="561" t="n"/>
    </row>
    <row r="11684">
      <c r="N11684" s="561" t="n"/>
    </row>
    <row r="11685">
      <c r="N11685" s="561" t="n"/>
    </row>
    <row r="11686">
      <c r="N11686" s="561" t="n"/>
    </row>
    <row r="11687">
      <c r="N11687" s="561" t="n"/>
    </row>
    <row r="11688">
      <c r="N11688" s="561" t="n"/>
    </row>
    <row r="11689">
      <c r="N11689" s="561" t="n"/>
    </row>
    <row r="11690">
      <c r="N11690" s="561" t="n"/>
    </row>
    <row r="11691">
      <c r="N11691" s="561" t="n"/>
    </row>
    <row r="11692">
      <c r="N11692" s="561" t="n"/>
    </row>
    <row r="11693">
      <c r="N11693" s="561" t="n"/>
    </row>
    <row r="11694">
      <c r="N11694" s="561" t="n"/>
    </row>
    <row r="11695">
      <c r="N11695" s="561" t="n"/>
    </row>
    <row r="11696">
      <c r="N11696" s="561" t="n"/>
    </row>
    <row r="11697">
      <c r="N11697" s="561" t="n"/>
    </row>
    <row r="11698">
      <c r="N11698" s="561" t="n"/>
    </row>
    <row r="11699">
      <c r="N11699" s="561" t="n"/>
    </row>
    <row r="11700">
      <c r="N11700" s="561" t="n"/>
    </row>
    <row r="11701">
      <c r="N11701" s="561" t="n"/>
    </row>
    <row r="11702">
      <c r="N11702" s="561" t="n"/>
    </row>
    <row r="11703">
      <c r="N11703" s="561" t="n"/>
    </row>
    <row r="11704">
      <c r="N11704" s="561" t="n"/>
    </row>
    <row r="11705">
      <c r="N11705" s="561" t="n"/>
    </row>
    <row r="11706">
      <c r="N11706" s="561" t="n"/>
    </row>
    <row r="11707">
      <c r="N11707" s="561" t="n"/>
    </row>
    <row r="11708">
      <c r="N11708" s="561" t="n"/>
    </row>
    <row r="11709">
      <c r="N11709" s="561" t="n"/>
    </row>
    <row r="11710">
      <c r="N11710" s="561" t="n"/>
    </row>
    <row r="11711">
      <c r="N11711" s="561" t="n"/>
    </row>
    <row r="11712">
      <c r="N11712" s="561" t="n"/>
    </row>
    <row r="11713">
      <c r="N11713" s="561" t="n"/>
    </row>
    <row r="11714">
      <c r="N11714" s="561" t="n"/>
    </row>
    <row r="11715">
      <c r="N11715" s="561" t="n"/>
    </row>
    <row r="11716">
      <c r="N11716" s="561" t="n"/>
    </row>
    <row r="11717">
      <c r="N11717" s="561" t="n"/>
    </row>
    <row r="11718">
      <c r="N11718" s="561" t="n"/>
    </row>
    <row r="11719">
      <c r="N11719" s="561" t="n"/>
    </row>
    <row r="11720">
      <c r="N11720" s="561" t="n"/>
    </row>
    <row r="11721">
      <c r="N11721" s="561" t="n"/>
    </row>
    <row r="11722">
      <c r="N11722" s="561" t="n"/>
    </row>
    <row r="11723">
      <c r="N11723" s="561" t="n"/>
    </row>
    <row r="11724">
      <c r="N11724" s="561" t="n"/>
    </row>
    <row r="11725">
      <c r="N11725" s="561" t="n"/>
    </row>
    <row r="11726">
      <c r="N11726" s="561" t="n"/>
    </row>
    <row r="11727">
      <c r="N11727" s="561" t="n"/>
    </row>
    <row r="11728">
      <c r="N11728" s="561" t="n"/>
    </row>
    <row r="11729">
      <c r="N11729" s="561" t="n"/>
    </row>
    <row r="11730">
      <c r="N11730" s="561" t="n"/>
    </row>
    <row r="11731">
      <c r="N11731" s="561" t="n"/>
    </row>
    <row r="11732">
      <c r="N11732" s="561" t="n"/>
    </row>
    <row r="11733">
      <c r="N11733" s="561" t="n"/>
    </row>
    <row r="11734">
      <c r="N11734" s="561" t="n"/>
    </row>
    <row r="11735">
      <c r="N11735" s="561" t="n"/>
    </row>
    <row r="11736">
      <c r="N11736" s="561" t="n"/>
    </row>
    <row r="11737">
      <c r="N11737" s="561" t="n"/>
    </row>
    <row r="11738">
      <c r="N11738" s="561" t="n"/>
    </row>
    <row r="11739">
      <c r="N11739" s="561" t="n"/>
    </row>
    <row r="11740">
      <c r="N11740" s="561" t="n"/>
    </row>
    <row r="11741">
      <c r="N11741" s="561" t="n"/>
    </row>
    <row r="11742">
      <c r="N11742" s="561" t="n"/>
    </row>
    <row r="11743">
      <c r="N11743" s="561" t="n"/>
    </row>
    <row r="11744">
      <c r="N11744" s="561" t="n"/>
    </row>
    <row r="11745">
      <c r="N11745" s="561" t="n"/>
    </row>
    <row r="11746">
      <c r="N11746" s="561" t="n"/>
    </row>
    <row r="11747">
      <c r="N11747" s="561" t="n"/>
    </row>
    <row r="11748">
      <c r="N11748" s="561" t="n"/>
    </row>
    <row r="11749">
      <c r="N11749" s="561" t="n"/>
    </row>
    <row r="11750">
      <c r="N11750" s="561" t="n"/>
    </row>
    <row r="11751">
      <c r="N11751" s="561" t="n"/>
    </row>
    <row r="11752">
      <c r="N11752" s="561" t="n"/>
    </row>
    <row r="11753">
      <c r="N11753" s="561" t="n"/>
    </row>
    <row r="11754">
      <c r="N11754" s="561" t="n"/>
    </row>
    <row r="11755">
      <c r="N11755" s="561" t="n"/>
    </row>
    <row r="11756">
      <c r="N11756" s="561" t="n"/>
    </row>
    <row r="11757">
      <c r="N11757" s="561" t="n"/>
    </row>
    <row r="11758">
      <c r="N11758" s="561" t="n"/>
    </row>
    <row r="11759">
      <c r="N11759" s="561" t="n"/>
    </row>
    <row r="11760">
      <c r="N11760" s="561" t="n"/>
    </row>
    <row r="11761">
      <c r="N11761" s="561" t="n"/>
    </row>
    <row r="11762">
      <c r="N11762" s="561" t="n"/>
    </row>
    <row r="11763">
      <c r="N11763" s="561" t="n"/>
    </row>
    <row r="11764">
      <c r="N11764" s="561" t="n"/>
    </row>
    <row r="11765">
      <c r="N11765" s="561" t="n"/>
    </row>
    <row r="11766">
      <c r="N11766" s="561" t="n"/>
    </row>
    <row r="11767">
      <c r="N11767" s="561" t="n"/>
    </row>
    <row r="11768">
      <c r="N11768" s="561" t="n"/>
    </row>
    <row r="11769">
      <c r="N11769" s="561" t="n"/>
    </row>
    <row r="11770">
      <c r="N11770" s="561" t="n"/>
    </row>
    <row r="11771">
      <c r="N11771" s="561" t="n"/>
    </row>
    <row r="11772">
      <c r="N11772" s="561" t="n"/>
    </row>
    <row r="11773">
      <c r="N11773" s="561" t="n"/>
    </row>
    <row r="11774">
      <c r="N11774" s="561" t="n"/>
    </row>
    <row r="11775">
      <c r="N11775" s="561" t="n"/>
    </row>
    <row r="11776">
      <c r="N11776" s="561" t="n"/>
    </row>
    <row r="11777">
      <c r="N11777" s="561" t="n"/>
    </row>
    <row r="11778">
      <c r="N11778" s="561" t="n"/>
    </row>
    <row r="11779">
      <c r="N11779" s="561" t="n"/>
    </row>
    <row r="11780">
      <c r="N11780" s="561" t="n"/>
    </row>
    <row r="11781">
      <c r="N11781" s="561" t="n"/>
    </row>
    <row r="11782">
      <c r="N11782" s="561" t="n"/>
    </row>
    <row r="11783">
      <c r="N11783" s="561" t="n"/>
    </row>
    <row r="11784">
      <c r="N11784" s="561" t="n"/>
    </row>
    <row r="11785">
      <c r="N11785" s="561" t="n"/>
    </row>
    <row r="11786">
      <c r="N11786" s="561" t="n"/>
    </row>
    <row r="11787">
      <c r="N11787" s="561" t="n"/>
    </row>
    <row r="11788">
      <c r="N11788" s="561" t="n"/>
    </row>
    <row r="11789">
      <c r="N11789" s="561" t="n"/>
    </row>
    <row r="11790">
      <c r="N11790" s="561" t="n"/>
    </row>
    <row r="11791">
      <c r="N11791" s="561" t="n"/>
    </row>
    <row r="11792">
      <c r="N11792" s="561" t="n"/>
    </row>
    <row r="11793">
      <c r="N11793" s="561" t="n"/>
    </row>
    <row r="11794">
      <c r="N11794" s="561" t="n"/>
    </row>
    <row r="11795">
      <c r="N11795" s="561" t="n"/>
    </row>
    <row r="11796">
      <c r="N11796" s="561" t="n"/>
    </row>
    <row r="11797">
      <c r="N11797" s="561" t="n"/>
    </row>
    <row r="11798">
      <c r="N11798" s="561" t="n"/>
    </row>
    <row r="11799">
      <c r="N11799" s="561" t="n"/>
    </row>
    <row r="11800">
      <c r="N11800" s="561" t="n"/>
    </row>
    <row r="11801">
      <c r="N11801" s="561" t="n"/>
    </row>
    <row r="11802">
      <c r="N11802" s="561" t="n"/>
    </row>
    <row r="11803">
      <c r="N11803" s="561" t="n"/>
    </row>
    <row r="11804">
      <c r="N11804" s="561" t="n"/>
    </row>
    <row r="11805">
      <c r="N11805" s="561" t="n"/>
    </row>
    <row r="11806">
      <c r="N11806" s="561" t="n"/>
    </row>
    <row r="11807">
      <c r="N11807" s="561" t="n"/>
    </row>
    <row r="11808">
      <c r="N11808" s="561" t="n"/>
    </row>
    <row r="11809">
      <c r="N11809" s="561" t="n"/>
    </row>
    <row r="11810">
      <c r="N11810" s="561" t="n"/>
    </row>
    <row r="11811">
      <c r="N11811" s="561" t="n"/>
    </row>
    <row r="11812">
      <c r="N11812" s="561" t="n"/>
    </row>
    <row r="11813">
      <c r="N11813" s="561" t="n"/>
    </row>
    <row r="11814">
      <c r="N11814" s="561" t="n"/>
    </row>
    <row r="11815">
      <c r="N11815" s="561" t="n"/>
    </row>
    <row r="11816">
      <c r="N11816" s="561" t="n"/>
    </row>
    <row r="11817">
      <c r="N11817" s="561" t="n"/>
    </row>
    <row r="11818">
      <c r="N11818" s="561" t="n"/>
    </row>
    <row r="11819">
      <c r="N11819" s="561" t="n"/>
    </row>
    <row r="11820">
      <c r="N11820" s="561" t="n"/>
    </row>
    <row r="11821">
      <c r="N11821" s="561" t="n"/>
    </row>
    <row r="11822">
      <c r="N11822" s="561" t="n"/>
    </row>
    <row r="11823">
      <c r="N11823" s="561" t="n"/>
    </row>
    <row r="11824">
      <c r="N11824" s="561" t="n"/>
    </row>
    <row r="11825">
      <c r="N11825" s="561" t="n"/>
    </row>
    <row r="11826">
      <c r="N11826" s="561" t="n"/>
    </row>
    <row r="11827">
      <c r="N11827" s="561" t="n"/>
    </row>
    <row r="11828">
      <c r="N11828" s="561" t="n"/>
    </row>
    <row r="11829">
      <c r="N11829" s="561" t="n"/>
    </row>
    <row r="11830">
      <c r="N11830" s="561" t="n"/>
    </row>
    <row r="11831">
      <c r="N11831" s="561" t="n"/>
    </row>
    <row r="11832">
      <c r="N11832" s="561" t="n"/>
    </row>
    <row r="11833">
      <c r="N11833" s="561" t="n"/>
    </row>
    <row r="11834">
      <c r="N11834" s="561" t="n"/>
    </row>
    <row r="11835">
      <c r="N11835" s="561" t="n"/>
    </row>
    <row r="11836">
      <c r="N11836" s="561" t="n"/>
    </row>
    <row r="11837">
      <c r="N11837" s="561" t="n"/>
    </row>
    <row r="11838">
      <c r="N11838" s="561" t="n"/>
    </row>
    <row r="11839">
      <c r="N11839" s="561" t="n"/>
    </row>
    <row r="11840">
      <c r="N11840" s="561" t="n"/>
    </row>
    <row r="11841">
      <c r="N11841" s="561" t="n"/>
    </row>
    <row r="11842">
      <c r="N11842" s="561" t="n"/>
    </row>
    <row r="11843">
      <c r="N11843" s="561" t="n"/>
    </row>
    <row r="11844">
      <c r="N11844" s="561" t="n"/>
    </row>
    <row r="11845">
      <c r="N11845" s="561" t="n"/>
    </row>
    <row r="11846">
      <c r="N11846" s="561" t="n"/>
    </row>
    <row r="11847">
      <c r="N11847" s="561" t="n"/>
    </row>
    <row r="11848">
      <c r="N11848" s="561" t="n"/>
    </row>
    <row r="11849">
      <c r="N11849" s="561" t="n"/>
    </row>
    <row r="11850">
      <c r="N11850" s="561" t="n"/>
    </row>
    <row r="11851">
      <c r="N11851" s="561" t="n"/>
    </row>
    <row r="11852">
      <c r="N11852" s="561" t="n"/>
    </row>
    <row r="11853">
      <c r="N11853" s="561" t="n"/>
    </row>
    <row r="11854">
      <c r="N11854" s="561" t="n"/>
    </row>
    <row r="11855">
      <c r="N11855" s="561" t="n"/>
    </row>
    <row r="11856">
      <c r="N11856" s="561" t="n"/>
    </row>
    <row r="11857">
      <c r="N11857" s="561" t="n"/>
    </row>
    <row r="11858">
      <c r="N11858" s="561" t="n"/>
    </row>
    <row r="11859">
      <c r="N11859" s="561" t="n"/>
    </row>
    <row r="11860">
      <c r="N11860" s="561" t="n"/>
    </row>
    <row r="11861">
      <c r="N11861" s="561" t="n"/>
    </row>
    <row r="11862">
      <c r="N11862" s="561" t="n"/>
    </row>
    <row r="11863">
      <c r="N11863" s="561" t="n"/>
    </row>
    <row r="11864">
      <c r="N11864" s="561" t="n"/>
    </row>
    <row r="11865">
      <c r="N11865" s="561" t="n"/>
    </row>
    <row r="11866">
      <c r="N11866" s="561" t="n"/>
    </row>
    <row r="11867">
      <c r="N11867" s="561" t="n"/>
    </row>
    <row r="11868">
      <c r="N11868" s="561" t="n"/>
    </row>
    <row r="11869">
      <c r="N11869" s="561" t="n"/>
    </row>
    <row r="11870">
      <c r="N11870" s="561" t="n"/>
    </row>
    <row r="11871">
      <c r="N11871" s="561" t="n"/>
    </row>
    <row r="11872">
      <c r="N11872" s="561" t="n"/>
    </row>
    <row r="11873">
      <c r="N11873" s="561" t="n"/>
    </row>
    <row r="11874">
      <c r="N11874" s="561" t="n"/>
    </row>
    <row r="11875">
      <c r="N11875" s="561" t="n"/>
    </row>
    <row r="11876">
      <c r="N11876" s="561" t="n"/>
    </row>
    <row r="11877">
      <c r="N11877" s="561" t="n"/>
    </row>
    <row r="11878">
      <c r="N11878" s="561" t="n"/>
    </row>
    <row r="11879">
      <c r="N11879" s="561" t="n"/>
    </row>
    <row r="11880">
      <c r="N11880" s="561" t="n"/>
    </row>
    <row r="11881">
      <c r="N11881" s="561" t="n"/>
    </row>
    <row r="11882">
      <c r="N11882" s="561" t="n"/>
    </row>
    <row r="11883">
      <c r="N11883" s="561" t="n"/>
    </row>
    <row r="11884">
      <c r="N11884" s="561" t="n"/>
    </row>
    <row r="11885">
      <c r="N11885" s="561" t="n"/>
    </row>
    <row r="11886">
      <c r="N11886" s="561" t="n"/>
    </row>
    <row r="11887">
      <c r="N11887" s="561" t="n"/>
    </row>
    <row r="11888">
      <c r="N11888" s="561" t="n"/>
    </row>
    <row r="11889">
      <c r="N11889" s="561" t="n"/>
    </row>
    <row r="11890">
      <c r="N11890" s="561" t="n"/>
    </row>
    <row r="11891">
      <c r="N11891" s="561" t="n"/>
    </row>
    <row r="11892">
      <c r="N11892" s="561" t="n"/>
    </row>
    <row r="11893">
      <c r="N11893" s="561" t="n"/>
    </row>
    <row r="11894">
      <c r="N11894" s="561" t="n"/>
    </row>
    <row r="11895">
      <c r="N11895" s="561" t="n"/>
    </row>
    <row r="11896">
      <c r="N11896" s="561" t="n"/>
    </row>
    <row r="11897">
      <c r="N11897" s="561" t="n"/>
    </row>
    <row r="11898">
      <c r="N11898" s="561" t="n"/>
    </row>
    <row r="11899">
      <c r="N11899" s="561" t="n"/>
    </row>
    <row r="11900">
      <c r="N11900" s="561" t="n"/>
    </row>
    <row r="11901">
      <c r="N11901" s="561" t="n"/>
    </row>
    <row r="11902">
      <c r="N11902" s="561" t="n"/>
    </row>
    <row r="11903">
      <c r="N11903" s="561" t="n"/>
    </row>
    <row r="11904">
      <c r="N11904" s="561" t="n"/>
    </row>
    <row r="11905">
      <c r="N11905" s="561" t="n"/>
    </row>
    <row r="11906">
      <c r="N11906" s="561" t="n"/>
    </row>
    <row r="11907">
      <c r="N11907" s="561" t="n"/>
    </row>
    <row r="11908">
      <c r="N11908" s="561" t="n"/>
    </row>
    <row r="11909">
      <c r="N11909" s="561" t="n"/>
    </row>
    <row r="11910">
      <c r="N11910" s="561" t="n"/>
    </row>
    <row r="11911">
      <c r="N11911" s="561" t="n"/>
    </row>
    <row r="11912">
      <c r="N11912" s="561" t="n"/>
    </row>
    <row r="11913">
      <c r="N11913" s="561" t="n"/>
    </row>
    <row r="11914">
      <c r="N11914" s="561" t="n"/>
    </row>
    <row r="11915">
      <c r="N11915" s="561" t="n"/>
    </row>
    <row r="11916">
      <c r="N11916" s="561" t="n"/>
    </row>
    <row r="11917">
      <c r="N11917" s="561" t="n"/>
    </row>
    <row r="11918">
      <c r="N11918" s="561" t="n"/>
    </row>
    <row r="11919">
      <c r="N11919" s="561" t="n"/>
    </row>
    <row r="11920">
      <c r="N11920" s="561" t="n"/>
    </row>
    <row r="11921">
      <c r="N11921" s="561" t="n"/>
    </row>
    <row r="11922">
      <c r="N11922" s="561" t="n"/>
    </row>
    <row r="11923">
      <c r="N11923" s="561" t="n"/>
    </row>
    <row r="11924">
      <c r="N11924" s="561" t="n"/>
    </row>
    <row r="11925">
      <c r="N11925" s="561" t="n"/>
    </row>
    <row r="11926">
      <c r="N11926" s="561" t="n"/>
    </row>
    <row r="11927">
      <c r="N11927" s="561" t="n"/>
    </row>
    <row r="11928">
      <c r="N11928" s="561" t="n"/>
    </row>
    <row r="11929">
      <c r="N11929" s="561" t="n"/>
    </row>
    <row r="11930">
      <c r="N11930" s="561" t="n"/>
    </row>
    <row r="11931">
      <c r="N11931" s="561" t="n"/>
    </row>
    <row r="11932">
      <c r="N11932" s="561" t="n"/>
    </row>
    <row r="11933">
      <c r="N11933" s="561" t="n"/>
    </row>
    <row r="11934">
      <c r="N11934" s="561" t="n"/>
    </row>
    <row r="11935">
      <c r="N11935" s="561" t="n"/>
    </row>
    <row r="11936">
      <c r="N11936" s="561" t="n"/>
    </row>
    <row r="11937">
      <c r="N11937" s="561" t="n"/>
    </row>
    <row r="11938">
      <c r="N11938" s="561" t="n"/>
    </row>
    <row r="11939">
      <c r="N11939" s="561" t="n"/>
    </row>
    <row r="11940">
      <c r="N11940" s="561" t="n"/>
    </row>
    <row r="11941">
      <c r="N11941" s="561" t="n"/>
    </row>
    <row r="11942">
      <c r="N11942" s="561" t="n"/>
    </row>
    <row r="11943">
      <c r="N11943" s="561" t="n"/>
    </row>
    <row r="11944">
      <c r="N11944" s="561" t="n"/>
    </row>
    <row r="11945">
      <c r="N11945" s="561" t="n"/>
    </row>
    <row r="11946">
      <c r="N11946" s="561" t="n"/>
    </row>
    <row r="11947">
      <c r="N11947" s="561" t="n"/>
    </row>
    <row r="11948">
      <c r="N11948" s="561" t="n"/>
    </row>
    <row r="11949">
      <c r="N11949" s="561" t="n"/>
    </row>
    <row r="11950">
      <c r="N11950" s="561" t="n"/>
    </row>
    <row r="11951">
      <c r="N11951" s="561" t="n"/>
    </row>
    <row r="11952">
      <c r="N11952" s="561" t="n"/>
    </row>
    <row r="11953">
      <c r="N11953" s="561" t="n"/>
    </row>
    <row r="11954">
      <c r="N11954" s="561" t="n"/>
    </row>
    <row r="11955">
      <c r="N11955" s="561" t="n"/>
    </row>
    <row r="11956">
      <c r="N11956" s="561" t="n"/>
    </row>
    <row r="11957">
      <c r="N11957" s="561" t="n"/>
    </row>
    <row r="11958">
      <c r="N11958" s="561" t="n"/>
    </row>
    <row r="11959">
      <c r="N11959" s="561" t="n"/>
    </row>
    <row r="11960">
      <c r="N11960" s="561" t="n"/>
    </row>
    <row r="11961">
      <c r="N11961" s="561" t="n"/>
    </row>
    <row r="11962">
      <c r="N11962" s="561" t="n"/>
    </row>
    <row r="11963">
      <c r="N11963" s="561" t="n"/>
    </row>
    <row r="11964">
      <c r="N11964" s="561" t="n"/>
    </row>
    <row r="11965">
      <c r="N11965" s="561" t="n"/>
    </row>
    <row r="11966">
      <c r="N11966" s="561" t="n"/>
    </row>
    <row r="11967">
      <c r="N11967" s="561" t="n"/>
    </row>
    <row r="11968">
      <c r="N11968" s="561" t="n"/>
    </row>
    <row r="11969">
      <c r="N11969" s="561" t="n"/>
    </row>
    <row r="11970">
      <c r="N11970" s="561" t="n"/>
    </row>
    <row r="11971">
      <c r="N11971" s="561" t="n"/>
    </row>
    <row r="11972">
      <c r="N11972" s="561" t="n"/>
    </row>
    <row r="11973">
      <c r="N11973" s="561" t="n"/>
    </row>
    <row r="11974">
      <c r="N11974" s="561" t="n"/>
    </row>
    <row r="11975">
      <c r="N11975" s="561" t="n"/>
    </row>
    <row r="11976">
      <c r="N11976" s="561" t="n"/>
    </row>
    <row r="11977">
      <c r="N11977" s="561" t="n"/>
    </row>
    <row r="11978">
      <c r="N11978" s="561" t="n"/>
    </row>
    <row r="11979">
      <c r="N11979" s="561" t="n"/>
    </row>
    <row r="11980">
      <c r="N11980" s="561" t="n"/>
    </row>
    <row r="11981">
      <c r="N11981" s="561" t="n"/>
    </row>
    <row r="11982">
      <c r="N11982" s="561" t="n"/>
    </row>
    <row r="11983">
      <c r="N11983" s="561" t="n"/>
    </row>
    <row r="11984">
      <c r="N11984" s="561" t="n"/>
    </row>
    <row r="11985">
      <c r="N11985" s="561" t="n"/>
    </row>
    <row r="11986">
      <c r="N11986" s="561" t="n"/>
    </row>
    <row r="11987">
      <c r="N11987" s="561" t="n"/>
    </row>
    <row r="11988">
      <c r="N11988" s="561" t="n"/>
    </row>
    <row r="11989">
      <c r="N11989" s="561" t="n"/>
    </row>
    <row r="11990">
      <c r="N11990" s="561" t="n"/>
    </row>
    <row r="11991">
      <c r="N11991" s="561" t="n"/>
    </row>
    <row r="11992">
      <c r="N11992" s="561" t="n"/>
    </row>
    <row r="11993">
      <c r="N11993" s="561" t="n"/>
    </row>
    <row r="11994">
      <c r="N11994" s="561" t="n"/>
    </row>
    <row r="11995">
      <c r="N11995" s="561" t="n"/>
    </row>
    <row r="11996">
      <c r="N11996" s="561" t="n"/>
    </row>
    <row r="11997">
      <c r="N11997" s="561" t="n"/>
    </row>
    <row r="11998">
      <c r="N11998" s="561" t="n"/>
    </row>
    <row r="11999">
      <c r="N11999" s="561" t="n"/>
    </row>
    <row r="12000">
      <c r="N12000" s="561" t="n"/>
    </row>
    <row r="12001">
      <c r="N12001" s="561" t="n"/>
    </row>
    <row r="12002">
      <c r="N12002" s="561" t="n"/>
    </row>
    <row r="12003">
      <c r="N12003" s="561" t="n"/>
    </row>
    <row r="12004">
      <c r="N12004" s="561" t="n"/>
    </row>
    <row r="12005">
      <c r="N12005" s="561" t="n"/>
    </row>
    <row r="12006">
      <c r="N12006" s="561" t="n"/>
    </row>
    <row r="12007">
      <c r="N12007" s="561" t="n"/>
    </row>
    <row r="12008">
      <c r="N12008" s="561" t="n"/>
    </row>
    <row r="12009">
      <c r="N12009" s="561" t="n"/>
    </row>
    <row r="12010">
      <c r="N12010" s="561" t="n"/>
    </row>
    <row r="12011">
      <c r="N12011" s="561" t="n"/>
    </row>
    <row r="12012">
      <c r="N12012" s="561" t="n"/>
    </row>
    <row r="12013">
      <c r="N12013" s="561" t="n"/>
    </row>
    <row r="12014">
      <c r="N12014" s="561" t="n"/>
    </row>
    <row r="12015">
      <c r="N12015" s="561" t="n"/>
    </row>
    <row r="12016">
      <c r="N12016" s="561" t="n"/>
    </row>
    <row r="12017">
      <c r="N12017" s="561" t="n"/>
    </row>
    <row r="12018">
      <c r="N12018" s="561" t="n"/>
    </row>
    <row r="12019">
      <c r="N12019" s="561" t="n"/>
    </row>
    <row r="12020">
      <c r="N12020" s="561" t="n"/>
    </row>
    <row r="12021">
      <c r="N12021" s="561" t="n"/>
    </row>
    <row r="12022">
      <c r="N12022" s="561" t="n"/>
    </row>
    <row r="12023">
      <c r="N12023" s="561" t="n"/>
    </row>
    <row r="12024">
      <c r="N12024" s="561" t="n"/>
    </row>
    <row r="12025">
      <c r="N12025" s="561" t="n"/>
    </row>
    <row r="12026">
      <c r="N12026" s="561" t="n"/>
    </row>
    <row r="12027">
      <c r="N12027" s="561" t="n"/>
    </row>
    <row r="12028">
      <c r="N12028" s="561" t="n"/>
    </row>
    <row r="12029">
      <c r="N12029" s="561" t="n"/>
    </row>
    <row r="12030">
      <c r="N12030" s="561" t="n"/>
    </row>
    <row r="12031">
      <c r="N12031" s="561" t="n"/>
    </row>
    <row r="12032">
      <c r="N12032" s="561" t="n"/>
    </row>
    <row r="12033">
      <c r="N12033" s="561" t="n"/>
    </row>
    <row r="12034">
      <c r="N12034" s="561" t="n"/>
    </row>
    <row r="12035">
      <c r="N12035" s="561" t="n"/>
    </row>
    <row r="12036">
      <c r="N12036" s="561" t="n"/>
    </row>
    <row r="12037">
      <c r="N12037" s="561" t="n"/>
    </row>
    <row r="12038">
      <c r="N12038" s="561" t="n"/>
    </row>
    <row r="12039">
      <c r="N12039" s="561" t="n"/>
    </row>
    <row r="12040">
      <c r="N12040" s="561" t="n"/>
    </row>
    <row r="12041">
      <c r="N12041" s="561" t="n"/>
    </row>
    <row r="12042">
      <c r="N12042" s="561" t="n"/>
    </row>
    <row r="12043">
      <c r="N12043" s="561" t="n"/>
    </row>
    <row r="12044">
      <c r="N12044" s="561" t="n"/>
    </row>
    <row r="12045">
      <c r="N12045" s="561" t="n"/>
    </row>
    <row r="12046">
      <c r="N12046" s="561" t="n"/>
    </row>
    <row r="12047">
      <c r="N12047" s="561" t="n"/>
    </row>
    <row r="12048">
      <c r="N12048" s="561" t="n"/>
    </row>
    <row r="12049">
      <c r="N12049" s="561" t="n"/>
    </row>
    <row r="12050">
      <c r="N12050" s="561" t="n"/>
    </row>
    <row r="12051">
      <c r="N12051" s="561" t="n"/>
    </row>
    <row r="12052">
      <c r="N12052" s="561" t="n"/>
    </row>
    <row r="12053">
      <c r="N12053" s="561" t="n"/>
    </row>
    <row r="12054">
      <c r="N12054" s="561" t="n"/>
    </row>
    <row r="12055">
      <c r="N12055" s="561" t="n"/>
    </row>
    <row r="12056">
      <c r="N12056" s="561" t="n"/>
    </row>
    <row r="12057">
      <c r="N12057" s="561" t="n"/>
    </row>
    <row r="12058">
      <c r="N12058" s="561" t="n"/>
    </row>
    <row r="12059">
      <c r="N12059" s="561" t="n"/>
    </row>
    <row r="12060">
      <c r="N12060" s="561" t="n"/>
    </row>
    <row r="12061">
      <c r="N12061" s="561" t="n"/>
    </row>
    <row r="12062">
      <c r="N12062" s="561" t="n"/>
    </row>
    <row r="12063">
      <c r="N12063" s="561" t="n"/>
    </row>
    <row r="12064">
      <c r="N12064" s="561" t="n"/>
    </row>
    <row r="12065">
      <c r="N12065" s="561" t="n"/>
    </row>
    <row r="12066">
      <c r="N12066" s="561" t="n"/>
    </row>
    <row r="12067">
      <c r="N12067" s="561" t="n"/>
    </row>
    <row r="12068">
      <c r="N12068" s="561" t="n"/>
    </row>
    <row r="12069">
      <c r="N12069" s="561" t="n"/>
    </row>
    <row r="12070">
      <c r="N12070" s="561" t="n"/>
    </row>
    <row r="12071">
      <c r="N12071" s="561" t="n"/>
    </row>
    <row r="12072">
      <c r="N12072" s="561" t="n"/>
    </row>
    <row r="12073">
      <c r="N12073" s="561" t="n"/>
    </row>
    <row r="12074">
      <c r="N12074" s="561" t="n"/>
    </row>
    <row r="12075">
      <c r="N12075" s="561" t="n"/>
    </row>
    <row r="12076">
      <c r="N12076" s="561" t="n"/>
    </row>
    <row r="12077">
      <c r="N12077" s="561" t="n"/>
    </row>
    <row r="12078">
      <c r="N12078" s="561" t="n"/>
    </row>
    <row r="12079">
      <c r="N12079" s="561" t="n"/>
    </row>
    <row r="12080">
      <c r="N12080" s="561" t="n"/>
    </row>
    <row r="12081">
      <c r="N12081" s="561" t="n"/>
    </row>
    <row r="12082">
      <c r="N12082" s="561" t="n"/>
    </row>
    <row r="12083">
      <c r="N12083" s="561" t="n"/>
    </row>
    <row r="12084">
      <c r="N12084" s="561" t="n"/>
    </row>
    <row r="12085">
      <c r="N12085" s="561" t="n"/>
    </row>
    <row r="12086">
      <c r="N12086" s="561" t="n"/>
    </row>
    <row r="12087">
      <c r="N12087" s="561" t="n"/>
    </row>
    <row r="12088">
      <c r="N12088" s="561" t="n"/>
    </row>
    <row r="12089">
      <c r="N12089" s="561" t="n"/>
    </row>
    <row r="12090">
      <c r="N12090" s="561" t="n"/>
    </row>
    <row r="12091">
      <c r="N12091" s="561" t="n"/>
    </row>
    <row r="12092">
      <c r="N12092" s="561" t="n"/>
    </row>
    <row r="12093">
      <c r="N12093" s="561" t="n"/>
    </row>
    <row r="12094">
      <c r="N12094" s="561" t="n"/>
    </row>
    <row r="12095">
      <c r="N12095" s="561" t="n"/>
    </row>
    <row r="12096">
      <c r="N12096" s="561" t="n"/>
    </row>
    <row r="12097">
      <c r="N12097" s="561" t="n"/>
    </row>
    <row r="12098">
      <c r="N12098" s="561" t="n"/>
    </row>
    <row r="12099">
      <c r="N12099" s="561" t="n"/>
    </row>
    <row r="12100">
      <c r="N12100" s="561" t="n"/>
    </row>
    <row r="12101">
      <c r="N12101" s="561" t="n"/>
    </row>
    <row r="12102">
      <c r="N12102" s="561" t="n"/>
    </row>
    <row r="12103">
      <c r="N12103" s="561" t="n"/>
    </row>
    <row r="12104">
      <c r="N12104" s="561" t="n"/>
    </row>
    <row r="12105">
      <c r="N12105" s="561" t="n"/>
    </row>
    <row r="12106">
      <c r="N12106" s="561" t="n"/>
    </row>
    <row r="12107">
      <c r="N12107" s="561" t="n"/>
    </row>
    <row r="12108">
      <c r="N12108" s="561" t="n"/>
    </row>
    <row r="12109">
      <c r="N12109" s="561" t="n"/>
    </row>
    <row r="12110">
      <c r="N12110" s="561" t="n"/>
    </row>
    <row r="12111">
      <c r="N12111" s="561" t="n"/>
    </row>
    <row r="12112">
      <c r="N12112" s="561" t="n"/>
    </row>
    <row r="12113">
      <c r="N12113" s="561" t="n"/>
    </row>
    <row r="12114">
      <c r="N12114" s="561" t="n"/>
    </row>
    <row r="12115">
      <c r="N12115" s="561" t="n"/>
    </row>
    <row r="12116">
      <c r="N12116" s="561" t="n"/>
    </row>
    <row r="12117">
      <c r="N12117" s="561" t="n"/>
    </row>
    <row r="12118">
      <c r="N12118" s="561" t="n"/>
    </row>
    <row r="12119">
      <c r="N12119" s="561" t="n"/>
    </row>
    <row r="12120">
      <c r="N12120" s="561" t="n"/>
    </row>
    <row r="12121">
      <c r="N12121" s="561" t="n"/>
    </row>
    <row r="12122">
      <c r="N12122" s="561" t="n"/>
    </row>
    <row r="12123">
      <c r="N12123" s="561" t="n"/>
    </row>
    <row r="12124">
      <c r="N12124" s="561" t="n"/>
    </row>
    <row r="12125">
      <c r="N12125" s="561" t="n"/>
    </row>
    <row r="12126">
      <c r="N12126" s="561" t="n"/>
    </row>
    <row r="12127">
      <c r="N12127" s="561" t="n"/>
    </row>
    <row r="12128">
      <c r="N12128" s="561" t="n"/>
    </row>
    <row r="12129">
      <c r="N12129" s="561" t="n"/>
    </row>
    <row r="12130">
      <c r="N12130" s="561" t="n"/>
    </row>
    <row r="12131">
      <c r="N12131" s="561" t="n"/>
    </row>
    <row r="12132">
      <c r="N12132" s="561" t="n"/>
    </row>
    <row r="12133">
      <c r="N12133" s="561" t="n"/>
    </row>
    <row r="12134">
      <c r="N12134" s="561" t="n"/>
    </row>
    <row r="12135">
      <c r="N12135" s="561" t="n"/>
    </row>
    <row r="12136">
      <c r="N12136" s="561" t="n"/>
    </row>
    <row r="12137">
      <c r="N12137" s="561" t="n"/>
    </row>
    <row r="12138">
      <c r="N12138" s="561" t="n"/>
    </row>
    <row r="12139">
      <c r="N12139" s="561" t="n"/>
    </row>
    <row r="12140">
      <c r="N12140" s="561" t="n"/>
    </row>
    <row r="12141">
      <c r="N12141" s="561" t="n"/>
    </row>
    <row r="12142">
      <c r="N12142" s="561" t="n"/>
    </row>
    <row r="12143">
      <c r="N12143" s="561" t="n"/>
    </row>
    <row r="12144">
      <c r="N12144" s="561" t="n"/>
    </row>
    <row r="12145">
      <c r="N12145" s="561" t="n"/>
    </row>
    <row r="12146">
      <c r="N12146" s="561" t="n"/>
    </row>
    <row r="12147">
      <c r="N12147" s="561" t="n"/>
    </row>
    <row r="12148">
      <c r="N12148" s="561" t="n"/>
    </row>
    <row r="12149">
      <c r="N12149" s="561" t="n"/>
    </row>
    <row r="12150">
      <c r="N12150" s="561" t="n"/>
    </row>
    <row r="12151">
      <c r="N12151" s="561" t="n"/>
    </row>
    <row r="12152">
      <c r="N12152" s="561" t="n"/>
    </row>
    <row r="12153">
      <c r="N12153" s="561" t="n"/>
    </row>
    <row r="12154">
      <c r="N12154" s="561" t="n"/>
    </row>
    <row r="12155">
      <c r="N12155" s="561" t="n"/>
    </row>
    <row r="12156">
      <c r="N12156" s="561" t="n"/>
    </row>
    <row r="12157">
      <c r="N12157" s="561" t="n"/>
    </row>
    <row r="12158">
      <c r="N12158" s="561" t="n"/>
    </row>
    <row r="12159">
      <c r="N12159" s="561" t="n"/>
    </row>
    <row r="12160">
      <c r="N12160" s="561" t="n"/>
    </row>
    <row r="12161">
      <c r="N12161" s="561" t="n"/>
    </row>
    <row r="12162">
      <c r="N12162" s="561" t="n"/>
    </row>
    <row r="12163">
      <c r="N12163" s="561" t="n"/>
    </row>
    <row r="12164">
      <c r="N12164" s="561" t="n"/>
    </row>
    <row r="12165">
      <c r="N12165" s="561" t="n"/>
    </row>
    <row r="12166">
      <c r="N12166" s="561" t="n"/>
    </row>
    <row r="12167">
      <c r="N12167" s="561" t="n"/>
    </row>
    <row r="12168">
      <c r="N12168" s="561" t="n"/>
    </row>
    <row r="12169">
      <c r="N12169" s="561" t="n"/>
    </row>
    <row r="12170">
      <c r="N12170" s="561" t="n"/>
    </row>
    <row r="12171">
      <c r="N12171" s="561" t="n"/>
    </row>
    <row r="12172">
      <c r="N12172" s="561" t="n"/>
    </row>
    <row r="12173">
      <c r="N12173" s="561" t="n"/>
    </row>
    <row r="12174">
      <c r="N12174" s="561" t="n"/>
    </row>
    <row r="12175">
      <c r="N12175" s="561" t="n"/>
    </row>
    <row r="12176">
      <c r="N12176" s="561" t="n"/>
    </row>
    <row r="12177">
      <c r="N12177" s="561" t="n"/>
    </row>
    <row r="12178">
      <c r="N12178" s="561" t="n"/>
    </row>
    <row r="12179">
      <c r="N12179" s="561" t="n"/>
    </row>
    <row r="12180">
      <c r="N12180" s="561" t="n"/>
    </row>
    <row r="12181">
      <c r="N12181" s="561" t="n"/>
    </row>
    <row r="12182">
      <c r="N12182" s="561" t="n"/>
    </row>
    <row r="12183">
      <c r="N12183" s="561" t="n"/>
    </row>
    <row r="12184">
      <c r="N12184" s="561" t="n"/>
    </row>
    <row r="12185">
      <c r="N12185" s="561" t="n"/>
    </row>
    <row r="12186">
      <c r="N12186" s="561" t="n"/>
    </row>
    <row r="12187">
      <c r="N12187" s="561" t="n"/>
    </row>
    <row r="12188">
      <c r="N12188" s="561" t="n"/>
    </row>
    <row r="12189">
      <c r="N12189" s="561" t="n"/>
    </row>
    <row r="12190">
      <c r="N12190" s="561" t="n"/>
    </row>
    <row r="12191">
      <c r="N12191" s="561" t="n"/>
    </row>
    <row r="12192">
      <c r="N12192" s="561" t="n"/>
    </row>
    <row r="12193">
      <c r="N12193" s="561" t="n"/>
    </row>
    <row r="12194">
      <c r="N12194" s="561" t="n"/>
    </row>
    <row r="12195">
      <c r="N12195" s="561" t="n"/>
    </row>
    <row r="12196">
      <c r="N12196" s="561" t="n"/>
    </row>
    <row r="12197">
      <c r="N12197" s="561" t="n"/>
    </row>
    <row r="12198">
      <c r="N12198" s="561" t="n"/>
    </row>
    <row r="12199">
      <c r="N12199" s="561" t="n"/>
    </row>
    <row r="12200">
      <c r="N12200" s="561" t="n"/>
    </row>
    <row r="12201">
      <c r="N12201" s="561" t="n"/>
    </row>
    <row r="12202">
      <c r="N12202" s="561" t="n"/>
    </row>
    <row r="12203">
      <c r="N12203" s="561" t="n"/>
    </row>
    <row r="12204">
      <c r="N12204" s="561" t="n"/>
    </row>
    <row r="12205">
      <c r="N12205" s="561" t="n"/>
    </row>
    <row r="12206">
      <c r="N12206" s="561" t="n"/>
    </row>
    <row r="12207">
      <c r="N12207" s="561" t="n"/>
    </row>
    <row r="12208">
      <c r="N12208" s="561" t="n"/>
    </row>
    <row r="12209">
      <c r="N12209" s="561" t="n"/>
    </row>
    <row r="12210">
      <c r="N12210" s="561" t="n"/>
    </row>
    <row r="12211">
      <c r="N12211" s="561" t="n"/>
    </row>
    <row r="12212">
      <c r="N12212" s="561" t="n"/>
    </row>
    <row r="12213">
      <c r="N12213" s="561" t="n"/>
    </row>
    <row r="12214">
      <c r="N12214" s="561" t="n"/>
    </row>
    <row r="12215">
      <c r="N12215" s="561" t="n"/>
    </row>
    <row r="12216">
      <c r="N12216" s="561" t="n"/>
    </row>
    <row r="12217">
      <c r="N12217" s="561" t="n"/>
    </row>
    <row r="12218">
      <c r="N12218" s="561" t="n"/>
    </row>
    <row r="12219">
      <c r="N12219" s="561" t="n"/>
    </row>
    <row r="12220">
      <c r="N12220" s="561" t="n"/>
    </row>
    <row r="12221">
      <c r="N12221" s="561" t="n"/>
    </row>
    <row r="12222">
      <c r="N12222" s="561" t="n"/>
    </row>
    <row r="12223">
      <c r="N12223" s="561" t="n"/>
    </row>
    <row r="12224">
      <c r="N12224" s="561" t="n"/>
    </row>
    <row r="12225">
      <c r="N12225" s="561" t="n"/>
    </row>
    <row r="12226">
      <c r="N12226" s="561" t="n"/>
    </row>
    <row r="12227">
      <c r="N12227" s="561" t="n"/>
    </row>
    <row r="12228">
      <c r="N12228" s="561" t="n"/>
    </row>
    <row r="12229">
      <c r="N12229" s="561" t="n"/>
    </row>
    <row r="12230">
      <c r="N12230" s="561" t="n"/>
    </row>
    <row r="12231">
      <c r="N12231" s="561" t="n"/>
    </row>
    <row r="12232">
      <c r="N12232" s="561" t="n"/>
    </row>
    <row r="12233">
      <c r="N12233" s="561" t="n"/>
    </row>
    <row r="12234">
      <c r="N12234" s="561" t="n"/>
    </row>
    <row r="12235">
      <c r="N12235" s="561" t="n"/>
    </row>
    <row r="12236">
      <c r="N12236" s="561" t="n"/>
    </row>
    <row r="12237">
      <c r="N12237" s="561" t="n"/>
    </row>
    <row r="12238">
      <c r="N12238" s="561" t="n"/>
    </row>
    <row r="12239">
      <c r="N12239" s="561" t="n"/>
    </row>
    <row r="12240">
      <c r="N12240" s="561" t="n"/>
    </row>
    <row r="12241">
      <c r="N12241" s="561" t="n"/>
    </row>
    <row r="12242">
      <c r="N12242" s="561" t="n"/>
    </row>
    <row r="12243">
      <c r="N12243" s="561" t="n"/>
    </row>
    <row r="12244">
      <c r="N12244" s="561" t="n"/>
    </row>
    <row r="12245">
      <c r="N12245" s="561" t="n"/>
    </row>
    <row r="12246">
      <c r="N12246" s="561" t="n"/>
    </row>
    <row r="12247">
      <c r="N12247" s="561" t="n"/>
    </row>
    <row r="12248">
      <c r="N12248" s="561" t="n"/>
    </row>
    <row r="12249">
      <c r="N12249" s="561" t="n"/>
    </row>
    <row r="12250">
      <c r="N12250" s="561" t="n"/>
    </row>
    <row r="12251">
      <c r="N12251" s="561" t="n"/>
    </row>
    <row r="12252">
      <c r="N12252" s="561" t="n"/>
    </row>
    <row r="12253">
      <c r="N12253" s="561" t="n"/>
    </row>
    <row r="12254">
      <c r="N12254" s="561" t="n"/>
    </row>
    <row r="12255">
      <c r="N12255" s="561" t="n"/>
    </row>
    <row r="12256">
      <c r="N12256" s="561" t="n"/>
    </row>
    <row r="12257">
      <c r="N12257" s="561" t="n"/>
    </row>
    <row r="12258">
      <c r="N12258" s="561" t="n"/>
    </row>
    <row r="12259">
      <c r="N12259" s="561" t="n"/>
    </row>
    <row r="12260">
      <c r="N12260" s="561" t="n"/>
    </row>
    <row r="12261">
      <c r="N12261" s="561" t="n"/>
    </row>
    <row r="12262">
      <c r="N12262" s="561" t="n"/>
    </row>
    <row r="12263">
      <c r="N12263" s="561" t="n"/>
    </row>
    <row r="12264">
      <c r="N12264" s="561" t="n"/>
    </row>
    <row r="12265">
      <c r="N12265" s="561" t="n"/>
    </row>
    <row r="12266">
      <c r="N12266" s="561" t="n"/>
    </row>
    <row r="12267">
      <c r="N12267" s="561" t="n"/>
    </row>
    <row r="12268">
      <c r="N12268" s="561" t="n"/>
    </row>
    <row r="12269">
      <c r="N12269" s="561" t="n"/>
    </row>
    <row r="12270">
      <c r="N12270" s="561" t="n"/>
    </row>
    <row r="12271">
      <c r="N12271" s="561" t="n"/>
    </row>
    <row r="12272">
      <c r="N12272" s="561" t="n"/>
    </row>
    <row r="12273">
      <c r="N12273" s="561" t="n"/>
    </row>
    <row r="12274">
      <c r="N12274" s="561" t="n"/>
    </row>
    <row r="12275">
      <c r="N12275" s="561" t="n"/>
    </row>
    <row r="12276">
      <c r="N12276" s="561" t="n"/>
    </row>
    <row r="12277">
      <c r="N12277" s="561" t="n"/>
    </row>
    <row r="12278">
      <c r="N12278" s="561" t="n"/>
    </row>
    <row r="12279">
      <c r="N12279" s="561" t="n"/>
    </row>
    <row r="12280">
      <c r="N12280" s="561" t="n"/>
    </row>
    <row r="12281">
      <c r="N12281" s="561" t="n"/>
    </row>
    <row r="12282">
      <c r="N12282" s="561" t="n"/>
    </row>
    <row r="12283">
      <c r="N12283" s="561" t="n"/>
    </row>
    <row r="12284">
      <c r="N12284" s="561" t="n"/>
    </row>
    <row r="12285">
      <c r="N12285" s="561" t="n"/>
    </row>
    <row r="12286">
      <c r="N12286" s="561" t="n"/>
    </row>
    <row r="12287">
      <c r="N12287" s="561" t="n"/>
    </row>
    <row r="12288">
      <c r="N12288" s="561" t="n"/>
    </row>
    <row r="12289">
      <c r="N12289" s="561" t="n"/>
    </row>
    <row r="12290">
      <c r="N12290" s="561" t="n"/>
    </row>
    <row r="12291">
      <c r="N12291" s="561" t="n"/>
    </row>
    <row r="12292">
      <c r="N12292" s="561" t="n"/>
    </row>
    <row r="12293">
      <c r="N12293" s="561" t="n"/>
    </row>
    <row r="12294">
      <c r="N12294" s="561" t="n"/>
    </row>
    <row r="12295">
      <c r="N12295" s="561" t="n"/>
    </row>
    <row r="12296">
      <c r="N12296" s="561" t="n"/>
    </row>
    <row r="12297">
      <c r="N12297" s="561" t="n"/>
    </row>
    <row r="12298">
      <c r="N12298" s="561" t="n"/>
    </row>
    <row r="12299">
      <c r="N12299" s="561" t="n"/>
    </row>
    <row r="12300">
      <c r="N12300" s="561" t="n"/>
    </row>
    <row r="12301">
      <c r="N12301" s="561" t="n"/>
    </row>
    <row r="12302">
      <c r="N12302" s="561" t="n"/>
    </row>
    <row r="12303">
      <c r="N12303" s="561" t="n"/>
    </row>
    <row r="12304">
      <c r="N12304" s="561" t="n"/>
    </row>
    <row r="12305">
      <c r="N12305" s="561" t="n"/>
    </row>
    <row r="12306">
      <c r="N12306" s="561" t="n"/>
    </row>
    <row r="12307">
      <c r="N12307" s="561" t="n"/>
    </row>
    <row r="12308">
      <c r="N12308" s="561" t="n"/>
    </row>
    <row r="12309">
      <c r="N12309" s="561" t="n"/>
    </row>
    <row r="12310">
      <c r="N12310" s="561" t="n"/>
    </row>
    <row r="12311">
      <c r="N12311" s="561" t="n"/>
    </row>
    <row r="12312">
      <c r="N12312" s="561" t="n"/>
    </row>
    <row r="12313">
      <c r="N12313" s="561" t="n"/>
    </row>
    <row r="12314">
      <c r="N12314" s="561" t="n"/>
    </row>
    <row r="12315">
      <c r="N12315" s="561" t="n"/>
    </row>
    <row r="12316">
      <c r="N12316" s="561" t="n"/>
    </row>
    <row r="12317">
      <c r="N12317" s="561" t="n"/>
    </row>
    <row r="12318">
      <c r="N12318" s="561" t="n"/>
    </row>
    <row r="12319">
      <c r="N12319" s="561" t="n"/>
    </row>
    <row r="12320">
      <c r="N12320" s="561" t="n"/>
    </row>
    <row r="12321">
      <c r="N12321" s="561" t="n"/>
    </row>
    <row r="12322">
      <c r="N12322" s="561" t="n"/>
    </row>
    <row r="12323">
      <c r="N12323" s="561" t="n"/>
    </row>
    <row r="12324">
      <c r="N12324" s="561" t="n"/>
    </row>
    <row r="12325">
      <c r="N12325" s="561" t="n"/>
    </row>
    <row r="12326">
      <c r="N12326" s="561" t="n"/>
    </row>
    <row r="12327">
      <c r="N12327" s="561" t="n"/>
    </row>
    <row r="12328">
      <c r="N12328" s="561" t="n"/>
    </row>
    <row r="12329">
      <c r="N12329" s="561" t="n"/>
    </row>
    <row r="12330">
      <c r="N12330" s="561" t="n"/>
    </row>
    <row r="12331">
      <c r="N12331" s="561" t="n"/>
    </row>
    <row r="12332">
      <c r="N12332" s="561" t="n"/>
    </row>
    <row r="12333">
      <c r="N12333" s="561" t="n"/>
    </row>
    <row r="12334">
      <c r="N12334" s="561" t="n"/>
    </row>
    <row r="12335">
      <c r="N12335" s="561" t="n"/>
    </row>
    <row r="12336">
      <c r="N12336" s="561" t="n"/>
    </row>
    <row r="12337">
      <c r="N12337" s="561" t="n"/>
    </row>
    <row r="12338">
      <c r="N12338" s="561" t="n"/>
    </row>
    <row r="12339">
      <c r="N12339" s="561" t="n"/>
    </row>
    <row r="12340">
      <c r="N12340" s="561" t="n"/>
    </row>
    <row r="12341">
      <c r="N12341" s="561" t="n"/>
    </row>
    <row r="12342">
      <c r="N12342" s="561" t="n"/>
    </row>
    <row r="12343">
      <c r="N12343" s="561" t="n"/>
    </row>
    <row r="12344">
      <c r="N12344" s="561" t="n"/>
    </row>
    <row r="12345">
      <c r="N12345" s="561" t="n"/>
    </row>
    <row r="12346">
      <c r="N12346" s="561" t="n"/>
    </row>
    <row r="12347">
      <c r="N12347" s="561" t="n"/>
    </row>
    <row r="12348">
      <c r="N12348" s="561" t="n"/>
    </row>
    <row r="12349">
      <c r="N12349" s="561" t="n"/>
    </row>
    <row r="12350">
      <c r="N12350" s="561" t="n"/>
    </row>
    <row r="12351">
      <c r="N12351" s="561" t="n"/>
    </row>
    <row r="12352">
      <c r="N12352" s="561" t="n"/>
    </row>
    <row r="12353">
      <c r="N12353" s="561" t="n"/>
    </row>
    <row r="12354">
      <c r="N12354" s="561" t="n"/>
    </row>
    <row r="12355">
      <c r="N12355" s="561" t="n"/>
    </row>
    <row r="12356">
      <c r="N12356" s="561" t="n"/>
    </row>
    <row r="12357">
      <c r="N12357" s="561" t="n"/>
    </row>
    <row r="12358">
      <c r="N12358" s="561" t="n"/>
    </row>
    <row r="12359">
      <c r="N12359" s="561" t="n"/>
    </row>
    <row r="12360">
      <c r="N12360" s="561" t="n"/>
    </row>
    <row r="12361">
      <c r="N12361" s="561" t="n"/>
    </row>
    <row r="12362">
      <c r="N12362" s="561" t="n"/>
    </row>
    <row r="12363">
      <c r="N12363" s="561" t="n"/>
    </row>
    <row r="12364">
      <c r="N12364" s="561" t="n"/>
    </row>
    <row r="12365">
      <c r="N12365" s="561" t="n"/>
    </row>
    <row r="12366">
      <c r="N12366" s="561" t="n"/>
    </row>
    <row r="12367">
      <c r="N12367" s="561" t="n"/>
    </row>
    <row r="12368">
      <c r="N12368" s="561" t="n"/>
    </row>
    <row r="12369">
      <c r="N12369" s="561" t="n"/>
    </row>
    <row r="12370">
      <c r="N12370" s="561" t="n"/>
    </row>
    <row r="12371">
      <c r="N12371" s="561" t="n"/>
    </row>
    <row r="12372">
      <c r="N12372" s="561" t="n"/>
    </row>
    <row r="12373">
      <c r="N12373" s="561" t="n"/>
    </row>
    <row r="12374">
      <c r="N12374" s="561" t="n"/>
    </row>
    <row r="12375">
      <c r="N12375" s="561" t="n"/>
    </row>
    <row r="12376">
      <c r="N12376" s="561" t="n"/>
    </row>
    <row r="12377">
      <c r="N12377" s="561" t="n"/>
    </row>
    <row r="12378">
      <c r="N12378" s="561" t="n"/>
    </row>
    <row r="12379">
      <c r="N12379" s="561" t="n"/>
    </row>
    <row r="12380">
      <c r="N12380" s="561" t="n"/>
    </row>
    <row r="12381">
      <c r="N12381" s="561" t="n"/>
    </row>
    <row r="12382">
      <c r="N12382" s="561" t="n"/>
    </row>
    <row r="12383">
      <c r="N12383" s="561" t="n"/>
    </row>
    <row r="12384">
      <c r="N12384" s="561" t="n"/>
    </row>
    <row r="12385">
      <c r="N12385" s="561" t="n"/>
    </row>
    <row r="12386">
      <c r="N12386" s="561" t="n"/>
    </row>
    <row r="12387">
      <c r="N12387" s="561" t="n"/>
    </row>
    <row r="12388">
      <c r="N12388" s="561" t="n"/>
    </row>
    <row r="12389">
      <c r="N12389" s="561" t="n"/>
    </row>
    <row r="12390">
      <c r="N12390" s="561" t="n"/>
    </row>
    <row r="12391">
      <c r="N12391" s="561" t="n"/>
    </row>
    <row r="12392">
      <c r="N12392" s="561" t="n"/>
    </row>
    <row r="12393">
      <c r="N12393" s="561" t="n"/>
    </row>
    <row r="12394">
      <c r="N12394" s="561" t="n"/>
    </row>
    <row r="12395">
      <c r="N12395" s="561" t="n"/>
    </row>
    <row r="12396">
      <c r="N12396" s="561" t="n"/>
    </row>
    <row r="12397">
      <c r="N12397" s="561" t="n"/>
    </row>
    <row r="12398">
      <c r="N12398" s="561" t="n"/>
    </row>
    <row r="12399">
      <c r="N12399" s="561" t="n"/>
    </row>
    <row r="12400">
      <c r="N12400" s="561" t="n"/>
    </row>
    <row r="12401">
      <c r="N12401" s="561" t="n"/>
    </row>
    <row r="12402">
      <c r="N12402" s="561" t="n"/>
    </row>
    <row r="12403">
      <c r="N12403" s="561" t="n"/>
    </row>
    <row r="12404">
      <c r="N12404" s="561" t="n"/>
    </row>
    <row r="12405">
      <c r="N12405" s="561" t="n"/>
    </row>
    <row r="12406">
      <c r="N12406" s="561" t="n"/>
    </row>
    <row r="12407">
      <c r="N12407" s="561" t="n"/>
    </row>
    <row r="12408">
      <c r="N12408" s="561" t="n"/>
    </row>
    <row r="12409">
      <c r="N12409" s="561" t="n"/>
    </row>
    <row r="12410">
      <c r="N12410" s="561" t="n"/>
    </row>
    <row r="12411">
      <c r="N12411" s="561" t="n"/>
    </row>
    <row r="12412">
      <c r="N12412" s="561" t="n"/>
    </row>
    <row r="12413">
      <c r="N12413" s="561" t="n"/>
    </row>
    <row r="12414">
      <c r="N12414" s="561" t="n"/>
    </row>
    <row r="12415">
      <c r="N12415" s="561" t="n"/>
    </row>
    <row r="12416">
      <c r="N12416" s="561" t="n"/>
    </row>
    <row r="12417">
      <c r="N12417" s="561" t="n"/>
    </row>
    <row r="12418">
      <c r="N12418" s="561" t="n"/>
    </row>
    <row r="12419">
      <c r="N12419" s="561" t="n"/>
    </row>
    <row r="12420">
      <c r="N12420" s="561" t="n"/>
    </row>
    <row r="12421">
      <c r="N12421" s="561" t="n"/>
    </row>
    <row r="12422">
      <c r="N12422" s="561" t="n"/>
    </row>
    <row r="12423">
      <c r="N12423" s="561" t="n"/>
    </row>
    <row r="12424">
      <c r="N12424" s="561" t="n"/>
    </row>
    <row r="12425">
      <c r="N12425" s="561" t="n"/>
    </row>
    <row r="12426">
      <c r="N12426" s="561" t="n"/>
    </row>
    <row r="12427">
      <c r="N12427" s="561" t="n"/>
    </row>
    <row r="12428">
      <c r="N12428" s="561" t="n"/>
    </row>
    <row r="12429">
      <c r="N12429" s="561" t="n"/>
    </row>
    <row r="12430">
      <c r="N12430" s="561" t="n"/>
    </row>
    <row r="12431">
      <c r="N12431" s="561" t="n"/>
    </row>
    <row r="12432">
      <c r="N12432" s="561" t="n"/>
    </row>
    <row r="12433">
      <c r="N12433" s="561" t="n"/>
    </row>
    <row r="12434">
      <c r="N12434" s="561" t="n"/>
    </row>
    <row r="12435">
      <c r="N12435" s="561" t="n"/>
    </row>
    <row r="12436">
      <c r="N12436" s="561" t="n"/>
    </row>
    <row r="12437">
      <c r="N12437" s="561" t="n"/>
    </row>
    <row r="12438">
      <c r="N12438" s="561" t="n"/>
    </row>
    <row r="12439">
      <c r="N12439" s="561" t="n"/>
    </row>
    <row r="12440">
      <c r="N12440" s="561" t="n"/>
    </row>
    <row r="12441">
      <c r="N12441" s="561" t="n"/>
    </row>
    <row r="12442">
      <c r="N12442" s="561" t="n"/>
    </row>
    <row r="12443">
      <c r="N12443" s="561" t="n"/>
    </row>
    <row r="12444">
      <c r="N12444" s="561" t="n"/>
    </row>
    <row r="12445">
      <c r="N12445" s="561" t="n"/>
    </row>
    <row r="12446">
      <c r="N12446" s="561" t="n"/>
    </row>
    <row r="12447">
      <c r="N12447" s="561" t="n"/>
    </row>
    <row r="12448">
      <c r="N12448" s="561" t="n"/>
    </row>
    <row r="12449">
      <c r="N12449" s="561" t="n"/>
    </row>
    <row r="12450">
      <c r="N12450" s="561" t="n"/>
    </row>
    <row r="12451">
      <c r="N12451" s="561" t="n"/>
    </row>
    <row r="12452">
      <c r="N12452" s="561" t="n"/>
    </row>
    <row r="12453">
      <c r="N12453" s="561" t="n"/>
    </row>
    <row r="12454">
      <c r="N12454" s="561" t="n"/>
    </row>
    <row r="12455">
      <c r="N12455" s="561" t="n"/>
    </row>
    <row r="12456">
      <c r="N12456" s="561" t="n"/>
    </row>
    <row r="12457">
      <c r="N12457" s="561" t="n"/>
    </row>
    <row r="12458">
      <c r="N12458" s="561" t="n"/>
    </row>
    <row r="12459">
      <c r="N12459" s="561" t="n"/>
    </row>
    <row r="12460">
      <c r="N12460" s="561" t="n"/>
    </row>
    <row r="12461">
      <c r="N12461" s="561" t="n"/>
    </row>
    <row r="12462">
      <c r="N12462" s="561" t="n"/>
    </row>
    <row r="12463">
      <c r="N12463" s="561" t="n"/>
    </row>
    <row r="12464">
      <c r="N12464" s="561" t="n"/>
    </row>
    <row r="12465">
      <c r="N12465" s="561" t="n"/>
    </row>
    <row r="12466">
      <c r="N12466" s="561" t="n"/>
    </row>
    <row r="12467">
      <c r="N12467" s="561" t="n"/>
    </row>
    <row r="12468">
      <c r="N12468" s="561" t="n"/>
    </row>
    <row r="12469">
      <c r="N12469" s="561" t="n"/>
    </row>
    <row r="12470">
      <c r="N12470" s="561" t="n"/>
    </row>
    <row r="12471">
      <c r="N12471" s="561" t="n"/>
    </row>
    <row r="12472">
      <c r="N12472" s="561" t="n"/>
    </row>
    <row r="12473">
      <c r="N12473" s="561" t="n"/>
    </row>
    <row r="12474">
      <c r="N12474" s="561" t="n"/>
    </row>
    <row r="12475">
      <c r="N12475" s="561" t="n"/>
    </row>
    <row r="12476">
      <c r="N12476" s="561" t="n"/>
    </row>
    <row r="12477">
      <c r="N12477" s="561" t="n"/>
    </row>
    <row r="12478">
      <c r="N12478" s="561" t="n"/>
    </row>
    <row r="12479">
      <c r="N12479" s="561" t="n"/>
    </row>
    <row r="12480">
      <c r="N12480" s="561" t="n"/>
    </row>
    <row r="12481">
      <c r="N12481" s="561" t="n"/>
    </row>
    <row r="12482">
      <c r="N12482" s="561" t="n"/>
    </row>
    <row r="12483">
      <c r="N12483" s="561" t="n"/>
    </row>
    <row r="12484">
      <c r="N12484" s="561" t="n"/>
    </row>
    <row r="12485">
      <c r="N12485" s="561" t="n"/>
    </row>
    <row r="12486">
      <c r="N12486" s="561" t="n"/>
    </row>
    <row r="12487">
      <c r="N12487" s="561" t="n"/>
    </row>
    <row r="12488">
      <c r="N12488" s="561" t="n"/>
    </row>
    <row r="12489">
      <c r="N12489" s="561" t="n"/>
    </row>
    <row r="12490">
      <c r="N12490" s="561" t="n"/>
    </row>
    <row r="12491">
      <c r="N12491" s="561" t="n"/>
    </row>
    <row r="12492">
      <c r="N12492" s="561" t="n"/>
    </row>
    <row r="12493">
      <c r="N12493" s="561" t="n"/>
    </row>
    <row r="12494">
      <c r="N12494" s="561" t="n"/>
    </row>
    <row r="12495">
      <c r="N12495" s="561" t="n"/>
    </row>
    <row r="12496">
      <c r="N12496" s="561" t="n"/>
    </row>
    <row r="12497">
      <c r="N12497" s="561" t="n"/>
    </row>
    <row r="12498">
      <c r="N12498" s="561" t="n"/>
    </row>
    <row r="12499">
      <c r="N12499" s="561" t="n"/>
    </row>
    <row r="12500">
      <c r="N12500" s="561" t="n"/>
    </row>
    <row r="12501">
      <c r="N12501" s="561" t="n"/>
    </row>
    <row r="12502">
      <c r="N12502" s="561" t="n"/>
    </row>
    <row r="12503">
      <c r="N12503" s="561" t="n"/>
    </row>
    <row r="12504">
      <c r="N12504" s="561" t="n"/>
    </row>
    <row r="12505">
      <c r="N12505" s="561" t="n"/>
    </row>
    <row r="12506">
      <c r="N12506" s="561" t="n"/>
    </row>
    <row r="12507">
      <c r="N12507" s="561" t="n"/>
    </row>
    <row r="12508">
      <c r="N12508" s="561" t="n"/>
    </row>
    <row r="12509">
      <c r="N12509" s="561" t="n"/>
    </row>
    <row r="12510">
      <c r="N12510" s="561" t="n"/>
    </row>
    <row r="12511">
      <c r="N12511" s="561" t="n"/>
    </row>
    <row r="12512">
      <c r="N12512" s="561" t="n"/>
    </row>
    <row r="12513">
      <c r="N12513" s="561" t="n"/>
    </row>
    <row r="12514">
      <c r="N12514" s="561" t="n"/>
    </row>
    <row r="12515">
      <c r="N12515" s="561" t="n"/>
    </row>
    <row r="12516">
      <c r="N12516" s="561" t="n"/>
    </row>
    <row r="12517">
      <c r="N12517" s="561" t="n"/>
    </row>
    <row r="12518">
      <c r="N12518" s="561" t="n"/>
    </row>
    <row r="12519">
      <c r="N12519" s="561" t="n"/>
    </row>
    <row r="12520">
      <c r="N12520" s="561" t="n"/>
    </row>
    <row r="12521">
      <c r="N12521" s="561" t="n"/>
    </row>
    <row r="12522">
      <c r="N12522" s="561" t="n"/>
    </row>
    <row r="12523">
      <c r="N12523" s="561" t="n"/>
    </row>
    <row r="12524">
      <c r="N12524" s="561" t="n"/>
    </row>
    <row r="12525">
      <c r="N12525" s="561" t="n"/>
    </row>
    <row r="12526">
      <c r="N12526" s="561" t="n"/>
    </row>
    <row r="12527">
      <c r="N12527" s="561" t="n"/>
    </row>
    <row r="12528">
      <c r="N12528" s="561" t="n"/>
    </row>
    <row r="12529">
      <c r="N12529" s="561" t="n"/>
    </row>
    <row r="12530">
      <c r="N12530" s="561" t="n"/>
    </row>
    <row r="12531">
      <c r="N12531" s="561" t="n"/>
    </row>
    <row r="12532">
      <c r="N12532" s="561" t="n"/>
    </row>
    <row r="12533">
      <c r="N12533" s="561" t="n"/>
    </row>
    <row r="12534">
      <c r="N12534" s="561" t="n"/>
    </row>
    <row r="12535">
      <c r="N12535" s="561" t="n"/>
    </row>
    <row r="12536">
      <c r="N12536" s="561" t="n"/>
    </row>
    <row r="12537">
      <c r="N12537" s="561" t="n"/>
    </row>
    <row r="12538">
      <c r="N12538" s="561" t="n"/>
    </row>
    <row r="12539">
      <c r="N12539" s="561" t="n"/>
    </row>
    <row r="12540">
      <c r="N12540" s="561" t="n"/>
    </row>
    <row r="12541">
      <c r="N12541" s="561" t="n"/>
    </row>
    <row r="12542">
      <c r="N12542" s="561" t="n"/>
    </row>
    <row r="12543">
      <c r="N12543" s="561" t="n"/>
    </row>
    <row r="12544">
      <c r="N12544" s="561" t="n"/>
    </row>
    <row r="12545">
      <c r="N12545" s="561" t="n"/>
    </row>
    <row r="12546">
      <c r="N12546" s="561" t="n"/>
    </row>
    <row r="12547">
      <c r="N12547" s="561" t="n"/>
    </row>
    <row r="12548">
      <c r="N12548" s="561" t="n"/>
    </row>
    <row r="12549">
      <c r="N12549" s="561" t="n"/>
    </row>
    <row r="12550">
      <c r="N12550" s="561" t="n"/>
    </row>
    <row r="12551">
      <c r="N12551" s="561" t="n"/>
    </row>
    <row r="12552">
      <c r="N12552" s="561" t="n"/>
    </row>
    <row r="12553">
      <c r="N12553" s="561" t="n"/>
    </row>
    <row r="12554">
      <c r="N12554" s="561" t="n"/>
    </row>
    <row r="12555">
      <c r="N12555" s="561" t="n"/>
    </row>
    <row r="12556">
      <c r="N12556" s="561" t="n"/>
    </row>
    <row r="12557">
      <c r="N12557" s="561" t="n"/>
    </row>
    <row r="12558">
      <c r="N12558" s="561" t="n"/>
    </row>
    <row r="12559">
      <c r="N12559" s="561" t="n"/>
    </row>
    <row r="12560">
      <c r="N12560" s="561" t="n"/>
    </row>
    <row r="12561">
      <c r="N12561" s="561" t="n"/>
    </row>
    <row r="12562">
      <c r="N12562" s="561" t="n"/>
    </row>
    <row r="12563">
      <c r="N12563" s="561" t="n"/>
    </row>
    <row r="12564">
      <c r="N12564" s="561" t="n"/>
    </row>
    <row r="12565">
      <c r="N12565" s="561" t="n"/>
    </row>
    <row r="12566">
      <c r="N12566" s="561" t="n"/>
    </row>
    <row r="12567">
      <c r="N12567" s="561" t="n"/>
    </row>
    <row r="12568">
      <c r="N12568" s="561" t="n"/>
    </row>
    <row r="12569">
      <c r="N12569" s="561" t="n"/>
    </row>
    <row r="12570">
      <c r="N12570" s="561" t="n"/>
    </row>
    <row r="12571">
      <c r="N12571" s="561" t="n"/>
    </row>
    <row r="12572">
      <c r="N12572" s="561" t="n"/>
    </row>
    <row r="12573">
      <c r="N12573" s="561" t="n"/>
    </row>
    <row r="12574">
      <c r="N12574" s="561" t="n"/>
    </row>
    <row r="12575">
      <c r="N12575" s="561" t="n"/>
    </row>
    <row r="12576">
      <c r="N12576" s="561" t="n"/>
    </row>
    <row r="12577">
      <c r="N12577" s="561" t="n"/>
    </row>
    <row r="12578">
      <c r="N12578" s="561" t="n"/>
    </row>
    <row r="12579">
      <c r="N12579" s="561" t="n"/>
    </row>
    <row r="12580">
      <c r="N12580" s="561" t="n"/>
    </row>
    <row r="12581">
      <c r="N12581" s="561" t="n"/>
    </row>
    <row r="12582">
      <c r="N12582" s="561" t="n"/>
    </row>
    <row r="12583">
      <c r="N12583" s="561" t="n"/>
    </row>
    <row r="12584">
      <c r="N12584" s="561" t="n"/>
    </row>
    <row r="12585">
      <c r="N12585" s="561" t="n"/>
    </row>
    <row r="12586">
      <c r="N12586" s="561" t="n"/>
    </row>
    <row r="12587">
      <c r="N12587" s="561" t="n"/>
    </row>
    <row r="12588">
      <c r="N12588" s="561" t="n"/>
    </row>
    <row r="12589">
      <c r="N12589" s="561" t="n"/>
    </row>
    <row r="12590">
      <c r="N12590" s="561" t="n"/>
    </row>
    <row r="12591">
      <c r="N12591" s="561" t="n"/>
    </row>
    <row r="12592">
      <c r="N12592" s="561" t="n"/>
    </row>
    <row r="12593">
      <c r="N12593" s="561" t="n"/>
    </row>
    <row r="12594">
      <c r="N12594" s="561" t="n"/>
    </row>
    <row r="12595">
      <c r="N12595" s="561" t="n"/>
    </row>
    <row r="12596">
      <c r="N12596" s="561" t="n"/>
    </row>
    <row r="12597">
      <c r="N12597" s="561" t="n"/>
    </row>
    <row r="12598">
      <c r="N12598" s="561" t="n"/>
    </row>
    <row r="12599">
      <c r="N12599" s="561" t="n"/>
    </row>
    <row r="12600">
      <c r="N12600" s="561" t="n"/>
    </row>
    <row r="12601">
      <c r="N12601" s="561" t="n"/>
    </row>
    <row r="12602">
      <c r="N12602" s="561" t="n"/>
    </row>
    <row r="12603">
      <c r="N12603" s="561" t="n"/>
    </row>
    <row r="12604">
      <c r="N12604" s="561" t="n"/>
    </row>
    <row r="12605">
      <c r="N12605" s="561" t="n"/>
    </row>
    <row r="12606">
      <c r="N12606" s="561" t="n"/>
    </row>
    <row r="12607">
      <c r="N12607" s="561" t="n"/>
    </row>
    <row r="12608">
      <c r="N12608" s="561" t="n"/>
    </row>
    <row r="12609">
      <c r="N12609" s="561" t="n"/>
    </row>
    <row r="12610">
      <c r="N12610" s="561" t="n"/>
    </row>
    <row r="12611">
      <c r="N12611" s="561" t="n"/>
    </row>
    <row r="12612">
      <c r="N12612" s="561" t="n"/>
    </row>
    <row r="12613">
      <c r="N12613" s="561" t="n"/>
    </row>
    <row r="12614">
      <c r="N12614" s="561" t="n"/>
    </row>
    <row r="12615">
      <c r="N12615" s="561" t="n"/>
    </row>
    <row r="12616">
      <c r="N12616" s="561" t="n"/>
    </row>
    <row r="12617">
      <c r="N12617" s="561" t="n"/>
    </row>
    <row r="12618">
      <c r="N12618" s="561" t="n"/>
    </row>
    <row r="12619">
      <c r="N12619" s="561" t="n"/>
    </row>
    <row r="12620">
      <c r="N12620" s="561" t="n"/>
    </row>
    <row r="12621">
      <c r="N12621" s="561" t="n"/>
    </row>
    <row r="12622">
      <c r="N12622" s="561" t="n"/>
    </row>
    <row r="12623">
      <c r="N12623" s="561" t="n"/>
    </row>
    <row r="12624">
      <c r="N12624" s="561" t="n"/>
    </row>
    <row r="12625">
      <c r="N12625" s="561" t="n"/>
    </row>
    <row r="12626">
      <c r="N12626" s="561" t="n"/>
    </row>
    <row r="12627">
      <c r="N12627" s="561" t="n"/>
    </row>
    <row r="12628">
      <c r="N12628" s="561" t="n"/>
    </row>
    <row r="12629">
      <c r="N12629" s="561" t="n"/>
    </row>
    <row r="12630">
      <c r="N12630" s="561" t="n"/>
    </row>
    <row r="12631">
      <c r="N12631" s="561" t="n"/>
    </row>
    <row r="12632">
      <c r="N12632" s="561" t="n"/>
    </row>
    <row r="12633">
      <c r="N12633" s="561" t="n"/>
    </row>
    <row r="12634">
      <c r="N12634" s="561" t="n"/>
    </row>
    <row r="12635">
      <c r="N12635" s="561" t="n"/>
    </row>
    <row r="12636">
      <c r="N12636" s="561" t="n"/>
    </row>
    <row r="12637">
      <c r="N12637" s="561" t="n"/>
    </row>
    <row r="12638">
      <c r="N12638" s="561" t="n"/>
    </row>
    <row r="12639">
      <c r="N12639" s="561" t="n"/>
    </row>
    <row r="12640">
      <c r="N12640" s="561" t="n"/>
    </row>
    <row r="12641">
      <c r="N12641" s="561" t="n"/>
    </row>
    <row r="12642">
      <c r="N12642" s="561" t="n"/>
    </row>
    <row r="12643">
      <c r="N12643" s="561" t="n"/>
    </row>
    <row r="12644">
      <c r="N12644" s="561" t="n"/>
    </row>
    <row r="12645">
      <c r="N12645" s="561" t="n"/>
    </row>
    <row r="12646">
      <c r="N12646" s="561" t="n"/>
    </row>
    <row r="12647">
      <c r="N12647" s="561" t="n"/>
    </row>
    <row r="12648">
      <c r="N12648" s="561" t="n"/>
    </row>
    <row r="12649">
      <c r="N12649" s="561" t="n"/>
    </row>
    <row r="12650">
      <c r="N12650" s="561" t="n"/>
    </row>
    <row r="12651">
      <c r="N12651" s="561" t="n"/>
    </row>
    <row r="12652">
      <c r="N12652" s="561" t="n"/>
    </row>
    <row r="12653">
      <c r="N12653" s="561" t="n"/>
    </row>
    <row r="12654">
      <c r="N12654" s="561" t="n"/>
    </row>
    <row r="12655">
      <c r="N12655" s="561" t="n"/>
    </row>
    <row r="12656">
      <c r="N12656" s="561" t="n"/>
    </row>
    <row r="12657">
      <c r="N12657" s="561" t="n"/>
    </row>
    <row r="12658">
      <c r="N12658" s="561" t="n"/>
    </row>
    <row r="12659">
      <c r="N12659" s="561" t="n"/>
    </row>
    <row r="12660">
      <c r="N12660" s="561" t="n"/>
    </row>
    <row r="12661">
      <c r="N12661" s="561" t="n"/>
    </row>
    <row r="12662">
      <c r="N12662" s="561" t="n"/>
    </row>
    <row r="12663">
      <c r="N12663" s="561" t="n"/>
    </row>
    <row r="12664">
      <c r="N12664" s="561" t="n"/>
    </row>
    <row r="12665">
      <c r="N12665" s="561" t="n"/>
    </row>
    <row r="12666">
      <c r="N12666" s="561" t="n"/>
    </row>
    <row r="12667">
      <c r="N12667" s="561" t="n"/>
    </row>
    <row r="12668">
      <c r="N12668" s="561" t="n"/>
    </row>
    <row r="12669">
      <c r="N12669" s="561" t="n"/>
    </row>
    <row r="12670">
      <c r="N12670" s="561" t="n"/>
    </row>
    <row r="12671">
      <c r="N12671" s="561" t="n"/>
    </row>
    <row r="12672">
      <c r="N12672" s="561" t="n"/>
    </row>
    <row r="12673">
      <c r="N12673" s="561" t="n"/>
    </row>
    <row r="12674">
      <c r="N12674" s="561" t="n"/>
    </row>
    <row r="12675">
      <c r="N12675" s="561" t="n"/>
    </row>
    <row r="12676">
      <c r="N12676" s="561" t="n"/>
    </row>
    <row r="12677">
      <c r="N12677" s="561" t="n"/>
    </row>
    <row r="12678">
      <c r="N12678" s="561" t="n"/>
    </row>
    <row r="12679">
      <c r="N12679" s="561" t="n"/>
    </row>
    <row r="12680">
      <c r="N12680" s="561" t="n"/>
    </row>
    <row r="12681">
      <c r="N12681" s="561" t="n"/>
    </row>
    <row r="12682">
      <c r="N12682" s="561" t="n"/>
    </row>
    <row r="12683">
      <c r="N12683" s="561" t="n"/>
    </row>
    <row r="12684">
      <c r="N12684" s="561" t="n"/>
    </row>
    <row r="12685">
      <c r="N12685" s="561" t="n"/>
    </row>
    <row r="12686">
      <c r="N12686" s="561" t="n"/>
    </row>
    <row r="12687">
      <c r="N12687" s="561" t="n"/>
    </row>
    <row r="12688">
      <c r="N12688" s="561" t="n"/>
    </row>
    <row r="12689">
      <c r="N12689" s="561" t="n"/>
    </row>
    <row r="12690">
      <c r="N12690" s="561" t="n"/>
    </row>
    <row r="12691">
      <c r="N12691" s="561" t="n"/>
    </row>
    <row r="12692">
      <c r="N12692" s="561" t="n"/>
    </row>
    <row r="12693">
      <c r="N12693" s="561" t="n"/>
    </row>
    <row r="12694">
      <c r="N12694" s="561" t="n"/>
    </row>
    <row r="12695">
      <c r="N12695" s="561" t="n"/>
    </row>
    <row r="12696">
      <c r="N12696" s="561" t="n"/>
    </row>
    <row r="12697">
      <c r="N12697" s="561" t="n"/>
    </row>
    <row r="12698">
      <c r="N12698" s="561" t="n"/>
    </row>
    <row r="12699">
      <c r="N12699" s="561" t="n"/>
    </row>
    <row r="12700">
      <c r="N12700" s="561" t="n"/>
    </row>
    <row r="12701">
      <c r="N12701" s="561" t="n"/>
    </row>
    <row r="12702">
      <c r="N12702" s="561" t="n"/>
    </row>
    <row r="12703">
      <c r="N12703" s="561" t="n"/>
    </row>
    <row r="12704">
      <c r="N12704" s="561" t="n"/>
    </row>
    <row r="12705">
      <c r="N12705" s="561" t="n"/>
    </row>
    <row r="12706">
      <c r="N12706" s="561" t="n"/>
    </row>
    <row r="12707">
      <c r="N12707" s="561" t="n"/>
    </row>
    <row r="12708">
      <c r="N12708" s="561" t="n"/>
    </row>
    <row r="12709">
      <c r="N12709" s="561" t="n"/>
    </row>
    <row r="12710">
      <c r="N12710" s="561" t="n"/>
    </row>
    <row r="12711">
      <c r="N12711" s="561" t="n"/>
    </row>
    <row r="12712">
      <c r="N12712" s="561" t="n"/>
    </row>
    <row r="12713">
      <c r="N12713" s="561" t="n"/>
    </row>
    <row r="12714">
      <c r="N12714" s="561" t="n"/>
    </row>
    <row r="12715">
      <c r="N12715" s="561" t="n"/>
    </row>
    <row r="12716">
      <c r="N12716" s="561" t="n"/>
    </row>
    <row r="12717">
      <c r="N12717" s="561" t="n"/>
    </row>
    <row r="12718">
      <c r="N12718" s="561" t="n"/>
    </row>
    <row r="12719">
      <c r="N12719" s="561" t="n"/>
    </row>
    <row r="12720">
      <c r="N12720" s="561" t="n"/>
    </row>
    <row r="12721">
      <c r="N12721" s="561" t="n"/>
    </row>
    <row r="12722">
      <c r="N12722" s="561" t="n"/>
    </row>
    <row r="12723">
      <c r="N12723" s="561" t="n"/>
    </row>
    <row r="12724">
      <c r="N12724" s="561" t="n"/>
    </row>
    <row r="12725">
      <c r="N12725" s="561" t="n"/>
    </row>
    <row r="12726">
      <c r="N12726" s="561" t="n"/>
    </row>
    <row r="12727">
      <c r="N12727" s="561" t="n"/>
    </row>
    <row r="12728">
      <c r="N12728" s="561" t="n"/>
    </row>
    <row r="12729">
      <c r="N12729" s="561" t="n"/>
    </row>
    <row r="12730">
      <c r="N12730" s="561" t="n"/>
    </row>
    <row r="12731">
      <c r="N12731" s="561" t="n"/>
    </row>
    <row r="12732">
      <c r="N12732" s="561" t="n"/>
    </row>
    <row r="12733">
      <c r="N12733" s="561" t="n"/>
    </row>
    <row r="12734">
      <c r="N12734" s="561" t="n"/>
    </row>
    <row r="12735">
      <c r="N12735" s="561" t="n"/>
    </row>
    <row r="12736">
      <c r="N12736" s="561" t="n"/>
    </row>
    <row r="12737">
      <c r="N12737" s="561" t="n"/>
    </row>
    <row r="12738">
      <c r="N12738" s="561" t="n"/>
    </row>
    <row r="12739">
      <c r="N12739" s="561" t="n"/>
    </row>
    <row r="12740">
      <c r="N12740" s="561" t="n"/>
    </row>
    <row r="12741">
      <c r="N12741" s="561" t="n"/>
    </row>
    <row r="12742">
      <c r="N12742" s="561" t="n"/>
    </row>
    <row r="12743">
      <c r="N12743" s="561" t="n"/>
    </row>
    <row r="12744">
      <c r="N12744" s="561" t="n"/>
    </row>
    <row r="12745">
      <c r="N12745" s="561" t="n"/>
    </row>
    <row r="12746">
      <c r="N12746" s="561" t="n"/>
    </row>
    <row r="12747">
      <c r="N12747" s="561" t="n"/>
    </row>
    <row r="12748">
      <c r="N12748" s="561" t="n"/>
    </row>
    <row r="12749">
      <c r="N12749" s="561" t="n"/>
    </row>
    <row r="12750">
      <c r="N12750" s="561" t="n"/>
    </row>
    <row r="12751">
      <c r="N12751" s="561" t="n"/>
    </row>
    <row r="12752">
      <c r="N12752" s="561" t="n"/>
    </row>
    <row r="12753">
      <c r="N12753" s="561" t="n"/>
    </row>
    <row r="12754">
      <c r="N12754" s="561" t="n"/>
    </row>
    <row r="12755">
      <c r="N12755" s="561" t="n"/>
    </row>
    <row r="12756">
      <c r="N12756" s="561" t="n"/>
    </row>
    <row r="12757">
      <c r="N12757" s="561" t="n"/>
    </row>
    <row r="12758">
      <c r="N12758" s="561" t="n"/>
    </row>
    <row r="12759">
      <c r="N12759" s="561" t="n"/>
    </row>
    <row r="12760">
      <c r="N12760" s="561" t="n"/>
    </row>
    <row r="12761">
      <c r="N12761" s="561" t="n"/>
    </row>
    <row r="12762">
      <c r="N12762" s="561" t="n"/>
    </row>
    <row r="12763">
      <c r="N12763" s="561" t="n"/>
    </row>
    <row r="12764">
      <c r="N12764" s="561" t="n"/>
    </row>
    <row r="12765">
      <c r="N12765" s="561" t="n"/>
    </row>
    <row r="12766">
      <c r="N12766" s="561" t="n"/>
    </row>
    <row r="12767">
      <c r="N12767" s="561" t="n"/>
    </row>
    <row r="12768">
      <c r="N12768" s="561" t="n"/>
    </row>
    <row r="12769">
      <c r="N12769" s="561" t="n"/>
    </row>
    <row r="12770">
      <c r="N12770" s="561" t="n"/>
    </row>
    <row r="12771">
      <c r="N12771" s="561" t="n"/>
    </row>
    <row r="12772">
      <c r="N12772" s="561" t="n"/>
    </row>
    <row r="12773">
      <c r="N12773" s="561" t="n"/>
    </row>
    <row r="12774">
      <c r="N12774" s="561" t="n"/>
    </row>
    <row r="12775">
      <c r="N12775" s="561" t="n"/>
    </row>
    <row r="12776">
      <c r="N12776" s="561" t="n"/>
    </row>
    <row r="12777">
      <c r="N12777" s="561" t="n"/>
    </row>
    <row r="12778">
      <c r="N12778" s="561" t="n"/>
    </row>
    <row r="12779">
      <c r="N12779" s="561" t="n"/>
    </row>
    <row r="12780">
      <c r="N12780" s="561" t="n"/>
    </row>
    <row r="12781">
      <c r="N12781" s="561" t="n"/>
    </row>
    <row r="12782">
      <c r="N12782" s="561" t="n"/>
    </row>
    <row r="12783">
      <c r="N12783" s="561" t="n"/>
    </row>
    <row r="12784">
      <c r="N12784" s="561" t="n"/>
    </row>
    <row r="12785">
      <c r="N12785" s="561" t="n"/>
    </row>
    <row r="12786">
      <c r="N12786" s="561" t="n"/>
    </row>
    <row r="12787">
      <c r="N12787" s="561" t="n"/>
    </row>
    <row r="12788">
      <c r="N12788" s="561" t="n"/>
    </row>
    <row r="12789">
      <c r="N12789" s="561" t="n"/>
    </row>
    <row r="12790">
      <c r="N12790" s="561" t="n"/>
    </row>
    <row r="12791">
      <c r="N12791" s="561" t="n"/>
    </row>
    <row r="12792">
      <c r="N12792" s="561" t="n"/>
    </row>
    <row r="12793">
      <c r="N12793" s="561" t="n"/>
    </row>
    <row r="12794">
      <c r="N12794" s="561" t="n"/>
    </row>
    <row r="12795">
      <c r="N12795" s="561" t="n"/>
    </row>
    <row r="12796">
      <c r="N12796" s="561" t="n"/>
    </row>
    <row r="12797">
      <c r="N12797" s="561" t="n"/>
    </row>
    <row r="12798">
      <c r="N12798" s="561" t="n"/>
    </row>
    <row r="12799">
      <c r="N12799" s="561" t="n"/>
    </row>
    <row r="12800">
      <c r="N12800" s="561" t="n"/>
    </row>
    <row r="12801">
      <c r="N12801" s="561" t="n"/>
    </row>
    <row r="12802">
      <c r="N12802" s="561" t="n"/>
    </row>
    <row r="12803">
      <c r="N12803" s="561" t="n"/>
    </row>
    <row r="12804">
      <c r="N12804" s="561" t="n"/>
    </row>
    <row r="12805">
      <c r="N12805" s="561" t="n"/>
    </row>
    <row r="12806">
      <c r="N12806" s="561" t="n"/>
    </row>
    <row r="12807">
      <c r="N12807" s="561" t="n"/>
    </row>
    <row r="12808">
      <c r="N12808" s="561" t="n"/>
    </row>
    <row r="12809">
      <c r="N12809" s="561" t="n"/>
    </row>
    <row r="12810">
      <c r="N12810" s="561" t="n"/>
    </row>
    <row r="12811">
      <c r="N12811" s="561" t="n"/>
    </row>
    <row r="12812">
      <c r="N12812" s="561" t="n"/>
    </row>
    <row r="12813">
      <c r="N12813" s="561" t="n"/>
    </row>
    <row r="12814">
      <c r="N12814" s="561" t="n"/>
    </row>
    <row r="12815">
      <c r="N12815" s="561" t="n"/>
    </row>
    <row r="12816">
      <c r="N12816" s="561" t="n"/>
    </row>
    <row r="12817">
      <c r="N12817" s="561" t="n"/>
    </row>
    <row r="12818">
      <c r="N12818" s="561" t="n"/>
    </row>
    <row r="12819">
      <c r="N12819" s="561" t="n"/>
    </row>
    <row r="12820">
      <c r="N12820" s="561" t="n"/>
    </row>
    <row r="12821">
      <c r="N12821" s="561" t="n"/>
    </row>
    <row r="12822">
      <c r="N12822" s="561" t="n"/>
    </row>
    <row r="12823">
      <c r="N12823" s="561" t="n"/>
    </row>
    <row r="12824">
      <c r="N12824" s="561" t="n"/>
    </row>
    <row r="12825">
      <c r="N12825" s="561" t="n"/>
    </row>
    <row r="12826">
      <c r="N12826" s="561" t="n"/>
    </row>
    <row r="12827">
      <c r="N12827" s="561" t="n"/>
    </row>
    <row r="12828">
      <c r="N12828" s="561" t="n"/>
    </row>
    <row r="12829">
      <c r="N12829" s="561" t="n"/>
    </row>
    <row r="12830">
      <c r="N12830" s="561" t="n"/>
    </row>
    <row r="12831">
      <c r="N12831" s="561" t="n"/>
    </row>
    <row r="12832">
      <c r="N12832" s="561" t="n"/>
    </row>
    <row r="12833">
      <c r="N12833" s="561" t="n"/>
    </row>
    <row r="12834">
      <c r="N12834" s="561" t="n"/>
    </row>
    <row r="12835">
      <c r="N12835" s="561" t="n"/>
    </row>
    <row r="12836">
      <c r="N12836" s="561" t="n"/>
    </row>
    <row r="12837">
      <c r="N12837" s="561" t="n"/>
    </row>
    <row r="12838">
      <c r="N12838" s="561" t="n"/>
    </row>
    <row r="12839">
      <c r="N12839" s="561" t="n"/>
    </row>
    <row r="12840">
      <c r="N12840" s="561" t="n"/>
    </row>
    <row r="12841">
      <c r="N12841" s="561" t="n"/>
    </row>
    <row r="12842">
      <c r="N12842" s="561" t="n"/>
    </row>
    <row r="12843">
      <c r="N12843" s="561" t="n"/>
    </row>
    <row r="12844">
      <c r="N12844" s="561" t="n"/>
    </row>
    <row r="12845">
      <c r="N12845" s="561" t="n"/>
    </row>
    <row r="12846">
      <c r="N12846" s="561" t="n"/>
    </row>
    <row r="12847">
      <c r="N12847" s="561" t="n"/>
    </row>
    <row r="12848">
      <c r="N12848" s="561" t="n"/>
    </row>
    <row r="12849">
      <c r="N12849" s="561" t="n"/>
    </row>
    <row r="12850">
      <c r="N12850" s="561" t="n"/>
    </row>
    <row r="12851">
      <c r="N12851" s="561" t="n"/>
    </row>
    <row r="12852">
      <c r="N12852" s="561" t="n"/>
    </row>
    <row r="12853">
      <c r="N12853" s="561" t="n"/>
    </row>
    <row r="12854">
      <c r="N12854" s="561" t="n"/>
    </row>
    <row r="12855">
      <c r="N12855" s="561" t="n"/>
    </row>
    <row r="12856">
      <c r="N12856" s="561" t="n"/>
    </row>
    <row r="12857">
      <c r="N12857" s="561" t="n"/>
    </row>
    <row r="12858">
      <c r="N12858" s="561" t="n"/>
    </row>
    <row r="12859">
      <c r="N12859" s="561" t="n"/>
    </row>
    <row r="12860">
      <c r="N12860" s="561" t="n"/>
    </row>
    <row r="12861">
      <c r="N12861" s="561" t="n"/>
    </row>
    <row r="12862">
      <c r="N12862" s="561" t="n"/>
    </row>
    <row r="12863">
      <c r="N12863" s="561" t="n"/>
    </row>
    <row r="12864">
      <c r="N12864" s="561" t="n"/>
    </row>
    <row r="12865">
      <c r="N12865" s="561" t="n"/>
    </row>
    <row r="12866">
      <c r="N12866" s="561" t="n"/>
    </row>
    <row r="12867">
      <c r="N12867" s="561" t="n"/>
    </row>
    <row r="12868">
      <c r="N12868" s="561" t="n"/>
    </row>
    <row r="12869">
      <c r="N12869" s="561" t="n"/>
    </row>
    <row r="12870">
      <c r="N12870" s="561" t="n"/>
    </row>
    <row r="12871">
      <c r="N12871" s="561" t="n"/>
    </row>
    <row r="12872">
      <c r="N12872" s="561" t="n"/>
    </row>
    <row r="12873">
      <c r="N12873" s="561" t="n"/>
    </row>
    <row r="12874">
      <c r="N12874" s="561" t="n"/>
    </row>
    <row r="12875">
      <c r="N12875" s="561" t="n"/>
    </row>
    <row r="12876">
      <c r="N12876" s="561" t="n"/>
    </row>
    <row r="12877">
      <c r="N12877" s="561" t="n"/>
    </row>
    <row r="12878">
      <c r="N12878" s="561" t="n"/>
    </row>
    <row r="12879">
      <c r="N12879" s="561" t="n"/>
    </row>
    <row r="12880">
      <c r="N12880" s="561" t="n"/>
    </row>
    <row r="12881">
      <c r="N12881" s="561" t="n"/>
    </row>
    <row r="12882">
      <c r="N12882" s="561" t="n"/>
    </row>
    <row r="12883">
      <c r="N12883" s="561" t="n"/>
    </row>
    <row r="12884">
      <c r="N12884" s="561" t="n"/>
    </row>
    <row r="12885">
      <c r="N12885" s="561" t="n"/>
    </row>
    <row r="12886">
      <c r="N12886" s="561" t="n"/>
    </row>
    <row r="12887">
      <c r="N12887" s="561" t="n"/>
    </row>
    <row r="12888">
      <c r="N12888" s="561" t="n"/>
    </row>
    <row r="12889">
      <c r="N12889" s="561" t="n"/>
    </row>
    <row r="12890">
      <c r="N12890" s="561" t="n"/>
    </row>
    <row r="12891">
      <c r="N12891" s="561" t="n"/>
    </row>
    <row r="12892">
      <c r="N12892" s="561" t="n"/>
    </row>
    <row r="12893">
      <c r="N12893" s="561" t="n"/>
    </row>
    <row r="12894">
      <c r="N12894" s="561" t="n"/>
    </row>
    <row r="12895">
      <c r="N12895" s="561" t="n"/>
    </row>
    <row r="12896">
      <c r="N12896" s="561" t="n"/>
    </row>
    <row r="12897">
      <c r="N12897" s="561" t="n"/>
    </row>
    <row r="12898">
      <c r="N12898" s="561" t="n"/>
    </row>
    <row r="12899">
      <c r="N12899" s="561" t="n"/>
    </row>
    <row r="12900">
      <c r="N12900" s="561" t="n"/>
    </row>
    <row r="12901">
      <c r="N12901" s="561" t="n"/>
    </row>
    <row r="12902">
      <c r="N12902" s="561" t="n"/>
    </row>
    <row r="12903">
      <c r="N12903" s="561" t="n"/>
    </row>
    <row r="12904">
      <c r="N12904" s="561" t="n"/>
    </row>
    <row r="12905">
      <c r="N12905" s="561" t="n"/>
    </row>
    <row r="12906">
      <c r="N12906" s="561" t="n"/>
    </row>
    <row r="12907">
      <c r="N12907" s="561" t="n"/>
    </row>
    <row r="12908">
      <c r="N12908" s="561" t="n"/>
    </row>
    <row r="12909">
      <c r="N12909" s="561" t="n"/>
    </row>
    <row r="12910">
      <c r="N12910" s="561" t="n"/>
    </row>
    <row r="12911">
      <c r="N12911" s="561" t="n"/>
    </row>
    <row r="12912">
      <c r="N12912" s="561" t="n"/>
    </row>
    <row r="12913">
      <c r="N12913" s="561" t="n"/>
    </row>
    <row r="12914">
      <c r="N12914" s="561" t="n"/>
    </row>
    <row r="12915">
      <c r="N12915" s="561" t="n"/>
    </row>
    <row r="12916">
      <c r="N12916" s="561" t="n"/>
    </row>
    <row r="12917">
      <c r="N12917" s="561" t="n"/>
    </row>
    <row r="12918">
      <c r="N12918" s="561" t="n"/>
    </row>
    <row r="12919">
      <c r="N12919" s="561" t="n"/>
    </row>
    <row r="12920">
      <c r="N12920" s="561" t="n"/>
    </row>
    <row r="12921">
      <c r="N12921" s="561" t="n"/>
    </row>
    <row r="12922">
      <c r="N12922" s="561" t="n"/>
    </row>
    <row r="12923">
      <c r="N12923" s="561" t="n"/>
    </row>
    <row r="12924">
      <c r="N12924" s="561" t="n"/>
    </row>
    <row r="12925">
      <c r="N12925" s="561" t="n"/>
    </row>
    <row r="12926">
      <c r="N12926" s="561" t="n"/>
    </row>
    <row r="12927">
      <c r="N12927" s="561" t="n"/>
    </row>
    <row r="12928">
      <c r="N12928" s="561" t="n"/>
    </row>
    <row r="12929">
      <c r="N12929" s="561" t="n"/>
    </row>
    <row r="12930">
      <c r="N12930" s="561" t="n"/>
    </row>
    <row r="12931">
      <c r="N12931" s="561" t="n"/>
    </row>
    <row r="12932">
      <c r="N12932" s="561" t="n"/>
    </row>
    <row r="12933">
      <c r="N12933" s="561" t="n"/>
    </row>
    <row r="12934">
      <c r="N12934" s="561" t="n"/>
    </row>
    <row r="12935">
      <c r="N12935" s="561" t="n"/>
    </row>
    <row r="12936">
      <c r="N12936" s="561" t="n"/>
    </row>
    <row r="12937">
      <c r="N12937" s="561" t="n"/>
    </row>
    <row r="12938">
      <c r="N12938" s="561" t="n"/>
    </row>
    <row r="12939">
      <c r="N12939" s="561" t="n"/>
    </row>
    <row r="12940">
      <c r="N12940" s="561" t="n"/>
    </row>
    <row r="12941">
      <c r="N12941" s="561" t="n"/>
    </row>
    <row r="12942">
      <c r="N12942" s="561" t="n"/>
    </row>
    <row r="12943">
      <c r="N12943" s="561" t="n"/>
    </row>
    <row r="12944">
      <c r="N12944" s="561" t="n"/>
    </row>
    <row r="12945">
      <c r="N12945" s="561" t="n"/>
    </row>
    <row r="12946">
      <c r="N12946" s="561" t="n"/>
    </row>
    <row r="12947">
      <c r="N12947" s="561" t="n"/>
    </row>
    <row r="12948">
      <c r="N12948" s="561" t="n"/>
    </row>
    <row r="12949">
      <c r="N12949" s="561" t="n"/>
    </row>
    <row r="12950">
      <c r="N12950" s="561" t="n"/>
    </row>
    <row r="12951">
      <c r="N12951" s="561" t="n"/>
    </row>
    <row r="12952">
      <c r="N12952" s="561" t="n"/>
    </row>
    <row r="12953">
      <c r="N12953" s="561" t="n"/>
    </row>
    <row r="12954">
      <c r="N12954" s="561" t="n"/>
    </row>
    <row r="12955">
      <c r="N12955" s="561" t="n"/>
    </row>
    <row r="12956">
      <c r="N12956" s="561" t="n"/>
    </row>
    <row r="12957">
      <c r="N12957" s="561" t="n"/>
    </row>
    <row r="12958">
      <c r="N12958" s="561" t="n"/>
    </row>
    <row r="12959">
      <c r="N12959" s="561" t="n"/>
    </row>
    <row r="12960">
      <c r="N12960" s="561" t="n"/>
    </row>
    <row r="12961">
      <c r="N12961" s="561" t="n"/>
    </row>
    <row r="12962">
      <c r="N12962" s="561" t="n"/>
    </row>
    <row r="12963">
      <c r="N12963" s="561" t="n"/>
    </row>
    <row r="12964">
      <c r="N12964" s="561" t="n"/>
    </row>
    <row r="12965">
      <c r="N12965" s="561" t="n"/>
    </row>
    <row r="12966">
      <c r="N12966" s="561" t="n"/>
    </row>
    <row r="12967">
      <c r="N12967" s="561" t="n"/>
    </row>
    <row r="12968">
      <c r="N12968" s="561" t="n"/>
    </row>
    <row r="12969">
      <c r="N12969" s="561" t="n"/>
    </row>
    <row r="12970">
      <c r="N12970" s="561" t="n"/>
    </row>
    <row r="12971">
      <c r="N12971" s="561" t="n"/>
    </row>
    <row r="12972">
      <c r="N12972" s="561" t="n"/>
    </row>
    <row r="12973">
      <c r="N12973" s="561" t="n"/>
    </row>
    <row r="12974">
      <c r="N12974" s="561" t="n"/>
    </row>
    <row r="12975">
      <c r="N12975" s="561" t="n"/>
    </row>
    <row r="12976">
      <c r="N12976" s="561" t="n"/>
    </row>
    <row r="12977">
      <c r="N12977" s="561" t="n"/>
    </row>
    <row r="12978">
      <c r="N12978" s="561" t="n"/>
    </row>
    <row r="12979">
      <c r="N12979" s="561" t="n"/>
    </row>
    <row r="12980">
      <c r="N12980" s="561" t="n"/>
    </row>
    <row r="12981">
      <c r="N12981" s="561" t="n"/>
    </row>
    <row r="12982">
      <c r="N12982" s="561" t="n"/>
    </row>
    <row r="12983">
      <c r="N12983" s="561" t="n"/>
    </row>
    <row r="12984">
      <c r="N12984" s="561" t="n"/>
    </row>
    <row r="12985">
      <c r="N12985" s="561" t="n"/>
    </row>
    <row r="12986">
      <c r="N12986" s="561" t="n"/>
    </row>
    <row r="12987">
      <c r="N12987" s="561" t="n"/>
    </row>
    <row r="12988">
      <c r="N12988" s="561" t="n"/>
    </row>
    <row r="12989">
      <c r="N12989" s="561" t="n"/>
    </row>
    <row r="12990">
      <c r="N12990" s="561" t="n"/>
    </row>
    <row r="12991">
      <c r="N12991" s="561" t="n"/>
    </row>
    <row r="12992">
      <c r="N12992" s="561" t="n"/>
    </row>
    <row r="12993">
      <c r="N12993" s="561" t="n"/>
    </row>
    <row r="12994">
      <c r="N12994" s="561" t="n"/>
    </row>
    <row r="12995">
      <c r="N12995" s="561" t="n"/>
    </row>
    <row r="12996">
      <c r="N12996" s="561" t="n"/>
    </row>
    <row r="12997">
      <c r="N12997" s="561" t="n"/>
    </row>
    <row r="12998">
      <c r="N12998" s="561" t="n"/>
    </row>
    <row r="12999">
      <c r="N12999" s="561" t="n"/>
    </row>
    <row r="13000">
      <c r="N13000" s="561" t="n"/>
    </row>
    <row r="13001">
      <c r="N13001" s="561" t="n"/>
    </row>
    <row r="13002">
      <c r="N13002" s="561" t="n"/>
    </row>
    <row r="13003">
      <c r="N13003" s="561" t="n"/>
    </row>
    <row r="13004">
      <c r="N13004" s="561" t="n"/>
    </row>
    <row r="13005">
      <c r="N13005" s="561" t="n"/>
    </row>
    <row r="13006">
      <c r="N13006" s="561" t="n"/>
    </row>
    <row r="13007">
      <c r="N13007" s="561" t="n"/>
    </row>
    <row r="13008">
      <c r="N13008" s="561" t="n"/>
    </row>
    <row r="13009">
      <c r="N13009" s="561" t="n"/>
    </row>
    <row r="13010">
      <c r="N13010" s="561" t="n"/>
    </row>
    <row r="13011">
      <c r="N13011" s="561" t="n"/>
    </row>
    <row r="13012">
      <c r="N13012" s="561" t="n"/>
    </row>
    <row r="13013">
      <c r="N13013" s="561" t="n"/>
    </row>
    <row r="13014">
      <c r="N13014" s="561" t="n"/>
    </row>
    <row r="13015">
      <c r="N13015" s="561" t="n"/>
    </row>
    <row r="13016">
      <c r="N13016" s="561" t="n"/>
    </row>
    <row r="13017">
      <c r="N13017" s="561" t="n"/>
    </row>
    <row r="13018">
      <c r="N13018" s="561" t="n"/>
    </row>
    <row r="13019">
      <c r="N13019" s="561" t="n"/>
    </row>
    <row r="13020">
      <c r="N13020" s="561" t="n"/>
    </row>
    <row r="13021">
      <c r="N13021" s="561" t="n"/>
    </row>
    <row r="13022">
      <c r="N13022" s="561" t="n"/>
    </row>
    <row r="13023">
      <c r="N13023" s="561" t="n"/>
    </row>
    <row r="13024">
      <c r="N13024" s="561" t="n"/>
    </row>
    <row r="13025">
      <c r="N13025" s="561" t="n"/>
    </row>
    <row r="13026">
      <c r="N13026" s="561" t="n"/>
    </row>
    <row r="13027">
      <c r="N13027" s="561" t="n"/>
    </row>
    <row r="13028">
      <c r="N13028" s="561" t="n"/>
    </row>
    <row r="13029">
      <c r="N13029" s="561" t="n"/>
    </row>
    <row r="13030">
      <c r="N13030" s="561" t="n"/>
    </row>
    <row r="13031">
      <c r="N13031" s="561" t="n"/>
    </row>
    <row r="13032">
      <c r="N13032" s="561" t="n"/>
    </row>
    <row r="13033">
      <c r="N13033" s="561" t="n"/>
    </row>
    <row r="13034">
      <c r="N13034" s="561" t="n"/>
    </row>
    <row r="13035">
      <c r="N13035" s="561" t="n"/>
    </row>
    <row r="13036">
      <c r="N13036" s="561" t="n"/>
    </row>
    <row r="13037">
      <c r="N13037" s="561" t="n"/>
    </row>
    <row r="13038">
      <c r="N13038" s="561" t="n"/>
    </row>
    <row r="13039">
      <c r="N13039" s="561" t="n"/>
    </row>
    <row r="13040">
      <c r="N13040" s="561" t="n"/>
    </row>
    <row r="13041">
      <c r="N13041" s="561" t="n"/>
    </row>
    <row r="13042">
      <c r="N13042" s="561" t="n"/>
    </row>
    <row r="13043">
      <c r="N13043" s="561" t="n"/>
    </row>
    <row r="13044">
      <c r="N13044" s="561" t="n"/>
    </row>
    <row r="13045">
      <c r="N13045" s="561" t="n"/>
    </row>
    <row r="13046">
      <c r="N13046" s="561" t="n"/>
    </row>
    <row r="13047">
      <c r="N13047" s="561" t="n"/>
    </row>
    <row r="13048">
      <c r="N13048" s="561" t="n"/>
    </row>
    <row r="13049">
      <c r="N13049" s="561" t="n"/>
    </row>
    <row r="13050">
      <c r="N13050" s="561" t="n"/>
    </row>
    <row r="13051">
      <c r="N13051" s="561" t="n"/>
    </row>
    <row r="13052">
      <c r="N13052" s="561" t="n"/>
    </row>
    <row r="13053">
      <c r="N13053" s="561" t="n"/>
    </row>
    <row r="13054">
      <c r="N13054" s="561" t="n"/>
    </row>
    <row r="13055">
      <c r="N13055" s="561" t="n"/>
    </row>
    <row r="13056">
      <c r="N13056" s="561" t="n"/>
    </row>
    <row r="13057">
      <c r="N13057" s="561" t="n"/>
    </row>
    <row r="13058">
      <c r="N13058" s="561" t="n"/>
    </row>
    <row r="13059">
      <c r="N13059" s="561" t="n"/>
    </row>
    <row r="13060">
      <c r="N13060" s="561" t="n"/>
    </row>
    <row r="13061">
      <c r="N13061" s="561" t="n"/>
    </row>
    <row r="13062">
      <c r="N13062" s="561" t="n"/>
    </row>
    <row r="13063">
      <c r="N13063" s="561" t="n"/>
    </row>
    <row r="13064">
      <c r="N13064" s="561" t="n"/>
    </row>
    <row r="13065">
      <c r="N13065" s="561" t="n"/>
    </row>
    <row r="13066">
      <c r="N13066" s="561" t="n"/>
    </row>
    <row r="13067">
      <c r="N13067" s="561" t="n"/>
    </row>
    <row r="13068">
      <c r="N13068" s="561" t="n"/>
    </row>
    <row r="13069">
      <c r="N13069" s="561" t="n"/>
    </row>
    <row r="13070">
      <c r="N13070" s="561" t="n"/>
    </row>
    <row r="13071">
      <c r="N13071" s="561" t="n"/>
    </row>
    <row r="13072">
      <c r="N13072" s="561" t="n"/>
    </row>
    <row r="13073">
      <c r="N13073" s="561" t="n"/>
    </row>
    <row r="13074">
      <c r="N13074" s="561" t="n"/>
    </row>
    <row r="13075">
      <c r="N13075" s="561" t="n"/>
    </row>
    <row r="13076">
      <c r="N13076" s="561" t="n"/>
    </row>
    <row r="13077">
      <c r="N13077" s="561" t="n"/>
    </row>
    <row r="13078">
      <c r="N13078" s="561" t="n"/>
    </row>
    <row r="13079">
      <c r="N13079" s="561" t="n"/>
    </row>
    <row r="13080">
      <c r="N13080" s="561" t="n"/>
    </row>
    <row r="13081">
      <c r="N13081" s="561" t="n"/>
    </row>
    <row r="13082">
      <c r="N13082" s="561" t="n"/>
    </row>
    <row r="13083">
      <c r="N13083" s="561" t="n"/>
    </row>
    <row r="13084">
      <c r="N13084" s="561" t="n"/>
    </row>
    <row r="13085">
      <c r="N13085" s="561" t="n"/>
    </row>
    <row r="13086">
      <c r="N13086" s="561" t="n"/>
    </row>
    <row r="13087">
      <c r="N13087" s="561" t="n"/>
    </row>
    <row r="13088">
      <c r="N13088" s="561" t="n"/>
    </row>
    <row r="13089">
      <c r="N13089" s="561" t="n"/>
    </row>
    <row r="13090">
      <c r="N13090" s="561" t="n"/>
    </row>
    <row r="13091">
      <c r="N13091" s="561" t="n"/>
    </row>
    <row r="13092">
      <c r="N13092" s="561" t="n"/>
    </row>
    <row r="13093">
      <c r="N13093" s="561" t="n"/>
    </row>
    <row r="13094">
      <c r="N13094" s="561" t="n"/>
    </row>
    <row r="13095">
      <c r="N13095" s="561" t="n"/>
    </row>
    <row r="13096">
      <c r="N13096" s="561" t="n"/>
    </row>
    <row r="13097">
      <c r="N13097" s="561" t="n"/>
    </row>
    <row r="13098">
      <c r="N13098" s="561" t="n"/>
    </row>
    <row r="13099">
      <c r="N13099" s="561" t="n"/>
    </row>
    <row r="13100">
      <c r="N13100" s="561" t="n"/>
    </row>
    <row r="13101">
      <c r="N13101" s="561" t="n"/>
    </row>
    <row r="13102">
      <c r="N13102" s="561" t="n"/>
    </row>
    <row r="13103">
      <c r="N13103" s="561" t="n"/>
    </row>
    <row r="13104">
      <c r="N13104" s="561" t="n"/>
    </row>
    <row r="13105">
      <c r="N13105" s="561" t="n"/>
    </row>
    <row r="13106">
      <c r="N13106" s="561" t="n"/>
    </row>
    <row r="13107">
      <c r="N13107" s="561" t="n"/>
    </row>
    <row r="13108">
      <c r="N13108" s="561" t="n"/>
    </row>
    <row r="13109">
      <c r="N13109" s="561" t="n"/>
    </row>
    <row r="13110">
      <c r="N13110" s="561" t="n"/>
    </row>
    <row r="13111">
      <c r="N13111" s="561" t="n"/>
    </row>
    <row r="13112">
      <c r="N13112" s="561" t="n"/>
    </row>
    <row r="13113">
      <c r="N13113" s="561" t="n"/>
    </row>
    <row r="13114">
      <c r="N13114" s="561" t="n"/>
    </row>
    <row r="13115">
      <c r="N13115" s="561" t="n"/>
    </row>
    <row r="13116">
      <c r="N13116" s="561" t="n"/>
    </row>
    <row r="13117">
      <c r="N13117" s="561" t="n"/>
    </row>
    <row r="13118">
      <c r="N13118" s="561" t="n"/>
    </row>
    <row r="13119">
      <c r="N13119" s="561" t="n"/>
    </row>
    <row r="13120">
      <c r="N13120" s="561" t="n"/>
    </row>
    <row r="13121">
      <c r="N13121" s="561" t="n"/>
    </row>
    <row r="13122">
      <c r="N13122" s="561" t="n"/>
    </row>
    <row r="13123">
      <c r="N13123" s="561" t="n"/>
    </row>
    <row r="13124">
      <c r="N13124" s="561" t="n"/>
    </row>
    <row r="13125">
      <c r="N13125" s="561" t="n"/>
    </row>
    <row r="13126">
      <c r="N13126" s="561" t="n"/>
    </row>
    <row r="13127">
      <c r="N13127" s="561" t="n"/>
    </row>
    <row r="13128">
      <c r="N13128" s="561" t="n"/>
    </row>
    <row r="13129">
      <c r="N13129" s="561" t="n"/>
    </row>
    <row r="13130">
      <c r="N13130" s="561" t="n"/>
    </row>
    <row r="13131">
      <c r="N13131" s="561" t="n"/>
    </row>
    <row r="13132">
      <c r="N13132" s="561" t="n"/>
    </row>
    <row r="13133">
      <c r="N13133" s="561" t="n"/>
    </row>
    <row r="13134">
      <c r="N13134" s="561" t="n"/>
    </row>
    <row r="13135">
      <c r="N13135" s="561" t="n"/>
    </row>
    <row r="13136">
      <c r="N13136" s="561" t="n"/>
    </row>
    <row r="13137">
      <c r="N13137" s="561" t="n"/>
    </row>
    <row r="13138">
      <c r="N13138" s="561" t="n"/>
    </row>
    <row r="13139">
      <c r="N13139" s="561" t="n"/>
    </row>
    <row r="13140">
      <c r="N13140" s="561" t="n"/>
    </row>
    <row r="13141">
      <c r="N13141" s="561" t="n"/>
    </row>
    <row r="13142">
      <c r="N13142" s="561" t="n"/>
    </row>
    <row r="13143">
      <c r="N13143" s="561" t="n"/>
    </row>
    <row r="13144">
      <c r="N13144" s="561" t="n"/>
    </row>
    <row r="13145">
      <c r="N13145" s="561" t="n"/>
    </row>
    <row r="13146">
      <c r="N13146" s="561" t="n"/>
    </row>
    <row r="13147">
      <c r="N13147" s="561" t="n"/>
    </row>
    <row r="13148">
      <c r="N13148" s="561" t="n"/>
    </row>
    <row r="13149">
      <c r="N13149" s="561" t="n"/>
    </row>
    <row r="13150">
      <c r="N13150" s="561" t="n"/>
    </row>
    <row r="13151">
      <c r="N13151" s="561" t="n"/>
    </row>
    <row r="13152">
      <c r="N13152" s="561" t="n"/>
    </row>
    <row r="13153">
      <c r="N13153" s="561" t="n"/>
    </row>
    <row r="13154">
      <c r="N13154" s="561" t="n"/>
    </row>
    <row r="13155">
      <c r="N13155" s="561" t="n"/>
    </row>
    <row r="13156">
      <c r="N13156" s="561" t="n"/>
    </row>
    <row r="13157">
      <c r="N13157" s="561" t="n"/>
    </row>
    <row r="13158">
      <c r="N13158" s="561" t="n"/>
    </row>
    <row r="13159">
      <c r="N13159" s="561" t="n"/>
    </row>
    <row r="13160">
      <c r="N13160" s="561" t="n"/>
    </row>
    <row r="13161">
      <c r="N13161" s="561" t="n"/>
    </row>
    <row r="13162">
      <c r="N13162" s="561" t="n"/>
    </row>
    <row r="13163">
      <c r="N13163" s="561" t="n"/>
    </row>
    <row r="13164">
      <c r="N13164" s="561" t="n"/>
    </row>
    <row r="13165">
      <c r="N13165" s="561" t="n"/>
    </row>
    <row r="13166">
      <c r="N13166" s="561" t="n"/>
    </row>
    <row r="13167">
      <c r="N13167" s="561" t="n"/>
    </row>
    <row r="13168">
      <c r="N13168" s="561" t="n"/>
    </row>
    <row r="13169">
      <c r="N13169" s="561" t="n"/>
    </row>
    <row r="13170">
      <c r="N13170" s="561" t="n"/>
    </row>
    <row r="13171">
      <c r="N13171" s="561" t="n"/>
    </row>
    <row r="13172">
      <c r="N13172" s="561" t="n"/>
    </row>
    <row r="13173">
      <c r="N13173" s="561" t="n"/>
    </row>
    <row r="13174">
      <c r="N13174" s="561" t="n"/>
    </row>
    <row r="13175">
      <c r="N13175" s="561" t="n"/>
    </row>
    <row r="13176">
      <c r="N13176" s="561" t="n"/>
    </row>
    <row r="13177">
      <c r="N13177" s="561" t="n"/>
    </row>
    <row r="13178">
      <c r="N13178" s="561" t="n"/>
    </row>
    <row r="13179">
      <c r="N13179" s="561" t="n"/>
    </row>
    <row r="13180">
      <c r="N13180" s="561" t="n"/>
    </row>
    <row r="13181">
      <c r="N13181" s="561" t="n"/>
    </row>
    <row r="13182">
      <c r="N13182" s="561" t="n"/>
    </row>
    <row r="13183">
      <c r="N13183" s="561" t="n"/>
    </row>
    <row r="13184">
      <c r="N13184" s="561" t="n"/>
    </row>
    <row r="13185">
      <c r="N13185" s="561" t="n"/>
    </row>
    <row r="13186">
      <c r="N13186" s="561" t="n"/>
    </row>
    <row r="13187">
      <c r="N13187" s="561" t="n"/>
    </row>
    <row r="13188">
      <c r="N13188" s="561" t="n"/>
    </row>
    <row r="13189">
      <c r="N13189" s="561" t="n"/>
    </row>
    <row r="13190">
      <c r="N13190" s="561" t="n"/>
    </row>
    <row r="13191">
      <c r="N13191" s="561" t="n"/>
    </row>
    <row r="13192">
      <c r="N13192" s="561" t="n"/>
    </row>
    <row r="13193">
      <c r="N13193" s="561" t="n"/>
    </row>
    <row r="13194">
      <c r="N13194" s="561" t="n"/>
    </row>
    <row r="13195">
      <c r="N13195" s="561" t="n"/>
    </row>
    <row r="13196">
      <c r="N13196" s="561" t="n"/>
    </row>
    <row r="13197">
      <c r="N13197" s="561" t="n"/>
    </row>
    <row r="13198">
      <c r="N13198" s="561" t="n"/>
    </row>
    <row r="13199">
      <c r="N13199" s="561" t="n"/>
    </row>
    <row r="13200">
      <c r="N13200" s="561" t="n"/>
    </row>
    <row r="13201">
      <c r="N13201" s="561" t="n"/>
    </row>
    <row r="13202">
      <c r="N13202" s="561" t="n"/>
    </row>
    <row r="13203">
      <c r="N13203" s="561" t="n"/>
    </row>
    <row r="13204">
      <c r="N13204" s="561" t="n"/>
    </row>
    <row r="13205">
      <c r="N13205" s="561" t="n"/>
    </row>
    <row r="13206">
      <c r="N13206" s="561" t="n"/>
    </row>
    <row r="13207">
      <c r="N13207" s="561" t="n"/>
    </row>
    <row r="13208">
      <c r="N13208" s="561" t="n"/>
    </row>
    <row r="13209">
      <c r="N13209" s="561" t="n"/>
    </row>
    <row r="13210">
      <c r="N13210" s="561" t="n"/>
    </row>
    <row r="13211">
      <c r="N13211" s="561" t="n"/>
    </row>
    <row r="13212">
      <c r="N13212" s="561" t="n"/>
    </row>
    <row r="13213">
      <c r="N13213" s="561" t="n"/>
    </row>
    <row r="13214">
      <c r="N13214" s="561" t="n"/>
    </row>
    <row r="13215">
      <c r="N13215" s="561" t="n"/>
    </row>
    <row r="13216">
      <c r="N13216" s="561" t="n"/>
    </row>
    <row r="13217">
      <c r="N13217" s="561" t="n"/>
    </row>
    <row r="13218">
      <c r="N13218" s="561" t="n"/>
    </row>
    <row r="13219">
      <c r="N13219" s="561" t="n"/>
    </row>
    <row r="13220">
      <c r="N13220" s="561" t="n"/>
    </row>
    <row r="13221">
      <c r="N13221" s="561" t="n"/>
    </row>
    <row r="13222">
      <c r="N13222" s="561" t="n"/>
    </row>
    <row r="13223">
      <c r="N13223" s="561" t="n"/>
    </row>
    <row r="13224">
      <c r="N13224" s="561" t="n"/>
    </row>
    <row r="13225">
      <c r="N13225" s="561" t="n"/>
    </row>
    <row r="13226">
      <c r="N13226" s="561" t="n"/>
    </row>
    <row r="13227">
      <c r="N13227" s="561" t="n"/>
    </row>
    <row r="13228">
      <c r="N13228" s="561" t="n"/>
    </row>
    <row r="13229">
      <c r="N13229" s="561" t="n"/>
    </row>
    <row r="13230">
      <c r="N13230" s="561" t="n"/>
    </row>
    <row r="13231">
      <c r="N13231" s="561" t="n"/>
    </row>
    <row r="13232">
      <c r="N13232" s="561" t="n"/>
    </row>
    <row r="13233">
      <c r="N13233" s="561" t="n"/>
    </row>
    <row r="13234">
      <c r="N13234" s="561" t="n"/>
    </row>
    <row r="13235">
      <c r="N13235" s="561" t="n"/>
    </row>
    <row r="13236">
      <c r="N13236" s="561" t="n"/>
    </row>
    <row r="13237">
      <c r="N13237" s="561" t="n"/>
    </row>
    <row r="13238">
      <c r="N13238" s="561" t="n"/>
    </row>
    <row r="13239">
      <c r="N13239" s="561" t="n"/>
    </row>
    <row r="13240">
      <c r="N13240" s="561" t="n"/>
    </row>
    <row r="13241">
      <c r="N13241" s="561" t="n"/>
    </row>
    <row r="13242">
      <c r="N13242" s="561" t="n"/>
    </row>
    <row r="13243">
      <c r="N13243" s="561" t="n"/>
    </row>
    <row r="13244">
      <c r="N13244" s="561" t="n"/>
    </row>
    <row r="13245">
      <c r="N13245" s="561" t="n"/>
    </row>
    <row r="13246">
      <c r="N13246" s="561" t="n"/>
    </row>
    <row r="13247">
      <c r="N13247" s="561" t="n"/>
    </row>
    <row r="13248">
      <c r="N13248" s="561" t="n"/>
    </row>
    <row r="13249">
      <c r="N13249" s="561" t="n"/>
    </row>
    <row r="13250">
      <c r="N13250" s="561" t="n"/>
    </row>
    <row r="13251">
      <c r="N13251" s="561" t="n"/>
    </row>
    <row r="13252">
      <c r="N13252" s="561" t="n"/>
    </row>
    <row r="13253">
      <c r="N13253" s="561" t="n"/>
    </row>
    <row r="13254">
      <c r="N13254" s="561" t="n"/>
    </row>
    <row r="13255">
      <c r="N13255" s="561" t="n"/>
    </row>
    <row r="13256">
      <c r="N13256" s="561" t="n"/>
    </row>
    <row r="13257">
      <c r="N13257" s="561" t="n"/>
    </row>
    <row r="13258">
      <c r="N13258" s="561" t="n"/>
    </row>
    <row r="13259">
      <c r="N13259" s="561" t="n"/>
    </row>
    <row r="13260">
      <c r="N13260" s="561" t="n"/>
    </row>
    <row r="13261">
      <c r="N13261" s="561" t="n"/>
    </row>
    <row r="13262">
      <c r="N13262" s="561" t="n"/>
    </row>
    <row r="13263">
      <c r="N13263" s="561" t="n"/>
    </row>
    <row r="13264">
      <c r="N13264" s="561" t="n"/>
    </row>
    <row r="13265">
      <c r="N13265" s="561" t="n"/>
    </row>
    <row r="13266">
      <c r="N13266" s="561" t="n"/>
    </row>
    <row r="13267">
      <c r="N13267" s="561" t="n"/>
    </row>
    <row r="13268">
      <c r="N13268" s="561" t="n"/>
    </row>
    <row r="13269">
      <c r="N13269" s="561" t="n"/>
    </row>
    <row r="13270">
      <c r="N13270" s="561" t="n"/>
    </row>
    <row r="13271">
      <c r="N13271" s="561" t="n"/>
    </row>
    <row r="13272">
      <c r="N13272" s="561" t="n"/>
    </row>
    <row r="13273">
      <c r="N13273" s="561" t="n"/>
    </row>
    <row r="13274">
      <c r="N13274" s="561" t="n"/>
    </row>
    <row r="13275">
      <c r="N13275" s="561" t="n"/>
    </row>
    <row r="13276">
      <c r="N13276" s="561" t="n"/>
    </row>
    <row r="13277">
      <c r="N13277" s="561" t="n"/>
    </row>
    <row r="13278">
      <c r="N13278" s="561" t="n"/>
    </row>
    <row r="13279">
      <c r="N13279" s="561" t="n"/>
    </row>
    <row r="13280">
      <c r="N13280" s="561" t="n"/>
    </row>
    <row r="13281">
      <c r="N13281" s="561" t="n"/>
    </row>
    <row r="13282">
      <c r="N13282" s="561" t="n"/>
    </row>
    <row r="13283">
      <c r="N13283" s="561" t="n"/>
    </row>
    <row r="13284">
      <c r="N13284" s="561" t="n"/>
    </row>
    <row r="13285">
      <c r="N13285" s="561" t="n"/>
    </row>
    <row r="13286">
      <c r="N13286" s="561" t="n"/>
    </row>
    <row r="13287">
      <c r="N13287" s="561" t="n"/>
    </row>
    <row r="13288">
      <c r="N13288" s="561" t="n"/>
    </row>
    <row r="13289">
      <c r="N13289" s="561" t="n"/>
    </row>
    <row r="13290">
      <c r="N13290" s="561" t="n"/>
    </row>
    <row r="13291">
      <c r="N13291" s="561" t="n"/>
    </row>
    <row r="13292">
      <c r="N13292" s="561" t="n"/>
    </row>
    <row r="13293">
      <c r="N13293" s="561" t="n"/>
    </row>
    <row r="13294">
      <c r="N13294" s="561" t="n"/>
    </row>
    <row r="13295">
      <c r="N13295" s="561" t="n"/>
    </row>
    <row r="13296">
      <c r="N13296" s="561" t="n"/>
    </row>
    <row r="13297">
      <c r="N13297" s="561" t="n"/>
    </row>
    <row r="13298">
      <c r="N13298" s="561" t="n"/>
    </row>
    <row r="13299">
      <c r="N13299" s="561" t="n"/>
    </row>
    <row r="13300">
      <c r="N13300" s="561" t="n"/>
    </row>
    <row r="13301">
      <c r="N13301" s="561" t="n"/>
    </row>
    <row r="13302">
      <c r="N13302" s="561" t="n"/>
    </row>
    <row r="13303">
      <c r="N13303" s="561" t="n"/>
    </row>
    <row r="13304">
      <c r="N13304" s="561" t="n"/>
    </row>
    <row r="13305">
      <c r="N13305" s="561" t="n"/>
    </row>
    <row r="13306">
      <c r="N13306" s="561" t="n"/>
    </row>
    <row r="13307">
      <c r="N13307" s="561" t="n"/>
    </row>
    <row r="13308">
      <c r="N13308" s="561" t="n"/>
    </row>
    <row r="13309">
      <c r="N13309" s="561" t="n"/>
    </row>
    <row r="13310">
      <c r="N13310" s="561" t="n"/>
    </row>
    <row r="13311">
      <c r="N13311" s="561" t="n"/>
    </row>
    <row r="13312">
      <c r="N13312" s="561" t="n"/>
    </row>
    <row r="13313">
      <c r="N13313" s="561" t="n"/>
    </row>
    <row r="13314">
      <c r="N13314" s="561" t="n"/>
    </row>
    <row r="13315">
      <c r="N13315" s="561" t="n"/>
    </row>
    <row r="13316">
      <c r="N13316" s="561" t="n"/>
    </row>
    <row r="13317">
      <c r="N13317" s="561" t="n"/>
    </row>
    <row r="13318">
      <c r="N13318" s="561" t="n"/>
    </row>
    <row r="13319">
      <c r="N13319" s="561" t="n"/>
    </row>
    <row r="13320">
      <c r="N13320" s="561" t="n"/>
    </row>
    <row r="13321">
      <c r="N13321" s="561" t="n"/>
    </row>
    <row r="13322">
      <c r="N13322" s="561" t="n"/>
    </row>
    <row r="13323">
      <c r="N13323" s="561" t="n"/>
    </row>
    <row r="13324">
      <c r="N13324" s="561" t="n"/>
    </row>
    <row r="13325">
      <c r="N13325" s="561" t="n"/>
    </row>
    <row r="13326">
      <c r="N13326" s="561" t="n"/>
    </row>
    <row r="13327">
      <c r="N13327" s="561" t="n"/>
    </row>
    <row r="13328">
      <c r="N13328" s="561" t="n"/>
    </row>
    <row r="13329">
      <c r="N13329" s="561" t="n"/>
    </row>
    <row r="13330">
      <c r="N13330" s="561" t="n"/>
    </row>
    <row r="13331">
      <c r="N13331" s="561" t="n"/>
    </row>
    <row r="13332">
      <c r="N13332" s="561" t="n"/>
    </row>
    <row r="13333">
      <c r="N13333" s="561" t="n"/>
    </row>
    <row r="13334">
      <c r="N13334" s="561" t="n"/>
    </row>
    <row r="13335">
      <c r="N13335" s="561" t="n"/>
    </row>
    <row r="13336">
      <c r="N13336" s="561" t="n"/>
    </row>
    <row r="13337">
      <c r="N13337" s="561" t="n"/>
    </row>
    <row r="13338">
      <c r="N13338" s="561" t="n"/>
    </row>
    <row r="13339">
      <c r="N13339" s="561" t="n"/>
    </row>
    <row r="13340">
      <c r="N13340" s="561" t="n"/>
    </row>
    <row r="13341">
      <c r="N13341" s="561" t="n"/>
    </row>
    <row r="13342">
      <c r="N13342" s="561" t="n"/>
    </row>
    <row r="13343">
      <c r="N13343" s="561" t="n"/>
    </row>
    <row r="13344">
      <c r="N13344" s="561" t="n"/>
    </row>
    <row r="13345">
      <c r="N13345" s="561" t="n"/>
    </row>
    <row r="13346">
      <c r="N13346" s="561" t="n"/>
    </row>
    <row r="13347">
      <c r="N13347" s="561" t="n"/>
    </row>
    <row r="13348">
      <c r="N13348" s="561" t="n"/>
    </row>
    <row r="13349">
      <c r="N13349" s="561" t="n"/>
    </row>
    <row r="13350">
      <c r="N13350" s="561" t="n"/>
    </row>
    <row r="13351">
      <c r="N13351" s="561" t="n"/>
    </row>
    <row r="13352">
      <c r="N13352" s="561" t="n"/>
    </row>
    <row r="13353">
      <c r="N13353" s="561" t="n"/>
    </row>
    <row r="13354">
      <c r="N13354" s="561" t="n"/>
    </row>
    <row r="13355">
      <c r="N13355" s="561" t="n"/>
    </row>
    <row r="13356">
      <c r="N13356" s="561" t="n"/>
    </row>
    <row r="13357">
      <c r="N13357" s="561" t="n"/>
    </row>
    <row r="13358">
      <c r="N13358" s="561" t="n"/>
    </row>
    <row r="13359">
      <c r="N13359" s="561" t="n"/>
    </row>
    <row r="13360">
      <c r="N13360" s="561" t="n"/>
    </row>
    <row r="13361">
      <c r="N13361" s="561" t="n"/>
    </row>
    <row r="13362">
      <c r="N13362" s="561" t="n"/>
    </row>
    <row r="13363">
      <c r="N13363" s="561" t="n"/>
    </row>
    <row r="13364">
      <c r="N13364" s="561" t="n"/>
    </row>
    <row r="13365">
      <c r="N13365" s="561" t="n"/>
    </row>
    <row r="13366">
      <c r="N13366" s="561" t="n"/>
    </row>
    <row r="13367">
      <c r="N13367" s="561" t="n"/>
    </row>
    <row r="13368">
      <c r="N13368" s="561" t="n"/>
    </row>
    <row r="13369">
      <c r="N13369" s="561" t="n"/>
    </row>
    <row r="13370">
      <c r="N13370" s="561" t="n"/>
    </row>
    <row r="13371">
      <c r="N13371" s="561" t="n"/>
    </row>
    <row r="13372">
      <c r="N13372" s="561" t="n"/>
    </row>
    <row r="13373">
      <c r="N13373" s="561" t="n"/>
    </row>
    <row r="13374">
      <c r="N13374" s="561" t="n"/>
    </row>
    <row r="13375">
      <c r="N13375" s="561" t="n"/>
    </row>
    <row r="13376">
      <c r="N13376" s="561" t="n"/>
    </row>
    <row r="13377">
      <c r="N13377" s="561" t="n"/>
    </row>
    <row r="13378">
      <c r="N13378" s="561" t="n"/>
    </row>
    <row r="13379">
      <c r="N13379" s="561" t="n"/>
    </row>
    <row r="13380">
      <c r="N13380" s="561" t="n"/>
    </row>
    <row r="13381">
      <c r="N13381" s="561" t="n"/>
    </row>
    <row r="13382">
      <c r="N13382" s="561" t="n"/>
    </row>
    <row r="13383">
      <c r="N13383" s="561" t="n"/>
    </row>
    <row r="13384">
      <c r="N13384" s="561" t="n"/>
    </row>
    <row r="13385">
      <c r="N13385" s="561" t="n"/>
    </row>
    <row r="13386">
      <c r="N13386" s="561" t="n"/>
    </row>
    <row r="13387">
      <c r="N13387" s="561" t="n"/>
    </row>
    <row r="13388">
      <c r="N13388" s="561" t="n"/>
    </row>
    <row r="13389">
      <c r="N13389" s="561" t="n"/>
    </row>
    <row r="13390">
      <c r="N13390" s="561" t="n"/>
    </row>
    <row r="13391">
      <c r="N13391" s="561" t="n"/>
    </row>
    <row r="13392">
      <c r="N13392" s="561" t="n"/>
    </row>
    <row r="13393">
      <c r="N13393" s="561" t="n"/>
    </row>
    <row r="13394">
      <c r="N13394" s="561" t="n"/>
    </row>
    <row r="13395">
      <c r="N13395" s="561" t="n"/>
    </row>
    <row r="13396">
      <c r="N13396" s="561" t="n"/>
    </row>
    <row r="13397">
      <c r="N13397" s="561" t="n"/>
    </row>
    <row r="13398">
      <c r="N13398" s="561" t="n"/>
    </row>
    <row r="13399">
      <c r="N13399" s="561" t="n"/>
    </row>
    <row r="13400">
      <c r="N13400" s="561" t="n"/>
    </row>
    <row r="13401">
      <c r="N13401" s="561" t="n"/>
    </row>
    <row r="13402">
      <c r="N13402" s="561" t="n"/>
    </row>
    <row r="13403">
      <c r="N13403" s="561" t="n"/>
    </row>
    <row r="13404">
      <c r="N13404" s="561" t="n"/>
    </row>
    <row r="13405">
      <c r="N13405" s="561" t="n"/>
    </row>
    <row r="13406">
      <c r="N13406" s="561" t="n"/>
    </row>
    <row r="13407">
      <c r="N13407" s="561" t="n"/>
    </row>
    <row r="13408">
      <c r="N13408" s="561" t="n"/>
    </row>
    <row r="13409">
      <c r="N13409" s="561" t="n"/>
    </row>
    <row r="13410">
      <c r="N13410" s="561" t="n"/>
    </row>
    <row r="13411">
      <c r="N13411" s="561" t="n"/>
    </row>
    <row r="13412">
      <c r="N13412" s="561" t="n"/>
    </row>
    <row r="13413">
      <c r="N13413" s="561" t="n"/>
    </row>
    <row r="13414">
      <c r="N13414" s="561" t="n"/>
    </row>
    <row r="13415">
      <c r="N13415" s="561" t="n"/>
    </row>
    <row r="13416">
      <c r="N13416" s="561" t="n"/>
    </row>
    <row r="13417">
      <c r="N13417" s="561" t="n"/>
    </row>
    <row r="13418">
      <c r="N13418" s="561" t="n"/>
    </row>
    <row r="13419">
      <c r="N13419" s="561" t="n"/>
    </row>
    <row r="13420">
      <c r="N13420" s="561" t="n"/>
    </row>
    <row r="13421">
      <c r="N13421" s="561" t="n"/>
    </row>
    <row r="13422">
      <c r="N13422" s="561" t="n"/>
    </row>
    <row r="13423">
      <c r="N13423" s="561" t="n"/>
    </row>
    <row r="13424">
      <c r="N13424" s="561" t="n"/>
    </row>
    <row r="13425">
      <c r="N13425" s="561" t="n"/>
    </row>
    <row r="13426">
      <c r="N13426" s="561" t="n"/>
    </row>
    <row r="13427">
      <c r="N13427" s="561" t="n"/>
    </row>
    <row r="13428">
      <c r="N13428" s="561" t="n"/>
    </row>
    <row r="13429">
      <c r="N13429" s="561" t="n"/>
    </row>
    <row r="13430">
      <c r="N13430" s="561" t="n"/>
    </row>
    <row r="13431">
      <c r="N13431" s="561" t="n"/>
    </row>
    <row r="13432">
      <c r="N13432" s="561" t="n"/>
    </row>
    <row r="13433">
      <c r="N13433" s="561" t="n"/>
    </row>
    <row r="13434">
      <c r="N13434" s="561" t="n"/>
    </row>
    <row r="13435">
      <c r="N13435" s="561" t="n"/>
    </row>
    <row r="13436">
      <c r="N13436" s="561" t="n"/>
    </row>
    <row r="13437">
      <c r="N13437" s="561" t="n"/>
    </row>
    <row r="13438">
      <c r="N13438" s="561" t="n"/>
    </row>
    <row r="13439">
      <c r="N13439" s="561" t="n"/>
    </row>
    <row r="13440">
      <c r="N13440" s="561" t="n"/>
    </row>
    <row r="13441">
      <c r="N13441" s="561" t="n"/>
    </row>
    <row r="13442">
      <c r="N13442" s="561" t="n"/>
    </row>
    <row r="13443">
      <c r="N13443" s="561" t="n"/>
    </row>
    <row r="13444">
      <c r="N13444" s="561" t="n"/>
    </row>
    <row r="13445">
      <c r="N13445" s="561" t="n"/>
    </row>
    <row r="13446">
      <c r="N13446" s="561" t="n"/>
    </row>
    <row r="13447">
      <c r="N13447" s="561" t="n"/>
    </row>
    <row r="13448">
      <c r="N13448" s="561" t="n"/>
    </row>
    <row r="13449">
      <c r="N13449" s="561" t="n"/>
    </row>
    <row r="13450">
      <c r="N13450" s="561" t="n"/>
    </row>
    <row r="13451">
      <c r="N13451" s="561" t="n"/>
    </row>
    <row r="13452">
      <c r="N13452" s="561" t="n"/>
    </row>
    <row r="13453">
      <c r="N13453" s="561" t="n"/>
    </row>
    <row r="13454">
      <c r="N13454" s="561" t="n"/>
    </row>
    <row r="13455">
      <c r="N13455" s="561" t="n"/>
    </row>
    <row r="13456">
      <c r="N13456" s="561" t="n"/>
    </row>
    <row r="13457">
      <c r="N13457" s="561" t="n"/>
    </row>
    <row r="13458">
      <c r="N13458" s="561" t="n"/>
    </row>
    <row r="13459">
      <c r="N13459" s="561" t="n"/>
    </row>
    <row r="13460">
      <c r="N13460" s="561" t="n"/>
    </row>
    <row r="13461">
      <c r="N13461" s="561" t="n"/>
    </row>
    <row r="13462">
      <c r="N13462" s="561" t="n"/>
    </row>
    <row r="13463">
      <c r="N13463" s="561" t="n"/>
    </row>
    <row r="13464">
      <c r="N13464" s="561" t="n"/>
    </row>
    <row r="13465">
      <c r="N13465" s="561" t="n"/>
    </row>
    <row r="13466">
      <c r="N13466" s="561" t="n"/>
    </row>
    <row r="13467">
      <c r="N13467" s="561" t="n"/>
    </row>
    <row r="13468">
      <c r="N13468" s="561" t="n"/>
    </row>
    <row r="13469">
      <c r="N13469" s="561" t="n"/>
    </row>
    <row r="13470">
      <c r="N13470" s="561" t="n"/>
    </row>
    <row r="13471">
      <c r="N13471" s="561" t="n"/>
    </row>
    <row r="13472">
      <c r="N13472" s="561" t="n"/>
    </row>
    <row r="13473">
      <c r="N13473" s="561" t="n"/>
    </row>
    <row r="13474">
      <c r="N13474" s="561" t="n"/>
    </row>
    <row r="13475">
      <c r="N13475" s="561" t="n"/>
    </row>
    <row r="13476">
      <c r="N13476" s="561" t="n"/>
    </row>
    <row r="13477">
      <c r="N13477" s="561" t="n"/>
    </row>
    <row r="13478">
      <c r="N13478" s="561" t="n"/>
    </row>
    <row r="13479">
      <c r="N13479" s="561" t="n"/>
    </row>
    <row r="13480">
      <c r="N13480" s="561" t="n"/>
    </row>
    <row r="13481">
      <c r="N13481" s="561" t="n"/>
    </row>
    <row r="13482">
      <c r="N13482" s="561" t="n"/>
    </row>
    <row r="13483">
      <c r="N13483" s="561" t="n"/>
    </row>
    <row r="13484">
      <c r="N13484" s="561" t="n"/>
    </row>
    <row r="13485">
      <c r="N13485" s="561" t="n"/>
    </row>
    <row r="13486">
      <c r="N13486" s="561" t="n"/>
    </row>
    <row r="13487">
      <c r="N13487" s="561" t="n"/>
    </row>
    <row r="13488">
      <c r="N13488" s="561" t="n"/>
    </row>
    <row r="13489">
      <c r="N13489" s="561" t="n"/>
    </row>
    <row r="13490">
      <c r="N13490" s="561" t="n"/>
    </row>
    <row r="13491">
      <c r="N13491" s="561" t="n"/>
    </row>
    <row r="13492">
      <c r="N13492" s="561" t="n"/>
    </row>
    <row r="13493">
      <c r="N13493" s="561" t="n"/>
    </row>
    <row r="13494">
      <c r="N13494" s="561" t="n"/>
    </row>
    <row r="13495">
      <c r="N13495" s="561" t="n"/>
    </row>
    <row r="13496">
      <c r="N13496" s="561" t="n"/>
    </row>
    <row r="13497">
      <c r="N13497" s="561" t="n"/>
    </row>
    <row r="13498">
      <c r="N13498" s="561" t="n"/>
    </row>
    <row r="13499">
      <c r="N13499" s="561" t="n"/>
    </row>
    <row r="13500">
      <c r="N13500" s="561" t="n"/>
    </row>
    <row r="13501">
      <c r="N13501" s="561" t="n"/>
    </row>
    <row r="13502">
      <c r="N13502" s="561" t="n"/>
    </row>
    <row r="13503">
      <c r="N13503" s="561" t="n"/>
    </row>
    <row r="13504">
      <c r="N13504" s="561" t="n"/>
    </row>
    <row r="13505">
      <c r="N13505" s="561" t="n"/>
    </row>
    <row r="13506">
      <c r="N13506" s="561" t="n"/>
    </row>
    <row r="13507">
      <c r="N13507" s="561" t="n"/>
    </row>
    <row r="13508">
      <c r="N13508" s="561" t="n"/>
    </row>
    <row r="13509">
      <c r="N13509" s="561" t="n"/>
    </row>
    <row r="13510">
      <c r="N13510" s="561" t="n"/>
    </row>
    <row r="13511">
      <c r="N13511" s="561" t="n"/>
    </row>
    <row r="13512">
      <c r="N13512" s="561" t="n"/>
    </row>
    <row r="13513">
      <c r="N13513" s="561" t="n"/>
    </row>
    <row r="13514">
      <c r="N13514" s="561" t="n"/>
    </row>
    <row r="13515">
      <c r="N13515" s="561" t="n"/>
    </row>
    <row r="13516">
      <c r="N13516" s="561" t="n"/>
    </row>
    <row r="13517">
      <c r="N13517" s="561" t="n"/>
    </row>
    <row r="13518">
      <c r="N13518" s="561" t="n"/>
    </row>
    <row r="13519">
      <c r="N13519" s="561" t="n"/>
    </row>
    <row r="13520">
      <c r="N13520" s="561" t="n"/>
    </row>
    <row r="13521">
      <c r="N13521" s="561" t="n"/>
    </row>
    <row r="13522">
      <c r="N13522" s="561" t="n"/>
    </row>
    <row r="13523">
      <c r="N13523" s="561" t="n"/>
    </row>
    <row r="13524">
      <c r="N13524" s="561" t="n"/>
    </row>
    <row r="13525">
      <c r="N13525" s="561" t="n"/>
    </row>
    <row r="13526">
      <c r="N13526" s="561" t="n"/>
    </row>
    <row r="13527">
      <c r="N13527" s="561" t="n"/>
    </row>
    <row r="13528">
      <c r="N13528" s="561" t="n"/>
    </row>
    <row r="13529">
      <c r="N13529" s="561" t="n"/>
    </row>
    <row r="13530">
      <c r="N13530" s="561" t="n"/>
    </row>
    <row r="13531">
      <c r="N13531" s="561" t="n"/>
    </row>
    <row r="13532">
      <c r="N13532" s="561" t="n"/>
    </row>
    <row r="13533">
      <c r="N13533" s="561" t="n"/>
    </row>
    <row r="13534">
      <c r="N13534" s="561" t="n"/>
    </row>
    <row r="13535">
      <c r="N13535" s="561" t="n"/>
    </row>
    <row r="13536">
      <c r="N13536" s="561" t="n"/>
    </row>
    <row r="13537">
      <c r="N13537" s="561" t="n"/>
    </row>
    <row r="13538">
      <c r="N13538" s="561" t="n"/>
    </row>
    <row r="13539">
      <c r="N13539" s="561" t="n"/>
    </row>
    <row r="13540">
      <c r="N13540" s="561" t="n"/>
    </row>
    <row r="13541">
      <c r="N13541" s="561" t="n"/>
    </row>
    <row r="13542">
      <c r="N13542" s="561" t="n"/>
    </row>
    <row r="13543">
      <c r="N13543" s="561" t="n"/>
    </row>
    <row r="13544">
      <c r="N13544" s="561" t="n"/>
    </row>
    <row r="13545">
      <c r="N13545" s="561" t="n"/>
    </row>
    <row r="13546">
      <c r="N13546" s="561" t="n"/>
    </row>
    <row r="13547">
      <c r="N13547" s="561" t="n"/>
    </row>
    <row r="13548">
      <c r="N13548" s="561" t="n"/>
    </row>
    <row r="13549">
      <c r="N13549" s="561" t="n"/>
    </row>
    <row r="13550">
      <c r="N13550" s="561" t="n"/>
    </row>
    <row r="13551">
      <c r="N13551" s="561" t="n"/>
    </row>
    <row r="13552">
      <c r="N13552" s="561" t="n"/>
    </row>
    <row r="13553">
      <c r="N13553" s="561" t="n"/>
    </row>
    <row r="13554">
      <c r="N13554" s="561" t="n"/>
    </row>
    <row r="13555">
      <c r="N13555" s="561" t="n"/>
    </row>
    <row r="13556">
      <c r="N13556" s="561" t="n"/>
    </row>
    <row r="13557">
      <c r="N13557" s="561" t="n"/>
    </row>
    <row r="13558">
      <c r="N13558" s="561" t="n"/>
    </row>
    <row r="13559">
      <c r="N13559" s="561" t="n"/>
    </row>
    <row r="13560">
      <c r="N13560" s="561" t="n"/>
    </row>
    <row r="13561">
      <c r="N13561" s="561" t="n"/>
    </row>
    <row r="13562">
      <c r="N13562" s="561" t="n"/>
    </row>
    <row r="13563">
      <c r="N13563" s="561" t="n"/>
    </row>
    <row r="13564">
      <c r="N13564" s="561" t="n"/>
    </row>
    <row r="13565">
      <c r="N13565" s="561" t="n"/>
    </row>
    <row r="13566">
      <c r="N13566" s="561" t="n"/>
    </row>
    <row r="13567">
      <c r="N13567" s="561" t="n"/>
    </row>
    <row r="13568">
      <c r="N13568" s="561" t="n"/>
    </row>
    <row r="13569">
      <c r="N13569" s="561" t="n"/>
    </row>
    <row r="13570">
      <c r="N13570" s="561" t="n"/>
    </row>
    <row r="13571">
      <c r="N13571" s="561" t="n"/>
    </row>
    <row r="13572">
      <c r="N13572" s="561" t="n"/>
    </row>
    <row r="13573">
      <c r="N13573" s="561" t="n"/>
    </row>
    <row r="13574">
      <c r="N13574" s="561" t="n"/>
    </row>
    <row r="13575">
      <c r="N13575" s="561" t="n"/>
    </row>
    <row r="13576">
      <c r="N13576" s="561" t="n"/>
    </row>
    <row r="13577">
      <c r="N13577" s="561" t="n"/>
    </row>
    <row r="13578">
      <c r="N13578" s="561" t="n"/>
    </row>
    <row r="13579">
      <c r="N13579" s="561" t="n"/>
    </row>
    <row r="13580">
      <c r="N13580" s="561" t="n"/>
    </row>
    <row r="13581">
      <c r="N13581" s="561" t="n"/>
    </row>
    <row r="13582">
      <c r="N13582" s="561" t="n"/>
    </row>
    <row r="13583">
      <c r="N13583" s="561" t="n"/>
    </row>
    <row r="13584">
      <c r="N13584" s="561" t="n"/>
    </row>
    <row r="13585">
      <c r="N13585" s="561" t="n"/>
    </row>
    <row r="13586">
      <c r="N13586" s="561" t="n"/>
    </row>
    <row r="13587">
      <c r="N13587" s="561" t="n"/>
    </row>
    <row r="13588">
      <c r="N13588" s="561" t="n"/>
    </row>
    <row r="13589">
      <c r="N13589" s="561" t="n"/>
    </row>
    <row r="13590">
      <c r="N13590" s="561" t="n"/>
    </row>
    <row r="13591">
      <c r="N13591" s="561" t="n"/>
    </row>
    <row r="13592">
      <c r="N13592" s="561" t="n"/>
    </row>
    <row r="13593">
      <c r="N13593" s="561" t="n"/>
    </row>
    <row r="13594">
      <c r="N13594" s="561" t="n"/>
    </row>
    <row r="13595">
      <c r="N13595" s="561" t="n"/>
    </row>
    <row r="13596">
      <c r="N13596" s="561" t="n"/>
    </row>
    <row r="13597">
      <c r="N13597" s="561" t="n"/>
    </row>
    <row r="13598">
      <c r="N13598" s="561" t="n"/>
    </row>
    <row r="13599">
      <c r="N13599" s="561" t="n"/>
    </row>
    <row r="13600">
      <c r="N13600" s="561" t="n"/>
    </row>
    <row r="13601">
      <c r="N13601" s="561" t="n"/>
    </row>
    <row r="13602">
      <c r="N13602" s="561" t="n"/>
    </row>
    <row r="13603">
      <c r="N13603" s="561" t="n"/>
    </row>
    <row r="13604">
      <c r="N13604" s="561" t="n"/>
    </row>
    <row r="13605">
      <c r="N13605" s="561" t="n"/>
    </row>
    <row r="13606">
      <c r="N13606" s="561" t="n"/>
    </row>
    <row r="13607">
      <c r="N13607" s="561" t="n"/>
    </row>
    <row r="13608">
      <c r="N13608" s="561" t="n"/>
    </row>
    <row r="13609">
      <c r="N13609" s="561" t="n"/>
    </row>
    <row r="13610">
      <c r="N13610" s="561" t="n"/>
    </row>
    <row r="13611">
      <c r="N13611" s="561" t="n"/>
    </row>
    <row r="13612">
      <c r="N13612" s="561" t="n"/>
    </row>
    <row r="13613">
      <c r="N13613" s="561" t="n"/>
    </row>
    <row r="13614">
      <c r="N13614" s="561" t="n"/>
    </row>
    <row r="13615">
      <c r="N13615" s="561" t="n"/>
    </row>
    <row r="13616">
      <c r="N13616" s="561" t="n"/>
    </row>
    <row r="13617">
      <c r="N13617" s="561" t="n"/>
    </row>
    <row r="13618">
      <c r="N13618" s="561" t="n"/>
    </row>
    <row r="13619">
      <c r="N13619" s="561" t="n"/>
    </row>
    <row r="13620">
      <c r="N13620" s="561" t="n"/>
    </row>
    <row r="13621">
      <c r="N13621" s="561" t="n"/>
    </row>
    <row r="13622">
      <c r="N13622" s="561" t="n"/>
    </row>
    <row r="13623">
      <c r="N13623" s="561" t="n"/>
    </row>
    <row r="13624">
      <c r="N13624" s="561" t="n"/>
    </row>
    <row r="13625">
      <c r="N13625" s="561" t="n"/>
    </row>
    <row r="13626">
      <c r="N13626" s="561" t="n"/>
    </row>
    <row r="13627">
      <c r="N13627" s="561" t="n"/>
    </row>
    <row r="13628">
      <c r="N13628" s="561" t="n"/>
    </row>
    <row r="13629">
      <c r="N13629" s="561" t="n"/>
    </row>
    <row r="13630">
      <c r="N13630" s="561" t="n"/>
    </row>
    <row r="13631">
      <c r="N13631" s="561" t="n"/>
    </row>
    <row r="13632">
      <c r="N13632" s="561" t="n"/>
    </row>
    <row r="13633">
      <c r="N13633" s="561" t="n"/>
    </row>
    <row r="13634">
      <c r="N13634" s="561" t="n"/>
    </row>
    <row r="13635">
      <c r="N13635" s="561" t="n"/>
    </row>
    <row r="13636">
      <c r="N13636" s="561" t="n"/>
    </row>
    <row r="13637">
      <c r="N13637" s="561" t="n"/>
    </row>
    <row r="13638">
      <c r="N13638" s="561" t="n"/>
    </row>
    <row r="13639">
      <c r="N13639" s="561" t="n"/>
    </row>
    <row r="13640">
      <c r="N13640" s="561" t="n"/>
    </row>
    <row r="13641">
      <c r="N13641" s="561" t="n"/>
    </row>
    <row r="13642">
      <c r="N13642" s="561" t="n"/>
    </row>
    <row r="13643">
      <c r="N13643" s="561" t="n"/>
    </row>
    <row r="13644">
      <c r="N13644" s="561" t="n"/>
    </row>
    <row r="13645">
      <c r="N13645" s="561" t="n"/>
    </row>
    <row r="13646">
      <c r="N13646" s="561" t="n"/>
    </row>
    <row r="13647">
      <c r="N13647" s="561" t="n"/>
    </row>
    <row r="13648">
      <c r="N13648" s="561" t="n"/>
    </row>
    <row r="13649">
      <c r="N13649" s="561" t="n"/>
    </row>
    <row r="13650">
      <c r="N13650" s="561" t="n"/>
    </row>
    <row r="13651">
      <c r="N13651" s="561" t="n"/>
    </row>
    <row r="13652">
      <c r="N13652" s="561" t="n"/>
    </row>
    <row r="13653">
      <c r="N13653" s="561" t="n"/>
    </row>
    <row r="13654">
      <c r="N13654" s="561" t="n"/>
    </row>
    <row r="13655">
      <c r="N13655" s="561" t="n"/>
    </row>
    <row r="13656">
      <c r="N13656" s="561" t="n"/>
    </row>
    <row r="13657">
      <c r="N13657" s="561" t="n"/>
    </row>
    <row r="13658">
      <c r="N13658" s="561" t="n"/>
    </row>
    <row r="13659">
      <c r="N13659" s="561" t="n"/>
    </row>
    <row r="13660">
      <c r="N13660" s="561" t="n"/>
    </row>
    <row r="13661">
      <c r="N13661" s="561" t="n"/>
    </row>
    <row r="13662">
      <c r="N13662" s="561" t="n"/>
    </row>
    <row r="13663">
      <c r="N13663" s="561" t="n"/>
    </row>
    <row r="13664">
      <c r="N13664" s="561" t="n"/>
    </row>
    <row r="13665">
      <c r="N13665" s="561" t="n"/>
    </row>
    <row r="13666">
      <c r="N13666" s="561" t="n"/>
    </row>
    <row r="13667">
      <c r="N13667" s="561" t="n"/>
    </row>
    <row r="13668">
      <c r="N13668" s="561" t="n"/>
    </row>
    <row r="13669">
      <c r="N13669" s="561" t="n"/>
    </row>
    <row r="13670">
      <c r="N13670" s="561" t="n"/>
    </row>
    <row r="13671">
      <c r="N13671" s="561" t="n"/>
    </row>
    <row r="13672">
      <c r="N13672" s="561" t="n"/>
    </row>
    <row r="13673">
      <c r="N13673" s="561" t="n"/>
    </row>
    <row r="13674">
      <c r="N13674" s="561" t="n"/>
    </row>
    <row r="13675">
      <c r="N13675" s="561" t="n"/>
    </row>
    <row r="13676">
      <c r="N13676" s="561" t="n"/>
    </row>
    <row r="13677">
      <c r="N13677" s="561" t="n"/>
    </row>
    <row r="13678">
      <c r="N13678" s="561" t="n"/>
    </row>
    <row r="13679">
      <c r="N13679" s="561" t="n"/>
    </row>
    <row r="13680">
      <c r="N13680" s="561" t="n"/>
    </row>
    <row r="13681">
      <c r="N13681" s="561" t="n"/>
    </row>
    <row r="13682">
      <c r="N13682" s="561" t="n"/>
    </row>
    <row r="13683">
      <c r="N13683" s="561" t="n"/>
    </row>
    <row r="13684">
      <c r="N13684" s="561" t="n"/>
    </row>
    <row r="13685">
      <c r="N13685" s="561" t="n"/>
    </row>
    <row r="13686">
      <c r="N13686" s="561" t="n"/>
    </row>
    <row r="13687">
      <c r="N13687" s="561" t="n"/>
    </row>
    <row r="13688">
      <c r="N13688" s="561" t="n"/>
    </row>
    <row r="13689">
      <c r="N13689" s="561" t="n"/>
    </row>
    <row r="13690">
      <c r="N13690" s="561" t="n"/>
    </row>
    <row r="13691">
      <c r="N13691" s="561" t="n"/>
    </row>
    <row r="13692">
      <c r="N13692" s="561" t="n"/>
    </row>
    <row r="13693">
      <c r="N13693" s="561" t="n"/>
    </row>
    <row r="13694">
      <c r="N13694" s="561" t="n"/>
    </row>
    <row r="13695">
      <c r="N13695" s="561" t="n"/>
    </row>
    <row r="13696">
      <c r="N13696" s="561" t="n"/>
    </row>
    <row r="13697">
      <c r="N13697" s="561" t="n"/>
    </row>
    <row r="13698">
      <c r="N13698" s="561" t="n"/>
    </row>
    <row r="13699">
      <c r="N13699" s="561" t="n"/>
    </row>
    <row r="13700">
      <c r="N13700" s="561" t="n"/>
    </row>
    <row r="13701">
      <c r="N13701" s="561" t="n"/>
    </row>
    <row r="13702">
      <c r="N13702" s="561" t="n"/>
    </row>
    <row r="13703">
      <c r="N13703" s="561" t="n"/>
    </row>
    <row r="13704">
      <c r="N13704" s="561" t="n"/>
    </row>
    <row r="13705">
      <c r="N13705" s="561" t="n"/>
    </row>
    <row r="13706">
      <c r="N13706" s="561" t="n"/>
    </row>
    <row r="13707">
      <c r="N13707" s="561" t="n"/>
    </row>
    <row r="13708">
      <c r="N13708" s="561" t="n"/>
    </row>
    <row r="13709">
      <c r="N13709" s="561" t="n"/>
    </row>
    <row r="13710">
      <c r="N13710" s="561" t="n"/>
    </row>
    <row r="13711">
      <c r="N13711" s="561" t="n"/>
    </row>
    <row r="13712">
      <c r="N13712" s="561" t="n"/>
    </row>
    <row r="13713">
      <c r="N13713" s="561" t="n"/>
    </row>
    <row r="13714">
      <c r="N13714" s="561" t="n"/>
    </row>
    <row r="13715">
      <c r="N13715" s="561" t="n"/>
    </row>
    <row r="13716">
      <c r="N13716" s="561" t="n"/>
    </row>
    <row r="13717">
      <c r="N13717" s="561" t="n"/>
    </row>
    <row r="13718">
      <c r="N13718" s="561" t="n"/>
    </row>
    <row r="13719">
      <c r="N13719" s="561" t="n"/>
    </row>
    <row r="13720">
      <c r="N13720" s="561" t="n"/>
    </row>
    <row r="13721">
      <c r="N13721" s="561" t="n"/>
    </row>
    <row r="13722">
      <c r="N13722" s="561" t="n"/>
    </row>
    <row r="13723">
      <c r="N13723" s="561" t="n"/>
    </row>
    <row r="13724">
      <c r="N13724" s="561" t="n"/>
    </row>
    <row r="13725">
      <c r="N13725" s="561" t="n"/>
    </row>
    <row r="13726">
      <c r="N13726" s="561" t="n"/>
    </row>
    <row r="13727">
      <c r="N13727" s="561" t="n"/>
    </row>
    <row r="13728">
      <c r="N13728" s="561" t="n"/>
    </row>
    <row r="13729">
      <c r="N13729" s="561" t="n"/>
    </row>
    <row r="13730">
      <c r="N13730" s="561" t="n"/>
    </row>
    <row r="13731">
      <c r="N13731" s="561" t="n"/>
    </row>
    <row r="13732">
      <c r="N13732" s="561" t="n"/>
    </row>
    <row r="13733">
      <c r="N13733" s="561" t="n"/>
    </row>
    <row r="13734">
      <c r="N13734" s="561" t="n"/>
    </row>
    <row r="13735">
      <c r="N13735" s="561" t="n"/>
    </row>
    <row r="13736">
      <c r="N13736" s="561" t="n"/>
    </row>
    <row r="13737">
      <c r="N13737" s="561" t="n"/>
    </row>
    <row r="13738">
      <c r="N13738" s="561" t="n"/>
    </row>
    <row r="13739">
      <c r="N13739" s="561" t="n"/>
    </row>
    <row r="13740">
      <c r="N13740" s="561" t="n"/>
    </row>
    <row r="13741">
      <c r="N13741" s="561" t="n"/>
    </row>
    <row r="13742">
      <c r="N13742" s="561" t="n"/>
    </row>
    <row r="13743">
      <c r="N13743" s="561" t="n"/>
    </row>
    <row r="13744">
      <c r="N13744" s="561" t="n"/>
    </row>
    <row r="13745">
      <c r="N13745" s="561" t="n"/>
    </row>
    <row r="13746">
      <c r="N13746" s="561" t="n"/>
    </row>
    <row r="13747">
      <c r="N13747" s="561" t="n"/>
    </row>
    <row r="13748">
      <c r="N13748" s="561" t="n"/>
    </row>
    <row r="13749">
      <c r="N13749" s="561" t="n"/>
    </row>
    <row r="13750">
      <c r="N13750" s="561" t="n"/>
    </row>
    <row r="13751">
      <c r="N13751" s="561" t="n"/>
    </row>
    <row r="13752">
      <c r="N13752" s="561" t="n"/>
    </row>
    <row r="13753">
      <c r="N13753" s="561" t="n"/>
    </row>
    <row r="13754">
      <c r="N13754" s="561" t="n"/>
    </row>
    <row r="13755">
      <c r="N13755" s="561" t="n"/>
    </row>
    <row r="13756">
      <c r="N13756" s="561" t="n"/>
    </row>
    <row r="13757">
      <c r="N13757" s="561" t="n"/>
    </row>
    <row r="13758">
      <c r="N13758" s="561" t="n"/>
    </row>
    <row r="13759">
      <c r="N13759" s="561" t="n"/>
    </row>
    <row r="13760">
      <c r="N13760" s="561" t="n"/>
    </row>
    <row r="13761">
      <c r="N13761" s="561" t="n"/>
    </row>
    <row r="13762">
      <c r="N13762" s="561" t="n"/>
    </row>
    <row r="13763">
      <c r="N13763" s="561" t="n"/>
    </row>
    <row r="13764">
      <c r="N13764" s="561" t="n"/>
    </row>
    <row r="13765">
      <c r="N13765" s="561" t="n"/>
    </row>
    <row r="13766">
      <c r="N13766" s="561" t="n"/>
    </row>
    <row r="13767">
      <c r="N13767" s="561" t="n"/>
    </row>
    <row r="13768">
      <c r="N13768" s="561" t="n"/>
    </row>
    <row r="13769">
      <c r="N13769" s="561" t="n"/>
    </row>
    <row r="13770">
      <c r="N13770" s="561" t="n"/>
    </row>
    <row r="13771">
      <c r="N13771" s="561" t="n"/>
    </row>
    <row r="13772">
      <c r="N13772" s="561" t="n"/>
    </row>
    <row r="13773">
      <c r="N13773" s="561" t="n"/>
    </row>
    <row r="13774">
      <c r="N13774" s="561" t="n"/>
    </row>
    <row r="13775">
      <c r="N13775" s="561" t="n"/>
    </row>
    <row r="13776">
      <c r="N13776" s="561" t="n"/>
    </row>
    <row r="13777">
      <c r="N13777" s="561" t="n"/>
    </row>
    <row r="13778">
      <c r="N13778" s="561" t="n"/>
    </row>
    <row r="13779">
      <c r="N13779" s="561" t="n"/>
    </row>
    <row r="13780">
      <c r="N13780" s="561" t="n"/>
    </row>
    <row r="13781">
      <c r="N13781" s="561" t="n"/>
    </row>
    <row r="13782">
      <c r="N13782" s="561" t="n"/>
    </row>
    <row r="13783">
      <c r="N13783" s="561" t="n"/>
    </row>
    <row r="13784">
      <c r="N13784" s="561" t="n"/>
    </row>
    <row r="13785">
      <c r="N13785" s="561" t="n"/>
    </row>
    <row r="13786">
      <c r="N13786" s="561" t="n"/>
    </row>
    <row r="13787">
      <c r="N13787" s="561" t="n"/>
    </row>
    <row r="13788">
      <c r="N13788" s="561" t="n"/>
    </row>
    <row r="13789">
      <c r="N13789" s="561" t="n"/>
    </row>
    <row r="13790">
      <c r="N13790" s="561" t="n"/>
    </row>
    <row r="13791">
      <c r="N13791" s="561" t="n"/>
    </row>
    <row r="13792">
      <c r="N13792" s="561" t="n"/>
    </row>
    <row r="13793">
      <c r="N13793" s="561" t="n"/>
    </row>
    <row r="13794">
      <c r="N13794" s="561" t="n"/>
    </row>
    <row r="13795">
      <c r="N13795" s="561" t="n"/>
    </row>
    <row r="13796">
      <c r="N13796" s="561" t="n"/>
    </row>
    <row r="13797">
      <c r="N13797" s="561" t="n"/>
    </row>
    <row r="13798">
      <c r="N13798" s="561" t="n"/>
    </row>
    <row r="13799">
      <c r="N13799" s="561" t="n"/>
    </row>
    <row r="13800">
      <c r="N13800" s="561" t="n"/>
    </row>
    <row r="13801">
      <c r="N13801" s="561" t="n"/>
    </row>
    <row r="13802">
      <c r="N13802" s="561" t="n"/>
    </row>
    <row r="13803">
      <c r="N13803" s="561" t="n"/>
    </row>
    <row r="13804">
      <c r="N13804" s="561" t="n"/>
    </row>
    <row r="13805">
      <c r="N13805" s="561" t="n"/>
    </row>
    <row r="13806">
      <c r="N13806" s="561" t="n"/>
    </row>
    <row r="13807">
      <c r="N13807" s="561" t="n"/>
    </row>
    <row r="13808">
      <c r="N13808" s="561" t="n"/>
    </row>
    <row r="13809">
      <c r="N13809" s="561" t="n"/>
    </row>
    <row r="13810">
      <c r="N13810" s="561" t="n"/>
    </row>
    <row r="13811">
      <c r="N13811" s="561" t="n"/>
    </row>
    <row r="13812">
      <c r="N13812" s="561" t="n"/>
    </row>
    <row r="13813">
      <c r="N13813" s="561" t="n"/>
    </row>
    <row r="13814">
      <c r="N13814" s="561" t="n"/>
    </row>
    <row r="13815">
      <c r="N13815" s="561" t="n"/>
    </row>
    <row r="13816">
      <c r="N13816" s="561" t="n"/>
    </row>
    <row r="13817">
      <c r="N13817" s="561" t="n"/>
    </row>
    <row r="13818">
      <c r="N13818" s="561" t="n"/>
    </row>
    <row r="13819">
      <c r="N13819" s="561" t="n"/>
    </row>
    <row r="13820">
      <c r="N13820" s="561" t="n"/>
    </row>
    <row r="13821">
      <c r="N13821" s="561" t="n"/>
    </row>
    <row r="13822">
      <c r="N13822" s="561" t="n"/>
    </row>
    <row r="13823">
      <c r="N13823" s="561" t="n"/>
    </row>
    <row r="13824">
      <c r="N13824" s="561" t="n"/>
    </row>
    <row r="13825">
      <c r="N13825" s="561" t="n"/>
    </row>
    <row r="13826">
      <c r="N13826" s="561" t="n"/>
    </row>
    <row r="13827">
      <c r="N13827" s="561" t="n"/>
    </row>
    <row r="13828">
      <c r="N13828" s="561" t="n"/>
    </row>
    <row r="13829">
      <c r="N13829" s="561" t="n"/>
    </row>
    <row r="13830">
      <c r="N13830" s="561" t="n"/>
    </row>
    <row r="13831">
      <c r="N13831" s="561" t="n"/>
    </row>
    <row r="13832">
      <c r="N13832" s="561" t="n"/>
    </row>
    <row r="13833">
      <c r="N13833" s="561" t="n"/>
    </row>
    <row r="13834">
      <c r="N13834" s="561" t="n"/>
    </row>
    <row r="13835">
      <c r="N13835" s="561" t="n"/>
    </row>
    <row r="13836">
      <c r="N13836" s="561" t="n"/>
    </row>
    <row r="13837">
      <c r="N13837" s="561" t="n"/>
    </row>
    <row r="13838">
      <c r="N13838" s="561" t="n"/>
    </row>
    <row r="13839">
      <c r="N13839" s="561" t="n"/>
    </row>
    <row r="13840">
      <c r="N13840" s="561" t="n"/>
    </row>
    <row r="13841">
      <c r="N13841" s="561" t="n"/>
    </row>
    <row r="13842">
      <c r="N13842" s="561" t="n"/>
    </row>
    <row r="13843">
      <c r="N13843" s="561" t="n"/>
    </row>
    <row r="13844">
      <c r="N13844" s="561" t="n"/>
    </row>
    <row r="13845">
      <c r="N13845" s="561" t="n"/>
    </row>
    <row r="13846">
      <c r="N13846" s="561" t="n"/>
    </row>
    <row r="13847">
      <c r="N13847" s="561" t="n"/>
    </row>
    <row r="13848">
      <c r="N13848" s="561" t="n"/>
    </row>
    <row r="13849">
      <c r="N13849" s="561" t="n"/>
    </row>
    <row r="13850">
      <c r="N13850" s="561" t="n"/>
    </row>
    <row r="13851">
      <c r="N13851" s="561" t="n"/>
    </row>
    <row r="13852">
      <c r="N13852" s="561" t="n"/>
    </row>
    <row r="13853">
      <c r="N13853" s="561" t="n"/>
    </row>
    <row r="13854">
      <c r="N13854" s="561" t="n"/>
    </row>
    <row r="13855">
      <c r="N13855" s="561" t="n"/>
    </row>
    <row r="13856">
      <c r="N13856" s="561" t="n"/>
    </row>
    <row r="13857">
      <c r="N13857" s="561" t="n"/>
    </row>
    <row r="13858">
      <c r="N13858" s="561" t="n"/>
    </row>
    <row r="13859">
      <c r="N13859" s="561" t="n"/>
    </row>
    <row r="13860">
      <c r="N13860" s="561" t="n"/>
    </row>
    <row r="13861">
      <c r="N13861" s="561" t="n"/>
    </row>
    <row r="13862">
      <c r="N13862" s="561" t="n"/>
    </row>
    <row r="13863">
      <c r="N13863" s="561" t="n"/>
    </row>
    <row r="13864">
      <c r="N13864" s="561" t="n"/>
    </row>
    <row r="13865">
      <c r="N13865" s="561" t="n"/>
    </row>
    <row r="13866">
      <c r="N13866" s="561" t="n"/>
    </row>
    <row r="13867">
      <c r="N13867" s="561" t="n"/>
    </row>
    <row r="13868">
      <c r="N13868" s="561" t="n"/>
    </row>
    <row r="13869">
      <c r="N13869" s="561" t="n"/>
    </row>
    <row r="13870">
      <c r="N13870" s="561" t="n"/>
    </row>
    <row r="13871">
      <c r="N13871" s="561" t="n"/>
    </row>
    <row r="13872">
      <c r="N13872" s="561" t="n"/>
    </row>
    <row r="13873">
      <c r="N13873" s="561" t="n"/>
    </row>
    <row r="13874">
      <c r="N13874" s="561" t="n"/>
    </row>
    <row r="13875">
      <c r="N13875" s="561" t="n"/>
    </row>
    <row r="13876">
      <c r="N13876" s="561" t="n"/>
    </row>
    <row r="13877">
      <c r="N13877" s="561" t="n"/>
    </row>
    <row r="13878">
      <c r="N13878" s="561" t="n"/>
    </row>
    <row r="13879">
      <c r="N13879" s="561" t="n"/>
    </row>
    <row r="13880">
      <c r="N13880" s="561" t="n"/>
    </row>
    <row r="13881">
      <c r="N13881" s="561" t="n"/>
    </row>
    <row r="13882">
      <c r="N13882" s="561" t="n"/>
    </row>
    <row r="13883">
      <c r="N13883" s="561" t="n"/>
    </row>
    <row r="13884">
      <c r="N13884" s="561" t="n"/>
    </row>
    <row r="13885">
      <c r="N13885" s="561" t="n"/>
    </row>
    <row r="13886">
      <c r="N13886" s="561" t="n"/>
    </row>
    <row r="13887">
      <c r="N13887" s="561" t="n"/>
    </row>
    <row r="13888">
      <c r="N13888" s="561" t="n"/>
    </row>
    <row r="13889">
      <c r="N13889" s="561" t="n"/>
    </row>
    <row r="13890">
      <c r="N13890" s="561" t="n"/>
    </row>
    <row r="13891">
      <c r="N13891" s="561" t="n"/>
    </row>
    <row r="13892">
      <c r="N13892" s="561" t="n"/>
    </row>
    <row r="13893">
      <c r="N13893" s="561" t="n"/>
    </row>
    <row r="13894">
      <c r="N13894" s="561" t="n"/>
    </row>
    <row r="13895">
      <c r="N13895" s="561" t="n"/>
    </row>
    <row r="13896">
      <c r="N13896" s="561" t="n"/>
    </row>
    <row r="13897">
      <c r="N13897" s="561" t="n"/>
    </row>
    <row r="13898">
      <c r="N13898" s="561" t="n"/>
    </row>
    <row r="13899">
      <c r="N13899" s="561" t="n"/>
    </row>
    <row r="13900">
      <c r="N13900" s="561" t="n"/>
    </row>
    <row r="13901">
      <c r="N13901" s="561" t="n"/>
    </row>
    <row r="13902">
      <c r="N13902" s="561" t="n"/>
    </row>
    <row r="13903">
      <c r="N13903" s="561" t="n"/>
    </row>
    <row r="13904">
      <c r="N13904" s="561" t="n"/>
    </row>
    <row r="13905">
      <c r="N13905" s="561" t="n"/>
    </row>
    <row r="13906">
      <c r="N13906" s="561" t="n"/>
    </row>
    <row r="13907">
      <c r="N13907" s="561" t="n"/>
    </row>
    <row r="13908">
      <c r="N13908" s="561" t="n"/>
    </row>
    <row r="13909">
      <c r="N13909" s="561" t="n"/>
    </row>
    <row r="13910">
      <c r="N13910" s="561" t="n"/>
    </row>
    <row r="13911">
      <c r="N13911" s="561" t="n"/>
    </row>
    <row r="13912">
      <c r="N13912" s="561" t="n"/>
    </row>
    <row r="13913">
      <c r="N13913" s="561" t="n"/>
    </row>
    <row r="13914">
      <c r="N13914" s="561" t="n"/>
    </row>
    <row r="13915">
      <c r="N13915" s="561" t="n"/>
    </row>
    <row r="13916">
      <c r="N13916" s="561" t="n"/>
    </row>
    <row r="13917">
      <c r="N13917" s="561" t="n"/>
    </row>
    <row r="13918">
      <c r="N13918" s="561" t="n"/>
    </row>
    <row r="13919">
      <c r="N13919" s="561" t="n"/>
    </row>
    <row r="13920">
      <c r="N13920" s="561" t="n"/>
    </row>
    <row r="13921">
      <c r="N13921" s="561" t="n"/>
    </row>
    <row r="13922">
      <c r="N13922" s="561" t="n"/>
    </row>
    <row r="13923">
      <c r="N13923" s="561" t="n"/>
    </row>
    <row r="13924">
      <c r="N13924" s="561" t="n"/>
    </row>
    <row r="13925">
      <c r="N13925" s="561" t="n"/>
    </row>
    <row r="13926">
      <c r="N13926" s="561" t="n"/>
    </row>
    <row r="13927">
      <c r="N13927" s="561" t="n"/>
    </row>
    <row r="13928">
      <c r="N13928" s="561" t="n"/>
    </row>
    <row r="13929">
      <c r="N13929" s="561" t="n"/>
    </row>
    <row r="13930">
      <c r="N13930" s="561" t="n"/>
    </row>
    <row r="13931">
      <c r="N13931" s="561" t="n"/>
    </row>
    <row r="13932">
      <c r="N13932" s="561" t="n"/>
    </row>
    <row r="13933">
      <c r="N13933" s="561" t="n"/>
    </row>
    <row r="13934">
      <c r="N13934" s="561" t="n"/>
    </row>
    <row r="13935">
      <c r="N13935" s="561" t="n"/>
    </row>
    <row r="13936">
      <c r="N13936" s="561" t="n"/>
    </row>
    <row r="13937">
      <c r="N13937" s="561" t="n"/>
    </row>
    <row r="13938">
      <c r="N13938" s="561" t="n"/>
    </row>
    <row r="13939">
      <c r="N13939" s="561" t="n"/>
    </row>
    <row r="13940">
      <c r="N13940" s="561" t="n"/>
    </row>
    <row r="13941">
      <c r="N13941" s="561" t="n"/>
    </row>
    <row r="13942">
      <c r="N13942" s="561" t="n"/>
    </row>
    <row r="13943">
      <c r="N13943" s="561" t="n"/>
    </row>
    <row r="13944">
      <c r="N13944" s="561" t="n"/>
    </row>
    <row r="13945">
      <c r="N13945" s="561" t="n"/>
    </row>
    <row r="13946">
      <c r="N13946" s="561" t="n"/>
    </row>
    <row r="13947">
      <c r="N13947" s="561" t="n"/>
    </row>
    <row r="13948">
      <c r="N13948" s="561" t="n"/>
    </row>
    <row r="13949">
      <c r="N13949" s="561" t="n"/>
    </row>
    <row r="13950">
      <c r="N13950" s="561" t="n"/>
    </row>
    <row r="13951">
      <c r="N13951" s="561" t="n"/>
    </row>
    <row r="13952">
      <c r="N13952" s="561" t="n"/>
    </row>
    <row r="13953">
      <c r="N13953" s="561" t="n"/>
    </row>
    <row r="13954">
      <c r="N13954" s="561" t="n"/>
    </row>
    <row r="13955">
      <c r="N13955" s="561" t="n"/>
    </row>
    <row r="13956">
      <c r="N13956" s="561" t="n"/>
    </row>
    <row r="13957">
      <c r="N13957" s="561" t="n"/>
    </row>
    <row r="13958">
      <c r="N13958" s="561" t="n"/>
    </row>
    <row r="13959">
      <c r="N13959" s="561" t="n"/>
    </row>
    <row r="13960">
      <c r="N13960" s="561" t="n"/>
    </row>
    <row r="13961">
      <c r="N13961" s="561" t="n"/>
    </row>
    <row r="13962">
      <c r="N13962" s="561" t="n"/>
    </row>
    <row r="13963">
      <c r="N13963" s="561" t="n"/>
    </row>
    <row r="13964">
      <c r="N13964" s="561" t="n"/>
    </row>
    <row r="13965">
      <c r="N13965" s="561" t="n"/>
    </row>
    <row r="13966">
      <c r="N13966" s="561" t="n"/>
    </row>
    <row r="13967">
      <c r="N13967" s="561" t="n"/>
    </row>
    <row r="13968">
      <c r="N13968" s="561" t="n"/>
    </row>
    <row r="13969">
      <c r="N13969" s="561" t="n"/>
    </row>
    <row r="13970">
      <c r="N13970" s="561" t="n"/>
    </row>
    <row r="13971">
      <c r="N13971" s="561" t="n"/>
    </row>
    <row r="13972">
      <c r="N13972" s="561" t="n"/>
    </row>
    <row r="13973">
      <c r="N13973" s="561" t="n"/>
    </row>
    <row r="13974">
      <c r="N13974" s="561" t="n"/>
    </row>
    <row r="13975">
      <c r="N13975" s="561" t="n"/>
    </row>
    <row r="13976">
      <c r="N13976" s="561" t="n"/>
    </row>
    <row r="13977">
      <c r="N13977" s="561" t="n"/>
    </row>
    <row r="13978">
      <c r="N13978" s="561" t="n"/>
    </row>
    <row r="13979">
      <c r="N13979" s="561" t="n"/>
    </row>
    <row r="13980">
      <c r="N13980" s="561" t="n"/>
    </row>
    <row r="13981">
      <c r="N13981" s="561" t="n"/>
    </row>
    <row r="13982">
      <c r="N13982" s="561" t="n"/>
    </row>
    <row r="13983">
      <c r="N13983" s="561" t="n"/>
    </row>
    <row r="13984">
      <c r="N13984" s="561" t="n"/>
    </row>
    <row r="13985">
      <c r="N13985" s="561" t="n"/>
    </row>
    <row r="13986">
      <c r="N13986" s="561" t="n"/>
    </row>
    <row r="13987">
      <c r="N13987" s="561" t="n"/>
    </row>
    <row r="13988">
      <c r="N13988" s="561" t="n"/>
    </row>
    <row r="13989">
      <c r="N13989" s="561" t="n"/>
    </row>
    <row r="13990">
      <c r="N13990" s="561" t="n"/>
    </row>
    <row r="13991">
      <c r="N13991" s="561" t="n"/>
    </row>
    <row r="13992">
      <c r="N13992" s="561" t="n"/>
    </row>
    <row r="13993">
      <c r="N13993" s="561" t="n"/>
    </row>
    <row r="13994">
      <c r="N13994" s="561" t="n"/>
    </row>
    <row r="13995">
      <c r="N13995" s="561" t="n"/>
    </row>
    <row r="13996">
      <c r="N13996" s="561" t="n"/>
    </row>
    <row r="13997">
      <c r="N13997" s="561" t="n"/>
    </row>
    <row r="13998">
      <c r="N13998" s="561" t="n"/>
    </row>
    <row r="13999">
      <c r="N13999" s="561" t="n"/>
    </row>
    <row r="14000">
      <c r="N14000" s="561" t="n"/>
    </row>
    <row r="14001">
      <c r="N14001" s="561" t="n"/>
    </row>
    <row r="14002">
      <c r="N14002" s="561" t="n"/>
    </row>
    <row r="14003">
      <c r="N14003" s="561" t="n"/>
    </row>
    <row r="14004">
      <c r="N14004" s="561" t="n"/>
    </row>
    <row r="14005">
      <c r="N14005" s="561" t="n"/>
    </row>
    <row r="14006">
      <c r="N14006" s="561" t="n"/>
    </row>
    <row r="14007">
      <c r="N14007" s="561" t="n"/>
    </row>
    <row r="14008">
      <c r="N14008" s="561" t="n"/>
    </row>
    <row r="14009">
      <c r="N14009" s="561" t="n"/>
    </row>
    <row r="14010">
      <c r="N14010" s="561" t="n"/>
    </row>
    <row r="14011">
      <c r="N14011" s="561" t="n"/>
    </row>
    <row r="14012">
      <c r="N14012" s="561" t="n"/>
    </row>
    <row r="14013">
      <c r="N14013" s="561" t="n"/>
    </row>
    <row r="14014">
      <c r="N14014" s="561" t="n"/>
    </row>
    <row r="14015">
      <c r="N14015" s="561" t="n"/>
    </row>
    <row r="14016">
      <c r="N14016" s="561" t="n"/>
    </row>
    <row r="14017">
      <c r="N14017" s="561" t="n"/>
    </row>
    <row r="14018">
      <c r="N14018" s="561" t="n"/>
    </row>
    <row r="14019">
      <c r="N14019" s="561" t="n"/>
    </row>
    <row r="14020">
      <c r="N14020" s="561" t="n"/>
    </row>
    <row r="14021">
      <c r="N14021" s="561" t="n"/>
    </row>
    <row r="14022">
      <c r="N14022" s="561" t="n"/>
    </row>
    <row r="14023">
      <c r="N14023" s="561" t="n"/>
    </row>
    <row r="14024">
      <c r="N14024" s="561" t="n"/>
    </row>
    <row r="14025">
      <c r="N14025" s="561" t="n"/>
    </row>
    <row r="14026">
      <c r="N14026" s="561" t="n"/>
    </row>
    <row r="14027">
      <c r="N14027" s="561" t="n"/>
    </row>
    <row r="14028">
      <c r="N14028" s="561" t="n"/>
    </row>
    <row r="14029">
      <c r="N14029" s="561" t="n"/>
    </row>
    <row r="14030">
      <c r="N14030" s="561" t="n"/>
    </row>
    <row r="14031">
      <c r="N14031" s="561" t="n"/>
    </row>
    <row r="14032">
      <c r="N14032" s="561" t="n"/>
    </row>
    <row r="14033">
      <c r="N14033" s="561" t="n"/>
    </row>
    <row r="14034">
      <c r="N14034" s="561" t="n"/>
    </row>
    <row r="14035">
      <c r="N14035" s="561" t="n"/>
    </row>
    <row r="14036">
      <c r="N14036" s="561" t="n"/>
    </row>
    <row r="14037">
      <c r="N14037" s="561" t="n"/>
    </row>
    <row r="14038">
      <c r="N14038" s="561" t="n"/>
    </row>
    <row r="14039">
      <c r="N14039" s="561" t="n"/>
    </row>
    <row r="14040">
      <c r="N14040" s="561" t="n"/>
    </row>
    <row r="14041">
      <c r="N14041" s="561" t="n"/>
    </row>
    <row r="14042">
      <c r="N14042" s="561" t="n"/>
    </row>
    <row r="14043">
      <c r="N14043" s="561" t="n"/>
    </row>
    <row r="14044">
      <c r="N14044" s="561" t="n"/>
    </row>
    <row r="14045">
      <c r="N14045" s="561" t="n"/>
    </row>
    <row r="14046">
      <c r="N14046" s="561" t="n"/>
    </row>
    <row r="14047">
      <c r="N14047" s="561" t="n"/>
    </row>
    <row r="14048">
      <c r="N14048" s="561" t="n"/>
    </row>
    <row r="14049">
      <c r="N14049" s="561" t="n"/>
    </row>
    <row r="14050">
      <c r="N14050" s="561" t="n"/>
    </row>
    <row r="14051">
      <c r="N14051" s="561" t="n"/>
    </row>
    <row r="14052">
      <c r="N14052" s="561" t="n"/>
    </row>
    <row r="14053">
      <c r="N14053" s="561" t="n"/>
    </row>
    <row r="14054">
      <c r="N14054" s="561" t="n"/>
    </row>
    <row r="14055">
      <c r="N14055" s="561" t="n"/>
    </row>
    <row r="14056">
      <c r="N14056" s="561" t="n"/>
    </row>
    <row r="14057">
      <c r="N14057" s="561" t="n"/>
    </row>
    <row r="14058">
      <c r="N14058" s="561" t="n"/>
    </row>
    <row r="14059">
      <c r="N14059" s="561" t="n"/>
    </row>
    <row r="14060">
      <c r="N14060" s="561" t="n"/>
    </row>
    <row r="14061">
      <c r="N14061" s="561" t="n"/>
    </row>
    <row r="14062">
      <c r="N14062" s="561" t="n"/>
    </row>
    <row r="14063">
      <c r="N14063" s="561" t="n"/>
    </row>
    <row r="14064">
      <c r="N14064" s="561" t="n"/>
    </row>
    <row r="14065">
      <c r="N14065" s="561" t="n"/>
    </row>
    <row r="14066">
      <c r="N14066" s="561" t="n"/>
    </row>
    <row r="14067">
      <c r="N14067" s="561" t="n"/>
    </row>
    <row r="14068">
      <c r="N14068" s="561" t="n"/>
    </row>
    <row r="14069">
      <c r="N14069" s="561" t="n"/>
    </row>
    <row r="14070">
      <c r="N14070" s="561" t="n"/>
    </row>
    <row r="14071">
      <c r="N14071" s="561" t="n"/>
    </row>
    <row r="14072">
      <c r="N14072" s="561" t="n"/>
    </row>
    <row r="14073">
      <c r="N14073" s="561" t="n"/>
    </row>
    <row r="14074">
      <c r="N14074" s="561" t="n"/>
    </row>
    <row r="14075">
      <c r="N14075" s="561" t="n"/>
    </row>
    <row r="14076">
      <c r="N14076" s="561" t="n"/>
    </row>
    <row r="14077">
      <c r="N14077" s="561" t="n"/>
    </row>
    <row r="14078">
      <c r="N14078" s="561" t="n"/>
    </row>
    <row r="14079">
      <c r="N14079" s="561" t="n"/>
    </row>
    <row r="14080">
      <c r="N14080" s="561" t="n"/>
    </row>
    <row r="14081">
      <c r="N14081" s="561" t="n"/>
    </row>
    <row r="14082">
      <c r="N14082" s="561" t="n"/>
    </row>
    <row r="14083">
      <c r="N14083" s="561" t="n"/>
    </row>
    <row r="14084">
      <c r="N14084" s="561" t="n"/>
    </row>
    <row r="14085">
      <c r="N14085" s="561" t="n"/>
    </row>
    <row r="14086">
      <c r="N14086" s="561" t="n"/>
    </row>
    <row r="14087">
      <c r="N14087" s="561" t="n"/>
    </row>
    <row r="14088">
      <c r="N14088" s="561" t="n"/>
    </row>
    <row r="14089">
      <c r="N14089" s="561" t="n"/>
    </row>
    <row r="14090">
      <c r="N14090" s="561" t="n"/>
    </row>
    <row r="14091">
      <c r="N14091" s="561" t="n"/>
    </row>
    <row r="14092">
      <c r="N14092" s="561" t="n"/>
    </row>
    <row r="14093">
      <c r="N14093" s="561" t="n"/>
    </row>
    <row r="14094">
      <c r="N14094" s="561" t="n"/>
    </row>
    <row r="14095">
      <c r="N14095" s="561" t="n"/>
    </row>
    <row r="14096">
      <c r="N14096" s="561" t="n"/>
    </row>
    <row r="14097">
      <c r="N14097" s="561" t="n"/>
    </row>
    <row r="14098">
      <c r="N14098" s="561" t="n"/>
    </row>
    <row r="14099">
      <c r="N14099" s="561" t="n"/>
    </row>
    <row r="14100">
      <c r="N14100" s="561" t="n"/>
    </row>
    <row r="14101">
      <c r="N14101" s="561" t="n"/>
    </row>
    <row r="14102">
      <c r="N14102" s="561" t="n"/>
    </row>
    <row r="14103">
      <c r="N14103" s="561" t="n"/>
    </row>
    <row r="14104">
      <c r="N14104" s="561" t="n"/>
    </row>
    <row r="14105">
      <c r="N14105" s="561" t="n"/>
    </row>
    <row r="14106">
      <c r="N14106" s="561" t="n"/>
    </row>
    <row r="14107">
      <c r="N14107" s="561" t="n"/>
    </row>
    <row r="14108">
      <c r="N14108" s="561" t="n"/>
    </row>
    <row r="14109">
      <c r="N14109" s="561" t="n"/>
    </row>
    <row r="14110">
      <c r="N14110" s="561" t="n"/>
    </row>
    <row r="14111">
      <c r="N14111" s="561" t="n"/>
    </row>
    <row r="14112">
      <c r="N14112" s="561" t="n"/>
    </row>
    <row r="14113">
      <c r="N14113" s="561" t="n"/>
    </row>
    <row r="14114">
      <c r="N14114" s="561" t="n"/>
    </row>
    <row r="14115">
      <c r="N14115" s="561" t="n"/>
    </row>
    <row r="14116">
      <c r="N14116" s="561" t="n"/>
    </row>
    <row r="14117">
      <c r="N14117" s="561" t="n"/>
    </row>
    <row r="14118">
      <c r="N14118" s="561" t="n"/>
    </row>
    <row r="14119">
      <c r="N14119" s="561" t="n"/>
    </row>
    <row r="14120">
      <c r="N14120" s="561" t="n"/>
    </row>
    <row r="14121">
      <c r="N14121" s="561" t="n"/>
    </row>
    <row r="14122">
      <c r="N14122" s="561" t="n"/>
    </row>
    <row r="14123">
      <c r="N14123" s="561" t="n"/>
    </row>
    <row r="14124">
      <c r="N14124" s="561" t="n"/>
    </row>
    <row r="14125">
      <c r="N14125" s="561" t="n"/>
    </row>
    <row r="14126">
      <c r="N14126" s="561" t="n"/>
    </row>
    <row r="14127">
      <c r="N14127" s="561" t="n"/>
    </row>
    <row r="14128">
      <c r="N14128" s="561" t="n"/>
    </row>
    <row r="14129">
      <c r="N14129" s="561" t="n"/>
    </row>
    <row r="14130">
      <c r="N14130" s="561" t="n"/>
    </row>
    <row r="14131">
      <c r="N14131" s="561" t="n"/>
    </row>
    <row r="14132">
      <c r="N14132" s="561" t="n"/>
    </row>
    <row r="14133">
      <c r="N14133" s="561" t="n"/>
    </row>
    <row r="14134">
      <c r="N14134" s="561" t="n"/>
    </row>
    <row r="14135">
      <c r="N14135" s="561" t="n"/>
    </row>
    <row r="14136">
      <c r="N14136" s="561" t="n"/>
    </row>
    <row r="14137">
      <c r="N14137" s="561" t="n"/>
    </row>
    <row r="14138">
      <c r="N14138" s="561" t="n"/>
    </row>
    <row r="14139">
      <c r="N14139" s="561" t="n"/>
    </row>
    <row r="14140">
      <c r="N14140" s="561" t="n"/>
    </row>
    <row r="14141">
      <c r="N14141" s="561" t="n"/>
    </row>
    <row r="14142">
      <c r="N14142" s="561" t="n"/>
    </row>
    <row r="14143">
      <c r="N14143" s="561" t="n"/>
    </row>
    <row r="14144">
      <c r="N14144" s="561" t="n"/>
    </row>
    <row r="14145">
      <c r="N14145" s="561" t="n"/>
    </row>
    <row r="14146">
      <c r="N14146" s="561" t="n"/>
    </row>
    <row r="14147">
      <c r="N14147" s="561" t="n"/>
    </row>
    <row r="14148">
      <c r="N14148" s="561" t="n"/>
    </row>
    <row r="14149">
      <c r="N14149" s="561" t="n"/>
    </row>
    <row r="14150">
      <c r="N14150" s="561" t="n"/>
    </row>
    <row r="14151">
      <c r="N14151" s="561" t="n"/>
    </row>
    <row r="14152">
      <c r="N14152" s="561" t="n"/>
    </row>
    <row r="14153">
      <c r="N14153" s="561" t="n"/>
    </row>
    <row r="14154">
      <c r="N14154" s="561" t="n"/>
    </row>
    <row r="14155">
      <c r="N14155" s="561" t="n"/>
    </row>
    <row r="14156">
      <c r="N14156" s="561" t="n"/>
    </row>
    <row r="14157">
      <c r="N14157" s="561" t="n"/>
    </row>
    <row r="14158">
      <c r="N14158" s="561" t="n"/>
    </row>
    <row r="14159">
      <c r="N14159" s="561" t="n"/>
    </row>
    <row r="14160">
      <c r="N14160" s="561" t="n"/>
    </row>
    <row r="14161">
      <c r="N14161" s="561" t="n"/>
    </row>
    <row r="14162">
      <c r="N14162" s="561" t="n"/>
    </row>
    <row r="14163">
      <c r="N14163" s="561" t="n"/>
    </row>
    <row r="14164">
      <c r="N14164" s="561" t="n"/>
    </row>
    <row r="14165">
      <c r="N14165" s="561" t="n"/>
    </row>
    <row r="14166">
      <c r="N14166" s="561" t="n"/>
    </row>
    <row r="14167">
      <c r="N14167" s="561" t="n"/>
    </row>
    <row r="14168">
      <c r="N14168" s="561" t="n"/>
    </row>
    <row r="14169">
      <c r="N14169" s="561" t="n"/>
    </row>
    <row r="14170">
      <c r="N14170" s="561" t="n"/>
    </row>
    <row r="14171">
      <c r="N14171" s="561" t="n"/>
    </row>
    <row r="14172">
      <c r="N14172" s="561" t="n"/>
    </row>
    <row r="14173">
      <c r="N14173" s="561" t="n"/>
    </row>
    <row r="14174">
      <c r="N14174" s="561" t="n"/>
    </row>
    <row r="14175">
      <c r="N14175" s="561" t="n"/>
    </row>
    <row r="14176">
      <c r="N14176" s="561" t="n"/>
    </row>
    <row r="14177">
      <c r="N14177" s="561" t="n"/>
    </row>
    <row r="14178">
      <c r="N14178" s="561" t="n"/>
    </row>
    <row r="14179">
      <c r="N14179" s="561" t="n"/>
    </row>
    <row r="14180">
      <c r="N14180" s="561" t="n"/>
    </row>
    <row r="14181">
      <c r="N14181" s="561" t="n"/>
    </row>
    <row r="14182">
      <c r="N14182" s="561" t="n"/>
    </row>
    <row r="14183">
      <c r="N14183" s="561" t="n"/>
    </row>
    <row r="14184">
      <c r="N14184" s="561" t="n"/>
    </row>
    <row r="14185">
      <c r="N14185" s="561" t="n"/>
    </row>
    <row r="14186">
      <c r="N14186" s="561" t="n"/>
    </row>
    <row r="14187">
      <c r="N14187" s="561" t="n"/>
    </row>
    <row r="14188">
      <c r="N14188" s="561" t="n"/>
    </row>
    <row r="14189">
      <c r="N14189" s="561" t="n"/>
    </row>
    <row r="14190">
      <c r="N14190" s="561" t="n"/>
    </row>
    <row r="14191">
      <c r="N14191" s="561" t="n"/>
    </row>
    <row r="14192">
      <c r="N14192" s="561" t="n"/>
    </row>
    <row r="14193">
      <c r="N14193" s="561" t="n"/>
    </row>
    <row r="14194">
      <c r="N14194" s="561" t="n"/>
    </row>
    <row r="14195">
      <c r="N14195" s="561" t="n"/>
    </row>
    <row r="14196">
      <c r="N14196" s="561" t="n"/>
    </row>
    <row r="14197">
      <c r="N14197" s="561" t="n"/>
    </row>
    <row r="14198">
      <c r="N14198" s="561" t="n"/>
    </row>
    <row r="14199">
      <c r="N14199" s="561" t="n"/>
    </row>
    <row r="14200">
      <c r="N14200" s="561" t="n"/>
    </row>
    <row r="14201">
      <c r="N14201" s="561" t="n"/>
    </row>
    <row r="14202">
      <c r="N14202" s="561" t="n"/>
    </row>
    <row r="14203">
      <c r="N14203" s="561" t="n"/>
    </row>
    <row r="14204">
      <c r="N14204" s="561" t="n"/>
    </row>
    <row r="14205">
      <c r="N14205" s="561" t="n"/>
    </row>
    <row r="14206">
      <c r="N14206" s="561" t="n"/>
    </row>
    <row r="14207">
      <c r="N14207" s="561" t="n"/>
    </row>
    <row r="14208">
      <c r="N14208" s="561" t="n"/>
    </row>
    <row r="14209">
      <c r="N14209" s="561" t="n"/>
    </row>
    <row r="14210">
      <c r="N14210" s="561" t="n"/>
    </row>
    <row r="14211">
      <c r="N14211" s="561" t="n"/>
    </row>
    <row r="14212">
      <c r="N14212" s="561" t="n"/>
    </row>
    <row r="14213">
      <c r="N14213" s="561" t="n"/>
    </row>
    <row r="14214">
      <c r="N14214" s="561" t="n"/>
    </row>
    <row r="14215">
      <c r="N14215" s="561" t="n"/>
    </row>
    <row r="14216">
      <c r="N14216" s="561" t="n"/>
    </row>
    <row r="14217">
      <c r="N14217" s="561" t="n"/>
    </row>
    <row r="14218">
      <c r="N14218" s="561" t="n"/>
    </row>
    <row r="14219">
      <c r="N14219" s="561" t="n"/>
    </row>
    <row r="14220">
      <c r="N14220" s="561" t="n"/>
    </row>
    <row r="14221">
      <c r="N14221" s="561" t="n"/>
    </row>
    <row r="14222">
      <c r="N14222" s="561" t="n"/>
    </row>
    <row r="14223">
      <c r="N14223" s="561" t="n"/>
    </row>
    <row r="14224">
      <c r="N14224" s="561" t="n"/>
    </row>
    <row r="14225">
      <c r="N14225" s="561" t="n"/>
    </row>
    <row r="14226">
      <c r="N14226" s="561" t="n"/>
    </row>
    <row r="14227">
      <c r="N14227" s="561" t="n"/>
    </row>
    <row r="14228">
      <c r="N14228" s="561" t="n"/>
    </row>
    <row r="14229">
      <c r="N14229" s="561" t="n"/>
    </row>
    <row r="14230">
      <c r="N14230" s="561" t="n"/>
    </row>
    <row r="14231">
      <c r="N14231" s="561" t="n"/>
    </row>
    <row r="14232">
      <c r="N14232" s="561" t="n"/>
    </row>
    <row r="14233">
      <c r="N14233" s="561" t="n"/>
    </row>
    <row r="14234">
      <c r="N14234" s="561" t="n"/>
    </row>
    <row r="14235">
      <c r="N14235" s="561" t="n"/>
    </row>
    <row r="14236">
      <c r="N14236" s="561" t="n"/>
    </row>
    <row r="14237">
      <c r="N14237" s="561" t="n"/>
    </row>
    <row r="14238">
      <c r="N14238" s="561" t="n"/>
    </row>
    <row r="14239">
      <c r="N14239" s="561" t="n"/>
    </row>
    <row r="14240">
      <c r="N14240" s="561" t="n"/>
    </row>
    <row r="14241">
      <c r="N14241" s="561" t="n"/>
    </row>
    <row r="14242">
      <c r="N14242" s="561" t="n"/>
    </row>
    <row r="14243">
      <c r="N14243" s="561" t="n"/>
    </row>
    <row r="14244">
      <c r="N14244" s="561" t="n"/>
    </row>
    <row r="14245">
      <c r="N14245" s="561" t="n"/>
    </row>
    <row r="14246">
      <c r="N14246" s="561" t="n"/>
    </row>
    <row r="14247">
      <c r="N14247" s="561" t="n"/>
    </row>
    <row r="14248">
      <c r="N14248" s="561" t="n"/>
    </row>
    <row r="14249">
      <c r="N14249" s="561" t="n"/>
    </row>
    <row r="14250">
      <c r="N14250" s="561" t="n"/>
    </row>
    <row r="14251">
      <c r="N14251" s="561" t="n"/>
    </row>
    <row r="14252">
      <c r="N14252" s="561" t="n"/>
    </row>
    <row r="14253">
      <c r="N14253" s="561" t="n"/>
    </row>
    <row r="14254">
      <c r="N14254" s="561" t="n"/>
    </row>
    <row r="14255">
      <c r="N14255" s="561" t="n"/>
    </row>
    <row r="14256">
      <c r="N14256" s="561" t="n"/>
    </row>
    <row r="14257">
      <c r="N14257" s="561" t="n"/>
    </row>
    <row r="14258">
      <c r="N14258" s="561" t="n"/>
    </row>
    <row r="14259">
      <c r="N14259" s="561" t="n"/>
    </row>
    <row r="14260">
      <c r="N14260" s="561" t="n"/>
    </row>
    <row r="14261">
      <c r="N14261" s="561" t="n"/>
    </row>
    <row r="14262">
      <c r="N14262" s="561" t="n"/>
    </row>
    <row r="14263">
      <c r="N14263" s="561" t="n"/>
    </row>
    <row r="14264">
      <c r="N14264" s="561" t="n"/>
    </row>
    <row r="14265">
      <c r="N14265" s="561" t="n"/>
    </row>
    <row r="14266">
      <c r="N14266" s="561" t="n"/>
    </row>
    <row r="14267">
      <c r="N14267" s="561" t="n"/>
    </row>
    <row r="14268">
      <c r="N14268" s="561" t="n"/>
    </row>
    <row r="14269">
      <c r="N14269" s="561" t="n"/>
    </row>
    <row r="14270">
      <c r="N14270" s="561" t="n"/>
    </row>
    <row r="14271">
      <c r="N14271" s="561" t="n"/>
    </row>
    <row r="14272">
      <c r="N14272" s="561" t="n"/>
    </row>
    <row r="14273">
      <c r="N14273" s="561" t="n"/>
    </row>
    <row r="14274">
      <c r="N14274" s="561" t="n"/>
    </row>
    <row r="14275">
      <c r="N14275" s="561" t="n"/>
    </row>
    <row r="14276">
      <c r="N14276" s="561" t="n"/>
    </row>
    <row r="14277">
      <c r="N14277" s="561" t="n"/>
    </row>
    <row r="14278">
      <c r="N14278" s="561" t="n"/>
    </row>
    <row r="14279">
      <c r="N14279" s="561" t="n"/>
    </row>
    <row r="14280">
      <c r="N14280" s="561" t="n"/>
    </row>
    <row r="14281">
      <c r="N14281" s="561" t="n"/>
    </row>
    <row r="14282">
      <c r="N14282" s="561" t="n"/>
    </row>
    <row r="14283">
      <c r="N14283" s="561" t="n"/>
    </row>
    <row r="14284">
      <c r="N14284" s="561" t="n"/>
    </row>
    <row r="14285">
      <c r="N14285" s="561" t="n"/>
    </row>
    <row r="14286">
      <c r="N14286" s="561" t="n"/>
    </row>
    <row r="14287">
      <c r="N14287" s="561" t="n"/>
    </row>
    <row r="14288">
      <c r="N14288" s="561" t="n"/>
    </row>
    <row r="14289">
      <c r="N14289" s="561" t="n"/>
    </row>
    <row r="14290">
      <c r="N14290" s="561" t="n"/>
    </row>
    <row r="14291">
      <c r="N14291" s="561" t="n"/>
    </row>
    <row r="14292">
      <c r="N14292" s="561" t="n"/>
    </row>
    <row r="14293">
      <c r="N14293" s="561" t="n"/>
    </row>
    <row r="14294">
      <c r="N14294" s="561" t="n"/>
    </row>
    <row r="14295">
      <c r="N14295" s="561" t="n"/>
    </row>
    <row r="14296">
      <c r="N14296" s="561" t="n"/>
    </row>
    <row r="14297">
      <c r="N14297" s="561" t="n"/>
    </row>
    <row r="14298">
      <c r="N14298" s="561" t="n"/>
    </row>
    <row r="14299">
      <c r="N14299" s="561" t="n"/>
    </row>
    <row r="14300">
      <c r="N14300" s="561" t="n"/>
    </row>
    <row r="14301">
      <c r="N14301" s="561" t="n"/>
    </row>
    <row r="14302">
      <c r="N14302" s="561" t="n"/>
    </row>
    <row r="14303">
      <c r="N14303" s="561" t="n"/>
    </row>
    <row r="14304">
      <c r="N14304" s="561" t="n"/>
    </row>
    <row r="14305">
      <c r="N14305" s="561" t="n"/>
    </row>
    <row r="14306">
      <c r="N14306" s="561" t="n"/>
    </row>
    <row r="14307">
      <c r="N14307" s="561" t="n"/>
    </row>
    <row r="14308">
      <c r="N14308" s="561" t="n"/>
    </row>
    <row r="14309">
      <c r="N14309" s="561" t="n"/>
    </row>
    <row r="14310">
      <c r="N14310" s="561" t="n"/>
    </row>
    <row r="14311">
      <c r="N14311" s="561" t="n"/>
    </row>
    <row r="14312">
      <c r="N14312" s="561" t="n"/>
    </row>
    <row r="14313">
      <c r="N14313" s="561" t="n"/>
    </row>
    <row r="14314">
      <c r="N14314" s="561" t="n"/>
    </row>
    <row r="14315">
      <c r="N14315" s="561" t="n"/>
    </row>
    <row r="14316">
      <c r="N14316" s="561" t="n"/>
    </row>
    <row r="14317">
      <c r="N14317" s="561" t="n"/>
    </row>
    <row r="14318">
      <c r="N14318" s="561" t="n"/>
    </row>
    <row r="14319">
      <c r="N14319" s="561" t="n"/>
    </row>
    <row r="14320">
      <c r="N14320" s="561" t="n"/>
    </row>
    <row r="14321">
      <c r="N14321" s="561" t="n"/>
    </row>
    <row r="14322">
      <c r="N14322" s="561" t="n"/>
    </row>
    <row r="14323">
      <c r="N14323" s="561" t="n"/>
    </row>
    <row r="14324">
      <c r="N14324" s="561" t="n"/>
    </row>
    <row r="14325">
      <c r="N14325" s="561" t="n"/>
    </row>
    <row r="14326">
      <c r="N14326" s="561" t="n"/>
    </row>
    <row r="14327">
      <c r="N14327" s="561" t="n"/>
    </row>
    <row r="14328">
      <c r="N14328" s="561" t="n"/>
    </row>
    <row r="14329">
      <c r="N14329" s="561" t="n"/>
    </row>
    <row r="14330">
      <c r="N14330" s="561" t="n"/>
    </row>
    <row r="14331">
      <c r="N14331" s="561" t="n"/>
    </row>
    <row r="14332">
      <c r="N14332" s="561" t="n"/>
    </row>
    <row r="14333">
      <c r="N14333" s="561" t="n"/>
    </row>
    <row r="14334">
      <c r="N14334" s="561" t="n"/>
    </row>
    <row r="14335">
      <c r="N14335" s="561" t="n"/>
    </row>
    <row r="14336">
      <c r="N14336" s="561" t="n"/>
    </row>
    <row r="14337">
      <c r="N14337" s="561" t="n"/>
    </row>
    <row r="14338">
      <c r="N14338" s="561" t="n"/>
    </row>
    <row r="14339">
      <c r="N14339" s="561" t="n"/>
    </row>
    <row r="14340">
      <c r="N14340" s="561" t="n"/>
    </row>
    <row r="14341">
      <c r="N14341" s="561" t="n"/>
    </row>
    <row r="14342">
      <c r="N14342" s="561" t="n"/>
    </row>
    <row r="14343">
      <c r="N14343" s="561" t="n"/>
    </row>
    <row r="14344">
      <c r="N14344" s="561" t="n"/>
    </row>
    <row r="14345">
      <c r="N14345" s="561" t="n"/>
    </row>
    <row r="14346">
      <c r="N14346" s="561" t="n"/>
    </row>
    <row r="14347">
      <c r="N14347" s="561" t="n"/>
    </row>
    <row r="14348">
      <c r="N14348" s="561" t="n"/>
    </row>
    <row r="14349">
      <c r="N14349" s="561" t="n"/>
    </row>
    <row r="14350">
      <c r="N14350" s="561" t="n"/>
    </row>
    <row r="14351">
      <c r="N14351" s="561" t="n"/>
    </row>
    <row r="14352">
      <c r="N14352" s="561" t="n"/>
    </row>
    <row r="14353">
      <c r="N14353" s="561" t="n"/>
    </row>
    <row r="14354">
      <c r="N14354" s="561" t="n"/>
    </row>
    <row r="14355">
      <c r="N14355" s="561" t="n"/>
    </row>
    <row r="14356">
      <c r="N14356" s="561" t="n"/>
    </row>
    <row r="14357">
      <c r="N14357" s="561" t="n"/>
    </row>
    <row r="14358">
      <c r="N14358" s="561" t="n"/>
    </row>
    <row r="14359">
      <c r="N14359" s="561" t="n"/>
    </row>
    <row r="14360">
      <c r="N14360" s="561" t="n"/>
    </row>
    <row r="14361">
      <c r="N14361" s="561" t="n"/>
    </row>
    <row r="14362">
      <c r="N14362" s="561" t="n"/>
    </row>
    <row r="14363">
      <c r="N14363" s="561" t="n"/>
    </row>
    <row r="14364">
      <c r="N14364" s="561" t="n"/>
    </row>
    <row r="14365">
      <c r="N14365" s="561" t="n"/>
    </row>
    <row r="14366">
      <c r="N14366" s="561" t="n"/>
    </row>
    <row r="14367">
      <c r="N14367" s="561" t="n"/>
    </row>
    <row r="14368">
      <c r="N14368" s="561" t="n"/>
    </row>
    <row r="14369">
      <c r="N14369" s="561" t="n"/>
    </row>
    <row r="14370">
      <c r="N14370" s="561" t="n"/>
    </row>
    <row r="14371">
      <c r="N14371" s="561" t="n"/>
    </row>
    <row r="14372">
      <c r="N14372" s="561" t="n"/>
    </row>
    <row r="14373">
      <c r="N14373" s="561" t="n"/>
    </row>
    <row r="14374">
      <c r="N14374" s="561" t="n"/>
    </row>
    <row r="14375">
      <c r="N14375" s="561" t="n"/>
    </row>
    <row r="14376">
      <c r="N14376" s="561" t="n"/>
    </row>
    <row r="14377">
      <c r="N14377" s="561" t="n"/>
    </row>
    <row r="14378">
      <c r="N14378" s="561" t="n"/>
    </row>
    <row r="14379">
      <c r="N14379" s="561" t="n"/>
    </row>
    <row r="14380">
      <c r="N14380" s="561" t="n"/>
    </row>
    <row r="14381">
      <c r="N14381" s="561" t="n"/>
    </row>
    <row r="14382">
      <c r="N14382" s="561" t="n"/>
    </row>
    <row r="14383">
      <c r="N14383" s="561" t="n"/>
    </row>
    <row r="14384">
      <c r="N14384" s="561" t="n"/>
    </row>
    <row r="14385">
      <c r="N14385" s="561" t="n"/>
    </row>
    <row r="14386">
      <c r="N14386" s="561" t="n"/>
    </row>
    <row r="14387">
      <c r="N14387" s="561" t="n"/>
    </row>
    <row r="14388">
      <c r="N14388" s="561" t="n"/>
    </row>
    <row r="14389">
      <c r="N14389" s="561" t="n"/>
    </row>
    <row r="14390">
      <c r="N14390" s="561" t="n"/>
    </row>
    <row r="14391">
      <c r="N14391" s="561" t="n"/>
    </row>
    <row r="14392">
      <c r="N14392" s="561" t="n"/>
    </row>
    <row r="14393">
      <c r="N14393" s="561" t="n"/>
    </row>
    <row r="14394">
      <c r="N14394" s="561" t="n"/>
    </row>
    <row r="14395">
      <c r="N14395" s="561" t="n"/>
    </row>
    <row r="14396">
      <c r="N14396" s="561" t="n"/>
    </row>
    <row r="14397">
      <c r="N14397" s="561" t="n"/>
    </row>
    <row r="14398">
      <c r="N14398" s="561" t="n"/>
    </row>
    <row r="14399">
      <c r="N14399" s="561" t="n"/>
    </row>
    <row r="14400">
      <c r="N14400" s="561" t="n"/>
    </row>
    <row r="14401">
      <c r="N14401" s="561" t="n"/>
    </row>
    <row r="14402">
      <c r="N14402" s="561" t="n"/>
    </row>
    <row r="14403">
      <c r="N14403" s="561" t="n"/>
    </row>
    <row r="14404">
      <c r="N14404" s="561" t="n"/>
    </row>
    <row r="14405">
      <c r="N14405" s="561" t="n"/>
    </row>
    <row r="14406">
      <c r="N14406" s="561" t="n"/>
    </row>
    <row r="14407">
      <c r="N14407" s="561" t="n"/>
    </row>
    <row r="14408">
      <c r="N14408" s="561" t="n"/>
    </row>
    <row r="14409">
      <c r="N14409" s="561" t="n"/>
    </row>
    <row r="14410">
      <c r="N14410" s="561" t="n"/>
    </row>
    <row r="14411">
      <c r="N14411" s="561" t="n"/>
    </row>
    <row r="14412">
      <c r="N14412" s="561" t="n"/>
    </row>
    <row r="14413">
      <c r="N14413" s="561" t="n"/>
    </row>
    <row r="14414">
      <c r="N14414" s="561" t="n"/>
    </row>
    <row r="14415">
      <c r="N14415" s="561" t="n"/>
    </row>
    <row r="14416">
      <c r="N14416" s="561" t="n"/>
    </row>
    <row r="14417">
      <c r="N14417" s="561" t="n"/>
    </row>
    <row r="14418">
      <c r="N14418" s="561" t="n"/>
    </row>
    <row r="14419">
      <c r="N14419" s="561" t="n"/>
    </row>
    <row r="14420">
      <c r="N14420" s="561" t="n"/>
    </row>
    <row r="14421">
      <c r="N14421" s="561" t="n"/>
    </row>
    <row r="14422">
      <c r="N14422" s="561" t="n"/>
    </row>
    <row r="14423">
      <c r="N14423" s="561" t="n"/>
    </row>
    <row r="14424">
      <c r="N14424" s="561" t="n"/>
    </row>
    <row r="14425">
      <c r="N14425" s="561" t="n"/>
    </row>
    <row r="14426">
      <c r="N14426" s="561" t="n"/>
    </row>
    <row r="14427">
      <c r="N14427" s="561" t="n"/>
    </row>
    <row r="14428">
      <c r="N14428" s="561" t="n"/>
    </row>
    <row r="14429">
      <c r="N14429" s="561" t="n"/>
    </row>
    <row r="14430">
      <c r="N14430" s="561" t="n"/>
    </row>
    <row r="14431">
      <c r="N14431" s="561" t="n"/>
    </row>
    <row r="14432">
      <c r="N14432" s="561" t="n"/>
    </row>
    <row r="14433">
      <c r="N14433" s="561" t="n"/>
    </row>
    <row r="14434">
      <c r="N14434" s="561" t="n"/>
    </row>
    <row r="14435">
      <c r="N14435" s="561" t="n"/>
    </row>
    <row r="14436">
      <c r="N14436" s="561" t="n"/>
    </row>
    <row r="14437">
      <c r="N14437" s="561" t="n"/>
    </row>
    <row r="14438">
      <c r="N14438" s="561" t="n"/>
    </row>
    <row r="14439">
      <c r="N14439" s="561" t="n"/>
    </row>
    <row r="14440">
      <c r="N14440" s="561" t="n"/>
    </row>
    <row r="14441">
      <c r="N14441" s="561" t="n"/>
    </row>
    <row r="14442">
      <c r="N14442" s="561" t="n"/>
    </row>
    <row r="14443">
      <c r="N14443" s="561" t="n"/>
    </row>
    <row r="14444">
      <c r="N14444" s="561" t="n"/>
    </row>
    <row r="14445">
      <c r="N14445" s="561" t="n"/>
    </row>
    <row r="14446">
      <c r="N14446" s="561" t="n"/>
    </row>
    <row r="14447">
      <c r="N14447" s="561" t="n"/>
    </row>
    <row r="14448">
      <c r="N14448" s="561" t="n"/>
    </row>
    <row r="14449">
      <c r="N14449" s="561" t="n"/>
    </row>
    <row r="14450">
      <c r="N14450" s="561" t="n"/>
    </row>
    <row r="14451">
      <c r="N14451" s="561" t="n"/>
    </row>
    <row r="14452">
      <c r="N14452" s="561" t="n"/>
    </row>
    <row r="14453">
      <c r="N14453" s="561" t="n"/>
    </row>
    <row r="14454">
      <c r="N14454" s="561" t="n"/>
    </row>
    <row r="14455">
      <c r="N14455" s="561" t="n"/>
    </row>
    <row r="14456">
      <c r="N14456" s="561" t="n"/>
    </row>
    <row r="14457">
      <c r="N14457" s="561" t="n"/>
    </row>
    <row r="14458">
      <c r="N14458" s="561" t="n"/>
    </row>
    <row r="14459">
      <c r="N14459" s="561" t="n"/>
    </row>
    <row r="14460">
      <c r="N14460" s="561" t="n"/>
    </row>
    <row r="14461">
      <c r="N14461" s="561" t="n"/>
    </row>
    <row r="14462">
      <c r="N14462" s="561" t="n"/>
    </row>
    <row r="14463">
      <c r="N14463" s="561" t="n"/>
    </row>
    <row r="14464">
      <c r="N14464" s="561" t="n"/>
    </row>
    <row r="14465">
      <c r="N14465" s="561" t="n"/>
    </row>
    <row r="14466">
      <c r="N14466" s="561" t="n"/>
    </row>
    <row r="14467">
      <c r="N14467" s="561" t="n"/>
    </row>
    <row r="14468">
      <c r="N14468" s="561" t="n"/>
    </row>
    <row r="14469">
      <c r="N14469" s="561" t="n"/>
    </row>
    <row r="14470">
      <c r="N14470" s="561" t="n"/>
    </row>
    <row r="14471">
      <c r="N14471" s="561" t="n"/>
    </row>
    <row r="14472">
      <c r="N14472" s="561" t="n"/>
    </row>
    <row r="14473">
      <c r="N14473" s="561" t="n"/>
    </row>
    <row r="14474">
      <c r="N14474" s="561" t="n"/>
    </row>
    <row r="14475">
      <c r="N14475" s="561" t="n"/>
    </row>
    <row r="14476">
      <c r="N14476" s="561" t="n"/>
    </row>
    <row r="14477">
      <c r="N14477" s="561" t="n"/>
    </row>
    <row r="14478">
      <c r="N14478" s="561" t="n"/>
    </row>
    <row r="14479">
      <c r="N14479" s="561" t="n"/>
    </row>
    <row r="14480">
      <c r="N14480" s="561" t="n"/>
    </row>
    <row r="14481">
      <c r="N14481" s="561" t="n"/>
    </row>
    <row r="14482">
      <c r="N14482" s="561" t="n"/>
    </row>
    <row r="14483">
      <c r="N14483" s="561" t="n"/>
    </row>
    <row r="14484">
      <c r="N14484" s="561" t="n"/>
    </row>
    <row r="14485">
      <c r="N14485" s="561" t="n"/>
    </row>
    <row r="14486">
      <c r="N14486" s="561" t="n"/>
    </row>
    <row r="14487">
      <c r="N14487" s="561" t="n"/>
    </row>
    <row r="14488">
      <c r="N14488" s="561" t="n"/>
    </row>
    <row r="14489">
      <c r="N14489" s="561" t="n"/>
    </row>
    <row r="14490">
      <c r="N14490" s="561" t="n"/>
    </row>
    <row r="14491">
      <c r="N14491" s="561" t="n"/>
    </row>
    <row r="14492">
      <c r="N14492" s="561" t="n"/>
    </row>
    <row r="14493">
      <c r="N14493" s="561" t="n"/>
    </row>
    <row r="14494">
      <c r="N14494" s="561" t="n"/>
    </row>
    <row r="14495">
      <c r="N14495" s="561" t="n"/>
    </row>
    <row r="14496">
      <c r="N14496" s="561" t="n"/>
    </row>
    <row r="14497">
      <c r="N14497" s="561" t="n"/>
    </row>
    <row r="14498">
      <c r="N14498" s="561" t="n"/>
    </row>
    <row r="14499">
      <c r="N14499" s="561" t="n"/>
    </row>
    <row r="14500">
      <c r="N14500" s="561" t="n"/>
    </row>
    <row r="14501">
      <c r="N14501" s="561" t="n"/>
    </row>
    <row r="14502">
      <c r="N14502" s="561" t="n"/>
    </row>
    <row r="14503">
      <c r="N14503" s="561" t="n"/>
    </row>
    <row r="14504">
      <c r="N14504" s="561" t="n"/>
    </row>
    <row r="14505">
      <c r="N14505" s="561" t="n"/>
    </row>
    <row r="14506">
      <c r="N14506" s="561" t="n"/>
    </row>
    <row r="14507">
      <c r="N14507" s="561" t="n"/>
    </row>
    <row r="14508">
      <c r="N14508" s="561" t="n"/>
    </row>
    <row r="14509">
      <c r="N14509" s="561" t="n"/>
    </row>
    <row r="14510">
      <c r="N14510" s="561" t="n"/>
    </row>
    <row r="14511">
      <c r="N14511" s="561" t="n"/>
    </row>
    <row r="14512">
      <c r="N14512" s="561" t="n"/>
    </row>
    <row r="14513">
      <c r="N14513" s="561" t="n"/>
    </row>
    <row r="14514">
      <c r="N14514" s="561" t="n"/>
    </row>
    <row r="14515">
      <c r="N14515" s="561" t="n"/>
    </row>
    <row r="14516">
      <c r="N14516" s="561" t="n"/>
    </row>
    <row r="14517">
      <c r="N14517" s="561" t="n"/>
    </row>
    <row r="14518">
      <c r="N14518" s="561" t="n"/>
    </row>
    <row r="14519">
      <c r="N14519" s="561" t="n"/>
    </row>
    <row r="14520">
      <c r="N14520" s="561" t="n"/>
    </row>
    <row r="14521">
      <c r="N14521" s="561" t="n"/>
    </row>
    <row r="14522">
      <c r="N14522" s="561" t="n"/>
    </row>
    <row r="14523">
      <c r="N14523" s="561" t="n"/>
    </row>
    <row r="14524">
      <c r="N14524" s="561" t="n"/>
    </row>
    <row r="14525">
      <c r="N14525" s="561" t="n"/>
    </row>
    <row r="14526">
      <c r="N14526" s="561" t="n"/>
    </row>
    <row r="14527">
      <c r="N14527" s="561" t="n"/>
    </row>
    <row r="14528">
      <c r="N14528" s="561" t="n"/>
    </row>
    <row r="14529">
      <c r="N14529" s="561" t="n"/>
    </row>
    <row r="14530">
      <c r="N14530" s="561" t="n"/>
    </row>
    <row r="14531">
      <c r="N14531" s="561" t="n"/>
    </row>
    <row r="14532">
      <c r="N14532" s="561" t="n"/>
    </row>
    <row r="14533">
      <c r="N14533" s="561" t="n"/>
    </row>
    <row r="14534">
      <c r="N14534" s="561" t="n"/>
    </row>
    <row r="14535">
      <c r="N14535" s="561" t="n"/>
    </row>
    <row r="14536">
      <c r="N14536" s="561" t="n"/>
    </row>
    <row r="14537">
      <c r="N14537" s="561" t="n"/>
    </row>
    <row r="14538">
      <c r="N14538" s="561" t="n"/>
    </row>
    <row r="14539">
      <c r="N14539" s="561" t="n"/>
    </row>
    <row r="14540">
      <c r="N14540" s="561" t="n"/>
    </row>
    <row r="14541">
      <c r="N14541" s="561" t="n"/>
    </row>
    <row r="14542">
      <c r="N14542" s="561" t="n"/>
    </row>
    <row r="14543">
      <c r="N14543" s="561" t="n"/>
    </row>
    <row r="14544">
      <c r="N14544" s="561" t="n"/>
    </row>
    <row r="14545">
      <c r="N14545" s="561" t="n"/>
    </row>
    <row r="14546">
      <c r="N14546" s="561" t="n"/>
    </row>
    <row r="14547">
      <c r="N14547" s="561" t="n"/>
    </row>
    <row r="14548">
      <c r="N14548" s="561" t="n"/>
    </row>
    <row r="14549">
      <c r="N14549" s="561" t="n"/>
    </row>
    <row r="14550">
      <c r="N14550" s="561" t="n"/>
    </row>
    <row r="14551">
      <c r="N14551" s="561" t="n"/>
    </row>
    <row r="14552">
      <c r="N14552" s="561" t="n"/>
    </row>
    <row r="14553">
      <c r="N14553" s="561" t="n"/>
    </row>
    <row r="14554">
      <c r="N14554" s="561" t="n"/>
    </row>
    <row r="14555">
      <c r="N14555" s="561" t="n"/>
    </row>
    <row r="14556">
      <c r="N14556" s="561" t="n"/>
    </row>
    <row r="14557">
      <c r="N14557" s="561" t="n"/>
    </row>
    <row r="14558">
      <c r="N14558" s="561" t="n"/>
    </row>
    <row r="14559">
      <c r="N14559" s="561" t="n"/>
    </row>
    <row r="14560">
      <c r="N14560" s="561" t="n"/>
    </row>
    <row r="14561">
      <c r="N14561" s="561" t="n"/>
    </row>
    <row r="14562">
      <c r="N14562" s="561" t="n"/>
    </row>
    <row r="14563">
      <c r="N14563" s="561" t="n"/>
    </row>
    <row r="14564">
      <c r="N14564" s="561" t="n"/>
    </row>
    <row r="14565">
      <c r="N14565" s="561" t="n"/>
    </row>
    <row r="14566">
      <c r="N14566" s="561" t="n"/>
    </row>
    <row r="14567">
      <c r="N14567" s="561" t="n"/>
    </row>
    <row r="14568">
      <c r="N14568" s="561" t="n"/>
    </row>
    <row r="14569">
      <c r="N14569" s="561" t="n"/>
    </row>
    <row r="14570">
      <c r="N14570" s="561" t="n"/>
    </row>
    <row r="14571">
      <c r="N14571" s="561" t="n"/>
    </row>
    <row r="14572">
      <c r="N14572" s="561" t="n"/>
    </row>
    <row r="14573">
      <c r="N14573" s="561" t="n"/>
    </row>
    <row r="14574">
      <c r="N14574" s="561" t="n"/>
    </row>
    <row r="14575">
      <c r="N14575" s="561" t="n"/>
    </row>
    <row r="14576">
      <c r="N14576" s="561" t="n"/>
    </row>
    <row r="14577">
      <c r="N14577" s="561" t="n"/>
    </row>
    <row r="14578">
      <c r="N14578" s="561" t="n"/>
    </row>
    <row r="14579">
      <c r="N14579" s="561" t="n"/>
    </row>
    <row r="14580">
      <c r="N14580" s="561" t="n"/>
    </row>
    <row r="14581">
      <c r="N14581" s="561" t="n"/>
    </row>
    <row r="14582">
      <c r="N14582" s="561" t="n"/>
    </row>
    <row r="14583">
      <c r="N14583" s="561" t="n"/>
    </row>
    <row r="14584">
      <c r="N14584" s="561" t="n"/>
    </row>
    <row r="14585">
      <c r="N14585" s="561" t="n"/>
    </row>
    <row r="14586">
      <c r="N14586" s="561" t="n"/>
    </row>
    <row r="14587">
      <c r="N14587" s="561" t="n"/>
    </row>
    <row r="14588">
      <c r="N14588" s="561" t="n"/>
    </row>
    <row r="14589">
      <c r="N14589" s="561" t="n"/>
    </row>
    <row r="14590">
      <c r="N14590" s="561" t="n"/>
    </row>
    <row r="14591">
      <c r="N14591" s="561" t="n"/>
    </row>
    <row r="14592">
      <c r="N14592" s="561" t="n"/>
    </row>
    <row r="14593">
      <c r="N14593" s="561" t="n"/>
    </row>
    <row r="14594">
      <c r="N14594" s="561" t="n"/>
    </row>
    <row r="14595">
      <c r="N14595" s="561" t="n"/>
    </row>
    <row r="14596">
      <c r="N14596" s="561" t="n"/>
    </row>
    <row r="14597">
      <c r="N14597" s="561" t="n"/>
    </row>
    <row r="14598">
      <c r="N14598" s="561" t="n"/>
    </row>
    <row r="14599">
      <c r="N14599" s="561" t="n"/>
    </row>
    <row r="14600">
      <c r="N14600" s="561" t="n"/>
    </row>
    <row r="14601">
      <c r="N14601" s="561" t="n"/>
    </row>
    <row r="14602">
      <c r="N14602" s="561" t="n"/>
    </row>
    <row r="14603">
      <c r="N14603" s="561" t="n"/>
    </row>
    <row r="14604">
      <c r="N14604" s="561" t="n"/>
    </row>
    <row r="14605">
      <c r="N14605" s="561" t="n"/>
    </row>
    <row r="14606">
      <c r="N14606" s="561" t="n"/>
    </row>
    <row r="14607">
      <c r="N14607" s="561" t="n"/>
    </row>
    <row r="14608">
      <c r="N14608" s="561" t="n"/>
    </row>
    <row r="14609">
      <c r="N14609" s="561" t="n"/>
    </row>
    <row r="14610">
      <c r="N14610" s="561" t="n"/>
    </row>
    <row r="14611">
      <c r="N14611" s="561" t="n"/>
    </row>
    <row r="14612">
      <c r="N14612" s="561" t="n"/>
    </row>
    <row r="14613">
      <c r="N14613" s="561" t="n"/>
    </row>
    <row r="14614">
      <c r="N14614" s="561" t="n"/>
    </row>
    <row r="14615">
      <c r="N14615" s="561" t="n"/>
    </row>
    <row r="14616">
      <c r="N14616" s="561" t="n"/>
    </row>
    <row r="14617">
      <c r="N14617" s="561" t="n"/>
    </row>
    <row r="14618">
      <c r="N14618" s="561" t="n"/>
    </row>
    <row r="14619">
      <c r="N14619" s="561" t="n"/>
    </row>
    <row r="14620">
      <c r="N14620" s="561" t="n"/>
    </row>
    <row r="14621">
      <c r="N14621" s="561" t="n"/>
    </row>
    <row r="14622">
      <c r="N14622" s="561" t="n"/>
    </row>
    <row r="14623">
      <c r="N14623" s="561" t="n"/>
    </row>
    <row r="14624">
      <c r="N14624" s="561" t="n"/>
    </row>
    <row r="14625">
      <c r="N14625" s="561" t="n"/>
    </row>
    <row r="14626">
      <c r="N14626" s="561" t="n"/>
    </row>
    <row r="14627">
      <c r="N14627" s="561" t="n"/>
    </row>
    <row r="14628">
      <c r="N14628" s="561" t="n"/>
    </row>
    <row r="14629">
      <c r="N14629" s="561" t="n"/>
    </row>
    <row r="14630">
      <c r="N14630" s="561" t="n"/>
    </row>
    <row r="14631">
      <c r="N14631" s="561" t="n"/>
    </row>
    <row r="14632">
      <c r="N14632" s="561" t="n"/>
    </row>
    <row r="14633">
      <c r="N14633" s="561" t="n"/>
    </row>
    <row r="14634">
      <c r="N14634" s="561" t="n"/>
    </row>
    <row r="14635">
      <c r="N14635" s="561" t="n"/>
    </row>
    <row r="14636">
      <c r="N14636" s="561" t="n"/>
    </row>
    <row r="14637">
      <c r="N14637" s="561" t="n"/>
    </row>
    <row r="14638">
      <c r="N14638" s="561" t="n"/>
    </row>
    <row r="14639">
      <c r="N14639" s="561" t="n"/>
    </row>
    <row r="14640">
      <c r="N14640" s="561" t="n"/>
    </row>
    <row r="14641">
      <c r="N14641" s="561" t="n"/>
    </row>
    <row r="14642">
      <c r="N14642" s="561" t="n"/>
    </row>
    <row r="14643">
      <c r="N14643" s="561" t="n"/>
    </row>
    <row r="14644">
      <c r="N14644" s="561" t="n"/>
    </row>
    <row r="14645">
      <c r="N14645" s="561" t="n"/>
    </row>
    <row r="14646">
      <c r="N14646" s="561" t="n"/>
    </row>
    <row r="14647">
      <c r="N14647" s="561" t="n"/>
    </row>
    <row r="14648">
      <c r="N14648" s="561" t="n"/>
    </row>
    <row r="14649">
      <c r="N14649" s="561" t="n"/>
    </row>
    <row r="14650">
      <c r="N14650" s="561" t="n"/>
    </row>
    <row r="14651">
      <c r="N14651" s="561" t="n"/>
    </row>
    <row r="14652">
      <c r="N14652" s="561" t="n"/>
    </row>
    <row r="14653">
      <c r="N14653" s="561" t="n"/>
    </row>
    <row r="14654">
      <c r="N14654" s="561" t="n"/>
    </row>
    <row r="14655">
      <c r="N14655" s="561" t="n"/>
    </row>
    <row r="14656">
      <c r="N14656" s="561" t="n"/>
    </row>
    <row r="14657">
      <c r="N14657" s="561" t="n"/>
    </row>
    <row r="14658">
      <c r="N14658" s="561" t="n"/>
    </row>
    <row r="14659">
      <c r="N14659" s="561" t="n"/>
    </row>
    <row r="14660">
      <c r="N14660" s="561" t="n"/>
    </row>
    <row r="14661">
      <c r="N14661" s="561" t="n"/>
    </row>
    <row r="14662">
      <c r="N14662" s="561" t="n"/>
    </row>
    <row r="14663">
      <c r="N14663" s="561" t="n"/>
    </row>
    <row r="14664">
      <c r="N14664" s="561" t="n"/>
    </row>
    <row r="14665">
      <c r="N14665" s="561" t="n"/>
    </row>
    <row r="14666">
      <c r="N14666" s="561" t="n"/>
    </row>
    <row r="14667">
      <c r="N14667" s="561" t="n"/>
    </row>
    <row r="14668">
      <c r="N14668" s="561" t="n"/>
    </row>
    <row r="14669">
      <c r="N14669" s="561" t="n"/>
    </row>
    <row r="14670">
      <c r="N14670" s="561" t="n"/>
    </row>
    <row r="14671">
      <c r="N14671" s="561" t="n"/>
    </row>
    <row r="14672">
      <c r="N14672" s="561" t="n"/>
    </row>
    <row r="14673">
      <c r="N14673" s="561" t="n"/>
    </row>
    <row r="14674">
      <c r="N14674" s="561" t="n"/>
    </row>
    <row r="14675">
      <c r="N14675" s="561" t="n"/>
    </row>
    <row r="14676">
      <c r="N14676" s="561" t="n"/>
    </row>
    <row r="14677">
      <c r="N14677" s="561" t="n"/>
    </row>
    <row r="14678">
      <c r="N14678" s="561" t="n"/>
    </row>
    <row r="14679">
      <c r="N14679" s="561" t="n"/>
    </row>
    <row r="14680">
      <c r="N14680" s="561" t="n"/>
    </row>
    <row r="14681">
      <c r="N14681" s="561" t="n"/>
    </row>
    <row r="14682">
      <c r="N14682" s="561" t="n"/>
    </row>
    <row r="14683">
      <c r="N14683" s="561" t="n"/>
    </row>
    <row r="14684">
      <c r="N14684" s="561" t="n"/>
    </row>
    <row r="14685">
      <c r="N14685" s="561" t="n"/>
    </row>
    <row r="14686">
      <c r="N14686" s="561" t="n"/>
    </row>
    <row r="14687">
      <c r="N14687" s="561" t="n"/>
    </row>
    <row r="14688">
      <c r="N14688" s="561" t="n"/>
    </row>
    <row r="14689">
      <c r="N14689" s="561" t="n"/>
    </row>
    <row r="14690">
      <c r="N14690" s="561" t="n"/>
    </row>
    <row r="14691">
      <c r="N14691" s="561" t="n"/>
    </row>
    <row r="14692">
      <c r="N14692" s="561" t="n"/>
    </row>
    <row r="14693">
      <c r="N14693" s="561" t="n"/>
    </row>
    <row r="14694">
      <c r="N14694" s="561" t="n"/>
    </row>
    <row r="14695">
      <c r="N14695" s="561" t="n"/>
    </row>
    <row r="14696">
      <c r="N14696" s="561" t="n"/>
    </row>
    <row r="14697">
      <c r="N14697" s="561" t="n"/>
    </row>
    <row r="14698">
      <c r="N14698" s="561" t="n"/>
    </row>
    <row r="14699">
      <c r="N14699" s="561" t="n"/>
    </row>
    <row r="14700">
      <c r="N14700" s="561" t="n"/>
    </row>
    <row r="14701">
      <c r="N14701" s="561" t="n"/>
    </row>
    <row r="14702">
      <c r="N14702" s="561" t="n"/>
    </row>
    <row r="14703">
      <c r="N14703" s="561" t="n"/>
    </row>
    <row r="14704">
      <c r="N14704" s="561" t="n"/>
    </row>
    <row r="14705">
      <c r="N14705" s="561" t="n"/>
    </row>
    <row r="14706">
      <c r="N14706" s="561" t="n"/>
    </row>
    <row r="14707">
      <c r="N14707" s="561" t="n"/>
    </row>
    <row r="14708">
      <c r="N14708" s="561" t="n"/>
    </row>
    <row r="14709">
      <c r="N14709" s="561" t="n"/>
    </row>
    <row r="14710">
      <c r="N14710" s="561" t="n"/>
    </row>
    <row r="14711">
      <c r="N14711" s="561" t="n"/>
    </row>
    <row r="14712">
      <c r="N14712" s="561" t="n"/>
    </row>
    <row r="14713">
      <c r="N14713" s="561" t="n"/>
    </row>
    <row r="14714">
      <c r="N14714" s="561" t="n"/>
    </row>
    <row r="14715">
      <c r="N14715" s="561" t="n"/>
    </row>
    <row r="14716">
      <c r="N14716" s="561" t="n"/>
    </row>
    <row r="14717">
      <c r="N14717" s="561" t="n"/>
    </row>
    <row r="14718">
      <c r="N14718" s="561" t="n"/>
    </row>
    <row r="14719">
      <c r="N14719" s="561" t="n"/>
    </row>
    <row r="14720">
      <c r="N14720" s="561" t="n"/>
    </row>
    <row r="14721">
      <c r="N14721" s="561" t="n"/>
    </row>
    <row r="14722">
      <c r="N14722" s="561" t="n"/>
    </row>
    <row r="14723">
      <c r="N14723" s="561" t="n"/>
    </row>
    <row r="14724">
      <c r="N14724" s="561" t="n"/>
    </row>
    <row r="14725">
      <c r="N14725" s="561" t="n"/>
    </row>
    <row r="14726">
      <c r="N14726" s="561" t="n"/>
    </row>
    <row r="14727">
      <c r="N14727" s="561" t="n"/>
    </row>
    <row r="14728">
      <c r="N14728" s="561" t="n"/>
    </row>
    <row r="14729">
      <c r="N14729" s="561" t="n"/>
    </row>
    <row r="14730">
      <c r="N14730" s="561" t="n"/>
    </row>
    <row r="14731">
      <c r="N14731" s="561" t="n"/>
    </row>
    <row r="14732">
      <c r="N14732" s="561" t="n"/>
    </row>
    <row r="14733">
      <c r="N14733" s="561" t="n"/>
    </row>
    <row r="14734">
      <c r="N14734" s="561" t="n"/>
    </row>
    <row r="14735">
      <c r="N14735" s="561" t="n"/>
    </row>
    <row r="14736">
      <c r="N14736" s="561" t="n"/>
    </row>
    <row r="14737">
      <c r="N14737" s="561" t="n"/>
    </row>
    <row r="14738">
      <c r="N14738" s="561" t="n"/>
    </row>
    <row r="14739">
      <c r="N14739" s="561" t="n"/>
    </row>
    <row r="14740">
      <c r="N14740" s="561" t="n"/>
    </row>
    <row r="14741">
      <c r="N14741" s="561" t="n"/>
    </row>
    <row r="14742">
      <c r="N14742" s="561" t="n"/>
    </row>
    <row r="14743">
      <c r="N14743" s="561" t="n"/>
    </row>
    <row r="14744">
      <c r="N14744" s="561" t="n"/>
    </row>
    <row r="14745">
      <c r="N14745" s="561" t="n"/>
    </row>
    <row r="14746">
      <c r="N14746" s="561" t="n"/>
    </row>
    <row r="14747">
      <c r="N14747" s="561" t="n"/>
    </row>
    <row r="14748">
      <c r="N14748" s="561" t="n"/>
    </row>
    <row r="14749">
      <c r="N14749" s="561" t="n"/>
    </row>
    <row r="14750">
      <c r="N14750" s="561" t="n"/>
    </row>
    <row r="14751">
      <c r="N14751" s="561" t="n"/>
    </row>
    <row r="14752">
      <c r="N14752" s="561" t="n"/>
    </row>
    <row r="14753">
      <c r="N14753" s="561" t="n"/>
    </row>
    <row r="14754">
      <c r="N14754" s="561" t="n"/>
    </row>
    <row r="14755">
      <c r="N14755" s="561" t="n"/>
    </row>
    <row r="14756">
      <c r="N14756" s="561" t="n"/>
    </row>
    <row r="14757">
      <c r="N14757" s="561" t="n"/>
    </row>
    <row r="14758">
      <c r="N14758" s="561" t="n"/>
    </row>
    <row r="14759">
      <c r="N14759" s="561" t="n"/>
    </row>
    <row r="14760">
      <c r="N14760" s="561" t="n"/>
    </row>
    <row r="14761">
      <c r="N14761" s="561" t="n"/>
    </row>
    <row r="14762">
      <c r="N14762" s="561" t="n"/>
    </row>
    <row r="14763">
      <c r="N14763" s="561" t="n"/>
    </row>
    <row r="14764">
      <c r="N14764" s="561" t="n"/>
    </row>
    <row r="14765">
      <c r="N14765" s="561" t="n"/>
    </row>
    <row r="14766">
      <c r="N14766" s="561" t="n"/>
    </row>
    <row r="14767">
      <c r="N14767" s="561" t="n"/>
    </row>
    <row r="14768">
      <c r="N14768" s="561" t="n"/>
    </row>
    <row r="14769">
      <c r="N14769" s="561" t="n"/>
    </row>
    <row r="14770">
      <c r="N14770" s="561" t="n"/>
    </row>
    <row r="14771">
      <c r="N14771" s="561" t="n"/>
    </row>
    <row r="14772">
      <c r="N14772" s="561" t="n"/>
    </row>
    <row r="14773">
      <c r="N14773" s="561" t="n"/>
    </row>
    <row r="14774">
      <c r="N14774" s="561" t="n"/>
    </row>
    <row r="14775">
      <c r="N14775" s="561" t="n"/>
    </row>
    <row r="14776">
      <c r="N14776" s="561" t="n"/>
    </row>
    <row r="14777">
      <c r="N14777" s="561" t="n"/>
    </row>
    <row r="14778">
      <c r="N14778" s="561" t="n"/>
    </row>
    <row r="14779">
      <c r="N14779" s="561" t="n"/>
    </row>
    <row r="14780">
      <c r="N14780" s="561" t="n"/>
    </row>
    <row r="14781">
      <c r="N14781" s="561" t="n"/>
    </row>
    <row r="14782">
      <c r="N14782" s="561" t="n"/>
    </row>
    <row r="14783">
      <c r="N14783" s="561" t="n"/>
    </row>
    <row r="14784">
      <c r="N14784" s="561" t="n"/>
    </row>
    <row r="14785">
      <c r="N14785" s="561" t="n"/>
    </row>
    <row r="14786">
      <c r="N14786" s="561" t="n"/>
    </row>
    <row r="14787">
      <c r="N14787" s="561" t="n"/>
    </row>
    <row r="14788">
      <c r="N14788" s="561" t="n"/>
    </row>
    <row r="14789">
      <c r="N14789" s="561" t="n"/>
    </row>
    <row r="14790">
      <c r="N14790" s="561" t="n"/>
    </row>
    <row r="14791">
      <c r="N14791" s="561" t="n"/>
    </row>
    <row r="14792">
      <c r="N14792" s="561" t="n"/>
    </row>
    <row r="14793">
      <c r="N14793" s="561" t="n"/>
    </row>
    <row r="14794">
      <c r="N14794" s="561" t="n"/>
    </row>
    <row r="14795">
      <c r="N14795" s="561" t="n"/>
    </row>
    <row r="14796">
      <c r="N14796" s="561" t="n"/>
    </row>
    <row r="14797">
      <c r="N14797" s="561" t="n"/>
    </row>
    <row r="14798">
      <c r="N14798" s="561" t="n"/>
    </row>
    <row r="14799">
      <c r="N14799" s="561" t="n"/>
    </row>
    <row r="14800">
      <c r="N14800" s="561" t="n"/>
    </row>
    <row r="14801">
      <c r="N14801" s="561" t="n"/>
    </row>
    <row r="14802">
      <c r="N14802" s="561" t="n"/>
    </row>
    <row r="14803">
      <c r="N14803" s="561" t="n"/>
    </row>
    <row r="14804">
      <c r="N14804" s="561" t="n"/>
    </row>
    <row r="14805">
      <c r="N14805" s="561" t="n"/>
    </row>
    <row r="14806">
      <c r="N14806" s="561" t="n"/>
    </row>
    <row r="14807">
      <c r="N14807" s="561" t="n"/>
    </row>
    <row r="14808">
      <c r="N14808" s="561" t="n"/>
    </row>
    <row r="14809">
      <c r="N14809" s="561" t="n"/>
    </row>
    <row r="14810">
      <c r="N14810" s="561" t="n"/>
    </row>
    <row r="14811">
      <c r="N14811" s="561" t="n"/>
    </row>
    <row r="14812">
      <c r="N14812" s="561" t="n"/>
    </row>
    <row r="14813">
      <c r="N14813" s="561" t="n"/>
    </row>
    <row r="14814">
      <c r="N14814" s="561" t="n"/>
    </row>
    <row r="14815">
      <c r="N14815" s="561" t="n"/>
    </row>
    <row r="14816">
      <c r="N14816" s="561" t="n"/>
    </row>
    <row r="14817">
      <c r="N14817" s="561" t="n"/>
    </row>
    <row r="14818">
      <c r="N14818" s="561" t="n"/>
    </row>
    <row r="14819">
      <c r="N14819" s="561" t="n"/>
    </row>
    <row r="14820">
      <c r="N14820" s="561" t="n"/>
    </row>
    <row r="14821">
      <c r="N14821" s="561" t="n"/>
    </row>
    <row r="14822">
      <c r="N14822" s="561" t="n"/>
    </row>
    <row r="14823">
      <c r="N14823" s="561" t="n"/>
    </row>
    <row r="14824">
      <c r="N14824" s="561" t="n"/>
    </row>
    <row r="14825">
      <c r="N14825" s="561" t="n"/>
    </row>
    <row r="14826">
      <c r="N14826" s="561" t="n"/>
    </row>
    <row r="14827">
      <c r="N14827" s="561" t="n"/>
    </row>
    <row r="14828">
      <c r="N14828" s="561" t="n"/>
    </row>
    <row r="14829">
      <c r="N14829" s="561" t="n"/>
    </row>
    <row r="14830">
      <c r="N14830" s="561" t="n"/>
    </row>
    <row r="14831">
      <c r="N14831" s="561" t="n"/>
    </row>
    <row r="14832">
      <c r="N14832" s="561" t="n"/>
    </row>
    <row r="14833">
      <c r="N14833" s="561" t="n"/>
    </row>
    <row r="14834">
      <c r="N14834" s="561" t="n"/>
    </row>
    <row r="14835">
      <c r="N14835" s="561" t="n"/>
    </row>
    <row r="14836">
      <c r="N14836" s="561" t="n"/>
    </row>
    <row r="14837">
      <c r="N14837" s="561" t="n"/>
    </row>
    <row r="14838">
      <c r="N14838" s="561" t="n"/>
    </row>
    <row r="14839">
      <c r="N14839" s="561" t="n"/>
    </row>
    <row r="14840">
      <c r="N14840" s="561" t="n"/>
    </row>
    <row r="14841">
      <c r="N14841" s="561" t="n"/>
    </row>
    <row r="14842">
      <c r="N14842" s="561" t="n"/>
    </row>
    <row r="14843">
      <c r="N14843" s="561" t="n"/>
    </row>
    <row r="14844">
      <c r="N14844" s="561" t="n"/>
    </row>
    <row r="14845">
      <c r="N14845" s="561" t="n"/>
    </row>
    <row r="14846">
      <c r="N14846" s="561" t="n"/>
    </row>
    <row r="14847">
      <c r="N14847" s="561" t="n"/>
    </row>
    <row r="14848">
      <c r="N14848" s="561" t="n"/>
    </row>
    <row r="14849">
      <c r="N14849" s="561" t="n"/>
    </row>
    <row r="14850">
      <c r="N14850" s="561" t="n"/>
    </row>
    <row r="14851">
      <c r="N14851" s="561" t="n"/>
    </row>
    <row r="14852">
      <c r="N14852" s="561" t="n"/>
    </row>
    <row r="14853">
      <c r="N14853" s="561" t="n"/>
    </row>
    <row r="14854">
      <c r="N14854" s="561" t="n"/>
    </row>
    <row r="14855">
      <c r="N14855" s="561" t="n"/>
    </row>
    <row r="14856">
      <c r="N14856" s="561" t="n"/>
    </row>
    <row r="14857">
      <c r="N14857" s="561" t="n"/>
    </row>
    <row r="14858">
      <c r="N14858" s="561" t="n"/>
    </row>
    <row r="14859">
      <c r="N14859" s="561" t="n"/>
    </row>
    <row r="14860">
      <c r="N14860" s="561" t="n"/>
    </row>
    <row r="14861">
      <c r="N14861" s="561" t="n"/>
    </row>
    <row r="14862">
      <c r="N14862" s="561" t="n"/>
    </row>
    <row r="14863">
      <c r="N14863" s="561" t="n"/>
    </row>
    <row r="14864">
      <c r="N14864" s="561" t="n"/>
    </row>
    <row r="14865">
      <c r="N14865" s="561" t="n"/>
    </row>
    <row r="14866">
      <c r="N14866" s="561" t="n"/>
    </row>
    <row r="14867">
      <c r="N14867" s="561" t="n"/>
    </row>
    <row r="14868">
      <c r="N14868" s="561" t="n"/>
    </row>
    <row r="14869">
      <c r="N14869" s="561" t="n"/>
    </row>
    <row r="14870">
      <c r="N14870" s="561" t="n"/>
    </row>
    <row r="14871">
      <c r="N14871" s="561" t="n"/>
    </row>
    <row r="14872">
      <c r="N14872" s="561" t="n"/>
    </row>
    <row r="14873">
      <c r="N14873" s="561" t="n"/>
    </row>
    <row r="14874">
      <c r="N14874" s="561" t="n"/>
    </row>
    <row r="14875">
      <c r="N14875" s="561" t="n"/>
    </row>
    <row r="14876">
      <c r="N14876" s="561" t="n"/>
    </row>
    <row r="14877">
      <c r="N14877" s="561" t="n"/>
    </row>
    <row r="14878">
      <c r="N14878" s="561" t="n"/>
    </row>
    <row r="14879">
      <c r="N14879" s="561" t="n"/>
    </row>
    <row r="14880">
      <c r="N14880" s="561" t="n"/>
    </row>
    <row r="14881">
      <c r="N14881" s="561" t="n"/>
    </row>
    <row r="14882">
      <c r="N14882" s="561" t="n"/>
    </row>
    <row r="14883">
      <c r="N14883" s="561" t="n"/>
    </row>
    <row r="14884">
      <c r="N14884" s="561" t="n"/>
    </row>
    <row r="14885">
      <c r="N14885" s="561" t="n"/>
    </row>
    <row r="14886">
      <c r="N14886" s="561" t="n"/>
    </row>
    <row r="14887">
      <c r="N14887" s="561" t="n"/>
    </row>
    <row r="14888">
      <c r="N14888" s="561" t="n"/>
    </row>
    <row r="14889">
      <c r="N14889" s="561" t="n"/>
    </row>
    <row r="14890">
      <c r="N14890" s="561" t="n"/>
    </row>
    <row r="14891">
      <c r="N14891" s="561" t="n"/>
    </row>
    <row r="14892">
      <c r="N14892" s="561" t="n"/>
    </row>
    <row r="14893">
      <c r="N14893" s="561" t="n"/>
    </row>
    <row r="14894">
      <c r="N14894" s="561" t="n"/>
    </row>
    <row r="14895">
      <c r="N14895" s="561" t="n"/>
    </row>
    <row r="14896">
      <c r="N14896" s="561" t="n"/>
    </row>
    <row r="14897">
      <c r="N14897" s="561" t="n"/>
    </row>
    <row r="14898">
      <c r="N14898" s="561" t="n"/>
    </row>
    <row r="14899">
      <c r="N14899" s="561" t="n"/>
    </row>
    <row r="14900">
      <c r="N14900" s="561" t="n"/>
    </row>
    <row r="14901">
      <c r="N14901" s="561" t="n"/>
    </row>
    <row r="14902">
      <c r="N14902" s="561" t="n"/>
    </row>
    <row r="14903">
      <c r="N14903" s="561" t="n"/>
    </row>
    <row r="14904">
      <c r="N14904" s="561" t="n"/>
    </row>
    <row r="14905">
      <c r="N14905" s="561" t="n"/>
    </row>
    <row r="14906">
      <c r="N14906" s="561" t="n"/>
    </row>
    <row r="14907">
      <c r="N14907" s="561" t="n"/>
    </row>
    <row r="14908">
      <c r="N14908" s="561" t="n"/>
    </row>
    <row r="14909">
      <c r="N14909" s="561" t="n"/>
    </row>
    <row r="14910">
      <c r="N14910" s="561" t="n"/>
    </row>
    <row r="14911">
      <c r="N14911" s="561" t="n"/>
    </row>
    <row r="14912">
      <c r="N14912" s="561" t="n"/>
    </row>
    <row r="14913">
      <c r="N14913" s="561" t="n"/>
    </row>
    <row r="14914">
      <c r="N14914" s="561" t="n"/>
    </row>
    <row r="14915">
      <c r="N14915" s="561" t="n"/>
    </row>
    <row r="14916">
      <c r="N14916" s="561" t="n"/>
    </row>
    <row r="14917">
      <c r="N14917" s="561" t="n"/>
    </row>
    <row r="14918">
      <c r="N14918" s="561" t="n"/>
    </row>
    <row r="14919">
      <c r="N14919" s="561" t="n"/>
    </row>
    <row r="14920">
      <c r="N14920" s="561" t="n"/>
    </row>
    <row r="14921">
      <c r="N14921" s="561" t="n"/>
    </row>
    <row r="14922">
      <c r="N14922" s="561" t="n"/>
    </row>
    <row r="14923">
      <c r="N14923" s="561" t="n"/>
    </row>
    <row r="14924">
      <c r="N14924" s="561" t="n"/>
    </row>
    <row r="14925">
      <c r="N14925" s="561" t="n"/>
    </row>
    <row r="14926">
      <c r="N14926" s="561" t="n"/>
    </row>
    <row r="14927">
      <c r="N14927" s="561" t="n"/>
    </row>
    <row r="14928">
      <c r="N14928" s="561" t="n"/>
    </row>
    <row r="14929">
      <c r="N14929" s="561" t="n"/>
    </row>
    <row r="14930">
      <c r="N14930" s="561" t="n"/>
    </row>
    <row r="14931">
      <c r="N14931" s="561" t="n"/>
    </row>
    <row r="14932">
      <c r="N14932" s="561" t="n"/>
    </row>
    <row r="14933">
      <c r="N14933" s="561" t="n"/>
    </row>
    <row r="14934">
      <c r="N14934" s="561" t="n"/>
    </row>
    <row r="14935">
      <c r="N14935" s="561" t="n"/>
    </row>
    <row r="14936">
      <c r="N14936" s="561" t="n"/>
    </row>
    <row r="14937">
      <c r="N14937" s="561" t="n"/>
    </row>
    <row r="14938">
      <c r="N14938" s="561" t="n"/>
    </row>
    <row r="14939">
      <c r="N14939" s="561" t="n"/>
    </row>
    <row r="14940">
      <c r="N14940" s="561" t="n"/>
    </row>
    <row r="14941">
      <c r="N14941" s="561" t="n"/>
    </row>
    <row r="14942">
      <c r="N14942" s="561" t="n"/>
    </row>
    <row r="14943">
      <c r="N14943" s="561" t="n"/>
    </row>
    <row r="14944">
      <c r="N14944" s="561" t="n"/>
    </row>
    <row r="14945">
      <c r="N14945" s="561" t="n"/>
    </row>
    <row r="14946">
      <c r="N14946" s="561" t="n"/>
    </row>
    <row r="14947">
      <c r="N14947" s="561" t="n"/>
    </row>
    <row r="14948">
      <c r="N14948" s="561" t="n"/>
    </row>
    <row r="14949">
      <c r="N14949" s="561" t="n"/>
    </row>
    <row r="14950">
      <c r="N14950" s="561" t="n"/>
    </row>
    <row r="14951">
      <c r="N14951" s="561" t="n"/>
    </row>
    <row r="14952">
      <c r="N14952" s="561" t="n"/>
    </row>
    <row r="14953">
      <c r="N14953" s="561" t="n"/>
    </row>
    <row r="14954">
      <c r="N14954" s="561" t="n"/>
    </row>
    <row r="14955">
      <c r="N14955" s="561" t="n"/>
    </row>
    <row r="14956">
      <c r="N14956" s="561" t="n"/>
    </row>
    <row r="14957">
      <c r="N14957" s="561" t="n"/>
    </row>
    <row r="14958">
      <c r="N14958" s="561" t="n"/>
    </row>
    <row r="14959">
      <c r="N14959" s="561" t="n"/>
    </row>
    <row r="14960">
      <c r="N14960" s="561" t="n"/>
    </row>
    <row r="14961">
      <c r="N14961" s="561" t="n"/>
    </row>
    <row r="14962">
      <c r="N14962" s="561" t="n"/>
    </row>
    <row r="14963">
      <c r="N14963" s="561" t="n"/>
    </row>
    <row r="14964">
      <c r="N14964" s="561" t="n"/>
    </row>
    <row r="14965">
      <c r="N14965" s="561" t="n"/>
    </row>
    <row r="14966">
      <c r="N14966" s="561" t="n"/>
    </row>
    <row r="14967">
      <c r="N14967" s="561" t="n"/>
    </row>
    <row r="14968">
      <c r="N14968" s="561" t="n"/>
    </row>
    <row r="14969">
      <c r="N14969" s="561" t="n"/>
    </row>
    <row r="14970">
      <c r="N14970" s="561" t="n"/>
    </row>
    <row r="14971">
      <c r="N14971" s="561" t="n"/>
    </row>
    <row r="14972">
      <c r="N14972" s="561" t="n"/>
    </row>
    <row r="14973">
      <c r="N14973" s="561" t="n"/>
    </row>
    <row r="14974">
      <c r="N14974" s="561" t="n"/>
    </row>
    <row r="14975">
      <c r="N14975" s="561" t="n"/>
    </row>
    <row r="14976">
      <c r="N14976" s="561" t="n"/>
    </row>
    <row r="14977">
      <c r="N14977" s="561" t="n"/>
    </row>
    <row r="14978">
      <c r="N14978" s="561" t="n"/>
    </row>
    <row r="14979">
      <c r="N14979" s="561" t="n"/>
    </row>
    <row r="14980">
      <c r="N14980" s="561" t="n"/>
    </row>
    <row r="14981">
      <c r="N14981" s="561" t="n"/>
    </row>
    <row r="14982">
      <c r="N14982" s="561" t="n"/>
    </row>
    <row r="14983">
      <c r="N14983" s="561" t="n"/>
    </row>
    <row r="14984">
      <c r="N14984" s="561" t="n"/>
    </row>
    <row r="14985">
      <c r="N14985" s="561" t="n"/>
    </row>
    <row r="14986">
      <c r="N14986" s="561" t="n"/>
    </row>
    <row r="14987">
      <c r="N14987" s="561" t="n"/>
    </row>
    <row r="14988">
      <c r="N14988" s="561" t="n"/>
    </row>
    <row r="14989">
      <c r="N14989" s="561" t="n"/>
    </row>
    <row r="14990">
      <c r="N14990" s="561" t="n"/>
    </row>
    <row r="14991">
      <c r="N14991" s="561" t="n"/>
    </row>
    <row r="14992">
      <c r="N14992" s="561" t="n"/>
    </row>
    <row r="14993">
      <c r="N14993" s="561" t="n"/>
    </row>
    <row r="14994">
      <c r="N14994" s="561" t="n"/>
    </row>
    <row r="14995">
      <c r="N14995" s="561" t="n"/>
    </row>
    <row r="14996">
      <c r="N14996" s="561" t="n"/>
    </row>
    <row r="14997">
      <c r="N14997" s="561" t="n"/>
    </row>
    <row r="14998">
      <c r="N14998" s="561" t="n"/>
    </row>
    <row r="14999">
      <c r="N14999" s="561" t="n"/>
    </row>
    <row r="15000">
      <c r="N15000" s="561" t="n"/>
    </row>
    <row r="15001">
      <c r="N15001" s="561" t="n"/>
    </row>
    <row r="15002">
      <c r="N15002" s="561" t="n"/>
    </row>
    <row r="15003">
      <c r="N15003" s="561" t="n"/>
    </row>
    <row r="15004">
      <c r="N15004" s="561" t="n"/>
    </row>
    <row r="15005">
      <c r="N15005" s="561" t="n"/>
    </row>
    <row r="15006">
      <c r="N15006" s="561" t="n"/>
    </row>
    <row r="15007">
      <c r="N15007" s="561" t="n"/>
    </row>
    <row r="15008">
      <c r="N15008" s="561" t="n"/>
    </row>
    <row r="15009">
      <c r="N15009" s="561" t="n"/>
    </row>
    <row r="15010">
      <c r="N15010" s="561" t="n"/>
    </row>
    <row r="15011">
      <c r="N15011" s="561" t="n"/>
    </row>
    <row r="15012">
      <c r="N15012" s="561" t="n"/>
    </row>
    <row r="15013">
      <c r="N15013" s="561" t="n"/>
    </row>
    <row r="15014">
      <c r="N15014" s="561" t="n"/>
    </row>
    <row r="15015">
      <c r="N15015" s="561" t="n"/>
    </row>
    <row r="15016">
      <c r="N15016" s="561" t="n"/>
    </row>
    <row r="15017">
      <c r="N15017" s="561" t="n"/>
    </row>
    <row r="15018">
      <c r="N15018" s="561" t="n"/>
    </row>
    <row r="15019">
      <c r="N15019" s="561" t="n"/>
    </row>
    <row r="15020">
      <c r="N15020" s="561" t="n"/>
    </row>
    <row r="15021">
      <c r="N15021" s="561" t="n"/>
    </row>
    <row r="15022">
      <c r="N15022" s="561" t="n"/>
    </row>
    <row r="15023">
      <c r="N15023" s="561" t="n"/>
    </row>
    <row r="15024">
      <c r="N15024" s="561" t="n"/>
    </row>
    <row r="15025">
      <c r="N15025" s="561" t="n"/>
    </row>
    <row r="15026">
      <c r="N15026" s="561" t="n"/>
    </row>
    <row r="15027">
      <c r="N15027" s="561" t="n"/>
    </row>
    <row r="15028">
      <c r="N15028" s="561" t="n"/>
    </row>
    <row r="15029">
      <c r="N15029" s="561" t="n"/>
    </row>
    <row r="15030">
      <c r="N15030" s="561" t="n"/>
    </row>
    <row r="15031">
      <c r="N15031" s="561" t="n"/>
    </row>
    <row r="15032">
      <c r="N15032" s="561" t="n"/>
    </row>
    <row r="15033">
      <c r="N15033" s="561" t="n"/>
    </row>
    <row r="15034">
      <c r="N15034" s="561" t="n"/>
    </row>
    <row r="15035">
      <c r="N15035" s="561" t="n"/>
    </row>
    <row r="15036">
      <c r="N15036" s="561" t="n"/>
    </row>
    <row r="15037">
      <c r="N15037" s="561" t="n"/>
    </row>
    <row r="15038">
      <c r="N15038" s="561" t="n"/>
    </row>
    <row r="15039">
      <c r="N15039" s="561" t="n"/>
    </row>
    <row r="15040">
      <c r="N15040" s="561" t="n"/>
    </row>
    <row r="15041">
      <c r="N15041" s="561" t="n"/>
    </row>
    <row r="15042">
      <c r="N15042" s="561" t="n"/>
    </row>
    <row r="15043">
      <c r="N15043" s="561" t="n"/>
    </row>
    <row r="15044">
      <c r="N15044" s="561" t="n"/>
    </row>
    <row r="15045">
      <c r="N15045" s="561" t="n"/>
    </row>
    <row r="15046">
      <c r="N15046" s="561" t="n"/>
    </row>
    <row r="15047">
      <c r="N15047" s="561" t="n"/>
    </row>
    <row r="15048">
      <c r="N15048" s="561" t="n"/>
    </row>
    <row r="15049">
      <c r="N15049" s="561" t="n"/>
    </row>
    <row r="15050">
      <c r="N15050" s="561" t="n"/>
    </row>
    <row r="15051">
      <c r="N15051" s="561" t="n"/>
    </row>
    <row r="15052">
      <c r="N15052" s="561" t="n"/>
    </row>
    <row r="15053">
      <c r="N15053" s="561" t="n"/>
    </row>
    <row r="15054">
      <c r="N15054" s="561" t="n"/>
    </row>
    <row r="15055">
      <c r="N15055" s="561" t="n"/>
    </row>
    <row r="15056">
      <c r="N15056" s="561" t="n"/>
    </row>
    <row r="15057">
      <c r="N15057" s="561" t="n"/>
    </row>
    <row r="15058">
      <c r="N15058" s="561" t="n"/>
    </row>
    <row r="15059">
      <c r="N15059" s="561" t="n"/>
    </row>
    <row r="15060">
      <c r="N15060" s="561" t="n"/>
    </row>
    <row r="15061">
      <c r="N15061" s="561" t="n"/>
    </row>
    <row r="15062">
      <c r="N15062" s="561" t="n"/>
    </row>
    <row r="15063">
      <c r="N15063" s="561" t="n"/>
    </row>
    <row r="15064">
      <c r="N15064" s="561" t="n"/>
    </row>
    <row r="15065">
      <c r="N15065" s="561" t="n"/>
    </row>
    <row r="15066">
      <c r="N15066" s="561" t="n"/>
    </row>
    <row r="15067">
      <c r="N15067" s="561" t="n"/>
    </row>
    <row r="15068">
      <c r="N15068" s="561" t="n"/>
    </row>
    <row r="15069">
      <c r="N15069" s="561" t="n"/>
    </row>
    <row r="15070">
      <c r="N15070" s="561" t="n"/>
    </row>
    <row r="15071">
      <c r="N15071" s="561" t="n"/>
    </row>
    <row r="15072">
      <c r="N15072" s="561" t="n"/>
    </row>
    <row r="15073">
      <c r="N15073" s="561" t="n"/>
    </row>
    <row r="15074">
      <c r="N15074" s="561" t="n"/>
    </row>
    <row r="15075">
      <c r="N15075" s="561" t="n"/>
    </row>
    <row r="15076">
      <c r="N15076" s="561" t="n"/>
    </row>
    <row r="15077">
      <c r="N15077" s="561" t="n"/>
    </row>
    <row r="15078">
      <c r="N15078" s="561" t="n"/>
    </row>
    <row r="15079">
      <c r="N15079" s="561" t="n"/>
    </row>
    <row r="15080">
      <c r="N15080" s="561" t="n"/>
    </row>
    <row r="15081">
      <c r="N15081" s="561" t="n"/>
    </row>
    <row r="15082">
      <c r="N15082" s="561" t="n"/>
    </row>
    <row r="15083">
      <c r="N15083" s="561" t="n"/>
    </row>
    <row r="15084">
      <c r="N15084" s="561" t="n"/>
    </row>
    <row r="15085">
      <c r="N15085" s="561" t="n"/>
    </row>
    <row r="15086">
      <c r="N15086" s="561" t="n"/>
    </row>
    <row r="15087">
      <c r="N15087" s="561" t="n"/>
    </row>
    <row r="15088">
      <c r="N15088" s="561" t="n"/>
    </row>
    <row r="15089">
      <c r="N15089" s="561" t="n"/>
    </row>
    <row r="15090">
      <c r="N15090" s="561" t="n"/>
    </row>
    <row r="15091">
      <c r="N15091" s="561" t="n"/>
    </row>
    <row r="15092">
      <c r="N15092" s="561" t="n"/>
    </row>
    <row r="15093">
      <c r="N15093" s="561" t="n"/>
    </row>
    <row r="15094">
      <c r="N15094" s="561" t="n"/>
    </row>
    <row r="15095">
      <c r="N15095" s="561" t="n"/>
    </row>
    <row r="15096">
      <c r="N15096" s="561" t="n"/>
    </row>
    <row r="15097">
      <c r="N15097" s="561" t="n"/>
    </row>
    <row r="15098">
      <c r="N15098" s="561" t="n"/>
    </row>
    <row r="15099">
      <c r="N15099" s="561" t="n"/>
    </row>
    <row r="15100">
      <c r="N15100" s="561" t="n"/>
    </row>
    <row r="15101">
      <c r="N15101" s="561" t="n"/>
    </row>
    <row r="15102">
      <c r="N15102" s="561" t="n"/>
    </row>
    <row r="15103">
      <c r="N15103" s="561" t="n"/>
    </row>
    <row r="15104">
      <c r="N15104" s="561" t="n"/>
    </row>
    <row r="15105">
      <c r="N15105" s="561" t="n"/>
    </row>
    <row r="15106">
      <c r="N15106" s="561" t="n"/>
    </row>
    <row r="15107">
      <c r="N15107" s="561" t="n"/>
    </row>
    <row r="15108">
      <c r="N15108" s="561" t="n"/>
    </row>
    <row r="15109">
      <c r="N15109" s="561" t="n"/>
    </row>
    <row r="15110">
      <c r="N15110" s="561" t="n"/>
    </row>
    <row r="15111">
      <c r="N15111" s="561" t="n"/>
    </row>
    <row r="15112">
      <c r="N15112" s="561" t="n"/>
    </row>
    <row r="15113">
      <c r="N15113" s="561" t="n"/>
    </row>
    <row r="15114">
      <c r="N15114" s="561" t="n"/>
    </row>
    <row r="15115">
      <c r="N15115" s="561" t="n"/>
    </row>
    <row r="15116">
      <c r="N15116" s="561" t="n"/>
    </row>
    <row r="15117">
      <c r="N15117" s="561" t="n"/>
    </row>
    <row r="15118">
      <c r="N15118" s="561" t="n"/>
    </row>
    <row r="15119">
      <c r="N15119" s="561" t="n"/>
    </row>
    <row r="15120">
      <c r="N15120" s="561" t="n"/>
    </row>
    <row r="15121">
      <c r="N15121" s="561" t="n"/>
    </row>
    <row r="15122">
      <c r="N15122" s="561" t="n"/>
    </row>
    <row r="15123">
      <c r="N15123" s="561" t="n"/>
    </row>
    <row r="15124">
      <c r="N15124" s="561" t="n"/>
    </row>
    <row r="15125">
      <c r="N15125" s="561" t="n"/>
    </row>
    <row r="15126">
      <c r="N15126" s="561" t="n"/>
    </row>
    <row r="15127">
      <c r="N15127" s="561" t="n"/>
    </row>
    <row r="15128">
      <c r="N15128" s="561" t="n"/>
    </row>
    <row r="15129">
      <c r="N15129" s="561" t="n"/>
    </row>
    <row r="15130">
      <c r="N15130" s="561" t="n"/>
    </row>
    <row r="15131">
      <c r="N15131" s="561" t="n"/>
    </row>
    <row r="15132">
      <c r="N15132" s="561" t="n"/>
    </row>
    <row r="15133">
      <c r="N15133" s="561" t="n"/>
    </row>
    <row r="15134">
      <c r="N15134" s="561" t="n"/>
    </row>
    <row r="15135">
      <c r="N15135" s="561" t="n"/>
    </row>
    <row r="15136">
      <c r="N15136" s="561" t="n"/>
    </row>
    <row r="15137">
      <c r="N15137" s="561" t="n"/>
    </row>
    <row r="15138">
      <c r="N15138" s="561" t="n"/>
    </row>
    <row r="15139">
      <c r="N15139" s="561" t="n"/>
    </row>
    <row r="15140">
      <c r="N15140" s="561" t="n"/>
    </row>
    <row r="15141">
      <c r="N15141" s="561" t="n"/>
    </row>
    <row r="15142">
      <c r="N15142" s="561" t="n"/>
    </row>
    <row r="15143">
      <c r="N15143" s="561" t="n"/>
    </row>
    <row r="15144">
      <c r="N15144" s="561" t="n"/>
    </row>
    <row r="15145">
      <c r="N15145" s="561" t="n"/>
    </row>
    <row r="15146">
      <c r="N15146" s="561" t="n"/>
    </row>
    <row r="15147">
      <c r="N15147" s="561" t="n"/>
    </row>
    <row r="15148">
      <c r="N15148" s="561" t="n"/>
    </row>
    <row r="15149">
      <c r="N15149" s="561" t="n"/>
    </row>
    <row r="15150">
      <c r="N15150" s="561" t="n"/>
    </row>
    <row r="15151">
      <c r="N15151" s="561" t="n"/>
    </row>
    <row r="15152">
      <c r="N15152" s="561" t="n"/>
    </row>
    <row r="15153">
      <c r="N15153" s="561" t="n"/>
    </row>
    <row r="15154">
      <c r="N15154" s="561" t="n"/>
    </row>
    <row r="15155">
      <c r="N15155" s="561" t="n"/>
    </row>
    <row r="15156">
      <c r="N15156" s="561" t="n"/>
    </row>
    <row r="15157">
      <c r="N15157" s="561" t="n"/>
    </row>
    <row r="15158">
      <c r="N15158" s="561" t="n"/>
    </row>
    <row r="15159">
      <c r="N15159" s="561" t="n"/>
    </row>
    <row r="15160">
      <c r="N15160" s="561" t="n"/>
    </row>
    <row r="15161">
      <c r="N15161" s="561" t="n"/>
    </row>
    <row r="15162">
      <c r="N15162" s="561" t="n"/>
    </row>
    <row r="15163">
      <c r="N15163" s="561" t="n"/>
    </row>
    <row r="15164">
      <c r="N15164" s="561" t="n"/>
    </row>
    <row r="15165">
      <c r="N15165" s="561" t="n"/>
    </row>
    <row r="15166">
      <c r="N15166" s="561" t="n"/>
    </row>
    <row r="15167">
      <c r="N15167" s="561" t="n"/>
    </row>
    <row r="15168">
      <c r="N15168" s="561" t="n"/>
    </row>
    <row r="15169">
      <c r="N15169" s="561" t="n"/>
    </row>
    <row r="15170">
      <c r="N15170" s="561" t="n"/>
    </row>
    <row r="15171">
      <c r="N15171" s="561" t="n"/>
    </row>
    <row r="15172">
      <c r="N15172" s="561" t="n"/>
    </row>
    <row r="15173">
      <c r="N15173" s="561" t="n"/>
    </row>
    <row r="15174">
      <c r="N15174" s="561" t="n"/>
    </row>
    <row r="15175">
      <c r="N15175" s="561" t="n"/>
    </row>
    <row r="15176">
      <c r="N15176" s="561" t="n"/>
    </row>
    <row r="15177">
      <c r="N15177" s="561" t="n"/>
    </row>
    <row r="15178">
      <c r="N15178" s="561" t="n"/>
    </row>
    <row r="15179">
      <c r="N15179" s="561" t="n"/>
    </row>
    <row r="15180">
      <c r="N15180" s="561" t="n"/>
    </row>
    <row r="15181">
      <c r="N15181" s="561" t="n"/>
    </row>
    <row r="15182">
      <c r="N15182" s="561" t="n"/>
    </row>
    <row r="15183">
      <c r="N15183" s="561" t="n"/>
    </row>
    <row r="15184">
      <c r="N15184" s="561" t="n"/>
    </row>
    <row r="15185">
      <c r="N15185" s="561" t="n"/>
    </row>
    <row r="15186">
      <c r="N15186" s="561" t="n"/>
    </row>
    <row r="15187">
      <c r="N15187" s="561" t="n"/>
    </row>
    <row r="15188">
      <c r="N15188" s="561" t="n"/>
    </row>
    <row r="15189">
      <c r="N15189" s="561" t="n"/>
    </row>
    <row r="15190">
      <c r="N15190" s="561" t="n"/>
    </row>
    <row r="15191">
      <c r="N15191" s="561" t="n"/>
    </row>
    <row r="15192">
      <c r="N15192" s="561" t="n"/>
    </row>
    <row r="15193">
      <c r="N15193" s="561" t="n"/>
    </row>
    <row r="15194">
      <c r="N15194" s="561" t="n"/>
    </row>
    <row r="15195">
      <c r="N15195" s="561" t="n"/>
    </row>
    <row r="15196">
      <c r="N15196" s="561" t="n"/>
    </row>
    <row r="15197">
      <c r="N15197" s="561" t="n"/>
    </row>
    <row r="15198">
      <c r="N15198" s="561" t="n"/>
    </row>
    <row r="15199">
      <c r="N15199" s="561" t="n"/>
    </row>
    <row r="15200">
      <c r="N15200" s="561" t="n"/>
    </row>
    <row r="15201">
      <c r="N15201" s="561" t="n"/>
    </row>
    <row r="15202">
      <c r="N15202" s="561" t="n"/>
    </row>
    <row r="15203">
      <c r="N15203" s="561" t="n"/>
    </row>
    <row r="15204">
      <c r="N15204" s="561" t="n"/>
    </row>
    <row r="15205">
      <c r="N15205" s="561" t="n"/>
    </row>
    <row r="15206">
      <c r="N15206" s="561" t="n"/>
    </row>
    <row r="15207">
      <c r="N15207" s="561" t="n"/>
    </row>
    <row r="15208">
      <c r="N15208" s="561" t="n"/>
    </row>
    <row r="15209">
      <c r="N15209" s="561" t="n"/>
    </row>
    <row r="15210">
      <c r="N15210" s="561" t="n"/>
    </row>
    <row r="15211">
      <c r="N15211" s="561" t="n"/>
    </row>
    <row r="15212">
      <c r="N15212" s="561" t="n"/>
    </row>
    <row r="15213">
      <c r="N15213" s="561" t="n"/>
    </row>
    <row r="15214">
      <c r="N15214" s="561" t="n"/>
    </row>
    <row r="15215">
      <c r="N15215" s="561" t="n"/>
    </row>
    <row r="15216">
      <c r="N15216" s="561" t="n"/>
    </row>
    <row r="15217">
      <c r="N15217" s="561" t="n"/>
    </row>
    <row r="15218">
      <c r="N15218" s="561" t="n"/>
    </row>
    <row r="15219">
      <c r="N15219" s="561" t="n"/>
    </row>
    <row r="15220">
      <c r="N15220" s="561" t="n"/>
    </row>
    <row r="15221">
      <c r="N15221" s="561" t="n"/>
    </row>
    <row r="15222">
      <c r="N15222" s="561" t="n"/>
    </row>
    <row r="15223">
      <c r="N15223" s="561" t="n"/>
    </row>
    <row r="15224">
      <c r="N15224" s="561" t="n"/>
    </row>
    <row r="15225">
      <c r="N15225" s="561" t="n"/>
    </row>
    <row r="15226">
      <c r="N15226" s="561" t="n"/>
    </row>
    <row r="15227">
      <c r="N15227" s="561" t="n"/>
    </row>
    <row r="15228">
      <c r="N15228" s="561" t="n"/>
    </row>
    <row r="15229">
      <c r="N15229" s="561" t="n"/>
    </row>
    <row r="15230">
      <c r="N15230" s="561" t="n"/>
    </row>
    <row r="15231">
      <c r="N15231" s="561" t="n"/>
    </row>
    <row r="15232">
      <c r="N15232" s="561" t="n"/>
    </row>
    <row r="15233">
      <c r="N15233" s="561" t="n"/>
    </row>
    <row r="15234">
      <c r="N15234" s="561" t="n"/>
    </row>
    <row r="15235">
      <c r="N15235" s="561" t="n"/>
    </row>
    <row r="15236">
      <c r="N15236" s="561" t="n"/>
    </row>
    <row r="15237">
      <c r="N15237" s="561" t="n"/>
    </row>
    <row r="15238">
      <c r="N15238" s="561" t="n"/>
    </row>
    <row r="15239">
      <c r="N15239" s="561" t="n"/>
    </row>
    <row r="15240">
      <c r="N15240" s="561" t="n"/>
    </row>
    <row r="15241">
      <c r="N15241" s="561" t="n"/>
    </row>
    <row r="15242">
      <c r="N15242" s="561" t="n"/>
    </row>
    <row r="15243">
      <c r="N15243" s="561" t="n"/>
    </row>
    <row r="15244">
      <c r="N15244" s="561" t="n"/>
    </row>
    <row r="15245">
      <c r="N15245" s="561" t="n"/>
    </row>
    <row r="15246">
      <c r="N15246" s="561" t="n"/>
    </row>
    <row r="15247">
      <c r="N15247" s="561" t="n"/>
    </row>
    <row r="15248">
      <c r="N15248" s="561" t="n"/>
    </row>
    <row r="15249">
      <c r="N15249" s="561" t="n"/>
    </row>
    <row r="15250">
      <c r="N15250" s="561" t="n"/>
    </row>
    <row r="15251">
      <c r="N15251" s="561" t="n"/>
    </row>
    <row r="15252">
      <c r="N15252" s="561" t="n"/>
    </row>
    <row r="15253">
      <c r="N15253" s="561" t="n"/>
    </row>
    <row r="15254">
      <c r="N15254" s="561" t="n"/>
    </row>
    <row r="15255">
      <c r="N15255" s="561" t="n"/>
    </row>
    <row r="15256">
      <c r="N15256" s="561" t="n"/>
    </row>
    <row r="15257">
      <c r="N15257" s="561" t="n"/>
    </row>
    <row r="15258">
      <c r="N15258" s="561" t="n"/>
    </row>
    <row r="15259">
      <c r="N15259" s="561" t="n"/>
    </row>
    <row r="15260">
      <c r="N15260" s="561" t="n"/>
    </row>
    <row r="15261">
      <c r="N15261" s="561" t="n"/>
    </row>
    <row r="15262">
      <c r="N15262" s="561" t="n"/>
    </row>
    <row r="15263">
      <c r="N15263" s="561" t="n"/>
    </row>
    <row r="15264">
      <c r="N15264" s="561" t="n"/>
    </row>
    <row r="15265">
      <c r="N15265" s="561" t="n"/>
    </row>
    <row r="15266">
      <c r="N15266" s="561" t="n"/>
    </row>
    <row r="15267">
      <c r="N15267" s="561" t="n"/>
    </row>
    <row r="15268">
      <c r="N15268" s="561" t="n"/>
    </row>
    <row r="15269">
      <c r="N15269" s="561" t="n"/>
    </row>
    <row r="15270">
      <c r="N15270" s="561" t="n"/>
    </row>
    <row r="15271">
      <c r="N15271" s="561" t="n"/>
    </row>
    <row r="15272">
      <c r="N15272" s="561" t="n"/>
    </row>
    <row r="15273">
      <c r="N15273" s="561" t="n"/>
    </row>
    <row r="15274">
      <c r="N15274" s="561" t="n"/>
    </row>
    <row r="15275">
      <c r="N15275" s="561" t="n"/>
    </row>
    <row r="15276">
      <c r="N15276" s="561" t="n"/>
    </row>
    <row r="15277">
      <c r="N15277" s="561" t="n"/>
    </row>
    <row r="15278">
      <c r="N15278" s="561" t="n"/>
    </row>
    <row r="15279">
      <c r="N15279" s="561" t="n"/>
    </row>
    <row r="15280">
      <c r="N15280" s="561" t="n"/>
    </row>
    <row r="15281">
      <c r="N15281" s="561" t="n"/>
    </row>
    <row r="15282">
      <c r="N15282" s="561" t="n"/>
    </row>
    <row r="15283">
      <c r="N15283" s="561" t="n"/>
    </row>
    <row r="15284">
      <c r="N15284" s="561" t="n"/>
    </row>
    <row r="15285">
      <c r="N15285" s="561" t="n"/>
    </row>
    <row r="15286">
      <c r="N15286" s="561" t="n"/>
    </row>
    <row r="15287">
      <c r="N15287" s="561" t="n"/>
    </row>
    <row r="15288">
      <c r="N15288" s="561" t="n"/>
    </row>
    <row r="15289">
      <c r="N15289" s="561" t="n"/>
    </row>
    <row r="15290">
      <c r="N15290" s="561" t="n"/>
    </row>
    <row r="15291">
      <c r="N15291" s="561" t="n"/>
    </row>
    <row r="15292">
      <c r="N15292" s="561" t="n"/>
    </row>
    <row r="15293">
      <c r="N15293" s="561" t="n"/>
    </row>
    <row r="15294">
      <c r="N15294" s="561" t="n"/>
    </row>
    <row r="15295">
      <c r="N15295" s="561" t="n"/>
    </row>
    <row r="15296">
      <c r="N15296" s="561" t="n"/>
    </row>
    <row r="15297">
      <c r="N15297" s="561" t="n"/>
    </row>
    <row r="15298">
      <c r="N15298" s="561" t="n"/>
    </row>
    <row r="15299">
      <c r="N15299" s="561" t="n"/>
    </row>
    <row r="15300">
      <c r="N15300" s="561" t="n"/>
    </row>
    <row r="15301">
      <c r="N15301" s="561" t="n"/>
    </row>
    <row r="15302">
      <c r="N15302" s="561" t="n"/>
    </row>
    <row r="15303">
      <c r="N15303" s="561" t="n"/>
    </row>
    <row r="15304">
      <c r="N15304" s="561" t="n"/>
    </row>
    <row r="15305">
      <c r="N15305" s="561" t="n"/>
    </row>
    <row r="15306">
      <c r="N15306" s="561" t="n"/>
    </row>
    <row r="15307">
      <c r="N15307" s="561" t="n"/>
    </row>
    <row r="15308">
      <c r="N15308" s="561" t="n"/>
    </row>
    <row r="15309">
      <c r="N15309" s="561" t="n"/>
    </row>
    <row r="15310">
      <c r="N15310" s="561" t="n"/>
    </row>
    <row r="15311">
      <c r="N15311" s="561" t="n"/>
    </row>
    <row r="15312">
      <c r="N15312" s="561" t="n"/>
    </row>
    <row r="15313">
      <c r="N15313" s="561" t="n"/>
    </row>
    <row r="15314">
      <c r="N15314" s="561" t="n"/>
    </row>
    <row r="15315">
      <c r="N15315" s="561" t="n"/>
    </row>
    <row r="15316">
      <c r="N15316" s="561" t="n"/>
    </row>
    <row r="15317">
      <c r="N15317" s="561" t="n"/>
    </row>
    <row r="15318">
      <c r="N15318" s="561" t="n"/>
    </row>
    <row r="15319">
      <c r="N15319" s="561" t="n"/>
    </row>
    <row r="15320">
      <c r="N15320" s="561" t="n"/>
    </row>
    <row r="15321">
      <c r="N15321" s="561" t="n"/>
    </row>
    <row r="15322">
      <c r="N15322" s="561" t="n"/>
    </row>
    <row r="15323">
      <c r="N15323" s="561" t="n"/>
    </row>
    <row r="15324">
      <c r="N15324" s="561" t="n"/>
    </row>
    <row r="15325">
      <c r="N15325" s="561" t="n"/>
    </row>
    <row r="15326">
      <c r="N15326" s="561" t="n"/>
    </row>
    <row r="15327">
      <c r="N15327" s="561" t="n"/>
    </row>
    <row r="15328">
      <c r="N15328" s="561" t="n"/>
    </row>
    <row r="15329">
      <c r="N15329" s="561" t="n"/>
    </row>
    <row r="15330">
      <c r="N15330" s="561" t="n"/>
    </row>
    <row r="15331">
      <c r="N15331" s="561" t="n"/>
    </row>
    <row r="15332">
      <c r="N15332" s="561" t="n"/>
    </row>
    <row r="15333">
      <c r="N15333" s="561" t="n"/>
    </row>
    <row r="15334">
      <c r="N15334" s="561" t="n"/>
    </row>
    <row r="15335">
      <c r="N15335" s="561" t="n"/>
    </row>
    <row r="15336">
      <c r="N15336" s="561" t="n"/>
    </row>
    <row r="15337">
      <c r="N15337" s="561" t="n"/>
    </row>
    <row r="15338">
      <c r="N15338" s="561" t="n"/>
    </row>
    <row r="15339">
      <c r="N15339" s="561" t="n"/>
    </row>
    <row r="15340">
      <c r="N15340" s="561" t="n"/>
    </row>
    <row r="15341">
      <c r="N15341" s="561" t="n"/>
    </row>
    <row r="15342">
      <c r="N15342" s="561" t="n"/>
    </row>
    <row r="15343">
      <c r="N15343" s="561" t="n"/>
    </row>
    <row r="15344">
      <c r="N15344" s="561" t="n"/>
    </row>
    <row r="15345">
      <c r="N15345" s="561" t="n"/>
    </row>
    <row r="15346">
      <c r="N15346" s="561" t="n"/>
    </row>
    <row r="15347">
      <c r="N15347" s="561" t="n"/>
    </row>
    <row r="15348">
      <c r="N15348" s="561" t="n"/>
    </row>
    <row r="15349">
      <c r="N15349" s="561" t="n"/>
    </row>
    <row r="15350">
      <c r="N15350" s="561" t="n"/>
    </row>
    <row r="15351">
      <c r="N15351" s="561" t="n"/>
    </row>
    <row r="15352">
      <c r="N15352" s="561" t="n"/>
    </row>
    <row r="15353">
      <c r="N15353" s="561" t="n"/>
    </row>
    <row r="15354">
      <c r="N15354" s="561" t="n"/>
    </row>
    <row r="15355">
      <c r="N15355" s="561" t="n"/>
    </row>
    <row r="15356">
      <c r="N15356" s="561" t="n"/>
    </row>
    <row r="15357">
      <c r="N15357" s="561" t="n"/>
    </row>
    <row r="15358">
      <c r="N15358" s="561" t="n"/>
    </row>
    <row r="15359">
      <c r="N15359" s="561" t="n"/>
    </row>
    <row r="15360">
      <c r="N15360" s="561" t="n"/>
    </row>
    <row r="15361">
      <c r="N15361" s="561" t="n"/>
    </row>
    <row r="15362">
      <c r="N15362" s="561" t="n"/>
    </row>
    <row r="15363">
      <c r="N15363" s="561" t="n"/>
    </row>
    <row r="15364">
      <c r="N15364" s="561" t="n"/>
    </row>
    <row r="15365">
      <c r="N15365" s="561" t="n"/>
    </row>
    <row r="15366">
      <c r="N15366" s="561" t="n"/>
    </row>
    <row r="15367">
      <c r="N15367" s="561" t="n"/>
    </row>
    <row r="15368">
      <c r="N15368" s="561" t="n"/>
    </row>
    <row r="15369">
      <c r="N15369" s="561" t="n"/>
    </row>
    <row r="15370">
      <c r="N15370" s="561" t="n"/>
    </row>
    <row r="15371">
      <c r="N15371" s="561" t="n"/>
    </row>
    <row r="15372">
      <c r="N15372" s="561" t="n"/>
    </row>
    <row r="15373">
      <c r="N15373" s="561" t="n"/>
    </row>
    <row r="15374">
      <c r="N15374" s="561" t="n"/>
    </row>
    <row r="15375">
      <c r="N15375" s="561" t="n"/>
    </row>
    <row r="15376">
      <c r="N15376" s="561" t="n"/>
    </row>
    <row r="15377">
      <c r="N15377" s="561" t="n"/>
    </row>
    <row r="15378">
      <c r="N15378" s="561" t="n"/>
    </row>
    <row r="15379">
      <c r="N15379" s="561" t="n"/>
    </row>
    <row r="15380">
      <c r="N15380" s="561" t="n"/>
    </row>
    <row r="15381">
      <c r="N15381" s="561" t="n"/>
    </row>
    <row r="15382">
      <c r="N15382" s="561" t="n"/>
    </row>
    <row r="15383">
      <c r="N15383" s="561" t="n"/>
    </row>
    <row r="15384">
      <c r="N15384" s="561" t="n"/>
    </row>
    <row r="15385">
      <c r="N15385" s="561" t="n"/>
    </row>
    <row r="15386">
      <c r="N15386" s="561" t="n"/>
    </row>
    <row r="15387">
      <c r="N15387" s="561" t="n"/>
    </row>
    <row r="15388">
      <c r="N15388" s="561" t="n"/>
    </row>
    <row r="15389">
      <c r="N15389" s="561" t="n"/>
    </row>
    <row r="15390">
      <c r="N15390" s="561" t="n"/>
    </row>
    <row r="15391">
      <c r="N15391" s="561" t="n"/>
    </row>
    <row r="15392">
      <c r="N15392" s="561" t="n"/>
    </row>
    <row r="15393">
      <c r="N15393" s="561" t="n"/>
    </row>
    <row r="15394">
      <c r="N15394" s="561" t="n"/>
    </row>
    <row r="15395">
      <c r="N15395" s="561" t="n"/>
    </row>
    <row r="15396">
      <c r="N15396" s="561" t="n"/>
    </row>
    <row r="15397">
      <c r="N15397" s="561" t="n"/>
    </row>
    <row r="15398">
      <c r="N15398" s="561" t="n"/>
    </row>
    <row r="15399">
      <c r="N15399" s="561" t="n"/>
    </row>
    <row r="15400">
      <c r="N15400" s="561" t="n"/>
    </row>
    <row r="15401">
      <c r="N15401" s="561" t="n"/>
    </row>
    <row r="15402">
      <c r="N15402" s="561" t="n"/>
    </row>
    <row r="15403">
      <c r="N15403" s="561" t="n"/>
    </row>
    <row r="15404">
      <c r="N15404" s="561" t="n"/>
    </row>
    <row r="15405">
      <c r="N15405" s="561" t="n"/>
    </row>
    <row r="15406">
      <c r="N15406" s="561" t="n"/>
    </row>
    <row r="15407">
      <c r="N15407" s="561" t="n"/>
    </row>
    <row r="15408">
      <c r="N15408" s="561" t="n"/>
    </row>
    <row r="15409">
      <c r="N15409" s="561" t="n"/>
    </row>
    <row r="15410">
      <c r="N15410" s="561" t="n"/>
    </row>
    <row r="15411">
      <c r="N15411" s="561" t="n"/>
    </row>
    <row r="15412">
      <c r="N15412" s="561" t="n"/>
    </row>
    <row r="15413">
      <c r="N15413" s="561" t="n"/>
    </row>
    <row r="15414">
      <c r="N15414" s="561" t="n"/>
    </row>
    <row r="15415">
      <c r="N15415" s="561" t="n"/>
    </row>
    <row r="15416">
      <c r="N15416" s="561" t="n"/>
    </row>
    <row r="15417">
      <c r="N15417" s="561" t="n"/>
    </row>
    <row r="15418">
      <c r="N15418" s="561" t="n"/>
    </row>
    <row r="15419">
      <c r="N15419" s="561" t="n"/>
    </row>
    <row r="15420">
      <c r="N15420" s="561" t="n"/>
    </row>
    <row r="15421">
      <c r="N15421" s="561" t="n"/>
    </row>
    <row r="15422">
      <c r="N15422" s="561" t="n"/>
    </row>
    <row r="15423">
      <c r="N15423" s="561" t="n"/>
    </row>
    <row r="15424">
      <c r="N15424" s="561" t="n"/>
    </row>
    <row r="15425">
      <c r="N15425" s="561" t="n"/>
    </row>
    <row r="15426">
      <c r="N15426" s="561" t="n"/>
    </row>
    <row r="15427">
      <c r="N15427" s="561" t="n"/>
    </row>
    <row r="15428">
      <c r="N15428" s="561" t="n"/>
    </row>
    <row r="15429">
      <c r="N15429" s="561" t="n"/>
    </row>
    <row r="15430">
      <c r="N15430" s="561" t="n"/>
    </row>
    <row r="15431">
      <c r="N15431" s="561" t="n"/>
    </row>
    <row r="15432">
      <c r="N15432" s="561" t="n"/>
    </row>
    <row r="15433">
      <c r="N15433" s="561" t="n"/>
    </row>
    <row r="15434">
      <c r="N15434" s="561" t="n"/>
    </row>
    <row r="15435">
      <c r="N15435" s="561" t="n"/>
    </row>
    <row r="15436">
      <c r="N15436" s="561" t="n"/>
    </row>
    <row r="15437">
      <c r="N15437" s="561" t="n"/>
    </row>
    <row r="15438">
      <c r="N15438" s="561" t="n"/>
    </row>
    <row r="15439">
      <c r="N15439" s="561" t="n"/>
    </row>
    <row r="15440">
      <c r="N15440" s="561" t="n"/>
    </row>
    <row r="15441">
      <c r="N15441" s="561" t="n"/>
    </row>
    <row r="15442">
      <c r="N15442" s="561" t="n"/>
    </row>
    <row r="15443">
      <c r="N15443" s="561" t="n"/>
    </row>
    <row r="15444">
      <c r="N15444" s="561" t="n"/>
    </row>
    <row r="15445">
      <c r="N15445" s="561" t="n"/>
    </row>
    <row r="15446">
      <c r="N15446" s="561" t="n"/>
    </row>
    <row r="15447">
      <c r="N15447" s="561" t="n"/>
    </row>
    <row r="15448">
      <c r="N15448" s="561" t="n"/>
    </row>
    <row r="15449">
      <c r="N15449" s="561" t="n"/>
    </row>
    <row r="15450">
      <c r="N15450" s="561" t="n"/>
    </row>
    <row r="15451">
      <c r="N15451" s="561" t="n"/>
    </row>
    <row r="15452">
      <c r="N15452" s="561" t="n"/>
    </row>
    <row r="15453">
      <c r="N15453" s="561" t="n"/>
    </row>
    <row r="15454">
      <c r="N15454" s="561" t="n"/>
    </row>
    <row r="15455">
      <c r="N15455" s="561" t="n"/>
    </row>
    <row r="15456">
      <c r="N15456" s="561" t="n"/>
    </row>
    <row r="15457">
      <c r="N15457" s="561" t="n"/>
    </row>
    <row r="15458">
      <c r="N15458" s="561" t="n"/>
    </row>
    <row r="15459">
      <c r="N15459" s="561" t="n"/>
    </row>
    <row r="15460">
      <c r="N15460" s="561" t="n"/>
    </row>
    <row r="15461">
      <c r="N15461" s="561" t="n"/>
    </row>
    <row r="15462">
      <c r="N15462" s="561" t="n"/>
    </row>
    <row r="15463">
      <c r="N15463" s="561" t="n"/>
    </row>
    <row r="15464">
      <c r="N15464" s="561" t="n"/>
    </row>
    <row r="15465">
      <c r="N15465" s="561" t="n"/>
    </row>
    <row r="15466">
      <c r="N15466" s="561" t="n"/>
    </row>
    <row r="15467">
      <c r="N15467" s="561" t="n"/>
    </row>
    <row r="15468">
      <c r="N15468" s="561" t="n"/>
    </row>
    <row r="15469">
      <c r="N15469" s="561" t="n"/>
    </row>
    <row r="15470">
      <c r="N15470" s="561" t="n"/>
    </row>
    <row r="15471">
      <c r="N15471" s="561" t="n"/>
    </row>
    <row r="15472">
      <c r="N15472" s="561" t="n"/>
    </row>
    <row r="15473">
      <c r="N15473" s="561" t="n"/>
    </row>
    <row r="15474">
      <c r="N15474" s="561" t="n"/>
    </row>
    <row r="15475">
      <c r="N15475" s="561" t="n"/>
    </row>
    <row r="15476">
      <c r="N15476" s="561" t="n"/>
    </row>
    <row r="15477">
      <c r="N15477" s="561" t="n"/>
    </row>
    <row r="15478">
      <c r="N15478" s="561" t="n"/>
    </row>
    <row r="15479">
      <c r="N15479" s="561" t="n"/>
    </row>
    <row r="15480">
      <c r="N15480" s="561" t="n"/>
    </row>
    <row r="15481">
      <c r="N15481" s="561" t="n"/>
    </row>
    <row r="15482">
      <c r="N15482" s="561" t="n"/>
    </row>
    <row r="15483">
      <c r="N15483" s="561" t="n"/>
    </row>
    <row r="15484">
      <c r="N15484" s="561" t="n"/>
    </row>
    <row r="15485">
      <c r="N15485" s="561" t="n"/>
    </row>
    <row r="15486">
      <c r="N15486" s="561" t="n"/>
    </row>
    <row r="15487">
      <c r="N15487" s="561" t="n"/>
    </row>
    <row r="15488">
      <c r="N15488" s="561" t="n"/>
    </row>
    <row r="15489">
      <c r="N15489" s="561" t="n"/>
    </row>
    <row r="15490">
      <c r="N15490" s="561" t="n"/>
    </row>
    <row r="15491">
      <c r="N15491" s="561" t="n"/>
    </row>
    <row r="15492">
      <c r="N15492" s="561" t="n"/>
    </row>
    <row r="15493">
      <c r="N15493" s="561" t="n"/>
    </row>
    <row r="15494">
      <c r="N15494" s="561" t="n"/>
    </row>
    <row r="15495">
      <c r="N15495" s="561" t="n"/>
    </row>
    <row r="15496">
      <c r="N15496" s="561" t="n"/>
    </row>
    <row r="15497">
      <c r="N15497" s="561" t="n"/>
    </row>
    <row r="15498">
      <c r="N15498" s="561" t="n"/>
    </row>
    <row r="15499">
      <c r="N15499" s="561" t="n"/>
    </row>
    <row r="15500">
      <c r="N15500" s="561" t="n"/>
    </row>
    <row r="15501">
      <c r="N15501" s="561" t="n"/>
    </row>
    <row r="15502">
      <c r="N15502" s="561" t="n"/>
    </row>
    <row r="15503">
      <c r="N15503" s="561" t="n"/>
    </row>
    <row r="15504">
      <c r="N15504" s="561" t="n"/>
    </row>
    <row r="15505">
      <c r="N15505" s="561" t="n"/>
    </row>
    <row r="15506">
      <c r="N15506" s="561" t="n"/>
    </row>
    <row r="15507">
      <c r="N15507" s="561" t="n"/>
    </row>
    <row r="15508">
      <c r="N15508" s="561" t="n"/>
    </row>
    <row r="15509">
      <c r="N15509" s="561" t="n"/>
    </row>
    <row r="15510">
      <c r="N15510" s="561" t="n"/>
    </row>
    <row r="15511">
      <c r="N15511" s="561" t="n"/>
    </row>
    <row r="15512">
      <c r="N15512" s="561" t="n"/>
    </row>
    <row r="15513">
      <c r="N15513" s="561" t="n"/>
    </row>
    <row r="15514">
      <c r="N15514" s="561" t="n"/>
    </row>
    <row r="15515">
      <c r="N15515" s="561" t="n"/>
    </row>
    <row r="15516">
      <c r="N15516" s="561" t="n"/>
    </row>
    <row r="15517">
      <c r="N15517" s="561" t="n"/>
    </row>
    <row r="15518">
      <c r="N15518" s="561" t="n"/>
    </row>
    <row r="15519">
      <c r="N15519" s="561" t="n"/>
    </row>
    <row r="15520">
      <c r="N15520" s="561" t="n"/>
    </row>
    <row r="15521">
      <c r="N15521" s="561" t="n"/>
    </row>
    <row r="15522">
      <c r="N15522" s="561" t="n"/>
    </row>
    <row r="15523">
      <c r="N15523" s="561" t="n"/>
    </row>
    <row r="15524">
      <c r="N15524" s="561" t="n"/>
    </row>
    <row r="15525">
      <c r="N15525" s="561" t="n"/>
    </row>
    <row r="15526">
      <c r="N15526" s="561" t="n"/>
    </row>
    <row r="15527">
      <c r="N15527" s="561" t="n"/>
    </row>
    <row r="15528">
      <c r="N15528" s="561" t="n"/>
    </row>
    <row r="15529">
      <c r="N15529" s="561" t="n"/>
    </row>
    <row r="15530">
      <c r="N15530" s="561" t="n"/>
    </row>
    <row r="15531">
      <c r="N15531" s="561" t="n"/>
    </row>
    <row r="15532">
      <c r="N15532" s="561" t="n"/>
    </row>
    <row r="15533">
      <c r="N15533" s="561" t="n"/>
    </row>
    <row r="15534">
      <c r="N15534" s="561" t="n"/>
    </row>
    <row r="15535">
      <c r="N15535" s="561" t="n"/>
    </row>
    <row r="15536">
      <c r="N15536" s="561" t="n"/>
    </row>
    <row r="15537">
      <c r="N15537" s="561" t="n"/>
    </row>
    <row r="15538">
      <c r="N15538" s="561" t="n"/>
    </row>
    <row r="15539">
      <c r="N15539" s="561" t="n"/>
    </row>
    <row r="15540">
      <c r="N15540" s="561" t="n"/>
    </row>
    <row r="15541">
      <c r="N15541" s="561" t="n"/>
    </row>
    <row r="15542">
      <c r="N15542" s="561" t="n"/>
    </row>
    <row r="15543">
      <c r="N15543" s="561" t="n"/>
    </row>
    <row r="15544">
      <c r="N15544" s="561" t="n"/>
    </row>
    <row r="15545">
      <c r="N15545" s="561" t="n"/>
    </row>
    <row r="15546">
      <c r="N15546" s="561" t="n"/>
    </row>
    <row r="15547">
      <c r="N15547" s="561" t="n"/>
    </row>
    <row r="15548">
      <c r="N15548" s="561" t="n"/>
    </row>
    <row r="15549">
      <c r="N15549" s="561" t="n"/>
    </row>
    <row r="15550">
      <c r="N15550" s="561" t="n"/>
    </row>
    <row r="15551">
      <c r="N15551" s="561" t="n"/>
    </row>
    <row r="15552">
      <c r="N15552" s="561" t="n"/>
    </row>
    <row r="15553">
      <c r="N15553" s="561" t="n"/>
    </row>
    <row r="15554">
      <c r="N15554" s="561" t="n"/>
    </row>
    <row r="15555">
      <c r="N15555" s="561" t="n"/>
    </row>
    <row r="15556">
      <c r="N15556" s="561" t="n"/>
    </row>
    <row r="15557">
      <c r="N15557" s="561" t="n"/>
    </row>
    <row r="15558">
      <c r="N15558" s="561" t="n"/>
    </row>
    <row r="15559">
      <c r="N15559" s="561" t="n"/>
    </row>
    <row r="15560">
      <c r="N15560" s="561" t="n"/>
    </row>
    <row r="15561">
      <c r="N15561" s="561" t="n"/>
    </row>
    <row r="15562">
      <c r="N15562" s="561" t="n"/>
    </row>
    <row r="15563">
      <c r="N15563" s="561" t="n"/>
    </row>
    <row r="15564">
      <c r="N15564" s="561" t="n"/>
    </row>
    <row r="15565">
      <c r="N15565" s="561" t="n"/>
    </row>
    <row r="15566">
      <c r="N15566" s="561" t="n"/>
    </row>
    <row r="15567">
      <c r="N15567" s="561" t="n"/>
    </row>
    <row r="15568">
      <c r="N15568" s="561" t="n"/>
    </row>
    <row r="15569">
      <c r="N15569" s="561" t="n"/>
    </row>
    <row r="15570">
      <c r="N15570" s="561" t="n"/>
    </row>
    <row r="15571">
      <c r="N15571" s="561" t="n"/>
    </row>
    <row r="15572">
      <c r="N15572" s="561" t="n"/>
    </row>
    <row r="15573">
      <c r="N15573" s="561" t="n"/>
    </row>
    <row r="15574">
      <c r="N15574" s="561" t="n"/>
    </row>
    <row r="15575">
      <c r="N15575" s="561" t="n"/>
    </row>
    <row r="15576">
      <c r="N15576" s="561" t="n"/>
    </row>
    <row r="15577">
      <c r="N15577" s="561" t="n"/>
    </row>
    <row r="15578">
      <c r="N15578" s="561" t="n"/>
    </row>
    <row r="15579">
      <c r="N15579" s="561" t="n"/>
    </row>
    <row r="15580">
      <c r="N15580" s="561" t="n"/>
    </row>
    <row r="15581">
      <c r="N15581" s="561" t="n"/>
    </row>
    <row r="15582">
      <c r="N15582" s="561" t="n"/>
    </row>
    <row r="15583">
      <c r="N15583" s="561" t="n"/>
    </row>
    <row r="15584">
      <c r="N15584" s="561" t="n"/>
    </row>
    <row r="15585">
      <c r="N15585" s="561" t="n"/>
    </row>
    <row r="15586">
      <c r="N15586" s="561" t="n"/>
    </row>
    <row r="15587">
      <c r="N15587" s="561" t="n"/>
    </row>
    <row r="15588">
      <c r="N15588" s="561" t="n"/>
    </row>
    <row r="15589">
      <c r="N15589" s="561" t="n"/>
    </row>
    <row r="15590">
      <c r="N15590" s="561" t="n"/>
    </row>
    <row r="15591">
      <c r="N15591" s="561" t="n"/>
    </row>
    <row r="15592">
      <c r="N15592" s="561" t="n"/>
    </row>
    <row r="15593">
      <c r="N15593" s="561" t="n"/>
    </row>
    <row r="15594">
      <c r="N15594" s="561" t="n"/>
    </row>
    <row r="15595">
      <c r="N15595" s="561" t="n"/>
    </row>
    <row r="15596">
      <c r="N15596" s="561" t="n"/>
    </row>
    <row r="15597">
      <c r="N15597" s="561" t="n"/>
    </row>
    <row r="15598">
      <c r="N15598" s="561" t="n"/>
    </row>
    <row r="15599">
      <c r="N15599" s="561" t="n"/>
    </row>
    <row r="15600">
      <c r="N15600" s="561" t="n"/>
    </row>
    <row r="15601">
      <c r="N15601" s="561" t="n"/>
    </row>
    <row r="15602">
      <c r="N15602" s="561" t="n"/>
    </row>
    <row r="15603">
      <c r="N15603" s="561" t="n"/>
    </row>
    <row r="15604">
      <c r="N15604" s="561" t="n"/>
    </row>
    <row r="15605">
      <c r="N15605" s="561" t="n"/>
    </row>
    <row r="15606">
      <c r="N15606" s="561" t="n"/>
    </row>
    <row r="15607">
      <c r="N15607" s="561" t="n"/>
    </row>
    <row r="15608">
      <c r="N15608" s="561" t="n"/>
    </row>
    <row r="15609">
      <c r="N15609" s="561" t="n"/>
    </row>
    <row r="15610">
      <c r="N15610" s="561" t="n"/>
    </row>
    <row r="15611">
      <c r="N15611" s="561" t="n"/>
    </row>
    <row r="15612">
      <c r="N15612" s="561" t="n"/>
    </row>
    <row r="15613">
      <c r="N15613" s="561" t="n"/>
    </row>
    <row r="15614">
      <c r="N15614" s="561" t="n"/>
    </row>
    <row r="15615">
      <c r="N15615" s="561" t="n"/>
    </row>
    <row r="15616">
      <c r="N15616" s="561" t="n"/>
    </row>
    <row r="15617">
      <c r="N15617" s="561" t="n"/>
    </row>
    <row r="15618">
      <c r="N15618" s="561" t="n"/>
    </row>
    <row r="15619">
      <c r="N15619" s="561" t="n"/>
    </row>
    <row r="15620">
      <c r="N15620" s="561" t="n"/>
    </row>
    <row r="15621">
      <c r="N15621" s="561" t="n"/>
    </row>
    <row r="15622">
      <c r="N15622" s="561" t="n"/>
    </row>
    <row r="15623">
      <c r="N15623" s="561" t="n"/>
    </row>
    <row r="15624">
      <c r="N15624" s="561" t="n"/>
    </row>
    <row r="15625">
      <c r="N15625" s="561" t="n"/>
    </row>
    <row r="15626">
      <c r="N15626" s="561" t="n"/>
    </row>
    <row r="15627">
      <c r="N15627" s="561" t="n"/>
    </row>
    <row r="15628">
      <c r="N15628" s="561" t="n"/>
    </row>
    <row r="15629">
      <c r="N15629" s="561" t="n"/>
    </row>
    <row r="15630">
      <c r="N15630" s="561" t="n"/>
    </row>
    <row r="15631">
      <c r="N15631" s="561" t="n"/>
    </row>
    <row r="15632">
      <c r="N15632" s="561" t="n"/>
    </row>
    <row r="15633">
      <c r="N15633" s="561" t="n"/>
    </row>
    <row r="15634">
      <c r="N15634" s="561" t="n"/>
    </row>
    <row r="15635">
      <c r="N15635" s="561" t="n"/>
    </row>
    <row r="15636">
      <c r="N15636" s="561" t="n"/>
    </row>
    <row r="15637">
      <c r="N15637" s="561" t="n"/>
    </row>
    <row r="15638">
      <c r="N15638" s="561" t="n"/>
    </row>
    <row r="15639">
      <c r="N15639" s="561" t="n"/>
    </row>
    <row r="15640">
      <c r="N15640" s="561" t="n"/>
    </row>
    <row r="15641">
      <c r="N15641" s="561" t="n"/>
    </row>
    <row r="15642">
      <c r="N15642" s="561" t="n"/>
    </row>
    <row r="15643">
      <c r="N15643" s="561" t="n"/>
    </row>
    <row r="15644">
      <c r="N15644" s="561" t="n"/>
    </row>
    <row r="15645">
      <c r="N15645" s="561" t="n"/>
    </row>
    <row r="15646">
      <c r="N15646" s="561" t="n"/>
    </row>
    <row r="15647">
      <c r="N15647" s="561" t="n"/>
    </row>
    <row r="15648">
      <c r="N15648" s="561" t="n"/>
    </row>
    <row r="15649">
      <c r="N15649" s="561" t="n"/>
    </row>
    <row r="15650">
      <c r="N15650" s="561" t="n"/>
    </row>
    <row r="15651">
      <c r="N15651" s="561" t="n"/>
    </row>
    <row r="15652">
      <c r="N15652" s="561" t="n"/>
    </row>
    <row r="15653">
      <c r="N15653" s="561" t="n"/>
    </row>
    <row r="15654">
      <c r="N15654" s="561" t="n"/>
    </row>
    <row r="15655">
      <c r="N15655" s="561" t="n"/>
    </row>
    <row r="15656">
      <c r="N15656" s="561" t="n"/>
    </row>
    <row r="15657">
      <c r="N15657" s="561" t="n"/>
    </row>
    <row r="15658">
      <c r="N15658" s="561" t="n"/>
    </row>
    <row r="15659">
      <c r="N15659" s="561" t="n"/>
    </row>
    <row r="15660">
      <c r="N15660" s="561" t="n"/>
    </row>
    <row r="15661">
      <c r="N15661" s="561" t="n"/>
    </row>
    <row r="15662">
      <c r="N15662" s="561" t="n"/>
    </row>
    <row r="15663">
      <c r="N15663" s="561" t="n"/>
    </row>
    <row r="15664">
      <c r="N15664" s="561" t="n"/>
    </row>
    <row r="15665">
      <c r="N15665" s="561" t="n"/>
    </row>
    <row r="15666">
      <c r="N15666" s="561" t="n"/>
    </row>
    <row r="15667">
      <c r="N15667" s="561" t="n"/>
    </row>
    <row r="15668">
      <c r="N15668" s="561" t="n"/>
    </row>
    <row r="15669">
      <c r="N15669" s="561" t="n"/>
    </row>
    <row r="15670">
      <c r="N15670" s="561" t="n"/>
    </row>
    <row r="15671">
      <c r="N15671" s="561" t="n"/>
    </row>
    <row r="15672">
      <c r="N15672" s="561" t="n"/>
    </row>
    <row r="15673">
      <c r="N15673" s="561" t="n"/>
    </row>
    <row r="15674">
      <c r="N15674" s="561" t="n"/>
    </row>
    <row r="15675">
      <c r="N15675" s="561" t="n"/>
    </row>
    <row r="15676">
      <c r="N15676" s="561" t="n"/>
    </row>
    <row r="15677">
      <c r="N15677" s="561" t="n"/>
    </row>
    <row r="15678">
      <c r="N15678" s="561" t="n"/>
    </row>
    <row r="15679">
      <c r="N15679" s="561" t="n"/>
    </row>
    <row r="15680">
      <c r="N15680" s="561" t="n"/>
    </row>
    <row r="15681">
      <c r="N15681" s="561" t="n"/>
    </row>
    <row r="15682">
      <c r="N15682" s="561" t="n"/>
    </row>
    <row r="15683">
      <c r="N15683" s="561" t="n"/>
    </row>
    <row r="15684">
      <c r="N15684" s="561" t="n"/>
    </row>
    <row r="15685">
      <c r="N15685" s="561" t="n"/>
    </row>
    <row r="15686">
      <c r="N15686" s="561" t="n"/>
    </row>
    <row r="15687">
      <c r="N15687" s="561" t="n"/>
    </row>
    <row r="15688">
      <c r="N15688" s="561" t="n"/>
    </row>
    <row r="15689">
      <c r="N15689" s="561" t="n"/>
    </row>
    <row r="15690">
      <c r="N15690" s="561" t="n"/>
    </row>
    <row r="15691">
      <c r="N15691" s="561" t="n"/>
    </row>
    <row r="15692">
      <c r="N15692" s="561" t="n"/>
    </row>
    <row r="15693">
      <c r="N15693" s="561" t="n"/>
    </row>
    <row r="15694">
      <c r="N15694" s="561" t="n"/>
    </row>
    <row r="15695">
      <c r="N15695" s="561" t="n"/>
    </row>
    <row r="15696">
      <c r="N15696" s="561" t="n"/>
    </row>
    <row r="15697">
      <c r="N15697" s="561" t="n"/>
    </row>
    <row r="15698">
      <c r="N15698" s="561" t="n"/>
    </row>
    <row r="15699">
      <c r="N15699" s="561" t="n"/>
    </row>
    <row r="15700">
      <c r="N15700" s="561" t="n"/>
    </row>
    <row r="15701">
      <c r="N15701" s="561" t="n"/>
    </row>
    <row r="15702">
      <c r="N15702" s="561" t="n"/>
    </row>
    <row r="15703">
      <c r="N15703" s="561" t="n"/>
    </row>
    <row r="15704">
      <c r="N15704" s="561" t="n"/>
    </row>
    <row r="15705">
      <c r="N15705" s="561" t="n"/>
    </row>
    <row r="15706">
      <c r="N15706" s="561" t="n"/>
    </row>
    <row r="15707">
      <c r="N15707" s="561" t="n"/>
    </row>
    <row r="15708">
      <c r="N15708" s="561" t="n"/>
    </row>
    <row r="15709">
      <c r="N15709" s="561" t="n"/>
    </row>
    <row r="15710">
      <c r="N15710" s="561" t="n"/>
    </row>
    <row r="15711">
      <c r="N15711" s="561" t="n"/>
    </row>
    <row r="15712">
      <c r="N15712" s="561" t="n"/>
    </row>
    <row r="15713">
      <c r="N15713" s="561" t="n"/>
    </row>
    <row r="15714">
      <c r="N15714" s="561" t="n"/>
    </row>
    <row r="15715">
      <c r="N15715" s="561" t="n"/>
    </row>
    <row r="15716">
      <c r="N15716" s="561" t="n"/>
    </row>
    <row r="15717">
      <c r="N15717" s="561" t="n"/>
    </row>
    <row r="15718">
      <c r="N15718" s="561" t="n"/>
    </row>
    <row r="15719">
      <c r="N15719" s="561" t="n"/>
    </row>
    <row r="15720">
      <c r="N15720" s="561" t="n"/>
    </row>
    <row r="15721">
      <c r="N15721" s="561" t="n"/>
    </row>
    <row r="15722">
      <c r="N15722" s="561" t="n"/>
    </row>
    <row r="15723">
      <c r="N15723" s="561" t="n"/>
    </row>
    <row r="15724">
      <c r="N15724" s="561" t="n"/>
    </row>
    <row r="15725">
      <c r="N15725" s="561" t="n"/>
    </row>
    <row r="15726">
      <c r="N15726" s="561" t="n"/>
    </row>
    <row r="15727">
      <c r="N15727" s="561" t="n"/>
    </row>
    <row r="15728">
      <c r="N15728" s="561" t="n"/>
    </row>
    <row r="15729">
      <c r="N15729" s="561" t="n"/>
    </row>
    <row r="15730">
      <c r="N15730" s="561" t="n"/>
    </row>
    <row r="15731">
      <c r="N15731" s="561" t="n"/>
    </row>
    <row r="15732">
      <c r="N15732" s="561" t="n"/>
    </row>
    <row r="15733">
      <c r="N15733" s="561" t="n"/>
    </row>
    <row r="15734">
      <c r="N15734" s="561" t="n"/>
    </row>
    <row r="15735">
      <c r="N15735" s="561" t="n"/>
    </row>
    <row r="15736">
      <c r="N15736" s="561" t="n"/>
    </row>
    <row r="15737">
      <c r="N15737" s="561" t="n"/>
    </row>
    <row r="15738">
      <c r="N15738" s="561" t="n"/>
    </row>
    <row r="15739">
      <c r="N15739" s="561" t="n"/>
    </row>
    <row r="15740">
      <c r="N15740" s="561" t="n"/>
    </row>
    <row r="15741">
      <c r="N15741" s="561" t="n"/>
    </row>
    <row r="15742">
      <c r="N15742" s="561" t="n"/>
    </row>
    <row r="15743">
      <c r="N15743" s="561" t="n"/>
    </row>
    <row r="15744">
      <c r="N15744" s="561" t="n"/>
    </row>
    <row r="15745">
      <c r="N15745" s="561" t="n"/>
    </row>
    <row r="15746">
      <c r="N15746" s="561" t="n"/>
    </row>
    <row r="15747">
      <c r="N15747" s="561" t="n"/>
    </row>
    <row r="15748">
      <c r="N15748" s="561" t="n"/>
    </row>
    <row r="15749">
      <c r="N15749" s="561" t="n"/>
    </row>
    <row r="15750">
      <c r="N15750" s="561" t="n"/>
    </row>
    <row r="15751">
      <c r="N15751" s="561" t="n"/>
    </row>
    <row r="15752">
      <c r="N15752" s="561" t="n"/>
    </row>
    <row r="15753">
      <c r="N15753" s="561" t="n"/>
    </row>
    <row r="15754">
      <c r="N15754" s="561" t="n"/>
    </row>
    <row r="15755">
      <c r="N15755" s="561" t="n"/>
    </row>
    <row r="15756">
      <c r="N15756" s="561" t="n"/>
    </row>
    <row r="15757">
      <c r="N15757" s="561" t="n"/>
    </row>
    <row r="15758">
      <c r="N15758" s="561" t="n"/>
    </row>
    <row r="15759">
      <c r="N15759" s="561" t="n"/>
    </row>
    <row r="15760">
      <c r="N15760" s="561" t="n"/>
    </row>
    <row r="15761">
      <c r="N15761" s="561" t="n"/>
    </row>
    <row r="15762">
      <c r="N15762" s="561" t="n"/>
    </row>
    <row r="15763">
      <c r="N15763" s="561" t="n"/>
    </row>
    <row r="15764">
      <c r="N15764" s="561" t="n"/>
    </row>
    <row r="15765">
      <c r="N15765" s="561" t="n"/>
    </row>
    <row r="15766">
      <c r="N15766" s="561" t="n"/>
    </row>
    <row r="15767">
      <c r="N15767" s="561" t="n"/>
    </row>
    <row r="15768">
      <c r="N15768" s="561" t="n"/>
    </row>
    <row r="15769">
      <c r="N15769" s="561" t="n"/>
    </row>
    <row r="15770">
      <c r="N15770" s="561" t="n"/>
    </row>
    <row r="15771">
      <c r="N15771" s="561" t="n"/>
    </row>
    <row r="15772">
      <c r="N15772" s="561" t="n"/>
    </row>
    <row r="15773">
      <c r="N15773" s="561" t="n"/>
    </row>
    <row r="15774">
      <c r="N15774" s="561" t="n"/>
    </row>
    <row r="15775">
      <c r="N15775" s="561" t="n"/>
    </row>
    <row r="15776">
      <c r="N15776" s="561" t="n"/>
    </row>
    <row r="15777">
      <c r="N15777" s="561" t="n"/>
    </row>
    <row r="15778">
      <c r="N15778" s="561" t="n"/>
    </row>
    <row r="15779">
      <c r="N15779" s="561" t="n"/>
    </row>
    <row r="15780">
      <c r="N15780" s="561" t="n"/>
    </row>
    <row r="15781">
      <c r="N15781" s="561" t="n"/>
    </row>
    <row r="15782">
      <c r="N15782" s="561" t="n"/>
    </row>
    <row r="15783">
      <c r="N15783" s="561" t="n"/>
    </row>
    <row r="15784">
      <c r="N15784" s="561" t="n"/>
    </row>
    <row r="15785">
      <c r="N15785" s="561" t="n"/>
    </row>
    <row r="15786">
      <c r="N15786" s="561" t="n"/>
    </row>
    <row r="15787">
      <c r="N15787" s="561" t="n"/>
    </row>
    <row r="15788">
      <c r="N15788" s="561" t="n"/>
    </row>
    <row r="15789">
      <c r="N15789" s="561" t="n"/>
    </row>
    <row r="15790">
      <c r="N15790" s="561" t="n"/>
    </row>
    <row r="15791">
      <c r="N15791" s="561" t="n"/>
    </row>
    <row r="15792">
      <c r="N15792" s="561" t="n"/>
    </row>
    <row r="15793">
      <c r="N15793" s="561" t="n"/>
    </row>
    <row r="15794">
      <c r="N15794" s="561" t="n"/>
    </row>
    <row r="15795">
      <c r="N15795" s="561" t="n"/>
    </row>
    <row r="15796">
      <c r="N15796" s="561" t="n"/>
    </row>
    <row r="15797">
      <c r="N15797" s="561" t="n"/>
    </row>
    <row r="15798">
      <c r="N15798" s="561" t="n"/>
    </row>
    <row r="15799">
      <c r="N15799" s="561" t="n"/>
    </row>
    <row r="15800">
      <c r="N15800" s="561" t="n"/>
    </row>
    <row r="15801">
      <c r="N15801" s="561" t="n"/>
    </row>
    <row r="15802">
      <c r="N15802" s="561" t="n"/>
    </row>
    <row r="15803">
      <c r="N15803" s="561" t="n"/>
    </row>
    <row r="15804">
      <c r="N15804" s="561" t="n"/>
    </row>
    <row r="15805">
      <c r="N15805" s="561" t="n"/>
    </row>
    <row r="15806">
      <c r="N15806" s="561" t="n"/>
    </row>
    <row r="15807">
      <c r="N15807" s="561" t="n"/>
    </row>
    <row r="15808">
      <c r="N15808" s="561" t="n"/>
    </row>
    <row r="15809">
      <c r="N15809" s="561" t="n"/>
    </row>
    <row r="15810">
      <c r="N15810" s="561" t="n"/>
    </row>
    <row r="15811">
      <c r="N15811" s="561" t="n"/>
    </row>
    <row r="15812">
      <c r="N15812" s="561" t="n"/>
    </row>
    <row r="15813">
      <c r="N15813" s="561" t="n"/>
    </row>
    <row r="15814">
      <c r="N15814" s="561" t="n"/>
    </row>
    <row r="15815">
      <c r="N15815" s="561" t="n"/>
    </row>
    <row r="15816">
      <c r="N15816" s="561" t="n"/>
    </row>
    <row r="15817">
      <c r="N15817" s="561" t="n"/>
    </row>
    <row r="15818">
      <c r="N15818" s="561" t="n"/>
    </row>
    <row r="15819">
      <c r="N15819" s="561" t="n"/>
    </row>
    <row r="15820">
      <c r="N15820" s="561" t="n"/>
    </row>
    <row r="15821">
      <c r="N15821" s="561" t="n"/>
    </row>
    <row r="15822">
      <c r="N15822" s="561" t="n"/>
    </row>
    <row r="15823">
      <c r="N15823" s="561" t="n"/>
    </row>
    <row r="15824">
      <c r="N15824" s="561" t="n"/>
    </row>
    <row r="15825">
      <c r="N15825" s="561" t="n"/>
    </row>
    <row r="15826">
      <c r="N15826" s="561" t="n"/>
    </row>
    <row r="15827">
      <c r="N15827" s="561" t="n"/>
    </row>
    <row r="15828">
      <c r="N15828" s="561" t="n"/>
    </row>
    <row r="15829">
      <c r="N15829" s="561" t="n"/>
    </row>
    <row r="15830">
      <c r="N15830" s="561" t="n"/>
    </row>
    <row r="15831">
      <c r="N15831" s="561" t="n"/>
    </row>
    <row r="15832">
      <c r="N15832" s="561" t="n"/>
    </row>
    <row r="15833">
      <c r="N15833" s="561" t="n"/>
    </row>
    <row r="15834">
      <c r="N15834" s="561" t="n"/>
    </row>
    <row r="15835">
      <c r="N15835" s="561" t="n"/>
    </row>
    <row r="15836">
      <c r="N15836" s="561" t="n"/>
    </row>
    <row r="15837">
      <c r="N15837" s="561" t="n"/>
    </row>
    <row r="15838">
      <c r="N15838" s="561" t="n"/>
    </row>
    <row r="15839">
      <c r="N15839" s="561" t="n"/>
    </row>
    <row r="15840">
      <c r="N15840" s="561" t="n"/>
    </row>
    <row r="15841">
      <c r="N15841" s="561" t="n"/>
    </row>
    <row r="15842">
      <c r="N15842" s="561" t="n"/>
    </row>
    <row r="15843">
      <c r="N15843" s="561" t="n"/>
    </row>
    <row r="15844">
      <c r="N15844" s="561" t="n"/>
    </row>
    <row r="15845">
      <c r="N15845" s="561" t="n"/>
    </row>
    <row r="15846">
      <c r="N15846" s="561" t="n"/>
    </row>
    <row r="15847">
      <c r="N15847" s="561" t="n"/>
    </row>
    <row r="15848">
      <c r="N15848" s="561" t="n"/>
    </row>
    <row r="15849">
      <c r="N15849" s="561" t="n"/>
    </row>
    <row r="15850">
      <c r="N15850" s="561" t="n"/>
    </row>
    <row r="15851">
      <c r="N15851" s="561" t="n"/>
    </row>
    <row r="15852">
      <c r="N15852" s="561" t="n"/>
    </row>
    <row r="15853">
      <c r="N15853" s="561" t="n"/>
    </row>
    <row r="15854">
      <c r="N15854" s="561" t="n"/>
    </row>
    <row r="15855">
      <c r="N15855" s="561" t="n"/>
    </row>
    <row r="15856">
      <c r="N15856" s="561" t="n"/>
    </row>
    <row r="15857">
      <c r="N15857" s="561" t="n"/>
    </row>
    <row r="15858">
      <c r="N15858" s="561" t="n"/>
    </row>
    <row r="15859">
      <c r="N15859" s="561" t="n"/>
    </row>
    <row r="15860">
      <c r="N15860" s="561" t="n"/>
    </row>
    <row r="15861">
      <c r="N15861" s="561" t="n"/>
    </row>
    <row r="15862">
      <c r="N15862" s="561" t="n"/>
    </row>
    <row r="15863">
      <c r="N15863" s="561" t="n"/>
    </row>
    <row r="15864">
      <c r="N15864" s="561" t="n"/>
    </row>
    <row r="15865">
      <c r="N15865" s="561" t="n"/>
    </row>
    <row r="15866">
      <c r="N15866" s="561" t="n"/>
    </row>
    <row r="15867">
      <c r="N15867" s="561" t="n"/>
    </row>
    <row r="15868">
      <c r="N15868" s="561" t="n"/>
    </row>
    <row r="15869">
      <c r="N15869" s="561" t="n"/>
    </row>
    <row r="15870">
      <c r="N15870" s="561" t="n"/>
    </row>
    <row r="15871">
      <c r="N15871" s="561" t="n"/>
    </row>
    <row r="15872">
      <c r="N15872" s="561" t="n"/>
    </row>
    <row r="15873">
      <c r="N15873" s="561" t="n"/>
    </row>
    <row r="15874">
      <c r="N15874" s="561" t="n"/>
    </row>
    <row r="15875">
      <c r="N15875" s="561" t="n"/>
    </row>
    <row r="15876">
      <c r="N15876" s="561" t="n"/>
    </row>
    <row r="15877">
      <c r="N15877" s="561" t="n"/>
    </row>
    <row r="15878">
      <c r="N15878" s="561" t="n"/>
    </row>
    <row r="15879">
      <c r="N15879" s="561" t="n"/>
    </row>
    <row r="15880">
      <c r="N15880" s="561" t="n"/>
    </row>
    <row r="15881">
      <c r="N15881" s="561" t="n"/>
    </row>
    <row r="15882">
      <c r="N15882" s="561" t="n"/>
    </row>
    <row r="15883">
      <c r="N15883" s="561" t="n"/>
    </row>
    <row r="15884">
      <c r="N15884" s="561" t="n"/>
    </row>
    <row r="15885">
      <c r="N15885" s="561" t="n"/>
    </row>
    <row r="15886">
      <c r="N15886" s="561" t="n"/>
    </row>
    <row r="15887">
      <c r="N15887" s="561" t="n"/>
    </row>
    <row r="15888">
      <c r="N15888" s="561" t="n"/>
    </row>
    <row r="15889">
      <c r="N15889" s="561" t="n"/>
    </row>
    <row r="15890">
      <c r="N15890" s="561" t="n"/>
    </row>
    <row r="15891">
      <c r="N15891" s="561" t="n"/>
    </row>
    <row r="15892">
      <c r="N15892" s="561" t="n"/>
    </row>
    <row r="15893">
      <c r="N15893" s="561" t="n"/>
    </row>
    <row r="15894">
      <c r="N15894" s="561" t="n"/>
    </row>
    <row r="15895">
      <c r="N15895" s="561" t="n"/>
    </row>
    <row r="15896">
      <c r="N15896" s="561" t="n"/>
    </row>
    <row r="15897">
      <c r="N15897" s="561" t="n"/>
    </row>
    <row r="15898">
      <c r="N15898" s="561" t="n"/>
    </row>
    <row r="15899">
      <c r="N15899" s="561" t="n"/>
    </row>
    <row r="15900">
      <c r="N15900" s="561" t="n"/>
    </row>
    <row r="15901">
      <c r="N15901" s="561" t="n"/>
    </row>
    <row r="15902">
      <c r="N15902" s="561" t="n"/>
    </row>
    <row r="15903">
      <c r="N15903" s="561" t="n"/>
    </row>
    <row r="15904">
      <c r="N15904" s="561" t="n"/>
    </row>
    <row r="15905">
      <c r="N15905" s="561" t="n"/>
    </row>
    <row r="15906">
      <c r="N15906" s="561" t="n"/>
    </row>
    <row r="15907">
      <c r="N15907" s="561" t="n"/>
    </row>
    <row r="15908">
      <c r="N15908" s="561" t="n"/>
    </row>
    <row r="15909">
      <c r="N15909" s="561" t="n"/>
    </row>
    <row r="15910">
      <c r="N15910" s="561" t="n"/>
    </row>
    <row r="15911">
      <c r="N15911" s="561" t="n"/>
    </row>
    <row r="15912">
      <c r="N15912" s="561" t="n"/>
    </row>
    <row r="15913">
      <c r="N15913" s="561" t="n"/>
    </row>
    <row r="15914">
      <c r="N15914" s="561" t="n"/>
    </row>
    <row r="15915">
      <c r="N15915" s="561" t="n"/>
    </row>
    <row r="15916">
      <c r="N15916" s="561" t="n"/>
    </row>
    <row r="15917">
      <c r="N15917" s="561" t="n"/>
    </row>
    <row r="15918">
      <c r="N15918" s="561" t="n"/>
    </row>
    <row r="15919">
      <c r="N15919" s="561" t="n"/>
    </row>
    <row r="15920">
      <c r="N15920" s="561" t="n"/>
    </row>
    <row r="15921">
      <c r="N15921" s="561" t="n"/>
    </row>
    <row r="15922">
      <c r="N15922" s="561" t="n"/>
    </row>
    <row r="15923">
      <c r="N15923" s="561" t="n"/>
    </row>
    <row r="15924">
      <c r="N15924" s="561" t="n"/>
    </row>
    <row r="15925">
      <c r="N15925" s="561" t="n"/>
    </row>
    <row r="15926">
      <c r="N15926" s="561" t="n"/>
    </row>
    <row r="15927">
      <c r="N15927" s="561" t="n"/>
    </row>
    <row r="15928">
      <c r="N15928" s="561" t="n"/>
    </row>
    <row r="15929">
      <c r="N15929" s="561" t="n"/>
    </row>
    <row r="15930">
      <c r="N15930" s="561" t="n"/>
    </row>
    <row r="15931">
      <c r="N15931" s="561" t="n"/>
    </row>
    <row r="15932">
      <c r="N15932" s="561" t="n"/>
    </row>
    <row r="15933">
      <c r="N15933" s="561" t="n"/>
    </row>
    <row r="15934">
      <c r="N15934" s="561" t="n"/>
    </row>
    <row r="15935">
      <c r="N15935" s="561" t="n"/>
    </row>
    <row r="15936">
      <c r="N15936" s="561" t="n"/>
    </row>
    <row r="15937">
      <c r="N15937" s="561" t="n"/>
    </row>
    <row r="15938">
      <c r="N15938" s="561" t="n"/>
    </row>
    <row r="15939">
      <c r="N15939" s="561" t="n"/>
    </row>
    <row r="15940">
      <c r="N15940" s="561" t="n"/>
    </row>
    <row r="15941">
      <c r="N15941" s="561" t="n"/>
    </row>
    <row r="15942">
      <c r="N15942" s="561" t="n"/>
    </row>
    <row r="15943">
      <c r="N15943" s="561" t="n"/>
    </row>
    <row r="15944">
      <c r="N15944" s="561" t="n"/>
    </row>
    <row r="15945">
      <c r="N15945" s="561" t="n"/>
    </row>
    <row r="15946">
      <c r="N15946" s="561" t="n"/>
    </row>
    <row r="15947">
      <c r="N15947" s="561" t="n"/>
    </row>
    <row r="15948">
      <c r="N15948" s="561" t="n"/>
    </row>
    <row r="15949">
      <c r="N15949" s="561" t="n"/>
    </row>
    <row r="15950">
      <c r="N15950" s="561" t="n"/>
    </row>
    <row r="15951">
      <c r="N15951" s="561" t="n"/>
    </row>
    <row r="15952">
      <c r="N15952" s="561" t="n"/>
    </row>
    <row r="15953">
      <c r="N15953" s="561" t="n"/>
    </row>
    <row r="15954">
      <c r="N15954" s="561" t="n"/>
    </row>
    <row r="15955">
      <c r="N15955" s="561" t="n"/>
    </row>
    <row r="15956">
      <c r="N15956" s="561" t="n"/>
    </row>
    <row r="15957">
      <c r="N15957" s="561" t="n"/>
    </row>
    <row r="15958">
      <c r="N15958" s="561" t="n"/>
    </row>
    <row r="15959">
      <c r="N15959" s="561" t="n"/>
    </row>
    <row r="15960">
      <c r="N15960" s="561" t="n"/>
    </row>
    <row r="15961">
      <c r="N15961" s="561" t="n"/>
    </row>
    <row r="15962">
      <c r="N15962" s="561" t="n"/>
    </row>
    <row r="15963">
      <c r="N15963" s="561" t="n"/>
    </row>
    <row r="15964">
      <c r="N15964" s="561" t="n"/>
    </row>
    <row r="15965">
      <c r="N15965" s="561" t="n"/>
    </row>
    <row r="15966">
      <c r="N15966" s="561" t="n"/>
    </row>
    <row r="15967">
      <c r="N15967" s="561" t="n"/>
    </row>
    <row r="15968">
      <c r="N15968" s="561" t="n"/>
    </row>
    <row r="15969">
      <c r="N15969" s="561" t="n"/>
    </row>
    <row r="15970">
      <c r="N15970" s="561" t="n"/>
    </row>
    <row r="15971">
      <c r="N15971" s="561" t="n"/>
    </row>
    <row r="15972">
      <c r="N15972" s="561" t="n"/>
    </row>
    <row r="15973">
      <c r="N15973" s="561" t="n"/>
    </row>
    <row r="15974">
      <c r="N15974" s="561" t="n"/>
    </row>
    <row r="15975">
      <c r="N15975" s="561" t="n"/>
    </row>
    <row r="15976">
      <c r="N15976" s="561" t="n"/>
    </row>
    <row r="15977">
      <c r="N15977" s="561" t="n"/>
    </row>
    <row r="15978">
      <c r="N15978" s="561" t="n"/>
    </row>
    <row r="15979">
      <c r="N15979" s="561" t="n"/>
    </row>
    <row r="15980">
      <c r="N15980" s="561" t="n"/>
    </row>
    <row r="15981">
      <c r="N15981" s="561" t="n"/>
    </row>
    <row r="15982">
      <c r="N15982" s="561" t="n"/>
    </row>
    <row r="15983">
      <c r="N15983" s="561" t="n"/>
    </row>
    <row r="15984">
      <c r="N15984" s="561" t="n"/>
    </row>
    <row r="15985">
      <c r="N15985" s="561" t="n"/>
    </row>
    <row r="15986">
      <c r="N15986" s="561" t="n"/>
    </row>
    <row r="15987">
      <c r="N15987" s="561" t="n"/>
    </row>
    <row r="15988">
      <c r="N15988" s="561" t="n"/>
    </row>
    <row r="15989">
      <c r="N15989" s="561" t="n"/>
    </row>
    <row r="15990">
      <c r="N15990" s="561" t="n"/>
    </row>
    <row r="15991">
      <c r="N15991" s="561" t="n"/>
    </row>
    <row r="15992">
      <c r="N15992" s="561" t="n"/>
    </row>
    <row r="15993">
      <c r="N15993" s="561" t="n"/>
    </row>
    <row r="15994">
      <c r="N15994" s="561" t="n"/>
    </row>
    <row r="15995">
      <c r="N15995" s="561" t="n"/>
    </row>
    <row r="15996">
      <c r="N15996" s="561" t="n"/>
    </row>
    <row r="15997">
      <c r="N15997" s="561" t="n"/>
    </row>
    <row r="15998">
      <c r="N15998" s="561" t="n"/>
    </row>
    <row r="15999">
      <c r="N15999" s="561" t="n"/>
    </row>
    <row r="16000">
      <c r="N16000" s="561" t="n"/>
    </row>
    <row r="16001">
      <c r="N16001" s="561" t="n"/>
    </row>
    <row r="16002">
      <c r="N16002" s="561" t="n"/>
    </row>
    <row r="16003">
      <c r="N16003" s="561" t="n"/>
    </row>
    <row r="16004">
      <c r="N16004" s="561" t="n"/>
    </row>
    <row r="16005">
      <c r="N16005" s="561" t="n"/>
    </row>
    <row r="16006">
      <c r="N16006" s="561" t="n"/>
    </row>
    <row r="16007">
      <c r="N16007" s="561" t="n"/>
    </row>
    <row r="16008">
      <c r="N16008" s="561" t="n"/>
    </row>
    <row r="16009">
      <c r="N16009" s="561" t="n"/>
    </row>
    <row r="16010">
      <c r="N16010" s="561" t="n"/>
    </row>
    <row r="16011">
      <c r="N16011" s="561" t="n"/>
    </row>
    <row r="16012">
      <c r="N16012" s="561" t="n"/>
    </row>
    <row r="16013">
      <c r="N16013" s="561" t="n"/>
    </row>
    <row r="16014">
      <c r="N16014" s="561" t="n"/>
    </row>
    <row r="16015">
      <c r="N16015" s="561" t="n"/>
    </row>
    <row r="16016">
      <c r="N16016" s="561" t="n"/>
    </row>
    <row r="16017">
      <c r="N16017" s="561" t="n"/>
    </row>
    <row r="16018">
      <c r="N16018" s="561" t="n"/>
    </row>
    <row r="16019">
      <c r="N16019" s="561" t="n"/>
    </row>
    <row r="16020">
      <c r="N16020" s="561" t="n"/>
    </row>
    <row r="16021">
      <c r="N16021" s="561" t="n"/>
    </row>
    <row r="16022">
      <c r="N16022" s="561" t="n"/>
    </row>
    <row r="16023">
      <c r="N16023" s="561" t="n"/>
    </row>
    <row r="16024">
      <c r="N16024" s="561" t="n"/>
    </row>
    <row r="16025">
      <c r="N16025" s="561" t="n"/>
    </row>
    <row r="16026">
      <c r="N16026" s="561" t="n"/>
    </row>
    <row r="16027">
      <c r="N16027" s="561" t="n"/>
    </row>
    <row r="16028">
      <c r="N16028" s="561" t="n"/>
    </row>
    <row r="16029">
      <c r="N16029" s="561" t="n"/>
    </row>
    <row r="16030">
      <c r="N16030" s="561" t="n"/>
    </row>
    <row r="16031">
      <c r="N16031" s="561" t="n"/>
    </row>
    <row r="16032">
      <c r="N16032" s="561" t="n"/>
    </row>
    <row r="16033">
      <c r="N16033" s="561" t="n"/>
    </row>
    <row r="16034">
      <c r="N16034" s="561" t="n"/>
    </row>
    <row r="16035">
      <c r="N16035" s="561" t="n"/>
    </row>
    <row r="16036">
      <c r="N16036" s="561" t="n"/>
    </row>
    <row r="16037">
      <c r="N16037" s="561" t="n"/>
    </row>
    <row r="16038">
      <c r="N16038" s="561" t="n"/>
    </row>
    <row r="16039">
      <c r="N16039" s="561" t="n"/>
    </row>
    <row r="16040">
      <c r="N16040" s="561" t="n"/>
    </row>
    <row r="16041">
      <c r="N16041" s="561" t="n"/>
    </row>
    <row r="16042">
      <c r="N16042" s="561" t="n"/>
    </row>
    <row r="16043">
      <c r="N16043" s="561" t="n"/>
    </row>
    <row r="16044">
      <c r="N16044" s="561" t="n"/>
    </row>
    <row r="16045">
      <c r="N16045" s="561" t="n"/>
    </row>
    <row r="16046">
      <c r="N16046" s="561" t="n"/>
    </row>
    <row r="16047">
      <c r="N16047" s="561" t="n"/>
    </row>
    <row r="16048">
      <c r="N16048" s="561" t="n"/>
    </row>
    <row r="16049">
      <c r="N16049" s="561" t="n"/>
    </row>
    <row r="16050">
      <c r="N16050" s="561" t="n"/>
    </row>
    <row r="16051">
      <c r="N16051" s="561" t="n"/>
    </row>
    <row r="16052">
      <c r="N16052" s="561" t="n"/>
    </row>
    <row r="16053">
      <c r="N16053" s="561" t="n"/>
    </row>
    <row r="16054">
      <c r="N16054" s="561" t="n"/>
    </row>
    <row r="16055">
      <c r="N16055" s="561" t="n"/>
    </row>
    <row r="16056">
      <c r="N16056" s="561" t="n"/>
    </row>
    <row r="16057">
      <c r="N16057" s="561" t="n"/>
    </row>
    <row r="16058">
      <c r="N16058" s="561" t="n"/>
    </row>
    <row r="16059">
      <c r="N16059" s="561" t="n"/>
    </row>
    <row r="16060">
      <c r="N16060" s="561" t="n"/>
    </row>
    <row r="16061">
      <c r="N16061" s="561" t="n"/>
    </row>
    <row r="16062">
      <c r="N16062" s="561" t="n"/>
    </row>
    <row r="16063">
      <c r="N16063" s="561" t="n"/>
    </row>
    <row r="16064">
      <c r="N16064" s="561" t="n"/>
    </row>
    <row r="16065">
      <c r="N16065" s="561" t="n"/>
    </row>
    <row r="16066">
      <c r="N16066" s="561" t="n"/>
    </row>
    <row r="16067">
      <c r="N16067" s="561" t="n"/>
    </row>
    <row r="16068">
      <c r="N16068" s="561" t="n"/>
    </row>
    <row r="16069">
      <c r="N16069" s="561" t="n"/>
    </row>
    <row r="16070">
      <c r="N16070" s="561" t="n"/>
    </row>
    <row r="16071">
      <c r="N16071" s="561" t="n"/>
    </row>
    <row r="16072">
      <c r="N16072" s="561" t="n"/>
    </row>
    <row r="16073">
      <c r="N16073" s="561" t="n"/>
    </row>
    <row r="16074">
      <c r="N16074" s="561" t="n"/>
    </row>
    <row r="16075">
      <c r="N16075" s="561" t="n"/>
    </row>
    <row r="16076">
      <c r="N16076" s="561" t="n"/>
    </row>
    <row r="16077">
      <c r="N16077" s="561" t="n"/>
    </row>
    <row r="16078">
      <c r="N16078" s="561" t="n"/>
    </row>
    <row r="16079">
      <c r="N16079" s="561" t="n"/>
    </row>
    <row r="16080">
      <c r="N16080" s="561" t="n"/>
    </row>
    <row r="16081">
      <c r="N16081" s="561" t="n"/>
    </row>
    <row r="16082">
      <c r="N16082" s="561" t="n"/>
    </row>
    <row r="16083">
      <c r="N16083" s="561" t="n"/>
    </row>
    <row r="16084">
      <c r="N16084" s="561" t="n"/>
    </row>
    <row r="16085">
      <c r="N16085" s="561" t="n"/>
    </row>
    <row r="16086">
      <c r="N16086" s="561" t="n"/>
    </row>
    <row r="16087">
      <c r="N16087" s="561" t="n"/>
    </row>
    <row r="16088">
      <c r="N16088" s="561" t="n"/>
    </row>
    <row r="16089">
      <c r="N16089" s="561" t="n"/>
    </row>
    <row r="16090">
      <c r="N16090" s="561" t="n"/>
    </row>
    <row r="16091">
      <c r="N16091" s="561" t="n"/>
    </row>
    <row r="16092">
      <c r="N16092" s="561" t="n"/>
    </row>
    <row r="16093">
      <c r="N16093" s="561" t="n"/>
    </row>
    <row r="16094">
      <c r="N16094" s="561" t="n"/>
    </row>
    <row r="16095">
      <c r="N16095" s="561" t="n"/>
    </row>
    <row r="16096">
      <c r="N16096" s="561" t="n"/>
    </row>
    <row r="16097">
      <c r="N16097" s="561" t="n"/>
    </row>
    <row r="16098">
      <c r="N16098" s="561" t="n"/>
    </row>
    <row r="16099">
      <c r="N16099" s="561" t="n"/>
    </row>
    <row r="16100">
      <c r="N16100" s="561" t="n"/>
    </row>
    <row r="16101">
      <c r="N16101" s="561" t="n"/>
    </row>
    <row r="16102">
      <c r="N16102" s="561" t="n"/>
    </row>
    <row r="16103">
      <c r="N16103" s="561" t="n"/>
    </row>
    <row r="16104">
      <c r="N16104" s="561" t="n"/>
    </row>
    <row r="16105">
      <c r="N16105" s="561" t="n"/>
    </row>
    <row r="16106">
      <c r="N16106" s="561" t="n"/>
    </row>
    <row r="16107">
      <c r="N16107" s="561" t="n"/>
    </row>
    <row r="16108">
      <c r="N16108" s="561" t="n"/>
    </row>
    <row r="16109">
      <c r="N16109" s="561" t="n"/>
    </row>
    <row r="16110">
      <c r="N16110" s="561" t="n"/>
    </row>
    <row r="16111">
      <c r="N16111" s="561" t="n"/>
    </row>
    <row r="16112">
      <c r="N16112" s="561" t="n"/>
    </row>
    <row r="16113">
      <c r="N16113" s="561" t="n"/>
    </row>
    <row r="16114">
      <c r="N16114" s="561" t="n"/>
    </row>
    <row r="16115">
      <c r="N16115" s="561" t="n"/>
    </row>
    <row r="16116">
      <c r="N16116" s="561" t="n"/>
    </row>
    <row r="16117">
      <c r="N16117" s="561" t="n"/>
    </row>
    <row r="16118">
      <c r="N16118" s="561" t="n"/>
    </row>
    <row r="16119">
      <c r="N16119" s="561" t="n"/>
    </row>
    <row r="16120">
      <c r="N16120" s="561" t="n"/>
    </row>
    <row r="16121">
      <c r="N16121" s="561" t="n"/>
    </row>
    <row r="16122">
      <c r="N16122" s="561" t="n"/>
    </row>
    <row r="16123">
      <c r="N16123" s="561" t="n"/>
    </row>
    <row r="16124">
      <c r="N16124" s="561" t="n"/>
    </row>
    <row r="16125">
      <c r="N16125" s="561" t="n"/>
    </row>
    <row r="16126">
      <c r="N16126" s="561" t="n"/>
    </row>
    <row r="16127">
      <c r="N16127" s="561" t="n"/>
    </row>
    <row r="16128">
      <c r="N16128" s="561" t="n"/>
    </row>
    <row r="16129">
      <c r="N16129" s="561" t="n"/>
    </row>
    <row r="16130">
      <c r="N16130" s="561" t="n"/>
    </row>
    <row r="16131">
      <c r="N16131" s="561" t="n"/>
    </row>
    <row r="16132">
      <c r="N16132" s="561" t="n"/>
    </row>
    <row r="16133">
      <c r="N16133" s="561" t="n"/>
    </row>
    <row r="16134">
      <c r="N16134" s="561" t="n"/>
    </row>
    <row r="16135">
      <c r="N16135" s="561" t="n"/>
    </row>
    <row r="16136">
      <c r="N16136" s="561" t="n"/>
    </row>
    <row r="16137">
      <c r="N16137" s="561" t="n"/>
    </row>
    <row r="16138">
      <c r="N16138" s="561" t="n"/>
    </row>
    <row r="16139">
      <c r="N16139" s="561" t="n"/>
    </row>
    <row r="16140">
      <c r="N16140" s="561" t="n"/>
    </row>
    <row r="16141">
      <c r="N16141" s="561" t="n"/>
    </row>
    <row r="16142">
      <c r="N16142" s="561" t="n"/>
    </row>
    <row r="16143">
      <c r="N16143" s="561" t="n"/>
    </row>
    <row r="16144">
      <c r="N16144" s="561" t="n"/>
    </row>
    <row r="16145">
      <c r="N16145" s="561" t="n"/>
    </row>
    <row r="16146">
      <c r="N16146" s="561" t="n"/>
    </row>
    <row r="16147">
      <c r="N16147" s="561" t="n"/>
    </row>
    <row r="16148">
      <c r="N16148" s="561" t="n"/>
    </row>
    <row r="16149">
      <c r="N16149" s="561" t="n"/>
    </row>
    <row r="16150">
      <c r="N16150" s="561" t="n"/>
    </row>
    <row r="16151">
      <c r="N16151" s="561" t="n"/>
    </row>
    <row r="16152">
      <c r="N16152" s="561" t="n"/>
    </row>
    <row r="16153">
      <c r="N16153" s="561" t="n"/>
    </row>
    <row r="16154">
      <c r="N16154" s="561" t="n"/>
    </row>
    <row r="16155">
      <c r="N16155" s="561" t="n"/>
    </row>
    <row r="16156">
      <c r="N16156" s="561" t="n"/>
    </row>
    <row r="16157">
      <c r="N16157" s="561" t="n"/>
    </row>
    <row r="16158">
      <c r="N16158" s="561" t="n"/>
    </row>
    <row r="16159">
      <c r="N16159" s="561" t="n"/>
    </row>
    <row r="16160">
      <c r="N16160" s="561" t="n"/>
    </row>
    <row r="16161">
      <c r="N16161" s="561" t="n"/>
    </row>
    <row r="16162">
      <c r="N16162" s="561" t="n"/>
    </row>
    <row r="16163">
      <c r="N16163" s="561" t="n"/>
    </row>
    <row r="16164">
      <c r="N16164" s="561" t="n"/>
    </row>
    <row r="16165">
      <c r="N16165" s="561" t="n"/>
    </row>
    <row r="16166">
      <c r="N16166" s="561" t="n"/>
    </row>
    <row r="16167">
      <c r="N16167" s="561" t="n"/>
    </row>
    <row r="16168">
      <c r="N16168" s="561" t="n"/>
    </row>
    <row r="16169">
      <c r="N16169" s="561" t="n"/>
    </row>
    <row r="16170">
      <c r="N16170" s="561" t="n"/>
    </row>
    <row r="16171">
      <c r="N16171" s="561" t="n"/>
    </row>
    <row r="16172">
      <c r="N16172" s="561" t="n"/>
    </row>
    <row r="16173">
      <c r="N16173" s="561" t="n"/>
    </row>
    <row r="16174">
      <c r="N16174" s="561" t="n"/>
    </row>
    <row r="16175">
      <c r="N16175" s="561" t="n"/>
    </row>
    <row r="16176">
      <c r="N16176" s="561" t="n"/>
    </row>
    <row r="16177">
      <c r="N16177" s="561" t="n"/>
    </row>
    <row r="16178">
      <c r="N16178" s="561" t="n"/>
    </row>
    <row r="16179">
      <c r="N16179" s="561" t="n"/>
    </row>
    <row r="16180">
      <c r="N16180" s="561" t="n"/>
    </row>
    <row r="16181">
      <c r="N16181" s="561" t="n"/>
    </row>
    <row r="16182">
      <c r="N16182" s="561" t="n"/>
    </row>
    <row r="16183">
      <c r="N16183" s="561" t="n"/>
    </row>
    <row r="16184">
      <c r="N16184" s="561" t="n"/>
    </row>
    <row r="16185">
      <c r="N16185" s="561" t="n"/>
    </row>
    <row r="16186">
      <c r="N16186" s="561" t="n"/>
    </row>
    <row r="16187">
      <c r="N16187" s="561" t="n"/>
    </row>
    <row r="16188">
      <c r="N16188" s="561" t="n"/>
    </row>
    <row r="16189">
      <c r="N16189" s="561" t="n"/>
    </row>
    <row r="16190">
      <c r="N16190" s="561" t="n"/>
    </row>
    <row r="16191">
      <c r="N16191" s="561" t="n"/>
    </row>
    <row r="16192">
      <c r="N16192" s="561" t="n"/>
    </row>
    <row r="16193">
      <c r="N16193" s="561" t="n"/>
    </row>
    <row r="16194">
      <c r="N16194" s="561" t="n"/>
    </row>
    <row r="16195">
      <c r="N16195" s="561" t="n"/>
    </row>
    <row r="16196">
      <c r="N16196" s="561" t="n"/>
    </row>
    <row r="16197">
      <c r="N16197" s="561" t="n"/>
    </row>
    <row r="16198">
      <c r="N16198" s="561" t="n"/>
    </row>
    <row r="16199">
      <c r="N16199" s="561" t="n"/>
    </row>
    <row r="16200">
      <c r="N16200" s="561" t="n"/>
    </row>
    <row r="16201">
      <c r="N16201" s="561" t="n"/>
    </row>
    <row r="16202">
      <c r="N16202" s="561" t="n"/>
    </row>
    <row r="16203">
      <c r="N16203" s="561" t="n"/>
    </row>
    <row r="16204">
      <c r="N16204" s="561" t="n"/>
    </row>
    <row r="16205">
      <c r="N16205" s="561" t="n"/>
    </row>
    <row r="16206">
      <c r="N16206" s="561" t="n"/>
    </row>
    <row r="16207">
      <c r="N16207" s="561" t="n"/>
    </row>
    <row r="16208">
      <c r="N16208" s="561" t="n"/>
    </row>
    <row r="16209">
      <c r="N16209" s="561" t="n"/>
    </row>
    <row r="16210">
      <c r="N16210" s="561" t="n"/>
    </row>
    <row r="16211">
      <c r="N16211" s="561" t="n"/>
    </row>
    <row r="16212">
      <c r="N16212" s="561" t="n"/>
    </row>
    <row r="16213">
      <c r="N16213" s="561" t="n"/>
    </row>
    <row r="16214">
      <c r="N16214" s="561" t="n"/>
    </row>
    <row r="16215">
      <c r="N16215" s="561" t="n"/>
    </row>
    <row r="16216">
      <c r="N16216" s="561" t="n"/>
    </row>
    <row r="16217">
      <c r="N16217" s="561" t="n"/>
    </row>
    <row r="16218">
      <c r="N16218" s="561" t="n"/>
    </row>
    <row r="16219">
      <c r="N16219" s="561" t="n"/>
    </row>
    <row r="16220">
      <c r="N16220" s="561" t="n"/>
    </row>
    <row r="16221">
      <c r="N16221" s="561" t="n"/>
    </row>
    <row r="16222">
      <c r="N16222" s="561" t="n"/>
    </row>
    <row r="16223">
      <c r="N16223" s="561" t="n"/>
    </row>
    <row r="16224">
      <c r="N16224" s="561" t="n"/>
    </row>
    <row r="16225">
      <c r="N16225" s="561" t="n"/>
    </row>
    <row r="16226">
      <c r="N16226" s="561" t="n"/>
    </row>
    <row r="16227">
      <c r="N16227" s="561" t="n"/>
    </row>
    <row r="16228">
      <c r="N16228" s="561" t="n"/>
    </row>
    <row r="16229">
      <c r="N16229" s="561" t="n"/>
    </row>
    <row r="16230">
      <c r="N16230" s="561" t="n"/>
    </row>
    <row r="16231">
      <c r="N16231" s="561" t="n"/>
    </row>
    <row r="16232">
      <c r="N16232" s="561" t="n"/>
    </row>
    <row r="16233">
      <c r="N16233" s="561" t="n"/>
    </row>
    <row r="16234">
      <c r="N16234" s="561" t="n"/>
    </row>
    <row r="16235">
      <c r="N16235" s="561" t="n"/>
    </row>
    <row r="16236">
      <c r="N16236" s="561" t="n"/>
    </row>
    <row r="16237">
      <c r="N16237" s="561" t="n"/>
    </row>
    <row r="16238">
      <c r="N16238" s="561" t="n"/>
    </row>
    <row r="16239">
      <c r="N16239" s="561" t="n"/>
    </row>
    <row r="16240">
      <c r="N16240" s="561" t="n"/>
    </row>
    <row r="16241">
      <c r="N16241" s="561" t="n"/>
    </row>
    <row r="16242">
      <c r="N16242" s="561" t="n"/>
    </row>
    <row r="16243">
      <c r="N16243" s="561" t="n"/>
    </row>
    <row r="16244">
      <c r="N16244" s="561" t="n"/>
    </row>
    <row r="16245">
      <c r="N16245" s="561" t="n"/>
    </row>
    <row r="16246">
      <c r="N16246" s="561" t="n"/>
    </row>
    <row r="16247">
      <c r="N16247" s="561" t="n"/>
    </row>
    <row r="16248">
      <c r="N16248" s="561" t="n"/>
    </row>
    <row r="16249">
      <c r="N16249" s="561" t="n"/>
    </row>
    <row r="16250">
      <c r="N16250" s="561" t="n"/>
    </row>
    <row r="16251">
      <c r="N16251" s="561" t="n"/>
    </row>
    <row r="16252">
      <c r="N16252" s="561" t="n"/>
    </row>
    <row r="16253">
      <c r="N16253" s="561" t="n"/>
    </row>
    <row r="16254">
      <c r="N16254" s="561" t="n"/>
    </row>
    <row r="16255">
      <c r="N16255" s="561" t="n"/>
    </row>
    <row r="16256">
      <c r="N16256" s="561" t="n"/>
    </row>
    <row r="16257">
      <c r="N16257" s="561" t="n"/>
    </row>
    <row r="16258">
      <c r="N16258" s="561" t="n"/>
    </row>
    <row r="16259">
      <c r="N16259" s="561" t="n"/>
    </row>
    <row r="16260">
      <c r="N16260" s="561" t="n"/>
    </row>
    <row r="16261">
      <c r="N16261" s="561" t="n"/>
    </row>
    <row r="16262">
      <c r="N16262" s="561" t="n"/>
    </row>
    <row r="16263">
      <c r="N16263" s="561" t="n"/>
    </row>
    <row r="16264">
      <c r="N16264" s="561" t="n"/>
    </row>
    <row r="16265">
      <c r="N16265" s="561" t="n"/>
    </row>
    <row r="16266">
      <c r="N16266" s="561" t="n"/>
    </row>
    <row r="16267">
      <c r="N16267" s="561" t="n"/>
    </row>
    <row r="16268">
      <c r="N16268" s="561" t="n"/>
    </row>
    <row r="16269">
      <c r="N16269" s="561" t="n"/>
    </row>
    <row r="16270">
      <c r="N16270" s="561" t="n"/>
    </row>
    <row r="16271">
      <c r="N16271" s="561" t="n"/>
    </row>
    <row r="16272">
      <c r="N16272" s="561" t="n"/>
    </row>
    <row r="16273">
      <c r="N16273" s="561" t="n"/>
    </row>
    <row r="16274">
      <c r="N16274" s="561" t="n"/>
    </row>
    <row r="16275">
      <c r="N16275" s="561" t="n"/>
    </row>
    <row r="16276">
      <c r="N16276" s="561" t="n"/>
    </row>
    <row r="16277">
      <c r="N16277" s="561" t="n"/>
    </row>
    <row r="16278">
      <c r="N16278" s="561" t="n"/>
    </row>
    <row r="16279">
      <c r="N16279" s="561" t="n"/>
    </row>
    <row r="16280">
      <c r="N16280" s="561" t="n"/>
    </row>
    <row r="16281">
      <c r="N16281" s="561" t="n"/>
    </row>
    <row r="16282">
      <c r="N16282" s="561" t="n"/>
    </row>
    <row r="16283">
      <c r="N16283" s="561" t="n"/>
    </row>
    <row r="16284">
      <c r="N16284" s="561" t="n"/>
    </row>
    <row r="16285">
      <c r="N16285" s="561" t="n"/>
    </row>
    <row r="16286">
      <c r="N16286" s="561" t="n"/>
    </row>
    <row r="16287">
      <c r="N16287" s="561" t="n"/>
    </row>
    <row r="16288">
      <c r="N16288" s="561" t="n"/>
    </row>
    <row r="16289">
      <c r="N16289" s="561" t="n"/>
    </row>
    <row r="16290">
      <c r="N16290" s="561" t="n"/>
    </row>
    <row r="16291">
      <c r="N16291" s="561" t="n"/>
    </row>
    <row r="16292">
      <c r="N16292" s="561" t="n"/>
    </row>
    <row r="16293">
      <c r="N16293" s="561" t="n"/>
    </row>
    <row r="16294">
      <c r="N16294" s="561" t="n"/>
    </row>
    <row r="16295">
      <c r="N16295" s="561" t="n"/>
    </row>
    <row r="16296">
      <c r="N16296" s="561" t="n"/>
    </row>
    <row r="16297">
      <c r="N16297" s="561" t="n"/>
    </row>
    <row r="16298">
      <c r="N16298" s="561" t="n"/>
    </row>
    <row r="16299">
      <c r="N16299" s="561" t="n"/>
    </row>
    <row r="16300">
      <c r="N16300" s="561" t="n"/>
    </row>
    <row r="16301">
      <c r="N16301" s="561" t="n"/>
    </row>
    <row r="16302">
      <c r="N16302" s="561" t="n"/>
    </row>
    <row r="16303">
      <c r="N16303" s="561" t="n"/>
    </row>
    <row r="16304">
      <c r="N16304" s="561" t="n"/>
    </row>
    <row r="16305">
      <c r="N16305" s="561" t="n"/>
    </row>
    <row r="16306">
      <c r="N16306" s="561" t="n"/>
    </row>
    <row r="16307">
      <c r="N16307" s="561" t="n"/>
    </row>
    <row r="16308">
      <c r="N16308" s="561" t="n"/>
    </row>
    <row r="16309">
      <c r="N16309" s="561" t="n"/>
    </row>
    <row r="16310">
      <c r="N16310" s="561" t="n"/>
    </row>
    <row r="16311">
      <c r="N16311" s="561" t="n"/>
    </row>
    <row r="16312">
      <c r="N16312" s="561" t="n"/>
    </row>
    <row r="16313">
      <c r="N16313" s="561" t="n"/>
    </row>
    <row r="16314">
      <c r="N16314" s="561" t="n"/>
    </row>
    <row r="16315">
      <c r="N16315" s="561" t="n"/>
    </row>
    <row r="16316">
      <c r="N16316" s="561" t="n"/>
    </row>
    <row r="16317">
      <c r="N16317" s="561" t="n"/>
    </row>
    <row r="16318">
      <c r="N16318" s="561" t="n"/>
    </row>
    <row r="16319">
      <c r="N16319" s="561" t="n"/>
    </row>
    <row r="16320">
      <c r="N16320" s="561" t="n"/>
    </row>
    <row r="16321">
      <c r="N16321" s="561" t="n"/>
    </row>
    <row r="16322">
      <c r="N16322" s="561" t="n"/>
    </row>
    <row r="16323">
      <c r="N16323" s="561" t="n"/>
    </row>
    <row r="16324">
      <c r="N16324" s="561" t="n"/>
    </row>
    <row r="16325">
      <c r="N16325" s="561" t="n"/>
    </row>
    <row r="16326">
      <c r="N16326" s="561" t="n"/>
    </row>
    <row r="16327">
      <c r="N16327" s="561" t="n"/>
    </row>
    <row r="16328">
      <c r="N16328" s="561" t="n"/>
    </row>
    <row r="16329">
      <c r="N16329" s="561" t="n"/>
    </row>
    <row r="16330">
      <c r="N16330" s="561" t="n"/>
    </row>
    <row r="16331">
      <c r="N16331" s="561" t="n"/>
    </row>
    <row r="16332">
      <c r="N16332" s="561" t="n"/>
    </row>
    <row r="16333">
      <c r="N16333" s="561" t="n"/>
    </row>
    <row r="16334">
      <c r="N16334" s="561" t="n"/>
    </row>
    <row r="16335">
      <c r="N16335" s="561" t="n"/>
    </row>
    <row r="16336">
      <c r="N16336" s="561" t="n"/>
    </row>
    <row r="16337">
      <c r="N16337" s="561" t="n"/>
    </row>
    <row r="16338">
      <c r="N16338" s="561" t="n"/>
    </row>
    <row r="16339">
      <c r="N16339" s="561" t="n"/>
    </row>
    <row r="16340">
      <c r="N16340" s="561" t="n"/>
    </row>
    <row r="16341">
      <c r="N16341" s="561" t="n"/>
    </row>
    <row r="16342">
      <c r="N16342" s="561" t="n"/>
    </row>
    <row r="16343">
      <c r="N16343" s="561" t="n"/>
    </row>
    <row r="16344">
      <c r="N16344" s="561" t="n"/>
    </row>
    <row r="16345">
      <c r="N16345" s="561" t="n"/>
    </row>
    <row r="16346">
      <c r="N16346" s="561" t="n"/>
    </row>
    <row r="16347">
      <c r="N16347" s="561" t="n"/>
    </row>
    <row r="16348">
      <c r="N16348" s="561" t="n"/>
    </row>
    <row r="16349">
      <c r="N16349" s="561" t="n"/>
    </row>
    <row r="16350">
      <c r="N16350" s="561" t="n"/>
    </row>
    <row r="16351">
      <c r="N16351" s="561" t="n"/>
    </row>
    <row r="16352">
      <c r="N16352" s="561" t="n"/>
    </row>
    <row r="16353">
      <c r="N16353" s="561" t="n"/>
    </row>
    <row r="16354">
      <c r="N16354" s="561" t="n"/>
    </row>
    <row r="16355">
      <c r="N16355" s="561" t="n"/>
    </row>
    <row r="16356">
      <c r="N16356" s="561" t="n"/>
    </row>
    <row r="16357">
      <c r="N16357" s="561" t="n"/>
    </row>
    <row r="16358">
      <c r="N16358" s="561" t="n"/>
    </row>
    <row r="16359">
      <c r="N16359" s="561" t="n"/>
    </row>
    <row r="16360">
      <c r="N16360" s="561" t="n"/>
    </row>
    <row r="16361">
      <c r="N16361" s="561" t="n"/>
    </row>
    <row r="16362">
      <c r="N16362" s="561" t="n"/>
    </row>
    <row r="16363">
      <c r="N16363" s="561" t="n"/>
    </row>
    <row r="16364">
      <c r="N16364" s="561" t="n"/>
    </row>
    <row r="16365">
      <c r="N16365" s="561" t="n"/>
    </row>
    <row r="16366">
      <c r="N16366" s="561" t="n"/>
    </row>
    <row r="16367">
      <c r="N16367" s="561" t="n"/>
    </row>
    <row r="16368">
      <c r="N16368" s="561" t="n"/>
    </row>
    <row r="16369">
      <c r="N16369" s="561" t="n"/>
    </row>
    <row r="16370">
      <c r="N16370" s="561" t="n"/>
    </row>
    <row r="16371">
      <c r="N16371" s="561" t="n"/>
    </row>
    <row r="16372">
      <c r="N16372" s="561" t="n"/>
    </row>
    <row r="16373">
      <c r="N16373" s="561" t="n"/>
    </row>
    <row r="16374">
      <c r="N16374" s="561" t="n"/>
    </row>
    <row r="16375">
      <c r="N16375" s="561" t="n"/>
    </row>
    <row r="16376">
      <c r="N16376" s="561" t="n"/>
    </row>
    <row r="16377">
      <c r="N16377" s="561" t="n"/>
    </row>
    <row r="16378">
      <c r="N16378" s="561" t="n"/>
    </row>
    <row r="16379">
      <c r="N16379" s="561" t="n"/>
    </row>
    <row r="16380">
      <c r="N16380" s="561" t="n"/>
    </row>
    <row r="16381">
      <c r="N16381" s="561" t="n"/>
    </row>
    <row r="16382">
      <c r="N16382" s="561" t="n"/>
    </row>
    <row r="16383">
      <c r="N16383" s="561" t="n"/>
    </row>
    <row r="16384">
      <c r="N16384" s="561" t="n"/>
    </row>
    <row r="16385">
      <c r="N16385" s="561" t="n"/>
    </row>
    <row r="16386">
      <c r="N16386" s="561" t="n"/>
    </row>
    <row r="16387">
      <c r="N16387" s="561" t="n"/>
    </row>
    <row r="16388">
      <c r="N16388" s="561" t="n"/>
    </row>
    <row r="16389">
      <c r="N16389" s="561" t="n"/>
    </row>
    <row r="16390">
      <c r="N16390" s="561" t="n"/>
    </row>
    <row r="16391">
      <c r="N16391" s="561" t="n"/>
    </row>
    <row r="16392">
      <c r="N16392" s="561" t="n"/>
    </row>
    <row r="16393">
      <c r="N16393" s="561" t="n"/>
    </row>
    <row r="16394">
      <c r="N16394" s="561" t="n"/>
    </row>
    <row r="16395">
      <c r="N16395" s="561" t="n"/>
    </row>
    <row r="16396">
      <c r="N16396" s="561" t="n"/>
    </row>
    <row r="16397">
      <c r="N16397" s="561" t="n"/>
    </row>
    <row r="16398">
      <c r="N16398" s="561" t="n"/>
    </row>
    <row r="16399">
      <c r="N16399" s="561" t="n"/>
    </row>
    <row r="16400">
      <c r="N16400" s="561" t="n"/>
    </row>
    <row r="16401">
      <c r="N16401" s="561" t="n"/>
    </row>
    <row r="16402">
      <c r="N16402" s="561" t="n"/>
    </row>
    <row r="16403">
      <c r="N16403" s="561" t="n"/>
    </row>
    <row r="16404">
      <c r="N16404" s="561" t="n"/>
    </row>
    <row r="16405">
      <c r="N16405" s="561" t="n"/>
    </row>
    <row r="16406">
      <c r="N16406" s="561" t="n"/>
    </row>
    <row r="16407">
      <c r="N16407" s="561" t="n"/>
    </row>
    <row r="16408">
      <c r="N16408" s="561" t="n"/>
    </row>
    <row r="16409">
      <c r="N16409" s="561" t="n"/>
    </row>
    <row r="16410">
      <c r="N16410" s="561" t="n"/>
    </row>
    <row r="16411">
      <c r="N16411" s="561" t="n"/>
    </row>
    <row r="16412">
      <c r="N16412" s="561" t="n"/>
    </row>
    <row r="16413">
      <c r="N16413" s="561" t="n"/>
    </row>
    <row r="16414">
      <c r="N16414" s="561" t="n"/>
    </row>
    <row r="16415">
      <c r="N16415" s="561" t="n"/>
    </row>
    <row r="16416">
      <c r="N16416" s="561" t="n"/>
    </row>
    <row r="16417">
      <c r="N16417" s="561" t="n"/>
    </row>
    <row r="16418">
      <c r="N16418" s="561" t="n"/>
    </row>
    <row r="16419">
      <c r="N16419" s="561" t="n"/>
    </row>
    <row r="16420">
      <c r="N16420" s="561" t="n"/>
    </row>
    <row r="16421">
      <c r="N16421" s="561" t="n"/>
    </row>
    <row r="16422">
      <c r="N16422" s="561" t="n"/>
    </row>
    <row r="16423">
      <c r="N16423" s="561" t="n"/>
    </row>
    <row r="16424">
      <c r="N16424" s="561" t="n"/>
    </row>
    <row r="16425">
      <c r="N16425" s="561" t="n"/>
    </row>
    <row r="16426">
      <c r="N16426" s="561" t="n"/>
    </row>
    <row r="16427">
      <c r="N16427" s="561" t="n"/>
    </row>
    <row r="16428">
      <c r="N16428" s="561" t="n"/>
    </row>
    <row r="16429">
      <c r="N16429" s="561" t="n"/>
    </row>
    <row r="16430">
      <c r="N16430" s="561" t="n"/>
    </row>
    <row r="16431">
      <c r="N16431" s="561" t="n"/>
    </row>
    <row r="16432">
      <c r="N16432" s="561" t="n"/>
    </row>
    <row r="16433">
      <c r="N16433" s="561" t="n"/>
    </row>
    <row r="16434">
      <c r="N16434" s="561" t="n"/>
    </row>
    <row r="16435">
      <c r="N16435" s="561" t="n"/>
    </row>
    <row r="16436">
      <c r="N16436" s="561" t="n"/>
    </row>
    <row r="16437">
      <c r="N16437" s="561" t="n"/>
    </row>
    <row r="16438">
      <c r="N16438" s="561" t="n"/>
    </row>
    <row r="16439">
      <c r="N16439" s="561" t="n"/>
    </row>
    <row r="16440">
      <c r="N16440" s="561" t="n"/>
    </row>
    <row r="16441">
      <c r="N16441" s="561" t="n"/>
    </row>
    <row r="16442">
      <c r="N16442" s="561" t="n"/>
    </row>
    <row r="16443">
      <c r="N16443" s="561" t="n"/>
    </row>
    <row r="16444">
      <c r="N16444" s="561" t="n"/>
    </row>
    <row r="16445">
      <c r="N16445" s="561" t="n"/>
    </row>
    <row r="16446">
      <c r="N16446" s="561" t="n"/>
    </row>
    <row r="16447">
      <c r="N16447" s="561" t="n"/>
    </row>
    <row r="16448">
      <c r="N16448" s="561" t="n"/>
    </row>
    <row r="16449">
      <c r="N16449" s="561" t="n"/>
    </row>
    <row r="16450">
      <c r="N16450" s="561" t="n"/>
    </row>
    <row r="16451">
      <c r="N16451" s="561" t="n"/>
    </row>
    <row r="16452">
      <c r="N16452" s="561" t="n"/>
    </row>
    <row r="16453">
      <c r="N16453" s="561" t="n"/>
    </row>
    <row r="16454">
      <c r="N16454" s="561" t="n"/>
    </row>
    <row r="16455">
      <c r="N16455" s="561" t="n"/>
    </row>
    <row r="16456">
      <c r="N16456" s="561" t="n"/>
    </row>
    <row r="16457">
      <c r="N16457" s="561" t="n"/>
    </row>
    <row r="16458">
      <c r="N16458" s="561" t="n"/>
    </row>
    <row r="16459">
      <c r="N16459" s="561" t="n"/>
    </row>
    <row r="16460">
      <c r="N16460" s="561" t="n"/>
    </row>
    <row r="16461">
      <c r="N16461" s="561" t="n"/>
    </row>
    <row r="16462">
      <c r="N16462" s="561" t="n"/>
    </row>
    <row r="16463">
      <c r="N16463" s="561" t="n"/>
    </row>
    <row r="16464">
      <c r="N16464" s="561" t="n"/>
    </row>
    <row r="16465">
      <c r="N16465" s="561" t="n"/>
    </row>
    <row r="16466">
      <c r="N16466" s="561" t="n"/>
    </row>
    <row r="16467">
      <c r="N16467" s="561" t="n"/>
    </row>
    <row r="16468">
      <c r="N16468" s="561" t="n"/>
    </row>
    <row r="16469">
      <c r="N16469" s="561" t="n"/>
    </row>
    <row r="16470">
      <c r="N16470" s="561" t="n"/>
    </row>
    <row r="16471">
      <c r="N16471" s="561" t="n"/>
    </row>
    <row r="16472">
      <c r="N16472" s="561" t="n"/>
    </row>
    <row r="16473">
      <c r="N16473" s="561" t="n"/>
    </row>
    <row r="16474">
      <c r="N16474" s="561" t="n"/>
    </row>
    <row r="16475">
      <c r="N16475" s="561" t="n"/>
    </row>
    <row r="16476">
      <c r="N16476" s="561" t="n"/>
    </row>
    <row r="16477">
      <c r="N16477" s="561" t="n"/>
    </row>
    <row r="16478">
      <c r="N16478" s="561" t="n"/>
    </row>
    <row r="16479">
      <c r="N16479" s="561" t="n"/>
    </row>
    <row r="16480">
      <c r="N16480" s="561" t="n"/>
    </row>
    <row r="16481">
      <c r="N16481" s="561" t="n"/>
    </row>
    <row r="16482">
      <c r="N16482" s="561" t="n"/>
    </row>
    <row r="16483">
      <c r="N16483" s="561" t="n"/>
    </row>
    <row r="16484">
      <c r="N16484" s="561" t="n"/>
    </row>
    <row r="16485">
      <c r="N16485" s="561" t="n"/>
    </row>
    <row r="16486">
      <c r="N16486" s="561" t="n"/>
    </row>
    <row r="16487">
      <c r="N16487" s="561" t="n"/>
    </row>
    <row r="16488">
      <c r="N16488" s="561" t="n"/>
    </row>
    <row r="16489">
      <c r="N16489" s="561" t="n"/>
    </row>
    <row r="16490">
      <c r="N16490" s="561" t="n"/>
    </row>
    <row r="16491">
      <c r="N16491" s="561" t="n"/>
    </row>
    <row r="16492">
      <c r="N16492" s="561" t="n"/>
    </row>
    <row r="16493">
      <c r="N16493" s="561" t="n"/>
    </row>
    <row r="16494">
      <c r="N16494" s="561" t="n"/>
    </row>
    <row r="16495">
      <c r="N16495" s="561" t="n"/>
    </row>
    <row r="16496">
      <c r="N16496" s="561" t="n"/>
    </row>
    <row r="16497">
      <c r="N16497" s="561" t="n"/>
    </row>
    <row r="16498">
      <c r="N16498" s="561" t="n"/>
    </row>
    <row r="16499">
      <c r="N16499" s="561" t="n"/>
    </row>
    <row r="16500">
      <c r="N16500" s="561" t="n"/>
    </row>
    <row r="16501">
      <c r="N16501" s="561" t="n"/>
    </row>
    <row r="16502">
      <c r="N16502" s="561" t="n"/>
    </row>
    <row r="16503">
      <c r="N16503" s="561" t="n"/>
    </row>
    <row r="16504">
      <c r="N16504" s="561" t="n"/>
    </row>
    <row r="16505">
      <c r="N16505" s="561" t="n"/>
    </row>
    <row r="16506">
      <c r="N16506" s="561" t="n"/>
    </row>
    <row r="16507">
      <c r="N16507" s="561" t="n"/>
    </row>
    <row r="16508">
      <c r="N16508" s="561" t="n"/>
    </row>
    <row r="16509">
      <c r="N16509" s="561" t="n"/>
    </row>
    <row r="16510">
      <c r="N16510" s="561" t="n"/>
    </row>
    <row r="16511">
      <c r="N16511" s="561" t="n"/>
    </row>
    <row r="16512">
      <c r="N16512" s="561" t="n"/>
    </row>
    <row r="16513">
      <c r="N16513" s="561" t="n"/>
    </row>
    <row r="16514">
      <c r="N16514" s="561" t="n"/>
    </row>
    <row r="16515">
      <c r="N16515" s="561" t="n"/>
    </row>
    <row r="16516">
      <c r="N16516" s="561" t="n"/>
    </row>
    <row r="16517">
      <c r="N16517" s="561" t="n"/>
    </row>
    <row r="16518">
      <c r="N16518" s="561" t="n"/>
    </row>
    <row r="16519">
      <c r="N16519" s="561" t="n"/>
    </row>
    <row r="16520">
      <c r="N16520" s="561" t="n"/>
    </row>
    <row r="16521">
      <c r="N16521" s="561" t="n"/>
    </row>
    <row r="16522">
      <c r="N16522" s="561" t="n"/>
    </row>
    <row r="16523">
      <c r="N16523" s="561" t="n"/>
    </row>
    <row r="16524">
      <c r="N16524" s="561" t="n"/>
    </row>
    <row r="16525">
      <c r="N16525" s="561" t="n"/>
    </row>
    <row r="16526">
      <c r="N16526" s="561" t="n"/>
    </row>
    <row r="16527">
      <c r="N16527" s="561" t="n"/>
    </row>
    <row r="16528">
      <c r="N16528" s="561" t="n"/>
    </row>
    <row r="16529">
      <c r="N16529" s="561" t="n"/>
    </row>
    <row r="16530">
      <c r="N16530" s="561" t="n"/>
    </row>
    <row r="16531">
      <c r="N16531" s="561" t="n"/>
    </row>
    <row r="16532">
      <c r="N16532" s="561" t="n"/>
    </row>
    <row r="16533">
      <c r="N16533" s="561" t="n"/>
    </row>
    <row r="16534">
      <c r="N16534" s="561" t="n"/>
    </row>
    <row r="16535">
      <c r="N16535" s="561" t="n"/>
    </row>
    <row r="16536">
      <c r="N16536" s="561" t="n"/>
    </row>
    <row r="16537">
      <c r="N16537" s="561" t="n"/>
    </row>
    <row r="16538">
      <c r="N16538" s="561" t="n"/>
    </row>
    <row r="16539">
      <c r="N16539" s="561" t="n"/>
    </row>
    <row r="16540">
      <c r="N16540" s="561" t="n"/>
    </row>
    <row r="16541">
      <c r="N16541" s="561" t="n"/>
    </row>
    <row r="16542">
      <c r="N16542" s="561" t="n"/>
    </row>
    <row r="16543">
      <c r="N16543" s="561" t="n"/>
    </row>
    <row r="16544">
      <c r="N16544" s="561" t="n"/>
    </row>
    <row r="16545">
      <c r="N16545" s="561" t="n"/>
    </row>
    <row r="16546">
      <c r="N16546" s="561" t="n"/>
    </row>
    <row r="16547">
      <c r="N16547" s="561" t="n"/>
    </row>
    <row r="16548">
      <c r="N16548" s="561" t="n"/>
    </row>
    <row r="16549">
      <c r="N16549" s="561" t="n"/>
    </row>
    <row r="16550">
      <c r="N16550" s="561" t="n"/>
    </row>
    <row r="16551">
      <c r="N16551" s="561" t="n"/>
    </row>
    <row r="16552">
      <c r="N16552" s="561" t="n"/>
    </row>
    <row r="16553">
      <c r="N16553" s="561" t="n"/>
    </row>
    <row r="16554">
      <c r="N16554" s="561" t="n"/>
    </row>
    <row r="16555">
      <c r="N16555" s="561" t="n"/>
    </row>
    <row r="16556">
      <c r="N16556" s="561" t="n"/>
    </row>
    <row r="16557">
      <c r="N16557" s="561" t="n"/>
    </row>
    <row r="16558">
      <c r="N16558" s="561" t="n"/>
    </row>
    <row r="16559">
      <c r="N16559" s="561" t="n"/>
    </row>
    <row r="16560">
      <c r="N16560" s="561" t="n"/>
    </row>
    <row r="16561">
      <c r="N16561" s="561" t="n"/>
    </row>
    <row r="16562">
      <c r="N16562" s="561" t="n"/>
    </row>
    <row r="16563">
      <c r="N16563" s="561" t="n"/>
    </row>
    <row r="16564">
      <c r="N16564" s="561" t="n"/>
    </row>
    <row r="16565">
      <c r="N16565" s="561" t="n"/>
    </row>
    <row r="16566">
      <c r="N16566" s="561" t="n"/>
    </row>
    <row r="16567">
      <c r="N16567" s="561" t="n"/>
    </row>
    <row r="16568">
      <c r="N16568" s="561" t="n"/>
    </row>
    <row r="16569">
      <c r="N16569" s="561" t="n"/>
    </row>
    <row r="16570">
      <c r="N16570" s="561" t="n"/>
    </row>
    <row r="16571">
      <c r="N16571" s="561" t="n"/>
    </row>
    <row r="16572">
      <c r="N16572" s="561" t="n"/>
    </row>
    <row r="16573">
      <c r="N16573" s="561" t="n"/>
    </row>
    <row r="16574">
      <c r="N16574" s="561" t="n"/>
    </row>
    <row r="16575">
      <c r="N16575" s="561" t="n"/>
    </row>
    <row r="16576">
      <c r="N16576" s="561" t="n"/>
    </row>
    <row r="16577">
      <c r="N16577" s="561" t="n"/>
    </row>
    <row r="16578">
      <c r="N16578" s="561" t="n"/>
    </row>
    <row r="16579">
      <c r="N16579" s="561" t="n"/>
    </row>
    <row r="16580">
      <c r="N16580" s="561" t="n"/>
    </row>
    <row r="16581">
      <c r="N16581" s="561" t="n"/>
    </row>
    <row r="16582">
      <c r="N16582" s="561" t="n"/>
    </row>
    <row r="16583">
      <c r="N16583" s="561" t="n"/>
    </row>
    <row r="16584">
      <c r="N16584" s="561" t="n"/>
    </row>
    <row r="16585">
      <c r="N16585" s="561" t="n"/>
    </row>
    <row r="16586">
      <c r="N16586" s="561" t="n"/>
    </row>
    <row r="16587">
      <c r="N16587" s="561" t="n"/>
    </row>
    <row r="16588">
      <c r="N16588" s="561" t="n"/>
    </row>
    <row r="16589">
      <c r="N16589" s="561" t="n"/>
    </row>
    <row r="16590">
      <c r="N16590" s="561" t="n"/>
    </row>
    <row r="16591">
      <c r="N16591" s="561" t="n"/>
    </row>
    <row r="16592">
      <c r="N16592" s="561" t="n"/>
    </row>
    <row r="16593">
      <c r="N16593" s="561" t="n"/>
    </row>
    <row r="16594">
      <c r="N16594" s="561" t="n"/>
    </row>
    <row r="16595">
      <c r="N16595" s="561" t="n"/>
    </row>
    <row r="16596">
      <c r="N16596" s="561" t="n"/>
    </row>
    <row r="16597">
      <c r="N16597" s="561" t="n"/>
    </row>
    <row r="16598">
      <c r="N16598" s="561" t="n"/>
    </row>
    <row r="16599">
      <c r="N16599" s="561" t="n"/>
    </row>
    <row r="16600">
      <c r="N16600" s="561" t="n"/>
    </row>
    <row r="16601">
      <c r="N16601" s="561" t="n"/>
    </row>
    <row r="16602">
      <c r="N16602" s="561" t="n"/>
    </row>
    <row r="16603">
      <c r="N16603" s="561" t="n"/>
    </row>
    <row r="16604">
      <c r="N16604" s="561" t="n"/>
    </row>
    <row r="16605">
      <c r="N16605" s="561" t="n"/>
    </row>
    <row r="16606">
      <c r="N16606" s="561" t="n"/>
    </row>
    <row r="16607">
      <c r="N16607" s="561" t="n"/>
    </row>
    <row r="16608">
      <c r="N16608" s="561" t="n"/>
    </row>
    <row r="16609">
      <c r="N16609" s="561" t="n"/>
    </row>
    <row r="16610">
      <c r="N16610" s="561" t="n"/>
    </row>
    <row r="16611">
      <c r="N16611" s="561" t="n"/>
    </row>
    <row r="16612">
      <c r="N16612" s="561" t="n"/>
    </row>
    <row r="16613">
      <c r="N16613" s="561" t="n"/>
    </row>
    <row r="16614">
      <c r="N16614" s="561" t="n"/>
    </row>
    <row r="16615">
      <c r="N16615" s="561" t="n"/>
    </row>
    <row r="16616">
      <c r="N16616" s="561" t="n"/>
    </row>
    <row r="16617">
      <c r="N16617" s="561" t="n"/>
    </row>
    <row r="16618">
      <c r="N16618" s="561" t="n"/>
    </row>
    <row r="16619">
      <c r="N16619" s="561" t="n"/>
    </row>
    <row r="16620">
      <c r="N16620" s="561" t="n"/>
    </row>
    <row r="16621">
      <c r="N16621" s="561" t="n"/>
    </row>
    <row r="16622">
      <c r="N16622" s="561" t="n"/>
    </row>
    <row r="16623">
      <c r="N16623" s="561" t="n"/>
    </row>
    <row r="16624">
      <c r="N16624" s="561" t="n"/>
    </row>
    <row r="16625">
      <c r="N16625" s="561" t="n"/>
    </row>
    <row r="16626">
      <c r="N16626" s="561" t="n"/>
    </row>
    <row r="16627">
      <c r="N16627" s="561" t="n"/>
    </row>
    <row r="16628">
      <c r="N16628" s="561" t="n"/>
    </row>
    <row r="16629">
      <c r="N16629" s="561" t="n"/>
    </row>
    <row r="16630">
      <c r="N16630" s="561" t="n"/>
    </row>
    <row r="16631">
      <c r="N16631" s="561" t="n"/>
    </row>
    <row r="16632">
      <c r="N16632" s="561" t="n"/>
    </row>
    <row r="16633">
      <c r="N16633" s="561" t="n"/>
    </row>
    <row r="16634">
      <c r="N16634" s="561" t="n"/>
    </row>
    <row r="16635">
      <c r="N16635" s="561" t="n"/>
    </row>
    <row r="16636">
      <c r="N16636" s="561" t="n"/>
    </row>
    <row r="16637">
      <c r="N16637" s="561" t="n"/>
    </row>
    <row r="16638">
      <c r="N16638" s="561" t="n"/>
    </row>
    <row r="16639">
      <c r="N16639" s="561" t="n"/>
    </row>
    <row r="16640">
      <c r="N16640" s="561" t="n"/>
    </row>
    <row r="16641">
      <c r="N16641" s="561" t="n"/>
    </row>
    <row r="16642">
      <c r="N16642" s="561" t="n"/>
    </row>
    <row r="16643">
      <c r="N16643" s="561" t="n"/>
    </row>
    <row r="16644">
      <c r="N16644" s="561" t="n"/>
    </row>
    <row r="16645">
      <c r="N16645" s="561" t="n"/>
    </row>
    <row r="16646">
      <c r="N16646" s="561" t="n"/>
    </row>
    <row r="16647">
      <c r="N16647" s="561" t="n"/>
    </row>
    <row r="16648">
      <c r="N16648" s="561" t="n"/>
    </row>
    <row r="16649">
      <c r="N16649" s="561" t="n"/>
    </row>
    <row r="16650">
      <c r="N16650" s="561" t="n"/>
    </row>
    <row r="16651">
      <c r="N16651" s="561" t="n"/>
    </row>
    <row r="16652">
      <c r="N16652" s="561" t="n"/>
    </row>
    <row r="16653">
      <c r="N16653" s="561" t="n"/>
    </row>
    <row r="16654">
      <c r="N16654" s="561" t="n"/>
    </row>
    <row r="16655">
      <c r="N16655" s="561" t="n"/>
    </row>
    <row r="16656">
      <c r="N16656" s="561" t="n"/>
    </row>
    <row r="16657">
      <c r="N16657" s="561" t="n"/>
    </row>
    <row r="16658">
      <c r="N16658" s="561" t="n"/>
    </row>
    <row r="16659">
      <c r="N16659" s="561" t="n"/>
    </row>
    <row r="16660">
      <c r="N16660" s="561" t="n"/>
    </row>
    <row r="16661">
      <c r="N16661" s="561" t="n"/>
    </row>
    <row r="16662">
      <c r="N16662" s="561" t="n"/>
    </row>
    <row r="16663">
      <c r="N16663" s="561" t="n"/>
    </row>
    <row r="16664">
      <c r="N16664" s="561" t="n"/>
    </row>
    <row r="16665">
      <c r="N16665" s="561" t="n"/>
    </row>
    <row r="16666">
      <c r="N16666" s="561" t="n"/>
    </row>
    <row r="16667">
      <c r="N16667" s="561" t="n"/>
    </row>
    <row r="16668">
      <c r="N16668" s="561" t="n"/>
    </row>
    <row r="16669">
      <c r="N16669" s="561" t="n"/>
    </row>
    <row r="16670">
      <c r="N16670" s="561" t="n"/>
    </row>
    <row r="16671">
      <c r="N16671" s="561" t="n"/>
    </row>
    <row r="16672">
      <c r="N16672" s="561" t="n"/>
    </row>
    <row r="16673">
      <c r="N16673" s="561" t="n"/>
    </row>
    <row r="16674">
      <c r="N16674" s="561" t="n"/>
    </row>
    <row r="16675">
      <c r="N16675" s="561" t="n"/>
    </row>
    <row r="16676">
      <c r="N16676" s="561" t="n"/>
    </row>
    <row r="16677">
      <c r="N16677" s="561" t="n"/>
    </row>
    <row r="16678">
      <c r="N16678" s="561" t="n"/>
    </row>
    <row r="16679">
      <c r="N16679" s="561" t="n"/>
    </row>
    <row r="16680">
      <c r="N16680" s="561" t="n"/>
    </row>
    <row r="16681">
      <c r="N16681" s="561" t="n"/>
    </row>
    <row r="16682">
      <c r="N16682" s="561" t="n"/>
    </row>
    <row r="16683">
      <c r="N16683" s="561" t="n"/>
    </row>
    <row r="16684">
      <c r="N16684" s="561" t="n"/>
    </row>
    <row r="16685">
      <c r="N16685" s="561" t="n"/>
    </row>
    <row r="16686">
      <c r="N16686" s="561" t="n"/>
    </row>
    <row r="16687">
      <c r="N16687" s="561" t="n"/>
    </row>
    <row r="16688">
      <c r="N16688" s="561" t="n"/>
    </row>
    <row r="16689">
      <c r="N16689" s="561" t="n"/>
    </row>
    <row r="16690">
      <c r="N16690" s="561" t="n"/>
    </row>
    <row r="16691">
      <c r="N16691" s="561" t="n"/>
    </row>
    <row r="16692">
      <c r="N16692" s="561" t="n"/>
    </row>
    <row r="16693">
      <c r="N16693" s="561" t="n"/>
    </row>
    <row r="16694">
      <c r="N16694" s="561" t="n"/>
    </row>
    <row r="16695">
      <c r="N16695" s="561" t="n"/>
    </row>
    <row r="16696">
      <c r="N16696" s="561" t="n"/>
    </row>
    <row r="16697">
      <c r="N16697" s="561" t="n"/>
    </row>
    <row r="16698">
      <c r="N16698" s="561" t="n"/>
    </row>
    <row r="16699">
      <c r="N16699" s="561" t="n"/>
    </row>
    <row r="16700">
      <c r="N16700" s="561" t="n"/>
    </row>
    <row r="16701">
      <c r="N16701" s="561" t="n"/>
    </row>
    <row r="16702">
      <c r="N16702" s="561" t="n"/>
    </row>
    <row r="16703">
      <c r="N16703" s="561" t="n"/>
    </row>
    <row r="16704">
      <c r="N16704" s="561" t="n"/>
    </row>
    <row r="16705">
      <c r="N16705" s="561" t="n"/>
    </row>
    <row r="16706">
      <c r="N16706" s="561" t="n"/>
    </row>
    <row r="16707">
      <c r="N16707" s="561" t="n"/>
    </row>
    <row r="16708">
      <c r="N16708" s="561" t="n"/>
    </row>
    <row r="16709">
      <c r="N16709" s="561" t="n"/>
    </row>
    <row r="16710">
      <c r="N16710" s="561" t="n"/>
    </row>
    <row r="16711">
      <c r="N16711" s="561" t="n"/>
    </row>
    <row r="16712">
      <c r="N16712" s="561" t="n"/>
    </row>
    <row r="16713">
      <c r="N16713" s="561" t="n"/>
    </row>
    <row r="16714">
      <c r="N16714" s="561" t="n"/>
    </row>
    <row r="16715">
      <c r="N16715" s="561" t="n"/>
    </row>
    <row r="16716">
      <c r="N16716" s="561" t="n"/>
    </row>
    <row r="16717">
      <c r="N16717" s="561" t="n"/>
    </row>
    <row r="16718">
      <c r="N16718" s="561" t="n"/>
    </row>
    <row r="16719">
      <c r="N16719" s="561" t="n"/>
    </row>
    <row r="16720">
      <c r="N16720" s="561" t="n"/>
    </row>
    <row r="16721">
      <c r="N16721" s="561" t="n"/>
    </row>
    <row r="16722">
      <c r="N16722" s="561" t="n"/>
    </row>
    <row r="16723">
      <c r="N16723" s="561" t="n"/>
    </row>
    <row r="16724">
      <c r="N16724" s="561" t="n"/>
    </row>
    <row r="16725">
      <c r="N16725" s="561" t="n"/>
    </row>
    <row r="16726">
      <c r="N16726" s="561" t="n"/>
    </row>
    <row r="16727">
      <c r="N16727" s="561" t="n"/>
    </row>
    <row r="16728">
      <c r="N16728" s="561" t="n"/>
    </row>
    <row r="16729">
      <c r="N16729" s="561" t="n"/>
    </row>
    <row r="16730">
      <c r="N16730" s="561" t="n"/>
    </row>
    <row r="16731">
      <c r="N16731" s="561" t="n"/>
    </row>
    <row r="16732">
      <c r="N16732" s="561" t="n"/>
    </row>
    <row r="16733">
      <c r="N16733" s="561" t="n"/>
    </row>
    <row r="16734">
      <c r="N16734" s="561" t="n"/>
    </row>
    <row r="16735">
      <c r="N16735" s="561" t="n"/>
    </row>
    <row r="16736">
      <c r="N16736" s="561" t="n"/>
    </row>
    <row r="16737">
      <c r="N16737" s="561" t="n"/>
    </row>
    <row r="16738">
      <c r="N16738" s="561" t="n"/>
    </row>
    <row r="16739">
      <c r="N16739" s="561" t="n"/>
    </row>
    <row r="16740">
      <c r="N16740" s="561" t="n"/>
    </row>
    <row r="16741">
      <c r="N16741" s="561" t="n"/>
    </row>
    <row r="16742">
      <c r="N16742" s="561" t="n"/>
    </row>
    <row r="16743">
      <c r="N16743" s="561" t="n"/>
    </row>
    <row r="16744">
      <c r="N16744" s="561" t="n"/>
    </row>
    <row r="16745">
      <c r="N16745" s="561" t="n"/>
    </row>
    <row r="16746">
      <c r="N16746" s="561" t="n"/>
    </row>
    <row r="16747">
      <c r="N16747" s="561" t="n"/>
    </row>
    <row r="16748">
      <c r="N16748" s="561" t="n"/>
    </row>
    <row r="16749">
      <c r="N16749" s="561" t="n"/>
    </row>
    <row r="16750">
      <c r="N16750" s="561" t="n"/>
    </row>
    <row r="16751">
      <c r="N16751" s="561" t="n"/>
    </row>
    <row r="16752">
      <c r="N16752" s="561" t="n"/>
    </row>
    <row r="16753">
      <c r="N16753" s="561" t="n"/>
    </row>
    <row r="16754">
      <c r="N16754" s="561" t="n"/>
    </row>
    <row r="16755">
      <c r="N16755" s="561" t="n"/>
    </row>
    <row r="16756">
      <c r="N16756" s="561" t="n"/>
    </row>
    <row r="16757">
      <c r="N16757" s="561" t="n"/>
    </row>
    <row r="16758">
      <c r="N16758" s="561" t="n"/>
    </row>
    <row r="16759">
      <c r="N16759" s="561" t="n"/>
    </row>
    <row r="16760">
      <c r="N16760" s="561" t="n"/>
    </row>
    <row r="16761">
      <c r="N16761" s="561" t="n"/>
    </row>
    <row r="16762">
      <c r="N16762" s="561" t="n"/>
    </row>
    <row r="16763">
      <c r="N16763" s="561" t="n"/>
    </row>
    <row r="16764">
      <c r="N16764" s="561" t="n"/>
    </row>
    <row r="16765">
      <c r="N16765" s="561" t="n"/>
    </row>
    <row r="16766">
      <c r="N16766" s="561" t="n"/>
    </row>
    <row r="16767">
      <c r="N16767" s="561" t="n"/>
    </row>
    <row r="16768">
      <c r="N16768" s="561" t="n"/>
    </row>
    <row r="16769">
      <c r="N16769" s="561" t="n"/>
    </row>
    <row r="16770">
      <c r="N16770" s="561" t="n"/>
    </row>
    <row r="16771">
      <c r="N16771" s="561" t="n"/>
    </row>
    <row r="16772">
      <c r="N16772" s="561" t="n"/>
    </row>
    <row r="16773">
      <c r="N16773" s="561" t="n"/>
    </row>
    <row r="16774">
      <c r="N16774" s="561" t="n"/>
    </row>
    <row r="16775">
      <c r="N16775" s="561" t="n"/>
    </row>
    <row r="16776">
      <c r="N16776" s="561" t="n"/>
    </row>
    <row r="16777">
      <c r="N16777" s="561" t="n"/>
    </row>
    <row r="16778">
      <c r="N16778" s="561" t="n"/>
    </row>
    <row r="16779">
      <c r="N16779" s="561" t="n"/>
    </row>
    <row r="16780">
      <c r="N16780" s="561" t="n"/>
    </row>
    <row r="16781">
      <c r="N16781" s="561" t="n"/>
    </row>
    <row r="16782">
      <c r="N16782" s="561" t="n"/>
    </row>
    <row r="16783">
      <c r="N16783" s="561" t="n"/>
    </row>
    <row r="16784">
      <c r="N16784" s="561" t="n"/>
    </row>
    <row r="16785">
      <c r="N16785" s="561" t="n"/>
    </row>
    <row r="16786">
      <c r="N16786" s="561" t="n"/>
    </row>
    <row r="16787">
      <c r="N16787" s="561" t="n"/>
    </row>
    <row r="16788">
      <c r="N16788" s="561" t="n"/>
    </row>
    <row r="16789">
      <c r="N16789" s="561" t="n"/>
    </row>
    <row r="16790">
      <c r="N16790" s="561" t="n"/>
    </row>
    <row r="16791">
      <c r="N16791" s="561" t="n"/>
    </row>
    <row r="16792">
      <c r="N16792" s="561" t="n"/>
    </row>
    <row r="16793">
      <c r="N16793" s="561" t="n"/>
    </row>
    <row r="16794">
      <c r="N16794" s="561" t="n"/>
    </row>
    <row r="16795">
      <c r="N16795" s="561" t="n"/>
    </row>
    <row r="16796">
      <c r="N16796" s="561" t="n"/>
    </row>
    <row r="16797">
      <c r="N16797" s="561" t="n"/>
    </row>
    <row r="16798">
      <c r="N16798" s="561" t="n"/>
    </row>
    <row r="16799">
      <c r="N16799" s="561" t="n"/>
    </row>
    <row r="16800">
      <c r="N16800" s="561" t="n"/>
    </row>
    <row r="16801">
      <c r="N16801" s="561" t="n"/>
    </row>
    <row r="16802">
      <c r="N16802" s="561" t="n"/>
    </row>
    <row r="16803">
      <c r="N16803" s="561" t="n"/>
    </row>
    <row r="16804">
      <c r="N16804" s="561" t="n"/>
    </row>
    <row r="16805">
      <c r="N16805" s="561" t="n"/>
    </row>
    <row r="16806">
      <c r="N16806" s="561" t="n"/>
    </row>
    <row r="16807">
      <c r="N16807" s="561" t="n"/>
    </row>
    <row r="16808">
      <c r="N16808" s="561" t="n"/>
    </row>
    <row r="16809">
      <c r="N16809" s="561" t="n"/>
    </row>
    <row r="16810">
      <c r="N16810" s="561" t="n"/>
    </row>
    <row r="16811">
      <c r="N16811" s="561" t="n"/>
    </row>
    <row r="16812">
      <c r="N16812" s="561" t="n"/>
    </row>
    <row r="16813">
      <c r="N16813" s="561" t="n"/>
    </row>
    <row r="16814">
      <c r="N16814" s="561" t="n"/>
    </row>
    <row r="16815">
      <c r="N16815" s="561" t="n"/>
    </row>
    <row r="16816">
      <c r="N16816" s="561" t="n"/>
    </row>
    <row r="16817">
      <c r="N16817" s="561" t="n"/>
    </row>
    <row r="16818">
      <c r="N16818" s="561" t="n"/>
    </row>
    <row r="16819">
      <c r="N16819" s="561" t="n"/>
    </row>
    <row r="16820">
      <c r="N16820" s="561" t="n"/>
    </row>
    <row r="16821">
      <c r="N16821" s="561" t="n"/>
    </row>
    <row r="16822">
      <c r="N16822" s="561" t="n"/>
    </row>
    <row r="16823">
      <c r="N16823" s="561" t="n"/>
    </row>
    <row r="16824">
      <c r="N16824" s="561" t="n"/>
    </row>
    <row r="16825">
      <c r="N16825" s="561" t="n"/>
    </row>
    <row r="16826">
      <c r="N16826" s="561" t="n"/>
    </row>
    <row r="16827">
      <c r="N16827" s="561" t="n"/>
    </row>
    <row r="16828">
      <c r="N16828" s="561" t="n"/>
    </row>
    <row r="16829">
      <c r="N16829" s="561" t="n"/>
    </row>
    <row r="16830">
      <c r="N16830" s="561" t="n"/>
    </row>
    <row r="16831">
      <c r="N16831" s="561" t="n"/>
    </row>
    <row r="16832">
      <c r="N16832" s="561" t="n"/>
    </row>
    <row r="16833">
      <c r="N16833" s="561" t="n"/>
    </row>
    <row r="16834">
      <c r="N16834" s="561" t="n"/>
    </row>
    <row r="16835">
      <c r="N16835" s="561" t="n"/>
    </row>
    <row r="16836">
      <c r="N16836" s="561" t="n"/>
    </row>
    <row r="16837">
      <c r="N16837" s="561" t="n"/>
    </row>
    <row r="16838">
      <c r="N16838" s="561" t="n"/>
    </row>
    <row r="16839">
      <c r="N16839" s="561" t="n"/>
    </row>
    <row r="16840">
      <c r="N16840" s="561" t="n"/>
    </row>
    <row r="16841">
      <c r="N16841" s="561" t="n"/>
    </row>
    <row r="16842">
      <c r="N16842" s="561" t="n"/>
    </row>
    <row r="16843">
      <c r="N16843" s="561" t="n"/>
    </row>
    <row r="16844">
      <c r="N16844" s="561" t="n"/>
    </row>
    <row r="16845">
      <c r="N16845" s="561" t="n"/>
    </row>
    <row r="16846">
      <c r="N16846" s="561" t="n"/>
    </row>
    <row r="16847">
      <c r="N16847" s="561" t="n"/>
    </row>
    <row r="16848">
      <c r="N16848" s="561" t="n"/>
    </row>
    <row r="16849">
      <c r="N16849" s="561" t="n"/>
    </row>
    <row r="16850">
      <c r="N16850" s="561" t="n"/>
    </row>
    <row r="16851">
      <c r="N16851" s="561" t="n"/>
    </row>
    <row r="16852">
      <c r="N16852" s="561" t="n"/>
    </row>
    <row r="16853">
      <c r="N16853" s="561" t="n"/>
    </row>
    <row r="16854">
      <c r="N16854" s="561" t="n"/>
    </row>
    <row r="16855">
      <c r="N16855" s="561" t="n"/>
    </row>
    <row r="16856">
      <c r="N16856" s="561" t="n"/>
    </row>
    <row r="16857">
      <c r="N16857" s="561" t="n"/>
    </row>
    <row r="16858">
      <c r="N16858" s="561" t="n"/>
    </row>
    <row r="16859">
      <c r="N16859" s="561" t="n"/>
    </row>
    <row r="16860">
      <c r="N16860" s="561" t="n"/>
    </row>
    <row r="16861">
      <c r="N16861" s="561" t="n"/>
    </row>
    <row r="16862">
      <c r="N16862" s="561" t="n"/>
    </row>
    <row r="16863">
      <c r="N16863" s="561" t="n"/>
    </row>
    <row r="16864">
      <c r="N16864" s="561" t="n"/>
    </row>
    <row r="16865">
      <c r="N16865" s="561" t="n"/>
    </row>
    <row r="16866">
      <c r="N16866" s="561" t="n"/>
    </row>
    <row r="16867">
      <c r="N16867" s="561" t="n"/>
    </row>
    <row r="16868">
      <c r="N16868" s="561" t="n"/>
    </row>
    <row r="16869">
      <c r="N16869" s="561" t="n"/>
    </row>
    <row r="16870">
      <c r="N16870" s="561" t="n"/>
    </row>
    <row r="16871">
      <c r="N16871" s="561" t="n"/>
    </row>
    <row r="16872">
      <c r="N16872" s="561" t="n"/>
    </row>
    <row r="16873">
      <c r="N16873" s="561" t="n"/>
    </row>
    <row r="16874">
      <c r="N16874" s="561" t="n"/>
    </row>
    <row r="16875">
      <c r="N16875" s="561" t="n"/>
    </row>
    <row r="16876">
      <c r="N16876" s="561" t="n"/>
    </row>
    <row r="16877">
      <c r="N16877" s="561" t="n"/>
    </row>
    <row r="16878">
      <c r="N16878" s="561" t="n"/>
    </row>
    <row r="16879">
      <c r="N16879" s="561" t="n"/>
    </row>
    <row r="16880">
      <c r="N16880" s="561" t="n"/>
    </row>
    <row r="16881">
      <c r="N16881" s="561" t="n"/>
    </row>
    <row r="16882">
      <c r="N16882" s="561" t="n"/>
    </row>
    <row r="16883">
      <c r="N16883" s="561" t="n"/>
    </row>
    <row r="16884">
      <c r="N16884" s="561" t="n"/>
    </row>
    <row r="16885">
      <c r="N16885" s="561" t="n"/>
    </row>
    <row r="16886">
      <c r="N16886" s="561" t="n"/>
    </row>
    <row r="16887">
      <c r="N16887" s="561" t="n"/>
    </row>
    <row r="16888">
      <c r="N16888" s="561" t="n"/>
    </row>
    <row r="16889">
      <c r="N16889" s="561" t="n"/>
    </row>
    <row r="16890">
      <c r="N16890" s="561" t="n"/>
    </row>
    <row r="16891">
      <c r="N16891" s="561" t="n"/>
    </row>
    <row r="16892">
      <c r="N16892" s="561" t="n"/>
    </row>
    <row r="16893">
      <c r="N16893" s="561" t="n"/>
    </row>
    <row r="16894">
      <c r="N16894" s="561" t="n"/>
    </row>
    <row r="16895">
      <c r="N16895" s="561" t="n"/>
    </row>
    <row r="16896">
      <c r="N16896" s="561" t="n"/>
    </row>
    <row r="16897">
      <c r="N16897" s="561" t="n"/>
    </row>
    <row r="16898">
      <c r="N16898" s="561" t="n"/>
    </row>
    <row r="16899">
      <c r="N16899" s="561" t="n"/>
    </row>
    <row r="16900">
      <c r="N16900" s="561" t="n"/>
    </row>
    <row r="16901">
      <c r="N16901" s="561" t="n"/>
    </row>
    <row r="16902">
      <c r="N16902" s="561" t="n"/>
    </row>
    <row r="16903">
      <c r="N16903" s="561" t="n"/>
    </row>
    <row r="16904">
      <c r="N16904" s="561" t="n"/>
    </row>
    <row r="16905">
      <c r="N16905" s="561" t="n"/>
    </row>
    <row r="16906">
      <c r="N16906" s="561" t="n"/>
    </row>
    <row r="16907">
      <c r="N16907" s="561" t="n"/>
    </row>
    <row r="16908">
      <c r="N16908" s="561" t="n"/>
    </row>
    <row r="16909">
      <c r="N16909" s="561" t="n"/>
    </row>
    <row r="16910">
      <c r="N16910" s="561" t="n"/>
    </row>
    <row r="16911">
      <c r="N16911" s="561" t="n"/>
    </row>
    <row r="16912">
      <c r="N16912" s="561" t="n"/>
    </row>
    <row r="16913">
      <c r="N16913" s="561" t="n"/>
    </row>
    <row r="16914">
      <c r="N16914" s="561" t="n"/>
    </row>
    <row r="16915">
      <c r="N16915" s="561" t="n"/>
    </row>
    <row r="16916">
      <c r="N16916" s="561" t="n"/>
    </row>
    <row r="16917">
      <c r="N16917" s="561" t="n"/>
    </row>
    <row r="16918">
      <c r="N16918" s="561" t="n"/>
    </row>
    <row r="16919">
      <c r="N16919" s="561" t="n"/>
    </row>
    <row r="16920">
      <c r="N16920" s="561" t="n"/>
    </row>
    <row r="16921">
      <c r="N16921" s="561" t="n"/>
    </row>
    <row r="16922">
      <c r="N16922" s="561" t="n"/>
    </row>
    <row r="16923">
      <c r="N16923" s="561" t="n"/>
    </row>
    <row r="16924">
      <c r="N16924" s="561" t="n"/>
    </row>
    <row r="16925">
      <c r="N16925" s="561" t="n"/>
    </row>
    <row r="16926">
      <c r="N16926" s="561" t="n"/>
    </row>
    <row r="16927">
      <c r="N16927" s="561" t="n"/>
    </row>
    <row r="16928">
      <c r="N16928" s="561" t="n"/>
    </row>
    <row r="16929">
      <c r="N16929" s="561" t="n"/>
    </row>
    <row r="16930">
      <c r="N16930" s="561" t="n"/>
    </row>
    <row r="16931">
      <c r="N16931" s="561" t="n"/>
    </row>
    <row r="16932">
      <c r="N16932" s="561" t="n"/>
    </row>
    <row r="16933">
      <c r="N16933" s="561" t="n"/>
    </row>
    <row r="16934">
      <c r="N16934" s="561" t="n"/>
    </row>
    <row r="16935">
      <c r="N16935" s="561" t="n"/>
    </row>
    <row r="16936">
      <c r="N16936" s="561" t="n"/>
    </row>
    <row r="16937">
      <c r="N16937" s="561" t="n"/>
    </row>
    <row r="16938">
      <c r="N16938" s="561" t="n"/>
    </row>
    <row r="16939">
      <c r="N16939" s="561" t="n"/>
    </row>
    <row r="16940">
      <c r="N16940" s="561" t="n"/>
    </row>
    <row r="16941">
      <c r="N16941" s="561" t="n"/>
    </row>
    <row r="16942">
      <c r="N16942" s="561" t="n"/>
    </row>
    <row r="16943">
      <c r="N16943" s="561" t="n"/>
    </row>
    <row r="16944">
      <c r="N16944" s="561" t="n"/>
    </row>
    <row r="16945">
      <c r="N16945" s="561" t="n"/>
    </row>
    <row r="16946">
      <c r="N16946" s="561" t="n"/>
    </row>
    <row r="16947">
      <c r="N16947" s="561" t="n"/>
    </row>
    <row r="16948">
      <c r="N16948" s="561" t="n"/>
    </row>
    <row r="16949">
      <c r="N16949" s="561" t="n"/>
    </row>
    <row r="16950">
      <c r="N16950" s="561" t="n"/>
    </row>
    <row r="16951">
      <c r="N16951" s="561" t="n"/>
    </row>
    <row r="16952">
      <c r="N16952" s="561" t="n"/>
    </row>
    <row r="16953">
      <c r="N16953" s="561" t="n"/>
    </row>
    <row r="16954">
      <c r="N16954" s="561" t="n"/>
    </row>
    <row r="16955">
      <c r="N16955" s="561" t="n"/>
    </row>
    <row r="16956">
      <c r="N16956" s="561" t="n"/>
    </row>
    <row r="16957">
      <c r="N16957" s="561" t="n"/>
    </row>
    <row r="16958">
      <c r="N16958" s="561" t="n"/>
    </row>
    <row r="16959">
      <c r="N16959" s="561" t="n"/>
    </row>
    <row r="16960">
      <c r="N16960" s="561" t="n"/>
    </row>
    <row r="16961">
      <c r="N16961" s="561" t="n"/>
    </row>
    <row r="16962">
      <c r="N16962" s="561" t="n"/>
    </row>
    <row r="16963">
      <c r="N16963" s="561" t="n"/>
    </row>
    <row r="16964">
      <c r="N16964" s="561" t="n"/>
    </row>
    <row r="16965">
      <c r="N16965" s="561" t="n"/>
    </row>
    <row r="16966">
      <c r="N16966" s="561" t="n"/>
    </row>
    <row r="16967">
      <c r="N16967" s="561" t="n"/>
    </row>
    <row r="16968">
      <c r="N16968" s="561" t="n"/>
    </row>
    <row r="16969">
      <c r="N16969" s="561" t="n"/>
    </row>
    <row r="16970">
      <c r="N16970" s="561" t="n"/>
    </row>
    <row r="16971">
      <c r="N16971" s="561" t="n"/>
    </row>
    <row r="16972">
      <c r="N16972" s="561" t="n"/>
    </row>
    <row r="16973">
      <c r="N16973" s="561" t="n"/>
    </row>
    <row r="16974">
      <c r="N16974" s="561" t="n"/>
    </row>
    <row r="16975">
      <c r="N16975" s="561" t="n"/>
    </row>
    <row r="16976">
      <c r="N16976" s="561" t="n"/>
    </row>
    <row r="16977">
      <c r="N16977" s="561" t="n"/>
    </row>
    <row r="16978">
      <c r="N16978" s="561" t="n"/>
    </row>
    <row r="16979">
      <c r="N16979" s="561" t="n"/>
    </row>
    <row r="16980">
      <c r="N16980" s="561" t="n"/>
    </row>
    <row r="16981">
      <c r="N16981" s="561" t="n"/>
    </row>
    <row r="16982">
      <c r="N16982" s="561" t="n"/>
    </row>
    <row r="16983">
      <c r="N16983" s="561" t="n"/>
    </row>
    <row r="16984">
      <c r="N16984" s="561" t="n"/>
    </row>
    <row r="16985">
      <c r="N16985" s="561" t="n"/>
    </row>
    <row r="16986">
      <c r="N16986" s="561" t="n"/>
    </row>
    <row r="16987">
      <c r="N16987" s="561" t="n"/>
    </row>
    <row r="16988">
      <c r="N16988" s="561" t="n"/>
    </row>
    <row r="16989">
      <c r="N16989" s="561" t="n"/>
    </row>
    <row r="16990">
      <c r="N16990" s="561" t="n"/>
    </row>
    <row r="16991">
      <c r="N16991" s="561" t="n"/>
    </row>
    <row r="16992">
      <c r="N16992" s="561" t="n"/>
    </row>
    <row r="16993">
      <c r="N16993" s="561" t="n"/>
    </row>
    <row r="16994">
      <c r="N16994" s="561" t="n"/>
    </row>
    <row r="16995">
      <c r="N16995" s="561" t="n"/>
    </row>
    <row r="16996">
      <c r="N16996" s="561" t="n"/>
    </row>
    <row r="16997">
      <c r="N16997" s="561" t="n"/>
    </row>
    <row r="16998">
      <c r="N16998" s="561" t="n"/>
    </row>
    <row r="16999">
      <c r="N16999" s="561" t="n"/>
    </row>
    <row r="17000">
      <c r="N17000" s="561" t="n"/>
    </row>
    <row r="17001">
      <c r="N17001" s="561" t="n"/>
    </row>
    <row r="17002">
      <c r="N17002" s="561" t="n"/>
    </row>
    <row r="17003">
      <c r="N17003" s="561" t="n"/>
    </row>
    <row r="17004">
      <c r="N17004" s="561" t="n"/>
    </row>
    <row r="17005">
      <c r="N17005" s="561" t="n"/>
    </row>
    <row r="17006">
      <c r="N17006" s="561" t="n"/>
    </row>
    <row r="17007">
      <c r="N17007" s="561" t="n"/>
    </row>
    <row r="17008">
      <c r="N17008" s="561" t="n"/>
    </row>
    <row r="17009">
      <c r="N17009" s="561" t="n"/>
    </row>
    <row r="17010">
      <c r="N17010" s="561" t="n"/>
    </row>
    <row r="17011">
      <c r="N17011" s="561" t="n"/>
    </row>
    <row r="17012">
      <c r="N17012" s="561" t="n"/>
    </row>
    <row r="17013">
      <c r="N17013" s="561" t="n"/>
    </row>
    <row r="17014">
      <c r="N17014" s="561" t="n"/>
    </row>
    <row r="17015">
      <c r="N17015" s="561" t="n"/>
    </row>
    <row r="17016">
      <c r="N17016" s="561" t="n"/>
    </row>
    <row r="17017">
      <c r="N17017" s="561" t="n"/>
    </row>
    <row r="17018">
      <c r="N17018" s="561" t="n"/>
    </row>
    <row r="17019">
      <c r="N17019" s="561" t="n"/>
    </row>
    <row r="17020">
      <c r="N17020" s="561" t="n"/>
    </row>
    <row r="17021">
      <c r="N17021" s="561" t="n"/>
    </row>
    <row r="17022">
      <c r="N17022" s="561" t="n"/>
    </row>
    <row r="17023">
      <c r="N17023" s="561" t="n"/>
    </row>
    <row r="17024">
      <c r="N17024" s="561" t="n"/>
    </row>
    <row r="17025">
      <c r="N17025" s="561" t="n"/>
    </row>
    <row r="17026">
      <c r="N17026" s="561" t="n"/>
    </row>
    <row r="17027">
      <c r="N17027" s="561" t="n"/>
    </row>
    <row r="17028">
      <c r="N17028" s="561" t="n"/>
    </row>
    <row r="17029">
      <c r="N17029" s="561" t="n"/>
    </row>
    <row r="17030">
      <c r="N17030" s="561" t="n"/>
    </row>
    <row r="17031">
      <c r="N17031" s="561" t="n"/>
    </row>
    <row r="17032">
      <c r="N17032" s="561" t="n"/>
    </row>
    <row r="17033">
      <c r="N17033" s="561" t="n"/>
    </row>
    <row r="17034">
      <c r="N17034" s="561" t="n"/>
    </row>
    <row r="17035">
      <c r="N17035" s="561" t="n"/>
    </row>
    <row r="17036">
      <c r="N17036" s="561" t="n"/>
    </row>
    <row r="17037">
      <c r="N17037" s="561" t="n"/>
    </row>
    <row r="17038">
      <c r="N17038" s="561" t="n"/>
    </row>
    <row r="17039">
      <c r="N17039" s="561" t="n"/>
    </row>
    <row r="17040">
      <c r="N17040" s="561" t="n"/>
    </row>
    <row r="17041">
      <c r="N17041" s="561" t="n"/>
    </row>
    <row r="17042">
      <c r="N17042" s="561" t="n"/>
    </row>
    <row r="17043">
      <c r="N17043" s="561" t="n"/>
    </row>
    <row r="17044">
      <c r="N17044" s="561" t="n"/>
    </row>
    <row r="17045">
      <c r="N17045" s="561" t="n"/>
    </row>
    <row r="17046">
      <c r="N17046" s="561" t="n"/>
    </row>
    <row r="17047">
      <c r="N17047" s="561" t="n"/>
    </row>
    <row r="17048">
      <c r="N17048" s="561" t="n"/>
    </row>
    <row r="17049">
      <c r="N17049" s="561" t="n"/>
    </row>
    <row r="17050">
      <c r="N17050" s="561" t="n"/>
    </row>
    <row r="17051">
      <c r="N17051" s="561" t="n"/>
    </row>
    <row r="17052">
      <c r="N17052" s="561" t="n"/>
    </row>
    <row r="17053">
      <c r="N17053" s="561" t="n"/>
    </row>
    <row r="17054">
      <c r="N17054" s="561" t="n"/>
    </row>
    <row r="17055">
      <c r="N17055" s="561" t="n"/>
    </row>
    <row r="17056">
      <c r="N17056" s="561" t="n"/>
    </row>
    <row r="17057">
      <c r="N17057" s="561" t="n"/>
    </row>
    <row r="17058">
      <c r="N17058" s="561" t="n"/>
    </row>
    <row r="17059">
      <c r="N17059" s="561" t="n"/>
    </row>
    <row r="17060">
      <c r="N17060" s="561" t="n"/>
    </row>
    <row r="17061">
      <c r="N17061" s="561" t="n"/>
    </row>
    <row r="17062">
      <c r="N17062" s="561" t="n"/>
    </row>
    <row r="17063">
      <c r="N17063" s="561" t="n"/>
    </row>
    <row r="17064">
      <c r="N17064" s="561" t="n"/>
    </row>
    <row r="17065">
      <c r="N17065" s="561" t="n"/>
    </row>
    <row r="17066">
      <c r="N17066" s="561" t="n"/>
    </row>
    <row r="17067">
      <c r="N17067" s="561" t="n"/>
    </row>
    <row r="17068">
      <c r="N17068" s="561" t="n"/>
    </row>
    <row r="17069">
      <c r="N17069" s="561" t="n"/>
    </row>
    <row r="17070">
      <c r="N17070" s="561" t="n"/>
    </row>
    <row r="17071">
      <c r="N17071" s="561" t="n"/>
    </row>
    <row r="17072">
      <c r="N17072" s="561" t="n"/>
    </row>
    <row r="17073">
      <c r="N17073" s="561" t="n"/>
    </row>
    <row r="17074">
      <c r="N17074" s="561" t="n"/>
    </row>
    <row r="17075">
      <c r="N17075" s="561" t="n"/>
    </row>
    <row r="17076">
      <c r="N17076" s="561" t="n"/>
    </row>
    <row r="17077">
      <c r="N17077" s="561" t="n"/>
    </row>
    <row r="17078">
      <c r="N17078" s="561" t="n"/>
    </row>
    <row r="17079">
      <c r="N17079" s="561" t="n"/>
    </row>
    <row r="17080">
      <c r="N17080" s="561" t="n"/>
    </row>
    <row r="17081">
      <c r="N17081" s="561" t="n"/>
    </row>
    <row r="17082">
      <c r="N17082" s="561" t="n"/>
    </row>
    <row r="17083">
      <c r="N17083" s="561" t="n"/>
    </row>
    <row r="17084">
      <c r="N17084" s="561" t="n"/>
    </row>
    <row r="17085">
      <c r="N17085" s="561" t="n"/>
    </row>
    <row r="17086">
      <c r="N17086" s="561" t="n"/>
    </row>
    <row r="17087">
      <c r="N17087" s="561" t="n"/>
    </row>
    <row r="17088">
      <c r="N17088" s="561" t="n"/>
    </row>
    <row r="17089">
      <c r="N17089" s="561" t="n"/>
    </row>
    <row r="17090">
      <c r="N17090" s="561" t="n"/>
    </row>
    <row r="17091">
      <c r="N17091" s="561" t="n"/>
    </row>
    <row r="17092">
      <c r="N17092" s="561" t="n"/>
    </row>
    <row r="17093">
      <c r="N17093" s="561" t="n"/>
    </row>
    <row r="17094">
      <c r="N17094" s="561" t="n"/>
    </row>
    <row r="17095">
      <c r="N17095" s="561" t="n"/>
    </row>
    <row r="17096">
      <c r="N17096" s="561" t="n"/>
    </row>
    <row r="17097">
      <c r="N17097" s="561" t="n"/>
    </row>
    <row r="17098">
      <c r="N17098" s="561" t="n"/>
    </row>
    <row r="17099">
      <c r="N17099" s="561" t="n"/>
    </row>
    <row r="17100">
      <c r="N17100" s="561" t="n"/>
    </row>
    <row r="17101">
      <c r="N17101" s="561" t="n"/>
    </row>
    <row r="17102">
      <c r="N17102" s="561" t="n"/>
    </row>
    <row r="17103">
      <c r="N17103" s="561" t="n"/>
    </row>
    <row r="17104">
      <c r="N17104" s="561" t="n"/>
    </row>
    <row r="17105">
      <c r="N17105" s="561" t="n"/>
    </row>
    <row r="17106">
      <c r="N17106" s="561" t="n"/>
    </row>
    <row r="17107">
      <c r="N17107" s="561" t="n"/>
    </row>
    <row r="17108">
      <c r="N17108" s="561" t="n"/>
    </row>
    <row r="17109">
      <c r="N17109" s="561" t="n"/>
    </row>
    <row r="17110">
      <c r="N17110" s="561" t="n"/>
    </row>
    <row r="17111">
      <c r="N17111" s="561" t="n"/>
    </row>
    <row r="17112">
      <c r="N17112" s="561" t="n"/>
    </row>
    <row r="17113">
      <c r="N17113" s="561" t="n"/>
    </row>
    <row r="17114">
      <c r="N17114" s="561" t="n"/>
    </row>
    <row r="17115">
      <c r="N17115" s="561" t="n"/>
    </row>
    <row r="17116">
      <c r="N17116" s="561" t="n"/>
    </row>
    <row r="17117">
      <c r="N17117" s="561" t="n"/>
    </row>
    <row r="17118">
      <c r="N17118" s="561" t="n"/>
    </row>
    <row r="17119">
      <c r="N17119" s="561" t="n"/>
    </row>
    <row r="17120">
      <c r="N17120" s="561" t="n"/>
    </row>
    <row r="17121">
      <c r="N17121" s="561" t="n"/>
    </row>
    <row r="17122">
      <c r="N17122" s="561" t="n"/>
    </row>
    <row r="17123">
      <c r="N17123" s="561" t="n"/>
    </row>
    <row r="17124">
      <c r="N17124" s="561" t="n"/>
    </row>
    <row r="17125">
      <c r="N17125" s="561" t="n"/>
    </row>
    <row r="17126">
      <c r="N17126" s="561" t="n"/>
    </row>
    <row r="17127">
      <c r="N17127" s="561" t="n"/>
    </row>
    <row r="17128">
      <c r="N17128" s="561" t="n"/>
    </row>
    <row r="17129">
      <c r="N17129" s="561" t="n"/>
    </row>
    <row r="17130">
      <c r="N17130" s="561" t="n"/>
    </row>
    <row r="17131">
      <c r="N17131" s="561" t="n"/>
    </row>
    <row r="17132">
      <c r="N17132" s="561" t="n"/>
    </row>
    <row r="17133">
      <c r="N17133" s="561" t="n"/>
    </row>
    <row r="17134">
      <c r="N17134" s="561" t="n"/>
    </row>
    <row r="17135">
      <c r="N17135" s="561" t="n"/>
    </row>
    <row r="17136">
      <c r="N17136" s="561" t="n"/>
    </row>
    <row r="17137">
      <c r="N17137" s="561" t="n"/>
    </row>
    <row r="17138">
      <c r="N17138" s="561" t="n"/>
    </row>
    <row r="17139">
      <c r="N17139" s="561" t="n"/>
    </row>
    <row r="17140">
      <c r="N17140" s="561" t="n"/>
    </row>
    <row r="17141">
      <c r="N17141" s="561" t="n"/>
    </row>
    <row r="17142">
      <c r="N17142" s="561" t="n"/>
    </row>
    <row r="17143">
      <c r="N17143" s="561" t="n"/>
    </row>
    <row r="17144">
      <c r="N17144" s="561" t="n"/>
    </row>
    <row r="17145">
      <c r="N17145" s="561" t="n"/>
    </row>
    <row r="17146">
      <c r="N17146" s="561" t="n"/>
    </row>
    <row r="17147">
      <c r="N17147" s="561" t="n"/>
    </row>
    <row r="17148">
      <c r="N17148" s="561" t="n"/>
    </row>
    <row r="17149">
      <c r="N17149" s="561" t="n"/>
    </row>
    <row r="17150">
      <c r="N17150" s="561" t="n"/>
    </row>
    <row r="17151">
      <c r="N17151" s="561" t="n"/>
    </row>
    <row r="17152">
      <c r="N17152" s="561" t="n"/>
    </row>
    <row r="17153">
      <c r="N17153" s="561" t="n"/>
    </row>
    <row r="17154">
      <c r="N17154" s="561" t="n"/>
    </row>
    <row r="17155">
      <c r="N17155" s="561" t="n"/>
    </row>
    <row r="17156">
      <c r="N17156" s="561" t="n"/>
    </row>
    <row r="17157">
      <c r="N17157" s="561" t="n"/>
    </row>
    <row r="17158">
      <c r="N17158" s="561" t="n"/>
    </row>
    <row r="17159">
      <c r="N17159" s="561" t="n"/>
    </row>
    <row r="17160">
      <c r="N17160" s="561" t="n"/>
    </row>
    <row r="17161">
      <c r="N17161" s="561" t="n"/>
    </row>
    <row r="17162">
      <c r="N17162" s="561" t="n"/>
    </row>
    <row r="17163">
      <c r="N17163" s="561" t="n"/>
    </row>
    <row r="17164">
      <c r="N17164" s="561" t="n"/>
    </row>
    <row r="17165">
      <c r="N17165" s="561" t="n"/>
    </row>
    <row r="17166">
      <c r="N17166" s="561" t="n"/>
    </row>
    <row r="17167">
      <c r="N17167" s="561" t="n"/>
    </row>
    <row r="17168">
      <c r="N17168" s="561" t="n"/>
    </row>
    <row r="17169">
      <c r="N17169" s="561" t="n"/>
    </row>
    <row r="17170">
      <c r="N17170" s="561" t="n"/>
    </row>
    <row r="17171">
      <c r="N17171" s="561" t="n"/>
    </row>
    <row r="17172">
      <c r="N17172" s="561" t="n"/>
    </row>
    <row r="17173">
      <c r="N17173" s="561" t="n"/>
    </row>
    <row r="17174">
      <c r="N17174" s="561" t="n"/>
    </row>
    <row r="17175">
      <c r="N17175" s="561" t="n"/>
    </row>
    <row r="17176">
      <c r="N17176" s="561" t="n"/>
    </row>
    <row r="17177">
      <c r="N17177" s="561" t="n"/>
    </row>
    <row r="17178">
      <c r="N17178" s="561" t="n"/>
    </row>
    <row r="17179">
      <c r="N17179" s="561" t="n"/>
    </row>
    <row r="17180">
      <c r="N17180" s="561" t="n"/>
    </row>
    <row r="17181">
      <c r="N17181" s="561" t="n"/>
    </row>
    <row r="17182">
      <c r="N17182" s="561" t="n"/>
    </row>
    <row r="17183">
      <c r="N17183" s="561" t="n"/>
    </row>
    <row r="17184">
      <c r="N17184" s="561" t="n"/>
    </row>
    <row r="17185">
      <c r="N17185" s="561" t="n"/>
    </row>
    <row r="17186">
      <c r="N17186" s="561" t="n"/>
    </row>
    <row r="17187">
      <c r="N17187" s="561" t="n"/>
    </row>
    <row r="17188">
      <c r="N17188" s="561" t="n"/>
    </row>
    <row r="17189">
      <c r="N17189" s="561" t="n"/>
    </row>
    <row r="17190">
      <c r="N17190" s="561" t="n"/>
    </row>
    <row r="17191">
      <c r="N17191" s="561" t="n"/>
    </row>
    <row r="17192">
      <c r="N17192" s="561" t="n"/>
    </row>
    <row r="17193">
      <c r="N17193" s="561" t="n"/>
    </row>
    <row r="17194">
      <c r="N17194" s="561" t="n"/>
    </row>
    <row r="17195">
      <c r="N17195" s="561" t="n"/>
    </row>
    <row r="17196">
      <c r="N17196" s="561" t="n"/>
    </row>
    <row r="17197">
      <c r="N17197" s="561" t="n"/>
    </row>
    <row r="17198">
      <c r="N17198" s="561" t="n"/>
    </row>
    <row r="17199">
      <c r="N17199" s="561" t="n"/>
    </row>
    <row r="17200">
      <c r="N17200" s="561" t="n"/>
    </row>
    <row r="17201">
      <c r="N17201" s="561" t="n"/>
    </row>
    <row r="17202">
      <c r="N17202" s="561" t="n"/>
    </row>
    <row r="17203">
      <c r="N17203" s="561" t="n"/>
    </row>
    <row r="17204">
      <c r="N17204" s="561" t="n"/>
    </row>
    <row r="17205">
      <c r="N17205" s="561" t="n"/>
    </row>
    <row r="17206">
      <c r="N17206" s="561" t="n"/>
    </row>
    <row r="17207">
      <c r="N17207" s="561" t="n"/>
    </row>
    <row r="17208">
      <c r="N17208" s="561" t="n"/>
    </row>
    <row r="17209">
      <c r="N17209" s="561" t="n"/>
    </row>
    <row r="17210">
      <c r="N17210" s="561" t="n"/>
    </row>
    <row r="17211">
      <c r="N17211" s="561" t="n"/>
    </row>
    <row r="17212">
      <c r="N17212" s="561" t="n"/>
    </row>
    <row r="17213">
      <c r="N17213" s="561" t="n"/>
    </row>
    <row r="17214">
      <c r="N17214" s="561" t="n"/>
    </row>
    <row r="17215">
      <c r="N17215" s="561" t="n"/>
    </row>
    <row r="17216">
      <c r="N17216" s="561" t="n"/>
    </row>
    <row r="17217">
      <c r="N17217" s="561" t="n"/>
    </row>
    <row r="17218">
      <c r="N17218" s="561" t="n"/>
    </row>
    <row r="17219">
      <c r="N17219" s="561" t="n"/>
    </row>
    <row r="17220">
      <c r="N17220" s="561" t="n"/>
    </row>
    <row r="17221">
      <c r="N17221" s="561" t="n"/>
    </row>
    <row r="17222">
      <c r="N17222" s="561" t="n"/>
    </row>
    <row r="17223">
      <c r="N17223" s="561" t="n"/>
    </row>
    <row r="17224">
      <c r="N17224" s="561" t="n"/>
    </row>
    <row r="17225">
      <c r="N17225" s="561" t="n"/>
    </row>
    <row r="17226">
      <c r="N17226" s="561" t="n"/>
    </row>
    <row r="17227">
      <c r="N17227" s="561" t="n"/>
    </row>
    <row r="17228">
      <c r="N17228" s="561" t="n"/>
    </row>
    <row r="17229">
      <c r="N17229" s="561" t="n"/>
    </row>
    <row r="17230">
      <c r="N17230" s="561" t="n"/>
    </row>
    <row r="17231">
      <c r="N17231" s="561" t="n"/>
    </row>
    <row r="17232">
      <c r="N17232" s="561" t="n"/>
    </row>
    <row r="17233">
      <c r="N17233" s="561" t="n"/>
    </row>
    <row r="17234">
      <c r="N17234" s="561" t="n"/>
    </row>
    <row r="17235">
      <c r="N17235" s="561" t="n"/>
    </row>
    <row r="17236">
      <c r="N17236" s="561" t="n"/>
    </row>
    <row r="17237">
      <c r="N17237" s="561" t="n"/>
    </row>
    <row r="17238">
      <c r="N17238" s="561" t="n"/>
    </row>
    <row r="17239">
      <c r="N17239" s="561" t="n"/>
    </row>
    <row r="17240">
      <c r="N17240" s="561" t="n"/>
    </row>
    <row r="17241">
      <c r="N17241" s="561" t="n"/>
    </row>
    <row r="17242">
      <c r="N17242" s="561" t="n"/>
    </row>
    <row r="17243">
      <c r="N17243" s="561" t="n"/>
    </row>
    <row r="17244">
      <c r="N17244" s="561" t="n"/>
    </row>
    <row r="17245">
      <c r="N17245" s="561" t="n"/>
    </row>
    <row r="17246">
      <c r="N17246" s="561" t="n"/>
    </row>
    <row r="17247">
      <c r="N17247" s="561" t="n"/>
    </row>
    <row r="17248">
      <c r="N17248" s="561" t="n"/>
    </row>
    <row r="17249">
      <c r="N17249" s="561" t="n"/>
    </row>
    <row r="17250">
      <c r="N17250" s="561" t="n"/>
    </row>
    <row r="17251">
      <c r="N17251" s="561" t="n"/>
    </row>
    <row r="17252">
      <c r="N17252" s="561" t="n"/>
    </row>
    <row r="17253">
      <c r="N17253" s="561" t="n"/>
    </row>
    <row r="17254">
      <c r="N17254" s="561" t="n"/>
    </row>
    <row r="17255">
      <c r="N17255" s="561" t="n"/>
    </row>
    <row r="17256">
      <c r="N17256" s="561" t="n"/>
    </row>
    <row r="17257">
      <c r="N17257" s="561" t="n"/>
    </row>
    <row r="17258">
      <c r="N17258" s="561" t="n"/>
    </row>
    <row r="17259">
      <c r="N17259" s="561" t="n"/>
    </row>
    <row r="17260">
      <c r="N17260" s="561" t="n"/>
    </row>
    <row r="17261">
      <c r="N17261" s="561" t="n"/>
    </row>
    <row r="17262">
      <c r="N17262" s="561" t="n"/>
    </row>
    <row r="17263">
      <c r="N17263" s="561" t="n"/>
    </row>
    <row r="17264">
      <c r="N17264" s="561" t="n"/>
    </row>
    <row r="17265">
      <c r="N17265" s="561" t="n"/>
    </row>
    <row r="17266">
      <c r="N17266" s="561" t="n"/>
    </row>
    <row r="17267">
      <c r="N17267" s="561" t="n"/>
    </row>
    <row r="17268">
      <c r="N17268" s="561" t="n"/>
    </row>
    <row r="17269">
      <c r="N17269" s="561" t="n"/>
    </row>
    <row r="17270">
      <c r="N17270" s="561" t="n"/>
    </row>
    <row r="17271">
      <c r="N17271" s="561" t="n"/>
    </row>
    <row r="17272">
      <c r="N17272" s="561" t="n"/>
    </row>
    <row r="17273">
      <c r="N17273" s="561" t="n"/>
    </row>
    <row r="17274">
      <c r="N17274" s="561" t="n"/>
    </row>
    <row r="17275">
      <c r="N17275" s="561" t="n"/>
    </row>
    <row r="17276">
      <c r="N17276" s="561" t="n"/>
    </row>
    <row r="17277">
      <c r="N17277" s="561" t="n"/>
    </row>
    <row r="17278">
      <c r="N17278" s="561" t="n"/>
    </row>
    <row r="17279">
      <c r="N17279" s="561" t="n"/>
    </row>
    <row r="17280">
      <c r="N17280" s="561" t="n"/>
    </row>
    <row r="17281">
      <c r="N17281" s="561" t="n"/>
    </row>
    <row r="17282">
      <c r="N17282" s="561" t="n"/>
    </row>
    <row r="17283">
      <c r="N17283" s="561" t="n"/>
    </row>
    <row r="17284">
      <c r="N17284" s="561" t="n"/>
    </row>
    <row r="17285">
      <c r="N17285" s="561" t="n"/>
    </row>
    <row r="17286">
      <c r="N17286" s="561" t="n"/>
    </row>
    <row r="17287">
      <c r="N17287" s="561" t="n"/>
    </row>
    <row r="17288">
      <c r="N17288" s="561" t="n"/>
    </row>
    <row r="17289">
      <c r="N17289" s="561" t="n"/>
    </row>
    <row r="17290">
      <c r="N17290" s="561" t="n"/>
    </row>
    <row r="17291">
      <c r="N17291" s="561" t="n"/>
    </row>
    <row r="17292">
      <c r="N17292" s="561" t="n"/>
    </row>
    <row r="17293">
      <c r="N17293" s="561" t="n"/>
    </row>
    <row r="17294">
      <c r="N17294" s="561" t="n"/>
    </row>
    <row r="17295">
      <c r="N17295" s="561" t="n"/>
    </row>
    <row r="17296">
      <c r="N17296" s="561" t="n"/>
    </row>
    <row r="17297">
      <c r="N17297" s="561" t="n"/>
    </row>
    <row r="17298">
      <c r="N17298" s="561" t="n"/>
    </row>
    <row r="17299">
      <c r="N17299" s="561" t="n"/>
    </row>
    <row r="17300">
      <c r="N17300" s="561" t="n"/>
    </row>
    <row r="17301">
      <c r="N17301" s="561" t="n"/>
    </row>
    <row r="17302">
      <c r="N17302" s="561" t="n"/>
    </row>
    <row r="17303">
      <c r="N17303" s="561" t="n"/>
    </row>
    <row r="17304">
      <c r="N17304" s="561" t="n"/>
    </row>
    <row r="17305">
      <c r="N17305" s="561" t="n"/>
    </row>
    <row r="17306">
      <c r="N17306" s="561" t="n"/>
    </row>
    <row r="17307">
      <c r="N17307" s="561" t="n"/>
    </row>
    <row r="17308">
      <c r="N17308" s="561" t="n"/>
    </row>
    <row r="17309">
      <c r="N17309" s="561" t="n"/>
    </row>
    <row r="17310">
      <c r="N17310" s="561" t="n"/>
    </row>
    <row r="17311">
      <c r="N17311" s="561" t="n"/>
    </row>
    <row r="17312">
      <c r="N17312" s="561" t="n"/>
    </row>
    <row r="17313">
      <c r="N17313" s="561" t="n"/>
    </row>
    <row r="17314">
      <c r="N17314" s="561" t="n"/>
    </row>
    <row r="17315">
      <c r="N17315" s="561" t="n"/>
    </row>
    <row r="17316">
      <c r="N17316" s="561" t="n"/>
    </row>
    <row r="17317">
      <c r="N17317" s="561" t="n"/>
    </row>
    <row r="17318">
      <c r="N17318" s="561" t="n"/>
    </row>
    <row r="17319">
      <c r="N17319" s="561" t="n"/>
    </row>
    <row r="17320">
      <c r="N17320" s="561" t="n"/>
    </row>
    <row r="17321">
      <c r="N17321" s="561" t="n"/>
    </row>
    <row r="17322">
      <c r="N17322" s="561" t="n"/>
    </row>
    <row r="17323">
      <c r="N17323" s="561" t="n"/>
    </row>
    <row r="17324">
      <c r="N17324" s="561" t="n"/>
    </row>
    <row r="17325">
      <c r="N17325" s="561" t="n"/>
    </row>
    <row r="17326">
      <c r="N17326" s="561" t="n"/>
    </row>
    <row r="17327">
      <c r="N17327" s="561" t="n"/>
    </row>
    <row r="17328">
      <c r="N17328" s="561" t="n"/>
    </row>
    <row r="17329">
      <c r="N17329" s="561" t="n"/>
    </row>
    <row r="17330">
      <c r="N17330" s="561" t="n"/>
    </row>
    <row r="17331">
      <c r="N17331" s="561" t="n"/>
    </row>
    <row r="17332">
      <c r="N17332" s="561" t="n"/>
    </row>
    <row r="17333">
      <c r="N17333" s="561" t="n"/>
    </row>
    <row r="17334">
      <c r="N17334" s="561" t="n"/>
    </row>
    <row r="17335">
      <c r="N17335" s="561" t="n"/>
    </row>
    <row r="17336">
      <c r="N17336" s="561" t="n"/>
    </row>
    <row r="17337">
      <c r="N17337" s="561" t="n"/>
    </row>
    <row r="17338">
      <c r="N17338" s="561" t="n"/>
    </row>
    <row r="17339">
      <c r="N17339" s="561" t="n"/>
    </row>
    <row r="17340">
      <c r="N17340" s="561" t="n"/>
    </row>
    <row r="17341">
      <c r="N17341" s="561" t="n"/>
    </row>
    <row r="17342">
      <c r="N17342" s="561" t="n"/>
    </row>
    <row r="17343">
      <c r="N17343" s="561" t="n"/>
    </row>
    <row r="17344">
      <c r="N17344" s="561" t="n"/>
    </row>
    <row r="17345">
      <c r="N17345" s="561" t="n"/>
    </row>
    <row r="17346">
      <c r="N17346" s="561" t="n"/>
    </row>
    <row r="17347">
      <c r="N17347" s="561" t="n"/>
    </row>
    <row r="17348">
      <c r="N17348" s="561" t="n"/>
    </row>
    <row r="17349">
      <c r="N17349" s="561" t="n"/>
    </row>
    <row r="17350">
      <c r="N17350" s="561" t="n"/>
    </row>
    <row r="17351">
      <c r="N17351" s="561" t="n"/>
    </row>
    <row r="17352">
      <c r="N17352" s="561" t="n"/>
    </row>
    <row r="17353">
      <c r="N17353" s="561" t="n"/>
    </row>
    <row r="17354">
      <c r="N17354" s="561" t="n"/>
    </row>
    <row r="17355">
      <c r="N17355" s="561" t="n"/>
    </row>
    <row r="17356">
      <c r="N17356" s="561" t="n"/>
    </row>
    <row r="17357">
      <c r="N17357" s="561" t="n"/>
    </row>
    <row r="17358">
      <c r="N17358" s="561" t="n"/>
    </row>
    <row r="17359">
      <c r="N17359" s="561" t="n"/>
    </row>
    <row r="17360">
      <c r="N17360" s="561" t="n"/>
    </row>
    <row r="17361">
      <c r="N17361" s="561" t="n"/>
    </row>
    <row r="17362">
      <c r="N17362" s="561" t="n"/>
    </row>
    <row r="17363">
      <c r="N17363" s="561" t="n"/>
    </row>
    <row r="17364">
      <c r="N17364" s="561" t="n"/>
    </row>
    <row r="17365">
      <c r="N17365" s="561" t="n"/>
    </row>
    <row r="17366">
      <c r="N17366" s="561" t="n"/>
    </row>
    <row r="17367">
      <c r="N17367" s="561" t="n"/>
    </row>
    <row r="17368">
      <c r="N17368" s="561" t="n"/>
    </row>
    <row r="17369">
      <c r="N17369" s="561" t="n"/>
    </row>
    <row r="17370">
      <c r="N17370" s="561" t="n"/>
    </row>
    <row r="17371">
      <c r="N17371" s="561" t="n"/>
    </row>
    <row r="17372">
      <c r="N17372" s="561" t="n"/>
    </row>
    <row r="17373">
      <c r="N17373" s="561" t="n"/>
    </row>
    <row r="17374">
      <c r="N17374" s="561" t="n"/>
    </row>
    <row r="17375">
      <c r="N17375" s="561" t="n"/>
    </row>
    <row r="17376">
      <c r="N17376" s="561" t="n"/>
    </row>
    <row r="17377">
      <c r="N17377" s="561" t="n"/>
    </row>
    <row r="17378">
      <c r="N17378" s="561" t="n"/>
    </row>
    <row r="17379">
      <c r="N17379" s="561" t="n"/>
    </row>
    <row r="17380">
      <c r="N17380" s="561" t="n"/>
    </row>
    <row r="17381">
      <c r="N17381" s="561" t="n"/>
    </row>
    <row r="17382">
      <c r="N17382" s="561" t="n"/>
    </row>
    <row r="17383">
      <c r="N17383" s="561" t="n"/>
    </row>
    <row r="17384">
      <c r="N17384" s="561" t="n"/>
    </row>
    <row r="17385">
      <c r="N17385" s="561" t="n"/>
    </row>
    <row r="17386">
      <c r="N17386" s="561" t="n"/>
    </row>
    <row r="17387">
      <c r="N17387" s="561" t="n"/>
    </row>
    <row r="17388">
      <c r="N17388" s="561" t="n"/>
    </row>
    <row r="17389">
      <c r="N17389" s="561" t="n"/>
    </row>
    <row r="17390">
      <c r="N17390" s="561" t="n"/>
    </row>
    <row r="17391">
      <c r="N17391" s="561" t="n"/>
    </row>
    <row r="17392">
      <c r="N17392" s="561" t="n"/>
    </row>
    <row r="17393">
      <c r="N17393" s="561" t="n"/>
    </row>
    <row r="17394">
      <c r="N17394" s="561" t="n"/>
    </row>
    <row r="17395">
      <c r="N17395" s="561" t="n"/>
    </row>
    <row r="17396">
      <c r="N17396" s="561" t="n"/>
    </row>
    <row r="17397">
      <c r="N17397" s="561" t="n"/>
    </row>
    <row r="17398">
      <c r="N17398" s="561" t="n"/>
    </row>
    <row r="17399">
      <c r="N17399" s="561" t="n"/>
    </row>
    <row r="17400">
      <c r="N17400" s="561" t="n"/>
    </row>
    <row r="17401">
      <c r="N17401" s="561" t="n"/>
    </row>
    <row r="17402">
      <c r="N17402" s="561" t="n"/>
    </row>
    <row r="17403">
      <c r="N17403" s="561" t="n"/>
    </row>
    <row r="17404">
      <c r="N17404" s="561" t="n"/>
    </row>
    <row r="17405">
      <c r="N17405" s="561" t="n"/>
    </row>
    <row r="17406">
      <c r="N17406" s="561" t="n"/>
    </row>
    <row r="17407">
      <c r="N17407" s="561" t="n"/>
    </row>
    <row r="17408">
      <c r="N17408" s="561" t="n"/>
    </row>
    <row r="17409">
      <c r="N17409" s="561" t="n"/>
    </row>
    <row r="17410">
      <c r="N17410" s="561" t="n"/>
    </row>
    <row r="17411">
      <c r="N17411" s="561" t="n"/>
    </row>
    <row r="17412">
      <c r="N17412" s="561" t="n"/>
    </row>
    <row r="17413">
      <c r="N17413" s="561" t="n"/>
    </row>
    <row r="17414">
      <c r="N17414" s="561" t="n"/>
    </row>
    <row r="17415">
      <c r="N17415" s="561" t="n"/>
    </row>
    <row r="17416">
      <c r="N17416" s="561" t="n"/>
    </row>
    <row r="17417">
      <c r="N17417" s="561" t="n"/>
    </row>
    <row r="17418">
      <c r="N17418" s="561" t="n"/>
    </row>
    <row r="17419">
      <c r="N17419" s="561" t="n"/>
    </row>
    <row r="17420">
      <c r="N17420" s="561" t="n"/>
    </row>
    <row r="17421">
      <c r="N17421" s="561" t="n"/>
    </row>
    <row r="17422">
      <c r="N17422" s="561" t="n"/>
    </row>
    <row r="17423">
      <c r="N17423" s="561" t="n"/>
    </row>
    <row r="17424">
      <c r="N17424" s="561" t="n"/>
    </row>
    <row r="17425">
      <c r="N17425" s="561" t="n"/>
    </row>
    <row r="17426">
      <c r="N17426" s="561" t="n"/>
    </row>
    <row r="17427">
      <c r="N17427" s="561" t="n"/>
    </row>
    <row r="17428">
      <c r="N17428" s="561" t="n"/>
    </row>
    <row r="17429">
      <c r="N17429" s="561" t="n"/>
    </row>
    <row r="17430">
      <c r="N17430" s="561" t="n"/>
    </row>
    <row r="17431">
      <c r="N17431" s="561" t="n"/>
    </row>
    <row r="17432">
      <c r="N17432" s="561" t="n"/>
    </row>
    <row r="17433">
      <c r="N17433" s="561" t="n"/>
    </row>
    <row r="17434">
      <c r="N17434" s="561" t="n"/>
    </row>
    <row r="17435">
      <c r="N17435" s="561" t="n"/>
    </row>
    <row r="17436">
      <c r="N17436" s="561" t="n"/>
    </row>
    <row r="17437">
      <c r="N17437" s="561" t="n"/>
    </row>
    <row r="17438">
      <c r="N17438" s="561" t="n"/>
    </row>
    <row r="17439">
      <c r="N17439" s="561" t="n"/>
    </row>
    <row r="17440">
      <c r="N17440" s="561" t="n"/>
    </row>
    <row r="17441">
      <c r="N17441" s="561" t="n"/>
    </row>
    <row r="17442">
      <c r="N17442" s="561" t="n"/>
    </row>
    <row r="17443">
      <c r="N17443" s="561" t="n"/>
    </row>
    <row r="17444">
      <c r="N17444" s="561" t="n"/>
    </row>
    <row r="17445">
      <c r="N17445" s="561" t="n"/>
    </row>
    <row r="17446">
      <c r="N17446" s="561" t="n"/>
    </row>
    <row r="17447">
      <c r="N17447" s="561" t="n"/>
    </row>
    <row r="17448">
      <c r="N17448" s="561" t="n"/>
    </row>
    <row r="17449">
      <c r="N17449" s="561" t="n"/>
    </row>
    <row r="17450">
      <c r="N17450" s="561" t="n"/>
    </row>
    <row r="17451">
      <c r="N17451" s="561" t="n"/>
    </row>
    <row r="17452">
      <c r="N17452" s="561" t="n"/>
    </row>
    <row r="17453">
      <c r="N17453" s="561" t="n"/>
    </row>
    <row r="17454">
      <c r="N17454" s="561" t="n"/>
    </row>
    <row r="17455">
      <c r="N17455" s="561" t="n"/>
    </row>
    <row r="17456">
      <c r="N17456" s="561" t="n"/>
    </row>
    <row r="17457">
      <c r="N17457" s="561" t="n"/>
    </row>
    <row r="17458">
      <c r="N17458" s="561" t="n"/>
    </row>
    <row r="17459">
      <c r="N17459" s="561" t="n"/>
    </row>
    <row r="17460">
      <c r="N17460" s="561" t="n"/>
    </row>
    <row r="17461">
      <c r="N17461" s="561" t="n"/>
    </row>
    <row r="17462">
      <c r="N17462" s="561" t="n"/>
    </row>
    <row r="17463">
      <c r="N17463" s="561" t="n"/>
    </row>
    <row r="17464">
      <c r="N17464" s="561" t="n"/>
    </row>
    <row r="17465">
      <c r="N17465" s="561" t="n"/>
    </row>
    <row r="17466">
      <c r="N17466" s="561" t="n"/>
    </row>
    <row r="17467">
      <c r="N17467" s="561" t="n"/>
    </row>
    <row r="17468">
      <c r="N17468" s="561" t="n"/>
    </row>
    <row r="17469">
      <c r="N17469" s="561" t="n"/>
    </row>
    <row r="17470">
      <c r="N17470" s="561" t="n"/>
    </row>
    <row r="17471">
      <c r="N17471" s="561" t="n"/>
    </row>
    <row r="17472">
      <c r="N17472" s="561" t="n"/>
    </row>
    <row r="17473">
      <c r="N17473" s="561" t="n"/>
    </row>
    <row r="17474">
      <c r="N17474" s="561" t="n"/>
    </row>
    <row r="17475">
      <c r="N17475" s="561" t="n"/>
    </row>
    <row r="17476">
      <c r="N17476" s="561" t="n"/>
    </row>
    <row r="17477">
      <c r="N17477" s="561" t="n"/>
    </row>
    <row r="17478">
      <c r="N17478" s="561" t="n"/>
    </row>
    <row r="17479">
      <c r="N17479" s="561" t="n"/>
    </row>
    <row r="17480">
      <c r="N17480" s="561" t="n"/>
    </row>
    <row r="17481">
      <c r="N17481" s="561" t="n"/>
    </row>
    <row r="17482">
      <c r="N17482" s="561" t="n"/>
    </row>
    <row r="17483">
      <c r="N17483" s="561" t="n"/>
    </row>
    <row r="17484">
      <c r="N17484" s="561" t="n"/>
    </row>
    <row r="17485">
      <c r="N17485" s="561" t="n"/>
    </row>
    <row r="17486">
      <c r="N17486" s="561" t="n"/>
    </row>
    <row r="17487">
      <c r="N17487" s="561" t="n"/>
    </row>
    <row r="17488">
      <c r="N17488" s="561" t="n"/>
    </row>
    <row r="17489">
      <c r="N17489" s="561" t="n"/>
    </row>
    <row r="17490">
      <c r="N17490" s="561" t="n"/>
    </row>
    <row r="17491">
      <c r="N17491" s="561" t="n"/>
    </row>
    <row r="17492">
      <c r="N17492" s="561" t="n"/>
    </row>
    <row r="17493">
      <c r="N17493" s="561" t="n"/>
    </row>
    <row r="17494">
      <c r="N17494" s="561" t="n"/>
    </row>
    <row r="17495">
      <c r="N17495" s="561" t="n"/>
    </row>
    <row r="17496">
      <c r="N17496" s="561" t="n"/>
    </row>
    <row r="17497">
      <c r="N17497" s="561" t="n"/>
    </row>
    <row r="17498">
      <c r="N17498" s="561" t="n"/>
    </row>
    <row r="17499">
      <c r="N17499" s="561" t="n"/>
    </row>
    <row r="17500">
      <c r="N17500" s="561" t="n"/>
    </row>
    <row r="17501">
      <c r="N17501" s="561" t="n"/>
    </row>
    <row r="17502">
      <c r="N17502" s="561" t="n"/>
    </row>
    <row r="17503">
      <c r="N17503" s="561" t="n"/>
    </row>
    <row r="17504">
      <c r="N17504" s="561" t="n"/>
    </row>
    <row r="17505">
      <c r="N17505" s="561" t="n"/>
    </row>
    <row r="17506">
      <c r="N17506" s="561" t="n"/>
    </row>
    <row r="17507">
      <c r="N17507" s="561" t="n"/>
    </row>
    <row r="17508">
      <c r="N17508" s="561" t="n"/>
    </row>
    <row r="17509">
      <c r="N17509" s="561" t="n"/>
    </row>
    <row r="17510">
      <c r="N17510" s="561" t="n"/>
    </row>
    <row r="17511">
      <c r="N17511" s="561" t="n"/>
    </row>
    <row r="17512">
      <c r="N17512" s="561" t="n"/>
    </row>
    <row r="17513">
      <c r="N17513" s="561" t="n"/>
    </row>
    <row r="17514">
      <c r="N17514" s="561" t="n"/>
    </row>
    <row r="17515">
      <c r="N17515" s="561" t="n"/>
    </row>
    <row r="17516">
      <c r="N17516" s="561" t="n"/>
    </row>
    <row r="17517">
      <c r="N17517" s="561" t="n"/>
    </row>
    <row r="17518">
      <c r="N17518" s="561" t="n"/>
    </row>
    <row r="17519">
      <c r="N17519" s="561" t="n"/>
    </row>
    <row r="17520">
      <c r="N17520" s="561" t="n"/>
    </row>
    <row r="17521">
      <c r="N17521" s="561" t="n"/>
    </row>
    <row r="17522">
      <c r="N17522" s="561" t="n"/>
    </row>
    <row r="17523">
      <c r="N17523" s="561" t="n"/>
    </row>
    <row r="17524">
      <c r="N17524" s="561" t="n"/>
    </row>
    <row r="17525">
      <c r="N17525" s="561" t="n"/>
    </row>
    <row r="17526">
      <c r="N17526" s="561" t="n"/>
    </row>
    <row r="17527">
      <c r="N17527" s="561" t="n"/>
    </row>
    <row r="17528">
      <c r="N17528" s="561" t="n"/>
    </row>
    <row r="17529">
      <c r="N17529" s="561" t="n"/>
    </row>
    <row r="17530">
      <c r="N17530" s="561" t="n"/>
    </row>
    <row r="17531">
      <c r="N17531" s="561" t="n"/>
    </row>
    <row r="17532">
      <c r="N17532" s="561" t="n"/>
    </row>
    <row r="17533">
      <c r="N17533" s="561" t="n"/>
    </row>
    <row r="17534">
      <c r="N17534" s="561" t="n"/>
    </row>
    <row r="17535">
      <c r="N17535" s="561" t="n"/>
    </row>
    <row r="17536">
      <c r="N17536" s="561" t="n"/>
    </row>
    <row r="17537">
      <c r="N17537" s="561" t="n"/>
    </row>
    <row r="17538">
      <c r="N17538" s="561" t="n"/>
    </row>
    <row r="17539">
      <c r="N17539" s="561" t="n"/>
    </row>
    <row r="17540">
      <c r="N17540" s="561" t="n"/>
    </row>
    <row r="17541">
      <c r="N17541" s="561" t="n"/>
    </row>
    <row r="17542">
      <c r="N17542" s="561" t="n"/>
    </row>
    <row r="17543">
      <c r="N17543" s="561" t="n"/>
    </row>
    <row r="17544">
      <c r="N17544" s="561" t="n"/>
    </row>
    <row r="17545">
      <c r="N17545" s="561" t="n"/>
    </row>
    <row r="17546">
      <c r="N17546" s="561" t="n"/>
    </row>
    <row r="17547">
      <c r="N17547" s="561" t="n"/>
    </row>
    <row r="17548">
      <c r="N17548" s="561" t="n"/>
    </row>
    <row r="17549">
      <c r="N17549" s="561" t="n"/>
    </row>
    <row r="17550">
      <c r="N17550" s="561" t="n"/>
    </row>
    <row r="17551">
      <c r="N17551" s="561" t="n"/>
    </row>
    <row r="17552">
      <c r="N17552" s="561" t="n"/>
    </row>
    <row r="17553">
      <c r="N17553" s="561" t="n"/>
    </row>
    <row r="17554">
      <c r="N17554" s="561" t="n"/>
    </row>
    <row r="17555">
      <c r="N17555" s="561" t="n"/>
    </row>
    <row r="17556">
      <c r="N17556" s="561" t="n"/>
    </row>
    <row r="17557">
      <c r="N17557" s="561" t="n"/>
    </row>
    <row r="17558">
      <c r="N17558" s="561" t="n"/>
    </row>
    <row r="17559">
      <c r="N17559" s="561" t="n"/>
    </row>
    <row r="17560">
      <c r="N17560" s="561" t="n"/>
    </row>
    <row r="17561">
      <c r="N17561" s="561" t="n"/>
    </row>
    <row r="17562">
      <c r="N17562" s="561" t="n"/>
    </row>
    <row r="17563">
      <c r="N17563" s="561" t="n"/>
    </row>
    <row r="17564">
      <c r="N17564" s="561" t="n"/>
    </row>
    <row r="17565">
      <c r="N17565" s="561" t="n"/>
    </row>
    <row r="17566">
      <c r="N17566" s="561" t="n"/>
    </row>
    <row r="17567">
      <c r="N17567" s="561" t="n"/>
    </row>
    <row r="17568">
      <c r="N17568" s="561" t="n"/>
    </row>
    <row r="17569">
      <c r="N17569" s="561" t="n"/>
    </row>
    <row r="17570">
      <c r="N17570" s="561" t="n"/>
    </row>
    <row r="17571">
      <c r="N17571" s="561" t="n"/>
    </row>
    <row r="17572">
      <c r="N17572" s="561" t="n"/>
    </row>
    <row r="17573">
      <c r="N17573" s="561" t="n"/>
    </row>
    <row r="17574">
      <c r="N17574" s="561" t="n"/>
    </row>
    <row r="17575">
      <c r="N17575" s="561" t="n"/>
    </row>
    <row r="17576">
      <c r="N17576" s="561" t="n"/>
    </row>
    <row r="17577">
      <c r="N17577" s="561" t="n"/>
    </row>
    <row r="17578">
      <c r="N17578" s="561" t="n"/>
    </row>
    <row r="17579">
      <c r="N17579" s="561" t="n"/>
    </row>
    <row r="17580">
      <c r="N17580" s="561" t="n"/>
    </row>
    <row r="17581">
      <c r="N17581" s="561" t="n"/>
    </row>
    <row r="17582">
      <c r="N17582" s="561" t="n"/>
    </row>
    <row r="17583">
      <c r="N17583" s="561" t="n"/>
    </row>
    <row r="17584">
      <c r="N17584" s="561" t="n"/>
    </row>
    <row r="17585">
      <c r="N17585" s="561" t="n"/>
    </row>
    <row r="17586">
      <c r="N17586" s="561" t="n"/>
    </row>
    <row r="17587">
      <c r="N17587" s="561" t="n"/>
    </row>
    <row r="17588">
      <c r="N17588" s="561" t="n"/>
    </row>
    <row r="17589">
      <c r="N17589" s="561" t="n"/>
    </row>
    <row r="17590">
      <c r="N17590" s="561" t="n"/>
    </row>
    <row r="17591">
      <c r="N17591" s="561" t="n"/>
    </row>
    <row r="17592">
      <c r="N17592" s="561" t="n"/>
    </row>
    <row r="17593">
      <c r="N17593" s="561" t="n"/>
    </row>
    <row r="17594">
      <c r="N17594" s="561" t="n"/>
    </row>
    <row r="17595">
      <c r="N17595" s="561" t="n"/>
    </row>
    <row r="17596">
      <c r="N17596" s="561" t="n"/>
    </row>
    <row r="17597">
      <c r="N17597" s="561" t="n"/>
    </row>
    <row r="17598">
      <c r="N17598" s="561" t="n"/>
    </row>
    <row r="17599">
      <c r="N17599" s="561" t="n"/>
    </row>
    <row r="17600">
      <c r="N17600" s="561" t="n"/>
    </row>
    <row r="17601">
      <c r="N17601" s="561" t="n"/>
    </row>
    <row r="17602">
      <c r="N17602" s="561" t="n"/>
    </row>
    <row r="17603">
      <c r="N17603" s="561" t="n"/>
    </row>
    <row r="17604">
      <c r="N17604" s="561" t="n"/>
    </row>
    <row r="17605">
      <c r="N17605" s="561" t="n"/>
    </row>
    <row r="17606">
      <c r="N17606" s="561" t="n"/>
    </row>
    <row r="17607">
      <c r="N17607" s="561" t="n"/>
    </row>
    <row r="17608">
      <c r="N17608" s="561" t="n"/>
    </row>
    <row r="17609">
      <c r="N17609" s="561" t="n"/>
    </row>
    <row r="17610">
      <c r="N17610" s="561" t="n"/>
    </row>
    <row r="17611">
      <c r="N17611" s="561" t="n"/>
    </row>
    <row r="17612">
      <c r="N17612" s="561" t="n"/>
    </row>
    <row r="17613">
      <c r="N17613" s="561" t="n"/>
    </row>
    <row r="17614">
      <c r="N17614" s="561" t="n"/>
    </row>
    <row r="17615">
      <c r="N17615" s="561" t="n"/>
    </row>
    <row r="17616">
      <c r="N17616" s="561" t="n"/>
    </row>
    <row r="17617">
      <c r="N17617" s="561" t="n"/>
    </row>
    <row r="17618">
      <c r="N17618" s="561" t="n"/>
    </row>
    <row r="17619">
      <c r="N17619" s="561" t="n"/>
    </row>
    <row r="17620">
      <c r="N17620" s="561" t="n"/>
    </row>
    <row r="17621">
      <c r="N17621" s="561" t="n"/>
    </row>
    <row r="17622">
      <c r="N17622" s="561" t="n"/>
    </row>
    <row r="17623">
      <c r="N17623" s="561" t="n"/>
    </row>
    <row r="17624">
      <c r="N17624" s="561" t="n"/>
    </row>
    <row r="17625">
      <c r="N17625" s="561" t="n"/>
    </row>
    <row r="17626">
      <c r="N17626" s="561" t="n"/>
    </row>
    <row r="17627">
      <c r="N17627" s="561" t="n"/>
    </row>
    <row r="17628">
      <c r="N17628" s="561" t="n"/>
    </row>
    <row r="17629">
      <c r="N17629" s="561" t="n"/>
    </row>
    <row r="17630">
      <c r="N17630" s="561" t="n"/>
    </row>
    <row r="17631">
      <c r="N17631" s="561" t="n"/>
    </row>
    <row r="17632">
      <c r="N17632" s="561" t="n"/>
    </row>
    <row r="17633">
      <c r="N17633" s="561" t="n"/>
    </row>
    <row r="17634">
      <c r="N17634" s="561" t="n"/>
    </row>
    <row r="17635">
      <c r="N17635" s="561" t="n"/>
    </row>
    <row r="17636">
      <c r="N17636" s="561" t="n"/>
    </row>
    <row r="17637">
      <c r="N17637" s="561" t="n"/>
    </row>
    <row r="17638">
      <c r="N17638" s="561" t="n"/>
    </row>
    <row r="17639">
      <c r="N17639" s="561" t="n"/>
    </row>
    <row r="17640">
      <c r="N17640" s="561" t="n"/>
    </row>
    <row r="17641">
      <c r="N17641" s="561" t="n"/>
    </row>
    <row r="17642">
      <c r="N17642" s="561" t="n"/>
    </row>
    <row r="17643">
      <c r="N17643" s="561" t="n"/>
    </row>
    <row r="17644">
      <c r="N17644" s="561" t="n"/>
    </row>
    <row r="17645">
      <c r="N17645" s="561" t="n"/>
    </row>
    <row r="17646">
      <c r="N17646" s="561" t="n"/>
    </row>
    <row r="17647">
      <c r="N17647" s="561" t="n"/>
    </row>
    <row r="17648">
      <c r="N17648" s="561" t="n"/>
    </row>
    <row r="17649">
      <c r="N17649" s="561" t="n"/>
    </row>
    <row r="17650">
      <c r="N17650" s="561" t="n"/>
    </row>
    <row r="17651">
      <c r="N17651" s="561" t="n"/>
    </row>
    <row r="17652">
      <c r="N17652" s="561" t="n"/>
    </row>
    <row r="17653">
      <c r="N17653" s="561" t="n"/>
    </row>
    <row r="17654">
      <c r="N17654" s="561" t="n"/>
    </row>
    <row r="17655">
      <c r="N17655" s="561" t="n"/>
    </row>
    <row r="17656">
      <c r="N17656" s="561" t="n"/>
    </row>
    <row r="17657">
      <c r="N17657" s="561" t="n"/>
    </row>
    <row r="17658">
      <c r="N17658" s="561" t="n"/>
    </row>
    <row r="17659">
      <c r="N17659" s="561" t="n"/>
    </row>
    <row r="17660">
      <c r="N17660" s="561" t="n"/>
    </row>
    <row r="17661">
      <c r="N17661" s="561" t="n"/>
    </row>
    <row r="17662">
      <c r="N17662" s="561" t="n"/>
    </row>
    <row r="17663">
      <c r="N17663" s="561" t="n"/>
    </row>
    <row r="17664">
      <c r="N17664" s="561" t="n"/>
    </row>
    <row r="17665">
      <c r="N17665" s="561" t="n"/>
    </row>
    <row r="17666">
      <c r="N17666" s="561" t="n"/>
    </row>
    <row r="17667">
      <c r="N17667" s="561" t="n"/>
    </row>
    <row r="17668">
      <c r="N17668" s="561" t="n"/>
    </row>
    <row r="17669">
      <c r="N17669" s="561" t="n"/>
    </row>
    <row r="17670">
      <c r="N17670" s="561" t="n"/>
    </row>
    <row r="17671">
      <c r="N17671" s="561" t="n"/>
    </row>
    <row r="17672">
      <c r="N17672" s="561" t="n"/>
    </row>
    <row r="17673">
      <c r="N17673" s="561" t="n"/>
    </row>
    <row r="17674">
      <c r="N17674" s="561" t="n"/>
    </row>
    <row r="17675">
      <c r="N17675" s="561" t="n"/>
    </row>
    <row r="17676">
      <c r="N17676" s="561" t="n"/>
    </row>
    <row r="17677">
      <c r="N17677" s="561" t="n"/>
    </row>
    <row r="17678">
      <c r="N17678" s="561" t="n"/>
    </row>
    <row r="17679">
      <c r="N17679" s="561" t="n"/>
    </row>
    <row r="17680">
      <c r="N17680" s="561" t="n"/>
    </row>
    <row r="17681">
      <c r="N17681" s="561" t="n"/>
    </row>
    <row r="17682">
      <c r="N17682" s="561" t="n"/>
    </row>
    <row r="17683">
      <c r="N17683" s="561" t="n"/>
    </row>
    <row r="17684">
      <c r="N17684" s="561" t="n"/>
    </row>
    <row r="17685">
      <c r="N17685" s="561" t="n"/>
    </row>
    <row r="17686">
      <c r="N17686" s="561" t="n"/>
    </row>
    <row r="17687">
      <c r="N17687" s="561" t="n"/>
    </row>
    <row r="17688">
      <c r="N17688" s="561" t="n"/>
    </row>
    <row r="17689">
      <c r="N17689" s="561" t="n"/>
    </row>
    <row r="17690">
      <c r="N17690" s="561" t="n"/>
    </row>
    <row r="17691">
      <c r="N17691" s="561" t="n"/>
    </row>
    <row r="17692">
      <c r="N17692" s="561" t="n"/>
    </row>
    <row r="17693">
      <c r="N17693" s="561" t="n"/>
    </row>
    <row r="17694">
      <c r="N17694" s="561" t="n"/>
    </row>
    <row r="17695">
      <c r="N17695" s="561" t="n"/>
    </row>
    <row r="17696">
      <c r="N17696" s="561" t="n"/>
    </row>
    <row r="17697">
      <c r="N17697" s="561" t="n"/>
    </row>
    <row r="17698">
      <c r="N17698" s="561" t="n"/>
    </row>
    <row r="17699">
      <c r="N17699" s="561" t="n"/>
    </row>
    <row r="17700">
      <c r="N17700" s="561" t="n"/>
    </row>
    <row r="17701">
      <c r="N17701" s="561" t="n"/>
    </row>
    <row r="17702">
      <c r="N17702" s="561" t="n"/>
    </row>
    <row r="17703">
      <c r="N17703" s="561" t="n"/>
    </row>
    <row r="17704">
      <c r="N17704" s="561" t="n"/>
    </row>
    <row r="17705">
      <c r="N17705" s="561" t="n"/>
    </row>
    <row r="17706">
      <c r="N17706" s="561" t="n"/>
    </row>
    <row r="17707">
      <c r="N17707" s="561" t="n"/>
    </row>
    <row r="17708">
      <c r="N17708" s="561" t="n"/>
    </row>
    <row r="17709">
      <c r="N17709" s="561" t="n"/>
    </row>
    <row r="17710">
      <c r="N17710" s="561" t="n"/>
    </row>
    <row r="17711">
      <c r="N17711" s="561" t="n"/>
    </row>
    <row r="17712">
      <c r="N17712" s="561" t="n"/>
    </row>
    <row r="17713">
      <c r="N17713" s="561" t="n"/>
    </row>
    <row r="17714">
      <c r="N17714" s="561" t="n"/>
    </row>
    <row r="17715">
      <c r="N17715" s="561" t="n"/>
    </row>
    <row r="17716">
      <c r="N17716" s="561" t="n"/>
    </row>
    <row r="17717">
      <c r="N17717" s="561" t="n"/>
    </row>
    <row r="17718">
      <c r="N17718" s="561" t="n"/>
    </row>
    <row r="17719">
      <c r="N17719" s="561" t="n"/>
    </row>
    <row r="17720">
      <c r="N17720" s="561" t="n"/>
    </row>
    <row r="17721">
      <c r="N17721" s="561" t="n"/>
    </row>
    <row r="17722">
      <c r="N17722" s="561" t="n"/>
    </row>
    <row r="17723">
      <c r="N17723" s="561" t="n"/>
    </row>
    <row r="17724">
      <c r="N17724" s="561" t="n"/>
    </row>
    <row r="17725">
      <c r="N17725" s="561" t="n"/>
    </row>
    <row r="17726">
      <c r="N17726" s="561" t="n"/>
    </row>
    <row r="17727">
      <c r="N17727" s="561" t="n"/>
    </row>
    <row r="17728">
      <c r="N17728" s="561" t="n"/>
    </row>
    <row r="17729">
      <c r="N17729" s="561" t="n"/>
    </row>
    <row r="17730">
      <c r="N17730" s="561" t="n"/>
    </row>
    <row r="17731">
      <c r="N17731" s="561" t="n"/>
    </row>
    <row r="17732">
      <c r="N17732" s="561" t="n"/>
    </row>
    <row r="17733">
      <c r="N17733" s="561" t="n"/>
    </row>
    <row r="17734">
      <c r="N17734" s="561" t="n"/>
    </row>
    <row r="17735">
      <c r="N17735" s="561" t="n"/>
    </row>
    <row r="17736">
      <c r="N17736" s="561" t="n"/>
    </row>
    <row r="17737">
      <c r="N17737" s="561" t="n"/>
    </row>
    <row r="17738">
      <c r="N17738" s="561" t="n"/>
    </row>
    <row r="17739">
      <c r="N17739" s="561" t="n"/>
    </row>
    <row r="17740">
      <c r="N17740" s="561" t="n"/>
    </row>
    <row r="17741">
      <c r="N17741" s="561" t="n"/>
    </row>
    <row r="17742">
      <c r="N17742" s="561" t="n"/>
    </row>
    <row r="17743">
      <c r="N17743" s="561" t="n"/>
    </row>
    <row r="17744">
      <c r="N17744" s="561" t="n"/>
    </row>
    <row r="17745">
      <c r="N17745" s="561" t="n"/>
    </row>
    <row r="17746">
      <c r="N17746" s="561" t="n"/>
    </row>
    <row r="17747">
      <c r="N17747" s="561" t="n"/>
    </row>
    <row r="17748">
      <c r="N17748" s="561" t="n"/>
    </row>
    <row r="17749">
      <c r="N17749" s="561" t="n"/>
    </row>
    <row r="17750">
      <c r="N17750" s="561" t="n"/>
    </row>
    <row r="17751">
      <c r="N17751" s="561" t="n"/>
    </row>
    <row r="17752">
      <c r="N17752" s="561" t="n"/>
    </row>
    <row r="17753">
      <c r="N17753" s="561" t="n"/>
    </row>
    <row r="17754">
      <c r="N17754" s="561" t="n"/>
    </row>
    <row r="17755">
      <c r="N17755" s="561" t="n"/>
    </row>
    <row r="17756">
      <c r="N17756" s="561" t="n"/>
    </row>
    <row r="17757">
      <c r="N17757" s="561" t="n"/>
    </row>
    <row r="17758">
      <c r="N17758" s="561" t="n"/>
    </row>
    <row r="17759">
      <c r="N17759" s="561" t="n"/>
    </row>
    <row r="17760">
      <c r="N17760" s="561" t="n"/>
    </row>
    <row r="17761">
      <c r="N17761" s="561" t="n"/>
    </row>
    <row r="17762">
      <c r="N17762" s="561" t="n"/>
    </row>
    <row r="17763">
      <c r="N17763" s="561" t="n"/>
    </row>
    <row r="17764">
      <c r="N17764" s="561" t="n"/>
    </row>
    <row r="17765">
      <c r="N17765" s="561" t="n"/>
    </row>
    <row r="17766">
      <c r="N17766" s="561" t="n"/>
    </row>
    <row r="17767">
      <c r="N17767" s="561" t="n"/>
    </row>
    <row r="17768">
      <c r="N17768" s="561" t="n"/>
    </row>
    <row r="17769">
      <c r="N17769" s="561" t="n"/>
    </row>
    <row r="17770">
      <c r="N17770" s="561" t="n"/>
    </row>
    <row r="17771">
      <c r="N17771" s="561" t="n"/>
    </row>
    <row r="17772">
      <c r="N17772" s="561" t="n"/>
    </row>
    <row r="17773">
      <c r="N17773" s="561" t="n"/>
    </row>
    <row r="17774">
      <c r="N17774" s="561" t="n"/>
    </row>
    <row r="17775">
      <c r="N17775" s="561" t="n"/>
    </row>
    <row r="17776">
      <c r="N17776" s="561" t="n"/>
    </row>
    <row r="17777">
      <c r="N17777" s="561" t="n"/>
    </row>
    <row r="17778">
      <c r="N17778" s="561" t="n"/>
    </row>
    <row r="17779">
      <c r="N17779" s="561" t="n"/>
    </row>
    <row r="17780">
      <c r="N17780" s="561" t="n"/>
    </row>
    <row r="17781">
      <c r="N17781" s="561" t="n"/>
    </row>
    <row r="17782">
      <c r="N17782" s="561" t="n"/>
    </row>
    <row r="17783">
      <c r="N17783" s="561" t="n"/>
    </row>
    <row r="17784">
      <c r="N17784" s="561" t="n"/>
    </row>
    <row r="17785">
      <c r="N17785" s="561" t="n"/>
    </row>
    <row r="17786">
      <c r="N17786" s="561" t="n"/>
    </row>
    <row r="17787">
      <c r="N17787" s="561" t="n"/>
    </row>
    <row r="17788">
      <c r="N17788" s="561" t="n"/>
    </row>
    <row r="17789">
      <c r="N17789" s="561" t="n"/>
    </row>
    <row r="17790">
      <c r="N17790" s="561" t="n"/>
    </row>
    <row r="17791">
      <c r="N17791" s="561" t="n"/>
    </row>
    <row r="17792">
      <c r="N17792" s="561" t="n"/>
    </row>
    <row r="17793">
      <c r="N17793" s="561" t="n"/>
    </row>
    <row r="17794">
      <c r="N17794" s="561" t="n"/>
    </row>
    <row r="17795">
      <c r="N17795" s="561" t="n"/>
    </row>
    <row r="17796">
      <c r="N17796" s="561" t="n"/>
    </row>
    <row r="17797">
      <c r="N17797" s="561" t="n"/>
    </row>
    <row r="17798">
      <c r="N17798" s="561" t="n"/>
    </row>
    <row r="17799">
      <c r="N17799" s="561" t="n"/>
    </row>
    <row r="17800">
      <c r="N17800" s="561" t="n"/>
    </row>
    <row r="17801">
      <c r="N17801" s="561" t="n"/>
    </row>
    <row r="17802">
      <c r="N17802" s="561" t="n"/>
    </row>
    <row r="17803">
      <c r="N17803" s="561" t="n"/>
    </row>
    <row r="17804">
      <c r="N17804" s="561" t="n"/>
    </row>
    <row r="17805">
      <c r="N17805" s="561" t="n"/>
    </row>
    <row r="17806">
      <c r="N17806" s="561" t="n"/>
    </row>
    <row r="17807">
      <c r="N17807" s="561" t="n"/>
    </row>
    <row r="17808">
      <c r="N17808" s="561" t="n"/>
    </row>
    <row r="17809">
      <c r="N17809" s="561" t="n"/>
    </row>
    <row r="17810">
      <c r="N17810" s="561" t="n"/>
    </row>
    <row r="17811">
      <c r="N17811" s="561" t="n"/>
    </row>
    <row r="17812">
      <c r="N17812" s="561" t="n"/>
    </row>
    <row r="17813">
      <c r="N17813" s="561" t="n"/>
    </row>
    <row r="17814">
      <c r="N17814" s="561" t="n"/>
    </row>
    <row r="17815">
      <c r="N17815" s="561" t="n"/>
    </row>
    <row r="17816">
      <c r="N17816" s="561" t="n"/>
    </row>
    <row r="17817">
      <c r="N17817" s="561" t="n"/>
    </row>
    <row r="17818">
      <c r="N17818" s="561" t="n"/>
    </row>
    <row r="17819">
      <c r="N17819" s="561" t="n"/>
    </row>
    <row r="17820">
      <c r="N17820" s="561" t="n"/>
    </row>
    <row r="17821">
      <c r="N17821" s="561" t="n"/>
    </row>
    <row r="17822">
      <c r="N17822" s="561" t="n"/>
    </row>
    <row r="17823">
      <c r="N17823" s="561" t="n"/>
    </row>
    <row r="17824">
      <c r="N17824" s="561" t="n"/>
    </row>
    <row r="17825">
      <c r="N17825" s="561" t="n"/>
    </row>
    <row r="17826">
      <c r="N17826" s="561" t="n"/>
    </row>
    <row r="17827">
      <c r="N17827" s="561" t="n"/>
    </row>
    <row r="17828">
      <c r="N17828" s="561" t="n"/>
    </row>
    <row r="17829">
      <c r="N17829" s="561" t="n"/>
    </row>
    <row r="17830">
      <c r="N17830" s="561" t="n"/>
    </row>
    <row r="17831">
      <c r="N17831" s="561" t="n"/>
    </row>
    <row r="17832">
      <c r="N17832" s="561" t="n"/>
    </row>
    <row r="17833">
      <c r="N17833" s="561" t="n"/>
    </row>
    <row r="17834">
      <c r="N17834" s="561" t="n"/>
    </row>
    <row r="17835">
      <c r="N17835" s="561" t="n"/>
    </row>
    <row r="17836">
      <c r="N17836" s="561" t="n"/>
    </row>
    <row r="17837">
      <c r="N17837" s="561" t="n"/>
    </row>
    <row r="17838">
      <c r="N17838" s="561" t="n"/>
    </row>
    <row r="17839">
      <c r="N17839" s="561" t="n"/>
    </row>
    <row r="17840">
      <c r="N17840" s="561" t="n"/>
    </row>
    <row r="17841">
      <c r="N17841" s="561" t="n"/>
    </row>
    <row r="17842">
      <c r="N17842" s="561" t="n"/>
    </row>
    <row r="17843">
      <c r="N17843" s="561" t="n"/>
    </row>
    <row r="17844">
      <c r="N17844" s="561" t="n"/>
    </row>
    <row r="17845">
      <c r="N17845" s="561" t="n"/>
    </row>
    <row r="17846">
      <c r="N17846" s="561" t="n"/>
    </row>
    <row r="17847">
      <c r="N17847" s="561" t="n"/>
    </row>
    <row r="17848">
      <c r="N17848" s="561" t="n"/>
    </row>
    <row r="17849">
      <c r="N17849" s="561" t="n"/>
    </row>
    <row r="17850">
      <c r="N17850" s="561" t="n"/>
    </row>
    <row r="17851">
      <c r="N17851" s="561" t="n"/>
    </row>
    <row r="17852">
      <c r="N17852" s="561" t="n"/>
    </row>
    <row r="17853">
      <c r="N17853" s="561" t="n"/>
    </row>
    <row r="17854">
      <c r="N17854" s="561" t="n"/>
    </row>
    <row r="17855">
      <c r="N17855" s="561" t="n"/>
    </row>
    <row r="17856">
      <c r="N17856" s="561" t="n"/>
    </row>
    <row r="17857">
      <c r="N17857" s="561" t="n"/>
    </row>
    <row r="17858">
      <c r="N17858" s="561" t="n"/>
    </row>
    <row r="17859">
      <c r="N17859" s="561" t="n"/>
    </row>
    <row r="17860">
      <c r="N17860" s="561" t="n"/>
    </row>
    <row r="17861">
      <c r="N17861" s="561" t="n"/>
    </row>
    <row r="17862">
      <c r="N17862" s="561" t="n"/>
    </row>
    <row r="17863">
      <c r="N17863" s="561" t="n"/>
    </row>
    <row r="17864">
      <c r="N17864" s="561" t="n"/>
    </row>
    <row r="17865">
      <c r="N17865" s="561" t="n"/>
    </row>
    <row r="17866">
      <c r="N17866" s="561" t="n"/>
    </row>
    <row r="17867">
      <c r="N17867" s="561" t="n"/>
    </row>
    <row r="17868">
      <c r="N17868" s="561" t="n"/>
    </row>
    <row r="17869">
      <c r="N17869" s="561" t="n"/>
    </row>
    <row r="17870">
      <c r="N17870" s="561" t="n"/>
    </row>
    <row r="17871">
      <c r="N17871" s="561" t="n"/>
    </row>
    <row r="17872">
      <c r="N17872" s="561" t="n"/>
    </row>
    <row r="17873">
      <c r="N17873" s="561" t="n"/>
    </row>
    <row r="17874">
      <c r="N17874" s="561" t="n"/>
    </row>
    <row r="17875">
      <c r="N17875" s="561" t="n"/>
    </row>
    <row r="17876">
      <c r="N17876" s="561" t="n"/>
    </row>
    <row r="17877">
      <c r="N17877" s="561" t="n"/>
    </row>
    <row r="17878">
      <c r="N17878" s="561" t="n"/>
    </row>
    <row r="17879">
      <c r="N17879" s="561" t="n"/>
    </row>
    <row r="17880">
      <c r="N17880" s="561" t="n"/>
    </row>
    <row r="17881">
      <c r="N17881" s="561" t="n"/>
    </row>
    <row r="17882">
      <c r="N17882" s="561" t="n"/>
    </row>
    <row r="17883">
      <c r="N17883" s="561" t="n"/>
    </row>
    <row r="17884">
      <c r="N17884" s="561" t="n"/>
    </row>
    <row r="17885">
      <c r="N17885" s="561" t="n"/>
    </row>
    <row r="17886">
      <c r="N17886" s="561" t="n"/>
    </row>
    <row r="17887">
      <c r="N17887" s="561" t="n"/>
    </row>
    <row r="17888">
      <c r="N17888" s="561" t="n"/>
    </row>
    <row r="17889">
      <c r="N17889" s="561" t="n"/>
    </row>
    <row r="17890">
      <c r="N17890" s="561" t="n"/>
    </row>
    <row r="17891">
      <c r="N17891" s="561" t="n"/>
    </row>
    <row r="17892">
      <c r="N17892" s="561" t="n"/>
    </row>
    <row r="17893">
      <c r="N17893" s="561" t="n"/>
    </row>
    <row r="17894">
      <c r="N17894" s="561" t="n"/>
    </row>
    <row r="17895">
      <c r="N17895" s="561" t="n"/>
    </row>
    <row r="17896">
      <c r="N17896" s="561" t="n"/>
    </row>
    <row r="17897">
      <c r="N17897" s="561" t="n"/>
    </row>
    <row r="17898">
      <c r="N17898" s="561" t="n"/>
    </row>
    <row r="17899">
      <c r="N17899" s="561" t="n"/>
    </row>
    <row r="17900">
      <c r="N17900" s="561" t="n"/>
    </row>
    <row r="17901">
      <c r="N17901" s="561" t="n"/>
    </row>
    <row r="17902">
      <c r="N17902" s="561" t="n"/>
    </row>
    <row r="17903">
      <c r="N17903" s="561" t="n"/>
    </row>
    <row r="17904">
      <c r="N17904" s="561" t="n"/>
    </row>
    <row r="17905">
      <c r="N17905" s="561" t="n"/>
    </row>
    <row r="17906">
      <c r="N17906" s="561" t="n"/>
    </row>
    <row r="17907">
      <c r="N17907" s="561" t="n"/>
    </row>
    <row r="17908">
      <c r="N17908" s="561" t="n"/>
    </row>
    <row r="17909">
      <c r="N17909" s="561" t="n"/>
    </row>
    <row r="17910">
      <c r="N17910" s="561" t="n"/>
    </row>
    <row r="17911">
      <c r="N17911" s="561" t="n"/>
    </row>
    <row r="17912">
      <c r="N17912" s="561" t="n"/>
    </row>
    <row r="17913">
      <c r="N17913" s="561" t="n"/>
    </row>
    <row r="17914">
      <c r="N17914" s="561" t="n"/>
    </row>
    <row r="17915">
      <c r="N17915" s="561" t="n"/>
    </row>
    <row r="17916">
      <c r="N17916" s="561" t="n"/>
    </row>
    <row r="17917">
      <c r="N17917" s="561" t="n"/>
    </row>
    <row r="17918">
      <c r="N17918" s="561" t="n"/>
    </row>
    <row r="17919">
      <c r="N17919" s="561" t="n"/>
    </row>
    <row r="17920">
      <c r="N17920" s="561" t="n"/>
    </row>
    <row r="17921">
      <c r="N17921" s="561" t="n"/>
    </row>
    <row r="17922">
      <c r="N17922" s="561" t="n"/>
    </row>
    <row r="17923">
      <c r="N17923" s="561" t="n"/>
    </row>
    <row r="17924">
      <c r="N17924" s="561" t="n"/>
    </row>
    <row r="17925">
      <c r="N17925" s="561" t="n"/>
    </row>
    <row r="17926">
      <c r="N17926" s="561" t="n"/>
    </row>
    <row r="17927">
      <c r="N17927" s="561" t="n"/>
    </row>
    <row r="17928">
      <c r="N17928" s="561" t="n"/>
    </row>
    <row r="17929">
      <c r="N17929" s="561" t="n"/>
    </row>
    <row r="17930">
      <c r="N17930" s="561" t="n"/>
    </row>
    <row r="17931">
      <c r="N17931" s="561" t="n"/>
    </row>
    <row r="17932">
      <c r="N17932" s="561" t="n"/>
    </row>
    <row r="17933">
      <c r="N17933" s="561" t="n"/>
    </row>
    <row r="17934">
      <c r="N17934" s="561" t="n"/>
    </row>
    <row r="17935">
      <c r="N17935" s="561" t="n"/>
    </row>
    <row r="17936">
      <c r="N17936" s="561" t="n"/>
    </row>
    <row r="17937">
      <c r="N17937" s="561" t="n"/>
    </row>
    <row r="17938">
      <c r="N17938" s="561" t="n"/>
    </row>
    <row r="17939">
      <c r="N17939" s="561" t="n"/>
    </row>
    <row r="17940">
      <c r="N17940" s="561" t="n"/>
    </row>
    <row r="17941">
      <c r="N17941" s="561" t="n"/>
    </row>
    <row r="17942">
      <c r="N17942" s="561" t="n"/>
    </row>
    <row r="17943">
      <c r="N17943" s="561" t="n"/>
    </row>
    <row r="17944">
      <c r="N17944" s="561" t="n"/>
    </row>
    <row r="17945">
      <c r="N17945" s="561" t="n"/>
    </row>
    <row r="17946">
      <c r="N17946" s="561" t="n"/>
    </row>
    <row r="17947">
      <c r="N17947" s="561" t="n"/>
    </row>
    <row r="17948">
      <c r="N17948" s="561" t="n"/>
    </row>
    <row r="17949">
      <c r="N17949" s="561" t="n"/>
    </row>
    <row r="17950">
      <c r="N17950" s="561" t="n"/>
    </row>
    <row r="17951">
      <c r="N17951" s="561" t="n"/>
    </row>
    <row r="17952">
      <c r="N17952" s="561" t="n"/>
    </row>
    <row r="17953">
      <c r="N17953" s="561" t="n"/>
    </row>
    <row r="17954">
      <c r="N17954" s="561" t="n"/>
    </row>
    <row r="17955">
      <c r="N17955" s="561" t="n"/>
    </row>
    <row r="17956">
      <c r="N17956" s="561" t="n"/>
    </row>
    <row r="17957">
      <c r="N17957" s="561" t="n"/>
    </row>
    <row r="17958">
      <c r="N17958" s="561" t="n"/>
    </row>
    <row r="17959">
      <c r="N17959" s="561" t="n"/>
    </row>
    <row r="17960">
      <c r="N17960" s="561" t="n"/>
    </row>
    <row r="17961">
      <c r="N17961" s="561" t="n"/>
    </row>
    <row r="17962">
      <c r="N17962" s="561" t="n"/>
    </row>
    <row r="17963">
      <c r="N17963" s="561" t="n"/>
    </row>
    <row r="17964">
      <c r="N17964" s="561" t="n"/>
    </row>
    <row r="17965">
      <c r="N17965" s="561" t="n"/>
    </row>
    <row r="17966">
      <c r="N17966" s="561" t="n"/>
    </row>
    <row r="17967">
      <c r="N17967" s="561" t="n"/>
    </row>
    <row r="17968">
      <c r="N17968" s="561" t="n"/>
    </row>
    <row r="17969">
      <c r="N17969" s="561" t="n"/>
    </row>
    <row r="17970">
      <c r="N17970" s="561" t="n"/>
    </row>
    <row r="17971">
      <c r="N17971" s="561" t="n"/>
    </row>
    <row r="17972">
      <c r="N17972" s="561" t="n"/>
    </row>
    <row r="17973">
      <c r="N17973" s="561" t="n"/>
    </row>
    <row r="17974">
      <c r="N17974" s="561" t="n"/>
    </row>
    <row r="17975">
      <c r="N17975" s="561" t="n"/>
    </row>
    <row r="17976">
      <c r="N17976" s="561" t="n"/>
    </row>
    <row r="17977">
      <c r="N17977" s="561" t="n"/>
    </row>
    <row r="17978">
      <c r="N17978" s="561" t="n"/>
    </row>
    <row r="17979">
      <c r="N17979" s="561" t="n"/>
    </row>
    <row r="17980">
      <c r="N17980" s="561" t="n"/>
    </row>
    <row r="17981">
      <c r="N17981" s="561" t="n"/>
    </row>
    <row r="17982">
      <c r="N17982" s="561" t="n"/>
    </row>
    <row r="17983">
      <c r="N17983" s="561" t="n"/>
    </row>
    <row r="17984">
      <c r="N17984" s="561" t="n"/>
    </row>
    <row r="17985">
      <c r="N17985" s="561" t="n"/>
    </row>
    <row r="17986">
      <c r="N17986" s="561" t="n"/>
    </row>
    <row r="17987">
      <c r="N17987" s="561" t="n"/>
    </row>
    <row r="17988">
      <c r="N17988" s="561" t="n"/>
    </row>
    <row r="17989">
      <c r="N17989" s="561" t="n"/>
    </row>
    <row r="17990">
      <c r="N17990" s="561" t="n"/>
    </row>
    <row r="17991">
      <c r="N17991" s="561" t="n"/>
    </row>
    <row r="17992">
      <c r="N17992" s="561" t="n"/>
    </row>
    <row r="17993">
      <c r="N17993" s="561" t="n"/>
    </row>
    <row r="17994">
      <c r="N17994" s="561" t="n"/>
    </row>
    <row r="17995">
      <c r="N17995" s="561" t="n"/>
    </row>
    <row r="17996">
      <c r="N17996" s="561" t="n"/>
    </row>
    <row r="17997">
      <c r="N17997" s="561" t="n"/>
    </row>
    <row r="17998">
      <c r="N17998" s="561" t="n"/>
    </row>
    <row r="17999">
      <c r="N17999" s="561" t="n"/>
    </row>
    <row r="18000">
      <c r="N18000" s="561" t="n"/>
    </row>
    <row r="18001">
      <c r="N18001" s="561" t="n"/>
    </row>
    <row r="18002">
      <c r="N18002" s="561" t="n"/>
    </row>
    <row r="18003">
      <c r="N18003" s="561" t="n"/>
    </row>
    <row r="18004">
      <c r="N18004" s="561" t="n"/>
    </row>
    <row r="18005">
      <c r="N18005" s="561" t="n"/>
    </row>
    <row r="18006">
      <c r="N18006" s="561" t="n"/>
    </row>
    <row r="18007">
      <c r="N18007" s="561" t="n"/>
    </row>
    <row r="18008">
      <c r="N18008" s="561" t="n"/>
    </row>
    <row r="18009">
      <c r="N18009" s="561" t="n"/>
    </row>
    <row r="18010">
      <c r="N18010" s="561" t="n"/>
    </row>
    <row r="18011">
      <c r="N18011" s="561" t="n"/>
    </row>
    <row r="18012">
      <c r="N18012" s="561" t="n"/>
    </row>
    <row r="18013">
      <c r="N18013" s="561" t="n"/>
    </row>
    <row r="18014">
      <c r="N18014" s="561" t="n"/>
    </row>
    <row r="18015">
      <c r="N18015" s="561" t="n"/>
    </row>
    <row r="18016">
      <c r="N18016" s="561" t="n"/>
    </row>
    <row r="18017">
      <c r="N18017" s="561" t="n"/>
    </row>
    <row r="18018">
      <c r="N18018" s="561" t="n"/>
    </row>
    <row r="18019">
      <c r="N18019" s="561" t="n"/>
    </row>
    <row r="18020">
      <c r="N18020" s="561" t="n"/>
    </row>
    <row r="18021">
      <c r="N18021" s="561" t="n"/>
    </row>
    <row r="18022">
      <c r="N18022" s="561" t="n"/>
    </row>
    <row r="18023">
      <c r="N18023" s="561" t="n"/>
    </row>
    <row r="18024">
      <c r="N18024" s="561" t="n"/>
    </row>
    <row r="18025">
      <c r="N18025" s="561" t="n"/>
    </row>
    <row r="18026">
      <c r="N18026" s="561" t="n"/>
    </row>
    <row r="18027">
      <c r="N18027" s="561" t="n"/>
    </row>
    <row r="18028">
      <c r="N18028" s="561" t="n"/>
    </row>
    <row r="18029">
      <c r="N18029" s="561" t="n"/>
    </row>
    <row r="18030">
      <c r="N18030" s="561" t="n"/>
    </row>
    <row r="18031">
      <c r="N18031" s="561" t="n"/>
    </row>
    <row r="18032">
      <c r="N18032" s="561" t="n"/>
    </row>
    <row r="18033">
      <c r="N18033" s="561" t="n"/>
    </row>
    <row r="18034">
      <c r="N18034" s="561" t="n"/>
    </row>
    <row r="18035">
      <c r="N18035" s="561" t="n"/>
    </row>
    <row r="18036">
      <c r="N18036" s="561" t="n"/>
    </row>
    <row r="18037">
      <c r="N18037" s="561" t="n"/>
    </row>
    <row r="18038">
      <c r="N18038" s="561" t="n"/>
    </row>
    <row r="18039">
      <c r="N18039" s="561" t="n"/>
    </row>
    <row r="18040">
      <c r="N18040" s="561" t="n"/>
    </row>
    <row r="18041">
      <c r="N18041" s="561" t="n"/>
    </row>
    <row r="18042">
      <c r="N18042" s="561" t="n"/>
    </row>
    <row r="18043">
      <c r="N18043" s="561" t="n"/>
    </row>
    <row r="18044">
      <c r="N18044" s="561" t="n"/>
    </row>
    <row r="18045">
      <c r="N18045" s="561" t="n"/>
    </row>
    <row r="18046">
      <c r="N18046" s="561" t="n"/>
    </row>
    <row r="18047">
      <c r="N18047" s="561" t="n"/>
    </row>
    <row r="18048">
      <c r="N18048" s="561" t="n"/>
    </row>
    <row r="18049">
      <c r="N18049" s="561" t="n"/>
    </row>
    <row r="18050">
      <c r="N18050" s="561" t="n"/>
    </row>
    <row r="18051">
      <c r="N18051" s="561" t="n"/>
    </row>
    <row r="18052">
      <c r="N18052" s="561" t="n"/>
    </row>
    <row r="18053">
      <c r="N18053" s="561" t="n"/>
    </row>
    <row r="18054">
      <c r="N18054" s="561" t="n"/>
    </row>
    <row r="18055">
      <c r="N18055" s="561" t="n"/>
    </row>
    <row r="18056">
      <c r="N18056" s="561" t="n"/>
    </row>
    <row r="18057">
      <c r="N18057" s="561" t="n"/>
    </row>
    <row r="18058">
      <c r="N18058" s="561" t="n"/>
    </row>
    <row r="18059">
      <c r="N18059" s="561" t="n"/>
    </row>
    <row r="18060">
      <c r="N18060" s="561" t="n"/>
    </row>
    <row r="18061">
      <c r="N18061" s="561" t="n"/>
    </row>
    <row r="18062">
      <c r="N18062" s="561" t="n"/>
    </row>
    <row r="18063">
      <c r="N18063" s="561" t="n"/>
    </row>
    <row r="18064">
      <c r="N18064" s="561" t="n"/>
    </row>
    <row r="18065">
      <c r="N18065" s="561" t="n"/>
    </row>
    <row r="18066">
      <c r="N18066" s="561" t="n"/>
    </row>
    <row r="18067">
      <c r="N18067" s="561" t="n"/>
    </row>
    <row r="18068">
      <c r="N18068" s="561" t="n"/>
    </row>
    <row r="18069">
      <c r="N18069" s="561" t="n"/>
    </row>
    <row r="18070">
      <c r="N18070" s="561" t="n"/>
    </row>
    <row r="18071">
      <c r="N18071" s="561" t="n"/>
    </row>
    <row r="18072">
      <c r="N18072" s="561" t="n"/>
    </row>
    <row r="18073">
      <c r="N18073" s="561" t="n"/>
    </row>
    <row r="18074">
      <c r="N18074" s="561" t="n"/>
    </row>
    <row r="18075">
      <c r="N18075" s="561" t="n"/>
    </row>
    <row r="18076">
      <c r="N18076" s="561" t="n"/>
    </row>
    <row r="18077">
      <c r="N18077" s="561" t="n"/>
    </row>
    <row r="18078">
      <c r="N18078" s="561" t="n"/>
    </row>
    <row r="18079">
      <c r="N18079" s="561" t="n"/>
    </row>
    <row r="18080">
      <c r="N18080" s="561" t="n"/>
    </row>
    <row r="18081">
      <c r="N18081" s="561" t="n"/>
    </row>
    <row r="18082">
      <c r="N18082" s="561" t="n"/>
    </row>
    <row r="18083">
      <c r="N18083" s="561" t="n"/>
    </row>
    <row r="18084">
      <c r="N18084" s="561" t="n"/>
    </row>
    <row r="18085">
      <c r="N18085" s="561" t="n"/>
    </row>
    <row r="18086">
      <c r="N18086" s="561" t="n"/>
    </row>
    <row r="18087">
      <c r="N18087" s="561" t="n"/>
    </row>
    <row r="18088">
      <c r="N18088" s="561" t="n"/>
    </row>
    <row r="18089">
      <c r="N18089" s="561" t="n"/>
    </row>
    <row r="18090">
      <c r="N18090" s="561" t="n"/>
    </row>
    <row r="18091">
      <c r="N18091" s="561" t="n"/>
    </row>
    <row r="18092">
      <c r="N18092" s="561" t="n"/>
    </row>
    <row r="18093">
      <c r="N18093" s="561" t="n"/>
    </row>
    <row r="18094">
      <c r="N18094" s="561" t="n"/>
    </row>
    <row r="18095">
      <c r="N18095" s="561" t="n"/>
    </row>
    <row r="18096">
      <c r="N18096" s="561" t="n"/>
    </row>
    <row r="18097">
      <c r="N18097" s="561" t="n"/>
    </row>
    <row r="18098">
      <c r="N18098" s="561" t="n"/>
    </row>
    <row r="18099">
      <c r="N18099" s="561" t="n"/>
    </row>
    <row r="18100">
      <c r="N18100" s="561" t="n"/>
    </row>
    <row r="18101">
      <c r="N18101" s="561" t="n"/>
    </row>
    <row r="18102">
      <c r="N18102" s="561" t="n"/>
    </row>
    <row r="18103">
      <c r="N18103" s="561" t="n"/>
    </row>
    <row r="18104">
      <c r="N18104" s="561" t="n"/>
    </row>
    <row r="18105">
      <c r="N18105" s="561" t="n"/>
    </row>
    <row r="18106">
      <c r="N18106" s="561" t="n"/>
    </row>
    <row r="18107">
      <c r="N18107" s="561" t="n"/>
    </row>
    <row r="18108">
      <c r="N18108" s="561" t="n"/>
    </row>
    <row r="18109">
      <c r="N18109" s="561" t="n"/>
    </row>
    <row r="18110">
      <c r="N18110" s="561" t="n"/>
    </row>
    <row r="18111">
      <c r="N18111" s="561" t="n"/>
    </row>
    <row r="18112">
      <c r="N18112" s="561" t="n"/>
    </row>
    <row r="18113">
      <c r="N18113" s="561" t="n"/>
    </row>
    <row r="18114">
      <c r="N18114" s="561" t="n"/>
    </row>
    <row r="18115">
      <c r="N18115" s="561" t="n"/>
    </row>
    <row r="18116">
      <c r="N18116" s="561" t="n"/>
    </row>
    <row r="18117">
      <c r="N18117" s="561" t="n"/>
    </row>
    <row r="18118">
      <c r="N18118" s="561" t="n"/>
    </row>
    <row r="18119">
      <c r="N18119" s="561" t="n"/>
    </row>
    <row r="18120">
      <c r="N18120" s="561" t="n"/>
    </row>
    <row r="18121">
      <c r="N18121" s="561" t="n"/>
    </row>
    <row r="18122">
      <c r="N18122" s="561" t="n"/>
    </row>
    <row r="18123">
      <c r="N18123" s="561" t="n"/>
    </row>
    <row r="18124">
      <c r="N18124" s="561" t="n"/>
    </row>
    <row r="18125">
      <c r="N18125" s="561" t="n"/>
    </row>
    <row r="18126">
      <c r="N18126" s="561" t="n"/>
    </row>
    <row r="18127">
      <c r="N18127" s="561" t="n"/>
    </row>
    <row r="18128">
      <c r="N18128" s="561" t="n"/>
    </row>
    <row r="18129">
      <c r="N18129" s="561" t="n"/>
    </row>
    <row r="18130">
      <c r="N18130" s="561" t="n"/>
    </row>
    <row r="18131">
      <c r="N18131" s="561" t="n"/>
    </row>
    <row r="18132">
      <c r="N18132" s="561" t="n"/>
    </row>
    <row r="18133">
      <c r="N18133" s="561" t="n"/>
    </row>
    <row r="18134">
      <c r="N18134" s="561" t="n"/>
    </row>
    <row r="18135">
      <c r="N18135" s="561" t="n"/>
    </row>
    <row r="18136">
      <c r="N18136" s="561" t="n"/>
    </row>
    <row r="18137">
      <c r="N18137" s="561" t="n"/>
    </row>
    <row r="18138">
      <c r="N18138" s="561" t="n"/>
    </row>
    <row r="18139">
      <c r="N18139" s="561" t="n"/>
    </row>
    <row r="18140">
      <c r="N18140" s="561" t="n"/>
    </row>
    <row r="18141">
      <c r="N18141" s="561" t="n"/>
    </row>
    <row r="18142">
      <c r="N18142" s="561" t="n"/>
    </row>
    <row r="18143">
      <c r="N18143" s="561" t="n"/>
    </row>
    <row r="18144">
      <c r="N18144" s="561" t="n"/>
    </row>
    <row r="18145">
      <c r="N18145" s="561" t="n"/>
    </row>
    <row r="18146">
      <c r="N18146" s="561" t="n"/>
    </row>
    <row r="18147">
      <c r="N18147" s="561" t="n"/>
    </row>
    <row r="18148">
      <c r="N18148" s="561" t="n"/>
    </row>
    <row r="18149">
      <c r="N18149" s="561" t="n"/>
    </row>
    <row r="18150">
      <c r="N18150" s="561" t="n"/>
    </row>
    <row r="18151">
      <c r="N18151" s="561" t="n"/>
    </row>
    <row r="18152">
      <c r="N18152" s="561" t="n"/>
    </row>
    <row r="18153">
      <c r="N18153" s="561" t="n"/>
    </row>
    <row r="18154">
      <c r="N18154" s="561" t="n"/>
    </row>
    <row r="18155">
      <c r="N18155" s="561" t="n"/>
    </row>
    <row r="18156">
      <c r="N18156" s="561" t="n"/>
    </row>
    <row r="18157">
      <c r="N18157" s="561" t="n"/>
    </row>
    <row r="18158">
      <c r="N18158" s="561" t="n"/>
    </row>
    <row r="18159">
      <c r="N18159" s="561" t="n"/>
    </row>
    <row r="18160">
      <c r="N18160" s="561" t="n"/>
    </row>
    <row r="18161">
      <c r="N18161" s="561" t="n"/>
    </row>
    <row r="18162">
      <c r="N18162" s="561" t="n"/>
    </row>
    <row r="18163">
      <c r="N18163" s="561" t="n"/>
    </row>
    <row r="18164">
      <c r="N18164" s="561" t="n"/>
    </row>
    <row r="18165">
      <c r="N18165" s="561" t="n"/>
    </row>
    <row r="18166">
      <c r="N18166" s="561" t="n"/>
    </row>
    <row r="18167">
      <c r="N18167" s="561" t="n"/>
    </row>
    <row r="18168">
      <c r="N18168" s="561" t="n"/>
    </row>
    <row r="18169">
      <c r="N18169" s="561" t="n"/>
    </row>
    <row r="18170">
      <c r="N18170" s="561" t="n"/>
    </row>
    <row r="18171">
      <c r="N18171" s="561" t="n"/>
    </row>
    <row r="18172">
      <c r="N18172" s="561" t="n"/>
    </row>
    <row r="18173">
      <c r="N18173" s="561" t="n"/>
    </row>
    <row r="18174">
      <c r="N18174" s="561" t="n"/>
    </row>
    <row r="18175">
      <c r="N18175" s="561" t="n"/>
    </row>
    <row r="18176">
      <c r="N18176" s="561" t="n"/>
    </row>
    <row r="18177">
      <c r="N18177" s="561" t="n"/>
    </row>
    <row r="18178">
      <c r="N18178" s="561" t="n"/>
    </row>
    <row r="18179">
      <c r="N18179" s="561" t="n"/>
    </row>
    <row r="18180">
      <c r="N18180" s="561" t="n"/>
    </row>
    <row r="18181">
      <c r="N18181" s="561" t="n"/>
    </row>
    <row r="18182">
      <c r="N18182" s="561" t="n"/>
    </row>
    <row r="18183">
      <c r="N18183" s="561" t="n"/>
    </row>
    <row r="18184">
      <c r="N18184" s="561" t="n"/>
    </row>
    <row r="18185">
      <c r="N18185" s="561" t="n"/>
    </row>
    <row r="18186">
      <c r="N18186" s="561" t="n"/>
    </row>
    <row r="18187">
      <c r="N18187" s="561" t="n"/>
    </row>
    <row r="18188">
      <c r="N18188" s="561" t="n"/>
    </row>
    <row r="18189">
      <c r="N18189" s="561" t="n"/>
    </row>
    <row r="18190">
      <c r="N18190" s="561" t="n"/>
    </row>
    <row r="18191">
      <c r="N18191" s="561" t="n"/>
    </row>
    <row r="18192">
      <c r="N18192" s="561" t="n"/>
    </row>
    <row r="18193">
      <c r="N18193" s="561" t="n"/>
    </row>
    <row r="18194">
      <c r="N18194" s="561" t="n"/>
    </row>
    <row r="18195">
      <c r="N18195" s="561" t="n"/>
    </row>
    <row r="18196">
      <c r="N18196" s="561" t="n"/>
    </row>
    <row r="18197">
      <c r="N18197" s="561" t="n"/>
    </row>
    <row r="18198">
      <c r="N18198" s="561" t="n"/>
    </row>
    <row r="18199">
      <c r="N18199" s="561" t="n"/>
    </row>
    <row r="18200">
      <c r="N18200" s="561" t="n"/>
    </row>
    <row r="18201">
      <c r="N18201" s="561" t="n"/>
    </row>
    <row r="18202">
      <c r="N18202" s="561" t="n"/>
    </row>
    <row r="18203">
      <c r="N18203" s="561" t="n"/>
    </row>
    <row r="18204">
      <c r="N18204" s="561" t="n"/>
    </row>
    <row r="18205">
      <c r="N18205" s="561" t="n"/>
    </row>
    <row r="18206">
      <c r="N18206" s="561" t="n"/>
    </row>
    <row r="18207">
      <c r="N18207" s="561" t="n"/>
    </row>
    <row r="18208">
      <c r="N18208" s="561" t="n"/>
    </row>
    <row r="18209">
      <c r="N18209" s="561" t="n"/>
    </row>
    <row r="18210">
      <c r="N18210" s="561" t="n"/>
    </row>
    <row r="18211">
      <c r="N18211" s="561" t="n"/>
    </row>
    <row r="18212">
      <c r="N18212" s="561" t="n"/>
    </row>
    <row r="18213">
      <c r="N18213" s="561" t="n"/>
    </row>
    <row r="18214">
      <c r="N18214" s="561" t="n"/>
    </row>
    <row r="18215">
      <c r="N18215" s="561" t="n"/>
    </row>
    <row r="18216">
      <c r="N18216" s="561" t="n"/>
    </row>
    <row r="18217">
      <c r="N18217" s="561" t="n"/>
    </row>
    <row r="18218">
      <c r="N18218" s="561" t="n"/>
    </row>
    <row r="18219">
      <c r="N18219" s="561" t="n"/>
    </row>
    <row r="18220">
      <c r="N18220" s="561" t="n"/>
    </row>
    <row r="18221">
      <c r="N18221" s="561" t="n"/>
    </row>
    <row r="18222">
      <c r="N18222" s="561" t="n"/>
    </row>
    <row r="18223">
      <c r="N18223" s="561" t="n"/>
    </row>
    <row r="18224">
      <c r="N18224" s="561" t="n"/>
    </row>
    <row r="18225">
      <c r="N18225" s="561" t="n"/>
    </row>
    <row r="18226">
      <c r="N18226" s="561" t="n"/>
    </row>
    <row r="18227">
      <c r="N18227" s="561" t="n"/>
    </row>
    <row r="18228">
      <c r="N18228" s="561" t="n"/>
    </row>
    <row r="18229">
      <c r="N18229" s="561" t="n"/>
    </row>
    <row r="18230">
      <c r="N18230" s="561" t="n"/>
    </row>
    <row r="18231">
      <c r="N18231" s="561" t="n"/>
    </row>
    <row r="18232">
      <c r="N18232" s="561" t="n"/>
    </row>
    <row r="18233">
      <c r="N18233" s="561" t="n"/>
    </row>
    <row r="18234">
      <c r="N18234" s="561" t="n"/>
    </row>
    <row r="18235">
      <c r="N18235" s="561" t="n"/>
    </row>
    <row r="18236">
      <c r="N18236" s="561" t="n"/>
    </row>
    <row r="18237">
      <c r="N18237" s="561" t="n"/>
    </row>
    <row r="18238">
      <c r="N18238" s="561" t="n"/>
    </row>
    <row r="18239">
      <c r="N18239" s="561" t="n"/>
    </row>
    <row r="18240">
      <c r="N18240" s="561" t="n"/>
    </row>
    <row r="18241">
      <c r="N18241" s="561" t="n"/>
    </row>
    <row r="18242">
      <c r="N18242" s="561" t="n"/>
    </row>
    <row r="18243">
      <c r="N18243" s="561" t="n"/>
    </row>
    <row r="18244">
      <c r="N18244" s="561" t="n"/>
    </row>
    <row r="18245">
      <c r="N18245" s="561" t="n"/>
    </row>
    <row r="18246">
      <c r="N18246" s="561" t="n"/>
    </row>
    <row r="18247">
      <c r="N18247" s="561" t="n"/>
    </row>
    <row r="18248">
      <c r="N18248" s="561" t="n"/>
    </row>
    <row r="18249">
      <c r="N18249" s="561" t="n"/>
    </row>
    <row r="18250">
      <c r="N18250" s="561" t="n"/>
    </row>
    <row r="18251">
      <c r="N18251" s="561" t="n"/>
    </row>
    <row r="18252">
      <c r="N18252" s="561" t="n"/>
    </row>
    <row r="18253">
      <c r="N18253" s="561" t="n"/>
    </row>
    <row r="18254">
      <c r="N18254" s="561" t="n"/>
    </row>
    <row r="18255">
      <c r="N18255" s="561" t="n"/>
    </row>
    <row r="18256">
      <c r="N18256" s="561" t="n"/>
    </row>
    <row r="18257">
      <c r="N18257" s="561" t="n"/>
    </row>
    <row r="18258">
      <c r="N18258" s="561" t="n"/>
    </row>
    <row r="18259">
      <c r="N18259" s="561" t="n"/>
    </row>
    <row r="18260">
      <c r="N18260" s="561" t="n"/>
    </row>
    <row r="18261">
      <c r="N18261" s="561" t="n"/>
    </row>
    <row r="18262">
      <c r="N18262" s="561" t="n"/>
    </row>
    <row r="18263">
      <c r="N18263" s="561" t="n"/>
    </row>
    <row r="18264">
      <c r="N18264" s="561" t="n"/>
    </row>
    <row r="18265">
      <c r="N18265" s="561" t="n"/>
    </row>
    <row r="18266">
      <c r="N18266" s="561" t="n"/>
    </row>
    <row r="18267">
      <c r="N18267" s="561" t="n"/>
    </row>
    <row r="18268">
      <c r="N18268" s="561" t="n"/>
    </row>
    <row r="18269">
      <c r="N18269" s="561" t="n"/>
    </row>
    <row r="18270">
      <c r="N18270" s="561" t="n"/>
    </row>
    <row r="18271">
      <c r="N18271" s="561" t="n"/>
    </row>
    <row r="18272">
      <c r="N18272" s="561" t="n"/>
    </row>
    <row r="18273">
      <c r="N18273" s="561" t="n"/>
    </row>
    <row r="18274">
      <c r="N18274" s="561" t="n"/>
    </row>
    <row r="18275">
      <c r="N18275" s="561" t="n"/>
    </row>
    <row r="18276">
      <c r="N18276" s="561" t="n"/>
    </row>
    <row r="18277">
      <c r="N18277" s="561" t="n"/>
    </row>
    <row r="18278">
      <c r="N18278" s="561" t="n"/>
    </row>
    <row r="18279">
      <c r="N18279" s="561" t="n"/>
    </row>
    <row r="18280">
      <c r="N18280" s="561" t="n"/>
    </row>
    <row r="18281">
      <c r="N18281" s="561" t="n"/>
    </row>
    <row r="18282">
      <c r="N18282" s="561" t="n"/>
    </row>
    <row r="18283">
      <c r="N18283" s="561" t="n"/>
    </row>
    <row r="18284">
      <c r="N18284" s="561" t="n"/>
    </row>
    <row r="18285">
      <c r="N18285" s="561" t="n"/>
    </row>
    <row r="18286">
      <c r="N18286" s="561" t="n"/>
    </row>
    <row r="18287">
      <c r="N18287" s="561" t="n"/>
    </row>
    <row r="18288">
      <c r="N18288" s="561" t="n"/>
    </row>
    <row r="18289">
      <c r="N18289" s="561" t="n"/>
    </row>
    <row r="18290">
      <c r="N18290" s="561" t="n"/>
    </row>
    <row r="18291">
      <c r="N18291" s="561" t="n"/>
    </row>
    <row r="18292">
      <c r="N18292" s="561" t="n"/>
    </row>
    <row r="18293">
      <c r="N18293" s="561" t="n"/>
    </row>
    <row r="18294">
      <c r="N18294" s="561" t="n"/>
    </row>
    <row r="18295">
      <c r="N18295" s="561" t="n"/>
    </row>
    <row r="18296">
      <c r="N18296" s="561" t="n"/>
    </row>
    <row r="18297">
      <c r="N18297" s="561" t="n"/>
    </row>
    <row r="18298">
      <c r="N18298" s="561" t="n"/>
    </row>
    <row r="18299">
      <c r="N18299" s="561" t="n"/>
    </row>
    <row r="18300">
      <c r="N18300" s="561" t="n"/>
    </row>
    <row r="18301">
      <c r="N18301" s="561" t="n"/>
    </row>
    <row r="18302">
      <c r="N18302" s="561" t="n"/>
    </row>
    <row r="18303">
      <c r="N18303" s="561" t="n"/>
    </row>
    <row r="18304">
      <c r="N18304" s="561" t="n"/>
    </row>
    <row r="18305">
      <c r="N18305" s="561" t="n"/>
    </row>
    <row r="18306">
      <c r="N18306" s="561" t="n"/>
    </row>
    <row r="18307">
      <c r="N18307" s="561" t="n"/>
    </row>
    <row r="18308">
      <c r="N18308" s="561" t="n"/>
    </row>
    <row r="18309">
      <c r="N18309" s="561" t="n"/>
    </row>
    <row r="18310">
      <c r="N18310" s="561" t="n"/>
    </row>
    <row r="18311">
      <c r="N18311" s="561" t="n"/>
    </row>
    <row r="18312">
      <c r="N18312" s="561" t="n"/>
    </row>
    <row r="18313">
      <c r="N18313" s="561" t="n"/>
    </row>
    <row r="18314">
      <c r="N18314" s="561" t="n"/>
    </row>
    <row r="18315">
      <c r="N18315" s="561" t="n"/>
    </row>
    <row r="18316">
      <c r="N18316" s="561" t="n"/>
    </row>
    <row r="18317">
      <c r="N18317" s="561" t="n"/>
    </row>
    <row r="18318">
      <c r="N18318" s="561" t="n"/>
    </row>
    <row r="18319">
      <c r="N18319" s="561" t="n"/>
    </row>
    <row r="18320">
      <c r="N18320" s="561" t="n"/>
    </row>
    <row r="18321">
      <c r="N18321" s="561" t="n"/>
    </row>
    <row r="18322">
      <c r="N18322" s="561" t="n"/>
    </row>
    <row r="18323">
      <c r="N18323" s="561" t="n"/>
    </row>
    <row r="18324">
      <c r="N18324" s="561" t="n"/>
    </row>
    <row r="18325">
      <c r="N18325" s="561" t="n"/>
    </row>
    <row r="18326">
      <c r="N18326" s="561" t="n"/>
    </row>
    <row r="18327">
      <c r="N18327" s="561" t="n"/>
    </row>
    <row r="18328">
      <c r="N18328" s="561" t="n"/>
    </row>
    <row r="18329">
      <c r="N18329" s="561" t="n"/>
    </row>
    <row r="18330">
      <c r="N18330" s="561" t="n"/>
    </row>
    <row r="18331">
      <c r="N18331" s="561" t="n"/>
    </row>
    <row r="18332">
      <c r="N18332" s="561" t="n"/>
    </row>
    <row r="18333">
      <c r="N18333" s="561" t="n"/>
    </row>
    <row r="18334">
      <c r="N18334" s="561" t="n"/>
    </row>
    <row r="18335">
      <c r="N18335" s="561" t="n"/>
    </row>
    <row r="18336">
      <c r="N18336" s="561" t="n"/>
    </row>
    <row r="18337">
      <c r="N18337" s="561" t="n"/>
    </row>
    <row r="18338">
      <c r="N18338" s="561" t="n"/>
    </row>
    <row r="18339">
      <c r="N18339" s="561" t="n"/>
    </row>
    <row r="18340">
      <c r="N18340" s="561" t="n"/>
    </row>
    <row r="18341">
      <c r="N18341" s="561" t="n"/>
    </row>
    <row r="18342">
      <c r="N18342" s="561" t="n"/>
    </row>
    <row r="18343">
      <c r="N18343" s="561" t="n"/>
    </row>
    <row r="18344">
      <c r="N18344" s="561" t="n"/>
    </row>
    <row r="18345">
      <c r="N18345" s="561" t="n"/>
    </row>
    <row r="18346">
      <c r="N18346" s="561" t="n"/>
    </row>
    <row r="18347">
      <c r="N18347" s="561" t="n"/>
    </row>
    <row r="18348">
      <c r="N18348" s="561" t="n"/>
    </row>
    <row r="18349">
      <c r="N18349" s="561" t="n"/>
    </row>
    <row r="18350">
      <c r="N18350" s="561" t="n"/>
    </row>
    <row r="18351">
      <c r="N18351" s="561" t="n"/>
    </row>
    <row r="18352">
      <c r="N18352" s="561" t="n"/>
    </row>
    <row r="18353">
      <c r="N18353" s="561" t="n"/>
    </row>
    <row r="18354">
      <c r="N18354" s="561" t="n"/>
    </row>
    <row r="18355">
      <c r="N18355" s="561" t="n"/>
    </row>
    <row r="18356">
      <c r="N18356" s="561" t="n"/>
    </row>
    <row r="18357">
      <c r="N18357" s="561" t="n"/>
    </row>
    <row r="18358">
      <c r="N18358" s="561" t="n"/>
    </row>
    <row r="18359">
      <c r="N18359" s="561" t="n"/>
    </row>
    <row r="18360">
      <c r="N18360" s="561" t="n"/>
    </row>
    <row r="18361">
      <c r="N18361" s="561" t="n"/>
    </row>
    <row r="18362">
      <c r="N18362" s="561" t="n"/>
    </row>
    <row r="18363">
      <c r="N18363" s="561" t="n"/>
    </row>
    <row r="18364">
      <c r="N18364" s="561" t="n"/>
    </row>
    <row r="18365">
      <c r="N18365" s="561" t="n"/>
    </row>
    <row r="18366">
      <c r="N18366" s="561" t="n"/>
    </row>
    <row r="18367">
      <c r="N18367" s="561" t="n"/>
    </row>
    <row r="18368">
      <c r="N18368" s="561" t="n"/>
    </row>
    <row r="18369">
      <c r="N18369" s="561" t="n"/>
    </row>
    <row r="18370">
      <c r="N18370" s="561" t="n"/>
    </row>
    <row r="18371">
      <c r="N18371" s="561" t="n"/>
    </row>
    <row r="18372">
      <c r="N18372" s="561" t="n"/>
    </row>
    <row r="18373">
      <c r="N18373" s="561" t="n"/>
    </row>
    <row r="18374">
      <c r="N18374" s="561" t="n"/>
    </row>
    <row r="18375">
      <c r="N18375" s="561" t="n"/>
    </row>
    <row r="18376">
      <c r="N18376" s="561" t="n"/>
    </row>
    <row r="18377">
      <c r="N18377" s="561" t="n"/>
    </row>
    <row r="18378">
      <c r="N18378" s="561" t="n"/>
    </row>
    <row r="18379">
      <c r="N18379" s="561" t="n"/>
    </row>
    <row r="18380">
      <c r="N18380" s="561" t="n"/>
    </row>
    <row r="18381">
      <c r="N18381" s="561" t="n"/>
    </row>
    <row r="18382">
      <c r="N18382" s="561" t="n"/>
    </row>
    <row r="18383">
      <c r="N18383" s="561" t="n"/>
    </row>
    <row r="18384">
      <c r="N18384" s="561" t="n"/>
    </row>
    <row r="18385">
      <c r="N18385" s="561" t="n"/>
    </row>
    <row r="18386">
      <c r="N18386" s="561" t="n"/>
    </row>
    <row r="18387">
      <c r="N18387" s="561" t="n"/>
    </row>
    <row r="18388">
      <c r="N18388" s="561" t="n"/>
    </row>
    <row r="18389">
      <c r="N18389" s="561" t="n"/>
    </row>
    <row r="18390">
      <c r="N18390" s="561" t="n"/>
    </row>
    <row r="18391">
      <c r="N18391" s="561" t="n"/>
    </row>
    <row r="18392">
      <c r="N18392" s="561" t="n"/>
    </row>
    <row r="18393">
      <c r="N18393" s="561" t="n"/>
    </row>
    <row r="18394">
      <c r="N18394" s="561" t="n"/>
    </row>
    <row r="18395">
      <c r="N18395" s="561" t="n"/>
    </row>
    <row r="18396">
      <c r="N18396" s="561" t="n"/>
    </row>
    <row r="18397">
      <c r="N18397" s="561" t="n"/>
    </row>
    <row r="18398">
      <c r="N18398" s="561" t="n"/>
    </row>
    <row r="18399">
      <c r="N18399" s="561" t="n"/>
    </row>
    <row r="18400">
      <c r="N18400" s="561" t="n"/>
    </row>
    <row r="18401">
      <c r="N18401" s="561" t="n"/>
    </row>
    <row r="18402">
      <c r="N18402" s="561" t="n"/>
    </row>
    <row r="18403">
      <c r="N18403" s="561" t="n"/>
    </row>
    <row r="18404">
      <c r="N18404" s="561" t="n"/>
    </row>
    <row r="18405">
      <c r="N18405" s="561" t="n"/>
    </row>
    <row r="18406">
      <c r="N18406" s="561" t="n"/>
    </row>
    <row r="18407">
      <c r="N18407" s="561" t="n"/>
    </row>
    <row r="18408">
      <c r="N18408" s="561" t="n"/>
    </row>
    <row r="18409">
      <c r="N18409" s="561" t="n"/>
    </row>
    <row r="18410">
      <c r="N18410" s="561" t="n"/>
    </row>
    <row r="18411">
      <c r="N18411" s="561" t="n"/>
    </row>
    <row r="18412">
      <c r="N18412" s="561" t="n"/>
    </row>
    <row r="18413">
      <c r="N18413" s="561" t="n"/>
    </row>
    <row r="18414">
      <c r="N18414" s="561" t="n"/>
    </row>
    <row r="18415">
      <c r="N18415" s="561" t="n"/>
    </row>
    <row r="18416">
      <c r="N18416" s="561" t="n"/>
    </row>
    <row r="18417">
      <c r="N18417" s="561" t="n"/>
    </row>
    <row r="18418">
      <c r="N18418" s="561" t="n"/>
    </row>
    <row r="18419">
      <c r="N18419" s="561" t="n"/>
    </row>
    <row r="18420">
      <c r="N18420" s="561" t="n"/>
    </row>
    <row r="18421">
      <c r="N18421" s="561" t="n"/>
    </row>
    <row r="18422">
      <c r="N18422" s="561" t="n"/>
    </row>
    <row r="18423">
      <c r="N18423" s="561" t="n"/>
    </row>
    <row r="18424">
      <c r="N18424" s="561" t="n"/>
    </row>
    <row r="18425">
      <c r="N18425" s="561" t="n"/>
    </row>
    <row r="18426">
      <c r="N18426" s="561" t="n"/>
    </row>
    <row r="18427">
      <c r="N18427" s="561" t="n"/>
    </row>
    <row r="18428">
      <c r="N18428" s="561" t="n"/>
    </row>
    <row r="18429">
      <c r="N18429" s="561" t="n"/>
    </row>
    <row r="18430">
      <c r="N18430" s="561" t="n"/>
    </row>
    <row r="18431">
      <c r="N18431" s="561" t="n"/>
    </row>
    <row r="18432">
      <c r="N18432" s="561" t="n"/>
    </row>
    <row r="18433">
      <c r="N18433" s="561" t="n"/>
    </row>
    <row r="18434">
      <c r="N18434" s="561" t="n"/>
    </row>
    <row r="18435">
      <c r="N18435" s="561" t="n"/>
    </row>
    <row r="18436">
      <c r="N18436" s="561" t="n"/>
    </row>
    <row r="18437">
      <c r="N18437" s="561" t="n"/>
    </row>
    <row r="18438">
      <c r="N18438" s="561" t="n"/>
    </row>
    <row r="18439">
      <c r="N18439" s="561" t="n"/>
    </row>
    <row r="18440">
      <c r="N18440" s="561" t="n"/>
    </row>
    <row r="18441">
      <c r="N18441" s="561" t="n"/>
    </row>
    <row r="18442">
      <c r="N18442" s="561" t="n"/>
    </row>
    <row r="18443">
      <c r="N18443" s="561" t="n"/>
    </row>
    <row r="18444">
      <c r="N18444" s="561" t="n"/>
    </row>
    <row r="18445">
      <c r="N18445" s="561" t="n"/>
    </row>
    <row r="18446">
      <c r="N18446" s="561" t="n"/>
    </row>
    <row r="18447">
      <c r="N18447" s="561" t="n"/>
    </row>
    <row r="18448">
      <c r="N18448" s="561" t="n"/>
    </row>
    <row r="18449">
      <c r="N18449" s="561" t="n"/>
    </row>
    <row r="18450">
      <c r="N18450" s="561" t="n"/>
    </row>
    <row r="18451">
      <c r="N18451" s="561" t="n"/>
    </row>
    <row r="18452">
      <c r="N18452" s="561" t="n"/>
    </row>
    <row r="18453">
      <c r="N18453" s="561" t="n"/>
    </row>
    <row r="18454">
      <c r="N18454" s="561" t="n"/>
    </row>
    <row r="18455">
      <c r="N18455" s="561" t="n"/>
    </row>
    <row r="18456">
      <c r="N18456" s="561" t="n"/>
    </row>
    <row r="18457">
      <c r="N18457" s="561" t="n"/>
    </row>
    <row r="18458">
      <c r="N18458" s="561" t="n"/>
    </row>
    <row r="18459">
      <c r="N18459" s="561" t="n"/>
    </row>
    <row r="18460">
      <c r="N18460" s="561" t="n"/>
    </row>
    <row r="18461">
      <c r="N18461" s="561" t="n"/>
    </row>
    <row r="18462">
      <c r="N18462" s="561" t="n"/>
    </row>
    <row r="18463">
      <c r="N18463" s="561" t="n"/>
    </row>
    <row r="18464">
      <c r="N18464" s="561" t="n"/>
    </row>
    <row r="18465">
      <c r="N18465" s="561" t="n"/>
    </row>
    <row r="18466">
      <c r="N18466" s="561" t="n"/>
    </row>
    <row r="18467">
      <c r="N18467" s="561" t="n"/>
    </row>
    <row r="18468">
      <c r="N18468" s="561" t="n"/>
    </row>
    <row r="18469">
      <c r="N18469" s="561" t="n"/>
    </row>
    <row r="18470">
      <c r="N18470" s="561" t="n"/>
    </row>
    <row r="18471">
      <c r="N18471" s="561" t="n"/>
    </row>
    <row r="18472">
      <c r="N18472" s="561" t="n"/>
    </row>
    <row r="18473">
      <c r="N18473" s="561" t="n"/>
    </row>
    <row r="18474">
      <c r="N18474" s="561" t="n"/>
    </row>
    <row r="18475">
      <c r="N18475" s="561" t="n"/>
    </row>
    <row r="18476">
      <c r="N18476" s="561" t="n"/>
    </row>
    <row r="18477">
      <c r="N18477" s="561" t="n"/>
    </row>
    <row r="18478">
      <c r="N18478" s="561" t="n"/>
    </row>
    <row r="18479">
      <c r="N18479" s="561" t="n"/>
    </row>
    <row r="18480">
      <c r="N18480" s="561" t="n"/>
    </row>
    <row r="18481">
      <c r="N18481" s="561" t="n"/>
    </row>
    <row r="18482">
      <c r="N18482" s="561" t="n"/>
    </row>
    <row r="18483">
      <c r="N18483" s="561" t="n"/>
    </row>
    <row r="18484">
      <c r="N18484" s="561" t="n"/>
    </row>
    <row r="18485">
      <c r="N18485" s="561" t="n"/>
    </row>
    <row r="18486">
      <c r="N18486" s="561" t="n"/>
    </row>
    <row r="18487">
      <c r="N18487" s="561" t="n"/>
    </row>
    <row r="18488">
      <c r="N18488" s="561" t="n"/>
    </row>
    <row r="18489">
      <c r="N18489" s="561" t="n"/>
    </row>
    <row r="18490">
      <c r="N18490" s="561" t="n"/>
    </row>
    <row r="18491">
      <c r="N18491" s="561" t="n"/>
    </row>
    <row r="18492">
      <c r="N18492" s="561" t="n"/>
    </row>
    <row r="18493">
      <c r="N18493" s="561" t="n"/>
    </row>
    <row r="18494">
      <c r="N18494" s="561" t="n"/>
    </row>
    <row r="18495">
      <c r="N18495" s="561" t="n"/>
    </row>
    <row r="18496">
      <c r="N18496" s="561" t="n"/>
    </row>
    <row r="18497">
      <c r="N18497" s="561" t="n"/>
    </row>
    <row r="18498">
      <c r="N18498" s="561" t="n"/>
    </row>
    <row r="18499">
      <c r="N18499" s="561" t="n"/>
    </row>
    <row r="18500">
      <c r="N18500" s="561" t="n"/>
    </row>
    <row r="18501">
      <c r="N18501" s="561" t="n"/>
    </row>
    <row r="18502">
      <c r="N18502" s="561" t="n"/>
    </row>
    <row r="18503">
      <c r="N18503" s="561" t="n"/>
    </row>
    <row r="18504">
      <c r="N18504" s="561" t="n"/>
    </row>
    <row r="18505">
      <c r="N18505" s="561" t="n"/>
    </row>
    <row r="18506">
      <c r="N18506" s="561" t="n"/>
    </row>
    <row r="18507">
      <c r="N18507" s="561" t="n"/>
    </row>
    <row r="18508">
      <c r="N18508" s="561" t="n"/>
    </row>
    <row r="18509">
      <c r="N18509" s="561" t="n"/>
    </row>
    <row r="18510">
      <c r="N18510" s="561" t="n"/>
    </row>
    <row r="18511">
      <c r="N18511" s="561" t="n"/>
    </row>
    <row r="18512">
      <c r="N18512" s="561" t="n"/>
    </row>
    <row r="18513">
      <c r="N18513" s="561" t="n"/>
    </row>
    <row r="18514">
      <c r="N18514" s="561" t="n"/>
    </row>
    <row r="18515">
      <c r="N18515" s="561" t="n"/>
    </row>
    <row r="18516">
      <c r="N18516" s="561" t="n"/>
    </row>
    <row r="18517">
      <c r="N18517" s="561" t="n"/>
    </row>
    <row r="18518">
      <c r="N18518" s="561" t="n"/>
    </row>
    <row r="18519">
      <c r="N18519" s="561" t="n"/>
    </row>
    <row r="18520">
      <c r="N18520" s="561" t="n"/>
    </row>
    <row r="18521">
      <c r="N18521" s="561" t="n"/>
    </row>
    <row r="18522">
      <c r="N18522" s="561" t="n"/>
    </row>
    <row r="18523">
      <c r="N18523" s="561" t="n"/>
    </row>
    <row r="18524">
      <c r="N18524" s="561" t="n"/>
    </row>
    <row r="18525">
      <c r="N18525" s="561" t="n"/>
    </row>
    <row r="18526">
      <c r="N18526" s="561" t="n"/>
    </row>
    <row r="18527">
      <c r="N18527" s="561" t="n"/>
    </row>
    <row r="18528">
      <c r="N18528" s="561" t="n"/>
    </row>
    <row r="18529">
      <c r="N18529" s="561" t="n"/>
    </row>
    <row r="18530">
      <c r="N18530" s="561" t="n"/>
    </row>
    <row r="18531">
      <c r="N18531" s="561" t="n"/>
    </row>
    <row r="18532">
      <c r="N18532" s="561" t="n"/>
    </row>
    <row r="18533">
      <c r="N18533" s="561" t="n"/>
    </row>
    <row r="18534">
      <c r="N18534" s="561" t="n"/>
    </row>
    <row r="18535">
      <c r="N18535" s="561" t="n"/>
    </row>
    <row r="18536">
      <c r="N18536" s="561" t="n"/>
    </row>
    <row r="18537">
      <c r="N18537" s="561" t="n"/>
    </row>
    <row r="18538">
      <c r="N18538" s="561" t="n"/>
    </row>
    <row r="18539">
      <c r="N18539" s="561" t="n"/>
    </row>
    <row r="18540">
      <c r="N18540" s="561" t="n"/>
    </row>
    <row r="18541">
      <c r="N18541" s="561" t="n"/>
    </row>
    <row r="18542">
      <c r="N18542" s="561" t="n"/>
    </row>
    <row r="18543">
      <c r="N18543" s="561" t="n"/>
    </row>
    <row r="18544">
      <c r="N18544" s="561" t="n"/>
    </row>
    <row r="18545">
      <c r="N18545" s="561" t="n"/>
    </row>
    <row r="18546">
      <c r="N18546" s="561" t="n"/>
    </row>
    <row r="18547">
      <c r="N18547" s="561" t="n"/>
    </row>
    <row r="18548">
      <c r="N18548" s="561" t="n"/>
    </row>
    <row r="18549">
      <c r="N18549" s="561" t="n"/>
    </row>
    <row r="18550">
      <c r="N18550" s="561" t="n"/>
    </row>
    <row r="18551">
      <c r="N18551" s="561" t="n"/>
    </row>
    <row r="18552">
      <c r="N18552" s="561" t="n"/>
    </row>
    <row r="18553">
      <c r="N18553" s="561" t="n"/>
    </row>
    <row r="18554">
      <c r="N18554" s="561" t="n"/>
    </row>
    <row r="18555">
      <c r="N18555" s="561" t="n"/>
    </row>
    <row r="18556">
      <c r="N18556" s="561" t="n"/>
    </row>
    <row r="18557">
      <c r="N18557" s="561" t="n"/>
    </row>
    <row r="18558">
      <c r="N18558" s="561" t="n"/>
    </row>
    <row r="18559">
      <c r="N18559" s="561" t="n"/>
    </row>
    <row r="18560">
      <c r="N18560" s="561" t="n"/>
    </row>
    <row r="18561">
      <c r="N18561" s="561" t="n"/>
    </row>
    <row r="18562">
      <c r="N18562" s="561" t="n"/>
    </row>
    <row r="18563">
      <c r="N18563" s="561" t="n"/>
    </row>
    <row r="18564">
      <c r="N18564" s="561" t="n"/>
    </row>
    <row r="18565">
      <c r="N18565" s="561" t="n"/>
    </row>
    <row r="18566">
      <c r="N18566" s="561" t="n"/>
    </row>
    <row r="18567">
      <c r="N18567" s="561" t="n"/>
    </row>
    <row r="18568">
      <c r="N18568" s="561" t="n"/>
    </row>
    <row r="18569">
      <c r="N18569" s="561" t="n"/>
    </row>
    <row r="18570">
      <c r="N18570" s="561" t="n"/>
    </row>
    <row r="18571">
      <c r="N18571" s="561" t="n"/>
    </row>
    <row r="18572">
      <c r="N18572" s="561" t="n"/>
    </row>
    <row r="18573">
      <c r="N18573" s="561" t="n"/>
    </row>
    <row r="18574">
      <c r="N18574" s="561" t="n"/>
    </row>
    <row r="18575">
      <c r="N18575" s="561" t="n"/>
    </row>
    <row r="18576">
      <c r="N18576" s="561" t="n"/>
    </row>
    <row r="18577">
      <c r="N18577" s="561" t="n"/>
    </row>
    <row r="18578">
      <c r="N18578" s="561" t="n"/>
    </row>
    <row r="18579">
      <c r="N18579" s="561" t="n"/>
    </row>
    <row r="18580">
      <c r="N18580" s="561" t="n"/>
    </row>
    <row r="18581">
      <c r="N18581" s="561" t="n"/>
    </row>
    <row r="18582">
      <c r="N18582" s="561" t="n"/>
    </row>
    <row r="18583">
      <c r="N18583" s="561" t="n"/>
    </row>
    <row r="18584">
      <c r="N18584" s="561" t="n"/>
    </row>
    <row r="18585">
      <c r="N18585" s="561" t="n"/>
    </row>
    <row r="18586">
      <c r="N18586" s="561" t="n"/>
    </row>
    <row r="18587">
      <c r="N18587" s="561" t="n"/>
    </row>
    <row r="18588">
      <c r="N18588" s="561" t="n"/>
    </row>
    <row r="18589">
      <c r="N18589" s="561" t="n"/>
    </row>
    <row r="18590">
      <c r="N18590" s="561" t="n"/>
    </row>
    <row r="18591">
      <c r="N18591" s="561" t="n"/>
    </row>
    <row r="18592">
      <c r="N18592" s="561" t="n"/>
    </row>
    <row r="18593">
      <c r="N18593" s="561" t="n"/>
    </row>
    <row r="18594">
      <c r="N18594" s="561" t="n"/>
    </row>
    <row r="18595">
      <c r="N18595" s="561" t="n"/>
    </row>
    <row r="18596">
      <c r="N18596" s="561" t="n"/>
    </row>
    <row r="18597">
      <c r="N18597" s="561" t="n"/>
    </row>
    <row r="18598">
      <c r="N18598" s="561" t="n"/>
    </row>
    <row r="18599">
      <c r="N18599" s="561" t="n"/>
    </row>
    <row r="18600">
      <c r="N18600" s="561" t="n"/>
    </row>
    <row r="18601">
      <c r="N18601" s="561" t="n"/>
    </row>
    <row r="18602">
      <c r="N18602" s="561" t="n"/>
    </row>
    <row r="18603">
      <c r="N18603" s="561" t="n"/>
    </row>
    <row r="18604">
      <c r="N18604" s="561" t="n"/>
    </row>
    <row r="18605">
      <c r="N18605" s="561" t="n"/>
    </row>
    <row r="18606">
      <c r="N18606" s="561" t="n"/>
    </row>
    <row r="18607">
      <c r="N18607" s="561" t="n"/>
    </row>
    <row r="18608">
      <c r="N18608" s="561" t="n"/>
    </row>
    <row r="18609">
      <c r="N18609" s="561" t="n"/>
    </row>
    <row r="18610">
      <c r="N18610" s="561" t="n"/>
    </row>
    <row r="18611">
      <c r="N18611" s="561" t="n"/>
    </row>
    <row r="18612">
      <c r="N18612" s="561" t="n"/>
    </row>
    <row r="18613">
      <c r="N18613" s="561" t="n"/>
    </row>
    <row r="18614">
      <c r="N18614" s="561" t="n"/>
    </row>
    <row r="18615">
      <c r="N18615" s="561" t="n"/>
    </row>
    <row r="18616">
      <c r="N18616" s="561" t="n"/>
    </row>
    <row r="18617">
      <c r="N18617" s="561" t="n"/>
    </row>
    <row r="18618">
      <c r="N18618" s="561" t="n"/>
    </row>
    <row r="18619">
      <c r="N18619" s="561" t="n"/>
    </row>
    <row r="18620">
      <c r="N18620" s="561" t="n"/>
    </row>
    <row r="18621">
      <c r="N18621" s="561" t="n"/>
    </row>
    <row r="18622">
      <c r="N18622" s="561" t="n"/>
    </row>
    <row r="18623">
      <c r="N18623" s="561" t="n"/>
    </row>
    <row r="18624">
      <c r="N18624" s="561" t="n"/>
    </row>
    <row r="18625">
      <c r="N18625" s="561" t="n"/>
    </row>
    <row r="18626">
      <c r="N18626" s="561" t="n"/>
    </row>
    <row r="18627">
      <c r="N18627" s="561" t="n"/>
    </row>
    <row r="18628">
      <c r="N18628" s="561" t="n"/>
    </row>
    <row r="18629">
      <c r="N18629" s="561" t="n"/>
    </row>
    <row r="18630">
      <c r="N18630" s="561" t="n"/>
    </row>
    <row r="18631">
      <c r="N18631" s="561" t="n"/>
    </row>
    <row r="18632">
      <c r="N18632" s="561" t="n"/>
    </row>
    <row r="18633">
      <c r="N18633" s="561" t="n"/>
    </row>
    <row r="18634">
      <c r="N18634" s="561" t="n"/>
    </row>
    <row r="18635">
      <c r="N18635" s="561" t="n"/>
    </row>
    <row r="18636">
      <c r="N18636" s="561" t="n"/>
    </row>
    <row r="18637">
      <c r="N18637" s="561" t="n"/>
    </row>
    <row r="18638">
      <c r="N18638" s="561" t="n"/>
    </row>
    <row r="18639">
      <c r="N18639" s="561" t="n"/>
    </row>
    <row r="18640">
      <c r="N18640" s="561" t="n"/>
    </row>
    <row r="18641">
      <c r="N18641" s="561" t="n"/>
    </row>
    <row r="18642">
      <c r="N18642" s="561" t="n"/>
    </row>
    <row r="18643">
      <c r="N18643" s="561" t="n"/>
    </row>
    <row r="18644">
      <c r="N18644" s="561" t="n"/>
    </row>
    <row r="18645">
      <c r="N18645" s="561" t="n"/>
    </row>
    <row r="18646">
      <c r="N18646" s="561" t="n"/>
    </row>
    <row r="18647">
      <c r="N18647" s="561" t="n"/>
    </row>
    <row r="18648">
      <c r="N18648" s="561" t="n"/>
    </row>
    <row r="18649">
      <c r="N18649" s="561" t="n"/>
    </row>
    <row r="18650">
      <c r="N18650" s="561" t="n"/>
    </row>
    <row r="18651">
      <c r="N18651" s="561" t="n"/>
    </row>
    <row r="18652">
      <c r="N18652" s="561" t="n"/>
    </row>
    <row r="18653">
      <c r="N18653" s="561" t="n"/>
    </row>
    <row r="18654">
      <c r="N18654" s="561" t="n"/>
    </row>
    <row r="18655">
      <c r="N18655" s="561" t="n"/>
    </row>
    <row r="18656">
      <c r="N18656" s="561" t="n"/>
    </row>
    <row r="18657">
      <c r="N18657" s="561" t="n"/>
    </row>
    <row r="18658">
      <c r="N18658" s="561" t="n"/>
    </row>
    <row r="18659">
      <c r="N18659" s="561" t="n"/>
    </row>
    <row r="18660">
      <c r="N18660" s="561" t="n"/>
    </row>
    <row r="18661">
      <c r="N18661" s="561" t="n"/>
    </row>
    <row r="18662">
      <c r="N18662" s="561" t="n"/>
    </row>
    <row r="18663">
      <c r="N18663" s="561" t="n"/>
    </row>
    <row r="18664">
      <c r="N18664" s="561" t="n"/>
    </row>
    <row r="18665">
      <c r="N18665" s="561" t="n"/>
    </row>
    <row r="18666">
      <c r="N18666" s="561" t="n"/>
    </row>
    <row r="18667">
      <c r="N18667" s="561" t="n"/>
    </row>
    <row r="18668">
      <c r="N18668" s="561" t="n"/>
    </row>
    <row r="18669">
      <c r="N18669" s="561" t="n"/>
    </row>
    <row r="18670">
      <c r="N18670" s="561" t="n"/>
    </row>
    <row r="18671">
      <c r="N18671" s="561" t="n"/>
    </row>
    <row r="18672">
      <c r="N18672" s="561" t="n"/>
    </row>
    <row r="18673">
      <c r="N18673" s="561" t="n"/>
    </row>
    <row r="18674">
      <c r="N18674" s="561" t="n"/>
    </row>
    <row r="18675">
      <c r="N18675" s="561" t="n"/>
    </row>
    <row r="18676">
      <c r="N18676" s="561" t="n"/>
    </row>
    <row r="18677">
      <c r="N18677" s="561" t="n"/>
    </row>
    <row r="18678">
      <c r="N18678" s="561" t="n"/>
    </row>
    <row r="18679">
      <c r="N18679" s="561" t="n"/>
    </row>
    <row r="18680">
      <c r="N18680" s="561" t="n"/>
    </row>
    <row r="18681">
      <c r="N18681" s="561" t="n"/>
    </row>
    <row r="18682">
      <c r="N18682" s="561" t="n"/>
    </row>
    <row r="18683">
      <c r="N18683" s="561" t="n"/>
    </row>
    <row r="18684">
      <c r="N18684" s="561" t="n"/>
    </row>
    <row r="18685">
      <c r="N18685" s="561" t="n"/>
    </row>
    <row r="18686">
      <c r="N18686" s="561" t="n"/>
    </row>
    <row r="18687">
      <c r="N18687" s="561" t="n"/>
    </row>
    <row r="18688">
      <c r="N18688" s="561" t="n"/>
    </row>
    <row r="18689">
      <c r="N18689" s="561" t="n"/>
    </row>
    <row r="18690">
      <c r="N18690" s="561" t="n"/>
    </row>
    <row r="18691">
      <c r="N18691" s="561" t="n"/>
    </row>
    <row r="18692">
      <c r="N18692" s="561" t="n"/>
    </row>
    <row r="18693">
      <c r="N18693" s="561" t="n"/>
    </row>
    <row r="18694">
      <c r="N18694" s="561" t="n"/>
    </row>
    <row r="18695">
      <c r="N18695" s="561" t="n"/>
    </row>
    <row r="18696">
      <c r="N18696" s="561" t="n"/>
    </row>
    <row r="18697">
      <c r="N18697" s="561" t="n"/>
    </row>
    <row r="18698">
      <c r="N18698" s="561" t="n"/>
    </row>
    <row r="18699">
      <c r="N18699" s="561" t="n"/>
    </row>
    <row r="18700">
      <c r="N18700" s="561" t="n"/>
    </row>
    <row r="18701">
      <c r="N18701" s="561" t="n"/>
    </row>
    <row r="18702">
      <c r="N18702" s="561" t="n"/>
    </row>
    <row r="18703">
      <c r="N18703" s="561" t="n"/>
    </row>
    <row r="18704">
      <c r="N18704" s="561" t="n"/>
    </row>
    <row r="18705">
      <c r="N18705" s="561" t="n"/>
    </row>
    <row r="18706">
      <c r="N18706" s="561" t="n"/>
    </row>
    <row r="18707">
      <c r="N18707" s="561" t="n"/>
    </row>
    <row r="18708">
      <c r="N18708" s="561" t="n"/>
    </row>
    <row r="18709">
      <c r="N18709" s="561" t="n"/>
    </row>
    <row r="18710">
      <c r="N18710" s="561" t="n"/>
    </row>
    <row r="18711">
      <c r="N18711" s="561" t="n"/>
    </row>
    <row r="18712">
      <c r="N18712" s="561" t="n"/>
    </row>
    <row r="18713">
      <c r="N18713" s="561" t="n"/>
    </row>
    <row r="18714">
      <c r="N18714" s="561" t="n"/>
    </row>
    <row r="18715">
      <c r="N18715" s="561" t="n"/>
    </row>
    <row r="18716">
      <c r="N18716" s="561" t="n"/>
    </row>
    <row r="18717">
      <c r="N18717" s="561" t="n"/>
    </row>
    <row r="18718">
      <c r="N18718" s="561" t="n"/>
    </row>
    <row r="18719">
      <c r="N18719" s="561" t="n"/>
    </row>
    <row r="18720">
      <c r="N18720" s="561" t="n"/>
    </row>
    <row r="18721">
      <c r="N18721" s="561" t="n"/>
    </row>
    <row r="18722">
      <c r="N18722" s="561" t="n"/>
    </row>
    <row r="18723">
      <c r="N18723" s="561" t="n"/>
    </row>
    <row r="18724">
      <c r="N18724" s="561" t="n"/>
    </row>
    <row r="18725">
      <c r="N18725" s="561" t="n"/>
    </row>
    <row r="18726">
      <c r="N18726" s="561" t="n"/>
    </row>
    <row r="18727">
      <c r="N18727" s="561" t="n"/>
    </row>
    <row r="18728">
      <c r="N18728" s="561" t="n"/>
    </row>
    <row r="18729">
      <c r="N18729" s="561" t="n"/>
    </row>
    <row r="18730">
      <c r="N18730" s="561" t="n"/>
    </row>
    <row r="18731">
      <c r="N18731" s="561" t="n"/>
    </row>
    <row r="18732">
      <c r="N18732" s="561" t="n"/>
    </row>
    <row r="18733">
      <c r="N18733" s="561" t="n"/>
    </row>
    <row r="18734">
      <c r="N18734" s="561" t="n"/>
    </row>
    <row r="18735">
      <c r="N18735" s="561" t="n"/>
    </row>
    <row r="18736">
      <c r="N18736" s="561" t="n"/>
    </row>
    <row r="18737">
      <c r="N18737" s="561" t="n"/>
    </row>
    <row r="18738">
      <c r="N18738" s="561" t="n"/>
    </row>
    <row r="18739">
      <c r="N18739" s="561" t="n"/>
    </row>
    <row r="18740">
      <c r="N18740" s="561" t="n"/>
    </row>
    <row r="18741">
      <c r="N18741" s="561" t="n"/>
    </row>
    <row r="18742">
      <c r="N18742" s="561" t="n"/>
    </row>
    <row r="18743">
      <c r="N18743" s="561" t="n"/>
    </row>
    <row r="18744">
      <c r="N18744" s="561" t="n"/>
    </row>
    <row r="18745">
      <c r="N18745" s="561" t="n"/>
    </row>
    <row r="18746">
      <c r="N18746" s="561" t="n"/>
    </row>
    <row r="18747">
      <c r="N18747" s="561" t="n"/>
    </row>
    <row r="18748">
      <c r="N18748" s="561" t="n"/>
    </row>
    <row r="18749">
      <c r="N18749" s="561" t="n"/>
    </row>
    <row r="18750">
      <c r="N18750" s="561" t="n"/>
    </row>
    <row r="18751">
      <c r="N18751" s="561" t="n"/>
    </row>
    <row r="18752">
      <c r="N18752" s="561" t="n"/>
    </row>
    <row r="18753">
      <c r="N18753" s="561" t="n"/>
    </row>
    <row r="18754">
      <c r="N18754" s="561" t="n"/>
    </row>
    <row r="18755">
      <c r="N18755" s="561" t="n"/>
    </row>
    <row r="18756">
      <c r="N18756" s="561" t="n"/>
    </row>
    <row r="18757">
      <c r="N18757" s="561" t="n"/>
    </row>
    <row r="18758">
      <c r="N18758" s="561" t="n"/>
    </row>
    <row r="18759">
      <c r="N18759" s="561" t="n"/>
    </row>
    <row r="18760">
      <c r="N18760" s="561" t="n"/>
    </row>
    <row r="18761">
      <c r="N18761" s="561" t="n"/>
    </row>
    <row r="18762">
      <c r="N18762" s="561" t="n"/>
    </row>
    <row r="18763">
      <c r="N18763" s="561" t="n"/>
    </row>
    <row r="18764">
      <c r="N18764" s="561" t="n"/>
    </row>
    <row r="18765">
      <c r="N18765" s="561" t="n"/>
    </row>
    <row r="18766">
      <c r="N18766" s="561" t="n"/>
    </row>
    <row r="18767">
      <c r="N18767" s="561" t="n"/>
    </row>
    <row r="18768">
      <c r="N18768" s="561" t="n"/>
    </row>
    <row r="18769">
      <c r="N18769" s="561" t="n"/>
    </row>
    <row r="18770">
      <c r="N18770" s="561" t="n"/>
    </row>
    <row r="18771">
      <c r="N18771" s="561" t="n"/>
    </row>
    <row r="18772">
      <c r="N18772" s="561" t="n"/>
    </row>
    <row r="18773">
      <c r="N18773" s="561" t="n"/>
    </row>
    <row r="18774">
      <c r="N18774" s="561" t="n"/>
    </row>
    <row r="18775">
      <c r="N18775" s="561" t="n"/>
    </row>
    <row r="18776">
      <c r="N18776" s="561" t="n"/>
    </row>
    <row r="18777">
      <c r="N18777" s="561" t="n"/>
    </row>
    <row r="18778">
      <c r="N18778" s="561" t="n"/>
    </row>
    <row r="18779">
      <c r="N18779" s="561" t="n"/>
    </row>
    <row r="18780">
      <c r="N18780" s="561" t="n"/>
    </row>
    <row r="18781">
      <c r="N18781" s="561" t="n"/>
    </row>
    <row r="18782">
      <c r="N18782" s="561" t="n"/>
    </row>
    <row r="18783">
      <c r="N18783" s="561" t="n"/>
    </row>
    <row r="18784">
      <c r="N18784" s="561" t="n"/>
    </row>
    <row r="18785">
      <c r="N18785" s="561" t="n"/>
    </row>
    <row r="18786">
      <c r="N18786" s="561" t="n"/>
    </row>
    <row r="18787">
      <c r="N18787" s="561" t="n"/>
    </row>
    <row r="18788">
      <c r="N18788" s="561" t="n"/>
    </row>
    <row r="18789">
      <c r="N18789" s="561" t="n"/>
    </row>
    <row r="18790">
      <c r="N18790" s="561" t="n"/>
    </row>
    <row r="18791">
      <c r="N18791" s="561" t="n"/>
    </row>
    <row r="18792">
      <c r="N18792" s="561" t="n"/>
    </row>
    <row r="18793">
      <c r="N18793" s="561" t="n"/>
    </row>
    <row r="18794">
      <c r="N18794" s="561" t="n"/>
    </row>
    <row r="18795">
      <c r="N18795" s="561" t="n"/>
    </row>
    <row r="18796">
      <c r="N18796" s="561" t="n"/>
    </row>
    <row r="18797">
      <c r="N18797" s="561" t="n"/>
    </row>
    <row r="18798">
      <c r="N18798" s="561" t="n"/>
    </row>
    <row r="18799">
      <c r="N18799" s="561" t="n"/>
    </row>
    <row r="18800">
      <c r="N18800" s="561" t="n"/>
    </row>
    <row r="18801">
      <c r="N18801" s="561" t="n"/>
    </row>
    <row r="18802">
      <c r="N18802" s="561" t="n"/>
    </row>
    <row r="18803">
      <c r="N18803" s="561" t="n"/>
    </row>
    <row r="18804">
      <c r="N18804" s="561" t="n"/>
    </row>
    <row r="18805">
      <c r="N18805" s="561" t="n"/>
    </row>
    <row r="18806">
      <c r="N18806" s="561" t="n"/>
    </row>
    <row r="18807">
      <c r="N18807" s="561" t="n"/>
    </row>
    <row r="18808">
      <c r="N18808" s="561" t="n"/>
    </row>
    <row r="18809">
      <c r="N18809" s="561" t="n"/>
    </row>
    <row r="18810">
      <c r="N18810" s="561" t="n"/>
    </row>
    <row r="18811">
      <c r="N18811" s="561" t="n"/>
    </row>
    <row r="18812">
      <c r="N18812" s="561" t="n"/>
    </row>
    <row r="18813">
      <c r="N18813" s="561" t="n"/>
    </row>
    <row r="18814">
      <c r="N18814" s="561" t="n"/>
    </row>
    <row r="18815">
      <c r="N18815" s="561" t="n"/>
    </row>
    <row r="18816">
      <c r="N18816" s="561" t="n"/>
    </row>
    <row r="18817">
      <c r="N18817" s="561" t="n"/>
    </row>
    <row r="18818">
      <c r="N18818" s="561" t="n"/>
    </row>
    <row r="18819">
      <c r="N18819" s="561" t="n"/>
    </row>
    <row r="18820">
      <c r="N18820" s="561" t="n"/>
    </row>
    <row r="18821">
      <c r="N18821" s="561" t="n"/>
    </row>
    <row r="18822">
      <c r="N18822" s="561" t="n"/>
    </row>
    <row r="18823">
      <c r="N18823" s="561" t="n"/>
    </row>
    <row r="18824">
      <c r="N18824" s="561" t="n"/>
    </row>
    <row r="18825">
      <c r="N18825" s="561" t="n"/>
    </row>
    <row r="18826">
      <c r="N18826" s="561" t="n"/>
    </row>
    <row r="18827">
      <c r="N18827" s="561" t="n"/>
    </row>
    <row r="18828">
      <c r="N18828" s="561" t="n"/>
    </row>
    <row r="18829">
      <c r="N18829" s="561" t="n"/>
    </row>
    <row r="18830">
      <c r="N18830" s="561" t="n"/>
    </row>
    <row r="18831">
      <c r="N18831" s="561" t="n"/>
    </row>
    <row r="18832">
      <c r="N18832" s="561" t="n"/>
    </row>
    <row r="18833">
      <c r="N18833" s="561" t="n"/>
    </row>
    <row r="18834">
      <c r="N18834" s="561" t="n"/>
    </row>
    <row r="18835">
      <c r="N18835" s="561" t="n"/>
    </row>
    <row r="18836">
      <c r="N18836" s="561" t="n"/>
    </row>
    <row r="18837">
      <c r="N18837" s="561" t="n"/>
    </row>
    <row r="18838">
      <c r="N18838" s="561" t="n"/>
    </row>
    <row r="18839">
      <c r="N18839" s="561" t="n"/>
    </row>
    <row r="18840">
      <c r="N18840" s="561" t="n"/>
    </row>
    <row r="18841">
      <c r="N18841" s="561" t="n"/>
    </row>
    <row r="18842">
      <c r="N18842" s="561" t="n"/>
    </row>
    <row r="18843">
      <c r="N18843" s="561" t="n"/>
    </row>
    <row r="18844">
      <c r="N18844" s="561" t="n"/>
    </row>
    <row r="18845">
      <c r="N18845" s="561" t="n"/>
    </row>
    <row r="18846">
      <c r="N18846" s="561" t="n"/>
    </row>
    <row r="18847">
      <c r="N18847" s="561" t="n"/>
    </row>
    <row r="18848">
      <c r="N18848" s="561" t="n"/>
    </row>
    <row r="18849">
      <c r="N18849" s="561" t="n"/>
    </row>
    <row r="18850">
      <c r="N18850" s="561" t="n"/>
    </row>
    <row r="18851">
      <c r="N18851" s="561" t="n"/>
    </row>
    <row r="18852">
      <c r="N18852" s="561" t="n"/>
    </row>
    <row r="18853">
      <c r="N18853" s="561" t="n"/>
    </row>
    <row r="18854">
      <c r="N18854" s="561" t="n"/>
    </row>
    <row r="18855">
      <c r="N18855" s="561" t="n"/>
    </row>
    <row r="18856">
      <c r="N18856" s="561" t="n"/>
    </row>
    <row r="18857">
      <c r="N18857" s="561" t="n"/>
    </row>
    <row r="18858">
      <c r="N18858" s="561" t="n"/>
    </row>
    <row r="18859">
      <c r="N18859" s="561" t="n"/>
    </row>
    <row r="18860">
      <c r="N18860" s="561" t="n"/>
    </row>
    <row r="18861">
      <c r="N18861" s="561" t="n"/>
    </row>
    <row r="18862">
      <c r="N18862" s="561" t="n"/>
    </row>
    <row r="18863">
      <c r="N18863" s="561" t="n"/>
    </row>
    <row r="18864">
      <c r="N18864" s="561" t="n"/>
    </row>
    <row r="18865">
      <c r="N18865" s="561" t="n"/>
    </row>
    <row r="18866">
      <c r="N18866" s="561" t="n"/>
    </row>
    <row r="18867">
      <c r="N18867" s="561" t="n"/>
    </row>
    <row r="18868">
      <c r="N18868" s="561" t="n"/>
    </row>
    <row r="18869">
      <c r="N18869" s="561" t="n"/>
    </row>
    <row r="18870">
      <c r="N18870" s="561" t="n"/>
    </row>
    <row r="18871">
      <c r="N18871" s="561" t="n"/>
    </row>
    <row r="18872">
      <c r="N18872" s="561" t="n"/>
    </row>
    <row r="18873">
      <c r="N18873" s="561" t="n"/>
    </row>
    <row r="18874">
      <c r="N18874" s="561" t="n"/>
    </row>
    <row r="18875">
      <c r="N18875" s="561" t="n"/>
    </row>
    <row r="18876">
      <c r="N18876" s="561" t="n"/>
    </row>
    <row r="18877">
      <c r="N18877" s="561" t="n"/>
    </row>
    <row r="18878">
      <c r="N18878" s="561" t="n"/>
    </row>
    <row r="18879">
      <c r="N18879" s="561" t="n"/>
    </row>
    <row r="18880">
      <c r="N18880" s="561" t="n"/>
    </row>
    <row r="18881">
      <c r="N18881" s="561" t="n"/>
    </row>
    <row r="18882">
      <c r="N18882" s="561" t="n"/>
    </row>
    <row r="18883">
      <c r="N18883" s="561" t="n"/>
    </row>
    <row r="18884">
      <c r="N18884" s="561" t="n"/>
    </row>
    <row r="18885">
      <c r="N18885" s="561" t="n"/>
    </row>
    <row r="18886">
      <c r="N18886" s="561" t="n"/>
    </row>
    <row r="18887">
      <c r="N18887" s="561" t="n"/>
    </row>
    <row r="18888">
      <c r="N18888" s="561" t="n"/>
    </row>
    <row r="18889">
      <c r="N18889" s="561" t="n"/>
    </row>
    <row r="18890">
      <c r="N18890" s="561" t="n"/>
    </row>
    <row r="18891">
      <c r="N18891" s="561" t="n"/>
    </row>
    <row r="18892">
      <c r="N18892" s="561" t="n"/>
    </row>
    <row r="18893">
      <c r="N18893" s="561" t="n"/>
    </row>
    <row r="18894">
      <c r="N18894" s="561" t="n"/>
    </row>
    <row r="18895">
      <c r="N18895" s="561" t="n"/>
    </row>
    <row r="18896">
      <c r="N18896" s="561" t="n"/>
    </row>
    <row r="18897">
      <c r="N18897" s="561" t="n"/>
    </row>
    <row r="18898">
      <c r="N18898" s="561" t="n"/>
    </row>
    <row r="18899">
      <c r="N18899" s="561" t="n"/>
    </row>
    <row r="18900">
      <c r="N18900" s="561" t="n"/>
    </row>
    <row r="18901">
      <c r="N18901" s="561" t="n"/>
    </row>
    <row r="18902">
      <c r="N18902" s="561" t="n"/>
    </row>
    <row r="18903">
      <c r="N18903" s="561" t="n"/>
    </row>
    <row r="18904">
      <c r="N18904" s="561" t="n"/>
    </row>
    <row r="18905">
      <c r="N18905" s="561" t="n"/>
    </row>
    <row r="18906">
      <c r="N18906" s="561" t="n"/>
    </row>
    <row r="18907">
      <c r="N18907" s="561" t="n"/>
    </row>
    <row r="18908">
      <c r="N18908" s="561" t="n"/>
    </row>
    <row r="18909">
      <c r="N18909" s="561" t="n"/>
    </row>
    <row r="18910">
      <c r="N18910" s="561" t="n"/>
    </row>
    <row r="18911">
      <c r="N18911" s="561" t="n"/>
    </row>
    <row r="18912">
      <c r="N18912" s="561" t="n"/>
    </row>
    <row r="18913">
      <c r="N18913" s="561" t="n"/>
    </row>
    <row r="18914">
      <c r="N18914" s="561" t="n"/>
    </row>
    <row r="18915">
      <c r="N18915" s="561" t="n"/>
    </row>
    <row r="18916">
      <c r="N18916" s="561" t="n"/>
    </row>
    <row r="18917">
      <c r="N18917" s="561" t="n"/>
    </row>
    <row r="18918">
      <c r="N18918" s="561" t="n"/>
    </row>
    <row r="18919">
      <c r="N18919" s="561" t="n"/>
    </row>
    <row r="18920">
      <c r="N18920" s="561" t="n"/>
    </row>
    <row r="18921">
      <c r="N18921" s="561" t="n"/>
    </row>
    <row r="18922">
      <c r="N18922" s="561" t="n"/>
    </row>
    <row r="18923">
      <c r="N18923" s="561" t="n"/>
    </row>
    <row r="18924">
      <c r="N18924" s="561" t="n"/>
    </row>
    <row r="18925">
      <c r="N18925" s="561" t="n"/>
    </row>
    <row r="18926">
      <c r="N18926" s="561" t="n"/>
    </row>
    <row r="18927">
      <c r="N18927" s="561" t="n"/>
    </row>
    <row r="18928">
      <c r="N18928" s="561" t="n"/>
    </row>
    <row r="18929">
      <c r="N18929" s="561" t="n"/>
    </row>
    <row r="18930">
      <c r="N18930" s="561" t="n"/>
    </row>
    <row r="18931">
      <c r="N18931" s="561" t="n"/>
    </row>
    <row r="18932">
      <c r="N18932" s="561" t="n"/>
    </row>
    <row r="18933">
      <c r="N18933" s="561" t="n"/>
    </row>
    <row r="18934">
      <c r="N18934" s="561" t="n"/>
    </row>
    <row r="18935">
      <c r="N18935" s="561" t="n"/>
    </row>
    <row r="18936">
      <c r="N18936" s="561" t="n"/>
    </row>
    <row r="18937">
      <c r="N18937" s="561" t="n"/>
    </row>
    <row r="18938">
      <c r="N18938" s="561" t="n"/>
    </row>
    <row r="18939">
      <c r="N18939" s="561" t="n"/>
    </row>
    <row r="18940">
      <c r="N18940" s="561" t="n"/>
    </row>
    <row r="18941">
      <c r="N18941" s="561" t="n"/>
    </row>
    <row r="18942">
      <c r="N18942" s="561" t="n"/>
    </row>
    <row r="18943">
      <c r="N18943" s="561" t="n"/>
    </row>
    <row r="18944">
      <c r="N18944" s="561" t="n"/>
    </row>
    <row r="18945">
      <c r="N18945" s="561" t="n"/>
    </row>
    <row r="18946">
      <c r="N18946" s="561" t="n"/>
    </row>
    <row r="18947">
      <c r="N18947" s="561" t="n"/>
    </row>
    <row r="18948">
      <c r="N18948" s="561" t="n"/>
    </row>
    <row r="18949">
      <c r="N18949" s="561" t="n"/>
    </row>
    <row r="18950">
      <c r="N18950" s="561" t="n"/>
    </row>
    <row r="18951">
      <c r="N18951" s="561" t="n"/>
    </row>
    <row r="18952">
      <c r="N18952" s="561" t="n"/>
    </row>
    <row r="18953">
      <c r="N18953" s="561" t="n"/>
    </row>
    <row r="18954">
      <c r="N18954" s="561" t="n"/>
    </row>
    <row r="18955">
      <c r="N18955" s="561" t="n"/>
    </row>
    <row r="18956">
      <c r="N18956" s="561" t="n"/>
    </row>
    <row r="18957">
      <c r="N18957" s="561" t="n"/>
    </row>
    <row r="18958">
      <c r="N18958" s="561" t="n"/>
    </row>
    <row r="18959">
      <c r="N18959" s="561" t="n"/>
    </row>
    <row r="18960">
      <c r="N18960" s="561" t="n"/>
    </row>
    <row r="18961">
      <c r="N18961" s="561" t="n"/>
    </row>
    <row r="18962">
      <c r="N18962" s="561" t="n"/>
    </row>
    <row r="18963">
      <c r="N18963" s="561" t="n"/>
    </row>
    <row r="18964">
      <c r="N18964" s="561" t="n"/>
    </row>
    <row r="18965">
      <c r="N18965" s="561" t="n"/>
    </row>
    <row r="18966">
      <c r="N18966" s="561" t="n"/>
    </row>
    <row r="18967">
      <c r="N18967" s="561" t="n"/>
    </row>
    <row r="18968">
      <c r="N18968" s="561" t="n"/>
    </row>
    <row r="18969">
      <c r="N18969" s="561" t="n"/>
    </row>
    <row r="18970">
      <c r="N18970" s="561" t="n"/>
    </row>
    <row r="18971">
      <c r="N18971" s="561" t="n"/>
    </row>
    <row r="18972">
      <c r="N18972" s="561" t="n"/>
    </row>
    <row r="18973">
      <c r="N18973" s="561" t="n"/>
    </row>
    <row r="18974">
      <c r="N18974" s="561" t="n"/>
    </row>
    <row r="18975">
      <c r="N18975" s="561" t="n"/>
    </row>
    <row r="18976">
      <c r="N18976" s="561" t="n"/>
    </row>
    <row r="18977">
      <c r="N18977" s="561" t="n"/>
    </row>
    <row r="18978">
      <c r="N18978" s="561" t="n"/>
    </row>
    <row r="18979">
      <c r="N18979" s="561" t="n"/>
    </row>
    <row r="18980">
      <c r="N18980" s="561" t="n"/>
    </row>
    <row r="18981">
      <c r="N18981" s="561" t="n"/>
    </row>
    <row r="18982">
      <c r="N18982" s="561" t="n"/>
    </row>
    <row r="18983">
      <c r="N18983" s="561" t="n"/>
    </row>
    <row r="18984">
      <c r="N18984" s="561" t="n"/>
    </row>
    <row r="18985">
      <c r="N18985" s="561" t="n"/>
    </row>
    <row r="18986">
      <c r="N18986" s="561" t="n"/>
    </row>
    <row r="18987">
      <c r="N18987" s="561" t="n"/>
    </row>
    <row r="18988">
      <c r="N18988" s="561" t="n"/>
    </row>
    <row r="18989">
      <c r="N18989" s="561" t="n"/>
    </row>
    <row r="18990">
      <c r="N18990" s="561" t="n"/>
    </row>
    <row r="18991">
      <c r="N18991" s="561" t="n"/>
    </row>
    <row r="18992">
      <c r="N18992" s="561" t="n"/>
    </row>
    <row r="18993">
      <c r="N18993" s="561" t="n"/>
    </row>
    <row r="18994">
      <c r="N18994" s="561" t="n"/>
    </row>
    <row r="18995">
      <c r="N18995" s="561" t="n"/>
    </row>
    <row r="18996">
      <c r="N18996" s="561" t="n"/>
    </row>
    <row r="18997">
      <c r="N18997" s="561" t="n"/>
    </row>
    <row r="18998">
      <c r="N18998" s="561" t="n"/>
    </row>
    <row r="18999">
      <c r="N18999" s="561" t="n"/>
    </row>
    <row r="19000">
      <c r="N19000" s="561" t="n"/>
    </row>
    <row r="19001">
      <c r="N19001" s="561" t="n"/>
    </row>
    <row r="19002">
      <c r="N19002" s="561" t="n"/>
    </row>
    <row r="19003">
      <c r="N19003" s="561" t="n"/>
    </row>
    <row r="19004">
      <c r="N19004" s="561" t="n"/>
    </row>
    <row r="19005">
      <c r="N19005" s="561" t="n"/>
    </row>
    <row r="19006">
      <c r="N19006" s="561" t="n"/>
    </row>
    <row r="19007">
      <c r="N19007" s="561" t="n"/>
    </row>
    <row r="19008">
      <c r="N19008" s="561" t="n"/>
    </row>
    <row r="19009">
      <c r="N19009" s="561" t="n"/>
    </row>
    <row r="19010">
      <c r="N19010" s="561" t="n"/>
    </row>
    <row r="19011">
      <c r="N19011" s="561" t="n"/>
    </row>
    <row r="19012">
      <c r="N19012" s="561" t="n"/>
    </row>
    <row r="19013">
      <c r="N19013" s="561" t="n"/>
    </row>
    <row r="19014">
      <c r="N19014" s="561" t="n"/>
    </row>
    <row r="19015">
      <c r="N19015" s="561" t="n"/>
    </row>
    <row r="19016">
      <c r="N19016" s="561" t="n"/>
    </row>
    <row r="19017">
      <c r="N19017" s="561" t="n"/>
    </row>
    <row r="19018">
      <c r="N19018" s="561" t="n"/>
    </row>
    <row r="19019">
      <c r="N19019" s="561" t="n"/>
    </row>
    <row r="19020">
      <c r="N19020" s="561" t="n"/>
    </row>
    <row r="19021">
      <c r="N19021" s="561" t="n"/>
    </row>
    <row r="19022">
      <c r="N19022" s="561" t="n"/>
    </row>
    <row r="19023">
      <c r="N19023" s="561" t="n"/>
    </row>
    <row r="19024">
      <c r="N19024" s="561" t="n"/>
    </row>
    <row r="19025">
      <c r="N19025" s="561" t="n"/>
    </row>
    <row r="19026">
      <c r="N19026" s="561" t="n"/>
    </row>
    <row r="19027">
      <c r="N19027" s="561" t="n"/>
    </row>
    <row r="19028">
      <c r="N19028" s="561" t="n"/>
    </row>
    <row r="19029">
      <c r="N19029" s="561" t="n"/>
    </row>
    <row r="19030">
      <c r="N19030" s="561" t="n"/>
    </row>
    <row r="19031">
      <c r="N19031" s="561" t="n"/>
    </row>
    <row r="19032">
      <c r="N19032" s="561" t="n"/>
    </row>
    <row r="19033">
      <c r="N19033" s="561" t="n"/>
    </row>
    <row r="19034">
      <c r="N19034" s="561" t="n"/>
    </row>
    <row r="19035">
      <c r="N19035" s="561" t="n"/>
    </row>
    <row r="19036">
      <c r="N19036" s="561" t="n"/>
    </row>
    <row r="19037">
      <c r="N19037" s="561" t="n"/>
    </row>
    <row r="19038">
      <c r="N19038" s="561" t="n"/>
    </row>
    <row r="19039">
      <c r="N19039" s="561" t="n"/>
    </row>
    <row r="19040">
      <c r="N19040" s="561" t="n"/>
    </row>
    <row r="19041">
      <c r="N19041" s="561" t="n"/>
    </row>
    <row r="19042">
      <c r="N19042" s="561" t="n"/>
    </row>
    <row r="19043">
      <c r="N19043" s="561" t="n"/>
    </row>
    <row r="19044">
      <c r="N19044" s="561" t="n"/>
    </row>
    <row r="19045">
      <c r="N19045" s="561" t="n"/>
    </row>
    <row r="19046">
      <c r="N19046" s="561" t="n"/>
    </row>
    <row r="19047">
      <c r="N19047" s="561" t="n"/>
    </row>
    <row r="19048">
      <c r="N19048" s="561" t="n"/>
    </row>
    <row r="19049">
      <c r="N19049" s="561" t="n"/>
    </row>
    <row r="19050">
      <c r="N19050" s="561" t="n"/>
    </row>
    <row r="19051">
      <c r="N19051" s="561" t="n"/>
    </row>
    <row r="19052">
      <c r="N19052" s="561" t="n"/>
    </row>
    <row r="19053">
      <c r="N19053" s="561" t="n"/>
    </row>
    <row r="19054">
      <c r="N19054" s="561" t="n"/>
    </row>
    <row r="19055">
      <c r="N19055" s="561" t="n"/>
    </row>
    <row r="19056">
      <c r="N19056" s="561" t="n"/>
    </row>
    <row r="19057">
      <c r="N19057" s="561" t="n"/>
    </row>
    <row r="19058">
      <c r="N19058" s="561" t="n"/>
    </row>
    <row r="19059">
      <c r="N19059" s="561" t="n"/>
    </row>
    <row r="19060">
      <c r="N19060" s="561" t="n"/>
    </row>
    <row r="19061">
      <c r="N19061" s="561" t="n"/>
    </row>
    <row r="19062">
      <c r="N19062" s="561" t="n"/>
    </row>
    <row r="19063">
      <c r="N19063" s="561" t="n"/>
    </row>
    <row r="19064">
      <c r="N19064" s="561" t="n"/>
    </row>
    <row r="19065">
      <c r="N19065" s="561" t="n"/>
    </row>
    <row r="19066">
      <c r="N19066" s="561" t="n"/>
    </row>
    <row r="19067">
      <c r="N19067" s="561" t="n"/>
    </row>
    <row r="19068">
      <c r="N19068" s="561" t="n"/>
    </row>
    <row r="19069">
      <c r="N19069" s="561" t="n"/>
    </row>
    <row r="19070">
      <c r="N19070" s="561" t="n"/>
    </row>
    <row r="19071">
      <c r="N19071" s="561" t="n"/>
    </row>
    <row r="19072">
      <c r="N19072" s="561" t="n"/>
    </row>
    <row r="19073">
      <c r="N19073" s="561" t="n"/>
    </row>
    <row r="19074">
      <c r="N19074" s="561" t="n"/>
    </row>
    <row r="19075">
      <c r="N19075" s="561" t="n"/>
    </row>
    <row r="19076">
      <c r="N19076" s="561" t="n"/>
    </row>
    <row r="19077">
      <c r="N19077" s="561" t="n"/>
    </row>
    <row r="19078">
      <c r="N19078" s="561" t="n"/>
    </row>
    <row r="19079">
      <c r="N19079" s="561" t="n"/>
    </row>
    <row r="19080">
      <c r="N19080" s="561" t="n"/>
    </row>
    <row r="19081">
      <c r="N19081" s="561" t="n"/>
    </row>
    <row r="19082">
      <c r="N19082" s="561" t="n"/>
    </row>
    <row r="19083">
      <c r="N19083" s="561" t="n"/>
    </row>
    <row r="19084">
      <c r="N19084" s="561" t="n"/>
    </row>
    <row r="19085">
      <c r="N19085" s="561" t="n"/>
    </row>
    <row r="19086">
      <c r="N19086" s="561" t="n"/>
    </row>
    <row r="19087">
      <c r="N19087" s="561" t="n"/>
    </row>
    <row r="19088">
      <c r="N19088" s="561" t="n"/>
    </row>
    <row r="19089">
      <c r="N19089" s="561" t="n"/>
    </row>
    <row r="19090">
      <c r="N19090" s="561" t="n"/>
    </row>
    <row r="19091">
      <c r="N19091" s="561" t="n"/>
    </row>
    <row r="19092">
      <c r="N19092" s="561" t="n"/>
    </row>
    <row r="19093">
      <c r="N19093" s="561" t="n"/>
    </row>
    <row r="19094">
      <c r="N19094" s="561" t="n"/>
    </row>
    <row r="19095">
      <c r="N19095" s="561" t="n"/>
    </row>
    <row r="19096">
      <c r="N19096" s="561" t="n"/>
    </row>
    <row r="19097">
      <c r="N19097" s="561" t="n"/>
    </row>
    <row r="19098">
      <c r="N19098" s="561" t="n"/>
    </row>
    <row r="19099">
      <c r="N19099" s="561" t="n"/>
    </row>
    <row r="19100">
      <c r="N19100" s="561" t="n"/>
    </row>
    <row r="19101">
      <c r="N19101" s="561" t="n"/>
    </row>
    <row r="19102">
      <c r="N19102" s="561" t="n"/>
    </row>
    <row r="19103">
      <c r="N19103" s="561" t="n"/>
    </row>
    <row r="19104">
      <c r="N19104" s="561" t="n"/>
    </row>
    <row r="19105">
      <c r="N19105" s="561" t="n"/>
    </row>
    <row r="19106">
      <c r="N19106" s="561" t="n"/>
    </row>
    <row r="19107">
      <c r="N19107" s="561" t="n"/>
    </row>
    <row r="19108">
      <c r="N19108" s="561" t="n"/>
    </row>
    <row r="19109">
      <c r="N19109" s="561" t="n"/>
    </row>
    <row r="19110">
      <c r="N19110" s="561" t="n"/>
    </row>
    <row r="19111">
      <c r="N19111" s="561" t="n"/>
    </row>
    <row r="19112">
      <c r="N19112" s="561" t="n"/>
    </row>
    <row r="19113">
      <c r="N19113" s="561" t="n"/>
    </row>
    <row r="19114">
      <c r="N19114" s="561" t="n"/>
    </row>
    <row r="19115">
      <c r="N19115" s="561" t="n"/>
    </row>
    <row r="19116">
      <c r="N19116" s="561" t="n"/>
    </row>
    <row r="19117">
      <c r="N19117" s="561" t="n"/>
    </row>
    <row r="19118">
      <c r="N19118" s="561" t="n"/>
    </row>
    <row r="19119">
      <c r="N19119" s="561" t="n"/>
    </row>
    <row r="19120">
      <c r="N19120" s="561" t="n"/>
    </row>
    <row r="19121">
      <c r="N19121" s="561" t="n"/>
    </row>
    <row r="19122">
      <c r="N19122" s="561" t="n"/>
    </row>
    <row r="19123">
      <c r="N19123" s="561" t="n"/>
    </row>
    <row r="19124">
      <c r="N19124" s="561" t="n"/>
    </row>
    <row r="19125">
      <c r="N19125" s="561" t="n"/>
    </row>
    <row r="19126">
      <c r="N19126" s="561" t="n"/>
    </row>
    <row r="19127">
      <c r="N19127" s="561" t="n"/>
    </row>
    <row r="19128">
      <c r="N19128" s="561" t="n"/>
    </row>
    <row r="19129">
      <c r="N19129" s="561" t="n"/>
    </row>
    <row r="19130">
      <c r="N19130" s="561" t="n"/>
    </row>
    <row r="19131">
      <c r="N19131" s="561" t="n"/>
    </row>
    <row r="19132">
      <c r="N19132" s="561" t="n"/>
    </row>
    <row r="19133">
      <c r="N19133" s="561" t="n"/>
    </row>
    <row r="19134">
      <c r="N19134" s="561" t="n"/>
    </row>
    <row r="19135">
      <c r="N19135" s="561" t="n"/>
    </row>
    <row r="19136">
      <c r="N19136" s="561" t="n"/>
    </row>
    <row r="19137">
      <c r="N19137" s="561" t="n"/>
    </row>
    <row r="19138">
      <c r="N19138" s="561" t="n"/>
    </row>
    <row r="19139">
      <c r="N19139" s="561" t="n"/>
    </row>
    <row r="19140">
      <c r="N19140" s="561" t="n"/>
    </row>
    <row r="19141">
      <c r="N19141" s="561" t="n"/>
    </row>
    <row r="19142">
      <c r="N19142" s="561" t="n"/>
    </row>
    <row r="19143">
      <c r="N19143" s="561" t="n"/>
    </row>
    <row r="19144">
      <c r="N19144" s="561" t="n"/>
    </row>
    <row r="19145">
      <c r="N19145" s="561" t="n"/>
    </row>
    <row r="19146">
      <c r="N19146" s="561" t="n"/>
    </row>
    <row r="19147">
      <c r="N19147" s="561" t="n"/>
    </row>
    <row r="19148">
      <c r="N19148" s="561" t="n"/>
    </row>
    <row r="19149">
      <c r="N19149" s="561" t="n"/>
    </row>
    <row r="19150">
      <c r="N19150" s="561" t="n"/>
    </row>
    <row r="19151">
      <c r="N19151" s="561" t="n"/>
    </row>
    <row r="19152">
      <c r="N19152" s="561" t="n"/>
    </row>
    <row r="19153">
      <c r="N19153" s="561" t="n"/>
    </row>
    <row r="19154">
      <c r="N19154" s="561" t="n"/>
    </row>
    <row r="19155">
      <c r="N19155" s="561" t="n"/>
    </row>
    <row r="19156">
      <c r="N19156" s="561" t="n"/>
    </row>
    <row r="19157">
      <c r="N19157" s="561" t="n"/>
    </row>
    <row r="19158">
      <c r="N19158" s="561" t="n"/>
    </row>
    <row r="19159">
      <c r="N19159" s="561" t="n"/>
    </row>
    <row r="19160">
      <c r="N19160" s="561" t="n"/>
    </row>
    <row r="19161">
      <c r="N19161" s="561" t="n"/>
    </row>
    <row r="19162">
      <c r="N19162" s="561" t="n"/>
    </row>
    <row r="19163">
      <c r="N19163" s="561" t="n"/>
    </row>
    <row r="19164">
      <c r="N19164" s="561" t="n"/>
    </row>
    <row r="19165">
      <c r="N19165" s="561" t="n"/>
    </row>
    <row r="19166">
      <c r="N19166" s="561" t="n"/>
    </row>
    <row r="19167">
      <c r="N19167" s="561" t="n"/>
    </row>
    <row r="19168">
      <c r="N19168" s="561" t="n"/>
    </row>
    <row r="19169">
      <c r="N19169" s="561" t="n"/>
    </row>
    <row r="19170">
      <c r="N19170" s="561" t="n"/>
    </row>
    <row r="19171">
      <c r="N19171" s="561" t="n"/>
    </row>
    <row r="19172">
      <c r="N19172" s="561" t="n"/>
    </row>
    <row r="19173">
      <c r="N19173" s="561" t="n"/>
    </row>
    <row r="19174">
      <c r="N19174" s="561" t="n"/>
    </row>
    <row r="19175">
      <c r="N19175" s="561" t="n"/>
    </row>
    <row r="19176">
      <c r="N19176" s="561" t="n"/>
    </row>
    <row r="19177">
      <c r="N19177" s="561" t="n"/>
    </row>
    <row r="19178">
      <c r="N19178" s="561" t="n"/>
    </row>
    <row r="19179">
      <c r="N19179" s="561" t="n"/>
    </row>
    <row r="19180">
      <c r="N19180" s="561" t="n"/>
    </row>
    <row r="19181">
      <c r="N19181" s="561" t="n"/>
    </row>
    <row r="19182">
      <c r="N19182" s="561" t="n"/>
    </row>
    <row r="19183">
      <c r="N19183" s="561" t="n"/>
    </row>
    <row r="19184">
      <c r="N19184" s="561" t="n"/>
    </row>
    <row r="19185">
      <c r="N19185" s="561" t="n"/>
    </row>
    <row r="19186">
      <c r="N19186" s="561" t="n"/>
    </row>
    <row r="19187">
      <c r="N19187" s="561" t="n"/>
    </row>
    <row r="19188">
      <c r="N19188" s="561" t="n"/>
    </row>
    <row r="19189">
      <c r="N19189" s="561" t="n"/>
    </row>
    <row r="19190">
      <c r="N19190" s="561" t="n"/>
    </row>
    <row r="19191">
      <c r="N19191" s="561" t="n"/>
    </row>
    <row r="19192">
      <c r="N19192" s="561" t="n"/>
    </row>
    <row r="19193">
      <c r="N19193" s="561" t="n"/>
    </row>
    <row r="19194">
      <c r="N19194" s="561" t="n"/>
    </row>
    <row r="19195">
      <c r="N19195" s="561" t="n"/>
    </row>
    <row r="19196">
      <c r="N19196" s="561" t="n"/>
    </row>
    <row r="19197">
      <c r="N19197" s="561" t="n"/>
    </row>
    <row r="19198">
      <c r="N19198" s="561" t="n"/>
    </row>
    <row r="19199">
      <c r="N19199" s="561" t="n"/>
    </row>
    <row r="19200">
      <c r="N19200" s="561" t="n"/>
    </row>
    <row r="19201">
      <c r="N19201" s="561" t="n"/>
    </row>
    <row r="19202">
      <c r="N19202" s="561" t="n"/>
    </row>
    <row r="19203">
      <c r="N19203" s="561" t="n"/>
    </row>
    <row r="19204">
      <c r="N19204" s="561" t="n"/>
    </row>
    <row r="19205">
      <c r="N19205" s="561" t="n"/>
    </row>
    <row r="19206">
      <c r="N19206" s="561" t="n"/>
    </row>
    <row r="19207">
      <c r="N19207" s="561" t="n"/>
    </row>
    <row r="19208">
      <c r="N19208" s="561" t="n"/>
    </row>
    <row r="19209">
      <c r="N19209" s="561" t="n"/>
    </row>
    <row r="19210">
      <c r="N19210" s="561" t="n"/>
    </row>
    <row r="19211">
      <c r="N19211" s="561" t="n"/>
    </row>
    <row r="19212">
      <c r="N19212" s="561" t="n"/>
    </row>
    <row r="19213">
      <c r="N19213" s="561" t="n"/>
    </row>
    <row r="19214">
      <c r="N19214" s="561" t="n"/>
    </row>
    <row r="19215">
      <c r="N19215" s="561" t="n"/>
    </row>
    <row r="19216">
      <c r="N19216" s="561" t="n"/>
    </row>
    <row r="19217">
      <c r="N19217" s="561" t="n"/>
    </row>
    <row r="19218">
      <c r="N19218" s="561" t="n"/>
    </row>
    <row r="19219">
      <c r="N19219" s="561" t="n"/>
    </row>
    <row r="19220">
      <c r="N19220" s="561" t="n"/>
    </row>
    <row r="19221">
      <c r="N19221" s="561" t="n"/>
    </row>
    <row r="19222">
      <c r="N19222" s="561" t="n"/>
    </row>
    <row r="19223">
      <c r="N19223" s="561" t="n"/>
    </row>
    <row r="19224">
      <c r="N19224" s="561" t="n"/>
    </row>
    <row r="19225">
      <c r="N19225" s="561" t="n"/>
    </row>
    <row r="19226">
      <c r="N19226" s="561" t="n"/>
    </row>
    <row r="19227">
      <c r="N19227" s="561" t="n"/>
    </row>
    <row r="19228">
      <c r="N19228" s="561" t="n"/>
    </row>
    <row r="19229">
      <c r="N19229" s="561" t="n"/>
    </row>
    <row r="19230">
      <c r="N19230" s="561" t="n"/>
    </row>
    <row r="19231">
      <c r="N19231" s="561" t="n"/>
    </row>
    <row r="19232">
      <c r="N19232" s="561" t="n"/>
    </row>
    <row r="19233">
      <c r="N19233" s="561" t="n"/>
    </row>
    <row r="19234">
      <c r="N19234" s="561" t="n"/>
    </row>
    <row r="19235">
      <c r="N19235" s="561" t="n"/>
    </row>
    <row r="19236">
      <c r="N19236" s="561" t="n"/>
    </row>
    <row r="19237">
      <c r="N19237" s="561" t="n"/>
    </row>
    <row r="19238">
      <c r="N19238" s="561" t="n"/>
    </row>
    <row r="19239">
      <c r="N19239" s="561" t="n"/>
    </row>
    <row r="19240">
      <c r="N19240" s="561" t="n"/>
    </row>
    <row r="19241">
      <c r="N19241" s="561" t="n"/>
    </row>
    <row r="19242">
      <c r="N19242" s="561" t="n"/>
    </row>
    <row r="19243">
      <c r="N19243" s="561" t="n"/>
    </row>
    <row r="19244">
      <c r="N19244" s="561" t="n"/>
    </row>
    <row r="19245">
      <c r="N19245" s="561" t="n"/>
    </row>
    <row r="19246">
      <c r="N19246" s="561" t="n"/>
    </row>
    <row r="19247">
      <c r="N19247" s="561" t="n"/>
    </row>
    <row r="19248">
      <c r="N19248" s="561" t="n"/>
    </row>
    <row r="19249">
      <c r="N19249" s="561" t="n"/>
    </row>
    <row r="19250">
      <c r="N19250" s="561" t="n"/>
    </row>
    <row r="19251">
      <c r="N19251" s="561" t="n"/>
    </row>
    <row r="19252">
      <c r="N19252" s="561" t="n"/>
    </row>
    <row r="19253">
      <c r="N19253" s="561" t="n"/>
    </row>
    <row r="19254">
      <c r="N19254" s="561" t="n"/>
    </row>
    <row r="19255">
      <c r="N19255" s="561" t="n"/>
    </row>
    <row r="19256">
      <c r="N19256" s="561" t="n"/>
    </row>
    <row r="19257">
      <c r="N19257" s="561" t="n"/>
    </row>
    <row r="19258">
      <c r="N19258" s="561" t="n"/>
    </row>
    <row r="19259">
      <c r="N19259" s="561" t="n"/>
    </row>
    <row r="19260">
      <c r="N19260" s="561" t="n"/>
    </row>
    <row r="19261">
      <c r="N19261" s="561" t="n"/>
    </row>
    <row r="19262">
      <c r="N19262" s="561" t="n"/>
    </row>
    <row r="19263">
      <c r="N19263" s="561" t="n"/>
    </row>
    <row r="19264">
      <c r="N19264" s="561" t="n"/>
    </row>
    <row r="19265">
      <c r="N19265" s="561" t="n"/>
    </row>
    <row r="19266">
      <c r="N19266" s="561" t="n"/>
    </row>
    <row r="19267">
      <c r="N19267" s="561" t="n"/>
    </row>
    <row r="19268">
      <c r="N19268" s="561" t="n"/>
    </row>
    <row r="19269">
      <c r="N19269" s="561" t="n"/>
    </row>
    <row r="19270">
      <c r="N19270" s="561" t="n"/>
    </row>
    <row r="19271">
      <c r="N19271" s="561" t="n"/>
    </row>
    <row r="19272">
      <c r="N19272" s="561" t="n"/>
    </row>
    <row r="19273">
      <c r="N19273" s="561" t="n"/>
    </row>
    <row r="19274">
      <c r="N19274" s="561" t="n"/>
    </row>
    <row r="19275">
      <c r="N19275" s="561" t="n"/>
    </row>
    <row r="19276">
      <c r="N19276" s="561" t="n"/>
    </row>
    <row r="19277">
      <c r="N19277" s="561" t="n"/>
    </row>
    <row r="19278">
      <c r="N19278" s="561" t="n"/>
    </row>
    <row r="19279">
      <c r="N19279" s="561" t="n"/>
    </row>
    <row r="19280">
      <c r="N19280" s="561" t="n"/>
    </row>
    <row r="19281">
      <c r="N19281" s="561" t="n"/>
    </row>
    <row r="19282">
      <c r="N19282" s="561" t="n"/>
    </row>
    <row r="19283">
      <c r="N19283" s="561" t="n"/>
    </row>
    <row r="19284">
      <c r="N19284" s="561" t="n"/>
    </row>
    <row r="19285">
      <c r="N19285" s="561" t="n"/>
    </row>
    <row r="19286">
      <c r="N19286" s="561" t="n"/>
    </row>
    <row r="19287">
      <c r="N19287" s="561" t="n"/>
    </row>
    <row r="19288">
      <c r="N19288" s="561" t="n"/>
    </row>
    <row r="19289">
      <c r="N19289" s="561" t="n"/>
    </row>
    <row r="19290">
      <c r="N19290" s="561" t="n"/>
    </row>
    <row r="19291">
      <c r="N19291" s="561" t="n"/>
    </row>
    <row r="19292">
      <c r="N19292" s="561" t="n"/>
    </row>
    <row r="19293">
      <c r="N19293" s="561" t="n"/>
    </row>
    <row r="19294">
      <c r="N19294" s="561" t="n"/>
    </row>
    <row r="19295">
      <c r="N19295" s="561" t="n"/>
    </row>
    <row r="19296">
      <c r="N19296" s="561" t="n"/>
    </row>
    <row r="19297">
      <c r="N19297" s="561" t="n"/>
    </row>
    <row r="19298">
      <c r="N19298" s="561" t="n"/>
    </row>
    <row r="19299">
      <c r="N19299" s="561" t="n"/>
    </row>
    <row r="19300">
      <c r="N19300" s="561" t="n"/>
    </row>
    <row r="19301">
      <c r="N19301" s="561" t="n"/>
    </row>
    <row r="19302">
      <c r="N19302" s="561" t="n"/>
    </row>
    <row r="19303">
      <c r="N19303" s="561" t="n"/>
    </row>
    <row r="19304">
      <c r="N19304" s="561" t="n"/>
    </row>
    <row r="19305">
      <c r="N19305" s="561" t="n"/>
    </row>
    <row r="19306">
      <c r="N19306" s="561" t="n"/>
    </row>
    <row r="19307">
      <c r="N19307" s="561" t="n"/>
    </row>
    <row r="19308">
      <c r="N19308" s="561" t="n"/>
    </row>
    <row r="19309">
      <c r="N19309" s="561" t="n"/>
    </row>
    <row r="19310">
      <c r="N19310" s="561" t="n"/>
    </row>
    <row r="19311">
      <c r="N19311" s="561" t="n"/>
    </row>
    <row r="19312">
      <c r="N19312" s="561" t="n"/>
    </row>
    <row r="19313">
      <c r="N19313" s="561" t="n"/>
    </row>
    <row r="19314">
      <c r="N19314" s="561" t="n"/>
    </row>
    <row r="19315">
      <c r="N19315" s="561" t="n"/>
    </row>
    <row r="19316">
      <c r="N19316" s="561" t="n"/>
    </row>
    <row r="19317">
      <c r="N19317" s="561" t="n"/>
    </row>
    <row r="19318">
      <c r="N19318" s="561" t="n"/>
    </row>
    <row r="19319">
      <c r="N19319" s="561" t="n"/>
    </row>
    <row r="19320">
      <c r="N19320" s="561" t="n"/>
    </row>
    <row r="19321">
      <c r="N19321" s="561" t="n"/>
    </row>
    <row r="19322">
      <c r="N19322" s="561" t="n"/>
    </row>
    <row r="19323">
      <c r="N19323" s="561" t="n"/>
    </row>
    <row r="19324">
      <c r="N19324" s="561" t="n"/>
    </row>
    <row r="19325">
      <c r="N19325" s="561" t="n"/>
    </row>
    <row r="19326">
      <c r="N19326" s="561" t="n"/>
    </row>
    <row r="19327">
      <c r="N19327" s="561" t="n"/>
    </row>
    <row r="19328">
      <c r="N19328" s="561" t="n"/>
    </row>
    <row r="19329">
      <c r="N19329" s="561" t="n"/>
    </row>
    <row r="19330">
      <c r="N19330" s="561" t="n"/>
    </row>
    <row r="19331">
      <c r="N19331" s="561" t="n"/>
    </row>
    <row r="19332">
      <c r="N19332" s="561" t="n"/>
    </row>
    <row r="19333">
      <c r="N19333" s="561" t="n"/>
    </row>
    <row r="19334">
      <c r="N19334" s="561" t="n"/>
    </row>
    <row r="19335">
      <c r="N19335" s="561" t="n"/>
    </row>
    <row r="19336">
      <c r="N19336" s="561" t="n"/>
    </row>
    <row r="19337">
      <c r="N19337" s="561" t="n"/>
    </row>
    <row r="19338">
      <c r="N19338" s="561" t="n"/>
    </row>
    <row r="19339">
      <c r="N19339" s="561" t="n"/>
    </row>
    <row r="19340">
      <c r="N19340" s="561" t="n"/>
    </row>
    <row r="19341">
      <c r="N19341" s="561" t="n"/>
    </row>
    <row r="19342">
      <c r="N19342" s="561" t="n"/>
    </row>
    <row r="19343">
      <c r="N19343" s="561" t="n"/>
    </row>
    <row r="19344">
      <c r="N19344" s="561" t="n"/>
    </row>
    <row r="19345">
      <c r="N19345" s="561" t="n"/>
    </row>
    <row r="19346">
      <c r="N19346" s="561" t="n"/>
    </row>
    <row r="19347">
      <c r="N19347" s="561" t="n"/>
    </row>
    <row r="19348">
      <c r="N19348" s="561" t="n"/>
    </row>
    <row r="19349">
      <c r="N19349" s="561" t="n"/>
    </row>
    <row r="19350">
      <c r="N19350" s="561" t="n"/>
    </row>
    <row r="19351">
      <c r="N19351" s="561" t="n"/>
    </row>
    <row r="19352">
      <c r="N19352" s="561" t="n"/>
    </row>
    <row r="19353">
      <c r="N19353" s="561" t="n"/>
    </row>
    <row r="19354">
      <c r="N19354" s="561" t="n"/>
    </row>
    <row r="19355">
      <c r="N19355" s="561" t="n"/>
    </row>
    <row r="19356">
      <c r="N19356" s="561" t="n"/>
    </row>
    <row r="19357">
      <c r="N19357" s="561" t="n"/>
    </row>
    <row r="19358">
      <c r="N19358" s="561" t="n"/>
    </row>
    <row r="19359">
      <c r="N19359" s="561" t="n"/>
    </row>
    <row r="19360">
      <c r="N19360" s="561" t="n"/>
    </row>
    <row r="19361">
      <c r="N19361" s="561" t="n"/>
    </row>
    <row r="19362">
      <c r="N19362" s="561" t="n"/>
    </row>
    <row r="19363">
      <c r="N19363" s="561" t="n"/>
    </row>
    <row r="19364">
      <c r="N19364" s="561" t="n"/>
    </row>
    <row r="19365">
      <c r="N19365" s="561" t="n"/>
    </row>
    <row r="19366">
      <c r="N19366" s="561" t="n"/>
    </row>
    <row r="19367">
      <c r="N19367" s="561" t="n"/>
    </row>
    <row r="19368">
      <c r="N19368" s="561" t="n"/>
    </row>
    <row r="19369">
      <c r="N19369" s="561" t="n"/>
    </row>
    <row r="19370">
      <c r="N19370" s="561" t="n"/>
    </row>
    <row r="19371">
      <c r="N19371" s="561" t="n"/>
    </row>
    <row r="19372">
      <c r="N19372" s="561" t="n"/>
    </row>
    <row r="19373">
      <c r="N19373" s="561" t="n"/>
    </row>
    <row r="19374">
      <c r="N19374" s="561" t="n"/>
    </row>
    <row r="19375">
      <c r="N19375" s="561" t="n"/>
    </row>
    <row r="19376">
      <c r="N19376" s="561" t="n"/>
    </row>
    <row r="19377">
      <c r="N19377" s="561" t="n"/>
    </row>
    <row r="19378">
      <c r="N19378" s="561" t="n"/>
    </row>
    <row r="19379">
      <c r="N19379" s="561" t="n"/>
    </row>
    <row r="19380">
      <c r="N19380" s="561" t="n"/>
    </row>
    <row r="19381">
      <c r="N19381" s="561" t="n"/>
    </row>
    <row r="19382">
      <c r="N19382" s="561" t="n"/>
    </row>
    <row r="19383">
      <c r="N19383" s="561" t="n"/>
    </row>
    <row r="19384">
      <c r="N19384" s="561" t="n"/>
    </row>
    <row r="19385">
      <c r="N19385" s="561" t="n"/>
    </row>
    <row r="19386">
      <c r="N19386" s="561" t="n"/>
    </row>
    <row r="19387">
      <c r="N19387" s="561" t="n"/>
    </row>
    <row r="19388">
      <c r="N19388" s="561" t="n"/>
    </row>
    <row r="19389">
      <c r="N19389" s="561" t="n"/>
    </row>
    <row r="19390">
      <c r="N19390" s="561" t="n"/>
    </row>
    <row r="19391">
      <c r="N19391" s="561" t="n"/>
    </row>
    <row r="19392">
      <c r="N19392" s="561" t="n"/>
    </row>
    <row r="19393">
      <c r="N19393" s="561" t="n"/>
    </row>
    <row r="19394">
      <c r="N19394" s="561" t="n"/>
    </row>
    <row r="19395">
      <c r="N19395" s="561" t="n"/>
    </row>
    <row r="19396">
      <c r="N19396" s="561" t="n"/>
    </row>
    <row r="19397">
      <c r="N19397" s="561" t="n"/>
    </row>
    <row r="19398">
      <c r="N19398" s="561" t="n"/>
    </row>
    <row r="19399">
      <c r="N19399" s="561" t="n"/>
    </row>
    <row r="19400">
      <c r="N19400" s="561" t="n"/>
    </row>
    <row r="19401">
      <c r="N19401" s="561" t="n"/>
    </row>
    <row r="19402">
      <c r="N19402" s="561" t="n"/>
    </row>
    <row r="19403">
      <c r="N19403" s="561" t="n"/>
    </row>
    <row r="19404">
      <c r="N19404" s="561" t="n"/>
    </row>
    <row r="19405">
      <c r="N19405" s="561" t="n"/>
    </row>
    <row r="19406">
      <c r="N19406" s="561" t="n"/>
    </row>
    <row r="19407">
      <c r="N19407" s="561" t="n"/>
    </row>
    <row r="19408">
      <c r="N19408" s="561" t="n"/>
    </row>
    <row r="19409">
      <c r="N19409" s="561" t="n"/>
    </row>
    <row r="19410">
      <c r="N19410" s="561" t="n"/>
    </row>
    <row r="19411">
      <c r="N19411" s="561" t="n"/>
    </row>
    <row r="19412">
      <c r="N19412" s="561" t="n"/>
    </row>
    <row r="19413">
      <c r="N19413" s="561" t="n"/>
    </row>
    <row r="19414">
      <c r="N19414" s="561" t="n"/>
    </row>
    <row r="19415">
      <c r="N19415" s="561" t="n"/>
    </row>
    <row r="19416">
      <c r="N19416" s="561" t="n"/>
    </row>
    <row r="19417">
      <c r="N19417" s="561" t="n"/>
    </row>
    <row r="19418">
      <c r="N19418" s="561" t="n"/>
    </row>
    <row r="19419">
      <c r="N19419" s="561" t="n"/>
    </row>
    <row r="19420">
      <c r="N19420" s="561" t="n"/>
    </row>
    <row r="19421">
      <c r="N19421" s="561" t="n"/>
    </row>
    <row r="19422">
      <c r="N19422" s="561" t="n"/>
    </row>
    <row r="19423">
      <c r="N19423" s="561" t="n"/>
    </row>
    <row r="19424">
      <c r="N19424" s="561" t="n"/>
    </row>
    <row r="19425">
      <c r="N19425" s="561" t="n"/>
    </row>
    <row r="19426">
      <c r="N19426" s="561" t="n"/>
    </row>
    <row r="19427">
      <c r="N19427" s="561" t="n"/>
    </row>
    <row r="19428">
      <c r="N19428" s="561" t="n"/>
    </row>
    <row r="19429">
      <c r="N19429" s="561" t="n"/>
    </row>
    <row r="19430">
      <c r="N19430" s="561" t="n"/>
    </row>
    <row r="19431">
      <c r="N19431" s="561" t="n"/>
    </row>
    <row r="19432">
      <c r="N19432" s="561" t="n"/>
    </row>
    <row r="19433">
      <c r="N19433" s="561" t="n"/>
    </row>
    <row r="19434">
      <c r="N19434" s="561" t="n"/>
    </row>
    <row r="19435">
      <c r="N19435" s="561" t="n"/>
    </row>
    <row r="19436">
      <c r="N19436" s="561" t="n"/>
    </row>
    <row r="19437">
      <c r="N19437" s="561" t="n"/>
    </row>
    <row r="19438">
      <c r="N19438" s="561" t="n"/>
    </row>
    <row r="19439">
      <c r="N19439" s="561" t="n"/>
    </row>
    <row r="19440">
      <c r="N19440" s="561" t="n"/>
    </row>
    <row r="19441">
      <c r="N19441" s="561" t="n"/>
    </row>
    <row r="19442">
      <c r="N19442" s="561" t="n"/>
    </row>
    <row r="19443">
      <c r="N19443" s="561" t="n"/>
    </row>
    <row r="19444">
      <c r="N19444" s="561" t="n"/>
    </row>
    <row r="19445">
      <c r="N19445" s="561" t="n"/>
    </row>
    <row r="19446">
      <c r="N19446" s="561" t="n"/>
    </row>
    <row r="19447">
      <c r="N19447" s="561" t="n"/>
    </row>
    <row r="19448">
      <c r="N19448" s="561" t="n"/>
    </row>
    <row r="19449">
      <c r="N19449" s="561" t="n"/>
    </row>
    <row r="19450">
      <c r="N19450" s="561" t="n"/>
    </row>
    <row r="19451">
      <c r="N19451" s="561" t="n"/>
    </row>
    <row r="19452">
      <c r="N19452" s="561" t="n"/>
    </row>
    <row r="19453">
      <c r="N19453" s="561" t="n"/>
    </row>
    <row r="19454">
      <c r="N19454" s="561" t="n"/>
    </row>
    <row r="19455">
      <c r="N19455" s="561" t="n"/>
    </row>
    <row r="19456">
      <c r="N19456" s="561" t="n"/>
    </row>
    <row r="19457">
      <c r="N19457" s="561" t="n"/>
    </row>
    <row r="19458">
      <c r="N19458" s="561" t="n"/>
    </row>
    <row r="19459">
      <c r="N19459" s="561" t="n"/>
    </row>
    <row r="19460">
      <c r="N19460" s="561" t="n"/>
    </row>
    <row r="19461">
      <c r="N19461" s="561" t="n"/>
    </row>
    <row r="19462">
      <c r="N19462" s="561" t="n"/>
    </row>
    <row r="19463">
      <c r="N19463" s="561" t="n"/>
    </row>
    <row r="19464">
      <c r="N19464" s="561" t="n"/>
    </row>
    <row r="19465">
      <c r="N19465" s="561" t="n"/>
    </row>
    <row r="19466">
      <c r="N19466" s="561" t="n"/>
    </row>
    <row r="19467">
      <c r="N19467" s="561" t="n"/>
    </row>
    <row r="19468">
      <c r="N19468" s="561" t="n"/>
    </row>
    <row r="19469">
      <c r="N19469" s="561" t="n"/>
    </row>
    <row r="19470">
      <c r="N19470" s="561" t="n"/>
    </row>
    <row r="19471">
      <c r="N19471" s="561" t="n"/>
    </row>
    <row r="19472">
      <c r="N19472" s="561" t="n"/>
    </row>
    <row r="19473">
      <c r="N19473" s="561" t="n"/>
    </row>
    <row r="19474">
      <c r="N19474" s="561" t="n"/>
    </row>
    <row r="19475">
      <c r="N19475" s="561" t="n"/>
    </row>
    <row r="19476">
      <c r="N19476" s="561" t="n"/>
    </row>
    <row r="19477">
      <c r="N19477" s="561" t="n"/>
    </row>
    <row r="19478">
      <c r="N19478" s="561" t="n"/>
    </row>
    <row r="19479">
      <c r="N19479" s="561" t="n"/>
    </row>
    <row r="19480">
      <c r="N19480" s="561" t="n"/>
    </row>
    <row r="19481">
      <c r="N19481" s="561" t="n"/>
    </row>
    <row r="19482">
      <c r="N19482" s="561" t="n"/>
    </row>
    <row r="19483">
      <c r="N19483" s="561" t="n"/>
    </row>
    <row r="19484">
      <c r="N19484" s="561" t="n"/>
    </row>
    <row r="19485">
      <c r="N19485" s="561" t="n"/>
    </row>
    <row r="19486">
      <c r="N19486" s="561" t="n"/>
    </row>
    <row r="19487">
      <c r="N19487" s="561" t="n"/>
    </row>
    <row r="19488">
      <c r="N19488" s="561" t="n"/>
    </row>
    <row r="19489">
      <c r="N19489" s="561" t="n"/>
    </row>
    <row r="19490">
      <c r="N19490" s="561" t="n"/>
    </row>
    <row r="19491">
      <c r="N19491" s="561" t="n"/>
    </row>
    <row r="19492">
      <c r="N19492" s="561" t="n"/>
    </row>
    <row r="19493">
      <c r="N19493" s="561" t="n"/>
    </row>
    <row r="19494">
      <c r="N19494" s="561" t="n"/>
    </row>
    <row r="19495">
      <c r="N19495" s="561" t="n"/>
    </row>
    <row r="19496">
      <c r="N19496" s="561" t="n"/>
    </row>
    <row r="19497">
      <c r="N19497" s="561" t="n"/>
    </row>
    <row r="19498">
      <c r="N19498" s="561" t="n"/>
    </row>
    <row r="19499">
      <c r="N19499" s="561" t="n"/>
    </row>
    <row r="19500">
      <c r="N19500" s="561" t="n"/>
    </row>
    <row r="19501">
      <c r="N19501" s="561" t="n"/>
    </row>
    <row r="19502">
      <c r="N19502" s="561" t="n"/>
    </row>
    <row r="19503">
      <c r="N19503" s="561" t="n"/>
    </row>
    <row r="19504">
      <c r="N19504" s="561" t="n"/>
    </row>
    <row r="19505">
      <c r="N19505" s="561" t="n"/>
    </row>
    <row r="19506">
      <c r="N19506" s="561" t="n"/>
    </row>
    <row r="19507">
      <c r="N19507" s="561" t="n"/>
    </row>
    <row r="19508">
      <c r="N19508" s="561" t="n"/>
    </row>
    <row r="19509">
      <c r="N19509" s="561" t="n"/>
    </row>
    <row r="19510">
      <c r="N19510" s="561" t="n"/>
    </row>
    <row r="19511">
      <c r="N19511" s="561" t="n"/>
    </row>
    <row r="19512">
      <c r="N19512" s="561" t="n"/>
    </row>
    <row r="19513">
      <c r="N19513" s="561" t="n"/>
    </row>
    <row r="19514">
      <c r="N19514" s="561" t="n"/>
    </row>
    <row r="19515">
      <c r="N19515" s="561" t="n"/>
    </row>
    <row r="19516">
      <c r="N19516" s="561" t="n"/>
    </row>
    <row r="19517">
      <c r="N19517" s="561" t="n"/>
    </row>
    <row r="19518">
      <c r="N19518" s="561" t="n"/>
    </row>
    <row r="19519">
      <c r="N19519" s="561" t="n"/>
    </row>
    <row r="19520">
      <c r="N19520" s="561" t="n"/>
    </row>
    <row r="19521">
      <c r="N19521" s="561" t="n"/>
    </row>
    <row r="19522">
      <c r="N19522" s="561" t="n"/>
    </row>
    <row r="19523">
      <c r="N19523" s="561" t="n"/>
    </row>
    <row r="19524">
      <c r="N19524" s="561" t="n"/>
    </row>
    <row r="19525">
      <c r="N19525" s="561" t="n"/>
    </row>
    <row r="19526">
      <c r="N19526" s="561" t="n"/>
    </row>
    <row r="19527">
      <c r="N19527" s="561" t="n"/>
    </row>
    <row r="19528">
      <c r="N19528" s="561" t="n"/>
    </row>
    <row r="19529">
      <c r="N19529" s="561" t="n"/>
    </row>
    <row r="19530">
      <c r="N19530" s="561" t="n"/>
    </row>
    <row r="19531">
      <c r="N19531" s="561" t="n"/>
    </row>
    <row r="19532">
      <c r="N19532" s="561" t="n"/>
    </row>
    <row r="19533">
      <c r="N19533" s="561" t="n"/>
    </row>
    <row r="19534">
      <c r="N19534" s="561" t="n"/>
    </row>
    <row r="19535">
      <c r="N19535" s="561" t="n"/>
    </row>
    <row r="19536">
      <c r="N19536" s="561" t="n"/>
    </row>
    <row r="19537">
      <c r="N19537" s="561" t="n"/>
    </row>
    <row r="19538">
      <c r="N19538" s="561" t="n"/>
    </row>
    <row r="19539">
      <c r="N19539" s="561" t="n"/>
    </row>
    <row r="19540">
      <c r="N19540" s="561" t="n"/>
    </row>
    <row r="19541">
      <c r="N19541" s="561" t="n"/>
    </row>
    <row r="19542">
      <c r="N19542" s="561" t="n"/>
    </row>
    <row r="19543">
      <c r="N19543" s="561" t="n"/>
    </row>
    <row r="19544">
      <c r="N19544" s="561" t="n"/>
    </row>
    <row r="19545">
      <c r="N19545" s="561" t="n"/>
    </row>
    <row r="19546">
      <c r="N19546" s="561" t="n"/>
    </row>
    <row r="19547">
      <c r="N19547" s="561" t="n"/>
    </row>
    <row r="19548">
      <c r="N19548" s="561" t="n"/>
    </row>
    <row r="19549">
      <c r="N19549" s="561" t="n"/>
    </row>
    <row r="19550">
      <c r="N19550" s="561" t="n"/>
    </row>
    <row r="19551">
      <c r="N19551" s="561" t="n"/>
    </row>
    <row r="19552">
      <c r="N19552" s="561" t="n"/>
    </row>
    <row r="19553">
      <c r="N19553" s="561" t="n"/>
    </row>
    <row r="19554">
      <c r="N19554" s="561" t="n"/>
    </row>
    <row r="19555">
      <c r="N19555" s="561" t="n"/>
    </row>
    <row r="19556">
      <c r="N19556" s="561" t="n"/>
    </row>
    <row r="19557">
      <c r="N19557" s="561" t="n"/>
    </row>
    <row r="19558">
      <c r="N19558" s="561" t="n"/>
    </row>
    <row r="19559">
      <c r="N19559" s="561" t="n"/>
    </row>
    <row r="19560">
      <c r="N19560" s="561" t="n"/>
    </row>
    <row r="19561">
      <c r="N19561" s="561" t="n"/>
    </row>
    <row r="19562">
      <c r="N19562" s="561" t="n"/>
    </row>
    <row r="19563">
      <c r="N19563" s="561" t="n"/>
    </row>
    <row r="19564">
      <c r="N19564" s="561" t="n"/>
    </row>
    <row r="19565">
      <c r="N19565" s="561" t="n"/>
    </row>
    <row r="19566">
      <c r="N19566" s="561" t="n"/>
    </row>
    <row r="19567">
      <c r="N19567" s="561" t="n"/>
    </row>
    <row r="19568">
      <c r="N19568" s="561" t="n"/>
    </row>
    <row r="19569">
      <c r="N19569" s="561" t="n"/>
    </row>
    <row r="19570">
      <c r="N19570" s="561" t="n"/>
    </row>
    <row r="19571">
      <c r="N19571" s="561" t="n"/>
    </row>
    <row r="19572">
      <c r="N19572" s="561" t="n"/>
    </row>
    <row r="19573">
      <c r="N19573" s="561" t="n"/>
    </row>
    <row r="19574">
      <c r="N19574" s="561" t="n"/>
    </row>
    <row r="19575">
      <c r="N19575" s="561" t="n"/>
    </row>
    <row r="19576">
      <c r="N19576" s="561" t="n"/>
    </row>
    <row r="19577">
      <c r="N19577" s="561" t="n"/>
    </row>
    <row r="19578">
      <c r="N19578" s="561" t="n"/>
    </row>
    <row r="19579">
      <c r="N19579" s="561" t="n"/>
    </row>
    <row r="19580">
      <c r="N19580" s="561" t="n"/>
    </row>
    <row r="19581">
      <c r="N19581" s="561" t="n"/>
    </row>
    <row r="19582">
      <c r="N19582" s="561" t="n"/>
    </row>
    <row r="19583">
      <c r="N19583" s="561" t="n"/>
    </row>
    <row r="19584">
      <c r="N19584" s="561" t="n"/>
    </row>
    <row r="19585">
      <c r="N19585" s="561" t="n"/>
    </row>
    <row r="19586">
      <c r="N19586" s="561" t="n"/>
    </row>
    <row r="19587">
      <c r="N19587" s="561" t="n"/>
    </row>
    <row r="19588">
      <c r="N19588" s="561" t="n"/>
    </row>
    <row r="19589">
      <c r="N19589" s="561" t="n"/>
    </row>
    <row r="19590">
      <c r="N19590" s="561" t="n"/>
    </row>
    <row r="19591">
      <c r="N19591" s="561" t="n"/>
    </row>
    <row r="19592">
      <c r="N19592" s="561" t="n"/>
    </row>
    <row r="19593">
      <c r="N19593" s="561" t="n"/>
    </row>
    <row r="19594">
      <c r="N19594" s="561" t="n"/>
    </row>
    <row r="19595">
      <c r="N19595" s="561" t="n"/>
    </row>
    <row r="19596">
      <c r="N19596" s="561" t="n"/>
    </row>
    <row r="19597">
      <c r="N19597" s="561" t="n"/>
    </row>
    <row r="19598">
      <c r="N19598" s="561" t="n"/>
    </row>
    <row r="19599">
      <c r="N19599" s="561" t="n"/>
    </row>
    <row r="19600">
      <c r="N19600" s="561" t="n"/>
    </row>
    <row r="19601">
      <c r="N19601" s="561" t="n"/>
    </row>
    <row r="19602">
      <c r="N19602" s="561" t="n"/>
    </row>
    <row r="19603">
      <c r="N19603" s="561" t="n"/>
    </row>
    <row r="19604">
      <c r="N19604" s="561" t="n"/>
    </row>
    <row r="19605">
      <c r="N19605" s="561" t="n"/>
    </row>
    <row r="19606">
      <c r="N19606" s="561" t="n"/>
    </row>
    <row r="19607">
      <c r="N19607" s="561" t="n"/>
    </row>
    <row r="19608">
      <c r="N19608" s="561" t="n"/>
    </row>
    <row r="19609">
      <c r="N19609" s="561" t="n"/>
    </row>
    <row r="19610">
      <c r="N19610" s="561" t="n"/>
    </row>
    <row r="19611">
      <c r="N19611" s="561" t="n"/>
    </row>
    <row r="19612">
      <c r="N19612" s="561" t="n"/>
    </row>
    <row r="19613">
      <c r="N19613" s="561" t="n"/>
    </row>
    <row r="19614">
      <c r="N19614" s="561" t="n"/>
    </row>
    <row r="19615">
      <c r="N19615" s="561" t="n"/>
    </row>
    <row r="19616">
      <c r="N19616" s="561" t="n"/>
    </row>
    <row r="19617">
      <c r="N19617" s="561" t="n"/>
    </row>
    <row r="19618">
      <c r="N19618" s="561" t="n"/>
    </row>
    <row r="19619">
      <c r="N19619" s="561" t="n"/>
    </row>
    <row r="19620">
      <c r="N19620" s="561" t="n"/>
    </row>
    <row r="19621">
      <c r="N19621" s="561" t="n"/>
    </row>
    <row r="19622">
      <c r="N19622" s="561" t="n"/>
    </row>
    <row r="19623">
      <c r="N19623" s="561" t="n"/>
    </row>
    <row r="19624">
      <c r="N19624" s="561" t="n"/>
    </row>
    <row r="19625">
      <c r="N19625" s="561" t="n"/>
    </row>
    <row r="19626">
      <c r="N19626" s="561" t="n"/>
    </row>
    <row r="19627">
      <c r="N19627" s="561" t="n"/>
    </row>
    <row r="19628">
      <c r="N19628" s="561" t="n"/>
    </row>
    <row r="19629">
      <c r="N19629" s="561" t="n"/>
    </row>
    <row r="19630">
      <c r="N19630" s="561" t="n"/>
    </row>
    <row r="19631">
      <c r="N19631" s="561" t="n"/>
    </row>
    <row r="19632">
      <c r="N19632" s="561" t="n"/>
    </row>
    <row r="19633">
      <c r="N19633" s="561" t="n"/>
    </row>
    <row r="19634">
      <c r="N19634" s="561" t="n"/>
    </row>
    <row r="19635">
      <c r="N19635" s="561" t="n"/>
    </row>
    <row r="19636">
      <c r="N19636" s="561" t="n"/>
    </row>
    <row r="19637">
      <c r="N19637" s="561" t="n"/>
    </row>
    <row r="19638">
      <c r="N19638" s="561" t="n"/>
    </row>
    <row r="19639">
      <c r="N19639" s="561" t="n"/>
    </row>
    <row r="19640">
      <c r="N19640" s="561" t="n"/>
    </row>
    <row r="19641">
      <c r="N19641" s="561" t="n"/>
    </row>
    <row r="19642">
      <c r="N19642" s="561" t="n"/>
    </row>
    <row r="19643">
      <c r="N19643" s="561" t="n"/>
    </row>
    <row r="19644">
      <c r="N19644" s="561" t="n"/>
    </row>
    <row r="19645">
      <c r="N19645" s="561" t="n"/>
    </row>
    <row r="19646">
      <c r="N19646" s="561" t="n"/>
    </row>
    <row r="19647">
      <c r="N19647" s="561" t="n"/>
    </row>
    <row r="19648">
      <c r="N19648" s="561" t="n"/>
    </row>
    <row r="19649">
      <c r="N19649" s="561" t="n"/>
    </row>
    <row r="19650">
      <c r="N19650" s="561" t="n"/>
    </row>
    <row r="19651">
      <c r="N19651" s="561" t="n"/>
    </row>
    <row r="19652">
      <c r="N19652" s="561" t="n"/>
    </row>
    <row r="19653">
      <c r="N19653" s="561" t="n"/>
    </row>
    <row r="19654">
      <c r="N19654" s="561" t="n"/>
    </row>
    <row r="19655">
      <c r="N19655" s="561" t="n"/>
    </row>
    <row r="19656">
      <c r="N19656" s="561" t="n"/>
    </row>
    <row r="19657">
      <c r="N19657" s="561" t="n"/>
    </row>
    <row r="19658">
      <c r="N19658" s="561" t="n"/>
    </row>
    <row r="19659">
      <c r="N19659" s="561" t="n"/>
    </row>
    <row r="19660">
      <c r="N19660" s="561" t="n"/>
    </row>
    <row r="19661">
      <c r="N19661" s="561" t="n"/>
    </row>
    <row r="19662">
      <c r="N19662" s="561" t="n"/>
    </row>
    <row r="19663">
      <c r="N19663" s="561" t="n"/>
    </row>
    <row r="19664">
      <c r="N19664" s="561" t="n"/>
    </row>
    <row r="19665">
      <c r="N19665" s="561" t="n"/>
    </row>
    <row r="19666">
      <c r="N19666" s="561" t="n"/>
    </row>
    <row r="19667">
      <c r="N19667" s="561" t="n"/>
    </row>
    <row r="19668">
      <c r="N19668" s="561" t="n"/>
    </row>
    <row r="19669">
      <c r="N19669" s="561" t="n"/>
    </row>
    <row r="19670">
      <c r="N19670" s="561" t="n"/>
    </row>
    <row r="19671">
      <c r="N19671" s="561" t="n"/>
    </row>
    <row r="19672">
      <c r="N19672" s="561" t="n"/>
    </row>
    <row r="19673">
      <c r="N19673" s="561" t="n"/>
    </row>
    <row r="19674">
      <c r="N19674" s="561" t="n"/>
    </row>
    <row r="19675">
      <c r="N19675" s="561" t="n"/>
    </row>
    <row r="19676">
      <c r="N19676" s="561" t="n"/>
    </row>
    <row r="19677">
      <c r="N19677" s="561" t="n"/>
    </row>
    <row r="19678">
      <c r="N19678" s="561" t="n"/>
    </row>
    <row r="19679">
      <c r="N19679" s="561" t="n"/>
    </row>
    <row r="19680">
      <c r="N19680" s="561" t="n"/>
    </row>
    <row r="19681">
      <c r="N19681" s="561" t="n"/>
    </row>
    <row r="19682">
      <c r="N19682" s="561" t="n"/>
    </row>
    <row r="19683">
      <c r="N19683" s="561" t="n"/>
    </row>
    <row r="19684">
      <c r="N19684" s="561" t="n"/>
    </row>
    <row r="19685">
      <c r="N19685" s="561" t="n"/>
    </row>
    <row r="19686">
      <c r="N19686" s="561" t="n"/>
    </row>
    <row r="19687">
      <c r="N19687" s="561" t="n"/>
    </row>
    <row r="19688">
      <c r="N19688" s="561" t="n"/>
    </row>
    <row r="19689">
      <c r="N19689" s="561" t="n"/>
    </row>
    <row r="19690">
      <c r="N19690" s="561" t="n"/>
    </row>
    <row r="19691">
      <c r="N19691" s="561" t="n"/>
    </row>
    <row r="19692">
      <c r="N19692" s="561" t="n"/>
    </row>
    <row r="19693">
      <c r="N19693" s="561" t="n"/>
    </row>
    <row r="19694">
      <c r="N19694" s="561" t="n"/>
    </row>
    <row r="19695">
      <c r="N19695" s="561" t="n"/>
    </row>
    <row r="19696">
      <c r="N19696" s="561" t="n"/>
    </row>
    <row r="19697">
      <c r="N19697" s="561" t="n"/>
    </row>
    <row r="19698">
      <c r="N19698" s="561" t="n"/>
    </row>
    <row r="19699">
      <c r="N19699" s="561" t="n"/>
    </row>
    <row r="19700">
      <c r="N19700" s="561" t="n"/>
    </row>
    <row r="19701">
      <c r="N19701" s="561" t="n"/>
    </row>
    <row r="19702">
      <c r="N19702" s="561" t="n"/>
    </row>
    <row r="19703">
      <c r="N19703" s="561" t="n"/>
    </row>
    <row r="19704">
      <c r="N19704" s="561" t="n"/>
    </row>
    <row r="19705">
      <c r="N19705" s="561" t="n"/>
    </row>
    <row r="19706">
      <c r="N19706" s="561" t="n"/>
    </row>
    <row r="19707">
      <c r="N19707" s="561" t="n"/>
    </row>
    <row r="19708">
      <c r="N19708" s="561" t="n"/>
    </row>
    <row r="19709">
      <c r="N19709" s="561" t="n"/>
    </row>
    <row r="19710">
      <c r="N19710" s="561" t="n"/>
    </row>
    <row r="19711">
      <c r="N19711" s="561" t="n"/>
    </row>
    <row r="19712">
      <c r="N19712" s="561" t="n"/>
    </row>
    <row r="19713">
      <c r="N19713" s="561" t="n"/>
    </row>
    <row r="19714">
      <c r="N19714" s="561" t="n"/>
    </row>
    <row r="19715">
      <c r="N19715" s="561" t="n"/>
    </row>
    <row r="19716">
      <c r="N19716" s="561" t="n"/>
    </row>
    <row r="19717">
      <c r="N19717" s="561" t="n"/>
    </row>
    <row r="19718">
      <c r="N19718" s="561" t="n"/>
    </row>
    <row r="19719">
      <c r="N19719" s="561" t="n"/>
    </row>
    <row r="19720">
      <c r="N19720" s="561" t="n"/>
    </row>
    <row r="19721">
      <c r="N19721" s="561" t="n"/>
    </row>
    <row r="19722">
      <c r="N19722" s="561" t="n"/>
    </row>
    <row r="19723">
      <c r="N19723" s="561" t="n"/>
    </row>
    <row r="19724">
      <c r="N19724" s="561" t="n"/>
    </row>
    <row r="19725">
      <c r="N19725" s="561" t="n"/>
    </row>
    <row r="19726">
      <c r="N19726" s="561" t="n"/>
    </row>
    <row r="19727">
      <c r="N19727" s="561" t="n"/>
    </row>
    <row r="19728">
      <c r="N19728" s="561" t="n"/>
    </row>
    <row r="19729">
      <c r="N19729" s="561" t="n"/>
    </row>
    <row r="19730">
      <c r="N19730" s="561" t="n"/>
    </row>
    <row r="19731">
      <c r="N19731" s="561" t="n"/>
    </row>
    <row r="19732">
      <c r="N19732" s="561" t="n"/>
    </row>
    <row r="19733">
      <c r="N19733" s="561" t="n"/>
    </row>
    <row r="19734">
      <c r="N19734" s="561" t="n"/>
    </row>
    <row r="19735">
      <c r="N19735" s="561" t="n"/>
    </row>
    <row r="19736">
      <c r="N19736" s="561" t="n"/>
    </row>
    <row r="19737">
      <c r="N19737" s="561" t="n"/>
    </row>
    <row r="19738">
      <c r="N19738" s="561" t="n"/>
    </row>
    <row r="19739">
      <c r="N19739" s="561" t="n"/>
    </row>
    <row r="19740">
      <c r="N19740" s="561" t="n"/>
    </row>
    <row r="19741">
      <c r="N19741" s="561" t="n"/>
    </row>
    <row r="19742">
      <c r="N19742" s="561" t="n"/>
    </row>
    <row r="19743">
      <c r="N19743" s="561" t="n"/>
    </row>
    <row r="19744">
      <c r="N19744" s="561" t="n"/>
    </row>
    <row r="19745">
      <c r="N19745" s="561" t="n"/>
    </row>
    <row r="19746">
      <c r="N19746" s="561" t="n"/>
    </row>
    <row r="19747">
      <c r="N19747" s="561" t="n"/>
    </row>
    <row r="19748">
      <c r="N19748" s="561" t="n"/>
    </row>
    <row r="19749">
      <c r="N19749" s="561" t="n"/>
    </row>
    <row r="19750">
      <c r="N19750" s="561" t="n"/>
    </row>
    <row r="19751">
      <c r="N19751" s="561" t="n"/>
    </row>
    <row r="19752">
      <c r="N19752" s="561" t="n"/>
    </row>
    <row r="19753">
      <c r="N19753" s="561" t="n"/>
    </row>
    <row r="19754">
      <c r="N19754" s="561" t="n"/>
    </row>
    <row r="19755">
      <c r="N19755" s="561" t="n"/>
    </row>
    <row r="19756">
      <c r="N19756" s="561" t="n"/>
    </row>
    <row r="19757">
      <c r="N19757" s="561" t="n"/>
    </row>
    <row r="19758">
      <c r="N19758" s="561" t="n"/>
    </row>
    <row r="19759">
      <c r="N19759" s="561" t="n"/>
    </row>
    <row r="19760">
      <c r="N19760" s="561" t="n"/>
    </row>
    <row r="19761">
      <c r="N19761" s="561" t="n"/>
    </row>
    <row r="19762">
      <c r="N19762" s="561" t="n"/>
    </row>
    <row r="19763">
      <c r="N19763" s="561" t="n"/>
    </row>
    <row r="19764">
      <c r="N19764" s="561" t="n"/>
    </row>
    <row r="19765">
      <c r="N19765" s="561" t="n"/>
    </row>
    <row r="19766">
      <c r="N19766" s="561" t="n"/>
    </row>
    <row r="19767">
      <c r="N19767" s="561" t="n"/>
    </row>
    <row r="19768">
      <c r="N19768" s="561" t="n"/>
    </row>
    <row r="19769">
      <c r="N19769" s="561" t="n"/>
    </row>
    <row r="19770">
      <c r="N19770" s="561" t="n"/>
    </row>
    <row r="19771">
      <c r="N19771" s="561" t="n"/>
    </row>
    <row r="19772">
      <c r="N19772" s="561" t="n"/>
    </row>
    <row r="19773">
      <c r="N19773" s="561" t="n"/>
    </row>
    <row r="19774">
      <c r="N19774" s="561" t="n"/>
    </row>
    <row r="19775">
      <c r="N19775" s="561" t="n"/>
    </row>
    <row r="19776">
      <c r="N19776" s="561" t="n"/>
    </row>
    <row r="19777">
      <c r="N19777" s="561" t="n"/>
    </row>
    <row r="19778">
      <c r="N19778" s="561" t="n"/>
    </row>
    <row r="19779">
      <c r="N19779" s="561" t="n"/>
    </row>
    <row r="19780">
      <c r="N19780" s="561" t="n"/>
    </row>
    <row r="19781">
      <c r="N19781" s="561" t="n"/>
    </row>
    <row r="19782">
      <c r="N19782" s="561" t="n"/>
    </row>
    <row r="19783">
      <c r="N19783" s="561" t="n"/>
    </row>
    <row r="19784">
      <c r="N19784" s="561" t="n"/>
    </row>
    <row r="19785">
      <c r="N19785" s="561" t="n"/>
    </row>
    <row r="19786">
      <c r="N19786" s="561" t="n"/>
    </row>
    <row r="19787">
      <c r="N19787" s="561" t="n"/>
    </row>
    <row r="19788">
      <c r="N19788" s="561" t="n"/>
    </row>
    <row r="19789">
      <c r="N19789" s="561" t="n"/>
    </row>
    <row r="19790">
      <c r="N19790" s="561" t="n"/>
    </row>
    <row r="19791">
      <c r="N19791" s="561" t="n"/>
    </row>
    <row r="19792">
      <c r="N19792" s="561" t="n"/>
    </row>
    <row r="19793">
      <c r="N19793" s="561" t="n"/>
    </row>
    <row r="19794">
      <c r="N19794" s="561" t="n"/>
    </row>
    <row r="19795">
      <c r="N19795" s="561" t="n"/>
    </row>
    <row r="19796">
      <c r="N19796" s="561" t="n"/>
    </row>
    <row r="19797">
      <c r="N19797" s="561" t="n"/>
    </row>
    <row r="19798">
      <c r="N19798" s="561" t="n"/>
    </row>
    <row r="19799">
      <c r="N19799" s="561" t="n"/>
    </row>
    <row r="19800">
      <c r="N19800" s="561" t="n"/>
    </row>
    <row r="19801">
      <c r="N19801" s="561" t="n"/>
    </row>
    <row r="19802">
      <c r="N19802" s="561" t="n"/>
    </row>
    <row r="19803">
      <c r="N19803" s="561" t="n"/>
    </row>
    <row r="19804">
      <c r="N19804" s="561" t="n"/>
    </row>
    <row r="19805">
      <c r="N19805" s="561" t="n"/>
    </row>
    <row r="19806">
      <c r="N19806" s="561" t="n"/>
    </row>
    <row r="19807">
      <c r="N19807" s="561" t="n"/>
    </row>
    <row r="19808">
      <c r="N19808" s="561" t="n"/>
    </row>
    <row r="19809">
      <c r="N19809" s="561" t="n"/>
    </row>
    <row r="19810">
      <c r="N19810" s="561" t="n"/>
    </row>
    <row r="19811">
      <c r="N19811" s="561" t="n"/>
    </row>
    <row r="19812">
      <c r="N19812" s="561" t="n"/>
    </row>
    <row r="19813">
      <c r="N19813" s="561" t="n"/>
    </row>
    <row r="19814">
      <c r="N19814" s="561" t="n"/>
    </row>
    <row r="19815">
      <c r="N19815" s="561" t="n"/>
    </row>
    <row r="19816">
      <c r="N19816" s="561" t="n"/>
    </row>
    <row r="19817">
      <c r="N19817" s="561" t="n"/>
    </row>
    <row r="19818">
      <c r="N19818" s="561" t="n"/>
    </row>
    <row r="19819">
      <c r="N19819" s="561" t="n"/>
    </row>
    <row r="19820">
      <c r="N19820" s="561" t="n"/>
    </row>
    <row r="19821">
      <c r="N19821" s="561" t="n"/>
    </row>
    <row r="19822">
      <c r="N19822" s="561" t="n"/>
    </row>
    <row r="19823">
      <c r="N19823" s="561" t="n"/>
    </row>
    <row r="19824">
      <c r="N19824" s="561" t="n"/>
    </row>
    <row r="19825">
      <c r="N19825" s="561" t="n"/>
    </row>
    <row r="19826">
      <c r="N19826" s="561" t="n"/>
    </row>
    <row r="19827">
      <c r="N19827" s="561" t="n"/>
    </row>
    <row r="19828">
      <c r="N19828" s="561" t="n"/>
    </row>
    <row r="19829">
      <c r="N19829" s="561" t="n"/>
    </row>
    <row r="19830">
      <c r="N19830" s="561" t="n"/>
    </row>
    <row r="19831">
      <c r="N19831" s="561" t="n"/>
    </row>
    <row r="19832">
      <c r="N19832" s="561" t="n"/>
    </row>
    <row r="19833">
      <c r="N19833" s="561" t="n"/>
    </row>
    <row r="19834">
      <c r="N19834" s="561" t="n"/>
    </row>
    <row r="19835">
      <c r="N19835" s="561" t="n"/>
    </row>
    <row r="19836">
      <c r="N19836" s="561" t="n"/>
    </row>
    <row r="19837">
      <c r="N19837" s="561" t="n"/>
    </row>
    <row r="19838">
      <c r="N19838" s="561" t="n"/>
    </row>
    <row r="19839">
      <c r="N19839" s="561" t="n"/>
    </row>
    <row r="19840">
      <c r="N19840" s="561" t="n"/>
    </row>
    <row r="19841">
      <c r="N19841" s="561" t="n"/>
    </row>
    <row r="19842">
      <c r="N19842" s="561" t="n"/>
    </row>
    <row r="19843">
      <c r="N19843" s="561" t="n"/>
    </row>
    <row r="19844">
      <c r="N19844" s="561" t="n"/>
    </row>
    <row r="19845">
      <c r="N19845" s="561" t="n"/>
    </row>
    <row r="19846">
      <c r="N19846" s="561" t="n"/>
    </row>
    <row r="19847">
      <c r="N19847" s="561" t="n"/>
    </row>
    <row r="19848">
      <c r="N19848" s="561" t="n"/>
    </row>
    <row r="19849">
      <c r="N19849" s="561" t="n"/>
    </row>
    <row r="19850">
      <c r="N19850" s="561" t="n"/>
    </row>
    <row r="19851">
      <c r="N19851" s="561" t="n"/>
    </row>
    <row r="19852">
      <c r="N19852" s="561" t="n"/>
    </row>
    <row r="19853">
      <c r="N19853" s="561" t="n"/>
    </row>
    <row r="19854">
      <c r="N19854" s="561" t="n"/>
    </row>
    <row r="19855">
      <c r="N19855" s="561" t="n"/>
    </row>
    <row r="19856">
      <c r="N19856" s="561" t="n"/>
    </row>
    <row r="19857">
      <c r="N19857" s="561" t="n"/>
    </row>
    <row r="19858">
      <c r="N19858" s="561" t="n"/>
    </row>
    <row r="19859">
      <c r="N19859" s="561" t="n"/>
    </row>
    <row r="19860">
      <c r="N19860" s="561" t="n"/>
    </row>
    <row r="19861">
      <c r="N19861" s="561" t="n"/>
    </row>
    <row r="19862">
      <c r="N19862" s="561" t="n"/>
    </row>
    <row r="19863">
      <c r="N19863" s="561" t="n"/>
    </row>
    <row r="19864">
      <c r="N19864" s="561" t="n"/>
    </row>
    <row r="19865">
      <c r="N19865" s="561" t="n"/>
    </row>
    <row r="19866">
      <c r="N19866" s="561" t="n"/>
    </row>
    <row r="19867">
      <c r="N19867" s="561" t="n"/>
    </row>
    <row r="19868">
      <c r="N19868" s="561" t="n"/>
    </row>
    <row r="19869">
      <c r="N19869" s="561" t="n"/>
    </row>
    <row r="19870">
      <c r="N19870" s="561" t="n"/>
    </row>
    <row r="19871">
      <c r="N19871" s="561" t="n"/>
    </row>
    <row r="19872">
      <c r="N19872" s="561" t="n"/>
    </row>
    <row r="19873">
      <c r="N19873" s="561" t="n"/>
    </row>
    <row r="19874">
      <c r="N19874" s="561" t="n"/>
    </row>
    <row r="19875">
      <c r="N19875" s="561" t="n"/>
    </row>
    <row r="19876">
      <c r="N19876" s="561" t="n"/>
    </row>
    <row r="19877">
      <c r="N19877" s="561" t="n"/>
    </row>
    <row r="19878">
      <c r="N19878" s="561" t="n"/>
    </row>
    <row r="19879">
      <c r="N19879" s="561" t="n"/>
    </row>
    <row r="19880">
      <c r="N19880" s="561" t="n"/>
    </row>
    <row r="19881">
      <c r="N19881" s="561" t="n"/>
    </row>
    <row r="19882">
      <c r="N19882" s="561" t="n"/>
    </row>
    <row r="19883">
      <c r="N19883" s="561" t="n"/>
    </row>
    <row r="19884">
      <c r="N19884" s="561" t="n"/>
    </row>
    <row r="19885">
      <c r="N19885" s="561" t="n"/>
    </row>
    <row r="19886">
      <c r="N19886" s="561" t="n"/>
    </row>
    <row r="19887">
      <c r="N19887" s="561" t="n"/>
    </row>
    <row r="19888">
      <c r="N19888" s="561" t="n"/>
    </row>
    <row r="19889">
      <c r="N19889" s="561" t="n"/>
    </row>
    <row r="19890">
      <c r="N19890" s="561" t="n"/>
    </row>
    <row r="19891">
      <c r="N19891" s="561" t="n"/>
    </row>
    <row r="19892">
      <c r="N19892" s="561" t="n"/>
    </row>
    <row r="19893">
      <c r="N19893" s="561" t="n"/>
    </row>
    <row r="19894">
      <c r="N19894" s="561" t="n"/>
    </row>
    <row r="19895">
      <c r="N19895" s="561" t="n"/>
    </row>
    <row r="19896">
      <c r="N19896" s="561" t="n"/>
    </row>
    <row r="19897">
      <c r="N19897" s="561" t="n"/>
    </row>
    <row r="19898">
      <c r="N19898" s="561" t="n"/>
    </row>
    <row r="19899">
      <c r="N19899" s="561" t="n"/>
    </row>
    <row r="19900">
      <c r="N19900" s="561" t="n"/>
    </row>
    <row r="19901">
      <c r="N19901" s="561" t="n"/>
    </row>
    <row r="19902">
      <c r="N19902" s="561" t="n"/>
    </row>
    <row r="19903">
      <c r="N19903" s="561" t="n"/>
    </row>
    <row r="19904">
      <c r="N19904" s="561" t="n"/>
    </row>
    <row r="19905">
      <c r="N19905" s="561" t="n"/>
    </row>
    <row r="19906">
      <c r="N19906" s="561" t="n"/>
    </row>
    <row r="19907">
      <c r="N19907" s="561" t="n"/>
    </row>
    <row r="19908">
      <c r="N19908" s="561" t="n"/>
    </row>
    <row r="19909">
      <c r="N19909" s="561" t="n"/>
    </row>
    <row r="19910">
      <c r="N19910" s="561" t="n"/>
    </row>
    <row r="19911">
      <c r="N19911" s="561" t="n"/>
    </row>
    <row r="19912">
      <c r="N19912" s="561" t="n"/>
    </row>
    <row r="19913">
      <c r="N19913" s="561" t="n"/>
    </row>
    <row r="19914">
      <c r="N19914" s="561" t="n"/>
    </row>
    <row r="19915">
      <c r="N19915" s="561" t="n"/>
    </row>
    <row r="19916">
      <c r="N19916" s="561" t="n"/>
    </row>
    <row r="19917">
      <c r="N19917" s="561" t="n"/>
    </row>
    <row r="19918">
      <c r="N19918" s="561" t="n"/>
    </row>
    <row r="19919">
      <c r="N19919" s="561" t="n"/>
    </row>
    <row r="19920">
      <c r="N19920" s="561" t="n"/>
    </row>
    <row r="19921">
      <c r="N19921" s="561" t="n"/>
    </row>
    <row r="19922">
      <c r="N19922" s="561" t="n"/>
    </row>
    <row r="19923">
      <c r="N19923" s="561" t="n"/>
    </row>
    <row r="19924">
      <c r="N19924" s="561" t="n"/>
    </row>
    <row r="19925">
      <c r="N19925" s="561" t="n"/>
    </row>
    <row r="19926">
      <c r="N19926" s="561" t="n"/>
    </row>
    <row r="19927">
      <c r="N19927" s="561" t="n"/>
    </row>
    <row r="19928">
      <c r="N19928" s="561" t="n"/>
    </row>
    <row r="19929">
      <c r="N19929" s="561" t="n"/>
    </row>
    <row r="19930">
      <c r="N19930" s="561" t="n"/>
    </row>
    <row r="19931">
      <c r="N19931" s="561" t="n"/>
    </row>
    <row r="19932">
      <c r="N19932" s="561" t="n"/>
    </row>
    <row r="19933">
      <c r="N19933" s="561" t="n"/>
    </row>
    <row r="19934">
      <c r="N19934" s="561" t="n"/>
    </row>
    <row r="19935">
      <c r="N19935" s="561" t="n"/>
    </row>
    <row r="19936">
      <c r="N19936" s="561" t="n"/>
    </row>
    <row r="19937">
      <c r="N19937" s="561" t="n"/>
    </row>
    <row r="19938">
      <c r="N19938" s="561" t="n"/>
    </row>
    <row r="19939">
      <c r="N19939" s="561" t="n"/>
    </row>
    <row r="19940">
      <c r="N19940" s="561" t="n"/>
    </row>
    <row r="19941">
      <c r="N19941" s="561" t="n"/>
    </row>
    <row r="19942">
      <c r="N19942" s="561" t="n"/>
    </row>
    <row r="19943">
      <c r="N19943" s="561" t="n"/>
    </row>
    <row r="19944">
      <c r="N19944" s="561" t="n"/>
    </row>
    <row r="19945">
      <c r="N19945" s="561" t="n"/>
    </row>
    <row r="19946">
      <c r="N19946" s="561" t="n"/>
    </row>
    <row r="19947">
      <c r="N19947" s="561" t="n"/>
    </row>
    <row r="19948">
      <c r="N19948" s="561" t="n"/>
    </row>
    <row r="19949">
      <c r="N19949" s="561" t="n"/>
    </row>
    <row r="19950">
      <c r="N19950" s="561" t="n"/>
    </row>
    <row r="19951">
      <c r="N19951" s="561" t="n"/>
    </row>
    <row r="19952">
      <c r="N19952" s="561" t="n"/>
    </row>
    <row r="19953">
      <c r="N19953" s="561" t="n"/>
    </row>
    <row r="19954">
      <c r="N19954" s="561" t="n"/>
    </row>
    <row r="19955">
      <c r="N19955" s="561" t="n"/>
    </row>
    <row r="19956">
      <c r="N19956" s="561" t="n"/>
    </row>
    <row r="19957">
      <c r="N19957" s="561" t="n"/>
    </row>
    <row r="19958">
      <c r="N19958" s="561" t="n"/>
    </row>
    <row r="19959">
      <c r="N19959" s="561" t="n"/>
    </row>
    <row r="19960">
      <c r="N19960" s="561" t="n"/>
    </row>
    <row r="19961">
      <c r="N19961" s="561" t="n"/>
    </row>
    <row r="19962">
      <c r="N19962" s="561" t="n"/>
    </row>
    <row r="19963">
      <c r="N19963" s="561" t="n"/>
    </row>
    <row r="19964">
      <c r="N19964" s="561" t="n"/>
    </row>
    <row r="19965">
      <c r="N19965" s="561" t="n"/>
    </row>
    <row r="19966">
      <c r="N19966" s="561" t="n"/>
    </row>
    <row r="19967">
      <c r="N19967" s="561" t="n"/>
    </row>
    <row r="19968">
      <c r="N19968" s="561" t="n"/>
    </row>
    <row r="19969">
      <c r="N19969" s="561" t="n"/>
    </row>
    <row r="19970">
      <c r="N19970" s="561" t="n"/>
    </row>
    <row r="19971">
      <c r="N19971" s="561" t="n"/>
    </row>
    <row r="19972">
      <c r="N19972" s="561" t="n"/>
    </row>
    <row r="19973">
      <c r="N19973" s="561" t="n"/>
    </row>
    <row r="19974">
      <c r="N19974" s="561" t="n"/>
    </row>
    <row r="19975">
      <c r="N19975" s="561" t="n"/>
    </row>
    <row r="19976">
      <c r="N19976" s="561" t="n"/>
    </row>
    <row r="19977">
      <c r="N19977" s="561" t="n"/>
    </row>
    <row r="19978">
      <c r="N19978" s="561" t="n"/>
    </row>
    <row r="19979">
      <c r="N19979" s="561" t="n"/>
    </row>
    <row r="19980">
      <c r="N19980" s="561" t="n"/>
    </row>
    <row r="19981">
      <c r="N19981" s="561" t="n"/>
    </row>
    <row r="19982">
      <c r="N19982" s="561" t="n"/>
    </row>
    <row r="19983">
      <c r="N19983" s="561" t="n"/>
    </row>
    <row r="19984">
      <c r="N19984" s="561" t="n"/>
    </row>
    <row r="19985">
      <c r="N19985" s="561" t="n"/>
    </row>
    <row r="19986">
      <c r="N19986" s="561" t="n"/>
    </row>
    <row r="19987">
      <c r="N19987" s="561" t="n"/>
    </row>
    <row r="19988">
      <c r="N19988" s="561" t="n"/>
    </row>
    <row r="19989">
      <c r="N19989" s="561" t="n"/>
    </row>
    <row r="19990">
      <c r="N19990" s="561" t="n"/>
    </row>
    <row r="19991">
      <c r="N19991" s="561" t="n"/>
    </row>
    <row r="19992">
      <c r="N19992" s="561" t="n"/>
    </row>
    <row r="19993">
      <c r="N19993" s="561" t="n"/>
    </row>
    <row r="19994">
      <c r="N19994" s="561" t="n"/>
    </row>
    <row r="19995">
      <c r="N19995" s="561" t="n"/>
    </row>
    <row r="19996">
      <c r="N19996" s="561" t="n"/>
    </row>
    <row r="19997">
      <c r="N19997" s="561" t="n"/>
    </row>
    <row r="19998">
      <c r="N19998" s="561" t="n"/>
    </row>
    <row r="19999">
      <c r="N19999" s="561" t="n"/>
    </row>
    <row r="20000">
      <c r="N20000" s="561" t="n"/>
    </row>
    <row r="20001">
      <c r="N20001" s="561" t="n"/>
    </row>
    <row r="20002">
      <c r="N20002" s="561" t="n"/>
    </row>
    <row r="20003">
      <c r="N20003" s="561" t="n"/>
    </row>
    <row r="20004">
      <c r="N20004" s="561" t="n"/>
    </row>
    <row r="20005">
      <c r="N20005" s="561" t="n"/>
    </row>
    <row r="20006">
      <c r="N20006" s="561" t="n"/>
    </row>
    <row r="20007">
      <c r="N20007" s="561" t="n"/>
    </row>
    <row r="20008">
      <c r="N20008" s="561" t="n"/>
    </row>
    <row r="20009">
      <c r="N20009" s="561" t="n"/>
    </row>
    <row r="20010">
      <c r="N20010" s="561" t="n"/>
    </row>
    <row r="20011">
      <c r="N20011" s="561" t="n"/>
    </row>
    <row r="20012">
      <c r="N20012" s="561" t="n"/>
    </row>
    <row r="20013">
      <c r="N20013" s="561" t="n"/>
    </row>
    <row r="20014">
      <c r="N20014" s="561" t="n"/>
    </row>
    <row r="20015">
      <c r="N20015" s="561" t="n"/>
    </row>
    <row r="20016">
      <c r="N20016" s="561" t="n"/>
    </row>
    <row r="20017">
      <c r="N20017" s="561" t="n"/>
    </row>
    <row r="20018">
      <c r="N20018" s="561" t="n"/>
    </row>
    <row r="20019">
      <c r="N20019" s="561" t="n"/>
    </row>
    <row r="20020">
      <c r="N20020" s="561" t="n"/>
    </row>
    <row r="20021">
      <c r="N20021" s="561" t="n"/>
    </row>
    <row r="20022">
      <c r="N20022" s="561" t="n"/>
    </row>
    <row r="20023">
      <c r="N20023" s="561" t="n"/>
    </row>
    <row r="20024">
      <c r="N20024" s="561" t="n"/>
    </row>
    <row r="20025">
      <c r="N20025" s="561" t="n"/>
    </row>
    <row r="20026">
      <c r="N20026" s="561" t="n"/>
    </row>
    <row r="20027">
      <c r="N20027" s="561" t="n"/>
    </row>
    <row r="20028">
      <c r="N20028" s="561" t="n"/>
    </row>
    <row r="20029">
      <c r="N20029" s="561" t="n"/>
    </row>
    <row r="20030">
      <c r="N20030" s="561" t="n"/>
    </row>
    <row r="20031">
      <c r="N20031" s="561" t="n"/>
    </row>
    <row r="20032">
      <c r="N20032" s="561" t="n"/>
    </row>
    <row r="20033">
      <c r="N20033" s="561" t="n"/>
    </row>
    <row r="20034">
      <c r="N20034" s="561" t="n"/>
    </row>
    <row r="20035">
      <c r="N20035" s="561" t="n"/>
    </row>
    <row r="20036">
      <c r="N20036" s="561" t="n"/>
    </row>
    <row r="20037">
      <c r="N20037" s="561" t="n"/>
    </row>
    <row r="20038">
      <c r="N20038" s="561" t="n"/>
    </row>
    <row r="20039">
      <c r="N20039" s="561" t="n"/>
    </row>
    <row r="20040">
      <c r="N20040" s="561" t="n"/>
    </row>
    <row r="20041">
      <c r="N20041" s="561" t="n"/>
    </row>
    <row r="20042">
      <c r="N20042" s="561" t="n"/>
    </row>
    <row r="20043">
      <c r="N20043" s="561" t="n"/>
    </row>
    <row r="20044">
      <c r="N20044" s="561" t="n"/>
    </row>
    <row r="20045">
      <c r="N20045" s="561" t="n"/>
    </row>
    <row r="20046">
      <c r="N20046" s="561" t="n"/>
    </row>
    <row r="20047">
      <c r="N20047" s="561" t="n"/>
    </row>
    <row r="20048">
      <c r="N20048" s="561" t="n"/>
    </row>
    <row r="20049">
      <c r="N20049" s="561" t="n"/>
    </row>
    <row r="20050">
      <c r="N20050" s="561" t="n"/>
    </row>
    <row r="20051">
      <c r="N20051" s="561" t="n"/>
    </row>
    <row r="20052">
      <c r="N20052" s="561" t="n"/>
    </row>
    <row r="20053">
      <c r="N20053" s="561" t="n"/>
    </row>
    <row r="20054">
      <c r="N20054" s="561" t="n"/>
    </row>
    <row r="20055">
      <c r="N20055" s="561" t="n"/>
    </row>
    <row r="20056">
      <c r="N20056" s="561" t="n"/>
    </row>
    <row r="20057">
      <c r="N20057" s="561" t="n"/>
    </row>
    <row r="20058">
      <c r="N20058" s="561" t="n"/>
    </row>
    <row r="20059">
      <c r="N20059" s="561" t="n"/>
    </row>
    <row r="20060">
      <c r="N20060" s="561" t="n"/>
    </row>
    <row r="20061">
      <c r="N20061" s="561" t="n"/>
    </row>
    <row r="20062">
      <c r="N20062" s="561" t="n"/>
    </row>
    <row r="20063">
      <c r="N20063" s="561" t="n"/>
    </row>
    <row r="20064">
      <c r="N20064" s="561" t="n"/>
    </row>
    <row r="20065">
      <c r="N20065" s="561" t="n"/>
    </row>
    <row r="20066">
      <c r="N20066" s="561" t="n"/>
    </row>
    <row r="20067">
      <c r="N20067" s="561" t="n"/>
    </row>
    <row r="20068">
      <c r="N20068" s="561" t="n"/>
    </row>
    <row r="20069">
      <c r="N20069" s="561" t="n"/>
    </row>
    <row r="20070">
      <c r="N20070" s="561" t="n"/>
    </row>
    <row r="20071">
      <c r="N20071" s="561" t="n"/>
    </row>
    <row r="20072">
      <c r="N20072" s="561" t="n"/>
    </row>
    <row r="20073">
      <c r="N20073" s="561" t="n"/>
    </row>
    <row r="20074">
      <c r="N20074" s="561" t="n"/>
    </row>
    <row r="20075">
      <c r="N20075" s="561" t="n"/>
    </row>
    <row r="20076">
      <c r="N20076" s="561" t="n"/>
    </row>
    <row r="20077">
      <c r="N20077" s="561" t="n"/>
    </row>
    <row r="20078">
      <c r="N20078" s="561" t="n"/>
    </row>
    <row r="20079">
      <c r="N20079" s="561" t="n"/>
    </row>
    <row r="20080">
      <c r="N20080" s="561" t="n"/>
    </row>
    <row r="20081">
      <c r="N20081" s="561" t="n"/>
    </row>
    <row r="20082">
      <c r="N20082" s="561" t="n"/>
    </row>
    <row r="20083">
      <c r="N20083" s="561" t="n"/>
    </row>
    <row r="20084">
      <c r="N20084" s="561" t="n"/>
    </row>
    <row r="20085">
      <c r="N20085" s="561" t="n"/>
    </row>
    <row r="20086">
      <c r="N20086" s="561" t="n"/>
    </row>
    <row r="20087">
      <c r="N20087" s="561" t="n"/>
    </row>
    <row r="20088">
      <c r="N20088" s="561" t="n"/>
    </row>
    <row r="20089">
      <c r="N20089" s="561" t="n"/>
    </row>
    <row r="20090">
      <c r="N20090" s="561" t="n"/>
    </row>
    <row r="20091">
      <c r="N20091" s="561" t="n"/>
    </row>
    <row r="20092">
      <c r="N20092" s="561" t="n"/>
    </row>
    <row r="20093">
      <c r="N20093" s="561" t="n"/>
    </row>
    <row r="20094">
      <c r="N20094" s="561" t="n"/>
    </row>
    <row r="20095">
      <c r="N20095" s="561" t="n"/>
    </row>
    <row r="20096">
      <c r="N20096" s="561" t="n"/>
    </row>
    <row r="20097">
      <c r="N20097" s="561" t="n"/>
    </row>
    <row r="20098">
      <c r="N20098" s="561" t="n"/>
    </row>
    <row r="20099">
      <c r="N20099" s="561" t="n"/>
    </row>
    <row r="20100">
      <c r="N20100" s="561" t="n"/>
    </row>
    <row r="20101">
      <c r="N20101" s="561" t="n"/>
    </row>
    <row r="20102">
      <c r="N20102" s="561" t="n"/>
    </row>
    <row r="20103">
      <c r="N20103" s="561" t="n"/>
    </row>
    <row r="20104">
      <c r="N20104" s="561" t="n"/>
    </row>
    <row r="20105">
      <c r="N20105" s="561" t="n"/>
    </row>
    <row r="20106">
      <c r="N20106" s="561" t="n"/>
    </row>
    <row r="20107">
      <c r="N20107" s="561" t="n"/>
    </row>
    <row r="20108">
      <c r="N20108" s="561" t="n"/>
    </row>
    <row r="20109">
      <c r="N20109" s="561" t="n"/>
    </row>
    <row r="20110">
      <c r="N20110" s="561" t="n"/>
    </row>
    <row r="20111">
      <c r="N20111" s="561" t="n"/>
    </row>
    <row r="20112">
      <c r="N20112" s="561" t="n"/>
    </row>
    <row r="20113">
      <c r="N20113" s="561" t="n"/>
    </row>
    <row r="20114">
      <c r="N20114" s="561" t="n"/>
    </row>
    <row r="20115">
      <c r="N20115" s="561" t="n"/>
    </row>
    <row r="20116">
      <c r="N20116" s="561" t="n"/>
    </row>
    <row r="20117">
      <c r="N20117" s="561" t="n"/>
    </row>
    <row r="20118">
      <c r="N20118" s="561" t="n"/>
    </row>
    <row r="20119">
      <c r="N20119" s="561" t="n"/>
    </row>
    <row r="20120">
      <c r="N20120" s="561" t="n"/>
    </row>
    <row r="20121">
      <c r="N20121" s="561" t="n"/>
    </row>
    <row r="20122">
      <c r="N20122" s="561" t="n"/>
    </row>
    <row r="20123">
      <c r="N20123" s="561" t="n"/>
    </row>
    <row r="20124">
      <c r="N20124" s="561" t="n"/>
    </row>
    <row r="20125">
      <c r="N20125" s="561" t="n"/>
    </row>
    <row r="20126">
      <c r="N20126" s="561" t="n"/>
    </row>
    <row r="20127">
      <c r="N20127" s="561" t="n"/>
    </row>
    <row r="20128">
      <c r="N20128" s="561" t="n"/>
    </row>
    <row r="20129">
      <c r="N20129" s="561" t="n"/>
    </row>
    <row r="20130">
      <c r="N20130" s="561" t="n"/>
    </row>
    <row r="20131">
      <c r="N20131" s="561" t="n"/>
    </row>
    <row r="20132">
      <c r="N20132" s="561" t="n"/>
    </row>
    <row r="20133">
      <c r="N20133" s="561" t="n"/>
    </row>
    <row r="20134">
      <c r="N20134" s="561" t="n"/>
    </row>
    <row r="20135">
      <c r="N20135" s="561" t="n"/>
    </row>
    <row r="20136">
      <c r="N20136" s="561" t="n"/>
    </row>
    <row r="20137">
      <c r="N20137" s="561" t="n"/>
    </row>
    <row r="20138">
      <c r="N20138" s="561" t="n"/>
    </row>
    <row r="20139">
      <c r="N20139" s="561" t="n"/>
    </row>
    <row r="20140">
      <c r="N20140" s="561" t="n"/>
    </row>
    <row r="20141">
      <c r="N20141" s="561" t="n"/>
    </row>
    <row r="20142">
      <c r="N20142" s="561" t="n"/>
    </row>
    <row r="20143">
      <c r="N20143" s="561" t="n"/>
    </row>
    <row r="20144">
      <c r="N20144" s="561" t="n"/>
    </row>
    <row r="20145">
      <c r="N20145" s="561" t="n"/>
    </row>
    <row r="20146">
      <c r="N20146" s="561" t="n"/>
    </row>
    <row r="20147">
      <c r="N20147" s="561" t="n"/>
    </row>
    <row r="20148">
      <c r="N20148" s="561" t="n"/>
    </row>
    <row r="20149">
      <c r="N20149" s="561" t="n"/>
    </row>
    <row r="20150">
      <c r="N20150" s="561" t="n"/>
    </row>
    <row r="20151">
      <c r="N20151" s="561" t="n"/>
    </row>
    <row r="20152">
      <c r="N20152" s="561" t="n"/>
    </row>
    <row r="20153">
      <c r="N20153" s="561" t="n"/>
    </row>
    <row r="20154">
      <c r="N20154" s="561" t="n"/>
    </row>
    <row r="20155">
      <c r="N20155" s="561" t="n"/>
    </row>
    <row r="20156">
      <c r="N20156" s="561" t="n"/>
    </row>
    <row r="20157">
      <c r="N20157" s="561" t="n"/>
    </row>
    <row r="20158">
      <c r="N20158" s="561" t="n"/>
    </row>
    <row r="20159">
      <c r="N20159" s="561" t="n"/>
    </row>
    <row r="20160">
      <c r="N20160" s="561" t="n"/>
    </row>
    <row r="20161">
      <c r="N20161" s="561" t="n"/>
    </row>
    <row r="20162">
      <c r="N20162" s="561" t="n"/>
    </row>
    <row r="20163">
      <c r="N20163" s="561" t="n"/>
    </row>
    <row r="20164">
      <c r="N20164" s="561" t="n"/>
    </row>
    <row r="20165">
      <c r="N20165" s="561" t="n"/>
    </row>
    <row r="20166">
      <c r="N20166" s="561" t="n"/>
    </row>
    <row r="20167">
      <c r="N20167" s="561" t="n"/>
    </row>
    <row r="20168">
      <c r="N20168" s="561" t="n"/>
    </row>
    <row r="20169">
      <c r="N20169" s="561" t="n"/>
    </row>
    <row r="20170">
      <c r="N20170" s="561" t="n"/>
    </row>
    <row r="20171">
      <c r="N20171" s="561" t="n"/>
    </row>
    <row r="20172">
      <c r="N20172" s="561" t="n"/>
    </row>
    <row r="20173">
      <c r="N20173" s="561" t="n"/>
    </row>
    <row r="20174">
      <c r="N20174" s="561" t="n"/>
    </row>
    <row r="20175">
      <c r="N20175" s="561" t="n"/>
    </row>
    <row r="20176">
      <c r="N20176" s="561" t="n"/>
    </row>
    <row r="20177">
      <c r="N20177" s="561" t="n"/>
    </row>
    <row r="20178">
      <c r="N20178" s="561" t="n"/>
    </row>
    <row r="20179">
      <c r="N20179" s="561" t="n"/>
    </row>
    <row r="20180">
      <c r="N20180" s="561" t="n"/>
    </row>
    <row r="20181">
      <c r="N20181" s="561" t="n"/>
    </row>
    <row r="20182">
      <c r="N20182" s="561" t="n"/>
    </row>
    <row r="20183">
      <c r="N20183" s="561" t="n"/>
    </row>
    <row r="20184">
      <c r="N20184" s="561" t="n"/>
    </row>
    <row r="20185">
      <c r="N20185" s="561" t="n"/>
    </row>
    <row r="20186">
      <c r="N20186" s="561" t="n"/>
    </row>
    <row r="20187">
      <c r="N20187" s="561" t="n"/>
    </row>
    <row r="20188">
      <c r="N20188" s="561" t="n"/>
    </row>
    <row r="20189">
      <c r="N20189" s="561" t="n"/>
    </row>
    <row r="20190">
      <c r="N20190" s="561" t="n"/>
    </row>
    <row r="20191">
      <c r="N20191" s="561" t="n"/>
    </row>
    <row r="20192">
      <c r="N20192" s="561" t="n"/>
    </row>
    <row r="20193">
      <c r="N20193" s="561" t="n"/>
    </row>
    <row r="20194">
      <c r="N20194" s="561" t="n"/>
    </row>
    <row r="20195">
      <c r="N20195" s="561" t="n"/>
    </row>
    <row r="20196">
      <c r="N20196" s="561" t="n"/>
    </row>
    <row r="20197">
      <c r="N20197" s="561" t="n"/>
    </row>
    <row r="20198">
      <c r="N20198" s="561" t="n"/>
    </row>
    <row r="20199">
      <c r="N20199" s="561" t="n"/>
    </row>
    <row r="20200">
      <c r="N20200" s="561" t="n"/>
    </row>
    <row r="20201">
      <c r="N20201" s="561" t="n"/>
    </row>
    <row r="20202">
      <c r="N20202" s="561" t="n"/>
    </row>
    <row r="20203">
      <c r="N20203" s="561" t="n"/>
    </row>
    <row r="20204">
      <c r="N20204" s="561" t="n"/>
    </row>
    <row r="20205">
      <c r="N20205" s="561" t="n"/>
    </row>
    <row r="20206">
      <c r="N20206" s="561" t="n"/>
    </row>
    <row r="20207">
      <c r="N20207" s="561" t="n"/>
    </row>
    <row r="20208">
      <c r="N20208" s="561" t="n"/>
    </row>
    <row r="20209">
      <c r="N20209" s="561" t="n"/>
    </row>
    <row r="20210">
      <c r="N20210" s="561" t="n"/>
    </row>
    <row r="20211">
      <c r="N20211" s="561" t="n"/>
    </row>
    <row r="20212">
      <c r="N20212" s="561" t="n"/>
    </row>
    <row r="20213">
      <c r="N20213" s="561" t="n"/>
    </row>
    <row r="20214">
      <c r="N20214" s="561" t="n"/>
    </row>
    <row r="20215">
      <c r="N20215" s="561" t="n"/>
    </row>
    <row r="20216">
      <c r="N20216" s="561" t="n"/>
    </row>
    <row r="20217">
      <c r="N20217" s="561" t="n"/>
    </row>
    <row r="20218">
      <c r="N20218" s="561" t="n"/>
    </row>
    <row r="20219">
      <c r="N20219" s="561" t="n"/>
    </row>
    <row r="20220">
      <c r="N20220" s="561" t="n"/>
    </row>
    <row r="20221">
      <c r="N20221" s="561" t="n"/>
    </row>
    <row r="20222">
      <c r="N20222" s="561" t="n"/>
    </row>
    <row r="20223">
      <c r="N20223" s="561" t="n"/>
    </row>
    <row r="20224">
      <c r="N20224" s="561" t="n"/>
    </row>
    <row r="20225">
      <c r="N20225" s="561" t="n"/>
    </row>
    <row r="20226">
      <c r="N20226" s="561" t="n"/>
    </row>
    <row r="20227">
      <c r="N20227" s="561" t="n"/>
    </row>
    <row r="20228">
      <c r="N20228" s="561" t="n"/>
    </row>
    <row r="20229">
      <c r="N20229" s="561" t="n"/>
    </row>
    <row r="20230">
      <c r="N20230" s="561" t="n"/>
    </row>
    <row r="20231">
      <c r="N20231" s="561" t="n"/>
    </row>
    <row r="20232">
      <c r="N20232" s="561" t="n"/>
    </row>
    <row r="20233">
      <c r="N20233" s="561" t="n"/>
    </row>
    <row r="20234">
      <c r="N20234" s="561" t="n"/>
    </row>
    <row r="20235">
      <c r="N20235" s="561" t="n"/>
    </row>
    <row r="20236">
      <c r="N20236" s="561" t="n"/>
    </row>
    <row r="20237">
      <c r="N20237" s="561" t="n"/>
    </row>
    <row r="20238">
      <c r="N20238" s="561" t="n"/>
    </row>
    <row r="20239">
      <c r="N20239" s="561" t="n"/>
    </row>
    <row r="20240">
      <c r="N20240" s="561" t="n"/>
    </row>
    <row r="20241">
      <c r="N20241" s="561" t="n"/>
    </row>
    <row r="20242">
      <c r="N20242" s="561" t="n"/>
    </row>
    <row r="20243">
      <c r="N20243" s="561" t="n"/>
    </row>
    <row r="20244">
      <c r="N20244" s="561" t="n"/>
    </row>
    <row r="20245">
      <c r="N20245" s="561" t="n"/>
    </row>
    <row r="20246">
      <c r="N20246" s="561" t="n"/>
    </row>
    <row r="20247">
      <c r="N20247" s="561" t="n"/>
    </row>
    <row r="20248">
      <c r="N20248" s="561" t="n"/>
    </row>
    <row r="20249">
      <c r="N20249" s="561" t="n"/>
    </row>
    <row r="20250">
      <c r="N20250" s="561" t="n"/>
    </row>
    <row r="20251">
      <c r="N20251" s="561" t="n"/>
    </row>
    <row r="20252">
      <c r="N20252" s="561" t="n"/>
    </row>
    <row r="20253">
      <c r="N20253" s="561" t="n"/>
    </row>
    <row r="20254">
      <c r="N20254" s="561" t="n"/>
    </row>
    <row r="20255">
      <c r="N20255" s="561" t="n"/>
    </row>
    <row r="20256">
      <c r="N20256" s="561" t="n"/>
    </row>
    <row r="20257">
      <c r="N20257" s="561" t="n"/>
    </row>
    <row r="20258">
      <c r="N20258" s="561" t="n"/>
    </row>
    <row r="20259">
      <c r="N20259" s="561" t="n"/>
    </row>
    <row r="20260">
      <c r="N20260" s="561" t="n"/>
    </row>
    <row r="20261">
      <c r="N20261" s="561" t="n"/>
    </row>
    <row r="20262">
      <c r="N20262" s="561" t="n"/>
    </row>
    <row r="20263">
      <c r="N20263" s="561" t="n"/>
    </row>
    <row r="20264">
      <c r="N20264" s="561" t="n"/>
    </row>
    <row r="20265">
      <c r="N20265" s="561" t="n"/>
    </row>
    <row r="20266">
      <c r="N20266" s="561" t="n"/>
    </row>
    <row r="20267">
      <c r="N20267" s="561" t="n"/>
    </row>
    <row r="20268">
      <c r="N20268" s="561" t="n"/>
    </row>
    <row r="20269">
      <c r="N20269" s="561" t="n"/>
    </row>
    <row r="20270">
      <c r="N20270" s="561" t="n"/>
    </row>
    <row r="20271">
      <c r="N20271" s="561" t="n"/>
    </row>
    <row r="20272">
      <c r="N20272" s="561" t="n"/>
    </row>
    <row r="20273">
      <c r="N20273" s="561" t="n"/>
    </row>
    <row r="20274">
      <c r="N20274" s="561" t="n"/>
    </row>
    <row r="20275">
      <c r="N20275" s="561" t="n"/>
    </row>
    <row r="20276">
      <c r="N20276" s="561" t="n"/>
    </row>
    <row r="20277">
      <c r="N20277" s="561" t="n"/>
    </row>
    <row r="20278">
      <c r="N20278" s="561" t="n"/>
    </row>
    <row r="20279">
      <c r="N20279" s="561" t="n"/>
    </row>
    <row r="20280">
      <c r="N20280" s="561" t="n"/>
    </row>
    <row r="20281">
      <c r="N20281" s="561" t="n"/>
    </row>
    <row r="20282">
      <c r="N20282" s="561" t="n"/>
    </row>
    <row r="20283">
      <c r="N20283" s="561" t="n"/>
    </row>
    <row r="20284">
      <c r="N20284" s="561" t="n"/>
    </row>
    <row r="20285">
      <c r="N20285" s="561" t="n"/>
    </row>
    <row r="20286">
      <c r="N20286" s="561" t="n"/>
    </row>
    <row r="20287">
      <c r="N20287" s="561" t="n"/>
    </row>
    <row r="20288">
      <c r="N20288" s="561" t="n"/>
    </row>
    <row r="20289">
      <c r="N20289" s="561" t="n"/>
    </row>
    <row r="20290">
      <c r="N20290" s="561" t="n"/>
    </row>
    <row r="20291">
      <c r="N20291" s="561" t="n"/>
    </row>
    <row r="20292">
      <c r="N20292" s="561" t="n"/>
    </row>
    <row r="20293">
      <c r="N20293" s="561" t="n"/>
    </row>
    <row r="20294">
      <c r="N20294" s="561" t="n"/>
    </row>
    <row r="20295">
      <c r="N20295" s="561" t="n"/>
    </row>
    <row r="20296">
      <c r="N20296" s="561" t="n"/>
    </row>
    <row r="20297">
      <c r="N20297" s="561" t="n"/>
    </row>
    <row r="20298">
      <c r="N20298" s="561" t="n"/>
    </row>
    <row r="20299">
      <c r="N20299" s="561" t="n"/>
    </row>
    <row r="20300">
      <c r="N20300" s="561" t="n"/>
    </row>
    <row r="20301">
      <c r="N20301" s="561" t="n"/>
    </row>
    <row r="20302">
      <c r="N20302" s="561" t="n"/>
    </row>
    <row r="20303">
      <c r="N20303" s="561" t="n"/>
    </row>
    <row r="20304">
      <c r="N20304" s="561" t="n"/>
    </row>
    <row r="20305">
      <c r="N20305" s="561" t="n"/>
    </row>
    <row r="20306">
      <c r="N20306" s="561" t="n"/>
    </row>
    <row r="20307">
      <c r="N20307" s="561" t="n"/>
    </row>
    <row r="20308">
      <c r="N20308" s="561" t="n"/>
    </row>
    <row r="20309">
      <c r="N20309" s="561" t="n"/>
    </row>
    <row r="20310">
      <c r="N20310" s="561" t="n"/>
    </row>
    <row r="20311">
      <c r="N20311" s="561" t="n"/>
    </row>
    <row r="20312">
      <c r="N20312" s="561" t="n"/>
    </row>
    <row r="20313">
      <c r="N20313" s="561" t="n"/>
    </row>
    <row r="20314">
      <c r="N20314" s="561" t="n"/>
    </row>
    <row r="20315">
      <c r="N20315" s="561" t="n"/>
    </row>
    <row r="20316">
      <c r="N20316" s="561" t="n"/>
    </row>
    <row r="20317">
      <c r="N20317" s="561" t="n"/>
    </row>
    <row r="20318">
      <c r="N20318" s="561" t="n"/>
    </row>
    <row r="20319">
      <c r="N20319" s="561" t="n"/>
    </row>
    <row r="20320">
      <c r="N20320" s="561" t="n"/>
    </row>
    <row r="20321">
      <c r="N20321" s="561" t="n"/>
    </row>
    <row r="20322">
      <c r="N20322" s="561" t="n"/>
    </row>
    <row r="20323">
      <c r="N20323" s="561" t="n"/>
    </row>
    <row r="20324">
      <c r="N20324" s="561" t="n"/>
    </row>
    <row r="20325">
      <c r="N20325" s="561" t="n"/>
    </row>
    <row r="20326">
      <c r="N20326" s="561" t="n"/>
    </row>
    <row r="20327">
      <c r="N20327" s="561" t="n"/>
    </row>
    <row r="20328">
      <c r="N20328" s="561" t="n"/>
    </row>
    <row r="20329">
      <c r="N20329" s="561" t="n"/>
    </row>
    <row r="20330">
      <c r="N20330" s="561" t="n"/>
    </row>
    <row r="20331">
      <c r="N20331" s="561" t="n"/>
    </row>
    <row r="20332">
      <c r="N20332" s="561" t="n"/>
    </row>
    <row r="20333">
      <c r="N20333" s="561" t="n"/>
    </row>
    <row r="20334">
      <c r="N20334" s="561" t="n"/>
    </row>
    <row r="20335">
      <c r="N20335" s="561" t="n"/>
    </row>
    <row r="20336">
      <c r="N20336" s="561" t="n"/>
    </row>
    <row r="20337">
      <c r="N20337" s="561" t="n"/>
    </row>
    <row r="20338">
      <c r="N20338" s="561" t="n"/>
    </row>
    <row r="20339">
      <c r="N20339" s="561" t="n"/>
    </row>
    <row r="20340">
      <c r="N20340" s="561" t="n"/>
    </row>
    <row r="20341">
      <c r="N20341" s="561" t="n"/>
    </row>
    <row r="20342">
      <c r="N20342" s="561" t="n"/>
    </row>
    <row r="20343">
      <c r="N20343" s="561" t="n"/>
    </row>
    <row r="20344">
      <c r="N20344" s="561" t="n"/>
    </row>
    <row r="20345">
      <c r="N20345" s="561" t="n"/>
    </row>
    <row r="20346">
      <c r="N20346" s="561" t="n"/>
    </row>
    <row r="20347">
      <c r="N20347" s="561" t="n"/>
    </row>
    <row r="20348">
      <c r="N20348" s="561" t="n"/>
    </row>
    <row r="20349">
      <c r="N20349" s="561" t="n"/>
    </row>
    <row r="20350">
      <c r="N20350" s="561" t="n"/>
    </row>
    <row r="20351">
      <c r="N20351" s="561" t="n"/>
    </row>
    <row r="20352">
      <c r="N20352" s="561" t="n"/>
    </row>
    <row r="20353">
      <c r="N20353" s="561" t="n"/>
    </row>
    <row r="20354">
      <c r="N20354" s="561" t="n"/>
    </row>
    <row r="20355">
      <c r="N20355" s="561" t="n"/>
    </row>
    <row r="20356">
      <c r="N20356" s="561" t="n"/>
    </row>
    <row r="20357">
      <c r="N20357" s="561" t="n"/>
    </row>
    <row r="20358">
      <c r="N20358" s="561" t="n"/>
    </row>
    <row r="20359">
      <c r="N20359" s="561" t="n"/>
    </row>
    <row r="20360">
      <c r="N20360" s="561" t="n"/>
    </row>
    <row r="20361">
      <c r="N20361" s="561" t="n"/>
    </row>
    <row r="20362">
      <c r="N20362" s="561" t="n"/>
    </row>
    <row r="20363">
      <c r="N20363" s="561" t="n"/>
    </row>
    <row r="20364">
      <c r="N20364" s="561" t="n"/>
    </row>
    <row r="20365">
      <c r="N20365" s="561" t="n"/>
    </row>
    <row r="20366">
      <c r="N20366" s="561" t="n"/>
    </row>
    <row r="20367">
      <c r="N20367" s="561" t="n"/>
    </row>
    <row r="20368">
      <c r="N20368" s="561" t="n"/>
    </row>
    <row r="20369">
      <c r="N20369" s="561" t="n"/>
    </row>
    <row r="20370">
      <c r="N20370" s="561" t="n"/>
    </row>
    <row r="20371">
      <c r="N20371" s="561" t="n"/>
    </row>
    <row r="20372">
      <c r="N20372" s="561" t="n"/>
    </row>
    <row r="20373">
      <c r="N20373" s="561" t="n"/>
    </row>
    <row r="20374">
      <c r="N20374" s="561" t="n"/>
    </row>
    <row r="20375">
      <c r="N20375" s="561" t="n"/>
    </row>
    <row r="20376">
      <c r="N20376" s="561" t="n"/>
    </row>
    <row r="20377">
      <c r="N20377" s="561" t="n"/>
    </row>
    <row r="20378">
      <c r="N20378" s="561" t="n"/>
    </row>
    <row r="20379">
      <c r="N20379" s="561" t="n"/>
    </row>
    <row r="20380">
      <c r="N20380" s="561" t="n"/>
    </row>
    <row r="20381">
      <c r="N20381" s="561" t="n"/>
    </row>
    <row r="20382">
      <c r="N20382" s="561" t="n"/>
    </row>
    <row r="20383">
      <c r="N20383" s="561" t="n"/>
    </row>
    <row r="20384">
      <c r="N20384" s="561" t="n"/>
    </row>
    <row r="20385">
      <c r="N20385" s="561" t="n"/>
    </row>
    <row r="20386">
      <c r="N20386" s="561" t="n"/>
    </row>
    <row r="20387">
      <c r="N20387" s="561" t="n"/>
    </row>
    <row r="20388">
      <c r="N20388" s="561" t="n"/>
    </row>
    <row r="20389">
      <c r="N20389" s="561" t="n"/>
    </row>
    <row r="20390">
      <c r="N20390" s="561" t="n"/>
    </row>
    <row r="20391">
      <c r="N20391" s="561" t="n"/>
    </row>
    <row r="20392">
      <c r="N20392" s="561" t="n"/>
    </row>
    <row r="20393">
      <c r="N20393" s="561" t="n"/>
    </row>
    <row r="20394">
      <c r="N20394" s="561" t="n"/>
    </row>
    <row r="20395">
      <c r="N20395" s="561" t="n"/>
    </row>
    <row r="20396">
      <c r="N20396" s="561" t="n"/>
    </row>
    <row r="20397">
      <c r="N20397" s="561" t="n"/>
    </row>
    <row r="20398">
      <c r="N20398" s="561" t="n"/>
    </row>
    <row r="20399">
      <c r="N20399" s="561" t="n"/>
    </row>
    <row r="20400">
      <c r="N20400" s="561" t="n"/>
    </row>
    <row r="20401">
      <c r="N20401" s="561" t="n"/>
    </row>
    <row r="20402">
      <c r="N20402" s="561" t="n"/>
    </row>
    <row r="20403">
      <c r="N20403" s="561" t="n"/>
    </row>
    <row r="20404">
      <c r="N20404" s="561" t="n"/>
    </row>
    <row r="20405">
      <c r="N20405" s="561" t="n"/>
    </row>
    <row r="20406">
      <c r="N20406" s="561" t="n"/>
    </row>
    <row r="20407">
      <c r="N20407" s="561" t="n"/>
    </row>
    <row r="20408">
      <c r="N20408" s="561" t="n"/>
    </row>
    <row r="20409">
      <c r="N20409" s="561" t="n"/>
    </row>
    <row r="20410">
      <c r="N20410" s="561" t="n"/>
    </row>
    <row r="20411">
      <c r="N20411" s="561" t="n"/>
    </row>
    <row r="20412">
      <c r="N20412" s="561" t="n"/>
    </row>
    <row r="20413">
      <c r="N20413" s="561" t="n"/>
    </row>
    <row r="20414">
      <c r="N20414" s="561" t="n"/>
    </row>
    <row r="20415">
      <c r="N20415" s="561" t="n"/>
    </row>
    <row r="20416">
      <c r="N20416" s="561" t="n"/>
    </row>
    <row r="20417">
      <c r="N20417" s="561" t="n"/>
    </row>
    <row r="20418">
      <c r="N20418" s="561" t="n"/>
    </row>
    <row r="20419">
      <c r="N20419" s="561" t="n"/>
    </row>
    <row r="20420">
      <c r="N20420" s="561" t="n"/>
    </row>
    <row r="20421">
      <c r="N20421" s="561" t="n"/>
    </row>
    <row r="20422">
      <c r="N20422" s="561" t="n"/>
    </row>
    <row r="20423">
      <c r="N20423" s="561" t="n"/>
    </row>
    <row r="20424">
      <c r="N20424" s="561" t="n"/>
    </row>
    <row r="20425">
      <c r="N20425" s="561" t="n"/>
    </row>
    <row r="20426">
      <c r="N20426" s="561" t="n"/>
    </row>
    <row r="20427">
      <c r="N20427" s="561" t="n"/>
    </row>
    <row r="20428">
      <c r="N20428" s="561" t="n"/>
    </row>
    <row r="20429">
      <c r="N20429" s="561" t="n"/>
    </row>
    <row r="20430">
      <c r="N20430" s="561" t="n"/>
    </row>
    <row r="20431">
      <c r="N20431" s="561" t="n"/>
    </row>
    <row r="20432">
      <c r="N20432" s="561" t="n"/>
    </row>
    <row r="20433">
      <c r="N20433" s="561" t="n"/>
    </row>
    <row r="20434">
      <c r="N20434" s="561" t="n"/>
    </row>
    <row r="20435">
      <c r="N20435" s="561" t="n"/>
    </row>
    <row r="20436">
      <c r="N20436" s="561" t="n"/>
    </row>
    <row r="20437">
      <c r="N20437" s="561" t="n"/>
    </row>
    <row r="20438">
      <c r="N20438" s="561" t="n"/>
    </row>
    <row r="20439">
      <c r="N20439" s="561" t="n"/>
    </row>
    <row r="20440">
      <c r="N20440" s="561" t="n"/>
    </row>
    <row r="20441">
      <c r="N20441" s="561" t="n"/>
    </row>
    <row r="20442">
      <c r="N20442" s="561" t="n"/>
    </row>
    <row r="20443">
      <c r="N20443" s="561" t="n"/>
    </row>
    <row r="20444">
      <c r="N20444" s="561" t="n"/>
    </row>
    <row r="20445">
      <c r="N20445" s="561" t="n"/>
    </row>
    <row r="20446">
      <c r="N20446" s="561" t="n"/>
    </row>
    <row r="20447">
      <c r="N20447" s="561" t="n"/>
    </row>
    <row r="20448">
      <c r="N20448" s="561" t="n"/>
    </row>
    <row r="20449">
      <c r="N20449" s="561" t="n"/>
    </row>
    <row r="20450">
      <c r="N20450" s="561" t="n"/>
    </row>
    <row r="20451">
      <c r="N20451" s="561" t="n"/>
    </row>
    <row r="20452">
      <c r="N20452" s="561" t="n"/>
    </row>
    <row r="20453">
      <c r="N20453" s="561" t="n"/>
    </row>
    <row r="20454">
      <c r="N20454" s="561" t="n"/>
    </row>
    <row r="20455">
      <c r="N20455" s="561" t="n"/>
    </row>
    <row r="20456">
      <c r="N20456" s="561" t="n"/>
    </row>
    <row r="20457">
      <c r="N20457" s="561" t="n"/>
    </row>
    <row r="20458">
      <c r="N20458" s="561" t="n"/>
    </row>
    <row r="20459">
      <c r="N20459" s="561" t="n"/>
    </row>
    <row r="20460">
      <c r="N20460" s="561" t="n"/>
    </row>
    <row r="20461">
      <c r="N20461" s="561" t="n"/>
    </row>
    <row r="20462">
      <c r="N20462" s="561" t="n"/>
    </row>
    <row r="20463">
      <c r="N20463" s="561" t="n"/>
    </row>
    <row r="20464">
      <c r="N20464" s="561" t="n"/>
    </row>
    <row r="20465">
      <c r="N20465" s="561" t="n"/>
    </row>
    <row r="20466">
      <c r="N20466" s="561" t="n"/>
    </row>
    <row r="20467">
      <c r="N20467" s="561" t="n"/>
    </row>
    <row r="20468">
      <c r="N20468" s="561" t="n"/>
    </row>
    <row r="20469">
      <c r="N20469" s="561" t="n"/>
    </row>
    <row r="20470">
      <c r="N20470" s="561" t="n"/>
    </row>
    <row r="20471">
      <c r="N20471" s="561" t="n"/>
    </row>
    <row r="20472">
      <c r="N20472" s="561" t="n"/>
    </row>
    <row r="20473">
      <c r="N20473" s="561" t="n"/>
    </row>
    <row r="20474">
      <c r="N20474" s="561" t="n"/>
    </row>
    <row r="20475">
      <c r="N20475" s="561" t="n"/>
    </row>
    <row r="20476">
      <c r="N20476" s="561" t="n"/>
    </row>
    <row r="20477">
      <c r="N20477" s="561" t="n"/>
    </row>
    <row r="20478">
      <c r="N20478" s="561" t="n"/>
    </row>
    <row r="20479">
      <c r="N20479" s="561" t="n"/>
    </row>
    <row r="20480">
      <c r="N20480" s="561" t="n"/>
    </row>
    <row r="20481">
      <c r="N20481" s="561" t="n"/>
    </row>
    <row r="20482">
      <c r="N20482" s="561" t="n"/>
    </row>
    <row r="20483">
      <c r="N20483" s="561" t="n"/>
    </row>
    <row r="20484">
      <c r="N20484" s="561" t="n"/>
    </row>
    <row r="20485">
      <c r="N20485" s="561" t="n"/>
    </row>
    <row r="20486">
      <c r="N20486" s="561" t="n"/>
    </row>
    <row r="20487">
      <c r="N20487" s="561" t="n"/>
    </row>
    <row r="20488">
      <c r="N20488" s="561" t="n"/>
    </row>
    <row r="20489">
      <c r="N20489" s="561" t="n"/>
    </row>
    <row r="20490">
      <c r="N20490" s="561" t="n"/>
    </row>
    <row r="20491">
      <c r="N20491" s="561" t="n"/>
    </row>
    <row r="20492">
      <c r="N20492" s="561" t="n"/>
    </row>
    <row r="20493">
      <c r="N20493" s="561" t="n"/>
    </row>
    <row r="20494">
      <c r="N20494" s="561" t="n"/>
    </row>
    <row r="20495">
      <c r="N20495" s="561" t="n"/>
    </row>
    <row r="20496">
      <c r="N20496" s="561" t="n"/>
    </row>
    <row r="20497">
      <c r="N20497" s="561" t="n"/>
    </row>
    <row r="20498">
      <c r="N20498" s="561" t="n"/>
    </row>
    <row r="20499">
      <c r="N20499" s="561" t="n"/>
    </row>
    <row r="20500">
      <c r="N20500" s="561" t="n"/>
    </row>
    <row r="20501">
      <c r="N20501" s="561" t="n"/>
    </row>
    <row r="20502">
      <c r="N20502" s="561" t="n"/>
    </row>
    <row r="20503">
      <c r="N20503" s="561" t="n"/>
    </row>
    <row r="20504">
      <c r="N20504" s="561" t="n"/>
    </row>
    <row r="20505">
      <c r="N20505" s="561" t="n"/>
    </row>
    <row r="20506">
      <c r="N20506" s="561" t="n"/>
    </row>
    <row r="20507">
      <c r="N20507" s="561" t="n"/>
    </row>
    <row r="20508">
      <c r="N20508" s="561" t="n"/>
    </row>
    <row r="20509">
      <c r="N20509" s="561" t="n"/>
    </row>
    <row r="20510">
      <c r="N20510" s="561" t="n"/>
    </row>
    <row r="20511">
      <c r="N20511" s="561" t="n"/>
    </row>
    <row r="20512">
      <c r="N20512" s="561" t="n"/>
    </row>
    <row r="20513">
      <c r="N20513" s="561" t="n"/>
    </row>
    <row r="20514">
      <c r="N20514" s="561" t="n"/>
    </row>
    <row r="20515">
      <c r="N20515" s="561" t="n"/>
    </row>
    <row r="20516">
      <c r="N20516" s="561" t="n"/>
    </row>
    <row r="20517">
      <c r="N20517" s="561" t="n"/>
    </row>
    <row r="20518">
      <c r="N20518" s="561" t="n"/>
    </row>
    <row r="20519">
      <c r="N20519" s="561" t="n"/>
    </row>
    <row r="20520">
      <c r="N20520" s="561" t="n"/>
    </row>
    <row r="20521">
      <c r="N20521" s="561" t="n"/>
    </row>
    <row r="20522">
      <c r="N20522" s="561" t="n"/>
    </row>
    <row r="20523">
      <c r="N20523" s="561" t="n"/>
    </row>
    <row r="20524">
      <c r="N20524" s="561" t="n"/>
    </row>
    <row r="20525">
      <c r="N20525" s="561" t="n"/>
    </row>
    <row r="20526">
      <c r="N20526" s="561" t="n"/>
    </row>
    <row r="20527">
      <c r="N20527" s="561" t="n"/>
    </row>
    <row r="20528">
      <c r="N20528" s="561" t="n"/>
    </row>
    <row r="20529">
      <c r="N20529" s="561" t="n"/>
    </row>
    <row r="20530">
      <c r="N20530" s="561" t="n"/>
    </row>
    <row r="20531">
      <c r="N20531" s="561" t="n"/>
    </row>
    <row r="20532">
      <c r="N20532" s="561" t="n"/>
    </row>
    <row r="20533">
      <c r="N20533" s="561" t="n"/>
    </row>
    <row r="20534">
      <c r="N20534" s="561" t="n"/>
    </row>
    <row r="20535">
      <c r="N20535" s="561" t="n"/>
    </row>
    <row r="20536">
      <c r="N20536" s="561" t="n"/>
    </row>
    <row r="20537">
      <c r="N20537" s="561" t="n"/>
    </row>
    <row r="20538">
      <c r="N20538" s="561" t="n"/>
    </row>
    <row r="20539">
      <c r="N20539" s="561" t="n"/>
    </row>
    <row r="20540">
      <c r="N20540" s="561" t="n"/>
    </row>
    <row r="20541">
      <c r="N20541" s="561" t="n"/>
    </row>
    <row r="20542">
      <c r="N20542" s="561" t="n"/>
    </row>
    <row r="20543">
      <c r="N20543" s="561" t="n"/>
    </row>
    <row r="20544">
      <c r="N20544" s="561" t="n"/>
    </row>
    <row r="20545">
      <c r="N20545" s="561" t="n"/>
    </row>
    <row r="20546">
      <c r="N20546" s="561" t="n"/>
    </row>
    <row r="20547">
      <c r="N20547" s="561" t="n"/>
    </row>
    <row r="20548">
      <c r="N20548" s="561" t="n"/>
    </row>
    <row r="20549">
      <c r="N20549" s="561" t="n"/>
    </row>
    <row r="20550">
      <c r="N20550" s="561" t="n"/>
    </row>
    <row r="20551">
      <c r="N20551" s="561" t="n"/>
    </row>
    <row r="20552">
      <c r="N20552" s="561" t="n"/>
    </row>
    <row r="20553">
      <c r="N20553" s="561" t="n"/>
    </row>
    <row r="20554">
      <c r="N20554" s="561" t="n"/>
    </row>
    <row r="20555">
      <c r="N20555" s="561" t="n"/>
    </row>
    <row r="20556">
      <c r="N20556" s="561" t="n"/>
    </row>
    <row r="20557">
      <c r="N20557" s="561" t="n"/>
    </row>
    <row r="20558">
      <c r="N20558" s="561" t="n"/>
    </row>
    <row r="20559">
      <c r="N20559" s="561" t="n"/>
    </row>
    <row r="20560">
      <c r="N20560" s="561" t="n"/>
    </row>
    <row r="20561">
      <c r="N20561" s="561" t="n"/>
    </row>
    <row r="20562">
      <c r="N20562" s="561" t="n"/>
    </row>
    <row r="20563">
      <c r="N20563" s="561" t="n"/>
    </row>
    <row r="20564">
      <c r="N20564" s="561" t="n"/>
    </row>
    <row r="20565">
      <c r="N20565" s="561" t="n"/>
    </row>
    <row r="20566">
      <c r="N20566" s="561" t="n"/>
    </row>
    <row r="20567">
      <c r="N20567" s="561" t="n"/>
    </row>
    <row r="20568">
      <c r="N20568" s="561" t="n"/>
    </row>
    <row r="20569">
      <c r="N20569" s="561" t="n"/>
    </row>
    <row r="20570">
      <c r="N20570" s="561" t="n"/>
    </row>
    <row r="20571">
      <c r="N20571" s="561" t="n"/>
    </row>
    <row r="20572">
      <c r="N20572" s="561" t="n"/>
    </row>
    <row r="20573">
      <c r="N20573" s="561" t="n"/>
    </row>
    <row r="20574">
      <c r="N20574" s="561" t="n"/>
    </row>
    <row r="20575">
      <c r="N20575" s="561" t="n"/>
    </row>
    <row r="20576">
      <c r="N20576" s="561" t="n"/>
    </row>
    <row r="20577">
      <c r="N20577" s="561" t="n"/>
    </row>
    <row r="20578">
      <c r="N20578" s="561" t="n"/>
    </row>
    <row r="20579">
      <c r="N20579" s="561" t="n"/>
    </row>
    <row r="20580">
      <c r="N20580" s="561" t="n"/>
    </row>
    <row r="20581">
      <c r="N20581" s="561" t="n"/>
    </row>
    <row r="20582">
      <c r="N20582" s="561" t="n"/>
    </row>
    <row r="20583">
      <c r="N20583" s="561" t="n"/>
    </row>
    <row r="20584">
      <c r="N20584" s="561" t="n"/>
    </row>
    <row r="20585">
      <c r="N20585" s="561" t="n"/>
    </row>
    <row r="20586">
      <c r="N20586" s="561" t="n"/>
    </row>
    <row r="20587">
      <c r="N20587" s="561" t="n"/>
    </row>
    <row r="20588">
      <c r="N20588" s="561" t="n"/>
    </row>
    <row r="20589">
      <c r="N20589" s="561" t="n"/>
    </row>
    <row r="20590">
      <c r="N20590" s="561" t="n"/>
    </row>
    <row r="20591">
      <c r="N20591" s="561" t="n"/>
    </row>
    <row r="20592">
      <c r="N20592" s="561" t="n"/>
    </row>
    <row r="20593">
      <c r="N20593" s="561" t="n"/>
    </row>
    <row r="20594">
      <c r="N20594" s="561" t="n"/>
    </row>
    <row r="20595">
      <c r="N20595" s="561" t="n"/>
    </row>
    <row r="20596">
      <c r="N20596" s="561" t="n"/>
    </row>
    <row r="20597">
      <c r="N20597" s="561" t="n"/>
    </row>
    <row r="20598">
      <c r="N20598" s="561" t="n"/>
    </row>
    <row r="20599">
      <c r="N20599" s="561" t="n"/>
    </row>
    <row r="20600">
      <c r="N20600" s="561" t="n"/>
    </row>
    <row r="20601">
      <c r="N20601" s="561" t="n"/>
    </row>
    <row r="20602">
      <c r="N20602" s="561" t="n"/>
    </row>
    <row r="20603">
      <c r="N20603" s="561" t="n"/>
    </row>
    <row r="20604">
      <c r="N20604" s="561" t="n"/>
    </row>
    <row r="20605">
      <c r="N20605" s="561" t="n"/>
    </row>
    <row r="20606">
      <c r="N20606" s="561" t="n"/>
    </row>
    <row r="20607">
      <c r="N20607" s="561" t="n"/>
    </row>
    <row r="20608">
      <c r="N20608" s="561" t="n"/>
    </row>
    <row r="20609">
      <c r="N20609" s="561" t="n"/>
    </row>
    <row r="20610">
      <c r="N20610" s="561" t="n"/>
    </row>
    <row r="20611">
      <c r="N20611" s="561" t="n"/>
    </row>
    <row r="20612">
      <c r="N20612" s="561" t="n"/>
    </row>
    <row r="20613">
      <c r="N20613" s="561" t="n"/>
    </row>
    <row r="20614">
      <c r="N20614" s="561" t="n"/>
    </row>
    <row r="20615">
      <c r="N20615" s="561" t="n"/>
    </row>
    <row r="20616">
      <c r="N20616" s="561" t="n"/>
    </row>
    <row r="20617">
      <c r="N20617" s="561" t="n"/>
    </row>
    <row r="20618">
      <c r="N20618" s="561" t="n"/>
    </row>
    <row r="20619">
      <c r="N20619" s="561" t="n"/>
    </row>
    <row r="20620">
      <c r="N20620" s="561" t="n"/>
    </row>
    <row r="20621">
      <c r="N20621" s="561" t="n"/>
    </row>
    <row r="20622">
      <c r="N20622" s="561" t="n"/>
    </row>
    <row r="20623">
      <c r="N20623" s="561" t="n"/>
    </row>
    <row r="20624">
      <c r="N20624" s="561" t="n"/>
    </row>
    <row r="20625">
      <c r="N20625" s="561" t="n"/>
    </row>
    <row r="20626">
      <c r="N20626" s="561" t="n"/>
    </row>
    <row r="20627">
      <c r="N20627" s="561" t="n"/>
    </row>
    <row r="20628">
      <c r="N20628" s="561" t="n"/>
    </row>
    <row r="20629">
      <c r="N20629" s="561" t="n"/>
    </row>
    <row r="20630">
      <c r="N20630" s="561" t="n"/>
    </row>
    <row r="20631">
      <c r="N20631" s="561" t="n"/>
    </row>
    <row r="20632">
      <c r="N20632" s="561" t="n"/>
    </row>
    <row r="20633">
      <c r="N20633" s="561" t="n"/>
    </row>
    <row r="20634">
      <c r="N20634" s="561" t="n"/>
    </row>
    <row r="20635">
      <c r="N20635" s="561" t="n"/>
    </row>
    <row r="20636">
      <c r="N20636" s="561" t="n"/>
    </row>
    <row r="20637">
      <c r="N20637" s="561" t="n"/>
    </row>
    <row r="20638">
      <c r="N20638" s="561" t="n"/>
    </row>
    <row r="20639">
      <c r="N20639" s="561" t="n"/>
    </row>
    <row r="20640">
      <c r="N20640" s="561" t="n"/>
    </row>
    <row r="20641">
      <c r="N20641" s="561" t="n"/>
    </row>
    <row r="20642">
      <c r="N20642" s="561" t="n"/>
    </row>
    <row r="20643">
      <c r="N20643" s="561" t="n"/>
    </row>
    <row r="20644">
      <c r="N20644" s="561" t="n"/>
    </row>
    <row r="20645">
      <c r="N20645" s="561" t="n"/>
    </row>
    <row r="20646">
      <c r="N20646" s="561" t="n"/>
    </row>
    <row r="20647">
      <c r="N20647" s="561" t="n"/>
    </row>
    <row r="20648">
      <c r="N20648" s="561" t="n"/>
    </row>
    <row r="20649">
      <c r="N20649" s="561" t="n"/>
    </row>
    <row r="20650">
      <c r="N20650" s="561" t="n"/>
    </row>
    <row r="20651">
      <c r="N20651" s="561" t="n"/>
    </row>
    <row r="20652">
      <c r="N20652" s="561" t="n"/>
    </row>
    <row r="20653">
      <c r="N20653" s="561" t="n"/>
    </row>
    <row r="20654">
      <c r="N20654" s="561" t="n"/>
    </row>
    <row r="20655">
      <c r="N20655" s="561" t="n"/>
    </row>
    <row r="20656">
      <c r="N20656" s="561" t="n"/>
    </row>
    <row r="20657">
      <c r="N20657" s="561" t="n"/>
    </row>
    <row r="20658">
      <c r="N20658" s="561" t="n"/>
    </row>
    <row r="20659">
      <c r="N20659" s="561" t="n"/>
    </row>
    <row r="20660">
      <c r="N20660" s="561" t="n"/>
    </row>
    <row r="20661">
      <c r="N20661" s="561" t="n"/>
    </row>
    <row r="20662">
      <c r="N20662" s="561" t="n"/>
    </row>
    <row r="20663">
      <c r="N20663" s="561" t="n"/>
    </row>
    <row r="20664">
      <c r="N20664" s="561" t="n"/>
    </row>
    <row r="20665">
      <c r="N20665" s="561" t="n"/>
    </row>
    <row r="20666">
      <c r="N20666" s="561" t="n"/>
    </row>
    <row r="20667">
      <c r="N20667" s="561" t="n"/>
    </row>
    <row r="20668">
      <c r="N20668" s="561" t="n"/>
    </row>
    <row r="20669">
      <c r="N20669" s="561" t="n"/>
    </row>
    <row r="20670">
      <c r="N20670" s="561" t="n"/>
    </row>
    <row r="20671">
      <c r="N20671" s="561" t="n"/>
    </row>
    <row r="20672">
      <c r="N20672" s="561" t="n"/>
    </row>
    <row r="20673">
      <c r="N20673" s="561" t="n"/>
    </row>
    <row r="20674">
      <c r="N20674" s="561" t="n"/>
    </row>
    <row r="20675">
      <c r="N20675" s="561" t="n"/>
    </row>
    <row r="20676">
      <c r="N20676" s="561" t="n"/>
    </row>
    <row r="20677">
      <c r="N20677" s="561" t="n"/>
    </row>
    <row r="20678">
      <c r="N20678" s="561" t="n"/>
    </row>
    <row r="20679">
      <c r="N20679" s="561" t="n"/>
    </row>
    <row r="20680">
      <c r="N20680" s="561" t="n"/>
    </row>
    <row r="20681">
      <c r="N20681" s="561" t="n"/>
    </row>
    <row r="20682">
      <c r="N20682" s="561" t="n"/>
    </row>
    <row r="20683">
      <c r="N20683" s="561" t="n"/>
    </row>
    <row r="20684">
      <c r="N20684" s="561" t="n"/>
    </row>
    <row r="20685">
      <c r="N20685" s="561" t="n"/>
    </row>
    <row r="20686">
      <c r="N20686" s="561" t="n"/>
    </row>
    <row r="20687">
      <c r="N20687" s="561" t="n"/>
    </row>
    <row r="20688">
      <c r="N20688" s="561" t="n"/>
    </row>
    <row r="20689">
      <c r="N20689" s="561" t="n"/>
    </row>
    <row r="20690">
      <c r="N20690" s="561" t="n"/>
    </row>
    <row r="20691">
      <c r="N20691" s="561" t="n"/>
    </row>
    <row r="20692">
      <c r="N20692" s="561" t="n"/>
    </row>
    <row r="20693">
      <c r="N20693" s="561" t="n"/>
    </row>
    <row r="20694">
      <c r="N20694" s="561" t="n"/>
    </row>
    <row r="20695">
      <c r="N20695" s="561" t="n"/>
    </row>
    <row r="20696">
      <c r="N20696" s="561" t="n"/>
    </row>
    <row r="20697">
      <c r="N20697" s="561" t="n"/>
    </row>
    <row r="20698">
      <c r="N20698" s="561" t="n"/>
    </row>
    <row r="20699">
      <c r="N20699" s="561" t="n"/>
    </row>
    <row r="20700">
      <c r="N20700" s="561" t="n"/>
    </row>
    <row r="20701">
      <c r="N20701" s="561" t="n"/>
    </row>
    <row r="20702">
      <c r="N20702" s="561" t="n"/>
    </row>
    <row r="20703">
      <c r="N20703" s="561" t="n"/>
    </row>
    <row r="20704">
      <c r="N20704" s="561" t="n"/>
    </row>
    <row r="20705">
      <c r="N20705" s="561" t="n"/>
    </row>
    <row r="20706">
      <c r="N20706" s="561" t="n"/>
    </row>
    <row r="20707">
      <c r="N20707" s="561" t="n"/>
    </row>
    <row r="20708">
      <c r="N20708" s="561" t="n"/>
    </row>
    <row r="20709">
      <c r="N20709" s="561" t="n"/>
    </row>
    <row r="20710">
      <c r="N20710" s="561" t="n"/>
    </row>
    <row r="20711">
      <c r="N20711" s="561" t="n"/>
    </row>
    <row r="20712">
      <c r="N20712" s="561" t="n"/>
    </row>
    <row r="20713">
      <c r="N20713" s="561" t="n"/>
    </row>
    <row r="20714">
      <c r="N20714" s="561" t="n"/>
    </row>
    <row r="20715">
      <c r="N20715" s="561" t="n"/>
    </row>
    <row r="20716">
      <c r="N20716" s="561" t="n"/>
    </row>
    <row r="20717">
      <c r="N20717" s="561" t="n"/>
    </row>
    <row r="20718">
      <c r="N20718" s="561" t="n"/>
    </row>
    <row r="20719">
      <c r="N20719" s="561" t="n"/>
    </row>
    <row r="20720">
      <c r="N20720" s="561" t="n"/>
    </row>
    <row r="20721">
      <c r="N20721" s="561" t="n"/>
    </row>
    <row r="20722">
      <c r="N20722" s="561" t="n"/>
    </row>
    <row r="20723">
      <c r="N20723" s="561" t="n"/>
    </row>
    <row r="20724">
      <c r="N20724" s="561" t="n"/>
    </row>
    <row r="20725">
      <c r="N20725" s="561" t="n"/>
    </row>
    <row r="20726">
      <c r="N20726" s="561" t="n"/>
    </row>
    <row r="20727">
      <c r="N20727" s="561" t="n"/>
    </row>
    <row r="20728">
      <c r="N20728" s="561" t="n"/>
    </row>
    <row r="20729">
      <c r="N20729" s="561" t="n"/>
    </row>
    <row r="20730">
      <c r="N20730" s="561" t="n"/>
    </row>
    <row r="20731">
      <c r="N20731" s="561" t="n"/>
    </row>
    <row r="20732">
      <c r="N20732" s="561" t="n"/>
    </row>
    <row r="20733">
      <c r="N20733" s="561" t="n"/>
    </row>
    <row r="20734">
      <c r="N20734" s="561" t="n"/>
    </row>
    <row r="20735">
      <c r="N20735" s="561" t="n"/>
    </row>
    <row r="20736">
      <c r="N20736" s="561" t="n"/>
    </row>
    <row r="20737">
      <c r="N20737" s="561" t="n"/>
    </row>
    <row r="20738">
      <c r="N20738" s="561" t="n"/>
    </row>
    <row r="20739">
      <c r="N20739" s="561" t="n"/>
    </row>
    <row r="20740">
      <c r="N20740" s="561" t="n"/>
    </row>
    <row r="20741">
      <c r="N20741" s="561" t="n"/>
    </row>
    <row r="20742">
      <c r="N20742" s="561" t="n"/>
    </row>
    <row r="20743">
      <c r="N20743" s="561" t="n"/>
    </row>
    <row r="20744">
      <c r="N20744" s="561" t="n"/>
    </row>
    <row r="20745">
      <c r="N20745" s="561" t="n"/>
    </row>
    <row r="20746">
      <c r="N20746" s="561" t="n"/>
    </row>
    <row r="20747">
      <c r="N20747" s="561" t="n"/>
    </row>
    <row r="20748">
      <c r="N20748" s="561" t="n"/>
    </row>
    <row r="20749">
      <c r="N20749" s="561" t="n"/>
    </row>
    <row r="20750">
      <c r="N20750" s="561" t="n"/>
    </row>
    <row r="20751">
      <c r="N20751" s="561" t="n"/>
    </row>
    <row r="20752">
      <c r="N20752" s="561" t="n"/>
    </row>
    <row r="20753">
      <c r="N20753" s="561" t="n"/>
    </row>
    <row r="20754">
      <c r="N20754" s="561" t="n"/>
    </row>
    <row r="20755">
      <c r="N20755" s="561" t="n"/>
    </row>
    <row r="20756">
      <c r="N20756" s="561" t="n"/>
    </row>
    <row r="20757">
      <c r="N20757" s="561" t="n"/>
    </row>
    <row r="20758">
      <c r="N20758" s="561" t="n"/>
    </row>
    <row r="20759">
      <c r="N20759" s="561" t="n"/>
    </row>
    <row r="20760">
      <c r="N20760" s="561" t="n"/>
    </row>
    <row r="20761">
      <c r="N20761" s="561" t="n"/>
    </row>
    <row r="20762">
      <c r="N20762" s="561" t="n"/>
    </row>
    <row r="20763">
      <c r="N20763" s="561" t="n"/>
    </row>
    <row r="20764">
      <c r="N20764" s="561" t="n"/>
    </row>
    <row r="20765">
      <c r="N20765" s="561" t="n"/>
    </row>
    <row r="20766">
      <c r="N20766" s="561" t="n"/>
    </row>
    <row r="20767">
      <c r="N20767" s="561" t="n"/>
    </row>
    <row r="20768">
      <c r="N20768" s="561" t="n"/>
    </row>
    <row r="20769">
      <c r="N20769" s="561" t="n"/>
    </row>
    <row r="20770">
      <c r="N20770" s="561" t="n"/>
    </row>
    <row r="20771">
      <c r="N20771" s="561" t="n"/>
    </row>
    <row r="20772">
      <c r="N20772" s="561" t="n"/>
    </row>
    <row r="20773">
      <c r="N20773" s="561" t="n"/>
    </row>
    <row r="20774">
      <c r="N20774" s="561" t="n"/>
    </row>
    <row r="20775">
      <c r="N20775" s="561" t="n"/>
    </row>
    <row r="20776">
      <c r="N20776" s="561" t="n"/>
    </row>
    <row r="20777">
      <c r="N20777" s="561" t="n"/>
    </row>
    <row r="20778">
      <c r="N20778" s="561" t="n"/>
    </row>
    <row r="20779">
      <c r="N20779" s="561" t="n"/>
    </row>
    <row r="20780">
      <c r="N20780" s="561" t="n"/>
    </row>
    <row r="20781">
      <c r="N20781" s="561" t="n"/>
    </row>
    <row r="20782">
      <c r="N20782" s="561" t="n"/>
    </row>
    <row r="20783">
      <c r="N20783" s="561" t="n"/>
    </row>
    <row r="20784">
      <c r="N20784" s="561" t="n"/>
    </row>
    <row r="20785">
      <c r="N20785" s="561" t="n"/>
    </row>
    <row r="20786">
      <c r="N20786" s="561" t="n"/>
    </row>
    <row r="20787">
      <c r="N20787" s="561" t="n"/>
    </row>
    <row r="20788">
      <c r="N20788" s="561" t="n"/>
    </row>
    <row r="20789">
      <c r="N20789" s="561" t="n"/>
    </row>
    <row r="20790">
      <c r="N20790" s="561" t="n"/>
    </row>
    <row r="20791">
      <c r="N20791" s="561" t="n"/>
    </row>
    <row r="20792">
      <c r="N20792" s="561" t="n"/>
    </row>
    <row r="20793">
      <c r="N20793" s="561" t="n"/>
    </row>
    <row r="20794">
      <c r="N20794" s="561" t="n"/>
    </row>
    <row r="20795">
      <c r="N20795" s="561" t="n"/>
    </row>
    <row r="20796">
      <c r="N20796" s="561" t="n"/>
    </row>
    <row r="20797">
      <c r="N20797" s="561" t="n"/>
    </row>
    <row r="20798">
      <c r="N20798" s="561" t="n"/>
    </row>
    <row r="20799">
      <c r="N20799" s="561" t="n"/>
    </row>
    <row r="20800">
      <c r="N20800" s="561" t="n"/>
    </row>
    <row r="20801">
      <c r="N20801" s="561" t="n"/>
    </row>
    <row r="20802">
      <c r="N20802" s="561" t="n"/>
    </row>
    <row r="20803">
      <c r="N20803" s="561" t="n"/>
    </row>
    <row r="20804">
      <c r="N20804" s="561" t="n"/>
    </row>
    <row r="20805">
      <c r="N20805" s="561" t="n"/>
    </row>
    <row r="20806">
      <c r="N20806" s="561" t="n"/>
    </row>
    <row r="20807">
      <c r="N20807" s="561" t="n"/>
    </row>
    <row r="20808">
      <c r="N20808" s="561" t="n"/>
    </row>
    <row r="20809">
      <c r="N20809" s="561" t="n"/>
    </row>
    <row r="20810">
      <c r="N20810" s="561" t="n"/>
    </row>
    <row r="20811">
      <c r="N20811" s="561" t="n"/>
    </row>
    <row r="20812">
      <c r="N20812" s="561" t="n"/>
    </row>
    <row r="20813">
      <c r="N20813" s="561" t="n"/>
    </row>
    <row r="20814">
      <c r="N20814" s="561" t="n"/>
    </row>
    <row r="20815">
      <c r="N20815" s="561" t="n"/>
    </row>
    <row r="20816">
      <c r="N20816" s="561" t="n"/>
    </row>
    <row r="20817">
      <c r="N20817" s="561" t="n"/>
    </row>
    <row r="20818">
      <c r="N20818" s="561" t="n"/>
    </row>
    <row r="20819">
      <c r="N20819" s="561" t="n"/>
    </row>
    <row r="20820">
      <c r="N20820" s="561" t="n"/>
    </row>
    <row r="20821">
      <c r="N20821" s="561" t="n"/>
    </row>
    <row r="20822">
      <c r="N20822" s="561" t="n"/>
    </row>
    <row r="20823">
      <c r="N20823" s="561" t="n"/>
    </row>
    <row r="20824">
      <c r="N20824" s="561" t="n"/>
    </row>
    <row r="20825">
      <c r="N20825" s="561" t="n"/>
    </row>
    <row r="20826">
      <c r="N20826" s="561" t="n"/>
    </row>
    <row r="20827">
      <c r="N20827" s="561" t="n"/>
    </row>
    <row r="20828">
      <c r="N20828" s="561" t="n"/>
    </row>
    <row r="20829">
      <c r="N20829" s="561" t="n"/>
    </row>
    <row r="20830">
      <c r="N20830" s="561" t="n"/>
    </row>
    <row r="20831">
      <c r="N20831" s="561" t="n"/>
    </row>
    <row r="20832">
      <c r="N20832" s="561" t="n"/>
    </row>
    <row r="20833">
      <c r="N20833" s="561" t="n"/>
    </row>
    <row r="20834">
      <c r="N20834" s="561" t="n"/>
    </row>
    <row r="20835">
      <c r="N20835" s="561" t="n"/>
    </row>
    <row r="20836">
      <c r="N20836" s="561" t="n"/>
    </row>
    <row r="20837">
      <c r="N20837" s="561" t="n"/>
    </row>
    <row r="20838">
      <c r="N20838" s="561" t="n"/>
    </row>
    <row r="20839">
      <c r="N20839" s="561" t="n"/>
    </row>
    <row r="20840">
      <c r="N20840" s="561" t="n"/>
    </row>
    <row r="20841">
      <c r="N20841" s="561" t="n"/>
    </row>
    <row r="20842">
      <c r="N20842" s="561" t="n"/>
    </row>
    <row r="20843">
      <c r="N20843" s="561" t="n"/>
    </row>
    <row r="20844">
      <c r="N20844" s="561" t="n"/>
    </row>
    <row r="20845">
      <c r="N20845" s="561" t="n"/>
    </row>
    <row r="20846">
      <c r="N20846" s="561" t="n"/>
    </row>
    <row r="20847">
      <c r="N20847" s="561" t="n"/>
    </row>
    <row r="20848">
      <c r="N20848" s="561" t="n"/>
    </row>
    <row r="20849">
      <c r="N20849" s="561" t="n"/>
    </row>
    <row r="20850">
      <c r="N20850" s="561" t="n"/>
    </row>
    <row r="20851">
      <c r="N20851" s="561" t="n"/>
    </row>
    <row r="20852">
      <c r="N20852" s="561" t="n"/>
    </row>
    <row r="20853">
      <c r="N20853" s="561" t="n"/>
    </row>
    <row r="20854">
      <c r="N20854" s="561" t="n"/>
    </row>
    <row r="20855">
      <c r="N20855" s="561" t="n"/>
    </row>
    <row r="20856">
      <c r="N20856" s="561" t="n"/>
    </row>
    <row r="20857">
      <c r="N20857" s="561" t="n"/>
    </row>
    <row r="20858">
      <c r="N20858" s="561" t="n"/>
    </row>
    <row r="20859">
      <c r="N20859" s="561" t="n"/>
    </row>
    <row r="20860">
      <c r="N20860" s="561" t="n"/>
    </row>
    <row r="20861">
      <c r="N20861" s="561" t="n"/>
    </row>
    <row r="20862">
      <c r="N20862" s="561" t="n"/>
    </row>
    <row r="20863">
      <c r="N20863" s="561" t="n"/>
    </row>
    <row r="20864">
      <c r="N20864" s="561" t="n"/>
    </row>
    <row r="20865">
      <c r="N20865" s="561" t="n"/>
    </row>
    <row r="20866">
      <c r="N20866" s="561" t="n"/>
    </row>
    <row r="20867">
      <c r="N20867" s="561" t="n"/>
    </row>
    <row r="20868">
      <c r="N20868" s="561" t="n"/>
    </row>
    <row r="20869">
      <c r="N20869" s="561" t="n"/>
    </row>
    <row r="20870">
      <c r="N20870" s="561" t="n"/>
    </row>
    <row r="20871">
      <c r="N20871" s="561" t="n"/>
    </row>
    <row r="20872">
      <c r="N20872" s="561" t="n"/>
    </row>
    <row r="20873">
      <c r="N20873" s="561" t="n"/>
    </row>
    <row r="20874">
      <c r="N20874" s="561" t="n"/>
    </row>
    <row r="20875">
      <c r="N20875" s="561" t="n"/>
    </row>
    <row r="20876">
      <c r="N20876" s="561" t="n"/>
    </row>
    <row r="20877">
      <c r="N20877" s="561" t="n"/>
    </row>
    <row r="20878">
      <c r="N20878" s="561" t="n"/>
    </row>
    <row r="20879">
      <c r="N20879" s="561" t="n"/>
    </row>
    <row r="20880">
      <c r="N20880" s="561" t="n"/>
    </row>
    <row r="20881">
      <c r="N20881" s="561" t="n"/>
    </row>
    <row r="20882">
      <c r="N20882" s="561" t="n"/>
    </row>
    <row r="20883">
      <c r="N20883" s="561" t="n"/>
    </row>
    <row r="20884">
      <c r="N20884" s="561" t="n"/>
    </row>
    <row r="20885">
      <c r="N20885" s="561" t="n"/>
    </row>
    <row r="20886">
      <c r="N20886" s="561" t="n"/>
    </row>
    <row r="20887">
      <c r="N20887" s="561" t="n"/>
    </row>
    <row r="20888">
      <c r="N20888" s="561" t="n"/>
    </row>
    <row r="20889">
      <c r="N20889" s="561" t="n"/>
    </row>
    <row r="20890">
      <c r="N20890" s="561" t="n"/>
    </row>
    <row r="20891">
      <c r="N20891" s="561" t="n"/>
    </row>
    <row r="20892">
      <c r="N20892" s="561" t="n"/>
    </row>
    <row r="20893">
      <c r="N20893" s="561" t="n"/>
    </row>
    <row r="20894">
      <c r="N20894" s="561" t="n"/>
    </row>
    <row r="20895">
      <c r="N20895" s="561" t="n"/>
    </row>
    <row r="20896">
      <c r="N20896" s="561" t="n"/>
    </row>
    <row r="20897">
      <c r="N20897" s="561" t="n"/>
    </row>
    <row r="20898">
      <c r="N20898" s="561" t="n"/>
    </row>
    <row r="20899">
      <c r="N20899" s="561" t="n"/>
    </row>
    <row r="20900">
      <c r="N20900" s="561" t="n"/>
    </row>
    <row r="20901">
      <c r="N20901" s="561" t="n"/>
    </row>
    <row r="20902">
      <c r="N20902" s="561" t="n"/>
    </row>
    <row r="20903">
      <c r="N20903" s="561" t="n"/>
    </row>
    <row r="20904">
      <c r="N20904" s="561" t="n"/>
    </row>
    <row r="20905">
      <c r="N20905" s="561" t="n"/>
    </row>
    <row r="20906">
      <c r="N20906" s="561" t="n"/>
    </row>
    <row r="20907">
      <c r="N20907" s="561" t="n"/>
    </row>
    <row r="20908">
      <c r="N20908" s="561" t="n"/>
    </row>
    <row r="20909">
      <c r="N20909" s="561" t="n"/>
    </row>
    <row r="20910">
      <c r="N20910" s="561" t="n"/>
    </row>
    <row r="20911">
      <c r="N20911" s="561" t="n"/>
    </row>
    <row r="20912">
      <c r="N20912" s="561" t="n"/>
    </row>
    <row r="20913">
      <c r="N20913" s="561" t="n"/>
    </row>
    <row r="20914">
      <c r="N20914" s="561" t="n"/>
    </row>
    <row r="20915">
      <c r="N20915" s="561" t="n"/>
    </row>
    <row r="20916">
      <c r="N20916" s="561" t="n"/>
    </row>
    <row r="20917">
      <c r="N20917" s="561" t="n"/>
    </row>
    <row r="20918">
      <c r="N20918" s="561" t="n"/>
    </row>
    <row r="20919">
      <c r="N20919" s="561" t="n"/>
    </row>
    <row r="20920">
      <c r="N20920" s="561" t="n"/>
    </row>
    <row r="20921">
      <c r="N20921" s="561" t="n"/>
    </row>
    <row r="20922">
      <c r="N20922" s="561" t="n"/>
    </row>
    <row r="20923">
      <c r="N20923" s="561" t="n"/>
    </row>
    <row r="20924">
      <c r="N20924" s="561" t="n"/>
    </row>
    <row r="20925">
      <c r="N20925" s="561" t="n"/>
    </row>
    <row r="20926">
      <c r="N20926" s="561" t="n"/>
    </row>
    <row r="20927">
      <c r="N20927" s="561" t="n"/>
    </row>
    <row r="20928">
      <c r="N20928" s="561" t="n"/>
    </row>
    <row r="20929">
      <c r="N20929" s="561" t="n"/>
    </row>
    <row r="20930">
      <c r="N20930" s="561" t="n"/>
    </row>
    <row r="20931">
      <c r="N20931" s="561" t="n"/>
    </row>
    <row r="20932">
      <c r="N20932" s="561" t="n"/>
    </row>
    <row r="20933">
      <c r="N20933" s="561" t="n"/>
    </row>
    <row r="20934">
      <c r="N20934" s="561" t="n"/>
    </row>
    <row r="20935">
      <c r="N20935" s="561" t="n"/>
    </row>
    <row r="20936">
      <c r="N20936" s="561" t="n"/>
    </row>
    <row r="20937">
      <c r="N20937" s="561" t="n"/>
    </row>
    <row r="20938">
      <c r="N20938" s="561" t="n"/>
    </row>
    <row r="20939">
      <c r="N20939" s="561" t="n"/>
    </row>
    <row r="20940">
      <c r="N20940" s="561" t="n"/>
    </row>
    <row r="20941">
      <c r="N20941" s="561" t="n"/>
    </row>
    <row r="20942">
      <c r="N20942" s="561" t="n"/>
    </row>
    <row r="20943">
      <c r="N20943" s="561" t="n"/>
    </row>
    <row r="20944">
      <c r="N20944" s="561" t="n"/>
    </row>
    <row r="20945">
      <c r="N20945" s="561" t="n"/>
    </row>
    <row r="20946">
      <c r="N20946" s="561" t="n"/>
    </row>
    <row r="20947">
      <c r="N20947" s="561" t="n"/>
    </row>
    <row r="20948">
      <c r="N20948" s="561" t="n"/>
    </row>
    <row r="20949">
      <c r="N20949" s="561" t="n"/>
    </row>
    <row r="20950">
      <c r="N20950" s="561" t="n"/>
    </row>
    <row r="20951">
      <c r="N20951" s="561" t="n"/>
    </row>
    <row r="20952">
      <c r="N20952" s="561" t="n"/>
    </row>
    <row r="20953">
      <c r="N20953" s="561" t="n"/>
    </row>
    <row r="20954">
      <c r="N20954" s="561" t="n"/>
    </row>
    <row r="20955">
      <c r="N20955" s="561" t="n"/>
    </row>
    <row r="20956">
      <c r="N20956" s="561" t="n"/>
    </row>
    <row r="20957">
      <c r="N20957" s="561" t="n"/>
    </row>
    <row r="20958">
      <c r="N20958" s="561" t="n"/>
    </row>
    <row r="20959">
      <c r="N20959" s="561" t="n"/>
    </row>
    <row r="20960">
      <c r="N20960" s="561" t="n"/>
    </row>
    <row r="20961">
      <c r="N20961" s="561" t="n"/>
    </row>
    <row r="20962">
      <c r="N20962" s="561" t="n"/>
    </row>
    <row r="20963">
      <c r="N20963" s="561" t="n"/>
    </row>
    <row r="20964">
      <c r="N20964" s="561" t="n"/>
    </row>
    <row r="20965">
      <c r="N20965" s="561" t="n"/>
    </row>
    <row r="20966">
      <c r="N20966" s="561" t="n"/>
    </row>
    <row r="20967">
      <c r="N20967" s="561" t="n"/>
    </row>
    <row r="20968">
      <c r="N20968" s="561" t="n"/>
    </row>
    <row r="20969">
      <c r="N20969" s="561" t="n"/>
    </row>
    <row r="20970">
      <c r="N20970" s="561" t="n"/>
    </row>
    <row r="20971">
      <c r="N20971" s="561" t="n"/>
    </row>
    <row r="20972">
      <c r="N20972" s="561" t="n"/>
    </row>
    <row r="20973">
      <c r="N20973" s="561" t="n"/>
    </row>
    <row r="20974">
      <c r="N20974" s="561" t="n"/>
    </row>
    <row r="20975">
      <c r="N20975" s="561" t="n"/>
    </row>
    <row r="20976">
      <c r="N20976" s="561" t="n"/>
    </row>
    <row r="20977">
      <c r="N20977" s="561" t="n"/>
    </row>
    <row r="20978">
      <c r="N20978" s="561" t="n"/>
    </row>
    <row r="20979">
      <c r="N20979" s="561" t="n"/>
    </row>
    <row r="20980">
      <c r="N20980" s="561" t="n"/>
    </row>
    <row r="20981">
      <c r="N20981" s="561" t="n"/>
    </row>
    <row r="20982">
      <c r="N20982" s="561" t="n"/>
    </row>
    <row r="20983">
      <c r="N20983" s="561" t="n"/>
    </row>
    <row r="20984">
      <c r="N20984" s="561" t="n"/>
    </row>
    <row r="20985">
      <c r="N20985" s="561" t="n"/>
    </row>
    <row r="20986">
      <c r="N20986" s="561" t="n"/>
    </row>
    <row r="20987">
      <c r="N20987" s="561" t="n"/>
    </row>
    <row r="20988">
      <c r="N20988" s="561" t="n"/>
    </row>
    <row r="20989">
      <c r="N20989" s="561" t="n"/>
    </row>
    <row r="20990">
      <c r="N20990" s="561" t="n"/>
    </row>
    <row r="20991">
      <c r="N20991" s="561" t="n"/>
    </row>
    <row r="20992">
      <c r="N20992" s="561" t="n"/>
    </row>
    <row r="20993">
      <c r="N20993" s="561" t="n"/>
    </row>
    <row r="20994">
      <c r="N20994" s="561" t="n"/>
    </row>
    <row r="20995">
      <c r="N20995" s="561" t="n"/>
    </row>
    <row r="20996">
      <c r="N20996" s="561" t="n"/>
    </row>
    <row r="20997">
      <c r="N20997" s="561" t="n"/>
    </row>
    <row r="20998">
      <c r="N20998" s="561" t="n"/>
    </row>
    <row r="20999">
      <c r="N20999" s="561" t="n"/>
    </row>
    <row r="21000">
      <c r="N21000" s="561" t="n"/>
    </row>
    <row r="21001">
      <c r="N21001" s="561" t="n"/>
    </row>
    <row r="21002">
      <c r="N21002" s="561" t="n"/>
    </row>
    <row r="21003">
      <c r="N21003" s="561" t="n"/>
    </row>
    <row r="21004">
      <c r="N21004" s="561" t="n"/>
    </row>
    <row r="21005">
      <c r="N21005" s="561" t="n"/>
    </row>
    <row r="21006">
      <c r="N21006" s="561" t="n"/>
    </row>
    <row r="21007">
      <c r="N21007" s="561" t="n"/>
    </row>
    <row r="21008">
      <c r="N21008" s="561" t="n"/>
    </row>
    <row r="21009">
      <c r="N21009" s="561" t="n"/>
    </row>
    <row r="21010">
      <c r="N21010" s="561" t="n"/>
    </row>
    <row r="21011">
      <c r="N21011" s="561" t="n"/>
    </row>
    <row r="21012">
      <c r="N21012" s="561" t="n"/>
    </row>
    <row r="21013">
      <c r="N21013" s="561" t="n"/>
    </row>
    <row r="21014">
      <c r="N21014" s="561" t="n"/>
    </row>
    <row r="21015">
      <c r="N21015" s="561" t="n"/>
    </row>
    <row r="21016">
      <c r="N21016" s="561" t="n"/>
    </row>
    <row r="21017">
      <c r="N21017" s="561" t="n"/>
    </row>
    <row r="21018">
      <c r="N21018" s="561" t="n"/>
    </row>
    <row r="21019">
      <c r="N21019" s="561" t="n"/>
    </row>
    <row r="21020">
      <c r="N21020" s="561" t="n"/>
    </row>
    <row r="21021">
      <c r="N21021" s="561" t="n"/>
    </row>
    <row r="21022">
      <c r="N21022" s="561" t="n"/>
    </row>
    <row r="21023">
      <c r="N21023" s="561" t="n"/>
    </row>
    <row r="21024">
      <c r="N21024" s="561" t="n"/>
    </row>
    <row r="21025">
      <c r="N21025" s="561" t="n"/>
    </row>
    <row r="21026">
      <c r="N21026" s="561" t="n"/>
    </row>
    <row r="21027">
      <c r="N21027" s="561" t="n"/>
    </row>
    <row r="21028">
      <c r="N21028" s="561" t="n"/>
    </row>
    <row r="21029">
      <c r="N21029" s="561" t="n"/>
    </row>
    <row r="21030">
      <c r="N21030" s="561" t="n"/>
    </row>
    <row r="21031">
      <c r="N21031" s="561" t="n"/>
    </row>
    <row r="21032">
      <c r="N21032" s="561" t="n"/>
    </row>
    <row r="21033">
      <c r="N21033" s="561" t="n"/>
    </row>
    <row r="21034">
      <c r="N21034" s="561" t="n"/>
    </row>
    <row r="21035">
      <c r="N21035" s="561" t="n"/>
    </row>
    <row r="21036">
      <c r="N21036" s="561" t="n"/>
    </row>
    <row r="21037">
      <c r="N21037" s="561" t="n"/>
    </row>
    <row r="21038">
      <c r="N21038" s="561" t="n"/>
    </row>
    <row r="21039">
      <c r="N21039" s="561" t="n"/>
    </row>
    <row r="21040">
      <c r="N21040" s="561" t="n"/>
    </row>
    <row r="21041">
      <c r="N21041" s="561" t="n"/>
    </row>
    <row r="21042">
      <c r="N21042" s="561" t="n"/>
    </row>
    <row r="21043">
      <c r="N21043" s="561" t="n"/>
    </row>
    <row r="21044">
      <c r="N21044" s="561" t="n"/>
    </row>
    <row r="21045">
      <c r="N21045" s="561" t="n"/>
    </row>
    <row r="21046">
      <c r="N21046" s="561" t="n"/>
    </row>
    <row r="21047">
      <c r="N21047" s="561" t="n"/>
    </row>
    <row r="21048">
      <c r="N21048" s="561" t="n"/>
    </row>
    <row r="21049">
      <c r="N21049" s="561" t="n"/>
    </row>
    <row r="21050">
      <c r="N21050" s="561" t="n"/>
    </row>
    <row r="21051">
      <c r="N21051" s="561" t="n"/>
    </row>
    <row r="21052">
      <c r="N21052" s="561" t="n"/>
    </row>
    <row r="21053">
      <c r="N21053" s="561" t="n"/>
    </row>
    <row r="21054">
      <c r="N21054" s="561" t="n"/>
    </row>
    <row r="21055">
      <c r="N21055" s="561" t="n"/>
    </row>
    <row r="21056">
      <c r="N21056" s="561" t="n"/>
    </row>
    <row r="21057">
      <c r="N21057" s="561" t="n"/>
    </row>
    <row r="21058">
      <c r="N21058" s="561" t="n"/>
    </row>
    <row r="21059">
      <c r="N21059" s="561" t="n"/>
    </row>
    <row r="21060">
      <c r="N21060" s="561" t="n"/>
    </row>
    <row r="21061">
      <c r="N21061" s="561" t="n"/>
    </row>
    <row r="21062">
      <c r="N21062" s="561" t="n"/>
    </row>
    <row r="21063">
      <c r="N21063" s="561" t="n"/>
    </row>
    <row r="21064">
      <c r="N21064" s="561" t="n"/>
    </row>
    <row r="21065">
      <c r="N21065" s="561" t="n"/>
    </row>
    <row r="21066">
      <c r="N21066" s="561" t="n"/>
    </row>
    <row r="21067">
      <c r="N21067" s="561" t="n"/>
    </row>
    <row r="21068">
      <c r="N21068" s="561" t="n"/>
    </row>
    <row r="21069">
      <c r="N21069" s="561" t="n"/>
    </row>
    <row r="21070">
      <c r="N21070" s="561" t="n"/>
    </row>
    <row r="21071">
      <c r="N21071" s="561" t="n"/>
    </row>
    <row r="21072">
      <c r="N21072" s="561" t="n"/>
    </row>
    <row r="21073">
      <c r="N21073" s="561" t="n"/>
    </row>
    <row r="21074">
      <c r="N21074" s="561" t="n"/>
    </row>
    <row r="21075">
      <c r="N21075" s="561" t="n"/>
    </row>
    <row r="21076">
      <c r="N21076" s="561" t="n"/>
    </row>
    <row r="21077">
      <c r="N21077" s="561" t="n"/>
    </row>
    <row r="21078">
      <c r="N21078" s="561" t="n"/>
    </row>
    <row r="21079">
      <c r="N21079" s="561" t="n"/>
    </row>
    <row r="21080">
      <c r="N21080" s="561" t="n"/>
    </row>
    <row r="21081">
      <c r="N21081" s="561" t="n"/>
    </row>
    <row r="21082">
      <c r="N21082" s="561" t="n"/>
    </row>
    <row r="21083">
      <c r="N21083" s="561" t="n"/>
    </row>
    <row r="21084">
      <c r="N21084" s="561" t="n"/>
    </row>
    <row r="21085">
      <c r="N21085" s="561" t="n"/>
    </row>
    <row r="21086">
      <c r="N21086" s="561" t="n"/>
    </row>
    <row r="21087">
      <c r="N21087" s="561" t="n"/>
    </row>
    <row r="21088">
      <c r="N21088" s="561" t="n"/>
    </row>
    <row r="21089">
      <c r="N21089" s="561" t="n"/>
    </row>
    <row r="21090">
      <c r="N21090" s="561" t="n"/>
    </row>
    <row r="21091">
      <c r="N21091" s="561" t="n"/>
    </row>
    <row r="21092">
      <c r="N21092" s="561" t="n"/>
    </row>
    <row r="21093">
      <c r="N21093" s="561" t="n"/>
    </row>
    <row r="21094">
      <c r="N21094" s="561" t="n"/>
    </row>
    <row r="21095">
      <c r="N21095" s="561" t="n"/>
    </row>
    <row r="21096">
      <c r="N21096" s="561" t="n"/>
    </row>
    <row r="21097">
      <c r="N21097" s="561" t="n"/>
    </row>
    <row r="21098">
      <c r="N21098" s="561" t="n"/>
    </row>
    <row r="21099">
      <c r="N21099" s="561" t="n"/>
    </row>
    <row r="21100">
      <c r="N21100" s="561" t="n"/>
    </row>
    <row r="21101">
      <c r="N21101" s="561" t="n"/>
    </row>
    <row r="21102">
      <c r="N21102" s="561" t="n"/>
    </row>
    <row r="21103">
      <c r="N21103" s="561" t="n"/>
    </row>
    <row r="21104">
      <c r="N21104" s="561" t="n"/>
    </row>
    <row r="21105">
      <c r="N21105" s="561" t="n"/>
    </row>
    <row r="21106">
      <c r="N21106" s="561" t="n"/>
    </row>
    <row r="21107">
      <c r="N21107" s="561" t="n"/>
    </row>
    <row r="21108">
      <c r="N21108" s="561" t="n"/>
    </row>
    <row r="21109">
      <c r="N21109" s="561" t="n"/>
    </row>
    <row r="21110">
      <c r="N21110" s="561" t="n"/>
    </row>
    <row r="21111">
      <c r="N21111" s="561" t="n"/>
    </row>
    <row r="21112">
      <c r="N21112" s="561" t="n"/>
    </row>
    <row r="21113">
      <c r="N21113" s="561" t="n"/>
    </row>
    <row r="21114">
      <c r="N21114" s="561" t="n"/>
    </row>
    <row r="21115">
      <c r="N21115" s="561" t="n"/>
    </row>
    <row r="21116">
      <c r="N21116" s="561" t="n"/>
    </row>
    <row r="21117">
      <c r="N21117" s="561" t="n"/>
    </row>
    <row r="21118">
      <c r="N21118" s="561" t="n"/>
    </row>
    <row r="21119">
      <c r="N21119" s="561" t="n"/>
    </row>
    <row r="21120">
      <c r="N21120" s="561" t="n"/>
    </row>
    <row r="21121">
      <c r="N21121" s="561" t="n"/>
    </row>
    <row r="21122">
      <c r="N21122" s="561" t="n"/>
    </row>
    <row r="21123">
      <c r="N21123" s="561" t="n"/>
    </row>
    <row r="21124">
      <c r="N21124" s="561" t="n"/>
    </row>
    <row r="21125">
      <c r="N21125" s="561" t="n"/>
    </row>
    <row r="21126">
      <c r="N21126" s="561" t="n"/>
    </row>
    <row r="21127">
      <c r="N21127" s="561" t="n"/>
    </row>
    <row r="21128">
      <c r="N21128" s="561" t="n"/>
    </row>
    <row r="21129">
      <c r="N21129" s="561" t="n"/>
    </row>
    <row r="21130">
      <c r="N21130" s="561" t="n"/>
    </row>
    <row r="21131">
      <c r="N21131" s="561" t="n"/>
    </row>
    <row r="21132">
      <c r="N21132" s="561" t="n"/>
    </row>
    <row r="21133">
      <c r="N21133" s="561" t="n"/>
    </row>
    <row r="21134">
      <c r="N21134" s="561" t="n"/>
    </row>
    <row r="21135">
      <c r="N21135" s="561" t="n"/>
    </row>
    <row r="21136">
      <c r="N21136" s="561" t="n"/>
    </row>
    <row r="21137">
      <c r="N21137" s="561" t="n"/>
    </row>
    <row r="21138">
      <c r="N21138" s="561" t="n"/>
    </row>
    <row r="21139">
      <c r="N21139" s="561" t="n"/>
    </row>
    <row r="21140">
      <c r="N21140" s="561" t="n"/>
    </row>
    <row r="21141">
      <c r="N21141" s="561" t="n"/>
    </row>
    <row r="21142">
      <c r="N21142" s="561" t="n"/>
    </row>
    <row r="21143">
      <c r="N21143" s="561" t="n"/>
    </row>
    <row r="21144">
      <c r="N21144" s="561" t="n"/>
    </row>
    <row r="21145">
      <c r="N21145" s="561" t="n"/>
    </row>
    <row r="21146">
      <c r="N21146" s="561" t="n"/>
    </row>
    <row r="21147">
      <c r="N21147" s="561" t="n"/>
    </row>
    <row r="21148">
      <c r="N21148" s="561" t="n"/>
    </row>
    <row r="21149">
      <c r="N21149" s="561" t="n"/>
    </row>
    <row r="21150">
      <c r="N21150" s="561" t="n"/>
    </row>
    <row r="21151">
      <c r="N21151" s="561" t="n"/>
    </row>
    <row r="21152">
      <c r="N21152" s="561" t="n"/>
    </row>
    <row r="21153">
      <c r="N21153" s="561" t="n"/>
    </row>
    <row r="21154">
      <c r="N21154" s="561" t="n"/>
    </row>
    <row r="21155">
      <c r="N21155" s="561" t="n"/>
    </row>
    <row r="21156">
      <c r="N21156" s="561" t="n"/>
    </row>
    <row r="21157">
      <c r="N21157" s="561" t="n"/>
    </row>
    <row r="21158">
      <c r="N21158" s="561" t="n"/>
    </row>
    <row r="21159">
      <c r="N21159" s="561" t="n"/>
    </row>
    <row r="21160">
      <c r="N21160" s="561" t="n"/>
    </row>
    <row r="21161">
      <c r="N21161" s="561" t="n"/>
    </row>
    <row r="21162">
      <c r="N21162" s="561" t="n"/>
    </row>
    <row r="21163">
      <c r="N21163" s="561" t="n"/>
    </row>
    <row r="21164">
      <c r="N21164" s="561" t="n"/>
    </row>
    <row r="21165">
      <c r="N21165" s="561" t="n"/>
    </row>
    <row r="21166">
      <c r="N21166" s="561" t="n"/>
    </row>
    <row r="21167">
      <c r="N21167" s="561" t="n"/>
    </row>
    <row r="21168">
      <c r="N21168" s="561" t="n"/>
    </row>
    <row r="21169">
      <c r="N21169" s="561" t="n"/>
    </row>
    <row r="21170">
      <c r="N21170" s="561" t="n"/>
    </row>
    <row r="21171">
      <c r="N21171" s="561" t="n"/>
    </row>
    <row r="21172">
      <c r="N21172" s="561" t="n"/>
    </row>
    <row r="21173">
      <c r="N21173" s="561" t="n"/>
    </row>
    <row r="21174">
      <c r="N21174" s="561" t="n"/>
    </row>
    <row r="21175">
      <c r="N21175" s="561" t="n"/>
    </row>
    <row r="21176">
      <c r="N21176" s="561" t="n"/>
    </row>
    <row r="21177">
      <c r="N21177" s="561" t="n"/>
    </row>
    <row r="21178">
      <c r="N21178" s="561" t="n"/>
    </row>
    <row r="21179">
      <c r="N21179" s="561" t="n"/>
    </row>
    <row r="21180">
      <c r="N21180" s="561" t="n"/>
    </row>
    <row r="21181">
      <c r="N21181" s="561" t="n"/>
    </row>
    <row r="21182">
      <c r="N21182" s="561" t="n"/>
    </row>
    <row r="21183">
      <c r="N21183" s="561" t="n"/>
    </row>
    <row r="21184">
      <c r="N21184" s="561" t="n"/>
    </row>
    <row r="21185">
      <c r="N21185" s="561" t="n"/>
    </row>
    <row r="21186">
      <c r="N21186" s="561" t="n"/>
    </row>
    <row r="21187">
      <c r="N21187" s="561" t="n"/>
    </row>
    <row r="21188">
      <c r="N21188" s="561" t="n"/>
    </row>
    <row r="21189">
      <c r="N21189" s="561" t="n"/>
    </row>
    <row r="21190">
      <c r="N21190" s="561" t="n"/>
    </row>
    <row r="21191">
      <c r="N21191" s="561" t="n"/>
    </row>
    <row r="21192">
      <c r="N21192" s="561" t="n"/>
    </row>
    <row r="21193">
      <c r="N21193" s="561" t="n"/>
    </row>
    <row r="21194">
      <c r="N21194" s="561" t="n"/>
    </row>
    <row r="21195">
      <c r="N21195" s="561" t="n"/>
    </row>
    <row r="21196">
      <c r="N21196" s="561" t="n"/>
    </row>
    <row r="21197">
      <c r="N21197" s="561" t="n"/>
    </row>
    <row r="21198">
      <c r="N21198" s="561" t="n"/>
    </row>
    <row r="21199">
      <c r="N21199" s="561" t="n"/>
    </row>
    <row r="21200">
      <c r="N21200" s="561" t="n"/>
    </row>
    <row r="21201">
      <c r="N21201" s="561" t="n"/>
    </row>
    <row r="21202">
      <c r="N21202" s="561" t="n"/>
    </row>
    <row r="21203">
      <c r="N21203" s="561" t="n"/>
    </row>
    <row r="21204">
      <c r="N21204" s="561" t="n"/>
    </row>
    <row r="21205">
      <c r="N21205" s="561" t="n"/>
    </row>
    <row r="21206">
      <c r="N21206" s="561" t="n"/>
    </row>
    <row r="21207">
      <c r="N21207" s="561" t="n"/>
    </row>
    <row r="21208">
      <c r="N21208" s="561" t="n"/>
    </row>
    <row r="21209">
      <c r="N21209" s="561" t="n"/>
    </row>
    <row r="21210">
      <c r="N21210" s="561" t="n"/>
    </row>
    <row r="21211">
      <c r="N21211" s="561" t="n"/>
    </row>
    <row r="21212">
      <c r="N21212" s="561" t="n"/>
    </row>
    <row r="21213">
      <c r="N21213" s="561" t="n"/>
    </row>
    <row r="21214">
      <c r="N21214" s="561" t="n"/>
    </row>
    <row r="21215">
      <c r="N21215" s="561" t="n"/>
    </row>
    <row r="21216">
      <c r="N21216" s="561" t="n"/>
    </row>
    <row r="21217">
      <c r="N21217" s="561" t="n"/>
    </row>
    <row r="21218">
      <c r="N21218" s="561" t="n"/>
    </row>
    <row r="21219">
      <c r="N21219" s="561" t="n"/>
    </row>
    <row r="21220">
      <c r="N21220" s="561" t="n"/>
    </row>
    <row r="21221">
      <c r="N21221" s="561" t="n"/>
    </row>
    <row r="21222">
      <c r="N21222" s="561" t="n"/>
    </row>
    <row r="21223">
      <c r="N21223" s="561" t="n"/>
    </row>
    <row r="21224">
      <c r="N21224" s="561" t="n"/>
    </row>
    <row r="21225">
      <c r="N21225" s="561" t="n"/>
    </row>
    <row r="21226">
      <c r="N21226" s="561" t="n"/>
    </row>
    <row r="21227">
      <c r="N21227" s="561" t="n"/>
    </row>
    <row r="21228">
      <c r="N21228" s="561" t="n"/>
    </row>
    <row r="21229">
      <c r="N21229" s="561" t="n"/>
    </row>
    <row r="21230">
      <c r="N21230" s="561" t="n"/>
    </row>
    <row r="21231">
      <c r="N21231" s="561" t="n"/>
    </row>
    <row r="21232">
      <c r="N21232" s="561" t="n"/>
    </row>
    <row r="21233">
      <c r="N21233" s="561" t="n"/>
    </row>
    <row r="21234">
      <c r="N21234" s="561" t="n"/>
    </row>
    <row r="21235">
      <c r="N21235" s="561" t="n"/>
    </row>
    <row r="21236">
      <c r="N21236" s="561" t="n"/>
    </row>
    <row r="21237">
      <c r="N21237" s="561" t="n"/>
    </row>
    <row r="21238">
      <c r="N21238" s="561" t="n"/>
    </row>
    <row r="21239">
      <c r="N21239" s="561" t="n"/>
    </row>
    <row r="21240">
      <c r="N21240" s="561" t="n"/>
    </row>
    <row r="21241">
      <c r="N21241" s="561" t="n"/>
    </row>
    <row r="21242">
      <c r="N21242" s="561" t="n"/>
    </row>
    <row r="21243">
      <c r="N21243" s="561" t="n"/>
    </row>
    <row r="21244">
      <c r="N21244" s="561" t="n"/>
    </row>
    <row r="21245">
      <c r="N21245" s="561" t="n"/>
    </row>
    <row r="21246">
      <c r="N21246" s="561" t="n"/>
    </row>
    <row r="21247">
      <c r="N21247" s="561" t="n"/>
    </row>
    <row r="21248">
      <c r="N21248" s="561" t="n"/>
    </row>
    <row r="21249">
      <c r="N21249" s="561" t="n"/>
    </row>
    <row r="21250">
      <c r="N21250" s="561" t="n"/>
    </row>
    <row r="21251">
      <c r="N21251" s="561" t="n"/>
    </row>
    <row r="21252">
      <c r="N21252" s="561" t="n"/>
    </row>
    <row r="21253">
      <c r="N21253" s="561" t="n"/>
    </row>
    <row r="21254">
      <c r="N21254" s="561" t="n"/>
    </row>
    <row r="21255">
      <c r="N21255" s="561" t="n"/>
    </row>
    <row r="21256">
      <c r="N21256" s="561" t="n"/>
    </row>
    <row r="21257">
      <c r="N21257" s="561" t="n"/>
    </row>
    <row r="21258">
      <c r="N21258" s="561" t="n"/>
    </row>
    <row r="21259">
      <c r="N21259" s="561" t="n"/>
    </row>
    <row r="21260">
      <c r="N21260" s="561" t="n"/>
    </row>
    <row r="21261">
      <c r="N21261" s="561" t="n"/>
    </row>
    <row r="21262">
      <c r="N21262" s="561" t="n"/>
    </row>
    <row r="21263">
      <c r="N21263" s="561" t="n"/>
    </row>
    <row r="21264">
      <c r="N21264" s="561" t="n"/>
    </row>
    <row r="21265">
      <c r="N21265" s="561" t="n"/>
    </row>
    <row r="21266">
      <c r="N21266" s="561" t="n"/>
    </row>
    <row r="21267">
      <c r="N21267" s="561" t="n"/>
    </row>
    <row r="21268">
      <c r="N21268" s="561" t="n"/>
    </row>
    <row r="21269">
      <c r="N21269" s="561" t="n"/>
    </row>
    <row r="21270">
      <c r="N21270" s="561" t="n"/>
    </row>
    <row r="21271">
      <c r="N21271" s="561" t="n"/>
    </row>
    <row r="21272">
      <c r="N21272" s="561" t="n"/>
    </row>
    <row r="21273">
      <c r="N21273" s="561" t="n"/>
    </row>
    <row r="21274">
      <c r="N21274" s="561" t="n"/>
    </row>
    <row r="21275">
      <c r="N21275" s="561" t="n"/>
    </row>
    <row r="21276">
      <c r="N21276" s="561" t="n"/>
    </row>
    <row r="21277">
      <c r="N21277" s="561" t="n"/>
    </row>
    <row r="21278">
      <c r="N21278" s="561" t="n"/>
    </row>
    <row r="21279">
      <c r="N21279" s="561" t="n"/>
    </row>
    <row r="21280">
      <c r="N21280" s="561" t="n"/>
    </row>
    <row r="21281">
      <c r="N21281" s="561" t="n"/>
    </row>
    <row r="21282">
      <c r="N21282" s="561" t="n"/>
    </row>
    <row r="21283">
      <c r="N21283" s="561" t="n"/>
    </row>
    <row r="21284">
      <c r="N21284" s="561" t="n"/>
    </row>
    <row r="21285">
      <c r="N21285" s="561" t="n"/>
    </row>
    <row r="21286">
      <c r="N21286" s="561" t="n"/>
    </row>
    <row r="21287">
      <c r="N21287" s="561" t="n"/>
    </row>
    <row r="21288">
      <c r="N21288" s="561" t="n"/>
    </row>
    <row r="21289">
      <c r="N21289" s="561" t="n"/>
    </row>
    <row r="21290">
      <c r="N21290" s="561" t="n"/>
    </row>
    <row r="21291">
      <c r="N21291" s="561" t="n"/>
    </row>
    <row r="21292">
      <c r="N21292" s="561" t="n"/>
    </row>
    <row r="21293">
      <c r="N21293" s="561" t="n"/>
    </row>
    <row r="21294">
      <c r="N21294" s="561" t="n"/>
    </row>
    <row r="21295">
      <c r="N21295" s="561" t="n"/>
    </row>
    <row r="21296">
      <c r="N21296" s="561" t="n"/>
    </row>
    <row r="21297">
      <c r="N21297" s="561" t="n"/>
    </row>
    <row r="21298">
      <c r="N21298" s="561" t="n"/>
    </row>
    <row r="21299">
      <c r="N21299" s="561" t="n"/>
    </row>
    <row r="21300">
      <c r="N21300" s="561" t="n"/>
    </row>
    <row r="21301">
      <c r="N21301" s="561" t="n"/>
    </row>
    <row r="21302">
      <c r="N21302" s="561" t="n"/>
    </row>
    <row r="21303">
      <c r="N21303" s="561" t="n"/>
    </row>
    <row r="21304">
      <c r="N21304" s="561" t="n"/>
    </row>
    <row r="21305">
      <c r="N21305" s="561" t="n"/>
    </row>
    <row r="21306">
      <c r="N21306" s="561" t="n"/>
    </row>
    <row r="21307">
      <c r="N21307" s="561" t="n"/>
    </row>
    <row r="21308">
      <c r="N21308" s="561" t="n"/>
    </row>
    <row r="21309">
      <c r="N21309" s="561" t="n"/>
    </row>
    <row r="21310">
      <c r="N21310" s="561" t="n"/>
    </row>
    <row r="21311">
      <c r="N21311" s="561" t="n"/>
    </row>
    <row r="21312">
      <c r="N21312" s="561" t="n"/>
    </row>
    <row r="21313">
      <c r="N21313" s="561" t="n"/>
    </row>
    <row r="21314">
      <c r="N21314" s="561" t="n"/>
    </row>
    <row r="21315">
      <c r="N21315" s="561" t="n"/>
    </row>
    <row r="21316">
      <c r="N21316" s="561" t="n"/>
    </row>
    <row r="21317">
      <c r="N21317" s="561" t="n"/>
    </row>
    <row r="21318">
      <c r="N21318" s="561" t="n"/>
    </row>
    <row r="21319">
      <c r="N21319" s="561" t="n"/>
    </row>
    <row r="21320">
      <c r="N21320" s="561" t="n"/>
    </row>
    <row r="21321">
      <c r="N21321" s="561" t="n"/>
    </row>
    <row r="21322">
      <c r="N21322" s="561" t="n"/>
    </row>
    <row r="21323">
      <c r="N21323" s="561" t="n"/>
    </row>
    <row r="21324">
      <c r="N21324" s="561" t="n"/>
    </row>
    <row r="21325">
      <c r="N21325" s="561" t="n"/>
    </row>
    <row r="21326">
      <c r="N21326" s="561" t="n"/>
    </row>
    <row r="21327">
      <c r="N21327" s="561" t="n"/>
    </row>
    <row r="21328">
      <c r="N21328" s="561" t="n"/>
    </row>
    <row r="21329">
      <c r="N21329" s="561" t="n"/>
    </row>
    <row r="21330">
      <c r="N21330" s="561" t="n"/>
    </row>
    <row r="21331">
      <c r="N21331" s="561" t="n"/>
    </row>
    <row r="21332">
      <c r="N21332" s="561" t="n"/>
    </row>
    <row r="21333">
      <c r="N21333" s="561" t="n"/>
    </row>
    <row r="21334">
      <c r="N21334" s="561" t="n"/>
    </row>
    <row r="21335">
      <c r="N21335" s="561" t="n"/>
    </row>
    <row r="21336">
      <c r="N21336" s="561" t="n"/>
    </row>
    <row r="21337">
      <c r="N21337" s="561" t="n"/>
    </row>
    <row r="21338">
      <c r="N21338" s="561" t="n"/>
    </row>
    <row r="21339">
      <c r="N21339" s="561" t="n"/>
    </row>
    <row r="21340">
      <c r="N21340" s="561" t="n"/>
    </row>
    <row r="21341">
      <c r="N21341" s="561" t="n"/>
    </row>
    <row r="21342">
      <c r="N21342" s="561" t="n"/>
    </row>
    <row r="21343">
      <c r="N21343" s="561" t="n"/>
    </row>
    <row r="21344">
      <c r="N21344" s="561" t="n"/>
    </row>
    <row r="21345">
      <c r="N21345" s="561" t="n"/>
    </row>
    <row r="21346">
      <c r="N21346" s="561" t="n"/>
    </row>
    <row r="21347">
      <c r="N21347" s="561" t="n"/>
    </row>
    <row r="21348">
      <c r="N21348" s="561" t="n"/>
    </row>
    <row r="21349">
      <c r="N21349" s="561" t="n"/>
    </row>
    <row r="21350">
      <c r="N21350" s="561" t="n"/>
    </row>
    <row r="21351">
      <c r="N21351" s="561" t="n"/>
    </row>
    <row r="21352">
      <c r="N21352" s="561" t="n"/>
    </row>
    <row r="21353">
      <c r="N21353" s="561" t="n"/>
    </row>
    <row r="21354">
      <c r="N21354" s="561" t="n"/>
    </row>
    <row r="21355">
      <c r="N21355" s="561" t="n"/>
    </row>
    <row r="21356">
      <c r="N21356" s="561" t="n"/>
    </row>
    <row r="21357">
      <c r="N21357" s="561" t="n"/>
    </row>
    <row r="21358">
      <c r="N21358" s="561" t="n"/>
    </row>
    <row r="21359">
      <c r="N21359" s="561" t="n"/>
    </row>
    <row r="21360">
      <c r="N21360" s="561" t="n"/>
    </row>
    <row r="21361">
      <c r="N21361" s="561" t="n"/>
    </row>
    <row r="21362">
      <c r="N21362" s="561" t="n"/>
    </row>
    <row r="21363">
      <c r="N21363" s="561" t="n"/>
    </row>
    <row r="21364">
      <c r="N21364" s="561" t="n"/>
    </row>
    <row r="21365">
      <c r="N21365" s="561" t="n"/>
    </row>
    <row r="21366">
      <c r="N21366" s="561" t="n"/>
    </row>
    <row r="21367">
      <c r="N21367" s="561" t="n"/>
    </row>
    <row r="21368">
      <c r="N21368" s="561" t="n"/>
    </row>
    <row r="21369">
      <c r="N21369" s="561" t="n"/>
    </row>
    <row r="21370">
      <c r="N21370" s="561" t="n"/>
    </row>
    <row r="21371">
      <c r="N21371" s="561" t="n"/>
    </row>
    <row r="21372">
      <c r="N21372" s="561" t="n"/>
    </row>
    <row r="21373">
      <c r="N21373" s="561" t="n"/>
    </row>
    <row r="21374">
      <c r="N21374" s="561" t="n"/>
    </row>
    <row r="21375">
      <c r="N21375" s="561" t="n"/>
    </row>
    <row r="21376">
      <c r="N21376" s="561" t="n"/>
    </row>
    <row r="21377">
      <c r="N21377" s="561" t="n"/>
    </row>
    <row r="21378">
      <c r="N21378" s="561" t="n"/>
    </row>
    <row r="21379">
      <c r="N21379" s="561" t="n"/>
    </row>
    <row r="21380">
      <c r="N21380" s="561" t="n"/>
    </row>
    <row r="21381">
      <c r="N21381" s="561" t="n"/>
    </row>
    <row r="21382">
      <c r="N21382" s="561" t="n"/>
    </row>
    <row r="21383">
      <c r="N21383" s="561" t="n"/>
    </row>
    <row r="21384">
      <c r="N21384" s="561" t="n"/>
    </row>
    <row r="21385">
      <c r="N21385" s="561" t="n"/>
    </row>
    <row r="21386">
      <c r="N21386" s="561" t="n"/>
    </row>
    <row r="21387">
      <c r="N21387" s="561" t="n"/>
    </row>
    <row r="21388">
      <c r="N21388" s="561" t="n"/>
    </row>
    <row r="21389">
      <c r="N21389" s="561" t="n"/>
    </row>
    <row r="21390">
      <c r="N21390" s="561" t="n"/>
    </row>
    <row r="21391">
      <c r="N21391" s="561" t="n"/>
    </row>
    <row r="21392">
      <c r="N21392" s="561" t="n"/>
    </row>
    <row r="21393">
      <c r="N21393" s="561" t="n"/>
    </row>
    <row r="21394">
      <c r="N21394" s="561" t="n"/>
    </row>
    <row r="21395">
      <c r="N21395" s="561" t="n"/>
    </row>
    <row r="21396">
      <c r="N21396" s="561" t="n"/>
    </row>
    <row r="21397">
      <c r="N21397" s="561" t="n"/>
    </row>
    <row r="21398">
      <c r="N21398" s="561" t="n"/>
    </row>
    <row r="21399">
      <c r="N21399" s="561" t="n"/>
    </row>
    <row r="21400">
      <c r="N21400" s="561" t="n"/>
    </row>
    <row r="21401">
      <c r="N21401" s="561" t="n"/>
    </row>
    <row r="21402">
      <c r="N21402" s="561" t="n"/>
    </row>
    <row r="21403">
      <c r="N21403" s="561" t="n"/>
    </row>
    <row r="21404">
      <c r="N21404" s="561" t="n"/>
    </row>
    <row r="21405">
      <c r="N21405" s="561" t="n"/>
    </row>
    <row r="21406">
      <c r="N21406" s="561" t="n"/>
    </row>
    <row r="21407">
      <c r="N21407" s="561" t="n"/>
    </row>
    <row r="21408">
      <c r="N21408" s="561" t="n"/>
    </row>
    <row r="21409">
      <c r="N21409" s="561" t="n"/>
    </row>
    <row r="21410">
      <c r="N21410" s="561" t="n"/>
    </row>
    <row r="21411">
      <c r="N21411" s="561" t="n"/>
    </row>
    <row r="21412">
      <c r="N21412" s="561" t="n"/>
    </row>
    <row r="21413">
      <c r="N21413" s="561" t="n"/>
    </row>
    <row r="21414">
      <c r="N21414" s="561" t="n"/>
    </row>
    <row r="21415">
      <c r="N21415" s="561" t="n"/>
    </row>
    <row r="21416">
      <c r="N21416" s="561" t="n"/>
    </row>
    <row r="21417">
      <c r="N21417" s="561" t="n"/>
    </row>
    <row r="21418">
      <c r="N21418" s="561" t="n"/>
    </row>
    <row r="21419">
      <c r="N21419" s="561" t="n"/>
    </row>
    <row r="21420">
      <c r="N21420" s="561" t="n"/>
    </row>
    <row r="21421">
      <c r="N21421" s="561" t="n"/>
    </row>
    <row r="21422">
      <c r="N21422" s="561" t="n"/>
    </row>
    <row r="21423">
      <c r="N21423" s="561" t="n"/>
    </row>
    <row r="21424">
      <c r="N21424" s="561" t="n"/>
    </row>
    <row r="21425">
      <c r="N21425" s="561" t="n"/>
    </row>
    <row r="21426">
      <c r="N21426" s="561" t="n"/>
    </row>
    <row r="21427">
      <c r="N21427" s="561" t="n"/>
    </row>
    <row r="21428">
      <c r="N21428" s="561" t="n"/>
    </row>
    <row r="21429">
      <c r="N21429" s="561" t="n"/>
    </row>
    <row r="21430">
      <c r="N21430" s="561" t="n"/>
    </row>
    <row r="21431">
      <c r="N21431" s="561" t="n"/>
    </row>
    <row r="21432">
      <c r="N21432" s="561" t="n"/>
    </row>
    <row r="21433">
      <c r="N21433" s="561" t="n"/>
    </row>
    <row r="21434">
      <c r="N21434" s="561" t="n"/>
    </row>
    <row r="21435">
      <c r="N21435" s="561" t="n"/>
    </row>
    <row r="21436">
      <c r="N21436" s="561" t="n"/>
    </row>
    <row r="21437">
      <c r="N21437" s="561" t="n"/>
    </row>
    <row r="21438">
      <c r="N21438" s="561" t="n"/>
    </row>
    <row r="21439">
      <c r="N21439" s="561" t="n"/>
    </row>
    <row r="21440">
      <c r="N21440" s="561" t="n"/>
    </row>
    <row r="21441">
      <c r="N21441" s="561" t="n"/>
    </row>
    <row r="21442">
      <c r="N21442" s="561" t="n"/>
    </row>
    <row r="21443">
      <c r="N21443" s="561" t="n"/>
    </row>
    <row r="21444">
      <c r="N21444" s="561" t="n"/>
    </row>
    <row r="21445">
      <c r="N21445" s="561" t="n"/>
    </row>
    <row r="21446">
      <c r="N21446" s="561" t="n"/>
    </row>
    <row r="21447">
      <c r="N21447" s="561" t="n"/>
    </row>
    <row r="21448">
      <c r="N21448" s="561" t="n"/>
    </row>
    <row r="21449">
      <c r="N21449" s="561" t="n"/>
    </row>
    <row r="21450">
      <c r="N21450" s="561" t="n"/>
    </row>
    <row r="21451">
      <c r="N21451" s="561" t="n"/>
    </row>
    <row r="21452">
      <c r="N21452" s="561" t="n"/>
    </row>
    <row r="21453">
      <c r="N21453" s="561" t="n"/>
    </row>
    <row r="21454">
      <c r="N21454" s="561" t="n"/>
    </row>
    <row r="21455">
      <c r="N21455" s="561" t="n"/>
    </row>
    <row r="21456">
      <c r="N21456" s="561" t="n"/>
    </row>
    <row r="21457">
      <c r="N21457" s="561" t="n"/>
    </row>
    <row r="21458">
      <c r="N21458" s="561" t="n"/>
    </row>
    <row r="21459">
      <c r="N21459" s="561" t="n"/>
    </row>
    <row r="21460">
      <c r="N21460" s="561" t="n"/>
    </row>
    <row r="21461">
      <c r="N21461" s="561" t="n"/>
    </row>
    <row r="21462">
      <c r="N21462" s="561" t="n"/>
    </row>
    <row r="21463">
      <c r="N21463" s="561" t="n"/>
    </row>
    <row r="21464">
      <c r="N21464" s="561" t="n"/>
    </row>
    <row r="21465">
      <c r="N21465" s="561" t="n"/>
    </row>
    <row r="21466">
      <c r="N21466" s="561" t="n"/>
    </row>
    <row r="21467">
      <c r="N21467" s="561" t="n"/>
    </row>
    <row r="21468">
      <c r="N21468" s="561" t="n"/>
    </row>
    <row r="21469">
      <c r="N21469" s="561" t="n"/>
    </row>
    <row r="21470">
      <c r="N21470" s="561" t="n"/>
    </row>
    <row r="21471">
      <c r="N21471" s="561" t="n"/>
    </row>
    <row r="21472">
      <c r="N21472" s="561" t="n"/>
    </row>
    <row r="21473">
      <c r="N21473" s="561" t="n"/>
    </row>
    <row r="21474">
      <c r="N21474" s="561" t="n"/>
    </row>
    <row r="21475">
      <c r="N21475" s="561" t="n"/>
    </row>
    <row r="21476">
      <c r="N21476" s="561" t="n"/>
    </row>
    <row r="21477">
      <c r="N21477" s="561" t="n"/>
    </row>
    <row r="21478">
      <c r="N21478" s="561" t="n"/>
    </row>
    <row r="21479">
      <c r="N21479" s="561" t="n"/>
    </row>
    <row r="21480">
      <c r="N21480" s="561" t="n"/>
    </row>
    <row r="21481">
      <c r="N21481" s="561" t="n"/>
    </row>
    <row r="21482">
      <c r="N21482" s="561" t="n"/>
    </row>
    <row r="21483">
      <c r="N21483" s="561" t="n"/>
    </row>
    <row r="21484">
      <c r="N21484" s="561" t="n"/>
    </row>
    <row r="21485">
      <c r="N21485" s="561" t="n"/>
    </row>
    <row r="21486">
      <c r="N21486" s="561" t="n"/>
    </row>
    <row r="21487">
      <c r="N21487" s="561" t="n"/>
    </row>
    <row r="21488">
      <c r="N21488" s="561" t="n"/>
    </row>
    <row r="21489">
      <c r="N21489" s="561" t="n"/>
    </row>
    <row r="21490">
      <c r="N21490" s="561" t="n"/>
    </row>
    <row r="21491">
      <c r="N21491" s="561" t="n"/>
    </row>
    <row r="21492">
      <c r="N21492" s="561" t="n"/>
    </row>
    <row r="21493">
      <c r="N21493" s="561" t="n"/>
    </row>
    <row r="21494">
      <c r="N21494" s="561" t="n"/>
    </row>
    <row r="21495">
      <c r="N21495" s="561" t="n"/>
    </row>
    <row r="21496">
      <c r="N21496" s="561" t="n"/>
    </row>
    <row r="21497">
      <c r="N21497" s="561" t="n"/>
    </row>
    <row r="21498">
      <c r="N21498" s="561" t="n"/>
    </row>
    <row r="21499">
      <c r="N21499" s="561" t="n"/>
    </row>
    <row r="21500">
      <c r="N21500" s="561" t="n"/>
    </row>
    <row r="21501">
      <c r="N21501" s="561" t="n"/>
    </row>
    <row r="21502">
      <c r="N21502" s="561" t="n"/>
    </row>
    <row r="21503">
      <c r="N21503" s="561" t="n"/>
    </row>
    <row r="21504">
      <c r="N21504" s="561" t="n"/>
    </row>
    <row r="21505">
      <c r="N21505" s="561" t="n"/>
    </row>
    <row r="21506">
      <c r="N21506" s="561" t="n"/>
    </row>
    <row r="21507">
      <c r="N21507" s="561" t="n"/>
    </row>
    <row r="21508">
      <c r="N21508" s="561" t="n"/>
    </row>
    <row r="21509">
      <c r="N21509" s="561" t="n"/>
    </row>
    <row r="21510">
      <c r="N21510" s="561" t="n"/>
    </row>
    <row r="21511">
      <c r="N21511" s="561" t="n"/>
    </row>
    <row r="21512">
      <c r="N21512" s="561" t="n"/>
    </row>
    <row r="21513">
      <c r="N21513" s="561" t="n"/>
    </row>
    <row r="21514">
      <c r="N21514" s="561" t="n"/>
    </row>
    <row r="21515">
      <c r="N21515" s="561" t="n"/>
    </row>
    <row r="21516">
      <c r="N21516" s="561" t="n"/>
    </row>
    <row r="21517">
      <c r="N21517" s="561" t="n"/>
    </row>
    <row r="21518">
      <c r="N21518" s="561" t="n"/>
    </row>
    <row r="21519">
      <c r="N21519" s="561" t="n"/>
    </row>
    <row r="21520">
      <c r="N21520" s="561" t="n"/>
    </row>
    <row r="21521">
      <c r="N21521" s="561" t="n"/>
    </row>
    <row r="21522">
      <c r="N21522" s="561" t="n"/>
    </row>
    <row r="21523">
      <c r="N21523" s="561" t="n"/>
    </row>
    <row r="21524">
      <c r="N21524" s="561" t="n"/>
    </row>
    <row r="21525">
      <c r="N21525" s="561" t="n"/>
    </row>
    <row r="21526">
      <c r="N21526" s="561" t="n"/>
    </row>
    <row r="21527">
      <c r="N21527" s="561" t="n"/>
    </row>
    <row r="21528">
      <c r="N21528" s="561" t="n"/>
    </row>
    <row r="21529">
      <c r="N21529" s="561" t="n"/>
    </row>
    <row r="21530">
      <c r="N21530" s="561" t="n"/>
    </row>
    <row r="21531">
      <c r="N21531" s="561" t="n"/>
    </row>
    <row r="21532">
      <c r="N21532" s="561" t="n"/>
    </row>
    <row r="21533">
      <c r="N21533" s="561" t="n"/>
    </row>
    <row r="21534">
      <c r="N21534" s="561" t="n"/>
    </row>
    <row r="21535">
      <c r="N21535" s="561" t="n"/>
    </row>
    <row r="21536">
      <c r="N21536" s="561" t="n"/>
    </row>
    <row r="21537">
      <c r="N21537" s="561" t="n"/>
    </row>
    <row r="21538">
      <c r="N21538" s="561" t="n"/>
    </row>
    <row r="21539">
      <c r="N21539" s="561" t="n"/>
    </row>
    <row r="21540">
      <c r="N21540" s="561" t="n"/>
    </row>
    <row r="21541">
      <c r="N21541" s="561" t="n"/>
    </row>
    <row r="21542">
      <c r="N21542" s="561" t="n"/>
    </row>
    <row r="21543">
      <c r="N21543" s="561" t="n"/>
    </row>
    <row r="21544">
      <c r="N21544" s="561" t="n"/>
    </row>
    <row r="21545">
      <c r="N21545" s="561" t="n"/>
    </row>
    <row r="21546">
      <c r="N21546" s="561" t="n"/>
    </row>
    <row r="21547">
      <c r="N21547" s="561" t="n"/>
    </row>
    <row r="21548">
      <c r="N21548" s="561" t="n"/>
    </row>
    <row r="21549">
      <c r="N21549" s="561" t="n"/>
    </row>
    <row r="21550">
      <c r="N21550" s="561" t="n"/>
    </row>
    <row r="21551">
      <c r="N21551" s="561" t="n"/>
    </row>
    <row r="21552">
      <c r="N21552" s="561" t="n"/>
    </row>
    <row r="21553">
      <c r="N21553" s="561" t="n"/>
    </row>
    <row r="21554">
      <c r="N21554" s="561" t="n"/>
    </row>
    <row r="21555">
      <c r="N21555" s="561" t="n"/>
    </row>
    <row r="21556">
      <c r="N21556" s="561" t="n"/>
    </row>
    <row r="21557">
      <c r="N21557" s="561" t="n"/>
    </row>
    <row r="21558">
      <c r="N21558" s="561" t="n"/>
    </row>
    <row r="21559">
      <c r="N21559" s="561" t="n"/>
    </row>
    <row r="21560">
      <c r="N21560" s="561" t="n"/>
    </row>
    <row r="21561">
      <c r="N21561" s="561" t="n"/>
    </row>
    <row r="21562">
      <c r="N21562" s="561" t="n"/>
    </row>
    <row r="21563">
      <c r="N21563" s="561" t="n"/>
    </row>
    <row r="21564">
      <c r="N21564" s="561" t="n"/>
    </row>
    <row r="21565">
      <c r="N21565" s="561" t="n"/>
    </row>
    <row r="21566">
      <c r="N21566" s="561" t="n"/>
    </row>
    <row r="21567">
      <c r="N21567" s="561" t="n"/>
    </row>
    <row r="21568">
      <c r="N21568" s="561" t="n"/>
    </row>
    <row r="21569">
      <c r="N21569" s="561" t="n"/>
    </row>
    <row r="21570">
      <c r="N21570" s="561" t="n"/>
    </row>
    <row r="21571">
      <c r="N21571" s="561" t="n"/>
    </row>
    <row r="21572">
      <c r="N21572" s="561" t="n"/>
    </row>
    <row r="21573">
      <c r="N21573" s="561" t="n"/>
    </row>
    <row r="21574">
      <c r="N21574" s="561" t="n"/>
    </row>
    <row r="21575">
      <c r="N21575" s="561" t="n"/>
    </row>
    <row r="21576">
      <c r="N21576" s="561" t="n"/>
    </row>
    <row r="21577">
      <c r="N21577" s="561" t="n"/>
    </row>
    <row r="21578">
      <c r="N21578" s="561" t="n"/>
    </row>
    <row r="21579">
      <c r="N21579" s="561" t="n"/>
    </row>
    <row r="21580">
      <c r="N21580" s="561" t="n"/>
    </row>
    <row r="21581">
      <c r="N21581" s="561" t="n"/>
    </row>
    <row r="21582">
      <c r="N21582" s="561" t="n"/>
    </row>
    <row r="21583">
      <c r="N21583" s="561" t="n"/>
    </row>
    <row r="21584">
      <c r="N21584" s="561" t="n"/>
    </row>
    <row r="21585">
      <c r="N21585" s="561" t="n"/>
    </row>
    <row r="21586">
      <c r="N21586" s="561" t="n"/>
    </row>
    <row r="21587">
      <c r="N21587" s="561" t="n"/>
    </row>
    <row r="21588">
      <c r="N21588" s="561" t="n"/>
    </row>
    <row r="21589">
      <c r="N21589" s="561" t="n"/>
    </row>
    <row r="21590">
      <c r="N21590" s="561" t="n"/>
    </row>
    <row r="21591">
      <c r="N21591" s="561" t="n"/>
    </row>
    <row r="21592">
      <c r="N21592" s="561" t="n"/>
    </row>
    <row r="21593">
      <c r="N21593" s="561" t="n"/>
    </row>
    <row r="21594">
      <c r="N21594" s="561" t="n"/>
    </row>
    <row r="21595">
      <c r="N21595" s="561" t="n"/>
    </row>
    <row r="21596">
      <c r="N21596" s="561" t="n"/>
    </row>
    <row r="21597">
      <c r="N21597" s="561" t="n"/>
    </row>
    <row r="21598">
      <c r="N21598" s="561" t="n"/>
    </row>
    <row r="21599">
      <c r="N21599" s="561" t="n"/>
    </row>
    <row r="21600">
      <c r="N21600" s="561" t="n"/>
    </row>
    <row r="21601">
      <c r="N21601" s="561" t="n"/>
    </row>
    <row r="21602">
      <c r="N21602" s="561" t="n"/>
    </row>
    <row r="21603">
      <c r="N21603" s="561" t="n"/>
    </row>
    <row r="21604">
      <c r="N21604" s="561" t="n"/>
    </row>
    <row r="21605">
      <c r="N21605" s="561" t="n"/>
    </row>
    <row r="21606">
      <c r="N21606" s="561" t="n"/>
    </row>
    <row r="21607">
      <c r="N21607" s="561" t="n"/>
    </row>
    <row r="21608">
      <c r="N21608" s="561" t="n"/>
    </row>
    <row r="21609">
      <c r="N21609" s="561" t="n"/>
    </row>
    <row r="21610">
      <c r="N21610" s="561" t="n"/>
    </row>
    <row r="21611">
      <c r="N21611" s="561" t="n"/>
    </row>
    <row r="21612">
      <c r="N21612" s="561" t="n"/>
    </row>
    <row r="21613">
      <c r="N21613" s="561" t="n"/>
    </row>
    <row r="21614">
      <c r="N21614" s="561" t="n"/>
    </row>
    <row r="21615">
      <c r="N21615" s="561" t="n"/>
    </row>
    <row r="21616">
      <c r="N21616" s="561" t="n"/>
    </row>
    <row r="21617">
      <c r="N21617" s="561" t="n"/>
    </row>
    <row r="21618">
      <c r="N21618" s="561" t="n"/>
    </row>
    <row r="21619">
      <c r="N21619" s="561" t="n"/>
    </row>
    <row r="21620">
      <c r="N21620" s="561" t="n"/>
    </row>
    <row r="21621">
      <c r="N21621" s="561" t="n"/>
    </row>
    <row r="21622">
      <c r="N21622" s="561" t="n"/>
    </row>
    <row r="21623">
      <c r="N21623" s="561" t="n"/>
    </row>
    <row r="21624">
      <c r="N21624" s="561" t="n"/>
    </row>
    <row r="21625">
      <c r="N21625" s="561" t="n"/>
    </row>
    <row r="21626">
      <c r="N21626" s="561" t="n"/>
    </row>
    <row r="21627">
      <c r="N21627" s="561" t="n"/>
    </row>
    <row r="21628">
      <c r="N21628" s="561" t="n"/>
    </row>
    <row r="21629">
      <c r="N21629" s="561" t="n"/>
    </row>
    <row r="21630">
      <c r="N21630" s="561" t="n"/>
    </row>
    <row r="21631">
      <c r="N21631" s="561" t="n"/>
    </row>
    <row r="21632">
      <c r="N21632" s="561" t="n"/>
    </row>
    <row r="21633">
      <c r="N21633" s="561" t="n"/>
    </row>
    <row r="21634">
      <c r="N21634" s="561" t="n"/>
    </row>
    <row r="21635">
      <c r="N21635" s="561" t="n"/>
    </row>
    <row r="21636">
      <c r="N21636" s="561" t="n"/>
    </row>
    <row r="21637">
      <c r="N21637" s="561" t="n"/>
    </row>
    <row r="21638">
      <c r="N21638" s="561" t="n"/>
    </row>
    <row r="21639">
      <c r="N21639" s="561" t="n"/>
    </row>
    <row r="21640">
      <c r="N21640" s="561" t="n"/>
    </row>
    <row r="21641">
      <c r="N21641" s="561" t="n"/>
    </row>
    <row r="21642">
      <c r="N21642" s="561" t="n"/>
    </row>
    <row r="21643">
      <c r="N21643" s="561" t="n"/>
    </row>
    <row r="21644">
      <c r="N21644" s="561" t="n"/>
    </row>
    <row r="21645">
      <c r="N21645" s="561" t="n"/>
    </row>
    <row r="21646">
      <c r="N21646" s="561" t="n"/>
    </row>
    <row r="21647">
      <c r="N21647" s="561" t="n"/>
    </row>
    <row r="21648">
      <c r="N21648" s="561" t="n"/>
    </row>
    <row r="21649">
      <c r="N21649" s="561" t="n"/>
    </row>
    <row r="21650">
      <c r="N21650" s="561" t="n"/>
    </row>
    <row r="21651">
      <c r="N21651" s="561" t="n"/>
    </row>
    <row r="21652">
      <c r="N21652" s="561" t="n"/>
    </row>
    <row r="21653">
      <c r="N21653" s="561" t="n"/>
    </row>
    <row r="21654">
      <c r="N21654" s="561" t="n"/>
    </row>
    <row r="21655">
      <c r="N21655" s="561" t="n"/>
    </row>
    <row r="21656">
      <c r="N21656" s="561" t="n"/>
    </row>
    <row r="21657">
      <c r="N21657" s="561" t="n"/>
    </row>
    <row r="21658">
      <c r="N21658" s="561" t="n"/>
    </row>
    <row r="21659">
      <c r="N21659" s="561" t="n"/>
    </row>
    <row r="21660">
      <c r="N21660" s="561" t="n"/>
    </row>
    <row r="21661">
      <c r="N21661" s="561" t="n"/>
    </row>
    <row r="21662">
      <c r="N21662" s="561" t="n"/>
    </row>
    <row r="21663">
      <c r="N21663" s="561" t="n"/>
    </row>
    <row r="21664">
      <c r="N21664" s="561" t="n"/>
    </row>
    <row r="21665">
      <c r="N21665" s="561" t="n"/>
    </row>
    <row r="21666">
      <c r="N21666" s="561" t="n"/>
    </row>
    <row r="21667">
      <c r="N21667" s="561" t="n"/>
    </row>
    <row r="21668">
      <c r="N21668" s="561" t="n"/>
    </row>
    <row r="21669">
      <c r="N21669" s="561" t="n"/>
    </row>
    <row r="21670">
      <c r="N21670" s="561" t="n"/>
    </row>
    <row r="21671">
      <c r="N21671" s="561" t="n"/>
    </row>
    <row r="21672">
      <c r="N21672" s="561" t="n"/>
    </row>
    <row r="21673">
      <c r="N21673" s="561" t="n"/>
    </row>
    <row r="21674">
      <c r="N21674" s="561" t="n"/>
    </row>
    <row r="21675">
      <c r="N21675" s="561" t="n"/>
    </row>
    <row r="21676">
      <c r="N21676" s="561" t="n"/>
    </row>
    <row r="21677">
      <c r="N21677" s="561" t="n"/>
    </row>
    <row r="21678">
      <c r="N21678" s="561" t="n"/>
    </row>
    <row r="21679">
      <c r="N21679" s="561" t="n"/>
    </row>
    <row r="21680">
      <c r="N21680" s="561" t="n"/>
    </row>
    <row r="21681">
      <c r="N21681" s="561" t="n"/>
    </row>
    <row r="21682">
      <c r="N21682" s="561" t="n"/>
    </row>
    <row r="21683">
      <c r="N21683" s="561" t="n"/>
    </row>
    <row r="21684">
      <c r="N21684" s="561" t="n"/>
    </row>
    <row r="21685">
      <c r="N21685" s="561" t="n"/>
    </row>
    <row r="21686">
      <c r="N21686" s="561" t="n"/>
    </row>
    <row r="21687">
      <c r="N21687" s="561" t="n"/>
    </row>
    <row r="21688">
      <c r="N21688" s="561" t="n"/>
    </row>
    <row r="21689">
      <c r="N21689" s="561" t="n"/>
    </row>
    <row r="21690">
      <c r="N21690" s="561" t="n"/>
    </row>
    <row r="21691">
      <c r="N21691" s="561" t="n"/>
    </row>
    <row r="21692">
      <c r="N21692" s="561" t="n"/>
    </row>
    <row r="21693">
      <c r="N21693" s="561" t="n"/>
    </row>
    <row r="21694">
      <c r="N21694" s="561" t="n"/>
    </row>
    <row r="21695">
      <c r="N21695" s="561" t="n"/>
    </row>
    <row r="21696">
      <c r="N21696" s="561" t="n"/>
    </row>
    <row r="21697">
      <c r="N21697" s="561" t="n"/>
    </row>
    <row r="21698">
      <c r="N21698" s="561" t="n"/>
    </row>
    <row r="21699">
      <c r="N21699" s="561" t="n"/>
    </row>
    <row r="21700">
      <c r="N21700" s="561" t="n"/>
    </row>
    <row r="21701">
      <c r="N21701" s="561" t="n"/>
    </row>
    <row r="21702">
      <c r="N21702" s="561" t="n"/>
    </row>
    <row r="21703">
      <c r="N21703" s="561" t="n"/>
    </row>
    <row r="21704">
      <c r="N21704" s="561" t="n"/>
    </row>
    <row r="21705">
      <c r="N21705" s="561" t="n"/>
    </row>
    <row r="21706">
      <c r="N21706" s="561" t="n"/>
    </row>
    <row r="21707">
      <c r="N21707" s="561" t="n"/>
    </row>
    <row r="21708">
      <c r="N21708" s="561" t="n"/>
    </row>
    <row r="21709">
      <c r="N21709" s="561" t="n"/>
    </row>
    <row r="21710">
      <c r="N21710" s="561" t="n"/>
    </row>
    <row r="21711">
      <c r="N21711" s="561" t="n"/>
    </row>
    <row r="21712">
      <c r="N21712" s="561" t="n"/>
    </row>
    <row r="21713">
      <c r="N21713" s="561" t="n"/>
    </row>
    <row r="21714">
      <c r="N21714" s="561" t="n"/>
    </row>
    <row r="21715">
      <c r="N21715" s="561" t="n"/>
    </row>
    <row r="21716">
      <c r="N21716" s="561" t="n"/>
    </row>
    <row r="21717">
      <c r="N21717" s="561" t="n"/>
    </row>
    <row r="21718">
      <c r="N21718" s="561" t="n"/>
    </row>
    <row r="21719">
      <c r="N21719" s="561" t="n"/>
    </row>
    <row r="21720">
      <c r="N21720" s="561" t="n"/>
    </row>
    <row r="21721">
      <c r="N21721" s="561" t="n"/>
    </row>
    <row r="21722">
      <c r="N21722" s="561" t="n"/>
    </row>
    <row r="21723">
      <c r="N21723" s="561" t="n"/>
    </row>
    <row r="21724">
      <c r="N21724" s="561" t="n"/>
    </row>
    <row r="21725">
      <c r="N21725" s="561" t="n"/>
    </row>
    <row r="21726">
      <c r="N21726" s="561" t="n"/>
    </row>
    <row r="21727">
      <c r="N21727" s="561" t="n"/>
    </row>
    <row r="21728">
      <c r="N21728" s="561" t="n"/>
    </row>
    <row r="21729">
      <c r="N21729" s="561" t="n"/>
    </row>
    <row r="21730">
      <c r="N21730" s="561" t="n"/>
    </row>
    <row r="21731">
      <c r="N21731" s="561" t="n"/>
    </row>
    <row r="21732">
      <c r="N21732" s="561" t="n"/>
    </row>
    <row r="21733">
      <c r="N21733" s="561" t="n"/>
    </row>
    <row r="21734">
      <c r="N21734" s="561" t="n"/>
    </row>
    <row r="21735">
      <c r="N21735" s="561" t="n"/>
    </row>
    <row r="21736">
      <c r="N21736" s="561" t="n"/>
    </row>
    <row r="21737">
      <c r="N21737" s="561" t="n"/>
    </row>
    <row r="21738">
      <c r="N21738" s="561" t="n"/>
    </row>
    <row r="21739">
      <c r="N21739" s="561" t="n"/>
    </row>
    <row r="21740">
      <c r="N21740" s="561" t="n"/>
    </row>
    <row r="21741">
      <c r="N21741" s="561" t="n"/>
    </row>
    <row r="21742">
      <c r="N21742" s="561" t="n"/>
    </row>
    <row r="21743">
      <c r="N21743" s="561" t="n"/>
    </row>
    <row r="21744">
      <c r="N21744" s="561" t="n"/>
    </row>
    <row r="21745">
      <c r="N21745" s="561" t="n"/>
    </row>
    <row r="21746">
      <c r="N21746" s="561" t="n"/>
    </row>
    <row r="21747">
      <c r="N21747" s="561" t="n"/>
    </row>
    <row r="21748">
      <c r="N21748" s="561" t="n"/>
    </row>
    <row r="21749">
      <c r="N21749" s="561" t="n"/>
    </row>
    <row r="21750">
      <c r="N21750" s="561" t="n"/>
    </row>
    <row r="21751">
      <c r="N21751" s="561" t="n"/>
    </row>
    <row r="21752">
      <c r="N21752" s="561" t="n"/>
    </row>
    <row r="21753">
      <c r="N21753" s="561" t="n"/>
    </row>
    <row r="21754">
      <c r="N21754" s="561" t="n"/>
    </row>
    <row r="21755">
      <c r="N21755" s="561" t="n"/>
    </row>
    <row r="21756">
      <c r="N21756" s="561" t="n"/>
    </row>
    <row r="21757">
      <c r="N21757" s="561" t="n"/>
    </row>
    <row r="21758">
      <c r="N21758" s="561" t="n"/>
    </row>
    <row r="21759">
      <c r="N21759" s="561" t="n"/>
    </row>
    <row r="21760">
      <c r="N21760" s="561" t="n"/>
    </row>
    <row r="21761">
      <c r="N21761" s="561" t="n"/>
    </row>
    <row r="21762">
      <c r="N21762" s="561" t="n"/>
    </row>
    <row r="21763">
      <c r="N21763" s="561" t="n"/>
    </row>
    <row r="21764">
      <c r="N21764" s="561" t="n"/>
    </row>
    <row r="21765">
      <c r="N21765" s="561" t="n"/>
    </row>
    <row r="21766">
      <c r="N21766" s="561" t="n"/>
    </row>
    <row r="21767">
      <c r="N21767" s="561" t="n"/>
    </row>
    <row r="21768">
      <c r="N21768" s="561" t="n"/>
    </row>
    <row r="21769">
      <c r="N21769" s="561" t="n"/>
    </row>
    <row r="21770">
      <c r="N21770" s="561" t="n"/>
    </row>
    <row r="21771">
      <c r="N21771" s="561" t="n"/>
    </row>
    <row r="21772">
      <c r="N21772" s="561" t="n"/>
    </row>
    <row r="21773">
      <c r="N21773" s="561" t="n"/>
    </row>
    <row r="21774">
      <c r="N21774" s="561" t="n"/>
    </row>
    <row r="21775">
      <c r="N21775" s="561" t="n"/>
    </row>
    <row r="21776">
      <c r="N21776" s="561" t="n"/>
    </row>
    <row r="21777">
      <c r="N21777" s="561" t="n"/>
    </row>
    <row r="21778">
      <c r="N21778" s="561" t="n"/>
    </row>
    <row r="21779">
      <c r="N21779" s="561" t="n"/>
    </row>
    <row r="21780">
      <c r="N21780" s="561" t="n"/>
    </row>
    <row r="21781">
      <c r="N21781" s="561" t="n"/>
    </row>
    <row r="21782">
      <c r="N21782" s="561" t="n"/>
    </row>
    <row r="21783">
      <c r="N21783" s="561" t="n"/>
    </row>
    <row r="21784">
      <c r="N21784" s="561" t="n"/>
    </row>
    <row r="21785">
      <c r="N21785" s="561" t="n"/>
    </row>
    <row r="21786">
      <c r="N21786" s="561" t="n"/>
    </row>
    <row r="21787">
      <c r="N21787" s="561" t="n"/>
    </row>
    <row r="21788">
      <c r="N21788" s="561" t="n"/>
    </row>
    <row r="21789">
      <c r="N21789" s="561" t="n"/>
    </row>
    <row r="21790">
      <c r="N21790" s="561" t="n"/>
    </row>
    <row r="21791">
      <c r="N21791" s="561" t="n"/>
    </row>
    <row r="21792">
      <c r="N21792" s="561" t="n"/>
    </row>
    <row r="21793">
      <c r="N21793" s="561" t="n"/>
    </row>
    <row r="21794">
      <c r="N21794" s="561" t="n"/>
    </row>
    <row r="21795">
      <c r="N21795" s="561" t="n"/>
    </row>
    <row r="21796">
      <c r="N21796" s="561" t="n"/>
    </row>
    <row r="21797">
      <c r="N21797" s="561" t="n"/>
    </row>
    <row r="21798">
      <c r="N21798" s="561" t="n"/>
    </row>
    <row r="21799">
      <c r="N21799" s="561" t="n"/>
    </row>
    <row r="21800">
      <c r="N21800" s="561" t="n"/>
    </row>
    <row r="21801">
      <c r="N21801" s="561" t="n"/>
    </row>
    <row r="21802">
      <c r="N21802" s="561" t="n"/>
    </row>
    <row r="21803">
      <c r="N21803" s="561" t="n"/>
    </row>
    <row r="21804">
      <c r="N21804" s="561" t="n"/>
    </row>
    <row r="21805">
      <c r="N21805" s="561" t="n"/>
    </row>
    <row r="21806">
      <c r="N21806" s="561" t="n"/>
    </row>
    <row r="21807">
      <c r="N21807" s="561" t="n"/>
    </row>
    <row r="21808">
      <c r="N21808" s="561" t="n"/>
    </row>
    <row r="21809">
      <c r="N21809" s="561" t="n"/>
    </row>
    <row r="21810">
      <c r="N21810" s="561" t="n"/>
    </row>
    <row r="21811">
      <c r="N21811" s="561" t="n"/>
    </row>
    <row r="21812">
      <c r="N21812" s="561" t="n"/>
    </row>
    <row r="21813">
      <c r="N21813" s="561" t="n"/>
    </row>
    <row r="21814">
      <c r="N21814" s="561" t="n"/>
    </row>
    <row r="21815">
      <c r="N21815" s="561" t="n"/>
    </row>
    <row r="21816">
      <c r="N21816" s="561" t="n"/>
    </row>
    <row r="21817">
      <c r="N21817" s="561" t="n"/>
    </row>
    <row r="21818">
      <c r="N21818" s="561" t="n"/>
    </row>
    <row r="21819">
      <c r="N21819" s="561" t="n"/>
    </row>
    <row r="21820">
      <c r="N21820" s="561" t="n"/>
    </row>
    <row r="21821">
      <c r="N21821" s="561" t="n"/>
    </row>
    <row r="21822">
      <c r="N21822" s="561" t="n"/>
    </row>
    <row r="21823">
      <c r="N21823" s="561" t="n"/>
    </row>
    <row r="21824">
      <c r="N21824" s="561" t="n"/>
    </row>
    <row r="21825">
      <c r="N21825" s="561" t="n"/>
    </row>
    <row r="21826">
      <c r="N21826" s="561" t="n"/>
    </row>
    <row r="21827">
      <c r="N21827" s="561" t="n"/>
    </row>
    <row r="21828">
      <c r="N21828" s="561" t="n"/>
    </row>
    <row r="21829">
      <c r="N21829" s="561" t="n"/>
    </row>
    <row r="21830">
      <c r="N21830" s="561" t="n"/>
    </row>
    <row r="21831">
      <c r="N21831" s="561" t="n"/>
    </row>
    <row r="21832">
      <c r="N21832" s="561" t="n"/>
    </row>
    <row r="21833">
      <c r="N21833" s="561" t="n"/>
    </row>
    <row r="21834">
      <c r="N21834" s="561" t="n"/>
    </row>
    <row r="21835">
      <c r="N21835" s="561" t="n"/>
    </row>
    <row r="21836">
      <c r="N21836" s="561" t="n"/>
    </row>
    <row r="21837">
      <c r="N21837" s="561" t="n"/>
    </row>
    <row r="21838">
      <c r="N21838" s="561" t="n"/>
    </row>
    <row r="21839">
      <c r="N21839" s="561" t="n"/>
    </row>
    <row r="21840">
      <c r="N21840" s="561" t="n"/>
    </row>
    <row r="21841">
      <c r="N21841" s="561" t="n"/>
    </row>
    <row r="21842">
      <c r="N21842" s="561" t="n"/>
    </row>
    <row r="21843">
      <c r="N21843" s="561" t="n"/>
    </row>
    <row r="21844">
      <c r="N21844" s="561" t="n"/>
    </row>
    <row r="21845">
      <c r="N21845" s="561" t="n"/>
    </row>
    <row r="21846">
      <c r="N21846" s="561" t="n"/>
    </row>
    <row r="21847">
      <c r="N21847" s="561" t="n"/>
    </row>
    <row r="21848">
      <c r="N21848" s="561" t="n"/>
    </row>
    <row r="21849">
      <c r="N21849" s="561" t="n"/>
    </row>
    <row r="21850">
      <c r="N21850" s="561" t="n"/>
    </row>
    <row r="21851">
      <c r="N21851" s="561" t="n"/>
    </row>
    <row r="21852">
      <c r="N21852" s="561" t="n"/>
    </row>
    <row r="21853">
      <c r="N21853" s="561" t="n"/>
    </row>
    <row r="21854">
      <c r="N21854" s="561" t="n"/>
    </row>
    <row r="21855">
      <c r="N21855" s="561" t="n"/>
    </row>
    <row r="21856">
      <c r="N21856" s="561" t="n"/>
    </row>
    <row r="21857">
      <c r="N21857" s="561" t="n"/>
    </row>
    <row r="21858">
      <c r="N21858" s="561" t="n"/>
    </row>
    <row r="21859">
      <c r="N21859" s="561" t="n"/>
    </row>
    <row r="21860">
      <c r="N21860" s="561" t="n"/>
    </row>
    <row r="21861">
      <c r="N21861" s="561" t="n"/>
    </row>
    <row r="21862">
      <c r="N21862" s="561" t="n"/>
    </row>
    <row r="21863">
      <c r="N21863" s="561" t="n"/>
    </row>
    <row r="21864">
      <c r="N21864" s="561" t="n"/>
    </row>
    <row r="21865">
      <c r="N21865" s="561" t="n"/>
    </row>
    <row r="21866">
      <c r="N21866" s="561" t="n"/>
    </row>
    <row r="21867">
      <c r="N21867" s="561" t="n"/>
    </row>
    <row r="21868">
      <c r="N21868" s="561" t="n"/>
    </row>
    <row r="21869">
      <c r="N21869" s="561" t="n"/>
    </row>
    <row r="21870">
      <c r="N21870" s="561" t="n"/>
    </row>
    <row r="21871">
      <c r="N21871" s="561" t="n"/>
    </row>
    <row r="21872">
      <c r="N21872" s="561" t="n"/>
    </row>
    <row r="21873">
      <c r="N21873" s="561" t="n"/>
    </row>
    <row r="21874">
      <c r="N21874" s="561" t="n"/>
    </row>
    <row r="21875">
      <c r="N21875" s="561" t="n"/>
    </row>
    <row r="21876">
      <c r="N21876" s="561" t="n"/>
    </row>
    <row r="21877">
      <c r="N21877" s="561" t="n"/>
    </row>
    <row r="21878">
      <c r="N21878" s="561" t="n"/>
    </row>
    <row r="21879">
      <c r="N21879" s="561" t="n"/>
    </row>
    <row r="21880">
      <c r="N21880" s="561" t="n"/>
    </row>
    <row r="21881">
      <c r="N21881" s="561" t="n"/>
    </row>
    <row r="21882">
      <c r="N21882" s="561" t="n"/>
    </row>
    <row r="21883">
      <c r="N21883" s="561" t="n"/>
    </row>
    <row r="21884">
      <c r="N21884" s="561" t="n"/>
    </row>
    <row r="21885">
      <c r="N21885" s="561" t="n"/>
    </row>
    <row r="21886">
      <c r="N21886" s="561" t="n"/>
    </row>
    <row r="21887">
      <c r="N21887" s="561" t="n"/>
    </row>
    <row r="21888">
      <c r="N21888" s="561" t="n"/>
    </row>
    <row r="21889">
      <c r="N21889" s="561" t="n"/>
    </row>
    <row r="21890">
      <c r="N21890" s="561" t="n"/>
    </row>
    <row r="21891">
      <c r="N21891" s="561" t="n"/>
    </row>
    <row r="21892">
      <c r="N21892" s="561" t="n"/>
    </row>
    <row r="21893">
      <c r="N21893" s="561" t="n"/>
    </row>
    <row r="21894">
      <c r="N21894" s="561" t="n"/>
    </row>
    <row r="21895">
      <c r="N21895" s="561" t="n"/>
    </row>
    <row r="21896">
      <c r="N21896" s="561" t="n"/>
    </row>
    <row r="21897">
      <c r="N21897" s="561" t="n"/>
    </row>
    <row r="21898">
      <c r="N21898" s="561" t="n"/>
    </row>
    <row r="21899">
      <c r="N21899" s="561" t="n"/>
    </row>
    <row r="21900">
      <c r="N21900" s="561" t="n"/>
    </row>
    <row r="21901">
      <c r="N21901" s="561" t="n"/>
    </row>
    <row r="21902">
      <c r="N21902" s="561" t="n"/>
    </row>
    <row r="21903">
      <c r="N21903" s="561" t="n"/>
    </row>
    <row r="21904">
      <c r="N21904" s="561" t="n"/>
    </row>
    <row r="21905">
      <c r="N21905" s="561" t="n"/>
    </row>
    <row r="21906">
      <c r="N21906" s="561" t="n"/>
    </row>
    <row r="21907">
      <c r="N21907" s="561" t="n"/>
    </row>
    <row r="21908">
      <c r="N21908" s="561" t="n"/>
    </row>
    <row r="21909">
      <c r="N21909" s="561" t="n"/>
    </row>
    <row r="21910">
      <c r="N21910" s="561" t="n"/>
    </row>
    <row r="21911">
      <c r="N21911" s="561" t="n"/>
    </row>
    <row r="21912">
      <c r="N21912" s="561" t="n"/>
    </row>
    <row r="21913">
      <c r="N21913" s="561" t="n"/>
    </row>
    <row r="21914">
      <c r="N21914" s="561" t="n"/>
    </row>
    <row r="21915">
      <c r="N21915" s="561" t="n"/>
    </row>
    <row r="21916">
      <c r="N21916" s="561" t="n"/>
    </row>
    <row r="21917">
      <c r="N21917" s="561" t="n"/>
    </row>
    <row r="21918">
      <c r="N21918" s="561" t="n"/>
    </row>
    <row r="21919">
      <c r="N21919" s="561" t="n"/>
    </row>
    <row r="21920">
      <c r="N21920" s="561" t="n"/>
    </row>
    <row r="21921">
      <c r="N21921" s="561" t="n"/>
    </row>
    <row r="21922">
      <c r="N21922" s="561" t="n"/>
    </row>
    <row r="21923">
      <c r="N21923" s="561" t="n"/>
    </row>
    <row r="21924">
      <c r="N21924" s="561" t="n"/>
    </row>
    <row r="21925">
      <c r="N21925" s="561" t="n"/>
    </row>
    <row r="21926">
      <c r="N21926" s="561" t="n"/>
    </row>
    <row r="21927">
      <c r="N21927" s="561" t="n"/>
    </row>
    <row r="21928">
      <c r="N21928" s="561" t="n"/>
    </row>
    <row r="21929">
      <c r="N21929" s="561" t="n"/>
    </row>
    <row r="21930">
      <c r="N21930" s="561" t="n"/>
    </row>
    <row r="21931">
      <c r="N21931" s="561" t="n"/>
    </row>
    <row r="21932">
      <c r="N21932" s="561" t="n"/>
    </row>
    <row r="21933">
      <c r="N21933" s="561" t="n"/>
    </row>
    <row r="21934">
      <c r="N21934" s="561" t="n"/>
    </row>
    <row r="21935">
      <c r="N21935" s="561" t="n"/>
    </row>
    <row r="21936">
      <c r="N21936" s="561" t="n"/>
    </row>
    <row r="21937">
      <c r="N21937" s="561" t="n"/>
    </row>
    <row r="21938">
      <c r="N21938" s="561" t="n"/>
    </row>
    <row r="21939">
      <c r="N21939" s="561" t="n"/>
    </row>
    <row r="21940">
      <c r="N21940" s="561" t="n"/>
    </row>
    <row r="21941">
      <c r="N21941" s="561" t="n"/>
    </row>
    <row r="21942">
      <c r="N21942" s="561" t="n"/>
    </row>
    <row r="21943">
      <c r="N21943" s="561" t="n"/>
    </row>
    <row r="21944">
      <c r="N21944" s="561" t="n"/>
    </row>
    <row r="21945">
      <c r="N21945" s="561" t="n"/>
    </row>
    <row r="21946">
      <c r="N21946" s="561" t="n"/>
    </row>
    <row r="21947">
      <c r="N21947" s="561" t="n"/>
    </row>
    <row r="21948">
      <c r="N21948" s="561" t="n"/>
    </row>
    <row r="21949">
      <c r="N21949" s="561" t="n"/>
    </row>
    <row r="21950">
      <c r="N21950" s="561" t="n"/>
    </row>
    <row r="21951">
      <c r="N21951" s="561" t="n"/>
    </row>
    <row r="21952">
      <c r="N21952" s="561" t="n"/>
    </row>
    <row r="21953">
      <c r="N21953" s="561" t="n"/>
    </row>
    <row r="21954">
      <c r="N21954" s="561" t="n"/>
    </row>
    <row r="21955">
      <c r="N21955" s="561" t="n"/>
    </row>
    <row r="21956">
      <c r="N21956" s="561" t="n"/>
    </row>
    <row r="21957">
      <c r="N21957" s="561" t="n"/>
    </row>
    <row r="21958">
      <c r="N21958" s="561" t="n"/>
    </row>
    <row r="21959">
      <c r="N21959" s="561" t="n"/>
    </row>
    <row r="21960">
      <c r="N21960" s="561" t="n"/>
    </row>
    <row r="21961">
      <c r="N21961" s="561" t="n"/>
    </row>
    <row r="21962">
      <c r="N21962" s="561" t="n"/>
    </row>
    <row r="21963">
      <c r="N21963" s="561" t="n"/>
    </row>
    <row r="21964">
      <c r="N21964" s="561" t="n"/>
    </row>
    <row r="21965">
      <c r="N21965" s="561" t="n"/>
    </row>
    <row r="21966">
      <c r="N21966" s="561" t="n"/>
    </row>
    <row r="21967">
      <c r="N21967" s="561" t="n"/>
    </row>
    <row r="21968">
      <c r="N21968" s="561" t="n"/>
    </row>
    <row r="21969">
      <c r="N21969" s="561" t="n"/>
    </row>
    <row r="21970">
      <c r="N21970" s="561" t="n"/>
    </row>
    <row r="21971">
      <c r="N21971" s="561" t="n"/>
    </row>
    <row r="21972">
      <c r="N21972" s="561" t="n"/>
    </row>
    <row r="21973">
      <c r="N21973" s="561" t="n"/>
    </row>
    <row r="21974">
      <c r="N21974" s="561" t="n"/>
    </row>
    <row r="21975">
      <c r="N21975" s="561" t="n"/>
    </row>
    <row r="21976">
      <c r="N21976" s="561" t="n"/>
    </row>
    <row r="21977">
      <c r="N21977" s="561" t="n"/>
    </row>
    <row r="21978">
      <c r="N21978" s="561" t="n"/>
    </row>
    <row r="21979">
      <c r="N21979" s="561" t="n"/>
    </row>
    <row r="21980">
      <c r="N21980" s="561" t="n"/>
    </row>
    <row r="21981">
      <c r="N21981" s="561" t="n"/>
    </row>
    <row r="21982">
      <c r="N21982" s="561" t="n"/>
    </row>
    <row r="21983">
      <c r="N21983" s="561" t="n"/>
    </row>
    <row r="21984">
      <c r="N21984" s="561" t="n"/>
    </row>
    <row r="21985">
      <c r="N21985" s="561" t="n"/>
    </row>
    <row r="21986">
      <c r="N21986" s="561" t="n"/>
    </row>
    <row r="21987">
      <c r="N21987" s="561" t="n"/>
    </row>
    <row r="21988">
      <c r="N21988" s="561" t="n"/>
    </row>
    <row r="21989">
      <c r="N21989" s="561" t="n"/>
    </row>
    <row r="21990">
      <c r="N21990" s="561" t="n"/>
    </row>
    <row r="21991">
      <c r="N21991" s="561" t="n"/>
    </row>
    <row r="21992">
      <c r="N21992" s="561" t="n"/>
    </row>
    <row r="21993">
      <c r="N21993" s="561" t="n"/>
    </row>
    <row r="21994">
      <c r="N21994" s="561" t="n"/>
    </row>
    <row r="21995">
      <c r="N21995" s="561" t="n"/>
    </row>
    <row r="21996">
      <c r="N21996" s="561" t="n"/>
    </row>
    <row r="21997">
      <c r="N21997" s="561" t="n"/>
    </row>
    <row r="21998">
      <c r="N21998" s="561" t="n"/>
    </row>
    <row r="21999">
      <c r="N21999" s="561" t="n"/>
    </row>
    <row r="22000">
      <c r="N22000" s="561" t="n"/>
    </row>
    <row r="22001">
      <c r="N22001" s="561" t="n"/>
    </row>
    <row r="22002">
      <c r="N22002" s="561" t="n"/>
    </row>
    <row r="22003">
      <c r="N22003" s="561" t="n"/>
    </row>
    <row r="22004">
      <c r="N22004" s="561" t="n"/>
    </row>
    <row r="22005">
      <c r="N22005" s="561" t="n"/>
    </row>
    <row r="22006">
      <c r="N22006" s="561" t="n"/>
    </row>
    <row r="22007">
      <c r="N22007" s="561" t="n"/>
    </row>
    <row r="22008">
      <c r="N22008" s="561" t="n"/>
    </row>
    <row r="22009">
      <c r="N22009" s="561" t="n"/>
    </row>
    <row r="22010">
      <c r="N22010" s="561" t="n"/>
    </row>
    <row r="22011">
      <c r="N22011" s="561" t="n"/>
    </row>
    <row r="22012">
      <c r="N22012" s="561" t="n"/>
    </row>
    <row r="22013">
      <c r="N22013" s="561" t="n"/>
    </row>
    <row r="22014">
      <c r="N22014" s="561" t="n"/>
    </row>
    <row r="22015">
      <c r="N22015" s="561" t="n"/>
    </row>
    <row r="22016">
      <c r="N22016" s="561" t="n"/>
    </row>
    <row r="22017">
      <c r="N22017" s="561" t="n"/>
    </row>
    <row r="22018">
      <c r="N22018" s="561" t="n"/>
    </row>
    <row r="22019">
      <c r="N22019" s="561" t="n"/>
    </row>
    <row r="22020">
      <c r="N22020" s="561" t="n"/>
    </row>
    <row r="22021">
      <c r="N22021" s="561" t="n"/>
    </row>
    <row r="22022">
      <c r="N22022" s="561" t="n"/>
    </row>
    <row r="22023">
      <c r="N22023" s="561" t="n"/>
    </row>
    <row r="22024">
      <c r="N22024" s="561" t="n"/>
    </row>
    <row r="22025">
      <c r="N22025" s="561" t="n"/>
    </row>
    <row r="22026">
      <c r="N22026" s="561" t="n"/>
    </row>
    <row r="22027">
      <c r="N22027" s="561" t="n"/>
    </row>
    <row r="22028">
      <c r="N22028" s="561" t="n"/>
    </row>
    <row r="22029">
      <c r="N22029" s="561" t="n"/>
    </row>
    <row r="22030">
      <c r="N22030" s="561" t="n"/>
    </row>
    <row r="22031">
      <c r="N22031" s="561" t="n"/>
    </row>
    <row r="22032">
      <c r="N22032" s="561" t="n"/>
    </row>
    <row r="22033">
      <c r="N22033" s="561" t="n"/>
    </row>
    <row r="22034">
      <c r="N22034" s="561" t="n"/>
    </row>
    <row r="22035">
      <c r="N22035" s="561" t="n"/>
    </row>
    <row r="22036">
      <c r="N22036" s="561" t="n"/>
    </row>
    <row r="22037">
      <c r="N22037" s="561" t="n"/>
    </row>
    <row r="22038">
      <c r="N22038" s="561" t="n"/>
    </row>
    <row r="22039">
      <c r="N22039" s="561" t="n"/>
    </row>
    <row r="22040">
      <c r="N22040" s="561" t="n"/>
    </row>
    <row r="22041">
      <c r="N22041" s="561" t="n"/>
    </row>
    <row r="22042">
      <c r="N22042" s="561" t="n"/>
    </row>
    <row r="22043">
      <c r="N22043" s="561" t="n"/>
    </row>
    <row r="22044">
      <c r="N22044" s="561" t="n"/>
    </row>
    <row r="22045">
      <c r="N22045" s="561" t="n"/>
    </row>
    <row r="22046">
      <c r="N22046" s="561" t="n"/>
    </row>
    <row r="22047">
      <c r="N22047" s="561" t="n"/>
    </row>
    <row r="22048">
      <c r="N22048" s="561" t="n"/>
    </row>
    <row r="22049">
      <c r="N22049" s="561" t="n"/>
    </row>
    <row r="22050">
      <c r="N22050" s="561" t="n"/>
    </row>
    <row r="22051">
      <c r="N22051" s="561" t="n"/>
    </row>
    <row r="22052">
      <c r="N22052" s="561" t="n"/>
    </row>
    <row r="22053">
      <c r="N22053" s="561" t="n"/>
    </row>
    <row r="22054">
      <c r="N22054" s="561" t="n"/>
    </row>
    <row r="22055">
      <c r="N22055" s="561" t="n"/>
    </row>
    <row r="22056">
      <c r="N22056" s="561" t="n"/>
    </row>
    <row r="22057">
      <c r="N22057" s="561" t="n"/>
    </row>
    <row r="22058">
      <c r="N22058" s="561" t="n"/>
    </row>
    <row r="22059">
      <c r="N22059" s="561" t="n"/>
    </row>
    <row r="22060">
      <c r="N22060" s="561" t="n"/>
    </row>
    <row r="22061">
      <c r="N22061" s="561" t="n"/>
    </row>
    <row r="22062">
      <c r="N22062" s="561" t="n"/>
    </row>
    <row r="22063">
      <c r="N22063" s="561" t="n"/>
    </row>
    <row r="22064">
      <c r="N22064" s="561" t="n"/>
    </row>
    <row r="22065">
      <c r="N22065" s="561" t="n"/>
    </row>
    <row r="22066">
      <c r="N22066" s="561" t="n"/>
    </row>
    <row r="22067">
      <c r="N22067" s="561" t="n"/>
    </row>
    <row r="22068">
      <c r="N22068" s="561" t="n"/>
    </row>
    <row r="22069">
      <c r="N22069" s="561" t="n"/>
    </row>
    <row r="22070">
      <c r="N22070" s="561" t="n"/>
    </row>
    <row r="22071">
      <c r="N22071" s="561" t="n"/>
    </row>
    <row r="22072">
      <c r="N22072" s="561" t="n"/>
    </row>
    <row r="22073">
      <c r="N22073" s="561" t="n"/>
    </row>
    <row r="22074">
      <c r="N22074" s="561" t="n"/>
    </row>
    <row r="22075">
      <c r="N22075" s="561" t="n"/>
    </row>
    <row r="22076">
      <c r="N22076" s="561" t="n"/>
    </row>
    <row r="22077">
      <c r="N22077" s="561" t="n"/>
    </row>
    <row r="22078">
      <c r="N22078" s="561" t="n"/>
    </row>
    <row r="22079">
      <c r="N22079" s="561" t="n"/>
    </row>
    <row r="22080">
      <c r="N22080" s="561" t="n"/>
    </row>
    <row r="22081">
      <c r="N22081" s="561" t="n"/>
    </row>
    <row r="22082">
      <c r="N22082" s="561" t="n"/>
    </row>
    <row r="22083">
      <c r="N22083" s="561" t="n"/>
    </row>
    <row r="22084">
      <c r="N22084" s="561" t="n"/>
    </row>
    <row r="22085">
      <c r="N22085" s="561" t="n"/>
    </row>
    <row r="22086">
      <c r="N22086" s="561" t="n"/>
    </row>
    <row r="22087">
      <c r="N22087" s="561" t="n"/>
    </row>
    <row r="22088">
      <c r="N22088" s="561" t="n"/>
    </row>
    <row r="22089">
      <c r="N22089" s="561" t="n"/>
    </row>
    <row r="22090">
      <c r="N22090" s="561" t="n"/>
    </row>
    <row r="22091">
      <c r="N22091" s="561" t="n"/>
    </row>
    <row r="22092">
      <c r="N22092" s="561" t="n"/>
    </row>
    <row r="22093">
      <c r="N22093" s="561" t="n"/>
    </row>
    <row r="22094">
      <c r="N22094" s="561" t="n"/>
    </row>
    <row r="22095">
      <c r="N22095" s="561" t="n"/>
    </row>
    <row r="22096">
      <c r="N22096" s="561" t="n"/>
    </row>
    <row r="22097">
      <c r="N22097" s="561" t="n"/>
    </row>
    <row r="22098">
      <c r="N22098" s="561" t="n"/>
    </row>
    <row r="22099">
      <c r="N22099" s="561" t="n"/>
    </row>
    <row r="22100">
      <c r="N22100" s="561" t="n"/>
    </row>
    <row r="22101">
      <c r="N22101" s="561" t="n"/>
    </row>
    <row r="22102">
      <c r="N22102" s="561" t="n"/>
    </row>
    <row r="22103">
      <c r="N22103" s="561" t="n"/>
    </row>
    <row r="22104">
      <c r="N22104" s="561" t="n"/>
    </row>
    <row r="22105">
      <c r="N22105" s="561" t="n"/>
    </row>
    <row r="22106">
      <c r="N22106" s="561" t="n"/>
    </row>
    <row r="22107">
      <c r="N22107" s="561" t="n"/>
    </row>
    <row r="22108">
      <c r="N22108" s="561" t="n"/>
    </row>
    <row r="22109">
      <c r="N22109" s="561" t="n"/>
    </row>
    <row r="22110">
      <c r="N22110" s="561" t="n"/>
    </row>
    <row r="22111">
      <c r="N22111" s="561" t="n"/>
    </row>
    <row r="22112">
      <c r="N22112" s="561" t="n"/>
    </row>
    <row r="22113">
      <c r="N22113" s="561" t="n"/>
    </row>
    <row r="22114">
      <c r="N22114" s="561" t="n"/>
    </row>
    <row r="22115">
      <c r="N22115" s="561" t="n"/>
    </row>
    <row r="22116">
      <c r="N22116" s="561" t="n"/>
    </row>
    <row r="22117">
      <c r="N22117" s="561" t="n"/>
    </row>
    <row r="22118">
      <c r="N22118" s="561" t="n"/>
    </row>
    <row r="22119">
      <c r="N22119" s="561" t="n"/>
    </row>
    <row r="22120">
      <c r="N22120" s="561" t="n"/>
    </row>
    <row r="22121">
      <c r="N22121" s="561" t="n"/>
    </row>
    <row r="22122">
      <c r="N22122" s="561" t="n"/>
    </row>
    <row r="22123">
      <c r="N22123" s="561" t="n"/>
    </row>
    <row r="22124">
      <c r="N22124" s="561" t="n"/>
    </row>
    <row r="22125">
      <c r="N22125" s="561" t="n"/>
    </row>
    <row r="22126">
      <c r="N22126" s="561" t="n"/>
    </row>
    <row r="22127">
      <c r="N22127" s="561" t="n"/>
    </row>
    <row r="22128">
      <c r="N22128" s="561" t="n"/>
    </row>
    <row r="22129">
      <c r="N22129" s="561" t="n"/>
    </row>
    <row r="22130">
      <c r="N22130" s="561" t="n"/>
    </row>
    <row r="22131">
      <c r="N22131" s="561" t="n"/>
    </row>
    <row r="22132">
      <c r="N22132" s="561" t="n"/>
    </row>
    <row r="22133">
      <c r="N22133" s="561" t="n"/>
    </row>
    <row r="22134">
      <c r="N22134" s="561" t="n"/>
    </row>
    <row r="22135">
      <c r="N22135" s="561" t="n"/>
    </row>
    <row r="22136">
      <c r="N22136" s="561" t="n"/>
    </row>
    <row r="22137">
      <c r="N22137" s="561" t="n"/>
    </row>
    <row r="22138">
      <c r="N22138" s="561" t="n"/>
    </row>
    <row r="22139">
      <c r="N22139" s="561" t="n"/>
    </row>
    <row r="22140">
      <c r="N22140" s="561" t="n"/>
    </row>
    <row r="22141">
      <c r="N22141" s="561" t="n"/>
    </row>
    <row r="22142">
      <c r="N22142" s="561" t="n"/>
    </row>
    <row r="22143">
      <c r="N22143" s="561" t="n"/>
    </row>
    <row r="22144">
      <c r="N22144" s="561" t="n"/>
    </row>
    <row r="22145">
      <c r="N22145" s="561" t="n"/>
    </row>
    <row r="22146">
      <c r="N22146" s="561" t="n"/>
    </row>
    <row r="22147">
      <c r="N22147" s="561" t="n"/>
    </row>
    <row r="22148">
      <c r="N22148" s="561" t="n"/>
    </row>
    <row r="22149">
      <c r="N22149" s="561" t="n"/>
    </row>
    <row r="22150">
      <c r="N22150" s="561" t="n"/>
    </row>
    <row r="22151">
      <c r="N22151" s="561" t="n"/>
    </row>
    <row r="22152">
      <c r="N22152" s="561" t="n"/>
    </row>
    <row r="22153">
      <c r="N22153" s="561" t="n"/>
    </row>
    <row r="22154">
      <c r="N22154" s="561" t="n"/>
    </row>
    <row r="22155">
      <c r="N22155" s="561" t="n"/>
    </row>
    <row r="22156">
      <c r="N22156" s="561" t="n"/>
    </row>
    <row r="22157">
      <c r="N22157" s="561" t="n"/>
    </row>
    <row r="22158">
      <c r="N22158" s="561" t="n"/>
    </row>
    <row r="22159">
      <c r="N22159" s="561" t="n"/>
    </row>
    <row r="22160">
      <c r="N22160" s="561" t="n"/>
    </row>
    <row r="22161">
      <c r="N22161" s="561" t="n"/>
    </row>
    <row r="22162">
      <c r="N22162" s="561" t="n"/>
    </row>
    <row r="22163">
      <c r="N22163" s="561" t="n"/>
    </row>
    <row r="22164">
      <c r="N22164" s="561" t="n"/>
    </row>
    <row r="22165">
      <c r="N22165" s="561" t="n"/>
    </row>
    <row r="22166">
      <c r="N22166" s="561" t="n"/>
    </row>
    <row r="22167">
      <c r="N22167" s="561" t="n"/>
    </row>
    <row r="22168">
      <c r="N22168" s="561" t="n"/>
    </row>
    <row r="22169">
      <c r="N22169" s="561" t="n"/>
    </row>
    <row r="22170">
      <c r="N22170" s="561" t="n"/>
    </row>
    <row r="22171">
      <c r="N22171" s="561" t="n"/>
    </row>
    <row r="22172">
      <c r="N22172" s="561" t="n"/>
    </row>
    <row r="22173">
      <c r="N22173" s="561" t="n"/>
    </row>
    <row r="22174">
      <c r="N22174" s="561" t="n"/>
    </row>
    <row r="22175">
      <c r="N22175" s="561" t="n"/>
    </row>
    <row r="22176">
      <c r="N22176" s="561" t="n"/>
    </row>
    <row r="22177">
      <c r="N22177" s="561" t="n"/>
    </row>
    <row r="22178">
      <c r="N22178" s="561" t="n"/>
    </row>
    <row r="22179">
      <c r="N22179" s="561" t="n"/>
    </row>
    <row r="22180">
      <c r="N22180" s="561" t="n"/>
    </row>
    <row r="22181">
      <c r="N22181" s="561" t="n"/>
    </row>
    <row r="22182">
      <c r="N22182" s="561" t="n"/>
    </row>
    <row r="22183">
      <c r="N22183" s="561" t="n"/>
    </row>
    <row r="22184">
      <c r="N22184" s="561" t="n"/>
    </row>
    <row r="22185">
      <c r="N22185" s="561" t="n"/>
    </row>
    <row r="22186">
      <c r="N22186" s="561" t="n"/>
    </row>
    <row r="22187">
      <c r="N22187" s="561" t="n"/>
    </row>
    <row r="22188">
      <c r="N22188" s="561" t="n"/>
    </row>
    <row r="22189">
      <c r="N22189" s="561" t="n"/>
    </row>
    <row r="22190">
      <c r="N22190" s="561" t="n"/>
    </row>
    <row r="22191">
      <c r="N22191" s="561" t="n"/>
    </row>
    <row r="22192">
      <c r="N22192" s="561" t="n"/>
    </row>
    <row r="22193">
      <c r="N22193" s="561" t="n"/>
    </row>
    <row r="22194">
      <c r="N22194" s="561" t="n"/>
    </row>
    <row r="22195">
      <c r="N22195" s="561" t="n"/>
    </row>
    <row r="22196">
      <c r="N22196" s="561" t="n"/>
    </row>
    <row r="22197">
      <c r="N22197" s="561" t="n"/>
    </row>
    <row r="22198">
      <c r="N22198" s="561" t="n"/>
    </row>
    <row r="22199">
      <c r="N22199" s="561" t="n"/>
    </row>
    <row r="22200">
      <c r="N22200" s="561" t="n"/>
    </row>
    <row r="22201">
      <c r="N22201" s="561" t="n"/>
    </row>
    <row r="22202">
      <c r="N22202" s="561" t="n"/>
    </row>
    <row r="22203">
      <c r="N22203" s="561" t="n"/>
    </row>
    <row r="22204">
      <c r="N22204" s="561" t="n"/>
    </row>
    <row r="22205">
      <c r="N22205" s="561" t="n"/>
    </row>
    <row r="22206">
      <c r="N22206" s="561" t="n"/>
    </row>
    <row r="22207">
      <c r="N22207" s="561" t="n"/>
    </row>
    <row r="22208">
      <c r="N22208" s="561" t="n"/>
    </row>
    <row r="22209">
      <c r="N22209" s="561" t="n"/>
    </row>
    <row r="22210">
      <c r="N22210" s="561" t="n"/>
    </row>
    <row r="22211">
      <c r="N22211" s="561" t="n"/>
    </row>
    <row r="22212">
      <c r="N22212" s="561" t="n"/>
    </row>
    <row r="22213">
      <c r="N22213" s="561" t="n"/>
    </row>
    <row r="22214">
      <c r="N22214" s="561" t="n"/>
    </row>
    <row r="22215">
      <c r="N22215" s="561" t="n"/>
    </row>
    <row r="22216">
      <c r="N22216" s="561" t="n"/>
    </row>
    <row r="22217">
      <c r="N22217" s="561" t="n"/>
    </row>
    <row r="22218">
      <c r="N22218" s="561" t="n"/>
    </row>
    <row r="22219">
      <c r="N22219" s="561" t="n"/>
    </row>
    <row r="22220">
      <c r="N22220" s="561" t="n"/>
    </row>
    <row r="22221">
      <c r="N22221" s="561" t="n"/>
    </row>
    <row r="22222">
      <c r="N22222" s="561" t="n"/>
    </row>
    <row r="22223">
      <c r="N22223" s="561" t="n"/>
    </row>
    <row r="22224">
      <c r="N22224" s="561" t="n"/>
    </row>
    <row r="22225">
      <c r="N22225" s="561" t="n"/>
    </row>
    <row r="22226">
      <c r="N22226" s="561" t="n"/>
    </row>
    <row r="22227">
      <c r="N22227" s="561" t="n"/>
    </row>
    <row r="22228">
      <c r="N22228" s="561" t="n"/>
    </row>
    <row r="22229">
      <c r="N22229" s="561" t="n"/>
    </row>
    <row r="22230">
      <c r="N22230" s="561" t="n"/>
    </row>
    <row r="22231">
      <c r="N22231" s="561" t="n"/>
    </row>
    <row r="22232">
      <c r="N22232" s="561" t="n"/>
    </row>
    <row r="22233">
      <c r="N22233" s="561" t="n"/>
    </row>
    <row r="22234">
      <c r="N22234" s="561" t="n"/>
    </row>
    <row r="22235">
      <c r="N22235" s="561" t="n"/>
    </row>
    <row r="22236">
      <c r="N22236" s="561" t="n"/>
    </row>
    <row r="22237">
      <c r="N22237" s="561" t="n"/>
    </row>
    <row r="22238">
      <c r="N22238" s="561" t="n"/>
    </row>
    <row r="22239">
      <c r="N22239" s="561" t="n"/>
    </row>
    <row r="22240">
      <c r="N22240" s="561" t="n"/>
    </row>
    <row r="22241">
      <c r="N22241" s="561" t="n"/>
    </row>
    <row r="22242">
      <c r="N22242" s="561" t="n"/>
    </row>
    <row r="22243">
      <c r="N22243" s="561" t="n"/>
    </row>
    <row r="22244">
      <c r="N22244" s="561" t="n"/>
    </row>
    <row r="22245">
      <c r="N22245" s="561" t="n"/>
    </row>
    <row r="22246">
      <c r="N22246" s="561" t="n"/>
    </row>
    <row r="22247">
      <c r="N22247" s="561" t="n"/>
    </row>
    <row r="22248">
      <c r="N22248" s="561" t="n"/>
    </row>
    <row r="22249">
      <c r="N22249" s="561" t="n"/>
    </row>
    <row r="22250">
      <c r="N22250" s="561" t="n"/>
    </row>
    <row r="22251">
      <c r="N22251" s="561" t="n"/>
    </row>
    <row r="22252">
      <c r="N22252" s="561" t="n"/>
    </row>
    <row r="22253">
      <c r="N22253" s="561" t="n"/>
    </row>
    <row r="22254">
      <c r="N22254" s="561" t="n"/>
    </row>
    <row r="22255">
      <c r="N22255" s="561" t="n"/>
    </row>
    <row r="22256">
      <c r="N22256" s="561" t="n"/>
    </row>
    <row r="22257">
      <c r="N22257" s="561" t="n"/>
    </row>
    <row r="22258">
      <c r="N22258" s="561" t="n"/>
    </row>
    <row r="22259">
      <c r="N22259" s="561" t="n"/>
    </row>
    <row r="22260">
      <c r="N22260" s="561" t="n"/>
    </row>
    <row r="22261">
      <c r="N22261" s="561" t="n"/>
    </row>
    <row r="22262">
      <c r="N22262" s="561" t="n"/>
    </row>
    <row r="22263">
      <c r="N22263" s="561" t="n"/>
    </row>
    <row r="22264">
      <c r="N22264" s="561" t="n"/>
    </row>
    <row r="22265">
      <c r="N22265" s="561" t="n"/>
    </row>
    <row r="22266">
      <c r="N22266" s="561" t="n"/>
    </row>
    <row r="22267">
      <c r="N22267" s="561" t="n"/>
    </row>
    <row r="22268">
      <c r="N22268" s="561" t="n"/>
    </row>
    <row r="22269">
      <c r="N22269" s="561" t="n"/>
    </row>
    <row r="22270">
      <c r="N22270" s="561" t="n"/>
    </row>
    <row r="22271">
      <c r="N22271" s="561" t="n"/>
    </row>
    <row r="22272">
      <c r="N22272" s="561" t="n"/>
    </row>
    <row r="22273">
      <c r="N22273" s="561" t="n"/>
    </row>
    <row r="22274">
      <c r="N22274" s="561" t="n"/>
    </row>
    <row r="22275">
      <c r="N22275" s="561" t="n"/>
    </row>
    <row r="22276">
      <c r="N22276" s="561" t="n"/>
    </row>
    <row r="22277">
      <c r="N22277" s="561" t="n"/>
    </row>
    <row r="22278">
      <c r="N22278" s="561" t="n"/>
    </row>
    <row r="22279">
      <c r="N22279" s="561" t="n"/>
    </row>
    <row r="22280">
      <c r="N22280" s="561" t="n"/>
    </row>
    <row r="22281">
      <c r="N22281" s="561" t="n"/>
    </row>
    <row r="22282">
      <c r="N22282" s="561" t="n"/>
    </row>
    <row r="22283">
      <c r="N22283" s="561" t="n"/>
    </row>
    <row r="22284">
      <c r="N22284" s="561" t="n"/>
    </row>
    <row r="22285">
      <c r="N22285" s="561" t="n"/>
    </row>
    <row r="22286">
      <c r="N22286" s="561" t="n"/>
    </row>
    <row r="22287">
      <c r="N22287" s="561" t="n"/>
    </row>
    <row r="22288">
      <c r="N22288" s="561" t="n"/>
    </row>
    <row r="22289">
      <c r="N22289" s="561" t="n"/>
    </row>
    <row r="22290">
      <c r="N22290" s="561" t="n"/>
    </row>
    <row r="22291">
      <c r="N22291" s="561" t="n"/>
    </row>
    <row r="22292">
      <c r="N22292" s="561" t="n"/>
    </row>
    <row r="22293">
      <c r="N22293" s="561" t="n"/>
    </row>
    <row r="22294">
      <c r="N22294" s="561" t="n"/>
    </row>
    <row r="22295">
      <c r="N22295" s="561" t="n"/>
    </row>
    <row r="22296">
      <c r="N22296" s="561" t="n"/>
    </row>
    <row r="22297">
      <c r="N22297" s="561" t="n"/>
    </row>
    <row r="22298">
      <c r="N22298" s="561" t="n"/>
    </row>
    <row r="22299">
      <c r="N22299" s="561" t="n"/>
    </row>
    <row r="22300">
      <c r="N22300" s="561" t="n"/>
    </row>
    <row r="22301">
      <c r="N22301" s="561" t="n"/>
    </row>
    <row r="22302">
      <c r="N22302" s="561" t="n"/>
    </row>
    <row r="22303">
      <c r="N22303" s="561" t="n"/>
    </row>
    <row r="22304">
      <c r="N22304" s="561" t="n"/>
    </row>
    <row r="22305">
      <c r="N22305" s="561" t="n"/>
    </row>
    <row r="22306">
      <c r="N22306" s="561" t="n"/>
    </row>
    <row r="22307">
      <c r="N22307" s="561" t="n"/>
    </row>
    <row r="22308">
      <c r="N22308" s="561" t="n"/>
    </row>
    <row r="22309">
      <c r="N22309" s="561" t="n"/>
    </row>
    <row r="22310">
      <c r="N22310" s="561" t="n"/>
    </row>
    <row r="22311">
      <c r="N22311" s="561" t="n"/>
    </row>
    <row r="22312">
      <c r="N22312" s="561" t="n"/>
    </row>
    <row r="22313">
      <c r="N22313" s="561" t="n"/>
    </row>
    <row r="22314">
      <c r="N22314" s="561" t="n"/>
    </row>
    <row r="22315">
      <c r="N22315" s="561" t="n"/>
    </row>
    <row r="22316">
      <c r="N22316" s="561" t="n"/>
    </row>
    <row r="22317">
      <c r="N22317" s="561" t="n"/>
    </row>
    <row r="22318">
      <c r="N22318" s="561" t="n"/>
    </row>
    <row r="22319">
      <c r="N22319" s="561" t="n"/>
    </row>
    <row r="22320">
      <c r="N22320" s="561" t="n"/>
    </row>
    <row r="22321">
      <c r="N22321" s="561" t="n"/>
    </row>
    <row r="22322">
      <c r="N22322" s="561" t="n"/>
    </row>
    <row r="22323">
      <c r="N22323" s="561" t="n"/>
    </row>
    <row r="22324">
      <c r="N22324" s="561" t="n"/>
    </row>
    <row r="22325">
      <c r="N22325" s="561" t="n"/>
    </row>
    <row r="22326">
      <c r="N22326" s="561" t="n"/>
    </row>
    <row r="22327">
      <c r="N22327" s="561" t="n"/>
    </row>
    <row r="22328">
      <c r="N22328" s="561" t="n"/>
    </row>
    <row r="22329">
      <c r="N22329" s="561" t="n"/>
    </row>
    <row r="22330">
      <c r="N22330" s="561" t="n"/>
    </row>
    <row r="22331">
      <c r="N22331" s="561" t="n"/>
    </row>
    <row r="22332">
      <c r="N22332" s="561" t="n"/>
    </row>
    <row r="22333">
      <c r="N22333" s="561" t="n"/>
    </row>
    <row r="22334">
      <c r="N22334" s="561" t="n"/>
    </row>
    <row r="22335">
      <c r="N22335" s="561" t="n"/>
    </row>
    <row r="22336">
      <c r="N22336" s="561" t="n"/>
    </row>
    <row r="22337">
      <c r="N22337" s="561" t="n"/>
    </row>
    <row r="22338">
      <c r="N22338" s="561" t="n"/>
    </row>
    <row r="22339">
      <c r="N22339" s="561" t="n"/>
    </row>
    <row r="22340">
      <c r="N22340" s="561" t="n"/>
    </row>
    <row r="22341">
      <c r="N22341" s="561" t="n"/>
    </row>
    <row r="22342">
      <c r="N22342" s="561" t="n"/>
    </row>
    <row r="22343">
      <c r="N22343" s="561" t="n"/>
    </row>
    <row r="22344">
      <c r="N22344" s="561" t="n"/>
    </row>
    <row r="22345">
      <c r="N22345" s="561" t="n"/>
    </row>
    <row r="22346">
      <c r="N22346" s="561" t="n"/>
    </row>
    <row r="22347">
      <c r="N22347" s="561" t="n"/>
    </row>
    <row r="22348">
      <c r="N22348" s="561" t="n"/>
    </row>
    <row r="22349">
      <c r="N22349" s="561" t="n"/>
    </row>
    <row r="22350">
      <c r="N22350" s="561" t="n"/>
    </row>
    <row r="22351">
      <c r="N22351" s="561" t="n"/>
    </row>
    <row r="22352">
      <c r="N22352" s="561" t="n"/>
    </row>
    <row r="22353">
      <c r="N22353" s="561" t="n"/>
    </row>
    <row r="22354">
      <c r="N22354" s="561" t="n"/>
    </row>
    <row r="22355">
      <c r="N22355" s="561" t="n"/>
    </row>
    <row r="22356">
      <c r="N22356" s="561" t="n"/>
    </row>
    <row r="22357">
      <c r="N22357" s="561" t="n"/>
    </row>
    <row r="22358">
      <c r="N22358" s="561" t="n"/>
    </row>
    <row r="22359">
      <c r="N22359" s="561" t="n"/>
    </row>
    <row r="22360">
      <c r="N22360" s="561" t="n"/>
    </row>
    <row r="22361">
      <c r="N22361" s="561" t="n"/>
    </row>
    <row r="22362">
      <c r="N22362" s="561" t="n"/>
    </row>
    <row r="22363">
      <c r="N22363" s="561" t="n"/>
    </row>
    <row r="22364">
      <c r="N22364" s="561" t="n"/>
    </row>
    <row r="22365">
      <c r="N22365" s="561" t="n"/>
    </row>
    <row r="22366">
      <c r="N22366" s="561" t="n"/>
    </row>
    <row r="22367">
      <c r="N22367" s="561" t="n"/>
    </row>
    <row r="22368">
      <c r="N22368" s="561" t="n"/>
    </row>
    <row r="22369">
      <c r="N22369" s="561" t="n"/>
    </row>
    <row r="22370">
      <c r="N22370" s="561" t="n"/>
    </row>
    <row r="22371">
      <c r="N22371" s="561" t="n"/>
    </row>
    <row r="22372">
      <c r="N22372" s="561" t="n"/>
    </row>
    <row r="22373">
      <c r="N22373" s="561" t="n"/>
    </row>
    <row r="22374">
      <c r="N22374" s="561" t="n"/>
    </row>
    <row r="22375">
      <c r="N22375" s="561" t="n"/>
    </row>
    <row r="22376">
      <c r="N22376" s="561" t="n"/>
    </row>
    <row r="22377">
      <c r="N22377" s="561" t="n"/>
    </row>
    <row r="22378">
      <c r="N22378" s="561" t="n"/>
    </row>
    <row r="22379">
      <c r="N22379" s="561" t="n"/>
    </row>
    <row r="22380">
      <c r="N22380" s="561" t="n"/>
    </row>
    <row r="22381">
      <c r="N22381" s="561" t="n"/>
    </row>
    <row r="22382">
      <c r="N22382" s="561" t="n"/>
    </row>
    <row r="22383">
      <c r="N22383" s="561" t="n"/>
    </row>
    <row r="22384">
      <c r="N22384" s="561" t="n"/>
    </row>
    <row r="22385">
      <c r="N22385" s="561" t="n"/>
    </row>
    <row r="22386">
      <c r="N22386" s="561" t="n"/>
    </row>
    <row r="22387">
      <c r="N22387" s="561" t="n"/>
    </row>
    <row r="22388">
      <c r="N22388" s="561" t="n"/>
    </row>
    <row r="22389">
      <c r="N22389" s="561" t="n"/>
    </row>
    <row r="22390">
      <c r="N22390" s="561" t="n"/>
    </row>
    <row r="22391">
      <c r="N22391" s="561" t="n"/>
    </row>
    <row r="22392">
      <c r="N22392" s="561" t="n"/>
    </row>
    <row r="22393">
      <c r="N22393" s="561" t="n"/>
    </row>
    <row r="22394">
      <c r="N22394" s="561" t="n"/>
    </row>
    <row r="22395">
      <c r="N22395" s="561" t="n"/>
    </row>
    <row r="22396">
      <c r="N22396" s="561" t="n"/>
    </row>
    <row r="22397">
      <c r="N22397" s="561" t="n"/>
    </row>
    <row r="22398">
      <c r="N22398" s="561" t="n"/>
    </row>
    <row r="22399">
      <c r="N22399" s="561" t="n"/>
    </row>
    <row r="22400">
      <c r="N22400" s="561" t="n"/>
    </row>
    <row r="22401">
      <c r="N22401" s="561" t="n"/>
    </row>
    <row r="22402">
      <c r="N22402" s="561" t="n"/>
    </row>
    <row r="22403">
      <c r="N22403" s="561" t="n"/>
    </row>
    <row r="22404">
      <c r="N22404" s="561" t="n"/>
    </row>
    <row r="22405">
      <c r="N22405" s="561" t="n"/>
    </row>
    <row r="22406">
      <c r="N22406" s="561" t="n"/>
    </row>
    <row r="22407">
      <c r="N22407" s="561" t="n"/>
    </row>
    <row r="22408">
      <c r="N22408" s="561" t="n"/>
    </row>
    <row r="22409">
      <c r="N22409" s="561" t="n"/>
    </row>
    <row r="22410">
      <c r="N22410" s="561" t="n"/>
    </row>
    <row r="22411">
      <c r="N22411" s="561" t="n"/>
    </row>
    <row r="22412">
      <c r="N22412" s="561" t="n"/>
    </row>
    <row r="22413">
      <c r="N22413" s="561" t="n"/>
    </row>
    <row r="22414">
      <c r="N22414" s="561" t="n"/>
    </row>
    <row r="22415">
      <c r="N22415" s="561" t="n"/>
    </row>
    <row r="22416">
      <c r="N22416" s="561" t="n"/>
    </row>
    <row r="22417">
      <c r="N22417" s="561" t="n"/>
    </row>
    <row r="22418">
      <c r="N22418" s="561" t="n"/>
    </row>
    <row r="22419">
      <c r="N22419" s="561" t="n"/>
    </row>
    <row r="22420">
      <c r="N22420" s="561" t="n"/>
    </row>
    <row r="22421">
      <c r="N22421" s="561" t="n"/>
    </row>
    <row r="22422">
      <c r="N22422" s="561" t="n"/>
    </row>
    <row r="22423">
      <c r="N22423" s="561" t="n"/>
    </row>
    <row r="22424">
      <c r="N22424" s="561" t="n"/>
    </row>
    <row r="22425">
      <c r="N22425" s="561" t="n"/>
    </row>
    <row r="22426">
      <c r="N22426" s="561" t="n"/>
    </row>
    <row r="22427">
      <c r="N22427" s="561" t="n"/>
    </row>
    <row r="22428">
      <c r="N22428" s="561" t="n"/>
    </row>
    <row r="22429">
      <c r="N22429" s="561" t="n"/>
    </row>
    <row r="22430">
      <c r="N22430" s="561" t="n"/>
    </row>
    <row r="22431">
      <c r="N22431" s="561" t="n"/>
    </row>
    <row r="22432">
      <c r="N22432" s="561" t="n"/>
    </row>
    <row r="22433">
      <c r="N22433" s="561" t="n"/>
    </row>
    <row r="22434">
      <c r="N22434" s="561" t="n"/>
    </row>
    <row r="22435">
      <c r="N22435" s="561" t="n"/>
    </row>
    <row r="22436">
      <c r="N22436" s="561" t="n"/>
    </row>
    <row r="22437">
      <c r="N22437" s="561" t="n"/>
    </row>
    <row r="22438">
      <c r="N22438" s="561" t="n"/>
    </row>
    <row r="22439">
      <c r="N22439" s="561" t="n"/>
    </row>
    <row r="22440">
      <c r="N22440" s="561" t="n"/>
    </row>
    <row r="22441">
      <c r="N22441" s="561" t="n"/>
    </row>
    <row r="22442">
      <c r="N22442" s="561" t="n"/>
    </row>
    <row r="22443">
      <c r="N22443" s="561" t="n"/>
    </row>
    <row r="22444">
      <c r="N22444" s="561" t="n"/>
    </row>
    <row r="22445">
      <c r="N22445" s="561" t="n"/>
    </row>
    <row r="22446">
      <c r="N22446" s="561" t="n"/>
    </row>
    <row r="22447">
      <c r="N22447" s="561" t="n"/>
    </row>
    <row r="22448">
      <c r="N22448" s="561" t="n"/>
    </row>
    <row r="22449">
      <c r="N22449" s="561" t="n"/>
    </row>
    <row r="22450">
      <c r="N22450" s="561" t="n"/>
    </row>
    <row r="22451">
      <c r="N22451" s="561" t="n"/>
    </row>
    <row r="22452">
      <c r="N22452" s="561" t="n"/>
    </row>
    <row r="22453">
      <c r="N22453" s="561" t="n"/>
    </row>
    <row r="22454">
      <c r="N22454" s="561" t="n"/>
    </row>
    <row r="22455">
      <c r="N22455" s="561" t="n"/>
    </row>
    <row r="22456">
      <c r="N22456" s="561" t="n"/>
    </row>
    <row r="22457">
      <c r="N22457" s="561" t="n"/>
    </row>
    <row r="22458">
      <c r="N22458" s="561" t="n"/>
    </row>
    <row r="22459">
      <c r="N22459" s="561" t="n"/>
    </row>
    <row r="22460">
      <c r="N22460" s="561" t="n"/>
    </row>
    <row r="22461">
      <c r="N22461" s="561" t="n"/>
    </row>
    <row r="22462">
      <c r="N22462" s="561" t="n"/>
    </row>
    <row r="22463">
      <c r="N22463" s="561" t="n"/>
    </row>
    <row r="22464">
      <c r="N22464" s="561" t="n"/>
    </row>
    <row r="22465">
      <c r="N22465" s="561" t="n"/>
    </row>
    <row r="22466">
      <c r="N22466" s="561" t="n"/>
    </row>
    <row r="22467">
      <c r="N22467" s="561" t="n"/>
    </row>
    <row r="22468">
      <c r="N22468" s="561" t="n"/>
    </row>
    <row r="22469">
      <c r="N22469" s="561" t="n"/>
    </row>
    <row r="22470">
      <c r="N22470" s="561" t="n"/>
    </row>
    <row r="22471">
      <c r="N22471" s="561" t="n"/>
    </row>
    <row r="22472">
      <c r="N22472" s="561" t="n"/>
    </row>
    <row r="22473">
      <c r="N22473" s="561" t="n"/>
    </row>
    <row r="22474">
      <c r="N22474" s="561" t="n"/>
    </row>
    <row r="22475">
      <c r="N22475" s="561" t="n"/>
    </row>
    <row r="22476">
      <c r="N22476" s="561" t="n"/>
    </row>
    <row r="22477">
      <c r="N22477" s="561" t="n"/>
    </row>
    <row r="22478">
      <c r="N22478" s="561" t="n"/>
    </row>
    <row r="22479">
      <c r="N22479" s="561" t="n"/>
    </row>
    <row r="22480">
      <c r="N22480" s="561" t="n"/>
    </row>
    <row r="22481">
      <c r="N22481" s="561" t="n"/>
    </row>
    <row r="22482">
      <c r="N22482" s="561" t="n"/>
    </row>
    <row r="22483">
      <c r="N22483" s="561" t="n"/>
    </row>
    <row r="22484">
      <c r="N22484" s="561" t="n"/>
    </row>
    <row r="22485">
      <c r="N22485" s="561" t="n"/>
    </row>
    <row r="22486">
      <c r="N22486" s="561" t="n"/>
    </row>
    <row r="22487">
      <c r="N22487" s="561" t="n"/>
    </row>
    <row r="22488">
      <c r="N22488" s="561" t="n"/>
    </row>
    <row r="22489">
      <c r="N22489" s="561" t="n"/>
    </row>
    <row r="22490">
      <c r="N22490" s="561" t="n"/>
    </row>
    <row r="22491">
      <c r="N22491" s="561" t="n"/>
    </row>
    <row r="22492">
      <c r="N22492" s="561" t="n"/>
    </row>
    <row r="22493">
      <c r="N22493" s="561" t="n"/>
    </row>
    <row r="22494">
      <c r="N22494" s="561" t="n"/>
    </row>
    <row r="22495">
      <c r="N22495" s="561" t="n"/>
    </row>
    <row r="22496">
      <c r="N22496" s="561" t="n"/>
    </row>
    <row r="22497">
      <c r="N22497" s="561" t="n"/>
    </row>
    <row r="22498">
      <c r="N22498" s="561" t="n"/>
    </row>
    <row r="22499">
      <c r="N22499" s="561" t="n"/>
    </row>
    <row r="22500">
      <c r="N22500" s="561" t="n"/>
    </row>
    <row r="22501">
      <c r="N22501" s="561" t="n"/>
    </row>
    <row r="22502">
      <c r="N22502" s="561" t="n"/>
    </row>
    <row r="22503">
      <c r="N22503" s="561" t="n"/>
    </row>
    <row r="22504">
      <c r="N22504" s="561" t="n"/>
    </row>
    <row r="22505">
      <c r="N22505" s="561" t="n"/>
    </row>
    <row r="22506">
      <c r="N22506" s="561" t="n"/>
    </row>
    <row r="22507">
      <c r="N22507" s="561" t="n"/>
    </row>
    <row r="22508">
      <c r="N22508" s="561" t="n"/>
    </row>
    <row r="22509">
      <c r="N22509" s="561" t="n"/>
    </row>
    <row r="22510">
      <c r="N22510" s="561" t="n"/>
    </row>
    <row r="22511">
      <c r="N22511" s="561" t="n"/>
    </row>
    <row r="22512">
      <c r="N22512" s="561" t="n"/>
    </row>
    <row r="22513">
      <c r="N22513" s="561" t="n"/>
    </row>
    <row r="22514">
      <c r="N22514" s="561" t="n"/>
    </row>
    <row r="22515">
      <c r="N22515" s="561" t="n"/>
    </row>
    <row r="22516">
      <c r="N22516" s="561" t="n"/>
    </row>
    <row r="22517">
      <c r="N22517" s="561" t="n"/>
    </row>
    <row r="22518">
      <c r="N22518" s="561" t="n"/>
    </row>
    <row r="22519">
      <c r="N22519" s="561" t="n"/>
    </row>
    <row r="22520">
      <c r="N22520" s="561" t="n"/>
    </row>
    <row r="22521">
      <c r="N22521" s="561" t="n"/>
    </row>
    <row r="22522">
      <c r="N22522" s="561" t="n"/>
    </row>
    <row r="22523">
      <c r="N22523" s="561" t="n"/>
    </row>
    <row r="22524">
      <c r="N22524" s="561" t="n"/>
    </row>
    <row r="22525">
      <c r="N22525" s="561" t="n"/>
    </row>
    <row r="22526">
      <c r="N22526" s="561" t="n"/>
    </row>
    <row r="22527">
      <c r="N22527" s="561" t="n"/>
    </row>
    <row r="22528">
      <c r="N22528" s="561" t="n"/>
    </row>
    <row r="22529">
      <c r="N22529" s="561" t="n"/>
    </row>
    <row r="22530">
      <c r="N22530" s="561" t="n"/>
    </row>
    <row r="22531">
      <c r="N22531" s="561" t="n"/>
    </row>
    <row r="22532">
      <c r="N22532" s="561" t="n"/>
    </row>
    <row r="22533">
      <c r="N22533" s="561" t="n"/>
    </row>
    <row r="22534">
      <c r="N22534" s="561" t="n"/>
    </row>
    <row r="22535">
      <c r="N22535" s="561" t="n"/>
    </row>
    <row r="22536">
      <c r="N22536" s="561" t="n"/>
    </row>
    <row r="22537">
      <c r="N22537" s="561" t="n"/>
    </row>
    <row r="22538">
      <c r="N22538" s="561" t="n"/>
    </row>
    <row r="22539">
      <c r="N22539" s="561" t="n"/>
    </row>
    <row r="22540">
      <c r="N22540" s="561" t="n"/>
    </row>
    <row r="22541">
      <c r="N22541" s="561" t="n"/>
    </row>
    <row r="22542">
      <c r="N22542" s="561" t="n"/>
    </row>
    <row r="22543">
      <c r="N22543" s="561" t="n"/>
    </row>
    <row r="22544">
      <c r="N22544" s="561" t="n"/>
    </row>
    <row r="22545">
      <c r="N22545" s="561" t="n"/>
    </row>
    <row r="22546">
      <c r="N22546" s="561" t="n"/>
    </row>
    <row r="22547">
      <c r="N22547" s="561" t="n"/>
    </row>
    <row r="22548">
      <c r="N22548" s="561" t="n"/>
    </row>
    <row r="22549">
      <c r="N22549" s="561" t="n"/>
    </row>
    <row r="22550">
      <c r="N22550" s="561" t="n"/>
    </row>
    <row r="22551">
      <c r="N22551" s="561" t="n"/>
    </row>
    <row r="22552">
      <c r="N22552" s="561" t="n"/>
    </row>
    <row r="22553">
      <c r="N22553" s="561" t="n"/>
    </row>
    <row r="22554">
      <c r="N22554" s="561" t="n"/>
    </row>
    <row r="22555">
      <c r="N22555" s="561" t="n"/>
    </row>
    <row r="22556">
      <c r="N22556" s="561" t="n"/>
    </row>
    <row r="22557">
      <c r="N22557" s="561" t="n"/>
    </row>
    <row r="22558">
      <c r="N22558" s="561" t="n"/>
    </row>
    <row r="22559">
      <c r="N22559" s="561" t="n"/>
    </row>
    <row r="22560">
      <c r="N22560" s="561" t="n"/>
    </row>
    <row r="22561">
      <c r="N22561" s="561" t="n"/>
    </row>
    <row r="22562">
      <c r="N22562" s="561" t="n"/>
    </row>
    <row r="22563">
      <c r="N22563" s="561" t="n"/>
    </row>
    <row r="22564">
      <c r="N22564" s="561" t="n"/>
    </row>
    <row r="22565">
      <c r="N22565" s="561" t="n"/>
    </row>
    <row r="22566">
      <c r="N22566" s="561" t="n"/>
    </row>
    <row r="22567">
      <c r="N22567" s="561" t="n"/>
    </row>
    <row r="22568">
      <c r="N22568" s="561" t="n"/>
    </row>
    <row r="22569">
      <c r="N22569" s="561" t="n"/>
    </row>
    <row r="22570">
      <c r="N22570" s="561" t="n"/>
    </row>
    <row r="22571">
      <c r="N22571" s="561" t="n"/>
    </row>
    <row r="22572">
      <c r="N22572" s="561" t="n"/>
    </row>
    <row r="22573">
      <c r="N22573" s="561" t="n"/>
    </row>
    <row r="22574">
      <c r="N22574" s="561" t="n"/>
    </row>
    <row r="22575">
      <c r="N22575" s="561" t="n"/>
    </row>
    <row r="22576">
      <c r="N22576" s="561" t="n"/>
    </row>
    <row r="22577">
      <c r="N22577" s="561" t="n"/>
    </row>
    <row r="22578">
      <c r="N22578" s="561" t="n"/>
    </row>
    <row r="22579">
      <c r="N22579" s="561" t="n"/>
    </row>
    <row r="22580">
      <c r="N22580" s="561" t="n"/>
    </row>
    <row r="22581">
      <c r="N22581" s="561" t="n"/>
    </row>
    <row r="22582">
      <c r="N22582" s="561" t="n"/>
    </row>
    <row r="22583">
      <c r="N22583" s="561" t="n"/>
    </row>
    <row r="22584">
      <c r="N22584" s="561" t="n"/>
    </row>
    <row r="22585">
      <c r="N22585" s="561" t="n"/>
    </row>
    <row r="22586">
      <c r="N22586" s="561" t="n"/>
    </row>
    <row r="22587">
      <c r="N22587" s="561" t="n"/>
    </row>
    <row r="22588">
      <c r="N22588" s="561" t="n"/>
    </row>
    <row r="22589">
      <c r="N22589" s="561" t="n"/>
    </row>
    <row r="22590">
      <c r="N22590" s="561" t="n"/>
    </row>
    <row r="22591">
      <c r="N22591" s="561" t="n"/>
    </row>
    <row r="22592">
      <c r="N22592" s="561" t="n"/>
    </row>
    <row r="22593">
      <c r="N22593" s="561" t="n"/>
    </row>
    <row r="22594">
      <c r="N22594" s="561" t="n"/>
    </row>
    <row r="22595">
      <c r="N22595" s="561" t="n"/>
    </row>
    <row r="22596">
      <c r="N22596" s="561" t="n"/>
    </row>
    <row r="22597">
      <c r="N22597" s="561" t="n"/>
    </row>
    <row r="22598">
      <c r="N22598" s="561" t="n"/>
    </row>
    <row r="22599">
      <c r="N22599" s="561" t="n"/>
    </row>
    <row r="22600">
      <c r="N22600" s="561" t="n"/>
    </row>
    <row r="22601">
      <c r="N22601" s="561" t="n"/>
    </row>
    <row r="22602">
      <c r="N22602" s="561" t="n"/>
    </row>
    <row r="22603">
      <c r="N22603" s="561" t="n"/>
    </row>
    <row r="22604">
      <c r="N22604" s="561" t="n"/>
    </row>
    <row r="22605">
      <c r="N22605" s="561" t="n"/>
    </row>
    <row r="22606">
      <c r="N22606" s="561" t="n"/>
    </row>
    <row r="22607">
      <c r="N22607" s="561" t="n"/>
    </row>
    <row r="22608">
      <c r="N22608" s="561" t="n"/>
    </row>
    <row r="22609">
      <c r="N22609" s="561" t="n"/>
    </row>
    <row r="22610">
      <c r="N22610" s="561" t="n"/>
    </row>
    <row r="22611">
      <c r="N22611" s="561" t="n"/>
    </row>
    <row r="22612">
      <c r="N22612" s="561" t="n"/>
    </row>
    <row r="22613">
      <c r="N22613" s="561" t="n"/>
    </row>
    <row r="22614">
      <c r="N22614" s="561" t="n"/>
    </row>
    <row r="22615">
      <c r="N22615" s="561" t="n"/>
    </row>
    <row r="22616">
      <c r="N22616" s="561" t="n"/>
    </row>
    <row r="22617">
      <c r="N22617" s="561" t="n"/>
    </row>
    <row r="22618">
      <c r="N22618" s="561" t="n"/>
    </row>
    <row r="22619">
      <c r="N22619" s="561" t="n"/>
    </row>
    <row r="22620">
      <c r="N22620" s="561" t="n"/>
    </row>
    <row r="22621">
      <c r="N22621" s="561" t="n"/>
    </row>
    <row r="22622">
      <c r="N22622" s="561" t="n"/>
    </row>
    <row r="22623">
      <c r="N22623" s="561" t="n"/>
    </row>
    <row r="22624">
      <c r="N22624" s="561" t="n"/>
    </row>
    <row r="22625">
      <c r="N22625" s="561" t="n"/>
    </row>
    <row r="22626">
      <c r="N22626" s="561" t="n"/>
    </row>
    <row r="22627">
      <c r="N22627" s="561" t="n"/>
    </row>
    <row r="22628">
      <c r="N22628" s="561" t="n"/>
    </row>
    <row r="22629">
      <c r="N22629" s="561" t="n"/>
    </row>
    <row r="22630">
      <c r="N22630" s="561" t="n"/>
    </row>
    <row r="22631">
      <c r="N22631" s="561" t="n"/>
    </row>
    <row r="22632">
      <c r="N22632" s="561" t="n"/>
    </row>
    <row r="22633">
      <c r="N22633" s="561" t="n"/>
    </row>
    <row r="22634">
      <c r="N22634" s="561" t="n"/>
    </row>
    <row r="22635">
      <c r="N22635" s="561" t="n"/>
    </row>
    <row r="22636">
      <c r="N22636" s="561" t="n"/>
    </row>
    <row r="22637">
      <c r="N22637" s="561" t="n"/>
    </row>
    <row r="22638">
      <c r="N22638" s="561" t="n"/>
    </row>
    <row r="22639">
      <c r="N22639" s="561" t="n"/>
    </row>
    <row r="22640">
      <c r="N22640" s="561" t="n"/>
    </row>
    <row r="22641">
      <c r="N22641" s="561" t="n"/>
    </row>
    <row r="22642">
      <c r="N22642" s="561" t="n"/>
    </row>
    <row r="22643">
      <c r="N22643" s="561" t="n"/>
    </row>
    <row r="22644">
      <c r="N22644" s="561" t="n"/>
    </row>
    <row r="22645">
      <c r="N22645" s="561" t="n"/>
    </row>
    <row r="22646">
      <c r="N22646" s="561" t="n"/>
    </row>
    <row r="22647">
      <c r="N22647" s="561" t="n"/>
    </row>
    <row r="22648">
      <c r="N22648" s="561" t="n"/>
    </row>
    <row r="22649">
      <c r="N22649" s="561" t="n"/>
    </row>
    <row r="22650">
      <c r="N22650" s="561" t="n"/>
    </row>
    <row r="22651">
      <c r="N22651" s="561" t="n"/>
    </row>
    <row r="22652">
      <c r="N22652" s="561" t="n"/>
    </row>
    <row r="22653">
      <c r="N22653" s="561" t="n"/>
    </row>
    <row r="22654">
      <c r="N22654" s="561" t="n"/>
    </row>
    <row r="22655">
      <c r="N22655" s="561" t="n"/>
    </row>
    <row r="22656">
      <c r="N22656" s="561" t="n"/>
    </row>
    <row r="22657">
      <c r="N22657" s="561" t="n"/>
    </row>
    <row r="22658">
      <c r="N22658" s="561" t="n"/>
    </row>
    <row r="22659">
      <c r="N22659" s="561" t="n"/>
    </row>
    <row r="22660">
      <c r="N22660" s="561" t="n"/>
    </row>
    <row r="22661">
      <c r="N22661" s="561" t="n"/>
    </row>
    <row r="22662">
      <c r="N22662" s="561" t="n"/>
    </row>
    <row r="22663">
      <c r="N22663" s="561" t="n"/>
    </row>
    <row r="22664">
      <c r="N22664" s="561" t="n"/>
    </row>
    <row r="22665">
      <c r="N22665" s="561" t="n"/>
    </row>
    <row r="22666">
      <c r="N22666" s="561" t="n"/>
    </row>
    <row r="22667">
      <c r="N22667" s="561" t="n"/>
    </row>
    <row r="22668">
      <c r="N22668" s="561" t="n"/>
    </row>
    <row r="22669">
      <c r="N22669" s="561" t="n"/>
    </row>
    <row r="22670">
      <c r="N22670" s="561" t="n"/>
    </row>
    <row r="22671">
      <c r="N22671" s="561" t="n"/>
    </row>
    <row r="22672">
      <c r="N22672" s="561" t="n"/>
    </row>
    <row r="22673">
      <c r="N22673" s="561" t="n"/>
    </row>
    <row r="22674">
      <c r="N22674" s="561" t="n"/>
    </row>
    <row r="22675">
      <c r="N22675" s="561" t="n"/>
    </row>
    <row r="22676">
      <c r="N22676" s="561" t="n"/>
    </row>
    <row r="22677">
      <c r="N22677" s="561" t="n"/>
    </row>
    <row r="22678">
      <c r="N22678" s="561" t="n"/>
    </row>
    <row r="22679">
      <c r="N22679" s="561" t="n"/>
    </row>
    <row r="22680">
      <c r="N22680" s="561" t="n"/>
    </row>
    <row r="22681">
      <c r="N22681" s="561" t="n"/>
    </row>
    <row r="22682">
      <c r="N22682" s="561" t="n"/>
    </row>
    <row r="22683">
      <c r="N22683" s="561" t="n"/>
    </row>
    <row r="22684">
      <c r="N22684" s="561" t="n"/>
    </row>
    <row r="22685">
      <c r="N22685" s="561" t="n"/>
    </row>
    <row r="22686">
      <c r="N22686" s="561" t="n"/>
    </row>
    <row r="22687">
      <c r="N22687" s="561" t="n"/>
    </row>
    <row r="22688">
      <c r="N22688" s="561" t="n"/>
    </row>
    <row r="22689">
      <c r="N22689" s="561" t="n"/>
    </row>
    <row r="22690">
      <c r="N22690" s="561" t="n"/>
    </row>
    <row r="22691">
      <c r="N22691" s="561" t="n"/>
    </row>
    <row r="22692">
      <c r="N22692" s="561" t="n"/>
    </row>
    <row r="22693">
      <c r="N22693" s="561" t="n"/>
    </row>
    <row r="22694">
      <c r="N22694" s="561" t="n"/>
    </row>
    <row r="22695">
      <c r="N22695" s="561" t="n"/>
    </row>
    <row r="22696">
      <c r="N22696" s="561" t="n"/>
    </row>
    <row r="22697">
      <c r="N22697" s="561" t="n"/>
    </row>
    <row r="22698">
      <c r="N22698" s="561" t="n"/>
    </row>
    <row r="22699">
      <c r="N22699" s="561" t="n"/>
    </row>
    <row r="22700">
      <c r="N22700" s="561" t="n"/>
    </row>
    <row r="22701">
      <c r="N22701" s="561" t="n"/>
    </row>
    <row r="22702">
      <c r="N22702" s="561" t="n"/>
    </row>
    <row r="22703">
      <c r="N22703" s="561" t="n"/>
    </row>
    <row r="22704">
      <c r="N22704" s="561" t="n"/>
    </row>
    <row r="22705">
      <c r="N22705" s="561" t="n"/>
    </row>
    <row r="22706">
      <c r="N22706" s="561" t="n"/>
    </row>
    <row r="22707">
      <c r="N22707" s="561" t="n"/>
    </row>
    <row r="22708">
      <c r="N22708" s="561" t="n"/>
    </row>
    <row r="22709">
      <c r="N22709" s="561" t="n"/>
    </row>
    <row r="22710">
      <c r="N22710" s="561" t="n"/>
    </row>
    <row r="22711">
      <c r="N22711" s="561" t="n"/>
    </row>
    <row r="22712">
      <c r="N22712" s="561" t="n"/>
    </row>
    <row r="22713">
      <c r="N22713" s="561" t="n"/>
    </row>
    <row r="22714">
      <c r="N22714" s="561" t="n"/>
    </row>
    <row r="22715">
      <c r="N22715" s="561" t="n"/>
    </row>
    <row r="22716">
      <c r="N22716" s="561" t="n"/>
    </row>
    <row r="22717">
      <c r="N22717" s="561" t="n"/>
    </row>
    <row r="22718">
      <c r="N22718" s="561" t="n"/>
    </row>
    <row r="22719">
      <c r="N22719" s="561" t="n"/>
    </row>
    <row r="22720">
      <c r="N22720" s="561" t="n"/>
    </row>
    <row r="22721">
      <c r="N22721" s="561" t="n"/>
    </row>
    <row r="22722">
      <c r="N22722" s="561" t="n"/>
    </row>
    <row r="22723">
      <c r="N22723" s="561" t="n"/>
    </row>
    <row r="22724">
      <c r="N22724" s="561" t="n"/>
    </row>
    <row r="22725">
      <c r="N22725" s="561" t="n"/>
    </row>
    <row r="22726">
      <c r="N22726" s="561" t="n"/>
    </row>
    <row r="22727">
      <c r="N22727" s="561" t="n"/>
    </row>
    <row r="22728">
      <c r="N22728" s="561" t="n"/>
    </row>
    <row r="22729">
      <c r="N22729" s="561" t="n"/>
    </row>
    <row r="22730">
      <c r="N22730" s="561" t="n"/>
    </row>
    <row r="22731">
      <c r="N22731" s="561" t="n"/>
    </row>
    <row r="22732">
      <c r="N22732" s="561" t="n"/>
    </row>
    <row r="22733">
      <c r="N22733" s="561" t="n"/>
    </row>
    <row r="22734">
      <c r="N22734" s="561" t="n"/>
    </row>
    <row r="22735">
      <c r="N22735" s="561" t="n"/>
    </row>
    <row r="22736">
      <c r="N22736" s="561" t="n"/>
    </row>
    <row r="22737">
      <c r="N22737" s="561" t="n"/>
    </row>
    <row r="22738">
      <c r="N22738" s="561" t="n"/>
    </row>
    <row r="22739">
      <c r="N22739" s="561" t="n"/>
    </row>
    <row r="22740">
      <c r="N22740" s="561" t="n"/>
    </row>
    <row r="22741">
      <c r="N22741" s="561" t="n"/>
    </row>
    <row r="22742">
      <c r="N22742" s="561" t="n"/>
    </row>
    <row r="22743">
      <c r="N22743" s="561" t="n"/>
    </row>
    <row r="22744">
      <c r="N22744" s="561" t="n"/>
    </row>
    <row r="22745">
      <c r="N22745" s="561" t="n"/>
    </row>
    <row r="22746">
      <c r="N22746" s="561" t="n"/>
    </row>
    <row r="22747">
      <c r="N22747" s="561" t="n"/>
    </row>
    <row r="22748">
      <c r="N22748" s="561" t="n"/>
    </row>
    <row r="22749">
      <c r="N22749" s="561" t="n"/>
    </row>
    <row r="22750">
      <c r="N22750" s="561" t="n"/>
    </row>
    <row r="22751">
      <c r="N22751" s="561" t="n"/>
    </row>
    <row r="22752">
      <c r="N22752" s="561" t="n"/>
    </row>
    <row r="22753">
      <c r="N22753" s="561" t="n"/>
    </row>
    <row r="22754">
      <c r="N22754" s="561" t="n"/>
    </row>
    <row r="22755">
      <c r="N22755" s="561" t="n"/>
    </row>
    <row r="22756">
      <c r="N22756" s="561" t="n"/>
    </row>
    <row r="22757">
      <c r="N22757" s="561" t="n"/>
    </row>
    <row r="22758">
      <c r="N22758" s="561" t="n"/>
    </row>
    <row r="22759">
      <c r="N22759" s="561" t="n"/>
    </row>
    <row r="22760">
      <c r="N22760" s="561" t="n"/>
    </row>
    <row r="22761">
      <c r="N22761" s="561" t="n"/>
    </row>
    <row r="22762">
      <c r="N22762" s="561" t="n"/>
    </row>
    <row r="22763">
      <c r="N22763" s="561" t="n"/>
    </row>
    <row r="22764">
      <c r="N22764" s="561" t="n"/>
    </row>
    <row r="22765">
      <c r="N22765" s="561" t="n"/>
    </row>
    <row r="22766">
      <c r="N22766" s="561" t="n"/>
    </row>
    <row r="22767">
      <c r="N22767" s="561" t="n"/>
    </row>
    <row r="22768">
      <c r="N22768" s="561" t="n"/>
    </row>
    <row r="22769">
      <c r="N22769" s="561" t="n"/>
    </row>
    <row r="22770">
      <c r="N22770" s="561" t="n"/>
    </row>
    <row r="22771">
      <c r="N22771" s="561" t="n"/>
    </row>
    <row r="22772">
      <c r="N22772" s="561" t="n"/>
    </row>
    <row r="22773">
      <c r="N22773" s="561" t="n"/>
    </row>
    <row r="22774">
      <c r="N22774" s="561" t="n"/>
    </row>
    <row r="22775">
      <c r="N22775" s="561" t="n"/>
    </row>
    <row r="22776">
      <c r="N22776" s="561" t="n"/>
    </row>
    <row r="22777">
      <c r="N22777" s="561" t="n"/>
    </row>
    <row r="22778">
      <c r="N22778" s="561" t="n"/>
    </row>
    <row r="22779">
      <c r="N22779" s="561" t="n"/>
    </row>
    <row r="22780">
      <c r="N22780" s="561" t="n"/>
    </row>
    <row r="22781">
      <c r="N22781" s="561" t="n"/>
    </row>
    <row r="22782">
      <c r="N22782" s="561" t="n"/>
    </row>
    <row r="22783">
      <c r="N22783" s="561" t="n"/>
    </row>
    <row r="22784">
      <c r="N22784" s="561" t="n"/>
    </row>
    <row r="22785">
      <c r="N22785" s="561" t="n"/>
    </row>
    <row r="22786">
      <c r="N22786" s="561" t="n"/>
    </row>
    <row r="22787">
      <c r="N22787" s="561" t="n"/>
    </row>
    <row r="22788">
      <c r="N22788" s="561" t="n"/>
    </row>
    <row r="22789">
      <c r="N22789" s="561" t="n"/>
    </row>
    <row r="22790">
      <c r="N22790" s="561" t="n"/>
    </row>
    <row r="22791">
      <c r="N22791" s="561" t="n"/>
    </row>
    <row r="22792">
      <c r="N22792" s="561" t="n"/>
    </row>
    <row r="22793">
      <c r="N22793" s="561" t="n"/>
    </row>
    <row r="22794">
      <c r="N22794" s="561" t="n"/>
    </row>
    <row r="22795">
      <c r="N22795" s="561" t="n"/>
    </row>
    <row r="22796">
      <c r="N22796" s="561" t="n"/>
    </row>
    <row r="22797">
      <c r="N22797" s="561" t="n"/>
    </row>
    <row r="22798">
      <c r="N22798" s="561" t="n"/>
    </row>
    <row r="22799">
      <c r="N22799" s="561" t="n"/>
    </row>
    <row r="22800">
      <c r="N22800" s="561" t="n"/>
    </row>
    <row r="22801">
      <c r="N22801" s="561" t="n"/>
    </row>
    <row r="22802">
      <c r="N22802" s="561" t="n"/>
    </row>
    <row r="22803">
      <c r="N22803" s="561" t="n"/>
    </row>
    <row r="22804">
      <c r="N22804" s="561" t="n"/>
    </row>
    <row r="22805">
      <c r="N22805" s="561" t="n"/>
    </row>
    <row r="22806">
      <c r="N22806" s="561" t="n"/>
    </row>
    <row r="22807">
      <c r="N22807" s="561" t="n"/>
    </row>
    <row r="22808">
      <c r="N22808" s="561" t="n"/>
    </row>
    <row r="22809">
      <c r="N22809" s="561" t="n"/>
    </row>
    <row r="22810">
      <c r="N22810" s="561" t="n"/>
    </row>
    <row r="22811">
      <c r="N22811" s="561" t="n"/>
    </row>
    <row r="22812">
      <c r="N22812" s="561" t="n"/>
    </row>
    <row r="22813">
      <c r="N22813" s="561" t="n"/>
    </row>
    <row r="22814">
      <c r="N22814" s="561" t="n"/>
    </row>
    <row r="22815">
      <c r="N22815" s="561" t="n"/>
    </row>
    <row r="22816">
      <c r="N22816" s="561" t="n"/>
    </row>
    <row r="22817">
      <c r="N22817" s="561" t="n"/>
    </row>
    <row r="22818">
      <c r="N22818" s="561" t="n"/>
    </row>
    <row r="22819">
      <c r="N22819" s="561" t="n"/>
    </row>
    <row r="22820">
      <c r="N22820" s="561" t="n"/>
    </row>
    <row r="22821">
      <c r="N22821" s="561" t="n"/>
    </row>
    <row r="22822">
      <c r="N22822" s="561" t="n"/>
    </row>
    <row r="22823">
      <c r="N22823" s="561" t="n"/>
    </row>
    <row r="22824">
      <c r="N22824" s="561" t="n"/>
    </row>
    <row r="22825">
      <c r="N22825" s="561" t="n"/>
    </row>
    <row r="22826">
      <c r="N22826" s="561" t="n"/>
    </row>
    <row r="22827">
      <c r="N22827" s="561" t="n"/>
    </row>
    <row r="22828">
      <c r="N22828" s="561" t="n"/>
    </row>
    <row r="22829">
      <c r="N22829" s="561" t="n"/>
    </row>
    <row r="22830">
      <c r="N22830" s="561" t="n"/>
    </row>
    <row r="22831">
      <c r="N22831" s="561" t="n"/>
    </row>
    <row r="22832">
      <c r="N22832" s="561" t="n"/>
    </row>
    <row r="22833">
      <c r="N22833" s="561" t="n"/>
    </row>
    <row r="22834">
      <c r="N22834" s="561" t="n"/>
    </row>
    <row r="22835">
      <c r="N22835" s="561" t="n"/>
    </row>
    <row r="22836">
      <c r="N22836" s="561" t="n"/>
    </row>
    <row r="22837">
      <c r="N22837" s="561" t="n"/>
    </row>
    <row r="22838">
      <c r="N22838" s="561" t="n"/>
    </row>
    <row r="22839">
      <c r="N22839" s="561" t="n"/>
    </row>
    <row r="22840">
      <c r="N22840" s="561" t="n"/>
    </row>
    <row r="22841">
      <c r="N22841" s="561" t="n"/>
    </row>
    <row r="22842">
      <c r="N22842" s="561" t="n"/>
    </row>
    <row r="22843">
      <c r="N22843" s="561" t="n"/>
    </row>
    <row r="22844">
      <c r="N22844" s="561" t="n"/>
    </row>
    <row r="22845">
      <c r="N22845" s="561" t="n"/>
    </row>
    <row r="22846">
      <c r="N22846" s="561" t="n"/>
    </row>
    <row r="22847">
      <c r="N22847" s="561" t="n"/>
    </row>
    <row r="22848">
      <c r="N22848" s="561" t="n"/>
    </row>
    <row r="22849">
      <c r="N22849" s="561" t="n"/>
    </row>
    <row r="22850">
      <c r="N22850" s="561" t="n"/>
    </row>
    <row r="22851">
      <c r="N22851" s="561" t="n"/>
    </row>
    <row r="22852">
      <c r="N22852" s="561" t="n"/>
    </row>
    <row r="22853">
      <c r="N22853" s="561" t="n"/>
    </row>
    <row r="22854">
      <c r="N22854" s="561" t="n"/>
    </row>
    <row r="22855">
      <c r="N22855" s="561" t="n"/>
    </row>
    <row r="22856">
      <c r="N22856" s="561" t="n"/>
    </row>
    <row r="22857">
      <c r="N22857" s="561" t="n"/>
    </row>
    <row r="22858">
      <c r="N22858" s="561" t="n"/>
    </row>
    <row r="22859">
      <c r="N22859" s="561" t="n"/>
    </row>
    <row r="22860">
      <c r="N22860" s="561" t="n"/>
    </row>
    <row r="22861">
      <c r="N22861" s="561" t="n"/>
    </row>
    <row r="22862">
      <c r="N22862" s="561" t="n"/>
    </row>
    <row r="22863">
      <c r="N22863" s="561" t="n"/>
    </row>
    <row r="22864">
      <c r="N22864" s="561" t="n"/>
    </row>
    <row r="22865">
      <c r="N22865" s="561" t="n"/>
    </row>
    <row r="22866">
      <c r="N22866" s="561" t="n"/>
    </row>
    <row r="22867">
      <c r="N22867" s="561" t="n"/>
    </row>
    <row r="22868">
      <c r="N22868" s="561" t="n"/>
    </row>
    <row r="22869">
      <c r="N22869" s="561" t="n"/>
    </row>
    <row r="22870">
      <c r="N22870" s="561" t="n"/>
    </row>
    <row r="22871">
      <c r="N22871" s="561" t="n"/>
    </row>
    <row r="22872">
      <c r="N22872" s="561" t="n"/>
    </row>
    <row r="22873">
      <c r="N22873" s="561" t="n"/>
    </row>
    <row r="22874">
      <c r="N22874" s="561" t="n"/>
    </row>
    <row r="22875">
      <c r="N22875" s="561" t="n"/>
    </row>
    <row r="22876">
      <c r="N22876" s="561" t="n"/>
    </row>
    <row r="22877">
      <c r="N22877" s="561" t="n"/>
    </row>
    <row r="22878">
      <c r="N22878" s="561" t="n"/>
    </row>
    <row r="22879">
      <c r="N22879" s="561" t="n"/>
    </row>
    <row r="22880">
      <c r="N22880" s="561" t="n"/>
    </row>
    <row r="22881">
      <c r="N22881" s="561" t="n"/>
    </row>
    <row r="22882">
      <c r="N22882" s="561" t="n"/>
    </row>
    <row r="22883">
      <c r="N22883" s="561" t="n"/>
    </row>
    <row r="22884">
      <c r="N22884" s="561" t="n"/>
    </row>
    <row r="22885">
      <c r="N22885" s="561" t="n"/>
    </row>
    <row r="22886">
      <c r="N22886" s="561" t="n"/>
    </row>
    <row r="22887">
      <c r="N22887" s="561" t="n"/>
    </row>
    <row r="22888">
      <c r="N22888" s="561" t="n"/>
    </row>
    <row r="22889">
      <c r="N22889" s="561" t="n"/>
    </row>
    <row r="22890">
      <c r="N22890" s="561" t="n"/>
    </row>
    <row r="22891">
      <c r="N22891" s="561" t="n"/>
    </row>
    <row r="22892">
      <c r="N22892" s="561" t="n"/>
    </row>
    <row r="22893">
      <c r="N22893" s="561" t="n"/>
    </row>
    <row r="22894">
      <c r="N22894" s="561" t="n"/>
    </row>
    <row r="22895">
      <c r="N22895" s="561" t="n"/>
    </row>
    <row r="22896">
      <c r="N22896" s="561" t="n"/>
    </row>
    <row r="22897">
      <c r="N22897" s="561" t="n"/>
    </row>
    <row r="22898">
      <c r="N22898" s="561" t="n"/>
    </row>
    <row r="22899">
      <c r="N22899" s="561" t="n"/>
    </row>
    <row r="22900">
      <c r="N22900" s="561" t="n"/>
    </row>
    <row r="22901">
      <c r="N22901" s="561" t="n"/>
    </row>
    <row r="22902">
      <c r="N22902" s="561" t="n"/>
    </row>
    <row r="22903">
      <c r="N22903" s="561" t="n"/>
    </row>
    <row r="22904">
      <c r="N22904" s="561" t="n"/>
    </row>
    <row r="22905">
      <c r="N22905" s="561" t="n"/>
    </row>
    <row r="22906">
      <c r="N22906" s="561" t="n"/>
    </row>
    <row r="22907">
      <c r="N22907" s="561" t="n"/>
    </row>
    <row r="22908">
      <c r="N22908" s="561" t="n"/>
    </row>
    <row r="22909">
      <c r="N22909" s="561" t="n"/>
    </row>
    <row r="22910">
      <c r="N22910" s="561" t="n"/>
    </row>
    <row r="22911">
      <c r="N22911" s="561" t="n"/>
    </row>
    <row r="22912">
      <c r="N22912" s="561" t="n"/>
    </row>
    <row r="22913">
      <c r="N22913" s="561" t="n"/>
    </row>
    <row r="22914">
      <c r="N22914" s="561" t="n"/>
    </row>
    <row r="22915">
      <c r="N22915" s="561" t="n"/>
    </row>
    <row r="22916">
      <c r="N22916" s="561" t="n"/>
    </row>
    <row r="22917">
      <c r="N22917" s="561" t="n"/>
    </row>
    <row r="22918">
      <c r="N22918" s="561" t="n"/>
    </row>
    <row r="22919">
      <c r="N22919" s="561" t="n"/>
    </row>
    <row r="22920">
      <c r="N22920" s="561" t="n"/>
    </row>
    <row r="22921">
      <c r="N22921" s="561" t="n"/>
    </row>
    <row r="22922">
      <c r="N22922" s="561" t="n"/>
    </row>
    <row r="22923">
      <c r="N22923" s="561" t="n"/>
    </row>
    <row r="22924">
      <c r="N22924" s="561" t="n"/>
    </row>
    <row r="22925">
      <c r="N22925" s="561" t="n"/>
    </row>
    <row r="22926">
      <c r="N22926" s="561" t="n"/>
    </row>
    <row r="22927">
      <c r="N22927" s="561" t="n"/>
    </row>
    <row r="22928">
      <c r="N22928" s="561" t="n"/>
    </row>
    <row r="22929">
      <c r="N22929" s="561" t="n"/>
    </row>
    <row r="22930">
      <c r="N22930" s="561" t="n"/>
    </row>
    <row r="22931">
      <c r="N22931" s="561" t="n"/>
    </row>
    <row r="22932">
      <c r="N22932" s="561" t="n"/>
    </row>
    <row r="22933">
      <c r="N22933" s="561" t="n"/>
    </row>
    <row r="22934">
      <c r="N22934" s="561" t="n"/>
    </row>
    <row r="22935">
      <c r="N22935" s="561" t="n"/>
    </row>
    <row r="22936">
      <c r="N22936" s="561" t="n"/>
    </row>
    <row r="22937">
      <c r="N22937" s="561" t="n"/>
    </row>
    <row r="22938">
      <c r="N22938" s="561" t="n"/>
    </row>
    <row r="22939">
      <c r="N22939" s="561" t="n"/>
    </row>
    <row r="22940">
      <c r="N22940" s="561" t="n"/>
    </row>
    <row r="22941">
      <c r="N22941" s="561" t="n"/>
    </row>
    <row r="22942">
      <c r="N22942" s="561" t="n"/>
    </row>
    <row r="22943">
      <c r="N22943" s="561" t="n"/>
    </row>
    <row r="22944">
      <c r="N22944" s="561" t="n"/>
    </row>
    <row r="22945">
      <c r="N22945" s="561" t="n"/>
    </row>
    <row r="22946">
      <c r="N22946" s="561" t="n"/>
    </row>
    <row r="22947">
      <c r="N22947" s="561" t="n"/>
    </row>
    <row r="22948">
      <c r="N22948" s="561" t="n"/>
    </row>
    <row r="22949">
      <c r="N22949" s="561" t="n"/>
    </row>
    <row r="22950">
      <c r="N22950" s="561" t="n"/>
    </row>
    <row r="22951">
      <c r="N22951" s="561" t="n"/>
    </row>
    <row r="22952">
      <c r="N22952" s="561" t="n"/>
    </row>
    <row r="22953">
      <c r="N22953" s="561" t="n"/>
    </row>
    <row r="22954">
      <c r="N22954" s="561" t="n"/>
    </row>
    <row r="22955">
      <c r="N22955" s="561" t="n"/>
    </row>
    <row r="22956">
      <c r="N22956" s="561" t="n"/>
    </row>
    <row r="22957">
      <c r="N22957" s="561" t="n"/>
    </row>
    <row r="22958">
      <c r="N22958" s="561" t="n"/>
    </row>
    <row r="22959">
      <c r="N22959" s="561" t="n"/>
    </row>
    <row r="22960">
      <c r="N22960" s="561" t="n"/>
    </row>
    <row r="22961">
      <c r="N22961" s="561" t="n"/>
    </row>
    <row r="22962">
      <c r="N22962" s="561" t="n"/>
    </row>
    <row r="22963">
      <c r="N22963" s="561" t="n"/>
    </row>
    <row r="22964">
      <c r="N22964" s="561" t="n"/>
    </row>
    <row r="22965">
      <c r="N22965" s="561" t="n"/>
    </row>
    <row r="22966">
      <c r="N22966" s="561" t="n"/>
    </row>
    <row r="22967">
      <c r="N22967" s="561" t="n"/>
    </row>
    <row r="22968">
      <c r="N22968" s="561" t="n"/>
    </row>
    <row r="22969">
      <c r="N22969" s="561" t="n"/>
    </row>
    <row r="22970">
      <c r="N22970" s="561" t="n"/>
    </row>
    <row r="22971">
      <c r="N22971" s="561" t="n"/>
    </row>
    <row r="22972">
      <c r="N22972" s="561" t="n"/>
    </row>
    <row r="22973">
      <c r="N22973" s="561" t="n"/>
    </row>
    <row r="22974">
      <c r="N22974" s="561" t="n"/>
    </row>
    <row r="22975">
      <c r="N22975" s="561" t="n"/>
    </row>
    <row r="22976">
      <c r="N22976" s="561" t="n"/>
    </row>
    <row r="22977">
      <c r="N22977" s="561" t="n"/>
    </row>
    <row r="22978">
      <c r="N22978" s="561" t="n"/>
    </row>
    <row r="22979">
      <c r="N22979" s="561" t="n"/>
    </row>
    <row r="22980">
      <c r="N22980" s="561" t="n"/>
    </row>
    <row r="22981">
      <c r="N22981" s="561" t="n"/>
    </row>
    <row r="22982">
      <c r="N22982" s="561" t="n"/>
    </row>
    <row r="22983">
      <c r="N22983" s="561" t="n"/>
    </row>
    <row r="22984">
      <c r="N22984" s="561" t="n"/>
    </row>
    <row r="22985">
      <c r="N22985" s="561" t="n"/>
    </row>
    <row r="22986">
      <c r="N22986" s="561" t="n"/>
    </row>
    <row r="22987">
      <c r="N22987" s="561" t="n"/>
    </row>
    <row r="22988">
      <c r="N22988" s="561" t="n"/>
    </row>
    <row r="22989">
      <c r="N22989" s="561" t="n"/>
    </row>
    <row r="22990">
      <c r="N22990" s="561" t="n"/>
    </row>
    <row r="22991">
      <c r="N22991" s="561" t="n"/>
    </row>
    <row r="22992">
      <c r="N22992" s="561" t="n"/>
    </row>
    <row r="22993">
      <c r="N22993" s="561" t="n"/>
    </row>
    <row r="22994">
      <c r="N22994" s="561" t="n"/>
    </row>
    <row r="22995">
      <c r="N22995" s="561" t="n"/>
    </row>
    <row r="22996">
      <c r="N22996" s="561" t="n"/>
    </row>
    <row r="22997">
      <c r="N22997" s="561" t="n"/>
    </row>
    <row r="22998">
      <c r="N22998" s="561" t="n"/>
    </row>
    <row r="22999">
      <c r="N22999" s="561" t="n"/>
    </row>
    <row r="23000">
      <c r="N23000" s="561" t="n"/>
    </row>
    <row r="23001">
      <c r="N23001" s="561" t="n"/>
    </row>
    <row r="23002">
      <c r="N23002" s="561" t="n"/>
    </row>
    <row r="23003">
      <c r="N23003" s="561" t="n"/>
    </row>
    <row r="23004">
      <c r="N23004" s="561" t="n"/>
    </row>
    <row r="23005">
      <c r="N23005" s="561" t="n"/>
    </row>
    <row r="23006">
      <c r="N23006" s="561" t="n"/>
    </row>
    <row r="23007">
      <c r="N23007" s="561" t="n"/>
    </row>
    <row r="23008">
      <c r="N23008" s="561" t="n"/>
    </row>
    <row r="23009">
      <c r="N23009" s="561" t="n"/>
    </row>
    <row r="23010">
      <c r="N23010" s="561" t="n"/>
    </row>
    <row r="23011">
      <c r="N23011" s="561" t="n"/>
    </row>
    <row r="23012">
      <c r="N23012" s="561" t="n"/>
    </row>
    <row r="23013">
      <c r="N23013" s="561" t="n"/>
    </row>
    <row r="23014">
      <c r="N23014" s="561" t="n"/>
    </row>
    <row r="23015">
      <c r="N23015" s="561" t="n"/>
    </row>
    <row r="23016">
      <c r="N23016" s="561" t="n"/>
    </row>
    <row r="23017">
      <c r="N23017" s="561" t="n"/>
    </row>
    <row r="23018">
      <c r="N23018" s="561" t="n"/>
    </row>
    <row r="23019">
      <c r="N23019" s="561" t="n"/>
    </row>
    <row r="23020">
      <c r="N23020" s="561" t="n"/>
    </row>
    <row r="23021">
      <c r="N23021" s="561" t="n"/>
    </row>
    <row r="23022">
      <c r="N23022" s="561" t="n"/>
    </row>
    <row r="23023">
      <c r="N23023" s="561" t="n"/>
    </row>
    <row r="23024">
      <c r="N23024" s="561" t="n"/>
    </row>
    <row r="23025">
      <c r="N23025" s="561" t="n"/>
    </row>
    <row r="23026">
      <c r="N23026" s="561" t="n"/>
    </row>
    <row r="23027">
      <c r="N23027" s="561" t="n"/>
    </row>
    <row r="23028">
      <c r="N23028" s="561" t="n"/>
    </row>
    <row r="23029">
      <c r="N23029" s="561" t="n"/>
    </row>
    <row r="23030">
      <c r="N23030" s="561" t="n"/>
    </row>
    <row r="23031">
      <c r="N23031" s="561" t="n"/>
    </row>
    <row r="23032">
      <c r="N23032" s="561" t="n"/>
    </row>
    <row r="23033">
      <c r="N23033" s="561" t="n"/>
    </row>
    <row r="23034">
      <c r="N23034" s="561" t="n"/>
    </row>
    <row r="23035">
      <c r="N23035" s="561" t="n"/>
    </row>
    <row r="23036">
      <c r="N23036" s="561" t="n"/>
    </row>
    <row r="23037">
      <c r="N23037" s="561" t="n"/>
    </row>
    <row r="23038">
      <c r="N23038" s="561" t="n"/>
    </row>
    <row r="23039">
      <c r="N23039" s="561" t="n"/>
    </row>
    <row r="23040">
      <c r="N23040" s="561" t="n"/>
    </row>
    <row r="23041">
      <c r="N23041" s="561" t="n"/>
    </row>
    <row r="23042">
      <c r="N23042" s="561" t="n"/>
    </row>
    <row r="23043">
      <c r="N23043" s="561" t="n"/>
    </row>
    <row r="23044">
      <c r="N23044" s="561" t="n"/>
    </row>
    <row r="23045">
      <c r="N23045" s="561" t="n"/>
    </row>
    <row r="23046">
      <c r="N23046" s="561" t="n"/>
    </row>
    <row r="23047">
      <c r="N23047" s="561" t="n"/>
    </row>
    <row r="23048">
      <c r="N23048" s="561" t="n"/>
    </row>
    <row r="23049">
      <c r="N23049" s="561" t="n"/>
    </row>
    <row r="23050">
      <c r="N23050" s="561" t="n"/>
    </row>
    <row r="23051">
      <c r="N23051" s="561" t="n"/>
    </row>
    <row r="23052">
      <c r="N23052" s="561" t="n"/>
    </row>
    <row r="23053">
      <c r="N23053" s="561" t="n"/>
    </row>
    <row r="23054">
      <c r="N23054" s="561" t="n"/>
    </row>
    <row r="23055">
      <c r="N23055" s="561" t="n"/>
    </row>
    <row r="23056">
      <c r="N23056" s="561" t="n"/>
    </row>
    <row r="23057">
      <c r="N23057" s="561" t="n"/>
    </row>
    <row r="23058">
      <c r="N23058" s="561" t="n"/>
    </row>
    <row r="23059">
      <c r="N23059" s="561" t="n"/>
    </row>
    <row r="23060">
      <c r="N23060" s="561" t="n"/>
    </row>
    <row r="23061">
      <c r="N23061" s="561" t="n"/>
    </row>
    <row r="23062">
      <c r="N23062" s="561" t="n"/>
    </row>
    <row r="23063">
      <c r="N23063" s="561" t="n"/>
    </row>
    <row r="23064">
      <c r="N23064" s="561" t="n"/>
    </row>
    <row r="23065">
      <c r="N23065" s="561" t="n"/>
    </row>
    <row r="23066">
      <c r="N23066" s="561" t="n"/>
    </row>
    <row r="23067">
      <c r="N23067" s="561" t="n"/>
    </row>
    <row r="23068">
      <c r="N23068" s="561" t="n"/>
    </row>
    <row r="23069">
      <c r="N23069" s="561" t="n"/>
    </row>
    <row r="23070">
      <c r="N23070" s="561" t="n"/>
    </row>
    <row r="23071">
      <c r="N23071" s="561" t="n"/>
    </row>
    <row r="23072">
      <c r="N23072" s="561" t="n"/>
    </row>
    <row r="23073">
      <c r="N23073" s="561" t="n"/>
    </row>
    <row r="23074">
      <c r="N23074" s="561" t="n"/>
    </row>
    <row r="23075">
      <c r="N23075" s="561" t="n"/>
    </row>
    <row r="23076">
      <c r="N23076" s="561" t="n"/>
    </row>
    <row r="23077">
      <c r="N23077" s="561" t="n"/>
    </row>
    <row r="23078">
      <c r="N23078" s="561" t="n"/>
    </row>
    <row r="23079">
      <c r="N23079" s="561" t="n"/>
    </row>
    <row r="23080">
      <c r="N23080" s="561" t="n"/>
    </row>
    <row r="23081">
      <c r="N23081" s="561" t="n"/>
    </row>
    <row r="23082">
      <c r="N23082" s="561" t="n"/>
    </row>
    <row r="23083">
      <c r="N23083" s="561" t="n"/>
    </row>
    <row r="23084">
      <c r="N23084" s="561" t="n"/>
    </row>
    <row r="23085">
      <c r="N23085" s="561" t="n"/>
    </row>
    <row r="23086">
      <c r="N23086" s="561" t="n"/>
    </row>
    <row r="23087">
      <c r="N23087" s="561" t="n"/>
    </row>
    <row r="23088">
      <c r="N23088" s="561" t="n"/>
    </row>
    <row r="23089">
      <c r="N23089" s="561" t="n"/>
    </row>
    <row r="23090">
      <c r="N23090" s="561" t="n"/>
    </row>
    <row r="23091">
      <c r="N23091" s="561" t="n"/>
    </row>
    <row r="23092">
      <c r="N23092" s="561" t="n"/>
    </row>
    <row r="23093">
      <c r="N23093" s="561" t="n"/>
    </row>
    <row r="23094">
      <c r="N23094" s="561" t="n"/>
    </row>
    <row r="23095">
      <c r="N23095" s="561" t="n"/>
    </row>
    <row r="23096">
      <c r="N23096" s="561" t="n"/>
    </row>
    <row r="23097">
      <c r="N23097" s="561" t="n"/>
    </row>
    <row r="23098">
      <c r="N23098" s="561" t="n"/>
    </row>
    <row r="23099">
      <c r="N23099" s="561" t="n"/>
    </row>
    <row r="23100">
      <c r="N23100" s="561" t="n"/>
    </row>
    <row r="23101">
      <c r="N23101" s="561" t="n"/>
    </row>
    <row r="23102">
      <c r="N23102" s="561" t="n"/>
    </row>
    <row r="23103">
      <c r="N23103" s="561" t="n"/>
    </row>
    <row r="23104">
      <c r="N23104" s="561" t="n"/>
    </row>
    <row r="23105">
      <c r="N23105" s="561" t="n"/>
    </row>
    <row r="23106">
      <c r="N23106" s="561" t="n"/>
    </row>
    <row r="23107">
      <c r="N23107" s="561" t="n"/>
    </row>
    <row r="23108">
      <c r="N23108" s="561" t="n"/>
    </row>
    <row r="23109">
      <c r="N23109" s="561" t="n"/>
    </row>
    <row r="23110">
      <c r="N23110" s="561" t="n"/>
    </row>
    <row r="23111">
      <c r="N23111" s="561" t="n"/>
    </row>
    <row r="23112">
      <c r="N23112" s="561" t="n"/>
    </row>
    <row r="23113">
      <c r="N23113" s="561" t="n"/>
    </row>
    <row r="23114">
      <c r="N23114" s="561" t="n"/>
    </row>
    <row r="23115">
      <c r="N23115" s="561" t="n"/>
    </row>
    <row r="23116">
      <c r="N23116" s="561" t="n"/>
    </row>
    <row r="23117">
      <c r="N23117" s="561" t="n"/>
    </row>
    <row r="23118">
      <c r="N23118" s="561" t="n"/>
    </row>
    <row r="23119">
      <c r="N23119" s="561" t="n"/>
    </row>
    <row r="23120">
      <c r="N23120" s="561" t="n"/>
    </row>
    <row r="23121">
      <c r="N23121" s="561" t="n"/>
    </row>
    <row r="23122">
      <c r="N23122" s="561" t="n"/>
    </row>
    <row r="23123">
      <c r="N23123" s="561" t="n"/>
    </row>
    <row r="23124">
      <c r="N23124" s="561" t="n"/>
    </row>
    <row r="23125">
      <c r="N23125" s="561" t="n"/>
    </row>
    <row r="23126">
      <c r="N23126" s="561" t="n"/>
    </row>
    <row r="23127">
      <c r="N23127" s="561" t="n"/>
    </row>
    <row r="23128">
      <c r="N23128" s="561" t="n"/>
    </row>
    <row r="23129">
      <c r="N23129" s="561" t="n"/>
    </row>
    <row r="23130">
      <c r="N23130" s="561" t="n"/>
    </row>
    <row r="23131">
      <c r="N23131" s="561" t="n"/>
    </row>
    <row r="23132">
      <c r="N23132" s="561" t="n"/>
    </row>
    <row r="23133">
      <c r="N23133" s="561" t="n"/>
    </row>
    <row r="23134">
      <c r="N23134" s="561" t="n"/>
    </row>
    <row r="23135">
      <c r="N23135" s="561" t="n"/>
    </row>
    <row r="23136">
      <c r="N23136" s="561" t="n"/>
    </row>
    <row r="23137">
      <c r="N23137" s="561" t="n"/>
    </row>
    <row r="23138">
      <c r="N23138" s="561" t="n"/>
    </row>
    <row r="23139">
      <c r="N23139" s="561" t="n"/>
    </row>
    <row r="23140">
      <c r="N23140" s="561" t="n"/>
    </row>
    <row r="23141">
      <c r="N23141" s="561" t="n"/>
    </row>
    <row r="23142">
      <c r="N23142" s="561" t="n"/>
    </row>
    <row r="23143">
      <c r="N23143" s="561" t="n"/>
    </row>
    <row r="23144">
      <c r="N23144" s="561" t="n"/>
    </row>
    <row r="23145">
      <c r="N23145" s="561" t="n"/>
    </row>
    <row r="23146">
      <c r="N23146" s="561" t="n"/>
    </row>
    <row r="23147">
      <c r="N23147" s="561" t="n"/>
    </row>
    <row r="23148">
      <c r="N23148" s="561" t="n"/>
    </row>
    <row r="23149">
      <c r="N23149" s="561" t="n"/>
    </row>
    <row r="23150">
      <c r="N23150" s="561" t="n"/>
    </row>
    <row r="23151">
      <c r="N23151" s="561" t="n"/>
    </row>
    <row r="23152">
      <c r="N23152" s="561" t="n"/>
    </row>
    <row r="23153">
      <c r="N23153" s="561" t="n"/>
    </row>
    <row r="23154">
      <c r="N23154" s="561" t="n"/>
    </row>
    <row r="23155">
      <c r="N23155" s="561" t="n"/>
    </row>
    <row r="23156">
      <c r="N23156" s="561" t="n"/>
    </row>
    <row r="23157">
      <c r="N23157" s="561" t="n"/>
    </row>
    <row r="23158">
      <c r="N23158" s="561" t="n"/>
    </row>
    <row r="23159">
      <c r="N23159" s="561" t="n"/>
    </row>
    <row r="23160">
      <c r="N23160" s="561" t="n"/>
    </row>
    <row r="23161">
      <c r="N23161" s="561" t="n"/>
    </row>
    <row r="23162">
      <c r="N23162" s="561" t="n"/>
    </row>
    <row r="23163">
      <c r="N23163" s="561" t="n"/>
    </row>
    <row r="23164">
      <c r="N23164" s="561" t="n"/>
    </row>
    <row r="23165">
      <c r="N23165" s="561" t="n"/>
    </row>
    <row r="23166">
      <c r="N23166" s="561" t="n"/>
    </row>
    <row r="23167">
      <c r="N23167" s="561" t="n"/>
    </row>
    <row r="23168">
      <c r="N23168" s="561" t="n"/>
    </row>
    <row r="23169">
      <c r="N23169" s="561" t="n"/>
    </row>
    <row r="23170">
      <c r="N23170" s="561" t="n"/>
    </row>
    <row r="23171">
      <c r="N23171" s="561" t="n"/>
    </row>
    <row r="23172">
      <c r="N23172" s="561" t="n"/>
    </row>
    <row r="23173">
      <c r="N23173" s="561" t="n"/>
    </row>
    <row r="23174">
      <c r="N23174" s="561" t="n"/>
    </row>
    <row r="23175">
      <c r="N23175" s="561" t="n"/>
    </row>
    <row r="23176">
      <c r="N23176" s="561" t="n"/>
    </row>
    <row r="23177">
      <c r="N23177" s="561" t="n"/>
    </row>
    <row r="23178">
      <c r="N23178" s="561" t="n"/>
    </row>
    <row r="23179">
      <c r="N23179" s="561" t="n"/>
    </row>
    <row r="23180">
      <c r="N23180" s="561" t="n"/>
    </row>
    <row r="23181">
      <c r="N23181" s="561" t="n"/>
    </row>
    <row r="23182">
      <c r="N23182" s="561" t="n"/>
    </row>
    <row r="23183">
      <c r="N23183" s="561" t="n"/>
    </row>
    <row r="23184">
      <c r="N23184" s="561" t="n"/>
    </row>
    <row r="23185">
      <c r="N23185" s="561" t="n"/>
    </row>
    <row r="23186">
      <c r="N23186" s="561" t="n"/>
    </row>
    <row r="23187">
      <c r="N23187" s="561" t="n"/>
    </row>
    <row r="23188">
      <c r="N23188" s="561" t="n"/>
    </row>
    <row r="23189">
      <c r="N23189" s="561" t="n"/>
    </row>
    <row r="23190">
      <c r="N23190" s="561" t="n"/>
    </row>
    <row r="23191">
      <c r="N23191" s="561" t="n"/>
    </row>
    <row r="23192">
      <c r="N23192" s="561" t="n"/>
    </row>
    <row r="23193">
      <c r="N23193" s="561" t="n"/>
    </row>
    <row r="23194">
      <c r="N23194" s="561" t="n"/>
    </row>
    <row r="23195">
      <c r="N23195" s="561" t="n"/>
    </row>
    <row r="23196">
      <c r="N23196" s="561" t="n"/>
    </row>
    <row r="23197">
      <c r="N23197" s="561" t="n"/>
    </row>
    <row r="23198">
      <c r="N23198" s="561" t="n"/>
    </row>
    <row r="23199">
      <c r="N23199" s="561" t="n"/>
    </row>
    <row r="23200">
      <c r="N23200" s="561" t="n"/>
    </row>
    <row r="23201">
      <c r="N23201" s="561" t="n"/>
    </row>
    <row r="23202">
      <c r="N23202" s="561" t="n"/>
    </row>
    <row r="23203">
      <c r="N23203" s="561" t="n"/>
    </row>
    <row r="23204">
      <c r="N23204" s="561" t="n"/>
    </row>
    <row r="23205">
      <c r="N23205" s="561" t="n"/>
    </row>
    <row r="23206">
      <c r="N23206" s="561" t="n"/>
    </row>
    <row r="23207">
      <c r="N23207" s="561" t="n"/>
    </row>
    <row r="23208">
      <c r="N23208" s="561" t="n"/>
    </row>
    <row r="23209">
      <c r="N23209" s="561" t="n"/>
    </row>
    <row r="23210">
      <c r="N23210" s="561" t="n"/>
    </row>
    <row r="23211">
      <c r="N23211" s="561" t="n"/>
    </row>
    <row r="23212">
      <c r="N23212" s="561" t="n"/>
    </row>
    <row r="23213">
      <c r="N23213" s="561" t="n"/>
    </row>
    <row r="23214">
      <c r="N23214" s="561" t="n"/>
    </row>
    <row r="23215">
      <c r="N23215" s="561" t="n"/>
    </row>
    <row r="23216">
      <c r="N23216" s="561" t="n"/>
    </row>
    <row r="23217">
      <c r="N23217" s="561" t="n"/>
    </row>
    <row r="23218">
      <c r="N23218" s="561" t="n"/>
    </row>
    <row r="23219">
      <c r="N23219" s="561" t="n"/>
    </row>
    <row r="23220">
      <c r="N23220" s="561" t="n"/>
    </row>
    <row r="23221">
      <c r="N23221" s="561" t="n"/>
    </row>
    <row r="23222">
      <c r="N23222" s="561" t="n"/>
    </row>
    <row r="23223">
      <c r="N23223" s="561" t="n"/>
    </row>
    <row r="23224">
      <c r="N23224" s="561" t="n"/>
    </row>
    <row r="23225">
      <c r="N23225" s="561" t="n"/>
    </row>
    <row r="23226">
      <c r="N23226" s="561" t="n"/>
    </row>
    <row r="23227">
      <c r="N23227" s="561" t="n"/>
    </row>
    <row r="23228">
      <c r="N23228" s="561" t="n"/>
    </row>
    <row r="23229">
      <c r="N23229" s="561" t="n"/>
    </row>
    <row r="23230">
      <c r="N23230" s="561" t="n"/>
    </row>
    <row r="23231">
      <c r="N23231" s="561" t="n"/>
    </row>
    <row r="23232">
      <c r="N23232" s="561" t="n"/>
    </row>
    <row r="23233">
      <c r="N23233" s="561" t="n"/>
    </row>
    <row r="23234">
      <c r="N23234" s="561" t="n"/>
    </row>
    <row r="23235">
      <c r="N23235" s="561" t="n"/>
    </row>
    <row r="23236">
      <c r="N23236" s="561" t="n"/>
    </row>
    <row r="23237">
      <c r="N23237" s="561" t="n"/>
    </row>
    <row r="23238">
      <c r="N23238" s="561" t="n"/>
    </row>
    <row r="23239">
      <c r="N23239" s="561" t="n"/>
    </row>
    <row r="23240">
      <c r="N23240" s="561" t="n"/>
    </row>
    <row r="23241">
      <c r="N23241" s="561" t="n"/>
    </row>
    <row r="23242">
      <c r="N23242" s="561" t="n"/>
    </row>
    <row r="23243">
      <c r="N23243" s="561" t="n"/>
    </row>
    <row r="23244">
      <c r="N23244" s="561" t="n"/>
    </row>
    <row r="23245">
      <c r="N23245" s="561" t="n"/>
    </row>
    <row r="23246">
      <c r="N23246" s="561" t="n"/>
    </row>
    <row r="23247">
      <c r="N23247" s="561" t="n"/>
    </row>
    <row r="23248">
      <c r="N23248" s="561" t="n"/>
    </row>
    <row r="23249">
      <c r="N23249" s="561" t="n"/>
    </row>
    <row r="23250">
      <c r="N23250" s="561" t="n"/>
    </row>
    <row r="23251">
      <c r="N23251" s="561" t="n"/>
    </row>
    <row r="23252">
      <c r="N23252" s="561" t="n"/>
    </row>
    <row r="23253">
      <c r="N23253" s="561" t="n"/>
    </row>
    <row r="23254">
      <c r="N23254" s="561" t="n"/>
    </row>
    <row r="23255">
      <c r="N23255" s="561" t="n"/>
    </row>
    <row r="23256">
      <c r="N23256" s="561" t="n"/>
    </row>
    <row r="23257">
      <c r="N23257" s="561" t="n"/>
    </row>
    <row r="23258">
      <c r="N23258" s="561" t="n"/>
    </row>
    <row r="23259">
      <c r="N23259" s="561" t="n"/>
    </row>
    <row r="23260">
      <c r="N23260" s="561" t="n"/>
    </row>
    <row r="23261">
      <c r="N23261" s="561" t="n"/>
    </row>
    <row r="23262">
      <c r="N23262" s="561" t="n"/>
    </row>
    <row r="23263">
      <c r="N23263" s="561" t="n"/>
    </row>
    <row r="23264">
      <c r="N23264" s="561" t="n"/>
    </row>
    <row r="23265">
      <c r="N23265" s="561" t="n"/>
    </row>
    <row r="23266">
      <c r="N23266" s="561" t="n"/>
    </row>
    <row r="23267">
      <c r="N23267" s="561" t="n"/>
    </row>
    <row r="23268">
      <c r="N23268" s="561" t="n"/>
    </row>
    <row r="23269">
      <c r="N23269" s="561" t="n"/>
    </row>
    <row r="23270">
      <c r="N23270" s="561" t="n"/>
    </row>
    <row r="23271">
      <c r="N23271" s="561" t="n"/>
    </row>
    <row r="23272">
      <c r="N23272" s="561" t="n"/>
    </row>
    <row r="23273">
      <c r="N23273" s="561" t="n"/>
    </row>
    <row r="23274">
      <c r="N23274" s="561" t="n"/>
    </row>
    <row r="23275">
      <c r="N23275" s="561" t="n"/>
    </row>
    <row r="23276">
      <c r="N23276" s="561" t="n"/>
    </row>
    <row r="23277">
      <c r="N23277" s="561" t="n"/>
    </row>
    <row r="23278">
      <c r="N23278" s="561" t="n"/>
    </row>
    <row r="23279">
      <c r="N23279" s="561" t="n"/>
    </row>
    <row r="23280">
      <c r="N23280" s="561" t="n"/>
    </row>
    <row r="23281">
      <c r="N23281" s="561" t="n"/>
    </row>
    <row r="23282">
      <c r="N23282" s="561" t="n"/>
    </row>
    <row r="23283">
      <c r="N23283" s="561" t="n"/>
    </row>
    <row r="23284">
      <c r="N23284" s="561" t="n"/>
    </row>
    <row r="23285">
      <c r="N23285" s="561" t="n"/>
    </row>
    <row r="23286">
      <c r="N23286" s="561" t="n"/>
    </row>
    <row r="23287">
      <c r="N23287" s="561" t="n"/>
    </row>
    <row r="23288">
      <c r="N23288" s="561" t="n"/>
    </row>
    <row r="23289">
      <c r="N23289" s="561" t="n"/>
    </row>
    <row r="23290">
      <c r="N23290" s="561" t="n"/>
    </row>
    <row r="23291">
      <c r="N23291" s="561" t="n"/>
    </row>
    <row r="23292">
      <c r="N23292" s="561" t="n"/>
    </row>
    <row r="23293">
      <c r="N23293" s="561" t="n"/>
    </row>
    <row r="23294">
      <c r="N23294" s="561" t="n"/>
    </row>
    <row r="23295">
      <c r="N23295" s="561" t="n"/>
    </row>
    <row r="23296">
      <c r="N23296" s="561" t="n"/>
    </row>
    <row r="23297">
      <c r="N23297" s="561" t="n"/>
    </row>
    <row r="23298">
      <c r="N23298" s="561" t="n"/>
    </row>
    <row r="23299">
      <c r="N23299" s="561" t="n"/>
    </row>
    <row r="23300">
      <c r="N23300" s="561" t="n"/>
    </row>
    <row r="23301">
      <c r="N23301" s="561" t="n"/>
    </row>
    <row r="23302">
      <c r="N23302" s="561" t="n"/>
    </row>
    <row r="23303">
      <c r="N23303" s="561" t="n"/>
    </row>
    <row r="23304">
      <c r="N23304" s="561" t="n"/>
    </row>
    <row r="23305">
      <c r="N23305" s="561" t="n"/>
    </row>
    <row r="23306">
      <c r="N23306" s="561" t="n"/>
    </row>
    <row r="23307">
      <c r="N23307" s="561" t="n"/>
    </row>
    <row r="23308">
      <c r="N23308" s="561" t="n"/>
    </row>
    <row r="23309">
      <c r="N23309" s="561" t="n"/>
    </row>
    <row r="23310">
      <c r="N23310" s="561" t="n"/>
    </row>
    <row r="23311">
      <c r="N23311" s="561" t="n"/>
    </row>
    <row r="23312">
      <c r="N23312" s="561" t="n"/>
    </row>
    <row r="23313">
      <c r="N23313" s="561" t="n"/>
    </row>
    <row r="23314">
      <c r="N23314" s="561" t="n"/>
    </row>
    <row r="23315">
      <c r="N23315" s="561" t="n"/>
    </row>
    <row r="23316">
      <c r="N23316" s="561" t="n"/>
    </row>
    <row r="23317">
      <c r="N23317" s="561" t="n"/>
    </row>
    <row r="23318">
      <c r="N23318" s="561" t="n"/>
    </row>
    <row r="23319">
      <c r="N23319" s="561" t="n"/>
    </row>
    <row r="23320">
      <c r="N23320" s="561" t="n"/>
    </row>
    <row r="23321">
      <c r="N23321" s="561" t="n"/>
    </row>
    <row r="23322">
      <c r="N23322" s="561" t="n"/>
    </row>
    <row r="23323">
      <c r="N23323" s="561" t="n"/>
    </row>
    <row r="23324">
      <c r="N23324" s="561" t="n"/>
    </row>
    <row r="23325">
      <c r="N23325" s="561" t="n"/>
    </row>
    <row r="23326">
      <c r="N23326" s="561" t="n"/>
    </row>
    <row r="23327">
      <c r="N23327" s="561" t="n"/>
    </row>
    <row r="23328">
      <c r="N23328" s="561" t="n"/>
    </row>
    <row r="23329">
      <c r="N23329" s="561" t="n"/>
    </row>
    <row r="23330">
      <c r="N23330" s="561" t="n"/>
    </row>
    <row r="23331">
      <c r="N23331" s="561" t="n"/>
    </row>
    <row r="23332">
      <c r="N23332" s="561" t="n"/>
    </row>
    <row r="23333">
      <c r="N23333" s="561" t="n"/>
    </row>
    <row r="23334">
      <c r="N23334" s="561" t="n"/>
    </row>
    <row r="23335">
      <c r="N23335" s="561" t="n"/>
    </row>
    <row r="23336">
      <c r="N23336" s="561" t="n"/>
    </row>
    <row r="23337">
      <c r="N23337" s="561" t="n"/>
    </row>
    <row r="23338">
      <c r="N23338" s="561" t="n"/>
    </row>
    <row r="23339">
      <c r="N23339" s="561" t="n"/>
    </row>
    <row r="23340">
      <c r="N23340" s="561" t="n"/>
    </row>
    <row r="23341">
      <c r="N23341" s="561" t="n"/>
    </row>
    <row r="23342">
      <c r="N23342" s="561" t="n"/>
    </row>
    <row r="23343">
      <c r="N23343" s="561" t="n"/>
    </row>
    <row r="23344">
      <c r="N23344" s="561" t="n"/>
    </row>
    <row r="23345">
      <c r="N23345" s="561" t="n"/>
    </row>
    <row r="23346">
      <c r="N23346" s="561" t="n"/>
    </row>
    <row r="23347">
      <c r="N23347" s="561" t="n"/>
    </row>
    <row r="23348">
      <c r="N23348" s="561" t="n"/>
    </row>
    <row r="23349">
      <c r="N23349" s="561" t="n"/>
    </row>
    <row r="23350">
      <c r="N23350" s="561" t="n"/>
    </row>
    <row r="23351">
      <c r="N23351" s="561" t="n"/>
    </row>
    <row r="23352">
      <c r="N23352" s="561" t="n"/>
    </row>
    <row r="23353">
      <c r="N23353" s="561" t="n"/>
    </row>
    <row r="23354">
      <c r="N23354" s="561" t="n"/>
    </row>
    <row r="23355">
      <c r="N23355" s="561" t="n"/>
    </row>
    <row r="23356">
      <c r="N23356" s="561" t="n"/>
    </row>
    <row r="23357">
      <c r="N23357" s="561" t="n"/>
    </row>
    <row r="23358">
      <c r="N23358" s="561" t="n"/>
    </row>
    <row r="23359">
      <c r="N23359" s="561" t="n"/>
    </row>
    <row r="23360">
      <c r="N23360" s="561" t="n"/>
    </row>
    <row r="23361">
      <c r="N23361" s="561" t="n"/>
    </row>
    <row r="23362">
      <c r="N23362" s="561" t="n"/>
    </row>
    <row r="23363">
      <c r="N23363" s="561" t="n"/>
    </row>
    <row r="23364">
      <c r="N23364" s="561" t="n"/>
    </row>
    <row r="23365">
      <c r="N23365" s="561" t="n"/>
    </row>
    <row r="23366">
      <c r="N23366" s="561" t="n"/>
    </row>
    <row r="23367">
      <c r="N23367" s="561" t="n"/>
    </row>
    <row r="23368">
      <c r="N23368" s="561" t="n"/>
    </row>
    <row r="23369">
      <c r="N23369" s="561" t="n"/>
    </row>
    <row r="23370">
      <c r="N23370" s="561" t="n"/>
    </row>
    <row r="23371">
      <c r="N23371" s="561" t="n"/>
    </row>
    <row r="23372">
      <c r="N23372" s="561" t="n"/>
    </row>
    <row r="23373">
      <c r="N23373" s="561" t="n"/>
    </row>
    <row r="23374">
      <c r="N23374" s="561" t="n"/>
    </row>
    <row r="23375">
      <c r="N23375" s="561" t="n"/>
    </row>
    <row r="23376">
      <c r="N23376" s="561" t="n"/>
    </row>
    <row r="23377">
      <c r="N23377" s="561" t="n"/>
    </row>
    <row r="23378">
      <c r="N23378" s="561" t="n"/>
    </row>
    <row r="23379">
      <c r="N23379" s="561" t="n"/>
    </row>
    <row r="23380">
      <c r="N23380" s="561" t="n"/>
    </row>
    <row r="23381">
      <c r="N23381" s="561" t="n"/>
    </row>
    <row r="23382">
      <c r="N23382" s="561" t="n"/>
    </row>
    <row r="23383">
      <c r="N23383" s="561" t="n"/>
    </row>
    <row r="23384">
      <c r="N23384" s="561" t="n"/>
    </row>
    <row r="23385">
      <c r="N23385" s="561" t="n"/>
    </row>
    <row r="23386">
      <c r="N23386" s="561" t="n"/>
    </row>
    <row r="23387">
      <c r="N23387" s="561" t="n"/>
    </row>
    <row r="23388">
      <c r="N23388" s="561" t="n"/>
    </row>
    <row r="23389">
      <c r="N23389" s="561" t="n"/>
    </row>
    <row r="23390">
      <c r="N23390" s="561" t="n"/>
    </row>
    <row r="23391">
      <c r="N23391" s="561" t="n"/>
    </row>
    <row r="23392">
      <c r="N23392" s="561" t="n"/>
    </row>
    <row r="23393">
      <c r="N23393" s="561" t="n"/>
    </row>
    <row r="23394">
      <c r="N23394" s="561" t="n"/>
    </row>
    <row r="23395">
      <c r="N23395" s="561" t="n"/>
    </row>
    <row r="23396">
      <c r="N23396" s="561" t="n"/>
    </row>
    <row r="23397">
      <c r="N23397" s="561" t="n"/>
    </row>
    <row r="23398">
      <c r="N23398" s="561" t="n"/>
    </row>
    <row r="23399">
      <c r="N23399" s="561" t="n"/>
    </row>
    <row r="23400">
      <c r="N23400" s="561" t="n"/>
    </row>
    <row r="23401">
      <c r="N23401" s="561" t="n"/>
    </row>
    <row r="23402">
      <c r="N23402" s="561" t="n"/>
    </row>
    <row r="23403">
      <c r="N23403" s="561" t="n"/>
    </row>
    <row r="23404">
      <c r="N23404" s="561" t="n"/>
    </row>
    <row r="23405">
      <c r="N23405" s="561" t="n"/>
    </row>
    <row r="23406">
      <c r="N23406" s="561" t="n"/>
    </row>
    <row r="23407">
      <c r="N23407" s="561" t="n"/>
    </row>
    <row r="23408">
      <c r="N23408" s="561" t="n"/>
    </row>
    <row r="23409">
      <c r="N23409" s="561" t="n"/>
    </row>
    <row r="23410">
      <c r="N23410" s="561" t="n"/>
    </row>
    <row r="23411">
      <c r="N23411" s="561" t="n"/>
    </row>
    <row r="23412">
      <c r="N23412" s="561" t="n"/>
    </row>
    <row r="23413">
      <c r="N23413" s="561" t="n"/>
    </row>
    <row r="23414">
      <c r="N23414" s="561" t="n"/>
    </row>
    <row r="23415">
      <c r="N23415" s="561" t="n"/>
    </row>
    <row r="23416">
      <c r="N23416" s="561" t="n"/>
    </row>
    <row r="23417">
      <c r="N23417" s="561" t="n"/>
    </row>
    <row r="23418">
      <c r="N23418" s="561" t="n"/>
    </row>
    <row r="23419">
      <c r="N23419" s="561" t="n"/>
    </row>
    <row r="23420">
      <c r="N23420" s="561" t="n"/>
    </row>
    <row r="23421">
      <c r="N23421" s="561" t="n"/>
    </row>
    <row r="23422">
      <c r="N23422" s="561" t="n"/>
    </row>
    <row r="23423">
      <c r="N23423" s="561" t="n"/>
    </row>
    <row r="23424">
      <c r="N23424" s="561" t="n"/>
    </row>
    <row r="23425">
      <c r="N23425" s="561" t="n"/>
    </row>
    <row r="23426">
      <c r="N23426" s="561" t="n"/>
    </row>
    <row r="23427">
      <c r="N23427" s="561" t="n"/>
    </row>
    <row r="23428">
      <c r="N23428" s="561" t="n"/>
    </row>
    <row r="23429">
      <c r="N23429" s="561" t="n"/>
    </row>
    <row r="23430">
      <c r="N23430" s="561" t="n"/>
    </row>
    <row r="23431">
      <c r="N23431" s="561" t="n"/>
    </row>
    <row r="23432">
      <c r="N23432" s="561" t="n"/>
    </row>
    <row r="23433">
      <c r="N23433" s="561" t="n"/>
    </row>
    <row r="23434">
      <c r="N23434" s="561" t="n"/>
    </row>
    <row r="23435">
      <c r="N23435" s="561" t="n"/>
    </row>
    <row r="23436">
      <c r="N23436" s="561" t="n"/>
    </row>
    <row r="23437">
      <c r="N23437" s="561" t="n"/>
    </row>
    <row r="23438">
      <c r="N23438" s="561" t="n"/>
    </row>
    <row r="23439">
      <c r="N23439" s="561" t="n"/>
    </row>
    <row r="23440">
      <c r="N23440" s="561" t="n"/>
    </row>
    <row r="23441">
      <c r="N23441" s="561" t="n"/>
    </row>
    <row r="23442">
      <c r="N23442" s="561" t="n"/>
    </row>
    <row r="23443">
      <c r="N23443" s="561" t="n"/>
    </row>
    <row r="23444">
      <c r="N23444" s="561" t="n"/>
    </row>
    <row r="23445">
      <c r="N23445" s="561" t="n"/>
    </row>
    <row r="23446">
      <c r="N23446" s="561" t="n"/>
    </row>
    <row r="23447">
      <c r="N23447" s="561" t="n"/>
    </row>
    <row r="23448">
      <c r="N23448" s="561" t="n"/>
    </row>
    <row r="23449">
      <c r="N23449" s="561" t="n"/>
    </row>
    <row r="23450">
      <c r="N23450" s="561" t="n"/>
    </row>
    <row r="23451">
      <c r="N23451" s="561" t="n"/>
    </row>
    <row r="23452">
      <c r="N23452" s="561" t="n"/>
    </row>
    <row r="23453">
      <c r="N23453" s="561" t="n"/>
    </row>
    <row r="23454">
      <c r="N23454" s="561" t="n"/>
    </row>
    <row r="23455">
      <c r="N23455" s="561" t="n"/>
    </row>
    <row r="23456">
      <c r="N23456" s="561" t="n"/>
    </row>
    <row r="23457">
      <c r="N23457" s="561" t="n"/>
    </row>
    <row r="23458">
      <c r="N23458" s="561" t="n"/>
    </row>
    <row r="23459">
      <c r="N23459" s="561" t="n"/>
    </row>
    <row r="23460">
      <c r="N23460" s="561" t="n"/>
    </row>
    <row r="23461">
      <c r="N23461" s="561" t="n"/>
    </row>
    <row r="23462">
      <c r="N23462" s="561" t="n"/>
    </row>
    <row r="23463">
      <c r="N23463" s="561" t="n"/>
    </row>
    <row r="23464">
      <c r="N23464" s="561" t="n"/>
    </row>
    <row r="23465">
      <c r="N23465" s="561" t="n"/>
    </row>
    <row r="23466">
      <c r="N23466" s="561" t="n"/>
    </row>
    <row r="23467">
      <c r="N23467" s="561" t="n"/>
    </row>
    <row r="23468">
      <c r="N23468" s="561" t="n"/>
    </row>
    <row r="23469">
      <c r="N23469" s="561" t="n"/>
    </row>
    <row r="23470">
      <c r="N23470" s="561" t="n"/>
    </row>
    <row r="23471">
      <c r="N23471" s="561" t="n"/>
    </row>
    <row r="23472">
      <c r="N23472" s="561" t="n"/>
    </row>
    <row r="23473">
      <c r="N23473" s="561" t="n"/>
    </row>
    <row r="23474">
      <c r="N23474" s="561" t="n"/>
    </row>
    <row r="23475">
      <c r="N23475" s="561" t="n"/>
    </row>
    <row r="23476">
      <c r="N23476" s="561" t="n"/>
    </row>
    <row r="23477">
      <c r="N23477" s="561" t="n"/>
    </row>
    <row r="23478">
      <c r="N23478" s="561" t="n"/>
    </row>
    <row r="23479">
      <c r="N23479" s="561" t="n"/>
    </row>
    <row r="23480">
      <c r="N23480" s="561" t="n"/>
    </row>
    <row r="23481">
      <c r="N23481" s="561" t="n"/>
    </row>
    <row r="23482">
      <c r="N23482" s="561" t="n"/>
    </row>
    <row r="23483">
      <c r="N23483" s="561" t="n"/>
    </row>
    <row r="23484">
      <c r="N23484" s="561" t="n"/>
    </row>
    <row r="23485">
      <c r="N23485" s="561" t="n"/>
    </row>
    <row r="23486">
      <c r="N23486" s="561" t="n"/>
    </row>
    <row r="23487">
      <c r="N23487" s="561" t="n"/>
    </row>
    <row r="23488">
      <c r="N23488" s="561" t="n"/>
    </row>
    <row r="23489">
      <c r="N23489" s="561" t="n"/>
    </row>
    <row r="23490">
      <c r="N23490" s="561" t="n"/>
    </row>
    <row r="23491">
      <c r="N23491" s="561" t="n"/>
    </row>
    <row r="23492">
      <c r="N23492" s="561" t="n"/>
    </row>
    <row r="23493">
      <c r="N23493" s="561" t="n"/>
    </row>
    <row r="23494">
      <c r="N23494" s="561" t="n"/>
    </row>
    <row r="23495">
      <c r="N23495" s="561" t="n"/>
    </row>
    <row r="23496">
      <c r="N23496" s="561" t="n"/>
    </row>
    <row r="23497">
      <c r="N23497" s="561" t="n"/>
    </row>
    <row r="23498">
      <c r="N23498" s="561" t="n"/>
    </row>
    <row r="23499">
      <c r="N23499" s="561" t="n"/>
    </row>
    <row r="23500">
      <c r="N23500" s="561" t="n"/>
    </row>
    <row r="23501">
      <c r="N23501" s="561" t="n"/>
    </row>
    <row r="23502">
      <c r="N23502" s="561" t="n"/>
    </row>
    <row r="23503">
      <c r="N23503" s="561" t="n"/>
    </row>
    <row r="23504">
      <c r="N23504" s="561" t="n"/>
    </row>
    <row r="23505">
      <c r="N23505" s="561" t="n"/>
    </row>
    <row r="23506">
      <c r="N23506" s="561" t="n"/>
    </row>
    <row r="23507">
      <c r="N23507" s="561" t="n"/>
    </row>
    <row r="23508">
      <c r="N23508" s="561" t="n"/>
    </row>
    <row r="23509">
      <c r="N23509" s="561" t="n"/>
    </row>
    <row r="23510">
      <c r="N23510" s="561" t="n"/>
    </row>
    <row r="23511">
      <c r="N23511" s="561" t="n"/>
    </row>
    <row r="23512">
      <c r="N23512" s="561" t="n"/>
    </row>
    <row r="23513">
      <c r="N23513" s="561" t="n"/>
    </row>
    <row r="23514">
      <c r="N23514" s="561" t="n"/>
    </row>
    <row r="23515">
      <c r="N23515" s="561" t="n"/>
    </row>
    <row r="23516">
      <c r="N23516" s="561" t="n"/>
    </row>
    <row r="23517">
      <c r="N23517" s="561" t="n"/>
    </row>
    <row r="23518">
      <c r="N23518" s="561" t="n"/>
    </row>
    <row r="23519">
      <c r="N23519" s="561" t="n"/>
    </row>
    <row r="23520">
      <c r="N23520" s="561" t="n"/>
    </row>
    <row r="23521">
      <c r="N23521" s="561" t="n"/>
    </row>
    <row r="23522">
      <c r="N23522" s="561" t="n"/>
    </row>
    <row r="23523">
      <c r="N23523" s="561" t="n"/>
    </row>
    <row r="23524">
      <c r="N23524" s="561" t="n"/>
    </row>
    <row r="23525">
      <c r="N23525" s="561" t="n"/>
    </row>
    <row r="23526">
      <c r="N23526" s="561" t="n"/>
    </row>
    <row r="23527">
      <c r="N23527" s="561" t="n"/>
    </row>
    <row r="23528">
      <c r="N23528" s="561" t="n"/>
    </row>
    <row r="23529">
      <c r="N23529" s="561" t="n"/>
    </row>
    <row r="23530">
      <c r="N23530" s="561" t="n"/>
    </row>
    <row r="23531">
      <c r="N23531" s="561" t="n"/>
    </row>
    <row r="23532">
      <c r="N23532" s="561" t="n"/>
    </row>
    <row r="23533">
      <c r="N23533" s="561" t="n"/>
    </row>
    <row r="23534">
      <c r="N23534" s="561" t="n"/>
    </row>
    <row r="23535">
      <c r="N23535" s="561" t="n"/>
    </row>
    <row r="23536">
      <c r="N23536" s="561" t="n"/>
    </row>
    <row r="23537">
      <c r="N23537" s="561" t="n"/>
    </row>
    <row r="23538">
      <c r="N23538" s="561" t="n"/>
    </row>
    <row r="23539">
      <c r="N23539" s="561" t="n"/>
    </row>
    <row r="23540">
      <c r="N23540" s="561" t="n"/>
    </row>
    <row r="23541">
      <c r="N23541" s="561" t="n"/>
    </row>
    <row r="23542">
      <c r="N23542" s="561" t="n"/>
    </row>
    <row r="23543">
      <c r="N23543" s="561" t="n"/>
    </row>
    <row r="23544">
      <c r="N23544" s="561" t="n"/>
    </row>
    <row r="23545">
      <c r="N23545" s="561" t="n"/>
    </row>
    <row r="23546">
      <c r="N23546" s="561" t="n"/>
    </row>
    <row r="23547">
      <c r="N23547" s="561" t="n"/>
    </row>
    <row r="23548">
      <c r="N23548" s="561" t="n"/>
    </row>
    <row r="23549">
      <c r="N23549" s="561" t="n"/>
    </row>
    <row r="23550">
      <c r="N23550" s="561" t="n"/>
    </row>
    <row r="23551">
      <c r="N23551" s="561" t="n"/>
    </row>
    <row r="23552">
      <c r="N23552" s="561" t="n"/>
    </row>
    <row r="23553">
      <c r="N23553" s="561" t="n"/>
    </row>
    <row r="23554">
      <c r="N23554" s="561" t="n"/>
    </row>
    <row r="23555">
      <c r="N23555" s="561" t="n"/>
    </row>
    <row r="23556">
      <c r="N23556" s="561" t="n"/>
    </row>
    <row r="23557">
      <c r="N23557" s="561" t="n"/>
    </row>
    <row r="23558">
      <c r="N23558" s="561" t="n"/>
    </row>
    <row r="23559">
      <c r="N23559" s="561" t="n"/>
    </row>
    <row r="23560">
      <c r="N23560" s="561" t="n"/>
    </row>
    <row r="23561">
      <c r="N23561" s="561" t="n"/>
    </row>
    <row r="23562">
      <c r="N23562" s="561" t="n"/>
    </row>
    <row r="23563">
      <c r="N23563" s="561" t="n"/>
    </row>
    <row r="23564">
      <c r="N23564" s="561" t="n"/>
    </row>
    <row r="23565">
      <c r="N23565" s="561" t="n"/>
    </row>
    <row r="23566">
      <c r="N23566" s="561" t="n"/>
    </row>
    <row r="23567">
      <c r="N23567" s="561" t="n"/>
    </row>
    <row r="23568">
      <c r="N23568" s="561" t="n"/>
    </row>
    <row r="23569">
      <c r="N23569" s="561" t="n"/>
    </row>
    <row r="23570">
      <c r="N23570" s="561" t="n"/>
    </row>
    <row r="23571">
      <c r="N23571" s="561" t="n"/>
    </row>
    <row r="23572">
      <c r="N23572" s="561" t="n"/>
    </row>
    <row r="23573">
      <c r="N23573" s="561" t="n"/>
    </row>
    <row r="23574">
      <c r="N23574" s="561" t="n"/>
    </row>
    <row r="23575">
      <c r="N23575" s="561" t="n"/>
    </row>
    <row r="23576">
      <c r="N23576" s="561" t="n"/>
    </row>
    <row r="23577">
      <c r="N23577" s="561" t="n"/>
    </row>
    <row r="23578">
      <c r="N23578" s="561" t="n"/>
    </row>
    <row r="23579">
      <c r="N23579" s="561" t="n"/>
    </row>
    <row r="23580">
      <c r="N23580" s="561" t="n"/>
    </row>
    <row r="23581">
      <c r="N23581" s="561" t="n"/>
    </row>
    <row r="23582">
      <c r="N23582" s="561" t="n"/>
    </row>
    <row r="23583">
      <c r="N23583" s="561" t="n"/>
    </row>
    <row r="23584">
      <c r="N23584" s="561" t="n"/>
    </row>
    <row r="23585">
      <c r="N23585" s="561" t="n"/>
    </row>
    <row r="23586">
      <c r="N23586" s="561" t="n"/>
    </row>
    <row r="23587">
      <c r="N23587" s="561" t="n"/>
    </row>
    <row r="23588">
      <c r="N23588" s="561" t="n"/>
    </row>
    <row r="23589">
      <c r="N23589" s="561" t="n"/>
    </row>
    <row r="23590">
      <c r="N23590" s="561" t="n"/>
    </row>
    <row r="23591">
      <c r="N23591" s="561" t="n"/>
    </row>
    <row r="23592">
      <c r="N23592" s="561" t="n"/>
    </row>
    <row r="23593">
      <c r="N23593" s="561" t="n"/>
    </row>
    <row r="23594">
      <c r="N23594" s="561" t="n"/>
    </row>
    <row r="23595">
      <c r="N23595" s="561" t="n"/>
    </row>
    <row r="23596">
      <c r="N23596" s="561" t="n"/>
    </row>
    <row r="23597">
      <c r="N23597" s="561" t="n"/>
    </row>
    <row r="23598">
      <c r="N23598" s="561" t="n"/>
    </row>
    <row r="23599">
      <c r="N23599" s="561" t="n"/>
    </row>
    <row r="23600">
      <c r="N23600" s="561" t="n"/>
    </row>
    <row r="23601">
      <c r="N23601" s="561" t="n"/>
    </row>
    <row r="23602">
      <c r="N23602" s="561" t="n"/>
    </row>
    <row r="23603">
      <c r="N23603" s="561" t="n"/>
    </row>
    <row r="23604">
      <c r="N23604" s="561" t="n"/>
    </row>
    <row r="23605">
      <c r="N23605" s="561" t="n"/>
    </row>
    <row r="23606">
      <c r="N23606" s="561" t="n"/>
    </row>
    <row r="23607">
      <c r="N23607" s="561" t="n"/>
    </row>
    <row r="23608">
      <c r="N23608" s="561" t="n"/>
    </row>
    <row r="23609">
      <c r="N23609" s="561" t="n"/>
    </row>
    <row r="23610">
      <c r="N23610" s="561" t="n"/>
    </row>
    <row r="23611">
      <c r="N23611" s="561" t="n"/>
    </row>
    <row r="23612">
      <c r="N23612" s="561" t="n"/>
    </row>
    <row r="23613">
      <c r="N23613" s="561" t="n"/>
    </row>
    <row r="23614">
      <c r="N23614" s="561" t="n"/>
    </row>
    <row r="23615">
      <c r="N23615" s="561" t="n"/>
    </row>
    <row r="23616">
      <c r="N23616" s="561" t="n"/>
    </row>
    <row r="23617">
      <c r="N23617" s="561" t="n"/>
    </row>
    <row r="23618">
      <c r="N23618" s="561" t="n"/>
    </row>
    <row r="23619">
      <c r="N23619" s="561" t="n"/>
    </row>
    <row r="23620">
      <c r="N23620" s="561" t="n"/>
    </row>
    <row r="23621">
      <c r="N23621" s="561" t="n"/>
    </row>
    <row r="23622">
      <c r="N23622" s="561" t="n"/>
    </row>
    <row r="23623">
      <c r="N23623" s="561" t="n"/>
    </row>
    <row r="23624">
      <c r="N23624" s="561" t="n"/>
    </row>
    <row r="23625">
      <c r="N23625" s="561" t="n"/>
    </row>
    <row r="23626">
      <c r="N23626" s="561" t="n"/>
    </row>
    <row r="23627">
      <c r="N23627" s="561" t="n"/>
    </row>
    <row r="23628">
      <c r="N23628" s="561" t="n"/>
    </row>
    <row r="23629">
      <c r="N23629" s="561" t="n"/>
    </row>
    <row r="23630">
      <c r="N23630" s="561" t="n"/>
    </row>
    <row r="23631">
      <c r="N23631" s="561" t="n"/>
    </row>
    <row r="23632">
      <c r="N23632" s="561" t="n"/>
    </row>
    <row r="23633">
      <c r="N23633" s="561" t="n"/>
    </row>
    <row r="23634">
      <c r="N23634" s="561" t="n"/>
    </row>
    <row r="23635">
      <c r="N23635" s="561" t="n"/>
    </row>
    <row r="23636">
      <c r="N23636" s="561" t="n"/>
    </row>
    <row r="23637">
      <c r="N23637" s="561" t="n"/>
    </row>
    <row r="23638">
      <c r="N23638" s="561" t="n"/>
    </row>
    <row r="23639">
      <c r="N23639" s="561" t="n"/>
    </row>
    <row r="23640">
      <c r="N23640" s="561" t="n"/>
    </row>
    <row r="23641">
      <c r="N23641" s="561" t="n"/>
    </row>
    <row r="23642">
      <c r="N23642" s="561" t="n"/>
    </row>
    <row r="23643">
      <c r="N23643" s="561" t="n"/>
    </row>
    <row r="23644">
      <c r="N23644" s="561" t="n"/>
    </row>
    <row r="23645">
      <c r="N23645" s="561" t="n"/>
    </row>
    <row r="23646">
      <c r="N23646" s="561" t="n"/>
    </row>
    <row r="23647">
      <c r="N23647" s="561" t="n"/>
    </row>
    <row r="23648">
      <c r="N23648" s="561" t="n"/>
    </row>
    <row r="23649">
      <c r="N23649" s="561" t="n"/>
    </row>
    <row r="23650">
      <c r="N23650" s="561" t="n"/>
    </row>
    <row r="23651">
      <c r="N23651" s="561" t="n"/>
    </row>
    <row r="23652">
      <c r="N23652" s="561" t="n"/>
    </row>
    <row r="23653">
      <c r="N23653" s="561" t="n"/>
    </row>
    <row r="23654">
      <c r="N23654" s="561" t="n"/>
    </row>
    <row r="23655">
      <c r="N23655" s="561" t="n"/>
    </row>
    <row r="23656">
      <c r="N23656" s="561" t="n"/>
    </row>
    <row r="23657">
      <c r="N23657" s="561" t="n"/>
    </row>
    <row r="23658">
      <c r="N23658" s="561" t="n"/>
    </row>
    <row r="23659">
      <c r="N23659" s="561" t="n"/>
    </row>
    <row r="23660">
      <c r="N23660" s="561" t="n"/>
    </row>
    <row r="23661">
      <c r="N23661" s="561" t="n"/>
    </row>
    <row r="23662">
      <c r="N23662" s="561" t="n"/>
    </row>
    <row r="23663">
      <c r="N23663" s="561" t="n"/>
    </row>
    <row r="23664">
      <c r="N23664" s="561" t="n"/>
    </row>
    <row r="23665">
      <c r="N23665" s="561" t="n"/>
    </row>
    <row r="23666">
      <c r="N23666" s="561" t="n"/>
    </row>
    <row r="23667">
      <c r="N23667" s="561" t="n"/>
    </row>
    <row r="23668">
      <c r="N23668" s="561" t="n"/>
    </row>
    <row r="23669">
      <c r="N23669" s="561" t="n"/>
    </row>
    <row r="23670">
      <c r="N23670" s="561" t="n"/>
    </row>
    <row r="23671">
      <c r="N23671" s="561" t="n"/>
    </row>
    <row r="23672">
      <c r="N23672" s="561" t="n"/>
    </row>
    <row r="23673">
      <c r="N23673" s="561" t="n"/>
    </row>
    <row r="23674">
      <c r="N23674" s="561" t="n"/>
    </row>
    <row r="23675">
      <c r="N23675" s="561" t="n"/>
    </row>
    <row r="23676">
      <c r="N23676" s="561" t="n"/>
    </row>
    <row r="23677">
      <c r="N23677" s="561" t="n"/>
    </row>
    <row r="23678">
      <c r="N23678" s="561" t="n"/>
    </row>
    <row r="23679">
      <c r="N23679" s="561" t="n"/>
    </row>
    <row r="23680">
      <c r="N23680" s="561" t="n"/>
    </row>
    <row r="23681">
      <c r="N23681" s="561" t="n"/>
    </row>
    <row r="23682">
      <c r="N23682" s="561" t="n"/>
    </row>
    <row r="23683">
      <c r="N23683" s="561" t="n"/>
    </row>
    <row r="23684">
      <c r="N23684" s="561" t="n"/>
    </row>
    <row r="23685">
      <c r="N23685" s="561" t="n"/>
    </row>
    <row r="23686">
      <c r="N23686" s="561" t="n"/>
    </row>
    <row r="23687">
      <c r="N23687" s="561" t="n"/>
    </row>
    <row r="23688">
      <c r="N23688" s="561" t="n"/>
    </row>
    <row r="23689">
      <c r="N23689" s="561" t="n"/>
    </row>
    <row r="23690">
      <c r="N23690" s="561" t="n"/>
    </row>
    <row r="23691">
      <c r="N23691" s="561" t="n"/>
    </row>
    <row r="23692">
      <c r="N23692" s="561" t="n"/>
    </row>
    <row r="23693">
      <c r="N23693" s="561" t="n"/>
    </row>
    <row r="23694">
      <c r="N23694" s="561" t="n"/>
    </row>
    <row r="23695">
      <c r="N23695" s="561" t="n"/>
    </row>
    <row r="23696">
      <c r="N23696" s="561" t="n"/>
    </row>
    <row r="23697">
      <c r="N23697" s="561" t="n"/>
    </row>
    <row r="23698">
      <c r="N23698" s="561" t="n"/>
    </row>
    <row r="23699">
      <c r="N23699" s="561" t="n"/>
    </row>
    <row r="23700">
      <c r="N23700" s="561" t="n"/>
    </row>
    <row r="23701">
      <c r="N23701" s="561" t="n"/>
    </row>
    <row r="23702">
      <c r="N23702" s="561" t="n"/>
    </row>
    <row r="23703">
      <c r="N23703" s="561" t="n"/>
    </row>
    <row r="23704">
      <c r="N23704" s="561" t="n"/>
    </row>
    <row r="23705">
      <c r="N23705" s="561" t="n"/>
    </row>
    <row r="23706">
      <c r="N23706" s="561" t="n"/>
    </row>
    <row r="23707">
      <c r="N23707" s="561" t="n"/>
    </row>
    <row r="23708">
      <c r="N23708" s="561" t="n"/>
    </row>
    <row r="23709">
      <c r="N23709" s="561" t="n"/>
    </row>
    <row r="23710">
      <c r="N23710" s="561" t="n"/>
    </row>
    <row r="23711">
      <c r="N23711" s="561" t="n"/>
    </row>
    <row r="23712">
      <c r="N23712" s="561" t="n"/>
    </row>
    <row r="23713">
      <c r="N23713" s="561" t="n"/>
    </row>
    <row r="23714">
      <c r="N23714" s="561" t="n"/>
    </row>
    <row r="23715">
      <c r="N23715" s="561" t="n"/>
    </row>
    <row r="23716">
      <c r="N23716" s="561" t="n"/>
    </row>
    <row r="23717">
      <c r="N23717" s="561" t="n"/>
    </row>
    <row r="23718">
      <c r="N23718" s="561" t="n"/>
    </row>
    <row r="23719">
      <c r="N23719" s="561" t="n"/>
    </row>
    <row r="23720">
      <c r="N23720" s="561" t="n"/>
    </row>
    <row r="23721">
      <c r="N23721" s="561" t="n"/>
    </row>
    <row r="23722">
      <c r="N23722" s="561" t="n"/>
    </row>
    <row r="23723">
      <c r="N23723" s="561" t="n"/>
    </row>
    <row r="23724">
      <c r="N23724" s="561" t="n"/>
    </row>
    <row r="23725">
      <c r="N23725" s="561" t="n"/>
    </row>
    <row r="23726">
      <c r="N23726" s="561" t="n"/>
    </row>
    <row r="23727">
      <c r="N23727" s="561" t="n"/>
    </row>
    <row r="23728">
      <c r="N23728" s="561" t="n"/>
    </row>
    <row r="23729">
      <c r="N23729" s="561" t="n"/>
    </row>
    <row r="23730">
      <c r="N23730" s="561" t="n"/>
    </row>
    <row r="23731">
      <c r="N23731" s="561" t="n"/>
    </row>
    <row r="23732">
      <c r="N23732" s="561" t="n"/>
    </row>
    <row r="23733">
      <c r="N23733" s="561" t="n"/>
    </row>
    <row r="23734">
      <c r="N23734" s="561" t="n"/>
    </row>
    <row r="23735">
      <c r="N23735" s="561" t="n"/>
    </row>
    <row r="23736">
      <c r="N23736" s="561" t="n"/>
    </row>
    <row r="23737">
      <c r="N23737" s="561" t="n"/>
    </row>
    <row r="23738">
      <c r="N23738" s="561" t="n"/>
    </row>
    <row r="23739">
      <c r="N23739" s="561" t="n"/>
    </row>
    <row r="23740">
      <c r="N23740" s="561" t="n"/>
    </row>
    <row r="23741">
      <c r="N23741" s="561" t="n"/>
    </row>
    <row r="23742">
      <c r="N23742" s="561" t="n"/>
    </row>
    <row r="23743">
      <c r="N23743" s="561" t="n"/>
    </row>
    <row r="23744">
      <c r="N23744" s="561" t="n"/>
    </row>
    <row r="23745">
      <c r="N23745" s="561" t="n"/>
    </row>
    <row r="23746">
      <c r="N23746" s="561" t="n"/>
    </row>
    <row r="23747">
      <c r="N23747" s="561" t="n"/>
    </row>
    <row r="23748">
      <c r="N23748" s="561" t="n"/>
    </row>
    <row r="23749">
      <c r="N23749" s="561" t="n"/>
    </row>
    <row r="23750">
      <c r="N23750" s="561" t="n"/>
    </row>
    <row r="23751">
      <c r="N23751" s="561" t="n"/>
    </row>
    <row r="23752">
      <c r="N23752" s="561" t="n"/>
    </row>
    <row r="23753">
      <c r="N23753" s="561" t="n"/>
    </row>
    <row r="23754">
      <c r="N23754" s="561" t="n"/>
    </row>
    <row r="23755">
      <c r="N23755" s="561" t="n"/>
    </row>
    <row r="23756">
      <c r="N23756" s="561" t="n"/>
    </row>
    <row r="23757">
      <c r="N23757" s="561" t="n"/>
    </row>
    <row r="23758">
      <c r="N23758" s="561" t="n"/>
    </row>
    <row r="23759">
      <c r="N23759" s="561" t="n"/>
    </row>
    <row r="23760">
      <c r="N23760" s="561" t="n"/>
    </row>
    <row r="23761">
      <c r="N23761" s="561" t="n"/>
    </row>
    <row r="23762">
      <c r="N23762" s="561" t="n"/>
    </row>
    <row r="23763">
      <c r="N23763" s="561" t="n"/>
    </row>
    <row r="23764">
      <c r="N23764" s="561" t="n"/>
    </row>
    <row r="23765">
      <c r="N23765" s="561" t="n"/>
    </row>
    <row r="23766">
      <c r="N23766" s="561" t="n"/>
    </row>
    <row r="23767">
      <c r="N23767" s="561" t="n"/>
    </row>
    <row r="23768">
      <c r="N23768" s="561" t="n"/>
    </row>
    <row r="23769">
      <c r="N23769" s="561" t="n"/>
    </row>
    <row r="23770">
      <c r="N23770" s="561" t="n"/>
    </row>
    <row r="23771">
      <c r="N23771" s="561" t="n"/>
    </row>
    <row r="23772">
      <c r="N23772" s="561" t="n"/>
    </row>
    <row r="23773">
      <c r="N23773" s="561" t="n"/>
    </row>
    <row r="23774">
      <c r="N23774" s="561" t="n"/>
    </row>
    <row r="23775">
      <c r="N23775" s="561" t="n"/>
    </row>
    <row r="23776">
      <c r="N23776" s="561" t="n"/>
    </row>
    <row r="23777">
      <c r="N23777" s="561" t="n"/>
    </row>
    <row r="23778">
      <c r="N23778" s="561" t="n"/>
    </row>
    <row r="23779">
      <c r="N23779" s="561" t="n"/>
    </row>
    <row r="23780">
      <c r="N23780" s="561" t="n"/>
    </row>
    <row r="23781">
      <c r="N23781" s="561" t="n"/>
    </row>
    <row r="23782">
      <c r="N23782" s="561" t="n"/>
    </row>
    <row r="23783">
      <c r="N23783" s="561" t="n"/>
    </row>
    <row r="23784">
      <c r="N23784" s="561" t="n"/>
    </row>
    <row r="23785">
      <c r="N23785" s="561" t="n"/>
    </row>
    <row r="23786">
      <c r="N23786" s="561" t="n"/>
    </row>
    <row r="23787">
      <c r="N23787" s="561" t="n"/>
    </row>
    <row r="23788">
      <c r="N23788" s="561" t="n"/>
    </row>
    <row r="23789">
      <c r="N23789" s="561" t="n"/>
    </row>
    <row r="23790">
      <c r="N23790" s="561" t="n"/>
    </row>
    <row r="23791">
      <c r="N23791" s="561" t="n"/>
    </row>
    <row r="23792">
      <c r="N23792" s="561" t="n"/>
    </row>
    <row r="23793">
      <c r="N23793" s="561" t="n"/>
    </row>
    <row r="23794">
      <c r="N23794" s="561" t="n"/>
    </row>
    <row r="23795">
      <c r="N23795" s="561" t="n"/>
    </row>
    <row r="23796">
      <c r="N23796" s="561" t="n"/>
    </row>
    <row r="23797">
      <c r="N23797" s="561" t="n"/>
    </row>
    <row r="23798">
      <c r="N23798" s="561" t="n"/>
    </row>
    <row r="23799">
      <c r="N23799" s="561" t="n"/>
    </row>
    <row r="23800">
      <c r="N23800" s="561" t="n"/>
    </row>
    <row r="23801">
      <c r="N23801" s="561" t="n"/>
    </row>
    <row r="23802">
      <c r="N23802" s="561" t="n"/>
    </row>
    <row r="23803">
      <c r="N23803" s="561" t="n"/>
    </row>
    <row r="23804">
      <c r="N23804" s="561" t="n"/>
    </row>
    <row r="23805">
      <c r="N23805" s="561" t="n"/>
    </row>
    <row r="23806">
      <c r="N23806" s="561" t="n"/>
    </row>
    <row r="23807">
      <c r="N23807" s="561" t="n"/>
    </row>
    <row r="23808">
      <c r="N23808" s="561" t="n"/>
    </row>
    <row r="23809">
      <c r="N23809" s="561" t="n"/>
    </row>
    <row r="23810">
      <c r="N23810" s="561" t="n"/>
    </row>
    <row r="23811">
      <c r="N23811" s="561" t="n"/>
    </row>
    <row r="23812">
      <c r="N23812" s="561" t="n"/>
    </row>
    <row r="23813">
      <c r="N23813" s="561" t="n"/>
    </row>
    <row r="23814">
      <c r="N23814" s="561" t="n"/>
    </row>
    <row r="23815">
      <c r="N23815" s="561" t="n"/>
    </row>
    <row r="23816">
      <c r="N23816" s="561" t="n"/>
    </row>
    <row r="23817">
      <c r="N23817" s="561" t="n"/>
    </row>
    <row r="23818">
      <c r="N23818" s="561" t="n"/>
    </row>
    <row r="23819">
      <c r="N23819" s="561" t="n"/>
    </row>
    <row r="23820">
      <c r="N23820" s="561" t="n"/>
    </row>
    <row r="23821">
      <c r="N23821" s="561" t="n"/>
    </row>
    <row r="23822">
      <c r="N23822" s="561" t="n"/>
    </row>
    <row r="23823">
      <c r="N23823" s="561" t="n"/>
    </row>
    <row r="23824">
      <c r="N23824" s="561" t="n"/>
    </row>
    <row r="23825">
      <c r="N23825" s="561" t="n"/>
    </row>
    <row r="23826">
      <c r="N23826" s="561" t="n"/>
    </row>
    <row r="23827">
      <c r="N23827" s="561" t="n"/>
    </row>
    <row r="23828">
      <c r="N23828" s="561" t="n"/>
    </row>
    <row r="23829">
      <c r="N23829" s="561" t="n"/>
    </row>
    <row r="23830">
      <c r="N23830" s="561" t="n"/>
    </row>
    <row r="23831">
      <c r="N23831" s="561" t="n"/>
    </row>
    <row r="23832">
      <c r="N23832" s="561" t="n"/>
    </row>
    <row r="23833">
      <c r="N23833" s="561" t="n"/>
    </row>
    <row r="23834">
      <c r="N23834" s="561" t="n"/>
    </row>
    <row r="23835">
      <c r="N23835" s="561" t="n"/>
    </row>
    <row r="23836">
      <c r="N23836" s="561" t="n"/>
    </row>
    <row r="23837">
      <c r="N23837" s="561" t="n"/>
    </row>
    <row r="23838">
      <c r="N23838" s="561" t="n"/>
    </row>
    <row r="23839">
      <c r="N23839" s="561" t="n"/>
    </row>
    <row r="23840">
      <c r="N23840" s="561" t="n"/>
    </row>
    <row r="23841">
      <c r="N23841" s="561" t="n"/>
    </row>
    <row r="23842">
      <c r="N23842" s="561" t="n"/>
    </row>
    <row r="23843">
      <c r="N23843" s="561" t="n"/>
    </row>
    <row r="23844">
      <c r="N23844" s="561" t="n"/>
    </row>
    <row r="23845">
      <c r="N23845" s="561" t="n"/>
    </row>
    <row r="23846">
      <c r="N23846" s="561" t="n"/>
    </row>
    <row r="23847">
      <c r="N23847" s="561" t="n"/>
    </row>
    <row r="23848">
      <c r="N23848" s="561" t="n"/>
    </row>
    <row r="23849">
      <c r="N23849" s="561" t="n"/>
    </row>
    <row r="23850">
      <c r="N23850" s="561" t="n"/>
    </row>
    <row r="23851">
      <c r="N23851" s="561" t="n"/>
    </row>
    <row r="23852">
      <c r="N23852" s="561" t="n"/>
    </row>
    <row r="23853">
      <c r="N23853" s="561" t="n"/>
    </row>
    <row r="23854">
      <c r="N23854" s="561" t="n"/>
    </row>
    <row r="23855">
      <c r="N23855" s="561" t="n"/>
    </row>
    <row r="23856">
      <c r="N23856" s="561" t="n"/>
    </row>
    <row r="23857">
      <c r="N23857" s="561" t="n"/>
    </row>
    <row r="23858">
      <c r="N23858" s="561" t="n"/>
    </row>
    <row r="23859">
      <c r="N23859" s="561" t="n"/>
    </row>
    <row r="23860">
      <c r="N23860" s="561" t="n"/>
    </row>
    <row r="23861">
      <c r="N23861" s="561" t="n"/>
    </row>
    <row r="23862">
      <c r="N23862" s="561" t="n"/>
    </row>
    <row r="23863">
      <c r="N23863" s="561" t="n"/>
    </row>
    <row r="23864">
      <c r="N23864" s="561" t="n"/>
    </row>
    <row r="23865">
      <c r="N23865" s="561" t="n"/>
    </row>
    <row r="23866">
      <c r="N23866" s="561" t="n"/>
    </row>
    <row r="23867">
      <c r="N23867" s="561" t="n"/>
    </row>
    <row r="23868">
      <c r="N23868" s="561" t="n"/>
    </row>
    <row r="23869">
      <c r="N23869" s="561" t="n"/>
    </row>
    <row r="23870">
      <c r="N23870" s="561" t="n"/>
    </row>
    <row r="23871">
      <c r="N23871" s="561" t="n"/>
    </row>
    <row r="23872">
      <c r="N23872" s="561" t="n"/>
    </row>
    <row r="23873">
      <c r="N23873" s="561" t="n"/>
    </row>
    <row r="23874">
      <c r="N23874" s="561" t="n"/>
    </row>
    <row r="23875">
      <c r="N23875" s="561" t="n"/>
    </row>
    <row r="23876">
      <c r="N23876" s="561" t="n"/>
    </row>
    <row r="23877">
      <c r="N23877" s="561" t="n"/>
    </row>
    <row r="23878">
      <c r="N23878" s="561" t="n"/>
    </row>
    <row r="23879">
      <c r="N23879" s="561" t="n"/>
    </row>
    <row r="23880">
      <c r="N23880" s="561" t="n"/>
    </row>
    <row r="23881">
      <c r="N23881" s="561" t="n"/>
    </row>
    <row r="23882">
      <c r="N23882" s="561" t="n"/>
    </row>
    <row r="23883">
      <c r="N23883" s="561" t="n"/>
    </row>
    <row r="23884">
      <c r="N23884" s="561" t="n"/>
    </row>
    <row r="23885">
      <c r="N23885" s="561" t="n"/>
    </row>
    <row r="23886">
      <c r="N23886" s="561" t="n"/>
    </row>
    <row r="23887">
      <c r="N23887" s="561" t="n"/>
    </row>
    <row r="23888">
      <c r="N23888" s="561" t="n"/>
    </row>
    <row r="23889">
      <c r="N23889" s="561" t="n"/>
    </row>
    <row r="23890">
      <c r="N23890" s="561" t="n"/>
    </row>
    <row r="23891">
      <c r="N23891" s="561" t="n"/>
    </row>
    <row r="23892">
      <c r="N23892" s="561" t="n"/>
    </row>
    <row r="23893">
      <c r="N23893" s="561" t="n"/>
    </row>
    <row r="23894">
      <c r="N23894" s="561" t="n"/>
    </row>
    <row r="23895">
      <c r="N23895" s="561" t="n"/>
    </row>
    <row r="23896">
      <c r="N23896" s="561" t="n"/>
    </row>
    <row r="23897">
      <c r="N23897" s="561" t="n"/>
    </row>
    <row r="23898">
      <c r="N23898" s="561" t="n"/>
    </row>
    <row r="23899">
      <c r="N23899" s="561" t="n"/>
    </row>
    <row r="23900">
      <c r="N23900" s="561" t="n"/>
    </row>
    <row r="23901">
      <c r="N23901" s="561" t="n"/>
    </row>
    <row r="23902">
      <c r="N23902" s="561" t="n"/>
    </row>
    <row r="23903">
      <c r="N23903" s="561" t="n"/>
    </row>
    <row r="23904">
      <c r="N23904" s="561" t="n"/>
    </row>
    <row r="23905">
      <c r="N23905" s="561" t="n"/>
    </row>
    <row r="23906">
      <c r="N23906" s="561" t="n"/>
    </row>
    <row r="23907">
      <c r="N23907" s="561" t="n"/>
    </row>
    <row r="23908">
      <c r="N23908" s="561" t="n"/>
    </row>
    <row r="23909">
      <c r="N23909" s="561" t="n"/>
    </row>
    <row r="23910">
      <c r="N23910" s="561" t="n"/>
    </row>
    <row r="23911">
      <c r="N23911" s="561" t="n"/>
    </row>
    <row r="23912">
      <c r="N23912" s="561" t="n"/>
    </row>
    <row r="23913">
      <c r="N23913" s="561" t="n"/>
    </row>
    <row r="23914">
      <c r="N23914" s="561" t="n"/>
    </row>
    <row r="23915">
      <c r="N23915" s="561" t="n"/>
    </row>
    <row r="23916">
      <c r="N23916" s="561" t="n"/>
    </row>
    <row r="23917">
      <c r="N23917" s="561" t="n"/>
    </row>
    <row r="23918">
      <c r="N23918" s="561" t="n"/>
    </row>
    <row r="23919">
      <c r="N23919" s="561" t="n"/>
    </row>
    <row r="23920">
      <c r="N23920" s="561" t="n"/>
    </row>
    <row r="23921">
      <c r="N23921" s="561" t="n"/>
    </row>
    <row r="23922">
      <c r="N23922" s="561" t="n"/>
    </row>
    <row r="23923">
      <c r="N23923" s="561" t="n"/>
    </row>
    <row r="23924">
      <c r="N23924" s="561" t="n"/>
    </row>
    <row r="23925">
      <c r="N23925" s="561" t="n"/>
    </row>
    <row r="23926">
      <c r="N23926" s="561" t="n"/>
    </row>
    <row r="23927">
      <c r="N23927" s="561" t="n"/>
    </row>
    <row r="23928">
      <c r="N23928" s="561" t="n"/>
    </row>
    <row r="23929">
      <c r="N23929" s="561" t="n"/>
    </row>
    <row r="23930">
      <c r="N23930" s="561" t="n"/>
    </row>
    <row r="23931">
      <c r="N23931" s="561" t="n"/>
    </row>
    <row r="23932">
      <c r="N23932" s="561" t="n"/>
    </row>
    <row r="23933">
      <c r="N23933" s="561" t="n"/>
    </row>
    <row r="23934">
      <c r="N23934" s="561" t="n"/>
    </row>
    <row r="23935">
      <c r="N23935" s="561" t="n"/>
    </row>
    <row r="23936">
      <c r="N23936" s="561" t="n"/>
    </row>
    <row r="23937">
      <c r="N23937" s="561" t="n"/>
    </row>
    <row r="23938">
      <c r="N23938" s="561" t="n"/>
    </row>
    <row r="23939">
      <c r="N23939" s="561" t="n"/>
    </row>
    <row r="23940">
      <c r="N23940" s="561" t="n"/>
    </row>
    <row r="23941">
      <c r="N23941" s="561" t="n"/>
    </row>
    <row r="23942">
      <c r="N23942" s="561" t="n"/>
    </row>
    <row r="23943">
      <c r="N23943" s="561" t="n"/>
    </row>
    <row r="23944">
      <c r="N23944" s="561" t="n"/>
    </row>
    <row r="23945">
      <c r="N23945" s="561" t="n"/>
    </row>
    <row r="23946">
      <c r="N23946" s="561" t="n"/>
    </row>
    <row r="23947">
      <c r="N23947" s="561" t="n"/>
    </row>
    <row r="23948">
      <c r="N23948" s="561" t="n"/>
    </row>
    <row r="23949">
      <c r="N23949" s="561" t="n"/>
    </row>
    <row r="23950">
      <c r="N23950" s="561" t="n"/>
    </row>
    <row r="23951">
      <c r="N23951" s="561" t="n"/>
    </row>
    <row r="23952">
      <c r="N23952" s="561" t="n"/>
    </row>
    <row r="23953">
      <c r="N23953" s="561" t="n"/>
    </row>
    <row r="23954">
      <c r="N23954" s="561" t="n"/>
    </row>
    <row r="23955">
      <c r="N23955" s="561" t="n"/>
    </row>
    <row r="23956">
      <c r="N23956" s="561" t="n"/>
    </row>
    <row r="23957">
      <c r="N23957" s="561" t="n"/>
    </row>
    <row r="23958">
      <c r="N23958" s="561" t="n"/>
    </row>
    <row r="23959">
      <c r="N23959" s="561" t="n"/>
    </row>
    <row r="23960">
      <c r="N23960" s="561" t="n"/>
    </row>
    <row r="23961">
      <c r="N23961" s="561" t="n"/>
    </row>
    <row r="23962">
      <c r="N23962" s="561" t="n"/>
    </row>
    <row r="23963">
      <c r="N23963" s="561" t="n"/>
    </row>
    <row r="23964">
      <c r="N23964" s="561" t="n"/>
    </row>
    <row r="23965">
      <c r="N23965" s="561" t="n"/>
    </row>
    <row r="23966">
      <c r="N23966" s="561" t="n"/>
    </row>
    <row r="23967">
      <c r="N23967" s="561" t="n"/>
    </row>
    <row r="23968">
      <c r="N23968" s="561" t="n"/>
    </row>
    <row r="23969">
      <c r="N23969" s="561" t="n"/>
    </row>
    <row r="23970">
      <c r="N23970" s="561" t="n"/>
    </row>
    <row r="23971">
      <c r="N23971" s="561" t="n"/>
    </row>
    <row r="23972">
      <c r="N23972" s="561" t="n"/>
    </row>
    <row r="23973">
      <c r="N23973" s="561" t="n"/>
    </row>
    <row r="23974">
      <c r="N23974" s="561" t="n"/>
    </row>
    <row r="23975">
      <c r="N23975" s="561" t="n"/>
    </row>
    <row r="23976">
      <c r="N23976" s="561" t="n"/>
    </row>
    <row r="23977">
      <c r="N23977" s="561" t="n"/>
    </row>
    <row r="23978">
      <c r="N23978" s="561" t="n"/>
    </row>
    <row r="23979">
      <c r="N23979" s="561" t="n"/>
    </row>
    <row r="23980">
      <c r="N23980" s="561" t="n"/>
    </row>
    <row r="23981">
      <c r="N23981" s="561" t="n"/>
    </row>
    <row r="23982">
      <c r="N23982" s="561" t="n"/>
    </row>
    <row r="23983">
      <c r="N23983" s="561" t="n"/>
    </row>
    <row r="23984">
      <c r="N23984" s="561" t="n"/>
    </row>
    <row r="23985">
      <c r="N23985" s="561" t="n"/>
    </row>
    <row r="23986">
      <c r="N23986" s="561" t="n"/>
    </row>
    <row r="23987">
      <c r="N23987" s="561" t="n"/>
    </row>
    <row r="23988">
      <c r="N23988" s="561" t="n"/>
    </row>
    <row r="23989">
      <c r="N23989" s="561" t="n"/>
    </row>
    <row r="23990">
      <c r="N23990" s="561" t="n"/>
    </row>
    <row r="23991">
      <c r="N23991" s="561" t="n"/>
    </row>
    <row r="23992">
      <c r="N23992" s="561" t="n"/>
    </row>
    <row r="23993">
      <c r="N23993" s="561" t="n"/>
    </row>
    <row r="23994">
      <c r="N23994" s="561" t="n"/>
    </row>
    <row r="23995">
      <c r="N23995" s="561" t="n"/>
    </row>
    <row r="23996">
      <c r="N23996" s="561" t="n"/>
    </row>
    <row r="23997">
      <c r="N23997" s="561" t="n"/>
    </row>
    <row r="23998">
      <c r="N23998" s="561" t="n"/>
    </row>
    <row r="23999">
      <c r="N23999" s="561" t="n"/>
    </row>
    <row r="24000">
      <c r="N24000" s="561" t="n"/>
    </row>
    <row r="24001">
      <c r="N24001" s="561" t="n"/>
    </row>
    <row r="24002">
      <c r="N24002" s="561" t="n"/>
    </row>
    <row r="24003">
      <c r="N24003" s="561" t="n"/>
    </row>
    <row r="24004">
      <c r="N24004" s="561" t="n"/>
    </row>
    <row r="24005">
      <c r="N24005" s="561" t="n"/>
    </row>
    <row r="24006">
      <c r="N24006" s="561" t="n"/>
    </row>
    <row r="24007">
      <c r="N24007" s="561" t="n"/>
    </row>
    <row r="24008">
      <c r="N24008" s="561" t="n"/>
    </row>
    <row r="24009">
      <c r="N24009" s="561" t="n"/>
    </row>
    <row r="24010">
      <c r="N24010" s="561" t="n"/>
    </row>
    <row r="24011">
      <c r="N24011" s="561" t="n"/>
    </row>
    <row r="24012">
      <c r="N24012" s="561" t="n"/>
    </row>
    <row r="24013">
      <c r="N24013" s="561" t="n"/>
    </row>
    <row r="24014">
      <c r="N24014" s="561" t="n"/>
    </row>
    <row r="24015">
      <c r="N24015" s="561" t="n"/>
    </row>
    <row r="24016">
      <c r="N24016" s="561" t="n"/>
    </row>
    <row r="24017">
      <c r="N24017" s="561" t="n"/>
    </row>
    <row r="24018">
      <c r="N24018" s="561" t="n"/>
    </row>
    <row r="24019">
      <c r="N24019" s="561" t="n"/>
    </row>
    <row r="24020">
      <c r="N24020" s="561" t="n"/>
    </row>
    <row r="24021">
      <c r="N24021" s="561" t="n"/>
    </row>
    <row r="24022">
      <c r="N24022" s="561" t="n"/>
    </row>
    <row r="24023">
      <c r="N24023" s="561" t="n"/>
    </row>
    <row r="24024">
      <c r="N24024" s="561" t="n"/>
    </row>
    <row r="24025">
      <c r="N24025" s="561" t="n"/>
    </row>
    <row r="24026">
      <c r="N24026" s="561" t="n"/>
    </row>
    <row r="24027">
      <c r="N24027" s="561" t="n"/>
    </row>
    <row r="24028">
      <c r="N24028" s="561" t="n"/>
    </row>
    <row r="24029">
      <c r="N24029" s="561" t="n"/>
    </row>
    <row r="24030">
      <c r="N24030" s="561" t="n"/>
    </row>
    <row r="24031">
      <c r="N24031" s="561" t="n"/>
    </row>
    <row r="24032">
      <c r="N24032" s="561" t="n"/>
    </row>
    <row r="24033">
      <c r="N24033" s="561" t="n"/>
    </row>
    <row r="24034">
      <c r="N24034" s="561" t="n"/>
    </row>
    <row r="24035">
      <c r="N24035" s="561" t="n"/>
    </row>
    <row r="24036">
      <c r="N24036" s="561" t="n"/>
    </row>
    <row r="24037">
      <c r="N24037" s="561" t="n"/>
    </row>
    <row r="24038">
      <c r="N24038" s="561" t="n"/>
    </row>
    <row r="24039">
      <c r="N24039" s="561" t="n"/>
    </row>
    <row r="24040">
      <c r="N24040" s="561" t="n"/>
    </row>
    <row r="24041">
      <c r="N24041" s="561" t="n"/>
    </row>
    <row r="24042">
      <c r="N24042" s="561" t="n"/>
    </row>
    <row r="24043">
      <c r="N24043" s="561" t="n"/>
    </row>
    <row r="24044">
      <c r="N24044" s="561" t="n"/>
    </row>
    <row r="24045">
      <c r="N24045" s="561" t="n"/>
    </row>
    <row r="24046">
      <c r="N24046" s="561" t="n"/>
    </row>
    <row r="24047">
      <c r="N24047" s="561" t="n"/>
    </row>
    <row r="24048">
      <c r="N24048" s="561" t="n"/>
    </row>
    <row r="24049">
      <c r="N24049" s="561" t="n"/>
    </row>
    <row r="24050">
      <c r="N24050" s="561" t="n"/>
    </row>
    <row r="24051">
      <c r="N24051" s="561" t="n"/>
    </row>
    <row r="24052">
      <c r="N24052" s="561" t="n"/>
    </row>
    <row r="24053">
      <c r="N24053" s="561" t="n"/>
    </row>
    <row r="24054">
      <c r="N24054" s="561" t="n"/>
    </row>
    <row r="24055">
      <c r="N24055" s="561" t="n"/>
    </row>
    <row r="24056">
      <c r="N24056" s="561" t="n"/>
    </row>
    <row r="24057">
      <c r="N24057" s="561" t="n"/>
    </row>
    <row r="24058">
      <c r="N24058" s="561" t="n"/>
    </row>
    <row r="24059">
      <c r="N24059" s="561" t="n"/>
    </row>
    <row r="24060">
      <c r="N24060" s="561" t="n"/>
    </row>
    <row r="24061">
      <c r="N24061" s="561" t="n"/>
    </row>
    <row r="24062">
      <c r="N24062" s="561" t="n"/>
    </row>
    <row r="24063">
      <c r="N24063" s="561" t="n"/>
    </row>
    <row r="24064">
      <c r="N24064" s="561" t="n"/>
    </row>
    <row r="24065">
      <c r="N24065" s="561" t="n"/>
    </row>
    <row r="24066">
      <c r="N24066" s="561" t="n"/>
    </row>
    <row r="24067">
      <c r="N24067" s="561" t="n"/>
    </row>
    <row r="24068">
      <c r="N24068" s="561" t="n"/>
    </row>
    <row r="24069">
      <c r="N24069" s="561" t="n"/>
    </row>
    <row r="24070">
      <c r="N24070" s="561" t="n"/>
    </row>
    <row r="24071">
      <c r="N24071" s="561" t="n"/>
    </row>
    <row r="24072">
      <c r="N24072" s="561" t="n"/>
    </row>
    <row r="24073">
      <c r="N24073" s="561" t="n"/>
    </row>
    <row r="24074">
      <c r="N24074" s="561" t="n"/>
    </row>
    <row r="24075">
      <c r="N24075" s="561" t="n"/>
    </row>
    <row r="24076">
      <c r="N24076" s="561" t="n"/>
    </row>
    <row r="24077">
      <c r="N24077" s="561" t="n"/>
    </row>
    <row r="24078">
      <c r="N24078" s="561" t="n"/>
    </row>
    <row r="24079">
      <c r="N24079" s="561" t="n"/>
    </row>
    <row r="24080">
      <c r="N24080" s="561" t="n"/>
    </row>
    <row r="24081">
      <c r="N24081" s="561" t="n"/>
    </row>
    <row r="24082">
      <c r="N24082" s="561" t="n"/>
    </row>
    <row r="24083">
      <c r="N24083" s="561" t="n"/>
    </row>
    <row r="24084">
      <c r="N24084" s="561" t="n"/>
    </row>
    <row r="24085">
      <c r="N24085" s="561" t="n"/>
    </row>
    <row r="24086">
      <c r="N24086" s="561" t="n"/>
    </row>
    <row r="24087">
      <c r="N24087" s="561" t="n"/>
    </row>
    <row r="24088">
      <c r="N24088" s="561" t="n"/>
    </row>
    <row r="24089">
      <c r="N24089" s="561" t="n"/>
    </row>
    <row r="24090">
      <c r="N24090" s="561" t="n"/>
    </row>
    <row r="24091">
      <c r="N24091" s="561" t="n"/>
    </row>
    <row r="24092">
      <c r="N24092" s="561" t="n"/>
    </row>
    <row r="24093">
      <c r="N24093" s="561" t="n"/>
    </row>
    <row r="24094">
      <c r="N24094" s="561" t="n"/>
    </row>
    <row r="24095">
      <c r="N24095" s="561" t="n"/>
    </row>
    <row r="24096">
      <c r="N24096" s="561" t="n"/>
    </row>
    <row r="24097">
      <c r="N24097" s="561" t="n"/>
    </row>
    <row r="24098">
      <c r="N24098" s="561" t="n"/>
    </row>
    <row r="24099">
      <c r="N24099" s="561" t="n"/>
    </row>
    <row r="24100">
      <c r="N24100" s="561" t="n"/>
    </row>
    <row r="24101">
      <c r="N24101" s="561" t="n"/>
    </row>
    <row r="24102">
      <c r="N24102" s="561" t="n"/>
    </row>
    <row r="24103">
      <c r="N24103" s="561" t="n"/>
    </row>
    <row r="24104">
      <c r="N24104" s="561" t="n"/>
    </row>
    <row r="24105">
      <c r="N24105" s="561" t="n"/>
    </row>
    <row r="24106">
      <c r="N24106" s="561" t="n"/>
    </row>
    <row r="24107">
      <c r="N24107" s="561" t="n"/>
    </row>
    <row r="24108">
      <c r="N24108" s="561" t="n"/>
    </row>
    <row r="24109">
      <c r="N24109" s="561" t="n"/>
    </row>
    <row r="24110">
      <c r="N24110" s="561" t="n"/>
    </row>
    <row r="24111">
      <c r="N24111" s="561" t="n"/>
    </row>
    <row r="24112">
      <c r="N24112" s="561" t="n"/>
    </row>
    <row r="24113">
      <c r="N24113" s="561" t="n"/>
    </row>
    <row r="24114">
      <c r="N24114" s="561" t="n"/>
    </row>
    <row r="24115">
      <c r="N24115" s="561" t="n"/>
    </row>
    <row r="24116">
      <c r="N24116" s="561" t="n"/>
    </row>
    <row r="24117">
      <c r="N24117" s="561" t="n"/>
    </row>
    <row r="24118">
      <c r="N24118" s="561" t="n"/>
    </row>
    <row r="24119">
      <c r="N24119" s="561" t="n"/>
    </row>
    <row r="24120">
      <c r="N24120" s="561" t="n"/>
    </row>
    <row r="24121">
      <c r="N24121" s="561" t="n"/>
    </row>
    <row r="24122">
      <c r="N24122" s="561" t="n"/>
    </row>
    <row r="24123">
      <c r="N24123" s="561" t="n"/>
    </row>
    <row r="24124">
      <c r="N24124" s="561" t="n"/>
    </row>
    <row r="24125">
      <c r="N24125" s="561" t="n"/>
    </row>
    <row r="24126">
      <c r="N24126" s="561" t="n"/>
    </row>
    <row r="24127">
      <c r="N24127" s="561" t="n"/>
    </row>
    <row r="24128">
      <c r="N24128" s="561" t="n"/>
    </row>
    <row r="24129">
      <c r="N24129" s="561" t="n"/>
    </row>
    <row r="24130">
      <c r="N24130" s="561" t="n"/>
    </row>
    <row r="24131">
      <c r="N24131" s="561" t="n"/>
    </row>
    <row r="24132">
      <c r="N24132" s="561" t="n"/>
    </row>
    <row r="24133">
      <c r="N24133" s="561" t="n"/>
    </row>
    <row r="24134">
      <c r="N24134" s="561" t="n"/>
    </row>
    <row r="24135">
      <c r="N24135" s="561" t="n"/>
    </row>
    <row r="24136">
      <c r="N24136" s="561" t="n"/>
    </row>
    <row r="24137">
      <c r="N24137" s="561" t="n"/>
    </row>
    <row r="24138">
      <c r="N24138" s="561" t="n"/>
    </row>
    <row r="24139">
      <c r="N24139" s="561" t="n"/>
    </row>
    <row r="24140">
      <c r="N24140" s="561" t="n"/>
    </row>
    <row r="24141">
      <c r="N24141" s="561" t="n"/>
    </row>
    <row r="24142">
      <c r="N24142" s="561" t="n"/>
    </row>
    <row r="24143">
      <c r="N24143" s="561" t="n"/>
    </row>
    <row r="24144">
      <c r="N24144" s="561" t="n"/>
    </row>
    <row r="24145">
      <c r="N24145" s="561" t="n"/>
    </row>
    <row r="24146">
      <c r="N24146" s="561" t="n"/>
    </row>
    <row r="24147">
      <c r="N24147" s="561" t="n"/>
    </row>
    <row r="24148">
      <c r="N24148" s="561" t="n"/>
    </row>
    <row r="24149">
      <c r="N24149" s="561" t="n"/>
    </row>
    <row r="24150">
      <c r="N24150" s="561" t="n"/>
    </row>
    <row r="24151">
      <c r="N24151" s="561" t="n"/>
    </row>
    <row r="24152">
      <c r="N24152" s="561" t="n"/>
    </row>
    <row r="24153">
      <c r="N24153" s="561" t="n"/>
    </row>
    <row r="24154">
      <c r="N24154" s="561" t="n"/>
    </row>
    <row r="24155">
      <c r="N24155" s="561" t="n"/>
    </row>
    <row r="24156">
      <c r="N24156" s="561" t="n"/>
    </row>
    <row r="24157">
      <c r="N24157" s="561" t="n"/>
    </row>
    <row r="24158">
      <c r="N24158" s="561" t="n"/>
    </row>
    <row r="24159">
      <c r="N24159" s="561" t="n"/>
    </row>
    <row r="24160">
      <c r="N24160" s="561" t="n"/>
    </row>
    <row r="24161">
      <c r="N24161" s="561" t="n"/>
    </row>
    <row r="24162">
      <c r="N24162" s="561" t="n"/>
    </row>
    <row r="24163">
      <c r="N24163" s="561" t="n"/>
    </row>
    <row r="24164">
      <c r="N24164" s="561" t="n"/>
    </row>
    <row r="24165">
      <c r="N24165" s="561" t="n"/>
    </row>
    <row r="24166">
      <c r="N24166" s="561" t="n"/>
    </row>
    <row r="24167">
      <c r="N24167" s="561" t="n"/>
    </row>
    <row r="24168">
      <c r="N24168" s="561" t="n"/>
    </row>
    <row r="24169">
      <c r="N24169" s="561" t="n"/>
    </row>
    <row r="24170">
      <c r="N24170" s="561" t="n"/>
    </row>
    <row r="24171">
      <c r="N24171" s="561" t="n"/>
    </row>
    <row r="24172">
      <c r="N24172" s="561" t="n"/>
    </row>
    <row r="24173">
      <c r="N24173" s="561" t="n"/>
    </row>
    <row r="24174">
      <c r="N24174" s="561" t="n"/>
    </row>
    <row r="24175">
      <c r="N24175" s="561" t="n"/>
    </row>
    <row r="24176">
      <c r="N24176" s="561" t="n"/>
    </row>
    <row r="24177">
      <c r="N24177" s="561" t="n"/>
    </row>
    <row r="24178">
      <c r="N24178" s="561" t="n"/>
    </row>
    <row r="24179">
      <c r="N24179" s="561" t="n"/>
    </row>
    <row r="24180">
      <c r="N24180" s="561" t="n"/>
    </row>
    <row r="24181">
      <c r="N24181" s="561" t="n"/>
    </row>
    <row r="24182">
      <c r="N24182" s="561" t="n"/>
    </row>
    <row r="24183">
      <c r="N24183" s="561" t="n"/>
    </row>
    <row r="24184">
      <c r="N24184" s="561" t="n"/>
    </row>
    <row r="24185">
      <c r="N24185" s="561" t="n"/>
    </row>
    <row r="24186">
      <c r="N24186" s="561" t="n"/>
    </row>
    <row r="24187">
      <c r="N24187" s="561" t="n"/>
    </row>
    <row r="24188">
      <c r="N24188" s="561" t="n"/>
    </row>
    <row r="24189">
      <c r="N24189" s="561" t="n"/>
    </row>
    <row r="24190">
      <c r="N24190" s="561" t="n"/>
    </row>
    <row r="24191">
      <c r="N24191" s="561" t="n"/>
    </row>
    <row r="24192">
      <c r="N24192" s="561" t="n"/>
    </row>
    <row r="24193">
      <c r="N24193" s="561" t="n"/>
    </row>
    <row r="24194">
      <c r="N24194" s="561" t="n"/>
    </row>
    <row r="24195">
      <c r="N24195" s="561" t="n"/>
    </row>
    <row r="24196">
      <c r="N24196" s="561" t="n"/>
    </row>
    <row r="24197">
      <c r="N24197" s="561" t="n"/>
    </row>
    <row r="24198">
      <c r="N24198" s="561" t="n"/>
    </row>
    <row r="24199">
      <c r="N24199" s="561" t="n"/>
    </row>
    <row r="24200">
      <c r="N24200" s="561" t="n"/>
    </row>
    <row r="24201">
      <c r="N24201" s="561" t="n"/>
    </row>
    <row r="24202">
      <c r="N24202" s="561" t="n"/>
    </row>
    <row r="24203">
      <c r="N24203" s="561" t="n"/>
    </row>
    <row r="24204">
      <c r="N24204" s="561" t="n"/>
    </row>
    <row r="24205">
      <c r="N24205" s="561" t="n"/>
    </row>
    <row r="24206">
      <c r="N24206" s="561" t="n"/>
    </row>
    <row r="24207">
      <c r="N24207" s="561" t="n"/>
    </row>
    <row r="24208">
      <c r="N24208" s="561" t="n"/>
    </row>
    <row r="24209">
      <c r="N24209" s="561" t="n"/>
    </row>
    <row r="24210">
      <c r="N24210" s="561" t="n"/>
    </row>
    <row r="24211">
      <c r="N24211" s="561" t="n"/>
    </row>
    <row r="24212">
      <c r="N24212" s="561" t="n"/>
    </row>
    <row r="24213">
      <c r="N24213" s="561" t="n"/>
    </row>
    <row r="24214">
      <c r="N24214" s="561" t="n"/>
    </row>
    <row r="24215">
      <c r="N24215" s="561" t="n"/>
    </row>
    <row r="24216">
      <c r="N24216" s="561" t="n"/>
    </row>
    <row r="24217">
      <c r="N24217" s="561" t="n"/>
    </row>
    <row r="24218">
      <c r="N24218" s="561" t="n"/>
    </row>
    <row r="24219">
      <c r="N24219" s="561" t="n"/>
    </row>
    <row r="24220">
      <c r="N24220" s="561" t="n"/>
    </row>
    <row r="24221">
      <c r="N24221" s="561" t="n"/>
    </row>
    <row r="24222">
      <c r="N24222" s="561" t="n"/>
    </row>
    <row r="24223">
      <c r="N24223" s="561" t="n"/>
    </row>
    <row r="24224">
      <c r="N24224" s="561" t="n"/>
    </row>
    <row r="24225">
      <c r="N24225" s="561" t="n"/>
    </row>
    <row r="24226">
      <c r="N24226" s="561" t="n"/>
    </row>
    <row r="24227">
      <c r="N24227" s="561" t="n"/>
    </row>
    <row r="24228">
      <c r="N24228" s="561" t="n"/>
    </row>
    <row r="24229">
      <c r="N24229" s="561" t="n"/>
    </row>
    <row r="24230">
      <c r="N24230" s="561" t="n"/>
    </row>
    <row r="24231">
      <c r="N24231" s="561" t="n"/>
    </row>
    <row r="24232">
      <c r="N24232" s="561" t="n"/>
    </row>
    <row r="24233">
      <c r="N24233" s="561" t="n"/>
    </row>
    <row r="24234">
      <c r="N24234" s="561" t="n"/>
    </row>
    <row r="24235">
      <c r="N24235" s="561" t="n"/>
    </row>
    <row r="24236">
      <c r="N24236" s="561" t="n"/>
    </row>
    <row r="24237">
      <c r="N24237" s="561" t="n"/>
    </row>
    <row r="24238">
      <c r="N24238" s="561" t="n"/>
    </row>
    <row r="24239">
      <c r="N24239" s="561" t="n"/>
    </row>
    <row r="24240">
      <c r="N24240" s="561" t="n"/>
    </row>
    <row r="24241">
      <c r="N24241" s="561" t="n"/>
    </row>
    <row r="24242">
      <c r="N24242" s="561" t="n"/>
    </row>
    <row r="24243">
      <c r="N24243" s="561" t="n"/>
    </row>
    <row r="24244">
      <c r="N24244" s="561" t="n"/>
    </row>
    <row r="24245">
      <c r="N24245" s="561" t="n"/>
    </row>
    <row r="24246">
      <c r="N24246" s="561" t="n"/>
    </row>
    <row r="24247">
      <c r="N24247" s="561" t="n"/>
    </row>
    <row r="24248">
      <c r="N24248" s="561" t="n"/>
    </row>
    <row r="24249">
      <c r="N24249" s="561" t="n"/>
    </row>
    <row r="24250">
      <c r="N24250" s="561" t="n"/>
    </row>
    <row r="24251">
      <c r="N24251" s="561" t="n"/>
    </row>
    <row r="24252">
      <c r="N24252" s="561" t="n"/>
    </row>
    <row r="24253">
      <c r="N24253" s="561" t="n"/>
    </row>
    <row r="24254">
      <c r="N24254" s="561" t="n"/>
    </row>
    <row r="24255">
      <c r="N24255" s="561" t="n"/>
    </row>
    <row r="24256">
      <c r="N24256" s="561" t="n"/>
    </row>
    <row r="24257">
      <c r="N24257" s="561" t="n"/>
    </row>
    <row r="24258">
      <c r="N24258" s="561" t="n"/>
    </row>
    <row r="24259">
      <c r="N24259" s="561" t="n"/>
    </row>
    <row r="24260">
      <c r="N24260" s="561" t="n"/>
    </row>
    <row r="24261">
      <c r="N24261" s="561" t="n"/>
    </row>
    <row r="24262">
      <c r="N24262" s="561" t="n"/>
    </row>
    <row r="24263">
      <c r="N24263" s="561" t="n"/>
    </row>
    <row r="24264">
      <c r="N24264" s="561" t="n"/>
    </row>
    <row r="24265">
      <c r="N24265" s="561" t="n"/>
    </row>
    <row r="24266">
      <c r="N24266" s="561" t="n"/>
    </row>
    <row r="24267">
      <c r="N24267" s="561" t="n"/>
    </row>
    <row r="24268">
      <c r="N24268" s="561" t="n"/>
    </row>
    <row r="24269">
      <c r="N24269" s="561" t="n"/>
    </row>
    <row r="24270">
      <c r="N24270" s="561" t="n"/>
    </row>
    <row r="24271">
      <c r="N24271" s="561" t="n"/>
    </row>
    <row r="24272">
      <c r="N24272" s="561" t="n"/>
    </row>
    <row r="24273">
      <c r="N24273" s="561" t="n"/>
    </row>
    <row r="24274">
      <c r="N24274" s="561" t="n"/>
    </row>
    <row r="24275">
      <c r="N24275" s="561" t="n"/>
    </row>
    <row r="24276">
      <c r="N24276" s="561" t="n"/>
    </row>
    <row r="24277">
      <c r="N24277" s="561" t="n"/>
    </row>
    <row r="24278">
      <c r="N24278" s="561" t="n"/>
    </row>
    <row r="24279">
      <c r="N24279" s="561" t="n"/>
    </row>
    <row r="24280">
      <c r="N24280" s="561" t="n"/>
    </row>
    <row r="24281">
      <c r="N24281" s="561" t="n"/>
    </row>
    <row r="24282">
      <c r="N24282" s="561" t="n"/>
    </row>
    <row r="24283">
      <c r="N24283" s="561" t="n"/>
    </row>
    <row r="24284">
      <c r="N24284" s="561" t="n"/>
    </row>
    <row r="24285">
      <c r="N24285" s="561" t="n"/>
    </row>
    <row r="24286">
      <c r="N24286" s="561" t="n"/>
    </row>
    <row r="24287">
      <c r="N24287" s="561" t="n"/>
    </row>
    <row r="24288">
      <c r="N24288" s="561" t="n"/>
    </row>
    <row r="24289">
      <c r="N24289" s="561" t="n"/>
    </row>
    <row r="24290">
      <c r="N24290" s="561" t="n"/>
    </row>
    <row r="24291">
      <c r="N24291" s="561" t="n"/>
    </row>
    <row r="24292">
      <c r="N24292" s="561" t="n"/>
    </row>
    <row r="24293">
      <c r="N24293" s="561" t="n"/>
    </row>
    <row r="24294">
      <c r="N24294" s="561" t="n"/>
    </row>
    <row r="24295">
      <c r="N24295" s="561" t="n"/>
    </row>
    <row r="24296">
      <c r="N24296" s="561" t="n"/>
    </row>
    <row r="24297">
      <c r="N24297" s="561" t="n"/>
    </row>
    <row r="24298">
      <c r="N24298" s="561" t="n"/>
    </row>
    <row r="24299">
      <c r="N24299" s="561" t="n"/>
    </row>
    <row r="24300">
      <c r="N24300" s="561" t="n"/>
    </row>
    <row r="24301">
      <c r="N24301" s="561" t="n"/>
    </row>
    <row r="24302">
      <c r="N24302" s="561" t="n"/>
    </row>
    <row r="24303">
      <c r="N24303" s="561" t="n"/>
    </row>
    <row r="24304">
      <c r="N24304" s="561" t="n"/>
    </row>
    <row r="24305">
      <c r="N24305" s="561" t="n"/>
    </row>
    <row r="24306">
      <c r="N24306" s="561" t="n"/>
    </row>
    <row r="24307">
      <c r="N24307" s="561" t="n"/>
    </row>
    <row r="24308">
      <c r="N24308" s="561" t="n"/>
    </row>
    <row r="24309">
      <c r="N24309" s="561" t="n"/>
    </row>
    <row r="24310">
      <c r="N24310" s="561" t="n"/>
    </row>
    <row r="24311">
      <c r="N24311" s="561" t="n"/>
    </row>
    <row r="24312">
      <c r="N24312" s="561" t="n"/>
    </row>
    <row r="24313">
      <c r="N24313" s="561" t="n"/>
    </row>
    <row r="24314">
      <c r="N24314" s="561" t="n"/>
    </row>
    <row r="24315">
      <c r="N24315" s="561" t="n"/>
    </row>
    <row r="24316">
      <c r="N24316" s="561" t="n"/>
    </row>
    <row r="24317">
      <c r="N24317" s="561" t="n"/>
    </row>
    <row r="24318">
      <c r="N24318" s="561" t="n"/>
    </row>
    <row r="24319">
      <c r="N24319" s="561" t="n"/>
    </row>
    <row r="24320">
      <c r="N24320" s="561" t="n"/>
    </row>
    <row r="24321">
      <c r="N24321" s="561" t="n"/>
    </row>
    <row r="24322">
      <c r="N24322" s="561" t="n"/>
    </row>
    <row r="24323">
      <c r="N24323" s="561" t="n"/>
    </row>
    <row r="24324">
      <c r="N24324" s="561" t="n"/>
    </row>
    <row r="24325">
      <c r="N24325" s="561" t="n"/>
    </row>
    <row r="24326">
      <c r="N24326" s="561" t="n"/>
    </row>
    <row r="24327">
      <c r="N24327" s="561" t="n"/>
    </row>
    <row r="24328">
      <c r="N24328" s="561" t="n"/>
    </row>
    <row r="24329">
      <c r="N24329" s="561" t="n"/>
    </row>
    <row r="24330">
      <c r="N24330" s="561" t="n"/>
    </row>
    <row r="24331">
      <c r="N24331" s="561" t="n"/>
    </row>
    <row r="24332">
      <c r="N24332" s="561" t="n"/>
    </row>
    <row r="24333">
      <c r="N24333" s="561" t="n"/>
    </row>
    <row r="24334">
      <c r="N24334" s="561" t="n"/>
    </row>
    <row r="24335">
      <c r="N24335" s="561" t="n"/>
    </row>
    <row r="24336">
      <c r="N24336" s="561" t="n"/>
    </row>
    <row r="24337">
      <c r="N24337" s="561" t="n"/>
    </row>
    <row r="24338">
      <c r="N24338" s="561" t="n"/>
    </row>
    <row r="24339">
      <c r="N24339" s="561" t="n"/>
    </row>
    <row r="24340">
      <c r="N24340" s="561" t="n"/>
    </row>
    <row r="24341">
      <c r="N24341" s="561" t="n"/>
    </row>
    <row r="24342">
      <c r="N24342" s="561" t="n"/>
    </row>
    <row r="24343">
      <c r="N24343" s="561" t="n"/>
    </row>
    <row r="24344">
      <c r="N24344" s="561" t="n"/>
    </row>
    <row r="24345">
      <c r="N24345" s="561" t="n"/>
    </row>
    <row r="24346">
      <c r="N24346" s="561" t="n"/>
    </row>
    <row r="24347">
      <c r="N24347" s="561" t="n"/>
    </row>
    <row r="24348">
      <c r="N24348" s="561" t="n"/>
    </row>
    <row r="24349">
      <c r="N24349" s="561" t="n"/>
    </row>
    <row r="24350">
      <c r="N24350" s="561" t="n"/>
    </row>
    <row r="24351">
      <c r="N24351" s="561" t="n"/>
    </row>
    <row r="24352">
      <c r="N24352" s="561" t="n"/>
    </row>
    <row r="24353">
      <c r="N24353" s="561" t="n"/>
    </row>
    <row r="24354">
      <c r="N24354" s="561" t="n"/>
    </row>
    <row r="24355">
      <c r="N24355" s="561" t="n"/>
    </row>
    <row r="24356">
      <c r="N24356" s="561" t="n"/>
    </row>
    <row r="24357">
      <c r="N24357" s="561" t="n"/>
    </row>
    <row r="24358">
      <c r="N24358" s="561" t="n"/>
    </row>
    <row r="24359">
      <c r="N24359" s="561" t="n"/>
    </row>
    <row r="24360">
      <c r="N24360" s="561" t="n"/>
    </row>
    <row r="24361">
      <c r="N24361" s="561" t="n"/>
    </row>
    <row r="24362">
      <c r="N24362" s="561" t="n"/>
    </row>
    <row r="24363">
      <c r="N24363" s="561" t="n"/>
    </row>
    <row r="24364">
      <c r="N24364" s="561" t="n"/>
    </row>
    <row r="24365">
      <c r="N24365" s="561" t="n"/>
    </row>
    <row r="24366">
      <c r="N24366" s="561" t="n"/>
    </row>
    <row r="24367">
      <c r="N24367" s="561" t="n"/>
    </row>
    <row r="24368">
      <c r="N24368" s="561" t="n"/>
    </row>
    <row r="24369">
      <c r="N24369" s="561" t="n"/>
    </row>
    <row r="24370">
      <c r="N24370" s="561" t="n"/>
    </row>
    <row r="24371">
      <c r="N24371" s="561" t="n"/>
    </row>
    <row r="24372">
      <c r="N24372" s="561" t="n"/>
    </row>
    <row r="24373">
      <c r="N24373" s="561" t="n"/>
    </row>
    <row r="24374">
      <c r="N24374" s="561" t="n"/>
    </row>
    <row r="24375">
      <c r="N24375" s="561" t="n"/>
    </row>
    <row r="24376">
      <c r="N24376" s="561" t="n"/>
    </row>
    <row r="24377">
      <c r="N24377" s="561" t="n"/>
    </row>
    <row r="24378">
      <c r="N24378" s="561" t="n"/>
    </row>
    <row r="24379">
      <c r="N24379" s="561" t="n"/>
    </row>
    <row r="24380">
      <c r="N24380" s="561" t="n"/>
    </row>
    <row r="24381">
      <c r="N24381" s="561" t="n"/>
    </row>
    <row r="24382">
      <c r="N24382" s="561" t="n"/>
    </row>
    <row r="24383">
      <c r="N24383" s="561" t="n"/>
    </row>
    <row r="24384">
      <c r="N24384" s="561" t="n"/>
    </row>
    <row r="24385">
      <c r="N24385" s="561" t="n"/>
    </row>
    <row r="24386">
      <c r="N24386" s="561" t="n"/>
    </row>
    <row r="24387">
      <c r="N24387" s="561" t="n"/>
    </row>
    <row r="24388">
      <c r="N24388" s="561" t="n"/>
    </row>
    <row r="24389">
      <c r="N24389" s="561" t="n"/>
    </row>
    <row r="24390">
      <c r="N24390" s="561" t="n"/>
    </row>
    <row r="24391">
      <c r="N24391" s="561" t="n"/>
    </row>
    <row r="24392">
      <c r="N24392" s="561" t="n"/>
    </row>
    <row r="24393">
      <c r="N24393" s="561" t="n"/>
    </row>
    <row r="24394">
      <c r="N24394" s="561" t="n"/>
    </row>
    <row r="24395">
      <c r="N24395" s="561" t="n"/>
    </row>
    <row r="24396">
      <c r="N24396" s="561" t="n"/>
    </row>
    <row r="24397">
      <c r="N24397" s="561" t="n"/>
    </row>
    <row r="24398">
      <c r="N24398" s="561" t="n"/>
    </row>
    <row r="24399">
      <c r="N24399" s="561" t="n"/>
    </row>
    <row r="24400">
      <c r="N24400" s="561" t="n"/>
    </row>
    <row r="24401">
      <c r="N24401" s="561" t="n"/>
    </row>
    <row r="24402">
      <c r="N24402" s="561" t="n"/>
    </row>
    <row r="24403">
      <c r="N24403" s="561" t="n"/>
    </row>
    <row r="24404">
      <c r="N24404" s="561" t="n"/>
    </row>
    <row r="24405">
      <c r="N24405" s="561" t="n"/>
    </row>
    <row r="24406">
      <c r="N24406" s="561" t="n"/>
    </row>
    <row r="24407">
      <c r="N24407" s="561" t="n"/>
    </row>
    <row r="24408">
      <c r="N24408" s="561" t="n"/>
    </row>
    <row r="24409">
      <c r="N24409" s="561" t="n"/>
    </row>
    <row r="24410">
      <c r="N24410" s="561" t="n"/>
    </row>
    <row r="24411">
      <c r="N24411" s="561" t="n"/>
    </row>
    <row r="24412">
      <c r="N24412" s="561" t="n"/>
    </row>
    <row r="24413">
      <c r="N24413" s="561" t="n"/>
    </row>
    <row r="24414">
      <c r="N24414" s="561" t="n"/>
    </row>
    <row r="24415">
      <c r="N24415" s="561" t="n"/>
    </row>
    <row r="24416">
      <c r="N24416" s="561" t="n"/>
    </row>
    <row r="24417">
      <c r="N24417" s="561" t="n"/>
    </row>
    <row r="24418">
      <c r="N24418" s="561" t="n"/>
    </row>
    <row r="24419">
      <c r="N24419" s="561" t="n"/>
    </row>
    <row r="24420">
      <c r="N24420" s="561" t="n"/>
    </row>
    <row r="24421">
      <c r="N24421" s="561" t="n"/>
    </row>
    <row r="24422">
      <c r="N24422" s="561" t="n"/>
    </row>
    <row r="24423">
      <c r="N24423" s="561" t="n"/>
    </row>
    <row r="24424">
      <c r="N24424" s="561" t="n"/>
    </row>
    <row r="24425">
      <c r="N24425" s="561" t="n"/>
    </row>
    <row r="24426">
      <c r="N24426" s="561" t="n"/>
    </row>
    <row r="24427">
      <c r="N24427" s="561" t="n"/>
    </row>
    <row r="24428">
      <c r="N24428" s="561" t="n"/>
    </row>
    <row r="24429">
      <c r="N24429" s="561" t="n"/>
    </row>
    <row r="24430">
      <c r="N24430" s="561" t="n"/>
    </row>
    <row r="24431">
      <c r="N24431" s="561" t="n"/>
    </row>
    <row r="24432">
      <c r="N24432" s="561" t="n"/>
    </row>
    <row r="24433">
      <c r="N24433" s="561" t="n"/>
    </row>
    <row r="24434">
      <c r="N24434" s="561" t="n"/>
    </row>
    <row r="24435">
      <c r="N24435" s="561" t="n"/>
    </row>
    <row r="24436">
      <c r="N24436" s="561" t="n"/>
    </row>
    <row r="24437">
      <c r="N24437" s="561" t="n"/>
    </row>
    <row r="24438">
      <c r="N24438" s="561" t="n"/>
    </row>
    <row r="24439">
      <c r="N24439" s="561" t="n"/>
    </row>
    <row r="24440">
      <c r="N24440" s="561" t="n"/>
    </row>
    <row r="24441">
      <c r="N24441" s="561" t="n"/>
    </row>
    <row r="24442">
      <c r="N24442" s="561" t="n"/>
    </row>
    <row r="24443">
      <c r="N24443" s="561" t="n"/>
    </row>
    <row r="24444">
      <c r="N24444" s="561" t="n"/>
    </row>
    <row r="24445">
      <c r="N24445" s="561" t="n"/>
    </row>
    <row r="24446">
      <c r="N24446" s="561" t="n"/>
    </row>
    <row r="24447">
      <c r="N24447" s="561" t="n"/>
    </row>
    <row r="24448">
      <c r="N24448" s="561" t="n"/>
    </row>
    <row r="24449">
      <c r="N24449" s="561" t="n"/>
    </row>
    <row r="24450">
      <c r="N24450" s="561" t="n"/>
    </row>
    <row r="24451">
      <c r="N24451" s="561" t="n"/>
    </row>
    <row r="24452">
      <c r="N24452" s="561" t="n"/>
    </row>
    <row r="24453">
      <c r="N24453" s="561" t="n"/>
    </row>
    <row r="24454">
      <c r="N24454" s="561" t="n"/>
    </row>
    <row r="24455">
      <c r="N24455" s="561" t="n"/>
    </row>
    <row r="24456">
      <c r="N24456" s="561" t="n"/>
    </row>
    <row r="24457">
      <c r="N24457" s="561" t="n"/>
    </row>
    <row r="24458">
      <c r="N24458" s="561" t="n"/>
    </row>
    <row r="24459">
      <c r="N24459" s="561" t="n"/>
    </row>
    <row r="24460">
      <c r="N24460" s="561" t="n"/>
    </row>
    <row r="24461">
      <c r="N24461" s="561" t="n"/>
    </row>
    <row r="24462">
      <c r="N24462" s="561" t="n"/>
    </row>
    <row r="24463">
      <c r="N24463" s="561" t="n"/>
    </row>
    <row r="24464">
      <c r="N24464" s="561" t="n"/>
    </row>
    <row r="24465">
      <c r="N24465" s="561" t="n"/>
    </row>
    <row r="24466">
      <c r="N24466" s="561" t="n"/>
    </row>
    <row r="24467">
      <c r="N24467" s="561" t="n"/>
    </row>
    <row r="24468">
      <c r="N24468" s="561" t="n"/>
    </row>
    <row r="24469">
      <c r="N24469" s="561" t="n"/>
    </row>
    <row r="24470">
      <c r="N24470" s="561" t="n"/>
    </row>
    <row r="24471">
      <c r="N24471" s="561" t="n"/>
    </row>
    <row r="24472">
      <c r="N24472" s="561" t="n"/>
    </row>
    <row r="24473">
      <c r="N24473" s="561" t="n"/>
    </row>
    <row r="24474">
      <c r="N24474" s="561" t="n"/>
    </row>
    <row r="24475">
      <c r="N24475" s="561" t="n"/>
    </row>
    <row r="24476">
      <c r="N24476" s="561" t="n"/>
    </row>
    <row r="24477">
      <c r="N24477" s="561" t="n"/>
    </row>
    <row r="24478">
      <c r="N24478" s="561" t="n"/>
    </row>
    <row r="24479">
      <c r="N24479" s="561" t="n"/>
    </row>
    <row r="24480">
      <c r="N24480" s="561" t="n"/>
    </row>
    <row r="24481">
      <c r="N24481" s="561" t="n"/>
    </row>
    <row r="24482">
      <c r="N24482" s="561" t="n"/>
    </row>
    <row r="24483">
      <c r="N24483" s="561" t="n"/>
    </row>
    <row r="24484">
      <c r="N24484" s="561" t="n"/>
    </row>
    <row r="24485">
      <c r="N24485" s="561" t="n"/>
    </row>
    <row r="24486">
      <c r="N24486" s="561" t="n"/>
    </row>
    <row r="24487">
      <c r="N24487" s="561" t="n"/>
    </row>
    <row r="24488">
      <c r="N24488" s="561" t="n"/>
    </row>
    <row r="24489">
      <c r="N24489" s="561" t="n"/>
    </row>
    <row r="24490">
      <c r="N24490" s="561" t="n"/>
    </row>
    <row r="24491">
      <c r="N24491" s="561" t="n"/>
    </row>
    <row r="24492">
      <c r="N24492" s="561" t="n"/>
    </row>
    <row r="24493">
      <c r="N24493" s="561" t="n"/>
    </row>
    <row r="24494">
      <c r="N24494" s="561" t="n"/>
    </row>
    <row r="24495">
      <c r="N24495" s="561" t="n"/>
    </row>
    <row r="24496">
      <c r="N24496" s="561" t="n"/>
    </row>
    <row r="24497">
      <c r="N24497" s="561" t="n"/>
    </row>
    <row r="24498">
      <c r="N24498" s="561" t="n"/>
    </row>
    <row r="24499">
      <c r="N24499" s="561" t="n"/>
    </row>
    <row r="24500">
      <c r="N24500" s="561" t="n"/>
    </row>
    <row r="24501">
      <c r="N24501" s="561" t="n"/>
    </row>
    <row r="24502">
      <c r="N24502" s="561" t="n"/>
    </row>
    <row r="24503">
      <c r="N24503" s="561" t="n"/>
    </row>
    <row r="24504">
      <c r="N24504" s="561" t="n"/>
    </row>
    <row r="24505">
      <c r="N24505" s="561" t="n"/>
    </row>
    <row r="24506">
      <c r="N24506" s="561" t="n"/>
    </row>
    <row r="24507">
      <c r="N24507" s="561" t="n"/>
    </row>
    <row r="24508">
      <c r="N24508" s="561" t="n"/>
    </row>
    <row r="24509">
      <c r="N24509" s="561" t="n"/>
    </row>
    <row r="24510">
      <c r="N24510" s="561" t="n"/>
    </row>
    <row r="24511">
      <c r="N24511" s="561" t="n"/>
    </row>
    <row r="24512">
      <c r="N24512" s="561" t="n"/>
    </row>
    <row r="24513">
      <c r="N24513" s="561" t="n"/>
    </row>
    <row r="24514">
      <c r="N24514" s="561" t="n"/>
    </row>
    <row r="24515">
      <c r="N24515" s="561" t="n"/>
    </row>
    <row r="24516">
      <c r="N24516" s="561" t="n"/>
    </row>
    <row r="24517">
      <c r="N24517" s="561" t="n"/>
    </row>
    <row r="24518">
      <c r="N24518" s="561" t="n"/>
    </row>
    <row r="24519">
      <c r="N24519" s="561" t="n"/>
    </row>
    <row r="24520">
      <c r="N24520" s="561" t="n"/>
    </row>
    <row r="24521">
      <c r="N24521" s="561" t="n"/>
    </row>
    <row r="24522">
      <c r="N24522" s="561" t="n"/>
    </row>
    <row r="24523">
      <c r="N24523" s="561" t="n"/>
    </row>
    <row r="24524">
      <c r="N24524" s="561" t="n"/>
    </row>
    <row r="24525">
      <c r="N24525" s="561" t="n"/>
    </row>
    <row r="24526">
      <c r="N24526" s="561" t="n"/>
    </row>
    <row r="24527">
      <c r="N24527" s="561" t="n"/>
    </row>
    <row r="24528">
      <c r="N24528" s="561" t="n"/>
    </row>
    <row r="24529">
      <c r="N24529" s="561" t="n"/>
    </row>
    <row r="24530">
      <c r="N24530" s="561" t="n"/>
    </row>
    <row r="24531">
      <c r="N24531" s="561" t="n"/>
    </row>
    <row r="24532">
      <c r="N24532" s="561" t="n"/>
    </row>
    <row r="24533">
      <c r="N24533" s="561" t="n"/>
    </row>
    <row r="24534">
      <c r="N24534" s="561" t="n"/>
    </row>
    <row r="24535">
      <c r="N24535" s="561" t="n"/>
    </row>
    <row r="24536">
      <c r="N24536" s="561" t="n"/>
    </row>
    <row r="24537">
      <c r="N24537" s="561" t="n"/>
    </row>
    <row r="24538">
      <c r="N24538" s="561" t="n"/>
    </row>
    <row r="24539">
      <c r="N24539" s="561" t="n"/>
    </row>
    <row r="24540">
      <c r="N24540" s="561" t="n"/>
    </row>
    <row r="24541">
      <c r="N24541" s="561" t="n"/>
    </row>
    <row r="24542">
      <c r="N24542" s="561" t="n"/>
    </row>
    <row r="24543">
      <c r="N24543" s="561" t="n"/>
    </row>
    <row r="24544">
      <c r="N24544" s="561" t="n"/>
    </row>
    <row r="24545">
      <c r="N24545" s="561" t="n"/>
    </row>
    <row r="24546">
      <c r="N24546" s="561" t="n"/>
    </row>
    <row r="24547">
      <c r="N24547" s="561" t="n"/>
    </row>
    <row r="24548">
      <c r="N24548" s="561" t="n"/>
    </row>
    <row r="24549">
      <c r="N24549" s="561" t="n"/>
    </row>
    <row r="24550">
      <c r="N24550" s="561" t="n"/>
    </row>
    <row r="24551">
      <c r="N24551" s="561" t="n"/>
    </row>
    <row r="24552">
      <c r="N24552" s="561" t="n"/>
    </row>
    <row r="24553">
      <c r="N24553" s="561" t="n"/>
    </row>
    <row r="24554">
      <c r="N24554" s="561" t="n"/>
    </row>
    <row r="24555">
      <c r="N24555" s="561" t="n"/>
    </row>
    <row r="24556">
      <c r="N24556" s="561" t="n"/>
    </row>
    <row r="24557">
      <c r="N24557" s="561" t="n"/>
    </row>
    <row r="24558">
      <c r="N24558" s="561" t="n"/>
    </row>
    <row r="24559">
      <c r="N24559" s="561" t="n"/>
    </row>
    <row r="24560">
      <c r="N24560" s="561" t="n"/>
    </row>
    <row r="24561">
      <c r="N24561" s="561" t="n"/>
    </row>
    <row r="24562">
      <c r="N24562" s="561" t="n"/>
    </row>
    <row r="24563">
      <c r="N24563" s="561" t="n"/>
    </row>
    <row r="24564">
      <c r="N24564" s="561" t="n"/>
    </row>
    <row r="24565">
      <c r="N24565" s="561" t="n"/>
    </row>
    <row r="24566">
      <c r="N24566" s="561" t="n"/>
    </row>
    <row r="24567">
      <c r="N24567" s="561" t="n"/>
    </row>
    <row r="24568">
      <c r="N24568" s="561" t="n"/>
    </row>
    <row r="24569">
      <c r="N24569" s="561" t="n"/>
    </row>
    <row r="24570">
      <c r="N24570" s="561" t="n"/>
    </row>
    <row r="24571">
      <c r="N24571" s="561" t="n"/>
    </row>
    <row r="24572">
      <c r="N24572" s="561" t="n"/>
    </row>
    <row r="24573">
      <c r="N24573" s="561" t="n"/>
    </row>
    <row r="24574">
      <c r="N24574" s="561" t="n"/>
    </row>
    <row r="24575">
      <c r="N24575" s="561" t="n"/>
    </row>
    <row r="24576">
      <c r="N24576" s="561" t="n"/>
    </row>
    <row r="24577">
      <c r="N24577" s="561" t="n"/>
    </row>
    <row r="24578">
      <c r="N24578" s="561" t="n"/>
    </row>
    <row r="24579">
      <c r="N24579" s="561" t="n"/>
    </row>
    <row r="24580">
      <c r="N24580" s="561" t="n"/>
    </row>
    <row r="24581">
      <c r="N24581" s="561" t="n"/>
    </row>
    <row r="24582">
      <c r="N24582" s="561" t="n"/>
    </row>
    <row r="24583">
      <c r="N24583" s="561" t="n"/>
    </row>
    <row r="24584">
      <c r="N24584" s="561" t="n"/>
    </row>
    <row r="24585">
      <c r="N24585" s="561" t="n"/>
    </row>
    <row r="24586">
      <c r="N24586" s="561" t="n"/>
    </row>
    <row r="24587">
      <c r="N24587" s="561" t="n"/>
    </row>
    <row r="24588">
      <c r="N24588" s="561" t="n"/>
    </row>
    <row r="24589">
      <c r="N24589" s="561" t="n"/>
    </row>
    <row r="24590">
      <c r="N24590" s="561" t="n"/>
    </row>
    <row r="24591">
      <c r="N24591" s="561" t="n"/>
    </row>
    <row r="24592">
      <c r="N24592" s="561" t="n"/>
    </row>
    <row r="24593">
      <c r="N24593" s="561" t="n"/>
    </row>
    <row r="24594">
      <c r="N24594" s="561" t="n"/>
    </row>
    <row r="24595">
      <c r="N24595" s="561" t="n"/>
    </row>
    <row r="24596">
      <c r="N24596" s="561" t="n"/>
    </row>
    <row r="24597">
      <c r="N24597" s="561" t="n"/>
    </row>
    <row r="24598">
      <c r="N24598" s="561" t="n"/>
    </row>
    <row r="24599">
      <c r="N24599" s="561" t="n"/>
    </row>
    <row r="24600">
      <c r="N24600" s="561" t="n"/>
    </row>
    <row r="24601">
      <c r="N24601" s="561" t="n"/>
    </row>
    <row r="24602">
      <c r="N24602" s="561" t="n"/>
    </row>
    <row r="24603">
      <c r="N24603" s="561" t="n"/>
    </row>
    <row r="24604">
      <c r="N24604" s="561" t="n"/>
    </row>
    <row r="24605">
      <c r="N24605" s="561" t="n"/>
    </row>
    <row r="24606">
      <c r="N24606" s="561" t="n"/>
    </row>
    <row r="24607">
      <c r="N24607" s="561" t="n"/>
    </row>
    <row r="24608">
      <c r="N24608" s="561" t="n"/>
    </row>
    <row r="24609">
      <c r="N24609" s="561" t="n"/>
    </row>
    <row r="24610">
      <c r="N24610" s="561" t="n"/>
    </row>
    <row r="24611">
      <c r="N24611" s="561" t="n"/>
    </row>
    <row r="24612">
      <c r="N24612" s="561" t="n"/>
    </row>
    <row r="24613">
      <c r="N24613" s="561" t="n"/>
    </row>
    <row r="24614">
      <c r="N24614" s="561" t="n"/>
    </row>
    <row r="24615">
      <c r="N24615" s="561" t="n"/>
    </row>
    <row r="24616">
      <c r="N24616" s="561" t="n"/>
    </row>
    <row r="24617">
      <c r="N24617" s="561" t="n"/>
    </row>
    <row r="24618">
      <c r="N24618" s="561" t="n"/>
    </row>
    <row r="24619">
      <c r="N24619" s="561" t="n"/>
    </row>
    <row r="24620">
      <c r="N24620" s="561" t="n"/>
    </row>
    <row r="24621">
      <c r="N24621" s="561" t="n"/>
    </row>
    <row r="24622">
      <c r="N24622" s="561" t="n"/>
    </row>
    <row r="24623">
      <c r="N24623" s="561" t="n"/>
    </row>
    <row r="24624">
      <c r="N24624" s="561" t="n"/>
    </row>
    <row r="24625">
      <c r="N24625" s="561" t="n"/>
    </row>
    <row r="24626">
      <c r="N24626" s="561" t="n"/>
    </row>
    <row r="24627">
      <c r="N24627" s="561" t="n"/>
    </row>
    <row r="24628">
      <c r="N24628" s="561" t="n"/>
    </row>
    <row r="24629">
      <c r="N24629" s="561" t="n"/>
    </row>
    <row r="24630">
      <c r="N24630" s="561" t="n"/>
    </row>
    <row r="24631">
      <c r="N24631" s="561" t="n"/>
    </row>
    <row r="24632">
      <c r="N24632" s="561" t="n"/>
    </row>
    <row r="24633">
      <c r="N24633" s="561" t="n"/>
    </row>
    <row r="24634">
      <c r="N24634" s="561" t="n"/>
    </row>
    <row r="24635">
      <c r="N24635" s="561" t="n"/>
    </row>
    <row r="24636">
      <c r="N24636" s="561" t="n"/>
    </row>
    <row r="24637">
      <c r="N24637" s="561" t="n"/>
    </row>
    <row r="24638">
      <c r="N24638" s="561" t="n"/>
    </row>
    <row r="24639">
      <c r="N24639" s="561" t="n"/>
    </row>
    <row r="24640">
      <c r="N24640" s="561" t="n"/>
    </row>
    <row r="24641">
      <c r="N24641" s="561" t="n"/>
    </row>
    <row r="24642">
      <c r="N24642" s="561" t="n"/>
    </row>
    <row r="24643">
      <c r="N24643" s="561" t="n"/>
    </row>
    <row r="24644">
      <c r="N24644" s="561" t="n"/>
    </row>
    <row r="24645">
      <c r="N24645" s="561" t="n"/>
    </row>
    <row r="24646">
      <c r="N24646" s="561" t="n"/>
    </row>
    <row r="24647">
      <c r="N24647" s="561" t="n"/>
    </row>
    <row r="24648">
      <c r="N24648" s="561" t="n"/>
    </row>
    <row r="24649">
      <c r="N24649" s="561" t="n"/>
    </row>
    <row r="24650">
      <c r="N24650" s="561" t="n"/>
    </row>
    <row r="24651">
      <c r="N24651" s="561" t="n"/>
    </row>
    <row r="24652">
      <c r="N24652" s="561" t="n"/>
    </row>
    <row r="24653">
      <c r="N24653" s="561" t="n"/>
    </row>
    <row r="24654">
      <c r="N24654" s="561" t="n"/>
    </row>
    <row r="24655">
      <c r="N24655" s="561" t="n"/>
    </row>
    <row r="24656">
      <c r="N24656" s="561" t="n"/>
    </row>
    <row r="24657">
      <c r="N24657" s="561" t="n"/>
    </row>
    <row r="24658">
      <c r="N24658" s="561" t="n"/>
    </row>
    <row r="24659">
      <c r="N24659" s="561" t="n"/>
    </row>
    <row r="24660">
      <c r="N24660" s="561" t="n"/>
    </row>
    <row r="24661">
      <c r="N24661" s="561" t="n"/>
    </row>
    <row r="24662">
      <c r="N24662" s="561" t="n"/>
    </row>
    <row r="24663">
      <c r="N24663" s="561" t="n"/>
    </row>
    <row r="24664">
      <c r="N24664" s="561" t="n"/>
    </row>
    <row r="24665">
      <c r="N24665" s="561" t="n"/>
    </row>
    <row r="24666">
      <c r="N24666" s="561" t="n"/>
    </row>
    <row r="24667">
      <c r="N24667" s="561" t="n"/>
    </row>
    <row r="24668">
      <c r="N24668" s="561" t="n"/>
    </row>
    <row r="24669">
      <c r="N24669" s="561" t="n"/>
    </row>
    <row r="24670">
      <c r="N24670" s="561" t="n"/>
    </row>
    <row r="24671">
      <c r="N24671" s="561" t="n"/>
    </row>
    <row r="24672">
      <c r="N24672" s="561" t="n"/>
    </row>
    <row r="24673">
      <c r="N24673" s="561" t="n"/>
    </row>
    <row r="24674">
      <c r="N24674" s="561" t="n"/>
    </row>
    <row r="24675">
      <c r="N24675" s="561" t="n"/>
    </row>
    <row r="24676">
      <c r="N24676" s="561" t="n"/>
    </row>
    <row r="24677">
      <c r="N24677" s="561" t="n"/>
    </row>
    <row r="24678">
      <c r="N24678" s="561" t="n"/>
    </row>
    <row r="24679">
      <c r="N24679" s="561" t="n"/>
    </row>
    <row r="24680">
      <c r="N24680" s="561" t="n"/>
    </row>
    <row r="24681">
      <c r="N24681" s="561" t="n"/>
    </row>
    <row r="24682">
      <c r="N24682" s="561" t="n"/>
    </row>
    <row r="24683">
      <c r="N24683" s="561" t="n"/>
    </row>
    <row r="24684">
      <c r="N24684" s="561" t="n"/>
    </row>
    <row r="24685">
      <c r="N24685" s="561" t="n"/>
    </row>
    <row r="24686">
      <c r="N24686" s="561" t="n"/>
    </row>
    <row r="24687">
      <c r="N24687" s="561" t="n"/>
    </row>
    <row r="24688">
      <c r="N24688" s="561" t="n"/>
    </row>
    <row r="24689">
      <c r="N24689" s="561" t="n"/>
    </row>
    <row r="24690">
      <c r="N24690" s="561" t="n"/>
    </row>
    <row r="24691">
      <c r="N24691" s="561" t="n"/>
    </row>
    <row r="24692">
      <c r="N24692" s="561" t="n"/>
    </row>
    <row r="24693">
      <c r="N24693" s="561" t="n"/>
    </row>
    <row r="24694">
      <c r="N24694" s="561" t="n"/>
    </row>
    <row r="24695">
      <c r="N24695" s="561" t="n"/>
    </row>
    <row r="24696">
      <c r="N24696" s="561" t="n"/>
    </row>
    <row r="24697">
      <c r="N24697" s="561" t="n"/>
    </row>
    <row r="24698">
      <c r="N24698" s="561" t="n"/>
    </row>
    <row r="24699">
      <c r="N24699" s="561" t="n"/>
    </row>
    <row r="24700">
      <c r="N24700" s="561" t="n"/>
    </row>
    <row r="24701">
      <c r="N24701" s="561" t="n"/>
    </row>
    <row r="24702">
      <c r="N24702" s="561" t="n"/>
    </row>
    <row r="24703">
      <c r="N24703" s="561" t="n"/>
    </row>
    <row r="24704">
      <c r="N24704" s="561" t="n"/>
    </row>
    <row r="24705">
      <c r="N24705" s="561" t="n"/>
    </row>
    <row r="24706">
      <c r="N24706" s="561" t="n"/>
    </row>
    <row r="24707">
      <c r="N24707" s="561" t="n"/>
    </row>
    <row r="24708">
      <c r="N24708" s="561" t="n"/>
    </row>
    <row r="24709">
      <c r="N24709" s="561" t="n"/>
    </row>
    <row r="24710">
      <c r="N24710" s="561" t="n"/>
    </row>
    <row r="24711">
      <c r="N24711" s="561" t="n"/>
    </row>
    <row r="24712">
      <c r="N24712" s="561" t="n"/>
    </row>
    <row r="24713">
      <c r="N24713" s="561" t="n"/>
    </row>
    <row r="24714">
      <c r="N24714" s="561" t="n"/>
    </row>
    <row r="24715">
      <c r="N24715" s="561" t="n"/>
    </row>
    <row r="24716">
      <c r="N24716" s="561" t="n"/>
    </row>
    <row r="24717">
      <c r="N24717" s="561" t="n"/>
    </row>
    <row r="24718">
      <c r="N24718" s="561" t="n"/>
    </row>
    <row r="24719">
      <c r="N24719" s="561" t="n"/>
    </row>
    <row r="24720">
      <c r="N24720" s="561" t="n"/>
    </row>
    <row r="24721">
      <c r="N24721" s="561" t="n"/>
    </row>
    <row r="24722">
      <c r="N24722" s="561" t="n"/>
    </row>
    <row r="24723">
      <c r="N24723" s="561" t="n"/>
    </row>
    <row r="24724">
      <c r="N24724" s="561" t="n"/>
    </row>
    <row r="24725">
      <c r="N24725" s="561" t="n"/>
    </row>
    <row r="24726">
      <c r="N24726" s="561" t="n"/>
    </row>
    <row r="24727">
      <c r="N24727" s="561" t="n"/>
    </row>
    <row r="24728">
      <c r="N24728" s="561" t="n"/>
    </row>
    <row r="24729">
      <c r="N24729" s="561" t="n"/>
    </row>
    <row r="24730">
      <c r="N24730" s="561" t="n"/>
    </row>
    <row r="24731">
      <c r="N24731" s="561" t="n"/>
    </row>
    <row r="24732">
      <c r="N24732" s="561" t="n"/>
    </row>
    <row r="24733">
      <c r="N24733" s="561" t="n"/>
    </row>
    <row r="24734">
      <c r="N24734" s="561" t="n"/>
    </row>
    <row r="24735">
      <c r="N24735" s="561" t="n"/>
    </row>
    <row r="24736">
      <c r="N24736" s="561" t="n"/>
    </row>
    <row r="24737">
      <c r="N24737" s="561" t="n"/>
    </row>
    <row r="24738">
      <c r="N24738" s="561" t="n"/>
    </row>
    <row r="24739">
      <c r="N24739" s="561" t="n"/>
    </row>
    <row r="24740">
      <c r="N24740" s="561" t="n"/>
    </row>
    <row r="24741">
      <c r="N24741" s="561" t="n"/>
    </row>
    <row r="24742">
      <c r="N24742" s="561" t="n"/>
    </row>
    <row r="24743">
      <c r="N24743" s="561" t="n"/>
    </row>
    <row r="24744">
      <c r="N24744" s="561" t="n"/>
    </row>
    <row r="24745">
      <c r="N24745" s="561" t="n"/>
    </row>
    <row r="24746">
      <c r="N24746" s="561" t="n"/>
    </row>
    <row r="24747">
      <c r="N24747" s="561" t="n"/>
    </row>
    <row r="24748">
      <c r="N24748" s="561" t="n"/>
    </row>
    <row r="24749">
      <c r="N24749" s="561" t="n"/>
    </row>
    <row r="24750">
      <c r="N24750" s="561" t="n"/>
    </row>
    <row r="24751">
      <c r="N24751" s="561" t="n"/>
    </row>
    <row r="24752">
      <c r="N24752" s="561" t="n"/>
    </row>
    <row r="24753">
      <c r="N24753" s="561" t="n"/>
    </row>
    <row r="24754">
      <c r="N24754" s="561" t="n"/>
    </row>
    <row r="24755">
      <c r="N24755" s="561" t="n"/>
    </row>
    <row r="24756">
      <c r="N24756" s="561" t="n"/>
    </row>
    <row r="24757">
      <c r="N24757" s="561" t="n"/>
    </row>
    <row r="24758">
      <c r="N24758" s="561" t="n"/>
    </row>
    <row r="24759">
      <c r="N24759" s="561" t="n"/>
    </row>
    <row r="24760">
      <c r="N24760" s="561" t="n"/>
    </row>
    <row r="24761">
      <c r="N24761" s="561" t="n"/>
    </row>
    <row r="24762">
      <c r="N24762" s="561" t="n"/>
    </row>
    <row r="24763">
      <c r="N24763" s="561" t="n"/>
    </row>
    <row r="24764">
      <c r="N24764" s="561" t="n"/>
    </row>
    <row r="24765">
      <c r="N24765" s="561" t="n"/>
    </row>
    <row r="24766">
      <c r="N24766" s="561" t="n"/>
    </row>
    <row r="24767">
      <c r="N24767" s="561" t="n"/>
    </row>
    <row r="24768">
      <c r="N24768" s="561" t="n"/>
    </row>
    <row r="24769">
      <c r="N24769" s="561" t="n"/>
    </row>
    <row r="24770">
      <c r="N24770" s="561" t="n"/>
    </row>
    <row r="24771">
      <c r="N24771" s="561" t="n"/>
    </row>
    <row r="24772">
      <c r="N24772" s="561" t="n"/>
    </row>
    <row r="24773">
      <c r="N24773" s="561" t="n"/>
    </row>
    <row r="24774">
      <c r="N24774" s="561" t="n"/>
    </row>
    <row r="24775">
      <c r="N24775" s="561" t="n"/>
    </row>
    <row r="24776">
      <c r="N24776" s="561" t="n"/>
    </row>
    <row r="24777">
      <c r="N24777" s="561" t="n"/>
    </row>
    <row r="24778">
      <c r="N24778" s="561" t="n"/>
    </row>
    <row r="24779">
      <c r="N24779" s="561" t="n"/>
    </row>
    <row r="24780">
      <c r="N24780" s="561" t="n"/>
    </row>
    <row r="24781">
      <c r="N24781" s="561" t="n"/>
    </row>
    <row r="24782">
      <c r="N24782" s="561" t="n"/>
    </row>
    <row r="24783">
      <c r="N24783" s="561" t="n"/>
    </row>
    <row r="24784">
      <c r="N24784" s="561" t="n"/>
    </row>
    <row r="24785">
      <c r="N24785" s="561" t="n"/>
    </row>
    <row r="24786">
      <c r="N24786" s="561" t="n"/>
    </row>
    <row r="24787">
      <c r="N24787" s="561" t="n"/>
    </row>
    <row r="24788">
      <c r="N24788" s="561" t="n"/>
    </row>
    <row r="24789">
      <c r="N24789" s="561" t="n"/>
    </row>
    <row r="24790">
      <c r="N24790" s="561" t="n"/>
    </row>
    <row r="24791">
      <c r="N24791" s="561" t="n"/>
    </row>
    <row r="24792">
      <c r="N24792" s="561" t="n"/>
    </row>
    <row r="24793">
      <c r="N24793" s="561" t="n"/>
    </row>
    <row r="24794">
      <c r="N24794" s="561" t="n"/>
    </row>
    <row r="24795">
      <c r="N24795" s="561" t="n"/>
    </row>
    <row r="24796">
      <c r="N24796" s="561" t="n"/>
    </row>
    <row r="24797">
      <c r="N24797" s="561" t="n"/>
    </row>
    <row r="24798">
      <c r="N24798" s="561" t="n"/>
    </row>
    <row r="24799">
      <c r="N24799" s="561" t="n"/>
    </row>
    <row r="24800">
      <c r="N24800" s="561" t="n"/>
    </row>
    <row r="24801">
      <c r="N24801" s="561" t="n"/>
    </row>
    <row r="24802">
      <c r="N24802" s="561" t="n"/>
    </row>
    <row r="24803">
      <c r="N24803" s="561" t="n"/>
    </row>
    <row r="24804">
      <c r="N24804" s="561" t="n"/>
    </row>
    <row r="24805">
      <c r="N24805" s="561" t="n"/>
    </row>
    <row r="24806">
      <c r="N24806" s="561" t="n"/>
    </row>
    <row r="24807">
      <c r="N24807" s="561" t="n"/>
    </row>
    <row r="24808">
      <c r="N24808" s="561" t="n"/>
    </row>
    <row r="24809">
      <c r="N24809" s="561" t="n"/>
    </row>
    <row r="24810">
      <c r="N24810" s="561" t="n"/>
    </row>
    <row r="24811">
      <c r="N24811" s="561" t="n"/>
    </row>
    <row r="24812">
      <c r="N24812" s="561" t="n"/>
    </row>
    <row r="24813">
      <c r="N24813" s="561" t="n"/>
    </row>
    <row r="24814">
      <c r="N24814" s="561" t="n"/>
    </row>
    <row r="24815">
      <c r="N24815" s="561" t="n"/>
    </row>
    <row r="24816">
      <c r="N24816" s="561" t="n"/>
    </row>
    <row r="24817">
      <c r="N24817" s="561" t="n"/>
    </row>
    <row r="24818">
      <c r="N24818" s="561" t="n"/>
    </row>
    <row r="24819">
      <c r="N24819" s="561" t="n"/>
    </row>
    <row r="24820">
      <c r="N24820" s="561" t="n"/>
    </row>
    <row r="24821">
      <c r="N24821" s="561" t="n"/>
    </row>
    <row r="24822">
      <c r="N24822" s="561" t="n"/>
    </row>
    <row r="24823">
      <c r="N24823" s="561" t="n"/>
    </row>
    <row r="24824">
      <c r="N24824" s="561" t="n"/>
    </row>
    <row r="24825">
      <c r="N24825" s="561" t="n"/>
    </row>
    <row r="24826">
      <c r="N24826" s="561" t="n"/>
    </row>
    <row r="24827">
      <c r="N24827" s="561" t="n"/>
    </row>
    <row r="24828">
      <c r="N24828" s="561" t="n"/>
    </row>
    <row r="24829">
      <c r="N24829" s="561" t="n"/>
    </row>
    <row r="24830">
      <c r="N24830" s="561" t="n"/>
    </row>
    <row r="24831">
      <c r="N24831" s="561" t="n"/>
    </row>
    <row r="24832">
      <c r="N24832" s="561" t="n"/>
    </row>
    <row r="24833">
      <c r="N24833" s="561" t="n"/>
    </row>
    <row r="24834">
      <c r="N24834" s="561" t="n"/>
    </row>
    <row r="24835">
      <c r="N24835" s="561" t="n"/>
    </row>
    <row r="24836">
      <c r="N24836" s="561" t="n"/>
    </row>
    <row r="24837">
      <c r="N24837" s="561" t="n"/>
    </row>
    <row r="24838">
      <c r="N24838" s="561" t="n"/>
    </row>
    <row r="24839">
      <c r="N24839" s="561" t="n"/>
    </row>
    <row r="24840">
      <c r="N24840" s="561" t="n"/>
    </row>
    <row r="24841">
      <c r="N24841" s="561" t="n"/>
    </row>
    <row r="24842">
      <c r="N24842" s="561" t="n"/>
    </row>
    <row r="24843">
      <c r="N24843" s="561" t="n"/>
    </row>
    <row r="24844">
      <c r="N24844" s="561" t="n"/>
    </row>
    <row r="24845">
      <c r="N24845" s="561" t="n"/>
    </row>
    <row r="24846">
      <c r="N24846" s="561" t="n"/>
    </row>
    <row r="24847">
      <c r="N24847" s="561" t="n"/>
    </row>
    <row r="24848">
      <c r="N24848" s="561" t="n"/>
    </row>
    <row r="24849">
      <c r="N24849" s="561" t="n"/>
    </row>
    <row r="24850">
      <c r="N24850" s="561" t="n"/>
    </row>
    <row r="24851">
      <c r="N24851" s="561" t="n"/>
    </row>
    <row r="24852">
      <c r="N24852" s="561" t="n"/>
    </row>
    <row r="24853">
      <c r="N24853" s="561" t="n"/>
    </row>
    <row r="24854">
      <c r="N24854" s="561" t="n"/>
    </row>
    <row r="24855">
      <c r="N24855" s="561" t="n"/>
    </row>
    <row r="24856">
      <c r="N24856" s="561" t="n"/>
    </row>
    <row r="24857">
      <c r="N24857" s="561" t="n"/>
    </row>
    <row r="24858">
      <c r="N24858" s="561" t="n"/>
    </row>
    <row r="24859">
      <c r="N24859" s="561" t="n"/>
    </row>
    <row r="24860">
      <c r="N24860" s="561" t="n"/>
    </row>
    <row r="24861">
      <c r="N24861" s="561" t="n"/>
    </row>
    <row r="24862">
      <c r="N24862" s="561" t="n"/>
    </row>
    <row r="24863">
      <c r="N24863" s="561" t="n"/>
    </row>
    <row r="24864">
      <c r="N24864" s="561" t="n"/>
    </row>
    <row r="24865">
      <c r="N24865" s="561" t="n"/>
    </row>
    <row r="24866">
      <c r="N24866" s="561" t="n"/>
    </row>
    <row r="24867">
      <c r="N24867" s="561" t="n"/>
    </row>
    <row r="24868">
      <c r="N24868" s="561" t="n"/>
    </row>
    <row r="24869">
      <c r="N24869" s="561" t="n"/>
    </row>
    <row r="24870">
      <c r="N24870" s="561" t="n"/>
    </row>
    <row r="24871">
      <c r="N24871" s="561" t="n"/>
    </row>
    <row r="24872">
      <c r="N24872" s="561" t="n"/>
    </row>
    <row r="24873">
      <c r="N24873" s="561" t="n"/>
    </row>
    <row r="24874">
      <c r="N24874" s="561" t="n"/>
    </row>
    <row r="24875">
      <c r="N24875" s="561" t="n"/>
    </row>
    <row r="24876">
      <c r="N24876" s="561" t="n"/>
    </row>
    <row r="24877">
      <c r="N24877" s="561" t="n"/>
    </row>
    <row r="24878">
      <c r="N24878" s="561" t="n"/>
    </row>
    <row r="24879">
      <c r="N24879" s="561" t="n"/>
    </row>
    <row r="24880">
      <c r="N24880" s="561" t="n"/>
    </row>
    <row r="24881">
      <c r="N24881" s="561" t="n"/>
    </row>
    <row r="24882">
      <c r="N24882" s="561" t="n"/>
    </row>
    <row r="24883">
      <c r="N24883" s="561" t="n"/>
    </row>
    <row r="24884">
      <c r="N24884" s="561" t="n"/>
    </row>
    <row r="24885">
      <c r="N24885" s="561" t="n"/>
    </row>
    <row r="24886">
      <c r="N24886" s="561" t="n"/>
    </row>
    <row r="24887">
      <c r="N24887" s="561" t="n"/>
    </row>
    <row r="24888">
      <c r="N24888" s="561" t="n"/>
    </row>
    <row r="24889">
      <c r="N24889" s="561" t="n"/>
    </row>
    <row r="24890">
      <c r="N24890" s="561" t="n"/>
    </row>
    <row r="24891">
      <c r="N24891" s="561" t="n"/>
    </row>
    <row r="24892">
      <c r="N24892" s="561" t="n"/>
    </row>
    <row r="24893">
      <c r="N24893" s="561" t="n"/>
    </row>
    <row r="24894">
      <c r="N24894" s="561" t="n"/>
    </row>
    <row r="24895">
      <c r="N24895" s="561" t="n"/>
    </row>
    <row r="24896">
      <c r="N24896" s="561" t="n"/>
    </row>
    <row r="24897">
      <c r="N24897" s="561" t="n"/>
    </row>
    <row r="24898">
      <c r="N24898" s="561" t="n"/>
    </row>
    <row r="24899">
      <c r="N24899" s="561" t="n"/>
    </row>
    <row r="24900">
      <c r="N24900" s="561" t="n"/>
    </row>
    <row r="24901">
      <c r="N24901" s="561" t="n"/>
    </row>
    <row r="24902">
      <c r="N24902" s="561" t="n"/>
    </row>
    <row r="24903">
      <c r="N24903" s="561" t="n"/>
    </row>
    <row r="24904">
      <c r="N24904" s="561" t="n"/>
    </row>
    <row r="24905">
      <c r="N24905" s="561" t="n"/>
    </row>
    <row r="24906">
      <c r="N24906" s="561" t="n"/>
    </row>
    <row r="24907">
      <c r="N24907" s="561" t="n"/>
    </row>
    <row r="24908">
      <c r="N24908" s="561" t="n"/>
    </row>
    <row r="24909">
      <c r="N24909" s="561" t="n"/>
    </row>
    <row r="24910">
      <c r="N24910" s="561" t="n"/>
    </row>
    <row r="24911">
      <c r="N24911" s="561" t="n"/>
    </row>
    <row r="24912">
      <c r="N24912" s="561" t="n"/>
    </row>
    <row r="24913">
      <c r="N24913" s="561" t="n"/>
    </row>
    <row r="24914">
      <c r="N24914" s="561" t="n"/>
    </row>
    <row r="24915">
      <c r="N24915" s="561" t="n"/>
    </row>
    <row r="24916">
      <c r="N24916" s="561" t="n"/>
    </row>
    <row r="24917">
      <c r="N24917" s="561" t="n"/>
    </row>
    <row r="24918">
      <c r="N24918" s="561" t="n"/>
    </row>
    <row r="24919">
      <c r="N24919" s="561" t="n"/>
    </row>
    <row r="24920">
      <c r="N24920" s="561" t="n"/>
    </row>
    <row r="24921">
      <c r="N24921" s="561" t="n"/>
    </row>
    <row r="24922">
      <c r="N24922" s="561" t="n"/>
    </row>
    <row r="24923">
      <c r="N24923" s="561" t="n"/>
    </row>
    <row r="24924">
      <c r="N24924" s="561" t="n"/>
    </row>
    <row r="24925">
      <c r="N24925" s="561" t="n"/>
    </row>
    <row r="24926">
      <c r="N24926" s="561" t="n"/>
    </row>
    <row r="24927">
      <c r="N24927" s="561" t="n"/>
    </row>
    <row r="24928">
      <c r="N24928" s="561" t="n"/>
    </row>
    <row r="24929">
      <c r="N24929" s="561" t="n"/>
    </row>
    <row r="24930">
      <c r="N24930" s="561" t="n"/>
    </row>
    <row r="24931">
      <c r="N24931" s="561" t="n"/>
    </row>
    <row r="24932">
      <c r="N24932" s="561" t="n"/>
    </row>
    <row r="24933">
      <c r="N24933" s="561" t="n"/>
    </row>
    <row r="24934">
      <c r="N24934" s="561" t="n"/>
    </row>
    <row r="24935">
      <c r="N24935" s="561" t="n"/>
    </row>
    <row r="24936">
      <c r="N24936" s="561" t="n"/>
    </row>
    <row r="24937">
      <c r="N24937" s="561" t="n"/>
    </row>
    <row r="24938">
      <c r="N24938" s="561" t="n"/>
    </row>
    <row r="24939">
      <c r="N24939" s="561" t="n"/>
    </row>
    <row r="24940">
      <c r="N24940" s="561" t="n"/>
    </row>
    <row r="24941">
      <c r="N24941" s="561" t="n"/>
    </row>
    <row r="24942">
      <c r="N24942" s="561" t="n"/>
    </row>
    <row r="24943">
      <c r="N24943" s="561" t="n"/>
    </row>
    <row r="24944">
      <c r="N24944" s="561" t="n"/>
    </row>
    <row r="24945">
      <c r="N24945" s="561" t="n"/>
    </row>
    <row r="24946">
      <c r="N24946" s="561" t="n"/>
    </row>
    <row r="24947">
      <c r="N24947" s="561" t="n"/>
    </row>
    <row r="24948">
      <c r="N24948" s="561" t="n"/>
    </row>
    <row r="24949">
      <c r="N24949" s="561" t="n"/>
    </row>
    <row r="24950">
      <c r="N24950" s="561" t="n"/>
    </row>
    <row r="24951">
      <c r="N24951" s="561" t="n"/>
    </row>
    <row r="24952">
      <c r="N24952" s="561" t="n"/>
    </row>
    <row r="24953">
      <c r="N24953" s="561" t="n"/>
    </row>
    <row r="24954">
      <c r="N24954" s="561" t="n"/>
    </row>
    <row r="24955">
      <c r="N24955" s="561" t="n"/>
    </row>
    <row r="24956">
      <c r="N24956" s="561" t="n"/>
    </row>
    <row r="24957">
      <c r="N24957" s="561" t="n"/>
    </row>
    <row r="24958">
      <c r="N24958" s="561" t="n"/>
    </row>
    <row r="24959">
      <c r="N24959" s="561" t="n"/>
    </row>
    <row r="24960">
      <c r="N24960" s="561" t="n"/>
    </row>
    <row r="24961">
      <c r="N24961" s="561" t="n"/>
    </row>
    <row r="24962">
      <c r="N24962" s="561" t="n"/>
    </row>
    <row r="24963">
      <c r="N24963" s="561" t="n"/>
    </row>
    <row r="24964">
      <c r="N24964" s="561" t="n"/>
    </row>
    <row r="24965">
      <c r="N24965" s="561" t="n"/>
    </row>
    <row r="24966">
      <c r="N24966" s="561" t="n"/>
    </row>
    <row r="24967">
      <c r="N24967" s="561" t="n"/>
    </row>
    <row r="24968">
      <c r="N24968" s="561" t="n"/>
    </row>
    <row r="24969">
      <c r="N24969" s="561" t="n"/>
    </row>
    <row r="24970">
      <c r="N24970" s="561" t="n"/>
    </row>
    <row r="24971">
      <c r="N24971" s="561" t="n"/>
    </row>
    <row r="24972">
      <c r="N24972" s="561" t="n"/>
    </row>
    <row r="24973">
      <c r="N24973" s="561" t="n"/>
    </row>
    <row r="24974">
      <c r="N24974" s="561" t="n"/>
    </row>
    <row r="24975">
      <c r="N24975" s="561" t="n"/>
    </row>
    <row r="24976">
      <c r="N24976" s="561" t="n"/>
    </row>
    <row r="24977">
      <c r="N24977" s="561" t="n"/>
    </row>
    <row r="24978">
      <c r="N24978" s="561" t="n"/>
    </row>
    <row r="24979">
      <c r="N24979" s="561" t="n"/>
    </row>
    <row r="24980">
      <c r="N24980" s="561" t="n"/>
    </row>
    <row r="24981">
      <c r="N24981" s="561" t="n"/>
    </row>
    <row r="24982">
      <c r="N24982" s="561" t="n"/>
    </row>
    <row r="24983">
      <c r="N24983" s="561" t="n"/>
    </row>
    <row r="24984">
      <c r="N24984" s="561" t="n"/>
    </row>
    <row r="24985">
      <c r="N24985" s="561" t="n"/>
    </row>
    <row r="24986">
      <c r="N24986" s="561" t="n"/>
    </row>
    <row r="24987">
      <c r="N24987" s="561" t="n"/>
    </row>
    <row r="24988">
      <c r="N24988" s="561" t="n"/>
    </row>
    <row r="24989">
      <c r="N24989" s="561" t="n"/>
    </row>
    <row r="24990">
      <c r="N24990" s="561" t="n"/>
    </row>
    <row r="24991">
      <c r="N24991" s="561" t="n"/>
    </row>
    <row r="24992">
      <c r="N24992" s="561" t="n"/>
    </row>
    <row r="24993">
      <c r="N24993" s="561" t="n"/>
    </row>
    <row r="24994">
      <c r="N24994" s="561" t="n"/>
    </row>
    <row r="24995">
      <c r="N24995" s="561" t="n"/>
    </row>
    <row r="24996">
      <c r="N24996" s="561" t="n"/>
    </row>
    <row r="24997">
      <c r="N24997" s="561" t="n"/>
    </row>
    <row r="24998">
      <c r="N24998" s="561" t="n"/>
    </row>
    <row r="24999">
      <c r="N24999" s="561" t="n"/>
    </row>
    <row r="25000">
      <c r="N25000" s="561" t="n"/>
    </row>
    <row r="25001">
      <c r="N25001" s="561" t="n"/>
    </row>
    <row r="25002">
      <c r="N25002" s="561" t="n"/>
    </row>
    <row r="25003">
      <c r="N25003" s="561" t="n"/>
    </row>
    <row r="25004">
      <c r="N25004" s="561" t="n"/>
    </row>
    <row r="25005">
      <c r="N25005" s="561" t="n"/>
    </row>
    <row r="25006">
      <c r="N25006" s="561" t="n"/>
    </row>
    <row r="25007">
      <c r="N25007" s="561" t="n"/>
    </row>
    <row r="25008">
      <c r="N25008" s="561" t="n"/>
    </row>
    <row r="25009">
      <c r="N25009" s="561" t="n"/>
    </row>
    <row r="25010">
      <c r="N25010" s="561" t="n"/>
    </row>
    <row r="25011">
      <c r="N25011" s="561" t="n"/>
    </row>
    <row r="25012">
      <c r="N25012" s="561" t="n"/>
    </row>
    <row r="25013">
      <c r="N25013" s="561" t="n"/>
    </row>
    <row r="25014">
      <c r="N25014" s="561" t="n"/>
    </row>
    <row r="25015">
      <c r="N25015" s="561" t="n"/>
    </row>
    <row r="25016">
      <c r="N25016" s="561" t="n"/>
    </row>
    <row r="25017">
      <c r="N25017" s="561" t="n"/>
    </row>
    <row r="25018">
      <c r="N25018" s="561" t="n"/>
    </row>
    <row r="25019">
      <c r="N25019" s="561" t="n"/>
    </row>
    <row r="25020">
      <c r="N25020" s="561" t="n"/>
    </row>
    <row r="25021">
      <c r="N25021" s="561" t="n"/>
    </row>
    <row r="25022">
      <c r="N25022" s="561" t="n"/>
    </row>
    <row r="25023">
      <c r="N25023" s="561" t="n"/>
    </row>
    <row r="25024">
      <c r="N25024" s="561" t="n"/>
    </row>
    <row r="25025">
      <c r="N25025" s="561" t="n"/>
    </row>
    <row r="25026">
      <c r="N25026" s="561" t="n"/>
    </row>
    <row r="25027">
      <c r="N25027" s="561" t="n"/>
    </row>
    <row r="25028">
      <c r="N25028" s="561" t="n"/>
    </row>
    <row r="25029">
      <c r="N25029" s="561" t="n"/>
    </row>
    <row r="25030">
      <c r="N25030" s="561" t="n"/>
    </row>
    <row r="25031">
      <c r="N25031" s="561" t="n"/>
    </row>
    <row r="25032">
      <c r="N25032" s="561" t="n"/>
    </row>
    <row r="25033">
      <c r="N25033" s="561" t="n"/>
    </row>
    <row r="25034">
      <c r="N25034" s="561" t="n"/>
    </row>
    <row r="25035">
      <c r="N25035" s="561" t="n"/>
    </row>
    <row r="25036">
      <c r="N25036" s="561" t="n"/>
    </row>
    <row r="25037">
      <c r="N25037" s="561" t="n"/>
    </row>
    <row r="25038">
      <c r="N25038" s="561" t="n"/>
    </row>
    <row r="25039">
      <c r="N25039" s="561" t="n"/>
    </row>
    <row r="25040">
      <c r="N25040" s="561" t="n"/>
    </row>
    <row r="25041">
      <c r="N25041" s="561" t="n"/>
    </row>
    <row r="25042">
      <c r="N25042" s="561" t="n"/>
    </row>
    <row r="25043">
      <c r="N25043" s="561" t="n"/>
    </row>
    <row r="25044">
      <c r="N25044" s="561" t="n"/>
    </row>
    <row r="25045">
      <c r="N25045" s="561" t="n"/>
    </row>
    <row r="25046">
      <c r="N25046" s="561" t="n"/>
    </row>
    <row r="25047">
      <c r="N25047" s="561" t="n"/>
    </row>
    <row r="25048">
      <c r="N25048" s="561" t="n"/>
    </row>
    <row r="25049">
      <c r="N25049" s="561" t="n"/>
    </row>
    <row r="25050">
      <c r="N25050" s="561" t="n"/>
    </row>
    <row r="25051">
      <c r="N25051" s="561" t="n"/>
    </row>
    <row r="25052">
      <c r="N25052" s="561" t="n"/>
    </row>
    <row r="25053">
      <c r="N25053" s="561" t="n"/>
    </row>
    <row r="25054">
      <c r="N25054" s="561" t="n"/>
    </row>
    <row r="25055">
      <c r="N25055" s="561" t="n"/>
    </row>
    <row r="25056">
      <c r="N25056" s="561" t="n"/>
    </row>
    <row r="25057">
      <c r="N25057" s="561" t="n"/>
    </row>
    <row r="25058">
      <c r="N25058" s="561" t="n"/>
    </row>
    <row r="25059">
      <c r="N25059" s="561" t="n"/>
    </row>
    <row r="25060">
      <c r="N25060" s="561" t="n"/>
    </row>
    <row r="25061">
      <c r="N25061" s="561" t="n"/>
    </row>
    <row r="25062">
      <c r="N25062" s="561" t="n"/>
    </row>
    <row r="25063">
      <c r="N25063" s="561" t="n"/>
    </row>
    <row r="25064">
      <c r="N25064" s="561" t="n"/>
    </row>
    <row r="25065">
      <c r="N25065" s="561" t="n"/>
    </row>
    <row r="25066">
      <c r="N25066" s="561" t="n"/>
    </row>
    <row r="25067">
      <c r="N25067" s="561" t="n"/>
    </row>
    <row r="25068">
      <c r="N25068" s="561" t="n"/>
    </row>
    <row r="25069">
      <c r="N25069" s="561" t="n"/>
    </row>
    <row r="25070">
      <c r="N25070" s="561" t="n"/>
    </row>
    <row r="25071">
      <c r="N25071" s="561" t="n"/>
    </row>
    <row r="25072">
      <c r="N25072" s="561" t="n"/>
    </row>
    <row r="25073">
      <c r="N25073" s="561" t="n"/>
    </row>
    <row r="25074">
      <c r="N25074" s="561" t="n"/>
    </row>
    <row r="25075">
      <c r="N25075" s="561" t="n"/>
    </row>
    <row r="25076">
      <c r="N25076" s="561" t="n"/>
    </row>
    <row r="25077">
      <c r="N25077" s="561" t="n"/>
    </row>
    <row r="25078">
      <c r="N25078" s="561" t="n"/>
    </row>
    <row r="25079">
      <c r="N25079" s="561" t="n"/>
    </row>
    <row r="25080">
      <c r="N25080" s="561" t="n"/>
    </row>
    <row r="25081">
      <c r="N25081" s="561" t="n"/>
    </row>
    <row r="25082">
      <c r="N25082" s="561" t="n"/>
    </row>
    <row r="25083">
      <c r="N25083" s="561" t="n"/>
    </row>
    <row r="25084">
      <c r="N25084" s="561" t="n"/>
    </row>
    <row r="25085">
      <c r="N25085" s="561" t="n"/>
    </row>
    <row r="25086">
      <c r="N25086" s="561" t="n"/>
    </row>
    <row r="25087">
      <c r="N25087" s="561" t="n"/>
    </row>
    <row r="25088">
      <c r="N25088" s="561" t="n"/>
    </row>
    <row r="25089">
      <c r="N25089" s="561" t="n"/>
    </row>
    <row r="25090">
      <c r="N25090" s="561" t="n"/>
    </row>
    <row r="25091">
      <c r="N25091" s="561" t="n"/>
    </row>
    <row r="25092">
      <c r="N25092" s="561" t="n"/>
    </row>
    <row r="25093">
      <c r="N25093" s="561" t="n"/>
    </row>
    <row r="25094">
      <c r="N25094" s="561" t="n"/>
    </row>
    <row r="25095">
      <c r="N25095" s="561" t="n"/>
    </row>
    <row r="25096">
      <c r="N25096" s="561" t="n"/>
    </row>
    <row r="25097">
      <c r="N25097" s="561" t="n"/>
    </row>
    <row r="25098">
      <c r="N25098" s="561" t="n"/>
    </row>
    <row r="25099">
      <c r="N25099" s="561" t="n"/>
    </row>
    <row r="25100">
      <c r="N25100" s="561" t="n"/>
    </row>
    <row r="25101">
      <c r="N25101" s="561" t="n"/>
    </row>
    <row r="25102">
      <c r="N25102" s="561" t="n"/>
    </row>
    <row r="25103">
      <c r="N25103" s="561" t="n"/>
    </row>
    <row r="25104">
      <c r="N25104" s="561" t="n"/>
    </row>
    <row r="25105">
      <c r="N25105" s="561" t="n"/>
    </row>
    <row r="25106">
      <c r="N25106" s="561" t="n"/>
    </row>
    <row r="25107">
      <c r="N25107" s="561" t="n"/>
    </row>
    <row r="25108">
      <c r="N25108" s="561" t="n"/>
    </row>
    <row r="25109">
      <c r="N25109" s="561" t="n"/>
    </row>
    <row r="25110">
      <c r="N25110" s="561" t="n"/>
    </row>
    <row r="25111">
      <c r="N25111" s="561" t="n"/>
    </row>
    <row r="25112">
      <c r="N25112" s="561" t="n"/>
    </row>
    <row r="25113">
      <c r="N25113" s="561" t="n"/>
    </row>
    <row r="25114">
      <c r="N25114" s="561" t="n"/>
    </row>
    <row r="25115">
      <c r="N25115" s="561" t="n"/>
    </row>
    <row r="25116">
      <c r="N25116" s="561" t="n"/>
    </row>
    <row r="25117">
      <c r="N25117" s="561" t="n"/>
    </row>
    <row r="25118">
      <c r="N25118" s="561" t="n"/>
    </row>
    <row r="25119">
      <c r="N25119" s="561" t="n"/>
    </row>
    <row r="25120">
      <c r="N25120" s="561" t="n"/>
    </row>
    <row r="25121">
      <c r="N25121" s="561" t="n"/>
    </row>
    <row r="25122">
      <c r="N25122" s="561" t="n"/>
    </row>
    <row r="25123">
      <c r="N25123" s="561" t="n"/>
    </row>
    <row r="25124">
      <c r="N25124" s="561" t="n"/>
    </row>
    <row r="25125">
      <c r="N25125" s="561" t="n"/>
    </row>
    <row r="25126">
      <c r="N25126" s="561" t="n"/>
    </row>
    <row r="25127">
      <c r="N25127" s="561" t="n"/>
    </row>
    <row r="25128">
      <c r="N25128" s="561" t="n"/>
    </row>
    <row r="25129">
      <c r="N25129" s="561" t="n"/>
    </row>
    <row r="25130">
      <c r="N25130" s="561" t="n"/>
    </row>
    <row r="25131">
      <c r="N25131" s="561" t="n"/>
    </row>
    <row r="25132">
      <c r="N25132" s="561" t="n"/>
    </row>
    <row r="25133">
      <c r="N25133" s="561" t="n"/>
    </row>
    <row r="25134">
      <c r="N25134" s="561" t="n"/>
    </row>
    <row r="25135">
      <c r="N25135" s="561" t="n"/>
    </row>
    <row r="25136">
      <c r="N25136" s="561" t="n"/>
    </row>
    <row r="25137">
      <c r="N25137" s="561" t="n"/>
    </row>
    <row r="25138">
      <c r="N25138" s="561" t="n"/>
    </row>
    <row r="25139">
      <c r="N25139" s="561" t="n"/>
    </row>
    <row r="25140">
      <c r="N25140" s="561" t="n"/>
    </row>
    <row r="25141">
      <c r="N25141" s="561" t="n"/>
    </row>
    <row r="25142">
      <c r="N25142" s="561" t="n"/>
    </row>
    <row r="25143">
      <c r="N25143" s="561" t="n"/>
    </row>
    <row r="25144">
      <c r="N25144" s="561" t="n"/>
    </row>
    <row r="25145">
      <c r="N25145" s="561" t="n"/>
    </row>
    <row r="25146">
      <c r="N25146" s="561" t="n"/>
    </row>
    <row r="25147">
      <c r="N25147" s="561" t="n"/>
    </row>
    <row r="25148">
      <c r="N25148" s="561" t="n"/>
    </row>
    <row r="25149">
      <c r="N25149" s="561" t="n"/>
    </row>
    <row r="25150">
      <c r="N25150" s="561" t="n"/>
    </row>
    <row r="25151">
      <c r="N25151" s="561" t="n"/>
    </row>
    <row r="25152">
      <c r="N25152" s="561" t="n"/>
    </row>
    <row r="25153">
      <c r="N25153" s="561" t="n"/>
    </row>
    <row r="25154">
      <c r="N25154" s="561" t="n"/>
    </row>
    <row r="25155">
      <c r="N25155" s="561" t="n"/>
    </row>
    <row r="25156">
      <c r="N25156" s="561" t="n"/>
    </row>
    <row r="25157">
      <c r="N25157" s="561" t="n"/>
    </row>
    <row r="25158">
      <c r="N25158" s="561" t="n"/>
    </row>
    <row r="25159">
      <c r="N25159" s="561" t="n"/>
    </row>
    <row r="25160">
      <c r="N25160" s="561" t="n"/>
    </row>
    <row r="25161">
      <c r="N25161" s="561" t="n"/>
    </row>
    <row r="25162">
      <c r="N25162" s="561" t="n"/>
    </row>
    <row r="25163">
      <c r="N25163" s="561" t="n"/>
    </row>
    <row r="25164">
      <c r="N25164" s="561" t="n"/>
    </row>
    <row r="25165">
      <c r="N25165" s="561" t="n"/>
    </row>
    <row r="25166">
      <c r="N25166" s="561" t="n"/>
    </row>
    <row r="25167">
      <c r="N25167" s="561" t="n"/>
    </row>
    <row r="25168">
      <c r="N25168" s="561" t="n"/>
    </row>
    <row r="25169">
      <c r="N25169" s="561" t="n"/>
    </row>
    <row r="25170">
      <c r="N25170" s="561" t="n"/>
    </row>
    <row r="25171">
      <c r="N25171" s="561" t="n"/>
    </row>
    <row r="25172">
      <c r="N25172" s="561" t="n"/>
    </row>
    <row r="25173">
      <c r="N25173" s="561" t="n"/>
    </row>
    <row r="25174">
      <c r="N25174" s="561" t="n"/>
    </row>
    <row r="25175">
      <c r="N25175" s="561" t="n"/>
    </row>
    <row r="25176">
      <c r="N25176" s="561" t="n"/>
    </row>
    <row r="25177">
      <c r="N25177" s="561" t="n"/>
    </row>
    <row r="25178">
      <c r="N25178" s="561" t="n"/>
    </row>
    <row r="25179">
      <c r="N25179" s="561" t="n"/>
    </row>
    <row r="25180">
      <c r="N25180" s="561" t="n"/>
    </row>
    <row r="25181">
      <c r="N25181" s="561" t="n"/>
    </row>
    <row r="25182">
      <c r="N25182" s="561" t="n"/>
    </row>
    <row r="25183">
      <c r="N25183" s="561" t="n"/>
    </row>
    <row r="25184">
      <c r="N25184" s="561" t="n"/>
    </row>
    <row r="25185">
      <c r="N25185" s="561" t="n"/>
    </row>
    <row r="25186">
      <c r="N25186" s="561" t="n"/>
    </row>
    <row r="25187">
      <c r="N25187" s="561" t="n"/>
    </row>
    <row r="25188">
      <c r="N25188" s="561" t="n"/>
    </row>
    <row r="25189">
      <c r="N25189" s="561" t="n"/>
    </row>
    <row r="25190">
      <c r="N25190" s="561" t="n"/>
    </row>
    <row r="25191">
      <c r="N25191" s="561" t="n"/>
    </row>
    <row r="25192">
      <c r="N25192" s="561" t="n"/>
    </row>
    <row r="25193">
      <c r="N25193" s="561" t="n"/>
    </row>
    <row r="25194">
      <c r="N25194" s="561" t="n"/>
    </row>
    <row r="25195">
      <c r="N25195" s="561" t="n"/>
    </row>
    <row r="25196">
      <c r="N25196" s="561" t="n"/>
    </row>
    <row r="25197">
      <c r="N25197" s="561" t="n"/>
    </row>
    <row r="25198">
      <c r="N25198" s="561" t="n"/>
    </row>
    <row r="25199">
      <c r="N25199" s="561" t="n"/>
    </row>
    <row r="25200">
      <c r="N25200" s="561" t="n"/>
    </row>
    <row r="25201">
      <c r="N25201" s="561" t="n"/>
    </row>
    <row r="25202">
      <c r="N25202" s="561" t="n"/>
    </row>
    <row r="25203">
      <c r="N25203" s="561" t="n"/>
    </row>
    <row r="25204">
      <c r="N25204" s="561" t="n"/>
    </row>
    <row r="25205">
      <c r="N25205" s="561" t="n"/>
    </row>
    <row r="25206">
      <c r="N25206" s="561" t="n"/>
    </row>
    <row r="25207">
      <c r="N25207" s="561" t="n"/>
    </row>
    <row r="25208">
      <c r="N25208" s="561" t="n"/>
    </row>
    <row r="25209">
      <c r="N25209" s="561" t="n"/>
    </row>
    <row r="25210">
      <c r="N25210" s="561" t="n"/>
    </row>
    <row r="25211">
      <c r="N25211" s="561" t="n"/>
    </row>
    <row r="25212">
      <c r="N25212" s="561" t="n"/>
    </row>
    <row r="25213">
      <c r="N25213" s="561" t="n"/>
    </row>
    <row r="25214">
      <c r="N25214" s="561" t="n"/>
    </row>
    <row r="25215">
      <c r="N25215" s="561" t="n"/>
    </row>
    <row r="25216">
      <c r="N25216" s="561" t="n"/>
    </row>
    <row r="25217">
      <c r="N25217" s="561" t="n"/>
    </row>
    <row r="25218">
      <c r="N25218" s="561" t="n"/>
    </row>
    <row r="25219">
      <c r="N25219" s="561" t="n"/>
    </row>
    <row r="25220">
      <c r="N25220" s="561" t="n"/>
    </row>
    <row r="25221">
      <c r="N25221" s="561" t="n"/>
    </row>
    <row r="25222">
      <c r="N25222" s="561" t="n"/>
    </row>
    <row r="25223">
      <c r="N25223" s="561" t="n"/>
    </row>
    <row r="25224">
      <c r="N25224" s="561" t="n"/>
    </row>
    <row r="25225">
      <c r="N25225" s="561" t="n"/>
    </row>
    <row r="25226">
      <c r="N25226" s="561" t="n"/>
    </row>
    <row r="25227">
      <c r="N25227" s="561" t="n"/>
    </row>
    <row r="25228">
      <c r="N25228" s="561" t="n"/>
    </row>
    <row r="25229">
      <c r="N25229" s="561" t="n"/>
    </row>
    <row r="25230">
      <c r="N25230" s="561" t="n"/>
    </row>
    <row r="25231">
      <c r="N25231" s="561" t="n"/>
    </row>
    <row r="25232">
      <c r="N25232" s="561" t="n"/>
    </row>
    <row r="25233">
      <c r="N25233" s="561" t="n"/>
    </row>
    <row r="25234">
      <c r="N25234" s="561" t="n"/>
    </row>
    <row r="25235">
      <c r="N25235" s="561" t="n"/>
    </row>
    <row r="25236">
      <c r="N25236" s="561" t="n"/>
    </row>
    <row r="25237">
      <c r="N25237" s="561" t="n"/>
    </row>
    <row r="25238">
      <c r="N25238" s="561" t="n"/>
    </row>
    <row r="25239">
      <c r="N25239" s="561" t="n"/>
    </row>
    <row r="25240">
      <c r="N25240" s="561" t="n"/>
    </row>
    <row r="25241">
      <c r="N25241" s="561" t="n"/>
    </row>
    <row r="25242">
      <c r="N25242" s="561" t="n"/>
    </row>
    <row r="25243">
      <c r="N25243" s="561" t="n"/>
    </row>
    <row r="25244">
      <c r="N25244" s="561" t="n"/>
    </row>
    <row r="25245">
      <c r="N25245" s="561" t="n"/>
    </row>
    <row r="25246">
      <c r="N25246" s="561" t="n"/>
    </row>
    <row r="25247">
      <c r="N25247" s="561" t="n"/>
    </row>
    <row r="25248">
      <c r="N25248" s="561" t="n"/>
    </row>
    <row r="25249">
      <c r="N25249" s="561" t="n"/>
    </row>
    <row r="25250">
      <c r="N25250" s="561" t="n"/>
    </row>
    <row r="25251">
      <c r="N25251" s="561" t="n"/>
    </row>
    <row r="25252">
      <c r="N25252" s="561" t="n"/>
    </row>
    <row r="25253">
      <c r="N25253" s="561" t="n"/>
    </row>
    <row r="25254">
      <c r="N25254" s="561" t="n"/>
    </row>
    <row r="25255">
      <c r="N25255" s="561" t="n"/>
    </row>
    <row r="25256">
      <c r="N25256" s="561" t="n"/>
    </row>
    <row r="25257">
      <c r="N25257" s="561" t="n"/>
    </row>
    <row r="25258">
      <c r="N25258" s="561" t="n"/>
    </row>
    <row r="25259">
      <c r="N25259" s="561" t="n"/>
    </row>
    <row r="25260">
      <c r="N25260" s="561" t="n"/>
    </row>
    <row r="25261">
      <c r="N25261" s="561" t="n"/>
    </row>
    <row r="25262">
      <c r="N25262" s="561" t="n"/>
    </row>
    <row r="25263">
      <c r="N25263" s="561" t="n"/>
    </row>
    <row r="25264">
      <c r="N25264" s="561" t="n"/>
    </row>
    <row r="25265">
      <c r="N25265" s="561" t="n"/>
    </row>
    <row r="25266">
      <c r="N25266" s="561" t="n"/>
    </row>
    <row r="25267">
      <c r="N25267" s="561" t="n"/>
    </row>
    <row r="25268">
      <c r="N25268" s="561" t="n"/>
    </row>
    <row r="25269">
      <c r="N25269" s="561" t="n"/>
    </row>
    <row r="25270">
      <c r="N25270" s="561" t="n"/>
    </row>
    <row r="25271">
      <c r="N25271" s="561" t="n"/>
    </row>
    <row r="25272">
      <c r="N25272" s="561" t="n"/>
    </row>
    <row r="25273">
      <c r="N25273" s="561" t="n"/>
    </row>
    <row r="25274">
      <c r="N25274" s="561" t="n"/>
    </row>
    <row r="25275">
      <c r="N25275" s="561" t="n"/>
    </row>
    <row r="25276">
      <c r="N25276" s="561" t="n"/>
    </row>
    <row r="25277">
      <c r="N25277" s="561" t="n"/>
    </row>
    <row r="25278">
      <c r="N25278" s="561" t="n"/>
    </row>
    <row r="25279">
      <c r="N25279" s="561" t="n"/>
    </row>
    <row r="25280">
      <c r="N25280" s="561" t="n"/>
    </row>
    <row r="25281">
      <c r="N25281" s="561" t="n"/>
    </row>
    <row r="25282">
      <c r="N25282" s="561" t="n"/>
    </row>
    <row r="25283">
      <c r="N25283" s="561" t="n"/>
    </row>
    <row r="25284">
      <c r="N25284" s="561" t="n"/>
    </row>
    <row r="25285">
      <c r="N25285" s="561" t="n"/>
    </row>
    <row r="25286">
      <c r="N25286" s="561" t="n"/>
    </row>
    <row r="25287">
      <c r="N25287" s="561" t="n"/>
    </row>
    <row r="25288">
      <c r="N25288" s="561" t="n"/>
    </row>
    <row r="25289">
      <c r="N25289" s="561" t="n"/>
    </row>
    <row r="25290">
      <c r="N25290" s="561" t="n"/>
    </row>
    <row r="25291">
      <c r="N25291" s="561" t="n"/>
    </row>
    <row r="25292">
      <c r="N25292" s="561" t="n"/>
    </row>
    <row r="25293">
      <c r="N25293" s="561" t="n"/>
    </row>
    <row r="25294">
      <c r="N25294" s="561" t="n"/>
    </row>
    <row r="25295">
      <c r="N25295" s="561" t="n"/>
    </row>
    <row r="25296">
      <c r="N25296" s="561" t="n"/>
    </row>
    <row r="25297">
      <c r="N25297" s="561" t="n"/>
    </row>
    <row r="25298">
      <c r="N25298" s="561" t="n"/>
    </row>
    <row r="25299">
      <c r="N25299" s="561" t="n"/>
    </row>
    <row r="25300">
      <c r="N25300" s="561" t="n"/>
    </row>
    <row r="25301">
      <c r="N25301" s="561" t="n"/>
    </row>
    <row r="25302">
      <c r="N25302" s="561" t="n"/>
    </row>
    <row r="25303">
      <c r="N25303" s="561" t="n"/>
    </row>
    <row r="25304">
      <c r="N25304" s="561" t="n"/>
    </row>
    <row r="25305">
      <c r="N25305" s="561" t="n"/>
    </row>
    <row r="25306">
      <c r="N25306" s="561" t="n"/>
    </row>
    <row r="25307">
      <c r="N25307" s="561" t="n"/>
    </row>
    <row r="25308">
      <c r="N25308" s="561" t="n"/>
    </row>
    <row r="25309">
      <c r="N25309" s="561" t="n"/>
    </row>
    <row r="25310">
      <c r="N25310" s="561" t="n"/>
    </row>
    <row r="25311">
      <c r="N25311" s="561" t="n"/>
    </row>
    <row r="25312">
      <c r="N25312" s="561" t="n"/>
    </row>
    <row r="25313">
      <c r="N25313" s="561" t="n"/>
    </row>
    <row r="25314">
      <c r="N25314" s="561" t="n"/>
    </row>
    <row r="25315">
      <c r="N25315" s="561" t="n"/>
    </row>
    <row r="25316">
      <c r="N25316" s="561" t="n"/>
    </row>
    <row r="25317">
      <c r="N25317" s="561" t="n"/>
    </row>
    <row r="25318">
      <c r="N25318" s="561" t="n"/>
    </row>
    <row r="25319">
      <c r="N25319" s="561" t="n"/>
    </row>
    <row r="25320">
      <c r="N25320" s="561" t="n"/>
    </row>
    <row r="25321">
      <c r="N25321" s="561" t="n"/>
    </row>
    <row r="25322">
      <c r="N25322" s="561" t="n"/>
    </row>
    <row r="25323">
      <c r="N25323" s="561" t="n"/>
    </row>
    <row r="25324">
      <c r="N25324" s="561" t="n"/>
    </row>
    <row r="25325">
      <c r="N25325" s="561" t="n"/>
    </row>
    <row r="25326">
      <c r="N25326" s="561" t="n"/>
    </row>
    <row r="25327">
      <c r="N25327" s="561" t="n"/>
    </row>
    <row r="25328">
      <c r="N25328" s="561" t="n"/>
    </row>
    <row r="25329">
      <c r="N25329" s="561" t="n"/>
    </row>
    <row r="25330">
      <c r="N25330" s="561" t="n"/>
    </row>
    <row r="25331">
      <c r="N25331" s="561" t="n"/>
    </row>
    <row r="25332">
      <c r="N25332" s="561" t="n"/>
    </row>
    <row r="25333">
      <c r="N25333" s="561" t="n"/>
    </row>
    <row r="25334">
      <c r="N25334" s="561" t="n"/>
    </row>
    <row r="25335">
      <c r="N25335" s="561" t="n"/>
    </row>
    <row r="25336">
      <c r="N25336" s="561" t="n"/>
    </row>
    <row r="25337">
      <c r="N25337" s="561" t="n"/>
    </row>
    <row r="25338">
      <c r="N25338" s="561" t="n"/>
    </row>
    <row r="25339">
      <c r="N25339" s="561" t="n"/>
    </row>
    <row r="25340">
      <c r="N25340" s="561" t="n"/>
    </row>
    <row r="25341">
      <c r="N25341" s="561" t="n"/>
    </row>
    <row r="25342">
      <c r="N25342" s="561" t="n"/>
    </row>
    <row r="25343">
      <c r="N25343" s="561" t="n"/>
    </row>
    <row r="25344">
      <c r="N25344" s="561" t="n"/>
    </row>
    <row r="25345">
      <c r="N25345" s="561" t="n"/>
    </row>
    <row r="25346">
      <c r="N25346" s="561" t="n"/>
    </row>
    <row r="25347">
      <c r="N25347" s="561" t="n"/>
    </row>
    <row r="25348">
      <c r="N25348" s="561" t="n"/>
    </row>
    <row r="25349">
      <c r="N25349" s="561" t="n"/>
    </row>
    <row r="25350">
      <c r="N25350" s="561" t="n"/>
    </row>
    <row r="25351">
      <c r="N25351" s="561" t="n"/>
    </row>
    <row r="25352">
      <c r="N25352" s="561" t="n"/>
    </row>
    <row r="25353">
      <c r="N25353" s="561" t="n"/>
    </row>
    <row r="25354">
      <c r="N25354" s="561" t="n"/>
    </row>
    <row r="25355">
      <c r="N25355" s="561" t="n"/>
    </row>
    <row r="25356">
      <c r="N25356" s="561" t="n"/>
    </row>
    <row r="25357">
      <c r="N25357" s="561" t="n"/>
    </row>
    <row r="25358">
      <c r="N25358" s="561" t="n"/>
    </row>
    <row r="25359">
      <c r="N25359" s="561" t="n"/>
    </row>
    <row r="25360">
      <c r="N25360" s="561" t="n"/>
    </row>
    <row r="25361">
      <c r="N25361" s="561" t="n"/>
    </row>
    <row r="25362">
      <c r="N25362" s="561" t="n"/>
    </row>
    <row r="25363">
      <c r="N25363" s="561" t="n"/>
    </row>
    <row r="25364">
      <c r="N25364" s="561" t="n"/>
    </row>
    <row r="25365">
      <c r="N25365" s="561" t="n"/>
    </row>
    <row r="25366">
      <c r="N25366" s="561" t="n"/>
    </row>
    <row r="25367">
      <c r="N25367" s="561" t="n"/>
    </row>
    <row r="25368">
      <c r="N25368" s="561" t="n"/>
    </row>
    <row r="25369">
      <c r="N25369" s="561" t="n"/>
    </row>
    <row r="25370">
      <c r="N25370" s="561" t="n"/>
    </row>
    <row r="25371">
      <c r="N25371" s="561" t="n"/>
    </row>
    <row r="25372">
      <c r="N25372" s="561" t="n"/>
    </row>
    <row r="25373">
      <c r="N25373" s="561" t="n"/>
    </row>
    <row r="25374">
      <c r="N25374" s="561" t="n"/>
    </row>
    <row r="25375">
      <c r="N25375" s="561" t="n"/>
    </row>
    <row r="25376">
      <c r="N25376" s="561" t="n"/>
    </row>
    <row r="25377">
      <c r="N25377" s="561" t="n"/>
    </row>
    <row r="25378">
      <c r="N25378" s="561" t="n"/>
    </row>
    <row r="25379">
      <c r="N25379" s="561" t="n"/>
    </row>
    <row r="25380">
      <c r="N25380" s="561" t="n"/>
    </row>
    <row r="25381">
      <c r="N25381" s="561" t="n"/>
    </row>
    <row r="25382">
      <c r="N25382" s="561" t="n"/>
    </row>
    <row r="25383">
      <c r="N25383" s="561" t="n"/>
    </row>
    <row r="25384">
      <c r="N25384" s="561" t="n"/>
    </row>
    <row r="25385">
      <c r="N25385" s="561" t="n"/>
    </row>
    <row r="25386">
      <c r="N25386" s="561" t="n"/>
    </row>
    <row r="25387">
      <c r="N25387" s="561" t="n"/>
    </row>
    <row r="25388">
      <c r="N25388" s="561" t="n"/>
    </row>
    <row r="25389">
      <c r="N25389" s="561" t="n"/>
    </row>
    <row r="25390">
      <c r="N25390" s="561" t="n"/>
    </row>
    <row r="25391">
      <c r="N25391" s="561" t="n"/>
    </row>
    <row r="25392">
      <c r="N25392" s="561" t="n"/>
    </row>
    <row r="25393">
      <c r="N25393" s="561" t="n"/>
    </row>
    <row r="25394">
      <c r="N25394" s="561" t="n"/>
    </row>
    <row r="25395">
      <c r="N25395" s="561" t="n"/>
    </row>
    <row r="25396">
      <c r="N25396" s="561" t="n"/>
    </row>
    <row r="25397">
      <c r="N25397" s="561" t="n"/>
    </row>
    <row r="25398">
      <c r="N25398" s="561" t="n"/>
    </row>
    <row r="25399">
      <c r="N25399" s="561" t="n"/>
    </row>
    <row r="25400">
      <c r="N25400" s="561" t="n"/>
    </row>
    <row r="25401">
      <c r="N25401" s="561" t="n"/>
    </row>
    <row r="25402">
      <c r="N25402" s="561" t="n"/>
    </row>
    <row r="25403">
      <c r="N25403" s="561" t="n"/>
    </row>
    <row r="25404">
      <c r="N25404" s="561" t="n"/>
    </row>
    <row r="25405">
      <c r="N25405" s="561" t="n"/>
    </row>
    <row r="25406">
      <c r="N25406" s="561" t="n"/>
    </row>
    <row r="25407">
      <c r="N25407" s="561" t="n"/>
    </row>
    <row r="25408">
      <c r="N25408" s="561" t="n"/>
    </row>
    <row r="25409">
      <c r="N25409" s="561" t="n"/>
    </row>
    <row r="25410">
      <c r="N25410" s="561" t="n"/>
    </row>
    <row r="25411">
      <c r="N25411" s="561" t="n"/>
    </row>
    <row r="25412">
      <c r="N25412" s="561" t="n"/>
    </row>
    <row r="25413">
      <c r="N25413" s="561" t="n"/>
    </row>
    <row r="25414">
      <c r="N25414" s="561" t="n"/>
    </row>
    <row r="25415">
      <c r="N25415" s="561" t="n"/>
    </row>
    <row r="25416">
      <c r="N25416" s="561" t="n"/>
    </row>
    <row r="25417">
      <c r="N25417" s="561" t="n"/>
    </row>
    <row r="25418">
      <c r="N25418" s="561" t="n"/>
    </row>
    <row r="25419">
      <c r="N25419" s="561" t="n"/>
    </row>
    <row r="25420">
      <c r="N25420" s="561" t="n"/>
    </row>
    <row r="25421">
      <c r="N25421" s="561" t="n"/>
    </row>
    <row r="25422">
      <c r="N25422" s="561" t="n"/>
    </row>
    <row r="25423">
      <c r="N25423" s="561" t="n"/>
    </row>
    <row r="25424">
      <c r="N25424" s="561" t="n"/>
    </row>
    <row r="25425">
      <c r="N25425" s="561" t="n"/>
    </row>
    <row r="25426">
      <c r="N25426" s="561" t="n"/>
    </row>
    <row r="25427">
      <c r="N25427" s="561" t="n"/>
    </row>
    <row r="25428">
      <c r="N25428" s="561" t="n"/>
    </row>
    <row r="25429">
      <c r="N25429" s="561" t="n"/>
    </row>
    <row r="25430">
      <c r="N25430" s="561" t="n"/>
    </row>
    <row r="25431">
      <c r="N25431" s="561" t="n"/>
    </row>
    <row r="25432">
      <c r="N25432" s="561" t="n"/>
    </row>
    <row r="25433">
      <c r="N25433" s="561" t="n"/>
    </row>
    <row r="25434">
      <c r="N25434" s="561" t="n"/>
    </row>
    <row r="25435">
      <c r="N25435" s="561" t="n"/>
    </row>
    <row r="25436">
      <c r="N25436" s="561" t="n"/>
    </row>
    <row r="25437">
      <c r="N25437" s="561" t="n"/>
    </row>
    <row r="25438">
      <c r="N25438" s="561" t="n"/>
    </row>
    <row r="25439">
      <c r="N25439" s="561" t="n"/>
    </row>
    <row r="25440">
      <c r="N25440" s="561" t="n"/>
    </row>
    <row r="25441">
      <c r="N25441" s="561" t="n"/>
    </row>
    <row r="25442">
      <c r="N25442" s="561" t="n"/>
    </row>
    <row r="25443">
      <c r="N25443" s="561" t="n"/>
    </row>
    <row r="25444">
      <c r="N25444" s="561" t="n"/>
    </row>
    <row r="25445">
      <c r="N25445" s="561" t="n"/>
    </row>
    <row r="25446">
      <c r="N25446" s="561" t="n"/>
    </row>
    <row r="25447">
      <c r="N25447" s="561" t="n"/>
    </row>
    <row r="25448">
      <c r="N25448" s="561" t="n"/>
    </row>
    <row r="25449">
      <c r="N25449" s="561" t="n"/>
    </row>
    <row r="25450">
      <c r="N25450" s="561" t="n"/>
    </row>
    <row r="25451">
      <c r="N25451" s="561" t="n"/>
    </row>
    <row r="25452">
      <c r="N25452" s="561" t="n"/>
    </row>
    <row r="25453">
      <c r="N25453" s="561" t="n"/>
    </row>
    <row r="25454">
      <c r="N25454" s="561" t="n"/>
    </row>
    <row r="25455">
      <c r="N25455" s="561" t="n"/>
    </row>
    <row r="25456">
      <c r="N25456" s="561" t="n"/>
    </row>
    <row r="25457">
      <c r="N25457" s="561" t="n"/>
    </row>
    <row r="25458">
      <c r="N25458" s="561" t="n"/>
    </row>
    <row r="25459">
      <c r="N25459" s="561" t="n"/>
    </row>
    <row r="25460">
      <c r="N25460" s="561" t="n"/>
    </row>
    <row r="25461">
      <c r="N25461" s="561" t="n"/>
    </row>
    <row r="25462">
      <c r="N25462" s="561" t="n"/>
    </row>
    <row r="25463">
      <c r="N25463" s="561" t="n"/>
    </row>
    <row r="25464">
      <c r="N25464" s="561" t="n"/>
    </row>
    <row r="25465">
      <c r="N25465" s="561" t="n"/>
    </row>
    <row r="25466">
      <c r="N25466" s="561" t="n"/>
    </row>
    <row r="25467">
      <c r="N25467" s="561" t="n"/>
    </row>
    <row r="25468">
      <c r="N25468" s="561" t="n"/>
    </row>
    <row r="25469">
      <c r="N25469" s="561" t="n"/>
    </row>
    <row r="25470">
      <c r="N25470" s="561" t="n"/>
    </row>
    <row r="25471">
      <c r="N25471" s="561" t="n"/>
    </row>
    <row r="25472">
      <c r="N25472" s="561" t="n"/>
    </row>
    <row r="25473">
      <c r="N25473" s="561" t="n"/>
    </row>
    <row r="25474">
      <c r="N25474" s="561" t="n"/>
    </row>
    <row r="25475">
      <c r="N25475" s="561" t="n"/>
    </row>
    <row r="25476">
      <c r="N25476" s="561" t="n"/>
    </row>
    <row r="25477">
      <c r="N25477" s="561" t="n"/>
    </row>
    <row r="25478">
      <c r="N25478" s="561" t="n"/>
    </row>
    <row r="25479">
      <c r="N25479" s="561" t="n"/>
    </row>
    <row r="25480">
      <c r="N25480" s="561" t="n"/>
    </row>
    <row r="25481">
      <c r="N25481" s="561" t="n"/>
    </row>
    <row r="25482">
      <c r="N25482" s="561" t="n"/>
    </row>
    <row r="25483">
      <c r="N25483" s="561" t="n"/>
    </row>
    <row r="25484">
      <c r="N25484" s="561" t="n"/>
    </row>
    <row r="25485">
      <c r="N25485" s="561" t="n"/>
    </row>
    <row r="25486">
      <c r="N25486" s="561" t="n"/>
    </row>
    <row r="25487">
      <c r="N25487" s="561" t="n"/>
    </row>
    <row r="25488">
      <c r="N25488" s="561" t="n"/>
    </row>
    <row r="25489">
      <c r="N25489" s="561" t="n"/>
    </row>
    <row r="25490">
      <c r="N25490" s="561" t="n"/>
    </row>
    <row r="25491">
      <c r="N25491" s="561" t="n"/>
    </row>
    <row r="25492">
      <c r="N25492" s="561" t="n"/>
    </row>
    <row r="25493">
      <c r="N25493" s="561" t="n"/>
    </row>
    <row r="25494">
      <c r="N25494" s="561" t="n"/>
    </row>
    <row r="25495">
      <c r="N25495" s="561" t="n"/>
    </row>
    <row r="25496">
      <c r="N25496" s="561" t="n"/>
    </row>
    <row r="25497">
      <c r="N25497" s="561" t="n"/>
    </row>
    <row r="25498">
      <c r="N25498" s="561" t="n"/>
    </row>
    <row r="25499">
      <c r="N25499" s="561" t="n"/>
    </row>
    <row r="25500">
      <c r="N25500" s="561" t="n"/>
    </row>
    <row r="25501">
      <c r="N25501" s="561" t="n"/>
    </row>
    <row r="25502">
      <c r="N25502" s="561" t="n"/>
    </row>
    <row r="25503">
      <c r="N25503" s="561" t="n"/>
    </row>
    <row r="25504">
      <c r="N25504" s="561" t="n"/>
    </row>
    <row r="25505">
      <c r="N25505" s="561" t="n"/>
    </row>
    <row r="25506">
      <c r="N25506" s="561" t="n"/>
    </row>
    <row r="25507">
      <c r="N25507" s="561" t="n"/>
    </row>
    <row r="25508">
      <c r="N25508" s="561" t="n"/>
    </row>
    <row r="25509">
      <c r="N25509" s="561" t="n"/>
    </row>
    <row r="25510">
      <c r="N25510" s="561" t="n"/>
    </row>
    <row r="25511">
      <c r="N25511" s="561" t="n"/>
    </row>
    <row r="25512">
      <c r="N25512" s="561" t="n"/>
    </row>
    <row r="25513">
      <c r="N25513" s="561" t="n"/>
    </row>
    <row r="25514">
      <c r="N25514" s="561" t="n"/>
    </row>
    <row r="25515">
      <c r="N25515" s="561" t="n"/>
    </row>
    <row r="25516">
      <c r="N25516" s="561" t="n"/>
    </row>
    <row r="25517">
      <c r="N25517" s="561" t="n"/>
    </row>
    <row r="25518">
      <c r="N25518" s="561" t="n"/>
    </row>
    <row r="25519">
      <c r="N25519" s="561" t="n"/>
    </row>
    <row r="25520">
      <c r="N25520" s="561" t="n"/>
    </row>
    <row r="25521">
      <c r="N25521" s="561" t="n"/>
    </row>
    <row r="25522">
      <c r="N25522" s="561" t="n"/>
    </row>
    <row r="25523">
      <c r="N25523" s="561" t="n"/>
    </row>
    <row r="25524">
      <c r="N25524" s="561" t="n"/>
    </row>
    <row r="25525">
      <c r="N25525" s="561" t="n"/>
    </row>
    <row r="25526">
      <c r="N25526" s="561" t="n"/>
    </row>
    <row r="25527">
      <c r="N25527" s="561" t="n"/>
    </row>
    <row r="25528">
      <c r="N25528" s="561" t="n"/>
    </row>
    <row r="25529">
      <c r="N25529" s="561" t="n"/>
    </row>
    <row r="25530">
      <c r="N25530" s="561" t="n"/>
    </row>
    <row r="25531">
      <c r="N25531" s="561" t="n"/>
    </row>
    <row r="25532">
      <c r="N25532" s="561" t="n"/>
    </row>
    <row r="25533">
      <c r="N25533" s="561" t="n"/>
    </row>
    <row r="25534">
      <c r="N25534" s="561" t="n"/>
    </row>
    <row r="25535">
      <c r="N25535" s="561" t="n"/>
    </row>
    <row r="25536">
      <c r="N25536" s="561" t="n"/>
    </row>
    <row r="25537">
      <c r="N25537" s="561" t="n"/>
    </row>
    <row r="25538">
      <c r="N25538" s="561" t="n"/>
    </row>
    <row r="25539">
      <c r="N25539" s="561" t="n"/>
    </row>
    <row r="25540">
      <c r="N25540" s="561" t="n"/>
    </row>
    <row r="25541">
      <c r="N25541" s="561" t="n"/>
    </row>
    <row r="25542">
      <c r="N25542" s="561" t="n"/>
    </row>
    <row r="25543">
      <c r="N25543" s="561" t="n"/>
    </row>
    <row r="25544">
      <c r="N25544" s="561" t="n"/>
    </row>
    <row r="25545">
      <c r="N25545" s="561" t="n"/>
    </row>
    <row r="25546">
      <c r="N25546" s="561" t="n"/>
    </row>
    <row r="25547">
      <c r="N25547" s="561" t="n"/>
    </row>
    <row r="25548">
      <c r="N25548" s="561" t="n"/>
    </row>
    <row r="25549">
      <c r="N25549" s="561" t="n"/>
    </row>
    <row r="25550">
      <c r="N25550" s="561" t="n"/>
    </row>
    <row r="25551">
      <c r="N25551" s="561" t="n"/>
    </row>
    <row r="25552">
      <c r="N25552" s="561" t="n"/>
    </row>
    <row r="25553">
      <c r="N25553" s="561" t="n"/>
    </row>
    <row r="25554">
      <c r="N25554" s="561" t="n"/>
    </row>
    <row r="25555">
      <c r="N25555" s="561" t="n"/>
    </row>
    <row r="25556">
      <c r="N25556" s="561" t="n"/>
    </row>
    <row r="25557">
      <c r="N25557" s="561" t="n"/>
    </row>
    <row r="25558">
      <c r="N25558" s="561" t="n"/>
    </row>
    <row r="25559">
      <c r="N25559" s="561" t="n"/>
    </row>
    <row r="25560">
      <c r="N25560" s="561" t="n"/>
    </row>
    <row r="25561">
      <c r="N25561" s="561" t="n"/>
    </row>
    <row r="25562">
      <c r="N25562" s="561" t="n"/>
    </row>
    <row r="25563">
      <c r="N25563" s="561" t="n"/>
    </row>
    <row r="25564">
      <c r="N25564" s="561" t="n"/>
    </row>
    <row r="25565">
      <c r="N25565" s="561" t="n"/>
    </row>
    <row r="25566">
      <c r="N25566" s="561" t="n"/>
    </row>
    <row r="25567">
      <c r="N25567" s="561" t="n"/>
    </row>
    <row r="25568">
      <c r="N25568" s="561" t="n"/>
    </row>
    <row r="25569">
      <c r="N25569" s="561" t="n"/>
    </row>
    <row r="25570">
      <c r="N25570" s="561" t="n"/>
    </row>
    <row r="25571">
      <c r="N25571" s="561" t="n"/>
    </row>
    <row r="25572">
      <c r="N25572" s="561" t="n"/>
    </row>
    <row r="25573">
      <c r="N25573" s="561" t="n"/>
    </row>
    <row r="25574">
      <c r="N25574" s="561" t="n"/>
    </row>
    <row r="25575">
      <c r="N25575" s="561" t="n"/>
    </row>
    <row r="25576">
      <c r="N25576" s="561" t="n"/>
    </row>
    <row r="25577">
      <c r="N25577" s="561" t="n"/>
    </row>
    <row r="25578">
      <c r="N25578" s="561" t="n"/>
    </row>
    <row r="25579">
      <c r="N25579" s="561" t="n"/>
    </row>
    <row r="25580">
      <c r="N25580" s="561" t="n"/>
    </row>
    <row r="25581">
      <c r="N25581" s="561" t="n"/>
    </row>
    <row r="25582">
      <c r="N25582" s="561" t="n"/>
    </row>
    <row r="25583">
      <c r="N25583" s="561" t="n"/>
    </row>
    <row r="25584">
      <c r="N25584" s="561" t="n"/>
    </row>
    <row r="25585">
      <c r="N25585" s="561" t="n"/>
    </row>
    <row r="25586">
      <c r="N25586" s="561" t="n"/>
    </row>
    <row r="25587">
      <c r="N25587" s="561" t="n"/>
    </row>
    <row r="25588">
      <c r="N25588" s="561" t="n"/>
    </row>
    <row r="25589">
      <c r="N25589" s="561" t="n"/>
    </row>
    <row r="25590">
      <c r="N25590" s="561" t="n"/>
    </row>
    <row r="25591">
      <c r="N25591" s="561" t="n"/>
    </row>
    <row r="25592">
      <c r="N25592" s="561" t="n"/>
    </row>
    <row r="25593">
      <c r="N25593" s="561" t="n"/>
    </row>
    <row r="25594">
      <c r="N25594" s="561" t="n"/>
    </row>
    <row r="25595">
      <c r="N25595" s="561" t="n"/>
    </row>
    <row r="25596">
      <c r="N25596" s="561" t="n"/>
    </row>
    <row r="25597">
      <c r="N25597" s="561" t="n"/>
    </row>
    <row r="25598">
      <c r="N25598" s="561" t="n"/>
    </row>
    <row r="25599">
      <c r="N25599" s="561" t="n"/>
    </row>
    <row r="25600">
      <c r="N25600" s="561" t="n"/>
    </row>
    <row r="25601">
      <c r="N25601" s="561" t="n"/>
    </row>
    <row r="25602">
      <c r="N25602" s="561" t="n"/>
    </row>
    <row r="25603">
      <c r="N25603" s="561" t="n"/>
    </row>
    <row r="25604">
      <c r="N25604" s="561" t="n"/>
    </row>
    <row r="25605">
      <c r="N25605" s="561" t="n"/>
    </row>
    <row r="25606">
      <c r="N25606" s="561" t="n"/>
    </row>
    <row r="25607">
      <c r="N25607" s="561" t="n"/>
    </row>
    <row r="25608">
      <c r="N25608" s="561" t="n"/>
    </row>
    <row r="25609">
      <c r="N25609" s="561" t="n"/>
    </row>
    <row r="25610">
      <c r="N25610" s="561" t="n"/>
    </row>
    <row r="25611">
      <c r="N25611" s="561" t="n"/>
    </row>
    <row r="25612">
      <c r="N25612" s="561" t="n"/>
    </row>
    <row r="25613">
      <c r="N25613" s="561" t="n"/>
    </row>
    <row r="25614">
      <c r="N25614" s="561" t="n"/>
    </row>
    <row r="25615">
      <c r="N25615" s="561" t="n"/>
    </row>
    <row r="25616">
      <c r="N25616" s="561" t="n"/>
    </row>
    <row r="25617">
      <c r="N25617" s="561" t="n"/>
    </row>
    <row r="25618">
      <c r="N25618" s="561" t="n"/>
    </row>
    <row r="25619">
      <c r="N25619" s="561" t="n"/>
    </row>
    <row r="25620">
      <c r="N25620" s="561" t="n"/>
    </row>
    <row r="25621">
      <c r="N25621" s="561" t="n"/>
    </row>
    <row r="25622">
      <c r="N25622" s="561" t="n"/>
    </row>
    <row r="25623">
      <c r="N25623" s="561" t="n"/>
    </row>
    <row r="25624">
      <c r="N25624" s="561" t="n"/>
    </row>
    <row r="25625">
      <c r="N25625" s="561" t="n"/>
    </row>
    <row r="25626">
      <c r="N25626" s="561" t="n"/>
    </row>
    <row r="25627">
      <c r="N25627" s="561" t="n"/>
    </row>
    <row r="25628">
      <c r="N25628" s="561" t="n"/>
    </row>
    <row r="25629">
      <c r="N25629" s="561" t="n"/>
    </row>
    <row r="25630">
      <c r="N25630" s="561" t="n"/>
    </row>
    <row r="25631">
      <c r="N25631" s="561" t="n"/>
    </row>
    <row r="25632">
      <c r="N25632" s="561" t="n"/>
    </row>
    <row r="25633">
      <c r="N25633" s="561" t="n"/>
    </row>
    <row r="25634">
      <c r="N25634" s="561" t="n"/>
    </row>
    <row r="25635">
      <c r="N25635" s="561" t="n"/>
    </row>
    <row r="25636">
      <c r="N25636" s="561" t="n"/>
    </row>
    <row r="25637">
      <c r="N25637" s="561" t="n"/>
    </row>
    <row r="25638">
      <c r="N25638" s="561" t="n"/>
    </row>
    <row r="25639">
      <c r="N25639" s="561" t="n"/>
    </row>
    <row r="25640">
      <c r="N25640" s="561" t="n"/>
    </row>
    <row r="25641">
      <c r="N25641" s="561" t="n"/>
    </row>
    <row r="25642">
      <c r="N25642" s="561" t="n"/>
    </row>
    <row r="25643">
      <c r="N25643" s="561" t="n"/>
    </row>
    <row r="25644">
      <c r="N25644" s="561" t="n"/>
    </row>
    <row r="25645">
      <c r="N25645" s="561" t="n"/>
    </row>
    <row r="25646">
      <c r="N25646" s="561" t="n"/>
    </row>
    <row r="25647">
      <c r="N25647" s="561" t="n"/>
    </row>
    <row r="25648">
      <c r="N25648" s="561" t="n"/>
    </row>
    <row r="25649">
      <c r="N25649" s="561" t="n"/>
    </row>
    <row r="25650">
      <c r="N25650" s="561" t="n"/>
    </row>
    <row r="25651">
      <c r="N25651" s="561" t="n"/>
    </row>
    <row r="25652">
      <c r="N25652" s="561" t="n"/>
    </row>
    <row r="25653">
      <c r="N25653" s="561" t="n"/>
    </row>
    <row r="25654">
      <c r="N25654" s="561" t="n"/>
    </row>
    <row r="25655">
      <c r="N25655" s="561" t="n"/>
    </row>
    <row r="25656">
      <c r="N25656" s="561" t="n"/>
    </row>
    <row r="25657">
      <c r="N25657" s="561" t="n"/>
    </row>
    <row r="25658">
      <c r="N25658" s="561" t="n"/>
    </row>
    <row r="25659">
      <c r="N25659" s="561" t="n"/>
    </row>
    <row r="25660">
      <c r="N25660" s="561" t="n"/>
    </row>
    <row r="25661">
      <c r="N25661" s="561" t="n"/>
    </row>
    <row r="25662">
      <c r="N25662" s="561" t="n"/>
    </row>
    <row r="25663">
      <c r="N25663" s="561" t="n"/>
    </row>
    <row r="25664">
      <c r="N25664" s="561" t="n"/>
    </row>
    <row r="25665">
      <c r="N25665" s="561" t="n"/>
    </row>
    <row r="25666">
      <c r="N25666" s="561" t="n"/>
    </row>
    <row r="25667">
      <c r="N25667" s="561" t="n"/>
    </row>
    <row r="25668">
      <c r="N25668" s="561" t="n"/>
    </row>
    <row r="25669">
      <c r="N25669" s="561" t="n"/>
    </row>
    <row r="25670">
      <c r="N25670" s="561" t="n"/>
    </row>
    <row r="25671">
      <c r="N25671" s="561" t="n"/>
    </row>
    <row r="25672">
      <c r="N25672" s="561" t="n"/>
    </row>
    <row r="25673">
      <c r="N25673" s="561" t="n"/>
    </row>
    <row r="25674">
      <c r="N25674" s="561" t="n"/>
    </row>
    <row r="25675">
      <c r="N25675" s="561" t="n"/>
    </row>
    <row r="25676">
      <c r="N25676" s="561" t="n"/>
    </row>
    <row r="25677">
      <c r="N25677" s="561" t="n"/>
    </row>
    <row r="25678">
      <c r="N25678" s="561" t="n"/>
    </row>
    <row r="25679">
      <c r="N25679" s="561" t="n"/>
    </row>
    <row r="25680">
      <c r="N25680" s="561" t="n"/>
    </row>
    <row r="25681">
      <c r="N25681" s="561" t="n"/>
    </row>
    <row r="25682">
      <c r="N25682" s="561" t="n"/>
    </row>
    <row r="25683">
      <c r="N25683" s="561" t="n"/>
    </row>
    <row r="25684">
      <c r="N25684" s="561" t="n"/>
    </row>
    <row r="25685">
      <c r="N25685" s="561" t="n"/>
    </row>
    <row r="25686">
      <c r="N25686" s="561" t="n"/>
    </row>
    <row r="25687">
      <c r="N25687" s="561" t="n"/>
    </row>
    <row r="25688">
      <c r="N25688" s="561" t="n"/>
    </row>
    <row r="25689">
      <c r="N25689" s="561" t="n"/>
    </row>
    <row r="25690">
      <c r="N25690" s="561" t="n"/>
    </row>
    <row r="25691">
      <c r="N25691" s="561" t="n"/>
    </row>
    <row r="25692">
      <c r="N25692" s="561" t="n"/>
    </row>
    <row r="25693">
      <c r="N25693" s="561" t="n"/>
    </row>
    <row r="25694">
      <c r="N25694" s="561" t="n"/>
    </row>
    <row r="25695">
      <c r="N25695" s="561" t="n"/>
    </row>
    <row r="25696">
      <c r="N25696" s="561" t="n"/>
    </row>
    <row r="25697">
      <c r="N25697" s="561" t="n"/>
    </row>
    <row r="25698">
      <c r="N25698" s="561" t="n"/>
    </row>
    <row r="25699">
      <c r="N25699" s="561" t="n"/>
    </row>
    <row r="25700">
      <c r="N25700" s="561" t="n"/>
    </row>
    <row r="25701">
      <c r="N25701" s="561" t="n"/>
    </row>
    <row r="25702">
      <c r="N25702" s="561" t="n"/>
    </row>
    <row r="25703">
      <c r="N25703" s="561" t="n"/>
    </row>
    <row r="25704">
      <c r="N25704" s="561" t="n"/>
    </row>
    <row r="25705">
      <c r="N25705" s="561" t="n"/>
    </row>
    <row r="25706">
      <c r="N25706" s="561" t="n"/>
    </row>
    <row r="25707">
      <c r="N25707" s="561" t="n"/>
    </row>
    <row r="25708">
      <c r="N25708" s="561" t="n"/>
    </row>
    <row r="25709">
      <c r="N25709" s="561" t="n"/>
    </row>
    <row r="25710">
      <c r="N25710" s="561" t="n"/>
    </row>
    <row r="25711">
      <c r="N25711" s="561" t="n"/>
    </row>
    <row r="25712">
      <c r="N25712" s="561" t="n"/>
    </row>
    <row r="25713">
      <c r="N25713" s="561" t="n"/>
    </row>
    <row r="25714">
      <c r="N25714" s="561" t="n"/>
    </row>
    <row r="25715">
      <c r="N25715" s="561" t="n"/>
    </row>
    <row r="25716">
      <c r="N25716" s="561" t="n"/>
    </row>
    <row r="25717">
      <c r="N25717" s="561" t="n"/>
    </row>
    <row r="25718">
      <c r="N25718" s="561" t="n"/>
    </row>
    <row r="25719">
      <c r="N25719" s="561" t="n"/>
    </row>
    <row r="25720">
      <c r="N25720" s="561" t="n"/>
    </row>
    <row r="25721">
      <c r="N25721" s="561" t="n"/>
    </row>
    <row r="25722">
      <c r="N25722" s="561" t="n"/>
    </row>
    <row r="25723">
      <c r="N25723" s="561" t="n"/>
    </row>
    <row r="25724">
      <c r="N25724" s="561" t="n"/>
    </row>
    <row r="25725">
      <c r="N25725" s="561" t="n"/>
    </row>
    <row r="25726">
      <c r="N25726" s="561" t="n"/>
    </row>
    <row r="25727">
      <c r="N25727" s="561" t="n"/>
    </row>
    <row r="25728">
      <c r="N25728" s="561" t="n"/>
    </row>
    <row r="25729">
      <c r="N25729" s="561" t="n"/>
    </row>
    <row r="25730">
      <c r="N25730" s="561" t="n"/>
    </row>
    <row r="25731">
      <c r="N25731" s="561" t="n"/>
    </row>
    <row r="25732">
      <c r="N25732" s="561" t="n"/>
    </row>
    <row r="25733">
      <c r="N25733" s="561" t="n"/>
    </row>
    <row r="25734">
      <c r="N25734" s="561" t="n"/>
    </row>
    <row r="25735">
      <c r="N25735" s="561" t="n"/>
    </row>
    <row r="25736">
      <c r="N25736" s="561" t="n"/>
    </row>
    <row r="25737">
      <c r="N25737" s="561" t="n"/>
    </row>
    <row r="25738">
      <c r="N25738" s="561" t="n"/>
    </row>
    <row r="25739">
      <c r="N25739" s="561" t="n"/>
    </row>
    <row r="25740">
      <c r="N25740" s="561" t="n"/>
    </row>
    <row r="25741">
      <c r="N25741" s="561" t="n"/>
    </row>
    <row r="25742">
      <c r="N25742" s="561" t="n"/>
    </row>
    <row r="25743">
      <c r="N25743" s="561" t="n"/>
    </row>
    <row r="25744">
      <c r="N25744" s="561" t="n"/>
    </row>
    <row r="25745">
      <c r="N25745" s="561" t="n"/>
    </row>
    <row r="25746">
      <c r="N25746" s="561" t="n"/>
    </row>
    <row r="25747">
      <c r="N25747" s="561" t="n"/>
    </row>
    <row r="25748">
      <c r="N25748" s="561" t="n"/>
    </row>
    <row r="25749">
      <c r="N25749" s="561" t="n"/>
    </row>
    <row r="25750">
      <c r="N25750" s="561" t="n"/>
    </row>
    <row r="25751">
      <c r="N25751" s="561" t="n"/>
    </row>
    <row r="25752">
      <c r="N25752" s="561" t="n"/>
    </row>
    <row r="25753">
      <c r="N25753" s="561" t="n"/>
    </row>
    <row r="25754">
      <c r="N25754" s="561" t="n"/>
    </row>
    <row r="25755">
      <c r="N25755" s="561" t="n"/>
    </row>
    <row r="25756">
      <c r="N25756" s="561" t="n"/>
    </row>
    <row r="25757">
      <c r="N25757" s="561" t="n"/>
    </row>
    <row r="25758">
      <c r="N25758" s="561" t="n"/>
    </row>
    <row r="25759">
      <c r="N25759" s="561" t="n"/>
    </row>
    <row r="25760">
      <c r="N25760" s="561" t="n"/>
    </row>
    <row r="25761">
      <c r="N25761" s="561" t="n"/>
    </row>
    <row r="25762">
      <c r="N25762" s="561" t="n"/>
    </row>
    <row r="25763">
      <c r="N25763" s="561" t="n"/>
    </row>
    <row r="25764">
      <c r="N25764" s="561" t="n"/>
    </row>
    <row r="25765">
      <c r="N25765" s="561" t="n"/>
    </row>
    <row r="25766">
      <c r="N25766" s="561" t="n"/>
    </row>
    <row r="25767">
      <c r="N25767" s="561" t="n"/>
    </row>
    <row r="25768">
      <c r="N25768" s="561" t="n"/>
    </row>
    <row r="25769">
      <c r="N25769" s="561" t="n"/>
    </row>
    <row r="25770">
      <c r="N25770" s="561" t="n"/>
    </row>
    <row r="25771">
      <c r="N25771" s="561" t="n"/>
    </row>
    <row r="25772">
      <c r="N25772" s="561" t="n"/>
    </row>
    <row r="25773">
      <c r="N25773" s="561" t="n"/>
    </row>
    <row r="25774">
      <c r="N25774" s="561" t="n"/>
    </row>
    <row r="25775">
      <c r="N25775" s="561" t="n"/>
    </row>
    <row r="25776">
      <c r="N25776" s="561" t="n"/>
    </row>
    <row r="25777">
      <c r="N25777" s="561" t="n"/>
    </row>
    <row r="25778">
      <c r="N25778" s="561" t="n"/>
    </row>
    <row r="25779">
      <c r="N25779" s="561" t="n"/>
    </row>
    <row r="25780">
      <c r="N25780" s="561" t="n"/>
    </row>
    <row r="25781">
      <c r="N25781" s="561" t="n"/>
    </row>
    <row r="25782">
      <c r="N25782" s="561" t="n"/>
    </row>
    <row r="25783">
      <c r="N25783" s="561" t="n"/>
    </row>
    <row r="25784">
      <c r="N25784" s="561" t="n"/>
    </row>
    <row r="25785">
      <c r="N25785" s="561" t="n"/>
    </row>
    <row r="25786">
      <c r="N25786" s="561" t="n"/>
    </row>
    <row r="25787">
      <c r="N25787" s="561" t="n"/>
    </row>
    <row r="25788">
      <c r="N25788" s="561" t="n"/>
    </row>
    <row r="25789">
      <c r="N25789" s="561" t="n"/>
    </row>
    <row r="25790">
      <c r="N25790" s="561" t="n"/>
    </row>
    <row r="25791">
      <c r="N25791" s="561" t="n"/>
    </row>
    <row r="25792">
      <c r="N25792" s="561" t="n"/>
    </row>
    <row r="25793">
      <c r="N25793" s="561" t="n"/>
    </row>
    <row r="25794">
      <c r="N25794" s="561" t="n"/>
    </row>
    <row r="25795">
      <c r="N25795" s="561" t="n"/>
    </row>
    <row r="25796">
      <c r="N25796" s="561" t="n"/>
    </row>
    <row r="25797">
      <c r="N25797" s="561" t="n"/>
    </row>
    <row r="25798">
      <c r="N25798" s="561" t="n"/>
    </row>
    <row r="25799">
      <c r="N25799" s="561" t="n"/>
    </row>
    <row r="25800">
      <c r="N25800" s="561" t="n"/>
    </row>
    <row r="25801">
      <c r="N25801" s="561" t="n"/>
    </row>
    <row r="25802">
      <c r="N25802" s="561" t="n"/>
    </row>
    <row r="25803">
      <c r="N25803" s="561" t="n"/>
    </row>
    <row r="25804">
      <c r="N25804" s="561" t="n"/>
    </row>
    <row r="25805">
      <c r="N25805" s="561" t="n"/>
    </row>
    <row r="25806">
      <c r="N25806" s="561" t="n"/>
    </row>
    <row r="25807">
      <c r="N25807" s="561" t="n"/>
    </row>
    <row r="25808">
      <c r="N25808" s="561" t="n"/>
    </row>
    <row r="25809">
      <c r="N25809" s="561" t="n"/>
    </row>
    <row r="25810">
      <c r="N25810" s="561" t="n"/>
    </row>
    <row r="25811">
      <c r="N25811" s="561" t="n"/>
    </row>
    <row r="25812">
      <c r="N25812" s="561" t="n"/>
    </row>
    <row r="25813">
      <c r="N25813" s="561" t="n"/>
    </row>
    <row r="25814">
      <c r="N25814" s="561" t="n"/>
    </row>
    <row r="25815">
      <c r="N25815" s="561" t="n"/>
    </row>
    <row r="25816">
      <c r="N25816" s="561" t="n"/>
    </row>
    <row r="25817">
      <c r="N25817" s="561" t="n"/>
    </row>
    <row r="25818">
      <c r="N25818" s="561" t="n"/>
    </row>
    <row r="25819">
      <c r="N25819" s="561" t="n"/>
    </row>
    <row r="25820">
      <c r="N25820" s="561" t="n"/>
    </row>
    <row r="25821">
      <c r="N25821" s="561" t="n"/>
    </row>
    <row r="25822">
      <c r="N25822" s="561" t="n"/>
    </row>
    <row r="25823">
      <c r="N25823" s="561" t="n"/>
    </row>
    <row r="25824">
      <c r="N25824" s="561" t="n"/>
    </row>
    <row r="25825">
      <c r="N25825" s="561" t="n"/>
    </row>
    <row r="25826">
      <c r="N25826" s="561" t="n"/>
    </row>
    <row r="25827">
      <c r="N25827" s="561" t="n"/>
    </row>
    <row r="25828">
      <c r="N25828" s="561" t="n"/>
    </row>
    <row r="25829">
      <c r="N25829" s="561" t="n"/>
    </row>
    <row r="25830">
      <c r="N25830" s="561" t="n"/>
    </row>
    <row r="25831">
      <c r="N25831" s="561" t="n"/>
    </row>
    <row r="25832">
      <c r="N25832" s="561" t="n"/>
    </row>
    <row r="25833">
      <c r="N25833" s="561" t="n"/>
    </row>
    <row r="25834">
      <c r="N25834" s="561" t="n"/>
    </row>
    <row r="25835">
      <c r="N25835" s="561" t="n"/>
    </row>
    <row r="25836">
      <c r="N25836" s="561" t="n"/>
    </row>
    <row r="25837">
      <c r="N25837" s="561" t="n"/>
    </row>
    <row r="25838">
      <c r="N25838" s="561" t="n"/>
    </row>
    <row r="25839">
      <c r="N25839" s="561" t="n"/>
    </row>
    <row r="25840">
      <c r="N25840" s="561" t="n"/>
    </row>
    <row r="25841">
      <c r="N25841" s="561" t="n"/>
    </row>
    <row r="25842">
      <c r="N25842" s="561" t="n"/>
    </row>
    <row r="25843">
      <c r="N25843" s="561" t="n"/>
    </row>
    <row r="25844">
      <c r="N25844" s="561" t="n"/>
    </row>
    <row r="25845">
      <c r="N25845" s="561" t="n"/>
    </row>
    <row r="25846">
      <c r="N25846" s="561" t="n"/>
    </row>
    <row r="25847">
      <c r="N25847" s="561" t="n"/>
    </row>
    <row r="25848">
      <c r="N25848" s="561" t="n"/>
    </row>
    <row r="25849">
      <c r="N25849" s="561" t="n"/>
    </row>
    <row r="25850">
      <c r="N25850" s="561" t="n"/>
    </row>
    <row r="25851">
      <c r="N25851" s="561" t="n"/>
    </row>
    <row r="25852">
      <c r="N25852" s="561" t="n"/>
    </row>
    <row r="25853">
      <c r="N25853" s="561" t="n"/>
    </row>
    <row r="25854">
      <c r="N25854" s="561" t="n"/>
    </row>
    <row r="25855">
      <c r="N25855" s="561" t="n"/>
    </row>
    <row r="25856">
      <c r="N25856" s="561" t="n"/>
    </row>
    <row r="25857">
      <c r="N25857" s="561" t="n"/>
    </row>
    <row r="25858">
      <c r="N25858" s="561" t="n"/>
    </row>
    <row r="25859">
      <c r="N25859" s="561" t="n"/>
    </row>
    <row r="25860">
      <c r="N25860" s="561" t="n"/>
    </row>
    <row r="25861">
      <c r="N25861" s="561" t="n"/>
    </row>
    <row r="25862">
      <c r="N25862" s="561" t="n"/>
    </row>
    <row r="25863">
      <c r="N25863" s="561" t="n"/>
    </row>
    <row r="25864">
      <c r="N25864" s="561" t="n"/>
    </row>
    <row r="25865">
      <c r="N25865" s="561" t="n"/>
    </row>
    <row r="25866">
      <c r="N25866" s="561" t="n"/>
    </row>
    <row r="25867">
      <c r="N25867" s="561" t="n"/>
    </row>
    <row r="25868">
      <c r="N25868" s="561" t="n"/>
    </row>
    <row r="25869">
      <c r="N25869" s="561" t="n"/>
    </row>
    <row r="25870">
      <c r="N25870" s="561" t="n"/>
    </row>
    <row r="25871">
      <c r="N25871" s="561" t="n"/>
    </row>
    <row r="25872">
      <c r="N25872" s="561" t="n"/>
    </row>
    <row r="25873">
      <c r="N25873" s="561" t="n"/>
    </row>
    <row r="25874">
      <c r="N25874" s="561" t="n"/>
    </row>
    <row r="25875">
      <c r="N25875" s="561" t="n"/>
    </row>
    <row r="25876">
      <c r="N25876" s="561" t="n"/>
    </row>
    <row r="25877">
      <c r="N25877" s="561" t="n"/>
    </row>
    <row r="25878">
      <c r="N25878" s="561" t="n"/>
    </row>
    <row r="25879">
      <c r="N25879" s="561" t="n"/>
    </row>
    <row r="25880">
      <c r="N25880" s="561" t="n"/>
    </row>
    <row r="25881">
      <c r="N25881" s="561" t="n"/>
    </row>
    <row r="25882">
      <c r="N25882" s="561" t="n"/>
    </row>
    <row r="25883">
      <c r="N25883" s="561" t="n"/>
    </row>
    <row r="25884">
      <c r="N25884" s="561" t="n"/>
    </row>
    <row r="25885">
      <c r="N25885" s="561" t="n"/>
    </row>
    <row r="25886">
      <c r="N25886" s="561" t="n"/>
    </row>
    <row r="25887">
      <c r="N25887" s="561" t="n"/>
    </row>
    <row r="25888">
      <c r="N25888" s="561" t="n"/>
    </row>
    <row r="25889">
      <c r="N25889" s="561" t="n"/>
    </row>
    <row r="25890">
      <c r="N25890" s="561" t="n"/>
    </row>
    <row r="25891">
      <c r="N25891" s="561" t="n"/>
    </row>
    <row r="25892">
      <c r="N25892" s="561" t="n"/>
    </row>
    <row r="25893">
      <c r="N25893" s="561" t="n"/>
    </row>
    <row r="25894">
      <c r="N25894" s="561" t="n"/>
    </row>
    <row r="25895">
      <c r="N25895" s="561" t="n"/>
    </row>
    <row r="25896">
      <c r="N25896" s="561" t="n"/>
    </row>
    <row r="25897">
      <c r="N25897" s="561" t="n"/>
    </row>
    <row r="25898">
      <c r="N25898" s="561" t="n"/>
    </row>
    <row r="25899">
      <c r="N25899" s="561" t="n"/>
    </row>
    <row r="25900">
      <c r="N25900" s="561" t="n"/>
    </row>
    <row r="25901">
      <c r="N25901" s="561" t="n"/>
    </row>
    <row r="25902">
      <c r="N25902" s="561" t="n"/>
    </row>
    <row r="25903">
      <c r="N25903" s="561" t="n"/>
    </row>
    <row r="25904">
      <c r="N25904" s="561" t="n"/>
    </row>
    <row r="25905">
      <c r="N25905" s="561" t="n"/>
    </row>
    <row r="25906">
      <c r="N25906" s="561" t="n"/>
    </row>
    <row r="25907">
      <c r="N25907" s="561" t="n"/>
    </row>
    <row r="25908">
      <c r="N25908" s="561" t="n"/>
    </row>
    <row r="25909">
      <c r="N25909" s="561" t="n"/>
    </row>
    <row r="25910">
      <c r="N25910" s="561" t="n"/>
    </row>
    <row r="25911">
      <c r="N25911" s="561" t="n"/>
    </row>
    <row r="25912">
      <c r="N25912" s="561" t="n"/>
    </row>
    <row r="25913">
      <c r="N25913" s="561" t="n"/>
    </row>
    <row r="25914">
      <c r="N25914" s="561" t="n"/>
    </row>
    <row r="25915">
      <c r="N25915" s="561" t="n"/>
    </row>
    <row r="25916">
      <c r="N25916" s="561" t="n"/>
    </row>
    <row r="25917">
      <c r="N25917" s="561" t="n"/>
    </row>
    <row r="25918">
      <c r="N25918" s="561" t="n"/>
    </row>
    <row r="25919">
      <c r="N25919" s="561" t="n"/>
    </row>
    <row r="25920">
      <c r="N25920" s="561" t="n"/>
    </row>
    <row r="25921">
      <c r="N25921" s="561" t="n"/>
    </row>
    <row r="25922">
      <c r="N25922" s="561" t="n"/>
    </row>
    <row r="25923">
      <c r="N25923" s="561" t="n"/>
    </row>
    <row r="25924">
      <c r="N25924" s="561" t="n"/>
    </row>
    <row r="25925">
      <c r="N25925" s="561" t="n"/>
    </row>
    <row r="25926">
      <c r="N25926" s="561" t="n"/>
    </row>
    <row r="25927">
      <c r="N25927" s="561" t="n"/>
    </row>
    <row r="25928">
      <c r="N25928" s="561" t="n"/>
    </row>
    <row r="25929">
      <c r="N25929" s="561" t="n"/>
    </row>
    <row r="25930">
      <c r="N25930" s="561" t="n"/>
    </row>
    <row r="25931">
      <c r="N25931" s="561" t="n"/>
    </row>
    <row r="25932">
      <c r="N25932" s="561" t="n"/>
    </row>
    <row r="25933">
      <c r="N25933" s="561" t="n"/>
    </row>
    <row r="25934">
      <c r="N25934" s="561" t="n"/>
    </row>
    <row r="25935">
      <c r="N25935" s="561" t="n"/>
    </row>
    <row r="25936">
      <c r="N25936" s="561" t="n"/>
    </row>
    <row r="25937">
      <c r="N25937" s="561" t="n"/>
    </row>
    <row r="25938">
      <c r="N25938" s="561" t="n"/>
    </row>
    <row r="25939">
      <c r="N25939" s="561" t="n"/>
    </row>
    <row r="25940">
      <c r="N25940" s="561" t="n"/>
    </row>
    <row r="25941">
      <c r="N25941" s="561" t="n"/>
    </row>
    <row r="25942">
      <c r="N25942" s="561" t="n"/>
    </row>
    <row r="25943">
      <c r="N25943" s="561" t="n"/>
    </row>
    <row r="25944">
      <c r="N25944" s="561" t="n"/>
    </row>
    <row r="25945">
      <c r="N25945" s="561" t="n"/>
    </row>
    <row r="25946">
      <c r="N25946" s="561" t="n"/>
    </row>
    <row r="25947">
      <c r="N25947" s="561" t="n"/>
    </row>
    <row r="25948">
      <c r="N25948" s="561" t="n"/>
    </row>
    <row r="25949">
      <c r="N25949" s="561" t="n"/>
    </row>
    <row r="25950">
      <c r="N25950" s="561" t="n"/>
    </row>
    <row r="25951">
      <c r="N25951" s="561" t="n"/>
    </row>
    <row r="25952">
      <c r="N25952" s="561" t="n"/>
    </row>
    <row r="25953">
      <c r="N25953" s="561" t="n"/>
    </row>
    <row r="25954">
      <c r="N25954" s="561" t="n"/>
    </row>
    <row r="25955">
      <c r="N25955" s="561" t="n"/>
    </row>
    <row r="25956">
      <c r="N25956" s="561" t="n"/>
    </row>
    <row r="25957">
      <c r="N25957" s="561" t="n"/>
    </row>
    <row r="25958">
      <c r="N25958" s="561" t="n"/>
    </row>
    <row r="25959">
      <c r="N25959" s="561" t="n"/>
    </row>
    <row r="25960">
      <c r="N25960" s="561" t="n"/>
    </row>
    <row r="25961">
      <c r="N25961" s="561" t="n"/>
    </row>
    <row r="25962">
      <c r="N25962" s="561" t="n"/>
    </row>
    <row r="25963">
      <c r="N25963" s="561" t="n"/>
    </row>
    <row r="25964">
      <c r="N25964" s="561" t="n"/>
    </row>
    <row r="25965">
      <c r="N25965" s="561" t="n"/>
    </row>
    <row r="25966">
      <c r="N25966" s="561" t="n"/>
    </row>
    <row r="25967">
      <c r="N25967" s="561" t="n"/>
    </row>
    <row r="25968">
      <c r="N25968" s="561" t="n"/>
    </row>
    <row r="25969">
      <c r="N25969" s="561" t="n"/>
    </row>
    <row r="25970">
      <c r="N25970" s="561" t="n"/>
    </row>
    <row r="25971">
      <c r="N25971" s="561" t="n"/>
    </row>
    <row r="25972">
      <c r="N25972" s="561" t="n"/>
    </row>
    <row r="25973">
      <c r="N25973" s="561" t="n"/>
    </row>
    <row r="25974">
      <c r="N25974" s="561" t="n"/>
    </row>
    <row r="25975">
      <c r="N25975" s="561" t="n"/>
    </row>
    <row r="25976">
      <c r="N25976" s="561" t="n"/>
    </row>
    <row r="25977">
      <c r="N25977" s="561" t="n"/>
    </row>
    <row r="25978">
      <c r="N25978" s="561" t="n"/>
    </row>
    <row r="25979">
      <c r="N25979" s="561" t="n"/>
    </row>
    <row r="25980">
      <c r="N25980" s="561" t="n"/>
    </row>
    <row r="25981">
      <c r="N25981" s="561" t="n"/>
    </row>
    <row r="25982">
      <c r="N25982" s="561" t="n"/>
    </row>
    <row r="25983">
      <c r="N25983" s="561" t="n"/>
    </row>
    <row r="25984">
      <c r="N25984" s="561" t="n"/>
    </row>
    <row r="25985">
      <c r="N25985" s="561" t="n"/>
    </row>
    <row r="25986">
      <c r="N25986" s="561" t="n"/>
    </row>
    <row r="25987">
      <c r="N25987" s="561" t="n"/>
    </row>
    <row r="25988">
      <c r="N25988" s="561" t="n"/>
    </row>
    <row r="25989">
      <c r="N25989" s="561" t="n"/>
    </row>
    <row r="25990">
      <c r="N25990" s="561" t="n"/>
    </row>
    <row r="25991">
      <c r="N25991" s="561" t="n"/>
    </row>
    <row r="25992">
      <c r="N25992" s="561" t="n"/>
    </row>
    <row r="25993">
      <c r="N25993" s="561" t="n"/>
    </row>
    <row r="25994">
      <c r="N25994" s="561" t="n"/>
    </row>
    <row r="25995">
      <c r="N25995" s="561" t="n"/>
    </row>
    <row r="25996">
      <c r="N25996" s="561" t="n"/>
    </row>
    <row r="25997">
      <c r="N25997" s="561" t="n"/>
    </row>
    <row r="25998">
      <c r="N25998" s="561" t="n"/>
    </row>
    <row r="25999">
      <c r="N25999" s="561" t="n"/>
    </row>
    <row r="26000">
      <c r="N26000" s="561" t="n"/>
    </row>
    <row r="26001">
      <c r="N26001" s="561" t="n"/>
    </row>
    <row r="26002">
      <c r="N26002" s="561" t="n"/>
    </row>
    <row r="26003">
      <c r="N26003" s="561" t="n"/>
    </row>
    <row r="26004">
      <c r="N26004" s="561" t="n"/>
    </row>
    <row r="26005">
      <c r="N26005" s="561" t="n"/>
    </row>
    <row r="26006">
      <c r="N26006" s="561" t="n"/>
    </row>
    <row r="26007">
      <c r="N26007" s="561" t="n"/>
    </row>
    <row r="26008">
      <c r="N26008" s="561" t="n"/>
    </row>
    <row r="26009">
      <c r="N26009" s="561" t="n"/>
    </row>
    <row r="26010">
      <c r="N26010" s="561" t="n"/>
    </row>
    <row r="26011">
      <c r="N26011" s="561" t="n"/>
    </row>
    <row r="26012">
      <c r="N26012" s="561" t="n"/>
    </row>
    <row r="26013">
      <c r="N26013" s="561" t="n"/>
    </row>
    <row r="26014">
      <c r="N26014" s="561" t="n"/>
    </row>
    <row r="26015">
      <c r="N26015" s="561" t="n"/>
    </row>
    <row r="26016">
      <c r="N26016" s="561" t="n"/>
    </row>
    <row r="26017">
      <c r="N26017" s="561" t="n"/>
    </row>
    <row r="26018">
      <c r="N26018" s="561" t="n"/>
    </row>
    <row r="26019">
      <c r="N26019" s="561" t="n"/>
    </row>
    <row r="26020">
      <c r="N26020" s="561" t="n"/>
    </row>
    <row r="26021">
      <c r="N26021" s="561" t="n"/>
    </row>
    <row r="26022">
      <c r="N26022" s="561" t="n"/>
    </row>
    <row r="26023">
      <c r="N26023" s="561" t="n"/>
    </row>
    <row r="26024">
      <c r="N26024" s="561" t="n"/>
    </row>
    <row r="26025">
      <c r="N26025" s="561" t="n"/>
    </row>
    <row r="26026">
      <c r="N26026" s="561" t="n"/>
    </row>
    <row r="26027">
      <c r="N26027" s="561" t="n"/>
    </row>
    <row r="26028">
      <c r="N26028" s="561" t="n"/>
    </row>
    <row r="26029">
      <c r="N26029" s="561" t="n"/>
    </row>
    <row r="26030">
      <c r="N26030" s="561" t="n"/>
    </row>
    <row r="26031">
      <c r="N26031" s="561" t="n"/>
    </row>
    <row r="26032">
      <c r="N26032" s="561" t="n"/>
    </row>
    <row r="26033">
      <c r="N26033" s="561" t="n"/>
    </row>
    <row r="26034">
      <c r="N26034" s="561" t="n"/>
    </row>
    <row r="26035">
      <c r="N26035" s="561" t="n"/>
    </row>
    <row r="26036">
      <c r="N26036" s="561" t="n"/>
    </row>
    <row r="26037">
      <c r="N26037" s="561" t="n"/>
    </row>
    <row r="26038">
      <c r="N26038" s="561" t="n"/>
    </row>
    <row r="26039">
      <c r="N26039" s="561" t="n"/>
    </row>
    <row r="26040">
      <c r="N26040" s="561" t="n"/>
    </row>
    <row r="26041">
      <c r="N26041" s="561" t="n"/>
    </row>
    <row r="26042">
      <c r="N26042" s="561" t="n"/>
    </row>
    <row r="26043">
      <c r="N26043" s="561" t="n"/>
    </row>
    <row r="26044">
      <c r="N26044" s="561" t="n"/>
    </row>
    <row r="26045">
      <c r="N26045" s="561" t="n"/>
    </row>
    <row r="26046">
      <c r="N26046" s="561" t="n"/>
    </row>
    <row r="26047">
      <c r="N26047" s="561" t="n"/>
    </row>
    <row r="26048">
      <c r="N26048" s="561" t="n"/>
    </row>
    <row r="26049">
      <c r="N26049" s="561" t="n"/>
    </row>
    <row r="26050">
      <c r="N26050" s="561" t="n"/>
    </row>
    <row r="26051">
      <c r="N26051" s="561" t="n"/>
    </row>
    <row r="26052">
      <c r="N26052" s="561" t="n"/>
    </row>
    <row r="26053">
      <c r="N26053" s="561" t="n"/>
    </row>
    <row r="26054">
      <c r="N26054" s="561" t="n"/>
    </row>
    <row r="26055">
      <c r="N26055" s="561" t="n"/>
    </row>
    <row r="26056">
      <c r="N26056" s="561" t="n"/>
    </row>
    <row r="26057">
      <c r="N26057" s="561" t="n"/>
    </row>
    <row r="26058">
      <c r="N26058" s="561" t="n"/>
    </row>
    <row r="26059">
      <c r="N26059" s="561" t="n"/>
    </row>
    <row r="26060">
      <c r="N26060" s="561" t="n"/>
    </row>
    <row r="26061">
      <c r="N26061" s="561" t="n"/>
    </row>
    <row r="26062">
      <c r="N26062" s="561" t="n"/>
    </row>
    <row r="26063">
      <c r="N26063" s="561" t="n"/>
    </row>
    <row r="26064">
      <c r="N26064" s="561" t="n"/>
    </row>
    <row r="26065">
      <c r="N26065" s="561" t="n"/>
    </row>
    <row r="26066">
      <c r="N26066" s="561" t="n"/>
    </row>
    <row r="26067">
      <c r="N26067" s="561" t="n"/>
    </row>
    <row r="26068">
      <c r="N26068" s="561" t="n"/>
    </row>
    <row r="26069">
      <c r="N26069" s="561" t="n"/>
    </row>
    <row r="26070">
      <c r="N26070" s="561" t="n"/>
    </row>
    <row r="26071">
      <c r="N26071" s="561" t="n"/>
    </row>
    <row r="26072">
      <c r="N26072" s="561" t="n"/>
    </row>
    <row r="26073">
      <c r="N26073" s="561" t="n"/>
    </row>
    <row r="26074">
      <c r="N26074" s="561" t="n"/>
    </row>
    <row r="26075">
      <c r="N26075" s="561" t="n"/>
    </row>
    <row r="26076">
      <c r="N26076" s="561" t="n"/>
    </row>
    <row r="26077">
      <c r="N26077" s="561" t="n"/>
    </row>
    <row r="26078">
      <c r="N26078" s="561" t="n"/>
    </row>
    <row r="26079">
      <c r="N26079" s="561" t="n"/>
    </row>
    <row r="26080">
      <c r="N26080" s="561" t="n"/>
    </row>
    <row r="26081">
      <c r="N26081" s="561" t="n"/>
    </row>
    <row r="26082">
      <c r="N26082" s="561" t="n"/>
    </row>
    <row r="26083">
      <c r="N26083" s="561" t="n"/>
    </row>
    <row r="26084">
      <c r="N26084" s="561" t="n"/>
    </row>
    <row r="26085">
      <c r="N26085" s="561" t="n"/>
    </row>
    <row r="26086">
      <c r="N26086" s="561" t="n"/>
    </row>
    <row r="26087">
      <c r="N26087" s="561" t="n"/>
    </row>
    <row r="26088">
      <c r="N26088" s="561" t="n"/>
    </row>
    <row r="26089">
      <c r="N26089" s="561" t="n"/>
    </row>
    <row r="26090">
      <c r="N26090" s="561" t="n"/>
    </row>
    <row r="26091">
      <c r="N26091" s="561" t="n"/>
    </row>
    <row r="26092">
      <c r="N26092" s="561" t="n"/>
    </row>
    <row r="26093">
      <c r="N26093" s="561" t="n"/>
    </row>
    <row r="26094">
      <c r="N26094" s="561" t="n"/>
    </row>
    <row r="26095">
      <c r="N26095" s="561" t="n"/>
    </row>
    <row r="26096">
      <c r="N26096" s="561" t="n"/>
    </row>
    <row r="26097">
      <c r="N26097" s="561" t="n"/>
    </row>
    <row r="26098">
      <c r="N26098" s="561" t="n"/>
    </row>
    <row r="26099">
      <c r="N26099" s="561" t="n"/>
    </row>
    <row r="26100">
      <c r="N26100" s="561" t="n"/>
    </row>
    <row r="26101">
      <c r="N26101" s="561" t="n"/>
    </row>
    <row r="26102">
      <c r="N26102" s="561" t="n"/>
    </row>
    <row r="26103">
      <c r="N26103" s="561" t="n"/>
    </row>
    <row r="26104">
      <c r="N26104" s="561" t="n"/>
    </row>
    <row r="26105">
      <c r="N26105" s="561" t="n"/>
    </row>
    <row r="26106">
      <c r="N26106" s="561" t="n"/>
    </row>
    <row r="26107">
      <c r="N26107" s="561" t="n"/>
    </row>
    <row r="26108">
      <c r="N26108" s="561" t="n"/>
    </row>
    <row r="26109">
      <c r="N26109" s="561" t="n"/>
    </row>
    <row r="26110">
      <c r="N26110" s="561" t="n"/>
    </row>
    <row r="26111">
      <c r="N26111" s="561" t="n"/>
    </row>
    <row r="26112">
      <c r="N26112" s="561" t="n"/>
    </row>
    <row r="26113">
      <c r="N26113" s="561" t="n"/>
    </row>
    <row r="26114">
      <c r="N26114" s="561" t="n"/>
    </row>
    <row r="26115">
      <c r="N26115" s="561" t="n"/>
    </row>
    <row r="26116">
      <c r="N26116" s="561" t="n"/>
    </row>
    <row r="26117">
      <c r="N26117" s="561" t="n"/>
    </row>
    <row r="26118">
      <c r="N26118" s="561" t="n"/>
    </row>
    <row r="26119">
      <c r="N26119" s="561" t="n"/>
    </row>
    <row r="26120">
      <c r="N26120" s="561" t="n"/>
    </row>
    <row r="26121">
      <c r="N26121" s="561" t="n"/>
    </row>
    <row r="26122">
      <c r="N26122" s="561" t="n"/>
    </row>
    <row r="26123">
      <c r="N26123" s="561" t="n"/>
    </row>
    <row r="26124">
      <c r="N26124" s="561" t="n"/>
    </row>
    <row r="26125">
      <c r="N26125" s="561" t="n"/>
    </row>
    <row r="26126">
      <c r="N26126" s="561" t="n"/>
    </row>
    <row r="26127">
      <c r="N26127" s="561" t="n"/>
    </row>
    <row r="26128">
      <c r="N26128" s="561" t="n"/>
    </row>
    <row r="26129">
      <c r="N26129" s="561" t="n"/>
    </row>
    <row r="26130">
      <c r="N26130" s="561" t="n"/>
    </row>
    <row r="26131">
      <c r="N26131" s="561" t="n"/>
    </row>
    <row r="26132">
      <c r="N26132" s="561" t="n"/>
    </row>
    <row r="26133">
      <c r="N26133" s="561" t="n"/>
    </row>
    <row r="26134">
      <c r="N26134" s="561" t="n"/>
    </row>
    <row r="26135">
      <c r="N26135" s="561" t="n"/>
    </row>
    <row r="26136">
      <c r="N26136" s="561" t="n"/>
    </row>
    <row r="26137">
      <c r="N26137" s="561" t="n"/>
    </row>
    <row r="26138">
      <c r="N26138" s="561" t="n"/>
    </row>
    <row r="26139">
      <c r="N26139" s="561" t="n"/>
    </row>
    <row r="26140">
      <c r="N26140" s="561" t="n"/>
    </row>
    <row r="26141">
      <c r="N26141" s="561" t="n"/>
    </row>
    <row r="26142">
      <c r="N26142" s="561" t="n"/>
    </row>
    <row r="26143">
      <c r="N26143" s="561" t="n"/>
    </row>
    <row r="26144">
      <c r="N26144" s="561" t="n"/>
    </row>
    <row r="26145">
      <c r="N26145" s="561" t="n"/>
    </row>
    <row r="26146">
      <c r="N26146" s="561" t="n"/>
    </row>
    <row r="26147">
      <c r="N26147" s="561" t="n"/>
    </row>
    <row r="26148">
      <c r="N26148" s="561" t="n"/>
    </row>
    <row r="26149">
      <c r="N26149" s="561" t="n"/>
    </row>
    <row r="26150">
      <c r="N26150" s="561" t="n"/>
    </row>
    <row r="26151">
      <c r="N26151" s="561" t="n"/>
    </row>
    <row r="26152">
      <c r="N26152" s="561" t="n"/>
    </row>
    <row r="26153">
      <c r="N26153" s="561" t="n"/>
    </row>
    <row r="26154">
      <c r="N26154" s="561" t="n"/>
    </row>
    <row r="26155">
      <c r="N26155" s="561" t="n"/>
    </row>
    <row r="26156">
      <c r="N26156" s="561" t="n"/>
    </row>
    <row r="26157">
      <c r="N26157" s="561" t="n"/>
    </row>
    <row r="26158">
      <c r="N26158" s="561" t="n"/>
    </row>
    <row r="26159">
      <c r="N26159" s="561" t="n"/>
    </row>
    <row r="26160">
      <c r="N26160" s="561" t="n"/>
    </row>
    <row r="26161">
      <c r="N26161" s="561" t="n"/>
    </row>
    <row r="26162">
      <c r="N26162" s="561" t="n"/>
    </row>
    <row r="26163">
      <c r="N26163" s="561" t="n"/>
    </row>
    <row r="26164">
      <c r="N26164" s="561" t="n"/>
    </row>
    <row r="26165">
      <c r="N26165" s="561" t="n"/>
    </row>
    <row r="26166">
      <c r="N26166" s="561" t="n"/>
    </row>
    <row r="26167">
      <c r="N26167" s="561" t="n"/>
    </row>
    <row r="26168">
      <c r="N26168" s="561" t="n"/>
    </row>
    <row r="26169">
      <c r="N26169" s="561" t="n"/>
    </row>
    <row r="26170">
      <c r="N26170" s="561" t="n"/>
    </row>
    <row r="26171">
      <c r="N26171" s="561" t="n"/>
    </row>
    <row r="26172">
      <c r="N26172" s="561" t="n"/>
    </row>
    <row r="26173">
      <c r="N26173" s="561" t="n"/>
    </row>
    <row r="26174">
      <c r="N26174" s="561" t="n"/>
    </row>
    <row r="26175">
      <c r="N26175" s="561" t="n"/>
    </row>
    <row r="26176">
      <c r="N26176" s="561" t="n"/>
    </row>
    <row r="26177">
      <c r="N26177" s="561" t="n"/>
    </row>
    <row r="26178">
      <c r="N26178" s="561" t="n"/>
    </row>
    <row r="26179">
      <c r="N26179" s="561" t="n"/>
    </row>
    <row r="26180">
      <c r="N26180" s="561" t="n"/>
    </row>
    <row r="26181">
      <c r="N26181" s="561" t="n"/>
    </row>
    <row r="26182">
      <c r="N26182" s="561" t="n"/>
    </row>
    <row r="26183">
      <c r="N26183" s="561" t="n"/>
    </row>
    <row r="26184">
      <c r="N26184" s="561" t="n"/>
    </row>
    <row r="26185">
      <c r="N26185" s="561" t="n"/>
    </row>
    <row r="26186">
      <c r="N26186" s="561" t="n"/>
    </row>
    <row r="26187">
      <c r="N26187" s="561" t="n"/>
    </row>
    <row r="26188">
      <c r="N26188" s="561" t="n"/>
    </row>
    <row r="26189">
      <c r="N26189" s="561" t="n"/>
    </row>
    <row r="26190">
      <c r="N26190" s="561" t="n"/>
    </row>
    <row r="26191">
      <c r="N26191" s="561" t="n"/>
    </row>
    <row r="26192">
      <c r="N26192" s="561" t="n"/>
    </row>
    <row r="26193">
      <c r="N26193" s="561" t="n"/>
    </row>
    <row r="26194">
      <c r="N26194" s="561" t="n"/>
    </row>
    <row r="26195">
      <c r="N26195" s="561" t="n"/>
    </row>
    <row r="26196">
      <c r="N26196" s="561" t="n"/>
    </row>
    <row r="26197">
      <c r="N26197" s="561" t="n"/>
    </row>
    <row r="26198">
      <c r="N26198" s="561" t="n"/>
    </row>
    <row r="26199">
      <c r="N26199" s="561" t="n"/>
    </row>
    <row r="26200">
      <c r="N26200" s="561" t="n"/>
    </row>
    <row r="26201">
      <c r="N26201" s="561" t="n"/>
    </row>
    <row r="26202">
      <c r="N26202" s="561" t="n"/>
    </row>
    <row r="26203">
      <c r="N26203" s="561" t="n"/>
    </row>
    <row r="26204">
      <c r="N26204" s="561" t="n"/>
    </row>
    <row r="26205">
      <c r="N26205" s="561" t="n"/>
    </row>
    <row r="26206">
      <c r="N26206" s="561" t="n"/>
    </row>
    <row r="26207">
      <c r="N26207" s="561" t="n"/>
    </row>
    <row r="26208">
      <c r="N26208" s="561" t="n"/>
    </row>
    <row r="26209">
      <c r="N26209" s="561" t="n"/>
    </row>
    <row r="26210">
      <c r="N26210" s="561" t="n"/>
    </row>
    <row r="26211">
      <c r="N26211" s="561" t="n"/>
    </row>
    <row r="26212">
      <c r="N26212" s="561" t="n"/>
    </row>
    <row r="26213">
      <c r="N26213" s="561" t="n"/>
    </row>
    <row r="26214">
      <c r="N26214" s="561" t="n"/>
    </row>
    <row r="26215">
      <c r="N26215" s="561" t="n"/>
    </row>
    <row r="26216">
      <c r="N26216" s="561" t="n"/>
    </row>
    <row r="26217">
      <c r="N26217" s="561" t="n"/>
    </row>
    <row r="26218">
      <c r="N26218" s="561" t="n"/>
    </row>
    <row r="26219">
      <c r="N26219" s="561" t="n"/>
    </row>
    <row r="26220">
      <c r="N26220" s="561" t="n"/>
    </row>
    <row r="26221">
      <c r="N26221" s="561" t="n"/>
    </row>
    <row r="26222">
      <c r="N26222" s="561" t="n"/>
    </row>
    <row r="26223">
      <c r="N26223" s="561" t="n"/>
    </row>
    <row r="26224">
      <c r="N26224" s="561" t="n"/>
    </row>
    <row r="26225">
      <c r="N26225" s="561" t="n"/>
    </row>
    <row r="26226">
      <c r="N26226" s="561" t="n"/>
    </row>
    <row r="26227">
      <c r="N26227" s="561" t="n"/>
    </row>
    <row r="26228">
      <c r="N26228" s="561" t="n"/>
    </row>
    <row r="26229">
      <c r="N26229" s="561" t="n"/>
    </row>
    <row r="26230">
      <c r="N26230" s="561" t="n"/>
    </row>
    <row r="26231">
      <c r="N26231" s="561" t="n"/>
    </row>
    <row r="26232">
      <c r="N26232" s="561" t="n"/>
    </row>
    <row r="26233">
      <c r="N26233" s="561" t="n"/>
    </row>
    <row r="26234">
      <c r="N26234" s="561" t="n"/>
    </row>
    <row r="26235">
      <c r="N26235" s="561" t="n"/>
    </row>
    <row r="26236">
      <c r="N26236" s="561" t="n"/>
    </row>
    <row r="26237">
      <c r="N26237" s="561" t="n"/>
    </row>
    <row r="26238">
      <c r="N26238" s="561" t="n"/>
    </row>
    <row r="26239">
      <c r="N26239" s="561" t="n"/>
    </row>
    <row r="26240">
      <c r="N26240" s="561" t="n"/>
    </row>
    <row r="26241">
      <c r="N26241" s="561" t="n"/>
    </row>
    <row r="26242">
      <c r="N26242" s="561" t="n"/>
    </row>
    <row r="26243">
      <c r="N26243" s="561" t="n"/>
    </row>
    <row r="26244">
      <c r="N26244" s="561" t="n"/>
    </row>
    <row r="26245">
      <c r="N26245" s="561" t="n"/>
    </row>
    <row r="26246">
      <c r="N26246" s="561" t="n"/>
    </row>
    <row r="26247">
      <c r="N26247" s="561" t="n"/>
    </row>
    <row r="26248">
      <c r="N26248" s="561" t="n"/>
    </row>
    <row r="26249">
      <c r="N26249" s="561" t="n"/>
    </row>
    <row r="26250">
      <c r="N26250" s="561" t="n"/>
    </row>
    <row r="26251">
      <c r="N26251" s="561" t="n"/>
    </row>
    <row r="26252">
      <c r="N26252" s="561" t="n"/>
    </row>
    <row r="26253">
      <c r="N26253" s="561" t="n"/>
    </row>
    <row r="26254">
      <c r="N26254" s="561" t="n"/>
    </row>
    <row r="26255">
      <c r="N26255" s="561" t="n"/>
    </row>
    <row r="26256">
      <c r="N26256" s="561" t="n"/>
    </row>
    <row r="26257">
      <c r="N26257" s="561" t="n"/>
    </row>
    <row r="26258">
      <c r="N26258" s="561" t="n"/>
    </row>
    <row r="26259">
      <c r="N26259" s="561" t="n"/>
    </row>
    <row r="26260">
      <c r="N26260" s="561" t="n"/>
    </row>
    <row r="26261">
      <c r="N26261" s="561" t="n"/>
    </row>
    <row r="26262">
      <c r="N26262" s="561" t="n"/>
    </row>
    <row r="26263">
      <c r="N26263" s="561" t="n"/>
    </row>
    <row r="26264">
      <c r="N26264" s="561" t="n"/>
    </row>
    <row r="26265">
      <c r="N26265" s="561" t="n"/>
    </row>
    <row r="26266">
      <c r="N26266" s="561" t="n"/>
    </row>
    <row r="26267">
      <c r="N26267" s="561" t="n"/>
    </row>
    <row r="26268">
      <c r="N26268" s="561" t="n"/>
    </row>
    <row r="26269">
      <c r="N26269" s="561" t="n"/>
    </row>
    <row r="26270">
      <c r="N26270" s="561" t="n"/>
    </row>
    <row r="26271">
      <c r="N26271" s="561" t="n"/>
    </row>
    <row r="26272">
      <c r="N26272" s="561" t="n"/>
    </row>
    <row r="26273">
      <c r="N26273" s="561" t="n"/>
    </row>
    <row r="26274">
      <c r="N26274" s="561" t="n"/>
    </row>
    <row r="26275">
      <c r="N26275" s="561" t="n"/>
    </row>
    <row r="26276">
      <c r="N26276" s="561" t="n"/>
    </row>
    <row r="26277">
      <c r="N26277" s="561" t="n"/>
    </row>
    <row r="26278">
      <c r="N26278" s="561" t="n"/>
    </row>
    <row r="26279">
      <c r="N26279" s="561" t="n"/>
    </row>
    <row r="26280">
      <c r="N26280" s="561" t="n"/>
    </row>
    <row r="26281">
      <c r="N26281" s="561" t="n"/>
    </row>
    <row r="26282">
      <c r="N26282" s="561" t="n"/>
    </row>
    <row r="26283">
      <c r="N26283" s="561" t="n"/>
    </row>
    <row r="26284">
      <c r="N26284" s="561" t="n"/>
    </row>
    <row r="26285">
      <c r="N26285" s="561" t="n"/>
    </row>
    <row r="26286">
      <c r="N26286" s="561" t="n"/>
    </row>
    <row r="26287">
      <c r="N26287" s="561" t="n"/>
    </row>
    <row r="26288">
      <c r="N26288" s="561" t="n"/>
    </row>
    <row r="26289">
      <c r="N26289" s="561" t="n"/>
    </row>
    <row r="26290">
      <c r="N26290" s="561" t="n"/>
    </row>
    <row r="26291">
      <c r="N26291" s="561" t="n"/>
    </row>
    <row r="26292">
      <c r="N26292" s="561" t="n"/>
    </row>
    <row r="26293">
      <c r="N26293" s="561" t="n"/>
    </row>
    <row r="26294">
      <c r="N26294" s="561" t="n"/>
    </row>
    <row r="26295">
      <c r="N26295" s="561" t="n"/>
    </row>
    <row r="26296">
      <c r="N26296" s="561" t="n"/>
    </row>
    <row r="26297">
      <c r="N26297" s="561" t="n"/>
    </row>
    <row r="26298">
      <c r="N26298" s="561" t="n"/>
    </row>
    <row r="26299">
      <c r="N26299" s="561" t="n"/>
    </row>
    <row r="26300">
      <c r="N26300" s="561" t="n"/>
    </row>
    <row r="26301">
      <c r="N26301" s="561" t="n"/>
    </row>
    <row r="26302">
      <c r="N26302" s="561" t="n"/>
    </row>
    <row r="26303">
      <c r="N26303" s="561" t="n"/>
    </row>
    <row r="26304">
      <c r="N26304" s="561" t="n"/>
    </row>
    <row r="26305">
      <c r="N26305" s="561" t="n"/>
    </row>
    <row r="26306">
      <c r="N26306" s="561" t="n"/>
    </row>
    <row r="26307">
      <c r="N26307" s="561" t="n"/>
    </row>
    <row r="26308">
      <c r="N26308" s="561" t="n"/>
    </row>
    <row r="26309">
      <c r="N26309" s="561" t="n"/>
    </row>
    <row r="26310">
      <c r="N26310" s="561" t="n"/>
    </row>
    <row r="26311">
      <c r="N26311" s="561" t="n"/>
    </row>
    <row r="26312">
      <c r="N26312" s="561" t="n"/>
    </row>
    <row r="26313">
      <c r="N26313" s="561" t="n"/>
    </row>
    <row r="26314">
      <c r="N26314" s="561" t="n"/>
    </row>
    <row r="26315">
      <c r="N26315" s="561" t="n"/>
    </row>
    <row r="26316">
      <c r="N26316" s="561" t="n"/>
    </row>
    <row r="26317">
      <c r="N26317" s="561" t="n"/>
    </row>
    <row r="26318">
      <c r="N26318" s="561" t="n"/>
    </row>
    <row r="26319">
      <c r="N26319" s="561" t="n"/>
    </row>
    <row r="26320">
      <c r="N26320" s="561" t="n"/>
    </row>
    <row r="26321">
      <c r="N26321" s="561" t="n"/>
    </row>
    <row r="26322">
      <c r="N26322" s="561" t="n"/>
    </row>
    <row r="26323">
      <c r="N26323" s="561" t="n"/>
    </row>
    <row r="26324">
      <c r="N26324" s="561" t="n"/>
    </row>
    <row r="26325">
      <c r="N26325" s="561" t="n"/>
    </row>
    <row r="26326">
      <c r="N26326" s="561" t="n"/>
    </row>
    <row r="26327">
      <c r="N26327" s="561" t="n"/>
    </row>
    <row r="26328">
      <c r="N26328" s="561" t="n"/>
    </row>
    <row r="26329">
      <c r="N26329" s="561" t="n"/>
    </row>
    <row r="26330">
      <c r="N26330" s="561" t="n"/>
    </row>
    <row r="26331">
      <c r="N26331" s="561" t="n"/>
    </row>
    <row r="26332">
      <c r="N26332" s="561" t="n"/>
    </row>
    <row r="26333">
      <c r="N26333" s="561" t="n"/>
    </row>
    <row r="26334">
      <c r="N26334" s="561" t="n"/>
    </row>
    <row r="26335">
      <c r="N26335" s="561" t="n"/>
    </row>
    <row r="26336">
      <c r="N26336" s="561" t="n"/>
    </row>
    <row r="26337">
      <c r="N26337" s="561" t="n"/>
    </row>
    <row r="26338">
      <c r="N26338" s="561" t="n"/>
    </row>
    <row r="26339">
      <c r="N26339" s="561" t="n"/>
    </row>
    <row r="26340">
      <c r="N26340" s="561" t="n"/>
    </row>
    <row r="26341">
      <c r="N26341" s="561" t="n"/>
    </row>
    <row r="26342">
      <c r="N26342" s="561" t="n"/>
    </row>
    <row r="26343">
      <c r="N26343" s="561" t="n"/>
    </row>
    <row r="26344">
      <c r="N26344" s="561" t="n"/>
    </row>
    <row r="26345">
      <c r="N26345" s="561" t="n"/>
    </row>
    <row r="26346">
      <c r="N26346" s="561" t="n"/>
    </row>
    <row r="26347">
      <c r="N26347" s="561" t="n"/>
    </row>
    <row r="26348">
      <c r="N26348" s="561" t="n"/>
    </row>
    <row r="26349">
      <c r="N26349" s="561" t="n"/>
    </row>
    <row r="26350">
      <c r="N26350" s="561" t="n"/>
    </row>
    <row r="26351">
      <c r="N26351" s="561" t="n"/>
    </row>
    <row r="26352">
      <c r="N26352" s="561" t="n"/>
    </row>
    <row r="26353">
      <c r="N26353" s="561" t="n"/>
    </row>
    <row r="26354">
      <c r="N26354" s="561" t="n"/>
    </row>
    <row r="26355">
      <c r="N26355" s="561" t="n"/>
    </row>
    <row r="26356">
      <c r="N26356" s="561" t="n"/>
    </row>
    <row r="26357">
      <c r="N26357" s="561" t="n"/>
    </row>
    <row r="26358">
      <c r="N26358" s="561" t="n"/>
    </row>
    <row r="26359">
      <c r="N26359" s="561" t="n"/>
    </row>
    <row r="26360">
      <c r="N26360" s="561" t="n"/>
    </row>
    <row r="26361">
      <c r="N26361" s="561" t="n"/>
    </row>
    <row r="26362">
      <c r="N26362" s="561" t="n"/>
    </row>
    <row r="26363">
      <c r="N26363" s="561" t="n"/>
    </row>
    <row r="26364">
      <c r="N26364" s="561" t="n"/>
    </row>
    <row r="26365">
      <c r="N26365" s="561" t="n"/>
    </row>
    <row r="26366">
      <c r="N26366" s="561" t="n"/>
    </row>
    <row r="26367">
      <c r="N26367" s="561" t="n"/>
    </row>
    <row r="26368">
      <c r="N26368" s="561" t="n"/>
    </row>
    <row r="26369">
      <c r="N26369" s="561" t="n"/>
    </row>
    <row r="26370">
      <c r="N26370" s="561" t="n"/>
    </row>
    <row r="26371">
      <c r="N26371" s="561" t="n"/>
    </row>
    <row r="26372">
      <c r="N26372" s="561" t="n"/>
    </row>
    <row r="26373">
      <c r="N26373" s="561" t="n"/>
    </row>
    <row r="26374">
      <c r="N26374" s="561" t="n"/>
    </row>
    <row r="26375">
      <c r="N26375" s="561" t="n"/>
    </row>
    <row r="26376">
      <c r="N26376" s="561" t="n"/>
    </row>
    <row r="26377">
      <c r="N26377" s="561" t="n"/>
    </row>
    <row r="26378">
      <c r="N26378" s="561" t="n"/>
    </row>
    <row r="26379">
      <c r="N26379" s="561" t="n"/>
    </row>
    <row r="26380">
      <c r="N26380" s="561" t="n"/>
    </row>
    <row r="26381">
      <c r="N26381" s="561" t="n"/>
    </row>
    <row r="26382">
      <c r="N26382" s="561" t="n"/>
    </row>
    <row r="26383">
      <c r="N26383" s="561" t="n"/>
    </row>
    <row r="26384">
      <c r="N26384" s="561" t="n"/>
    </row>
    <row r="26385">
      <c r="N26385" s="561" t="n"/>
    </row>
    <row r="26386">
      <c r="N26386" s="561" t="n"/>
    </row>
    <row r="26387">
      <c r="N26387" s="561" t="n"/>
    </row>
    <row r="26388">
      <c r="N26388" s="561" t="n"/>
    </row>
    <row r="26389">
      <c r="N26389" s="561" t="n"/>
    </row>
    <row r="26390">
      <c r="N26390" s="561" t="n"/>
    </row>
    <row r="26391">
      <c r="N26391" s="561" t="n"/>
    </row>
    <row r="26392">
      <c r="N26392" s="561" t="n"/>
    </row>
    <row r="26393">
      <c r="N26393" s="561" t="n"/>
    </row>
    <row r="26394">
      <c r="N26394" s="561" t="n"/>
    </row>
    <row r="26395">
      <c r="N26395" s="561" t="n"/>
    </row>
    <row r="26396">
      <c r="N26396" s="561" t="n"/>
    </row>
    <row r="26397">
      <c r="N26397" s="561" t="n"/>
    </row>
    <row r="26398">
      <c r="N26398" s="561" t="n"/>
    </row>
    <row r="26399">
      <c r="N26399" s="561" t="n"/>
    </row>
    <row r="26400">
      <c r="N26400" s="561" t="n"/>
    </row>
    <row r="26401">
      <c r="N26401" s="561" t="n"/>
    </row>
    <row r="26402">
      <c r="N26402" s="561" t="n"/>
    </row>
    <row r="26403">
      <c r="N26403" s="561" t="n"/>
    </row>
    <row r="26404">
      <c r="N26404" s="561" t="n"/>
    </row>
    <row r="26405">
      <c r="N26405" s="561" t="n"/>
    </row>
    <row r="26406">
      <c r="N26406" s="561" t="n"/>
    </row>
    <row r="26407">
      <c r="N26407" s="561" t="n"/>
    </row>
    <row r="26408">
      <c r="N26408" s="561" t="n"/>
    </row>
    <row r="26409">
      <c r="N26409" s="561" t="n"/>
    </row>
    <row r="26410">
      <c r="N26410" s="561" t="n"/>
    </row>
    <row r="26411">
      <c r="N26411" s="561" t="n"/>
    </row>
    <row r="26412">
      <c r="N26412" s="561" t="n"/>
    </row>
    <row r="26413">
      <c r="N26413" s="561" t="n"/>
    </row>
    <row r="26414">
      <c r="N26414" s="561" t="n"/>
    </row>
    <row r="26415">
      <c r="N26415" s="561" t="n"/>
    </row>
    <row r="26416">
      <c r="N26416" s="561" t="n"/>
    </row>
    <row r="26417">
      <c r="N26417" s="561" t="n"/>
    </row>
    <row r="26418">
      <c r="N26418" s="561" t="n"/>
    </row>
    <row r="26419">
      <c r="N26419" s="561" t="n"/>
    </row>
    <row r="26420">
      <c r="N26420" s="561" t="n"/>
    </row>
    <row r="26421">
      <c r="N26421" s="561" t="n"/>
    </row>
    <row r="26422">
      <c r="N26422" s="561" t="n"/>
    </row>
    <row r="26423">
      <c r="N26423" s="561" t="n"/>
    </row>
    <row r="26424">
      <c r="N26424" s="561" t="n"/>
    </row>
    <row r="26425">
      <c r="N26425" s="561" t="n"/>
    </row>
    <row r="26426">
      <c r="N26426" s="561" t="n"/>
    </row>
    <row r="26427">
      <c r="N26427" s="561" t="n"/>
    </row>
    <row r="26428">
      <c r="N26428" s="561" t="n"/>
    </row>
    <row r="26429">
      <c r="N26429" s="561" t="n"/>
    </row>
    <row r="26430">
      <c r="N26430" s="561" t="n"/>
    </row>
    <row r="26431">
      <c r="N26431" s="561" t="n"/>
    </row>
    <row r="26432">
      <c r="N26432" s="561" t="n"/>
    </row>
    <row r="26433">
      <c r="N26433" s="561" t="n"/>
    </row>
    <row r="26434">
      <c r="N26434" s="561" t="n"/>
    </row>
    <row r="26435">
      <c r="N26435" s="561" t="n"/>
    </row>
    <row r="26436">
      <c r="N26436" s="561" t="n"/>
    </row>
    <row r="26437">
      <c r="N26437" s="561" t="n"/>
    </row>
    <row r="26438">
      <c r="N26438" s="561" t="n"/>
    </row>
    <row r="26439">
      <c r="N26439" s="561" t="n"/>
    </row>
    <row r="26440">
      <c r="N26440" s="561" t="n"/>
    </row>
    <row r="26441">
      <c r="N26441" s="561" t="n"/>
    </row>
    <row r="26442">
      <c r="N26442" s="561" t="n"/>
    </row>
    <row r="26443">
      <c r="N26443" s="561" t="n"/>
    </row>
    <row r="26444">
      <c r="N26444" s="561" t="n"/>
    </row>
    <row r="26445">
      <c r="N26445" s="561" t="n"/>
    </row>
    <row r="26446">
      <c r="N26446" s="561" t="n"/>
    </row>
    <row r="26447">
      <c r="N26447" s="561" t="n"/>
    </row>
    <row r="26448">
      <c r="N26448" s="561" t="n"/>
    </row>
    <row r="26449">
      <c r="N26449" s="561" t="n"/>
    </row>
    <row r="26450">
      <c r="N26450" s="561" t="n"/>
    </row>
    <row r="26451">
      <c r="N26451" s="561" t="n"/>
    </row>
    <row r="26452">
      <c r="N26452" s="561" t="n"/>
    </row>
    <row r="26453">
      <c r="N26453" s="561" t="n"/>
    </row>
    <row r="26454">
      <c r="N26454" s="561" t="n"/>
    </row>
    <row r="26455">
      <c r="N26455" s="561" t="n"/>
    </row>
    <row r="26456">
      <c r="N26456" s="561" t="n"/>
    </row>
    <row r="26457">
      <c r="N26457" s="561" t="n"/>
    </row>
    <row r="26458">
      <c r="N26458" s="561" t="n"/>
    </row>
    <row r="26459">
      <c r="N26459" s="561" t="n"/>
    </row>
    <row r="26460">
      <c r="N26460" s="561" t="n"/>
    </row>
    <row r="26461">
      <c r="N26461" s="561" t="n"/>
    </row>
    <row r="26462">
      <c r="N26462" s="561" t="n"/>
    </row>
    <row r="26463">
      <c r="N26463" s="561" t="n"/>
    </row>
    <row r="26464">
      <c r="N26464" s="561" t="n"/>
    </row>
    <row r="26465">
      <c r="N26465" s="561" t="n"/>
    </row>
    <row r="26466">
      <c r="N26466" s="561" t="n"/>
    </row>
    <row r="26467">
      <c r="N26467" s="561" t="n"/>
    </row>
    <row r="26468">
      <c r="N26468" s="561" t="n"/>
    </row>
    <row r="26469">
      <c r="N26469" s="561" t="n"/>
    </row>
    <row r="26470">
      <c r="N26470" s="561" t="n"/>
    </row>
    <row r="26471">
      <c r="N26471" s="561" t="n"/>
    </row>
    <row r="26472">
      <c r="N26472" s="561" t="n"/>
    </row>
    <row r="26473">
      <c r="N26473" s="561" t="n"/>
    </row>
    <row r="26474">
      <c r="N26474" s="561" t="n"/>
    </row>
    <row r="26475">
      <c r="N26475" s="561" t="n"/>
    </row>
    <row r="26476">
      <c r="N26476" s="561" t="n"/>
    </row>
    <row r="26477">
      <c r="N26477" s="561" t="n"/>
    </row>
    <row r="26478">
      <c r="N26478" s="561" t="n"/>
    </row>
    <row r="26479">
      <c r="N26479" s="561" t="n"/>
    </row>
    <row r="26480">
      <c r="N26480" s="561" t="n"/>
    </row>
    <row r="26481">
      <c r="N26481" s="561" t="n"/>
    </row>
    <row r="26482">
      <c r="N26482" s="561" t="n"/>
    </row>
    <row r="26483">
      <c r="N26483" s="561" t="n"/>
    </row>
    <row r="26484">
      <c r="N26484" s="561" t="n"/>
    </row>
    <row r="26485">
      <c r="N26485" s="561" t="n"/>
    </row>
    <row r="26486">
      <c r="N26486" s="561" t="n"/>
    </row>
    <row r="26487">
      <c r="N26487" s="561" t="n"/>
    </row>
    <row r="26488">
      <c r="N26488" s="561" t="n"/>
    </row>
    <row r="26489">
      <c r="N26489" s="561" t="n"/>
    </row>
    <row r="26490">
      <c r="N26490" s="561" t="n"/>
    </row>
    <row r="26491">
      <c r="N26491" s="561" t="n"/>
    </row>
    <row r="26492">
      <c r="N26492" s="561" t="n"/>
    </row>
    <row r="26493">
      <c r="N26493" s="561" t="n"/>
    </row>
    <row r="26494">
      <c r="N26494" s="561" t="n"/>
    </row>
    <row r="26495">
      <c r="N26495" s="561" t="n"/>
    </row>
    <row r="26496">
      <c r="N26496" s="561" t="n"/>
    </row>
    <row r="26497">
      <c r="N26497" s="561" t="n"/>
    </row>
    <row r="26498">
      <c r="N26498" s="561" t="n"/>
    </row>
    <row r="26499">
      <c r="N26499" s="561" t="n"/>
    </row>
    <row r="26500">
      <c r="N26500" s="561" t="n"/>
    </row>
    <row r="26501">
      <c r="N26501" s="561" t="n"/>
    </row>
    <row r="26502">
      <c r="N26502" s="561" t="n"/>
    </row>
    <row r="26503">
      <c r="N26503" s="561" t="n"/>
    </row>
    <row r="26504">
      <c r="N26504" s="561" t="n"/>
    </row>
    <row r="26505">
      <c r="N26505" s="561" t="n"/>
    </row>
    <row r="26506">
      <c r="N26506" s="561" t="n"/>
    </row>
    <row r="26507">
      <c r="N26507" s="561" t="n"/>
    </row>
    <row r="26508">
      <c r="N26508" s="561" t="n"/>
    </row>
    <row r="26509">
      <c r="N26509" s="561" t="n"/>
    </row>
    <row r="26510">
      <c r="N26510" s="561" t="n"/>
    </row>
    <row r="26511">
      <c r="N26511" s="561" t="n"/>
    </row>
    <row r="26512">
      <c r="N26512" s="561" t="n"/>
    </row>
    <row r="26513">
      <c r="N26513" s="561" t="n"/>
    </row>
    <row r="26514">
      <c r="N26514" s="561" t="n"/>
    </row>
    <row r="26515">
      <c r="N26515" s="561" t="n"/>
    </row>
    <row r="26516">
      <c r="N26516" s="561" t="n"/>
    </row>
    <row r="26517">
      <c r="N26517" s="561" t="n"/>
    </row>
    <row r="26518">
      <c r="N26518" s="561" t="n"/>
    </row>
    <row r="26519">
      <c r="N26519" s="561" t="n"/>
    </row>
    <row r="26520">
      <c r="N26520" s="561" t="n"/>
    </row>
    <row r="26521">
      <c r="N26521" s="561" t="n"/>
    </row>
    <row r="26522">
      <c r="N26522" s="561" t="n"/>
    </row>
    <row r="26523">
      <c r="N26523" s="561" t="n"/>
    </row>
    <row r="26524">
      <c r="N26524" s="561" t="n"/>
    </row>
    <row r="26525">
      <c r="N26525" s="561" t="n"/>
    </row>
    <row r="26526">
      <c r="N26526" s="561" t="n"/>
    </row>
    <row r="26527">
      <c r="N26527" s="561" t="n"/>
    </row>
    <row r="26528">
      <c r="N26528" s="561" t="n"/>
    </row>
    <row r="26529">
      <c r="N26529" s="561" t="n"/>
    </row>
    <row r="26530">
      <c r="N26530" s="561" t="n"/>
    </row>
    <row r="26531">
      <c r="N26531" s="561" t="n"/>
    </row>
    <row r="26532">
      <c r="N26532" s="561" t="n"/>
    </row>
    <row r="26533">
      <c r="N26533" s="561" t="n"/>
    </row>
    <row r="26534">
      <c r="N26534" s="561" t="n"/>
    </row>
    <row r="26535">
      <c r="N26535" s="561" t="n"/>
    </row>
    <row r="26536">
      <c r="N26536" s="561" t="n"/>
    </row>
    <row r="26537">
      <c r="N26537" s="561" t="n"/>
    </row>
    <row r="26538">
      <c r="N26538" s="561" t="n"/>
    </row>
    <row r="26539">
      <c r="N26539" s="561" t="n"/>
    </row>
    <row r="26540">
      <c r="N26540" s="561" t="n"/>
    </row>
    <row r="26541">
      <c r="N26541" s="561" t="n"/>
    </row>
    <row r="26542">
      <c r="N26542" s="561" t="n"/>
    </row>
    <row r="26543">
      <c r="N26543" s="561" t="n"/>
    </row>
    <row r="26544">
      <c r="N26544" s="561" t="n"/>
    </row>
    <row r="26545">
      <c r="N26545" s="561" t="n"/>
    </row>
    <row r="26546">
      <c r="N26546" s="561" t="n"/>
    </row>
    <row r="26547">
      <c r="N26547" s="561" t="n"/>
    </row>
    <row r="26548">
      <c r="N26548" s="561" t="n"/>
    </row>
    <row r="26549">
      <c r="N26549" s="561" t="n"/>
    </row>
    <row r="26550">
      <c r="N26550" s="561" t="n"/>
    </row>
    <row r="26551">
      <c r="N26551" s="561" t="n"/>
    </row>
    <row r="26552">
      <c r="N26552" s="561" t="n"/>
    </row>
    <row r="26553">
      <c r="N26553" s="561" t="n"/>
    </row>
    <row r="26554">
      <c r="N26554" s="561" t="n"/>
    </row>
    <row r="26555">
      <c r="N26555" s="561" t="n"/>
    </row>
    <row r="26556">
      <c r="N26556" s="561" t="n"/>
    </row>
    <row r="26557">
      <c r="N26557" s="561" t="n"/>
    </row>
    <row r="26558">
      <c r="N26558" s="561" t="n"/>
    </row>
    <row r="26559">
      <c r="N26559" s="561" t="n"/>
    </row>
    <row r="26560">
      <c r="N26560" s="561" t="n"/>
    </row>
    <row r="26561">
      <c r="N26561" s="561" t="n"/>
    </row>
    <row r="26562">
      <c r="N26562" s="561" t="n"/>
    </row>
    <row r="26563">
      <c r="N26563" s="561" t="n"/>
    </row>
    <row r="26564">
      <c r="N26564" s="561" t="n"/>
    </row>
    <row r="26565">
      <c r="N26565" s="561" t="n"/>
    </row>
    <row r="26566">
      <c r="N26566" s="561" t="n"/>
    </row>
    <row r="26567">
      <c r="N26567" s="561" t="n"/>
    </row>
    <row r="26568">
      <c r="N26568" s="561" t="n"/>
    </row>
    <row r="26569">
      <c r="N26569" s="561" t="n"/>
    </row>
    <row r="26570">
      <c r="N26570" s="561" t="n"/>
    </row>
    <row r="26571">
      <c r="N26571" s="561" t="n"/>
    </row>
    <row r="26572">
      <c r="N26572" s="561" t="n"/>
    </row>
    <row r="26573">
      <c r="N26573" s="561" t="n"/>
    </row>
    <row r="26574">
      <c r="N26574" s="561" t="n"/>
    </row>
    <row r="26575">
      <c r="N26575" s="561" t="n"/>
    </row>
    <row r="26576">
      <c r="N26576" s="561" t="n"/>
    </row>
    <row r="26577">
      <c r="N26577" s="561" t="n"/>
    </row>
    <row r="26578">
      <c r="N26578" s="561" t="n"/>
    </row>
    <row r="26579">
      <c r="N26579" s="561" t="n"/>
    </row>
    <row r="26580">
      <c r="N26580" s="561" t="n"/>
    </row>
    <row r="26581">
      <c r="N26581" s="561" t="n"/>
    </row>
    <row r="26582">
      <c r="N26582" s="561" t="n"/>
    </row>
    <row r="26583">
      <c r="N26583" s="561" t="n"/>
    </row>
    <row r="26584">
      <c r="N26584" s="561" t="n"/>
    </row>
    <row r="26585">
      <c r="N26585" s="561" t="n"/>
    </row>
    <row r="26586">
      <c r="N26586" s="561" t="n"/>
    </row>
    <row r="26587">
      <c r="N26587" s="561" t="n"/>
    </row>
    <row r="26588">
      <c r="N26588" s="561" t="n"/>
    </row>
    <row r="26589">
      <c r="N26589" s="561" t="n"/>
    </row>
    <row r="26590">
      <c r="N26590" s="561" t="n"/>
    </row>
    <row r="26591">
      <c r="N26591" s="561" t="n"/>
    </row>
    <row r="26592">
      <c r="N26592" s="561" t="n"/>
    </row>
    <row r="26593">
      <c r="N26593" s="561" t="n"/>
    </row>
    <row r="26594">
      <c r="N26594" s="561" t="n"/>
    </row>
    <row r="26595">
      <c r="N26595" s="561" t="n"/>
    </row>
    <row r="26596">
      <c r="N26596" s="561" t="n"/>
    </row>
    <row r="26597">
      <c r="N26597" s="561" t="n"/>
    </row>
    <row r="26598">
      <c r="N26598" s="561" t="n"/>
    </row>
    <row r="26599">
      <c r="N26599" s="561" t="n"/>
    </row>
    <row r="26600">
      <c r="N26600" s="561" t="n"/>
    </row>
    <row r="26601">
      <c r="N26601" s="561" t="n"/>
    </row>
    <row r="26602">
      <c r="N26602" s="561" t="n"/>
    </row>
    <row r="26603">
      <c r="N26603" s="561" t="n"/>
    </row>
    <row r="26604">
      <c r="N26604" s="561" t="n"/>
    </row>
    <row r="26605">
      <c r="N26605" s="561" t="n"/>
    </row>
    <row r="26606">
      <c r="N26606" s="561" t="n"/>
    </row>
    <row r="26607">
      <c r="N26607" s="561" t="n"/>
    </row>
    <row r="26608">
      <c r="N26608" s="561" t="n"/>
    </row>
    <row r="26609">
      <c r="N26609" s="561" t="n"/>
    </row>
    <row r="26610">
      <c r="N26610" s="561" t="n"/>
    </row>
    <row r="26611">
      <c r="N26611" s="561" t="n"/>
    </row>
    <row r="26612">
      <c r="N26612" s="561" t="n"/>
    </row>
    <row r="26613">
      <c r="N26613" s="561" t="n"/>
    </row>
    <row r="26614">
      <c r="N26614" s="561" t="n"/>
    </row>
    <row r="26615">
      <c r="N26615" s="561" t="n"/>
    </row>
    <row r="26616">
      <c r="N26616" s="561" t="n"/>
    </row>
    <row r="26617">
      <c r="N26617" s="561" t="n"/>
    </row>
    <row r="26618">
      <c r="N26618" s="561" t="n"/>
    </row>
    <row r="26619">
      <c r="N26619" s="561" t="n"/>
    </row>
    <row r="26620">
      <c r="N26620" s="561" t="n"/>
    </row>
    <row r="26621">
      <c r="N26621" s="561" t="n"/>
    </row>
    <row r="26622">
      <c r="N26622" s="561" t="n"/>
    </row>
    <row r="26623">
      <c r="N26623" s="561" t="n"/>
    </row>
    <row r="26624">
      <c r="N26624" s="561" t="n"/>
    </row>
    <row r="26625">
      <c r="N26625" s="561" t="n"/>
    </row>
    <row r="26626">
      <c r="N26626" s="561" t="n"/>
    </row>
    <row r="26627">
      <c r="N26627" s="561" t="n"/>
    </row>
    <row r="26628">
      <c r="N26628" s="561" t="n"/>
    </row>
    <row r="26629">
      <c r="N26629" s="561" t="n"/>
    </row>
    <row r="26630">
      <c r="N26630" s="561" t="n"/>
    </row>
    <row r="26631">
      <c r="N26631" s="561" t="n"/>
    </row>
    <row r="26632">
      <c r="N26632" s="561" t="n"/>
    </row>
    <row r="26633">
      <c r="N26633" s="561" t="n"/>
    </row>
    <row r="26634">
      <c r="N26634" s="561" t="n"/>
    </row>
    <row r="26635">
      <c r="N26635" s="561" t="n"/>
    </row>
    <row r="26636">
      <c r="N26636" s="561" t="n"/>
    </row>
    <row r="26637">
      <c r="N26637" s="561" t="n"/>
    </row>
    <row r="26638">
      <c r="N26638" s="561" t="n"/>
    </row>
    <row r="26639">
      <c r="N26639" s="561" t="n"/>
    </row>
    <row r="26640">
      <c r="N26640" s="561" t="n"/>
    </row>
    <row r="26641">
      <c r="N26641" s="561" t="n"/>
    </row>
    <row r="26642">
      <c r="N26642" s="561" t="n"/>
    </row>
    <row r="26643">
      <c r="N26643" s="561" t="n"/>
    </row>
    <row r="26644">
      <c r="N26644" s="561" t="n"/>
    </row>
    <row r="26645">
      <c r="N26645" s="561" t="n"/>
    </row>
    <row r="26646">
      <c r="N26646" s="561" t="n"/>
    </row>
    <row r="26647">
      <c r="N26647" s="561" t="n"/>
    </row>
    <row r="26648">
      <c r="N26648" s="561" t="n"/>
    </row>
    <row r="26649">
      <c r="N26649" s="561" t="n"/>
    </row>
    <row r="26650">
      <c r="N26650" s="561" t="n"/>
    </row>
    <row r="26651">
      <c r="N26651" s="561" t="n"/>
    </row>
    <row r="26652">
      <c r="N26652" s="561" t="n"/>
    </row>
    <row r="26653">
      <c r="N26653" s="561" t="n"/>
    </row>
    <row r="26654">
      <c r="N26654" s="561" t="n"/>
    </row>
    <row r="26655">
      <c r="N26655" s="561" t="n"/>
    </row>
    <row r="26656">
      <c r="N26656" s="561" t="n"/>
    </row>
    <row r="26657">
      <c r="N26657" s="561" t="n"/>
    </row>
    <row r="26658">
      <c r="N26658" s="561" t="n"/>
    </row>
    <row r="26659">
      <c r="N26659" s="561" t="n"/>
    </row>
    <row r="26660">
      <c r="N26660" s="561" t="n"/>
    </row>
    <row r="26661">
      <c r="N26661" s="561" t="n"/>
    </row>
    <row r="26662">
      <c r="N26662" s="561" t="n"/>
    </row>
    <row r="26663">
      <c r="N26663" s="561" t="n"/>
    </row>
    <row r="26664">
      <c r="N26664" s="561" t="n"/>
    </row>
    <row r="26665">
      <c r="N26665" s="561" t="n"/>
    </row>
    <row r="26666">
      <c r="N26666" s="561" t="n"/>
    </row>
    <row r="26667">
      <c r="N26667" s="561" t="n"/>
    </row>
    <row r="26668">
      <c r="N26668" s="561" t="n"/>
    </row>
    <row r="26669">
      <c r="N26669" s="561" t="n"/>
    </row>
    <row r="26670">
      <c r="N26670" s="561" t="n"/>
    </row>
    <row r="26671">
      <c r="N26671" s="561" t="n"/>
    </row>
    <row r="26672">
      <c r="N26672" s="561" t="n"/>
    </row>
    <row r="26673">
      <c r="N26673" s="561" t="n"/>
    </row>
    <row r="26674">
      <c r="N26674" s="561" t="n"/>
    </row>
    <row r="26675">
      <c r="N26675" s="561" t="n"/>
    </row>
    <row r="26676">
      <c r="N26676" s="561" t="n"/>
    </row>
    <row r="26677">
      <c r="N26677" s="561" t="n"/>
    </row>
    <row r="26678">
      <c r="N26678" s="561" t="n"/>
    </row>
    <row r="26679">
      <c r="N26679" s="561" t="n"/>
    </row>
    <row r="26680">
      <c r="N26680" s="561" t="n"/>
    </row>
    <row r="26681">
      <c r="N26681" s="561" t="n"/>
    </row>
    <row r="26682">
      <c r="N26682" s="561" t="n"/>
    </row>
    <row r="26683">
      <c r="N26683" s="561" t="n"/>
    </row>
    <row r="26684">
      <c r="N26684" s="561" t="n"/>
    </row>
    <row r="26685">
      <c r="N26685" s="561" t="n"/>
    </row>
    <row r="26686">
      <c r="N26686" s="561" t="n"/>
    </row>
    <row r="26687">
      <c r="N26687" s="561" t="n"/>
    </row>
    <row r="26688">
      <c r="N26688" s="561" t="n"/>
    </row>
    <row r="26689">
      <c r="N26689" s="561" t="n"/>
    </row>
    <row r="26690">
      <c r="N26690" s="561" t="n"/>
    </row>
    <row r="26691">
      <c r="N26691" s="561" t="n"/>
    </row>
    <row r="26692">
      <c r="N26692" s="561" t="n"/>
    </row>
    <row r="26693">
      <c r="N26693" s="561" t="n"/>
    </row>
    <row r="26694">
      <c r="N26694" s="561" t="n"/>
    </row>
    <row r="26695">
      <c r="N26695" s="561" t="n"/>
    </row>
    <row r="26696">
      <c r="N26696" s="561" t="n"/>
    </row>
    <row r="26697">
      <c r="N26697" s="561" t="n"/>
    </row>
    <row r="26698">
      <c r="N26698" s="561" t="n"/>
    </row>
    <row r="26699">
      <c r="N26699" s="561" t="n"/>
    </row>
    <row r="26700">
      <c r="N26700" s="561" t="n"/>
    </row>
    <row r="26701">
      <c r="N26701" s="561" t="n"/>
    </row>
    <row r="26702">
      <c r="N26702" s="561" t="n"/>
    </row>
    <row r="26703">
      <c r="N26703" s="561" t="n"/>
    </row>
    <row r="26704">
      <c r="N26704" s="561" t="n"/>
    </row>
    <row r="26705">
      <c r="N26705" s="561" t="n"/>
    </row>
    <row r="26706">
      <c r="N26706" s="561" t="n"/>
    </row>
    <row r="26707">
      <c r="N26707" s="561" t="n"/>
    </row>
    <row r="26708">
      <c r="N26708" s="561" t="n"/>
    </row>
    <row r="26709">
      <c r="N26709" s="561" t="n"/>
    </row>
    <row r="26710">
      <c r="N26710" s="561" t="n"/>
    </row>
    <row r="26711">
      <c r="N26711" s="561" t="n"/>
    </row>
    <row r="26712">
      <c r="N26712" s="561" t="n"/>
    </row>
    <row r="26713">
      <c r="N26713" s="561" t="n"/>
    </row>
    <row r="26714">
      <c r="N26714" s="561" t="n"/>
    </row>
    <row r="26715">
      <c r="N26715" s="561" t="n"/>
    </row>
    <row r="26716">
      <c r="N26716" s="561" t="n"/>
    </row>
    <row r="26717">
      <c r="N26717" s="561" t="n"/>
    </row>
    <row r="26718">
      <c r="N26718" s="561" t="n"/>
    </row>
    <row r="26719">
      <c r="N26719" s="561" t="n"/>
    </row>
    <row r="26720">
      <c r="N26720" s="561" t="n"/>
    </row>
    <row r="26721">
      <c r="N26721" s="561" t="n"/>
    </row>
    <row r="26722">
      <c r="N26722" s="561" t="n"/>
    </row>
    <row r="26723">
      <c r="N26723" s="561" t="n"/>
    </row>
    <row r="26724">
      <c r="N26724" s="561" t="n"/>
    </row>
    <row r="26725">
      <c r="N26725" s="561" t="n"/>
    </row>
    <row r="26726">
      <c r="N26726" s="561" t="n"/>
    </row>
    <row r="26727">
      <c r="N26727" s="561" t="n"/>
    </row>
    <row r="26728">
      <c r="N26728" s="561" t="n"/>
    </row>
    <row r="26729">
      <c r="N26729" s="561" t="n"/>
    </row>
    <row r="26730">
      <c r="N26730" s="561" t="n"/>
    </row>
    <row r="26731">
      <c r="N26731" s="561" t="n"/>
    </row>
    <row r="26732">
      <c r="N26732" s="561" t="n"/>
    </row>
    <row r="26733">
      <c r="N26733" s="561" t="n"/>
    </row>
    <row r="26734">
      <c r="N26734" s="561" t="n"/>
    </row>
    <row r="26735">
      <c r="N26735" s="561" t="n"/>
    </row>
    <row r="26736">
      <c r="N26736" s="561" t="n"/>
    </row>
    <row r="26737">
      <c r="N26737" s="561" t="n"/>
    </row>
    <row r="26738">
      <c r="N26738" s="561" t="n"/>
    </row>
    <row r="26739">
      <c r="N26739" s="561" t="n"/>
    </row>
    <row r="26740">
      <c r="N26740" s="561" t="n"/>
    </row>
    <row r="26741">
      <c r="N26741" s="561" t="n"/>
    </row>
    <row r="26742">
      <c r="N26742" s="561" t="n"/>
    </row>
    <row r="26743">
      <c r="N26743" s="561" t="n"/>
    </row>
    <row r="26744">
      <c r="N26744" s="561" t="n"/>
    </row>
    <row r="26745">
      <c r="N26745" s="561" t="n"/>
    </row>
    <row r="26746">
      <c r="N26746" s="561" t="n"/>
    </row>
    <row r="26747">
      <c r="N26747" s="561" t="n"/>
    </row>
    <row r="26748">
      <c r="N26748" s="561" t="n"/>
    </row>
    <row r="26749">
      <c r="N26749" s="561" t="n"/>
    </row>
    <row r="26750">
      <c r="N26750" s="561" t="n"/>
    </row>
    <row r="26751">
      <c r="N26751" s="561" t="n"/>
    </row>
    <row r="26752">
      <c r="N26752" s="561" t="n"/>
    </row>
    <row r="26753">
      <c r="N26753" s="561" t="n"/>
    </row>
    <row r="26754">
      <c r="N26754" s="561" t="n"/>
    </row>
    <row r="26755">
      <c r="N26755" s="561" t="n"/>
    </row>
    <row r="26756">
      <c r="N26756" s="561" t="n"/>
    </row>
    <row r="26757">
      <c r="N26757" s="561" t="n"/>
    </row>
    <row r="26758">
      <c r="N26758" s="561" t="n"/>
    </row>
    <row r="26759">
      <c r="N26759" s="561" t="n"/>
    </row>
    <row r="26760">
      <c r="N26760" s="561" t="n"/>
    </row>
    <row r="26761">
      <c r="N26761" s="561" t="n"/>
    </row>
    <row r="26762">
      <c r="N26762" s="561" t="n"/>
    </row>
    <row r="26763">
      <c r="N26763" s="561" t="n"/>
    </row>
    <row r="26764">
      <c r="N26764" s="561" t="n"/>
    </row>
    <row r="26765">
      <c r="N26765" s="561" t="n"/>
    </row>
    <row r="26766">
      <c r="N26766" s="561" t="n"/>
    </row>
    <row r="26767">
      <c r="N26767" s="561" t="n"/>
    </row>
    <row r="26768">
      <c r="N26768" s="561" t="n"/>
    </row>
    <row r="26769">
      <c r="N26769" s="561" t="n"/>
    </row>
    <row r="26770">
      <c r="N26770" s="561" t="n"/>
    </row>
    <row r="26771">
      <c r="N26771" s="561" t="n"/>
    </row>
    <row r="26772">
      <c r="N26772" s="561" t="n"/>
    </row>
    <row r="26773">
      <c r="N26773" s="561" t="n"/>
    </row>
    <row r="26774">
      <c r="N26774" s="561" t="n"/>
    </row>
    <row r="26775">
      <c r="N26775" s="561" t="n"/>
    </row>
    <row r="26776">
      <c r="N26776" s="561" t="n"/>
    </row>
    <row r="26777">
      <c r="N26777" s="561" t="n"/>
    </row>
    <row r="26778">
      <c r="N26778" s="561" t="n"/>
    </row>
    <row r="26779">
      <c r="N26779" s="561" t="n"/>
    </row>
    <row r="26780">
      <c r="N26780" s="561" t="n"/>
    </row>
    <row r="26781">
      <c r="N26781" s="561" t="n"/>
    </row>
    <row r="26782">
      <c r="N26782" s="561" t="n"/>
    </row>
    <row r="26783">
      <c r="N26783" s="561" t="n"/>
    </row>
    <row r="26784">
      <c r="N26784" s="561" t="n"/>
    </row>
    <row r="26785">
      <c r="N26785" s="561" t="n"/>
    </row>
    <row r="26786">
      <c r="N26786" s="561" t="n"/>
    </row>
    <row r="26787">
      <c r="N26787" s="561" t="n"/>
    </row>
    <row r="26788">
      <c r="N26788" s="561" t="n"/>
    </row>
    <row r="26789">
      <c r="N26789" s="561" t="n"/>
    </row>
    <row r="26790">
      <c r="N26790" s="561" t="n"/>
    </row>
    <row r="26791">
      <c r="N26791" s="561" t="n"/>
    </row>
    <row r="26792">
      <c r="N26792" s="561" t="n"/>
    </row>
    <row r="26793">
      <c r="N26793" s="561" t="n"/>
    </row>
    <row r="26794">
      <c r="N26794" s="561" t="n"/>
    </row>
    <row r="26795">
      <c r="N26795" s="561" t="n"/>
    </row>
    <row r="26796">
      <c r="N26796" s="561" t="n"/>
    </row>
    <row r="26797">
      <c r="N26797" s="561" t="n"/>
    </row>
    <row r="26798">
      <c r="N26798" s="561" t="n"/>
    </row>
    <row r="26799">
      <c r="N26799" s="561" t="n"/>
    </row>
    <row r="26800">
      <c r="N26800" s="561" t="n"/>
    </row>
    <row r="26801">
      <c r="N26801" s="561" t="n"/>
    </row>
    <row r="26802">
      <c r="N26802" s="561" t="n"/>
    </row>
    <row r="26803">
      <c r="N26803" s="561" t="n"/>
    </row>
    <row r="26804">
      <c r="N26804" s="561" t="n"/>
    </row>
    <row r="26805">
      <c r="N26805" s="561" t="n"/>
    </row>
    <row r="26806">
      <c r="N26806" s="561" t="n"/>
    </row>
    <row r="26807">
      <c r="N26807" s="561" t="n"/>
    </row>
    <row r="26808">
      <c r="N26808" s="561" t="n"/>
    </row>
    <row r="26809">
      <c r="N26809" s="561" t="n"/>
    </row>
    <row r="26810">
      <c r="N26810" s="561" t="n"/>
    </row>
    <row r="26811">
      <c r="N26811" s="561" t="n"/>
    </row>
    <row r="26812">
      <c r="N26812" s="561" t="n"/>
    </row>
    <row r="26813">
      <c r="N26813" s="561" t="n"/>
    </row>
    <row r="26814">
      <c r="N26814" s="561" t="n"/>
    </row>
    <row r="26815">
      <c r="N26815" s="561" t="n"/>
    </row>
    <row r="26816">
      <c r="N26816" s="561" t="n"/>
    </row>
    <row r="26817">
      <c r="N26817" s="561" t="n"/>
    </row>
    <row r="26818">
      <c r="N26818" s="561" t="n"/>
    </row>
    <row r="26819">
      <c r="N26819" s="561" t="n"/>
    </row>
    <row r="26820">
      <c r="N26820" s="561" t="n"/>
    </row>
    <row r="26821">
      <c r="N26821" s="561" t="n"/>
    </row>
    <row r="26822">
      <c r="N26822" s="561" t="n"/>
    </row>
    <row r="26823">
      <c r="N26823" s="561" t="n"/>
    </row>
    <row r="26824">
      <c r="N26824" s="561" t="n"/>
    </row>
    <row r="26825">
      <c r="N26825" s="561" t="n"/>
    </row>
    <row r="26826">
      <c r="N26826" s="561" t="n"/>
    </row>
    <row r="26827">
      <c r="N26827" s="561" t="n"/>
    </row>
    <row r="26828">
      <c r="N26828" s="561" t="n"/>
    </row>
    <row r="26829">
      <c r="N26829" s="561" t="n"/>
    </row>
    <row r="26830">
      <c r="N26830" s="561" t="n"/>
    </row>
    <row r="26831">
      <c r="N26831" s="561" t="n"/>
    </row>
    <row r="26832">
      <c r="N26832" s="561" t="n"/>
    </row>
    <row r="26833">
      <c r="N26833" s="561" t="n"/>
    </row>
    <row r="26834">
      <c r="N26834" s="561" t="n"/>
    </row>
    <row r="26835">
      <c r="N26835" s="561" t="n"/>
    </row>
    <row r="26836">
      <c r="N26836" s="561" t="n"/>
    </row>
    <row r="26837">
      <c r="N26837" s="561" t="n"/>
    </row>
    <row r="26838">
      <c r="N26838" s="561" t="n"/>
    </row>
    <row r="26839">
      <c r="N26839" s="561" t="n"/>
    </row>
    <row r="26840">
      <c r="N26840" s="561" t="n"/>
    </row>
    <row r="26841">
      <c r="N26841" s="561" t="n"/>
    </row>
    <row r="26842">
      <c r="N26842" s="561" t="n"/>
    </row>
    <row r="26843">
      <c r="N26843" s="561" t="n"/>
    </row>
    <row r="26844">
      <c r="N26844" s="561" t="n"/>
    </row>
    <row r="26845">
      <c r="N26845" s="561" t="n"/>
    </row>
    <row r="26846">
      <c r="N26846" s="561" t="n"/>
    </row>
    <row r="26847">
      <c r="N26847" s="561" t="n"/>
    </row>
    <row r="26848">
      <c r="N26848" s="561" t="n"/>
    </row>
    <row r="26849">
      <c r="N26849" s="561" t="n"/>
    </row>
    <row r="26850">
      <c r="N26850" s="561" t="n"/>
    </row>
    <row r="26851">
      <c r="N26851" s="561" t="n"/>
    </row>
    <row r="26852">
      <c r="N26852" s="561" t="n"/>
    </row>
    <row r="26853">
      <c r="N26853" s="561" t="n"/>
    </row>
    <row r="26854">
      <c r="N26854" s="561" t="n"/>
    </row>
    <row r="26855">
      <c r="N26855" s="561" t="n"/>
    </row>
    <row r="26856">
      <c r="N26856" s="561" t="n"/>
    </row>
    <row r="26857">
      <c r="N26857" s="561" t="n"/>
    </row>
    <row r="26858">
      <c r="N26858" s="561" t="n"/>
    </row>
    <row r="26859">
      <c r="N26859" s="561" t="n"/>
    </row>
    <row r="26860">
      <c r="N26860" s="561" t="n"/>
    </row>
    <row r="26861">
      <c r="N26861" s="561" t="n"/>
    </row>
    <row r="26862">
      <c r="N26862" s="561" t="n"/>
    </row>
    <row r="26863">
      <c r="N26863" s="561" t="n"/>
    </row>
    <row r="26864">
      <c r="N26864" s="561" t="n"/>
    </row>
    <row r="26865">
      <c r="N26865" s="561" t="n"/>
    </row>
    <row r="26866">
      <c r="N26866" s="561" t="n"/>
    </row>
    <row r="26867">
      <c r="N26867" s="561" t="n"/>
    </row>
    <row r="26868">
      <c r="N26868" s="561" t="n"/>
    </row>
    <row r="26869">
      <c r="N26869" s="561" t="n"/>
    </row>
    <row r="26870">
      <c r="N26870" s="561" t="n"/>
    </row>
    <row r="26871">
      <c r="N26871" s="561" t="n"/>
    </row>
    <row r="26872">
      <c r="N26872" s="561" t="n"/>
    </row>
    <row r="26873">
      <c r="N26873" s="561" t="n"/>
    </row>
    <row r="26874">
      <c r="N26874" s="561" t="n"/>
    </row>
    <row r="26875">
      <c r="N26875" s="561" t="n"/>
    </row>
    <row r="26876">
      <c r="N26876" s="561" t="n"/>
    </row>
    <row r="26877">
      <c r="N26877" s="561" t="n"/>
    </row>
    <row r="26878">
      <c r="N26878" s="561" t="n"/>
    </row>
    <row r="26879">
      <c r="N26879" s="561" t="n"/>
    </row>
    <row r="26880">
      <c r="N26880" s="561" t="n"/>
    </row>
    <row r="26881">
      <c r="N26881" s="561" t="n"/>
    </row>
    <row r="26882">
      <c r="N26882" s="561" t="n"/>
    </row>
    <row r="26883">
      <c r="N26883" s="561" t="n"/>
    </row>
    <row r="26884">
      <c r="N26884" s="561" t="n"/>
    </row>
    <row r="26885">
      <c r="N26885" s="561" t="n"/>
    </row>
    <row r="26886">
      <c r="N26886" s="561" t="n"/>
    </row>
    <row r="26887">
      <c r="N26887" s="561" t="n"/>
    </row>
    <row r="26888">
      <c r="N26888" s="561" t="n"/>
    </row>
    <row r="26889">
      <c r="N26889" s="561" t="n"/>
    </row>
    <row r="26890">
      <c r="N26890" s="561" t="n"/>
    </row>
    <row r="26891">
      <c r="N26891" s="561" t="n"/>
    </row>
    <row r="26892">
      <c r="N26892" s="561" t="n"/>
    </row>
    <row r="26893">
      <c r="N26893" s="561" t="n"/>
    </row>
    <row r="26894">
      <c r="N26894" s="561" t="n"/>
    </row>
    <row r="26895">
      <c r="N26895" s="561" t="n"/>
    </row>
    <row r="26896">
      <c r="N26896" s="561" t="n"/>
    </row>
    <row r="26897">
      <c r="N26897" s="561" t="n"/>
    </row>
    <row r="26898">
      <c r="N26898" s="561" t="n"/>
    </row>
    <row r="26899">
      <c r="N26899" s="561" t="n"/>
    </row>
    <row r="26900">
      <c r="N26900" s="561" t="n"/>
    </row>
    <row r="26901">
      <c r="N26901" s="561" t="n"/>
    </row>
    <row r="26902">
      <c r="N26902" s="561" t="n"/>
    </row>
    <row r="26903">
      <c r="N26903" s="561" t="n"/>
    </row>
    <row r="26904">
      <c r="N26904" s="561" t="n"/>
    </row>
    <row r="26905">
      <c r="N26905" s="561" t="n"/>
    </row>
    <row r="26906">
      <c r="N26906" s="561" t="n"/>
    </row>
    <row r="26907">
      <c r="N26907" s="561" t="n"/>
    </row>
    <row r="26908">
      <c r="N26908" s="561" t="n"/>
    </row>
    <row r="26909">
      <c r="N26909" s="561" t="n"/>
    </row>
    <row r="26910">
      <c r="N26910" s="561" t="n"/>
    </row>
    <row r="26911">
      <c r="N26911" s="561" t="n"/>
    </row>
    <row r="26912">
      <c r="N26912" s="561" t="n"/>
    </row>
    <row r="26913">
      <c r="N26913" s="561" t="n"/>
    </row>
    <row r="26914">
      <c r="N26914" s="561" t="n"/>
    </row>
    <row r="26915">
      <c r="N26915" s="561" t="n"/>
    </row>
    <row r="26916">
      <c r="N26916" s="561" t="n"/>
    </row>
    <row r="26917">
      <c r="N26917" s="561" t="n"/>
    </row>
    <row r="26918">
      <c r="N26918" s="561" t="n"/>
    </row>
    <row r="26919">
      <c r="N26919" s="561" t="n"/>
    </row>
    <row r="26920">
      <c r="N26920" s="561" t="n"/>
    </row>
    <row r="26921">
      <c r="N26921" s="561" t="n"/>
    </row>
    <row r="26922">
      <c r="N26922" s="561" t="n"/>
    </row>
    <row r="26923">
      <c r="N26923" s="561" t="n"/>
    </row>
    <row r="26924">
      <c r="N26924" s="561" t="n"/>
    </row>
    <row r="26925">
      <c r="N26925" s="561" t="n"/>
    </row>
    <row r="26926">
      <c r="N26926" s="561" t="n"/>
    </row>
    <row r="26927">
      <c r="N26927" s="561" t="n"/>
    </row>
    <row r="26928">
      <c r="N26928" s="561" t="n"/>
    </row>
    <row r="26929">
      <c r="N26929" s="561" t="n"/>
    </row>
    <row r="26930">
      <c r="N26930" s="561" t="n"/>
    </row>
    <row r="26931">
      <c r="N26931" s="561" t="n"/>
    </row>
    <row r="26932">
      <c r="N26932" s="561" t="n"/>
    </row>
    <row r="26933">
      <c r="N26933" s="561" t="n"/>
    </row>
    <row r="26934">
      <c r="N26934" s="561" t="n"/>
    </row>
    <row r="26935">
      <c r="N26935" s="561" t="n"/>
    </row>
    <row r="26936">
      <c r="N26936" s="561" t="n"/>
    </row>
    <row r="26937">
      <c r="N26937" s="561" t="n"/>
    </row>
    <row r="26938">
      <c r="N26938" s="561" t="n"/>
    </row>
    <row r="26939">
      <c r="N26939" s="561" t="n"/>
    </row>
    <row r="26940">
      <c r="N26940" s="561" t="n"/>
    </row>
    <row r="26941">
      <c r="N26941" s="561" t="n"/>
    </row>
    <row r="26942">
      <c r="N26942" s="561" t="n"/>
    </row>
    <row r="26943">
      <c r="N26943" s="561" t="n"/>
    </row>
    <row r="26944">
      <c r="N26944" s="561" t="n"/>
    </row>
    <row r="26945">
      <c r="N26945" s="561" t="n"/>
    </row>
    <row r="26946">
      <c r="N26946" s="561" t="n"/>
    </row>
    <row r="26947">
      <c r="N26947" s="561" t="n"/>
    </row>
    <row r="26948">
      <c r="N26948" s="561" t="n"/>
    </row>
    <row r="26949">
      <c r="N26949" s="561" t="n"/>
    </row>
    <row r="26950">
      <c r="N26950" s="561" t="n"/>
    </row>
    <row r="26951">
      <c r="N26951" s="561" t="n"/>
    </row>
    <row r="26952">
      <c r="N26952" s="561" t="n"/>
    </row>
    <row r="26953">
      <c r="N26953" s="561" t="n"/>
    </row>
    <row r="26954">
      <c r="N26954" s="561" t="n"/>
    </row>
    <row r="26955">
      <c r="N26955" s="561" t="n"/>
    </row>
    <row r="26956">
      <c r="N26956" s="561" t="n"/>
    </row>
    <row r="26957">
      <c r="N26957" s="561" t="n"/>
    </row>
    <row r="26958">
      <c r="N26958" s="561" t="n"/>
    </row>
    <row r="26959">
      <c r="N26959" s="561" t="n"/>
    </row>
    <row r="26960">
      <c r="N26960" s="561" t="n"/>
    </row>
    <row r="26961">
      <c r="N26961" s="561" t="n"/>
    </row>
    <row r="26962">
      <c r="N26962" s="561" t="n"/>
    </row>
    <row r="26963">
      <c r="N26963" s="561" t="n"/>
    </row>
    <row r="26964">
      <c r="N26964" s="561" t="n"/>
    </row>
    <row r="26965">
      <c r="N26965" s="561" t="n"/>
    </row>
    <row r="26966">
      <c r="N26966" s="561" t="n"/>
    </row>
    <row r="26967">
      <c r="N26967" s="561" t="n"/>
    </row>
    <row r="26968">
      <c r="N26968" s="561" t="n"/>
    </row>
    <row r="26969">
      <c r="N26969" s="561" t="n"/>
    </row>
    <row r="26970">
      <c r="N26970" s="561" t="n"/>
    </row>
    <row r="26971">
      <c r="N26971" s="561" t="n"/>
    </row>
    <row r="26972">
      <c r="N26972" s="561" t="n"/>
    </row>
    <row r="26973">
      <c r="N26973" s="561" t="n"/>
    </row>
    <row r="26974">
      <c r="N26974" s="561" t="n"/>
    </row>
    <row r="26975">
      <c r="N26975" s="561" t="n"/>
    </row>
    <row r="26976">
      <c r="N26976" s="561" t="n"/>
    </row>
    <row r="26977">
      <c r="N26977" s="561" t="n"/>
    </row>
    <row r="26978">
      <c r="N26978" s="561" t="n"/>
    </row>
    <row r="26979">
      <c r="N26979" s="561" t="n"/>
    </row>
    <row r="26980">
      <c r="N26980" s="561" t="n"/>
    </row>
    <row r="26981">
      <c r="N26981" s="561" t="n"/>
    </row>
    <row r="26982">
      <c r="N26982" s="561" t="n"/>
    </row>
    <row r="26983">
      <c r="N26983" s="561" t="n"/>
    </row>
    <row r="26984">
      <c r="N26984" s="561" t="n"/>
    </row>
    <row r="26985">
      <c r="N26985" s="561" t="n"/>
    </row>
    <row r="26986">
      <c r="N26986" s="561" t="n"/>
    </row>
    <row r="26987">
      <c r="N26987" s="561" t="n"/>
    </row>
    <row r="26988">
      <c r="N26988" s="561" t="n"/>
    </row>
    <row r="26989">
      <c r="N26989" s="561" t="n"/>
    </row>
    <row r="26990">
      <c r="N26990" s="561" t="n"/>
    </row>
    <row r="26991">
      <c r="N26991" s="561" t="n"/>
    </row>
    <row r="26992">
      <c r="N26992" s="561" t="n"/>
    </row>
    <row r="26993">
      <c r="N26993" s="561" t="n"/>
    </row>
    <row r="26994">
      <c r="N26994" s="561" t="n"/>
    </row>
    <row r="26995">
      <c r="N26995" s="561" t="n"/>
    </row>
    <row r="26996">
      <c r="N26996" s="561" t="n"/>
    </row>
    <row r="26997">
      <c r="N26997" s="561" t="n"/>
    </row>
    <row r="26998">
      <c r="N26998" s="561" t="n"/>
    </row>
    <row r="26999">
      <c r="N26999" s="561" t="n"/>
    </row>
    <row r="27000">
      <c r="N27000" s="561" t="n"/>
    </row>
    <row r="27001">
      <c r="N27001" s="561" t="n"/>
    </row>
    <row r="27002">
      <c r="N27002" s="561" t="n"/>
    </row>
    <row r="27003">
      <c r="N27003" s="561" t="n"/>
    </row>
    <row r="27004">
      <c r="N27004" s="561" t="n"/>
    </row>
    <row r="27005">
      <c r="N27005" s="561" t="n"/>
    </row>
    <row r="27006">
      <c r="N27006" s="561" t="n"/>
    </row>
    <row r="27007">
      <c r="N27007" s="561" t="n"/>
    </row>
    <row r="27008">
      <c r="N27008" s="561" t="n"/>
    </row>
    <row r="27009">
      <c r="N27009" s="561" t="n"/>
    </row>
    <row r="27010">
      <c r="N27010" s="561" t="n"/>
    </row>
    <row r="27011">
      <c r="N27011" s="561" t="n"/>
    </row>
    <row r="27012">
      <c r="N27012" s="561" t="n"/>
    </row>
    <row r="27013">
      <c r="N27013" s="561" t="n"/>
    </row>
    <row r="27014">
      <c r="N27014" s="561" t="n"/>
    </row>
    <row r="27015">
      <c r="N27015" s="561" t="n"/>
    </row>
    <row r="27016">
      <c r="N27016" s="561" t="n"/>
    </row>
    <row r="27017">
      <c r="N27017" s="561" t="n"/>
    </row>
    <row r="27018">
      <c r="N27018" s="561" t="n"/>
    </row>
    <row r="27019">
      <c r="N27019" s="561" t="n"/>
    </row>
    <row r="27020">
      <c r="N27020" s="561" t="n"/>
    </row>
    <row r="27021">
      <c r="N27021" s="561" t="n"/>
    </row>
    <row r="27022">
      <c r="N27022" s="561" t="n"/>
    </row>
    <row r="27023">
      <c r="N27023" s="561" t="n"/>
    </row>
    <row r="27024">
      <c r="N27024" s="561" t="n"/>
    </row>
    <row r="27025">
      <c r="N27025" s="561" t="n"/>
    </row>
    <row r="27026">
      <c r="N27026" s="561" t="n"/>
    </row>
    <row r="27027">
      <c r="N27027" s="561" t="n"/>
    </row>
    <row r="27028">
      <c r="N27028" s="561" t="n"/>
    </row>
    <row r="27029">
      <c r="N27029" s="561" t="n"/>
    </row>
    <row r="27030">
      <c r="N27030" s="561" t="n"/>
    </row>
    <row r="27031">
      <c r="N27031" s="561" t="n"/>
    </row>
    <row r="27032">
      <c r="N27032" s="561" t="n"/>
    </row>
    <row r="27033">
      <c r="N27033" s="561" t="n"/>
    </row>
    <row r="27034">
      <c r="N27034" s="561" t="n"/>
    </row>
    <row r="27035">
      <c r="N27035" s="561" t="n"/>
    </row>
    <row r="27036">
      <c r="N27036" s="561" t="n"/>
    </row>
    <row r="27037">
      <c r="N27037" s="561" t="n"/>
    </row>
    <row r="27038">
      <c r="N27038" s="561" t="n"/>
    </row>
    <row r="27039">
      <c r="N27039" s="561" t="n"/>
    </row>
    <row r="27040">
      <c r="N27040" s="561" t="n"/>
    </row>
    <row r="27041">
      <c r="N27041" s="561" t="n"/>
    </row>
    <row r="27042">
      <c r="N27042" s="561" t="n"/>
    </row>
    <row r="27043">
      <c r="N27043" s="561" t="n"/>
    </row>
    <row r="27044">
      <c r="N27044" s="561" t="n"/>
    </row>
    <row r="27045">
      <c r="N27045" s="561" t="n"/>
    </row>
    <row r="27046">
      <c r="N27046" s="561" t="n"/>
    </row>
    <row r="27047">
      <c r="N27047" s="561" t="n"/>
    </row>
    <row r="27048">
      <c r="N27048" s="561" t="n"/>
    </row>
    <row r="27049">
      <c r="N27049" s="561" t="n"/>
    </row>
    <row r="27050">
      <c r="N27050" s="561" t="n"/>
    </row>
    <row r="27051">
      <c r="N27051" s="561" t="n"/>
    </row>
    <row r="27052">
      <c r="N27052" s="561" t="n"/>
    </row>
    <row r="27053">
      <c r="N27053" s="561" t="n"/>
    </row>
    <row r="27054">
      <c r="N27054" s="561" t="n"/>
    </row>
    <row r="27055">
      <c r="N27055" s="561" t="n"/>
    </row>
    <row r="27056">
      <c r="N27056" s="561" t="n"/>
    </row>
    <row r="27057">
      <c r="N27057" s="561" t="n"/>
    </row>
    <row r="27058">
      <c r="N27058" s="561" t="n"/>
    </row>
    <row r="27059">
      <c r="N27059" s="561" t="n"/>
    </row>
    <row r="27060">
      <c r="N27060" s="561" t="n"/>
    </row>
    <row r="27061">
      <c r="N27061" s="561" t="n"/>
    </row>
    <row r="27062">
      <c r="N27062" s="561" t="n"/>
    </row>
    <row r="27063">
      <c r="N27063" s="561" t="n"/>
    </row>
    <row r="27064">
      <c r="N27064" s="561" t="n"/>
    </row>
    <row r="27065">
      <c r="N27065" s="561" t="n"/>
    </row>
    <row r="27066">
      <c r="N27066" s="561" t="n"/>
    </row>
    <row r="27067">
      <c r="N27067" s="561" t="n"/>
    </row>
    <row r="27068">
      <c r="N27068" s="561" t="n"/>
    </row>
    <row r="27069">
      <c r="N27069" s="561" t="n"/>
    </row>
    <row r="27070">
      <c r="N27070" s="561" t="n"/>
    </row>
    <row r="27071">
      <c r="N27071" s="561" t="n"/>
    </row>
    <row r="27072">
      <c r="N27072" s="561" t="n"/>
    </row>
    <row r="27073">
      <c r="N27073" s="561" t="n"/>
    </row>
    <row r="27074">
      <c r="N27074" s="561" t="n"/>
    </row>
    <row r="27075">
      <c r="N27075" s="561" t="n"/>
    </row>
    <row r="27076">
      <c r="N27076" s="561" t="n"/>
    </row>
    <row r="27077">
      <c r="N27077" s="561" t="n"/>
    </row>
    <row r="27078">
      <c r="N27078" s="561" t="n"/>
    </row>
    <row r="27079">
      <c r="N27079" s="561" t="n"/>
    </row>
    <row r="27080">
      <c r="N27080" s="561" t="n"/>
    </row>
    <row r="27081">
      <c r="N27081" s="561" t="n"/>
    </row>
    <row r="27082">
      <c r="N27082" s="561" t="n"/>
    </row>
    <row r="27083">
      <c r="N27083" s="561" t="n"/>
    </row>
    <row r="27084">
      <c r="N27084" s="561" t="n"/>
    </row>
    <row r="27085">
      <c r="N27085" s="561" t="n"/>
    </row>
    <row r="27086">
      <c r="N27086" s="561" t="n"/>
    </row>
    <row r="27087">
      <c r="N27087" s="561" t="n"/>
    </row>
    <row r="27088">
      <c r="N27088" s="561" t="n"/>
    </row>
    <row r="27089">
      <c r="N27089" s="561" t="n"/>
    </row>
    <row r="27090">
      <c r="N27090" s="561" t="n"/>
    </row>
    <row r="27091">
      <c r="N27091" s="561" t="n"/>
    </row>
    <row r="27092">
      <c r="N27092" s="561" t="n"/>
    </row>
    <row r="27093">
      <c r="N27093" s="561" t="n"/>
    </row>
    <row r="27094">
      <c r="N27094" s="561" t="n"/>
    </row>
    <row r="27095">
      <c r="N27095" s="561" t="n"/>
    </row>
    <row r="27096">
      <c r="N27096" s="561" t="n"/>
    </row>
    <row r="27097">
      <c r="N27097" s="561" t="n"/>
    </row>
    <row r="27098">
      <c r="N27098" s="561" t="n"/>
    </row>
    <row r="27099">
      <c r="N27099" s="561" t="n"/>
    </row>
    <row r="27100">
      <c r="N27100" s="561" t="n"/>
    </row>
    <row r="27101">
      <c r="N27101" s="561" t="n"/>
    </row>
    <row r="27102">
      <c r="N27102" s="561" t="n"/>
    </row>
    <row r="27103">
      <c r="N27103" s="561" t="n"/>
    </row>
    <row r="27104">
      <c r="N27104" s="561" t="n"/>
    </row>
    <row r="27105">
      <c r="N27105" s="561" t="n"/>
    </row>
    <row r="27106">
      <c r="N27106" s="561" t="n"/>
    </row>
    <row r="27107">
      <c r="N27107" s="561" t="n"/>
    </row>
    <row r="27108">
      <c r="N27108" s="561" t="n"/>
    </row>
    <row r="27109">
      <c r="N27109" s="561" t="n"/>
    </row>
    <row r="27110">
      <c r="N27110" s="561" t="n"/>
    </row>
    <row r="27111">
      <c r="N27111" s="561" t="n"/>
    </row>
    <row r="27112">
      <c r="N27112" s="561" t="n"/>
    </row>
    <row r="27113">
      <c r="N27113" s="561" t="n"/>
    </row>
    <row r="27114">
      <c r="N27114" s="561" t="n"/>
    </row>
    <row r="27115">
      <c r="N27115" s="561" t="n"/>
    </row>
    <row r="27116">
      <c r="N27116" s="561" t="n"/>
    </row>
    <row r="27117">
      <c r="N27117" s="561" t="n"/>
    </row>
    <row r="27118">
      <c r="N27118" s="561" t="n"/>
    </row>
    <row r="27119">
      <c r="N27119" s="561" t="n"/>
    </row>
    <row r="27120">
      <c r="N27120" s="561" t="n"/>
    </row>
    <row r="27121">
      <c r="N27121" s="561" t="n"/>
    </row>
    <row r="27122">
      <c r="N27122" s="561" t="n"/>
    </row>
    <row r="27123">
      <c r="N27123" s="561" t="n"/>
    </row>
    <row r="27124">
      <c r="N27124" s="561" t="n"/>
    </row>
    <row r="27125">
      <c r="N27125" s="561" t="n"/>
    </row>
    <row r="27126">
      <c r="N27126" s="561" t="n"/>
    </row>
    <row r="27127">
      <c r="N27127" s="561" t="n"/>
    </row>
    <row r="27128">
      <c r="N27128" s="561" t="n"/>
    </row>
    <row r="27129">
      <c r="N27129" s="561" t="n"/>
    </row>
    <row r="27130">
      <c r="N27130" s="561" t="n"/>
    </row>
    <row r="27131">
      <c r="N27131" s="561" t="n"/>
    </row>
    <row r="27132">
      <c r="N27132" s="561" t="n"/>
    </row>
    <row r="27133">
      <c r="N27133" s="561" t="n"/>
    </row>
    <row r="27134">
      <c r="N27134" s="561" t="n"/>
    </row>
    <row r="27135">
      <c r="N27135" s="561" t="n"/>
    </row>
    <row r="27136">
      <c r="N27136" s="561" t="n"/>
    </row>
    <row r="27137">
      <c r="N27137" s="561" t="n"/>
    </row>
    <row r="27138">
      <c r="N27138" s="561" t="n"/>
    </row>
    <row r="27139">
      <c r="N27139" s="561" t="n"/>
    </row>
    <row r="27140">
      <c r="N27140" s="561" t="n"/>
    </row>
    <row r="27141">
      <c r="N27141" s="561" t="n"/>
    </row>
    <row r="27142">
      <c r="N27142" s="561" t="n"/>
    </row>
    <row r="27143">
      <c r="N27143" s="561" t="n"/>
    </row>
    <row r="27144">
      <c r="N27144" s="561" t="n"/>
    </row>
    <row r="27145">
      <c r="N27145" s="561" t="n"/>
    </row>
    <row r="27146">
      <c r="N27146" s="561" t="n"/>
    </row>
    <row r="27147">
      <c r="N27147" s="561" t="n"/>
    </row>
    <row r="27148">
      <c r="N27148" s="561" t="n"/>
    </row>
    <row r="27149">
      <c r="N27149" s="561" t="n"/>
    </row>
    <row r="27150">
      <c r="N27150" s="561" t="n"/>
    </row>
    <row r="27151">
      <c r="N27151" s="561" t="n"/>
    </row>
    <row r="27152">
      <c r="N27152" s="561" t="n"/>
    </row>
    <row r="27153">
      <c r="N27153" s="561" t="n"/>
    </row>
    <row r="27154">
      <c r="N27154" s="561" t="n"/>
    </row>
    <row r="27155">
      <c r="N27155" s="561" t="n"/>
    </row>
    <row r="27156">
      <c r="N27156" s="561" t="n"/>
    </row>
    <row r="27157">
      <c r="N27157" s="561" t="n"/>
    </row>
    <row r="27158">
      <c r="N27158" s="561" t="n"/>
    </row>
    <row r="27159">
      <c r="N27159" s="561" t="n"/>
    </row>
    <row r="27160">
      <c r="N27160" s="561" t="n"/>
    </row>
    <row r="27161">
      <c r="N27161" s="561" t="n"/>
    </row>
    <row r="27162">
      <c r="N27162" s="561" t="n"/>
    </row>
    <row r="27163">
      <c r="N27163" s="561" t="n"/>
    </row>
    <row r="27164">
      <c r="N27164" s="561" t="n"/>
    </row>
    <row r="27165">
      <c r="N27165" s="561" t="n"/>
    </row>
    <row r="27166">
      <c r="N27166" s="561" t="n"/>
    </row>
    <row r="27167">
      <c r="N27167" s="561" t="n"/>
    </row>
    <row r="27168">
      <c r="N27168" s="561" t="n"/>
    </row>
    <row r="27169">
      <c r="N27169" s="561" t="n"/>
    </row>
    <row r="27170">
      <c r="N27170" s="561" t="n"/>
    </row>
    <row r="27171">
      <c r="N27171" s="561" t="n"/>
    </row>
    <row r="27172">
      <c r="N27172" s="561" t="n"/>
    </row>
    <row r="27173">
      <c r="N27173" s="561" t="n"/>
    </row>
    <row r="27174">
      <c r="N27174" s="561" t="n"/>
    </row>
    <row r="27175">
      <c r="N27175" s="561" t="n"/>
    </row>
    <row r="27176">
      <c r="N27176" s="561" t="n"/>
    </row>
    <row r="27177">
      <c r="N27177" s="561" t="n"/>
    </row>
    <row r="27178">
      <c r="N27178" s="561" t="n"/>
    </row>
    <row r="27179">
      <c r="N27179" s="561" t="n"/>
    </row>
    <row r="27180">
      <c r="N27180" s="561" t="n"/>
    </row>
    <row r="27181">
      <c r="N27181" s="561" t="n"/>
    </row>
    <row r="27182">
      <c r="N27182" s="561" t="n"/>
    </row>
    <row r="27183">
      <c r="N27183" s="561" t="n"/>
    </row>
    <row r="27184">
      <c r="N27184" s="561" t="n"/>
    </row>
    <row r="27185">
      <c r="N27185" s="561" t="n"/>
    </row>
    <row r="27186">
      <c r="N27186" s="561" t="n"/>
    </row>
    <row r="27187">
      <c r="N27187" s="561" t="n"/>
    </row>
    <row r="27188">
      <c r="N27188" s="561" t="n"/>
    </row>
    <row r="27189">
      <c r="N27189" s="561" t="n"/>
    </row>
    <row r="27190">
      <c r="N27190" s="561" t="n"/>
    </row>
    <row r="27191">
      <c r="N27191" s="561" t="n"/>
    </row>
    <row r="27192">
      <c r="N27192" s="561" t="n"/>
    </row>
    <row r="27193">
      <c r="N27193" s="561" t="n"/>
    </row>
    <row r="27194">
      <c r="N27194" s="561" t="n"/>
    </row>
    <row r="27195">
      <c r="N27195" s="561" t="n"/>
    </row>
    <row r="27196">
      <c r="N27196" s="561" t="n"/>
    </row>
    <row r="27197">
      <c r="N27197" s="561" t="n"/>
    </row>
    <row r="27198">
      <c r="N27198" s="561" t="n"/>
    </row>
    <row r="27199">
      <c r="N27199" s="561" t="n"/>
    </row>
    <row r="27200">
      <c r="N27200" s="561" t="n"/>
    </row>
    <row r="27201">
      <c r="N27201" s="561" t="n"/>
    </row>
    <row r="27202">
      <c r="N27202" s="561" t="n"/>
    </row>
    <row r="27203">
      <c r="N27203" s="561" t="n"/>
    </row>
    <row r="27204">
      <c r="N27204" s="561" t="n"/>
    </row>
    <row r="27205">
      <c r="N27205" s="561" t="n"/>
    </row>
    <row r="27206">
      <c r="N27206" s="561" t="n"/>
    </row>
    <row r="27207">
      <c r="N27207" s="561" t="n"/>
    </row>
    <row r="27208">
      <c r="N27208" s="561" t="n"/>
    </row>
    <row r="27209">
      <c r="N27209" s="561" t="n"/>
    </row>
    <row r="27210">
      <c r="N27210" s="561" t="n"/>
    </row>
    <row r="27211">
      <c r="N27211" s="561" t="n"/>
    </row>
    <row r="27212">
      <c r="N27212" s="561" t="n"/>
    </row>
    <row r="27213">
      <c r="N27213" s="561" t="n"/>
    </row>
    <row r="27214">
      <c r="N27214" s="561" t="n"/>
    </row>
    <row r="27215">
      <c r="N27215" s="561" t="n"/>
    </row>
    <row r="27216">
      <c r="N27216" s="561" t="n"/>
    </row>
    <row r="27217">
      <c r="N27217" s="561" t="n"/>
    </row>
    <row r="27218">
      <c r="N27218" s="561" t="n"/>
    </row>
    <row r="27219">
      <c r="N27219" s="561" t="n"/>
    </row>
    <row r="27220">
      <c r="N27220" s="561" t="n"/>
    </row>
    <row r="27221">
      <c r="N27221" s="561" t="n"/>
    </row>
    <row r="27222">
      <c r="N27222" s="561" t="n"/>
    </row>
    <row r="27223">
      <c r="N27223" s="561" t="n"/>
    </row>
    <row r="27224">
      <c r="N27224" s="561" t="n"/>
    </row>
    <row r="27225">
      <c r="N27225" s="561" t="n"/>
    </row>
    <row r="27226">
      <c r="N27226" s="561" t="n"/>
    </row>
    <row r="27227">
      <c r="N27227" s="561" t="n"/>
    </row>
    <row r="27228">
      <c r="N27228" s="561" t="n"/>
    </row>
    <row r="27229">
      <c r="N27229" s="561" t="n"/>
    </row>
    <row r="27230">
      <c r="N27230" s="561" t="n"/>
    </row>
    <row r="27231">
      <c r="N27231" s="561" t="n"/>
    </row>
    <row r="27232">
      <c r="N27232" s="561" t="n"/>
    </row>
    <row r="27233">
      <c r="N27233" s="561" t="n"/>
    </row>
    <row r="27234">
      <c r="N27234" s="561" t="n"/>
    </row>
    <row r="27235">
      <c r="N27235" s="561" t="n"/>
    </row>
    <row r="27236">
      <c r="N27236" s="561" t="n"/>
    </row>
    <row r="27237">
      <c r="N27237" s="561" t="n"/>
    </row>
    <row r="27238">
      <c r="N27238" s="561" t="n"/>
    </row>
    <row r="27239">
      <c r="N27239" s="561" t="n"/>
    </row>
    <row r="27240">
      <c r="N27240" s="561" t="n"/>
    </row>
    <row r="27241">
      <c r="N27241" s="561" t="n"/>
    </row>
    <row r="27242">
      <c r="N27242" s="561" t="n"/>
    </row>
    <row r="27243">
      <c r="N27243" s="561" t="n"/>
    </row>
    <row r="27244">
      <c r="N27244" s="561" t="n"/>
    </row>
    <row r="27245">
      <c r="N27245" s="561" t="n"/>
    </row>
    <row r="27246">
      <c r="N27246" s="561" t="n"/>
    </row>
    <row r="27247">
      <c r="N27247" s="561" t="n"/>
    </row>
    <row r="27248">
      <c r="N27248" s="561" t="n"/>
    </row>
    <row r="27249">
      <c r="N27249" s="561" t="n"/>
    </row>
    <row r="27250">
      <c r="N27250" s="561" t="n"/>
    </row>
    <row r="27251">
      <c r="N27251" s="561" t="n"/>
    </row>
    <row r="27252">
      <c r="N27252" s="561" t="n"/>
    </row>
    <row r="27253">
      <c r="N27253" s="561" t="n"/>
    </row>
    <row r="27254">
      <c r="N27254" s="561" t="n"/>
    </row>
    <row r="27255">
      <c r="N27255" s="561" t="n"/>
    </row>
    <row r="27256">
      <c r="N27256" s="561" t="n"/>
    </row>
    <row r="27257">
      <c r="N27257" s="561" t="n"/>
    </row>
    <row r="27258">
      <c r="N27258" s="561" t="n"/>
    </row>
    <row r="27259">
      <c r="N27259" s="561" t="n"/>
    </row>
    <row r="27260">
      <c r="N27260" s="561" t="n"/>
    </row>
    <row r="27261">
      <c r="N27261" s="561" t="n"/>
    </row>
    <row r="27262">
      <c r="N27262" s="561" t="n"/>
    </row>
    <row r="27263">
      <c r="N27263" s="561" t="n"/>
    </row>
    <row r="27264">
      <c r="N27264" s="561" t="n"/>
    </row>
    <row r="27265">
      <c r="N27265" s="561" t="n"/>
    </row>
    <row r="27266">
      <c r="N27266" s="561" t="n"/>
    </row>
    <row r="27267">
      <c r="N27267" s="561" t="n"/>
    </row>
    <row r="27268">
      <c r="N27268" s="561" t="n"/>
    </row>
    <row r="27269">
      <c r="N27269" s="561" t="n"/>
    </row>
    <row r="27270">
      <c r="N27270" s="561" t="n"/>
    </row>
    <row r="27271">
      <c r="N27271" s="561" t="n"/>
    </row>
    <row r="27272">
      <c r="N27272" s="561" t="n"/>
    </row>
    <row r="27273">
      <c r="N27273" s="561" t="n"/>
    </row>
    <row r="27274">
      <c r="N27274" s="561" t="n"/>
    </row>
    <row r="27275">
      <c r="N27275" s="561" t="n"/>
    </row>
    <row r="27276">
      <c r="N27276" s="561" t="n"/>
    </row>
    <row r="27277">
      <c r="N27277" s="561" t="n"/>
    </row>
    <row r="27278">
      <c r="N27278" s="561" t="n"/>
    </row>
    <row r="27279">
      <c r="N27279" s="561" t="n"/>
    </row>
    <row r="27280">
      <c r="N27280" s="561" t="n"/>
    </row>
    <row r="27281">
      <c r="N27281" s="561" t="n"/>
    </row>
    <row r="27282">
      <c r="N27282" s="561" t="n"/>
    </row>
    <row r="27283">
      <c r="N27283" s="561" t="n"/>
    </row>
    <row r="27284">
      <c r="N27284" s="561" t="n"/>
    </row>
    <row r="27285">
      <c r="N27285" s="561" t="n"/>
    </row>
    <row r="27286">
      <c r="N27286" s="561" t="n"/>
    </row>
    <row r="27287">
      <c r="N27287" s="561" t="n"/>
    </row>
    <row r="27288">
      <c r="N27288" s="561" t="n"/>
    </row>
    <row r="27289">
      <c r="N27289" s="561" t="n"/>
    </row>
    <row r="27290">
      <c r="N27290" s="561" t="n"/>
    </row>
    <row r="27291">
      <c r="N27291" s="561" t="n"/>
    </row>
    <row r="27292">
      <c r="N27292" s="561" t="n"/>
    </row>
    <row r="27293">
      <c r="N27293" s="561" t="n"/>
    </row>
    <row r="27294">
      <c r="N27294" s="561" t="n"/>
    </row>
    <row r="27295">
      <c r="N27295" s="561" t="n"/>
    </row>
    <row r="27296">
      <c r="N27296" s="561" t="n"/>
    </row>
    <row r="27297">
      <c r="N27297" s="561" t="n"/>
    </row>
    <row r="27298">
      <c r="N27298" s="561" t="n"/>
    </row>
    <row r="27299">
      <c r="N27299" s="561" t="n"/>
    </row>
    <row r="27300">
      <c r="N27300" s="561" t="n"/>
    </row>
    <row r="27301">
      <c r="N27301" s="561" t="n"/>
    </row>
    <row r="27302">
      <c r="N27302" s="561" t="n"/>
    </row>
    <row r="27303">
      <c r="N27303" s="561" t="n"/>
    </row>
    <row r="27304">
      <c r="N27304" s="561" t="n"/>
    </row>
    <row r="27305">
      <c r="N27305" s="561" t="n"/>
    </row>
    <row r="27306">
      <c r="N27306" s="561" t="n"/>
    </row>
    <row r="27307">
      <c r="N27307" s="561" t="n"/>
    </row>
    <row r="27308">
      <c r="N27308" s="561" t="n"/>
    </row>
    <row r="27309">
      <c r="N27309" s="561" t="n"/>
    </row>
    <row r="27310">
      <c r="N27310" s="561" t="n"/>
    </row>
    <row r="27311">
      <c r="N27311" s="561" t="n"/>
    </row>
    <row r="27312">
      <c r="N27312" s="561" t="n"/>
    </row>
    <row r="27313">
      <c r="N27313" s="561" t="n"/>
    </row>
    <row r="27314">
      <c r="N27314" s="561" t="n"/>
    </row>
    <row r="27315">
      <c r="N27315" s="561" t="n"/>
    </row>
    <row r="27316">
      <c r="N27316" s="561" t="n"/>
    </row>
    <row r="27317">
      <c r="N27317" s="561" t="n"/>
    </row>
    <row r="27318">
      <c r="N27318" s="561" t="n"/>
    </row>
    <row r="27319">
      <c r="N27319" s="561" t="n"/>
    </row>
    <row r="27320">
      <c r="N27320" s="561" t="n"/>
    </row>
    <row r="27321">
      <c r="N27321" s="561" t="n"/>
    </row>
    <row r="27322">
      <c r="N27322" s="561" t="n"/>
    </row>
    <row r="27323">
      <c r="N27323" s="561" t="n"/>
    </row>
    <row r="27324">
      <c r="N27324" s="561" t="n"/>
    </row>
    <row r="27325">
      <c r="N27325" s="561" t="n"/>
    </row>
    <row r="27326">
      <c r="N27326" s="561" t="n"/>
    </row>
    <row r="27327">
      <c r="N27327" s="561" t="n"/>
    </row>
    <row r="27328">
      <c r="N27328" s="561" t="n"/>
    </row>
    <row r="27329">
      <c r="N27329" s="561" t="n"/>
    </row>
    <row r="27330">
      <c r="N27330" s="561" t="n"/>
    </row>
    <row r="27331">
      <c r="N27331" s="561" t="n"/>
    </row>
    <row r="27332">
      <c r="N27332" s="561" t="n"/>
    </row>
    <row r="27333">
      <c r="N27333" s="561" t="n"/>
    </row>
    <row r="27334">
      <c r="N27334" s="561" t="n"/>
    </row>
    <row r="27335">
      <c r="N27335" s="561" t="n"/>
    </row>
    <row r="27336">
      <c r="N27336" s="561" t="n"/>
    </row>
    <row r="27337">
      <c r="N27337" s="561" t="n"/>
    </row>
    <row r="27338">
      <c r="N27338" s="561" t="n"/>
    </row>
    <row r="27339">
      <c r="N27339" s="561" t="n"/>
    </row>
    <row r="27340">
      <c r="N27340" s="561" t="n"/>
    </row>
    <row r="27341">
      <c r="N27341" s="561" t="n"/>
    </row>
    <row r="27342">
      <c r="N27342" s="561" t="n"/>
    </row>
    <row r="27343">
      <c r="N27343" s="561" t="n"/>
    </row>
    <row r="27344">
      <c r="N27344" s="561" t="n"/>
    </row>
    <row r="27345">
      <c r="N27345" s="561" t="n"/>
    </row>
    <row r="27346">
      <c r="N27346" s="561" t="n"/>
    </row>
    <row r="27347">
      <c r="N27347" s="561" t="n"/>
    </row>
    <row r="27348">
      <c r="N27348" s="561" t="n"/>
    </row>
    <row r="27349">
      <c r="N27349" s="561" t="n"/>
    </row>
    <row r="27350">
      <c r="N27350" s="561" t="n"/>
    </row>
    <row r="27351">
      <c r="N27351" s="561" t="n"/>
    </row>
    <row r="27352">
      <c r="N27352" s="561" t="n"/>
    </row>
    <row r="27353">
      <c r="N27353" s="561" t="n"/>
    </row>
    <row r="27354">
      <c r="N27354" s="561" t="n"/>
    </row>
    <row r="27355">
      <c r="N27355" s="561" t="n"/>
    </row>
    <row r="27356">
      <c r="N27356" s="561" t="n"/>
    </row>
    <row r="27357">
      <c r="N27357" s="561" t="n"/>
    </row>
    <row r="27358">
      <c r="N27358" s="561" t="n"/>
    </row>
    <row r="27359">
      <c r="N27359" s="561" t="n"/>
    </row>
    <row r="27360">
      <c r="N27360" s="561" t="n"/>
    </row>
    <row r="27361">
      <c r="N27361" s="561" t="n"/>
    </row>
    <row r="27362">
      <c r="N27362" s="561" t="n"/>
    </row>
    <row r="27363">
      <c r="N27363" s="561" t="n"/>
    </row>
    <row r="27364">
      <c r="N27364" s="561" t="n"/>
    </row>
    <row r="27365">
      <c r="N27365" s="561" t="n"/>
    </row>
    <row r="27366">
      <c r="N27366" s="561" t="n"/>
    </row>
    <row r="27367">
      <c r="N27367" s="561" t="n"/>
    </row>
    <row r="27368">
      <c r="N27368" s="561" t="n"/>
    </row>
    <row r="27369">
      <c r="N27369" s="561" t="n"/>
    </row>
    <row r="27370">
      <c r="N27370" s="561" t="n"/>
    </row>
    <row r="27371">
      <c r="N27371" s="561" t="n"/>
    </row>
    <row r="27372">
      <c r="N27372" s="561" t="n"/>
    </row>
    <row r="27373">
      <c r="N27373" s="561" t="n"/>
    </row>
    <row r="27374">
      <c r="N27374" s="561" t="n"/>
    </row>
    <row r="27375">
      <c r="N27375" s="561" t="n"/>
    </row>
    <row r="27376">
      <c r="N27376" s="561" t="n"/>
    </row>
    <row r="27377">
      <c r="N27377" s="561" t="n"/>
    </row>
    <row r="27378">
      <c r="N27378" s="561" t="n"/>
    </row>
    <row r="27379">
      <c r="N27379" s="561" t="n"/>
    </row>
    <row r="27380">
      <c r="N27380" s="561" t="n"/>
    </row>
    <row r="27381">
      <c r="N27381" s="561" t="n"/>
    </row>
    <row r="27382">
      <c r="N27382" s="561" t="n"/>
    </row>
    <row r="27383">
      <c r="N27383" s="561" t="n"/>
    </row>
    <row r="27384">
      <c r="N27384" s="561" t="n"/>
    </row>
    <row r="27385">
      <c r="N27385" s="561" t="n"/>
    </row>
    <row r="27386">
      <c r="N27386" s="561" t="n"/>
    </row>
    <row r="27387">
      <c r="N27387" s="561" t="n"/>
    </row>
    <row r="27388">
      <c r="N27388" s="561" t="n"/>
    </row>
    <row r="27389">
      <c r="N27389" s="561" t="n"/>
    </row>
    <row r="27390">
      <c r="N27390" s="561" t="n"/>
    </row>
    <row r="27391">
      <c r="N27391" s="561" t="n"/>
    </row>
    <row r="27392">
      <c r="N27392" s="561" t="n"/>
    </row>
    <row r="27393">
      <c r="N27393" s="561" t="n"/>
    </row>
    <row r="27394">
      <c r="N27394" s="561" t="n"/>
    </row>
    <row r="27395">
      <c r="N27395" s="561" t="n"/>
    </row>
    <row r="27396">
      <c r="N27396" s="561" t="n"/>
    </row>
    <row r="27397">
      <c r="N27397" s="561" t="n"/>
    </row>
    <row r="27398">
      <c r="N27398" s="561" t="n"/>
    </row>
    <row r="27399">
      <c r="N27399" s="561" t="n"/>
    </row>
    <row r="27400">
      <c r="N27400" s="561" t="n"/>
    </row>
    <row r="27401">
      <c r="N27401" s="561" t="n"/>
    </row>
    <row r="27402">
      <c r="N27402" s="561" t="n"/>
    </row>
    <row r="27403">
      <c r="N27403" s="561" t="n"/>
    </row>
    <row r="27404">
      <c r="N27404" s="561" t="n"/>
    </row>
    <row r="27405">
      <c r="N27405" s="561" t="n"/>
    </row>
    <row r="27406">
      <c r="N27406" s="561" t="n"/>
    </row>
    <row r="27407">
      <c r="N27407" s="561" t="n"/>
    </row>
    <row r="27408">
      <c r="N27408" s="561" t="n"/>
    </row>
    <row r="27409">
      <c r="N27409" s="561" t="n"/>
    </row>
    <row r="27410">
      <c r="N27410" s="561" t="n"/>
    </row>
    <row r="27411">
      <c r="N27411" s="561" t="n"/>
    </row>
    <row r="27412">
      <c r="N27412" s="561" t="n"/>
    </row>
    <row r="27413">
      <c r="N27413" s="561" t="n"/>
    </row>
    <row r="27414">
      <c r="N27414" s="561" t="n"/>
    </row>
    <row r="27415">
      <c r="N27415" s="561" t="n"/>
    </row>
    <row r="27416">
      <c r="N27416" s="561" t="n"/>
    </row>
    <row r="27417">
      <c r="N27417" s="561" t="n"/>
    </row>
    <row r="27418">
      <c r="N27418" s="561" t="n"/>
    </row>
    <row r="27419">
      <c r="N27419" s="561" t="n"/>
    </row>
    <row r="27420">
      <c r="N27420" s="561" t="n"/>
    </row>
    <row r="27421">
      <c r="N27421" s="561" t="n"/>
    </row>
    <row r="27422">
      <c r="N27422" s="561" t="n"/>
    </row>
    <row r="27423">
      <c r="N27423" s="561" t="n"/>
    </row>
    <row r="27424">
      <c r="N27424" s="561" t="n"/>
    </row>
    <row r="27425">
      <c r="N27425" s="561" t="n"/>
    </row>
    <row r="27426">
      <c r="N27426" s="561" t="n"/>
    </row>
    <row r="27427">
      <c r="N27427" s="561" t="n"/>
    </row>
    <row r="27428">
      <c r="N27428" s="561" t="n"/>
    </row>
    <row r="27429">
      <c r="N27429" s="561" t="n"/>
    </row>
    <row r="27430">
      <c r="N27430" s="561" t="n"/>
    </row>
    <row r="27431">
      <c r="N27431" s="561" t="n"/>
    </row>
    <row r="27432">
      <c r="N27432" s="561" t="n"/>
    </row>
    <row r="27433">
      <c r="N27433" s="561" t="n"/>
    </row>
    <row r="27434">
      <c r="N27434" s="561" t="n"/>
    </row>
    <row r="27435">
      <c r="N27435" s="561" t="n"/>
    </row>
    <row r="27436">
      <c r="N27436" s="561" t="n"/>
    </row>
    <row r="27437">
      <c r="N27437" s="561" t="n"/>
    </row>
    <row r="27438">
      <c r="N27438" s="561" t="n"/>
    </row>
    <row r="27439">
      <c r="N27439" s="561" t="n"/>
    </row>
    <row r="27440">
      <c r="N27440" s="561" t="n"/>
    </row>
    <row r="27441">
      <c r="N27441" s="561" t="n"/>
    </row>
    <row r="27442">
      <c r="N27442" s="561" t="n"/>
    </row>
    <row r="27443">
      <c r="N27443" s="561" t="n"/>
    </row>
    <row r="27444">
      <c r="N27444" s="561" t="n"/>
    </row>
    <row r="27445">
      <c r="N27445" s="561" t="n"/>
    </row>
    <row r="27446">
      <c r="N27446" s="561" t="n"/>
    </row>
    <row r="27447">
      <c r="N27447" s="561" t="n"/>
    </row>
    <row r="27448">
      <c r="N27448" s="561" t="n"/>
    </row>
    <row r="27449">
      <c r="N27449" s="561" t="n"/>
    </row>
    <row r="27450">
      <c r="N27450" s="561" t="n"/>
    </row>
    <row r="27451">
      <c r="N27451" s="561" t="n"/>
    </row>
    <row r="27452">
      <c r="N27452" s="561" t="n"/>
    </row>
    <row r="27453">
      <c r="N27453" s="561" t="n"/>
    </row>
    <row r="27454">
      <c r="N27454" s="561" t="n"/>
    </row>
    <row r="27455">
      <c r="N27455" s="561" t="n"/>
    </row>
    <row r="27456">
      <c r="N27456" s="561" t="n"/>
    </row>
    <row r="27457">
      <c r="N27457" s="561" t="n"/>
    </row>
    <row r="27458">
      <c r="N27458" s="561" t="n"/>
    </row>
    <row r="27459">
      <c r="N27459" s="561" t="n"/>
    </row>
    <row r="27460">
      <c r="N27460" s="561" t="n"/>
    </row>
    <row r="27461">
      <c r="N27461" s="561" t="n"/>
    </row>
    <row r="27462">
      <c r="N27462" s="561" t="n"/>
    </row>
    <row r="27463">
      <c r="N27463" s="561" t="n"/>
    </row>
    <row r="27464">
      <c r="N27464" s="561" t="n"/>
    </row>
    <row r="27465">
      <c r="N27465" s="561" t="n"/>
    </row>
    <row r="27466">
      <c r="N27466" s="561" t="n"/>
    </row>
    <row r="27467">
      <c r="N27467" s="561" t="n"/>
    </row>
    <row r="27468">
      <c r="N27468" s="561" t="n"/>
    </row>
    <row r="27469">
      <c r="N27469" s="561" t="n"/>
    </row>
    <row r="27470">
      <c r="N27470" s="561" t="n"/>
    </row>
    <row r="27471">
      <c r="N27471" s="561" t="n"/>
    </row>
    <row r="27472">
      <c r="N27472" s="561" t="n"/>
    </row>
    <row r="27473">
      <c r="N27473" s="561" t="n"/>
    </row>
    <row r="27474">
      <c r="N27474" s="561" t="n"/>
    </row>
    <row r="27475">
      <c r="N27475" s="561" t="n"/>
    </row>
    <row r="27476">
      <c r="N27476" s="561" t="n"/>
    </row>
    <row r="27477">
      <c r="N27477" s="561" t="n"/>
    </row>
    <row r="27478">
      <c r="N27478" s="561" t="n"/>
    </row>
    <row r="27479">
      <c r="N27479" s="561" t="n"/>
    </row>
    <row r="27480">
      <c r="N27480" s="561" t="n"/>
    </row>
    <row r="27481">
      <c r="N27481" s="561" t="n"/>
    </row>
    <row r="27482">
      <c r="N27482" s="561" t="n"/>
    </row>
    <row r="27483">
      <c r="N27483" s="561" t="n"/>
    </row>
    <row r="27484">
      <c r="N27484" s="561" t="n"/>
    </row>
    <row r="27485">
      <c r="N27485" s="561" t="n"/>
    </row>
    <row r="27486">
      <c r="N27486" s="561" t="n"/>
    </row>
    <row r="27487">
      <c r="N27487" s="561" t="n"/>
    </row>
    <row r="27488">
      <c r="N27488" s="561" t="n"/>
    </row>
    <row r="27489">
      <c r="N27489" s="561" t="n"/>
    </row>
    <row r="27490">
      <c r="N27490" s="561" t="n"/>
    </row>
    <row r="27491">
      <c r="N27491" s="561" t="n"/>
    </row>
    <row r="27492">
      <c r="N27492" s="561" t="n"/>
    </row>
    <row r="27493">
      <c r="N27493" s="561" t="n"/>
    </row>
    <row r="27494">
      <c r="N27494" s="561" t="n"/>
    </row>
    <row r="27495">
      <c r="N27495" s="561" t="n"/>
    </row>
    <row r="27496">
      <c r="N27496" s="561" t="n"/>
    </row>
    <row r="27497">
      <c r="N27497" s="561" t="n"/>
    </row>
    <row r="27498">
      <c r="N27498" s="561" t="n"/>
    </row>
    <row r="27499">
      <c r="N27499" s="561" t="n"/>
    </row>
    <row r="27500">
      <c r="N27500" s="561" t="n"/>
    </row>
    <row r="27501">
      <c r="N27501" s="561" t="n"/>
    </row>
    <row r="27502">
      <c r="N27502" s="561" t="n"/>
    </row>
    <row r="27503">
      <c r="N27503" s="561" t="n"/>
    </row>
    <row r="27504">
      <c r="N27504" s="561" t="n"/>
    </row>
    <row r="27505">
      <c r="N27505" s="561" t="n"/>
    </row>
    <row r="27506">
      <c r="N27506" s="561" t="n"/>
    </row>
    <row r="27507">
      <c r="N27507" s="561" t="n"/>
    </row>
    <row r="27508">
      <c r="N27508" s="561" t="n"/>
    </row>
    <row r="27509">
      <c r="N27509" s="561" t="n"/>
    </row>
    <row r="27510">
      <c r="N27510" s="561" t="n"/>
    </row>
    <row r="27511">
      <c r="N27511" s="561" t="n"/>
    </row>
    <row r="27512">
      <c r="N27512" s="561" t="n"/>
    </row>
    <row r="27513">
      <c r="N27513" s="561" t="n"/>
    </row>
    <row r="27514">
      <c r="N27514" s="561" t="n"/>
    </row>
    <row r="27515">
      <c r="N27515" s="561" t="n"/>
    </row>
    <row r="27516">
      <c r="N27516" s="561" t="n"/>
    </row>
    <row r="27517">
      <c r="N27517" s="561" t="n"/>
    </row>
    <row r="27518">
      <c r="N27518" s="561" t="n"/>
    </row>
    <row r="27519">
      <c r="N27519" s="561" t="n"/>
    </row>
    <row r="27520">
      <c r="N27520" s="561" t="n"/>
    </row>
    <row r="27521">
      <c r="N27521" s="561" t="n"/>
    </row>
    <row r="27522">
      <c r="N27522" s="561" t="n"/>
    </row>
    <row r="27523">
      <c r="N27523" s="561" t="n"/>
    </row>
    <row r="27524">
      <c r="N27524" s="561" t="n"/>
    </row>
    <row r="27525">
      <c r="N27525" s="561" t="n"/>
    </row>
    <row r="27526">
      <c r="N27526" s="561" t="n"/>
    </row>
    <row r="27527">
      <c r="N27527" s="561" t="n"/>
    </row>
    <row r="27528">
      <c r="N27528" s="561" t="n"/>
    </row>
    <row r="27529">
      <c r="N27529" s="561" t="n"/>
    </row>
    <row r="27530">
      <c r="N27530" s="561" t="n"/>
    </row>
    <row r="27531">
      <c r="N27531" s="561" t="n"/>
    </row>
    <row r="27532">
      <c r="N27532" s="561" t="n"/>
    </row>
    <row r="27533">
      <c r="N27533" s="561" t="n"/>
    </row>
    <row r="27534">
      <c r="N27534" s="561" t="n"/>
    </row>
    <row r="27535">
      <c r="N27535" s="561" t="n"/>
    </row>
    <row r="27536">
      <c r="N27536" s="561" t="n"/>
    </row>
    <row r="27537">
      <c r="N27537" s="561" t="n"/>
    </row>
    <row r="27538">
      <c r="N27538" s="561" t="n"/>
    </row>
    <row r="27539">
      <c r="N27539" s="561" t="n"/>
    </row>
    <row r="27540">
      <c r="N27540" s="561" t="n"/>
    </row>
    <row r="27541">
      <c r="N27541" s="561" t="n"/>
    </row>
    <row r="27542">
      <c r="N27542" s="561" t="n"/>
    </row>
    <row r="27543">
      <c r="N27543" s="561" t="n"/>
    </row>
    <row r="27544">
      <c r="N27544" s="561" t="n"/>
    </row>
    <row r="27545">
      <c r="N27545" s="561" t="n"/>
    </row>
    <row r="27546">
      <c r="N27546" s="561" t="n"/>
    </row>
    <row r="27547">
      <c r="N27547" s="561" t="n"/>
    </row>
    <row r="27548">
      <c r="N27548" s="561" t="n"/>
    </row>
    <row r="27549">
      <c r="N27549" s="561" t="n"/>
    </row>
    <row r="27550">
      <c r="N27550" s="561" t="n"/>
    </row>
    <row r="27551">
      <c r="N27551" s="561" t="n"/>
    </row>
    <row r="27552">
      <c r="N27552" s="561" t="n"/>
    </row>
    <row r="27553">
      <c r="N27553" s="561" t="n"/>
    </row>
    <row r="27554">
      <c r="N27554" s="561" t="n"/>
    </row>
    <row r="27555">
      <c r="N27555" s="561" t="n"/>
    </row>
    <row r="27556">
      <c r="N27556" s="561" t="n"/>
    </row>
    <row r="27557">
      <c r="N27557" s="561" t="n"/>
    </row>
    <row r="27558">
      <c r="N27558" s="561" t="n"/>
    </row>
    <row r="27559">
      <c r="N27559" s="561" t="n"/>
    </row>
    <row r="27560">
      <c r="N27560" s="561" t="n"/>
    </row>
    <row r="27561">
      <c r="N27561" s="561" t="n"/>
    </row>
    <row r="27562">
      <c r="N27562" s="561" t="n"/>
    </row>
    <row r="27563">
      <c r="N27563" s="561" t="n"/>
    </row>
    <row r="27564">
      <c r="N27564" s="561" t="n"/>
    </row>
    <row r="27565">
      <c r="N27565" s="561" t="n"/>
    </row>
    <row r="27566">
      <c r="N27566" s="561" t="n"/>
    </row>
    <row r="27567">
      <c r="N27567" s="561" t="n"/>
    </row>
    <row r="27568">
      <c r="N27568" s="561" t="n"/>
    </row>
    <row r="27569">
      <c r="N27569" s="561" t="n"/>
    </row>
    <row r="27570">
      <c r="N27570" s="561" t="n"/>
    </row>
    <row r="27571">
      <c r="N27571" s="561" t="n"/>
    </row>
    <row r="27572">
      <c r="N27572" s="561" t="n"/>
    </row>
    <row r="27573">
      <c r="N27573" s="561" t="n"/>
    </row>
    <row r="27574">
      <c r="N27574" s="561" t="n"/>
    </row>
    <row r="27575">
      <c r="N27575" s="561" t="n"/>
    </row>
    <row r="27576">
      <c r="N27576" s="561" t="n"/>
    </row>
    <row r="27577">
      <c r="N27577" s="561" t="n"/>
    </row>
    <row r="27578">
      <c r="N27578" s="561" t="n"/>
    </row>
    <row r="27579">
      <c r="N27579" s="561" t="n"/>
    </row>
    <row r="27580">
      <c r="N27580" s="561" t="n"/>
    </row>
    <row r="27581">
      <c r="N27581" s="561" t="n"/>
    </row>
    <row r="27582">
      <c r="N27582" s="561" t="n"/>
    </row>
    <row r="27583">
      <c r="N27583" s="561" t="n"/>
    </row>
    <row r="27584">
      <c r="N27584" s="561" t="n"/>
    </row>
    <row r="27585">
      <c r="N27585" s="561" t="n"/>
    </row>
    <row r="27586">
      <c r="N27586" s="561" t="n"/>
    </row>
    <row r="27587">
      <c r="N27587" s="561" t="n"/>
    </row>
    <row r="27588">
      <c r="N27588" s="561" t="n"/>
    </row>
    <row r="27589">
      <c r="N27589" s="561" t="n"/>
    </row>
    <row r="27590">
      <c r="N27590" s="561" t="n"/>
    </row>
    <row r="27591">
      <c r="N27591" s="561" t="n"/>
    </row>
    <row r="27592">
      <c r="N27592" s="561" t="n"/>
    </row>
    <row r="27593">
      <c r="N27593" s="561" t="n"/>
    </row>
    <row r="27594">
      <c r="N27594" s="561" t="n"/>
    </row>
    <row r="27595">
      <c r="N27595" s="561" t="n"/>
    </row>
    <row r="27596">
      <c r="N27596" s="561" t="n"/>
    </row>
    <row r="27597">
      <c r="N27597" s="561" t="n"/>
    </row>
    <row r="27598">
      <c r="N27598" s="561" t="n"/>
    </row>
    <row r="27599">
      <c r="N27599" s="561" t="n"/>
    </row>
    <row r="27600">
      <c r="N27600" s="561" t="n"/>
    </row>
    <row r="27601">
      <c r="N27601" s="561" t="n"/>
    </row>
    <row r="27602">
      <c r="N27602" s="561" t="n"/>
    </row>
    <row r="27603">
      <c r="N27603" s="561" t="n"/>
    </row>
    <row r="27604">
      <c r="N27604" s="561" t="n"/>
    </row>
    <row r="27605">
      <c r="N27605" s="561" t="n"/>
    </row>
    <row r="27606">
      <c r="N27606" s="561" t="n"/>
    </row>
    <row r="27607">
      <c r="N27607" s="561" t="n"/>
    </row>
    <row r="27608">
      <c r="N27608" s="561" t="n"/>
    </row>
    <row r="27609">
      <c r="N27609" s="561" t="n"/>
    </row>
    <row r="27610">
      <c r="N27610" s="561" t="n"/>
    </row>
    <row r="27611">
      <c r="N27611" s="561" t="n"/>
    </row>
    <row r="27612">
      <c r="N27612" s="561" t="n"/>
    </row>
    <row r="27613">
      <c r="N27613" s="561" t="n"/>
    </row>
    <row r="27614">
      <c r="N27614" s="561" t="n"/>
    </row>
    <row r="27615">
      <c r="N27615" s="561" t="n"/>
    </row>
    <row r="27616">
      <c r="N27616" s="561" t="n"/>
    </row>
    <row r="27617">
      <c r="N27617" s="561" t="n"/>
    </row>
    <row r="27618">
      <c r="N27618" s="561" t="n"/>
    </row>
    <row r="27619">
      <c r="N27619" s="561" t="n"/>
    </row>
    <row r="27620">
      <c r="N27620" s="561" t="n"/>
    </row>
    <row r="27621">
      <c r="N27621" s="561" t="n"/>
    </row>
    <row r="27622">
      <c r="N27622" s="561" t="n"/>
    </row>
    <row r="27623">
      <c r="N27623" s="561" t="n"/>
    </row>
    <row r="27624">
      <c r="N27624" s="561" t="n"/>
    </row>
    <row r="27625">
      <c r="N27625" s="561" t="n"/>
    </row>
    <row r="27626">
      <c r="N27626" s="561" t="n"/>
    </row>
    <row r="27627">
      <c r="N27627" s="561" t="n"/>
    </row>
    <row r="27628">
      <c r="N27628" s="561" t="n"/>
    </row>
    <row r="27629">
      <c r="N27629" s="561" t="n"/>
    </row>
    <row r="27630">
      <c r="N27630" s="561" t="n"/>
    </row>
    <row r="27631">
      <c r="N27631" s="561" t="n"/>
    </row>
    <row r="27632">
      <c r="N27632" s="561" t="n"/>
    </row>
    <row r="27633">
      <c r="N27633" s="561" t="n"/>
    </row>
    <row r="27634">
      <c r="N27634" s="561" t="n"/>
    </row>
    <row r="27635">
      <c r="N27635" s="561" t="n"/>
    </row>
    <row r="27636">
      <c r="N27636" s="561" t="n"/>
    </row>
    <row r="27637">
      <c r="N27637" s="561" t="n"/>
    </row>
    <row r="27638">
      <c r="N27638" s="561" t="n"/>
    </row>
    <row r="27639">
      <c r="N27639" s="561" t="n"/>
    </row>
    <row r="27640">
      <c r="N27640" s="561" t="n"/>
    </row>
    <row r="27641">
      <c r="N27641" s="561" t="n"/>
    </row>
    <row r="27642">
      <c r="N27642" s="561" t="n"/>
    </row>
    <row r="27643">
      <c r="N27643" s="561" t="n"/>
    </row>
    <row r="27644">
      <c r="N27644" s="561" t="n"/>
    </row>
    <row r="27645">
      <c r="N27645" s="561" t="n"/>
    </row>
    <row r="27646">
      <c r="N27646" s="561" t="n"/>
    </row>
    <row r="27647">
      <c r="N27647" s="561" t="n"/>
    </row>
    <row r="27648">
      <c r="N27648" s="561" t="n"/>
    </row>
    <row r="27649">
      <c r="N27649" s="561" t="n"/>
    </row>
    <row r="27650">
      <c r="N27650" s="561" t="n"/>
    </row>
    <row r="27651">
      <c r="N27651" s="561" t="n"/>
    </row>
    <row r="27652">
      <c r="N27652" s="561" t="n"/>
    </row>
    <row r="27653">
      <c r="N27653" s="561" t="n"/>
    </row>
    <row r="27654">
      <c r="N27654" s="561" t="n"/>
    </row>
    <row r="27655">
      <c r="N27655" s="561" t="n"/>
    </row>
    <row r="27656">
      <c r="N27656" s="561" t="n"/>
    </row>
    <row r="27657">
      <c r="N27657" s="561" t="n"/>
    </row>
    <row r="27658">
      <c r="N27658" s="561" t="n"/>
    </row>
    <row r="27659">
      <c r="N27659" s="561" t="n"/>
    </row>
    <row r="27660">
      <c r="N27660" s="561" t="n"/>
    </row>
    <row r="27661">
      <c r="N27661" s="561" t="n"/>
    </row>
    <row r="27662">
      <c r="N27662" s="561" t="n"/>
    </row>
    <row r="27663">
      <c r="N27663" s="561" t="n"/>
    </row>
    <row r="27664">
      <c r="N27664" s="561" t="n"/>
    </row>
    <row r="27665">
      <c r="N27665" s="561" t="n"/>
    </row>
    <row r="27666">
      <c r="N27666" s="561" t="n"/>
    </row>
    <row r="27667">
      <c r="N27667" s="561" t="n"/>
    </row>
    <row r="27668">
      <c r="N27668" s="561" t="n"/>
    </row>
    <row r="27669">
      <c r="N27669" s="561" t="n"/>
    </row>
    <row r="27670">
      <c r="N27670" s="561" t="n"/>
    </row>
    <row r="27671">
      <c r="N27671" s="561" t="n"/>
    </row>
    <row r="27672">
      <c r="N27672" s="561" t="n"/>
    </row>
    <row r="27673">
      <c r="N27673" s="561" t="n"/>
    </row>
    <row r="27674">
      <c r="N27674" s="561" t="n"/>
    </row>
    <row r="27675">
      <c r="N27675" s="561" t="n"/>
    </row>
    <row r="27676">
      <c r="N27676" s="561" t="n"/>
    </row>
    <row r="27677">
      <c r="N27677" s="561" t="n"/>
    </row>
    <row r="27678">
      <c r="N27678" s="561" t="n"/>
    </row>
    <row r="27679">
      <c r="N27679" s="561" t="n"/>
    </row>
    <row r="27680">
      <c r="N27680" s="561" t="n"/>
    </row>
    <row r="27681">
      <c r="N27681" s="561" t="n"/>
    </row>
    <row r="27682">
      <c r="N27682" s="561" t="n"/>
    </row>
    <row r="27683">
      <c r="N27683" s="561" t="n"/>
    </row>
    <row r="27684">
      <c r="N27684" s="561" t="n"/>
    </row>
    <row r="27685">
      <c r="N27685" s="561" t="n"/>
    </row>
    <row r="27686">
      <c r="N27686" s="561" t="n"/>
    </row>
    <row r="27687">
      <c r="N27687" s="561" t="n"/>
    </row>
    <row r="27688">
      <c r="N27688" s="561" t="n"/>
    </row>
    <row r="27689">
      <c r="N27689" s="561" t="n"/>
    </row>
    <row r="27690">
      <c r="N27690" s="561" t="n"/>
    </row>
    <row r="27691">
      <c r="N27691" s="561" t="n"/>
    </row>
    <row r="27692">
      <c r="N27692" s="561" t="n"/>
    </row>
    <row r="27693">
      <c r="N27693" s="561" t="n"/>
    </row>
    <row r="27694">
      <c r="N27694" s="561" t="n"/>
    </row>
    <row r="27695">
      <c r="N27695" s="561" t="n"/>
    </row>
    <row r="27696">
      <c r="N27696" s="561" t="n"/>
    </row>
    <row r="27697">
      <c r="N27697" s="561" t="n"/>
    </row>
    <row r="27698">
      <c r="N27698" s="561" t="n"/>
    </row>
    <row r="27699">
      <c r="N27699" s="561" t="n"/>
    </row>
    <row r="27700">
      <c r="N27700" s="561" t="n"/>
    </row>
    <row r="27701">
      <c r="N27701" s="561" t="n"/>
    </row>
    <row r="27702">
      <c r="N27702" s="561" t="n"/>
    </row>
    <row r="27703">
      <c r="N27703" s="561" t="n"/>
    </row>
    <row r="27704">
      <c r="N27704" s="561" t="n"/>
    </row>
    <row r="27705">
      <c r="N27705" s="561" t="n"/>
    </row>
    <row r="27706">
      <c r="N27706" s="561" t="n"/>
    </row>
    <row r="27707">
      <c r="N27707" s="561" t="n"/>
    </row>
    <row r="27708">
      <c r="N27708" s="561" t="n"/>
    </row>
    <row r="27709">
      <c r="N27709" s="561" t="n"/>
    </row>
    <row r="27710">
      <c r="N27710" s="561" t="n"/>
    </row>
    <row r="27711">
      <c r="N27711" s="561" t="n"/>
    </row>
    <row r="27712">
      <c r="N27712" s="561" t="n"/>
    </row>
    <row r="27713">
      <c r="N27713" s="561" t="n"/>
    </row>
    <row r="27714">
      <c r="N27714" s="561" t="n"/>
    </row>
    <row r="27715">
      <c r="N27715" s="561" t="n"/>
    </row>
    <row r="27716">
      <c r="N27716" s="561" t="n"/>
    </row>
    <row r="27717">
      <c r="N27717" s="561" t="n"/>
    </row>
    <row r="27718">
      <c r="N27718" s="561" t="n"/>
    </row>
    <row r="27719">
      <c r="N27719" s="561" t="n"/>
    </row>
    <row r="27720">
      <c r="N27720" s="561" t="n"/>
    </row>
    <row r="27721">
      <c r="N27721" s="561" t="n"/>
    </row>
    <row r="27722">
      <c r="N27722" s="561" t="n"/>
    </row>
    <row r="27723">
      <c r="N27723" s="561" t="n"/>
    </row>
    <row r="27724">
      <c r="N27724" s="561" t="n"/>
    </row>
    <row r="27725">
      <c r="N27725" s="561" t="n"/>
    </row>
    <row r="27726">
      <c r="N27726" s="561" t="n"/>
    </row>
    <row r="27727">
      <c r="N27727" s="561" t="n"/>
    </row>
    <row r="27728">
      <c r="N27728" s="561" t="n"/>
    </row>
    <row r="27729">
      <c r="N27729" s="561" t="n"/>
    </row>
    <row r="27730">
      <c r="N27730" s="561" t="n"/>
    </row>
    <row r="27731">
      <c r="N27731" s="561" t="n"/>
    </row>
    <row r="27732">
      <c r="N27732" s="561" t="n"/>
    </row>
    <row r="27733">
      <c r="N27733" s="561" t="n"/>
    </row>
    <row r="27734">
      <c r="N27734" s="561" t="n"/>
    </row>
    <row r="27735">
      <c r="N27735" s="561" t="n"/>
    </row>
    <row r="27736">
      <c r="N27736" s="561" t="n"/>
    </row>
    <row r="27737">
      <c r="N27737" s="561" t="n"/>
    </row>
    <row r="27738">
      <c r="N27738" s="561" t="n"/>
    </row>
    <row r="27739">
      <c r="N27739" s="561" t="n"/>
    </row>
    <row r="27740">
      <c r="N27740" s="561" t="n"/>
    </row>
    <row r="27741">
      <c r="N27741" s="561" t="n"/>
    </row>
    <row r="27742">
      <c r="N27742" s="561" t="n"/>
    </row>
    <row r="27743">
      <c r="N27743" s="561" t="n"/>
    </row>
    <row r="27744">
      <c r="N27744" s="561" t="n"/>
    </row>
    <row r="27745">
      <c r="N27745" s="561" t="n"/>
    </row>
    <row r="27746">
      <c r="N27746" s="561" t="n"/>
    </row>
    <row r="27747">
      <c r="N27747" s="561" t="n"/>
    </row>
    <row r="27748">
      <c r="N27748" s="561" t="n"/>
    </row>
    <row r="27749">
      <c r="N27749" s="561" t="n"/>
    </row>
    <row r="27750">
      <c r="N27750" s="561" t="n"/>
    </row>
    <row r="27751">
      <c r="N27751" s="561" t="n"/>
    </row>
    <row r="27752">
      <c r="N27752" s="561" t="n"/>
    </row>
    <row r="27753">
      <c r="N27753" s="561" t="n"/>
    </row>
    <row r="27754">
      <c r="N27754" s="561" t="n"/>
    </row>
    <row r="27755">
      <c r="N27755" s="561" t="n"/>
    </row>
    <row r="27756">
      <c r="N27756" s="561" t="n"/>
    </row>
    <row r="27757">
      <c r="N27757" s="561" t="n"/>
    </row>
    <row r="27758">
      <c r="N27758" s="561" t="n"/>
    </row>
    <row r="27759">
      <c r="N27759" s="561" t="n"/>
    </row>
    <row r="27760">
      <c r="N27760" s="561" t="n"/>
    </row>
    <row r="27761">
      <c r="N27761" s="561" t="n"/>
    </row>
    <row r="27762">
      <c r="N27762" s="561" t="n"/>
    </row>
    <row r="27763">
      <c r="N27763" s="561" t="n"/>
    </row>
    <row r="27764">
      <c r="N27764" s="561" t="n"/>
    </row>
    <row r="27765">
      <c r="N27765" s="561" t="n"/>
    </row>
    <row r="27766">
      <c r="N27766" s="561" t="n"/>
    </row>
    <row r="27767">
      <c r="N27767" s="561" t="n"/>
    </row>
    <row r="27768">
      <c r="N27768" s="561" t="n"/>
    </row>
    <row r="27769">
      <c r="N27769" s="561" t="n"/>
    </row>
    <row r="27770">
      <c r="N27770" s="561" t="n"/>
    </row>
    <row r="27771">
      <c r="N27771" s="561" t="n"/>
    </row>
    <row r="27772">
      <c r="N27772" s="561" t="n"/>
    </row>
    <row r="27773">
      <c r="N27773" s="561" t="n"/>
    </row>
    <row r="27774">
      <c r="N27774" s="561" t="n"/>
    </row>
    <row r="27775">
      <c r="N27775" s="561" t="n"/>
    </row>
    <row r="27776">
      <c r="N27776" s="561" t="n"/>
    </row>
    <row r="27777">
      <c r="N27777" s="561" t="n"/>
    </row>
    <row r="27778">
      <c r="N27778" s="561" t="n"/>
    </row>
    <row r="27779">
      <c r="N27779" s="561" t="n"/>
    </row>
    <row r="27780">
      <c r="N27780" s="561" t="n"/>
    </row>
    <row r="27781">
      <c r="N27781" s="561" t="n"/>
    </row>
    <row r="27782">
      <c r="N27782" s="561" t="n"/>
    </row>
    <row r="27783">
      <c r="N27783" s="561" t="n"/>
    </row>
    <row r="27784">
      <c r="N27784" s="561" t="n"/>
    </row>
    <row r="27785">
      <c r="N27785" s="561" t="n"/>
    </row>
    <row r="27786">
      <c r="N27786" s="561" t="n"/>
    </row>
    <row r="27787">
      <c r="N27787" s="561" t="n"/>
    </row>
    <row r="27788">
      <c r="N27788" s="561" t="n"/>
    </row>
    <row r="27789">
      <c r="N27789" s="561" t="n"/>
    </row>
    <row r="27790">
      <c r="N27790" s="561" t="n"/>
    </row>
    <row r="27791">
      <c r="N27791" s="561" t="n"/>
    </row>
    <row r="27792">
      <c r="N27792" s="561" t="n"/>
    </row>
    <row r="27793">
      <c r="N27793" s="561" t="n"/>
    </row>
    <row r="27794">
      <c r="N27794" s="561" t="n"/>
    </row>
    <row r="27795">
      <c r="N27795" s="561" t="n"/>
    </row>
    <row r="27796">
      <c r="N27796" s="561" t="n"/>
    </row>
    <row r="27797">
      <c r="N27797" s="561" t="n"/>
    </row>
    <row r="27798">
      <c r="N27798" s="561" t="n"/>
    </row>
    <row r="27799">
      <c r="N27799" s="561" t="n"/>
    </row>
    <row r="27800">
      <c r="N27800" s="561" t="n"/>
    </row>
    <row r="27801">
      <c r="N27801" s="561" t="n"/>
    </row>
    <row r="27802">
      <c r="N27802" s="561" t="n"/>
    </row>
    <row r="27803">
      <c r="N27803" s="561" t="n"/>
    </row>
    <row r="27804">
      <c r="N27804" s="561" t="n"/>
    </row>
    <row r="27805">
      <c r="N27805" s="561" t="n"/>
    </row>
    <row r="27806">
      <c r="N27806" s="561" t="n"/>
    </row>
    <row r="27807">
      <c r="N27807" s="561" t="n"/>
    </row>
    <row r="27808">
      <c r="N27808" s="561" t="n"/>
    </row>
    <row r="27809">
      <c r="N27809" s="561" t="n"/>
    </row>
    <row r="27810">
      <c r="N27810" s="561" t="n"/>
    </row>
    <row r="27811">
      <c r="N27811" s="561" t="n"/>
    </row>
    <row r="27812">
      <c r="N27812" s="561" t="n"/>
    </row>
    <row r="27813">
      <c r="N27813" s="561" t="n"/>
    </row>
    <row r="27814">
      <c r="N27814" s="561" t="n"/>
    </row>
    <row r="27815">
      <c r="N27815" s="561" t="n"/>
    </row>
    <row r="27816">
      <c r="N27816" s="561" t="n"/>
    </row>
    <row r="27817">
      <c r="N27817" s="561" t="n"/>
    </row>
    <row r="27818">
      <c r="N27818" s="561" t="n"/>
    </row>
    <row r="27819">
      <c r="N27819" s="561" t="n"/>
    </row>
    <row r="27820">
      <c r="N27820" s="561" t="n"/>
    </row>
    <row r="27821">
      <c r="N27821" s="561" t="n"/>
    </row>
    <row r="27822">
      <c r="N27822" s="561" t="n"/>
    </row>
    <row r="27823">
      <c r="N27823" s="561" t="n"/>
    </row>
    <row r="27824">
      <c r="N27824" s="561" t="n"/>
    </row>
    <row r="27825">
      <c r="N27825" s="561" t="n"/>
    </row>
    <row r="27826">
      <c r="N27826" s="561" t="n"/>
    </row>
    <row r="27827">
      <c r="N27827" s="561" t="n"/>
    </row>
    <row r="27828">
      <c r="N27828" s="561" t="n"/>
    </row>
    <row r="27829">
      <c r="N27829" s="561" t="n"/>
    </row>
    <row r="27830">
      <c r="N27830" s="561" t="n"/>
    </row>
    <row r="27831">
      <c r="N27831" s="561" t="n"/>
    </row>
    <row r="27832">
      <c r="N27832" s="561" t="n"/>
    </row>
    <row r="27833">
      <c r="N27833" s="561" t="n"/>
    </row>
    <row r="27834">
      <c r="N27834" s="561" t="n"/>
    </row>
    <row r="27835">
      <c r="N27835" s="561" t="n"/>
    </row>
    <row r="27836">
      <c r="N27836" s="561" t="n"/>
    </row>
    <row r="27837">
      <c r="N27837" s="561" t="n"/>
    </row>
    <row r="27838">
      <c r="N27838" s="561" t="n"/>
    </row>
    <row r="27839">
      <c r="N27839" s="561" t="n"/>
    </row>
    <row r="27840">
      <c r="N27840" s="561" t="n"/>
    </row>
    <row r="27841">
      <c r="N27841" s="561" t="n"/>
    </row>
    <row r="27842">
      <c r="N27842" s="561" t="n"/>
    </row>
    <row r="27843">
      <c r="N27843" s="561" t="n"/>
    </row>
    <row r="27844">
      <c r="N27844" s="561" t="n"/>
    </row>
    <row r="27845">
      <c r="N27845" s="561" t="n"/>
    </row>
    <row r="27846">
      <c r="N27846" s="561" t="n"/>
    </row>
    <row r="27847">
      <c r="N27847" s="561" t="n"/>
    </row>
    <row r="27848">
      <c r="N27848" s="561" t="n"/>
    </row>
    <row r="27849">
      <c r="N27849" s="561" t="n"/>
    </row>
    <row r="27850">
      <c r="N27850" s="561" t="n"/>
    </row>
    <row r="27851">
      <c r="N27851" s="561" t="n"/>
    </row>
    <row r="27852">
      <c r="N27852" s="561" t="n"/>
    </row>
    <row r="27853">
      <c r="N27853" s="561" t="n"/>
    </row>
    <row r="27854">
      <c r="N27854" s="561" t="n"/>
    </row>
    <row r="27855">
      <c r="N27855" s="561" t="n"/>
    </row>
    <row r="27856">
      <c r="N27856" s="561" t="n"/>
    </row>
    <row r="27857">
      <c r="N27857" s="561" t="n"/>
    </row>
    <row r="27858">
      <c r="N27858" s="561" t="n"/>
    </row>
    <row r="27859">
      <c r="N27859" s="561" t="n"/>
    </row>
    <row r="27860">
      <c r="N27860" s="561" t="n"/>
    </row>
    <row r="27861">
      <c r="N27861" s="561" t="n"/>
    </row>
    <row r="27862">
      <c r="N27862" s="561" t="n"/>
    </row>
    <row r="27863">
      <c r="N27863" s="561" t="n"/>
    </row>
    <row r="27864">
      <c r="N27864" s="561" t="n"/>
    </row>
    <row r="27865">
      <c r="N27865" s="561" t="n"/>
    </row>
    <row r="27866">
      <c r="N27866" s="561" t="n"/>
    </row>
    <row r="27867">
      <c r="N27867" s="561" t="n"/>
    </row>
    <row r="27868">
      <c r="N27868" s="561" t="n"/>
    </row>
    <row r="27869">
      <c r="N27869" s="561" t="n"/>
    </row>
    <row r="27870">
      <c r="N27870" s="561" t="n"/>
    </row>
    <row r="27871">
      <c r="N27871" s="561" t="n"/>
    </row>
    <row r="27872">
      <c r="N27872" s="561" t="n"/>
    </row>
    <row r="27873">
      <c r="N27873" s="561" t="n"/>
    </row>
    <row r="27874">
      <c r="N27874" s="561" t="n"/>
    </row>
    <row r="27875">
      <c r="N27875" s="561" t="n"/>
    </row>
    <row r="27876">
      <c r="N27876" s="561" t="n"/>
    </row>
    <row r="27877">
      <c r="N27877" s="561" t="n"/>
    </row>
    <row r="27878">
      <c r="N27878" s="561" t="n"/>
    </row>
    <row r="27879">
      <c r="N27879" s="561" t="n"/>
    </row>
    <row r="27880">
      <c r="N27880" s="561" t="n"/>
    </row>
    <row r="27881">
      <c r="N27881" s="561" t="n"/>
    </row>
    <row r="27882">
      <c r="N27882" s="561" t="n"/>
    </row>
    <row r="27883">
      <c r="N27883" s="561" t="n"/>
    </row>
    <row r="27884">
      <c r="N27884" s="561" t="n"/>
    </row>
    <row r="27885">
      <c r="N27885" s="561" t="n"/>
    </row>
    <row r="27886">
      <c r="N27886" s="561" t="n"/>
    </row>
    <row r="27887">
      <c r="N27887" s="561" t="n"/>
    </row>
    <row r="27888">
      <c r="N27888" s="561" t="n"/>
    </row>
    <row r="27889">
      <c r="N27889" s="561" t="n"/>
    </row>
    <row r="27890">
      <c r="N27890" s="561" t="n"/>
    </row>
    <row r="27891">
      <c r="N27891" s="561" t="n"/>
    </row>
    <row r="27892">
      <c r="N27892" s="561" t="n"/>
    </row>
    <row r="27893">
      <c r="N27893" s="561" t="n"/>
    </row>
    <row r="27894">
      <c r="N27894" s="561" t="n"/>
    </row>
    <row r="27895">
      <c r="N27895" s="561" t="n"/>
    </row>
    <row r="27896">
      <c r="N27896" s="561" t="n"/>
    </row>
    <row r="27897">
      <c r="N27897" s="561" t="n"/>
    </row>
    <row r="27898">
      <c r="N27898" s="561" t="n"/>
    </row>
    <row r="27899">
      <c r="N27899" s="561" t="n"/>
    </row>
    <row r="27900">
      <c r="N27900" s="561" t="n"/>
    </row>
    <row r="27901">
      <c r="N27901" s="561" t="n"/>
    </row>
    <row r="27902">
      <c r="N27902" s="561" t="n"/>
    </row>
    <row r="27903">
      <c r="N27903" s="561" t="n"/>
    </row>
    <row r="27904">
      <c r="N27904" s="561" t="n"/>
    </row>
    <row r="27905">
      <c r="N27905" s="561" t="n"/>
    </row>
    <row r="27906">
      <c r="N27906" s="561" t="n"/>
    </row>
    <row r="27907">
      <c r="N27907" s="561" t="n"/>
    </row>
    <row r="27908">
      <c r="N27908" s="561" t="n"/>
    </row>
    <row r="27909">
      <c r="N27909" s="561" t="n"/>
    </row>
    <row r="27910">
      <c r="N27910" s="561" t="n"/>
    </row>
    <row r="27911">
      <c r="N27911" s="561" t="n"/>
    </row>
    <row r="27912">
      <c r="N27912" s="561" t="n"/>
    </row>
    <row r="27913">
      <c r="N27913" s="561" t="n"/>
    </row>
    <row r="27914">
      <c r="N27914" s="561" t="n"/>
    </row>
    <row r="27915">
      <c r="N27915" s="561" t="n"/>
    </row>
    <row r="27916">
      <c r="N27916" s="561" t="n"/>
    </row>
    <row r="27917">
      <c r="N27917" s="561" t="n"/>
    </row>
    <row r="27918">
      <c r="N27918" s="561" t="n"/>
    </row>
    <row r="27919">
      <c r="N27919" s="561" t="n"/>
    </row>
    <row r="27920">
      <c r="N27920" s="561" t="n"/>
    </row>
    <row r="27921">
      <c r="N27921" s="561" t="n"/>
    </row>
    <row r="27922">
      <c r="N27922" s="561" t="n"/>
    </row>
    <row r="27923">
      <c r="N27923" s="561" t="n"/>
    </row>
    <row r="27924">
      <c r="N27924" s="561" t="n"/>
    </row>
    <row r="27925">
      <c r="N27925" s="561" t="n"/>
    </row>
    <row r="27926">
      <c r="N27926" s="561" t="n"/>
    </row>
    <row r="27927">
      <c r="N27927" s="561" t="n"/>
    </row>
    <row r="27928">
      <c r="N27928" s="561" t="n"/>
    </row>
    <row r="27929">
      <c r="N27929" s="561" t="n"/>
    </row>
    <row r="27930">
      <c r="N27930" s="561" t="n"/>
    </row>
    <row r="27931">
      <c r="N27931" s="561" t="n"/>
    </row>
    <row r="27932">
      <c r="N27932" s="561" t="n"/>
    </row>
    <row r="27933">
      <c r="N27933" s="561" t="n"/>
    </row>
    <row r="27934">
      <c r="N27934" s="561" t="n"/>
    </row>
    <row r="27935">
      <c r="N27935" s="561" t="n"/>
    </row>
    <row r="27936">
      <c r="N27936" s="561" t="n"/>
    </row>
    <row r="27937">
      <c r="N27937" s="561" t="n"/>
    </row>
    <row r="27938">
      <c r="N27938" s="561" t="n"/>
    </row>
    <row r="27939">
      <c r="N27939" s="561" t="n"/>
    </row>
    <row r="27940">
      <c r="N27940" s="561" t="n"/>
    </row>
    <row r="27941">
      <c r="N27941" s="561" t="n"/>
    </row>
    <row r="27942">
      <c r="N27942" s="561" t="n"/>
    </row>
    <row r="27943">
      <c r="N27943" s="561" t="n"/>
    </row>
    <row r="27944">
      <c r="N27944" s="561" t="n"/>
    </row>
    <row r="27945">
      <c r="N27945" s="561" t="n"/>
    </row>
    <row r="27946">
      <c r="N27946" s="561" t="n"/>
    </row>
    <row r="27947">
      <c r="N27947" s="561" t="n"/>
    </row>
    <row r="27948">
      <c r="N27948" s="561" t="n"/>
    </row>
    <row r="27949">
      <c r="N27949" s="561" t="n"/>
    </row>
    <row r="27950">
      <c r="N27950" s="561" t="n"/>
    </row>
    <row r="27951">
      <c r="N27951" s="561" t="n"/>
    </row>
    <row r="27952">
      <c r="N27952" s="561" t="n"/>
    </row>
    <row r="27953">
      <c r="N27953" s="561" t="n"/>
    </row>
    <row r="27954">
      <c r="N27954" s="561" t="n"/>
    </row>
    <row r="27955">
      <c r="N27955" s="561" t="n"/>
    </row>
    <row r="27956">
      <c r="N27956" s="561" t="n"/>
    </row>
    <row r="27957">
      <c r="N27957" s="561" t="n"/>
    </row>
    <row r="27958">
      <c r="N27958" s="561" t="n"/>
    </row>
    <row r="27959">
      <c r="N27959" s="561" t="n"/>
    </row>
    <row r="27960">
      <c r="N27960" s="561" t="n"/>
    </row>
    <row r="27961">
      <c r="N27961" s="561" t="n"/>
    </row>
    <row r="27962">
      <c r="N27962" s="561" t="n"/>
    </row>
    <row r="27963">
      <c r="N27963" s="561" t="n"/>
    </row>
    <row r="27964">
      <c r="N27964" s="561" t="n"/>
    </row>
    <row r="27965">
      <c r="N27965" s="561" t="n"/>
    </row>
    <row r="27966">
      <c r="N27966" s="561" t="n"/>
    </row>
    <row r="27967">
      <c r="N27967" s="561" t="n"/>
    </row>
    <row r="27968">
      <c r="N27968" s="561" t="n"/>
    </row>
    <row r="27969">
      <c r="N27969" s="561" t="n"/>
    </row>
    <row r="27970">
      <c r="N27970" s="561" t="n"/>
    </row>
    <row r="27971">
      <c r="N27971" s="561" t="n"/>
    </row>
    <row r="27972">
      <c r="N27972" s="561" t="n"/>
    </row>
    <row r="27973">
      <c r="N27973" s="561" t="n"/>
    </row>
    <row r="27974">
      <c r="N27974" s="561" t="n"/>
    </row>
    <row r="27975">
      <c r="N27975" s="561" t="n"/>
    </row>
    <row r="27976">
      <c r="N27976" s="561" t="n"/>
    </row>
    <row r="27977">
      <c r="N27977" s="561" t="n"/>
    </row>
    <row r="27978">
      <c r="N27978" s="561" t="n"/>
    </row>
    <row r="27979">
      <c r="N27979" s="561" t="n"/>
    </row>
    <row r="27980">
      <c r="N27980" s="561" t="n"/>
    </row>
    <row r="27981">
      <c r="N27981" s="561" t="n"/>
    </row>
    <row r="27982">
      <c r="N27982" s="561" t="n"/>
    </row>
    <row r="27983">
      <c r="N27983" s="561" t="n"/>
    </row>
    <row r="27984">
      <c r="N27984" s="561" t="n"/>
    </row>
    <row r="27985">
      <c r="N27985" s="561" t="n"/>
    </row>
    <row r="27986">
      <c r="N27986" s="561" t="n"/>
    </row>
    <row r="27987">
      <c r="N27987" s="561" t="n"/>
    </row>
    <row r="27988">
      <c r="N27988" s="561" t="n"/>
    </row>
    <row r="27989">
      <c r="N27989" s="561" t="n"/>
    </row>
    <row r="27990">
      <c r="N27990" s="561" t="n"/>
    </row>
    <row r="27991">
      <c r="N27991" s="561" t="n"/>
    </row>
    <row r="27992">
      <c r="N27992" s="561" t="n"/>
    </row>
    <row r="27993">
      <c r="N27993" s="561" t="n"/>
    </row>
    <row r="27994">
      <c r="N27994" s="561" t="n"/>
    </row>
    <row r="27995">
      <c r="N27995" s="561" t="n"/>
    </row>
    <row r="27996">
      <c r="N27996" s="561" t="n"/>
    </row>
    <row r="27997">
      <c r="N27997" s="561" t="n"/>
    </row>
    <row r="27998">
      <c r="N27998" s="561" t="n"/>
    </row>
    <row r="27999">
      <c r="N27999" s="561" t="n"/>
    </row>
    <row r="28000">
      <c r="N28000" s="561" t="n"/>
    </row>
    <row r="28001">
      <c r="N28001" s="561" t="n"/>
    </row>
    <row r="28002">
      <c r="N28002" s="561" t="n"/>
    </row>
    <row r="28003">
      <c r="N28003" s="561" t="n"/>
    </row>
    <row r="28004">
      <c r="N28004" s="561" t="n"/>
    </row>
    <row r="28005">
      <c r="N28005" s="561" t="n"/>
    </row>
    <row r="28006">
      <c r="N28006" s="561" t="n"/>
    </row>
    <row r="28007">
      <c r="N28007" s="561" t="n"/>
    </row>
    <row r="28008">
      <c r="N28008" s="561" t="n"/>
    </row>
    <row r="28009">
      <c r="N28009" s="561" t="n"/>
    </row>
    <row r="28010">
      <c r="N28010" s="561" t="n"/>
    </row>
    <row r="28011">
      <c r="N28011" s="561" t="n"/>
    </row>
    <row r="28012">
      <c r="N28012" s="561" t="n"/>
    </row>
    <row r="28013">
      <c r="N28013" s="561" t="n"/>
    </row>
    <row r="28014">
      <c r="N28014" s="561" t="n"/>
    </row>
    <row r="28015">
      <c r="N28015" s="561" t="n"/>
    </row>
    <row r="28016">
      <c r="N28016" s="561" t="n"/>
    </row>
    <row r="28017">
      <c r="N28017" s="561" t="n"/>
    </row>
    <row r="28018">
      <c r="N28018" s="561" t="n"/>
    </row>
    <row r="28019">
      <c r="N28019" s="561" t="n"/>
    </row>
    <row r="28020">
      <c r="N28020" s="561" t="n"/>
    </row>
    <row r="28021">
      <c r="N28021" s="561" t="n"/>
    </row>
    <row r="28022">
      <c r="N28022" s="561" t="n"/>
    </row>
    <row r="28023">
      <c r="N28023" s="561" t="n"/>
    </row>
    <row r="28024">
      <c r="N28024" s="561" t="n"/>
    </row>
    <row r="28025">
      <c r="N28025" s="561" t="n"/>
    </row>
    <row r="28026">
      <c r="N28026" s="561" t="n"/>
    </row>
    <row r="28027">
      <c r="N28027" s="561" t="n"/>
    </row>
    <row r="28028">
      <c r="N28028" s="561" t="n"/>
    </row>
    <row r="28029">
      <c r="N28029" s="561" t="n"/>
    </row>
    <row r="28030">
      <c r="N28030" s="561" t="n"/>
    </row>
    <row r="28031">
      <c r="N28031" s="561" t="n"/>
    </row>
    <row r="28032">
      <c r="N28032" s="561" t="n"/>
    </row>
    <row r="28033">
      <c r="N28033" s="561" t="n"/>
    </row>
    <row r="28034">
      <c r="N28034" s="561" t="n"/>
    </row>
    <row r="28035">
      <c r="N28035" s="561" t="n"/>
    </row>
    <row r="28036">
      <c r="N28036" s="561" t="n"/>
    </row>
    <row r="28037">
      <c r="N28037" s="561" t="n"/>
    </row>
    <row r="28038">
      <c r="N28038" s="561" t="n"/>
    </row>
    <row r="28039">
      <c r="N28039" s="561" t="n"/>
    </row>
    <row r="28040">
      <c r="N28040" s="561" t="n"/>
    </row>
    <row r="28041">
      <c r="N28041" s="561" t="n"/>
    </row>
    <row r="28042">
      <c r="N28042" s="561" t="n"/>
    </row>
    <row r="28043">
      <c r="N28043" s="561" t="n"/>
    </row>
    <row r="28044">
      <c r="N28044" s="561" t="n"/>
    </row>
    <row r="28045">
      <c r="N28045" s="561" t="n"/>
    </row>
    <row r="28046">
      <c r="N28046" s="561" t="n"/>
    </row>
    <row r="28047">
      <c r="N28047" s="561" t="n"/>
    </row>
    <row r="28048">
      <c r="N28048" s="561" t="n"/>
    </row>
    <row r="28049">
      <c r="N28049" s="561" t="n"/>
    </row>
    <row r="28050">
      <c r="N28050" s="561" t="n"/>
    </row>
    <row r="28051">
      <c r="N28051" s="561" t="n"/>
    </row>
    <row r="28052">
      <c r="N28052" s="561" t="n"/>
    </row>
    <row r="28053">
      <c r="N28053" s="561" t="n"/>
    </row>
    <row r="28054">
      <c r="N28054" s="561" t="n"/>
    </row>
    <row r="28055">
      <c r="N28055" s="561" t="n"/>
    </row>
    <row r="28056">
      <c r="N28056" s="561" t="n"/>
    </row>
    <row r="28057">
      <c r="N28057" s="561" t="n"/>
    </row>
    <row r="28058">
      <c r="N28058" s="561" t="n"/>
    </row>
    <row r="28059">
      <c r="N28059" s="561" t="n"/>
    </row>
    <row r="28060">
      <c r="N28060" s="561" t="n"/>
    </row>
    <row r="28061">
      <c r="N28061" s="561" t="n"/>
    </row>
    <row r="28062">
      <c r="N28062" s="561" t="n"/>
    </row>
    <row r="28063">
      <c r="N28063" s="561" t="n"/>
    </row>
    <row r="28064">
      <c r="N28064" s="561" t="n"/>
    </row>
    <row r="28065">
      <c r="N28065" s="561" t="n"/>
    </row>
    <row r="28066">
      <c r="N28066" s="561" t="n"/>
    </row>
    <row r="28067">
      <c r="N28067" s="561" t="n"/>
    </row>
    <row r="28068">
      <c r="N28068" s="561" t="n"/>
    </row>
    <row r="28069">
      <c r="N28069" s="561" t="n"/>
    </row>
    <row r="28070">
      <c r="N28070" s="561" t="n"/>
    </row>
    <row r="28071">
      <c r="N28071" s="561" t="n"/>
    </row>
    <row r="28072">
      <c r="N28072" s="561" t="n"/>
    </row>
    <row r="28073">
      <c r="N28073" s="561" t="n"/>
    </row>
    <row r="28074">
      <c r="N28074" s="561" t="n"/>
    </row>
    <row r="28075">
      <c r="N28075" s="561" t="n"/>
    </row>
    <row r="28076">
      <c r="N28076" s="561" t="n"/>
    </row>
    <row r="28077">
      <c r="N28077" s="561" t="n"/>
    </row>
    <row r="28078">
      <c r="N28078" s="561" t="n"/>
    </row>
    <row r="28079">
      <c r="N28079" s="561" t="n"/>
    </row>
    <row r="28080">
      <c r="N28080" s="561" t="n"/>
    </row>
    <row r="28081">
      <c r="N28081" s="561" t="n"/>
    </row>
    <row r="28082">
      <c r="N28082" s="561" t="n"/>
    </row>
    <row r="28083">
      <c r="N28083" s="561" t="n"/>
    </row>
    <row r="28084">
      <c r="N28084" s="561" t="n"/>
    </row>
    <row r="28085">
      <c r="N28085" s="561" t="n"/>
    </row>
    <row r="28086">
      <c r="N28086" s="561" t="n"/>
    </row>
    <row r="28087">
      <c r="N28087" s="561" t="n"/>
    </row>
    <row r="28088">
      <c r="N28088" s="561" t="n"/>
    </row>
    <row r="28089">
      <c r="N28089" s="561" t="n"/>
    </row>
    <row r="28090">
      <c r="N28090" s="561" t="n"/>
    </row>
    <row r="28091">
      <c r="N28091" s="561" t="n"/>
    </row>
    <row r="28092">
      <c r="N28092" s="561" t="n"/>
    </row>
    <row r="28093">
      <c r="N28093" s="561" t="n"/>
    </row>
    <row r="28094">
      <c r="N28094" s="561" t="n"/>
    </row>
    <row r="28095">
      <c r="N28095" s="561" t="n"/>
    </row>
    <row r="28096">
      <c r="N28096" s="561" t="n"/>
    </row>
    <row r="28097">
      <c r="N28097" s="561" t="n"/>
    </row>
    <row r="28098">
      <c r="N28098" s="561" t="n"/>
    </row>
    <row r="28099">
      <c r="N28099" s="561" t="n"/>
    </row>
    <row r="28100">
      <c r="N28100" s="561" t="n"/>
    </row>
    <row r="28101">
      <c r="N28101" s="561" t="n"/>
    </row>
    <row r="28102">
      <c r="N28102" s="561" t="n"/>
    </row>
    <row r="28103">
      <c r="N28103" s="561" t="n"/>
    </row>
    <row r="28104">
      <c r="N28104" s="561" t="n"/>
    </row>
    <row r="28105">
      <c r="N28105" s="561" t="n"/>
    </row>
    <row r="28106">
      <c r="N28106" s="561" t="n"/>
    </row>
    <row r="28107">
      <c r="N28107" s="561" t="n"/>
    </row>
    <row r="28108">
      <c r="N28108" s="561" t="n"/>
    </row>
    <row r="28109">
      <c r="N28109" s="561" t="n"/>
    </row>
    <row r="28110">
      <c r="N28110" s="561" t="n"/>
    </row>
    <row r="28111">
      <c r="N28111" s="561" t="n"/>
    </row>
    <row r="28112">
      <c r="N28112" s="561" t="n"/>
    </row>
    <row r="28113">
      <c r="N28113" s="561" t="n"/>
    </row>
    <row r="28114">
      <c r="N28114" s="561" t="n"/>
    </row>
    <row r="28115">
      <c r="N28115" s="561" t="n"/>
    </row>
    <row r="28116">
      <c r="N28116" s="561" t="n"/>
    </row>
    <row r="28117">
      <c r="N28117" s="561" t="n"/>
    </row>
    <row r="28118">
      <c r="N28118" s="561" t="n"/>
    </row>
    <row r="28119">
      <c r="N28119" s="561" t="n"/>
    </row>
    <row r="28120">
      <c r="N28120" s="561" t="n"/>
    </row>
    <row r="28121">
      <c r="N28121" s="561" t="n"/>
    </row>
    <row r="28122">
      <c r="N28122" s="561" t="n"/>
    </row>
    <row r="28123">
      <c r="N28123" s="561" t="n"/>
    </row>
    <row r="28124">
      <c r="N28124" s="561" t="n"/>
    </row>
    <row r="28125">
      <c r="N28125" s="561" t="n"/>
    </row>
    <row r="28126">
      <c r="N28126" s="561" t="n"/>
    </row>
    <row r="28127">
      <c r="N28127" s="561" t="n"/>
    </row>
    <row r="28128">
      <c r="N28128" s="561" t="n"/>
    </row>
    <row r="28129">
      <c r="N28129" s="561" t="n"/>
    </row>
    <row r="28130">
      <c r="N28130" s="561" t="n"/>
    </row>
    <row r="28131">
      <c r="N28131" s="561" t="n"/>
    </row>
    <row r="28132">
      <c r="N28132" s="561" t="n"/>
    </row>
    <row r="28133">
      <c r="N28133" s="561" t="n"/>
    </row>
    <row r="28134">
      <c r="N28134" s="561" t="n"/>
    </row>
    <row r="28135">
      <c r="N28135" s="561" t="n"/>
    </row>
    <row r="28136">
      <c r="N28136" s="561" t="n"/>
    </row>
    <row r="28137">
      <c r="N28137" s="561" t="n"/>
    </row>
    <row r="28138">
      <c r="N28138" s="561" t="n"/>
    </row>
    <row r="28139">
      <c r="N28139" s="561" t="n"/>
    </row>
    <row r="28140">
      <c r="N28140" s="561" t="n"/>
    </row>
    <row r="28141">
      <c r="N28141" s="561" t="n"/>
    </row>
    <row r="28142">
      <c r="N28142" s="561" t="n"/>
    </row>
    <row r="28143">
      <c r="N28143" s="561" t="n"/>
    </row>
    <row r="28144">
      <c r="N28144" s="561" t="n"/>
    </row>
    <row r="28145">
      <c r="N28145" s="561" t="n"/>
    </row>
    <row r="28146">
      <c r="N28146" s="561" t="n"/>
    </row>
    <row r="28147">
      <c r="N28147" s="561" t="n"/>
    </row>
    <row r="28148">
      <c r="N28148" s="561" t="n"/>
    </row>
    <row r="28149">
      <c r="N28149" s="561" t="n"/>
    </row>
    <row r="28150">
      <c r="N28150" s="561" t="n"/>
    </row>
    <row r="28151">
      <c r="N28151" s="561" t="n"/>
    </row>
    <row r="28152">
      <c r="N28152" s="561" t="n"/>
    </row>
    <row r="28153">
      <c r="N28153" s="561" t="n"/>
    </row>
    <row r="28154">
      <c r="N28154" s="561" t="n"/>
    </row>
    <row r="28155">
      <c r="N28155" s="561" t="n"/>
    </row>
    <row r="28156">
      <c r="N28156" s="561" t="n"/>
    </row>
    <row r="28157">
      <c r="N28157" s="561" t="n"/>
    </row>
    <row r="28158">
      <c r="N28158" s="561" t="n"/>
    </row>
    <row r="28159">
      <c r="N28159" s="561" t="n"/>
    </row>
    <row r="28160">
      <c r="N28160" s="561" t="n"/>
    </row>
    <row r="28161">
      <c r="N28161" s="561" t="n"/>
    </row>
    <row r="28162">
      <c r="N28162" s="561" t="n"/>
    </row>
    <row r="28163">
      <c r="N28163" s="561" t="n"/>
    </row>
    <row r="28164">
      <c r="N28164" s="561" t="n"/>
    </row>
    <row r="28165">
      <c r="N28165" s="561" t="n"/>
    </row>
    <row r="28166">
      <c r="N28166" s="561" t="n"/>
    </row>
    <row r="28167">
      <c r="N28167" s="561" t="n"/>
    </row>
    <row r="28168">
      <c r="N28168" s="561" t="n"/>
    </row>
    <row r="28169">
      <c r="N28169" s="561" t="n"/>
    </row>
    <row r="28170">
      <c r="N28170" s="561" t="n"/>
    </row>
    <row r="28171">
      <c r="N28171" s="561" t="n"/>
    </row>
    <row r="28172">
      <c r="N28172" s="561" t="n"/>
    </row>
    <row r="28173">
      <c r="N28173" s="561" t="n"/>
    </row>
    <row r="28174">
      <c r="N28174" s="561" t="n"/>
    </row>
    <row r="28175">
      <c r="N28175" s="561" t="n"/>
    </row>
    <row r="28176">
      <c r="N28176" s="561" t="n"/>
    </row>
    <row r="28177">
      <c r="N28177" s="561" t="n"/>
    </row>
    <row r="28178">
      <c r="N28178" s="561" t="n"/>
    </row>
    <row r="28179">
      <c r="N28179" s="561" t="n"/>
    </row>
    <row r="28180">
      <c r="N28180" s="561" t="n"/>
    </row>
    <row r="28181">
      <c r="N28181" s="561" t="n"/>
    </row>
    <row r="28182">
      <c r="N28182" s="561" t="n"/>
    </row>
    <row r="28183">
      <c r="N28183" s="561" t="n"/>
    </row>
    <row r="28184">
      <c r="N28184" s="561" t="n"/>
    </row>
    <row r="28185">
      <c r="N28185" s="561" t="n"/>
    </row>
    <row r="28186">
      <c r="N28186" s="561" t="n"/>
    </row>
    <row r="28187">
      <c r="N28187" s="561" t="n"/>
    </row>
    <row r="28188">
      <c r="N28188" s="561" t="n"/>
    </row>
    <row r="28189">
      <c r="N28189" s="561" t="n"/>
    </row>
    <row r="28190">
      <c r="N28190" s="561" t="n"/>
    </row>
    <row r="28191">
      <c r="N28191" s="561" t="n"/>
    </row>
    <row r="28192">
      <c r="N28192" s="561" t="n"/>
    </row>
    <row r="28193">
      <c r="N28193" s="561" t="n"/>
    </row>
    <row r="28194">
      <c r="N28194" s="561" t="n"/>
    </row>
    <row r="28195">
      <c r="N28195" s="561" t="n"/>
    </row>
    <row r="28196">
      <c r="N28196" s="561" t="n"/>
    </row>
    <row r="28197">
      <c r="N28197" s="561" t="n"/>
    </row>
    <row r="28198">
      <c r="N28198" s="561" t="n"/>
    </row>
    <row r="28199">
      <c r="N28199" s="561" t="n"/>
    </row>
    <row r="28200">
      <c r="N28200" s="561" t="n"/>
    </row>
    <row r="28201">
      <c r="N28201" s="561" t="n"/>
    </row>
    <row r="28202">
      <c r="N28202" s="561" t="n"/>
    </row>
    <row r="28203">
      <c r="N28203" s="561" t="n"/>
    </row>
    <row r="28204">
      <c r="N28204" s="561" t="n"/>
    </row>
    <row r="28205">
      <c r="N28205" s="561" t="n"/>
    </row>
    <row r="28206">
      <c r="N28206" s="561" t="n"/>
    </row>
    <row r="28207">
      <c r="N28207" s="561" t="n"/>
    </row>
    <row r="28208">
      <c r="N28208" s="561" t="n"/>
    </row>
    <row r="28209">
      <c r="N28209" s="561" t="n"/>
    </row>
    <row r="28210">
      <c r="N28210" s="561" t="n"/>
    </row>
    <row r="28211">
      <c r="N28211" s="561" t="n"/>
    </row>
    <row r="28212">
      <c r="N28212" s="561" t="n"/>
    </row>
    <row r="28213">
      <c r="N28213" s="561" t="n"/>
    </row>
    <row r="28214">
      <c r="N28214" s="561" t="n"/>
    </row>
    <row r="28215">
      <c r="N28215" s="561" t="n"/>
    </row>
    <row r="28216">
      <c r="N28216" s="561" t="n"/>
    </row>
    <row r="28217">
      <c r="N28217" s="561" t="n"/>
    </row>
    <row r="28218">
      <c r="N28218" s="561" t="n"/>
    </row>
    <row r="28219">
      <c r="N28219" s="561" t="n"/>
    </row>
    <row r="28220">
      <c r="N28220" s="561" t="n"/>
    </row>
    <row r="28221">
      <c r="N28221" s="561" t="n"/>
    </row>
    <row r="28222">
      <c r="N28222" s="561" t="n"/>
    </row>
    <row r="28223">
      <c r="N28223" s="561" t="n"/>
    </row>
    <row r="28224">
      <c r="N28224" s="561" t="n"/>
    </row>
    <row r="28225">
      <c r="N28225" s="561" t="n"/>
    </row>
    <row r="28226">
      <c r="N28226" s="561" t="n"/>
    </row>
    <row r="28227">
      <c r="N28227" s="561" t="n"/>
    </row>
    <row r="28228">
      <c r="N28228" s="561" t="n"/>
    </row>
    <row r="28229">
      <c r="N28229" s="561" t="n"/>
    </row>
    <row r="28230">
      <c r="N28230" s="561" t="n"/>
    </row>
    <row r="28231">
      <c r="N28231" s="561" t="n"/>
    </row>
    <row r="28232">
      <c r="N28232" s="561" t="n"/>
    </row>
    <row r="28233">
      <c r="N28233" s="561" t="n"/>
    </row>
    <row r="28234">
      <c r="N28234" s="561" t="n"/>
    </row>
    <row r="28235">
      <c r="N28235" s="561" t="n"/>
    </row>
    <row r="28236">
      <c r="N28236" s="561" t="n"/>
    </row>
    <row r="28237">
      <c r="N28237" s="561" t="n"/>
    </row>
    <row r="28238">
      <c r="N28238" s="561" t="n"/>
    </row>
    <row r="28239">
      <c r="N28239" s="561" t="n"/>
    </row>
    <row r="28240">
      <c r="N28240" s="561" t="n"/>
    </row>
    <row r="28241">
      <c r="N28241" s="561" t="n"/>
    </row>
    <row r="28242">
      <c r="N28242" s="561" t="n"/>
    </row>
    <row r="28243">
      <c r="N28243" s="561" t="n"/>
    </row>
    <row r="28244">
      <c r="N28244" s="561" t="n"/>
    </row>
    <row r="28245">
      <c r="N28245" s="561" t="n"/>
    </row>
    <row r="28246">
      <c r="N28246" s="561" t="n"/>
    </row>
    <row r="28247">
      <c r="N28247" s="561" t="n"/>
    </row>
    <row r="28248">
      <c r="N28248" s="561" t="n"/>
    </row>
    <row r="28249">
      <c r="N28249" s="561" t="n"/>
    </row>
    <row r="28250">
      <c r="N28250" s="561" t="n"/>
    </row>
    <row r="28251">
      <c r="N28251" s="561" t="n"/>
    </row>
    <row r="28252">
      <c r="N28252" s="561" t="n"/>
    </row>
    <row r="28253">
      <c r="N28253" s="561" t="n"/>
    </row>
    <row r="28254">
      <c r="N28254" s="561" t="n"/>
    </row>
    <row r="28255">
      <c r="N28255" s="561" t="n"/>
    </row>
    <row r="28256">
      <c r="N28256" s="561" t="n"/>
    </row>
    <row r="28257">
      <c r="N28257" s="561" t="n"/>
    </row>
    <row r="28258">
      <c r="N28258" s="561" t="n"/>
    </row>
    <row r="28259">
      <c r="N28259" s="561" t="n"/>
    </row>
    <row r="28260">
      <c r="N28260" s="561" t="n"/>
    </row>
    <row r="28261">
      <c r="N28261" s="561" t="n"/>
    </row>
    <row r="28262">
      <c r="N28262" s="561" t="n"/>
    </row>
    <row r="28263">
      <c r="N28263" s="561" t="n"/>
    </row>
    <row r="28264">
      <c r="N28264" s="561" t="n"/>
    </row>
    <row r="28265">
      <c r="N28265" s="561" t="n"/>
    </row>
    <row r="28266">
      <c r="N28266" s="561" t="n"/>
    </row>
    <row r="28267">
      <c r="N28267" s="561" t="n"/>
    </row>
    <row r="28268">
      <c r="N28268" s="561" t="n"/>
    </row>
    <row r="28269">
      <c r="N28269" s="561" t="n"/>
    </row>
    <row r="28270">
      <c r="N28270" s="561" t="n"/>
    </row>
    <row r="28271">
      <c r="N28271" s="561" t="n"/>
    </row>
    <row r="28272">
      <c r="N28272" s="561" t="n"/>
    </row>
    <row r="28273">
      <c r="N28273" s="561" t="n"/>
    </row>
    <row r="28274">
      <c r="N28274" s="561" t="n"/>
    </row>
    <row r="28275">
      <c r="N28275" s="561" t="n"/>
    </row>
    <row r="28276">
      <c r="N28276" s="561" t="n"/>
    </row>
    <row r="28277">
      <c r="N28277" s="561" t="n"/>
    </row>
    <row r="28278">
      <c r="N28278" s="561" t="n"/>
    </row>
    <row r="28279">
      <c r="N28279" s="561" t="n"/>
    </row>
    <row r="28280">
      <c r="N28280" s="561" t="n"/>
    </row>
    <row r="28281">
      <c r="N28281" s="561" t="n"/>
    </row>
    <row r="28282">
      <c r="N28282" s="561" t="n"/>
    </row>
    <row r="28283">
      <c r="N28283" s="561" t="n"/>
    </row>
    <row r="28284">
      <c r="N28284" s="561" t="n"/>
    </row>
    <row r="28285">
      <c r="N28285" s="561" t="n"/>
    </row>
    <row r="28286">
      <c r="N28286" s="561" t="n"/>
    </row>
    <row r="28287">
      <c r="N28287" s="561" t="n"/>
    </row>
    <row r="28288">
      <c r="N28288" s="561" t="n"/>
    </row>
    <row r="28289">
      <c r="N28289" s="561" t="n"/>
    </row>
    <row r="28290">
      <c r="N28290" s="561" t="n"/>
    </row>
    <row r="28291">
      <c r="N28291" s="561" t="n"/>
    </row>
    <row r="28292">
      <c r="N28292" s="561" t="n"/>
    </row>
    <row r="28293">
      <c r="N28293" s="561" t="n"/>
    </row>
    <row r="28294">
      <c r="N28294" s="561" t="n"/>
    </row>
    <row r="28295">
      <c r="N28295" s="561" t="n"/>
    </row>
    <row r="28296">
      <c r="N28296" s="561" t="n"/>
    </row>
    <row r="28297">
      <c r="N28297" s="561" t="n"/>
    </row>
    <row r="28298">
      <c r="N28298" s="561" t="n"/>
    </row>
    <row r="28299">
      <c r="N28299" s="561" t="n"/>
    </row>
    <row r="28300">
      <c r="N28300" s="561" t="n"/>
    </row>
    <row r="28301">
      <c r="N28301" s="561" t="n"/>
    </row>
    <row r="28302">
      <c r="N28302" s="561" t="n"/>
    </row>
    <row r="28303">
      <c r="N28303" s="561" t="n"/>
    </row>
    <row r="28304">
      <c r="N28304" s="561" t="n"/>
    </row>
    <row r="28305">
      <c r="N28305" s="561" t="n"/>
    </row>
    <row r="28306">
      <c r="N28306" s="561" t="n"/>
    </row>
    <row r="28307">
      <c r="N28307" s="561" t="n"/>
    </row>
    <row r="28308">
      <c r="N28308" s="561" t="n"/>
    </row>
    <row r="28309">
      <c r="N28309" s="561" t="n"/>
    </row>
    <row r="28310">
      <c r="N28310" s="561" t="n"/>
    </row>
    <row r="28311">
      <c r="N28311" s="561" t="n"/>
    </row>
    <row r="28312">
      <c r="N28312" s="561" t="n"/>
    </row>
    <row r="28313">
      <c r="N28313" s="561" t="n"/>
    </row>
    <row r="28314">
      <c r="N28314" s="561" t="n"/>
    </row>
    <row r="28315">
      <c r="N28315" s="561" t="n"/>
    </row>
    <row r="28316">
      <c r="N28316" s="561" t="n"/>
    </row>
    <row r="28317">
      <c r="N28317" s="561" t="n"/>
    </row>
    <row r="28318">
      <c r="N28318" s="561" t="n"/>
    </row>
    <row r="28319">
      <c r="N28319" s="561" t="n"/>
    </row>
    <row r="28320">
      <c r="N28320" s="561" t="n"/>
    </row>
    <row r="28321">
      <c r="N28321" s="561" t="n"/>
    </row>
    <row r="28322">
      <c r="N28322" s="561" t="n"/>
    </row>
    <row r="28323">
      <c r="N28323" s="561" t="n"/>
    </row>
    <row r="28324">
      <c r="N28324" s="561" t="n"/>
    </row>
    <row r="28325">
      <c r="N28325" s="561" t="n"/>
    </row>
    <row r="28326">
      <c r="N28326" s="561" t="n"/>
    </row>
    <row r="28327">
      <c r="N28327" s="561" t="n"/>
    </row>
    <row r="28328">
      <c r="N28328" s="561" t="n"/>
    </row>
    <row r="28329">
      <c r="N28329" s="561" t="n"/>
    </row>
    <row r="28330">
      <c r="N28330" s="561" t="n"/>
    </row>
    <row r="28331">
      <c r="N28331" s="561" t="n"/>
    </row>
    <row r="28332">
      <c r="N28332" s="561" t="n"/>
    </row>
    <row r="28333">
      <c r="N28333" s="561" t="n"/>
    </row>
    <row r="28334">
      <c r="N28334" s="561" t="n"/>
    </row>
    <row r="28335">
      <c r="N28335" s="561" t="n"/>
    </row>
    <row r="28336">
      <c r="N28336" s="561" t="n"/>
    </row>
    <row r="28337">
      <c r="N28337" s="561" t="n"/>
    </row>
    <row r="28338">
      <c r="N28338" s="561" t="n"/>
    </row>
    <row r="28339">
      <c r="N28339" s="561" t="n"/>
    </row>
    <row r="28340">
      <c r="N28340" s="561" t="n"/>
    </row>
    <row r="28341">
      <c r="N28341" s="561" t="n"/>
    </row>
    <row r="28342">
      <c r="N28342" s="561" t="n"/>
    </row>
    <row r="28343">
      <c r="N28343" s="561" t="n"/>
    </row>
    <row r="28344">
      <c r="N28344" s="561" t="n"/>
    </row>
    <row r="28345">
      <c r="N28345" s="561" t="n"/>
    </row>
    <row r="28346">
      <c r="N28346" s="561" t="n"/>
    </row>
    <row r="28347">
      <c r="N28347" s="561" t="n"/>
    </row>
    <row r="28348">
      <c r="N28348" s="561" t="n"/>
    </row>
    <row r="28349">
      <c r="N28349" s="561" t="n"/>
    </row>
    <row r="28350">
      <c r="N28350" s="561" t="n"/>
    </row>
    <row r="28351">
      <c r="N28351" s="561" t="n"/>
    </row>
    <row r="28352">
      <c r="N28352" s="561" t="n"/>
    </row>
    <row r="28353">
      <c r="N28353" s="561" t="n"/>
    </row>
    <row r="28354">
      <c r="N28354" s="561" t="n"/>
    </row>
    <row r="28355">
      <c r="N28355" s="561" t="n"/>
    </row>
    <row r="28356">
      <c r="N28356" s="561" t="n"/>
    </row>
    <row r="28357">
      <c r="N28357" s="561" t="n"/>
    </row>
    <row r="28358">
      <c r="N28358" s="561" t="n"/>
    </row>
    <row r="28359">
      <c r="N28359" s="561" t="n"/>
    </row>
    <row r="28360">
      <c r="N28360" s="561" t="n"/>
    </row>
    <row r="28361">
      <c r="N28361" s="561" t="n"/>
    </row>
    <row r="28362">
      <c r="N28362" s="561" t="n"/>
    </row>
    <row r="28363">
      <c r="N28363" s="561" t="n"/>
    </row>
    <row r="28364">
      <c r="N28364" s="561" t="n"/>
    </row>
    <row r="28365">
      <c r="N28365" s="561" t="n"/>
    </row>
    <row r="28366">
      <c r="N28366" s="561" t="n"/>
    </row>
    <row r="28367">
      <c r="N28367" s="561" t="n"/>
    </row>
    <row r="28368">
      <c r="N28368" s="561" t="n"/>
    </row>
    <row r="28369">
      <c r="N28369" s="561" t="n"/>
    </row>
    <row r="28370">
      <c r="N28370" s="561" t="n"/>
    </row>
    <row r="28371">
      <c r="N28371" s="561" t="n"/>
    </row>
    <row r="28372">
      <c r="N28372" s="561" t="n"/>
    </row>
    <row r="28373">
      <c r="N28373" s="561" t="n"/>
    </row>
    <row r="28374">
      <c r="N28374" s="561" t="n"/>
    </row>
    <row r="28375">
      <c r="N28375" s="561" t="n"/>
    </row>
    <row r="28376">
      <c r="N28376" s="561" t="n"/>
    </row>
    <row r="28377">
      <c r="N28377" s="561" t="n"/>
    </row>
    <row r="28378">
      <c r="N28378" s="561" t="n"/>
    </row>
    <row r="28379">
      <c r="N28379" s="561" t="n"/>
    </row>
    <row r="28380">
      <c r="N28380" s="561" t="n"/>
    </row>
    <row r="28381">
      <c r="N28381" s="561" t="n"/>
    </row>
    <row r="28382">
      <c r="N28382" s="561" t="n"/>
    </row>
    <row r="28383">
      <c r="N28383" s="561" t="n"/>
    </row>
    <row r="28384">
      <c r="N28384" s="561" t="n"/>
    </row>
    <row r="28385">
      <c r="N28385" s="561" t="n"/>
    </row>
    <row r="28386">
      <c r="N28386" s="561" t="n"/>
    </row>
    <row r="28387">
      <c r="N28387" s="561" t="n"/>
    </row>
    <row r="28388">
      <c r="N28388" s="561" t="n"/>
    </row>
    <row r="28389">
      <c r="N28389" s="561" t="n"/>
    </row>
    <row r="28390">
      <c r="N28390" s="561" t="n"/>
    </row>
    <row r="28391">
      <c r="N28391" s="561" t="n"/>
    </row>
    <row r="28392">
      <c r="N28392" s="561" t="n"/>
    </row>
    <row r="28393">
      <c r="N28393" s="561" t="n"/>
    </row>
    <row r="28394">
      <c r="N28394" s="561" t="n"/>
    </row>
    <row r="28395">
      <c r="N28395" s="561" t="n"/>
    </row>
    <row r="28396">
      <c r="N28396" s="561" t="n"/>
    </row>
    <row r="28397">
      <c r="N28397" s="561" t="n"/>
    </row>
    <row r="28398">
      <c r="N28398" s="561" t="n"/>
    </row>
    <row r="28399">
      <c r="N28399" s="561" t="n"/>
    </row>
    <row r="28400">
      <c r="N28400" s="561" t="n"/>
    </row>
    <row r="28401">
      <c r="N28401" s="561" t="n"/>
    </row>
    <row r="28402">
      <c r="N28402" s="561" t="n"/>
    </row>
    <row r="28403">
      <c r="N28403" s="561" t="n"/>
    </row>
    <row r="28404">
      <c r="N28404" s="561" t="n"/>
    </row>
    <row r="28405">
      <c r="N28405" s="561" t="n"/>
    </row>
    <row r="28406">
      <c r="N28406" s="561" t="n"/>
    </row>
    <row r="28407">
      <c r="N28407" s="561" t="n"/>
    </row>
    <row r="28408">
      <c r="N28408" s="561" t="n"/>
    </row>
    <row r="28409">
      <c r="N28409" s="561" t="n"/>
    </row>
    <row r="28410">
      <c r="N28410" s="561" t="n"/>
    </row>
    <row r="28411">
      <c r="N28411" s="561" t="n"/>
    </row>
    <row r="28412">
      <c r="N28412" s="561" t="n"/>
    </row>
    <row r="28413">
      <c r="N28413" s="561" t="n"/>
    </row>
    <row r="28414">
      <c r="N28414" s="561" t="n"/>
    </row>
    <row r="28415">
      <c r="N28415" s="561" t="n"/>
    </row>
    <row r="28416">
      <c r="N28416" s="561" t="n"/>
    </row>
    <row r="28417">
      <c r="N28417" s="561" t="n"/>
    </row>
    <row r="28418">
      <c r="N28418" s="561" t="n"/>
    </row>
    <row r="28419">
      <c r="N28419" s="561" t="n"/>
    </row>
    <row r="28420">
      <c r="N28420" s="561" t="n"/>
    </row>
    <row r="28421">
      <c r="N28421" s="561" t="n"/>
    </row>
    <row r="28422">
      <c r="N28422" s="561" t="n"/>
    </row>
    <row r="28423">
      <c r="N28423" s="561" t="n"/>
    </row>
    <row r="28424">
      <c r="N28424" s="561" t="n"/>
    </row>
    <row r="28425">
      <c r="N28425" s="561" t="n"/>
    </row>
    <row r="28426">
      <c r="N28426" s="561" t="n"/>
    </row>
    <row r="28427">
      <c r="N28427" s="561" t="n"/>
    </row>
    <row r="28428">
      <c r="N28428" s="561" t="n"/>
    </row>
    <row r="28429">
      <c r="N28429" s="561" t="n"/>
    </row>
    <row r="28430">
      <c r="N28430" s="561" t="n"/>
    </row>
    <row r="28431">
      <c r="N28431" s="561" t="n"/>
    </row>
    <row r="28432">
      <c r="N28432" s="561" t="n"/>
    </row>
    <row r="28433">
      <c r="N28433" s="561" t="n"/>
    </row>
    <row r="28434">
      <c r="N28434" s="561" t="n"/>
    </row>
    <row r="28435">
      <c r="N28435" s="561" t="n"/>
    </row>
    <row r="28436">
      <c r="N28436" s="561" t="n"/>
    </row>
    <row r="28437">
      <c r="N28437" s="561" t="n"/>
    </row>
    <row r="28438">
      <c r="N28438" s="561" t="n"/>
    </row>
    <row r="28439">
      <c r="N28439" s="561" t="n"/>
    </row>
    <row r="28440">
      <c r="N28440" s="561" t="n"/>
    </row>
    <row r="28441">
      <c r="N28441" s="561" t="n"/>
    </row>
    <row r="28442">
      <c r="N28442" s="561" t="n"/>
    </row>
    <row r="28443">
      <c r="N28443" s="561" t="n"/>
    </row>
    <row r="28444">
      <c r="N28444" s="561" t="n"/>
    </row>
    <row r="28445">
      <c r="N28445" s="561" t="n"/>
    </row>
    <row r="28446">
      <c r="N28446" s="561" t="n"/>
    </row>
    <row r="28447">
      <c r="N28447" s="561" t="n"/>
    </row>
    <row r="28448">
      <c r="N28448" s="561" t="n"/>
    </row>
    <row r="28449">
      <c r="N28449" s="561" t="n"/>
    </row>
    <row r="28450">
      <c r="N28450" s="561" t="n"/>
    </row>
    <row r="28451">
      <c r="N28451" s="561" t="n"/>
    </row>
    <row r="28452">
      <c r="N28452" s="561" t="n"/>
    </row>
    <row r="28453">
      <c r="N28453" s="561" t="n"/>
    </row>
    <row r="28454">
      <c r="N28454" s="561" t="n"/>
    </row>
    <row r="28455">
      <c r="N28455" s="561" t="n"/>
    </row>
    <row r="28456">
      <c r="N28456" s="561" t="n"/>
    </row>
    <row r="28457">
      <c r="N28457" s="561" t="n"/>
    </row>
    <row r="28458">
      <c r="N28458" s="561" t="n"/>
    </row>
    <row r="28459">
      <c r="N28459" s="561" t="n"/>
    </row>
    <row r="28460">
      <c r="N28460" s="561" t="n"/>
    </row>
    <row r="28461">
      <c r="N28461" s="561" t="n"/>
    </row>
    <row r="28462">
      <c r="N28462" s="561" t="n"/>
    </row>
    <row r="28463">
      <c r="N28463" s="561" t="n"/>
    </row>
    <row r="28464">
      <c r="N28464" s="561" t="n"/>
    </row>
    <row r="28465">
      <c r="N28465" s="561" t="n"/>
    </row>
    <row r="28466">
      <c r="N28466" s="561" t="n"/>
    </row>
    <row r="28467">
      <c r="N28467" s="561" t="n"/>
    </row>
    <row r="28468">
      <c r="N28468" s="561" t="n"/>
    </row>
    <row r="28469">
      <c r="N28469" s="561" t="n"/>
    </row>
    <row r="28470">
      <c r="N28470" s="561" t="n"/>
    </row>
    <row r="28471">
      <c r="N28471" s="561" t="n"/>
    </row>
    <row r="28472">
      <c r="N28472" s="561" t="n"/>
    </row>
    <row r="28473">
      <c r="N28473" s="561" t="n"/>
    </row>
    <row r="28474">
      <c r="N28474" s="561" t="n"/>
    </row>
    <row r="28475">
      <c r="N28475" s="561" t="n"/>
    </row>
    <row r="28476">
      <c r="N28476" s="561" t="n"/>
    </row>
    <row r="28477">
      <c r="N28477" s="561" t="n"/>
    </row>
    <row r="28478">
      <c r="N28478" s="561" t="n"/>
    </row>
    <row r="28479">
      <c r="N28479" s="561" t="n"/>
    </row>
    <row r="28480">
      <c r="N28480" s="561" t="n"/>
    </row>
    <row r="28481">
      <c r="N28481" s="561" t="n"/>
    </row>
    <row r="28482">
      <c r="N28482" s="561" t="n"/>
    </row>
    <row r="28483">
      <c r="N28483" s="561" t="n"/>
    </row>
    <row r="28484">
      <c r="N28484" s="561" t="n"/>
    </row>
    <row r="28485">
      <c r="N28485" s="561" t="n"/>
    </row>
    <row r="28486">
      <c r="N28486" s="561" t="n"/>
    </row>
    <row r="28487">
      <c r="N28487" s="561" t="n"/>
    </row>
    <row r="28488">
      <c r="N28488" s="561" t="n"/>
    </row>
    <row r="28489">
      <c r="N28489" s="561" t="n"/>
    </row>
    <row r="28490">
      <c r="N28490" s="561" t="n"/>
    </row>
    <row r="28491">
      <c r="N28491" s="561" t="n"/>
    </row>
    <row r="28492">
      <c r="N28492" s="561" t="n"/>
    </row>
    <row r="28493">
      <c r="N28493" s="561" t="n"/>
    </row>
    <row r="28494">
      <c r="N28494" s="561" t="n"/>
    </row>
    <row r="28495">
      <c r="N28495" s="561" t="n"/>
    </row>
    <row r="28496">
      <c r="N28496" s="561" t="n"/>
    </row>
    <row r="28497">
      <c r="N28497" s="561" t="n"/>
    </row>
    <row r="28498">
      <c r="N28498" s="561" t="n"/>
    </row>
    <row r="28499">
      <c r="N28499" s="561" t="n"/>
    </row>
    <row r="28500">
      <c r="N28500" s="561" t="n"/>
    </row>
    <row r="28501">
      <c r="N28501" s="561" t="n"/>
    </row>
    <row r="28502">
      <c r="N28502" s="561" t="n"/>
    </row>
    <row r="28503">
      <c r="N28503" s="561" t="n"/>
    </row>
    <row r="28504">
      <c r="N28504" s="561" t="n"/>
    </row>
    <row r="28505">
      <c r="N28505" s="561" t="n"/>
    </row>
    <row r="28506">
      <c r="N28506" s="561" t="n"/>
    </row>
    <row r="28507">
      <c r="N28507" s="561" t="n"/>
    </row>
    <row r="28508">
      <c r="N28508" s="561" t="n"/>
    </row>
    <row r="28509">
      <c r="N28509" s="561" t="n"/>
    </row>
    <row r="28510">
      <c r="N28510" s="561" t="n"/>
    </row>
    <row r="28511">
      <c r="N28511" s="561" t="n"/>
    </row>
    <row r="28512">
      <c r="N28512" s="561" t="n"/>
    </row>
    <row r="28513">
      <c r="N28513" s="561" t="n"/>
    </row>
    <row r="28514">
      <c r="N28514" s="561" t="n"/>
    </row>
    <row r="28515">
      <c r="N28515" s="561" t="n"/>
    </row>
    <row r="28516">
      <c r="N28516" s="561" t="n"/>
    </row>
    <row r="28517">
      <c r="N28517" s="561" t="n"/>
    </row>
    <row r="28518">
      <c r="N28518" s="561" t="n"/>
    </row>
    <row r="28519">
      <c r="N28519" s="561" t="n"/>
    </row>
    <row r="28520">
      <c r="N28520" s="561" t="n"/>
    </row>
    <row r="28521">
      <c r="N28521" s="561" t="n"/>
    </row>
    <row r="28522">
      <c r="N28522" s="561" t="n"/>
    </row>
    <row r="28523">
      <c r="N28523" s="561" t="n"/>
    </row>
    <row r="28524">
      <c r="N28524" s="561" t="n"/>
    </row>
    <row r="28525">
      <c r="N28525" s="561" t="n"/>
    </row>
    <row r="28526">
      <c r="N28526" s="561" t="n"/>
    </row>
    <row r="28527">
      <c r="N28527" s="561" t="n"/>
    </row>
    <row r="28528">
      <c r="N28528" s="561" t="n"/>
    </row>
    <row r="28529">
      <c r="N28529" s="561" t="n"/>
    </row>
    <row r="28530">
      <c r="N28530" s="561" t="n"/>
    </row>
    <row r="28531">
      <c r="N28531" s="561" t="n"/>
    </row>
    <row r="28532">
      <c r="N28532" s="561" t="n"/>
    </row>
    <row r="28533">
      <c r="N28533" s="561" t="n"/>
    </row>
    <row r="28534">
      <c r="N28534" s="561" t="n"/>
    </row>
    <row r="28535">
      <c r="N28535" s="561" t="n"/>
    </row>
    <row r="28536">
      <c r="N28536" s="561" t="n"/>
    </row>
    <row r="28537">
      <c r="N28537" s="561" t="n"/>
    </row>
    <row r="28538">
      <c r="N28538" s="561" t="n"/>
    </row>
    <row r="28539">
      <c r="N28539" s="561" t="n"/>
    </row>
    <row r="28540">
      <c r="N28540" s="561" t="n"/>
    </row>
    <row r="28541">
      <c r="N28541" s="561" t="n"/>
    </row>
    <row r="28542">
      <c r="N28542" s="561" t="n"/>
    </row>
    <row r="28543">
      <c r="N28543" s="561" t="n"/>
    </row>
    <row r="28544">
      <c r="N28544" s="561" t="n"/>
    </row>
    <row r="28545">
      <c r="N28545" s="561" t="n"/>
    </row>
    <row r="28546">
      <c r="N28546" s="561" t="n"/>
    </row>
    <row r="28547">
      <c r="N28547" s="561" t="n"/>
    </row>
    <row r="28548">
      <c r="N28548" s="561" t="n"/>
    </row>
    <row r="28549">
      <c r="N28549" s="561" t="n"/>
    </row>
    <row r="28550">
      <c r="N28550" s="561" t="n"/>
    </row>
    <row r="28551">
      <c r="N28551" s="561" t="n"/>
    </row>
    <row r="28552">
      <c r="N28552" s="561" t="n"/>
    </row>
    <row r="28553">
      <c r="N28553" s="561" t="n"/>
    </row>
    <row r="28554">
      <c r="N28554" s="561" t="n"/>
    </row>
    <row r="28555">
      <c r="N28555" s="561" t="n"/>
    </row>
    <row r="28556">
      <c r="N28556" s="561" t="n"/>
    </row>
    <row r="28557">
      <c r="N28557" s="561" t="n"/>
    </row>
    <row r="28558">
      <c r="N28558" s="561" t="n"/>
    </row>
    <row r="28559">
      <c r="N28559" s="561" t="n"/>
    </row>
    <row r="28560">
      <c r="N28560" s="561" t="n"/>
    </row>
    <row r="28561">
      <c r="N28561" s="561" t="n"/>
    </row>
    <row r="28562">
      <c r="N28562" s="561" t="n"/>
    </row>
    <row r="28563">
      <c r="N28563" s="561" t="n"/>
    </row>
    <row r="28564">
      <c r="N28564" s="561" t="n"/>
    </row>
    <row r="28565">
      <c r="N28565" s="561" t="n"/>
    </row>
    <row r="28566">
      <c r="N28566" s="561" t="n"/>
    </row>
    <row r="28567">
      <c r="N28567" s="561" t="n"/>
    </row>
    <row r="28568">
      <c r="N28568" s="561" t="n"/>
    </row>
    <row r="28569">
      <c r="N28569" s="561" t="n"/>
    </row>
    <row r="28570">
      <c r="N28570" s="561" t="n"/>
    </row>
    <row r="28571">
      <c r="N28571" s="561" t="n"/>
    </row>
    <row r="28572">
      <c r="N28572" s="561" t="n"/>
    </row>
    <row r="28573">
      <c r="N28573" s="561" t="n"/>
    </row>
    <row r="28574">
      <c r="N28574" s="561" t="n"/>
    </row>
    <row r="28575">
      <c r="N28575" s="561" t="n"/>
    </row>
    <row r="28576">
      <c r="N28576" s="561" t="n"/>
    </row>
    <row r="28577">
      <c r="N28577" s="561" t="n"/>
    </row>
    <row r="28578">
      <c r="N28578" s="561" t="n"/>
    </row>
    <row r="28579">
      <c r="N28579" s="561" t="n"/>
    </row>
    <row r="28580">
      <c r="N28580" s="561" t="n"/>
    </row>
    <row r="28581">
      <c r="N28581" s="561" t="n"/>
    </row>
    <row r="28582">
      <c r="N28582" s="561" t="n"/>
    </row>
    <row r="28583">
      <c r="N28583" s="561" t="n"/>
    </row>
    <row r="28584">
      <c r="N28584" s="561" t="n"/>
    </row>
    <row r="28585">
      <c r="N28585" s="561" t="n"/>
    </row>
    <row r="28586">
      <c r="N28586" s="561" t="n"/>
    </row>
    <row r="28587">
      <c r="N28587" s="561" t="n"/>
    </row>
    <row r="28588">
      <c r="N28588" s="561" t="n"/>
    </row>
    <row r="28589">
      <c r="N28589" s="561" t="n"/>
    </row>
    <row r="28590">
      <c r="N28590" s="561" t="n"/>
    </row>
    <row r="28591">
      <c r="N28591" s="561" t="n"/>
    </row>
    <row r="28592">
      <c r="N28592" s="561" t="n"/>
    </row>
    <row r="28593">
      <c r="N28593" s="561" t="n"/>
    </row>
    <row r="28594">
      <c r="N28594" s="561" t="n"/>
    </row>
    <row r="28595">
      <c r="N28595" s="561" t="n"/>
    </row>
    <row r="28596">
      <c r="N28596" s="561" t="n"/>
    </row>
    <row r="28597">
      <c r="N28597" s="561" t="n"/>
    </row>
    <row r="28598">
      <c r="N28598" s="561" t="n"/>
    </row>
    <row r="28599">
      <c r="N28599" s="561" t="n"/>
    </row>
    <row r="28600">
      <c r="N28600" s="561" t="n"/>
    </row>
    <row r="28601">
      <c r="N28601" s="561" t="n"/>
    </row>
    <row r="28602">
      <c r="N28602" s="561" t="n"/>
    </row>
    <row r="28603">
      <c r="N28603" s="561" t="n"/>
    </row>
    <row r="28604">
      <c r="N28604" s="561" t="n"/>
    </row>
    <row r="28605">
      <c r="N28605" s="561" t="n"/>
    </row>
    <row r="28606">
      <c r="N28606" s="561" t="n"/>
    </row>
    <row r="28607">
      <c r="N28607" s="561" t="n"/>
    </row>
    <row r="28608">
      <c r="N28608" s="561" t="n"/>
    </row>
    <row r="28609">
      <c r="N28609" s="561" t="n"/>
    </row>
    <row r="28610">
      <c r="N28610" s="561" t="n"/>
    </row>
    <row r="28611">
      <c r="N28611" s="561" t="n"/>
    </row>
    <row r="28612">
      <c r="N28612" s="561" t="n"/>
    </row>
    <row r="28613">
      <c r="N28613" s="561" t="n"/>
    </row>
    <row r="28614">
      <c r="N28614" s="561" t="n"/>
    </row>
    <row r="28615">
      <c r="N28615" s="561" t="n"/>
    </row>
    <row r="28616">
      <c r="N28616" s="561" t="n"/>
    </row>
    <row r="28617">
      <c r="N28617" s="561" t="n"/>
    </row>
    <row r="28618">
      <c r="N28618" s="561" t="n"/>
    </row>
    <row r="28619">
      <c r="N28619" s="561" t="n"/>
    </row>
    <row r="28620">
      <c r="N28620" s="561" t="n"/>
    </row>
    <row r="28621">
      <c r="N28621" s="561" t="n"/>
    </row>
    <row r="28622">
      <c r="N28622" s="561" t="n"/>
    </row>
    <row r="28623">
      <c r="N28623" s="561" t="n"/>
    </row>
    <row r="28624">
      <c r="N28624" s="561" t="n"/>
    </row>
    <row r="28625">
      <c r="N28625" s="561" t="n"/>
    </row>
    <row r="28626">
      <c r="N28626" s="561" t="n"/>
    </row>
    <row r="28627">
      <c r="N28627" s="561" t="n"/>
    </row>
    <row r="28628">
      <c r="N28628" s="561" t="n"/>
    </row>
    <row r="28629">
      <c r="N28629" s="561" t="n"/>
    </row>
    <row r="28630">
      <c r="N28630" s="561" t="n"/>
    </row>
    <row r="28631">
      <c r="N28631" s="561" t="n"/>
    </row>
    <row r="28632">
      <c r="N28632" s="561" t="n"/>
    </row>
    <row r="28633">
      <c r="N28633" s="561" t="n"/>
    </row>
    <row r="28634">
      <c r="N28634" s="561" t="n"/>
    </row>
    <row r="28635">
      <c r="N28635" s="561" t="n"/>
    </row>
    <row r="28636">
      <c r="N28636" s="561" t="n"/>
    </row>
    <row r="28637">
      <c r="N28637" s="561" t="n"/>
    </row>
    <row r="28638">
      <c r="N28638" s="561" t="n"/>
    </row>
    <row r="28639">
      <c r="N28639" s="561" t="n"/>
    </row>
    <row r="28640">
      <c r="N28640" s="561" t="n"/>
    </row>
    <row r="28641">
      <c r="N28641" s="561" t="n"/>
    </row>
    <row r="28642">
      <c r="N28642" s="561" t="n"/>
    </row>
    <row r="28643">
      <c r="N28643" s="561" t="n"/>
    </row>
    <row r="28644">
      <c r="N28644" s="561" t="n"/>
    </row>
    <row r="28645">
      <c r="N28645" s="561" t="n"/>
    </row>
    <row r="28646">
      <c r="N28646" s="561" t="n"/>
    </row>
    <row r="28647">
      <c r="N28647" s="561" t="n"/>
    </row>
    <row r="28648">
      <c r="N28648" s="561" t="n"/>
    </row>
    <row r="28649">
      <c r="N28649" s="561" t="n"/>
    </row>
    <row r="28650">
      <c r="N28650" s="561" t="n"/>
    </row>
    <row r="28651">
      <c r="N28651" s="561" t="n"/>
    </row>
    <row r="28652">
      <c r="N28652" s="561" t="n"/>
    </row>
    <row r="28653">
      <c r="N28653" s="561" t="n"/>
    </row>
    <row r="28654">
      <c r="N28654" s="561" t="n"/>
    </row>
    <row r="28655">
      <c r="N28655" s="561" t="n"/>
    </row>
    <row r="28656">
      <c r="N28656" s="561" t="n"/>
    </row>
    <row r="28657">
      <c r="N28657" s="561" t="n"/>
    </row>
    <row r="28658">
      <c r="N28658" s="561" t="n"/>
    </row>
    <row r="28659">
      <c r="N28659" s="561" t="n"/>
    </row>
    <row r="28660">
      <c r="N28660" s="561" t="n"/>
    </row>
    <row r="28661">
      <c r="N28661" s="561" t="n"/>
    </row>
    <row r="28662">
      <c r="N28662" s="561" t="n"/>
    </row>
    <row r="28663">
      <c r="N28663" s="561" t="n"/>
    </row>
    <row r="28664">
      <c r="N28664" s="561" t="n"/>
    </row>
    <row r="28665">
      <c r="N28665" s="561" t="n"/>
    </row>
    <row r="28666">
      <c r="N28666" s="561" t="n"/>
    </row>
    <row r="28667">
      <c r="N28667" s="561" t="n"/>
    </row>
    <row r="28668">
      <c r="N28668" s="561" t="n"/>
    </row>
    <row r="28669">
      <c r="N28669" s="561" t="n"/>
    </row>
    <row r="28670">
      <c r="N28670" s="561" t="n"/>
    </row>
    <row r="28671">
      <c r="N28671" s="561" t="n"/>
    </row>
    <row r="28672">
      <c r="N28672" s="561" t="n"/>
    </row>
    <row r="28673">
      <c r="N28673" s="561" t="n"/>
    </row>
    <row r="28674">
      <c r="N28674" s="561" t="n"/>
    </row>
    <row r="28675">
      <c r="N28675" s="561" t="n"/>
    </row>
    <row r="28676">
      <c r="N28676" s="561" t="n"/>
    </row>
    <row r="28677">
      <c r="N28677" s="561" t="n"/>
    </row>
    <row r="28678">
      <c r="N28678" s="561" t="n"/>
    </row>
    <row r="28679">
      <c r="N28679" s="561" t="n"/>
    </row>
    <row r="28680">
      <c r="N28680" s="561" t="n"/>
    </row>
    <row r="28681">
      <c r="N28681" s="561" t="n"/>
    </row>
    <row r="28682">
      <c r="N28682" s="561" t="n"/>
    </row>
    <row r="28683">
      <c r="N28683" s="561" t="n"/>
    </row>
    <row r="28684">
      <c r="N28684" s="561" t="n"/>
    </row>
    <row r="28685">
      <c r="N28685" s="561" t="n"/>
    </row>
    <row r="28686">
      <c r="N28686" s="561" t="n"/>
    </row>
    <row r="28687">
      <c r="N28687" s="561" t="n"/>
    </row>
    <row r="28688">
      <c r="N28688" s="561" t="n"/>
    </row>
    <row r="28689">
      <c r="N28689" s="561" t="n"/>
    </row>
    <row r="28690">
      <c r="N28690" s="561" t="n"/>
    </row>
    <row r="28691">
      <c r="N28691" s="561" t="n"/>
    </row>
    <row r="28692">
      <c r="N28692" s="561" t="n"/>
    </row>
    <row r="28693">
      <c r="N28693" s="561" t="n"/>
    </row>
    <row r="28694">
      <c r="N28694" s="561" t="n"/>
    </row>
    <row r="28695">
      <c r="N28695" s="561" t="n"/>
    </row>
    <row r="28696">
      <c r="N28696" s="561" t="n"/>
    </row>
    <row r="28697">
      <c r="N28697" s="561" t="n"/>
    </row>
    <row r="28698">
      <c r="N28698" s="561" t="n"/>
    </row>
    <row r="28699">
      <c r="N28699" s="561" t="n"/>
    </row>
    <row r="28700">
      <c r="N28700" s="561" t="n"/>
    </row>
    <row r="28701">
      <c r="N28701" s="561" t="n"/>
    </row>
    <row r="28702">
      <c r="N28702" s="561" t="n"/>
    </row>
    <row r="28703">
      <c r="N28703" s="561" t="n"/>
    </row>
    <row r="28704">
      <c r="N28704" s="561" t="n"/>
    </row>
    <row r="28705">
      <c r="N28705" s="561" t="n"/>
    </row>
    <row r="28706">
      <c r="N28706" s="561" t="n"/>
    </row>
    <row r="28707">
      <c r="N28707" s="561" t="n"/>
    </row>
    <row r="28708">
      <c r="N28708" s="561" t="n"/>
    </row>
    <row r="28709">
      <c r="N28709" s="561" t="n"/>
    </row>
    <row r="28710">
      <c r="N28710" s="561" t="n"/>
    </row>
    <row r="28711">
      <c r="N28711" s="561" t="n"/>
    </row>
    <row r="28712">
      <c r="N28712" s="561" t="n"/>
    </row>
    <row r="28713">
      <c r="N28713" s="561" t="n"/>
    </row>
    <row r="28714">
      <c r="N28714" s="561" t="n"/>
    </row>
    <row r="28715">
      <c r="N28715" s="561" t="n"/>
    </row>
    <row r="28716">
      <c r="N28716" s="561" t="n"/>
    </row>
    <row r="28717">
      <c r="N28717" s="561" t="n"/>
    </row>
    <row r="28718">
      <c r="N28718" s="561" t="n"/>
    </row>
    <row r="28719">
      <c r="N28719" s="561" t="n"/>
    </row>
    <row r="28720">
      <c r="N28720" s="561" t="n"/>
    </row>
    <row r="28721">
      <c r="N28721" s="561" t="n"/>
    </row>
    <row r="28722">
      <c r="N28722" s="561" t="n"/>
    </row>
    <row r="28723">
      <c r="N28723" s="561" t="n"/>
    </row>
    <row r="28724">
      <c r="N28724" s="561" t="n"/>
    </row>
    <row r="28725">
      <c r="N28725" s="561" t="n"/>
    </row>
    <row r="28726">
      <c r="N28726" s="561" t="n"/>
    </row>
    <row r="28727">
      <c r="N28727" s="561" t="n"/>
    </row>
    <row r="28728">
      <c r="N28728" s="561" t="n"/>
    </row>
    <row r="28729">
      <c r="N28729" s="561" t="n"/>
    </row>
    <row r="28730">
      <c r="N28730" s="561" t="n"/>
    </row>
    <row r="28731">
      <c r="N28731" s="561" t="n"/>
    </row>
    <row r="28732">
      <c r="N28732" s="561" t="n"/>
    </row>
    <row r="28733">
      <c r="N28733" s="561" t="n"/>
    </row>
    <row r="28734">
      <c r="N28734" s="561" t="n"/>
    </row>
    <row r="28735">
      <c r="N28735" s="561" t="n"/>
    </row>
    <row r="28736">
      <c r="N28736" s="561" t="n"/>
    </row>
    <row r="28737">
      <c r="N28737" s="561" t="n"/>
    </row>
    <row r="28738">
      <c r="N28738" s="561" t="n"/>
    </row>
    <row r="28739">
      <c r="N28739" s="561" t="n"/>
    </row>
    <row r="28740">
      <c r="N28740" s="561" t="n"/>
    </row>
    <row r="28741">
      <c r="N28741" s="561" t="n"/>
    </row>
    <row r="28742">
      <c r="N28742" s="561" t="n"/>
    </row>
    <row r="28743">
      <c r="N28743" s="561" t="n"/>
    </row>
    <row r="28744">
      <c r="N28744" s="561" t="n"/>
    </row>
    <row r="28745">
      <c r="N28745" s="561" t="n"/>
    </row>
    <row r="28746">
      <c r="N28746" s="561" t="n"/>
    </row>
    <row r="28747">
      <c r="N28747" s="561" t="n"/>
    </row>
    <row r="28748">
      <c r="N28748" s="561" t="n"/>
    </row>
    <row r="28749">
      <c r="N28749" s="561" t="n"/>
    </row>
    <row r="28750">
      <c r="N28750" s="561" t="n"/>
    </row>
    <row r="28751">
      <c r="N28751" s="561" t="n"/>
    </row>
    <row r="28752">
      <c r="N28752" s="561" t="n"/>
    </row>
    <row r="28753">
      <c r="N28753" s="561" t="n"/>
    </row>
    <row r="28754">
      <c r="N28754" s="561" t="n"/>
    </row>
    <row r="28755">
      <c r="N28755" s="561" t="n"/>
    </row>
    <row r="28756">
      <c r="N28756" s="561" t="n"/>
    </row>
    <row r="28757">
      <c r="N28757" s="561" t="n"/>
    </row>
    <row r="28758">
      <c r="N28758" s="561" t="n"/>
    </row>
    <row r="28759">
      <c r="N28759" s="561" t="n"/>
    </row>
    <row r="28760">
      <c r="N28760" s="561" t="n"/>
    </row>
    <row r="28761">
      <c r="N28761" s="561" t="n"/>
    </row>
    <row r="28762">
      <c r="N28762" s="561" t="n"/>
    </row>
    <row r="28763">
      <c r="N28763" s="561" t="n"/>
    </row>
    <row r="28764">
      <c r="N28764" s="561" t="n"/>
    </row>
    <row r="28765">
      <c r="N28765" s="561" t="n"/>
    </row>
    <row r="28766">
      <c r="N28766" s="561" t="n"/>
    </row>
    <row r="28767">
      <c r="N28767" s="561" t="n"/>
    </row>
    <row r="28768">
      <c r="N28768" s="561" t="n"/>
    </row>
    <row r="28769">
      <c r="N28769" s="561" t="n"/>
    </row>
    <row r="28770">
      <c r="N28770" s="561" t="n"/>
    </row>
    <row r="28771">
      <c r="N28771" s="561" t="n"/>
    </row>
    <row r="28772">
      <c r="N28772" s="561" t="n"/>
    </row>
    <row r="28773">
      <c r="N28773" s="561" t="n"/>
    </row>
    <row r="28774">
      <c r="N28774" s="561" t="n"/>
    </row>
    <row r="28775">
      <c r="N28775" s="561" t="n"/>
    </row>
    <row r="28776">
      <c r="N28776" s="561" t="n"/>
    </row>
    <row r="28777">
      <c r="N28777" s="561" t="n"/>
    </row>
    <row r="28778">
      <c r="N28778" s="561" t="n"/>
    </row>
    <row r="28779">
      <c r="N28779" s="561" t="n"/>
    </row>
    <row r="28780">
      <c r="N28780" s="561" t="n"/>
    </row>
    <row r="28781">
      <c r="N28781" s="561" t="n"/>
    </row>
    <row r="28782">
      <c r="N28782" s="561" t="n"/>
    </row>
    <row r="28783">
      <c r="N28783" s="561" t="n"/>
    </row>
    <row r="28784">
      <c r="N28784" s="561" t="n"/>
    </row>
    <row r="28785">
      <c r="N28785" s="561" t="n"/>
    </row>
    <row r="28786">
      <c r="N28786" s="561" t="n"/>
    </row>
    <row r="28787">
      <c r="N28787" s="561" t="n"/>
    </row>
    <row r="28788">
      <c r="N28788" s="561" t="n"/>
    </row>
    <row r="28789">
      <c r="N28789" s="561" t="n"/>
    </row>
    <row r="28790">
      <c r="N28790" s="561" t="n"/>
    </row>
    <row r="28791">
      <c r="N28791" s="561" t="n"/>
    </row>
    <row r="28792">
      <c r="N28792" s="561" t="n"/>
    </row>
    <row r="28793">
      <c r="N28793" s="561" t="n"/>
    </row>
    <row r="28794">
      <c r="N28794" s="561" t="n"/>
    </row>
    <row r="28795">
      <c r="N28795" s="561" t="n"/>
    </row>
    <row r="28796">
      <c r="N28796" s="561" t="n"/>
    </row>
    <row r="28797">
      <c r="N28797" s="561" t="n"/>
    </row>
    <row r="28798">
      <c r="N28798" s="561" t="n"/>
    </row>
    <row r="28799">
      <c r="N28799" s="561" t="n"/>
    </row>
    <row r="28800">
      <c r="N28800" s="561" t="n"/>
    </row>
    <row r="28801">
      <c r="N28801" s="561" t="n"/>
    </row>
    <row r="28802">
      <c r="N28802" s="561" t="n"/>
    </row>
    <row r="28803">
      <c r="N28803" s="561" t="n"/>
    </row>
    <row r="28804">
      <c r="N28804" s="561" t="n"/>
    </row>
    <row r="28805">
      <c r="N28805" s="561" t="n"/>
    </row>
    <row r="28806">
      <c r="N28806" s="561" t="n"/>
    </row>
    <row r="28807">
      <c r="N28807" s="561" t="n"/>
    </row>
    <row r="28808">
      <c r="N28808" s="561" t="n"/>
    </row>
    <row r="28809">
      <c r="N28809" s="561" t="n"/>
    </row>
    <row r="28810">
      <c r="N28810" s="561" t="n"/>
    </row>
    <row r="28811">
      <c r="N28811" s="561" t="n"/>
    </row>
    <row r="28812">
      <c r="N28812" s="561" t="n"/>
    </row>
    <row r="28813">
      <c r="N28813" s="561" t="n"/>
    </row>
    <row r="28814">
      <c r="N28814" s="561" t="n"/>
    </row>
    <row r="28815">
      <c r="N28815" s="561" t="n"/>
    </row>
    <row r="28816">
      <c r="N28816" s="561" t="n"/>
    </row>
    <row r="28817">
      <c r="N28817" s="561" t="n"/>
    </row>
    <row r="28818">
      <c r="N28818" s="561" t="n"/>
    </row>
    <row r="28819">
      <c r="N28819" s="561" t="n"/>
    </row>
    <row r="28820">
      <c r="N28820" s="561" t="n"/>
    </row>
    <row r="28821">
      <c r="N28821" s="561" t="n"/>
    </row>
    <row r="28822">
      <c r="N28822" s="561" t="n"/>
    </row>
    <row r="28823">
      <c r="N28823" s="561" t="n"/>
    </row>
    <row r="28824">
      <c r="N28824" s="561" t="n"/>
    </row>
    <row r="28825">
      <c r="N28825" s="561" t="n"/>
    </row>
    <row r="28826">
      <c r="N28826" s="561" t="n"/>
    </row>
    <row r="28827">
      <c r="N28827" s="561" t="n"/>
    </row>
    <row r="28828">
      <c r="N28828" s="561" t="n"/>
    </row>
    <row r="28829">
      <c r="N28829" s="561" t="n"/>
    </row>
    <row r="28830">
      <c r="N28830" s="561" t="n"/>
    </row>
    <row r="28831">
      <c r="N28831" s="561" t="n"/>
    </row>
    <row r="28832">
      <c r="N28832" s="561" t="n"/>
    </row>
    <row r="28833">
      <c r="N28833" s="561" t="n"/>
    </row>
    <row r="28834">
      <c r="N28834" s="561" t="n"/>
    </row>
    <row r="28835">
      <c r="N28835" s="561" t="n"/>
    </row>
    <row r="28836">
      <c r="N28836" s="561" t="n"/>
    </row>
    <row r="28837">
      <c r="N28837" s="561" t="n"/>
    </row>
    <row r="28838">
      <c r="N28838" s="561" t="n"/>
    </row>
    <row r="28839">
      <c r="N28839" s="561" t="n"/>
    </row>
    <row r="28840">
      <c r="N28840" s="561" t="n"/>
    </row>
    <row r="28841">
      <c r="N28841" s="561" t="n"/>
    </row>
    <row r="28842">
      <c r="N28842" s="561" t="n"/>
    </row>
    <row r="28843">
      <c r="N28843" s="561" t="n"/>
    </row>
    <row r="28844">
      <c r="N28844" s="561" t="n"/>
    </row>
    <row r="28845">
      <c r="N28845" s="561" t="n"/>
    </row>
    <row r="28846">
      <c r="N28846" s="561" t="n"/>
    </row>
    <row r="28847">
      <c r="N28847" s="561" t="n"/>
    </row>
    <row r="28848">
      <c r="N28848" s="561" t="n"/>
    </row>
    <row r="28849">
      <c r="N28849" s="561" t="n"/>
    </row>
    <row r="28850">
      <c r="N28850" s="561" t="n"/>
    </row>
    <row r="28851">
      <c r="N28851" s="561" t="n"/>
    </row>
    <row r="28852">
      <c r="N28852" s="561" t="n"/>
    </row>
    <row r="28853">
      <c r="N28853" s="561" t="n"/>
    </row>
    <row r="28854">
      <c r="N28854" s="561" t="n"/>
    </row>
    <row r="28855">
      <c r="N28855" s="561" t="n"/>
    </row>
    <row r="28856">
      <c r="N28856" s="561" t="n"/>
    </row>
    <row r="28857">
      <c r="N28857" s="561" t="n"/>
    </row>
    <row r="28858">
      <c r="N28858" s="561" t="n"/>
    </row>
    <row r="28859">
      <c r="N28859" s="561" t="n"/>
    </row>
    <row r="28860">
      <c r="N28860" s="561" t="n"/>
    </row>
    <row r="28861">
      <c r="N28861" s="561" t="n"/>
    </row>
    <row r="28862">
      <c r="N28862" s="561" t="n"/>
    </row>
    <row r="28863">
      <c r="N28863" s="561" t="n"/>
    </row>
    <row r="28864">
      <c r="N28864" s="561" t="n"/>
    </row>
    <row r="28865">
      <c r="N28865" s="561" t="n"/>
    </row>
    <row r="28866">
      <c r="N28866" s="561" t="n"/>
    </row>
    <row r="28867">
      <c r="N28867" s="561" t="n"/>
    </row>
    <row r="28868">
      <c r="N28868" s="561" t="n"/>
    </row>
    <row r="28869">
      <c r="N28869" s="561" t="n"/>
    </row>
    <row r="28870">
      <c r="N28870" s="561" t="n"/>
    </row>
    <row r="28871">
      <c r="N28871" s="561" t="n"/>
    </row>
    <row r="28872">
      <c r="N28872" s="561" t="n"/>
    </row>
    <row r="28873">
      <c r="N28873" s="561" t="n"/>
    </row>
    <row r="28874">
      <c r="N28874" s="561" t="n"/>
    </row>
    <row r="28875">
      <c r="N28875" s="561" t="n"/>
    </row>
    <row r="28876">
      <c r="N28876" s="561" t="n"/>
    </row>
    <row r="28877">
      <c r="N28877" s="561" t="n"/>
    </row>
    <row r="28878">
      <c r="N28878" s="561" t="n"/>
    </row>
    <row r="28879">
      <c r="N28879" s="561" t="n"/>
    </row>
    <row r="28880">
      <c r="N28880" s="561" t="n"/>
    </row>
    <row r="28881">
      <c r="N28881" s="561" t="n"/>
    </row>
    <row r="28882">
      <c r="N28882" s="561" t="n"/>
    </row>
    <row r="28883">
      <c r="N28883" s="561" t="n"/>
    </row>
    <row r="28884">
      <c r="N28884" s="561" t="n"/>
    </row>
    <row r="28885">
      <c r="N28885" s="561" t="n"/>
    </row>
    <row r="28886">
      <c r="N28886" s="561" t="n"/>
    </row>
    <row r="28887">
      <c r="N28887" s="561" t="n"/>
    </row>
    <row r="28888">
      <c r="N28888" s="561" t="n"/>
    </row>
    <row r="28889">
      <c r="N28889" s="561" t="n"/>
    </row>
    <row r="28890">
      <c r="N28890" s="561" t="n"/>
    </row>
    <row r="28891">
      <c r="N28891" s="561" t="n"/>
    </row>
    <row r="28892">
      <c r="N28892" s="561" t="n"/>
    </row>
    <row r="28893">
      <c r="N28893" s="561" t="n"/>
    </row>
    <row r="28894">
      <c r="N28894" s="561" t="n"/>
    </row>
    <row r="28895">
      <c r="N28895" s="561" t="n"/>
    </row>
    <row r="28896">
      <c r="N28896" s="561" t="n"/>
    </row>
    <row r="28897">
      <c r="N28897" s="561" t="n"/>
    </row>
    <row r="28898">
      <c r="N28898" s="561" t="n"/>
    </row>
    <row r="28899">
      <c r="N28899" s="561" t="n"/>
    </row>
    <row r="28900">
      <c r="N28900" s="561" t="n"/>
    </row>
    <row r="28901">
      <c r="N28901" s="561" t="n"/>
    </row>
    <row r="28902">
      <c r="N28902" s="561" t="n"/>
    </row>
    <row r="28903">
      <c r="N28903" s="561" t="n"/>
    </row>
    <row r="28904">
      <c r="N28904" s="561" t="n"/>
    </row>
    <row r="28905">
      <c r="N28905" s="561" t="n"/>
    </row>
    <row r="28906">
      <c r="N28906" s="561" t="n"/>
    </row>
    <row r="28907">
      <c r="N28907" s="561" t="n"/>
    </row>
    <row r="28908">
      <c r="N28908" s="561" t="n"/>
    </row>
    <row r="28909">
      <c r="N28909" s="561" t="n"/>
    </row>
    <row r="28910">
      <c r="N28910" s="561" t="n"/>
    </row>
    <row r="28911">
      <c r="N28911" s="561" t="n"/>
    </row>
    <row r="28912">
      <c r="N28912" s="561" t="n"/>
    </row>
    <row r="28913">
      <c r="N28913" s="561" t="n"/>
    </row>
    <row r="28914">
      <c r="N28914" s="561" t="n"/>
    </row>
    <row r="28915">
      <c r="N28915" s="561" t="n"/>
    </row>
    <row r="28916">
      <c r="N28916" s="561" t="n"/>
    </row>
    <row r="28917">
      <c r="N28917" s="561" t="n"/>
    </row>
    <row r="28918">
      <c r="N28918" s="561" t="n"/>
    </row>
    <row r="28919">
      <c r="N28919" s="561" t="n"/>
    </row>
    <row r="28920">
      <c r="N28920" s="561" t="n"/>
    </row>
    <row r="28921">
      <c r="N28921" s="561" t="n"/>
    </row>
    <row r="28922">
      <c r="N28922" s="561" t="n"/>
    </row>
    <row r="28923">
      <c r="N28923" s="561" t="n"/>
    </row>
    <row r="28924">
      <c r="N28924" s="561" t="n"/>
    </row>
    <row r="28925">
      <c r="N28925" s="561" t="n"/>
    </row>
    <row r="28926">
      <c r="N28926" s="561" t="n"/>
    </row>
    <row r="28927">
      <c r="N28927" s="561" t="n"/>
    </row>
    <row r="28928">
      <c r="N28928" s="561" t="n"/>
    </row>
    <row r="28929">
      <c r="N28929" s="561" t="n"/>
    </row>
    <row r="28930">
      <c r="N28930" s="561" t="n"/>
    </row>
    <row r="28931">
      <c r="N28931" s="561" t="n"/>
    </row>
    <row r="28932">
      <c r="N28932" s="561" t="n"/>
    </row>
    <row r="28933">
      <c r="N28933" s="561" t="n"/>
    </row>
    <row r="28934">
      <c r="N28934" s="561" t="n"/>
    </row>
    <row r="28935">
      <c r="N28935" s="561" t="n"/>
    </row>
    <row r="28936">
      <c r="N28936" s="561" t="n"/>
    </row>
    <row r="28937">
      <c r="N28937" s="561" t="n"/>
    </row>
    <row r="28938">
      <c r="N28938" s="561" t="n"/>
    </row>
    <row r="28939">
      <c r="N28939" s="561" t="n"/>
    </row>
    <row r="28940">
      <c r="N28940" s="561" t="n"/>
    </row>
    <row r="28941">
      <c r="N28941" s="561" t="n"/>
    </row>
    <row r="28942">
      <c r="N28942" s="561" t="n"/>
    </row>
    <row r="28943">
      <c r="N28943" s="561" t="n"/>
    </row>
    <row r="28944">
      <c r="N28944" s="561" t="n"/>
    </row>
    <row r="28945">
      <c r="N28945" s="561" t="n"/>
    </row>
    <row r="28946">
      <c r="N28946" s="561" t="n"/>
    </row>
    <row r="28947">
      <c r="N28947" s="561" t="n"/>
    </row>
    <row r="28948">
      <c r="N28948" s="561" t="n"/>
    </row>
    <row r="28949">
      <c r="N28949" s="561" t="n"/>
    </row>
    <row r="28950">
      <c r="N28950" s="561" t="n"/>
    </row>
    <row r="28951">
      <c r="N28951" s="561" t="n"/>
    </row>
    <row r="28952">
      <c r="N28952" s="561" t="n"/>
    </row>
    <row r="28953">
      <c r="N28953" s="561" t="n"/>
    </row>
    <row r="28954">
      <c r="N28954" s="561" t="n"/>
    </row>
    <row r="28955">
      <c r="N28955" s="561" t="n"/>
    </row>
    <row r="28956">
      <c r="N28956" s="561" t="n"/>
    </row>
    <row r="28957">
      <c r="N28957" s="561" t="n"/>
    </row>
    <row r="28958">
      <c r="N28958" s="561" t="n"/>
    </row>
    <row r="28959">
      <c r="N28959" s="561" t="n"/>
    </row>
    <row r="28960">
      <c r="N28960" s="561" t="n"/>
    </row>
    <row r="28961">
      <c r="N28961" s="561" t="n"/>
    </row>
    <row r="28962">
      <c r="N28962" s="561" t="n"/>
    </row>
    <row r="28963">
      <c r="N28963" s="561" t="n"/>
    </row>
    <row r="28964">
      <c r="N28964" s="561" t="n"/>
    </row>
    <row r="28965">
      <c r="N28965" s="561" t="n"/>
    </row>
    <row r="28966">
      <c r="N28966" s="561" t="n"/>
    </row>
    <row r="28967">
      <c r="N28967" s="561" t="n"/>
    </row>
    <row r="28968">
      <c r="N28968" s="561" t="n"/>
    </row>
    <row r="28969">
      <c r="N28969" s="561" t="n"/>
    </row>
    <row r="28970">
      <c r="N28970" s="561" t="n"/>
    </row>
    <row r="28971">
      <c r="N28971" s="561" t="n"/>
    </row>
    <row r="28972">
      <c r="N28972" s="561" t="n"/>
    </row>
    <row r="28973">
      <c r="N28973" s="561" t="n"/>
    </row>
    <row r="28974">
      <c r="N28974" s="561" t="n"/>
    </row>
    <row r="28975">
      <c r="N28975" s="561" t="n"/>
    </row>
    <row r="28976">
      <c r="N28976" s="561" t="n"/>
    </row>
    <row r="28977">
      <c r="N28977" s="561" t="n"/>
    </row>
    <row r="28978">
      <c r="N28978" s="561" t="n"/>
    </row>
    <row r="28979">
      <c r="N28979" s="561" t="n"/>
    </row>
    <row r="28980">
      <c r="N28980" s="561" t="n"/>
    </row>
    <row r="28981">
      <c r="N28981" s="561" t="n"/>
    </row>
    <row r="28982">
      <c r="N28982" s="561" t="n"/>
    </row>
    <row r="28983">
      <c r="N28983" s="561" t="n"/>
    </row>
    <row r="28984">
      <c r="N28984" s="561" t="n"/>
    </row>
    <row r="28985">
      <c r="N28985" s="561" t="n"/>
    </row>
    <row r="28986">
      <c r="N28986" s="561" t="n"/>
    </row>
    <row r="28987">
      <c r="N28987" s="561" t="n"/>
    </row>
    <row r="28988">
      <c r="N28988" s="561" t="n"/>
    </row>
    <row r="28989">
      <c r="N28989" s="561" t="n"/>
    </row>
    <row r="28990">
      <c r="N28990" s="561" t="n"/>
    </row>
    <row r="28991">
      <c r="N28991" s="561" t="n"/>
    </row>
    <row r="28992">
      <c r="N28992" s="561" t="n"/>
    </row>
    <row r="28993">
      <c r="N28993" s="561" t="n"/>
    </row>
    <row r="28994">
      <c r="N28994" s="561" t="n"/>
    </row>
    <row r="28995">
      <c r="N28995" s="561" t="n"/>
    </row>
    <row r="28996">
      <c r="N28996" s="561" t="n"/>
    </row>
    <row r="28997">
      <c r="N28997" s="561" t="n"/>
    </row>
    <row r="28998">
      <c r="N28998" s="561" t="n"/>
    </row>
    <row r="28999">
      <c r="N28999" s="561" t="n"/>
    </row>
    <row r="29000">
      <c r="N29000" s="561" t="n"/>
    </row>
    <row r="29001">
      <c r="N29001" s="561" t="n"/>
    </row>
    <row r="29002">
      <c r="N29002" s="561" t="n"/>
    </row>
    <row r="29003">
      <c r="N29003" s="561" t="n"/>
    </row>
    <row r="29004">
      <c r="N29004" s="561" t="n"/>
    </row>
    <row r="29005">
      <c r="N29005" s="561" t="n"/>
    </row>
    <row r="29006">
      <c r="N29006" s="561" t="n"/>
    </row>
    <row r="29007">
      <c r="N29007" s="561" t="n"/>
    </row>
    <row r="29008">
      <c r="N29008" s="561" t="n"/>
    </row>
    <row r="29009">
      <c r="N29009" s="561" t="n"/>
    </row>
    <row r="29010">
      <c r="N29010" s="561" t="n"/>
    </row>
    <row r="29011">
      <c r="N29011" s="561" t="n"/>
    </row>
    <row r="29012">
      <c r="N29012" s="561" t="n"/>
    </row>
    <row r="29013">
      <c r="N29013" s="561" t="n"/>
    </row>
    <row r="29014">
      <c r="N29014" s="561" t="n"/>
    </row>
    <row r="29015">
      <c r="N29015" s="561" t="n"/>
    </row>
    <row r="29016">
      <c r="N29016" s="561" t="n"/>
    </row>
    <row r="29017">
      <c r="N29017" s="561" t="n"/>
    </row>
    <row r="29018">
      <c r="N29018" s="561" t="n"/>
    </row>
    <row r="29019">
      <c r="N29019" s="561" t="n"/>
    </row>
    <row r="29020">
      <c r="N29020" s="561" t="n"/>
    </row>
    <row r="29021">
      <c r="N29021" s="561" t="n"/>
    </row>
    <row r="29022">
      <c r="N29022" s="561" t="n"/>
    </row>
    <row r="29023">
      <c r="N29023" s="561" t="n"/>
    </row>
    <row r="29024">
      <c r="N29024" s="561" t="n"/>
    </row>
    <row r="29025">
      <c r="N29025" s="561" t="n"/>
    </row>
    <row r="29026">
      <c r="N29026" s="561" t="n"/>
    </row>
    <row r="29027">
      <c r="N29027" s="561" t="n"/>
    </row>
    <row r="29028">
      <c r="N29028" s="561" t="n"/>
    </row>
    <row r="29029">
      <c r="N29029" s="561" t="n"/>
    </row>
    <row r="29030">
      <c r="N29030" s="561" t="n"/>
    </row>
    <row r="29031">
      <c r="N29031" s="561" t="n"/>
    </row>
    <row r="29032">
      <c r="N29032" s="561" t="n"/>
    </row>
    <row r="29033">
      <c r="N29033" s="561" t="n"/>
    </row>
    <row r="29034">
      <c r="N29034" s="561" t="n"/>
    </row>
    <row r="29035">
      <c r="N29035" s="561" t="n"/>
    </row>
    <row r="29036">
      <c r="N29036" s="561" t="n"/>
    </row>
    <row r="29037">
      <c r="N29037" s="561" t="n"/>
    </row>
    <row r="29038">
      <c r="N29038" s="561" t="n"/>
    </row>
    <row r="29039">
      <c r="N29039" s="561" t="n"/>
    </row>
    <row r="29040">
      <c r="N29040" s="561" t="n"/>
    </row>
    <row r="29041">
      <c r="N29041" s="561" t="n"/>
    </row>
    <row r="29042">
      <c r="N29042" s="561" t="n"/>
    </row>
    <row r="29043">
      <c r="N29043" s="561" t="n"/>
    </row>
    <row r="29044">
      <c r="N29044" s="561" t="n"/>
    </row>
    <row r="29045">
      <c r="N29045" s="561" t="n"/>
    </row>
    <row r="29046">
      <c r="N29046" s="561" t="n"/>
    </row>
    <row r="29047">
      <c r="N29047" s="561" t="n"/>
    </row>
    <row r="29048">
      <c r="N29048" s="561" t="n"/>
    </row>
    <row r="29049">
      <c r="N29049" s="561" t="n"/>
    </row>
    <row r="29050">
      <c r="N29050" s="561" t="n"/>
    </row>
    <row r="29051">
      <c r="N29051" s="561" t="n"/>
    </row>
    <row r="29052">
      <c r="N29052" s="561" t="n"/>
    </row>
    <row r="29053">
      <c r="N29053" s="561" t="n"/>
    </row>
    <row r="29054">
      <c r="N29054" s="561" t="n"/>
    </row>
    <row r="29055">
      <c r="N29055" s="561" t="n"/>
    </row>
    <row r="29056">
      <c r="N29056" s="561" t="n"/>
    </row>
    <row r="29057">
      <c r="N29057" s="561" t="n"/>
    </row>
    <row r="29058">
      <c r="N29058" s="561" t="n"/>
    </row>
    <row r="29059">
      <c r="N29059" s="561" t="n"/>
    </row>
    <row r="29060">
      <c r="N29060" s="561" t="n"/>
    </row>
    <row r="29061">
      <c r="N29061" s="561" t="n"/>
    </row>
    <row r="29062">
      <c r="N29062" s="561" t="n"/>
    </row>
    <row r="29063">
      <c r="N29063" s="561" t="n"/>
    </row>
    <row r="29064">
      <c r="N29064" s="561" t="n"/>
    </row>
    <row r="29065">
      <c r="N29065" s="561" t="n"/>
    </row>
    <row r="29066">
      <c r="N29066" s="561" t="n"/>
    </row>
    <row r="29067">
      <c r="N29067" s="561" t="n"/>
    </row>
    <row r="29068">
      <c r="N29068" s="561" t="n"/>
    </row>
    <row r="29069">
      <c r="N29069" s="561" t="n"/>
    </row>
    <row r="29070">
      <c r="N29070" s="561" t="n"/>
    </row>
    <row r="29071">
      <c r="N29071" s="561" t="n"/>
    </row>
    <row r="29072">
      <c r="N29072" s="561" t="n"/>
    </row>
    <row r="29073">
      <c r="N29073" s="561" t="n"/>
    </row>
    <row r="29074">
      <c r="N29074" s="561" t="n"/>
    </row>
    <row r="29075">
      <c r="N29075" s="561" t="n"/>
    </row>
    <row r="29076">
      <c r="N29076" s="561" t="n"/>
    </row>
    <row r="29077">
      <c r="N29077" s="561" t="n"/>
    </row>
    <row r="29078">
      <c r="N29078" s="561" t="n"/>
    </row>
    <row r="29079">
      <c r="N29079" s="561" t="n"/>
    </row>
    <row r="29080">
      <c r="N29080" s="561" t="n"/>
    </row>
    <row r="29081">
      <c r="N29081" s="561" t="n"/>
    </row>
    <row r="29082">
      <c r="N29082" s="561" t="n"/>
    </row>
    <row r="29083">
      <c r="N29083" s="561" t="n"/>
    </row>
    <row r="29084">
      <c r="N29084" s="561" t="n"/>
    </row>
    <row r="29085">
      <c r="N29085" s="561" t="n"/>
    </row>
    <row r="29086">
      <c r="N29086" s="561" t="n"/>
    </row>
    <row r="29087">
      <c r="N29087" s="561" t="n"/>
    </row>
    <row r="29088">
      <c r="N29088" s="561" t="n"/>
    </row>
    <row r="29089">
      <c r="N29089" s="561" t="n"/>
    </row>
    <row r="29090">
      <c r="N29090" s="561" t="n"/>
    </row>
    <row r="29091">
      <c r="N29091" s="561" t="n"/>
    </row>
    <row r="29092">
      <c r="N29092" s="561" t="n"/>
    </row>
    <row r="29093">
      <c r="N29093" s="561" t="n"/>
    </row>
    <row r="29094">
      <c r="N29094" s="561" t="n"/>
    </row>
    <row r="29095">
      <c r="N29095" s="561" t="n"/>
    </row>
    <row r="29096">
      <c r="N29096" s="561" t="n"/>
    </row>
    <row r="29097">
      <c r="N29097" s="561" t="n"/>
    </row>
    <row r="29098">
      <c r="N29098" s="561" t="n"/>
    </row>
    <row r="29099">
      <c r="N29099" s="561" t="n"/>
    </row>
    <row r="29100">
      <c r="N29100" s="561" t="n"/>
    </row>
    <row r="29101">
      <c r="N29101" s="561" t="n"/>
    </row>
    <row r="29102">
      <c r="N29102" s="561" t="n"/>
    </row>
    <row r="29103">
      <c r="N29103" s="561" t="n"/>
    </row>
    <row r="29104">
      <c r="N29104" s="561" t="n"/>
    </row>
    <row r="29105">
      <c r="N29105" s="561" t="n"/>
    </row>
    <row r="29106">
      <c r="N29106" s="561" t="n"/>
    </row>
    <row r="29107">
      <c r="N29107" s="561" t="n"/>
    </row>
    <row r="29108">
      <c r="N29108" s="561" t="n"/>
    </row>
    <row r="29109">
      <c r="N29109" s="561" t="n"/>
    </row>
    <row r="29110">
      <c r="N29110" s="561" t="n"/>
    </row>
    <row r="29111">
      <c r="N29111" s="561" t="n"/>
    </row>
    <row r="29112">
      <c r="N29112" s="561" t="n"/>
    </row>
    <row r="29113">
      <c r="N29113" s="561" t="n"/>
    </row>
    <row r="29114">
      <c r="N29114" s="561" t="n"/>
    </row>
    <row r="29115">
      <c r="N29115" s="561" t="n"/>
    </row>
    <row r="29116">
      <c r="N29116" s="561" t="n"/>
    </row>
    <row r="29117">
      <c r="N29117" s="561" t="n"/>
    </row>
    <row r="29118">
      <c r="N29118" s="561" t="n"/>
    </row>
    <row r="29119">
      <c r="N29119" s="561" t="n"/>
    </row>
    <row r="29120">
      <c r="N29120" s="561" t="n"/>
    </row>
    <row r="29121">
      <c r="N29121" s="561" t="n"/>
    </row>
    <row r="29122">
      <c r="N29122" s="561" t="n"/>
    </row>
    <row r="29123">
      <c r="N29123" s="561" t="n"/>
    </row>
    <row r="29124">
      <c r="N29124" s="561" t="n"/>
    </row>
    <row r="29125">
      <c r="N29125" s="561" t="n"/>
    </row>
    <row r="29126">
      <c r="N29126" s="561" t="n"/>
    </row>
    <row r="29127">
      <c r="N29127" s="561" t="n"/>
    </row>
    <row r="29128">
      <c r="N29128" s="561" t="n"/>
    </row>
    <row r="29129">
      <c r="N29129" s="561" t="n"/>
    </row>
    <row r="29130">
      <c r="N29130" s="561" t="n"/>
    </row>
    <row r="29131">
      <c r="N29131" s="561" t="n"/>
    </row>
    <row r="29132">
      <c r="N29132" s="561" t="n"/>
    </row>
    <row r="29133">
      <c r="N29133" s="561" t="n"/>
    </row>
    <row r="29134">
      <c r="N29134" s="561" t="n"/>
    </row>
    <row r="29135">
      <c r="N29135" s="561" t="n"/>
    </row>
    <row r="29136">
      <c r="N29136" s="561" t="n"/>
    </row>
    <row r="29137">
      <c r="N29137" s="561" t="n"/>
    </row>
    <row r="29138">
      <c r="N29138" s="561" t="n"/>
    </row>
    <row r="29139">
      <c r="N29139" s="561" t="n"/>
    </row>
    <row r="29140">
      <c r="N29140" s="561" t="n"/>
    </row>
    <row r="29141">
      <c r="N29141" s="561" t="n"/>
    </row>
    <row r="29142">
      <c r="N29142" s="561" t="n"/>
    </row>
    <row r="29143">
      <c r="N29143" s="561" t="n"/>
    </row>
    <row r="29144">
      <c r="N29144" s="561" t="n"/>
    </row>
    <row r="29145">
      <c r="N29145" s="561" t="n"/>
    </row>
    <row r="29146">
      <c r="N29146" s="561" t="n"/>
    </row>
    <row r="29147">
      <c r="N29147" s="561" t="n"/>
    </row>
    <row r="29148">
      <c r="N29148" s="561" t="n"/>
    </row>
    <row r="29149">
      <c r="N29149" s="561" t="n"/>
    </row>
    <row r="29150">
      <c r="N29150" s="561" t="n"/>
    </row>
    <row r="29151">
      <c r="N29151" s="561" t="n"/>
    </row>
    <row r="29152">
      <c r="N29152" s="561" t="n"/>
    </row>
    <row r="29153">
      <c r="N29153" s="561" t="n"/>
    </row>
    <row r="29154">
      <c r="N29154" s="561" t="n"/>
    </row>
    <row r="29155">
      <c r="N29155" s="561" t="n"/>
    </row>
    <row r="29156">
      <c r="N29156" s="561" t="n"/>
    </row>
    <row r="29157">
      <c r="N29157" s="561" t="n"/>
    </row>
    <row r="29158">
      <c r="N29158" s="561" t="n"/>
    </row>
    <row r="29159">
      <c r="N29159" s="561" t="n"/>
    </row>
    <row r="29160">
      <c r="N29160" s="561" t="n"/>
    </row>
    <row r="29161">
      <c r="N29161" s="561" t="n"/>
    </row>
    <row r="29162">
      <c r="N29162" s="561" t="n"/>
    </row>
    <row r="29163">
      <c r="N29163" s="561" t="n"/>
    </row>
    <row r="29164">
      <c r="N29164" s="561" t="n"/>
    </row>
    <row r="29165">
      <c r="N29165" s="561" t="n"/>
    </row>
    <row r="29166">
      <c r="N29166" s="561" t="n"/>
    </row>
    <row r="29167">
      <c r="N29167" s="561" t="n"/>
    </row>
    <row r="29168">
      <c r="N29168" s="561" t="n"/>
    </row>
    <row r="29169">
      <c r="N29169" s="561" t="n"/>
    </row>
    <row r="29170">
      <c r="N29170" s="561" t="n"/>
    </row>
    <row r="29171">
      <c r="N29171" s="561" t="n"/>
    </row>
    <row r="29172">
      <c r="N29172" s="561" t="n"/>
    </row>
    <row r="29173">
      <c r="N29173" s="561" t="n"/>
    </row>
    <row r="29174">
      <c r="N29174" s="561" t="n"/>
    </row>
    <row r="29175">
      <c r="N29175" s="561" t="n"/>
    </row>
    <row r="29176">
      <c r="N29176" s="561" t="n"/>
    </row>
    <row r="29177">
      <c r="N29177" s="561" t="n"/>
    </row>
    <row r="29178">
      <c r="N29178" s="561" t="n"/>
    </row>
    <row r="29179">
      <c r="N29179" s="561" t="n"/>
    </row>
    <row r="29180">
      <c r="N29180" s="561" t="n"/>
    </row>
    <row r="29181">
      <c r="N29181" s="561" t="n"/>
    </row>
    <row r="29182">
      <c r="N29182" s="561" t="n"/>
    </row>
    <row r="29183">
      <c r="N29183" s="561" t="n"/>
    </row>
    <row r="29184">
      <c r="N29184" s="561" t="n"/>
    </row>
    <row r="29185">
      <c r="N29185" s="561" t="n"/>
    </row>
    <row r="29186">
      <c r="N29186" s="561" t="n"/>
    </row>
    <row r="29187">
      <c r="N29187" s="561" t="n"/>
    </row>
    <row r="29188">
      <c r="N29188" s="561" t="n"/>
    </row>
    <row r="29189">
      <c r="N29189" s="561" t="n"/>
    </row>
    <row r="29190">
      <c r="N29190" s="561" t="n"/>
    </row>
    <row r="29191">
      <c r="N29191" s="561" t="n"/>
    </row>
    <row r="29192">
      <c r="N29192" s="561" t="n"/>
    </row>
    <row r="29193">
      <c r="N29193" s="561" t="n"/>
    </row>
    <row r="29194">
      <c r="N29194" s="561" t="n"/>
    </row>
    <row r="29195">
      <c r="N29195" s="561" t="n"/>
    </row>
    <row r="29196">
      <c r="N29196" s="561" t="n"/>
    </row>
    <row r="29197">
      <c r="N29197" s="561" t="n"/>
    </row>
    <row r="29198">
      <c r="N29198" s="561" t="n"/>
    </row>
    <row r="29199">
      <c r="N29199" s="561" t="n"/>
    </row>
    <row r="29200">
      <c r="N29200" s="561" t="n"/>
    </row>
    <row r="29201">
      <c r="N29201" s="561" t="n"/>
    </row>
    <row r="29202">
      <c r="N29202" s="561" t="n"/>
    </row>
    <row r="29203">
      <c r="N29203" s="561" t="n"/>
    </row>
    <row r="29204">
      <c r="N29204" s="561" t="n"/>
    </row>
    <row r="29205">
      <c r="N29205" s="561" t="n"/>
    </row>
    <row r="29206">
      <c r="N29206" s="561" t="n"/>
    </row>
    <row r="29207">
      <c r="N29207" s="561" t="n"/>
    </row>
    <row r="29208">
      <c r="N29208" s="561" t="n"/>
    </row>
    <row r="29209">
      <c r="N29209" s="561" t="n"/>
    </row>
    <row r="29210">
      <c r="N29210" s="561" t="n"/>
    </row>
    <row r="29211">
      <c r="N29211" s="561" t="n"/>
    </row>
    <row r="29212">
      <c r="N29212" s="561" t="n"/>
    </row>
    <row r="29213">
      <c r="N29213" s="561" t="n"/>
    </row>
    <row r="29214">
      <c r="N29214" s="561" t="n"/>
    </row>
    <row r="29215">
      <c r="N29215" s="561" t="n"/>
    </row>
    <row r="29216">
      <c r="N29216" s="561" t="n"/>
    </row>
    <row r="29217">
      <c r="N29217" s="561" t="n"/>
    </row>
    <row r="29218">
      <c r="N29218" s="561" t="n"/>
    </row>
    <row r="29219">
      <c r="N29219" s="561" t="n"/>
    </row>
    <row r="29220">
      <c r="N29220" s="561" t="n"/>
    </row>
    <row r="29221">
      <c r="N29221" s="561" t="n"/>
    </row>
    <row r="29222">
      <c r="N29222" s="561" t="n"/>
    </row>
    <row r="29223">
      <c r="N29223" s="561" t="n"/>
    </row>
    <row r="29224">
      <c r="N29224" s="561" t="n"/>
    </row>
    <row r="29225">
      <c r="N29225" s="561" t="n"/>
    </row>
    <row r="29226">
      <c r="N29226" s="561" t="n"/>
    </row>
    <row r="29227">
      <c r="N29227" s="561" t="n"/>
    </row>
    <row r="29228">
      <c r="N29228" s="561" t="n"/>
    </row>
    <row r="29229">
      <c r="N29229" s="561" t="n"/>
    </row>
    <row r="29230">
      <c r="N29230" s="561" t="n"/>
    </row>
    <row r="29231">
      <c r="N29231" s="561" t="n"/>
    </row>
    <row r="29232">
      <c r="N29232" s="561" t="n"/>
    </row>
    <row r="29233">
      <c r="N29233" s="561" t="n"/>
    </row>
    <row r="29234">
      <c r="N29234" s="561" t="n"/>
    </row>
    <row r="29235">
      <c r="N29235" s="561" t="n"/>
    </row>
    <row r="29236">
      <c r="N29236" s="561" t="n"/>
    </row>
    <row r="29237">
      <c r="N29237" s="561" t="n"/>
    </row>
    <row r="29238">
      <c r="N29238" s="561" t="n"/>
    </row>
    <row r="29239">
      <c r="N29239" s="561" t="n"/>
    </row>
    <row r="29240">
      <c r="N29240" s="561" t="n"/>
    </row>
    <row r="29241">
      <c r="N29241" s="561" t="n"/>
    </row>
    <row r="29242">
      <c r="N29242" s="561" t="n"/>
    </row>
    <row r="29243">
      <c r="N29243" s="561" t="n"/>
    </row>
    <row r="29244">
      <c r="N29244" s="561" t="n"/>
    </row>
    <row r="29245">
      <c r="N29245" s="561" t="n"/>
    </row>
    <row r="29246">
      <c r="N29246" s="561" t="n"/>
    </row>
    <row r="29247">
      <c r="N29247" s="561" t="n"/>
    </row>
    <row r="29248">
      <c r="N29248" s="561" t="n"/>
    </row>
    <row r="29249">
      <c r="N29249" s="561" t="n"/>
    </row>
    <row r="29250">
      <c r="N29250" s="561" t="n"/>
    </row>
    <row r="29251">
      <c r="N29251" s="561" t="n"/>
    </row>
    <row r="29252">
      <c r="N29252" s="561" t="n"/>
    </row>
    <row r="29253">
      <c r="N29253" s="561" t="n"/>
    </row>
    <row r="29254">
      <c r="N29254" s="561" t="n"/>
    </row>
    <row r="29255">
      <c r="N29255" s="561" t="n"/>
    </row>
    <row r="29256">
      <c r="N29256" s="561" t="n"/>
    </row>
    <row r="29257">
      <c r="N29257" s="561" t="n"/>
    </row>
    <row r="29258">
      <c r="N29258" s="561" t="n"/>
    </row>
    <row r="29259">
      <c r="N29259" s="561" t="n"/>
    </row>
    <row r="29260">
      <c r="N29260" s="561" t="n"/>
    </row>
    <row r="29261">
      <c r="N29261" s="561" t="n"/>
    </row>
    <row r="29262">
      <c r="N29262" s="561" t="n"/>
    </row>
    <row r="29263">
      <c r="N29263" s="561" t="n"/>
    </row>
    <row r="29264">
      <c r="N29264" s="561" t="n"/>
    </row>
    <row r="29265">
      <c r="N29265" s="561" t="n"/>
    </row>
    <row r="29266">
      <c r="N29266" s="561" t="n"/>
    </row>
    <row r="29267">
      <c r="N29267" s="561" t="n"/>
    </row>
    <row r="29268">
      <c r="N29268" s="561" t="n"/>
    </row>
    <row r="29269">
      <c r="N29269" s="561" t="n"/>
    </row>
    <row r="29270">
      <c r="N29270" s="561" t="n"/>
    </row>
    <row r="29271">
      <c r="N29271" s="561" t="n"/>
    </row>
    <row r="29272">
      <c r="N29272" s="561" t="n"/>
    </row>
    <row r="29273">
      <c r="N29273" s="561" t="n"/>
    </row>
    <row r="29274">
      <c r="N29274" s="561" t="n"/>
    </row>
    <row r="29275">
      <c r="N29275" s="561" t="n"/>
    </row>
    <row r="29276">
      <c r="N29276" s="561" t="n"/>
    </row>
    <row r="29277">
      <c r="N29277" s="561" t="n"/>
    </row>
    <row r="29278">
      <c r="N29278" s="561" t="n"/>
    </row>
    <row r="29279">
      <c r="N29279" s="561" t="n"/>
    </row>
    <row r="29280">
      <c r="N29280" s="561" t="n"/>
    </row>
    <row r="29281">
      <c r="N29281" s="561" t="n"/>
    </row>
    <row r="29282">
      <c r="N29282" s="561" t="n"/>
    </row>
    <row r="29283">
      <c r="N29283" s="561" t="n"/>
    </row>
    <row r="29284">
      <c r="N29284" s="561" t="n"/>
    </row>
    <row r="29285">
      <c r="N29285" s="561" t="n"/>
    </row>
    <row r="29286">
      <c r="N29286" s="561" t="n"/>
    </row>
    <row r="29287">
      <c r="N29287" s="561" t="n"/>
    </row>
    <row r="29288">
      <c r="N29288" s="561" t="n"/>
    </row>
    <row r="29289">
      <c r="N29289" s="561" t="n"/>
    </row>
    <row r="29290">
      <c r="N29290" s="561" t="n"/>
    </row>
    <row r="29291">
      <c r="N29291" s="561" t="n"/>
    </row>
    <row r="29292">
      <c r="N29292" s="561" t="n"/>
    </row>
    <row r="29293">
      <c r="N29293" s="561" t="n"/>
    </row>
    <row r="29294">
      <c r="N29294" s="561" t="n"/>
    </row>
    <row r="29295">
      <c r="N29295" s="561" t="n"/>
    </row>
    <row r="29296">
      <c r="N29296" s="561" t="n"/>
    </row>
    <row r="29297">
      <c r="N29297" s="561" t="n"/>
    </row>
    <row r="29298">
      <c r="N29298" s="561" t="n"/>
    </row>
    <row r="29299">
      <c r="N29299" s="561" t="n"/>
    </row>
    <row r="29300">
      <c r="N29300" s="561" t="n"/>
    </row>
    <row r="29301">
      <c r="N29301" s="561" t="n"/>
    </row>
    <row r="29302">
      <c r="N29302" s="561" t="n"/>
    </row>
    <row r="29303">
      <c r="N29303" s="561" t="n"/>
    </row>
    <row r="29304">
      <c r="N29304" s="561" t="n"/>
    </row>
    <row r="29305">
      <c r="N29305" s="561" t="n"/>
    </row>
    <row r="29306">
      <c r="N29306" s="561" t="n"/>
    </row>
    <row r="29307">
      <c r="N29307" s="561" t="n"/>
    </row>
    <row r="29308">
      <c r="N29308" s="561" t="n"/>
    </row>
    <row r="29309">
      <c r="N29309" s="561" t="n"/>
    </row>
    <row r="29310">
      <c r="N29310" s="561" t="n"/>
    </row>
    <row r="29311">
      <c r="N29311" s="561" t="n"/>
    </row>
    <row r="29312">
      <c r="N29312" s="561" t="n"/>
    </row>
    <row r="29313">
      <c r="N29313" s="561" t="n"/>
    </row>
    <row r="29314">
      <c r="N29314" s="561" t="n"/>
    </row>
    <row r="29315">
      <c r="N29315" s="561" t="n"/>
    </row>
    <row r="29316">
      <c r="N29316" s="561" t="n"/>
    </row>
    <row r="29317">
      <c r="N29317" s="561" t="n"/>
    </row>
    <row r="29318">
      <c r="N29318" s="561" t="n"/>
    </row>
    <row r="29319">
      <c r="N29319" s="561" t="n"/>
    </row>
    <row r="29320">
      <c r="N29320" s="561" t="n"/>
    </row>
    <row r="29321">
      <c r="N29321" s="561" t="n"/>
    </row>
    <row r="29322">
      <c r="N29322" s="561" t="n"/>
    </row>
    <row r="29323">
      <c r="N29323" s="561" t="n"/>
    </row>
    <row r="29324">
      <c r="N29324" s="561" t="n"/>
    </row>
    <row r="29325">
      <c r="N29325" s="561" t="n"/>
    </row>
    <row r="29326">
      <c r="N29326" s="561" t="n"/>
    </row>
    <row r="29327">
      <c r="N29327" s="561" t="n"/>
    </row>
    <row r="29328">
      <c r="N29328" s="561" t="n"/>
    </row>
    <row r="29329">
      <c r="N29329" s="561" t="n"/>
    </row>
    <row r="29330">
      <c r="N29330" s="561" t="n"/>
    </row>
    <row r="29331">
      <c r="N29331" s="561" t="n"/>
    </row>
    <row r="29332">
      <c r="N29332" s="561" t="n"/>
    </row>
    <row r="29333">
      <c r="N29333" s="561" t="n"/>
    </row>
    <row r="29334">
      <c r="N29334" s="561" t="n"/>
    </row>
    <row r="29335">
      <c r="N29335" s="561" t="n"/>
    </row>
    <row r="29336">
      <c r="N29336" s="561" t="n"/>
    </row>
    <row r="29337">
      <c r="N29337" s="561" t="n"/>
    </row>
    <row r="29338">
      <c r="N29338" s="561" t="n"/>
    </row>
    <row r="29339">
      <c r="N29339" s="561" t="n"/>
    </row>
    <row r="29340">
      <c r="N29340" s="561" t="n"/>
    </row>
    <row r="29341">
      <c r="N29341" s="561" t="n"/>
    </row>
    <row r="29342">
      <c r="N29342" s="561" t="n"/>
    </row>
    <row r="29343">
      <c r="N29343" s="561" t="n"/>
    </row>
    <row r="29344">
      <c r="N29344" s="561" t="n"/>
    </row>
    <row r="29345">
      <c r="N29345" s="561" t="n"/>
    </row>
    <row r="29346">
      <c r="N29346" s="561" t="n"/>
    </row>
    <row r="29347">
      <c r="N29347" s="561" t="n"/>
    </row>
    <row r="29348">
      <c r="N29348" s="561" t="n"/>
    </row>
    <row r="29349">
      <c r="N29349" s="561" t="n"/>
    </row>
    <row r="29350">
      <c r="N29350" s="561" t="n"/>
    </row>
    <row r="29351">
      <c r="N29351" s="561" t="n"/>
    </row>
    <row r="29352">
      <c r="N29352" s="561" t="n"/>
    </row>
    <row r="29353">
      <c r="N29353" s="561" t="n"/>
    </row>
    <row r="29354">
      <c r="N29354" s="561" t="n"/>
    </row>
    <row r="29355">
      <c r="N29355" s="561" t="n"/>
    </row>
    <row r="29356">
      <c r="N29356" s="561" t="n"/>
    </row>
    <row r="29357">
      <c r="N29357" s="561" t="n"/>
    </row>
    <row r="29358">
      <c r="N29358" s="561" t="n"/>
    </row>
    <row r="29359">
      <c r="N29359" s="561" t="n"/>
    </row>
    <row r="29360">
      <c r="N29360" s="561" t="n"/>
    </row>
    <row r="29361">
      <c r="N29361" s="561" t="n"/>
    </row>
    <row r="29362">
      <c r="N29362" s="561" t="n"/>
    </row>
    <row r="29363">
      <c r="N29363" s="561" t="n"/>
    </row>
    <row r="29364">
      <c r="N29364" s="561" t="n"/>
    </row>
    <row r="29365">
      <c r="N29365" s="561" t="n"/>
    </row>
    <row r="29366">
      <c r="N29366" s="561" t="n"/>
    </row>
    <row r="29367">
      <c r="N29367" s="561" t="n"/>
    </row>
    <row r="29368">
      <c r="N29368" s="561" t="n"/>
    </row>
    <row r="29369">
      <c r="N29369" s="561" t="n"/>
    </row>
    <row r="29370">
      <c r="N29370" s="561" t="n"/>
    </row>
    <row r="29371">
      <c r="N29371" s="561" t="n"/>
    </row>
    <row r="29372">
      <c r="N29372" s="561" t="n"/>
    </row>
    <row r="29373">
      <c r="N29373" s="561" t="n"/>
    </row>
    <row r="29374">
      <c r="N29374" s="561" t="n"/>
    </row>
    <row r="29375">
      <c r="N29375" s="561" t="n"/>
    </row>
    <row r="29376">
      <c r="N29376" s="561" t="n"/>
    </row>
    <row r="29377">
      <c r="N29377" s="561" t="n"/>
    </row>
    <row r="29378">
      <c r="N29378" s="561" t="n"/>
    </row>
    <row r="29379">
      <c r="N29379" s="561" t="n"/>
    </row>
    <row r="29380">
      <c r="N29380" s="561" t="n"/>
    </row>
    <row r="29381">
      <c r="N29381" s="561" t="n"/>
    </row>
    <row r="29382">
      <c r="N29382" s="561" t="n"/>
    </row>
    <row r="29383">
      <c r="N29383" s="561" t="n"/>
    </row>
    <row r="29384">
      <c r="N29384" s="561" t="n"/>
    </row>
    <row r="29385">
      <c r="N29385" s="561" t="n"/>
    </row>
    <row r="29386">
      <c r="N29386" s="561" t="n"/>
    </row>
    <row r="29387">
      <c r="N29387" s="561" t="n"/>
    </row>
    <row r="29388">
      <c r="N29388" s="561" t="n"/>
    </row>
    <row r="29389">
      <c r="N29389" s="561" t="n"/>
    </row>
    <row r="29390">
      <c r="N29390" s="561" t="n"/>
    </row>
    <row r="29391">
      <c r="N29391" s="561" t="n"/>
    </row>
    <row r="29392">
      <c r="N29392" s="561" t="n"/>
    </row>
    <row r="29393">
      <c r="N29393" s="561" t="n"/>
    </row>
    <row r="29394">
      <c r="N29394" s="561" t="n"/>
    </row>
    <row r="29395">
      <c r="N29395" s="561" t="n"/>
    </row>
    <row r="29396">
      <c r="N29396" s="561" t="n"/>
    </row>
    <row r="29397">
      <c r="N29397" s="561" t="n"/>
    </row>
    <row r="29398">
      <c r="N29398" s="561" t="n"/>
    </row>
    <row r="29399">
      <c r="N29399" s="561" t="n"/>
    </row>
    <row r="29400">
      <c r="N29400" s="561" t="n"/>
    </row>
    <row r="29401">
      <c r="N29401" s="561" t="n"/>
    </row>
    <row r="29402">
      <c r="N29402" s="561" t="n"/>
    </row>
    <row r="29403">
      <c r="N29403" s="561" t="n"/>
    </row>
    <row r="29404">
      <c r="N29404" s="561" t="n"/>
    </row>
    <row r="29405">
      <c r="N29405" s="561" t="n"/>
    </row>
    <row r="29406">
      <c r="N29406" s="561" t="n"/>
    </row>
    <row r="29407">
      <c r="N29407" s="561" t="n"/>
    </row>
    <row r="29408">
      <c r="N29408" s="561" t="n"/>
    </row>
    <row r="29409">
      <c r="N29409" s="561" t="n"/>
    </row>
    <row r="29410">
      <c r="N29410" s="561" t="n"/>
    </row>
    <row r="29411">
      <c r="N29411" s="561" t="n"/>
    </row>
    <row r="29412">
      <c r="N29412" s="561" t="n"/>
    </row>
    <row r="29413">
      <c r="N29413" s="561" t="n"/>
    </row>
    <row r="29414">
      <c r="N29414" s="561" t="n"/>
    </row>
    <row r="29415">
      <c r="N29415" s="561" t="n"/>
    </row>
    <row r="29416">
      <c r="N29416" s="561" t="n"/>
    </row>
    <row r="29417">
      <c r="N29417" s="561" t="n"/>
    </row>
    <row r="29418">
      <c r="N29418" s="561" t="n"/>
    </row>
    <row r="29419">
      <c r="N29419" s="561" t="n"/>
    </row>
    <row r="29420">
      <c r="N29420" s="561" t="n"/>
    </row>
    <row r="29421">
      <c r="N29421" s="561" t="n"/>
    </row>
    <row r="29422">
      <c r="N29422" s="561" t="n"/>
    </row>
    <row r="29423">
      <c r="N29423" s="561" t="n"/>
    </row>
    <row r="29424">
      <c r="N29424" s="561" t="n"/>
    </row>
    <row r="29425">
      <c r="N29425" s="561" t="n"/>
    </row>
    <row r="29426">
      <c r="N29426" s="561" t="n"/>
    </row>
    <row r="29427">
      <c r="N29427" s="561" t="n"/>
    </row>
    <row r="29428">
      <c r="N29428" s="561" t="n"/>
    </row>
    <row r="29429">
      <c r="N29429" s="561" t="n"/>
    </row>
    <row r="29430">
      <c r="N29430" s="561" t="n"/>
    </row>
    <row r="29431">
      <c r="N29431" s="561" t="n"/>
    </row>
    <row r="29432">
      <c r="N29432" s="561" t="n"/>
    </row>
    <row r="29433">
      <c r="N29433" s="561" t="n"/>
    </row>
    <row r="29434">
      <c r="N29434" s="561" t="n"/>
    </row>
    <row r="29435">
      <c r="N29435" s="561" t="n"/>
    </row>
    <row r="29436">
      <c r="N29436" s="561" t="n"/>
    </row>
    <row r="29437">
      <c r="N29437" s="561" t="n"/>
    </row>
    <row r="29438">
      <c r="N29438" s="561" t="n"/>
    </row>
    <row r="29439">
      <c r="N29439" s="561" t="n"/>
    </row>
    <row r="29440">
      <c r="N29440" s="561" t="n"/>
    </row>
    <row r="29441">
      <c r="N29441" s="561" t="n"/>
    </row>
    <row r="29442">
      <c r="N29442" s="561" t="n"/>
    </row>
    <row r="29443">
      <c r="N29443" s="561" t="n"/>
    </row>
    <row r="29444">
      <c r="N29444" s="561" t="n"/>
    </row>
    <row r="29445">
      <c r="N29445" s="561" t="n"/>
    </row>
    <row r="29446">
      <c r="N29446" s="561" t="n"/>
    </row>
    <row r="29447">
      <c r="N29447" s="561" t="n"/>
    </row>
    <row r="29448">
      <c r="N29448" s="561" t="n"/>
    </row>
    <row r="29449">
      <c r="N29449" s="561" t="n"/>
    </row>
    <row r="29450">
      <c r="N29450" s="561" t="n"/>
    </row>
    <row r="29451">
      <c r="N29451" s="561" t="n"/>
    </row>
    <row r="29452">
      <c r="N29452" s="561" t="n"/>
    </row>
    <row r="29453">
      <c r="N29453" s="561" t="n"/>
    </row>
    <row r="29454">
      <c r="N29454" s="561" t="n"/>
    </row>
    <row r="29455">
      <c r="N29455" s="561" t="n"/>
    </row>
    <row r="29456">
      <c r="N29456" s="561" t="n"/>
    </row>
    <row r="29457">
      <c r="N29457" s="561" t="n"/>
    </row>
    <row r="29458">
      <c r="N29458" s="561" t="n"/>
    </row>
    <row r="29459">
      <c r="N29459" s="561" t="n"/>
    </row>
    <row r="29460">
      <c r="N29460" s="561" t="n"/>
    </row>
    <row r="29461">
      <c r="N29461" s="561" t="n"/>
    </row>
    <row r="29462">
      <c r="N29462" s="561" t="n"/>
    </row>
    <row r="29463">
      <c r="N29463" s="561" t="n"/>
    </row>
    <row r="29464">
      <c r="N29464" s="561" t="n"/>
    </row>
    <row r="29465">
      <c r="N29465" s="561" t="n"/>
    </row>
    <row r="29466">
      <c r="N29466" s="561" t="n"/>
    </row>
    <row r="29467">
      <c r="N29467" s="561" t="n"/>
    </row>
    <row r="29468">
      <c r="N29468" s="561" t="n"/>
    </row>
    <row r="29469">
      <c r="N29469" s="561" t="n"/>
    </row>
    <row r="29470">
      <c r="N29470" s="561" t="n"/>
    </row>
    <row r="29471">
      <c r="N29471" s="561" t="n"/>
    </row>
    <row r="29472">
      <c r="N29472" s="561" t="n"/>
    </row>
    <row r="29473">
      <c r="N29473" s="561" t="n"/>
    </row>
    <row r="29474">
      <c r="N29474" s="561" t="n"/>
    </row>
    <row r="29475">
      <c r="N29475" s="561" t="n"/>
    </row>
    <row r="29476">
      <c r="N29476" s="561" t="n"/>
    </row>
    <row r="29477">
      <c r="N29477" s="561" t="n"/>
    </row>
    <row r="29478">
      <c r="N29478" s="561" t="n"/>
    </row>
    <row r="29479">
      <c r="N29479" s="561" t="n"/>
    </row>
    <row r="29480">
      <c r="N29480" s="561" t="n"/>
    </row>
    <row r="29481">
      <c r="N29481" s="561" t="n"/>
    </row>
    <row r="29482">
      <c r="N29482" s="561" t="n"/>
    </row>
    <row r="29483">
      <c r="N29483" s="561" t="n"/>
    </row>
    <row r="29484">
      <c r="N29484" s="561" t="n"/>
    </row>
    <row r="29485">
      <c r="N29485" s="561" t="n"/>
    </row>
    <row r="29486">
      <c r="N29486" s="561" t="n"/>
    </row>
    <row r="29487">
      <c r="N29487" s="561" t="n"/>
    </row>
    <row r="29488">
      <c r="N29488" s="561" t="n"/>
    </row>
    <row r="29489">
      <c r="N29489" s="561" t="n"/>
    </row>
    <row r="29490">
      <c r="N29490" s="561" t="n"/>
    </row>
    <row r="29491">
      <c r="N29491" s="561" t="n"/>
    </row>
    <row r="29492">
      <c r="N29492" s="561" t="n"/>
    </row>
    <row r="29493">
      <c r="N29493" s="561" t="n"/>
    </row>
    <row r="29494">
      <c r="N29494" s="561" t="n"/>
    </row>
    <row r="29495">
      <c r="N29495" s="561" t="n"/>
    </row>
    <row r="29496">
      <c r="N29496" s="561" t="n"/>
    </row>
    <row r="29497">
      <c r="N29497" s="561" t="n"/>
    </row>
    <row r="29498">
      <c r="N29498" s="561" t="n"/>
    </row>
    <row r="29499">
      <c r="N29499" s="561" t="n"/>
    </row>
    <row r="29500">
      <c r="N29500" s="561" t="n"/>
    </row>
    <row r="29501">
      <c r="N29501" s="561" t="n"/>
    </row>
    <row r="29502">
      <c r="N29502" s="561" t="n"/>
    </row>
    <row r="29503">
      <c r="N29503" s="561" t="n"/>
    </row>
    <row r="29504">
      <c r="N29504" s="561" t="n"/>
    </row>
    <row r="29505">
      <c r="N29505" s="561" t="n"/>
    </row>
    <row r="29506">
      <c r="N29506" s="561" t="n"/>
    </row>
    <row r="29507">
      <c r="N29507" s="561" t="n"/>
    </row>
    <row r="29508">
      <c r="N29508" s="561" t="n"/>
    </row>
    <row r="29509">
      <c r="N29509" s="561" t="n"/>
    </row>
    <row r="29510">
      <c r="N29510" s="561" t="n"/>
    </row>
    <row r="29511">
      <c r="N29511" s="561" t="n"/>
    </row>
    <row r="29512">
      <c r="N29512" s="561" t="n"/>
    </row>
    <row r="29513">
      <c r="N29513" s="561" t="n"/>
    </row>
    <row r="29514">
      <c r="N29514" s="561" t="n"/>
    </row>
    <row r="29515">
      <c r="N29515" s="561" t="n"/>
    </row>
    <row r="29516">
      <c r="N29516" s="561" t="n"/>
    </row>
    <row r="29517">
      <c r="N29517" s="561" t="n"/>
    </row>
    <row r="29518">
      <c r="N29518" s="561" t="n"/>
    </row>
    <row r="29519">
      <c r="N29519" s="561" t="n"/>
    </row>
    <row r="29520">
      <c r="N29520" s="561" t="n"/>
    </row>
    <row r="29521">
      <c r="N29521" s="561" t="n"/>
    </row>
    <row r="29522">
      <c r="N29522" s="561" t="n"/>
    </row>
    <row r="29523">
      <c r="N29523" s="561" t="n"/>
    </row>
    <row r="29524">
      <c r="N29524" s="561" t="n"/>
    </row>
    <row r="29525">
      <c r="N29525" s="561" t="n"/>
    </row>
    <row r="29526">
      <c r="N29526" s="561" t="n"/>
    </row>
    <row r="29527">
      <c r="N29527" s="561" t="n"/>
    </row>
    <row r="29528">
      <c r="N29528" s="561" t="n"/>
    </row>
    <row r="29529">
      <c r="N29529" s="561" t="n"/>
    </row>
    <row r="29530">
      <c r="N29530" s="561" t="n"/>
    </row>
    <row r="29531">
      <c r="N29531" s="561" t="n"/>
    </row>
    <row r="29532">
      <c r="N29532" s="561" t="n"/>
    </row>
    <row r="29533">
      <c r="N29533" s="561" t="n"/>
    </row>
    <row r="29534">
      <c r="N29534" s="561" t="n"/>
    </row>
    <row r="29535">
      <c r="N29535" s="561" t="n"/>
    </row>
    <row r="29536">
      <c r="N29536" s="561" t="n"/>
    </row>
    <row r="29537">
      <c r="N29537" s="561" t="n"/>
    </row>
    <row r="29538">
      <c r="N29538" s="561" t="n"/>
    </row>
    <row r="29539">
      <c r="N29539" s="561" t="n"/>
    </row>
    <row r="29540">
      <c r="N29540" s="561" t="n"/>
    </row>
    <row r="29541">
      <c r="N29541" s="561" t="n"/>
    </row>
    <row r="29542">
      <c r="N29542" s="561" t="n"/>
    </row>
    <row r="29543">
      <c r="N29543" s="561" t="n"/>
    </row>
    <row r="29544">
      <c r="N29544" s="561" t="n"/>
    </row>
    <row r="29545">
      <c r="N29545" s="561" t="n"/>
    </row>
    <row r="29546">
      <c r="N29546" s="561" t="n"/>
    </row>
    <row r="29547">
      <c r="N29547" s="561" t="n"/>
    </row>
    <row r="29548">
      <c r="N29548" s="561" t="n"/>
    </row>
    <row r="29549">
      <c r="N29549" s="561" t="n"/>
    </row>
    <row r="29550">
      <c r="N29550" s="561" t="n"/>
    </row>
    <row r="29551">
      <c r="N29551" s="561" t="n"/>
    </row>
    <row r="29552">
      <c r="N29552" s="561" t="n"/>
    </row>
    <row r="29553">
      <c r="N29553" s="561" t="n"/>
    </row>
    <row r="29554">
      <c r="N29554" s="561" t="n"/>
    </row>
    <row r="29555">
      <c r="N29555" s="561" t="n"/>
    </row>
    <row r="29556">
      <c r="N29556" s="561" t="n"/>
    </row>
    <row r="29557">
      <c r="N29557" s="561" t="n"/>
    </row>
    <row r="29558">
      <c r="N29558" s="561" t="n"/>
    </row>
    <row r="29559">
      <c r="N29559" s="561" t="n"/>
    </row>
    <row r="29560">
      <c r="N29560" s="561" t="n"/>
    </row>
    <row r="29561">
      <c r="N29561" s="561" t="n"/>
    </row>
    <row r="29562">
      <c r="N29562" s="561" t="n"/>
    </row>
    <row r="29563">
      <c r="N29563" s="561" t="n"/>
    </row>
    <row r="29564">
      <c r="N29564" s="561" t="n"/>
    </row>
    <row r="29565">
      <c r="N29565" s="561" t="n"/>
    </row>
    <row r="29566">
      <c r="N29566" s="561" t="n"/>
    </row>
    <row r="29567">
      <c r="N29567" s="561" t="n"/>
    </row>
    <row r="29568">
      <c r="N29568" s="561" t="n"/>
    </row>
    <row r="29569">
      <c r="N29569" s="561" t="n"/>
    </row>
    <row r="29570">
      <c r="N29570" s="561" t="n"/>
    </row>
    <row r="29571">
      <c r="N29571" s="561" t="n"/>
    </row>
    <row r="29572">
      <c r="N29572" s="561" t="n"/>
    </row>
    <row r="29573">
      <c r="N29573" s="561" t="n"/>
    </row>
    <row r="29574">
      <c r="N29574" s="561" t="n"/>
    </row>
    <row r="29575">
      <c r="N29575" s="561" t="n"/>
    </row>
    <row r="29576">
      <c r="N29576" s="561" t="n"/>
    </row>
    <row r="29577">
      <c r="N29577" s="561" t="n"/>
    </row>
    <row r="29578">
      <c r="N29578" s="561" t="n"/>
    </row>
    <row r="29579">
      <c r="N29579" s="561" t="n"/>
    </row>
    <row r="29580">
      <c r="N29580" s="561" t="n"/>
    </row>
    <row r="29581">
      <c r="N29581" s="561" t="n"/>
    </row>
    <row r="29582">
      <c r="N29582" s="561" t="n"/>
    </row>
    <row r="29583">
      <c r="N29583" s="561" t="n"/>
    </row>
    <row r="29584">
      <c r="N29584" s="561" t="n"/>
    </row>
    <row r="29585">
      <c r="N29585" s="561" t="n"/>
    </row>
    <row r="29586">
      <c r="N29586" s="561" t="n"/>
    </row>
    <row r="29587">
      <c r="N29587" s="561" t="n"/>
    </row>
    <row r="29588">
      <c r="N29588" s="561" t="n"/>
    </row>
    <row r="29589">
      <c r="N29589" s="561" t="n"/>
    </row>
    <row r="29590">
      <c r="N29590" s="561" t="n"/>
    </row>
    <row r="29591">
      <c r="N29591" s="561" t="n"/>
    </row>
    <row r="29592">
      <c r="N29592" s="561" t="n"/>
    </row>
    <row r="29593">
      <c r="N29593" s="561" t="n"/>
    </row>
    <row r="29594">
      <c r="N29594" s="561" t="n"/>
    </row>
    <row r="29595">
      <c r="N29595" s="561" t="n"/>
    </row>
    <row r="29596">
      <c r="N29596" s="561" t="n"/>
    </row>
    <row r="29597">
      <c r="N29597" s="561" t="n"/>
    </row>
    <row r="29598">
      <c r="N29598" s="561" t="n"/>
    </row>
    <row r="29599">
      <c r="N29599" s="561" t="n"/>
    </row>
    <row r="29600">
      <c r="N29600" s="561" t="n"/>
    </row>
    <row r="29601">
      <c r="N29601" s="561" t="n"/>
    </row>
    <row r="29602">
      <c r="N29602" s="561" t="n"/>
    </row>
    <row r="29603">
      <c r="N29603" s="561" t="n"/>
    </row>
    <row r="29604">
      <c r="N29604" s="561" t="n"/>
    </row>
    <row r="29605">
      <c r="N29605" s="561" t="n"/>
    </row>
    <row r="29606">
      <c r="N29606" s="561" t="n"/>
    </row>
    <row r="29607">
      <c r="N29607" s="561" t="n"/>
    </row>
    <row r="29608">
      <c r="N29608" s="561" t="n"/>
    </row>
    <row r="29609">
      <c r="N29609" s="561" t="n"/>
    </row>
    <row r="29610">
      <c r="N29610" s="561" t="n"/>
    </row>
    <row r="29611">
      <c r="N29611" s="561" t="n"/>
    </row>
    <row r="29612">
      <c r="N29612" s="561" t="n"/>
    </row>
    <row r="29613">
      <c r="N29613" s="561" t="n"/>
    </row>
    <row r="29614">
      <c r="N29614" s="561" t="n"/>
    </row>
    <row r="29615">
      <c r="N29615" s="561" t="n"/>
    </row>
    <row r="29616">
      <c r="N29616" s="561" t="n"/>
    </row>
    <row r="29617">
      <c r="N29617" s="561" t="n"/>
    </row>
    <row r="29618">
      <c r="N29618" s="561" t="n"/>
    </row>
    <row r="29619">
      <c r="N29619" s="561" t="n"/>
    </row>
    <row r="29620">
      <c r="N29620" s="561" t="n"/>
    </row>
    <row r="29621">
      <c r="N29621" s="561" t="n"/>
    </row>
    <row r="29622">
      <c r="N29622" s="561" t="n"/>
    </row>
    <row r="29623">
      <c r="N29623" s="561" t="n"/>
    </row>
    <row r="29624">
      <c r="N29624" s="561" t="n"/>
    </row>
    <row r="29625">
      <c r="N29625" s="561" t="n"/>
    </row>
    <row r="29626">
      <c r="N29626" s="561" t="n"/>
    </row>
    <row r="29627">
      <c r="N29627" s="561" t="n"/>
    </row>
    <row r="29628">
      <c r="N29628" s="561" t="n"/>
    </row>
    <row r="29629">
      <c r="N29629" s="561" t="n"/>
    </row>
    <row r="29630">
      <c r="N29630" s="561" t="n"/>
    </row>
    <row r="29631">
      <c r="N29631" s="561" t="n"/>
    </row>
    <row r="29632">
      <c r="N29632" s="561" t="n"/>
    </row>
    <row r="29633">
      <c r="N29633" s="561" t="n"/>
    </row>
    <row r="29634">
      <c r="N29634" s="561" t="n"/>
    </row>
    <row r="29635">
      <c r="N29635" s="561" t="n"/>
    </row>
    <row r="29636">
      <c r="N29636" s="561" t="n"/>
    </row>
    <row r="29637">
      <c r="N29637" s="561" t="n"/>
    </row>
    <row r="29638">
      <c r="N29638" s="561" t="n"/>
    </row>
    <row r="29639">
      <c r="N29639" s="561" t="n"/>
    </row>
    <row r="29640">
      <c r="N29640" s="561" t="n"/>
    </row>
    <row r="29641">
      <c r="N29641" s="561" t="n"/>
    </row>
    <row r="29642">
      <c r="N29642" s="561" t="n"/>
    </row>
    <row r="29643">
      <c r="N29643" s="561" t="n"/>
    </row>
    <row r="29644">
      <c r="N29644" s="561" t="n"/>
    </row>
    <row r="29645">
      <c r="N29645" s="561" t="n"/>
    </row>
    <row r="29646">
      <c r="N29646" s="561" t="n"/>
    </row>
    <row r="29647">
      <c r="N29647" s="561" t="n"/>
    </row>
    <row r="29648">
      <c r="N29648" s="561" t="n"/>
    </row>
    <row r="29649">
      <c r="N29649" s="561" t="n"/>
    </row>
    <row r="29650">
      <c r="N29650" s="561" t="n"/>
    </row>
    <row r="29651">
      <c r="N29651" s="561" t="n"/>
    </row>
    <row r="29652">
      <c r="N29652" s="561" t="n"/>
    </row>
    <row r="29653">
      <c r="N29653" s="561" t="n"/>
    </row>
    <row r="29654">
      <c r="N29654" s="561" t="n"/>
    </row>
    <row r="29655">
      <c r="N29655" s="561" t="n"/>
    </row>
    <row r="29656">
      <c r="N29656" s="561" t="n"/>
    </row>
    <row r="29657">
      <c r="N29657" s="561" t="n"/>
    </row>
    <row r="29658">
      <c r="N29658" s="561" t="n"/>
    </row>
    <row r="29659">
      <c r="N29659" s="561" t="n"/>
    </row>
    <row r="29660">
      <c r="N29660" s="561" t="n"/>
    </row>
    <row r="29661">
      <c r="N29661" s="561" t="n"/>
    </row>
    <row r="29662">
      <c r="N29662" s="561" t="n"/>
    </row>
    <row r="29663">
      <c r="N29663" s="561" t="n"/>
    </row>
    <row r="29664">
      <c r="N29664" s="561" t="n"/>
    </row>
    <row r="29665">
      <c r="N29665" s="561" t="n"/>
    </row>
    <row r="29666">
      <c r="N29666" s="561" t="n"/>
    </row>
    <row r="29667">
      <c r="N29667" s="561" t="n"/>
    </row>
    <row r="29668">
      <c r="N29668" s="561" t="n"/>
    </row>
    <row r="29669">
      <c r="N29669" s="561" t="n"/>
    </row>
    <row r="29670">
      <c r="N29670" s="561" t="n"/>
    </row>
    <row r="29671">
      <c r="N29671" s="561" t="n"/>
    </row>
    <row r="29672">
      <c r="N29672" s="561" t="n"/>
    </row>
    <row r="29673">
      <c r="N29673" s="561" t="n"/>
    </row>
    <row r="29674">
      <c r="N29674" s="561" t="n"/>
    </row>
    <row r="29675">
      <c r="N29675" s="561" t="n"/>
    </row>
    <row r="29676">
      <c r="N29676" s="561" t="n"/>
    </row>
    <row r="29677">
      <c r="N29677" s="561" t="n"/>
    </row>
    <row r="29678">
      <c r="N29678" s="561" t="n"/>
    </row>
    <row r="29679">
      <c r="N29679" s="561" t="n"/>
    </row>
    <row r="29680">
      <c r="N29680" s="561" t="n"/>
    </row>
    <row r="29681">
      <c r="N29681" s="561" t="n"/>
    </row>
    <row r="29682">
      <c r="N29682" s="561" t="n"/>
    </row>
    <row r="29683">
      <c r="N29683" s="561" t="n"/>
    </row>
    <row r="29684">
      <c r="N29684" s="561" t="n"/>
    </row>
    <row r="29685">
      <c r="N29685" s="561" t="n"/>
    </row>
    <row r="29686">
      <c r="N29686" s="561" t="n"/>
    </row>
    <row r="29687">
      <c r="N29687" s="561" t="n"/>
    </row>
    <row r="29688">
      <c r="N29688" s="561" t="n"/>
    </row>
    <row r="29689">
      <c r="N29689" s="561" t="n"/>
    </row>
    <row r="29690">
      <c r="N29690" s="561" t="n"/>
    </row>
    <row r="29691">
      <c r="N29691" s="561" t="n"/>
    </row>
    <row r="29692">
      <c r="N29692" s="561" t="n"/>
    </row>
    <row r="29693">
      <c r="N29693" s="561" t="n"/>
    </row>
    <row r="29694">
      <c r="N29694" s="561" t="n"/>
    </row>
    <row r="29695">
      <c r="N29695" s="561" t="n"/>
    </row>
    <row r="29696">
      <c r="N29696" s="561" t="n"/>
    </row>
    <row r="29697">
      <c r="N29697" s="561" t="n"/>
    </row>
    <row r="29698">
      <c r="N29698" s="561" t="n"/>
    </row>
    <row r="29699">
      <c r="N29699" s="561" t="n"/>
    </row>
    <row r="29700">
      <c r="N29700" s="561" t="n"/>
    </row>
    <row r="29701">
      <c r="N29701" s="561" t="n"/>
    </row>
    <row r="29702">
      <c r="N29702" s="561" t="n"/>
    </row>
    <row r="29703">
      <c r="N29703" s="561" t="n"/>
    </row>
    <row r="29704">
      <c r="N29704" s="561" t="n"/>
    </row>
    <row r="29705">
      <c r="N29705" s="561" t="n"/>
    </row>
    <row r="29706">
      <c r="N29706" s="561" t="n"/>
    </row>
    <row r="29707">
      <c r="N29707" s="561" t="n"/>
    </row>
    <row r="29708">
      <c r="N29708" s="561" t="n"/>
    </row>
    <row r="29709">
      <c r="N29709" s="561" t="n"/>
    </row>
    <row r="29710">
      <c r="N29710" s="561" t="n"/>
    </row>
    <row r="29711">
      <c r="N29711" s="561" t="n"/>
    </row>
    <row r="29712">
      <c r="N29712" s="561" t="n"/>
    </row>
    <row r="29713">
      <c r="N29713" s="561" t="n"/>
    </row>
    <row r="29714">
      <c r="N29714" s="561" t="n"/>
    </row>
    <row r="29715">
      <c r="N29715" s="561" t="n"/>
    </row>
    <row r="29716">
      <c r="N29716" s="561" t="n"/>
    </row>
    <row r="29717">
      <c r="N29717" s="561" t="n"/>
    </row>
    <row r="29718">
      <c r="N29718" s="561" t="n"/>
    </row>
    <row r="29719">
      <c r="N29719" s="561" t="n"/>
    </row>
    <row r="29720">
      <c r="N29720" s="561" t="n"/>
    </row>
    <row r="29721">
      <c r="N29721" s="561" t="n"/>
    </row>
    <row r="29722">
      <c r="N29722" s="561" t="n"/>
    </row>
    <row r="29723">
      <c r="N29723" s="561" t="n"/>
    </row>
    <row r="29724">
      <c r="N29724" s="561" t="n"/>
    </row>
    <row r="29725">
      <c r="N29725" s="561" t="n"/>
    </row>
    <row r="29726">
      <c r="N29726" s="561" t="n"/>
    </row>
    <row r="29727">
      <c r="N29727" s="561" t="n"/>
    </row>
    <row r="29728">
      <c r="N29728" s="561" t="n"/>
    </row>
    <row r="29729">
      <c r="N29729" s="561" t="n"/>
    </row>
    <row r="29730">
      <c r="N29730" s="561" t="n"/>
    </row>
    <row r="29731">
      <c r="N29731" s="561" t="n"/>
    </row>
    <row r="29732">
      <c r="N29732" s="561" t="n"/>
    </row>
    <row r="29733">
      <c r="N29733" s="561" t="n"/>
    </row>
    <row r="29734">
      <c r="N29734" s="561" t="n"/>
    </row>
    <row r="29735">
      <c r="N29735" s="561" t="n"/>
    </row>
    <row r="29736">
      <c r="N29736" s="561" t="n"/>
    </row>
    <row r="29737">
      <c r="N29737" s="561" t="n"/>
    </row>
    <row r="29738">
      <c r="N29738" s="561" t="n"/>
    </row>
    <row r="29739">
      <c r="N29739" s="561" t="n"/>
    </row>
    <row r="29740">
      <c r="N29740" s="561" t="n"/>
    </row>
    <row r="29741">
      <c r="N29741" s="561" t="n"/>
    </row>
    <row r="29742">
      <c r="N29742" s="561" t="n"/>
    </row>
    <row r="29743">
      <c r="N29743" s="561" t="n"/>
    </row>
    <row r="29744">
      <c r="N29744" s="561" t="n"/>
    </row>
    <row r="29745">
      <c r="N29745" s="561" t="n"/>
    </row>
    <row r="29746">
      <c r="N29746" s="561" t="n"/>
    </row>
    <row r="29747">
      <c r="N29747" s="561" t="n"/>
    </row>
    <row r="29748">
      <c r="N29748" s="561" t="n"/>
    </row>
    <row r="29749">
      <c r="N29749" s="561" t="n"/>
    </row>
    <row r="29750">
      <c r="N29750" s="561" t="n"/>
    </row>
    <row r="29751">
      <c r="N29751" s="561" t="n"/>
    </row>
    <row r="29752">
      <c r="N29752" s="561" t="n"/>
    </row>
    <row r="29753">
      <c r="N29753" s="561" t="n"/>
    </row>
    <row r="29754">
      <c r="N29754" s="561" t="n"/>
    </row>
    <row r="29755">
      <c r="N29755" s="561" t="n"/>
    </row>
    <row r="29756">
      <c r="N29756" s="561" t="n"/>
    </row>
    <row r="29757">
      <c r="N29757" s="561" t="n"/>
    </row>
    <row r="29758">
      <c r="N29758" s="561" t="n"/>
    </row>
    <row r="29759">
      <c r="N29759" s="561" t="n"/>
    </row>
    <row r="29760">
      <c r="N29760" s="561" t="n"/>
    </row>
    <row r="29761">
      <c r="N29761" s="561" t="n"/>
    </row>
    <row r="29762">
      <c r="N29762" s="561" t="n"/>
    </row>
    <row r="29763">
      <c r="N29763" s="561" t="n"/>
    </row>
    <row r="29764">
      <c r="N29764" s="561" t="n"/>
    </row>
    <row r="29765">
      <c r="N29765" s="561" t="n"/>
    </row>
    <row r="29766">
      <c r="N29766" s="561" t="n"/>
    </row>
    <row r="29767">
      <c r="N29767" s="561" t="n"/>
    </row>
    <row r="29768">
      <c r="N29768" s="561" t="n"/>
    </row>
    <row r="29769">
      <c r="N29769" s="561" t="n"/>
    </row>
    <row r="29770">
      <c r="N29770" s="561" t="n"/>
    </row>
    <row r="29771">
      <c r="N29771" s="561" t="n"/>
    </row>
    <row r="29772">
      <c r="N29772" s="561" t="n"/>
    </row>
    <row r="29773">
      <c r="N29773" s="561" t="n"/>
    </row>
    <row r="29774">
      <c r="N29774" s="561" t="n"/>
    </row>
    <row r="29775">
      <c r="N29775" s="561" t="n"/>
    </row>
    <row r="29776">
      <c r="N29776" s="561" t="n"/>
    </row>
    <row r="29777">
      <c r="N29777" s="561" t="n"/>
    </row>
    <row r="29778">
      <c r="N29778" s="561" t="n"/>
    </row>
    <row r="29779">
      <c r="N29779" s="561" t="n"/>
    </row>
    <row r="29780">
      <c r="N29780" s="561" t="n"/>
    </row>
    <row r="29781">
      <c r="N29781" s="561" t="n"/>
    </row>
    <row r="29782">
      <c r="N29782" s="561" t="n"/>
    </row>
    <row r="29783">
      <c r="N29783" s="561" t="n"/>
    </row>
    <row r="29784">
      <c r="N29784" s="561" t="n"/>
    </row>
    <row r="29785">
      <c r="N29785" s="561" t="n"/>
    </row>
    <row r="29786">
      <c r="N29786" s="561" t="n"/>
    </row>
    <row r="29787">
      <c r="N29787" s="561" t="n"/>
    </row>
    <row r="29788">
      <c r="N29788" s="561" t="n"/>
    </row>
    <row r="29789">
      <c r="N29789" s="561" t="n"/>
    </row>
    <row r="29790">
      <c r="N29790" s="561" t="n"/>
    </row>
    <row r="29791">
      <c r="N29791" s="561" t="n"/>
    </row>
    <row r="29792">
      <c r="N29792" s="561" t="n"/>
    </row>
    <row r="29793">
      <c r="N29793" s="561" t="n"/>
    </row>
    <row r="29794">
      <c r="N29794" s="561" t="n"/>
    </row>
    <row r="29795">
      <c r="N29795" s="561" t="n"/>
    </row>
    <row r="29796">
      <c r="N29796" s="561" t="n"/>
    </row>
    <row r="29797">
      <c r="N29797" s="561" t="n"/>
    </row>
    <row r="29798">
      <c r="N29798" s="561" t="n"/>
    </row>
    <row r="29799">
      <c r="N29799" s="561" t="n"/>
    </row>
    <row r="29800">
      <c r="N29800" s="561" t="n"/>
    </row>
    <row r="29801">
      <c r="N29801" s="561" t="n"/>
    </row>
    <row r="29802">
      <c r="N29802" s="561" t="n"/>
    </row>
    <row r="29803">
      <c r="N29803" s="561" t="n"/>
    </row>
    <row r="29804">
      <c r="N29804" s="561" t="n"/>
    </row>
    <row r="29805">
      <c r="N29805" s="561" t="n"/>
    </row>
    <row r="29806">
      <c r="N29806" s="561" t="n"/>
    </row>
    <row r="29807">
      <c r="N29807" s="561" t="n"/>
    </row>
    <row r="29808">
      <c r="N29808" s="561" t="n"/>
    </row>
    <row r="29809">
      <c r="N29809" s="561" t="n"/>
    </row>
    <row r="29810">
      <c r="N29810" s="561" t="n"/>
    </row>
    <row r="29811">
      <c r="N29811" s="561" t="n"/>
    </row>
    <row r="29812">
      <c r="N29812" s="561" t="n"/>
    </row>
    <row r="29813">
      <c r="N29813" s="561" t="n"/>
    </row>
    <row r="29814">
      <c r="N29814" s="561" t="n"/>
    </row>
    <row r="29815">
      <c r="N29815" s="561" t="n"/>
    </row>
    <row r="29816">
      <c r="N29816" s="561" t="n"/>
    </row>
    <row r="29817">
      <c r="N29817" s="561" t="n"/>
    </row>
    <row r="29818">
      <c r="N29818" s="561" t="n"/>
    </row>
    <row r="29819">
      <c r="N29819" s="561" t="n"/>
    </row>
    <row r="29820">
      <c r="N29820" s="561" t="n"/>
    </row>
    <row r="29821">
      <c r="N29821" s="561" t="n"/>
    </row>
    <row r="29822">
      <c r="N29822" s="561" t="n"/>
    </row>
    <row r="29823">
      <c r="N29823" s="561" t="n"/>
    </row>
    <row r="29824">
      <c r="N29824" s="561" t="n"/>
    </row>
    <row r="29825">
      <c r="N29825" s="561" t="n"/>
    </row>
    <row r="29826">
      <c r="N29826" s="561" t="n"/>
    </row>
    <row r="29827">
      <c r="N29827" s="561" t="n"/>
    </row>
    <row r="29828">
      <c r="N29828" s="561" t="n"/>
    </row>
    <row r="29829">
      <c r="N29829" s="561" t="n"/>
    </row>
    <row r="29830">
      <c r="N29830" s="561" t="n"/>
    </row>
    <row r="29831">
      <c r="N29831" s="561" t="n"/>
    </row>
    <row r="29832">
      <c r="N29832" s="561" t="n"/>
    </row>
    <row r="29833">
      <c r="N29833" s="561" t="n"/>
    </row>
    <row r="29834">
      <c r="N29834" s="561" t="n"/>
    </row>
    <row r="29835">
      <c r="N29835" s="561" t="n"/>
    </row>
    <row r="29836">
      <c r="N29836" s="561" t="n"/>
    </row>
    <row r="29837">
      <c r="N29837" s="561" t="n"/>
    </row>
    <row r="29838">
      <c r="N29838" s="561" t="n"/>
    </row>
    <row r="29839">
      <c r="N29839" s="561" t="n"/>
    </row>
    <row r="29840">
      <c r="N29840" s="561" t="n"/>
    </row>
    <row r="29841">
      <c r="N29841" s="561" t="n"/>
    </row>
    <row r="29842">
      <c r="N29842" s="561" t="n"/>
    </row>
    <row r="29843">
      <c r="N29843" s="561" t="n"/>
    </row>
    <row r="29844">
      <c r="N29844" s="561" t="n"/>
    </row>
    <row r="29845">
      <c r="N29845" s="561" t="n"/>
    </row>
    <row r="29846">
      <c r="N29846" s="561" t="n"/>
    </row>
    <row r="29847">
      <c r="N29847" s="561" t="n"/>
    </row>
    <row r="29848">
      <c r="N29848" s="561" t="n"/>
    </row>
    <row r="29849">
      <c r="N29849" s="561" t="n"/>
    </row>
    <row r="29850">
      <c r="N29850" s="561" t="n"/>
    </row>
    <row r="29851">
      <c r="N29851" s="561" t="n"/>
    </row>
    <row r="29852">
      <c r="N29852" s="561" t="n"/>
    </row>
    <row r="29853">
      <c r="N29853" s="561" t="n"/>
    </row>
    <row r="29854">
      <c r="N29854" s="561" t="n"/>
    </row>
    <row r="29855">
      <c r="N29855" s="561" t="n"/>
    </row>
    <row r="29856">
      <c r="N29856" s="561" t="n"/>
    </row>
    <row r="29857">
      <c r="N29857" s="561" t="n"/>
    </row>
    <row r="29858">
      <c r="N29858" s="561" t="n"/>
    </row>
    <row r="29859">
      <c r="N29859" s="561" t="n"/>
    </row>
    <row r="29860">
      <c r="N29860" s="561" t="n"/>
    </row>
    <row r="29861">
      <c r="N29861" s="561" t="n"/>
    </row>
    <row r="29862">
      <c r="N29862" s="561" t="n"/>
    </row>
    <row r="29863">
      <c r="N29863" s="561" t="n"/>
    </row>
    <row r="29864">
      <c r="N29864" s="561" t="n"/>
    </row>
    <row r="29865">
      <c r="N29865" s="561" t="n"/>
    </row>
    <row r="29866">
      <c r="N29866" s="561" t="n"/>
    </row>
    <row r="29867">
      <c r="N29867" s="561" t="n"/>
    </row>
    <row r="29868">
      <c r="N29868" s="561" t="n"/>
    </row>
    <row r="29869">
      <c r="N29869" s="561" t="n"/>
    </row>
    <row r="29870">
      <c r="N29870" s="561" t="n"/>
    </row>
    <row r="29871">
      <c r="N29871" s="561" t="n"/>
    </row>
    <row r="29872">
      <c r="N29872" s="561" t="n"/>
    </row>
    <row r="29873">
      <c r="N29873" s="561" t="n"/>
    </row>
    <row r="29874">
      <c r="N29874" s="561" t="n"/>
    </row>
    <row r="29875">
      <c r="N29875" s="561" t="n"/>
    </row>
    <row r="29876">
      <c r="N29876" s="561" t="n"/>
    </row>
    <row r="29877">
      <c r="N29877" s="561" t="n"/>
    </row>
    <row r="29878">
      <c r="N29878" s="561" t="n"/>
    </row>
    <row r="29879">
      <c r="N29879" s="561" t="n"/>
    </row>
    <row r="29880">
      <c r="N29880" s="561" t="n"/>
    </row>
    <row r="29881">
      <c r="N29881" s="561" t="n"/>
    </row>
    <row r="29882">
      <c r="N29882" s="561" t="n"/>
    </row>
    <row r="29883">
      <c r="N29883" s="561" t="n"/>
    </row>
    <row r="29884">
      <c r="N29884" s="561" t="n"/>
    </row>
    <row r="29885">
      <c r="N29885" s="561" t="n"/>
    </row>
    <row r="29886">
      <c r="N29886" s="561" t="n"/>
    </row>
    <row r="29887">
      <c r="N29887" s="561" t="n"/>
    </row>
    <row r="29888">
      <c r="N29888" s="561" t="n"/>
    </row>
    <row r="29889">
      <c r="N29889" s="561" t="n"/>
    </row>
    <row r="29890">
      <c r="N29890" s="561" t="n"/>
    </row>
    <row r="29891">
      <c r="N29891" s="561" t="n"/>
    </row>
    <row r="29892">
      <c r="N29892" s="561" t="n"/>
    </row>
    <row r="29893">
      <c r="N29893" s="561" t="n"/>
    </row>
    <row r="29894">
      <c r="N29894" s="561" t="n"/>
    </row>
    <row r="29895">
      <c r="N29895" s="561" t="n"/>
    </row>
    <row r="29896">
      <c r="N29896" s="561" t="n"/>
    </row>
    <row r="29897">
      <c r="N29897" s="561" t="n"/>
    </row>
    <row r="29898">
      <c r="N29898" s="561" t="n"/>
    </row>
    <row r="29899">
      <c r="N29899" s="561" t="n"/>
    </row>
    <row r="29900">
      <c r="N29900" s="561" t="n"/>
    </row>
    <row r="29901">
      <c r="N29901" s="561" t="n"/>
    </row>
    <row r="29902">
      <c r="N29902" s="561" t="n"/>
    </row>
    <row r="29903">
      <c r="N29903" s="561" t="n"/>
    </row>
    <row r="29904">
      <c r="N29904" s="561" t="n"/>
    </row>
    <row r="29905">
      <c r="N29905" s="561" t="n"/>
    </row>
    <row r="29906">
      <c r="N29906" s="561" t="n"/>
    </row>
    <row r="29907">
      <c r="N29907" s="561" t="n"/>
    </row>
    <row r="29908">
      <c r="N29908" s="561" t="n"/>
    </row>
    <row r="29909">
      <c r="N29909" s="561" t="n"/>
    </row>
    <row r="29910">
      <c r="N29910" s="561" t="n"/>
    </row>
    <row r="29911">
      <c r="N29911" s="561" t="n"/>
    </row>
    <row r="29912">
      <c r="N29912" s="561" t="n"/>
    </row>
    <row r="29913">
      <c r="N29913" s="561" t="n"/>
    </row>
    <row r="29914">
      <c r="N29914" s="561" t="n"/>
    </row>
    <row r="29915">
      <c r="N29915" s="561" t="n"/>
    </row>
    <row r="29916">
      <c r="N29916" s="561" t="n"/>
    </row>
    <row r="29917">
      <c r="N29917" s="561" t="n"/>
    </row>
    <row r="29918">
      <c r="N29918" s="561" t="n"/>
    </row>
    <row r="29919">
      <c r="N29919" s="561" t="n"/>
    </row>
    <row r="29920">
      <c r="N29920" s="561" t="n"/>
    </row>
    <row r="29921">
      <c r="N29921" s="561" t="n"/>
    </row>
    <row r="29922">
      <c r="N29922" s="561" t="n"/>
    </row>
    <row r="29923">
      <c r="N29923" s="561" t="n"/>
    </row>
    <row r="29924">
      <c r="N29924" s="561" t="n"/>
    </row>
    <row r="29925">
      <c r="N29925" s="561" t="n"/>
    </row>
    <row r="29926">
      <c r="N29926" s="561" t="n"/>
    </row>
    <row r="29927">
      <c r="N29927" s="561" t="n"/>
    </row>
    <row r="29928">
      <c r="N29928" s="561" t="n"/>
    </row>
    <row r="29929">
      <c r="N29929" s="561" t="n"/>
    </row>
    <row r="29930">
      <c r="N29930" s="561" t="n"/>
    </row>
    <row r="29931">
      <c r="N29931" s="561" t="n"/>
    </row>
    <row r="29932">
      <c r="N29932" s="561" t="n"/>
    </row>
    <row r="29933">
      <c r="N29933" s="561" t="n"/>
    </row>
    <row r="29934">
      <c r="N29934" s="561" t="n"/>
    </row>
    <row r="29935">
      <c r="N29935" s="561" t="n"/>
    </row>
    <row r="29936">
      <c r="N29936" s="561" t="n"/>
    </row>
    <row r="29937">
      <c r="N29937" s="561" t="n"/>
    </row>
    <row r="29938">
      <c r="N29938" s="561" t="n"/>
    </row>
    <row r="29939">
      <c r="N29939" s="561" t="n"/>
    </row>
    <row r="29940">
      <c r="N29940" s="561" t="n"/>
    </row>
    <row r="29941">
      <c r="N29941" s="561" t="n"/>
    </row>
    <row r="29942">
      <c r="N29942" s="561" t="n"/>
    </row>
    <row r="29943">
      <c r="N29943" s="561" t="n"/>
    </row>
    <row r="29944">
      <c r="N29944" s="561" t="n"/>
    </row>
    <row r="29945">
      <c r="N29945" s="561" t="n"/>
    </row>
    <row r="29946">
      <c r="N29946" s="561" t="n"/>
    </row>
    <row r="29947">
      <c r="N29947" s="561" t="n"/>
    </row>
    <row r="29948">
      <c r="N29948" s="561" t="n"/>
    </row>
    <row r="29949">
      <c r="N29949" s="561" t="n"/>
    </row>
    <row r="29950">
      <c r="N29950" s="561" t="n"/>
    </row>
    <row r="29951">
      <c r="N29951" s="561" t="n"/>
    </row>
    <row r="29952">
      <c r="N29952" s="561" t="n"/>
    </row>
    <row r="29953">
      <c r="N29953" s="561" t="n"/>
    </row>
    <row r="29954">
      <c r="N29954" s="561" t="n"/>
    </row>
    <row r="29955">
      <c r="N29955" s="561" t="n"/>
    </row>
    <row r="29956">
      <c r="N29956" s="561" t="n"/>
    </row>
    <row r="29957">
      <c r="N29957" s="561" t="n"/>
    </row>
    <row r="29958">
      <c r="N29958" s="561" t="n"/>
    </row>
    <row r="29959">
      <c r="N29959" s="561" t="n"/>
    </row>
    <row r="29960">
      <c r="N29960" s="561" t="n"/>
    </row>
    <row r="29961">
      <c r="N29961" s="561" t="n"/>
    </row>
    <row r="29962">
      <c r="N29962" s="561" t="n"/>
    </row>
    <row r="29963">
      <c r="N29963" s="561" t="n"/>
    </row>
    <row r="29964">
      <c r="N29964" s="561" t="n"/>
    </row>
    <row r="29965">
      <c r="N29965" s="561" t="n"/>
    </row>
    <row r="29966">
      <c r="N29966" s="561" t="n"/>
    </row>
    <row r="29967">
      <c r="N29967" s="561" t="n"/>
    </row>
    <row r="29968">
      <c r="N29968" s="561" t="n"/>
    </row>
    <row r="29969">
      <c r="N29969" s="561" t="n"/>
    </row>
    <row r="29970">
      <c r="N29970" s="561" t="n"/>
    </row>
    <row r="29971">
      <c r="N29971" s="561" t="n"/>
    </row>
    <row r="29972">
      <c r="N29972" s="561" t="n"/>
    </row>
    <row r="29973">
      <c r="N29973" s="561" t="n"/>
    </row>
    <row r="29974">
      <c r="N29974" s="561" t="n"/>
    </row>
    <row r="29975">
      <c r="N29975" s="561" t="n"/>
    </row>
    <row r="29976">
      <c r="N29976" s="561" t="n"/>
    </row>
    <row r="29977">
      <c r="N29977" s="561" t="n"/>
    </row>
    <row r="29978">
      <c r="N29978" s="561" t="n"/>
    </row>
    <row r="29979">
      <c r="N29979" s="561" t="n"/>
    </row>
    <row r="29980">
      <c r="N29980" s="561" t="n"/>
    </row>
    <row r="29981">
      <c r="N29981" s="561" t="n"/>
    </row>
    <row r="29982">
      <c r="N29982" s="561" t="n"/>
    </row>
    <row r="29983">
      <c r="N29983" s="561" t="n"/>
    </row>
    <row r="29984">
      <c r="N29984" s="561" t="n"/>
    </row>
    <row r="29985">
      <c r="N29985" s="561" t="n"/>
    </row>
    <row r="29986">
      <c r="N29986" s="561" t="n"/>
    </row>
    <row r="29987">
      <c r="N29987" s="561" t="n"/>
    </row>
    <row r="29988">
      <c r="N29988" s="561" t="n"/>
    </row>
    <row r="29989">
      <c r="N29989" s="561" t="n"/>
    </row>
    <row r="29990">
      <c r="N29990" s="561" t="n"/>
    </row>
    <row r="29991">
      <c r="N29991" s="561" t="n"/>
    </row>
    <row r="29992">
      <c r="N29992" s="561" t="n"/>
    </row>
    <row r="29993">
      <c r="N29993" s="561" t="n"/>
    </row>
    <row r="29994">
      <c r="N29994" s="561" t="n"/>
    </row>
    <row r="29995">
      <c r="N29995" s="561" t="n"/>
    </row>
    <row r="29996">
      <c r="N29996" s="561" t="n"/>
    </row>
    <row r="29997">
      <c r="N29997" s="561" t="n"/>
    </row>
    <row r="29998">
      <c r="N29998" s="561" t="n"/>
    </row>
    <row r="29999">
      <c r="N29999" s="561" t="n"/>
    </row>
    <row r="30000">
      <c r="N30000" s="561" t="n"/>
    </row>
    <row r="30001">
      <c r="N30001" s="561" t="n"/>
    </row>
    <row r="30002">
      <c r="N30002" s="561" t="n"/>
    </row>
    <row r="30003">
      <c r="N30003" s="561" t="n"/>
    </row>
    <row r="30004">
      <c r="N30004" s="561" t="n"/>
    </row>
    <row r="30005">
      <c r="N30005" s="561" t="n"/>
    </row>
    <row r="30006">
      <c r="N30006" s="561" t="n"/>
    </row>
    <row r="30007">
      <c r="N30007" s="561" t="n"/>
    </row>
    <row r="30008">
      <c r="N30008" s="561" t="n"/>
    </row>
    <row r="30009">
      <c r="N30009" s="561" t="n"/>
    </row>
    <row r="30010">
      <c r="N30010" s="561" t="n"/>
    </row>
    <row r="30011">
      <c r="N30011" s="561" t="n"/>
    </row>
    <row r="30012">
      <c r="N30012" s="561" t="n"/>
    </row>
    <row r="30013">
      <c r="N30013" s="561" t="n"/>
    </row>
    <row r="30014">
      <c r="N30014" s="561" t="n"/>
    </row>
    <row r="30015">
      <c r="N30015" s="561" t="n"/>
    </row>
    <row r="30016">
      <c r="N30016" s="561" t="n"/>
    </row>
    <row r="30017">
      <c r="N30017" s="561" t="n"/>
    </row>
    <row r="30018">
      <c r="N30018" s="561" t="n"/>
    </row>
    <row r="30019">
      <c r="N30019" s="561" t="n"/>
    </row>
    <row r="30020">
      <c r="N30020" s="561" t="n"/>
    </row>
    <row r="30021">
      <c r="N30021" s="561" t="n"/>
    </row>
    <row r="30022">
      <c r="N30022" s="561" t="n"/>
    </row>
    <row r="30023">
      <c r="N30023" s="561" t="n"/>
    </row>
    <row r="30024">
      <c r="N30024" s="561" t="n"/>
    </row>
    <row r="30025">
      <c r="N30025" s="561" t="n"/>
    </row>
    <row r="30026">
      <c r="N30026" s="561" t="n"/>
    </row>
    <row r="30027">
      <c r="N30027" s="561" t="n"/>
    </row>
    <row r="30028">
      <c r="N30028" s="561" t="n"/>
    </row>
    <row r="30029">
      <c r="N30029" s="561" t="n"/>
    </row>
    <row r="30030">
      <c r="N30030" s="561" t="n"/>
    </row>
    <row r="30031">
      <c r="N30031" s="561" t="n"/>
    </row>
    <row r="30032">
      <c r="N30032" s="561" t="n"/>
    </row>
    <row r="30033">
      <c r="N30033" s="561" t="n"/>
    </row>
    <row r="30034">
      <c r="N30034" s="561" t="n"/>
    </row>
    <row r="30035">
      <c r="N30035" s="561" t="n"/>
    </row>
    <row r="30036">
      <c r="N30036" s="561" t="n"/>
    </row>
    <row r="30037">
      <c r="N30037" s="561" t="n"/>
    </row>
    <row r="30038">
      <c r="N30038" s="561" t="n"/>
    </row>
    <row r="30039">
      <c r="N30039" s="561" t="n"/>
    </row>
    <row r="30040">
      <c r="N30040" s="561" t="n"/>
    </row>
    <row r="30041">
      <c r="N30041" s="561" t="n"/>
    </row>
    <row r="30042">
      <c r="N30042" s="561" t="n"/>
    </row>
    <row r="30043">
      <c r="N30043" s="561" t="n"/>
    </row>
    <row r="30044">
      <c r="N30044" s="561" t="n"/>
    </row>
    <row r="30045">
      <c r="N30045" s="561" t="n"/>
    </row>
    <row r="30046">
      <c r="N30046" s="561" t="n"/>
    </row>
    <row r="30047">
      <c r="N30047" s="561" t="n"/>
    </row>
    <row r="30048">
      <c r="N30048" s="561" t="n"/>
    </row>
    <row r="30049">
      <c r="N30049" s="561" t="n"/>
    </row>
    <row r="30050">
      <c r="N30050" s="561" t="n"/>
    </row>
    <row r="30051">
      <c r="N30051" s="561" t="n"/>
    </row>
    <row r="30052">
      <c r="N30052" s="561" t="n"/>
    </row>
    <row r="30053">
      <c r="N30053" s="561" t="n"/>
    </row>
    <row r="30054">
      <c r="N30054" s="561" t="n"/>
    </row>
    <row r="30055">
      <c r="N30055" s="561" t="n"/>
    </row>
    <row r="30056">
      <c r="N30056" s="561" t="n"/>
    </row>
    <row r="30057">
      <c r="N30057" s="561" t="n"/>
    </row>
    <row r="30058">
      <c r="N30058" s="561" t="n"/>
    </row>
    <row r="30059">
      <c r="N30059" s="561" t="n"/>
    </row>
    <row r="30060">
      <c r="N30060" s="561" t="n"/>
    </row>
    <row r="30061">
      <c r="N30061" s="561" t="n"/>
    </row>
    <row r="30062">
      <c r="N30062" s="561" t="n"/>
    </row>
    <row r="30063">
      <c r="N30063" s="561" t="n"/>
    </row>
    <row r="30064">
      <c r="N30064" s="561" t="n"/>
    </row>
    <row r="30065">
      <c r="N30065" s="561" t="n"/>
    </row>
    <row r="30066">
      <c r="N30066" s="561" t="n"/>
    </row>
    <row r="30067">
      <c r="N30067" s="561" t="n"/>
    </row>
    <row r="30068">
      <c r="N30068" s="561" t="n"/>
    </row>
    <row r="30069">
      <c r="N30069" s="561" t="n"/>
    </row>
    <row r="30070">
      <c r="N30070" s="561" t="n"/>
    </row>
    <row r="30071">
      <c r="N30071" s="561" t="n"/>
    </row>
    <row r="30072">
      <c r="N30072" s="561" t="n"/>
    </row>
    <row r="30073">
      <c r="N30073" s="561" t="n"/>
    </row>
    <row r="30074">
      <c r="N30074" s="561" t="n"/>
    </row>
    <row r="30075">
      <c r="N30075" s="561" t="n"/>
    </row>
    <row r="30076">
      <c r="N30076" s="561" t="n"/>
    </row>
    <row r="30077">
      <c r="N30077" s="561" t="n"/>
    </row>
    <row r="30078">
      <c r="N30078" s="561" t="n"/>
    </row>
    <row r="30079">
      <c r="N30079" s="561" t="n"/>
    </row>
    <row r="30080">
      <c r="N30080" s="561" t="n"/>
    </row>
    <row r="30081">
      <c r="N30081" s="561" t="n"/>
    </row>
    <row r="30082">
      <c r="N30082" s="561" t="n"/>
    </row>
    <row r="30083">
      <c r="N30083" s="561" t="n"/>
    </row>
    <row r="30084">
      <c r="N30084" s="561" t="n"/>
    </row>
    <row r="30085">
      <c r="N30085" s="561" t="n"/>
    </row>
    <row r="30086">
      <c r="N30086" s="561" t="n"/>
    </row>
    <row r="30087">
      <c r="N30087" s="561" t="n"/>
    </row>
    <row r="30088">
      <c r="N30088" s="561" t="n"/>
    </row>
    <row r="30089">
      <c r="N30089" s="561" t="n"/>
    </row>
    <row r="30090">
      <c r="N30090" s="561" t="n"/>
    </row>
    <row r="30091">
      <c r="N30091" s="561" t="n"/>
    </row>
    <row r="30092">
      <c r="N30092" s="561" t="n"/>
    </row>
    <row r="30093">
      <c r="N30093" s="561" t="n"/>
    </row>
    <row r="30094">
      <c r="N30094" s="561" t="n"/>
    </row>
    <row r="30095">
      <c r="N30095" s="561" t="n"/>
    </row>
    <row r="30096">
      <c r="N30096" s="561" t="n"/>
    </row>
    <row r="30097">
      <c r="N30097" s="561" t="n"/>
    </row>
    <row r="30098">
      <c r="N30098" s="561" t="n"/>
    </row>
    <row r="30099">
      <c r="N30099" s="561" t="n"/>
    </row>
    <row r="30100">
      <c r="N30100" s="561" t="n"/>
    </row>
    <row r="30101">
      <c r="N30101" s="561" t="n"/>
    </row>
    <row r="30102">
      <c r="N30102" s="561" t="n"/>
    </row>
    <row r="30103">
      <c r="N30103" s="561" t="n"/>
    </row>
    <row r="30104">
      <c r="N30104" s="561" t="n"/>
    </row>
    <row r="30105">
      <c r="N30105" s="561" t="n"/>
    </row>
    <row r="30106">
      <c r="N30106" s="561" t="n"/>
    </row>
    <row r="30107">
      <c r="N30107" s="561" t="n"/>
    </row>
    <row r="30108">
      <c r="N30108" s="561" t="n"/>
    </row>
    <row r="30109">
      <c r="N30109" s="561" t="n"/>
    </row>
    <row r="30110">
      <c r="N30110" s="561" t="n"/>
    </row>
    <row r="30111">
      <c r="N30111" s="561" t="n"/>
    </row>
    <row r="30112">
      <c r="N30112" s="561" t="n"/>
    </row>
    <row r="30113">
      <c r="N30113" s="561" t="n"/>
    </row>
    <row r="30114">
      <c r="N30114" s="561" t="n"/>
    </row>
    <row r="30115">
      <c r="N30115" s="561" t="n"/>
    </row>
    <row r="30116">
      <c r="N30116" s="561" t="n"/>
    </row>
    <row r="30117">
      <c r="N30117" s="561" t="n"/>
    </row>
    <row r="30118">
      <c r="N30118" s="561" t="n"/>
    </row>
    <row r="30119">
      <c r="N30119" s="561" t="n"/>
    </row>
    <row r="30120">
      <c r="N30120" s="561" t="n"/>
    </row>
    <row r="30121">
      <c r="N30121" s="561" t="n"/>
    </row>
    <row r="30122">
      <c r="N30122" s="561" t="n"/>
    </row>
    <row r="30123">
      <c r="N30123" s="561" t="n"/>
    </row>
    <row r="30124">
      <c r="N30124" s="561" t="n"/>
    </row>
    <row r="30125">
      <c r="N30125" s="561" t="n"/>
    </row>
    <row r="30126">
      <c r="N30126" s="561" t="n"/>
    </row>
    <row r="30127">
      <c r="N30127" s="561" t="n"/>
    </row>
    <row r="30128">
      <c r="N30128" s="561" t="n"/>
    </row>
    <row r="30129">
      <c r="N30129" s="561" t="n"/>
    </row>
    <row r="30130">
      <c r="N30130" s="561" t="n"/>
    </row>
    <row r="30131">
      <c r="N30131" s="561" t="n"/>
    </row>
    <row r="30132">
      <c r="N30132" s="561" t="n"/>
    </row>
    <row r="30133">
      <c r="N30133" s="561" t="n"/>
    </row>
    <row r="30134">
      <c r="N30134" s="561" t="n"/>
    </row>
    <row r="30135">
      <c r="N30135" s="561" t="n"/>
    </row>
    <row r="30136">
      <c r="N30136" s="561" t="n"/>
    </row>
    <row r="30137">
      <c r="N30137" s="561" t="n"/>
    </row>
    <row r="30138">
      <c r="N30138" s="561" t="n"/>
    </row>
    <row r="30139">
      <c r="N30139" s="561" t="n"/>
    </row>
    <row r="30140">
      <c r="N30140" s="561" t="n"/>
    </row>
    <row r="30141">
      <c r="N30141" s="561" t="n"/>
    </row>
    <row r="30142">
      <c r="N30142" s="561" t="n"/>
    </row>
    <row r="30143">
      <c r="N30143" s="561" t="n"/>
    </row>
    <row r="30144">
      <c r="N30144" s="561" t="n"/>
    </row>
    <row r="30145">
      <c r="N30145" s="561" t="n"/>
    </row>
    <row r="30146">
      <c r="N30146" s="561" t="n"/>
    </row>
    <row r="30147">
      <c r="N30147" s="561" t="n"/>
    </row>
    <row r="30148">
      <c r="N30148" s="561" t="n"/>
    </row>
    <row r="30149">
      <c r="N30149" s="561" t="n"/>
    </row>
    <row r="30150">
      <c r="N30150" s="561" t="n"/>
    </row>
    <row r="30151">
      <c r="N30151" s="561" t="n"/>
    </row>
    <row r="30152">
      <c r="N30152" s="561" t="n"/>
    </row>
    <row r="30153">
      <c r="N30153" s="561" t="n"/>
    </row>
    <row r="30154">
      <c r="N30154" s="561" t="n"/>
    </row>
    <row r="30155">
      <c r="N30155" s="561" t="n"/>
    </row>
    <row r="30156">
      <c r="N30156" s="561" t="n"/>
    </row>
    <row r="30157">
      <c r="N30157" s="561" t="n"/>
    </row>
    <row r="30158">
      <c r="N30158" s="561" t="n"/>
    </row>
    <row r="30159">
      <c r="N30159" s="561" t="n"/>
    </row>
    <row r="30160">
      <c r="N30160" s="561" t="n"/>
    </row>
    <row r="30161">
      <c r="N30161" s="561" t="n"/>
    </row>
    <row r="30162">
      <c r="N30162" s="561" t="n"/>
    </row>
    <row r="30163">
      <c r="N30163" s="561" t="n"/>
    </row>
    <row r="30164">
      <c r="N30164" s="561" t="n"/>
    </row>
    <row r="30165">
      <c r="N30165" s="561" t="n"/>
    </row>
    <row r="30166">
      <c r="N30166" s="561" t="n"/>
    </row>
    <row r="30167">
      <c r="N30167" s="561" t="n"/>
    </row>
    <row r="30168">
      <c r="N30168" s="561" t="n"/>
    </row>
    <row r="30169">
      <c r="N30169" s="561" t="n"/>
    </row>
    <row r="30170">
      <c r="N30170" s="561" t="n"/>
    </row>
    <row r="30171">
      <c r="N30171" s="561" t="n"/>
    </row>
    <row r="30172">
      <c r="N30172" s="561" t="n"/>
    </row>
    <row r="30173">
      <c r="N30173" s="561" t="n"/>
    </row>
    <row r="30174">
      <c r="N30174" s="561" t="n"/>
    </row>
    <row r="30175">
      <c r="N30175" s="561" t="n"/>
    </row>
    <row r="30176">
      <c r="N30176" s="561" t="n"/>
    </row>
    <row r="30177">
      <c r="N30177" s="561" t="n"/>
    </row>
    <row r="30178">
      <c r="N30178" s="561" t="n"/>
    </row>
    <row r="30179">
      <c r="N30179" s="561" t="n"/>
    </row>
    <row r="30180">
      <c r="N30180" s="561" t="n"/>
    </row>
    <row r="30181">
      <c r="N30181" s="561" t="n"/>
    </row>
    <row r="30182">
      <c r="N30182" s="561" t="n"/>
    </row>
    <row r="30183">
      <c r="N30183" s="561" t="n"/>
    </row>
    <row r="30184">
      <c r="N30184" s="561" t="n"/>
    </row>
    <row r="30185">
      <c r="N30185" s="561" t="n"/>
    </row>
    <row r="30186">
      <c r="N30186" s="561" t="n"/>
    </row>
    <row r="30187">
      <c r="N30187" s="561" t="n"/>
    </row>
    <row r="30188">
      <c r="N30188" s="561" t="n"/>
    </row>
    <row r="30189">
      <c r="N30189" s="561" t="n"/>
    </row>
    <row r="30190">
      <c r="N30190" s="561" t="n"/>
    </row>
    <row r="30191">
      <c r="N30191" s="561" t="n"/>
    </row>
    <row r="30192">
      <c r="N30192" s="561" t="n"/>
    </row>
    <row r="30193">
      <c r="N30193" s="561" t="n"/>
    </row>
    <row r="30194">
      <c r="N30194" s="561" t="n"/>
    </row>
    <row r="30195">
      <c r="N30195" s="561" t="n"/>
    </row>
    <row r="30196">
      <c r="N30196" s="561" t="n"/>
    </row>
    <row r="30197">
      <c r="N30197" s="561" t="n"/>
    </row>
    <row r="30198">
      <c r="N30198" s="561" t="n"/>
    </row>
    <row r="30199">
      <c r="N30199" s="561" t="n"/>
    </row>
    <row r="30200">
      <c r="N30200" s="561" t="n"/>
    </row>
    <row r="30201">
      <c r="N30201" s="561" t="n"/>
    </row>
    <row r="30202">
      <c r="N30202" s="561" t="n"/>
    </row>
    <row r="30203">
      <c r="N30203" s="561" t="n"/>
    </row>
    <row r="30204">
      <c r="N30204" s="561" t="n"/>
    </row>
    <row r="30205">
      <c r="N30205" s="561" t="n"/>
    </row>
    <row r="30206">
      <c r="N30206" s="561" t="n"/>
    </row>
    <row r="30207">
      <c r="N30207" s="561" t="n"/>
    </row>
    <row r="30208">
      <c r="N30208" s="561" t="n"/>
    </row>
    <row r="30209">
      <c r="N30209" s="561" t="n"/>
    </row>
    <row r="30210">
      <c r="N30210" s="561" t="n"/>
    </row>
    <row r="30211">
      <c r="N30211" s="561" t="n"/>
    </row>
    <row r="30212">
      <c r="N30212" s="561" t="n"/>
    </row>
    <row r="30213">
      <c r="N30213" s="561" t="n"/>
    </row>
    <row r="30214">
      <c r="N30214" s="561" t="n"/>
    </row>
    <row r="30215">
      <c r="N30215" s="561" t="n"/>
    </row>
    <row r="30216">
      <c r="N30216" s="561" t="n"/>
    </row>
    <row r="30217">
      <c r="N30217" s="561" t="n"/>
    </row>
    <row r="30218">
      <c r="N30218" s="561" t="n"/>
    </row>
    <row r="30219">
      <c r="N30219" s="561" t="n"/>
    </row>
    <row r="30220">
      <c r="N30220" s="561" t="n"/>
    </row>
    <row r="30221">
      <c r="N30221" s="561" t="n"/>
    </row>
    <row r="30222">
      <c r="N30222" s="561" t="n"/>
    </row>
    <row r="30223">
      <c r="N30223" s="561" t="n"/>
    </row>
    <row r="30224">
      <c r="N30224" s="561" t="n"/>
    </row>
    <row r="30225">
      <c r="N30225" s="561" t="n"/>
    </row>
    <row r="30226">
      <c r="N30226" s="561" t="n"/>
    </row>
    <row r="30227">
      <c r="N30227" s="561" t="n"/>
    </row>
    <row r="30228">
      <c r="N30228" s="561" t="n"/>
    </row>
    <row r="30229">
      <c r="N30229" s="561" t="n"/>
    </row>
    <row r="30230">
      <c r="N30230" s="561" t="n"/>
    </row>
    <row r="30231">
      <c r="N30231" s="561" t="n"/>
    </row>
    <row r="30232">
      <c r="N30232" s="561" t="n"/>
    </row>
    <row r="30233">
      <c r="N30233" s="561" t="n"/>
    </row>
    <row r="30234">
      <c r="N30234" s="561" t="n"/>
    </row>
    <row r="30235">
      <c r="N30235" s="561" t="n"/>
    </row>
    <row r="30236">
      <c r="N30236" s="561" t="n"/>
    </row>
    <row r="30237">
      <c r="N30237" s="561" t="n"/>
    </row>
    <row r="30238">
      <c r="N30238" s="561" t="n"/>
    </row>
    <row r="30239">
      <c r="N30239" s="561" t="n"/>
    </row>
    <row r="30240">
      <c r="N30240" s="561" t="n"/>
    </row>
    <row r="30241">
      <c r="N30241" s="561" t="n"/>
    </row>
    <row r="30242">
      <c r="N30242" s="561" t="n"/>
    </row>
    <row r="30243">
      <c r="N30243" s="561" t="n"/>
    </row>
    <row r="30244">
      <c r="N30244" s="561" t="n"/>
    </row>
    <row r="30245">
      <c r="N30245" s="561" t="n"/>
    </row>
    <row r="30246">
      <c r="N30246" s="561" t="n"/>
    </row>
    <row r="30247">
      <c r="N30247" s="561" t="n"/>
    </row>
    <row r="30248">
      <c r="N30248" s="561" t="n"/>
    </row>
    <row r="30249">
      <c r="N30249" s="561" t="n"/>
    </row>
    <row r="30250">
      <c r="N30250" s="561" t="n"/>
    </row>
    <row r="30251">
      <c r="N30251" s="561" t="n"/>
    </row>
    <row r="30252">
      <c r="N30252" s="561" t="n"/>
    </row>
    <row r="30253">
      <c r="N30253" s="561" t="n"/>
    </row>
    <row r="30254">
      <c r="N30254" s="561" t="n"/>
    </row>
    <row r="30255">
      <c r="N30255" s="561" t="n"/>
    </row>
    <row r="30256">
      <c r="N30256" s="561" t="n"/>
    </row>
    <row r="30257">
      <c r="N30257" s="561" t="n"/>
    </row>
    <row r="30258">
      <c r="N30258" s="561" t="n"/>
    </row>
    <row r="30259">
      <c r="N30259" s="561" t="n"/>
    </row>
    <row r="30260">
      <c r="N30260" s="561" t="n"/>
    </row>
    <row r="30261">
      <c r="N30261" s="561" t="n"/>
    </row>
    <row r="30262">
      <c r="N30262" s="561" t="n"/>
    </row>
    <row r="30263">
      <c r="N30263" s="561" t="n"/>
    </row>
    <row r="30264">
      <c r="N30264" s="561" t="n"/>
    </row>
    <row r="30265">
      <c r="N30265" s="561" t="n"/>
    </row>
    <row r="30266">
      <c r="N30266" s="561" t="n"/>
    </row>
    <row r="30267">
      <c r="N30267" s="561" t="n"/>
    </row>
    <row r="30268">
      <c r="N30268" s="561" t="n"/>
    </row>
    <row r="30269">
      <c r="N30269" s="561" t="n"/>
    </row>
    <row r="30270">
      <c r="N30270" s="561" t="n"/>
    </row>
    <row r="30271">
      <c r="N30271" s="561" t="n"/>
    </row>
    <row r="30272">
      <c r="N30272" s="561" t="n"/>
    </row>
    <row r="30273">
      <c r="N30273" s="561" t="n"/>
    </row>
    <row r="30274">
      <c r="N30274" s="561" t="n"/>
    </row>
    <row r="30275">
      <c r="N30275" s="561" t="n"/>
    </row>
    <row r="30276">
      <c r="N30276" s="561" t="n"/>
    </row>
    <row r="30277">
      <c r="N30277" s="561" t="n"/>
    </row>
    <row r="30278">
      <c r="N30278" s="561" t="n"/>
    </row>
    <row r="30279">
      <c r="N30279" s="561" t="n"/>
    </row>
    <row r="30280">
      <c r="N30280" s="561" t="n"/>
    </row>
    <row r="30281">
      <c r="N30281" s="561" t="n"/>
    </row>
    <row r="30282">
      <c r="N30282" s="561" t="n"/>
    </row>
    <row r="30283">
      <c r="N30283" s="561" t="n"/>
    </row>
    <row r="30284">
      <c r="N30284" s="561" t="n"/>
    </row>
    <row r="30285">
      <c r="N30285" s="561" t="n"/>
    </row>
    <row r="30286">
      <c r="N30286" s="561" t="n"/>
    </row>
    <row r="30287">
      <c r="N30287" s="561" t="n"/>
    </row>
    <row r="30288">
      <c r="N30288" s="561" t="n"/>
    </row>
    <row r="30289">
      <c r="N30289" s="561" t="n"/>
    </row>
    <row r="30290">
      <c r="N30290" s="561" t="n"/>
    </row>
    <row r="30291">
      <c r="N30291" s="561" t="n"/>
    </row>
    <row r="30292">
      <c r="N30292" s="561" t="n"/>
    </row>
    <row r="30293">
      <c r="N30293" s="561" t="n"/>
    </row>
    <row r="30294">
      <c r="N30294" s="561" t="n"/>
    </row>
    <row r="30295">
      <c r="N30295" s="561" t="n"/>
    </row>
    <row r="30296">
      <c r="N30296" s="561" t="n"/>
    </row>
    <row r="30297">
      <c r="N30297" s="561" t="n"/>
    </row>
    <row r="30298">
      <c r="N30298" s="561" t="n"/>
    </row>
    <row r="30299">
      <c r="N30299" s="561" t="n"/>
    </row>
    <row r="30300">
      <c r="N30300" s="561" t="n"/>
    </row>
    <row r="30301">
      <c r="N30301" s="561" t="n"/>
    </row>
    <row r="30302">
      <c r="N30302" s="561" t="n"/>
    </row>
    <row r="30303">
      <c r="N30303" s="561" t="n"/>
    </row>
    <row r="30304">
      <c r="N30304" s="561" t="n"/>
    </row>
    <row r="30305">
      <c r="N30305" s="561" t="n"/>
    </row>
    <row r="30306">
      <c r="N30306" s="561" t="n"/>
    </row>
    <row r="30307">
      <c r="N30307" s="561" t="n"/>
    </row>
    <row r="30308">
      <c r="N30308" s="561" t="n"/>
    </row>
    <row r="30309">
      <c r="N30309" s="561" t="n"/>
    </row>
    <row r="30310">
      <c r="N30310" s="561" t="n"/>
    </row>
    <row r="30311">
      <c r="N30311" s="561" t="n"/>
    </row>
    <row r="30312">
      <c r="N30312" s="561" t="n"/>
    </row>
    <row r="30313">
      <c r="N30313" s="561" t="n"/>
    </row>
    <row r="30314">
      <c r="N30314" s="561" t="n"/>
    </row>
    <row r="30315">
      <c r="N30315" s="561" t="n"/>
    </row>
    <row r="30316">
      <c r="N30316" s="561" t="n"/>
    </row>
    <row r="30317">
      <c r="N30317" s="561" t="n"/>
    </row>
    <row r="30318">
      <c r="N30318" s="561" t="n"/>
    </row>
    <row r="30319">
      <c r="N30319" s="561" t="n"/>
    </row>
    <row r="30320">
      <c r="N30320" s="561" t="n"/>
    </row>
    <row r="30321">
      <c r="N30321" s="561" t="n"/>
    </row>
    <row r="30322">
      <c r="N30322" s="561" t="n"/>
    </row>
    <row r="30323">
      <c r="N30323" s="561" t="n"/>
    </row>
    <row r="30324">
      <c r="N30324" s="561" t="n"/>
    </row>
    <row r="30325">
      <c r="N30325" s="561" t="n"/>
    </row>
    <row r="30326">
      <c r="N30326" s="561" t="n"/>
    </row>
    <row r="30327">
      <c r="N30327" s="561" t="n"/>
    </row>
    <row r="30328">
      <c r="N30328" s="561" t="n"/>
    </row>
    <row r="30329">
      <c r="N30329" s="561" t="n"/>
    </row>
    <row r="30330">
      <c r="N30330" s="561" t="n"/>
    </row>
    <row r="30331">
      <c r="N30331" s="561" t="n"/>
    </row>
    <row r="30332">
      <c r="N30332" s="561" t="n"/>
    </row>
    <row r="30333">
      <c r="N30333" s="561" t="n"/>
    </row>
    <row r="30334">
      <c r="N30334" s="561" t="n"/>
    </row>
    <row r="30335">
      <c r="N30335" s="561" t="n"/>
    </row>
    <row r="30336">
      <c r="N30336" s="561" t="n"/>
    </row>
    <row r="30337">
      <c r="N30337" s="561" t="n"/>
    </row>
    <row r="30338">
      <c r="N30338" s="561" t="n"/>
    </row>
    <row r="30339">
      <c r="N30339" s="561" t="n"/>
    </row>
    <row r="30340">
      <c r="N30340" s="561" t="n"/>
    </row>
    <row r="30341">
      <c r="N30341" s="561" t="n"/>
    </row>
    <row r="30342">
      <c r="N30342" s="561" t="n"/>
    </row>
    <row r="30343">
      <c r="N30343" s="561" t="n"/>
    </row>
    <row r="30344">
      <c r="N30344" s="561" t="n"/>
    </row>
    <row r="30345">
      <c r="N30345" s="561" t="n"/>
    </row>
    <row r="30346">
      <c r="N30346" s="561" t="n"/>
    </row>
    <row r="30347">
      <c r="N30347" s="561" t="n"/>
    </row>
    <row r="30348">
      <c r="N30348" s="561" t="n"/>
    </row>
    <row r="30349">
      <c r="N30349" s="561" t="n"/>
    </row>
    <row r="30350">
      <c r="N30350" s="561" t="n"/>
    </row>
    <row r="30351">
      <c r="N30351" s="561" t="n"/>
    </row>
    <row r="30352">
      <c r="N30352" s="561" t="n"/>
    </row>
    <row r="30353">
      <c r="N30353" s="561" t="n"/>
    </row>
    <row r="30354">
      <c r="N30354" s="561" t="n"/>
    </row>
    <row r="30355">
      <c r="N30355" s="561" t="n"/>
    </row>
    <row r="30356">
      <c r="N30356" s="561" t="n"/>
    </row>
    <row r="30357">
      <c r="N30357" s="561" t="n"/>
    </row>
    <row r="30358">
      <c r="N30358" s="561" t="n"/>
    </row>
    <row r="30359">
      <c r="N30359" s="561" t="n"/>
    </row>
    <row r="30360">
      <c r="N30360" s="561" t="n"/>
    </row>
    <row r="30361">
      <c r="N30361" s="561" t="n"/>
    </row>
    <row r="30362">
      <c r="N30362" s="561" t="n"/>
    </row>
    <row r="30363">
      <c r="N30363" s="561" t="n"/>
    </row>
    <row r="30364">
      <c r="N30364" s="561" t="n"/>
    </row>
    <row r="30365">
      <c r="N30365" s="561" t="n"/>
    </row>
    <row r="30366">
      <c r="N30366" s="561" t="n"/>
    </row>
    <row r="30367">
      <c r="N30367" s="561" t="n"/>
    </row>
    <row r="30368">
      <c r="N30368" s="561" t="n"/>
    </row>
    <row r="30369">
      <c r="N30369" s="561" t="n"/>
    </row>
    <row r="30370">
      <c r="N30370" s="561" t="n"/>
    </row>
    <row r="30371">
      <c r="N30371" s="561" t="n"/>
    </row>
    <row r="30372">
      <c r="N30372" s="561" t="n"/>
    </row>
    <row r="30373">
      <c r="N30373" s="561" t="n"/>
    </row>
    <row r="30374">
      <c r="N30374" s="561" t="n"/>
    </row>
    <row r="30375">
      <c r="N30375" s="561" t="n"/>
    </row>
    <row r="30376">
      <c r="N30376" s="561" t="n"/>
    </row>
    <row r="30377">
      <c r="N30377" s="561" t="n"/>
    </row>
    <row r="30378">
      <c r="N30378" s="561" t="n"/>
    </row>
    <row r="30379">
      <c r="N30379" s="561" t="n"/>
    </row>
    <row r="30380">
      <c r="N30380" s="561" t="n"/>
    </row>
    <row r="30381">
      <c r="N30381" s="561" t="n"/>
    </row>
    <row r="30382">
      <c r="N30382" s="561" t="n"/>
    </row>
    <row r="30383">
      <c r="N30383" s="561" t="n"/>
    </row>
    <row r="30384">
      <c r="N30384" s="561" t="n"/>
    </row>
    <row r="30385">
      <c r="N30385" s="561" t="n"/>
    </row>
    <row r="30386">
      <c r="N30386" s="561" t="n"/>
    </row>
    <row r="30387">
      <c r="N30387" s="561" t="n"/>
    </row>
    <row r="30388">
      <c r="N30388" s="561" t="n"/>
    </row>
    <row r="30389">
      <c r="N30389" s="561" t="n"/>
    </row>
    <row r="30390">
      <c r="N30390" s="561" t="n"/>
    </row>
    <row r="30391">
      <c r="N30391" s="561" t="n"/>
    </row>
    <row r="30392">
      <c r="N30392" s="561" t="n"/>
    </row>
    <row r="30393">
      <c r="N30393" s="561" t="n"/>
    </row>
    <row r="30394">
      <c r="N30394" s="561" t="n"/>
    </row>
    <row r="30395">
      <c r="N30395" s="561" t="n"/>
    </row>
    <row r="30396">
      <c r="N30396" s="561" t="n"/>
    </row>
    <row r="30397">
      <c r="N30397" s="561" t="n"/>
    </row>
    <row r="30398">
      <c r="N30398" s="561" t="n"/>
    </row>
    <row r="30399">
      <c r="N30399" s="561" t="n"/>
    </row>
    <row r="30400">
      <c r="N30400" s="561" t="n"/>
    </row>
    <row r="30401">
      <c r="N30401" s="561" t="n"/>
    </row>
    <row r="30402">
      <c r="N30402" s="561" t="n"/>
    </row>
    <row r="30403">
      <c r="N30403" s="561" t="n"/>
    </row>
    <row r="30404">
      <c r="N30404" s="561" t="n"/>
    </row>
    <row r="30405">
      <c r="N30405" s="561" t="n"/>
    </row>
    <row r="30406">
      <c r="N30406" s="561" t="n"/>
    </row>
    <row r="30407">
      <c r="N30407" s="561" t="n"/>
    </row>
    <row r="30408">
      <c r="N30408" s="561" t="n"/>
    </row>
    <row r="30409">
      <c r="N30409" s="561" t="n"/>
    </row>
    <row r="30410">
      <c r="N30410" s="561" t="n"/>
    </row>
    <row r="30411">
      <c r="N30411" s="561" t="n"/>
    </row>
    <row r="30412">
      <c r="N30412" s="561" t="n"/>
    </row>
    <row r="30413">
      <c r="N30413" s="561" t="n"/>
    </row>
    <row r="30414">
      <c r="N30414" s="561" t="n"/>
    </row>
    <row r="30415">
      <c r="N30415" s="561" t="n"/>
    </row>
    <row r="30416">
      <c r="N30416" s="561" t="n"/>
    </row>
    <row r="30417">
      <c r="N30417" s="561" t="n"/>
    </row>
    <row r="30418">
      <c r="N30418" s="561" t="n"/>
    </row>
    <row r="30419">
      <c r="N30419" s="561" t="n"/>
    </row>
    <row r="30420">
      <c r="N30420" s="561" t="n"/>
    </row>
    <row r="30421">
      <c r="N30421" s="561" t="n"/>
    </row>
    <row r="30422">
      <c r="N30422" s="561" t="n"/>
    </row>
    <row r="30423">
      <c r="N30423" s="561" t="n"/>
    </row>
    <row r="30424">
      <c r="N30424" s="561" t="n"/>
    </row>
    <row r="30425">
      <c r="N30425" s="561" t="n"/>
    </row>
    <row r="30426">
      <c r="N30426" s="561" t="n"/>
    </row>
    <row r="30427">
      <c r="N30427" s="561" t="n"/>
    </row>
    <row r="30428">
      <c r="N30428" s="561" t="n"/>
    </row>
    <row r="30429">
      <c r="N30429" s="561" t="n"/>
    </row>
    <row r="30430">
      <c r="N30430" s="561" t="n"/>
    </row>
    <row r="30431">
      <c r="N30431" s="561" t="n"/>
    </row>
    <row r="30432">
      <c r="N30432" s="561" t="n"/>
    </row>
    <row r="30433">
      <c r="N30433" s="561" t="n"/>
    </row>
    <row r="30434">
      <c r="N30434" s="561" t="n"/>
    </row>
    <row r="30435">
      <c r="N30435" s="561" t="n"/>
    </row>
    <row r="30436">
      <c r="N30436" s="561" t="n"/>
    </row>
    <row r="30437">
      <c r="N30437" s="561" t="n"/>
    </row>
    <row r="30438">
      <c r="N30438" s="561" t="n"/>
    </row>
    <row r="30439">
      <c r="N30439" s="561" t="n"/>
    </row>
    <row r="30440">
      <c r="N30440" s="561" t="n"/>
    </row>
    <row r="30441">
      <c r="N30441" s="561" t="n"/>
    </row>
    <row r="30442">
      <c r="N30442" s="561" t="n"/>
    </row>
    <row r="30443">
      <c r="N30443" s="561" t="n"/>
    </row>
    <row r="30444">
      <c r="N30444" s="561" t="n"/>
    </row>
    <row r="30445">
      <c r="N30445" s="561" t="n"/>
    </row>
    <row r="30446">
      <c r="N30446" s="561" t="n"/>
    </row>
    <row r="30447">
      <c r="N30447" s="561" t="n"/>
    </row>
    <row r="30448">
      <c r="N30448" s="561" t="n"/>
    </row>
    <row r="30449">
      <c r="N30449" s="561" t="n"/>
    </row>
    <row r="30450">
      <c r="N30450" s="561" t="n"/>
    </row>
    <row r="30451">
      <c r="N30451" s="561" t="n"/>
    </row>
    <row r="30452">
      <c r="N30452" s="561" t="n"/>
    </row>
    <row r="30453">
      <c r="N30453" s="561" t="n"/>
    </row>
    <row r="30454">
      <c r="N30454" s="561" t="n"/>
    </row>
    <row r="30455">
      <c r="N30455" s="561" t="n"/>
    </row>
    <row r="30456">
      <c r="N30456" s="561" t="n"/>
    </row>
    <row r="30457">
      <c r="N30457" s="561" t="n"/>
    </row>
    <row r="30458">
      <c r="N30458" s="561" t="n"/>
    </row>
    <row r="30459">
      <c r="N30459" s="561" t="n"/>
    </row>
    <row r="30460">
      <c r="N30460" s="561" t="n"/>
    </row>
    <row r="30461">
      <c r="N30461" s="561" t="n"/>
    </row>
    <row r="30462">
      <c r="N30462" s="561" t="n"/>
    </row>
    <row r="30463">
      <c r="N30463" s="561" t="n"/>
    </row>
    <row r="30464">
      <c r="N30464" s="561" t="n"/>
    </row>
    <row r="30465">
      <c r="N30465" s="561" t="n"/>
    </row>
    <row r="30466">
      <c r="N30466" s="561" t="n"/>
    </row>
    <row r="30467">
      <c r="N30467" s="561" t="n"/>
    </row>
    <row r="30468">
      <c r="N30468" s="561" t="n"/>
    </row>
    <row r="30469">
      <c r="N30469" s="561" t="n"/>
    </row>
    <row r="30470">
      <c r="N30470" s="561" t="n"/>
    </row>
    <row r="30471">
      <c r="N30471" s="561" t="n"/>
    </row>
    <row r="30472">
      <c r="N30472" s="561" t="n"/>
    </row>
    <row r="30473">
      <c r="N30473" s="561" t="n"/>
    </row>
    <row r="30474">
      <c r="N30474" s="561" t="n"/>
    </row>
    <row r="30475">
      <c r="N30475" s="561" t="n"/>
    </row>
    <row r="30476">
      <c r="N30476" s="561" t="n"/>
    </row>
    <row r="30477">
      <c r="N30477" s="561" t="n"/>
    </row>
    <row r="30478">
      <c r="N30478" s="561" t="n"/>
    </row>
    <row r="30479">
      <c r="N30479" s="561" t="n"/>
    </row>
    <row r="30480">
      <c r="N30480" s="561" t="n"/>
    </row>
    <row r="30481">
      <c r="N30481" s="561" t="n"/>
    </row>
    <row r="30482">
      <c r="N30482" s="561" t="n"/>
    </row>
    <row r="30483">
      <c r="N30483" s="561" t="n"/>
    </row>
    <row r="30484">
      <c r="N30484" s="561" t="n"/>
    </row>
    <row r="30485">
      <c r="N30485" s="561" t="n"/>
    </row>
    <row r="30486">
      <c r="N30486" s="561" t="n"/>
    </row>
    <row r="30487">
      <c r="N30487" s="561" t="n"/>
    </row>
    <row r="30488">
      <c r="N30488" s="561" t="n"/>
    </row>
    <row r="30489">
      <c r="N30489" s="561" t="n"/>
    </row>
    <row r="30490">
      <c r="N30490" s="561" t="n"/>
    </row>
    <row r="30491">
      <c r="N30491" s="561" t="n"/>
    </row>
    <row r="30492">
      <c r="N30492" s="561" t="n"/>
    </row>
    <row r="30493">
      <c r="N30493" s="561" t="n"/>
    </row>
    <row r="30494">
      <c r="N30494" s="561" t="n"/>
    </row>
    <row r="30495">
      <c r="N30495" s="561" t="n"/>
    </row>
    <row r="30496">
      <c r="N30496" s="561" t="n"/>
    </row>
    <row r="30497">
      <c r="N30497" s="561" t="n"/>
    </row>
    <row r="30498">
      <c r="N30498" s="561" t="n"/>
    </row>
    <row r="30499">
      <c r="N30499" s="561" t="n"/>
    </row>
    <row r="30500">
      <c r="N30500" s="561" t="n"/>
    </row>
    <row r="30501">
      <c r="N30501" s="561" t="n"/>
    </row>
    <row r="30502">
      <c r="N30502" s="561" t="n"/>
    </row>
    <row r="30503">
      <c r="N30503" s="561" t="n"/>
    </row>
    <row r="30504">
      <c r="N30504" s="561" t="n"/>
    </row>
    <row r="30505">
      <c r="N30505" s="561" t="n"/>
    </row>
    <row r="30506">
      <c r="N30506" s="561" t="n"/>
    </row>
    <row r="30507">
      <c r="N30507" s="561" t="n"/>
    </row>
    <row r="30508">
      <c r="N30508" s="561" t="n"/>
    </row>
    <row r="30509">
      <c r="N30509" s="561" t="n"/>
    </row>
    <row r="30510">
      <c r="N30510" s="561" t="n"/>
    </row>
    <row r="30511">
      <c r="N30511" s="561" t="n"/>
    </row>
    <row r="30512">
      <c r="N30512" s="561" t="n"/>
    </row>
    <row r="30513">
      <c r="N30513" s="561" t="n"/>
    </row>
    <row r="30514">
      <c r="N30514" s="561" t="n"/>
    </row>
    <row r="30515">
      <c r="N30515" s="561" t="n"/>
    </row>
    <row r="30516">
      <c r="N30516" s="561" t="n"/>
    </row>
    <row r="30517">
      <c r="N30517" s="561" t="n"/>
    </row>
    <row r="30518">
      <c r="N30518" s="561" t="n"/>
    </row>
    <row r="30519">
      <c r="N30519" s="561" t="n"/>
    </row>
    <row r="30520">
      <c r="N30520" s="561" t="n"/>
    </row>
    <row r="30521">
      <c r="N30521" s="561" t="n"/>
    </row>
    <row r="30522">
      <c r="N30522" s="561" t="n"/>
    </row>
    <row r="30523">
      <c r="N30523" s="561" t="n"/>
    </row>
    <row r="30524">
      <c r="N30524" s="561" t="n"/>
    </row>
    <row r="30525">
      <c r="N30525" s="561" t="n"/>
    </row>
    <row r="30526">
      <c r="N30526" s="561" t="n"/>
    </row>
    <row r="30527">
      <c r="N30527" s="561" t="n"/>
    </row>
    <row r="30528">
      <c r="N30528" s="561" t="n"/>
    </row>
    <row r="30529">
      <c r="N30529" s="561" t="n"/>
    </row>
    <row r="30530">
      <c r="N30530" s="561" t="n"/>
    </row>
    <row r="30531">
      <c r="N30531" s="561" t="n"/>
    </row>
    <row r="30532">
      <c r="N30532" s="561" t="n"/>
    </row>
    <row r="30533">
      <c r="N30533" s="561" t="n"/>
    </row>
    <row r="30534">
      <c r="N30534" s="561" t="n"/>
    </row>
    <row r="30535">
      <c r="N30535" s="561" t="n"/>
    </row>
    <row r="30536">
      <c r="N30536" s="561" t="n"/>
    </row>
    <row r="30537">
      <c r="N30537" s="561" t="n"/>
    </row>
    <row r="30538">
      <c r="N30538" s="561" t="n"/>
    </row>
    <row r="30539">
      <c r="N30539" s="561" t="n"/>
    </row>
    <row r="30540">
      <c r="N30540" s="561" t="n"/>
    </row>
    <row r="30541">
      <c r="N30541" s="561" t="n"/>
    </row>
    <row r="30542">
      <c r="N30542" s="561" t="n"/>
    </row>
    <row r="30543">
      <c r="N30543" s="561" t="n"/>
    </row>
    <row r="30544">
      <c r="N30544" s="561" t="n"/>
    </row>
    <row r="30545">
      <c r="N30545" s="561" t="n"/>
    </row>
    <row r="30546">
      <c r="N30546" s="561" t="n"/>
    </row>
    <row r="30547">
      <c r="N30547" s="561" t="n"/>
    </row>
    <row r="30548">
      <c r="N30548" s="561" t="n"/>
    </row>
    <row r="30549">
      <c r="N30549" s="561" t="n"/>
    </row>
    <row r="30550">
      <c r="N30550" s="561" t="n"/>
    </row>
    <row r="30551">
      <c r="N30551" s="561" t="n"/>
    </row>
    <row r="30552">
      <c r="N30552" s="561" t="n"/>
    </row>
    <row r="30553">
      <c r="N30553" s="561" t="n"/>
    </row>
    <row r="30554">
      <c r="N30554" s="561" t="n"/>
    </row>
    <row r="30555">
      <c r="N30555" s="561" t="n"/>
    </row>
    <row r="30556">
      <c r="N30556" s="561" t="n"/>
    </row>
    <row r="30557">
      <c r="N30557" s="561" t="n"/>
    </row>
    <row r="30558">
      <c r="N30558" s="561" t="n"/>
    </row>
    <row r="30559">
      <c r="N30559" s="561" t="n"/>
    </row>
    <row r="30560">
      <c r="N30560" s="561" t="n"/>
    </row>
    <row r="30561">
      <c r="N30561" s="561" t="n"/>
    </row>
    <row r="30562">
      <c r="N30562" s="561" t="n"/>
    </row>
    <row r="30563">
      <c r="N30563" s="561" t="n"/>
    </row>
    <row r="30564">
      <c r="N30564" s="561" t="n"/>
    </row>
    <row r="30565">
      <c r="N30565" s="561" t="n"/>
    </row>
    <row r="30566">
      <c r="N30566" s="561" t="n"/>
    </row>
    <row r="30567">
      <c r="N30567" s="561" t="n"/>
    </row>
    <row r="30568">
      <c r="N30568" s="561" t="n"/>
    </row>
    <row r="30569">
      <c r="N30569" s="561" t="n"/>
    </row>
    <row r="30570">
      <c r="N30570" s="561" t="n"/>
    </row>
    <row r="30571">
      <c r="N30571" s="561" t="n"/>
    </row>
    <row r="30572">
      <c r="N30572" s="561" t="n"/>
    </row>
    <row r="30573">
      <c r="N30573" s="561" t="n"/>
    </row>
    <row r="30574">
      <c r="N30574" s="561" t="n"/>
    </row>
    <row r="30575">
      <c r="N30575" s="561" t="n"/>
    </row>
    <row r="30576">
      <c r="N30576" s="561" t="n"/>
    </row>
    <row r="30577">
      <c r="N30577" s="561" t="n"/>
    </row>
    <row r="30578">
      <c r="N30578" s="561" t="n"/>
    </row>
    <row r="30579">
      <c r="N30579" s="561" t="n"/>
    </row>
    <row r="30580">
      <c r="N30580" s="561" t="n"/>
    </row>
    <row r="30581">
      <c r="N30581" s="561" t="n"/>
    </row>
    <row r="30582">
      <c r="N30582" s="561" t="n"/>
    </row>
    <row r="30583">
      <c r="N30583" s="561" t="n"/>
    </row>
    <row r="30584">
      <c r="N30584" s="561" t="n"/>
    </row>
    <row r="30585">
      <c r="N30585" s="561" t="n"/>
    </row>
    <row r="30586">
      <c r="N30586" s="561" t="n"/>
    </row>
    <row r="30587">
      <c r="N30587" s="561" t="n"/>
    </row>
    <row r="30588">
      <c r="N30588" s="561" t="n"/>
    </row>
    <row r="30589">
      <c r="N30589" s="561" t="n"/>
    </row>
    <row r="30590">
      <c r="N30590" s="561" t="n"/>
    </row>
    <row r="30591">
      <c r="N30591" s="561" t="n"/>
    </row>
    <row r="30592">
      <c r="N30592" s="561" t="n"/>
    </row>
    <row r="30593">
      <c r="N30593" s="561" t="n"/>
    </row>
    <row r="30594">
      <c r="N30594" s="561" t="n"/>
    </row>
    <row r="30595">
      <c r="N30595" s="561" t="n"/>
    </row>
    <row r="30596">
      <c r="N30596" s="561" t="n"/>
    </row>
    <row r="30597">
      <c r="N30597" s="561" t="n"/>
    </row>
    <row r="30598">
      <c r="N30598" s="561" t="n"/>
    </row>
    <row r="30599">
      <c r="N30599" s="561" t="n"/>
    </row>
    <row r="30600">
      <c r="N30600" s="561" t="n"/>
    </row>
    <row r="30601">
      <c r="N30601" s="561" t="n"/>
    </row>
    <row r="30602">
      <c r="N30602" s="561" t="n"/>
    </row>
    <row r="30603">
      <c r="N30603" s="561" t="n"/>
    </row>
    <row r="30604">
      <c r="N30604" s="561" t="n"/>
    </row>
    <row r="30605">
      <c r="N30605" s="561" t="n"/>
    </row>
    <row r="30606">
      <c r="N30606" s="561" t="n"/>
    </row>
    <row r="30607">
      <c r="N30607" s="561" t="n"/>
    </row>
    <row r="30608">
      <c r="N30608" s="561" t="n"/>
    </row>
    <row r="30609">
      <c r="N30609" s="561" t="n"/>
    </row>
    <row r="30610">
      <c r="N30610" s="561" t="n"/>
    </row>
    <row r="30611">
      <c r="N30611" s="561" t="n"/>
    </row>
    <row r="30612">
      <c r="N30612" s="561" t="n"/>
    </row>
    <row r="30613">
      <c r="N30613" s="561" t="n"/>
    </row>
    <row r="30614">
      <c r="N30614" s="561" t="n"/>
    </row>
    <row r="30615">
      <c r="N30615" s="561" t="n"/>
    </row>
    <row r="30616">
      <c r="N30616" s="561" t="n"/>
    </row>
    <row r="30617">
      <c r="N30617" s="561" t="n"/>
    </row>
    <row r="30618">
      <c r="N30618" s="561" t="n"/>
    </row>
    <row r="30619">
      <c r="N30619" s="561" t="n"/>
    </row>
    <row r="30620">
      <c r="N30620" s="561" t="n"/>
    </row>
    <row r="30621">
      <c r="N30621" s="561" t="n"/>
    </row>
    <row r="30622">
      <c r="N30622" s="561" t="n"/>
    </row>
    <row r="30623">
      <c r="N30623" s="561" t="n"/>
    </row>
    <row r="30624">
      <c r="N30624" s="561" t="n"/>
    </row>
    <row r="30625">
      <c r="N30625" s="561" t="n"/>
    </row>
    <row r="30626">
      <c r="N30626" s="561" t="n"/>
    </row>
    <row r="30627">
      <c r="N30627" s="561" t="n"/>
    </row>
    <row r="30628">
      <c r="N30628" s="561" t="n"/>
    </row>
    <row r="30629">
      <c r="N30629" s="561" t="n"/>
    </row>
    <row r="30630">
      <c r="N30630" s="561" t="n"/>
    </row>
    <row r="30631">
      <c r="N30631" s="561" t="n"/>
    </row>
    <row r="30632">
      <c r="N30632" s="561" t="n"/>
    </row>
    <row r="30633">
      <c r="N30633" s="561" t="n"/>
    </row>
    <row r="30634">
      <c r="N30634" s="561" t="n"/>
    </row>
    <row r="30635">
      <c r="N30635" s="561" t="n"/>
    </row>
    <row r="30636">
      <c r="N30636" s="561" t="n"/>
    </row>
    <row r="30637">
      <c r="N30637" s="561" t="n"/>
    </row>
    <row r="30638">
      <c r="N30638" s="561" t="n"/>
    </row>
    <row r="30639">
      <c r="N30639" s="561" t="n"/>
    </row>
    <row r="30640">
      <c r="N30640" s="561" t="n"/>
    </row>
    <row r="30641">
      <c r="N30641" s="561" t="n"/>
    </row>
    <row r="30642">
      <c r="N30642" s="561" t="n"/>
    </row>
    <row r="30643">
      <c r="N30643" s="561" t="n"/>
    </row>
    <row r="30644">
      <c r="N30644" s="561" t="n"/>
    </row>
    <row r="30645">
      <c r="N30645" s="561" t="n"/>
    </row>
    <row r="30646">
      <c r="N30646" s="561" t="n"/>
    </row>
    <row r="30647">
      <c r="N30647" s="561" t="n"/>
    </row>
    <row r="30648">
      <c r="N30648" s="561" t="n"/>
    </row>
    <row r="30649">
      <c r="N30649" s="561" t="n"/>
    </row>
    <row r="30650">
      <c r="N30650" s="561" t="n"/>
    </row>
    <row r="30651">
      <c r="N30651" s="561" t="n"/>
    </row>
    <row r="30652">
      <c r="N30652" s="561" t="n"/>
    </row>
    <row r="30653">
      <c r="N30653" s="561" t="n"/>
    </row>
    <row r="30654">
      <c r="N30654" s="561" t="n"/>
    </row>
    <row r="30655">
      <c r="N30655" s="561" t="n"/>
    </row>
    <row r="30656">
      <c r="N30656" s="561" t="n"/>
    </row>
    <row r="30657">
      <c r="N30657" s="561" t="n"/>
    </row>
    <row r="30658">
      <c r="N30658" s="561" t="n"/>
    </row>
    <row r="30659">
      <c r="N30659" s="561" t="n"/>
    </row>
    <row r="30660">
      <c r="N30660" s="561" t="n"/>
    </row>
    <row r="30661">
      <c r="N30661" s="561" t="n"/>
    </row>
    <row r="30662">
      <c r="N30662" s="561" t="n"/>
    </row>
    <row r="30663">
      <c r="N30663" s="561" t="n"/>
    </row>
    <row r="30664">
      <c r="N30664" s="561" t="n"/>
    </row>
    <row r="30665">
      <c r="N30665" s="561" t="n"/>
    </row>
    <row r="30666">
      <c r="N30666" s="561" t="n"/>
    </row>
    <row r="30667">
      <c r="N30667" s="561" t="n"/>
    </row>
    <row r="30668">
      <c r="N30668" s="561" t="n"/>
    </row>
    <row r="30669">
      <c r="N30669" s="561" t="n"/>
    </row>
    <row r="30670">
      <c r="N30670" s="561" t="n"/>
    </row>
    <row r="30671">
      <c r="N30671" s="561" t="n"/>
    </row>
    <row r="30672">
      <c r="N30672" s="561" t="n"/>
    </row>
    <row r="30673">
      <c r="N30673" s="561" t="n"/>
    </row>
    <row r="30674">
      <c r="N30674" s="561" t="n"/>
    </row>
    <row r="30675">
      <c r="N30675" s="561" t="n"/>
    </row>
    <row r="30676">
      <c r="N30676" s="561" t="n"/>
    </row>
    <row r="30677">
      <c r="N30677" s="561" t="n"/>
    </row>
    <row r="30678">
      <c r="N30678" s="561" t="n"/>
    </row>
    <row r="30679">
      <c r="N30679" s="561" t="n"/>
    </row>
    <row r="30680">
      <c r="N30680" s="561" t="n"/>
    </row>
    <row r="30681">
      <c r="N30681" s="561" t="n"/>
    </row>
    <row r="30682">
      <c r="N30682" s="561" t="n"/>
    </row>
    <row r="30683">
      <c r="N30683" s="561" t="n"/>
    </row>
    <row r="30684">
      <c r="N30684" s="561" t="n"/>
    </row>
    <row r="30685">
      <c r="N30685" s="561" t="n"/>
    </row>
    <row r="30686">
      <c r="N30686" s="561" t="n"/>
    </row>
    <row r="30687">
      <c r="N30687" s="561" t="n"/>
    </row>
    <row r="30688">
      <c r="N30688" s="561" t="n"/>
    </row>
    <row r="30689">
      <c r="N30689" s="561" t="n"/>
    </row>
    <row r="30690">
      <c r="N30690" s="561" t="n"/>
    </row>
    <row r="30691">
      <c r="N30691" s="561" t="n"/>
    </row>
    <row r="30692">
      <c r="N30692" s="561" t="n"/>
    </row>
    <row r="30693">
      <c r="N30693" s="561" t="n"/>
    </row>
    <row r="30694">
      <c r="N30694" s="561" t="n"/>
    </row>
    <row r="30695">
      <c r="N30695" s="561" t="n"/>
    </row>
    <row r="30696">
      <c r="N30696" s="561" t="n"/>
    </row>
    <row r="30697">
      <c r="N30697" s="561" t="n"/>
    </row>
    <row r="30698">
      <c r="N30698" s="561" t="n"/>
    </row>
    <row r="30699">
      <c r="N30699" s="561" t="n"/>
    </row>
    <row r="30700">
      <c r="N30700" s="561" t="n"/>
    </row>
    <row r="30701">
      <c r="N30701" s="561" t="n"/>
    </row>
    <row r="30702">
      <c r="N30702" s="561" t="n"/>
    </row>
    <row r="30703">
      <c r="N30703" s="561" t="n"/>
    </row>
    <row r="30704">
      <c r="N30704" s="561" t="n"/>
    </row>
    <row r="30705">
      <c r="N30705" s="561" t="n"/>
    </row>
    <row r="30706">
      <c r="N30706" s="561" t="n"/>
    </row>
    <row r="30707">
      <c r="N30707" s="561" t="n"/>
    </row>
    <row r="30708">
      <c r="N30708" s="561" t="n"/>
    </row>
    <row r="30709">
      <c r="N30709" s="561" t="n"/>
    </row>
    <row r="30710">
      <c r="N30710" s="561" t="n"/>
    </row>
    <row r="30711">
      <c r="N30711" s="561" t="n"/>
    </row>
    <row r="30712">
      <c r="N30712" s="561" t="n"/>
    </row>
    <row r="30713">
      <c r="N30713" s="561" t="n"/>
    </row>
    <row r="30714">
      <c r="N30714" s="561" t="n"/>
    </row>
    <row r="30715">
      <c r="N30715" s="561" t="n"/>
    </row>
    <row r="30716">
      <c r="N30716" s="561" t="n"/>
    </row>
    <row r="30717">
      <c r="N30717" s="561" t="n"/>
    </row>
    <row r="30718">
      <c r="N30718" s="561" t="n"/>
    </row>
    <row r="30719">
      <c r="N30719" s="561" t="n"/>
    </row>
    <row r="30720">
      <c r="N30720" s="561" t="n"/>
    </row>
    <row r="30721">
      <c r="N30721" s="561" t="n"/>
    </row>
    <row r="30722">
      <c r="N30722" s="561" t="n"/>
    </row>
    <row r="30723">
      <c r="N30723" s="561" t="n"/>
    </row>
    <row r="30724">
      <c r="N30724" s="561" t="n"/>
    </row>
    <row r="30725">
      <c r="N30725" s="561" t="n"/>
    </row>
    <row r="30726">
      <c r="N30726" s="561" t="n"/>
    </row>
    <row r="30727">
      <c r="N30727" s="561" t="n"/>
    </row>
    <row r="30728">
      <c r="N30728" s="561" t="n"/>
    </row>
    <row r="30729">
      <c r="N30729" s="561" t="n"/>
    </row>
    <row r="30730">
      <c r="N30730" s="561" t="n"/>
    </row>
    <row r="30731">
      <c r="N30731" s="561" t="n"/>
    </row>
    <row r="30732">
      <c r="N30732" s="561" t="n"/>
    </row>
    <row r="30733">
      <c r="N30733" s="561" t="n"/>
    </row>
    <row r="30734">
      <c r="N30734" s="561" t="n"/>
    </row>
    <row r="30735">
      <c r="N30735" s="561" t="n"/>
    </row>
    <row r="30736">
      <c r="N30736" s="561" t="n"/>
    </row>
    <row r="30737">
      <c r="N30737" s="561" t="n"/>
    </row>
    <row r="30738">
      <c r="N30738" s="561" t="n"/>
    </row>
    <row r="30739">
      <c r="N30739" s="561" t="n"/>
    </row>
    <row r="30740">
      <c r="N30740" s="561" t="n"/>
    </row>
    <row r="30741">
      <c r="N30741" s="561" t="n"/>
    </row>
    <row r="30742">
      <c r="N30742" s="561" t="n"/>
    </row>
    <row r="30743">
      <c r="N30743" s="561" t="n"/>
    </row>
    <row r="30744">
      <c r="N30744" s="561" t="n"/>
    </row>
    <row r="30745">
      <c r="N30745" s="561" t="n"/>
    </row>
    <row r="30746">
      <c r="N30746" s="561" t="n"/>
    </row>
    <row r="30747">
      <c r="N30747" s="561" t="n"/>
    </row>
    <row r="30748">
      <c r="N30748" s="561" t="n"/>
    </row>
    <row r="30749">
      <c r="N30749" s="561" t="n"/>
    </row>
    <row r="30750">
      <c r="N30750" s="561" t="n"/>
    </row>
    <row r="30751">
      <c r="N30751" s="561" t="n"/>
    </row>
    <row r="30752">
      <c r="N30752" s="561" t="n"/>
    </row>
    <row r="30753">
      <c r="N30753" s="561" t="n"/>
    </row>
    <row r="30754">
      <c r="N30754" s="561" t="n"/>
    </row>
    <row r="30755">
      <c r="N30755" s="561" t="n"/>
    </row>
    <row r="30756">
      <c r="N30756" s="561" t="n"/>
    </row>
    <row r="30757">
      <c r="N30757" s="561" t="n"/>
    </row>
    <row r="30758">
      <c r="N30758" s="561" t="n"/>
    </row>
    <row r="30759">
      <c r="N30759" s="561" t="n"/>
    </row>
    <row r="30760">
      <c r="N30760" s="561" t="n"/>
    </row>
    <row r="30761">
      <c r="N30761" s="561" t="n"/>
    </row>
    <row r="30762">
      <c r="N30762" s="561" t="n"/>
    </row>
    <row r="30763">
      <c r="N30763" s="561" t="n"/>
    </row>
    <row r="30764">
      <c r="N30764" s="561" t="n"/>
    </row>
    <row r="30765">
      <c r="N30765" s="561" t="n"/>
    </row>
    <row r="30766">
      <c r="N30766" s="561" t="n"/>
    </row>
    <row r="30767">
      <c r="N30767" s="561" t="n"/>
    </row>
    <row r="30768">
      <c r="N30768" s="561" t="n"/>
    </row>
    <row r="30769">
      <c r="N30769" s="561" t="n"/>
    </row>
    <row r="30770">
      <c r="N30770" s="561" t="n"/>
    </row>
    <row r="30771">
      <c r="N30771" s="561" t="n"/>
    </row>
    <row r="30772">
      <c r="N30772" s="561" t="n"/>
    </row>
    <row r="30773">
      <c r="N30773" s="561" t="n"/>
    </row>
    <row r="30774">
      <c r="N30774" s="561" t="n"/>
    </row>
    <row r="30775">
      <c r="N30775" s="561" t="n"/>
    </row>
    <row r="30776">
      <c r="N30776" s="561" t="n"/>
    </row>
    <row r="30777">
      <c r="N30777" s="561" t="n"/>
    </row>
    <row r="30778">
      <c r="N30778" s="561" t="n"/>
    </row>
    <row r="30779">
      <c r="N30779" s="561" t="n"/>
    </row>
    <row r="30780">
      <c r="N30780" s="561" t="n"/>
    </row>
    <row r="30781">
      <c r="N30781" s="561" t="n"/>
    </row>
    <row r="30782">
      <c r="N30782" s="561" t="n"/>
    </row>
    <row r="30783">
      <c r="N30783" s="561" t="n"/>
    </row>
    <row r="30784">
      <c r="N30784" s="561" t="n"/>
    </row>
    <row r="30785">
      <c r="N30785" s="561" t="n"/>
    </row>
    <row r="30786">
      <c r="N30786" s="561" t="n"/>
    </row>
    <row r="30787">
      <c r="N30787" s="561" t="n"/>
    </row>
    <row r="30788">
      <c r="N30788" s="561" t="n"/>
    </row>
    <row r="30789">
      <c r="N30789" s="561" t="n"/>
    </row>
    <row r="30790">
      <c r="N30790" s="561" t="n"/>
    </row>
    <row r="30791">
      <c r="N30791" s="561" t="n"/>
    </row>
    <row r="30792">
      <c r="N30792" s="561" t="n"/>
    </row>
    <row r="30793">
      <c r="N30793" s="561" t="n"/>
    </row>
    <row r="30794">
      <c r="N30794" s="561" t="n"/>
    </row>
    <row r="30795">
      <c r="N30795" s="561" t="n"/>
    </row>
    <row r="30796">
      <c r="N30796" s="561" t="n"/>
    </row>
    <row r="30797">
      <c r="N30797" s="561" t="n"/>
    </row>
    <row r="30798">
      <c r="N30798" s="561" t="n"/>
    </row>
    <row r="30799">
      <c r="N30799" s="561" t="n"/>
    </row>
    <row r="30800">
      <c r="N30800" s="561" t="n"/>
    </row>
    <row r="30801">
      <c r="N30801" s="561" t="n"/>
    </row>
    <row r="30802">
      <c r="N30802" s="561" t="n"/>
    </row>
    <row r="30803">
      <c r="N30803" s="561" t="n"/>
    </row>
    <row r="30804">
      <c r="N30804" s="561" t="n"/>
    </row>
    <row r="30805">
      <c r="N30805" s="561" t="n"/>
    </row>
    <row r="30806">
      <c r="N30806" s="561" t="n"/>
    </row>
    <row r="30807">
      <c r="N30807" s="561" t="n"/>
    </row>
    <row r="30808">
      <c r="N30808" s="561" t="n"/>
    </row>
    <row r="30809">
      <c r="N30809" s="561" t="n"/>
    </row>
    <row r="30810">
      <c r="N30810" s="561" t="n"/>
    </row>
    <row r="30811">
      <c r="N30811" s="561" t="n"/>
    </row>
    <row r="30812">
      <c r="N30812" s="561" t="n"/>
    </row>
    <row r="30813">
      <c r="N30813" s="561" t="n"/>
    </row>
    <row r="30814">
      <c r="N30814" s="561" t="n"/>
    </row>
    <row r="30815">
      <c r="N30815" s="561" t="n"/>
    </row>
    <row r="30816">
      <c r="N30816" s="561" t="n"/>
    </row>
    <row r="30817">
      <c r="N30817" s="561" t="n"/>
    </row>
    <row r="30818">
      <c r="N30818" s="561" t="n"/>
    </row>
    <row r="30819">
      <c r="N30819" s="561" t="n"/>
    </row>
    <row r="30820">
      <c r="N30820" s="561" t="n"/>
    </row>
    <row r="30821">
      <c r="N30821" s="561" t="n"/>
    </row>
    <row r="30822">
      <c r="N30822" s="561" t="n"/>
    </row>
    <row r="30823">
      <c r="N30823" s="561" t="n"/>
    </row>
    <row r="30824">
      <c r="N30824" s="561" t="n"/>
    </row>
    <row r="30825">
      <c r="N30825" s="561" t="n"/>
    </row>
    <row r="30826">
      <c r="N30826" s="561" t="n"/>
    </row>
    <row r="30827">
      <c r="N30827" s="561" t="n"/>
    </row>
    <row r="30828">
      <c r="N30828" s="561" t="n"/>
    </row>
    <row r="30829">
      <c r="N30829" s="561" t="n"/>
    </row>
    <row r="30830">
      <c r="N30830" s="561" t="n"/>
    </row>
    <row r="30831">
      <c r="N30831" s="561" t="n"/>
    </row>
    <row r="30832">
      <c r="N30832" s="561" t="n"/>
    </row>
    <row r="30833">
      <c r="N30833" s="561" t="n"/>
    </row>
    <row r="30834">
      <c r="N30834" s="561" t="n"/>
    </row>
    <row r="30835">
      <c r="N30835" s="561" t="n"/>
    </row>
    <row r="30836">
      <c r="N30836" s="561" t="n"/>
    </row>
    <row r="30837">
      <c r="N30837" s="561" t="n"/>
    </row>
    <row r="30838">
      <c r="N30838" s="561" t="n"/>
    </row>
    <row r="30839">
      <c r="N30839" s="561" t="n"/>
    </row>
    <row r="30840">
      <c r="N30840" s="561" t="n"/>
    </row>
    <row r="30841">
      <c r="N30841" s="561" t="n"/>
    </row>
    <row r="30842">
      <c r="N30842" s="561" t="n"/>
    </row>
    <row r="30843">
      <c r="N30843" s="561" t="n"/>
    </row>
    <row r="30844">
      <c r="N30844" s="561" t="n"/>
    </row>
    <row r="30845">
      <c r="N30845" s="561" t="n"/>
    </row>
    <row r="30846">
      <c r="N30846" s="561" t="n"/>
    </row>
    <row r="30847">
      <c r="N30847" s="561" t="n"/>
    </row>
    <row r="30848">
      <c r="N30848" s="561" t="n"/>
    </row>
    <row r="30849">
      <c r="N30849" s="561" t="n"/>
    </row>
    <row r="30850">
      <c r="N30850" s="561" t="n"/>
    </row>
    <row r="30851">
      <c r="N30851" s="561" t="n"/>
    </row>
    <row r="30852">
      <c r="N30852" s="561" t="n"/>
    </row>
    <row r="30853">
      <c r="N30853" s="561" t="n"/>
    </row>
    <row r="30854">
      <c r="N30854" s="561" t="n"/>
    </row>
    <row r="30855">
      <c r="N30855" s="561" t="n"/>
    </row>
    <row r="30856">
      <c r="N30856" s="561" t="n"/>
    </row>
    <row r="30857">
      <c r="N30857" s="561" t="n"/>
    </row>
    <row r="30858">
      <c r="N30858" s="561" t="n"/>
    </row>
    <row r="30859">
      <c r="N30859" s="561" t="n"/>
    </row>
    <row r="30860">
      <c r="N30860" s="561" t="n"/>
    </row>
    <row r="30861">
      <c r="N30861" s="561" t="n"/>
    </row>
    <row r="30862">
      <c r="N30862" s="561" t="n"/>
    </row>
    <row r="30863">
      <c r="N30863" s="561" t="n"/>
    </row>
    <row r="30864">
      <c r="N30864" s="561" t="n"/>
    </row>
    <row r="30865">
      <c r="N30865" s="561" t="n"/>
    </row>
    <row r="30866">
      <c r="N30866" s="561" t="n"/>
    </row>
    <row r="30867">
      <c r="N30867" s="561" t="n"/>
    </row>
    <row r="30868">
      <c r="N30868" s="561" t="n"/>
    </row>
    <row r="30869">
      <c r="N30869" s="561" t="n"/>
    </row>
    <row r="30870">
      <c r="N30870" s="561" t="n"/>
    </row>
    <row r="30871">
      <c r="N30871" s="561" t="n"/>
    </row>
    <row r="30872">
      <c r="N30872" s="561" t="n"/>
    </row>
    <row r="30873">
      <c r="N30873" s="561" t="n"/>
    </row>
    <row r="30874">
      <c r="N30874" s="561" t="n"/>
    </row>
    <row r="30875">
      <c r="N30875" s="561" t="n"/>
    </row>
    <row r="30876">
      <c r="N30876" s="561" t="n"/>
    </row>
    <row r="30877">
      <c r="N30877" s="561" t="n"/>
    </row>
    <row r="30878">
      <c r="N30878" s="561" t="n"/>
    </row>
    <row r="30879">
      <c r="N30879" s="561" t="n"/>
    </row>
    <row r="30880">
      <c r="N30880" s="561" t="n"/>
    </row>
    <row r="30881">
      <c r="N30881" s="561" t="n"/>
    </row>
    <row r="30882">
      <c r="N30882" s="561" t="n"/>
    </row>
    <row r="30883">
      <c r="N30883" s="561" t="n"/>
    </row>
    <row r="30884">
      <c r="N30884" s="561" t="n"/>
    </row>
    <row r="30885">
      <c r="N30885" s="561" t="n"/>
    </row>
    <row r="30886">
      <c r="N30886" s="561" t="n"/>
    </row>
    <row r="30887">
      <c r="N30887" s="561" t="n"/>
    </row>
    <row r="30888">
      <c r="N30888" s="561" t="n"/>
    </row>
    <row r="30889">
      <c r="N30889" s="561" t="n"/>
    </row>
    <row r="30890">
      <c r="N30890" s="561" t="n"/>
    </row>
    <row r="30891">
      <c r="N30891" s="561" t="n"/>
    </row>
    <row r="30892">
      <c r="N30892" s="561" t="n"/>
    </row>
    <row r="30893">
      <c r="N30893" s="561" t="n"/>
    </row>
    <row r="30894">
      <c r="N30894" s="561" t="n"/>
    </row>
    <row r="30895">
      <c r="N30895" s="561" t="n"/>
    </row>
    <row r="30896">
      <c r="N30896" s="561" t="n"/>
    </row>
    <row r="30897">
      <c r="N30897" s="561" t="n"/>
    </row>
    <row r="30898">
      <c r="N30898" s="561" t="n"/>
    </row>
    <row r="30899">
      <c r="N30899" s="561" t="n"/>
    </row>
    <row r="30900">
      <c r="N30900" s="561" t="n"/>
    </row>
    <row r="30901">
      <c r="N30901" s="561" t="n"/>
    </row>
    <row r="30902">
      <c r="N30902" s="561" t="n"/>
    </row>
    <row r="30903">
      <c r="N30903" s="561" t="n"/>
    </row>
    <row r="30904">
      <c r="N30904" s="561" t="n"/>
    </row>
    <row r="30905">
      <c r="N30905" s="561" t="n"/>
    </row>
    <row r="30906">
      <c r="N30906" s="561" t="n"/>
    </row>
    <row r="30907">
      <c r="N30907" s="561" t="n"/>
    </row>
    <row r="30908">
      <c r="N30908" s="561" t="n"/>
    </row>
    <row r="30909">
      <c r="N30909" s="561" t="n"/>
    </row>
    <row r="30910">
      <c r="N30910" s="561" t="n"/>
    </row>
    <row r="30911">
      <c r="N30911" s="561" t="n"/>
    </row>
    <row r="30912">
      <c r="N30912" s="561" t="n"/>
    </row>
    <row r="30913">
      <c r="N30913" s="561" t="n"/>
    </row>
    <row r="30914">
      <c r="N30914" s="561" t="n"/>
    </row>
    <row r="30915">
      <c r="N30915" s="561" t="n"/>
    </row>
    <row r="30916">
      <c r="N30916" s="561" t="n"/>
    </row>
    <row r="30917">
      <c r="N30917" s="561" t="n"/>
    </row>
    <row r="30918">
      <c r="N30918" s="561" t="n"/>
    </row>
    <row r="30919">
      <c r="N30919" s="561" t="n"/>
    </row>
    <row r="30920">
      <c r="N30920" s="561" t="n"/>
    </row>
    <row r="30921">
      <c r="N30921" s="561" t="n"/>
    </row>
    <row r="30922">
      <c r="N30922" s="561" t="n"/>
    </row>
    <row r="30923">
      <c r="N30923" s="561" t="n"/>
    </row>
    <row r="30924">
      <c r="N30924" s="561" t="n"/>
    </row>
    <row r="30925">
      <c r="N30925" s="561" t="n"/>
    </row>
    <row r="30926">
      <c r="N30926" s="561" t="n"/>
    </row>
    <row r="30927">
      <c r="N30927" s="561" t="n"/>
    </row>
    <row r="30928">
      <c r="N30928" s="561" t="n"/>
    </row>
    <row r="30929">
      <c r="N30929" s="561" t="n"/>
    </row>
    <row r="30930">
      <c r="N30930" s="561" t="n"/>
    </row>
    <row r="30931">
      <c r="N30931" s="561" t="n"/>
    </row>
    <row r="30932">
      <c r="N30932" s="561" t="n"/>
    </row>
    <row r="30933">
      <c r="N30933" s="561" t="n"/>
    </row>
    <row r="30934">
      <c r="N30934" s="561" t="n"/>
    </row>
    <row r="30935">
      <c r="N30935" s="561" t="n"/>
    </row>
    <row r="30936">
      <c r="N30936" s="561" t="n"/>
    </row>
    <row r="30937">
      <c r="N30937" s="561" t="n"/>
    </row>
    <row r="30938">
      <c r="N30938" s="561" t="n"/>
    </row>
    <row r="30939">
      <c r="N30939" s="561" t="n"/>
    </row>
    <row r="30940">
      <c r="N30940" s="561" t="n"/>
    </row>
    <row r="30941">
      <c r="N30941" s="561" t="n"/>
    </row>
    <row r="30942">
      <c r="N30942" s="561" t="n"/>
    </row>
    <row r="30943">
      <c r="N30943" s="561" t="n"/>
    </row>
    <row r="30944">
      <c r="N30944" s="561" t="n"/>
    </row>
    <row r="30945">
      <c r="N30945" s="561" t="n"/>
    </row>
    <row r="30946">
      <c r="N30946" s="561" t="n"/>
    </row>
    <row r="30947">
      <c r="N30947" s="561" t="n"/>
    </row>
    <row r="30948">
      <c r="N30948" s="561" t="n"/>
    </row>
    <row r="30949">
      <c r="N30949" s="561" t="n"/>
    </row>
    <row r="30950">
      <c r="N30950" s="561" t="n"/>
    </row>
    <row r="30951">
      <c r="N30951" s="561" t="n"/>
    </row>
    <row r="30952">
      <c r="N30952" s="561" t="n"/>
    </row>
    <row r="30953">
      <c r="N30953" s="561" t="n"/>
    </row>
    <row r="30954">
      <c r="N30954" s="561" t="n"/>
    </row>
    <row r="30955">
      <c r="N30955" s="561" t="n"/>
    </row>
    <row r="30956">
      <c r="N30956" s="561" t="n"/>
    </row>
    <row r="30957">
      <c r="N30957" s="561" t="n"/>
    </row>
    <row r="30958">
      <c r="N30958" s="561" t="n"/>
    </row>
    <row r="30959">
      <c r="N30959" s="561" t="n"/>
    </row>
    <row r="30960">
      <c r="N30960" s="561" t="n"/>
    </row>
    <row r="30961">
      <c r="N30961" s="561" t="n"/>
    </row>
    <row r="30962">
      <c r="N30962" s="561" t="n"/>
    </row>
    <row r="30963">
      <c r="N30963" s="561" t="n"/>
    </row>
    <row r="30964">
      <c r="N30964" s="561" t="n"/>
    </row>
    <row r="30965">
      <c r="N30965" s="561" t="n"/>
    </row>
    <row r="30966">
      <c r="N30966" s="561" t="n"/>
    </row>
    <row r="30967">
      <c r="N30967" s="561" t="n"/>
    </row>
    <row r="30968">
      <c r="N30968" s="561" t="n"/>
    </row>
    <row r="30969">
      <c r="N30969" s="561" t="n"/>
    </row>
    <row r="30970">
      <c r="N30970" s="561" t="n"/>
    </row>
    <row r="30971">
      <c r="N30971" s="561" t="n"/>
    </row>
    <row r="30972">
      <c r="N30972" s="561" t="n"/>
    </row>
    <row r="30973">
      <c r="N30973" s="561" t="n"/>
    </row>
    <row r="30974">
      <c r="N30974" s="561" t="n"/>
    </row>
    <row r="30975">
      <c r="N30975" s="561" t="n"/>
    </row>
    <row r="30976">
      <c r="N30976" s="561" t="n"/>
    </row>
    <row r="30977">
      <c r="N30977" s="561" t="n"/>
    </row>
    <row r="30978">
      <c r="N30978" s="561" t="n"/>
    </row>
    <row r="30979">
      <c r="N30979" s="561" t="n"/>
    </row>
    <row r="30980">
      <c r="N30980" s="561" t="n"/>
    </row>
    <row r="30981">
      <c r="N30981" s="561" t="n"/>
    </row>
    <row r="30982">
      <c r="N30982" s="561" t="n"/>
    </row>
    <row r="30983">
      <c r="N30983" s="561" t="n"/>
    </row>
    <row r="30984">
      <c r="N30984" s="561" t="n"/>
    </row>
    <row r="30985">
      <c r="N30985" s="561" t="n"/>
    </row>
    <row r="30986">
      <c r="N30986" s="561" t="n"/>
    </row>
    <row r="30987">
      <c r="N30987" s="561" t="n"/>
    </row>
    <row r="30988">
      <c r="N30988" s="561" t="n"/>
    </row>
    <row r="30989">
      <c r="N30989" s="561" t="n"/>
    </row>
    <row r="30990">
      <c r="N30990" s="561" t="n"/>
    </row>
    <row r="30991">
      <c r="N30991" s="561" t="n"/>
    </row>
    <row r="30992">
      <c r="N30992" s="561" t="n"/>
    </row>
    <row r="30993">
      <c r="N30993" s="561" t="n"/>
    </row>
    <row r="30994">
      <c r="N30994" s="561" t="n"/>
    </row>
    <row r="30995">
      <c r="N30995" s="561" t="n"/>
    </row>
    <row r="30996">
      <c r="N30996" s="561" t="n"/>
    </row>
    <row r="30997">
      <c r="N30997" s="561" t="n"/>
    </row>
    <row r="30998">
      <c r="N30998" s="561" t="n"/>
    </row>
    <row r="30999">
      <c r="N30999" s="561" t="n"/>
    </row>
    <row r="31000">
      <c r="N31000" s="561" t="n"/>
    </row>
    <row r="31001">
      <c r="N31001" s="561" t="n"/>
    </row>
    <row r="31002">
      <c r="N31002" s="561" t="n"/>
    </row>
    <row r="31003">
      <c r="N31003" s="561" t="n"/>
    </row>
    <row r="31004">
      <c r="N31004" s="561" t="n"/>
    </row>
    <row r="31005">
      <c r="N31005" s="561" t="n"/>
    </row>
    <row r="31006">
      <c r="N31006" s="561" t="n"/>
    </row>
    <row r="31007">
      <c r="N31007" s="561" t="n"/>
    </row>
    <row r="31008">
      <c r="N31008" s="561" t="n"/>
    </row>
    <row r="31009">
      <c r="N31009" s="561" t="n"/>
    </row>
    <row r="31010">
      <c r="N31010" s="561" t="n"/>
    </row>
    <row r="31011">
      <c r="N31011" s="561" t="n"/>
    </row>
    <row r="31012">
      <c r="N31012" s="561" t="n"/>
    </row>
    <row r="31013">
      <c r="N31013" s="561" t="n"/>
    </row>
    <row r="31014">
      <c r="N31014" s="561" t="n"/>
    </row>
    <row r="31015">
      <c r="N31015" s="561" t="n"/>
    </row>
    <row r="31016">
      <c r="N31016" s="561" t="n"/>
    </row>
    <row r="31017">
      <c r="N31017" s="561" t="n"/>
    </row>
    <row r="31018">
      <c r="N31018" s="561" t="n"/>
    </row>
    <row r="31019">
      <c r="N31019" s="561" t="n"/>
    </row>
    <row r="31020">
      <c r="N31020" s="561" t="n"/>
    </row>
    <row r="31021">
      <c r="N31021" s="561" t="n"/>
    </row>
    <row r="31022">
      <c r="N31022" s="561" t="n"/>
    </row>
    <row r="31023">
      <c r="N31023" s="561" t="n"/>
    </row>
    <row r="31024">
      <c r="N31024" s="561" t="n"/>
    </row>
    <row r="31025">
      <c r="N31025" s="561" t="n"/>
    </row>
    <row r="31026">
      <c r="N31026" s="561" t="n"/>
    </row>
    <row r="31027">
      <c r="N31027" s="561" t="n"/>
    </row>
    <row r="31028">
      <c r="N31028" s="561" t="n"/>
    </row>
    <row r="31029">
      <c r="N31029" s="561" t="n"/>
    </row>
    <row r="31030">
      <c r="N31030" s="561" t="n"/>
    </row>
    <row r="31031">
      <c r="N31031" s="561" t="n"/>
    </row>
    <row r="31032">
      <c r="N31032" s="561" t="n"/>
    </row>
    <row r="31033">
      <c r="N31033" s="561" t="n"/>
    </row>
    <row r="31034">
      <c r="N31034" s="561" t="n"/>
    </row>
    <row r="31035">
      <c r="N31035" s="561" t="n"/>
    </row>
    <row r="31036">
      <c r="N31036" s="561" t="n"/>
    </row>
    <row r="31037">
      <c r="N31037" s="561" t="n"/>
    </row>
    <row r="31038">
      <c r="N31038" s="561" t="n"/>
    </row>
    <row r="31039">
      <c r="N31039" s="561" t="n"/>
    </row>
    <row r="31040">
      <c r="N31040" s="561" t="n"/>
    </row>
    <row r="31041">
      <c r="N31041" s="561" t="n"/>
    </row>
    <row r="31042">
      <c r="N31042" s="561" t="n"/>
    </row>
    <row r="31043">
      <c r="N31043" s="561" t="n"/>
    </row>
    <row r="31044">
      <c r="N31044" s="561" t="n"/>
    </row>
    <row r="31045">
      <c r="N31045" s="561" t="n"/>
    </row>
    <row r="31046">
      <c r="N31046" s="561" t="n"/>
    </row>
    <row r="31047">
      <c r="N31047" s="561" t="n"/>
    </row>
    <row r="31048">
      <c r="N31048" s="561" t="n"/>
    </row>
    <row r="31049">
      <c r="N31049" s="561" t="n"/>
    </row>
    <row r="31050">
      <c r="N31050" s="561" t="n"/>
    </row>
    <row r="31051">
      <c r="N31051" s="561" t="n"/>
    </row>
    <row r="31052">
      <c r="N31052" s="561" t="n"/>
    </row>
    <row r="31053">
      <c r="N31053" s="561" t="n"/>
    </row>
    <row r="31054">
      <c r="N31054" s="561" t="n"/>
    </row>
    <row r="31055">
      <c r="N31055" s="561" t="n"/>
    </row>
    <row r="31056">
      <c r="N31056" s="561" t="n"/>
    </row>
    <row r="31057">
      <c r="N31057" s="561" t="n"/>
    </row>
    <row r="31058">
      <c r="N31058" s="561" t="n"/>
    </row>
    <row r="31059">
      <c r="N31059" s="561" t="n"/>
    </row>
    <row r="31060">
      <c r="N31060" s="561" t="n"/>
    </row>
    <row r="31061">
      <c r="N31061" s="561" t="n"/>
    </row>
    <row r="31062">
      <c r="N31062" s="561" t="n"/>
    </row>
    <row r="31063">
      <c r="N31063" s="561" t="n"/>
    </row>
    <row r="31064">
      <c r="N31064" s="561" t="n"/>
    </row>
    <row r="31065">
      <c r="N31065" s="561" t="n"/>
    </row>
    <row r="31066">
      <c r="N31066" s="561" t="n"/>
    </row>
    <row r="31067">
      <c r="N31067" s="561" t="n"/>
    </row>
    <row r="31068">
      <c r="N31068" s="561" t="n"/>
    </row>
    <row r="31069">
      <c r="N31069" s="561" t="n"/>
    </row>
    <row r="31070">
      <c r="N31070" s="561" t="n"/>
    </row>
    <row r="31071">
      <c r="N31071" s="561" t="n"/>
    </row>
    <row r="31072">
      <c r="N31072" s="561" t="n"/>
    </row>
    <row r="31073">
      <c r="N31073" s="561" t="n"/>
    </row>
    <row r="31074">
      <c r="N31074" s="561" t="n"/>
    </row>
    <row r="31075">
      <c r="N31075" s="561" t="n"/>
    </row>
    <row r="31076">
      <c r="N31076" s="561" t="n"/>
    </row>
    <row r="31077">
      <c r="N31077" s="561" t="n"/>
    </row>
    <row r="31078">
      <c r="N31078" s="561" t="n"/>
    </row>
    <row r="31079">
      <c r="N31079" s="561" t="n"/>
    </row>
    <row r="31080">
      <c r="N31080" s="561" t="n"/>
    </row>
    <row r="31081">
      <c r="N31081" s="561" t="n"/>
    </row>
    <row r="31082">
      <c r="N31082" s="561" t="n"/>
    </row>
    <row r="31083">
      <c r="N31083" s="561" t="n"/>
    </row>
    <row r="31084">
      <c r="N31084" s="561" t="n"/>
    </row>
    <row r="31085">
      <c r="N31085" s="561" t="n"/>
    </row>
    <row r="31086">
      <c r="N31086" s="561" t="n"/>
    </row>
    <row r="31087">
      <c r="N31087" s="561" t="n"/>
    </row>
    <row r="31088">
      <c r="N31088" s="561" t="n"/>
    </row>
    <row r="31089">
      <c r="N31089" s="561" t="n"/>
    </row>
    <row r="31090">
      <c r="N31090" s="561" t="n"/>
    </row>
    <row r="31091">
      <c r="N31091" s="561" t="n"/>
    </row>
    <row r="31092">
      <c r="N31092" s="561" t="n"/>
    </row>
    <row r="31093">
      <c r="N31093" s="561" t="n"/>
    </row>
    <row r="31094">
      <c r="N31094" s="561" t="n"/>
    </row>
    <row r="31095">
      <c r="N31095" s="561" t="n"/>
    </row>
    <row r="31096">
      <c r="N31096" s="561" t="n"/>
    </row>
    <row r="31097">
      <c r="N31097" s="561" t="n"/>
    </row>
    <row r="31098">
      <c r="N31098" s="561" t="n"/>
    </row>
    <row r="31099">
      <c r="N31099" s="561" t="n"/>
    </row>
    <row r="31100">
      <c r="N31100" s="561" t="n"/>
    </row>
    <row r="31101">
      <c r="N31101" s="561" t="n"/>
    </row>
    <row r="31102">
      <c r="N31102" s="561" t="n"/>
    </row>
    <row r="31103">
      <c r="N31103" s="561" t="n"/>
    </row>
    <row r="31104">
      <c r="N31104" s="561" t="n"/>
    </row>
    <row r="31105">
      <c r="N31105" s="561" t="n"/>
    </row>
    <row r="31106">
      <c r="N31106" s="561" t="n"/>
    </row>
    <row r="31107">
      <c r="N31107" s="561" t="n"/>
    </row>
    <row r="31108">
      <c r="N31108" s="561" t="n"/>
    </row>
    <row r="31109">
      <c r="N31109" s="561" t="n"/>
    </row>
    <row r="31110">
      <c r="N31110" s="561" t="n"/>
    </row>
    <row r="31111">
      <c r="N31111" s="561" t="n"/>
    </row>
    <row r="31112">
      <c r="N31112" s="561" t="n"/>
    </row>
    <row r="31113">
      <c r="N31113" s="561" t="n"/>
    </row>
    <row r="31114">
      <c r="N31114" s="561" t="n"/>
    </row>
    <row r="31115">
      <c r="N31115" s="561" t="n"/>
    </row>
    <row r="31116">
      <c r="N31116" s="561" t="n"/>
    </row>
    <row r="31117">
      <c r="N31117" s="561" t="n"/>
    </row>
    <row r="31118">
      <c r="N31118" s="561" t="n"/>
    </row>
    <row r="31119">
      <c r="N31119" s="561" t="n"/>
    </row>
    <row r="31120">
      <c r="N31120" s="561" t="n"/>
    </row>
    <row r="31121">
      <c r="N31121" s="561" t="n"/>
    </row>
    <row r="31122">
      <c r="N31122" s="561" t="n"/>
    </row>
    <row r="31123">
      <c r="N31123" s="561" t="n"/>
    </row>
    <row r="31124">
      <c r="N31124" s="561" t="n"/>
    </row>
    <row r="31125">
      <c r="N31125" s="561" t="n"/>
    </row>
    <row r="31126">
      <c r="N31126" s="561" t="n"/>
    </row>
    <row r="31127">
      <c r="N31127" s="561" t="n"/>
    </row>
    <row r="31128">
      <c r="N31128" s="561" t="n"/>
    </row>
    <row r="31129">
      <c r="N31129" s="561" t="n"/>
    </row>
    <row r="31130">
      <c r="N31130" s="561" t="n"/>
    </row>
    <row r="31131">
      <c r="N31131" s="561" t="n"/>
    </row>
    <row r="31132">
      <c r="N31132" s="561" t="n"/>
    </row>
    <row r="31133">
      <c r="N31133" s="561" t="n"/>
    </row>
    <row r="31134">
      <c r="N31134" s="561" t="n"/>
    </row>
    <row r="31135">
      <c r="N31135" s="561" t="n"/>
    </row>
    <row r="31136">
      <c r="N31136" s="561" t="n"/>
    </row>
    <row r="31137">
      <c r="N31137" s="561" t="n"/>
    </row>
    <row r="31138">
      <c r="N31138" s="561" t="n"/>
    </row>
    <row r="31139">
      <c r="N31139" s="561" t="n"/>
    </row>
    <row r="31140">
      <c r="N31140" s="561" t="n"/>
    </row>
    <row r="31141">
      <c r="N31141" s="561" t="n"/>
    </row>
    <row r="31142">
      <c r="N31142" s="561" t="n"/>
    </row>
    <row r="31143">
      <c r="N31143" s="561" t="n"/>
    </row>
    <row r="31144">
      <c r="N31144" s="561" t="n"/>
    </row>
    <row r="31145">
      <c r="N31145" s="561" t="n"/>
    </row>
    <row r="31146">
      <c r="N31146" s="561" t="n"/>
    </row>
    <row r="31147">
      <c r="N31147" s="561" t="n"/>
    </row>
    <row r="31148">
      <c r="N31148" s="561" t="n"/>
    </row>
    <row r="31149">
      <c r="N31149" s="561" t="n"/>
    </row>
    <row r="31150">
      <c r="N31150" s="561" t="n"/>
    </row>
    <row r="31151">
      <c r="N31151" s="561" t="n"/>
    </row>
    <row r="31152">
      <c r="N31152" s="561" t="n"/>
    </row>
    <row r="31153">
      <c r="N31153" s="561" t="n"/>
    </row>
    <row r="31154">
      <c r="N31154" s="561" t="n"/>
    </row>
    <row r="31155">
      <c r="N31155" s="561" t="n"/>
    </row>
    <row r="31156">
      <c r="N31156" s="561" t="n"/>
    </row>
    <row r="31157">
      <c r="N31157" s="561" t="n"/>
    </row>
    <row r="31158">
      <c r="N31158" s="561" t="n"/>
    </row>
    <row r="31159">
      <c r="N31159" s="561" t="n"/>
    </row>
    <row r="31160">
      <c r="N31160" s="561" t="n"/>
    </row>
    <row r="31161">
      <c r="N31161" s="561" t="n"/>
    </row>
    <row r="31162">
      <c r="N31162" s="561" t="n"/>
    </row>
    <row r="31163">
      <c r="N31163" s="561" t="n"/>
    </row>
    <row r="31164">
      <c r="N31164" s="561" t="n"/>
    </row>
    <row r="31165">
      <c r="N31165" s="561" t="n"/>
    </row>
    <row r="31166">
      <c r="N31166" s="561" t="n"/>
    </row>
    <row r="31167">
      <c r="N31167" s="561" t="n"/>
    </row>
    <row r="31168">
      <c r="N31168" s="561" t="n"/>
    </row>
    <row r="31169">
      <c r="N31169" s="561" t="n"/>
    </row>
    <row r="31170">
      <c r="N31170" s="561" t="n"/>
    </row>
    <row r="31171">
      <c r="N31171" s="561" t="n"/>
    </row>
    <row r="31172">
      <c r="N31172" s="561" t="n"/>
    </row>
    <row r="31173">
      <c r="N31173" s="561" t="n"/>
    </row>
    <row r="31174">
      <c r="N31174" s="561" t="n"/>
    </row>
    <row r="31175">
      <c r="N31175" s="561" t="n"/>
    </row>
    <row r="31176">
      <c r="N31176" s="561" t="n"/>
    </row>
    <row r="31177">
      <c r="N31177" s="561" t="n"/>
    </row>
    <row r="31178">
      <c r="N31178" s="561" t="n"/>
    </row>
    <row r="31179">
      <c r="N31179" s="561" t="n"/>
    </row>
    <row r="31180">
      <c r="N31180" s="561" t="n"/>
    </row>
    <row r="31181">
      <c r="N31181" s="561" t="n"/>
    </row>
    <row r="31182">
      <c r="N31182" s="561" t="n"/>
    </row>
    <row r="31183">
      <c r="N31183" s="561" t="n"/>
    </row>
    <row r="31184">
      <c r="N31184" s="561" t="n"/>
    </row>
    <row r="31185">
      <c r="N31185" s="561" t="n"/>
    </row>
    <row r="31186">
      <c r="N31186" s="561" t="n"/>
    </row>
    <row r="31187">
      <c r="N31187" s="561" t="n"/>
    </row>
    <row r="31188">
      <c r="N31188" s="561" t="n"/>
    </row>
    <row r="31189">
      <c r="N31189" s="561" t="n"/>
    </row>
    <row r="31190">
      <c r="N31190" s="561" t="n"/>
    </row>
    <row r="31191">
      <c r="N31191" s="561" t="n"/>
    </row>
    <row r="31192">
      <c r="N31192" s="561" t="n"/>
    </row>
    <row r="31193">
      <c r="N31193" s="561" t="n"/>
    </row>
    <row r="31194">
      <c r="N31194" s="561" t="n"/>
    </row>
    <row r="31195">
      <c r="N31195" s="561" t="n"/>
    </row>
    <row r="31196">
      <c r="N31196" s="561" t="n"/>
    </row>
    <row r="31197">
      <c r="N31197" s="561" t="n"/>
    </row>
    <row r="31198">
      <c r="N31198" s="561" t="n"/>
    </row>
    <row r="31199">
      <c r="N31199" s="561" t="n"/>
    </row>
    <row r="31200">
      <c r="N31200" s="561" t="n"/>
    </row>
    <row r="31201">
      <c r="N31201" s="561" t="n"/>
    </row>
    <row r="31202">
      <c r="N31202" s="561" t="n"/>
    </row>
    <row r="31203">
      <c r="N31203" s="561" t="n"/>
    </row>
    <row r="31204">
      <c r="N31204" s="561" t="n"/>
    </row>
    <row r="31205">
      <c r="N31205" s="561" t="n"/>
    </row>
    <row r="31206">
      <c r="N31206" s="561" t="n"/>
    </row>
    <row r="31207">
      <c r="N31207" s="561" t="n"/>
    </row>
    <row r="31208">
      <c r="N31208" s="561" t="n"/>
    </row>
    <row r="31209">
      <c r="N31209" s="561" t="n"/>
    </row>
    <row r="31210">
      <c r="N31210" s="561" t="n"/>
    </row>
    <row r="31211">
      <c r="N31211" s="561" t="n"/>
    </row>
    <row r="31212">
      <c r="N31212" s="561" t="n"/>
    </row>
    <row r="31213">
      <c r="N31213" s="561" t="n"/>
    </row>
    <row r="31214">
      <c r="N31214" s="561" t="n"/>
    </row>
    <row r="31215">
      <c r="N31215" s="561" t="n"/>
    </row>
    <row r="31216">
      <c r="N31216" s="561" t="n"/>
    </row>
    <row r="31217">
      <c r="N31217" s="561" t="n"/>
    </row>
    <row r="31218">
      <c r="N31218" s="561" t="n"/>
    </row>
    <row r="31219">
      <c r="N31219" s="561" t="n"/>
    </row>
    <row r="31220">
      <c r="N31220" s="561" t="n"/>
    </row>
    <row r="31221">
      <c r="N31221" s="561" t="n"/>
    </row>
    <row r="31222">
      <c r="N31222" s="561" t="n"/>
    </row>
    <row r="31223">
      <c r="N31223" s="561" t="n"/>
    </row>
    <row r="31224">
      <c r="N31224" s="561" t="n"/>
    </row>
    <row r="31225">
      <c r="N31225" s="561" t="n"/>
    </row>
    <row r="31226">
      <c r="N31226" s="561" t="n"/>
    </row>
    <row r="31227">
      <c r="N31227" s="561" t="n"/>
    </row>
    <row r="31228">
      <c r="N31228" s="561" t="n"/>
    </row>
    <row r="31229">
      <c r="N31229" s="561" t="n"/>
    </row>
    <row r="31230">
      <c r="N31230" s="561" t="n"/>
    </row>
    <row r="31231">
      <c r="N31231" s="561" t="n"/>
    </row>
    <row r="31232">
      <c r="N31232" s="561" t="n"/>
    </row>
    <row r="31233">
      <c r="N31233" s="561" t="n"/>
    </row>
    <row r="31234">
      <c r="N31234" s="561" t="n"/>
    </row>
    <row r="31235">
      <c r="N31235" s="561" t="n"/>
    </row>
    <row r="31236">
      <c r="N31236" s="561" t="n"/>
    </row>
    <row r="31237">
      <c r="N31237" s="561" t="n"/>
    </row>
    <row r="31238">
      <c r="N31238" s="561" t="n"/>
    </row>
    <row r="31239">
      <c r="N31239" s="561" t="n"/>
    </row>
    <row r="31240">
      <c r="N31240" s="561" t="n"/>
    </row>
    <row r="31241">
      <c r="N31241" s="561" t="n"/>
    </row>
    <row r="31242">
      <c r="N31242" s="561" t="n"/>
    </row>
    <row r="31243">
      <c r="N31243" s="561" t="n"/>
    </row>
    <row r="31244">
      <c r="N31244" s="561" t="n"/>
    </row>
    <row r="31245">
      <c r="N31245" s="561" t="n"/>
    </row>
    <row r="31246">
      <c r="N31246" s="561" t="n"/>
    </row>
    <row r="31247">
      <c r="N31247" s="561" t="n"/>
    </row>
    <row r="31248">
      <c r="N31248" s="561" t="n"/>
    </row>
    <row r="31249">
      <c r="N31249" s="561" t="n"/>
    </row>
    <row r="31250">
      <c r="N31250" s="561" t="n"/>
    </row>
    <row r="31251">
      <c r="N31251" s="561" t="n"/>
    </row>
    <row r="31252">
      <c r="N31252" s="561" t="n"/>
    </row>
    <row r="31253">
      <c r="N31253" s="561" t="n"/>
    </row>
    <row r="31254">
      <c r="N31254" s="561" t="n"/>
    </row>
    <row r="31255">
      <c r="N31255" s="561" t="n"/>
    </row>
    <row r="31256">
      <c r="N31256" s="561" t="n"/>
    </row>
    <row r="31257">
      <c r="N31257" s="561" t="n"/>
    </row>
    <row r="31258">
      <c r="N31258" s="561" t="n"/>
    </row>
    <row r="31259">
      <c r="N31259" s="561" t="n"/>
    </row>
    <row r="31260">
      <c r="N31260" s="561" t="n"/>
    </row>
    <row r="31261">
      <c r="N31261" s="561" t="n"/>
    </row>
    <row r="31262">
      <c r="N31262" s="561" t="n"/>
    </row>
    <row r="31263">
      <c r="N31263" s="561" t="n"/>
    </row>
    <row r="31264">
      <c r="N31264" s="561" t="n"/>
    </row>
    <row r="31265">
      <c r="N31265" s="561" t="n"/>
    </row>
    <row r="31266">
      <c r="N31266" s="561" t="n"/>
    </row>
    <row r="31267">
      <c r="N31267" s="561" t="n"/>
    </row>
    <row r="31268">
      <c r="N31268" s="561" t="n"/>
    </row>
    <row r="31269">
      <c r="N31269" s="561" t="n"/>
    </row>
    <row r="31270">
      <c r="N31270" s="561" t="n"/>
    </row>
    <row r="31271">
      <c r="N31271" s="561" t="n"/>
    </row>
    <row r="31272">
      <c r="N31272" s="561" t="n"/>
    </row>
    <row r="31273">
      <c r="N31273" s="561" t="n"/>
    </row>
    <row r="31274">
      <c r="N31274" s="561" t="n"/>
    </row>
    <row r="31275">
      <c r="N31275" s="561" t="n"/>
    </row>
    <row r="31276">
      <c r="N31276" s="561" t="n"/>
    </row>
    <row r="31277">
      <c r="N31277" s="561" t="n"/>
    </row>
    <row r="31278">
      <c r="N31278" s="561" t="n"/>
    </row>
    <row r="31279">
      <c r="N31279" s="561" t="n"/>
    </row>
    <row r="31280">
      <c r="N31280" s="561" t="n"/>
    </row>
    <row r="31281">
      <c r="N31281" s="561" t="n"/>
    </row>
    <row r="31282">
      <c r="N31282" s="561" t="n"/>
    </row>
    <row r="31283">
      <c r="N31283" s="561" t="n"/>
    </row>
    <row r="31284">
      <c r="N31284" s="561" t="n"/>
    </row>
    <row r="31285">
      <c r="N31285" s="561" t="n"/>
    </row>
    <row r="31286">
      <c r="N31286" s="561" t="n"/>
    </row>
    <row r="31287">
      <c r="N31287" s="561" t="n"/>
    </row>
    <row r="31288">
      <c r="N31288" s="561" t="n"/>
    </row>
    <row r="31289">
      <c r="N31289" s="561" t="n"/>
    </row>
    <row r="31290">
      <c r="N31290" s="561" t="n"/>
    </row>
    <row r="31291">
      <c r="N31291" s="561" t="n"/>
    </row>
    <row r="31292">
      <c r="N31292" s="561" t="n"/>
    </row>
    <row r="31293">
      <c r="N31293" s="561" t="n"/>
    </row>
    <row r="31294">
      <c r="N31294" s="561" t="n"/>
    </row>
    <row r="31295">
      <c r="N31295" s="561" t="n"/>
    </row>
    <row r="31296">
      <c r="N31296" s="561" t="n"/>
    </row>
    <row r="31297">
      <c r="N31297" s="561" t="n"/>
    </row>
    <row r="31298">
      <c r="N31298" s="561" t="n"/>
    </row>
    <row r="31299">
      <c r="N31299" s="561" t="n"/>
    </row>
    <row r="31300">
      <c r="N31300" s="561" t="n"/>
    </row>
    <row r="31301">
      <c r="N31301" s="561" t="n"/>
    </row>
    <row r="31302">
      <c r="N31302" s="561" t="n"/>
    </row>
    <row r="31303">
      <c r="N31303" s="561" t="n"/>
    </row>
    <row r="31304">
      <c r="N31304" s="561" t="n"/>
    </row>
    <row r="31305">
      <c r="N31305" s="561" t="n"/>
    </row>
    <row r="31306">
      <c r="N31306" s="561" t="n"/>
    </row>
    <row r="31307">
      <c r="N31307" s="561" t="n"/>
    </row>
    <row r="31308">
      <c r="N31308" s="561" t="n"/>
    </row>
    <row r="31309">
      <c r="N31309" s="561" t="n"/>
    </row>
    <row r="31310">
      <c r="N31310" s="561" t="n"/>
    </row>
    <row r="31311">
      <c r="N31311" s="561" t="n"/>
    </row>
    <row r="31312">
      <c r="N31312" s="561" t="n"/>
    </row>
    <row r="31313">
      <c r="N31313" s="561" t="n"/>
    </row>
    <row r="31314">
      <c r="N31314" s="561" t="n"/>
    </row>
    <row r="31315">
      <c r="N31315" s="561" t="n"/>
    </row>
    <row r="31316">
      <c r="N31316" s="561" t="n"/>
    </row>
    <row r="31317">
      <c r="N31317" s="561" t="n"/>
    </row>
    <row r="31318">
      <c r="N31318" s="561" t="n"/>
    </row>
    <row r="31319">
      <c r="N31319" s="561" t="n"/>
    </row>
    <row r="31320">
      <c r="N31320" s="561" t="n"/>
    </row>
    <row r="31321">
      <c r="N31321" s="561" t="n"/>
    </row>
    <row r="31322">
      <c r="N31322" s="561" t="n"/>
    </row>
    <row r="31323">
      <c r="N31323" s="561" t="n"/>
    </row>
    <row r="31324">
      <c r="N31324" s="561" t="n"/>
    </row>
    <row r="31325">
      <c r="N31325" s="561" t="n"/>
    </row>
    <row r="31326">
      <c r="N31326" s="561" t="n"/>
    </row>
    <row r="31327">
      <c r="N31327" s="561" t="n"/>
    </row>
    <row r="31328">
      <c r="N31328" s="561" t="n"/>
    </row>
    <row r="31329">
      <c r="N31329" s="561" t="n"/>
    </row>
    <row r="31330">
      <c r="N31330" s="561" t="n"/>
    </row>
    <row r="31331">
      <c r="N31331" s="561" t="n"/>
    </row>
    <row r="31332">
      <c r="N31332" s="561" t="n"/>
    </row>
    <row r="31333">
      <c r="N31333" s="561" t="n"/>
    </row>
    <row r="31334">
      <c r="N31334" s="561" t="n"/>
    </row>
    <row r="31335">
      <c r="N31335" s="561" t="n"/>
    </row>
    <row r="31336">
      <c r="N31336" s="561" t="n"/>
    </row>
    <row r="31337">
      <c r="N31337" s="561" t="n"/>
    </row>
    <row r="31338">
      <c r="N31338" s="561" t="n"/>
    </row>
    <row r="31339">
      <c r="N31339" s="561" t="n"/>
    </row>
    <row r="31340">
      <c r="N31340" s="561" t="n"/>
    </row>
    <row r="31341">
      <c r="N31341" s="561" t="n"/>
    </row>
    <row r="31342">
      <c r="N31342" s="561" t="n"/>
    </row>
    <row r="31343">
      <c r="N31343" s="561" t="n"/>
    </row>
    <row r="31344">
      <c r="N31344" s="561" t="n"/>
    </row>
    <row r="31345">
      <c r="N31345" s="561" t="n"/>
    </row>
    <row r="31346">
      <c r="N31346" s="561" t="n"/>
    </row>
    <row r="31347">
      <c r="N31347" s="561" t="n"/>
    </row>
    <row r="31348">
      <c r="N31348" s="561" t="n"/>
    </row>
    <row r="31349">
      <c r="N31349" s="561" t="n"/>
    </row>
    <row r="31350">
      <c r="N31350" s="561" t="n"/>
    </row>
    <row r="31351">
      <c r="N31351" s="561" t="n"/>
    </row>
    <row r="31352">
      <c r="N31352" s="561" t="n"/>
    </row>
    <row r="31353">
      <c r="N31353" s="561" t="n"/>
    </row>
    <row r="31354">
      <c r="N31354" s="561" t="n"/>
    </row>
    <row r="31355">
      <c r="N31355" s="561" t="n"/>
    </row>
    <row r="31356">
      <c r="N31356" s="561" t="n"/>
    </row>
    <row r="31357">
      <c r="N31357" s="561" t="n"/>
    </row>
    <row r="31358">
      <c r="N31358" s="561" t="n"/>
    </row>
    <row r="31359">
      <c r="N31359" s="561" t="n"/>
    </row>
    <row r="31360">
      <c r="N31360" s="561" t="n"/>
    </row>
    <row r="31361">
      <c r="N31361" s="561" t="n"/>
    </row>
    <row r="31362">
      <c r="N31362" s="561" t="n"/>
    </row>
    <row r="31363">
      <c r="N31363" s="561" t="n"/>
    </row>
    <row r="31364">
      <c r="N31364" s="561" t="n"/>
    </row>
    <row r="31365">
      <c r="N31365" s="561" t="n"/>
    </row>
    <row r="31366">
      <c r="N31366" s="561" t="n"/>
    </row>
    <row r="31367">
      <c r="N31367" s="561" t="n"/>
    </row>
    <row r="31368">
      <c r="N31368" s="561" t="n"/>
    </row>
    <row r="31369">
      <c r="N31369" s="561" t="n"/>
    </row>
    <row r="31370">
      <c r="N31370" s="561" t="n"/>
    </row>
    <row r="31371">
      <c r="N31371" s="561" t="n"/>
    </row>
    <row r="31372">
      <c r="N31372" s="561" t="n"/>
    </row>
    <row r="31373">
      <c r="N31373" s="561" t="n"/>
    </row>
    <row r="31374">
      <c r="N31374" s="561" t="n"/>
    </row>
    <row r="31375">
      <c r="N31375" s="561" t="n"/>
    </row>
    <row r="31376">
      <c r="N31376" s="561" t="n"/>
    </row>
    <row r="31377">
      <c r="N31377" s="561" t="n"/>
    </row>
    <row r="31378">
      <c r="N31378" s="561" t="n"/>
    </row>
    <row r="31379">
      <c r="N31379" s="561" t="n"/>
    </row>
    <row r="31380">
      <c r="N31380" s="561" t="n"/>
    </row>
    <row r="31381">
      <c r="N31381" s="561" t="n"/>
    </row>
    <row r="31382">
      <c r="N31382" s="561" t="n"/>
    </row>
    <row r="31383">
      <c r="N31383" s="561" t="n"/>
    </row>
    <row r="31384">
      <c r="N31384" s="561" t="n"/>
    </row>
    <row r="31385">
      <c r="N31385" s="561" t="n"/>
    </row>
    <row r="31386">
      <c r="N31386" s="561" t="n"/>
    </row>
    <row r="31387">
      <c r="N31387" s="561" t="n"/>
    </row>
    <row r="31388">
      <c r="N31388" s="561" t="n"/>
    </row>
    <row r="31389">
      <c r="N31389" s="561" t="n"/>
    </row>
    <row r="31390">
      <c r="N31390" s="561" t="n"/>
    </row>
    <row r="31391">
      <c r="N31391" s="561" t="n"/>
    </row>
    <row r="31392">
      <c r="N31392" s="561" t="n"/>
    </row>
    <row r="31393">
      <c r="N31393" s="561" t="n"/>
    </row>
    <row r="31394">
      <c r="N31394" s="561" t="n"/>
    </row>
    <row r="31395">
      <c r="N31395" s="561" t="n"/>
    </row>
    <row r="31396">
      <c r="N31396" s="561" t="n"/>
    </row>
    <row r="31397">
      <c r="N31397" s="561" t="n"/>
    </row>
    <row r="31398">
      <c r="N31398" s="561" t="n"/>
    </row>
    <row r="31399">
      <c r="N31399" s="561" t="n"/>
    </row>
    <row r="31400">
      <c r="N31400" s="561" t="n"/>
    </row>
    <row r="31401">
      <c r="N31401" s="561" t="n"/>
    </row>
    <row r="31402">
      <c r="N31402" s="561" t="n"/>
    </row>
    <row r="31403">
      <c r="N31403" s="561" t="n"/>
    </row>
    <row r="31404">
      <c r="N31404" s="561" t="n"/>
    </row>
    <row r="31405">
      <c r="N31405" s="561" t="n"/>
    </row>
    <row r="31406">
      <c r="N31406" s="561" t="n"/>
    </row>
    <row r="31407">
      <c r="N31407" s="561" t="n"/>
    </row>
    <row r="31408">
      <c r="N31408" s="561" t="n"/>
    </row>
    <row r="31409">
      <c r="N31409" s="561" t="n"/>
    </row>
    <row r="31410">
      <c r="N31410" s="561" t="n"/>
    </row>
    <row r="31411">
      <c r="N31411" s="561" t="n"/>
    </row>
    <row r="31412">
      <c r="N31412" s="561" t="n"/>
    </row>
    <row r="31413">
      <c r="N31413" s="561" t="n"/>
    </row>
    <row r="31414">
      <c r="N31414" s="561" t="n"/>
    </row>
    <row r="31415">
      <c r="N31415" s="561" t="n"/>
    </row>
    <row r="31416">
      <c r="N31416" s="561" t="n"/>
    </row>
    <row r="31417">
      <c r="N31417" s="561" t="n"/>
    </row>
    <row r="31418">
      <c r="N31418" s="561" t="n"/>
    </row>
    <row r="31419">
      <c r="N31419" s="561" t="n"/>
    </row>
    <row r="31420">
      <c r="N31420" s="561" t="n"/>
    </row>
    <row r="31421">
      <c r="N31421" s="561" t="n"/>
    </row>
    <row r="31422">
      <c r="N31422" s="561" t="n"/>
    </row>
    <row r="31423">
      <c r="N31423" s="561" t="n"/>
    </row>
    <row r="31424">
      <c r="N31424" s="561" t="n"/>
    </row>
    <row r="31425">
      <c r="N31425" s="561" t="n"/>
    </row>
    <row r="31426">
      <c r="N31426" s="561" t="n"/>
    </row>
    <row r="31427">
      <c r="N31427" s="561" t="n"/>
    </row>
    <row r="31428">
      <c r="N31428" s="561" t="n"/>
    </row>
    <row r="31429">
      <c r="N31429" s="561" t="n"/>
    </row>
    <row r="31430">
      <c r="N31430" s="561" t="n"/>
    </row>
    <row r="31431">
      <c r="N31431" s="561" t="n"/>
    </row>
    <row r="31432">
      <c r="N31432" s="561" t="n"/>
    </row>
    <row r="31433">
      <c r="N31433" s="561" t="n"/>
    </row>
    <row r="31434">
      <c r="N31434" s="561" t="n"/>
    </row>
    <row r="31435">
      <c r="N31435" s="561" t="n"/>
    </row>
    <row r="31436">
      <c r="N31436" s="561" t="n"/>
    </row>
    <row r="31437">
      <c r="N31437" s="561" t="n"/>
    </row>
    <row r="31438">
      <c r="N31438" s="561" t="n"/>
    </row>
    <row r="31439">
      <c r="N31439" s="561" t="n"/>
    </row>
    <row r="31440">
      <c r="N31440" s="561" t="n"/>
    </row>
    <row r="31441">
      <c r="N31441" s="561" t="n"/>
    </row>
    <row r="31442">
      <c r="N31442" s="561" t="n"/>
    </row>
    <row r="31443">
      <c r="N31443" s="561" t="n"/>
    </row>
    <row r="31444">
      <c r="N31444" s="561" t="n"/>
    </row>
    <row r="31445">
      <c r="N31445" s="561" t="n"/>
    </row>
    <row r="31446">
      <c r="N31446" s="561" t="n"/>
    </row>
    <row r="31447">
      <c r="N31447" s="561" t="n"/>
    </row>
    <row r="31448">
      <c r="N31448" s="561" t="n"/>
    </row>
    <row r="31449">
      <c r="N31449" s="561" t="n"/>
    </row>
    <row r="31450">
      <c r="N31450" s="561" t="n"/>
    </row>
    <row r="31451">
      <c r="N31451" s="561" t="n"/>
    </row>
    <row r="31452">
      <c r="N31452" s="561" t="n"/>
    </row>
    <row r="31453">
      <c r="N31453" s="561" t="n"/>
    </row>
    <row r="31454">
      <c r="N31454" s="561" t="n"/>
    </row>
    <row r="31455">
      <c r="N31455" s="561" t="n"/>
    </row>
    <row r="31456">
      <c r="N31456" s="561" t="n"/>
    </row>
    <row r="31457">
      <c r="N31457" s="561" t="n"/>
    </row>
    <row r="31458">
      <c r="N31458" s="561" t="n"/>
    </row>
    <row r="31459">
      <c r="N31459" s="561" t="n"/>
    </row>
    <row r="31460">
      <c r="N31460" s="561" t="n"/>
    </row>
    <row r="31461">
      <c r="N31461" s="561" t="n"/>
    </row>
    <row r="31462">
      <c r="N31462" s="561" t="n"/>
    </row>
    <row r="31463">
      <c r="N31463" s="561" t="n"/>
    </row>
    <row r="31464">
      <c r="N31464" s="561" t="n"/>
    </row>
    <row r="31465">
      <c r="N31465" s="561" t="n"/>
    </row>
    <row r="31466">
      <c r="N31466" s="561" t="n"/>
    </row>
    <row r="31467">
      <c r="N31467" s="561" t="n"/>
    </row>
    <row r="31468">
      <c r="N31468" s="561" t="n"/>
    </row>
    <row r="31469">
      <c r="N31469" s="561" t="n"/>
    </row>
    <row r="31470">
      <c r="N31470" s="561" t="n"/>
    </row>
    <row r="31471">
      <c r="N31471" s="561" t="n"/>
    </row>
    <row r="31472">
      <c r="N31472" s="561" t="n"/>
    </row>
    <row r="31473">
      <c r="N31473" s="561" t="n"/>
    </row>
    <row r="31474">
      <c r="N31474" s="561" t="n"/>
    </row>
    <row r="31475">
      <c r="N31475" s="561" t="n"/>
    </row>
    <row r="31476">
      <c r="N31476" s="561" t="n"/>
    </row>
    <row r="31477">
      <c r="N31477" s="561" t="n"/>
    </row>
    <row r="31478">
      <c r="N31478" s="561" t="n"/>
    </row>
    <row r="31479">
      <c r="N31479" s="561" t="n"/>
    </row>
    <row r="31480">
      <c r="N31480" s="561" t="n"/>
    </row>
    <row r="31481">
      <c r="N31481" s="561" t="n"/>
    </row>
    <row r="31482">
      <c r="N31482" s="561" t="n"/>
    </row>
    <row r="31483">
      <c r="N31483" s="561" t="n"/>
    </row>
    <row r="31484">
      <c r="N31484" s="561" t="n"/>
    </row>
    <row r="31485">
      <c r="N31485" s="561" t="n"/>
    </row>
    <row r="31486">
      <c r="N31486" s="561" t="n"/>
    </row>
    <row r="31487">
      <c r="N31487" s="561" t="n"/>
    </row>
    <row r="31488">
      <c r="N31488" s="561" t="n"/>
    </row>
    <row r="31489">
      <c r="N31489" s="561" t="n"/>
    </row>
    <row r="31490">
      <c r="N31490" s="561" t="n"/>
    </row>
    <row r="31491">
      <c r="N31491" s="561" t="n"/>
    </row>
    <row r="31492">
      <c r="N31492" s="561" t="n"/>
    </row>
    <row r="31493">
      <c r="N31493" s="561" t="n"/>
    </row>
    <row r="31494">
      <c r="N31494" s="561" t="n"/>
    </row>
    <row r="31495">
      <c r="N31495" s="561" t="n"/>
    </row>
    <row r="31496">
      <c r="N31496" s="561" t="n"/>
    </row>
    <row r="31497">
      <c r="N31497" s="561" t="n"/>
    </row>
    <row r="31498">
      <c r="N31498" s="561" t="n"/>
    </row>
    <row r="31499">
      <c r="N31499" s="561" t="n"/>
    </row>
    <row r="31500">
      <c r="N31500" s="561" t="n"/>
    </row>
    <row r="31501">
      <c r="N31501" s="561" t="n"/>
    </row>
    <row r="31502">
      <c r="N31502" s="561" t="n"/>
    </row>
    <row r="31503">
      <c r="N31503" s="561" t="n"/>
    </row>
    <row r="31504">
      <c r="N31504" s="561" t="n"/>
    </row>
    <row r="31505">
      <c r="N31505" s="561" t="n"/>
    </row>
    <row r="31506">
      <c r="N31506" s="561" t="n"/>
    </row>
    <row r="31507">
      <c r="N31507" s="561" t="n"/>
    </row>
    <row r="31508">
      <c r="N31508" s="561" t="n"/>
    </row>
    <row r="31509">
      <c r="N31509" s="561" t="n"/>
    </row>
    <row r="31510">
      <c r="N31510" s="561" t="n"/>
    </row>
    <row r="31511">
      <c r="N31511" s="561" t="n"/>
    </row>
    <row r="31512">
      <c r="N31512" s="561" t="n"/>
    </row>
    <row r="31513">
      <c r="N31513" s="561" t="n"/>
    </row>
    <row r="31514">
      <c r="N31514" s="561" t="n"/>
    </row>
    <row r="31515">
      <c r="N31515" s="561" t="n"/>
    </row>
    <row r="31516">
      <c r="N31516" s="561" t="n"/>
    </row>
    <row r="31517">
      <c r="N31517" s="561" t="n"/>
    </row>
    <row r="31518">
      <c r="N31518" s="561" t="n"/>
    </row>
    <row r="31519">
      <c r="N31519" s="561" t="n"/>
    </row>
    <row r="31520">
      <c r="N31520" s="561" t="n"/>
    </row>
    <row r="31521">
      <c r="N31521" s="561" t="n"/>
    </row>
    <row r="31522">
      <c r="N31522" s="561" t="n"/>
    </row>
    <row r="31523">
      <c r="N31523" s="561" t="n"/>
    </row>
    <row r="31524">
      <c r="N31524" s="561" t="n"/>
    </row>
    <row r="31525">
      <c r="N31525" s="561" t="n"/>
    </row>
    <row r="31526">
      <c r="N31526" s="561" t="n"/>
    </row>
    <row r="31527">
      <c r="N31527" s="561" t="n"/>
    </row>
    <row r="31528">
      <c r="N31528" s="561" t="n"/>
    </row>
    <row r="31529">
      <c r="N31529" s="561" t="n"/>
    </row>
    <row r="31530">
      <c r="N31530" s="561" t="n"/>
    </row>
    <row r="31531">
      <c r="N31531" s="561" t="n"/>
    </row>
    <row r="31532">
      <c r="N31532" s="561" t="n"/>
    </row>
    <row r="31533">
      <c r="N31533" s="561" t="n"/>
    </row>
    <row r="31534">
      <c r="N31534" s="561" t="n"/>
    </row>
    <row r="31535">
      <c r="N31535" s="561" t="n"/>
    </row>
    <row r="31536">
      <c r="N31536" s="561" t="n"/>
    </row>
    <row r="31537">
      <c r="N31537" s="561" t="n"/>
    </row>
    <row r="31538">
      <c r="N31538" s="561" t="n"/>
    </row>
    <row r="31539">
      <c r="N31539" s="561" t="n"/>
    </row>
    <row r="31540">
      <c r="N31540" s="561" t="n"/>
    </row>
    <row r="31541">
      <c r="N31541" s="561" t="n"/>
    </row>
    <row r="31542">
      <c r="N31542" s="561" t="n"/>
    </row>
    <row r="31543">
      <c r="N31543" s="561" t="n"/>
    </row>
    <row r="31544">
      <c r="N31544" s="561" t="n"/>
    </row>
    <row r="31545">
      <c r="N31545" s="561" t="n"/>
    </row>
    <row r="31546">
      <c r="N31546" s="561" t="n"/>
    </row>
    <row r="31547">
      <c r="N31547" s="561" t="n"/>
    </row>
    <row r="31548">
      <c r="N31548" s="561" t="n"/>
    </row>
    <row r="31549">
      <c r="N31549" s="561" t="n"/>
    </row>
    <row r="31550">
      <c r="N31550" s="561" t="n"/>
    </row>
    <row r="31551">
      <c r="N31551" s="561" t="n"/>
    </row>
    <row r="31552">
      <c r="N31552" s="561" t="n"/>
    </row>
    <row r="31553">
      <c r="N31553" s="561" t="n"/>
    </row>
    <row r="31554">
      <c r="N31554" s="561" t="n"/>
    </row>
    <row r="31555">
      <c r="N31555" s="561" t="n"/>
    </row>
    <row r="31556">
      <c r="N31556" s="561" t="n"/>
    </row>
    <row r="31557">
      <c r="N31557" s="561" t="n"/>
    </row>
    <row r="31558">
      <c r="N31558" s="561" t="n"/>
    </row>
    <row r="31559">
      <c r="N31559" s="561" t="n"/>
    </row>
    <row r="31560">
      <c r="N31560" s="561" t="n"/>
    </row>
    <row r="31561">
      <c r="N31561" s="561" t="n"/>
    </row>
    <row r="31562">
      <c r="N31562" s="561" t="n"/>
    </row>
    <row r="31563">
      <c r="N31563" s="561" t="n"/>
    </row>
    <row r="31564">
      <c r="N31564" s="561" t="n"/>
    </row>
    <row r="31565">
      <c r="N31565" s="561" t="n"/>
    </row>
    <row r="31566">
      <c r="N31566" s="561" t="n"/>
    </row>
    <row r="31567">
      <c r="N31567" s="561" t="n"/>
    </row>
    <row r="31568">
      <c r="N31568" s="561" t="n"/>
    </row>
    <row r="31569">
      <c r="N31569" s="561" t="n"/>
    </row>
    <row r="31570">
      <c r="N31570" s="561" t="n"/>
    </row>
    <row r="31571">
      <c r="N31571" s="561" t="n"/>
    </row>
    <row r="31572">
      <c r="N31572" s="561" t="n"/>
    </row>
    <row r="31573">
      <c r="N31573" s="561" t="n"/>
    </row>
    <row r="31574">
      <c r="N31574" s="561" t="n"/>
    </row>
    <row r="31575">
      <c r="N31575" s="561" t="n"/>
    </row>
    <row r="31576">
      <c r="N31576" s="561" t="n"/>
    </row>
    <row r="31577">
      <c r="N31577" s="561" t="n"/>
    </row>
    <row r="31578">
      <c r="N31578" s="561" t="n"/>
    </row>
    <row r="31579">
      <c r="N31579" s="561" t="n"/>
    </row>
    <row r="31580">
      <c r="N31580" s="561" t="n"/>
    </row>
    <row r="31581">
      <c r="N31581" s="561" t="n"/>
    </row>
    <row r="31582">
      <c r="N31582" s="561" t="n"/>
    </row>
    <row r="31583">
      <c r="N31583" s="561" t="n"/>
    </row>
    <row r="31584">
      <c r="N31584" s="561" t="n"/>
    </row>
    <row r="31585">
      <c r="N31585" s="561" t="n"/>
    </row>
    <row r="31586">
      <c r="N31586" s="561" t="n"/>
    </row>
    <row r="31587">
      <c r="N31587" s="561" t="n"/>
    </row>
    <row r="31588">
      <c r="N31588" s="561" t="n"/>
    </row>
    <row r="31589">
      <c r="N31589" s="561" t="n"/>
    </row>
    <row r="31590">
      <c r="N31590" s="561" t="n"/>
    </row>
    <row r="31591">
      <c r="N31591" s="561" t="n"/>
    </row>
    <row r="31592">
      <c r="N31592" s="561" t="n"/>
    </row>
    <row r="31593">
      <c r="N31593" s="561" t="n"/>
    </row>
    <row r="31594">
      <c r="N31594" s="561" t="n"/>
    </row>
    <row r="31595">
      <c r="N31595" s="561" t="n"/>
    </row>
    <row r="31596">
      <c r="N31596" s="561" t="n"/>
    </row>
    <row r="31597">
      <c r="N31597" s="561" t="n"/>
    </row>
    <row r="31598">
      <c r="N31598" s="561" t="n"/>
    </row>
    <row r="31599">
      <c r="N31599" s="561" t="n"/>
    </row>
    <row r="31600">
      <c r="N31600" s="561" t="n"/>
    </row>
    <row r="31601">
      <c r="N31601" s="561" t="n"/>
    </row>
    <row r="31602">
      <c r="N31602" s="561" t="n"/>
    </row>
    <row r="31603">
      <c r="N31603" s="561" t="n"/>
    </row>
    <row r="31604">
      <c r="N31604" s="561" t="n"/>
    </row>
    <row r="31605">
      <c r="N31605" s="561" t="n"/>
    </row>
    <row r="31606">
      <c r="N31606" s="561" t="n"/>
    </row>
    <row r="31607">
      <c r="N31607" s="561" t="n"/>
    </row>
    <row r="31608">
      <c r="N31608" s="561" t="n"/>
    </row>
    <row r="31609">
      <c r="N31609" s="561" t="n"/>
    </row>
    <row r="31610">
      <c r="N31610" s="561" t="n"/>
    </row>
    <row r="31611">
      <c r="N31611" s="561" t="n"/>
    </row>
    <row r="31612">
      <c r="N31612" s="561" t="n"/>
    </row>
    <row r="31613">
      <c r="N31613" s="561" t="n"/>
    </row>
    <row r="31614">
      <c r="N31614" s="561" t="n"/>
    </row>
    <row r="31615">
      <c r="N31615" s="561" t="n"/>
    </row>
    <row r="31616">
      <c r="N31616" s="561" t="n"/>
    </row>
    <row r="31617">
      <c r="N31617" s="561" t="n"/>
    </row>
    <row r="31618">
      <c r="N31618" s="561" t="n"/>
    </row>
    <row r="31619">
      <c r="N31619" s="561" t="n"/>
    </row>
    <row r="31620">
      <c r="N31620" s="561" t="n"/>
    </row>
    <row r="31621">
      <c r="N31621" s="561" t="n"/>
    </row>
    <row r="31622">
      <c r="N31622" s="561" t="n"/>
    </row>
    <row r="31623">
      <c r="N31623" s="561" t="n"/>
    </row>
    <row r="31624">
      <c r="N31624" s="561" t="n"/>
    </row>
    <row r="31625">
      <c r="N31625" s="561" t="n"/>
    </row>
    <row r="31626">
      <c r="N31626" s="561" t="n"/>
    </row>
    <row r="31627">
      <c r="N31627" s="561" t="n"/>
    </row>
    <row r="31628">
      <c r="N31628" s="561" t="n"/>
    </row>
    <row r="31629">
      <c r="N31629" s="561" t="n"/>
    </row>
    <row r="31630">
      <c r="N31630" s="561" t="n"/>
    </row>
    <row r="31631">
      <c r="N31631" s="561" t="n"/>
    </row>
    <row r="31632">
      <c r="N31632" s="561" t="n"/>
    </row>
    <row r="31633">
      <c r="N31633" s="561" t="n"/>
    </row>
    <row r="31634">
      <c r="N31634" s="561" t="n"/>
    </row>
    <row r="31635">
      <c r="N31635" s="561" t="n"/>
    </row>
    <row r="31636">
      <c r="N31636" s="561" t="n"/>
    </row>
    <row r="31637">
      <c r="N31637" s="561" t="n"/>
    </row>
    <row r="31638">
      <c r="N31638" s="561" t="n"/>
    </row>
    <row r="31639">
      <c r="N31639" s="561" t="n"/>
    </row>
    <row r="31640">
      <c r="N31640" s="561" t="n"/>
    </row>
    <row r="31641">
      <c r="N31641" s="561" t="n"/>
    </row>
    <row r="31642">
      <c r="N31642" s="561" t="n"/>
    </row>
    <row r="31643">
      <c r="N31643" s="561" t="n"/>
    </row>
    <row r="31644">
      <c r="N31644" s="561" t="n"/>
    </row>
    <row r="31645">
      <c r="N31645" s="561" t="n"/>
    </row>
    <row r="31646">
      <c r="N31646" s="561" t="n"/>
    </row>
    <row r="31647">
      <c r="N31647" s="561" t="n"/>
    </row>
    <row r="31648">
      <c r="N31648" s="561" t="n"/>
    </row>
    <row r="31649">
      <c r="N31649" s="561" t="n"/>
    </row>
    <row r="31650">
      <c r="N31650" s="561" t="n"/>
    </row>
    <row r="31651">
      <c r="N31651" s="561" t="n"/>
    </row>
    <row r="31652">
      <c r="N31652" s="561" t="n"/>
    </row>
    <row r="31653">
      <c r="N31653" s="561" t="n"/>
    </row>
    <row r="31654">
      <c r="N31654" s="561" t="n"/>
    </row>
    <row r="31655">
      <c r="N31655" s="561" t="n"/>
    </row>
    <row r="31656">
      <c r="N31656" s="561" t="n"/>
    </row>
    <row r="31657">
      <c r="N31657" s="561" t="n"/>
    </row>
    <row r="31658">
      <c r="N31658" s="561" t="n"/>
    </row>
    <row r="31659">
      <c r="N31659" s="561" t="n"/>
    </row>
    <row r="31660">
      <c r="N31660" s="561" t="n"/>
    </row>
    <row r="31661">
      <c r="N31661" s="561" t="n"/>
    </row>
    <row r="31662">
      <c r="N31662" s="561" t="n"/>
    </row>
    <row r="31663">
      <c r="N31663" s="561" t="n"/>
    </row>
    <row r="31664">
      <c r="N31664" s="561" t="n"/>
    </row>
    <row r="31665">
      <c r="N31665" s="561" t="n"/>
    </row>
    <row r="31666">
      <c r="N31666" s="561" t="n"/>
    </row>
    <row r="31667">
      <c r="N31667" s="561" t="n"/>
    </row>
    <row r="31668">
      <c r="N31668" s="561" t="n"/>
    </row>
    <row r="31669">
      <c r="N31669" s="561" t="n"/>
    </row>
    <row r="31670">
      <c r="N31670" s="561" t="n"/>
    </row>
    <row r="31671">
      <c r="N31671" s="561" t="n"/>
    </row>
    <row r="31672">
      <c r="N31672" s="561" t="n"/>
    </row>
    <row r="31673">
      <c r="N31673" s="561" t="n"/>
    </row>
    <row r="31674">
      <c r="N31674" s="561" t="n"/>
    </row>
    <row r="31675">
      <c r="N31675" s="561" t="n"/>
    </row>
    <row r="31676">
      <c r="N31676" s="561" t="n"/>
    </row>
    <row r="31677">
      <c r="N31677" s="561" t="n"/>
    </row>
    <row r="31678">
      <c r="N31678" s="561" t="n"/>
    </row>
    <row r="31679">
      <c r="N31679" s="561" t="n"/>
    </row>
    <row r="31680">
      <c r="N31680" s="561" t="n"/>
    </row>
    <row r="31681">
      <c r="N31681" s="561" t="n"/>
    </row>
    <row r="31682">
      <c r="N31682" s="561" t="n"/>
    </row>
    <row r="31683">
      <c r="N31683" s="561" t="n"/>
    </row>
    <row r="31684">
      <c r="N31684" s="561" t="n"/>
    </row>
    <row r="31685">
      <c r="N31685" s="561" t="n"/>
    </row>
    <row r="31686">
      <c r="N31686" s="561" t="n"/>
    </row>
    <row r="31687">
      <c r="N31687" s="561" t="n"/>
    </row>
    <row r="31688">
      <c r="N31688" s="561" t="n"/>
    </row>
    <row r="31689">
      <c r="N31689" s="561" t="n"/>
    </row>
    <row r="31690">
      <c r="N31690" s="561" t="n"/>
    </row>
    <row r="31691">
      <c r="N31691" s="561" t="n"/>
    </row>
    <row r="31692">
      <c r="N31692" s="561" t="n"/>
    </row>
    <row r="31693">
      <c r="N31693" s="561" t="n"/>
    </row>
    <row r="31694">
      <c r="N31694" s="561" t="n"/>
    </row>
    <row r="31695">
      <c r="N31695" s="561" t="n"/>
    </row>
    <row r="31696">
      <c r="N31696" s="561" t="n"/>
    </row>
    <row r="31697">
      <c r="N31697" s="561" t="n"/>
    </row>
    <row r="31698">
      <c r="N31698" s="561" t="n"/>
    </row>
    <row r="31699">
      <c r="N31699" s="561" t="n"/>
    </row>
    <row r="31700">
      <c r="N31700" s="561" t="n"/>
    </row>
    <row r="31701">
      <c r="N31701" s="561" t="n"/>
    </row>
    <row r="31702">
      <c r="N31702" s="561" t="n"/>
    </row>
    <row r="31703">
      <c r="N31703" s="561" t="n"/>
    </row>
    <row r="31704">
      <c r="N31704" s="561" t="n"/>
    </row>
    <row r="31705">
      <c r="N31705" s="561" t="n"/>
    </row>
    <row r="31706">
      <c r="N31706" s="561" t="n"/>
    </row>
    <row r="31707">
      <c r="N31707" s="561" t="n"/>
    </row>
    <row r="31708">
      <c r="N31708" s="561" t="n"/>
    </row>
    <row r="31709">
      <c r="N31709" s="561" t="n"/>
    </row>
    <row r="31710">
      <c r="N31710" s="561" t="n"/>
    </row>
    <row r="31711">
      <c r="N31711" s="561" t="n"/>
    </row>
    <row r="31712">
      <c r="N31712" s="561" t="n"/>
    </row>
    <row r="31713">
      <c r="N31713" s="561" t="n"/>
    </row>
    <row r="31714">
      <c r="N31714" s="561" t="n"/>
    </row>
    <row r="31715">
      <c r="N31715" s="561" t="n"/>
    </row>
    <row r="31716">
      <c r="N31716" s="561" t="n"/>
    </row>
    <row r="31717">
      <c r="N31717" s="561" t="n"/>
    </row>
    <row r="31718">
      <c r="N31718" s="561" t="n"/>
    </row>
    <row r="31719">
      <c r="N31719" s="561" t="n"/>
    </row>
    <row r="31720">
      <c r="N31720" s="561" t="n"/>
    </row>
    <row r="31721">
      <c r="N31721" s="561" t="n"/>
    </row>
    <row r="31722">
      <c r="N31722" s="561" t="n"/>
    </row>
    <row r="31723">
      <c r="N31723" s="561" t="n"/>
    </row>
    <row r="31724">
      <c r="N31724" s="561" t="n"/>
    </row>
    <row r="31725">
      <c r="N31725" s="561" t="n"/>
    </row>
    <row r="31726">
      <c r="N31726" s="561" t="n"/>
    </row>
    <row r="31727">
      <c r="N31727" s="561" t="n"/>
    </row>
    <row r="31728">
      <c r="N31728" s="561" t="n"/>
    </row>
    <row r="31729">
      <c r="N31729" s="561" t="n"/>
    </row>
    <row r="31730">
      <c r="N31730" s="561" t="n"/>
    </row>
    <row r="31731">
      <c r="N31731" s="561" t="n"/>
    </row>
    <row r="31732">
      <c r="N31732" s="561" t="n"/>
    </row>
    <row r="31733">
      <c r="N31733" s="561" t="n"/>
    </row>
    <row r="31734">
      <c r="N31734" s="561" t="n"/>
    </row>
    <row r="31735">
      <c r="N31735" s="561" t="n"/>
    </row>
    <row r="31736">
      <c r="N31736" s="561" t="n"/>
    </row>
    <row r="31737">
      <c r="N31737" s="561" t="n"/>
    </row>
    <row r="31738">
      <c r="N31738" s="561" t="n"/>
    </row>
    <row r="31739">
      <c r="N31739" s="561" t="n"/>
    </row>
    <row r="31740">
      <c r="N31740" s="561" t="n"/>
    </row>
    <row r="31741">
      <c r="N31741" s="561" t="n"/>
    </row>
    <row r="31742">
      <c r="N31742" s="561" t="n"/>
    </row>
    <row r="31743">
      <c r="N31743" s="561" t="n"/>
    </row>
    <row r="31744">
      <c r="N31744" s="561" t="n"/>
    </row>
    <row r="31745">
      <c r="N31745" s="561" t="n"/>
    </row>
    <row r="31746">
      <c r="N31746" s="561" t="n"/>
    </row>
    <row r="31747">
      <c r="N31747" s="561" t="n"/>
    </row>
    <row r="31748">
      <c r="N31748" s="561" t="n"/>
    </row>
    <row r="31749">
      <c r="N31749" s="561" t="n"/>
    </row>
    <row r="31750">
      <c r="N31750" s="561" t="n"/>
    </row>
    <row r="31751">
      <c r="N31751" s="561" t="n"/>
    </row>
    <row r="31752">
      <c r="N31752" s="561" t="n"/>
    </row>
    <row r="31753">
      <c r="N31753" s="561" t="n"/>
    </row>
    <row r="31754">
      <c r="N31754" s="561" t="n"/>
    </row>
    <row r="31755">
      <c r="N31755" s="561" t="n"/>
    </row>
    <row r="31756">
      <c r="N31756" s="561" t="n"/>
    </row>
    <row r="31757">
      <c r="N31757" s="561" t="n"/>
    </row>
    <row r="31758">
      <c r="N31758" s="561" t="n"/>
    </row>
    <row r="31759">
      <c r="N31759" s="561" t="n"/>
    </row>
    <row r="31760">
      <c r="N31760" s="561" t="n"/>
    </row>
    <row r="31761">
      <c r="N31761" s="561" t="n"/>
    </row>
    <row r="31762">
      <c r="N31762" s="561" t="n"/>
    </row>
    <row r="31763">
      <c r="N31763" s="561" t="n"/>
    </row>
    <row r="31764">
      <c r="N31764" s="561" t="n"/>
    </row>
    <row r="31765">
      <c r="N31765" s="561" t="n"/>
    </row>
    <row r="31766">
      <c r="N31766" s="561" t="n"/>
    </row>
    <row r="31767">
      <c r="N31767" s="561" t="n"/>
    </row>
    <row r="31768">
      <c r="N31768" s="561" t="n"/>
    </row>
    <row r="31769">
      <c r="N31769" s="561" t="n"/>
    </row>
    <row r="31770">
      <c r="N31770" s="561" t="n"/>
    </row>
    <row r="31771">
      <c r="N31771" s="561" t="n"/>
    </row>
    <row r="31772">
      <c r="N31772" s="561" t="n"/>
    </row>
    <row r="31773">
      <c r="N31773" s="561" t="n"/>
    </row>
    <row r="31774">
      <c r="N31774" s="561" t="n"/>
    </row>
    <row r="31775">
      <c r="N31775" s="561" t="n"/>
    </row>
    <row r="31776">
      <c r="N31776" s="561" t="n"/>
    </row>
    <row r="31777">
      <c r="N31777" s="561" t="n"/>
    </row>
    <row r="31778">
      <c r="N31778" s="561" t="n"/>
    </row>
    <row r="31779">
      <c r="N31779" s="561" t="n"/>
    </row>
    <row r="31780">
      <c r="N31780" s="561" t="n"/>
    </row>
    <row r="31781">
      <c r="N31781" s="561" t="n"/>
    </row>
    <row r="31782">
      <c r="N31782" s="561" t="n"/>
    </row>
    <row r="31783">
      <c r="N31783" s="561" t="n"/>
    </row>
    <row r="31784">
      <c r="N31784" s="561" t="n"/>
    </row>
    <row r="31785">
      <c r="N31785" s="561" t="n"/>
    </row>
    <row r="31786">
      <c r="N31786" s="561" t="n"/>
    </row>
    <row r="31787">
      <c r="N31787" s="561" t="n"/>
    </row>
    <row r="31788">
      <c r="N31788" s="561" t="n"/>
    </row>
    <row r="31789">
      <c r="N31789" s="561" t="n"/>
    </row>
    <row r="31790">
      <c r="N31790" s="561" t="n"/>
    </row>
    <row r="31791">
      <c r="N31791" s="561" t="n"/>
    </row>
    <row r="31792">
      <c r="N31792" s="561" t="n"/>
    </row>
    <row r="31793">
      <c r="N31793" s="561" t="n"/>
    </row>
    <row r="31794">
      <c r="N31794" s="561" t="n"/>
    </row>
    <row r="31795">
      <c r="N31795" s="561" t="n"/>
    </row>
    <row r="31796">
      <c r="N31796" s="561" t="n"/>
    </row>
    <row r="31797">
      <c r="N31797" s="561" t="n"/>
    </row>
    <row r="31798">
      <c r="N31798" s="561" t="n"/>
    </row>
    <row r="31799">
      <c r="N31799" s="561" t="n"/>
    </row>
    <row r="31800">
      <c r="N31800" s="561" t="n"/>
    </row>
    <row r="31801">
      <c r="N31801" s="561" t="n"/>
    </row>
    <row r="31802">
      <c r="N31802" s="561" t="n"/>
    </row>
    <row r="31803">
      <c r="N31803" s="561" t="n"/>
    </row>
    <row r="31804">
      <c r="N31804" s="561" t="n"/>
    </row>
    <row r="31805">
      <c r="N31805" s="561" t="n"/>
    </row>
    <row r="31806">
      <c r="N31806" s="561" t="n"/>
    </row>
    <row r="31807">
      <c r="N31807" s="561" t="n"/>
    </row>
    <row r="31808">
      <c r="N31808" s="561" t="n"/>
    </row>
    <row r="31809">
      <c r="N31809" s="561" t="n"/>
    </row>
    <row r="31810">
      <c r="N31810" s="561" t="n"/>
    </row>
    <row r="31811">
      <c r="N31811" s="561" t="n"/>
    </row>
    <row r="31812">
      <c r="N31812" s="561" t="n"/>
    </row>
    <row r="31813">
      <c r="N31813" s="561" t="n"/>
    </row>
    <row r="31814">
      <c r="N31814" s="561" t="n"/>
    </row>
    <row r="31815">
      <c r="N31815" s="561" t="n"/>
    </row>
    <row r="31816">
      <c r="N31816" s="561" t="n"/>
    </row>
    <row r="31817">
      <c r="N31817" s="561" t="n"/>
    </row>
    <row r="31818">
      <c r="N31818" s="561" t="n"/>
    </row>
    <row r="31819">
      <c r="N31819" s="561" t="n"/>
    </row>
    <row r="31820">
      <c r="N31820" s="561" t="n"/>
    </row>
    <row r="31821">
      <c r="N31821" s="561" t="n"/>
    </row>
    <row r="31822">
      <c r="N31822" s="561" t="n"/>
    </row>
    <row r="31823">
      <c r="N31823" s="561" t="n"/>
    </row>
    <row r="31824">
      <c r="N31824" s="561" t="n"/>
    </row>
    <row r="31825">
      <c r="N31825" s="561" t="n"/>
    </row>
    <row r="31826">
      <c r="N31826" s="561" t="n"/>
    </row>
    <row r="31827">
      <c r="N31827" s="561" t="n"/>
    </row>
    <row r="31828">
      <c r="N31828" s="561" t="n"/>
    </row>
    <row r="31829">
      <c r="N31829" s="561" t="n"/>
    </row>
    <row r="31830">
      <c r="N31830" s="561" t="n"/>
    </row>
    <row r="31831">
      <c r="N31831" s="561" t="n"/>
    </row>
    <row r="31832">
      <c r="N31832" s="561" t="n"/>
    </row>
    <row r="31833">
      <c r="N31833" s="561" t="n"/>
    </row>
    <row r="31834">
      <c r="N31834" s="561" t="n"/>
    </row>
    <row r="31835">
      <c r="N31835" s="561" t="n"/>
    </row>
    <row r="31836">
      <c r="N31836" s="561" t="n"/>
    </row>
    <row r="31837">
      <c r="N31837" s="561" t="n"/>
    </row>
    <row r="31838">
      <c r="N31838" s="561" t="n"/>
    </row>
    <row r="31839">
      <c r="N31839" s="561" t="n"/>
    </row>
    <row r="31840">
      <c r="N31840" s="561" t="n"/>
    </row>
    <row r="31841">
      <c r="N31841" s="561" t="n"/>
    </row>
    <row r="31842">
      <c r="N31842" s="561" t="n"/>
    </row>
    <row r="31843">
      <c r="N31843" s="561" t="n"/>
    </row>
    <row r="31844">
      <c r="N31844" s="561" t="n"/>
    </row>
    <row r="31845">
      <c r="N31845" s="561" t="n"/>
    </row>
    <row r="31846">
      <c r="N31846" s="561" t="n"/>
    </row>
    <row r="31847">
      <c r="N31847" s="561" t="n"/>
    </row>
    <row r="31848">
      <c r="N31848" s="561" t="n"/>
    </row>
    <row r="31849">
      <c r="N31849" s="561" t="n"/>
    </row>
    <row r="31850">
      <c r="N31850" s="561" t="n"/>
    </row>
    <row r="31851">
      <c r="N31851" s="561" t="n"/>
    </row>
    <row r="31852">
      <c r="N31852" s="561" t="n"/>
    </row>
    <row r="31853">
      <c r="N31853" s="561" t="n"/>
    </row>
    <row r="31854">
      <c r="N31854" s="561" t="n"/>
    </row>
    <row r="31855">
      <c r="N31855" s="561" t="n"/>
    </row>
    <row r="31856">
      <c r="N31856" s="561" t="n"/>
    </row>
    <row r="31857">
      <c r="N31857" s="561" t="n"/>
    </row>
    <row r="31858">
      <c r="N31858" s="561" t="n"/>
    </row>
    <row r="31859">
      <c r="N31859" s="561" t="n"/>
    </row>
    <row r="31860">
      <c r="N31860" s="561" t="n"/>
    </row>
    <row r="31861">
      <c r="N31861" s="561" t="n"/>
    </row>
    <row r="31862">
      <c r="N31862" s="561" t="n"/>
    </row>
    <row r="31863">
      <c r="N31863" s="561" t="n"/>
    </row>
    <row r="31864">
      <c r="N31864" s="561" t="n"/>
    </row>
    <row r="31865">
      <c r="N31865" s="561" t="n"/>
    </row>
    <row r="31866">
      <c r="N31866" s="561" t="n"/>
    </row>
    <row r="31867">
      <c r="N31867" s="561" t="n"/>
    </row>
    <row r="31868">
      <c r="N31868" s="561" t="n"/>
    </row>
    <row r="31869">
      <c r="N31869" s="561" t="n"/>
    </row>
    <row r="31870">
      <c r="N31870" s="561" t="n"/>
    </row>
    <row r="31871">
      <c r="N31871" s="561" t="n"/>
    </row>
    <row r="31872">
      <c r="N31872" s="561" t="n"/>
    </row>
    <row r="31873">
      <c r="N31873" s="561" t="n"/>
    </row>
    <row r="31874">
      <c r="N31874" s="561" t="n"/>
    </row>
    <row r="31875">
      <c r="N31875" s="561" t="n"/>
    </row>
    <row r="31876">
      <c r="N31876" s="561" t="n"/>
    </row>
    <row r="31877">
      <c r="N31877" s="561" t="n"/>
    </row>
    <row r="31878">
      <c r="N31878" s="561" t="n"/>
    </row>
    <row r="31879">
      <c r="N31879" s="561" t="n"/>
    </row>
    <row r="31880">
      <c r="N31880" s="561" t="n"/>
    </row>
    <row r="31881">
      <c r="N31881" s="561" t="n"/>
    </row>
    <row r="31882">
      <c r="N31882" s="561" t="n"/>
    </row>
    <row r="31883">
      <c r="N31883" s="561" t="n"/>
    </row>
    <row r="31884">
      <c r="N31884" s="561" t="n"/>
    </row>
    <row r="31885">
      <c r="N31885" s="561" t="n"/>
    </row>
    <row r="31886">
      <c r="N31886" s="561" t="n"/>
    </row>
    <row r="31887">
      <c r="N31887" s="561" t="n"/>
    </row>
    <row r="31888">
      <c r="N31888" s="561" t="n"/>
    </row>
    <row r="31889">
      <c r="N31889" s="561" t="n"/>
    </row>
    <row r="31890">
      <c r="N31890" s="561" t="n"/>
    </row>
    <row r="31891">
      <c r="N31891" s="561" t="n"/>
    </row>
    <row r="31892">
      <c r="N31892" s="561" t="n"/>
    </row>
    <row r="31893">
      <c r="N31893" s="561" t="n"/>
    </row>
    <row r="31894">
      <c r="N31894" s="561" t="n"/>
    </row>
    <row r="31895">
      <c r="N31895" s="561" t="n"/>
    </row>
    <row r="31896">
      <c r="N31896" s="561" t="n"/>
    </row>
    <row r="31897">
      <c r="N31897" s="561" t="n"/>
    </row>
    <row r="31898">
      <c r="N31898" s="561" t="n"/>
    </row>
    <row r="31899">
      <c r="N31899" s="561" t="n"/>
    </row>
    <row r="31900">
      <c r="N31900" s="561" t="n"/>
    </row>
    <row r="31901">
      <c r="N31901" s="561" t="n"/>
    </row>
    <row r="31902">
      <c r="N31902" s="561" t="n"/>
    </row>
    <row r="31903">
      <c r="N31903" s="561" t="n"/>
    </row>
    <row r="31904">
      <c r="N31904" s="561" t="n"/>
    </row>
    <row r="31905">
      <c r="N31905" s="561" t="n"/>
    </row>
    <row r="31906">
      <c r="N31906" s="561" t="n"/>
    </row>
    <row r="31907">
      <c r="N31907" s="561" t="n"/>
    </row>
    <row r="31908">
      <c r="N31908" s="561" t="n"/>
    </row>
    <row r="31909">
      <c r="N31909" s="561" t="n"/>
    </row>
    <row r="31910">
      <c r="N31910" s="561" t="n"/>
    </row>
    <row r="31911">
      <c r="N31911" s="561" t="n"/>
    </row>
    <row r="31912">
      <c r="N31912" s="561" t="n"/>
    </row>
    <row r="31913">
      <c r="N31913" s="561" t="n"/>
    </row>
    <row r="31914">
      <c r="N31914" s="561" t="n"/>
    </row>
    <row r="31915">
      <c r="N31915" s="561" t="n"/>
    </row>
    <row r="31916">
      <c r="N31916" s="561" t="n"/>
    </row>
    <row r="31917">
      <c r="N31917" s="561" t="n"/>
    </row>
    <row r="31918">
      <c r="N31918" s="561" t="n"/>
    </row>
    <row r="31919">
      <c r="N31919" s="561" t="n"/>
    </row>
    <row r="31920">
      <c r="N31920" s="561" t="n"/>
    </row>
    <row r="31921">
      <c r="N31921" s="561" t="n"/>
    </row>
    <row r="31922">
      <c r="N31922" s="561" t="n"/>
    </row>
    <row r="31923">
      <c r="N31923" s="561" t="n"/>
    </row>
    <row r="31924">
      <c r="N31924" s="561" t="n"/>
    </row>
    <row r="31925">
      <c r="N31925" s="561" t="n"/>
    </row>
    <row r="31926">
      <c r="N31926" s="561" t="n"/>
    </row>
    <row r="31927">
      <c r="N31927" s="561" t="n"/>
    </row>
    <row r="31928">
      <c r="N31928" s="561" t="n"/>
    </row>
    <row r="31929">
      <c r="N31929" s="561" t="n"/>
    </row>
    <row r="31930">
      <c r="N31930" s="561" t="n"/>
    </row>
    <row r="31931">
      <c r="N31931" s="561" t="n"/>
    </row>
    <row r="31932">
      <c r="N31932" s="561" t="n"/>
    </row>
    <row r="31933">
      <c r="N31933" s="561" t="n"/>
    </row>
    <row r="31934">
      <c r="N31934" s="561" t="n"/>
    </row>
    <row r="31935">
      <c r="N31935" s="561" t="n"/>
    </row>
    <row r="31936">
      <c r="N31936" s="561" t="n"/>
    </row>
    <row r="31937">
      <c r="N31937" s="561" t="n"/>
    </row>
    <row r="31938">
      <c r="N31938" s="561" t="n"/>
    </row>
    <row r="31939">
      <c r="N31939" s="561" t="n"/>
    </row>
    <row r="31940">
      <c r="N31940" s="561" t="n"/>
    </row>
    <row r="31941">
      <c r="N31941" s="561" t="n"/>
    </row>
    <row r="31942">
      <c r="N31942" s="561" t="n"/>
    </row>
    <row r="31943">
      <c r="N31943" s="561" t="n"/>
    </row>
    <row r="31944">
      <c r="N31944" s="561" t="n"/>
    </row>
    <row r="31945">
      <c r="N31945" s="561" t="n"/>
    </row>
    <row r="31946">
      <c r="N31946" s="561" t="n"/>
    </row>
    <row r="31947">
      <c r="N31947" s="561" t="n"/>
    </row>
    <row r="31948">
      <c r="N31948" s="561" t="n"/>
    </row>
    <row r="31949">
      <c r="N31949" s="561" t="n"/>
    </row>
    <row r="31950">
      <c r="N31950" s="561" t="n"/>
    </row>
    <row r="31951">
      <c r="N31951" s="561" t="n"/>
    </row>
    <row r="31952">
      <c r="N31952" s="561" t="n"/>
    </row>
    <row r="31953">
      <c r="N31953" s="561" t="n"/>
    </row>
    <row r="31954">
      <c r="N31954" s="561" t="n"/>
    </row>
    <row r="31955">
      <c r="N31955" s="561" t="n"/>
    </row>
    <row r="31956">
      <c r="N31956" s="561" t="n"/>
    </row>
    <row r="31957">
      <c r="N31957" s="561" t="n"/>
    </row>
    <row r="31958">
      <c r="N31958" s="561" t="n"/>
    </row>
    <row r="31959">
      <c r="N31959" s="561" t="n"/>
    </row>
    <row r="31960">
      <c r="N31960" s="561" t="n"/>
    </row>
    <row r="31961">
      <c r="N31961" s="561" t="n"/>
    </row>
    <row r="31962">
      <c r="N31962" s="561" t="n"/>
    </row>
    <row r="31963">
      <c r="N31963" s="561" t="n"/>
    </row>
    <row r="31964">
      <c r="N31964" s="561" t="n"/>
    </row>
    <row r="31965">
      <c r="N31965" s="561" t="n"/>
    </row>
    <row r="31966">
      <c r="N31966" s="561" t="n"/>
    </row>
    <row r="31967">
      <c r="N31967" s="561" t="n"/>
    </row>
    <row r="31968">
      <c r="N31968" s="561" t="n"/>
    </row>
    <row r="31969">
      <c r="N31969" s="561" t="n"/>
    </row>
    <row r="31970">
      <c r="N31970" s="561" t="n"/>
    </row>
    <row r="31971">
      <c r="N31971" s="561" t="n"/>
    </row>
    <row r="31972">
      <c r="N31972" s="561" t="n"/>
    </row>
    <row r="31973">
      <c r="N31973" s="561" t="n"/>
    </row>
    <row r="31974">
      <c r="N31974" s="561" t="n"/>
    </row>
    <row r="31975">
      <c r="N31975" s="561" t="n"/>
    </row>
    <row r="31976">
      <c r="N31976" s="561" t="n"/>
    </row>
    <row r="31977">
      <c r="N31977" s="561" t="n"/>
    </row>
    <row r="31978">
      <c r="N31978" s="561" t="n"/>
    </row>
    <row r="31979">
      <c r="N31979" s="561" t="n"/>
    </row>
    <row r="31980">
      <c r="N31980" s="561" t="n"/>
    </row>
    <row r="31981">
      <c r="N31981" s="561" t="n"/>
    </row>
    <row r="31982">
      <c r="N31982" s="561" t="n"/>
    </row>
    <row r="31983">
      <c r="N31983" s="561" t="n"/>
    </row>
    <row r="31984">
      <c r="N31984" s="561" t="n"/>
    </row>
    <row r="31985">
      <c r="N31985" s="561" t="n"/>
    </row>
    <row r="31986">
      <c r="N31986" s="561" t="n"/>
    </row>
    <row r="31987">
      <c r="N31987" s="561" t="n"/>
    </row>
    <row r="31988">
      <c r="N31988" s="561" t="n"/>
    </row>
    <row r="31989">
      <c r="N31989" s="561" t="n"/>
    </row>
    <row r="31990">
      <c r="N31990" s="561" t="n"/>
    </row>
    <row r="31991">
      <c r="N31991" s="561" t="n"/>
    </row>
    <row r="31992">
      <c r="N31992" s="561" t="n"/>
    </row>
    <row r="31993">
      <c r="N31993" s="561" t="n"/>
    </row>
    <row r="31994">
      <c r="N31994" s="561" t="n"/>
    </row>
    <row r="31995">
      <c r="N31995" s="561" t="n"/>
    </row>
    <row r="31996">
      <c r="N31996" s="561" t="n"/>
    </row>
    <row r="31997">
      <c r="N31997" s="561" t="n"/>
    </row>
    <row r="31998">
      <c r="N31998" s="561" t="n"/>
    </row>
    <row r="31999">
      <c r="N31999" s="561" t="n"/>
    </row>
    <row r="32000">
      <c r="N32000" s="561" t="n"/>
    </row>
    <row r="32001">
      <c r="N32001" s="561" t="n"/>
    </row>
    <row r="32002">
      <c r="N32002" s="561" t="n"/>
    </row>
    <row r="32003">
      <c r="N32003" s="561" t="n"/>
    </row>
    <row r="32004">
      <c r="N32004" s="561" t="n"/>
    </row>
    <row r="32005">
      <c r="N32005" s="561" t="n"/>
    </row>
    <row r="32006">
      <c r="N32006" s="561" t="n"/>
    </row>
    <row r="32007">
      <c r="N32007" s="561" t="n"/>
    </row>
    <row r="32008">
      <c r="N32008" s="561" t="n"/>
    </row>
    <row r="32009">
      <c r="N32009" s="561" t="n"/>
    </row>
    <row r="32010">
      <c r="N32010" s="561" t="n"/>
    </row>
    <row r="32011">
      <c r="N32011" s="561" t="n"/>
    </row>
    <row r="32012">
      <c r="N32012" s="561" t="n"/>
    </row>
    <row r="32013">
      <c r="N32013" s="561" t="n"/>
    </row>
    <row r="32014">
      <c r="N32014" s="561" t="n"/>
    </row>
    <row r="32015">
      <c r="N32015" s="561" t="n"/>
    </row>
    <row r="32016">
      <c r="N32016" s="561" t="n"/>
    </row>
    <row r="32017">
      <c r="N32017" s="561" t="n"/>
    </row>
    <row r="32018">
      <c r="N32018" s="561" t="n"/>
    </row>
    <row r="32019">
      <c r="N32019" s="561" t="n"/>
    </row>
    <row r="32020">
      <c r="N32020" s="561" t="n"/>
    </row>
    <row r="32021">
      <c r="N32021" s="561" t="n"/>
    </row>
    <row r="32022">
      <c r="N32022" s="561" t="n"/>
    </row>
    <row r="32023">
      <c r="N32023" s="561" t="n"/>
    </row>
    <row r="32024">
      <c r="N32024" s="561" t="n"/>
    </row>
    <row r="32025">
      <c r="N32025" s="561" t="n"/>
    </row>
    <row r="32026">
      <c r="N32026" s="561" t="n"/>
    </row>
    <row r="32027">
      <c r="N32027" s="561" t="n"/>
    </row>
    <row r="32028">
      <c r="N32028" s="561" t="n"/>
    </row>
    <row r="32029">
      <c r="N32029" s="561" t="n"/>
    </row>
    <row r="32030">
      <c r="N32030" s="561" t="n"/>
    </row>
    <row r="32031">
      <c r="N32031" s="561" t="n"/>
    </row>
    <row r="32032">
      <c r="N32032" s="561" t="n"/>
    </row>
    <row r="32033">
      <c r="N32033" s="561" t="n"/>
    </row>
    <row r="32034">
      <c r="N32034" s="561" t="n"/>
    </row>
    <row r="32035">
      <c r="N32035" s="561" t="n"/>
    </row>
    <row r="32036">
      <c r="N32036" s="561" t="n"/>
    </row>
    <row r="32037">
      <c r="N32037" s="561" t="n"/>
    </row>
    <row r="32038">
      <c r="N32038" s="561" t="n"/>
    </row>
    <row r="32039">
      <c r="N32039" s="561" t="n"/>
    </row>
    <row r="32040">
      <c r="N32040" s="561" t="n"/>
    </row>
    <row r="32041">
      <c r="N32041" s="561" t="n"/>
    </row>
    <row r="32042">
      <c r="N32042" s="561" t="n"/>
    </row>
    <row r="32043">
      <c r="N32043" s="561" t="n"/>
    </row>
    <row r="32044">
      <c r="N32044" s="561" t="n"/>
    </row>
    <row r="32045">
      <c r="N32045" s="561" t="n"/>
    </row>
    <row r="32046">
      <c r="N32046" s="561" t="n"/>
    </row>
    <row r="32047">
      <c r="N32047" s="561" t="n"/>
    </row>
    <row r="32048">
      <c r="N32048" s="561" t="n"/>
    </row>
    <row r="32049">
      <c r="N32049" s="561" t="n"/>
    </row>
    <row r="32050">
      <c r="N32050" s="561" t="n"/>
    </row>
    <row r="32051">
      <c r="N32051" s="561" t="n"/>
    </row>
    <row r="32052">
      <c r="N32052" s="561" t="n"/>
    </row>
    <row r="32053">
      <c r="N32053" s="561" t="n"/>
    </row>
    <row r="32054">
      <c r="N32054" s="561" t="n"/>
    </row>
    <row r="32055">
      <c r="N32055" s="561" t="n"/>
    </row>
    <row r="32056">
      <c r="N32056" s="561" t="n"/>
    </row>
    <row r="32057">
      <c r="N32057" s="561" t="n"/>
    </row>
    <row r="32058">
      <c r="N32058" s="561" t="n"/>
    </row>
    <row r="32059">
      <c r="N32059" s="561" t="n"/>
    </row>
    <row r="32060">
      <c r="N32060" s="561" t="n"/>
    </row>
    <row r="32061">
      <c r="N32061" s="561" t="n"/>
    </row>
    <row r="32062">
      <c r="N32062" s="561" t="n"/>
    </row>
    <row r="32063">
      <c r="N32063" s="561" t="n"/>
    </row>
    <row r="32064">
      <c r="N32064" s="561" t="n"/>
    </row>
    <row r="32065">
      <c r="N32065" s="561" t="n"/>
    </row>
    <row r="32066">
      <c r="N32066" s="561" t="n"/>
    </row>
    <row r="32067">
      <c r="N32067" s="561" t="n"/>
    </row>
    <row r="32068">
      <c r="N32068" s="561" t="n"/>
    </row>
    <row r="32069">
      <c r="N32069" s="561" t="n"/>
    </row>
    <row r="32070">
      <c r="N32070" s="561" t="n"/>
    </row>
    <row r="32071">
      <c r="N32071" s="561" t="n"/>
    </row>
    <row r="32072">
      <c r="N32072" s="561" t="n"/>
    </row>
    <row r="32073">
      <c r="N32073" s="561" t="n"/>
    </row>
    <row r="32074">
      <c r="N32074" s="561" t="n"/>
    </row>
    <row r="32075">
      <c r="N32075" s="561" t="n"/>
    </row>
    <row r="32076">
      <c r="N32076" s="561" t="n"/>
    </row>
    <row r="32077">
      <c r="N32077" s="561" t="n"/>
    </row>
    <row r="32078">
      <c r="N32078" s="561" t="n"/>
    </row>
    <row r="32079">
      <c r="N32079" s="561" t="n"/>
    </row>
    <row r="32080">
      <c r="N32080" s="561" t="n"/>
    </row>
    <row r="32081">
      <c r="N32081" s="561" t="n"/>
    </row>
    <row r="32082">
      <c r="N32082" s="561" t="n"/>
    </row>
    <row r="32083">
      <c r="N32083" s="561" t="n"/>
    </row>
    <row r="32084">
      <c r="N32084" s="561" t="n"/>
    </row>
    <row r="32085">
      <c r="N32085" s="561" t="n"/>
    </row>
    <row r="32086">
      <c r="N32086" s="561" t="n"/>
    </row>
    <row r="32087">
      <c r="N32087" s="561" t="n"/>
    </row>
    <row r="32088">
      <c r="N32088" s="561" t="n"/>
    </row>
    <row r="32089">
      <c r="N32089" s="561" t="n"/>
    </row>
    <row r="32090">
      <c r="N32090" s="561" t="n"/>
    </row>
    <row r="32091">
      <c r="N32091" s="561" t="n"/>
    </row>
    <row r="32092">
      <c r="N32092" s="561" t="n"/>
    </row>
    <row r="32093">
      <c r="N32093" s="561" t="n"/>
    </row>
    <row r="32094">
      <c r="N32094" s="561" t="n"/>
    </row>
    <row r="32095">
      <c r="N32095" s="561" t="n"/>
    </row>
    <row r="32096">
      <c r="N32096" s="561" t="n"/>
    </row>
    <row r="32097">
      <c r="N32097" s="561" t="n"/>
    </row>
    <row r="32098">
      <c r="N32098" s="561" t="n"/>
    </row>
    <row r="32099">
      <c r="N32099" s="561" t="n"/>
    </row>
    <row r="32100">
      <c r="N32100" s="561" t="n"/>
    </row>
    <row r="32101">
      <c r="N32101" s="561" t="n"/>
    </row>
    <row r="32102">
      <c r="N32102" s="561" t="n"/>
    </row>
    <row r="32103">
      <c r="N32103" s="561" t="n"/>
    </row>
    <row r="32104">
      <c r="N32104" s="561" t="n"/>
    </row>
    <row r="32105">
      <c r="N32105" s="561" t="n"/>
    </row>
    <row r="32106">
      <c r="N32106" s="561" t="n"/>
    </row>
    <row r="32107">
      <c r="N32107" s="561" t="n"/>
    </row>
    <row r="32108">
      <c r="N32108" s="561" t="n"/>
    </row>
    <row r="32109">
      <c r="N32109" s="561" t="n"/>
    </row>
    <row r="32110">
      <c r="N32110" s="561" t="n"/>
    </row>
    <row r="32111">
      <c r="N32111" s="561" t="n"/>
    </row>
    <row r="32112">
      <c r="N32112" s="561" t="n"/>
    </row>
    <row r="32113">
      <c r="N32113" s="561" t="n"/>
    </row>
    <row r="32114">
      <c r="N32114" s="561" t="n"/>
    </row>
    <row r="32115">
      <c r="N32115" s="561" t="n"/>
    </row>
    <row r="32116">
      <c r="N32116" s="561" t="n"/>
    </row>
    <row r="32117">
      <c r="N32117" s="561" t="n"/>
    </row>
    <row r="32118">
      <c r="N32118" s="561" t="n"/>
    </row>
    <row r="32119">
      <c r="N32119" s="561" t="n"/>
    </row>
    <row r="32120">
      <c r="N32120" s="561" t="n"/>
    </row>
    <row r="32121">
      <c r="N32121" s="561" t="n"/>
    </row>
    <row r="32122">
      <c r="N32122" s="561" t="n"/>
    </row>
    <row r="32123">
      <c r="N32123" s="561" t="n"/>
    </row>
    <row r="32124">
      <c r="N32124" s="561" t="n"/>
    </row>
    <row r="32125">
      <c r="N32125" s="561" t="n"/>
    </row>
    <row r="32126">
      <c r="N32126" s="561" t="n"/>
    </row>
    <row r="32127">
      <c r="N32127" s="561" t="n"/>
    </row>
    <row r="32128">
      <c r="N32128" s="561" t="n"/>
    </row>
    <row r="32129">
      <c r="N32129" s="561" t="n"/>
    </row>
    <row r="32130">
      <c r="N32130" s="561" t="n"/>
    </row>
    <row r="32131">
      <c r="N32131" s="561" t="n"/>
    </row>
    <row r="32132">
      <c r="N32132" s="561" t="n"/>
    </row>
    <row r="32133">
      <c r="N32133" s="561" t="n"/>
    </row>
    <row r="32134">
      <c r="N32134" s="561" t="n"/>
    </row>
    <row r="32135">
      <c r="N32135" s="561" t="n"/>
    </row>
    <row r="32136">
      <c r="N32136" s="561" t="n"/>
    </row>
    <row r="32137">
      <c r="N32137" s="561" t="n"/>
    </row>
    <row r="32138">
      <c r="N32138" s="561" t="n"/>
    </row>
    <row r="32139">
      <c r="N32139" s="561" t="n"/>
    </row>
    <row r="32140">
      <c r="N32140" s="561" t="n"/>
    </row>
    <row r="32141">
      <c r="N32141" s="561" t="n"/>
    </row>
    <row r="32142">
      <c r="N32142" s="561" t="n"/>
    </row>
    <row r="32143">
      <c r="N32143" s="561" t="n"/>
    </row>
    <row r="32144">
      <c r="N32144" s="561" t="n"/>
    </row>
    <row r="32145">
      <c r="N32145" s="561" t="n"/>
    </row>
    <row r="32146">
      <c r="N32146" s="561" t="n"/>
    </row>
    <row r="32147">
      <c r="N32147" s="561" t="n"/>
    </row>
    <row r="32148">
      <c r="N32148" s="561" t="n"/>
    </row>
    <row r="32149">
      <c r="N32149" s="561" t="n"/>
    </row>
    <row r="32150">
      <c r="N32150" s="561" t="n"/>
    </row>
    <row r="32151">
      <c r="N32151" s="561" t="n"/>
    </row>
    <row r="32152">
      <c r="N32152" s="561" t="n"/>
    </row>
    <row r="32153">
      <c r="N32153" s="561" t="n"/>
    </row>
    <row r="32154">
      <c r="N32154" s="561" t="n"/>
    </row>
    <row r="32155">
      <c r="N32155" s="561" t="n"/>
    </row>
    <row r="32156">
      <c r="N32156" s="561" t="n"/>
    </row>
    <row r="32157">
      <c r="N32157" s="561" t="n"/>
    </row>
    <row r="32158">
      <c r="N32158" s="561" t="n"/>
    </row>
    <row r="32159">
      <c r="N32159" s="561" t="n"/>
    </row>
    <row r="32160">
      <c r="N32160" s="561" t="n"/>
    </row>
    <row r="32161">
      <c r="N32161" s="561" t="n"/>
    </row>
    <row r="32162">
      <c r="N32162" s="561" t="n"/>
    </row>
    <row r="32163">
      <c r="N32163" s="561" t="n"/>
    </row>
    <row r="32164">
      <c r="N32164" s="561" t="n"/>
    </row>
    <row r="32165">
      <c r="N32165" s="561" t="n"/>
    </row>
    <row r="32166">
      <c r="N32166" s="561" t="n"/>
    </row>
    <row r="32167">
      <c r="N32167" s="561" t="n"/>
    </row>
    <row r="32168">
      <c r="N32168" s="561" t="n"/>
    </row>
    <row r="32169">
      <c r="N32169" s="561" t="n"/>
    </row>
    <row r="32170">
      <c r="N32170" s="561" t="n"/>
    </row>
    <row r="32171">
      <c r="N32171" s="561" t="n"/>
    </row>
    <row r="32172">
      <c r="N32172" s="561" t="n"/>
    </row>
    <row r="32173">
      <c r="N32173" s="561" t="n"/>
    </row>
    <row r="32174">
      <c r="N32174" s="561" t="n"/>
    </row>
    <row r="32175">
      <c r="N32175" s="561" t="n"/>
    </row>
    <row r="32176">
      <c r="N32176" s="561" t="n"/>
    </row>
    <row r="32177">
      <c r="N32177" s="561" t="n"/>
    </row>
    <row r="32178">
      <c r="N32178" s="561" t="n"/>
    </row>
    <row r="32179">
      <c r="N32179" s="561" t="n"/>
    </row>
    <row r="32180">
      <c r="N32180" s="561" t="n"/>
    </row>
    <row r="32181">
      <c r="N32181" s="561" t="n"/>
    </row>
    <row r="32182">
      <c r="N32182" s="561" t="n"/>
    </row>
    <row r="32183">
      <c r="N32183" s="561" t="n"/>
    </row>
    <row r="32184">
      <c r="N32184" s="561" t="n"/>
    </row>
    <row r="32185">
      <c r="N32185" s="561" t="n"/>
    </row>
    <row r="32186">
      <c r="N32186" s="561" t="n"/>
    </row>
    <row r="32187">
      <c r="N32187" s="561" t="n"/>
    </row>
    <row r="32188">
      <c r="N32188" s="561" t="n"/>
    </row>
    <row r="32189">
      <c r="N32189" s="561" t="n"/>
    </row>
    <row r="32190">
      <c r="N32190" s="561" t="n"/>
    </row>
    <row r="32191">
      <c r="N32191" s="561" t="n"/>
    </row>
    <row r="32192">
      <c r="N32192" s="561" t="n"/>
    </row>
    <row r="32193">
      <c r="N32193" s="561" t="n"/>
    </row>
    <row r="32194">
      <c r="N32194" s="561" t="n"/>
    </row>
    <row r="32195">
      <c r="N32195" s="561" t="n"/>
    </row>
    <row r="32196">
      <c r="N32196" s="561" t="n"/>
    </row>
    <row r="32197">
      <c r="N32197" s="561" t="n"/>
    </row>
    <row r="32198">
      <c r="N32198" s="561" t="n"/>
    </row>
    <row r="32199">
      <c r="N32199" s="561" t="n"/>
    </row>
    <row r="32200">
      <c r="N32200" s="561" t="n"/>
    </row>
    <row r="32201">
      <c r="N32201" s="561" t="n"/>
    </row>
    <row r="32202">
      <c r="N32202" s="561" t="n"/>
    </row>
    <row r="32203">
      <c r="N32203" s="561" t="n"/>
    </row>
    <row r="32204">
      <c r="N32204" s="561" t="n"/>
    </row>
    <row r="32205">
      <c r="N32205" s="561" t="n"/>
    </row>
    <row r="32206">
      <c r="N32206" s="561" t="n"/>
    </row>
    <row r="32207">
      <c r="N32207" s="561" t="n"/>
    </row>
    <row r="32208">
      <c r="N32208" s="561" t="n"/>
    </row>
    <row r="32209">
      <c r="N32209" s="561" t="n"/>
    </row>
    <row r="32210">
      <c r="N32210" s="561" t="n"/>
    </row>
    <row r="32211">
      <c r="N32211" s="561" t="n"/>
    </row>
    <row r="32212">
      <c r="N32212" s="561" t="n"/>
    </row>
    <row r="32213">
      <c r="N32213" s="561" t="n"/>
    </row>
    <row r="32214">
      <c r="N32214" s="561" t="n"/>
    </row>
    <row r="32215">
      <c r="N32215" s="561" t="n"/>
    </row>
    <row r="32216">
      <c r="N32216" s="561" t="n"/>
    </row>
    <row r="32217">
      <c r="N32217" s="561" t="n"/>
    </row>
    <row r="32218">
      <c r="N32218" s="561" t="n"/>
    </row>
    <row r="32219">
      <c r="N32219" s="561" t="n"/>
    </row>
    <row r="32220">
      <c r="N32220" s="561" t="n"/>
    </row>
    <row r="32221">
      <c r="N32221" s="561" t="n"/>
    </row>
    <row r="32222">
      <c r="N32222" s="561" t="n"/>
    </row>
    <row r="32223">
      <c r="N32223" s="561" t="n"/>
    </row>
    <row r="32224">
      <c r="N32224" s="561" t="n"/>
    </row>
    <row r="32225">
      <c r="N32225" s="561" t="n"/>
    </row>
    <row r="32226">
      <c r="N32226" s="561" t="n"/>
    </row>
    <row r="32227">
      <c r="N32227" s="561" t="n"/>
    </row>
    <row r="32228">
      <c r="N32228" s="561" t="n"/>
    </row>
    <row r="32229">
      <c r="N32229" s="561" t="n"/>
    </row>
    <row r="32230">
      <c r="N32230" s="561" t="n"/>
    </row>
    <row r="32231">
      <c r="N32231" s="561" t="n"/>
    </row>
    <row r="32232">
      <c r="N32232" s="561" t="n"/>
    </row>
    <row r="32233">
      <c r="N32233" s="561" t="n"/>
    </row>
    <row r="32234">
      <c r="N32234" s="561" t="n"/>
    </row>
    <row r="32235">
      <c r="N32235" s="561" t="n"/>
    </row>
    <row r="32236">
      <c r="N32236" s="561" t="n"/>
    </row>
    <row r="32237">
      <c r="N32237" s="561" t="n"/>
    </row>
    <row r="32238">
      <c r="N32238" s="561" t="n"/>
    </row>
    <row r="32239">
      <c r="N32239" s="561" t="n"/>
    </row>
    <row r="32240">
      <c r="N32240" s="561" t="n"/>
    </row>
    <row r="32241">
      <c r="N32241" s="561" t="n"/>
    </row>
    <row r="32242">
      <c r="N32242" s="561" t="n"/>
    </row>
    <row r="32243">
      <c r="N32243" s="561" t="n"/>
    </row>
    <row r="32244">
      <c r="N32244" s="561" t="n"/>
    </row>
    <row r="32245">
      <c r="N32245" s="561" t="n"/>
    </row>
    <row r="32246">
      <c r="N32246" s="561" t="n"/>
    </row>
    <row r="32247">
      <c r="N32247" s="561" t="n"/>
    </row>
    <row r="32248">
      <c r="N32248" s="561" t="n"/>
    </row>
    <row r="32249">
      <c r="N32249" s="561" t="n"/>
    </row>
    <row r="32250">
      <c r="N32250" s="561" t="n"/>
    </row>
    <row r="32251">
      <c r="N32251" s="561" t="n"/>
    </row>
    <row r="32252">
      <c r="N32252" s="561" t="n"/>
    </row>
    <row r="32253">
      <c r="N32253" s="561" t="n"/>
    </row>
    <row r="32254">
      <c r="N32254" s="561" t="n"/>
    </row>
    <row r="32255">
      <c r="N32255" s="561" t="n"/>
    </row>
    <row r="32256">
      <c r="N32256" s="561" t="n"/>
    </row>
    <row r="32257">
      <c r="N32257" s="561" t="n"/>
    </row>
    <row r="32258">
      <c r="N32258" s="561" t="n"/>
    </row>
    <row r="32259">
      <c r="N32259" s="561" t="n"/>
    </row>
    <row r="32260">
      <c r="N32260" s="561" t="n"/>
    </row>
    <row r="32261">
      <c r="N32261" s="561" t="n"/>
    </row>
    <row r="32262">
      <c r="N32262" s="561" t="n"/>
    </row>
    <row r="32263">
      <c r="N32263" s="561" t="n"/>
    </row>
    <row r="32264">
      <c r="N32264" s="561" t="n"/>
    </row>
    <row r="32265">
      <c r="N32265" s="561" t="n"/>
    </row>
    <row r="32266">
      <c r="N32266" s="561" t="n"/>
    </row>
    <row r="32267">
      <c r="N32267" s="561" t="n"/>
    </row>
    <row r="32268">
      <c r="N32268" s="561" t="n"/>
    </row>
    <row r="32269">
      <c r="N32269" s="561" t="n"/>
    </row>
    <row r="32270">
      <c r="N32270" s="561" t="n"/>
    </row>
    <row r="32271">
      <c r="N32271" s="561" t="n"/>
    </row>
    <row r="32272">
      <c r="N32272" s="561" t="n"/>
    </row>
    <row r="32273">
      <c r="N32273" s="561" t="n"/>
    </row>
    <row r="32274">
      <c r="N32274" s="561" t="n"/>
    </row>
    <row r="32275">
      <c r="N32275" s="561" t="n"/>
    </row>
    <row r="32276">
      <c r="N32276" s="561" t="n"/>
    </row>
    <row r="32277">
      <c r="N32277" s="561" t="n"/>
    </row>
    <row r="32278">
      <c r="N32278" s="561" t="n"/>
    </row>
    <row r="32279">
      <c r="N32279" s="561" t="n"/>
    </row>
    <row r="32280">
      <c r="N32280" s="561" t="n"/>
    </row>
    <row r="32281">
      <c r="N32281" s="561" t="n"/>
    </row>
    <row r="32282">
      <c r="N32282" s="561" t="n"/>
    </row>
    <row r="32283">
      <c r="N32283" s="561" t="n"/>
    </row>
    <row r="32284">
      <c r="N32284" s="561" t="n"/>
    </row>
    <row r="32285">
      <c r="N32285" s="561" t="n"/>
    </row>
    <row r="32286">
      <c r="N32286" s="561" t="n"/>
    </row>
    <row r="32287">
      <c r="N32287" s="561" t="n"/>
    </row>
    <row r="32288">
      <c r="N32288" s="561" t="n"/>
    </row>
    <row r="32289">
      <c r="N32289" s="561" t="n"/>
    </row>
    <row r="32290">
      <c r="N32290" s="561" t="n"/>
    </row>
    <row r="32291">
      <c r="N32291" s="561" t="n"/>
    </row>
    <row r="32292">
      <c r="N32292" s="561" t="n"/>
    </row>
    <row r="32293">
      <c r="N32293" s="561" t="n"/>
    </row>
    <row r="32294">
      <c r="N32294" s="561" t="n"/>
    </row>
    <row r="32295">
      <c r="N32295" s="561" t="n"/>
    </row>
    <row r="32296">
      <c r="N32296" s="561" t="n"/>
    </row>
    <row r="32297">
      <c r="N32297" s="561" t="n"/>
    </row>
    <row r="32298">
      <c r="N32298" s="561" t="n"/>
    </row>
    <row r="32299">
      <c r="N32299" s="561" t="n"/>
    </row>
    <row r="32300">
      <c r="N32300" s="561" t="n"/>
    </row>
    <row r="32301">
      <c r="N32301" s="561" t="n"/>
    </row>
    <row r="32302">
      <c r="N32302" s="561" t="n"/>
    </row>
    <row r="32303">
      <c r="N32303" s="561" t="n"/>
    </row>
    <row r="32304">
      <c r="N32304" s="561" t="n"/>
    </row>
    <row r="32305">
      <c r="N32305" s="561" t="n"/>
    </row>
    <row r="32306">
      <c r="N32306" s="561" t="n"/>
    </row>
    <row r="32307">
      <c r="N32307" s="561" t="n"/>
    </row>
    <row r="32308">
      <c r="N32308" s="561" t="n"/>
    </row>
    <row r="32309">
      <c r="N32309" s="561" t="n"/>
    </row>
    <row r="32310">
      <c r="N32310" s="561" t="n"/>
    </row>
    <row r="32311">
      <c r="N32311" s="561" t="n"/>
    </row>
    <row r="32312">
      <c r="N32312" s="561" t="n"/>
    </row>
    <row r="32313">
      <c r="N32313" s="561" t="n"/>
    </row>
    <row r="32314">
      <c r="N32314" s="561" t="n"/>
    </row>
    <row r="32315">
      <c r="N32315" s="561" t="n"/>
    </row>
    <row r="32316">
      <c r="N32316" s="561" t="n"/>
    </row>
    <row r="32317">
      <c r="N32317" s="561" t="n"/>
    </row>
    <row r="32318">
      <c r="N32318" s="561" t="n"/>
    </row>
    <row r="32319">
      <c r="N32319" s="561" t="n"/>
    </row>
    <row r="32320">
      <c r="N32320" s="561" t="n"/>
    </row>
    <row r="32321">
      <c r="N32321" s="561" t="n"/>
    </row>
    <row r="32322">
      <c r="N32322" s="561" t="n"/>
    </row>
    <row r="32323">
      <c r="N32323" s="561" t="n"/>
    </row>
    <row r="32324">
      <c r="N32324" s="561" t="n"/>
    </row>
    <row r="32325">
      <c r="N32325" s="561" t="n"/>
    </row>
    <row r="32326">
      <c r="N32326" s="561" t="n"/>
    </row>
    <row r="32327">
      <c r="N32327" s="561" t="n"/>
    </row>
    <row r="32328">
      <c r="N32328" s="561" t="n"/>
    </row>
    <row r="32329">
      <c r="N32329" s="561" t="n"/>
    </row>
    <row r="32330">
      <c r="N32330" s="561" t="n"/>
    </row>
    <row r="32331">
      <c r="N32331" s="561" t="n"/>
    </row>
    <row r="32332">
      <c r="N32332" s="561" t="n"/>
    </row>
    <row r="32333">
      <c r="N32333" s="561" t="n"/>
    </row>
    <row r="32334">
      <c r="N32334" s="561" t="n"/>
    </row>
    <row r="32335">
      <c r="N32335" s="561" t="n"/>
    </row>
    <row r="32336">
      <c r="N32336" s="561" t="n"/>
    </row>
    <row r="32337">
      <c r="N32337" s="561" t="n"/>
    </row>
    <row r="32338">
      <c r="N32338" s="561" t="n"/>
    </row>
    <row r="32339">
      <c r="N32339" s="561" t="n"/>
    </row>
    <row r="32340">
      <c r="N32340" s="561" t="n"/>
    </row>
    <row r="32341">
      <c r="N32341" s="561" t="n"/>
    </row>
    <row r="32342">
      <c r="N32342" s="561" t="n"/>
    </row>
    <row r="32343">
      <c r="N32343" s="561" t="n"/>
    </row>
    <row r="32344">
      <c r="N32344" s="561" t="n"/>
    </row>
    <row r="32345">
      <c r="N32345" s="561" t="n"/>
    </row>
    <row r="32346">
      <c r="N32346" s="561" t="n"/>
    </row>
    <row r="32347">
      <c r="N32347" s="561" t="n"/>
    </row>
    <row r="32348">
      <c r="N32348" s="561" t="n"/>
    </row>
    <row r="32349">
      <c r="N32349" s="561" t="n"/>
    </row>
    <row r="32350">
      <c r="N32350" s="561" t="n"/>
    </row>
    <row r="32351">
      <c r="N32351" s="561" t="n"/>
    </row>
    <row r="32352">
      <c r="N32352" s="561" t="n"/>
    </row>
    <row r="32353">
      <c r="N32353" s="561" t="n"/>
    </row>
    <row r="32354">
      <c r="N32354" s="561" t="n"/>
    </row>
    <row r="32355">
      <c r="N32355" s="561" t="n"/>
    </row>
    <row r="32356">
      <c r="N32356" s="561" t="n"/>
    </row>
    <row r="32357">
      <c r="N32357" s="561" t="n"/>
    </row>
    <row r="32358">
      <c r="N32358" s="561" t="n"/>
    </row>
    <row r="32359">
      <c r="N32359" s="561" t="n"/>
    </row>
    <row r="32360">
      <c r="N32360" s="561" t="n"/>
    </row>
    <row r="32361">
      <c r="N32361" s="561" t="n"/>
    </row>
    <row r="32362">
      <c r="N32362" s="561" t="n"/>
    </row>
    <row r="32363">
      <c r="N32363" s="561" t="n"/>
    </row>
    <row r="32364">
      <c r="N32364" s="561" t="n"/>
    </row>
    <row r="32365">
      <c r="N32365" s="561" t="n"/>
    </row>
    <row r="32366">
      <c r="N32366" s="561" t="n"/>
    </row>
    <row r="32367">
      <c r="N32367" s="561" t="n"/>
    </row>
    <row r="32368">
      <c r="N32368" s="561" t="n"/>
    </row>
    <row r="32369">
      <c r="N32369" s="561" t="n"/>
    </row>
    <row r="32370">
      <c r="N32370" s="561" t="n"/>
    </row>
    <row r="32371">
      <c r="N32371" s="561" t="n"/>
    </row>
    <row r="32372">
      <c r="N32372" s="561" t="n"/>
    </row>
    <row r="32373">
      <c r="N32373" s="561" t="n"/>
    </row>
    <row r="32374">
      <c r="N32374" s="561" t="n"/>
    </row>
    <row r="32375">
      <c r="N32375" s="561" t="n"/>
    </row>
    <row r="32376">
      <c r="N32376" s="561" t="n"/>
    </row>
    <row r="32377">
      <c r="N32377" s="561" t="n"/>
    </row>
    <row r="32378">
      <c r="N32378" s="561" t="n"/>
    </row>
    <row r="32379">
      <c r="N32379" s="561" t="n"/>
    </row>
    <row r="32380">
      <c r="N32380" s="561" t="n"/>
    </row>
    <row r="32381">
      <c r="N32381" s="561" t="n"/>
    </row>
    <row r="32382">
      <c r="N32382" s="561" t="n"/>
    </row>
    <row r="32383">
      <c r="N32383" s="561" t="n"/>
    </row>
    <row r="32384">
      <c r="N32384" s="561" t="n"/>
    </row>
    <row r="32385">
      <c r="N32385" s="561" t="n"/>
    </row>
    <row r="32386">
      <c r="N32386" s="561" t="n"/>
    </row>
    <row r="32387">
      <c r="N32387" s="561" t="n"/>
    </row>
    <row r="32388">
      <c r="N32388" s="561" t="n"/>
    </row>
    <row r="32389">
      <c r="N32389" s="561" t="n"/>
    </row>
    <row r="32390">
      <c r="N32390" s="561" t="n"/>
    </row>
    <row r="32391">
      <c r="N32391" s="561" t="n"/>
    </row>
    <row r="32392">
      <c r="N32392" s="561" t="n"/>
    </row>
    <row r="32393">
      <c r="N32393" s="561" t="n"/>
    </row>
    <row r="32394">
      <c r="N32394" s="561" t="n"/>
    </row>
    <row r="32395">
      <c r="N32395" s="561" t="n"/>
    </row>
    <row r="32396">
      <c r="N32396" s="561" t="n"/>
    </row>
    <row r="32397">
      <c r="N32397" s="561" t="n"/>
    </row>
    <row r="32398">
      <c r="N32398" s="561" t="n"/>
    </row>
    <row r="32399">
      <c r="N32399" s="561" t="n"/>
    </row>
    <row r="32400">
      <c r="N32400" s="561" t="n"/>
    </row>
    <row r="32401">
      <c r="N32401" s="561" t="n"/>
    </row>
    <row r="32402">
      <c r="N32402" s="561" t="n"/>
    </row>
    <row r="32403">
      <c r="N32403" s="561" t="n"/>
    </row>
    <row r="32404">
      <c r="N32404" s="561" t="n"/>
    </row>
    <row r="32405">
      <c r="N32405" s="561" t="n"/>
    </row>
    <row r="32406">
      <c r="N32406" s="561" t="n"/>
    </row>
    <row r="32407">
      <c r="N32407" s="561" t="n"/>
    </row>
    <row r="32408">
      <c r="N32408" s="561" t="n"/>
    </row>
    <row r="32409">
      <c r="N32409" s="561" t="n"/>
    </row>
    <row r="32410">
      <c r="N32410" s="561" t="n"/>
    </row>
    <row r="32411">
      <c r="N32411" s="561" t="n"/>
    </row>
    <row r="32412">
      <c r="N32412" s="561" t="n"/>
    </row>
    <row r="32413">
      <c r="N32413" s="561" t="n"/>
    </row>
    <row r="32414">
      <c r="N32414" s="561" t="n"/>
    </row>
    <row r="32415">
      <c r="N32415" s="561" t="n"/>
    </row>
    <row r="32416">
      <c r="N32416" s="561" t="n"/>
    </row>
    <row r="32417">
      <c r="N32417" s="561" t="n"/>
    </row>
    <row r="32418">
      <c r="N32418" s="561" t="n"/>
    </row>
    <row r="32419">
      <c r="N32419" s="561" t="n"/>
    </row>
    <row r="32420">
      <c r="N32420" s="561" t="n"/>
    </row>
    <row r="32421">
      <c r="N32421" s="561" t="n"/>
    </row>
    <row r="32422">
      <c r="N32422" s="561" t="n"/>
    </row>
    <row r="32423">
      <c r="N32423" s="561" t="n"/>
    </row>
    <row r="32424">
      <c r="N32424" s="561" t="n"/>
    </row>
    <row r="32425">
      <c r="N32425" s="561" t="n"/>
    </row>
    <row r="32426">
      <c r="N32426" s="561" t="n"/>
    </row>
    <row r="32427">
      <c r="N32427" s="561" t="n"/>
    </row>
    <row r="32428">
      <c r="N32428" s="561" t="n"/>
    </row>
    <row r="32429">
      <c r="N32429" s="561" t="n"/>
    </row>
    <row r="32430">
      <c r="N32430" s="561" t="n"/>
    </row>
    <row r="32431">
      <c r="N32431" s="561" t="n"/>
    </row>
    <row r="32432">
      <c r="N32432" s="561" t="n"/>
    </row>
    <row r="32433">
      <c r="N32433" s="561" t="n"/>
    </row>
    <row r="32434">
      <c r="N32434" s="561" t="n"/>
    </row>
    <row r="32435">
      <c r="N32435" s="561" t="n"/>
    </row>
    <row r="32436">
      <c r="N32436" s="561" t="n"/>
    </row>
    <row r="32437">
      <c r="N32437" s="561" t="n"/>
    </row>
    <row r="32438">
      <c r="N32438" s="561" t="n"/>
    </row>
    <row r="32439">
      <c r="N32439" s="561" t="n"/>
    </row>
    <row r="32440">
      <c r="N32440" s="561" t="n"/>
    </row>
    <row r="32441">
      <c r="N32441" s="561" t="n"/>
    </row>
    <row r="32442">
      <c r="N32442" s="561" t="n"/>
    </row>
    <row r="32443">
      <c r="N32443" s="561" t="n"/>
    </row>
    <row r="32444">
      <c r="N32444" s="561" t="n"/>
    </row>
    <row r="32445">
      <c r="N32445" s="561" t="n"/>
    </row>
    <row r="32446">
      <c r="N32446" s="561" t="n"/>
    </row>
    <row r="32447">
      <c r="N32447" s="561" t="n"/>
    </row>
    <row r="32448">
      <c r="N32448" s="561" t="n"/>
    </row>
    <row r="32449">
      <c r="N32449" s="561" t="n"/>
    </row>
    <row r="32450">
      <c r="N32450" s="561" t="n"/>
    </row>
    <row r="32451">
      <c r="N32451" s="561" t="n"/>
    </row>
    <row r="32452">
      <c r="N32452" s="561" t="n"/>
    </row>
    <row r="32453">
      <c r="N32453" s="561" t="n"/>
    </row>
    <row r="32454">
      <c r="N32454" s="561" t="n"/>
    </row>
    <row r="32455">
      <c r="N32455" s="561" t="n"/>
    </row>
    <row r="32456">
      <c r="N32456" s="561" t="n"/>
    </row>
    <row r="32457">
      <c r="N32457" s="561" t="n"/>
    </row>
    <row r="32458">
      <c r="N32458" s="561" t="n"/>
    </row>
    <row r="32459">
      <c r="N32459" s="561" t="n"/>
    </row>
    <row r="32460">
      <c r="N32460" s="561" t="n"/>
    </row>
    <row r="32461">
      <c r="N32461" s="561" t="n"/>
    </row>
    <row r="32462">
      <c r="N32462" s="561" t="n"/>
    </row>
    <row r="32463">
      <c r="N32463" s="561" t="n"/>
    </row>
    <row r="32464">
      <c r="N32464" s="561" t="n"/>
    </row>
    <row r="32465">
      <c r="N32465" s="561" t="n"/>
    </row>
    <row r="32466">
      <c r="N32466" s="561" t="n"/>
    </row>
    <row r="32467">
      <c r="N32467" s="561" t="n"/>
    </row>
    <row r="32468">
      <c r="N32468" s="561" t="n"/>
    </row>
    <row r="32469">
      <c r="N32469" s="561" t="n"/>
    </row>
    <row r="32470">
      <c r="N32470" s="561" t="n"/>
    </row>
    <row r="32471">
      <c r="N32471" s="561" t="n"/>
    </row>
    <row r="32472">
      <c r="N32472" s="561" t="n"/>
    </row>
    <row r="32473">
      <c r="N32473" s="561" t="n"/>
    </row>
    <row r="32474">
      <c r="N32474" s="561" t="n"/>
    </row>
    <row r="32475">
      <c r="N32475" s="561" t="n"/>
    </row>
    <row r="32476">
      <c r="N32476" s="561" t="n"/>
    </row>
    <row r="32477">
      <c r="N32477" s="561" t="n"/>
    </row>
    <row r="32478">
      <c r="N32478" s="561" t="n"/>
    </row>
    <row r="32479">
      <c r="N32479" s="561" t="n"/>
    </row>
    <row r="32480">
      <c r="N32480" s="561" t="n"/>
    </row>
    <row r="32481">
      <c r="N32481" s="561" t="n"/>
    </row>
    <row r="32482">
      <c r="N32482" s="561" t="n"/>
    </row>
    <row r="32483">
      <c r="N32483" s="561" t="n"/>
    </row>
    <row r="32484">
      <c r="N32484" s="561" t="n"/>
    </row>
    <row r="32485">
      <c r="N32485" s="561" t="n"/>
    </row>
    <row r="32486">
      <c r="N32486" s="561" t="n"/>
    </row>
    <row r="32487">
      <c r="N32487" s="561" t="n"/>
    </row>
    <row r="32488">
      <c r="N32488" s="561" t="n"/>
    </row>
    <row r="32489">
      <c r="N32489" s="561" t="n"/>
    </row>
    <row r="32490">
      <c r="N32490" s="561" t="n"/>
    </row>
    <row r="32491">
      <c r="N32491" s="561" t="n"/>
    </row>
    <row r="32492">
      <c r="N32492" s="561" t="n"/>
    </row>
    <row r="32493">
      <c r="N32493" s="561" t="n"/>
    </row>
    <row r="32494">
      <c r="N32494" s="561" t="n"/>
    </row>
    <row r="32495">
      <c r="N32495" s="561" t="n"/>
    </row>
    <row r="32496">
      <c r="N32496" s="561" t="n"/>
    </row>
    <row r="32497">
      <c r="N32497" s="561" t="n"/>
    </row>
    <row r="32498">
      <c r="N32498" s="561" t="n"/>
    </row>
    <row r="32499">
      <c r="N32499" s="561" t="n"/>
    </row>
    <row r="32500">
      <c r="N32500" s="561" t="n"/>
    </row>
    <row r="32501">
      <c r="N32501" s="561" t="n"/>
    </row>
    <row r="32502">
      <c r="N32502" s="561" t="n"/>
    </row>
    <row r="32503">
      <c r="N32503" s="561" t="n"/>
    </row>
    <row r="32504">
      <c r="N32504" s="561" t="n"/>
    </row>
    <row r="32505">
      <c r="N32505" s="561" t="n"/>
    </row>
    <row r="32506">
      <c r="N32506" s="561" t="n"/>
    </row>
    <row r="32507">
      <c r="N32507" s="561" t="n"/>
    </row>
    <row r="32508">
      <c r="N32508" s="561" t="n"/>
    </row>
    <row r="32509">
      <c r="N32509" s="561" t="n"/>
    </row>
    <row r="32510">
      <c r="N32510" s="561" t="n"/>
    </row>
    <row r="32511">
      <c r="N32511" s="561" t="n"/>
    </row>
    <row r="32512">
      <c r="N32512" s="561" t="n"/>
    </row>
    <row r="32513">
      <c r="N32513" s="561" t="n"/>
    </row>
    <row r="32514">
      <c r="N32514" s="561" t="n"/>
    </row>
    <row r="32515">
      <c r="N32515" s="561" t="n"/>
    </row>
    <row r="32516">
      <c r="N32516" s="561" t="n"/>
    </row>
    <row r="32517">
      <c r="N32517" s="561" t="n"/>
    </row>
    <row r="32518">
      <c r="N32518" s="561" t="n"/>
    </row>
    <row r="32519">
      <c r="N32519" s="561" t="n"/>
    </row>
    <row r="32520">
      <c r="N32520" s="561" t="n"/>
    </row>
    <row r="32521">
      <c r="N32521" s="561" t="n"/>
    </row>
    <row r="32522">
      <c r="N32522" s="561" t="n"/>
    </row>
    <row r="32523">
      <c r="N32523" s="561" t="n"/>
    </row>
    <row r="32524">
      <c r="N32524" s="561" t="n"/>
    </row>
    <row r="32525">
      <c r="N32525" s="561" t="n"/>
    </row>
    <row r="32526">
      <c r="N32526" s="561" t="n"/>
    </row>
    <row r="32527">
      <c r="N32527" s="561" t="n"/>
    </row>
    <row r="32528">
      <c r="N32528" s="561" t="n"/>
    </row>
    <row r="32529">
      <c r="N32529" s="561" t="n"/>
    </row>
    <row r="32530">
      <c r="N32530" s="561" t="n"/>
    </row>
    <row r="32531">
      <c r="N32531" s="561" t="n"/>
    </row>
    <row r="32532">
      <c r="N32532" s="561" t="n"/>
    </row>
    <row r="32533">
      <c r="N32533" s="561" t="n"/>
    </row>
    <row r="32534">
      <c r="N32534" s="561" t="n"/>
    </row>
    <row r="32535">
      <c r="N32535" s="561" t="n"/>
    </row>
    <row r="32536">
      <c r="N32536" s="561" t="n"/>
    </row>
    <row r="32537">
      <c r="N32537" s="561" t="n"/>
    </row>
    <row r="32538">
      <c r="N32538" s="561" t="n"/>
    </row>
    <row r="32539">
      <c r="N32539" s="561" t="n"/>
    </row>
    <row r="32540">
      <c r="N32540" s="561" t="n"/>
    </row>
    <row r="32541">
      <c r="N32541" s="561" t="n"/>
    </row>
    <row r="32542">
      <c r="N32542" s="561" t="n"/>
    </row>
    <row r="32543">
      <c r="N32543" s="561" t="n"/>
    </row>
    <row r="32544">
      <c r="N32544" s="561" t="n"/>
    </row>
    <row r="32545">
      <c r="N32545" s="561" t="n"/>
    </row>
    <row r="32546">
      <c r="N32546" s="561" t="n"/>
    </row>
    <row r="32547">
      <c r="N32547" s="561" t="n"/>
    </row>
    <row r="32548">
      <c r="N32548" s="561" t="n"/>
    </row>
    <row r="32549">
      <c r="N32549" s="561" t="n"/>
    </row>
    <row r="32550">
      <c r="N32550" s="561" t="n"/>
    </row>
    <row r="32551">
      <c r="N32551" s="561" t="n"/>
    </row>
    <row r="32552">
      <c r="N32552" s="561" t="n"/>
    </row>
    <row r="32553">
      <c r="N32553" s="561" t="n"/>
    </row>
    <row r="32554">
      <c r="N32554" s="561" t="n"/>
    </row>
    <row r="32555">
      <c r="N32555" s="561" t="n"/>
    </row>
    <row r="32556">
      <c r="N32556" s="561" t="n"/>
    </row>
    <row r="32557">
      <c r="N32557" s="561" t="n"/>
    </row>
    <row r="32558">
      <c r="N32558" s="561" t="n"/>
    </row>
    <row r="32559">
      <c r="N32559" s="561" t="n"/>
    </row>
    <row r="32560">
      <c r="N32560" s="561" t="n"/>
    </row>
    <row r="32561">
      <c r="N32561" s="561" t="n"/>
    </row>
    <row r="32562">
      <c r="N32562" s="561" t="n"/>
    </row>
    <row r="32563">
      <c r="N32563" s="561" t="n"/>
    </row>
    <row r="32564">
      <c r="N32564" s="561" t="n"/>
    </row>
    <row r="32565">
      <c r="N32565" s="561" t="n"/>
    </row>
    <row r="32566">
      <c r="N32566" s="561" t="n"/>
    </row>
    <row r="32567">
      <c r="N32567" s="561" t="n"/>
    </row>
    <row r="32568">
      <c r="N32568" s="561" t="n"/>
    </row>
    <row r="32569">
      <c r="N32569" s="561" t="n"/>
    </row>
    <row r="32570">
      <c r="N32570" s="561" t="n"/>
    </row>
    <row r="32571">
      <c r="N32571" s="561" t="n"/>
    </row>
    <row r="32572">
      <c r="N32572" s="561" t="n"/>
    </row>
    <row r="32573">
      <c r="N32573" s="561" t="n"/>
    </row>
    <row r="32574">
      <c r="N32574" s="561" t="n"/>
    </row>
    <row r="32575">
      <c r="N32575" s="561" t="n"/>
    </row>
    <row r="32576">
      <c r="N32576" s="561" t="n"/>
    </row>
    <row r="32577">
      <c r="N32577" s="561" t="n"/>
    </row>
    <row r="32578">
      <c r="N32578" s="561" t="n"/>
    </row>
    <row r="32579">
      <c r="N32579" s="561" t="n"/>
    </row>
    <row r="32580">
      <c r="N32580" s="561" t="n"/>
    </row>
    <row r="32581">
      <c r="N32581" s="561" t="n"/>
    </row>
    <row r="32582">
      <c r="N32582" s="561" t="n"/>
    </row>
    <row r="32583">
      <c r="N32583" s="561" t="n"/>
    </row>
    <row r="32584">
      <c r="N32584" s="561" t="n"/>
    </row>
    <row r="32585">
      <c r="N32585" s="561" t="n"/>
    </row>
    <row r="32586">
      <c r="N32586" s="561" t="n"/>
    </row>
    <row r="32587">
      <c r="N32587" s="561" t="n"/>
    </row>
    <row r="32588">
      <c r="N32588" s="561" t="n"/>
    </row>
    <row r="32589">
      <c r="N32589" s="561" t="n"/>
    </row>
    <row r="32590">
      <c r="N32590" s="561" t="n"/>
    </row>
    <row r="32591">
      <c r="N32591" s="561" t="n"/>
    </row>
    <row r="32592">
      <c r="N32592" s="561" t="n"/>
    </row>
    <row r="32593">
      <c r="N32593" s="561" t="n"/>
    </row>
    <row r="32594">
      <c r="N32594" s="561" t="n"/>
    </row>
    <row r="32595">
      <c r="N32595" s="561" t="n"/>
    </row>
    <row r="32596">
      <c r="N32596" s="561" t="n"/>
    </row>
    <row r="32597">
      <c r="N32597" s="561" t="n"/>
    </row>
    <row r="32598">
      <c r="N32598" s="561" t="n"/>
    </row>
    <row r="32599">
      <c r="N32599" s="561" t="n"/>
    </row>
    <row r="32600">
      <c r="N32600" s="561" t="n"/>
    </row>
    <row r="32601">
      <c r="N32601" s="561" t="n"/>
    </row>
    <row r="32602">
      <c r="N32602" s="561" t="n"/>
    </row>
    <row r="32603">
      <c r="N32603" s="561" t="n"/>
    </row>
    <row r="32604">
      <c r="N32604" s="561" t="n"/>
    </row>
    <row r="32605">
      <c r="N32605" s="561" t="n"/>
    </row>
    <row r="32606">
      <c r="N32606" s="561" t="n"/>
    </row>
    <row r="32607">
      <c r="N32607" s="561" t="n"/>
    </row>
    <row r="32608">
      <c r="N32608" s="561" t="n"/>
    </row>
    <row r="32609">
      <c r="N32609" s="561" t="n"/>
    </row>
    <row r="32610">
      <c r="N32610" s="561" t="n"/>
    </row>
    <row r="32611">
      <c r="N32611" s="561" t="n"/>
    </row>
    <row r="32612">
      <c r="N32612" s="561" t="n"/>
    </row>
    <row r="32613">
      <c r="N32613" s="561" t="n"/>
    </row>
    <row r="32614">
      <c r="N32614" s="561" t="n"/>
    </row>
    <row r="32615">
      <c r="N32615" s="561" t="n"/>
    </row>
    <row r="32616">
      <c r="N32616" s="561" t="n"/>
    </row>
    <row r="32617">
      <c r="N32617" s="561" t="n"/>
    </row>
    <row r="32618">
      <c r="N32618" s="561" t="n"/>
    </row>
    <row r="32619">
      <c r="N32619" s="561" t="n"/>
    </row>
    <row r="32620">
      <c r="N32620" s="561" t="n"/>
    </row>
    <row r="32621">
      <c r="N32621" s="561" t="n"/>
    </row>
    <row r="32622">
      <c r="N32622" s="561" t="n"/>
    </row>
    <row r="32623">
      <c r="N32623" s="561" t="n"/>
    </row>
    <row r="32624">
      <c r="N32624" s="561" t="n"/>
    </row>
    <row r="32625">
      <c r="N32625" s="561" t="n"/>
    </row>
    <row r="32626">
      <c r="N32626" s="561" t="n"/>
    </row>
    <row r="32627">
      <c r="N32627" s="561" t="n"/>
    </row>
    <row r="32628">
      <c r="N32628" s="561" t="n"/>
    </row>
    <row r="32629">
      <c r="N32629" s="561" t="n"/>
    </row>
    <row r="32630">
      <c r="N32630" s="561" t="n"/>
    </row>
    <row r="32631">
      <c r="N32631" s="561" t="n"/>
    </row>
    <row r="32632">
      <c r="N32632" s="561" t="n"/>
    </row>
    <row r="32633">
      <c r="N32633" s="561" t="n"/>
    </row>
    <row r="32634">
      <c r="N32634" s="561" t="n"/>
    </row>
    <row r="32635">
      <c r="N32635" s="561" t="n"/>
    </row>
    <row r="32636">
      <c r="N32636" s="561" t="n"/>
    </row>
    <row r="32637">
      <c r="N32637" s="561" t="n"/>
    </row>
    <row r="32638">
      <c r="N32638" s="561" t="n"/>
    </row>
    <row r="32639">
      <c r="N32639" s="561" t="n"/>
    </row>
    <row r="32640">
      <c r="N32640" s="561" t="n"/>
    </row>
    <row r="32641">
      <c r="N32641" s="561" t="n"/>
    </row>
    <row r="32642">
      <c r="N32642" s="561" t="n"/>
    </row>
    <row r="32643">
      <c r="N32643" s="561" t="n"/>
    </row>
    <row r="32644">
      <c r="N32644" s="561" t="n"/>
    </row>
    <row r="32645">
      <c r="N32645" s="561" t="n"/>
    </row>
    <row r="32646">
      <c r="N32646" s="561" t="n"/>
    </row>
    <row r="32647">
      <c r="N32647" s="561" t="n"/>
    </row>
    <row r="32648">
      <c r="N32648" s="561" t="n"/>
    </row>
    <row r="32649">
      <c r="N32649" s="561" t="n"/>
    </row>
    <row r="32650">
      <c r="N32650" s="561" t="n"/>
    </row>
    <row r="32651">
      <c r="N32651" s="561" t="n"/>
    </row>
    <row r="32652">
      <c r="N32652" s="561" t="n"/>
    </row>
    <row r="32653">
      <c r="N32653" s="561" t="n"/>
    </row>
    <row r="32654">
      <c r="N32654" s="561" t="n"/>
    </row>
    <row r="32655">
      <c r="N32655" s="561" t="n"/>
    </row>
    <row r="32656">
      <c r="N32656" s="561" t="n"/>
    </row>
    <row r="32657">
      <c r="N32657" s="561" t="n"/>
    </row>
    <row r="32658">
      <c r="N32658" s="561" t="n"/>
    </row>
    <row r="32659">
      <c r="N32659" s="561" t="n"/>
    </row>
    <row r="32660">
      <c r="N32660" s="561" t="n"/>
    </row>
    <row r="32661">
      <c r="N32661" s="561" t="n"/>
    </row>
    <row r="32662">
      <c r="N32662" s="561" t="n"/>
    </row>
    <row r="32663">
      <c r="N32663" s="561" t="n"/>
    </row>
    <row r="32664">
      <c r="N32664" s="561" t="n"/>
    </row>
    <row r="32665">
      <c r="N32665" s="561" t="n"/>
    </row>
    <row r="32666">
      <c r="N32666" s="561" t="n"/>
    </row>
    <row r="32667">
      <c r="N32667" s="561" t="n"/>
    </row>
    <row r="32668">
      <c r="N32668" s="561" t="n"/>
    </row>
    <row r="32669">
      <c r="N32669" s="561" t="n"/>
    </row>
    <row r="32670">
      <c r="N32670" s="561" t="n"/>
    </row>
    <row r="32671">
      <c r="N32671" s="561" t="n"/>
    </row>
    <row r="32672">
      <c r="N32672" s="561" t="n"/>
    </row>
    <row r="32673">
      <c r="N32673" s="561" t="n"/>
    </row>
    <row r="32674">
      <c r="N32674" s="561" t="n"/>
    </row>
    <row r="32675">
      <c r="N32675" s="561" t="n"/>
    </row>
    <row r="32676">
      <c r="N32676" s="561" t="n"/>
    </row>
    <row r="32677">
      <c r="N32677" s="561" t="n"/>
    </row>
    <row r="32678">
      <c r="N32678" s="561" t="n"/>
    </row>
    <row r="32679">
      <c r="N32679" s="561" t="n"/>
    </row>
    <row r="32680">
      <c r="N32680" s="561" t="n"/>
    </row>
    <row r="32681">
      <c r="N32681" s="561" t="n"/>
    </row>
    <row r="32682">
      <c r="N32682" s="561" t="n"/>
    </row>
    <row r="32683">
      <c r="N32683" s="561" t="n"/>
    </row>
    <row r="32684">
      <c r="N32684" s="561" t="n"/>
    </row>
    <row r="32685">
      <c r="N32685" s="561" t="n"/>
    </row>
    <row r="32686">
      <c r="N32686" s="561" t="n"/>
    </row>
    <row r="32687">
      <c r="N32687" s="561" t="n"/>
    </row>
    <row r="32688">
      <c r="N32688" s="561" t="n"/>
    </row>
    <row r="32689">
      <c r="N32689" s="561" t="n"/>
    </row>
    <row r="32690">
      <c r="N32690" s="561" t="n"/>
    </row>
    <row r="32691">
      <c r="N32691" s="561" t="n"/>
    </row>
    <row r="32692">
      <c r="N32692" s="561" t="n"/>
    </row>
    <row r="32693">
      <c r="N32693" s="561" t="n"/>
    </row>
    <row r="32694">
      <c r="N32694" s="561" t="n"/>
    </row>
    <row r="32695">
      <c r="N32695" s="561" t="n"/>
    </row>
    <row r="32696">
      <c r="N32696" s="561" t="n"/>
    </row>
    <row r="32697">
      <c r="N32697" s="561" t="n"/>
    </row>
    <row r="32698">
      <c r="N32698" s="561" t="n"/>
    </row>
    <row r="32699">
      <c r="N32699" s="561" t="n"/>
    </row>
    <row r="32700">
      <c r="N32700" s="561" t="n"/>
    </row>
    <row r="32701">
      <c r="N32701" s="561" t="n"/>
    </row>
    <row r="32702">
      <c r="N32702" s="561" t="n"/>
    </row>
    <row r="32703">
      <c r="N32703" s="561" t="n"/>
    </row>
    <row r="32704">
      <c r="N32704" s="561" t="n"/>
    </row>
    <row r="32705">
      <c r="N32705" s="561" t="n"/>
    </row>
    <row r="32706">
      <c r="N32706" s="561" t="n"/>
    </row>
    <row r="32707">
      <c r="N32707" s="561" t="n"/>
    </row>
    <row r="32708">
      <c r="N32708" s="561" t="n"/>
    </row>
    <row r="32709">
      <c r="N32709" s="561" t="n"/>
    </row>
    <row r="32710">
      <c r="N32710" s="561" t="n"/>
    </row>
    <row r="32711">
      <c r="N32711" s="561" t="n"/>
    </row>
    <row r="32712">
      <c r="N32712" s="561" t="n"/>
    </row>
    <row r="32713">
      <c r="N32713" s="561" t="n"/>
    </row>
    <row r="32714">
      <c r="N32714" s="561" t="n"/>
    </row>
    <row r="32715">
      <c r="N32715" s="561" t="n"/>
    </row>
    <row r="32716">
      <c r="N32716" s="561" t="n"/>
    </row>
    <row r="32717">
      <c r="N32717" s="561" t="n"/>
    </row>
    <row r="32718">
      <c r="N32718" s="561" t="n"/>
    </row>
    <row r="32719">
      <c r="N32719" s="561" t="n"/>
    </row>
    <row r="32720">
      <c r="N32720" s="561" t="n"/>
    </row>
    <row r="32721">
      <c r="N32721" s="561" t="n"/>
    </row>
    <row r="32722">
      <c r="N32722" s="561" t="n"/>
    </row>
    <row r="32723">
      <c r="N32723" s="561" t="n"/>
    </row>
    <row r="32724">
      <c r="N32724" s="561" t="n"/>
    </row>
    <row r="32725">
      <c r="N32725" s="561" t="n"/>
    </row>
    <row r="32726">
      <c r="N32726" s="561" t="n"/>
    </row>
    <row r="32727">
      <c r="N32727" s="561" t="n"/>
    </row>
    <row r="32728">
      <c r="N32728" s="561" t="n"/>
    </row>
    <row r="32729">
      <c r="N32729" s="561" t="n"/>
    </row>
    <row r="32730">
      <c r="N32730" s="561" t="n"/>
    </row>
    <row r="32731">
      <c r="N32731" s="561" t="n"/>
    </row>
    <row r="32732">
      <c r="N32732" s="561" t="n"/>
    </row>
    <row r="32733">
      <c r="N32733" s="561" t="n"/>
    </row>
    <row r="32734">
      <c r="N32734" s="561" t="n"/>
    </row>
    <row r="32735">
      <c r="N32735" s="561" t="n"/>
    </row>
    <row r="32736">
      <c r="N32736" s="561" t="n"/>
    </row>
    <row r="32737">
      <c r="N32737" s="561" t="n"/>
    </row>
    <row r="32738">
      <c r="N32738" s="561" t="n"/>
    </row>
    <row r="32739">
      <c r="N32739" s="561" t="n"/>
    </row>
    <row r="32740">
      <c r="N32740" s="561" t="n"/>
    </row>
    <row r="32741">
      <c r="N32741" s="561" t="n"/>
    </row>
    <row r="32742">
      <c r="N32742" s="561" t="n"/>
    </row>
    <row r="32743">
      <c r="N32743" s="561" t="n"/>
    </row>
    <row r="32744">
      <c r="N32744" s="561" t="n"/>
    </row>
    <row r="32745">
      <c r="N32745" s="561" t="n"/>
    </row>
    <row r="32746">
      <c r="N32746" s="561" t="n"/>
    </row>
    <row r="32747">
      <c r="N32747" s="561" t="n"/>
    </row>
    <row r="32748">
      <c r="N32748" s="561" t="n"/>
    </row>
    <row r="32749">
      <c r="N32749" s="561" t="n"/>
    </row>
    <row r="32750">
      <c r="N32750" s="561" t="n"/>
    </row>
    <row r="32751">
      <c r="N32751" s="561" t="n"/>
    </row>
    <row r="32752">
      <c r="N32752" s="561" t="n"/>
    </row>
    <row r="32753">
      <c r="N32753" s="561" t="n"/>
    </row>
    <row r="32754">
      <c r="N32754" s="561" t="n"/>
    </row>
    <row r="32755">
      <c r="N32755" s="561" t="n"/>
    </row>
    <row r="32756">
      <c r="N32756" s="561" t="n"/>
    </row>
    <row r="32757">
      <c r="N32757" s="561" t="n"/>
    </row>
    <row r="32758">
      <c r="N32758" s="561" t="n"/>
    </row>
    <row r="32759">
      <c r="N32759" s="561" t="n"/>
    </row>
    <row r="32760">
      <c r="N32760" s="561" t="n"/>
    </row>
    <row r="32761">
      <c r="N32761" s="561" t="n"/>
    </row>
    <row r="32762">
      <c r="N32762" s="561" t="n"/>
    </row>
    <row r="32763">
      <c r="N32763" s="561" t="n"/>
    </row>
    <row r="32764">
      <c r="N32764" s="561" t="n"/>
    </row>
    <row r="32765">
      <c r="N32765" s="561" t="n"/>
    </row>
    <row r="32766">
      <c r="N32766" s="561" t="n"/>
    </row>
    <row r="32767">
      <c r="N32767" s="561" t="n"/>
    </row>
    <row r="32768">
      <c r="N32768" s="561" t="n"/>
    </row>
    <row r="32769">
      <c r="N32769" s="561" t="n"/>
    </row>
    <row r="32770">
      <c r="N32770" s="561" t="n"/>
    </row>
    <row r="32771">
      <c r="N32771" s="561" t="n"/>
    </row>
    <row r="32772">
      <c r="N32772" s="561" t="n"/>
    </row>
    <row r="32773">
      <c r="N32773" s="561" t="n"/>
    </row>
    <row r="32774">
      <c r="N32774" s="561" t="n"/>
    </row>
    <row r="32775">
      <c r="N32775" s="561" t="n"/>
    </row>
    <row r="32776">
      <c r="N32776" s="561" t="n"/>
    </row>
    <row r="32777">
      <c r="N32777" s="561" t="n"/>
    </row>
    <row r="32778">
      <c r="N32778" s="561" t="n"/>
    </row>
    <row r="32779">
      <c r="N32779" s="561" t="n"/>
    </row>
    <row r="32780">
      <c r="N32780" s="561" t="n"/>
    </row>
    <row r="32781">
      <c r="N32781" s="561" t="n"/>
    </row>
    <row r="32782">
      <c r="N32782" s="561" t="n"/>
    </row>
    <row r="32783">
      <c r="N32783" s="561" t="n"/>
    </row>
    <row r="32784">
      <c r="N32784" s="561" t="n"/>
    </row>
    <row r="32785">
      <c r="N32785" s="561" t="n"/>
    </row>
    <row r="32786">
      <c r="N32786" s="561" t="n"/>
    </row>
    <row r="32787">
      <c r="N32787" s="561" t="n"/>
    </row>
    <row r="32788">
      <c r="N32788" s="561" t="n"/>
    </row>
    <row r="32789">
      <c r="N32789" s="561" t="n"/>
    </row>
    <row r="32790">
      <c r="N32790" s="561" t="n"/>
    </row>
    <row r="32791">
      <c r="N32791" s="561" t="n"/>
    </row>
    <row r="32792">
      <c r="N32792" s="561" t="n"/>
    </row>
    <row r="32793">
      <c r="N32793" s="561" t="n"/>
    </row>
    <row r="32794">
      <c r="N32794" s="561" t="n"/>
    </row>
    <row r="32795">
      <c r="N32795" s="561" t="n"/>
    </row>
    <row r="32796">
      <c r="N32796" s="561" t="n"/>
    </row>
    <row r="32797">
      <c r="N32797" s="561" t="n"/>
    </row>
    <row r="32798">
      <c r="N32798" s="561" t="n"/>
    </row>
    <row r="32799">
      <c r="N32799" s="561" t="n"/>
    </row>
    <row r="32800">
      <c r="N32800" s="561" t="n"/>
    </row>
    <row r="32801">
      <c r="N32801" s="561" t="n"/>
    </row>
    <row r="32802">
      <c r="N32802" s="561" t="n"/>
    </row>
    <row r="32803">
      <c r="N32803" s="561" t="n"/>
    </row>
    <row r="32804">
      <c r="N32804" s="561" t="n"/>
    </row>
    <row r="32805">
      <c r="N32805" s="561" t="n"/>
    </row>
    <row r="32806">
      <c r="N32806" s="561" t="n"/>
    </row>
    <row r="32807">
      <c r="N32807" s="561" t="n"/>
    </row>
    <row r="32808">
      <c r="N32808" s="561" t="n"/>
    </row>
    <row r="32809">
      <c r="N32809" s="561" t="n"/>
    </row>
    <row r="32810">
      <c r="N32810" s="561" t="n"/>
    </row>
    <row r="32811">
      <c r="N32811" s="561" t="n"/>
    </row>
    <row r="32812">
      <c r="N32812" s="561" t="n"/>
    </row>
    <row r="32813">
      <c r="N32813" s="561" t="n"/>
    </row>
    <row r="32814">
      <c r="N32814" s="561" t="n"/>
    </row>
    <row r="32815">
      <c r="N32815" s="561" t="n"/>
    </row>
    <row r="32816">
      <c r="N32816" s="561" t="n"/>
    </row>
    <row r="32817">
      <c r="N32817" s="561" t="n"/>
    </row>
    <row r="32818">
      <c r="N32818" s="561" t="n"/>
    </row>
    <row r="32819">
      <c r="N32819" s="561" t="n"/>
    </row>
    <row r="32820">
      <c r="N32820" s="561" t="n"/>
    </row>
    <row r="32821">
      <c r="N32821" s="561" t="n"/>
    </row>
    <row r="32822">
      <c r="N32822" s="561" t="n"/>
    </row>
    <row r="32823">
      <c r="N32823" s="561" t="n"/>
    </row>
    <row r="32824">
      <c r="N32824" s="561" t="n"/>
    </row>
    <row r="32825">
      <c r="N32825" s="561" t="n"/>
    </row>
    <row r="32826">
      <c r="N32826" s="561" t="n"/>
    </row>
    <row r="32827">
      <c r="N32827" s="561" t="n"/>
    </row>
    <row r="32828">
      <c r="N32828" s="561" t="n"/>
    </row>
    <row r="32829">
      <c r="N32829" s="561" t="n"/>
    </row>
    <row r="32830">
      <c r="N32830" s="561" t="n"/>
    </row>
    <row r="32831">
      <c r="N32831" s="561" t="n"/>
    </row>
    <row r="32832">
      <c r="N32832" s="561" t="n"/>
    </row>
    <row r="32833">
      <c r="N32833" s="561" t="n"/>
    </row>
    <row r="32834">
      <c r="N32834" s="561" t="n"/>
    </row>
    <row r="32835">
      <c r="N32835" s="561" t="n"/>
    </row>
    <row r="32836">
      <c r="N32836" s="561" t="n"/>
    </row>
    <row r="32837">
      <c r="N32837" s="561" t="n"/>
    </row>
    <row r="32838">
      <c r="N32838" s="561" t="n"/>
    </row>
    <row r="32839">
      <c r="N32839" s="561" t="n"/>
    </row>
    <row r="32840">
      <c r="N32840" s="561" t="n"/>
    </row>
    <row r="32841">
      <c r="N32841" s="561" t="n"/>
    </row>
    <row r="32842">
      <c r="N32842" s="561" t="n"/>
    </row>
    <row r="32843">
      <c r="N32843" s="561" t="n"/>
    </row>
    <row r="32844">
      <c r="N32844" s="561" t="n"/>
    </row>
    <row r="32845">
      <c r="N32845" s="561" t="n"/>
    </row>
    <row r="32846">
      <c r="N32846" s="561" t="n"/>
    </row>
    <row r="32847">
      <c r="N32847" s="561" t="n"/>
    </row>
    <row r="32848">
      <c r="N32848" s="561" t="n"/>
    </row>
    <row r="32849">
      <c r="N32849" s="561" t="n"/>
    </row>
    <row r="32850">
      <c r="N32850" s="561" t="n"/>
    </row>
    <row r="32851">
      <c r="N32851" s="561" t="n"/>
    </row>
    <row r="32852">
      <c r="N32852" s="561" t="n"/>
    </row>
    <row r="32853">
      <c r="N32853" s="561" t="n"/>
    </row>
    <row r="32854">
      <c r="N32854" s="561" t="n"/>
    </row>
    <row r="32855">
      <c r="N32855" s="561" t="n"/>
    </row>
    <row r="32856">
      <c r="N32856" s="561" t="n"/>
    </row>
    <row r="32857">
      <c r="N32857" s="561" t="n"/>
    </row>
    <row r="32858">
      <c r="N32858" s="561" t="n"/>
    </row>
    <row r="32859">
      <c r="N32859" s="561" t="n"/>
    </row>
    <row r="32860">
      <c r="N32860" s="561" t="n"/>
    </row>
    <row r="32861">
      <c r="N32861" s="561" t="n"/>
    </row>
    <row r="32862">
      <c r="N32862" s="561" t="n"/>
    </row>
    <row r="32863">
      <c r="N32863" s="561" t="n"/>
    </row>
    <row r="32864">
      <c r="N32864" s="561" t="n"/>
    </row>
    <row r="32865">
      <c r="N32865" s="561" t="n"/>
    </row>
    <row r="32866">
      <c r="N32866" s="561" t="n"/>
    </row>
    <row r="32867">
      <c r="N32867" s="561" t="n"/>
    </row>
    <row r="32868">
      <c r="N32868" s="561" t="n"/>
    </row>
    <row r="32869">
      <c r="N32869" s="561" t="n"/>
    </row>
    <row r="32870">
      <c r="N32870" s="561" t="n"/>
    </row>
    <row r="32871">
      <c r="N32871" s="561" t="n"/>
    </row>
    <row r="32872">
      <c r="N32872" s="561" t="n"/>
    </row>
    <row r="32873">
      <c r="N32873" s="561" t="n"/>
    </row>
    <row r="32874">
      <c r="N32874" s="561" t="n"/>
    </row>
    <row r="32875">
      <c r="N32875" s="561" t="n"/>
    </row>
    <row r="32876">
      <c r="N32876" s="561" t="n"/>
    </row>
    <row r="32877">
      <c r="N32877" s="561" t="n"/>
    </row>
    <row r="32878">
      <c r="N32878" s="561" t="n"/>
    </row>
    <row r="32879">
      <c r="N32879" s="561" t="n"/>
    </row>
    <row r="32880">
      <c r="N32880" s="561" t="n"/>
    </row>
    <row r="32881">
      <c r="N32881" s="561" t="n"/>
    </row>
    <row r="32882">
      <c r="N32882" s="561" t="n"/>
    </row>
    <row r="32883">
      <c r="N32883" s="561" t="n"/>
    </row>
    <row r="32884">
      <c r="N32884" s="561" t="n"/>
    </row>
    <row r="32885">
      <c r="N32885" s="561" t="n"/>
    </row>
    <row r="32886">
      <c r="N32886" s="561" t="n"/>
    </row>
    <row r="32887">
      <c r="N32887" s="561" t="n"/>
    </row>
    <row r="32888">
      <c r="N32888" s="561" t="n"/>
    </row>
    <row r="32889">
      <c r="N32889" s="561" t="n"/>
    </row>
    <row r="32890">
      <c r="N32890" s="561" t="n"/>
    </row>
    <row r="32891">
      <c r="N32891" s="561" t="n"/>
    </row>
    <row r="32892">
      <c r="N32892" s="561" t="n"/>
    </row>
    <row r="32893">
      <c r="N32893" s="561" t="n"/>
    </row>
    <row r="32894">
      <c r="N32894" s="561" t="n"/>
    </row>
    <row r="32895">
      <c r="N32895" s="561" t="n"/>
    </row>
    <row r="32896">
      <c r="N32896" s="561" t="n"/>
    </row>
    <row r="32897">
      <c r="N32897" s="561" t="n"/>
    </row>
    <row r="32898">
      <c r="N32898" s="561" t="n"/>
    </row>
    <row r="32899">
      <c r="N32899" s="561" t="n"/>
    </row>
    <row r="32900">
      <c r="N32900" s="561" t="n"/>
    </row>
    <row r="32901">
      <c r="N32901" s="561" t="n"/>
    </row>
    <row r="32902">
      <c r="N32902" s="561" t="n"/>
    </row>
    <row r="32903">
      <c r="N32903" s="561" t="n"/>
    </row>
    <row r="32904">
      <c r="N32904" s="561" t="n"/>
    </row>
    <row r="32905">
      <c r="N32905" s="561" t="n"/>
    </row>
    <row r="32906">
      <c r="N32906" s="561" t="n"/>
    </row>
    <row r="32907">
      <c r="N32907" s="561" t="n"/>
    </row>
    <row r="32908">
      <c r="N32908" s="561" t="n"/>
    </row>
    <row r="32909">
      <c r="N32909" s="561" t="n"/>
    </row>
    <row r="32910">
      <c r="N32910" s="561" t="n"/>
    </row>
    <row r="32911">
      <c r="N32911" s="561" t="n"/>
    </row>
    <row r="32912">
      <c r="N32912" s="561" t="n"/>
    </row>
    <row r="32913">
      <c r="N32913" s="561" t="n"/>
    </row>
    <row r="32914">
      <c r="N32914" s="561" t="n"/>
    </row>
    <row r="32915">
      <c r="N32915" s="561" t="n"/>
    </row>
    <row r="32916">
      <c r="N32916" s="561" t="n"/>
    </row>
    <row r="32917">
      <c r="N32917" s="561" t="n"/>
    </row>
    <row r="32918">
      <c r="N32918" s="561" t="n"/>
    </row>
    <row r="32919">
      <c r="N32919" s="561" t="n"/>
    </row>
    <row r="32920">
      <c r="N32920" s="561" t="n"/>
    </row>
    <row r="32921">
      <c r="N32921" s="561" t="n"/>
    </row>
    <row r="32922">
      <c r="N32922" s="561" t="n"/>
    </row>
    <row r="32923">
      <c r="N32923" s="561" t="n"/>
    </row>
    <row r="32924">
      <c r="N32924" s="561" t="n"/>
    </row>
    <row r="32925">
      <c r="N32925" s="561" t="n"/>
    </row>
    <row r="32926">
      <c r="N32926" s="561" t="n"/>
    </row>
    <row r="32927">
      <c r="N32927" s="561" t="n"/>
    </row>
    <row r="32928">
      <c r="N32928" s="561" t="n"/>
    </row>
    <row r="32929">
      <c r="N32929" s="561" t="n"/>
    </row>
    <row r="32930">
      <c r="N32930" s="561" t="n"/>
    </row>
    <row r="32931">
      <c r="N32931" s="561" t="n"/>
    </row>
    <row r="32932">
      <c r="N32932" s="561" t="n"/>
    </row>
    <row r="32933">
      <c r="N32933" s="561" t="n"/>
    </row>
    <row r="32934">
      <c r="N32934" s="561" t="n"/>
    </row>
    <row r="32935">
      <c r="N32935" s="561" t="n"/>
    </row>
    <row r="32936">
      <c r="N32936" s="561" t="n"/>
    </row>
    <row r="32937">
      <c r="N32937" s="561" t="n"/>
    </row>
    <row r="32938">
      <c r="N32938" s="561" t="n"/>
    </row>
    <row r="32939">
      <c r="N32939" s="561" t="n"/>
    </row>
    <row r="32940">
      <c r="N32940" s="561" t="n"/>
    </row>
    <row r="32941">
      <c r="N32941" s="561" t="n"/>
    </row>
    <row r="32942">
      <c r="N32942" s="561" t="n"/>
    </row>
    <row r="32943">
      <c r="N32943" s="561" t="n"/>
    </row>
    <row r="32944">
      <c r="N32944" s="561" t="n"/>
    </row>
    <row r="32945">
      <c r="N32945" s="561" t="n"/>
    </row>
    <row r="32946">
      <c r="N32946" s="561" t="n"/>
    </row>
    <row r="32947">
      <c r="N32947" s="561" t="n"/>
    </row>
    <row r="32948">
      <c r="N32948" s="561" t="n"/>
    </row>
    <row r="32949">
      <c r="N32949" s="561" t="n"/>
    </row>
    <row r="32950">
      <c r="N32950" s="561" t="n"/>
    </row>
    <row r="32951">
      <c r="N32951" s="561" t="n"/>
    </row>
    <row r="32952">
      <c r="N32952" s="561" t="n"/>
    </row>
    <row r="32953">
      <c r="N32953" s="561" t="n"/>
    </row>
    <row r="32954">
      <c r="N32954" s="561" t="n"/>
    </row>
    <row r="32955">
      <c r="N32955" s="561" t="n"/>
    </row>
    <row r="32956">
      <c r="N32956" s="561" t="n"/>
    </row>
    <row r="32957">
      <c r="N32957" s="561" t="n"/>
    </row>
    <row r="32958">
      <c r="N32958" s="561" t="n"/>
    </row>
    <row r="32959">
      <c r="N32959" s="561" t="n"/>
    </row>
    <row r="32960">
      <c r="N32960" s="561" t="n"/>
    </row>
    <row r="32961">
      <c r="N32961" s="561" t="n"/>
    </row>
    <row r="32962">
      <c r="N32962" s="561" t="n"/>
    </row>
    <row r="32963">
      <c r="N32963" s="561" t="n"/>
    </row>
    <row r="32964">
      <c r="N32964" s="561" t="n"/>
    </row>
    <row r="32965">
      <c r="N32965" s="561" t="n"/>
    </row>
    <row r="32966">
      <c r="N32966" s="561" t="n"/>
    </row>
    <row r="32967">
      <c r="N32967" s="561" t="n"/>
    </row>
    <row r="32968">
      <c r="N32968" s="561" t="n"/>
    </row>
    <row r="32969">
      <c r="N32969" s="561" t="n"/>
    </row>
    <row r="32970">
      <c r="N32970" s="561" t="n"/>
    </row>
    <row r="32971">
      <c r="N32971" s="561" t="n"/>
    </row>
    <row r="32972">
      <c r="N32972" s="561" t="n"/>
    </row>
    <row r="32973">
      <c r="N32973" s="561" t="n"/>
    </row>
    <row r="32974">
      <c r="N32974" s="561" t="n"/>
    </row>
    <row r="32975">
      <c r="N32975" s="561" t="n"/>
    </row>
    <row r="32976">
      <c r="N32976" s="561" t="n"/>
    </row>
    <row r="32977">
      <c r="N32977" s="561" t="n"/>
    </row>
    <row r="32978">
      <c r="N32978" s="561" t="n"/>
    </row>
    <row r="32979">
      <c r="N32979" s="561" t="n"/>
    </row>
    <row r="32980">
      <c r="N32980" s="561" t="n"/>
    </row>
    <row r="32981">
      <c r="N32981" s="561" t="n"/>
    </row>
    <row r="32982">
      <c r="N32982" s="561" t="n"/>
    </row>
    <row r="32983">
      <c r="N32983" s="561" t="n"/>
    </row>
    <row r="32984">
      <c r="N32984" s="561" t="n"/>
    </row>
    <row r="32985">
      <c r="N32985" s="561" t="n"/>
    </row>
    <row r="32986">
      <c r="N32986" s="561" t="n"/>
    </row>
    <row r="32987">
      <c r="N32987" s="561" t="n"/>
    </row>
    <row r="32988">
      <c r="N32988" s="561" t="n"/>
    </row>
    <row r="32989">
      <c r="N32989" s="561" t="n"/>
    </row>
    <row r="32990">
      <c r="N32990" s="561" t="n"/>
    </row>
    <row r="32991">
      <c r="N32991" s="561" t="n"/>
    </row>
    <row r="32992">
      <c r="N32992" s="561" t="n"/>
    </row>
    <row r="32993">
      <c r="N32993" s="561" t="n"/>
    </row>
    <row r="32994">
      <c r="N32994" s="561" t="n"/>
    </row>
    <row r="32995">
      <c r="N32995" s="561" t="n"/>
    </row>
    <row r="32996">
      <c r="N32996" s="561" t="n"/>
    </row>
    <row r="32997">
      <c r="N32997" s="561" t="n"/>
    </row>
    <row r="32998">
      <c r="N32998" s="561" t="n"/>
    </row>
    <row r="32999">
      <c r="N32999" s="561" t="n"/>
    </row>
    <row r="33000">
      <c r="N33000" s="561" t="n"/>
    </row>
    <row r="33001">
      <c r="N33001" s="561" t="n"/>
    </row>
    <row r="33002">
      <c r="N33002" s="561" t="n"/>
    </row>
    <row r="33003">
      <c r="N33003" s="561" t="n"/>
    </row>
    <row r="33004">
      <c r="N33004" s="561" t="n"/>
    </row>
    <row r="33005">
      <c r="N33005" s="561" t="n"/>
    </row>
    <row r="33006">
      <c r="N33006" s="561" t="n"/>
    </row>
    <row r="33007">
      <c r="N33007" s="561" t="n"/>
    </row>
    <row r="33008">
      <c r="N33008" s="561" t="n"/>
    </row>
    <row r="33009">
      <c r="N33009" s="561" t="n"/>
    </row>
    <row r="33010">
      <c r="N33010" s="561" t="n"/>
    </row>
    <row r="33011">
      <c r="N33011" s="561" t="n"/>
    </row>
    <row r="33012">
      <c r="N33012" s="561" t="n"/>
    </row>
    <row r="33013">
      <c r="N33013" s="561" t="n"/>
    </row>
    <row r="33014">
      <c r="N33014" s="561" t="n"/>
    </row>
    <row r="33015">
      <c r="N33015" s="561" t="n"/>
    </row>
    <row r="33016">
      <c r="N33016" s="561" t="n"/>
    </row>
    <row r="33017">
      <c r="N33017" s="561" t="n"/>
    </row>
    <row r="33018">
      <c r="N33018" s="561" t="n"/>
    </row>
    <row r="33019">
      <c r="N33019" s="561" t="n"/>
    </row>
    <row r="33020">
      <c r="N33020" s="561" t="n"/>
    </row>
    <row r="33021">
      <c r="N33021" s="561" t="n"/>
    </row>
    <row r="33022">
      <c r="N33022" s="561" t="n"/>
    </row>
    <row r="33023">
      <c r="N33023" s="561" t="n"/>
    </row>
    <row r="33024">
      <c r="N33024" s="561" t="n"/>
    </row>
    <row r="33025">
      <c r="N33025" s="561" t="n"/>
    </row>
    <row r="33026">
      <c r="N33026" s="561" t="n"/>
    </row>
    <row r="33027">
      <c r="N33027" s="561" t="n"/>
    </row>
    <row r="33028">
      <c r="N33028" s="561" t="n"/>
    </row>
    <row r="33029">
      <c r="N33029" s="561" t="n"/>
    </row>
    <row r="33030">
      <c r="N33030" s="561" t="n"/>
    </row>
    <row r="33031">
      <c r="N33031" s="561" t="n"/>
    </row>
    <row r="33032">
      <c r="N33032" s="561" t="n"/>
    </row>
    <row r="33033">
      <c r="N33033" s="561" t="n"/>
    </row>
    <row r="33034">
      <c r="N33034" s="561" t="n"/>
    </row>
    <row r="33035">
      <c r="N33035" s="561" t="n"/>
    </row>
    <row r="33036">
      <c r="N33036" s="561" t="n"/>
    </row>
    <row r="33037">
      <c r="N33037" s="561" t="n"/>
    </row>
    <row r="33038">
      <c r="N33038" s="561" t="n"/>
    </row>
    <row r="33039">
      <c r="N33039" s="561" t="n"/>
    </row>
    <row r="33040">
      <c r="N33040" s="561" t="n"/>
    </row>
    <row r="33041">
      <c r="N33041" s="561" t="n"/>
    </row>
    <row r="33042">
      <c r="N33042" s="561" t="n"/>
    </row>
    <row r="33043">
      <c r="N33043" s="561" t="n"/>
    </row>
    <row r="33044">
      <c r="N33044" s="561" t="n"/>
    </row>
    <row r="33045">
      <c r="N33045" s="561" t="n"/>
    </row>
    <row r="33046">
      <c r="N33046" s="561" t="n"/>
    </row>
    <row r="33047">
      <c r="N33047" s="561" t="n"/>
    </row>
    <row r="33048">
      <c r="N33048" s="561" t="n"/>
    </row>
    <row r="33049">
      <c r="N33049" s="561" t="n"/>
    </row>
    <row r="33050">
      <c r="N33050" s="561" t="n"/>
    </row>
    <row r="33051">
      <c r="N33051" s="561" t="n"/>
    </row>
    <row r="33052">
      <c r="N33052" s="561" t="n"/>
    </row>
    <row r="33053">
      <c r="N33053" s="561" t="n"/>
    </row>
    <row r="33054">
      <c r="N33054" s="561" t="n"/>
    </row>
    <row r="33055">
      <c r="N33055" s="561" t="n"/>
    </row>
    <row r="33056">
      <c r="N33056" s="561" t="n"/>
    </row>
    <row r="33057">
      <c r="N33057" s="561" t="n"/>
    </row>
    <row r="33058">
      <c r="N33058" s="561" t="n"/>
    </row>
    <row r="33059">
      <c r="N33059" s="561" t="n"/>
    </row>
    <row r="33060">
      <c r="N33060" s="561" t="n"/>
    </row>
    <row r="33061">
      <c r="N33061" s="561" t="n"/>
    </row>
    <row r="33062">
      <c r="N33062" s="561" t="n"/>
    </row>
    <row r="33063">
      <c r="N33063" s="561" t="n"/>
    </row>
    <row r="33064">
      <c r="N33064" s="561" t="n"/>
    </row>
    <row r="33065">
      <c r="N33065" s="561" t="n"/>
    </row>
    <row r="33066">
      <c r="N33066" s="561" t="n"/>
    </row>
    <row r="33067">
      <c r="N33067" s="561" t="n"/>
    </row>
    <row r="33068">
      <c r="N33068" s="561" t="n"/>
    </row>
    <row r="33069">
      <c r="N33069" s="561" t="n"/>
    </row>
    <row r="33070">
      <c r="N33070" s="561" t="n"/>
    </row>
    <row r="33071">
      <c r="N33071" s="561" t="n"/>
    </row>
    <row r="33072">
      <c r="N33072" s="561" t="n"/>
    </row>
    <row r="33073">
      <c r="N33073" s="561" t="n"/>
    </row>
    <row r="33074">
      <c r="N33074" s="561" t="n"/>
    </row>
    <row r="33075">
      <c r="N33075" s="561" t="n"/>
    </row>
    <row r="33076">
      <c r="N33076" s="561" t="n"/>
    </row>
    <row r="33077">
      <c r="N33077" s="561" t="n"/>
    </row>
    <row r="33078">
      <c r="N33078" s="561" t="n"/>
    </row>
    <row r="33079">
      <c r="N33079" s="561" t="n"/>
    </row>
    <row r="33080">
      <c r="N33080" s="561" t="n"/>
    </row>
    <row r="33081">
      <c r="N33081" s="561" t="n"/>
    </row>
    <row r="33082">
      <c r="N33082" s="561" t="n"/>
    </row>
    <row r="33083">
      <c r="N33083" s="561" t="n"/>
    </row>
    <row r="33084">
      <c r="N33084" s="561" t="n"/>
    </row>
    <row r="33085">
      <c r="N33085" s="561" t="n"/>
    </row>
    <row r="33086">
      <c r="N33086" s="561" t="n"/>
    </row>
    <row r="33087">
      <c r="N33087" s="561" t="n"/>
    </row>
    <row r="33088">
      <c r="N33088" s="561" t="n"/>
    </row>
    <row r="33089">
      <c r="N33089" s="561" t="n"/>
    </row>
    <row r="33090">
      <c r="N33090" s="561" t="n"/>
    </row>
    <row r="33091">
      <c r="N33091" s="561" t="n"/>
    </row>
    <row r="33092">
      <c r="N33092" s="561" t="n"/>
    </row>
    <row r="33093">
      <c r="N33093" s="561" t="n"/>
    </row>
    <row r="33094">
      <c r="N33094" s="561" t="n"/>
    </row>
    <row r="33095">
      <c r="N33095" s="561" t="n"/>
    </row>
    <row r="33096">
      <c r="N33096" s="561" t="n"/>
    </row>
    <row r="33097">
      <c r="N33097" s="561" t="n"/>
    </row>
    <row r="33098">
      <c r="N33098" s="561" t="n"/>
    </row>
    <row r="33099">
      <c r="N33099" s="561" t="n"/>
    </row>
    <row r="33100">
      <c r="N33100" s="561" t="n"/>
    </row>
    <row r="33101">
      <c r="N33101" s="561" t="n"/>
    </row>
    <row r="33102">
      <c r="N33102" s="561" t="n"/>
    </row>
    <row r="33103">
      <c r="N33103" s="561" t="n"/>
    </row>
    <row r="33104">
      <c r="N33104" s="561" t="n"/>
    </row>
    <row r="33105">
      <c r="N33105" s="561" t="n"/>
    </row>
    <row r="33106">
      <c r="N33106" s="561" t="n"/>
    </row>
    <row r="33107">
      <c r="N33107" s="561" t="n"/>
    </row>
    <row r="33108">
      <c r="N33108" s="561" t="n"/>
    </row>
    <row r="33109">
      <c r="N33109" s="561" t="n"/>
    </row>
    <row r="33110">
      <c r="N33110" s="561" t="n"/>
    </row>
    <row r="33111">
      <c r="N33111" s="561" t="n"/>
    </row>
    <row r="33112">
      <c r="N33112" s="561" t="n"/>
    </row>
    <row r="33113">
      <c r="N33113" s="561" t="n"/>
    </row>
    <row r="33114">
      <c r="N33114" s="561" t="n"/>
    </row>
    <row r="33115">
      <c r="N33115" s="561" t="n"/>
    </row>
    <row r="33116">
      <c r="N33116" s="561" t="n"/>
    </row>
    <row r="33117">
      <c r="N33117" s="561" t="n"/>
    </row>
    <row r="33118">
      <c r="N33118" s="561" t="n"/>
    </row>
    <row r="33119">
      <c r="N33119" s="561" t="n"/>
    </row>
    <row r="33120">
      <c r="N33120" s="561" t="n"/>
    </row>
    <row r="33121">
      <c r="N33121" s="561" t="n"/>
    </row>
    <row r="33122">
      <c r="N33122" s="561" t="n"/>
    </row>
    <row r="33123">
      <c r="N33123" s="561" t="n"/>
    </row>
    <row r="33124">
      <c r="N33124" s="561" t="n"/>
    </row>
    <row r="33125">
      <c r="N33125" s="561" t="n"/>
    </row>
    <row r="33126">
      <c r="N33126" s="561" t="n"/>
    </row>
    <row r="33127">
      <c r="N33127" s="561" t="n"/>
    </row>
    <row r="33128">
      <c r="N33128" s="561" t="n"/>
    </row>
    <row r="33129">
      <c r="N33129" s="561" t="n"/>
    </row>
    <row r="33130">
      <c r="N33130" s="561" t="n"/>
    </row>
    <row r="33131">
      <c r="N33131" s="561" t="n"/>
    </row>
    <row r="33132">
      <c r="N33132" s="561" t="n"/>
    </row>
    <row r="33133">
      <c r="N33133" s="561" t="n"/>
    </row>
    <row r="33134">
      <c r="N33134" s="561" t="n"/>
    </row>
    <row r="33135">
      <c r="N33135" s="561" t="n"/>
    </row>
    <row r="33136">
      <c r="N33136" s="561" t="n"/>
    </row>
    <row r="33137">
      <c r="N33137" s="561" t="n"/>
    </row>
    <row r="33138">
      <c r="N33138" s="561" t="n"/>
    </row>
    <row r="33139">
      <c r="N33139" s="561" t="n"/>
    </row>
    <row r="33140">
      <c r="N33140" s="561" t="n"/>
    </row>
    <row r="33141">
      <c r="N33141" s="561" t="n"/>
    </row>
    <row r="33142">
      <c r="N33142" s="561" t="n"/>
    </row>
    <row r="33143">
      <c r="N33143" s="561" t="n"/>
    </row>
    <row r="33144">
      <c r="N33144" s="561" t="n"/>
    </row>
    <row r="33145">
      <c r="N33145" s="561" t="n"/>
    </row>
    <row r="33146">
      <c r="N33146" s="561" t="n"/>
    </row>
    <row r="33147">
      <c r="N33147" s="561" t="n"/>
    </row>
    <row r="33148">
      <c r="N33148" s="561" t="n"/>
    </row>
    <row r="33149">
      <c r="N33149" s="561" t="n"/>
    </row>
    <row r="33150">
      <c r="N33150" s="561" t="n"/>
    </row>
    <row r="33151">
      <c r="N33151" s="561" t="n"/>
    </row>
    <row r="33152">
      <c r="N33152" s="561" t="n"/>
    </row>
    <row r="33153">
      <c r="N33153" s="561" t="n"/>
    </row>
    <row r="33154">
      <c r="N33154" s="561" t="n"/>
    </row>
    <row r="33155">
      <c r="N33155" s="561" t="n"/>
    </row>
    <row r="33156">
      <c r="N33156" s="561" t="n"/>
    </row>
    <row r="33157">
      <c r="N33157" s="561" t="n"/>
    </row>
    <row r="33158">
      <c r="N33158" s="561" t="n"/>
    </row>
    <row r="33159">
      <c r="N33159" s="561" t="n"/>
    </row>
    <row r="33160">
      <c r="N33160" s="561" t="n"/>
    </row>
    <row r="33161">
      <c r="N33161" s="561" t="n"/>
    </row>
    <row r="33162">
      <c r="N33162" s="561" t="n"/>
    </row>
    <row r="33163">
      <c r="N33163" s="561" t="n"/>
    </row>
    <row r="33164">
      <c r="N33164" s="561" t="n"/>
    </row>
    <row r="33165">
      <c r="N33165" s="561" t="n"/>
    </row>
    <row r="33166">
      <c r="N33166" s="561" t="n"/>
    </row>
    <row r="33167">
      <c r="N33167" s="561" t="n"/>
    </row>
    <row r="33168">
      <c r="N33168" s="561" t="n"/>
    </row>
    <row r="33169">
      <c r="N33169" s="561" t="n"/>
    </row>
    <row r="33170">
      <c r="N33170" s="561" t="n"/>
    </row>
    <row r="33171">
      <c r="N33171" s="561" t="n"/>
    </row>
    <row r="33172">
      <c r="N33172" s="561" t="n"/>
    </row>
    <row r="33173">
      <c r="N33173" s="561" t="n"/>
    </row>
    <row r="33174">
      <c r="N33174" s="561" t="n"/>
    </row>
    <row r="33175">
      <c r="N33175" s="561" t="n"/>
    </row>
    <row r="33176">
      <c r="N33176" s="561" t="n"/>
    </row>
    <row r="33177">
      <c r="N33177" s="561" t="n"/>
    </row>
    <row r="33178">
      <c r="N33178" s="561" t="n"/>
    </row>
    <row r="33179">
      <c r="N33179" s="561" t="n"/>
    </row>
    <row r="33180">
      <c r="N33180" s="561" t="n"/>
    </row>
    <row r="33181">
      <c r="N33181" s="561" t="n"/>
    </row>
    <row r="33182">
      <c r="N33182" s="561" t="n"/>
    </row>
    <row r="33183">
      <c r="N33183" s="561" t="n"/>
    </row>
    <row r="33184">
      <c r="N33184" s="561" t="n"/>
    </row>
    <row r="33185">
      <c r="N33185" s="561" t="n"/>
    </row>
    <row r="33186">
      <c r="N33186" s="561" t="n"/>
    </row>
    <row r="33187">
      <c r="N33187" s="561" t="n"/>
    </row>
    <row r="33188">
      <c r="N33188" s="561" t="n"/>
    </row>
    <row r="33189">
      <c r="N33189" s="561" t="n"/>
    </row>
    <row r="33190">
      <c r="N33190" s="561" t="n"/>
    </row>
    <row r="33191">
      <c r="N33191" s="561" t="n"/>
    </row>
    <row r="33192">
      <c r="N33192" s="561" t="n"/>
    </row>
    <row r="33193">
      <c r="N33193" s="561" t="n"/>
    </row>
    <row r="33194">
      <c r="N33194" s="561" t="n"/>
    </row>
    <row r="33195">
      <c r="N33195" s="561" t="n"/>
    </row>
    <row r="33196">
      <c r="N33196" s="561" t="n"/>
    </row>
    <row r="33197">
      <c r="N33197" s="561" t="n"/>
    </row>
    <row r="33198">
      <c r="N33198" s="561" t="n"/>
    </row>
    <row r="33199">
      <c r="N33199" s="561" t="n"/>
    </row>
    <row r="33200">
      <c r="N33200" s="561" t="n"/>
    </row>
    <row r="33201">
      <c r="N33201" s="561" t="n"/>
    </row>
    <row r="33202">
      <c r="N33202" s="561" t="n"/>
    </row>
    <row r="33203">
      <c r="N33203" s="561" t="n"/>
    </row>
    <row r="33204">
      <c r="N33204" s="561" t="n"/>
    </row>
    <row r="33205">
      <c r="N33205" s="561" t="n"/>
    </row>
    <row r="33206">
      <c r="N33206" s="561" t="n"/>
    </row>
    <row r="33207">
      <c r="N33207" s="561" t="n"/>
    </row>
    <row r="33208">
      <c r="N33208" s="561" t="n"/>
    </row>
    <row r="33209">
      <c r="N33209" s="561" t="n"/>
    </row>
    <row r="33210">
      <c r="N33210" s="561" t="n"/>
    </row>
    <row r="33211">
      <c r="N33211" s="561" t="n"/>
    </row>
    <row r="33212">
      <c r="N33212" s="561" t="n"/>
    </row>
    <row r="33213">
      <c r="N33213" s="561" t="n"/>
    </row>
    <row r="33214">
      <c r="N33214" s="561" t="n"/>
    </row>
    <row r="33215">
      <c r="N33215" s="561" t="n"/>
    </row>
    <row r="33216">
      <c r="N33216" s="561" t="n"/>
    </row>
    <row r="33217">
      <c r="N33217" s="561" t="n"/>
    </row>
    <row r="33218">
      <c r="N33218" s="561" t="n"/>
    </row>
    <row r="33219">
      <c r="N33219" s="561" t="n"/>
    </row>
    <row r="33220">
      <c r="N33220" s="561" t="n"/>
    </row>
    <row r="33221">
      <c r="N33221" s="561" t="n"/>
    </row>
    <row r="33222">
      <c r="N33222" s="561" t="n"/>
    </row>
    <row r="33223">
      <c r="N33223" s="561" t="n"/>
    </row>
    <row r="33224">
      <c r="N33224" s="561" t="n"/>
    </row>
    <row r="33225">
      <c r="N33225" s="561" t="n"/>
    </row>
    <row r="33226">
      <c r="N33226" s="561" t="n"/>
    </row>
    <row r="33227">
      <c r="N33227" s="561" t="n"/>
    </row>
    <row r="33228">
      <c r="N33228" s="561" t="n"/>
    </row>
    <row r="33229">
      <c r="N33229" s="561" t="n"/>
    </row>
    <row r="33230">
      <c r="N33230" s="561" t="n"/>
    </row>
    <row r="33231">
      <c r="N33231" s="561" t="n"/>
    </row>
    <row r="33232">
      <c r="N33232" s="561" t="n"/>
    </row>
    <row r="33233">
      <c r="N33233" s="561" t="n"/>
    </row>
    <row r="33234">
      <c r="N33234" s="561" t="n"/>
    </row>
    <row r="33235">
      <c r="N33235" s="561" t="n"/>
    </row>
    <row r="33236">
      <c r="N33236" s="561" t="n"/>
    </row>
    <row r="33237">
      <c r="N33237" s="561" t="n"/>
    </row>
    <row r="33238">
      <c r="N33238" s="561" t="n"/>
    </row>
    <row r="33239">
      <c r="N33239" s="561" t="n"/>
    </row>
    <row r="33240">
      <c r="N33240" s="561" t="n"/>
    </row>
    <row r="33241">
      <c r="N33241" s="561" t="n"/>
    </row>
    <row r="33242">
      <c r="N33242" s="561" t="n"/>
    </row>
    <row r="33243">
      <c r="N33243" s="561" t="n"/>
    </row>
    <row r="33244">
      <c r="N33244" s="561" t="n"/>
    </row>
    <row r="33245">
      <c r="N33245" s="561" t="n"/>
    </row>
    <row r="33246">
      <c r="N33246" s="561" t="n"/>
    </row>
    <row r="33247">
      <c r="N33247" s="561" t="n"/>
    </row>
    <row r="33248">
      <c r="N33248" s="561" t="n"/>
    </row>
    <row r="33249">
      <c r="N33249" s="561" t="n"/>
    </row>
    <row r="33250">
      <c r="N33250" s="561" t="n"/>
    </row>
    <row r="33251">
      <c r="N33251" s="561" t="n"/>
    </row>
    <row r="33252">
      <c r="N33252" s="561" t="n"/>
    </row>
    <row r="33253">
      <c r="N33253" s="561" t="n"/>
    </row>
    <row r="33254">
      <c r="N33254" s="561" t="n"/>
    </row>
    <row r="33255">
      <c r="N33255" s="561" t="n"/>
    </row>
    <row r="33256">
      <c r="N33256" s="561" t="n"/>
    </row>
    <row r="33257">
      <c r="N33257" s="561" t="n"/>
    </row>
    <row r="33258">
      <c r="N33258" s="561" t="n"/>
    </row>
    <row r="33259">
      <c r="N33259" s="561" t="n"/>
    </row>
    <row r="33260">
      <c r="N33260" s="561" t="n"/>
    </row>
    <row r="33261">
      <c r="N33261" s="561" t="n"/>
    </row>
    <row r="33262">
      <c r="N33262" s="561" t="n"/>
    </row>
    <row r="33263">
      <c r="N33263" s="561" t="n"/>
    </row>
    <row r="33264">
      <c r="N33264" s="561" t="n"/>
    </row>
    <row r="33265">
      <c r="N33265" s="561" t="n"/>
    </row>
    <row r="33266">
      <c r="N33266" s="561" t="n"/>
    </row>
    <row r="33267">
      <c r="N33267" s="561" t="n"/>
    </row>
    <row r="33268">
      <c r="N33268" s="561" t="n"/>
    </row>
    <row r="33269">
      <c r="N33269" s="561" t="n"/>
    </row>
    <row r="33270">
      <c r="N33270" s="561" t="n"/>
    </row>
    <row r="33271">
      <c r="N33271" s="561" t="n"/>
    </row>
    <row r="33272">
      <c r="N33272" s="561" t="n"/>
    </row>
    <row r="33273">
      <c r="N33273" s="561" t="n"/>
    </row>
    <row r="33274">
      <c r="N33274" s="561" t="n"/>
    </row>
    <row r="33275">
      <c r="N33275" s="561" t="n"/>
    </row>
    <row r="33276">
      <c r="N33276" s="561" t="n"/>
    </row>
    <row r="33277">
      <c r="N33277" s="561" t="n"/>
    </row>
    <row r="33278">
      <c r="N33278" s="561" t="n"/>
    </row>
    <row r="33279">
      <c r="N33279" s="561" t="n"/>
    </row>
    <row r="33280">
      <c r="N33280" s="561" t="n"/>
    </row>
    <row r="33281">
      <c r="N33281" s="561" t="n"/>
    </row>
    <row r="33282">
      <c r="N33282" s="561" t="n"/>
    </row>
    <row r="33283">
      <c r="N33283" s="561" t="n"/>
    </row>
    <row r="33284">
      <c r="N33284" s="561" t="n"/>
    </row>
    <row r="33285">
      <c r="N33285" s="561" t="n"/>
    </row>
    <row r="33286">
      <c r="N33286" s="561" t="n"/>
    </row>
    <row r="33287">
      <c r="N33287" s="561" t="n"/>
    </row>
    <row r="33288">
      <c r="N33288" s="561" t="n"/>
    </row>
    <row r="33289">
      <c r="N33289" s="561" t="n"/>
    </row>
    <row r="33290">
      <c r="N33290" s="561" t="n"/>
    </row>
    <row r="33291">
      <c r="N33291" s="561" t="n"/>
    </row>
    <row r="33292">
      <c r="N33292" s="561" t="n"/>
    </row>
    <row r="33293">
      <c r="N33293" s="561" t="n"/>
    </row>
    <row r="33294">
      <c r="N33294" s="561" t="n"/>
    </row>
    <row r="33295">
      <c r="N33295" s="561" t="n"/>
    </row>
    <row r="33296">
      <c r="N33296" s="561" t="n"/>
    </row>
    <row r="33297">
      <c r="N33297" s="561" t="n"/>
    </row>
    <row r="33298">
      <c r="N33298" s="561" t="n"/>
    </row>
    <row r="33299">
      <c r="N33299" s="561" t="n"/>
    </row>
    <row r="33300">
      <c r="N33300" s="561" t="n"/>
    </row>
    <row r="33301">
      <c r="N33301" s="561" t="n"/>
    </row>
    <row r="33302">
      <c r="N33302" s="561" t="n"/>
    </row>
    <row r="33303">
      <c r="N33303" s="561" t="n"/>
    </row>
    <row r="33304">
      <c r="N33304" s="561" t="n"/>
    </row>
    <row r="33305">
      <c r="N33305" s="561" t="n"/>
    </row>
    <row r="33306">
      <c r="N33306" s="561" t="n"/>
    </row>
    <row r="33307">
      <c r="N33307" s="561" t="n"/>
    </row>
    <row r="33308">
      <c r="N33308" s="561" t="n"/>
    </row>
    <row r="33309">
      <c r="N33309" s="561" t="n"/>
    </row>
    <row r="33310">
      <c r="N33310" s="561" t="n"/>
    </row>
    <row r="33311">
      <c r="N33311" s="561" t="n"/>
    </row>
    <row r="33312">
      <c r="N33312" s="561" t="n"/>
    </row>
    <row r="33313">
      <c r="N33313" s="561" t="n"/>
    </row>
    <row r="33314">
      <c r="N33314" s="561" t="n"/>
    </row>
    <row r="33315">
      <c r="N33315" s="561" t="n"/>
    </row>
    <row r="33316">
      <c r="N33316" s="561" t="n"/>
    </row>
    <row r="33317">
      <c r="N33317" s="561" t="n"/>
    </row>
    <row r="33318">
      <c r="N33318" s="561" t="n"/>
    </row>
    <row r="33319">
      <c r="N33319" s="561" t="n"/>
    </row>
    <row r="33320">
      <c r="N33320" s="561" t="n"/>
    </row>
    <row r="33321">
      <c r="N33321" s="561" t="n"/>
    </row>
    <row r="33322">
      <c r="N33322" s="561" t="n"/>
    </row>
    <row r="33323">
      <c r="N33323" s="561" t="n"/>
    </row>
    <row r="33324">
      <c r="N33324" s="561" t="n"/>
    </row>
    <row r="33325">
      <c r="N33325" s="561" t="n"/>
    </row>
    <row r="33326">
      <c r="N33326" s="561" t="n"/>
    </row>
    <row r="33327">
      <c r="N33327" s="561" t="n"/>
    </row>
    <row r="33328">
      <c r="N33328" s="561" t="n"/>
    </row>
    <row r="33329">
      <c r="N33329" s="561" t="n"/>
    </row>
    <row r="33330">
      <c r="N33330" s="561" t="n"/>
    </row>
    <row r="33331">
      <c r="N33331" s="561" t="n"/>
    </row>
    <row r="33332">
      <c r="N33332" s="561" t="n"/>
    </row>
    <row r="33333">
      <c r="N33333" s="561" t="n"/>
    </row>
    <row r="33334">
      <c r="N33334" s="561" t="n"/>
    </row>
    <row r="33335">
      <c r="N33335" s="561" t="n"/>
    </row>
    <row r="33336">
      <c r="N33336" s="561" t="n"/>
    </row>
    <row r="33337">
      <c r="N33337" s="561" t="n"/>
    </row>
    <row r="33338">
      <c r="N33338" s="561" t="n"/>
    </row>
    <row r="33339">
      <c r="N33339" s="561" t="n"/>
    </row>
    <row r="33340">
      <c r="N33340" s="561" t="n"/>
    </row>
    <row r="33341">
      <c r="N33341" s="561" t="n"/>
    </row>
    <row r="33342">
      <c r="N33342" s="561" t="n"/>
    </row>
    <row r="33343">
      <c r="N33343" s="561" t="n"/>
    </row>
    <row r="33344">
      <c r="N33344" s="561" t="n"/>
    </row>
    <row r="33345">
      <c r="N33345" s="561" t="n"/>
    </row>
    <row r="33346">
      <c r="N33346" s="561" t="n"/>
    </row>
    <row r="33347">
      <c r="N33347" s="561" t="n"/>
    </row>
    <row r="33348">
      <c r="N33348" s="561" t="n"/>
    </row>
    <row r="33349">
      <c r="N33349" s="561" t="n"/>
    </row>
    <row r="33350">
      <c r="N33350" s="561" t="n"/>
    </row>
    <row r="33351">
      <c r="N33351" s="561" t="n"/>
    </row>
    <row r="33352">
      <c r="N33352" s="561" t="n"/>
    </row>
    <row r="33353">
      <c r="N33353" s="561" t="n"/>
    </row>
    <row r="33354">
      <c r="N33354" s="561" t="n"/>
    </row>
    <row r="33355">
      <c r="N33355" s="561" t="n"/>
    </row>
    <row r="33356">
      <c r="N33356" s="561" t="n"/>
    </row>
    <row r="33357">
      <c r="N33357" s="561" t="n"/>
    </row>
    <row r="33358">
      <c r="N33358" s="561" t="n"/>
    </row>
    <row r="33359">
      <c r="N33359" s="561" t="n"/>
    </row>
    <row r="33360">
      <c r="N33360" s="561" t="n"/>
    </row>
    <row r="33361">
      <c r="N33361" s="561" t="n"/>
    </row>
    <row r="33362">
      <c r="N33362" s="561" t="n"/>
    </row>
    <row r="33363">
      <c r="N33363" s="561" t="n"/>
    </row>
    <row r="33364">
      <c r="N33364" s="561" t="n"/>
    </row>
    <row r="33365">
      <c r="N33365" s="561" t="n"/>
    </row>
    <row r="33366">
      <c r="N33366" s="561" t="n"/>
    </row>
    <row r="33367">
      <c r="N33367" s="561" t="n"/>
    </row>
    <row r="33368">
      <c r="N33368" s="561" t="n"/>
    </row>
    <row r="33369">
      <c r="N33369" s="561" t="n"/>
    </row>
    <row r="33370">
      <c r="N33370" s="561" t="n"/>
    </row>
    <row r="33371">
      <c r="N33371" s="561" t="n"/>
    </row>
    <row r="33372">
      <c r="N33372" s="561" t="n"/>
    </row>
    <row r="33373">
      <c r="N33373" s="561" t="n"/>
    </row>
    <row r="33374">
      <c r="N33374" s="561" t="n"/>
    </row>
    <row r="33375">
      <c r="N33375" s="561" t="n"/>
    </row>
    <row r="33376">
      <c r="N33376" s="561" t="n"/>
    </row>
    <row r="33377">
      <c r="N33377" s="561" t="n"/>
    </row>
    <row r="33378">
      <c r="N33378" s="561" t="n"/>
    </row>
    <row r="33379">
      <c r="N33379" s="561" t="n"/>
    </row>
    <row r="33380">
      <c r="N33380" s="561" t="n"/>
    </row>
    <row r="33381">
      <c r="N33381" s="561" t="n"/>
    </row>
    <row r="33382">
      <c r="N33382" s="561" t="n"/>
    </row>
    <row r="33383">
      <c r="N33383" s="561" t="n"/>
    </row>
    <row r="33384">
      <c r="N33384" s="561" t="n"/>
    </row>
    <row r="33385">
      <c r="N33385" s="561" t="n"/>
    </row>
    <row r="33386">
      <c r="N33386" s="561" t="n"/>
    </row>
    <row r="33387">
      <c r="N33387" s="561" t="n"/>
    </row>
    <row r="33388">
      <c r="N33388" s="561" t="n"/>
    </row>
    <row r="33389">
      <c r="N33389" s="561" t="n"/>
    </row>
    <row r="33390">
      <c r="N33390" s="561" t="n"/>
    </row>
    <row r="33391">
      <c r="N33391" s="561" t="n"/>
    </row>
    <row r="33392">
      <c r="N33392" s="561" t="n"/>
    </row>
    <row r="33393">
      <c r="N33393" s="561" t="n"/>
    </row>
    <row r="33394">
      <c r="N33394" s="561" t="n"/>
    </row>
    <row r="33395">
      <c r="N33395" s="561" t="n"/>
    </row>
    <row r="33396">
      <c r="N33396" s="561" t="n"/>
    </row>
    <row r="33397">
      <c r="N33397" s="561" t="n"/>
    </row>
    <row r="33398">
      <c r="N33398" s="561" t="n"/>
    </row>
    <row r="33399">
      <c r="N33399" s="561" t="n"/>
    </row>
    <row r="33400">
      <c r="N33400" s="561" t="n"/>
    </row>
    <row r="33401">
      <c r="N33401" s="561" t="n"/>
    </row>
    <row r="33402">
      <c r="N33402" s="561" t="n"/>
    </row>
    <row r="33403">
      <c r="N33403" s="561" t="n"/>
    </row>
    <row r="33404">
      <c r="N33404" s="561" t="n"/>
    </row>
    <row r="33405">
      <c r="N33405" s="561" t="n"/>
    </row>
    <row r="33406">
      <c r="N33406" s="561" t="n"/>
    </row>
    <row r="33407">
      <c r="N33407" s="561" t="n"/>
    </row>
    <row r="33408">
      <c r="N33408" s="561" t="n"/>
    </row>
    <row r="33409">
      <c r="N33409" s="561" t="n"/>
    </row>
    <row r="33410">
      <c r="N33410" s="561" t="n"/>
    </row>
    <row r="33411">
      <c r="N33411" s="561" t="n"/>
    </row>
    <row r="33412">
      <c r="N33412" s="561" t="n"/>
    </row>
    <row r="33413">
      <c r="N33413" s="561" t="n"/>
    </row>
    <row r="33414">
      <c r="N33414" s="561" t="n"/>
    </row>
    <row r="33415">
      <c r="N33415" s="561" t="n"/>
    </row>
    <row r="33416">
      <c r="N33416" s="561" t="n"/>
    </row>
    <row r="33417">
      <c r="N33417" s="561" t="n"/>
    </row>
    <row r="33418">
      <c r="N33418" s="561" t="n"/>
    </row>
    <row r="33419">
      <c r="N33419" s="561" t="n"/>
    </row>
    <row r="33420">
      <c r="N33420" s="561" t="n"/>
    </row>
    <row r="33421">
      <c r="N33421" s="561" t="n"/>
    </row>
    <row r="33422">
      <c r="N33422" s="561" t="n"/>
    </row>
    <row r="33423">
      <c r="N33423" s="561" t="n"/>
    </row>
    <row r="33424">
      <c r="N33424" s="561" t="n"/>
    </row>
    <row r="33425">
      <c r="N33425" s="561" t="n"/>
    </row>
    <row r="33426">
      <c r="N33426" s="561" t="n"/>
    </row>
    <row r="33427">
      <c r="N33427" s="561" t="n"/>
    </row>
    <row r="33428">
      <c r="N33428" s="561" t="n"/>
    </row>
    <row r="33429">
      <c r="N33429" s="561" t="n"/>
    </row>
    <row r="33430">
      <c r="N33430" s="561" t="n"/>
    </row>
    <row r="33431">
      <c r="N33431" s="561" t="n"/>
    </row>
    <row r="33432">
      <c r="N33432" s="561" t="n"/>
    </row>
    <row r="33433">
      <c r="N33433" s="561" t="n"/>
    </row>
    <row r="33434">
      <c r="N33434" s="561" t="n"/>
    </row>
    <row r="33435">
      <c r="N33435" s="561" t="n"/>
    </row>
    <row r="33436">
      <c r="N33436" s="561" t="n"/>
    </row>
    <row r="33437">
      <c r="N33437" s="561" t="n"/>
    </row>
    <row r="33438">
      <c r="N33438" s="561" t="n"/>
    </row>
    <row r="33439">
      <c r="N33439" s="561" t="n"/>
    </row>
    <row r="33440">
      <c r="N33440" s="561" t="n"/>
    </row>
    <row r="33441">
      <c r="N33441" s="561" t="n"/>
    </row>
    <row r="33442">
      <c r="N33442" s="561" t="n"/>
    </row>
    <row r="33443">
      <c r="N33443" s="561" t="n"/>
    </row>
    <row r="33444">
      <c r="N33444" s="561" t="n"/>
    </row>
    <row r="33445">
      <c r="N33445" s="561" t="n"/>
    </row>
    <row r="33446">
      <c r="N33446" s="561" t="n"/>
    </row>
    <row r="33447">
      <c r="N33447" s="561" t="n"/>
    </row>
    <row r="33448">
      <c r="N33448" s="561" t="n"/>
    </row>
    <row r="33449">
      <c r="N33449" s="561" t="n"/>
    </row>
    <row r="33450">
      <c r="N33450" s="561" t="n"/>
    </row>
    <row r="33451">
      <c r="N33451" s="561" t="n"/>
    </row>
    <row r="33452">
      <c r="N33452" s="561" t="n"/>
    </row>
    <row r="33453">
      <c r="N33453" s="561" t="n"/>
    </row>
    <row r="33454">
      <c r="N33454" s="561" t="n"/>
    </row>
    <row r="33455">
      <c r="N33455" s="561" t="n"/>
    </row>
    <row r="33456">
      <c r="N33456" s="561" t="n"/>
    </row>
    <row r="33457">
      <c r="N33457" s="561" t="n"/>
    </row>
    <row r="33458">
      <c r="N33458" s="561" t="n"/>
    </row>
    <row r="33459">
      <c r="N33459" s="561" t="n"/>
    </row>
    <row r="33460">
      <c r="N33460" s="561" t="n"/>
    </row>
    <row r="33461">
      <c r="N33461" s="561" t="n"/>
    </row>
    <row r="33462">
      <c r="N33462" s="561" t="n"/>
    </row>
    <row r="33463">
      <c r="N33463" s="561" t="n"/>
    </row>
    <row r="33464">
      <c r="N33464" s="561" t="n"/>
    </row>
    <row r="33465">
      <c r="N33465" s="561" t="n"/>
    </row>
    <row r="33466">
      <c r="N33466" s="561" t="n"/>
    </row>
    <row r="33467">
      <c r="N33467" s="561" t="n"/>
    </row>
    <row r="33468">
      <c r="N33468" s="561" t="n"/>
    </row>
    <row r="33469">
      <c r="N33469" s="561" t="n"/>
    </row>
    <row r="33470">
      <c r="N33470" s="561" t="n"/>
    </row>
    <row r="33471">
      <c r="N33471" s="561" t="n"/>
    </row>
    <row r="33472">
      <c r="N33472" s="561" t="n"/>
    </row>
    <row r="33473">
      <c r="N33473" s="561" t="n"/>
    </row>
    <row r="33474">
      <c r="N33474" s="561" t="n"/>
    </row>
    <row r="33475">
      <c r="N33475" s="561" t="n"/>
    </row>
    <row r="33476">
      <c r="N33476" s="561" t="n"/>
    </row>
    <row r="33477">
      <c r="N33477" s="561" t="n"/>
    </row>
    <row r="33478">
      <c r="N33478" s="561" t="n"/>
    </row>
    <row r="33479">
      <c r="N33479" s="561" t="n"/>
    </row>
    <row r="33480">
      <c r="N33480" s="561" t="n"/>
    </row>
    <row r="33481">
      <c r="N33481" s="561" t="n"/>
    </row>
    <row r="33482">
      <c r="N33482" s="561" t="n"/>
    </row>
    <row r="33483">
      <c r="N33483" s="561" t="n"/>
    </row>
    <row r="33484">
      <c r="N33484" s="561" t="n"/>
    </row>
    <row r="33485">
      <c r="N33485" s="561" t="n"/>
    </row>
    <row r="33486">
      <c r="N33486" s="561" t="n"/>
    </row>
    <row r="33487">
      <c r="N33487" s="561" t="n"/>
    </row>
    <row r="33488">
      <c r="N33488" s="561" t="n"/>
    </row>
    <row r="33489">
      <c r="N33489" s="561" t="n"/>
    </row>
    <row r="33490">
      <c r="N33490" s="561" t="n"/>
    </row>
    <row r="33491">
      <c r="N33491" s="561" t="n"/>
    </row>
    <row r="33492">
      <c r="N33492" s="561" t="n"/>
    </row>
    <row r="33493">
      <c r="N33493" s="561" t="n"/>
    </row>
    <row r="33494">
      <c r="N33494" s="561" t="n"/>
    </row>
    <row r="33495">
      <c r="N33495" s="561" t="n"/>
    </row>
    <row r="33496">
      <c r="N33496" s="561" t="n"/>
    </row>
    <row r="33497">
      <c r="N33497" s="561" t="n"/>
    </row>
    <row r="33498">
      <c r="N33498" s="561" t="n"/>
    </row>
    <row r="33499">
      <c r="N33499" s="561" t="n"/>
    </row>
    <row r="33500">
      <c r="N33500" s="561" t="n"/>
    </row>
    <row r="33501">
      <c r="N33501" s="561" t="n"/>
    </row>
    <row r="33502">
      <c r="N33502" s="561" t="n"/>
    </row>
    <row r="33503">
      <c r="N33503" s="561" t="n"/>
    </row>
    <row r="33504">
      <c r="N33504" s="561" t="n"/>
    </row>
    <row r="33505">
      <c r="N33505" s="561" t="n"/>
    </row>
    <row r="33506">
      <c r="N33506" s="561" t="n"/>
    </row>
    <row r="33507">
      <c r="N33507" s="561" t="n"/>
    </row>
    <row r="33508">
      <c r="N33508" s="561" t="n"/>
    </row>
    <row r="33509">
      <c r="N33509" s="561" t="n"/>
    </row>
    <row r="33510">
      <c r="N33510" s="561" t="n"/>
    </row>
    <row r="33511">
      <c r="N33511" s="561" t="n"/>
    </row>
    <row r="33512">
      <c r="N33512" s="561" t="n"/>
    </row>
    <row r="33513">
      <c r="N33513" s="561" t="n"/>
    </row>
    <row r="33514">
      <c r="N33514" s="561" t="n"/>
    </row>
    <row r="33515">
      <c r="N33515" s="561" t="n"/>
    </row>
    <row r="33516">
      <c r="N33516" s="561" t="n"/>
    </row>
    <row r="33517">
      <c r="N33517" s="561" t="n"/>
    </row>
    <row r="33518">
      <c r="N33518" s="561" t="n"/>
    </row>
    <row r="33519">
      <c r="N33519" s="561" t="n"/>
    </row>
    <row r="33520">
      <c r="N33520" s="561" t="n"/>
    </row>
    <row r="33521">
      <c r="N33521" s="561" t="n"/>
    </row>
    <row r="33522">
      <c r="N33522" s="561" t="n"/>
    </row>
    <row r="33523">
      <c r="N33523" s="561" t="n"/>
    </row>
    <row r="33524">
      <c r="N33524" s="561" t="n"/>
    </row>
    <row r="33525">
      <c r="N33525" s="561" t="n"/>
    </row>
    <row r="33526">
      <c r="N33526" s="561" t="n"/>
    </row>
    <row r="33527">
      <c r="N33527" s="561" t="n"/>
    </row>
    <row r="33528">
      <c r="N33528" s="561" t="n"/>
    </row>
    <row r="33529">
      <c r="N33529" s="561" t="n"/>
    </row>
    <row r="33530">
      <c r="N33530" s="561" t="n"/>
    </row>
    <row r="33531">
      <c r="N33531" s="561" t="n"/>
    </row>
    <row r="33532">
      <c r="N33532" s="561" t="n"/>
    </row>
    <row r="33533">
      <c r="N33533" s="561" t="n"/>
    </row>
    <row r="33534">
      <c r="N33534" s="561" t="n"/>
    </row>
    <row r="33535">
      <c r="N33535" s="561" t="n"/>
    </row>
    <row r="33536">
      <c r="N33536" s="561" t="n"/>
    </row>
    <row r="33537">
      <c r="N33537" s="561" t="n"/>
    </row>
    <row r="33538">
      <c r="N33538" s="561" t="n"/>
    </row>
    <row r="33539">
      <c r="N33539" s="561" t="n"/>
    </row>
    <row r="33540">
      <c r="N33540" s="561" t="n"/>
    </row>
    <row r="33541">
      <c r="N33541" s="561" t="n"/>
    </row>
    <row r="33542">
      <c r="N33542" s="561" t="n"/>
    </row>
    <row r="33543">
      <c r="N33543" s="561" t="n"/>
    </row>
    <row r="33544">
      <c r="N33544" s="561" t="n"/>
    </row>
    <row r="33545">
      <c r="N33545" s="561" t="n"/>
    </row>
    <row r="33546">
      <c r="N33546" s="561" t="n"/>
    </row>
    <row r="33547">
      <c r="N33547" s="561" t="n"/>
    </row>
    <row r="33548">
      <c r="N33548" s="561" t="n"/>
    </row>
    <row r="33549">
      <c r="N33549" s="561" t="n"/>
    </row>
    <row r="33550">
      <c r="N33550" s="561" t="n"/>
    </row>
    <row r="33551">
      <c r="N33551" s="561" t="n"/>
    </row>
    <row r="33552">
      <c r="N33552" s="561" t="n"/>
    </row>
    <row r="33553">
      <c r="N33553" s="561" t="n"/>
    </row>
    <row r="33554">
      <c r="N33554" s="561" t="n"/>
    </row>
    <row r="33555">
      <c r="N33555" s="561" t="n"/>
    </row>
    <row r="33556">
      <c r="N33556" s="561" t="n"/>
    </row>
    <row r="33557">
      <c r="N33557" s="561" t="n"/>
    </row>
    <row r="33558">
      <c r="N33558" s="561" t="n"/>
    </row>
    <row r="33559">
      <c r="N33559" s="561" t="n"/>
    </row>
    <row r="33560">
      <c r="N33560" s="561" t="n"/>
    </row>
    <row r="33561">
      <c r="N33561" s="561" t="n"/>
    </row>
    <row r="33562">
      <c r="N33562" s="561" t="n"/>
    </row>
    <row r="33563">
      <c r="N33563" s="561" t="n"/>
    </row>
    <row r="33564">
      <c r="N33564" s="561" t="n"/>
    </row>
    <row r="33565">
      <c r="N33565" s="561" t="n"/>
    </row>
    <row r="33566">
      <c r="N33566" s="561" t="n"/>
    </row>
    <row r="33567">
      <c r="N33567" s="561" t="n"/>
    </row>
    <row r="33568">
      <c r="N33568" s="561" t="n"/>
    </row>
    <row r="33569">
      <c r="N33569" s="561" t="n"/>
    </row>
    <row r="33570">
      <c r="N33570" s="561" t="n"/>
    </row>
    <row r="33571">
      <c r="N33571" s="561" t="n"/>
    </row>
    <row r="33572">
      <c r="N33572" s="561" t="n"/>
    </row>
    <row r="33573">
      <c r="N33573" s="561" t="n"/>
    </row>
    <row r="33574">
      <c r="N33574" s="561" t="n"/>
    </row>
    <row r="33575">
      <c r="N33575" s="561" t="n"/>
    </row>
    <row r="33576">
      <c r="N33576" s="561" t="n"/>
    </row>
    <row r="33577">
      <c r="N33577" s="561" t="n"/>
    </row>
    <row r="33578">
      <c r="N33578" s="561" t="n"/>
    </row>
    <row r="33579">
      <c r="N33579" s="561" t="n"/>
    </row>
    <row r="33580">
      <c r="N33580" s="561" t="n"/>
    </row>
    <row r="33581">
      <c r="N33581" s="561" t="n"/>
    </row>
    <row r="33582">
      <c r="N33582" s="561" t="n"/>
    </row>
    <row r="33583">
      <c r="N33583" s="561" t="n"/>
    </row>
    <row r="33584">
      <c r="N33584" s="561" t="n"/>
    </row>
    <row r="33585">
      <c r="N33585" s="561" t="n"/>
    </row>
    <row r="33586">
      <c r="N33586" s="561" t="n"/>
    </row>
    <row r="33587">
      <c r="N33587" s="561" t="n"/>
    </row>
    <row r="33588">
      <c r="N33588" s="561" t="n"/>
    </row>
    <row r="33589">
      <c r="N33589" s="561" t="n"/>
    </row>
    <row r="33590">
      <c r="N33590" s="561" t="n"/>
    </row>
    <row r="33591">
      <c r="N33591" s="561" t="n"/>
    </row>
    <row r="33592">
      <c r="N33592" s="561" t="n"/>
    </row>
    <row r="33593">
      <c r="N33593" s="561" t="n"/>
    </row>
    <row r="33594">
      <c r="N33594" s="561" t="n"/>
    </row>
    <row r="33595">
      <c r="N33595" s="561" t="n"/>
    </row>
    <row r="33596">
      <c r="N33596" s="561" t="n"/>
    </row>
    <row r="33597">
      <c r="N33597" s="561" t="n"/>
    </row>
    <row r="33598">
      <c r="N33598" s="561" t="n"/>
    </row>
    <row r="33599">
      <c r="N33599" s="561" t="n"/>
    </row>
    <row r="33600">
      <c r="N33600" s="561" t="n"/>
    </row>
    <row r="33601">
      <c r="N33601" s="561" t="n"/>
    </row>
    <row r="33602">
      <c r="N33602" s="561" t="n"/>
    </row>
    <row r="33603">
      <c r="N33603" s="561" t="n"/>
    </row>
    <row r="33604">
      <c r="N33604" s="561" t="n"/>
    </row>
    <row r="33605">
      <c r="N33605" s="561" t="n"/>
    </row>
    <row r="33606">
      <c r="N33606" s="561" t="n"/>
    </row>
    <row r="33607">
      <c r="N33607" s="561" t="n"/>
    </row>
    <row r="33608">
      <c r="N33608" s="561" t="n"/>
    </row>
    <row r="33609">
      <c r="N33609" s="561" t="n"/>
    </row>
    <row r="33610">
      <c r="N33610" s="561" t="n"/>
    </row>
    <row r="33611">
      <c r="N33611" s="561" t="n"/>
    </row>
    <row r="33612">
      <c r="N33612" s="561" t="n"/>
    </row>
    <row r="33613">
      <c r="N33613" s="561" t="n"/>
    </row>
    <row r="33614">
      <c r="N33614" s="561" t="n"/>
    </row>
    <row r="33615">
      <c r="N33615" s="561" t="n"/>
    </row>
    <row r="33616">
      <c r="N33616" s="561" t="n"/>
    </row>
    <row r="33617">
      <c r="N33617" s="561" t="n"/>
    </row>
    <row r="33618">
      <c r="N33618" s="561" t="n"/>
    </row>
    <row r="33619">
      <c r="N33619" s="561" t="n"/>
    </row>
    <row r="33620">
      <c r="N33620" s="561" t="n"/>
    </row>
    <row r="33621">
      <c r="N33621" s="561" t="n"/>
    </row>
    <row r="33622">
      <c r="N33622" s="561" t="n"/>
    </row>
    <row r="33623">
      <c r="N33623" s="561" t="n"/>
    </row>
    <row r="33624">
      <c r="N33624" s="561" t="n"/>
    </row>
    <row r="33625">
      <c r="N33625" s="561" t="n"/>
    </row>
    <row r="33626">
      <c r="N33626" s="561" t="n"/>
    </row>
    <row r="33627">
      <c r="N33627" s="561" t="n"/>
    </row>
    <row r="33628">
      <c r="N33628" s="561" t="n"/>
    </row>
    <row r="33629">
      <c r="N33629" s="561" t="n"/>
    </row>
    <row r="33630">
      <c r="N33630" s="561" t="n"/>
    </row>
    <row r="33631">
      <c r="N33631" s="561" t="n"/>
    </row>
    <row r="33632">
      <c r="N33632" s="561" t="n"/>
    </row>
    <row r="33633">
      <c r="N33633" s="561" t="n"/>
    </row>
    <row r="33634">
      <c r="N33634" s="561" t="n"/>
    </row>
    <row r="33635">
      <c r="N33635" s="561" t="n"/>
    </row>
    <row r="33636">
      <c r="N33636" s="561" t="n"/>
    </row>
    <row r="33637">
      <c r="N33637" s="561" t="n"/>
    </row>
    <row r="33638">
      <c r="N33638" s="561" t="n"/>
    </row>
    <row r="33639">
      <c r="N33639" s="561" t="n"/>
    </row>
    <row r="33640">
      <c r="N33640" s="561" t="n"/>
    </row>
    <row r="33641">
      <c r="N33641" s="561" t="n"/>
    </row>
    <row r="33642">
      <c r="N33642" s="561" t="n"/>
    </row>
    <row r="33643">
      <c r="N33643" s="561" t="n"/>
    </row>
    <row r="33644">
      <c r="N33644" s="561" t="n"/>
    </row>
    <row r="33645">
      <c r="N33645" s="561" t="n"/>
    </row>
    <row r="33646">
      <c r="N33646" s="561" t="n"/>
    </row>
    <row r="33647">
      <c r="N33647" s="561" t="n"/>
    </row>
    <row r="33648">
      <c r="N33648" s="561" t="n"/>
    </row>
    <row r="33649">
      <c r="N33649" s="561" t="n"/>
    </row>
    <row r="33650">
      <c r="N33650" s="561" t="n"/>
    </row>
    <row r="33651">
      <c r="N33651" s="561" t="n"/>
    </row>
    <row r="33652">
      <c r="N33652" s="561" t="n"/>
    </row>
    <row r="33653">
      <c r="N33653" s="561" t="n"/>
    </row>
    <row r="33654">
      <c r="N33654" s="561" t="n"/>
    </row>
    <row r="33655">
      <c r="N33655" s="561" t="n"/>
    </row>
    <row r="33656">
      <c r="N33656" s="561" t="n"/>
    </row>
    <row r="33657">
      <c r="N33657" s="561" t="n"/>
    </row>
    <row r="33658">
      <c r="N33658" s="561" t="n"/>
    </row>
    <row r="33659">
      <c r="N33659" s="561" t="n"/>
    </row>
    <row r="33660">
      <c r="N33660" s="561" t="n"/>
    </row>
    <row r="33661">
      <c r="N33661" s="561" t="n"/>
    </row>
    <row r="33662">
      <c r="N33662" s="561" t="n"/>
    </row>
    <row r="33663">
      <c r="N33663" s="561" t="n"/>
    </row>
    <row r="33664">
      <c r="N33664" s="561" t="n"/>
    </row>
    <row r="33665">
      <c r="N33665" s="561" t="n"/>
    </row>
    <row r="33666">
      <c r="N33666" s="561" t="n"/>
    </row>
    <row r="33667">
      <c r="N33667" s="561" t="n"/>
    </row>
    <row r="33668">
      <c r="N33668" s="561" t="n"/>
    </row>
    <row r="33669">
      <c r="N33669" s="561" t="n"/>
    </row>
    <row r="33670">
      <c r="N33670" s="561" t="n"/>
    </row>
    <row r="33671">
      <c r="N33671" s="561" t="n"/>
    </row>
    <row r="33672">
      <c r="N33672" s="561" t="n"/>
    </row>
    <row r="33673">
      <c r="N33673" s="561" t="n"/>
    </row>
    <row r="33674">
      <c r="N33674" s="561" t="n"/>
    </row>
    <row r="33675">
      <c r="N33675" s="561" t="n"/>
    </row>
    <row r="33676">
      <c r="N33676" s="561" t="n"/>
    </row>
    <row r="33677">
      <c r="N33677" s="561" t="n"/>
    </row>
    <row r="33678">
      <c r="N33678" s="561" t="n"/>
    </row>
    <row r="33679">
      <c r="N33679" s="561" t="n"/>
    </row>
    <row r="33680">
      <c r="N33680" s="561" t="n"/>
    </row>
    <row r="33681">
      <c r="N33681" s="561" t="n"/>
    </row>
    <row r="33682">
      <c r="N33682" s="561" t="n"/>
    </row>
    <row r="33683">
      <c r="N33683" s="561" t="n"/>
    </row>
    <row r="33684">
      <c r="N33684" s="561" t="n"/>
    </row>
    <row r="33685">
      <c r="N33685" s="561" t="n"/>
    </row>
    <row r="33686">
      <c r="N33686" s="561" t="n"/>
    </row>
    <row r="33687">
      <c r="N33687" s="561" t="n"/>
    </row>
    <row r="33688">
      <c r="N33688" s="561" t="n"/>
    </row>
    <row r="33689">
      <c r="N33689" s="561" t="n"/>
    </row>
    <row r="33690">
      <c r="N33690" s="561" t="n"/>
    </row>
    <row r="33691">
      <c r="N33691" s="561" t="n"/>
    </row>
    <row r="33692">
      <c r="N33692" s="561" t="n"/>
    </row>
    <row r="33693">
      <c r="N33693" s="561" t="n"/>
    </row>
    <row r="33694">
      <c r="N33694" s="561" t="n"/>
    </row>
    <row r="33695">
      <c r="N33695" s="561" t="n"/>
    </row>
    <row r="33696">
      <c r="N33696" s="561" t="n"/>
    </row>
    <row r="33697">
      <c r="N33697" s="561" t="n"/>
    </row>
    <row r="33698">
      <c r="N33698" s="561" t="n"/>
    </row>
    <row r="33699">
      <c r="N33699" s="561" t="n"/>
    </row>
    <row r="33700">
      <c r="N33700" s="561" t="n"/>
    </row>
    <row r="33701">
      <c r="N33701" s="561" t="n"/>
    </row>
    <row r="33702">
      <c r="N33702" s="561" t="n"/>
    </row>
    <row r="33703">
      <c r="N33703" s="561" t="n"/>
    </row>
    <row r="33704">
      <c r="N33704" s="561" t="n"/>
    </row>
    <row r="33705">
      <c r="N33705" s="561" t="n"/>
    </row>
    <row r="33706">
      <c r="N33706" s="561" t="n"/>
    </row>
    <row r="33707">
      <c r="N33707" s="561" t="n"/>
    </row>
    <row r="33708">
      <c r="N33708" s="561" t="n"/>
    </row>
    <row r="33709">
      <c r="N33709" s="561" t="n"/>
    </row>
    <row r="33710">
      <c r="N33710" s="561" t="n"/>
    </row>
    <row r="33711">
      <c r="N33711" s="561" t="n"/>
    </row>
    <row r="33712">
      <c r="N33712" s="561" t="n"/>
    </row>
    <row r="33713">
      <c r="N33713" s="561" t="n"/>
    </row>
    <row r="33714">
      <c r="N33714" s="561" t="n"/>
    </row>
    <row r="33715">
      <c r="N33715" s="561" t="n"/>
    </row>
    <row r="33716">
      <c r="N33716" s="561" t="n"/>
    </row>
    <row r="33717">
      <c r="N33717" s="561" t="n"/>
    </row>
    <row r="33718">
      <c r="N33718" s="561" t="n"/>
    </row>
    <row r="33719">
      <c r="N33719" s="561" t="n"/>
    </row>
    <row r="33720">
      <c r="N33720" s="561" t="n"/>
    </row>
    <row r="33721">
      <c r="N33721" s="561" t="n"/>
    </row>
    <row r="33722">
      <c r="N33722" s="561" t="n"/>
    </row>
    <row r="33723">
      <c r="N33723" s="561" t="n"/>
    </row>
    <row r="33724">
      <c r="N33724" s="561" t="n"/>
    </row>
    <row r="33725">
      <c r="N33725" s="561" t="n"/>
    </row>
    <row r="33726">
      <c r="N33726" s="561" t="n"/>
    </row>
    <row r="33727">
      <c r="N33727" s="561" t="n"/>
    </row>
    <row r="33728">
      <c r="N33728" s="561" t="n"/>
    </row>
    <row r="33729">
      <c r="N33729" s="561" t="n"/>
    </row>
    <row r="33730">
      <c r="N33730" s="561" t="n"/>
    </row>
    <row r="33731">
      <c r="N33731" s="561" t="n"/>
    </row>
    <row r="33732">
      <c r="N33732" s="561" t="n"/>
    </row>
    <row r="33733">
      <c r="N33733" s="561" t="n"/>
    </row>
    <row r="33734">
      <c r="N33734" s="561" t="n"/>
    </row>
    <row r="33735">
      <c r="N33735" s="561" t="n"/>
    </row>
    <row r="33736">
      <c r="N33736" s="561" t="n"/>
    </row>
    <row r="33737">
      <c r="N33737" s="561" t="n"/>
    </row>
    <row r="33738">
      <c r="N33738" s="561" t="n"/>
    </row>
    <row r="33739">
      <c r="N33739" s="561" t="n"/>
    </row>
    <row r="33740">
      <c r="N33740" s="561" t="n"/>
    </row>
    <row r="33741">
      <c r="N33741" s="561" t="n"/>
    </row>
    <row r="33742">
      <c r="N33742" s="561" t="n"/>
    </row>
    <row r="33743">
      <c r="N33743" s="561" t="n"/>
    </row>
    <row r="33744">
      <c r="N33744" s="561" t="n"/>
    </row>
    <row r="33745">
      <c r="N33745" s="561" t="n"/>
    </row>
    <row r="33746">
      <c r="N33746" s="561" t="n"/>
    </row>
    <row r="33747">
      <c r="N33747" s="561" t="n"/>
    </row>
    <row r="33748">
      <c r="N33748" s="561" t="n"/>
    </row>
    <row r="33749">
      <c r="N33749" s="561" t="n"/>
    </row>
    <row r="33750">
      <c r="N33750" s="561" t="n"/>
    </row>
    <row r="33751">
      <c r="N33751" s="561" t="n"/>
    </row>
    <row r="33752">
      <c r="N33752" s="561" t="n"/>
    </row>
    <row r="33753">
      <c r="N33753" s="561" t="n"/>
    </row>
    <row r="33754">
      <c r="N33754" s="561" t="n"/>
    </row>
    <row r="33755">
      <c r="N33755" s="561" t="n"/>
    </row>
    <row r="33756">
      <c r="N33756" s="561" t="n"/>
    </row>
    <row r="33757">
      <c r="N33757" s="561" t="n"/>
    </row>
    <row r="33758">
      <c r="N33758" s="561" t="n"/>
    </row>
    <row r="33759">
      <c r="N33759" s="561" t="n"/>
    </row>
    <row r="33760">
      <c r="N33760" s="561" t="n"/>
    </row>
    <row r="33761">
      <c r="N33761" s="561" t="n"/>
    </row>
    <row r="33762">
      <c r="N33762" s="561" t="n"/>
    </row>
    <row r="33763">
      <c r="N33763" s="561" t="n"/>
    </row>
    <row r="33764">
      <c r="N33764" s="561" t="n"/>
    </row>
    <row r="33765">
      <c r="N33765" s="561" t="n"/>
    </row>
    <row r="33766">
      <c r="N33766" s="561" t="n"/>
    </row>
    <row r="33767">
      <c r="N33767" s="561" t="n"/>
    </row>
    <row r="33768">
      <c r="N33768" s="561" t="n"/>
    </row>
    <row r="33769">
      <c r="N33769" s="561" t="n"/>
    </row>
    <row r="33770">
      <c r="N33770" s="561" t="n"/>
    </row>
    <row r="33771">
      <c r="N33771" s="561" t="n"/>
    </row>
    <row r="33772">
      <c r="N33772" s="561" t="n"/>
    </row>
    <row r="33773">
      <c r="N33773" s="561" t="n"/>
    </row>
    <row r="33774">
      <c r="N33774" s="561" t="n"/>
    </row>
    <row r="33775">
      <c r="N33775" s="561" t="n"/>
    </row>
    <row r="33776">
      <c r="N33776" s="561" t="n"/>
    </row>
    <row r="33777">
      <c r="N33777" s="561" t="n"/>
    </row>
    <row r="33778">
      <c r="N33778" s="561" t="n"/>
    </row>
    <row r="33779">
      <c r="N33779" s="561" t="n"/>
    </row>
    <row r="33780">
      <c r="N33780" s="561" t="n"/>
    </row>
    <row r="33781">
      <c r="N33781" s="561" t="n"/>
    </row>
    <row r="33782">
      <c r="N33782" s="561" t="n"/>
    </row>
    <row r="33783">
      <c r="N33783" s="561" t="n"/>
    </row>
    <row r="33784">
      <c r="N33784" s="561" t="n"/>
    </row>
    <row r="33785">
      <c r="N33785" s="561" t="n"/>
    </row>
    <row r="33786">
      <c r="N33786" s="561" t="n"/>
    </row>
    <row r="33787">
      <c r="N33787" s="561" t="n"/>
    </row>
    <row r="33788">
      <c r="N33788" s="561" t="n"/>
    </row>
    <row r="33789">
      <c r="N33789" s="561" t="n"/>
    </row>
    <row r="33790">
      <c r="N33790" s="561" t="n"/>
    </row>
    <row r="33791">
      <c r="N33791" s="561" t="n"/>
    </row>
    <row r="33792">
      <c r="N33792" s="561" t="n"/>
    </row>
    <row r="33793">
      <c r="N33793" s="561" t="n"/>
    </row>
    <row r="33794">
      <c r="N33794" s="561" t="n"/>
    </row>
    <row r="33795">
      <c r="N33795" s="561" t="n"/>
    </row>
    <row r="33796">
      <c r="N33796" s="561" t="n"/>
    </row>
    <row r="33797">
      <c r="N33797" s="561" t="n"/>
    </row>
    <row r="33798">
      <c r="N33798" s="561" t="n"/>
    </row>
    <row r="33799">
      <c r="N33799" s="561" t="n"/>
    </row>
    <row r="33800">
      <c r="N33800" s="561" t="n"/>
    </row>
    <row r="33801">
      <c r="N33801" s="561" t="n"/>
    </row>
    <row r="33802">
      <c r="N33802" s="561" t="n"/>
    </row>
    <row r="33803">
      <c r="N33803" s="561" t="n"/>
    </row>
    <row r="33804">
      <c r="N33804" s="561" t="n"/>
    </row>
    <row r="33805">
      <c r="N33805" s="561" t="n"/>
    </row>
    <row r="33806">
      <c r="N33806" s="561" t="n"/>
    </row>
    <row r="33807">
      <c r="N33807" s="561" t="n"/>
    </row>
    <row r="33808">
      <c r="N33808" s="561" t="n"/>
    </row>
    <row r="33809">
      <c r="N33809" s="561" t="n"/>
    </row>
    <row r="33810">
      <c r="N33810" s="561" t="n"/>
    </row>
    <row r="33811">
      <c r="N33811" s="561" t="n"/>
    </row>
    <row r="33812">
      <c r="N33812" s="561" t="n"/>
    </row>
    <row r="33813">
      <c r="N33813" s="561" t="n"/>
    </row>
    <row r="33814">
      <c r="N33814" s="561" t="n"/>
    </row>
    <row r="33815">
      <c r="N33815" s="561" t="n"/>
    </row>
    <row r="33816">
      <c r="N33816" s="561" t="n"/>
    </row>
    <row r="33817">
      <c r="N33817" s="561" t="n"/>
    </row>
    <row r="33818">
      <c r="N33818" s="561" t="n"/>
    </row>
    <row r="33819">
      <c r="N33819" s="561" t="n"/>
    </row>
    <row r="33820">
      <c r="N33820" s="561" t="n"/>
    </row>
    <row r="33821">
      <c r="N33821" s="561" t="n"/>
    </row>
    <row r="33822">
      <c r="N33822" s="561" t="n"/>
    </row>
    <row r="33823">
      <c r="N33823" s="561" t="n"/>
    </row>
    <row r="33824">
      <c r="N33824" s="561" t="n"/>
    </row>
    <row r="33825">
      <c r="N33825" s="561" t="n"/>
    </row>
    <row r="33826">
      <c r="N33826" s="561" t="n"/>
    </row>
    <row r="33827">
      <c r="N33827" s="561" t="n"/>
    </row>
    <row r="33828">
      <c r="N33828" s="561" t="n"/>
    </row>
    <row r="33829">
      <c r="N33829" s="561" t="n"/>
    </row>
    <row r="33830">
      <c r="N33830" s="561" t="n"/>
    </row>
    <row r="33831">
      <c r="N33831" s="561" t="n"/>
    </row>
    <row r="33832">
      <c r="N33832" s="561" t="n"/>
    </row>
    <row r="33833">
      <c r="N33833" s="561" t="n"/>
    </row>
    <row r="33834">
      <c r="N33834" s="561" t="n"/>
    </row>
    <row r="33835">
      <c r="N33835" s="561" t="n"/>
    </row>
    <row r="33836">
      <c r="N33836" s="561" t="n"/>
    </row>
    <row r="33837">
      <c r="N33837" s="561" t="n"/>
    </row>
    <row r="33838">
      <c r="N33838" s="561" t="n"/>
    </row>
    <row r="33839">
      <c r="N33839" s="561" t="n"/>
    </row>
    <row r="33840">
      <c r="N33840" s="561" t="n"/>
    </row>
    <row r="33841">
      <c r="N33841" s="561" t="n"/>
    </row>
    <row r="33842">
      <c r="N33842" s="561" t="n"/>
    </row>
    <row r="33843">
      <c r="N33843" s="561" t="n"/>
    </row>
    <row r="33844">
      <c r="N33844" s="561" t="n"/>
    </row>
    <row r="33845">
      <c r="N33845" s="561" t="n"/>
    </row>
    <row r="33846">
      <c r="N33846" s="561" t="n"/>
    </row>
    <row r="33847">
      <c r="N33847" s="561" t="n"/>
    </row>
    <row r="33848">
      <c r="N33848" s="561" t="n"/>
    </row>
    <row r="33849">
      <c r="N33849" s="561" t="n"/>
    </row>
    <row r="33850">
      <c r="N33850" s="561" t="n"/>
    </row>
    <row r="33851">
      <c r="N33851" s="561" t="n"/>
    </row>
    <row r="33852">
      <c r="N33852" s="561" t="n"/>
    </row>
    <row r="33853">
      <c r="N33853" s="561" t="n"/>
    </row>
    <row r="33854">
      <c r="N33854" s="561" t="n"/>
    </row>
    <row r="33855">
      <c r="N33855" s="561" t="n"/>
    </row>
    <row r="33856">
      <c r="N33856" s="561" t="n"/>
    </row>
    <row r="33857">
      <c r="N33857" s="561" t="n"/>
    </row>
    <row r="33858">
      <c r="N33858" s="561" t="n"/>
    </row>
    <row r="33859">
      <c r="N33859" s="561" t="n"/>
    </row>
    <row r="33860">
      <c r="N33860" s="561" t="n"/>
    </row>
    <row r="33861">
      <c r="N33861" s="561" t="n"/>
    </row>
    <row r="33862">
      <c r="N33862" s="561" t="n"/>
    </row>
    <row r="33863">
      <c r="N33863" s="561" t="n"/>
    </row>
    <row r="33864">
      <c r="N33864" s="561" t="n"/>
    </row>
    <row r="33865">
      <c r="N33865" s="561" t="n"/>
    </row>
    <row r="33866">
      <c r="N33866" s="561" t="n"/>
    </row>
    <row r="33867">
      <c r="N33867" s="561" t="n"/>
    </row>
    <row r="33868">
      <c r="N33868" s="561" t="n"/>
    </row>
    <row r="33869">
      <c r="N33869" s="561" t="n"/>
    </row>
    <row r="33870">
      <c r="N33870" s="561" t="n"/>
    </row>
    <row r="33871">
      <c r="N33871" s="561" t="n"/>
    </row>
    <row r="33872">
      <c r="N33872" s="561" t="n"/>
    </row>
    <row r="33873">
      <c r="N33873" s="561" t="n"/>
    </row>
    <row r="33874">
      <c r="N33874" s="561" t="n"/>
    </row>
    <row r="33875">
      <c r="N33875" s="561" t="n"/>
    </row>
    <row r="33876">
      <c r="N33876" s="561" t="n"/>
    </row>
    <row r="33877">
      <c r="N33877" s="561" t="n"/>
    </row>
    <row r="33878">
      <c r="N33878" s="561" t="n"/>
    </row>
    <row r="33879">
      <c r="N33879" s="561" t="n"/>
    </row>
    <row r="33880">
      <c r="N33880" s="561" t="n"/>
    </row>
    <row r="33881">
      <c r="N33881" s="561" t="n"/>
    </row>
    <row r="33882">
      <c r="N33882" s="561" t="n"/>
    </row>
    <row r="33883">
      <c r="N33883" s="561" t="n"/>
    </row>
    <row r="33884">
      <c r="N33884" s="561" t="n"/>
    </row>
    <row r="33885">
      <c r="N33885" s="561" t="n"/>
    </row>
    <row r="33886">
      <c r="N33886" s="561" t="n"/>
    </row>
    <row r="33887">
      <c r="N33887" s="561" t="n"/>
    </row>
    <row r="33888">
      <c r="N33888" s="561" t="n"/>
    </row>
    <row r="33889">
      <c r="N33889" s="561" t="n"/>
    </row>
    <row r="33890">
      <c r="N33890" s="561" t="n"/>
    </row>
    <row r="33891">
      <c r="N33891" s="561" t="n"/>
    </row>
    <row r="33892">
      <c r="N33892" s="561" t="n"/>
    </row>
    <row r="33893">
      <c r="N33893" s="561" t="n"/>
    </row>
    <row r="33894">
      <c r="N33894" s="561" t="n"/>
    </row>
    <row r="33895">
      <c r="N33895" s="561" t="n"/>
    </row>
    <row r="33896">
      <c r="N33896" s="561" t="n"/>
    </row>
    <row r="33897">
      <c r="N33897" s="561" t="n"/>
    </row>
    <row r="33898">
      <c r="N33898" s="561" t="n"/>
    </row>
    <row r="33899">
      <c r="N33899" s="561" t="n"/>
    </row>
    <row r="33900">
      <c r="N33900" s="561" t="n"/>
    </row>
    <row r="33901">
      <c r="N33901" s="561" t="n"/>
    </row>
    <row r="33902">
      <c r="N33902" s="561" t="n"/>
    </row>
    <row r="33903">
      <c r="N33903" s="561" t="n"/>
    </row>
    <row r="33904">
      <c r="N33904" s="561" t="n"/>
    </row>
    <row r="33905">
      <c r="N33905" s="561" t="n"/>
    </row>
    <row r="33906">
      <c r="N33906" s="561" t="n"/>
    </row>
    <row r="33907">
      <c r="N33907" s="561" t="n"/>
    </row>
    <row r="33908">
      <c r="N33908" s="561" t="n"/>
    </row>
    <row r="33909">
      <c r="N33909" s="561" t="n"/>
    </row>
    <row r="33910">
      <c r="N33910" s="561" t="n"/>
    </row>
    <row r="33911">
      <c r="N33911" s="561" t="n"/>
    </row>
    <row r="33912">
      <c r="N33912" s="561" t="n"/>
    </row>
    <row r="33913">
      <c r="N33913" s="561" t="n"/>
    </row>
    <row r="33914">
      <c r="N33914" s="561" t="n"/>
    </row>
    <row r="33915">
      <c r="N33915" s="561" t="n"/>
    </row>
    <row r="33916">
      <c r="N33916" s="561" t="n"/>
    </row>
    <row r="33917">
      <c r="N33917" s="561" t="n"/>
    </row>
    <row r="33918">
      <c r="N33918" s="561" t="n"/>
    </row>
    <row r="33919">
      <c r="N33919" s="561" t="n"/>
    </row>
    <row r="33920">
      <c r="N33920" s="561" t="n"/>
    </row>
    <row r="33921">
      <c r="N33921" s="561" t="n"/>
    </row>
    <row r="33922">
      <c r="N33922" s="561" t="n"/>
    </row>
    <row r="33923">
      <c r="N33923" s="561" t="n"/>
    </row>
    <row r="33924">
      <c r="N33924" s="561" t="n"/>
    </row>
    <row r="33925">
      <c r="N33925" s="561" t="n"/>
    </row>
    <row r="33926">
      <c r="N33926" s="561" t="n"/>
    </row>
    <row r="33927">
      <c r="N33927" s="561" t="n"/>
    </row>
    <row r="33928">
      <c r="N33928" s="561" t="n"/>
    </row>
    <row r="33929">
      <c r="N33929" s="561" t="n"/>
    </row>
    <row r="33930">
      <c r="N33930" s="561" t="n"/>
    </row>
    <row r="33931">
      <c r="N33931" s="561" t="n"/>
    </row>
    <row r="33932">
      <c r="N33932" s="561" t="n"/>
    </row>
    <row r="33933">
      <c r="N33933" s="561" t="n"/>
    </row>
    <row r="33934">
      <c r="N33934" s="561" t="n"/>
    </row>
    <row r="33935">
      <c r="N33935" s="561" t="n"/>
    </row>
    <row r="33936">
      <c r="N33936" s="561" t="n"/>
    </row>
    <row r="33937">
      <c r="N33937" s="561" t="n"/>
    </row>
    <row r="33938">
      <c r="N33938" s="561" t="n"/>
    </row>
    <row r="33939">
      <c r="N33939" s="561" t="n"/>
    </row>
    <row r="33940">
      <c r="N33940" s="561" t="n"/>
    </row>
    <row r="33941">
      <c r="N33941" s="561" t="n"/>
    </row>
    <row r="33942">
      <c r="N33942" s="561" t="n"/>
    </row>
    <row r="33943">
      <c r="N33943" s="561" t="n"/>
    </row>
    <row r="33944">
      <c r="N33944" s="561" t="n"/>
    </row>
    <row r="33945">
      <c r="N33945" s="561" t="n"/>
    </row>
    <row r="33946">
      <c r="N33946" s="561" t="n"/>
    </row>
    <row r="33947">
      <c r="N33947" s="561" t="n"/>
    </row>
    <row r="33948">
      <c r="N33948" s="561" t="n"/>
    </row>
    <row r="33949">
      <c r="N33949" s="561" t="n"/>
    </row>
    <row r="33950">
      <c r="N33950" s="561" t="n"/>
    </row>
    <row r="33951">
      <c r="N33951" s="561" t="n"/>
    </row>
    <row r="33952">
      <c r="N33952" s="561" t="n"/>
    </row>
    <row r="33953">
      <c r="N33953" s="561" t="n"/>
    </row>
    <row r="33954">
      <c r="N33954" s="561" t="n"/>
    </row>
    <row r="33955">
      <c r="N33955" s="561" t="n"/>
    </row>
    <row r="33956">
      <c r="N33956" s="561" t="n"/>
    </row>
    <row r="33957">
      <c r="N33957" s="561" t="n"/>
    </row>
    <row r="33958">
      <c r="N33958" s="561" t="n"/>
    </row>
    <row r="33959">
      <c r="N33959" s="561" t="n"/>
    </row>
    <row r="33960">
      <c r="N33960" s="561" t="n"/>
    </row>
    <row r="33961">
      <c r="N33961" s="561" t="n"/>
    </row>
    <row r="33962">
      <c r="N33962" s="561" t="n"/>
    </row>
    <row r="33963">
      <c r="N33963" s="561" t="n"/>
    </row>
    <row r="33964">
      <c r="N33964" s="561" t="n"/>
    </row>
    <row r="33965">
      <c r="N33965" s="561" t="n"/>
    </row>
    <row r="33966">
      <c r="N33966" s="561" t="n"/>
    </row>
    <row r="33967">
      <c r="N33967" s="561" t="n"/>
    </row>
    <row r="33968">
      <c r="N33968" s="561" t="n"/>
    </row>
    <row r="33969">
      <c r="N33969" s="561" t="n"/>
    </row>
    <row r="33970">
      <c r="N33970" s="561" t="n"/>
    </row>
    <row r="33971">
      <c r="N33971" s="561" t="n"/>
    </row>
    <row r="33972">
      <c r="N33972" s="561" t="n"/>
    </row>
    <row r="33973">
      <c r="N33973" s="561" t="n"/>
    </row>
    <row r="33974">
      <c r="N33974" s="561" t="n"/>
    </row>
    <row r="33975">
      <c r="N33975" s="561" t="n"/>
    </row>
    <row r="33976">
      <c r="N33976" s="561" t="n"/>
    </row>
    <row r="33977">
      <c r="N33977" s="561" t="n"/>
    </row>
    <row r="33978">
      <c r="N33978" s="561" t="n"/>
    </row>
    <row r="33979">
      <c r="N33979" s="561" t="n"/>
    </row>
    <row r="33980">
      <c r="N33980" s="561" t="n"/>
    </row>
    <row r="33981">
      <c r="N33981" s="561" t="n"/>
    </row>
    <row r="33982">
      <c r="N33982" s="561" t="n"/>
    </row>
    <row r="33983">
      <c r="N33983" s="561" t="n"/>
    </row>
    <row r="33984">
      <c r="N33984" s="561" t="n"/>
    </row>
    <row r="33985">
      <c r="N33985" s="561" t="n"/>
    </row>
    <row r="33986">
      <c r="N33986" s="561" t="n"/>
    </row>
    <row r="33987">
      <c r="N33987" s="561" t="n"/>
    </row>
    <row r="33988">
      <c r="N33988" s="561" t="n"/>
    </row>
    <row r="33989">
      <c r="N33989" s="561" t="n"/>
    </row>
    <row r="33990">
      <c r="N33990" s="561" t="n"/>
    </row>
    <row r="33991">
      <c r="N33991" s="561" t="n"/>
    </row>
    <row r="33992">
      <c r="N33992" s="561" t="n"/>
    </row>
    <row r="33993">
      <c r="N33993" s="561" t="n"/>
    </row>
    <row r="33994">
      <c r="N33994" s="561" t="n"/>
    </row>
    <row r="33995">
      <c r="N33995" s="561" t="n"/>
    </row>
    <row r="33996">
      <c r="N33996" s="561" t="n"/>
    </row>
    <row r="33997">
      <c r="N33997" s="561" t="n"/>
    </row>
    <row r="33998">
      <c r="N33998" s="561" t="n"/>
    </row>
    <row r="33999">
      <c r="N33999" s="561" t="n"/>
    </row>
    <row r="34000">
      <c r="N34000" s="561" t="n"/>
    </row>
    <row r="34001">
      <c r="N34001" s="561" t="n"/>
    </row>
    <row r="34002">
      <c r="N34002" s="561" t="n"/>
    </row>
    <row r="34003">
      <c r="N34003" s="561" t="n"/>
    </row>
    <row r="34004">
      <c r="N34004" s="561" t="n"/>
    </row>
    <row r="34005">
      <c r="N34005" s="561" t="n"/>
    </row>
    <row r="34006">
      <c r="N34006" s="561" t="n"/>
    </row>
    <row r="34007">
      <c r="N34007" s="561" t="n"/>
    </row>
    <row r="34008">
      <c r="N34008" s="561" t="n"/>
    </row>
    <row r="34009">
      <c r="N34009" s="561" t="n"/>
    </row>
    <row r="34010">
      <c r="N34010" s="561" t="n"/>
    </row>
    <row r="34011">
      <c r="N34011" s="561" t="n"/>
    </row>
    <row r="34012">
      <c r="N34012" s="561" t="n"/>
    </row>
    <row r="34013">
      <c r="N34013" s="561" t="n"/>
    </row>
    <row r="34014">
      <c r="N34014" s="561" t="n"/>
    </row>
    <row r="34015">
      <c r="N34015" s="561" t="n"/>
    </row>
    <row r="34016">
      <c r="N34016" s="561" t="n"/>
    </row>
    <row r="34017">
      <c r="N34017" s="561" t="n"/>
    </row>
    <row r="34018">
      <c r="N34018" s="561" t="n"/>
    </row>
    <row r="34019">
      <c r="N34019" s="561" t="n"/>
    </row>
    <row r="34020">
      <c r="N34020" s="561" t="n"/>
    </row>
    <row r="34021">
      <c r="N34021" s="561" t="n"/>
    </row>
    <row r="34022">
      <c r="N34022" s="561" t="n"/>
    </row>
    <row r="34023">
      <c r="N34023" s="561" t="n"/>
    </row>
    <row r="34024">
      <c r="N34024" s="561" t="n"/>
    </row>
    <row r="34025">
      <c r="N34025" s="561" t="n"/>
    </row>
    <row r="34026">
      <c r="N34026" s="561" t="n"/>
    </row>
    <row r="34027">
      <c r="N34027" s="561" t="n"/>
    </row>
    <row r="34028">
      <c r="N34028" s="561" t="n"/>
    </row>
    <row r="34029">
      <c r="N34029" s="561" t="n"/>
    </row>
    <row r="34030">
      <c r="N34030" s="561" t="n"/>
    </row>
    <row r="34031">
      <c r="N34031" s="561" t="n"/>
    </row>
    <row r="34032">
      <c r="N34032" s="561" t="n"/>
    </row>
    <row r="34033">
      <c r="N34033" s="561" t="n"/>
    </row>
    <row r="34034">
      <c r="N34034" s="561" t="n"/>
    </row>
    <row r="34035">
      <c r="N34035" s="561" t="n"/>
    </row>
    <row r="34036">
      <c r="N34036" s="561" t="n"/>
    </row>
    <row r="34037">
      <c r="N34037" s="561" t="n"/>
    </row>
    <row r="34038">
      <c r="N34038" s="561" t="n"/>
    </row>
    <row r="34039">
      <c r="N34039" s="561" t="n"/>
    </row>
    <row r="34040">
      <c r="N34040" s="561" t="n"/>
    </row>
    <row r="34041">
      <c r="N34041" s="561" t="n"/>
    </row>
    <row r="34042">
      <c r="N34042" s="561" t="n"/>
    </row>
    <row r="34043">
      <c r="N34043" s="561" t="n"/>
    </row>
    <row r="34044">
      <c r="N34044" s="561" t="n"/>
    </row>
    <row r="34045">
      <c r="N34045" s="561" t="n"/>
    </row>
    <row r="34046">
      <c r="N34046" s="561" t="n"/>
    </row>
    <row r="34047">
      <c r="N34047" s="561" t="n"/>
    </row>
    <row r="34048">
      <c r="N34048" s="561" t="n"/>
    </row>
    <row r="34049">
      <c r="N34049" s="561" t="n"/>
    </row>
    <row r="34050">
      <c r="N34050" s="561" t="n"/>
    </row>
    <row r="34051">
      <c r="N34051" s="561" t="n"/>
    </row>
    <row r="34052">
      <c r="N34052" s="561" t="n"/>
    </row>
    <row r="34053">
      <c r="N34053" s="561" t="n"/>
    </row>
    <row r="34054">
      <c r="N34054" s="561" t="n"/>
    </row>
    <row r="34055">
      <c r="N34055" s="561" t="n"/>
    </row>
    <row r="34056">
      <c r="N34056" s="561" t="n"/>
    </row>
    <row r="34057">
      <c r="N34057" s="561" t="n"/>
    </row>
    <row r="34058">
      <c r="N34058" s="561" t="n"/>
    </row>
    <row r="34059">
      <c r="N34059" s="561" t="n"/>
    </row>
    <row r="34060">
      <c r="N34060" s="561" t="n"/>
    </row>
    <row r="34061">
      <c r="N34061" s="561" t="n"/>
    </row>
    <row r="34062">
      <c r="N34062" s="561" t="n"/>
    </row>
    <row r="34063">
      <c r="N34063" s="561" t="n"/>
    </row>
    <row r="34064">
      <c r="N34064" s="561" t="n"/>
    </row>
    <row r="34065">
      <c r="N34065" s="561" t="n"/>
    </row>
    <row r="34066">
      <c r="N34066" s="561" t="n"/>
    </row>
    <row r="34067">
      <c r="N34067" s="561" t="n"/>
    </row>
    <row r="34068">
      <c r="N34068" s="561" t="n"/>
    </row>
    <row r="34069">
      <c r="N34069" s="561" t="n"/>
    </row>
    <row r="34070">
      <c r="N34070" s="561" t="n"/>
    </row>
    <row r="34071">
      <c r="N34071" s="561" t="n"/>
    </row>
    <row r="34072">
      <c r="N34072" s="561" t="n"/>
    </row>
    <row r="34073">
      <c r="N34073" s="561" t="n"/>
    </row>
    <row r="34074">
      <c r="N34074" s="561" t="n"/>
    </row>
    <row r="34075">
      <c r="N34075" s="561" t="n"/>
    </row>
    <row r="34076">
      <c r="N34076" s="561" t="n"/>
    </row>
    <row r="34077">
      <c r="N34077" s="561" t="n"/>
    </row>
    <row r="34078">
      <c r="N34078" s="561" t="n"/>
    </row>
    <row r="34079">
      <c r="N34079" s="561" t="n"/>
    </row>
    <row r="34080">
      <c r="N34080" s="561" t="n"/>
    </row>
    <row r="34081">
      <c r="N34081" s="561" t="n"/>
    </row>
    <row r="34082">
      <c r="N34082" s="561" t="n"/>
    </row>
    <row r="34083">
      <c r="N34083" s="561" t="n"/>
    </row>
    <row r="34084">
      <c r="N34084" s="561" t="n"/>
    </row>
    <row r="34085">
      <c r="N34085" s="561" t="n"/>
    </row>
    <row r="34086">
      <c r="N34086" s="561" t="n"/>
    </row>
    <row r="34087">
      <c r="N34087" s="561" t="n"/>
    </row>
    <row r="34088">
      <c r="N34088" s="561" t="n"/>
    </row>
    <row r="34089">
      <c r="N34089" s="561" t="n"/>
    </row>
    <row r="34090">
      <c r="N34090" s="561" t="n"/>
    </row>
    <row r="34091">
      <c r="N34091" s="561" t="n"/>
    </row>
    <row r="34092">
      <c r="N34092" s="561" t="n"/>
    </row>
    <row r="34093">
      <c r="N34093" s="561" t="n"/>
    </row>
    <row r="34094">
      <c r="N34094" s="561" t="n"/>
    </row>
    <row r="34095">
      <c r="N34095" s="561" t="n"/>
    </row>
    <row r="34096">
      <c r="N34096" s="561" t="n"/>
    </row>
    <row r="34097">
      <c r="N34097" s="561" t="n"/>
    </row>
    <row r="34098">
      <c r="N34098" s="561" t="n"/>
    </row>
    <row r="34099">
      <c r="N34099" s="561" t="n"/>
    </row>
    <row r="34100">
      <c r="N34100" s="561" t="n"/>
    </row>
    <row r="34101">
      <c r="N34101" s="561" t="n"/>
    </row>
    <row r="34102">
      <c r="N34102" s="561" t="n"/>
    </row>
    <row r="34103">
      <c r="N34103" s="561" t="n"/>
    </row>
    <row r="34104">
      <c r="N34104" s="561" t="n"/>
    </row>
    <row r="34105">
      <c r="N34105" s="561" t="n"/>
    </row>
    <row r="34106">
      <c r="N34106" s="561" t="n"/>
    </row>
    <row r="34107">
      <c r="N34107" s="561" t="n"/>
    </row>
    <row r="34108">
      <c r="N34108" s="561" t="n"/>
    </row>
    <row r="34109">
      <c r="N34109" s="561" t="n"/>
    </row>
    <row r="34110">
      <c r="N34110" s="561" t="n"/>
    </row>
    <row r="34111">
      <c r="N34111" s="561" t="n"/>
    </row>
    <row r="34112">
      <c r="N34112" s="561" t="n"/>
    </row>
    <row r="34113">
      <c r="N34113" s="561" t="n"/>
    </row>
    <row r="34114">
      <c r="N34114" s="561" t="n"/>
    </row>
    <row r="34115">
      <c r="N34115" s="561" t="n"/>
    </row>
    <row r="34116">
      <c r="N34116" s="561" t="n"/>
    </row>
    <row r="34117">
      <c r="N34117" s="561" t="n"/>
    </row>
    <row r="34118">
      <c r="N34118" s="561" t="n"/>
    </row>
    <row r="34119">
      <c r="N34119" s="561" t="n"/>
    </row>
    <row r="34120">
      <c r="N34120" s="561" t="n"/>
    </row>
    <row r="34121">
      <c r="N34121" s="561" t="n"/>
    </row>
    <row r="34122">
      <c r="N34122" s="561" t="n"/>
    </row>
    <row r="34123">
      <c r="N34123" s="561" t="n"/>
    </row>
    <row r="34124">
      <c r="N34124" s="561" t="n"/>
    </row>
    <row r="34125">
      <c r="N34125" s="561" t="n"/>
    </row>
    <row r="34126">
      <c r="N34126" s="561" t="n"/>
    </row>
    <row r="34127">
      <c r="N34127" s="561" t="n"/>
    </row>
    <row r="34128">
      <c r="N34128" s="561" t="n"/>
    </row>
    <row r="34129">
      <c r="N34129" s="561" t="n"/>
    </row>
    <row r="34130">
      <c r="N34130" s="561" t="n"/>
    </row>
    <row r="34131">
      <c r="N34131" s="561" t="n"/>
    </row>
    <row r="34132">
      <c r="N34132" s="561" t="n"/>
    </row>
    <row r="34133">
      <c r="N34133" s="561" t="n"/>
    </row>
    <row r="34134">
      <c r="N34134" s="561" t="n"/>
    </row>
    <row r="34135">
      <c r="N34135" s="561" t="n"/>
    </row>
    <row r="34136">
      <c r="N34136" s="561" t="n"/>
    </row>
    <row r="34137">
      <c r="N34137" s="561" t="n"/>
    </row>
    <row r="34138">
      <c r="N34138" s="561" t="n"/>
    </row>
    <row r="34139">
      <c r="N34139" s="561" t="n"/>
    </row>
    <row r="34140">
      <c r="N34140" s="561" t="n"/>
    </row>
    <row r="34141">
      <c r="N34141" s="561" t="n"/>
    </row>
    <row r="34142">
      <c r="N34142" s="561" t="n"/>
    </row>
    <row r="34143">
      <c r="N34143" s="561" t="n"/>
    </row>
    <row r="34144">
      <c r="N34144" s="561" t="n"/>
    </row>
    <row r="34145">
      <c r="N34145" s="561" t="n"/>
    </row>
    <row r="34146">
      <c r="N34146" s="561" t="n"/>
    </row>
    <row r="34147">
      <c r="N34147" s="561" t="n"/>
    </row>
    <row r="34148">
      <c r="N34148" s="561" t="n"/>
    </row>
    <row r="34149">
      <c r="N34149" s="561" t="n"/>
    </row>
    <row r="34150">
      <c r="N34150" s="561" t="n"/>
    </row>
    <row r="34151">
      <c r="N34151" s="561" t="n"/>
    </row>
    <row r="34152">
      <c r="N34152" s="561" t="n"/>
    </row>
    <row r="34153">
      <c r="N34153" s="561" t="n"/>
    </row>
    <row r="34154">
      <c r="N34154" s="561" t="n"/>
    </row>
    <row r="34155">
      <c r="N34155" s="561" t="n"/>
    </row>
    <row r="34156">
      <c r="N34156" s="561" t="n"/>
    </row>
    <row r="34157">
      <c r="N34157" s="561" t="n"/>
    </row>
    <row r="34158">
      <c r="N34158" s="561" t="n"/>
    </row>
    <row r="34159">
      <c r="N34159" s="561" t="n"/>
    </row>
    <row r="34160">
      <c r="N34160" s="561" t="n"/>
    </row>
    <row r="34161">
      <c r="N34161" s="561" t="n"/>
    </row>
    <row r="34162">
      <c r="N34162" s="561" t="n"/>
    </row>
    <row r="34163">
      <c r="N34163" s="561" t="n"/>
    </row>
    <row r="34164">
      <c r="N34164" s="561" t="n"/>
    </row>
    <row r="34165">
      <c r="N34165" s="561" t="n"/>
    </row>
    <row r="34166">
      <c r="N34166" s="561" t="n"/>
    </row>
    <row r="34167">
      <c r="N34167" s="561" t="n"/>
    </row>
    <row r="34168">
      <c r="N34168" s="561" t="n"/>
    </row>
    <row r="34169">
      <c r="N34169" s="561" t="n"/>
    </row>
    <row r="34170">
      <c r="N34170" s="561" t="n"/>
    </row>
    <row r="34171">
      <c r="N34171" s="561" t="n"/>
    </row>
    <row r="34172">
      <c r="N34172" s="561" t="n"/>
    </row>
    <row r="34173">
      <c r="N34173" s="561" t="n"/>
    </row>
    <row r="34174">
      <c r="N34174" s="561" t="n"/>
    </row>
    <row r="34175">
      <c r="N34175" s="561" t="n"/>
    </row>
    <row r="34176">
      <c r="N34176" s="561" t="n"/>
    </row>
    <row r="34177">
      <c r="N34177" s="561" t="n"/>
    </row>
    <row r="34178">
      <c r="N34178" s="561" t="n"/>
    </row>
    <row r="34179">
      <c r="N34179" s="561" t="n"/>
    </row>
    <row r="34180">
      <c r="N34180" s="561" t="n"/>
    </row>
    <row r="34181">
      <c r="N34181" s="561" t="n"/>
    </row>
    <row r="34182">
      <c r="N34182" s="561" t="n"/>
    </row>
    <row r="34183">
      <c r="N34183" s="561" t="n"/>
    </row>
    <row r="34184">
      <c r="N34184" s="561" t="n"/>
    </row>
    <row r="34185">
      <c r="N34185" s="561" t="n"/>
    </row>
    <row r="34186">
      <c r="N34186" s="561" t="n"/>
    </row>
    <row r="34187">
      <c r="N34187" s="561" t="n"/>
    </row>
    <row r="34188">
      <c r="N34188" s="561" t="n"/>
    </row>
    <row r="34189">
      <c r="N34189" s="561" t="n"/>
    </row>
    <row r="34190">
      <c r="N34190" s="561" t="n"/>
    </row>
    <row r="34191">
      <c r="N34191" s="561" t="n"/>
    </row>
    <row r="34192">
      <c r="N34192" s="561" t="n"/>
    </row>
    <row r="34193">
      <c r="N34193" s="561" t="n"/>
    </row>
    <row r="34194">
      <c r="N34194" s="561" t="n"/>
    </row>
    <row r="34195">
      <c r="N34195" s="561" t="n"/>
    </row>
    <row r="34196">
      <c r="N34196" s="561" t="n"/>
    </row>
    <row r="34197">
      <c r="N34197" s="561" t="n"/>
    </row>
    <row r="34198">
      <c r="N34198" s="561" t="n"/>
    </row>
    <row r="34199">
      <c r="N34199" s="561" t="n"/>
    </row>
    <row r="34200">
      <c r="N34200" s="561" t="n"/>
    </row>
    <row r="34201">
      <c r="N34201" s="561" t="n"/>
    </row>
    <row r="34202">
      <c r="N34202" s="561" t="n"/>
    </row>
    <row r="34203">
      <c r="N34203" s="561" t="n"/>
    </row>
    <row r="34204">
      <c r="N34204" s="561" t="n"/>
    </row>
    <row r="34205">
      <c r="N34205" s="561" t="n"/>
    </row>
    <row r="34206">
      <c r="N34206" s="561" t="n"/>
    </row>
    <row r="34207">
      <c r="N34207" s="561" t="n"/>
    </row>
    <row r="34208">
      <c r="N34208" s="561" t="n"/>
    </row>
    <row r="34209">
      <c r="N34209" s="561" t="n"/>
    </row>
    <row r="34210">
      <c r="N34210" s="561" t="n"/>
    </row>
    <row r="34211">
      <c r="N34211" s="561" t="n"/>
    </row>
    <row r="34212">
      <c r="N34212" s="561" t="n"/>
    </row>
    <row r="34213">
      <c r="N34213" s="561" t="n"/>
    </row>
    <row r="34214">
      <c r="N34214" s="561" t="n"/>
    </row>
    <row r="34215">
      <c r="N34215" s="561" t="n"/>
    </row>
    <row r="34216">
      <c r="N34216" s="561" t="n"/>
    </row>
    <row r="34217">
      <c r="N34217" s="561" t="n"/>
    </row>
    <row r="34218">
      <c r="N34218" s="561" t="n"/>
    </row>
    <row r="34219">
      <c r="N34219" s="561" t="n"/>
    </row>
    <row r="34220">
      <c r="N34220" s="561" t="n"/>
    </row>
    <row r="34221">
      <c r="N34221" s="561" t="n"/>
    </row>
    <row r="34222">
      <c r="N34222" s="561" t="n"/>
    </row>
    <row r="34223">
      <c r="N34223" s="561" t="n"/>
    </row>
    <row r="34224">
      <c r="N34224" s="561" t="n"/>
    </row>
    <row r="34225">
      <c r="N34225" s="561" t="n"/>
    </row>
    <row r="34226">
      <c r="N34226" s="561" t="n"/>
    </row>
    <row r="34227">
      <c r="N34227" s="561" t="n"/>
    </row>
    <row r="34228">
      <c r="N34228" s="561" t="n"/>
    </row>
    <row r="34229">
      <c r="N34229" s="561" t="n"/>
    </row>
    <row r="34230">
      <c r="N34230" s="561" t="n"/>
    </row>
    <row r="34231">
      <c r="N34231" s="561" t="n"/>
    </row>
    <row r="34232">
      <c r="N34232" s="561" t="n"/>
    </row>
    <row r="34233">
      <c r="N34233" s="561" t="n"/>
    </row>
    <row r="34234">
      <c r="N34234" s="561" t="n"/>
    </row>
    <row r="34235">
      <c r="N34235" s="561" t="n"/>
    </row>
    <row r="34236">
      <c r="N34236" s="561" t="n"/>
    </row>
    <row r="34237">
      <c r="N34237" s="561" t="n"/>
    </row>
    <row r="34238">
      <c r="N34238" s="561" t="n"/>
    </row>
    <row r="34239">
      <c r="N34239" s="561" t="n"/>
    </row>
    <row r="34240">
      <c r="N34240" s="561" t="n"/>
    </row>
    <row r="34241">
      <c r="N34241" s="561" t="n"/>
    </row>
    <row r="34242">
      <c r="N34242" s="561" t="n"/>
    </row>
    <row r="34243">
      <c r="N34243" s="561" t="n"/>
    </row>
    <row r="34244">
      <c r="N34244" s="561" t="n"/>
    </row>
    <row r="34245">
      <c r="N34245" s="561" t="n"/>
    </row>
    <row r="34246">
      <c r="N34246" s="561" t="n"/>
    </row>
    <row r="34247">
      <c r="N34247" s="561" t="n"/>
    </row>
    <row r="34248">
      <c r="N34248" s="561" t="n"/>
    </row>
    <row r="34249">
      <c r="N34249" s="561" t="n"/>
    </row>
    <row r="34250">
      <c r="N34250" s="561" t="n"/>
    </row>
    <row r="34251">
      <c r="N34251" s="561" t="n"/>
    </row>
    <row r="34252">
      <c r="N34252" s="561" t="n"/>
    </row>
    <row r="34253">
      <c r="N34253" s="561" t="n"/>
    </row>
    <row r="34254">
      <c r="N34254" s="561" t="n"/>
    </row>
    <row r="34255">
      <c r="N34255" s="561" t="n"/>
    </row>
    <row r="34256">
      <c r="N34256" s="561" t="n"/>
    </row>
    <row r="34257">
      <c r="N34257" s="561" t="n"/>
    </row>
    <row r="34258">
      <c r="N34258" s="561" t="n"/>
    </row>
    <row r="34259">
      <c r="N34259" s="561" t="n"/>
    </row>
    <row r="34260">
      <c r="N34260" s="561" t="n"/>
    </row>
    <row r="34261">
      <c r="N34261" s="561" t="n"/>
    </row>
    <row r="34262">
      <c r="N34262" s="561" t="n"/>
    </row>
    <row r="34263">
      <c r="N34263" s="561" t="n"/>
    </row>
    <row r="34264">
      <c r="N34264" s="561" t="n"/>
    </row>
    <row r="34265">
      <c r="N34265" s="561" t="n"/>
    </row>
    <row r="34266">
      <c r="N34266" s="561" t="n"/>
    </row>
    <row r="34267">
      <c r="N34267" s="561" t="n"/>
    </row>
    <row r="34268">
      <c r="N34268" s="561" t="n"/>
    </row>
    <row r="34269">
      <c r="N34269" s="561" t="n"/>
    </row>
    <row r="34270">
      <c r="N34270" s="561" t="n"/>
    </row>
    <row r="34271">
      <c r="N34271" s="561" t="n"/>
    </row>
    <row r="34272">
      <c r="N34272" s="561" t="n"/>
    </row>
    <row r="34273">
      <c r="N34273" s="561" t="n"/>
    </row>
    <row r="34274">
      <c r="N34274" s="561" t="n"/>
    </row>
    <row r="34275">
      <c r="N34275" s="561" t="n"/>
    </row>
    <row r="34276">
      <c r="N34276" s="561" t="n"/>
    </row>
    <row r="34277">
      <c r="N34277" s="561" t="n"/>
    </row>
    <row r="34278">
      <c r="N34278" s="561" t="n"/>
    </row>
    <row r="34279">
      <c r="N34279" s="561" t="n"/>
    </row>
    <row r="34280">
      <c r="N34280" s="561" t="n"/>
    </row>
    <row r="34281">
      <c r="N34281" s="561" t="n"/>
    </row>
    <row r="34282">
      <c r="N34282" s="561" t="n"/>
    </row>
    <row r="34283">
      <c r="N34283" s="561" t="n"/>
    </row>
    <row r="34284">
      <c r="N34284" s="561" t="n"/>
    </row>
    <row r="34285">
      <c r="N34285" s="561" t="n"/>
    </row>
    <row r="34286">
      <c r="N34286" s="561" t="n"/>
    </row>
    <row r="34287">
      <c r="N34287" s="561" t="n"/>
    </row>
    <row r="34288">
      <c r="N34288" s="561" t="n"/>
    </row>
    <row r="34289">
      <c r="N34289" s="561" t="n"/>
    </row>
    <row r="34290">
      <c r="N34290" s="561" t="n"/>
    </row>
    <row r="34291">
      <c r="N34291" s="561" t="n"/>
    </row>
    <row r="34292">
      <c r="N34292" s="561" t="n"/>
    </row>
    <row r="34293">
      <c r="N34293" s="561" t="n"/>
    </row>
    <row r="34294">
      <c r="N34294" s="561" t="n"/>
    </row>
    <row r="34295">
      <c r="N34295" s="561" t="n"/>
    </row>
    <row r="34296">
      <c r="N34296" s="561" t="n"/>
    </row>
    <row r="34297">
      <c r="N34297" s="561" t="n"/>
    </row>
    <row r="34298">
      <c r="N34298" s="561" t="n"/>
    </row>
    <row r="34299">
      <c r="N34299" s="561" t="n"/>
    </row>
    <row r="34300">
      <c r="N34300" s="561" t="n"/>
    </row>
    <row r="34301">
      <c r="N34301" s="561" t="n"/>
    </row>
    <row r="34302">
      <c r="N34302" s="561" t="n"/>
    </row>
    <row r="34303">
      <c r="N34303" s="561" t="n"/>
    </row>
    <row r="34304">
      <c r="N34304" s="561" t="n"/>
    </row>
    <row r="34305">
      <c r="N34305" s="561" t="n"/>
    </row>
    <row r="34306">
      <c r="N34306" s="561" t="n"/>
    </row>
    <row r="34307">
      <c r="N34307" s="561" t="n"/>
    </row>
    <row r="34308">
      <c r="N34308" s="561" t="n"/>
    </row>
    <row r="34309">
      <c r="N34309" s="561" t="n"/>
    </row>
    <row r="34310">
      <c r="N34310" s="561" t="n"/>
    </row>
    <row r="34311">
      <c r="N34311" s="561" t="n"/>
    </row>
    <row r="34312">
      <c r="N34312" s="561" t="n"/>
    </row>
    <row r="34313">
      <c r="N34313" s="561" t="n"/>
    </row>
    <row r="34314">
      <c r="N34314" s="561" t="n"/>
    </row>
    <row r="34315">
      <c r="N34315" s="561" t="n"/>
    </row>
    <row r="34316">
      <c r="N34316" s="561" t="n"/>
    </row>
    <row r="34317">
      <c r="N34317" s="561" t="n"/>
    </row>
    <row r="34318">
      <c r="N34318" s="561" t="n"/>
    </row>
    <row r="34319">
      <c r="N34319" s="561" t="n"/>
    </row>
    <row r="34320">
      <c r="N34320" s="561" t="n"/>
    </row>
    <row r="34321">
      <c r="N34321" s="561" t="n"/>
    </row>
    <row r="34322">
      <c r="N34322" s="561" t="n"/>
    </row>
    <row r="34323">
      <c r="N34323" s="561" t="n"/>
    </row>
    <row r="34324">
      <c r="N34324" s="561" t="n"/>
    </row>
    <row r="34325">
      <c r="N34325" s="561" t="n"/>
    </row>
    <row r="34326">
      <c r="N34326" s="561" t="n"/>
    </row>
    <row r="34327">
      <c r="N34327" s="561" t="n"/>
    </row>
    <row r="34328">
      <c r="N34328" s="561" t="n"/>
    </row>
    <row r="34329">
      <c r="N34329" s="561" t="n"/>
    </row>
    <row r="34330">
      <c r="N34330" s="561" t="n"/>
    </row>
    <row r="34331">
      <c r="N34331" s="561" t="n"/>
    </row>
    <row r="34332">
      <c r="N34332" s="561" t="n"/>
    </row>
    <row r="34333">
      <c r="N34333" s="561" t="n"/>
    </row>
    <row r="34334">
      <c r="N34334" s="561" t="n"/>
    </row>
    <row r="34335">
      <c r="N34335" s="561" t="n"/>
    </row>
    <row r="34336">
      <c r="N34336" s="561" t="n"/>
    </row>
    <row r="34337">
      <c r="N34337" s="561" t="n"/>
    </row>
    <row r="34338">
      <c r="N34338" s="561" t="n"/>
    </row>
    <row r="34339">
      <c r="N34339" s="561" t="n"/>
    </row>
    <row r="34340">
      <c r="N34340" s="561" t="n"/>
    </row>
    <row r="34341">
      <c r="N34341" s="561" t="n"/>
    </row>
    <row r="34342">
      <c r="N34342" s="561" t="n"/>
    </row>
    <row r="34343">
      <c r="N34343" s="561" t="n"/>
    </row>
    <row r="34344">
      <c r="N34344" s="561" t="n"/>
    </row>
    <row r="34345">
      <c r="N34345" s="561" t="n"/>
    </row>
    <row r="34346">
      <c r="N34346" s="561" t="n"/>
    </row>
    <row r="34347">
      <c r="N34347" s="561" t="n"/>
    </row>
    <row r="34348">
      <c r="N34348" s="561" t="n"/>
    </row>
    <row r="34349">
      <c r="N34349" s="561" t="n"/>
    </row>
    <row r="34350">
      <c r="N34350" s="561" t="n"/>
    </row>
    <row r="34351">
      <c r="N34351" s="561" t="n"/>
    </row>
    <row r="34352">
      <c r="N34352" s="561" t="n"/>
    </row>
    <row r="34353">
      <c r="N34353" s="561" t="n"/>
    </row>
    <row r="34354">
      <c r="N34354" s="561" t="n"/>
    </row>
    <row r="34355">
      <c r="N34355" s="561" t="n"/>
    </row>
    <row r="34356">
      <c r="N34356" s="561" t="n"/>
    </row>
    <row r="34357">
      <c r="N34357" s="561" t="n"/>
    </row>
    <row r="34358">
      <c r="N34358" s="561" t="n"/>
    </row>
    <row r="34359">
      <c r="N34359" s="561" t="n"/>
    </row>
    <row r="34360">
      <c r="N34360" s="561" t="n"/>
    </row>
    <row r="34361">
      <c r="N34361" s="561" t="n"/>
    </row>
    <row r="34362">
      <c r="N34362" s="561" t="n"/>
    </row>
    <row r="34363">
      <c r="N34363" s="561" t="n"/>
    </row>
    <row r="34364">
      <c r="N34364" s="561" t="n"/>
    </row>
    <row r="34365">
      <c r="N34365" s="561" t="n"/>
    </row>
    <row r="34366">
      <c r="N34366" s="561" t="n"/>
    </row>
    <row r="34367">
      <c r="N34367" s="561" t="n"/>
    </row>
    <row r="34368">
      <c r="N34368" s="561" t="n"/>
    </row>
    <row r="34369">
      <c r="N34369" s="561" t="n"/>
    </row>
    <row r="34370">
      <c r="N34370" s="561" t="n"/>
    </row>
    <row r="34371">
      <c r="N34371" s="561" t="n"/>
    </row>
    <row r="34372">
      <c r="N34372" s="561" t="n"/>
    </row>
    <row r="34373">
      <c r="N34373" s="561" t="n"/>
    </row>
    <row r="34374">
      <c r="N34374" s="561" t="n"/>
    </row>
    <row r="34375">
      <c r="N34375" s="561" t="n"/>
    </row>
    <row r="34376">
      <c r="N34376" s="561" t="n"/>
    </row>
    <row r="34377">
      <c r="N34377" s="561" t="n"/>
    </row>
    <row r="34378">
      <c r="N34378" s="561" t="n"/>
    </row>
    <row r="34379">
      <c r="N34379" s="561" t="n"/>
    </row>
    <row r="34380">
      <c r="N34380" s="561" t="n"/>
    </row>
    <row r="34381">
      <c r="N34381" s="561" t="n"/>
    </row>
    <row r="34382">
      <c r="N34382" s="561" t="n"/>
    </row>
    <row r="34383">
      <c r="N34383" s="561" t="n"/>
    </row>
    <row r="34384">
      <c r="N34384" s="561" t="n"/>
    </row>
    <row r="34385">
      <c r="N34385" s="561" t="n"/>
    </row>
    <row r="34386">
      <c r="N34386" s="561" t="n"/>
    </row>
    <row r="34387">
      <c r="N34387" s="561" t="n"/>
    </row>
    <row r="34388">
      <c r="N34388" s="561" t="n"/>
    </row>
    <row r="34389">
      <c r="N34389" s="561" t="n"/>
    </row>
    <row r="34390">
      <c r="N34390" s="561" t="n"/>
    </row>
    <row r="34391">
      <c r="N34391" s="561" t="n"/>
    </row>
    <row r="34392">
      <c r="N34392" s="561" t="n"/>
    </row>
    <row r="34393">
      <c r="N34393" s="561" t="n"/>
    </row>
    <row r="34394">
      <c r="N34394" s="561" t="n"/>
    </row>
    <row r="34395">
      <c r="N34395" s="561" t="n"/>
    </row>
    <row r="34396">
      <c r="N34396" s="561" t="n"/>
    </row>
    <row r="34397">
      <c r="N34397" s="561" t="n"/>
    </row>
    <row r="34398">
      <c r="N34398" s="561" t="n"/>
    </row>
    <row r="34399">
      <c r="N34399" s="561" t="n"/>
    </row>
    <row r="34400">
      <c r="N34400" s="561" t="n"/>
    </row>
    <row r="34401">
      <c r="N34401" s="561" t="n"/>
    </row>
    <row r="34402">
      <c r="N34402" s="561" t="n"/>
    </row>
    <row r="34403">
      <c r="N34403" s="561" t="n"/>
    </row>
    <row r="34404">
      <c r="N34404" s="561" t="n"/>
    </row>
    <row r="34405">
      <c r="N34405" s="561" t="n"/>
    </row>
    <row r="34406">
      <c r="N34406" s="561" t="n"/>
    </row>
    <row r="34407">
      <c r="N34407" s="561" t="n"/>
    </row>
    <row r="34408">
      <c r="N34408" s="561" t="n"/>
    </row>
    <row r="34409">
      <c r="N34409" s="561" t="n"/>
    </row>
    <row r="34410">
      <c r="N34410" s="561" t="n"/>
    </row>
    <row r="34411">
      <c r="N34411" s="561" t="n"/>
    </row>
    <row r="34412">
      <c r="N34412" s="561" t="n"/>
    </row>
    <row r="34413">
      <c r="N34413" s="561" t="n"/>
    </row>
    <row r="34414">
      <c r="N34414" s="561" t="n"/>
    </row>
    <row r="34415">
      <c r="N34415" s="561" t="n"/>
    </row>
    <row r="34416">
      <c r="N34416" s="561" t="n"/>
    </row>
    <row r="34417">
      <c r="N34417" s="561" t="n"/>
    </row>
    <row r="34418">
      <c r="N34418" s="561" t="n"/>
    </row>
    <row r="34419">
      <c r="N34419" s="561" t="n"/>
    </row>
    <row r="34420">
      <c r="N34420" s="561" t="n"/>
    </row>
    <row r="34421">
      <c r="N34421" s="561" t="n"/>
    </row>
    <row r="34422">
      <c r="N34422" s="561" t="n"/>
    </row>
    <row r="34423">
      <c r="N34423" s="561" t="n"/>
    </row>
    <row r="34424">
      <c r="N34424" s="561" t="n"/>
    </row>
    <row r="34425">
      <c r="N34425" s="561" t="n"/>
    </row>
    <row r="34426">
      <c r="N34426" s="561" t="n"/>
    </row>
    <row r="34427">
      <c r="N34427" s="561" t="n"/>
    </row>
    <row r="34428">
      <c r="N34428" s="561" t="n"/>
    </row>
    <row r="34429">
      <c r="N34429" s="561" t="n"/>
    </row>
    <row r="34430">
      <c r="N34430" s="561" t="n"/>
    </row>
    <row r="34431">
      <c r="N34431" s="561" t="n"/>
    </row>
    <row r="34432">
      <c r="N34432" s="561" t="n"/>
    </row>
    <row r="34433">
      <c r="N34433" s="561" t="n"/>
    </row>
    <row r="34434">
      <c r="N34434" s="561" t="n"/>
    </row>
    <row r="34435">
      <c r="N34435" s="561" t="n"/>
    </row>
    <row r="34436">
      <c r="N34436" s="561" t="n"/>
    </row>
    <row r="34437">
      <c r="N34437" s="561" t="n"/>
    </row>
    <row r="34438">
      <c r="N34438" s="561" t="n"/>
    </row>
    <row r="34439">
      <c r="N34439" s="561" t="n"/>
    </row>
    <row r="34440">
      <c r="N34440" s="561" t="n"/>
    </row>
    <row r="34441">
      <c r="N34441" s="561" t="n"/>
    </row>
    <row r="34442">
      <c r="N34442" s="561" t="n"/>
    </row>
    <row r="34443">
      <c r="N34443" s="561" t="n"/>
    </row>
    <row r="34444">
      <c r="N34444" s="561" t="n"/>
    </row>
    <row r="34445">
      <c r="N34445" s="561" t="n"/>
    </row>
    <row r="34446">
      <c r="N34446" s="561" t="n"/>
    </row>
    <row r="34447">
      <c r="N34447" s="561" t="n"/>
    </row>
    <row r="34448">
      <c r="N34448" s="561" t="n"/>
    </row>
    <row r="34449">
      <c r="N34449" s="561" t="n"/>
    </row>
    <row r="34450">
      <c r="N34450" s="561" t="n"/>
    </row>
    <row r="34451">
      <c r="N34451" s="561" t="n"/>
    </row>
    <row r="34452">
      <c r="N34452" s="561" t="n"/>
    </row>
    <row r="34453">
      <c r="N34453" s="561" t="n"/>
    </row>
    <row r="34454">
      <c r="N34454" s="561" t="n"/>
    </row>
    <row r="34455">
      <c r="N34455" s="561" t="n"/>
    </row>
    <row r="34456">
      <c r="N34456" s="561" t="n"/>
    </row>
    <row r="34457">
      <c r="N34457" s="561" t="n"/>
    </row>
    <row r="34458">
      <c r="N34458" s="561" t="n"/>
    </row>
    <row r="34459">
      <c r="N34459" s="561" t="n"/>
    </row>
    <row r="34460">
      <c r="N34460" s="561" t="n"/>
    </row>
    <row r="34461">
      <c r="N34461" s="561" t="n"/>
    </row>
    <row r="34462">
      <c r="N34462" s="561" t="n"/>
    </row>
    <row r="34463">
      <c r="N34463" s="561" t="n"/>
    </row>
    <row r="34464">
      <c r="N34464" s="561" t="n"/>
    </row>
    <row r="34465">
      <c r="N34465" s="561" t="n"/>
    </row>
    <row r="34466">
      <c r="N34466" s="561" t="n"/>
    </row>
    <row r="34467">
      <c r="N34467" s="561" t="n"/>
    </row>
    <row r="34468">
      <c r="N34468" s="561" t="n"/>
    </row>
    <row r="34469">
      <c r="N34469" s="561" t="n"/>
    </row>
    <row r="34470">
      <c r="N34470" s="561" t="n"/>
    </row>
    <row r="34471">
      <c r="N34471" s="561" t="n"/>
    </row>
    <row r="34472">
      <c r="N34472" s="561" t="n"/>
    </row>
    <row r="34473">
      <c r="N34473" s="561" t="n"/>
    </row>
    <row r="34474">
      <c r="N34474" s="561" t="n"/>
    </row>
    <row r="34475">
      <c r="N34475" s="561" t="n"/>
    </row>
    <row r="34476">
      <c r="N34476" s="561" t="n"/>
    </row>
    <row r="34477">
      <c r="N34477" s="561" t="n"/>
    </row>
    <row r="34478">
      <c r="N34478" s="561" t="n"/>
    </row>
    <row r="34479">
      <c r="N34479" s="561" t="n"/>
    </row>
    <row r="34480">
      <c r="N34480" s="561" t="n"/>
    </row>
    <row r="34481">
      <c r="N34481" s="561" t="n"/>
    </row>
    <row r="34482">
      <c r="N34482" s="561" t="n"/>
    </row>
    <row r="34483">
      <c r="N34483" s="561" t="n"/>
    </row>
    <row r="34484">
      <c r="N34484" s="561" t="n"/>
    </row>
    <row r="34485">
      <c r="N34485" s="561" t="n"/>
    </row>
    <row r="34486">
      <c r="N34486" s="561" t="n"/>
    </row>
    <row r="34487">
      <c r="N34487" s="561" t="n"/>
    </row>
    <row r="34488">
      <c r="N34488" s="561" t="n"/>
    </row>
    <row r="34489">
      <c r="N34489" s="561" t="n"/>
    </row>
    <row r="34490">
      <c r="N34490" s="561" t="n"/>
    </row>
    <row r="34491">
      <c r="N34491" s="561" t="n"/>
    </row>
    <row r="34492">
      <c r="N34492" s="561" t="n"/>
    </row>
    <row r="34493">
      <c r="N34493" s="561" t="n"/>
    </row>
    <row r="34494">
      <c r="N34494" s="561" t="n"/>
    </row>
    <row r="34495">
      <c r="N34495" s="561" t="n"/>
    </row>
    <row r="34496">
      <c r="N34496" s="561" t="n"/>
    </row>
    <row r="34497">
      <c r="N34497" s="561" t="n"/>
    </row>
    <row r="34498">
      <c r="N34498" s="561" t="n"/>
    </row>
    <row r="34499">
      <c r="N34499" s="561" t="n"/>
    </row>
    <row r="34500">
      <c r="N34500" s="561" t="n"/>
    </row>
    <row r="34501">
      <c r="N34501" s="561" t="n"/>
    </row>
    <row r="34502">
      <c r="N34502" s="561" t="n"/>
    </row>
    <row r="34503">
      <c r="N34503" s="561" t="n"/>
    </row>
    <row r="34504">
      <c r="N34504" s="561" t="n"/>
    </row>
    <row r="34505">
      <c r="N34505" s="561" t="n"/>
    </row>
    <row r="34506">
      <c r="N34506" s="561" t="n"/>
    </row>
    <row r="34507">
      <c r="N34507" s="561" t="n"/>
    </row>
    <row r="34508">
      <c r="N34508" s="561" t="n"/>
    </row>
    <row r="34509">
      <c r="N34509" s="561" t="n"/>
    </row>
    <row r="34510">
      <c r="N34510" s="561" t="n"/>
    </row>
    <row r="34511">
      <c r="N34511" s="561" t="n"/>
    </row>
    <row r="34512">
      <c r="N34512" s="561" t="n"/>
    </row>
    <row r="34513">
      <c r="N34513" s="561" t="n"/>
    </row>
    <row r="34514">
      <c r="N34514" s="561" t="n"/>
    </row>
    <row r="34515">
      <c r="N34515" s="561" t="n"/>
    </row>
    <row r="34516">
      <c r="N34516" s="561" t="n"/>
    </row>
    <row r="34517">
      <c r="N34517" s="561" t="n"/>
    </row>
    <row r="34518">
      <c r="N34518" s="561" t="n"/>
    </row>
    <row r="34519">
      <c r="N34519" s="561" t="n"/>
    </row>
    <row r="34520">
      <c r="N34520" s="561" t="n"/>
    </row>
    <row r="34521">
      <c r="N34521" s="561" t="n"/>
    </row>
    <row r="34522">
      <c r="N34522" s="561" t="n"/>
    </row>
    <row r="34523">
      <c r="N34523" s="561" t="n"/>
    </row>
    <row r="34524">
      <c r="N34524" s="561" t="n"/>
    </row>
    <row r="34525">
      <c r="N34525" s="561" t="n"/>
    </row>
    <row r="34526">
      <c r="N34526" s="561" t="n"/>
    </row>
    <row r="34527">
      <c r="N34527" s="561" t="n"/>
    </row>
    <row r="34528">
      <c r="N34528" s="561" t="n"/>
    </row>
    <row r="34529">
      <c r="N34529" s="561" t="n"/>
    </row>
    <row r="34530">
      <c r="N34530" s="561" t="n"/>
    </row>
    <row r="34531">
      <c r="N34531" s="561" t="n"/>
    </row>
    <row r="34532">
      <c r="N34532" s="561" t="n"/>
    </row>
    <row r="34533">
      <c r="N34533" s="561" t="n"/>
    </row>
    <row r="34534">
      <c r="N34534" s="561" t="n"/>
    </row>
    <row r="34535">
      <c r="N34535" s="561" t="n"/>
    </row>
    <row r="34536">
      <c r="N34536" s="561" t="n"/>
    </row>
    <row r="34537">
      <c r="N34537" s="561" t="n"/>
    </row>
    <row r="34538">
      <c r="N34538" s="561" t="n"/>
    </row>
    <row r="34539">
      <c r="N34539" s="561" t="n"/>
    </row>
    <row r="34540">
      <c r="N34540" s="561" t="n"/>
    </row>
    <row r="34541">
      <c r="N34541" s="561" t="n"/>
    </row>
    <row r="34542">
      <c r="N34542" s="561" t="n"/>
    </row>
    <row r="34543">
      <c r="N34543" s="561" t="n"/>
    </row>
    <row r="34544">
      <c r="N34544" s="561" t="n"/>
    </row>
    <row r="34545">
      <c r="N34545" s="561" t="n"/>
    </row>
    <row r="34546">
      <c r="N34546" s="561" t="n"/>
    </row>
    <row r="34547">
      <c r="N34547" s="561" t="n"/>
    </row>
    <row r="34548">
      <c r="N34548" s="561" t="n"/>
    </row>
    <row r="34549">
      <c r="N34549" s="561" t="n"/>
    </row>
    <row r="34550">
      <c r="N34550" s="561" t="n"/>
    </row>
    <row r="34551">
      <c r="N34551" s="561" t="n"/>
    </row>
    <row r="34552">
      <c r="N34552" s="561" t="n"/>
    </row>
    <row r="34553">
      <c r="N34553" s="561" t="n"/>
    </row>
    <row r="34554">
      <c r="N34554" s="561" t="n"/>
    </row>
    <row r="34555">
      <c r="N34555" s="561" t="n"/>
    </row>
    <row r="34556">
      <c r="N34556" s="561" t="n"/>
    </row>
    <row r="34557">
      <c r="N34557" s="561" t="n"/>
    </row>
    <row r="34558">
      <c r="N34558" s="561" t="n"/>
    </row>
    <row r="34559">
      <c r="N34559" s="561" t="n"/>
    </row>
    <row r="34560">
      <c r="N34560" s="561" t="n"/>
    </row>
    <row r="34561">
      <c r="N34561" s="561" t="n"/>
    </row>
    <row r="34562">
      <c r="N34562" s="561" t="n"/>
    </row>
    <row r="34563">
      <c r="N34563" s="561" t="n"/>
    </row>
    <row r="34564">
      <c r="N34564" s="561" t="n"/>
    </row>
    <row r="34565">
      <c r="N34565" s="561" t="n"/>
    </row>
    <row r="34566">
      <c r="N34566" s="561" t="n"/>
    </row>
    <row r="34567">
      <c r="N34567" s="561" t="n"/>
    </row>
    <row r="34568">
      <c r="N34568" s="561" t="n"/>
    </row>
    <row r="34569">
      <c r="N34569" s="561" t="n"/>
    </row>
    <row r="34570">
      <c r="N34570" s="561" t="n"/>
    </row>
    <row r="34571">
      <c r="N34571" s="561" t="n"/>
    </row>
    <row r="34572">
      <c r="N34572" s="561" t="n"/>
    </row>
    <row r="34573">
      <c r="N34573" s="561" t="n"/>
    </row>
    <row r="34574">
      <c r="N34574" s="561" t="n"/>
    </row>
    <row r="34575">
      <c r="N34575" s="561" t="n"/>
    </row>
    <row r="34576">
      <c r="N34576" s="561" t="n"/>
    </row>
    <row r="34577">
      <c r="N34577" s="561" t="n"/>
    </row>
    <row r="34578">
      <c r="N34578" s="561" t="n"/>
    </row>
    <row r="34579">
      <c r="N34579" s="561" t="n"/>
    </row>
    <row r="34580">
      <c r="N34580" s="561" t="n"/>
    </row>
    <row r="34581">
      <c r="N34581" s="561" t="n"/>
    </row>
    <row r="34582">
      <c r="N34582" s="561" t="n"/>
    </row>
    <row r="34583">
      <c r="N34583" s="561" t="n"/>
    </row>
    <row r="34584">
      <c r="N34584" s="561" t="n"/>
    </row>
    <row r="34585">
      <c r="N34585" s="561" t="n"/>
    </row>
    <row r="34586">
      <c r="N34586" s="561" t="n"/>
    </row>
    <row r="34587">
      <c r="N34587" s="561" t="n"/>
    </row>
    <row r="34588">
      <c r="N34588" s="561" t="n"/>
    </row>
    <row r="34589">
      <c r="N34589" s="561" t="n"/>
    </row>
    <row r="34590">
      <c r="N34590" s="561" t="n"/>
    </row>
    <row r="34591">
      <c r="N34591" s="561" t="n"/>
    </row>
    <row r="34592">
      <c r="N34592" s="561" t="n"/>
    </row>
    <row r="34593">
      <c r="N34593" s="561" t="n"/>
    </row>
    <row r="34594">
      <c r="N34594" s="561" t="n"/>
    </row>
    <row r="34595">
      <c r="N34595" s="561" t="n"/>
    </row>
    <row r="34596">
      <c r="N34596" s="561" t="n"/>
    </row>
    <row r="34597">
      <c r="N34597" s="561" t="n"/>
    </row>
    <row r="34598">
      <c r="N34598" s="561" t="n"/>
    </row>
    <row r="34599">
      <c r="N34599" s="561" t="n"/>
    </row>
    <row r="34600">
      <c r="N34600" s="561" t="n"/>
    </row>
    <row r="34601">
      <c r="N34601" s="561" t="n"/>
    </row>
    <row r="34602">
      <c r="N34602" s="561" t="n"/>
    </row>
    <row r="34603">
      <c r="N34603" s="561" t="n"/>
    </row>
    <row r="34604">
      <c r="N34604" s="561" t="n"/>
    </row>
    <row r="34605">
      <c r="N34605" s="561" t="n"/>
    </row>
    <row r="34606">
      <c r="N34606" s="561" t="n"/>
    </row>
    <row r="34607">
      <c r="N34607" s="561" t="n"/>
    </row>
    <row r="34608">
      <c r="N34608" s="561" t="n"/>
    </row>
    <row r="34609">
      <c r="N34609" s="561" t="n"/>
    </row>
    <row r="34610">
      <c r="N34610" s="561" t="n"/>
    </row>
    <row r="34611">
      <c r="N34611" s="561" t="n"/>
    </row>
    <row r="34612">
      <c r="N34612" s="561" t="n"/>
    </row>
    <row r="34613">
      <c r="N34613" s="561" t="n"/>
    </row>
    <row r="34614">
      <c r="N34614" s="561" t="n"/>
    </row>
    <row r="34615">
      <c r="N34615" s="561" t="n"/>
    </row>
    <row r="34616">
      <c r="N34616" s="561" t="n"/>
    </row>
    <row r="34617">
      <c r="N34617" s="561" t="n"/>
    </row>
    <row r="34618">
      <c r="N34618" s="561" t="n"/>
    </row>
    <row r="34619">
      <c r="N34619" s="561" t="n"/>
    </row>
    <row r="34620">
      <c r="N34620" s="561" t="n"/>
    </row>
    <row r="34621">
      <c r="N34621" s="561" t="n"/>
    </row>
    <row r="34622">
      <c r="N34622" s="561" t="n"/>
    </row>
    <row r="34623">
      <c r="N34623" s="561" t="n"/>
    </row>
    <row r="34624">
      <c r="N34624" s="561" t="n"/>
    </row>
    <row r="34625">
      <c r="N34625" s="561" t="n"/>
    </row>
    <row r="34626">
      <c r="N34626" s="561" t="n"/>
    </row>
    <row r="34627">
      <c r="N34627" s="561" t="n"/>
    </row>
    <row r="34628">
      <c r="N34628" s="561" t="n"/>
    </row>
    <row r="34629">
      <c r="N34629" s="561" t="n"/>
    </row>
    <row r="34630">
      <c r="N34630" s="561" t="n"/>
    </row>
    <row r="34631">
      <c r="N34631" s="561" t="n"/>
    </row>
    <row r="34632">
      <c r="N34632" s="561" t="n"/>
    </row>
    <row r="34633">
      <c r="N34633" s="561" t="n"/>
    </row>
    <row r="34634">
      <c r="N34634" s="561" t="n"/>
    </row>
    <row r="34635">
      <c r="N34635" s="561" t="n"/>
    </row>
    <row r="34636">
      <c r="N34636" s="561" t="n"/>
    </row>
    <row r="34637">
      <c r="N34637" s="561" t="n"/>
    </row>
    <row r="34638">
      <c r="N34638" s="561" t="n"/>
    </row>
    <row r="34639">
      <c r="N34639" s="561" t="n"/>
    </row>
    <row r="34640">
      <c r="N34640" s="561" t="n"/>
    </row>
    <row r="34641">
      <c r="N34641" s="561" t="n"/>
    </row>
    <row r="34642">
      <c r="N34642" s="561" t="n"/>
    </row>
    <row r="34643">
      <c r="N34643" s="561" t="n"/>
    </row>
    <row r="34644">
      <c r="N34644" s="561" t="n"/>
    </row>
    <row r="34645">
      <c r="N34645" s="561" t="n"/>
    </row>
    <row r="34646">
      <c r="N34646" s="561" t="n"/>
    </row>
    <row r="34647">
      <c r="N34647" s="561" t="n"/>
    </row>
    <row r="34648">
      <c r="N34648" s="561" t="n"/>
    </row>
    <row r="34649">
      <c r="N34649" s="561" t="n"/>
    </row>
    <row r="34650">
      <c r="N34650" s="561" t="n"/>
    </row>
    <row r="34651">
      <c r="N34651" s="561" t="n"/>
    </row>
    <row r="34652">
      <c r="N34652" s="561" t="n"/>
    </row>
    <row r="34653">
      <c r="N34653" s="561" t="n"/>
    </row>
    <row r="34654">
      <c r="N34654" s="561" t="n"/>
    </row>
    <row r="34655">
      <c r="N34655" s="561" t="n"/>
    </row>
    <row r="34656">
      <c r="N34656" s="561" t="n"/>
    </row>
    <row r="34657">
      <c r="N34657" s="561" t="n"/>
    </row>
    <row r="34658">
      <c r="N34658" s="561" t="n"/>
    </row>
    <row r="34659">
      <c r="N34659" s="561" t="n"/>
    </row>
    <row r="34660">
      <c r="N34660" s="561" t="n"/>
    </row>
    <row r="34661">
      <c r="N34661" s="561" t="n"/>
    </row>
    <row r="34662">
      <c r="N34662" s="561" t="n"/>
    </row>
    <row r="34663">
      <c r="N34663" s="561" t="n"/>
    </row>
    <row r="34664">
      <c r="N34664" s="561" t="n"/>
    </row>
    <row r="34665">
      <c r="N34665" s="561" t="n"/>
    </row>
    <row r="34666">
      <c r="N34666" s="561" t="n"/>
    </row>
    <row r="34667">
      <c r="N34667" s="561" t="n"/>
    </row>
    <row r="34668">
      <c r="N34668" s="561" t="n"/>
    </row>
    <row r="34669">
      <c r="N34669" s="561" t="n"/>
    </row>
    <row r="34670">
      <c r="N34670" s="561" t="n"/>
    </row>
    <row r="34671">
      <c r="N34671" s="561" t="n"/>
    </row>
    <row r="34672">
      <c r="N34672" s="561" t="n"/>
    </row>
    <row r="34673">
      <c r="N34673" s="561" t="n"/>
    </row>
    <row r="34674">
      <c r="N34674" s="561" t="n"/>
    </row>
    <row r="34675">
      <c r="N34675" s="561" t="n"/>
    </row>
    <row r="34676">
      <c r="N34676" s="561" t="n"/>
    </row>
    <row r="34677">
      <c r="N34677" s="561" t="n"/>
    </row>
    <row r="34678">
      <c r="N34678" s="561" t="n"/>
    </row>
    <row r="34679">
      <c r="N34679" s="561" t="n"/>
    </row>
    <row r="34680">
      <c r="N34680" s="561" t="n"/>
    </row>
    <row r="34681">
      <c r="N34681" s="561" t="n"/>
    </row>
    <row r="34682">
      <c r="N34682" s="561" t="n"/>
    </row>
    <row r="34683">
      <c r="N34683" s="561" t="n"/>
    </row>
    <row r="34684">
      <c r="N34684" s="561" t="n"/>
    </row>
    <row r="34685">
      <c r="N34685" s="561" t="n"/>
    </row>
    <row r="34686">
      <c r="N34686" s="561" t="n"/>
    </row>
    <row r="34687">
      <c r="N34687" s="561" t="n"/>
    </row>
    <row r="34688">
      <c r="N34688" s="561" t="n"/>
    </row>
    <row r="34689">
      <c r="N34689" s="561" t="n"/>
    </row>
    <row r="34690">
      <c r="N34690" s="561" t="n"/>
    </row>
    <row r="34691">
      <c r="N34691" s="561" t="n"/>
    </row>
    <row r="34692">
      <c r="N34692" s="561" t="n"/>
    </row>
    <row r="34693">
      <c r="N34693" s="561" t="n"/>
    </row>
    <row r="34694">
      <c r="N34694" s="561" t="n"/>
    </row>
    <row r="34695">
      <c r="N34695" s="561" t="n"/>
    </row>
    <row r="34696">
      <c r="N34696" s="561" t="n"/>
    </row>
    <row r="34697">
      <c r="N34697" s="561" t="n"/>
    </row>
    <row r="34698">
      <c r="N34698" s="561" t="n"/>
    </row>
    <row r="34699">
      <c r="N34699" s="561" t="n"/>
    </row>
    <row r="34700">
      <c r="N34700" s="561" t="n"/>
    </row>
    <row r="34701">
      <c r="N34701" s="561" t="n"/>
    </row>
    <row r="34702">
      <c r="N34702" s="561" t="n"/>
    </row>
    <row r="34703">
      <c r="N34703" s="561" t="n"/>
    </row>
    <row r="34704">
      <c r="N34704" s="561" t="n"/>
    </row>
    <row r="34705">
      <c r="N34705" s="561" t="n"/>
    </row>
    <row r="34706">
      <c r="N34706" s="561" t="n"/>
    </row>
    <row r="34707">
      <c r="N34707" s="561" t="n"/>
    </row>
    <row r="34708">
      <c r="N34708" s="561" t="n"/>
    </row>
    <row r="34709">
      <c r="N34709" s="561" t="n"/>
    </row>
    <row r="34710">
      <c r="N34710" s="561" t="n"/>
    </row>
    <row r="34711">
      <c r="N34711" s="561" t="n"/>
    </row>
    <row r="34712">
      <c r="N34712" s="561" t="n"/>
    </row>
    <row r="34713">
      <c r="N34713" s="561" t="n"/>
    </row>
    <row r="34714">
      <c r="N34714" s="561" t="n"/>
    </row>
    <row r="34715">
      <c r="N34715" s="561" t="n"/>
    </row>
    <row r="34716">
      <c r="N34716" s="561" t="n"/>
    </row>
    <row r="34717">
      <c r="N34717" s="561" t="n"/>
    </row>
    <row r="34718">
      <c r="N34718" s="561" t="n"/>
    </row>
    <row r="34719">
      <c r="N34719" s="561" t="n"/>
    </row>
    <row r="34720">
      <c r="N34720" s="561" t="n"/>
    </row>
    <row r="34721">
      <c r="N34721" s="561" t="n"/>
    </row>
    <row r="34722">
      <c r="N34722" s="561" t="n"/>
    </row>
    <row r="34723">
      <c r="N34723" s="561" t="n"/>
    </row>
    <row r="34724">
      <c r="N34724" s="561" t="n"/>
    </row>
    <row r="34725">
      <c r="N34725" s="561" t="n"/>
    </row>
    <row r="34726">
      <c r="N34726" s="561" t="n"/>
    </row>
    <row r="34727">
      <c r="N34727" s="561" t="n"/>
    </row>
    <row r="34728">
      <c r="N34728" s="561" t="n"/>
    </row>
    <row r="34729">
      <c r="N34729" s="561" t="n"/>
    </row>
    <row r="34730">
      <c r="N34730" s="561" t="n"/>
    </row>
    <row r="34731">
      <c r="N34731" s="561" t="n"/>
    </row>
    <row r="34732">
      <c r="N34732" s="561" t="n"/>
    </row>
    <row r="34733">
      <c r="N34733" s="561" t="n"/>
    </row>
    <row r="34734">
      <c r="N34734" s="561" t="n"/>
    </row>
    <row r="34735">
      <c r="N34735" s="561" t="n"/>
    </row>
    <row r="34736">
      <c r="N34736" s="561" t="n"/>
    </row>
    <row r="34737">
      <c r="N34737" s="561" t="n"/>
    </row>
    <row r="34738">
      <c r="N34738" s="561" t="n"/>
    </row>
    <row r="34739">
      <c r="N34739" s="561" t="n"/>
    </row>
    <row r="34740">
      <c r="N34740" s="561" t="n"/>
    </row>
    <row r="34741">
      <c r="N34741" s="561" t="n"/>
    </row>
    <row r="34742">
      <c r="N34742" s="561" t="n"/>
    </row>
    <row r="34743">
      <c r="N34743" s="561" t="n"/>
    </row>
    <row r="34744">
      <c r="N34744" s="561" t="n"/>
    </row>
    <row r="34745">
      <c r="N34745" s="561" t="n"/>
    </row>
    <row r="34746">
      <c r="N34746" s="561" t="n"/>
    </row>
    <row r="34747">
      <c r="N34747" s="561" t="n"/>
    </row>
    <row r="34748">
      <c r="N34748" s="561" t="n"/>
    </row>
    <row r="34749">
      <c r="N34749" s="561" t="n"/>
    </row>
    <row r="34750">
      <c r="N34750" s="561" t="n"/>
    </row>
    <row r="34751">
      <c r="N34751" s="561" t="n"/>
    </row>
    <row r="34752">
      <c r="N34752" s="561" t="n"/>
    </row>
    <row r="34753">
      <c r="N34753" s="561" t="n"/>
    </row>
    <row r="34754">
      <c r="N34754" s="561" t="n"/>
    </row>
    <row r="34755">
      <c r="N34755" s="561" t="n"/>
    </row>
    <row r="34756">
      <c r="N34756" s="561" t="n"/>
    </row>
    <row r="34757">
      <c r="N34757" s="561" t="n"/>
    </row>
    <row r="34758">
      <c r="N34758" s="561" t="n"/>
    </row>
    <row r="34759">
      <c r="N34759" s="561" t="n"/>
    </row>
    <row r="34760">
      <c r="N34760" s="561" t="n"/>
    </row>
    <row r="34761">
      <c r="N34761" s="561" t="n"/>
    </row>
    <row r="34762">
      <c r="N34762" s="561" t="n"/>
    </row>
    <row r="34763">
      <c r="N34763" s="561" t="n"/>
    </row>
    <row r="34764">
      <c r="N34764" s="561" t="n"/>
    </row>
    <row r="34765">
      <c r="N34765" s="561" t="n"/>
    </row>
    <row r="34766">
      <c r="N34766" s="561" t="n"/>
    </row>
    <row r="34767">
      <c r="N34767" s="561" t="n"/>
    </row>
    <row r="34768">
      <c r="N34768" s="561" t="n"/>
    </row>
    <row r="34769">
      <c r="N34769" s="561" t="n"/>
    </row>
    <row r="34770">
      <c r="N34770" s="561" t="n"/>
    </row>
    <row r="34771">
      <c r="N34771" s="561" t="n"/>
    </row>
    <row r="34772">
      <c r="N34772" s="561" t="n"/>
    </row>
    <row r="34773">
      <c r="N34773" s="561" t="n"/>
    </row>
    <row r="34774">
      <c r="N34774" s="561" t="n"/>
    </row>
    <row r="34775">
      <c r="N34775" s="561" t="n"/>
    </row>
    <row r="34776">
      <c r="N34776" s="561" t="n"/>
    </row>
    <row r="34777">
      <c r="N34777" s="561" t="n"/>
    </row>
    <row r="34778">
      <c r="N34778" s="561" t="n"/>
    </row>
    <row r="34779">
      <c r="N34779" s="561" t="n"/>
    </row>
    <row r="34780">
      <c r="N34780" s="561" t="n"/>
    </row>
    <row r="34781">
      <c r="N34781" s="561" t="n"/>
    </row>
    <row r="34782">
      <c r="N34782" s="561" t="n"/>
    </row>
    <row r="34783">
      <c r="N34783" s="561" t="n"/>
    </row>
    <row r="34784">
      <c r="N34784" s="561" t="n"/>
    </row>
    <row r="34785">
      <c r="N34785" s="561" t="n"/>
    </row>
    <row r="34786">
      <c r="N34786" s="561" t="n"/>
    </row>
    <row r="34787">
      <c r="N34787" s="561" t="n"/>
    </row>
    <row r="34788">
      <c r="N34788" s="561" t="n"/>
    </row>
    <row r="34789">
      <c r="N34789" s="561" t="n"/>
    </row>
    <row r="34790">
      <c r="N34790" s="561" t="n"/>
    </row>
    <row r="34791">
      <c r="N34791" s="561" t="n"/>
    </row>
    <row r="34792">
      <c r="N34792" s="561" t="n"/>
    </row>
    <row r="34793">
      <c r="N34793" s="561" t="n"/>
    </row>
    <row r="34794">
      <c r="N34794" s="561" t="n"/>
    </row>
    <row r="34795">
      <c r="N34795" s="561" t="n"/>
    </row>
    <row r="34796">
      <c r="N34796" s="561" t="n"/>
    </row>
    <row r="34797">
      <c r="N34797" s="561" t="n"/>
    </row>
    <row r="34798">
      <c r="N34798" s="561" t="n"/>
    </row>
    <row r="34799">
      <c r="N34799" s="561" t="n"/>
    </row>
    <row r="34800">
      <c r="N34800" s="561" t="n"/>
    </row>
    <row r="34801">
      <c r="N34801" s="561" t="n"/>
    </row>
    <row r="34802">
      <c r="N34802" s="561" t="n"/>
    </row>
    <row r="34803">
      <c r="N34803" s="561" t="n"/>
    </row>
    <row r="34804">
      <c r="N34804" s="561" t="n"/>
    </row>
    <row r="34805">
      <c r="N34805" s="561" t="n"/>
    </row>
    <row r="34806">
      <c r="N34806" s="561" t="n"/>
    </row>
    <row r="34807">
      <c r="N34807" s="561" t="n"/>
    </row>
    <row r="34808">
      <c r="N34808" s="561" t="n"/>
    </row>
    <row r="34809">
      <c r="N34809" s="561" t="n"/>
    </row>
    <row r="34810">
      <c r="N34810" s="561" t="n"/>
    </row>
    <row r="34811">
      <c r="N34811" s="561" t="n"/>
    </row>
    <row r="34812">
      <c r="N34812" s="561" t="n"/>
    </row>
    <row r="34813">
      <c r="N34813" s="561" t="n"/>
    </row>
    <row r="34814">
      <c r="N34814" s="561" t="n"/>
    </row>
    <row r="34815">
      <c r="N34815" s="561" t="n"/>
    </row>
    <row r="34816">
      <c r="N34816" s="561" t="n"/>
    </row>
    <row r="34817">
      <c r="N34817" s="561" t="n"/>
    </row>
    <row r="34818">
      <c r="N34818" s="561" t="n"/>
    </row>
    <row r="34819">
      <c r="N34819" s="561" t="n"/>
    </row>
    <row r="34820">
      <c r="N34820" s="561" t="n"/>
    </row>
    <row r="34821">
      <c r="N34821" s="561" t="n"/>
    </row>
    <row r="34822">
      <c r="N34822" s="561" t="n"/>
    </row>
    <row r="34823">
      <c r="N34823" s="561" t="n"/>
    </row>
    <row r="34824">
      <c r="N34824" s="561" t="n"/>
    </row>
    <row r="34825">
      <c r="N34825" s="561" t="n"/>
    </row>
    <row r="34826">
      <c r="N34826" s="561" t="n"/>
    </row>
    <row r="34827">
      <c r="N34827" s="561" t="n"/>
    </row>
    <row r="34828">
      <c r="N34828" s="561" t="n"/>
    </row>
    <row r="34829">
      <c r="N34829" s="561" t="n"/>
    </row>
    <row r="34830">
      <c r="N34830" s="561" t="n"/>
    </row>
    <row r="34831">
      <c r="N34831" s="561" t="n"/>
    </row>
    <row r="34832">
      <c r="N34832" s="561" t="n"/>
    </row>
    <row r="34833">
      <c r="N34833" s="561" t="n"/>
    </row>
    <row r="34834">
      <c r="N34834" s="561" t="n"/>
    </row>
    <row r="34835">
      <c r="N34835" s="561" t="n"/>
    </row>
    <row r="34836">
      <c r="N34836" s="561" t="n"/>
    </row>
    <row r="34837">
      <c r="N34837" s="561" t="n"/>
    </row>
    <row r="34838">
      <c r="N34838" s="561" t="n"/>
    </row>
    <row r="34839">
      <c r="N34839" s="561" t="n"/>
    </row>
    <row r="34840">
      <c r="N34840" s="561" t="n"/>
    </row>
    <row r="34841">
      <c r="N34841" s="561" t="n"/>
    </row>
    <row r="34842">
      <c r="N34842" s="561" t="n"/>
    </row>
    <row r="34843">
      <c r="N34843" s="561" t="n"/>
    </row>
    <row r="34844">
      <c r="N34844" s="561" t="n"/>
    </row>
    <row r="34845">
      <c r="N34845" s="561" t="n"/>
    </row>
    <row r="34846">
      <c r="N34846" s="561" t="n"/>
    </row>
    <row r="34847">
      <c r="N34847" s="561" t="n"/>
    </row>
    <row r="34848">
      <c r="N34848" s="561" t="n"/>
    </row>
    <row r="34849">
      <c r="N34849" s="561" t="n"/>
    </row>
    <row r="34850">
      <c r="N34850" s="561" t="n"/>
    </row>
    <row r="34851">
      <c r="N34851" s="561" t="n"/>
    </row>
    <row r="34852">
      <c r="N34852" s="561" t="n"/>
    </row>
    <row r="34853">
      <c r="N34853" s="561" t="n"/>
    </row>
    <row r="34854">
      <c r="N34854" s="561" t="n"/>
    </row>
    <row r="34855">
      <c r="N34855" s="561" t="n"/>
    </row>
    <row r="34856">
      <c r="N34856" s="561" t="n"/>
    </row>
    <row r="34857">
      <c r="N34857" s="561" t="n"/>
    </row>
    <row r="34858">
      <c r="N34858" s="561" t="n"/>
    </row>
    <row r="34859">
      <c r="N34859" s="561" t="n"/>
    </row>
    <row r="34860">
      <c r="N34860" s="561" t="n"/>
    </row>
    <row r="34861">
      <c r="N34861" s="561" t="n"/>
    </row>
    <row r="34862">
      <c r="N34862" s="561" t="n"/>
    </row>
    <row r="34863">
      <c r="N34863" s="561" t="n"/>
    </row>
    <row r="34864">
      <c r="N34864" s="561" t="n"/>
    </row>
    <row r="34865">
      <c r="N34865" s="561" t="n"/>
    </row>
    <row r="34866">
      <c r="N34866" s="561" t="n"/>
    </row>
    <row r="34867">
      <c r="N34867" s="561" t="n"/>
    </row>
    <row r="34868">
      <c r="N34868" s="561" t="n"/>
    </row>
    <row r="34869">
      <c r="N34869" s="561" t="n"/>
    </row>
    <row r="34870">
      <c r="N34870" s="561" t="n"/>
    </row>
    <row r="34871">
      <c r="N34871" s="561" t="n"/>
    </row>
    <row r="34872">
      <c r="N34872" s="561" t="n"/>
    </row>
    <row r="34873">
      <c r="N34873" s="561" t="n"/>
    </row>
    <row r="34874">
      <c r="N34874" s="561" t="n"/>
    </row>
    <row r="34875">
      <c r="N34875" s="561" t="n"/>
    </row>
    <row r="34876">
      <c r="N34876" s="561" t="n"/>
    </row>
    <row r="34877">
      <c r="N34877" s="561" t="n"/>
    </row>
    <row r="34878">
      <c r="N34878" s="561" t="n"/>
    </row>
    <row r="34879">
      <c r="N34879" s="561" t="n"/>
    </row>
    <row r="34880">
      <c r="N34880" s="561" t="n"/>
    </row>
    <row r="34881">
      <c r="N34881" s="561" t="n"/>
    </row>
    <row r="34882">
      <c r="N34882" s="561" t="n"/>
    </row>
    <row r="34883">
      <c r="N34883" s="561" t="n"/>
    </row>
    <row r="34884">
      <c r="N34884" s="561" t="n"/>
    </row>
    <row r="34885">
      <c r="N34885" s="561" t="n"/>
    </row>
    <row r="34886">
      <c r="N34886" s="561" t="n"/>
    </row>
    <row r="34887">
      <c r="N34887" s="561" t="n"/>
    </row>
    <row r="34888">
      <c r="N34888" s="561" t="n"/>
    </row>
    <row r="34889">
      <c r="N34889" s="561" t="n"/>
    </row>
    <row r="34890">
      <c r="N34890" s="561" t="n"/>
    </row>
    <row r="34891">
      <c r="N34891" s="561" t="n"/>
    </row>
    <row r="34892">
      <c r="N34892" s="561" t="n"/>
    </row>
    <row r="34893">
      <c r="N34893" s="561" t="n"/>
    </row>
    <row r="34894">
      <c r="N34894" s="561" t="n"/>
    </row>
    <row r="34895">
      <c r="N34895" s="561" t="n"/>
    </row>
    <row r="34896">
      <c r="N34896" s="561" t="n"/>
    </row>
    <row r="34897">
      <c r="N34897" s="561" t="n"/>
    </row>
    <row r="34898">
      <c r="N34898" s="561" t="n"/>
    </row>
    <row r="34899">
      <c r="N34899" s="561" t="n"/>
    </row>
    <row r="34900">
      <c r="N34900" s="561" t="n"/>
    </row>
    <row r="34901">
      <c r="N34901" s="561" t="n"/>
    </row>
    <row r="34902">
      <c r="N34902" s="561" t="n"/>
    </row>
    <row r="34903">
      <c r="N34903" s="561" t="n"/>
    </row>
    <row r="34904">
      <c r="N34904" s="561" t="n"/>
    </row>
    <row r="34905">
      <c r="N34905" s="561" t="n"/>
    </row>
    <row r="34906">
      <c r="N34906" s="561" t="n"/>
    </row>
    <row r="34907">
      <c r="N34907" s="561" t="n"/>
    </row>
    <row r="34908">
      <c r="N34908" s="561" t="n"/>
    </row>
    <row r="34909">
      <c r="N34909" s="561" t="n"/>
    </row>
    <row r="34910">
      <c r="N34910" s="561" t="n"/>
    </row>
    <row r="34911">
      <c r="N34911" s="561" t="n"/>
    </row>
    <row r="34912">
      <c r="N34912" s="561" t="n"/>
    </row>
    <row r="34913">
      <c r="N34913" s="561" t="n"/>
    </row>
    <row r="34914">
      <c r="N34914" s="561" t="n"/>
    </row>
    <row r="34915">
      <c r="N34915" s="561" t="n"/>
    </row>
    <row r="34916">
      <c r="N34916" s="561" t="n"/>
    </row>
    <row r="34917">
      <c r="N34917" s="561" t="n"/>
    </row>
    <row r="34918">
      <c r="N34918" s="561" t="n"/>
    </row>
    <row r="34919">
      <c r="N34919" s="561" t="n"/>
    </row>
    <row r="34920">
      <c r="N34920" s="561" t="n"/>
    </row>
    <row r="34921">
      <c r="N34921" s="561" t="n"/>
    </row>
    <row r="34922">
      <c r="N34922" s="561" t="n"/>
    </row>
    <row r="34923">
      <c r="N34923" s="561" t="n"/>
    </row>
    <row r="34924">
      <c r="N34924" s="561" t="n"/>
    </row>
    <row r="34925">
      <c r="N34925" s="561" t="n"/>
    </row>
    <row r="34926">
      <c r="N34926" s="561" t="n"/>
    </row>
    <row r="34927">
      <c r="N34927" s="561" t="n"/>
    </row>
    <row r="34928">
      <c r="N34928" s="561" t="n"/>
    </row>
    <row r="34929">
      <c r="N34929" s="561" t="n"/>
    </row>
    <row r="34930">
      <c r="N34930" s="561" t="n"/>
    </row>
    <row r="34931">
      <c r="N34931" s="561" t="n"/>
    </row>
    <row r="34932">
      <c r="N34932" s="561" t="n"/>
    </row>
    <row r="34933">
      <c r="N34933" s="561" t="n"/>
    </row>
    <row r="34934">
      <c r="N34934" s="561" t="n"/>
    </row>
    <row r="34935">
      <c r="N34935" s="561" t="n"/>
    </row>
    <row r="34936">
      <c r="N34936" s="561" t="n"/>
    </row>
    <row r="34937">
      <c r="N34937" s="561" t="n"/>
    </row>
    <row r="34938">
      <c r="N34938" s="561" t="n"/>
    </row>
    <row r="34939">
      <c r="N34939" s="561" t="n"/>
    </row>
    <row r="34940">
      <c r="N34940" s="561" t="n"/>
    </row>
    <row r="34941">
      <c r="N34941" s="561" t="n"/>
    </row>
    <row r="34942">
      <c r="N34942" s="561" t="n"/>
    </row>
    <row r="34943">
      <c r="N34943" s="561" t="n"/>
    </row>
    <row r="34944">
      <c r="N34944" s="561" t="n"/>
    </row>
    <row r="34945">
      <c r="N34945" s="561" t="n"/>
    </row>
    <row r="34946">
      <c r="N34946" s="561" t="n"/>
    </row>
    <row r="34947">
      <c r="N34947" s="561" t="n"/>
    </row>
    <row r="34948">
      <c r="N34948" s="561" t="n"/>
    </row>
    <row r="34949">
      <c r="N34949" s="561" t="n"/>
    </row>
    <row r="34950">
      <c r="N34950" s="561" t="n"/>
    </row>
    <row r="34951">
      <c r="N34951" s="561" t="n"/>
    </row>
    <row r="34952">
      <c r="N34952" s="561" t="n"/>
    </row>
    <row r="34953">
      <c r="N34953" s="561" t="n"/>
    </row>
    <row r="34954">
      <c r="N34954" s="561" t="n"/>
    </row>
    <row r="34955">
      <c r="N34955" s="561" t="n"/>
    </row>
    <row r="34956">
      <c r="N34956" s="561" t="n"/>
    </row>
    <row r="34957">
      <c r="N34957" s="561" t="n"/>
    </row>
    <row r="34958">
      <c r="N34958" s="561" t="n"/>
    </row>
    <row r="34959">
      <c r="N34959" s="561" t="n"/>
    </row>
    <row r="34960">
      <c r="N34960" s="561" t="n"/>
    </row>
    <row r="34961">
      <c r="N34961" s="561" t="n"/>
    </row>
    <row r="34962">
      <c r="N34962" s="561" t="n"/>
    </row>
    <row r="34963">
      <c r="N34963" s="561" t="n"/>
    </row>
    <row r="34964">
      <c r="N34964" s="561" t="n"/>
    </row>
    <row r="34965">
      <c r="N34965" s="561" t="n"/>
    </row>
    <row r="34966">
      <c r="N34966" s="561" t="n"/>
    </row>
    <row r="34967">
      <c r="N34967" s="561" t="n"/>
    </row>
    <row r="34968">
      <c r="N34968" s="561" t="n"/>
    </row>
    <row r="34969">
      <c r="N34969" s="561" t="n"/>
    </row>
    <row r="34970">
      <c r="N34970" s="561" t="n"/>
    </row>
    <row r="34971">
      <c r="N34971" s="561" t="n"/>
    </row>
    <row r="34972">
      <c r="N34972" s="561" t="n"/>
    </row>
    <row r="34973">
      <c r="N34973" s="561" t="n"/>
    </row>
    <row r="34974">
      <c r="N34974" s="561" t="n"/>
    </row>
    <row r="34975">
      <c r="N34975" s="561" t="n"/>
    </row>
    <row r="34976">
      <c r="N34976" s="561" t="n"/>
    </row>
    <row r="34977">
      <c r="N34977" s="561" t="n"/>
    </row>
    <row r="34978">
      <c r="N34978" s="561" t="n"/>
    </row>
    <row r="34979">
      <c r="N34979" s="561" t="n"/>
    </row>
    <row r="34980">
      <c r="N34980" s="561" t="n"/>
    </row>
    <row r="34981">
      <c r="N34981" s="561" t="n"/>
    </row>
    <row r="34982">
      <c r="N34982" s="561" t="n"/>
    </row>
    <row r="34983">
      <c r="N34983" s="561" t="n"/>
    </row>
    <row r="34984">
      <c r="N34984" s="561" t="n"/>
    </row>
    <row r="34985">
      <c r="N34985" s="561" t="n"/>
    </row>
    <row r="34986">
      <c r="N34986" s="561" t="n"/>
    </row>
    <row r="34987">
      <c r="N34987" s="561" t="n"/>
    </row>
    <row r="34988">
      <c r="N34988" s="561" t="n"/>
    </row>
    <row r="34989">
      <c r="N34989" s="561" t="n"/>
    </row>
    <row r="34990">
      <c r="N34990" s="561" t="n"/>
    </row>
    <row r="34991">
      <c r="N34991" s="561" t="n"/>
    </row>
    <row r="34992">
      <c r="N34992" s="561" t="n"/>
    </row>
    <row r="34993">
      <c r="N34993" s="561" t="n"/>
    </row>
    <row r="34994">
      <c r="N34994" s="561" t="n"/>
    </row>
    <row r="34995">
      <c r="N34995" s="561" t="n"/>
    </row>
    <row r="34996">
      <c r="N34996" s="561" t="n"/>
    </row>
    <row r="34997">
      <c r="N34997" s="561" t="n"/>
    </row>
    <row r="34998">
      <c r="N34998" s="561" t="n"/>
    </row>
    <row r="34999">
      <c r="N34999" s="561" t="n"/>
    </row>
    <row r="35000">
      <c r="N35000" s="561" t="n"/>
    </row>
    <row r="35001">
      <c r="N35001" s="561" t="n"/>
    </row>
    <row r="35002">
      <c r="N35002" s="561" t="n"/>
    </row>
    <row r="35003">
      <c r="N35003" s="561" t="n"/>
    </row>
    <row r="35004">
      <c r="N35004" s="561" t="n"/>
    </row>
    <row r="35005">
      <c r="N35005" s="561" t="n"/>
    </row>
    <row r="35006">
      <c r="N35006" s="561" t="n"/>
    </row>
    <row r="35007">
      <c r="N35007" s="561" t="n"/>
    </row>
    <row r="35008">
      <c r="N35008" s="561" t="n"/>
    </row>
    <row r="35009">
      <c r="N35009" s="561" t="n"/>
    </row>
    <row r="35010">
      <c r="N35010" s="561" t="n"/>
    </row>
    <row r="35011">
      <c r="N35011" s="561" t="n"/>
    </row>
    <row r="35012">
      <c r="N35012" s="561" t="n"/>
    </row>
    <row r="35013">
      <c r="N35013" s="561" t="n"/>
    </row>
    <row r="35014">
      <c r="N35014" s="561" t="n"/>
    </row>
    <row r="35015">
      <c r="N35015" s="561" t="n"/>
    </row>
    <row r="35016">
      <c r="N35016" s="561" t="n"/>
    </row>
    <row r="35017">
      <c r="N35017" s="561" t="n"/>
    </row>
    <row r="35018">
      <c r="N35018" s="561" t="n"/>
    </row>
    <row r="35019">
      <c r="N35019" s="561" t="n"/>
    </row>
    <row r="35020">
      <c r="N35020" s="561" t="n"/>
    </row>
    <row r="35021">
      <c r="N35021" s="561" t="n"/>
    </row>
    <row r="35022">
      <c r="N35022" s="561" t="n"/>
    </row>
    <row r="35023">
      <c r="N35023" s="561" t="n"/>
    </row>
    <row r="35024">
      <c r="N35024" s="561" t="n"/>
    </row>
    <row r="35025">
      <c r="N35025" s="561" t="n"/>
    </row>
    <row r="35026">
      <c r="N35026" s="561" t="n"/>
    </row>
    <row r="35027">
      <c r="N35027" s="561" t="n"/>
    </row>
    <row r="35028">
      <c r="N35028" s="561" t="n"/>
    </row>
    <row r="35029">
      <c r="N35029" s="561" t="n"/>
    </row>
    <row r="35030">
      <c r="N35030" s="561" t="n"/>
    </row>
    <row r="35031">
      <c r="N35031" s="561" t="n"/>
    </row>
    <row r="35032">
      <c r="N35032" s="561" t="n"/>
    </row>
    <row r="35033">
      <c r="N35033" s="561" t="n"/>
    </row>
    <row r="35034">
      <c r="N35034" s="561" t="n"/>
    </row>
    <row r="35035">
      <c r="N35035" s="561" t="n"/>
    </row>
    <row r="35036">
      <c r="N35036" s="561" t="n"/>
    </row>
    <row r="35037">
      <c r="N35037" s="561" t="n"/>
    </row>
    <row r="35038">
      <c r="N35038" s="561" t="n"/>
    </row>
    <row r="35039">
      <c r="N35039" s="561" t="n"/>
    </row>
    <row r="35040">
      <c r="N35040" s="561" t="n"/>
    </row>
    <row r="35041">
      <c r="N35041" s="561" t="n"/>
    </row>
    <row r="35042">
      <c r="N35042" s="561" t="n"/>
    </row>
    <row r="35043">
      <c r="N35043" s="561" t="n"/>
    </row>
    <row r="35044">
      <c r="N35044" s="561" t="n"/>
    </row>
    <row r="35045">
      <c r="N35045" s="561" t="n"/>
    </row>
    <row r="35046">
      <c r="N35046" s="561" t="n"/>
    </row>
    <row r="35047">
      <c r="N35047" s="561" t="n"/>
    </row>
    <row r="35048">
      <c r="N35048" s="561" t="n"/>
    </row>
    <row r="35049">
      <c r="N35049" s="561" t="n"/>
    </row>
    <row r="35050">
      <c r="N35050" s="561" t="n"/>
    </row>
    <row r="35051">
      <c r="N35051" s="561" t="n"/>
    </row>
    <row r="35052">
      <c r="N35052" s="561" t="n"/>
    </row>
    <row r="35053">
      <c r="N35053" s="561" t="n"/>
    </row>
    <row r="35054">
      <c r="N35054" s="561" t="n"/>
    </row>
    <row r="35055">
      <c r="N35055" s="561" t="n"/>
    </row>
    <row r="35056">
      <c r="N35056" s="561" t="n"/>
    </row>
    <row r="35057">
      <c r="N35057" s="561" t="n"/>
    </row>
    <row r="35058">
      <c r="N35058" s="561" t="n"/>
    </row>
    <row r="35059">
      <c r="N35059" s="561" t="n"/>
    </row>
    <row r="35060">
      <c r="N35060" s="561" t="n"/>
    </row>
    <row r="35061">
      <c r="N35061" s="561" t="n"/>
    </row>
    <row r="35062">
      <c r="N35062" s="561" t="n"/>
    </row>
    <row r="35063">
      <c r="N35063" s="561" t="n"/>
    </row>
    <row r="35064">
      <c r="N35064" s="561" t="n"/>
    </row>
    <row r="35065">
      <c r="N35065" s="561" t="n"/>
    </row>
    <row r="35066">
      <c r="N35066" s="561" t="n"/>
    </row>
    <row r="35067">
      <c r="N35067" s="561" t="n"/>
    </row>
    <row r="35068">
      <c r="N35068" s="561" t="n"/>
    </row>
    <row r="35069">
      <c r="N35069" s="561" t="n"/>
    </row>
    <row r="35070">
      <c r="N35070" s="561" t="n"/>
    </row>
    <row r="35071">
      <c r="N35071" s="561" t="n"/>
    </row>
    <row r="35072">
      <c r="N35072" s="561" t="n"/>
    </row>
    <row r="35073">
      <c r="N35073" s="561" t="n"/>
    </row>
    <row r="35074">
      <c r="N35074" s="561" t="n"/>
    </row>
    <row r="35075">
      <c r="N35075" s="561" t="n"/>
    </row>
    <row r="35076">
      <c r="N35076" s="561" t="n"/>
    </row>
    <row r="35077">
      <c r="N35077" s="561" t="n"/>
    </row>
    <row r="35078">
      <c r="N35078" s="561" t="n"/>
    </row>
    <row r="35079">
      <c r="N35079" s="561" t="n"/>
    </row>
    <row r="35080">
      <c r="N35080" s="561" t="n"/>
    </row>
    <row r="35081">
      <c r="N35081" s="561" t="n"/>
    </row>
    <row r="35082">
      <c r="N35082" s="561" t="n"/>
    </row>
    <row r="35083">
      <c r="N35083" s="561" t="n"/>
    </row>
    <row r="35084">
      <c r="N35084" s="561" t="n"/>
    </row>
    <row r="35085">
      <c r="N35085" s="561" t="n"/>
    </row>
    <row r="35086">
      <c r="N35086" s="561" t="n"/>
    </row>
    <row r="35087">
      <c r="N35087" s="561" t="n"/>
    </row>
    <row r="35088">
      <c r="N35088" s="561" t="n"/>
    </row>
    <row r="35089">
      <c r="N35089" s="561" t="n"/>
    </row>
    <row r="35090">
      <c r="N35090" s="561" t="n"/>
    </row>
    <row r="35091">
      <c r="N35091" s="561" t="n"/>
    </row>
    <row r="35092">
      <c r="N35092" s="561" t="n"/>
    </row>
    <row r="35093">
      <c r="N35093" s="561" t="n"/>
    </row>
    <row r="35094">
      <c r="N35094" s="561" t="n"/>
    </row>
    <row r="35095">
      <c r="N35095" s="561" t="n"/>
    </row>
    <row r="35096">
      <c r="N35096" s="561" t="n"/>
    </row>
    <row r="35097">
      <c r="N35097" s="561" t="n"/>
    </row>
    <row r="35098">
      <c r="N35098" s="561" t="n"/>
    </row>
    <row r="35099">
      <c r="N35099" s="561" t="n"/>
    </row>
    <row r="35100">
      <c r="N35100" s="561" t="n"/>
    </row>
    <row r="35101">
      <c r="N35101" s="561" t="n"/>
    </row>
    <row r="35102">
      <c r="N35102" s="561" t="n"/>
    </row>
    <row r="35103">
      <c r="N35103" s="561" t="n"/>
    </row>
    <row r="35104">
      <c r="N35104" s="561" t="n"/>
    </row>
    <row r="35105">
      <c r="N35105" s="561" t="n"/>
    </row>
    <row r="35106">
      <c r="N35106" s="561" t="n"/>
    </row>
    <row r="35107">
      <c r="N35107" s="561" t="n"/>
    </row>
    <row r="35108">
      <c r="N35108" s="561" t="n"/>
    </row>
    <row r="35109">
      <c r="N35109" s="561" t="n"/>
    </row>
    <row r="35110">
      <c r="N35110" s="561" t="n"/>
    </row>
    <row r="35111">
      <c r="N35111" s="561" t="n"/>
    </row>
    <row r="35112">
      <c r="N35112" s="561" t="n"/>
    </row>
    <row r="35113">
      <c r="N35113" s="561" t="n"/>
    </row>
    <row r="35114">
      <c r="N35114" s="561" t="n"/>
    </row>
    <row r="35115">
      <c r="N35115" s="561" t="n"/>
    </row>
    <row r="35116">
      <c r="N35116" s="561" t="n"/>
    </row>
    <row r="35117">
      <c r="N35117" s="561" t="n"/>
    </row>
    <row r="35118">
      <c r="N35118" s="561" t="n"/>
    </row>
    <row r="35119">
      <c r="N35119" s="561" t="n"/>
    </row>
    <row r="35120">
      <c r="N35120" s="561" t="n"/>
    </row>
    <row r="35121">
      <c r="N35121" s="561" t="n"/>
    </row>
    <row r="35122">
      <c r="N35122" s="561" t="n"/>
    </row>
    <row r="35123">
      <c r="N35123" s="561" t="n"/>
    </row>
    <row r="35124">
      <c r="N35124" s="561" t="n"/>
    </row>
    <row r="35125">
      <c r="N35125" s="561" t="n"/>
    </row>
    <row r="35126">
      <c r="N35126" s="561" t="n"/>
    </row>
    <row r="35127">
      <c r="N35127" s="561" t="n"/>
    </row>
    <row r="35128">
      <c r="N35128" s="561" t="n"/>
    </row>
    <row r="35129">
      <c r="N35129" s="561" t="n"/>
    </row>
    <row r="35130">
      <c r="N35130" s="561" t="n"/>
    </row>
    <row r="35131">
      <c r="N35131" s="561" t="n"/>
    </row>
    <row r="35132">
      <c r="N35132" s="561" t="n"/>
    </row>
    <row r="35133">
      <c r="N35133" s="561" t="n"/>
    </row>
    <row r="35134">
      <c r="N35134" s="561" t="n"/>
    </row>
    <row r="35135">
      <c r="N35135" s="561" t="n"/>
    </row>
    <row r="35136">
      <c r="N35136" s="561" t="n"/>
    </row>
    <row r="35137">
      <c r="N35137" s="561" t="n"/>
    </row>
    <row r="35138">
      <c r="N35138" s="561" t="n"/>
    </row>
    <row r="35139">
      <c r="N35139" s="561" t="n"/>
    </row>
    <row r="35140">
      <c r="N35140" s="561" t="n"/>
    </row>
    <row r="35141">
      <c r="N35141" s="561" t="n"/>
    </row>
    <row r="35142">
      <c r="N35142" s="561" t="n"/>
    </row>
    <row r="35143">
      <c r="N35143" s="561" t="n"/>
    </row>
    <row r="35144">
      <c r="N35144" s="561" t="n"/>
    </row>
    <row r="35145">
      <c r="N35145" s="561" t="n"/>
    </row>
    <row r="35146">
      <c r="N35146" s="561" t="n"/>
    </row>
    <row r="35147">
      <c r="N35147" s="561" t="n"/>
    </row>
    <row r="35148">
      <c r="N35148" s="561" t="n"/>
    </row>
    <row r="35149">
      <c r="N35149" s="561" t="n"/>
    </row>
    <row r="35150">
      <c r="N35150" s="561" t="n"/>
    </row>
    <row r="35151">
      <c r="N35151" s="561" t="n"/>
    </row>
    <row r="35152">
      <c r="N35152" s="561" t="n"/>
    </row>
    <row r="35153">
      <c r="N35153" s="561" t="n"/>
    </row>
    <row r="35154">
      <c r="N35154" s="561" t="n"/>
    </row>
    <row r="35155">
      <c r="N35155" s="561" t="n"/>
    </row>
    <row r="35156">
      <c r="N35156" s="561" t="n"/>
    </row>
    <row r="35157">
      <c r="N35157" s="561" t="n"/>
    </row>
    <row r="35158">
      <c r="N35158" s="561" t="n"/>
    </row>
    <row r="35159">
      <c r="N35159" s="561" t="n"/>
    </row>
    <row r="35160">
      <c r="N35160" s="561" t="n"/>
    </row>
    <row r="35161">
      <c r="N35161" s="561" t="n"/>
    </row>
    <row r="35162">
      <c r="N35162" s="561" t="n"/>
    </row>
    <row r="35163">
      <c r="N35163" s="561" t="n"/>
    </row>
    <row r="35164">
      <c r="N35164" s="561" t="n"/>
    </row>
    <row r="35165">
      <c r="N35165" s="561" t="n"/>
    </row>
    <row r="35166">
      <c r="N35166" s="561" t="n"/>
    </row>
    <row r="35167">
      <c r="N35167" s="561" t="n"/>
    </row>
    <row r="35168">
      <c r="N35168" s="561" t="n"/>
    </row>
    <row r="35169">
      <c r="N35169" s="561" t="n"/>
    </row>
    <row r="35170">
      <c r="N35170" s="561" t="n"/>
    </row>
    <row r="35171">
      <c r="N35171" s="561" t="n"/>
    </row>
    <row r="35172">
      <c r="N35172" s="561" t="n"/>
    </row>
    <row r="35173">
      <c r="N35173" s="561" t="n"/>
    </row>
    <row r="35174">
      <c r="N35174" s="561" t="n"/>
    </row>
    <row r="35175">
      <c r="N35175" s="561" t="n"/>
    </row>
    <row r="35176">
      <c r="N35176" s="561" t="n"/>
    </row>
    <row r="35177">
      <c r="N35177" s="561" t="n"/>
    </row>
    <row r="35178">
      <c r="N35178" s="561" t="n"/>
    </row>
    <row r="35179">
      <c r="N35179" s="561" t="n"/>
    </row>
    <row r="35180">
      <c r="N35180" s="561" t="n"/>
    </row>
    <row r="35181">
      <c r="N35181" s="561" t="n"/>
    </row>
    <row r="35182">
      <c r="N35182" s="561" t="n"/>
    </row>
    <row r="35183">
      <c r="N35183" s="561" t="n"/>
    </row>
    <row r="35184">
      <c r="N35184" s="561" t="n"/>
    </row>
    <row r="35185">
      <c r="N35185" s="561" t="n"/>
    </row>
    <row r="35186">
      <c r="N35186" s="561" t="n"/>
    </row>
    <row r="35187">
      <c r="N35187" s="561" t="n"/>
    </row>
    <row r="35188">
      <c r="N35188" s="561" t="n"/>
    </row>
    <row r="35189">
      <c r="N35189" s="561" t="n"/>
    </row>
    <row r="35190">
      <c r="N35190" s="561" t="n"/>
    </row>
    <row r="35191">
      <c r="N35191" s="561" t="n"/>
    </row>
    <row r="35192">
      <c r="N35192" s="561" t="n"/>
    </row>
    <row r="35193">
      <c r="N35193" s="561" t="n"/>
    </row>
    <row r="35194">
      <c r="N35194" s="561" t="n"/>
    </row>
    <row r="35195">
      <c r="N35195" s="561" t="n"/>
    </row>
    <row r="35196">
      <c r="N35196" s="561" t="n"/>
    </row>
    <row r="35197">
      <c r="N35197" s="561" t="n"/>
    </row>
    <row r="35198">
      <c r="N35198" s="561" t="n"/>
    </row>
    <row r="35199">
      <c r="N35199" s="561" t="n"/>
    </row>
    <row r="35200">
      <c r="N35200" s="561" t="n"/>
    </row>
    <row r="35201">
      <c r="N35201" s="561" t="n"/>
    </row>
    <row r="35202">
      <c r="N35202" s="561" t="n"/>
    </row>
    <row r="35203">
      <c r="N35203" s="561" t="n"/>
    </row>
    <row r="35204">
      <c r="N35204" s="561" t="n"/>
    </row>
    <row r="35205">
      <c r="N35205" s="561" t="n"/>
    </row>
    <row r="35206">
      <c r="N35206" s="561" t="n"/>
    </row>
    <row r="35207">
      <c r="N35207" s="561" t="n"/>
    </row>
    <row r="35208">
      <c r="N35208" s="561" t="n"/>
    </row>
    <row r="35209">
      <c r="N35209" s="561" t="n"/>
    </row>
    <row r="35210">
      <c r="N35210" s="561" t="n"/>
    </row>
    <row r="35211">
      <c r="N35211" s="561" t="n"/>
    </row>
    <row r="35212">
      <c r="N35212" s="561" t="n"/>
    </row>
    <row r="35213">
      <c r="N35213" s="561" t="n"/>
    </row>
    <row r="35214">
      <c r="N35214" s="561" t="n"/>
    </row>
    <row r="35215">
      <c r="N35215" s="561" t="n"/>
    </row>
    <row r="35216">
      <c r="N35216" s="561" t="n"/>
    </row>
    <row r="35217">
      <c r="N35217" s="561" t="n"/>
    </row>
    <row r="35218">
      <c r="N35218" s="561" t="n"/>
    </row>
    <row r="35219">
      <c r="N35219" s="561" t="n"/>
    </row>
    <row r="35220">
      <c r="N35220" s="561" t="n"/>
    </row>
    <row r="35221">
      <c r="N35221" s="561" t="n"/>
    </row>
    <row r="35222">
      <c r="N35222" s="561" t="n"/>
    </row>
    <row r="35223">
      <c r="N35223" s="561" t="n"/>
    </row>
    <row r="35224">
      <c r="N35224" s="561" t="n"/>
    </row>
    <row r="35225">
      <c r="N35225" s="561" t="n"/>
    </row>
    <row r="35226">
      <c r="N35226" s="561" t="n"/>
    </row>
    <row r="35227">
      <c r="N35227" s="561" t="n"/>
    </row>
    <row r="35228">
      <c r="N35228" s="561" t="n"/>
    </row>
    <row r="35229">
      <c r="N35229" s="561" t="n"/>
    </row>
    <row r="35230">
      <c r="N35230" s="561" t="n"/>
    </row>
    <row r="35231">
      <c r="N35231" s="561" t="n"/>
    </row>
    <row r="35232">
      <c r="N35232" s="561" t="n"/>
    </row>
    <row r="35233">
      <c r="N35233" s="561" t="n"/>
    </row>
    <row r="35234">
      <c r="N35234" s="561" t="n"/>
    </row>
    <row r="35235">
      <c r="N35235" s="561" t="n"/>
    </row>
    <row r="35236">
      <c r="N35236" s="561" t="n"/>
    </row>
    <row r="35237">
      <c r="N35237" s="561" t="n"/>
    </row>
    <row r="35238">
      <c r="N35238" s="561" t="n"/>
    </row>
    <row r="35239">
      <c r="N35239" s="561" t="n"/>
    </row>
    <row r="35240">
      <c r="N35240" s="561" t="n"/>
    </row>
    <row r="35241">
      <c r="N35241" s="561" t="n"/>
    </row>
    <row r="35242">
      <c r="N35242" s="561" t="n"/>
    </row>
    <row r="35243">
      <c r="N35243" s="561" t="n"/>
    </row>
    <row r="35244">
      <c r="N35244" s="561" t="n"/>
    </row>
    <row r="35245">
      <c r="N35245" s="561" t="n"/>
    </row>
    <row r="35246">
      <c r="N35246" s="561" t="n"/>
    </row>
    <row r="35247">
      <c r="N35247" s="561" t="n"/>
    </row>
    <row r="35248">
      <c r="N35248" s="561" t="n"/>
    </row>
    <row r="35249">
      <c r="N35249" s="561" t="n"/>
    </row>
    <row r="35250">
      <c r="N35250" s="561" t="n"/>
    </row>
    <row r="35251">
      <c r="N35251" s="561" t="n"/>
    </row>
    <row r="35252">
      <c r="N35252" s="561" t="n"/>
    </row>
    <row r="35253">
      <c r="N35253" s="561" t="n"/>
    </row>
    <row r="35254">
      <c r="N35254" s="561" t="n"/>
    </row>
    <row r="35255">
      <c r="N35255" s="561" t="n"/>
    </row>
    <row r="35256">
      <c r="N35256" s="561" t="n"/>
    </row>
    <row r="35257">
      <c r="N35257" s="561" t="n"/>
    </row>
    <row r="35258">
      <c r="N35258" s="561" t="n"/>
    </row>
    <row r="35259">
      <c r="N35259" s="561" t="n"/>
    </row>
    <row r="35260">
      <c r="N35260" s="561" t="n"/>
    </row>
    <row r="35261">
      <c r="N35261" s="561" t="n"/>
    </row>
    <row r="35262">
      <c r="N35262" s="561" t="n"/>
    </row>
    <row r="35263">
      <c r="N35263" s="561" t="n"/>
    </row>
    <row r="35264">
      <c r="N35264" s="561" t="n"/>
    </row>
    <row r="35265">
      <c r="N35265" s="561" t="n"/>
    </row>
    <row r="35266">
      <c r="N35266" s="561" t="n"/>
    </row>
    <row r="35267">
      <c r="N35267" s="561" t="n"/>
    </row>
    <row r="35268">
      <c r="N35268" s="561" t="n"/>
    </row>
    <row r="35269">
      <c r="N35269" s="561" t="n"/>
    </row>
    <row r="35270">
      <c r="N35270" s="561" t="n"/>
    </row>
    <row r="35271">
      <c r="N35271" s="561" t="n"/>
    </row>
    <row r="35272">
      <c r="N35272" s="561" t="n"/>
    </row>
    <row r="35273">
      <c r="N35273" s="561" t="n"/>
    </row>
    <row r="35274">
      <c r="N35274" s="561" t="n"/>
    </row>
    <row r="35275">
      <c r="N35275" s="561" t="n"/>
    </row>
    <row r="35276">
      <c r="N35276" s="561" t="n"/>
    </row>
    <row r="35277">
      <c r="N35277" s="561" t="n"/>
    </row>
    <row r="35278">
      <c r="N35278" s="561" t="n"/>
    </row>
    <row r="35279">
      <c r="N35279" s="561" t="n"/>
    </row>
    <row r="35280">
      <c r="N35280" s="561" t="n"/>
    </row>
    <row r="35281">
      <c r="N35281" s="561" t="n"/>
    </row>
    <row r="35282">
      <c r="N35282" s="561" t="n"/>
    </row>
    <row r="35283">
      <c r="N35283" s="561" t="n"/>
    </row>
    <row r="35284">
      <c r="N35284" s="561" t="n"/>
    </row>
    <row r="35285">
      <c r="N35285" s="561" t="n"/>
    </row>
    <row r="35286">
      <c r="N35286" s="561" t="n"/>
    </row>
    <row r="35287">
      <c r="N35287" s="561" t="n"/>
    </row>
    <row r="35288">
      <c r="N35288" s="561" t="n"/>
    </row>
    <row r="35289">
      <c r="N35289" s="561" t="n"/>
    </row>
    <row r="35290">
      <c r="N35290" s="561" t="n"/>
    </row>
    <row r="35291">
      <c r="N35291" s="561" t="n"/>
    </row>
    <row r="35292">
      <c r="N35292" s="561" t="n"/>
    </row>
    <row r="35293">
      <c r="N35293" s="561" t="n"/>
    </row>
    <row r="35294">
      <c r="N35294" s="561" t="n"/>
    </row>
    <row r="35295">
      <c r="N35295" s="561" t="n"/>
    </row>
    <row r="35296">
      <c r="N35296" s="561" t="n"/>
    </row>
    <row r="35297">
      <c r="N35297" s="561" t="n"/>
    </row>
    <row r="35298">
      <c r="N35298" s="561" t="n"/>
    </row>
    <row r="35299">
      <c r="N35299" s="561" t="n"/>
    </row>
    <row r="35300">
      <c r="N35300" s="561" t="n"/>
    </row>
    <row r="35301">
      <c r="N35301" s="561" t="n"/>
    </row>
    <row r="35302">
      <c r="N35302" s="561" t="n"/>
    </row>
    <row r="35303">
      <c r="N35303" s="561" t="n"/>
    </row>
    <row r="35304">
      <c r="N35304" s="561" t="n"/>
    </row>
    <row r="35305">
      <c r="N35305" s="561" t="n"/>
    </row>
    <row r="35306">
      <c r="N35306" s="561" t="n"/>
    </row>
    <row r="35307">
      <c r="N35307" s="561" t="n"/>
    </row>
    <row r="35308">
      <c r="N35308" s="561" t="n"/>
    </row>
    <row r="35309">
      <c r="N35309" s="561" t="n"/>
    </row>
    <row r="35310">
      <c r="N35310" s="561" t="n"/>
    </row>
    <row r="35311">
      <c r="N35311" s="561" t="n"/>
    </row>
    <row r="35312">
      <c r="N35312" s="561" t="n"/>
    </row>
    <row r="35313">
      <c r="N35313" s="561" t="n"/>
    </row>
    <row r="35314">
      <c r="N35314" s="561" t="n"/>
    </row>
    <row r="35315">
      <c r="N35315" s="561" t="n"/>
    </row>
    <row r="35316">
      <c r="N35316" s="561" t="n"/>
    </row>
    <row r="35317">
      <c r="N35317" s="561" t="n"/>
    </row>
    <row r="35318">
      <c r="N35318" s="561" t="n"/>
    </row>
    <row r="35319">
      <c r="N35319" s="561" t="n"/>
    </row>
    <row r="35320">
      <c r="N35320" s="561" t="n"/>
    </row>
    <row r="35321">
      <c r="N35321" s="561" t="n"/>
    </row>
    <row r="35322">
      <c r="N35322" s="561" t="n"/>
    </row>
    <row r="35323">
      <c r="N35323" s="561" t="n"/>
    </row>
    <row r="35324">
      <c r="N35324" s="561" t="n"/>
    </row>
    <row r="35325">
      <c r="N35325" s="561" t="n"/>
    </row>
    <row r="35326">
      <c r="N35326" s="561" t="n"/>
    </row>
    <row r="35327">
      <c r="N35327" s="561" t="n"/>
    </row>
    <row r="35328">
      <c r="N35328" s="561" t="n"/>
    </row>
    <row r="35329">
      <c r="N35329" s="561" t="n"/>
    </row>
    <row r="35330">
      <c r="N35330" s="561" t="n"/>
    </row>
    <row r="35331">
      <c r="N35331" s="561" t="n"/>
    </row>
    <row r="35332">
      <c r="N35332" s="561" t="n"/>
    </row>
    <row r="35333">
      <c r="N35333" s="561" t="n"/>
    </row>
    <row r="35334">
      <c r="N35334" s="561" t="n"/>
    </row>
    <row r="35335">
      <c r="N35335" s="561" t="n"/>
    </row>
    <row r="35336">
      <c r="N35336" s="561" t="n"/>
    </row>
    <row r="35337">
      <c r="N35337" s="561" t="n"/>
    </row>
    <row r="35338">
      <c r="N35338" s="561" t="n"/>
    </row>
    <row r="35339">
      <c r="N35339" s="561" t="n"/>
    </row>
    <row r="35340">
      <c r="N35340" s="561" t="n"/>
    </row>
    <row r="35341">
      <c r="N35341" s="561" t="n"/>
    </row>
    <row r="35342">
      <c r="N35342" s="561" t="n"/>
    </row>
    <row r="35343">
      <c r="N35343" s="561" t="n"/>
    </row>
    <row r="35344">
      <c r="N35344" s="561" t="n"/>
    </row>
    <row r="35345">
      <c r="N35345" s="561" t="n"/>
    </row>
    <row r="35346">
      <c r="N35346" s="561" t="n"/>
    </row>
    <row r="35347">
      <c r="N35347" s="561" t="n"/>
    </row>
    <row r="35348">
      <c r="N35348" s="561" t="n"/>
    </row>
    <row r="35349">
      <c r="N35349" s="561" t="n"/>
    </row>
    <row r="35350">
      <c r="N35350" s="561" t="n"/>
    </row>
    <row r="35351">
      <c r="N35351" s="561" t="n"/>
    </row>
    <row r="35352">
      <c r="N35352" s="561" t="n"/>
    </row>
    <row r="35353">
      <c r="N35353" s="561" t="n"/>
    </row>
    <row r="35354">
      <c r="N35354" s="561" t="n"/>
    </row>
    <row r="35355">
      <c r="N35355" s="561" t="n"/>
    </row>
    <row r="35356">
      <c r="N35356" s="561" t="n"/>
    </row>
    <row r="35357">
      <c r="N35357" s="561" t="n"/>
    </row>
    <row r="35358">
      <c r="N35358" s="561" t="n"/>
    </row>
    <row r="35359">
      <c r="N35359" s="561" t="n"/>
    </row>
    <row r="35360">
      <c r="N35360" s="561" t="n"/>
    </row>
    <row r="35361">
      <c r="N35361" s="561" t="n"/>
    </row>
    <row r="35362">
      <c r="N35362" s="561" t="n"/>
    </row>
    <row r="35363">
      <c r="N35363" s="561" t="n"/>
    </row>
    <row r="35364">
      <c r="N35364" s="561" t="n"/>
    </row>
    <row r="35365">
      <c r="N35365" s="561" t="n"/>
    </row>
    <row r="35366">
      <c r="N35366" s="561" t="n"/>
    </row>
    <row r="35367">
      <c r="N35367" s="561" t="n"/>
    </row>
    <row r="35368">
      <c r="N35368" s="561" t="n"/>
    </row>
    <row r="35369">
      <c r="N35369" s="561" t="n"/>
    </row>
    <row r="35370">
      <c r="N35370" s="561" t="n"/>
    </row>
    <row r="35371">
      <c r="N35371" s="561" t="n"/>
    </row>
    <row r="35372">
      <c r="N35372" s="561" t="n"/>
    </row>
    <row r="35373">
      <c r="N35373" s="561" t="n"/>
    </row>
    <row r="35374">
      <c r="N35374" s="561" t="n"/>
    </row>
    <row r="35375">
      <c r="N35375" s="561" t="n"/>
    </row>
    <row r="35376">
      <c r="N35376" s="561" t="n"/>
    </row>
    <row r="35377">
      <c r="N35377" s="561" t="n"/>
    </row>
    <row r="35378">
      <c r="N35378" s="561" t="n"/>
    </row>
    <row r="35379">
      <c r="N35379" s="561" t="n"/>
    </row>
    <row r="35380">
      <c r="N35380" s="561" t="n"/>
    </row>
    <row r="35381">
      <c r="N35381" s="561" t="n"/>
    </row>
    <row r="35382">
      <c r="N35382" s="561" t="n"/>
    </row>
    <row r="35383">
      <c r="N35383" s="561" t="n"/>
    </row>
    <row r="35384">
      <c r="N35384" s="561" t="n"/>
    </row>
    <row r="35385">
      <c r="N35385" s="561" t="n"/>
    </row>
    <row r="35386">
      <c r="N35386" s="561" t="n"/>
    </row>
    <row r="35387">
      <c r="N35387" s="561" t="n"/>
    </row>
    <row r="35388">
      <c r="N35388" s="561" t="n"/>
    </row>
    <row r="35389">
      <c r="N35389" s="561" t="n"/>
    </row>
    <row r="35390">
      <c r="N35390" s="561" t="n"/>
    </row>
    <row r="35391">
      <c r="N35391" s="561" t="n"/>
    </row>
    <row r="35392">
      <c r="N35392" s="561" t="n"/>
    </row>
    <row r="35393">
      <c r="N35393" s="561" t="n"/>
    </row>
    <row r="35394">
      <c r="N35394" s="561" t="n"/>
    </row>
    <row r="35395">
      <c r="N35395" s="561" t="n"/>
    </row>
    <row r="35396">
      <c r="N35396" s="561" t="n"/>
    </row>
    <row r="35397">
      <c r="N35397" s="561" t="n"/>
    </row>
    <row r="35398">
      <c r="N35398" s="561" t="n"/>
    </row>
    <row r="35399">
      <c r="N35399" s="561" t="n"/>
    </row>
    <row r="35400">
      <c r="N35400" s="561" t="n"/>
    </row>
    <row r="35401">
      <c r="N35401" s="561" t="n"/>
    </row>
    <row r="35402">
      <c r="N35402" s="561" t="n"/>
    </row>
    <row r="35403">
      <c r="N35403" s="561" t="n"/>
    </row>
    <row r="35404">
      <c r="N35404" s="561" t="n"/>
    </row>
    <row r="35405">
      <c r="N35405" s="561" t="n"/>
    </row>
    <row r="35406">
      <c r="N35406" s="561" t="n"/>
    </row>
    <row r="35407">
      <c r="N35407" s="561" t="n"/>
    </row>
    <row r="35408">
      <c r="N35408" s="561" t="n"/>
    </row>
    <row r="35409">
      <c r="N35409" s="561" t="n"/>
    </row>
    <row r="35410">
      <c r="N35410" s="561" t="n"/>
    </row>
    <row r="35411">
      <c r="N35411" s="561" t="n"/>
    </row>
    <row r="35412">
      <c r="N35412" s="561" t="n"/>
    </row>
    <row r="35413">
      <c r="N35413" s="561" t="n"/>
    </row>
    <row r="35414">
      <c r="N35414" s="561" t="n"/>
    </row>
    <row r="35415">
      <c r="N35415" s="561" t="n"/>
    </row>
    <row r="35416">
      <c r="N35416" s="561" t="n"/>
    </row>
    <row r="35417">
      <c r="N35417" s="561" t="n"/>
    </row>
    <row r="35418">
      <c r="N35418" s="561" t="n"/>
    </row>
    <row r="35419">
      <c r="N35419" s="561" t="n"/>
    </row>
    <row r="35420">
      <c r="N35420" s="561" t="n"/>
    </row>
    <row r="35421">
      <c r="N35421" s="561" t="n"/>
    </row>
    <row r="35422">
      <c r="N35422" s="561" t="n"/>
    </row>
    <row r="35423">
      <c r="N35423" s="561" t="n"/>
    </row>
    <row r="35424">
      <c r="N35424" s="561" t="n"/>
    </row>
    <row r="35425">
      <c r="N35425" s="561" t="n"/>
    </row>
    <row r="35426">
      <c r="N35426" s="561" t="n"/>
    </row>
    <row r="35427">
      <c r="N35427" s="561" t="n"/>
    </row>
    <row r="35428">
      <c r="N35428" s="561" t="n"/>
    </row>
    <row r="35429">
      <c r="N35429" s="561" t="n"/>
    </row>
    <row r="35430">
      <c r="N35430" s="561" t="n"/>
    </row>
    <row r="35431">
      <c r="N35431" s="561" t="n"/>
    </row>
    <row r="35432">
      <c r="N35432" s="561" t="n"/>
    </row>
    <row r="35433">
      <c r="N35433" s="561" t="n"/>
    </row>
    <row r="35434">
      <c r="N35434" s="561" t="n"/>
    </row>
    <row r="35435">
      <c r="N35435" s="561" t="n"/>
    </row>
    <row r="35436">
      <c r="N35436" s="561" t="n"/>
    </row>
    <row r="35437">
      <c r="N35437" s="561" t="n"/>
    </row>
    <row r="35438">
      <c r="N35438" s="561" t="n"/>
    </row>
    <row r="35439">
      <c r="N35439" s="561" t="n"/>
    </row>
    <row r="35440">
      <c r="N35440" s="561" t="n"/>
    </row>
    <row r="35441">
      <c r="N35441" s="561" t="n"/>
    </row>
    <row r="35442">
      <c r="N35442" s="561" t="n"/>
    </row>
    <row r="35443">
      <c r="N35443" s="561" t="n"/>
    </row>
    <row r="35444">
      <c r="N35444" s="561" t="n"/>
    </row>
    <row r="35445">
      <c r="N35445" s="561" t="n"/>
    </row>
    <row r="35446">
      <c r="N35446" s="561" t="n"/>
    </row>
    <row r="35447">
      <c r="N35447" s="561" t="n"/>
    </row>
    <row r="35448">
      <c r="N35448" s="561" t="n"/>
    </row>
    <row r="35449">
      <c r="N35449" s="561" t="n"/>
    </row>
    <row r="35450">
      <c r="N35450" s="561" t="n"/>
    </row>
    <row r="35451">
      <c r="N35451" s="561" t="n"/>
    </row>
    <row r="35452">
      <c r="N35452" s="561" t="n"/>
    </row>
    <row r="35453">
      <c r="N35453" s="561" t="n"/>
    </row>
    <row r="35454">
      <c r="N35454" s="561" t="n"/>
    </row>
    <row r="35455">
      <c r="N35455" s="561" t="n"/>
    </row>
    <row r="35456">
      <c r="N35456" s="561" t="n"/>
    </row>
    <row r="35457">
      <c r="N35457" s="561" t="n"/>
    </row>
    <row r="35458">
      <c r="N35458" s="561" t="n"/>
    </row>
    <row r="35459">
      <c r="N35459" s="561" t="n"/>
    </row>
    <row r="35460">
      <c r="N35460" s="561" t="n"/>
    </row>
    <row r="35461">
      <c r="N35461" s="561" t="n"/>
    </row>
    <row r="35462">
      <c r="N35462" s="561" t="n"/>
    </row>
    <row r="35463">
      <c r="N35463" s="561" t="n"/>
    </row>
    <row r="35464">
      <c r="N35464" s="561" t="n"/>
    </row>
    <row r="35465">
      <c r="N35465" s="561" t="n"/>
    </row>
    <row r="35466">
      <c r="N35466" s="561" t="n"/>
    </row>
    <row r="35467">
      <c r="N35467" s="561" t="n"/>
    </row>
    <row r="35468">
      <c r="N35468" s="561" t="n"/>
    </row>
    <row r="35469">
      <c r="N35469" s="561" t="n"/>
    </row>
    <row r="35470">
      <c r="N35470" s="561" t="n"/>
    </row>
    <row r="35471">
      <c r="N35471" s="561" t="n"/>
    </row>
    <row r="35472">
      <c r="N35472" s="561" t="n"/>
    </row>
    <row r="35473">
      <c r="N35473" s="561" t="n"/>
    </row>
    <row r="35474">
      <c r="N35474" s="561" t="n"/>
    </row>
    <row r="35475">
      <c r="N35475" s="561" t="n"/>
    </row>
    <row r="35476">
      <c r="N35476" s="561" t="n"/>
    </row>
    <row r="35477">
      <c r="N35477" s="561" t="n"/>
    </row>
    <row r="35478">
      <c r="N35478" s="561" t="n"/>
    </row>
    <row r="35479">
      <c r="N35479" s="561" t="n"/>
    </row>
    <row r="35480">
      <c r="N35480" s="561" t="n"/>
    </row>
    <row r="35481">
      <c r="N35481" s="561" t="n"/>
    </row>
    <row r="35482">
      <c r="N35482" s="561" t="n"/>
    </row>
    <row r="35483">
      <c r="N35483" s="561" t="n"/>
    </row>
    <row r="35484">
      <c r="N35484" s="561" t="n"/>
    </row>
    <row r="35485">
      <c r="N35485" s="561" t="n"/>
    </row>
    <row r="35486">
      <c r="N35486" s="561" t="n"/>
    </row>
    <row r="35487">
      <c r="N35487" s="561" t="n"/>
    </row>
    <row r="35488">
      <c r="N35488" s="561" t="n"/>
    </row>
    <row r="35489">
      <c r="N35489" s="561" t="n"/>
    </row>
    <row r="35490">
      <c r="N35490" s="561" t="n"/>
    </row>
    <row r="35491">
      <c r="N35491" s="561" t="n"/>
    </row>
    <row r="35492">
      <c r="N35492" s="561" t="n"/>
    </row>
    <row r="35493">
      <c r="N35493" s="561" t="n"/>
    </row>
    <row r="35494">
      <c r="N35494" s="561" t="n"/>
    </row>
    <row r="35495">
      <c r="N35495" s="561" t="n"/>
    </row>
    <row r="35496">
      <c r="N35496" s="561" t="n"/>
    </row>
    <row r="35497">
      <c r="N35497" s="561" t="n"/>
    </row>
    <row r="35498">
      <c r="N35498" s="561" t="n"/>
    </row>
    <row r="35499">
      <c r="N35499" s="561" t="n"/>
    </row>
    <row r="35500">
      <c r="N35500" s="561" t="n"/>
    </row>
    <row r="35501">
      <c r="N35501" s="561" t="n"/>
    </row>
    <row r="35502">
      <c r="N35502" s="561" t="n"/>
    </row>
    <row r="35503">
      <c r="N35503" s="561" t="n"/>
    </row>
    <row r="35504">
      <c r="N35504" s="561" t="n"/>
    </row>
    <row r="35505">
      <c r="N35505" s="561" t="n"/>
    </row>
    <row r="35506">
      <c r="N35506" s="561" t="n"/>
    </row>
    <row r="35507">
      <c r="N35507" s="561" t="n"/>
    </row>
    <row r="35508">
      <c r="N35508" s="561" t="n"/>
    </row>
    <row r="35509">
      <c r="N35509" s="561" t="n"/>
    </row>
    <row r="35510">
      <c r="N35510" s="561" t="n"/>
    </row>
    <row r="35511">
      <c r="N35511" s="561" t="n"/>
    </row>
    <row r="35512">
      <c r="N35512" s="561" t="n"/>
    </row>
    <row r="35513">
      <c r="N35513" s="561" t="n"/>
    </row>
    <row r="35514">
      <c r="N35514" s="561" t="n"/>
    </row>
    <row r="35515">
      <c r="N35515" s="561" t="n"/>
    </row>
    <row r="35516">
      <c r="N35516" s="561" t="n"/>
    </row>
    <row r="35517">
      <c r="N35517" s="561" t="n"/>
    </row>
    <row r="35518">
      <c r="N35518" s="561" t="n"/>
    </row>
    <row r="35519">
      <c r="N35519" s="561" t="n"/>
    </row>
    <row r="35520">
      <c r="N35520" s="561" t="n"/>
    </row>
    <row r="35521">
      <c r="N35521" s="561" t="n"/>
    </row>
    <row r="35522">
      <c r="N35522" s="561" t="n"/>
    </row>
    <row r="35523">
      <c r="N35523" s="561" t="n"/>
    </row>
    <row r="35524">
      <c r="N35524" s="561" t="n"/>
    </row>
    <row r="35525">
      <c r="N35525" s="561" t="n"/>
    </row>
    <row r="35526">
      <c r="N35526" s="561" t="n"/>
    </row>
    <row r="35527">
      <c r="N35527" s="561" t="n"/>
    </row>
    <row r="35528">
      <c r="N35528" s="561" t="n"/>
    </row>
    <row r="35529">
      <c r="N35529" s="561" t="n"/>
    </row>
    <row r="35530">
      <c r="N35530" s="561" t="n"/>
    </row>
    <row r="35531">
      <c r="N35531" s="561" t="n"/>
    </row>
    <row r="35532">
      <c r="N35532" s="561" t="n"/>
    </row>
    <row r="35533">
      <c r="N35533" s="561" t="n"/>
    </row>
    <row r="35534">
      <c r="N35534" s="561" t="n"/>
    </row>
    <row r="35535">
      <c r="N35535" s="561" t="n"/>
    </row>
    <row r="35536">
      <c r="N35536" s="561" t="n"/>
    </row>
    <row r="35537">
      <c r="N35537" s="561" t="n"/>
    </row>
    <row r="35538">
      <c r="N35538" s="561" t="n"/>
    </row>
    <row r="35539">
      <c r="N35539" s="561" t="n"/>
    </row>
    <row r="35540">
      <c r="N35540" s="561" t="n"/>
    </row>
    <row r="35541">
      <c r="N35541" s="561" t="n"/>
    </row>
    <row r="35542">
      <c r="N35542" s="561" t="n"/>
    </row>
    <row r="35543">
      <c r="N35543" s="561" t="n"/>
    </row>
    <row r="35544">
      <c r="N35544" s="561" t="n"/>
    </row>
    <row r="35545">
      <c r="N35545" s="561" t="n"/>
    </row>
    <row r="35546">
      <c r="N35546" s="561" t="n"/>
    </row>
    <row r="35547">
      <c r="N35547" s="561" t="n"/>
    </row>
    <row r="35548">
      <c r="N35548" s="561" t="n"/>
    </row>
    <row r="35549">
      <c r="N35549" s="561" t="n"/>
    </row>
    <row r="35550">
      <c r="N35550" s="561" t="n"/>
    </row>
    <row r="35551">
      <c r="N35551" s="561" t="n"/>
    </row>
    <row r="35552">
      <c r="N35552" s="561" t="n"/>
    </row>
    <row r="35553">
      <c r="N35553" s="561" t="n"/>
    </row>
    <row r="35554">
      <c r="N35554" s="561" t="n"/>
    </row>
    <row r="35555">
      <c r="N35555" s="561" t="n"/>
    </row>
    <row r="35556">
      <c r="N35556" s="561" t="n"/>
    </row>
    <row r="35557">
      <c r="N35557" s="561" t="n"/>
    </row>
    <row r="35558">
      <c r="N35558" s="561" t="n"/>
    </row>
    <row r="35559">
      <c r="N35559" s="561" t="n"/>
    </row>
    <row r="35560">
      <c r="N35560" s="561" t="n"/>
    </row>
    <row r="35561">
      <c r="N35561" s="561" t="n"/>
    </row>
    <row r="35562">
      <c r="N35562" s="561" t="n"/>
    </row>
    <row r="35563">
      <c r="N35563" s="561" t="n"/>
    </row>
    <row r="35564">
      <c r="N35564" s="561" t="n"/>
    </row>
    <row r="35565">
      <c r="N35565" s="561" t="n"/>
    </row>
    <row r="35566">
      <c r="N35566" s="561" t="n"/>
    </row>
    <row r="35567">
      <c r="N35567" s="561" t="n"/>
    </row>
    <row r="35568">
      <c r="N35568" s="561" t="n"/>
    </row>
    <row r="35569">
      <c r="N35569" s="561" t="n"/>
    </row>
    <row r="35570">
      <c r="N35570" s="561" t="n"/>
    </row>
    <row r="35571">
      <c r="N35571" s="561" t="n"/>
    </row>
    <row r="35572">
      <c r="N35572" s="561" t="n"/>
    </row>
    <row r="35573">
      <c r="N35573" s="561" t="n"/>
    </row>
    <row r="35574">
      <c r="N35574" s="561" t="n"/>
    </row>
    <row r="35575">
      <c r="N35575" s="561" t="n"/>
    </row>
    <row r="35576">
      <c r="N35576" s="561" t="n"/>
    </row>
    <row r="35577">
      <c r="N35577" s="561" t="n"/>
    </row>
    <row r="35578">
      <c r="N35578" s="561" t="n"/>
    </row>
    <row r="35579">
      <c r="N35579" s="561" t="n"/>
    </row>
    <row r="35580">
      <c r="N35580" s="561" t="n"/>
    </row>
    <row r="35581">
      <c r="N35581" s="561" t="n"/>
    </row>
    <row r="35582">
      <c r="N35582" s="561" t="n"/>
    </row>
    <row r="35583">
      <c r="N35583" s="561" t="n"/>
    </row>
    <row r="35584">
      <c r="N35584" s="561" t="n"/>
    </row>
    <row r="35585">
      <c r="N35585" s="561" t="n"/>
    </row>
    <row r="35586">
      <c r="N35586" s="561" t="n"/>
    </row>
    <row r="35587">
      <c r="N35587" s="561" t="n"/>
    </row>
    <row r="35588">
      <c r="N35588" s="561" t="n"/>
    </row>
    <row r="35589">
      <c r="N35589" s="561" t="n"/>
    </row>
    <row r="35590">
      <c r="N35590" s="561" t="n"/>
    </row>
    <row r="35591">
      <c r="N35591" s="561" t="n"/>
    </row>
    <row r="35592">
      <c r="N35592" s="561" t="n"/>
    </row>
    <row r="35593">
      <c r="N35593" s="561" t="n"/>
    </row>
    <row r="35594">
      <c r="N35594" s="561" t="n"/>
    </row>
    <row r="35595">
      <c r="N35595" s="561" t="n"/>
    </row>
    <row r="35596">
      <c r="N35596" s="561" t="n"/>
    </row>
    <row r="35597">
      <c r="N35597" s="561" t="n"/>
    </row>
    <row r="35598">
      <c r="N35598" s="561" t="n"/>
    </row>
    <row r="35599">
      <c r="N35599" s="561" t="n"/>
    </row>
    <row r="35600">
      <c r="N35600" s="561" t="n"/>
    </row>
    <row r="35601">
      <c r="N35601" s="561" t="n"/>
    </row>
    <row r="35602">
      <c r="N35602" s="561" t="n"/>
    </row>
    <row r="35603">
      <c r="N35603" s="561" t="n"/>
    </row>
    <row r="35604">
      <c r="N35604" s="561" t="n"/>
    </row>
    <row r="35605">
      <c r="N35605" s="561" t="n"/>
    </row>
    <row r="35606">
      <c r="N35606" s="561" t="n"/>
    </row>
    <row r="35607">
      <c r="N35607" s="561" t="n"/>
    </row>
    <row r="35608">
      <c r="N35608" s="561" t="n"/>
    </row>
    <row r="35609">
      <c r="N35609" s="561" t="n"/>
    </row>
    <row r="35610">
      <c r="N35610" s="561" t="n"/>
    </row>
    <row r="35611">
      <c r="N35611" s="561" t="n"/>
    </row>
    <row r="35612">
      <c r="N35612" s="561" t="n"/>
    </row>
    <row r="35613">
      <c r="N35613" s="561" t="n"/>
    </row>
    <row r="35614">
      <c r="N35614" s="561" t="n"/>
    </row>
    <row r="35615">
      <c r="N35615" s="561" t="n"/>
    </row>
    <row r="35616">
      <c r="N35616" s="561" t="n"/>
    </row>
    <row r="35617">
      <c r="N35617" s="561" t="n"/>
    </row>
    <row r="35618">
      <c r="N35618" s="561" t="n"/>
    </row>
    <row r="35619">
      <c r="N35619" s="561" t="n"/>
    </row>
    <row r="35620">
      <c r="N35620" s="561" t="n"/>
    </row>
    <row r="35621">
      <c r="N35621" s="561" t="n"/>
    </row>
    <row r="35622">
      <c r="N35622" s="561" t="n"/>
    </row>
    <row r="35623">
      <c r="N35623" s="561" t="n"/>
    </row>
    <row r="35624">
      <c r="N35624" s="561" t="n"/>
    </row>
    <row r="35625">
      <c r="N35625" s="561" t="n"/>
    </row>
    <row r="35626">
      <c r="N35626" s="561" t="n"/>
    </row>
    <row r="35627">
      <c r="N35627" s="561" t="n"/>
    </row>
    <row r="35628">
      <c r="N35628" s="561" t="n"/>
    </row>
    <row r="35629">
      <c r="N35629" s="561" t="n"/>
    </row>
    <row r="35630">
      <c r="N35630" s="561" t="n"/>
    </row>
    <row r="35631">
      <c r="N35631" s="561" t="n"/>
    </row>
    <row r="35632">
      <c r="N35632" s="561" t="n"/>
    </row>
    <row r="35633">
      <c r="N35633" s="561" t="n"/>
    </row>
    <row r="35634">
      <c r="N35634" s="561" t="n"/>
    </row>
    <row r="35635">
      <c r="N35635" s="561" t="n"/>
    </row>
    <row r="35636">
      <c r="N35636" s="561" t="n"/>
    </row>
    <row r="35637">
      <c r="N35637" s="561" t="n"/>
    </row>
    <row r="35638">
      <c r="N35638" s="561" t="n"/>
    </row>
    <row r="35639">
      <c r="N35639" s="561" t="n"/>
    </row>
    <row r="35640">
      <c r="N35640" s="561" t="n"/>
    </row>
    <row r="35641">
      <c r="N35641" s="561" t="n"/>
    </row>
    <row r="35642">
      <c r="N35642" s="561" t="n"/>
    </row>
    <row r="35643">
      <c r="N35643" s="561" t="n"/>
    </row>
    <row r="35644">
      <c r="N35644" s="561" t="n"/>
    </row>
    <row r="35645">
      <c r="N35645" s="561" t="n"/>
    </row>
    <row r="35646">
      <c r="N35646" s="561" t="n"/>
    </row>
    <row r="35647">
      <c r="N35647" s="561" t="n"/>
    </row>
    <row r="35648">
      <c r="N35648" s="561" t="n"/>
    </row>
    <row r="35649">
      <c r="N35649" s="561" t="n"/>
    </row>
    <row r="35650">
      <c r="N35650" s="561" t="n"/>
    </row>
    <row r="35651">
      <c r="N35651" s="561" t="n"/>
    </row>
    <row r="35652">
      <c r="N35652" s="561" t="n"/>
    </row>
    <row r="35653">
      <c r="N35653" s="561" t="n"/>
    </row>
    <row r="35654">
      <c r="N35654" s="561" t="n"/>
    </row>
    <row r="35655">
      <c r="N35655" s="561" t="n"/>
    </row>
    <row r="35656">
      <c r="N35656" s="561" t="n"/>
    </row>
    <row r="35657">
      <c r="N35657" s="561" t="n"/>
    </row>
    <row r="35658">
      <c r="N35658" s="561" t="n"/>
    </row>
    <row r="35659">
      <c r="N35659" s="561" t="n"/>
    </row>
    <row r="35660">
      <c r="N35660" s="561" t="n"/>
    </row>
    <row r="35661">
      <c r="N35661" s="561" t="n"/>
    </row>
    <row r="35662">
      <c r="N35662" s="561" t="n"/>
    </row>
    <row r="35663">
      <c r="N35663" s="561" t="n"/>
    </row>
    <row r="35664">
      <c r="N35664" s="561" t="n"/>
    </row>
    <row r="35665">
      <c r="N35665" s="561" t="n"/>
    </row>
    <row r="35666">
      <c r="N35666" s="561" t="n"/>
    </row>
    <row r="35667">
      <c r="N35667" s="561" t="n"/>
    </row>
    <row r="35668">
      <c r="N35668" s="561" t="n"/>
    </row>
    <row r="35669">
      <c r="N35669" s="561" t="n"/>
    </row>
    <row r="35670">
      <c r="N35670" s="561" t="n"/>
    </row>
    <row r="35671">
      <c r="N35671" s="561" t="n"/>
    </row>
    <row r="35672">
      <c r="N35672" s="561" t="n"/>
    </row>
    <row r="35673">
      <c r="N35673" s="561" t="n"/>
    </row>
    <row r="35674">
      <c r="N35674" s="561" t="n"/>
    </row>
    <row r="35675">
      <c r="N35675" s="561" t="n"/>
    </row>
    <row r="35676">
      <c r="N35676" s="561" t="n"/>
    </row>
    <row r="35677">
      <c r="N35677" s="561" t="n"/>
    </row>
    <row r="35678">
      <c r="N35678" s="561" t="n"/>
    </row>
    <row r="35679">
      <c r="N35679" s="561" t="n"/>
    </row>
    <row r="35680">
      <c r="N35680" s="561" t="n"/>
    </row>
    <row r="35681">
      <c r="N35681" s="561" t="n"/>
    </row>
    <row r="35682">
      <c r="N35682" s="561" t="n"/>
    </row>
    <row r="35683">
      <c r="N35683" s="561" t="n"/>
    </row>
    <row r="35684">
      <c r="N35684" s="561" t="n"/>
    </row>
    <row r="35685">
      <c r="N35685" s="561" t="n"/>
    </row>
    <row r="35686">
      <c r="N35686" s="561" t="n"/>
    </row>
    <row r="35687">
      <c r="N35687" s="561" t="n"/>
    </row>
    <row r="35688">
      <c r="N35688" s="561" t="n"/>
    </row>
    <row r="35689">
      <c r="N35689" s="561" t="n"/>
    </row>
    <row r="35690">
      <c r="N35690" s="561" t="n"/>
    </row>
    <row r="35691">
      <c r="N35691" s="561" t="n"/>
    </row>
    <row r="35692">
      <c r="N35692" s="561" t="n"/>
    </row>
    <row r="35693">
      <c r="N35693" s="561" t="n"/>
    </row>
    <row r="35694">
      <c r="N35694" s="561" t="n"/>
    </row>
    <row r="35695">
      <c r="N35695" s="561" t="n"/>
    </row>
    <row r="35696">
      <c r="N35696" s="561" t="n"/>
    </row>
    <row r="35697">
      <c r="N35697" s="561" t="n"/>
    </row>
    <row r="35698">
      <c r="N35698" s="561" t="n"/>
    </row>
    <row r="35699">
      <c r="N35699" s="561" t="n"/>
    </row>
    <row r="35700">
      <c r="N35700" s="561" t="n"/>
    </row>
    <row r="35701">
      <c r="N35701" s="561" t="n"/>
    </row>
    <row r="35702">
      <c r="N35702" s="561" t="n"/>
    </row>
    <row r="35703">
      <c r="N35703" s="561" t="n"/>
    </row>
    <row r="35704">
      <c r="N35704" s="561" t="n"/>
    </row>
    <row r="35705">
      <c r="N35705" s="561" t="n"/>
    </row>
    <row r="35706">
      <c r="N35706" s="561" t="n"/>
    </row>
    <row r="35707">
      <c r="N35707" s="561" t="n"/>
    </row>
    <row r="35708">
      <c r="N35708" s="561" t="n"/>
    </row>
    <row r="35709">
      <c r="N35709" s="561" t="n"/>
    </row>
    <row r="35710">
      <c r="N35710" s="561" t="n"/>
    </row>
    <row r="35711">
      <c r="N35711" s="561" t="n"/>
    </row>
    <row r="35712">
      <c r="N35712" s="561" t="n"/>
    </row>
    <row r="35713">
      <c r="N35713" s="561" t="n"/>
    </row>
    <row r="35714">
      <c r="N35714" s="561" t="n"/>
    </row>
    <row r="35715">
      <c r="N35715" s="561" t="n"/>
    </row>
    <row r="35716">
      <c r="N35716" s="561" t="n"/>
    </row>
    <row r="35717">
      <c r="N35717" s="561" t="n"/>
    </row>
    <row r="35718">
      <c r="N35718" s="561" t="n"/>
    </row>
    <row r="35719">
      <c r="N35719" s="561" t="n"/>
    </row>
    <row r="35720">
      <c r="N35720" s="561" t="n"/>
    </row>
    <row r="35721">
      <c r="N35721" s="561" t="n"/>
    </row>
    <row r="35722">
      <c r="N35722" s="561" t="n"/>
    </row>
    <row r="35723">
      <c r="N35723" s="561" t="n"/>
    </row>
    <row r="35724">
      <c r="N35724" s="561" t="n"/>
    </row>
    <row r="35725">
      <c r="N35725" s="561" t="n"/>
    </row>
    <row r="35726">
      <c r="N35726" s="561" t="n"/>
    </row>
    <row r="35727">
      <c r="N35727" s="561" t="n"/>
    </row>
    <row r="35728">
      <c r="N35728" s="561" t="n"/>
    </row>
    <row r="35729">
      <c r="N35729" s="561" t="n"/>
    </row>
    <row r="35730">
      <c r="N35730" s="561" t="n"/>
    </row>
    <row r="35731">
      <c r="N35731" s="561" t="n"/>
    </row>
    <row r="35732">
      <c r="N35732" s="561" t="n"/>
    </row>
    <row r="35733">
      <c r="N35733" s="561" t="n"/>
    </row>
    <row r="35734">
      <c r="N35734" s="561" t="n"/>
    </row>
    <row r="35735">
      <c r="N35735" s="561" t="n"/>
    </row>
    <row r="35736">
      <c r="N35736" s="561" t="n"/>
    </row>
    <row r="35737">
      <c r="N35737" s="561" t="n"/>
    </row>
    <row r="35738">
      <c r="N35738" s="561" t="n"/>
    </row>
    <row r="35739">
      <c r="N35739" s="561" t="n"/>
    </row>
    <row r="35740">
      <c r="N35740" s="561" t="n"/>
    </row>
    <row r="35741">
      <c r="N35741" s="561" t="n"/>
    </row>
    <row r="35742">
      <c r="N35742" s="561" t="n"/>
    </row>
    <row r="35743">
      <c r="N35743" s="561" t="n"/>
    </row>
    <row r="35744">
      <c r="N35744" s="561" t="n"/>
    </row>
    <row r="35745">
      <c r="N35745" s="561" t="n"/>
    </row>
    <row r="35746">
      <c r="N35746" s="561" t="n"/>
    </row>
    <row r="35747">
      <c r="N35747" s="561" t="n"/>
    </row>
    <row r="35748">
      <c r="N35748" s="561" t="n"/>
    </row>
    <row r="35749">
      <c r="N35749" s="561" t="n"/>
    </row>
    <row r="35750">
      <c r="N35750" s="561" t="n"/>
    </row>
    <row r="35751">
      <c r="N35751" s="561" t="n"/>
    </row>
    <row r="35752">
      <c r="N35752" s="561" t="n"/>
    </row>
    <row r="35753">
      <c r="N35753" s="561" t="n"/>
    </row>
    <row r="35754">
      <c r="N35754" s="561" t="n"/>
    </row>
    <row r="35755">
      <c r="N35755" s="561" t="n"/>
    </row>
    <row r="35756">
      <c r="N35756" s="561" t="n"/>
    </row>
    <row r="35757">
      <c r="N35757" s="561" t="n"/>
    </row>
    <row r="35758">
      <c r="N35758" s="561" t="n"/>
    </row>
    <row r="35759">
      <c r="N35759" s="561" t="n"/>
    </row>
    <row r="35760">
      <c r="N35760" s="561" t="n"/>
    </row>
    <row r="35761">
      <c r="N35761" s="561" t="n"/>
    </row>
    <row r="35762">
      <c r="N35762" s="561" t="n"/>
    </row>
    <row r="35763">
      <c r="N35763" s="561" t="n"/>
    </row>
    <row r="35764">
      <c r="N35764" s="561" t="n"/>
    </row>
    <row r="35765">
      <c r="N35765" s="561" t="n"/>
    </row>
    <row r="35766">
      <c r="N35766" s="561" t="n"/>
    </row>
    <row r="35767">
      <c r="N35767" s="561" t="n"/>
    </row>
    <row r="35768">
      <c r="N35768" s="561" t="n"/>
    </row>
    <row r="35769">
      <c r="N35769" s="561" t="n"/>
    </row>
    <row r="35770">
      <c r="N35770" s="561" t="n"/>
    </row>
    <row r="35771">
      <c r="N35771" s="561" t="n"/>
    </row>
    <row r="35772">
      <c r="N35772" s="561" t="n"/>
    </row>
    <row r="35773">
      <c r="N35773" s="561" t="n"/>
    </row>
    <row r="35774">
      <c r="N35774" s="561" t="n"/>
    </row>
    <row r="35775">
      <c r="N35775" s="561" t="n"/>
    </row>
    <row r="35776">
      <c r="N35776" s="561" t="n"/>
    </row>
    <row r="35777">
      <c r="N35777" s="561" t="n"/>
    </row>
    <row r="35778">
      <c r="N35778" s="561" t="n"/>
    </row>
    <row r="35779">
      <c r="N35779" s="561" t="n"/>
    </row>
    <row r="35780">
      <c r="N35780" s="561" t="n"/>
    </row>
    <row r="35781">
      <c r="N35781" s="561" t="n"/>
    </row>
    <row r="35782">
      <c r="N35782" s="561" t="n"/>
    </row>
    <row r="35783">
      <c r="N35783" s="561" t="n"/>
    </row>
    <row r="35784">
      <c r="N35784" s="561" t="n"/>
    </row>
    <row r="35785">
      <c r="N35785" s="561" t="n"/>
    </row>
    <row r="35786">
      <c r="N35786" s="561" t="n"/>
    </row>
    <row r="35787">
      <c r="N35787" s="561" t="n"/>
    </row>
    <row r="35788">
      <c r="N35788" s="561" t="n"/>
    </row>
    <row r="35789">
      <c r="N35789" s="561" t="n"/>
    </row>
    <row r="35790">
      <c r="N35790" s="561" t="n"/>
    </row>
    <row r="35791">
      <c r="N35791" s="561" t="n"/>
    </row>
    <row r="35792">
      <c r="N35792" s="561" t="n"/>
    </row>
    <row r="35793">
      <c r="N35793" s="561" t="n"/>
    </row>
    <row r="35794">
      <c r="N35794" s="561" t="n"/>
    </row>
    <row r="35795">
      <c r="N35795" s="561" t="n"/>
    </row>
    <row r="35796">
      <c r="N35796" s="561" t="n"/>
    </row>
    <row r="35797">
      <c r="N35797" s="561" t="n"/>
    </row>
    <row r="35798">
      <c r="N35798" s="561" t="n"/>
    </row>
    <row r="35799">
      <c r="N35799" s="561" t="n"/>
    </row>
    <row r="35800">
      <c r="N35800" s="561" t="n"/>
    </row>
    <row r="35801">
      <c r="N35801" s="561" t="n"/>
    </row>
    <row r="35802">
      <c r="N35802" s="561" t="n"/>
    </row>
    <row r="35803">
      <c r="N35803" s="561" t="n"/>
    </row>
    <row r="35804">
      <c r="N35804" s="561" t="n"/>
    </row>
    <row r="35805">
      <c r="N35805" s="561" t="n"/>
    </row>
    <row r="35806">
      <c r="N35806" s="561" t="n"/>
    </row>
    <row r="35807">
      <c r="N35807" s="561" t="n"/>
    </row>
    <row r="35808">
      <c r="N35808" s="561" t="n"/>
    </row>
    <row r="35809">
      <c r="N35809" s="561" t="n"/>
    </row>
    <row r="35810">
      <c r="N35810" s="561" t="n"/>
    </row>
    <row r="35811">
      <c r="N35811" s="561" t="n"/>
    </row>
    <row r="35812">
      <c r="N35812" s="561" t="n"/>
    </row>
    <row r="35813">
      <c r="N35813" s="561" t="n"/>
    </row>
    <row r="35814">
      <c r="N35814" s="561" t="n"/>
    </row>
    <row r="35815">
      <c r="N35815" s="561" t="n"/>
    </row>
    <row r="35816">
      <c r="N35816" s="561" t="n"/>
    </row>
    <row r="35817">
      <c r="N35817" s="561" t="n"/>
    </row>
    <row r="35818">
      <c r="N35818" s="561" t="n"/>
    </row>
    <row r="35819">
      <c r="N35819" s="561" t="n"/>
    </row>
    <row r="35820">
      <c r="N35820" s="561" t="n"/>
    </row>
    <row r="35821">
      <c r="N35821" s="561" t="n"/>
    </row>
    <row r="35822">
      <c r="N35822" s="561" t="n"/>
    </row>
    <row r="35823">
      <c r="N35823" s="561" t="n"/>
    </row>
    <row r="35824">
      <c r="N35824" s="561" t="n"/>
    </row>
    <row r="35825">
      <c r="N35825" s="561" t="n"/>
    </row>
    <row r="35826">
      <c r="N35826" s="561" t="n"/>
    </row>
    <row r="35827">
      <c r="N35827" s="561" t="n"/>
    </row>
    <row r="35828">
      <c r="N35828" s="561" t="n"/>
    </row>
    <row r="35829">
      <c r="N35829" s="561" t="n"/>
    </row>
    <row r="35830">
      <c r="N35830" s="561" t="n"/>
    </row>
    <row r="35831">
      <c r="N35831" s="561" t="n"/>
    </row>
    <row r="35832">
      <c r="N35832" s="561" t="n"/>
    </row>
    <row r="35833">
      <c r="N35833" s="561" t="n"/>
    </row>
    <row r="35834">
      <c r="N35834" s="561" t="n"/>
    </row>
    <row r="35835">
      <c r="N35835" s="561" t="n"/>
    </row>
    <row r="35836">
      <c r="N35836" s="561" t="n"/>
    </row>
    <row r="35837">
      <c r="N35837" s="561" t="n"/>
    </row>
    <row r="35838">
      <c r="N35838" s="561" t="n"/>
    </row>
    <row r="35839">
      <c r="N35839" s="561" t="n"/>
    </row>
    <row r="35840">
      <c r="N35840" s="561" t="n"/>
    </row>
    <row r="35841">
      <c r="N35841" s="561" t="n"/>
    </row>
    <row r="35842">
      <c r="N35842" s="561" t="n"/>
    </row>
    <row r="35843">
      <c r="N35843" s="561" t="n"/>
    </row>
    <row r="35844">
      <c r="N35844" s="561" t="n"/>
    </row>
    <row r="35845">
      <c r="N35845" s="561" t="n"/>
    </row>
    <row r="35846">
      <c r="N35846" s="561" t="n"/>
    </row>
    <row r="35847">
      <c r="N35847" s="561" t="n"/>
    </row>
    <row r="35848">
      <c r="N35848" s="561" t="n"/>
    </row>
    <row r="35849">
      <c r="N35849" s="561" t="n"/>
    </row>
    <row r="35850">
      <c r="N35850" s="561" t="n"/>
    </row>
    <row r="35851">
      <c r="N35851" s="561" t="n"/>
    </row>
    <row r="35852">
      <c r="N35852" s="561" t="n"/>
    </row>
    <row r="35853">
      <c r="N35853" s="561" t="n"/>
    </row>
    <row r="35854">
      <c r="N35854" s="561" t="n"/>
    </row>
    <row r="35855">
      <c r="N35855" s="561" t="n"/>
    </row>
    <row r="35856">
      <c r="N35856" s="561" t="n"/>
    </row>
    <row r="35857">
      <c r="N35857" s="561" t="n"/>
    </row>
    <row r="35858">
      <c r="N35858" s="561" t="n"/>
    </row>
    <row r="35859">
      <c r="N35859" s="561" t="n"/>
    </row>
    <row r="35860">
      <c r="N35860" s="561" t="n"/>
    </row>
    <row r="35861">
      <c r="N35861" s="561" t="n"/>
    </row>
    <row r="35862">
      <c r="N35862" s="561" t="n"/>
    </row>
    <row r="35863">
      <c r="N35863" s="561" t="n"/>
    </row>
    <row r="35864">
      <c r="N35864" s="561" t="n"/>
    </row>
    <row r="35865">
      <c r="N35865" s="561" t="n"/>
    </row>
    <row r="35866">
      <c r="N35866" s="561" t="n"/>
    </row>
    <row r="35867">
      <c r="N35867" s="561" t="n"/>
    </row>
    <row r="35868">
      <c r="N35868" s="561" t="n"/>
    </row>
    <row r="35869">
      <c r="N35869" s="561" t="n"/>
    </row>
    <row r="35870">
      <c r="N35870" s="561" t="n"/>
    </row>
    <row r="35871">
      <c r="N35871" s="561" t="n"/>
    </row>
    <row r="35872">
      <c r="N35872" s="561" t="n"/>
    </row>
    <row r="35873">
      <c r="N35873" s="561" t="n"/>
    </row>
    <row r="35874">
      <c r="N35874" s="561" t="n"/>
    </row>
    <row r="35875">
      <c r="N35875" s="561" t="n"/>
    </row>
    <row r="35876">
      <c r="N35876" s="561" t="n"/>
    </row>
    <row r="35877">
      <c r="N35877" s="561" t="n"/>
    </row>
    <row r="35878">
      <c r="N35878" s="561" t="n"/>
    </row>
    <row r="35879">
      <c r="N35879" s="561" t="n"/>
    </row>
    <row r="35880">
      <c r="N35880" s="561" t="n"/>
    </row>
    <row r="35881">
      <c r="N35881" s="561" t="n"/>
    </row>
    <row r="35882">
      <c r="N35882" s="561" t="n"/>
    </row>
    <row r="35883">
      <c r="N35883" s="561" t="n"/>
    </row>
    <row r="35884">
      <c r="N35884" s="561" t="n"/>
    </row>
    <row r="35885">
      <c r="N35885" s="561" t="n"/>
    </row>
    <row r="35886">
      <c r="N35886" s="561" t="n"/>
    </row>
    <row r="35887">
      <c r="N35887" s="561" t="n"/>
    </row>
    <row r="35888">
      <c r="N35888" s="561" t="n"/>
    </row>
    <row r="35889">
      <c r="N35889" s="561" t="n"/>
    </row>
    <row r="35890">
      <c r="N35890" s="561" t="n"/>
    </row>
    <row r="35891">
      <c r="N35891" s="561" t="n"/>
    </row>
    <row r="35892">
      <c r="N35892" s="561" t="n"/>
    </row>
    <row r="35893">
      <c r="N35893" s="561" t="n"/>
    </row>
    <row r="35894">
      <c r="N35894" s="561" t="n"/>
    </row>
    <row r="35895">
      <c r="N35895" s="561" t="n"/>
    </row>
    <row r="35896">
      <c r="N35896" s="561" t="n"/>
    </row>
    <row r="35897">
      <c r="N35897" s="561" t="n"/>
    </row>
    <row r="35898">
      <c r="N35898" s="561" t="n"/>
    </row>
    <row r="35899">
      <c r="N35899" s="561" t="n"/>
    </row>
    <row r="35900">
      <c r="N35900" s="561" t="n"/>
    </row>
    <row r="35901">
      <c r="N35901" s="561" t="n"/>
    </row>
    <row r="35902">
      <c r="N35902" s="561" t="n"/>
    </row>
    <row r="35903">
      <c r="N35903" s="561" t="n"/>
    </row>
    <row r="35904">
      <c r="N35904" s="561" t="n"/>
    </row>
    <row r="35905">
      <c r="N35905" s="561" t="n"/>
    </row>
    <row r="35906">
      <c r="N35906" s="561" t="n"/>
    </row>
    <row r="35907">
      <c r="N35907" s="561" t="n"/>
    </row>
    <row r="35908">
      <c r="N35908" s="561" t="n"/>
    </row>
    <row r="35909">
      <c r="N35909" s="561" t="n"/>
    </row>
    <row r="35910">
      <c r="N35910" s="561" t="n"/>
    </row>
    <row r="35911">
      <c r="N35911" s="561" t="n"/>
    </row>
    <row r="35912">
      <c r="N35912" s="561" t="n"/>
    </row>
    <row r="35913">
      <c r="N35913" s="561" t="n"/>
    </row>
    <row r="35914">
      <c r="N35914" s="561" t="n"/>
    </row>
    <row r="35915">
      <c r="N35915" s="561" t="n"/>
    </row>
    <row r="35916">
      <c r="N35916" s="561" t="n"/>
    </row>
    <row r="35917">
      <c r="N35917" s="561" t="n"/>
    </row>
    <row r="35918">
      <c r="N35918" s="561" t="n"/>
    </row>
    <row r="35919">
      <c r="N35919" s="561" t="n"/>
    </row>
    <row r="35920">
      <c r="N35920" s="561" t="n"/>
    </row>
    <row r="35921">
      <c r="N35921" s="561" t="n"/>
    </row>
    <row r="35922">
      <c r="N35922" s="561" t="n"/>
    </row>
    <row r="35923">
      <c r="N35923" s="561" t="n"/>
    </row>
    <row r="35924">
      <c r="N35924" s="561" t="n"/>
    </row>
    <row r="35925">
      <c r="N35925" s="561" t="n"/>
    </row>
    <row r="35926">
      <c r="N35926" s="561" t="n"/>
    </row>
    <row r="35927">
      <c r="N35927" s="561" t="n"/>
    </row>
    <row r="35928">
      <c r="N35928" s="561" t="n"/>
    </row>
    <row r="35929">
      <c r="N35929" s="561" t="n"/>
    </row>
    <row r="35930">
      <c r="N35930" s="561" t="n"/>
    </row>
    <row r="35931">
      <c r="N35931" s="561" t="n"/>
    </row>
    <row r="35932">
      <c r="N35932" s="561" t="n"/>
    </row>
    <row r="35933">
      <c r="N35933" s="561" t="n"/>
    </row>
    <row r="35934">
      <c r="N35934" s="561" t="n"/>
    </row>
    <row r="35935">
      <c r="N35935" s="561" t="n"/>
    </row>
    <row r="35936">
      <c r="N35936" s="561" t="n"/>
    </row>
    <row r="35937">
      <c r="N35937" s="561" t="n"/>
    </row>
    <row r="35938">
      <c r="N35938" s="561" t="n"/>
    </row>
    <row r="35939">
      <c r="N35939" s="561" t="n"/>
    </row>
    <row r="35940">
      <c r="N35940" s="561" t="n"/>
    </row>
    <row r="35941">
      <c r="N35941" s="561" t="n"/>
    </row>
    <row r="35942">
      <c r="N35942" s="561" t="n"/>
    </row>
    <row r="35943">
      <c r="N35943" s="561" t="n"/>
    </row>
    <row r="35944">
      <c r="N35944" s="561" t="n"/>
    </row>
    <row r="35945">
      <c r="N35945" s="561" t="n"/>
    </row>
    <row r="35946">
      <c r="N35946" s="561" t="n"/>
    </row>
    <row r="35947">
      <c r="N35947" s="561" t="n"/>
    </row>
    <row r="35948">
      <c r="N35948" s="561" t="n"/>
    </row>
    <row r="35949">
      <c r="N35949" s="561" t="n"/>
    </row>
    <row r="35950">
      <c r="N35950" s="561" t="n"/>
    </row>
    <row r="35951">
      <c r="N35951" s="561" t="n"/>
    </row>
    <row r="35952">
      <c r="N35952" s="561" t="n"/>
    </row>
    <row r="35953">
      <c r="N35953" s="561" t="n"/>
    </row>
    <row r="35954">
      <c r="N35954" s="561" t="n"/>
    </row>
    <row r="35955">
      <c r="N35955" s="561" t="n"/>
    </row>
    <row r="35956">
      <c r="N35956" s="561" t="n"/>
    </row>
    <row r="35957">
      <c r="N35957" s="561" t="n"/>
    </row>
    <row r="35958">
      <c r="N35958" s="561" t="n"/>
    </row>
    <row r="35959">
      <c r="N35959" s="561" t="n"/>
    </row>
    <row r="35960">
      <c r="N35960" s="561" t="n"/>
    </row>
    <row r="35961">
      <c r="N35961" s="561" t="n"/>
    </row>
    <row r="35962">
      <c r="N35962" s="561" t="n"/>
    </row>
    <row r="35963">
      <c r="N35963" s="561" t="n"/>
    </row>
    <row r="35964">
      <c r="N35964" s="561" t="n"/>
    </row>
    <row r="35965">
      <c r="N35965" s="561" t="n"/>
    </row>
    <row r="35966">
      <c r="N35966" s="561" t="n"/>
    </row>
    <row r="35967">
      <c r="N35967" s="561" t="n"/>
    </row>
    <row r="35968">
      <c r="N35968" s="561" t="n"/>
    </row>
    <row r="35969">
      <c r="N35969" s="561" t="n"/>
    </row>
    <row r="35970">
      <c r="N35970" s="561" t="n"/>
    </row>
    <row r="35971">
      <c r="N35971" s="561" t="n"/>
    </row>
    <row r="35972">
      <c r="N35972" s="561" t="n"/>
    </row>
    <row r="35973">
      <c r="N35973" s="561" t="n"/>
    </row>
    <row r="35974">
      <c r="N35974" s="561" t="n"/>
    </row>
    <row r="35975">
      <c r="N35975" s="561" t="n"/>
    </row>
    <row r="35976">
      <c r="N35976" s="561" t="n"/>
    </row>
    <row r="35977">
      <c r="N35977" s="561" t="n"/>
    </row>
    <row r="35978">
      <c r="N35978" s="561" t="n"/>
    </row>
    <row r="35979">
      <c r="N35979" s="561" t="n"/>
    </row>
    <row r="35980">
      <c r="N35980" s="561" t="n"/>
    </row>
    <row r="35981">
      <c r="N35981" s="561" t="n"/>
    </row>
    <row r="35982">
      <c r="N35982" s="561" t="n"/>
    </row>
    <row r="35983">
      <c r="N35983" s="561" t="n"/>
    </row>
    <row r="35984">
      <c r="N35984" s="561" t="n"/>
    </row>
    <row r="35985">
      <c r="N35985" s="561" t="n"/>
    </row>
    <row r="35986">
      <c r="N35986" s="561" t="n"/>
    </row>
    <row r="35987">
      <c r="N35987" s="561" t="n"/>
    </row>
    <row r="35988">
      <c r="N35988" s="561" t="n"/>
    </row>
    <row r="35989">
      <c r="N35989" s="561" t="n"/>
    </row>
    <row r="35990">
      <c r="N35990" s="561" t="n"/>
    </row>
    <row r="35991">
      <c r="N35991" s="561" t="n"/>
    </row>
    <row r="35992">
      <c r="N35992" s="561" t="n"/>
    </row>
    <row r="35993">
      <c r="N35993" s="561" t="n"/>
    </row>
    <row r="35994">
      <c r="N35994" s="561" t="n"/>
    </row>
    <row r="35995">
      <c r="N35995" s="561" t="n"/>
    </row>
    <row r="35996">
      <c r="N35996" s="561" t="n"/>
    </row>
    <row r="35997">
      <c r="N35997" s="561" t="n"/>
    </row>
    <row r="35998">
      <c r="N35998" s="561" t="n"/>
    </row>
    <row r="35999">
      <c r="N35999" s="561" t="n"/>
    </row>
    <row r="36000">
      <c r="N36000" s="561" t="n"/>
    </row>
    <row r="36001">
      <c r="N36001" s="561" t="n"/>
    </row>
    <row r="36002">
      <c r="N36002" s="561" t="n"/>
    </row>
    <row r="36003">
      <c r="N36003" s="561" t="n"/>
    </row>
    <row r="36004">
      <c r="N36004" s="561" t="n"/>
    </row>
    <row r="36005">
      <c r="N36005" s="561" t="n"/>
    </row>
    <row r="36006">
      <c r="N36006" s="561" t="n"/>
    </row>
    <row r="36007">
      <c r="N36007" s="561" t="n"/>
    </row>
    <row r="36008">
      <c r="N36008" s="561" t="n"/>
    </row>
    <row r="36009">
      <c r="N36009" s="561" t="n"/>
    </row>
    <row r="36010">
      <c r="N36010" s="561" t="n"/>
    </row>
    <row r="36011">
      <c r="N36011" s="561" t="n"/>
    </row>
    <row r="36012">
      <c r="N36012" s="561" t="n"/>
    </row>
    <row r="36013">
      <c r="N36013" s="561" t="n"/>
    </row>
    <row r="36014">
      <c r="N36014" s="561" t="n"/>
    </row>
    <row r="36015">
      <c r="N36015" s="561" t="n"/>
    </row>
    <row r="36016">
      <c r="N36016" s="561" t="n"/>
    </row>
    <row r="36017">
      <c r="N36017" s="561" t="n"/>
    </row>
    <row r="36018">
      <c r="N36018" s="561" t="n"/>
    </row>
    <row r="36019">
      <c r="N36019" s="561" t="n"/>
    </row>
    <row r="36020">
      <c r="N36020" s="561" t="n"/>
    </row>
    <row r="36021">
      <c r="N36021" s="561" t="n"/>
    </row>
    <row r="36022">
      <c r="N36022" s="561" t="n"/>
    </row>
    <row r="36023">
      <c r="N36023" s="561" t="n"/>
    </row>
    <row r="36024">
      <c r="N36024" s="561" t="n"/>
    </row>
    <row r="36025">
      <c r="N36025" s="561" t="n"/>
    </row>
    <row r="36026">
      <c r="N36026" s="561" t="n"/>
    </row>
    <row r="36027">
      <c r="N36027" s="561" t="n"/>
    </row>
    <row r="36028">
      <c r="N36028" s="561" t="n"/>
    </row>
    <row r="36029">
      <c r="N36029" s="561" t="n"/>
    </row>
    <row r="36030">
      <c r="N36030" s="561" t="n"/>
    </row>
    <row r="36031">
      <c r="N36031" s="561" t="n"/>
    </row>
    <row r="36032">
      <c r="N36032" s="561" t="n"/>
    </row>
    <row r="36033">
      <c r="N36033" s="561" t="n"/>
    </row>
    <row r="36034">
      <c r="N36034" s="561" t="n"/>
    </row>
    <row r="36035">
      <c r="N36035" s="561" t="n"/>
    </row>
    <row r="36036">
      <c r="N36036" s="561" t="n"/>
    </row>
    <row r="36037">
      <c r="N36037" s="561" t="n"/>
    </row>
    <row r="36038">
      <c r="N36038" s="561" t="n"/>
    </row>
    <row r="36039">
      <c r="N36039" s="561" t="n"/>
    </row>
    <row r="36040">
      <c r="N36040" s="561" t="n"/>
    </row>
    <row r="36041">
      <c r="N36041" s="561" t="n"/>
    </row>
    <row r="36042">
      <c r="N36042" s="561" t="n"/>
    </row>
    <row r="36043">
      <c r="N36043" s="561" t="n"/>
    </row>
    <row r="36044">
      <c r="N36044" s="561" t="n"/>
    </row>
    <row r="36045">
      <c r="N36045" s="561" t="n"/>
    </row>
    <row r="36046">
      <c r="N36046" s="561" t="n"/>
    </row>
    <row r="36047">
      <c r="N36047" s="561" t="n"/>
    </row>
    <row r="36048">
      <c r="N36048" s="561" t="n"/>
    </row>
    <row r="36049">
      <c r="N36049" s="561" t="n"/>
    </row>
    <row r="36050">
      <c r="N36050" s="561" t="n"/>
    </row>
    <row r="36051">
      <c r="N36051" s="561" t="n"/>
    </row>
    <row r="36052">
      <c r="N36052" s="561" t="n"/>
    </row>
    <row r="36053">
      <c r="N36053" s="561" t="n"/>
    </row>
    <row r="36054">
      <c r="N36054" s="561" t="n"/>
    </row>
    <row r="36055">
      <c r="N36055" s="561" t="n"/>
    </row>
    <row r="36056">
      <c r="N36056" s="561" t="n"/>
    </row>
    <row r="36057">
      <c r="N36057" s="561" t="n"/>
    </row>
    <row r="36058">
      <c r="N36058" s="561" t="n"/>
    </row>
    <row r="36059">
      <c r="N36059" s="561" t="n"/>
    </row>
    <row r="36060">
      <c r="N36060" s="561" t="n"/>
    </row>
    <row r="36061">
      <c r="N36061" s="561" t="n"/>
    </row>
    <row r="36062">
      <c r="N36062" s="561" t="n"/>
    </row>
    <row r="36063">
      <c r="N36063" s="561" t="n"/>
    </row>
    <row r="36064">
      <c r="N36064" s="561" t="n"/>
    </row>
    <row r="36065">
      <c r="N36065" s="561" t="n"/>
    </row>
    <row r="36066">
      <c r="N36066" s="561" t="n"/>
    </row>
    <row r="36067">
      <c r="N36067" s="561" t="n"/>
    </row>
    <row r="36068">
      <c r="N36068" s="561" t="n"/>
    </row>
    <row r="36069">
      <c r="N36069" s="561" t="n"/>
    </row>
    <row r="36070">
      <c r="N36070" s="561" t="n"/>
    </row>
    <row r="36071">
      <c r="N36071" s="561" t="n"/>
    </row>
    <row r="36072">
      <c r="N36072" s="561" t="n"/>
    </row>
    <row r="36073">
      <c r="N36073" s="561" t="n"/>
    </row>
    <row r="36074">
      <c r="N36074" s="561" t="n"/>
    </row>
    <row r="36075">
      <c r="N36075" s="561" t="n"/>
    </row>
    <row r="36076">
      <c r="N36076" s="561" t="n"/>
    </row>
    <row r="36077">
      <c r="N36077" s="561" t="n"/>
    </row>
    <row r="36078">
      <c r="N36078" s="561" t="n"/>
    </row>
    <row r="36079">
      <c r="N36079" s="561" t="n"/>
    </row>
    <row r="36080">
      <c r="N36080" s="561" t="n"/>
    </row>
    <row r="36081">
      <c r="N36081" s="561" t="n"/>
    </row>
    <row r="36082">
      <c r="N36082" s="561" t="n"/>
    </row>
    <row r="36083">
      <c r="N36083" s="561" t="n"/>
    </row>
    <row r="36084">
      <c r="N36084" s="561" t="n"/>
    </row>
    <row r="36085">
      <c r="N36085" s="561" t="n"/>
    </row>
    <row r="36086">
      <c r="N36086" s="561" t="n"/>
    </row>
    <row r="36087">
      <c r="N36087" s="561" t="n"/>
    </row>
    <row r="36088">
      <c r="N36088" s="561" t="n"/>
    </row>
    <row r="36089">
      <c r="N36089" s="561" t="n"/>
    </row>
    <row r="36090">
      <c r="N36090" s="561" t="n"/>
    </row>
    <row r="36091">
      <c r="N36091" s="561" t="n"/>
    </row>
    <row r="36092">
      <c r="N36092" s="561" t="n"/>
    </row>
    <row r="36093">
      <c r="N36093" s="561" t="n"/>
    </row>
    <row r="36094">
      <c r="N36094" s="561" t="n"/>
    </row>
    <row r="36095">
      <c r="N36095" s="561" t="n"/>
    </row>
    <row r="36096">
      <c r="N36096" s="561" t="n"/>
    </row>
    <row r="36097">
      <c r="N36097" s="561" t="n"/>
    </row>
    <row r="36098">
      <c r="N36098" s="561" t="n"/>
    </row>
    <row r="36099">
      <c r="N36099" s="561" t="n"/>
    </row>
    <row r="36100">
      <c r="N36100" s="561" t="n"/>
    </row>
    <row r="36101">
      <c r="N36101" s="561" t="n"/>
    </row>
    <row r="36102">
      <c r="N36102" s="561" t="n"/>
    </row>
    <row r="36103">
      <c r="N36103" s="561" t="n"/>
    </row>
    <row r="36104">
      <c r="N36104" s="561" t="n"/>
    </row>
    <row r="36105">
      <c r="N36105" s="561" t="n"/>
    </row>
    <row r="36106">
      <c r="N36106" s="561" t="n"/>
    </row>
    <row r="36107">
      <c r="N36107" s="561" t="n"/>
    </row>
    <row r="36108">
      <c r="N36108" s="561" t="n"/>
    </row>
    <row r="36109">
      <c r="N36109" s="561" t="n"/>
    </row>
    <row r="36110">
      <c r="N36110" s="561" t="n"/>
    </row>
    <row r="36111">
      <c r="N36111" s="561" t="n"/>
    </row>
    <row r="36112">
      <c r="N36112" s="561" t="n"/>
    </row>
    <row r="36113">
      <c r="N36113" s="561" t="n"/>
    </row>
    <row r="36114">
      <c r="N36114" s="561" t="n"/>
    </row>
    <row r="36115">
      <c r="N36115" s="561" t="n"/>
    </row>
    <row r="36116">
      <c r="N36116" s="561" t="n"/>
    </row>
    <row r="36117">
      <c r="N36117" s="561" t="n"/>
    </row>
    <row r="36118">
      <c r="N36118" s="561" t="n"/>
    </row>
    <row r="36119">
      <c r="N36119" s="561" t="n"/>
    </row>
    <row r="36120">
      <c r="N36120" s="561" t="n"/>
    </row>
    <row r="36121">
      <c r="N36121" s="561" t="n"/>
    </row>
    <row r="36122">
      <c r="N36122" s="561" t="n"/>
    </row>
    <row r="36123">
      <c r="N36123" s="561" t="n"/>
    </row>
    <row r="36124">
      <c r="N36124" s="561" t="n"/>
    </row>
    <row r="36125">
      <c r="N36125" s="561" t="n"/>
    </row>
    <row r="36126">
      <c r="N36126" s="561" t="n"/>
    </row>
    <row r="36127">
      <c r="N36127" s="561" t="n"/>
    </row>
    <row r="36128">
      <c r="N36128" s="561" t="n"/>
    </row>
    <row r="36129">
      <c r="N36129" s="561" t="n"/>
    </row>
    <row r="36130">
      <c r="N36130" s="561" t="n"/>
    </row>
    <row r="36131">
      <c r="N36131" s="561" t="n"/>
    </row>
    <row r="36132">
      <c r="N36132" s="561" t="n"/>
    </row>
    <row r="36133">
      <c r="N36133" s="561" t="n"/>
    </row>
    <row r="36134">
      <c r="N36134" s="561" t="n"/>
    </row>
    <row r="36135">
      <c r="N36135" s="561" t="n"/>
    </row>
    <row r="36136">
      <c r="N36136" s="561" t="n"/>
    </row>
    <row r="36137">
      <c r="N36137" s="561" t="n"/>
    </row>
    <row r="36138">
      <c r="N36138" s="561" t="n"/>
    </row>
    <row r="36139">
      <c r="N36139" s="561" t="n"/>
    </row>
    <row r="36140">
      <c r="N36140" s="561" t="n"/>
    </row>
    <row r="36141">
      <c r="N36141" s="561" t="n"/>
    </row>
    <row r="36142">
      <c r="N36142" s="561" t="n"/>
    </row>
    <row r="36143">
      <c r="N36143" s="561" t="n"/>
    </row>
    <row r="36144">
      <c r="N36144" s="561" t="n"/>
    </row>
    <row r="36145">
      <c r="N36145" s="561" t="n"/>
    </row>
    <row r="36146">
      <c r="N36146" s="561" t="n"/>
    </row>
    <row r="36147">
      <c r="N36147" s="561" t="n"/>
    </row>
    <row r="36148">
      <c r="N36148" s="561" t="n"/>
    </row>
    <row r="36149">
      <c r="N36149" s="561" t="n"/>
    </row>
    <row r="36150">
      <c r="N36150" s="561" t="n"/>
    </row>
    <row r="36151">
      <c r="N36151" s="561" t="n"/>
    </row>
    <row r="36152">
      <c r="N36152" s="561" t="n"/>
    </row>
    <row r="36153">
      <c r="N36153" s="561" t="n"/>
    </row>
    <row r="36154">
      <c r="N36154" s="561" t="n"/>
    </row>
    <row r="36155">
      <c r="N36155" s="561" t="n"/>
    </row>
    <row r="36156">
      <c r="N36156" s="561" t="n"/>
    </row>
    <row r="36157">
      <c r="N36157" s="561" t="n"/>
    </row>
    <row r="36158">
      <c r="N36158" s="561" t="n"/>
    </row>
    <row r="36159">
      <c r="N36159" s="561" t="n"/>
    </row>
    <row r="36160">
      <c r="N36160" s="561" t="n"/>
    </row>
    <row r="36161">
      <c r="N36161" s="561" t="n"/>
    </row>
    <row r="36162">
      <c r="N36162" s="561" t="n"/>
    </row>
    <row r="36163">
      <c r="N36163" s="561" t="n"/>
    </row>
    <row r="36164">
      <c r="N36164" s="561" t="n"/>
    </row>
    <row r="36165">
      <c r="N36165" s="561" t="n"/>
    </row>
    <row r="36166">
      <c r="N36166" s="561" t="n"/>
    </row>
    <row r="36167">
      <c r="N36167" s="561" t="n"/>
    </row>
    <row r="36168">
      <c r="N36168" s="561" t="n"/>
    </row>
    <row r="36169">
      <c r="N36169" s="561" t="n"/>
    </row>
    <row r="36170">
      <c r="N36170" s="561" t="n"/>
    </row>
    <row r="36171">
      <c r="N36171" s="561" t="n"/>
    </row>
    <row r="36172">
      <c r="N36172" s="561" t="n"/>
    </row>
    <row r="36173">
      <c r="N36173" s="561" t="n"/>
    </row>
    <row r="36174">
      <c r="N36174" s="561" t="n"/>
    </row>
    <row r="36175">
      <c r="N36175" s="561" t="n"/>
    </row>
    <row r="36176">
      <c r="N36176" s="561" t="n"/>
    </row>
    <row r="36177">
      <c r="N36177" s="561" t="n"/>
    </row>
    <row r="36178">
      <c r="N36178" s="561" t="n"/>
    </row>
    <row r="36179">
      <c r="N36179" s="561" t="n"/>
    </row>
    <row r="36180">
      <c r="N36180" s="561" t="n"/>
    </row>
    <row r="36181">
      <c r="N36181" s="561" t="n"/>
    </row>
    <row r="36182">
      <c r="N36182" s="561" t="n"/>
    </row>
    <row r="36183">
      <c r="N36183" s="561" t="n"/>
    </row>
    <row r="36184">
      <c r="N36184" s="561" t="n"/>
    </row>
    <row r="36185">
      <c r="N36185" s="561" t="n"/>
    </row>
    <row r="36186">
      <c r="N36186" s="561" t="n"/>
    </row>
    <row r="36187">
      <c r="N36187" s="561" t="n"/>
    </row>
    <row r="36188">
      <c r="N36188" s="561" t="n"/>
    </row>
    <row r="36189">
      <c r="N36189" s="561" t="n"/>
    </row>
    <row r="36190">
      <c r="N36190" s="561" t="n"/>
    </row>
    <row r="36191">
      <c r="N36191" s="561" t="n"/>
    </row>
    <row r="36192">
      <c r="N36192" s="561" t="n"/>
    </row>
    <row r="36193">
      <c r="N36193" s="561" t="n"/>
    </row>
    <row r="36194">
      <c r="N36194" s="561" t="n"/>
    </row>
    <row r="36195">
      <c r="N36195" s="561" t="n"/>
    </row>
    <row r="36196">
      <c r="N36196" s="561" t="n"/>
    </row>
    <row r="36197">
      <c r="N36197" s="561" t="n"/>
    </row>
    <row r="36198">
      <c r="N36198" s="561" t="n"/>
    </row>
    <row r="36199">
      <c r="N36199" s="561" t="n"/>
    </row>
    <row r="36200">
      <c r="N36200" s="561" t="n"/>
    </row>
    <row r="36201">
      <c r="N36201" s="561" t="n"/>
    </row>
    <row r="36202">
      <c r="N36202" s="561" t="n"/>
    </row>
    <row r="36203">
      <c r="N36203" s="561" t="n"/>
    </row>
    <row r="36204">
      <c r="N36204" s="561" t="n"/>
    </row>
    <row r="36205">
      <c r="N36205" s="561" t="n"/>
    </row>
    <row r="36206">
      <c r="N36206" s="561" t="n"/>
    </row>
    <row r="36207">
      <c r="N36207" s="561" t="n"/>
    </row>
    <row r="36208">
      <c r="N36208" s="561" t="n"/>
    </row>
    <row r="36209">
      <c r="N36209" s="561" t="n"/>
    </row>
    <row r="36210">
      <c r="N36210" s="561" t="n"/>
    </row>
    <row r="36211">
      <c r="N36211" s="561" t="n"/>
    </row>
    <row r="36212">
      <c r="N36212" s="561" t="n"/>
    </row>
    <row r="36213">
      <c r="N36213" s="561" t="n"/>
    </row>
    <row r="36214">
      <c r="N36214" s="561" t="n"/>
    </row>
    <row r="36215">
      <c r="N36215" s="561" t="n"/>
    </row>
    <row r="36216">
      <c r="N36216" s="561" t="n"/>
    </row>
    <row r="36217">
      <c r="N36217" s="561" t="n"/>
    </row>
    <row r="36218">
      <c r="N36218" s="561" t="n"/>
    </row>
    <row r="36219">
      <c r="N36219" s="561" t="n"/>
    </row>
    <row r="36220">
      <c r="N36220" s="561" t="n"/>
    </row>
    <row r="36221">
      <c r="N36221" s="561" t="n"/>
    </row>
    <row r="36222">
      <c r="N36222" s="561" t="n"/>
    </row>
    <row r="36223">
      <c r="N36223" s="561" t="n"/>
    </row>
    <row r="36224">
      <c r="N36224" s="561" t="n"/>
    </row>
    <row r="36225">
      <c r="N36225" s="561" t="n"/>
    </row>
    <row r="36226">
      <c r="N36226" s="561" t="n"/>
    </row>
    <row r="36227">
      <c r="N36227" s="561" t="n"/>
    </row>
    <row r="36228">
      <c r="N36228" s="561" t="n"/>
    </row>
    <row r="36229">
      <c r="N36229" s="561" t="n"/>
    </row>
    <row r="36230">
      <c r="N36230" s="561" t="n"/>
    </row>
    <row r="36231">
      <c r="N36231" s="561" t="n"/>
    </row>
    <row r="36232">
      <c r="N36232" s="561" t="n"/>
    </row>
    <row r="36233">
      <c r="N36233" s="561" t="n"/>
    </row>
    <row r="36234">
      <c r="N36234" s="561" t="n"/>
    </row>
    <row r="36235">
      <c r="N36235" s="561" t="n"/>
    </row>
    <row r="36236">
      <c r="N36236" s="561" t="n"/>
    </row>
    <row r="36237">
      <c r="N36237" s="561" t="n"/>
    </row>
    <row r="36238">
      <c r="N36238" s="561" t="n"/>
    </row>
    <row r="36239">
      <c r="N36239" s="561" t="n"/>
    </row>
    <row r="36240">
      <c r="N36240" s="561" t="n"/>
    </row>
    <row r="36241">
      <c r="N36241" s="561" t="n"/>
    </row>
    <row r="36242">
      <c r="N36242" s="561" t="n"/>
    </row>
    <row r="36243">
      <c r="N36243" s="561" t="n"/>
    </row>
    <row r="36244">
      <c r="N36244" s="561" t="n"/>
    </row>
    <row r="36245">
      <c r="N36245" s="561" t="n"/>
    </row>
    <row r="36246">
      <c r="N36246" s="561" t="n"/>
    </row>
    <row r="36247">
      <c r="N36247" s="561" t="n"/>
    </row>
    <row r="36248">
      <c r="N36248" s="561" t="n"/>
    </row>
    <row r="36249">
      <c r="N36249" s="561" t="n"/>
    </row>
    <row r="36250">
      <c r="N36250" s="561" t="n"/>
    </row>
    <row r="36251">
      <c r="N36251" s="561" t="n"/>
    </row>
    <row r="36252">
      <c r="N36252" s="561" t="n"/>
    </row>
    <row r="36253">
      <c r="N36253" s="561" t="n"/>
    </row>
    <row r="36254">
      <c r="N36254" s="561" t="n"/>
    </row>
    <row r="36255">
      <c r="N36255" s="561" t="n"/>
    </row>
    <row r="36256">
      <c r="N36256" s="561" t="n"/>
    </row>
    <row r="36257">
      <c r="N36257" s="561" t="n"/>
    </row>
    <row r="36258">
      <c r="N36258" s="561" t="n"/>
    </row>
    <row r="36259">
      <c r="N36259" s="561" t="n"/>
    </row>
    <row r="36260">
      <c r="N36260" s="561" t="n"/>
    </row>
    <row r="36261">
      <c r="N36261" s="561" t="n"/>
    </row>
    <row r="36262">
      <c r="N36262" s="561" t="n"/>
    </row>
    <row r="36263">
      <c r="N36263" s="561" t="n"/>
    </row>
    <row r="36264">
      <c r="N36264" s="561" t="n"/>
    </row>
    <row r="36265">
      <c r="N36265" s="561" t="n"/>
    </row>
    <row r="36266">
      <c r="N36266" s="561" t="n"/>
    </row>
    <row r="36267">
      <c r="N36267" s="561" t="n"/>
    </row>
    <row r="36268">
      <c r="N36268" s="561" t="n"/>
    </row>
    <row r="36269">
      <c r="N36269" s="561" t="n"/>
    </row>
    <row r="36270">
      <c r="N36270" s="561" t="n"/>
    </row>
    <row r="36271">
      <c r="N36271" s="561" t="n"/>
    </row>
    <row r="36272">
      <c r="N36272" s="561" t="n"/>
    </row>
    <row r="36273">
      <c r="N36273" s="561" t="n"/>
    </row>
    <row r="36274">
      <c r="N36274" s="561" t="n"/>
    </row>
    <row r="36275">
      <c r="N36275" s="561" t="n"/>
    </row>
    <row r="36276">
      <c r="N36276" s="561" t="n"/>
    </row>
    <row r="36277">
      <c r="N36277" s="561" t="n"/>
    </row>
    <row r="36278">
      <c r="N36278" s="561" t="n"/>
    </row>
    <row r="36279">
      <c r="N36279" s="561" t="n"/>
    </row>
    <row r="36280">
      <c r="N36280" s="561" t="n"/>
    </row>
    <row r="36281">
      <c r="N36281" s="561" t="n"/>
    </row>
    <row r="36282">
      <c r="N36282" s="561" t="n"/>
    </row>
    <row r="36283">
      <c r="N36283" s="561" t="n"/>
    </row>
    <row r="36284">
      <c r="N36284" s="561" t="n"/>
    </row>
    <row r="36285">
      <c r="N36285" s="561" t="n"/>
    </row>
    <row r="36286">
      <c r="N36286" s="561" t="n"/>
    </row>
    <row r="36287">
      <c r="N36287" s="561" t="n"/>
    </row>
    <row r="36288">
      <c r="N36288" s="561" t="n"/>
    </row>
    <row r="36289">
      <c r="N36289" s="561" t="n"/>
    </row>
    <row r="36290">
      <c r="N36290" s="561" t="n"/>
    </row>
    <row r="36291">
      <c r="N36291" s="561" t="n"/>
    </row>
    <row r="36292">
      <c r="N36292" s="561" t="n"/>
    </row>
    <row r="36293">
      <c r="N36293" s="561" t="n"/>
    </row>
    <row r="36294">
      <c r="N36294" s="561" t="n"/>
    </row>
    <row r="36295">
      <c r="N36295" s="561" t="n"/>
    </row>
    <row r="36296">
      <c r="N36296" s="561" t="n"/>
    </row>
    <row r="36297">
      <c r="N36297" s="561" t="n"/>
    </row>
    <row r="36298">
      <c r="N36298" s="561" t="n"/>
    </row>
    <row r="36299">
      <c r="N36299" s="561" t="n"/>
    </row>
    <row r="36300">
      <c r="N36300" s="561" t="n"/>
    </row>
    <row r="36301">
      <c r="N36301" s="561" t="n"/>
    </row>
    <row r="36302">
      <c r="N36302" s="561" t="n"/>
    </row>
    <row r="36303">
      <c r="N36303" s="561" t="n"/>
    </row>
    <row r="36304">
      <c r="N36304" s="561" t="n"/>
    </row>
    <row r="36305">
      <c r="N36305" s="561" t="n"/>
    </row>
    <row r="36306">
      <c r="N36306" s="561" t="n"/>
    </row>
    <row r="36307">
      <c r="N36307" s="561" t="n"/>
    </row>
    <row r="36308">
      <c r="N36308" s="561" t="n"/>
    </row>
    <row r="36309">
      <c r="N36309" s="561" t="n"/>
    </row>
    <row r="36310">
      <c r="N36310" s="561" t="n"/>
    </row>
    <row r="36311">
      <c r="N36311" s="561" t="n"/>
    </row>
    <row r="36312">
      <c r="N36312" s="561" t="n"/>
    </row>
    <row r="36313">
      <c r="N36313" s="561" t="n"/>
    </row>
    <row r="36314">
      <c r="N36314" s="561" t="n"/>
    </row>
    <row r="36315">
      <c r="N36315" s="561" t="n"/>
    </row>
    <row r="36316">
      <c r="N36316" s="561" t="n"/>
    </row>
    <row r="36317">
      <c r="N36317" s="561" t="n"/>
    </row>
    <row r="36318">
      <c r="N36318" s="561" t="n"/>
    </row>
    <row r="36319">
      <c r="N36319" s="561" t="n"/>
    </row>
    <row r="36320">
      <c r="N36320" s="561" t="n"/>
    </row>
    <row r="36321">
      <c r="N36321" s="561" t="n"/>
    </row>
    <row r="36322">
      <c r="N36322" s="561" t="n"/>
    </row>
    <row r="36323">
      <c r="N36323" s="561" t="n"/>
    </row>
    <row r="36324">
      <c r="N36324" s="561" t="n"/>
    </row>
    <row r="36325">
      <c r="N36325" s="561" t="n"/>
    </row>
    <row r="36326">
      <c r="N36326" s="561" t="n"/>
    </row>
    <row r="36327">
      <c r="N36327" s="561" t="n"/>
    </row>
    <row r="36328">
      <c r="N36328" s="561" t="n"/>
    </row>
    <row r="36329">
      <c r="N36329" s="561" t="n"/>
    </row>
    <row r="36330">
      <c r="N36330" s="561" t="n"/>
    </row>
    <row r="36331">
      <c r="N36331" s="561" t="n"/>
    </row>
    <row r="36332">
      <c r="N36332" s="561" t="n"/>
    </row>
    <row r="36333">
      <c r="N36333" s="561" t="n"/>
    </row>
    <row r="36334">
      <c r="N36334" s="561" t="n"/>
    </row>
    <row r="36335">
      <c r="N36335" s="561" t="n"/>
    </row>
    <row r="36336">
      <c r="N36336" s="561" t="n"/>
    </row>
    <row r="36337">
      <c r="N36337" s="561" t="n"/>
    </row>
    <row r="36338">
      <c r="N36338" s="561" t="n"/>
    </row>
    <row r="36339">
      <c r="N36339" s="561" t="n"/>
    </row>
    <row r="36340">
      <c r="N36340" s="561" t="n"/>
    </row>
    <row r="36341">
      <c r="N36341" s="561" t="n"/>
    </row>
    <row r="36342">
      <c r="N36342" s="561" t="n"/>
    </row>
    <row r="36343">
      <c r="N36343" s="561" t="n"/>
    </row>
    <row r="36344">
      <c r="N36344" s="561" t="n"/>
    </row>
    <row r="36345">
      <c r="N36345" s="561" t="n"/>
    </row>
    <row r="36346">
      <c r="N36346" s="561" t="n"/>
    </row>
    <row r="36347">
      <c r="N36347" s="561" t="n"/>
    </row>
    <row r="36348">
      <c r="N36348" s="561" t="n"/>
    </row>
    <row r="36349">
      <c r="N36349" s="561" t="n"/>
    </row>
    <row r="36350">
      <c r="N36350" s="561" t="n"/>
    </row>
    <row r="36351">
      <c r="N36351" s="561" t="n"/>
    </row>
    <row r="36352">
      <c r="N36352" s="561" t="n"/>
    </row>
    <row r="36353">
      <c r="N36353" s="561" t="n"/>
    </row>
    <row r="36354">
      <c r="N36354" s="561" t="n"/>
    </row>
    <row r="36355">
      <c r="N36355" s="561" t="n"/>
    </row>
    <row r="36356">
      <c r="N36356" s="561" t="n"/>
    </row>
    <row r="36357">
      <c r="N36357" s="561" t="n"/>
    </row>
    <row r="36358">
      <c r="N36358" s="561" t="n"/>
    </row>
    <row r="36359">
      <c r="N36359" s="561" t="n"/>
    </row>
    <row r="36360">
      <c r="N36360" s="561" t="n"/>
    </row>
    <row r="36361">
      <c r="N36361" s="561" t="n"/>
    </row>
    <row r="36362">
      <c r="N36362" s="561" t="n"/>
    </row>
    <row r="36363">
      <c r="N36363" s="561" t="n"/>
    </row>
    <row r="36364">
      <c r="N36364" s="561" t="n"/>
    </row>
    <row r="36365">
      <c r="N36365" s="561" t="n"/>
    </row>
    <row r="36366">
      <c r="N36366" s="561" t="n"/>
    </row>
    <row r="36367">
      <c r="N36367" s="561" t="n"/>
    </row>
    <row r="36368">
      <c r="N36368" s="561" t="n"/>
    </row>
    <row r="36369">
      <c r="N36369" s="561" t="n"/>
    </row>
    <row r="36370">
      <c r="N36370" s="561" t="n"/>
    </row>
    <row r="36371">
      <c r="N36371" s="561" t="n"/>
    </row>
    <row r="36372">
      <c r="N36372" s="561" t="n"/>
    </row>
    <row r="36373">
      <c r="N36373" s="561" t="n"/>
    </row>
    <row r="36374">
      <c r="N36374" s="561" t="n"/>
    </row>
    <row r="36375">
      <c r="N36375" s="561" t="n"/>
    </row>
    <row r="36376">
      <c r="N36376" s="561" t="n"/>
    </row>
    <row r="36377">
      <c r="N36377" s="561" t="n"/>
    </row>
    <row r="36378">
      <c r="N36378" s="561" t="n"/>
    </row>
    <row r="36379">
      <c r="N36379" s="561" t="n"/>
    </row>
    <row r="36380">
      <c r="N36380" s="561" t="n"/>
    </row>
    <row r="36381">
      <c r="N36381" s="561" t="n"/>
    </row>
    <row r="36382">
      <c r="N36382" s="561" t="n"/>
    </row>
    <row r="36383">
      <c r="N36383" s="561" t="n"/>
    </row>
    <row r="36384">
      <c r="N36384" s="561" t="n"/>
    </row>
    <row r="36385">
      <c r="N36385" s="561" t="n"/>
    </row>
    <row r="36386">
      <c r="N36386" s="561" t="n"/>
    </row>
    <row r="36387">
      <c r="N36387" s="561" t="n"/>
    </row>
    <row r="36388">
      <c r="N36388" s="561" t="n"/>
    </row>
    <row r="36389">
      <c r="N36389" s="561" t="n"/>
    </row>
    <row r="36390">
      <c r="N36390" s="561" t="n"/>
    </row>
    <row r="36391">
      <c r="N36391" s="561" t="n"/>
    </row>
    <row r="36392">
      <c r="N36392" s="561" t="n"/>
    </row>
    <row r="36393">
      <c r="N36393" s="561" t="n"/>
    </row>
    <row r="36394">
      <c r="N36394" s="561" t="n"/>
    </row>
    <row r="36395">
      <c r="N36395" s="561" t="n"/>
    </row>
    <row r="36396">
      <c r="N36396" s="561" t="n"/>
    </row>
    <row r="36397">
      <c r="N36397" s="561" t="n"/>
    </row>
    <row r="36398">
      <c r="N36398" s="561" t="n"/>
    </row>
    <row r="36399">
      <c r="N36399" s="561" t="n"/>
    </row>
    <row r="36400">
      <c r="N36400" s="561" t="n"/>
    </row>
    <row r="36401">
      <c r="N36401" s="561" t="n"/>
    </row>
    <row r="36402">
      <c r="N36402" s="561" t="n"/>
    </row>
    <row r="36403">
      <c r="N36403" s="561" t="n"/>
    </row>
    <row r="36404">
      <c r="N36404" s="561" t="n"/>
    </row>
    <row r="36405">
      <c r="N36405" s="561" t="n"/>
    </row>
    <row r="36406">
      <c r="N36406" s="561" t="n"/>
    </row>
    <row r="36407">
      <c r="N36407" s="561" t="n"/>
    </row>
    <row r="36408">
      <c r="N36408" s="561" t="n"/>
    </row>
    <row r="36409">
      <c r="N36409" s="561" t="n"/>
    </row>
    <row r="36410">
      <c r="N36410" s="561" t="n"/>
    </row>
    <row r="36411">
      <c r="N36411" s="561" t="n"/>
    </row>
    <row r="36412">
      <c r="N36412" s="561" t="n"/>
    </row>
    <row r="36413">
      <c r="N36413" s="561" t="n"/>
    </row>
    <row r="36414">
      <c r="N36414" s="561" t="n"/>
    </row>
    <row r="36415">
      <c r="N36415" s="561" t="n"/>
    </row>
    <row r="36416">
      <c r="N36416" s="561" t="n"/>
    </row>
    <row r="36417">
      <c r="N36417" s="561" t="n"/>
    </row>
    <row r="36418">
      <c r="N36418" s="561" t="n"/>
    </row>
    <row r="36419">
      <c r="N36419" s="561" t="n"/>
    </row>
    <row r="36420">
      <c r="N36420" s="561" t="n"/>
    </row>
    <row r="36421">
      <c r="N36421" s="561" t="n"/>
    </row>
    <row r="36422">
      <c r="N36422" s="561" t="n"/>
    </row>
    <row r="36423">
      <c r="N36423" s="561" t="n"/>
    </row>
    <row r="36424">
      <c r="N36424" s="561" t="n"/>
    </row>
    <row r="36425">
      <c r="N36425" s="561" t="n"/>
    </row>
    <row r="36426">
      <c r="N36426" s="561" t="n"/>
    </row>
    <row r="36427">
      <c r="N36427" s="561" t="n"/>
    </row>
    <row r="36428">
      <c r="N36428" s="561" t="n"/>
    </row>
    <row r="36429">
      <c r="N36429" s="561" t="n"/>
    </row>
    <row r="36430">
      <c r="N36430" s="561" t="n"/>
    </row>
    <row r="36431">
      <c r="N36431" s="561" t="n"/>
    </row>
    <row r="36432">
      <c r="N36432" s="561" t="n"/>
    </row>
    <row r="36433">
      <c r="N36433" s="561" t="n"/>
    </row>
    <row r="36434">
      <c r="N36434" s="561" t="n"/>
    </row>
    <row r="36435">
      <c r="N36435" s="561" t="n"/>
    </row>
    <row r="36436">
      <c r="N36436" s="561" t="n"/>
    </row>
    <row r="36437">
      <c r="N36437" s="561" t="n"/>
    </row>
    <row r="36438">
      <c r="N36438" s="561" t="n"/>
    </row>
    <row r="36439">
      <c r="N36439" s="561" t="n"/>
    </row>
    <row r="36440">
      <c r="N36440" s="561" t="n"/>
    </row>
    <row r="36441">
      <c r="N36441" s="561" t="n"/>
    </row>
    <row r="36442">
      <c r="N36442" s="561" t="n"/>
    </row>
    <row r="36443">
      <c r="N36443" s="561" t="n"/>
    </row>
    <row r="36444">
      <c r="N36444" s="561" t="n"/>
    </row>
    <row r="36445">
      <c r="N36445" s="561" t="n"/>
    </row>
    <row r="36446">
      <c r="N36446" s="561" t="n"/>
    </row>
    <row r="36447">
      <c r="N36447" s="561" t="n"/>
    </row>
    <row r="36448">
      <c r="N36448" s="561" t="n"/>
    </row>
    <row r="36449">
      <c r="N36449" s="561" t="n"/>
    </row>
    <row r="36450">
      <c r="N36450" s="561" t="n"/>
    </row>
    <row r="36451">
      <c r="N36451" s="561" t="n"/>
    </row>
    <row r="36452">
      <c r="N36452" s="561" t="n"/>
    </row>
    <row r="36453">
      <c r="N36453" s="561" t="n"/>
    </row>
    <row r="36454">
      <c r="N36454" s="561" t="n"/>
    </row>
    <row r="36455">
      <c r="N36455" s="561" t="n"/>
    </row>
    <row r="36456">
      <c r="N36456" s="561" t="n"/>
    </row>
    <row r="36457">
      <c r="N36457" s="561" t="n"/>
    </row>
    <row r="36458">
      <c r="N36458" s="561" t="n"/>
    </row>
    <row r="36459">
      <c r="N36459" s="561" t="n"/>
    </row>
    <row r="36460">
      <c r="N36460" s="561" t="n"/>
    </row>
    <row r="36461">
      <c r="N36461" s="561" t="n"/>
    </row>
    <row r="36462">
      <c r="N36462" s="561" t="n"/>
    </row>
    <row r="36463">
      <c r="N36463" s="561" t="n"/>
    </row>
    <row r="36464">
      <c r="N36464" s="561" t="n"/>
    </row>
    <row r="36465">
      <c r="N36465" s="561" t="n"/>
    </row>
    <row r="36466">
      <c r="N36466" s="561" t="n"/>
    </row>
    <row r="36467">
      <c r="N36467" s="561" t="n"/>
    </row>
    <row r="36468">
      <c r="N36468" s="561" t="n"/>
    </row>
    <row r="36469">
      <c r="N36469" s="561" t="n"/>
    </row>
    <row r="36470">
      <c r="N36470" s="561" t="n"/>
    </row>
    <row r="36471">
      <c r="N36471" s="561" t="n"/>
    </row>
    <row r="36472">
      <c r="N36472" s="561" t="n"/>
    </row>
    <row r="36473">
      <c r="N36473" s="561" t="n"/>
    </row>
    <row r="36474">
      <c r="N36474" s="561" t="n"/>
    </row>
    <row r="36475">
      <c r="N36475" s="561" t="n"/>
    </row>
    <row r="36476">
      <c r="N36476" s="561" t="n"/>
    </row>
    <row r="36477">
      <c r="N36477" s="561" t="n"/>
    </row>
    <row r="36478">
      <c r="N36478" s="561" t="n"/>
    </row>
    <row r="36479">
      <c r="N36479" s="561" t="n"/>
    </row>
    <row r="36480">
      <c r="N36480" s="561" t="n"/>
    </row>
    <row r="36481">
      <c r="N36481" s="561" t="n"/>
    </row>
    <row r="36482">
      <c r="N36482" s="561" t="n"/>
    </row>
    <row r="36483">
      <c r="N36483" s="561" t="n"/>
    </row>
    <row r="36484">
      <c r="N36484" s="561" t="n"/>
    </row>
    <row r="36485">
      <c r="N36485" s="561" t="n"/>
    </row>
    <row r="36486">
      <c r="N36486" s="561" t="n"/>
    </row>
    <row r="36487">
      <c r="N36487" s="561" t="n"/>
    </row>
    <row r="36488">
      <c r="N36488" s="561" t="n"/>
    </row>
    <row r="36489">
      <c r="N36489" s="561" t="n"/>
    </row>
    <row r="36490">
      <c r="N36490" s="561" t="n"/>
    </row>
    <row r="36491">
      <c r="N36491" s="561" t="n"/>
    </row>
    <row r="36492">
      <c r="N36492" s="561" t="n"/>
    </row>
    <row r="36493">
      <c r="N36493" s="561" t="n"/>
    </row>
    <row r="36494">
      <c r="N36494" s="561" t="n"/>
    </row>
    <row r="36495">
      <c r="N36495" s="561" t="n"/>
    </row>
    <row r="36496">
      <c r="N36496" s="561" t="n"/>
    </row>
    <row r="36497">
      <c r="N36497" s="561" t="n"/>
    </row>
    <row r="36498">
      <c r="N36498" s="561" t="n"/>
    </row>
    <row r="36499">
      <c r="N36499" s="561" t="n"/>
    </row>
    <row r="36500">
      <c r="N36500" s="561" t="n"/>
    </row>
    <row r="36501">
      <c r="N36501" s="561" t="n"/>
    </row>
    <row r="36502">
      <c r="N36502" s="561" t="n"/>
    </row>
    <row r="36503">
      <c r="N36503" s="561" t="n"/>
    </row>
    <row r="36504">
      <c r="N36504" s="561" t="n"/>
    </row>
    <row r="36505">
      <c r="N36505" s="561" t="n"/>
    </row>
    <row r="36506">
      <c r="N36506" s="561" t="n"/>
    </row>
    <row r="36507">
      <c r="N36507" s="561" t="n"/>
    </row>
    <row r="36508">
      <c r="N36508" s="561" t="n"/>
    </row>
    <row r="36509">
      <c r="N36509" s="561" t="n"/>
    </row>
    <row r="36510">
      <c r="N36510" s="561" t="n"/>
    </row>
    <row r="36511">
      <c r="N36511" s="561" t="n"/>
    </row>
    <row r="36512">
      <c r="N36512" s="561" t="n"/>
    </row>
    <row r="36513">
      <c r="N36513" s="561" t="n"/>
    </row>
    <row r="36514">
      <c r="N36514" s="561" t="n"/>
    </row>
    <row r="36515">
      <c r="N36515" s="561" t="n"/>
    </row>
    <row r="36516">
      <c r="N36516" s="561" t="n"/>
    </row>
    <row r="36517">
      <c r="N36517" s="561" t="n"/>
    </row>
    <row r="36518">
      <c r="N36518" s="561" t="n"/>
    </row>
    <row r="36519">
      <c r="N36519" s="561" t="n"/>
    </row>
    <row r="36520">
      <c r="N36520" s="561" t="n"/>
    </row>
    <row r="36521">
      <c r="N36521" s="561" t="n"/>
    </row>
    <row r="36522">
      <c r="N36522" s="561" t="n"/>
    </row>
    <row r="36523">
      <c r="N36523" s="561" t="n"/>
    </row>
    <row r="36524">
      <c r="N36524" s="561" t="n"/>
    </row>
    <row r="36525">
      <c r="N36525" s="561" t="n"/>
    </row>
    <row r="36526">
      <c r="N36526" s="561" t="n"/>
    </row>
    <row r="36527">
      <c r="N36527" s="561" t="n"/>
    </row>
    <row r="36528">
      <c r="N36528" s="561" t="n"/>
    </row>
    <row r="36529">
      <c r="N36529" s="561" t="n"/>
    </row>
    <row r="36530">
      <c r="N36530" s="561" t="n"/>
    </row>
    <row r="36531">
      <c r="N36531" s="561" t="n"/>
    </row>
    <row r="36532">
      <c r="N36532" s="561" t="n"/>
    </row>
    <row r="36533">
      <c r="N36533" s="561" t="n"/>
    </row>
    <row r="36534">
      <c r="N36534" s="561" t="n"/>
    </row>
    <row r="36535">
      <c r="N36535" s="561" t="n"/>
    </row>
    <row r="36536">
      <c r="N36536" s="561" t="n"/>
    </row>
    <row r="36537">
      <c r="N36537" s="561" t="n"/>
    </row>
    <row r="36538">
      <c r="N36538" s="561" t="n"/>
    </row>
    <row r="36539">
      <c r="N36539" s="561" t="n"/>
    </row>
    <row r="36540">
      <c r="N36540" s="561" t="n"/>
    </row>
    <row r="36541">
      <c r="N36541" s="561" t="n"/>
    </row>
    <row r="36542">
      <c r="N36542" s="561" t="n"/>
    </row>
    <row r="36543">
      <c r="N36543" s="561" t="n"/>
    </row>
    <row r="36544">
      <c r="N36544" s="561" t="n"/>
    </row>
    <row r="36545">
      <c r="N36545" s="561" t="n"/>
    </row>
    <row r="36546">
      <c r="N36546" s="561" t="n"/>
    </row>
    <row r="36547">
      <c r="N36547" s="561" t="n"/>
    </row>
    <row r="36548">
      <c r="N36548" s="561" t="n"/>
    </row>
    <row r="36549">
      <c r="N36549" s="561" t="n"/>
    </row>
    <row r="36550">
      <c r="N36550" s="561" t="n"/>
    </row>
    <row r="36551">
      <c r="N36551" s="561" t="n"/>
    </row>
    <row r="36552">
      <c r="N36552" s="561" t="n"/>
    </row>
    <row r="36553">
      <c r="N36553" s="561" t="n"/>
    </row>
    <row r="36554">
      <c r="N36554" s="561" t="n"/>
    </row>
    <row r="36555">
      <c r="N36555" s="561" t="n"/>
    </row>
    <row r="36556">
      <c r="N36556" s="561" t="n"/>
    </row>
    <row r="36557">
      <c r="N36557" s="561" t="n"/>
    </row>
    <row r="36558">
      <c r="N36558" s="561" t="n"/>
    </row>
    <row r="36559">
      <c r="N36559" s="561" t="n"/>
    </row>
    <row r="36560">
      <c r="N36560" s="561" t="n"/>
    </row>
    <row r="36561">
      <c r="N36561" s="561" t="n"/>
    </row>
    <row r="36562">
      <c r="N36562" s="561" t="n"/>
    </row>
    <row r="36563">
      <c r="N36563" s="561" t="n"/>
    </row>
    <row r="36564">
      <c r="N36564" s="561" t="n"/>
    </row>
    <row r="36565">
      <c r="N36565" s="561" t="n"/>
    </row>
    <row r="36566">
      <c r="N36566" s="561" t="n"/>
    </row>
    <row r="36567">
      <c r="N36567" s="561" t="n"/>
    </row>
    <row r="36568">
      <c r="N36568" s="561" t="n"/>
    </row>
    <row r="36569">
      <c r="N36569" s="561" t="n"/>
    </row>
    <row r="36570">
      <c r="N36570" s="561" t="n"/>
    </row>
    <row r="36571">
      <c r="N36571" s="561" t="n"/>
    </row>
    <row r="36572">
      <c r="N36572" s="561" t="n"/>
    </row>
    <row r="36573">
      <c r="N36573" s="561" t="n"/>
    </row>
    <row r="36574">
      <c r="N36574" s="561" t="n"/>
    </row>
    <row r="36575">
      <c r="N36575" s="561" t="n"/>
    </row>
    <row r="36576">
      <c r="N36576" s="561" t="n"/>
    </row>
    <row r="36577">
      <c r="N36577" s="561" t="n"/>
    </row>
    <row r="36578">
      <c r="N36578" s="561" t="n"/>
    </row>
    <row r="36579">
      <c r="N36579" s="561" t="n"/>
    </row>
    <row r="36580">
      <c r="N36580" s="561" t="n"/>
    </row>
    <row r="36581">
      <c r="N36581" s="561" t="n"/>
    </row>
    <row r="36582">
      <c r="N36582" s="561" t="n"/>
    </row>
    <row r="36583">
      <c r="N36583" s="561" t="n"/>
    </row>
    <row r="36584">
      <c r="N36584" s="561" t="n"/>
    </row>
    <row r="36585">
      <c r="N36585" s="561" t="n"/>
    </row>
    <row r="36586">
      <c r="N36586" s="561" t="n"/>
    </row>
    <row r="36587">
      <c r="N36587" s="561" t="n"/>
    </row>
    <row r="36588">
      <c r="N36588" s="561" t="n"/>
    </row>
    <row r="36589">
      <c r="N36589" s="561" t="n"/>
    </row>
    <row r="36590">
      <c r="N36590" s="561" t="n"/>
    </row>
    <row r="36591">
      <c r="N36591" s="561" t="n"/>
    </row>
    <row r="36592">
      <c r="N36592" s="561" t="n"/>
    </row>
    <row r="36593">
      <c r="N36593" s="561" t="n"/>
    </row>
    <row r="36594">
      <c r="N36594" s="561" t="n"/>
    </row>
    <row r="36595">
      <c r="N36595" s="561" t="n"/>
    </row>
    <row r="36596">
      <c r="N36596" s="561" t="n"/>
    </row>
    <row r="36597">
      <c r="N36597" s="561" t="n"/>
    </row>
    <row r="36598">
      <c r="N36598" s="561" t="n"/>
    </row>
    <row r="36599">
      <c r="N36599" s="561" t="n"/>
    </row>
    <row r="36600">
      <c r="N36600" s="561" t="n"/>
    </row>
    <row r="36601">
      <c r="N36601" s="561" t="n"/>
    </row>
    <row r="36602">
      <c r="N36602" s="561" t="n"/>
    </row>
    <row r="36603">
      <c r="N36603" s="561" t="n"/>
    </row>
    <row r="36604">
      <c r="N36604" s="561" t="n"/>
    </row>
    <row r="36605">
      <c r="N36605" s="561" t="n"/>
    </row>
    <row r="36606">
      <c r="N36606" s="561" t="n"/>
    </row>
    <row r="36607">
      <c r="N36607" s="561" t="n"/>
    </row>
    <row r="36608">
      <c r="N36608" s="561" t="n"/>
    </row>
    <row r="36609">
      <c r="N36609" s="561" t="n"/>
    </row>
    <row r="36610">
      <c r="N36610" s="561" t="n"/>
    </row>
    <row r="36611">
      <c r="N36611" s="561" t="n"/>
    </row>
    <row r="36612">
      <c r="N36612" s="561" t="n"/>
    </row>
    <row r="36613">
      <c r="N36613" s="561" t="n"/>
    </row>
    <row r="36614">
      <c r="N36614" s="561" t="n"/>
    </row>
    <row r="36615">
      <c r="N36615" s="561" t="n"/>
    </row>
    <row r="36616">
      <c r="N36616" s="561" t="n"/>
    </row>
    <row r="36617">
      <c r="N36617" s="561" t="n"/>
    </row>
    <row r="36618">
      <c r="N36618" s="561" t="n"/>
    </row>
    <row r="36619">
      <c r="N36619" s="561" t="n"/>
    </row>
    <row r="36620">
      <c r="N36620" s="561" t="n"/>
    </row>
    <row r="36621">
      <c r="N36621" s="561" t="n"/>
    </row>
    <row r="36622">
      <c r="N36622" s="561" t="n"/>
    </row>
    <row r="36623">
      <c r="N36623" s="561" t="n"/>
    </row>
    <row r="36624">
      <c r="N36624" s="561" t="n"/>
    </row>
    <row r="36625">
      <c r="N36625" s="561" t="n"/>
    </row>
    <row r="36626">
      <c r="N36626" s="561" t="n"/>
    </row>
    <row r="36627">
      <c r="N36627" s="561" t="n"/>
    </row>
    <row r="36628">
      <c r="N36628" s="561" t="n"/>
    </row>
    <row r="36629">
      <c r="N36629" s="561" t="n"/>
    </row>
    <row r="36630">
      <c r="N36630" s="561" t="n"/>
    </row>
    <row r="36631">
      <c r="N36631" s="561" t="n"/>
    </row>
    <row r="36632">
      <c r="N36632" s="561" t="n"/>
    </row>
    <row r="36633">
      <c r="N36633" s="561" t="n"/>
    </row>
    <row r="36634">
      <c r="N36634" s="561" t="n"/>
    </row>
    <row r="36635">
      <c r="N36635" s="561" t="n"/>
    </row>
    <row r="36636">
      <c r="N36636" s="561" t="n"/>
    </row>
    <row r="36637">
      <c r="N36637" s="561" t="n"/>
    </row>
    <row r="36638">
      <c r="N36638" s="561" t="n"/>
    </row>
    <row r="36639">
      <c r="N36639" s="561" t="n"/>
    </row>
    <row r="36640">
      <c r="N36640" s="561" t="n"/>
    </row>
    <row r="36641">
      <c r="N36641" s="561" t="n"/>
    </row>
    <row r="36642">
      <c r="N36642" s="561" t="n"/>
    </row>
    <row r="36643">
      <c r="N36643" s="561" t="n"/>
    </row>
    <row r="36644">
      <c r="N36644" s="561" t="n"/>
    </row>
    <row r="36645">
      <c r="N36645" s="561" t="n"/>
    </row>
    <row r="36646">
      <c r="N36646" s="561" t="n"/>
    </row>
    <row r="36647">
      <c r="N36647" s="561" t="n"/>
    </row>
    <row r="36648">
      <c r="N36648" s="561" t="n"/>
    </row>
    <row r="36649">
      <c r="N36649" s="561" t="n"/>
    </row>
    <row r="36650">
      <c r="N36650" s="561" t="n"/>
    </row>
    <row r="36651">
      <c r="N36651" s="561" t="n"/>
    </row>
    <row r="36652">
      <c r="N36652" s="561" t="n"/>
    </row>
    <row r="36653">
      <c r="N36653" s="561" t="n"/>
    </row>
    <row r="36654">
      <c r="N36654" s="561" t="n"/>
    </row>
    <row r="36655">
      <c r="N36655" s="561" t="n"/>
    </row>
    <row r="36656">
      <c r="N36656" s="561" t="n"/>
    </row>
    <row r="36657">
      <c r="N36657" s="561" t="n"/>
    </row>
    <row r="36658">
      <c r="N36658" s="561" t="n"/>
    </row>
    <row r="36659">
      <c r="N36659" s="561" t="n"/>
    </row>
    <row r="36660">
      <c r="N36660" s="561" t="n"/>
    </row>
    <row r="36661">
      <c r="N36661" s="561" t="n"/>
    </row>
    <row r="36662">
      <c r="N36662" s="561" t="n"/>
    </row>
    <row r="36663">
      <c r="N36663" s="561" t="n"/>
    </row>
    <row r="36664">
      <c r="N36664" s="561" t="n"/>
    </row>
    <row r="36665">
      <c r="N36665" s="561" t="n"/>
    </row>
    <row r="36666">
      <c r="N36666" s="561" t="n"/>
    </row>
    <row r="36667">
      <c r="N36667" s="561" t="n"/>
    </row>
    <row r="36668">
      <c r="N36668" s="561" t="n"/>
    </row>
    <row r="36669">
      <c r="N36669" s="561" t="n"/>
    </row>
    <row r="36670">
      <c r="N36670" s="561" t="n"/>
    </row>
    <row r="36671">
      <c r="N36671" s="561" t="n"/>
    </row>
    <row r="36672">
      <c r="N36672" s="561" t="n"/>
    </row>
    <row r="36673">
      <c r="N36673" s="561" t="n"/>
    </row>
    <row r="36674">
      <c r="N36674" s="561" t="n"/>
    </row>
    <row r="36675">
      <c r="N36675" s="561" t="n"/>
    </row>
    <row r="36676">
      <c r="N36676" s="561" t="n"/>
    </row>
    <row r="36677">
      <c r="N36677" s="561" t="n"/>
    </row>
    <row r="36678">
      <c r="N36678" s="561" t="n"/>
    </row>
    <row r="36679">
      <c r="N36679" s="561" t="n"/>
    </row>
    <row r="36680">
      <c r="N36680" s="561" t="n"/>
    </row>
    <row r="36681">
      <c r="N36681" s="561" t="n"/>
    </row>
    <row r="36682">
      <c r="N36682" s="561" t="n"/>
    </row>
    <row r="36683">
      <c r="N36683" s="561" t="n"/>
    </row>
    <row r="36684">
      <c r="N36684" s="561" t="n"/>
    </row>
    <row r="36685">
      <c r="N36685" s="561" t="n"/>
    </row>
    <row r="36686">
      <c r="N36686" s="561" t="n"/>
    </row>
    <row r="36687">
      <c r="N36687" s="561" t="n"/>
    </row>
    <row r="36688">
      <c r="N36688" s="561" t="n"/>
    </row>
    <row r="36689">
      <c r="N36689" s="561" t="n"/>
    </row>
    <row r="36690">
      <c r="N36690" s="561" t="n"/>
    </row>
    <row r="36691">
      <c r="N36691" s="561" t="n"/>
    </row>
    <row r="36692">
      <c r="N36692" s="561" t="n"/>
    </row>
    <row r="36693">
      <c r="N36693" s="561" t="n"/>
    </row>
    <row r="36694">
      <c r="N36694" s="561" t="n"/>
    </row>
    <row r="36695">
      <c r="N36695" s="561" t="n"/>
    </row>
    <row r="36696">
      <c r="N36696" s="561" t="n"/>
    </row>
    <row r="36697">
      <c r="N36697" s="561" t="n"/>
    </row>
    <row r="36698">
      <c r="N36698" s="561" t="n"/>
    </row>
    <row r="36699">
      <c r="N36699" s="561" t="n"/>
    </row>
    <row r="36700">
      <c r="N36700" s="561" t="n"/>
    </row>
    <row r="36701">
      <c r="N36701" s="561" t="n"/>
    </row>
    <row r="36702">
      <c r="N36702" s="561" t="n"/>
    </row>
    <row r="36703">
      <c r="N36703" s="561" t="n"/>
    </row>
    <row r="36704">
      <c r="N36704" s="561" t="n"/>
    </row>
    <row r="36705">
      <c r="N36705" s="561" t="n"/>
    </row>
    <row r="36706">
      <c r="N36706" s="561" t="n"/>
    </row>
    <row r="36707">
      <c r="N36707" s="561" t="n"/>
    </row>
    <row r="36708">
      <c r="N36708" s="561" t="n"/>
    </row>
    <row r="36709">
      <c r="N36709" s="561" t="n"/>
    </row>
    <row r="36710">
      <c r="N36710" s="561" t="n"/>
    </row>
    <row r="36711">
      <c r="N36711" s="561" t="n"/>
    </row>
    <row r="36712">
      <c r="N36712" s="561" t="n"/>
    </row>
    <row r="36713">
      <c r="N36713" s="561" t="n"/>
    </row>
    <row r="36714">
      <c r="N36714" s="561" t="n"/>
    </row>
    <row r="36715">
      <c r="N36715" s="561" t="n"/>
    </row>
    <row r="36716">
      <c r="N36716" s="561" t="n"/>
    </row>
    <row r="36717">
      <c r="N36717" s="561" t="n"/>
    </row>
    <row r="36718">
      <c r="N36718" s="561" t="n"/>
    </row>
    <row r="36719">
      <c r="N36719" s="561" t="n"/>
    </row>
    <row r="36720">
      <c r="N36720" s="561" t="n"/>
    </row>
    <row r="36721">
      <c r="N36721" s="561" t="n"/>
    </row>
    <row r="36722">
      <c r="N36722" s="561" t="n"/>
    </row>
    <row r="36723">
      <c r="N36723" s="561" t="n"/>
    </row>
    <row r="36724">
      <c r="N36724" s="561" t="n"/>
    </row>
    <row r="36725">
      <c r="N36725" s="561" t="n"/>
    </row>
    <row r="36726">
      <c r="N36726" s="561" t="n"/>
    </row>
    <row r="36727">
      <c r="N36727" s="561" t="n"/>
    </row>
    <row r="36728">
      <c r="N36728" s="561" t="n"/>
    </row>
    <row r="36729">
      <c r="N36729" s="561" t="n"/>
    </row>
    <row r="36730">
      <c r="N36730" s="561" t="n"/>
    </row>
    <row r="36731">
      <c r="N36731" s="561" t="n"/>
    </row>
    <row r="36732">
      <c r="N36732" s="561" t="n"/>
    </row>
    <row r="36733">
      <c r="N36733" s="561" t="n"/>
    </row>
    <row r="36734">
      <c r="N36734" s="561" t="n"/>
    </row>
    <row r="36735">
      <c r="N36735" s="561" t="n"/>
    </row>
    <row r="36736">
      <c r="N36736" s="561" t="n"/>
    </row>
    <row r="36737">
      <c r="N36737" s="561" t="n"/>
    </row>
    <row r="36738">
      <c r="N36738" s="561" t="n"/>
    </row>
    <row r="36739">
      <c r="N36739" s="561" t="n"/>
    </row>
    <row r="36740">
      <c r="N36740" s="561" t="n"/>
    </row>
    <row r="36741">
      <c r="N36741" s="561" t="n"/>
    </row>
    <row r="36742">
      <c r="N36742" s="561" t="n"/>
    </row>
    <row r="36743">
      <c r="N36743" s="561" t="n"/>
    </row>
    <row r="36744">
      <c r="N36744" s="561" t="n"/>
    </row>
    <row r="36745">
      <c r="N36745" s="561" t="n"/>
    </row>
    <row r="36746">
      <c r="N36746" s="561" t="n"/>
    </row>
    <row r="36747">
      <c r="N36747" s="561" t="n"/>
    </row>
    <row r="36748">
      <c r="N36748" s="561" t="n"/>
    </row>
    <row r="36749">
      <c r="N36749" s="561" t="n"/>
    </row>
    <row r="36750">
      <c r="N36750" s="561" t="n"/>
    </row>
    <row r="36751">
      <c r="N36751" s="561" t="n"/>
    </row>
    <row r="36752">
      <c r="N36752" s="561" t="n"/>
    </row>
    <row r="36753">
      <c r="N36753" s="561" t="n"/>
    </row>
    <row r="36754">
      <c r="N36754" s="561" t="n"/>
    </row>
    <row r="36755">
      <c r="N36755" s="561" t="n"/>
    </row>
    <row r="36756">
      <c r="N36756" s="561" t="n"/>
    </row>
    <row r="36757">
      <c r="N36757" s="561" t="n"/>
    </row>
    <row r="36758">
      <c r="N36758" s="561" t="n"/>
    </row>
    <row r="36759">
      <c r="N36759" s="561" t="n"/>
    </row>
    <row r="36760">
      <c r="N36760" s="561" t="n"/>
    </row>
    <row r="36761">
      <c r="N36761" s="561" t="n"/>
    </row>
    <row r="36762">
      <c r="N36762" s="561" t="n"/>
    </row>
    <row r="36763">
      <c r="N36763" s="561" t="n"/>
    </row>
    <row r="36764">
      <c r="N36764" s="561" t="n"/>
    </row>
    <row r="36765">
      <c r="N36765" s="561" t="n"/>
    </row>
    <row r="36766">
      <c r="N36766" s="561" t="n"/>
    </row>
    <row r="36767">
      <c r="N36767" s="561" t="n"/>
    </row>
    <row r="36768">
      <c r="N36768" s="561" t="n"/>
    </row>
    <row r="36769">
      <c r="N36769" s="561" t="n"/>
    </row>
    <row r="36770">
      <c r="N36770" s="561" t="n"/>
    </row>
    <row r="36771">
      <c r="N36771" s="561" t="n"/>
    </row>
    <row r="36772">
      <c r="N36772" s="561" t="n"/>
    </row>
    <row r="36773">
      <c r="N36773" s="561" t="n"/>
    </row>
    <row r="36774">
      <c r="N36774" s="561" t="n"/>
    </row>
    <row r="36775">
      <c r="N36775" s="561" t="n"/>
    </row>
    <row r="36776">
      <c r="N36776" s="561" t="n"/>
    </row>
    <row r="36777">
      <c r="N36777" s="561" t="n"/>
    </row>
    <row r="36778">
      <c r="N36778" s="561" t="n"/>
    </row>
    <row r="36779">
      <c r="N36779" s="561" t="n"/>
    </row>
    <row r="36780">
      <c r="N36780" s="561" t="n"/>
    </row>
    <row r="36781">
      <c r="N36781" s="561" t="n"/>
    </row>
    <row r="36782">
      <c r="N36782" s="561" t="n"/>
    </row>
    <row r="36783">
      <c r="N36783" s="561" t="n"/>
    </row>
    <row r="36784">
      <c r="N36784" s="561" t="n"/>
    </row>
    <row r="36785">
      <c r="N36785" s="561" t="n"/>
    </row>
    <row r="36786">
      <c r="N36786" s="561" t="n"/>
    </row>
    <row r="36787">
      <c r="N36787" s="561" t="n"/>
    </row>
    <row r="36788">
      <c r="N36788" s="561" t="n"/>
    </row>
    <row r="36789">
      <c r="N36789" s="561" t="n"/>
    </row>
    <row r="36790">
      <c r="N36790" s="561" t="n"/>
    </row>
    <row r="36791">
      <c r="N36791" s="561" t="n"/>
    </row>
    <row r="36792">
      <c r="N36792" s="561" t="n"/>
    </row>
    <row r="36793">
      <c r="N36793" s="561" t="n"/>
    </row>
    <row r="36794">
      <c r="N36794" s="561" t="n"/>
    </row>
    <row r="36795">
      <c r="N36795" s="561" t="n"/>
    </row>
    <row r="36796">
      <c r="N36796" s="561" t="n"/>
    </row>
    <row r="36797">
      <c r="N36797" s="561" t="n"/>
    </row>
    <row r="36798">
      <c r="N36798" s="561" t="n"/>
    </row>
    <row r="36799">
      <c r="N36799" s="561" t="n"/>
    </row>
    <row r="36800">
      <c r="N36800" s="561" t="n"/>
    </row>
    <row r="36801">
      <c r="N36801" s="561" t="n"/>
    </row>
    <row r="36802">
      <c r="N36802" s="561" t="n"/>
    </row>
    <row r="36803">
      <c r="N36803" s="561" t="n"/>
    </row>
    <row r="36804">
      <c r="N36804" s="561" t="n"/>
    </row>
    <row r="36805">
      <c r="N36805" s="561" t="n"/>
    </row>
    <row r="36806">
      <c r="N36806" s="561" t="n"/>
    </row>
    <row r="36807">
      <c r="N36807" s="561" t="n"/>
    </row>
    <row r="36808">
      <c r="N36808" s="561" t="n"/>
    </row>
    <row r="36809">
      <c r="N36809" s="561" t="n"/>
    </row>
    <row r="36810">
      <c r="N36810" s="561" t="n"/>
    </row>
    <row r="36811">
      <c r="N36811" s="561" t="n"/>
    </row>
    <row r="36812">
      <c r="N36812" s="561" t="n"/>
    </row>
    <row r="36813">
      <c r="N36813" s="561" t="n"/>
    </row>
    <row r="36814">
      <c r="N36814" s="561" t="n"/>
    </row>
    <row r="36815">
      <c r="N36815" s="561" t="n"/>
    </row>
    <row r="36816">
      <c r="N36816" s="561" t="n"/>
    </row>
    <row r="36817">
      <c r="N36817" s="561" t="n"/>
    </row>
    <row r="36818">
      <c r="N36818" s="561" t="n"/>
    </row>
    <row r="36819">
      <c r="N36819" s="561" t="n"/>
    </row>
    <row r="36820">
      <c r="N36820" s="561" t="n"/>
    </row>
    <row r="36821">
      <c r="N36821" s="561" t="n"/>
    </row>
    <row r="36822">
      <c r="N36822" s="561" t="n"/>
    </row>
    <row r="36823">
      <c r="N36823" s="561" t="n"/>
    </row>
    <row r="36824">
      <c r="N36824" s="561" t="n"/>
    </row>
    <row r="36825">
      <c r="N36825" s="561" t="n"/>
    </row>
    <row r="36826">
      <c r="N36826" s="561" t="n"/>
    </row>
    <row r="36827">
      <c r="N36827" s="561" t="n"/>
    </row>
    <row r="36828">
      <c r="N36828" s="561" t="n"/>
    </row>
    <row r="36829">
      <c r="N36829" s="561" t="n"/>
    </row>
    <row r="36830">
      <c r="N36830" s="561" t="n"/>
    </row>
    <row r="36831">
      <c r="N36831" s="561" t="n"/>
    </row>
    <row r="36832">
      <c r="N36832" s="561" t="n"/>
    </row>
    <row r="36833">
      <c r="N36833" s="561" t="n"/>
    </row>
    <row r="36834">
      <c r="N36834" s="561" t="n"/>
    </row>
    <row r="36835">
      <c r="N36835" s="561" t="n"/>
    </row>
    <row r="36836">
      <c r="N36836" s="561" t="n"/>
    </row>
    <row r="36837">
      <c r="N36837" s="561" t="n"/>
    </row>
    <row r="36838">
      <c r="N36838" s="561" t="n"/>
    </row>
    <row r="36839">
      <c r="N36839" s="561" t="n"/>
    </row>
    <row r="36840">
      <c r="N36840" s="561" t="n"/>
    </row>
    <row r="36841">
      <c r="N36841" s="561" t="n"/>
    </row>
    <row r="36842">
      <c r="N36842" s="561" t="n"/>
    </row>
    <row r="36843">
      <c r="N36843" s="561" t="n"/>
    </row>
    <row r="36844">
      <c r="N36844" s="561" t="n"/>
    </row>
    <row r="36845">
      <c r="N36845" s="561" t="n"/>
    </row>
    <row r="36846">
      <c r="N36846" s="561" t="n"/>
    </row>
    <row r="36847">
      <c r="N36847" s="561" t="n"/>
    </row>
    <row r="36848">
      <c r="N36848" s="561" t="n"/>
    </row>
    <row r="36849">
      <c r="N36849" s="561" t="n"/>
    </row>
    <row r="36850">
      <c r="N36850" s="561" t="n"/>
    </row>
    <row r="36851">
      <c r="N36851" s="561" t="n"/>
    </row>
    <row r="36852">
      <c r="N36852" s="561" t="n"/>
    </row>
    <row r="36853">
      <c r="N36853" s="561" t="n"/>
    </row>
    <row r="36854">
      <c r="N36854" s="561" t="n"/>
    </row>
    <row r="36855">
      <c r="N36855" s="561" t="n"/>
    </row>
    <row r="36856">
      <c r="N36856" s="561" t="n"/>
    </row>
    <row r="36857">
      <c r="N36857" s="561" t="n"/>
    </row>
    <row r="36858">
      <c r="N36858" s="561" t="n"/>
    </row>
    <row r="36859">
      <c r="N36859" s="561" t="n"/>
    </row>
    <row r="36860">
      <c r="N36860" s="561" t="n"/>
    </row>
    <row r="36861">
      <c r="N36861" s="561" t="n"/>
    </row>
    <row r="36862">
      <c r="N36862" s="561" t="n"/>
    </row>
    <row r="36863">
      <c r="N36863" s="561" t="n"/>
    </row>
    <row r="36864">
      <c r="N36864" s="561" t="n"/>
    </row>
    <row r="36865">
      <c r="N36865" s="561" t="n"/>
    </row>
    <row r="36866">
      <c r="N36866" s="561" t="n"/>
    </row>
    <row r="36867">
      <c r="N36867" s="561" t="n"/>
    </row>
    <row r="36868">
      <c r="N36868" s="561" t="n"/>
    </row>
    <row r="36869">
      <c r="N36869" s="561" t="n"/>
    </row>
    <row r="36870">
      <c r="N36870" s="561" t="n"/>
    </row>
    <row r="36871">
      <c r="N36871" s="561" t="n"/>
    </row>
    <row r="36872">
      <c r="N36872" s="561" t="n"/>
    </row>
    <row r="36873">
      <c r="N36873" s="561" t="n"/>
    </row>
    <row r="36874">
      <c r="N36874" s="561" t="n"/>
    </row>
    <row r="36875">
      <c r="N36875" s="561" t="n"/>
    </row>
    <row r="36876">
      <c r="N36876" s="561" t="n"/>
    </row>
    <row r="36877">
      <c r="N36877" s="561" t="n"/>
    </row>
    <row r="36878">
      <c r="N36878" s="561" t="n"/>
    </row>
    <row r="36879">
      <c r="N36879" s="561" t="n"/>
    </row>
    <row r="36880">
      <c r="N36880" s="561" t="n"/>
    </row>
    <row r="36881">
      <c r="N36881" s="561" t="n"/>
    </row>
    <row r="36882">
      <c r="N36882" s="561" t="n"/>
    </row>
    <row r="36883">
      <c r="N36883" s="561" t="n"/>
    </row>
    <row r="36884">
      <c r="N36884" s="561" t="n"/>
    </row>
    <row r="36885">
      <c r="N36885" s="561" t="n"/>
    </row>
    <row r="36886">
      <c r="N36886" s="561" t="n"/>
    </row>
    <row r="36887">
      <c r="N36887" s="561" t="n"/>
    </row>
    <row r="36888">
      <c r="N36888" s="561" t="n"/>
    </row>
    <row r="36889">
      <c r="N36889" s="561" t="n"/>
    </row>
    <row r="36890">
      <c r="N36890" s="561" t="n"/>
    </row>
    <row r="36891">
      <c r="N36891" s="561" t="n"/>
    </row>
    <row r="36892">
      <c r="N36892" s="561" t="n"/>
    </row>
    <row r="36893">
      <c r="N36893" s="561" t="n"/>
    </row>
    <row r="36894">
      <c r="N36894" s="561" t="n"/>
    </row>
    <row r="36895">
      <c r="N36895" s="561" t="n"/>
    </row>
    <row r="36896">
      <c r="N36896" s="561" t="n"/>
    </row>
    <row r="36897">
      <c r="N36897" s="561" t="n"/>
    </row>
    <row r="36898">
      <c r="N36898" s="561" t="n"/>
    </row>
    <row r="36899">
      <c r="N36899" s="561" t="n"/>
    </row>
    <row r="36900">
      <c r="N36900" s="561" t="n"/>
    </row>
    <row r="36901">
      <c r="N36901" s="561" t="n"/>
    </row>
    <row r="36902">
      <c r="N36902" s="561" t="n"/>
    </row>
    <row r="36903">
      <c r="N36903" s="561" t="n"/>
    </row>
    <row r="36904">
      <c r="N36904" s="561" t="n"/>
    </row>
    <row r="36905">
      <c r="N36905" s="561" t="n"/>
    </row>
    <row r="36906">
      <c r="N36906" s="561" t="n"/>
    </row>
    <row r="36907">
      <c r="N36907" s="561" t="n"/>
    </row>
    <row r="36908">
      <c r="N36908" s="561" t="n"/>
    </row>
    <row r="36909">
      <c r="N36909" s="561" t="n"/>
    </row>
    <row r="36910">
      <c r="N36910" s="561" t="n"/>
    </row>
    <row r="36911">
      <c r="N36911" s="561" t="n"/>
    </row>
    <row r="36912">
      <c r="N36912" s="561" t="n"/>
    </row>
    <row r="36913">
      <c r="N36913" s="561" t="n"/>
    </row>
    <row r="36914">
      <c r="N36914" s="561" t="n"/>
    </row>
    <row r="36915">
      <c r="N36915" s="561" t="n"/>
    </row>
    <row r="36916">
      <c r="N36916" s="561" t="n"/>
    </row>
    <row r="36917">
      <c r="N36917" s="561" t="n"/>
    </row>
    <row r="36918">
      <c r="N36918" s="561" t="n"/>
    </row>
    <row r="36919">
      <c r="N36919" s="561" t="n"/>
    </row>
    <row r="36920">
      <c r="N36920" s="561" t="n"/>
    </row>
    <row r="36921">
      <c r="N36921" s="561" t="n"/>
    </row>
    <row r="36922">
      <c r="N36922" s="561" t="n"/>
    </row>
    <row r="36923">
      <c r="N36923" s="561" t="n"/>
    </row>
    <row r="36924">
      <c r="N36924" s="561" t="n"/>
    </row>
    <row r="36925">
      <c r="N36925" s="561" t="n"/>
    </row>
    <row r="36926">
      <c r="N36926" s="561" t="n"/>
    </row>
    <row r="36927">
      <c r="N36927" s="561" t="n"/>
    </row>
    <row r="36928">
      <c r="N36928" s="561" t="n"/>
    </row>
    <row r="36929">
      <c r="N36929" s="561" t="n"/>
    </row>
    <row r="36930">
      <c r="N36930" s="561" t="n"/>
    </row>
    <row r="36931">
      <c r="N36931" s="561" t="n"/>
    </row>
    <row r="36932">
      <c r="N36932" s="561" t="n"/>
    </row>
    <row r="36933">
      <c r="N36933" s="561" t="n"/>
    </row>
    <row r="36934">
      <c r="N36934" s="561" t="n"/>
    </row>
    <row r="36935">
      <c r="N36935" s="561" t="n"/>
    </row>
    <row r="36936">
      <c r="N36936" s="561" t="n"/>
    </row>
    <row r="36937">
      <c r="N36937" s="561" t="n"/>
    </row>
    <row r="36938">
      <c r="N36938" s="561" t="n"/>
    </row>
    <row r="36939">
      <c r="N36939" s="561" t="n"/>
    </row>
    <row r="36940">
      <c r="N36940" s="561" t="n"/>
    </row>
    <row r="36941">
      <c r="N36941" s="561" t="n"/>
    </row>
    <row r="36942">
      <c r="N36942" s="561" t="n"/>
    </row>
    <row r="36943">
      <c r="N36943" s="561" t="n"/>
    </row>
    <row r="36944">
      <c r="N36944" s="561" t="n"/>
    </row>
    <row r="36945">
      <c r="N36945" s="561" t="n"/>
    </row>
    <row r="36946">
      <c r="N36946" s="561" t="n"/>
    </row>
    <row r="36947">
      <c r="N36947" s="561" t="n"/>
    </row>
    <row r="36948">
      <c r="N36948" s="561" t="n"/>
    </row>
    <row r="36949">
      <c r="N36949" s="561" t="n"/>
    </row>
    <row r="36950">
      <c r="N36950" s="561" t="n"/>
    </row>
    <row r="36951">
      <c r="N36951" s="561" t="n"/>
    </row>
    <row r="36952">
      <c r="N36952" s="561" t="n"/>
    </row>
    <row r="36953">
      <c r="N36953" s="561" t="n"/>
    </row>
    <row r="36954">
      <c r="N36954" s="561" t="n"/>
    </row>
    <row r="36955">
      <c r="N36955" s="561" t="n"/>
    </row>
    <row r="36956">
      <c r="N36956" s="561" t="n"/>
    </row>
    <row r="36957">
      <c r="N36957" s="561" t="n"/>
    </row>
    <row r="36958">
      <c r="N36958" s="561" t="n"/>
    </row>
    <row r="36959">
      <c r="N36959" s="561" t="n"/>
    </row>
    <row r="36960">
      <c r="N36960" s="561" t="n"/>
    </row>
    <row r="36961">
      <c r="N36961" s="561" t="n"/>
    </row>
    <row r="36962">
      <c r="N36962" s="561" t="n"/>
    </row>
    <row r="36963">
      <c r="N36963" s="561" t="n"/>
    </row>
    <row r="36964">
      <c r="N36964" s="561" t="n"/>
    </row>
    <row r="36965">
      <c r="N36965" s="561" t="n"/>
    </row>
    <row r="36966">
      <c r="N36966" s="561" t="n"/>
    </row>
    <row r="36967">
      <c r="N36967" s="561" t="n"/>
    </row>
    <row r="36968">
      <c r="N36968" s="561" t="n"/>
    </row>
    <row r="36969">
      <c r="N36969" s="561" t="n"/>
    </row>
    <row r="36970">
      <c r="N36970" s="561" t="n"/>
    </row>
    <row r="36971">
      <c r="N36971" s="561" t="n"/>
    </row>
    <row r="36972">
      <c r="N36972" s="561" t="n"/>
    </row>
    <row r="36973">
      <c r="N36973" s="561" t="n"/>
    </row>
    <row r="36974">
      <c r="N36974" s="561" t="n"/>
    </row>
    <row r="36975">
      <c r="N36975" s="561" t="n"/>
    </row>
    <row r="36976">
      <c r="N36976" s="561" t="n"/>
    </row>
    <row r="36977">
      <c r="N36977" s="561" t="n"/>
    </row>
    <row r="36978">
      <c r="N36978" s="561" t="n"/>
    </row>
    <row r="36979">
      <c r="N36979" s="561" t="n"/>
    </row>
    <row r="36980">
      <c r="N36980" s="561" t="n"/>
    </row>
    <row r="36981">
      <c r="N36981" s="561" t="n"/>
    </row>
    <row r="36982">
      <c r="N36982" s="561" t="n"/>
    </row>
    <row r="36983">
      <c r="N36983" s="561" t="n"/>
    </row>
    <row r="36984">
      <c r="N36984" s="561" t="n"/>
    </row>
    <row r="36985">
      <c r="N36985" s="561" t="n"/>
    </row>
    <row r="36986">
      <c r="N36986" s="561" t="n"/>
    </row>
    <row r="36987">
      <c r="N36987" s="561" t="n"/>
    </row>
    <row r="36988">
      <c r="N36988" s="561" t="n"/>
    </row>
    <row r="36989">
      <c r="N36989" s="561" t="n"/>
    </row>
    <row r="36990">
      <c r="N36990" s="561" t="n"/>
    </row>
    <row r="36991">
      <c r="N36991" s="561" t="n"/>
    </row>
    <row r="36992">
      <c r="N36992" s="561" t="n"/>
    </row>
    <row r="36993">
      <c r="N36993" s="561" t="n"/>
    </row>
    <row r="36994">
      <c r="N36994" s="561" t="n"/>
    </row>
    <row r="36995">
      <c r="N36995" s="561" t="n"/>
    </row>
    <row r="36996">
      <c r="N36996" s="561" t="n"/>
    </row>
    <row r="36997">
      <c r="N36997" s="561" t="n"/>
    </row>
    <row r="36998">
      <c r="N36998" s="561" t="n"/>
    </row>
    <row r="36999">
      <c r="N36999" s="561" t="n"/>
    </row>
    <row r="37000">
      <c r="N37000" s="561" t="n"/>
    </row>
    <row r="37001">
      <c r="N37001" s="561" t="n"/>
    </row>
    <row r="37002">
      <c r="N37002" s="561" t="n"/>
    </row>
    <row r="37003">
      <c r="N37003" s="561" t="n"/>
    </row>
    <row r="37004">
      <c r="N37004" s="561" t="n"/>
    </row>
    <row r="37005">
      <c r="N37005" s="561" t="n"/>
    </row>
    <row r="37006">
      <c r="N37006" s="561" t="n"/>
    </row>
    <row r="37007">
      <c r="N37007" s="561" t="n"/>
    </row>
    <row r="37008">
      <c r="N37008" s="561" t="n"/>
    </row>
    <row r="37009">
      <c r="N37009" s="561" t="n"/>
    </row>
    <row r="37010">
      <c r="N37010" s="561" t="n"/>
    </row>
    <row r="37011">
      <c r="N37011" s="561" t="n"/>
    </row>
    <row r="37012">
      <c r="N37012" s="561" t="n"/>
    </row>
    <row r="37013">
      <c r="N37013" s="561" t="n"/>
    </row>
    <row r="37014">
      <c r="N37014" s="561" t="n"/>
    </row>
    <row r="37015">
      <c r="N37015" s="561" t="n"/>
    </row>
    <row r="37016">
      <c r="N37016" s="561" t="n"/>
    </row>
    <row r="37017">
      <c r="N37017" s="561" t="n"/>
    </row>
    <row r="37018">
      <c r="N37018" s="561" t="n"/>
    </row>
    <row r="37019">
      <c r="N37019" s="561" t="n"/>
    </row>
    <row r="37020">
      <c r="N37020" s="561" t="n"/>
    </row>
    <row r="37021">
      <c r="N37021" s="561" t="n"/>
    </row>
    <row r="37022">
      <c r="N37022" s="561" t="n"/>
    </row>
    <row r="37023">
      <c r="N37023" s="561" t="n"/>
    </row>
    <row r="37024">
      <c r="N37024" s="561" t="n"/>
    </row>
    <row r="37025">
      <c r="N37025" s="561" t="n"/>
    </row>
    <row r="37026">
      <c r="N37026" s="561" t="n"/>
    </row>
    <row r="37027">
      <c r="N37027" s="561" t="n"/>
    </row>
    <row r="37028">
      <c r="N37028" s="561" t="n"/>
    </row>
    <row r="37029">
      <c r="N37029" s="561" t="n"/>
    </row>
    <row r="37030">
      <c r="N37030" s="561" t="n"/>
    </row>
    <row r="37031">
      <c r="N37031" s="561" t="n"/>
    </row>
    <row r="37032">
      <c r="N37032" s="561" t="n"/>
    </row>
    <row r="37033">
      <c r="N37033" s="561" t="n"/>
    </row>
    <row r="37034">
      <c r="N37034" s="561" t="n"/>
    </row>
    <row r="37035">
      <c r="N37035" s="561" t="n"/>
    </row>
    <row r="37036">
      <c r="N37036" s="561" t="n"/>
    </row>
    <row r="37037">
      <c r="N37037" s="561" t="n"/>
    </row>
    <row r="37038">
      <c r="N37038" s="561" t="n"/>
    </row>
    <row r="37039">
      <c r="N37039" s="561" t="n"/>
    </row>
    <row r="37040">
      <c r="N37040" s="561" t="n"/>
    </row>
    <row r="37041">
      <c r="N37041" s="561" t="n"/>
    </row>
    <row r="37042">
      <c r="N37042" s="561" t="n"/>
    </row>
    <row r="37043">
      <c r="N37043" s="561" t="n"/>
    </row>
    <row r="37044">
      <c r="N37044" s="561" t="n"/>
    </row>
    <row r="37045">
      <c r="N37045" s="561" t="n"/>
    </row>
    <row r="37046">
      <c r="N37046" s="561" t="n"/>
    </row>
    <row r="37047">
      <c r="N37047" s="561" t="n"/>
    </row>
    <row r="37048">
      <c r="N37048" s="561" t="n"/>
    </row>
    <row r="37049">
      <c r="N37049" s="561" t="n"/>
    </row>
    <row r="37050">
      <c r="N37050" s="561" t="n"/>
    </row>
    <row r="37051">
      <c r="N37051" s="561" t="n"/>
    </row>
    <row r="37052">
      <c r="N37052" s="561" t="n"/>
    </row>
    <row r="37053">
      <c r="N37053" s="561" t="n"/>
    </row>
    <row r="37054">
      <c r="N37054" s="561" t="n"/>
    </row>
    <row r="37055">
      <c r="N37055" s="561" t="n"/>
    </row>
    <row r="37056">
      <c r="N37056" s="561" t="n"/>
    </row>
    <row r="37057">
      <c r="N37057" s="561" t="n"/>
    </row>
    <row r="37058">
      <c r="N37058" s="561" t="n"/>
    </row>
    <row r="37059">
      <c r="N37059" s="561" t="n"/>
    </row>
    <row r="37060">
      <c r="N37060" s="561" t="n"/>
    </row>
    <row r="37061">
      <c r="N37061" s="561" t="n"/>
    </row>
    <row r="37062">
      <c r="N37062" s="561" t="n"/>
    </row>
    <row r="37063">
      <c r="N37063" s="561" t="n"/>
    </row>
    <row r="37064">
      <c r="N37064" s="561" t="n"/>
    </row>
    <row r="37065">
      <c r="N37065" s="561" t="n"/>
    </row>
    <row r="37066">
      <c r="N37066" s="561" t="n"/>
    </row>
    <row r="37067">
      <c r="N37067" s="561" t="n"/>
    </row>
    <row r="37068">
      <c r="N37068" s="561" t="n"/>
    </row>
    <row r="37069">
      <c r="N37069" s="561" t="n"/>
    </row>
    <row r="37070">
      <c r="N37070" s="561" t="n"/>
    </row>
    <row r="37071">
      <c r="N37071" s="561" t="n"/>
    </row>
    <row r="37072">
      <c r="N37072" s="561" t="n"/>
    </row>
    <row r="37073">
      <c r="N37073" s="561" t="n"/>
    </row>
    <row r="37074">
      <c r="N37074" s="561" t="n"/>
    </row>
    <row r="37075">
      <c r="N37075" s="561" t="n"/>
    </row>
    <row r="37076">
      <c r="N37076" s="561" t="n"/>
    </row>
    <row r="37077">
      <c r="N37077" s="561" t="n"/>
    </row>
    <row r="37078">
      <c r="N37078" s="561" t="n"/>
    </row>
    <row r="37079">
      <c r="N37079" s="561" t="n"/>
    </row>
    <row r="37080">
      <c r="N37080" s="561" t="n"/>
    </row>
    <row r="37081">
      <c r="N37081" s="561" t="n"/>
    </row>
    <row r="37082">
      <c r="N37082" s="561" t="n"/>
    </row>
    <row r="37083">
      <c r="N37083" s="561" t="n"/>
    </row>
    <row r="37084">
      <c r="N37084" s="561" t="n"/>
    </row>
    <row r="37085">
      <c r="N37085" s="561" t="n"/>
    </row>
    <row r="37086">
      <c r="N37086" s="561" t="n"/>
    </row>
    <row r="37087">
      <c r="N37087" s="561" t="n"/>
    </row>
    <row r="37088">
      <c r="N37088" s="561" t="n"/>
    </row>
    <row r="37089">
      <c r="N37089" s="561" t="n"/>
    </row>
    <row r="37090">
      <c r="N37090" s="561" t="n"/>
    </row>
    <row r="37091">
      <c r="N37091" s="561" t="n"/>
    </row>
    <row r="37092">
      <c r="N37092" s="561" t="n"/>
    </row>
    <row r="37093">
      <c r="N37093" s="561" t="n"/>
    </row>
    <row r="37094">
      <c r="N37094" s="561" t="n"/>
    </row>
    <row r="37095">
      <c r="N37095" s="561" t="n"/>
    </row>
    <row r="37096">
      <c r="N37096" s="561" t="n"/>
    </row>
    <row r="37097">
      <c r="N37097" s="561" t="n"/>
    </row>
    <row r="37098">
      <c r="N37098" s="561" t="n"/>
    </row>
    <row r="37099">
      <c r="N37099" s="561" t="n"/>
    </row>
    <row r="37100">
      <c r="N37100" s="561" t="n"/>
    </row>
    <row r="37101">
      <c r="N37101" s="561" t="n"/>
    </row>
    <row r="37102">
      <c r="N37102" s="561" t="n"/>
    </row>
    <row r="37103">
      <c r="N37103" s="561" t="n"/>
    </row>
    <row r="37104">
      <c r="N37104" s="561" t="n"/>
    </row>
    <row r="37105">
      <c r="N37105" s="561" t="n"/>
    </row>
    <row r="37106">
      <c r="N37106" s="561" t="n"/>
    </row>
    <row r="37107">
      <c r="N37107" s="561" t="n"/>
    </row>
    <row r="37108">
      <c r="N37108" s="561" t="n"/>
    </row>
    <row r="37109">
      <c r="N37109" s="561" t="n"/>
    </row>
    <row r="37110">
      <c r="N37110" s="561" t="n"/>
    </row>
    <row r="37111">
      <c r="N37111" s="561" t="n"/>
    </row>
    <row r="37112">
      <c r="N37112" s="561" t="n"/>
    </row>
    <row r="37113">
      <c r="N37113" s="561" t="n"/>
    </row>
    <row r="37114">
      <c r="N37114" s="561" t="n"/>
    </row>
    <row r="37115">
      <c r="N37115" s="561" t="n"/>
    </row>
    <row r="37116">
      <c r="N37116" s="561" t="n"/>
    </row>
    <row r="37117">
      <c r="N37117" s="561" t="n"/>
    </row>
    <row r="37118">
      <c r="N37118" s="561" t="n"/>
    </row>
    <row r="37119">
      <c r="N37119" s="561" t="n"/>
    </row>
    <row r="37120">
      <c r="N37120" s="561" t="n"/>
    </row>
    <row r="37121">
      <c r="N37121" s="561" t="n"/>
    </row>
    <row r="37122">
      <c r="N37122" s="561" t="n"/>
    </row>
    <row r="37123">
      <c r="N37123" s="561" t="n"/>
    </row>
    <row r="37124">
      <c r="N37124" s="561" t="n"/>
    </row>
    <row r="37125">
      <c r="N37125" s="561" t="n"/>
    </row>
    <row r="37126">
      <c r="N37126" s="561" t="n"/>
    </row>
    <row r="37127">
      <c r="N37127" s="561" t="n"/>
    </row>
    <row r="37128">
      <c r="N37128" s="561" t="n"/>
    </row>
    <row r="37129">
      <c r="N37129" s="561" t="n"/>
    </row>
    <row r="37130">
      <c r="N37130" s="561" t="n"/>
    </row>
    <row r="37131">
      <c r="N37131" s="561" t="n"/>
    </row>
    <row r="37132">
      <c r="N37132" s="561" t="n"/>
    </row>
    <row r="37133">
      <c r="N37133" s="561" t="n"/>
    </row>
    <row r="37134">
      <c r="N37134" s="561" t="n"/>
    </row>
    <row r="37135">
      <c r="N37135" s="561" t="n"/>
    </row>
    <row r="37136">
      <c r="N37136" s="561" t="n"/>
    </row>
    <row r="37137">
      <c r="N37137" s="561" t="n"/>
    </row>
    <row r="37138">
      <c r="N37138" s="561" t="n"/>
    </row>
    <row r="37139">
      <c r="N37139" s="561" t="n"/>
    </row>
    <row r="37140">
      <c r="N37140" s="561" t="n"/>
    </row>
    <row r="37141">
      <c r="N37141" s="561" t="n"/>
    </row>
    <row r="37142">
      <c r="N37142" s="561" t="n"/>
    </row>
    <row r="37143">
      <c r="N37143" s="561" t="n"/>
    </row>
    <row r="37144">
      <c r="N37144" s="561" t="n"/>
    </row>
    <row r="37145">
      <c r="N37145" s="561" t="n"/>
    </row>
    <row r="37146">
      <c r="N37146" s="561" t="n"/>
    </row>
    <row r="37147">
      <c r="N37147" s="561" t="n"/>
    </row>
    <row r="37148">
      <c r="N37148" s="561" t="n"/>
    </row>
    <row r="37149">
      <c r="N37149" s="561" t="n"/>
    </row>
    <row r="37150">
      <c r="N37150" s="561" t="n"/>
    </row>
    <row r="37151">
      <c r="N37151" s="561" t="n"/>
    </row>
    <row r="37152">
      <c r="N37152" s="561" t="n"/>
    </row>
    <row r="37153">
      <c r="N37153" s="561" t="n"/>
    </row>
    <row r="37154">
      <c r="N37154" s="561" t="n"/>
    </row>
    <row r="37155">
      <c r="N37155" s="561" t="n"/>
    </row>
    <row r="37156">
      <c r="N37156" s="561" t="n"/>
    </row>
    <row r="37157">
      <c r="N37157" s="561" t="n"/>
    </row>
    <row r="37158">
      <c r="N37158" s="561" t="n"/>
    </row>
    <row r="37159">
      <c r="N37159" s="561" t="n"/>
    </row>
    <row r="37160">
      <c r="N37160" s="561" t="n"/>
    </row>
    <row r="37161">
      <c r="N37161" s="561" t="n"/>
    </row>
    <row r="37162">
      <c r="N37162" s="561" t="n"/>
    </row>
    <row r="37163">
      <c r="N37163" s="561" t="n"/>
    </row>
    <row r="37164">
      <c r="N37164" s="561" t="n"/>
    </row>
    <row r="37165">
      <c r="N37165" s="561" t="n"/>
    </row>
    <row r="37166">
      <c r="N37166" s="561" t="n"/>
    </row>
    <row r="37167">
      <c r="N37167" s="561" t="n"/>
    </row>
    <row r="37168">
      <c r="N37168" s="561" t="n"/>
    </row>
    <row r="37169">
      <c r="N37169" s="561" t="n"/>
    </row>
    <row r="37170">
      <c r="N37170" s="561" t="n"/>
    </row>
    <row r="37171">
      <c r="N37171" s="561" t="n"/>
    </row>
    <row r="37172">
      <c r="N37172" s="561" t="n"/>
    </row>
    <row r="37173">
      <c r="N37173" s="561" t="n"/>
    </row>
    <row r="37174">
      <c r="N37174" s="561" t="n"/>
    </row>
    <row r="37175">
      <c r="N37175" s="561" t="n"/>
    </row>
    <row r="37176">
      <c r="N37176" s="561" t="n"/>
    </row>
    <row r="37177">
      <c r="N37177" s="561" t="n"/>
    </row>
    <row r="37178">
      <c r="N37178" s="561" t="n"/>
    </row>
    <row r="37179">
      <c r="N37179" s="561" t="n"/>
    </row>
    <row r="37180">
      <c r="N37180" s="561" t="n"/>
    </row>
    <row r="37181">
      <c r="N37181" s="561" t="n"/>
    </row>
    <row r="37182">
      <c r="N37182" s="561" t="n"/>
    </row>
    <row r="37183">
      <c r="N37183" s="561" t="n"/>
    </row>
    <row r="37184">
      <c r="N37184" s="561" t="n"/>
    </row>
    <row r="37185">
      <c r="N37185" s="561" t="n"/>
    </row>
    <row r="37186">
      <c r="N37186" s="561" t="n"/>
    </row>
    <row r="37187">
      <c r="N37187" s="561" t="n"/>
    </row>
    <row r="37188">
      <c r="N37188" s="561" t="n"/>
    </row>
    <row r="37189">
      <c r="N37189" s="561" t="n"/>
    </row>
    <row r="37190">
      <c r="N37190" s="561" t="n"/>
    </row>
    <row r="37191">
      <c r="N37191" s="561" t="n"/>
    </row>
    <row r="37192">
      <c r="N37192" s="561" t="n"/>
    </row>
    <row r="37193">
      <c r="N37193" s="561" t="n"/>
    </row>
    <row r="37194">
      <c r="N37194" s="561" t="n"/>
    </row>
    <row r="37195">
      <c r="N37195" s="561" t="n"/>
    </row>
    <row r="37196">
      <c r="N37196" s="561" t="n"/>
    </row>
    <row r="37197">
      <c r="N37197" s="561" t="n"/>
    </row>
    <row r="37198">
      <c r="N37198" s="561" t="n"/>
    </row>
    <row r="37199">
      <c r="N37199" s="561" t="n"/>
    </row>
    <row r="37200">
      <c r="N37200" s="561" t="n"/>
    </row>
    <row r="37201">
      <c r="N37201" s="561" t="n"/>
    </row>
    <row r="37202">
      <c r="N37202" s="561" t="n"/>
    </row>
    <row r="37203">
      <c r="N37203" s="561" t="n"/>
    </row>
    <row r="37204">
      <c r="N37204" s="561" t="n"/>
    </row>
    <row r="37205">
      <c r="N37205" s="561" t="n"/>
    </row>
    <row r="37206">
      <c r="N37206" s="561" t="n"/>
    </row>
    <row r="37207">
      <c r="N37207" s="561" t="n"/>
    </row>
    <row r="37208">
      <c r="N37208" s="561" t="n"/>
    </row>
    <row r="37209">
      <c r="N37209" s="561" t="n"/>
    </row>
    <row r="37210">
      <c r="N37210" s="561" t="n"/>
    </row>
    <row r="37211">
      <c r="N37211" s="561" t="n"/>
    </row>
    <row r="37212">
      <c r="N37212" s="561" t="n"/>
    </row>
    <row r="37213">
      <c r="N37213" s="561" t="n"/>
    </row>
    <row r="37214">
      <c r="N37214" s="561" t="n"/>
    </row>
    <row r="37215">
      <c r="N37215" s="561" t="n"/>
    </row>
    <row r="37216">
      <c r="N37216" s="561" t="n"/>
    </row>
    <row r="37217">
      <c r="N37217" s="561" t="n"/>
    </row>
    <row r="37218">
      <c r="N37218" s="561" t="n"/>
    </row>
    <row r="37219">
      <c r="N37219" s="561" t="n"/>
    </row>
    <row r="37220">
      <c r="N37220" s="561" t="n"/>
    </row>
    <row r="37221">
      <c r="N37221" s="561" t="n"/>
    </row>
    <row r="37222">
      <c r="N37222" s="561" t="n"/>
    </row>
    <row r="37223">
      <c r="N37223" s="561" t="n"/>
    </row>
    <row r="37224">
      <c r="N37224" s="561" t="n"/>
    </row>
    <row r="37225">
      <c r="N37225" s="561" t="n"/>
    </row>
    <row r="37226">
      <c r="N37226" s="561" t="n"/>
    </row>
    <row r="37227">
      <c r="N37227" s="561" t="n"/>
    </row>
    <row r="37228">
      <c r="N37228" s="561" t="n"/>
    </row>
    <row r="37229">
      <c r="N37229" s="561" t="n"/>
    </row>
    <row r="37230">
      <c r="N37230" s="561" t="n"/>
    </row>
    <row r="37231">
      <c r="N37231" s="561" t="n"/>
    </row>
    <row r="37232">
      <c r="N37232" s="561" t="n"/>
    </row>
    <row r="37233">
      <c r="N37233" s="561" t="n"/>
    </row>
    <row r="37234">
      <c r="N37234" s="561" t="n"/>
    </row>
    <row r="37235">
      <c r="N37235" s="561" t="n"/>
    </row>
    <row r="37236">
      <c r="N37236" s="561" t="n"/>
    </row>
    <row r="37237">
      <c r="N37237" s="561" t="n"/>
    </row>
    <row r="37238">
      <c r="N37238" s="561" t="n"/>
    </row>
    <row r="37239">
      <c r="N37239" s="561" t="n"/>
    </row>
    <row r="37240">
      <c r="N37240" s="561" t="n"/>
    </row>
    <row r="37241">
      <c r="N37241" s="561" t="n"/>
    </row>
    <row r="37242">
      <c r="N37242" s="561" t="n"/>
    </row>
    <row r="37243">
      <c r="N37243" s="561" t="n"/>
    </row>
    <row r="37244">
      <c r="N37244" s="561" t="n"/>
    </row>
    <row r="37245">
      <c r="N37245" s="561" t="n"/>
    </row>
    <row r="37246">
      <c r="N37246" s="561" t="n"/>
    </row>
    <row r="37247">
      <c r="N37247" s="561" t="n"/>
    </row>
    <row r="37248">
      <c r="N37248" s="561" t="n"/>
    </row>
    <row r="37249">
      <c r="N37249" s="561" t="n"/>
    </row>
    <row r="37250">
      <c r="N37250" s="561" t="n"/>
    </row>
    <row r="37251">
      <c r="N37251" s="561" t="n"/>
    </row>
    <row r="37252">
      <c r="N37252" s="561" t="n"/>
    </row>
    <row r="37253">
      <c r="N37253" s="561" t="n"/>
    </row>
    <row r="37254">
      <c r="N37254" s="561" t="n"/>
    </row>
    <row r="37255">
      <c r="N37255" s="561" t="n"/>
    </row>
    <row r="37256">
      <c r="N37256" s="561" t="n"/>
    </row>
    <row r="37257">
      <c r="N37257" s="561" t="n"/>
    </row>
    <row r="37258">
      <c r="N37258" s="561" t="n"/>
    </row>
    <row r="37259">
      <c r="N37259" s="561" t="n"/>
    </row>
    <row r="37260">
      <c r="N37260" s="561" t="n"/>
    </row>
    <row r="37261">
      <c r="N37261" s="561" t="n"/>
    </row>
    <row r="37262">
      <c r="N37262" s="561" t="n"/>
    </row>
    <row r="37263">
      <c r="N37263" s="561" t="n"/>
    </row>
    <row r="37264">
      <c r="N37264" s="561" t="n"/>
    </row>
    <row r="37265">
      <c r="N37265" s="561" t="n"/>
    </row>
    <row r="37266">
      <c r="N37266" s="561" t="n"/>
    </row>
    <row r="37267">
      <c r="N37267" s="561" t="n"/>
    </row>
    <row r="37268">
      <c r="N37268" s="561" t="n"/>
    </row>
    <row r="37269">
      <c r="N37269" s="561" t="n"/>
    </row>
    <row r="37270">
      <c r="N37270" s="561" t="n"/>
    </row>
    <row r="37271">
      <c r="N37271" s="561" t="n"/>
    </row>
    <row r="37272">
      <c r="N37272" s="561" t="n"/>
    </row>
    <row r="37273">
      <c r="N37273" s="561" t="n"/>
    </row>
    <row r="37274">
      <c r="N37274" s="561" t="n"/>
    </row>
    <row r="37275">
      <c r="N37275" s="561" t="n"/>
    </row>
    <row r="37276">
      <c r="N37276" s="561" t="n"/>
    </row>
    <row r="37277">
      <c r="N37277" s="561" t="n"/>
    </row>
    <row r="37278">
      <c r="N37278" s="561" t="n"/>
    </row>
    <row r="37279">
      <c r="N37279" s="561" t="n"/>
    </row>
    <row r="37280">
      <c r="N37280" s="561" t="n"/>
    </row>
    <row r="37281">
      <c r="N37281" s="561" t="n"/>
    </row>
    <row r="37282">
      <c r="N37282" s="561" t="n"/>
    </row>
    <row r="37283">
      <c r="N37283" s="561" t="n"/>
    </row>
    <row r="37284">
      <c r="N37284" s="561" t="n"/>
    </row>
    <row r="37285">
      <c r="N37285" s="561" t="n"/>
    </row>
    <row r="37286">
      <c r="N37286" s="561" t="n"/>
    </row>
    <row r="37287">
      <c r="N37287" s="561" t="n"/>
    </row>
    <row r="37288">
      <c r="N37288" s="561" t="n"/>
    </row>
    <row r="37289">
      <c r="N37289" s="561" t="n"/>
    </row>
    <row r="37290">
      <c r="N37290" s="561" t="n"/>
    </row>
    <row r="37291">
      <c r="N37291" s="561" t="n"/>
    </row>
    <row r="37292">
      <c r="N37292" s="561" t="n"/>
    </row>
    <row r="37293">
      <c r="N37293" s="561" t="n"/>
    </row>
    <row r="37294">
      <c r="N37294" s="561" t="n"/>
    </row>
    <row r="37295">
      <c r="N37295" s="561" t="n"/>
    </row>
    <row r="37296">
      <c r="N37296" s="561" t="n"/>
    </row>
    <row r="37297">
      <c r="N37297" s="561" t="n"/>
    </row>
    <row r="37298">
      <c r="N37298" s="561" t="n"/>
    </row>
    <row r="37299">
      <c r="N37299" s="561" t="n"/>
    </row>
    <row r="37300">
      <c r="N37300" s="561" t="n"/>
    </row>
    <row r="37301">
      <c r="N37301" s="561" t="n"/>
    </row>
    <row r="37302">
      <c r="N37302" s="561" t="n"/>
    </row>
    <row r="37303">
      <c r="N37303" s="561" t="n"/>
    </row>
    <row r="37304">
      <c r="N37304" s="561" t="n"/>
    </row>
    <row r="37305">
      <c r="N37305" s="561" t="n"/>
    </row>
    <row r="37306">
      <c r="N37306" s="561" t="n"/>
    </row>
    <row r="37307">
      <c r="N37307" s="561" t="n"/>
    </row>
    <row r="37308">
      <c r="N37308" s="561" t="n"/>
    </row>
    <row r="37309">
      <c r="N37309" s="561" t="n"/>
    </row>
    <row r="37310">
      <c r="N37310" s="561" t="n"/>
    </row>
    <row r="37311">
      <c r="N37311" s="561" t="n"/>
    </row>
    <row r="37312">
      <c r="N37312" s="561" t="n"/>
    </row>
    <row r="37313">
      <c r="N37313" s="561" t="n"/>
    </row>
    <row r="37314">
      <c r="N37314" s="561" t="n"/>
    </row>
    <row r="37315">
      <c r="N37315" s="561" t="n"/>
    </row>
    <row r="37316">
      <c r="N37316" s="561" t="n"/>
    </row>
    <row r="37317">
      <c r="N37317" s="561" t="n"/>
    </row>
    <row r="37318">
      <c r="N37318" s="561" t="n"/>
    </row>
    <row r="37319">
      <c r="N37319" s="561" t="n"/>
    </row>
    <row r="37320">
      <c r="N37320" s="561" t="n"/>
    </row>
    <row r="37321">
      <c r="N37321" s="561" t="n"/>
    </row>
    <row r="37322">
      <c r="N37322" s="561" t="n"/>
    </row>
    <row r="37323">
      <c r="N37323" s="561" t="n"/>
    </row>
    <row r="37324">
      <c r="N37324" s="561" t="n"/>
    </row>
    <row r="37325">
      <c r="N37325" s="561" t="n"/>
    </row>
    <row r="37326">
      <c r="N37326" s="561" t="n"/>
    </row>
    <row r="37327">
      <c r="N37327" s="561" t="n"/>
    </row>
    <row r="37328">
      <c r="N37328" s="561" t="n"/>
    </row>
    <row r="37329">
      <c r="N37329" s="561" t="n"/>
    </row>
    <row r="37330">
      <c r="N37330" s="561" t="n"/>
    </row>
    <row r="37331">
      <c r="N37331" s="561" t="n"/>
    </row>
    <row r="37332">
      <c r="N37332" s="561" t="n"/>
    </row>
    <row r="37333">
      <c r="N37333" s="561" t="n"/>
    </row>
    <row r="37334">
      <c r="N37334" s="561" t="n"/>
    </row>
    <row r="37335">
      <c r="N37335" s="561" t="n"/>
    </row>
    <row r="37336">
      <c r="N37336" s="561" t="n"/>
    </row>
    <row r="37337">
      <c r="N37337" s="561" t="n"/>
    </row>
    <row r="37338">
      <c r="N37338" s="561" t="n"/>
    </row>
    <row r="37339">
      <c r="N37339" s="561" t="n"/>
    </row>
    <row r="37340">
      <c r="N37340" s="561" t="n"/>
    </row>
    <row r="37341">
      <c r="N37341" s="561" t="n"/>
    </row>
    <row r="37342">
      <c r="N37342" s="561" t="n"/>
    </row>
    <row r="37343">
      <c r="N37343" s="561" t="n"/>
    </row>
    <row r="37344">
      <c r="N37344" s="561" t="n"/>
    </row>
    <row r="37345">
      <c r="N37345" s="561" t="n"/>
    </row>
    <row r="37346">
      <c r="N37346" s="561" t="n"/>
    </row>
    <row r="37347">
      <c r="N37347" s="561" t="n"/>
    </row>
    <row r="37348">
      <c r="N37348" s="561" t="n"/>
    </row>
    <row r="37349">
      <c r="N37349" s="561" t="n"/>
    </row>
    <row r="37350">
      <c r="N37350" s="561" t="n"/>
    </row>
    <row r="37351">
      <c r="N37351" s="561" t="n"/>
    </row>
    <row r="37352">
      <c r="N37352" s="561" t="n"/>
    </row>
    <row r="37353">
      <c r="N37353" s="561" t="n"/>
    </row>
    <row r="37354">
      <c r="N37354" s="561" t="n"/>
    </row>
    <row r="37355">
      <c r="N37355" s="561" t="n"/>
    </row>
    <row r="37356">
      <c r="N37356" s="561" t="n"/>
    </row>
    <row r="37357">
      <c r="N37357" s="561" t="n"/>
    </row>
    <row r="37358">
      <c r="N37358" s="561" t="n"/>
    </row>
    <row r="37359">
      <c r="N37359" s="561" t="n"/>
    </row>
    <row r="37360">
      <c r="N37360" s="561" t="n"/>
    </row>
    <row r="37361">
      <c r="N37361" s="561" t="n"/>
    </row>
    <row r="37362">
      <c r="N37362" s="561" t="n"/>
    </row>
    <row r="37363">
      <c r="N37363" s="561" t="n"/>
    </row>
    <row r="37364">
      <c r="N37364" s="561" t="n"/>
    </row>
    <row r="37365">
      <c r="N37365" s="561" t="n"/>
    </row>
    <row r="37366">
      <c r="N37366" s="561" t="n"/>
    </row>
    <row r="37367">
      <c r="N37367" s="561" t="n"/>
    </row>
    <row r="37368">
      <c r="N37368" s="561" t="n"/>
    </row>
    <row r="37369">
      <c r="N37369" s="561" t="n"/>
    </row>
    <row r="37370">
      <c r="N37370" s="561" t="n"/>
    </row>
    <row r="37371">
      <c r="N37371" s="561" t="n"/>
    </row>
    <row r="37372">
      <c r="N37372" s="561" t="n"/>
    </row>
    <row r="37373">
      <c r="N37373" s="561" t="n"/>
    </row>
    <row r="37374">
      <c r="N37374" s="561" t="n"/>
    </row>
    <row r="37375">
      <c r="N37375" s="561" t="n"/>
    </row>
    <row r="37376">
      <c r="N37376" s="561" t="n"/>
    </row>
    <row r="37377">
      <c r="N37377" s="561" t="n"/>
    </row>
    <row r="37378">
      <c r="N37378" s="561" t="n"/>
    </row>
    <row r="37379">
      <c r="N37379" s="561" t="n"/>
    </row>
    <row r="37380">
      <c r="N37380" s="561" t="n"/>
    </row>
    <row r="37381">
      <c r="N37381" s="561" t="n"/>
    </row>
    <row r="37382">
      <c r="N37382" s="561" t="n"/>
    </row>
    <row r="37383">
      <c r="N37383" s="561" t="n"/>
    </row>
    <row r="37384">
      <c r="N37384" s="561" t="n"/>
    </row>
    <row r="37385">
      <c r="N37385" s="561" t="n"/>
    </row>
    <row r="37386">
      <c r="N37386" s="561" t="n"/>
    </row>
    <row r="37387">
      <c r="N37387" s="561" t="n"/>
    </row>
    <row r="37388">
      <c r="N37388" s="561" t="n"/>
    </row>
    <row r="37389">
      <c r="N37389" s="561" t="n"/>
    </row>
    <row r="37390">
      <c r="N37390" s="561" t="n"/>
    </row>
    <row r="37391">
      <c r="N37391" s="561" t="n"/>
    </row>
    <row r="37392">
      <c r="N37392" s="561" t="n"/>
    </row>
    <row r="37393">
      <c r="N37393" s="561" t="n"/>
    </row>
    <row r="37394">
      <c r="N37394" s="561" t="n"/>
    </row>
    <row r="37395">
      <c r="N37395" s="561" t="n"/>
    </row>
    <row r="37396">
      <c r="N37396" s="561" t="n"/>
    </row>
    <row r="37397">
      <c r="N37397" s="561" t="n"/>
    </row>
    <row r="37398">
      <c r="N37398" s="561" t="n"/>
    </row>
    <row r="37399">
      <c r="N37399" s="561" t="n"/>
    </row>
    <row r="37400">
      <c r="N37400" s="561" t="n"/>
    </row>
    <row r="37401">
      <c r="N37401" s="561" t="n"/>
    </row>
    <row r="37402">
      <c r="N37402" s="561" t="n"/>
    </row>
    <row r="37403">
      <c r="N37403" s="561" t="n"/>
    </row>
    <row r="37404">
      <c r="N37404" s="561" t="n"/>
    </row>
    <row r="37405">
      <c r="N37405" s="561" t="n"/>
    </row>
    <row r="37406">
      <c r="N37406" s="561" t="n"/>
    </row>
    <row r="37407">
      <c r="N37407" s="561" t="n"/>
    </row>
    <row r="37408">
      <c r="N37408" s="561" t="n"/>
    </row>
    <row r="37409">
      <c r="N37409" s="561" t="n"/>
    </row>
    <row r="37410">
      <c r="N37410" s="561" t="n"/>
    </row>
    <row r="37411">
      <c r="N37411" s="561" t="n"/>
    </row>
    <row r="37412">
      <c r="N37412" s="561" t="n"/>
    </row>
    <row r="37413">
      <c r="N37413" s="561" t="n"/>
    </row>
    <row r="37414">
      <c r="N37414" s="561" t="n"/>
    </row>
    <row r="37415">
      <c r="N37415" s="561" t="n"/>
    </row>
    <row r="37416">
      <c r="N37416" s="561" t="n"/>
    </row>
    <row r="37417">
      <c r="N37417" s="561" t="n"/>
    </row>
    <row r="37418">
      <c r="N37418" s="561" t="n"/>
    </row>
    <row r="37419">
      <c r="N37419" s="561" t="n"/>
    </row>
    <row r="37420">
      <c r="N37420" s="561" t="n"/>
    </row>
    <row r="37421">
      <c r="N37421" s="561" t="n"/>
    </row>
    <row r="37422">
      <c r="N37422" s="561" t="n"/>
    </row>
    <row r="37423">
      <c r="N37423" s="561" t="n"/>
    </row>
    <row r="37424">
      <c r="N37424" s="561" t="n"/>
    </row>
    <row r="37425">
      <c r="N37425" s="561" t="n"/>
    </row>
    <row r="37426">
      <c r="N37426" s="561" t="n"/>
    </row>
    <row r="37427">
      <c r="N37427" s="561" t="n"/>
    </row>
    <row r="37428">
      <c r="N37428" s="561" t="n"/>
    </row>
    <row r="37429">
      <c r="N37429" s="561" t="n"/>
    </row>
    <row r="37430">
      <c r="N37430" s="561" t="n"/>
    </row>
    <row r="37431">
      <c r="N37431" s="561" t="n"/>
    </row>
    <row r="37432">
      <c r="N37432" s="561" t="n"/>
    </row>
    <row r="37433">
      <c r="N37433" s="561" t="n"/>
    </row>
    <row r="37434">
      <c r="N37434" s="561" t="n"/>
    </row>
    <row r="37435">
      <c r="N37435" s="561" t="n"/>
    </row>
    <row r="37436">
      <c r="N37436" s="561" t="n"/>
    </row>
    <row r="37437">
      <c r="N37437" s="561" t="n"/>
    </row>
    <row r="37438">
      <c r="N37438" s="561" t="n"/>
    </row>
    <row r="37439">
      <c r="N37439" s="561" t="n"/>
    </row>
    <row r="37440">
      <c r="N37440" s="561" t="n"/>
    </row>
    <row r="37441">
      <c r="N37441" s="561" t="n"/>
    </row>
    <row r="37442">
      <c r="N37442" s="561" t="n"/>
    </row>
    <row r="37443">
      <c r="N37443" s="561" t="n"/>
    </row>
    <row r="37444">
      <c r="N37444" s="561" t="n"/>
    </row>
    <row r="37445">
      <c r="N37445" s="561" t="n"/>
    </row>
    <row r="37446">
      <c r="N37446" s="561" t="n"/>
    </row>
    <row r="37447">
      <c r="N37447" s="561" t="n"/>
    </row>
    <row r="37448">
      <c r="N37448" s="561" t="n"/>
    </row>
    <row r="37449">
      <c r="N37449" s="561" t="n"/>
    </row>
    <row r="37450">
      <c r="N37450" s="561" t="n"/>
    </row>
    <row r="37451">
      <c r="N37451" s="561" t="n"/>
    </row>
    <row r="37452">
      <c r="N37452" s="561" t="n"/>
    </row>
    <row r="37453">
      <c r="N37453" s="561" t="n"/>
    </row>
    <row r="37454">
      <c r="N37454" s="561" t="n"/>
    </row>
    <row r="37455">
      <c r="N37455" s="561" t="n"/>
    </row>
    <row r="37456">
      <c r="N37456" s="561" t="n"/>
    </row>
    <row r="37457">
      <c r="N37457" s="561" t="n"/>
    </row>
    <row r="37458">
      <c r="N37458" s="561" t="n"/>
    </row>
    <row r="37459">
      <c r="N37459" s="561" t="n"/>
    </row>
    <row r="37460">
      <c r="N37460" s="561" t="n"/>
    </row>
    <row r="37461">
      <c r="N37461" s="561" t="n"/>
    </row>
    <row r="37462">
      <c r="N37462" s="561" t="n"/>
    </row>
    <row r="37463">
      <c r="N37463" s="561" t="n"/>
    </row>
    <row r="37464">
      <c r="N37464" s="561" t="n"/>
    </row>
    <row r="37465">
      <c r="N37465" s="561" t="n"/>
    </row>
    <row r="37466">
      <c r="N37466" s="561" t="n"/>
    </row>
    <row r="37467">
      <c r="N37467" s="561" t="n"/>
    </row>
    <row r="37468">
      <c r="N37468" s="561" t="n"/>
    </row>
    <row r="37469">
      <c r="N37469" s="561" t="n"/>
    </row>
    <row r="37470">
      <c r="N37470" s="561" t="n"/>
    </row>
    <row r="37471">
      <c r="N37471" s="561" t="n"/>
    </row>
    <row r="37472">
      <c r="N37472" s="561" t="n"/>
    </row>
    <row r="37473">
      <c r="N37473" s="561" t="n"/>
    </row>
    <row r="37474">
      <c r="N37474" s="561" t="n"/>
    </row>
    <row r="37475">
      <c r="N37475" s="561" t="n"/>
    </row>
    <row r="37476">
      <c r="N37476" s="561" t="n"/>
    </row>
    <row r="37477">
      <c r="N37477" s="561" t="n"/>
    </row>
    <row r="37478">
      <c r="N37478" s="561" t="n"/>
    </row>
    <row r="37479">
      <c r="N37479" s="561" t="n"/>
    </row>
    <row r="37480">
      <c r="N37480" s="561" t="n"/>
    </row>
    <row r="37481">
      <c r="N37481" s="561" t="n"/>
    </row>
    <row r="37482">
      <c r="N37482" s="561" t="n"/>
    </row>
    <row r="37483">
      <c r="N37483" s="561" t="n"/>
    </row>
    <row r="37484">
      <c r="N37484" s="561" t="n"/>
    </row>
    <row r="37485">
      <c r="N37485" s="561" t="n"/>
    </row>
    <row r="37486">
      <c r="N37486" s="561" t="n"/>
    </row>
    <row r="37487">
      <c r="N37487" s="561" t="n"/>
    </row>
    <row r="37488">
      <c r="N37488" s="561" t="n"/>
    </row>
    <row r="37489">
      <c r="N37489" s="561" t="n"/>
    </row>
    <row r="37490">
      <c r="N37490" s="561" t="n"/>
    </row>
    <row r="37491">
      <c r="N37491" s="561" t="n"/>
    </row>
    <row r="37492">
      <c r="N37492" s="561" t="n"/>
    </row>
    <row r="37493">
      <c r="N37493" s="561" t="n"/>
    </row>
    <row r="37494">
      <c r="N37494" s="561" t="n"/>
    </row>
    <row r="37495">
      <c r="N37495" s="561" t="n"/>
    </row>
    <row r="37496">
      <c r="N37496" s="561" t="n"/>
    </row>
    <row r="37497">
      <c r="N37497" s="561" t="n"/>
    </row>
    <row r="37498">
      <c r="N37498" s="561" t="n"/>
    </row>
    <row r="37499">
      <c r="N37499" s="561" t="n"/>
    </row>
    <row r="37500">
      <c r="N37500" s="561" t="n"/>
    </row>
    <row r="37501">
      <c r="N37501" s="561" t="n"/>
    </row>
    <row r="37502">
      <c r="N37502" s="561" t="n"/>
    </row>
    <row r="37503">
      <c r="N37503" s="561" t="n"/>
    </row>
    <row r="37504">
      <c r="N37504" s="561" t="n"/>
    </row>
    <row r="37505">
      <c r="N37505" s="561" t="n"/>
    </row>
    <row r="37506">
      <c r="N37506" s="561" t="n"/>
    </row>
    <row r="37507">
      <c r="N37507" s="561" t="n"/>
    </row>
    <row r="37508">
      <c r="N37508" s="561" t="n"/>
    </row>
    <row r="37509">
      <c r="N37509" s="561" t="n"/>
    </row>
    <row r="37510">
      <c r="N37510" s="561" t="n"/>
    </row>
    <row r="37511">
      <c r="N37511" s="561" t="n"/>
    </row>
    <row r="37512">
      <c r="N37512" s="561" t="n"/>
    </row>
    <row r="37513">
      <c r="N37513" s="561" t="n"/>
    </row>
    <row r="37514">
      <c r="N37514" s="561" t="n"/>
    </row>
    <row r="37515">
      <c r="N37515" s="561" t="n"/>
    </row>
    <row r="37516">
      <c r="N37516" s="561" t="n"/>
    </row>
    <row r="37517">
      <c r="N37517" s="561" t="n"/>
    </row>
    <row r="37518">
      <c r="N37518" s="561" t="n"/>
    </row>
    <row r="37519">
      <c r="N37519" s="561" t="n"/>
    </row>
    <row r="37520">
      <c r="N37520" s="561" t="n"/>
    </row>
    <row r="37521">
      <c r="N37521" s="561" t="n"/>
    </row>
    <row r="37522">
      <c r="N37522" s="561" t="n"/>
    </row>
    <row r="37523">
      <c r="N37523" s="561" t="n"/>
    </row>
    <row r="37524">
      <c r="N37524" s="561" t="n"/>
    </row>
    <row r="37525">
      <c r="N37525" s="561" t="n"/>
    </row>
    <row r="37526">
      <c r="N37526" s="561" t="n"/>
    </row>
    <row r="37527">
      <c r="N37527" s="561" t="n"/>
    </row>
    <row r="37528">
      <c r="N37528" s="561" t="n"/>
    </row>
    <row r="37529">
      <c r="N37529" s="561" t="n"/>
    </row>
    <row r="37530">
      <c r="N37530" s="561" t="n"/>
    </row>
    <row r="37531">
      <c r="N37531" s="561" t="n"/>
    </row>
    <row r="37532">
      <c r="N37532" s="561" t="n"/>
    </row>
    <row r="37533">
      <c r="N37533" s="561" t="n"/>
    </row>
    <row r="37534">
      <c r="N37534" s="561" t="n"/>
    </row>
    <row r="37535">
      <c r="N37535" s="561" t="n"/>
    </row>
    <row r="37536">
      <c r="N37536" s="561" t="n"/>
    </row>
    <row r="37537">
      <c r="N37537" s="561" t="n"/>
    </row>
    <row r="37538">
      <c r="N37538" s="561" t="n"/>
    </row>
    <row r="37539">
      <c r="N37539" s="561" t="n"/>
    </row>
    <row r="37540">
      <c r="N37540" s="561" t="n"/>
    </row>
    <row r="37541">
      <c r="N37541" s="561" t="n"/>
    </row>
    <row r="37542">
      <c r="N37542" s="561" t="n"/>
    </row>
    <row r="37543">
      <c r="N37543" s="561" t="n"/>
    </row>
    <row r="37544">
      <c r="N37544" s="561" t="n"/>
    </row>
    <row r="37545">
      <c r="N37545" s="561" t="n"/>
    </row>
    <row r="37546">
      <c r="N37546" s="561" t="n"/>
    </row>
    <row r="37547">
      <c r="N37547" s="561" t="n"/>
    </row>
    <row r="37548">
      <c r="N37548" s="561" t="n"/>
    </row>
    <row r="37549">
      <c r="N37549" s="561" t="n"/>
    </row>
    <row r="37550">
      <c r="N37550" s="561" t="n"/>
    </row>
    <row r="37551">
      <c r="N37551" s="561" t="n"/>
    </row>
    <row r="37552">
      <c r="N37552" s="561" t="n"/>
    </row>
    <row r="37553">
      <c r="N37553" s="561" t="n"/>
    </row>
    <row r="37554">
      <c r="N37554" s="561" t="n"/>
    </row>
    <row r="37555">
      <c r="N37555" s="561" t="n"/>
    </row>
    <row r="37556">
      <c r="N37556" s="561" t="n"/>
    </row>
    <row r="37557">
      <c r="N37557" s="561" t="n"/>
    </row>
    <row r="37558">
      <c r="N37558" s="561" t="n"/>
    </row>
    <row r="37559">
      <c r="N37559" s="561" t="n"/>
    </row>
    <row r="37560">
      <c r="N37560" s="561" t="n"/>
    </row>
    <row r="37561">
      <c r="N37561" s="561" t="n"/>
    </row>
    <row r="37562">
      <c r="N37562" s="561" t="n"/>
    </row>
    <row r="37563">
      <c r="N37563" s="561" t="n"/>
    </row>
    <row r="37564">
      <c r="N37564" s="561" t="n"/>
    </row>
    <row r="37565">
      <c r="N37565" s="561" t="n"/>
    </row>
    <row r="37566">
      <c r="N37566" s="561" t="n"/>
    </row>
    <row r="37567">
      <c r="N37567" s="561" t="n"/>
    </row>
    <row r="37568">
      <c r="N37568" s="561" t="n"/>
    </row>
    <row r="37569">
      <c r="N37569" s="561" t="n"/>
    </row>
    <row r="37570">
      <c r="N37570" s="561" t="n"/>
    </row>
    <row r="37571">
      <c r="N37571" s="561" t="n"/>
    </row>
    <row r="37572">
      <c r="N37572" s="561" t="n"/>
    </row>
    <row r="37573">
      <c r="N37573" s="561" t="n"/>
    </row>
    <row r="37574">
      <c r="N37574" s="561" t="n"/>
    </row>
    <row r="37575">
      <c r="N37575" s="561" t="n"/>
    </row>
    <row r="37576">
      <c r="N37576" s="561" t="n"/>
    </row>
    <row r="37577">
      <c r="N37577" s="561" t="n"/>
    </row>
    <row r="37578">
      <c r="N37578" s="561" t="n"/>
    </row>
    <row r="37579">
      <c r="N37579" s="561" t="n"/>
    </row>
    <row r="37580">
      <c r="N37580" s="561" t="n"/>
    </row>
    <row r="37581">
      <c r="N37581" s="561" t="n"/>
    </row>
    <row r="37582">
      <c r="N37582" s="561" t="n"/>
    </row>
    <row r="37583">
      <c r="N37583" s="561" t="n"/>
    </row>
    <row r="37584">
      <c r="N37584" s="561" t="n"/>
    </row>
    <row r="37585">
      <c r="N37585" s="561" t="n"/>
    </row>
    <row r="37586">
      <c r="N37586" s="561" t="n"/>
    </row>
    <row r="37587">
      <c r="N37587" s="561" t="n"/>
    </row>
    <row r="37588">
      <c r="N37588" s="561" t="n"/>
    </row>
    <row r="37589">
      <c r="N37589" s="561" t="n"/>
    </row>
    <row r="37590">
      <c r="N37590" s="561" t="n"/>
    </row>
    <row r="37591">
      <c r="N37591" s="561" t="n"/>
    </row>
    <row r="37592">
      <c r="N37592" s="561" t="n"/>
    </row>
    <row r="37593">
      <c r="N37593" s="561" t="n"/>
    </row>
    <row r="37594">
      <c r="N37594" s="561" t="n"/>
    </row>
    <row r="37595">
      <c r="N37595" s="561" t="n"/>
    </row>
    <row r="37596">
      <c r="N37596" s="561" t="n"/>
    </row>
    <row r="37597">
      <c r="N37597" s="561" t="n"/>
    </row>
    <row r="37598">
      <c r="N37598" s="561" t="n"/>
    </row>
    <row r="37599">
      <c r="N37599" s="561" t="n"/>
    </row>
    <row r="37600">
      <c r="N37600" s="561" t="n"/>
    </row>
    <row r="37601">
      <c r="N37601" s="561" t="n"/>
    </row>
    <row r="37602">
      <c r="N37602" s="561" t="n"/>
    </row>
    <row r="37603">
      <c r="N37603" s="561" t="n"/>
    </row>
    <row r="37604">
      <c r="N37604" s="561" t="n"/>
    </row>
    <row r="37605">
      <c r="N37605" s="561" t="n"/>
    </row>
    <row r="37606">
      <c r="N37606" s="561" t="n"/>
    </row>
    <row r="37607">
      <c r="N37607" s="561" t="n"/>
    </row>
    <row r="37608">
      <c r="N37608" s="561" t="n"/>
    </row>
    <row r="37609">
      <c r="N37609" s="561" t="n"/>
    </row>
    <row r="37610">
      <c r="N37610" s="561" t="n"/>
    </row>
    <row r="37611">
      <c r="N37611" s="561" t="n"/>
    </row>
    <row r="37612">
      <c r="N37612" s="561" t="n"/>
    </row>
    <row r="37613">
      <c r="N37613" s="561" t="n"/>
    </row>
    <row r="37614">
      <c r="N37614" s="561" t="n"/>
    </row>
    <row r="37615">
      <c r="N37615" s="561" t="n"/>
    </row>
    <row r="37616">
      <c r="N37616" s="561" t="n"/>
    </row>
    <row r="37617">
      <c r="N37617" s="561" t="n"/>
    </row>
    <row r="37618">
      <c r="N37618" s="561" t="n"/>
    </row>
    <row r="37619">
      <c r="N37619" s="561" t="n"/>
    </row>
    <row r="37620">
      <c r="N37620" s="561" t="n"/>
    </row>
    <row r="37621">
      <c r="N37621" s="561" t="n"/>
    </row>
    <row r="37622">
      <c r="N37622" s="561" t="n"/>
    </row>
    <row r="37623">
      <c r="N37623" s="561" t="n"/>
    </row>
    <row r="37624">
      <c r="N37624" s="561" t="n"/>
    </row>
    <row r="37625">
      <c r="N37625" s="561" t="n"/>
    </row>
    <row r="37626">
      <c r="N37626" s="561" t="n"/>
    </row>
    <row r="37627">
      <c r="N37627" s="561" t="n"/>
    </row>
    <row r="37628">
      <c r="N37628" s="561" t="n"/>
    </row>
    <row r="37629">
      <c r="N37629" s="561" t="n"/>
    </row>
    <row r="37630">
      <c r="N37630" s="561" t="n"/>
    </row>
    <row r="37631">
      <c r="N37631" s="561" t="n"/>
    </row>
    <row r="37632">
      <c r="N37632" s="561" t="n"/>
    </row>
    <row r="37633">
      <c r="N37633" s="561" t="n"/>
    </row>
    <row r="37634">
      <c r="N37634" s="561" t="n"/>
    </row>
    <row r="37635">
      <c r="N37635" s="561" t="n"/>
    </row>
    <row r="37636">
      <c r="N37636" s="561" t="n"/>
    </row>
    <row r="37637">
      <c r="N37637" s="561" t="n"/>
    </row>
    <row r="37638">
      <c r="N37638" s="561" t="n"/>
    </row>
    <row r="37639">
      <c r="N37639" s="561" t="n"/>
    </row>
    <row r="37640">
      <c r="N37640" s="561" t="n"/>
    </row>
    <row r="37641">
      <c r="N37641" s="561" t="n"/>
    </row>
    <row r="37642">
      <c r="N37642" s="561" t="n"/>
    </row>
    <row r="37643">
      <c r="N37643" s="561" t="n"/>
    </row>
    <row r="37644">
      <c r="N37644" s="561" t="n"/>
    </row>
    <row r="37645">
      <c r="N37645" s="561" t="n"/>
    </row>
    <row r="37646">
      <c r="N37646" s="561" t="n"/>
    </row>
    <row r="37647">
      <c r="N37647" s="561" t="n"/>
    </row>
    <row r="37648">
      <c r="N37648" s="561" t="n"/>
    </row>
    <row r="37649">
      <c r="N37649" s="561" t="n"/>
    </row>
    <row r="37650">
      <c r="N37650" s="561" t="n"/>
    </row>
    <row r="37651">
      <c r="N37651" s="561" t="n"/>
    </row>
    <row r="37652">
      <c r="N37652" s="561" t="n"/>
    </row>
    <row r="37653">
      <c r="N37653" s="561" t="n"/>
    </row>
    <row r="37654">
      <c r="N37654" s="561" t="n"/>
    </row>
    <row r="37655">
      <c r="N37655" s="561" t="n"/>
    </row>
    <row r="37656">
      <c r="N37656" s="561" t="n"/>
    </row>
    <row r="37657">
      <c r="N37657" s="561" t="n"/>
    </row>
    <row r="37658">
      <c r="N37658" s="561" t="n"/>
    </row>
    <row r="37659">
      <c r="N37659" s="561" t="n"/>
    </row>
    <row r="37660">
      <c r="N37660" s="561" t="n"/>
    </row>
    <row r="37661">
      <c r="N37661" s="561" t="n"/>
    </row>
    <row r="37662">
      <c r="N37662" s="561" t="n"/>
    </row>
    <row r="37663">
      <c r="N37663" s="561" t="n"/>
    </row>
    <row r="37664">
      <c r="N37664" s="561" t="n"/>
    </row>
    <row r="37665">
      <c r="N37665" s="561" t="n"/>
    </row>
    <row r="37666">
      <c r="N37666" s="561" t="n"/>
    </row>
    <row r="37667">
      <c r="N37667" s="561" t="n"/>
    </row>
    <row r="37668">
      <c r="N37668" s="561" t="n"/>
    </row>
    <row r="37669">
      <c r="N37669" s="561" t="n"/>
    </row>
    <row r="37670">
      <c r="N37670" s="561" t="n"/>
    </row>
    <row r="37671">
      <c r="N37671" s="561" t="n"/>
    </row>
    <row r="37672">
      <c r="N37672" s="561" t="n"/>
    </row>
    <row r="37673">
      <c r="N37673" s="561" t="n"/>
    </row>
    <row r="37674">
      <c r="N37674" s="561" t="n"/>
    </row>
    <row r="37675">
      <c r="N37675" s="561" t="n"/>
    </row>
    <row r="37676">
      <c r="N37676" s="561" t="n"/>
    </row>
    <row r="37677">
      <c r="N37677" s="561" t="n"/>
    </row>
    <row r="37678">
      <c r="N37678" s="561" t="n"/>
    </row>
    <row r="37679">
      <c r="N37679" s="561" t="n"/>
    </row>
    <row r="37680">
      <c r="N37680" s="561" t="n"/>
    </row>
    <row r="37681">
      <c r="N37681" s="561" t="n"/>
    </row>
    <row r="37682">
      <c r="N37682" s="561" t="n"/>
    </row>
    <row r="37683">
      <c r="N37683" s="561" t="n"/>
    </row>
    <row r="37684">
      <c r="N37684" s="561" t="n"/>
    </row>
    <row r="37685">
      <c r="N37685" s="561" t="n"/>
    </row>
    <row r="37686">
      <c r="N37686" s="561" t="n"/>
    </row>
    <row r="37687">
      <c r="N37687" s="561" t="n"/>
    </row>
    <row r="37688">
      <c r="N37688" s="561" t="n"/>
    </row>
    <row r="37689">
      <c r="N37689" s="561" t="n"/>
    </row>
    <row r="37690">
      <c r="N37690" s="561" t="n"/>
    </row>
    <row r="37691">
      <c r="N37691" s="561" t="n"/>
    </row>
    <row r="37692">
      <c r="N37692" s="561" t="n"/>
    </row>
    <row r="37693">
      <c r="N37693" s="561" t="n"/>
    </row>
    <row r="37694">
      <c r="N37694" s="561" t="n"/>
    </row>
    <row r="37695">
      <c r="N37695" s="561" t="n"/>
    </row>
    <row r="37696">
      <c r="N37696" s="561" t="n"/>
    </row>
    <row r="37697">
      <c r="N37697" s="561" t="n"/>
    </row>
    <row r="37698">
      <c r="N37698" s="561" t="n"/>
    </row>
    <row r="37699">
      <c r="N37699" s="561" t="n"/>
    </row>
    <row r="37700">
      <c r="N37700" s="561" t="n"/>
    </row>
    <row r="37701">
      <c r="N37701" s="561" t="n"/>
    </row>
    <row r="37702">
      <c r="N37702" s="561" t="n"/>
    </row>
    <row r="37703">
      <c r="N37703" s="561" t="n"/>
    </row>
    <row r="37704">
      <c r="N37704" s="561" t="n"/>
    </row>
    <row r="37705">
      <c r="N37705" s="561" t="n"/>
    </row>
    <row r="37706">
      <c r="N37706" s="561" t="n"/>
    </row>
    <row r="37707">
      <c r="N37707" s="561" t="n"/>
    </row>
    <row r="37708">
      <c r="N37708" s="561" t="n"/>
    </row>
    <row r="37709">
      <c r="N37709" s="561" t="n"/>
    </row>
    <row r="37710">
      <c r="N37710" s="561" t="n"/>
    </row>
    <row r="37711">
      <c r="N37711" s="561" t="n"/>
    </row>
    <row r="37712">
      <c r="N37712" s="561" t="n"/>
    </row>
    <row r="37713">
      <c r="N37713" s="561" t="n"/>
    </row>
    <row r="37714">
      <c r="N37714" s="561" t="n"/>
    </row>
    <row r="37715">
      <c r="N37715" s="561" t="n"/>
    </row>
    <row r="37716">
      <c r="N37716" s="561" t="n"/>
    </row>
    <row r="37717">
      <c r="N37717" s="561" t="n"/>
    </row>
    <row r="37718">
      <c r="N37718" s="561" t="n"/>
    </row>
    <row r="37719">
      <c r="N37719" s="561" t="n"/>
    </row>
    <row r="37720">
      <c r="N37720" s="561" t="n"/>
    </row>
    <row r="37721">
      <c r="N37721" s="561" t="n"/>
    </row>
    <row r="37722">
      <c r="N37722" s="561" t="n"/>
    </row>
    <row r="37723">
      <c r="N37723" s="561" t="n"/>
    </row>
    <row r="37724">
      <c r="N37724" s="561" t="n"/>
    </row>
    <row r="37725">
      <c r="N37725" s="561" t="n"/>
    </row>
    <row r="37726">
      <c r="N37726" s="561" t="n"/>
    </row>
    <row r="37727">
      <c r="N37727" s="561" t="n"/>
    </row>
    <row r="37728">
      <c r="N37728" s="561" t="n"/>
    </row>
    <row r="37729">
      <c r="N37729" s="561" t="n"/>
    </row>
    <row r="37730">
      <c r="N37730" s="561" t="n"/>
    </row>
    <row r="37731">
      <c r="N37731" s="561" t="n"/>
    </row>
    <row r="37732">
      <c r="N37732" s="561" t="n"/>
    </row>
    <row r="37733">
      <c r="N37733" s="561" t="n"/>
    </row>
    <row r="37734">
      <c r="N37734" s="561" t="n"/>
    </row>
    <row r="37735">
      <c r="N37735" s="561" t="n"/>
    </row>
    <row r="37736">
      <c r="N37736" s="561" t="n"/>
    </row>
    <row r="37737">
      <c r="N37737" s="561" t="n"/>
    </row>
    <row r="37738">
      <c r="N37738" s="561" t="n"/>
    </row>
    <row r="37739">
      <c r="N37739" s="561" t="n"/>
    </row>
    <row r="37740">
      <c r="N37740" s="561" t="n"/>
    </row>
    <row r="37741">
      <c r="N37741" s="561" t="n"/>
    </row>
    <row r="37742">
      <c r="N37742" s="561" t="n"/>
    </row>
    <row r="37743">
      <c r="N37743" s="561" t="n"/>
    </row>
    <row r="37744">
      <c r="N37744" s="561" t="n"/>
    </row>
    <row r="37745">
      <c r="N37745" s="561" t="n"/>
    </row>
    <row r="37746">
      <c r="N37746" s="561" t="n"/>
    </row>
    <row r="37747">
      <c r="N37747" s="561" t="n"/>
    </row>
    <row r="37748">
      <c r="N37748" s="561" t="n"/>
    </row>
    <row r="37749">
      <c r="N37749" s="561" t="n"/>
    </row>
    <row r="37750">
      <c r="N37750" s="561" t="n"/>
    </row>
    <row r="37751">
      <c r="N37751" s="561" t="n"/>
    </row>
    <row r="37752">
      <c r="N37752" s="561" t="n"/>
    </row>
    <row r="37753">
      <c r="N37753" s="561" t="n"/>
    </row>
    <row r="37754">
      <c r="N37754" s="561" t="n"/>
    </row>
    <row r="37755">
      <c r="N37755" s="561" t="n"/>
    </row>
    <row r="37756">
      <c r="N37756" s="561" t="n"/>
    </row>
    <row r="37757">
      <c r="N37757" s="561" t="n"/>
    </row>
    <row r="37758">
      <c r="N37758" s="561" t="n"/>
    </row>
    <row r="37759">
      <c r="N37759" s="561" t="n"/>
    </row>
    <row r="37760">
      <c r="N37760" s="561" t="n"/>
    </row>
    <row r="37761">
      <c r="N37761" s="561" t="n"/>
    </row>
    <row r="37762">
      <c r="N37762" s="561" t="n"/>
    </row>
    <row r="37763">
      <c r="N37763" s="561" t="n"/>
    </row>
    <row r="37764">
      <c r="N37764" s="561" t="n"/>
    </row>
    <row r="37765">
      <c r="N37765" s="561" t="n"/>
    </row>
    <row r="37766">
      <c r="N37766" s="561" t="n"/>
    </row>
    <row r="37767">
      <c r="N37767" s="561" t="n"/>
    </row>
    <row r="37768">
      <c r="N37768" s="561" t="n"/>
    </row>
    <row r="37769">
      <c r="N37769" s="561" t="n"/>
    </row>
    <row r="37770">
      <c r="N37770" s="561" t="n"/>
    </row>
    <row r="37771">
      <c r="N37771" s="561" t="n"/>
    </row>
    <row r="37772">
      <c r="N37772" s="561" t="n"/>
    </row>
    <row r="37773">
      <c r="N37773" s="561" t="n"/>
    </row>
    <row r="37774">
      <c r="N37774" s="561" t="n"/>
    </row>
    <row r="37775">
      <c r="N37775" s="561" t="n"/>
    </row>
    <row r="37776">
      <c r="N37776" s="561" t="n"/>
    </row>
    <row r="37777">
      <c r="N37777" s="561" t="n"/>
    </row>
    <row r="37778">
      <c r="N37778" s="561" t="n"/>
    </row>
    <row r="37779">
      <c r="N37779" s="561" t="n"/>
    </row>
    <row r="37780">
      <c r="N37780" s="561" t="n"/>
    </row>
    <row r="37781">
      <c r="N37781" s="561" t="n"/>
    </row>
    <row r="37782">
      <c r="N37782" s="561" t="n"/>
    </row>
    <row r="37783">
      <c r="N37783" s="561" t="n"/>
    </row>
    <row r="37784">
      <c r="N37784" s="561" t="n"/>
    </row>
    <row r="37785">
      <c r="N37785" s="561" t="n"/>
    </row>
    <row r="37786">
      <c r="N37786" s="561" t="n"/>
    </row>
    <row r="37787">
      <c r="N37787" s="561" t="n"/>
    </row>
    <row r="37788">
      <c r="N37788" s="561" t="n"/>
    </row>
    <row r="37789">
      <c r="N37789" s="561" t="n"/>
    </row>
    <row r="37790">
      <c r="N37790" s="561" t="n"/>
    </row>
    <row r="37791">
      <c r="N37791" s="561" t="n"/>
    </row>
    <row r="37792">
      <c r="N37792" s="561" t="n"/>
    </row>
    <row r="37793">
      <c r="N37793" s="561" t="n"/>
    </row>
    <row r="37794">
      <c r="N37794" s="561" t="n"/>
    </row>
    <row r="37795">
      <c r="N37795" s="561" t="n"/>
    </row>
    <row r="37796">
      <c r="N37796" s="561" t="n"/>
    </row>
    <row r="37797">
      <c r="N37797" s="561" t="n"/>
    </row>
    <row r="37798">
      <c r="N37798" s="561" t="n"/>
    </row>
    <row r="37799">
      <c r="N37799" s="561" t="n"/>
    </row>
    <row r="37800">
      <c r="N37800" s="561" t="n"/>
    </row>
    <row r="37801">
      <c r="N37801" s="561" t="n"/>
    </row>
    <row r="37802">
      <c r="N37802" s="561" t="n"/>
    </row>
    <row r="37803">
      <c r="N37803" s="561" t="n"/>
    </row>
    <row r="37804">
      <c r="N37804" s="561" t="n"/>
    </row>
    <row r="37805">
      <c r="N37805" s="561" t="n"/>
    </row>
    <row r="37806">
      <c r="N37806" s="561" t="n"/>
    </row>
    <row r="37807">
      <c r="N37807" s="561" t="n"/>
    </row>
    <row r="37808">
      <c r="N37808" s="561" t="n"/>
    </row>
    <row r="37809">
      <c r="N37809" s="561" t="n"/>
    </row>
    <row r="37810">
      <c r="N37810" s="561" t="n"/>
    </row>
    <row r="37811">
      <c r="N37811" s="561" t="n"/>
    </row>
    <row r="37812">
      <c r="N37812" s="561" t="n"/>
    </row>
    <row r="37813">
      <c r="N37813" s="561" t="n"/>
    </row>
    <row r="37814">
      <c r="N37814" s="561" t="n"/>
    </row>
    <row r="37815">
      <c r="N37815" s="561" t="n"/>
    </row>
    <row r="37816">
      <c r="N37816" s="561" t="n"/>
    </row>
    <row r="37817">
      <c r="N37817" s="561" t="n"/>
    </row>
    <row r="37818">
      <c r="N37818" s="561" t="n"/>
    </row>
    <row r="37819">
      <c r="N37819" s="561" t="n"/>
    </row>
    <row r="37820">
      <c r="N37820" s="561" t="n"/>
    </row>
    <row r="37821">
      <c r="N37821" s="561" t="n"/>
    </row>
    <row r="37822">
      <c r="N37822" s="561" t="n"/>
    </row>
    <row r="37823">
      <c r="N37823" s="561" t="n"/>
    </row>
    <row r="37824">
      <c r="N37824" s="561" t="n"/>
    </row>
    <row r="37825">
      <c r="N37825" s="561" t="n"/>
    </row>
    <row r="37826">
      <c r="N37826" s="561" t="n"/>
    </row>
    <row r="37827">
      <c r="N37827" s="561" t="n"/>
    </row>
    <row r="37828">
      <c r="N37828" s="561" t="n"/>
    </row>
    <row r="37829">
      <c r="N37829" s="561" t="n"/>
    </row>
    <row r="37830">
      <c r="N37830" s="561" t="n"/>
    </row>
    <row r="37831">
      <c r="N37831" s="561" t="n"/>
    </row>
    <row r="37832">
      <c r="N37832" s="561" t="n"/>
    </row>
    <row r="37833">
      <c r="N37833" s="561" t="n"/>
    </row>
    <row r="37834">
      <c r="N37834" s="561" t="n"/>
    </row>
    <row r="37835">
      <c r="N37835" s="561" t="n"/>
    </row>
    <row r="37836">
      <c r="N37836" s="561" t="n"/>
    </row>
    <row r="37837">
      <c r="N37837" s="561" t="n"/>
    </row>
    <row r="37838">
      <c r="N37838" s="561" t="n"/>
    </row>
    <row r="37839">
      <c r="N37839" s="561" t="n"/>
    </row>
    <row r="37840">
      <c r="N37840" s="561" t="n"/>
    </row>
    <row r="37841">
      <c r="N37841" s="561" t="n"/>
    </row>
    <row r="37842">
      <c r="N37842" s="561" t="n"/>
    </row>
    <row r="37843">
      <c r="N37843" s="561" t="n"/>
    </row>
    <row r="37844">
      <c r="N37844" s="561" t="n"/>
    </row>
    <row r="37845">
      <c r="N37845" s="561" t="n"/>
    </row>
    <row r="37846">
      <c r="N37846" s="561" t="n"/>
    </row>
    <row r="37847">
      <c r="N37847" s="561" t="n"/>
    </row>
    <row r="37848">
      <c r="N37848" s="561" t="n"/>
    </row>
    <row r="37849">
      <c r="N37849" s="561" t="n"/>
    </row>
    <row r="37850">
      <c r="N37850" s="561" t="n"/>
    </row>
    <row r="37851">
      <c r="N37851" s="561" t="n"/>
    </row>
    <row r="37852">
      <c r="N37852" s="561" t="n"/>
    </row>
    <row r="37853">
      <c r="N37853" s="561" t="n"/>
    </row>
    <row r="37854">
      <c r="N37854" s="561" t="n"/>
    </row>
    <row r="37855">
      <c r="N37855" s="561" t="n"/>
    </row>
    <row r="37856">
      <c r="N37856" s="561" t="n"/>
    </row>
    <row r="37857">
      <c r="N37857" s="561" t="n"/>
    </row>
    <row r="37858">
      <c r="N37858" s="561" t="n"/>
    </row>
    <row r="37859">
      <c r="N37859" s="561" t="n"/>
    </row>
    <row r="37860">
      <c r="N37860" s="561" t="n"/>
    </row>
    <row r="37861">
      <c r="N37861" s="561" t="n"/>
    </row>
    <row r="37862">
      <c r="N37862" s="561" t="n"/>
    </row>
    <row r="37863">
      <c r="N37863" s="561" t="n"/>
    </row>
    <row r="37864">
      <c r="N37864" s="561" t="n"/>
    </row>
    <row r="37865">
      <c r="N37865" s="561" t="n"/>
    </row>
    <row r="37866">
      <c r="N37866" s="561" t="n"/>
    </row>
    <row r="37867">
      <c r="N37867" s="561" t="n"/>
    </row>
    <row r="37868">
      <c r="N37868" s="561" t="n"/>
    </row>
    <row r="37869">
      <c r="N37869" s="561" t="n"/>
    </row>
    <row r="37870">
      <c r="N37870" s="561" t="n"/>
    </row>
    <row r="37871">
      <c r="N37871" s="561" t="n"/>
    </row>
    <row r="37872">
      <c r="N37872" s="561" t="n"/>
    </row>
    <row r="37873">
      <c r="N37873" s="561" t="n"/>
    </row>
    <row r="37874">
      <c r="N37874" s="561" t="n"/>
    </row>
    <row r="37875">
      <c r="N37875" s="561" t="n"/>
    </row>
    <row r="37876">
      <c r="N37876" s="561" t="n"/>
    </row>
    <row r="37877">
      <c r="N37877" s="561" t="n"/>
    </row>
    <row r="37878">
      <c r="N37878" s="561" t="n"/>
    </row>
    <row r="37879">
      <c r="N37879" s="561" t="n"/>
    </row>
    <row r="37880">
      <c r="N37880" s="561" t="n"/>
    </row>
    <row r="37881">
      <c r="N37881" s="561" t="n"/>
    </row>
    <row r="37882">
      <c r="N37882" s="561" t="n"/>
    </row>
    <row r="37883">
      <c r="N37883" s="561" t="n"/>
    </row>
    <row r="37884">
      <c r="N37884" s="561" t="n"/>
    </row>
    <row r="37885">
      <c r="N37885" s="561" t="n"/>
    </row>
    <row r="37886">
      <c r="N37886" s="561" t="n"/>
    </row>
    <row r="37887">
      <c r="N37887" s="561" t="n"/>
    </row>
    <row r="37888">
      <c r="N37888" s="561" t="n"/>
    </row>
    <row r="37889">
      <c r="N37889" s="561" t="n"/>
    </row>
    <row r="37890">
      <c r="N37890" s="561" t="n"/>
    </row>
    <row r="37891">
      <c r="N37891" s="561" t="n"/>
    </row>
    <row r="37892">
      <c r="N37892" s="561" t="n"/>
    </row>
    <row r="37893">
      <c r="N37893" s="561" t="n"/>
    </row>
    <row r="37894">
      <c r="N37894" s="561" t="n"/>
    </row>
    <row r="37895">
      <c r="N37895" s="561" t="n"/>
    </row>
    <row r="37896">
      <c r="N37896" s="561" t="n"/>
    </row>
    <row r="37897">
      <c r="N37897" s="561" t="n"/>
    </row>
    <row r="37898">
      <c r="N37898" s="561" t="n"/>
    </row>
    <row r="37899">
      <c r="N37899" s="561" t="n"/>
    </row>
    <row r="37900">
      <c r="N37900" s="561" t="n"/>
    </row>
    <row r="37901">
      <c r="N37901" s="561" t="n"/>
    </row>
    <row r="37902">
      <c r="N37902" s="561" t="n"/>
    </row>
    <row r="37903">
      <c r="N37903" s="561" t="n"/>
    </row>
    <row r="37904">
      <c r="N37904" s="561" t="n"/>
    </row>
    <row r="37905">
      <c r="N37905" s="561" t="n"/>
    </row>
    <row r="37906">
      <c r="N37906" s="561" t="n"/>
    </row>
    <row r="37907">
      <c r="N37907" s="561" t="n"/>
    </row>
    <row r="37908">
      <c r="N37908" s="561" t="n"/>
    </row>
    <row r="37909">
      <c r="N37909" s="561" t="n"/>
    </row>
    <row r="37910">
      <c r="N37910" s="561" t="n"/>
    </row>
    <row r="37911">
      <c r="N37911" s="561" t="n"/>
    </row>
    <row r="37912">
      <c r="N37912" s="561" t="n"/>
    </row>
    <row r="37913">
      <c r="N37913" s="561" t="n"/>
    </row>
    <row r="37914">
      <c r="N37914" s="561" t="n"/>
    </row>
    <row r="37915">
      <c r="N37915" s="561" t="n"/>
    </row>
    <row r="37916">
      <c r="N37916" s="561" t="n"/>
    </row>
    <row r="37917">
      <c r="N37917" s="561" t="n"/>
    </row>
    <row r="37918">
      <c r="N37918" s="561" t="n"/>
    </row>
    <row r="37919">
      <c r="N37919" s="561" t="n"/>
    </row>
    <row r="37920">
      <c r="N37920" s="561" t="n"/>
    </row>
    <row r="37921">
      <c r="N37921" s="561" t="n"/>
    </row>
    <row r="37922">
      <c r="N37922" s="561" t="n"/>
    </row>
    <row r="37923">
      <c r="N37923" s="561" t="n"/>
    </row>
    <row r="37924">
      <c r="N37924" s="561" t="n"/>
    </row>
    <row r="37925">
      <c r="N37925" s="561" t="n"/>
    </row>
    <row r="37926">
      <c r="N37926" s="561" t="n"/>
    </row>
    <row r="37927">
      <c r="N37927" s="561" t="n"/>
    </row>
    <row r="37928">
      <c r="N37928" s="561" t="n"/>
    </row>
    <row r="37929">
      <c r="N37929" s="561" t="n"/>
    </row>
    <row r="37930">
      <c r="N37930" s="561" t="n"/>
    </row>
    <row r="37931">
      <c r="N37931" s="561" t="n"/>
    </row>
    <row r="37932">
      <c r="N37932" s="561" t="n"/>
    </row>
    <row r="37933">
      <c r="N37933" s="561" t="n"/>
    </row>
    <row r="37934">
      <c r="N37934" s="561" t="n"/>
    </row>
    <row r="37935">
      <c r="N37935" s="561" t="n"/>
    </row>
    <row r="37936">
      <c r="N37936" s="561" t="n"/>
    </row>
    <row r="37937">
      <c r="N37937" s="561" t="n"/>
    </row>
    <row r="37938">
      <c r="N37938" s="561" t="n"/>
    </row>
    <row r="37939">
      <c r="N37939" s="561" t="n"/>
    </row>
    <row r="37940">
      <c r="N37940" s="561" t="n"/>
    </row>
    <row r="37941">
      <c r="N37941" s="561" t="n"/>
    </row>
    <row r="37942">
      <c r="N37942" s="561" t="n"/>
    </row>
    <row r="37943">
      <c r="N37943" s="561" t="n"/>
    </row>
    <row r="37944">
      <c r="N37944" s="561" t="n"/>
    </row>
    <row r="37945">
      <c r="N37945" s="561" t="n"/>
    </row>
    <row r="37946">
      <c r="N37946" s="561" t="n"/>
    </row>
    <row r="37947">
      <c r="N37947" s="561" t="n"/>
    </row>
    <row r="37948">
      <c r="N37948" s="561" t="n"/>
    </row>
    <row r="37949">
      <c r="N37949" s="561" t="n"/>
    </row>
    <row r="37950">
      <c r="N37950" s="561" t="n"/>
    </row>
    <row r="37951">
      <c r="N37951" s="561" t="n"/>
    </row>
    <row r="37952">
      <c r="N37952" s="561" t="n"/>
    </row>
    <row r="37953">
      <c r="N37953" s="561" t="n"/>
    </row>
    <row r="37954">
      <c r="N37954" s="561" t="n"/>
    </row>
    <row r="37955">
      <c r="N37955" s="561" t="n"/>
    </row>
    <row r="37956">
      <c r="N37956" s="561" t="n"/>
    </row>
    <row r="37957">
      <c r="N37957" s="561" t="n"/>
    </row>
    <row r="37958">
      <c r="N37958" s="561" t="n"/>
    </row>
    <row r="37959">
      <c r="N37959" s="561" t="n"/>
    </row>
    <row r="37960">
      <c r="N37960" s="561" t="n"/>
    </row>
    <row r="37961">
      <c r="N37961" s="561" t="n"/>
    </row>
    <row r="37962">
      <c r="N37962" s="561" t="n"/>
    </row>
    <row r="37963">
      <c r="N37963" s="561" t="n"/>
    </row>
    <row r="37964">
      <c r="N37964" s="561" t="n"/>
    </row>
    <row r="37965">
      <c r="N37965" s="561" t="n"/>
    </row>
    <row r="37966">
      <c r="N37966" s="561" t="n"/>
    </row>
    <row r="37967">
      <c r="N37967" s="561" t="n"/>
    </row>
    <row r="37968">
      <c r="N37968" s="561" t="n"/>
    </row>
    <row r="37969">
      <c r="N37969" s="561" t="n"/>
    </row>
    <row r="37970">
      <c r="N37970" s="561" t="n"/>
    </row>
    <row r="37971">
      <c r="N37971" s="561" t="n"/>
    </row>
    <row r="37972">
      <c r="N37972" s="561" t="n"/>
    </row>
    <row r="37973">
      <c r="N37973" s="561" t="n"/>
    </row>
    <row r="37974">
      <c r="N37974" s="561" t="n"/>
    </row>
    <row r="37975">
      <c r="N37975" s="561" t="n"/>
    </row>
    <row r="37976">
      <c r="N37976" s="561" t="n"/>
    </row>
    <row r="37977">
      <c r="N37977" s="561" t="n"/>
    </row>
    <row r="37978">
      <c r="N37978" s="561" t="n"/>
    </row>
    <row r="37979">
      <c r="N37979" s="561" t="n"/>
    </row>
    <row r="37980">
      <c r="N37980" s="561" t="n"/>
    </row>
    <row r="37981">
      <c r="N37981" s="561" t="n"/>
    </row>
    <row r="37982">
      <c r="N37982" s="561" t="n"/>
    </row>
    <row r="37983">
      <c r="N37983" s="561" t="n"/>
    </row>
    <row r="37984">
      <c r="N37984" s="561" t="n"/>
    </row>
    <row r="37985">
      <c r="N37985" s="561" t="n"/>
    </row>
    <row r="37986">
      <c r="N37986" s="561" t="n"/>
    </row>
    <row r="37987">
      <c r="N37987" s="561" t="n"/>
    </row>
    <row r="37988">
      <c r="N37988" s="561" t="n"/>
    </row>
    <row r="37989">
      <c r="N37989" s="561" t="n"/>
    </row>
    <row r="37990">
      <c r="N37990" s="561" t="n"/>
    </row>
    <row r="37991">
      <c r="N37991" s="561" t="n"/>
    </row>
    <row r="37992">
      <c r="N37992" s="561" t="n"/>
    </row>
    <row r="37993">
      <c r="N37993" s="561" t="n"/>
    </row>
    <row r="37994">
      <c r="N37994" s="561" t="n"/>
    </row>
    <row r="37995">
      <c r="N37995" s="561" t="n"/>
    </row>
    <row r="37996">
      <c r="N37996" s="561" t="n"/>
    </row>
    <row r="37997">
      <c r="N37997" s="561" t="n"/>
    </row>
    <row r="37998">
      <c r="N37998" s="561" t="n"/>
    </row>
    <row r="37999">
      <c r="N37999" s="561" t="n"/>
    </row>
    <row r="38000">
      <c r="N38000" s="561" t="n"/>
    </row>
    <row r="38001">
      <c r="N38001" s="561" t="n"/>
    </row>
    <row r="38002">
      <c r="N38002" s="561" t="n"/>
    </row>
    <row r="38003">
      <c r="N38003" s="561" t="n"/>
    </row>
    <row r="38004">
      <c r="N38004" s="561" t="n"/>
    </row>
    <row r="38005">
      <c r="N38005" s="561" t="n"/>
    </row>
    <row r="38006">
      <c r="N38006" s="561" t="n"/>
    </row>
    <row r="38007">
      <c r="N38007" s="561" t="n"/>
    </row>
    <row r="38008">
      <c r="N38008" s="561" t="n"/>
    </row>
    <row r="38009">
      <c r="N38009" s="561" t="n"/>
    </row>
    <row r="38010">
      <c r="N38010" s="561" t="n"/>
    </row>
    <row r="38011">
      <c r="N38011" s="561" t="n"/>
    </row>
    <row r="38012">
      <c r="N38012" s="561" t="n"/>
    </row>
    <row r="38013">
      <c r="N38013" s="561" t="n"/>
    </row>
    <row r="38014">
      <c r="N38014" s="561" t="n"/>
    </row>
    <row r="38015">
      <c r="N38015" s="561" t="n"/>
    </row>
    <row r="38016">
      <c r="N38016" s="561" t="n"/>
    </row>
    <row r="38017">
      <c r="N38017" s="561" t="n"/>
    </row>
    <row r="38018">
      <c r="N38018" s="561" t="n"/>
    </row>
    <row r="38019">
      <c r="N38019" s="561" t="n"/>
    </row>
    <row r="38020">
      <c r="N38020" s="561" t="n"/>
    </row>
    <row r="38021">
      <c r="N38021" s="561" t="n"/>
    </row>
    <row r="38022">
      <c r="N38022" s="561" t="n"/>
    </row>
    <row r="38023">
      <c r="N38023" s="561" t="n"/>
    </row>
    <row r="38024">
      <c r="N38024" s="561" t="n"/>
    </row>
    <row r="38025">
      <c r="N38025" s="561" t="n"/>
    </row>
    <row r="38026">
      <c r="N38026" s="561" t="n"/>
    </row>
    <row r="38027">
      <c r="N38027" s="561" t="n"/>
    </row>
    <row r="38028">
      <c r="N38028" s="561" t="n"/>
    </row>
    <row r="38029">
      <c r="N38029" s="561" t="n"/>
    </row>
    <row r="38030">
      <c r="N38030" s="561" t="n"/>
    </row>
    <row r="38031">
      <c r="N38031" s="561" t="n"/>
    </row>
    <row r="38032">
      <c r="N38032" s="561" t="n"/>
    </row>
    <row r="38033">
      <c r="N38033" s="561" t="n"/>
    </row>
    <row r="38034">
      <c r="N38034" s="561" t="n"/>
    </row>
    <row r="38035">
      <c r="N38035" s="561" t="n"/>
    </row>
    <row r="38036">
      <c r="N38036" s="561" t="n"/>
    </row>
    <row r="38037">
      <c r="N38037" s="561" t="n"/>
    </row>
    <row r="38038">
      <c r="N38038" s="561" t="n"/>
    </row>
    <row r="38039">
      <c r="N38039" s="561" t="n"/>
    </row>
    <row r="38040">
      <c r="N38040" s="561" t="n"/>
    </row>
    <row r="38041">
      <c r="N38041" s="561" t="n"/>
    </row>
    <row r="38042">
      <c r="N38042" s="561" t="n"/>
    </row>
    <row r="38043">
      <c r="N38043" s="561" t="n"/>
    </row>
    <row r="38044">
      <c r="N38044" s="561" t="n"/>
    </row>
    <row r="38045">
      <c r="N38045" s="561" t="n"/>
    </row>
    <row r="38046">
      <c r="N38046" s="561" t="n"/>
    </row>
    <row r="38047">
      <c r="N38047" s="561" t="n"/>
    </row>
    <row r="38048">
      <c r="N38048" s="561" t="n"/>
    </row>
    <row r="38049">
      <c r="N38049" s="561" t="n"/>
    </row>
    <row r="38050">
      <c r="N38050" s="561" t="n"/>
    </row>
    <row r="38051">
      <c r="N38051" s="561" t="n"/>
    </row>
    <row r="38052">
      <c r="N38052" s="561" t="n"/>
    </row>
    <row r="38053">
      <c r="N38053" s="561" t="n"/>
    </row>
    <row r="38054">
      <c r="N38054" s="561" t="n"/>
    </row>
    <row r="38055">
      <c r="N38055" s="561" t="n"/>
    </row>
    <row r="38056">
      <c r="N38056" s="561" t="n"/>
    </row>
    <row r="38057">
      <c r="N38057" s="561" t="n"/>
    </row>
    <row r="38058">
      <c r="N38058" s="561" t="n"/>
    </row>
    <row r="38059">
      <c r="N38059" s="561" t="n"/>
    </row>
    <row r="38060">
      <c r="N38060" s="561" t="n"/>
    </row>
    <row r="38061">
      <c r="N38061" s="561" t="n"/>
    </row>
    <row r="38062">
      <c r="N38062" s="561" t="n"/>
    </row>
    <row r="38063">
      <c r="N38063" s="561" t="n"/>
    </row>
    <row r="38064">
      <c r="N38064" s="561" t="n"/>
    </row>
    <row r="38065">
      <c r="N38065" s="561" t="n"/>
    </row>
    <row r="38066">
      <c r="N38066" s="561" t="n"/>
    </row>
    <row r="38067">
      <c r="N38067" s="561" t="n"/>
    </row>
    <row r="38068">
      <c r="N38068" s="561" t="n"/>
    </row>
    <row r="38069">
      <c r="N38069" s="561" t="n"/>
    </row>
    <row r="38070">
      <c r="N38070" s="561" t="n"/>
    </row>
    <row r="38071">
      <c r="N38071" s="561" t="n"/>
    </row>
    <row r="38072">
      <c r="N38072" s="561" t="n"/>
    </row>
    <row r="38073">
      <c r="N38073" s="561" t="n"/>
    </row>
    <row r="38074">
      <c r="N38074" s="561" t="n"/>
    </row>
    <row r="38075">
      <c r="N38075" s="561" t="n"/>
    </row>
    <row r="38076">
      <c r="N38076" s="561" t="n"/>
    </row>
    <row r="38077">
      <c r="N38077" s="561" t="n"/>
    </row>
    <row r="38078">
      <c r="N38078" s="561" t="n"/>
    </row>
    <row r="38079">
      <c r="N38079" s="561" t="n"/>
    </row>
    <row r="38080">
      <c r="N38080" s="561" t="n"/>
    </row>
    <row r="38081">
      <c r="N38081" s="561" t="n"/>
    </row>
    <row r="38082">
      <c r="N38082" s="561" t="n"/>
    </row>
    <row r="38083">
      <c r="N38083" s="561" t="n"/>
    </row>
    <row r="38084">
      <c r="N38084" s="561" t="n"/>
    </row>
    <row r="38085">
      <c r="N38085" s="561" t="n"/>
    </row>
    <row r="38086">
      <c r="N38086" s="561" t="n"/>
    </row>
    <row r="38087">
      <c r="N38087" s="561" t="n"/>
    </row>
    <row r="38088">
      <c r="N38088" s="561" t="n"/>
    </row>
    <row r="38089">
      <c r="N38089" s="561" t="n"/>
    </row>
    <row r="38090">
      <c r="N38090" s="561" t="n"/>
    </row>
    <row r="38091">
      <c r="N38091" s="561" t="n"/>
    </row>
    <row r="38092">
      <c r="N38092" s="561" t="n"/>
    </row>
    <row r="38093">
      <c r="N38093" s="561" t="n"/>
    </row>
    <row r="38094">
      <c r="N38094" s="561" t="n"/>
    </row>
    <row r="38095">
      <c r="N38095" s="561" t="n"/>
    </row>
    <row r="38096">
      <c r="N38096" s="561" t="n"/>
    </row>
    <row r="38097">
      <c r="N38097" s="561" t="n"/>
    </row>
    <row r="38098">
      <c r="N38098" s="561" t="n"/>
    </row>
    <row r="38099">
      <c r="N38099" s="561" t="n"/>
    </row>
    <row r="38100">
      <c r="N38100" s="561" t="n"/>
    </row>
    <row r="38101">
      <c r="N38101" s="561" t="n"/>
    </row>
    <row r="38102">
      <c r="N38102" s="561" t="n"/>
    </row>
    <row r="38103">
      <c r="N38103" s="561" t="n"/>
    </row>
    <row r="38104">
      <c r="N38104" s="561" t="n"/>
    </row>
    <row r="38105">
      <c r="N38105" s="561" t="n"/>
    </row>
    <row r="38106">
      <c r="N38106" s="561" t="n"/>
    </row>
    <row r="38107">
      <c r="N38107" s="561" t="n"/>
    </row>
    <row r="38108">
      <c r="N38108" s="561" t="n"/>
    </row>
    <row r="38109">
      <c r="N38109" s="561" t="n"/>
    </row>
    <row r="38110">
      <c r="N38110" s="561" t="n"/>
    </row>
    <row r="38111">
      <c r="N38111" s="561" t="n"/>
    </row>
    <row r="38112">
      <c r="N38112" s="561" t="n"/>
    </row>
    <row r="38113">
      <c r="N38113" s="561" t="n"/>
    </row>
    <row r="38114">
      <c r="N38114" s="561" t="n"/>
    </row>
    <row r="38115">
      <c r="N38115" s="561" t="n"/>
    </row>
    <row r="38116">
      <c r="N38116" s="561" t="n"/>
    </row>
    <row r="38117">
      <c r="N38117" s="561" t="n"/>
    </row>
    <row r="38118">
      <c r="N38118" s="561" t="n"/>
    </row>
    <row r="38119">
      <c r="N38119" s="561" t="n"/>
    </row>
    <row r="38120">
      <c r="N38120" s="561" t="n"/>
    </row>
    <row r="38121">
      <c r="N38121" s="561" t="n"/>
    </row>
    <row r="38122">
      <c r="N38122" s="561" t="n"/>
    </row>
    <row r="38123">
      <c r="N38123" s="561" t="n"/>
    </row>
    <row r="38124">
      <c r="N38124" s="561" t="n"/>
    </row>
    <row r="38125">
      <c r="N38125" s="561" t="n"/>
    </row>
    <row r="38126">
      <c r="N38126" s="561" t="n"/>
    </row>
    <row r="38127">
      <c r="N38127" s="561" t="n"/>
    </row>
    <row r="38128">
      <c r="N38128" s="561" t="n"/>
    </row>
    <row r="38129">
      <c r="N38129" s="561" t="n"/>
    </row>
    <row r="38130">
      <c r="N38130" s="561" t="n"/>
    </row>
    <row r="38131">
      <c r="N38131" s="561" t="n"/>
    </row>
    <row r="38132">
      <c r="N38132" s="561" t="n"/>
    </row>
    <row r="38133">
      <c r="N38133" s="561" t="n"/>
    </row>
    <row r="38134">
      <c r="N38134" s="561" t="n"/>
    </row>
    <row r="38135">
      <c r="N38135" s="561" t="n"/>
    </row>
    <row r="38136">
      <c r="N38136" s="561" t="n"/>
    </row>
    <row r="38137">
      <c r="N38137" s="561" t="n"/>
    </row>
    <row r="38138">
      <c r="N38138" s="561" t="n"/>
    </row>
    <row r="38139">
      <c r="N38139" s="561" t="n"/>
    </row>
    <row r="38140">
      <c r="N38140" s="561" t="n"/>
    </row>
    <row r="38141">
      <c r="N38141" s="561" t="n"/>
    </row>
    <row r="38142">
      <c r="N38142" s="561" t="n"/>
    </row>
    <row r="38143">
      <c r="N38143" s="561" t="n"/>
    </row>
    <row r="38144">
      <c r="N38144" s="561" t="n"/>
    </row>
    <row r="38145">
      <c r="N38145" s="561" t="n"/>
    </row>
    <row r="38146">
      <c r="N38146" s="561" t="n"/>
    </row>
    <row r="38147">
      <c r="N38147" s="561" t="n"/>
    </row>
    <row r="38148">
      <c r="N38148" s="561" t="n"/>
    </row>
    <row r="38149">
      <c r="N38149" s="561" t="n"/>
    </row>
    <row r="38150">
      <c r="N38150" s="561" t="n"/>
    </row>
    <row r="38151">
      <c r="N38151" s="561" t="n"/>
    </row>
    <row r="38152">
      <c r="N38152" s="561" t="n"/>
    </row>
    <row r="38153">
      <c r="N38153" s="561" t="n"/>
    </row>
    <row r="38154">
      <c r="N38154" s="561" t="n"/>
    </row>
    <row r="38155">
      <c r="N38155" s="561" t="n"/>
    </row>
    <row r="38156">
      <c r="N38156" s="561" t="n"/>
    </row>
    <row r="38157">
      <c r="N38157" s="561" t="n"/>
    </row>
    <row r="38158">
      <c r="N38158" s="561" t="n"/>
    </row>
    <row r="38159">
      <c r="N38159" s="561" t="n"/>
    </row>
    <row r="38160">
      <c r="N38160" s="561" t="n"/>
    </row>
    <row r="38161">
      <c r="N38161" s="561" t="n"/>
    </row>
    <row r="38162">
      <c r="N38162" s="561" t="n"/>
    </row>
    <row r="38163">
      <c r="N38163" s="561" t="n"/>
    </row>
    <row r="38164">
      <c r="N38164" s="561" t="n"/>
    </row>
    <row r="38165">
      <c r="N38165" s="561" t="n"/>
    </row>
    <row r="38166">
      <c r="N38166" s="561" t="n"/>
    </row>
    <row r="38167">
      <c r="N38167" s="561" t="n"/>
    </row>
    <row r="38168">
      <c r="N38168" s="561" t="n"/>
    </row>
    <row r="38169">
      <c r="N38169" s="561" t="n"/>
    </row>
    <row r="38170">
      <c r="N38170" s="561" t="n"/>
    </row>
    <row r="38171">
      <c r="N38171" s="561" t="n"/>
    </row>
    <row r="38172">
      <c r="N38172" s="561" t="n"/>
    </row>
    <row r="38173">
      <c r="N38173" s="561" t="n"/>
    </row>
    <row r="38174">
      <c r="N38174" s="561" t="n"/>
    </row>
    <row r="38175">
      <c r="N38175" s="561" t="n"/>
    </row>
    <row r="38176">
      <c r="N38176" s="561" t="n"/>
    </row>
    <row r="38177">
      <c r="N38177" s="561" t="n"/>
    </row>
    <row r="38178">
      <c r="N38178" s="561" t="n"/>
    </row>
    <row r="38179">
      <c r="N38179" s="561" t="n"/>
    </row>
    <row r="38180">
      <c r="N38180" s="561" t="n"/>
    </row>
    <row r="38181">
      <c r="N38181" s="561" t="n"/>
    </row>
    <row r="38182">
      <c r="N38182" s="561" t="n"/>
    </row>
    <row r="38183">
      <c r="N38183" s="561" t="n"/>
    </row>
    <row r="38184">
      <c r="N38184" s="561" t="n"/>
    </row>
    <row r="38185">
      <c r="N38185" s="561" t="n"/>
    </row>
    <row r="38186">
      <c r="N38186" s="561" t="n"/>
    </row>
    <row r="38187">
      <c r="N38187" s="561" t="n"/>
    </row>
    <row r="38188">
      <c r="N38188" s="561" t="n"/>
    </row>
    <row r="38189">
      <c r="N38189" s="561" t="n"/>
    </row>
    <row r="38190">
      <c r="N38190" s="561" t="n"/>
    </row>
    <row r="38191">
      <c r="N38191" s="561" t="n"/>
    </row>
    <row r="38192">
      <c r="N38192" s="561" t="n"/>
    </row>
    <row r="38193">
      <c r="N38193" s="561" t="n"/>
    </row>
    <row r="38194">
      <c r="N38194" s="561" t="n"/>
    </row>
    <row r="38195">
      <c r="N38195" s="561" t="n"/>
    </row>
    <row r="38196">
      <c r="N38196" s="561" t="n"/>
    </row>
    <row r="38197">
      <c r="N38197" s="561" t="n"/>
    </row>
    <row r="38198">
      <c r="N38198" s="561" t="n"/>
    </row>
    <row r="38199">
      <c r="N38199" s="561" t="n"/>
    </row>
    <row r="38200">
      <c r="N38200" s="561" t="n"/>
    </row>
    <row r="38201">
      <c r="N38201" s="561" t="n"/>
    </row>
    <row r="38202">
      <c r="N38202" s="561" t="n"/>
    </row>
    <row r="38203">
      <c r="N38203" s="561" t="n"/>
    </row>
    <row r="38204">
      <c r="N38204" s="561" t="n"/>
    </row>
    <row r="38205">
      <c r="N38205" s="561" t="n"/>
    </row>
    <row r="38206">
      <c r="N38206" s="561" t="n"/>
    </row>
    <row r="38207">
      <c r="N38207" s="561" t="n"/>
    </row>
    <row r="38208">
      <c r="N38208" s="561" t="n"/>
    </row>
    <row r="38209">
      <c r="N38209" s="561" t="n"/>
    </row>
    <row r="38210">
      <c r="N38210" s="561" t="n"/>
    </row>
    <row r="38211">
      <c r="N38211" s="561" t="n"/>
    </row>
    <row r="38212">
      <c r="N38212" s="561" t="n"/>
    </row>
    <row r="38213">
      <c r="N38213" s="561" t="n"/>
    </row>
    <row r="38214">
      <c r="N38214" s="561" t="n"/>
    </row>
    <row r="38215">
      <c r="N38215" s="561" t="n"/>
    </row>
    <row r="38216">
      <c r="N38216" s="561" t="n"/>
    </row>
    <row r="38217">
      <c r="N38217" s="561" t="n"/>
    </row>
    <row r="38218">
      <c r="N38218" s="561" t="n"/>
    </row>
    <row r="38219">
      <c r="N38219" s="561" t="n"/>
    </row>
    <row r="38220">
      <c r="N38220" s="561" t="n"/>
    </row>
    <row r="38221">
      <c r="N38221" s="561" t="n"/>
    </row>
    <row r="38222">
      <c r="N38222" s="561" t="n"/>
    </row>
    <row r="38223">
      <c r="N38223" s="561" t="n"/>
    </row>
    <row r="38224">
      <c r="N38224" s="561" t="n"/>
    </row>
    <row r="38225">
      <c r="N38225" s="561" t="n"/>
    </row>
    <row r="38226">
      <c r="N38226" s="561" t="n"/>
    </row>
    <row r="38227">
      <c r="N38227" s="561" t="n"/>
    </row>
    <row r="38228">
      <c r="N38228" s="561" t="n"/>
    </row>
    <row r="38229">
      <c r="N38229" s="561" t="n"/>
    </row>
    <row r="38230">
      <c r="N38230" s="561" t="n"/>
    </row>
    <row r="38231">
      <c r="N38231" s="561" t="n"/>
    </row>
    <row r="38232">
      <c r="N38232" s="561" t="n"/>
    </row>
    <row r="38233">
      <c r="N38233" s="561" t="n"/>
    </row>
    <row r="38234">
      <c r="N38234" s="561" t="n"/>
    </row>
    <row r="38235">
      <c r="N38235" s="561" t="n"/>
    </row>
    <row r="38236">
      <c r="N38236" s="561" t="n"/>
    </row>
    <row r="38237">
      <c r="N38237" s="561" t="n"/>
    </row>
    <row r="38238">
      <c r="N38238" s="561" t="n"/>
    </row>
    <row r="38239">
      <c r="N38239" s="561" t="n"/>
    </row>
    <row r="38240">
      <c r="N38240" s="561" t="n"/>
    </row>
    <row r="38241">
      <c r="N38241" s="561" t="n"/>
    </row>
    <row r="38242">
      <c r="N38242" s="561" t="n"/>
    </row>
    <row r="38243">
      <c r="N38243" s="561" t="n"/>
    </row>
    <row r="38244">
      <c r="N38244" s="561" t="n"/>
    </row>
    <row r="38245">
      <c r="N38245" s="561" t="n"/>
    </row>
    <row r="38246">
      <c r="N38246" s="561" t="n"/>
    </row>
    <row r="38247">
      <c r="N38247" s="561" t="n"/>
    </row>
    <row r="38248">
      <c r="N38248" s="561" t="n"/>
    </row>
    <row r="38249">
      <c r="N38249" s="561" t="n"/>
    </row>
    <row r="38250">
      <c r="N38250" s="561" t="n"/>
    </row>
    <row r="38251">
      <c r="N38251" s="561" t="n"/>
    </row>
    <row r="38252">
      <c r="N38252" s="561" t="n"/>
    </row>
    <row r="38253">
      <c r="N38253" s="561" t="n"/>
    </row>
    <row r="38254">
      <c r="N38254" s="561" t="n"/>
    </row>
    <row r="38255">
      <c r="N38255" s="561" t="n"/>
    </row>
    <row r="38256">
      <c r="N38256" s="561" t="n"/>
    </row>
    <row r="38257">
      <c r="N38257" s="561" t="n"/>
    </row>
    <row r="38258">
      <c r="N38258" s="561" t="n"/>
    </row>
    <row r="38259">
      <c r="N38259" s="561" t="n"/>
    </row>
    <row r="38260">
      <c r="N38260" s="561" t="n"/>
    </row>
    <row r="38261">
      <c r="N38261" s="561" t="n"/>
    </row>
    <row r="38262">
      <c r="N38262" s="561" t="n"/>
    </row>
    <row r="38263">
      <c r="N38263" s="561" t="n"/>
    </row>
    <row r="38264">
      <c r="N38264" s="561" t="n"/>
    </row>
    <row r="38265">
      <c r="N38265" s="561" t="n"/>
    </row>
    <row r="38266">
      <c r="N38266" s="561" t="n"/>
    </row>
    <row r="38267">
      <c r="N38267" s="561" t="n"/>
    </row>
    <row r="38268">
      <c r="N38268" s="561" t="n"/>
    </row>
    <row r="38269">
      <c r="N38269" s="561" t="n"/>
    </row>
    <row r="38270">
      <c r="N38270" s="561" t="n"/>
    </row>
    <row r="38271">
      <c r="N38271" s="561" t="n"/>
    </row>
    <row r="38272">
      <c r="N38272" s="561" t="n"/>
    </row>
    <row r="38273">
      <c r="N38273" s="561" t="n"/>
    </row>
    <row r="38274">
      <c r="N38274" s="561" t="n"/>
    </row>
    <row r="38275">
      <c r="N38275" s="561" t="n"/>
    </row>
    <row r="38276">
      <c r="N38276" s="561" t="n"/>
    </row>
    <row r="38277">
      <c r="N38277" s="561" t="n"/>
    </row>
    <row r="38278">
      <c r="N38278" s="561" t="n"/>
    </row>
    <row r="38279">
      <c r="N38279" s="561" t="n"/>
    </row>
    <row r="38280">
      <c r="N38280" s="561" t="n"/>
    </row>
    <row r="38281">
      <c r="N38281" s="561" t="n"/>
    </row>
    <row r="38282">
      <c r="N38282" s="561" t="n"/>
    </row>
    <row r="38283">
      <c r="N38283" s="561" t="n"/>
    </row>
    <row r="38284">
      <c r="N38284" s="561" t="n"/>
    </row>
    <row r="38285">
      <c r="N38285" s="561" t="n"/>
    </row>
    <row r="38286">
      <c r="N38286" s="561" t="n"/>
    </row>
    <row r="38287">
      <c r="N38287" s="561" t="n"/>
    </row>
    <row r="38288">
      <c r="N38288" s="561" t="n"/>
    </row>
    <row r="38289">
      <c r="N38289" s="561" t="n"/>
    </row>
    <row r="38290">
      <c r="N38290" s="561" t="n"/>
    </row>
    <row r="38291">
      <c r="N38291" s="561" t="n"/>
    </row>
    <row r="38292">
      <c r="N38292" s="561" t="n"/>
    </row>
    <row r="38293">
      <c r="N38293" s="561" t="n"/>
    </row>
    <row r="38294">
      <c r="N38294" s="561" t="n"/>
    </row>
    <row r="38295">
      <c r="N38295" s="561" t="n"/>
    </row>
    <row r="38296">
      <c r="N38296" s="561" t="n"/>
    </row>
    <row r="38297">
      <c r="N38297" s="561" t="n"/>
    </row>
    <row r="38298">
      <c r="N38298" s="561" t="n"/>
    </row>
    <row r="38299">
      <c r="N38299" s="561" t="n"/>
    </row>
    <row r="38300">
      <c r="N38300" s="561" t="n"/>
    </row>
    <row r="38301">
      <c r="N38301" s="561" t="n"/>
    </row>
    <row r="38302">
      <c r="N38302" s="561" t="n"/>
    </row>
    <row r="38303">
      <c r="N38303" s="561" t="n"/>
    </row>
    <row r="38304">
      <c r="N38304" s="561" t="n"/>
    </row>
    <row r="38305">
      <c r="N38305" s="561" t="n"/>
    </row>
    <row r="38306">
      <c r="N38306" s="561" t="n"/>
    </row>
    <row r="38307">
      <c r="N38307" s="561" t="n"/>
    </row>
    <row r="38308">
      <c r="N38308" s="561" t="n"/>
    </row>
    <row r="38309">
      <c r="N38309" s="561" t="n"/>
    </row>
    <row r="38310">
      <c r="N38310" s="561" t="n"/>
    </row>
    <row r="38311">
      <c r="N38311" s="561" t="n"/>
    </row>
    <row r="38312">
      <c r="N38312" s="561" t="n"/>
    </row>
    <row r="38313">
      <c r="N38313" s="561" t="n"/>
    </row>
    <row r="38314">
      <c r="N38314" s="561" t="n"/>
    </row>
    <row r="38315">
      <c r="N38315" s="561" t="n"/>
    </row>
    <row r="38316">
      <c r="N38316" s="561" t="n"/>
    </row>
    <row r="38317">
      <c r="N38317" s="561" t="n"/>
    </row>
    <row r="38318">
      <c r="N38318" s="561" t="n"/>
    </row>
    <row r="38319">
      <c r="N38319" s="561" t="n"/>
    </row>
    <row r="38320">
      <c r="N38320" s="561" t="n"/>
    </row>
    <row r="38321">
      <c r="N38321" s="561" t="n"/>
    </row>
    <row r="38322">
      <c r="N38322" s="561" t="n"/>
    </row>
    <row r="38323">
      <c r="N38323" s="561" t="n"/>
    </row>
    <row r="38324">
      <c r="N38324" s="561" t="n"/>
    </row>
    <row r="38325">
      <c r="N38325" s="561" t="n"/>
    </row>
    <row r="38326">
      <c r="N38326" s="561" t="n"/>
    </row>
    <row r="38327">
      <c r="N38327" s="561" t="n"/>
    </row>
    <row r="38328">
      <c r="N38328" s="561" t="n"/>
    </row>
    <row r="38329">
      <c r="N38329" s="561" t="n"/>
    </row>
    <row r="38330">
      <c r="N38330" s="561" t="n"/>
    </row>
    <row r="38331">
      <c r="N38331" s="561" t="n"/>
    </row>
    <row r="38332">
      <c r="N38332" s="561" t="n"/>
    </row>
    <row r="38333">
      <c r="N38333" s="561" t="n"/>
    </row>
    <row r="38334">
      <c r="N38334" s="561" t="n"/>
    </row>
    <row r="38335">
      <c r="N38335" s="561" t="n"/>
    </row>
    <row r="38336">
      <c r="N38336" s="561" t="n"/>
    </row>
    <row r="38337">
      <c r="N38337" s="561" t="n"/>
    </row>
    <row r="38338">
      <c r="N38338" s="561" t="n"/>
    </row>
    <row r="38339">
      <c r="N38339" s="561" t="n"/>
    </row>
    <row r="38340">
      <c r="N38340" s="561" t="n"/>
    </row>
    <row r="38341">
      <c r="N38341" s="561" t="n"/>
    </row>
    <row r="38342">
      <c r="N38342" s="561" t="n"/>
    </row>
    <row r="38343">
      <c r="N38343" s="561" t="n"/>
    </row>
    <row r="38344">
      <c r="N38344" s="561" t="n"/>
    </row>
    <row r="38345">
      <c r="N38345" s="561" t="n"/>
    </row>
    <row r="38346">
      <c r="N38346" s="561" t="n"/>
    </row>
    <row r="38347">
      <c r="N38347" s="561" t="n"/>
    </row>
    <row r="38348">
      <c r="N38348" s="561" t="n"/>
    </row>
    <row r="38349">
      <c r="N38349" s="561" t="n"/>
    </row>
    <row r="38350">
      <c r="N38350" s="561" t="n"/>
    </row>
    <row r="38351">
      <c r="N38351" s="561" t="n"/>
    </row>
    <row r="38352">
      <c r="N38352" s="561" t="n"/>
    </row>
    <row r="38353">
      <c r="N38353" s="561" t="n"/>
    </row>
    <row r="38354">
      <c r="N38354" s="561" t="n"/>
    </row>
    <row r="38355">
      <c r="N38355" s="561" t="n"/>
    </row>
    <row r="38356">
      <c r="N38356" s="561" t="n"/>
    </row>
    <row r="38357">
      <c r="N38357" s="561" t="n"/>
    </row>
    <row r="38358">
      <c r="N38358" s="561" t="n"/>
    </row>
    <row r="38359">
      <c r="N38359" s="561" t="n"/>
    </row>
    <row r="38360">
      <c r="N38360" s="561" t="n"/>
    </row>
    <row r="38361">
      <c r="N38361" s="561" t="n"/>
    </row>
    <row r="38362">
      <c r="N38362" s="561" t="n"/>
    </row>
    <row r="38363">
      <c r="N38363" s="561" t="n"/>
    </row>
    <row r="38364">
      <c r="N38364" s="561" t="n"/>
    </row>
    <row r="38365">
      <c r="N38365" s="561" t="n"/>
    </row>
    <row r="38366">
      <c r="N38366" s="561" t="n"/>
    </row>
    <row r="38367">
      <c r="N38367" s="561" t="n"/>
    </row>
    <row r="38368">
      <c r="N38368" s="561" t="n"/>
    </row>
    <row r="38369">
      <c r="N38369" s="561" t="n"/>
    </row>
    <row r="38370">
      <c r="N38370" s="561" t="n"/>
    </row>
    <row r="38371">
      <c r="N38371" s="561" t="n"/>
    </row>
    <row r="38372">
      <c r="N38372" s="561" t="n"/>
    </row>
    <row r="38373">
      <c r="N38373" s="561" t="n"/>
    </row>
    <row r="38374">
      <c r="N38374" s="561" t="n"/>
    </row>
    <row r="38375">
      <c r="N38375" s="561" t="n"/>
    </row>
    <row r="38376">
      <c r="N38376" s="561" t="n"/>
    </row>
    <row r="38377">
      <c r="N38377" s="561" t="n"/>
    </row>
    <row r="38378">
      <c r="N38378" s="561" t="n"/>
    </row>
    <row r="38379">
      <c r="N38379" s="561" t="n"/>
    </row>
    <row r="38380">
      <c r="N38380" s="561" t="n"/>
    </row>
    <row r="38381">
      <c r="N38381" s="561" t="n"/>
    </row>
    <row r="38382">
      <c r="N38382" s="561" t="n"/>
    </row>
    <row r="38383">
      <c r="N38383" s="561" t="n"/>
    </row>
    <row r="38384">
      <c r="N38384" s="561" t="n"/>
    </row>
    <row r="38385">
      <c r="N38385" s="561" t="n"/>
    </row>
    <row r="38386">
      <c r="N38386" s="561" t="n"/>
    </row>
    <row r="38387">
      <c r="N38387" s="561" t="n"/>
    </row>
    <row r="38388">
      <c r="N38388" s="561" t="n"/>
    </row>
    <row r="38389">
      <c r="N38389" s="561" t="n"/>
    </row>
    <row r="38390">
      <c r="N38390" s="561" t="n"/>
    </row>
    <row r="38391">
      <c r="N38391" s="561" t="n"/>
    </row>
    <row r="38392">
      <c r="N38392" s="561" t="n"/>
    </row>
    <row r="38393">
      <c r="N38393" s="561" t="n"/>
    </row>
    <row r="38394">
      <c r="N38394" s="561" t="n"/>
    </row>
    <row r="38395">
      <c r="N38395" s="561" t="n"/>
    </row>
    <row r="38396">
      <c r="N38396" s="561" t="n"/>
    </row>
    <row r="38397">
      <c r="N38397" s="561" t="n"/>
    </row>
    <row r="38398">
      <c r="N38398" s="561" t="n"/>
    </row>
    <row r="38399">
      <c r="N38399" s="561" t="n"/>
    </row>
    <row r="38400">
      <c r="N38400" s="561" t="n"/>
    </row>
    <row r="38401">
      <c r="N38401" s="561" t="n"/>
    </row>
    <row r="38402">
      <c r="N38402" s="561" t="n"/>
    </row>
    <row r="38403">
      <c r="N38403" s="561" t="n"/>
    </row>
    <row r="38404">
      <c r="N38404" s="561" t="n"/>
    </row>
    <row r="38405">
      <c r="N38405" s="561" t="n"/>
    </row>
    <row r="38406">
      <c r="N38406" s="561" t="n"/>
    </row>
    <row r="38407">
      <c r="N38407" s="561" t="n"/>
    </row>
    <row r="38408">
      <c r="N38408" s="561" t="n"/>
    </row>
    <row r="38409">
      <c r="N38409" s="561" t="n"/>
    </row>
    <row r="38410">
      <c r="N38410" s="561" t="n"/>
    </row>
    <row r="38411">
      <c r="N38411" s="561" t="n"/>
    </row>
    <row r="38412">
      <c r="N38412" s="561" t="n"/>
    </row>
    <row r="38413">
      <c r="N38413" s="561" t="n"/>
    </row>
    <row r="38414">
      <c r="N38414" s="561" t="n"/>
    </row>
    <row r="38415">
      <c r="N38415" s="561" t="n"/>
    </row>
    <row r="38416">
      <c r="N38416" s="561" t="n"/>
    </row>
    <row r="38417">
      <c r="N38417" s="561" t="n"/>
    </row>
    <row r="38418">
      <c r="N38418" s="561" t="n"/>
    </row>
    <row r="38419">
      <c r="N38419" s="561" t="n"/>
    </row>
    <row r="38420">
      <c r="N38420" s="561" t="n"/>
    </row>
    <row r="38421">
      <c r="N38421" s="561" t="n"/>
    </row>
    <row r="38422">
      <c r="N38422" s="561" t="n"/>
    </row>
    <row r="38423">
      <c r="N38423" s="561" t="n"/>
    </row>
    <row r="38424">
      <c r="N38424" s="561" t="n"/>
    </row>
    <row r="38425">
      <c r="N38425" s="561" t="n"/>
    </row>
    <row r="38426">
      <c r="N38426" s="561" t="n"/>
    </row>
    <row r="38427">
      <c r="N38427" s="561" t="n"/>
    </row>
    <row r="38428">
      <c r="N38428" s="561" t="n"/>
    </row>
    <row r="38429">
      <c r="N38429" s="561" t="n"/>
    </row>
    <row r="38430">
      <c r="N38430" s="561" t="n"/>
    </row>
    <row r="38431">
      <c r="N38431" s="561" t="n"/>
    </row>
    <row r="38432">
      <c r="N38432" s="561" t="n"/>
    </row>
    <row r="38433">
      <c r="N38433" s="561" t="n"/>
    </row>
    <row r="38434">
      <c r="N38434" s="561" t="n"/>
    </row>
    <row r="38435">
      <c r="N38435" s="561" t="n"/>
    </row>
    <row r="38436">
      <c r="N38436" s="561" t="n"/>
    </row>
    <row r="38437">
      <c r="N38437" s="561" t="n"/>
    </row>
    <row r="38438">
      <c r="N38438" s="561" t="n"/>
    </row>
    <row r="38439">
      <c r="N38439" s="561" t="n"/>
    </row>
    <row r="38440">
      <c r="N38440" s="561" t="n"/>
    </row>
    <row r="38441">
      <c r="N38441" s="561" t="n"/>
    </row>
    <row r="38442">
      <c r="N38442" s="561" t="n"/>
    </row>
    <row r="38443">
      <c r="N38443" s="561" t="n"/>
    </row>
    <row r="38444">
      <c r="N38444" s="561" t="n"/>
    </row>
    <row r="38445">
      <c r="N38445" s="561" t="n"/>
    </row>
    <row r="38446">
      <c r="N38446" s="561" t="n"/>
    </row>
    <row r="38447">
      <c r="N38447" s="561" t="n"/>
    </row>
    <row r="38448">
      <c r="N38448" s="561" t="n"/>
    </row>
    <row r="38449">
      <c r="N38449" s="561" t="n"/>
    </row>
    <row r="38450">
      <c r="N38450" s="561" t="n"/>
    </row>
    <row r="38451">
      <c r="N38451" s="561" t="n"/>
    </row>
    <row r="38452">
      <c r="N38452" s="561" t="n"/>
    </row>
    <row r="38453">
      <c r="N38453" s="561" t="n"/>
    </row>
    <row r="38454">
      <c r="N38454" s="561" t="n"/>
    </row>
    <row r="38455">
      <c r="N38455" s="561" t="n"/>
    </row>
    <row r="38456">
      <c r="N38456" s="561" t="n"/>
    </row>
    <row r="38457">
      <c r="N38457" s="561" t="n"/>
    </row>
    <row r="38458">
      <c r="N38458" s="561" t="n"/>
    </row>
    <row r="38459">
      <c r="N38459" s="561" t="n"/>
    </row>
    <row r="38460">
      <c r="N38460" s="561" t="n"/>
    </row>
    <row r="38461">
      <c r="N38461" s="561" t="n"/>
    </row>
    <row r="38462">
      <c r="N38462" s="561" t="n"/>
    </row>
    <row r="38463">
      <c r="N38463" s="561" t="n"/>
    </row>
    <row r="38464">
      <c r="N38464" s="561" t="n"/>
    </row>
    <row r="38465">
      <c r="N38465" s="561" t="n"/>
    </row>
    <row r="38466">
      <c r="N38466" s="561" t="n"/>
    </row>
    <row r="38467">
      <c r="N38467" s="561" t="n"/>
    </row>
    <row r="38468">
      <c r="N38468" s="561" t="n"/>
    </row>
    <row r="38469">
      <c r="N38469" s="561" t="n"/>
    </row>
    <row r="38470">
      <c r="N38470" s="561" t="n"/>
    </row>
    <row r="38471">
      <c r="N38471" s="561" t="n"/>
    </row>
    <row r="38472">
      <c r="N38472" s="561" t="n"/>
    </row>
    <row r="38473">
      <c r="N38473" s="561" t="n"/>
    </row>
    <row r="38474">
      <c r="N38474" s="561" t="n"/>
    </row>
    <row r="38475">
      <c r="N38475" s="561" t="n"/>
    </row>
    <row r="38476">
      <c r="N38476" s="561" t="n"/>
    </row>
    <row r="38477">
      <c r="N38477" s="561" t="n"/>
    </row>
    <row r="38478">
      <c r="N38478" s="561" t="n"/>
    </row>
    <row r="38479">
      <c r="N38479" s="561" t="n"/>
    </row>
    <row r="38480">
      <c r="N38480" s="561" t="n"/>
    </row>
    <row r="38481">
      <c r="N38481" s="561" t="n"/>
    </row>
    <row r="38482">
      <c r="N38482" s="561" t="n"/>
    </row>
    <row r="38483">
      <c r="N38483" s="561" t="n"/>
    </row>
    <row r="38484">
      <c r="N38484" s="561" t="n"/>
    </row>
    <row r="38485">
      <c r="N38485" s="561" t="n"/>
    </row>
    <row r="38486">
      <c r="N38486" s="561" t="n"/>
    </row>
    <row r="38487">
      <c r="N38487" s="561" t="n"/>
    </row>
    <row r="38488">
      <c r="N38488" s="561" t="n"/>
    </row>
    <row r="38489">
      <c r="N38489" s="561" t="n"/>
    </row>
    <row r="38490">
      <c r="N38490" s="561" t="n"/>
    </row>
    <row r="38491">
      <c r="N38491" s="561" t="n"/>
    </row>
    <row r="38492">
      <c r="N38492" s="561" t="n"/>
    </row>
    <row r="38493">
      <c r="N38493" s="561" t="n"/>
    </row>
    <row r="38494">
      <c r="N38494" s="561" t="n"/>
    </row>
    <row r="38495">
      <c r="N38495" s="561" t="n"/>
    </row>
    <row r="38496">
      <c r="N38496" s="561" t="n"/>
    </row>
    <row r="38497">
      <c r="N38497" s="561" t="n"/>
    </row>
    <row r="38498">
      <c r="N38498" s="561" t="n"/>
    </row>
    <row r="38499">
      <c r="N38499" s="561" t="n"/>
    </row>
    <row r="38500">
      <c r="N38500" s="561" t="n"/>
    </row>
    <row r="38501">
      <c r="N38501" s="561" t="n"/>
    </row>
    <row r="38502">
      <c r="N38502" s="561" t="n"/>
    </row>
    <row r="38503">
      <c r="N38503" s="561" t="n"/>
    </row>
    <row r="38504">
      <c r="N38504" s="561" t="n"/>
    </row>
    <row r="38505">
      <c r="N38505" s="561" t="n"/>
    </row>
    <row r="38506">
      <c r="N38506" s="561" t="n"/>
    </row>
    <row r="38507">
      <c r="N38507" s="561" t="n"/>
    </row>
    <row r="38508">
      <c r="N38508" s="561" t="n"/>
    </row>
    <row r="38509">
      <c r="N38509" s="561" t="n"/>
    </row>
    <row r="38510">
      <c r="N38510" s="561" t="n"/>
    </row>
    <row r="38511">
      <c r="N38511" s="561" t="n"/>
    </row>
    <row r="38512">
      <c r="N38512" s="561" t="n"/>
    </row>
    <row r="38513">
      <c r="N38513" s="561" t="n"/>
    </row>
    <row r="38514">
      <c r="N38514" s="561" t="n"/>
    </row>
    <row r="38515">
      <c r="N38515" s="561" t="n"/>
    </row>
    <row r="38516">
      <c r="N38516" s="561" t="n"/>
    </row>
    <row r="38517">
      <c r="N38517" s="561" t="n"/>
    </row>
    <row r="38518">
      <c r="N38518" s="561" t="n"/>
    </row>
    <row r="38519">
      <c r="N38519" s="561" t="n"/>
    </row>
    <row r="38520">
      <c r="N38520" s="561" t="n"/>
    </row>
    <row r="38521">
      <c r="N38521" s="561" t="n"/>
    </row>
    <row r="38522">
      <c r="N38522" s="561" t="n"/>
    </row>
    <row r="38523">
      <c r="N38523" s="561" t="n"/>
    </row>
    <row r="38524">
      <c r="N38524" s="561" t="n"/>
    </row>
    <row r="38525">
      <c r="N38525" s="561" t="n"/>
    </row>
    <row r="38526">
      <c r="N38526" s="561" t="n"/>
    </row>
    <row r="38527">
      <c r="N38527" s="561" t="n"/>
    </row>
    <row r="38528">
      <c r="N38528" s="561" t="n"/>
    </row>
    <row r="38529">
      <c r="N38529" s="561" t="n"/>
    </row>
    <row r="38530">
      <c r="N38530" s="561" t="n"/>
    </row>
    <row r="38531">
      <c r="N38531" s="561" t="n"/>
    </row>
    <row r="38532">
      <c r="N38532" s="561" t="n"/>
    </row>
    <row r="38533">
      <c r="N38533" s="561" t="n"/>
    </row>
    <row r="38534">
      <c r="N38534" s="561" t="n"/>
    </row>
    <row r="38535">
      <c r="N38535" s="561" t="n"/>
    </row>
    <row r="38536">
      <c r="N38536" s="561" t="n"/>
    </row>
    <row r="38537">
      <c r="N38537" s="561" t="n"/>
    </row>
    <row r="38538">
      <c r="N38538" s="561" t="n"/>
    </row>
    <row r="38539">
      <c r="N38539" s="561" t="n"/>
    </row>
    <row r="38540">
      <c r="N38540" s="561" t="n"/>
    </row>
    <row r="38541">
      <c r="N38541" s="561" t="n"/>
    </row>
    <row r="38542">
      <c r="N38542" s="561" t="n"/>
    </row>
    <row r="38543">
      <c r="N38543" s="561" t="n"/>
    </row>
    <row r="38544">
      <c r="N38544" s="561" t="n"/>
    </row>
    <row r="38545">
      <c r="N38545" s="561" t="n"/>
    </row>
    <row r="38546">
      <c r="N38546" s="561" t="n"/>
    </row>
    <row r="38547">
      <c r="N38547" s="561" t="n"/>
    </row>
    <row r="38548">
      <c r="N38548" s="561" t="n"/>
    </row>
    <row r="38549">
      <c r="N38549" s="561" t="n"/>
    </row>
    <row r="38550">
      <c r="N38550" s="561" t="n"/>
    </row>
    <row r="38551">
      <c r="N38551" s="561" t="n"/>
    </row>
    <row r="38552">
      <c r="N38552" s="561" t="n"/>
    </row>
    <row r="38553">
      <c r="N38553" s="561" t="n"/>
    </row>
    <row r="38554">
      <c r="N38554" s="561" t="n"/>
    </row>
    <row r="38555">
      <c r="N38555" s="561" t="n"/>
    </row>
    <row r="38556">
      <c r="N38556" s="561" t="n"/>
    </row>
    <row r="38557">
      <c r="N38557" s="561" t="n"/>
    </row>
    <row r="38558">
      <c r="N38558" s="561" t="n"/>
    </row>
    <row r="38559">
      <c r="N38559" s="561" t="n"/>
    </row>
    <row r="38560">
      <c r="N38560" s="561" t="n"/>
    </row>
    <row r="38561">
      <c r="N38561" s="561" t="n"/>
    </row>
    <row r="38562">
      <c r="N38562" s="561" t="n"/>
    </row>
    <row r="38563">
      <c r="N38563" s="561" t="n"/>
    </row>
    <row r="38564">
      <c r="N38564" s="561" t="n"/>
    </row>
    <row r="38565">
      <c r="N38565" s="561" t="n"/>
    </row>
    <row r="38566">
      <c r="N38566" s="561" t="n"/>
    </row>
    <row r="38567">
      <c r="N38567" s="561" t="n"/>
    </row>
    <row r="38568">
      <c r="N38568" s="561" t="n"/>
    </row>
    <row r="38569">
      <c r="N38569" s="561" t="n"/>
    </row>
    <row r="38570">
      <c r="N38570" s="561" t="n"/>
    </row>
    <row r="38571">
      <c r="N38571" s="561" t="n"/>
    </row>
    <row r="38572">
      <c r="N38572" s="561" t="n"/>
    </row>
    <row r="38573">
      <c r="N38573" s="561" t="n"/>
    </row>
    <row r="38574">
      <c r="N38574" s="561" t="n"/>
    </row>
    <row r="38575">
      <c r="N38575" s="561" t="n"/>
    </row>
    <row r="38576">
      <c r="N38576" s="561" t="n"/>
    </row>
    <row r="38577">
      <c r="N38577" s="561" t="n"/>
    </row>
    <row r="38578">
      <c r="N38578" s="561" t="n"/>
    </row>
    <row r="38579">
      <c r="N38579" s="561" t="n"/>
    </row>
    <row r="38580">
      <c r="N38580" s="561" t="n"/>
    </row>
    <row r="38581">
      <c r="N38581" s="561" t="n"/>
    </row>
    <row r="38582">
      <c r="N38582" s="561" t="n"/>
    </row>
    <row r="38583">
      <c r="N38583" s="561" t="n"/>
    </row>
    <row r="38584">
      <c r="N38584" s="561" t="n"/>
    </row>
    <row r="38585">
      <c r="N38585" s="561" t="n"/>
    </row>
    <row r="38586">
      <c r="N38586" s="561" t="n"/>
    </row>
    <row r="38587">
      <c r="N38587" s="561" t="n"/>
    </row>
    <row r="38588">
      <c r="N38588" s="561" t="n"/>
    </row>
    <row r="38589">
      <c r="N38589" s="561" t="n"/>
    </row>
    <row r="38590">
      <c r="N38590" s="561" t="n"/>
    </row>
    <row r="38591">
      <c r="N38591" s="561" t="n"/>
    </row>
    <row r="38592">
      <c r="N38592" s="561" t="n"/>
    </row>
    <row r="38593">
      <c r="N38593" s="561" t="n"/>
    </row>
    <row r="38594">
      <c r="N38594" s="561" t="n"/>
    </row>
    <row r="38595">
      <c r="N38595" s="561" t="n"/>
    </row>
    <row r="38596">
      <c r="N38596" s="561" t="n"/>
    </row>
    <row r="38597">
      <c r="N38597" s="561" t="n"/>
    </row>
    <row r="38598">
      <c r="N38598" s="561" t="n"/>
    </row>
    <row r="38599">
      <c r="N38599" s="561" t="n"/>
    </row>
    <row r="38600">
      <c r="N38600" s="561" t="n"/>
    </row>
    <row r="38601">
      <c r="N38601" s="561" t="n"/>
    </row>
    <row r="38602">
      <c r="N38602" s="561" t="n"/>
    </row>
    <row r="38603">
      <c r="N38603" s="561" t="n"/>
    </row>
    <row r="38604">
      <c r="N38604" s="561" t="n"/>
    </row>
    <row r="38605">
      <c r="N38605" s="561" t="n"/>
    </row>
    <row r="38606">
      <c r="N38606" s="561" t="n"/>
    </row>
    <row r="38607">
      <c r="N38607" s="561" t="n"/>
    </row>
    <row r="38608">
      <c r="N38608" s="561" t="n"/>
    </row>
    <row r="38609">
      <c r="N38609" s="561" t="n"/>
    </row>
    <row r="38610">
      <c r="N38610" s="561" t="n"/>
    </row>
    <row r="38611">
      <c r="N38611" s="561" t="n"/>
    </row>
    <row r="38612">
      <c r="N38612" s="561" t="n"/>
    </row>
    <row r="38613">
      <c r="N38613" s="561" t="n"/>
    </row>
    <row r="38614">
      <c r="N38614" s="561" t="n"/>
    </row>
    <row r="38615">
      <c r="N38615" s="561" t="n"/>
    </row>
    <row r="38616">
      <c r="N38616" s="561" t="n"/>
    </row>
    <row r="38617">
      <c r="N38617" s="561" t="n"/>
    </row>
    <row r="38618">
      <c r="N38618" s="561" t="n"/>
    </row>
    <row r="38619">
      <c r="N38619" s="561" t="n"/>
    </row>
    <row r="38620">
      <c r="N38620" s="561" t="n"/>
    </row>
    <row r="38621">
      <c r="N38621" s="561" t="n"/>
    </row>
    <row r="38622">
      <c r="N38622" s="561" t="n"/>
    </row>
    <row r="38623">
      <c r="N38623" s="561" t="n"/>
    </row>
    <row r="38624">
      <c r="N38624" s="561" t="n"/>
    </row>
    <row r="38625">
      <c r="N38625" s="561" t="n"/>
    </row>
    <row r="38626">
      <c r="N38626" s="561" t="n"/>
    </row>
    <row r="38627">
      <c r="N38627" s="561" t="n"/>
    </row>
    <row r="38628">
      <c r="N38628" s="561" t="n"/>
    </row>
    <row r="38629">
      <c r="N38629" s="561" t="n"/>
    </row>
    <row r="38630">
      <c r="N38630" s="561" t="n"/>
    </row>
    <row r="38631">
      <c r="N38631" s="561" t="n"/>
    </row>
    <row r="38632">
      <c r="N38632" s="561" t="n"/>
    </row>
    <row r="38633">
      <c r="N38633" s="561" t="n"/>
    </row>
    <row r="38634">
      <c r="N38634" s="561" t="n"/>
    </row>
    <row r="38635">
      <c r="N38635" s="561" t="n"/>
    </row>
    <row r="38636">
      <c r="N38636" s="561" t="n"/>
    </row>
    <row r="38637">
      <c r="N38637" s="561" t="n"/>
    </row>
    <row r="38638">
      <c r="N38638" s="561" t="n"/>
    </row>
    <row r="38639">
      <c r="N38639" s="561" t="n"/>
    </row>
    <row r="38640">
      <c r="N38640" s="561" t="n"/>
    </row>
    <row r="38641">
      <c r="N38641" s="561" t="n"/>
    </row>
    <row r="38642">
      <c r="N38642" s="561" t="n"/>
    </row>
    <row r="38643">
      <c r="N38643" s="561" t="n"/>
    </row>
    <row r="38644">
      <c r="N38644" s="561" t="n"/>
    </row>
    <row r="38645">
      <c r="N38645" s="561" t="n"/>
    </row>
    <row r="38646">
      <c r="N38646" s="561" t="n"/>
    </row>
    <row r="38647">
      <c r="N38647" s="561" t="n"/>
    </row>
    <row r="38648">
      <c r="N38648" s="561" t="n"/>
    </row>
    <row r="38649">
      <c r="N38649" s="561" t="n"/>
    </row>
    <row r="38650">
      <c r="N38650" s="561" t="n"/>
    </row>
    <row r="38651">
      <c r="N38651" s="561" t="n"/>
    </row>
    <row r="38652">
      <c r="N38652" s="561" t="n"/>
    </row>
    <row r="38653">
      <c r="N38653" s="561" t="n"/>
    </row>
    <row r="38654">
      <c r="N38654" s="561" t="n"/>
    </row>
    <row r="38655">
      <c r="N38655" s="561" t="n"/>
    </row>
    <row r="38656">
      <c r="N38656" s="561" t="n"/>
    </row>
    <row r="38657">
      <c r="N38657" s="561" t="n"/>
    </row>
    <row r="38658">
      <c r="N38658" s="561" t="n"/>
    </row>
    <row r="38659">
      <c r="N38659" s="561" t="n"/>
    </row>
    <row r="38660">
      <c r="N38660" s="561" t="n"/>
    </row>
    <row r="38661">
      <c r="N38661" s="561" t="n"/>
    </row>
    <row r="38662">
      <c r="N38662" s="561" t="n"/>
    </row>
    <row r="38663">
      <c r="N38663" s="561" t="n"/>
    </row>
    <row r="38664">
      <c r="N38664" s="561" t="n"/>
    </row>
    <row r="38665">
      <c r="N38665" s="561" t="n"/>
    </row>
    <row r="38666">
      <c r="N38666" s="561" t="n"/>
    </row>
    <row r="38667">
      <c r="N38667" s="561" t="n"/>
    </row>
    <row r="38668">
      <c r="N38668" s="561" t="n"/>
    </row>
    <row r="38669">
      <c r="N38669" s="561" t="n"/>
    </row>
    <row r="38670">
      <c r="N38670" s="561" t="n"/>
    </row>
    <row r="38671">
      <c r="N38671" s="561" t="n"/>
    </row>
    <row r="38672">
      <c r="N38672" s="561" t="n"/>
    </row>
    <row r="38673">
      <c r="N38673" s="561" t="n"/>
    </row>
    <row r="38674">
      <c r="N38674" s="561" t="n"/>
    </row>
    <row r="38675">
      <c r="N38675" s="561" t="n"/>
    </row>
    <row r="38676">
      <c r="N38676" s="561" t="n"/>
    </row>
    <row r="38677">
      <c r="N38677" s="561" t="n"/>
    </row>
    <row r="38678">
      <c r="N38678" s="561" t="n"/>
    </row>
    <row r="38679">
      <c r="N38679" s="561" t="n"/>
    </row>
    <row r="38680">
      <c r="N38680" s="561" t="n"/>
    </row>
    <row r="38681">
      <c r="N38681" s="561" t="n"/>
    </row>
    <row r="38682">
      <c r="N38682" s="561" t="n"/>
    </row>
    <row r="38683">
      <c r="N38683" s="561" t="n"/>
    </row>
    <row r="38684">
      <c r="N38684" s="561" t="n"/>
    </row>
    <row r="38685">
      <c r="N38685" s="561" t="n"/>
    </row>
    <row r="38686">
      <c r="N38686" s="561" t="n"/>
    </row>
    <row r="38687">
      <c r="N38687" s="561" t="n"/>
    </row>
    <row r="38688">
      <c r="N38688" s="561" t="n"/>
    </row>
    <row r="38689">
      <c r="N38689" s="561" t="n"/>
    </row>
    <row r="38690">
      <c r="N38690" s="561" t="n"/>
    </row>
    <row r="38691">
      <c r="N38691" s="561" t="n"/>
    </row>
    <row r="38692">
      <c r="N38692" s="561" t="n"/>
    </row>
    <row r="38693">
      <c r="N38693" s="561" t="n"/>
    </row>
    <row r="38694">
      <c r="N38694" s="561" t="n"/>
    </row>
    <row r="38695">
      <c r="N38695" s="561" t="n"/>
    </row>
    <row r="38696">
      <c r="N38696" s="561" t="n"/>
    </row>
    <row r="38697">
      <c r="N38697" s="561" t="n"/>
    </row>
    <row r="38698">
      <c r="N38698" s="561" t="n"/>
    </row>
    <row r="38699">
      <c r="N38699" s="561" t="n"/>
    </row>
    <row r="38700">
      <c r="N38700" s="561" t="n"/>
    </row>
    <row r="38701">
      <c r="N38701" s="561" t="n"/>
    </row>
    <row r="38702">
      <c r="N38702" s="561" t="n"/>
    </row>
    <row r="38703">
      <c r="N38703" s="561" t="n"/>
    </row>
    <row r="38704">
      <c r="N38704" s="561" t="n"/>
    </row>
    <row r="38705">
      <c r="N38705" s="561" t="n"/>
    </row>
    <row r="38706">
      <c r="N38706" s="561" t="n"/>
    </row>
    <row r="38707">
      <c r="N38707" s="561" t="n"/>
    </row>
    <row r="38708">
      <c r="N38708" s="561" t="n"/>
    </row>
    <row r="38709">
      <c r="N38709" s="561" t="n"/>
    </row>
    <row r="38710">
      <c r="N38710" s="561" t="n"/>
    </row>
    <row r="38711">
      <c r="N38711" s="561" t="n"/>
    </row>
    <row r="38712">
      <c r="N38712" s="561" t="n"/>
    </row>
    <row r="38713">
      <c r="N38713" s="561" t="n"/>
    </row>
    <row r="38714">
      <c r="N38714" s="561" t="n"/>
    </row>
    <row r="38715">
      <c r="N38715" s="561" t="n"/>
    </row>
    <row r="38716">
      <c r="N38716" s="561" t="n"/>
    </row>
    <row r="38717">
      <c r="N38717" s="561" t="n"/>
    </row>
    <row r="38718">
      <c r="N38718" s="561" t="n"/>
    </row>
    <row r="38719">
      <c r="N38719" s="561" t="n"/>
    </row>
    <row r="38720">
      <c r="N38720" s="561" t="n"/>
    </row>
    <row r="38721">
      <c r="N38721" s="561" t="n"/>
    </row>
    <row r="38722">
      <c r="N38722" s="561" t="n"/>
    </row>
    <row r="38723">
      <c r="N38723" s="561" t="n"/>
    </row>
    <row r="38724">
      <c r="N38724" s="561" t="n"/>
    </row>
    <row r="38725">
      <c r="N38725" s="561" t="n"/>
    </row>
    <row r="38726">
      <c r="N38726" s="561" t="n"/>
    </row>
    <row r="38727">
      <c r="N38727" s="561" t="n"/>
    </row>
    <row r="38728">
      <c r="N38728" s="561" t="n"/>
    </row>
    <row r="38729">
      <c r="N38729" s="561" t="n"/>
    </row>
    <row r="38730">
      <c r="N38730" s="561" t="n"/>
    </row>
    <row r="38731">
      <c r="N38731" s="561" t="n"/>
    </row>
    <row r="38732">
      <c r="N38732" s="561" t="n"/>
    </row>
    <row r="38733">
      <c r="N38733" s="561" t="n"/>
    </row>
    <row r="38734">
      <c r="N38734" s="561" t="n"/>
    </row>
    <row r="38735">
      <c r="N38735" s="561" t="n"/>
    </row>
    <row r="38736">
      <c r="N38736" s="561" t="n"/>
    </row>
    <row r="38737">
      <c r="N38737" s="561" t="n"/>
    </row>
    <row r="38738">
      <c r="N38738" s="561" t="n"/>
    </row>
    <row r="38739">
      <c r="N38739" s="561" t="n"/>
    </row>
    <row r="38740">
      <c r="N38740" s="561" t="n"/>
    </row>
    <row r="38741">
      <c r="N38741" s="561" t="n"/>
    </row>
    <row r="38742">
      <c r="N38742" s="561" t="n"/>
    </row>
    <row r="38743">
      <c r="N38743" s="561" t="n"/>
    </row>
    <row r="38744">
      <c r="N38744" s="561" t="n"/>
    </row>
    <row r="38745">
      <c r="N38745" s="561" t="n"/>
    </row>
    <row r="38746">
      <c r="N38746" s="561" t="n"/>
    </row>
    <row r="38747">
      <c r="N38747" s="561" t="n"/>
    </row>
    <row r="38748">
      <c r="N38748" s="561" t="n"/>
    </row>
    <row r="38749">
      <c r="N38749" s="561" t="n"/>
    </row>
    <row r="38750">
      <c r="N38750" s="561" t="n"/>
    </row>
    <row r="38751">
      <c r="N38751" s="561" t="n"/>
    </row>
    <row r="38752">
      <c r="N38752" s="561" t="n"/>
    </row>
    <row r="38753">
      <c r="N38753" s="561" t="n"/>
    </row>
    <row r="38754">
      <c r="N38754" s="561" t="n"/>
    </row>
    <row r="38755">
      <c r="N38755" s="561" t="n"/>
    </row>
    <row r="38756">
      <c r="N38756" s="561" t="n"/>
    </row>
    <row r="38757">
      <c r="N38757" s="561" t="n"/>
    </row>
    <row r="38758">
      <c r="N38758" s="561" t="n"/>
    </row>
    <row r="38759">
      <c r="N38759" s="561" t="n"/>
    </row>
    <row r="38760">
      <c r="N38760" s="561" t="n"/>
    </row>
    <row r="38761">
      <c r="N38761" s="561" t="n"/>
    </row>
    <row r="38762">
      <c r="N38762" s="561" t="n"/>
    </row>
    <row r="38763">
      <c r="N38763" s="561" t="n"/>
    </row>
    <row r="38764">
      <c r="N38764" s="561" t="n"/>
    </row>
    <row r="38765">
      <c r="N38765" s="561" t="n"/>
    </row>
    <row r="38766">
      <c r="N38766" s="561" t="n"/>
    </row>
    <row r="38767">
      <c r="N38767" s="561" t="n"/>
    </row>
    <row r="38768">
      <c r="N38768" s="561" t="n"/>
    </row>
    <row r="38769">
      <c r="N38769" s="561" t="n"/>
    </row>
    <row r="38770">
      <c r="N38770" s="561" t="n"/>
    </row>
    <row r="38771">
      <c r="N38771" s="561" t="n"/>
    </row>
    <row r="38772">
      <c r="N38772" s="561" t="n"/>
    </row>
    <row r="38773">
      <c r="N38773" s="561" t="n"/>
    </row>
    <row r="38774">
      <c r="N38774" s="561" t="n"/>
    </row>
    <row r="38775">
      <c r="N38775" s="561" t="n"/>
    </row>
    <row r="38776">
      <c r="N38776" s="561" t="n"/>
    </row>
    <row r="38777">
      <c r="N38777" s="561" t="n"/>
    </row>
    <row r="38778">
      <c r="N38778" s="561" t="n"/>
    </row>
    <row r="38779">
      <c r="N38779" s="561" t="n"/>
    </row>
    <row r="38780">
      <c r="N38780" s="561" t="n"/>
    </row>
    <row r="38781">
      <c r="N38781" s="561" t="n"/>
    </row>
    <row r="38782">
      <c r="N38782" s="561" t="n"/>
    </row>
    <row r="38783">
      <c r="N38783" s="561" t="n"/>
    </row>
    <row r="38784">
      <c r="N38784" s="561" t="n"/>
    </row>
    <row r="38785">
      <c r="N38785" s="561" t="n"/>
    </row>
    <row r="38786">
      <c r="N38786" s="561" t="n"/>
    </row>
    <row r="38787">
      <c r="N38787" s="561" t="n"/>
    </row>
    <row r="38788">
      <c r="N38788" s="561" t="n"/>
    </row>
    <row r="38789">
      <c r="N38789" s="561" t="n"/>
    </row>
    <row r="38790">
      <c r="N38790" s="561" t="n"/>
    </row>
    <row r="38791">
      <c r="N38791" s="561" t="n"/>
    </row>
    <row r="38792">
      <c r="N38792" s="561" t="n"/>
    </row>
    <row r="38793">
      <c r="N38793" s="561" t="n"/>
    </row>
    <row r="38794">
      <c r="N38794" s="561" t="n"/>
    </row>
    <row r="38795">
      <c r="N38795" s="561" t="n"/>
    </row>
    <row r="38796">
      <c r="N38796" s="561" t="n"/>
    </row>
    <row r="38797">
      <c r="N38797" s="561" t="n"/>
    </row>
    <row r="38798">
      <c r="N38798" s="561" t="n"/>
    </row>
    <row r="38799">
      <c r="N38799" s="561" t="n"/>
    </row>
    <row r="38800">
      <c r="N38800" s="561" t="n"/>
    </row>
    <row r="38801">
      <c r="N38801" s="561" t="n"/>
    </row>
    <row r="38802">
      <c r="N38802" s="561" t="n"/>
    </row>
    <row r="38803">
      <c r="N38803" s="561" t="n"/>
    </row>
    <row r="38804">
      <c r="N38804" s="561" t="n"/>
    </row>
    <row r="38805">
      <c r="N38805" s="561" t="n"/>
    </row>
    <row r="38806">
      <c r="N38806" s="561" t="n"/>
    </row>
    <row r="38807">
      <c r="N38807" s="561" t="n"/>
    </row>
    <row r="38808">
      <c r="N38808" s="561" t="n"/>
    </row>
    <row r="38809">
      <c r="N38809" s="561" t="n"/>
    </row>
    <row r="38810">
      <c r="N38810" s="561" t="n"/>
    </row>
    <row r="38811">
      <c r="N38811" s="561" t="n"/>
    </row>
    <row r="38812">
      <c r="N38812" s="561" t="n"/>
    </row>
    <row r="38813">
      <c r="N38813" s="561" t="n"/>
    </row>
    <row r="38814">
      <c r="N38814" s="561" t="n"/>
    </row>
    <row r="38815">
      <c r="N38815" s="561" t="n"/>
    </row>
    <row r="38816">
      <c r="N38816" s="561" t="n"/>
    </row>
    <row r="38817">
      <c r="N38817" s="561" t="n"/>
    </row>
    <row r="38818">
      <c r="N38818" s="561" t="n"/>
    </row>
    <row r="38819">
      <c r="N38819" s="561" t="n"/>
    </row>
    <row r="38820">
      <c r="N38820" s="561" t="n"/>
    </row>
    <row r="38821">
      <c r="N38821" s="561" t="n"/>
    </row>
    <row r="38822">
      <c r="N38822" s="561" t="n"/>
    </row>
    <row r="38823">
      <c r="N38823" s="561" t="n"/>
    </row>
    <row r="38824">
      <c r="N38824" s="561" t="n"/>
    </row>
    <row r="38825">
      <c r="N38825" s="561" t="n"/>
    </row>
    <row r="38826">
      <c r="N38826" s="561" t="n"/>
    </row>
    <row r="38827">
      <c r="N38827" s="561" t="n"/>
    </row>
    <row r="38828">
      <c r="N38828" s="561" t="n"/>
    </row>
    <row r="38829">
      <c r="N38829" s="561" t="n"/>
    </row>
    <row r="38830">
      <c r="N38830" s="561" t="n"/>
    </row>
    <row r="38831">
      <c r="N38831" s="561" t="n"/>
    </row>
    <row r="38832">
      <c r="N38832" s="561" t="n"/>
    </row>
    <row r="38833">
      <c r="N38833" s="561" t="n"/>
    </row>
    <row r="38834">
      <c r="N38834" s="561" t="n"/>
    </row>
    <row r="38835">
      <c r="N38835" s="561" t="n"/>
    </row>
    <row r="38836">
      <c r="N38836" s="561" t="n"/>
    </row>
    <row r="38837">
      <c r="N38837" s="561" t="n"/>
    </row>
    <row r="38838">
      <c r="N38838" s="561" t="n"/>
    </row>
    <row r="38839">
      <c r="N38839" s="561" t="n"/>
    </row>
    <row r="38840">
      <c r="N38840" s="561" t="n"/>
    </row>
    <row r="38841">
      <c r="N38841" s="561" t="n"/>
    </row>
    <row r="38842">
      <c r="N38842" s="561" t="n"/>
    </row>
    <row r="38843">
      <c r="N38843" s="561" t="n"/>
    </row>
    <row r="38844">
      <c r="N38844" s="561" t="n"/>
    </row>
    <row r="38845">
      <c r="N38845" s="561" t="n"/>
    </row>
    <row r="38846">
      <c r="N38846" s="561" t="n"/>
    </row>
    <row r="38847">
      <c r="N38847" s="561" t="n"/>
    </row>
    <row r="38848">
      <c r="N38848" s="561" t="n"/>
    </row>
    <row r="38849">
      <c r="N38849" s="561" t="n"/>
    </row>
    <row r="38850">
      <c r="N38850" s="561" t="n"/>
    </row>
    <row r="38851">
      <c r="N38851" s="561" t="n"/>
    </row>
    <row r="38852">
      <c r="N38852" s="561" t="n"/>
    </row>
    <row r="38853">
      <c r="N38853" s="561" t="n"/>
    </row>
    <row r="38854">
      <c r="N38854" s="561" t="n"/>
    </row>
    <row r="38855">
      <c r="N38855" s="561" t="n"/>
    </row>
    <row r="38856">
      <c r="N38856" s="561" t="n"/>
    </row>
    <row r="38857">
      <c r="N38857" s="561" t="n"/>
    </row>
    <row r="38858">
      <c r="N38858" s="561" t="n"/>
    </row>
    <row r="38859">
      <c r="N38859" s="561" t="n"/>
    </row>
    <row r="38860">
      <c r="N38860" s="561" t="n"/>
    </row>
    <row r="38861">
      <c r="N38861" s="561" t="n"/>
    </row>
    <row r="38862">
      <c r="N38862" s="561" t="n"/>
    </row>
    <row r="38863">
      <c r="N38863" s="561" t="n"/>
    </row>
    <row r="38864">
      <c r="N38864" s="561" t="n"/>
    </row>
    <row r="38865">
      <c r="N38865" s="561" t="n"/>
    </row>
    <row r="38866">
      <c r="N38866" s="561" t="n"/>
    </row>
    <row r="38867">
      <c r="N38867" s="561" t="n"/>
    </row>
    <row r="38868">
      <c r="N38868" s="561" t="n"/>
    </row>
    <row r="38869">
      <c r="N38869" s="561" t="n"/>
    </row>
    <row r="38870">
      <c r="N38870" s="561" t="n"/>
    </row>
    <row r="38871">
      <c r="N38871" s="561" t="n"/>
    </row>
    <row r="38872">
      <c r="N38872" s="561" t="n"/>
    </row>
    <row r="38873">
      <c r="N38873" s="561" t="n"/>
    </row>
    <row r="38874">
      <c r="N38874" s="561" t="n"/>
    </row>
    <row r="38875">
      <c r="N38875" s="561" t="n"/>
    </row>
    <row r="38876">
      <c r="N38876" s="561" t="n"/>
    </row>
    <row r="38877">
      <c r="N38877" s="561" t="n"/>
    </row>
    <row r="38878">
      <c r="N38878" s="561" t="n"/>
    </row>
    <row r="38879">
      <c r="N38879" s="561" t="n"/>
    </row>
    <row r="38880">
      <c r="N38880" s="561" t="n"/>
    </row>
    <row r="38881">
      <c r="N38881" s="561" t="n"/>
    </row>
    <row r="38882">
      <c r="N38882" s="561" t="n"/>
    </row>
    <row r="38883">
      <c r="N38883" s="561" t="n"/>
    </row>
    <row r="38884">
      <c r="N38884" s="561" t="n"/>
    </row>
    <row r="38885">
      <c r="N38885" s="561" t="n"/>
    </row>
    <row r="38886">
      <c r="N38886" s="561" t="n"/>
    </row>
    <row r="38887">
      <c r="N38887" s="561" t="n"/>
    </row>
    <row r="38888">
      <c r="N38888" s="561" t="n"/>
    </row>
    <row r="38889">
      <c r="N38889" s="561" t="n"/>
    </row>
    <row r="38890">
      <c r="N38890" s="561" t="n"/>
    </row>
    <row r="38891">
      <c r="N38891" s="561" t="n"/>
    </row>
    <row r="38892">
      <c r="N38892" s="561" t="n"/>
    </row>
    <row r="38893">
      <c r="N38893" s="561" t="n"/>
    </row>
    <row r="38894">
      <c r="N38894" s="561" t="n"/>
    </row>
    <row r="38895">
      <c r="N38895" s="561" t="n"/>
    </row>
    <row r="38896">
      <c r="N38896" s="561" t="n"/>
    </row>
    <row r="38897">
      <c r="N38897" s="561" t="n"/>
    </row>
    <row r="38898">
      <c r="N38898" s="561" t="n"/>
    </row>
    <row r="38899">
      <c r="N38899" s="561" t="n"/>
    </row>
    <row r="38900">
      <c r="N38900" s="561" t="n"/>
    </row>
    <row r="38901">
      <c r="N38901" s="561" t="n"/>
    </row>
    <row r="38902">
      <c r="N38902" s="561" t="n"/>
    </row>
    <row r="38903">
      <c r="N38903" s="561" t="n"/>
    </row>
    <row r="38904">
      <c r="N38904" s="561" t="n"/>
    </row>
    <row r="38905">
      <c r="N38905" s="561" t="n"/>
    </row>
    <row r="38906">
      <c r="N38906" s="561" t="n"/>
    </row>
    <row r="38907">
      <c r="N38907" s="561" t="n"/>
    </row>
    <row r="38908">
      <c r="N38908" s="561" t="n"/>
    </row>
    <row r="38909">
      <c r="N38909" s="561" t="n"/>
    </row>
    <row r="38910">
      <c r="N38910" s="561" t="n"/>
    </row>
    <row r="38911">
      <c r="N38911" s="561" t="n"/>
    </row>
    <row r="38912">
      <c r="N38912" s="561" t="n"/>
    </row>
    <row r="38913">
      <c r="N38913" s="561" t="n"/>
    </row>
    <row r="38914">
      <c r="N38914" s="561" t="n"/>
    </row>
    <row r="38915">
      <c r="N38915" s="561" t="n"/>
    </row>
    <row r="38916">
      <c r="N38916" s="561" t="n"/>
    </row>
    <row r="38917">
      <c r="N38917" s="561" t="n"/>
    </row>
    <row r="38918">
      <c r="N38918" s="561" t="n"/>
    </row>
    <row r="38919">
      <c r="N38919" s="561" t="n"/>
    </row>
    <row r="38920">
      <c r="N38920" s="561" t="n"/>
    </row>
    <row r="38921">
      <c r="N38921" s="561" t="n"/>
    </row>
    <row r="38922">
      <c r="N38922" s="561" t="n"/>
    </row>
    <row r="38923">
      <c r="N38923" s="561" t="n"/>
    </row>
    <row r="38924">
      <c r="N38924" s="561" t="n"/>
    </row>
    <row r="38925">
      <c r="N38925" s="561" t="n"/>
    </row>
    <row r="38926">
      <c r="N38926" s="561" t="n"/>
    </row>
    <row r="38927">
      <c r="N38927" s="561" t="n"/>
    </row>
    <row r="38928">
      <c r="N38928" s="561" t="n"/>
    </row>
    <row r="38929">
      <c r="N38929" s="561" t="n"/>
    </row>
    <row r="38930">
      <c r="N38930" s="561" t="n"/>
    </row>
    <row r="38931">
      <c r="N38931" s="561" t="n"/>
    </row>
    <row r="38932">
      <c r="N38932" s="561" t="n"/>
    </row>
    <row r="38933">
      <c r="N38933" s="561" t="n"/>
    </row>
    <row r="38934">
      <c r="N38934" s="561" t="n"/>
    </row>
    <row r="38935">
      <c r="N38935" s="561" t="n"/>
    </row>
    <row r="38936">
      <c r="N38936" s="561" t="n"/>
    </row>
    <row r="38937">
      <c r="N38937" s="561" t="n"/>
    </row>
    <row r="38938">
      <c r="N38938" s="561" t="n"/>
    </row>
    <row r="38939">
      <c r="N38939" s="561" t="n"/>
    </row>
    <row r="38940">
      <c r="N38940" s="561" t="n"/>
    </row>
    <row r="38941">
      <c r="N38941" s="561" t="n"/>
    </row>
    <row r="38942">
      <c r="N38942" s="561" t="n"/>
    </row>
    <row r="38943">
      <c r="N38943" s="561" t="n"/>
    </row>
    <row r="38944">
      <c r="N38944" s="561" t="n"/>
    </row>
    <row r="38945">
      <c r="N38945" s="561" t="n"/>
    </row>
    <row r="38946">
      <c r="N38946" s="561" t="n"/>
    </row>
    <row r="38947">
      <c r="N38947" s="561" t="n"/>
    </row>
    <row r="38948">
      <c r="N38948" s="561" t="n"/>
    </row>
    <row r="38949">
      <c r="N38949" s="561" t="n"/>
    </row>
    <row r="38950">
      <c r="N38950" s="561" t="n"/>
    </row>
    <row r="38951">
      <c r="N38951" s="561" t="n"/>
    </row>
    <row r="38952">
      <c r="N38952" s="561" t="n"/>
    </row>
    <row r="38953">
      <c r="N38953" s="561" t="n"/>
    </row>
    <row r="38954">
      <c r="N38954" s="561" t="n"/>
    </row>
    <row r="38955">
      <c r="N38955" s="561" t="n"/>
    </row>
    <row r="38956">
      <c r="N38956" s="561" t="n"/>
    </row>
    <row r="38957">
      <c r="N38957" s="561" t="n"/>
    </row>
    <row r="38958">
      <c r="N38958" s="561" t="n"/>
    </row>
    <row r="38959">
      <c r="N38959" s="561" t="n"/>
    </row>
    <row r="38960">
      <c r="N38960" s="561" t="n"/>
    </row>
    <row r="38961">
      <c r="N38961" s="561" t="n"/>
    </row>
    <row r="38962">
      <c r="N38962" s="561" t="n"/>
    </row>
    <row r="38963">
      <c r="N38963" s="561" t="n"/>
    </row>
    <row r="38964">
      <c r="N38964" s="561" t="n"/>
    </row>
    <row r="38965">
      <c r="N38965" s="561" t="n"/>
    </row>
    <row r="38966">
      <c r="N38966" s="561" t="n"/>
    </row>
    <row r="38967">
      <c r="N38967" s="561" t="n"/>
    </row>
    <row r="38968">
      <c r="N38968" s="561" t="n"/>
    </row>
    <row r="38969">
      <c r="N38969" s="561" t="n"/>
    </row>
    <row r="38970">
      <c r="N38970" s="561" t="n"/>
    </row>
    <row r="38971">
      <c r="N38971" s="561" t="n"/>
    </row>
    <row r="38972">
      <c r="N38972" s="561" t="n"/>
    </row>
    <row r="38973">
      <c r="N38973" s="561" t="n"/>
    </row>
    <row r="38974">
      <c r="N38974" s="561" t="n"/>
    </row>
    <row r="38975">
      <c r="N38975" s="561" t="n"/>
    </row>
    <row r="38976">
      <c r="N38976" s="561" t="n"/>
    </row>
    <row r="38977">
      <c r="N38977" s="561" t="n"/>
    </row>
    <row r="38978">
      <c r="N38978" s="561" t="n"/>
    </row>
    <row r="38979">
      <c r="N38979" s="561" t="n"/>
    </row>
    <row r="38980">
      <c r="N38980" s="561" t="n"/>
    </row>
    <row r="38981">
      <c r="N38981" s="561" t="n"/>
    </row>
    <row r="38982">
      <c r="N38982" s="561" t="n"/>
    </row>
    <row r="38983">
      <c r="N38983" s="561" t="n"/>
    </row>
    <row r="38984">
      <c r="N38984" s="561" t="n"/>
    </row>
    <row r="38985">
      <c r="N38985" s="561" t="n"/>
    </row>
    <row r="38986">
      <c r="N38986" s="561" t="n"/>
    </row>
    <row r="38987">
      <c r="N38987" s="561" t="n"/>
    </row>
    <row r="38988">
      <c r="N38988" s="561" t="n"/>
    </row>
    <row r="38989">
      <c r="N38989" s="561" t="n"/>
    </row>
    <row r="38990">
      <c r="N38990" s="561" t="n"/>
    </row>
    <row r="38991">
      <c r="N38991" s="561" t="n"/>
    </row>
    <row r="38992">
      <c r="N38992" s="561" t="n"/>
    </row>
    <row r="38993">
      <c r="N38993" s="561" t="n"/>
    </row>
    <row r="38994">
      <c r="N38994" s="561" t="n"/>
    </row>
    <row r="38995">
      <c r="N38995" s="561" t="n"/>
    </row>
    <row r="38996">
      <c r="N38996" s="561" t="n"/>
    </row>
    <row r="38997">
      <c r="N38997" s="561" t="n"/>
    </row>
    <row r="38998">
      <c r="N38998" s="561" t="n"/>
    </row>
    <row r="38999">
      <c r="N38999" s="561" t="n"/>
    </row>
    <row r="39000">
      <c r="N39000" s="561" t="n"/>
    </row>
    <row r="39001">
      <c r="N39001" s="561" t="n"/>
    </row>
    <row r="39002">
      <c r="N39002" s="561" t="n"/>
    </row>
    <row r="39003">
      <c r="N39003" s="561" t="n"/>
    </row>
    <row r="39004">
      <c r="N39004" s="561" t="n"/>
    </row>
    <row r="39005">
      <c r="N39005" s="561" t="n"/>
    </row>
    <row r="39006">
      <c r="N39006" s="561" t="n"/>
    </row>
    <row r="39007">
      <c r="N39007" s="561" t="n"/>
    </row>
    <row r="39008">
      <c r="N39008" s="561" t="n"/>
    </row>
    <row r="39009">
      <c r="N39009" s="561" t="n"/>
    </row>
    <row r="39010">
      <c r="N39010" s="561" t="n"/>
    </row>
    <row r="39011">
      <c r="N39011" s="561" t="n"/>
    </row>
    <row r="39012">
      <c r="N39012" s="561" t="n"/>
    </row>
    <row r="39013">
      <c r="N39013" s="561" t="n"/>
    </row>
    <row r="39014">
      <c r="N39014" s="561" t="n"/>
    </row>
    <row r="39015">
      <c r="N39015" s="561" t="n"/>
    </row>
    <row r="39016">
      <c r="N39016" s="561" t="n"/>
    </row>
    <row r="39017">
      <c r="N39017" s="561" t="n"/>
    </row>
    <row r="39018">
      <c r="N39018" s="561" t="n"/>
    </row>
    <row r="39019">
      <c r="N39019" s="561" t="n"/>
    </row>
    <row r="39020">
      <c r="N39020" s="561" t="n"/>
    </row>
    <row r="39021">
      <c r="N39021" s="561" t="n"/>
    </row>
    <row r="39022">
      <c r="N39022" s="561" t="n"/>
    </row>
    <row r="39023">
      <c r="N39023" s="561" t="n"/>
    </row>
    <row r="39024">
      <c r="N39024" s="561" t="n"/>
    </row>
    <row r="39025">
      <c r="N39025" s="561" t="n"/>
    </row>
    <row r="39026">
      <c r="N39026" s="561" t="n"/>
    </row>
    <row r="39027">
      <c r="N39027" s="561" t="n"/>
    </row>
    <row r="39028">
      <c r="N39028" s="561" t="n"/>
    </row>
    <row r="39029">
      <c r="N39029" s="561" t="n"/>
    </row>
    <row r="39030">
      <c r="N39030" s="561" t="n"/>
    </row>
    <row r="39031">
      <c r="N39031" s="561" t="n"/>
    </row>
    <row r="39032">
      <c r="N39032" s="561" t="n"/>
    </row>
    <row r="39033">
      <c r="N39033" s="561" t="n"/>
    </row>
    <row r="39034">
      <c r="N39034" s="561" t="n"/>
    </row>
    <row r="39035">
      <c r="N39035" s="561" t="n"/>
    </row>
    <row r="39036">
      <c r="N39036" s="561" t="n"/>
    </row>
    <row r="39037">
      <c r="N39037" s="561" t="n"/>
    </row>
    <row r="39038">
      <c r="N39038" s="561" t="n"/>
    </row>
    <row r="39039">
      <c r="N39039" s="561" t="n"/>
    </row>
    <row r="39040">
      <c r="N39040" s="561" t="n"/>
    </row>
    <row r="39041">
      <c r="N39041" s="561" t="n"/>
    </row>
    <row r="39042">
      <c r="N39042" s="561" t="n"/>
    </row>
    <row r="39043">
      <c r="N39043" s="561" t="n"/>
    </row>
    <row r="39044">
      <c r="N39044" s="561" t="n"/>
    </row>
    <row r="39045">
      <c r="N39045" s="561" t="n"/>
    </row>
    <row r="39046">
      <c r="N39046" s="561" t="n"/>
    </row>
    <row r="39047">
      <c r="N39047" s="561" t="n"/>
    </row>
    <row r="39048">
      <c r="N39048" s="561" t="n"/>
    </row>
    <row r="39049">
      <c r="N39049" s="561" t="n"/>
    </row>
    <row r="39050">
      <c r="N39050" s="561" t="n"/>
    </row>
    <row r="39051">
      <c r="N39051" s="561" t="n"/>
    </row>
    <row r="39052">
      <c r="N39052" s="561" t="n"/>
    </row>
    <row r="39053">
      <c r="N39053" s="561" t="n"/>
    </row>
    <row r="39054">
      <c r="N39054" s="561" t="n"/>
    </row>
    <row r="39055">
      <c r="N39055" s="561" t="n"/>
    </row>
    <row r="39056">
      <c r="N39056" s="561" t="n"/>
    </row>
    <row r="39057">
      <c r="N39057" s="561" t="n"/>
    </row>
    <row r="39058">
      <c r="N39058" s="561" t="n"/>
    </row>
    <row r="39059">
      <c r="N39059" s="561" t="n"/>
    </row>
    <row r="39060">
      <c r="N39060" s="561" t="n"/>
    </row>
    <row r="39061">
      <c r="N39061" s="561" t="n"/>
    </row>
    <row r="39062">
      <c r="N39062" s="561" t="n"/>
    </row>
    <row r="39063">
      <c r="N39063" s="561" t="n"/>
    </row>
    <row r="39064">
      <c r="N39064" s="561" t="n"/>
    </row>
    <row r="39065">
      <c r="N39065" s="561" t="n"/>
    </row>
    <row r="39066">
      <c r="N39066" s="561" t="n"/>
    </row>
    <row r="39067">
      <c r="N39067" s="561" t="n"/>
    </row>
    <row r="39068">
      <c r="N39068" s="561" t="n"/>
    </row>
    <row r="39069">
      <c r="N39069" s="561" t="n"/>
    </row>
    <row r="39070">
      <c r="N39070" s="561" t="n"/>
    </row>
    <row r="39071">
      <c r="N39071" s="561" t="n"/>
    </row>
    <row r="39072">
      <c r="N39072" s="561" t="n"/>
    </row>
    <row r="39073">
      <c r="N39073" s="561" t="n"/>
    </row>
    <row r="39074">
      <c r="N39074" s="561" t="n"/>
    </row>
    <row r="39075">
      <c r="N39075" s="561" t="n"/>
    </row>
    <row r="39076">
      <c r="N39076" s="561" t="n"/>
    </row>
    <row r="39077">
      <c r="N39077" s="561" t="n"/>
    </row>
    <row r="39078">
      <c r="N39078" s="561" t="n"/>
    </row>
    <row r="39079">
      <c r="N39079" s="561" t="n"/>
    </row>
    <row r="39080">
      <c r="N39080" s="561" t="n"/>
    </row>
    <row r="39081">
      <c r="N39081" s="561" t="n"/>
    </row>
    <row r="39082">
      <c r="N39082" s="561" t="n"/>
    </row>
    <row r="39083">
      <c r="N39083" s="561" t="n"/>
    </row>
    <row r="39084">
      <c r="N39084" s="561" t="n"/>
    </row>
    <row r="39085">
      <c r="N39085" s="561" t="n"/>
    </row>
    <row r="39086">
      <c r="N39086" s="561" t="n"/>
    </row>
    <row r="39087">
      <c r="N39087" s="561" t="n"/>
    </row>
    <row r="39088">
      <c r="N39088" s="561" t="n"/>
    </row>
    <row r="39089">
      <c r="N39089" s="561" t="n"/>
    </row>
    <row r="39090">
      <c r="N39090" s="561" t="n"/>
    </row>
    <row r="39091">
      <c r="N39091" s="561" t="n"/>
    </row>
    <row r="39092">
      <c r="N39092" s="561" t="n"/>
    </row>
    <row r="39093">
      <c r="N39093" s="561" t="n"/>
    </row>
    <row r="39094">
      <c r="N39094" s="561" t="n"/>
    </row>
    <row r="39095">
      <c r="N39095" s="561" t="n"/>
    </row>
    <row r="39096">
      <c r="N39096" s="561" t="n"/>
    </row>
    <row r="39097">
      <c r="N39097" s="561" t="n"/>
    </row>
    <row r="39098">
      <c r="N39098" s="561" t="n"/>
    </row>
    <row r="39099">
      <c r="N39099" s="561" t="n"/>
    </row>
    <row r="39100">
      <c r="N39100" s="561" t="n"/>
    </row>
    <row r="39101">
      <c r="N39101" s="561" t="n"/>
    </row>
    <row r="39102">
      <c r="N39102" s="561" t="n"/>
    </row>
    <row r="39103">
      <c r="N39103" s="561" t="n"/>
    </row>
    <row r="39104">
      <c r="N39104" s="561" t="n"/>
    </row>
    <row r="39105">
      <c r="N39105" s="561" t="n"/>
    </row>
    <row r="39106">
      <c r="N39106" s="561" t="n"/>
    </row>
    <row r="39107">
      <c r="N39107" s="561" t="n"/>
    </row>
    <row r="39108">
      <c r="N39108" s="561" t="n"/>
    </row>
    <row r="39109">
      <c r="N39109" s="561" t="n"/>
    </row>
    <row r="39110">
      <c r="N39110" s="561" t="n"/>
    </row>
    <row r="39111">
      <c r="N39111" s="561" t="n"/>
    </row>
    <row r="39112">
      <c r="N39112" s="561" t="n"/>
    </row>
    <row r="39113">
      <c r="N39113" s="561" t="n"/>
    </row>
    <row r="39114">
      <c r="N39114" s="561" t="n"/>
    </row>
    <row r="39115">
      <c r="N39115" s="561" t="n"/>
    </row>
    <row r="39116">
      <c r="N39116" s="561" t="n"/>
    </row>
    <row r="39117">
      <c r="N39117" s="561" t="n"/>
    </row>
    <row r="39118">
      <c r="N39118" s="561" t="n"/>
    </row>
    <row r="39119">
      <c r="N39119" s="561" t="n"/>
    </row>
    <row r="39120">
      <c r="N39120" s="561" t="n"/>
    </row>
    <row r="39121">
      <c r="N39121" s="561" t="n"/>
    </row>
    <row r="39122">
      <c r="N39122" s="561" t="n"/>
    </row>
    <row r="39123">
      <c r="N39123" s="561" t="n"/>
    </row>
    <row r="39124">
      <c r="N39124" s="561" t="n"/>
    </row>
    <row r="39125">
      <c r="N39125" s="561" t="n"/>
    </row>
    <row r="39126">
      <c r="N39126" s="561" t="n"/>
    </row>
    <row r="39127">
      <c r="N39127" s="561" t="n"/>
    </row>
    <row r="39128">
      <c r="N39128" s="561" t="n"/>
    </row>
    <row r="39129">
      <c r="N39129" s="561" t="n"/>
    </row>
    <row r="39130">
      <c r="N39130" s="561" t="n"/>
    </row>
    <row r="39131">
      <c r="N39131" s="561" t="n"/>
    </row>
    <row r="39132">
      <c r="N39132" s="561" t="n"/>
    </row>
    <row r="39133">
      <c r="N39133" s="561" t="n"/>
    </row>
    <row r="39134">
      <c r="N39134" s="561" t="n"/>
    </row>
    <row r="39135">
      <c r="N39135" s="561" t="n"/>
    </row>
    <row r="39136">
      <c r="N39136" s="561" t="n"/>
    </row>
    <row r="39137">
      <c r="N39137" s="561" t="n"/>
    </row>
    <row r="39138">
      <c r="N39138" s="561" t="n"/>
    </row>
    <row r="39139">
      <c r="N39139" s="561" t="n"/>
    </row>
    <row r="39140">
      <c r="N39140" s="561" t="n"/>
    </row>
    <row r="39141">
      <c r="N39141" s="561" t="n"/>
    </row>
    <row r="39142">
      <c r="N39142" s="561" t="n"/>
    </row>
    <row r="39143">
      <c r="N39143" s="561" t="n"/>
    </row>
    <row r="39144">
      <c r="N39144" s="561" t="n"/>
    </row>
    <row r="39145">
      <c r="N39145" s="561" t="n"/>
    </row>
    <row r="39146">
      <c r="N39146" s="561" t="n"/>
    </row>
    <row r="39147">
      <c r="N39147" s="561" t="n"/>
    </row>
    <row r="39148">
      <c r="N39148" s="561" t="n"/>
    </row>
    <row r="39149">
      <c r="N39149" s="561" t="n"/>
    </row>
    <row r="39150">
      <c r="N39150" s="561" t="n"/>
    </row>
    <row r="39151">
      <c r="N39151" s="561" t="n"/>
    </row>
    <row r="39152">
      <c r="N39152" s="561" t="n"/>
    </row>
    <row r="39153">
      <c r="N39153" s="561" t="n"/>
    </row>
    <row r="39154">
      <c r="N39154" s="561" t="n"/>
    </row>
    <row r="39155">
      <c r="N39155" s="561" t="n"/>
    </row>
    <row r="39156">
      <c r="N39156" s="561" t="n"/>
    </row>
    <row r="39157">
      <c r="N39157" s="561" t="n"/>
    </row>
    <row r="39158">
      <c r="N39158" s="561" t="n"/>
    </row>
    <row r="39159">
      <c r="N39159" s="561" t="n"/>
    </row>
    <row r="39160">
      <c r="N39160" s="561" t="n"/>
    </row>
    <row r="39161">
      <c r="N39161" s="561" t="n"/>
    </row>
    <row r="39162">
      <c r="N39162" s="561" t="n"/>
    </row>
    <row r="39163">
      <c r="N39163" s="561" t="n"/>
    </row>
    <row r="39164">
      <c r="N39164" s="561" t="n"/>
    </row>
    <row r="39165">
      <c r="N39165" s="561" t="n"/>
    </row>
    <row r="39166">
      <c r="N39166" s="561" t="n"/>
    </row>
    <row r="39167">
      <c r="N39167" s="561" t="n"/>
    </row>
    <row r="39168">
      <c r="N39168" s="561" t="n"/>
    </row>
    <row r="39169">
      <c r="N39169" s="561" t="n"/>
    </row>
    <row r="39170">
      <c r="N39170" s="561" t="n"/>
    </row>
    <row r="39171">
      <c r="N39171" s="561" t="n"/>
    </row>
    <row r="39172">
      <c r="N39172" s="561" t="n"/>
    </row>
    <row r="39173">
      <c r="N39173" s="561" t="n"/>
    </row>
    <row r="39174">
      <c r="N39174" s="561" t="n"/>
    </row>
    <row r="39175">
      <c r="N39175" s="561" t="n"/>
    </row>
    <row r="39176">
      <c r="N39176" s="561" t="n"/>
    </row>
    <row r="39177">
      <c r="N39177" s="561" t="n"/>
    </row>
    <row r="39178">
      <c r="N39178" s="561" t="n"/>
    </row>
    <row r="39179">
      <c r="N39179" s="561" t="n"/>
    </row>
    <row r="39180">
      <c r="N39180" s="561" t="n"/>
    </row>
    <row r="39181">
      <c r="N39181" s="561" t="n"/>
    </row>
    <row r="39182">
      <c r="N39182" s="561" t="n"/>
    </row>
    <row r="39183">
      <c r="N39183" s="561" t="n"/>
    </row>
    <row r="39184">
      <c r="N39184" s="561" t="n"/>
    </row>
    <row r="39185">
      <c r="N39185" s="561" t="n"/>
    </row>
    <row r="39186">
      <c r="N39186" s="561" t="n"/>
    </row>
    <row r="39187">
      <c r="N39187" s="561" t="n"/>
    </row>
    <row r="39188">
      <c r="N39188" s="561" t="n"/>
    </row>
    <row r="39189">
      <c r="N39189" s="561" t="n"/>
    </row>
    <row r="39190">
      <c r="N39190" s="561" t="n"/>
    </row>
    <row r="39191">
      <c r="N39191" s="561" t="n"/>
    </row>
    <row r="39192">
      <c r="N39192" s="561" t="n"/>
    </row>
    <row r="39193">
      <c r="N39193" s="561" t="n"/>
    </row>
    <row r="39194">
      <c r="N39194" s="561" t="n"/>
    </row>
    <row r="39195">
      <c r="N39195" s="561" t="n"/>
    </row>
    <row r="39196">
      <c r="N39196" s="561" t="n"/>
    </row>
    <row r="39197">
      <c r="N39197" s="561" t="n"/>
    </row>
    <row r="39198">
      <c r="N39198" s="561" t="n"/>
    </row>
    <row r="39199">
      <c r="N39199" s="561" t="n"/>
    </row>
    <row r="39200">
      <c r="N39200" s="561" t="n"/>
    </row>
    <row r="39201">
      <c r="N39201" s="561" t="n"/>
    </row>
    <row r="39202">
      <c r="N39202" s="561" t="n"/>
    </row>
    <row r="39203">
      <c r="N39203" s="561" t="n"/>
    </row>
    <row r="39204">
      <c r="N39204" s="561" t="n"/>
    </row>
    <row r="39205">
      <c r="N39205" s="561" t="n"/>
    </row>
    <row r="39206">
      <c r="N39206" s="561" t="n"/>
    </row>
    <row r="39207">
      <c r="N39207" s="561" t="n"/>
    </row>
    <row r="39208">
      <c r="N39208" s="561" t="n"/>
    </row>
    <row r="39209">
      <c r="N39209" s="561" t="n"/>
    </row>
    <row r="39210">
      <c r="N39210" s="561" t="n"/>
    </row>
    <row r="39211">
      <c r="N39211" s="561" t="n"/>
    </row>
    <row r="39212">
      <c r="N39212" s="561" t="n"/>
    </row>
    <row r="39213">
      <c r="N39213" s="561" t="n"/>
    </row>
    <row r="39214">
      <c r="N39214" s="561" t="n"/>
    </row>
    <row r="39215">
      <c r="N39215" s="561" t="n"/>
    </row>
    <row r="39216">
      <c r="N39216" s="561" t="n"/>
    </row>
    <row r="39217">
      <c r="N39217" s="561" t="n"/>
    </row>
    <row r="39218">
      <c r="N39218" s="561" t="n"/>
    </row>
    <row r="39219">
      <c r="N39219" s="561" t="n"/>
    </row>
    <row r="39220">
      <c r="N39220" s="561" t="n"/>
    </row>
    <row r="39221">
      <c r="N39221" s="561" t="n"/>
    </row>
    <row r="39222">
      <c r="N39222" s="561" t="n"/>
    </row>
    <row r="39223">
      <c r="N39223" s="561" t="n"/>
    </row>
    <row r="39224">
      <c r="N39224" s="561" t="n"/>
    </row>
    <row r="39225">
      <c r="N39225" s="561" t="n"/>
    </row>
    <row r="39226">
      <c r="N39226" s="561" t="n"/>
    </row>
    <row r="39227">
      <c r="N39227" s="561" t="n"/>
    </row>
    <row r="39228">
      <c r="N39228" s="561" t="n"/>
    </row>
    <row r="39229">
      <c r="N39229" s="561" t="n"/>
    </row>
    <row r="39230">
      <c r="N39230" s="561" t="n"/>
    </row>
    <row r="39231">
      <c r="N39231" s="561" t="n"/>
    </row>
    <row r="39232">
      <c r="N39232" s="561" t="n"/>
    </row>
    <row r="39233">
      <c r="N39233" s="561" t="n"/>
    </row>
    <row r="39234">
      <c r="N39234" s="561" t="n"/>
    </row>
    <row r="39235">
      <c r="N39235" s="561" t="n"/>
    </row>
    <row r="39236">
      <c r="N39236" s="561" t="n"/>
    </row>
    <row r="39237">
      <c r="N39237" s="561" t="n"/>
    </row>
    <row r="39238">
      <c r="N39238" s="561" t="n"/>
    </row>
    <row r="39239">
      <c r="N39239" s="561" t="n"/>
    </row>
    <row r="39240">
      <c r="N39240" s="561" t="n"/>
    </row>
    <row r="39241">
      <c r="N39241" s="561" t="n"/>
    </row>
    <row r="39242">
      <c r="N39242" s="561" t="n"/>
    </row>
    <row r="39243">
      <c r="N39243" s="561" t="n"/>
    </row>
    <row r="39244">
      <c r="N39244" s="561" t="n"/>
    </row>
    <row r="39245">
      <c r="N39245" s="561" t="n"/>
    </row>
    <row r="39246">
      <c r="N39246" s="561" t="n"/>
    </row>
    <row r="39247">
      <c r="N39247" s="561" t="n"/>
    </row>
    <row r="39248">
      <c r="N39248" s="561" t="n"/>
    </row>
    <row r="39249">
      <c r="N39249" s="561" t="n"/>
    </row>
    <row r="39250">
      <c r="N39250" s="561" t="n"/>
    </row>
    <row r="39251">
      <c r="N39251" s="561" t="n"/>
    </row>
    <row r="39252">
      <c r="N39252" s="561" t="n"/>
    </row>
    <row r="39253">
      <c r="N39253" s="561" t="n"/>
    </row>
    <row r="39254">
      <c r="N39254" s="561" t="n"/>
    </row>
    <row r="39255">
      <c r="N39255" s="561" t="n"/>
    </row>
    <row r="39256">
      <c r="N39256" s="561" t="n"/>
    </row>
    <row r="39257">
      <c r="N39257" s="561" t="n"/>
    </row>
    <row r="39258">
      <c r="N39258" s="561" t="n"/>
    </row>
    <row r="39259">
      <c r="N39259" s="561" t="n"/>
    </row>
    <row r="39260">
      <c r="N39260" s="561" t="n"/>
    </row>
    <row r="39261">
      <c r="N39261" s="561" t="n"/>
    </row>
    <row r="39262">
      <c r="N39262" s="561" t="n"/>
    </row>
    <row r="39263">
      <c r="N39263" s="561" t="n"/>
    </row>
    <row r="39264">
      <c r="N39264" s="561" t="n"/>
    </row>
    <row r="39265">
      <c r="N39265" s="561" t="n"/>
    </row>
    <row r="39266">
      <c r="N39266" s="561" t="n"/>
    </row>
    <row r="39267">
      <c r="N39267" s="561" t="n"/>
    </row>
    <row r="39268">
      <c r="N39268" s="561" t="n"/>
    </row>
    <row r="39269">
      <c r="N39269" s="561" t="n"/>
    </row>
    <row r="39270">
      <c r="N39270" s="561" t="n"/>
    </row>
    <row r="39271">
      <c r="N39271" s="561" t="n"/>
    </row>
    <row r="39272">
      <c r="N39272" s="561" t="n"/>
    </row>
    <row r="39273">
      <c r="N39273" s="561" t="n"/>
    </row>
    <row r="39274">
      <c r="N39274" s="561" t="n"/>
    </row>
    <row r="39275">
      <c r="N39275" s="561" t="n"/>
    </row>
    <row r="39276">
      <c r="N39276" s="561" t="n"/>
    </row>
    <row r="39277">
      <c r="N39277" s="561" t="n"/>
    </row>
    <row r="39278">
      <c r="N39278" s="561" t="n"/>
    </row>
    <row r="39279">
      <c r="N39279" s="561" t="n"/>
    </row>
    <row r="39280">
      <c r="N39280" s="561" t="n"/>
    </row>
    <row r="39281">
      <c r="N39281" s="561" t="n"/>
    </row>
    <row r="39282">
      <c r="N39282" s="561" t="n"/>
    </row>
    <row r="39283">
      <c r="N39283" s="561" t="n"/>
    </row>
    <row r="39284">
      <c r="N39284" s="561" t="n"/>
    </row>
    <row r="39285">
      <c r="N39285" s="561" t="n"/>
    </row>
    <row r="39286">
      <c r="N39286" s="561" t="n"/>
    </row>
    <row r="39287">
      <c r="N39287" s="561" t="n"/>
    </row>
    <row r="39288">
      <c r="N39288" s="561" t="n"/>
    </row>
    <row r="39289">
      <c r="N39289" s="561" t="n"/>
    </row>
    <row r="39290">
      <c r="N39290" s="561" t="n"/>
    </row>
    <row r="39291">
      <c r="N39291" s="561" t="n"/>
    </row>
    <row r="39292">
      <c r="N39292" s="561" t="n"/>
    </row>
    <row r="39293">
      <c r="N39293" s="561" t="n"/>
    </row>
    <row r="39294">
      <c r="N39294" s="561" t="n"/>
    </row>
    <row r="39295">
      <c r="N39295" s="561" t="n"/>
    </row>
    <row r="39296">
      <c r="N39296" s="561" t="n"/>
    </row>
    <row r="39297">
      <c r="N39297" s="561" t="n"/>
    </row>
    <row r="39298">
      <c r="N39298" s="561" t="n"/>
    </row>
    <row r="39299">
      <c r="N39299" s="561" t="n"/>
    </row>
    <row r="39300">
      <c r="N39300" s="561" t="n"/>
    </row>
    <row r="39301">
      <c r="N39301" s="561" t="n"/>
    </row>
    <row r="39302">
      <c r="N39302" s="561" t="n"/>
    </row>
    <row r="39303">
      <c r="N39303" s="561" t="n"/>
    </row>
    <row r="39304">
      <c r="N39304" s="561" t="n"/>
    </row>
    <row r="39305">
      <c r="N39305" s="561" t="n"/>
    </row>
    <row r="39306">
      <c r="N39306" s="561" t="n"/>
    </row>
    <row r="39307">
      <c r="N39307" s="561" t="n"/>
    </row>
    <row r="39308">
      <c r="N39308" s="561" t="n"/>
    </row>
    <row r="39309">
      <c r="N39309" s="561" t="n"/>
    </row>
    <row r="39310">
      <c r="N39310" s="561" t="n"/>
    </row>
    <row r="39311">
      <c r="N39311" s="561" t="n"/>
    </row>
    <row r="39312">
      <c r="N39312" s="561" t="n"/>
    </row>
    <row r="39313">
      <c r="N39313" s="561" t="n"/>
    </row>
    <row r="39314">
      <c r="N39314" s="561" t="n"/>
    </row>
    <row r="39315">
      <c r="N39315" s="561" t="n"/>
    </row>
    <row r="39316">
      <c r="N39316" s="561" t="n"/>
    </row>
    <row r="39317">
      <c r="N39317" s="561" t="n"/>
    </row>
    <row r="39318">
      <c r="N39318" s="561" t="n"/>
    </row>
    <row r="39319">
      <c r="N39319" s="561" t="n"/>
    </row>
    <row r="39320">
      <c r="N39320" s="561" t="n"/>
    </row>
    <row r="39321">
      <c r="N39321" s="561" t="n"/>
    </row>
    <row r="39322">
      <c r="N39322" s="561" t="n"/>
    </row>
    <row r="39323">
      <c r="N39323" s="561" t="n"/>
    </row>
    <row r="39324">
      <c r="N39324" s="561" t="n"/>
    </row>
    <row r="39325">
      <c r="N39325" s="561" t="n"/>
    </row>
    <row r="39326">
      <c r="N39326" s="561" t="n"/>
    </row>
    <row r="39327">
      <c r="N39327" s="561" t="n"/>
    </row>
    <row r="39328">
      <c r="N39328" s="561" t="n"/>
    </row>
    <row r="39329">
      <c r="N39329" s="561" t="n"/>
    </row>
    <row r="39330">
      <c r="N39330" s="561" t="n"/>
    </row>
    <row r="39331">
      <c r="N39331" s="561" t="n"/>
    </row>
    <row r="39332">
      <c r="N39332" s="561" t="n"/>
    </row>
    <row r="39333">
      <c r="N39333" s="561" t="n"/>
    </row>
    <row r="39334">
      <c r="N39334" s="561" t="n"/>
    </row>
    <row r="39335">
      <c r="N39335" s="561" t="n"/>
    </row>
    <row r="39336">
      <c r="N39336" s="561" t="n"/>
    </row>
    <row r="39337">
      <c r="N39337" s="561" t="n"/>
    </row>
    <row r="39338">
      <c r="N39338" s="561" t="n"/>
    </row>
    <row r="39339">
      <c r="N39339" s="561" t="n"/>
    </row>
    <row r="39340">
      <c r="N39340" s="561" t="n"/>
    </row>
    <row r="39341">
      <c r="N39341" s="561" t="n"/>
    </row>
    <row r="39342">
      <c r="N39342" s="561" t="n"/>
    </row>
    <row r="39343">
      <c r="N39343" s="561" t="n"/>
    </row>
    <row r="39344">
      <c r="N39344" s="561" t="n"/>
    </row>
    <row r="39345">
      <c r="N39345" s="561" t="n"/>
    </row>
    <row r="39346">
      <c r="N39346" s="561" t="n"/>
    </row>
    <row r="39347">
      <c r="N39347" s="561" t="n"/>
    </row>
    <row r="39348">
      <c r="N39348" s="561" t="n"/>
    </row>
    <row r="39349">
      <c r="N39349" s="561" t="n"/>
    </row>
    <row r="39350">
      <c r="N39350" s="561" t="n"/>
    </row>
    <row r="39351">
      <c r="N39351" s="561" t="n"/>
    </row>
    <row r="39352">
      <c r="N39352" s="561" t="n"/>
    </row>
    <row r="39353">
      <c r="N39353" s="561" t="n"/>
    </row>
    <row r="39354">
      <c r="N39354" s="561" t="n"/>
    </row>
    <row r="39355">
      <c r="N39355" s="561" t="n"/>
    </row>
    <row r="39356">
      <c r="N39356" s="561" t="n"/>
    </row>
    <row r="39357">
      <c r="N39357" s="561" t="n"/>
    </row>
    <row r="39358">
      <c r="N39358" s="561" t="n"/>
    </row>
    <row r="39359">
      <c r="N39359" s="561" t="n"/>
    </row>
    <row r="39360">
      <c r="N39360" s="561" t="n"/>
    </row>
    <row r="39361">
      <c r="N39361" s="561" t="n"/>
    </row>
    <row r="39362">
      <c r="N39362" s="561" t="n"/>
    </row>
    <row r="39363">
      <c r="N39363" s="561" t="n"/>
    </row>
    <row r="39364">
      <c r="N39364" s="561" t="n"/>
    </row>
    <row r="39365">
      <c r="N39365" s="561" t="n"/>
    </row>
    <row r="39366">
      <c r="N39366" s="561" t="n"/>
    </row>
    <row r="39367">
      <c r="N39367" s="561" t="n"/>
    </row>
    <row r="39368">
      <c r="N39368" s="561" t="n"/>
    </row>
    <row r="39369">
      <c r="N39369" s="561" t="n"/>
    </row>
    <row r="39370">
      <c r="N39370" s="561" t="n"/>
    </row>
    <row r="39371">
      <c r="N39371" s="561" t="n"/>
    </row>
    <row r="39372">
      <c r="N39372" s="561" t="n"/>
    </row>
    <row r="39373">
      <c r="N39373" s="561" t="n"/>
    </row>
    <row r="39374">
      <c r="N39374" s="561" t="n"/>
    </row>
    <row r="39375">
      <c r="N39375" s="561" t="n"/>
    </row>
    <row r="39376">
      <c r="N39376" s="561" t="n"/>
    </row>
    <row r="39377">
      <c r="N39377" s="561" t="n"/>
    </row>
    <row r="39378">
      <c r="N39378" s="561" t="n"/>
    </row>
    <row r="39379">
      <c r="N39379" s="561" t="n"/>
    </row>
    <row r="39380">
      <c r="N39380" s="561" t="n"/>
    </row>
    <row r="39381">
      <c r="N39381" s="561" t="n"/>
    </row>
    <row r="39382">
      <c r="N39382" s="561" t="n"/>
    </row>
    <row r="39383">
      <c r="N39383" s="561" t="n"/>
    </row>
    <row r="39384">
      <c r="N39384" s="561" t="n"/>
    </row>
    <row r="39385">
      <c r="N39385" s="561" t="n"/>
    </row>
    <row r="39386">
      <c r="N39386" s="561" t="n"/>
    </row>
    <row r="39387">
      <c r="N39387" s="561" t="n"/>
    </row>
    <row r="39388">
      <c r="N39388" s="561" t="n"/>
    </row>
    <row r="39389">
      <c r="N39389" s="561" t="n"/>
    </row>
    <row r="39390">
      <c r="N39390" s="561" t="n"/>
    </row>
    <row r="39391">
      <c r="N39391" s="561" t="n"/>
    </row>
    <row r="39392">
      <c r="N39392" s="561" t="n"/>
    </row>
    <row r="39393">
      <c r="N39393" s="561" t="n"/>
    </row>
    <row r="39394">
      <c r="N39394" s="561" t="n"/>
    </row>
    <row r="39395">
      <c r="N39395" s="561" t="n"/>
    </row>
    <row r="39396">
      <c r="N39396" s="561" t="n"/>
    </row>
    <row r="39397">
      <c r="N39397" s="561" t="n"/>
    </row>
    <row r="39398">
      <c r="N39398" s="561" t="n"/>
    </row>
    <row r="39399">
      <c r="N39399" s="561" t="n"/>
    </row>
    <row r="39400">
      <c r="N39400" s="561" t="n"/>
    </row>
    <row r="39401">
      <c r="N39401" s="561" t="n"/>
    </row>
    <row r="39402">
      <c r="N39402" s="561" t="n"/>
    </row>
    <row r="39403">
      <c r="N39403" s="561" t="n"/>
    </row>
    <row r="39404">
      <c r="N39404" s="561" t="n"/>
    </row>
    <row r="39405">
      <c r="N39405" s="561" t="n"/>
    </row>
    <row r="39406">
      <c r="N39406" s="561" t="n"/>
    </row>
    <row r="39407">
      <c r="N39407" s="561" t="n"/>
    </row>
    <row r="39408">
      <c r="N39408" s="561" t="n"/>
    </row>
    <row r="39409">
      <c r="N39409" s="561" t="n"/>
    </row>
    <row r="39410">
      <c r="N39410" s="561" t="n"/>
    </row>
    <row r="39411">
      <c r="N39411" s="561" t="n"/>
    </row>
    <row r="39412">
      <c r="N39412" s="561" t="n"/>
    </row>
    <row r="39413">
      <c r="N39413" s="561" t="n"/>
    </row>
    <row r="39414">
      <c r="N39414" s="561" t="n"/>
    </row>
    <row r="39415">
      <c r="N39415" s="561" t="n"/>
    </row>
    <row r="39416">
      <c r="N39416" s="561" t="n"/>
    </row>
    <row r="39417">
      <c r="N39417" s="561" t="n"/>
    </row>
    <row r="39418">
      <c r="N39418" s="561" t="n"/>
    </row>
    <row r="39419">
      <c r="N39419" s="561" t="n"/>
    </row>
    <row r="39420">
      <c r="N39420" s="561" t="n"/>
    </row>
    <row r="39421">
      <c r="N39421" s="561" t="n"/>
    </row>
    <row r="39422">
      <c r="N39422" s="561" t="n"/>
    </row>
    <row r="39423">
      <c r="N39423" s="561" t="n"/>
    </row>
    <row r="39424">
      <c r="N39424" s="561" t="n"/>
    </row>
    <row r="39425">
      <c r="N39425" s="561" t="n"/>
    </row>
    <row r="39426">
      <c r="N39426" s="561" t="n"/>
    </row>
    <row r="39427">
      <c r="N39427" s="561" t="n"/>
    </row>
    <row r="39428">
      <c r="N39428" s="561" t="n"/>
    </row>
    <row r="39429">
      <c r="N39429" s="561" t="n"/>
    </row>
    <row r="39430">
      <c r="N39430" s="561" t="n"/>
    </row>
    <row r="39431">
      <c r="N39431" s="561" t="n"/>
    </row>
    <row r="39432">
      <c r="N39432" s="561" t="n"/>
    </row>
    <row r="39433">
      <c r="N39433" s="561" t="n"/>
    </row>
    <row r="39434">
      <c r="N39434" s="561" t="n"/>
    </row>
    <row r="39435">
      <c r="N39435" s="561" t="n"/>
    </row>
    <row r="39436">
      <c r="N39436" s="561" t="n"/>
    </row>
    <row r="39437">
      <c r="N39437" s="561" t="n"/>
    </row>
    <row r="39438">
      <c r="N39438" s="561" t="n"/>
    </row>
    <row r="39439">
      <c r="N39439" s="561" t="n"/>
    </row>
    <row r="39440">
      <c r="N39440" s="561" t="n"/>
    </row>
    <row r="39441">
      <c r="N39441" s="561" t="n"/>
    </row>
    <row r="39442">
      <c r="N39442" s="561" t="n"/>
    </row>
    <row r="39443">
      <c r="N39443" s="561" t="n"/>
    </row>
    <row r="39444">
      <c r="N39444" s="561" t="n"/>
    </row>
    <row r="39445">
      <c r="N39445" s="561" t="n"/>
    </row>
    <row r="39446">
      <c r="N39446" s="561" t="n"/>
    </row>
    <row r="39447">
      <c r="N39447" s="561" t="n"/>
    </row>
    <row r="39448">
      <c r="N39448" s="561" t="n"/>
    </row>
    <row r="39449">
      <c r="N39449" s="561" t="n"/>
    </row>
    <row r="39450">
      <c r="N39450" s="561" t="n"/>
    </row>
    <row r="39451">
      <c r="N39451" s="561" t="n"/>
    </row>
    <row r="39452">
      <c r="N39452" s="561" t="n"/>
    </row>
    <row r="39453">
      <c r="N39453" s="561" t="n"/>
    </row>
    <row r="39454">
      <c r="N39454" s="561" t="n"/>
    </row>
    <row r="39455">
      <c r="N39455" s="561" t="n"/>
    </row>
    <row r="39456">
      <c r="N39456" s="561" t="n"/>
    </row>
    <row r="39457">
      <c r="N39457" s="561" t="n"/>
    </row>
    <row r="39458">
      <c r="N39458" s="561" t="n"/>
    </row>
    <row r="39459">
      <c r="N39459" s="561" t="n"/>
    </row>
    <row r="39460">
      <c r="N39460" s="561" t="n"/>
    </row>
    <row r="39461">
      <c r="N39461" s="561" t="n"/>
    </row>
    <row r="39462">
      <c r="N39462" s="561" t="n"/>
    </row>
    <row r="39463">
      <c r="N39463" s="561" t="n"/>
    </row>
    <row r="39464">
      <c r="N39464" s="561" t="n"/>
    </row>
    <row r="39465">
      <c r="N39465" s="561" t="n"/>
    </row>
    <row r="39466">
      <c r="N39466" s="561" t="n"/>
    </row>
    <row r="39467">
      <c r="N39467" s="561" t="n"/>
    </row>
    <row r="39468">
      <c r="N39468" s="561" t="n"/>
    </row>
    <row r="39469">
      <c r="N39469" s="561" t="n"/>
    </row>
    <row r="39470">
      <c r="N39470" s="561" t="n"/>
    </row>
    <row r="39471">
      <c r="N39471" s="561" t="n"/>
    </row>
    <row r="39472">
      <c r="N39472" s="561" t="n"/>
    </row>
    <row r="39473">
      <c r="N39473" s="561" t="n"/>
    </row>
    <row r="39474">
      <c r="N39474" s="561" t="n"/>
    </row>
    <row r="39475">
      <c r="N39475" s="561" t="n"/>
    </row>
    <row r="39476">
      <c r="N39476" s="561" t="n"/>
    </row>
    <row r="39477">
      <c r="N39477" s="561" t="n"/>
    </row>
    <row r="39478">
      <c r="N39478" s="561" t="n"/>
    </row>
    <row r="39479">
      <c r="N39479" s="561" t="n"/>
    </row>
    <row r="39480">
      <c r="N39480" s="561" t="n"/>
    </row>
    <row r="39481">
      <c r="N39481" s="561" t="n"/>
    </row>
    <row r="39482">
      <c r="N39482" s="561" t="n"/>
    </row>
    <row r="39483">
      <c r="N39483" s="561" t="n"/>
    </row>
    <row r="39484">
      <c r="N39484" s="561" t="n"/>
    </row>
    <row r="39485">
      <c r="N39485" s="561" t="n"/>
    </row>
    <row r="39486">
      <c r="N39486" s="561" t="n"/>
    </row>
    <row r="39487">
      <c r="N39487" s="561" t="n"/>
    </row>
    <row r="39488">
      <c r="N39488" s="561" t="n"/>
    </row>
    <row r="39489">
      <c r="N39489" s="561" t="n"/>
    </row>
    <row r="39490">
      <c r="N39490" s="561" t="n"/>
    </row>
    <row r="39491">
      <c r="N39491" s="561" t="n"/>
    </row>
    <row r="39492">
      <c r="N39492" s="561" t="n"/>
    </row>
    <row r="39493">
      <c r="N39493" s="561" t="n"/>
    </row>
    <row r="39494">
      <c r="N39494" s="561" t="n"/>
    </row>
    <row r="39495">
      <c r="N39495" s="561" t="n"/>
    </row>
    <row r="39496">
      <c r="N39496" s="561" t="n"/>
    </row>
    <row r="39497">
      <c r="N39497" s="561" t="n"/>
    </row>
    <row r="39498">
      <c r="N39498" s="561" t="n"/>
    </row>
    <row r="39499">
      <c r="N39499" s="561" t="n"/>
    </row>
    <row r="39500">
      <c r="N39500" s="561" t="n"/>
    </row>
    <row r="39501">
      <c r="N39501" s="561" t="n"/>
    </row>
    <row r="39502">
      <c r="N39502" s="561" t="n"/>
    </row>
    <row r="39503">
      <c r="N39503" s="561" t="n"/>
    </row>
    <row r="39504">
      <c r="N39504" s="561" t="n"/>
    </row>
    <row r="39505">
      <c r="N39505" s="561" t="n"/>
    </row>
    <row r="39506">
      <c r="N39506" s="561" t="n"/>
    </row>
    <row r="39507">
      <c r="N39507" s="561" t="n"/>
    </row>
    <row r="39508">
      <c r="N39508" s="561" t="n"/>
    </row>
    <row r="39509">
      <c r="N39509" s="561" t="n"/>
    </row>
    <row r="39510">
      <c r="N39510" s="561" t="n"/>
    </row>
    <row r="39511">
      <c r="N39511" s="561" t="n"/>
    </row>
    <row r="39512">
      <c r="N39512" s="561" t="n"/>
    </row>
    <row r="39513">
      <c r="N39513" s="561" t="n"/>
    </row>
    <row r="39514">
      <c r="N39514" s="561" t="n"/>
    </row>
    <row r="39515">
      <c r="N39515" s="561" t="n"/>
    </row>
    <row r="39516">
      <c r="N39516" s="561" t="n"/>
    </row>
    <row r="39517">
      <c r="N39517" s="561" t="n"/>
    </row>
    <row r="39518">
      <c r="N39518" s="561" t="n"/>
    </row>
    <row r="39519">
      <c r="N39519" s="561" t="n"/>
    </row>
    <row r="39520">
      <c r="N39520" s="561" t="n"/>
    </row>
    <row r="39521">
      <c r="N39521" s="561" t="n"/>
    </row>
    <row r="39522">
      <c r="N39522" s="561" t="n"/>
    </row>
    <row r="39523">
      <c r="N39523" s="561" t="n"/>
    </row>
    <row r="39524">
      <c r="N39524" s="561" t="n"/>
    </row>
    <row r="39525">
      <c r="N39525" s="561" t="n"/>
    </row>
    <row r="39526">
      <c r="N39526" s="561" t="n"/>
    </row>
    <row r="39527">
      <c r="N39527" s="561" t="n"/>
    </row>
    <row r="39528">
      <c r="N39528" s="561" t="n"/>
    </row>
    <row r="39529">
      <c r="N39529" s="561" t="n"/>
    </row>
    <row r="39530">
      <c r="N39530" s="561" t="n"/>
    </row>
    <row r="39531">
      <c r="N39531" s="561" t="n"/>
    </row>
    <row r="39532">
      <c r="N39532" s="561" t="n"/>
    </row>
    <row r="39533">
      <c r="N39533" s="561" t="n"/>
    </row>
    <row r="39534">
      <c r="N39534" s="561" t="n"/>
    </row>
    <row r="39535">
      <c r="N39535" s="561" t="n"/>
    </row>
    <row r="39536">
      <c r="N39536" s="561" t="n"/>
    </row>
    <row r="39537">
      <c r="N39537" s="561" t="n"/>
    </row>
    <row r="39538">
      <c r="N39538" s="561" t="n"/>
    </row>
    <row r="39539">
      <c r="N39539" s="561" t="n"/>
    </row>
    <row r="39540">
      <c r="N39540" s="561" t="n"/>
    </row>
    <row r="39541">
      <c r="N39541" s="561" t="n"/>
    </row>
    <row r="39542">
      <c r="N39542" s="561" t="n"/>
    </row>
    <row r="39543">
      <c r="N39543" s="561" t="n"/>
    </row>
    <row r="39544">
      <c r="N39544" s="561" t="n"/>
    </row>
    <row r="39545">
      <c r="N39545" s="561" t="n"/>
    </row>
    <row r="39546">
      <c r="N39546" s="561" t="n"/>
    </row>
    <row r="39547">
      <c r="N39547" s="561" t="n"/>
    </row>
    <row r="39548">
      <c r="N39548" s="561" t="n"/>
    </row>
    <row r="39549">
      <c r="N39549" s="561" t="n"/>
    </row>
    <row r="39550">
      <c r="N39550" s="561" t="n"/>
    </row>
    <row r="39551">
      <c r="N39551" s="561" t="n"/>
    </row>
    <row r="39552">
      <c r="N39552" s="561" t="n"/>
    </row>
    <row r="39553">
      <c r="N39553" s="561" t="n"/>
    </row>
    <row r="39554">
      <c r="N39554" s="561" t="n"/>
    </row>
    <row r="39555">
      <c r="N39555" s="561" t="n"/>
    </row>
    <row r="39556">
      <c r="N39556" s="561" t="n"/>
    </row>
    <row r="39557">
      <c r="N39557" s="561" t="n"/>
    </row>
    <row r="39558">
      <c r="N39558" s="561" t="n"/>
    </row>
    <row r="39559">
      <c r="N39559" s="561" t="n"/>
    </row>
    <row r="39560">
      <c r="N39560" s="561" t="n"/>
    </row>
    <row r="39561">
      <c r="N39561" s="561" t="n"/>
    </row>
    <row r="39562">
      <c r="N39562" s="561" t="n"/>
    </row>
    <row r="39563">
      <c r="N39563" s="561" t="n"/>
    </row>
    <row r="39564">
      <c r="N39564" s="561" t="n"/>
    </row>
    <row r="39565">
      <c r="N39565" s="561" t="n"/>
    </row>
    <row r="39566">
      <c r="N39566" s="561" t="n"/>
    </row>
    <row r="39567">
      <c r="N39567" s="561" t="n"/>
    </row>
    <row r="39568">
      <c r="N39568" s="561" t="n"/>
    </row>
    <row r="39569">
      <c r="N39569" s="561" t="n"/>
    </row>
    <row r="39570">
      <c r="N39570" s="561" t="n"/>
    </row>
    <row r="39571">
      <c r="N39571" s="561" t="n"/>
    </row>
    <row r="39572">
      <c r="N39572" s="561" t="n"/>
    </row>
    <row r="39573">
      <c r="N39573" s="561" t="n"/>
    </row>
    <row r="39574">
      <c r="N39574" s="561" t="n"/>
    </row>
    <row r="39575">
      <c r="N39575" s="561" t="n"/>
    </row>
    <row r="39576">
      <c r="N39576" s="561" t="n"/>
    </row>
    <row r="39577">
      <c r="N39577" s="561" t="n"/>
    </row>
    <row r="39578">
      <c r="N39578" s="561" t="n"/>
    </row>
    <row r="39579">
      <c r="N39579" s="561" t="n"/>
    </row>
    <row r="39580">
      <c r="N39580" s="561" t="n"/>
    </row>
    <row r="39581">
      <c r="N39581" s="561" t="n"/>
    </row>
    <row r="39582">
      <c r="N39582" s="561" t="n"/>
    </row>
    <row r="39583">
      <c r="N39583" s="561" t="n"/>
    </row>
    <row r="39584">
      <c r="N39584" s="561" t="n"/>
    </row>
    <row r="39585">
      <c r="N39585" s="561" t="n"/>
    </row>
    <row r="39586">
      <c r="N39586" s="561" t="n"/>
    </row>
    <row r="39587">
      <c r="N39587" s="561" t="n"/>
    </row>
    <row r="39588">
      <c r="N39588" s="561" t="n"/>
    </row>
    <row r="39589">
      <c r="N39589" s="561" t="n"/>
    </row>
    <row r="39590">
      <c r="N39590" s="561" t="n"/>
    </row>
    <row r="39591">
      <c r="N39591" s="561" t="n"/>
    </row>
    <row r="39592">
      <c r="N39592" s="561" t="n"/>
    </row>
    <row r="39593">
      <c r="N39593" s="561" t="n"/>
    </row>
    <row r="39594">
      <c r="N39594" s="561" t="n"/>
    </row>
    <row r="39595">
      <c r="N39595" s="561" t="n"/>
    </row>
    <row r="39596">
      <c r="N39596" s="561" t="n"/>
    </row>
    <row r="39597">
      <c r="N39597" s="561" t="n"/>
    </row>
    <row r="39598">
      <c r="N39598" s="561" t="n"/>
    </row>
    <row r="39599">
      <c r="N39599" s="561" t="n"/>
    </row>
    <row r="39600">
      <c r="N39600" s="561" t="n"/>
    </row>
    <row r="39601">
      <c r="N39601" s="561" t="n"/>
    </row>
    <row r="39602">
      <c r="N39602" s="561" t="n"/>
    </row>
    <row r="39603">
      <c r="N39603" s="561" t="n"/>
    </row>
    <row r="39604">
      <c r="N39604" s="561" t="n"/>
    </row>
    <row r="39605">
      <c r="N39605" s="561" t="n"/>
    </row>
    <row r="39606">
      <c r="N39606" s="561" t="n"/>
    </row>
    <row r="39607">
      <c r="N39607" s="561" t="n"/>
    </row>
    <row r="39608">
      <c r="N39608" s="561" t="n"/>
    </row>
    <row r="39609">
      <c r="N39609" s="561" t="n"/>
    </row>
    <row r="39610">
      <c r="N39610" s="561" t="n"/>
    </row>
    <row r="39611">
      <c r="N39611" s="561" t="n"/>
    </row>
    <row r="39612">
      <c r="N39612" s="561" t="n"/>
    </row>
    <row r="39613">
      <c r="N39613" s="561" t="n"/>
    </row>
    <row r="39614">
      <c r="N39614" s="561" t="n"/>
    </row>
    <row r="39615">
      <c r="N39615" s="561" t="n"/>
    </row>
    <row r="39616">
      <c r="N39616" s="561" t="n"/>
    </row>
    <row r="39617">
      <c r="N39617" s="561" t="n"/>
    </row>
    <row r="39618">
      <c r="N39618" s="561" t="n"/>
    </row>
    <row r="39619">
      <c r="N39619" s="561" t="n"/>
    </row>
    <row r="39620">
      <c r="N39620" s="561" t="n"/>
    </row>
    <row r="39621">
      <c r="N39621" s="561" t="n"/>
    </row>
    <row r="39622">
      <c r="N39622" s="561" t="n"/>
    </row>
    <row r="39623">
      <c r="N39623" s="561" t="n"/>
    </row>
    <row r="39624">
      <c r="N39624" s="561" t="n"/>
    </row>
    <row r="39625">
      <c r="N39625" s="561" t="n"/>
    </row>
    <row r="39626">
      <c r="N39626" s="561" t="n"/>
    </row>
    <row r="39627">
      <c r="N39627" s="561" t="n"/>
    </row>
    <row r="39628">
      <c r="N39628" s="561" t="n"/>
    </row>
    <row r="39629">
      <c r="N39629" s="561" t="n"/>
    </row>
    <row r="39630">
      <c r="N39630" s="561" t="n"/>
    </row>
    <row r="39631">
      <c r="N39631" s="561" t="n"/>
    </row>
    <row r="39632">
      <c r="N39632" s="561" t="n"/>
    </row>
    <row r="39633">
      <c r="N39633" s="561" t="n"/>
    </row>
    <row r="39634">
      <c r="N39634" s="561" t="n"/>
    </row>
    <row r="39635">
      <c r="N39635" s="561" t="n"/>
    </row>
    <row r="39636">
      <c r="N39636" s="561" t="n"/>
    </row>
    <row r="39637">
      <c r="N39637" s="561" t="n"/>
    </row>
    <row r="39638">
      <c r="N39638" s="561" t="n"/>
    </row>
    <row r="39639">
      <c r="N39639" s="561" t="n"/>
    </row>
    <row r="39640">
      <c r="N39640" s="561" t="n"/>
    </row>
    <row r="39641">
      <c r="N39641" s="561" t="n"/>
    </row>
    <row r="39642">
      <c r="N39642" s="561" t="n"/>
    </row>
    <row r="39643">
      <c r="N39643" s="561" t="n"/>
    </row>
    <row r="39644">
      <c r="N39644" s="561" t="n"/>
    </row>
    <row r="39645">
      <c r="N39645" s="561" t="n"/>
    </row>
    <row r="39646">
      <c r="N39646" s="561" t="n"/>
    </row>
    <row r="39647">
      <c r="N39647" s="561" t="n"/>
    </row>
    <row r="39648">
      <c r="N39648" s="561" t="n"/>
    </row>
    <row r="39649">
      <c r="N39649" s="561" t="n"/>
    </row>
    <row r="39650">
      <c r="N39650" s="561" t="n"/>
    </row>
    <row r="39651">
      <c r="N39651" s="561" t="n"/>
    </row>
    <row r="39652">
      <c r="N39652" s="561" t="n"/>
    </row>
    <row r="39653">
      <c r="N39653" s="561" t="n"/>
    </row>
    <row r="39654">
      <c r="N39654" s="561" t="n"/>
    </row>
    <row r="39655">
      <c r="N39655" s="561" t="n"/>
    </row>
    <row r="39656">
      <c r="N39656" s="561" t="n"/>
    </row>
    <row r="39657">
      <c r="N39657" s="561" t="n"/>
    </row>
    <row r="39658">
      <c r="N39658" s="561" t="n"/>
    </row>
    <row r="39659">
      <c r="N39659" s="561" t="n"/>
    </row>
    <row r="39660">
      <c r="N39660" s="561" t="n"/>
    </row>
    <row r="39661">
      <c r="N39661" s="561" t="n"/>
    </row>
    <row r="39662">
      <c r="N39662" s="561" t="n"/>
    </row>
    <row r="39663">
      <c r="N39663" s="561" t="n"/>
    </row>
    <row r="39664">
      <c r="N39664" s="561" t="n"/>
    </row>
    <row r="39665">
      <c r="N39665" s="561" t="n"/>
    </row>
    <row r="39666">
      <c r="N39666" s="561" t="n"/>
    </row>
    <row r="39667">
      <c r="N39667" s="561" t="n"/>
    </row>
    <row r="39668">
      <c r="N39668" s="561" t="n"/>
    </row>
    <row r="39669">
      <c r="N39669" s="561" t="n"/>
    </row>
    <row r="39670">
      <c r="N39670" s="561" t="n"/>
    </row>
    <row r="39671">
      <c r="N39671" s="561" t="n"/>
    </row>
    <row r="39672">
      <c r="N39672" s="561" t="n"/>
    </row>
    <row r="39673">
      <c r="N39673" s="561" t="n"/>
    </row>
    <row r="39674">
      <c r="N39674" s="561" t="n"/>
    </row>
    <row r="39675">
      <c r="N39675" s="561" t="n"/>
    </row>
    <row r="39676">
      <c r="N39676" s="561" t="n"/>
    </row>
    <row r="39677">
      <c r="N39677" s="561" t="n"/>
    </row>
    <row r="39678">
      <c r="N39678" s="561" t="n"/>
    </row>
    <row r="39679">
      <c r="N39679" s="561" t="n"/>
    </row>
    <row r="39680">
      <c r="N39680" s="561" t="n"/>
    </row>
    <row r="39681">
      <c r="N39681" s="561" t="n"/>
    </row>
    <row r="39682">
      <c r="N39682" s="561" t="n"/>
    </row>
    <row r="39683">
      <c r="N39683" s="561" t="n"/>
    </row>
    <row r="39684">
      <c r="N39684" s="561" t="n"/>
    </row>
    <row r="39685">
      <c r="N39685" s="561" t="n"/>
    </row>
    <row r="39686">
      <c r="N39686" s="561" t="n"/>
    </row>
    <row r="39687">
      <c r="N39687" s="561" t="n"/>
    </row>
    <row r="39688">
      <c r="N39688" s="561" t="n"/>
    </row>
    <row r="39689">
      <c r="N39689" s="561" t="n"/>
    </row>
    <row r="39690">
      <c r="N39690" s="561" t="n"/>
    </row>
    <row r="39691">
      <c r="N39691" s="561" t="n"/>
    </row>
    <row r="39692">
      <c r="N39692" s="561" t="n"/>
    </row>
    <row r="39693">
      <c r="N39693" s="561" t="n"/>
    </row>
    <row r="39694">
      <c r="N39694" s="561" t="n"/>
    </row>
    <row r="39695">
      <c r="N39695" s="561" t="n"/>
    </row>
    <row r="39696">
      <c r="N39696" s="561" t="n"/>
    </row>
    <row r="39697">
      <c r="N39697" s="561" t="n"/>
    </row>
    <row r="39698">
      <c r="N39698" s="561" t="n"/>
    </row>
    <row r="39699">
      <c r="N39699" s="561" t="n"/>
    </row>
    <row r="39700">
      <c r="N39700" s="561" t="n"/>
    </row>
    <row r="39701">
      <c r="N39701" s="561" t="n"/>
    </row>
    <row r="39702">
      <c r="N39702" s="561" t="n"/>
    </row>
    <row r="39703">
      <c r="N39703" s="561" t="n"/>
    </row>
    <row r="39704">
      <c r="N39704" s="561" t="n"/>
    </row>
    <row r="39705">
      <c r="N39705" s="561" t="n"/>
    </row>
    <row r="39706">
      <c r="N39706" s="561" t="n"/>
    </row>
    <row r="39707">
      <c r="N39707" s="561" t="n"/>
    </row>
    <row r="39708">
      <c r="N39708" s="561" t="n"/>
    </row>
    <row r="39709">
      <c r="N39709" s="561" t="n"/>
    </row>
    <row r="39710">
      <c r="N39710" s="561" t="n"/>
    </row>
    <row r="39711">
      <c r="N39711" s="561" t="n"/>
    </row>
    <row r="39712">
      <c r="N39712" s="561" t="n"/>
    </row>
    <row r="39713">
      <c r="N39713" s="561" t="n"/>
    </row>
    <row r="39714">
      <c r="N39714" s="561" t="n"/>
    </row>
    <row r="39715">
      <c r="N39715" s="561" t="n"/>
    </row>
    <row r="39716">
      <c r="N39716" s="561" t="n"/>
    </row>
    <row r="39717">
      <c r="N39717" s="561" t="n"/>
    </row>
    <row r="39718">
      <c r="N39718" s="561" t="n"/>
    </row>
    <row r="39719">
      <c r="N39719" s="561" t="n"/>
    </row>
    <row r="39720">
      <c r="N39720" s="561" t="n"/>
    </row>
    <row r="39721">
      <c r="N39721" s="561" t="n"/>
    </row>
    <row r="39722">
      <c r="N39722" s="561" t="n"/>
    </row>
    <row r="39723">
      <c r="N39723" s="561" t="n"/>
    </row>
    <row r="39724">
      <c r="N39724" s="561" t="n"/>
    </row>
    <row r="39725">
      <c r="N39725" s="561" t="n"/>
    </row>
    <row r="39726">
      <c r="N39726" s="561" t="n"/>
    </row>
    <row r="39727">
      <c r="N39727" s="561" t="n"/>
    </row>
    <row r="39728">
      <c r="N39728" s="561" t="n"/>
    </row>
    <row r="39729">
      <c r="N39729" s="561" t="n"/>
    </row>
    <row r="39730">
      <c r="N39730" s="561" t="n"/>
    </row>
    <row r="39731">
      <c r="N39731" s="561" t="n"/>
    </row>
    <row r="39732">
      <c r="N39732" s="561" t="n"/>
    </row>
    <row r="39733">
      <c r="N39733" s="561" t="n"/>
    </row>
    <row r="39734">
      <c r="N39734" s="561" t="n"/>
    </row>
    <row r="39735">
      <c r="N39735" s="561" t="n"/>
    </row>
    <row r="39736">
      <c r="N39736" s="561" t="n"/>
    </row>
    <row r="39737">
      <c r="N39737" s="561" t="n"/>
    </row>
    <row r="39738">
      <c r="N39738" s="561" t="n"/>
    </row>
    <row r="39739">
      <c r="N39739" s="561" t="n"/>
    </row>
    <row r="39740">
      <c r="N39740" s="561" t="n"/>
    </row>
    <row r="39741">
      <c r="N39741" s="561" t="n"/>
    </row>
    <row r="39742">
      <c r="N39742" s="561" t="n"/>
    </row>
    <row r="39743">
      <c r="N39743" s="561" t="n"/>
    </row>
    <row r="39744">
      <c r="N39744" s="561" t="n"/>
    </row>
    <row r="39745">
      <c r="N39745" s="561" t="n"/>
    </row>
    <row r="39746">
      <c r="N39746" s="561" t="n"/>
    </row>
    <row r="39747">
      <c r="N39747" s="561" t="n"/>
    </row>
    <row r="39748">
      <c r="N39748" s="561" t="n"/>
    </row>
    <row r="39749">
      <c r="N39749" s="561" t="n"/>
    </row>
    <row r="39750">
      <c r="N39750" s="561" t="n"/>
    </row>
    <row r="39751">
      <c r="N39751" s="561" t="n"/>
    </row>
    <row r="39752">
      <c r="N39752" s="561" t="n"/>
    </row>
    <row r="39753">
      <c r="N39753" s="561" t="n"/>
    </row>
    <row r="39754">
      <c r="N39754" s="561" t="n"/>
    </row>
    <row r="39755">
      <c r="N39755" s="561" t="n"/>
    </row>
    <row r="39756">
      <c r="N39756" s="561" t="n"/>
    </row>
    <row r="39757">
      <c r="N39757" s="561" t="n"/>
    </row>
    <row r="39758">
      <c r="N39758" s="561" t="n"/>
    </row>
    <row r="39759">
      <c r="N39759" s="561" t="n"/>
    </row>
    <row r="39760">
      <c r="N39760" s="561" t="n"/>
    </row>
    <row r="39761">
      <c r="N39761" s="561" t="n"/>
    </row>
    <row r="39762">
      <c r="N39762" s="561" t="n"/>
    </row>
    <row r="39763">
      <c r="N39763" s="561" t="n"/>
    </row>
    <row r="39764">
      <c r="N39764" s="561" t="n"/>
    </row>
    <row r="39765">
      <c r="N39765" s="561" t="n"/>
    </row>
    <row r="39766">
      <c r="N39766" s="561" t="n"/>
    </row>
    <row r="39767">
      <c r="N39767" s="561" t="n"/>
    </row>
    <row r="39768">
      <c r="N39768" s="561" t="n"/>
    </row>
    <row r="39769">
      <c r="N39769" s="561" t="n"/>
    </row>
    <row r="39770">
      <c r="N39770" s="561" t="n"/>
    </row>
    <row r="39771">
      <c r="N39771" s="561" t="n"/>
    </row>
    <row r="39772">
      <c r="N39772" s="561" t="n"/>
    </row>
    <row r="39773">
      <c r="N39773" s="561" t="n"/>
    </row>
    <row r="39774">
      <c r="N39774" s="561" t="n"/>
    </row>
    <row r="39775">
      <c r="N39775" s="561" t="n"/>
    </row>
    <row r="39776">
      <c r="N39776" s="561" t="n"/>
    </row>
    <row r="39777">
      <c r="N39777" s="561" t="n"/>
    </row>
    <row r="39778">
      <c r="N39778" s="561" t="n"/>
    </row>
    <row r="39779">
      <c r="N39779" s="561" t="n"/>
    </row>
    <row r="39780">
      <c r="N39780" s="561" t="n"/>
    </row>
    <row r="39781">
      <c r="N39781" s="561" t="n"/>
    </row>
    <row r="39782">
      <c r="N39782" s="561" t="n"/>
    </row>
    <row r="39783">
      <c r="N39783" s="561" t="n"/>
    </row>
    <row r="39784">
      <c r="N39784" s="561" t="n"/>
    </row>
    <row r="39785">
      <c r="N39785" s="561" t="n"/>
    </row>
    <row r="39786">
      <c r="N39786" s="561" t="n"/>
    </row>
    <row r="39787">
      <c r="N39787" s="561" t="n"/>
    </row>
    <row r="39788">
      <c r="N39788" s="561" t="n"/>
    </row>
    <row r="39789">
      <c r="N39789" s="561" t="n"/>
    </row>
    <row r="39790">
      <c r="N39790" s="561" t="n"/>
    </row>
    <row r="39791">
      <c r="N39791" s="561" t="n"/>
    </row>
    <row r="39792">
      <c r="N39792" s="561" t="n"/>
    </row>
    <row r="39793">
      <c r="N39793" s="561" t="n"/>
    </row>
    <row r="39794">
      <c r="N39794" s="561" t="n"/>
    </row>
    <row r="39795">
      <c r="N39795" s="561" t="n"/>
    </row>
    <row r="39796">
      <c r="N39796" s="561" t="n"/>
    </row>
    <row r="39797">
      <c r="N39797" s="561" t="n"/>
    </row>
    <row r="39798">
      <c r="N39798" s="561" t="n"/>
    </row>
    <row r="39799">
      <c r="N39799" s="561" t="n"/>
    </row>
    <row r="39800">
      <c r="N39800" s="561" t="n"/>
    </row>
    <row r="39801">
      <c r="N39801" s="561" t="n"/>
    </row>
    <row r="39802">
      <c r="N39802" s="561" t="n"/>
    </row>
    <row r="39803">
      <c r="N39803" s="561" t="n"/>
    </row>
    <row r="39804">
      <c r="N39804" s="561" t="n"/>
    </row>
    <row r="39805">
      <c r="N39805" s="561" t="n"/>
    </row>
    <row r="39806">
      <c r="N39806" s="561" t="n"/>
    </row>
    <row r="39807">
      <c r="N39807" s="561" t="n"/>
    </row>
    <row r="39808">
      <c r="N39808" s="561" t="n"/>
    </row>
    <row r="39809">
      <c r="N39809" s="561" t="n"/>
    </row>
    <row r="39810">
      <c r="N39810" s="561" t="n"/>
    </row>
    <row r="39811">
      <c r="N39811" s="561" t="n"/>
    </row>
    <row r="39812">
      <c r="N39812" s="561" t="n"/>
    </row>
    <row r="39813">
      <c r="N39813" s="561" t="n"/>
    </row>
    <row r="39814">
      <c r="N39814" s="561" t="n"/>
    </row>
    <row r="39815">
      <c r="N39815" s="561" t="n"/>
    </row>
    <row r="39816">
      <c r="N39816" s="561" t="n"/>
    </row>
    <row r="39817">
      <c r="N39817" s="561" t="n"/>
    </row>
    <row r="39818">
      <c r="N39818" s="561" t="n"/>
    </row>
    <row r="39819">
      <c r="N39819" s="561" t="n"/>
    </row>
    <row r="39820">
      <c r="N39820" s="561" t="n"/>
    </row>
    <row r="39821">
      <c r="N39821" s="561" t="n"/>
    </row>
    <row r="39822">
      <c r="N39822" s="561" t="n"/>
    </row>
    <row r="39823">
      <c r="N39823" s="561" t="n"/>
    </row>
    <row r="39824">
      <c r="N39824" s="561" t="n"/>
    </row>
    <row r="39825">
      <c r="N39825" s="561" t="n"/>
    </row>
    <row r="39826">
      <c r="N39826" s="561" t="n"/>
    </row>
    <row r="39827">
      <c r="N39827" s="561" t="n"/>
    </row>
    <row r="39828">
      <c r="N39828" s="561" t="n"/>
    </row>
    <row r="39829">
      <c r="N39829" s="561" t="n"/>
    </row>
    <row r="39830">
      <c r="N39830" s="561" t="n"/>
    </row>
    <row r="39831">
      <c r="N39831" s="561" t="n"/>
    </row>
    <row r="39832">
      <c r="N39832" s="561" t="n"/>
    </row>
    <row r="39833">
      <c r="N39833" s="561" t="n"/>
    </row>
    <row r="39834">
      <c r="N39834" s="561" t="n"/>
    </row>
    <row r="39835">
      <c r="N39835" s="561" t="n"/>
    </row>
    <row r="39836">
      <c r="N39836" s="561" t="n"/>
    </row>
    <row r="39837">
      <c r="N39837" s="561" t="n"/>
    </row>
    <row r="39838">
      <c r="N39838" s="561" t="n"/>
    </row>
    <row r="39839">
      <c r="N39839" s="561" t="n"/>
    </row>
    <row r="39840">
      <c r="N39840" s="561" t="n"/>
    </row>
    <row r="39841">
      <c r="N39841" s="561" t="n"/>
    </row>
    <row r="39842">
      <c r="N39842" s="561" t="n"/>
    </row>
    <row r="39843">
      <c r="N39843" s="561" t="n"/>
    </row>
    <row r="39844">
      <c r="N39844" s="561" t="n"/>
    </row>
    <row r="39845">
      <c r="N39845" s="561" t="n"/>
    </row>
    <row r="39846">
      <c r="N39846" s="561" t="n"/>
    </row>
    <row r="39847">
      <c r="N39847" s="561" t="n"/>
    </row>
    <row r="39848">
      <c r="N39848" s="561" t="n"/>
    </row>
    <row r="39849">
      <c r="N39849" s="561" t="n"/>
    </row>
    <row r="39850">
      <c r="N39850" s="561" t="n"/>
    </row>
    <row r="39851">
      <c r="N39851" s="561" t="n"/>
    </row>
    <row r="39852">
      <c r="N39852" s="561" t="n"/>
    </row>
    <row r="39853">
      <c r="N39853" s="561" t="n"/>
    </row>
    <row r="39854">
      <c r="N39854" s="561" t="n"/>
    </row>
    <row r="39855">
      <c r="N39855" s="561" t="n"/>
    </row>
    <row r="39856">
      <c r="N39856" s="561" t="n"/>
    </row>
    <row r="39857">
      <c r="N39857" s="561" t="n"/>
    </row>
    <row r="39858">
      <c r="N39858" s="561" t="n"/>
    </row>
    <row r="39859">
      <c r="N39859" s="561" t="n"/>
    </row>
    <row r="39860">
      <c r="N39860" s="561" t="n"/>
    </row>
    <row r="39861">
      <c r="N39861" s="561" t="n"/>
    </row>
    <row r="39862">
      <c r="N39862" s="561" t="n"/>
    </row>
    <row r="39863">
      <c r="N39863" s="561" t="n"/>
    </row>
    <row r="39864">
      <c r="N39864" s="561" t="n"/>
    </row>
    <row r="39865">
      <c r="N39865" s="561" t="n"/>
    </row>
    <row r="39866">
      <c r="N39866" s="561" t="n"/>
    </row>
    <row r="39867">
      <c r="N39867" s="561" t="n"/>
    </row>
    <row r="39868">
      <c r="N39868" s="561" t="n"/>
    </row>
    <row r="39869">
      <c r="N39869" s="561" t="n"/>
    </row>
    <row r="39870">
      <c r="N39870" s="561" t="n"/>
    </row>
    <row r="39871">
      <c r="N39871" s="561" t="n"/>
    </row>
    <row r="39872">
      <c r="N39872" s="561" t="n"/>
    </row>
    <row r="39873">
      <c r="N39873" s="561" t="n"/>
    </row>
    <row r="39874">
      <c r="N39874" s="561" t="n"/>
    </row>
    <row r="39875">
      <c r="N39875" s="561" t="n"/>
    </row>
    <row r="39876">
      <c r="N39876" s="561" t="n"/>
    </row>
    <row r="39877">
      <c r="N39877" s="561" t="n"/>
    </row>
    <row r="39878">
      <c r="N39878" s="561" t="n"/>
    </row>
    <row r="39879">
      <c r="N39879" s="561" t="n"/>
    </row>
    <row r="39880">
      <c r="N39880" s="561" t="n"/>
    </row>
    <row r="39881">
      <c r="N39881" s="561" t="n"/>
    </row>
    <row r="39882">
      <c r="N39882" s="561" t="n"/>
    </row>
    <row r="39883">
      <c r="N39883" s="561" t="n"/>
    </row>
    <row r="39884">
      <c r="N39884" s="561" t="n"/>
    </row>
    <row r="39885">
      <c r="N39885" s="561" t="n"/>
    </row>
    <row r="39886">
      <c r="N39886" s="561" t="n"/>
    </row>
    <row r="39887">
      <c r="N39887" s="561" t="n"/>
    </row>
    <row r="39888">
      <c r="N39888" s="561" t="n"/>
    </row>
    <row r="39889">
      <c r="N39889" s="561" t="n"/>
    </row>
    <row r="39890">
      <c r="N39890" s="561" t="n"/>
    </row>
    <row r="39891">
      <c r="N39891" s="561" t="n"/>
    </row>
    <row r="39892">
      <c r="N39892" s="561" t="n"/>
    </row>
    <row r="39893">
      <c r="N39893" s="561" t="n"/>
    </row>
    <row r="39894">
      <c r="N39894" s="561" t="n"/>
    </row>
    <row r="39895">
      <c r="N39895" s="561" t="n"/>
    </row>
    <row r="39896">
      <c r="N39896" s="561" t="n"/>
    </row>
    <row r="39897">
      <c r="N39897" s="561" t="n"/>
    </row>
    <row r="39898">
      <c r="N39898" s="561" t="n"/>
    </row>
    <row r="39899">
      <c r="N39899" s="561" t="n"/>
    </row>
    <row r="39900">
      <c r="N39900" s="561" t="n"/>
    </row>
    <row r="39901">
      <c r="N39901" s="561" t="n"/>
    </row>
    <row r="39902">
      <c r="N39902" s="561" t="n"/>
    </row>
    <row r="39903">
      <c r="N39903" s="561" t="n"/>
    </row>
    <row r="39904">
      <c r="N39904" s="561" t="n"/>
    </row>
    <row r="39905">
      <c r="N39905" s="561" t="n"/>
    </row>
    <row r="39906">
      <c r="N39906" s="561" t="n"/>
    </row>
    <row r="39907">
      <c r="N39907" s="561" t="n"/>
    </row>
    <row r="39908">
      <c r="N39908" s="561" t="n"/>
    </row>
    <row r="39909">
      <c r="N39909" s="561" t="n"/>
    </row>
    <row r="39910">
      <c r="N39910" s="561" t="n"/>
    </row>
    <row r="39911">
      <c r="N39911" s="561" t="n"/>
    </row>
    <row r="39912">
      <c r="N39912" s="561" t="n"/>
    </row>
    <row r="39913">
      <c r="N39913" s="561" t="n"/>
    </row>
    <row r="39914">
      <c r="N39914" s="561" t="n"/>
    </row>
    <row r="39915">
      <c r="N39915" s="561" t="n"/>
    </row>
    <row r="39916">
      <c r="N39916" s="561" t="n"/>
    </row>
    <row r="39917">
      <c r="N39917" s="561" t="n"/>
    </row>
    <row r="39918">
      <c r="N39918" s="561" t="n"/>
    </row>
    <row r="39919">
      <c r="N39919" s="561" t="n"/>
    </row>
    <row r="39920">
      <c r="N39920" s="561" t="n"/>
    </row>
    <row r="39921">
      <c r="N39921" s="561" t="n"/>
    </row>
    <row r="39922">
      <c r="N39922" s="561" t="n"/>
    </row>
    <row r="39923">
      <c r="N39923" s="561" t="n"/>
    </row>
    <row r="39924">
      <c r="N39924" s="561" t="n"/>
    </row>
    <row r="39925">
      <c r="N39925" s="561" t="n"/>
    </row>
    <row r="39926">
      <c r="N39926" s="561" t="n"/>
    </row>
    <row r="39927">
      <c r="N39927" s="561" t="n"/>
    </row>
    <row r="39928">
      <c r="N39928" s="561" t="n"/>
    </row>
    <row r="39929">
      <c r="N39929" s="561" t="n"/>
    </row>
    <row r="39930">
      <c r="N39930" s="561" t="n"/>
    </row>
    <row r="39931">
      <c r="N39931" s="561" t="n"/>
    </row>
    <row r="39932">
      <c r="N39932" s="561" t="n"/>
    </row>
    <row r="39933">
      <c r="N39933" s="561" t="n"/>
    </row>
    <row r="39934">
      <c r="N39934" s="561" t="n"/>
    </row>
    <row r="39935">
      <c r="N39935" s="561" t="n"/>
    </row>
    <row r="39936">
      <c r="N39936" s="561" t="n"/>
    </row>
    <row r="39937">
      <c r="N39937" s="561" t="n"/>
    </row>
    <row r="39938">
      <c r="N39938" s="561" t="n"/>
    </row>
    <row r="39939">
      <c r="N39939" s="561" t="n"/>
    </row>
    <row r="39940">
      <c r="N39940" s="561" t="n"/>
    </row>
    <row r="39941">
      <c r="N39941" s="561" t="n"/>
    </row>
    <row r="39942">
      <c r="N39942" s="561" t="n"/>
    </row>
    <row r="39943">
      <c r="N39943" s="561" t="n"/>
    </row>
    <row r="39944">
      <c r="N39944" s="561" t="n"/>
    </row>
    <row r="39945">
      <c r="N39945" s="561" t="n"/>
    </row>
    <row r="39946">
      <c r="N39946" s="561" t="n"/>
    </row>
    <row r="39947">
      <c r="N39947" s="561" t="n"/>
    </row>
    <row r="39948">
      <c r="N39948" s="561" t="n"/>
    </row>
    <row r="39949">
      <c r="N39949" s="561" t="n"/>
    </row>
    <row r="39950">
      <c r="N39950" s="561" t="n"/>
    </row>
    <row r="39951">
      <c r="N39951" s="561" t="n"/>
    </row>
    <row r="39952">
      <c r="N39952" s="561" t="n"/>
    </row>
    <row r="39953">
      <c r="N39953" s="561" t="n"/>
    </row>
    <row r="39954">
      <c r="N39954" s="561" t="n"/>
    </row>
    <row r="39955">
      <c r="N39955" s="561" t="n"/>
    </row>
    <row r="39956">
      <c r="N39956" s="561" t="n"/>
    </row>
    <row r="39957">
      <c r="N39957" s="561" t="n"/>
    </row>
    <row r="39958">
      <c r="N39958" s="561" t="n"/>
    </row>
    <row r="39959">
      <c r="N39959" s="561" t="n"/>
    </row>
    <row r="39960">
      <c r="N39960" s="561" t="n"/>
    </row>
    <row r="39961">
      <c r="N39961" s="561" t="n"/>
    </row>
    <row r="39962">
      <c r="N39962" s="561" t="n"/>
    </row>
    <row r="39963">
      <c r="N39963" s="561" t="n"/>
    </row>
    <row r="39964">
      <c r="N39964" s="561" t="n"/>
    </row>
    <row r="39965">
      <c r="N39965" s="561" t="n"/>
    </row>
    <row r="39966">
      <c r="N39966" s="561" t="n"/>
    </row>
    <row r="39967">
      <c r="N39967" s="561" t="n"/>
    </row>
    <row r="39968">
      <c r="N39968" s="561" t="n"/>
    </row>
    <row r="39969">
      <c r="N39969" s="561" t="n"/>
    </row>
    <row r="39970">
      <c r="N39970" s="561" t="n"/>
    </row>
    <row r="39971">
      <c r="N39971" s="561" t="n"/>
    </row>
    <row r="39972">
      <c r="N39972" s="561" t="n"/>
    </row>
    <row r="39973">
      <c r="N39973" s="561" t="n"/>
    </row>
    <row r="39974">
      <c r="N39974" s="561" t="n"/>
    </row>
    <row r="39975">
      <c r="N39975" s="561" t="n"/>
    </row>
    <row r="39976">
      <c r="N39976" s="561" t="n"/>
    </row>
    <row r="39977">
      <c r="N39977" s="561" t="n"/>
    </row>
    <row r="39978">
      <c r="N39978" s="561" t="n"/>
    </row>
    <row r="39979">
      <c r="N39979" s="561" t="n"/>
    </row>
    <row r="39980">
      <c r="N39980" s="561" t="n"/>
    </row>
    <row r="39981">
      <c r="N39981" s="561" t="n"/>
    </row>
    <row r="39982">
      <c r="N39982" s="561" t="n"/>
    </row>
    <row r="39983">
      <c r="N39983" s="561" t="n"/>
    </row>
    <row r="39984">
      <c r="N39984" s="561" t="n"/>
    </row>
    <row r="39985">
      <c r="N39985" s="561" t="n"/>
    </row>
    <row r="39986">
      <c r="N39986" s="561" t="n"/>
    </row>
    <row r="39987">
      <c r="N39987" s="561" t="n"/>
    </row>
    <row r="39988">
      <c r="N39988" s="561" t="n"/>
    </row>
    <row r="39989">
      <c r="N39989" s="561" t="n"/>
    </row>
    <row r="39990">
      <c r="N39990" s="561" t="n"/>
    </row>
    <row r="39991">
      <c r="N39991" s="561" t="n"/>
    </row>
    <row r="39992">
      <c r="N39992" s="561" t="n"/>
    </row>
    <row r="39993">
      <c r="N39993" s="561" t="n"/>
    </row>
    <row r="39994">
      <c r="N39994" s="561" t="n"/>
    </row>
    <row r="39995">
      <c r="N39995" s="561" t="n"/>
    </row>
    <row r="39996">
      <c r="N39996" s="561" t="n"/>
    </row>
    <row r="39997">
      <c r="N39997" s="561" t="n"/>
    </row>
    <row r="39998">
      <c r="N39998" s="561" t="n"/>
    </row>
    <row r="39999">
      <c r="N39999" s="561" t="n"/>
    </row>
    <row r="40000">
      <c r="N40000" s="561" t="n"/>
    </row>
    <row r="40001">
      <c r="N40001" s="561" t="n"/>
    </row>
    <row r="40002">
      <c r="N40002" s="561" t="n"/>
    </row>
    <row r="40003">
      <c r="N40003" s="561" t="n"/>
    </row>
    <row r="40004">
      <c r="N40004" s="561" t="n"/>
    </row>
    <row r="40005">
      <c r="N40005" s="561" t="n"/>
    </row>
    <row r="40006">
      <c r="N40006" s="561" t="n"/>
    </row>
    <row r="40007">
      <c r="N40007" s="561" t="n"/>
    </row>
    <row r="40008">
      <c r="N40008" s="561" t="n"/>
    </row>
    <row r="40009">
      <c r="N40009" s="561" t="n"/>
    </row>
    <row r="40010">
      <c r="N40010" s="561" t="n"/>
    </row>
    <row r="40011">
      <c r="N40011" s="561" t="n"/>
    </row>
    <row r="40012">
      <c r="N40012" s="561" t="n"/>
    </row>
    <row r="40013">
      <c r="N40013" s="561" t="n"/>
    </row>
    <row r="40014">
      <c r="N40014" s="561" t="n"/>
    </row>
    <row r="40015">
      <c r="N40015" s="561" t="n"/>
    </row>
    <row r="40016">
      <c r="N40016" s="561" t="n"/>
    </row>
    <row r="40017">
      <c r="N40017" s="561" t="n"/>
    </row>
    <row r="40018">
      <c r="N40018" s="561" t="n"/>
    </row>
    <row r="40019">
      <c r="N40019" s="561" t="n"/>
    </row>
    <row r="40020">
      <c r="N40020" s="561" t="n"/>
    </row>
    <row r="40021">
      <c r="N40021" s="561" t="n"/>
    </row>
    <row r="40022">
      <c r="N40022" s="561" t="n"/>
    </row>
    <row r="40023">
      <c r="N40023" s="561" t="n"/>
    </row>
    <row r="40024">
      <c r="N40024" s="561" t="n"/>
    </row>
    <row r="40025">
      <c r="N40025" s="561" t="n"/>
    </row>
    <row r="40026">
      <c r="N40026" s="561" t="n"/>
    </row>
    <row r="40027">
      <c r="N40027" s="561" t="n"/>
    </row>
    <row r="40028">
      <c r="N40028" s="561" t="n"/>
    </row>
    <row r="40029">
      <c r="N40029" s="561" t="n"/>
    </row>
    <row r="40030">
      <c r="N40030" s="561" t="n"/>
    </row>
    <row r="40031">
      <c r="N40031" s="561" t="n"/>
    </row>
    <row r="40032">
      <c r="N40032" s="561" t="n"/>
    </row>
    <row r="40033">
      <c r="N40033" s="561" t="n"/>
    </row>
    <row r="40034">
      <c r="N40034" s="561" t="n"/>
    </row>
    <row r="40035">
      <c r="N40035" s="561" t="n"/>
    </row>
    <row r="40036">
      <c r="N40036" s="561" t="n"/>
    </row>
    <row r="40037">
      <c r="N40037" s="561" t="n"/>
    </row>
    <row r="40038">
      <c r="N40038" s="561" t="n"/>
    </row>
    <row r="40039">
      <c r="N40039" s="561" t="n"/>
    </row>
    <row r="40040">
      <c r="N40040" s="561" t="n"/>
    </row>
    <row r="40041">
      <c r="N40041" s="561" t="n"/>
    </row>
    <row r="40042">
      <c r="N40042" s="561" t="n"/>
    </row>
    <row r="40043">
      <c r="N40043" s="561" t="n"/>
    </row>
    <row r="40044">
      <c r="N40044" s="561" t="n"/>
    </row>
    <row r="40045">
      <c r="N40045" s="561" t="n"/>
    </row>
    <row r="40046">
      <c r="N40046" s="561" t="n"/>
    </row>
    <row r="40047">
      <c r="N40047" s="561" t="n"/>
    </row>
    <row r="40048">
      <c r="N40048" s="561" t="n"/>
    </row>
    <row r="40049">
      <c r="N40049" s="561" t="n"/>
    </row>
    <row r="40050">
      <c r="N40050" s="561" t="n"/>
    </row>
    <row r="40051">
      <c r="N40051" s="561" t="n"/>
    </row>
    <row r="40052">
      <c r="N40052" s="561" t="n"/>
    </row>
    <row r="40053">
      <c r="N40053" s="561" t="n"/>
    </row>
    <row r="40054">
      <c r="N40054" s="561" t="n"/>
    </row>
    <row r="40055">
      <c r="N40055" s="561" t="n"/>
    </row>
    <row r="40056">
      <c r="N40056" s="561" t="n"/>
    </row>
    <row r="40057">
      <c r="N40057" s="561" t="n"/>
    </row>
    <row r="40058">
      <c r="N40058" s="561" t="n"/>
    </row>
    <row r="40059">
      <c r="N40059" s="561" t="n"/>
    </row>
    <row r="40060">
      <c r="N40060" s="561" t="n"/>
    </row>
    <row r="40061">
      <c r="N40061" s="561" t="n"/>
    </row>
    <row r="40062">
      <c r="N40062" s="561" t="n"/>
    </row>
    <row r="40063">
      <c r="N40063" s="561" t="n"/>
    </row>
    <row r="40064">
      <c r="N40064" s="561" t="n"/>
    </row>
    <row r="40065">
      <c r="N40065" s="561" t="n"/>
    </row>
    <row r="40066">
      <c r="N40066" s="561" t="n"/>
    </row>
    <row r="40067">
      <c r="N40067" s="561" t="n"/>
    </row>
    <row r="40068">
      <c r="N40068" s="561" t="n"/>
    </row>
    <row r="40069">
      <c r="N40069" s="561" t="n"/>
    </row>
    <row r="40070">
      <c r="N40070" s="561" t="n"/>
    </row>
    <row r="40071">
      <c r="N40071" s="561" t="n"/>
    </row>
    <row r="40072">
      <c r="N40072" s="561" t="n"/>
    </row>
    <row r="40073">
      <c r="N40073" s="561" t="n"/>
    </row>
    <row r="40074">
      <c r="N40074" s="561" t="n"/>
    </row>
    <row r="40075">
      <c r="N40075" s="561" t="n"/>
    </row>
    <row r="40076">
      <c r="N40076" s="561" t="n"/>
    </row>
    <row r="40077">
      <c r="N40077" s="561" t="n"/>
    </row>
    <row r="40078">
      <c r="N40078" s="561" t="n"/>
    </row>
    <row r="40079">
      <c r="N40079" s="561" t="n"/>
    </row>
    <row r="40080">
      <c r="N40080" s="561" t="n"/>
    </row>
    <row r="40081">
      <c r="N40081" s="561" t="n"/>
    </row>
    <row r="40082">
      <c r="N40082" s="561" t="n"/>
    </row>
    <row r="40083">
      <c r="N40083" s="561" t="n"/>
    </row>
    <row r="40084">
      <c r="N40084" s="561" t="n"/>
    </row>
    <row r="40085">
      <c r="N40085" s="561" t="n"/>
    </row>
    <row r="40086">
      <c r="N40086" s="561" t="n"/>
    </row>
    <row r="40087">
      <c r="N40087" s="561" t="n"/>
    </row>
    <row r="40088">
      <c r="N40088" s="561" t="n"/>
    </row>
    <row r="40089">
      <c r="N40089" s="561" t="n"/>
    </row>
    <row r="40090">
      <c r="N40090" s="561" t="n"/>
    </row>
    <row r="40091">
      <c r="N40091" s="561" t="n"/>
    </row>
    <row r="40092">
      <c r="N40092" s="561" t="n"/>
    </row>
    <row r="40093">
      <c r="N40093" s="561" t="n"/>
    </row>
    <row r="40094">
      <c r="N40094" s="561" t="n"/>
    </row>
    <row r="40095">
      <c r="N40095" s="561" t="n"/>
    </row>
    <row r="40096">
      <c r="N40096" s="561" t="n"/>
    </row>
    <row r="40097">
      <c r="N40097" s="561" t="n"/>
    </row>
    <row r="40098">
      <c r="N40098" s="561" t="n"/>
    </row>
    <row r="40099">
      <c r="N40099" s="561" t="n"/>
    </row>
    <row r="40100">
      <c r="N40100" s="561" t="n"/>
    </row>
    <row r="40101">
      <c r="N40101" s="561" t="n"/>
    </row>
    <row r="40102">
      <c r="N40102" s="561" t="n"/>
    </row>
    <row r="40103">
      <c r="N40103" s="561" t="n"/>
    </row>
    <row r="40104">
      <c r="N40104" s="561" t="n"/>
    </row>
    <row r="40105">
      <c r="N40105" s="561" t="n"/>
    </row>
    <row r="40106">
      <c r="N40106" s="561" t="n"/>
    </row>
    <row r="40107">
      <c r="N40107" s="561" t="n"/>
    </row>
    <row r="40108">
      <c r="N40108" s="561" t="n"/>
    </row>
    <row r="40109">
      <c r="N40109" s="561" t="n"/>
    </row>
    <row r="40110">
      <c r="N40110" s="561" t="n"/>
    </row>
    <row r="40111">
      <c r="N40111" s="561" t="n"/>
    </row>
    <row r="40112">
      <c r="N40112" s="561" t="n"/>
    </row>
    <row r="40113">
      <c r="N40113" s="561" t="n"/>
    </row>
    <row r="40114">
      <c r="N40114" s="561" t="n"/>
    </row>
    <row r="40115">
      <c r="N40115" s="561" t="n"/>
    </row>
    <row r="40116">
      <c r="N40116" s="561" t="n"/>
    </row>
    <row r="40117">
      <c r="N40117" s="561" t="n"/>
    </row>
    <row r="40118">
      <c r="N40118" s="561" t="n"/>
    </row>
    <row r="40119">
      <c r="N40119" s="561" t="n"/>
    </row>
    <row r="40120">
      <c r="N40120" s="561" t="n"/>
    </row>
    <row r="40121">
      <c r="N40121" s="561" t="n"/>
    </row>
    <row r="40122">
      <c r="N40122" s="561" t="n"/>
    </row>
    <row r="40123">
      <c r="N40123" s="561" t="n"/>
    </row>
    <row r="40124">
      <c r="N40124" s="561" t="n"/>
    </row>
    <row r="40125">
      <c r="N40125" s="561" t="n"/>
    </row>
    <row r="40126">
      <c r="N40126" s="561" t="n"/>
    </row>
    <row r="40127">
      <c r="N40127" s="561" t="n"/>
    </row>
    <row r="40128">
      <c r="N40128" s="561" t="n"/>
    </row>
    <row r="40129">
      <c r="N40129" s="561" t="n"/>
    </row>
    <row r="40130">
      <c r="N40130" s="561" t="n"/>
    </row>
    <row r="40131">
      <c r="N40131" s="561" t="n"/>
    </row>
    <row r="40132">
      <c r="N40132" s="561" t="n"/>
    </row>
    <row r="40133">
      <c r="N40133" s="561" t="n"/>
    </row>
    <row r="40134">
      <c r="N40134" s="561" t="n"/>
    </row>
    <row r="40135">
      <c r="N40135" s="561" t="n"/>
    </row>
    <row r="40136">
      <c r="N40136" s="561" t="n"/>
    </row>
    <row r="40137">
      <c r="N40137" s="561" t="n"/>
    </row>
    <row r="40138">
      <c r="N40138" s="561" t="n"/>
    </row>
    <row r="40139">
      <c r="N40139" s="561" t="n"/>
    </row>
    <row r="40140">
      <c r="N40140" s="561" t="n"/>
    </row>
    <row r="40141">
      <c r="N40141" s="561" t="n"/>
    </row>
    <row r="40142">
      <c r="N40142" s="561" t="n"/>
    </row>
    <row r="40143">
      <c r="N40143" s="561" t="n"/>
    </row>
    <row r="40144">
      <c r="N40144" s="561" t="n"/>
    </row>
    <row r="40145">
      <c r="N40145" s="561" t="n"/>
    </row>
    <row r="40146">
      <c r="N40146" s="561" t="n"/>
    </row>
    <row r="40147">
      <c r="N40147" s="561" t="n"/>
    </row>
    <row r="40148">
      <c r="N40148" s="561" t="n"/>
    </row>
    <row r="40149">
      <c r="N40149" s="561" t="n"/>
    </row>
    <row r="40150">
      <c r="N40150" s="561" t="n"/>
    </row>
    <row r="40151">
      <c r="N40151" s="561" t="n"/>
    </row>
    <row r="40152">
      <c r="N40152" s="561" t="n"/>
    </row>
    <row r="40153">
      <c r="N40153" s="561" t="n"/>
    </row>
    <row r="40154">
      <c r="N40154" s="561" t="n"/>
    </row>
    <row r="40155">
      <c r="N40155" s="561" t="n"/>
    </row>
    <row r="40156">
      <c r="N40156" s="561" t="n"/>
    </row>
    <row r="40157">
      <c r="N40157" s="561" t="n"/>
    </row>
    <row r="40158">
      <c r="N40158" s="561" t="n"/>
    </row>
    <row r="40159">
      <c r="N40159" s="561" t="n"/>
    </row>
    <row r="40160">
      <c r="N40160" s="561" t="n"/>
    </row>
    <row r="40161">
      <c r="N40161" s="561" t="n"/>
    </row>
    <row r="40162">
      <c r="N40162" s="561" t="n"/>
    </row>
    <row r="40163">
      <c r="N40163" s="561" t="n"/>
    </row>
    <row r="40164">
      <c r="N40164" s="561" t="n"/>
    </row>
    <row r="40165">
      <c r="N40165" s="561" t="n"/>
    </row>
    <row r="40166">
      <c r="N40166" s="561" t="n"/>
    </row>
    <row r="40167">
      <c r="N40167" s="561" t="n"/>
    </row>
    <row r="40168">
      <c r="N40168" s="561" t="n"/>
    </row>
    <row r="40169">
      <c r="N40169" s="561" t="n"/>
    </row>
    <row r="40170">
      <c r="N40170" s="561" t="n"/>
    </row>
    <row r="40171">
      <c r="N40171" s="561" t="n"/>
    </row>
    <row r="40172">
      <c r="N40172" s="561" t="n"/>
    </row>
    <row r="40173">
      <c r="N40173" s="561" t="n"/>
    </row>
    <row r="40174">
      <c r="N40174" s="561" t="n"/>
    </row>
    <row r="40175">
      <c r="N40175" s="561" t="n"/>
    </row>
    <row r="40176">
      <c r="N40176" s="561" t="n"/>
    </row>
    <row r="40177">
      <c r="N40177" s="561" t="n"/>
    </row>
    <row r="40178">
      <c r="N40178" s="561" t="n"/>
    </row>
    <row r="40179">
      <c r="N40179" s="561" t="n"/>
    </row>
    <row r="40180">
      <c r="N40180" s="561" t="n"/>
    </row>
    <row r="40181">
      <c r="N40181" s="561" t="n"/>
    </row>
    <row r="40182">
      <c r="N40182" s="561" t="n"/>
    </row>
    <row r="40183">
      <c r="N40183" s="561" t="n"/>
    </row>
    <row r="40184">
      <c r="N40184" s="561" t="n"/>
    </row>
    <row r="40185">
      <c r="N40185" s="561" t="n"/>
    </row>
    <row r="40186">
      <c r="N40186" s="561" t="n"/>
    </row>
    <row r="40187">
      <c r="N40187" s="561" t="n"/>
    </row>
    <row r="40188">
      <c r="N40188" s="561" t="n"/>
    </row>
    <row r="40189">
      <c r="N40189" s="561" t="n"/>
    </row>
    <row r="40190">
      <c r="N40190" s="561" t="n"/>
    </row>
    <row r="40191">
      <c r="N40191" s="561" t="n"/>
    </row>
    <row r="40192">
      <c r="N40192" s="561" t="n"/>
    </row>
    <row r="40193">
      <c r="N40193" s="561" t="n"/>
    </row>
    <row r="40194">
      <c r="N40194" s="561" t="n"/>
    </row>
    <row r="40195">
      <c r="N40195" s="561" t="n"/>
    </row>
    <row r="40196">
      <c r="N40196" s="561" t="n"/>
    </row>
    <row r="40197">
      <c r="N40197" s="561" t="n"/>
    </row>
    <row r="40198">
      <c r="N40198" s="561" t="n"/>
    </row>
    <row r="40199">
      <c r="N40199" s="561" t="n"/>
    </row>
    <row r="40200">
      <c r="N40200" s="561" t="n"/>
    </row>
    <row r="40201">
      <c r="N40201" s="561" t="n"/>
    </row>
    <row r="40202">
      <c r="N40202" s="561" t="n"/>
    </row>
    <row r="40203">
      <c r="N40203" s="561" t="n"/>
    </row>
    <row r="40204">
      <c r="N40204" s="561" t="n"/>
    </row>
    <row r="40205">
      <c r="N40205" s="561" t="n"/>
    </row>
    <row r="40206">
      <c r="N40206" s="561" t="n"/>
    </row>
    <row r="40207">
      <c r="N40207" s="561" t="n"/>
    </row>
    <row r="40208">
      <c r="N40208" s="561" t="n"/>
    </row>
    <row r="40209">
      <c r="N40209" s="561" t="n"/>
    </row>
    <row r="40210">
      <c r="N40210" s="561" t="n"/>
    </row>
    <row r="40211">
      <c r="N40211" s="561" t="n"/>
    </row>
    <row r="40212">
      <c r="N40212" s="561" t="n"/>
    </row>
    <row r="40213">
      <c r="N40213" s="561" t="n"/>
    </row>
    <row r="40214">
      <c r="N40214" s="561" t="n"/>
    </row>
    <row r="40215">
      <c r="N40215" s="561" t="n"/>
    </row>
    <row r="40216">
      <c r="N40216" s="561" t="n"/>
    </row>
    <row r="40217">
      <c r="N40217" s="561" t="n"/>
    </row>
    <row r="40218">
      <c r="N40218" s="561" t="n"/>
    </row>
    <row r="40219">
      <c r="N40219" s="561" t="n"/>
    </row>
    <row r="40220">
      <c r="N40220" s="561" t="n"/>
    </row>
    <row r="40221">
      <c r="N40221" s="561" t="n"/>
    </row>
    <row r="40222">
      <c r="N40222" s="561" t="n"/>
    </row>
    <row r="40223">
      <c r="N40223" s="561" t="n"/>
    </row>
    <row r="40224">
      <c r="N40224" s="561" t="n"/>
    </row>
    <row r="40225">
      <c r="N40225" s="561" t="n"/>
    </row>
    <row r="40226">
      <c r="N40226" s="561" t="n"/>
    </row>
    <row r="40227">
      <c r="N40227" s="561" t="n"/>
    </row>
    <row r="40228">
      <c r="N40228" s="561" t="n"/>
    </row>
    <row r="40229">
      <c r="N40229" s="561" t="n"/>
    </row>
    <row r="40230">
      <c r="N40230" s="561" t="n"/>
    </row>
    <row r="40231">
      <c r="N40231" s="561" t="n"/>
    </row>
    <row r="40232">
      <c r="N40232" s="561" t="n"/>
    </row>
    <row r="40233">
      <c r="N40233" s="561" t="n"/>
    </row>
    <row r="40234">
      <c r="N40234" s="561" t="n"/>
    </row>
    <row r="40235">
      <c r="N40235" s="561" t="n"/>
    </row>
    <row r="40236">
      <c r="N40236" s="561" t="n"/>
    </row>
    <row r="40237">
      <c r="N40237" s="561" t="n"/>
    </row>
    <row r="40238">
      <c r="N40238" s="561" t="n"/>
    </row>
    <row r="40239">
      <c r="N40239" s="561" t="n"/>
    </row>
    <row r="40240">
      <c r="N40240" s="561" t="n"/>
    </row>
    <row r="40241">
      <c r="N40241" s="561" t="n"/>
    </row>
    <row r="40242">
      <c r="N40242" s="561" t="n"/>
    </row>
    <row r="40243">
      <c r="N40243" s="561" t="n"/>
    </row>
    <row r="40244">
      <c r="N40244" s="561" t="n"/>
    </row>
    <row r="40245">
      <c r="N40245" s="561" t="n"/>
    </row>
    <row r="40246">
      <c r="N40246" s="561" t="n"/>
    </row>
    <row r="40247">
      <c r="N40247" s="561" t="n"/>
    </row>
    <row r="40248">
      <c r="N40248" s="561" t="n"/>
    </row>
    <row r="40249">
      <c r="N40249" s="561" t="n"/>
    </row>
    <row r="40250">
      <c r="N40250" s="561" t="n"/>
    </row>
    <row r="40251">
      <c r="N40251" s="561" t="n"/>
    </row>
    <row r="40252">
      <c r="N40252" s="561" t="n"/>
    </row>
    <row r="40253">
      <c r="N40253" s="561" t="n"/>
    </row>
    <row r="40254">
      <c r="N40254" s="561" t="n"/>
    </row>
    <row r="40255">
      <c r="N40255" s="561" t="n"/>
    </row>
    <row r="40256">
      <c r="N40256" s="561" t="n"/>
    </row>
    <row r="40257">
      <c r="N40257" s="561" t="n"/>
    </row>
    <row r="40258">
      <c r="N40258" s="561" t="n"/>
    </row>
    <row r="40259">
      <c r="N40259" s="561" t="n"/>
    </row>
    <row r="40260">
      <c r="N40260" s="561" t="n"/>
    </row>
    <row r="40261">
      <c r="N40261" s="561" t="n"/>
    </row>
    <row r="40262">
      <c r="N40262" s="561" t="n"/>
    </row>
    <row r="40263">
      <c r="N40263" s="561" t="n"/>
    </row>
    <row r="40264">
      <c r="N40264" s="561" t="n"/>
    </row>
    <row r="40265">
      <c r="N40265" s="561" t="n"/>
    </row>
    <row r="40266">
      <c r="N40266" s="561" t="n"/>
    </row>
    <row r="40267">
      <c r="N40267" s="561" t="n"/>
    </row>
    <row r="40268">
      <c r="N40268" s="561" t="n"/>
    </row>
    <row r="40269">
      <c r="N40269" s="561" t="n"/>
    </row>
    <row r="40270">
      <c r="N40270" s="561" t="n"/>
    </row>
    <row r="40271">
      <c r="N40271" s="561" t="n"/>
    </row>
    <row r="40272">
      <c r="N40272" s="561" t="n"/>
    </row>
    <row r="40273">
      <c r="N40273" s="561" t="n"/>
    </row>
    <row r="40274">
      <c r="N40274" s="561" t="n"/>
    </row>
    <row r="40275">
      <c r="N40275" s="561" t="n"/>
    </row>
    <row r="40276">
      <c r="N40276" s="561" t="n"/>
    </row>
    <row r="40277">
      <c r="N40277" s="561" t="n"/>
    </row>
    <row r="40278">
      <c r="N40278" s="561" t="n"/>
    </row>
    <row r="40279">
      <c r="N40279" s="561" t="n"/>
    </row>
    <row r="40280">
      <c r="N40280" s="561" t="n"/>
    </row>
    <row r="40281">
      <c r="N40281" s="561" t="n"/>
    </row>
    <row r="40282">
      <c r="N40282" s="561" t="n"/>
    </row>
    <row r="40283">
      <c r="N40283" s="561" t="n"/>
    </row>
    <row r="40284">
      <c r="N40284" s="561" t="n"/>
    </row>
    <row r="40285">
      <c r="N40285" s="561" t="n"/>
    </row>
    <row r="40286">
      <c r="N40286" s="561" t="n"/>
    </row>
    <row r="40287">
      <c r="N40287" s="561" t="n"/>
    </row>
    <row r="40288">
      <c r="N40288" s="561" t="n"/>
    </row>
    <row r="40289">
      <c r="N40289" s="561" t="n"/>
    </row>
    <row r="40290">
      <c r="N40290" s="561" t="n"/>
    </row>
    <row r="40291">
      <c r="N40291" s="561" t="n"/>
    </row>
    <row r="40292">
      <c r="N40292" s="561" t="n"/>
    </row>
    <row r="40293">
      <c r="N40293" s="561" t="n"/>
    </row>
    <row r="40294">
      <c r="N40294" s="561" t="n"/>
    </row>
    <row r="40295">
      <c r="N40295" s="561" t="n"/>
    </row>
    <row r="40296">
      <c r="N40296" s="561" t="n"/>
    </row>
    <row r="40297">
      <c r="N40297" s="561" t="n"/>
    </row>
    <row r="40298">
      <c r="N40298" s="561" t="n"/>
    </row>
    <row r="40299">
      <c r="N40299" s="561" t="n"/>
    </row>
    <row r="40300">
      <c r="N40300" s="561" t="n"/>
    </row>
    <row r="40301">
      <c r="N40301" s="561" t="n"/>
    </row>
    <row r="40302">
      <c r="N40302" s="561" t="n"/>
    </row>
    <row r="40303">
      <c r="N40303" s="561" t="n"/>
    </row>
    <row r="40304">
      <c r="N40304" s="561" t="n"/>
    </row>
    <row r="40305">
      <c r="N40305" s="561" t="n"/>
    </row>
    <row r="40306">
      <c r="N40306" s="561" t="n"/>
    </row>
    <row r="40307">
      <c r="N40307" s="561" t="n"/>
    </row>
    <row r="40308">
      <c r="N40308" s="561" t="n"/>
    </row>
    <row r="40309">
      <c r="N40309" s="561" t="n"/>
    </row>
    <row r="40310">
      <c r="N40310" s="561" t="n"/>
    </row>
    <row r="40311">
      <c r="N40311" s="561" t="n"/>
    </row>
    <row r="40312">
      <c r="N40312" s="561" t="n"/>
    </row>
    <row r="40313">
      <c r="N40313" s="561" t="n"/>
    </row>
    <row r="40314">
      <c r="N40314" s="561" t="n"/>
    </row>
    <row r="40315">
      <c r="N40315" s="561" t="n"/>
    </row>
    <row r="40316">
      <c r="N40316" s="561" t="n"/>
    </row>
    <row r="40317">
      <c r="N40317" s="561" t="n"/>
    </row>
    <row r="40318">
      <c r="N40318" s="561" t="n"/>
    </row>
    <row r="40319">
      <c r="N40319" s="561" t="n"/>
    </row>
    <row r="40320">
      <c r="N40320" s="561" t="n"/>
    </row>
    <row r="40321">
      <c r="N40321" s="561" t="n"/>
    </row>
    <row r="40322">
      <c r="N40322" s="561" t="n"/>
    </row>
    <row r="40323">
      <c r="N40323" s="561" t="n"/>
    </row>
    <row r="40324">
      <c r="N40324" s="561" t="n"/>
    </row>
    <row r="40325">
      <c r="N40325" s="561" t="n"/>
    </row>
    <row r="40326">
      <c r="N40326" s="561" t="n"/>
    </row>
    <row r="40327">
      <c r="N40327" s="561" t="n"/>
    </row>
    <row r="40328">
      <c r="N40328" s="561" t="n"/>
    </row>
    <row r="40329">
      <c r="N40329" s="561" t="n"/>
    </row>
    <row r="40330">
      <c r="N40330" s="561" t="n"/>
    </row>
    <row r="40331">
      <c r="N40331" s="561" t="n"/>
    </row>
    <row r="40332">
      <c r="N40332" s="561" t="n"/>
    </row>
    <row r="40333">
      <c r="N40333" s="561" t="n"/>
    </row>
    <row r="40334">
      <c r="N40334" s="561" t="n"/>
    </row>
    <row r="40335">
      <c r="N40335" s="561" t="n"/>
    </row>
    <row r="40336">
      <c r="N40336" s="561" t="n"/>
    </row>
    <row r="40337">
      <c r="N40337" s="561" t="n"/>
    </row>
    <row r="40338">
      <c r="N40338" s="561" t="n"/>
    </row>
    <row r="40339">
      <c r="N40339" s="561" t="n"/>
    </row>
    <row r="40340">
      <c r="N40340" s="561" t="n"/>
    </row>
    <row r="40341">
      <c r="N40341" s="561" t="n"/>
    </row>
    <row r="40342">
      <c r="N40342" s="561" t="n"/>
    </row>
    <row r="40343">
      <c r="N40343" s="561" t="n"/>
    </row>
    <row r="40344">
      <c r="N40344" s="561" t="n"/>
    </row>
    <row r="40345">
      <c r="N40345" s="561" t="n"/>
    </row>
    <row r="40346">
      <c r="N40346" s="561" t="n"/>
    </row>
    <row r="40347">
      <c r="N40347" s="561" t="n"/>
    </row>
    <row r="40348">
      <c r="N40348" s="561" t="n"/>
    </row>
    <row r="40349">
      <c r="N40349" s="561" t="n"/>
    </row>
    <row r="40350">
      <c r="N40350" s="561" t="n"/>
    </row>
    <row r="40351">
      <c r="N40351" s="561" t="n"/>
    </row>
    <row r="40352">
      <c r="N40352" s="561" t="n"/>
    </row>
    <row r="40353">
      <c r="N40353" s="561" t="n"/>
    </row>
    <row r="40354">
      <c r="N40354" s="561" t="n"/>
    </row>
    <row r="40355">
      <c r="N40355" s="561" t="n"/>
    </row>
    <row r="40356">
      <c r="N40356" s="561" t="n"/>
    </row>
    <row r="40357">
      <c r="N40357" s="561" t="n"/>
    </row>
    <row r="40358">
      <c r="N40358" s="561" t="n"/>
    </row>
    <row r="40359">
      <c r="N40359" s="561" t="n"/>
    </row>
    <row r="40360">
      <c r="N40360" s="561" t="n"/>
    </row>
    <row r="40361">
      <c r="N40361" s="561" t="n"/>
    </row>
    <row r="40362">
      <c r="N40362" s="561" t="n"/>
    </row>
    <row r="40363">
      <c r="N40363" s="561" t="n"/>
    </row>
    <row r="40364">
      <c r="N40364" s="561" t="n"/>
    </row>
    <row r="40365">
      <c r="N40365" s="561" t="n"/>
    </row>
    <row r="40366">
      <c r="N40366" s="561" t="n"/>
    </row>
    <row r="40367">
      <c r="N40367" s="561" t="n"/>
    </row>
    <row r="40368">
      <c r="N40368" s="561" t="n"/>
    </row>
    <row r="40369">
      <c r="N40369" s="561" t="n"/>
    </row>
    <row r="40370">
      <c r="N40370" s="561" t="n"/>
    </row>
    <row r="40371">
      <c r="N40371" s="561" t="n"/>
    </row>
    <row r="40372">
      <c r="N40372" s="561" t="n"/>
    </row>
    <row r="40373">
      <c r="N40373" s="561" t="n"/>
    </row>
    <row r="40374">
      <c r="N40374" s="561" t="n"/>
    </row>
    <row r="40375">
      <c r="N40375" s="561" t="n"/>
    </row>
    <row r="40376">
      <c r="N40376" s="561" t="n"/>
    </row>
    <row r="40377">
      <c r="N40377" s="561" t="n"/>
    </row>
    <row r="40378">
      <c r="N40378" s="561" t="n"/>
    </row>
    <row r="40379">
      <c r="N40379" s="561" t="n"/>
    </row>
    <row r="40380">
      <c r="N40380" s="561" t="n"/>
    </row>
    <row r="40381">
      <c r="N40381" s="561" t="n"/>
    </row>
    <row r="40382">
      <c r="N40382" s="561" t="n"/>
    </row>
    <row r="40383">
      <c r="N40383" s="561" t="n"/>
    </row>
    <row r="40384">
      <c r="N40384" s="561" t="n"/>
    </row>
    <row r="40385">
      <c r="N40385" s="561" t="n"/>
    </row>
    <row r="40386">
      <c r="N40386" s="561" t="n"/>
    </row>
    <row r="40387">
      <c r="N40387" s="561" t="n"/>
    </row>
    <row r="40388">
      <c r="N40388" s="561" t="n"/>
    </row>
    <row r="40389">
      <c r="N40389" s="561" t="n"/>
    </row>
    <row r="40390">
      <c r="N40390" s="561" t="n"/>
    </row>
    <row r="40391">
      <c r="N40391" s="561" t="n"/>
    </row>
    <row r="40392">
      <c r="N40392" s="561" t="n"/>
    </row>
    <row r="40393">
      <c r="N40393" s="561" t="n"/>
    </row>
    <row r="40394">
      <c r="N40394" s="561" t="n"/>
    </row>
    <row r="40395">
      <c r="N40395" s="561" t="n"/>
    </row>
    <row r="40396">
      <c r="N40396" s="561" t="n"/>
    </row>
    <row r="40397">
      <c r="N40397" s="561" t="n"/>
    </row>
    <row r="40398">
      <c r="N40398" s="561" t="n"/>
    </row>
    <row r="40399">
      <c r="N40399" s="561" t="n"/>
    </row>
    <row r="40400">
      <c r="N40400" s="561" t="n"/>
    </row>
    <row r="40401">
      <c r="N40401" s="561" t="n"/>
    </row>
    <row r="40402">
      <c r="N40402" s="561" t="n"/>
    </row>
    <row r="40403">
      <c r="N40403" s="561" t="n"/>
    </row>
    <row r="40404">
      <c r="N40404" s="561" t="n"/>
    </row>
    <row r="40405">
      <c r="N40405" s="561" t="n"/>
    </row>
    <row r="40406">
      <c r="N40406" s="561" t="n"/>
    </row>
    <row r="40407">
      <c r="N40407" s="561" t="n"/>
    </row>
    <row r="40408">
      <c r="N40408" s="561" t="n"/>
    </row>
    <row r="40409">
      <c r="N40409" s="561" t="n"/>
    </row>
    <row r="40410">
      <c r="N40410" s="561" t="n"/>
    </row>
    <row r="40411">
      <c r="N40411" s="561" t="n"/>
    </row>
    <row r="40412">
      <c r="N40412" s="561" t="n"/>
    </row>
    <row r="40413">
      <c r="N40413" s="561" t="n"/>
    </row>
    <row r="40414">
      <c r="N40414" s="561" t="n"/>
    </row>
    <row r="40415">
      <c r="N40415" s="561" t="n"/>
    </row>
    <row r="40416">
      <c r="N40416" s="561" t="n"/>
    </row>
    <row r="40417">
      <c r="N40417" s="561" t="n"/>
    </row>
    <row r="40418">
      <c r="N40418" s="561" t="n"/>
    </row>
    <row r="40419">
      <c r="N40419" s="561" t="n"/>
    </row>
    <row r="40420">
      <c r="N40420" s="561" t="n"/>
    </row>
    <row r="40421">
      <c r="N40421" s="561" t="n"/>
    </row>
    <row r="40422">
      <c r="N40422" s="561" t="n"/>
    </row>
    <row r="40423">
      <c r="N40423" s="561" t="n"/>
    </row>
    <row r="40424">
      <c r="N40424" s="561" t="n"/>
    </row>
    <row r="40425">
      <c r="N40425" s="561" t="n"/>
    </row>
    <row r="40426">
      <c r="N40426" s="561" t="n"/>
    </row>
    <row r="40427">
      <c r="N40427" s="561" t="n"/>
    </row>
    <row r="40428">
      <c r="N40428" s="561" t="n"/>
    </row>
    <row r="40429">
      <c r="N40429" s="561" t="n"/>
    </row>
    <row r="40430">
      <c r="N40430" s="561" t="n"/>
    </row>
    <row r="40431">
      <c r="N40431" s="561" t="n"/>
    </row>
    <row r="40432">
      <c r="N40432" s="561" t="n"/>
    </row>
    <row r="40433">
      <c r="N40433" s="561" t="n"/>
    </row>
    <row r="40434">
      <c r="N40434" s="561" t="n"/>
    </row>
    <row r="40435">
      <c r="N40435" s="561" t="n"/>
    </row>
    <row r="40436">
      <c r="N40436" s="561" t="n"/>
    </row>
    <row r="40437">
      <c r="N40437" s="561" t="n"/>
    </row>
    <row r="40438">
      <c r="N40438" s="561" t="n"/>
    </row>
    <row r="40439">
      <c r="N40439" s="561" t="n"/>
    </row>
    <row r="40440">
      <c r="N40440" s="561" t="n"/>
    </row>
    <row r="40441">
      <c r="N40441" s="561" t="n"/>
    </row>
    <row r="40442">
      <c r="N40442" s="561" t="n"/>
    </row>
    <row r="40443">
      <c r="N40443" s="561" t="n"/>
    </row>
    <row r="40444">
      <c r="N40444" s="561" t="n"/>
    </row>
    <row r="40445">
      <c r="N40445" s="561" t="n"/>
    </row>
    <row r="40446">
      <c r="N40446" s="561" t="n"/>
    </row>
    <row r="40447">
      <c r="N40447" s="561" t="n"/>
    </row>
    <row r="40448">
      <c r="N40448" s="561" t="n"/>
    </row>
    <row r="40449">
      <c r="N40449" s="561" t="n"/>
    </row>
    <row r="40450">
      <c r="N40450" s="561" t="n"/>
    </row>
    <row r="40451">
      <c r="N40451" s="561" t="n"/>
    </row>
    <row r="40452">
      <c r="N40452" s="561" t="n"/>
    </row>
    <row r="40453">
      <c r="N40453" s="561" t="n"/>
    </row>
    <row r="40454">
      <c r="N40454" s="561" t="n"/>
    </row>
    <row r="40455">
      <c r="N40455" s="561" t="n"/>
    </row>
    <row r="40456">
      <c r="N40456" s="561" t="n"/>
    </row>
    <row r="40457">
      <c r="N40457" s="561" t="n"/>
    </row>
    <row r="40458">
      <c r="N40458" s="561" t="n"/>
    </row>
    <row r="40459">
      <c r="N40459" s="561" t="n"/>
    </row>
    <row r="40460">
      <c r="N40460" s="561" t="n"/>
    </row>
    <row r="40461">
      <c r="N40461" s="561" t="n"/>
    </row>
    <row r="40462">
      <c r="N40462" s="561" t="n"/>
    </row>
    <row r="40463">
      <c r="N40463" s="561" t="n"/>
    </row>
    <row r="40464">
      <c r="N40464" s="561" t="n"/>
    </row>
    <row r="40465">
      <c r="N40465" s="561" t="n"/>
    </row>
    <row r="40466">
      <c r="N40466" s="561" t="n"/>
    </row>
    <row r="40467">
      <c r="N40467" s="561" t="n"/>
    </row>
    <row r="40468">
      <c r="N40468" s="561" t="n"/>
    </row>
    <row r="40469">
      <c r="N40469" s="561" t="n"/>
    </row>
    <row r="40470">
      <c r="N40470" s="561" t="n"/>
    </row>
    <row r="40471">
      <c r="N40471" s="561" t="n"/>
    </row>
    <row r="40472">
      <c r="N40472" s="561" t="n"/>
    </row>
    <row r="40473">
      <c r="N40473" s="561" t="n"/>
    </row>
    <row r="40474">
      <c r="N40474" s="561" t="n"/>
    </row>
    <row r="40475">
      <c r="N40475" s="561" t="n"/>
    </row>
    <row r="40476">
      <c r="N40476" s="561" t="n"/>
    </row>
    <row r="40477">
      <c r="N40477" s="561" t="n"/>
    </row>
    <row r="40478">
      <c r="N40478" s="561" t="n"/>
    </row>
    <row r="40479">
      <c r="N40479" s="561" t="n"/>
    </row>
    <row r="40480">
      <c r="N40480" s="561" t="n"/>
    </row>
    <row r="40481">
      <c r="N40481" s="561" t="n"/>
    </row>
    <row r="40482">
      <c r="N40482" s="561" t="n"/>
    </row>
    <row r="40483">
      <c r="N40483" s="561" t="n"/>
    </row>
    <row r="40484">
      <c r="N40484" s="561" t="n"/>
    </row>
    <row r="40485">
      <c r="N40485" s="561" t="n"/>
    </row>
    <row r="40486">
      <c r="N40486" s="561" t="n"/>
    </row>
    <row r="40487">
      <c r="N40487" s="561" t="n"/>
    </row>
    <row r="40488">
      <c r="N40488" s="561" t="n"/>
    </row>
    <row r="40489">
      <c r="N40489" s="561" t="n"/>
    </row>
    <row r="40490">
      <c r="N40490" s="561" t="n"/>
    </row>
    <row r="40491">
      <c r="N40491" s="561" t="n"/>
    </row>
    <row r="40492">
      <c r="N40492" s="561" t="n"/>
    </row>
    <row r="40493">
      <c r="N40493" s="561" t="n"/>
    </row>
    <row r="40494">
      <c r="N40494" s="561" t="n"/>
    </row>
    <row r="40495">
      <c r="N40495" s="561" t="n"/>
    </row>
    <row r="40496">
      <c r="N40496" s="561" t="n"/>
    </row>
    <row r="40497">
      <c r="N40497" s="561" t="n"/>
    </row>
    <row r="40498">
      <c r="N40498" s="561" t="n"/>
    </row>
    <row r="40499">
      <c r="N40499" s="561" t="n"/>
    </row>
    <row r="40500">
      <c r="N40500" s="561" t="n"/>
    </row>
    <row r="40501">
      <c r="N40501" s="561" t="n"/>
    </row>
    <row r="40502">
      <c r="N40502" s="561" t="n"/>
    </row>
    <row r="40503">
      <c r="N40503" s="561" t="n"/>
    </row>
    <row r="40504">
      <c r="N40504" s="561" t="n"/>
    </row>
    <row r="40505">
      <c r="N40505" s="561" t="n"/>
    </row>
    <row r="40506">
      <c r="N40506" s="561" t="n"/>
    </row>
    <row r="40507">
      <c r="N40507" s="561" t="n"/>
    </row>
    <row r="40508">
      <c r="N40508" s="561" t="n"/>
    </row>
    <row r="40509">
      <c r="N40509" s="561" t="n"/>
    </row>
    <row r="40510">
      <c r="N40510" s="561" t="n"/>
    </row>
    <row r="40511">
      <c r="N40511" s="561" t="n"/>
    </row>
    <row r="40512">
      <c r="N40512" s="561" t="n"/>
    </row>
    <row r="40513">
      <c r="N40513" s="561" t="n"/>
    </row>
    <row r="40514">
      <c r="N40514" s="561" t="n"/>
    </row>
    <row r="40515">
      <c r="N40515" s="561" t="n"/>
    </row>
    <row r="40516">
      <c r="N40516" s="561" t="n"/>
    </row>
    <row r="40517">
      <c r="N40517" s="561" t="n"/>
    </row>
    <row r="40518">
      <c r="N40518" s="561" t="n"/>
    </row>
    <row r="40519">
      <c r="N40519" s="561" t="n"/>
    </row>
    <row r="40520">
      <c r="N40520" s="561" t="n"/>
    </row>
    <row r="40521">
      <c r="N40521" s="561" t="n"/>
    </row>
    <row r="40522">
      <c r="N40522" s="561" t="n"/>
    </row>
    <row r="40523">
      <c r="N40523" s="561" t="n"/>
    </row>
    <row r="40524">
      <c r="N40524" s="561" t="n"/>
    </row>
    <row r="40525">
      <c r="N40525" s="561" t="n"/>
    </row>
    <row r="40526">
      <c r="N40526" s="561" t="n"/>
    </row>
    <row r="40527">
      <c r="N40527" s="561" t="n"/>
    </row>
    <row r="40528">
      <c r="N40528" s="561" t="n"/>
    </row>
    <row r="40529">
      <c r="N40529" s="561" t="n"/>
    </row>
    <row r="40530">
      <c r="N40530" s="561" t="n"/>
    </row>
    <row r="40531">
      <c r="N40531" s="561" t="n"/>
    </row>
    <row r="40532">
      <c r="N40532" s="561" t="n"/>
    </row>
    <row r="40533">
      <c r="N40533" s="561" t="n"/>
    </row>
    <row r="40534">
      <c r="N40534" s="561" t="n"/>
    </row>
    <row r="40535">
      <c r="N40535" s="561" t="n"/>
    </row>
    <row r="40536">
      <c r="N40536" s="561" t="n"/>
    </row>
    <row r="40537">
      <c r="N40537" s="561" t="n"/>
    </row>
    <row r="40538">
      <c r="N40538" s="561" t="n"/>
    </row>
    <row r="40539">
      <c r="N40539" s="561" t="n"/>
    </row>
    <row r="40540">
      <c r="N40540" s="561" t="n"/>
    </row>
    <row r="40541">
      <c r="N40541" s="561" t="n"/>
    </row>
    <row r="40542">
      <c r="N40542" s="561" t="n"/>
    </row>
    <row r="40543">
      <c r="N40543" s="561" t="n"/>
    </row>
    <row r="40544">
      <c r="N40544" s="561" t="n"/>
    </row>
    <row r="40545">
      <c r="N40545" s="561" t="n"/>
    </row>
    <row r="40546">
      <c r="N40546" s="561" t="n"/>
    </row>
    <row r="40547">
      <c r="N40547" s="561" t="n"/>
    </row>
    <row r="40548">
      <c r="N40548" s="561" t="n"/>
    </row>
    <row r="40549">
      <c r="N40549" s="561" t="n"/>
    </row>
    <row r="40550">
      <c r="N40550" s="561" t="n"/>
    </row>
    <row r="40551">
      <c r="N40551" s="561" t="n"/>
    </row>
    <row r="40552">
      <c r="N40552" s="561" t="n"/>
    </row>
    <row r="40553">
      <c r="N40553" s="561" t="n"/>
    </row>
    <row r="40554">
      <c r="N40554" s="561" t="n"/>
    </row>
    <row r="40555">
      <c r="N40555" s="561" t="n"/>
    </row>
    <row r="40556">
      <c r="N40556" s="561" t="n"/>
    </row>
    <row r="40557">
      <c r="N40557" s="561" t="n"/>
    </row>
    <row r="40558">
      <c r="N40558" s="561" t="n"/>
    </row>
    <row r="40559">
      <c r="N40559" s="561" t="n"/>
    </row>
    <row r="40560">
      <c r="N40560" s="561" t="n"/>
    </row>
    <row r="40561">
      <c r="N40561" s="561" t="n"/>
    </row>
    <row r="40562">
      <c r="N40562" s="561" t="n"/>
    </row>
    <row r="40563">
      <c r="N40563" s="561" t="n"/>
    </row>
    <row r="40564">
      <c r="N40564" s="561" t="n"/>
    </row>
    <row r="40565">
      <c r="N40565" s="561" t="n"/>
    </row>
    <row r="40566">
      <c r="N40566" s="561" t="n"/>
    </row>
    <row r="40567">
      <c r="N40567" s="561" t="n"/>
    </row>
    <row r="40568">
      <c r="N40568" s="561" t="n"/>
    </row>
    <row r="40569">
      <c r="N40569" s="561" t="n"/>
    </row>
    <row r="40570">
      <c r="N40570" s="561" t="n"/>
    </row>
    <row r="40571">
      <c r="N40571" s="561" t="n"/>
    </row>
    <row r="40572">
      <c r="N40572" s="561" t="n"/>
    </row>
    <row r="40573">
      <c r="N40573" s="561" t="n"/>
    </row>
    <row r="40574">
      <c r="N40574" s="561" t="n"/>
    </row>
    <row r="40575">
      <c r="N40575" s="561" t="n"/>
    </row>
    <row r="40576">
      <c r="N40576" s="561" t="n"/>
    </row>
    <row r="40577">
      <c r="N40577" s="561" t="n"/>
    </row>
    <row r="40578">
      <c r="N40578" s="561" t="n"/>
    </row>
    <row r="40579">
      <c r="N40579" s="561" t="n"/>
    </row>
    <row r="40580">
      <c r="N40580" s="561" t="n"/>
    </row>
    <row r="40581">
      <c r="N40581" s="561" t="n"/>
    </row>
    <row r="40582">
      <c r="N40582" s="561" t="n"/>
    </row>
    <row r="40583">
      <c r="N40583" s="561" t="n"/>
    </row>
    <row r="40584">
      <c r="N40584" s="561" t="n"/>
    </row>
    <row r="40585">
      <c r="N40585" s="561" t="n"/>
    </row>
    <row r="40586">
      <c r="N40586" s="561" t="n"/>
    </row>
    <row r="40587">
      <c r="N40587" s="561" t="n"/>
    </row>
    <row r="40588">
      <c r="N40588" s="561" t="n"/>
    </row>
    <row r="40589">
      <c r="N40589" s="561" t="n"/>
    </row>
    <row r="40590">
      <c r="N40590" s="561" t="n"/>
    </row>
    <row r="40591">
      <c r="N40591" s="561" t="n"/>
    </row>
    <row r="40592">
      <c r="N40592" s="561" t="n"/>
    </row>
    <row r="40593">
      <c r="N40593" s="561" t="n"/>
    </row>
    <row r="40594">
      <c r="N40594" s="561" t="n"/>
    </row>
    <row r="40595">
      <c r="N40595" s="561" t="n"/>
    </row>
    <row r="40596">
      <c r="N40596" s="561" t="n"/>
    </row>
    <row r="40597">
      <c r="N40597" s="561" t="n"/>
    </row>
    <row r="40598">
      <c r="N40598" s="561" t="n"/>
    </row>
    <row r="40599">
      <c r="N40599" s="561" t="n"/>
    </row>
    <row r="40600">
      <c r="N40600" s="561" t="n"/>
    </row>
    <row r="40601">
      <c r="N40601" s="561" t="n"/>
    </row>
    <row r="40602">
      <c r="N40602" s="561" t="n"/>
    </row>
    <row r="40603">
      <c r="N40603" s="561" t="n"/>
    </row>
    <row r="40604">
      <c r="N40604" s="561" t="n"/>
    </row>
    <row r="40605">
      <c r="N40605" s="561" t="n"/>
    </row>
    <row r="40606">
      <c r="N40606" s="561" t="n"/>
    </row>
    <row r="40607">
      <c r="N40607" s="561" t="n"/>
    </row>
    <row r="40608">
      <c r="N40608" s="561" t="n"/>
    </row>
    <row r="40609">
      <c r="N40609" s="561" t="n"/>
    </row>
    <row r="40610">
      <c r="N40610" s="561" t="n"/>
    </row>
    <row r="40611">
      <c r="N40611" s="561" t="n"/>
    </row>
    <row r="40612">
      <c r="N40612" s="561" t="n"/>
    </row>
    <row r="40613">
      <c r="N40613" s="561" t="n"/>
    </row>
    <row r="40614">
      <c r="N40614" s="561" t="n"/>
    </row>
    <row r="40615">
      <c r="N40615" s="561" t="n"/>
    </row>
    <row r="40616">
      <c r="N40616" s="561" t="n"/>
    </row>
    <row r="40617">
      <c r="N40617" s="561" t="n"/>
    </row>
    <row r="40618">
      <c r="N40618" s="561" t="n"/>
    </row>
    <row r="40619">
      <c r="N40619" s="561" t="n"/>
    </row>
    <row r="40620">
      <c r="N40620" s="561" t="n"/>
    </row>
    <row r="40621">
      <c r="N40621" s="561" t="n"/>
    </row>
    <row r="40622">
      <c r="N40622" s="561" t="n"/>
    </row>
    <row r="40623">
      <c r="N40623" s="561" t="n"/>
    </row>
    <row r="40624">
      <c r="N40624" s="561" t="n"/>
    </row>
    <row r="40625">
      <c r="N40625" s="561" t="n"/>
    </row>
    <row r="40626">
      <c r="N40626" s="561" t="n"/>
    </row>
    <row r="40627">
      <c r="N40627" s="561" t="n"/>
    </row>
    <row r="40628">
      <c r="N40628" s="561" t="n"/>
    </row>
    <row r="40629">
      <c r="N40629" s="561" t="n"/>
    </row>
    <row r="40630">
      <c r="N40630" s="561" t="n"/>
    </row>
    <row r="40631">
      <c r="N40631" s="561" t="n"/>
    </row>
    <row r="40632">
      <c r="N40632" s="561" t="n"/>
    </row>
    <row r="40633">
      <c r="N40633" s="561" t="n"/>
    </row>
    <row r="40634">
      <c r="N40634" s="561" t="n"/>
    </row>
    <row r="40635">
      <c r="N40635" s="561" t="n"/>
    </row>
    <row r="40636">
      <c r="N40636" s="561" t="n"/>
    </row>
    <row r="40637">
      <c r="N40637" s="561" t="n"/>
    </row>
    <row r="40638">
      <c r="N40638" s="561" t="n"/>
    </row>
    <row r="40639">
      <c r="N40639" s="561" t="n"/>
    </row>
    <row r="40640">
      <c r="N40640" s="561" t="n"/>
    </row>
    <row r="40641">
      <c r="N40641" s="561" t="n"/>
    </row>
    <row r="40642">
      <c r="N40642" s="561" t="n"/>
    </row>
    <row r="40643">
      <c r="N40643" s="561" t="n"/>
    </row>
    <row r="40644">
      <c r="N40644" s="561" t="n"/>
    </row>
    <row r="40645">
      <c r="N40645" s="561" t="n"/>
    </row>
    <row r="40646">
      <c r="N40646" s="561" t="n"/>
    </row>
    <row r="40647">
      <c r="N40647" s="561" t="n"/>
    </row>
    <row r="40648">
      <c r="N40648" s="561" t="n"/>
    </row>
    <row r="40649">
      <c r="N40649" s="561" t="n"/>
    </row>
    <row r="40650">
      <c r="N40650" s="561" t="n"/>
    </row>
    <row r="40651">
      <c r="N40651" s="561" t="n"/>
    </row>
    <row r="40652">
      <c r="N40652" s="561" t="n"/>
    </row>
    <row r="40653">
      <c r="N40653" s="561" t="n"/>
    </row>
    <row r="40654">
      <c r="N40654" s="561" t="n"/>
    </row>
    <row r="40655">
      <c r="N40655" s="561" t="n"/>
    </row>
    <row r="40656">
      <c r="N40656" s="561" t="n"/>
    </row>
    <row r="40657">
      <c r="N40657" s="561" t="n"/>
    </row>
    <row r="40658">
      <c r="N40658" s="561" t="n"/>
    </row>
    <row r="40659">
      <c r="N40659" s="561" t="n"/>
    </row>
    <row r="40660">
      <c r="N40660" s="561" t="n"/>
    </row>
    <row r="40661">
      <c r="N40661" s="561" t="n"/>
    </row>
    <row r="40662">
      <c r="N40662" s="561" t="n"/>
    </row>
    <row r="40663">
      <c r="N40663" s="561" t="n"/>
    </row>
    <row r="40664">
      <c r="N40664" s="561" t="n"/>
    </row>
    <row r="40665">
      <c r="N40665" s="561" t="n"/>
    </row>
    <row r="40666">
      <c r="N40666" s="561" t="n"/>
    </row>
    <row r="40667">
      <c r="N40667" s="561" t="n"/>
    </row>
    <row r="40668">
      <c r="N40668" s="561" t="n"/>
    </row>
    <row r="40669">
      <c r="N40669" s="561" t="n"/>
    </row>
    <row r="40670">
      <c r="N40670" s="561" t="n"/>
    </row>
    <row r="40671">
      <c r="N40671" s="561" t="n"/>
    </row>
    <row r="40672">
      <c r="N40672" s="561" t="n"/>
    </row>
    <row r="40673">
      <c r="N40673" s="561" t="n"/>
    </row>
    <row r="40674">
      <c r="N40674" s="561" t="n"/>
    </row>
    <row r="40675">
      <c r="N40675" s="561" t="n"/>
    </row>
    <row r="40676">
      <c r="N40676" s="561" t="n"/>
    </row>
    <row r="40677">
      <c r="N40677" s="561" t="n"/>
    </row>
    <row r="40678">
      <c r="N40678" s="561" t="n"/>
    </row>
    <row r="40679">
      <c r="N40679" s="561" t="n"/>
    </row>
    <row r="40680">
      <c r="N40680" s="561" t="n"/>
    </row>
    <row r="40681">
      <c r="N40681" s="561" t="n"/>
    </row>
    <row r="40682">
      <c r="N40682" s="561" t="n"/>
    </row>
    <row r="40683">
      <c r="N40683" s="561" t="n"/>
    </row>
    <row r="40684">
      <c r="N40684" s="561" t="n"/>
    </row>
    <row r="40685">
      <c r="N40685" s="561" t="n"/>
    </row>
    <row r="40686">
      <c r="N40686" s="561" t="n"/>
    </row>
    <row r="40687">
      <c r="N40687" s="561" t="n"/>
    </row>
    <row r="40688">
      <c r="N40688" s="561" t="n"/>
    </row>
    <row r="40689">
      <c r="N40689" s="561" t="n"/>
    </row>
    <row r="40690">
      <c r="N40690" s="561" t="n"/>
    </row>
    <row r="40691">
      <c r="N40691" s="561" t="n"/>
    </row>
    <row r="40692">
      <c r="N40692" s="561" t="n"/>
    </row>
    <row r="40693">
      <c r="N40693" s="561" t="n"/>
    </row>
    <row r="40694">
      <c r="N40694" s="561" t="n"/>
    </row>
    <row r="40695">
      <c r="N40695" s="561" t="n"/>
    </row>
    <row r="40696">
      <c r="N40696" s="561" t="n"/>
    </row>
    <row r="40697">
      <c r="N40697" s="561" t="n"/>
    </row>
    <row r="40698">
      <c r="N40698" s="561" t="n"/>
    </row>
    <row r="40699">
      <c r="N40699" s="561" t="n"/>
    </row>
    <row r="40700">
      <c r="N40700" s="561" t="n"/>
    </row>
    <row r="40701">
      <c r="N40701" s="561" t="n"/>
    </row>
    <row r="40702">
      <c r="N40702" s="561" t="n"/>
    </row>
    <row r="40703">
      <c r="N40703" s="561" t="n"/>
    </row>
    <row r="40704">
      <c r="N40704" s="561" t="n"/>
    </row>
    <row r="40705">
      <c r="N40705" s="561" t="n"/>
    </row>
    <row r="40706">
      <c r="N40706" s="561" t="n"/>
    </row>
    <row r="40707">
      <c r="N40707" s="561" t="n"/>
    </row>
    <row r="40708">
      <c r="N40708" s="561" t="n"/>
    </row>
    <row r="40709">
      <c r="N40709" s="561" t="n"/>
    </row>
    <row r="40710">
      <c r="N40710" s="561" t="n"/>
    </row>
    <row r="40711">
      <c r="N40711" s="561" t="n"/>
    </row>
    <row r="40712">
      <c r="N40712" s="561" t="n"/>
    </row>
    <row r="40713">
      <c r="N40713" s="561" t="n"/>
    </row>
    <row r="40714">
      <c r="N40714" s="561" t="n"/>
    </row>
    <row r="40715">
      <c r="N40715" s="561" t="n"/>
    </row>
    <row r="40716">
      <c r="N40716" s="561" t="n"/>
    </row>
    <row r="40717">
      <c r="N40717" s="561" t="n"/>
    </row>
    <row r="40718">
      <c r="N40718" s="561" t="n"/>
    </row>
    <row r="40719">
      <c r="N40719" s="561" t="n"/>
    </row>
    <row r="40720">
      <c r="N40720" s="561" t="n"/>
    </row>
    <row r="40721">
      <c r="N40721" s="561" t="n"/>
    </row>
    <row r="40722">
      <c r="N40722" s="561" t="n"/>
    </row>
    <row r="40723">
      <c r="N40723" s="561" t="n"/>
    </row>
    <row r="40724">
      <c r="N40724" s="561" t="n"/>
    </row>
    <row r="40725">
      <c r="N40725" s="561" t="n"/>
    </row>
    <row r="40726">
      <c r="N40726" s="561" t="n"/>
    </row>
    <row r="40727">
      <c r="N40727" s="561" t="n"/>
    </row>
    <row r="40728">
      <c r="N40728" s="561" t="n"/>
    </row>
    <row r="40729">
      <c r="N40729" s="561" t="n"/>
    </row>
    <row r="40730">
      <c r="N40730" s="561" t="n"/>
    </row>
    <row r="40731">
      <c r="N40731" s="561" t="n"/>
    </row>
    <row r="40732">
      <c r="N40732" s="561" t="n"/>
    </row>
    <row r="40733">
      <c r="N40733" s="561" t="n"/>
    </row>
    <row r="40734">
      <c r="N40734" s="561" t="n"/>
    </row>
    <row r="40735">
      <c r="N40735" s="561" t="n"/>
    </row>
    <row r="40736">
      <c r="N40736" s="561" t="n"/>
    </row>
    <row r="40737">
      <c r="N40737" s="561" t="n"/>
    </row>
    <row r="40738">
      <c r="N40738" s="561" t="n"/>
    </row>
    <row r="40739">
      <c r="N40739" s="561" t="n"/>
    </row>
    <row r="40740">
      <c r="N40740" s="561" t="n"/>
    </row>
    <row r="40741">
      <c r="N40741" s="561" t="n"/>
    </row>
    <row r="40742">
      <c r="N40742" s="561" t="n"/>
    </row>
    <row r="40743">
      <c r="N40743" s="561" t="n"/>
    </row>
    <row r="40744">
      <c r="N40744" s="561" t="n"/>
    </row>
    <row r="40745">
      <c r="N40745" s="561" t="n"/>
    </row>
    <row r="40746">
      <c r="N40746" s="561" t="n"/>
    </row>
    <row r="40747">
      <c r="N40747" s="561" t="n"/>
    </row>
    <row r="40748">
      <c r="N40748" s="561" t="n"/>
    </row>
    <row r="40749">
      <c r="N40749" s="561" t="n"/>
    </row>
    <row r="40750">
      <c r="N40750" s="561" t="n"/>
    </row>
    <row r="40751">
      <c r="N40751" s="561" t="n"/>
    </row>
    <row r="40752">
      <c r="N40752" s="561" t="n"/>
    </row>
    <row r="40753">
      <c r="N40753" s="561" t="n"/>
    </row>
    <row r="40754">
      <c r="N40754" s="561" t="n"/>
    </row>
    <row r="40755">
      <c r="N40755" s="561" t="n"/>
    </row>
    <row r="40756">
      <c r="N40756" s="561" t="n"/>
    </row>
    <row r="40757">
      <c r="N40757" s="561" t="n"/>
    </row>
    <row r="40758">
      <c r="N40758" s="561" t="n"/>
    </row>
    <row r="40759">
      <c r="N40759" s="561" t="n"/>
    </row>
    <row r="40760">
      <c r="N40760" s="561" t="n"/>
    </row>
    <row r="40761">
      <c r="N40761" s="561" t="n"/>
    </row>
    <row r="40762">
      <c r="N40762" s="561" t="n"/>
    </row>
    <row r="40763">
      <c r="N40763" s="561" t="n"/>
    </row>
    <row r="40764">
      <c r="N40764" s="561" t="n"/>
    </row>
    <row r="40765">
      <c r="N40765" s="561" t="n"/>
    </row>
    <row r="40766">
      <c r="N40766" s="561" t="n"/>
    </row>
    <row r="40767">
      <c r="N40767" s="561" t="n"/>
    </row>
    <row r="40768">
      <c r="N40768" s="561" t="n"/>
    </row>
    <row r="40769">
      <c r="N40769" s="561" t="n"/>
    </row>
    <row r="40770">
      <c r="N40770" s="561" t="n"/>
    </row>
    <row r="40771">
      <c r="N40771" s="561" t="n"/>
    </row>
    <row r="40772">
      <c r="N40772" s="561" t="n"/>
    </row>
    <row r="40773">
      <c r="N40773" s="561" t="n"/>
    </row>
    <row r="40774">
      <c r="N40774" s="561" t="n"/>
    </row>
    <row r="40775">
      <c r="N40775" s="561" t="n"/>
    </row>
    <row r="40776">
      <c r="N40776" s="561" t="n"/>
    </row>
    <row r="40777">
      <c r="N40777" s="561" t="n"/>
    </row>
    <row r="40778">
      <c r="N40778" s="561" t="n"/>
    </row>
    <row r="40779">
      <c r="N40779" s="561" t="n"/>
    </row>
    <row r="40780">
      <c r="N40780" s="561" t="n"/>
    </row>
    <row r="40781">
      <c r="N40781" s="561" t="n"/>
    </row>
    <row r="40782">
      <c r="N40782" s="561" t="n"/>
    </row>
    <row r="40783">
      <c r="N40783" s="561" t="n"/>
    </row>
    <row r="40784">
      <c r="N40784" s="561" t="n"/>
    </row>
    <row r="40785">
      <c r="N40785" s="561" t="n"/>
    </row>
    <row r="40786">
      <c r="N40786" s="561" t="n"/>
    </row>
    <row r="40787">
      <c r="N40787" s="561" t="n"/>
    </row>
    <row r="40788">
      <c r="N40788" s="561" t="n"/>
    </row>
    <row r="40789">
      <c r="N40789" s="561" t="n"/>
    </row>
    <row r="40790">
      <c r="N40790" s="561" t="n"/>
    </row>
    <row r="40791">
      <c r="N40791" s="561" t="n"/>
    </row>
    <row r="40792">
      <c r="N40792" s="561" t="n"/>
    </row>
    <row r="40793">
      <c r="N40793" s="561" t="n"/>
    </row>
    <row r="40794">
      <c r="N40794" s="561" t="n"/>
    </row>
    <row r="40795">
      <c r="N40795" s="561" t="n"/>
    </row>
    <row r="40796">
      <c r="N40796" s="561" t="n"/>
    </row>
    <row r="40797">
      <c r="N40797" s="561" t="n"/>
    </row>
    <row r="40798">
      <c r="N40798" s="561" t="n"/>
    </row>
    <row r="40799">
      <c r="N40799" s="561" t="n"/>
    </row>
    <row r="40800">
      <c r="N40800" s="561" t="n"/>
    </row>
    <row r="40801">
      <c r="N40801" s="561" t="n"/>
    </row>
    <row r="40802">
      <c r="N40802" s="561" t="n"/>
    </row>
    <row r="40803">
      <c r="N40803" s="561" t="n"/>
    </row>
    <row r="40804">
      <c r="N40804" s="561" t="n"/>
    </row>
    <row r="40805">
      <c r="N40805" s="561" t="n"/>
    </row>
    <row r="40806">
      <c r="N40806" s="561" t="n"/>
    </row>
    <row r="40807">
      <c r="N40807" s="561" t="n"/>
    </row>
    <row r="40808">
      <c r="N40808" s="561" t="n"/>
    </row>
    <row r="40809">
      <c r="N40809" s="561" t="n"/>
    </row>
    <row r="40810">
      <c r="N40810" s="561" t="n"/>
    </row>
    <row r="40811">
      <c r="N40811" s="561" t="n"/>
    </row>
    <row r="40812">
      <c r="N40812" s="561" t="n"/>
    </row>
    <row r="40813">
      <c r="N40813" s="561" t="n"/>
    </row>
    <row r="40814">
      <c r="N40814" s="561" t="n"/>
    </row>
    <row r="40815">
      <c r="N40815" s="561" t="n"/>
    </row>
    <row r="40816">
      <c r="N40816" s="561" t="n"/>
    </row>
    <row r="40817">
      <c r="N40817" s="561" t="n"/>
    </row>
    <row r="40818">
      <c r="N40818" s="561" t="n"/>
    </row>
    <row r="40819">
      <c r="N40819" s="561" t="n"/>
    </row>
    <row r="40820">
      <c r="N40820" s="561" t="n"/>
    </row>
    <row r="40821">
      <c r="N40821" s="561" t="n"/>
    </row>
    <row r="40822">
      <c r="N40822" s="561" t="n"/>
    </row>
    <row r="40823">
      <c r="N40823" s="561" t="n"/>
    </row>
    <row r="40824">
      <c r="N40824" s="561" t="n"/>
    </row>
    <row r="40825">
      <c r="N40825" s="561" t="n"/>
    </row>
    <row r="40826">
      <c r="N40826" s="561" t="n"/>
    </row>
    <row r="40827">
      <c r="N40827" s="561" t="n"/>
    </row>
    <row r="40828">
      <c r="N40828" s="561" t="n"/>
    </row>
    <row r="40829">
      <c r="N40829" s="561" t="n"/>
    </row>
    <row r="40830">
      <c r="N40830" s="561" t="n"/>
    </row>
    <row r="40831">
      <c r="N40831" s="561" t="n"/>
    </row>
    <row r="40832">
      <c r="N40832" s="561" t="n"/>
    </row>
    <row r="40833">
      <c r="N40833" s="561" t="n"/>
    </row>
    <row r="40834">
      <c r="N40834" s="561" t="n"/>
    </row>
    <row r="40835">
      <c r="N40835" s="561" t="n"/>
    </row>
    <row r="40836">
      <c r="N40836" s="561" t="n"/>
    </row>
    <row r="40837">
      <c r="N40837" s="561" t="n"/>
    </row>
    <row r="40838">
      <c r="N40838" s="561" t="n"/>
    </row>
    <row r="40839">
      <c r="N40839" s="561" t="n"/>
    </row>
    <row r="40840">
      <c r="N40840" s="561" t="n"/>
    </row>
    <row r="40841">
      <c r="N40841" s="561" t="n"/>
    </row>
    <row r="40842">
      <c r="N40842" s="561" t="n"/>
    </row>
    <row r="40843">
      <c r="N40843" s="561" t="n"/>
    </row>
    <row r="40844">
      <c r="N40844" s="561" t="n"/>
    </row>
    <row r="40845">
      <c r="N40845" s="561" t="n"/>
    </row>
    <row r="40846">
      <c r="N40846" s="561" t="n"/>
    </row>
    <row r="40847">
      <c r="N40847" s="561" t="n"/>
    </row>
    <row r="40848">
      <c r="N40848" s="561" t="n"/>
    </row>
    <row r="40849">
      <c r="N40849" s="561" t="n"/>
    </row>
    <row r="40850">
      <c r="N40850" s="561" t="n"/>
    </row>
    <row r="40851">
      <c r="N40851" s="561" t="n"/>
    </row>
    <row r="40852">
      <c r="N40852" s="561" t="n"/>
    </row>
    <row r="40853">
      <c r="N40853" s="561" t="n"/>
    </row>
    <row r="40854">
      <c r="N40854" s="561" t="n"/>
    </row>
    <row r="40855">
      <c r="N40855" s="561" t="n"/>
    </row>
    <row r="40856">
      <c r="N40856" s="561" t="n"/>
    </row>
    <row r="40857">
      <c r="N40857" s="561" t="n"/>
    </row>
    <row r="40858">
      <c r="N40858" s="561" t="n"/>
    </row>
    <row r="40859">
      <c r="N40859" s="561" t="n"/>
    </row>
    <row r="40860">
      <c r="N40860" s="561" t="n"/>
    </row>
    <row r="40861">
      <c r="N40861" s="561" t="n"/>
    </row>
    <row r="40862">
      <c r="N40862" s="561" t="n"/>
    </row>
    <row r="40863">
      <c r="N40863" s="561" t="n"/>
    </row>
    <row r="40864">
      <c r="N40864" s="561" t="n"/>
    </row>
    <row r="40865">
      <c r="N40865" s="561" t="n"/>
    </row>
    <row r="40866">
      <c r="N40866" s="561" t="n"/>
    </row>
    <row r="40867">
      <c r="N40867" s="561" t="n"/>
    </row>
    <row r="40868">
      <c r="N40868" s="561" t="n"/>
    </row>
    <row r="40869">
      <c r="N40869" s="561" t="n"/>
    </row>
    <row r="40870">
      <c r="N40870" s="561" t="n"/>
    </row>
    <row r="40871">
      <c r="N40871" s="561" t="n"/>
    </row>
    <row r="40872">
      <c r="N40872" s="561" t="n"/>
    </row>
    <row r="40873">
      <c r="N40873" s="561" t="n"/>
    </row>
    <row r="40874">
      <c r="N40874" s="561" t="n"/>
    </row>
    <row r="40875">
      <c r="N40875" s="561" t="n"/>
    </row>
    <row r="40876">
      <c r="N40876" s="561" t="n"/>
    </row>
    <row r="40877">
      <c r="N40877" s="561" t="n"/>
    </row>
    <row r="40878">
      <c r="N40878" s="561" t="n"/>
    </row>
    <row r="40879">
      <c r="N40879" s="561" t="n"/>
    </row>
    <row r="40880">
      <c r="N40880" s="561" t="n"/>
    </row>
    <row r="40881">
      <c r="N40881" s="561" t="n"/>
    </row>
    <row r="40882">
      <c r="N40882" s="561" t="n"/>
    </row>
    <row r="40883">
      <c r="N40883" s="561" t="n"/>
    </row>
    <row r="40884">
      <c r="N40884" s="561" t="n"/>
    </row>
    <row r="40885">
      <c r="N40885" s="561" t="n"/>
    </row>
    <row r="40886">
      <c r="N40886" s="561" t="n"/>
    </row>
    <row r="40887">
      <c r="N40887" s="561" t="n"/>
    </row>
    <row r="40888">
      <c r="N40888" s="561" t="n"/>
    </row>
    <row r="40889">
      <c r="N40889" s="561" t="n"/>
    </row>
    <row r="40890">
      <c r="N40890" s="561" t="n"/>
    </row>
    <row r="40891">
      <c r="N40891" s="561" t="n"/>
    </row>
    <row r="40892">
      <c r="N40892" s="561" t="n"/>
    </row>
    <row r="40893">
      <c r="N40893" s="561" t="n"/>
    </row>
    <row r="40894">
      <c r="N40894" s="561" t="n"/>
    </row>
    <row r="40895">
      <c r="N40895" s="561" t="n"/>
    </row>
    <row r="40896">
      <c r="N40896" s="561" t="n"/>
    </row>
    <row r="40897">
      <c r="N40897" s="561" t="n"/>
    </row>
    <row r="40898">
      <c r="N40898" s="561" t="n"/>
    </row>
    <row r="40899">
      <c r="N40899" s="561" t="n"/>
    </row>
    <row r="40900">
      <c r="N40900" s="561" t="n"/>
    </row>
    <row r="40901">
      <c r="N40901" s="561" t="n"/>
    </row>
    <row r="40902">
      <c r="N40902" s="561" t="n"/>
    </row>
    <row r="40903">
      <c r="N40903" s="561" t="n"/>
    </row>
    <row r="40904">
      <c r="N40904" s="561" t="n"/>
    </row>
    <row r="40905">
      <c r="N40905" s="561" t="n"/>
    </row>
    <row r="40906">
      <c r="N40906" s="561" t="n"/>
    </row>
    <row r="40907">
      <c r="N40907" s="561" t="n"/>
    </row>
    <row r="40908">
      <c r="N40908" s="561" t="n"/>
    </row>
    <row r="40909">
      <c r="N40909" s="561" t="n"/>
    </row>
    <row r="40910">
      <c r="N40910" s="561" t="n"/>
    </row>
    <row r="40911">
      <c r="N40911" s="561" t="n"/>
    </row>
    <row r="40912">
      <c r="N40912" s="561" t="n"/>
    </row>
    <row r="40913">
      <c r="N40913" s="561" t="n"/>
    </row>
    <row r="40914">
      <c r="N40914" s="561" t="n"/>
    </row>
    <row r="40915">
      <c r="N40915" s="561" t="n"/>
    </row>
    <row r="40916">
      <c r="N40916" s="561" t="n"/>
    </row>
    <row r="40917">
      <c r="N40917" s="561" t="n"/>
    </row>
    <row r="40918">
      <c r="N40918" s="561" t="n"/>
    </row>
    <row r="40919">
      <c r="N40919" s="561" t="n"/>
    </row>
    <row r="40920">
      <c r="N40920" s="561" t="n"/>
    </row>
    <row r="40921">
      <c r="N40921" s="561" t="n"/>
    </row>
    <row r="40922">
      <c r="N40922" s="561" t="n"/>
    </row>
    <row r="40923">
      <c r="N40923" s="561" t="n"/>
    </row>
    <row r="40924">
      <c r="N40924" s="561" t="n"/>
    </row>
    <row r="40925">
      <c r="N40925" s="561" t="n"/>
    </row>
    <row r="40926">
      <c r="N40926" s="561" t="n"/>
    </row>
    <row r="40927">
      <c r="N40927" s="561" t="n"/>
    </row>
    <row r="40928">
      <c r="N40928" s="561" t="n"/>
    </row>
    <row r="40929">
      <c r="N40929" s="561" t="n"/>
    </row>
    <row r="40930">
      <c r="N40930" s="561" t="n"/>
    </row>
    <row r="40931">
      <c r="N40931" s="561" t="n"/>
    </row>
    <row r="40932">
      <c r="N40932" s="561" t="n"/>
    </row>
    <row r="40933">
      <c r="N40933" s="561" t="n"/>
    </row>
    <row r="40934">
      <c r="N40934" s="561" t="n"/>
    </row>
    <row r="40935">
      <c r="N40935" s="561" t="n"/>
    </row>
    <row r="40936">
      <c r="N40936" s="561" t="n"/>
    </row>
    <row r="40937">
      <c r="N40937" s="561" t="n"/>
    </row>
    <row r="40938">
      <c r="N40938" s="561" t="n"/>
    </row>
    <row r="40939">
      <c r="N40939" s="561" t="n"/>
    </row>
    <row r="40940">
      <c r="N40940" s="561" t="n"/>
    </row>
    <row r="40941">
      <c r="N40941" s="561" t="n"/>
    </row>
    <row r="40942">
      <c r="N40942" s="561" t="n"/>
    </row>
    <row r="40943">
      <c r="N40943" s="561" t="n"/>
    </row>
    <row r="40944">
      <c r="N40944" s="561" t="n"/>
    </row>
    <row r="40945">
      <c r="N40945" s="561" t="n"/>
    </row>
    <row r="40946">
      <c r="N40946" s="561" t="n"/>
    </row>
    <row r="40947">
      <c r="N40947" s="561" t="n"/>
    </row>
    <row r="40948">
      <c r="N40948" s="561" t="n"/>
    </row>
    <row r="40949">
      <c r="N40949" s="561" t="n"/>
    </row>
    <row r="40950">
      <c r="N40950" s="561" t="n"/>
    </row>
    <row r="40951">
      <c r="N40951" s="561" t="n"/>
    </row>
    <row r="40952">
      <c r="N40952" s="561" t="n"/>
    </row>
    <row r="40953">
      <c r="N40953" s="561" t="n"/>
    </row>
    <row r="40954">
      <c r="N40954" s="561" t="n"/>
    </row>
    <row r="40955">
      <c r="N40955" s="561" t="n"/>
    </row>
    <row r="40956">
      <c r="N40956" s="561" t="n"/>
    </row>
    <row r="40957">
      <c r="N40957" s="561" t="n"/>
    </row>
    <row r="40958">
      <c r="N40958" s="561" t="n"/>
    </row>
    <row r="40959">
      <c r="N40959" s="561" t="n"/>
    </row>
    <row r="40960">
      <c r="N40960" s="561" t="n"/>
    </row>
    <row r="40961">
      <c r="N40961" s="561" t="n"/>
    </row>
    <row r="40962">
      <c r="N40962" s="561" t="n"/>
    </row>
    <row r="40963">
      <c r="N40963" s="561" t="n"/>
    </row>
    <row r="40964">
      <c r="N40964" s="561" t="n"/>
    </row>
    <row r="40965">
      <c r="N40965" s="561" t="n"/>
    </row>
    <row r="40966">
      <c r="N40966" s="561" t="n"/>
    </row>
    <row r="40967">
      <c r="N40967" s="561" t="n"/>
    </row>
    <row r="40968">
      <c r="N40968" s="561" t="n"/>
    </row>
    <row r="40969">
      <c r="N40969" s="561" t="n"/>
    </row>
    <row r="40970">
      <c r="N40970" s="561" t="n"/>
    </row>
    <row r="40971">
      <c r="N40971" s="561" t="n"/>
    </row>
    <row r="40972">
      <c r="N40972" s="561" t="n"/>
    </row>
    <row r="40973">
      <c r="N40973" s="561" t="n"/>
    </row>
    <row r="40974">
      <c r="N40974" s="561" t="n"/>
    </row>
    <row r="40975">
      <c r="N40975" s="561" t="n"/>
    </row>
    <row r="40976">
      <c r="N40976" s="561" t="n"/>
    </row>
    <row r="40977">
      <c r="N40977" s="561" t="n"/>
    </row>
    <row r="40978">
      <c r="N40978" s="561" t="n"/>
    </row>
    <row r="40979">
      <c r="N40979" s="561" t="n"/>
    </row>
    <row r="40980">
      <c r="N40980" s="561" t="n"/>
    </row>
    <row r="40981">
      <c r="N40981" s="561" t="n"/>
    </row>
    <row r="40982">
      <c r="N40982" s="561" t="n"/>
    </row>
    <row r="40983">
      <c r="N40983" s="561" t="n"/>
    </row>
    <row r="40984">
      <c r="N40984" s="561" t="n"/>
    </row>
    <row r="40985">
      <c r="N40985" s="561" t="n"/>
    </row>
    <row r="40986">
      <c r="N40986" s="561" t="n"/>
    </row>
    <row r="40987">
      <c r="N40987" s="561" t="n"/>
    </row>
    <row r="40988">
      <c r="N40988" s="561" t="n"/>
    </row>
    <row r="40989">
      <c r="N40989" s="561" t="n"/>
    </row>
    <row r="40990">
      <c r="N40990" s="561" t="n"/>
    </row>
    <row r="40991">
      <c r="N40991" s="561" t="n"/>
    </row>
    <row r="40992">
      <c r="N40992" s="561" t="n"/>
    </row>
    <row r="40993">
      <c r="N40993" s="561" t="n"/>
    </row>
    <row r="40994">
      <c r="N40994" s="561" t="n"/>
    </row>
    <row r="40995">
      <c r="N40995" s="561" t="n"/>
    </row>
    <row r="40996">
      <c r="N40996" s="561" t="n"/>
    </row>
    <row r="40997">
      <c r="N40997" s="561" t="n"/>
    </row>
    <row r="40998">
      <c r="N40998" s="561" t="n"/>
    </row>
    <row r="40999">
      <c r="N40999" s="561" t="n"/>
    </row>
    <row r="41000">
      <c r="N41000" s="561" t="n"/>
    </row>
    <row r="41001">
      <c r="N41001" s="561" t="n"/>
    </row>
    <row r="41002">
      <c r="N41002" s="561" t="n"/>
    </row>
    <row r="41003">
      <c r="N41003" s="561" t="n"/>
    </row>
    <row r="41004">
      <c r="N41004" s="561" t="n"/>
    </row>
    <row r="41005">
      <c r="N41005" s="561" t="n"/>
    </row>
    <row r="41006">
      <c r="N41006" s="561" t="n"/>
    </row>
    <row r="41007">
      <c r="N41007" s="561" t="n"/>
    </row>
    <row r="41008">
      <c r="N41008" s="561" t="n"/>
    </row>
    <row r="41009">
      <c r="N41009" s="561" t="n"/>
    </row>
    <row r="41010">
      <c r="N41010" s="561" t="n"/>
    </row>
    <row r="41011">
      <c r="N41011" s="561" t="n"/>
    </row>
    <row r="41012">
      <c r="N41012" s="561" t="n"/>
    </row>
    <row r="41013">
      <c r="N41013" s="561" t="n"/>
    </row>
    <row r="41014">
      <c r="N41014" s="561" t="n"/>
    </row>
    <row r="41015">
      <c r="N41015" s="561" t="n"/>
    </row>
    <row r="41016">
      <c r="N41016" s="561" t="n"/>
    </row>
    <row r="41017">
      <c r="N41017" s="561" t="n"/>
    </row>
    <row r="41018">
      <c r="N41018" s="561" t="n"/>
    </row>
    <row r="41019">
      <c r="N41019" s="561" t="n"/>
    </row>
    <row r="41020">
      <c r="N41020" s="561" t="n"/>
    </row>
    <row r="41021">
      <c r="N41021" s="561" t="n"/>
    </row>
    <row r="41022">
      <c r="N41022" s="561" t="n"/>
    </row>
    <row r="41023">
      <c r="N41023" s="561" t="n"/>
    </row>
    <row r="41024">
      <c r="N41024" s="561" t="n"/>
    </row>
    <row r="41025">
      <c r="N41025" s="561" t="n"/>
    </row>
    <row r="41026">
      <c r="N41026" s="561" t="n"/>
    </row>
    <row r="41027">
      <c r="N41027" s="561" t="n"/>
    </row>
    <row r="41028">
      <c r="N41028" s="561" t="n"/>
    </row>
    <row r="41029">
      <c r="N41029" s="561" t="n"/>
    </row>
    <row r="41030">
      <c r="N41030" s="561" t="n"/>
    </row>
    <row r="41031">
      <c r="N41031" s="561" t="n"/>
    </row>
    <row r="41032">
      <c r="N41032" s="561" t="n"/>
    </row>
    <row r="41033">
      <c r="N41033" s="561" t="n"/>
    </row>
    <row r="41034">
      <c r="N41034" s="561" t="n"/>
    </row>
    <row r="41035">
      <c r="N41035" s="561" t="n"/>
    </row>
    <row r="41036">
      <c r="N41036" s="561" t="n"/>
    </row>
    <row r="41037">
      <c r="N41037" s="561" t="n"/>
    </row>
    <row r="41038">
      <c r="N41038" s="561" t="n"/>
    </row>
    <row r="41039">
      <c r="N41039" s="561" t="n"/>
    </row>
    <row r="41040">
      <c r="N41040" s="561" t="n"/>
    </row>
    <row r="41041">
      <c r="N41041" s="561" t="n"/>
    </row>
    <row r="41042">
      <c r="N41042" s="561" t="n"/>
    </row>
    <row r="41043">
      <c r="N41043" s="561" t="n"/>
    </row>
    <row r="41044">
      <c r="N41044" s="561" t="n"/>
    </row>
    <row r="41045">
      <c r="N41045" s="561" t="n"/>
    </row>
    <row r="41046">
      <c r="N41046" s="561" t="n"/>
    </row>
    <row r="41047">
      <c r="N41047" s="561" t="n"/>
    </row>
    <row r="41048">
      <c r="N41048" s="561" t="n"/>
    </row>
    <row r="41049">
      <c r="N41049" s="561" t="n"/>
    </row>
    <row r="41050">
      <c r="N41050" s="561" t="n"/>
    </row>
    <row r="41051">
      <c r="N41051" s="561" t="n"/>
    </row>
    <row r="41052">
      <c r="N41052" s="561" t="n"/>
    </row>
    <row r="41053">
      <c r="N41053" s="561" t="n"/>
    </row>
    <row r="41054">
      <c r="N41054" s="561" t="n"/>
    </row>
    <row r="41055">
      <c r="N41055" s="561" t="n"/>
    </row>
    <row r="41056">
      <c r="N41056" s="561" t="n"/>
    </row>
    <row r="41057">
      <c r="N41057" s="561" t="n"/>
    </row>
    <row r="41058">
      <c r="N41058" s="561" t="n"/>
    </row>
    <row r="41059">
      <c r="N41059" s="561" t="n"/>
    </row>
    <row r="41060">
      <c r="N41060" s="561" t="n"/>
    </row>
    <row r="41061">
      <c r="N41061" s="561" t="n"/>
    </row>
    <row r="41062">
      <c r="N41062" s="561" t="n"/>
    </row>
    <row r="41063">
      <c r="N41063" s="561" t="n"/>
    </row>
    <row r="41064">
      <c r="N41064" s="561" t="n"/>
    </row>
    <row r="41065">
      <c r="N41065" s="561" t="n"/>
    </row>
    <row r="41066">
      <c r="N41066" s="561" t="n"/>
    </row>
    <row r="41067">
      <c r="N41067" s="561" t="n"/>
    </row>
    <row r="41068">
      <c r="N41068" s="561" t="n"/>
    </row>
    <row r="41069">
      <c r="N41069" s="561" t="n"/>
    </row>
    <row r="41070">
      <c r="N41070" s="561" t="n"/>
    </row>
    <row r="41071">
      <c r="N41071" s="561" t="n"/>
    </row>
    <row r="41072">
      <c r="N41072" s="561" t="n"/>
    </row>
    <row r="41073">
      <c r="N41073" s="561" t="n"/>
    </row>
    <row r="41074">
      <c r="N41074" s="561" t="n"/>
    </row>
    <row r="41075">
      <c r="N41075" s="561" t="n"/>
    </row>
    <row r="41076">
      <c r="N41076" s="561" t="n"/>
    </row>
    <row r="41077">
      <c r="N41077" s="561" t="n"/>
    </row>
    <row r="41078">
      <c r="N41078" s="561" t="n"/>
    </row>
    <row r="41079">
      <c r="N41079" s="561" t="n"/>
    </row>
    <row r="41080">
      <c r="N41080" s="561" t="n"/>
    </row>
    <row r="41081">
      <c r="N41081" s="561" t="n"/>
    </row>
    <row r="41082">
      <c r="N41082" s="561" t="n"/>
    </row>
    <row r="41083">
      <c r="N41083" s="561" t="n"/>
    </row>
    <row r="41084">
      <c r="N41084" s="561" t="n"/>
    </row>
    <row r="41085">
      <c r="N41085" s="561" t="n"/>
    </row>
    <row r="41086">
      <c r="N41086" s="561" t="n"/>
    </row>
    <row r="41087">
      <c r="N41087" s="561" t="n"/>
    </row>
    <row r="41088">
      <c r="N41088" s="561" t="n"/>
    </row>
    <row r="41089">
      <c r="N41089" s="561" t="n"/>
    </row>
    <row r="41090">
      <c r="N41090" s="561" t="n"/>
    </row>
    <row r="41091">
      <c r="N41091" s="561" t="n"/>
    </row>
    <row r="41092">
      <c r="N41092" s="561" t="n"/>
    </row>
    <row r="41093">
      <c r="N41093" s="561" t="n"/>
    </row>
    <row r="41094">
      <c r="N41094" s="561" t="n"/>
    </row>
    <row r="41095">
      <c r="N41095" s="561" t="n"/>
    </row>
    <row r="41096">
      <c r="N41096" s="561" t="n"/>
    </row>
    <row r="41097">
      <c r="N41097" s="561" t="n"/>
    </row>
    <row r="41098">
      <c r="N41098" s="561" t="n"/>
    </row>
    <row r="41099">
      <c r="N41099" s="561" t="n"/>
    </row>
    <row r="41100">
      <c r="N41100" s="561" t="n"/>
    </row>
    <row r="41101">
      <c r="N41101" s="561" t="n"/>
    </row>
    <row r="41102">
      <c r="N41102" s="561" t="n"/>
    </row>
    <row r="41103">
      <c r="N41103" s="561" t="n"/>
    </row>
    <row r="41104">
      <c r="N41104" s="561" t="n"/>
    </row>
    <row r="41105">
      <c r="N41105" s="561" t="n"/>
    </row>
    <row r="41106">
      <c r="N41106" s="561" t="n"/>
    </row>
    <row r="41107">
      <c r="N41107" s="561" t="n"/>
    </row>
    <row r="41108">
      <c r="N41108" s="561" t="n"/>
    </row>
    <row r="41109">
      <c r="N41109" s="561" t="n"/>
    </row>
    <row r="41110">
      <c r="N41110" s="561" t="n"/>
    </row>
    <row r="41111">
      <c r="N41111" s="561" t="n"/>
    </row>
    <row r="41112">
      <c r="N41112" s="561" t="n"/>
    </row>
    <row r="41113">
      <c r="N41113" s="561" t="n"/>
    </row>
    <row r="41114">
      <c r="N41114" s="561" t="n"/>
    </row>
    <row r="41115">
      <c r="N41115" s="561" t="n"/>
    </row>
    <row r="41116">
      <c r="N41116" s="561" t="n"/>
    </row>
    <row r="41117">
      <c r="N41117" s="561" t="n"/>
    </row>
    <row r="41118">
      <c r="N41118" s="561" t="n"/>
    </row>
    <row r="41119">
      <c r="N41119" s="561" t="n"/>
    </row>
    <row r="41120">
      <c r="N41120" s="561" t="n"/>
    </row>
    <row r="41121">
      <c r="N41121" s="561" t="n"/>
    </row>
    <row r="41122">
      <c r="N41122" s="561" t="n"/>
    </row>
    <row r="41123">
      <c r="N41123" s="561" t="n"/>
    </row>
    <row r="41124">
      <c r="N41124" s="561" t="n"/>
    </row>
    <row r="41125">
      <c r="N41125" s="561" t="n"/>
    </row>
    <row r="41126">
      <c r="N41126" s="561" t="n"/>
    </row>
    <row r="41127">
      <c r="N41127" s="561" t="n"/>
    </row>
    <row r="41128">
      <c r="N41128" s="561" t="n"/>
    </row>
    <row r="41129">
      <c r="N41129" s="561" t="n"/>
    </row>
    <row r="41130">
      <c r="N41130" s="561" t="n"/>
    </row>
    <row r="41131">
      <c r="N41131" s="561" t="n"/>
    </row>
    <row r="41132">
      <c r="N41132" s="561" t="n"/>
    </row>
    <row r="41133">
      <c r="N41133" s="561" t="n"/>
    </row>
    <row r="41134">
      <c r="N41134" s="561" t="n"/>
    </row>
    <row r="41135">
      <c r="N41135" s="561" t="n"/>
    </row>
    <row r="41136">
      <c r="N41136" s="561" t="n"/>
    </row>
    <row r="41137">
      <c r="N41137" s="561" t="n"/>
    </row>
    <row r="41138">
      <c r="N41138" s="561" t="n"/>
    </row>
    <row r="41139">
      <c r="N41139" s="561" t="n"/>
    </row>
    <row r="41140">
      <c r="N41140" s="561" t="n"/>
    </row>
    <row r="41141">
      <c r="N41141" s="561" t="n"/>
    </row>
    <row r="41142">
      <c r="N41142" s="561" t="n"/>
    </row>
    <row r="41143">
      <c r="N41143" s="561" t="n"/>
    </row>
    <row r="41144">
      <c r="N41144" s="561" t="n"/>
    </row>
    <row r="41145">
      <c r="N41145" s="561" t="n"/>
    </row>
    <row r="41146">
      <c r="N41146" s="561" t="n"/>
    </row>
    <row r="41147">
      <c r="N41147" s="561" t="n"/>
    </row>
    <row r="41148">
      <c r="N41148" s="561" t="n"/>
    </row>
    <row r="41149">
      <c r="N41149" s="561" t="n"/>
    </row>
    <row r="41150">
      <c r="N41150" s="561" t="n"/>
    </row>
    <row r="41151">
      <c r="N41151" s="561" t="n"/>
    </row>
    <row r="41152">
      <c r="N41152" s="561" t="n"/>
    </row>
    <row r="41153">
      <c r="N41153" s="561" t="n"/>
    </row>
    <row r="41154">
      <c r="N41154" s="561" t="n"/>
    </row>
    <row r="41155">
      <c r="N41155" s="561" t="n"/>
    </row>
    <row r="41156">
      <c r="N41156" s="561" t="n"/>
    </row>
    <row r="41157">
      <c r="N41157" s="561" t="n"/>
    </row>
    <row r="41158">
      <c r="N41158" s="561" t="n"/>
    </row>
    <row r="41159">
      <c r="N41159" s="561" t="n"/>
    </row>
    <row r="41160">
      <c r="N41160" s="561" t="n"/>
    </row>
    <row r="41161">
      <c r="N41161" s="561" t="n"/>
    </row>
    <row r="41162">
      <c r="N41162" s="561" t="n"/>
    </row>
    <row r="41163">
      <c r="N41163" s="561" t="n"/>
    </row>
    <row r="41164">
      <c r="N41164" s="561" t="n"/>
    </row>
    <row r="41165">
      <c r="N41165" s="561" t="n"/>
    </row>
    <row r="41166">
      <c r="N41166" s="561" t="n"/>
    </row>
    <row r="41167">
      <c r="N41167" s="561" t="n"/>
    </row>
    <row r="41168">
      <c r="N41168" s="561" t="n"/>
    </row>
    <row r="41169">
      <c r="N41169" s="561" t="n"/>
    </row>
    <row r="41170">
      <c r="N41170" s="561" t="n"/>
    </row>
    <row r="41171">
      <c r="N41171" s="561" t="n"/>
    </row>
    <row r="41172">
      <c r="N41172" s="561" t="n"/>
    </row>
    <row r="41173">
      <c r="N41173" s="561" t="n"/>
    </row>
    <row r="41174">
      <c r="N41174" s="561" t="n"/>
    </row>
    <row r="41175">
      <c r="N41175" s="561" t="n"/>
    </row>
    <row r="41176">
      <c r="N41176" s="561" t="n"/>
    </row>
    <row r="41177">
      <c r="N41177" s="561" t="n"/>
    </row>
    <row r="41178">
      <c r="N41178" s="561" t="n"/>
    </row>
    <row r="41179">
      <c r="N41179" s="561" t="n"/>
    </row>
    <row r="41180">
      <c r="N41180" s="561" t="n"/>
    </row>
    <row r="41181">
      <c r="N41181" s="561" t="n"/>
    </row>
    <row r="41182">
      <c r="N41182" s="561" t="n"/>
    </row>
    <row r="41183">
      <c r="N41183" s="561" t="n"/>
    </row>
    <row r="41184">
      <c r="N41184" s="561" t="n"/>
    </row>
    <row r="41185">
      <c r="N41185" s="561" t="n"/>
    </row>
    <row r="41186">
      <c r="N41186" s="561" t="n"/>
    </row>
    <row r="41187">
      <c r="N41187" s="561" t="n"/>
    </row>
    <row r="41188">
      <c r="N41188" s="561" t="n"/>
    </row>
    <row r="41189">
      <c r="N41189" s="561" t="n"/>
    </row>
    <row r="41190">
      <c r="N41190" s="561" t="n"/>
    </row>
    <row r="41191">
      <c r="N41191" s="561" t="n"/>
    </row>
    <row r="41192">
      <c r="N41192" s="561" t="n"/>
    </row>
    <row r="41193">
      <c r="N41193" s="561" t="n"/>
    </row>
    <row r="41194">
      <c r="N41194" s="561" t="n"/>
    </row>
    <row r="41195">
      <c r="N41195" s="561" t="n"/>
    </row>
    <row r="41196">
      <c r="N41196" s="561" t="n"/>
    </row>
    <row r="41197">
      <c r="N41197" s="561" t="n"/>
    </row>
    <row r="41198">
      <c r="N41198" s="561" t="n"/>
    </row>
    <row r="41199">
      <c r="N41199" s="561" t="n"/>
    </row>
    <row r="41200">
      <c r="N41200" s="561" t="n"/>
    </row>
    <row r="41201">
      <c r="N41201" s="561" t="n"/>
    </row>
    <row r="41202">
      <c r="N41202" s="561" t="n"/>
    </row>
    <row r="41203">
      <c r="N41203" s="561" t="n"/>
    </row>
    <row r="41204">
      <c r="N41204" s="561" t="n"/>
    </row>
    <row r="41205">
      <c r="N41205" s="561" t="n"/>
    </row>
    <row r="41206">
      <c r="N41206" s="561" t="n"/>
    </row>
    <row r="41207">
      <c r="N41207" s="561" t="n"/>
    </row>
    <row r="41208">
      <c r="N41208" s="561" t="n"/>
    </row>
    <row r="41209">
      <c r="N41209" s="561" t="n"/>
    </row>
    <row r="41210">
      <c r="N41210" s="561" t="n"/>
    </row>
    <row r="41211">
      <c r="N41211" s="561" t="n"/>
    </row>
    <row r="41212">
      <c r="N41212" s="561" t="n"/>
    </row>
    <row r="41213">
      <c r="N41213" s="561" t="n"/>
    </row>
    <row r="41214">
      <c r="N41214" s="561" t="n"/>
    </row>
    <row r="41215">
      <c r="N41215" s="561" t="n"/>
    </row>
    <row r="41216">
      <c r="N41216" s="561" t="n"/>
    </row>
    <row r="41217">
      <c r="N41217" s="561" t="n"/>
    </row>
    <row r="41218">
      <c r="N41218" s="561" t="n"/>
    </row>
    <row r="41219">
      <c r="N41219" s="561" t="n"/>
    </row>
    <row r="41220">
      <c r="N41220" s="561" t="n"/>
    </row>
    <row r="41221">
      <c r="N41221" s="561" t="n"/>
    </row>
    <row r="41222">
      <c r="N41222" s="561" t="n"/>
    </row>
    <row r="41223">
      <c r="N41223" s="561" t="n"/>
    </row>
    <row r="41224">
      <c r="N41224" s="561" t="n"/>
    </row>
    <row r="41225">
      <c r="N41225" s="561" t="n"/>
    </row>
    <row r="41226">
      <c r="N41226" s="561" t="n"/>
    </row>
    <row r="41227">
      <c r="N41227" s="561" t="n"/>
    </row>
    <row r="41228">
      <c r="N41228" s="561" t="n"/>
    </row>
    <row r="41229">
      <c r="N41229" s="561" t="n"/>
    </row>
    <row r="41230">
      <c r="N41230" s="561" t="n"/>
    </row>
    <row r="41231">
      <c r="N41231" s="561" t="n"/>
    </row>
    <row r="41232">
      <c r="N41232" s="561" t="n"/>
    </row>
    <row r="41233">
      <c r="N41233" s="561" t="n"/>
    </row>
    <row r="41234">
      <c r="N41234" s="561" t="n"/>
    </row>
    <row r="41235">
      <c r="N41235" s="561" t="n"/>
    </row>
    <row r="41236">
      <c r="N41236" s="561" t="n"/>
    </row>
    <row r="41237">
      <c r="N41237" s="561" t="n"/>
    </row>
    <row r="41238">
      <c r="N41238" s="561" t="n"/>
    </row>
    <row r="41239">
      <c r="N41239" s="561" t="n"/>
    </row>
    <row r="41240">
      <c r="N41240" s="561" t="n"/>
    </row>
    <row r="41241">
      <c r="N41241" s="561" t="n"/>
    </row>
    <row r="41242">
      <c r="N41242" s="561" t="n"/>
    </row>
    <row r="41243">
      <c r="N41243" s="561" t="n"/>
    </row>
    <row r="41244">
      <c r="N41244" s="561" t="n"/>
    </row>
    <row r="41245">
      <c r="N41245" s="561" t="n"/>
    </row>
    <row r="41246">
      <c r="N41246" s="561" t="n"/>
    </row>
    <row r="41247">
      <c r="N41247" s="561" t="n"/>
    </row>
    <row r="41248">
      <c r="N41248" s="561" t="n"/>
    </row>
    <row r="41249">
      <c r="N41249" s="561" t="n"/>
    </row>
    <row r="41250">
      <c r="N41250" s="561" t="n"/>
    </row>
    <row r="41251">
      <c r="N41251" s="561" t="n"/>
    </row>
    <row r="41252">
      <c r="N41252" s="561" t="n"/>
    </row>
    <row r="41253">
      <c r="N41253" s="561" t="n"/>
    </row>
    <row r="41254">
      <c r="N41254" s="561" t="n"/>
    </row>
    <row r="41255">
      <c r="N41255" s="561" t="n"/>
    </row>
    <row r="41256">
      <c r="N41256" s="561" t="n"/>
    </row>
    <row r="41257">
      <c r="N41257" s="561" t="n"/>
    </row>
    <row r="41258">
      <c r="N41258" s="561" t="n"/>
    </row>
    <row r="41259">
      <c r="N41259" s="561" t="n"/>
    </row>
    <row r="41260">
      <c r="N41260" s="561" t="n"/>
    </row>
    <row r="41261">
      <c r="N41261" s="561" t="n"/>
    </row>
    <row r="41262">
      <c r="N41262" s="561" t="n"/>
    </row>
    <row r="41263">
      <c r="N41263" s="561" t="n"/>
    </row>
    <row r="41264">
      <c r="N41264" s="561" t="n"/>
    </row>
    <row r="41265">
      <c r="N41265" s="561" t="n"/>
    </row>
    <row r="41266">
      <c r="N41266" s="561" t="n"/>
    </row>
    <row r="41267">
      <c r="N41267" s="561" t="n"/>
    </row>
    <row r="41268">
      <c r="N41268" s="561" t="n"/>
    </row>
    <row r="41269">
      <c r="N41269" s="561" t="n"/>
    </row>
    <row r="41270">
      <c r="N41270" s="561" t="n"/>
    </row>
    <row r="41271">
      <c r="N41271" s="561" t="n"/>
    </row>
    <row r="41272">
      <c r="N41272" s="561" t="n"/>
    </row>
    <row r="41273">
      <c r="N41273" s="561" t="n"/>
    </row>
    <row r="41274">
      <c r="N41274" s="561" t="n"/>
    </row>
    <row r="41275">
      <c r="N41275" s="561" t="n"/>
    </row>
    <row r="41276">
      <c r="N41276" s="561" t="n"/>
    </row>
    <row r="41277">
      <c r="N41277" s="561" t="n"/>
    </row>
    <row r="41278">
      <c r="N41278" s="561" t="n"/>
    </row>
    <row r="41279">
      <c r="N41279" s="561" t="n"/>
    </row>
    <row r="41280">
      <c r="N41280" s="561" t="n"/>
    </row>
    <row r="41281">
      <c r="N41281" s="561" t="n"/>
    </row>
    <row r="41282">
      <c r="N41282" s="561" t="n"/>
    </row>
    <row r="41283">
      <c r="N41283" s="561" t="n"/>
    </row>
    <row r="41284">
      <c r="N41284" s="561" t="n"/>
    </row>
    <row r="41285">
      <c r="N41285" s="561" t="n"/>
    </row>
    <row r="41286">
      <c r="N41286" s="561" t="n"/>
    </row>
    <row r="41287">
      <c r="N41287" s="561" t="n"/>
    </row>
    <row r="41288">
      <c r="N41288" s="561" t="n"/>
    </row>
    <row r="41289">
      <c r="N41289" s="561" t="n"/>
    </row>
    <row r="41290">
      <c r="N41290" s="561" t="n"/>
    </row>
    <row r="41291">
      <c r="N41291" s="561" t="n"/>
    </row>
    <row r="41292">
      <c r="N41292" s="561" t="n"/>
    </row>
    <row r="41293">
      <c r="N41293" s="561" t="n"/>
    </row>
    <row r="41294">
      <c r="N41294" s="561" t="n"/>
    </row>
    <row r="41295">
      <c r="N41295" s="561" t="n"/>
    </row>
    <row r="41296">
      <c r="N41296" s="561" t="n"/>
    </row>
    <row r="41297">
      <c r="N41297" s="561" t="n"/>
    </row>
    <row r="41298">
      <c r="N41298" s="561" t="n"/>
    </row>
    <row r="41299">
      <c r="N41299" s="561" t="n"/>
    </row>
    <row r="41300">
      <c r="N41300" s="561" t="n"/>
    </row>
    <row r="41301">
      <c r="N41301" s="561" t="n"/>
    </row>
    <row r="41302">
      <c r="N41302" s="561" t="n"/>
    </row>
    <row r="41303">
      <c r="N41303" s="561" t="n"/>
    </row>
    <row r="41304">
      <c r="N41304" s="561" t="n"/>
    </row>
    <row r="41305">
      <c r="N41305" s="561" t="n"/>
    </row>
    <row r="41306">
      <c r="N41306" s="561" t="n"/>
    </row>
    <row r="41307">
      <c r="N41307" s="561" t="n"/>
    </row>
    <row r="41308">
      <c r="N41308" s="561" t="n"/>
    </row>
    <row r="41309">
      <c r="N41309" s="561" t="n"/>
    </row>
    <row r="41310">
      <c r="N41310" s="561" t="n"/>
    </row>
    <row r="41311">
      <c r="N41311" s="561" t="n"/>
    </row>
    <row r="41312">
      <c r="N41312" s="561" t="n"/>
    </row>
    <row r="41313">
      <c r="N41313" s="561" t="n"/>
    </row>
    <row r="41314">
      <c r="N41314" s="561" t="n"/>
    </row>
    <row r="41315">
      <c r="N41315" s="561" t="n"/>
    </row>
    <row r="41316">
      <c r="N41316" s="561" t="n"/>
    </row>
    <row r="41317">
      <c r="N41317" s="561" t="n"/>
    </row>
    <row r="41318">
      <c r="N41318" s="561" t="n"/>
    </row>
    <row r="41319">
      <c r="N41319" s="561" t="n"/>
    </row>
    <row r="41320">
      <c r="N41320" s="561" t="n"/>
    </row>
    <row r="41321">
      <c r="N41321" s="561" t="n"/>
    </row>
    <row r="41322">
      <c r="N41322" s="561" t="n"/>
    </row>
    <row r="41323">
      <c r="N41323" s="561" t="n"/>
    </row>
    <row r="41324">
      <c r="N41324" s="561" t="n"/>
    </row>
    <row r="41325">
      <c r="N41325" s="561" t="n"/>
    </row>
    <row r="41326">
      <c r="N41326" s="561" t="n"/>
    </row>
    <row r="41327">
      <c r="N41327" s="561" t="n"/>
    </row>
    <row r="41328">
      <c r="N41328" s="561" t="n"/>
    </row>
    <row r="41329">
      <c r="N41329" s="561" t="n"/>
    </row>
    <row r="41330">
      <c r="N41330" s="561" t="n"/>
    </row>
    <row r="41331">
      <c r="N41331" s="561" t="n"/>
    </row>
    <row r="41332">
      <c r="N41332" s="561" t="n"/>
    </row>
    <row r="41333">
      <c r="N41333" s="561" t="n"/>
    </row>
    <row r="41334">
      <c r="N41334" s="561" t="n"/>
    </row>
    <row r="41335">
      <c r="N41335" s="561" t="n"/>
    </row>
    <row r="41336">
      <c r="N41336" s="561" t="n"/>
    </row>
    <row r="41337">
      <c r="N41337" s="561" t="n"/>
    </row>
    <row r="41338">
      <c r="N41338" s="561" t="n"/>
    </row>
    <row r="41339">
      <c r="N41339" s="561" t="n"/>
    </row>
    <row r="41340">
      <c r="N41340" s="561" t="n"/>
    </row>
    <row r="41341">
      <c r="N41341" s="561" t="n"/>
    </row>
    <row r="41342">
      <c r="N41342" s="561" t="n"/>
    </row>
    <row r="41343">
      <c r="N41343" s="561" t="n"/>
    </row>
    <row r="41344">
      <c r="N41344" s="561" t="n"/>
    </row>
    <row r="41345">
      <c r="N41345" s="561" t="n"/>
    </row>
    <row r="41346">
      <c r="N41346" s="561" t="n"/>
    </row>
    <row r="41347">
      <c r="N41347" s="561" t="n"/>
    </row>
    <row r="41348">
      <c r="N41348" s="561" t="n"/>
    </row>
    <row r="41349">
      <c r="N41349" s="561" t="n"/>
    </row>
    <row r="41350">
      <c r="N41350" s="561" t="n"/>
    </row>
    <row r="41351">
      <c r="N41351" s="561" t="n"/>
    </row>
    <row r="41352">
      <c r="N41352" s="561" t="n"/>
    </row>
    <row r="41353">
      <c r="N41353" s="561" t="n"/>
    </row>
    <row r="41354">
      <c r="N41354" s="561" t="n"/>
    </row>
    <row r="41355">
      <c r="N41355" s="561" t="n"/>
    </row>
    <row r="41356">
      <c r="N41356" s="561" t="n"/>
    </row>
    <row r="41357">
      <c r="N41357" s="561" t="n"/>
    </row>
    <row r="41358">
      <c r="N41358" s="561" t="n"/>
    </row>
    <row r="41359">
      <c r="N41359" s="561" t="n"/>
    </row>
    <row r="41360">
      <c r="N41360" s="561" t="n"/>
    </row>
    <row r="41361">
      <c r="N41361" s="561" t="n"/>
    </row>
    <row r="41362">
      <c r="N41362" s="561" t="n"/>
    </row>
    <row r="41363">
      <c r="N41363" s="561" t="n"/>
    </row>
    <row r="41364">
      <c r="N41364" s="561" t="n"/>
    </row>
    <row r="41365">
      <c r="N41365" s="561" t="n"/>
    </row>
    <row r="41366">
      <c r="N41366" s="561" t="n"/>
    </row>
    <row r="41367">
      <c r="N41367" s="561" t="n"/>
    </row>
    <row r="41368">
      <c r="N41368" s="561" t="n"/>
    </row>
    <row r="41369">
      <c r="N41369" s="561" t="n"/>
    </row>
    <row r="41370">
      <c r="N41370" s="561" t="n"/>
    </row>
    <row r="41371">
      <c r="N41371" s="561" t="n"/>
    </row>
    <row r="41372">
      <c r="N41372" s="561" t="n"/>
    </row>
    <row r="41373">
      <c r="N41373" s="561" t="n"/>
    </row>
    <row r="41374">
      <c r="N41374" s="561" t="n"/>
    </row>
    <row r="41375">
      <c r="N41375" s="561" t="n"/>
    </row>
    <row r="41376">
      <c r="N41376" s="561" t="n"/>
    </row>
    <row r="41377">
      <c r="N41377" s="561" t="n"/>
    </row>
    <row r="41378">
      <c r="N41378" s="561" t="n"/>
    </row>
    <row r="41379">
      <c r="N41379" s="561" t="n"/>
    </row>
    <row r="41380">
      <c r="N41380" s="561" t="n"/>
    </row>
    <row r="41381">
      <c r="N41381" s="561" t="n"/>
    </row>
    <row r="41382">
      <c r="N41382" s="561" t="n"/>
    </row>
    <row r="41383">
      <c r="N41383" s="561" t="n"/>
    </row>
    <row r="41384">
      <c r="N41384" s="561" t="n"/>
    </row>
    <row r="41385">
      <c r="N41385" s="561" t="n"/>
    </row>
    <row r="41386">
      <c r="N41386" s="561" t="n"/>
    </row>
    <row r="41387">
      <c r="N41387" s="561" t="n"/>
    </row>
    <row r="41388">
      <c r="N41388" s="561" t="n"/>
    </row>
    <row r="41389">
      <c r="N41389" s="561" t="n"/>
    </row>
    <row r="41390">
      <c r="N41390" s="561" t="n"/>
    </row>
    <row r="41391">
      <c r="N41391" s="561" t="n"/>
    </row>
    <row r="41392">
      <c r="N41392" s="561" t="n"/>
    </row>
    <row r="41393">
      <c r="N41393" s="561" t="n"/>
    </row>
    <row r="41394">
      <c r="N41394" s="561" t="n"/>
    </row>
    <row r="41395">
      <c r="N41395" s="561" t="n"/>
    </row>
    <row r="41396">
      <c r="N41396" s="561" t="n"/>
    </row>
    <row r="41397">
      <c r="N41397" s="561" t="n"/>
    </row>
    <row r="41398">
      <c r="N41398" s="561" t="n"/>
    </row>
    <row r="41399">
      <c r="N41399" s="561" t="n"/>
    </row>
    <row r="41400">
      <c r="N41400" s="561" t="n"/>
    </row>
    <row r="41401">
      <c r="N41401" s="561" t="n"/>
    </row>
    <row r="41402">
      <c r="N41402" s="561" t="n"/>
    </row>
    <row r="41403">
      <c r="N41403" s="561" t="n"/>
    </row>
    <row r="41404">
      <c r="N41404" s="561" t="n"/>
    </row>
    <row r="41405">
      <c r="N41405" s="561" t="n"/>
    </row>
    <row r="41406">
      <c r="N41406" s="561" t="n"/>
    </row>
    <row r="41407">
      <c r="N41407" s="561" t="n"/>
    </row>
    <row r="41408">
      <c r="N41408" s="561" t="n"/>
    </row>
    <row r="41409">
      <c r="N41409" s="561" t="n"/>
    </row>
    <row r="41410">
      <c r="N41410" s="561" t="n"/>
    </row>
    <row r="41411">
      <c r="N41411" s="561" t="n"/>
    </row>
    <row r="41412">
      <c r="N41412" s="561" t="n"/>
    </row>
    <row r="41413">
      <c r="N41413" s="561" t="n"/>
    </row>
    <row r="41414">
      <c r="N41414" s="561" t="n"/>
    </row>
    <row r="41415">
      <c r="N41415" s="561" t="n"/>
    </row>
    <row r="41416">
      <c r="N41416" s="561" t="n"/>
    </row>
    <row r="41417">
      <c r="N41417" s="561" t="n"/>
    </row>
    <row r="41418">
      <c r="N41418" s="561" t="n"/>
    </row>
    <row r="41419">
      <c r="N41419" s="561" t="n"/>
    </row>
    <row r="41420">
      <c r="N41420" s="561" t="n"/>
    </row>
    <row r="41421">
      <c r="N41421" s="561" t="n"/>
    </row>
    <row r="41422">
      <c r="N41422" s="561" t="n"/>
    </row>
    <row r="41423">
      <c r="N41423" s="561" t="n"/>
    </row>
    <row r="41424">
      <c r="N41424" s="561" t="n"/>
    </row>
    <row r="41425">
      <c r="N41425" s="561" t="n"/>
    </row>
    <row r="41426">
      <c r="N41426" s="561" t="n"/>
    </row>
    <row r="41427">
      <c r="N41427" s="561" t="n"/>
    </row>
    <row r="41428">
      <c r="N41428" s="561" t="n"/>
    </row>
    <row r="41429">
      <c r="N41429" s="561" t="n"/>
    </row>
    <row r="41430">
      <c r="N41430" s="561" t="n"/>
    </row>
    <row r="41431">
      <c r="N41431" s="561" t="n"/>
    </row>
    <row r="41432">
      <c r="N41432" s="561" t="n"/>
    </row>
    <row r="41433">
      <c r="N41433" s="561" t="n"/>
    </row>
    <row r="41434">
      <c r="N41434" s="561" t="n"/>
    </row>
    <row r="41435">
      <c r="N41435" s="561" t="n"/>
    </row>
    <row r="41436">
      <c r="N41436" s="561" t="n"/>
    </row>
    <row r="41437">
      <c r="N41437" s="561" t="n"/>
    </row>
    <row r="41438">
      <c r="N41438" s="561" t="n"/>
    </row>
    <row r="41439">
      <c r="N41439" s="561" t="n"/>
    </row>
    <row r="41440">
      <c r="N41440" s="561" t="n"/>
    </row>
    <row r="41441">
      <c r="N41441" s="561" t="n"/>
    </row>
    <row r="41442">
      <c r="N41442" s="561" t="n"/>
    </row>
    <row r="41443">
      <c r="N41443" s="561" t="n"/>
    </row>
    <row r="41444">
      <c r="N41444" s="561" t="n"/>
    </row>
    <row r="41445">
      <c r="N41445" s="561" t="n"/>
    </row>
    <row r="41446">
      <c r="N41446" s="561" t="n"/>
    </row>
    <row r="41447">
      <c r="N41447" s="561" t="n"/>
    </row>
    <row r="41448">
      <c r="N41448" s="561" t="n"/>
    </row>
    <row r="41449">
      <c r="N41449" s="561" t="n"/>
    </row>
    <row r="41450">
      <c r="N41450" s="561" t="n"/>
    </row>
    <row r="41451">
      <c r="N41451" s="561" t="n"/>
    </row>
    <row r="41452">
      <c r="N41452" s="561" t="n"/>
    </row>
    <row r="41453">
      <c r="N41453" s="561" t="n"/>
    </row>
    <row r="41454">
      <c r="N41454" s="561" t="n"/>
    </row>
    <row r="41455">
      <c r="N41455" s="561" t="n"/>
    </row>
    <row r="41456">
      <c r="N41456" s="561" t="n"/>
    </row>
    <row r="41457">
      <c r="N41457" s="561" t="n"/>
    </row>
    <row r="41458">
      <c r="N41458" s="561" t="n"/>
    </row>
    <row r="41459">
      <c r="N41459" s="561" t="n"/>
    </row>
    <row r="41460">
      <c r="N41460" s="561" t="n"/>
    </row>
    <row r="41461">
      <c r="N41461" s="561" t="n"/>
    </row>
    <row r="41462">
      <c r="N41462" s="561" t="n"/>
    </row>
    <row r="41463">
      <c r="N41463" s="561" t="n"/>
    </row>
    <row r="41464">
      <c r="N41464" s="561" t="n"/>
    </row>
    <row r="41465">
      <c r="N41465" s="561" t="n"/>
    </row>
    <row r="41466">
      <c r="N41466" s="561" t="n"/>
    </row>
    <row r="41467">
      <c r="N41467" s="561" t="n"/>
    </row>
    <row r="41468">
      <c r="N41468" s="561" t="n"/>
    </row>
    <row r="41469">
      <c r="N41469" s="561" t="n"/>
    </row>
    <row r="41470">
      <c r="N41470" s="561" t="n"/>
    </row>
    <row r="41471">
      <c r="N41471" s="561" t="n"/>
    </row>
    <row r="41472">
      <c r="N41472" s="561" t="n"/>
    </row>
    <row r="41473">
      <c r="N41473" s="561" t="n"/>
    </row>
    <row r="41474">
      <c r="N41474" s="561" t="n"/>
    </row>
    <row r="41475">
      <c r="N41475" s="561" t="n"/>
    </row>
    <row r="41476">
      <c r="N41476" s="561" t="n"/>
    </row>
    <row r="41477">
      <c r="N41477" s="561" t="n"/>
    </row>
    <row r="41478">
      <c r="N41478" s="561" t="n"/>
    </row>
    <row r="41479">
      <c r="N41479" s="561" t="n"/>
    </row>
    <row r="41480">
      <c r="N41480" s="561" t="n"/>
    </row>
    <row r="41481">
      <c r="N41481" s="561" t="n"/>
    </row>
    <row r="41482">
      <c r="N41482" s="561" t="n"/>
    </row>
    <row r="41483">
      <c r="N41483" s="561" t="n"/>
    </row>
    <row r="41484">
      <c r="N41484" s="561" t="n"/>
    </row>
    <row r="41485">
      <c r="N41485" s="561" t="n"/>
    </row>
    <row r="41486">
      <c r="N41486" s="561" t="n"/>
    </row>
    <row r="41487">
      <c r="N41487" s="561" t="n"/>
    </row>
    <row r="41488">
      <c r="N41488" s="561" t="n"/>
    </row>
    <row r="41489">
      <c r="N41489" s="561" t="n"/>
    </row>
    <row r="41490">
      <c r="N41490" s="561" t="n"/>
    </row>
    <row r="41491">
      <c r="N41491" s="561" t="n"/>
    </row>
    <row r="41492">
      <c r="N41492" s="561" t="n"/>
    </row>
    <row r="41493">
      <c r="N41493" s="561" t="n"/>
    </row>
    <row r="41494">
      <c r="N41494" s="561" t="n"/>
    </row>
    <row r="41495">
      <c r="N41495" s="561" t="n"/>
    </row>
    <row r="41496">
      <c r="N41496" s="561" t="n"/>
    </row>
    <row r="41497">
      <c r="N41497" s="561" t="n"/>
    </row>
    <row r="41498">
      <c r="N41498" s="561" t="n"/>
    </row>
    <row r="41499">
      <c r="N41499" s="561" t="n"/>
    </row>
    <row r="41500">
      <c r="N41500" s="561" t="n"/>
    </row>
    <row r="41501">
      <c r="N41501" s="561" t="n"/>
    </row>
    <row r="41502">
      <c r="N41502" s="561" t="n"/>
    </row>
    <row r="41503">
      <c r="N41503" s="561" t="n"/>
    </row>
    <row r="41504">
      <c r="N41504" s="561" t="n"/>
    </row>
    <row r="41505">
      <c r="N41505" s="561" t="n"/>
    </row>
    <row r="41506">
      <c r="N41506" s="561" t="n"/>
    </row>
    <row r="41507">
      <c r="N41507" s="561" t="n"/>
    </row>
    <row r="41508">
      <c r="N41508" s="561" t="n"/>
    </row>
    <row r="41509">
      <c r="N41509" s="561" t="n"/>
    </row>
    <row r="41510">
      <c r="N41510" s="561" t="n"/>
    </row>
    <row r="41511">
      <c r="N41511" s="561" t="n"/>
    </row>
    <row r="41512">
      <c r="N41512" s="561" t="n"/>
    </row>
    <row r="41513">
      <c r="N41513" s="561" t="n"/>
    </row>
    <row r="41514">
      <c r="N41514" s="561" t="n"/>
    </row>
    <row r="41515">
      <c r="N41515" s="561" t="n"/>
    </row>
    <row r="41516">
      <c r="N41516" s="561" t="n"/>
    </row>
    <row r="41517">
      <c r="N41517" s="561" t="n"/>
    </row>
    <row r="41518">
      <c r="N41518" s="561" t="n"/>
    </row>
    <row r="41519">
      <c r="N41519" s="561" t="n"/>
    </row>
    <row r="41520">
      <c r="N41520" s="561" t="n"/>
    </row>
    <row r="41521">
      <c r="N41521" s="561" t="n"/>
    </row>
    <row r="41522">
      <c r="N41522" s="561" t="n"/>
    </row>
    <row r="41523">
      <c r="N41523" s="561" t="n"/>
    </row>
    <row r="41524">
      <c r="N41524" s="561" t="n"/>
    </row>
    <row r="41525">
      <c r="N41525" s="561" t="n"/>
    </row>
    <row r="41526">
      <c r="N41526" s="561" t="n"/>
    </row>
    <row r="41527">
      <c r="N41527" s="561" t="n"/>
    </row>
    <row r="41528">
      <c r="N41528" s="561" t="n"/>
    </row>
    <row r="41529">
      <c r="N41529" s="561" t="n"/>
    </row>
    <row r="41530">
      <c r="N41530" s="561" t="n"/>
    </row>
    <row r="41531">
      <c r="N41531" s="561" t="n"/>
    </row>
    <row r="41532">
      <c r="N41532" s="561" t="n"/>
    </row>
    <row r="41533">
      <c r="N41533" s="561" t="n"/>
    </row>
    <row r="41534">
      <c r="N41534" s="561" t="n"/>
    </row>
    <row r="41535">
      <c r="N41535" s="561" t="n"/>
    </row>
    <row r="41536">
      <c r="N41536" s="561" t="n"/>
    </row>
    <row r="41537">
      <c r="N41537" s="561" t="n"/>
    </row>
    <row r="41538">
      <c r="N41538" s="561" t="n"/>
    </row>
    <row r="41539">
      <c r="N41539" s="561" t="n"/>
    </row>
    <row r="41540">
      <c r="N41540" s="561" t="n"/>
    </row>
    <row r="41541">
      <c r="N41541" s="561" t="n"/>
    </row>
    <row r="41542">
      <c r="N41542" s="561" t="n"/>
    </row>
    <row r="41543">
      <c r="N41543" s="561" t="n"/>
    </row>
    <row r="41544">
      <c r="N41544" s="561" t="n"/>
    </row>
    <row r="41545">
      <c r="N41545" s="561" t="n"/>
    </row>
    <row r="41546">
      <c r="N41546" s="561" t="n"/>
    </row>
    <row r="41547">
      <c r="N41547" s="561" t="n"/>
    </row>
    <row r="41548">
      <c r="N41548" s="561" t="n"/>
    </row>
    <row r="41549">
      <c r="N41549" s="561" t="n"/>
    </row>
    <row r="41550">
      <c r="N41550" s="561" t="n"/>
    </row>
    <row r="41551">
      <c r="N41551" s="561" t="n"/>
    </row>
    <row r="41552">
      <c r="N41552" s="561" t="n"/>
    </row>
    <row r="41553">
      <c r="N41553" s="561" t="n"/>
    </row>
    <row r="41554">
      <c r="N41554" s="561" t="n"/>
    </row>
    <row r="41555">
      <c r="N41555" s="561" t="n"/>
    </row>
    <row r="41556">
      <c r="N41556" s="561" t="n"/>
    </row>
    <row r="41557">
      <c r="N41557" s="561" t="n"/>
    </row>
    <row r="41558">
      <c r="N41558" s="561" t="n"/>
    </row>
    <row r="41559">
      <c r="N41559" s="561" t="n"/>
    </row>
    <row r="41560">
      <c r="N41560" s="561" t="n"/>
    </row>
    <row r="41561">
      <c r="N41561" s="561" t="n"/>
    </row>
    <row r="41562">
      <c r="N41562" s="561" t="n"/>
    </row>
    <row r="41563">
      <c r="N41563" s="561" t="n"/>
    </row>
    <row r="41564">
      <c r="N41564" s="561" t="n"/>
    </row>
    <row r="41565">
      <c r="N41565" s="561" t="n"/>
    </row>
    <row r="41566">
      <c r="N41566" s="561" t="n"/>
    </row>
    <row r="41567">
      <c r="N41567" s="561" t="n"/>
    </row>
    <row r="41568">
      <c r="N41568" s="561" t="n"/>
    </row>
    <row r="41569">
      <c r="N41569" s="561" t="n"/>
    </row>
    <row r="41570">
      <c r="N41570" s="561" t="n"/>
    </row>
    <row r="41571">
      <c r="N41571" s="561" t="n"/>
    </row>
    <row r="41572">
      <c r="N41572" s="561" t="n"/>
    </row>
    <row r="41573">
      <c r="N41573" s="561" t="n"/>
    </row>
    <row r="41574">
      <c r="N41574" s="561" t="n"/>
    </row>
    <row r="41575">
      <c r="N41575" s="561" t="n"/>
    </row>
    <row r="41576">
      <c r="N41576" s="561" t="n"/>
    </row>
    <row r="41577">
      <c r="N41577" s="561" t="n"/>
    </row>
    <row r="41578">
      <c r="N41578" s="561" t="n"/>
    </row>
    <row r="41579">
      <c r="N41579" s="561" t="n"/>
    </row>
    <row r="41580">
      <c r="N41580" s="561" t="n"/>
    </row>
    <row r="41581">
      <c r="N41581" s="561" t="n"/>
    </row>
    <row r="41582">
      <c r="N41582" s="561" t="n"/>
    </row>
    <row r="41583">
      <c r="N41583" s="561" t="n"/>
    </row>
    <row r="41584">
      <c r="N41584" s="561" t="n"/>
    </row>
    <row r="41585">
      <c r="N41585" s="561" t="n"/>
    </row>
    <row r="41586">
      <c r="N41586" s="561" t="n"/>
    </row>
    <row r="41587">
      <c r="N41587" s="561" t="n"/>
    </row>
    <row r="41588">
      <c r="N41588" s="561" t="n"/>
    </row>
    <row r="41589">
      <c r="N41589" s="561" t="n"/>
    </row>
    <row r="41590">
      <c r="N41590" s="561" t="n"/>
    </row>
    <row r="41591">
      <c r="N41591" s="561" t="n"/>
    </row>
    <row r="41592">
      <c r="N41592" s="561" t="n"/>
    </row>
    <row r="41593">
      <c r="N41593" s="561" t="n"/>
    </row>
    <row r="41594">
      <c r="N41594" s="561" t="n"/>
    </row>
    <row r="41595">
      <c r="N41595" s="561" t="n"/>
    </row>
    <row r="41596">
      <c r="N41596" s="561" t="n"/>
    </row>
    <row r="41597">
      <c r="N41597" s="561" t="n"/>
    </row>
    <row r="41598">
      <c r="N41598" s="561" t="n"/>
    </row>
    <row r="41599">
      <c r="N41599" s="561" t="n"/>
    </row>
    <row r="41600">
      <c r="N41600" s="561" t="n"/>
    </row>
    <row r="41601">
      <c r="N41601" s="561" t="n"/>
    </row>
    <row r="41602">
      <c r="N41602" s="561" t="n"/>
    </row>
    <row r="41603">
      <c r="N41603" s="561" t="n"/>
    </row>
    <row r="41604">
      <c r="N41604" s="561" t="n"/>
    </row>
    <row r="41605">
      <c r="N41605" s="561" t="n"/>
    </row>
    <row r="41606">
      <c r="N41606" s="561" t="n"/>
    </row>
    <row r="41607">
      <c r="N41607" s="561" t="n"/>
    </row>
    <row r="41608">
      <c r="N41608" s="561" t="n"/>
    </row>
    <row r="41609">
      <c r="N41609" s="561" t="n"/>
    </row>
    <row r="41610">
      <c r="N41610" s="561" t="n"/>
    </row>
    <row r="41611">
      <c r="N41611" s="561" t="n"/>
    </row>
    <row r="41612">
      <c r="N41612" s="561" t="n"/>
    </row>
    <row r="41613">
      <c r="N41613" s="561" t="n"/>
    </row>
    <row r="41614">
      <c r="N41614" s="561" t="n"/>
    </row>
    <row r="41615">
      <c r="N41615" s="561" t="n"/>
    </row>
    <row r="41616">
      <c r="N41616" s="561" t="n"/>
    </row>
    <row r="41617">
      <c r="N41617" s="561" t="n"/>
    </row>
    <row r="41618">
      <c r="N41618" s="561" t="n"/>
    </row>
    <row r="41619">
      <c r="N41619" s="561" t="n"/>
    </row>
    <row r="41620">
      <c r="N41620" s="561" t="n"/>
    </row>
    <row r="41621">
      <c r="N41621" s="561" t="n"/>
    </row>
    <row r="41622">
      <c r="N41622" s="561" t="n"/>
    </row>
    <row r="41623">
      <c r="N41623" s="561" t="n"/>
    </row>
    <row r="41624">
      <c r="N41624" s="561" t="n"/>
    </row>
    <row r="41625">
      <c r="N41625" s="561" t="n"/>
    </row>
    <row r="41626">
      <c r="N41626" s="561" t="n"/>
    </row>
    <row r="41627">
      <c r="N41627" s="561" t="n"/>
    </row>
    <row r="41628">
      <c r="N41628" s="561" t="n"/>
    </row>
    <row r="41629">
      <c r="N41629" s="561" t="n"/>
    </row>
    <row r="41630">
      <c r="N41630" s="561" t="n"/>
    </row>
    <row r="41631">
      <c r="N41631" s="561" t="n"/>
    </row>
    <row r="41632">
      <c r="N41632" s="561" t="n"/>
    </row>
    <row r="41633">
      <c r="N41633" s="561" t="n"/>
    </row>
    <row r="41634">
      <c r="N41634" s="561" t="n"/>
    </row>
    <row r="41635">
      <c r="N41635" s="561" t="n"/>
    </row>
    <row r="41636">
      <c r="N41636" s="561" t="n"/>
    </row>
    <row r="41637">
      <c r="N41637" s="561" t="n"/>
    </row>
    <row r="41638">
      <c r="N41638" s="561" t="n"/>
    </row>
    <row r="41639">
      <c r="N41639" s="561" t="n"/>
    </row>
    <row r="41640">
      <c r="N41640" s="561" t="n"/>
    </row>
    <row r="41641">
      <c r="N41641" s="561" t="n"/>
    </row>
    <row r="41642">
      <c r="N41642" s="561" t="n"/>
    </row>
    <row r="41643">
      <c r="N41643" s="561" t="n"/>
    </row>
    <row r="41644">
      <c r="N41644" s="561" t="n"/>
    </row>
    <row r="41645">
      <c r="N41645" s="561" t="n"/>
    </row>
    <row r="41646">
      <c r="N41646" s="561" t="n"/>
    </row>
    <row r="41647">
      <c r="N41647" s="561" t="n"/>
    </row>
    <row r="41648">
      <c r="N41648" s="561" t="n"/>
    </row>
    <row r="41649">
      <c r="N41649" s="561" t="n"/>
    </row>
    <row r="41650">
      <c r="N41650" s="561" t="n"/>
    </row>
    <row r="41651">
      <c r="N41651" s="561" t="n"/>
    </row>
    <row r="41652">
      <c r="N41652" s="561" t="n"/>
    </row>
    <row r="41653">
      <c r="N41653" s="561" t="n"/>
    </row>
    <row r="41654">
      <c r="N41654" s="561" t="n"/>
    </row>
    <row r="41655">
      <c r="N41655" s="561" t="n"/>
    </row>
    <row r="41656">
      <c r="N41656" s="561" t="n"/>
    </row>
    <row r="41657">
      <c r="N41657" s="561" t="n"/>
    </row>
    <row r="41658">
      <c r="N41658" s="561" t="n"/>
    </row>
    <row r="41659">
      <c r="N41659" s="561" t="n"/>
    </row>
    <row r="41660">
      <c r="N41660" s="561" t="n"/>
    </row>
    <row r="41661">
      <c r="N41661" s="561" t="n"/>
    </row>
    <row r="41662">
      <c r="N41662" s="561" t="n"/>
    </row>
    <row r="41663">
      <c r="N41663" s="561" t="n"/>
    </row>
    <row r="41664">
      <c r="N41664" s="561" t="n"/>
    </row>
    <row r="41665">
      <c r="N41665" s="561" t="n"/>
    </row>
    <row r="41666">
      <c r="N41666" s="561" t="n"/>
    </row>
    <row r="41667">
      <c r="N41667" s="561" t="n"/>
    </row>
    <row r="41668">
      <c r="N41668" s="561" t="n"/>
    </row>
    <row r="41669">
      <c r="N41669" s="561" t="n"/>
    </row>
    <row r="41670">
      <c r="N41670" s="561" t="n"/>
    </row>
    <row r="41671">
      <c r="N41671" s="561" t="n"/>
    </row>
    <row r="41672">
      <c r="N41672" s="561" t="n"/>
    </row>
    <row r="41673">
      <c r="N41673" s="561" t="n"/>
    </row>
    <row r="41674">
      <c r="N41674" s="561" t="n"/>
    </row>
    <row r="41675">
      <c r="N41675" s="561" t="n"/>
    </row>
    <row r="41676">
      <c r="N41676" s="561" t="n"/>
    </row>
    <row r="41677">
      <c r="N41677" s="561" t="n"/>
    </row>
    <row r="41678">
      <c r="N41678" s="561" t="n"/>
    </row>
    <row r="41679">
      <c r="N41679" s="561" t="n"/>
    </row>
    <row r="41680">
      <c r="N41680" s="561" t="n"/>
    </row>
    <row r="41681">
      <c r="N41681" s="561" t="n"/>
    </row>
    <row r="41682">
      <c r="N41682" s="561" t="n"/>
    </row>
    <row r="41683">
      <c r="N41683" s="561" t="n"/>
    </row>
    <row r="41684">
      <c r="N41684" s="561" t="n"/>
    </row>
    <row r="41685">
      <c r="N41685" s="561" t="n"/>
    </row>
    <row r="41686">
      <c r="N41686" s="561" t="n"/>
    </row>
    <row r="41687">
      <c r="N41687" s="561" t="n"/>
    </row>
    <row r="41688">
      <c r="N41688" s="561" t="n"/>
    </row>
    <row r="41689">
      <c r="N41689" s="561" t="n"/>
    </row>
    <row r="41690">
      <c r="N41690" s="561" t="n"/>
    </row>
    <row r="41691">
      <c r="N41691" s="561" t="n"/>
    </row>
    <row r="41692">
      <c r="N41692" s="561" t="n"/>
    </row>
    <row r="41693">
      <c r="N41693" s="561" t="n"/>
    </row>
    <row r="41694">
      <c r="N41694" s="561" t="n"/>
    </row>
    <row r="41695">
      <c r="N41695" s="561" t="n"/>
    </row>
    <row r="41696">
      <c r="N41696" s="561" t="n"/>
    </row>
    <row r="41697">
      <c r="N41697" s="561" t="n"/>
    </row>
    <row r="41698">
      <c r="N41698" s="561" t="n"/>
    </row>
    <row r="41699">
      <c r="N41699" s="561" t="n"/>
    </row>
    <row r="41700">
      <c r="N41700" s="561" t="n"/>
    </row>
    <row r="41701">
      <c r="N41701" s="561" t="n"/>
    </row>
    <row r="41702">
      <c r="N41702" s="561" t="n"/>
    </row>
    <row r="41703">
      <c r="N41703" s="561" t="n"/>
    </row>
    <row r="41704">
      <c r="N41704" s="561" t="n"/>
    </row>
    <row r="41705">
      <c r="N41705" s="561" t="n"/>
    </row>
    <row r="41706">
      <c r="N41706" s="561" t="n"/>
    </row>
    <row r="41707">
      <c r="N41707" s="561" t="n"/>
    </row>
    <row r="41708">
      <c r="N41708" s="561" t="n"/>
    </row>
    <row r="41709">
      <c r="N41709" s="561" t="n"/>
    </row>
    <row r="41710">
      <c r="N41710" s="561" t="n"/>
    </row>
    <row r="41711">
      <c r="N41711" s="561" t="n"/>
    </row>
    <row r="41712">
      <c r="N41712" s="561" t="n"/>
    </row>
    <row r="41713">
      <c r="N41713" s="561" t="n"/>
    </row>
    <row r="41714">
      <c r="N41714" s="561" t="n"/>
    </row>
    <row r="41715">
      <c r="N41715" s="561" t="n"/>
    </row>
    <row r="41716">
      <c r="N41716" s="561" t="n"/>
    </row>
    <row r="41717">
      <c r="N41717" s="561" t="n"/>
    </row>
    <row r="41718">
      <c r="N41718" s="561" t="n"/>
    </row>
    <row r="41719">
      <c r="N41719" s="561" t="n"/>
    </row>
    <row r="41720">
      <c r="N41720" s="561" t="n"/>
    </row>
    <row r="41721">
      <c r="N41721" s="561" t="n"/>
    </row>
    <row r="41722">
      <c r="N41722" s="561" t="n"/>
    </row>
    <row r="41723">
      <c r="N41723" s="561" t="n"/>
    </row>
    <row r="41724">
      <c r="N41724" s="561" t="n"/>
    </row>
    <row r="41725">
      <c r="N41725" s="561" t="n"/>
    </row>
    <row r="41726">
      <c r="N41726" s="561" t="n"/>
    </row>
    <row r="41727">
      <c r="N41727" s="561" t="n"/>
    </row>
    <row r="41728">
      <c r="N41728" s="561" t="n"/>
    </row>
    <row r="41729">
      <c r="N41729" s="561" t="n"/>
    </row>
    <row r="41730">
      <c r="N41730" s="561" t="n"/>
    </row>
    <row r="41731">
      <c r="N41731" s="561" t="n"/>
    </row>
    <row r="41732">
      <c r="N41732" s="561" t="n"/>
    </row>
    <row r="41733">
      <c r="N41733" s="561" t="n"/>
    </row>
    <row r="41734">
      <c r="N41734" s="561" t="n"/>
    </row>
    <row r="41735">
      <c r="N41735" s="561" t="n"/>
    </row>
    <row r="41736">
      <c r="N41736" s="561" t="n"/>
    </row>
    <row r="41737">
      <c r="N41737" s="561" t="n"/>
    </row>
    <row r="41738">
      <c r="N41738" s="561" t="n"/>
    </row>
    <row r="41739">
      <c r="N41739" s="561" t="n"/>
    </row>
    <row r="41740">
      <c r="N41740" s="561" t="n"/>
    </row>
    <row r="41741">
      <c r="N41741" s="561" t="n"/>
    </row>
    <row r="41742">
      <c r="N41742" s="561" t="n"/>
    </row>
    <row r="41743">
      <c r="N41743" s="561" t="n"/>
    </row>
    <row r="41744">
      <c r="N41744" s="561" t="n"/>
    </row>
    <row r="41745">
      <c r="N41745" s="561" t="n"/>
    </row>
    <row r="41746">
      <c r="N41746" s="561" t="n"/>
    </row>
    <row r="41747">
      <c r="N41747" s="561" t="n"/>
    </row>
    <row r="41748">
      <c r="N41748" s="561" t="n"/>
    </row>
    <row r="41749">
      <c r="N41749" s="561" t="n"/>
    </row>
    <row r="41750">
      <c r="N41750" s="561" t="n"/>
    </row>
    <row r="41751">
      <c r="N41751" s="561" t="n"/>
    </row>
    <row r="41752">
      <c r="N41752" s="561" t="n"/>
    </row>
    <row r="41753">
      <c r="N41753" s="561" t="n"/>
    </row>
    <row r="41754">
      <c r="N41754" s="561" t="n"/>
    </row>
    <row r="41755">
      <c r="N41755" s="561" t="n"/>
    </row>
    <row r="41756">
      <c r="N41756" s="561" t="n"/>
    </row>
    <row r="41757">
      <c r="N41757" s="561" t="n"/>
    </row>
    <row r="41758">
      <c r="N41758" s="561" t="n"/>
    </row>
    <row r="41759">
      <c r="N41759" s="561" t="n"/>
    </row>
    <row r="41760">
      <c r="N41760" s="561" t="n"/>
    </row>
    <row r="41761">
      <c r="N41761" s="561" t="n"/>
    </row>
    <row r="41762">
      <c r="N41762" s="561" t="n"/>
    </row>
    <row r="41763">
      <c r="N41763" s="561" t="n"/>
    </row>
    <row r="41764">
      <c r="N41764" s="561" t="n"/>
    </row>
    <row r="41765">
      <c r="N41765" s="561" t="n"/>
    </row>
    <row r="41766">
      <c r="N41766" s="561" t="n"/>
    </row>
    <row r="41767">
      <c r="N41767" s="561" t="n"/>
    </row>
    <row r="41768">
      <c r="N41768" s="561" t="n"/>
    </row>
    <row r="41769">
      <c r="N41769" s="561" t="n"/>
    </row>
    <row r="41770">
      <c r="N41770" s="561" t="n"/>
    </row>
    <row r="41771">
      <c r="N41771" s="561" t="n"/>
    </row>
    <row r="41772">
      <c r="N41772" s="561" t="n"/>
    </row>
    <row r="41773">
      <c r="N41773" s="561" t="n"/>
    </row>
    <row r="41774">
      <c r="N41774" s="561" t="n"/>
    </row>
    <row r="41775">
      <c r="N41775" s="561" t="n"/>
    </row>
    <row r="41776">
      <c r="N41776" s="561" t="n"/>
    </row>
    <row r="41777">
      <c r="N41777" s="561" t="n"/>
    </row>
    <row r="41778">
      <c r="N41778" s="561" t="n"/>
    </row>
    <row r="41779">
      <c r="N41779" s="561" t="n"/>
    </row>
    <row r="41780">
      <c r="N41780" s="561" t="n"/>
    </row>
    <row r="41781">
      <c r="N41781" s="561" t="n"/>
    </row>
    <row r="41782">
      <c r="N41782" s="561" t="n"/>
    </row>
    <row r="41783">
      <c r="N41783" s="561" t="n"/>
    </row>
    <row r="41784">
      <c r="N41784" s="561" t="n"/>
    </row>
    <row r="41785">
      <c r="N41785" s="561" t="n"/>
    </row>
    <row r="41786">
      <c r="N41786" s="561" t="n"/>
    </row>
    <row r="41787">
      <c r="N41787" s="561" t="n"/>
    </row>
    <row r="41788">
      <c r="N41788" s="561" t="n"/>
    </row>
    <row r="41789">
      <c r="N41789" s="561" t="n"/>
    </row>
    <row r="41790">
      <c r="N41790" s="561" t="n"/>
    </row>
    <row r="41791">
      <c r="N41791" s="561" t="n"/>
    </row>
    <row r="41792">
      <c r="N41792" s="561" t="n"/>
    </row>
    <row r="41793">
      <c r="N41793" s="561" t="n"/>
    </row>
    <row r="41794">
      <c r="N41794" s="561" t="n"/>
    </row>
    <row r="41795">
      <c r="N41795" s="561" t="n"/>
    </row>
    <row r="41796">
      <c r="N41796" s="561" t="n"/>
    </row>
    <row r="41797">
      <c r="N41797" s="561" t="n"/>
    </row>
    <row r="41798">
      <c r="N41798" s="561" t="n"/>
    </row>
    <row r="41799">
      <c r="N41799" s="561" t="n"/>
    </row>
    <row r="41800">
      <c r="N41800" s="561" t="n"/>
    </row>
    <row r="41801">
      <c r="N41801" s="561" t="n"/>
    </row>
    <row r="41802">
      <c r="N41802" s="561" t="n"/>
    </row>
    <row r="41803">
      <c r="N41803" s="561" t="n"/>
    </row>
    <row r="41804">
      <c r="N41804" s="561" t="n"/>
    </row>
    <row r="41805">
      <c r="N41805" s="561" t="n"/>
    </row>
    <row r="41806">
      <c r="N41806" s="561" t="n"/>
    </row>
    <row r="41807">
      <c r="N41807" s="561" t="n"/>
    </row>
    <row r="41808">
      <c r="N41808" s="561" t="n"/>
    </row>
    <row r="41809">
      <c r="N41809" s="561" t="n"/>
    </row>
    <row r="41810">
      <c r="N41810" s="561" t="n"/>
    </row>
    <row r="41811">
      <c r="N41811" s="561" t="n"/>
    </row>
    <row r="41812">
      <c r="N41812" s="561" t="n"/>
    </row>
    <row r="41813">
      <c r="N41813" s="561" t="n"/>
    </row>
    <row r="41814">
      <c r="N41814" s="561" t="n"/>
    </row>
    <row r="41815">
      <c r="N41815" s="561" t="n"/>
    </row>
    <row r="41816">
      <c r="N41816" s="561" t="n"/>
    </row>
    <row r="41817">
      <c r="N41817" s="561" t="n"/>
    </row>
    <row r="41818">
      <c r="N41818" s="561" t="n"/>
    </row>
    <row r="41819">
      <c r="N41819" s="561" t="n"/>
    </row>
    <row r="41820">
      <c r="N41820" s="561" t="n"/>
    </row>
    <row r="41821">
      <c r="N41821" s="561" t="n"/>
    </row>
    <row r="41822">
      <c r="N41822" s="561" t="n"/>
    </row>
    <row r="41823">
      <c r="N41823" s="561" t="n"/>
    </row>
    <row r="41824">
      <c r="N41824" s="561" t="n"/>
    </row>
    <row r="41825">
      <c r="N41825" s="561" t="n"/>
    </row>
    <row r="41826">
      <c r="N41826" s="561" t="n"/>
    </row>
    <row r="41827">
      <c r="N41827" s="561" t="n"/>
    </row>
    <row r="41828">
      <c r="N41828" s="561" t="n"/>
    </row>
    <row r="41829">
      <c r="N41829" s="561" t="n"/>
    </row>
    <row r="41830">
      <c r="N41830" s="561" t="n"/>
    </row>
    <row r="41831">
      <c r="N41831" s="561" t="n"/>
    </row>
    <row r="41832">
      <c r="N41832" s="561" t="n"/>
    </row>
    <row r="41833">
      <c r="N41833" s="561" t="n"/>
    </row>
    <row r="41834">
      <c r="N41834" s="561" t="n"/>
    </row>
    <row r="41835">
      <c r="N41835" s="561" t="n"/>
    </row>
    <row r="41836">
      <c r="N41836" s="561" t="n"/>
    </row>
    <row r="41837">
      <c r="N41837" s="561" t="n"/>
    </row>
    <row r="41838">
      <c r="N41838" s="561" t="n"/>
    </row>
    <row r="41839">
      <c r="N41839" s="561" t="n"/>
    </row>
    <row r="41840">
      <c r="N41840" s="561" t="n"/>
    </row>
    <row r="41841">
      <c r="N41841" s="561" t="n"/>
    </row>
    <row r="41842">
      <c r="N41842" s="561" t="n"/>
    </row>
    <row r="41843">
      <c r="N41843" s="561" t="n"/>
    </row>
    <row r="41844">
      <c r="N41844" s="561" t="n"/>
    </row>
    <row r="41845">
      <c r="N41845" s="561" t="n"/>
    </row>
    <row r="41846">
      <c r="N41846" s="561" t="n"/>
    </row>
    <row r="41847">
      <c r="N41847" s="561" t="n"/>
    </row>
    <row r="41848">
      <c r="N41848" s="561" t="n"/>
    </row>
    <row r="41849">
      <c r="N41849" s="561" t="n"/>
    </row>
    <row r="41850">
      <c r="N41850" s="561" t="n"/>
    </row>
    <row r="41851">
      <c r="N41851" s="561" t="n"/>
    </row>
    <row r="41852">
      <c r="N41852" s="561" t="n"/>
    </row>
    <row r="41853">
      <c r="N41853" s="561" t="n"/>
    </row>
    <row r="41854">
      <c r="N41854" s="561" t="n"/>
    </row>
    <row r="41855">
      <c r="N41855" s="561" t="n"/>
    </row>
    <row r="41856">
      <c r="N41856" s="561" t="n"/>
    </row>
    <row r="41857">
      <c r="N41857" s="561" t="n"/>
    </row>
    <row r="41858">
      <c r="N41858" s="561" t="n"/>
    </row>
    <row r="41859">
      <c r="N41859" s="561" t="n"/>
    </row>
    <row r="41860">
      <c r="N41860" s="561" t="n"/>
    </row>
    <row r="41861">
      <c r="N41861" s="561" t="n"/>
    </row>
    <row r="41862">
      <c r="N41862" s="561" t="n"/>
    </row>
    <row r="41863">
      <c r="N41863" s="561" t="n"/>
    </row>
    <row r="41864">
      <c r="N41864" s="561" t="n"/>
    </row>
    <row r="41865">
      <c r="N41865" s="561" t="n"/>
    </row>
    <row r="41866">
      <c r="N41866" s="561" t="n"/>
    </row>
    <row r="41867">
      <c r="N41867" s="561" t="n"/>
    </row>
    <row r="41868">
      <c r="N41868" s="561" t="n"/>
    </row>
    <row r="41869">
      <c r="N41869" s="561" t="n"/>
    </row>
    <row r="41870">
      <c r="N41870" s="561" t="n"/>
    </row>
    <row r="41871">
      <c r="N41871" s="561" t="n"/>
    </row>
    <row r="41872">
      <c r="N41872" s="561" t="n"/>
    </row>
    <row r="41873">
      <c r="N41873" s="561" t="n"/>
    </row>
    <row r="41874">
      <c r="N41874" s="561" t="n"/>
    </row>
    <row r="41875">
      <c r="N41875" s="561" t="n"/>
    </row>
    <row r="41876">
      <c r="N41876" s="561" t="n"/>
    </row>
    <row r="41877">
      <c r="N41877" s="561" t="n"/>
    </row>
    <row r="41878">
      <c r="N41878" s="561" t="n"/>
    </row>
    <row r="41879">
      <c r="N41879" s="561" t="n"/>
    </row>
    <row r="41880">
      <c r="N41880" s="561" t="n"/>
    </row>
    <row r="41881">
      <c r="N41881" s="561" t="n"/>
    </row>
    <row r="41882">
      <c r="N41882" s="561" t="n"/>
    </row>
    <row r="41883">
      <c r="N41883" s="561" t="n"/>
    </row>
    <row r="41884">
      <c r="N41884" s="561" t="n"/>
    </row>
    <row r="41885">
      <c r="N41885" s="561" t="n"/>
    </row>
    <row r="41886">
      <c r="N41886" s="561" t="n"/>
    </row>
    <row r="41887">
      <c r="N41887" s="561" t="n"/>
    </row>
    <row r="41888">
      <c r="N41888" s="561" t="n"/>
    </row>
    <row r="41889">
      <c r="N41889" s="561" t="n"/>
    </row>
    <row r="41890">
      <c r="N41890" s="561" t="n"/>
    </row>
    <row r="41891">
      <c r="N41891" s="561" t="n"/>
    </row>
    <row r="41892">
      <c r="N41892" s="561" t="n"/>
    </row>
    <row r="41893">
      <c r="N41893" s="561" t="n"/>
    </row>
    <row r="41894">
      <c r="N41894" s="561" t="n"/>
    </row>
    <row r="41895">
      <c r="N41895" s="561" t="n"/>
    </row>
    <row r="41896">
      <c r="N41896" s="561" t="n"/>
    </row>
    <row r="41897">
      <c r="N41897" s="561" t="n"/>
    </row>
    <row r="41898">
      <c r="N41898" s="561" t="n"/>
    </row>
    <row r="41899">
      <c r="N41899" s="561" t="n"/>
    </row>
    <row r="41900">
      <c r="N41900" s="561" t="n"/>
    </row>
    <row r="41901">
      <c r="N41901" s="561" t="n"/>
    </row>
    <row r="41902">
      <c r="N41902" s="561" t="n"/>
    </row>
    <row r="41903">
      <c r="N41903" s="561" t="n"/>
    </row>
    <row r="41904">
      <c r="N41904" s="561" t="n"/>
    </row>
    <row r="41905">
      <c r="N41905" s="561" t="n"/>
    </row>
    <row r="41906">
      <c r="N41906" s="561" t="n"/>
    </row>
    <row r="41907">
      <c r="N41907" s="561" t="n"/>
    </row>
    <row r="41908">
      <c r="N41908" s="561" t="n"/>
    </row>
    <row r="41909">
      <c r="N41909" s="561" t="n"/>
    </row>
    <row r="41910">
      <c r="N41910" s="561" t="n"/>
    </row>
    <row r="41911">
      <c r="N41911" s="561" t="n"/>
    </row>
    <row r="41912">
      <c r="N41912" s="561" t="n"/>
    </row>
    <row r="41913">
      <c r="N41913" s="561" t="n"/>
    </row>
    <row r="41914">
      <c r="N41914" s="561" t="n"/>
    </row>
    <row r="41915">
      <c r="N41915" s="561" t="n"/>
    </row>
    <row r="41916">
      <c r="N41916" s="561" t="n"/>
    </row>
    <row r="41917">
      <c r="N41917" s="561" t="n"/>
    </row>
    <row r="41918">
      <c r="N41918" s="561" t="n"/>
    </row>
    <row r="41919">
      <c r="N41919" s="561" t="n"/>
    </row>
    <row r="41920">
      <c r="N41920" s="561" t="n"/>
    </row>
    <row r="41921">
      <c r="N41921" s="561" t="n"/>
    </row>
    <row r="41922">
      <c r="N41922" s="561" t="n"/>
    </row>
    <row r="41923">
      <c r="N41923" s="561" t="n"/>
    </row>
    <row r="41924">
      <c r="N41924" s="561" t="n"/>
    </row>
    <row r="41925">
      <c r="N41925" s="561" t="n"/>
    </row>
    <row r="41926">
      <c r="N41926" s="561" t="n"/>
    </row>
    <row r="41927">
      <c r="N41927" s="561" t="n"/>
    </row>
    <row r="41928">
      <c r="N41928" s="561" t="n"/>
    </row>
    <row r="41929">
      <c r="N41929" s="561" t="n"/>
    </row>
    <row r="41930">
      <c r="N41930" s="561" t="n"/>
    </row>
    <row r="41931">
      <c r="N41931" s="561" t="n"/>
    </row>
    <row r="41932">
      <c r="N41932" s="561" t="n"/>
    </row>
    <row r="41933">
      <c r="N41933" s="561" t="n"/>
    </row>
    <row r="41934">
      <c r="N41934" s="561" t="n"/>
    </row>
    <row r="41935">
      <c r="N41935" s="561" t="n"/>
    </row>
    <row r="41936">
      <c r="N41936" s="561" t="n"/>
    </row>
    <row r="41937">
      <c r="N41937" s="561" t="n"/>
    </row>
    <row r="41938">
      <c r="N41938" s="561" t="n"/>
    </row>
    <row r="41939">
      <c r="N41939" s="561" t="n"/>
    </row>
    <row r="41940">
      <c r="N41940" s="561" t="n"/>
    </row>
    <row r="41941">
      <c r="N41941" s="561" t="n"/>
    </row>
    <row r="41942">
      <c r="N41942" s="561" t="n"/>
    </row>
    <row r="41943">
      <c r="N41943" s="561" t="n"/>
    </row>
    <row r="41944">
      <c r="N41944" s="561" t="n"/>
    </row>
    <row r="41945">
      <c r="N41945" s="561" t="n"/>
    </row>
    <row r="41946">
      <c r="N41946" s="561" t="n"/>
    </row>
    <row r="41947">
      <c r="N41947" s="561" t="n"/>
    </row>
    <row r="41948">
      <c r="N41948" s="561" t="n"/>
    </row>
    <row r="41949">
      <c r="N41949" s="561" t="n"/>
    </row>
    <row r="41950">
      <c r="N41950" s="561" t="n"/>
    </row>
    <row r="41951">
      <c r="N41951" s="561" t="n"/>
    </row>
    <row r="41952">
      <c r="N41952" s="561" t="n"/>
    </row>
    <row r="41953">
      <c r="N41953" s="561" t="n"/>
    </row>
    <row r="41954">
      <c r="N41954" s="561" t="n"/>
    </row>
    <row r="41955">
      <c r="N41955" s="561" t="n"/>
    </row>
    <row r="41956">
      <c r="N41956" s="561" t="n"/>
    </row>
    <row r="41957">
      <c r="N41957" s="561" t="n"/>
    </row>
    <row r="41958">
      <c r="N41958" s="561" t="n"/>
    </row>
    <row r="41959">
      <c r="N41959" s="561" t="n"/>
    </row>
    <row r="41960">
      <c r="N41960" s="561" t="n"/>
    </row>
    <row r="41961">
      <c r="N41961" s="561" t="n"/>
    </row>
    <row r="41962">
      <c r="N41962" s="561" t="n"/>
    </row>
    <row r="41963">
      <c r="N41963" s="561" t="n"/>
    </row>
    <row r="41964">
      <c r="N41964" s="561" t="n"/>
    </row>
    <row r="41965">
      <c r="N41965" s="561" t="n"/>
    </row>
    <row r="41966">
      <c r="N41966" s="561" t="n"/>
    </row>
    <row r="41967">
      <c r="N41967" s="561" t="n"/>
    </row>
    <row r="41968">
      <c r="N41968" s="561" t="n"/>
    </row>
    <row r="41969">
      <c r="N41969" s="561" t="n"/>
    </row>
    <row r="41970">
      <c r="N41970" s="561" t="n"/>
    </row>
    <row r="41971">
      <c r="N41971" s="561" t="n"/>
    </row>
    <row r="41972">
      <c r="N41972" s="561" t="n"/>
    </row>
    <row r="41973">
      <c r="N41973" s="561" t="n"/>
    </row>
    <row r="41974">
      <c r="N41974" s="561" t="n"/>
    </row>
    <row r="41975">
      <c r="N41975" s="561" t="n"/>
    </row>
    <row r="41976">
      <c r="N41976" s="561" t="n"/>
    </row>
    <row r="41977">
      <c r="N41977" s="561" t="n"/>
    </row>
    <row r="41978">
      <c r="N41978" s="561" t="n"/>
    </row>
    <row r="41979">
      <c r="N41979" s="561" t="n"/>
    </row>
    <row r="41980">
      <c r="N41980" s="561" t="n"/>
    </row>
    <row r="41981">
      <c r="N41981" s="561" t="n"/>
    </row>
    <row r="41982">
      <c r="N41982" s="561" t="n"/>
    </row>
    <row r="41983">
      <c r="N41983" s="561" t="n"/>
    </row>
    <row r="41984">
      <c r="N41984" s="561" t="n"/>
    </row>
    <row r="41985">
      <c r="N41985" s="561" t="n"/>
    </row>
    <row r="41986">
      <c r="N41986" s="561" t="n"/>
    </row>
    <row r="41987">
      <c r="N41987" s="561" t="n"/>
    </row>
    <row r="41988">
      <c r="N41988" s="561" t="n"/>
    </row>
    <row r="41989">
      <c r="N41989" s="561" t="n"/>
    </row>
    <row r="41990">
      <c r="N41990" s="561" t="n"/>
    </row>
    <row r="41991">
      <c r="N41991" s="561" t="n"/>
    </row>
    <row r="41992">
      <c r="N41992" s="561" t="n"/>
    </row>
    <row r="41993">
      <c r="N41993" s="561" t="n"/>
    </row>
    <row r="41994">
      <c r="N41994" s="561" t="n"/>
    </row>
    <row r="41995">
      <c r="N41995" s="561" t="n"/>
    </row>
    <row r="41996">
      <c r="N41996" s="561" t="n"/>
    </row>
    <row r="41997">
      <c r="N41997" s="561" t="n"/>
    </row>
    <row r="41998">
      <c r="N41998" s="561" t="n"/>
    </row>
    <row r="41999">
      <c r="N41999" s="561" t="n"/>
    </row>
    <row r="42000">
      <c r="N42000" s="561" t="n"/>
    </row>
    <row r="42001">
      <c r="N42001" s="561" t="n"/>
    </row>
    <row r="42002">
      <c r="N42002" s="561" t="n"/>
    </row>
    <row r="42003">
      <c r="N42003" s="561" t="n"/>
    </row>
    <row r="42004">
      <c r="N42004" s="561" t="n"/>
    </row>
    <row r="42005">
      <c r="N42005" s="561" t="n"/>
    </row>
    <row r="42006">
      <c r="N42006" s="561" t="n"/>
    </row>
    <row r="42007">
      <c r="N42007" s="561" t="n"/>
    </row>
    <row r="42008">
      <c r="N42008" s="561" t="n"/>
    </row>
    <row r="42009">
      <c r="N42009" s="561" t="n"/>
    </row>
    <row r="42010">
      <c r="N42010" s="561" t="n"/>
    </row>
    <row r="42011">
      <c r="N42011" s="561" t="n"/>
    </row>
    <row r="42012">
      <c r="N42012" s="561" t="n"/>
    </row>
    <row r="42013">
      <c r="N42013" s="561" t="n"/>
    </row>
    <row r="42014">
      <c r="N42014" s="561" t="n"/>
    </row>
    <row r="42015">
      <c r="N42015" s="561" t="n"/>
    </row>
    <row r="42016">
      <c r="N42016" s="561" t="n"/>
    </row>
    <row r="42017">
      <c r="N42017" s="561" t="n"/>
    </row>
    <row r="42018">
      <c r="N42018" s="561" t="n"/>
    </row>
    <row r="42019">
      <c r="N42019" s="561" t="n"/>
    </row>
    <row r="42020">
      <c r="N42020" s="561" t="n"/>
    </row>
    <row r="42021">
      <c r="N42021" s="561" t="n"/>
    </row>
    <row r="42022">
      <c r="N42022" s="561" t="n"/>
    </row>
    <row r="42023">
      <c r="N42023" s="561" t="n"/>
    </row>
    <row r="42024">
      <c r="N42024" s="561" t="n"/>
    </row>
    <row r="42025">
      <c r="N42025" s="561" t="n"/>
    </row>
    <row r="42026">
      <c r="N42026" s="561" t="n"/>
    </row>
    <row r="42027">
      <c r="N42027" s="561" t="n"/>
    </row>
    <row r="42028">
      <c r="N42028" s="561" t="n"/>
    </row>
    <row r="42029">
      <c r="N42029" s="561" t="n"/>
    </row>
    <row r="42030">
      <c r="N42030" s="561" t="n"/>
    </row>
    <row r="42031">
      <c r="N42031" s="561" t="n"/>
    </row>
    <row r="42032">
      <c r="N42032" s="561" t="n"/>
    </row>
    <row r="42033">
      <c r="N42033" s="561" t="n"/>
    </row>
    <row r="42034">
      <c r="N42034" s="561" t="n"/>
    </row>
    <row r="42035">
      <c r="N42035" s="561" t="n"/>
    </row>
    <row r="42036">
      <c r="N42036" s="561" t="n"/>
    </row>
    <row r="42037">
      <c r="N42037" s="561" t="n"/>
    </row>
    <row r="42038">
      <c r="N42038" s="561" t="n"/>
    </row>
    <row r="42039">
      <c r="N42039" s="561" t="n"/>
    </row>
    <row r="42040">
      <c r="N42040" s="561" t="n"/>
    </row>
    <row r="42041">
      <c r="N42041" s="561" t="n"/>
    </row>
    <row r="42042">
      <c r="N42042" s="561" t="n"/>
    </row>
    <row r="42043">
      <c r="N42043" s="561" t="n"/>
    </row>
    <row r="42044">
      <c r="N42044" s="561" t="n"/>
    </row>
    <row r="42045">
      <c r="N42045" s="561" t="n"/>
    </row>
    <row r="42046">
      <c r="N42046" s="561" t="n"/>
    </row>
    <row r="42047">
      <c r="N42047" s="561" t="n"/>
    </row>
    <row r="42048">
      <c r="N42048" s="561" t="n"/>
    </row>
    <row r="42049">
      <c r="N42049" s="561" t="n"/>
    </row>
    <row r="42050">
      <c r="N42050" s="561" t="n"/>
    </row>
    <row r="42051">
      <c r="N42051" s="561" t="n"/>
    </row>
    <row r="42052">
      <c r="N42052" s="561" t="n"/>
    </row>
    <row r="42053">
      <c r="N42053" s="561" t="n"/>
    </row>
    <row r="42054">
      <c r="N42054" s="561" t="n"/>
    </row>
    <row r="42055">
      <c r="N42055" s="561" t="n"/>
    </row>
    <row r="42056">
      <c r="N42056" s="561" t="n"/>
    </row>
    <row r="42057">
      <c r="N42057" s="561" t="n"/>
    </row>
    <row r="42058">
      <c r="N42058" s="561" t="n"/>
    </row>
    <row r="42059">
      <c r="N42059" s="561" t="n"/>
    </row>
    <row r="42060">
      <c r="N42060" s="561" t="n"/>
    </row>
    <row r="42061">
      <c r="N42061" s="561" t="n"/>
    </row>
    <row r="42062">
      <c r="N42062" s="561" t="n"/>
    </row>
    <row r="42063">
      <c r="N42063" s="561" t="n"/>
    </row>
    <row r="42064">
      <c r="N42064" s="561" t="n"/>
    </row>
    <row r="42065">
      <c r="N42065" s="561" t="n"/>
    </row>
    <row r="42066">
      <c r="N42066" s="561" t="n"/>
    </row>
    <row r="42067">
      <c r="N42067" s="561" t="n"/>
    </row>
    <row r="42068">
      <c r="N42068" s="561" t="n"/>
    </row>
    <row r="42069">
      <c r="N42069" s="561" t="n"/>
    </row>
    <row r="42070">
      <c r="N42070" s="561" t="n"/>
    </row>
    <row r="42071">
      <c r="N42071" s="561" t="n"/>
    </row>
    <row r="42072">
      <c r="N42072" s="561" t="n"/>
    </row>
    <row r="42073">
      <c r="N42073" s="561" t="n"/>
    </row>
    <row r="42074">
      <c r="N42074" s="561" t="n"/>
    </row>
    <row r="42075">
      <c r="N42075" s="561" t="n"/>
    </row>
    <row r="42076">
      <c r="N42076" s="561" t="n"/>
    </row>
    <row r="42077">
      <c r="N42077" s="561" t="n"/>
    </row>
    <row r="42078">
      <c r="N42078" s="561" t="n"/>
    </row>
    <row r="42079">
      <c r="N42079" s="561" t="n"/>
    </row>
    <row r="42080">
      <c r="N42080" s="561" t="n"/>
    </row>
    <row r="42081">
      <c r="N42081" s="561" t="n"/>
    </row>
    <row r="42082">
      <c r="N42082" s="561" t="n"/>
    </row>
    <row r="42083">
      <c r="N42083" s="561" t="n"/>
    </row>
    <row r="42084">
      <c r="N42084" s="561" t="n"/>
    </row>
    <row r="42085">
      <c r="N42085" s="561" t="n"/>
    </row>
    <row r="42086">
      <c r="N42086" s="561" t="n"/>
    </row>
    <row r="42087">
      <c r="N42087" s="561" t="n"/>
    </row>
    <row r="42088">
      <c r="N42088" s="561" t="n"/>
    </row>
    <row r="42089">
      <c r="N42089" s="561" t="n"/>
    </row>
    <row r="42090">
      <c r="N42090" s="561" t="n"/>
    </row>
    <row r="42091">
      <c r="N42091" s="561" t="n"/>
    </row>
    <row r="42092">
      <c r="N42092" s="561" t="n"/>
    </row>
    <row r="42093">
      <c r="N42093" s="561" t="n"/>
    </row>
    <row r="42094">
      <c r="N42094" s="561" t="n"/>
    </row>
    <row r="42095">
      <c r="N42095" s="561" t="n"/>
    </row>
    <row r="42096">
      <c r="N42096" s="561" t="n"/>
    </row>
    <row r="42097">
      <c r="N42097" s="561" t="n"/>
    </row>
    <row r="42098">
      <c r="N42098" s="561" t="n"/>
    </row>
    <row r="42099">
      <c r="N42099" s="561" t="n"/>
    </row>
    <row r="42100">
      <c r="N42100" s="561" t="n"/>
    </row>
    <row r="42101">
      <c r="N42101" s="561" t="n"/>
    </row>
    <row r="42102">
      <c r="N42102" s="561" t="n"/>
    </row>
    <row r="42103">
      <c r="N42103" s="561" t="n"/>
    </row>
    <row r="42104">
      <c r="N42104" s="561" t="n"/>
    </row>
    <row r="42105">
      <c r="N42105" s="561" t="n"/>
    </row>
    <row r="42106">
      <c r="N42106" s="561" t="n"/>
    </row>
    <row r="42107">
      <c r="N42107" s="561" t="n"/>
    </row>
    <row r="42108">
      <c r="N42108" s="561" t="n"/>
    </row>
    <row r="42109">
      <c r="N42109" s="561" t="n"/>
    </row>
    <row r="42110">
      <c r="N42110" s="561" t="n"/>
    </row>
    <row r="42111">
      <c r="N42111" s="561" t="n"/>
    </row>
    <row r="42112">
      <c r="N42112" s="561" t="n"/>
    </row>
    <row r="42113">
      <c r="N42113" s="561" t="n"/>
    </row>
    <row r="42114">
      <c r="N42114" s="561" t="n"/>
    </row>
    <row r="42115">
      <c r="N42115" s="561" t="n"/>
    </row>
    <row r="42116">
      <c r="N42116" s="561" t="n"/>
    </row>
    <row r="42117">
      <c r="N42117" s="561" t="n"/>
    </row>
    <row r="42118">
      <c r="N42118" s="561" t="n"/>
    </row>
    <row r="42119">
      <c r="N42119" s="561" t="n"/>
    </row>
    <row r="42120">
      <c r="N42120" s="561" t="n"/>
    </row>
    <row r="42121">
      <c r="N42121" s="561" t="n"/>
    </row>
    <row r="42122">
      <c r="N42122" s="561" t="n"/>
    </row>
    <row r="42123">
      <c r="N42123" s="561" t="n"/>
    </row>
    <row r="42124">
      <c r="N42124" s="561" t="n"/>
    </row>
    <row r="42125">
      <c r="N42125" s="561" t="n"/>
    </row>
    <row r="42126">
      <c r="N42126" s="561" t="n"/>
    </row>
    <row r="42127">
      <c r="N42127" s="561" t="n"/>
    </row>
    <row r="42128">
      <c r="N42128" s="561" t="n"/>
    </row>
    <row r="42129">
      <c r="N42129" s="561" t="n"/>
    </row>
    <row r="42130">
      <c r="N42130" s="561" t="n"/>
    </row>
    <row r="42131">
      <c r="N42131" s="561" t="n"/>
    </row>
    <row r="42132">
      <c r="N42132" s="561" t="n"/>
    </row>
    <row r="42133">
      <c r="N42133" s="561" t="n"/>
    </row>
    <row r="42134">
      <c r="N42134" s="561" t="n"/>
    </row>
    <row r="42135">
      <c r="N42135" s="561" t="n"/>
    </row>
    <row r="42136">
      <c r="N42136" s="561" t="n"/>
    </row>
    <row r="42137">
      <c r="N42137" s="561" t="n"/>
    </row>
    <row r="42138">
      <c r="N42138" s="561" t="n"/>
    </row>
    <row r="42139">
      <c r="N42139" s="561" t="n"/>
    </row>
    <row r="42140">
      <c r="N42140" s="561" t="n"/>
    </row>
    <row r="42141">
      <c r="N42141" s="561" t="n"/>
    </row>
    <row r="42142">
      <c r="N42142" s="561" t="n"/>
    </row>
    <row r="42143">
      <c r="N42143" s="561" t="n"/>
    </row>
    <row r="42144">
      <c r="N42144" s="561" t="n"/>
    </row>
    <row r="42145">
      <c r="N42145" s="561" t="n"/>
    </row>
    <row r="42146">
      <c r="N42146" s="561" t="n"/>
    </row>
    <row r="42147">
      <c r="N42147" s="561" t="n"/>
    </row>
    <row r="42148">
      <c r="N42148" s="561" t="n"/>
    </row>
    <row r="42149">
      <c r="N42149" s="561" t="n"/>
    </row>
    <row r="42150">
      <c r="N42150" s="561" t="n"/>
    </row>
    <row r="42151">
      <c r="N42151" s="561" t="n"/>
    </row>
    <row r="42152">
      <c r="N42152" s="561" t="n"/>
    </row>
    <row r="42153">
      <c r="N42153" s="561" t="n"/>
    </row>
    <row r="42154">
      <c r="N42154" s="561" t="n"/>
    </row>
    <row r="42155">
      <c r="N42155" s="561" t="n"/>
    </row>
    <row r="42156">
      <c r="N42156" s="561" t="n"/>
    </row>
    <row r="42157">
      <c r="N42157" s="561" t="n"/>
    </row>
    <row r="42158">
      <c r="N42158" s="561" t="n"/>
    </row>
    <row r="42159">
      <c r="N42159" s="561" t="n"/>
    </row>
    <row r="42160">
      <c r="N42160" s="561" t="n"/>
    </row>
    <row r="42161">
      <c r="N42161" s="561" t="n"/>
    </row>
    <row r="42162">
      <c r="N42162" s="561" t="n"/>
    </row>
    <row r="42163">
      <c r="N42163" s="561" t="n"/>
    </row>
    <row r="42164">
      <c r="N42164" s="561" t="n"/>
    </row>
    <row r="42165">
      <c r="N42165" s="561" t="n"/>
    </row>
    <row r="42166">
      <c r="N42166" s="561" t="n"/>
    </row>
    <row r="42167">
      <c r="N42167" s="561" t="n"/>
    </row>
    <row r="42168">
      <c r="N42168" s="561" t="n"/>
    </row>
    <row r="42169">
      <c r="N42169" s="561" t="n"/>
    </row>
    <row r="42170">
      <c r="N42170" s="561" t="n"/>
    </row>
    <row r="42171">
      <c r="N42171" s="561" t="n"/>
    </row>
    <row r="42172">
      <c r="N42172" s="561" t="n"/>
    </row>
    <row r="42173">
      <c r="N42173" s="561" t="n"/>
    </row>
    <row r="42174">
      <c r="N42174" s="561" t="n"/>
    </row>
    <row r="42175">
      <c r="N42175" s="561" t="n"/>
    </row>
    <row r="42176">
      <c r="N42176" s="561" t="n"/>
    </row>
    <row r="42177">
      <c r="N42177" s="561" t="n"/>
    </row>
    <row r="42178">
      <c r="N42178" s="561" t="n"/>
    </row>
    <row r="42179">
      <c r="N42179" s="561" t="n"/>
    </row>
    <row r="42180">
      <c r="N42180" s="561" t="n"/>
    </row>
    <row r="42181">
      <c r="N42181" s="561" t="n"/>
    </row>
    <row r="42182">
      <c r="N42182" s="561" t="n"/>
    </row>
    <row r="42183">
      <c r="N42183" s="561" t="n"/>
    </row>
    <row r="42184">
      <c r="N42184" s="561" t="n"/>
    </row>
    <row r="42185">
      <c r="N42185" s="561" t="n"/>
    </row>
    <row r="42186">
      <c r="N42186" s="561" t="n"/>
    </row>
    <row r="42187">
      <c r="N42187" s="561" t="n"/>
    </row>
    <row r="42188">
      <c r="N42188" s="561" t="n"/>
    </row>
    <row r="42189">
      <c r="N42189" s="561" t="n"/>
    </row>
    <row r="42190">
      <c r="N42190" s="561" t="n"/>
    </row>
    <row r="42191">
      <c r="N42191" s="561" t="n"/>
    </row>
    <row r="42192">
      <c r="N42192" s="561" t="n"/>
    </row>
    <row r="42193">
      <c r="N42193" s="561" t="n"/>
    </row>
    <row r="42194">
      <c r="N42194" s="561" t="n"/>
    </row>
    <row r="42195">
      <c r="N42195" s="561" t="n"/>
    </row>
    <row r="42196">
      <c r="N42196" s="561" t="n"/>
    </row>
    <row r="42197">
      <c r="N42197" s="561" t="n"/>
    </row>
    <row r="42198">
      <c r="N42198" s="561" t="n"/>
    </row>
    <row r="42199">
      <c r="N42199" s="561" t="n"/>
    </row>
    <row r="42200">
      <c r="N42200" s="561" t="n"/>
    </row>
    <row r="42201">
      <c r="N42201" s="561" t="n"/>
    </row>
    <row r="42202">
      <c r="N42202" s="561" t="n"/>
    </row>
    <row r="42203">
      <c r="N42203" s="561" t="n"/>
    </row>
    <row r="42204">
      <c r="N42204" s="561" t="n"/>
    </row>
    <row r="42205">
      <c r="N42205" s="561" t="n"/>
    </row>
    <row r="42206">
      <c r="N42206" s="561" t="n"/>
    </row>
    <row r="42207">
      <c r="N42207" s="561" t="n"/>
    </row>
    <row r="42208">
      <c r="N42208" s="561" t="n"/>
    </row>
    <row r="42209">
      <c r="N42209" s="561" t="n"/>
    </row>
    <row r="42210">
      <c r="N42210" s="561" t="n"/>
    </row>
    <row r="42211">
      <c r="N42211" s="561" t="n"/>
    </row>
    <row r="42212">
      <c r="N42212" s="561" t="n"/>
    </row>
    <row r="42213">
      <c r="N42213" s="561" t="n"/>
    </row>
    <row r="42214">
      <c r="N42214" s="561" t="n"/>
    </row>
    <row r="42215">
      <c r="N42215" s="561" t="n"/>
    </row>
    <row r="42216">
      <c r="N42216" s="561" t="n"/>
    </row>
    <row r="42217">
      <c r="N42217" s="561" t="n"/>
    </row>
    <row r="42218">
      <c r="N42218" s="561" t="n"/>
    </row>
    <row r="42219">
      <c r="N42219" s="561" t="n"/>
    </row>
    <row r="42220">
      <c r="N42220" s="561" t="n"/>
    </row>
    <row r="42221">
      <c r="N42221" s="561" t="n"/>
    </row>
    <row r="42222">
      <c r="N42222" s="561" t="n"/>
    </row>
    <row r="42223">
      <c r="N42223" s="561" t="n"/>
    </row>
    <row r="42224">
      <c r="N42224" s="561" t="n"/>
    </row>
    <row r="42225">
      <c r="N42225" s="561" t="n"/>
    </row>
    <row r="42226">
      <c r="N42226" s="561" t="n"/>
    </row>
    <row r="42227">
      <c r="N42227" s="561" t="n"/>
    </row>
    <row r="42228">
      <c r="N42228" s="561" t="n"/>
    </row>
    <row r="42229">
      <c r="N42229" s="561" t="n"/>
    </row>
    <row r="42230">
      <c r="N42230" s="561" t="n"/>
    </row>
    <row r="42231">
      <c r="N42231" s="561" t="n"/>
    </row>
    <row r="42232">
      <c r="N42232" s="561" t="n"/>
    </row>
    <row r="42233">
      <c r="N42233" s="561" t="n"/>
    </row>
    <row r="42234">
      <c r="N42234" s="561" t="n"/>
    </row>
    <row r="42235">
      <c r="N42235" s="561" t="n"/>
    </row>
    <row r="42236">
      <c r="N42236" s="561" t="n"/>
    </row>
    <row r="42237">
      <c r="N42237" s="561" t="n"/>
    </row>
    <row r="42238">
      <c r="N42238" s="561" t="n"/>
    </row>
    <row r="42239">
      <c r="N42239" s="561" t="n"/>
    </row>
    <row r="42240">
      <c r="N42240" s="561" t="n"/>
    </row>
    <row r="42241">
      <c r="N42241" s="561" t="n"/>
    </row>
    <row r="42242">
      <c r="N42242" s="561" t="n"/>
    </row>
    <row r="42243">
      <c r="N42243" s="561" t="n"/>
    </row>
    <row r="42244">
      <c r="N42244" s="561" t="n"/>
    </row>
    <row r="42245">
      <c r="N42245" s="561" t="n"/>
    </row>
    <row r="42246">
      <c r="N42246" s="561" t="n"/>
    </row>
    <row r="42247">
      <c r="N42247" s="561" t="n"/>
    </row>
    <row r="42248">
      <c r="N42248" s="561" t="n"/>
    </row>
    <row r="42249">
      <c r="N42249" s="561" t="n"/>
    </row>
    <row r="42250">
      <c r="N42250" s="561" t="n"/>
    </row>
    <row r="42251">
      <c r="N42251" s="561" t="n"/>
    </row>
    <row r="42252">
      <c r="N42252" s="561" t="n"/>
    </row>
    <row r="42253">
      <c r="N42253" s="561" t="n"/>
    </row>
    <row r="42254">
      <c r="N42254" s="561" t="n"/>
    </row>
    <row r="42255">
      <c r="N42255" s="561" t="n"/>
    </row>
    <row r="42256">
      <c r="N42256" s="561" t="n"/>
    </row>
    <row r="42257">
      <c r="N42257" s="561" t="n"/>
    </row>
    <row r="42258">
      <c r="N42258" s="561" t="n"/>
    </row>
    <row r="42259">
      <c r="N42259" s="561" t="n"/>
    </row>
    <row r="42260">
      <c r="N42260" s="561" t="n"/>
    </row>
    <row r="42261">
      <c r="N42261" s="561" t="n"/>
    </row>
    <row r="42262">
      <c r="N42262" s="561" t="n"/>
    </row>
    <row r="42263">
      <c r="N42263" s="561" t="n"/>
    </row>
    <row r="42264">
      <c r="N42264" s="561" t="n"/>
    </row>
    <row r="42265">
      <c r="N42265" s="561" t="n"/>
    </row>
    <row r="42266">
      <c r="N42266" s="561" t="n"/>
    </row>
    <row r="42267">
      <c r="N42267" s="561" t="n"/>
    </row>
    <row r="42268">
      <c r="N42268" s="561" t="n"/>
    </row>
    <row r="42269">
      <c r="N42269" s="561" t="n"/>
    </row>
    <row r="42270">
      <c r="N42270" s="561" t="n"/>
    </row>
    <row r="42271">
      <c r="N42271" s="561" t="n"/>
    </row>
    <row r="42272">
      <c r="N42272" s="561" t="n"/>
    </row>
    <row r="42273">
      <c r="N42273" s="561" t="n"/>
    </row>
    <row r="42274">
      <c r="N42274" s="561" t="n"/>
    </row>
    <row r="42275">
      <c r="N42275" s="561" t="n"/>
    </row>
    <row r="42276">
      <c r="N42276" s="561" t="n"/>
    </row>
    <row r="42277">
      <c r="N42277" s="561" t="n"/>
    </row>
    <row r="42278">
      <c r="N42278" s="561" t="n"/>
    </row>
    <row r="42279">
      <c r="N42279" s="561" t="n"/>
    </row>
    <row r="42280">
      <c r="N42280" s="561" t="n"/>
    </row>
    <row r="42281">
      <c r="N42281" s="561" t="n"/>
    </row>
    <row r="42282">
      <c r="N42282" s="561" t="n"/>
    </row>
    <row r="42283">
      <c r="N42283" s="561" t="n"/>
    </row>
    <row r="42284">
      <c r="N42284" s="561" t="n"/>
    </row>
    <row r="42285">
      <c r="N42285" s="561" t="n"/>
    </row>
    <row r="42286">
      <c r="N42286" s="561" t="n"/>
    </row>
    <row r="42287">
      <c r="N42287" s="561" t="n"/>
    </row>
    <row r="42288">
      <c r="N42288" s="561" t="n"/>
    </row>
    <row r="42289">
      <c r="N42289" s="561" t="n"/>
    </row>
    <row r="42290">
      <c r="N42290" s="561" t="n"/>
    </row>
    <row r="42291">
      <c r="N42291" s="561" t="n"/>
    </row>
    <row r="42292">
      <c r="N42292" s="561" t="n"/>
    </row>
    <row r="42293">
      <c r="N42293" s="561" t="n"/>
    </row>
    <row r="42294">
      <c r="N42294" s="561" t="n"/>
    </row>
    <row r="42295">
      <c r="N42295" s="561" t="n"/>
    </row>
    <row r="42296">
      <c r="N42296" s="561" t="n"/>
    </row>
    <row r="42297">
      <c r="N42297" s="561" t="n"/>
    </row>
    <row r="42298">
      <c r="N42298" s="561" t="n"/>
    </row>
    <row r="42299">
      <c r="N42299" s="561" t="n"/>
    </row>
    <row r="42300">
      <c r="N42300" s="561" t="n"/>
    </row>
    <row r="42301">
      <c r="N42301" s="561" t="n"/>
    </row>
    <row r="42302">
      <c r="N42302" s="561" t="n"/>
    </row>
    <row r="42303">
      <c r="N42303" s="561" t="n"/>
    </row>
    <row r="42304">
      <c r="N42304" s="561" t="n"/>
    </row>
    <row r="42305">
      <c r="N42305" s="561" t="n"/>
    </row>
    <row r="42306">
      <c r="N42306" s="561" t="n"/>
    </row>
    <row r="42307">
      <c r="N42307" s="561" t="n"/>
    </row>
    <row r="42308">
      <c r="N42308" s="561" t="n"/>
    </row>
    <row r="42309">
      <c r="N42309" s="561" t="n"/>
    </row>
    <row r="42310">
      <c r="N42310" s="561" t="n"/>
    </row>
    <row r="42311">
      <c r="N42311" s="561" t="n"/>
    </row>
    <row r="42312">
      <c r="N42312" s="561" t="n"/>
    </row>
    <row r="42313">
      <c r="N42313" s="561" t="n"/>
    </row>
    <row r="42314">
      <c r="N42314" s="561" t="n"/>
    </row>
    <row r="42315">
      <c r="N42315" s="561" t="n"/>
    </row>
    <row r="42316">
      <c r="N42316" s="561" t="n"/>
    </row>
    <row r="42317">
      <c r="N42317" s="561" t="n"/>
    </row>
    <row r="42318">
      <c r="N42318" s="561" t="n"/>
    </row>
    <row r="42319">
      <c r="N42319" s="561" t="n"/>
    </row>
    <row r="42320">
      <c r="N42320" s="561" t="n"/>
    </row>
    <row r="42321">
      <c r="N42321" s="561" t="n"/>
    </row>
    <row r="42322">
      <c r="N42322" s="561" t="n"/>
    </row>
    <row r="42323">
      <c r="N42323" s="561" t="n"/>
    </row>
    <row r="42324">
      <c r="N42324" s="561" t="n"/>
    </row>
    <row r="42325">
      <c r="N42325" s="561" t="n"/>
    </row>
    <row r="42326">
      <c r="N42326" s="561" t="n"/>
    </row>
    <row r="42327">
      <c r="N42327" s="561" t="n"/>
    </row>
    <row r="42328">
      <c r="N42328" s="561" t="n"/>
    </row>
    <row r="42329">
      <c r="N42329" s="561" t="n"/>
    </row>
    <row r="42330">
      <c r="N42330" s="561" t="n"/>
    </row>
    <row r="42331">
      <c r="N42331" s="561" t="n"/>
    </row>
    <row r="42332">
      <c r="N42332" s="561" t="n"/>
    </row>
    <row r="42333">
      <c r="N42333" s="561" t="n"/>
    </row>
    <row r="42334">
      <c r="N42334" s="561" t="n"/>
    </row>
    <row r="42335">
      <c r="N42335" s="561" t="n"/>
    </row>
    <row r="42336">
      <c r="N42336" s="561" t="n"/>
    </row>
    <row r="42337">
      <c r="N42337" s="561" t="n"/>
    </row>
    <row r="42338">
      <c r="N42338" s="561" t="n"/>
    </row>
    <row r="42339">
      <c r="N42339" s="561" t="n"/>
    </row>
    <row r="42340">
      <c r="N42340" s="561" t="n"/>
    </row>
    <row r="42341">
      <c r="N42341" s="561" t="n"/>
    </row>
    <row r="42342">
      <c r="N42342" s="561" t="n"/>
    </row>
    <row r="42343">
      <c r="N42343" s="561" t="n"/>
    </row>
    <row r="42344">
      <c r="N42344" s="561" t="n"/>
    </row>
    <row r="42345">
      <c r="N42345" s="561" t="n"/>
    </row>
    <row r="42346">
      <c r="N42346" s="561" t="n"/>
    </row>
    <row r="42347">
      <c r="N42347" s="561" t="n"/>
    </row>
    <row r="42348">
      <c r="N42348" s="561" t="n"/>
    </row>
    <row r="42349">
      <c r="N42349" s="561" t="n"/>
    </row>
    <row r="42350">
      <c r="N42350" s="561" t="n"/>
    </row>
    <row r="42351">
      <c r="N42351" s="561" t="n"/>
    </row>
    <row r="42352">
      <c r="N42352" s="561" t="n"/>
    </row>
    <row r="42353">
      <c r="N42353" s="561" t="n"/>
    </row>
    <row r="42354">
      <c r="N42354" s="561" t="n"/>
    </row>
    <row r="42355">
      <c r="N42355" s="561" t="n"/>
    </row>
    <row r="42356">
      <c r="N42356" s="561" t="n"/>
    </row>
    <row r="42357">
      <c r="N42357" s="561" t="n"/>
    </row>
    <row r="42358">
      <c r="N42358" s="561" t="n"/>
    </row>
    <row r="42359">
      <c r="N42359" s="561" t="n"/>
    </row>
    <row r="42360">
      <c r="N42360" s="561" t="n"/>
    </row>
    <row r="42361">
      <c r="N42361" s="561" t="n"/>
    </row>
    <row r="42362">
      <c r="N42362" s="561" t="n"/>
    </row>
    <row r="42363">
      <c r="N42363" s="561" t="n"/>
    </row>
    <row r="42364">
      <c r="N42364" s="561" t="n"/>
    </row>
    <row r="42365">
      <c r="N42365" s="561" t="n"/>
    </row>
    <row r="42366">
      <c r="N42366" s="561" t="n"/>
    </row>
    <row r="42367">
      <c r="N42367" s="561" t="n"/>
    </row>
    <row r="42368">
      <c r="N42368" s="561" t="n"/>
    </row>
    <row r="42369">
      <c r="N42369" s="561" t="n"/>
    </row>
    <row r="42370">
      <c r="N42370" s="561" t="n"/>
    </row>
    <row r="42371">
      <c r="N42371" s="561" t="n"/>
    </row>
    <row r="42372">
      <c r="N42372" s="561" t="n"/>
    </row>
    <row r="42373">
      <c r="N42373" s="561" t="n"/>
    </row>
    <row r="42374">
      <c r="N42374" s="561" t="n"/>
    </row>
    <row r="42375">
      <c r="N42375" s="561" t="n"/>
    </row>
    <row r="42376">
      <c r="N42376" s="561" t="n"/>
    </row>
    <row r="42377">
      <c r="N42377" s="561" t="n"/>
    </row>
    <row r="42378">
      <c r="N42378" s="561" t="n"/>
    </row>
    <row r="42379">
      <c r="N42379" s="561" t="n"/>
    </row>
    <row r="42380">
      <c r="N42380" s="561" t="n"/>
    </row>
    <row r="42381">
      <c r="N42381" s="561" t="n"/>
    </row>
    <row r="42382">
      <c r="N42382" s="561" t="n"/>
    </row>
    <row r="42383">
      <c r="N42383" s="561" t="n"/>
    </row>
    <row r="42384">
      <c r="N42384" s="561" t="n"/>
    </row>
    <row r="42385">
      <c r="N42385" s="561" t="n"/>
    </row>
    <row r="42386">
      <c r="N42386" s="561" t="n"/>
    </row>
    <row r="42387">
      <c r="N42387" s="561" t="n"/>
    </row>
    <row r="42388">
      <c r="N42388" s="561" t="n"/>
    </row>
    <row r="42389">
      <c r="N42389" s="561" t="n"/>
    </row>
    <row r="42390">
      <c r="N42390" s="561" t="n"/>
    </row>
    <row r="42391">
      <c r="N42391" s="561" t="n"/>
    </row>
    <row r="42392">
      <c r="N42392" s="561" t="n"/>
    </row>
    <row r="42393">
      <c r="N42393" s="561" t="n"/>
    </row>
    <row r="42394">
      <c r="N42394" s="561" t="n"/>
    </row>
    <row r="42395">
      <c r="N42395" s="561" t="n"/>
    </row>
    <row r="42396">
      <c r="N42396" s="561" t="n"/>
    </row>
    <row r="42397">
      <c r="N42397" s="561" t="n"/>
    </row>
    <row r="42398">
      <c r="N42398" s="561" t="n"/>
    </row>
    <row r="42399">
      <c r="N42399" s="561" t="n"/>
    </row>
    <row r="42400">
      <c r="N42400" s="561" t="n"/>
    </row>
    <row r="42401">
      <c r="N42401" s="561" t="n"/>
    </row>
    <row r="42402">
      <c r="N42402" s="561" t="n"/>
    </row>
    <row r="42403">
      <c r="N42403" s="561" t="n"/>
    </row>
    <row r="42404">
      <c r="N42404" s="561" t="n"/>
    </row>
    <row r="42405">
      <c r="N42405" s="561" t="n"/>
    </row>
    <row r="42406">
      <c r="N42406" s="561" t="n"/>
    </row>
    <row r="42407">
      <c r="N42407" s="561" t="n"/>
    </row>
    <row r="42408">
      <c r="N42408" s="561" t="n"/>
    </row>
    <row r="42409">
      <c r="N42409" s="561" t="n"/>
    </row>
    <row r="42410">
      <c r="N42410" s="561" t="n"/>
    </row>
    <row r="42411">
      <c r="N42411" s="561" t="n"/>
    </row>
    <row r="42412">
      <c r="N42412" s="561" t="n"/>
    </row>
    <row r="42413">
      <c r="N42413" s="561" t="n"/>
    </row>
    <row r="42414">
      <c r="N42414" s="561" t="n"/>
    </row>
    <row r="42415">
      <c r="N42415" s="561" t="n"/>
    </row>
    <row r="42416">
      <c r="N42416" s="561" t="n"/>
    </row>
    <row r="42417">
      <c r="N42417" s="561" t="n"/>
    </row>
    <row r="42418">
      <c r="N42418" s="561" t="n"/>
    </row>
    <row r="42419">
      <c r="N42419" s="561" t="n"/>
    </row>
    <row r="42420">
      <c r="N42420" s="561" t="n"/>
    </row>
    <row r="42421">
      <c r="N42421" s="561" t="n"/>
    </row>
    <row r="42422">
      <c r="N42422" s="561" t="n"/>
    </row>
    <row r="42423">
      <c r="N42423" s="561" t="n"/>
    </row>
    <row r="42424">
      <c r="N42424" s="561" t="n"/>
    </row>
    <row r="42425">
      <c r="N42425" s="561" t="n"/>
    </row>
    <row r="42426">
      <c r="N42426" s="561" t="n"/>
    </row>
    <row r="42427">
      <c r="N42427" s="561" t="n"/>
    </row>
    <row r="42428">
      <c r="N42428" s="561" t="n"/>
    </row>
    <row r="42429">
      <c r="N42429" s="561" t="n"/>
    </row>
    <row r="42430">
      <c r="N42430" s="561" t="n"/>
    </row>
    <row r="42431">
      <c r="N42431" s="561" t="n"/>
    </row>
    <row r="42432">
      <c r="N42432" s="561" t="n"/>
    </row>
    <row r="42433">
      <c r="N42433" s="561" t="n"/>
    </row>
    <row r="42434">
      <c r="N42434" s="561" t="n"/>
    </row>
    <row r="42435">
      <c r="N42435" s="561" t="n"/>
    </row>
    <row r="42436">
      <c r="N42436" s="561" t="n"/>
    </row>
    <row r="42437">
      <c r="N42437" s="561" t="n"/>
    </row>
    <row r="42438">
      <c r="N42438" s="561" t="n"/>
    </row>
    <row r="42439">
      <c r="N42439" s="561" t="n"/>
    </row>
    <row r="42440">
      <c r="N42440" s="561" t="n"/>
    </row>
    <row r="42441">
      <c r="N42441" s="561" t="n"/>
    </row>
    <row r="42442">
      <c r="N42442" s="561" t="n"/>
    </row>
    <row r="42443">
      <c r="N42443" s="561" t="n"/>
    </row>
    <row r="42444">
      <c r="N42444" s="561" t="n"/>
    </row>
    <row r="42445">
      <c r="N42445" s="561" t="n"/>
    </row>
    <row r="42446">
      <c r="N42446" s="561" t="n"/>
    </row>
    <row r="42447">
      <c r="N42447" s="561" t="n"/>
    </row>
    <row r="42448">
      <c r="N42448" s="561" t="n"/>
    </row>
    <row r="42449">
      <c r="N42449" s="561" t="n"/>
    </row>
    <row r="42450">
      <c r="N42450" s="561" t="n"/>
    </row>
    <row r="42451">
      <c r="N42451" s="561" t="n"/>
    </row>
    <row r="42452">
      <c r="N42452" s="561" t="n"/>
    </row>
    <row r="42453">
      <c r="N42453" s="561" t="n"/>
    </row>
    <row r="42454">
      <c r="N42454" s="561" t="n"/>
    </row>
    <row r="42455">
      <c r="N42455" s="561" t="n"/>
    </row>
    <row r="42456">
      <c r="N42456" s="561" t="n"/>
    </row>
    <row r="42457">
      <c r="N42457" s="561" t="n"/>
    </row>
    <row r="42458">
      <c r="N42458" s="561" t="n"/>
    </row>
    <row r="42459">
      <c r="N42459" s="561" t="n"/>
    </row>
    <row r="42460">
      <c r="N42460" s="561" t="n"/>
    </row>
    <row r="42461">
      <c r="N42461" s="561" t="n"/>
    </row>
    <row r="42462">
      <c r="N42462" s="561" t="n"/>
    </row>
    <row r="42463">
      <c r="N42463" s="561" t="n"/>
    </row>
    <row r="42464">
      <c r="N42464" s="561" t="n"/>
    </row>
    <row r="42465">
      <c r="N42465" s="561" t="n"/>
    </row>
    <row r="42466">
      <c r="N42466" s="561" t="n"/>
    </row>
    <row r="42467">
      <c r="N42467" s="561" t="n"/>
    </row>
    <row r="42468">
      <c r="N42468" s="561" t="n"/>
    </row>
    <row r="42469">
      <c r="N42469" s="561" t="n"/>
    </row>
    <row r="42470">
      <c r="N42470" s="561" t="n"/>
    </row>
    <row r="42471">
      <c r="N42471" s="561" t="n"/>
    </row>
    <row r="42472">
      <c r="N42472" s="561" t="n"/>
    </row>
    <row r="42473">
      <c r="N42473" s="561" t="n"/>
    </row>
    <row r="42474">
      <c r="N42474" s="561" t="n"/>
    </row>
    <row r="42475">
      <c r="N42475" s="561" t="n"/>
    </row>
    <row r="42476">
      <c r="N42476" s="561" t="n"/>
    </row>
    <row r="42477">
      <c r="N42477" s="561" t="n"/>
    </row>
    <row r="42478">
      <c r="N42478" s="561" t="n"/>
    </row>
    <row r="42479">
      <c r="N42479" s="561" t="n"/>
    </row>
    <row r="42480">
      <c r="N42480" s="561" t="n"/>
    </row>
    <row r="42481">
      <c r="N42481" s="561" t="n"/>
    </row>
    <row r="42482">
      <c r="N42482" s="561" t="n"/>
    </row>
    <row r="42483">
      <c r="N42483" s="561" t="n"/>
    </row>
    <row r="42484">
      <c r="N42484" s="561" t="n"/>
    </row>
    <row r="42485">
      <c r="N42485" s="561" t="n"/>
    </row>
    <row r="42486">
      <c r="N42486" s="561" t="n"/>
    </row>
    <row r="42487">
      <c r="N42487" s="561" t="n"/>
    </row>
    <row r="42488">
      <c r="N42488" s="561" t="n"/>
    </row>
    <row r="42489">
      <c r="N42489" s="561" t="n"/>
    </row>
    <row r="42490">
      <c r="N42490" s="561" t="n"/>
    </row>
    <row r="42491">
      <c r="N42491" s="561" t="n"/>
    </row>
    <row r="42492">
      <c r="N42492" s="561" t="n"/>
    </row>
    <row r="42493">
      <c r="N42493" s="561" t="n"/>
    </row>
    <row r="42494">
      <c r="N42494" s="561" t="n"/>
    </row>
    <row r="42495">
      <c r="N42495" s="561" t="n"/>
    </row>
    <row r="42496">
      <c r="N42496" s="561" t="n"/>
    </row>
    <row r="42497">
      <c r="N42497" s="561" t="n"/>
    </row>
    <row r="42498">
      <c r="N42498" s="561" t="n"/>
    </row>
    <row r="42499">
      <c r="N42499" s="561" t="n"/>
    </row>
    <row r="42500">
      <c r="N42500" s="561" t="n"/>
    </row>
    <row r="42501">
      <c r="N42501" s="561" t="n"/>
    </row>
    <row r="42502">
      <c r="N42502" s="561" t="n"/>
    </row>
    <row r="42503">
      <c r="N42503" s="561" t="n"/>
    </row>
    <row r="42504">
      <c r="N42504" s="561" t="n"/>
    </row>
    <row r="42505">
      <c r="N42505" s="561" t="n"/>
    </row>
    <row r="42506">
      <c r="N42506" s="561" t="n"/>
    </row>
    <row r="42507">
      <c r="N42507" s="561" t="n"/>
    </row>
    <row r="42508">
      <c r="N42508" s="561" t="n"/>
    </row>
    <row r="42509">
      <c r="N42509" s="561" t="n"/>
    </row>
    <row r="42510">
      <c r="N42510" s="561" t="n"/>
    </row>
    <row r="42511">
      <c r="N42511" s="561" t="n"/>
    </row>
    <row r="42512">
      <c r="N42512" s="561" t="n"/>
    </row>
    <row r="42513">
      <c r="N42513" s="561" t="n"/>
    </row>
    <row r="42514">
      <c r="N42514" s="561" t="n"/>
    </row>
    <row r="42515">
      <c r="N42515" s="561" t="n"/>
    </row>
    <row r="42516">
      <c r="N42516" s="561" t="n"/>
    </row>
    <row r="42517">
      <c r="N42517" s="561" t="n"/>
    </row>
    <row r="42518">
      <c r="N42518" s="561" t="n"/>
    </row>
    <row r="42519">
      <c r="N42519" s="561" t="n"/>
    </row>
    <row r="42520">
      <c r="N42520" s="561" t="n"/>
    </row>
    <row r="42521">
      <c r="N42521" s="561" t="n"/>
    </row>
    <row r="42522">
      <c r="N42522" s="561" t="n"/>
    </row>
    <row r="42523">
      <c r="N42523" s="561" t="n"/>
    </row>
    <row r="42524">
      <c r="N42524" s="561" t="n"/>
    </row>
    <row r="42525">
      <c r="N42525" s="561" t="n"/>
    </row>
    <row r="42526">
      <c r="N42526" s="561" t="n"/>
    </row>
    <row r="42527">
      <c r="N42527" s="561" t="n"/>
    </row>
    <row r="42528">
      <c r="N42528" s="561" t="n"/>
    </row>
    <row r="42529">
      <c r="N42529" s="561" t="n"/>
    </row>
    <row r="42530">
      <c r="N42530" s="561" t="n"/>
    </row>
    <row r="42531">
      <c r="N42531" s="561" t="n"/>
    </row>
    <row r="42532">
      <c r="N42532" s="561" t="n"/>
    </row>
    <row r="42533">
      <c r="N42533" s="561" t="n"/>
    </row>
    <row r="42534">
      <c r="N42534" s="561" t="n"/>
    </row>
    <row r="42535">
      <c r="N42535" s="561" t="n"/>
    </row>
    <row r="42536">
      <c r="N42536" s="561" t="n"/>
    </row>
    <row r="42537">
      <c r="N42537" s="561" t="n"/>
    </row>
    <row r="42538">
      <c r="N42538" s="561" t="n"/>
    </row>
    <row r="42539">
      <c r="N42539" s="561" t="n"/>
    </row>
    <row r="42540">
      <c r="N42540" s="561" t="n"/>
    </row>
    <row r="42541">
      <c r="N42541" s="561" t="n"/>
    </row>
    <row r="42542">
      <c r="N42542" s="561" t="n"/>
    </row>
    <row r="42543">
      <c r="N42543" s="561" t="n"/>
    </row>
    <row r="42544">
      <c r="N42544" s="561" t="n"/>
    </row>
    <row r="42545">
      <c r="N42545" s="561" t="n"/>
    </row>
    <row r="42546">
      <c r="N42546" s="561" t="n"/>
    </row>
    <row r="42547">
      <c r="N42547" s="561" t="n"/>
    </row>
    <row r="42548">
      <c r="N42548" s="561" t="n"/>
    </row>
    <row r="42549">
      <c r="N42549" s="561" t="n"/>
    </row>
    <row r="42550">
      <c r="N42550" s="561" t="n"/>
    </row>
    <row r="42551">
      <c r="N42551" s="561" t="n"/>
    </row>
    <row r="42552">
      <c r="N42552" s="561" t="n"/>
    </row>
    <row r="42553">
      <c r="N42553" s="561" t="n"/>
    </row>
    <row r="42554">
      <c r="N42554" s="561" t="n"/>
    </row>
    <row r="42555">
      <c r="N42555" s="561" t="n"/>
    </row>
    <row r="42556">
      <c r="N42556" s="561" t="n"/>
    </row>
    <row r="42557">
      <c r="N42557" s="561" t="n"/>
    </row>
    <row r="42558">
      <c r="N42558" s="561" t="n"/>
    </row>
    <row r="42559">
      <c r="N42559" s="561" t="n"/>
    </row>
    <row r="42560">
      <c r="N42560" s="561" t="n"/>
    </row>
    <row r="42561">
      <c r="N42561" s="561" t="n"/>
    </row>
    <row r="42562">
      <c r="N42562" s="561" t="n"/>
    </row>
    <row r="42563">
      <c r="N42563" s="561" t="n"/>
    </row>
    <row r="42564">
      <c r="N42564" s="561" t="n"/>
    </row>
    <row r="42565">
      <c r="N42565" s="561" t="n"/>
    </row>
    <row r="42566">
      <c r="N42566" s="561" t="n"/>
    </row>
    <row r="42567">
      <c r="N42567" s="561" t="n"/>
    </row>
    <row r="42568">
      <c r="N42568" s="561" t="n"/>
    </row>
    <row r="42569">
      <c r="N42569" s="561" t="n"/>
    </row>
    <row r="42570">
      <c r="N42570" s="561" t="n"/>
    </row>
    <row r="42571">
      <c r="N42571" s="561" t="n"/>
    </row>
    <row r="42572">
      <c r="N42572" s="561" t="n"/>
    </row>
    <row r="42573">
      <c r="N42573" s="561" t="n"/>
    </row>
    <row r="42574">
      <c r="N42574" s="561" t="n"/>
    </row>
    <row r="42575">
      <c r="N42575" s="561" t="n"/>
    </row>
    <row r="42576">
      <c r="N42576" s="561" t="n"/>
    </row>
    <row r="42577">
      <c r="N42577" s="561" t="n"/>
    </row>
    <row r="42578">
      <c r="N42578" s="561" t="n"/>
    </row>
    <row r="42579">
      <c r="N42579" s="561" t="n"/>
    </row>
    <row r="42580">
      <c r="N42580" s="561" t="n"/>
    </row>
    <row r="42581">
      <c r="N42581" s="561" t="n"/>
    </row>
    <row r="42582">
      <c r="N42582" s="561" t="n"/>
    </row>
    <row r="42583">
      <c r="N42583" s="561" t="n"/>
    </row>
    <row r="42584">
      <c r="N42584" s="561" t="n"/>
    </row>
    <row r="42585">
      <c r="N42585" s="561" t="n"/>
    </row>
    <row r="42586">
      <c r="N42586" s="561" t="n"/>
    </row>
    <row r="42587">
      <c r="N42587" s="561" t="n"/>
    </row>
    <row r="42588">
      <c r="N42588" s="561" t="n"/>
    </row>
    <row r="42589">
      <c r="N42589" s="561" t="n"/>
    </row>
    <row r="42590">
      <c r="N42590" s="561" t="n"/>
    </row>
    <row r="42591">
      <c r="N42591" s="561" t="n"/>
    </row>
    <row r="42592">
      <c r="N42592" s="561" t="n"/>
    </row>
    <row r="42593">
      <c r="N42593" s="561" t="n"/>
    </row>
    <row r="42594">
      <c r="N42594" s="561" t="n"/>
    </row>
    <row r="42595">
      <c r="N42595" s="561" t="n"/>
    </row>
    <row r="42596">
      <c r="N42596" s="561" t="n"/>
    </row>
    <row r="42597">
      <c r="N42597" s="561" t="n"/>
    </row>
    <row r="42598">
      <c r="N42598" s="561" t="n"/>
    </row>
    <row r="42599">
      <c r="N42599" s="561" t="n"/>
    </row>
    <row r="42600">
      <c r="N42600" s="561" t="n"/>
    </row>
    <row r="42601">
      <c r="N42601" s="561" t="n"/>
    </row>
    <row r="42602">
      <c r="N42602" s="561" t="n"/>
    </row>
    <row r="42603">
      <c r="N42603" s="561" t="n"/>
    </row>
    <row r="42604">
      <c r="N42604" s="561" t="n"/>
    </row>
    <row r="42605">
      <c r="N42605" s="561" t="n"/>
    </row>
    <row r="42606">
      <c r="N42606" s="561" t="n"/>
    </row>
    <row r="42607">
      <c r="N42607" s="561" t="n"/>
    </row>
    <row r="42608">
      <c r="N42608" s="561" t="n"/>
    </row>
    <row r="42609">
      <c r="N42609" s="561" t="n"/>
    </row>
    <row r="42610">
      <c r="N42610" s="561" t="n"/>
    </row>
    <row r="42611">
      <c r="N42611" s="561" t="n"/>
    </row>
    <row r="42612">
      <c r="N42612" s="561" t="n"/>
    </row>
    <row r="42613">
      <c r="N42613" s="561" t="n"/>
    </row>
    <row r="42614">
      <c r="N42614" s="561" t="n"/>
    </row>
    <row r="42615">
      <c r="N42615" s="561" t="n"/>
    </row>
    <row r="42616">
      <c r="N42616" s="561" t="n"/>
    </row>
    <row r="42617">
      <c r="N42617" s="561" t="n"/>
    </row>
    <row r="42618">
      <c r="N42618" s="561" t="n"/>
    </row>
    <row r="42619">
      <c r="N42619" s="561" t="n"/>
    </row>
    <row r="42620">
      <c r="N42620" s="561" t="n"/>
    </row>
    <row r="42621">
      <c r="N42621" s="561" t="n"/>
    </row>
    <row r="42622">
      <c r="N42622" s="561" t="n"/>
    </row>
    <row r="42623">
      <c r="N42623" s="561" t="n"/>
    </row>
    <row r="42624">
      <c r="N42624" s="561" t="n"/>
    </row>
    <row r="42625">
      <c r="N42625" s="561" t="n"/>
    </row>
    <row r="42626">
      <c r="N42626" s="561" t="n"/>
    </row>
    <row r="42627">
      <c r="N42627" s="561" t="n"/>
    </row>
    <row r="42628">
      <c r="N42628" s="561" t="n"/>
    </row>
    <row r="42629">
      <c r="N42629" s="561" t="n"/>
    </row>
    <row r="42630">
      <c r="N42630" s="561" t="n"/>
    </row>
    <row r="42631">
      <c r="N42631" s="561" t="n"/>
    </row>
    <row r="42632">
      <c r="N42632" s="561" t="n"/>
    </row>
    <row r="42633">
      <c r="N42633" s="561" t="n"/>
    </row>
    <row r="42634">
      <c r="N42634" s="561" t="n"/>
    </row>
    <row r="42635">
      <c r="N42635" s="561" t="n"/>
    </row>
    <row r="42636">
      <c r="N42636" s="561" t="n"/>
    </row>
    <row r="42637">
      <c r="N42637" s="561" t="n"/>
    </row>
    <row r="42638">
      <c r="N42638" s="561" t="n"/>
    </row>
    <row r="42639">
      <c r="N42639" s="561" t="n"/>
    </row>
    <row r="42640">
      <c r="N42640" s="561" t="n"/>
    </row>
    <row r="42641">
      <c r="N42641" s="561" t="n"/>
    </row>
    <row r="42642">
      <c r="N42642" s="561" t="n"/>
    </row>
    <row r="42643">
      <c r="N42643" s="561" t="n"/>
    </row>
    <row r="42644">
      <c r="N42644" s="561" t="n"/>
    </row>
    <row r="42645">
      <c r="N42645" s="561" t="n"/>
    </row>
    <row r="42646">
      <c r="N42646" s="561" t="n"/>
    </row>
    <row r="42647">
      <c r="N42647" s="561" t="n"/>
    </row>
    <row r="42648">
      <c r="N42648" s="561" t="n"/>
    </row>
    <row r="42649">
      <c r="N42649" s="561" t="n"/>
    </row>
    <row r="42650">
      <c r="N42650" s="561" t="n"/>
    </row>
    <row r="42651">
      <c r="N42651" s="561" t="n"/>
    </row>
    <row r="42652">
      <c r="N42652" s="561" t="n"/>
    </row>
    <row r="42653">
      <c r="N42653" s="561" t="n"/>
    </row>
    <row r="42654">
      <c r="N42654" s="561" t="n"/>
    </row>
    <row r="42655">
      <c r="N42655" s="561" t="n"/>
    </row>
    <row r="42656">
      <c r="N42656" s="561" t="n"/>
    </row>
    <row r="42657">
      <c r="N42657" s="561" t="n"/>
    </row>
    <row r="42658">
      <c r="N42658" s="561" t="n"/>
    </row>
    <row r="42659">
      <c r="N42659" s="561" t="n"/>
    </row>
    <row r="42660">
      <c r="N42660" s="561" t="n"/>
    </row>
    <row r="42661">
      <c r="N42661" s="561" t="n"/>
    </row>
    <row r="42662">
      <c r="N42662" s="561" t="n"/>
    </row>
    <row r="42663">
      <c r="N42663" s="561" t="n"/>
    </row>
    <row r="42664">
      <c r="N42664" s="561" t="n"/>
    </row>
    <row r="42665">
      <c r="N42665" s="561" t="n"/>
    </row>
    <row r="42666">
      <c r="N42666" s="561" t="n"/>
    </row>
    <row r="42667">
      <c r="N42667" s="561" t="n"/>
    </row>
    <row r="42668">
      <c r="N42668" s="561" t="n"/>
    </row>
    <row r="42669">
      <c r="N42669" s="561" t="n"/>
    </row>
    <row r="42670">
      <c r="N42670" s="561" t="n"/>
    </row>
    <row r="42671">
      <c r="N42671" s="561" t="n"/>
    </row>
    <row r="42672">
      <c r="N42672" s="561" t="n"/>
    </row>
    <row r="42673">
      <c r="N42673" s="561" t="n"/>
    </row>
    <row r="42674">
      <c r="N42674" s="561" t="n"/>
    </row>
    <row r="42675">
      <c r="N42675" s="561" t="n"/>
    </row>
    <row r="42676">
      <c r="N42676" s="561" t="n"/>
    </row>
    <row r="42677">
      <c r="N42677" s="561" t="n"/>
    </row>
    <row r="42678">
      <c r="N42678" s="561" t="n"/>
    </row>
    <row r="42679">
      <c r="N42679" s="561" t="n"/>
    </row>
    <row r="42680">
      <c r="N42680" s="561" t="n"/>
    </row>
    <row r="42681">
      <c r="N42681" s="561" t="n"/>
    </row>
    <row r="42682">
      <c r="N42682" s="561" t="n"/>
    </row>
    <row r="42683">
      <c r="N42683" s="561" t="n"/>
    </row>
    <row r="42684">
      <c r="N42684" s="561" t="n"/>
    </row>
    <row r="42685">
      <c r="N42685" s="561" t="n"/>
    </row>
    <row r="42686">
      <c r="N42686" s="561" t="n"/>
    </row>
    <row r="42687">
      <c r="N42687" s="561" t="n"/>
    </row>
    <row r="42688">
      <c r="N42688" s="561" t="n"/>
    </row>
    <row r="42689">
      <c r="N42689" s="561" t="n"/>
    </row>
    <row r="42690">
      <c r="N42690" s="561" t="n"/>
    </row>
    <row r="42691">
      <c r="N42691" s="561" t="n"/>
    </row>
    <row r="42692">
      <c r="N42692" s="561" t="n"/>
    </row>
    <row r="42693">
      <c r="N42693" s="561" t="n"/>
    </row>
    <row r="42694">
      <c r="N42694" s="561" t="n"/>
    </row>
    <row r="42695">
      <c r="N42695" s="561" t="n"/>
    </row>
    <row r="42696">
      <c r="N42696" s="561" t="n"/>
    </row>
    <row r="42697">
      <c r="N42697" s="561" t="n"/>
    </row>
    <row r="42698">
      <c r="N42698" s="561" t="n"/>
    </row>
    <row r="42699">
      <c r="N42699" s="561" t="n"/>
    </row>
    <row r="42700">
      <c r="N42700" s="561" t="n"/>
    </row>
    <row r="42701">
      <c r="N42701" s="561" t="n"/>
    </row>
    <row r="42702">
      <c r="N42702" s="561" t="n"/>
    </row>
    <row r="42703">
      <c r="N42703" s="561" t="n"/>
    </row>
    <row r="42704">
      <c r="N42704" s="561" t="n"/>
    </row>
    <row r="42705">
      <c r="N42705" s="561" t="n"/>
    </row>
    <row r="42706">
      <c r="N42706" s="561" t="n"/>
    </row>
    <row r="42707">
      <c r="N42707" s="561" t="n"/>
    </row>
    <row r="42708">
      <c r="N42708" s="561" t="n"/>
    </row>
    <row r="42709">
      <c r="N42709" s="561" t="n"/>
    </row>
    <row r="42710">
      <c r="N42710" s="561" t="n"/>
    </row>
    <row r="42711">
      <c r="N42711" s="561" t="n"/>
    </row>
    <row r="42712">
      <c r="N42712" s="561" t="n"/>
    </row>
    <row r="42713">
      <c r="N42713" s="561" t="n"/>
    </row>
    <row r="42714">
      <c r="N42714" s="561" t="n"/>
    </row>
    <row r="42715">
      <c r="N42715" s="561" t="n"/>
    </row>
    <row r="42716">
      <c r="N42716" s="561" t="n"/>
    </row>
    <row r="42717">
      <c r="N42717" s="561" t="n"/>
    </row>
    <row r="42718">
      <c r="N42718" s="561" t="n"/>
    </row>
    <row r="42719">
      <c r="N42719" s="561" t="n"/>
    </row>
    <row r="42720">
      <c r="N42720" s="561" t="n"/>
    </row>
    <row r="42721">
      <c r="N42721" s="561" t="n"/>
    </row>
    <row r="42722">
      <c r="N42722" s="561" t="n"/>
    </row>
    <row r="42723">
      <c r="N42723" s="561" t="n"/>
    </row>
    <row r="42724">
      <c r="N42724" s="561" t="n"/>
    </row>
    <row r="42725">
      <c r="N42725" s="561" t="n"/>
    </row>
    <row r="42726">
      <c r="N42726" s="561" t="n"/>
    </row>
    <row r="42727">
      <c r="N42727" s="561" t="n"/>
    </row>
    <row r="42728">
      <c r="N42728" s="561" t="n"/>
    </row>
    <row r="42729">
      <c r="N42729" s="561" t="n"/>
    </row>
    <row r="42730">
      <c r="N42730" s="561" t="n"/>
    </row>
    <row r="42731">
      <c r="N42731" s="561" t="n"/>
    </row>
    <row r="42732">
      <c r="N42732" s="561" t="n"/>
    </row>
    <row r="42733">
      <c r="N42733" s="561" t="n"/>
    </row>
    <row r="42734">
      <c r="N42734" s="561" t="n"/>
    </row>
    <row r="42735">
      <c r="N42735" s="561" t="n"/>
    </row>
    <row r="42736">
      <c r="N42736" s="561" t="n"/>
    </row>
    <row r="42737">
      <c r="N42737" s="561" t="n"/>
    </row>
    <row r="42738">
      <c r="N42738" s="561" t="n"/>
    </row>
    <row r="42739">
      <c r="N42739" s="561" t="n"/>
    </row>
    <row r="42740">
      <c r="N42740" s="561" t="n"/>
    </row>
    <row r="42741">
      <c r="N42741" s="561" t="n"/>
    </row>
    <row r="42742">
      <c r="N42742" s="561" t="n"/>
    </row>
    <row r="42743">
      <c r="N42743" s="561" t="n"/>
    </row>
    <row r="42744">
      <c r="N42744" s="561" t="n"/>
    </row>
    <row r="42745">
      <c r="N42745" s="561" t="n"/>
    </row>
    <row r="42746">
      <c r="N42746" s="561" t="n"/>
    </row>
    <row r="42747">
      <c r="N42747" s="561" t="n"/>
    </row>
    <row r="42748">
      <c r="N42748" s="561" t="n"/>
    </row>
    <row r="42749">
      <c r="N42749" s="561" t="n"/>
    </row>
    <row r="42750">
      <c r="N42750" s="561" t="n"/>
    </row>
    <row r="42751">
      <c r="N42751" s="561" t="n"/>
    </row>
    <row r="42752">
      <c r="N42752" s="561" t="n"/>
    </row>
    <row r="42753">
      <c r="N42753" s="561" t="n"/>
    </row>
    <row r="42754">
      <c r="N42754" s="561" t="n"/>
    </row>
    <row r="42755">
      <c r="N42755" s="561" t="n"/>
    </row>
    <row r="42756">
      <c r="N42756" s="561" t="n"/>
    </row>
    <row r="42757">
      <c r="N42757" s="561" t="n"/>
    </row>
    <row r="42758">
      <c r="N42758" s="561" t="n"/>
    </row>
    <row r="42759">
      <c r="N42759" s="561" t="n"/>
    </row>
    <row r="42760">
      <c r="N42760" s="561" t="n"/>
    </row>
    <row r="42761">
      <c r="N42761" s="561" t="n"/>
    </row>
    <row r="42762">
      <c r="N42762" s="561" t="n"/>
    </row>
    <row r="42763">
      <c r="N42763" s="561" t="n"/>
    </row>
    <row r="42764">
      <c r="N42764" s="561" t="n"/>
    </row>
    <row r="42765">
      <c r="N42765" s="561" t="n"/>
    </row>
    <row r="42766">
      <c r="N42766" s="561" t="n"/>
    </row>
    <row r="42767">
      <c r="N42767" s="561" t="n"/>
    </row>
    <row r="42768">
      <c r="N42768" s="561" t="n"/>
    </row>
    <row r="42769">
      <c r="N42769" s="561" t="n"/>
    </row>
    <row r="42770">
      <c r="N42770" s="561" t="n"/>
    </row>
    <row r="42771">
      <c r="N42771" s="561" t="n"/>
    </row>
    <row r="42772">
      <c r="N42772" s="561" t="n"/>
    </row>
    <row r="42773">
      <c r="N42773" s="561" t="n"/>
    </row>
    <row r="42774">
      <c r="N42774" s="561" t="n"/>
    </row>
    <row r="42775">
      <c r="N42775" s="561" t="n"/>
    </row>
    <row r="42776">
      <c r="N42776" s="561" t="n"/>
    </row>
    <row r="42777">
      <c r="N42777" s="561" t="n"/>
    </row>
    <row r="42778">
      <c r="N42778" s="561" t="n"/>
    </row>
    <row r="42779">
      <c r="N42779" s="561" t="n"/>
    </row>
    <row r="42780">
      <c r="N42780" s="561" t="n"/>
    </row>
    <row r="42781">
      <c r="N42781" s="561" t="n"/>
    </row>
    <row r="42782">
      <c r="N42782" s="561" t="n"/>
    </row>
    <row r="42783">
      <c r="N42783" s="561" t="n"/>
    </row>
    <row r="42784">
      <c r="N42784" s="561" t="n"/>
    </row>
    <row r="42785">
      <c r="N42785" s="561" t="n"/>
    </row>
    <row r="42786">
      <c r="N42786" s="561" t="n"/>
    </row>
    <row r="42787">
      <c r="N42787" s="561" t="n"/>
    </row>
    <row r="42788">
      <c r="N42788" s="561" t="n"/>
    </row>
    <row r="42789">
      <c r="N42789" s="561" t="n"/>
    </row>
    <row r="42790">
      <c r="N42790" s="561" t="n"/>
    </row>
    <row r="42791">
      <c r="N42791" s="561" t="n"/>
    </row>
    <row r="42792">
      <c r="N42792" s="561" t="n"/>
    </row>
    <row r="42793">
      <c r="N42793" s="561" t="n"/>
    </row>
    <row r="42794">
      <c r="N42794" s="561" t="n"/>
    </row>
    <row r="42795">
      <c r="N42795" s="561" t="n"/>
    </row>
    <row r="42796">
      <c r="N42796" s="561" t="n"/>
    </row>
    <row r="42797">
      <c r="N42797" s="561" t="n"/>
    </row>
    <row r="42798">
      <c r="N42798" s="561" t="n"/>
    </row>
    <row r="42799">
      <c r="N42799" s="561" t="n"/>
    </row>
    <row r="42800">
      <c r="N42800" s="561" t="n"/>
    </row>
    <row r="42801">
      <c r="N42801" s="561" t="n"/>
    </row>
    <row r="42802">
      <c r="N42802" s="561" t="n"/>
    </row>
    <row r="42803">
      <c r="N42803" s="561" t="n"/>
    </row>
    <row r="42804">
      <c r="N42804" s="561" t="n"/>
    </row>
    <row r="42805">
      <c r="N42805" s="561" t="n"/>
    </row>
    <row r="42806">
      <c r="N42806" s="561" t="n"/>
    </row>
    <row r="42807">
      <c r="N42807" s="561" t="n"/>
    </row>
    <row r="42808">
      <c r="N42808" s="561" t="n"/>
    </row>
    <row r="42809">
      <c r="N42809" s="561" t="n"/>
    </row>
    <row r="42810">
      <c r="N42810" s="561" t="n"/>
    </row>
    <row r="42811">
      <c r="N42811" s="561" t="n"/>
    </row>
    <row r="42812">
      <c r="N42812" s="561" t="n"/>
    </row>
    <row r="42813">
      <c r="N42813" s="561" t="n"/>
    </row>
    <row r="42814">
      <c r="N42814" s="561" t="n"/>
    </row>
    <row r="42815">
      <c r="N42815" s="561" t="n"/>
    </row>
    <row r="42816">
      <c r="N42816" s="561" t="n"/>
    </row>
    <row r="42817">
      <c r="N42817" s="561" t="n"/>
    </row>
    <row r="42818">
      <c r="N42818" s="561" t="n"/>
    </row>
    <row r="42819">
      <c r="N42819" s="561" t="n"/>
    </row>
    <row r="42820">
      <c r="N42820" s="561" t="n"/>
    </row>
    <row r="42821">
      <c r="N42821" s="561" t="n"/>
    </row>
    <row r="42822">
      <c r="N42822" s="561" t="n"/>
    </row>
    <row r="42823">
      <c r="N42823" s="561" t="n"/>
    </row>
    <row r="42824">
      <c r="N42824" s="561" t="n"/>
    </row>
    <row r="42825">
      <c r="N42825" s="561" t="n"/>
    </row>
    <row r="42826">
      <c r="N42826" s="561" t="n"/>
    </row>
    <row r="42827">
      <c r="N42827" s="561" t="n"/>
    </row>
    <row r="42828">
      <c r="N42828" s="561" t="n"/>
    </row>
    <row r="42829">
      <c r="N42829" s="561" t="n"/>
    </row>
    <row r="42830">
      <c r="N42830" s="561" t="n"/>
    </row>
    <row r="42831">
      <c r="N42831" s="561" t="n"/>
    </row>
    <row r="42832">
      <c r="N42832" s="561" t="n"/>
    </row>
    <row r="42833">
      <c r="N42833" s="561" t="n"/>
    </row>
    <row r="42834">
      <c r="N42834" s="561" t="n"/>
    </row>
    <row r="42835">
      <c r="N42835" s="561" t="n"/>
    </row>
    <row r="42836">
      <c r="N42836" s="561" t="n"/>
    </row>
    <row r="42837">
      <c r="N42837" s="561" t="n"/>
    </row>
    <row r="42838">
      <c r="N42838" s="561" t="n"/>
    </row>
    <row r="42839">
      <c r="N42839" s="561" t="n"/>
    </row>
    <row r="42840">
      <c r="N42840" s="561" t="n"/>
    </row>
    <row r="42841">
      <c r="N42841" s="561" t="n"/>
    </row>
    <row r="42842">
      <c r="N42842" s="561" t="n"/>
    </row>
    <row r="42843">
      <c r="N42843" s="561" t="n"/>
    </row>
    <row r="42844">
      <c r="N42844" s="561" t="n"/>
    </row>
    <row r="42845">
      <c r="N42845" s="561" t="n"/>
    </row>
    <row r="42846">
      <c r="N42846" s="561" t="n"/>
    </row>
    <row r="42847">
      <c r="N42847" s="561" t="n"/>
    </row>
    <row r="42848">
      <c r="N42848" s="561" t="n"/>
    </row>
    <row r="42849">
      <c r="N42849" s="561" t="n"/>
    </row>
    <row r="42850">
      <c r="N42850" s="561" t="n"/>
    </row>
    <row r="42851">
      <c r="N42851" s="561" t="n"/>
    </row>
    <row r="42852">
      <c r="N42852" s="561" t="n"/>
    </row>
    <row r="42853">
      <c r="N42853" s="561" t="n"/>
    </row>
    <row r="42854">
      <c r="N42854" s="561" t="n"/>
    </row>
    <row r="42855">
      <c r="N42855" s="561" t="n"/>
    </row>
    <row r="42856">
      <c r="N42856" s="561" t="n"/>
    </row>
    <row r="42857">
      <c r="N42857" s="561" t="n"/>
    </row>
    <row r="42858">
      <c r="N42858" s="561" t="n"/>
    </row>
    <row r="42859">
      <c r="N42859" s="561" t="n"/>
    </row>
    <row r="42860">
      <c r="N42860" s="561" t="n"/>
    </row>
    <row r="42861">
      <c r="N42861" s="561" t="n"/>
    </row>
    <row r="42862">
      <c r="N42862" s="561" t="n"/>
    </row>
    <row r="42863">
      <c r="N42863" s="561" t="n"/>
    </row>
    <row r="42864">
      <c r="N42864" s="561" t="n"/>
    </row>
    <row r="42865">
      <c r="N42865" s="561" t="n"/>
    </row>
    <row r="42866">
      <c r="N42866" s="561" t="n"/>
    </row>
    <row r="42867">
      <c r="N42867" s="561" t="n"/>
    </row>
    <row r="42868">
      <c r="N42868" s="561" t="n"/>
    </row>
    <row r="42869">
      <c r="N42869" s="561" t="n"/>
    </row>
    <row r="42870">
      <c r="N42870" s="561" t="n"/>
    </row>
    <row r="42871">
      <c r="N42871" s="561" t="n"/>
    </row>
    <row r="42872">
      <c r="N42872" s="561" t="n"/>
    </row>
    <row r="42873">
      <c r="N42873" s="561" t="n"/>
    </row>
    <row r="42874">
      <c r="N42874" s="561" t="n"/>
    </row>
    <row r="42875">
      <c r="N42875" s="561" t="n"/>
    </row>
    <row r="42876">
      <c r="N42876" s="561" t="n"/>
    </row>
    <row r="42877">
      <c r="N42877" s="561" t="n"/>
    </row>
    <row r="42878">
      <c r="N42878" s="561" t="n"/>
    </row>
    <row r="42879">
      <c r="N42879" s="561" t="n"/>
    </row>
    <row r="42880">
      <c r="N42880" s="561" t="n"/>
    </row>
    <row r="42881">
      <c r="N42881" s="561" t="n"/>
    </row>
    <row r="42882">
      <c r="N42882" s="561" t="n"/>
    </row>
    <row r="42883">
      <c r="N42883" s="561" t="n"/>
    </row>
    <row r="42884">
      <c r="N42884" s="561" t="n"/>
    </row>
    <row r="42885">
      <c r="N42885" s="561" t="n"/>
    </row>
    <row r="42886">
      <c r="N42886" s="561" t="n"/>
    </row>
    <row r="42887">
      <c r="N42887" s="561" t="n"/>
    </row>
    <row r="42888">
      <c r="N42888" s="561" t="n"/>
    </row>
    <row r="42889">
      <c r="N42889" s="561" t="n"/>
    </row>
    <row r="42890">
      <c r="N42890" s="561" t="n"/>
    </row>
    <row r="42891">
      <c r="N42891" s="561" t="n"/>
    </row>
    <row r="42892">
      <c r="N42892" s="561" t="n"/>
    </row>
    <row r="42893">
      <c r="N42893" s="561" t="n"/>
    </row>
    <row r="42894">
      <c r="N42894" s="561" t="n"/>
    </row>
    <row r="42895">
      <c r="N42895" s="561" t="n"/>
    </row>
    <row r="42896">
      <c r="N42896" s="561" t="n"/>
    </row>
    <row r="42897">
      <c r="N42897" s="561" t="n"/>
    </row>
    <row r="42898">
      <c r="N42898" s="561" t="n"/>
    </row>
    <row r="42899">
      <c r="N42899" s="561" t="n"/>
    </row>
    <row r="42900">
      <c r="N42900" s="561" t="n"/>
    </row>
    <row r="42901">
      <c r="N42901" s="561" t="n"/>
    </row>
    <row r="42902">
      <c r="N42902" s="561" t="n"/>
    </row>
    <row r="42903">
      <c r="N42903" s="561" t="n"/>
    </row>
    <row r="42904">
      <c r="N42904" s="561" t="n"/>
    </row>
    <row r="42905">
      <c r="N42905" s="561" t="n"/>
    </row>
    <row r="42906">
      <c r="N42906" s="561" t="n"/>
    </row>
    <row r="42907">
      <c r="N42907" s="561" t="n"/>
    </row>
    <row r="42908">
      <c r="N42908" s="561" t="n"/>
    </row>
    <row r="42909">
      <c r="N42909" s="561" t="n"/>
    </row>
    <row r="42910">
      <c r="N42910" s="561" t="n"/>
    </row>
    <row r="42911">
      <c r="N42911" s="561" t="n"/>
    </row>
    <row r="42912">
      <c r="N42912" s="561" t="n"/>
    </row>
    <row r="42913">
      <c r="N42913" s="561" t="n"/>
    </row>
    <row r="42914">
      <c r="N42914" s="561" t="n"/>
    </row>
    <row r="42915">
      <c r="N42915" s="561" t="n"/>
    </row>
    <row r="42916">
      <c r="N42916" s="561" t="n"/>
    </row>
    <row r="42917">
      <c r="N42917" s="561" t="n"/>
    </row>
    <row r="42918">
      <c r="N42918" s="561" t="n"/>
    </row>
    <row r="42919">
      <c r="N42919" s="561" t="n"/>
    </row>
    <row r="42920">
      <c r="N42920" s="561" t="n"/>
    </row>
    <row r="42921">
      <c r="N42921" s="561" t="n"/>
    </row>
    <row r="42922">
      <c r="N42922" s="561" t="n"/>
    </row>
    <row r="42923">
      <c r="N42923" s="561" t="n"/>
    </row>
    <row r="42924">
      <c r="N42924" s="561" t="n"/>
    </row>
    <row r="42925">
      <c r="N42925" s="561" t="n"/>
    </row>
    <row r="42926">
      <c r="N42926" s="561" t="n"/>
    </row>
    <row r="42927">
      <c r="N42927" s="561" t="n"/>
    </row>
    <row r="42928">
      <c r="N42928" s="561" t="n"/>
    </row>
    <row r="42929">
      <c r="N42929" s="561" t="n"/>
    </row>
    <row r="42930">
      <c r="N42930" s="561" t="n"/>
    </row>
    <row r="42931">
      <c r="N42931" s="561" t="n"/>
    </row>
    <row r="42932">
      <c r="N42932" s="561" t="n"/>
    </row>
    <row r="42933">
      <c r="N42933" s="561" t="n"/>
    </row>
    <row r="42934">
      <c r="N42934" s="561" t="n"/>
    </row>
    <row r="42935">
      <c r="N42935" s="561" t="n"/>
    </row>
    <row r="42936">
      <c r="N42936" s="561" t="n"/>
    </row>
    <row r="42937">
      <c r="N42937" s="561" t="n"/>
    </row>
    <row r="42938">
      <c r="N42938" s="561" t="n"/>
    </row>
    <row r="42939">
      <c r="N42939" s="561" t="n"/>
    </row>
    <row r="42940">
      <c r="N42940" s="561" t="n"/>
    </row>
    <row r="42941">
      <c r="N42941" s="561" t="n"/>
    </row>
    <row r="42942">
      <c r="N42942" s="561" t="n"/>
    </row>
    <row r="42943">
      <c r="N42943" s="561" t="n"/>
    </row>
    <row r="42944">
      <c r="N42944" s="561" t="n"/>
    </row>
    <row r="42945">
      <c r="N42945" s="561" t="n"/>
    </row>
    <row r="42946">
      <c r="N42946" s="561" t="n"/>
    </row>
    <row r="42947">
      <c r="N42947" s="561" t="n"/>
    </row>
    <row r="42948">
      <c r="N42948" s="561" t="n"/>
    </row>
    <row r="42949">
      <c r="N42949" s="561" t="n"/>
    </row>
    <row r="42950">
      <c r="N42950" s="561" t="n"/>
    </row>
    <row r="42951">
      <c r="N42951" s="561" t="n"/>
    </row>
    <row r="42952">
      <c r="N42952" s="561" t="n"/>
    </row>
    <row r="42953">
      <c r="N42953" s="561" t="n"/>
    </row>
    <row r="42954">
      <c r="N42954" s="561" t="n"/>
    </row>
    <row r="42955">
      <c r="N42955" s="561" t="n"/>
    </row>
    <row r="42956">
      <c r="N42956" s="561" t="n"/>
    </row>
    <row r="42957">
      <c r="N42957" s="561" t="n"/>
    </row>
    <row r="42958">
      <c r="N42958" s="561" t="n"/>
    </row>
    <row r="42959">
      <c r="N42959" s="561" t="n"/>
    </row>
    <row r="42960">
      <c r="N42960" s="561" t="n"/>
    </row>
    <row r="42961">
      <c r="N42961" s="561" t="n"/>
    </row>
    <row r="42962">
      <c r="N42962" s="561" t="n"/>
    </row>
    <row r="42963">
      <c r="N42963" s="561" t="n"/>
    </row>
    <row r="42964">
      <c r="N42964" s="561" t="n"/>
    </row>
    <row r="42965">
      <c r="N42965" s="561" t="n"/>
    </row>
    <row r="42966">
      <c r="N42966" s="561" t="n"/>
    </row>
    <row r="42967">
      <c r="N42967" s="561" t="n"/>
    </row>
    <row r="42968">
      <c r="N42968" s="561" t="n"/>
    </row>
    <row r="42969">
      <c r="N42969" s="561" t="n"/>
    </row>
    <row r="42970">
      <c r="N42970" s="561" t="n"/>
    </row>
    <row r="42971">
      <c r="N42971" s="561" t="n"/>
    </row>
    <row r="42972">
      <c r="N42972" s="561" t="n"/>
    </row>
    <row r="42973">
      <c r="N42973" s="561" t="n"/>
    </row>
    <row r="42974">
      <c r="N42974" s="561" t="n"/>
    </row>
    <row r="42975">
      <c r="N42975" s="561" t="n"/>
    </row>
    <row r="42976">
      <c r="N42976" s="561" t="n"/>
    </row>
    <row r="42977">
      <c r="N42977" s="561" t="n"/>
    </row>
    <row r="42978">
      <c r="N42978" s="561" t="n"/>
    </row>
    <row r="42979">
      <c r="N42979" s="561" t="n"/>
    </row>
    <row r="42980">
      <c r="N42980" s="561" t="n"/>
    </row>
    <row r="42981">
      <c r="N42981" s="561" t="n"/>
    </row>
    <row r="42982">
      <c r="N42982" s="561" t="n"/>
    </row>
    <row r="42983">
      <c r="N42983" s="561" t="n"/>
    </row>
    <row r="42984">
      <c r="N42984" s="561" t="n"/>
    </row>
    <row r="42985">
      <c r="N42985" s="561" t="n"/>
    </row>
    <row r="42986">
      <c r="N42986" s="561" t="n"/>
    </row>
    <row r="42987">
      <c r="N42987" s="561" t="n"/>
    </row>
    <row r="42988">
      <c r="N42988" s="561" t="n"/>
    </row>
    <row r="42989">
      <c r="N42989" s="561" t="n"/>
    </row>
    <row r="42990">
      <c r="N42990" s="561" t="n"/>
    </row>
    <row r="42991">
      <c r="N42991" s="561" t="n"/>
    </row>
    <row r="42992">
      <c r="N42992" s="561" t="n"/>
    </row>
    <row r="42993">
      <c r="N42993" s="561" t="n"/>
    </row>
    <row r="42994">
      <c r="N42994" s="561" t="n"/>
    </row>
    <row r="42995">
      <c r="N42995" s="561" t="n"/>
    </row>
    <row r="42996">
      <c r="N42996" s="561" t="n"/>
    </row>
    <row r="42997">
      <c r="N42997" s="561" t="n"/>
    </row>
    <row r="42998">
      <c r="N42998" s="561" t="n"/>
    </row>
    <row r="42999">
      <c r="N42999" s="561" t="n"/>
    </row>
    <row r="43000">
      <c r="N43000" s="561" t="n"/>
    </row>
    <row r="43001">
      <c r="N43001" s="561" t="n"/>
    </row>
    <row r="43002">
      <c r="N43002" s="561" t="n"/>
    </row>
    <row r="43003">
      <c r="N43003" s="561" t="n"/>
    </row>
    <row r="43004">
      <c r="N43004" s="561" t="n"/>
    </row>
    <row r="43005">
      <c r="N43005" s="561" t="n"/>
    </row>
    <row r="43006">
      <c r="N43006" s="561" t="n"/>
    </row>
    <row r="43007">
      <c r="N43007" s="561" t="n"/>
    </row>
    <row r="43008">
      <c r="N43008" s="561" t="n"/>
    </row>
    <row r="43009">
      <c r="N43009" s="561" t="n"/>
    </row>
    <row r="43010">
      <c r="N43010" s="561" t="n"/>
    </row>
    <row r="43011">
      <c r="N43011" s="561" t="n"/>
    </row>
    <row r="43012">
      <c r="N43012" s="561" t="n"/>
    </row>
    <row r="43013">
      <c r="N43013" s="561" t="n"/>
    </row>
    <row r="43014">
      <c r="N43014" s="561" t="n"/>
    </row>
    <row r="43015">
      <c r="N43015" s="561" t="n"/>
    </row>
    <row r="43016">
      <c r="N43016" s="561" t="n"/>
    </row>
    <row r="43017">
      <c r="N43017" s="561" t="n"/>
    </row>
    <row r="43018">
      <c r="N43018" s="561" t="n"/>
    </row>
    <row r="43019">
      <c r="N43019" s="561" t="n"/>
    </row>
    <row r="43020">
      <c r="N43020" s="561" t="n"/>
    </row>
    <row r="43021">
      <c r="N43021" s="561" t="n"/>
    </row>
    <row r="43022">
      <c r="N43022" s="561" t="n"/>
    </row>
    <row r="43023">
      <c r="N43023" s="561" t="n"/>
    </row>
    <row r="43024">
      <c r="N43024" s="561" t="n"/>
    </row>
    <row r="43025">
      <c r="N43025" s="561" t="n"/>
    </row>
    <row r="43026">
      <c r="N43026" s="561" t="n"/>
    </row>
    <row r="43027">
      <c r="N43027" s="561" t="n"/>
    </row>
    <row r="43028">
      <c r="N43028" s="561" t="n"/>
    </row>
    <row r="43029">
      <c r="N43029" s="561" t="n"/>
    </row>
    <row r="43030">
      <c r="N43030" s="561" t="n"/>
    </row>
    <row r="43031">
      <c r="N43031" s="561" t="n"/>
    </row>
    <row r="43032">
      <c r="N43032" s="561" t="n"/>
    </row>
    <row r="43033">
      <c r="N43033" s="561" t="n"/>
    </row>
    <row r="43034">
      <c r="N43034" s="561" t="n"/>
    </row>
    <row r="43035">
      <c r="N43035" s="561" t="n"/>
    </row>
    <row r="43036">
      <c r="N43036" s="561" t="n"/>
    </row>
    <row r="43037">
      <c r="N43037" s="561" t="n"/>
    </row>
    <row r="43038">
      <c r="N43038" s="561" t="n"/>
    </row>
    <row r="43039">
      <c r="N43039" s="561" t="n"/>
    </row>
    <row r="43040">
      <c r="N43040" s="561" t="n"/>
    </row>
    <row r="43041">
      <c r="N43041" s="561" t="n"/>
    </row>
    <row r="43042">
      <c r="N43042" s="561" t="n"/>
    </row>
    <row r="43043">
      <c r="N43043" s="561" t="n"/>
    </row>
    <row r="43044">
      <c r="N43044" s="561" t="n"/>
    </row>
    <row r="43045">
      <c r="N43045" s="561" t="n"/>
    </row>
    <row r="43046">
      <c r="N43046" s="561" t="n"/>
    </row>
    <row r="43047">
      <c r="N43047" s="561" t="n"/>
    </row>
    <row r="43048">
      <c r="N43048" s="561" t="n"/>
    </row>
    <row r="43049">
      <c r="N43049" s="561" t="n"/>
    </row>
    <row r="43050">
      <c r="N43050" s="561" t="n"/>
    </row>
    <row r="43051">
      <c r="N43051" s="561" t="n"/>
    </row>
    <row r="43052">
      <c r="N43052" s="561" t="n"/>
    </row>
    <row r="43053">
      <c r="N43053" s="561" t="n"/>
    </row>
    <row r="43054">
      <c r="N43054" s="561" t="n"/>
    </row>
    <row r="43055">
      <c r="N43055" s="561" t="n"/>
    </row>
    <row r="43056">
      <c r="N43056" s="561" t="n"/>
    </row>
    <row r="43057">
      <c r="N43057" s="561" t="n"/>
    </row>
    <row r="43058">
      <c r="N43058" s="561" t="n"/>
    </row>
    <row r="43059">
      <c r="N43059" s="561" t="n"/>
    </row>
    <row r="43060">
      <c r="N43060" s="561" t="n"/>
    </row>
    <row r="43061">
      <c r="N43061" s="561" t="n"/>
    </row>
    <row r="43062">
      <c r="N43062" s="561" t="n"/>
    </row>
    <row r="43063">
      <c r="N43063" s="561" t="n"/>
    </row>
    <row r="43064">
      <c r="N43064" s="561" t="n"/>
    </row>
    <row r="43065">
      <c r="N43065" s="561" t="n"/>
    </row>
    <row r="43066">
      <c r="N43066" s="561" t="n"/>
    </row>
    <row r="43067">
      <c r="N43067" s="561" t="n"/>
    </row>
    <row r="43068">
      <c r="N43068" s="561" t="n"/>
    </row>
    <row r="43069">
      <c r="N43069" s="561" t="n"/>
    </row>
    <row r="43070">
      <c r="N43070" s="561" t="n"/>
    </row>
    <row r="43071">
      <c r="N43071" s="561" t="n"/>
    </row>
    <row r="43072">
      <c r="N43072" s="561" t="n"/>
    </row>
    <row r="43073">
      <c r="N43073" s="561" t="n"/>
    </row>
    <row r="43074">
      <c r="N43074" s="561" t="n"/>
    </row>
    <row r="43075">
      <c r="N43075" s="561" t="n"/>
    </row>
    <row r="43076">
      <c r="N43076" s="561" t="n"/>
    </row>
    <row r="43077">
      <c r="N43077" s="561" t="n"/>
    </row>
    <row r="43078">
      <c r="N43078" s="561" t="n"/>
    </row>
    <row r="43079">
      <c r="N43079" s="561" t="n"/>
    </row>
    <row r="43080">
      <c r="N43080" s="561" t="n"/>
    </row>
    <row r="43081">
      <c r="N43081" s="561" t="n"/>
    </row>
    <row r="43082">
      <c r="N43082" s="561" t="n"/>
    </row>
    <row r="43083">
      <c r="N43083" s="561" t="n"/>
    </row>
    <row r="43084">
      <c r="N43084" s="561" t="n"/>
    </row>
    <row r="43085">
      <c r="N43085" s="561" t="n"/>
    </row>
    <row r="43086">
      <c r="N43086" s="561" t="n"/>
    </row>
    <row r="43087">
      <c r="N43087" s="561" t="n"/>
    </row>
    <row r="43088">
      <c r="N43088" s="561" t="n"/>
    </row>
    <row r="43089">
      <c r="N43089" s="561" t="n"/>
    </row>
    <row r="43090">
      <c r="N43090" s="561" t="n"/>
    </row>
    <row r="43091">
      <c r="N43091" s="561" t="n"/>
    </row>
    <row r="43092">
      <c r="N43092" s="561" t="n"/>
    </row>
    <row r="43093">
      <c r="N43093" s="561" t="n"/>
    </row>
    <row r="43094">
      <c r="N43094" s="561" t="n"/>
    </row>
    <row r="43095">
      <c r="N43095" s="561" t="n"/>
    </row>
    <row r="43096">
      <c r="N43096" s="561" t="n"/>
    </row>
    <row r="43097">
      <c r="N43097" s="561" t="n"/>
    </row>
    <row r="43098">
      <c r="N43098" s="561" t="n"/>
    </row>
    <row r="43099">
      <c r="N43099" s="561" t="n"/>
    </row>
    <row r="43100">
      <c r="N43100" s="561" t="n"/>
    </row>
    <row r="43101">
      <c r="N43101" s="561" t="n"/>
    </row>
    <row r="43102">
      <c r="N43102" s="561" t="n"/>
    </row>
    <row r="43103">
      <c r="N43103" s="561" t="n"/>
    </row>
    <row r="43104">
      <c r="N43104" s="561" t="n"/>
    </row>
    <row r="43105">
      <c r="N43105" s="561" t="n"/>
    </row>
    <row r="43106">
      <c r="N43106" s="561" t="n"/>
    </row>
    <row r="43107">
      <c r="N43107" s="561" t="n"/>
    </row>
    <row r="43108">
      <c r="N43108" s="561" t="n"/>
    </row>
    <row r="43109">
      <c r="N43109" s="561" t="n"/>
    </row>
    <row r="43110">
      <c r="N43110" s="561" t="n"/>
    </row>
    <row r="43111">
      <c r="N43111" s="561" t="n"/>
    </row>
    <row r="43112">
      <c r="N43112" s="561" t="n"/>
    </row>
    <row r="43113">
      <c r="N43113" s="561" t="n"/>
    </row>
    <row r="43114">
      <c r="N43114" s="561" t="n"/>
    </row>
    <row r="43115">
      <c r="N43115" s="561" t="n"/>
    </row>
    <row r="43116">
      <c r="N43116" s="561" t="n"/>
    </row>
    <row r="43117">
      <c r="N43117" s="561" t="n"/>
    </row>
    <row r="43118">
      <c r="N43118" s="561" t="n"/>
    </row>
    <row r="43119">
      <c r="N43119" s="561" t="n"/>
    </row>
    <row r="43120">
      <c r="N43120" s="561" t="n"/>
    </row>
    <row r="43121">
      <c r="N43121" s="561" t="n"/>
    </row>
    <row r="43122">
      <c r="N43122" s="561" t="n"/>
    </row>
    <row r="43123">
      <c r="N43123" s="561" t="n"/>
    </row>
    <row r="43124">
      <c r="N43124" s="561" t="n"/>
    </row>
    <row r="43125">
      <c r="N43125" s="561" t="n"/>
    </row>
    <row r="43126">
      <c r="N43126" s="561" t="n"/>
    </row>
    <row r="43127">
      <c r="N43127" s="561" t="n"/>
    </row>
    <row r="43128">
      <c r="N43128" s="561" t="n"/>
    </row>
    <row r="43129">
      <c r="N43129" s="561" t="n"/>
    </row>
    <row r="43130">
      <c r="N43130" s="561" t="n"/>
    </row>
    <row r="43131">
      <c r="N43131" s="561" t="n"/>
    </row>
    <row r="43132">
      <c r="N43132" s="561" t="n"/>
    </row>
    <row r="43133">
      <c r="N43133" s="561" t="n"/>
    </row>
    <row r="43134">
      <c r="N43134" s="561" t="n"/>
    </row>
    <row r="43135">
      <c r="N43135" s="561" t="n"/>
    </row>
    <row r="43136">
      <c r="N43136" s="561" t="n"/>
    </row>
    <row r="43137">
      <c r="N43137" s="561" t="n"/>
    </row>
    <row r="43138">
      <c r="N43138" s="561" t="n"/>
    </row>
    <row r="43139">
      <c r="N43139" s="561" t="n"/>
    </row>
    <row r="43140">
      <c r="N43140" s="561" t="n"/>
    </row>
    <row r="43141">
      <c r="N43141" s="561" t="n"/>
    </row>
    <row r="43142">
      <c r="N43142" s="561" t="n"/>
    </row>
    <row r="43143">
      <c r="N43143" s="561" t="n"/>
    </row>
    <row r="43144">
      <c r="N43144" s="561" t="n"/>
    </row>
    <row r="43145">
      <c r="N43145" s="561" t="n"/>
    </row>
    <row r="43146">
      <c r="N43146" s="561" t="n"/>
    </row>
    <row r="43147">
      <c r="N43147" s="561" t="n"/>
    </row>
    <row r="43148">
      <c r="N43148" s="561" t="n"/>
    </row>
    <row r="43149">
      <c r="N43149" s="561" t="n"/>
    </row>
    <row r="43150">
      <c r="N43150" s="561" t="n"/>
    </row>
    <row r="43151">
      <c r="N43151" s="561" t="n"/>
    </row>
    <row r="43152">
      <c r="N43152" s="561" t="n"/>
    </row>
    <row r="43153">
      <c r="N43153" s="561" t="n"/>
    </row>
    <row r="43154">
      <c r="N43154" s="561" t="n"/>
    </row>
    <row r="43155">
      <c r="N43155" s="561" t="n"/>
    </row>
    <row r="43156">
      <c r="N43156" s="561" t="n"/>
    </row>
    <row r="43157">
      <c r="N43157" s="561" t="n"/>
    </row>
    <row r="43158">
      <c r="N43158" s="561" t="n"/>
    </row>
    <row r="43159">
      <c r="N43159" s="561" t="n"/>
    </row>
    <row r="43160">
      <c r="N43160" s="561" t="n"/>
    </row>
    <row r="43161">
      <c r="N43161" s="561" t="n"/>
    </row>
    <row r="43162">
      <c r="N43162" s="561" t="n"/>
    </row>
    <row r="43163">
      <c r="N43163" s="561" t="n"/>
    </row>
    <row r="43164">
      <c r="N43164" s="561" t="n"/>
    </row>
    <row r="43165">
      <c r="N43165" s="561" t="n"/>
    </row>
    <row r="43166">
      <c r="N43166" s="561" t="n"/>
    </row>
    <row r="43167">
      <c r="N43167" s="561" t="n"/>
    </row>
    <row r="43168">
      <c r="N43168" s="561" t="n"/>
    </row>
    <row r="43169">
      <c r="N43169" s="561" t="n"/>
    </row>
    <row r="43170">
      <c r="N43170" s="561" t="n"/>
    </row>
    <row r="43171">
      <c r="N43171" s="561" t="n"/>
    </row>
    <row r="43172">
      <c r="N43172" s="561" t="n"/>
    </row>
    <row r="43173">
      <c r="N43173" s="561" t="n"/>
    </row>
    <row r="43174">
      <c r="N43174" s="561" t="n"/>
    </row>
    <row r="43175">
      <c r="N43175" s="561" t="n"/>
    </row>
    <row r="43176">
      <c r="N43176" s="561" t="n"/>
    </row>
    <row r="43177">
      <c r="N43177" s="561" t="n"/>
    </row>
    <row r="43178">
      <c r="N43178" s="561" t="n"/>
    </row>
    <row r="43179">
      <c r="N43179" s="561" t="n"/>
    </row>
    <row r="43180">
      <c r="N43180" s="561" t="n"/>
    </row>
    <row r="43181">
      <c r="N43181" s="561" t="n"/>
    </row>
    <row r="43182">
      <c r="N43182" s="561" t="n"/>
    </row>
    <row r="43183">
      <c r="N43183" s="561" t="n"/>
    </row>
    <row r="43184">
      <c r="N43184" s="561" t="n"/>
    </row>
    <row r="43185">
      <c r="N43185" s="561" t="n"/>
    </row>
    <row r="43186">
      <c r="N43186" s="561" t="n"/>
    </row>
    <row r="43187">
      <c r="N43187" s="561" t="n"/>
    </row>
    <row r="43188">
      <c r="N43188" s="561" t="n"/>
    </row>
    <row r="43189">
      <c r="N43189" s="561" t="n"/>
    </row>
    <row r="43190">
      <c r="N43190" s="561" t="n"/>
    </row>
    <row r="43191">
      <c r="N43191" s="561" t="n"/>
    </row>
    <row r="43192">
      <c r="N43192" s="561" t="n"/>
    </row>
    <row r="43193">
      <c r="N43193" s="561" t="n"/>
    </row>
    <row r="43194">
      <c r="N43194" s="561" t="n"/>
    </row>
    <row r="43195">
      <c r="N43195" s="561" t="n"/>
    </row>
    <row r="43196">
      <c r="N43196" s="561" t="n"/>
    </row>
    <row r="43197">
      <c r="N43197" s="561" t="n"/>
    </row>
    <row r="43198">
      <c r="N43198" s="561" t="n"/>
    </row>
    <row r="43199">
      <c r="N43199" s="561" t="n"/>
    </row>
    <row r="43200">
      <c r="N43200" s="561" t="n"/>
    </row>
    <row r="43201">
      <c r="N43201" s="561" t="n"/>
    </row>
    <row r="43202">
      <c r="N43202" s="561" t="n"/>
    </row>
    <row r="43203">
      <c r="N43203" s="561" t="n"/>
    </row>
    <row r="43204">
      <c r="N43204" s="561" t="n"/>
    </row>
    <row r="43205">
      <c r="N43205" s="561" t="n"/>
    </row>
    <row r="43206">
      <c r="N43206" s="561" t="n"/>
    </row>
    <row r="43207">
      <c r="N43207" s="561" t="n"/>
    </row>
    <row r="43208">
      <c r="N43208" s="561" t="n"/>
    </row>
    <row r="43209">
      <c r="N43209" s="561" t="n"/>
    </row>
    <row r="43210">
      <c r="N43210" s="561" t="n"/>
    </row>
    <row r="43211">
      <c r="N43211" s="561" t="n"/>
    </row>
    <row r="43212">
      <c r="N43212" s="561" t="n"/>
    </row>
    <row r="43213">
      <c r="N43213" s="561" t="n"/>
    </row>
    <row r="43214">
      <c r="N43214" s="561" t="n"/>
    </row>
    <row r="43215">
      <c r="N43215" s="561" t="n"/>
    </row>
    <row r="43216">
      <c r="N43216" s="561" t="n"/>
    </row>
    <row r="43217">
      <c r="N43217" s="561" t="n"/>
    </row>
    <row r="43218">
      <c r="N43218" s="561" t="n"/>
    </row>
    <row r="43219">
      <c r="N43219" s="561" t="n"/>
    </row>
    <row r="43220">
      <c r="N43220" s="561" t="n"/>
    </row>
    <row r="43221">
      <c r="N43221" s="561" t="n"/>
    </row>
    <row r="43222">
      <c r="N43222" s="561" t="n"/>
    </row>
    <row r="43223">
      <c r="N43223" s="561" t="n"/>
    </row>
    <row r="43224">
      <c r="N43224" s="561" t="n"/>
    </row>
    <row r="43225">
      <c r="N43225" s="561" t="n"/>
    </row>
    <row r="43226">
      <c r="N43226" s="561" t="n"/>
    </row>
    <row r="43227">
      <c r="N43227" s="561" t="n"/>
    </row>
    <row r="43228">
      <c r="N43228" s="561" t="n"/>
    </row>
    <row r="43229">
      <c r="N43229" s="561" t="n"/>
    </row>
    <row r="43230">
      <c r="N43230" s="561" t="n"/>
    </row>
    <row r="43231">
      <c r="N43231" s="561" t="n"/>
    </row>
    <row r="43232">
      <c r="N43232" s="561" t="n"/>
    </row>
    <row r="43233">
      <c r="N43233" s="561" t="n"/>
    </row>
    <row r="43234">
      <c r="N43234" s="561" t="n"/>
    </row>
    <row r="43235">
      <c r="N43235" s="561" t="n"/>
    </row>
    <row r="43236">
      <c r="N43236" s="561" t="n"/>
    </row>
    <row r="43237">
      <c r="N43237" s="561" t="n"/>
    </row>
    <row r="43238">
      <c r="N43238" s="561" t="n"/>
    </row>
    <row r="43239">
      <c r="N43239" s="561" t="n"/>
    </row>
    <row r="43240">
      <c r="N43240" s="561" t="n"/>
    </row>
    <row r="43241">
      <c r="N43241" s="561" t="n"/>
    </row>
    <row r="43242">
      <c r="N43242" s="561" t="n"/>
    </row>
    <row r="43243">
      <c r="N43243" s="561" t="n"/>
    </row>
    <row r="43244">
      <c r="N43244" s="561" t="n"/>
    </row>
    <row r="43245">
      <c r="N43245" s="561" t="n"/>
    </row>
    <row r="43246">
      <c r="N43246" s="561" t="n"/>
    </row>
    <row r="43247">
      <c r="N43247" s="561" t="n"/>
    </row>
    <row r="43248">
      <c r="N43248" s="561" t="n"/>
    </row>
    <row r="43249">
      <c r="N43249" s="561" t="n"/>
    </row>
    <row r="43250">
      <c r="N43250" s="561" t="n"/>
    </row>
    <row r="43251">
      <c r="N43251" s="561" t="n"/>
    </row>
    <row r="43252">
      <c r="N43252" s="561" t="n"/>
    </row>
    <row r="43253">
      <c r="N43253" s="561" t="n"/>
    </row>
    <row r="43254">
      <c r="N43254" s="561" t="n"/>
    </row>
    <row r="43255">
      <c r="N43255" s="561" t="n"/>
    </row>
    <row r="43256">
      <c r="N43256" s="561" t="n"/>
    </row>
    <row r="43257">
      <c r="N43257" s="561" t="n"/>
    </row>
    <row r="43258">
      <c r="N43258" s="561" t="n"/>
    </row>
    <row r="43259">
      <c r="N43259" s="561" t="n"/>
    </row>
    <row r="43260">
      <c r="N43260" s="561" t="n"/>
    </row>
    <row r="43261">
      <c r="N43261" s="561" t="n"/>
    </row>
    <row r="43262">
      <c r="N43262" s="561" t="n"/>
    </row>
    <row r="43263">
      <c r="N43263" s="561" t="n"/>
    </row>
    <row r="43264">
      <c r="N43264" s="561" t="n"/>
    </row>
    <row r="43265">
      <c r="N43265" s="561" t="n"/>
    </row>
    <row r="43266">
      <c r="N43266" s="561" t="n"/>
    </row>
    <row r="43267">
      <c r="N43267" s="561" t="n"/>
    </row>
    <row r="43268">
      <c r="N43268" s="561" t="n"/>
    </row>
    <row r="43269">
      <c r="N43269" s="561" t="n"/>
    </row>
    <row r="43270">
      <c r="N43270" s="561" t="n"/>
    </row>
    <row r="43271">
      <c r="N43271" s="561" t="n"/>
    </row>
    <row r="43272">
      <c r="N43272" s="561" t="n"/>
    </row>
    <row r="43273">
      <c r="N43273" s="561" t="n"/>
    </row>
    <row r="43274">
      <c r="N43274" s="561" t="n"/>
    </row>
    <row r="43275">
      <c r="N43275" s="561" t="n"/>
    </row>
    <row r="43276">
      <c r="N43276" s="561" t="n"/>
    </row>
    <row r="43277">
      <c r="N43277" s="561" t="n"/>
    </row>
    <row r="43278">
      <c r="N43278" s="561" t="n"/>
    </row>
    <row r="43279">
      <c r="N43279" s="561" t="n"/>
    </row>
    <row r="43280">
      <c r="N43280" s="561" t="n"/>
    </row>
    <row r="43281">
      <c r="N43281" s="561" t="n"/>
    </row>
    <row r="43282">
      <c r="N43282" s="561" t="n"/>
    </row>
    <row r="43283">
      <c r="N43283" s="561" t="n"/>
    </row>
    <row r="43284">
      <c r="N43284" s="561" t="n"/>
    </row>
    <row r="43285">
      <c r="N43285" s="561" t="n"/>
    </row>
    <row r="43286">
      <c r="N43286" s="561" t="n"/>
    </row>
    <row r="43287">
      <c r="N43287" s="561" t="n"/>
    </row>
    <row r="43288">
      <c r="N43288" s="561" t="n"/>
    </row>
    <row r="43289">
      <c r="N43289" s="561" t="n"/>
    </row>
    <row r="43290">
      <c r="N43290" s="561" t="n"/>
    </row>
    <row r="43291">
      <c r="N43291" s="561" t="n"/>
    </row>
    <row r="43292">
      <c r="N43292" s="561" t="n"/>
    </row>
    <row r="43293">
      <c r="N43293" s="561" t="n"/>
    </row>
    <row r="43294">
      <c r="N43294" s="561" t="n"/>
    </row>
    <row r="43295">
      <c r="N43295" s="561" t="n"/>
    </row>
    <row r="43296">
      <c r="N43296" s="561" t="n"/>
    </row>
    <row r="43297">
      <c r="N43297" s="561" t="n"/>
    </row>
    <row r="43298">
      <c r="N43298" s="561" t="n"/>
    </row>
    <row r="43299">
      <c r="N43299" s="561" t="n"/>
    </row>
    <row r="43300">
      <c r="N43300" s="561" t="n"/>
    </row>
    <row r="43301">
      <c r="N43301" s="561" t="n"/>
    </row>
    <row r="43302">
      <c r="N43302" s="561" t="n"/>
    </row>
    <row r="43303">
      <c r="N43303" s="561" t="n"/>
    </row>
    <row r="43304">
      <c r="N43304" s="561" t="n"/>
    </row>
    <row r="43305">
      <c r="N43305" s="561" t="n"/>
    </row>
    <row r="43306">
      <c r="N43306" s="561" t="n"/>
    </row>
    <row r="43307">
      <c r="N43307" s="561" t="n"/>
    </row>
    <row r="43308">
      <c r="N43308" s="561" t="n"/>
    </row>
    <row r="43309">
      <c r="N43309" s="561" t="n"/>
    </row>
    <row r="43310">
      <c r="N43310" s="561" t="n"/>
    </row>
    <row r="43311">
      <c r="N43311" s="561" t="n"/>
    </row>
    <row r="43312">
      <c r="N43312" s="561" t="n"/>
    </row>
    <row r="43313">
      <c r="N43313" s="561" t="n"/>
    </row>
    <row r="43314">
      <c r="N43314" s="561" t="n"/>
    </row>
    <row r="43315">
      <c r="N43315" s="561" t="n"/>
    </row>
    <row r="43316">
      <c r="N43316" s="561" t="n"/>
    </row>
    <row r="43317">
      <c r="N43317" s="561" t="n"/>
    </row>
    <row r="43318">
      <c r="N43318" s="561" t="n"/>
    </row>
    <row r="43319">
      <c r="N43319" s="561" t="n"/>
    </row>
    <row r="43320">
      <c r="N43320" s="561" t="n"/>
    </row>
    <row r="43321">
      <c r="N43321" s="561" t="n"/>
    </row>
    <row r="43322">
      <c r="N43322" s="561" t="n"/>
    </row>
    <row r="43323">
      <c r="N43323" s="561" t="n"/>
    </row>
    <row r="43324">
      <c r="N43324" s="561" t="n"/>
    </row>
    <row r="43325">
      <c r="N43325" s="561" t="n"/>
    </row>
    <row r="43326">
      <c r="N43326" s="561" t="n"/>
    </row>
    <row r="43327">
      <c r="N43327" s="561" t="n"/>
    </row>
    <row r="43328">
      <c r="N43328" s="561" t="n"/>
    </row>
    <row r="43329">
      <c r="N43329" s="561" t="n"/>
    </row>
    <row r="43330">
      <c r="N43330" s="561" t="n"/>
    </row>
    <row r="43331">
      <c r="N43331" s="561" t="n"/>
    </row>
    <row r="43332">
      <c r="N43332" s="561" t="n"/>
    </row>
    <row r="43333">
      <c r="N43333" s="561" t="n"/>
    </row>
    <row r="43334">
      <c r="N43334" s="561" t="n"/>
    </row>
    <row r="43335">
      <c r="N43335" s="561" t="n"/>
    </row>
    <row r="43336">
      <c r="N43336" s="561" t="n"/>
    </row>
    <row r="43337">
      <c r="N43337" s="561" t="n"/>
    </row>
    <row r="43338">
      <c r="N43338" s="561" t="n"/>
    </row>
    <row r="43339">
      <c r="N43339" s="561" t="n"/>
    </row>
    <row r="43340">
      <c r="N43340" s="561" t="n"/>
    </row>
    <row r="43341">
      <c r="N43341" s="561" t="n"/>
    </row>
    <row r="43342">
      <c r="N43342" s="561" t="n"/>
    </row>
    <row r="43343">
      <c r="N43343" s="561" t="n"/>
    </row>
    <row r="43344">
      <c r="N43344" s="561" t="n"/>
    </row>
    <row r="43345">
      <c r="N43345" s="561" t="n"/>
    </row>
    <row r="43346">
      <c r="N43346" s="561" t="n"/>
    </row>
    <row r="43347">
      <c r="N43347" s="561" t="n"/>
    </row>
    <row r="43348">
      <c r="N43348" s="561" t="n"/>
    </row>
    <row r="43349">
      <c r="N43349" s="561" t="n"/>
    </row>
    <row r="43350">
      <c r="N43350" s="561" t="n"/>
    </row>
    <row r="43351">
      <c r="N43351" s="561" t="n"/>
    </row>
    <row r="43352">
      <c r="N43352" s="561" t="n"/>
    </row>
    <row r="43353">
      <c r="N43353" s="561" t="n"/>
    </row>
    <row r="43354">
      <c r="N43354" s="561" t="n"/>
    </row>
    <row r="43355">
      <c r="N43355" s="561" t="n"/>
    </row>
    <row r="43356">
      <c r="N43356" s="561" t="n"/>
    </row>
    <row r="43357">
      <c r="N43357" s="561" t="n"/>
    </row>
    <row r="43358">
      <c r="N43358" s="561" t="n"/>
    </row>
    <row r="43359">
      <c r="N43359" s="561" t="n"/>
    </row>
    <row r="43360">
      <c r="N43360" s="561" t="n"/>
    </row>
    <row r="43361">
      <c r="N43361" s="561" t="n"/>
    </row>
    <row r="43362">
      <c r="N43362" s="561" t="n"/>
    </row>
    <row r="43363">
      <c r="N43363" s="561" t="n"/>
    </row>
    <row r="43364">
      <c r="N43364" s="561" t="n"/>
    </row>
    <row r="43365">
      <c r="N43365" s="561" t="n"/>
    </row>
    <row r="43366">
      <c r="N43366" s="561" t="n"/>
    </row>
    <row r="43367">
      <c r="N43367" s="561" t="n"/>
    </row>
    <row r="43368">
      <c r="N43368" s="561" t="n"/>
    </row>
    <row r="43369">
      <c r="N43369" s="561" t="n"/>
    </row>
    <row r="43370">
      <c r="N43370" s="561" t="n"/>
    </row>
    <row r="43371">
      <c r="N43371" s="561" t="n"/>
    </row>
    <row r="43372">
      <c r="N43372" s="561" t="n"/>
    </row>
    <row r="43373">
      <c r="N43373" s="561" t="n"/>
    </row>
    <row r="43374">
      <c r="N43374" s="561" t="n"/>
    </row>
    <row r="43375">
      <c r="N43375" s="561" t="n"/>
    </row>
    <row r="43376">
      <c r="N43376" s="561" t="n"/>
    </row>
    <row r="43377">
      <c r="N43377" s="561" t="n"/>
    </row>
    <row r="43378">
      <c r="N43378" s="561" t="n"/>
    </row>
    <row r="43379">
      <c r="N43379" s="561" t="n"/>
    </row>
    <row r="43380">
      <c r="N43380" s="561" t="n"/>
    </row>
    <row r="43381">
      <c r="N43381" s="561" t="n"/>
    </row>
    <row r="43382">
      <c r="N43382" s="561" t="n"/>
    </row>
    <row r="43383">
      <c r="N43383" s="561" t="n"/>
    </row>
    <row r="43384">
      <c r="N43384" s="561" t="n"/>
    </row>
    <row r="43385">
      <c r="N43385" s="561" t="n"/>
    </row>
    <row r="43386">
      <c r="N43386" s="561" t="n"/>
    </row>
    <row r="43387">
      <c r="N43387" s="561" t="n"/>
    </row>
    <row r="43388">
      <c r="N43388" s="561" t="n"/>
    </row>
    <row r="43389">
      <c r="N43389" s="561" t="n"/>
    </row>
    <row r="43390">
      <c r="N43390" s="561" t="n"/>
    </row>
    <row r="43391">
      <c r="N43391" s="561" t="n"/>
    </row>
    <row r="43392">
      <c r="N43392" s="561" t="n"/>
    </row>
    <row r="43393">
      <c r="N43393" s="561" t="n"/>
    </row>
    <row r="43394">
      <c r="N43394" s="561" t="n"/>
    </row>
    <row r="43395">
      <c r="N43395" s="561" t="n"/>
    </row>
    <row r="43396">
      <c r="N43396" s="561" t="n"/>
    </row>
    <row r="43397">
      <c r="N43397" s="561" t="n"/>
    </row>
    <row r="43398">
      <c r="N43398" s="561" t="n"/>
    </row>
    <row r="43399">
      <c r="N43399" s="561" t="n"/>
    </row>
    <row r="43400">
      <c r="N43400" s="561" t="n"/>
    </row>
    <row r="43401">
      <c r="N43401" s="561" t="n"/>
    </row>
    <row r="43402">
      <c r="N43402" s="561" t="n"/>
    </row>
    <row r="43403">
      <c r="N43403" s="561" t="n"/>
    </row>
    <row r="43404">
      <c r="N43404" s="561" t="n"/>
    </row>
    <row r="43405">
      <c r="N43405" s="561" t="n"/>
    </row>
    <row r="43406">
      <c r="N43406" s="561" t="n"/>
    </row>
    <row r="43407">
      <c r="N43407" s="561" t="n"/>
    </row>
    <row r="43408">
      <c r="N43408" s="561" t="n"/>
    </row>
    <row r="43409">
      <c r="N43409" s="561" t="n"/>
    </row>
    <row r="43410">
      <c r="N43410" s="561" t="n"/>
    </row>
    <row r="43411">
      <c r="N43411" s="561" t="n"/>
    </row>
    <row r="43412">
      <c r="N43412" s="561" t="n"/>
    </row>
    <row r="43413">
      <c r="N43413" s="561" t="n"/>
    </row>
    <row r="43414">
      <c r="N43414" s="561" t="n"/>
    </row>
    <row r="43415">
      <c r="N43415" s="561" t="n"/>
    </row>
    <row r="43416">
      <c r="N43416" s="561" t="n"/>
    </row>
    <row r="43417">
      <c r="N43417" s="561" t="n"/>
    </row>
    <row r="43418">
      <c r="N43418" s="561" t="n"/>
    </row>
    <row r="43419">
      <c r="N43419" s="561" t="n"/>
    </row>
    <row r="43420">
      <c r="N43420" s="561" t="n"/>
    </row>
    <row r="43421">
      <c r="N43421" s="561" t="n"/>
    </row>
    <row r="43422">
      <c r="N43422" s="561" t="n"/>
    </row>
    <row r="43423">
      <c r="N43423" s="561" t="n"/>
    </row>
    <row r="43424">
      <c r="N43424" s="561" t="n"/>
    </row>
    <row r="43425">
      <c r="N43425" s="561" t="n"/>
    </row>
    <row r="43426">
      <c r="N43426" s="561" t="n"/>
    </row>
    <row r="43427">
      <c r="N43427" s="561" t="n"/>
    </row>
    <row r="43428">
      <c r="N43428" s="561" t="n"/>
    </row>
    <row r="43429">
      <c r="N43429" s="561" t="n"/>
    </row>
    <row r="43430">
      <c r="N43430" s="561" t="n"/>
    </row>
    <row r="43431">
      <c r="N43431" s="561" t="n"/>
    </row>
    <row r="43432">
      <c r="N43432" s="561" t="n"/>
    </row>
    <row r="43433">
      <c r="N43433" s="561" t="n"/>
    </row>
    <row r="43434">
      <c r="N43434" s="561" t="n"/>
    </row>
    <row r="43435">
      <c r="N43435" s="561" t="n"/>
    </row>
    <row r="43436">
      <c r="N43436" s="561" t="n"/>
    </row>
    <row r="43437">
      <c r="N43437" s="561" t="n"/>
    </row>
    <row r="43438">
      <c r="N43438" s="561" t="n"/>
    </row>
    <row r="43439">
      <c r="N43439" s="561" t="n"/>
    </row>
    <row r="43440">
      <c r="N43440" s="561" t="n"/>
    </row>
    <row r="43441">
      <c r="N43441" s="561" t="n"/>
    </row>
    <row r="43442">
      <c r="N43442" s="561" t="n"/>
    </row>
    <row r="43443">
      <c r="N43443" s="561" t="n"/>
    </row>
    <row r="43444">
      <c r="N43444" s="561" t="n"/>
    </row>
    <row r="43445">
      <c r="N43445" s="561" t="n"/>
    </row>
    <row r="43446">
      <c r="N43446" s="561" t="n"/>
    </row>
    <row r="43447">
      <c r="N43447" s="561" t="n"/>
    </row>
    <row r="43448">
      <c r="N43448" s="561" t="n"/>
    </row>
    <row r="43449">
      <c r="N43449" s="561" t="n"/>
    </row>
    <row r="43450">
      <c r="N43450" s="561" t="n"/>
    </row>
    <row r="43451">
      <c r="N43451" s="561" t="n"/>
    </row>
    <row r="43452">
      <c r="N43452" s="561" t="n"/>
    </row>
    <row r="43453">
      <c r="N43453" s="561" t="n"/>
    </row>
    <row r="43454">
      <c r="N43454" s="561" t="n"/>
    </row>
    <row r="43455">
      <c r="N43455" s="561" t="n"/>
    </row>
    <row r="43456">
      <c r="N43456" s="561" t="n"/>
    </row>
    <row r="43457">
      <c r="N43457" s="561" t="n"/>
    </row>
    <row r="43458">
      <c r="N43458" s="561" t="n"/>
    </row>
    <row r="43459">
      <c r="N43459" s="561" t="n"/>
    </row>
    <row r="43460">
      <c r="N43460" s="561" t="n"/>
    </row>
    <row r="43461">
      <c r="N43461" s="561" t="n"/>
    </row>
    <row r="43462">
      <c r="N43462" s="561" t="n"/>
    </row>
    <row r="43463">
      <c r="N43463" s="561" t="n"/>
    </row>
    <row r="43464">
      <c r="N43464" s="561" t="n"/>
    </row>
    <row r="43465">
      <c r="N43465" s="561" t="n"/>
    </row>
    <row r="43466">
      <c r="N43466" s="561" t="n"/>
    </row>
    <row r="43467">
      <c r="N43467" s="561" t="n"/>
    </row>
    <row r="43468">
      <c r="N43468" s="561" t="n"/>
    </row>
    <row r="43469">
      <c r="N43469" s="561" t="n"/>
    </row>
    <row r="43470">
      <c r="N43470" s="561" t="n"/>
    </row>
    <row r="43471">
      <c r="N43471" s="561" t="n"/>
    </row>
    <row r="43472">
      <c r="N43472" s="561" t="n"/>
    </row>
    <row r="43473">
      <c r="N43473" s="561" t="n"/>
    </row>
    <row r="43474">
      <c r="N43474" s="561" t="n"/>
    </row>
    <row r="43475">
      <c r="N43475" s="561" t="n"/>
    </row>
    <row r="43476">
      <c r="N43476" s="561" t="n"/>
    </row>
    <row r="43477">
      <c r="N43477" s="561" t="n"/>
    </row>
    <row r="43478">
      <c r="N43478" s="561" t="n"/>
    </row>
    <row r="43479">
      <c r="N43479" s="561" t="n"/>
    </row>
    <row r="43480">
      <c r="N43480" s="561" t="n"/>
    </row>
    <row r="43481">
      <c r="N43481" s="561" t="n"/>
    </row>
    <row r="43482">
      <c r="N43482" s="561" t="n"/>
    </row>
    <row r="43483">
      <c r="N43483" s="561" t="n"/>
    </row>
    <row r="43484">
      <c r="N43484" s="561" t="n"/>
    </row>
    <row r="43485">
      <c r="N43485" s="561" t="n"/>
    </row>
    <row r="43486">
      <c r="N43486" s="561" t="n"/>
    </row>
    <row r="43487">
      <c r="N43487" s="561" t="n"/>
    </row>
    <row r="43488">
      <c r="N43488" s="561" t="n"/>
    </row>
    <row r="43489">
      <c r="N43489" s="561" t="n"/>
    </row>
    <row r="43490">
      <c r="N43490" s="561" t="n"/>
    </row>
    <row r="43491">
      <c r="N43491" s="561" t="n"/>
    </row>
    <row r="43492">
      <c r="N43492" s="561" t="n"/>
    </row>
    <row r="43493">
      <c r="N43493" s="561" t="n"/>
    </row>
    <row r="43494">
      <c r="N43494" s="561" t="n"/>
    </row>
    <row r="43495">
      <c r="N43495" s="561" t="n"/>
    </row>
    <row r="43496">
      <c r="N43496" s="561" t="n"/>
    </row>
    <row r="43497">
      <c r="N43497" s="561" t="n"/>
    </row>
    <row r="43498">
      <c r="N43498" s="561" t="n"/>
    </row>
    <row r="43499">
      <c r="N43499" s="561" t="n"/>
    </row>
    <row r="43500">
      <c r="N43500" s="561" t="n"/>
    </row>
    <row r="43501">
      <c r="N43501" s="561" t="n"/>
    </row>
    <row r="43502">
      <c r="N43502" s="561" t="n"/>
    </row>
    <row r="43503">
      <c r="N43503" s="561" t="n"/>
    </row>
    <row r="43504">
      <c r="N43504" s="561" t="n"/>
    </row>
    <row r="43505">
      <c r="N43505" s="561" t="n"/>
    </row>
    <row r="43506">
      <c r="N43506" s="561" t="n"/>
    </row>
    <row r="43507">
      <c r="N43507" s="561" t="n"/>
    </row>
    <row r="43508">
      <c r="N43508" s="561" t="n"/>
    </row>
    <row r="43509">
      <c r="N43509" s="561" t="n"/>
    </row>
    <row r="43510">
      <c r="N43510" s="561" t="n"/>
    </row>
    <row r="43511">
      <c r="N43511" s="561" t="n"/>
    </row>
    <row r="43512">
      <c r="N43512" s="561" t="n"/>
    </row>
    <row r="43513">
      <c r="N43513" s="561" t="n"/>
    </row>
    <row r="43514">
      <c r="N43514" s="561" t="n"/>
    </row>
    <row r="43515">
      <c r="N43515" s="561" t="n"/>
    </row>
    <row r="43516">
      <c r="N43516" s="561" t="n"/>
    </row>
    <row r="43517">
      <c r="N43517" s="561" t="n"/>
    </row>
    <row r="43518">
      <c r="N43518" s="561" t="n"/>
    </row>
    <row r="43519">
      <c r="N43519" s="561" t="n"/>
    </row>
    <row r="43520">
      <c r="N43520" s="561" t="n"/>
    </row>
    <row r="43521">
      <c r="N43521" s="561" t="n"/>
    </row>
    <row r="43522">
      <c r="N43522" s="561" t="n"/>
    </row>
    <row r="43523">
      <c r="N43523" s="561" t="n"/>
    </row>
    <row r="43524">
      <c r="N43524" s="561" t="n"/>
    </row>
    <row r="43525">
      <c r="N43525" s="561" t="n"/>
    </row>
    <row r="43526">
      <c r="N43526" s="561" t="n"/>
    </row>
    <row r="43527">
      <c r="N43527" s="561" t="n"/>
    </row>
    <row r="43528">
      <c r="N43528" s="561" t="n"/>
    </row>
    <row r="43529">
      <c r="N43529" s="561" t="n"/>
    </row>
    <row r="43530">
      <c r="N43530" s="561" t="n"/>
    </row>
    <row r="43531">
      <c r="N43531" s="561" t="n"/>
    </row>
    <row r="43532">
      <c r="N43532" s="561" t="n"/>
    </row>
    <row r="43533">
      <c r="N43533" s="561" t="n"/>
    </row>
    <row r="43534">
      <c r="N43534" s="561" t="n"/>
    </row>
    <row r="43535">
      <c r="N43535" s="561" t="n"/>
    </row>
    <row r="43536">
      <c r="N43536" s="561" t="n"/>
    </row>
    <row r="43537">
      <c r="N43537" s="561" t="n"/>
    </row>
    <row r="43538">
      <c r="N43538" s="561" t="n"/>
    </row>
    <row r="43539">
      <c r="N43539" s="561" t="n"/>
    </row>
    <row r="43540">
      <c r="N43540" s="561" t="n"/>
    </row>
    <row r="43541">
      <c r="N43541" s="561" t="n"/>
    </row>
    <row r="43542">
      <c r="N43542" s="561" t="n"/>
    </row>
    <row r="43543">
      <c r="N43543" s="561" t="n"/>
    </row>
    <row r="43544">
      <c r="N43544" s="561" t="n"/>
    </row>
    <row r="43545">
      <c r="N43545" s="561" t="n"/>
    </row>
    <row r="43546">
      <c r="N43546" s="561" t="n"/>
    </row>
    <row r="43547">
      <c r="N43547" s="561" t="n"/>
    </row>
    <row r="43548">
      <c r="N43548" s="561" t="n"/>
    </row>
    <row r="43549">
      <c r="N43549" s="561" t="n"/>
    </row>
    <row r="43550">
      <c r="N43550" s="561" t="n"/>
    </row>
    <row r="43551">
      <c r="N43551" s="561" t="n"/>
    </row>
    <row r="43552">
      <c r="N43552" s="561" t="n"/>
    </row>
    <row r="43553">
      <c r="N43553" s="561" t="n"/>
    </row>
    <row r="43554">
      <c r="N43554" s="561" t="n"/>
    </row>
    <row r="43555">
      <c r="N43555" s="561" t="n"/>
    </row>
    <row r="43556">
      <c r="N43556" s="561" t="n"/>
    </row>
    <row r="43557">
      <c r="N43557" s="561" t="n"/>
    </row>
    <row r="43558">
      <c r="N43558" s="561" t="n"/>
    </row>
    <row r="43559">
      <c r="N43559" s="561" t="n"/>
    </row>
    <row r="43560">
      <c r="N43560" s="561" t="n"/>
    </row>
    <row r="43561">
      <c r="N43561" s="561" t="n"/>
    </row>
    <row r="43562">
      <c r="N43562" s="561" t="n"/>
    </row>
    <row r="43563">
      <c r="N43563" s="561" t="n"/>
    </row>
    <row r="43564">
      <c r="N43564" s="561" t="n"/>
    </row>
    <row r="43565">
      <c r="N43565" s="561" t="n"/>
    </row>
    <row r="43566">
      <c r="N43566" s="561" t="n"/>
    </row>
    <row r="43567">
      <c r="N43567" s="561" t="n"/>
    </row>
    <row r="43568">
      <c r="N43568" s="561" t="n"/>
    </row>
    <row r="43569">
      <c r="N43569" s="561" t="n"/>
    </row>
    <row r="43570">
      <c r="N43570" s="561" t="n"/>
    </row>
    <row r="43571">
      <c r="N43571" s="561" t="n"/>
    </row>
    <row r="43572">
      <c r="N43572" s="561" t="n"/>
    </row>
    <row r="43573">
      <c r="N43573" s="561" t="n"/>
    </row>
    <row r="43574">
      <c r="N43574" s="561" t="n"/>
    </row>
    <row r="43575">
      <c r="N43575" s="561" t="n"/>
    </row>
    <row r="43576">
      <c r="N43576" s="561" t="n"/>
    </row>
    <row r="43577">
      <c r="N43577" s="561" t="n"/>
    </row>
    <row r="43578">
      <c r="N43578" s="561" t="n"/>
    </row>
    <row r="43579">
      <c r="N43579" s="561" t="n"/>
    </row>
    <row r="43580">
      <c r="N43580" s="561" t="n"/>
    </row>
    <row r="43581">
      <c r="N43581" s="561" t="n"/>
    </row>
    <row r="43582">
      <c r="N43582" s="561" t="n"/>
    </row>
    <row r="43583">
      <c r="N43583" s="561" t="n"/>
    </row>
    <row r="43584">
      <c r="N43584" s="561" t="n"/>
    </row>
    <row r="43585">
      <c r="N43585" s="561" t="n"/>
    </row>
    <row r="43586">
      <c r="N43586" s="561" t="n"/>
    </row>
    <row r="43587">
      <c r="N43587" s="561" t="n"/>
    </row>
    <row r="43588">
      <c r="N43588" s="561" t="n"/>
    </row>
    <row r="43589">
      <c r="N43589" s="561" t="n"/>
    </row>
    <row r="43590">
      <c r="N43590" s="561" t="n"/>
    </row>
    <row r="43591">
      <c r="N43591" s="561" t="n"/>
    </row>
    <row r="43592">
      <c r="N43592" s="561" t="n"/>
    </row>
    <row r="43593">
      <c r="N43593" s="561" t="n"/>
    </row>
    <row r="43594">
      <c r="N43594" s="561" t="n"/>
    </row>
    <row r="43595">
      <c r="N43595" s="561" t="n"/>
    </row>
    <row r="43596">
      <c r="N43596" s="561" t="n"/>
    </row>
    <row r="43597">
      <c r="N43597" s="561" t="n"/>
    </row>
    <row r="43598">
      <c r="N43598" s="561" t="n"/>
    </row>
    <row r="43599">
      <c r="N43599" s="561" t="n"/>
    </row>
    <row r="43600">
      <c r="N43600" s="561" t="n"/>
    </row>
    <row r="43601">
      <c r="N43601" s="561" t="n"/>
    </row>
    <row r="43602">
      <c r="N43602" s="561" t="n"/>
    </row>
    <row r="43603">
      <c r="N43603" s="561" t="n"/>
    </row>
    <row r="43604">
      <c r="N43604" s="561" t="n"/>
    </row>
    <row r="43605">
      <c r="N43605" s="561" t="n"/>
    </row>
    <row r="43606">
      <c r="N43606" s="561" t="n"/>
    </row>
    <row r="43607">
      <c r="N43607" s="561" t="n"/>
    </row>
    <row r="43608">
      <c r="N43608" s="561" t="n"/>
    </row>
    <row r="43609">
      <c r="N43609" s="561" t="n"/>
    </row>
    <row r="43610">
      <c r="N43610" s="561" t="n"/>
    </row>
    <row r="43611">
      <c r="N43611" s="561" t="n"/>
    </row>
    <row r="43612">
      <c r="N43612" s="561" t="n"/>
    </row>
    <row r="43613">
      <c r="N43613" s="561" t="n"/>
    </row>
    <row r="43614">
      <c r="N43614" s="561" t="n"/>
    </row>
    <row r="43615">
      <c r="N43615" s="561" t="n"/>
    </row>
    <row r="43616">
      <c r="N43616" s="561" t="n"/>
    </row>
    <row r="43617">
      <c r="N43617" s="561" t="n"/>
    </row>
    <row r="43618">
      <c r="N43618" s="561" t="n"/>
    </row>
    <row r="43619">
      <c r="N43619" s="561" t="n"/>
    </row>
    <row r="43620">
      <c r="N43620" s="561" t="n"/>
    </row>
    <row r="43621">
      <c r="N43621" s="561" t="n"/>
    </row>
    <row r="43622">
      <c r="N43622" s="561" t="n"/>
    </row>
    <row r="43623">
      <c r="N43623" s="561" t="n"/>
    </row>
    <row r="43624">
      <c r="N43624" s="561" t="n"/>
    </row>
    <row r="43625">
      <c r="N43625" s="561" t="n"/>
    </row>
    <row r="43626">
      <c r="N43626" s="561" t="n"/>
    </row>
    <row r="43627">
      <c r="N43627" s="561" t="n"/>
    </row>
    <row r="43628">
      <c r="N43628" s="561" t="n"/>
    </row>
    <row r="43629">
      <c r="N43629" s="561" t="n"/>
    </row>
    <row r="43630">
      <c r="N43630" s="561" t="n"/>
    </row>
    <row r="43631">
      <c r="N43631" s="561" t="n"/>
    </row>
    <row r="43632">
      <c r="N43632" s="561" t="n"/>
    </row>
    <row r="43633">
      <c r="N43633" s="561" t="n"/>
    </row>
    <row r="43634">
      <c r="N43634" s="561" t="n"/>
    </row>
    <row r="43635">
      <c r="N43635" s="561" t="n"/>
    </row>
    <row r="43636">
      <c r="N43636" s="561" t="n"/>
    </row>
    <row r="43637">
      <c r="N43637" s="561" t="n"/>
    </row>
    <row r="43638">
      <c r="N43638" s="561" t="n"/>
    </row>
    <row r="43639">
      <c r="N43639" s="561" t="n"/>
    </row>
    <row r="43640">
      <c r="N43640" s="561" t="n"/>
    </row>
    <row r="43641">
      <c r="N43641" s="561" t="n"/>
    </row>
    <row r="43642">
      <c r="N43642" s="561" t="n"/>
    </row>
    <row r="43643">
      <c r="N43643" s="561" t="n"/>
    </row>
    <row r="43644">
      <c r="N43644" s="561" t="n"/>
    </row>
    <row r="43645">
      <c r="N43645" s="561" t="n"/>
    </row>
    <row r="43646">
      <c r="N43646" s="561" t="n"/>
    </row>
    <row r="43647">
      <c r="N43647" s="561" t="n"/>
    </row>
    <row r="43648">
      <c r="N43648" s="561" t="n"/>
    </row>
    <row r="43649">
      <c r="N43649" s="561" t="n"/>
    </row>
    <row r="43650">
      <c r="N43650" s="561" t="n"/>
    </row>
    <row r="43651">
      <c r="N43651" s="561" t="n"/>
    </row>
    <row r="43652">
      <c r="N43652" s="561" t="n"/>
    </row>
    <row r="43653">
      <c r="N43653" s="561" t="n"/>
    </row>
    <row r="43654">
      <c r="N43654" s="561" t="n"/>
    </row>
    <row r="43655">
      <c r="N43655" s="561" t="n"/>
    </row>
    <row r="43656">
      <c r="N43656" s="561" t="n"/>
    </row>
    <row r="43657">
      <c r="N43657" s="561" t="n"/>
    </row>
    <row r="43658">
      <c r="N43658" s="561" t="n"/>
    </row>
    <row r="43659">
      <c r="N43659" s="561" t="n"/>
    </row>
    <row r="43660">
      <c r="N43660" s="561" t="n"/>
    </row>
    <row r="43661">
      <c r="N43661" s="561" t="n"/>
    </row>
    <row r="43662">
      <c r="N43662" s="561" t="n"/>
    </row>
    <row r="43663">
      <c r="N43663" s="561" t="n"/>
    </row>
    <row r="43664">
      <c r="N43664" s="561" t="n"/>
    </row>
    <row r="43665">
      <c r="N43665" s="561" t="n"/>
    </row>
    <row r="43666">
      <c r="N43666" s="561" t="n"/>
    </row>
    <row r="43667">
      <c r="N43667" s="561" t="n"/>
    </row>
    <row r="43668">
      <c r="N43668" s="561" t="n"/>
    </row>
    <row r="43669">
      <c r="N43669" s="561" t="n"/>
    </row>
    <row r="43670">
      <c r="N43670" s="561" t="n"/>
    </row>
    <row r="43671">
      <c r="N43671" s="561" t="n"/>
    </row>
    <row r="43672">
      <c r="N43672" s="561" t="n"/>
    </row>
    <row r="43673">
      <c r="N43673" s="561" t="n"/>
    </row>
    <row r="43674">
      <c r="N43674" s="561" t="n"/>
    </row>
    <row r="43675">
      <c r="N43675" s="561" t="n"/>
    </row>
    <row r="43676">
      <c r="N43676" s="561" t="n"/>
    </row>
    <row r="43677">
      <c r="N43677" s="561" t="n"/>
    </row>
    <row r="43678">
      <c r="N43678" s="561" t="n"/>
    </row>
    <row r="43679">
      <c r="N43679" s="561" t="n"/>
    </row>
    <row r="43680">
      <c r="N43680" s="561" t="n"/>
    </row>
    <row r="43681">
      <c r="N43681" s="561" t="n"/>
    </row>
    <row r="43682">
      <c r="N43682" s="561" t="n"/>
    </row>
    <row r="43683">
      <c r="N43683" s="561" t="n"/>
    </row>
    <row r="43684">
      <c r="N43684" s="561" t="n"/>
    </row>
    <row r="43685">
      <c r="N43685" s="561" t="n"/>
    </row>
    <row r="43686">
      <c r="N43686" s="561" t="n"/>
    </row>
    <row r="43687">
      <c r="N43687" s="561" t="n"/>
    </row>
    <row r="43688">
      <c r="N43688" s="561" t="n"/>
    </row>
    <row r="43689">
      <c r="N43689" s="561" t="n"/>
    </row>
    <row r="43690">
      <c r="N43690" s="561" t="n"/>
    </row>
    <row r="43691">
      <c r="N43691" s="561" t="n"/>
    </row>
    <row r="43692">
      <c r="N43692" s="561" t="n"/>
    </row>
    <row r="43693">
      <c r="N43693" s="561" t="n"/>
    </row>
    <row r="43694">
      <c r="N43694" s="561" t="n"/>
    </row>
    <row r="43695">
      <c r="N43695" s="561" t="n"/>
    </row>
    <row r="43696">
      <c r="N43696" s="561" t="n"/>
    </row>
    <row r="43697">
      <c r="N43697" s="561" t="n"/>
    </row>
    <row r="43698">
      <c r="N43698" s="561" t="n"/>
    </row>
    <row r="43699">
      <c r="N43699" s="561" t="n"/>
    </row>
    <row r="43700">
      <c r="N43700" s="561" t="n"/>
    </row>
    <row r="43701">
      <c r="N43701" s="561" t="n"/>
    </row>
    <row r="43702">
      <c r="N43702" s="561" t="n"/>
    </row>
    <row r="43703">
      <c r="N43703" s="561" t="n"/>
    </row>
    <row r="43704">
      <c r="N43704" s="561" t="n"/>
    </row>
    <row r="43705">
      <c r="N43705" s="561" t="n"/>
    </row>
    <row r="43706">
      <c r="N43706" s="561" t="n"/>
    </row>
    <row r="43707">
      <c r="N43707" s="561" t="n"/>
    </row>
    <row r="43708">
      <c r="N43708" s="561" t="n"/>
    </row>
    <row r="43709">
      <c r="N43709" s="561" t="n"/>
    </row>
    <row r="43710">
      <c r="N43710" s="561" t="n"/>
    </row>
    <row r="43711">
      <c r="N43711" s="561" t="n"/>
    </row>
    <row r="43712">
      <c r="N43712" s="561" t="n"/>
    </row>
    <row r="43713">
      <c r="N43713" s="561" t="n"/>
    </row>
    <row r="43714">
      <c r="N43714" s="561" t="n"/>
    </row>
    <row r="43715">
      <c r="N43715" s="561" t="n"/>
    </row>
    <row r="43716">
      <c r="N43716" s="561" t="n"/>
    </row>
    <row r="43717">
      <c r="N43717" s="561" t="n"/>
    </row>
    <row r="43718">
      <c r="N43718" s="561" t="n"/>
    </row>
    <row r="43719">
      <c r="N43719" s="561" t="n"/>
    </row>
    <row r="43720">
      <c r="N43720" s="561" t="n"/>
    </row>
    <row r="43721">
      <c r="N43721" s="561" t="n"/>
    </row>
    <row r="43722">
      <c r="N43722" s="561" t="n"/>
    </row>
    <row r="43723">
      <c r="N43723" s="561" t="n"/>
    </row>
    <row r="43724">
      <c r="N43724" s="561" t="n"/>
    </row>
    <row r="43725">
      <c r="N43725" s="561" t="n"/>
    </row>
    <row r="43726">
      <c r="N43726" s="561" t="n"/>
    </row>
    <row r="43727">
      <c r="N43727" s="561" t="n"/>
    </row>
    <row r="43728">
      <c r="N43728" s="561" t="n"/>
    </row>
    <row r="43729">
      <c r="N43729" s="561" t="n"/>
    </row>
    <row r="43730">
      <c r="N43730" s="561" t="n"/>
    </row>
    <row r="43731">
      <c r="N43731" s="561" t="n"/>
    </row>
    <row r="43732">
      <c r="N43732" s="561" t="n"/>
    </row>
    <row r="43733">
      <c r="N43733" s="561" t="n"/>
    </row>
    <row r="43734">
      <c r="N43734" s="561" t="n"/>
    </row>
    <row r="43735">
      <c r="N43735" s="561" t="n"/>
    </row>
    <row r="43736">
      <c r="N43736" s="561" t="n"/>
    </row>
    <row r="43737">
      <c r="N43737" s="561" t="n"/>
    </row>
    <row r="43738">
      <c r="N43738" s="561" t="n"/>
    </row>
    <row r="43739">
      <c r="N43739" s="561" t="n"/>
    </row>
    <row r="43740">
      <c r="N43740" s="561" t="n"/>
    </row>
    <row r="43741">
      <c r="N43741" s="561" t="n"/>
    </row>
    <row r="43742">
      <c r="N43742" s="561" t="n"/>
    </row>
    <row r="43743">
      <c r="N43743" s="561" t="n"/>
    </row>
    <row r="43744">
      <c r="N43744" s="561" t="n"/>
    </row>
    <row r="43745">
      <c r="N43745" s="561" t="n"/>
    </row>
    <row r="43746">
      <c r="N43746" s="561" t="n"/>
    </row>
    <row r="43747">
      <c r="N43747" s="561" t="n"/>
    </row>
    <row r="43748">
      <c r="N43748" s="561" t="n"/>
    </row>
    <row r="43749">
      <c r="N43749" s="561" t="n"/>
    </row>
    <row r="43750">
      <c r="N43750" s="561" t="n"/>
    </row>
    <row r="43751">
      <c r="N43751" s="561" t="n"/>
    </row>
    <row r="43752">
      <c r="N43752" s="561" t="n"/>
    </row>
    <row r="43753">
      <c r="N43753" s="561" t="n"/>
    </row>
    <row r="43754">
      <c r="N43754" s="561" t="n"/>
    </row>
    <row r="43755">
      <c r="N43755" s="561" t="n"/>
    </row>
    <row r="43756">
      <c r="N43756" s="561" t="n"/>
    </row>
    <row r="43757">
      <c r="N43757" s="561" t="n"/>
    </row>
    <row r="43758">
      <c r="N43758" s="561" t="n"/>
    </row>
    <row r="43759">
      <c r="N43759" s="561" t="n"/>
    </row>
    <row r="43760">
      <c r="N43760" s="561" t="n"/>
    </row>
    <row r="43761">
      <c r="N43761" s="561" t="n"/>
    </row>
    <row r="43762">
      <c r="N43762" s="561" t="n"/>
    </row>
    <row r="43763">
      <c r="N43763" s="561" t="n"/>
    </row>
    <row r="43764">
      <c r="N43764" s="561" t="n"/>
    </row>
    <row r="43765">
      <c r="N43765" s="561" t="n"/>
    </row>
    <row r="43766">
      <c r="N43766" s="561" t="n"/>
    </row>
    <row r="43767">
      <c r="N43767" s="561" t="n"/>
    </row>
    <row r="43768">
      <c r="N43768" s="561" t="n"/>
    </row>
    <row r="43769">
      <c r="N43769" s="561" t="n"/>
    </row>
    <row r="43770">
      <c r="N43770" s="561" t="n"/>
    </row>
    <row r="43771">
      <c r="N43771" s="561" t="n"/>
    </row>
    <row r="43772">
      <c r="N43772" s="561" t="n"/>
    </row>
    <row r="43773">
      <c r="N43773" s="561" t="n"/>
    </row>
    <row r="43774">
      <c r="N43774" s="561" t="n"/>
    </row>
    <row r="43775">
      <c r="N43775" s="561" t="n"/>
    </row>
    <row r="43776">
      <c r="N43776" s="561" t="n"/>
    </row>
    <row r="43777">
      <c r="N43777" s="561" t="n"/>
    </row>
    <row r="43778">
      <c r="N43778" s="561" t="n"/>
    </row>
    <row r="43779">
      <c r="N43779" s="561" t="n"/>
    </row>
    <row r="43780">
      <c r="N43780" s="561" t="n"/>
    </row>
    <row r="43781">
      <c r="N43781" s="561" t="n"/>
    </row>
    <row r="43782">
      <c r="N43782" s="561" t="n"/>
    </row>
    <row r="43783">
      <c r="N43783" s="561" t="n"/>
    </row>
    <row r="43784">
      <c r="N43784" s="561" t="n"/>
    </row>
    <row r="43785">
      <c r="N43785" s="561" t="n"/>
    </row>
    <row r="43786">
      <c r="N43786" s="561" t="n"/>
    </row>
    <row r="43787">
      <c r="N43787" s="561" t="n"/>
    </row>
    <row r="43788">
      <c r="N43788" s="561" t="n"/>
    </row>
    <row r="43789">
      <c r="N43789" s="561" t="n"/>
    </row>
    <row r="43790">
      <c r="N43790" s="561" t="n"/>
    </row>
    <row r="43791">
      <c r="N43791" s="561" t="n"/>
    </row>
    <row r="43792">
      <c r="N43792" s="561" t="n"/>
    </row>
    <row r="43793">
      <c r="N43793" s="561" t="n"/>
    </row>
    <row r="43794">
      <c r="N43794" s="561" t="n"/>
    </row>
    <row r="43795">
      <c r="N43795" s="561" t="n"/>
    </row>
    <row r="43796">
      <c r="N43796" s="561" t="n"/>
    </row>
    <row r="43797">
      <c r="N43797" s="561" t="n"/>
    </row>
    <row r="43798">
      <c r="N43798" s="561" t="n"/>
    </row>
    <row r="43799">
      <c r="N43799" s="561" t="n"/>
    </row>
    <row r="43800">
      <c r="N43800" s="561" t="n"/>
    </row>
    <row r="43801">
      <c r="N43801" s="561" t="n"/>
    </row>
    <row r="43802">
      <c r="N43802" s="561" t="n"/>
    </row>
    <row r="43803">
      <c r="N43803" s="561" t="n"/>
    </row>
    <row r="43804">
      <c r="N43804" s="561" t="n"/>
    </row>
    <row r="43805">
      <c r="N43805" s="561" t="n"/>
    </row>
    <row r="43806">
      <c r="N43806" s="561" t="n"/>
    </row>
    <row r="43807">
      <c r="N43807" s="561" t="n"/>
    </row>
    <row r="43808">
      <c r="N43808" s="561" t="n"/>
    </row>
    <row r="43809">
      <c r="N43809" s="561" t="n"/>
    </row>
    <row r="43810">
      <c r="N43810" s="561" t="n"/>
    </row>
    <row r="43811">
      <c r="N43811" s="561" t="n"/>
    </row>
    <row r="43812">
      <c r="N43812" s="561" t="n"/>
    </row>
    <row r="43813">
      <c r="N43813" s="561" t="n"/>
    </row>
    <row r="43814">
      <c r="N43814" s="561" t="n"/>
    </row>
    <row r="43815">
      <c r="N43815" s="561" t="n"/>
    </row>
    <row r="43816">
      <c r="N43816" s="561" t="n"/>
    </row>
    <row r="43817">
      <c r="N43817" s="561" t="n"/>
    </row>
    <row r="43818">
      <c r="N43818" s="561" t="n"/>
    </row>
    <row r="43819">
      <c r="N43819" s="561" t="n"/>
    </row>
    <row r="43820">
      <c r="N43820" s="561" t="n"/>
    </row>
    <row r="43821">
      <c r="N43821" s="561" t="n"/>
    </row>
    <row r="43822">
      <c r="N43822" s="561" t="n"/>
    </row>
    <row r="43823">
      <c r="N43823" s="561" t="n"/>
    </row>
    <row r="43824">
      <c r="N43824" s="561" t="n"/>
    </row>
    <row r="43825">
      <c r="N43825" s="561" t="n"/>
    </row>
    <row r="43826">
      <c r="N43826" s="561" t="n"/>
    </row>
    <row r="43827">
      <c r="N43827" s="561" t="n"/>
    </row>
    <row r="43828">
      <c r="N43828" s="561" t="n"/>
    </row>
    <row r="43829">
      <c r="N43829" s="561" t="n"/>
    </row>
    <row r="43830">
      <c r="N43830" s="561" t="n"/>
    </row>
    <row r="43831">
      <c r="N43831" s="561" t="n"/>
    </row>
    <row r="43832">
      <c r="N43832" s="561" t="n"/>
    </row>
    <row r="43833">
      <c r="N43833" s="561" t="n"/>
    </row>
    <row r="43834">
      <c r="N43834" s="561" t="n"/>
    </row>
    <row r="43835">
      <c r="N43835" s="561" t="n"/>
    </row>
    <row r="43836">
      <c r="N43836" s="561" t="n"/>
    </row>
    <row r="43837">
      <c r="N43837" s="561" t="n"/>
    </row>
    <row r="43838">
      <c r="N43838" s="561" t="n"/>
    </row>
    <row r="43839">
      <c r="N43839" s="561" t="n"/>
    </row>
    <row r="43840">
      <c r="N43840" s="561" t="n"/>
    </row>
    <row r="43841">
      <c r="N43841" s="561" t="n"/>
    </row>
    <row r="43842">
      <c r="N43842" s="561" t="n"/>
    </row>
    <row r="43843">
      <c r="N43843" s="561" t="n"/>
    </row>
    <row r="43844">
      <c r="N43844" s="561" t="n"/>
    </row>
    <row r="43845">
      <c r="N43845" s="561" t="n"/>
    </row>
    <row r="43846">
      <c r="N43846" s="561" t="n"/>
    </row>
    <row r="43847">
      <c r="N43847" s="561" t="n"/>
    </row>
    <row r="43848">
      <c r="N43848" s="561" t="n"/>
    </row>
    <row r="43849">
      <c r="N43849" s="561" t="n"/>
    </row>
    <row r="43850">
      <c r="N43850" s="561" t="n"/>
    </row>
    <row r="43851">
      <c r="N43851" s="561" t="n"/>
    </row>
    <row r="43852">
      <c r="N43852" s="561" t="n"/>
    </row>
    <row r="43853">
      <c r="N43853" s="561" t="n"/>
    </row>
    <row r="43854">
      <c r="N43854" s="561" t="n"/>
    </row>
    <row r="43855">
      <c r="N43855" s="561" t="n"/>
    </row>
    <row r="43856">
      <c r="N43856" s="561" t="n"/>
    </row>
    <row r="43857">
      <c r="N43857" s="561" t="n"/>
    </row>
    <row r="43858">
      <c r="N43858" s="561" t="n"/>
    </row>
    <row r="43859">
      <c r="N43859" s="561" t="n"/>
    </row>
    <row r="43860">
      <c r="N43860" s="561" t="n"/>
    </row>
    <row r="43861">
      <c r="N43861" s="561" t="n"/>
    </row>
    <row r="43862">
      <c r="N43862" s="561" t="n"/>
    </row>
    <row r="43863">
      <c r="N43863" s="561" t="n"/>
    </row>
    <row r="43864">
      <c r="N43864" s="561" t="n"/>
    </row>
    <row r="43865">
      <c r="N43865" s="561" t="n"/>
    </row>
    <row r="43866">
      <c r="N43866" s="561" t="n"/>
    </row>
    <row r="43867">
      <c r="N43867" s="561" t="n"/>
    </row>
    <row r="43868">
      <c r="N43868" s="561" t="n"/>
    </row>
    <row r="43869">
      <c r="N43869" s="561" t="n"/>
    </row>
    <row r="43870">
      <c r="N43870" s="561" t="n"/>
    </row>
    <row r="43871">
      <c r="N43871" s="561" t="n"/>
    </row>
    <row r="43872">
      <c r="N43872" s="561" t="n"/>
    </row>
    <row r="43873">
      <c r="N43873" s="561" t="n"/>
    </row>
    <row r="43874">
      <c r="N43874" s="561" t="n"/>
    </row>
    <row r="43875">
      <c r="N43875" s="561" t="n"/>
    </row>
    <row r="43876">
      <c r="N43876" s="561" t="n"/>
    </row>
    <row r="43877">
      <c r="N43877" s="561" t="n"/>
    </row>
    <row r="43878">
      <c r="N43878" s="561" t="n"/>
    </row>
    <row r="43879">
      <c r="N43879" s="561" t="n"/>
    </row>
    <row r="43880">
      <c r="N43880" s="561" t="n"/>
    </row>
    <row r="43881">
      <c r="N43881" s="561" t="n"/>
    </row>
    <row r="43882">
      <c r="N43882" s="561" t="n"/>
    </row>
    <row r="43883">
      <c r="N43883" s="561" t="n"/>
    </row>
    <row r="43884">
      <c r="N43884" s="561" t="n"/>
    </row>
    <row r="43885">
      <c r="N43885" s="561" t="n"/>
    </row>
    <row r="43886">
      <c r="N43886" s="561" t="n"/>
    </row>
    <row r="43887">
      <c r="N43887" s="561" t="n"/>
    </row>
    <row r="43888">
      <c r="N43888" s="561" t="n"/>
    </row>
    <row r="43889">
      <c r="N43889" s="561" t="n"/>
    </row>
    <row r="43890">
      <c r="N43890" s="561" t="n"/>
    </row>
    <row r="43891">
      <c r="N43891" s="561" t="n"/>
    </row>
    <row r="43892">
      <c r="N43892" s="561" t="n"/>
    </row>
    <row r="43893">
      <c r="N43893" s="561" t="n"/>
    </row>
    <row r="43894">
      <c r="N43894" s="561" t="n"/>
    </row>
    <row r="43895">
      <c r="N43895" s="561" t="n"/>
    </row>
    <row r="43896">
      <c r="N43896" s="561" t="n"/>
    </row>
    <row r="43897">
      <c r="N43897" s="561" t="n"/>
    </row>
    <row r="43898">
      <c r="N43898" s="561" t="n"/>
    </row>
    <row r="43899">
      <c r="N43899" s="561" t="n"/>
    </row>
    <row r="43900">
      <c r="N43900" s="561" t="n"/>
    </row>
    <row r="43901">
      <c r="N43901" s="561" t="n"/>
    </row>
    <row r="43902">
      <c r="N43902" s="561" t="n"/>
    </row>
    <row r="43903">
      <c r="N43903" s="561" t="n"/>
    </row>
    <row r="43904">
      <c r="N43904" s="561" t="n"/>
    </row>
    <row r="43905">
      <c r="N43905" s="561" t="n"/>
    </row>
    <row r="43906">
      <c r="N43906" s="561" t="n"/>
    </row>
    <row r="43907">
      <c r="N43907" s="561" t="n"/>
    </row>
    <row r="43908">
      <c r="N43908" s="561" t="n"/>
    </row>
    <row r="43909">
      <c r="N43909" s="561" t="n"/>
    </row>
    <row r="43910">
      <c r="N43910" s="561" t="n"/>
    </row>
    <row r="43911">
      <c r="N43911" s="561" t="n"/>
    </row>
    <row r="43912">
      <c r="N43912" s="561" t="n"/>
    </row>
    <row r="43913">
      <c r="N43913" s="561" t="n"/>
    </row>
    <row r="43914">
      <c r="N43914" s="561" t="n"/>
    </row>
    <row r="43915">
      <c r="N43915" s="561" t="n"/>
    </row>
    <row r="43916">
      <c r="N43916" s="561" t="n"/>
    </row>
    <row r="43917">
      <c r="N43917" s="561" t="n"/>
    </row>
    <row r="43918">
      <c r="N43918" s="561" t="n"/>
    </row>
    <row r="43919">
      <c r="N43919" s="561" t="n"/>
    </row>
    <row r="43920">
      <c r="N43920" s="561" t="n"/>
    </row>
    <row r="43921">
      <c r="N43921" s="561" t="n"/>
    </row>
    <row r="43922">
      <c r="N43922" s="561" t="n"/>
    </row>
    <row r="43923">
      <c r="N43923" s="561" t="n"/>
    </row>
    <row r="43924">
      <c r="N43924" s="561" t="n"/>
    </row>
    <row r="43925">
      <c r="N43925" s="561" t="n"/>
    </row>
    <row r="43926">
      <c r="N43926" s="561" t="n"/>
    </row>
    <row r="43927">
      <c r="N43927" s="561" t="n"/>
    </row>
    <row r="43928">
      <c r="N43928" s="561" t="n"/>
    </row>
    <row r="43929">
      <c r="N43929" s="561" t="n"/>
    </row>
    <row r="43930">
      <c r="N43930" s="561" t="n"/>
    </row>
    <row r="43931">
      <c r="N43931" s="561" t="n"/>
    </row>
    <row r="43932">
      <c r="N43932" s="561" t="n"/>
    </row>
    <row r="43933">
      <c r="N43933" s="561" t="n"/>
    </row>
    <row r="43934">
      <c r="N43934" s="561" t="n"/>
    </row>
    <row r="43935">
      <c r="N43935" s="561" t="n"/>
    </row>
    <row r="43936">
      <c r="N43936" s="561" t="n"/>
    </row>
    <row r="43937">
      <c r="N43937" s="561" t="n"/>
    </row>
    <row r="43938">
      <c r="N43938" s="561" t="n"/>
    </row>
    <row r="43939">
      <c r="N43939" s="561" t="n"/>
    </row>
    <row r="43940">
      <c r="N43940" s="561" t="n"/>
    </row>
    <row r="43941">
      <c r="N43941" s="561" t="n"/>
    </row>
    <row r="43942">
      <c r="N43942" s="561" t="n"/>
    </row>
    <row r="43943">
      <c r="N43943" s="561" t="n"/>
    </row>
    <row r="43944">
      <c r="N43944" s="561" t="n"/>
    </row>
    <row r="43945">
      <c r="N43945" s="561" t="n"/>
    </row>
    <row r="43946">
      <c r="N43946" s="561" t="n"/>
    </row>
    <row r="43947">
      <c r="N43947" s="561" t="n"/>
    </row>
    <row r="43948">
      <c r="N43948" s="561" t="n"/>
    </row>
    <row r="43949">
      <c r="N43949" s="561" t="n"/>
    </row>
    <row r="43950">
      <c r="N43950" s="561" t="n"/>
    </row>
    <row r="43951">
      <c r="N43951" s="561" t="n"/>
    </row>
    <row r="43952">
      <c r="N43952" s="561" t="n"/>
    </row>
    <row r="43953">
      <c r="N43953" s="561" t="n"/>
    </row>
    <row r="43954">
      <c r="N43954" s="561" t="n"/>
    </row>
    <row r="43955">
      <c r="N43955" s="561" t="n"/>
    </row>
    <row r="43956">
      <c r="N43956" s="561" t="n"/>
    </row>
    <row r="43957">
      <c r="N43957" s="561" t="n"/>
    </row>
    <row r="43958">
      <c r="N43958" s="561" t="n"/>
    </row>
    <row r="43959">
      <c r="N43959" s="561" t="n"/>
    </row>
    <row r="43960">
      <c r="N43960" s="561" t="n"/>
    </row>
    <row r="43961">
      <c r="N43961" s="561" t="n"/>
    </row>
    <row r="43962">
      <c r="N43962" s="561" t="n"/>
    </row>
    <row r="43963">
      <c r="N43963" s="561" t="n"/>
    </row>
    <row r="43964">
      <c r="N43964" s="561" t="n"/>
    </row>
    <row r="43965">
      <c r="N43965" s="561" t="n"/>
    </row>
    <row r="43966">
      <c r="N43966" s="561" t="n"/>
    </row>
    <row r="43967">
      <c r="N43967" s="561" t="n"/>
    </row>
    <row r="43968">
      <c r="N43968" s="561" t="n"/>
    </row>
    <row r="43969">
      <c r="N43969" s="561" t="n"/>
    </row>
    <row r="43970">
      <c r="N43970" s="561" t="n"/>
    </row>
    <row r="43971">
      <c r="N43971" s="561" t="n"/>
    </row>
    <row r="43972">
      <c r="N43972" s="561" t="n"/>
    </row>
    <row r="43973">
      <c r="N43973" s="561" t="n"/>
    </row>
    <row r="43974">
      <c r="N43974" s="561" t="n"/>
    </row>
    <row r="43975">
      <c r="N43975" s="561" t="n"/>
    </row>
    <row r="43976">
      <c r="N43976" s="561" t="n"/>
    </row>
    <row r="43977">
      <c r="N43977" s="561" t="n"/>
    </row>
    <row r="43978">
      <c r="N43978" s="561" t="n"/>
    </row>
    <row r="43979">
      <c r="N43979" s="561" t="n"/>
    </row>
    <row r="43980">
      <c r="N43980" s="561" t="n"/>
    </row>
    <row r="43981">
      <c r="N43981" s="561" t="n"/>
    </row>
    <row r="43982">
      <c r="N43982" s="561" t="n"/>
    </row>
    <row r="43983">
      <c r="N43983" s="561" t="n"/>
    </row>
    <row r="43984">
      <c r="N43984" s="561" t="n"/>
    </row>
    <row r="43985">
      <c r="N43985" s="561" t="n"/>
    </row>
    <row r="43986">
      <c r="N43986" s="561" t="n"/>
    </row>
    <row r="43987">
      <c r="N43987" s="561" t="n"/>
    </row>
    <row r="43988">
      <c r="N43988" s="561" t="n"/>
    </row>
    <row r="43989">
      <c r="N43989" s="561" t="n"/>
    </row>
    <row r="43990">
      <c r="N43990" s="561" t="n"/>
    </row>
    <row r="43991">
      <c r="N43991" s="561" t="n"/>
    </row>
    <row r="43992">
      <c r="N43992" s="561" t="n"/>
    </row>
    <row r="43993">
      <c r="N43993" s="561" t="n"/>
    </row>
    <row r="43994">
      <c r="N43994" s="561" t="n"/>
    </row>
    <row r="43995">
      <c r="N43995" s="561" t="n"/>
    </row>
    <row r="43996">
      <c r="N43996" s="561" t="n"/>
    </row>
    <row r="43997">
      <c r="N43997" s="561" t="n"/>
    </row>
    <row r="43998">
      <c r="N43998" s="561" t="n"/>
    </row>
    <row r="43999">
      <c r="N43999" s="561" t="n"/>
    </row>
    <row r="44000">
      <c r="N44000" s="561" t="n"/>
    </row>
    <row r="44001">
      <c r="N44001" s="561" t="n"/>
    </row>
    <row r="44002">
      <c r="N44002" s="561" t="n"/>
    </row>
    <row r="44003">
      <c r="N44003" s="561" t="n"/>
    </row>
    <row r="44004">
      <c r="N44004" s="561" t="n"/>
    </row>
    <row r="44005">
      <c r="N44005" s="561" t="n"/>
    </row>
    <row r="44006">
      <c r="N44006" s="561" t="n"/>
    </row>
    <row r="44007">
      <c r="N44007" s="561" t="n"/>
    </row>
    <row r="44008">
      <c r="N44008" s="561" t="n"/>
    </row>
    <row r="44009">
      <c r="N44009" s="561" t="n"/>
    </row>
    <row r="44010">
      <c r="N44010" s="561" t="n"/>
    </row>
    <row r="44011">
      <c r="N44011" s="561" t="n"/>
    </row>
    <row r="44012">
      <c r="N44012" s="561" t="n"/>
    </row>
    <row r="44013">
      <c r="N44013" s="561" t="n"/>
    </row>
    <row r="44014">
      <c r="N44014" s="561" t="n"/>
    </row>
    <row r="44015">
      <c r="N44015" s="561" t="n"/>
    </row>
    <row r="44016">
      <c r="N44016" s="561" t="n"/>
    </row>
    <row r="44017">
      <c r="N44017" s="561" t="n"/>
    </row>
    <row r="44018">
      <c r="N44018" s="561" t="n"/>
    </row>
    <row r="44019">
      <c r="N44019" s="561" t="n"/>
    </row>
    <row r="44020">
      <c r="N44020" s="561" t="n"/>
    </row>
    <row r="44021">
      <c r="N44021" s="561" t="n"/>
    </row>
    <row r="44022">
      <c r="N44022" s="561" t="n"/>
    </row>
    <row r="44023">
      <c r="N44023" s="561" t="n"/>
    </row>
    <row r="44024">
      <c r="N44024" s="561" t="n"/>
    </row>
    <row r="44025">
      <c r="N44025" s="561" t="n"/>
    </row>
    <row r="44026">
      <c r="N44026" s="561" t="n"/>
    </row>
    <row r="44027">
      <c r="N44027" s="561" t="n"/>
    </row>
    <row r="44028">
      <c r="N44028" s="561" t="n"/>
    </row>
    <row r="44029">
      <c r="N44029" s="561" t="n"/>
    </row>
    <row r="44030">
      <c r="N44030" s="561" t="n"/>
    </row>
    <row r="44031">
      <c r="N44031" s="561" t="n"/>
    </row>
    <row r="44032">
      <c r="N44032" s="561" t="n"/>
    </row>
    <row r="44033">
      <c r="N44033" s="561" t="n"/>
    </row>
    <row r="44034">
      <c r="N44034" s="561" t="n"/>
    </row>
    <row r="44035">
      <c r="N44035" s="561" t="n"/>
    </row>
    <row r="44036">
      <c r="N44036" s="561" t="n"/>
    </row>
    <row r="44037">
      <c r="N44037" s="561" t="n"/>
    </row>
    <row r="44038">
      <c r="N44038" s="561" t="n"/>
    </row>
    <row r="44039">
      <c r="N44039" s="561" t="n"/>
    </row>
    <row r="44040">
      <c r="N44040" s="561" t="n"/>
    </row>
    <row r="44041">
      <c r="N44041" s="561" t="n"/>
    </row>
    <row r="44042">
      <c r="N44042" s="561" t="n"/>
    </row>
    <row r="44043">
      <c r="N44043" s="561" t="n"/>
    </row>
    <row r="44044">
      <c r="N44044" s="561" t="n"/>
    </row>
    <row r="44045">
      <c r="N44045" s="561" t="n"/>
    </row>
    <row r="44046">
      <c r="N44046" s="561" t="n"/>
    </row>
    <row r="44047">
      <c r="N44047" s="561" t="n"/>
    </row>
    <row r="44048">
      <c r="N44048" s="561" t="n"/>
    </row>
    <row r="44049">
      <c r="N44049" s="561" t="n"/>
    </row>
    <row r="44050">
      <c r="N44050" s="561" t="n"/>
    </row>
    <row r="44051">
      <c r="N44051" s="561" t="n"/>
    </row>
    <row r="44052">
      <c r="N44052" s="561" t="n"/>
    </row>
    <row r="44053">
      <c r="N44053" s="561" t="n"/>
    </row>
    <row r="44054">
      <c r="N44054" s="561" t="n"/>
    </row>
    <row r="44055">
      <c r="N44055" s="561" t="n"/>
    </row>
    <row r="44056">
      <c r="N44056" s="561" t="n"/>
    </row>
    <row r="44057">
      <c r="N44057" s="561" t="n"/>
    </row>
    <row r="44058">
      <c r="N44058" s="561" t="n"/>
    </row>
    <row r="44059">
      <c r="N44059" s="561" t="n"/>
    </row>
    <row r="44060">
      <c r="N44060" s="561" t="n"/>
    </row>
    <row r="44061">
      <c r="N44061" s="561" t="n"/>
    </row>
    <row r="44062">
      <c r="N44062" s="561" t="n"/>
    </row>
    <row r="44063">
      <c r="N44063" s="561" t="n"/>
    </row>
    <row r="44064">
      <c r="N44064" s="561" t="n"/>
    </row>
    <row r="44065">
      <c r="N44065" s="561" t="n"/>
    </row>
    <row r="44066">
      <c r="N44066" s="561" t="n"/>
    </row>
    <row r="44067">
      <c r="N44067" s="561" t="n"/>
    </row>
    <row r="44068">
      <c r="N44068" s="561" t="n"/>
    </row>
    <row r="44069">
      <c r="N44069" s="561" t="n"/>
    </row>
    <row r="44070">
      <c r="N44070" s="561" t="n"/>
    </row>
    <row r="44071">
      <c r="N44071" s="561" t="n"/>
    </row>
    <row r="44072">
      <c r="N44072" s="561" t="n"/>
    </row>
    <row r="44073">
      <c r="N44073" s="561" t="n"/>
    </row>
    <row r="44074">
      <c r="N44074" s="561" t="n"/>
    </row>
    <row r="44075">
      <c r="N44075" s="561" t="n"/>
    </row>
    <row r="44076">
      <c r="N44076" s="561" t="n"/>
    </row>
    <row r="44077">
      <c r="N44077" s="561" t="n"/>
    </row>
    <row r="44078">
      <c r="N44078" s="561" t="n"/>
    </row>
    <row r="44079">
      <c r="N44079" s="561" t="n"/>
    </row>
    <row r="44080">
      <c r="N44080" s="561" t="n"/>
    </row>
    <row r="44081">
      <c r="N44081" s="561" t="n"/>
    </row>
    <row r="44082">
      <c r="N44082" s="561" t="n"/>
    </row>
    <row r="44083">
      <c r="N44083" s="561" t="n"/>
    </row>
    <row r="44084">
      <c r="N44084" s="561" t="n"/>
    </row>
    <row r="44085">
      <c r="N44085" s="561" t="n"/>
    </row>
    <row r="44086">
      <c r="N44086" s="561" t="n"/>
    </row>
    <row r="44087">
      <c r="N44087" s="561" t="n"/>
    </row>
    <row r="44088">
      <c r="N44088" s="561" t="n"/>
    </row>
    <row r="44089">
      <c r="N44089" s="561" t="n"/>
    </row>
    <row r="44090">
      <c r="N44090" s="561" t="n"/>
    </row>
    <row r="44091">
      <c r="N44091" s="561" t="n"/>
    </row>
    <row r="44092">
      <c r="N44092" s="561" t="n"/>
    </row>
    <row r="44093">
      <c r="N44093" s="561" t="n"/>
    </row>
    <row r="44094">
      <c r="N44094" s="561" t="n"/>
    </row>
    <row r="44095">
      <c r="N44095" s="561" t="n"/>
    </row>
    <row r="44096">
      <c r="N44096" s="561" t="n"/>
    </row>
    <row r="44097">
      <c r="N44097" s="561" t="n"/>
    </row>
    <row r="44098">
      <c r="N44098" s="561" t="n"/>
    </row>
    <row r="44099">
      <c r="N44099" s="561" t="n"/>
    </row>
    <row r="44100">
      <c r="N44100" s="561" t="n"/>
    </row>
    <row r="44101">
      <c r="N44101" s="561" t="n"/>
    </row>
    <row r="44102">
      <c r="N44102" s="561" t="n"/>
    </row>
    <row r="44103">
      <c r="N44103" s="561" t="n"/>
    </row>
    <row r="44104">
      <c r="N44104" s="561" t="n"/>
    </row>
    <row r="44105">
      <c r="N44105" s="561" t="n"/>
    </row>
    <row r="44106">
      <c r="N44106" s="561" t="n"/>
    </row>
    <row r="44107">
      <c r="N44107" s="561" t="n"/>
    </row>
    <row r="44108">
      <c r="N44108" s="561" t="n"/>
    </row>
    <row r="44109">
      <c r="N44109" s="561" t="n"/>
    </row>
    <row r="44110">
      <c r="N44110" s="561" t="n"/>
    </row>
    <row r="44111">
      <c r="N44111" s="561" t="n"/>
    </row>
    <row r="44112">
      <c r="N44112" s="561" t="n"/>
    </row>
    <row r="44113">
      <c r="N44113" s="561" t="n"/>
    </row>
    <row r="44114">
      <c r="N44114" s="561" t="n"/>
    </row>
    <row r="44115">
      <c r="N44115" s="561" t="n"/>
    </row>
    <row r="44116">
      <c r="N44116" s="561" t="n"/>
    </row>
    <row r="44117">
      <c r="N44117" s="561" t="n"/>
    </row>
    <row r="44118">
      <c r="N44118" s="561" t="n"/>
    </row>
    <row r="44119">
      <c r="N44119" s="561" t="n"/>
    </row>
    <row r="44120">
      <c r="N44120" s="561" t="n"/>
    </row>
    <row r="44121">
      <c r="N44121" s="561" t="n"/>
    </row>
    <row r="44122">
      <c r="N44122" s="561" t="n"/>
    </row>
    <row r="44123">
      <c r="N44123" s="561" t="n"/>
    </row>
    <row r="44124">
      <c r="N44124" s="561" t="n"/>
    </row>
    <row r="44125">
      <c r="N44125" s="561" t="n"/>
    </row>
    <row r="44126">
      <c r="N44126" s="561" t="n"/>
    </row>
    <row r="44127">
      <c r="N44127" s="561" t="n"/>
    </row>
    <row r="44128">
      <c r="N44128" s="561" t="n"/>
    </row>
    <row r="44129">
      <c r="N44129" s="561" t="n"/>
    </row>
    <row r="44130">
      <c r="N44130" s="561" t="n"/>
    </row>
    <row r="44131">
      <c r="N44131" s="561" t="n"/>
    </row>
    <row r="44132">
      <c r="N44132" s="561" t="n"/>
    </row>
    <row r="44133">
      <c r="N44133" s="561" t="n"/>
    </row>
    <row r="44134">
      <c r="N44134" s="561" t="n"/>
    </row>
    <row r="44135">
      <c r="N44135" s="561" t="n"/>
    </row>
    <row r="44136">
      <c r="N44136" s="561" t="n"/>
    </row>
    <row r="44137">
      <c r="N44137" s="561" t="n"/>
    </row>
    <row r="44138">
      <c r="N44138" s="561" t="n"/>
    </row>
    <row r="44139">
      <c r="N44139" s="561" t="n"/>
    </row>
    <row r="44140">
      <c r="N44140" s="561" t="n"/>
    </row>
    <row r="44141">
      <c r="N44141" s="561" t="n"/>
    </row>
    <row r="44142">
      <c r="N44142" s="561" t="n"/>
    </row>
    <row r="44143">
      <c r="N44143" s="561" t="n"/>
    </row>
    <row r="44144">
      <c r="N44144" s="561" t="n"/>
    </row>
    <row r="44145">
      <c r="N44145" s="561" t="n"/>
    </row>
    <row r="44146">
      <c r="N44146" s="561" t="n"/>
    </row>
    <row r="44147">
      <c r="N44147" s="561" t="n"/>
    </row>
    <row r="44148">
      <c r="N44148" s="561" t="n"/>
    </row>
    <row r="44149">
      <c r="N44149" s="561" t="n"/>
    </row>
    <row r="44150">
      <c r="N44150" s="561" t="n"/>
    </row>
    <row r="44151">
      <c r="N44151" s="561" t="n"/>
    </row>
    <row r="44152">
      <c r="N44152" s="561" t="n"/>
    </row>
    <row r="44153">
      <c r="N44153" s="561" t="n"/>
    </row>
    <row r="44154">
      <c r="N44154" s="561" t="n"/>
    </row>
    <row r="44155">
      <c r="N44155" s="561" t="n"/>
    </row>
    <row r="44156">
      <c r="N44156" s="561" t="n"/>
    </row>
    <row r="44157">
      <c r="N44157" s="561" t="n"/>
    </row>
    <row r="44158">
      <c r="N44158" s="561" t="n"/>
    </row>
    <row r="44159">
      <c r="N44159" s="561" t="n"/>
    </row>
    <row r="44160">
      <c r="N44160" s="561" t="n"/>
    </row>
    <row r="44161">
      <c r="N44161" s="561" t="n"/>
    </row>
    <row r="44162">
      <c r="N44162" s="561" t="n"/>
    </row>
    <row r="44163">
      <c r="N44163" s="561" t="n"/>
    </row>
    <row r="44164">
      <c r="N44164" s="561" t="n"/>
    </row>
    <row r="44165">
      <c r="N44165" s="561" t="n"/>
    </row>
    <row r="44166">
      <c r="N44166" s="561" t="n"/>
    </row>
    <row r="44167">
      <c r="N44167" s="561" t="n"/>
    </row>
    <row r="44168">
      <c r="N44168" s="561" t="n"/>
    </row>
    <row r="44169">
      <c r="N44169" s="561" t="n"/>
    </row>
    <row r="44170">
      <c r="N44170" s="561" t="n"/>
    </row>
    <row r="44171">
      <c r="N44171" s="561" t="n"/>
    </row>
    <row r="44172">
      <c r="N44172" s="561" t="n"/>
    </row>
    <row r="44173">
      <c r="N44173" s="561" t="n"/>
    </row>
    <row r="44174">
      <c r="N44174" s="561" t="n"/>
    </row>
    <row r="44175">
      <c r="N44175" s="561" t="n"/>
    </row>
    <row r="44176">
      <c r="N44176" s="561" t="n"/>
    </row>
    <row r="44177">
      <c r="N44177" s="561" t="n"/>
    </row>
    <row r="44178">
      <c r="N44178" s="561" t="n"/>
    </row>
    <row r="44179">
      <c r="N44179" s="561" t="n"/>
    </row>
    <row r="44180">
      <c r="N44180" s="561" t="n"/>
    </row>
    <row r="44181">
      <c r="N44181" s="561" t="n"/>
    </row>
    <row r="44182">
      <c r="N44182" s="561" t="n"/>
    </row>
    <row r="44183">
      <c r="N44183" s="561" t="n"/>
    </row>
    <row r="44184">
      <c r="N44184" s="561" t="n"/>
    </row>
    <row r="44185">
      <c r="N44185" s="561" t="n"/>
    </row>
    <row r="44186">
      <c r="N44186" s="561" t="n"/>
    </row>
    <row r="44187">
      <c r="N44187" s="561" t="n"/>
    </row>
    <row r="44188">
      <c r="N44188" s="561" t="n"/>
    </row>
    <row r="44189">
      <c r="N44189" s="561" t="n"/>
    </row>
    <row r="44190">
      <c r="N44190" s="561" t="n"/>
    </row>
    <row r="44191">
      <c r="N44191" s="561" t="n"/>
    </row>
    <row r="44192">
      <c r="N44192" s="561" t="n"/>
    </row>
    <row r="44193">
      <c r="N44193" s="561" t="n"/>
    </row>
    <row r="44194">
      <c r="N44194" s="561" t="n"/>
    </row>
    <row r="44195">
      <c r="N44195" s="561" t="n"/>
    </row>
    <row r="44196">
      <c r="N44196" s="561" t="n"/>
    </row>
    <row r="44197">
      <c r="N44197" s="561" t="n"/>
    </row>
    <row r="44198">
      <c r="N44198" s="561" t="n"/>
    </row>
    <row r="44199">
      <c r="N44199" s="561" t="n"/>
    </row>
    <row r="44200">
      <c r="N44200" s="561" t="n"/>
    </row>
    <row r="44201">
      <c r="N44201" s="561" t="n"/>
    </row>
    <row r="44202">
      <c r="N44202" s="561" t="n"/>
    </row>
    <row r="44203">
      <c r="N44203" s="561" t="n"/>
    </row>
    <row r="44204">
      <c r="N44204" s="561" t="n"/>
    </row>
    <row r="44205">
      <c r="N44205" s="561" t="n"/>
    </row>
    <row r="44206">
      <c r="N44206" s="561" t="n"/>
    </row>
    <row r="44207">
      <c r="N44207" s="561" t="n"/>
    </row>
    <row r="44208">
      <c r="N44208" s="561" t="n"/>
    </row>
    <row r="44209">
      <c r="N44209" s="561" t="n"/>
    </row>
    <row r="44210">
      <c r="N44210" s="561" t="n"/>
    </row>
    <row r="44211">
      <c r="N44211" s="561" t="n"/>
    </row>
    <row r="44212">
      <c r="N44212" s="561" t="n"/>
    </row>
    <row r="44213">
      <c r="N44213" s="561" t="n"/>
    </row>
    <row r="44214">
      <c r="N44214" s="561" t="n"/>
    </row>
    <row r="44215">
      <c r="N44215" s="561" t="n"/>
    </row>
    <row r="44216">
      <c r="N44216" s="561" t="n"/>
    </row>
    <row r="44217">
      <c r="N44217" s="561" t="n"/>
    </row>
    <row r="44218">
      <c r="N44218" s="561" t="n"/>
    </row>
    <row r="44219">
      <c r="N44219" s="561" t="n"/>
    </row>
    <row r="44220">
      <c r="N44220" s="561" t="n"/>
    </row>
    <row r="44221">
      <c r="N44221" s="561" t="n"/>
    </row>
    <row r="44222">
      <c r="N44222" s="561" t="n"/>
    </row>
    <row r="44223">
      <c r="N44223" s="561" t="n"/>
    </row>
    <row r="44224">
      <c r="N44224" s="561" t="n"/>
    </row>
    <row r="44225">
      <c r="N44225" s="561" t="n"/>
    </row>
    <row r="44226">
      <c r="N44226" s="561" t="n"/>
    </row>
    <row r="44227">
      <c r="N44227" s="561" t="n"/>
    </row>
    <row r="44228">
      <c r="N44228" s="561" t="n"/>
    </row>
    <row r="44229">
      <c r="N44229" s="561" t="n"/>
    </row>
    <row r="44230">
      <c r="N44230" s="561" t="n"/>
    </row>
    <row r="44231">
      <c r="N44231" s="561" t="n"/>
    </row>
    <row r="44232">
      <c r="N44232" s="561" t="n"/>
    </row>
    <row r="44233">
      <c r="N44233" s="561" t="n"/>
    </row>
    <row r="44234">
      <c r="N44234" s="561" t="n"/>
    </row>
    <row r="44235">
      <c r="N44235" s="561" t="n"/>
    </row>
    <row r="44236">
      <c r="N44236" s="561" t="n"/>
    </row>
    <row r="44237">
      <c r="N44237" s="561" t="n"/>
    </row>
    <row r="44238">
      <c r="N44238" s="561" t="n"/>
    </row>
    <row r="44239">
      <c r="N44239" s="561" t="n"/>
    </row>
    <row r="44240">
      <c r="N44240" s="561" t="n"/>
    </row>
    <row r="44241">
      <c r="N44241" s="561" t="n"/>
    </row>
    <row r="44242">
      <c r="N44242" s="561" t="n"/>
    </row>
    <row r="44243">
      <c r="N44243" s="561" t="n"/>
    </row>
    <row r="44244">
      <c r="N44244" s="561" t="n"/>
    </row>
    <row r="44245">
      <c r="N44245" s="561" t="n"/>
    </row>
    <row r="44246">
      <c r="N44246" s="561" t="n"/>
    </row>
    <row r="44247">
      <c r="N44247" s="561" t="n"/>
    </row>
    <row r="44248">
      <c r="N44248" s="561" t="n"/>
    </row>
    <row r="44249">
      <c r="N44249" s="561" t="n"/>
    </row>
    <row r="44250">
      <c r="N44250" s="561" t="n"/>
    </row>
    <row r="44251">
      <c r="N44251" s="561" t="n"/>
    </row>
    <row r="44252">
      <c r="N44252" s="561" t="n"/>
    </row>
    <row r="44253">
      <c r="N44253" s="561" t="n"/>
    </row>
    <row r="44254">
      <c r="N44254" s="561" t="n"/>
    </row>
    <row r="44255">
      <c r="N44255" s="561" t="n"/>
    </row>
    <row r="44256">
      <c r="N44256" s="561" t="n"/>
    </row>
    <row r="44257">
      <c r="N44257" s="561" t="n"/>
    </row>
    <row r="44258">
      <c r="N44258" s="561" t="n"/>
    </row>
    <row r="44259">
      <c r="N44259" s="561" t="n"/>
    </row>
    <row r="44260">
      <c r="N44260" s="561" t="n"/>
    </row>
    <row r="44261">
      <c r="N44261" s="561" t="n"/>
    </row>
    <row r="44262">
      <c r="N44262" s="561" t="n"/>
    </row>
    <row r="44263">
      <c r="N44263" s="561" t="n"/>
    </row>
    <row r="44264">
      <c r="N44264" s="561" t="n"/>
    </row>
    <row r="44265">
      <c r="N44265" s="561" t="n"/>
    </row>
    <row r="44266">
      <c r="N44266" s="561" t="n"/>
    </row>
    <row r="44267">
      <c r="N44267" s="561" t="n"/>
    </row>
    <row r="44268">
      <c r="N44268" s="561" t="n"/>
    </row>
    <row r="44269">
      <c r="N44269" s="561" t="n"/>
    </row>
    <row r="44270">
      <c r="N44270" s="561" t="n"/>
    </row>
    <row r="44271">
      <c r="N44271" s="561" t="n"/>
    </row>
    <row r="44272">
      <c r="N44272" s="561" t="n"/>
    </row>
    <row r="44273">
      <c r="N44273" s="561" t="n"/>
    </row>
    <row r="44274">
      <c r="N44274" s="561" t="n"/>
    </row>
    <row r="44275">
      <c r="N44275" s="561" t="n"/>
    </row>
    <row r="44276">
      <c r="N44276" s="561" t="n"/>
    </row>
    <row r="44277">
      <c r="N44277" s="561" t="n"/>
    </row>
    <row r="44278">
      <c r="N44278" s="561" t="n"/>
    </row>
    <row r="44279">
      <c r="N44279" s="561" t="n"/>
    </row>
    <row r="44280">
      <c r="N44280" s="561" t="n"/>
    </row>
    <row r="44281">
      <c r="N44281" s="561" t="n"/>
    </row>
    <row r="44282">
      <c r="N44282" s="561" t="n"/>
    </row>
    <row r="44283">
      <c r="N44283" s="561" t="n"/>
    </row>
    <row r="44284">
      <c r="N44284" s="561" t="n"/>
    </row>
    <row r="44285">
      <c r="N44285" s="561" t="n"/>
    </row>
    <row r="44286">
      <c r="N44286" s="561" t="n"/>
    </row>
    <row r="44287">
      <c r="N44287" s="561" t="n"/>
    </row>
    <row r="44288">
      <c r="N44288" s="561" t="n"/>
    </row>
    <row r="44289">
      <c r="N44289" s="561" t="n"/>
    </row>
    <row r="44290">
      <c r="N44290" s="561" t="n"/>
    </row>
    <row r="44291">
      <c r="N44291" s="561" t="n"/>
    </row>
    <row r="44292">
      <c r="N44292" s="561" t="n"/>
    </row>
    <row r="44293">
      <c r="N44293" s="561" t="n"/>
    </row>
    <row r="44294">
      <c r="N44294" s="561" t="n"/>
    </row>
    <row r="44295">
      <c r="N44295" s="561" t="n"/>
    </row>
    <row r="44296">
      <c r="N44296" s="561" t="n"/>
    </row>
    <row r="44297">
      <c r="N44297" s="561" t="n"/>
    </row>
    <row r="44298">
      <c r="N44298" s="561" t="n"/>
    </row>
    <row r="44299">
      <c r="N44299" s="561" t="n"/>
    </row>
    <row r="44300">
      <c r="N44300" s="561" t="n"/>
    </row>
    <row r="44301">
      <c r="N44301" s="561" t="n"/>
    </row>
    <row r="44302">
      <c r="N44302" s="561" t="n"/>
    </row>
    <row r="44303">
      <c r="N44303" s="561" t="n"/>
    </row>
    <row r="44304">
      <c r="N44304" s="561" t="n"/>
    </row>
    <row r="44305">
      <c r="N44305" s="561" t="n"/>
    </row>
    <row r="44306">
      <c r="N44306" s="561" t="n"/>
    </row>
    <row r="44307">
      <c r="N44307" s="561" t="n"/>
    </row>
    <row r="44308">
      <c r="N44308" s="561" t="n"/>
    </row>
    <row r="44309">
      <c r="N44309" s="561" t="n"/>
    </row>
    <row r="44310">
      <c r="N44310" s="561" t="n"/>
    </row>
    <row r="44311">
      <c r="N44311" s="561" t="n"/>
    </row>
    <row r="44312">
      <c r="N44312" s="561" t="n"/>
    </row>
    <row r="44313">
      <c r="N44313" s="561" t="n"/>
    </row>
    <row r="44314">
      <c r="N44314" s="561" t="n"/>
    </row>
    <row r="44315">
      <c r="N44315" s="561" t="n"/>
    </row>
    <row r="44316">
      <c r="N44316" s="561" t="n"/>
    </row>
    <row r="44317">
      <c r="N44317" s="561" t="n"/>
    </row>
    <row r="44318">
      <c r="N44318" s="561" t="n"/>
    </row>
    <row r="44319">
      <c r="N44319" s="561" t="n"/>
    </row>
    <row r="44320">
      <c r="N44320" s="561" t="n"/>
    </row>
    <row r="44321">
      <c r="N44321" s="561" t="n"/>
    </row>
    <row r="44322">
      <c r="N44322" s="561" t="n"/>
    </row>
    <row r="44323">
      <c r="N44323" s="561" t="n"/>
    </row>
    <row r="44324">
      <c r="N44324" s="561" t="n"/>
    </row>
    <row r="44325">
      <c r="N44325" s="561" t="n"/>
    </row>
    <row r="44326">
      <c r="N44326" s="561" t="n"/>
    </row>
    <row r="44327">
      <c r="N44327" s="561" t="n"/>
    </row>
    <row r="44328">
      <c r="N44328" s="561" t="n"/>
    </row>
    <row r="44329">
      <c r="N44329" s="561" t="n"/>
    </row>
    <row r="44330">
      <c r="N44330" s="561" t="n"/>
    </row>
    <row r="44331">
      <c r="N44331" s="561" t="n"/>
    </row>
    <row r="44332">
      <c r="N44332" s="561" t="n"/>
    </row>
    <row r="44333">
      <c r="N44333" s="561" t="n"/>
    </row>
    <row r="44334">
      <c r="N44334" s="561" t="n"/>
    </row>
    <row r="44335">
      <c r="N44335" s="561" t="n"/>
    </row>
    <row r="44336">
      <c r="N44336" s="561" t="n"/>
    </row>
    <row r="44337">
      <c r="N44337" s="561" t="n"/>
    </row>
    <row r="44338">
      <c r="N44338" s="561" t="n"/>
    </row>
    <row r="44339">
      <c r="N44339" s="561" t="n"/>
    </row>
    <row r="44340">
      <c r="N44340" s="561" t="n"/>
    </row>
    <row r="44341">
      <c r="N44341" s="561" t="n"/>
    </row>
    <row r="44342">
      <c r="N44342" s="561" t="n"/>
    </row>
    <row r="44343">
      <c r="N44343" s="561" t="n"/>
    </row>
    <row r="44344">
      <c r="N44344" s="561" t="n"/>
    </row>
    <row r="44345">
      <c r="N44345" s="561" t="n"/>
    </row>
    <row r="44346">
      <c r="N44346" s="561" t="n"/>
    </row>
    <row r="44347">
      <c r="N44347" s="561" t="n"/>
    </row>
    <row r="44348">
      <c r="N44348" s="561" t="n"/>
    </row>
    <row r="44349">
      <c r="N44349" s="561" t="n"/>
    </row>
    <row r="44350">
      <c r="N44350" s="561" t="n"/>
    </row>
    <row r="44351">
      <c r="N44351" s="561" t="n"/>
    </row>
    <row r="44352">
      <c r="N44352" s="561" t="n"/>
    </row>
    <row r="44353">
      <c r="N44353" s="561" t="n"/>
    </row>
    <row r="44354">
      <c r="N44354" s="561" t="n"/>
    </row>
    <row r="44355">
      <c r="N44355" s="561" t="n"/>
    </row>
    <row r="44356">
      <c r="N44356" s="561" t="n"/>
    </row>
    <row r="44357">
      <c r="N44357" s="561" t="n"/>
    </row>
    <row r="44358">
      <c r="N44358" s="561" t="n"/>
    </row>
    <row r="44359">
      <c r="N44359" s="561" t="n"/>
    </row>
    <row r="44360">
      <c r="N44360" s="561" t="n"/>
    </row>
    <row r="44361">
      <c r="N44361" s="561" t="n"/>
    </row>
    <row r="44362">
      <c r="N44362" s="561" t="n"/>
    </row>
    <row r="44363">
      <c r="N44363" s="561" t="n"/>
    </row>
    <row r="44364">
      <c r="N44364" s="561" t="n"/>
    </row>
    <row r="44365">
      <c r="N44365" s="561" t="n"/>
    </row>
    <row r="44366">
      <c r="N44366" s="561" t="n"/>
    </row>
    <row r="44367">
      <c r="N44367" s="561" t="n"/>
    </row>
    <row r="44368">
      <c r="N44368" s="561" t="n"/>
    </row>
    <row r="44369">
      <c r="N44369" s="561" t="n"/>
    </row>
    <row r="44370">
      <c r="N44370" s="561" t="n"/>
    </row>
    <row r="44371">
      <c r="N44371" s="561" t="n"/>
    </row>
    <row r="44372">
      <c r="N44372" s="561" t="n"/>
    </row>
    <row r="44373">
      <c r="N44373" s="561" t="n"/>
    </row>
    <row r="44374">
      <c r="N44374" s="561" t="n"/>
    </row>
    <row r="44375">
      <c r="N44375" s="561" t="n"/>
    </row>
    <row r="44376">
      <c r="N44376" s="561" t="n"/>
    </row>
    <row r="44377">
      <c r="N44377" s="561" t="n"/>
    </row>
    <row r="44378">
      <c r="N44378" s="561" t="n"/>
    </row>
    <row r="44379">
      <c r="N44379" s="561" t="n"/>
    </row>
    <row r="44380">
      <c r="N44380" s="561" t="n"/>
    </row>
    <row r="44381">
      <c r="N44381" s="561" t="n"/>
    </row>
    <row r="44382">
      <c r="N44382" s="561" t="n"/>
    </row>
    <row r="44383">
      <c r="N44383" s="561" t="n"/>
    </row>
    <row r="44384">
      <c r="N44384" s="561" t="n"/>
    </row>
    <row r="44385">
      <c r="N44385" s="561" t="n"/>
    </row>
    <row r="44386">
      <c r="N44386" s="561" t="n"/>
    </row>
    <row r="44387">
      <c r="N44387" s="561" t="n"/>
    </row>
    <row r="44388">
      <c r="N44388" s="561" t="n"/>
    </row>
    <row r="44389">
      <c r="N44389" s="561" t="n"/>
    </row>
    <row r="44390">
      <c r="N44390" s="561" t="n"/>
    </row>
    <row r="44391">
      <c r="N44391" s="561" t="n"/>
    </row>
    <row r="44392">
      <c r="N44392" s="561" t="n"/>
    </row>
    <row r="44393">
      <c r="N44393" s="561" t="n"/>
    </row>
    <row r="44394">
      <c r="N44394" s="561" t="n"/>
    </row>
    <row r="44395">
      <c r="N44395" s="561" t="n"/>
    </row>
    <row r="44396">
      <c r="N44396" s="561" t="n"/>
    </row>
    <row r="44397">
      <c r="N44397" s="561" t="n"/>
    </row>
    <row r="44398">
      <c r="N44398" s="561" t="n"/>
    </row>
    <row r="44399">
      <c r="N44399" s="561" t="n"/>
    </row>
    <row r="44400">
      <c r="N44400" s="561" t="n"/>
    </row>
    <row r="44401">
      <c r="N44401" s="561" t="n"/>
    </row>
    <row r="44402">
      <c r="N44402" s="561" t="n"/>
    </row>
    <row r="44403">
      <c r="N44403" s="561" t="n"/>
    </row>
    <row r="44404">
      <c r="N44404" s="561" t="n"/>
    </row>
    <row r="44405">
      <c r="N44405" s="561" t="n"/>
    </row>
    <row r="44406">
      <c r="N44406" s="561" t="n"/>
    </row>
    <row r="44407">
      <c r="N44407" s="561" t="n"/>
    </row>
    <row r="44408">
      <c r="N44408" s="561" t="n"/>
    </row>
    <row r="44409">
      <c r="N44409" s="561" t="n"/>
    </row>
    <row r="44410">
      <c r="N44410" s="561" t="n"/>
    </row>
    <row r="44411">
      <c r="N44411" s="561" t="n"/>
    </row>
    <row r="44412">
      <c r="N44412" s="561" t="n"/>
    </row>
    <row r="44413">
      <c r="N44413" s="561" t="n"/>
    </row>
    <row r="44414">
      <c r="N44414" s="561" t="n"/>
    </row>
    <row r="44415">
      <c r="N44415" s="561" t="n"/>
    </row>
    <row r="44416">
      <c r="N44416" s="561" t="n"/>
    </row>
    <row r="44417">
      <c r="N44417" s="561" t="n"/>
    </row>
    <row r="44418">
      <c r="N44418" s="561" t="n"/>
    </row>
    <row r="44419">
      <c r="N44419" s="561" t="n"/>
    </row>
    <row r="44420">
      <c r="N44420" s="561" t="n"/>
    </row>
    <row r="44421">
      <c r="N44421" s="561" t="n"/>
    </row>
    <row r="44422">
      <c r="N44422" s="561" t="n"/>
    </row>
    <row r="44423">
      <c r="N44423" s="561" t="n"/>
    </row>
    <row r="44424">
      <c r="N44424" s="561" t="n"/>
    </row>
    <row r="44425">
      <c r="N44425" s="561" t="n"/>
    </row>
    <row r="44426">
      <c r="N44426" s="561" t="n"/>
    </row>
    <row r="44427">
      <c r="N44427" s="561" t="n"/>
    </row>
    <row r="44428">
      <c r="N44428" s="561" t="n"/>
    </row>
    <row r="44429">
      <c r="N44429" s="561" t="n"/>
    </row>
    <row r="44430">
      <c r="N44430" s="561" t="n"/>
    </row>
    <row r="44431">
      <c r="N44431" s="561" t="n"/>
    </row>
    <row r="44432">
      <c r="N44432" s="561" t="n"/>
    </row>
    <row r="44433">
      <c r="N44433" s="561" t="n"/>
    </row>
    <row r="44434">
      <c r="N44434" s="561" t="n"/>
    </row>
    <row r="44435">
      <c r="N44435" s="561" t="n"/>
    </row>
    <row r="44436">
      <c r="N44436" s="561" t="n"/>
    </row>
    <row r="44437">
      <c r="N44437" s="561" t="n"/>
    </row>
    <row r="44438">
      <c r="N44438" s="561" t="n"/>
    </row>
    <row r="44439">
      <c r="N44439" s="561" t="n"/>
    </row>
    <row r="44440">
      <c r="N44440" s="561" t="n"/>
    </row>
    <row r="44441">
      <c r="N44441" s="561" t="n"/>
    </row>
    <row r="44442">
      <c r="N44442" s="561" t="n"/>
    </row>
    <row r="44443">
      <c r="N44443" s="561" t="n"/>
    </row>
    <row r="44444">
      <c r="N44444" s="561" t="n"/>
    </row>
    <row r="44445">
      <c r="N44445" s="561" t="n"/>
    </row>
    <row r="44446">
      <c r="N44446" s="561" t="n"/>
    </row>
    <row r="44447">
      <c r="N44447" s="561" t="n"/>
    </row>
    <row r="44448">
      <c r="N44448" s="561" t="n"/>
    </row>
    <row r="44449">
      <c r="N44449" s="561" t="n"/>
    </row>
    <row r="44450">
      <c r="N44450" s="561" t="n"/>
    </row>
    <row r="44451">
      <c r="N44451" s="561" t="n"/>
    </row>
    <row r="44452">
      <c r="N44452" s="561" t="n"/>
    </row>
    <row r="44453">
      <c r="N44453" s="561" t="n"/>
    </row>
    <row r="44454">
      <c r="N44454" s="561" t="n"/>
    </row>
    <row r="44455">
      <c r="N44455" s="561" t="n"/>
    </row>
    <row r="44456">
      <c r="N44456" s="561" t="n"/>
    </row>
    <row r="44457">
      <c r="N44457" s="561" t="n"/>
    </row>
    <row r="44458">
      <c r="N44458" s="561" t="n"/>
    </row>
    <row r="44459">
      <c r="N44459" s="561" t="n"/>
    </row>
    <row r="44460">
      <c r="N44460" s="561" t="n"/>
    </row>
    <row r="44461">
      <c r="N44461" s="561" t="n"/>
    </row>
    <row r="44462">
      <c r="N44462" s="561" t="n"/>
    </row>
    <row r="44463">
      <c r="N44463" s="561" t="n"/>
    </row>
    <row r="44464">
      <c r="N44464" s="561" t="n"/>
    </row>
    <row r="44465">
      <c r="N44465" s="561" t="n"/>
    </row>
    <row r="44466">
      <c r="N44466" s="561" t="n"/>
    </row>
    <row r="44467">
      <c r="N44467" s="561" t="n"/>
    </row>
    <row r="44468">
      <c r="N44468" s="561" t="n"/>
    </row>
    <row r="44469">
      <c r="N44469" s="561" t="n"/>
    </row>
    <row r="44470">
      <c r="N44470" s="561" t="n"/>
    </row>
    <row r="44471">
      <c r="N44471" s="561" t="n"/>
    </row>
    <row r="44472">
      <c r="N44472" s="561" t="n"/>
    </row>
    <row r="44473">
      <c r="N44473" s="561" t="n"/>
    </row>
    <row r="44474">
      <c r="N44474" s="561" t="n"/>
    </row>
    <row r="44475">
      <c r="N44475" s="561" t="n"/>
    </row>
    <row r="44476">
      <c r="N44476" s="561" t="n"/>
    </row>
    <row r="44477">
      <c r="N44477" s="561" t="n"/>
    </row>
    <row r="44478">
      <c r="N44478" s="561" t="n"/>
    </row>
    <row r="44479">
      <c r="N44479" s="561" t="n"/>
    </row>
    <row r="44480">
      <c r="N44480" s="561" t="n"/>
    </row>
    <row r="44481">
      <c r="N44481" s="561" t="n"/>
    </row>
    <row r="44482">
      <c r="N44482" s="561" t="n"/>
    </row>
    <row r="44483">
      <c r="N44483" s="561" t="n"/>
    </row>
    <row r="44484">
      <c r="N44484" s="561" t="n"/>
    </row>
    <row r="44485">
      <c r="N44485" s="561" t="n"/>
    </row>
    <row r="44486">
      <c r="N44486" s="561" t="n"/>
    </row>
    <row r="44487">
      <c r="N44487" s="561" t="n"/>
    </row>
    <row r="44488">
      <c r="N44488" s="561" t="n"/>
    </row>
    <row r="44489">
      <c r="N44489" s="561" t="n"/>
    </row>
    <row r="44490">
      <c r="N44490" s="561" t="n"/>
    </row>
    <row r="44491">
      <c r="N44491" s="561" t="n"/>
    </row>
    <row r="44492">
      <c r="N44492" s="561" t="n"/>
    </row>
    <row r="44493">
      <c r="N44493" s="561" t="n"/>
    </row>
    <row r="44494">
      <c r="N44494" s="561" t="n"/>
    </row>
    <row r="44495">
      <c r="N44495" s="561" t="n"/>
    </row>
    <row r="44496">
      <c r="N44496" s="561" t="n"/>
    </row>
    <row r="44497">
      <c r="N44497" s="561" t="n"/>
    </row>
    <row r="44498">
      <c r="N44498" s="561" t="n"/>
    </row>
    <row r="44499">
      <c r="N44499" s="561" t="n"/>
    </row>
    <row r="44500">
      <c r="N44500" s="561" t="n"/>
    </row>
    <row r="44501">
      <c r="N44501" s="561" t="n"/>
    </row>
    <row r="44502">
      <c r="N44502" s="561" t="n"/>
    </row>
    <row r="44503">
      <c r="N44503" s="561" t="n"/>
    </row>
    <row r="44504">
      <c r="N44504" s="561" t="n"/>
    </row>
    <row r="44505">
      <c r="N44505" s="561" t="n"/>
    </row>
    <row r="44506">
      <c r="N44506" s="561" t="n"/>
    </row>
    <row r="44507">
      <c r="N44507" s="561" t="n"/>
    </row>
    <row r="44508">
      <c r="N44508" s="561" t="n"/>
    </row>
    <row r="44509">
      <c r="N44509" s="561" t="n"/>
    </row>
    <row r="44510">
      <c r="N44510" s="561" t="n"/>
    </row>
    <row r="44511">
      <c r="N44511" s="561" t="n"/>
    </row>
    <row r="44512">
      <c r="N44512" s="561" t="n"/>
    </row>
    <row r="44513">
      <c r="N44513" s="561" t="n"/>
    </row>
    <row r="44514">
      <c r="N44514" s="561" t="n"/>
    </row>
    <row r="44515">
      <c r="N44515" s="561" t="n"/>
    </row>
    <row r="44516">
      <c r="N44516" s="561" t="n"/>
    </row>
    <row r="44517">
      <c r="N44517" s="561" t="n"/>
    </row>
    <row r="44518">
      <c r="N44518" s="561" t="n"/>
    </row>
    <row r="44519">
      <c r="N44519" s="561" t="n"/>
    </row>
    <row r="44520">
      <c r="N44520" s="561" t="n"/>
    </row>
    <row r="44521">
      <c r="N44521" s="561" t="n"/>
    </row>
    <row r="44522">
      <c r="N44522" s="561" t="n"/>
    </row>
    <row r="44523">
      <c r="N44523" s="561" t="n"/>
    </row>
    <row r="44524">
      <c r="N44524" s="561" t="n"/>
    </row>
    <row r="44525">
      <c r="N44525" s="561" t="n"/>
    </row>
    <row r="44526">
      <c r="N44526" s="561" t="n"/>
    </row>
    <row r="44527">
      <c r="N44527" s="561" t="n"/>
    </row>
    <row r="44528">
      <c r="N44528" s="561" t="n"/>
    </row>
    <row r="44529">
      <c r="N44529" s="561" t="n"/>
    </row>
    <row r="44530">
      <c r="N44530" s="561" t="n"/>
    </row>
    <row r="44531">
      <c r="N44531" s="561" t="n"/>
    </row>
    <row r="44532">
      <c r="N44532" s="561" t="n"/>
    </row>
    <row r="44533">
      <c r="N44533" s="561" t="n"/>
    </row>
    <row r="44534">
      <c r="N44534" s="561" t="n"/>
    </row>
    <row r="44535">
      <c r="N44535" s="561" t="n"/>
    </row>
    <row r="44536">
      <c r="N44536" s="561" t="n"/>
    </row>
    <row r="44537">
      <c r="N44537" s="561" t="n"/>
    </row>
    <row r="44538">
      <c r="N44538" s="561" t="n"/>
    </row>
    <row r="44539">
      <c r="N44539" s="561" t="n"/>
    </row>
    <row r="44540">
      <c r="N44540" s="561" t="n"/>
    </row>
    <row r="44541">
      <c r="N44541" s="561" t="n"/>
    </row>
    <row r="44542">
      <c r="N44542" s="561" t="n"/>
    </row>
    <row r="44543">
      <c r="N44543" s="561" t="n"/>
    </row>
    <row r="44544">
      <c r="N44544" s="561" t="n"/>
    </row>
    <row r="44545">
      <c r="N44545" s="561" t="n"/>
    </row>
    <row r="44546">
      <c r="N44546" s="561" t="n"/>
    </row>
    <row r="44547">
      <c r="N44547" s="561" t="n"/>
    </row>
    <row r="44548">
      <c r="N44548" s="561" t="n"/>
    </row>
    <row r="44549">
      <c r="N44549" s="561" t="n"/>
    </row>
    <row r="44550">
      <c r="N44550" s="561" t="n"/>
    </row>
    <row r="44551">
      <c r="N44551" s="561" t="n"/>
    </row>
    <row r="44552">
      <c r="N44552" s="561" t="n"/>
    </row>
    <row r="44553">
      <c r="N44553" s="561" t="n"/>
    </row>
    <row r="44554">
      <c r="N44554" s="561" t="n"/>
    </row>
    <row r="44555">
      <c r="N44555" s="561" t="n"/>
    </row>
    <row r="44556">
      <c r="N44556" s="561" t="n"/>
    </row>
    <row r="44557">
      <c r="N44557" s="561" t="n"/>
    </row>
    <row r="44558">
      <c r="N44558" s="561" t="n"/>
    </row>
    <row r="44559">
      <c r="N44559" s="561" t="n"/>
    </row>
    <row r="44560">
      <c r="N44560" s="561" t="n"/>
    </row>
    <row r="44561">
      <c r="N44561" s="561" t="n"/>
    </row>
    <row r="44562">
      <c r="N44562" s="561" t="n"/>
    </row>
    <row r="44563">
      <c r="N44563" s="561" t="n"/>
    </row>
    <row r="44564">
      <c r="N44564" s="561" t="n"/>
    </row>
    <row r="44565">
      <c r="N44565" s="561" t="n"/>
    </row>
    <row r="44566">
      <c r="N44566" s="561" t="n"/>
    </row>
    <row r="44567">
      <c r="N44567" s="561" t="n"/>
    </row>
    <row r="44568">
      <c r="N44568" s="561" t="n"/>
    </row>
    <row r="44569">
      <c r="N44569" s="561" t="n"/>
    </row>
    <row r="44570">
      <c r="N44570" s="561" t="n"/>
    </row>
    <row r="44571">
      <c r="N44571" s="561" t="n"/>
    </row>
    <row r="44572">
      <c r="N44572" s="561" t="n"/>
    </row>
    <row r="44573">
      <c r="N44573" s="561" t="n"/>
    </row>
    <row r="44574">
      <c r="N44574" s="561" t="n"/>
    </row>
    <row r="44575">
      <c r="N44575" s="561" t="n"/>
    </row>
    <row r="44576">
      <c r="N44576" s="561" t="n"/>
    </row>
    <row r="44577">
      <c r="N44577" s="561" t="n"/>
    </row>
    <row r="44578">
      <c r="N44578" s="561" t="n"/>
    </row>
    <row r="44579">
      <c r="N44579" s="561" t="n"/>
    </row>
    <row r="44580">
      <c r="N44580" s="561" t="n"/>
    </row>
    <row r="44581">
      <c r="N44581" s="561" t="n"/>
    </row>
    <row r="44582">
      <c r="N44582" s="561" t="n"/>
    </row>
    <row r="44583">
      <c r="N44583" s="561" t="n"/>
    </row>
    <row r="44584">
      <c r="N44584" s="561" t="n"/>
    </row>
    <row r="44585">
      <c r="N44585" s="561" t="n"/>
    </row>
    <row r="44586">
      <c r="N44586" s="561" t="n"/>
    </row>
    <row r="44587">
      <c r="N44587" s="561" t="n"/>
    </row>
    <row r="44588">
      <c r="N44588" s="561" t="n"/>
    </row>
    <row r="44589">
      <c r="N44589" s="561" t="n"/>
    </row>
    <row r="44590">
      <c r="N44590" s="561" t="n"/>
    </row>
    <row r="44591">
      <c r="N44591" s="561" t="n"/>
    </row>
    <row r="44592">
      <c r="N44592" s="561" t="n"/>
    </row>
    <row r="44593">
      <c r="N44593" s="561" t="n"/>
    </row>
    <row r="44594">
      <c r="N44594" s="561" t="n"/>
    </row>
    <row r="44595">
      <c r="N44595" s="561" t="n"/>
    </row>
    <row r="44596">
      <c r="N44596" s="561" t="n"/>
    </row>
    <row r="44597">
      <c r="N44597" s="561" t="n"/>
    </row>
    <row r="44598">
      <c r="N44598" s="561" t="n"/>
    </row>
    <row r="44599">
      <c r="N44599" s="561" t="n"/>
    </row>
    <row r="44600">
      <c r="N44600" s="561" t="n"/>
    </row>
    <row r="44601">
      <c r="N44601" s="561" t="n"/>
    </row>
    <row r="44602">
      <c r="N44602" s="561" t="n"/>
    </row>
    <row r="44603">
      <c r="N44603" s="561" t="n"/>
    </row>
    <row r="44604">
      <c r="N44604" s="561" t="n"/>
    </row>
    <row r="44605">
      <c r="N44605" s="561" t="n"/>
    </row>
    <row r="44606">
      <c r="N44606" s="561" t="n"/>
    </row>
    <row r="44607">
      <c r="N44607" s="561" t="n"/>
    </row>
    <row r="44608">
      <c r="N44608" s="561" t="n"/>
    </row>
    <row r="44609">
      <c r="N44609" s="561" t="n"/>
    </row>
    <row r="44610">
      <c r="N44610" s="561" t="n"/>
    </row>
    <row r="44611">
      <c r="N44611" s="561" t="n"/>
    </row>
    <row r="44612">
      <c r="N44612" s="561" t="n"/>
    </row>
    <row r="44613">
      <c r="N44613" s="561" t="n"/>
    </row>
    <row r="44614">
      <c r="N44614" s="561" t="n"/>
    </row>
    <row r="44615">
      <c r="N44615" s="561" t="n"/>
    </row>
    <row r="44616">
      <c r="N44616" s="561" t="n"/>
    </row>
    <row r="44617">
      <c r="N44617" s="561" t="n"/>
    </row>
    <row r="44618">
      <c r="N44618" s="561" t="n"/>
    </row>
    <row r="44619">
      <c r="N44619" s="561" t="n"/>
    </row>
    <row r="44620">
      <c r="N44620" s="561" t="n"/>
    </row>
    <row r="44621">
      <c r="N44621" s="561" t="n"/>
    </row>
    <row r="44622">
      <c r="N44622" s="561" t="n"/>
    </row>
    <row r="44623">
      <c r="N44623" s="561" t="n"/>
    </row>
    <row r="44624">
      <c r="N44624" s="561" t="n"/>
    </row>
    <row r="44625">
      <c r="N44625" s="561" t="n"/>
    </row>
    <row r="44626">
      <c r="N44626" s="561" t="n"/>
    </row>
    <row r="44627">
      <c r="N44627" s="561" t="n"/>
    </row>
    <row r="44628">
      <c r="N44628" s="561" t="n"/>
    </row>
    <row r="44629">
      <c r="N44629" s="561" t="n"/>
    </row>
    <row r="44630">
      <c r="N44630" s="561" t="n"/>
    </row>
    <row r="44631">
      <c r="N44631" s="561" t="n"/>
    </row>
    <row r="44632">
      <c r="N44632" s="561" t="n"/>
    </row>
    <row r="44633">
      <c r="N44633" s="561" t="n"/>
    </row>
    <row r="44634">
      <c r="N44634" s="561" t="n"/>
    </row>
    <row r="44635">
      <c r="N44635" s="561" t="n"/>
    </row>
    <row r="44636">
      <c r="N44636" s="561" t="n"/>
    </row>
    <row r="44637">
      <c r="N44637" s="561" t="n"/>
    </row>
    <row r="44638">
      <c r="N44638" s="561" t="n"/>
    </row>
    <row r="44639">
      <c r="N44639" s="561" t="n"/>
    </row>
    <row r="44640">
      <c r="N44640" s="561" t="n"/>
    </row>
    <row r="44641">
      <c r="N44641" s="561" t="n"/>
    </row>
    <row r="44642">
      <c r="N44642" s="561" t="n"/>
    </row>
    <row r="44643">
      <c r="N44643" s="561" t="n"/>
    </row>
    <row r="44644">
      <c r="N44644" s="561" t="n"/>
    </row>
    <row r="44645">
      <c r="N44645" s="561" t="n"/>
    </row>
    <row r="44646">
      <c r="N44646" s="561" t="n"/>
    </row>
    <row r="44647">
      <c r="N44647" s="561" t="n"/>
    </row>
    <row r="44648">
      <c r="N44648" s="561" t="n"/>
    </row>
    <row r="44649">
      <c r="N44649" s="561" t="n"/>
    </row>
    <row r="44650">
      <c r="N44650" s="561" t="n"/>
    </row>
    <row r="44651">
      <c r="N44651" s="561" t="n"/>
    </row>
    <row r="44652">
      <c r="N44652" s="561" t="n"/>
    </row>
    <row r="44653">
      <c r="N44653" s="561" t="n"/>
    </row>
    <row r="44654">
      <c r="N44654" s="561" t="n"/>
    </row>
    <row r="44655">
      <c r="N44655" s="561" t="n"/>
    </row>
    <row r="44656">
      <c r="N44656" s="561" t="n"/>
    </row>
    <row r="44657">
      <c r="N44657" s="561" t="n"/>
    </row>
    <row r="44658">
      <c r="N44658" s="561" t="n"/>
    </row>
    <row r="44659">
      <c r="N44659" s="561" t="n"/>
    </row>
    <row r="44660">
      <c r="N44660" s="561" t="n"/>
    </row>
    <row r="44661">
      <c r="N44661" s="561" t="n"/>
    </row>
    <row r="44662">
      <c r="N44662" s="561" t="n"/>
    </row>
    <row r="44663">
      <c r="N44663" s="561" t="n"/>
    </row>
    <row r="44664">
      <c r="N44664" s="561" t="n"/>
    </row>
    <row r="44665">
      <c r="N44665" s="561" t="n"/>
    </row>
    <row r="44666">
      <c r="N44666" s="561" t="n"/>
    </row>
    <row r="44667">
      <c r="N44667" s="561" t="n"/>
    </row>
    <row r="44668">
      <c r="N44668" s="561" t="n"/>
    </row>
    <row r="44669">
      <c r="N44669" s="561" t="n"/>
    </row>
    <row r="44670">
      <c r="N44670" s="561" t="n"/>
    </row>
    <row r="44671">
      <c r="N44671" s="561" t="n"/>
    </row>
    <row r="44672">
      <c r="N44672" s="561" t="n"/>
    </row>
    <row r="44673">
      <c r="N44673" s="561" t="n"/>
    </row>
    <row r="44674">
      <c r="N44674" s="561" t="n"/>
    </row>
    <row r="44675">
      <c r="N44675" s="561" t="n"/>
    </row>
    <row r="44676">
      <c r="N44676" s="561" t="n"/>
    </row>
    <row r="44677">
      <c r="N44677" s="561" t="n"/>
    </row>
    <row r="44678">
      <c r="N44678" s="561" t="n"/>
    </row>
    <row r="44679">
      <c r="N44679" s="561" t="n"/>
    </row>
    <row r="44680">
      <c r="N44680" s="561" t="n"/>
    </row>
    <row r="44681">
      <c r="N44681" s="561" t="n"/>
    </row>
    <row r="44682">
      <c r="N44682" s="561" t="n"/>
    </row>
    <row r="44683">
      <c r="N44683" s="561" t="n"/>
    </row>
    <row r="44684">
      <c r="N44684" s="561" t="n"/>
    </row>
    <row r="44685">
      <c r="N44685" s="561" t="n"/>
    </row>
    <row r="44686">
      <c r="N44686" s="561" t="n"/>
    </row>
    <row r="44687">
      <c r="N44687" s="561" t="n"/>
    </row>
    <row r="44688">
      <c r="N44688" s="561" t="n"/>
    </row>
    <row r="44689">
      <c r="N44689" s="561" t="n"/>
    </row>
    <row r="44690">
      <c r="N44690" s="561" t="n"/>
    </row>
    <row r="44691">
      <c r="N44691" s="561" t="n"/>
    </row>
    <row r="44692">
      <c r="N44692" s="561" t="n"/>
    </row>
    <row r="44693">
      <c r="N44693" s="561" t="n"/>
    </row>
    <row r="44694">
      <c r="N44694" s="561" t="n"/>
    </row>
    <row r="44695">
      <c r="N44695" s="561" t="n"/>
    </row>
    <row r="44696">
      <c r="N44696" s="561" t="n"/>
    </row>
    <row r="44697">
      <c r="N44697" s="561" t="n"/>
    </row>
    <row r="44698">
      <c r="N44698" s="561" t="n"/>
    </row>
    <row r="44699">
      <c r="N44699" s="561" t="n"/>
    </row>
    <row r="44700">
      <c r="N44700" s="561" t="n"/>
    </row>
    <row r="44701">
      <c r="N44701" s="561" t="n"/>
    </row>
    <row r="44702">
      <c r="N44702" s="561" t="n"/>
    </row>
    <row r="44703">
      <c r="N44703" s="561" t="n"/>
    </row>
    <row r="44704">
      <c r="N44704" s="561" t="n"/>
    </row>
    <row r="44705">
      <c r="N44705" s="561" t="n"/>
    </row>
    <row r="44706">
      <c r="N44706" s="561" t="n"/>
    </row>
    <row r="44707">
      <c r="N44707" s="561" t="n"/>
    </row>
    <row r="44708">
      <c r="N44708" s="561" t="n"/>
    </row>
    <row r="44709">
      <c r="N44709" s="561" t="n"/>
    </row>
    <row r="44710">
      <c r="N44710" s="561" t="n"/>
    </row>
    <row r="44711">
      <c r="N44711" s="561" t="n"/>
    </row>
    <row r="44712">
      <c r="N44712" s="561" t="n"/>
    </row>
    <row r="44713">
      <c r="N44713" s="561" t="n"/>
    </row>
    <row r="44714">
      <c r="N44714" s="561" t="n"/>
    </row>
    <row r="44715">
      <c r="N44715" s="561" t="n"/>
    </row>
    <row r="44716">
      <c r="N44716" s="561" t="n"/>
    </row>
    <row r="44717">
      <c r="N44717" s="561" t="n"/>
    </row>
    <row r="44718">
      <c r="N44718" s="561" t="n"/>
    </row>
    <row r="44719">
      <c r="N44719" s="561" t="n"/>
    </row>
    <row r="44720">
      <c r="N44720" s="561" t="n"/>
    </row>
    <row r="44721">
      <c r="N44721" s="561" t="n"/>
    </row>
    <row r="44722">
      <c r="N44722" s="561" t="n"/>
    </row>
    <row r="44723">
      <c r="N44723" s="561" t="n"/>
    </row>
    <row r="44724">
      <c r="N44724" s="561" t="n"/>
    </row>
    <row r="44725">
      <c r="N44725" s="561" t="n"/>
    </row>
    <row r="44726">
      <c r="N44726" s="561" t="n"/>
    </row>
    <row r="44727">
      <c r="N44727" s="561" t="n"/>
    </row>
    <row r="44728">
      <c r="N44728" s="561" t="n"/>
    </row>
    <row r="44729">
      <c r="N44729" s="561" t="n"/>
    </row>
    <row r="44730">
      <c r="N44730" s="561" t="n"/>
    </row>
    <row r="44731">
      <c r="N44731" s="561" t="n"/>
    </row>
    <row r="44732">
      <c r="N44732" s="561" t="n"/>
    </row>
    <row r="44733">
      <c r="N44733" s="561" t="n"/>
    </row>
    <row r="44734">
      <c r="N44734" s="561" t="n"/>
    </row>
    <row r="44735">
      <c r="N44735" s="561" t="n"/>
    </row>
    <row r="44736">
      <c r="N44736" s="561" t="n"/>
    </row>
    <row r="44737">
      <c r="N44737" s="561" t="n"/>
    </row>
    <row r="44738">
      <c r="N44738" s="561" t="n"/>
    </row>
    <row r="44739">
      <c r="N44739" s="561" t="n"/>
    </row>
    <row r="44740">
      <c r="N44740" s="561" t="n"/>
    </row>
    <row r="44741">
      <c r="N44741" s="561" t="n"/>
    </row>
    <row r="44742">
      <c r="N44742" s="561" t="n"/>
    </row>
    <row r="44743">
      <c r="N44743" s="561" t="n"/>
    </row>
    <row r="44744">
      <c r="N44744" s="561" t="n"/>
    </row>
    <row r="44745">
      <c r="N44745" s="561" t="n"/>
    </row>
    <row r="44746">
      <c r="N44746" s="561" t="n"/>
    </row>
    <row r="44747">
      <c r="N44747" s="561" t="n"/>
    </row>
    <row r="44748">
      <c r="N44748" s="561" t="n"/>
    </row>
    <row r="44749">
      <c r="N44749" s="561" t="n"/>
    </row>
    <row r="44750">
      <c r="N44750" s="561" t="n"/>
    </row>
    <row r="44751">
      <c r="N44751" s="561" t="n"/>
    </row>
    <row r="44752">
      <c r="N44752" s="561" t="n"/>
    </row>
    <row r="44753">
      <c r="N44753" s="561" t="n"/>
    </row>
    <row r="44754">
      <c r="N44754" s="561" t="n"/>
    </row>
    <row r="44755">
      <c r="N44755" s="561" t="n"/>
    </row>
    <row r="44756">
      <c r="N44756" s="561" t="n"/>
    </row>
    <row r="44757">
      <c r="N44757" s="561" t="n"/>
    </row>
    <row r="44758">
      <c r="N44758" s="561" t="n"/>
    </row>
    <row r="44759">
      <c r="N44759" s="561" t="n"/>
    </row>
    <row r="44760">
      <c r="N44760" s="561" t="n"/>
    </row>
    <row r="44761">
      <c r="N44761" s="561" t="n"/>
    </row>
    <row r="44762">
      <c r="N44762" s="561" t="n"/>
    </row>
    <row r="44763">
      <c r="N44763" s="561" t="n"/>
    </row>
    <row r="44764">
      <c r="N44764" s="561" t="n"/>
    </row>
    <row r="44765">
      <c r="N44765" s="561" t="n"/>
    </row>
    <row r="44766">
      <c r="N44766" s="561" t="n"/>
    </row>
    <row r="44767">
      <c r="N44767" s="561" t="n"/>
    </row>
    <row r="44768">
      <c r="N44768" s="561" t="n"/>
    </row>
    <row r="44769">
      <c r="N44769" s="561" t="n"/>
    </row>
    <row r="44770">
      <c r="N44770" s="561" t="n"/>
    </row>
    <row r="44771">
      <c r="N44771" s="561" t="n"/>
    </row>
    <row r="44772">
      <c r="N44772" s="561" t="n"/>
    </row>
    <row r="44773">
      <c r="N44773" s="561" t="n"/>
    </row>
    <row r="44774">
      <c r="N44774" s="561" t="n"/>
    </row>
    <row r="44775">
      <c r="N44775" s="561" t="n"/>
    </row>
    <row r="44776">
      <c r="N44776" s="561" t="n"/>
    </row>
    <row r="44777">
      <c r="N44777" s="561" t="n"/>
    </row>
    <row r="44778">
      <c r="N44778" s="561" t="n"/>
    </row>
    <row r="44779">
      <c r="N44779" s="561" t="n"/>
    </row>
    <row r="44780">
      <c r="N44780" s="561" t="n"/>
    </row>
    <row r="44781">
      <c r="N44781" s="561" t="n"/>
    </row>
    <row r="44782">
      <c r="N44782" s="561" t="n"/>
    </row>
    <row r="44783">
      <c r="N44783" s="561" t="n"/>
    </row>
    <row r="44784">
      <c r="N44784" s="561" t="n"/>
    </row>
    <row r="44785">
      <c r="N44785" s="561" t="n"/>
    </row>
    <row r="44786">
      <c r="N44786" s="561" t="n"/>
    </row>
    <row r="44787">
      <c r="N44787" s="561" t="n"/>
    </row>
    <row r="44788">
      <c r="N44788" s="561" t="n"/>
    </row>
    <row r="44789">
      <c r="N44789" s="561" t="n"/>
    </row>
    <row r="44790">
      <c r="N44790" s="561" t="n"/>
    </row>
    <row r="44791">
      <c r="N44791" s="561" t="n"/>
    </row>
    <row r="44792">
      <c r="N44792" s="561" t="n"/>
    </row>
    <row r="44793">
      <c r="N44793" s="561" t="n"/>
    </row>
    <row r="44794">
      <c r="N44794" s="561" t="n"/>
    </row>
    <row r="44795">
      <c r="N44795" s="561" t="n"/>
    </row>
    <row r="44796">
      <c r="N44796" s="561" t="n"/>
    </row>
    <row r="44797">
      <c r="N44797" s="561" t="n"/>
    </row>
    <row r="44798">
      <c r="N44798" s="561" t="n"/>
    </row>
    <row r="44799">
      <c r="N44799" s="561" t="n"/>
    </row>
    <row r="44800">
      <c r="N44800" s="561" t="n"/>
    </row>
    <row r="44801">
      <c r="N44801" s="561" t="n"/>
    </row>
    <row r="44802">
      <c r="N44802" s="561" t="n"/>
    </row>
    <row r="44803">
      <c r="N44803" s="561" t="n"/>
    </row>
    <row r="44804">
      <c r="N44804" s="561" t="n"/>
    </row>
    <row r="44805">
      <c r="N44805" s="561" t="n"/>
    </row>
    <row r="44806">
      <c r="N44806" s="561" t="n"/>
    </row>
    <row r="44807">
      <c r="N44807" s="561" t="n"/>
    </row>
    <row r="44808">
      <c r="N44808" s="561" t="n"/>
    </row>
    <row r="44809">
      <c r="N44809" s="561" t="n"/>
    </row>
    <row r="44810">
      <c r="N44810" s="561" t="n"/>
    </row>
    <row r="44811">
      <c r="N44811" s="561" t="n"/>
    </row>
    <row r="44812">
      <c r="N44812" s="561" t="n"/>
    </row>
    <row r="44813">
      <c r="N44813" s="561" t="n"/>
    </row>
    <row r="44814">
      <c r="N44814" s="561" t="n"/>
    </row>
    <row r="44815">
      <c r="N44815" s="561" t="n"/>
    </row>
    <row r="44816">
      <c r="N44816" s="561" t="n"/>
    </row>
    <row r="44817">
      <c r="N44817" s="561" t="n"/>
    </row>
    <row r="44818">
      <c r="N44818" s="561" t="n"/>
    </row>
    <row r="44819">
      <c r="N44819" s="561" t="n"/>
    </row>
    <row r="44820">
      <c r="N44820" s="561" t="n"/>
    </row>
    <row r="44821">
      <c r="N44821" s="561" t="n"/>
    </row>
    <row r="44822">
      <c r="N44822" s="561" t="n"/>
    </row>
    <row r="44823">
      <c r="N44823" s="561" t="n"/>
    </row>
    <row r="44824">
      <c r="N44824" s="561" t="n"/>
    </row>
    <row r="44825">
      <c r="N44825" s="561" t="n"/>
    </row>
    <row r="44826">
      <c r="N44826" s="561" t="n"/>
    </row>
    <row r="44827">
      <c r="N44827" s="561" t="n"/>
    </row>
    <row r="44828">
      <c r="N44828" s="561" t="n"/>
    </row>
    <row r="44829">
      <c r="N44829" s="561" t="n"/>
    </row>
    <row r="44830">
      <c r="N44830" s="561" t="n"/>
    </row>
    <row r="44831">
      <c r="N44831" s="561" t="n"/>
    </row>
    <row r="44832">
      <c r="N44832" s="561" t="n"/>
    </row>
    <row r="44833">
      <c r="N44833" s="561" t="n"/>
    </row>
    <row r="44834">
      <c r="N44834" s="561" t="n"/>
    </row>
    <row r="44835">
      <c r="N44835" s="561" t="n"/>
    </row>
    <row r="44836">
      <c r="N44836" s="561" t="n"/>
    </row>
    <row r="44837">
      <c r="N44837" s="561" t="n"/>
    </row>
    <row r="44838">
      <c r="N44838" s="561" t="n"/>
    </row>
    <row r="44839">
      <c r="N44839" s="561" t="n"/>
    </row>
    <row r="44840">
      <c r="N44840" s="561" t="n"/>
    </row>
    <row r="44841">
      <c r="N44841" s="561" t="n"/>
    </row>
    <row r="44842">
      <c r="N44842" s="561" t="n"/>
    </row>
    <row r="44843">
      <c r="N44843" s="561" t="n"/>
    </row>
    <row r="44844">
      <c r="N44844" s="561" t="n"/>
    </row>
    <row r="44845">
      <c r="N44845" s="561" t="n"/>
    </row>
    <row r="44846">
      <c r="N44846" s="561" t="n"/>
    </row>
    <row r="44847">
      <c r="N44847" s="561" t="n"/>
    </row>
    <row r="44848">
      <c r="N44848" s="561" t="n"/>
    </row>
    <row r="44849">
      <c r="N44849" s="561" t="n"/>
    </row>
    <row r="44850">
      <c r="N44850" s="561" t="n"/>
    </row>
    <row r="44851">
      <c r="N44851" s="561" t="n"/>
    </row>
    <row r="44852">
      <c r="N44852" s="561" t="n"/>
    </row>
    <row r="44853">
      <c r="N44853" s="561" t="n"/>
    </row>
    <row r="44854">
      <c r="N44854" s="561" t="n"/>
    </row>
    <row r="44855">
      <c r="N44855" s="561" t="n"/>
    </row>
    <row r="44856">
      <c r="N44856" s="561" t="n"/>
    </row>
    <row r="44857">
      <c r="N44857" s="561" t="n"/>
    </row>
    <row r="44858">
      <c r="N44858" s="561" t="n"/>
    </row>
    <row r="44859">
      <c r="N44859" s="561" t="n"/>
    </row>
    <row r="44860">
      <c r="N44860" s="561" t="n"/>
    </row>
    <row r="44861">
      <c r="N44861" s="561" t="n"/>
    </row>
    <row r="44862">
      <c r="N44862" s="561" t="n"/>
    </row>
    <row r="44863">
      <c r="N44863" s="561" t="n"/>
    </row>
    <row r="44864">
      <c r="N44864" s="561" t="n"/>
    </row>
    <row r="44865">
      <c r="N44865" s="561" t="n"/>
    </row>
    <row r="44866">
      <c r="N44866" s="561" t="n"/>
    </row>
    <row r="44867">
      <c r="N44867" s="561" t="n"/>
    </row>
    <row r="44868">
      <c r="N44868" s="561" t="n"/>
    </row>
    <row r="44869">
      <c r="N44869" s="561" t="n"/>
    </row>
    <row r="44870">
      <c r="N44870" s="561" t="n"/>
    </row>
    <row r="44871">
      <c r="N44871" s="561" t="n"/>
    </row>
    <row r="44872">
      <c r="N44872" s="561" t="n"/>
    </row>
    <row r="44873">
      <c r="N44873" s="561" t="n"/>
    </row>
    <row r="44874">
      <c r="N44874" s="561" t="n"/>
    </row>
    <row r="44875">
      <c r="N44875" s="561" t="n"/>
    </row>
    <row r="44876">
      <c r="N44876" s="561" t="n"/>
    </row>
    <row r="44877">
      <c r="N44877" s="561" t="n"/>
    </row>
    <row r="44878">
      <c r="N44878" s="561" t="n"/>
    </row>
    <row r="44879">
      <c r="N44879" s="561" t="n"/>
    </row>
    <row r="44880">
      <c r="N44880" s="561" t="n"/>
    </row>
    <row r="44881">
      <c r="N44881" s="561" t="n"/>
    </row>
    <row r="44882">
      <c r="N44882" s="561" t="n"/>
    </row>
    <row r="44883">
      <c r="N44883" s="561" t="n"/>
    </row>
    <row r="44884">
      <c r="N44884" s="561" t="n"/>
    </row>
    <row r="44885">
      <c r="N44885" s="561" t="n"/>
    </row>
    <row r="44886">
      <c r="N44886" s="561" t="n"/>
    </row>
    <row r="44887">
      <c r="N44887" s="561" t="n"/>
    </row>
    <row r="44888">
      <c r="N44888" s="561" t="n"/>
    </row>
    <row r="44889">
      <c r="N44889" s="561" t="n"/>
    </row>
    <row r="44890">
      <c r="N44890" s="561" t="n"/>
    </row>
    <row r="44891">
      <c r="N44891" s="561" t="n"/>
    </row>
    <row r="44892">
      <c r="N44892" s="561" t="n"/>
    </row>
    <row r="44893">
      <c r="N44893" s="561" t="n"/>
    </row>
    <row r="44894">
      <c r="N44894" s="561" t="n"/>
    </row>
    <row r="44895">
      <c r="N44895" s="561" t="n"/>
    </row>
    <row r="44896">
      <c r="N44896" s="561" t="n"/>
    </row>
    <row r="44897">
      <c r="N44897" s="561" t="n"/>
    </row>
    <row r="44898">
      <c r="N44898" s="561" t="n"/>
    </row>
    <row r="44899">
      <c r="N44899" s="561" t="n"/>
    </row>
    <row r="44900">
      <c r="N44900" s="561" t="n"/>
    </row>
    <row r="44901">
      <c r="N44901" s="561" t="n"/>
    </row>
    <row r="44902">
      <c r="N44902" s="561" t="n"/>
    </row>
    <row r="44903">
      <c r="N44903" s="561" t="n"/>
    </row>
    <row r="44904">
      <c r="N44904" s="561" t="n"/>
    </row>
    <row r="44905">
      <c r="N44905" s="561" t="n"/>
    </row>
    <row r="44906">
      <c r="N44906" s="561" t="n"/>
    </row>
    <row r="44907">
      <c r="N44907" s="561" t="n"/>
    </row>
    <row r="44908">
      <c r="N44908" s="561" t="n"/>
    </row>
    <row r="44909">
      <c r="N44909" s="561" t="n"/>
    </row>
    <row r="44910">
      <c r="N44910" s="561" t="n"/>
    </row>
    <row r="44911">
      <c r="N44911" s="561" t="n"/>
    </row>
    <row r="44912">
      <c r="N44912" s="561" t="n"/>
    </row>
    <row r="44913">
      <c r="N44913" s="561" t="n"/>
    </row>
    <row r="44914">
      <c r="N44914" s="561" t="n"/>
    </row>
    <row r="44915">
      <c r="N44915" s="561" t="n"/>
    </row>
    <row r="44916">
      <c r="N44916" s="561" t="n"/>
    </row>
    <row r="44917">
      <c r="N44917" s="561" t="n"/>
    </row>
    <row r="44918">
      <c r="N44918" s="561" t="n"/>
    </row>
    <row r="44919">
      <c r="N44919" s="561" t="n"/>
    </row>
    <row r="44920">
      <c r="N44920" s="561" t="n"/>
    </row>
    <row r="44921">
      <c r="N44921" s="561" t="n"/>
    </row>
    <row r="44922">
      <c r="N44922" s="561" t="n"/>
    </row>
    <row r="44923">
      <c r="N44923" s="561" t="n"/>
    </row>
    <row r="44924">
      <c r="N44924" s="561" t="n"/>
    </row>
    <row r="44925">
      <c r="N44925" s="561" t="n"/>
    </row>
    <row r="44926">
      <c r="N44926" s="561" t="n"/>
    </row>
    <row r="44927">
      <c r="N44927" s="561" t="n"/>
    </row>
    <row r="44928">
      <c r="N44928" s="561" t="n"/>
    </row>
    <row r="44929">
      <c r="N44929" s="561" t="n"/>
    </row>
    <row r="44930">
      <c r="N44930" s="561" t="n"/>
    </row>
    <row r="44931">
      <c r="N44931" s="561" t="n"/>
    </row>
    <row r="44932">
      <c r="N44932" s="561" t="n"/>
    </row>
    <row r="44933">
      <c r="N44933" s="561" t="n"/>
    </row>
    <row r="44934">
      <c r="N44934" s="561" t="n"/>
    </row>
    <row r="44935">
      <c r="N44935" s="561" t="n"/>
    </row>
    <row r="44936">
      <c r="N44936" s="561" t="n"/>
    </row>
    <row r="44937">
      <c r="N44937" s="561" t="n"/>
    </row>
    <row r="44938">
      <c r="N44938" s="561" t="n"/>
    </row>
    <row r="44939">
      <c r="N44939" s="561" t="n"/>
    </row>
    <row r="44940">
      <c r="N44940" s="561" t="n"/>
    </row>
    <row r="44941">
      <c r="N44941" s="561" t="n"/>
    </row>
    <row r="44942">
      <c r="N44942" s="561" t="n"/>
    </row>
    <row r="44943">
      <c r="N44943" s="561" t="n"/>
    </row>
    <row r="44944">
      <c r="N44944" s="561" t="n"/>
    </row>
    <row r="44945">
      <c r="N44945" s="561" t="n"/>
    </row>
    <row r="44946">
      <c r="N44946" s="561" t="n"/>
    </row>
    <row r="44947">
      <c r="N44947" s="561" t="n"/>
    </row>
    <row r="44948">
      <c r="N44948" s="561" t="n"/>
    </row>
    <row r="44949">
      <c r="N44949" s="561" t="n"/>
    </row>
    <row r="44950">
      <c r="N44950" s="561" t="n"/>
    </row>
    <row r="44951">
      <c r="N44951" s="561" t="n"/>
    </row>
    <row r="44952">
      <c r="N44952" s="561" t="n"/>
    </row>
    <row r="44953">
      <c r="N44953" s="561" t="n"/>
    </row>
    <row r="44954">
      <c r="N44954" s="561" t="n"/>
    </row>
    <row r="44955">
      <c r="N44955" s="561" t="n"/>
    </row>
    <row r="44956">
      <c r="N44956" s="561" t="n"/>
    </row>
    <row r="44957">
      <c r="N44957" s="561" t="n"/>
    </row>
    <row r="44958">
      <c r="N44958" s="561" t="n"/>
    </row>
    <row r="44959">
      <c r="N44959" s="561" t="n"/>
    </row>
    <row r="44960">
      <c r="N44960" s="561" t="n"/>
    </row>
    <row r="44961">
      <c r="N44961" s="561" t="n"/>
    </row>
    <row r="44962">
      <c r="N44962" s="561" t="n"/>
    </row>
    <row r="44963">
      <c r="N44963" s="561" t="n"/>
    </row>
    <row r="44964">
      <c r="N44964" s="561" t="n"/>
    </row>
    <row r="44965">
      <c r="N44965" s="561" t="n"/>
    </row>
    <row r="44966">
      <c r="N44966" s="561" t="n"/>
    </row>
    <row r="44967">
      <c r="N44967" s="561" t="n"/>
    </row>
    <row r="44968">
      <c r="N44968" s="561" t="n"/>
    </row>
    <row r="44969">
      <c r="N44969" s="561" t="n"/>
    </row>
    <row r="44970">
      <c r="N44970" s="561" t="n"/>
    </row>
    <row r="44971">
      <c r="N44971" s="561" t="n"/>
    </row>
    <row r="44972">
      <c r="N44972" s="561" t="n"/>
    </row>
    <row r="44973">
      <c r="N44973" s="561" t="n"/>
    </row>
    <row r="44974">
      <c r="N44974" s="561" t="n"/>
    </row>
    <row r="44975">
      <c r="N44975" s="561" t="n"/>
    </row>
    <row r="44976">
      <c r="N44976" s="561" t="n"/>
    </row>
    <row r="44977">
      <c r="N44977" s="561" t="n"/>
    </row>
    <row r="44978">
      <c r="N44978" s="561" t="n"/>
    </row>
    <row r="44979">
      <c r="N44979" s="561" t="n"/>
    </row>
    <row r="44980">
      <c r="N44980" s="561" t="n"/>
    </row>
    <row r="44981">
      <c r="N44981" s="561" t="n"/>
    </row>
    <row r="44982">
      <c r="N44982" s="561" t="n"/>
    </row>
    <row r="44983">
      <c r="N44983" s="561" t="n"/>
    </row>
    <row r="44984">
      <c r="N44984" s="561" t="n"/>
    </row>
    <row r="44985">
      <c r="N44985" s="561" t="n"/>
    </row>
    <row r="44986">
      <c r="N44986" s="561" t="n"/>
    </row>
    <row r="44987">
      <c r="N44987" s="561" t="n"/>
    </row>
    <row r="44988">
      <c r="N44988" s="561" t="n"/>
    </row>
    <row r="44989">
      <c r="N44989" s="561" t="n"/>
    </row>
    <row r="44990">
      <c r="N44990" s="561" t="n"/>
    </row>
    <row r="44991">
      <c r="N44991" s="561" t="n"/>
    </row>
    <row r="44992">
      <c r="N44992" s="561" t="n"/>
    </row>
    <row r="44993">
      <c r="N44993" s="561" t="n"/>
    </row>
    <row r="44994">
      <c r="N44994" s="561" t="n"/>
    </row>
    <row r="44995">
      <c r="N44995" s="561" t="n"/>
    </row>
    <row r="44996">
      <c r="N44996" s="561" t="n"/>
    </row>
    <row r="44997">
      <c r="N44997" s="561" t="n"/>
    </row>
    <row r="44998">
      <c r="N44998" s="561" t="n"/>
    </row>
    <row r="44999">
      <c r="N44999" s="561" t="n"/>
    </row>
    <row r="45000">
      <c r="N45000" s="561" t="n"/>
    </row>
    <row r="45001">
      <c r="N45001" s="561" t="n"/>
    </row>
    <row r="45002">
      <c r="N45002" s="561" t="n"/>
    </row>
    <row r="45003">
      <c r="N45003" s="561" t="n"/>
    </row>
    <row r="45004">
      <c r="N45004" s="561" t="n"/>
    </row>
    <row r="45005">
      <c r="N45005" s="561" t="n"/>
    </row>
    <row r="45006">
      <c r="N45006" s="561" t="n"/>
    </row>
    <row r="45007">
      <c r="N45007" s="561" t="n"/>
    </row>
    <row r="45008">
      <c r="N45008" s="561" t="n"/>
    </row>
    <row r="45009">
      <c r="N45009" s="561" t="n"/>
    </row>
    <row r="45010">
      <c r="N45010" s="561" t="n"/>
    </row>
    <row r="45011">
      <c r="N45011" s="561" t="n"/>
    </row>
    <row r="45012">
      <c r="N45012" s="561" t="n"/>
    </row>
    <row r="45013">
      <c r="N45013" s="561" t="n"/>
    </row>
    <row r="45014">
      <c r="N45014" s="561" t="n"/>
    </row>
    <row r="45015">
      <c r="N45015" s="561" t="n"/>
    </row>
    <row r="45016">
      <c r="N45016" s="561" t="n"/>
    </row>
    <row r="45017">
      <c r="N45017" s="561" t="n"/>
    </row>
    <row r="45018">
      <c r="N45018" s="561" t="n"/>
    </row>
    <row r="45019">
      <c r="N45019" s="561" t="n"/>
    </row>
    <row r="45020">
      <c r="N45020" s="561" t="n"/>
    </row>
    <row r="45021">
      <c r="N45021" s="561" t="n"/>
    </row>
    <row r="45022">
      <c r="N45022" s="561" t="n"/>
    </row>
    <row r="45023">
      <c r="N45023" s="561" t="n"/>
    </row>
    <row r="45024">
      <c r="N45024" s="561" t="n"/>
    </row>
    <row r="45025">
      <c r="N45025" s="561" t="n"/>
    </row>
    <row r="45026">
      <c r="N45026" s="561" t="n"/>
    </row>
    <row r="45027">
      <c r="N45027" s="561" t="n"/>
    </row>
    <row r="45028">
      <c r="N45028" s="561" t="n"/>
    </row>
    <row r="45029">
      <c r="N45029" s="561" t="n"/>
    </row>
    <row r="45030">
      <c r="N45030" s="561" t="n"/>
    </row>
    <row r="45031">
      <c r="N45031" s="561" t="n"/>
    </row>
    <row r="45032">
      <c r="N45032" s="561" t="n"/>
    </row>
    <row r="45033">
      <c r="N45033" s="561" t="n"/>
    </row>
    <row r="45034">
      <c r="N45034" s="561" t="n"/>
    </row>
    <row r="45035">
      <c r="N45035" s="561" t="n"/>
    </row>
    <row r="45036">
      <c r="N45036" s="561" t="n"/>
    </row>
    <row r="45037">
      <c r="N45037" s="561" t="n"/>
    </row>
    <row r="45038">
      <c r="N45038" s="561" t="n"/>
    </row>
    <row r="45039">
      <c r="N45039" s="561" t="n"/>
    </row>
    <row r="45040">
      <c r="N45040" s="561" t="n"/>
    </row>
    <row r="45041">
      <c r="N45041" s="561" t="n"/>
    </row>
    <row r="45042">
      <c r="N45042" s="561" t="n"/>
    </row>
    <row r="45043">
      <c r="N45043" s="561" t="n"/>
    </row>
    <row r="45044">
      <c r="N45044" s="561" t="n"/>
    </row>
    <row r="45045">
      <c r="N45045" s="561" t="n"/>
    </row>
    <row r="45046">
      <c r="N45046" s="561" t="n"/>
    </row>
    <row r="45047">
      <c r="N45047" s="561" t="n"/>
    </row>
    <row r="45048">
      <c r="N45048" s="561" t="n"/>
    </row>
    <row r="45049">
      <c r="N45049" s="561" t="n"/>
    </row>
    <row r="45050">
      <c r="N45050" s="561" t="n"/>
    </row>
    <row r="45051">
      <c r="N45051" s="561" t="n"/>
    </row>
    <row r="45052">
      <c r="N45052" s="561" t="n"/>
    </row>
    <row r="45053">
      <c r="N45053" s="561" t="n"/>
    </row>
    <row r="45054">
      <c r="N45054" s="561" t="n"/>
    </row>
    <row r="45055">
      <c r="N45055" s="561" t="n"/>
    </row>
    <row r="45056">
      <c r="N45056" s="561" t="n"/>
    </row>
    <row r="45057">
      <c r="N45057" s="561" t="n"/>
    </row>
    <row r="45058">
      <c r="N45058" s="561" t="n"/>
    </row>
    <row r="45059">
      <c r="N45059" s="561" t="n"/>
    </row>
    <row r="45060">
      <c r="N45060" s="561" t="n"/>
    </row>
    <row r="45061">
      <c r="N45061" s="561" t="n"/>
    </row>
    <row r="45062">
      <c r="N45062" s="561" t="n"/>
    </row>
    <row r="45063">
      <c r="N45063" s="561" t="n"/>
    </row>
    <row r="45064">
      <c r="N45064" s="561" t="n"/>
    </row>
    <row r="45065">
      <c r="N45065" s="561" t="n"/>
    </row>
    <row r="45066">
      <c r="N45066" s="561" t="n"/>
    </row>
    <row r="45067">
      <c r="N45067" s="561" t="n"/>
    </row>
    <row r="45068">
      <c r="N45068" s="561" t="n"/>
    </row>
    <row r="45069">
      <c r="N45069" s="561" t="n"/>
    </row>
    <row r="45070">
      <c r="N45070" s="561" t="n"/>
    </row>
    <row r="45071">
      <c r="N45071" s="561" t="n"/>
    </row>
    <row r="45072">
      <c r="N45072" s="561" t="n"/>
    </row>
    <row r="45073">
      <c r="N45073" s="561" t="n"/>
    </row>
    <row r="45074">
      <c r="N45074" s="561" t="n"/>
    </row>
    <row r="45075">
      <c r="N45075" s="561" t="n"/>
    </row>
    <row r="45076">
      <c r="N45076" s="561" t="n"/>
    </row>
    <row r="45077">
      <c r="N45077" s="561" t="n"/>
    </row>
    <row r="45078">
      <c r="N45078" s="561" t="n"/>
    </row>
    <row r="45079">
      <c r="N45079" s="561" t="n"/>
    </row>
    <row r="45080">
      <c r="N45080" s="561" t="n"/>
    </row>
    <row r="45081">
      <c r="N45081" s="561" t="n"/>
    </row>
    <row r="45082">
      <c r="N45082" s="561" t="n"/>
    </row>
    <row r="45083">
      <c r="N45083" s="561" t="n"/>
    </row>
    <row r="45084">
      <c r="N45084" s="561" t="n"/>
    </row>
    <row r="45085">
      <c r="N45085" s="561" t="n"/>
    </row>
    <row r="45086">
      <c r="N45086" s="561" t="n"/>
    </row>
    <row r="45087">
      <c r="N45087" s="561" t="n"/>
    </row>
    <row r="45088">
      <c r="N45088" s="561" t="n"/>
    </row>
    <row r="45089">
      <c r="N45089" s="561" t="n"/>
    </row>
    <row r="45090">
      <c r="N45090" s="561" t="n"/>
    </row>
    <row r="45091">
      <c r="N45091" s="561" t="n"/>
    </row>
    <row r="45092">
      <c r="N45092" s="561" t="n"/>
    </row>
    <row r="45093">
      <c r="N45093" s="561" t="n"/>
    </row>
    <row r="45094">
      <c r="N45094" s="561" t="n"/>
    </row>
    <row r="45095">
      <c r="N45095" s="561" t="n"/>
    </row>
    <row r="45096">
      <c r="N45096" s="561" t="n"/>
    </row>
    <row r="45097">
      <c r="N45097" s="561" t="n"/>
    </row>
    <row r="45098">
      <c r="N45098" s="561" t="n"/>
    </row>
    <row r="45099">
      <c r="N45099" s="561" t="n"/>
    </row>
    <row r="45100">
      <c r="N45100" s="561" t="n"/>
    </row>
    <row r="45101">
      <c r="N45101" s="561" t="n"/>
    </row>
    <row r="45102">
      <c r="N45102" s="561" t="n"/>
    </row>
    <row r="45103">
      <c r="N45103" s="561" t="n"/>
    </row>
    <row r="45104">
      <c r="N45104" s="561" t="n"/>
    </row>
    <row r="45105">
      <c r="N45105" s="561" t="n"/>
    </row>
    <row r="45106">
      <c r="N45106" s="561" t="n"/>
    </row>
    <row r="45107">
      <c r="N45107" s="561" t="n"/>
    </row>
    <row r="45108">
      <c r="N45108" s="561" t="n"/>
    </row>
    <row r="45109">
      <c r="N45109" s="561" t="n"/>
    </row>
    <row r="45110">
      <c r="N45110" s="561" t="n"/>
    </row>
    <row r="45111">
      <c r="N45111" s="561" t="n"/>
    </row>
    <row r="45112">
      <c r="N45112" s="561" t="n"/>
    </row>
    <row r="45113">
      <c r="N45113" s="561" t="n"/>
    </row>
    <row r="45114">
      <c r="N45114" s="561" t="n"/>
    </row>
    <row r="45115">
      <c r="N45115" s="561" t="n"/>
    </row>
    <row r="45116">
      <c r="N45116" s="561" t="n"/>
    </row>
    <row r="45117">
      <c r="N45117" s="561" t="n"/>
    </row>
    <row r="45118">
      <c r="N45118" s="561" t="n"/>
    </row>
    <row r="45119">
      <c r="N45119" s="561" t="n"/>
    </row>
    <row r="45120">
      <c r="N45120" s="561" t="n"/>
    </row>
    <row r="45121">
      <c r="N45121" s="561" t="n"/>
    </row>
    <row r="45122">
      <c r="N45122" s="561" t="n"/>
    </row>
    <row r="45123">
      <c r="N45123" s="561" t="n"/>
    </row>
    <row r="45124">
      <c r="N45124" s="561" t="n"/>
    </row>
    <row r="45125">
      <c r="N45125" s="561" t="n"/>
    </row>
    <row r="45126">
      <c r="N45126" s="561" t="n"/>
    </row>
    <row r="45127">
      <c r="N45127" s="561" t="n"/>
    </row>
    <row r="45128">
      <c r="N45128" s="561" t="n"/>
    </row>
    <row r="45129">
      <c r="N45129" s="561" t="n"/>
    </row>
    <row r="45130">
      <c r="N45130" s="561" t="n"/>
    </row>
    <row r="45131">
      <c r="N45131" s="561" t="n"/>
    </row>
    <row r="45132">
      <c r="N45132" s="561" t="n"/>
    </row>
    <row r="45133">
      <c r="N45133" s="561" t="n"/>
    </row>
    <row r="45134">
      <c r="N45134" s="561" t="n"/>
    </row>
    <row r="45135">
      <c r="N45135" s="561" t="n"/>
    </row>
    <row r="45136">
      <c r="N45136" s="561" t="n"/>
    </row>
    <row r="45137">
      <c r="N45137" s="561" t="n"/>
    </row>
    <row r="45138">
      <c r="N45138" s="561" t="n"/>
    </row>
    <row r="45139">
      <c r="N45139" s="561" t="n"/>
    </row>
    <row r="45140">
      <c r="N45140" s="561" t="n"/>
    </row>
    <row r="45141">
      <c r="N45141" s="561" t="n"/>
    </row>
    <row r="45142">
      <c r="N45142" s="561" t="n"/>
    </row>
    <row r="45143">
      <c r="N45143" s="561" t="n"/>
    </row>
    <row r="45144">
      <c r="N45144" s="561" t="n"/>
    </row>
    <row r="45145">
      <c r="N45145" s="561" t="n"/>
    </row>
    <row r="45146">
      <c r="N45146" s="561" t="n"/>
    </row>
    <row r="45147">
      <c r="N45147" s="561" t="n"/>
    </row>
    <row r="45148">
      <c r="N45148" s="561" t="n"/>
    </row>
    <row r="45149">
      <c r="N45149" s="561" t="n"/>
    </row>
    <row r="45150">
      <c r="N45150" s="561" t="n"/>
    </row>
    <row r="45151">
      <c r="N45151" s="561" t="n"/>
    </row>
    <row r="45152">
      <c r="N45152" s="561" t="n"/>
    </row>
    <row r="45153">
      <c r="N45153" s="561" t="n"/>
    </row>
    <row r="45154">
      <c r="N45154" s="561" t="n"/>
    </row>
    <row r="45155">
      <c r="N45155" s="561" t="n"/>
    </row>
    <row r="45156">
      <c r="N45156" s="561" t="n"/>
    </row>
    <row r="45157">
      <c r="N45157" s="561" t="n"/>
    </row>
    <row r="45158">
      <c r="N45158" s="561" t="n"/>
    </row>
    <row r="45159">
      <c r="N45159" s="561" t="n"/>
    </row>
    <row r="45160">
      <c r="N45160" s="561" t="n"/>
    </row>
    <row r="45161">
      <c r="N45161" s="561" t="n"/>
    </row>
    <row r="45162">
      <c r="N45162" s="561" t="n"/>
    </row>
    <row r="45163">
      <c r="N45163" s="561" t="n"/>
    </row>
    <row r="45164">
      <c r="N45164" s="561" t="n"/>
    </row>
    <row r="45165">
      <c r="N45165" s="561" t="n"/>
    </row>
    <row r="45166">
      <c r="N45166" s="561" t="n"/>
    </row>
    <row r="45167">
      <c r="N45167" s="561" t="n"/>
    </row>
    <row r="45168">
      <c r="N45168" s="561" t="n"/>
    </row>
    <row r="45169">
      <c r="N45169" s="561" t="n"/>
    </row>
    <row r="45170">
      <c r="N45170" s="561" t="n"/>
    </row>
    <row r="45171">
      <c r="N45171" s="561" t="n"/>
    </row>
    <row r="45172">
      <c r="N45172" s="561" t="n"/>
    </row>
    <row r="45173">
      <c r="N45173" s="561" t="n"/>
    </row>
    <row r="45174">
      <c r="N45174" s="561" t="n"/>
    </row>
    <row r="45175">
      <c r="N45175" s="561" t="n"/>
    </row>
    <row r="45176">
      <c r="N45176" s="561" t="n"/>
    </row>
    <row r="45177">
      <c r="N45177" s="561" t="n"/>
    </row>
    <row r="45178">
      <c r="N45178" s="561" t="n"/>
    </row>
    <row r="45179">
      <c r="N45179" s="561" t="n"/>
    </row>
    <row r="45180">
      <c r="N45180" s="561" t="n"/>
    </row>
    <row r="45181">
      <c r="N45181" s="561" t="n"/>
    </row>
    <row r="45182">
      <c r="N45182" s="561" t="n"/>
    </row>
    <row r="45183">
      <c r="N45183" s="561" t="n"/>
    </row>
    <row r="45184">
      <c r="N45184" s="561" t="n"/>
    </row>
    <row r="45185">
      <c r="N45185" s="561" t="n"/>
    </row>
    <row r="45186">
      <c r="N45186" s="561" t="n"/>
    </row>
    <row r="45187">
      <c r="N45187" s="561" t="n"/>
    </row>
    <row r="45188">
      <c r="N45188" s="561" t="n"/>
    </row>
    <row r="45189">
      <c r="N45189" s="561" t="n"/>
    </row>
    <row r="45190">
      <c r="N45190" s="561" t="n"/>
    </row>
    <row r="45191">
      <c r="N45191" s="561" t="n"/>
    </row>
    <row r="45192">
      <c r="N45192" s="561" t="n"/>
    </row>
    <row r="45193">
      <c r="N45193" s="561" t="n"/>
    </row>
    <row r="45194">
      <c r="N45194" s="561" t="n"/>
    </row>
    <row r="45195">
      <c r="N45195" s="561" t="n"/>
    </row>
    <row r="45196">
      <c r="N45196" s="561" t="n"/>
    </row>
    <row r="45197">
      <c r="N45197" s="561" t="n"/>
    </row>
    <row r="45198">
      <c r="N45198" s="561" t="n"/>
    </row>
    <row r="45199">
      <c r="N45199" s="561" t="n"/>
    </row>
    <row r="45200">
      <c r="N45200" s="561" t="n"/>
    </row>
    <row r="45201">
      <c r="N45201" s="561" t="n"/>
    </row>
    <row r="45202">
      <c r="N45202" s="561" t="n"/>
    </row>
    <row r="45203">
      <c r="N45203" s="561" t="n"/>
    </row>
    <row r="45204">
      <c r="N45204" s="561" t="n"/>
    </row>
    <row r="45205">
      <c r="N45205" s="561" t="n"/>
    </row>
    <row r="45206">
      <c r="N45206" s="561" t="n"/>
    </row>
    <row r="45207">
      <c r="N45207" s="561" t="n"/>
    </row>
    <row r="45208">
      <c r="N45208" s="561" t="n"/>
    </row>
    <row r="45209">
      <c r="N45209" s="561" t="n"/>
    </row>
    <row r="45210">
      <c r="N45210" s="561" t="n"/>
    </row>
    <row r="45211">
      <c r="N45211" s="561" t="n"/>
    </row>
    <row r="45212">
      <c r="N45212" s="561" t="n"/>
    </row>
    <row r="45213">
      <c r="N45213" s="561" t="n"/>
    </row>
    <row r="45214">
      <c r="N45214" s="561" t="n"/>
    </row>
    <row r="45215">
      <c r="N45215" s="561" t="n"/>
    </row>
    <row r="45216">
      <c r="N45216" s="561" t="n"/>
    </row>
    <row r="45217">
      <c r="N45217" s="561" t="n"/>
    </row>
    <row r="45218">
      <c r="N45218" s="561" t="n"/>
    </row>
    <row r="45219">
      <c r="N45219" s="561" t="n"/>
    </row>
    <row r="45220">
      <c r="N45220" s="561" t="n"/>
    </row>
    <row r="45221">
      <c r="N45221" s="561" t="n"/>
    </row>
    <row r="45222">
      <c r="N45222" s="561" t="n"/>
    </row>
    <row r="45223">
      <c r="N45223" s="561" t="n"/>
    </row>
    <row r="45224">
      <c r="N45224" s="561" t="n"/>
    </row>
    <row r="45225">
      <c r="N45225" s="561" t="n"/>
    </row>
    <row r="45226">
      <c r="N45226" s="561" t="n"/>
    </row>
    <row r="45227">
      <c r="N45227" s="561" t="n"/>
    </row>
    <row r="45228">
      <c r="N45228" s="561" t="n"/>
    </row>
    <row r="45229">
      <c r="N45229" s="561" t="n"/>
    </row>
    <row r="45230">
      <c r="N45230" s="561" t="n"/>
    </row>
    <row r="45231">
      <c r="N45231" s="561" t="n"/>
    </row>
    <row r="45232">
      <c r="N45232" s="561" t="n"/>
    </row>
    <row r="45233">
      <c r="N45233" s="561" t="n"/>
    </row>
    <row r="45234">
      <c r="N45234" s="561" t="n"/>
    </row>
    <row r="45235">
      <c r="N45235" s="561" t="n"/>
    </row>
    <row r="45236">
      <c r="N45236" s="561" t="n"/>
    </row>
    <row r="45237">
      <c r="N45237" s="561" t="n"/>
    </row>
    <row r="45238">
      <c r="N45238" s="561" t="n"/>
    </row>
    <row r="45239">
      <c r="N45239" s="561" t="n"/>
    </row>
    <row r="45240">
      <c r="N45240" s="561" t="n"/>
    </row>
    <row r="45241">
      <c r="N45241" s="561" t="n"/>
    </row>
    <row r="45242">
      <c r="N45242" s="561" t="n"/>
    </row>
    <row r="45243">
      <c r="N45243" s="561" t="n"/>
    </row>
    <row r="45244">
      <c r="N45244" s="561" t="n"/>
    </row>
    <row r="45245">
      <c r="N45245" s="561" t="n"/>
    </row>
    <row r="45246">
      <c r="N45246" s="561" t="n"/>
    </row>
    <row r="45247">
      <c r="N45247" s="561" t="n"/>
    </row>
    <row r="45248">
      <c r="N45248" s="561" t="n"/>
    </row>
    <row r="45249">
      <c r="N45249" s="561" t="n"/>
    </row>
    <row r="45250">
      <c r="N45250" s="561" t="n"/>
    </row>
    <row r="45251">
      <c r="N45251" s="561" t="n"/>
    </row>
    <row r="45252">
      <c r="N45252" s="561" t="n"/>
    </row>
    <row r="45253">
      <c r="N45253" s="561" t="n"/>
    </row>
    <row r="45254">
      <c r="N45254" s="561" t="n"/>
    </row>
    <row r="45255">
      <c r="N45255" s="561" t="n"/>
    </row>
    <row r="45256">
      <c r="N45256" s="561" t="n"/>
    </row>
    <row r="45257">
      <c r="N45257" s="561" t="n"/>
    </row>
    <row r="45258">
      <c r="N45258" s="561" t="n"/>
    </row>
    <row r="45259">
      <c r="N45259" s="561" t="n"/>
    </row>
    <row r="45260">
      <c r="N45260" s="561" t="n"/>
    </row>
    <row r="45261">
      <c r="N45261" s="561" t="n"/>
    </row>
    <row r="45262">
      <c r="N45262" s="561" t="n"/>
    </row>
    <row r="45263">
      <c r="N45263" s="561" t="n"/>
    </row>
    <row r="45264">
      <c r="N45264" s="561" t="n"/>
    </row>
    <row r="45265">
      <c r="N45265" s="561" t="n"/>
    </row>
    <row r="45266">
      <c r="N45266" s="561" t="n"/>
    </row>
    <row r="45267">
      <c r="N45267" s="561" t="n"/>
    </row>
    <row r="45268">
      <c r="N45268" s="561" t="n"/>
    </row>
    <row r="45269">
      <c r="N45269" s="561" t="n"/>
    </row>
    <row r="45270">
      <c r="N45270" s="561" t="n"/>
    </row>
    <row r="45271">
      <c r="N45271" s="561" t="n"/>
    </row>
    <row r="45272">
      <c r="N45272" s="561" t="n"/>
    </row>
    <row r="45273">
      <c r="N45273" s="561" t="n"/>
    </row>
    <row r="45274">
      <c r="N45274" s="561" t="n"/>
    </row>
    <row r="45275">
      <c r="N45275" s="561" t="n"/>
    </row>
    <row r="45276">
      <c r="N45276" s="561" t="n"/>
    </row>
    <row r="45277">
      <c r="N45277" s="561" t="n"/>
    </row>
    <row r="45278">
      <c r="N45278" s="561" t="n"/>
    </row>
    <row r="45279">
      <c r="N45279" s="561" t="n"/>
    </row>
    <row r="45280">
      <c r="N45280" s="561" t="n"/>
    </row>
    <row r="45281">
      <c r="N45281" s="561" t="n"/>
    </row>
    <row r="45282">
      <c r="N45282" s="561" t="n"/>
    </row>
    <row r="45283">
      <c r="N45283" s="561" t="n"/>
    </row>
    <row r="45284">
      <c r="N45284" s="561" t="n"/>
    </row>
    <row r="45285">
      <c r="N45285" s="561" t="n"/>
    </row>
    <row r="45286">
      <c r="N45286" s="561" t="n"/>
    </row>
    <row r="45287">
      <c r="N45287" s="561" t="n"/>
    </row>
    <row r="45288">
      <c r="N45288" s="561" t="n"/>
    </row>
    <row r="45289">
      <c r="N45289" s="561" t="n"/>
    </row>
    <row r="45290">
      <c r="N45290" s="561" t="n"/>
    </row>
    <row r="45291">
      <c r="N45291" s="561" t="n"/>
    </row>
    <row r="45292">
      <c r="N45292" s="561" t="n"/>
    </row>
    <row r="45293">
      <c r="N45293" s="561" t="n"/>
    </row>
    <row r="45294">
      <c r="N45294" s="561" t="n"/>
    </row>
    <row r="45295">
      <c r="N45295" s="561" t="n"/>
    </row>
    <row r="45296">
      <c r="N45296" s="561" t="n"/>
    </row>
    <row r="45297">
      <c r="N45297" s="561" t="n"/>
    </row>
    <row r="45298">
      <c r="N45298" s="561" t="n"/>
    </row>
    <row r="45299">
      <c r="N45299" s="561" t="n"/>
    </row>
    <row r="45300">
      <c r="N45300" s="561" t="n"/>
    </row>
    <row r="45301">
      <c r="N45301" s="561" t="n"/>
    </row>
    <row r="45302">
      <c r="N45302" s="561" t="n"/>
    </row>
    <row r="45303">
      <c r="N45303" s="561" t="n"/>
    </row>
    <row r="45304">
      <c r="N45304" s="561" t="n"/>
    </row>
    <row r="45305">
      <c r="N45305" s="561" t="n"/>
    </row>
    <row r="45306">
      <c r="N45306" s="561" t="n"/>
    </row>
    <row r="45307">
      <c r="N45307" s="561" t="n"/>
    </row>
    <row r="45308">
      <c r="N45308" s="561" t="n"/>
    </row>
    <row r="45309">
      <c r="N45309" s="561" t="n"/>
    </row>
    <row r="45310">
      <c r="N45310" s="561" t="n"/>
    </row>
    <row r="45311">
      <c r="N45311" s="561" t="n"/>
    </row>
    <row r="45312">
      <c r="N45312" s="561" t="n"/>
    </row>
    <row r="45313">
      <c r="N45313" s="561" t="n"/>
    </row>
    <row r="45314">
      <c r="N45314" s="561" t="n"/>
    </row>
    <row r="45315">
      <c r="N45315" s="561" t="n"/>
    </row>
    <row r="45316">
      <c r="N45316" s="561" t="n"/>
    </row>
    <row r="45317">
      <c r="N45317" s="561" t="n"/>
    </row>
    <row r="45318">
      <c r="N45318" s="561" t="n"/>
    </row>
    <row r="45319">
      <c r="N45319" s="561" t="n"/>
    </row>
    <row r="45320">
      <c r="N45320" s="561" t="n"/>
    </row>
    <row r="45321">
      <c r="N45321" s="561" t="n"/>
    </row>
    <row r="45322">
      <c r="N45322" s="561" t="n"/>
    </row>
    <row r="45323">
      <c r="N45323" s="561" t="n"/>
    </row>
    <row r="45324">
      <c r="N45324" s="561" t="n"/>
    </row>
    <row r="45325">
      <c r="N45325" s="561" t="n"/>
    </row>
    <row r="45326">
      <c r="N45326" s="561" t="n"/>
    </row>
    <row r="45327">
      <c r="N45327" s="561" t="n"/>
    </row>
    <row r="45328">
      <c r="N45328" s="561" t="n"/>
    </row>
    <row r="45329">
      <c r="N45329" s="561" t="n"/>
    </row>
    <row r="45330">
      <c r="N45330" s="561" t="n"/>
    </row>
    <row r="45331">
      <c r="N45331" s="561" t="n"/>
    </row>
    <row r="45332">
      <c r="N45332" s="561" t="n"/>
    </row>
    <row r="45333">
      <c r="N45333" s="561" t="n"/>
    </row>
    <row r="45334">
      <c r="N45334" s="561" t="n"/>
    </row>
    <row r="45335">
      <c r="N45335" s="561" t="n"/>
    </row>
    <row r="45336">
      <c r="N45336" s="561" t="n"/>
    </row>
    <row r="45337">
      <c r="N45337" s="561" t="n"/>
    </row>
    <row r="45338">
      <c r="N45338" s="561" t="n"/>
    </row>
    <row r="45339">
      <c r="N45339" s="561" t="n"/>
    </row>
    <row r="45340">
      <c r="N45340" s="561" t="n"/>
    </row>
    <row r="45341">
      <c r="N45341" s="561" t="n"/>
    </row>
    <row r="45342">
      <c r="N45342" s="561" t="n"/>
    </row>
    <row r="45343">
      <c r="N45343" s="561" t="n"/>
    </row>
    <row r="45344">
      <c r="N45344" s="561" t="n"/>
    </row>
    <row r="45345">
      <c r="N45345" s="561" t="n"/>
    </row>
    <row r="45346">
      <c r="N45346" s="561" t="n"/>
    </row>
    <row r="45347">
      <c r="N45347" s="561" t="n"/>
    </row>
    <row r="45348">
      <c r="N45348" s="561" t="n"/>
    </row>
    <row r="45349">
      <c r="N45349" s="561" t="n"/>
    </row>
    <row r="45350">
      <c r="N45350" s="561" t="n"/>
    </row>
    <row r="45351">
      <c r="N45351" s="561" t="n"/>
    </row>
    <row r="45352">
      <c r="N45352" s="561" t="n"/>
    </row>
    <row r="45353">
      <c r="N45353" s="561" t="n"/>
    </row>
    <row r="45354">
      <c r="N45354" s="561" t="n"/>
    </row>
    <row r="45355">
      <c r="N45355" s="561" t="n"/>
    </row>
    <row r="45356">
      <c r="N45356" s="561" t="n"/>
    </row>
    <row r="45357">
      <c r="N45357" s="561" t="n"/>
    </row>
    <row r="45358">
      <c r="N45358" s="561" t="n"/>
    </row>
    <row r="45359">
      <c r="N45359" s="561" t="n"/>
    </row>
    <row r="45360">
      <c r="N45360" s="561" t="n"/>
    </row>
    <row r="45361">
      <c r="N45361" s="561" t="n"/>
    </row>
    <row r="45362">
      <c r="N45362" s="561" t="n"/>
    </row>
    <row r="45363">
      <c r="N45363" s="561" t="n"/>
    </row>
    <row r="45364">
      <c r="N45364" s="561" t="n"/>
    </row>
    <row r="45365">
      <c r="N45365" s="561" t="n"/>
    </row>
    <row r="45366">
      <c r="N45366" s="561" t="n"/>
    </row>
    <row r="45367">
      <c r="N45367" s="561" t="n"/>
    </row>
    <row r="45368">
      <c r="N45368" s="561" t="n"/>
    </row>
    <row r="45369">
      <c r="N45369" s="561" t="n"/>
    </row>
    <row r="45370">
      <c r="N45370" s="561" t="n"/>
    </row>
    <row r="45371">
      <c r="N45371" s="561" t="n"/>
    </row>
    <row r="45372">
      <c r="N45372" s="561" t="n"/>
    </row>
    <row r="45373">
      <c r="N45373" s="561" t="n"/>
    </row>
    <row r="45374">
      <c r="N45374" s="561" t="n"/>
    </row>
    <row r="45375">
      <c r="N45375" s="561" t="n"/>
    </row>
    <row r="45376">
      <c r="N45376" s="561" t="n"/>
    </row>
    <row r="45377">
      <c r="N45377" s="561" t="n"/>
    </row>
    <row r="45378">
      <c r="N45378" s="561" t="n"/>
    </row>
    <row r="45379">
      <c r="N45379" s="561" t="n"/>
    </row>
    <row r="45380">
      <c r="N45380" s="561" t="n"/>
    </row>
    <row r="45381">
      <c r="N45381" s="561" t="n"/>
    </row>
    <row r="45382">
      <c r="N45382" s="561" t="n"/>
    </row>
    <row r="45383">
      <c r="N45383" s="561" t="n"/>
    </row>
    <row r="45384">
      <c r="N45384" s="561" t="n"/>
    </row>
    <row r="45385">
      <c r="N45385" s="561" t="n"/>
    </row>
    <row r="45386">
      <c r="N45386" s="561" t="n"/>
    </row>
    <row r="45387">
      <c r="N45387" s="561" t="n"/>
    </row>
    <row r="45388">
      <c r="N45388" s="561" t="n"/>
    </row>
    <row r="45389">
      <c r="N45389" s="561" t="n"/>
    </row>
    <row r="45390">
      <c r="N45390" s="561" t="n"/>
    </row>
    <row r="45391">
      <c r="N45391" s="561" t="n"/>
    </row>
    <row r="45392">
      <c r="N45392" s="561" t="n"/>
    </row>
    <row r="45393">
      <c r="N45393" s="561" t="n"/>
    </row>
    <row r="45394">
      <c r="N45394" s="561" t="n"/>
    </row>
    <row r="45395">
      <c r="N45395" s="561" t="n"/>
    </row>
    <row r="45396">
      <c r="N45396" s="561" t="n"/>
    </row>
    <row r="45397">
      <c r="N45397" s="561" t="n"/>
    </row>
    <row r="45398">
      <c r="N45398" s="561" t="n"/>
    </row>
    <row r="45399">
      <c r="N45399" s="561" t="n"/>
    </row>
    <row r="45400">
      <c r="N45400" s="561" t="n"/>
    </row>
    <row r="45401">
      <c r="N45401" s="561" t="n"/>
    </row>
    <row r="45402">
      <c r="N45402" s="561" t="n"/>
    </row>
    <row r="45403">
      <c r="N45403" s="561" t="n"/>
    </row>
    <row r="45404">
      <c r="N45404" s="561" t="n"/>
    </row>
    <row r="45405">
      <c r="N45405" s="561" t="n"/>
    </row>
    <row r="45406">
      <c r="N45406" s="561" t="n"/>
    </row>
    <row r="45407">
      <c r="N45407" s="561" t="n"/>
    </row>
    <row r="45408">
      <c r="N45408" s="561" t="n"/>
    </row>
    <row r="45409">
      <c r="N45409" s="561" t="n"/>
    </row>
    <row r="45410">
      <c r="N45410" s="561" t="n"/>
    </row>
    <row r="45411">
      <c r="N45411" s="561" t="n"/>
    </row>
    <row r="45412">
      <c r="N45412" s="561" t="n"/>
    </row>
    <row r="45413">
      <c r="N45413" s="561" t="n"/>
    </row>
    <row r="45414">
      <c r="N45414" s="561" t="n"/>
    </row>
    <row r="45415">
      <c r="N45415" s="561" t="n"/>
    </row>
    <row r="45416">
      <c r="N45416" s="561" t="n"/>
    </row>
    <row r="45417">
      <c r="N45417" s="561" t="n"/>
    </row>
    <row r="45418">
      <c r="N45418" s="561" t="n"/>
    </row>
    <row r="45419">
      <c r="N45419" s="561" t="n"/>
    </row>
    <row r="45420">
      <c r="N45420" s="561" t="n"/>
    </row>
    <row r="45421">
      <c r="N45421" s="561" t="n"/>
    </row>
    <row r="45422">
      <c r="N45422" s="561" t="n"/>
    </row>
    <row r="45423">
      <c r="N45423" s="561" t="n"/>
    </row>
    <row r="45424">
      <c r="N45424" s="561" t="n"/>
    </row>
    <row r="45425">
      <c r="N45425" s="561" t="n"/>
    </row>
    <row r="45426">
      <c r="N45426" s="561" t="n"/>
    </row>
    <row r="45427">
      <c r="N45427" s="561" t="n"/>
    </row>
    <row r="45428">
      <c r="N45428" s="561" t="n"/>
    </row>
    <row r="45429">
      <c r="N45429" s="561" t="n"/>
    </row>
    <row r="45430">
      <c r="N45430" s="561" t="n"/>
    </row>
    <row r="45431">
      <c r="N45431" s="561" t="n"/>
    </row>
    <row r="45432">
      <c r="N45432" s="561" t="n"/>
    </row>
    <row r="45433">
      <c r="N45433" s="561" t="n"/>
    </row>
    <row r="45434">
      <c r="N45434" s="561" t="n"/>
    </row>
    <row r="45435">
      <c r="N45435" s="561" t="n"/>
    </row>
    <row r="45436">
      <c r="N45436" s="561" t="n"/>
    </row>
    <row r="45437">
      <c r="N45437" s="561" t="n"/>
    </row>
    <row r="45438">
      <c r="N45438" s="561" t="n"/>
    </row>
    <row r="45439">
      <c r="N45439" s="561" t="n"/>
    </row>
    <row r="45440">
      <c r="N45440" s="561" t="n"/>
    </row>
    <row r="45441">
      <c r="N45441" s="561" t="n"/>
    </row>
    <row r="45442">
      <c r="N45442" s="561" t="n"/>
    </row>
    <row r="45443">
      <c r="N45443" s="561" t="n"/>
    </row>
    <row r="45444">
      <c r="N45444" s="561" t="n"/>
    </row>
    <row r="45445">
      <c r="N45445" s="561" t="n"/>
    </row>
    <row r="45446">
      <c r="N45446" s="561" t="n"/>
    </row>
    <row r="45447">
      <c r="N45447" s="561" t="n"/>
    </row>
    <row r="45448">
      <c r="N45448" s="561" t="n"/>
    </row>
    <row r="45449">
      <c r="N45449" s="561" t="n"/>
    </row>
    <row r="45450">
      <c r="N45450" s="561" t="n"/>
    </row>
    <row r="45451">
      <c r="N45451" s="561" t="n"/>
    </row>
    <row r="45452">
      <c r="N45452" s="561" t="n"/>
    </row>
    <row r="45453">
      <c r="N45453" s="561" t="n"/>
    </row>
    <row r="45454">
      <c r="N45454" s="561" t="n"/>
    </row>
    <row r="45455">
      <c r="N45455" s="561" t="n"/>
    </row>
    <row r="45456">
      <c r="N45456" s="561" t="n"/>
    </row>
    <row r="45457">
      <c r="N45457" s="561" t="n"/>
    </row>
    <row r="45458">
      <c r="N45458" s="561" t="n"/>
    </row>
    <row r="45459">
      <c r="N45459" s="561" t="n"/>
    </row>
    <row r="45460">
      <c r="N45460" s="561" t="n"/>
    </row>
    <row r="45461">
      <c r="N45461" s="561" t="n"/>
    </row>
    <row r="45462">
      <c r="N45462" s="561" t="n"/>
    </row>
    <row r="45463">
      <c r="N45463" s="561" t="n"/>
    </row>
    <row r="45464">
      <c r="N45464" s="561" t="n"/>
    </row>
    <row r="45465">
      <c r="N45465" s="561" t="n"/>
    </row>
    <row r="45466">
      <c r="N45466" s="561" t="n"/>
    </row>
    <row r="45467">
      <c r="N45467" s="561" t="n"/>
    </row>
    <row r="45468">
      <c r="N45468" s="561" t="n"/>
    </row>
    <row r="45469">
      <c r="N45469" s="561" t="n"/>
    </row>
    <row r="45470">
      <c r="N45470" s="561" t="n"/>
    </row>
    <row r="45471">
      <c r="N45471" s="561" t="n"/>
    </row>
    <row r="45472">
      <c r="N45472" s="561" t="n"/>
    </row>
    <row r="45473">
      <c r="N45473" s="561" t="n"/>
    </row>
    <row r="45474">
      <c r="N45474" s="561" t="n"/>
    </row>
    <row r="45475">
      <c r="N45475" s="561" t="n"/>
    </row>
    <row r="45476">
      <c r="N45476" s="561" t="n"/>
    </row>
    <row r="45477">
      <c r="N45477" s="561" t="n"/>
    </row>
    <row r="45478">
      <c r="N45478" s="561" t="n"/>
    </row>
    <row r="45479">
      <c r="N45479" s="561" t="n"/>
    </row>
    <row r="45480">
      <c r="N45480" s="561" t="n"/>
    </row>
    <row r="45481">
      <c r="N45481" s="561" t="n"/>
    </row>
    <row r="45482">
      <c r="N45482" s="561" t="n"/>
    </row>
    <row r="45483">
      <c r="N45483" s="561" t="n"/>
    </row>
    <row r="45484">
      <c r="N45484" s="561" t="n"/>
    </row>
    <row r="45485">
      <c r="N45485" s="561" t="n"/>
    </row>
    <row r="45486">
      <c r="N45486" s="561" t="n"/>
    </row>
    <row r="45487">
      <c r="N45487" s="561" t="n"/>
    </row>
    <row r="45488">
      <c r="N45488" s="561" t="n"/>
    </row>
    <row r="45489">
      <c r="N45489" s="561" t="n"/>
    </row>
    <row r="45490">
      <c r="N45490" s="561" t="n"/>
    </row>
    <row r="45491">
      <c r="N45491" s="561" t="n"/>
    </row>
    <row r="45492">
      <c r="N45492" s="561" t="n"/>
    </row>
    <row r="45493">
      <c r="N45493" s="561" t="n"/>
    </row>
    <row r="45494">
      <c r="N45494" s="561" t="n"/>
    </row>
    <row r="45495">
      <c r="N45495" s="561" t="n"/>
    </row>
    <row r="45496">
      <c r="N45496" s="561" t="n"/>
    </row>
    <row r="45497">
      <c r="N45497" s="561" t="n"/>
    </row>
    <row r="45498">
      <c r="N45498" s="561" t="n"/>
    </row>
    <row r="45499">
      <c r="N45499" s="561" t="n"/>
    </row>
    <row r="45500">
      <c r="N45500" s="561" t="n"/>
    </row>
    <row r="45501">
      <c r="N45501" s="561" t="n"/>
    </row>
    <row r="45502">
      <c r="N45502" s="561" t="n"/>
    </row>
    <row r="45503">
      <c r="N45503" s="561" t="n"/>
    </row>
    <row r="45504">
      <c r="N45504" s="561" t="n"/>
    </row>
    <row r="45505">
      <c r="N45505" s="561" t="n"/>
    </row>
    <row r="45506">
      <c r="N45506" s="561" t="n"/>
    </row>
    <row r="45507">
      <c r="N45507" s="561" t="n"/>
    </row>
    <row r="45508">
      <c r="N45508" s="561" t="n"/>
    </row>
    <row r="45509">
      <c r="N45509" s="561" t="n"/>
    </row>
    <row r="45510">
      <c r="N45510" s="561" t="n"/>
    </row>
    <row r="45511">
      <c r="N45511" s="561" t="n"/>
    </row>
    <row r="45512">
      <c r="N45512" s="561" t="n"/>
    </row>
    <row r="45513">
      <c r="N45513" s="561" t="n"/>
    </row>
    <row r="45514">
      <c r="N45514" s="561" t="n"/>
    </row>
    <row r="45515">
      <c r="N45515" s="561" t="n"/>
    </row>
    <row r="45516">
      <c r="N45516" s="561" t="n"/>
    </row>
    <row r="45517">
      <c r="N45517" s="561" t="n"/>
    </row>
    <row r="45518">
      <c r="N45518" s="561" t="n"/>
    </row>
    <row r="45519">
      <c r="N45519" s="561" t="n"/>
    </row>
    <row r="45520">
      <c r="N45520" s="561" t="n"/>
    </row>
    <row r="45521">
      <c r="N45521" s="561" t="n"/>
    </row>
    <row r="45522">
      <c r="N45522" s="561" t="n"/>
    </row>
    <row r="45523">
      <c r="N45523" s="561" t="n"/>
    </row>
    <row r="45524">
      <c r="N45524" s="561" t="n"/>
    </row>
    <row r="45525">
      <c r="N45525" s="561" t="n"/>
    </row>
    <row r="45526">
      <c r="N45526" s="561" t="n"/>
    </row>
    <row r="45527">
      <c r="N45527" s="561" t="n"/>
    </row>
    <row r="45528">
      <c r="N45528" s="561" t="n"/>
    </row>
    <row r="45529">
      <c r="N45529" s="561" t="n"/>
    </row>
    <row r="45530">
      <c r="N45530" s="561" t="n"/>
    </row>
    <row r="45531">
      <c r="N45531" s="561" t="n"/>
    </row>
    <row r="45532">
      <c r="N45532" s="561" t="n"/>
    </row>
    <row r="45533">
      <c r="N45533" s="561" t="n"/>
    </row>
    <row r="45534">
      <c r="N45534" s="561" t="n"/>
    </row>
    <row r="45535">
      <c r="N45535" s="561" t="n"/>
    </row>
    <row r="45536">
      <c r="N45536" s="561" t="n"/>
    </row>
    <row r="45537">
      <c r="N45537" s="561" t="n"/>
    </row>
    <row r="45538">
      <c r="N45538" s="561" t="n"/>
    </row>
    <row r="45539">
      <c r="N45539" s="561" t="n"/>
    </row>
    <row r="45540">
      <c r="N45540" s="561" t="n"/>
    </row>
    <row r="45541">
      <c r="N45541" s="561" t="n"/>
    </row>
    <row r="45542">
      <c r="N45542" s="561" t="n"/>
    </row>
    <row r="45543">
      <c r="N45543" s="561" t="n"/>
    </row>
    <row r="45544">
      <c r="N45544" s="561" t="n"/>
    </row>
    <row r="45545">
      <c r="N45545" s="561" t="n"/>
    </row>
    <row r="45546">
      <c r="N45546" s="561" t="n"/>
    </row>
    <row r="45547">
      <c r="N45547" s="561" t="n"/>
    </row>
    <row r="45548">
      <c r="N45548" s="561" t="n"/>
    </row>
    <row r="45549">
      <c r="N45549" s="561" t="n"/>
    </row>
    <row r="45550">
      <c r="N45550" s="561" t="n"/>
    </row>
    <row r="45551">
      <c r="N45551" s="561" t="n"/>
    </row>
    <row r="45552">
      <c r="N45552" s="561" t="n"/>
    </row>
    <row r="45553">
      <c r="N45553" s="561" t="n"/>
    </row>
    <row r="45554">
      <c r="N45554" s="561" t="n"/>
    </row>
    <row r="45555">
      <c r="N45555" s="561" t="n"/>
    </row>
    <row r="45556">
      <c r="N45556" s="561" t="n"/>
    </row>
    <row r="45557">
      <c r="N45557" s="561" t="n"/>
    </row>
    <row r="45558">
      <c r="N45558" s="561" t="n"/>
    </row>
    <row r="45559">
      <c r="N45559" s="561" t="n"/>
    </row>
    <row r="45560">
      <c r="N45560" s="561" t="n"/>
    </row>
    <row r="45561">
      <c r="N45561" s="561" t="n"/>
    </row>
    <row r="45562">
      <c r="N45562" s="561" t="n"/>
    </row>
    <row r="45563">
      <c r="N45563" s="561" t="n"/>
    </row>
    <row r="45564">
      <c r="N45564" s="561" t="n"/>
    </row>
    <row r="45565">
      <c r="N45565" s="561" t="n"/>
    </row>
    <row r="45566">
      <c r="N45566" s="561" t="n"/>
    </row>
    <row r="45567">
      <c r="N45567" s="561" t="n"/>
    </row>
    <row r="45568">
      <c r="N45568" s="561" t="n"/>
    </row>
    <row r="45569">
      <c r="N45569" s="561" t="n"/>
    </row>
    <row r="45570">
      <c r="N45570" s="561" t="n"/>
    </row>
    <row r="45571">
      <c r="N45571" s="561" t="n"/>
    </row>
    <row r="45572">
      <c r="N45572" s="561" t="n"/>
    </row>
    <row r="45573">
      <c r="N45573" s="561" t="n"/>
    </row>
    <row r="45574">
      <c r="N45574" s="561" t="n"/>
    </row>
    <row r="45575">
      <c r="N45575" s="561" t="n"/>
    </row>
    <row r="45576">
      <c r="N45576" s="561" t="n"/>
    </row>
    <row r="45577">
      <c r="N45577" s="561" t="n"/>
    </row>
    <row r="45578">
      <c r="N45578" s="561" t="n"/>
    </row>
    <row r="45579">
      <c r="N45579" s="561" t="n"/>
    </row>
    <row r="45580">
      <c r="N45580" s="561" t="n"/>
    </row>
    <row r="45581">
      <c r="N45581" s="561" t="n"/>
    </row>
    <row r="45582">
      <c r="N45582" s="561" t="n"/>
    </row>
    <row r="45583">
      <c r="N45583" s="561" t="n"/>
    </row>
    <row r="45584">
      <c r="N45584" s="561" t="n"/>
    </row>
    <row r="45585">
      <c r="N45585" s="561" t="n"/>
    </row>
    <row r="45586">
      <c r="N45586" s="561" t="n"/>
    </row>
    <row r="45587">
      <c r="N45587" s="561" t="n"/>
    </row>
    <row r="45588">
      <c r="N45588" s="561" t="n"/>
    </row>
    <row r="45589">
      <c r="N45589" s="561" t="n"/>
    </row>
    <row r="45590">
      <c r="N45590" s="561" t="n"/>
    </row>
    <row r="45591">
      <c r="N45591" s="561" t="n"/>
    </row>
    <row r="45592">
      <c r="N45592" s="561" t="n"/>
    </row>
    <row r="45593">
      <c r="N45593" s="561" t="n"/>
    </row>
    <row r="45594">
      <c r="N45594" s="561" t="n"/>
    </row>
    <row r="45595">
      <c r="N45595" s="561" t="n"/>
    </row>
    <row r="45596">
      <c r="N45596" s="561" t="n"/>
    </row>
    <row r="45597">
      <c r="N45597" s="561" t="n"/>
    </row>
    <row r="45598">
      <c r="N45598" s="561" t="n"/>
    </row>
    <row r="45599">
      <c r="N45599" s="561" t="n"/>
    </row>
    <row r="45600">
      <c r="N45600" s="561" t="n"/>
    </row>
    <row r="45601">
      <c r="N45601" s="561" t="n"/>
    </row>
    <row r="45602">
      <c r="N45602" s="561" t="n"/>
    </row>
    <row r="45603">
      <c r="N45603" s="561" t="n"/>
    </row>
    <row r="45604">
      <c r="N45604" s="561" t="n"/>
    </row>
    <row r="45605">
      <c r="N45605" s="561" t="n"/>
    </row>
    <row r="45606">
      <c r="N45606" s="561" t="n"/>
    </row>
    <row r="45607">
      <c r="N45607" s="561" t="n"/>
    </row>
    <row r="45608">
      <c r="N45608" s="561" t="n"/>
    </row>
    <row r="45609">
      <c r="N45609" s="561" t="n"/>
    </row>
    <row r="45610">
      <c r="N45610" s="561" t="n"/>
    </row>
    <row r="45611">
      <c r="N45611" s="561" t="n"/>
    </row>
    <row r="45612">
      <c r="N45612" s="561" t="n"/>
    </row>
    <row r="45613">
      <c r="N45613" s="561" t="n"/>
    </row>
    <row r="45614">
      <c r="N45614" s="561" t="n"/>
    </row>
    <row r="45615">
      <c r="N45615" s="561" t="n"/>
    </row>
    <row r="45616">
      <c r="N45616" s="561" t="n"/>
    </row>
    <row r="45617">
      <c r="N45617" s="561" t="n"/>
    </row>
    <row r="45618">
      <c r="N45618" s="561" t="n"/>
    </row>
    <row r="45619">
      <c r="N45619" s="561" t="n"/>
    </row>
    <row r="45620">
      <c r="N45620" s="561" t="n"/>
    </row>
    <row r="45621">
      <c r="N45621" s="561" t="n"/>
    </row>
    <row r="45622">
      <c r="N45622" s="561" t="n"/>
    </row>
    <row r="45623">
      <c r="N45623" s="561" t="n"/>
    </row>
    <row r="45624">
      <c r="N45624" s="561" t="n"/>
    </row>
    <row r="45625">
      <c r="N45625" s="561" t="n"/>
    </row>
    <row r="45626">
      <c r="N45626" s="561" t="n"/>
    </row>
    <row r="45627">
      <c r="N45627" s="561" t="n"/>
    </row>
    <row r="45628">
      <c r="N45628" s="561" t="n"/>
    </row>
    <row r="45629">
      <c r="N45629" s="561" t="n"/>
    </row>
    <row r="45630">
      <c r="N45630" s="561" t="n"/>
    </row>
    <row r="45631">
      <c r="N45631" s="561" t="n"/>
    </row>
    <row r="45632">
      <c r="N45632" s="561" t="n"/>
    </row>
    <row r="45633">
      <c r="N45633" s="561" t="n"/>
    </row>
    <row r="45634">
      <c r="N45634" s="561" t="n"/>
    </row>
    <row r="45635">
      <c r="N45635" s="561" t="n"/>
    </row>
    <row r="45636">
      <c r="N45636" s="561" t="n"/>
    </row>
    <row r="45637">
      <c r="N45637" s="561" t="n"/>
    </row>
    <row r="45638">
      <c r="N45638" s="561" t="n"/>
    </row>
    <row r="45639">
      <c r="N45639" s="561" t="n"/>
    </row>
    <row r="45640">
      <c r="N45640" s="561" t="n"/>
    </row>
    <row r="45641">
      <c r="N45641" s="561" t="n"/>
    </row>
    <row r="45642">
      <c r="N45642" s="561" t="n"/>
    </row>
    <row r="45643">
      <c r="N45643" s="561" t="n"/>
    </row>
    <row r="45644">
      <c r="N45644" s="561" t="n"/>
    </row>
    <row r="45645">
      <c r="N45645" s="561" t="n"/>
    </row>
    <row r="45646">
      <c r="N45646" s="561" t="n"/>
    </row>
    <row r="45647">
      <c r="N45647" s="561" t="n"/>
    </row>
    <row r="45648">
      <c r="N45648" s="561" t="n"/>
    </row>
    <row r="45649">
      <c r="N45649" s="561" t="n"/>
    </row>
    <row r="45650">
      <c r="N45650" s="561" t="n"/>
    </row>
    <row r="45651">
      <c r="N45651" s="561" t="n"/>
    </row>
    <row r="45652">
      <c r="N45652" s="561" t="n"/>
    </row>
    <row r="45653">
      <c r="N45653" s="561" t="n"/>
    </row>
    <row r="45654">
      <c r="N45654" s="561" t="n"/>
    </row>
    <row r="45655">
      <c r="N45655" s="561" t="n"/>
    </row>
    <row r="45656">
      <c r="N45656" s="561" t="n"/>
    </row>
    <row r="45657">
      <c r="N45657" s="561" t="n"/>
    </row>
    <row r="45658">
      <c r="N45658" s="561" t="n"/>
    </row>
    <row r="45659">
      <c r="N45659" s="561" t="n"/>
    </row>
    <row r="45660">
      <c r="N45660" s="561" t="n"/>
    </row>
    <row r="45661">
      <c r="N45661" s="561" t="n"/>
    </row>
    <row r="45662">
      <c r="N45662" s="561" t="n"/>
    </row>
    <row r="45663">
      <c r="N45663" s="561" t="n"/>
    </row>
    <row r="45664">
      <c r="N45664" s="561" t="n"/>
    </row>
    <row r="45665">
      <c r="N45665" s="561" t="n"/>
    </row>
    <row r="45666">
      <c r="N45666" s="561" t="n"/>
    </row>
    <row r="45667">
      <c r="N45667" s="561" t="n"/>
    </row>
    <row r="45668">
      <c r="N45668" s="561" t="n"/>
    </row>
    <row r="45669">
      <c r="N45669" s="561" t="n"/>
    </row>
    <row r="45670">
      <c r="N45670" s="561" t="n"/>
    </row>
    <row r="45671">
      <c r="N45671" s="561" t="n"/>
    </row>
    <row r="45672">
      <c r="N45672" s="561" t="n"/>
    </row>
    <row r="45673">
      <c r="N45673" s="561" t="n"/>
    </row>
    <row r="45674">
      <c r="N45674" s="561" t="n"/>
    </row>
    <row r="45675">
      <c r="N45675" s="561" t="n"/>
    </row>
    <row r="45676">
      <c r="N45676" s="561" t="n"/>
    </row>
    <row r="45677">
      <c r="N45677" s="561" t="n"/>
    </row>
    <row r="45678">
      <c r="N45678" s="561" t="n"/>
    </row>
    <row r="45679">
      <c r="N45679" s="561" t="n"/>
    </row>
    <row r="45680">
      <c r="N45680" s="561" t="n"/>
    </row>
    <row r="45681">
      <c r="N45681" s="561" t="n"/>
    </row>
    <row r="45682">
      <c r="N45682" s="561" t="n"/>
    </row>
    <row r="45683">
      <c r="N45683" s="561" t="n"/>
    </row>
    <row r="45684">
      <c r="N45684" s="561" t="n"/>
    </row>
    <row r="45685">
      <c r="N45685" s="561" t="n"/>
    </row>
    <row r="45686">
      <c r="N45686" s="561" t="n"/>
    </row>
    <row r="45687">
      <c r="N45687" s="561" t="n"/>
    </row>
    <row r="45688">
      <c r="N45688" s="561" t="n"/>
    </row>
    <row r="45689">
      <c r="N45689" s="561" t="n"/>
    </row>
    <row r="45690">
      <c r="N45690" s="561" t="n"/>
    </row>
    <row r="45691">
      <c r="N45691" s="561" t="n"/>
    </row>
    <row r="45692">
      <c r="N45692" s="561" t="n"/>
    </row>
    <row r="45693">
      <c r="N45693" s="561" t="n"/>
    </row>
    <row r="45694">
      <c r="N45694" s="561" t="n"/>
    </row>
    <row r="45695">
      <c r="N45695" s="561" t="n"/>
    </row>
    <row r="45696">
      <c r="N45696" s="561" t="n"/>
    </row>
    <row r="45697">
      <c r="N45697" s="561" t="n"/>
    </row>
    <row r="45698">
      <c r="N45698" s="561" t="n"/>
    </row>
    <row r="45699">
      <c r="N45699" s="561" t="n"/>
    </row>
    <row r="45700">
      <c r="N45700" s="561" t="n"/>
    </row>
    <row r="45701">
      <c r="N45701" s="561" t="n"/>
    </row>
    <row r="45702">
      <c r="N45702" s="561" t="n"/>
    </row>
    <row r="45703">
      <c r="N45703" s="561" t="n"/>
    </row>
    <row r="45704">
      <c r="N45704" s="561" t="n"/>
    </row>
    <row r="45705">
      <c r="N45705" s="561" t="n"/>
    </row>
    <row r="45706">
      <c r="N45706" s="561" t="n"/>
    </row>
    <row r="45707">
      <c r="N45707" s="561" t="n"/>
    </row>
    <row r="45708">
      <c r="N45708" s="561" t="n"/>
    </row>
    <row r="45709">
      <c r="N45709" s="561" t="n"/>
    </row>
    <row r="45710">
      <c r="N45710" s="561" t="n"/>
    </row>
    <row r="45711">
      <c r="N45711" s="561" t="n"/>
    </row>
    <row r="45712">
      <c r="N45712" s="561" t="n"/>
    </row>
    <row r="45713">
      <c r="N45713" s="561" t="n"/>
    </row>
    <row r="45714">
      <c r="N45714" s="561" t="n"/>
    </row>
    <row r="45715">
      <c r="N45715" s="561" t="n"/>
    </row>
    <row r="45716">
      <c r="N45716" s="561" t="n"/>
    </row>
    <row r="45717">
      <c r="N45717" s="561" t="n"/>
    </row>
    <row r="45718">
      <c r="N45718" s="561" t="n"/>
    </row>
    <row r="45719">
      <c r="N45719" s="561" t="n"/>
    </row>
    <row r="45720">
      <c r="N45720" s="561" t="n"/>
    </row>
    <row r="45721">
      <c r="N45721" s="561" t="n"/>
    </row>
    <row r="45722">
      <c r="N45722" s="561" t="n"/>
    </row>
    <row r="45723">
      <c r="N45723" s="561" t="n"/>
    </row>
    <row r="45724">
      <c r="N45724" s="561" t="n"/>
    </row>
    <row r="45725">
      <c r="N45725" s="561" t="n"/>
    </row>
    <row r="45726">
      <c r="N45726" s="561" t="n"/>
    </row>
    <row r="45727">
      <c r="N45727" s="561" t="n"/>
    </row>
    <row r="45728">
      <c r="N45728" s="561" t="n"/>
    </row>
    <row r="45729">
      <c r="N45729" s="561" t="n"/>
    </row>
    <row r="45730">
      <c r="N45730" s="561" t="n"/>
    </row>
    <row r="45731">
      <c r="N45731" s="561" t="n"/>
    </row>
    <row r="45732">
      <c r="N45732" s="561" t="n"/>
    </row>
    <row r="45733">
      <c r="N45733" s="561" t="n"/>
    </row>
    <row r="45734">
      <c r="N45734" s="561" t="n"/>
    </row>
    <row r="45735">
      <c r="N45735" s="561" t="n"/>
    </row>
    <row r="45736">
      <c r="N45736" s="561" t="n"/>
    </row>
    <row r="45737">
      <c r="N45737" s="561" t="n"/>
    </row>
    <row r="45738">
      <c r="N45738" s="561" t="n"/>
    </row>
    <row r="45739">
      <c r="N45739" s="561" t="n"/>
    </row>
    <row r="45740">
      <c r="N45740" s="561" t="n"/>
    </row>
    <row r="45741">
      <c r="N45741" s="561" t="n"/>
    </row>
    <row r="45742">
      <c r="N45742" s="561" t="n"/>
    </row>
    <row r="45743">
      <c r="N45743" s="561" t="n"/>
    </row>
    <row r="45744">
      <c r="N45744" s="561" t="n"/>
    </row>
    <row r="45745">
      <c r="N45745" s="561" t="n"/>
    </row>
    <row r="45746">
      <c r="N45746" s="561" t="n"/>
    </row>
    <row r="45747">
      <c r="N45747" s="561" t="n"/>
    </row>
    <row r="45748">
      <c r="N45748" s="561" t="n"/>
    </row>
    <row r="45749">
      <c r="N45749" s="561" t="n"/>
    </row>
    <row r="45750">
      <c r="N45750" s="561" t="n"/>
    </row>
    <row r="45751">
      <c r="N45751" s="561" t="n"/>
    </row>
    <row r="45752">
      <c r="N45752" s="561" t="n"/>
    </row>
    <row r="45753">
      <c r="N45753" s="561" t="n"/>
    </row>
    <row r="45754">
      <c r="N45754" s="561" t="n"/>
    </row>
    <row r="45755">
      <c r="N45755" s="561" t="n"/>
    </row>
    <row r="45756">
      <c r="N45756" s="561" t="n"/>
    </row>
    <row r="45757">
      <c r="N45757" s="561" t="n"/>
    </row>
    <row r="45758">
      <c r="N45758" s="561" t="n"/>
    </row>
    <row r="45759">
      <c r="N45759" s="561" t="n"/>
    </row>
    <row r="45760">
      <c r="N45760" s="561" t="n"/>
    </row>
    <row r="45761">
      <c r="N45761" s="561" t="n"/>
    </row>
    <row r="45762">
      <c r="N45762" s="561" t="n"/>
    </row>
    <row r="45763">
      <c r="N45763" s="561" t="n"/>
    </row>
    <row r="45764">
      <c r="N45764" s="561" t="n"/>
    </row>
    <row r="45765">
      <c r="N45765" s="561" t="n"/>
    </row>
    <row r="45766">
      <c r="N45766" s="561" t="n"/>
    </row>
    <row r="45767">
      <c r="N45767" s="561" t="n"/>
    </row>
    <row r="45768">
      <c r="N45768" s="561" t="n"/>
    </row>
    <row r="45769">
      <c r="N45769" s="561" t="n"/>
    </row>
    <row r="45770">
      <c r="N45770" s="561" t="n"/>
    </row>
    <row r="45771">
      <c r="N45771" s="561" t="n"/>
    </row>
    <row r="45772">
      <c r="N45772" s="561" t="n"/>
    </row>
    <row r="45773">
      <c r="N45773" s="561" t="n"/>
    </row>
    <row r="45774">
      <c r="N45774" s="561" t="n"/>
    </row>
    <row r="45775">
      <c r="N45775" s="561" t="n"/>
    </row>
    <row r="45776">
      <c r="N45776" s="561" t="n"/>
    </row>
    <row r="45777">
      <c r="N45777" s="561" t="n"/>
    </row>
    <row r="45778">
      <c r="N45778" s="561" t="n"/>
    </row>
    <row r="45779">
      <c r="N45779" s="561" t="n"/>
    </row>
    <row r="45780">
      <c r="N45780" s="561" t="n"/>
    </row>
    <row r="45781">
      <c r="N45781" s="561" t="n"/>
    </row>
    <row r="45782">
      <c r="N45782" s="561" t="n"/>
    </row>
    <row r="45783">
      <c r="N45783" s="561" t="n"/>
    </row>
    <row r="45784">
      <c r="N45784" s="561" t="n"/>
    </row>
    <row r="45785">
      <c r="N45785" s="561" t="n"/>
    </row>
    <row r="45786">
      <c r="N45786" s="561" t="n"/>
    </row>
    <row r="45787">
      <c r="N45787" s="561" t="n"/>
    </row>
    <row r="45788">
      <c r="N45788" s="561" t="n"/>
    </row>
    <row r="45789">
      <c r="N45789" s="561" t="n"/>
    </row>
    <row r="45790">
      <c r="N45790" s="561" t="n"/>
    </row>
    <row r="45791">
      <c r="N45791" s="561" t="n"/>
    </row>
    <row r="45792">
      <c r="N45792" s="561" t="n"/>
    </row>
    <row r="45793">
      <c r="N45793" s="561" t="n"/>
    </row>
    <row r="45794">
      <c r="N45794" s="561" t="n"/>
    </row>
    <row r="45795">
      <c r="N45795" s="561" t="n"/>
    </row>
    <row r="45796">
      <c r="N45796" s="561" t="n"/>
    </row>
    <row r="45797">
      <c r="N45797" s="561" t="n"/>
    </row>
    <row r="45798">
      <c r="N45798" s="561" t="n"/>
    </row>
    <row r="45799">
      <c r="N45799" s="561" t="n"/>
    </row>
    <row r="45800">
      <c r="N45800" s="561" t="n"/>
    </row>
    <row r="45801">
      <c r="N45801" s="561" t="n"/>
    </row>
    <row r="45802">
      <c r="N45802" s="561" t="n"/>
    </row>
    <row r="45803">
      <c r="N45803" s="561" t="n"/>
    </row>
    <row r="45804">
      <c r="N45804" s="561" t="n"/>
    </row>
    <row r="45805">
      <c r="N45805" s="561" t="n"/>
    </row>
    <row r="45806">
      <c r="N45806" s="561" t="n"/>
    </row>
    <row r="45807">
      <c r="N45807" s="561" t="n"/>
    </row>
    <row r="45808">
      <c r="N45808" s="561" t="n"/>
    </row>
    <row r="45809">
      <c r="N45809" s="561" t="n"/>
    </row>
    <row r="45810">
      <c r="N45810" s="561" t="n"/>
    </row>
    <row r="45811">
      <c r="N45811" s="561" t="n"/>
    </row>
    <row r="45812">
      <c r="N45812" s="561" t="n"/>
    </row>
    <row r="45813">
      <c r="N45813" s="561" t="n"/>
    </row>
    <row r="45814">
      <c r="N45814" s="561" t="n"/>
    </row>
    <row r="45815">
      <c r="N45815" s="561" t="n"/>
    </row>
    <row r="45816">
      <c r="N45816" s="561" t="n"/>
    </row>
    <row r="45817">
      <c r="N45817" s="561" t="n"/>
    </row>
    <row r="45818">
      <c r="N45818" s="561" t="n"/>
    </row>
    <row r="45819">
      <c r="N45819" s="561" t="n"/>
    </row>
    <row r="45820">
      <c r="N45820" s="561" t="n"/>
    </row>
    <row r="45821">
      <c r="N45821" s="561" t="n"/>
    </row>
    <row r="45822">
      <c r="N45822" s="561" t="n"/>
    </row>
    <row r="45823">
      <c r="N45823" s="561" t="n"/>
    </row>
    <row r="45824">
      <c r="N45824" s="561" t="n"/>
    </row>
    <row r="45825">
      <c r="N45825" s="561" t="n"/>
    </row>
    <row r="45826">
      <c r="N45826" s="561" t="n"/>
    </row>
    <row r="45827">
      <c r="N45827" s="561" t="n"/>
    </row>
    <row r="45828">
      <c r="N45828" s="561" t="n"/>
    </row>
    <row r="45829">
      <c r="N45829" s="561" t="n"/>
    </row>
    <row r="45830">
      <c r="N45830" s="561" t="n"/>
    </row>
    <row r="45831">
      <c r="N45831" s="561" t="n"/>
    </row>
    <row r="45832">
      <c r="N45832" s="561" t="n"/>
    </row>
    <row r="45833">
      <c r="N45833" s="561" t="n"/>
    </row>
    <row r="45834">
      <c r="N45834" s="561" t="n"/>
    </row>
    <row r="45835">
      <c r="N45835" s="561" t="n"/>
    </row>
    <row r="45836">
      <c r="N45836" s="561" t="n"/>
    </row>
    <row r="45837">
      <c r="N45837" s="561" t="n"/>
    </row>
    <row r="45838">
      <c r="N45838" s="561" t="n"/>
    </row>
    <row r="45839">
      <c r="N45839" s="561" t="n"/>
    </row>
    <row r="45840">
      <c r="N45840" s="561" t="n"/>
    </row>
    <row r="45841">
      <c r="N45841" s="561" t="n"/>
    </row>
    <row r="45842">
      <c r="N45842" s="561" t="n"/>
    </row>
    <row r="45843">
      <c r="N45843" s="561" t="n"/>
    </row>
    <row r="45844">
      <c r="N45844" s="561" t="n"/>
    </row>
    <row r="45845">
      <c r="N45845" s="561" t="n"/>
    </row>
    <row r="45846">
      <c r="N45846" s="561" t="n"/>
    </row>
    <row r="45847">
      <c r="N45847" s="561" t="n"/>
    </row>
    <row r="45848">
      <c r="N45848" s="561" t="n"/>
    </row>
    <row r="45849">
      <c r="N45849" s="561" t="n"/>
    </row>
    <row r="45850">
      <c r="N45850" s="561" t="n"/>
    </row>
    <row r="45851">
      <c r="N45851" s="561" t="n"/>
    </row>
    <row r="45852">
      <c r="N45852" s="561" t="n"/>
    </row>
    <row r="45853">
      <c r="N45853" s="561" t="n"/>
    </row>
    <row r="45854">
      <c r="N45854" s="561" t="n"/>
    </row>
    <row r="45855">
      <c r="N45855" s="561" t="n"/>
    </row>
    <row r="45856">
      <c r="N45856" s="561" t="n"/>
    </row>
    <row r="45857">
      <c r="N45857" s="561" t="n"/>
    </row>
    <row r="45858">
      <c r="N45858" s="561" t="n"/>
    </row>
    <row r="45859">
      <c r="N45859" s="561" t="n"/>
    </row>
    <row r="45860">
      <c r="N45860" s="561" t="n"/>
    </row>
    <row r="45861">
      <c r="N45861" s="561" t="n"/>
    </row>
    <row r="45862">
      <c r="N45862" s="561" t="n"/>
    </row>
    <row r="45863">
      <c r="N45863" s="561" t="n"/>
    </row>
    <row r="45864">
      <c r="N45864" s="561" t="n"/>
    </row>
    <row r="45865">
      <c r="N45865" s="561" t="n"/>
    </row>
    <row r="45866">
      <c r="N45866" s="561" t="n"/>
    </row>
    <row r="45867">
      <c r="N45867" s="561" t="n"/>
    </row>
    <row r="45868">
      <c r="N45868" s="561" t="n"/>
    </row>
    <row r="45869">
      <c r="N45869" s="561" t="n"/>
    </row>
    <row r="45870">
      <c r="N45870" s="561" t="n"/>
    </row>
    <row r="45871">
      <c r="N45871" s="561" t="n"/>
    </row>
    <row r="45872">
      <c r="N45872" s="561" t="n"/>
    </row>
    <row r="45873">
      <c r="N45873" s="561" t="n"/>
    </row>
    <row r="45874">
      <c r="N45874" s="561" t="n"/>
    </row>
    <row r="45875">
      <c r="N45875" s="561" t="n"/>
    </row>
    <row r="45876">
      <c r="N45876" s="561" t="n"/>
    </row>
    <row r="45877">
      <c r="N45877" s="561" t="n"/>
    </row>
    <row r="45878">
      <c r="N45878" s="561" t="n"/>
    </row>
    <row r="45879">
      <c r="N45879" s="561" t="n"/>
    </row>
    <row r="45880">
      <c r="N45880" s="561" t="n"/>
    </row>
    <row r="45881">
      <c r="N45881" s="561" t="n"/>
    </row>
    <row r="45882">
      <c r="N45882" s="561" t="n"/>
    </row>
    <row r="45883">
      <c r="N45883" s="561" t="n"/>
    </row>
    <row r="45884">
      <c r="N45884" s="561" t="n"/>
    </row>
    <row r="45885">
      <c r="N45885" s="561" t="n"/>
    </row>
    <row r="45886">
      <c r="N45886" s="561" t="n"/>
    </row>
    <row r="45887">
      <c r="N45887" s="561" t="n"/>
    </row>
    <row r="45888">
      <c r="N45888" s="561" t="n"/>
    </row>
    <row r="45889">
      <c r="N45889" s="561" t="n"/>
    </row>
    <row r="45890">
      <c r="N45890" s="561" t="n"/>
    </row>
    <row r="45891">
      <c r="N45891" s="561" t="n"/>
    </row>
    <row r="45892">
      <c r="N45892" s="561" t="n"/>
    </row>
    <row r="45893">
      <c r="N45893" s="561" t="n"/>
    </row>
    <row r="45894">
      <c r="N45894" s="561" t="n"/>
    </row>
    <row r="45895">
      <c r="N45895" s="561" t="n"/>
    </row>
    <row r="45896">
      <c r="N45896" s="561" t="n"/>
    </row>
    <row r="45897">
      <c r="N45897" s="561" t="n"/>
    </row>
    <row r="45898">
      <c r="N45898" s="561" t="n"/>
    </row>
    <row r="45899">
      <c r="N45899" s="561" t="n"/>
    </row>
    <row r="45900">
      <c r="N45900" s="561" t="n"/>
    </row>
    <row r="45901">
      <c r="N45901" s="561" t="n"/>
    </row>
    <row r="45902">
      <c r="N45902" s="561" t="n"/>
    </row>
    <row r="45903">
      <c r="N45903" s="561" t="n"/>
    </row>
    <row r="45904">
      <c r="N45904" s="561" t="n"/>
    </row>
    <row r="45905">
      <c r="N45905" s="561" t="n"/>
    </row>
    <row r="45906">
      <c r="N45906" s="561" t="n"/>
    </row>
    <row r="45907">
      <c r="N45907" s="561" t="n"/>
    </row>
    <row r="45908">
      <c r="N45908" s="561" t="n"/>
    </row>
    <row r="45909">
      <c r="N45909" s="561" t="n"/>
    </row>
    <row r="45910">
      <c r="N45910" s="561" t="n"/>
    </row>
    <row r="45911">
      <c r="N45911" s="561" t="n"/>
    </row>
    <row r="45912">
      <c r="N45912" s="561" t="n"/>
    </row>
    <row r="45913">
      <c r="N45913" s="561" t="n"/>
    </row>
    <row r="45914">
      <c r="N45914" s="561" t="n"/>
    </row>
    <row r="45915">
      <c r="N45915" s="561" t="n"/>
    </row>
    <row r="45916">
      <c r="N45916" s="561" t="n"/>
    </row>
    <row r="45917">
      <c r="N45917" s="561" t="n"/>
    </row>
    <row r="45918">
      <c r="N45918" s="561" t="n"/>
    </row>
    <row r="45919">
      <c r="N45919" s="561" t="n"/>
    </row>
    <row r="45920">
      <c r="N45920" s="561" t="n"/>
    </row>
    <row r="45921">
      <c r="N45921" s="561" t="n"/>
    </row>
    <row r="45922">
      <c r="N45922" s="561" t="n"/>
    </row>
    <row r="45923">
      <c r="N45923" s="561" t="n"/>
    </row>
    <row r="45924">
      <c r="N45924" s="561" t="n"/>
    </row>
    <row r="45925">
      <c r="N45925" s="561" t="n"/>
    </row>
    <row r="45926">
      <c r="N45926" s="561" t="n"/>
    </row>
    <row r="45927">
      <c r="N45927" s="561" t="n"/>
    </row>
    <row r="45928">
      <c r="N45928" s="561" t="n"/>
    </row>
    <row r="45929">
      <c r="N45929" s="561" t="n"/>
    </row>
    <row r="45930">
      <c r="N45930" s="561" t="n"/>
    </row>
    <row r="45931">
      <c r="N45931" s="561" t="n"/>
    </row>
    <row r="45932">
      <c r="N45932" s="561" t="n"/>
    </row>
    <row r="45933">
      <c r="N45933" s="561" t="n"/>
    </row>
    <row r="45934">
      <c r="N45934" s="561" t="n"/>
    </row>
    <row r="45935">
      <c r="N45935" s="561" t="n"/>
    </row>
    <row r="45936">
      <c r="N45936" s="561" t="n"/>
    </row>
    <row r="45937">
      <c r="N45937" s="561" t="n"/>
    </row>
    <row r="45938">
      <c r="N45938" s="561" t="n"/>
    </row>
    <row r="45939">
      <c r="N45939" s="561" t="n"/>
    </row>
    <row r="45940">
      <c r="N45940" s="561" t="n"/>
    </row>
    <row r="45941">
      <c r="N45941" s="561" t="n"/>
    </row>
    <row r="45942">
      <c r="N45942" s="561" t="n"/>
    </row>
    <row r="45943">
      <c r="N45943" s="561" t="n"/>
    </row>
    <row r="45944">
      <c r="N45944" s="561" t="n"/>
    </row>
    <row r="45945">
      <c r="N45945" s="561" t="n"/>
    </row>
    <row r="45946">
      <c r="N45946" s="561" t="n"/>
    </row>
    <row r="45947">
      <c r="N45947" s="561" t="n"/>
    </row>
    <row r="45948">
      <c r="N45948" s="561" t="n"/>
    </row>
    <row r="45949">
      <c r="N45949" s="561" t="n"/>
    </row>
    <row r="45950">
      <c r="N45950" s="561" t="n"/>
    </row>
    <row r="45951">
      <c r="N45951" s="561" t="n"/>
    </row>
    <row r="45952">
      <c r="N45952" s="561" t="n"/>
    </row>
    <row r="45953">
      <c r="N45953" s="561" t="n"/>
    </row>
    <row r="45954">
      <c r="N45954" s="561" t="n"/>
    </row>
    <row r="45955">
      <c r="N45955" s="561" t="n"/>
    </row>
    <row r="45956">
      <c r="N45956" s="561" t="n"/>
    </row>
    <row r="45957">
      <c r="N45957" s="561" t="n"/>
    </row>
    <row r="45958">
      <c r="N45958" s="561" t="n"/>
    </row>
    <row r="45959">
      <c r="N45959" s="561" t="n"/>
    </row>
    <row r="45960">
      <c r="N45960" s="561" t="n"/>
    </row>
    <row r="45961">
      <c r="N45961" s="561" t="n"/>
    </row>
    <row r="45962">
      <c r="N45962" s="561" t="n"/>
    </row>
    <row r="45963">
      <c r="N45963" s="561" t="n"/>
    </row>
    <row r="45964">
      <c r="N45964" s="561" t="n"/>
    </row>
    <row r="45965">
      <c r="N45965" s="561" t="n"/>
    </row>
    <row r="45966">
      <c r="N45966" s="561" t="n"/>
    </row>
    <row r="45967">
      <c r="N45967" s="561" t="n"/>
    </row>
    <row r="45968">
      <c r="N45968" s="561" t="n"/>
    </row>
    <row r="45969">
      <c r="N45969" s="561" t="n"/>
    </row>
    <row r="45970">
      <c r="N45970" s="561" t="n"/>
    </row>
    <row r="45971">
      <c r="N45971" s="561" t="n"/>
    </row>
    <row r="45972">
      <c r="N45972" s="561" t="n"/>
    </row>
    <row r="45973">
      <c r="N45973" s="561" t="n"/>
    </row>
    <row r="45974">
      <c r="N45974" s="561" t="n"/>
    </row>
    <row r="45975">
      <c r="N45975" s="561" t="n"/>
    </row>
    <row r="45976">
      <c r="N45976" s="561" t="n"/>
    </row>
    <row r="45977">
      <c r="N45977" s="561" t="n"/>
    </row>
    <row r="45978">
      <c r="N45978" s="561" t="n"/>
    </row>
    <row r="45979">
      <c r="N45979" s="561" t="n"/>
    </row>
    <row r="45980">
      <c r="N45980" s="561" t="n"/>
    </row>
    <row r="45981">
      <c r="N45981" s="561" t="n"/>
    </row>
    <row r="45982">
      <c r="N45982" s="561" t="n"/>
    </row>
    <row r="45983">
      <c r="N45983" s="561" t="n"/>
    </row>
    <row r="45984">
      <c r="N45984" s="561" t="n"/>
    </row>
    <row r="45985">
      <c r="N45985" s="561" t="n"/>
    </row>
    <row r="45986">
      <c r="N45986" s="561" t="n"/>
    </row>
    <row r="45987">
      <c r="N45987" s="561" t="n"/>
    </row>
    <row r="45988">
      <c r="N45988" s="561" t="n"/>
    </row>
    <row r="45989">
      <c r="N45989" s="561" t="n"/>
    </row>
    <row r="45990">
      <c r="N45990" s="561" t="n"/>
    </row>
    <row r="45991">
      <c r="N45991" s="561" t="n"/>
    </row>
    <row r="45992">
      <c r="N45992" s="561" t="n"/>
    </row>
    <row r="45993">
      <c r="N45993" s="561" t="n"/>
    </row>
    <row r="45994">
      <c r="N45994" s="561" t="n"/>
    </row>
    <row r="45995">
      <c r="N45995" s="561" t="n"/>
    </row>
    <row r="45996">
      <c r="N45996" s="561" t="n"/>
    </row>
    <row r="45997">
      <c r="N45997" s="561" t="n"/>
    </row>
    <row r="45998">
      <c r="N45998" s="561" t="n"/>
    </row>
    <row r="45999">
      <c r="N45999" s="561" t="n"/>
    </row>
    <row r="46000">
      <c r="N46000" s="561" t="n"/>
    </row>
    <row r="46001">
      <c r="N46001" s="561" t="n"/>
    </row>
    <row r="46002">
      <c r="N46002" s="561" t="n"/>
    </row>
    <row r="46003">
      <c r="N46003" s="561" t="n"/>
    </row>
    <row r="46004">
      <c r="N46004" s="561" t="n"/>
    </row>
    <row r="46005">
      <c r="N46005" s="561" t="n"/>
    </row>
    <row r="46006">
      <c r="N46006" s="561" t="n"/>
    </row>
    <row r="46007">
      <c r="N46007" s="561" t="n"/>
    </row>
    <row r="46008">
      <c r="N46008" s="561" t="n"/>
    </row>
    <row r="46009">
      <c r="N46009" s="561" t="n"/>
    </row>
    <row r="46010">
      <c r="N46010" s="561" t="n"/>
    </row>
    <row r="46011">
      <c r="N46011" s="561" t="n"/>
    </row>
    <row r="46012">
      <c r="N46012" s="561" t="n"/>
    </row>
    <row r="46013">
      <c r="N46013" s="561" t="n"/>
    </row>
    <row r="46014">
      <c r="N46014" s="561" t="n"/>
    </row>
    <row r="46015">
      <c r="N46015" s="561" t="n"/>
    </row>
    <row r="46016">
      <c r="N46016" s="561" t="n"/>
    </row>
    <row r="46017">
      <c r="N46017" s="561" t="n"/>
    </row>
    <row r="46018">
      <c r="N46018" s="561" t="n"/>
    </row>
    <row r="46019">
      <c r="N46019" s="561" t="n"/>
    </row>
    <row r="46020">
      <c r="N46020" s="561" t="n"/>
    </row>
    <row r="46021">
      <c r="N46021" s="561" t="n"/>
    </row>
    <row r="46022">
      <c r="N46022" s="561" t="n"/>
    </row>
    <row r="46023">
      <c r="N46023" s="561" t="n"/>
    </row>
    <row r="46024">
      <c r="N46024" s="561" t="n"/>
    </row>
    <row r="46025">
      <c r="N46025" s="561" t="n"/>
    </row>
    <row r="46026">
      <c r="N46026" s="561" t="n"/>
    </row>
    <row r="46027">
      <c r="N46027" s="561" t="n"/>
    </row>
    <row r="46028">
      <c r="N46028" s="561" t="n"/>
    </row>
    <row r="46029">
      <c r="N46029" s="561" t="n"/>
    </row>
    <row r="46030">
      <c r="N46030" s="561" t="n"/>
    </row>
    <row r="46031">
      <c r="N46031" s="561" t="n"/>
    </row>
    <row r="46032">
      <c r="N46032" s="561" t="n"/>
    </row>
    <row r="46033">
      <c r="N46033" s="561" t="n"/>
    </row>
    <row r="46034">
      <c r="N46034" s="561" t="n"/>
    </row>
    <row r="46035">
      <c r="N46035" s="561" t="n"/>
    </row>
    <row r="46036">
      <c r="N46036" s="561" t="n"/>
    </row>
    <row r="46037">
      <c r="N46037" s="561" t="n"/>
    </row>
    <row r="46038">
      <c r="N46038" s="561" t="n"/>
    </row>
    <row r="46039">
      <c r="N46039" s="561" t="n"/>
    </row>
    <row r="46040">
      <c r="N46040" s="561" t="n"/>
    </row>
    <row r="46041">
      <c r="N46041" s="561" t="n"/>
    </row>
    <row r="46042">
      <c r="N46042" s="561" t="n"/>
    </row>
    <row r="46043">
      <c r="N46043" s="561" t="n"/>
    </row>
    <row r="46044">
      <c r="N46044" s="561" t="n"/>
    </row>
    <row r="46045">
      <c r="N46045" s="561" t="n"/>
    </row>
    <row r="46046">
      <c r="N46046" s="561" t="n"/>
    </row>
    <row r="46047">
      <c r="N46047" s="561" t="n"/>
    </row>
    <row r="46048">
      <c r="N46048" s="561" t="n"/>
    </row>
    <row r="46049">
      <c r="N46049" s="561" t="n"/>
    </row>
    <row r="46050">
      <c r="N46050" s="561" t="n"/>
    </row>
    <row r="46051">
      <c r="N46051" s="561" t="n"/>
    </row>
    <row r="46052">
      <c r="N46052" s="561" t="n"/>
    </row>
    <row r="46053">
      <c r="N46053" s="561" t="n"/>
    </row>
    <row r="46054">
      <c r="N46054" s="561" t="n"/>
    </row>
    <row r="46055">
      <c r="N46055" s="561" t="n"/>
    </row>
    <row r="46056">
      <c r="N46056" s="561" t="n"/>
    </row>
    <row r="46057">
      <c r="N46057" s="561" t="n"/>
    </row>
    <row r="46058">
      <c r="N46058" s="561" t="n"/>
    </row>
    <row r="46059">
      <c r="N46059" s="561" t="n"/>
    </row>
    <row r="46060">
      <c r="N46060" s="561" t="n"/>
    </row>
    <row r="46061">
      <c r="N46061" s="561" t="n"/>
    </row>
    <row r="46062">
      <c r="N46062" s="561" t="n"/>
    </row>
    <row r="46063">
      <c r="N46063" s="561" t="n"/>
    </row>
    <row r="46064">
      <c r="N46064" s="561" t="n"/>
    </row>
    <row r="46065">
      <c r="N46065" s="561" t="n"/>
    </row>
    <row r="46066">
      <c r="N46066" s="561" t="n"/>
    </row>
    <row r="46067">
      <c r="N46067" s="561" t="n"/>
    </row>
    <row r="46068">
      <c r="N46068" s="561" t="n"/>
    </row>
    <row r="46069">
      <c r="N46069" s="561" t="n"/>
    </row>
    <row r="46070">
      <c r="N46070" s="561" t="n"/>
    </row>
    <row r="46071">
      <c r="N46071" s="561" t="n"/>
    </row>
    <row r="46072">
      <c r="N46072" s="561" t="n"/>
    </row>
    <row r="46073">
      <c r="N46073" s="561" t="n"/>
    </row>
    <row r="46074">
      <c r="N46074" s="561" t="n"/>
    </row>
    <row r="46075">
      <c r="N46075" s="561" t="n"/>
    </row>
    <row r="46076">
      <c r="N46076" s="561" t="n"/>
    </row>
    <row r="46077">
      <c r="N46077" s="561" t="n"/>
    </row>
    <row r="46078">
      <c r="N46078" s="561" t="n"/>
    </row>
    <row r="46079">
      <c r="N46079" s="561" t="n"/>
    </row>
    <row r="46080">
      <c r="N46080" s="561" t="n"/>
    </row>
    <row r="46081">
      <c r="N46081" s="561" t="n"/>
    </row>
    <row r="46082">
      <c r="N46082" s="561" t="n"/>
    </row>
    <row r="46083">
      <c r="N46083" s="561" t="n"/>
    </row>
    <row r="46084">
      <c r="N46084" s="561" t="n"/>
    </row>
    <row r="46085">
      <c r="N46085" s="561" t="n"/>
    </row>
    <row r="46086">
      <c r="N46086" s="561" t="n"/>
    </row>
    <row r="46087">
      <c r="N46087" s="561" t="n"/>
    </row>
    <row r="46088">
      <c r="N46088" s="561" t="n"/>
    </row>
    <row r="46089">
      <c r="N46089" s="561" t="n"/>
    </row>
    <row r="46090">
      <c r="N46090" s="561" t="n"/>
    </row>
    <row r="46091">
      <c r="N46091" s="561" t="n"/>
    </row>
    <row r="46092">
      <c r="N46092" s="561" t="n"/>
    </row>
    <row r="46093">
      <c r="N46093" s="561" t="n"/>
    </row>
    <row r="46094">
      <c r="N46094" s="561" t="n"/>
    </row>
    <row r="46095">
      <c r="N46095" s="561" t="n"/>
    </row>
    <row r="46096">
      <c r="N46096" s="561" t="n"/>
    </row>
    <row r="46097">
      <c r="N46097" s="561" t="n"/>
    </row>
    <row r="46098">
      <c r="N46098" s="561" t="n"/>
    </row>
    <row r="46099">
      <c r="N46099" s="561" t="n"/>
    </row>
    <row r="46100">
      <c r="N46100" s="561" t="n"/>
    </row>
    <row r="46101">
      <c r="N46101" s="561" t="n"/>
    </row>
    <row r="46102">
      <c r="N46102" s="561" t="n"/>
    </row>
    <row r="46103">
      <c r="N46103" s="561" t="n"/>
    </row>
    <row r="46104">
      <c r="N46104" s="561" t="n"/>
    </row>
    <row r="46105">
      <c r="N46105" s="561" t="n"/>
    </row>
    <row r="46106">
      <c r="N46106" s="561" t="n"/>
    </row>
    <row r="46107">
      <c r="N46107" s="561" t="n"/>
    </row>
    <row r="46108">
      <c r="N46108" s="561" t="n"/>
    </row>
    <row r="46109">
      <c r="N46109" s="561" t="n"/>
    </row>
    <row r="46110">
      <c r="N46110" s="561" t="n"/>
    </row>
    <row r="46111">
      <c r="N46111" s="561" t="n"/>
    </row>
    <row r="46112">
      <c r="N46112" s="561" t="n"/>
    </row>
    <row r="46113">
      <c r="N46113" s="561" t="n"/>
    </row>
    <row r="46114">
      <c r="N46114" s="561" t="n"/>
    </row>
    <row r="46115">
      <c r="N46115" s="561" t="n"/>
    </row>
    <row r="46116">
      <c r="N46116" s="561" t="n"/>
    </row>
    <row r="46117">
      <c r="N46117" s="561" t="n"/>
    </row>
    <row r="46118">
      <c r="N46118" s="561" t="n"/>
    </row>
    <row r="46119">
      <c r="N46119" s="561" t="n"/>
    </row>
    <row r="46120">
      <c r="N46120" s="561" t="n"/>
    </row>
    <row r="46121">
      <c r="N46121" s="561" t="n"/>
    </row>
    <row r="46122">
      <c r="N46122" s="561" t="n"/>
    </row>
    <row r="46123">
      <c r="N46123" s="561" t="n"/>
    </row>
    <row r="46124">
      <c r="N46124" s="561" t="n"/>
    </row>
    <row r="46125">
      <c r="N46125" s="561" t="n"/>
    </row>
    <row r="46126">
      <c r="N46126" s="561" t="n"/>
    </row>
    <row r="46127">
      <c r="N46127" s="561" t="n"/>
    </row>
    <row r="46128">
      <c r="N46128" s="561" t="n"/>
    </row>
    <row r="46129">
      <c r="N46129" s="561" t="n"/>
    </row>
    <row r="46130">
      <c r="N46130" s="561" t="n"/>
    </row>
    <row r="46131">
      <c r="N46131" s="561" t="n"/>
    </row>
    <row r="46132">
      <c r="N46132" s="561" t="n"/>
    </row>
    <row r="46133">
      <c r="N46133" s="561" t="n"/>
    </row>
    <row r="46134">
      <c r="N46134" s="561" t="n"/>
    </row>
    <row r="46135">
      <c r="N46135" s="561" t="n"/>
    </row>
    <row r="46136">
      <c r="N46136" s="561" t="n"/>
    </row>
    <row r="46137">
      <c r="N46137" s="561" t="n"/>
    </row>
    <row r="46138">
      <c r="N46138" s="561" t="n"/>
    </row>
    <row r="46139">
      <c r="N46139" s="561" t="n"/>
    </row>
    <row r="46140">
      <c r="N46140" s="561" t="n"/>
    </row>
    <row r="46141">
      <c r="N46141" s="561" t="n"/>
    </row>
    <row r="46142">
      <c r="N46142" s="561" t="n"/>
    </row>
    <row r="46143">
      <c r="N46143" s="561" t="n"/>
    </row>
    <row r="46144">
      <c r="N46144" s="561" t="n"/>
    </row>
    <row r="46145">
      <c r="N46145" s="561" t="n"/>
    </row>
    <row r="46146">
      <c r="N46146" s="561" t="n"/>
    </row>
    <row r="46147">
      <c r="N46147" s="561" t="n"/>
    </row>
    <row r="46148">
      <c r="N46148" s="561" t="n"/>
    </row>
    <row r="46149">
      <c r="N46149" s="561" t="n"/>
    </row>
    <row r="46150">
      <c r="N46150" s="561" t="n"/>
    </row>
    <row r="46151">
      <c r="N46151" s="561" t="n"/>
    </row>
    <row r="46152">
      <c r="N46152" s="561" t="n"/>
    </row>
    <row r="46153">
      <c r="N46153" s="561" t="n"/>
    </row>
    <row r="46154">
      <c r="N46154" s="561" t="n"/>
    </row>
    <row r="46155">
      <c r="N46155" s="561" t="n"/>
    </row>
    <row r="46156">
      <c r="N46156" s="561" t="n"/>
    </row>
    <row r="46157">
      <c r="N46157" s="561" t="n"/>
    </row>
    <row r="46158">
      <c r="N46158" s="561" t="n"/>
    </row>
    <row r="46159">
      <c r="N46159" s="561" t="n"/>
    </row>
    <row r="46160">
      <c r="N46160" s="561" t="n"/>
    </row>
    <row r="46161">
      <c r="N46161" s="561" t="n"/>
    </row>
    <row r="46162">
      <c r="N46162" s="561" t="n"/>
    </row>
    <row r="46163">
      <c r="N46163" s="561" t="n"/>
    </row>
    <row r="46164">
      <c r="N46164" s="561" t="n"/>
    </row>
    <row r="46165">
      <c r="N46165" s="561" t="n"/>
    </row>
    <row r="46166">
      <c r="N46166" s="561" t="n"/>
    </row>
    <row r="46167">
      <c r="N46167" s="561" t="n"/>
    </row>
    <row r="46168">
      <c r="N46168" s="561" t="n"/>
    </row>
    <row r="46169">
      <c r="N46169" s="561" t="n"/>
    </row>
    <row r="46170">
      <c r="N46170" s="561" t="n"/>
    </row>
    <row r="46171">
      <c r="N46171" s="561" t="n"/>
    </row>
    <row r="46172">
      <c r="N46172" s="561" t="n"/>
    </row>
    <row r="46173">
      <c r="N46173" s="561" t="n"/>
    </row>
    <row r="46174">
      <c r="N46174" s="561" t="n"/>
    </row>
    <row r="46175">
      <c r="N46175" s="561" t="n"/>
    </row>
    <row r="46176">
      <c r="N46176" s="561" t="n"/>
    </row>
    <row r="46177">
      <c r="N46177" s="561" t="n"/>
    </row>
    <row r="46178">
      <c r="N46178" s="561" t="n"/>
    </row>
    <row r="46179">
      <c r="N46179" s="561" t="n"/>
    </row>
    <row r="46180">
      <c r="N46180" s="561" t="n"/>
    </row>
    <row r="46181">
      <c r="N46181" s="561" t="n"/>
    </row>
    <row r="46182">
      <c r="N46182" s="561" t="n"/>
    </row>
    <row r="46183">
      <c r="N46183" s="561" t="n"/>
    </row>
    <row r="46184">
      <c r="N46184" s="561" t="n"/>
    </row>
    <row r="46185">
      <c r="N46185" s="561" t="n"/>
    </row>
    <row r="46186">
      <c r="N46186" s="561" t="n"/>
    </row>
    <row r="46187">
      <c r="N46187" s="561" t="n"/>
    </row>
    <row r="46188">
      <c r="N46188" s="561" t="n"/>
    </row>
    <row r="46189">
      <c r="N46189" s="561" t="n"/>
    </row>
    <row r="46190">
      <c r="N46190" s="561" t="n"/>
    </row>
    <row r="46191">
      <c r="N46191" s="561" t="n"/>
    </row>
    <row r="46192">
      <c r="N46192" s="561" t="n"/>
    </row>
    <row r="46193">
      <c r="N46193" s="561" t="n"/>
    </row>
    <row r="46194">
      <c r="N46194" s="561" t="n"/>
    </row>
    <row r="46195">
      <c r="N46195" s="561" t="n"/>
    </row>
    <row r="46196">
      <c r="N46196" s="561" t="n"/>
    </row>
    <row r="46197">
      <c r="N46197" s="561" t="n"/>
    </row>
    <row r="46198">
      <c r="N46198" s="561" t="n"/>
    </row>
    <row r="46199">
      <c r="N46199" s="561" t="n"/>
    </row>
    <row r="46200">
      <c r="N46200" s="561" t="n"/>
    </row>
    <row r="46201">
      <c r="N46201" s="561" t="n"/>
    </row>
    <row r="46202">
      <c r="N46202" s="561" t="n"/>
    </row>
    <row r="46203">
      <c r="N46203" s="561" t="n"/>
    </row>
    <row r="46204">
      <c r="N46204" s="561" t="n"/>
    </row>
    <row r="46205">
      <c r="N46205" s="561" t="n"/>
    </row>
    <row r="46206">
      <c r="N46206" s="561" t="n"/>
    </row>
    <row r="46207">
      <c r="N46207" s="561" t="n"/>
    </row>
    <row r="46208">
      <c r="N46208" s="561" t="n"/>
    </row>
    <row r="46209">
      <c r="N46209" s="561" t="n"/>
    </row>
    <row r="46210">
      <c r="N46210" s="561" t="n"/>
    </row>
    <row r="46211">
      <c r="N46211" s="561" t="n"/>
    </row>
    <row r="46212">
      <c r="N46212" s="561" t="n"/>
    </row>
    <row r="46213">
      <c r="N46213" s="561" t="n"/>
    </row>
    <row r="46214">
      <c r="N46214" s="561" t="n"/>
    </row>
    <row r="46215">
      <c r="N46215" s="561" t="n"/>
    </row>
    <row r="46216">
      <c r="N46216" s="561" t="n"/>
    </row>
    <row r="46217">
      <c r="N46217" s="561" t="n"/>
    </row>
    <row r="46218">
      <c r="N46218" s="561" t="n"/>
    </row>
    <row r="46219">
      <c r="N46219" s="561" t="n"/>
    </row>
    <row r="46220">
      <c r="N46220" s="561" t="n"/>
    </row>
    <row r="46221">
      <c r="N46221" s="561" t="n"/>
    </row>
    <row r="46222">
      <c r="N46222" s="561" t="n"/>
    </row>
    <row r="46223">
      <c r="N46223" s="561" t="n"/>
    </row>
    <row r="46224">
      <c r="N46224" s="561" t="n"/>
    </row>
    <row r="46225">
      <c r="N46225" s="561" t="n"/>
    </row>
    <row r="46226">
      <c r="N46226" s="561" t="n"/>
    </row>
    <row r="46227">
      <c r="N46227" s="561" t="n"/>
    </row>
    <row r="46228">
      <c r="N46228" s="561" t="n"/>
    </row>
    <row r="46229">
      <c r="N46229" s="561" t="n"/>
    </row>
    <row r="46230">
      <c r="N46230" s="561" t="n"/>
    </row>
    <row r="46231">
      <c r="N46231" s="561" t="n"/>
    </row>
    <row r="46232">
      <c r="N46232" s="561" t="n"/>
    </row>
    <row r="46233">
      <c r="N46233" s="561" t="n"/>
    </row>
    <row r="46234">
      <c r="N46234" s="561" t="n"/>
    </row>
    <row r="46235">
      <c r="N46235" s="561" t="n"/>
    </row>
    <row r="46236">
      <c r="N46236" s="561" t="n"/>
    </row>
    <row r="46237">
      <c r="N46237" s="561" t="n"/>
    </row>
    <row r="46238">
      <c r="N46238" s="561" t="n"/>
    </row>
    <row r="46239">
      <c r="N46239" s="561" t="n"/>
    </row>
    <row r="46240">
      <c r="N46240" s="561" t="n"/>
    </row>
    <row r="46241">
      <c r="N46241" s="561" t="n"/>
    </row>
    <row r="46242">
      <c r="N46242" s="561" t="n"/>
    </row>
    <row r="46243">
      <c r="N46243" s="561" t="n"/>
    </row>
    <row r="46244">
      <c r="N46244" s="561" t="n"/>
    </row>
    <row r="46245">
      <c r="N46245" s="561" t="n"/>
    </row>
    <row r="46246">
      <c r="N46246" s="561" t="n"/>
    </row>
    <row r="46247">
      <c r="N46247" s="561" t="n"/>
    </row>
    <row r="46248">
      <c r="N46248" s="561" t="n"/>
    </row>
    <row r="46249">
      <c r="N46249" s="561" t="n"/>
    </row>
    <row r="46250">
      <c r="N46250" s="561" t="n"/>
    </row>
    <row r="46251">
      <c r="N46251" s="561" t="n"/>
    </row>
    <row r="46252">
      <c r="N46252" s="561" t="n"/>
    </row>
    <row r="46253">
      <c r="N46253" s="561" t="n"/>
    </row>
    <row r="46254">
      <c r="N46254" s="561" t="n"/>
    </row>
    <row r="46255">
      <c r="N46255" s="561" t="n"/>
    </row>
    <row r="46256">
      <c r="N46256" s="561" t="n"/>
    </row>
    <row r="46257">
      <c r="N46257" s="561" t="n"/>
    </row>
    <row r="46258">
      <c r="N46258" s="561" t="n"/>
    </row>
    <row r="46259">
      <c r="N46259" s="561" t="n"/>
    </row>
    <row r="46260">
      <c r="N46260" s="561" t="n"/>
    </row>
    <row r="46261">
      <c r="N46261" s="561" t="n"/>
    </row>
    <row r="46262">
      <c r="N46262" s="561" t="n"/>
    </row>
    <row r="46263">
      <c r="N46263" s="561" t="n"/>
    </row>
    <row r="46264">
      <c r="N46264" s="561" t="n"/>
    </row>
    <row r="46265">
      <c r="N46265" s="561" t="n"/>
    </row>
    <row r="46266">
      <c r="N46266" s="561" t="n"/>
    </row>
    <row r="46267">
      <c r="N46267" s="561" t="n"/>
    </row>
    <row r="46268">
      <c r="N46268" s="561" t="n"/>
    </row>
    <row r="46269">
      <c r="N46269" s="561" t="n"/>
    </row>
    <row r="46270">
      <c r="N46270" s="561" t="n"/>
    </row>
    <row r="46271">
      <c r="N46271" s="561" t="n"/>
    </row>
    <row r="46272">
      <c r="N46272" s="561" t="n"/>
    </row>
    <row r="46273">
      <c r="N46273" s="561" t="n"/>
    </row>
    <row r="46274">
      <c r="N46274" s="561" t="n"/>
    </row>
    <row r="46275">
      <c r="N46275" s="561" t="n"/>
    </row>
    <row r="46276">
      <c r="N46276" s="561" t="n"/>
    </row>
    <row r="46277">
      <c r="N46277" s="561" t="n"/>
    </row>
    <row r="46278">
      <c r="N46278" s="561" t="n"/>
    </row>
    <row r="46279">
      <c r="N46279" s="561" t="n"/>
    </row>
    <row r="46280">
      <c r="N46280" s="561" t="n"/>
    </row>
    <row r="46281">
      <c r="N46281" s="561" t="n"/>
    </row>
    <row r="46282">
      <c r="N46282" s="561" t="n"/>
    </row>
    <row r="46283">
      <c r="N46283" s="561" t="n"/>
    </row>
    <row r="46284">
      <c r="N46284" s="561" t="n"/>
    </row>
    <row r="46285">
      <c r="N46285" s="561" t="n"/>
    </row>
    <row r="46286">
      <c r="N46286" s="561" t="n"/>
    </row>
    <row r="46287">
      <c r="N46287" s="561" t="n"/>
    </row>
    <row r="46288">
      <c r="N46288" s="561" t="n"/>
    </row>
    <row r="46289">
      <c r="N46289" s="561" t="n"/>
    </row>
    <row r="46290">
      <c r="N46290" s="561" t="n"/>
    </row>
    <row r="46291">
      <c r="N46291" s="561" t="n"/>
    </row>
    <row r="46292">
      <c r="N46292" s="561" t="n"/>
    </row>
    <row r="46293">
      <c r="N46293" s="561" t="n"/>
    </row>
    <row r="46294">
      <c r="N46294" s="561" t="n"/>
    </row>
    <row r="46295">
      <c r="N46295" s="561" t="n"/>
    </row>
    <row r="46296">
      <c r="N46296" s="561" t="n"/>
    </row>
    <row r="46297">
      <c r="N46297" s="561" t="n"/>
    </row>
    <row r="46298">
      <c r="N46298" s="561" t="n"/>
    </row>
    <row r="46299">
      <c r="N46299" s="561" t="n"/>
    </row>
    <row r="46300">
      <c r="N46300" s="561" t="n"/>
    </row>
    <row r="46301">
      <c r="N46301" s="561" t="n"/>
    </row>
    <row r="46302">
      <c r="N46302" s="561" t="n"/>
    </row>
    <row r="46303">
      <c r="N46303" s="561" t="n"/>
    </row>
    <row r="46304">
      <c r="N46304" s="561" t="n"/>
    </row>
    <row r="46305">
      <c r="N46305" s="561" t="n"/>
    </row>
    <row r="46306">
      <c r="N46306" s="561" t="n"/>
    </row>
    <row r="46307">
      <c r="N46307" s="561" t="n"/>
    </row>
    <row r="46308">
      <c r="N46308" s="561" t="n"/>
    </row>
    <row r="46309">
      <c r="N46309" s="561" t="n"/>
    </row>
    <row r="46310">
      <c r="N46310" s="561" t="n"/>
    </row>
    <row r="46311">
      <c r="N46311" s="561" t="n"/>
    </row>
    <row r="46312">
      <c r="N46312" s="561" t="n"/>
    </row>
    <row r="46313">
      <c r="N46313" s="561" t="n"/>
    </row>
    <row r="46314">
      <c r="N46314" s="561" t="n"/>
    </row>
    <row r="46315">
      <c r="N46315" s="561" t="n"/>
    </row>
    <row r="46316">
      <c r="N46316" s="561" t="n"/>
    </row>
    <row r="46317">
      <c r="N46317" s="561" t="n"/>
    </row>
    <row r="46318">
      <c r="N46318" s="561" t="n"/>
    </row>
    <row r="46319">
      <c r="N46319" s="561" t="n"/>
    </row>
    <row r="46320">
      <c r="N46320" s="561" t="n"/>
    </row>
    <row r="46321">
      <c r="N46321" s="561" t="n"/>
    </row>
    <row r="46322">
      <c r="N46322" s="561" t="n"/>
    </row>
    <row r="46323">
      <c r="N46323" s="561" t="n"/>
    </row>
    <row r="46324">
      <c r="N46324" s="561" t="n"/>
    </row>
    <row r="46325">
      <c r="N46325" s="561" t="n"/>
    </row>
    <row r="46326">
      <c r="N46326" s="561" t="n"/>
    </row>
    <row r="46327">
      <c r="N46327" s="561" t="n"/>
    </row>
    <row r="46328">
      <c r="N46328" s="561" t="n"/>
    </row>
    <row r="46329">
      <c r="N46329" s="561" t="n"/>
    </row>
    <row r="46330">
      <c r="N46330" s="561" t="n"/>
    </row>
    <row r="46331">
      <c r="N46331" s="561" t="n"/>
    </row>
    <row r="46332">
      <c r="N46332" s="561" t="n"/>
    </row>
    <row r="46333">
      <c r="N46333" s="561" t="n"/>
    </row>
    <row r="46334">
      <c r="N46334" s="561" t="n"/>
    </row>
    <row r="46335">
      <c r="N46335" s="561" t="n"/>
    </row>
    <row r="46336">
      <c r="N46336" s="561" t="n"/>
    </row>
    <row r="46337">
      <c r="N46337" s="561" t="n"/>
    </row>
    <row r="46338">
      <c r="N46338" s="561" t="n"/>
    </row>
    <row r="46339">
      <c r="N46339" s="561" t="n"/>
    </row>
    <row r="46340">
      <c r="N46340" s="561" t="n"/>
    </row>
    <row r="46341">
      <c r="N46341" s="561" t="n"/>
    </row>
    <row r="46342">
      <c r="N46342" s="561" t="n"/>
    </row>
    <row r="46343">
      <c r="N46343" s="561" t="n"/>
    </row>
    <row r="46344">
      <c r="N46344" s="561" t="n"/>
    </row>
    <row r="46345">
      <c r="N46345" s="561" t="n"/>
    </row>
    <row r="46346">
      <c r="N46346" s="561" t="n"/>
    </row>
    <row r="46347">
      <c r="N46347" s="561" t="n"/>
    </row>
    <row r="46348">
      <c r="N46348" s="561" t="n"/>
    </row>
    <row r="46349">
      <c r="N46349" s="561" t="n"/>
    </row>
    <row r="46350">
      <c r="N46350" s="561" t="n"/>
    </row>
    <row r="46351">
      <c r="N46351" s="561" t="n"/>
    </row>
    <row r="46352">
      <c r="N46352" s="561" t="n"/>
    </row>
    <row r="46353">
      <c r="N46353" s="561" t="n"/>
    </row>
    <row r="46354">
      <c r="N46354" s="561" t="n"/>
    </row>
    <row r="46355">
      <c r="N46355" s="561" t="n"/>
    </row>
    <row r="46356">
      <c r="N46356" s="561" t="n"/>
    </row>
    <row r="46357">
      <c r="N46357" s="561" t="n"/>
    </row>
    <row r="46358">
      <c r="N46358" s="561" t="n"/>
    </row>
    <row r="46359">
      <c r="N46359" s="561" t="n"/>
    </row>
    <row r="46360">
      <c r="N46360" s="561" t="n"/>
    </row>
    <row r="46361">
      <c r="N46361" s="561" t="n"/>
    </row>
    <row r="46362">
      <c r="N46362" s="561" t="n"/>
    </row>
    <row r="46363">
      <c r="N46363" s="561" t="n"/>
    </row>
    <row r="46364">
      <c r="N46364" s="561" t="n"/>
    </row>
    <row r="46365">
      <c r="N46365" s="561" t="n"/>
    </row>
    <row r="46366">
      <c r="N46366" s="561" t="n"/>
    </row>
    <row r="46367">
      <c r="N46367" s="561" t="n"/>
    </row>
    <row r="46368">
      <c r="N46368" s="561" t="n"/>
    </row>
    <row r="46369">
      <c r="N46369" s="561" t="n"/>
    </row>
    <row r="46370">
      <c r="N46370" s="561" t="n"/>
    </row>
    <row r="46371">
      <c r="N46371" s="561" t="n"/>
    </row>
    <row r="46372">
      <c r="N46372" s="561" t="n"/>
    </row>
    <row r="46373">
      <c r="N46373" s="561" t="n"/>
    </row>
    <row r="46374">
      <c r="N46374" s="561" t="n"/>
    </row>
    <row r="46375">
      <c r="N46375" s="561" t="n"/>
    </row>
    <row r="46376">
      <c r="N46376" s="561" t="n"/>
    </row>
    <row r="46377">
      <c r="N46377" s="561" t="n"/>
    </row>
    <row r="46378">
      <c r="N46378" s="561" t="n"/>
    </row>
    <row r="46379">
      <c r="N46379" s="561" t="n"/>
    </row>
    <row r="46380">
      <c r="N46380" s="561" t="n"/>
    </row>
    <row r="46381">
      <c r="N46381" s="561" t="n"/>
    </row>
    <row r="46382">
      <c r="N46382" s="561" t="n"/>
    </row>
    <row r="46383">
      <c r="N46383" s="561" t="n"/>
    </row>
    <row r="46384">
      <c r="N46384" s="561" t="n"/>
    </row>
    <row r="46385">
      <c r="N46385" s="561" t="n"/>
    </row>
    <row r="46386">
      <c r="N46386" s="561" t="n"/>
    </row>
    <row r="46387">
      <c r="N46387" s="561" t="n"/>
    </row>
    <row r="46388">
      <c r="N46388" s="561" t="n"/>
    </row>
    <row r="46389">
      <c r="N46389" s="561" t="n"/>
    </row>
    <row r="46390">
      <c r="N46390" s="561" t="n"/>
    </row>
    <row r="46391">
      <c r="N46391" s="561" t="n"/>
    </row>
    <row r="46392">
      <c r="N46392" s="561" t="n"/>
    </row>
    <row r="46393">
      <c r="N46393" s="561" t="n"/>
    </row>
    <row r="46394">
      <c r="N46394" s="561" t="n"/>
    </row>
    <row r="46395">
      <c r="N46395" s="561" t="n"/>
    </row>
    <row r="46396">
      <c r="N46396" s="561" t="n"/>
    </row>
    <row r="46397">
      <c r="N46397" s="561" t="n"/>
    </row>
    <row r="46398">
      <c r="N46398" s="561" t="n"/>
    </row>
    <row r="46399">
      <c r="N46399" s="561" t="n"/>
    </row>
    <row r="46400">
      <c r="N46400" s="561" t="n"/>
    </row>
    <row r="46401">
      <c r="N46401" s="561" t="n"/>
    </row>
    <row r="46402">
      <c r="N46402" s="561" t="n"/>
    </row>
    <row r="46403">
      <c r="N46403" s="561" t="n"/>
    </row>
    <row r="46404">
      <c r="N46404" s="561" t="n"/>
    </row>
    <row r="46405">
      <c r="N46405" s="561" t="n"/>
    </row>
    <row r="46406">
      <c r="N46406" s="561" t="n"/>
    </row>
    <row r="46407">
      <c r="N46407" s="561" t="n"/>
    </row>
    <row r="46408">
      <c r="N46408" s="561" t="n"/>
    </row>
    <row r="46409">
      <c r="N46409" s="561" t="n"/>
    </row>
    <row r="46410">
      <c r="N46410" s="561" t="n"/>
    </row>
    <row r="46411">
      <c r="N46411" s="561" t="n"/>
    </row>
    <row r="46412">
      <c r="N46412" s="561" t="n"/>
    </row>
    <row r="46413">
      <c r="N46413" s="561" t="n"/>
    </row>
    <row r="46414">
      <c r="N46414" s="561" t="n"/>
    </row>
    <row r="46415">
      <c r="N46415" s="561" t="n"/>
    </row>
    <row r="46416">
      <c r="N46416" s="561" t="n"/>
    </row>
    <row r="46417">
      <c r="N46417" s="561" t="n"/>
    </row>
    <row r="46418">
      <c r="N46418" s="561" t="n"/>
    </row>
    <row r="46419">
      <c r="N46419" s="561" t="n"/>
    </row>
    <row r="46420">
      <c r="N46420" s="561" t="n"/>
    </row>
    <row r="46421">
      <c r="N46421" s="561" t="n"/>
    </row>
    <row r="46422">
      <c r="N46422" s="561" t="n"/>
    </row>
    <row r="46423">
      <c r="N46423" s="561" t="n"/>
    </row>
    <row r="46424">
      <c r="N46424" s="561" t="n"/>
    </row>
    <row r="46425">
      <c r="N46425" s="561" t="n"/>
    </row>
    <row r="46426">
      <c r="N46426" s="561" t="n"/>
    </row>
    <row r="46427">
      <c r="N46427" s="561" t="n"/>
    </row>
    <row r="46428">
      <c r="N46428" s="561" t="n"/>
    </row>
    <row r="46429">
      <c r="N46429" s="561" t="n"/>
    </row>
    <row r="46430">
      <c r="N46430" s="561" t="n"/>
    </row>
    <row r="46431">
      <c r="N46431" s="561" t="n"/>
    </row>
    <row r="46432">
      <c r="N46432" s="561" t="n"/>
    </row>
    <row r="46433">
      <c r="N46433" s="561" t="n"/>
    </row>
    <row r="46434">
      <c r="N46434" s="561" t="n"/>
    </row>
    <row r="46435">
      <c r="N46435" s="561" t="n"/>
    </row>
    <row r="46436">
      <c r="N46436" s="561" t="n"/>
    </row>
    <row r="46437">
      <c r="N46437" s="561" t="n"/>
    </row>
    <row r="46438">
      <c r="N46438" s="561" t="n"/>
    </row>
    <row r="46439">
      <c r="N46439" s="561" t="n"/>
    </row>
    <row r="46440">
      <c r="N46440" s="561" t="n"/>
    </row>
    <row r="46441">
      <c r="N46441" s="561" t="n"/>
    </row>
    <row r="46442">
      <c r="N46442" s="561" t="n"/>
    </row>
    <row r="46443">
      <c r="N46443" s="561" t="n"/>
    </row>
    <row r="46444">
      <c r="N46444" s="561" t="n"/>
    </row>
    <row r="46445">
      <c r="N46445" s="561" t="n"/>
    </row>
    <row r="46446">
      <c r="N46446" s="561" t="n"/>
    </row>
    <row r="46447">
      <c r="N46447" s="561" t="n"/>
    </row>
    <row r="46448">
      <c r="N46448" s="561" t="n"/>
    </row>
    <row r="46449">
      <c r="N46449" s="561" t="n"/>
    </row>
    <row r="46450">
      <c r="N46450" s="561" t="n"/>
    </row>
    <row r="46451">
      <c r="N46451" s="561" t="n"/>
    </row>
    <row r="46452">
      <c r="N46452" s="561" t="n"/>
    </row>
    <row r="46453">
      <c r="N46453" s="561" t="n"/>
    </row>
    <row r="46454">
      <c r="N46454" s="561" t="n"/>
    </row>
    <row r="46455">
      <c r="N46455" s="561" t="n"/>
    </row>
    <row r="46456">
      <c r="N46456" s="561" t="n"/>
    </row>
    <row r="46457">
      <c r="N46457" s="561" t="n"/>
    </row>
    <row r="46458">
      <c r="N46458" s="561" t="n"/>
    </row>
    <row r="46459">
      <c r="N46459" s="561" t="n"/>
    </row>
    <row r="46460">
      <c r="N46460" s="561" t="n"/>
    </row>
    <row r="46461">
      <c r="N46461" s="561" t="n"/>
    </row>
    <row r="46462">
      <c r="N46462" s="561" t="n"/>
    </row>
    <row r="46463">
      <c r="N46463" s="561" t="n"/>
    </row>
    <row r="46464">
      <c r="N46464" s="561" t="n"/>
    </row>
    <row r="46465">
      <c r="N46465" s="561" t="n"/>
    </row>
    <row r="46466">
      <c r="N46466" s="561" t="n"/>
    </row>
    <row r="46467">
      <c r="N46467" s="561" t="n"/>
    </row>
    <row r="46468">
      <c r="N46468" s="561" t="n"/>
    </row>
    <row r="46469">
      <c r="N46469" s="561" t="n"/>
    </row>
    <row r="46470">
      <c r="N46470" s="561" t="n"/>
    </row>
    <row r="46471">
      <c r="N46471" s="561" t="n"/>
    </row>
    <row r="46472">
      <c r="N46472" s="561" t="n"/>
    </row>
    <row r="46473">
      <c r="N46473" s="561" t="n"/>
    </row>
    <row r="46474">
      <c r="N46474" s="561" t="n"/>
    </row>
    <row r="46475">
      <c r="N46475" s="561" t="n"/>
    </row>
    <row r="46476">
      <c r="N46476" s="561" t="n"/>
    </row>
    <row r="46477">
      <c r="N46477" s="561" t="n"/>
    </row>
    <row r="46478">
      <c r="N46478" s="561" t="n"/>
    </row>
    <row r="46479">
      <c r="N46479" s="561" t="n"/>
    </row>
    <row r="46480">
      <c r="N46480" s="561" t="n"/>
    </row>
    <row r="46481">
      <c r="N46481" s="561" t="n"/>
    </row>
    <row r="46482">
      <c r="N46482" s="561" t="n"/>
    </row>
    <row r="46483">
      <c r="N46483" s="561" t="n"/>
    </row>
    <row r="46484">
      <c r="N46484" s="561" t="n"/>
    </row>
    <row r="46485">
      <c r="N46485" s="561" t="n"/>
    </row>
    <row r="46486">
      <c r="N46486" s="561" t="n"/>
    </row>
    <row r="46487">
      <c r="N46487" s="561" t="n"/>
    </row>
    <row r="46488">
      <c r="N46488" s="561" t="n"/>
    </row>
    <row r="46489">
      <c r="N46489" s="561" t="n"/>
    </row>
    <row r="46490">
      <c r="N46490" s="561" t="n"/>
    </row>
    <row r="46491">
      <c r="N46491" s="561" t="n"/>
    </row>
    <row r="46492">
      <c r="N46492" s="561" t="n"/>
    </row>
    <row r="46493">
      <c r="N46493" s="561" t="n"/>
    </row>
    <row r="46494">
      <c r="N46494" s="561" t="n"/>
    </row>
    <row r="46495">
      <c r="N46495" s="561" t="n"/>
    </row>
    <row r="46496">
      <c r="N46496" s="561" t="n"/>
    </row>
    <row r="46497">
      <c r="N46497" s="561" t="n"/>
    </row>
    <row r="46498">
      <c r="N46498" s="561" t="n"/>
    </row>
    <row r="46499">
      <c r="N46499" s="561" t="n"/>
    </row>
    <row r="46500">
      <c r="N46500" s="561" t="n"/>
    </row>
    <row r="46501">
      <c r="N46501" s="561" t="n"/>
    </row>
    <row r="46502">
      <c r="N46502" s="561" t="n"/>
    </row>
    <row r="46503">
      <c r="N46503" s="561" t="n"/>
    </row>
    <row r="46504">
      <c r="N46504" s="561" t="n"/>
    </row>
    <row r="46505">
      <c r="N46505" s="561" t="n"/>
    </row>
    <row r="46506">
      <c r="N46506" s="561" t="n"/>
    </row>
    <row r="46507">
      <c r="N46507" s="561" t="n"/>
    </row>
    <row r="46508">
      <c r="N46508" s="561" t="n"/>
    </row>
    <row r="46509">
      <c r="N46509" s="561" t="n"/>
    </row>
    <row r="46510">
      <c r="N46510" s="561" t="n"/>
    </row>
    <row r="46511">
      <c r="N46511" s="561" t="n"/>
    </row>
    <row r="46512">
      <c r="N46512" s="561" t="n"/>
    </row>
    <row r="46513">
      <c r="N46513" s="561" t="n"/>
    </row>
    <row r="46514">
      <c r="N46514" s="561" t="n"/>
    </row>
    <row r="46515">
      <c r="N46515" s="561" t="n"/>
    </row>
    <row r="46516">
      <c r="N46516" s="561" t="n"/>
    </row>
    <row r="46517">
      <c r="N46517" s="561" t="n"/>
    </row>
    <row r="46518">
      <c r="N46518" s="561" t="n"/>
    </row>
    <row r="46519">
      <c r="N46519" s="561" t="n"/>
    </row>
    <row r="46520">
      <c r="N46520" s="561" t="n"/>
    </row>
    <row r="46521">
      <c r="N46521" s="561" t="n"/>
    </row>
    <row r="46522">
      <c r="N46522" s="561" t="n"/>
    </row>
    <row r="46523">
      <c r="N46523" s="561" t="n"/>
    </row>
    <row r="46524">
      <c r="N46524" s="561" t="n"/>
    </row>
    <row r="46525">
      <c r="N46525" s="561" t="n"/>
    </row>
    <row r="46526">
      <c r="N46526" s="561" t="n"/>
    </row>
    <row r="46527">
      <c r="N46527" s="561" t="n"/>
    </row>
    <row r="46528">
      <c r="N46528" s="561" t="n"/>
    </row>
    <row r="46529">
      <c r="N46529" s="561" t="n"/>
    </row>
    <row r="46530">
      <c r="N46530" s="561" t="n"/>
    </row>
    <row r="46531">
      <c r="N46531" s="561" t="n"/>
    </row>
    <row r="46532">
      <c r="N46532" s="561" t="n"/>
    </row>
    <row r="46533">
      <c r="N46533" s="561" t="n"/>
    </row>
    <row r="46534">
      <c r="N46534" s="561" t="n"/>
    </row>
    <row r="46535">
      <c r="N46535" s="561" t="n"/>
    </row>
    <row r="46536">
      <c r="N46536" s="561" t="n"/>
    </row>
    <row r="46537">
      <c r="N46537" s="561" t="n"/>
    </row>
    <row r="46538">
      <c r="N46538" s="561" t="n"/>
    </row>
    <row r="46539">
      <c r="N46539" s="561" t="n"/>
    </row>
    <row r="46540">
      <c r="N46540" s="561" t="n"/>
    </row>
    <row r="46541">
      <c r="N46541" s="561" t="n"/>
    </row>
    <row r="46542">
      <c r="N46542" s="561" t="n"/>
    </row>
    <row r="46543">
      <c r="N46543" s="561" t="n"/>
    </row>
    <row r="46544">
      <c r="N46544" s="561" t="n"/>
    </row>
    <row r="46545">
      <c r="N46545" s="561" t="n"/>
    </row>
    <row r="46546">
      <c r="N46546" s="561" t="n"/>
    </row>
    <row r="46547">
      <c r="N46547" s="561" t="n"/>
    </row>
    <row r="46548">
      <c r="N46548" s="561" t="n"/>
    </row>
    <row r="46549">
      <c r="N46549" s="561" t="n"/>
    </row>
    <row r="46550">
      <c r="N46550" s="561" t="n"/>
    </row>
    <row r="46551">
      <c r="N46551" s="561" t="n"/>
    </row>
    <row r="46552">
      <c r="N46552" s="561" t="n"/>
    </row>
    <row r="46553">
      <c r="N46553" s="561" t="n"/>
    </row>
    <row r="46554">
      <c r="N46554" s="561" t="n"/>
    </row>
    <row r="46555">
      <c r="N46555" s="561" t="n"/>
    </row>
    <row r="46556">
      <c r="N46556" s="561" t="n"/>
    </row>
    <row r="46557">
      <c r="N46557" s="561" t="n"/>
    </row>
    <row r="46558">
      <c r="N46558" s="561" t="n"/>
    </row>
    <row r="46559">
      <c r="N46559" s="561" t="n"/>
    </row>
    <row r="46560">
      <c r="N46560" s="561" t="n"/>
    </row>
    <row r="46561">
      <c r="N46561" s="561" t="n"/>
    </row>
    <row r="46562">
      <c r="N46562" s="561" t="n"/>
    </row>
    <row r="46563">
      <c r="N46563" s="561" t="n"/>
    </row>
    <row r="46564">
      <c r="N46564" s="561" t="n"/>
    </row>
    <row r="46565">
      <c r="N46565" s="561" t="n"/>
    </row>
    <row r="46566">
      <c r="N46566" s="561" t="n"/>
    </row>
    <row r="46567">
      <c r="N46567" s="561" t="n"/>
    </row>
    <row r="46568">
      <c r="N46568" s="561" t="n"/>
    </row>
    <row r="46569">
      <c r="N46569" s="561" t="n"/>
    </row>
    <row r="46570">
      <c r="N46570" s="561" t="n"/>
    </row>
    <row r="46571">
      <c r="N46571" s="561" t="n"/>
    </row>
    <row r="46572">
      <c r="N46572" s="561" t="n"/>
    </row>
    <row r="46573">
      <c r="N46573" s="561" t="n"/>
    </row>
    <row r="46574">
      <c r="N46574" s="561" t="n"/>
    </row>
    <row r="46575">
      <c r="N46575" s="561" t="n"/>
    </row>
    <row r="46576">
      <c r="N46576" s="561" t="n"/>
    </row>
    <row r="46577">
      <c r="N46577" s="561" t="n"/>
    </row>
    <row r="46578">
      <c r="N46578" s="561" t="n"/>
    </row>
    <row r="46579">
      <c r="N46579" s="561" t="n"/>
    </row>
    <row r="46580">
      <c r="N46580" s="561" t="n"/>
    </row>
    <row r="46581">
      <c r="N46581" s="561" t="n"/>
    </row>
    <row r="46582">
      <c r="N46582" s="561" t="n"/>
    </row>
    <row r="46583">
      <c r="N46583" s="561" t="n"/>
    </row>
    <row r="46584">
      <c r="N46584" s="561" t="n"/>
    </row>
    <row r="46585">
      <c r="N46585" s="561" t="n"/>
    </row>
    <row r="46586">
      <c r="N46586" s="561" t="n"/>
    </row>
    <row r="46587">
      <c r="N46587" s="561" t="n"/>
    </row>
    <row r="46588">
      <c r="N46588" s="561" t="n"/>
    </row>
    <row r="46589">
      <c r="N46589" s="561" t="n"/>
    </row>
    <row r="46590">
      <c r="N46590" s="561" t="n"/>
    </row>
    <row r="46591">
      <c r="N46591" s="561" t="n"/>
    </row>
    <row r="46592">
      <c r="N46592" s="561" t="n"/>
    </row>
    <row r="46593">
      <c r="N46593" s="561" t="n"/>
    </row>
    <row r="46594">
      <c r="N46594" s="561" t="n"/>
    </row>
    <row r="46595">
      <c r="N46595" s="561" t="n"/>
    </row>
    <row r="46596">
      <c r="N46596" s="561" t="n"/>
    </row>
    <row r="46597">
      <c r="N46597" s="561" t="n"/>
    </row>
    <row r="46598">
      <c r="N46598" s="561" t="n"/>
    </row>
    <row r="46599">
      <c r="N46599" s="561" t="n"/>
    </row>
    <row r="46600">
      <c r="N46600" s="561" t="n"/>
    </row>
    <row r="46601">
      <c r="N46601" s="561" t="n"/>
    </row>
    <row r="46602">
      <c r="N46602" s="561" t="n"/>
    </row>
    <row r="46603">
      <c r="N46603" s="561" t="n"/>
    </row>
    <row r="46604">
      <c r="N46604" s="561" t="n"/>
    </row>
    <row r="46605">
      <c r="N46605" s="561" t="n"/>
    </row>
    <row r="46606">
      <c r="N46606" s="561" t="n"/>
    </row>
    <row r="46607">
      <c r="N46607" s="561" t="n"/>
    </row>
    <row r="46608">
      <c r="N46608" s="561" t="n"/>
    </row>
    <row r="46609">
      <c r="N46609" s="561" t="n"/>
    </row>
    <row r="46610">
      <c r="N46610" s="561" t="n"/>
    </row>
    <row r="46611">
      <c r="N46611" s="561" t="n"/>
    </row>
    <row r="46612">
      <c r="N46612" s="561" t="n"/>
    </row>
    <row r="46613">
      <c r="N46613" s="561" t="n"/>
    </row>
    <row r="46614">
      <c r="N46614" s="561" t="n"/>
    </row>
    <row r="46615">
      <c r="N46615" s="561" t="n"/>
    </row>
    <row r="46616">
      <c r="N46616" s="561" t="n"/>
    </row>
    <row r="46617">
      <c r="N46617" s="561" t="n"/>
    </row>
    <row r="46618">
      <c r="N46618" s="561" t="n"/>
    </row>
    <row r="46619">
      <c r="N46619" s="561" t="n"/>
    </row>
    <row r="46620">
      <c r="N46620" s="561" t="n"/>
    </row>
    <row r="46621">
      <c r="N46621" s="561" t="n"/>
    </row>
    <row r="46622">
      <c r="N46622" s="561" t="n"/>
    </row>
    <row r="46623">
      <c r="N46623" s="561" t="n"/>
    </row>
    <row r="46624">
      <c r="N46624" s="561" t="n"/>
    </row>
    <row r="46625">
      <c r="N46625" s="561" t="n"/>
    </row>
    <row r="46626">
      <c r="N46626" s="561" t="n"/>
    </row>
    <row r="46627">
      <c r="N46627" s="561" t="n"/>
    </row>
    <row r="46628">
      <c r="N46628" s="561" t="n"/>
    </row>
    <row r="46629">
      <c r="N46629" s="561" t="n"/>
    </row>
    <row r="46630">
      <c r="N46630" s="561" t="n"/>
    </row>
    <row r="46631">
      <c r="N46631" s="561" t="n"/>
    </row>
    <row r="46632">
      <c r="N46632" s="561" t="n"/>
    </row>
    <row r="46633">
      <c r="N46633" s="561" t="n"/>
    </row>
    <row r="46634">
      <c r="N46634" s="561" t="n"/>
    </row>
    <row r="46635">
      <c r="N46635" s="561" t="n"/>
    </row>
    <row r="46636">
      <c r="N46636" s="561" t="n"/>
    </row>
    <row r="46637">
      <c r="N46637" s="561" t="n"/>
    </row>
    <row r="46638">
      <c r="N46638" s="561" t="n"/>
    </row>
    <row r="46639">
      <c r="N46639" s="561" t="n"/>
    </row>
    <row r="46640">
      <c r="N46640" s="561" t="n"/>
    </row>
    <row r="46641">
      <c r="N46641" s="561" t="n"/>
    </row>
    <row r="46642">
      <c r="N46642" s="561" t="n"/>
    </row>
    <row r="46643">
      <c r="N46643" s="561" t="n"/>
    </row>
    <row r="46644">
      <c r="N46644" s="561" t="n"/>
    </row>
    <row r="46645">
      <c r="N46645" s="561" t="n"/>
    </row>
    <row r="46646">
      <c r="N46646" s="561" t="n"/>
    </row>
    <row r="46647">
      <c r="N46647" s="561" t="n"/>
    </row>
    <row r="46648">
      <c r="N46648" s="561" t="n"/>
    </row>
    <row r="46649">
      <c r="N46649" s="561" t="n"/>
    </row>
    <row r="46650">
      <c r="N46650" s="561" t="n"/>
    </row>
    <row r="46651">
      <c r="N46651" s="561" t="n"/>
    </row>
    <row r="46652">
      <c r="N46652" s="561" t="n"/>
    </row>
    <row r="46653">
      <c r="N46653" s="561" t="n"/>
    </row>
    <row r="46654">
      <c r="N46654" s="561" t="n"/>
    </row>
    <row r="46655">
      <c r="N46655" s="561" t="n"/>
    </row>
    <row r="46656">
      <c r="N46656" s="561" t="n"/>
    </row>
    <row r="46657">
      <c r="N46657" s="561" t="n"/>
    </row>
    <row r="46658">
      <c r="N46658" s="561" t="n"/>
    </row>
    <row r="46659">
      <c r="N46659" s="561" t="n"/>
    </row>
    <row r="46660">
      <c r="N46660" s="561" t="n"/>
    </row>
    <row r="46661">
      <c r="N46661" s="561" t="n"/>
    </row>
    <row r="46662">
      <c r="N46662" s="561" t="n"/>
    </row>
    <row r="46663">
      <c r="N46663" s="561" t="n"/>
    </row>
    <row r="46664">
      <c r="N46664" s="561" t="n"/>
    </row>
    <row r="46665">
      <c r="N46665" s="561" t="n"/>
    </row>
    <row r="46666">
      <c r="N46666" s="561" t="n"/>
    </row>
    <row r="46667">
      <c r="N46667" s="561" t="n"/>
    </row>
    <row r="46668">
      <c r="N46668" s="561" t="n"/>
    </row>
    <row r="46669">
      <c r="N46669" s="561" t="n"/>
    </row>
    <row r="46670">
      <c r="N46670" s="561" t="n"/>
    </row>
    <row r="46671">
      <c r="N46671" s="561" t="n"/>
    </row>
    <row r="46672">
      <c r="N46672" s="561" t="n"/>
    </row>
    <row r="46673">
      <c r="N46673" s="561" t="n"/>
    </row>
    <row r="46674">
      <c r="N46674" s="561" t="n"/>
    </row>
    <row r="46675">
      <c r="N46675" s="561" t="n"/>
    </row>
    <row r="46676">
      <c r="N46676" s="561" t="n"/>
    </row>
    <row r="46677">
      <c r="N46677" s="561" t="n"/>
    </row>
    <row r="46678">
      <c r="N46678" s="561" t="n"/>
    </row>
    <row r="46679">
      <c r="N46679" s="561" t="n"/>
    </row>
    <row r="46680">
      <c r="N46680" s="561" t="n"/>
    </row>
    <row r="46681">
      <c r="N46681" s="561" t="n"/>
    </row>
    <row r="46682">
      <c r="N46682" s="561" t="n"/>
    </row>
    <row r="46683">
      <c r="N46683" s="561" t="n"/>
    </row>
    <row r="46684">
      <c r="N46684" s="561" t="n"/>
    </row>
    <row r="46685">
      <c r="N46685" s="561" t="n"/>
    </row>
    <row r="46686">
      <c r="N46686" s="561" t="n"/>
    </row>
    <row r="46687">
      <c r="N46687" s="561" t="n"/>
    </row>
    <row r="46688">
      <c r="N46688" s="561" t="n"/>
    </row>
    <row r="46689">
      <c r="N46689" s="561" t="n"/>
    </row>
    <row r="46690">
      <c r="N46690" s="561" t="n"/>
    </row>
    <row r="46691">
      <c r="N46691" s="561" t="n"/>
    </row>
    <row r="46692">
      <c r="N46692" s="561" t="n"/>
    </row>
    <row r="46693">
      <c r="N46693" s="561" t="n"/>
    </row>
    <row r="46694">
      <c r="N46694" s="561" t="n"/>
    </row>
    <row r="46695">
      <c r="N46695" s="561" t="n"/>
    </row>
    <row r="46696">
      <c r="N46696" s="561" t="n"/>
    </row>
    <row r="46697">
      <c r="N46697" s="561" t="n"/>
    </row>
    <row r="46698">
      <c r="N46698" s="561" t="n"/>
    </row>
    <row r="46699">
      <c r="N46699" s="561" t="n"/>
    </row>
    <row r="46700">
      <c r="N46700" s="561" t="n"/>
    </row>
    <row r="46701">
      <c r="N46701" s="561" t="n"/>
    </row>
    <row r="46702">
      <c r="N46702" s="561" t="n"/>
    </row>
    <row r="46703">
      <c r="N46703" s="561" t="n"/>
    </row>
    <row r="46704">
      <c r="N46704" s="561" t="n"/>
    </row>
    <row r="46705">
      <c r="N46705" s="561" t="n"/>
    </row>
    <row r="46706">
      <c r="N46706" s="561" t="n"/>
    </row>
    <row r="46707">
      <c r="N46707" s="561" t="n"/>
    </row>
    <row r="46708">
      <c r="N46708" s="561" t="n"/>
    </row>
    <row r="46709">
      <c r="N46709" s="561" t="n"/>
    </row>
    <row r="46710">
      <c r="N46710" s="561" t="n"/>
    </row>
    <row r="46711">
      <c r="N46711" s="561" t="n"/>
    </row>
    <row r="46712">
      <c r="N46712" s="561" t="n"/>
    </row>
    <row r="46713">
      <c r="N46713" s="561" t="n"/>
    </row>
    <row r="46714">
      <c r="N46714" s="561" t="n"/>
    </row>
    <row r="46715">
      <c r="N46715" s="561" t="n"/>
    </row>
    <row r="46716">
      <c r="N46716" s="561" t="n"/>
    </row>
    <row r="46717">
      <c r="N46717" s="561" t="n"/>
    </row>
    <row r="46718">
      <c r="N46718" s="561" t="n"/>
    </row>
    <row r="46719">
      <c r="N46719" s="561" t="n"/>
    </row>
    <row r="46720">
      <c r="N46720" s="561" t="n"/>
    </row>
    <row r="46721">
      <c r="N46721" s="561" t="n"/>
    </row>
    <row r="46722">
      <c r="N46722" s="561" t="n"/>
    </row>
    <row r="46723">
      <c r="N46723" s="561" t="n"/>
    </row>
    <row r="46724">
      <c r="N46724" s="561" t="n"/>
    </row>
    <row r="46725">
      <c r="N46725" s="561" t="n"/>
    </row>
    <row r="46726">
      <c r="N46726" s="561" t="n"/>
    </row>
    <row r="46727">
      <c r="N46727" s="561" t="n"/>
    </row>
    <row r="46728">
      <c r="N46728" s="561" t="n"/>
    </row>
    <row r="46729">
      <c r="N46729" s="561" t="n"/>
    </row>
    <row r="46730">
      <c r="N46730" s="561" t="n"/>
    </row>
    <row r="46731">
      <c r="N46731" s="561" t="n"/>
    </row>
    <row r="46732">
      <c r="N46732" s="561" t="n"/>
    </row>
    <row r="46733">
      <c r="N46733" s="561" t="n"/>
    </row>
    <row r="46734">
      <c r="N46734" s="561" t="n"/>
    </row>
    <row r="46735">
      <c r="N46735" s="561" t="n"/>
    </row>
    <row r="46736">
      <c r="N46736" s="561" t="n"/>
    </row>
    <row r="46737">
      <c r="N46737" s="561" t="n"/>
    </row>
    <row r="46738">
      <c r="N46738" s="561" t="n"/>
    </row>
    <row r="46739">
      <c r="N46739" s="561" t="n"/>
    </row>
    <row r="46740">
      <c r="N46740" s="561" t="n"/>
    </row>
    <row r="46741">
      <c r="N46741" s="561" t="n"/>
    </row>
    <row r="46742">
      <c r="N46742" s="561" t="n"/>
    </row>
    <row r="46743">
      <c r="N46743" s="561" t="n"/>
    </row>
    <row r="46744">
      <c r="N46744" s="561" t="n"/>
    </row>
    <row r="46745">
      <c r="N46745" s="561" t="n"/>
    </row>
    <row r="46746">
      <c r="N46746" s="561" t="n"/>
    </row>
    <row r="46747">
      <c r="N46747" s="561" t="n"/>
    </row>
    <row r="46748">
      <c r="N46748" s="561" t="n"/>
    </row>
    <row r="46749">
      <c r="N46749" s="561" t="n"/>
    </row>
    <row r="46750">
      <c r="N46750" s="561" t="n"/>
    </row>
    <row r="46751">
      <c r="N46751" s="561" t="n"/>
    </row>
    <row r="46752">
      <c r="N46752" s="561" t="n"/>
    </row>
    <row r="46753">
      <c r="N46753" s="561" t="n"/>
    </row>
    <row r="46754">
      <c r="N46754" s="561" t="n"/>
    </row>
    <row r="46755">
      <c r="N46755" s="561" t="n"/>
    </row>
    <row r="46756">
      <c r="N46756" s="561" t="n"/>
    </row>
    <row r="46757">
      <c r="N46757" s="561" t="n"/>
    </row>
    <row r="46758">
      <c r="N46758" s="561" t="n"/>
    </row>
    <row r="46759">
      <c r="N46759" s="561" t="n"/>
    </row>
    <row r="46760">
      <c r="N46760" s="561" t="n"/>
    </row>
    <row r="46761">
      <c r="N46761" s="561" t="n"/>
    </row>
    <row r="46762">
      <c r="N46762" s="561" t="n"/>
    </row>
    <row r="46763">
      <c r="N46763" s="561" t="n"/>
    </row>
    <row r="46764">
      <c r="N46764" s="561" t="n"/>
    </row>
    <row r="46765">
      <c r="N46765" s="561" t="n"/>
    </row>
    <row r="46766">
      <c r="N46766" s="561" t="n"/>
    </row>
    <row r="46767">
      <c r="N46767" s="561" t="n"/>
    </row>
    <row r="46768">
      <c r="N46768" s="561" t="n"/>
    </row>
    <row r="46769">
      <c r="N46769" s="561" t="n"/>
    </row>
    <row r="46770">
      <c r="N46770" s="561" t="n"/>
    </row>
    <row r="46771">
      <c r="N46771" s="561" t="n"/>
    </row>
    <row r="46772">
      <c r="N46772" s="561" t="n"/>
    </row>
    <row r="46773">
      <c r="N46773" s="561" t="n"/>
    </row>
    <row r="46774">
      <c r="N46774" s="561" t="n"/>
    </row>
    <row r="46775">
      <c r="N46775" s="561" t="n"/>
    </row>
    <row r="46776">
      <c r="N46776" s="561" t="n"/>
    </row>
    <row r="46777">
      <c r="N46777" s="561" t="n"/>
    </row>
    <row r="46778">
      <c r="N46778" s="561" t="n"/>
    </row>
    <row r="46779">
      <c r="N46779" s="561" t="n"/>
    </row>
    <row r="46780">
      <c r="N46780" s="561" t="n"/>
    </row>
    <row r="46781">
      <c r="N46781" s="561" t="n"/>
    </row>
    <row r="46782">
      <c r="N46782" s="561" t="n"/>
    </row>
    <row r="46783">
      <c r="N46783" s="561" t="n"/>
    </row>
    <row r="46784">
      <c r="N46784" s="561" t="n"/>
    </row>
    <row r="46785">
      <c r="N46785" s="561" t="n"/>
    </row>
    <row r="46786">
      <c r="N46786" s="561" t="n"/>
    </row>
    <row r="46787">
      <c r="N46787" s="561" t="n"/>
    </row>
    <row r="46788">
      <c r="N46788" s="561" t="n"/>
    </row>
    <row r="46789">
      <c r="N46789" s="561" t="n"/>
    </row>
    <row r="46790">
      <c r="N46790" s="561" t="n"/>
    </row>
    <row r="46791">
      <c r="N46791" s="561" t="n"/>
    </row>
    <row r="46792">
      <c r="N46792" s="561" t="n"/>
    </row>
    <row r="46793">
      <c r="N46793" s="561" t="n"/>
    </row>
    <row r="46794">
      <c r="N46794" s="561" t="n"/>
    </row>
    <row r="46795">
      <c r="N46795" s="561" t="n"/>
    </row>
    <row r="46796">
      <c r="N46796" s="561" t="n"/>
    </row>
    <row r="46797">
      <c r="N46797" s="561" t="n"/>
    </row>
    <row r="46798">
      <c r="N46798" s="561" t="n"/>
    </row>
    <row r="46799">
      <c r="N46799" s="561" t="n"/>
    </row>
    <row r="46800">
      <c r="N46800" s="561" t="n"/>
    </row>
    <row r="46801">
      <c r="N46801" s="561" t="n"/>
    </row>
    <row r="46802">
      <c r="N46802" s="561" t="n"/>
    </row>
    <row r="46803">
      <c r="N46803" s="561" t="n"/>
    </row>
    <row r="46804">
      <c r="N46804" s="561" t="n"/>
    </row>
    <row r="46805">
      <c r="N46805" s="561" t="n"/>
    </row>
    <row r="46806">
      <c r="N46806" s="561" t="n"/>
    </row>
    <row r="46807">
      <c r="N46807" s="561" t="n"/>
    </row>
    <row r="46808">
      <c r="N46808" s="561" t="n"/>
    </row>
    <row r="46809">
      <c r="N46809" s="561" t="n"/>
    </row>
    <row r="46810">
      <c r="N46810" s="561" t="n"/>
    </row>
    <row r="46811">
      <c r="N46811" s="561" t="n"/>
    </row>
    <row r="46812">
      <c r="N46812" s="561" t="n"/>
    </row>
    <row r="46813">
      <c r="N46813" s="561" t="n"/>
    </row>
    <row r="46814">
      <c r="N46814" s="561" t="n"/>
    </row>
    <row r="46815">
      <c r="N46815" s="561" t="n"/>
    </row>
    <row r="46816">
      <c r="N46816" s="561" t="n"/>
    </row>
    <row r="46817">
      <c r="N46817" s="561" t="n"/>
    </row>
    <row r="46818">
      <c r="N46818" s="561" t="n"/>
    </row>
    <row r="46819">
      <c r="N46819" s="561" t="n"/>
    </row>
    <row r="46820">
      <c r="N46820" s="561" t="n"/>
    </row>
    <row r="46821">
      <c r="N46821" s="561" t="n"/>
    </row>
    <row r="46822">
      <c r="N46822" s="561" t="n"/>
    </row>
    <row r="46823">
      <c r="N46823" s="561" t="n"/>
    </row>
    <row r="46824">
      <c r="N46824" s="561" t="n"/>
    </row>
    <row r="46825">
      <c r="N46825" s="561" t="n"/>
    </row>
    <row r="46826">
      <c r="N46826" s="561" t="n"/>
    </row>
    <row r="46827">
      <c r="N46827" s="561" t="n"/>
    </row>
    <row r="46828">
      <c r="N46828" s="561" t="n"/>
    </row>
    <row r="46829">
      <c r="N46829" s="561" t="n"/>
    </row>
    <row r="46830">
      <c r="N46830" s="561" t="n"/>
    </row>
    <row r="46831">
      <c r="N46831" s="561" t="n"/>
    </row>
    <row r="46832">
      <c r="N46832" s="561" t="n"/>
    </row>
    <row r="46833">
      <c r="N46833" s="561" t="n"/>
    </row>
    <row r="46834">
      <c r="N46834" s="561" t="n"/>
    </row>
    <row r="46835">
      <c r="N46835" s="561" t="n"/>
    </row>
    <row r="46836">
      <c r="N46836" s="561" t="n"/>
    </row>
    <row r="46837">
      <c r="N46837" s="561" t="n"/>
    </row>
    <row r="46838">
      <c r="N46838" s="561" t="n"/>
    </row>
    <row r="46839">
      <c r="N46839" s="561" t="n"/>
    </row>
    <row r="46840">
      <c r="N46840" s="561" t="n"/>
    </row>
    <row r="46841">
      <c r="N46841" s="561" t="n"/>
    </row>
    <row r="46842">
      <c r="N46842" s="561" t="n"/>
    </row>
    <row r="46843">
      <c r="N46843" s="561" t="n"/>
    </row>
    <row r="46844">
      <c r="N46844" s="561" t="n"/>
    </row>
    <row r="46845">
      <c r="N46845" s="561" t="n"/>
    </row>
    <row r="46846">
      <c r="N46846" s="561" t="n"/>
    </row>
    <row r="46847">
      <c r="N46847" s="561" t="n"/>
    </row>
    <row r="46848">
      <c r="N46848" s="561" t="n"/>
    </row>
    <row r="46849">
      <c r="N46849" s="561" t="n"/>
    </row>
    <row r="46850">
      <c r="N46850" s="561" t="n"/>
    </row>
    <row r="46851">
      <c r="N46851" s="561" t="n"/>
    </row>
    <row r="46852">
      <c r="N46852" s="561" t="n"/>
    </row>
    <row r="46853">
      <c r="N46853" s="561" t="n"/>
    </row>
    <row r="46854">
      <c r="N46854" s="561" t="n"/>
    </row>
    <row r="46855">
      <c r="N46855" s="561" t="n"/>
    </row>
    <row r="46856">
      <c r="N46856" s="561" t="n"/>
    </row>
    <row r="46857">
      <c r="N46857" s="561" t="n"/>
    </row>
    <row r="46858">
      <c r="N46858" s="561" t="n"/>
    </row>
    <row r="46859">
      <c r="N46859" s="561" t="n"/>
    </row>
    <row r="46860">
      <c r="N46860" s="561" t="n"/>
    </row>
    <row r="46861">
      <c r="N46861" s="561" t="n"/>
    </row>
    <row r="46862">
      <c r="N46862" s="561" t="n"/>
    </row>
    <row r="46863">
      <c r="N46863" s="561" t="n"/>
    </row>
    <row r="46864">
      <c r="N46864" s="561" t="n"/>
    </row>
    <row r="46865">
      <c r="N46865" s="561" t="n"/>
    </row>
    <row r="46866">
      <c r="N46866" s="561" t="n"/>
    </row>
    <row r="46867">
      <c r="N46867" s="561" t="n"/>
    </row>
    <row r="46868">
      <c r="N46868" s="561" t="n"/>
    </row>
    <row r="46869">
      <c r="N46869" s="561" t="n"/>
    </row>
    <row r="46870">
      <c r="N46870" s="561" t="n"/>
    </row>
    <row r="46871">
      <c r="N46871" s="561" t="n"/>
    </row>
    <row r="46872">
      <c r="N46872" s="561" t="n"/>
    </row>
    <row r="46873">
      <c r="N46873" s="561" t="n"/>
    </row>
    <row r="46874">
      <c r="N46874" s="561" t="n"/>
    </row>
    <row r="46875">
      <c r="N46875" s="561" t="n"/>
    </row>
    <row r="46876">
      <c r="N46876" s="561" t="n"/>
    </row>
    <row r="46877">
      <c r="N46877" s="561" t="n"/>
    </row>
    <row r="46878">
      <c r="N46878" s="561" t="n"/>
    </row>
    <row r="46879">
      <c r="N46879" s="561" t="n"/>
    </row>
    <row r="46880">
      <c r="N46880" s="561" t="n"/>
    </row>
    <row r="46881">
      <c r="N46881" s="561" t="n"/>
    </row>
    <row r="46882">
      <c r="N46882" s="561" t="n"/>
    </row>
    <row r="46883">
      <c r="N46883" s="561" t="n"/>
    </row>
    <row r="46884">
      <c r="N46884" s="561" t="n"/>
    </row>
    <row r="46885">
      <c r="N46885" s="561" t="n"/>
    </row>
    <row r="46886">
      <c r="N46886" s="561" t="n"/>
    </row>
    <row r="46887">
      <c r="N46887" s="561" t="n"/>
    </row>
    <row r="46888">
      <c r="N46888" s="561" t="n"/>
    </row>
    <row r="46889">
      <c r="N46889" s="561" t="n"/>
    </row>
    <row r="46890">
      <c r="N46890" s="561" t="n"/>
    </row>
    <row r="46891">
      <c r="N46891" s="561" t="n"/>
    </row>
    <row r="46892">
      <c r="N46892" s="561" t="n"/>
    </row>
    <row r="46893">
      <c r="N46893" s="561" t="n"/>
    </row>
    <row r="46894">
      <c r="N46894" s="561" t="n"/>
    </row>
    <row r="46895">
      <c r="N46895" s="561" t="n"/>
    </row>
    <row r="46896">
      <c r="N46896" s="561" t="n"/>
    </row>
    <row r="46897">
      <c r="N46897" s="561" t="n"/>
    </row>
    <row r="46898">
      <c r="N46898" s="561" t="n"/>
    </row>
    <row r="46899">
      <c r="N46899" s="561" t="n"/>
    </row>
    <row r="46900">
      <c r="N46900" s="561" t="n"/>
    </row>
    <row r="46901">
      <c r="N46901" s="561" t="n"/>
    </row>
    <row r="46902">
      <c r="N46902" s="561" t="n"/>
    </row>
    <row r="46903">
      <c r="N46903" s="561" t="n"/>
    </row>
    <row r="46904">
      <c r="N46904" s="561" t="n"/>
    </row>
    <row r="46905">
      <c r="N46905" s="561" t="n"/>
    </row>
    <row r="46906">
      <c r="N46906" s="561" t="n"/>
    </row>
    <row r="46907">
      <c r="N46907" s="561" t="n"/>
    </row>
    <row r="46908">
      <c r="N46908" s="561" t="n"/>
    </row>
    <row r="46909">
      <c r="N46909" s="561" t="n"/>
    </row>
    <row r="46910">
      <c r="N46910" s="561" t="n"/>
    </row>
    <row r="46911">
      <c r="N46911" s="561" t="n"/>
    </row>
    <row r="46912">
      <c r="N46912" s="561" t="n"/>
    </row>
    <row r="46913">
      <c r="N46913" s="561" t="n"/>
    </row>
    <row r="46914">
      <c r="N46914" s="561" t="n"/>
    </row>
    <row r="46915">
      <c r="N46915" s="561" t="n"/>
    </row>
    <row r="46916">
      <c r="N46916" s="561" t="n"/>
    </row>
    <row r="46917">
      <c r="N46917" s="561" t="n"/>
    </row>
    <row r="46918">
      <c r="N46918" s="561" t="n"/>
    </row>
    <row r="46919">
      <c r="N46919" s="561" t="n"/>
    </row>
    <row r="46920">
      <c r="N46920" s="561" t="n"/>
    </row>
    <row r="46921">
      <c r="N46921" s="561" t="n"/>
    </row>
    <row r="46922">
      <c r="N46922" s="561" t="n"/>
    </row>
    <row r="46923">
      <c r="N46923" s="561" t="n"/>
    </row>
    <row r="46924">
      <c r="N46924" s="561" t="n"/>
    </row>
    <row r="46925">
      <c r="N46925" s="561" t="n"/>
    </row>
    <row r="46926">
      <c r="N46926" s="561" t="n"/>
    </row>
    <row r="46927">
      <c r="N46927" s="561" t="n"/>
    </row>
    <row r="46928">
      <c r="N46928" s="561" t="n"/>
    </row>
    <row r="46929">
      <c r="N46929" s="561" t="n"/>
    </row>
    <row r="46930">
      <c r="N46930" s="561" t="n"/>
    </row>
    <row r="46931">
      <c r="N46931" s="561" t="n"/>
    </row>
    <row r="46932">
      <c r="N46932" s="561" t="n"/>
    </row>
    <row r="46933">
      <c r="N46933" s="561" t="n"/>
    </row>
    <row r="46934">
      <c r="N46934" s="561" t="n"/>
    </row>
    <row r="46935">
      <c r="N46935" s="561" t="n"/>
    </row>
    <row r="46936">
      <c r="N46936" s="561" t="n"/>
    </row>
    <row r="46937">
      <c r="N46937" s="561" t="n"/>
    </row>
    <row r="46938">
      <c r="N46938" s="561" t="n"/>
    </row>
    <row r="46939">
      <c r="N46939" s="561" t="n"/>
    </row>
    <row r="46940">
      <c r="N46940" s="561" t="n"/>
    </row>
    <row r="46941">
      <c r="N46941" s="561" t="n"/>
    </row>
    <row r="46942">
      <c r="N46942" s="561" t="n"/>
    </row>
    <row r="46943">
      <c r="N46943" s="561" t="n"/>
    </row>
    <row r="46944">
      <c r="N46944" s="561" t="n"/>
    </row>
    <row r="46945">
      <c r="N46945" s="561" t="n"/>
    </row>
    <row r="46946">
      <c r="N46946" s="561" t="n"/>
    </row>
    <row r="46947">
      <c r="N46947" s="561" t="n"/>
    </row>
    <row r="46948">
      <c r="N46948" s="561" t="n"/>
    </row>
    <row r="46949">
      <c r="N46949" s="561" t="n"/>
    </row>
    <row r="46950">
      <c r="N46950" s="561" t="n"/>
    </row>
    <row r="46951">
      <c r="N46951" s="561" t="n"/>
    </row>
    <row r="46952">
      <c r="N46952" s="561" t="n"/>
    </row>
    <row r="46953">
      <c r="N46953" s="561" t="n"/>
    </row>
    <row r="46954">
      <c r="N46954" s="561" t="n"/>
    </row>
    <row r="46955">
      <c r="N46955" s="561" t="n"/>
    </row>
    <row r="46956">
      <c r="N46956" s="561" t="n"/>
    </row>
    <row r="46957">
      <c r="N46957" s="561" t="n"/>
    </row>
    <row r="46958">
      <c r="N46958" s="561" t="n"/>
    </row>
    <row r="46959">
      <c r="N46959" s="561" t="n"/>
    </row>
    <row r="46960">
      <c r="N46960" s="561" t="n"/>
    </row>
    <row r="46961">
      <c r="N46961" s="561" t="n"/>
    </row>
    <row r="46962">
      <c r="N46962" s="561" t="n"/>
    </row>
    <row r="46963">
      <c r="N46963" s="561" t="n"/>
    </row>
    <row r="46964">
      <c r="N46964" s="561" t="n"/>
    </row>
    <row r="46965">
      <c r="N46965" s="561" t="n"/>
    </row>
    <row r="46966">
      <c r="N46966" s="561" t="n"/>
    </row>
    <row r="46967">
      <c r="N46967" s="561" t="n"/>
    </row>
    <row r="46968">
      <c r="N46968" s="561" t="n"/>
    </row>
    <row r="46969">
      <c r="N46969" s="561" t="n"/>
    </row>
    <row r="46970">
      <c r="N46970" s="561" t="n"/>
    </row>
    <row r="46971">
      <c r="N46971" s="561" t="n"/>
    </row>
    <row r="46972">
      <c r="N46972" s="561" t="n"/>
    </row>
    <row r="46973">
      <c r="N46973" s="561" t="n"/>
    </row>
    <row r="46974">
      <c r="N46974" s="561" t="n"/>
    </row>
    <row r="46975">
      <c r="N46975" s="561" t="n"/>
    </row>
    <row r="46976">
      <c r="N46976" s="561" t="n"/>
    </row>
    <row r="46977">
      <c r="N46977" s="561" t="n"/>
    </row>
    <row r="46978">
      <c r="N46978" s="561" t="n"/>
    </row>
    <row r="46979">
      <c r="N46979" s="561" t="n"/>
    </row>
    <row r="46980">
      <c r="N46980" s="561" t="n"/>
    </row>
    <row r="46981">
      <c r="N46981" s="561" t="n"/>
    </row>
    <row r="46982">
      <c r="N46982" s="561" t="n"/>
    </row>
    <row r="46983">
      <c r="N46983" s="561" t="n"/>
    </row>
    <row r="46984">
      <c r="N46984" s="561" t="n"/>
    </row>
    <row r="46985">
      <c r="N46985" s="561" t="n"/>
    </row>
    <row r="46986">
      <c r="N46986" s="561" t="n"/>
    </row>
    <row r="46987">
      <c r="N46987" s="561" t="n"/>
    </row>
    <row r="46988">
      <c r="N46988" s="561" t="n"/>
    </row>
    <row r="46989">
      <c r="N46989" s="561" t="n"/>
    </row>
    <row r="46990">
      <c r="N46990" s="561" t="n"/>
    </row>
    <row r="46991">
      <c r="N46991" s="561" t="n"/>
    </row>
    <row r="46992">
      <c r="N46992" s="561" t="n"/>
    </row>
    <row r="46993">
      <c r="N46993" s="561" t="n"/>
    </row>
    <row r="46994">
      <c r="N46994" s="561" t="n"/>
    </row>
    <row r="46995">
      <c r="N46995" s="561" t="n"/>
    </row>
    <row r="46996">
      <c r="N46996" s="561" t="n"/>
    </row>
    <row r="46997">
      <c r="N46997" s="561" t="n"/>
    </row>
    <row r="46998">
      <c r="N46998" s="561" t="n"/>
    </row>
    <row r="46999">
      <c r="N46999" s="561" t="n"/>
    </row>
    <row r="47000">
      <c r="N47000" s="561" t="n"/>
    </row>
    <row r="47001">
      <c r="N47001" s="561" t="n"/>
    </row>
    <row r="47002">
      <c r="N47002" s="561" t="n"/>
    </row>
    <row r="47003">
      <c r="N47003" s="561" t="n"/>
    </row>
    <row r="47004">
      <c r="N47004" s="561" t="n"/>
    </row>
    <row r="47005">
      <c r="N47005" s="561" t="n"/>
    </row>
    <row r="47006">
      <c r="N47006" s="561" t="n"/>
    </row>
    <row r="47007">
      <c r="N47007" s="561" t="n"/>
    </row>
    <row r="47008">
      <c r="N47008" s="561" t="n"/>
    </row>
    <row r="47009">
      <c r="N47009" s="561" t="n"/>
    </row>
    <row r="47010">
      <c r="N47010" s="561" t="n"/>
    </row>
    <row r="47011">
      <c r="N47011" s="561" t="n"/>
    </row>
    <row r="47012">
      <c r="N47012" s="561" t="n"/>
    </row>
    <row r="47013">
      <c r="N47013" s="561" t="n"/>
    </row>
    <row r="47014">
      <c r="N47014" s="561" t="n"/>
    </row>
    <row r="47015">
      <c r="N47015" s="561" t="n"/>
    </row>
    <row r="47016">
      <c r="N47016" s="561" t="n"/>
    </row>
    <row r="47017">
      <c r="N47017" s="561" t="n"/>
    </row>
    <row r="47018">
      <c r="N47018" s="561" t="n"/>
    </row>
    <row r="47019">
      <c r="N47019" s="561" t="n"/>
    </row>
    <row r="47020">
      <c r="N47020" s="561" t="n"/>
    </row>
    <row r="47021">
      <c r="N47021" s="561" t="n"/>
    </row>
    <row r="47022">
      <c r="N47022" s="561" t="n"/>
    </row>
    <row r="47023">
      <c r="N47023" s="561" t="n"/>
    </row>
    <row r="47024">
      <c r="N47024" s="561" t="n"/>
    </row>
    <row r="47025">
      <c r="N47025" s="561" t="n"/>
    </row>
    <row r="47026">
      <c r="N47026" s="561" t="n"/>
    </row>
    <row r="47027">
      <c r="N47027" s="561" t="n"/>
    </row>
    <row r="47028">
      <c r="N47028" s="561" t="n"/>
    </row>
    <row r="47029">
      <c r="N47029" s="561" t="n"/>
    </row>
    <row r="47030">
      <c r="N47030" s="561" t="n"/>
    </row>
    <row r="47031">
      <c r="N47031" s="561" t="n"/>
    </row>
    <row r="47032">
      <c r="N47032" s="561" t="n"/>
    </row>
    <row r="47033">
      <c r="N47033" s="561" t="n"/>
    </row>
    <row r="47034">
      <c r="N47034" s="561" t="n"/>
    </row>
    <row r="47035">
      <c r="N47035" s="561" t="n"/>
    </row>
    <row r="47036">
      <c r="N47036" s="561" t="n"/>
    </row>
    <row r="47037">
      <c r="N47037" s="561" t="n"/>
    </row>
    <row r="47038">
      <c r="N47038" s="561" t="n"/>
    </row>
    <row r="47039">
      <c r="N47039" s="561" t="n"/>
    </row>
    <row r="47040">
      <c r="N47040" s="561" t="n"/>
    </row>
    <row r="47041">
      <c r="N47041" s="561" t="n"/>
    </row>
    <row r="47042">
      <c r="N47042" s="561" t="n"/>
    </row>
    <row r="47043">
      <c r="N47043" s="561" t="n"/>
    </row>
    <row r="47044">
      <c r="N47044" s="561" t="n"/>
    </row>
    <row r="47045">
      <c r="N47045" s="561" t="n"/>
    </row>
    <row r="47046">
      <c r="N47046" s="561" t="n"/>
    </row>
    <row r="47047">
      <c r="N47047" s="561" t="n"/>
    </row>
    <row r="47048">
      <c r="N47048" s="561" t="n"/>
    </row>
    <row r="47049">
      <c r="N47049" s="561" t="n"/>
    </row>
    <row r="47050">
      <c r="N47050" s="561" t="n"/>
    </row>
    <row r="47051">
      <c r="N47051" s="561" t="n"/>
    </row>
    <row r="47052">
      <c r="N47052" s="561" t="n"/>
    </row>
    <row r="47053">
      <c r="N47053" s="561" t="n"/>
    </row>
    <row r="47054">
      <c r="N47054" s="561" t="n"/>
    </row>
    <row r="47055">
      <c r="N47055" s="561" t="n"/>
    </row>
    <row r="47056">
      <c r="N47056" s="561" t="n"/>
    </row>
    <row r="47057">
      <c r="N47057" s="561" t="n"/>
    </row>
    <row r="47058">
      <c r="N47058" s="561" t="n"/>
    </row>
    <row r="47059">
      <c r="N47059" s="561" t="n"/>
    </row>
    <row r="47060">
      <c r="N47060" s="561" t="n"/>
    </row>
    <row r="47061">
      <c r="N47061" s="561" t="n"/>
    </row>
    <row r="47062">
      <c r="N47062" s="561" t="n"/>
    </row>
    <row r="47063">
      <c r="N47063" s="561" t="n"/>
    </row>
    <row r="47064">
      <c r="N47064" s="561" t="n"/>
    </row>
    <row r="47065">
      <c r="N47065" s="561" t="n"/>
    </row>
    <row r="47066">
      <c r="N47066" s="561" t="n"/>
    </row>
    <row r="47067">
      <c r="N47067" s="561" t="n"/>
    </row>
    <row r="47068">
      <c r="N47068" s="561" t="n"/>
    </row>
    <row r="47069">
      <c r="N47069" s="561" t="n"/>
    </row>
    <row r="47070">
      <c r="N47070" s="561" t="n"/>
    </row>
    <row r="47071">
      <c r="N47071" s="561" t="n"/>
    </row>
    <row r="47072">
      <c r="N47072" s="561" t="n"/>
    </row>
    <row r="47073">
      <c r="N47073" s="561" t="n"/>
    </row>
    <row r="47074">
      <c r="N47074" s="561" t="n"/>
    </row>
    <row r="47075">
      <c r="N47075" s="561" t="n"/>
    </row>
    <row r="47076">
      <c r="N47076" s="561" t="n"/>
    </row>
    <row r="47077">
      <c r="N47077" s="561" t="n"/>
    </row>
    <row r="47078">
      <c r="N47078" s="561" t="n"/>
    </row>
    <row r="47079">
      <c r="N47079" s="561" t="n"/>
    </row>
    <row r="47080">
      <c r="N47080" s="561" t="n"/>
    </row>
    <row r="47081">
      <c r="N47081" s="561" t="n"/>
    </row>
    <row r="47082">
      <c r="N47082" s="561" t="n"/>
    </row>
    <row r="47083">
      <c r="N47083" s="561" t="n"/>
    </row>
    <row r="47084">
      <c r="N47084" s="561" t="n"/>
    </row>
    <row r="47085">
      <c r="N47085" s="561" t="n"/>
    </row>
    <row r="47086">
      <c r="N47086" s="561" t="n"/>
    </row>
    <row r="47087">
      <c r="N47087" s="561" t="n"/>
    </row>
    <row r="47088">
      <c r="N47088" s="561" t="n"/>
    </row>
    <row r="47089">
      <c r="N47089" s="561" t="n"/>
    </row>
    <row r="47090">
      <c r="N47090" s="561" t="n"/>
    </row>
    <row r="47091">
      <c r="N47091" s="561" t="n"/>
    </row>
    <row r="47092">
      <c r="N47092" s="561" t="n"/>
    </row>
    <row r="47093">
      <c r="N47093" s="561" t="n"/>
    </row>
    <row r="47094">
      <c r="N47094" s="561" t="n"/>
    </row>
    <row r="47095">
      <c r="N47095" s="561" t="n"/>
    </row>
    <row r="47096">
      <c r="N47096" s="561" t="n"/>
    </row>
    <row r="47097">
      <c r="N47097" s="561" t="n"/>
    </row>
    <row r="47098">
      <c r="N47098" s="561" t="n"/>
    </row>
    <row r="47099">
      <c r="N47099" s="561" t="n"/>
    </row>
    <row r="47100">
      <c r="N47100" s="561" t="n"/>
    </row>
    <row r="47101">
      <c r="N47101" s="561" t="n"/>
    </row>
    <row r="47102">
      <c r="N47102" s="561" t="n"/>
    </row>
    <row r="47103">
      <c r="N47103" s="561" t="n"/>
    </row>
    <row r="47104">
      <c r="N47104" s="561" t="n"/>
    </row>
    <row r="47105">
      <c r="N47105" s="561" t="n"/>
    </row>
    <row r="47106">
      <c r="N47106" s="561" t="n"/>
    </row>
    <row r="47107">
      <c r="N47107" s="561" t="n"/>
    </row>
    <row r="47108">
      <c r="N47108" s="561" t="n"/>
    </row>
    <row r="47109">
      <c r="N47109" s="561" t="n"/>
    </row>
    <row r="47110">
      <c r="N47110" s="561" t="n"/>
    </row>
    <row r="47111">
      <c r="N47111" s="561" t="n"/>
    </row>
    <row r="47112">
      <c r="N47112" s="561" t="n"/>
    </row>
    <row r="47113">
      <c r="N47113" s="561" t="n"/>
    </row>
    <row r="47114">
      <c r="N47114" s="561" t="n"/>
    </row>
    <row r="47115">
      <c r="N47115" s="561" t="n"/>
    </row>
    <row r="47116">
      <c r="N47116" s="561" t="n"/>
    </row>
    <row r="47117">
      <c r="N47117" s="561" t="n"/>
    </row>
    <row r="47118">
      <c r="N47118" s="561" t="n"/>
    </row>
    <row r="47119">
      <c r="N47119" s="561" t="n"/>
    </row>
    <row r="47120">
      <c r="N47120" s="561" t="n"/>
    </row>
    <row r="47121">
      <c r="N47121" s="561" t="n"/>
    </row>
    <row r="47122">
      <c r="N47122" s="561" t="n"/>
    </row>
    <row r="47123">
      <c r="N47123" s="561" t="n"/>
    </row>
    <row r="47124">
      <c r="N47124" s="561" t="n"/>
    </row>
    <row r="47125">
      <c r="N47125" s="561" t="n"/>
    </row>
    <row r="47126">
      <c r="N47126" s="561" t="n"/>
    </row>
    <row r="47127">
      <c r="N47127" s="561" t="n"/>
    </row>
    <row r="47128">
      <c r="N47128" s="561" t="n"/>
    </row>
    <row r="47129">
      <c r="N47129" s="561" t="n"/>
    </row>
    <row r="47130">
      <c r="N47130" s="561" t="n"/>
    </row>
    <row r="47131">
      <c r="N47131" s="561" t="n"/>
    </row>
    <row r="47132">
      <c r="N47132" s="561" t="n"/>
    </row>
    <row r="47133">
      <c r="N47133" s="561" t="n"/>
    </row>
    <row r="47134">
      <c r="N47134" s="561" t="n"/>
    </row>
    <row r="47135">
      <c r="N47135" s="561" t="n"/>
    </row>
    <row r="47136">
      <c r="N47136" s="561" t="n"/>
    </row>
    <row r="47137">
      <c r="N47137" s="561" t="n"/>
    </row>
    <row r="47138">
      <c r="N47138" s="561" t="n"/>
    </row>
    <row r="47139">
      <c r="N47139" s="561" t="n"/>
    </row>
    <row r="47140">
      <c r="N47140" s="561" t="n"/>
    </row>
    <row r="47141">
      <c r="N47141" s="561" t="n"/>
    </row>
    <row r="47142">
      <c r="N47142" s="561" t="n"/>
    </row>
    <row r="47143">
      <c r="N47143" s="561" t="n"/>
    </row>
    <row r="47144">
      <c r="N47144" s="561" t="n"/>
    </row>
    <row r="47145">
      <c r="N47145" s="561" t="n"/>
    </row>
    <row r="47146">
      <c r="N47146" s="561" t="n"/>
    </row>
    <row r="47147">
      <c r="N47147" s="561" t="n"/>
    </row>
    <row r="47148">
      <c r="N47148" s="561" t="n"/>
    </row>
    <row r="47149">
      <c r="N47149" s="561" t="n"/>
    </row>
    <row r="47150">
      <c r="N47150" s="561" t="n"/>
    </row>
    <row r="47151">
      <c r="N47151" s="561" t="n"/>
    </row>
    <row r="47152">
      <c r="N47152" s="561" t="n"/>
    </row>
    <row r="47153">
      <c r="N47153" s="561" t="n"/>
    </row>
    <row r="47154">
      <c r="N47154" s="561" t="n"/>
    </row>
    <row r="47155">
      <c r="N47155" s="561" t="n"/>
    </row>
    <row r="47156">
      <c r="N47156" s="561" t="n"/>
    </row>
    <row r="47157">
      <c r="N47157" s="561" t="n"/>
    </row>
    <row r="47158">
      <c r="N47158" s="561" t="n"/>
    </row>
    <row r="47159">
      <c r="N47159" s="561" t="n"/>
    </row>
    <row r="47160">
      <c r="N47160" s="561" t="n"/>
    </row>
    <row r="47161">
      <c r="N47161" s="561" t="n"/>
    </row>
    <row r="47162">
      <c r="N47162" s="561" t="n"/>
    </row>
    <row r="47163">
      <c r="N47163" s="561" t="n"/>
    </row>
    <row r="47164">
      <c r="N47164" s="561" t="n"/>
    </row>
    <row r="47165">
      <c r="N47165" s="561" t="n"/>
    </row>
    <row r="47166">
      <c r="N47166" s="561" t="n"/>
    </row>
    <row r="47167">
      <c r="N47167" s="561" t="n"/>
    </row>
    <row r="47168">
      <c r="N47168" s="561" t="n"/>
    </row>
    <row r="47169">
      <c r="N47169" s="561" t="n"/>
    </row>
    <row r="47170">
      <c r="N47170" s="561" t="n"/>
    </row>
    <row r="47171">
      <c r="N47171" s="561" t="n"/>
    </row>
    <row r="47172">
      <c r="N47172" s="561" t="n"/>
    </row>
    <row r="47173">
      <c r="N47173" s="561" t="n"/>
    </row>
    <row r="47174">
      <c r="N47174" s="561" t="n"/>
    </row>
    <row r="47175">
      <c r="N47175" s="561" t="n"/>
    </row>
    <row r="47176">
      <c r="N47176" s="561" t="n"/>
    </row>
    <row r="47177">
      <c r="N47177" s="561" t="n"/>
    </row>
    <row r="47178">
      <c r="N47178" s="561" t="n"/>
    </row>
    <row r="47179">
      <c r="N47179" s="561" t="n"/>
    </row>
    <row r="47180">
      <c r="N47180" s="561" t="n"/>
    </row>
    <row r="47181">
      <c r="N47181" s="561" t="n"/>
    </row>
    <row r="47182">
      <c r="N47182" s="561" t="n"/>
    </row>
    <row r="47183">
      <c r="N47183" s="561" t="n"/>
    </row>
    <row r="47184">
      <c r="N47184" s="561" t="n"/>
    </row>
    <row r="47185">
      <c r="N47185" s="561" t="n"/>
    </row>
    <row r="47186">
      <c r="N47186" s="561" t="n"/>
    </row>
    <row r="47187">
      <c r="N47187" s="561" t="n"/>
    </row>
    <row r="47188">
      <c r="N47188" s="561" t="n"/>
    </row>
    <row r="47189">
      <c r="N47189" s="561" t="n"/>
    </row>
    <row r="47190">
      <c r="N47190" s="561" t="n"/>
    </row>
    <row r="47191">
      <c r="N47191" s="561" t="n"/>
    </row>
    <row r="47192">
      <c r="N47192" s="561" t="n"/>
    </row>
    <row r="47193">
      <c r="N47193" s="561" t="n"/>
    </row>
    <row r="47194">
      <c r="N47194" s="561" t="n"/>
    </row>
    <row r="47195">
      <c r="N47195" s="561" t="n"/>
    </row>
    <row r="47196">
      <c r="N47196" s="561" t="n"/>
    </row>
    <row r="47197">
      <c r="N47197" s="561" t="n"/>
    </row>
    <row r="47198">
      <c r="N47198" s="561" t="n"/>
    </row>
    <row r="47199">
      <c r="N47199" s="561" t="n"/>
    </row>
    <row r="47200">
      <c r="N47200" s="561" t="n"/>
    </row>
    <row r="47201">
      <c r="N47201" s="561" t="n"/>
    </row>
    <row r="47202">
      <c r="N47202" s="561" t="n"/>
    </row>
    <row r="47203">
      <c r="N47203" s="561" t="n"/>
    </row>
    <row r="47204">
      <c r="N47204" s="561" t="n"/>
    </row>
    <row r="47205">
      <c r="N47205" s="561" t="n"/>
    </row>
    <row r="47206">
      <c r="N47206" s="561" t="n"/>
    </row>
    <row r="47207">
      <c r="N47207" s="561" t="n"/>
    </row>
    <row r="47208">
      <c r="N47208" s="561" t="n"/>
    </row>
    <row r="47209">
      <c r="N47209" s="561" t="n"/>
    </row>
    <row r="47210">
      <c r="N47210" s="561" t="n"/>
    </row>
    <row r="47211">
      <c r="N47211" s="561" t="n"/>
    </row>
    <row r="47212">
      <c r="N47212" s="561" t="n"/>
    </row>
    <row r="47213">
      <c r="N47213" s="561" t="n"/>
    </row>
    <row r="47214">
      <c r="N47214" s="561" t="n"/>
    </row>
    <row r="47215">
      <c r="N47215" s="561" t="n"/>
    </row>
    <row r="47216">
      <c r="N47216" s="561" t="n"/>
    </row>
    <row r="47217">
      <c r="N47217" s="561" t="n"/>
    </row>
    <row r="47218">
      <c r="N47218" s="561" t="n"/>
    </row>
    <row r="47219">
      <c r="N47219" s="561" t="n"/>
    </row>
    <row r="47220">
      <c r="N47220" s="561" t="n"/>
    </row>
    <row r="47221">
      <c r="N47221" s="561" t="n"/>
    </row>
    <row r="47222">
      <c r="N47222" s="561" t="n"/>
    </row>
    <row r="47223">
      <c r="N47223" s="561" t="n"/>
    </row>
    <row r="47224">
      <c r="N47224" s="561" t="n"/>
    </row>
    <row r="47225">
      <c r="N47225" s="561" t="n"/>
    </row>
    <row r="47226">
      <c r="N47226" s="561" t="n"/>
    </row>
    <row r="47227">
      <c r="N47227" s="561" t="n"/>
    </row>
    <row r="47228">
      <c r="N47228" s="561" t="n"/>
    </row>
    <row r="47229">
      <c r="N47229" s="561" t="n"/>
    </row>
    <row r="47230">
      <c r="N47230" s="561" t="n"/>
    </row>
    <row r="47231">
      <c r="N47231" s="561" t="n"/>
    </row>
    <row r="47232">
      <c r="N47232" s="561" t="n"/>
    </row>
    <row r="47233">
      <c r="N47233" s="561" t="n"/>
    </row>
    <row r="47234">
      <c r="N47234" s="561" t="n"/>
    </row>
    <row r="47235">
      <c r="N47235" s="561" t="n"/>
    </row>
    <row r="47236">
      <c r="N47236" s="561" t="n"/>
    </row>
    <row r="47237">
      <c r="N47237" s="561" t="n"/>
    </row>
    <row r="47238">
      <c r="N47238" s="561" t="n"/>
    </row>
    <row r="47239">
      <c r="N47239" s="561" t="n"/>
    </row>
    <row r="47240">
      <c r="N47240" s="561" t="n"/>
    </row>
    <row r="47241">
      <c r="N47241" s="561" t="n"/>
    </row>
    <row r="47242">
      <c r="N47242" s="561" t="n"/>
    </row>
    <row r="47243">
      <c r="N47243" s="561" t="n"/>
    </row>
    <row r="47244">
      <c r="N47244" s="561" t="n"/>
    </row>
    <row r="47245">
      <c r="N47245" s="561" t="n"/>
    </row>
    <row r="47246">
      <c r="N47246" s="561" t="n"/>
    </row>
    <row r="47247">
      <c r="N47247" s="561" t="n"/>
    </row>
    <row r="47248">
      <c r="N47248" s="561" t="n"/>
    </row>
    <row r="47249">
      <c r="N47249" s="561" t="n"/>
    </row>
    <row r="47250">
      <c r="N47250" s="561" t="n"/>
    </row>
    <row r="47251">
      <c r="N47251" s="561" t="n"/>
    </row>
    <row r="47252">
      <c r="N47252" s="561" t="n"/>
    </row>
    <row r="47253">
      <c r="N47253" s="561" t="n"/>
    </row>
    <row r="47254">
      <c r="N47254" s="561" t="n"/>
    </row>
    <row r="47255">
      <c r="N47255" s="561" t="n"/>
    </row>
    <row r="47256">
      <c r="N47256" s="561" t="n"/>
    </row>
    <row r="47257">
      <c r="N47257" s="561" t="n"/>
    </row>
    <row r="47258">
      <c r="N47258" s="561" t="n"/>
    </row>
    <row r="47259">
      <c r="N47259" s="561" t="n"/>
    </row>
    <row r="47260">
      <c r="N47260" s="561" t="n"/>
    </row>
    <row r="47261">
      <c r="N47261" s="561" t="n"/>
    </row>
    <row r="47262">
      <c r="N47262" s="561" t="n"/>
    </row>
    <row r="47263">
      <c r="N47263" s="561" t="n"/>
    </row>
    <row r="47264">
      <c r="N47264" s="561" t="n"/>
    </row>
    <row r="47265">
      <c r="N47265" s="561" t="n"/>
    </row>
    <row r="47266">
      <c r="N47266" s="561" t="n"/>
    </row>
    <row r="47267">
      <c r="N47267" s="561" t="n"/>
    </row>
    <row r="47268">
      <c r="N47268" s="561" t="n"/>
    </row>
    <row r="47269">
      <c r="N47269" s="561" t="n"/>
    </row>
    <row r="47270">
      <c r="N47270" s="561" t="n"/>
    </row>
    <row r="47271">
      <c r="N47271" s="561" t="n"/>
    </row>
    <row r="47272">
      <c r="N47272" s="561" t="n"/>
    </row>
    <row r="47273">
      <c r="N47273" s="561" t="n"/>
    </row>
    <row r="47274">
      <c r="N47274" s="561" t="n"/>
    </row>
    <row r="47275">
      <c r="N47275" s="561" t="n"/>
    </row>
    <row r="47276">
      <c r="N47276" s="561" t="n"/>
    </row>
    <row r="47277">
      <c r="N47277" s="561" t="n"/>
    </row>
    <row r="47278">
      <c r="N47278" s="561" t="n"/>
    </row>
    <row r="47279">
      <c r="N47279" s="561" t="n"/>
    </row>
    <row r="47280">
      <c r="N47280" s="561" t="n"/>
    </row>
    <row r="47281">
      <c r="N47281" s="561" t="n"/>
    </row>
    <row r="47282">
      <c r="N47282" s="561" t="n"/>
    </row>
    <row r="47283">
      <c r="N47283" s="561" t="n"/>
    </row>
    <row r="47284">
      <c r="N47284" s="561" t="n"/>
    </row>
    <row r="47285">
      <c r="N47285" s="561" t="n"/>
    </row>
    <row r="47286">
      <c r="N47286" s="561" t="n"/>
    </row>
    <row r="47287">
      <c r="N47287" s="561" t="n"/>
    </row>
    <row r="47288">
      <c r="N47288" s="561" t="n"/>
    </row>
    <row r="47289">
      <c r="N47289" s="561" t="n"/>
    </row>
    <row r="47290">
      <c r="N47290" s="561" t="n"/>
    </row>
    <row r="47291">
      <c r="N47291" s="561" t="n"/>
    </row>
    <row r="47292">
      <c r="N47292" s="561" t="n"/>
    </row>
    <row r="47293">
      <c r="N47293" s="561" t="n"/>
    </row>
    <row r="47294">
      <c r="N47294" s="561" t="n"/>
    </row>
    <row r="47295">
      <c r="N47295" s="561" t="n"/>
    </row>
    <row r="47296">
      <c r="N47296" s="561" t="n"/>
    </row>
    <row r="47297">
      <c r="N47297" s="561" t="n"/>
    </row>
    <row r="47298">
      <c r="N47298" s="561" t="n"/>
    </row>
    <row r="47299">
      <c r="N47299" s="561" t="n"/>
    </row>
    <row r="47300">
      <c r="N47300" s="561" t="n"/>
    </row>
    <row r="47301">
      <c r="N47301" s="561" t="n"/>
    </row>
    <row r="47302">
      <c r="N47302" s="561" t="n"/>
    </row>
    <row r="47303">
      <c r="N47303" s="561" t="n"/>
    </row>
    <row r="47304">
      <c r="N47304" s="561" t="n"/>
    </row>
    <row r="47305">
      <c r="N47305" s="561" t="n"/>
    </row>
    <row r="47306">
      <c r="N47306" s="561" t="n"/>
    </row>
    <row r="47307">
      <c r="N47307" s="561" t="n"/>
    </row>
    <row r="47308">
      <c r="N47308" s="561" t="n"/>
    </row>
    <row r="47309">
      <c r="N47309" s="561" t="n"/>
    </row>
    <row r="47310">
      <c r="N47310" s="561" t="n"/>
    </row>
    <row r="47311">
      <c r="N47311" s="561" t="n"/>
    </row>
    <row r="47312">
      <c r="N47312" s="561" t="n"/>
    </row>
    <row r="47313">
      <c r="N47313" s="561" t="n"/>
    </row>
    <row r="47314">
      <c r="N47314" s="561" t="n"/>
    </row>
    <row r="47315">
      <c r="N47315" s="561" t="n"/>
    </row>
    <row r="47316">
      <c r="N47316" s="561" t="n"/>
    </row>
    <row r="47317">
      <c r="N47317" s="561" t="n"/>
    </row>
    <row r="47318">
      <c r="N47318" s="561" t="n"/>
    </row>
    <row r="47319">
      <c r="N47319" s="561" t="n"/>
    </row>
    <row r="47320">
      <c r="N47320" s="561" t="n"/>
    </row>
    <row r="47321">
      <c r="N47321" s="561" t="n"/>
    </row>
    <row r="47322">
      <c r="N47322" s="561" t="n"/>
    </row>
    <row r="47323">
      <c r="N47323" s="561" t="n"/>
    </row>
    <row r="47324">
      <c r="N47324" s="561" t="n"/>
    </row>
    <row r="47325">
      <c r="N47325" s="561" t="n"/>
    </row>
    <row r="47326">
      <c r="N47326" s="561" t="n"/>
    </row>
    <row r="47327">
      <c r="N47327" s="561" t="n"/>
    </row>
    <row r="47328">
      <c r="N47328" s="561" t="n"/>
    </row>
    <row r="47329">
      <c r="N47329" s="561" t="n"/>
    </row>
    <row r="47330">
      <c r="N47330" s="561" t="n"/>
    </row>
    <row r="47331">
      <c r="N47331" s="561" t="n"/>
    </row>
    <row r="47332">
      <c r="N47332" s="561" t="n"/>
    </row>
    <row r="47333">
      <c r="N47333" s="561" t="n"/>
    </row>
    <row r="47334">
      <c r="N47334" s="561" t="n"/>
    </row>
    <row r="47335">
      <c r="N47335" s="561" t="n"/>
    </row>
    <row r="47336">
      <c r="N47336" s="561" t="n"/>
    </row>
    <row r="47337">
      <c r="N47337" s="561" t="n"/>
    </row>
    <row r="47338">
      <c r="N47338" s="561" t="n"/>
    </row>
    <row r="47339">
      <c r="N47339" s="561" t="n"/>
    </row>
    <row r="47340">
      <c r="N47340" s="561" t="n"/>
    </row>
    <row r="47341">
      <c r="N47341" s="561" t="n"/>
    </row>
    <row r="47342">
      <c r="N47342" s="561" t="n"/>
    </row>
    <row r="47343">
      <c r="N47343" s="561" t="n"/>
    </row>
    <row r="47344">
      <c r="N47344" s="561" t="n"/>
    </row>
    <row r="47345">
      <c r="N47345" s="561" t="n"/>
    </row>
    <row r="47346">
      <c r="N47346" s="561" t="n"/>
    </row>
    <row r="47347">
      <c r="N47347" s="561" t="n"/>
    </row>
    <row r="47348">
      <c r="N47348" s="561" t="n"/>
    </row>
    <row r="47349">
      <c r="N47349" s="561" t="n"/>
    </row>
    <row r="47350">
      <c r="N47350" s="561" t="n"/>
    </row>
    <row r="47351">
      <c r="N47351" s="561" t="n"/>
    </row>
    <row r="47352">
      <c r="N47352" s="561" t="n"/>
    </row>
    <row r="47353">
      <c r="N47353" s="561" t="n"/>
    </row>
    <row r="47354">
      <c r="N47354" s="561" t="n"/>
    </row>
    <row r="47355">
      <c r="N47355" s="561" t="n"/>
    </row>
    <row r="47356">
      <c r="N47356" s="561" t="n"/>
    </row>
    <row r="47357">
      <c r="N47357" s="561" t="n"/>
    </row>
    <row r="47358">
      <c r="N47358" s="561" t="n"/>
    </row>
    <row r="47359">
      <c r="N47359" s="561" t="n"/>
    </row>
    <row r="47360">
      <c r="N47360" s="561" t="n"/>
    </row>
    <row r="47361">
      <c r="N47361" s="561" t="n"/>
    </row>
    <row r="47362">
      <c r="N47362" s="561" t="n"/>
    </row>
    <row r="47363">
      <c r="N47363" s="561" t="n"/>
    </row>
    <row r="47364">
      <c r="N47364" s="561" t="n"/>
    </row>
    <row r="47365">
      <c r="N47365" s="561" t="n"/>
    </row>
    <row r="47366">
      <c r="N47366" s="561" t="n"/>
    </row>
    <row r="47367">
      <c r="N47367" s="561" t="n"/>
    </row>
    <row r="47368">
      <c r="N47368" s="561" t="n"/>
    </row>
    <row r="47369">
      <c r="N47369" s="561" t="n"/>
    </row>
    <row r="47370">
      <c r="N47370" s="561" t="n"/>
    </row>
    <row r="47371">
      <c r="N47371" s="561" t="n"/>
    </row>
    <row r="47372">
      <c r="N47372" s="561" t="n"/>
    </row>
    <row r="47373">
      <c r="N47373" s="561" t="n"/>
    </row>
    <row r="47374">
      <c r="N47374" s="561" t="n"/>
    </row>
    <row r="47375">
      <c r="N47375" s="561" t="n"/>
    </row>
    <row r="47376">
      <c r="N47376" s="561" t="n"/>
    </row>
    <row r="47377">
      <c r="N47377" s="561" t="n"/>
    </row>
    <row r="47378">
      <c r="N47378" s="561" t="n"/>
    </row>
    <row r="47379">
      <c r="N47379" s="561" t="n"/>
    </row>
    <row r="47380">
      <c r="N47380" s="561" t="n"/>
    </row>
    <row r="47381">
      <c r="N47381" s="561" t="n"/>
    </row>
    <row r="47382">
      <c r="N47382" s="561" t="n"/>
    </row>
    <row r="47383">
      <c r="N47383" s="561" t="n"/>
    </row>
    <row r="47384">
      <c r="N47384" s="561" t="n"/>
    </row>
    <row r="47385">
      <c r="N47385" s="561" t="n"/>
    </row>
    <row r="47386">
      <c r="N47386" s="561" t="n"/>
    </row>
    <row r="47387">
      <c r="N47387" s="561" t="n"/>
    </row>
    <row r="47388">
      <c r="N47388" s="561" t="n"/>
    </row>
    <row r="47389">
      <c r="N47389" s="561" t="n"/>
    </row>
    <row r="47390">
      <c r="N47390" s="561" t="n"/>
    </row>
    <row r="47391">
      <c r="N47391" s="561" t="n"/>
    </row>
    <row r="47392">
      <c r="N47392" s="561" t="n"/>
    </row>
    <row r="47393">
      <c r="N47393" s="561" t="n"/>
    </row>
    <row r="47394">
      <c r="N47394" s="561" t="n"/>
    </row>
    <row r="47395">
      <c r="N47395" s="561" t="n"/>
    </row>
    <row r="47396">
      <c r="N47396" s="561" t="n"/>
    </row>
    <row r="47397">
      <c r="N47397" s="561" t="n"/>
    </row>
    <row r="47398">
      <c r="N47398" s="561" t="n"/>
    </row>
    <row r="47399">
      <c r="N47399" s="561" t="n"/>
    </row>
    <row r="47400">
      <c r="N47400" s="561" t="n"/>
    </row>
    <row r="47401">
      <c r="N47401" s="561" t="n"/>
    </row>
    <row r="47402">
      <c r="N47402" s="561" t="n"/>
    </row>
    <row r="47403">
      <c r="N47403" s="561" t="n"/>
    </row>
    <row r="47404">
      <c r="N47404" s="561" t="n"/>
    </row>
    <row r="47405">
      <c r="N47405" s="561" t="n"/>
    </row>
    <row r="47406">
      <c r="N47406" s="561" t="n"/>
    </row>
    <row r="47407">
      <c r="N47407" s="561" t="n"/>
    </row>
    <row r="47408">
      <c r="N47408" s="561" t="n"/>
    </row>
    <row r="47409">
      <c r="N47409" s="561" t="n"/>
    </row>
    <row r="47410">
      <c r="N47410" s="561" t="n"/>
    </row>
    <row r="47411">
      <c r="N47411" s="561" t="n"/>
    </row>
    <row r="47412">
      <c r="N47412" s="561" t="n"/>
    </row>
    <row r="47413">
      <c r="N47413" s="561" t="n"/>
    </row>
    <row r="47414">
      <c r="N47414" s="561" t="n"/>
    </row>
    <row r="47415">
      <c r="N47415" s="561" t="n"/>
    </row>
    <row r="47416">
      <c r="N47416" s="561" t="n"/>
    </row>
    <row r="47417">
      <c r="N47417" s="561" t="n"/>
    </row>
    <row r="47418">
      <c r="N47418" s="561" t="n"/>
    </row>
    <row r="47419">
      <c r="N47419" s="561" t="n"/>
    </row>
    <row r="47420">
      <c r="N47420" s="561" t="n"/>
    </row>
    <row r="47421">
      <c r="N47421" s="561" t="n"/>
    </row>
    <row r="47422">
      <c r="N47422" s="561" t="n"/>
    </row>
    <row r="47423">
      <c r="N47423" s="561" t="n"/>
    </row>
    <row r="47424">
      <c r="N47424" s="561" t="n"/>
    </row>
    <row r="47425">
      <c r="N47425" s="561" t="n"/>
    </row>
    <row r="47426">
      <c r="N47426" s="561" t="n"/>
    </row>
    <row r="47427">
      <c r="N47427" s="561" t="n"/>
    </row>
    <row r="47428">
      <c r="N47428" s="561" t="n"/>
    </row>
    <row r="47429">
      <c r="N47429" s="561" t="n"/>
    </row>
    <row r="47430">
      <c r="N47430" s="561" t="n"/>
    </row>
    <row r="47431">
      <c r="N47431" s="561" t="n"/>
    </row>
    <row r="47432">
      <c r="N47432" s="561" t="n"/>
    </row>
    <row r="47433">
      <c r="N47433" s="561" t="n"/>
    </row>
    <row r="47434">
      <c r="N47434" s="561" t="n"/>
    </row>
    <row r="47435">
      <c r="N47435" s="561" t="n"/>
    </row>
    <row r="47436">
      <c r="N47436" s="561" t="n"/>
    </row>
    <row r="47437">
      <c r="N47437" s="561" t="n"/>
    </row>
    <row r="47438">
      <c r="N47438" s="561" t="n"/>
    </row>
    <row r="47439">
      <c r="N47439" s="561" t="n"/>
    </row>
    <row r="47440">
      <c r="N47440" s="561" t="n"/>
    </row>
    <row r="47441">
      <c r="N47441" s="561" t="n"/>
    </row>
    <row r="47442">
      <c r="N47442" s="561" t="n"/>
    </row>
    <row r="47443">
      <c r="N47443" s="561" t="n"/>
    </row>
    <row r="47444">
      <c r="N47444" s="561" t="n"/>
    </row>
    <row r="47445">
      <c r="N47445" s="561" t="n"/>
    </row>
    <row r="47446">
      <c r="N47446" s="561" t="n"/>
    </row>
    <row r="47447">
      <c r="N47447" s="561" t="n"/>
    </row>
    <row r="47448">
      <c r="N47448" s="561" t="n"/>
    </row>
    <row r="47449">
      <c r="N47449" s="561" t="n"/>
    </row>
    <row r="47450">
      <c r="N47450" s="561" t="n"/>
    </row>
    <row r="47451">
      <c r="N47451" s="561" t="n"/>
    </row>
    <row r="47452">
      <c r="N47452" s="561" t="n"/>
    </row>
    <row r="47453">
      <c r="N47453" s="561" t="n"/>
    </row>
    <row r="47454">
      <c r="N47454" s="561" t="n"/>
    </row>
    <row r="47455">
      <c r="N47455" s="561" t="n"/>
    </row>
    <row r="47456">
      <c r="N47456" s="561" t="n"/>
    </row>
    <row r="47457">
      <c r="N47457" s="561" t="n"/>
    </row>
    <row r="47458">
      <c r="N47458" s="561" t="n"/>
    </row>
    <row r="47459">
      <c r="N47459" s="561" t="n"/>
    </row>
    <row r="47460">
      <c r="N47460" s="561" t="n"/>
    </row>
    <row r="47461">
      <c r="N47461" s="561" t="n"/>
    </row>
    <row r="47462">
      <c r="N47462" s="561" t="n"/>
    </row>
    <row r="47463">
      <c r="N47463" s="561" t="n"/>
    </row>
    <row r="47464">
      <c r="N47464" s="561" t="n"/>
    </row>
    <row r="47465">
      <c r="N47465" s="561" t="n"/>
    </row>
    <row r="47466">
      <c r="N47466" s="561" t="n"/>
    </row>
    <row r="47467">
      <c r="N47467" s="561" t="n"/>
    </row>
    <row r="47468">
      <c r="N47468" s="561" t="n"/>
    </row>
    <row r="47469">
      <c r="N47469" s="561" t="n"/>
    </row>
    <row r="47470">
      <c r="N47470" s="561" t="n"/>
    </row>
    <row r="47471">
      <c r="N47471" s="561" t="n"/>
    </row>
    <row r="47472">
      <c r="N47472" s="561" t="n"/>
    </row>
    <row r="47473">
      <c r="N47473" s="561" t="n"/>
    </row>
    <row r="47474">
      <c r="N47474" s="561" t="n"/>
    </row>
    <row r="47475">
      <c r="N47475" s="561" t="n"/>
    </row>
    <row r="47476">
      <c r="N47476" s="561" t="n"/>
    </row>
    <row r="47477">
      <c r="N47477" s="561" t="n"/>
    </row>
    <row r="47478">
      <c r="N47478" s="561" t="n"/>
    </row>
    <row r="47479">
      <c r="N47479" s="561" t="n"/>
    </row>
    <row r="47480">
      <c r="N47480" s="561" t="n"/>
    </row>
    <row r="47481">
      <c r="N47481" s="561" t="n"/>
    </row>
    <row r="47482">
      <c r="N47482" s="561" t="n"/>
    </row>
    <row r="47483">
      <c r="N47483" s="561" t="n"/>
    </row>
    <row r="47484">
      <c r="N47484" s="561" t="n"/>
    </row>
    <row r="47485">
      <c r="N47485" s="561" t="n"/>
    </row>
    <row r="47486">
      <c r="N47486" s="561" t="n"/>
    </row>
    <row r="47487">
      <c r="N47487" s="561" t="n"/>
    </row>
    <row r="47488">
      <c r="N47488" s="561" t="n"/>
    </row>
    <row r="47489">
      <c r="N47489" s="561" t="n"/>
    </row>
    <row r="47490">
      <c r="N47490" s="561" t="n"/>
    </row>
    <row r="47491">
      <c r="N47491" s="561" t="n"/>
    </row>
    <row r="47492">
      <c r="N47492" s="561" t="n"/>
    </row>
    <row r="47493">
      <c r="N47493" s="561" t="n"/>
    </row>
    <row r="47494">
      <c r="N47494" s="561" t="n"/>
    </row>
    <row r="47495">
      <c r="N47495" s="561" t="n"/>
    </row>
    <row r="47496">
      <c r="N47496" s="561" t="n"/>
    </row>
    <row r="47497">
      <c r="N47497" s="561" t="n"/>
    </row>
    <row r="47498">
      <c r="N47498" s="561" t="n"/>
    </row>
    <row r="47499">
      <c r="N47499" s="561" t="n"/>
    </row>
    <row r="47500">
      <c r="N47500" s="561" t="n"/>
    </row>
    <row r="47501">
      <c r="N47501" s="561" t="n"/>
    </row>
    <row r="47502">
      <c r="N47502" s="561" t="n"/>
    </row>
    <row r="47503">
      <c r="N47503" s="561" t="n"/>
    </row>
    <row r="47504">
      <c r="N47504" s="561" t="n"/>
    </row>
    <row r="47505">
      <c r="N47505" s="561" t="n"/>
    </row>
    <row r="47506">
      <c r="N47506" s="561" t="n"/>
    </row>
    <row r="47507">
      <c r="N47507" s="561" t="n"/>
    </row>
    <row r="47508">
      <c r="N47508" s="561" t="n"/>
    </row>
    <row r="47509">
      <c r="N47509" s="561" t="n"/>
    </row>
    <row r="47510">
      <c r="N47510" s="561" t="n"/>
    </row>
    <row r="47511">
      <c r="N47511" s="561" t="n"/>
    </row>
    <row r="47512">
      <c r="N47512" s="561" t="n"/>
    </row>
    <row r="47513">
      <c r="N47513" s="561" t="n"/>
    </row>
    <row r="47514">
      <c r="N47514" s="561" t="n"/>
    </row>
    <row r="47515">
      <c r="N47515" s="561" t="n"/>
    </row>
    <row r="47516">
      <c r="N47516" s="561" t="n"/>
    </row>
    <row r="47517">
      <c r="N47517" s="561" t="n"/>
    </row>
    <row r="47518">
      <c r="N47518" s="561" t="n"/>
    </row>
    <row r="47519">
      <c r="N47519" s="561" t="n"/>
    </row>
    <row r="47520">
      <c r="N47520" s="561" t="n"/>
    </row>
    <row r="47521">
      <c r="N47521" s="561" t="n"/>
    </row>
    <row r="47522">
      <c r="N47522" s="561" t="n"/>
    </row>
    <row r="47523">
      <c r="N47523" s="561" t="n"/>
    </row>
    <row r="47524">
      <c r="N47524" s="561" t="n"/>
    </row>
    <row r="47525">
      <c r="N47525" s="561" t="n"/>
    </row>
    <row r="47526">
      <c r="N47526" s="561" t="n"/>
    </row>
    <row r="47527">
      <c r="N47527" s="561" t="n"/>
    </row>
    <row r="47528">
      <c r="N47528" s="561" t="n"/>
    </row>
    <row r="47529">
      <c r="N47529" s="561" t="n"/>
    </row>
    <row r="47530">
      <c r="N47530" s="561" t="n"/>
    </row>
    <row r="47531">
      <c r="N47531" s="561" t="n"/>
    </row>
    <row r="47532">
      <c r="N47532" s="561" t="n"/>
    </row>
    <row r="47533">
      <c r="N47533" s="561" t="n"/>
    </row>
    <row r="47534">
      <c r="N47534" s="561" t="n"/>
    </row>
    <row r="47535">
      <c r="N47535" s="561" t="n"/>
    </row>
    <row r="47536">
      <c r="N47536" s="561" t="n"/>
    </row>
    <row r="47537">
      <c r="N47537" s="561" t="n"/>
    </row>
    <row r="47538">
      <c r="N47538" s="561" t="n"/>
    </row>
    <row r="47539">
      <c r="N47539" s="561" t="n"/>
    </row>
    <row r="47540">
      <c r="N47540" s="561" t="n"/>
    </row>
    <row r="47541">
      <c r="N47541" s="561" t="n"/>
    </row>
    <row r="47542">
      <c r="N47542" s="561" t="n"/>
    </row>
    <row r="47543">
      <c r="N47543" s="561" t="n"/>
    </row>
    <row r="47544">
      <c r="N47544" s="561" t="n"/>
    </row>
    <row r="47545">
      <c r="N47545" s="561" t="n"/>
    </row>
    <row r="47546">
      <c r="N47546" s="561" t="n"/>
    </row>
    <row r="47547">
      <c r="N47547" s="561" t="n"/>
    </row>
    <row r="47548">
      <c r="N47548" s="561" t="n"/>
    </row>
    <row r="47549">
      <c r="N47549" s="561" t="n"/>
    </row>
    <row r="47550">
      <c r="N47550" s="561" t="n"/>
    </row>
    <row r="47551">
      <c r="N47551" s="561" t="n"/>
    </row>
    <row r="47552">
      <c r="N47552" s="561" t="n"/>
    </row>
    <row r="47553">
      <c r="N47553" s="561" t="n"/>
    </row>
    <row r="47554">
      <c r="N47554" s="561" t="n"/>
    </row>
    <row r="47555">
      <c r="N47555" s="561" t="n"/>
    </row>
    <row r="47556">
      <c r="N47556" s="561" t="n"/>
    </row>
    <row r="47557">
      <c r="N47557" s="561" t="n"/>
    </row>
    <row r="47558">
      <c r="N47558" s="561" t="n"/>
    </row>
    <row r="47559">
      <c r="N47559" s="561" t="n"/>
    </row>
    <row r="47560">
      <c r="N47560" s="561" t="n"/>
    </row>
    <row r="47561">
      <c r="N47561" s="561" t="n"/>
    </row>
    <row r="47562">
      <c r="N47562" s="561" t="n"/>
    </row>
    <row r="47563">
      <c r="N47563" s="561" t="n"/>
    </row>
    <row r="47564">
      <c r="N47564" s="561" t="n"/>
    </row>
    <row r="47565">
      <c r="N47565" s="561" t="n"/>
    </row>
    <row r="47566">
      <c r="N47566" s="561" t="n"/>
    </row>
    <row r="47567">
      <c r="N47567" s="561" t="n"/>
    </row>
    <row r="47568">
      <c r="N47568" s="561" t="n"/>
    </row>
    <row r="47569">
      <c r="N47569" s="561" t="n"/>
    </row>
    <row r="47570">
      <c r="N47570" s="561" t="n"/>
    </row>
    <row r="47571">
      <c r="N47571" s="561" t="n"/>
    </row>
    <row r="47572">
      <c r="N47572" s="561" t="n"/>
    </row>
    <row r="47573">
      <c r="N47573" s="561" t="n"/>
    </row>
    <row r="47574">
      <c r="N47574" s="561" t="n"/>
    </row>
    <row r="47575">
      <c r="N47575" s="561" t="n"/>
    </row>
    <row r="47576">
      <c r="N47576" s="561" t="n"/>
    </row>
    <row r="47577">
      <c r="N47577" s="561" t="n"/>
    </row>
    <row r="47578">
      <c r="N47578" s="561" t="n"/>
    </row>
    <row r="47579">
      <c r="N47579" s="561" t="n"/>
    </row>
    <row r="47580">
      <c r="N47580" s="561" t="n"/>
    </row>
    <row r="47581">
      <c r="N47581" s="561" t="n"/>
    </row>
    <row r="47582">
      <c r="N47582" s="561" t="n"/>
    </row>
    <row r="47583">
      <c r="N47583" s="561" t="n"/>
    </row>
    <row r="47584">
      <c r="N47584" s="561" t="n"/>
    </row>
    <row r="47585">
      <c r="N47585" s="561" t="n"/>
    </row>
    <row r="47586">
      <c r="N47586" s="561" t="n"/>
    </row>
    <row r="47587">
      <c r="N47587" s="561" t="n"/>
    </row>
    <row r="47588">
      <c r="N47588" s="561" t="n"/>
    </row>
    <row r="47589">
      <c r="N47589" s="561" t="n"/>
    </row>
    <row r="47590">
      <c r="N47590" s="561" t="n"/>
    </row>
    <row r="47591">
      <c r="N47591" s="561" t="n"/>
    </row>
    <row r="47592">
      <c r="N47592" s="561" t="n"/>
    </row>
    <row r="47593">
      <c r="N47593" s="561" t="n"/>
    </row>
    <row r="47594">
      <c r="N47594" s="561" t="n"/>
    </row>
    <row r="47595">
      <c r="N47595" s="561" t="n"/>
    </row>
    <row r="47596">
      <c r="N47596" s="561" t="n"/>
    </row>
    <row r="47597">
      <c r="N47597" s="561" t="n"/>
    </row>
    <row r="47598">
      <c r="N47598" s="561" t="n"/>
    </row>
    <row r="47599">
      <c r="N47599" s="561" t="n"/>
    </row>
    <row r="47600">
      <c r="N47600" s="561" t="n"/>
    </row>
    <row r="47601">
      <c r="N47601" s="561" t="n"/>
    </row>
    <row r="47602">
      <c r="N47602" s="561" t="n"/>
    </row>
    <row r="47603">
      <c r="N47603" s="561" t="n"/>
    </row>
    <row r="47604">
      <c r="N47604" s="561" t="n"/>
    </row>
    <row r="47605">
      <c r="N47605" s="561" t="n"/>
    </row>
    <row r="47606">
      <c r="N47606" s="561" t="n"/>
    </row>
    <row r="47607">
      <c r="N47607" s="561" t="n"/>
    </row>
    <row r="47608">
      <c r="N47608" s="561" t="n"/>
    </row>
    <row r="47609">
      <c r="N47609" s="561" t="n"/>
    </row>
    <row r="47610">
      <c r="N47610" s="561" t="n"/>
    </row>
    <row r="47611">
      <c r="N47611" s="561" t="n"/>
    </row>
    <row r="47612">
      <c r="N47612" s="561" t="n"/>
    </row>
    <row r="47613">
      <c r="N47613" s="561" t="n"/>
    </row>
    <row r="47614">
      <c r="N47614" s="561" t="n"/>
    </row>
    <row r="47615">
      <c r="N47615" s="561" t="n"/>
    </row>
    <row r="47616">
      <c r="N47616" s="561" t="n"/>
    </row>
    <row r="47617">
      <c r="N47617" s="561" t="n"/>
    </row>
    <row r="47618">
      <c r="N47618" s="561" t="n"/>
    </row>
    <row r="47619">
      <c r="N47619" s="561" t="n"/>
    </row>
    <row r="47620">
      <c r="N47620" s="561" t="n"/>
    </row>
    <row r="47621">
      <c r="N47621" s="561" t="n"/>
    </row>
    <row r="47622">
      <c r="N47622" s="561" t="n"/>
    </row>
    <row r="47623">
      <c r="N47623" s="561" t="n"/>
    </row>
    <row r="47624">
      <c r="N47624" s="561" t="n"/>
    </row>
    <row r="47625">
      <c r="N47625" s="561" t="n"/>
    </row>
    <row r="47626">
      <c r="N47626" s="561" t="n"/>
    </row>
    <row r="47627">
      <c r="N47627" s="561" t="n"/>
    </row>
    <row r="47628">
      <c r="N47628" s="561" t="n"/>
    </row>
    <row r="47629">
      <c r="N47629" s="561" t="n"/>
    </row>
    <row r="47630">
      <c r="N47630" s="561" t="n"/>
    </row>
    <row r="47631">
      <c r="N47631" s="561" t="n"/>
    </row>
    <row r="47632">
      <c r="N47632" s="561" t="n"/>
    </row>
    <row r="47633">
      <c r="N47633" s="561" t="n"/>
    </row>
    <row r="47634">
      <c r="N47634" s="561" t="n"/>
    </row>
    <row r="47635">
      <c r="N47635" s="561" t="n"/>
    </row>
    <row r="47636">
      <c r="N47636" s="561" t="n"/>
    </row>
    <row r="47637">
      <c r="N47637" s="561" t="n"/>
    </row>
    <row r="47638">
      <c r="N47638" s="561" t="n"/>
    </row>
    <row r="47639">
      <c r="N47639" s="561" t="n"/>
    </row>
    <row r="47640">
      <c r="N47640" s="561" t="n"/>
    </row>
    <row r="47641">
      <c r="N47641" s="561" t="n"/>
    </row>
    <row r="47642">
      <c r="N47642" s="561" t="n"/>
    </row>
    <row r="47643">
      <c r="N47643" s="561" t="n"/>
    </row>
    <row r="47644">
      <c r="N47644" s="561" t="n"/>
    </row>
    <row r="47645">
      <c r="N47645" s="561" t="n"/>
    </row>
    <row r="47646">
      <c r="N47646" s="561" t="n"/>
    </row>
    <row r="47647">
      <c r="N47647" s="561" t="n"/>
    </row>
    <row r="47648">
      <c r="N47648" s="561" t="n"/>
    </row>
    <row r="47649">
      <c r="N47649" s="561" t="n"/>
    </row>
    <row r="47650">
      <c r="N47650" s="561" t="n"/>
    </row>
    <row r="47651">
      <c r="N47651" s="561" t="n"/>
    </row>
    <row r="47652">
      <c r="N47652" s="561" t="n"/>
    </row>
    <row r="47653">
      <c r="N47653" s="561" t="n"/>
    </row>
    <row r="47654">
      <c r="N47654" s="561" t="n"/>
    </row>
    <row r="47655">
      <c r="N47655" s="561" t="n"/>
    </row>
    <row r="47656">
      <c r="N47656" s="561" t="n"/>
    </row>
    <row r="47657">
      <c r="N47657" s="561" t="n"/>
    </row>
    <row r="47658">
      <c r="N47658" s="561" t="n"/>
    </row>
    <row r="47659">
      <c r="N47659" s="561" t="n"/>
    </row>
    <row r="47660">
      <c r="N47660" s="561" t="n"/>
    </row>
    <row r="47661">
      <c r="N47661" s="561" t="n"/>
    </row>
    <row r="47662">
      <c r="N47662" s="561" t="n"/>
    </row>
    <row r="47663">
      <c r="N47663" s="561" t="n"/>
    </row>
    <row r="47664">
      <c r="N47664" s="561" t="n"/>
    </row>
    <row r="47665">
      <c r="N47665" s="561" t="n"/>
    </row>
    <row r="47666">
      <c r="N47666" s="561" t="n"/>
    </row>
    <row r="47667">
      <c r="N47667" s="561" t="n"/>
    </row>
    <row r="47668">
      <c r="N47668" s="561" t="n"/>
    </row>
    <row r="47669">
      <c r="N47669" s="561" t="n"/>
    </row>
    <row r="47670">
      <c r="N47670" s="561" t="n"/>
    </row>
    <row r="47671">
      <c r="N47671" s="561" t="n"/>
    </row>
    <row r="47672">
      <c r="N47672" s="561" t="n"/>
    </row>
    <row r="47673">
      <c r="N47673" s="561" t="n"/>
    </row>
    <row r="47674">
      <c r="N47674" s="561" t="n"/>
    </row>
    <row r="47675">
      <c r="N47675" s="561" t="n"/>
    </row>
    <row r="47676">
      <c r="N47676" s="561" t="n"/>
    </row>
    <row r="47677">
      <c r="N47677" s="561" t="n"/>
    </row>
    <row r="47678">
      <c r="N47678" s="561" t="n"/>
    </row>
    <row r="47679">
      <c r="N47679" s="561" t="n"/>
    </row>
    <row r="47680">
      <c r="N47680" s="561" t="n"/>
    </row>
    <row r="47681">
      <c r="N47681" s="561" t="n"/>
    </row>
    <row r="47682">
      <c r="N47682" s="561" t="n"/>
    </row>
    <row r="47683">
      <c r="N47683" s="561" t="n"/>
    </row>
    <row r="47684">
      <c r="N47684" s="561" t="n"/>
    </row>
    <row r="47685">
      <c r="N47685" s="561" t="n"/>
    </row>
    <row r="47686">
      <c r="N47686" s="561" t="n"/>
    </row>
    <row r="47687">
      <c r="N47687" s="561" t="n"/>
    </row>
    <row r="47688">
      <c r="N47688" s="561" t="n"/>
    </row>
    <row r="47689">
      <c r="N47689" s="561" t="n"/>
    </row>
    <row r="47690">
      <c r="N47690" s="561" t="n"/>
    </row>
    <row r="47691">
      <c r="N47691" s="561" t="n"/>
    </row>
    <row r="47692">
      <c r="N47692" s="561" t="n"/>
    </row>
    <row r="47693">
      <c r="N47693" s="561" t="n"/>
    </row>
    <row r="47694">
      <c r="N47694" s="561" t="n"/>
    </row>
    <row r="47695">
      <c r="N47695" s="561" t="n"/>
    </row>
    <row r="47696">
      <c r="N47696" s="561" t="n"/>
    </row>
    <row r="47697">
      <c r="N47697" s="561" t="n"/>
    </row>
    <row r="47698">
      <c r="N47698" s="561" t="n"/>
    </row>
    <row r="47699">
      <c r="N47699" s="561" t="n"/>
    </row>
    <row r="47700">
      <c r="N47700" s="561" t="n"/>
    </row>
    <row r="47701">
      <c r="N47701" s="561" t="n"/>
    </row>
    <row r="47702">
      <c r="N47702" s="561" t="n"/>
    </row>
    <row r="47703">
      <c r="N47703" s="561" t="n"/>
    </row>
    <row r="47704">
      <c r="N47704" s="561" t="n"/>
    </row>
    <row r="47705">
      <c r="N47705" s="561" t="n"/>
    </row>
    <row r="47706">
      <c r="N47706" s="561" t="n"/>
    </row>
    <row r="47707">
      <c r="N47707" s="561" t="n"/>
    </row>
    <row r="47708">
      <c r="N47708" s="561" t="n"/>
    </row>
    <row r="47709">
      <c r="N47709" s="561" t="n"/>
    </row>
    <row r="47710">
      <c r="N47710" s="561" t="n"/>
    </row>
    <row r="47711">
      <c r="N47711" s="561" t="n"/>
    </row>
    <row r="47712">
      <c r="N47712" s="561" t="n"/>
    </row>
    <row r="47713">
      <c r="N47713" s="561" t="n"/>
    </row>
    <row r="47714">
      <c r="N47714" s="561" t="n"/>
    </row>
    <row r="47715">
      <c r="N47715" s="561" t="n"/>
    </row>
    <row r="47716">
      <c r="N47716" s="561" t="n"/>
    </row>
    <row r="47717">
      <c r="N47717" s="561" t="n"/>
    </row>
    <row r="47718">
      <c r="N47718" s="561" t="n"/>
    </row>
    <row r="47719">
      <c r="N47719" s="561" t="n"/>
    </row>
    <row r="47720">
      <c r="N47720" s="561" t="n"/>
    </row>
    <row r="47721">
      <c r="N47721" s="561" t="n"/>
    </row>
    <row r="47722">
      <c r="N47722" s="561" t="n"/>
    </row>
    <row r="47723">
      <c r="N47723" s="561" t="n"/>
    </row>
    <row r="47724">
      <c r="N47724" s="561" t="n"/>
    </row>
    <row r="47725">
      <c r="N47725" s="561" t="n"/>
    </row>
    <row r="47726">
      <c r="N47726" s="561" t="n"/>
    </row>
    <row r="47727">
      <c r="N47727" s="561" t="n"/>
    </row>
    <row r="47728">
      <c r="N47728" s="561" t="n"/>
    </row>
    <row r="47729">
      <c r="N47729" s="561" t="n"/>
    </row>
    <row r="47730">
      <c r="N47730" s="561" t="n"/>
    </row>
    <row r="47731">
      <c r="N47731" s="561" t="n"/>
    </row>
    <row r="47732">
      <c r="N47732" s="561" t="n"/>
    </row>
    <row r="47733">
      <c r="N47733" s="561" t="n"/>
    </row>
    <row r="47734">
      <c r="N47734" s="561" t="n"/>
    </row>
    <row r="47735">
      <c r="N47735" s="561" t="n"/>
    </row>
    <row r="47736">
      <c r="N47736" s="561" t="n"/>
    </row>
    <row r="47737">
      <c r="N47737" s="561" t="n"/>
    </row>
    <row r="47738">
      <c r="N47738" s="561" t="n"/>
    </row>
    <row r="47739">
      <c r="N47739" s="561" t="n"/>
    </row>
    <row r="47740">
      <c r="N47740" s="561" t="n"/>
    </row>
    <row r="47741">
      <c r="N47741" s="561" t="n"/>
    </row>
    <row r="47742">
      <c r="N47742" s="561" t="n"/>
    </row>
    <row r="47743">
      <c r="N47743" s="561" t="n"/>
    </row>
    <row r="47744">
      <c r="N47744" s="561" t="n"/>
    </row>
    <row r="47745">
      <c r="N47745" s="561" t="n"/>
    </row>
    <row r="47746">
      <c r="N47746" s="561" t="n"/>
    </row>
    <row r="47747">
      <c r="N47747" s="561" t="n"/>
    </row>
    <row r="47748">
      <c r="N47748" s="561" t="n"/>
    </row>
    <row r="47749">
      <c r="N47749" s="561" t="n"/>
    </row>
    <row r="47750">
      <c r="N47750" s="561" t="n"/>
    </row>
    <row r="47751">
      <c r="N47751" s="561" t="n"/>
    </row>
    <row r="47752">
      <c r="N47752" s="561" t="n"/>
    </row>
    <row r="47753">
      <c r="N47753" s="561" t="n"/>
    </row>
    <row r="47754">
      <c r="N47754" s="561" t="n"/>
    </row>
    <row r="47755">
      <c r="N47755" s="561" t="n"/>
    </row>
    <row r="47756">
      <c r="N47756" s="561" t="n"/>
    </row>
    <row r="47757">
      <c r="N47757" s="561" t="n"/>
    </row>
    <row r="47758">
      <c r="N47758" s="561" t="n"/>
    </row>
    <row r="47759">
      <c r="N47759" s="561" t="n"/>
    </row>
    <row r="47760">
      <c r="N47760" s="561" t="n"/>
    </row>
    <row r="47761">
      <c r="N47761" s="561" t="n"/>
    </row>
    <row r="47762">
      <c r="N47762" s="561" t="n"/>
    </row>
    <row r="47763">
      <c r="N47763" s="561" t="n"/>
    </row>
    <row r="47764">
      <c r="N47764" s="561" t="n"/>
    </row>
    <row r="47765">
      <c r="N47765" s="561" t="n"/>
    </row>
    <row r="47766">
      <c r="N47766" s="561" t="n"/>
    </row>
    <row r="47767">
      <c r="N47767" s="561" t="n"/>
    </row>
    <row r="47768">
      <c r="N47768" s="561" t="n"/>
    </row>
    <row r="47769">
      <c r="N47769" s="561" t="n"/>
    </row>
    <row r="47770">
      <c r="N47770" s="561" t="n"/>
    </row>
    <row r="47771">
      <c r="N47771" s="561" t="n"/>
    </row>
    <row r="47772">
      <c r="N47772" s="561" t="n"/>
    </row>
    <row r="47773">
      <c r="N47773" s="561" t="n"/>
    </row>
    <row r="47774">
      <c r="N47774" s="561" t="n"/>
    </row>
    <row r="47775">
      <c r="N47775" s="561" t="n"/>
    </row>
    <row r="47776">
      <c r="N47776" s="561" t="n"/>
    </row>
    <row r="47777">
      <c r="N47777" s="561" t="n"/>
    </row>
    <row r="47778">
      <c r="N47778" s="561" t="n"/>
    </row>
    <row r="47779">
      <c r="N47779" s="561" t="n"/>
    </row>
    <row r="47780">
      <c r="N47780" s="561" t="n"/>
    </row>
    <row r="47781">
      <c r="N47781" s="561" t="n"/>
    </row>
    <row r="47782">
      <c r="N47782" s="561" t="n"/>
    </row>
    <row r="47783">
      <c r="N47783" s="561" t="n"/>
    </row>
    <row r="47784">
      <c r="N47784" s="561" t="n"/>
    </row>
    <row r="47785">
      <c r="N47785" s="561" t="n"/>
    </row>
    <row r="47786">
      <c r="N47786" s="561" t="n"/>
    </row>
    <row r="47787">
      <c r="N47787" s="561" t="n"/>
    </row>
    <row r="47788">
      <c r="N47788" s="561" t="n"/>
    </row>
    <row r="47789">
      <c r="N47789" s="561" t="n"/>
    </row>
    <row r="47790">
      <c r="N47790" s="561" t="n"/>
    </row>
    <row r="47791">
      <c r="N47791" s="561" t="n"/>
    </row>
    <row r="47792">
      <c r="N47792" s="561" t="n"/>
    </row>
    <row r="47793">
      <c r="N47793" s="561" t="n"/>
    </row>
    <row r="47794">
      <c r="N47794" s="561" t="n"/>
    </row>
    <row r="47795">
      <c r="N47795" s="561" t="n"/>
    </row>
    <row r="47796">
      <c r="N47796" s="561" t="n"/>
    </row>
    <row r="47797">
      <c r="N47797" s="561" t="n"/>
    </row>
    <row r="47798">
      <c r="N47798" s="561" t="n"/>
    </row>
    <row r="47799">
      <c r="N47799" s="561" t="n"/>
    </row>
    <row r="47800">
      <c r="N47800" s="561" t="n"/>
    </row>
    <row r="47801">
      <c r="N47801" s="561" t="n"/>
    </row>
    <row r="47802">
      <c r="N47802" s="561" t="n"/>
    </row>
    <row r="47803">
      <c r="N47803" s="561" t="n"/>
    </row>
    <row r="47804">
      <c r="N47804" s="561" t="n"/>
    </row>
    <row r="47805">
      <c r="N47805" s="561" t="n"/>
    </row>
    <row r="47806">
      <c r="N47806" s="561" t="n"/>
    </row>
    <row r="47807">
      <c r="N47807" s="561" t="n"/>
    </row>
    <row r="47808">
      <c r="N47808" s="561" t="n"/>
    </row>
    <row r="47809">
      <c r="N47809" s="561" t="n"/>
    </row>
    <row r="47810">
      <c r="N47810" s="561" t="n"/>
    </row>
    <row r="47811">
      <c r="N47811" s="561" t="n"/>
    </row>
    <row r="47812">
      <c r="N47812" s="561" t="n"/>
    </row>
    <row r="47813">
      <c r="N47813" s="561" t="n"/>
    </row>
    <row r="47814">
      <c r="N47814" s="561" t="n"/>
    </row>
    <row r="47815">
      <c r="N47815" s="561" t="n"/>
    </row>
    <row r="47816">
      <c r="N47816" s="561" t="n"/>
    </row>
    <row r="47817">
      <c r="N47817" s="561" t="n"/>
    </row>
    <row r="47818">
      <c r="N47818" s="561" t="n"/>
    </row>
    <row r="47819">
      <c r="N47819" s="561" t="n"/>
    </row>
    <row r="47820">
      <c r="N47820" s="561" t="n"/>
    </row>
    <row r="47821">
      <c r="N47821" s="561" t="n"/>
    </row>
    <row r="47822">
      <c r="N47822" s="561" t="n"/>
    </row>
    <row r="47823">
      <c r="N47823" s="561" t="n"/>
    </row>
    <row r="47824">
      <c r="N47824" s="561" t="n"/>
    </row>
    <row r="47825">
      <c r="N47825" s="561" t="n"/>
    </row>
    <row r="47826">
      <c r="N47826" s="561" t="n"/>
    </row>
    <row r="47827">
      <c r="N47827" s="561" t="n"/>
    </row>
    <row r="47828">
      <c r="N47828" s="561" t="n"/>
    </row>
    <row r="47829">
      <c r="N47829" s="561" t="n"/>
    </row>
    <row r="47830">
      <c r="N47830" s="561" t="n"/>
    </row>
    <row r="47831">
      <c r="N47831" s="561" t="n"/>
    </row>
    <row r="47832">
      <c r="N47832" s="561" t="n"/>
    </row>
    <row r="47833">
      <c r="N47833" s="561" t="n"/>
    </row>
    <row r="47834">
      <c r="N47834" s="561" t="n"/>
    </row>
    <row r="47835">
      <c r="N47835" s="561" t="n"/>
    </row>
    <row r="47836">
      <c r="N47836" s="561" t="n"/>
    </row>
    <row r="47837">
      <c r="N47837" s="561" t="n"/>
    </row>
    <row r="47838">
      <c r="N47838" s="561" t="n"/>
    </row>
    <row r="47839">
      <c r="N47839" s="561" t="n"/>
    </row>
    <row r="47840">
      <c r="N47840" s="561" t="n"/>
    </row>
    <row r="47841">
      <c r="N47841" s="561" t="n"/>
    </row>
    <row r="47842">
      <c r="N47842" s="561" t="n"/>
    </row>
    <row r="47843">
      <c r="N47843" s="561" t="n"/>
    </row>
    <row r="47844">
      <c r="N47844" s="561" t="n"/>
    </row>
    <row r="47845">
      <c r="N47845" s="561" t="n"/>
    </row>
    <row r="47846">
      <c r="N47846" s="561" t="n"/>
    </row>
    <row r="47847">
      <c r="N47847" s="561" t="n"/>
    </row>
    <row r="47848">
      <c r="N47848" s="561" t="n"/>
    </row>
    <row r="47849">
      <c r="N47849" s="561" t="n"/>
    </row>
    <row r="47850">
      <c r="N47850" s="561" t="n"/>
    </row>
    <row r="47851">
      <c r="N47851" s="561" t="n"/>
    </row>
    <row r="47852">
      <c r="N47852" s="561" t="n"/>
    </row>
    <row r="47853">
      <c r="N47853" s="561" t="n"/>
    </row>
    <row r="47854">
      <c r="N47854" s="561" t="n"/>
    </row>
    <row r="47855">
      <c r="N47855" s="561" t="n"/>
    </row>
    <row r="47856">
      <c r="N47856" s="561" t="n"/>
    </row>
    <row r="47857">
      <c r="N47857" s="561" t="n"/>
    </row>
    <row r="47858">
      <c r="N47858" s="561" t="n"/>
    </row>
    <row r="47859">
      <c r="N47859" s="561" t="n"/>
    </row>
    <row r="47860">
      <c r="N47860" s="561" t="n"/>
    </row>
    <row r="47861">
      <c r="N47861" s="561" t="n"/>
    </row>
    <row r="47862">
      <c r="N47862" s="561" t="n"/>
    </row>
    <row r="47863">
      <c r="N47863" s="561" t="n"/>
    </row>
    <row r="47864">
      <c r="N47864" s="561" t="n"/>
    </row>
    <row r="47865">
      <c r="N47865" s="561" t="n"/>
    </row>
    <row r="47866">
      <c r="N47866" s="561" t="n"/>
    </row>
    <row r="47867">
      <c r="N47867" s="561" t="n"/>
    </row>
    <row r="47868">
      <c r="N47868" s="561" t="n"/>
    </row>
    <row r="47869">
      <c r="N47869" s="561" t="n"/>
    </row>
    <row r="47870">
      <c r="N47870" s="561" t="n"/>
    </row>
    <row r="47871">
      <c r="N47871" s="561" t="n"/>
    </row>
    <row r="47872">
      <c r="N47872" s="561" t="n"/>
    </row>
    <row r="47873">
      <c r="N47873" s="561" t="n"/>
    </row>
    <row r="47874">
      <c r="N47874" s="561" t="n"/>
    </row>
    <row r="47875">
      <c r="N47875" s="561" t="n"/>
    </row>
    <row r="47876">
      <c r="N47876" s="561" t="n"/>
    </row>
    <row r="47877">
      <c r="N47877" s="561" t="n"/>
    </row>
    <row r="47878">
      <c r="N47878" s="561" t="n"/>
    </row>
    <row r="47879">
      <c r="N47879" s="561" t="n"/>
    </row>
    <row r="47880">
      <c r="N47880" s="561" t="n"/>
    </row>
    <row r="47881">
      <c r="N47881" s="561" t="n"/>
    </row>
    <row r="47882">
      <c r="N47882" s="561" t="n"/>
    </row>
    <row r="47883">
      <c r="N47883" s="561" t="n"/>
    </row>
    <row r="47884">
      <c r="N47884" s="561" t="n"/>
    </row>
    <row r="47885">
      <c r="N47885" s="561" t="n"/>
    </row>
    <row r="47886">
      <c r="N47886" s="561" t="n"/>
    </row>
    <row r="47887">
      <c r="N47887" s="561" t="n"/>
    </row>
    <row r="47888">
      <c r="N47888" s="561" t="n"/>
    </row>
    <row r="47889">
      <c r="N47889" s="561" t="n"/>
    </row>
    <row r="47890">
      <c r="N47890" s="561" t="n"/>
    </row>
    <row r="47891">
      <c r="N47891" s="561" t="n"/>
    </row>
    <row r="47892">
      <c r="N47892" s="561" t="n"/>
    </row>
    <row r="47893">
      <c r="N47893" s="561" t="n"/>
    </row>
    <row r="47894">
      <c r="N47894" s="561" t="n"/>
    </row>
    <row r="47895">
      <c r="N47895" s="561" t="n"/>
    </row>
    <row r="47896">
      <c r="N47896" s="561" t="n"/>
    </row>
    <row r="47897">
      <c r="N47897" s="561" t="n"/>
    </row>
    <row r="47898">
      <c r="N47898" s="561" t="n"/>
    </row>
    <row r="47899">
      <c r="N47899" s="561" t="n"/>
    </row>
    <row r="47900">
      <c r="N47900" s="561" t="n"/>
    </row>
    <row r="47901">
      <c r="N47901" s="561" t="n"/>
    </row>
    <row r="47902">
      <c r="N47902" s="561" t="n"/>
    </row>
    <row r="47903">
      <c r="N47903" s="561" t="n"/>
    </row>
    <row r="47904">
      <c r="N47904" s="561" t="n"/>
    </row>
    <row r="47905">
      <c r="N47905" s="561" t="n"/>
    </row>
    <row r="47906">
      <c r="N47906" s="561" t="n"/>
    </row>
    <row r="47907">
      <c r="N47907" s="561" t="n"/>
    </row>
    <row r="47908">
      <c r="N47908" s="561" t="n"/>
    </row>
    <row r="47909">
      <c r="N47909" s="561" t="n"/>
    </row>
    <row r="47910">
      <c r="N47910" s="561" t="n"/>
    </row>
    <row r="47911">
      <c r="N47911" s="561" t="n"/>
    </row>
    <row r="47912">
      <c r="N47912" s="561" t="n"/>
    </row>
    <row r="47913">
      <c r="N47913" s="561" t="n"/>
    </row>
    <row r="47914">
      <c r="N47914" s="561" t="n"/>
    </row>
    <row r="47915">
      <c r="N47915" s="561" t="n"/>
    </row>
    <row r="47916">
      <c r="N47916" s="561" t="n"/>
    </row>
    <row r="47917">
      <c r="N47917" s="561" t="n"/>
    </row>
    <row r="47918">
      <c r="N47918" s="561" t="n"/>
    </row>
    <row r="47919">
      <c r="N47919" s="561" t="n"/>
    </row>
    <row r="47920">
      <c r="N47920" s="561" t="n"/>
    </row>
    <row r="47921">
      <c r="N47921" s="561" t="n"/>
    </row>
    <row r="47922">
      <c r="N47922" s="561" t="n"/>
    </row>
    <row r="47923">
      <c r="N47923" s="561" t="n"/>
    </row>
    <row r="47924">
      <c r="N47924" s="561" t="n"/>
    </row>
    <row r="47925">
      <c r="N47925" s="561" t="n"/>
    </row>
    <row r="47926">
      <c r="N47926" s="561" t="n"/>
    </row>
    <row r="47927">
      <c r="N47927" s="561" t="n"/>
    </row>
    <row r="47928">
      <c r="N47928" s="561" t="n"/>
    </row>
    <row r="47929">
      <c r="N47929" s="561" t="n"/>
    </row>
    <row r="47930">
      <c r="N47930" s="561" t="n"/>
    </row>
    <row r="47931">
      <c r="N47931" s="561" t="n"/>
    </row>
    <row r="47932">
      <c r="N47932" s="561" t="n"/>
    </row>
    <row r="47933">
      <c r="N47933" s="561" t="n"/>
    </row>
    <row r="47934">
      <c r="N47934" s="561" t="n"/>
    </row>
    <row r="47935">
      <c r="N47935" s="561" t="n"/>
    </row>
    <row r="47936">
      <c r="N47936" s="561" t="n"/>
    </row>
    <row r="47937">
      <c r="N47937" s="561" t="n"/>
    </row>
    <row r="47938">
      <c r="N47938" s="561" t="n"/>
    </row>
    <row r="47939">
      <c r="N47939" s="561" t="n"/>
    </row>
    <row r="47940">
      <c r="N47940" s="561" t="n"/>
    </row>
    <row r="47941">
      <c r="N47941" s="561" t="n"/>
    </row>
    <row r="47942">
      <c r="N47942" s="561" t="n"/>
    </row>
    <row r="47943">
      <c r="N47943" s="561" t="n"/>
    </row>
    <row r="47944">
      <c r="N47944" s="561" t="n"/>
    </row>
    <row r="47945">
      <c r="N47945" s="561" t="n"/>
    </row>
    <row r="47946">
      <c r="N47946" s="561" t="n"/>
    </row>
    <row r="47947">
      <c r="N47947" s="561" t="n"/>
    </row>
    <row r="47948">
      <c r="N47948" s="561" t="n"/>
    </row>
    <row r="47949">
      <c r="N47949" s="561" t="n"/>
    </row>
    <row r="47950">
      <c r="N47950" s="561" t="n"/>
    </row>
    <row r="47951">
      <c r="N47951" s="561" t="n"/>
    </row>
    <row r="47952">
      <c r="N47952" s="561" t="n"/>
    </row>
    <row r="47953">
      <c r="N47953" s="561" t="n"/>
    </row>
    <row r="47954">
      <c r="N47954" s="561" t="n"/>
    </row>
    <row r="47955">
      <c r="N47955" s="561" t="n"/>
    </row>
    <row r="47956">
      <c r="N47956" s="561" t="n"/>
    </row>
    <row r="47957">
      <c r="N47957" s="561" t="n"/>
    </row>
    <row r="47958">
      <c r="N47958" s="561" t="n"/>
    </row>
    <row r="47959">
      <c r="N47959" s="561" t="n"/>
    </row>
    <row r="47960">
      <c r="N47960" s="561" t="n"/>
    </row>
    <row r="47961">
      <c r="N47961" s="561" t="n"/>
    </row>
    <row r="47962">
      <c r="N47962" s="561" t="n"/>
    </row>
    <row r="47963">
      <c r="N47963" s="561" t="n"/>
    </row>
    <row r="47964">
      <c r="N47964" s="561" t="n"/>
    </row>
    <row r="47965">
      <c r="N47965" s="561" t="n"/>
    </row>
    <row r="47966">
      <c r="N47966" s="561" t="n"/>
    </row>
    <row r="47967">
      <c r="N47967" s="561" t="n"/>
    </row>
    <row r="47968">
      <c r="N47968" s="561" t="n"/>
    </row>
    <row r="47969">
      <c r="N47969" s="561" t="n"/>
    </row>
    <row r="47970">
      <c r="N47970" s="561" t="n"/>
    </row>
    <row r="47971">
      <c r="N47971" s="561" t="n"/>
    </row>
    <row r="47972">
      <c r="N47972" s="561" t="n"/>
    </row>
    <row r="47973">
      <c r="N47973" s="561" t="n"/>
    </row>
    <row r="47974">
      <c r="N47974" s="561" t="n"/>
    </row>
    <row r="47975">
      <c r="N47975" s="561" t="n"/>
    </row>
    <row r="47976">
      <c r="N47976" s="561" t="n"/>
    </row>
    <row r="47977">
      <c r="N47977" s="561" t="n"/>
    </row>
    <row r="47978">
      <c r="N47978" s="561" t="n"/>
    </row>
    <row r="47979">
      <c r="N47979" s="561" t="n"/>
    </row>
    <row r="47980">
      <c r="N47980" s="561" t="n"/>
    </row>
    <row r="47981">
      <c r="N47981" s="561" t="n"/>
    </row>
    <row r="47982">
      <c r="N47982" s="561" t="n"/>
    </row>
    <row r="47983">
      <c r="N47983" s="561" t="n"/>
    </row>
    <row r="47984">
      <c r="N47984" s="561" t="n"/>
    </row>
    <row r="47985">
      <c r="N47985" s="561" t="n"/>
    </row>
    <row r="47986">
      <c r="N47986" s="561" t="n"/>
    </row>
    <row r="47987">
      <c r="N47987" s="561" t="n"/>
    </row>
    <row r="47988">
      <c r="N47988" s="561" t="n"/>
    </row>
    <row r="47989">
      <c r="N47989" s="561" t="n"/>
    </row>
    <row r="47990">
      <c r="N47990" s="561" t="n"/>
    </row>
    <row r="47991">
      <c r="N47991" s="561" t="n"/>
    </row>
    <row r="47992">
      <c r="N47992" s="561" t="n"/>
    </row>
    <row r="47993">
      <c r="N47993" s="561" t="n"/>
    </row>
    <row r="47994">
      <c r="N47994" s="561" t="n"/>
    </row>
    <row r="47995">
      <c r="N47995" s="561" t="n"/>
    </row>
    <row r="47996">
      <c r="N47996" s="561" t="n"/>
    </row>
    <row r="47997">
      <c r="N47997" s="561" t="n"/>
    </row>
    <row r="47998">
      <c r="N47998" s="561" t="n"/>
    </row>
    <row r="47999">
      <c r="N47999" s="561" t="n"/>
    </row>
    <row r="48000">
      <c r="N48000" s="561" t="n"/>
    </row>
    <row r="48001">
      <c r="N48001" s="561" t="n"/>
    </row>
    <row r="48002">
      <c r="N48002" s="561" t="n"/>
    </row>
    <row r="48003">
      <c r="N48003" s="561" t="n"/>
    </row>
    <row r="48004">
      <c r="N48004" s="561" t="n"/>
    </row>
    <row r="48005">
      <c r="N48005" s="561" t="n"/>
    </row>
    <row r="48006">
      <c r="N48006" s="561" t="n"/>
    </row>
    <row r="48007">
      <c r="N48007" s="561" t="n"/>
    </row>
    <row r="48008">
      <c r="N48008" s="561" t="n"/>
    </row>
    <row r="48009">
      <c r="N48009" s="561" t="n"/>
    </row>
    <row r="48010">
      <c r="N48010" s="561" t="n"/>
    </row>
    <row r="48011">
      <c r="N48011" s="561" t="n"/>
    </row>
    <row r="48012">
      <c r="N48012" s="561" t="n"/>
    </row>
    <row r="48013">
      <c r="N48013" s="561" t="n"/>
    </row>
    <row r="48014">
      <c r="N48014" s="561" t="n"/>
    </row>
    <row r="48015">
      <c r="N48015" s="561" t="n"/>
    </row>
    <row r="48016">
      <c r="N48016" s="561" t="n"/>
    </row>
    <row r="48017">
      <c r="N48017" s="561" t="n"/>
    </row>
    <row r="48018">
      <c r="N48018" s="561" t="n"/>
    </row>
    <row r="48019">
      <c r="N48019" s="561" t="n"/>
    </row>
    <row r="48020">
      <c r="N48020" s="561" t="n"/>
    </row>
    <row r="48021">
      <c r="N48021" s="561" t="n"/>
    </row>
    <row r="48022">
      <c r="N48022" s="561" t="n"/>
    </row>
    <row r="48023">
      <c r="N48023" s="561" t="n"/>
    </row>
    <row r="48024">
      <c r="N48024" s="561" t="n"/>
    </row>
    <row r="48025">
      <c r="N48025" s="561" t="n"/>
    </row>
    <row r="48026">
      <c r="N48026" s="561" t="n"/>
    </row>
    <row r="48027">
      <c r="N48027" s="561" t="n"/>
    </row>
    <row r="48028">
      <c r="N48028" s="561" t="n"/>
    </row>
    <row r="48029">
      <c r="N48029" s="561" t="n"/>
    </row>
    <row r="48030">
      <c r="N48030" s="561" t="n"/>
    </row>
    <row r="48031">
      <c r="N48031" s="561" t="n"/>
    </row>
    <row r="48032">
      <c r="N48032" s="561" t="n"/>
    </row>
    <row r="48033">
      <c r="N48033" s="561" t="n"/>
    </row>
    <row r="48034">
      <c r="N48034" s="561" t="n"/>
    </row>
    <row r="48035">
      <c r="N48035" s="561" t="n"/>
    </row>
    <row r="48036">
      <c r="N48036" s="561" t="n"/>
    </row>
    <row r="48037">
      <c r="N48037" s="561" t="n"/>
    </row>
    <row r="48038">
      <c r="N48038" s="561" t="n"/>
    </row>
    <row r="48039">
      <c r="N48039" s="561" t="n"/>
    </row>
    <row r="48040">
      <c r="N48040" s="561" t="n"/>
    </row>
    <row r="48041">
      <c r="N48041" s="561" t="n"/>
    </row>
    <row r="48042">
      <c r="N48042" s="561" t="n"/>
    </row>
    <row r="48043">
      <c r="N48043" s="561" t="n"/>
    </row>
    <row r="48044">
      <c r="N48044" s="561" t="n"/>
    </row>
    <row r="48045">
      <c r="N48045" s="561" t="n"/>
    </row>
    <row r="48046">
      <c r="N48046" s="561" t="n"/>
    </row>
    <row r="48047">
      <c r="N48047" s="561" t="n"/>
    </row>
    <row r="48048">
      <c r="N48048" s="561" t="n"/>
    </row>
    <row r="48049">
      <c r="N48049" s="561" t="n"/>
    </row>
    <row r="48050">
      <c r="N48050" s="561" t="n"/>
    </row>
    <row r="48051">
      <c r="N48051" s="561" t="n"/>
    </row>
    <row r="48052">
      <c r="N48052" s="561" t="n"/>
    </row>
    <row r="48053">
      <c r="N48053" s="561" t="n"/>
    </row>
    <row r="48054">
      <c r="N48054" s="561" t="n"/>
    </row>
    <row r="48055">
      <c r="N48055" s="561" t="n"/>
    </row>
    <row r="48056">
      <c r="N48056" s="561" t="n"/>
    </row>
    <row r="48057">
      <c r="N48057" s="561" t="n"/>
    </row>
    <row r="48058">
      <c r="N48058" s="561" t="n"/>
    </row>
    <row r="48059">
      <c r="N48059" s="561" t="n"/>
    </row>
    <row r="48060">
      <c r="N48060" s="561" t="n"/>
    </row>
    <row r="48061">
      <c r="N48061" s="561" t="n"/>
    </row>
    <row r="48062">
      <c r="N48062" s="561" t="n"/>
    </row>
    <row r="48063">
      <c r="N48063" s="561" t="n"/>
    </row>
    <row r="48064">
      <c r="N48064" s="561" t="n"/>
    </row>
    <row r="48065">
      <c r="N48065" s="561" t="n"/>
    </row>
    <row r="48066">
      <c r="N48066" s="561" t="n"/>
    </row>
    <row r="48067">
      <c r="N48067" s="561" t="n"/>
    </row>
    <row r="48068">
      <c r="N48068" s="561" t="n"/>
    </row>
    <row r="48069">
      <c r="N48069" s="561" t="n"/>
    </row>
    <row r="48070">
      <c r="N48070" s="561" t="n"/>
    </row>
    <row r="48071">
      <c r="N48071" s="561" t="n"/>
    </row>
    <row r="48072">
      <c r="N48072" s="561" t="n"/>
    </row>
    <row r="48073">
      <c r="N48073" s="561" t="n"/>
    </row>
    <row r="48074">
      <c r="N48074" s="561" t="n"/>
    </row>
    <row r="48075">
      <c r="N48075" s="561" t="n"/>
    </row>
    <row r="48076">
      <c r="N48076" s="561" t="n"/>
    </row>
    <row r="48077">
      <c r="N48077" s="561" t="n"/>
    </row>
    <row r="48078">
      <c r="N48078" s="561" t="n"/>
    </row>
    <row r="48079">
      <c r="N48079" s="561" t="n"/>
    </row>
    <row r="48080">
      <c r="N48080" s="561" t="n"/>
    </row>
    <row r="48081">
      <c r="N48081" s="561" t="n"/>
    </row>
    <row r="48082">
      <c r="N48082" s="561" t="n"/>
    </row>
    <row r="48083">
      <c r="N48083" s="561" t="n"/>
    </row>
    <row r="48084">
      <c r="N48084" s="561" t="n"/>
    </row>
    <row r="48085">
      <c r="N48085" s="561" t="n"/>
    </row>
    <row r="48086">
      <c r="N48086" s="561" t="n"/>
    </row>
    <row r="48087">
      <c r="N48087" s="561" t="n"/>
    </row>
    <row r="48088">
      <c r="N48088" s="561" t="n"/>
    </row>
    <row r="48089">
      <c r="N48089" s="561" t="n"/>
    </row>
    <row r="48090">
      <c r="N48090" s="561" t="n"/>
    </row>
    <row r="48091">
      <c r="N48091" s="561" t="n"/>
    </row>
    <row r="48092">
      <c r="N48092" s="561" t="n"/>
    </row>
    <row r="48093">
      <c r="N48093" s="561" t="n"/>
    </row>
    <row r="48094">
      <c r="N48094" s="561" t="n"/>
    </row>
    <row r="48095">
      <c r="N48095" s="561" t="n"/>
    </row>
    <row r="48096">
      <c r="N48096" s="561" t="n"/>
    </row>
    <row r="48097">
      <c r="N48097" s="561" t="n"/>
    </row>
    <row r="48098">
      <c r="N48098" s="561" t="n"/>
    </row>
    <row r="48099">
      <c r="N48099" s="561" t="n"/>
    </row>
    <row r="48100">
      <c r="N48100" s="561" t="n"/>
    </row>
    <row r="48101">
      <c r="N48101" s="561" t="n"/>
    </row>
    <row r="48102">
      <c r="N48102" s="561" t="n"/>
    </row>
    <row r="48103">
      <c r="N48103" s="561" t="n"/>
    </row>
    <row r="48104">
      <c r="N48104" s="561" t="n"/>
    </row>
    <row r="48105">
      <c r="N48105" s="561" t="n"/>
    </row>
    <row r="48106">
      <c r="N48106" s="561" t="n"/>
    </row>
    <row r="48107">
      <c r="N48107" s="561" t="n"/>
    </row>
    <row r="48108">
      <c r="N48108" s="561" t="n"/>
    </row>
    <row r="48109">
      <c r="N48109" s="561" t="n"/>
    </row>
    <row r="48110">
      <c r="N48110" s="561" t="n"/>
    </row>
    <row r="48111">
      <c r="N48111" s="561" t="n"/>
    </row>
    <row r="48112">
      <c r="N48112" s="561" t="n"/>
    </row>
    <row r="48113">
      <c r="N48113" s="561" t="n"/>
    </row>
    <row r="48114">
      <c r="N48114" s="561" t="n"/>
    </row>
    <row r="48115">
      <c r="N48115" s="561" t="n"/>
    </row>
    <row r="48116">
      <c r="N48116" s="561" t="n"/>
    </row>
    <row r="48117">
      <c r="N48117" s="561" t="n"/>
    </row>
    <row r="48118">
      <c r="N48118" s="561" t="n"/>
    </row>
    <row r="48119">
      <c r="N48119" s="561" t="n"/>
    </row>
    <row r="48120">
      <c r="N48120" s="561" t="n"/>
    </row>
    <row r="48121">
      <c r="N48121" s="561" t="n"/>
    </row>
    <row r="48122">
      <c r="N48122" s="561" t="n"/>
    </row>
    <row r="48123">
      <c r="N48123" s="561" t="n"/>
    </row>
    <row r="48124">
      <c r="N48124" s="561" t="n"/>
    </row>
    <row r="48125">
      <c r="N48125" s="561" t="n"/>
    </row>
    <row r="48126">
      <c r="N48126" s="561" t="n"/>
    </row>
    <row r="48127">
      <c r="N48127" s="561" t="n"/>
    </row>
    <row r="48128">
      <c r="N48128" s="561" t="n"/>
    </row>
    <row r="48129">
      <c r="N48129" s="561" t="n"/>
    </row>
    <row r="48130">
      <c r="N48130" s="561" t="n"/>
    </row>
    <row r="48131">
      <c r="N48131" s="561" t="n"/>
    </row>
    <row r="48132">
      <c r="N48132" s="561" t="n"/>
    </row>
    <row r="48133">
      <c r="N48133" s="561" t="n"/>
    </row>
    <row r="48134">
      <c r="N48134" s="561" t="n"/>
    </row>
    <row r="48135">
      <c r="N48135" s="561" t="n"/>
    </row>
    <row r="48136">
      <c r="N48136" s="561" t="n"/>
    </row>
    <row r="48137">
      <c r="N48137" s="561" t="n"/>
    </row>
    <row r="48138">
      <c r="N48138" s="561" t="n"/>
    </row>
    <row r="48139">
      <c r="N48139" s="561" t="n"/>
    </row>
    <row r="48140">
      <c r="N48140" s="561" t="n"/>
    </row>
    <row r="48141">
      <c r="N48141" s="561" t="n"/>
    </row>
    <row r="48142">
      <c r="N48142" s="561" t="n"/>
    </row>
    <row r="48143">
      <c r="N48143" s="561" t="n"/>
    </row>
    <row r="48144">
      <c r="N48144" s="561" t="n"/>
    </row>
    <row r="48145">
      <c r="N48145" s="561" t="n"/>
    </row>
    <row r="48146">
      <c r="N48146" s="561" t="n"/>
    </row>
    <row r="48147">
      <c r="N48147" s="561" t="n"/>
    </row>
    <row r="48148">
      <c r="N48148" s="561" t="n"/>
    </row>
    <row r="48149">
      <c r="N48149" s="561" t="n"/>
    </row>
    <row r="48150">
      <c r="N48150" s="561" t="n"/>
    </row>
    <row r="48151">
      <c r="N48151" s="561" t="n"/>
    </row>
    <row r="48152">
      <c r="N48152" s="561" t="n"/>
    </row>
    <row r="48153">
      <c r="N48153" s="561" t="n"/>
    </row>
    <row r="48154">
      <c r="N48154" s="561" t="n"/>
    </row>
    <row r="48155">
      <c r="N48155" s="561" t="n"/>
    </row>
    <row r="48156">
      <c r="N48156" s="561" t="n"/>
    </row>
    <row r="48157">
      <c r="N48157" s="561" t="n"/>
    </row>
    <row r="48158">
      <c r="N48158" s="561" t="n"/>
    </row>
    <row r="48159">
      <c r="N48159" s="561" t="n"/>
    </row>
    <row r="48160">
      <c r="N48160" s="561" t="n"/>
    </row>
    <row r="48161">
      <c r="N48161" s="561" t="n"/>
    </row>
    <row r="48162">
      <c r="N48162" s="561" t="n"/>
    </row>
    <row r="48163">
      <c r="N48163" s="561" t="n"/>
    </row>
    <row r="48164">
      <c r="N48164" s="561" t="n"/>
    </row>
    <row r="48165">
      <c r="N48165" s="561" t="n"/>
    </row>
    <row r="48166">
      <c r="N48166" s="561" t="n"/>
    </row>
    <row r="48167">
      <c r="N48167" s="561" t="n"/>
    </row>
    <row r="48168">
      <c r="N48168" s="561" t="n"/>
    </row>
    <row r="48169">
      <c r="N48169" s="561" t="n"/>
    </row>
    <row r="48170">
      <c r="N48170" s="561" t="n"/>
    </row>
    <row r="48171">
      <c r="N48171" s="561" t="n"/>
    </row>
    <row r="48172">
      <c r="N48172" s="561" t="n"/>
    </row>
    <row r="48173">
      <c r="N48173" s="561" t="n"/>
    </row>
    <row r="48174">
      <c r="N48174" s="561" t="n"/>
    </row>
    <row r="48175">
      <c r="N48175" s="561" t="n"/>
    </row>
    <row r="48176">
      <c r="N48176" s="561" t="n"/>
    </row>
    <row r="48177">
      <c r="N48177" s="561" t="n"/>
    </row>
    <row r="48178">
      <c r="N48178" s="561" t="n"/>
    </row>
    <row r="48179">
      <c r="N48179" s="561" t="n"/>
    </row>
    <row r="48180">
      <c r="N48180" s="561" t="n"/>
    </row>
    <row r="48181">
      <c r="N48181" s="561" t="n"/>
    </row>
    <row r="48182">
      <c r="N48182" s="561" t="n"/>
    </row>
    <row r="48183">
      <c r="N48183" s="561" t="n"/>
    </row>
    <row r="48184">
      <c r="N48184" s="561" t="n"/>
    </row>
    <row r="48185">
      <c r="N48185" s="561" t="n"/>
    </row>
    <row r="48186">
      <c r="N48186" s="561" t="n"/>
    </row>
    <row r="48187">
      <c r="N48187" s="561" t="n"/>
    </row>
    <row r="48188">
      <c r="N48188" s="561" t="n"/>
    </row>
    <row r="48189">
      <c r="N48189" s="561" t="n"/>
    </row>
    <row r="48190">
      <c r="N48190" s="561" t="n"/>
    </row>
    <row r="48191">
      <c r="N48191" s="561" t="n"/>
    </row>
    <row r="48192">
      <c r="N48192" s="561" t="n"/>
    </row>
    <row r="48193">
      <c r="N48193" s="561" t="n"/>
    </row>
    <row r="48194">
      <c r="N48194" s="561" t="n"/>
    </row>
    <row r="48195">
      <c r="N48195" s="561" t="n"/>
    </row>
    <row r="48196">
      <c r="N48196" s="561" t="n"/>
    </row>
    <row r="48197">
      <c r="N48197" s="561" t="n"/>
    </row>
    <row r="48198">
      <c r="N48198" s="561" t="n"/>
    </row>
    <row r="48199">
      <c r="N48199" s="561" t="n"/>
    </row>
    <row r="48200">
      <c r="N48200" s="561" t="n"/>
    </row>
    <row r="48201">
      <c r="N48201" s="561" t="n"/>
    </row>
    <row r="48202">
      <c r="N48202" s="561" t="n"/>
    </row>
    <row r="48203">
      <c r="N48203" s="561" t="n"/>
    </row>
    <row r="48204">
      <c r="N48204" s="561" t="n"/>
    </row>
    <row r="48205">
      <c r="N48205" s="561" t="n"/>
    </row>
    <row r="48206">
      <c r="N48206" s="561" t="n"/>
    </row>
    <row r="48207">
      <c r="N48207" s="561" t="n"/>
    </row>
    <row r="48208">
      <c r="N48208" s="561" t="n"/>
    </row>
    <row r="48209">
      <c r="N48209" s="561" t="n"/>
    </row>
    <row r="48210">
      <c r="N48210" s="561" t="n"/>
    </row>
    <row r="48211">
      <c r="N48211" s="561" t="n"/>
    </row>
    <row r="48212">
      <c r="N48212" s="561" t="n"/>
    </row>
    <row r="48213">
      <c r="N48213" s="561" t="n"/>
    </row>
    <row r="48214">
      <c r="N48214" s="561" t="n"/>
    </row>
    <row r="48215">
      <c r="N48215" s="561" t="n"/>
    </row>
    <row r="48216">
      <c r="N48216" s="561" t="n"/>
    </row>
    <row r="48217">
      <c r="N48217" s="561" t="n"/>
    </row>
    <row r="48218">
      <c r="N48218" s="561" t="n"/>
    </row>
    <row r="48219">
      <c r="N48219" s="561" t="n"/>
    </row>
    <row r="48220">
      <c r="N48220" s="561" t="n"/>
    </row>
    <row r="48221">
      <c r="N48221" s="561" t="n"/>
    </row>
    <row r="48222">
      <c r="N48222" s="561" t="n"/>
    </row>
    <row r="48223">
      <c r="N48223" s="561" t="n"/>
    </row>
    <row r="48224">
      <c r="N48224" s="561" t="n"/>
    </row>
    <row r="48225">
      <c r="N48225" s="561" t="n"/>
    </row>
    <row r="48226">
      <c r="N48226" s="561" t="n"/>
    </row>
    <row r="48227">
      <c r="N48227" s="561" t="n"/>
    </row>
    <row r="48228">
      <c r="N48228" s="561" t="n"/>
    </row>
    <row r="48229">
      <c r="N48229" s="561" t="n"/>
    </row>
    <row r="48230">
      <c r="N48230" s="561" t="n"/>
    </row>
    <row r="48231">
      <c r="N48231" s="561" t="n"/>
    </row>
    <row r="48232">
      <c r="N48232" s="561" t="n"/>
    </row>
    <row r="48233">
      <c r="N48233" s="561" t="n"/>
    </row>
    <row r="48234">
      <c r="N48234" s="561" t="n"/>
    </row>
    <row r="48235">
      <c r="N48235" s="561" t="n"/>
    </row>
    <row r="48236">
      <c r="N48236" s="561" t="n"/>
    </row>
    <row r="48237">
      <c r="N48237" s="561" t="n"/>
    </row>
    <row r="48238">
      <c r="N48238" s="561" t="n"/>
    </row>
    <row r="48239">
      <c r="N48239" s="561" t="n"/>
    </row>
    <row r="48240">
      <c r="N48240" s="561" t="n"/>
    </row>
    <row r="48241">
      <c r="N48241" s="561" t="n"/>
    </row>
    <row r="48242">
      <c r="N48242" s="561" t="n"/>
    </row>
    <row r="48243">
      <c r="N48243" s="561" t="n"/>
    </row>
    <row r="48244">
      <c r="N48244" s="561" t="n"/>
    </row>
    <row r="48245">
      <c r="N48245" s="561" t="n"/>
    </row>
    <row r="48246">
      <c r="N48246" s="561" t="n"/>
    </row>
    <row r="48247">
      <c r="N48247" s="561" t="n"/>
    </row>
    <row r="48248">
      <c r="N48248" s="561" t="n"/>
    </row>
    <row r="48249">
      <c r="N48249" s="561" t="n"/>
    </row>
    <row r="48250">
      <c r="N48250" s="561" t="n"/>
    </row>
    <row r="48251">
      <c r="N48251" s="561" t="n"/>
    </row>
    <row r="48252">
      <c r="N48252" s="561" t="n"/>
    </row>
    <row r="48253">
      <c r="N48253" s="561" t="n"/>
    </row>
    <row r="48254">
      <c r="N48254" s="561" t="n"/>
    </row>
    <row r="48255">
      <c r="N48255" s="561" t="n"/>
    </row>
    <row r="48256">
      <c r="N48256" s="561" t="n"/>
    </row>
    <row r="48257">
      <c r="N48257" s="561" t="n"/>
    </row>
    <row r="48258">
      <c r="N48258" s="561" t="n"/>
    </row>
    <row r="48259">
      <c r="N48259" s="561" t="n"/>
    </row>
    <row r="48260">
      <c r="N48260" s="561" t="n"/>
    </row>
    <row r="48261">
      <c r="N48261" s="561" t="n"/>
    </row>
    <row r="48262">
      <c r="N48262" s="561" t="n"/>
    </row>
    <row r="48263">
      <c r="N48263" s="561" t="n"/>
    </row>
    <row r="48264">
      <c r="N48264" s="561" t="n"/>
    </row>
    <row r="48265">
      <c r="N48265" s="561" t="n"/>
    </row>
    <row r="48266">
      <c r="N48266" s="561" t="n"/>
    </row>
    <row r="48267">
      <c r="N48267" s="561" t="n"/>
    </row>
    <row r="48268">
      <c r="N48268" s="561" t="n"/>
    </row>
    <row r="48269">
      <c r="N48269" s="561" t="n"/>
    </row>
    <row r="48270">
      <c r="N48270" s="561" t="n"/>
    </row>
    <row r="48271">
      <c r="N48271" s="561" t="n"/>
    </row>
    <row r="48272">
      <c r="N48272" s="561" t="n"/>
    </row>
    <row r="48273">
      <c r="N48273" s="561" t="n"/>
    </row>
    <row r="48274">
      <c r="N48274" s="561" t="n"/>
    </row>
    <row r="48275">
      <c r="N48275" s="561" t="n"/>
    </row>
    <row r="48276">
      <c r="N48276" s="561" t="n"/>
    </row>
    <row r="48277">
      <c r="N48277" s="561" t="n"/>
    </row>
    <row r="48278">
      <c r="N48278" s="561" t="n"/>
    </row>
    <row r="48279">
      <c r="N48279" s="561" t="n"/>
    </row>
    <row r="48280">
      <c r="N48280" s="561" t="n"/>
    </row>
    <row r="48281">
      <c r="N48281" s="561" t="n"/>
    </row>
    <row r="48282">
      <c r="N48282" s="561" t="n"/>
    </row>
    <row r="48283">
      <c r="N48283" s="561" t="n"/>
    </row>
    <row r="48284">
      <c r="N48284" s="561" t="n"/>
    </row>
    <row r="48285">
      <c r="N48285" s="561" t="n"/>
    </row>
    <row r="48286">
      <c r="N48286" s="561" t="n"/>
    </row>
    <row r="48287">
      <c r="N48287" s="561" t="n"/>
    </row>
    <row r="48288">
      <c r="N48288" s="561" t="n"/>
    </row>
    <row r="48289">
      <c r="N48289" s="561" t="n"/>
    </row>
    <row r="48290">
      <c r="N48290" s="561" t="n"/>
    </row>
    <row r="48291">
      <c r="N48291" s="561" t="n"/>
    </row>
    <row r="48292">
      <c r="N48292" s="561" t="n"/>
    </row>
    <row r="48293">
      <c r="N48293" s="561" t="n"/>
    </row>
    <row r="48294">
      <c r="N48294" s="561" t="n"/>
    </row>
    <row r="48295">
      <c r="N48295" s="561" t="n"/>
    </row>
    <row r="48296">
      <c r="N48296" s="561" t="n"/>
    </row>
    <row r="48297">
      <c r="N48297" s="561" t="n"/>
    </row>
    <row r="48298">
      <c r="N48298" s="561" t="n"/>
    </row>
    <row r="48299">
      <c r="N48299" s="561" t="n"/>
    </row>
    <row r="48300">
      <c r="N48300" s="561" t="n"/>
    </row>
    <row r="48301">
      <c r="N48301" s="561" t="n"/>
    </row>
    <row r="48302">
      <c r="N48302" s="561" t="n"/>
    </row>
    <row r="48303">
      <c r="N48303" s="561" t="n"/>
    </row>
    <row r="48304">
      <c r="N48304" s="561" t="n"/>
    </row>
    <row r="48305">
      <c r="N48305" s="561" t="n"/>
    </row>
    <row r="48306">
      <c r="N48306" s="561" t="n"/>
    </row>
    <row r="48307">
      <c r="N48307" s="561" t="n"/>
    </row>
    <row r="48308">
      <c r="N48308" s="561" t="n"/>
    </row>
    <row r="48309">
      <c r="N48309" s="561" t="n"/>
    </row>
    <row r="48310">
      <c r="N48310" s="561" t="n"/>
    </row>
    <row r="48311">
      <c r="N48311" s="561" t="n"/>
    </row>
    <row r="48312">
      <c r="N48312" s="561" t="n"/>
    </row>
    <row r="48313">
      <c r="N48313" s="561" t="n"/>
    </row>
    <row r="48314">
      <c r="N48314" s="561" t="n"/>
    </row>
    <row r="48315">
      <c r="N48315" s="561" t="n"/>
    </row>
    <row r="48316">
      <c r="N48316" s="561" t="n"/>
    </row>
    <row r="48317">
      <c r="N48317" s="561" t="n"/>
    </row>
    <row r="48318">
      <c r="N48318" s="561" t="n"/>
    </row>
    <row r="48319">
      <c r="N48319" s="561" t="n"/>
    </row>
    <row r="48320">
      <c r="N48320" s="561" t="n"/>
    </row>
    <row r="48321">
      <c r="N48321" s="561" t="n"/>
    </row>
    <row r="48322">
      <c r="N48322" s="561" t="n"/>
    </row>
    <row r="48323">
      <c r="N48323" s="561" t="n"/>
    </row>
    <row r="48324">
      <c r="N48324" s="561" t="n"/>
    </row>
    <row r="48325">
      <c r="N48325" s="561" t="n"/>
    </row>
    <row r="48326">
      <c r="N48326" s="561" t="n"/>
    </row>
    <row r="48327">
      <c r="N48327" s="561" t="n"/>
    </row>
    <row r="48328">
      <c r="N48328" s="561" t="n"/>
    </row>
    <row r="48329">
      <c r="N48329" s="561" t="n"/>
    </row>
    <row r="48330">
      <c r="N48330" s="561" t="n"/>
    </row>
    <row r="48331">
      <c r="N48331" s="561" t="n"/>
    </row>
    <row r="48332">
      <c r="N48332" s="561" t="n"/>
    </row>
    <row r="48333">
      <c r="N48333" s="561" t="n"/>
    </row>
    <row r="48334">
      <c r="N48334" s="561" t="n"/>
    </row>
    <row r="48335">
      <c r="N48335" s="561" t="n"/>
    </row>
    <row r="48336">
      <c r="N48336" s="561" t="n"/>
    </row>
    <row r="48337">
      <c r="N48337" s="561" t="n"/>
    </row>
    <row r="48338">
      <c r="N48338" s="561" t="n"/>
    </row>
    <row r="48339">
      <c r="N48339" s="561" t="n"/>
    </row>
    <row r="48340">
      <c r="N48340" s="561" t="n"/>
    </row>
    <row r="48341">
      <c r="N48341" s="561" t="n"/>
    </row>
    <row r="48342">
      <c r="N48342" s="561" t="n"/>
    </row>
    <row r="48343">
      <c r="N48343" s="561" t="n"/>
    </row>
    <row r="48344">
      <c r="N48344" s="561" t="n"/>
    </row>
    <row r="48345">
      <c r="N48345" s="561" t="n"/>
    </row>
    <row r="48346">
      <c r="N48346" s="561" t="n"/>
    </row>
    <row r="48347">
      <c r="N48347" s="561" t="n"/>
    </row>
    <row r="48348">
      <c r="N48348" s="561" t="n"/>
    </row>
    <row r="48349">
      <c r="N48349" s="561" t="n"/>
    </row>
    <row r="48350">
      <c r="N48350" s="561" t="n"/>
    </row>
    <row r="48351">
      <c r="N48351" s="561" t="n"/>
    </row>
    <row r="48352">
      <c r="N48352" s="561" t="n"/>
    </row>
    <row r="48353">
      <c r="N48353" s="561" t="n"/>
    </row>
    <row r="48354">
      <c r="N48354" s="561" t="n"/>
    </row>
    <row r="48355">
      <c r="N48355" s="561" t="n"/>
    </row>
    <row r="48356">
      <c r="N48356" s="561" t="n"/>
    </row>
    <row r="48357">
      <c r="N48357" s="561" t="n"/>
    </row>
    <row r="48358">
      <c r="N48358" s="561" t="n"/>
    </row>
    <row r="48359">
      <c r="N48359" s="561" t="n"/>
    </row>
    <row r="48360">
      <c r="N48360" s="561" t="n"/>
    </row>
    <row r="48361">
      <c r="N48361" s="561" t="n"/>
    </row>
    <row r="48362">
      <c r="N48362" s="561" t="n"/>
    </row>
    <row r="48363">
      <c r="N48363" s="561" t="n"/>
    </row>
    <row r="48364">
      <c r="N48364" s="561" t="n"/>
    </row>
    <row r="48365">
      <c r="N48365" s="561" t="n"/>
    </row>
    <row r="48366">
      <c r="N48366" s="561" t="n"/>
    </row>
    <row r="48367">
      <c r="N48367" s="561" t="n"/>
    </row>
    <row r="48368">
      <c r="N48368" s="561" t="n"/>
    </row>
    <row r="48369">
      <c r="N48369" s="561" t="n"/>
    </row>
    <row r="48370">
      <c r="N48370" s="561" t="n"/>
    </row>
    <row r="48371">
      <c r="N48371" s="561" t="n"/>
    </row>
    <row r="48372">
      <c r="N48372" s="561" t="n"/>
    </row>
    <row r="48373">
      <c r="N48373" s="561" t="n"/>
    </row>
    <row r="48374">
      <c r="N48374" s="561" t="n"/>
    </row>
    <row r="48375">
      <c r="N48375" s="561" t="n"/>
    </row>
    <row r="48376">
      <c r="N48376" s="561" t="n"/>
    </row>
    <row r="48377">
      <c r="N48377" s="561" t="n"/>
    </row>
    <row r="48378">
      <c r="N48378" s="561" t="n"/>
    </row>
    <row r="48379">
      <c r="N48379" s="561" t="n"/>
    </row>
    <row r="48380">
      <c r="N48380" s="561" t="n"/>
    </row>
    <row r="48381">
      <c r="N48381" s="561" t="n"/>
    </row>
    <row r="48382">
      <c r="N48382" s="561" t="n"/>
    </row>
    <row r="48383">
      <c r="N48383" s="561" t="n"/>
    </row>
    <row r="48384">
      <c r="N48384" s="561" t="n"/>
    </row>
    <row r="48385">
      <c r="N48385" s="561" t="n"/>
    </row>
    <row r="48386">
      <c r="N48386" s="561" t="n"/>
    </row>
    <row r="48387">
      <c r="N48387" s="561" t="n"/>
    </row>
    <row r="48388">
      <c r="N48388" s="561" t="n"/>
    </row>
    <row r="48389">
      <c r="N48389" s="561" t="n"/>
    </row>
    <row r="48390">
      <c r="N48390" s="561" t="n"/>
    </row>
    <row r="48391">
      <c r="N48391" s="561" t="n"/>
    </row>
    <row r="48392">
      <c r="N48392" s="561" t="n"/>
    </row>
    <row r="48393">
      <c r="N48393" s="561" t="n"/>
    </row>
    <row r="48394">
      <c r="N48394" s="561" t="n"/>
    </row>
    <row r="48395">
      <c r="N48395" s="561" t="n"/>
    </row>
    <row r="48396">
      <c r="N48396" s="561" t="n"/>
    </row>
    <row r="48397">
      <c r="N48397" s="561" t="n"/>
    </row>
    <row r="48398">
      <c r="N48398" s="561" t="n"/>
    </row>
    <row r="48399">
      <c r="N48399" s="561" t="n"/>
    </row>
    <row r="48400">
      <c r="N48400" s="561" t="n"/>
    </row>
    <row r="48401">
      <c r="N48401" s="561" t="n"/>
    </row>
    <row r="48402">
      <c r="N48402" s="561" t="n"/>
    </row>
    <row r="48403">
      <c r="N48403" s="561" t="n"/>
    </row>
    <row r="48404">
      <c r="N48404" s="561" t="n"/>
    </row>
    <row r="48405">
      <c r="N48405" s="561" t="n"/>
    </row>
    <row r="48406">
      <c r="N48406" s="561" t="n"/>
    </row>
    <row r="48407">
      <c r="N48407" s="561" t="n"/>
    </row>
    <row r="48408">
      <c r="N48408" s="561" t="n"/>
    </row>
    <row r="48409">
      <c r="N48409" s="561" t="n"/>
    </row>
    <row r="48410">
      <c r="N48410" s="561" t="n"/>
    </row>
    <row r="48411">
      <c r="N48411" s="561" t="n"/>
    </row>
    <row r="48412">
      <c r="N48412" s="561" t="n"/>
    </row>
    <row r="48413">
      <c r="N48413" s="561" t="n"/>
    </row>
    <row r="48414">
      <c r="N48414" s="561" t="n"/>
    </row>
    <row r="48415">
      <c r="N48415" s="561" t="n"/>
    </row>
    <row r="48416">
      <c r="N48416" s="561" t="n"/>
    </row>
    <row r="48417">
      <c r="N48417" s="561" t="n"/>
    </row>
    <row r="48418">
      <c r="N48418" s="561" t="n"/>
    </row>
    <row r="48419">
      <c r="N48419" s="561" t="n"/>
    </row>
    <row r="48420">
      <c r="N48420" s="561" t="n"/>
    </row>
    <row r="48421">
      <c r="N48421" s="561" t="n"/>
    </row>
    <row r="48422">
      <c r="N48422" s="561" t="n"/>
    </row>
    <row r="48423">
      <c r="N48423" s="561" t="n"/>
    </row>
    <row r="48424">
      <c r="N48424" s="561" t="n"/>
    </row>
    <row r="48425">
      <c r="N48425" s="561" t="n"/>
    </row>
    <row r="48426">
      <c r="N48426" s="561" t="n"/>
    </row>
    <row r="48427">
      <c r="N48427" s="561" t="n"/>
    </row>
    <row r="48428">
      <c r="N48428" s="561" t="n"/>
    </row>
    <row r="48429">
      <c r="N48429" s="561" t="n"/>
    </row>
    <row r="48430">
      <c r="N48430" s="561" t="n"/>
    </row>
    <row r="48431">
      <c r="N48431" s="561" t="n"/>
    </row>
    <row r="48432">
      <c r="N48432" s="561" t="n"/>
    </row>
    <row r="48433">
      <c r="N48433" s="561" t="n"/>
    </row>
    <row r="48434">
      <c r="N48434" s="561" t="n"/>
    </row>
    <row r="48435">
      <c r="N48435" s="561" t="n"/>
    </row>
    <row r="48436">
      <c r="N48436" s="561" t="n"/>
    </row>
    <row r="48437">
      <c r="N48437" s="561" t="n"/>
    </row>
    <row r="48438">
      <c r="N48438" s="561" t="n"/>
    </row>
    <row r="48439">
      <c r="N48439" s="561" t="n"/>
    </row>
    <row r="48440">
      <c r="N48440" s="561" t="n"/>
    </row>
    <row r="48441">
      <c r="N48441" s="561" t="n"/>
    </row>
    <row r="48442">
      <c r="N48442" s="561" t="n"/>
    </row>
    <row r="48443">
      <c r="N48443" s="561" t="n"/>
    </row>
    <row r="48444">
      <c r="N48444" s="561" t="n"/>
    </row>
    <row r="48445">
      <c r="N48445" s="561" t="n"/>
    </row>
    <row r="48446">
      <c r="N48446" s="561" t="n"/>
    </row>
    <row r="48447">
      <c r="N48447" s="561" t="n"/>
    </row>
    <row r="48448">
      <c r="N48448" s="561" t="n"/>
    </row>
    <row r="48449">
      <c r="N48449" s="561" t="n"/>
    </row>
    <row r="48450">
      <c r="N48450" s="561" t="n"/>
    </row>
    <row r="48451">
      <c r="N48451" s="561" t="n"/>
    </row>
    <row r="48452">
      <c r="N48452" s="561" t="n"/>
    </row>
    <row r="48453">
      <c r="N48453" s="561" t="n"/>
    </row>
    <row r="48454">
      <c r="N48454" s="561" t="n"/>
    </row>
    <row r="48455">
      <c r="N48455" s="561" t="n"/>
    </row>
    <row r="48456">
      <c r="N48456" s="561" t="n"/>
    </row>
    <row r="48457">
      <c r="N48457" s="561" t="n"/>
    </row>
    <row r="48458">
      <c r="N48458" s="561" t="n"/>
    </row>
    <row r="48459">
      <c r="N48459" s="561" t="n"/>
    </row>
    <row r="48460">
      <c r="N48460" s="561" t="n"/>
    </row>
    <row r="48461">
      <c r="N48461" s="561" t="n"/>
    </row>
    <row r="48462">
      <c r="N48462" s="561" t="n"/>
    </row>
    <row r="48463">
      <c r="N48463" s="561" t="n"/>
    </row>
    <row r="48464">
      <c r="N48464" s="561" t="n"/>
    </row>
    <row r="48465">
      <c r="N48465" s="561" t="n"/>
    </row>
    <row r="48466">
      <c r="N48466" s="561" t="n"/>
    </row>
    <row r="48467">
      <c r="N48467" s="561" t="n"/>
    </row>
    <row r="48468">
      <c r="N48468" s="561" t="n"/>
    </row>
    <row r="48469">
      <c r="N48469" s="561" t="n"/>
    </row>
    <row r="48470">
      <c r="N48470" s="561" t="n"/>
    </row>
    <row r="48471">
      <c r="N48471" s="561" t="n"/>
    </row>
    <row r="48472">
      <c r="N48472" s="561" t="n"/>
    </row>
    <row r="48473">
      <c r="N48473" s="561" t="n"/>
    </row>
    <row r="48474">
      <c r="N48474" s="561" t="n"/>
    </row>
    <row r="48475">
      <c r="N48475" s="561" t="n"/>
    </row>
    <row r="48476">
      <c r="N48476" s="561" t="n"/>
    </row>
    <row r="48477">
      <c r="N48477" s="561" t="n"/>
    </row>
    <row r="48478">
      <c r="N48478" s="561" t="n"/>
    </row>
    <row r="48479">
      <c r="N48479" s="561" t="n"/>
    </row>
    <row r="48480">
      <c r="N48480" s="561" t="n"/>
    </row>
    <row r="48481">
      <c r="N48481" s="561" t="n"/>
    </row>
    <row r="48482">
      <c r="N48482" s="561" t="n"/>
    </row>
    <row r="48483">
      <c r="N48483" s="561" t="n"/>
    </row>
    <row r="48484">
      <c r="N48484" s="561" t="n"/>
    </row>
    <row r="48485">
      <c r="N48485" s="561" t="n"/>
    </row>
    <row r="48486">
      <c r="N48486" s="561" t="n"/>
    </row>
    <row r="48487">
      <c r="N48487" s="561" t="n"/>
    </row>
    <row r="48488">
      <c r="N48488" s="561" t="n"/>
    </row>
    <row r="48489">
      <c r="N48489" s="561" t="n"/>
    </row>
    <row r="48490">
      <c r="N48490" s="561" t="n"/>
    </row>
    <row r="48491">
      <c r="N48491" s="561" t="n"/>
    </row>
    <row r="48492">
      <c r="N48492" s="561" t="n"/>
    </row>
    <row r="48493">
      <c r="N48493" s="561" t="n"/>
    </row>
    <row r="48494">
      <c r="N48494" s="561" t="n"/>
    </row>
    <row r="48495">
      <c r="N48495" s="561" t="n"/>
    </row>
    <row r="48496">
      <c r="N48496" s="561" t="n"/>
    </row>
    <row r="48497">
      <c r="N48497" s="561" t="n"/>
    </row>
    <row r="48498">
      <c r="N48498" s="561" t="n"/>
    </row>
    <row r="48499">
      <c r="N48499" s="561" t="n"/>
    </row>
    <row r="48500">
      <c r="N48500" s="561" t="n"/>
    </row>
    <row r="48501">
      <c r="N48501" s="561" t="n"/>
    </row>
    <row r="48502">
      <c r="N48502" s="561" t="n"/>
    </row>
    <row r="48503">
      <c r="N48503" s="561" t="n"/>
    </row>
    <row r="48504">
      <c r="N48504" s="561" t="n"/>
    </row>
    <row r="48505">
      <c r="N48505" s="561" t="n"/>
    </row>
    <row r="48506">
      <c r="N48506" s="561" t="n"/>
    </row>
    <row r="48507">
      <c r="N48507" s="561" t="n"/>
    </row>
    <row r="48508">
      <c r="N48508" s="561" t="n"/>
    </row>
    <row r="48509">
      <c r="N48509" s="561" t="n"/>
    </row>
    <row r="48510">
      <c r="N48510" s="561" t="n"/>
    </row>
    <row r="48511">
      <c r="N48511" s="561" t="n"/>
    </row>
    <row r="48512">
      <c r="N48512" s="561" t="n"/>
    </row>
    <row r="48513">
      <c r="N48513" s="561" t="n"/>
    </row>
    <row r="48514">
      <c r="N48514" s="561" t="n"/>
    </row>
    <row r="48515">
      <c r="N48515" s="561" t="n"/>
    </row>
    <row r="48516">
      <c r="N48516" s="561" t="n"/>
    </row>
    <row r="48517">
      <c r="N48517" s="561" t="n"/>
    </row>
    <row r="48518">
      <c r="N48518" s="561" t="n"/>
    </row>
    <row r="48519">
      <c r="N48519" s="561" t="n"/>
    </row>
    <row r="48520">
      <c r="N48520" s="561" t="n"/>
    </row>
    <row r="48521">
      <c r="N48521" s="561" t="n"/>
    </row>
    <row r="48522">
      <c r="N48522" s="561" t="n"/>
    </row>
    <row r="48523">
      <c r="N48523" s="561" t="n"/>
    </row>
    <row r="48524">
      <c r="N48524" s="561" t="n"/>
    </row>
    <row r="48525">
      <c r="N48525" s="561" t="n"/>
    </row>
    <row r="48526">
      <c r="N48526" s="561" t="n"/>
    </row>
    <row r="48527">
      <c r="N48527" s="561" t="n"/>
    </row>
    <row r="48528">
      <c r="N48528" s="561" t="n"/>
    </row>
    <row r="48529">
      <c r="N48529" s="561" t="n"/>
    </row>
    <row r="48530">
      <c r="N48530" s="561" t="n"/>
    </row>
    <row r="48531">
      <c r="N48531" s="561" t="n"/>
    </row>
    <row r="48532">
      <c r="N48532" s="561" t="n"/>
    </row>
    <row r="48533">
      <c r="N48533" s="561" t="n"/>
    </row>
    <row r="48534">
      <c r="N48534" s="561" t="n"/>
    </row>
    <row r="48535">
      <c r="N48535" s="561" t="n"/>
    </row>
    <row r="48536">
      <c r="N48536" s="561" t="n"/>
    </row>
    <row r="48537">
      <c r="N48537" s="561" t="n"/>
    </row>
    <row r="48538">
      <c r="N48538" s="561" t="n"/>
    </row>
    <row r="48539">
      <c r="N48539" s="561" t="n"/>
    </row>
    <row r="48540">
      <c r="N48540" s="561" t="n"/>
    </row>
    <row r="48541">
      <c r="N48541" s="561" t="n"/>
    </row>
    <row r="48542">
      <c r="N48542" s="561" t="n"/>
    </row>
    <row r="48543">
      <c r="N48543" s="561" t="n"/>
    </row>
    <row r="48544">
      <c r="N48544" s="561" t="n"/>
    </row>
    <row r="48545">
      <c r="N48545" s="561" t="n"/>
    </row>
    <row r="48546">
      <c r="N48546" s="561" t="n"/>
    </row>
    <row r="48547">
      <c r="N48547" s="561" t="n"/>
    </row>
    <row r="48548">
      <c r="N48548" s="561" t="n"/>
    </row>
    <row r="48549">
      <c r="N48549" s="561" t="n"/>
    </row>
    <row r="48550">
      <c r="N48550" s="561" t="n"/>
    </row>
    <row r="48551">
      <c r="N48551" s="561" t="n"/>
    </row>
    <row r="48552">
      <c r="N48552" s="561" t="n"/>
    </row>
    <row r="48553">
      <c r="N48553" s="561" t="n"/>
    </row>
    <row r="48554">
      <c r="N48554" s="561" t="n"/>
    </row>
    <row r="48555">
      <c r="N48555" s="561" t="n"/>
    </row>
    <row r="48556">
      <c r="N48556" s="561" t="n"/>
    </row>
    <row r="48557">
      <c r="N48557" s="561" t="n"/>
    </row>
    <row r="48558">
      <c r="N48558" s="561" t="n"/>
    </row>
    <row r="48559">
      <c r="N48559" s="561" t="n"/>
    </row>
    <row r="48560">
      <c r="N48560" s="561" t="n"/>
    </row>
    <row r="48561">
      <c r="N48561" s="561" t="n"/>
    </row>
    <row r="48562">
      <c r="N48562" s="561" t="n"/>
    </row>
    <row r="48563">
      <c r="N48563" s="561" t="n"/>
    </row>
    <row r="48564">
      <c r="N48564" s="561" t="n"/>
    </row>
    <row r="48565">
      <c r="N48565" s="561" t="n"/>
    </row>
    <row r="48566">
      <c r="N48566" s="561" t="n"/>
    </row>
    <row r="48567">
      <c r="N48567" s="561" t="n"/>
    </row>
    <row r="48568">
      <c r="N48568" s="561" t="n"/>
    </row>
    <row r="48569">
      <c r="N48569" s="561" t="n"/>
    </row>
    <row r="48570">
      <c r="N48570" s="561" t="n"/>
    </row>
    <row r="48571">
      <c r="N48571" s="561" t="n"/>
    </row>
    <row r="48572">
      <c r="N48572" s="561" t="n"/>
    </row>
    <row r="48573">
      <c r="N48573" s="561" t="n"/>
    </row>
    <row r="48574">
      <c r="N48574" s="561" t="n"/>
    </row>
    <row r="48575">
      <c r="N48575" s="561" t="n"/>
    </row>
    <row r="48576">
      <c r="N48576" s="561" t="n"/>
    </row>
    <row r="48577">
      <c r="N48577" s="561" t="n"/>
    </row>
    <row r="48578">
      <c r="N48578" s="561" t="n"/>
    </row>
    <row r="48579">
      <c r="N48579" s="561" t="n"/>
    </row>
    <row r="48580">
      <c r="N48580" s="561" t="n"/>
    </row>
    <row r="48581">
      <c r="N48581" s="561" t="n"/>
    </row>
    <row r="48582">
      <c r="N48582" s="561" t="n"/>
    </row>
    <row r="48583">
      <c r="N48583" s="561" t="n"/>
    </row>
    <row r="48584">
      <c r="N48584" s="561" t="n"/>
    </row>
    <row r="48585">
      <c r="N48585" s="561" t="n"/>
    </row>
    <row r="48586">
      <c r="N48586" s="561" t="n"/>
    </row>
    <row r="48587">
      <c r="N48587" s="561" t="n"/>
    </row>
    <row r="48588">
      <c r="N48588" s="561" t="n"/>
    </row>
    <row r="48589">
      <c r="N48589" s="561" t="n"/>
    </row>
    <row r="48590">
      <c r="N48590" s="561" t="n"/>
    </row>
    <row r="48591">
      <c r="N48591" s="561" t="n"/>
    </row>
    <row r="48592">
      <c r="N48592" s="561" t="n"/>
    </row>
    <row r="48593">
      <c r="N48593" s="561" t="n"/>
    </row>
    <row r="48594">
      <c r="N48594" s="561" t="n"/>
    </row>
    <row r="48595">
      <c r="N48595" s="561" t="n"/>
    </row>
    <row r="48596">
      <c r="N48596" s="561" t="n"/>
    </row>
    <row r="48597">
      <c r="N48597" s="561" t="n"/>
    </row>
    <row r="48598">
      <c r="N48598" s="561" t="n"/>
    </row>
    <row r="48599">
      <c r="N48599" s="561" t="n"/>
    </row>
    <row r="48600">
      <c r="N48600" s="561" t="n"/>
    </row>
    <row r="48601">
      <c r="N48601" s="561" t="n"/>
    </row>
    <row r="48602">
      <c r="N48602" s="561" t="n"/>
    </row>
    <row r="48603">
      <c r="N48603" s="561" t="n"/>
    </row>
    <row r="48604">
      <c r="N48604" s="561" t="n"/>
    </row>
    <row r="48605">
      <c r="N48605" s="561" t="n"/>
    </row>
    <row r="48606">
      <c r="N48606" s="561" t="n"/>
    </row>
    <row r="48607">
      <c r="N48607" s="561" t="n"/>
    </row>
    <row r="48608">
      <c r="N48608" s="561" t="n"/>
    </row>
    <row r="48609">
      <c r="N48609" s="561" t="n"/>
    </row>
    <row r="48610">
      <c r="N48610" s="561" t="n"/>
    </row>
    <row r="48611">
      <c r="N48611" s="561" t="n"/>
    </row>
    <row r="48612">
      <c r="N48612" s="561" t="n"/>
    </row>
    <row r="48613">
      <c r="N48613" s="561" t="n"/>
    </row>
    <row r="48614">
      <c r="N48614" s="561" t="n"/>
    </row>
    <row r="48615">
      <c r="N48615" s="561" t="n"/>
    </row>
    <row r="48616">
      <c r="N48616" s="561" t="n"/>
    </row>
    <row r="48617">
      <c r="N48617" s="561" t="n"/>
    </row>
    <row r="48618">
      <c r="N48618" s="561" t="n"/>
    </row>
    <row r="48619">
      <c r="N48619" s="561" t="n"/>
    </row>
    <row r="48620">
      <c r="N48620" s="561" t="n"/>
    </row>
    <row r="48621">
      <c r="N48621" s="561" t="n"/>
    </row>
    <row r="48622">
      <c r="N48622" s="561" t="n"/>
    </row>
    <row r="48623">
      <c r="N48623" s="561" t="n"/>
    </row>
    <row r="48624">
      <c r="N48624" s="561" t="n"/>
    </row>
    <row r="48625">
      <c r="N48625" s="561" t="n"/>
    </row>
    <row r="48626">
      <c r="N48626" s="561" t="n"/>
    </row>
    <row r="48627">
      <c r="N48627" s="561" t="n"/>
    </row>
    <row r="48628">
      <c r="N48628" s="561" t="n"/>
    </row>
    <row r="48629">
      <c r="N48629" s="561" t="n"/>
    </row>
    <row r="48630">
      <c r="N48630" s="561" t="n"/>
    </row>
    <row r="48631">
      <c r="N48631" s="561" t="n"/>
    </row>
    <row r="48632">
      <c r="N48632" s="561" t="n"/>
    </row>
    <row r="48633">
      <c r="N48633" s="561" t="n"/>
    </row>
    <row r="48634">
      <c r="N48634" s="561" t="n"/>
    </row>
    <row r="48635">
      <c r="N48635" s="561" t="n"/>
    </row>
    <row r="48636">
      <c r="N48636" s="561" t="n"/>
    </row>
    <row r="48637">
      <c r="N48637" s="561" t="n"/>
    </row>
    <row r="48638">
      <c r="N48638" s="561" t="n"/>
    </row>
    <row r="48639">
      <c r="N48639" s="561" t="n"/>
    </row>
    <row r="48640">
      <c r="N48640" s="561" t="n"/>
    </row>
    <row r="48641">
      <c r="N48641" s="561" t="n"/>
    </row>
    <row r="48642">
      <c r="N48642" s="561" t="n"/>
    </row>
    <row r="48643">
      <c r="N48643" s="561" t="n"/>
    </row>
    <row r="48644">
      <c r="N48644" s="561" t="n"/>
    </row>
    <row r="48645">
      <c r="N48645" s="561" t="n"/>
    </row>
    <row r="48646">
      <c r="N48646" s="561" t="n"/>
    </row>
    <row r="48647">
      <c r="N48647" s="561" t="n"/>
    </row>
    <row r="48648">
      <c r="N48648" s="561" t="n"/>
    </row>
    <row r="48649">
      <c r="N48649" s="561" t="n"/>
    </row>
    <row r="48650">
      <c r="N48650" s="561" t="n"/>
    </row>
    <row r="48651">
      <c r="N48651" s="561" t="n"/>
    </row>
    <row r="48652">
      <c r="N48652" s="561" t="n"/>
    </row>
    <row r="48653">
      <c r="N48653" s="561" t="n"/>
    </row>
    <row r="48654">
      <c r="N48654" s="561" t="n"/>
    </row>
    <row r="48655">
      <c r="N48655" s="561" t="n"/>
    </row>
    <row r="48656">
      <c r="N48656" s="561" t="n"/>
    </row>
    <row r="48657">
      <c r="N48657" s="561" t="n"/>
    </row>
    <row r="48658">
      <c r="N48658" s="561" t="n"/>
    </row>
    <row r="48659">
      <c r="N48659" s="561" t="n"/>
    </row>
    <row r="48660">
      <c r="N48660" s="561" t="n"/>
    </row>
    <row r="48661">
      <c r="N48661" s="561" t="n"/>
    </row>
    <row r="48662">
      <c r="N48662" s="561" t="n"/>
    </row>
    <row r="48663">
      <c r="N48663" s="561" t="n"/>
    </row>
    <row r="48664">
      <c r="N48664" s="561" t="n"/>
    </row>
    <row r="48665">
      <c r="N48665" s="561" t="n"/>
    </row>
    <row r="48666">
      <c r="N48666" s="561" t="n"/>
    </row>
    <row r="48667">
      <c r="N48667" s="561" t="n"/>
    </row>
    <row r="48668">
      <c r="N48668" s="561" t="n"/>
    </row>
    <row r="48669">
      <c r="N48669" s="561" t="n"/>
    </row>
    <row r="48670">
      <c r="N48670" s="561" t="n"/>
    </row>
    <row r="48671">
      <c r="N48671" s="561" t="n"/>
    </row>
    <row r="48672">
      <c r="N48672" s="561" t="n"/>
    </row>
    <row r="48673">
      <c r="N48673" s="561" t="n"/>
    </row>
    <row r="48674">
      <c r="N48674" s="561" t="n"/>
    </row>
    <row r="48675">
      <c r="N48675" s="561" t="n"/>
    </row>
    <row r="48676">
      <c r="N48676" s="561" t="n"/>
    </row>
    <row r="48677">
      <c r="N48677" s="561" t="n"/>
    </row>
    <row r="48678">
      <c r="N48678" s="561" t="n"/>
    </row>
    <row r="48679">
      <c r="N48679" s="561" t="n"/>
    </row>
    <row r="48680">
      <c r="N48680" s="561" t="n"/>
    </row>
    <row r="48681">
      <c r="N48681" s="561" t="n"/>
    </row>
    <row r="48682">
      <c r="N48682" s="561" t="n"/>
    </row>
    <row r="48683">
      <c r="N48683" s="561" t="n"/>
    </row>
    <row r="48684">
      <c r="N48684" s="561" t="n"/>
    </row>
    <row r="48685">
      <c r="N48685" s="561" t="n"/>
    </row>
    <row r="48686">
      <c r="N48686" s="561" t="n"/>
    </row>
    <row r="48687">
      <c r="N48687" s="561" t="n"/>
    </row>
    <row r="48688">
      <c r="N48688" s="561" t="n"/>
    </row>
    <row r="48689">
      <c r="N48689" s="561" t="n"/>
    </row>
    <row r="48690">
      <c r="N48690" s="561" t="n"/>
    </row>
    <row r="48691">
      <c r="N48691" s="561" t="n"/>
    </row>
    <row r="48692">
      <c r="N48692" s="561" t="n"/>
    </row>
    <row r="48693">
      <c r="N48693" s="561" t="n"/>
    </row>
    <row r="48694">
      <c r="N48694" s="561" t="n"/>
    </row>
    <row r="48695">
      <c r="N48695" s="561" t="n"/>
    </row>
    <row r="48696">
      <c r="N48696" s="561" t="n"/>
    </row>
    <row r="48697">
      <c r="N48697" s="561" t="n"/>
    </row>
    <row r="48698">
      <c r="N48698" s="561" t="n"/>
    </row>
    <row r="48699">
      <c r="N48699" s="561" t="n"/>
    </row>
    <row r="48700">
      <c r="N48700" s="561" t="n"/>
    </row>
    <row r="48701">
      <c r="N48701" s="561" t="n"/>
    </row>
    <row r="48702">
      <c r="N48702" s="561" t="n"/>
    </row>
    <row r="48703">
      <c r="N48703" s="561" t="n"/>
    </row>
    <row r="48704">
      <c r="N48704" s="561" t="n"/>
    </row>
    <row r="48705">
      <c r="N48705" s="561" t="n"/>
    </row>
    <row r="48706">
      <c r="N48706" s="561" t="n"/>
    </row>
    <row r="48707">
      <c r="N48707" s="561" t="n"/>
    </row>
    <row r="48708">
      <c r="N48708" s="561" t="n"/>
    </row>
    <row r="48709">
      <c r="N48709" s="561" t="n"/>
    </row>
    <row r="48710">
      <c r="N48710" s="561" t="n"/>
    </row>
    <row r="48711">
      <c r="N48711" s="561" t="n"/>
    </row>
    <row r="48712">
      <c r="N48712" s="561" t="n"/>
    </row>
    <row r="48713">
      <c r="N48713" s="561" t="n"/>
    </row>
    <row r="48714">
      <c r="N48714" s="561" t="n"/>
    </row>
    <row r="48715">
      <c r="N48715" s="561" t="n"/>
    </row>
    <row r="48716">
      <c r="N48716" s="561" t="n"/>
    </row>
    <row r="48717">
      <c r="N48717" s="561" t="n"/>
    </row>
    <row r="48718">
      <c r="N48718" s="561" t="n"/>
    </row>
    <row r="48719">
      <c r="N48719" s="561" t="n"/>
    </row>
    <row r="48720">
      <c r="N48720" s="561" t="n"/>
    </row>
    <row r="48721">
      <c r="N48721" s="561" t="n"/>
    </row>
    <row r="48722">
      <c r="N48722" s="561" t="n"/>
    </row>
    <row r="48723">
      <c r="N48723" s="561" t="n"/>
    </row>
    <row r="48724">
      <c r="N48724" s="561" t="n"/>
    </row>
    <row r="48725">
      <c r="N48725" s="561" t="n"/>
    </row>
    <row r="48726">
      <c r="N48726" s="561" t="n"/>
    </row>
    <row r="48727">
      <c r="N48727" s="561" t="n"/>
    </row>
    <row r="48728">
      <c r="N48728" s="561" t="n"/>
    </row>
    <row r="48729">
      <c r="N48729" s="561" t="n"/>
    </row>
    <row r="48730">
      <c r="N48730" s="561" t="n"/>
    </row>
    <row r="48731">
      <c r="N48731" s="561" t="n"/>
    </row>
    <row r="48732">
      <c r="N48732" s="561" t="n"/>
    </row>
    <row r="48733">
      <c r="N48733" s="561" t="n"/>
    </row>
    <row r="48734">
      <c r="N48734" s="561" t="n"/>
    </row>
    <row r="48735">
      <c r="N48735" s="561" t="n"/>
    </row>
    <row r="48736">
      <c r="N48736" s="561" t="n"/>
    </row>
    <row r="48737">
      <c r="N48737" s="561" t="n"/>
    </row>
    <row r="48738">
      <c r="N48738" s="561" t="n"/>
    </row>
    <row r="48739">
      <c r="N48739" s="561" t="n"/>
    </row>
    <row r="48740">
      <c r="N48740" s="561" t="n"/>
    </row>
    <row r="48741">
      <c r="N48741" s="561" t="n"/>
    </row>
    <row r="48742">
      <c r="N48742" s="561" t="n"/>
    </row>
    <row r="48743">
      <c r="N48743" s="561" t="n"/>
    </row>
    <row r="48744">
      <c r="N48744" s="561" t="n"/>
    </row>
    <row r="48745">
      <c r="N48745" s="561" t="n"/>
    </row>
    <row r="48746">
      <c r="N48746" s="561" t="n"/>
    </row>
    <row r="48747">
      <c r="N48747" s="561" t="n"/>
    </row>
    <row r="48748">
      <c r="N48748" s="561" t="n"/>
    </row>
    <row r="48749">
      <c r="N48749" s="561" t="n"/>
    </row>
    <row r="48750">
      <c r="N48750" s="561" t="n"/>
    </row>
    <row r="48751">
      <c r="N48751" s="561" t="n"/>
    </row>
    <row r="48752">
      <c r="N48752" s="561" t="n"/>
    </row>
    <row r="48753">
      <c r="N48753" s="561" t="n"/>
    </row>
    <row r="48754">
      <c r="N48754" s="561" t="n"/>
    </row>
    <row r="48755">
      <c r="N48755" s="561" t="n"/>
    </row>
    <row r="48756">
      <c r="N48756" s="561" t="n"/>
    </row>
    <row r="48757">
      <c r="N48757" s="561" t="n"/>
    </row>
    <row r="48758">
      <c r="N48758" s="561" t="n"/>
    </row>
    <row r="48759">
      <c r="N48759" s="561" t="n"/>
    </row>
    <row r="48760">
      <c r="N48760" s="561" t="n"/>
    </row>
    <row r="48761">
      <c r="N48761" s="561" t="n"/>
    </row>
    <row r="48762">
      <c r="N48762" s="561" t="n"/>
    </row>
    <row r="48763">
      <c r="N48763" s="561" t="n"/>
    </row>
    <row r="48764">
      <c r="N48764" s="561" t="n"/>
    </row>
    <row r="48765">
      <c r="N48765" s="561" t="n"/>
    </row>
    <row r="48766">
      <c r="N48766" s="561" t="n"/>
    </row>
    <row r="48767">
      <c r="N48767" s="561" t="n"/>
    </row>
    <row r="48768">
      <c r="N48768" s="561" t="n"/>
    </row>
    <row r="48769">
      <c r="N48769" s="561" t="n"/>
    </row>
    <row r="48770">
      <c r="N48770" s="561" t="n"/>
    </row>
    <row r="48771">
      <c r="N48771" s="561" t="n"/>
    </row>
    <row r="48772">
      <c r="N48772" s="561" t="n"/>
    </row>
    <row r="48773">
      <c r="N48773" s="561" t="n"/>
    </row>
    <row r="48774">
      <c r="N48774" s="561" t="n"/>
    </row>
    <row r="48775">
      <c r="N48775" s="561" t="n"/>
    </row>
    <row r="48776">
      <c r="N48776" s="561" t="n"/>
    </row>
    <row r="48777">
      <c r="N48777" s="561" t="n"/>
    </row>
    <row r="48778">
      <c r="N48778" s="561" t="n"/>
    </row>
    <row r="48779">
      <c r="N48779" s="561" t="n"/>
    </row>
    <row r="48780">
      <c r="N48780" s="561" t="n"/>
    </row>
    <row r="48781">
      <c r="N48781" s="561" t="n"/>
    </row>
    <row r="48782">
      <c r="N48782" s="561" t="n"/>
    </row>
    <row r="48783">
      <c r="N48783" s="561" t="n"/>
    </row>
    <row r="48784">
      <c r="N48784" s="561" t="n"/>
    </row>
    <row r="48785">
      <c r="N48785" s="561" t="n"/>
    </row>
    <row r="48786">
      <c r="N48786" s="561" t="n"/>
    </row>
    <row r="48787">
      <c r="N48787" s="561" t="n"/>
    </row>
    <row r="48788">
      <c r="N48788" s="561" t="n"/>
    </row>
    <row r="48789">
      <c r="N48789" s="561" t="n"/>
    </row>
    <row r="48790">
      <c r="N48790" s="561" t="n"/>
    </row>
    <row r="48791">
      <c r="N48791" s="561" t="n"/>
    </row>
    <row r="48792">
      <c r="N48792" s="561" t="n"/>
    </row>
    <row r="48793">
      <c r="N48793" s="561" t="n"/>
    </row>
    <row r="48794">
      <c r="N48794" s="561" t="n"/>
    </row>
    <row r="48795">
      <c r="N48795" s="561" t="n"/>
    </row>
    <row r="48796">
      <c r="N48796" s="561" t="n"/>
    </row>
    <row r="48797">
      <c r="N48797" s="561" t="n"/>
    </row>
    <row r="48798">
      <c r="N48798" s="561" t="n"/>
    </row>
    <row r="48799">
      <c r="N48799" s="561" t="n"/>
    </row>
    <row r="48800">
      <c r="N48800" s="561" t="n"/>
    </row>
    <row r="48801">
      <c r="N48801" s="561" t="n"/>
    </row>
    <row r="48802">
      <c r="N48802" s="561" t="n"/>
    </row>
    <row r="48803">
      <c r="N48803" s="561" t="n"/>
    </row>
    <row r="48804">
      <c r="N48804" s="561" t="n"/>
    </row>
    <row r="48805">
      <c r="N48805" s="561" t="n"/>
    </row>
    <row r="48806">
      <c r="N48806" s="561" t="n"/>
    </row>
    <row r="48807">
      <c r="N48807" s="561" t="n"/>
    </row>
    <row r="48808">
      <c r="N48808" s="561" t="n"/>
    </row>
    <row r="48809">
      <c r="N48809" s="561" t="n"/>
    </row>
    <row r="48810">
      <c r="N48810" s="561" t="n"/>
    </row>
    <row r="48811">
      <c r="N48811" s="561" t="n"/>
    </row>
    <row r="48812">
      <c r="N48812" s="561" t="n"/>
    </row>
    <row r="48813">
      <c r="N48813" s="561" t="n"/>
    </row>
    <row r="48814">
      <c r="N48814" s="561" t="n"/>
    </row>
    <row r="48815">
      <c r="N48815" s="561" t="n"/>
    </row>
    <row r="48816">
      <c r="N48816" s="561" t="n"/>
    </row>
    <row r="48817">
      <c r="N48817" s="561" t="n"/>
    </row>
    <row r="48818">
      <c r="N48818" s="561" t="n"/>
    </row>
    <row r="48819">
      <c r="N48819" s="561" t="n"/>
    </row>
    <row r="48820">
      <c r="N48820" s="561" t="n"/>
    </row>
    <row r="48821">
      <c r="N48821" s="561" t="n"/>
    </row>
    <row r="48822">
      <c r="N48822" s="561" t="n"/>
    </row>
    <row r="48823">
      <c r="N48823" s="561" t="n"/>
    </row>
    <row r="48824">
      <c r="N48824" s="561" t="n"/>
    </row>
    <row r="48825">
      <c r="N48825" s="561" t="n"/>
    </row>
    <row r="48826">
      <c r="N48826" s="561" t="n"/>
    </row>
    <row r="48827">
      <c r="N48827" s="561" t="n"/>
    </row>
    <row r="48828">
      <c r="N48828" s="561" t="n"/>
    </row>
    <row r="48829">
      <c r="N48829" s="561" t="n"/>
    </row>
    <row r="48830">
      <c r="N48830" s="561" t="n"/>
    </row>
    <row r="48831">
      <c r="N48831" s="561" t="n"/>
    </row>
    <row r="48832">
      <c r="N48832" s="561" t="n"/>
    </row>
    <row r="48833">
      <c r="N48833" s="561" t="n"/>
    </row>
    <row r="48834">
      <c r="N48834" s="561" t="n"/>
    </row>
    <row r="48835">
      <c r="N48835" s="561" t="n"/>
    </row>
    <row r="48836">
      <c r="N48836" s="561" t="n"/>
    </row>
    <row r="48837">
      <c r="N48837" s="561" t="n"/>
    </row>
    <row r="48838">
      <c r="N48838" s="561" t="n"/>
    </row>
    <row r="48839">
      <c r="N48839" s="561" t="n"/>
    </row>
    <row r="48840">
      <c r="N48840" s="561" t="n"/>
    </row>
    <row r="48841">
      <c r="N48841" s="561" t="n"/>
    </row>
    <row r="48842">
      <c r="N48842" s="561" t="n"/>
    </row>
    <row r="48843">
      <c r="N48843" s="561" t="n"/>
    </row>
    <row r="48844">
      <c r="N48844" s="561" t="n"/>
    </row>
    <row r="48845">
      <c r="N48845" s="561" t="n"/>
    </row>
    <row r="48846">
      <c r="N48846" s="561" t="n"/>
    </row>
    <row r="48847">
      <c r="N48847" s="561" t="n"/>
    </row>
    <row r="48848">
      <c r="N48848" s="561" t="n"/>
    </row>
    <row r="48849">
      <c r="N48849" s="561" t="n"/>
    </row>
    <row r="48850">
      <c r="N48850" s="561" t="n"/>
    </row>
    <row r="48851">
      <c r="N48851" s="561" t="n"/>
    </row>
    <row r="48852">
      <c r="N48852" s="561" t="n"/>
    </row>
    <row r="48853">
      <c r="N48853" s="561" t="n"/>
    </row>
    <row r="48854">
      <c r="N48854" s="561" t="n"/>
    </row>
    <row r="48855">
      <c r="N48855" s="561" t="n"/>
    </row>
    <row r="48856">
      <c r="N48856" s="561" t="n"/>
    </row>
    <row r="48857">
      <c r="N48857" s="561" t="n"/>
    </row>
    <row r="48858">
      <c r="N48858" s="561" t="n"/>
    </row>
    <row r="48859">
      <c r="N48859" s="561" t="n"/>
    </row>
    <row r="48860">
      <c r="N48860" s="561" t="n"/>
    </row>
    <row r="48861">
      <c r="N48861" s="561" t="n"/>
    </row>
    <row r="48862">
      <c r="N48862" s="561" t="n"/>
    </row>
    <row r="48863">
      <c r="N48863" s="561" t="n"/>
    </row>
    <row r="48864">
      <c r="N48864" s="561" t="n"/>
    </row>
    <row r="48865">
      <c r="N48865" s="561" t="n"/>
    </row>
    <row r="48866">
      <c r="N48866" s="561" t="n"/>
    </row>
    <row r="48867">
      <c r="N48867" s="561" t="n"/>
    </row>
    <row r="48868">
      <c r="N48868" s="561" t="n"/>
    </row>
    <row r="48869">
      <c r="N48869" s="561" t="n"/>
    </row>
    <row r="48870">
      <c r="N48870" s="561" t="n"/>
    </row>
    <row r="48871">
      <c r="N48871" s="561" t="n"/>
    </row>
    <row r="48872">
      <c r="N48872" s="561" t="n"/>
    </row>
    <row r="48873">
      <c r="N48873" s="561" t="n"/>
    </row>
    <row r="48874">
      <c r="N48874" s="561" t="n"/>
    </row>
    <row r="48875">
      <c r="N48875" s="561" t="n"/>
    </row>
    <row r="48876">
      <c r="N48876" s="561" t="n"/>
    </row>
    <row r="48877">
      <c r="N48877" s="561" t="n"/>
    </row>
    <row r="48878">
      <c r="N48878" s="561" t="n"/>
    </row>
    <row r="48879">
      <c r="N48879" s="561" t="n"/>
    </row>
    <row r="48880">
      <c r="N48880" s="561" t="n"/>
    </row>
    <row r="48881">
      <c r="N48881" s="561" t="n"/>
    </row>
    <row r="48882">
      <c r="N48882" s="561" t="n"/>
    </row>
    <row r="48883">
      <c r="N48883" s="561" t="n"/>
    </row>
    <row r="48884">
      <c r="N48884" s="561" t="n"/>
    </row>
    <row r="48885">
      <c r="N48885" s="561" t="n"/>
    </row>
    <row r="48886">
      <c r="N48886" s="561" t="n"/>
    </row>
    <row r="48887">
      <c r="N48887" s="561" t="n"/>
    </row>
    <row r="48888">
      <c r="N48888" s="561" t="n"/>
    </row>
    <row r="48889">
      <c r="N48889" s="561" t="n"/>
    </row>
    <row r="48890">
      <c r="N48890" s="561" t="n"/>
    </row>
    <row r="48891">
      <c r="N48891" s="561" t="n"/>
    </row>
    <row r="48892">
      <c r="N48892" s="561" t="n"/>
    </row>
    <row r="48893">
      <c r="N48893" s="561" t="n"/>
    </row>
    <row r="48894">
      <c r="N48894" s="561" t="n"/>
    </row>
    <row r="48895">
      <c r="N48895" s="561" t="n"/>
    </row>
    <row r="48896">
      <c r="N48896" s="561" t="n"/>
    </row>
    <row r="48897">
      <c r="N48897" s="561" t="n"/>
    </row>
    <row r="48898">
      <c r="N48898" s="561" t="n"/>
    </row>
    <row r="48899">
      <c r="N48899" s="561" t="n"/>
    </row>
    <row r="48900">
      <c r="N48900" s="561" t="n"/>
    </row>
    <row r="48901">
      <c r="N48901" s="561" t="n"/>
    </row>
    <row r="48902">
      <c r="N48902" s="561" t="n"/>
    </row>
    <row r="48903">
      <c r="N48903" s="561" t="n"/>
    </row>
    <row r="48904">
      <c r="N48904" s="561" t="n"/>
    </row>
    <row r="48905">
      <c r="N48905" s="561" t="n"/>
    </row>
    <row r="48906">
      <c r="N48906" s="561" t="n"/>
    </row>
    <row r="48907">
      <c r="N48907" s="561" t="n"/>
    </row>
    <row r="48908">
      <c r="N48908" s="561" t="n"/>
    </row>
    <row r="48909">
      <c r="N48909" s="561" t="n"/>
    </row>
    <row r="48910">
      <c r="N48910" s="561" t="n"/>
    </row>
    <row r="48911">
      <c r="N48911" s="561" t="n"/>
    </row>
    <row r="48912">
      <c r="N48912" s="561" t="n"/>
    </row>
    <row r="48913">
      <c r="N48913" s="561" t="n"/>
    </row>
    <row r="48914">
      <c r="N48914" s="561" t="n"/>
    </row>
    <row r="48915">
      <c r="N48915" s="561" t="n"/>
    </row>
    <row r="48916">
      <c r="N48916" s="561" t="n"/>
    </row>
    <row r="48917">
      <c r="N48917" s="561" t="n"/>
    </row>
    <row r="48918">
      <c r="N48918" s="561" t="n"/>
    </row>
    <row r="48919">
      <c r="N48919" s="561" t="n"/>
    </row>
    <row r="48920">
      <c r="N48920" s="561" t="n"/>
    </row>
    <row r="48921">
      <c r="N48921" s="561" t="n"/>
    </row>
    <row r="48922">
      <c r="N48922" s="561" t="n"/>
    </row>
    <row r="48923">
      <c r="N48923" s="561" t="n"/>
    </row>
    <row r="48924">
      <c r="N48924" s="561" t="n"/>
    </row>
    <row r="48925">
      <c r="N48925" s="561" t="n"/>
    </row>
    <row r="48926">
      <c r="N48926" s="561" t="n"/>
    </row>
    <row r="48927">
      <c r="N48927" s="561" t="n"/>
    </row>
    <row r="48928">
      <c r="N48928" s="561" t="n"/>
    </row>
    <row r="48929">
      <c r="N48929" s="561" t="n"/>
    </row>
    <row r="48930">
      <c r="N48930" s="561" t="n"/>
    </row>
    <row r="48931">
      <c r="N48931" s="561" t="n"/>
    </row>
    <row r="48932">
      <c r="N48932" s="561" t="n"/>
    </row>
    <row r="48933">
      <c r="N48933" s="561" t="n"/>
    </row>
    <row r="48934">
      <c r="N48934" s="561" t="n"/>
    </row>
    <row r="48935">
      <c r="N48935" s="561" t="n"/>
    </row>
    <row r="48936">
      <c r="N48936" s="561" t="n"/>
    </row>
    <row r="48937">
      <c r="N48937" s="561" t="n"/>
    </row>
    <row r="48938">
      <c r="N48938" s="561" t="n"/>
    </row>
    <row r="48939">
      <c r="N48939" s="561" t="n"/>
    </row>
    <row r="48940">
      <c r="N48940" s="561" t="n"/>
    </row>
    <row r="48941">
      <c r="N48941" s="561" t="n"/>
    </row>
    <row r="48942">
      <c r="N48942" s="561" t="n"/>
    </row>
    <row r="48943">
      <c r="N48943" s="561" t="n"/>
    </row>
    <row r="48944">
      <c r="N48944" s="561" t="n"/>
    </row>
    <row r="48945">
      <c r="N48945" s="561" t="n"/>
    </row>
    <row r="48946">
      <c r="N48946" s="561" t="n"/>
    </row>
    <row r="48947">
      <c r="N48947" s="561" t="n"/>
    </row>
    <row r="48948">
      <c r="N48948" s="561" t="n"/>
    </row>
    <row r="48949">
      <c r="N48949" s="561" t="n"/>
    </row>
    <row r="48950">
      <c r="N48950" s="561" t="n"/>
    </row>
    <row r="48951">
      <c r="N48951" s="561" t="n"/>
    </row>
    <row r="48952">
      <c r="N48952" s="561" t="n"/>
    </row>
    <row r="48953">
      <c r="N48953" s="561" t="n"/>
    </row>
    <row r="48954">
      <c r="N48954" s="561" t="n"/>
    </row>
    <row r="48955">
      <c r="N48955" s="561" t="n"/>
    </row>
    <row r="48956">
      <c r="N48956" s="561" t="n"/>
    </row>
    <row r="48957">
      <c r="N48957" s="561" t="n"/>
    </row>
    <row r="48958">
      <c r="N48958" s="561" t="n"/>
    </row>
    <row r="48959">
      <c r="N48959" s="561" t="n"/>
    </row>
    <row r="48960">
      <c r="N48960" s="561" t="n"/>
    </row>
    <row r="48961">
      <c r="N48961" s="561" t="n"/>
    </row>
    <row r="48962">
      <c r="N48962" s="561" t="n"/>
    </row>
    <row r="48963">
      <c r="N48963" s="561" t="n"/>
    </row>
    <row r="48964">
      <c r="N48964" s="561" t="n"/>
    </row>
    <row r="48965">
      <c r="N48965" s="561" t="n"/>
    </row>
    <row r="48966">
      <c r="N48966" s="561" t="n"/>
    </row>
    <row r="48967">
      <c r="N48967" s="561" t="n"/>
    </row>
    <row r="48968">
      <c r="N48968" s="561" t="n"/>
    </row>
    <row r="48969">
      <c r="N48969" s="561" t="n"/>
    </row>
    <row r="48970">
      <c r="N48970" s="561" t="n"/>
    </row>
    <row r="48971">
      <c r="N48971" s="561" t="n"/>
    </row>
    <row r="48972">
      <c r="N48972" s="561" t="n"/>
    </row>
    <row r="48973">
      <c r="N48973" s="561" t="n"/>
    </row>
    <row r="48974">
      <c r="N48974" s="561" t="n"/>
    </row>
    <row r="48975">
      <c r="N48975" s="561" t="n"/>
    </row>
    <row r="48976">
      <c r="N48976" s="561" t="n"/>
    </row>
    <row r="48977">
      <c r="N48977" s="561" t="n"/>
    </row>
    <row r="48978">
      <c r="N48978" s="561" t="n"/>
    </row>
    <row r="48979">
      <c r="N48979" s="561" t="n"/>
    </row>
    <row r="48980">
      <c r="N48980" s="561" t="n"/>
    </row>
    <row r="48981">
      <c r="N48981" s="561" t="n"/>
    </row>
    <row r="48982">
      <c r="N48982" s="561" t="n"/>
    </row>
    <row r="48983">
      <c r="N48983" s="561" t="n"/>
    </row>
    <row r="48984">
      <c r="N48984" s="561" t="n"/>
    </row>
    <row r="48985">
      <c r="N48985" s="561" t="n"/>
    </row>
    <row r="48986">
      <c r="N48986" s="561" t="n"/>
    </row>
    <row r="48987">
      <c r="N48987" s="561" t="n"/>
    </row>
    <row r="48988">
      <c r="N48988" s="561" t="n"/>
    </row>
    <row r="48989">
      <c r="N48989" s="561" t="n"/>
    </row>
    <row r="48990">
      <c r="N48990" s="561" t="n"/>
    </row>
    <row r="48991">
      <c r="N48991" s="561" t="n"/>
    </row>
    <row r="48992">
      <c r="N48992" s="561" t="n"/>
    </row>
    <row r="48993">
      <c r="N48993" s="561" t="n"/>
    </row>
    <row r="48994">
      <c r="N48994" s="561" t="n"/>
    </row>
    <row r="48995">
      <c r="N48995" s="561" t="n"/>
    </row>
    <row r="48996">
      <c r="N48996" s="561" t="n"/>
    </row>
    <row r="48997">
      <c r="N48997" s="561" t="n"/>
    </row>
    <row r="48998">
      <c r="N48998" s="561" t="n"/>
    </row>
    <row r="48999">
      <c r="N48999" s="561" t="n"/>
    </row>
    <row r="49000">
      <c r="N49000" s="561" t="n"/>
    </row>
    <row r="49001">
      <c r="N49001" s="561" t="n"/>
    </row>
    <row r="49002">
      <c r="N49002" s="561" t="n"/>
    </row>
    <row r="49003">
      <c r="N49003" s="561" t="n"/>
    </row>
    <row r="49004">
      <c r="N49004" s="561" t="n"/>
    </row>
    <row r="49005">
      <c r="N49005" s="561" t="n"/>
    </row>
    <row r="49006">
      <c r="N49006" s="561" t="n"/>
    </row>
    <row r="49007">
      <c r="N49007" s="561" t="n"/>
    </row>
    <row r="49008">
      <c r="N49008" s="561" t="n"/>
    </row>
    <row r="49009">
      <c r="N49009" s="561" t="n"/>
    </row>
    <row r="49010">
      <c r="N49010" s="561" t="n"/>
    </row>
    <row r="49011">
      <c r="N49011" s="561" t="n"/>
    </row>
    <row r="49012">
      <c r="N49012" s="561" t="n"/>
    </row>
    <row r="49013">
      <c r="N49013" s="561" t="n"/>
    </row>
    <row r="49014">
      <c r="N49014" s="561" t="n"/>
    </row>
    <row r="49015">
      <c r="N49015" s="561" t="n"/>
    </row>
    <row r="49016">
      <c r="N49016" s="561" t="n"/>
    </row>
    <row r="49017">
      <c r="N49017" s="561" t="n"/>
    </row>
    <row r="49018">
      <c r="N49018" s="561" t="n"/>
    </row>
    <row r="49019">
      <c r="N49019" s="561" t="n"/>
    </row>
    <row r="49020">
      <c r="N49020" s="561" t="n"/>
    </row>
    <row r="49021">
      <c r="N49021" s="561" t="n"/>
    </row>
    <row r="49022">
      <c r="N49022" s="561" t="n"/>
    </row>
    <row r="49023">
      <c r="N49023" s="561" t="n"/>
    </row>
    <row r="49024">
      <c r="N49024" s="561" t="n"/>
    </row>
    <row r="49025">
      <c r="N49025" s="561" t="n"/>
    </row>
    <row r="49026">
      <c r="N49026" s="561" t="n"/>
    </row>
    <row r="49027">
      <c r="N49027" s="561" t="n"/>
    </row>
    <row r="49028">
      <c r="N49028" s="561" t="n"/>
    </row>
    <row r="49029">
      <c r="N49029" s="561" t="n"/>
    </row>
    <row r="49030">
      <c r="N49030" s="561" t="n"/>
    </row>
    <row r="49031">
      <c r="N49031" s="561" t="n"/>
    </row>
    <row r="49032">
      <c r="N49032" s="561" t="n"/>
    </row>
    <row r="49033">
      <c r="N49033" s="561" t="n"/>
    </row>
    <row r="49034">
      <c r="N49034" s="561" t="n"/>
    </row>
    <row r="49035">
      <c r="N49035" s="561" t="n"/>
    </row>
    <row r="49036">
      <c r="N49036" s="561" t="n"/>
    </row>
    <row r="49037">
      <c r="N49037" s="561" t="n"/>
    </row>
    <row r="49038">
      <c r="N49038" s="561" t="n"/>
    </row>
    <row r="49039">
      <c r="N49039" s="561" t="n"/>
    </row>
    <row r="49040">
      <c r="N49040" s="561" t="n"/>
    </row>
    <row r="49041">
      <c r="N49041" s="561" t="n"/>
    </row>
    <row r="49042">
      <c r="N49042" s="561" t="n"/>
    </row>
    <row r="49043">
      <c r="N49043" s="561" t="n"/>
    </row>
    <row r="49044">
      <c r="N49044" s="561" t="n"/>
    </row>
    <row r="49045">
      <c r="N49045" s="561" t="n"/>
    </row>
    <row r="49046">
      <c r="N49046" s="561" t="n"/>
    </row>
    <row r="49047">
      <c r="N49047" s="561" t="n"/>
    </row>
    <row r="49048">
      <c r="N49048" s="561" t="n"/>
    </row>
    <row r="49049">
      <c r="N49049" s="561" t="n"/>
    </row>
    <row r="49050">
      <c r="N49050" s="561" t="n"/>
    </row>
    <row r="49051">
      <c r="N49051" s="561" t="n"/>
    </row>
    <row r="49052">
      <c r="N49052" s="561" t="n"/>
    </row>
    <row r="49053">
      <c r="N49053" s="561" t="n"/>
    </row>
    <row r="49054">
      <c r="N49054" s="561" t="n"/>
    </row>
    <row r="49055">
      <c r="N49055" s="561" t="n"/>
    </row>
    <row r="49056">
      <c r="N49056" s="561" t="n"/>
    </row>
    <row r="49057">
      <c r="N49057" s="561" t="n"/>
    </row>
    <row r="49058">
      <c r="N49058" s="561" t="n"/>
    </row>
    <row r="49059">
      <c r="N49059" s="561" t="n"/>
    </row>
    <row r="49060">
      <c r="N49060" s="561" t="n"/>
    </row>
    <row r="49061">
      <c r="N49061" s="561" t="n"/>
    </row>
    <row r="49062">
      <c r="N49062" s="561" t="n"/>
    </row>
    <row r="49063">
      <c r="N49063" s="561" t="n"/>
    </row>
    <row r="49064">
      <c r="N49064" s="561" t="n"/>
    </row>
    <row r="49065">
      <c r="N49065" s="561" t="n"/>
    </row>
    <row r="49066">
      <c r="N49066" s="561" t="n"/>
    </row>
    <row r="49067">
      <c r="N49067" s="561" t="n"/>
    </row>
    <row r="49068">
      <c r="N49068" s="561" t="n"/>
    </row>
    <row r="49069">
      <c r="N49069" s="561" t="n"/>
    </row>
    <row r="49070">
      <c r="N49070" s="561" t="n"/>
    </row>
    <row r="49071">
      <c r="N49071" s="561" t="n"/>
    </row>
    <row r="49072">
      <c r="N49072" s="561" t="n"/>
    </row>
    <row r="49073">
      <c r="N49073" s="561" t="n"/>
    </row>
    <row r="49074">
      <c r="N49074" s="561" t="n"/>
    </row>
    <row r="49075">
      <c r="N49075" s="561" t="n"/>
    </row>
    <row r="49076">
      <c r="N49076" s="561" t="n"/>
    </row>
    <row r="49077">
      <c r="N49077" s="561" t="n"/>
    </row>
    <row r="49078">
      <c r="N49078" s="561" t="n"/>
    </row>
    <row r="49079">
      <c r="N49079" s="561" t="n"/>
    </row>
    <row r="49080">
      <c r="N49080" s="561" t="n"/>
    </row>
    <row r="49081">
      <c r="N49081" s="561" t="n"/>
    </row>
    <row r="49082">
      <c r="N49082" s="561" t="n"/>
    </row>
    <row r="49083">
      <c r="N49083" s="561" t="n"/>
    </row>
    <row r="49084">
      <c r="N49084" s="561" t="n"/>
    </row>
    <row r="49085">
      <c r="N49085" s="561" t="n"/>
    </row>
    <row r="49086">
      <c r="N49086" s="561" t="n"/>
    </row>
    <row r="49087">
      <c r="N49087" s="561" t="n"/>
    </row>
    <row r="49088">
      <c r="N49088" s="561" t="n"/>
    </row>
    <row r="49089">
      <c r="N49089" s="561" t="n"/>
    </row>
    <row r="49090">
      <c r="N49090" s="561" t="n"/>
    </row>
    <row r="49091">
      <c r="N49091" s="561" t="n"/>
    </row>
    <row r="49092">
      <c r="N49092" s="561" t="n"/>
    </row>
    <row r="49093">
      <c r="N49093" s="561" t="n"/>
    </row>
    <row r="49094">
      <c r="N49094" s="561" t="n"/>
    </row>
    <row r="49095">
      <c r="N49095" s="561" t="n"/>
    </row>
    <row r="49096">
      <c r="N49096" s="561" t="n"/>
    </row>
    <row r="49097">
      <c r="N49097" s="561" t="n"/>
    </row>
    <row r="49098">
      <c r="N49098" s="561" t="n"/>
    </row>
    <row r="49099">
      <c r="N49099" s="561" t="n"/>
    </row>
    <row r="49100">
      <c r="N49100" s="561" t="n"/>
    </row>
    <row r="49101">
      <c r="N49101" s="561" t="n"/>
    </row>
    <row r="49102">
      <c r="N49102" s="561" t="n"/>
    </row>
    <row r="49103">
      <c r="N49103" s="561" t="n"/>
    </row>
    <row r="49104">
      <c r="N49104" s="561" t="n"/>
    </row>
    <row r="49105">
      <c r="N49105" s="561" t="n"/>
    </row>
    <row r="49106">
      <c r="N49106" s="561" t="n"/>
    </row>
    <row r="49107">
      <c r="N49107" s="561" t="n"/>
    </row>
    <row r="49108">
      <c r="N49108" s="561" t="n"/>
    </row>
    <row r="49109">
      <c r="N49109" s="561" t="n"/>
    </row>
    <row r="49110">
      <c r="N49110" s="561" t="n"/>
    </row>
    <row r="49111">
      <c r="N49111" s="561" t="n"/>
    </row>
    <row r="49112">
      <c r="N49112" s="561" t="n"/>
    </row>
    <row r="49113">
      <c r="N49113" s="561" t="n"/>
    </row>
    <row r="49114">
      <c r="N49114" s="561" t="n"/>
    </row>
    <row r="49115">
      <c r="N49115" s="561" t="n"/>
    </row>
    <row r="49116">
      <c r="N49116" s="561" t="n"/>
    </row>
    <row r="49117">
      <c r="N49117" s="561" t="n"/>
    </row>
    <row r="49118">
      <c r="N49118" s="561" t="n"/>
    </row>
    <row r="49119">
      <c r="N49119" s="561" t="n"/>
    </row>
    <row r="49120">
      <c r="N49120" s="561" t="n"/>
    </row>
    <row r="49121">
      <c r="N49121" s="561" t="n"/>
    </row>
    <row r="49122">
      <c r="N49122" s="561" t="n"/>
    </row>
    <row r="49123">
      <c r="N49123" s="561" t="n"/>
    </row>
    <row r="49124">
      <c r="N49124" s="561" t="n"/>
    </row>
    <row r="49125">
      <c r="N49125" s="561" t="n"/>
    </row>
    <row r="49126">
      <c r="N49126" s="561" t="n"/>
    </row>
    <row r="49127">
      <c r="N49127" s="561" t="n"/>
    </row>
    <row r="49128">
      <c r="N49128" s="561" t="n"/>
    </row>
    <row r="49129">
      <c r="N49129" s="561" t="n"/>
    </row>
    <row r="49130">
      <c r="N49130" s="561" t="n"/>
    </row>
    <row r="49131">
      <c r="N49131" s="561" t="n"/>
    </row>
    <row r="49132">
      <c r="N49132" s="561" t="n"/>
    </row>
    <row r="49133">
      <c r="N49133" s="561" t="n"/>
    </row>
    <row r="49134">
      <c r="N49134" s="561" t="n"/>
    </row>
    <row r="49135">
      <c r="N49135" s="561" t="n"/>
    </row>
    <row r="49136">
      <c r="N49136" s="561" t="n"/>
    </row>
    <row r="49137">
      <c r="N49137" s="561" t="n"/>
    </row>
    <row r="49138">
      <c r="N49138" s="561" t="n"/>
    </row>
    <row r="49139">
      <c r="N49139" s="561" t="n"/>
    </row>
    <row r="49140">
      <c r="N49140" s="561" t="n"/>
    </row>
    <row r="49141">
      <c r="N49141" s="561" t="n"/>
    </row>
    <row r="49142">
      <c r="N49142" s="561" t="n"/>
    </row>
    <row r="49143">
      <c r="N49143" s="561" t="n"/>
    </row>
    <row r="49144">
      <c r="N49144" s="561" t="n"/>
    </row>
    <row r="49145">
      <c r="N49145" s="561" t="n"/>
    </row>
    <row r="49146">
      <c r="N49146" s="561" t="n"/>
    </row>
    <row r="49147">
      <c r="N49147" s="561" t="n"/>
    </row>
    <row r="49148">
      <c r="N49148" s="561" t="n"/>
    </row>
    <row r="49149">
      <c r="N49149" s="561" t="n"/>
    </row>
    <row r="49150">
      <c r="N49150" s="561" t="n"/>
    </row>
    <row r="49151">
      <c r="N49151" s="561" t="n"/>
    </row>
    <row r="49152">
      <c r="N49152" s="561" t="n"/>
    </row>
    <row r="49153">
      <c r="N49153" s="561" t="n"/>
    </row>
    <row r="49154">
      <c r="N49154" s="561" t="n"/>
    </row>
    <row r="49155">
      <c r="N49155" s="561" t="n"/>
    </row>
    <row r="49156">
      <c r="N49156" s="561" t="n"/>
    </row>
    <row r="49157">
      <c r="N49157" s="561" t="n"/>
    </row>
    <row r="49158">
      <c r="N49158" s="561" t="n"/>
    </row>
    <row r="49159">
      <c r="N49159" s="561" t="n"/>
    </row>
    <row r="49160">
      <c r="N49160" s="561" t="n"/>
    </row>
    <row r="49161">
      <c r="N49161" s="561" t="n"/>
    </row>
    <row r="49162">
      <c r="N49162" s="561" t="n"/>
    </row>
    <row r="49163">
      <c r="N49163" s="561" t="n"/>
    </row>
    <row r="49164">
      <c r="N49164" s="561" t="n"/>
    </row>
    <row r="49165">
      <c r="N49165" s="561" t="n"/>
    </row>
    <row r="49166">
      <c r="N49166" s="561" t="n"/>
    </row>
    <row r="49167">
      <c r="N49167" s="561" t="n"/>
    </row>
    <row r="49168">
      <c r="N49168" s="561" t="n"/>
    </row>
    <row r="49169">
      <c r="N49169" s="561" t="n"/>
    </row>
    <row r="49170">
      <c r="N49170" s="561" t="n"/>
    </row>
    <row r="49171">
      <c r="N49171" s="561" t="n"/>
    </row>
    <row r="49172">
      <c r="N49172" s="561" t="n"/>
    </row>
    <row r="49173">
      <c r="N49173" s="561" t="n"/>
    </row>
    <row r="49174">
      <c r="N49174" s="561" t="n"/>
    </row>
    <row r="49175">
      <c r="N49175" s="561" t="n"/>
    </row>
    <row r="49176">
      <c r="N49176" s="561" t="n"/>
    </row>
    <row r="49177">
      <c r="N49177" s="561" t="n"/>
    </row>
    <row r="49178">
      <c r="N49178" s="561" t="n"/>
    </row>
    <row r="49179">
      <c r="N49179" s="561" t="n"/>
    </row>
    <row r="49180">
      <c r="N49180" s="561" t="n"/>
    </row>
    <row r="49181">
      <c r="N49181" s="561" t="n"/>
    </row>
    <row r="49182">
      <c r="N49182" s="561" t="n"/>
    </row>
    <row r="49183">
      <c r="N49183" s="561" t="n"/>
    </row>
    <row r="49184">
      <c r="N49184" s="561" t="n"/>
    </row>
    <row r="49185">
      <c r="N49185" s="561" t="n"/>
    </row>
    <row r="49186">
      <c r="N49186" s="561" t="n"/>
    </row>
    <row r="49187">
      <c r="N49187" s="561" t="n"/>
    </row>
    <row r="49188">
      <c r="N49188" s="561" t="n"/>
    </row>
    <row r="49189">
      <c r="N49189" s="561" t="n"/>
    </row>
    <row r="49190">
      <c r="N49190" s="561" t="n"/>
    </row>
    <row r="49191">
      <c r="N49191" s="561" t="n"/>
    </row>
    <row r="49192">
      <c r="N49192" s="561" t="n"/>
    </row>
    <row r="49193">
      <c r="N49193" s="561" t="n"/>
    </row>
    <row r="49194">
      <c r="N49194" s="561" t="n"/>
    </row>
    <row r="49195">
      <c r="N49195" s="561" t="n"/>
    </row>
    <row r="49196">
      <c r="N49196" s="561" t="n"/>
    </row>
    <row r="49197">
      <c r="N49197" s="561" t="n"/>
    </row>
    <row r="49198">
      <c r="N49198" s="561" t="n"/>
    </row>
    <row r="49199">
      <c r="N49199" s="561" t="n"/>
    </row>
    <row r="49200">
      <c r="N49200" s="561" t="n"/>
    </row>
    <row r="49201">
      <c r="N49201" s="561" t="n"/>
    </row>
    <row r="49202">
      <c r="N49202" s="561" t="n"/>
    </row>
    <row r="49203">
      <c r="N49203" s="561" t="n"/>
    </row>
    <row r="49204">
      <c r="N49204" s="561" t="n"/>
    </row>
    <row r="49205">
      <c r="N49205" s="561" t="n"/>
    </row>
    <row r="49206">
      <c r="N49206" s="561" t="n"/>
    </row>
    <row r="49207">
      <c r="N49207" s="561" t="n"/>
    </row>
    <row r="49208">
      <c r="N49208" s="561" t="n"/>
    </row>
    <row r="49209">
      <c r="N49209" s="561" t="n"/>
    </row>
    <row r="49210">
      <c r="N49210" s="561" t="n"/>
    </row>
    <row r="49211">
      <c r="N49211" s="561" t="n"/>
    </row>
    <row r="49212">
      <c r="N49212" s="561" t="n"/>
    </row>
    <row r="49213">
      <c r="N49213" s="561" t="n"/>
    </row>
    <row r="49214">
      <c r="N49214" s="561" t="n"/>
    </row>
    <row r="49215">
      <c r="N49215" s="561" t="n"/>
    </row>
    <row r="49216">
      <c r="N49216" s="561" t="n"/>
    </row>
    <row r="49217">
      <c r="N49217" s="561" t="n"/>
    </row>
    <row r="49218">
      <c r="N49218" s="561" t="n"/>
    </row>
    <row r="49219">
      <c r="N49219" s="561" t="n"/>
    </row>
    <row r="49220">
      <c r="N49220" s="561" t="n"/>
    </row>
    <row r="49221">
      <c r="N49221" s="561" t="n"/>
    </row>
    <row r="49222">
      <c r="N49222" s="561" t="n"/>
    </row>
    <row r="49223">
      <c r="N49223" s="561" t="n"/>
    </row>
    <row r="49224">
      <c r="N49224" s="561" t="n"/>
    </row>
    <row r="49225">
      <c r="N49225" s="561" t="n"/>
    </row>
    <row r="49226">
      <c r="N49226" s="561" t="n"/>
    </row>
    <row r="49227">
      <c r="N49227" s="561" t="n"/>
    </row>
    <row r="49228">
      <c r="N49228" s="561" t="n"/>
    </row>
    <row r="49229">
      <c r="N49229" s="561" t="n"/>
    </row>
    <row r="49230">
      <c r="N49230" s="561" t="n"/>
    </row>
    <row r="49231">
      <c r="N49231" s="561" t="n"/>
    </row>
    <row r="49232">
      <c r="N49232" s="561" t="n"/>
    </row>
    <row r="49233">
      <c r="N49233" s="561" t="n"/>
    </row>
    <row r="49234">
      <c r="N49234" s="561" t="n"/>
    </row>
    <row r="49235">
      <c r="N49235" s="561" t="n"/>
    </row>
    <row r="49236">
      <c r="N49236" s="561" t="n"/>
    </row>
    <row r="49237">
      <c r="N49237" s="561" t="n"/>
    </row>
    <row r="49238">
      <c r="N49238" s="561" t="n"/>
    </row>
    <row r="49239">
      <c r="N49239" s="561" t="n"/>
    </row>
    <row r="49240">
      <c r="N49240" s="561" t="n"/>
    </row>
    <row r="49241">
      <c r="N49241" s="561" t="n"/>
    </row>
    <row r="49242">
      <c r="N49242" s="561" t="n"/>
    </row>
    <row r="49243">
      <c r="N49243" s="561" t="n"/>
    </row>
    <row r="49244">
      <c r="N49244" s="561" t="n"/>
    </row>
    <row r="49245">
      <c r="N49245" s="561" t="n"/>
    </row>
    <row r="49246">
      <c r="N49246" s="561" t="n"/>
    </row>
    <row r="49247">
      <c r="N49247" s="561" t="n"/>
    </row>
    <row r="49248">
      <c r="N49248" s="561" t="n"/>
    </row>
    <row r="49249">
      <c r="N49249" s="561" t="n"/>
    </row>
    <row r="49250">
      <c r="N49250" s="561" t="n"/>
    </row>
    <row r="49251">
      <c r="N49251" s="561" t="n"/>
    </row>
    <row r="49252">
      <c r="N49252" s="561" t="n"/>
    </row>
    <row r="49253">
      <c r="N49253" s="561" t="n"/>
    </row>
    <row r="49254">
      <c r="N49254" s="561" t="n"/>
    </row>
    <row r="49255">
      <c r="N49255" s="561" t="n"/>
    </row>
    <row r="49256">
      <c r="N49256" s="561" t="n"/>
    </row>
    <row r="49257">
      <c r="N49257" s="561" t="n"/>
    </row>
    <row r="49258">
      <c r="N49258" s="561" t="n"/>
    </row>
    <row r="49259">
      <c r="N49259" s="561" t="n"/>
    </row>
    <row r="49260">
      <c r="N49260" s="561" t="n"/>
    </row>
    <row r="49261">
      <c r="N49261" s="561" t="n"/>
    </row>
    <row r="49262">
      <c r="N49262" s="561" t="n"/>
    </row>
    <row r="49263">
      <c r="N49263" s="561" t="n"/>
    </row>
    <row r="49264">
      <c r="N49264" s="561" t="n"/>
    </row>
    <row r="49265">
      <c r="N49265" s="561" t="n"/>
    </row>
    <row r="49266">
      <c r="N49266" s="561" t="n"/>
    </row>
    <row r="49267">
      <c r="N49267" s="561" t="n"/>
    </row>
    <row r="49268">
      <c r="N49268" s="561" t="n"/>
    </row>
    <row r="49269">
      <c r="N49269" s="561" t="n"/>
    </row>
    <row r="49270">
      <c r="N49270" s="561" t="n"/>
    </row>
    <row r="49271">
      <c r="N49271" s="561" t="n"/>
    </row>
    <row r="49272">
      <c r="N49272" s="561" t="n"/>
    </row>
    <row r="49273">
      <c r="N49273" s="561" t="n"/>
    </row>
    <row r="49274">
      <c r="N49274" s="561" t="n"/>
    </row>
    <row r="49275">
      <c r="N49275" s="561" t="n"/>
    </row>
    <row r="49276">
      <c r="N49276" s="561" t="n"/>
    </row>
    <row r="49277">
      <c r="N49277" s="561" t="n"/>
    </row>
    <row r="49278">
      <c r="N49278" s="561" t="n"/>
    </row>
    <row r="49279">
      <c r="N49279" s="561" t="n"/>
    </row>
    <row r="49280">
      <c r="N49280" s="561" t="n"/>
    </row>
    <row r="49281">
      <c r="N49281" s="561" t="n"/>
    </row>
    <row r="49282">
      <c r="N49282" s="561" t="n"/>
    </row>
    <row r="49283">
      <c r="N49283" s="561" t="n"/>
    </row>
    <row r="49284">
      <c r="N49284" s="561" t="n"/>
    </row>
    <row r="49285">
      <c r="N49285" s="561" t="n"/>
    </row>
    <row r="49286">
      <c r="N49286" s="561" t="n"/>
    </row>
    <row r="49287">
      <c r="N49287" s="561" t="n"/>
    </row>
    <row r="49288">
      <c r="N49288" s="561" t="n"/>
    </row>
    <row r="49289">
      <c r="N49289" s="561" t="n"/>
    </row>
    <row r="49290">
      <c r="N49290" s="561" t="n"/>
    </row>
    <row r="49291">
      <c r="N49291" s="561" t="n"/>
    </row>
    <row r="49292">
      <c r="N49292" s="561" t="n"/>
    </row>
    <row r="49293">
      <c r="N49293" s="561" t="n"/>
    </row>
    <row r="49294">
      <c r="N49294" s="561" t="n"/>
    </row>
    <row r="49295">
      <c r="N49295" s="561" t="n"/>
    </row>
    <row r="49296">
      <c r="N49296" s="561" t="n"/>
    </row>
    <row r="49297">
      <c r="N49297" s="561" t="n"/>
    </row>
    <row r="49298">
      <c r="N49298" s="561" t="n"/>
    </row>
    <row r="49299">
      <c r="N49299" s="561" t="n"/>
    </row>
    <row r="49300">
      <c r="N49300" s="561" t="n"/>
    </row>
    <row r="49301">
      <c r="N49301" s="561" t="n"/>
    </row>
    <row r="49302">
      <c r="N49302" s="561" t="n"/>
    </row>
    <row r="49303">
      <c r="N49303" s="561" t="n"/>
    </row>
    <row r="49304">
      <c r="N49304" s="561" t="n"/>
    </row>
    <row r="49305">
      <c r="N49305" s="561" t="n"/>
    </row>
    <row r="49306">
      <c r="N49306" s="561" t="n"/>
    </row>
    <row r="49307">
      <c r="N49307" s="561" t="n"/>
    </row>
    <row r="49308">
      <c r="N49308" s="561" t="n"/>
    </row>
    <row r="49309">
      <c r="N49309" s="561" t="n"/>
    </row>
    <row r="49310">
      <c r="N49310" s="561" t="n"/>
    </row>
    <row r="49311">
      <c r="N49311" s="561" t="n"/>
    </row>
    <row r="49312">
      <c r="N49312" s="561" t="n"/>
    </row>
    <row r="49313">
      <c r="N49313" s="561" t="n"/>
    </row>
    <row r="49314">
      <c r="N49314" s="561" t="n"/>
    </row>
    <row r="49315">
      <c r="N49315" s="561" t="n"/>
    </row>
    <row r="49316">
      <c r="N49316" s="561" t="n"/>
    </row>
    <row r="49317">
      <c r="N49317" s="561" t="n"/>
    </row>
    <row r="49318">
      <c r="N49318" s="561" t="n"/>
    </row>
    <row r="49319">
      <c r="N49319" s="561" t="n"/>
    </row>
    <row r="49320">
      <c r="N49320" s="561" t="n"/>
    </row>
    <row r="49321">
      <c r="N49321" s="561" t="n"/>
    </row>
    <row r="49322">
      <c r="N49322" s="561" t="n"/>
    </row>
    <row r="49323">
      <c r="N49323" s="561" t="n"/>
    </row>
    <row r="49324">
      <c r="N49324" s="561" t="n"/>
    </row>
    <row r="49325">
      <c r="N49325" s="561" t="n"/>
    </row>
    <row r="49326">
      <c r="N49326" s="561" t="n"/>
    </row>
    <row r="49327">
      <c r="N49327" s="561" t="n"/>
    </row>
    <row r="49328">
      <c r="N49328" s="561" t="n"/>
    </row>
    <row r="49329">
      <c r="N49329" s="561" t="n"/>
    </row>
    <row r="49330">
      <c r="N49330" s="561" t="n"/>
    </row>
    <row r="49331">
      <c r="N49331" s="561" t="n"/>
    </row>
    <row r="49332">
      <c r="N49332" s="561" t="n"/>
    </row>
    <row r="49333">
      <c r="N49333" s="561" t="n"/>
    </row>
    <row r="49334">
      <c r="N49334" s="561" t="n"/>
    </row>
    <row r="49335">
      <c r="N49335" s="561" t="n"/>
    </row>
    <row r="49336">
      <c r="N49336" s="561" t="n"/>
    </row>
    <row r="49337">
      <c r="N49337" s="561" t="n"/>
    </row>
    <row r="49338">
      <c r="N49338" s="561" t="n"/>
    </row>
    <row r="49339">
      <c r="N49339" s="561" t="n"/>
    </row>
    <row r="49340">
      <c r="N49340" s="561" t="n"/>
    </row>
    <row r="49341">
      <c r="N49341" s="561" t="n"/>
    </row>
    <row r="49342">
      <c r="N49342" s="561" t="n"/>
    </row>
    <row r="49343">
      <c r="N49343" s="561" t="n"/>
    </row>
    <row r="49344">
      <c r="N49344" s="561" t="n"/>
    </row>
    <row r="49345">
      <c r="N49345" s="561" t="n"/>
    </row>
    <row r="49346">
      <c r="N49346" s="561" t="n"/>
    </row>
    <row r="49347">
      <c r="N49347" s="561" t="n"/>
    </row>
    <row r="49348">
      <c r="N49348" s="561" t="n"/>
    </row>
    <row r="49349">
      <c r="N49349" s="561" t="n"/>
    </row>
    <row r="49350">
      <c r="N49350" s="561" t="n"/>
    </row>
    <row r="49351">
      <c r="N49351" s="561" t="n"/>
    </row>
    <row r="49352">
      <c r="N49352" s="561" t="n"/>
    </row>
    <row r="49353">
      <c r="N49353" s="561" t="n"/>
    </row>
    <row r="49354">
      <c r="N49354" s="561" t="n"/>
    </row>
    <row r="49355">
      <c r="N49355" s="561" t="n"/>
    </row>
    <row r="49356">
      <c r="N49356" s="561" t="n"/>
    </row>
    <row r="49357">
      <c r="N49357" s="561" t="n"/>
    </row>
    <row r="49358">
      <c r="N49358" s="561" t="n"/>
    </row>
    <row r="49359">
      <c r="N49359" s="561" t="n"/>
    </row>
    <row r="49360">
      <c r="N49360" s="561" t="n"/>
    </row>
    <row r="49361">
      <c r="N49361" s="561" t="n"/>
    </row>
    <row r="49362">
      <c r="N49362" s="561" t="n"/>
    </row>
    <row r="49363">
      <c r="N49363" s="561" t="n"/>
    </row>
    <row r="49364">
      <c r="N49364" s="561" t="n"/>
    </row>
    <row r="49365">
      <c r="N49365" s="561" t="n"/>
    </row>
    <row r="49366">
      <c r="N49366" s="561" t="n"/>
    </row>
    <row r="49367">
      <c r="N49367" s="561" t="n"/>
    </row>
    <row r="49368">
      <c r="N49368" s="561" t="n"/>
    </row>
    <row r="49369">
      <c r="N49369" s="561" t="n"/>
    </row>
    <row r="49370">
      <c r="N49370" s="561" t="n"/>
    </row>
    <row r="49371">
      <c r="N49371" s="561" t="n"/>
    </row>
    <row r="49372">
      <c r="N49372" s="561" t="n"/>
    </row>
    <row r="49373">
      <c r="N49373" s="561" t="n"/>
    </row>
    <row r="49374">
      <c r="N49374" s="561" t="n"/>
    </row>
    <row r="49375">
      <c r="N49375" s="561" t="n"/>
    </row>
    <row r="49376">
      <c r="N49376" s="561" t="n"/>
    </row>
    <row r="49377">
      <c r="N49377" s="561" t="n"/>
    </row>
    <row r="49378">
      <c r="N49378" s="561" t="n"/>
    </row>
    <row r="49379">
      <c r="N49379" s="561" t="n"/>
    </row>
    <row r="49380">
      <c r="N49380" s="561" t="n"/>
    </row>
    <row r="49381">
      <c r="N49381" s="561" t="n"/>
    </row>
    <row r="49382">
      <c r="N49382" s="561" t="n"/>
    </row>
    <row r="49383">
      <c r="N49383" s="561" t="n"/>
    </row>
    <row r="49384">
      <c r="N49384" s="561" t="n"/>
    </row>
    <row r="49385">
      <c r="N49385" s="561" t="n"/>
    </row>
    <row r="49386">
      <c r="N49386" s="561" t="n"/>
    </row>
    <row r="49387">
      <c r="N49387" s="561" t="n"/>
    </row>
    <row r="49388">
      <c r="N49388" s="561" t="n"/>
    </row>
    <row r="49389">
      <c r="N49389" s="561" t="n"/>
    </row>
    <row r="49390">
      <c r="N49390" s="561" t="n"/>
    </row>
    <row r="49391">
      <c r="N49391" s="561" t="n"/>
    </row>
    <row r="49392">
      <c r="N49392" s="561" t="n"/>
    </row>
    <row r="49393">
      <c r="N49393" s="561" t="n"/>
    </row>
    <row r="49394">
      <c r="N49394" s="561" t="n"/>
    </row>
    <row r="49395">
      <c r="N49395" s="561" t="n"/>
    </row>
    <row r="49396">
      <c r="N49396" s="561" t="n"/>
    </row>
    <row r="49397">
      <c r="N49397" s="561" t="n"/>
    </row>
    <row r="49398">
      <c r="N49398" s="561" t="n"/>
    </row>
    <row r="49399">
      <c r="N49399" s="561" t="n"/>
    </row>
    <row r="49400">
      <c r="N49400" s="561" t="n"/>
    </row>
    <row r="49401">
      <c r="N49401" s="561" t="n"/>
    </row>
    <row r="49402">
      <c r="N49402" s="561" t="n"/>
    </row>
    <row r="49403">
      <c r="N49403" s="561" t="n"/>
    </row>
    <row r="49404">
      <c r="N49404" s="561" t="n"/>
    </row>
    <row r="49405">
      <c r="N49405" s="561" t="n"/>
    </row>
    <row r="49406">
      <c r="N49406" s="561" t="n"/>
    </row>
    <row r="49407">
      <c r="N49407" s="561" t="n"/>
    </row>
    <row r="49408">
      <c r="N49408" s="561" t="n"/>
    </row>
    <row r="49409">
      <c r="N49409" s="561" t="n"/>
    </row>
    <row r="49410">
      <c r="N49410" s="561" t="n"/>
    </row>
    <row r="49411">
      <c r="N49411" s="561" t="n"/>
    </row>
    <row r="49412">
      <c r="N49412" s="561" t="n"/>
    </row>
    <row r="49413">
      <c r="N49413" s="561" t="n"/>
    </row>
    <row r="49414">
      <c r="N49414" s="561" t="n"/>
    </row>
    <row r="49415">
      <c r="N49415" s="561" t="n"/>
    </row>
    <row r="49416">
      <c r="N49416" s="561" t="n"/>
    </row>
    <row r="49417">
      <c r="N49417" s="561" t="n"/>
    </row>
    <row r="49418">
      <c r="N49418" s="561" t="n"/>
    </row>
    <row r="49419">
      <c r="N49419" s="561" t="n"/>
    </row>
    <row r="49420">
      <c r="N49420" s="561" t="n"/>
    </row>
    <row r="49421">
      <c r="N49421" s="561" t="n"/>
    </row>
    <row r="49422">
      <c r="N49422" s="561" t="n"/>
    </row>
    <row r="49423">
      <c r="N49423" s="561" t="n"/>
    </row>
    <row r="49424">
      <c r="N49424" s="561" t="n"/>
    </row>
    <row r="49425">
      <c r="N49425" s="561" t="n"/>
    </row>
    <row r="49426">
      <c r="N49426" s="561" t="n"/>
    </row>
    <row r="49427">
      <c r="N49427" s="561" t="n"/>
    </row>
    <row r="49428">
      <c r="N49428" s="561" t="n"/>
    </row>
    <row r="49429">
      <c r="N49429" s="561" t="n"/>
    </row>
    <row r="49430">
      <c r="N49430" s="561" t="n"/>
    </row>
    <row r="49431">
      <c r="N49431" s="561" t="n"/>
    </row>
    <row r="49432">
      <c r="N49432" s="561" t="n"/>
    </row>
    <row r="49433">
      <c r="N49433" s="561" t="n"/>
    </row>
    <row r="49434">
      <c r="N49434" s="561" t="n"/>
    </row>
    <row r="49435">
      <c r="N49435" s="561" t="n"/>
    </row>
    <row r="49436">
      <c r="N49436" s="561" t="n"/>
    </row>
    <row r="49437">
      <c r="N49437" s="561" t="n"/>
    </row>
    <row r="49438">
      <c r="N49438" s="561" t="n"/>
    </row>
    <row r="49439">
      <c r="N49439" s="561" t="n"/>
    </row>
    <row r="49440">
      <c r="N49440" s="561" t="n"/>
    </row>
    <row r="49441">
      <c r="N49441" s="561" t="n"/>
    </row>
    <row r="49442">
      <c r="N49442" s="561" t="n"/>
    </row>
    <row r="49443">
      <c r="N49443" s="561" t="n"/>
    </row>
    <row r="49444">
      <c r="N49444" s="561" t="n"/>
    </row>
    <row r="49445">
      <c r="N49445" s="561" t="n"/>
    </row>
    <row r="49446">
      <c r="N49446" s="561" t="n"/>
    </row>
    <row r="49447">
      <c r="N49447" s="561" t="n"/>
    </row>
    <row r="49448">
      <c r="N49448" s="561" t="n"/>
    </row>
    <row r="49449">
      <c r="N49449" s="561" t="n"/>
    </row>
    <row r="49450">
      <c r="N49450" s="561" t="n"/>
    </row>
    <row r="49451">
      <c r="N49451" s="561" t="n"/>
    </row>
    <row r="49452">
      <c r="N49452" s="561" t="n"/>
    </row>
    <row r="49453">
      <c r="N49453" s="561" t="n"/>
    </row>
    <row r="49454">
      <c r="N49454" s="561" t="n"/>
    </row>
    <row r="49455">
      <c r="N49455" s="561" t="n"/>
    </row>
    <row r="49456">
      <c r="N49456" s="561" t="n"/>
    </row>
    <row r="49457">
      <c r="N49457" s="561" t="n"/>
    </row>
    <row r="49458">
      <c r="N49458" s="561" t="n"/>
    </row>
    <row r="49459">
      <c r="N49459" s="561" t="n"/>
    </row>
    <row r="49460">
      <c r="N49460" s="561" t="n"/>
    </row>
    <row r="49461">
      <c r="N49461" s="561" t="n"/>
    </row>
    <row r="49462">
      <c r="N49462" s="561" t="n"/>
    </row>
    <row r="49463">
      <c r="N49463" s="561" t="n"/>
    </row>
    <row r="49464">
      <c r="N49464" s="561" t="n"/>
    </row>
    <row r="49465">
      <c r="N49465" s="561" t="n"/>
    </row>
    <row r="49466">
      <c r="N49466" s="561" t="n"/>
    </row>
    <row r="49467">
      <c r="N49467" s="561" t="n"/>
    </row>
    <row r="49468">
      <c r="N49468" s="561" t="n"/>
    </row>
    <row r="49469">
      <c r="N49469" s="561" t="n"/>
    </row>
    <row r="49470">
      <c r="N49470" s="561" t="n"/>
    </row>
    <row r="49471">
      <c r="N49471" s="561" t="n"/>
    </row>
    <row r="49472">
      <c r="N49472" s="561" t="n"/>
    </row>
    <row r="49473">
      <c r="N49473" s="561" t="n"/>
    </row>
    <row r="49474">
      <c r="N49474" s="561" t="n"/>
    </row>
    <row r="49475">
      <c r="N49475" s="561" t="n"/>
    </row>
    <row r="49476">
      <c r="N49476" s="561" t="n"/>
    </row>
    <row r="49477">
      <c r="N49477" s="561" t="n"/>
    </row>
    <row r="49478">
      <c r="N49478" s="561" t="n"/>
    </row>
    <row r="49479">
      <c r="N49479" s="561" t="n"/>
    </row>
    <row r="49480">
      <c r="N49480" s="561" t="n"/>
    </row>
    <row r="49481">
      <c r="N49481" s="561" t="n"/>
    </row>
    <row r="49482">
      <c r="N49482" s="561" t="n"/>
    </row>
    <row r="49483">
      <c r="N49483" s="561" t="n"/>
    </row>
    <row r="49484">
      <c r="N49484" s="561" t="n"/>
    </row>
    <row r="49485">
      <c r="N49485" s="561" t="n"/>
    </row>
    <row r="49486">
      <c r="N49486" s="561" t="n"/>
    </row>
    <row r="49487">
      <c r="N49487" s="561" t="n"/>
    </row>
    <row r="49488">
      <c r="N49488" s="561" t="n"/>
    </row>
    <row r="49489">
      <c r="N49489" s="561" t="n"/>
    </row>
    <row r="49490">
      <c r="N49490" s="561" t="n"/>
    </row>
    <row r="49491">
      <c r="N49491" s="561" t="n"/>
    </row>
    <row r="49492">
      <c r="N49492" s="561" t="n"/>
    </row>
    <row r="49493">
      <c r="N49493" s="561" t="n"/>
    </row>
    <row r="49494">
      <c r="N49494" s="561" t="n"/>
    </row>
    <row r="49495">
      <c r="N49495" s="561" t="n"/>
    </row>
    <row r="49496">
      <c r="N49496" s="561" t="n"/>
    </row>
    <row r="49497">
      <c r="N49497" s="561" t="n"/>
    </row>
    <row r="49498">
      <c r="N49498" s="561" t="n"/>
    </row>
    <row r="49499">
      <c r="N49499" s="561" t="n"/>
    </row>
    <row r="49500">
      <c r="N49500" s="561" t="n"/>
    </row>
    <row r="49501">
      <c r="N49501" s="561" t="n"/>
    </row>
    <row r="49502">
      <c r="N49502" s="561" t="n"/>
    </row>
    <row r="49503">
      <c r="N49503" s="561" t="n"/>
    </row>
    <row r="49504">
      <c r="N49504" s="561" t="n"/>
    </row>
    <row r="49505">
      <c r="N49505" s="561" t="n"/>
    </row>
    <row r="49506">
      <c r="N49506" s="561" t="n"/>
    </row>
    <row r="49507">
      <c r="N49507" s="561" t="n"/>
    </row>
    <row r="49508">
      <c r="N49508" s="561" t="n"/>
    </row>
    <row r="49509">
      <c r="N49509" s="561" t="n"/>
    </row>
    <row r="49510">
      <c r="N49510" s="561" t="n"/>
    </row>
    <row r="49511">
      <c r="N49511" s="561" t="n"/>
    </row>
    <row r="49512">
      <c r="N49512" s="561" t="n"/>
    </row>
    <row r="49513">
      <c r="N49513" s="561" t="n"/>
    </row>
    <row r="49514">
      <c r="N49514" s="561" t="n"/>
    </row>
    <row r="49515">
      <c r="N49515" s="561" t="n"/>
    </row>
    <row r="49516">
      <c r="N49516" s="561" t="n"/>
    </row>
    <row r="49517">
      <c r="N49517" s="561" t="n"/>
    </row>
    <row r="49518">
      <c r="N49518" s="561" t="n"/>
    </row>
    <row r="49519">
      <c r="N49519" s="561" t="n"/>
    </row>
    <row r="49520">
      <c r="N49520" s="561" t="n"/>
    </row>
    <row r="49521">
      <c r="N49521" s="561" t="n"/>
    </row>
    <row r="49522">
      <c r="N49522" s="561" t="n"/>
    </row>
    <row r="49523">
      <c r="N49523" s="561" t="n"/>
    </row>
    <row r="49524">
      <c r="N49524" s="561" t="n"/>
    </row>
    <row r="49525">
      <c r="N49525" s="561" t="n"/>
    </row>
    <row r="49526">
      <c r="N49526" s="561" t="n"/>
    </row>
    <row r="49527">
      <c r="N49527" s="561" t="n"/>
    </row>
    <row r="49528">
      <c r="N49528" s="561" t="n"/>
    </row>
    <row r="49529">
      <c r="N49529" s="561" t="n"/>
    </row>
    <row r="49530">
      <c r="N49530" s="561" t="n"/>
    </row>
    <row r="49531">
      <c r="N49531" s="561" t="n"/>
    </row>
    <row r="49532">
      <c r="N49532" s="561" t="n"/>
    </row>
    <row r="49533">
      <c r="N49533" s="561" t="n"/>
    </row>
    <row r="49534">
      <c r="N49534" s="561" t="n"/>
    </row>
    <row r="49535">
      <c r="N49535" s="561" t="n"/>
    </row>
    <row r="49536">
      <c r="N49536" s="561" t="n"/>
    </row>
    <row r="49537">
      <c r="N49537" s="561" t="n"/>
    </row>
    <row r="49538">
      <c r="N49538" s="561" t="n"/>
    </row>
    <row r="49539">
      <c r="N49539" s="561" t="n"/>
    </row>
    <row r="49540">
      <c r="N49540" s="561" t="n"/>
    </row>
    <row r="49541">
      <c r="N49541" s="561" t="n"/>
    </row>
    <row r="49542">
      <c r="N49542" s="561" t="n"/>
    </row>
    <row r="49543">
      <c r="N49543" s="561" t="n"/>
    </row>
    <row r="49544">
      <c r="N49544" s="561" t="n"/>
    </row>
    <row r="49545">
      <c r="N49545" s="561" t="n"/>
    </row>
    <row r="49546">
      <c r="N49546" s="561" t="n"/>
    </row>
    <row r="49547">
      <c r="N49547" s="561" t="n"/>
    </row>
    <row r="49548">
      <c r="N49548" s="561" t="n"/>
    </row>
    <row r="49549">
      <c r="N49549" s="561" t="n"/>
    </row>
    <row r="49550">
      <c r="N49550" s="561" t="n"/>
    </row>
    <row r="49551">
      <c r="N49551" s="561" t="n"/>
    </row>
    <row r="49552">
      <c r="N49552" s="561" t="n"/>
    </row>
    <row r="49553">
      <c r="N49553" s="561" t="n"/>
    </row>
    <row r="49554">
      <c r="N49554" s="561" t="n"/>
    </row>
    <row r="49555">
      <c r="N49555" s="561" t="n"/>
    </row>
    <row r="49556">
      <c r="N49556" s="561" t="n"/>
    </row>
    <row r="49557">
      <c r="N49557" s="561" t="n"/>
    </row>
    <row r="49558">
      <c r="N49558" s="561" t="n"/>
    </row>
    <row r="49559">
      <c r="N49559" s="561" t="n"/>
    </row>
    <row r="49560">
      <c r="N49560" s="561" t="n"/>
    </row>
    <row r="49561">
      <c r="N49561" s="561" t="n"/>
    </row>
    <row r="49562">
      <c r="N49562" s="561" t="n"/>
    </row>
    <row r="49563">
      <c r="N49563" s="561" t="n"/>
    </row>
    <row r="49564">
      <c r="N49564" s="561" t="n"/>
    </row>
    <row r="49565">
      <c r="N49565" s="561" t="n"/>
    </row>
    <row r="49566">
      <c r="N49566" s="561" t="n"/>
    </row>
    <row r="49567">
      <c r="N49567" s="561" t="n"/>
    </row>
    <row r="49568">
      <c r="N49568" s="561" t="n"/>
    </row>
    <row r="49569">
      <c r="N49569" s="561" t="n"/>
    </row>
    <row r="49570">
      <c r="N49570" s="561" t="n"/>
    </row>
    <row r="49571">
      <c r="N49571" s="561" t="n"/>
    </row>
    <row r="49572">
      <c r="N49572" s="561" t="n"/>
    </row>
    <row r="49573">
      <c r="N49573" s="561" t="n"/>
    </row>
    <row r="49574">
      <c r="N49574" s="561" t="n"/>
    </row>
    <row r="49575">
      <c r="N49575" s="561" t="n"/>
    </row>
    <row r="49576">
      <c r="N49576" s="561" t="n"/>
    </row>
    <row r="49577">
      <c r="N49577" s="561" t="n"/>
    </row>
    <row r="49578">
      <c r="N49578" s="561" t="n"/>
    </row>
    <row r="49579">
      <c r="N49579" s="561" t="n"/>
    </row>
    <row r="49580">
      <c r="N49580" s="561" t="n"/>
    </row>
    <row r="49581">
      <c r="N49581" s="561" t="n"/>
    </row>
    <row r="49582">
      <c r="N49582" s="561" t="n"/>
    </row>
    <row r="49583">
      <c r="N49583" s="561" t="n"/>
    </row>
    <row r="49584">
      <c r="N49584" s="561" t="n"/>
    </row>
    <row r="49585">
      <c r="N49585" s="561" t="n"/>
    </row>
    <row r="49586">
      <c r="N49586" s="561" t="n"/>
    </row>
    <row r="49587">
      <c r="N49587" s="561" t="n"/>
    </row>
    <row r="49588">
      <c r="N49588" s="561" t="n"/>
    </row>
    <row r="49589">
      <c r="N49589" s="561" t="n"/>
    </row>
    <row r="49590">
      <c r="N49590" s="561" t="n"/>
    </row>
    <row r="49591">
      <c r="N49591" s="561" t="n"/>
    </row>
    <row r="49592">
      <c r="N49592" s="561" t="n"/>
    </row>
    <row r="49593">
      <c r="N49593" s="561" t="n"/>
    </row>
    <row r="49594">
      <c r="N49594" s="561" t="n"/>
    </row>
    <row r="49595">
      <c r="N49595" s="561" t="n"/>
    </row>
    <row r="49596">
      <c r="N49596" s="561" t="n"/>
    </row>
    <row r="49597">
      <c r="N49597" s="561" t="n"/>
    </row>
    <row r="49598">
      <c r="N49598" s="561" t="n"/>
    </row>
    <row r="49599">
      <c r="N49599" s="561" t="n"/>
    </row>
    <row r="49600">
      <c r="N49600" s="561" t="n"/>
    </row>
    <row r="49601">
      <c r="N49601" s="561" t="n"/>
    </row>
    <row r="49602">
      <c r="N49602" s="561" t="n"/>
    </row>
    <row r="49603">
      <c r="N49603" s="561" t="n"/>
    </row>
    <row r="49604">
      <c r="N49604" s="561" t="n"/>
    </row>
    <row r="49605">
      <c r="N49605" s="561" t="n"/>
    </row>
    <row r="49606">
      <c r="N49606" s="561" t="n"/>
    </row>
    <row r="49607">
      <c r="N49607" s="561" t="n"/>
    </row>
    <row r="49608">
      <c r="N49608" s="561" t="n"/>
    </row>
    <row r="49609">
      <c r="N49609" s="561" t="n"/>
    </row>
    <row r="49610">
      <c r="N49610" s="561" t="n"/>
    </row>
    <row r="49611">
      <c r="N49611" s="561" t="n"/>
    </row>
    <row r="49612">
      <c r="N49612" s="561" t="n"/>
    </row>
    <row r="49613">
      <c r="N49613" s="561" t="n"/>
    </row>
    <row r="49614">
      <c r="N49614" s="561" t="n"/>
    </row>
    <row r="49615">
      <c r="N49615" s="561" t="n"/>
    </row>
    <row r="49616">
      <c r="N49616" s="561" t="n"/>
    </row>
    <row r="49617">
      <c r="N49617" s="561" t="n"/>
    </row>
    <row r="49618">
      <c r="N49618" s="561" t="n"/>
    </row>
    <row r="49619">
      <c r="N49619" s="561" t="n"/>
    </row>
    <row r="49620">
      <c r="N49620" s="561" t="n"/>
    </row>
    <row r="49621">
      <c r="N49621" s="561" t="n"/>
    </row>
    <row r="49622">
      <c r="N49622" s="561" t="n"/>
    </row>
    <row r="49623">
      <c r="N49623" s="561" t="n"/>
    </row>
    <row r="49624">
      <c r="N49624" s="561" t="n"/>
    </row>
    <row r="49625">
      <c r="N49625" s="561" t="n"/>
    </row>
    <row r="49626">
      <c r="N49626" s="561" t="n"/>
    </row>
    <row r="49627">
      <c r="N49627" s="561" t="n"/>
    </row>
    <row r="49628">
      <c r="N49628" s="561" t="n"/>
    </row>
    <row r="49629">
      <c r="N49629" s="561" t="n"/>
    </row>
    <row r="49630">
      <c r="N49630" s="561" t="n"/>
    </row>
    <row r="49631">
      <c r="N49631" s="561" t="n"/>
    </row>
    <row r="49632">
      <c r="N49632" s="561" t="n"/>
    </row>
    <row r="49633">
      <c r="N49633" s="561" t="n"/>
    </row>
    <row r="49634">
      <c r="N49634" s="561" t="n"/>
    </row>
    <row r="49635">
      <c r="N49635" s="561" t="n"/>
    </row>
    <row r="49636">
      <c r="N49636" s="561" t="n"/>
    </row>
    <row r="49637">
      <c r="N49637" s="561" t="n"/>
    </row>
    <row r="49638">
      <c r="N49638" s="561" t="n"/>
    </row>
    <row r="49639">
      <c r="N49639" s="561" t="n"/>
    </row>
    <row r="49640">
      <c r="N49640" s="561" t="n"/>
    </row>
    <row r="49641">
      <c r="N49641" s="561" t="n"/>
    </row>
    <row r="49642">
      <c r="N49642" s="561" t="n"/>
    </row>
    <row r="49643">
      <c r="N49643" s="561" t="n"/>
    </row>
    <row r="49644">
      <c r="N49644" s="561" t="n"/>
    </row>
    <row r="49645">
      <c r="N49645" s="561" t="n"/>
    </row>
    <row r="49646">
      <c r="N49646" s="561" t="n"/>
    </row>
    <row r="49647">
      <c r="N49647" s="561" t="n"/>
    </row>
    <row r="49648">
      <c r="N49648" s="561" t="n"/>
    </row>
    <row r="49649">
      <c r="N49649" s="561" t="n"/>
    </row>
    <row r="49650">
      <c r="N49650" s="561" t="n"/>
    </row>
    <row r="49651">
      <c r="N49651" s="561" t="n"/>
    </row>
    <row r="49652">
      <c r="N49652" s="561" t="n"/>
    </row>
    <row r="49653">
      <c r="N49653" s="561" t="n"/>
    </row>
    <row r="49654">
      <c r="N49654" s="561" t="n"/>
    </row>
    <row r="49655">
      <c r="N49655" s="561" t="n"/>
    </row>
    <row r="49656">
      <c r="N49656" s="561" t="n"/>
    </row>
    <row r="49657">
      <c r="N49657" s="561" t="n"/>
    </row>
    <row r="49658">
      <c r="N49658" s="561" t="n"/>
    </row>
    <row r="49659">
      <c r="N49659" s="561" t="n"/>
    </row>
    <row r="49660">
      <c r="N49660" s="561" t="n"/>
    </row>
    <row r="49661">
      <c r="N49661" s="561" t="n"/>
    </row>
    <row r="49662">
      <c r="N49662" s="561" t="n"/>
    </row>
    <row r="49663">
      <c r="N49663" s="561" t="n"/>
    </row>
    <row r="49664">
      <c r="N49664" s="561" t="n"/>
    </row>
    <row r="49665">
      <c r="N49665" s="561" t="n"/>
    </row>
    <row r="49666">
      <c r="N49666" s="561" t="n"/>
    </row>
    <row r="49667">
      <c r="N49667" s="561" t="n"/>
    </row>
    <row r="49668">
      <c r="N49668" s="561" t="n"/>
    </row>
    <row r="49669">
      <c r="N49669" s="561" t="n"/>
    </row>
    <row r="49670">
      <c r="N49670" s="561" t="n"/>
    </row>
    <row r="49671">
      <c r="N49671" s="561" t="n"/>
    </row>
    <row r="49672">
      <c r="N49672" s="561" t="n"/>
    </row>
    <row r="49673">
      <c r="N49673" s="561" t="n"/>
    </row>
    <row r="49674">
      <c r="N49674" s="561" t="n"/>
    </row>
    <row r="49675">
      <c r="N49675" s="561" t="n"/>
    </row>
    <row r="49676">
      <c r="N49676" s="561" t="n"/>
    </row>
    <row r="49677">
      <c r="N49677" s="561" t="n"/>
    </row>
    <row r="49678">
      <c r="N49678" s="561" t="n"/>
    </row>
    <row r="49679">
      <c r="N49679" s="561" t="n"/>
    </row>
    <row r="49680">
      <c r="N49680" s="561" t="n"/>
    </row>
    <row r="49681">
      <c r="N49681" s="561" t="n"/>
    </row>
    <row r="49682">
      <c r="N49682" s="561" t="n"/>
    </row>
    <row r="49683">
      <c r="N49683" s="561" t="n"/>
    </row>
    <row r="49684">
      <c r="N49684" s="561" t="n"/>
    </row>
    <row r="49685">
      <c r="N49685" s="561" t="n"/>
    </row>
    <row r="49686">
      <c r="N49686" s="561" t="n"/>
    </row>
    <row r="49687">
      <c r="N49687" s="561" t="n"/>
    </row>
    <row r="49688">
      <c r="N49688" s="561" t="n"/>
    </row>
    <row r="49689">
      <c r="N49689" s="561" t="n"/>
    </row>
    <row r="49690">
      <c r="N49690" s="561" t="n"/>
    </row>
    <row r="49691">
      <c r="N49691" s="561" t="n"/>
    </row>
    <row r="49692">
      <c r="N49692" s="561" t="n"/>
    </row>
    <row r="49693">
      <c r="N49693" s="561" t="n"/>
    </row>
    <row r="49694">
      <c r="N49694" s="561" t="n"/>
    </row>
    <row r="49695">
      <c r="N49695" s="561" t="n"/>
    </row>
    <row r="49696">
      <c r="N49696" s="561" t="n"/>
    </row>
    <row r="49697">
      <c r="N49697" s="561" t="n"/>
    </row>
    <row r="49698">
      <c r="N49698" s="561" t="n"/>
    </row>
    <row r="49699">
      <c r="N49699" s="561" t="n"/>
    </row>
    <row r="49700">
      <c r="N49700" s="561" t="n"/>
    </row>
    <row r="49701">
      <c r="N49701" s="561" t="n"/>
    </row>
    <row r="49702">
      <c r="N49702" s="561" t="n"/>
    </row>
    <row r="49703">
      <c r="N49703" s="561" t="n"/>
    </row>
    <row r="49704">
      <c r="N49704" s="561" t="n"/>
    </row>
    <row r="49705">
      <c r="N49705" s="561" t="n"/>
    </row>
    <row r="49706">
      <c r="N49706" s="561" t="n"/>
    </row>
    <row r="49707">
      <c r="N49707" s="561" t="n"/>
    </row>
    <row r="49708">
      <c r="N49708" s="561" t="n"/>
    </row>
    <row r="49709">
      <c r="N49709" s="561" t="n"/>
    </row>
    <row r="49710">
      <c r="N49710" s="561" t="n"/>
    </row>
    <row r="49711">
      <c r="N49711" s="561" t="n"/>
    </row>
    <row r="49712">
      <c r="N49712" s="561" t="n"/>
    </row>
    <row r="49713">
      <c r="N49713" s="561" t="n"/>
    </row>
    <row r="49714">
      <c r="N49714" s="561" t="n"/>
    </row>
    <row r="49715">
      <c r="N49715" s="561" t="n"/>
    </row>
    <row r="49716">
      <c r="N49716" s="561" t="n"/>
    </row>
    <row r="49717">
      <c r="N49717" s="561" t="n"/>
    </row>
    <row r="49718">
      <c r="N49718" s="561" t="n"/>
    </row>
    <row r="49719">
      <c r="N49719" s="561" t="n"/>
    </row>
    <row r="49720">
      <c r="N49720" s="561" t="n"/>
    </row>
    <row r="49721">
      <c r="N49721" s="561" t="n"/>
    </row>
    <row r="49722">
      <c r="N49722" s="561" t="n"/>
    </row>
    <row r="49723">
      <c r="N49723" s="561" t="n"/>
    </row>
    <row r="49724">
      <c r="N49724" s="561" t="n"/>
    </row>
    <row r="49725">
      <c r="N49725" s="561" t="n"/>
    </row>
    <row r="49726">
      <c r="N49726" s="561" t="n"/>
    </row>
    <row r="49727">
      <c r="N49727" s="561" t="n"/>
    </row>
    <row r="49728">
      <c r="N49728" s="561" t="n"/>
    </row>
    <row r="49729">
      <c r="N49729" s="561" t="n"/>
    </row>
    <row r="49730">
      <c r="N49730" s="561" t="n"/>
    </row>
    <row r="49731">
      <c r="N49731" s="561" t="n"/>
    </row>
    <row r="49732">
      <c r="N49732" s="561" t="n"/>
    </row>
    <row r="49733">
      <c r="N49733" s="561" t="n"/>
    </row>
    <row r="49734">
      <c r="N49734" s="561" t="n"/>
    </row>
    <row r="49735">
      <c r="N49735" s="561" t="n"/>
    </row>
    <row r="49736">
      <c r="N49736" s="561" t="n"/>
    </row>
    <row r="49737">
      <c r="N49737" s="561" t="n"/>
    </row>
    <row r="49738">
      <c r="N49738" s="561" t="n"/>
    </row>
    <row r="49739">
      <c r="N49739" s="561" t="n"/>
    </row>
    <row r="49740">
      <c r="N49740" s="561" t="n"/>
    </row>
    <row r="49741">
      <c r="N49741" s="561" t="n"/>
    </row>
    <row r="49742">
      <c r="N49742" s="561" t="n"/>
    </row>
    <row r="49743">
      <c r="N49743" s="561" t="n"/>
    </row>
    <row r="49744">
      <c r="N49744" s="561" t="n"/>
    </row>
    <row r="49745">
      <c r="N49745" s="561" t="n"/>
    </row>
    <row r="49746">
      <c r="N49746" s="561" t="n"/>
    </row>
    <row r="49747">
      <c r="N49747" s="561" t="n"/>
    </row>
    <row r="49748">
      <c r="N49748" s="561" t="n"/>
    </row>
    <row r="49749">
      <c r="N49749" s="561" t="n"/>
    </row>
    <row r="49750">
      <c r="N49750" s="561" t="n"/>
    </row>
    <row r="49751">
      <c r="N49751" s="561" t="n"/>
    </row>
    <row r="49752">
      <c r="N49752" s="561" t="n"/>
    </row>
    <row r="49753">
      <c r="N49753" s="561" t="n"/>
    </row>
    <row r="49754">
      <c r="N49754" s="561" t="n"/>
    </row>
    <row r="49755">
      <c r="N49755" s="561" t="n"/>
    </row>
    <row r="49756">
      <c r="N49756" s="561" t="n"/>
    </row>
    <row r="49757">
      <c r="N49757" s="561" t="n"/>
    </row>
    <row r="49758">
      <c r="N49758" s="561" t="n"/>
    </row>
    <row r="49759">
      <c r="N49759" s="561" t="n"/>
    </row>
    <row r="49760">
      <c r="N49760" s="561" t="n"/>
    </row>
    <row r="49761">
      <c r="N49761" s="561" t="n"/>
    </row>
    <row r="49762">
      <c r="N49762" s="561" t="n"/>
    </row>
    <row r="49763">
      <c r="N49763" s="561" t="n"/>
    </row>
    <row r="49764">
      <c r="N49764" s="561" t="n"/>
    </row>
    <row r="49765">
      <c r="N49765" s="561" t="n"/>
    </row>
    <row r="49766">
      <c r="N49766" s="561" t="n"/>
    </row>
    <row r="49767">
      <c r="N49767" s="561" t="n"/>
    </row>
    <row r="49768">
      <c r="N49768" s="561" t="n"/>
    </row>
    <row r="49769">
      <c r="N49769" s="561" t="n"/>
    </row>
    <row r="49770">
      <c r="N49770" s="561" t="n"/>
    </row>
    <row r="49771">
      <c r="N49771" s="561" t="n"/>
    </row>
    <row r="49772">
      <c r="N49772" s="561" t="n"/>
    </row>
    <row r="49773">
      <c r="N49773" s="561" t="n"/>
    </row>
    <row r="49774">
      <c r="N49774" s="561" t="n"/>
    </row>
    <row r="49775">
      <c r="N49775" s="561" t="n"/>
    </row>
    <row r="49776">
      <c r="N49776" s="561" t="n"/>
    </row>
    <row r="49777">
      <c r="N49777" s="561" t="n"/>
    </row>
    <row r="49778">
      <c r="N49778" s="561" t="n"/>
    </row>
    <row r="49779">
      <c r="N49779" s="561" t="n"/>
    </row>
    <row r="49780">
      <c r="N49780" s="561" t="n"/>
    </row>
    <row r="49781">
      <c r="N49781" s="561" t="n"/>
    </row>
    <row r="49782">
      <c r="N49782" s="561" t="n"/>
    </row>
    <row r="49783">
      <c r="N49783" s="561" t="n"/>
    </row>
    <row r="49784">
      <c r="N49784" s="561" t="n"/>
    </row>
    <row r="49785">
      <c r="N49785" s="561" t="n"/>
    </row>
    <row r="49786">
      <c r="N49786" s="561" t="n"/>
    </row>
    <row r="49787">
      <c r="N49787" s="561" t="n"/>
    </row>
    <row r="49788">
      <c r="N49788" s="561" t="n"/>
    </row>
    <row r="49789">
      <c r="N49789" s="561" t="n"/>
    </row>
    <row r="49790">
      <c r="N49790" s="561" t="n"/>
    </row>
    <row r="49791">
      <c r="N49791" s="561" t="n"/>
    </row>
    <row r="49792">
      <c r="N49792" s="561" t="n"/>
    </row>
    <row r="49793">
      <c r="N49793" s="561" t="n"/>
    </row>
    <row r="49794">
      <c r="N49794" s="561" t="n"/>
    </row>
    <row r="49795">
      <c r="N49795" s="561" t="n"/>
    </row>
    <row r="49796">
      <c r="N49796" s="561" t="n"/>
    </row>
    <row r="49797">
      <c r="N49797" s="561" t="n"/>
    </row>
    <row r="49798">
      <c r="N49798" s="561" t="n"/>
    </row>
    <row r="49799">
      <c r="N49799" s="561" t="n"/>
    </row>
    <row r="49800">
      <c r="N49800" s="561" t="n"/>
    </row>
    <row r="49801">
      <c r="N49801" s="561" t="n"/>
    </row>
    <row r="49802">
      <c r="N49802" s="561" t="n"/>
    </row>
    <row r="49803">
      <c r="N49803" s="561" t="n"/>
    </row>
    <row r="49804">
      <c r="N49804" s="561" t="n"/>
    </row>
    <row r="49805">
      <c r="N49805" s="561" t="n"/>
    </row>
    <row r="49806">
      <c r="N49806" s="561" t="n"/>
    </row>
    <row r="49807">
      <c r="N49807" s="561" t="n"/>
    </row>
    <row r="49808">
      <c r="N49808" s="561" t="n"/>
    </row>
    <row r="49809">
      <c r="N49809" s="561" t="n"/>
    </row>
    <row r="49810">
      <c r="N49810" s="561" t="n"/>
    </row>
    <row r="49811">
      <c r="N49811" s="561" t="n"/>
    </row>
    <row r="49812">
      <c r="N49812" s="561" t="n"/>
    </row>
    <row r="49813">
      <c r="N49813" s="561" t="n"/>
    </row>
    <row r="49814">
      <c r="N49814" s="561" t="n"/>
    </row>
    <row r="49815">
      <c r="N49815" s="561" t="n"/>
    </row>
    <row r="49816">
      <c r="N49816" s="561" t="n"/>
    </row>
    <row r="49817">
      <c r="N49817" s="561" t="n"/>
    </row>
    <row r="49818">
      <c r="N49818" s="561" t="n"/>
    </row>
    <row r="49819">
      <c r="N49819" s="561" t="n"/>
    </row>
    <row r="49820">
      <c r="N49820" s="561" t="n"/>
    </row>
    <row r="49821">
      <c r="N49821" s="561" t="n"/>
    </row>
    <row r="49822">
      <c r="N49822" s="561" t="n"/>
    </row>
    <row r="49823">
      <c r="N49823" s="561" t="n"/>
    </row>
    <row r="49824">
      <c r="N49824" s="561" t="n"/>
    </row>
    <row r="49825">
      <c r="N49825" s="561" t="n"/>
    </row>
    <row r="49826">
      <c r="N49826" s="561" t="n"/>
    </row>
    <row r="49827">
      <c r="N49827" s="561" t="n"/>
    </row>
    <row r="49828">
      <c r="N49828" s="561" t="n"/>
    </row>
    <row r="49829">
      <c r="N49829" s="561" t="n"/>
    </row>
    <row r="49830">
      <c r="N49830" s="561" t="n"/>
    </row>
    <row r="49831">
      <c r="N49831" s="561" t="n"/>
    </row>
    <row r="49832">
      <c r="N49832" s="561" t="n"/>
    </row>
    <row r="49833">
      <c r="N49833" s="561" t="n"/>
    </row>
    <row r="49834">
      <c r="N49834" s="561" t="n"/>
    </row>
    <row r="49835">
      <c r="N49835" s="561" t="n"/>
    </row>
    <row r="49836">
      <c r="N49836" s="561" t="n"/>
    </row>
    <row r="49837">
      <c r="N49837" s="561" t="n"/>
    </row>
    <row r="49838">
      <c r="N49838" s="561" t="n"/>
    </row>
    <row r="49839">
      <c r="N49839" s="561" t="n"/>
    </row>
    <row r="49840">
      <c r="N49840" s="561" t="n"/>
    </row>
    <row r="49841">
      <c r="N49841" s="561" t="n"/>
    </row>
    <row r="49842">
      <c r="N49842" s="561" t="n"/>
    </row>
    <row r="49843">
      <c r="N49843" s="561" t="n"/>
    </row>
    <row r="49844">
      <c r="N49844" s="561" t="n"/>
    </row>
    <row r="49845">
      <c r="N49845" s="561" t="n"/>
    </row>
    <row r="49846">
      <c r="N49846" s="561" t="n"/>
    </row>
    <row r="49847">
      <c r="N49847" s="561" t="n"/>
    </row>
    <row r="49848">
      <c r="N49848" s="561" t="n"/>
    </row>
    <row r="49849">
      <c r="N49849" s="561" t="n"/>
    </row>
    <row r="49850">
      <c r="N49850" s="561" t="n"/>
    </row>
    <row r="49851">
      <c r="N49851" s="561" t="n"/>
    </row>
    <row r="49852">
      <c r="N49852" s="561" t="n"/>
    </row>
    <row r="49853">
      <c r="N49853" s="561" t="n"/>
    </row>
    <row r="49854">
      <c r="N49854" s="561" t="n"/>
    </row>
    <row r="49855">
      <c r="N49855" s="561" t="n"/>
    </row>
    <row r="49856">
      <c r="N49856" s="561" t="n"/>
    </row>
    <row r="49857">
      <c r="N49857" s="561" t="n"/>
    </row>
    <row r="49858">
      <c r="N49858" s="561" t="n"/>
    </row>
    <row r="49859">
      <c r="N49859" s="561" t="n"/>
    </row>
    <row r="49860">
      <c r="N49860" s="561" t="n"/>
    </row>
    <row r="49861">
      <c r="N49861" s="561" t="n"/>
    </row>
    <row r="49862">
      <c r="N49862" s="561" t="n"/>
    </row>
    <row r="49863">
      <c r="N49863" s="561" t="n"/>
    </row>
    <row r="49864">
      <c r="N49864" s="561" t="n"/>
    </row>
    <row r="49865">
      <c r="N49865" s="561" t="n"/>
    </row>
    <row r="49866">
      <c r="N49866" s="561" t="n"/>
    </row>
    <row r="49867">
      <c r="N49867" s="561" t="n"/>
    </row>
    <row r="49868">
      <c r="N49868" s="561" t="n"/>
    </row>
    <row r="49869">
      <c r="N49869" s="561" t="n"/>
    </row>
    <row r="49870">
      <c r="N49870" s="561" t="n"/>
    </row>
    <row r="49871">
      <c r="N49871" s="561" t="n"/>
    </row>
    <row r="49872">
      <c r="N49872" s="561" t="n"/>
    </row>
    <row r="49873">
      <c r="N49873" s="561" t="n"/>
    </row>
    <row r="49874">
      <c r="N49874" s="561" t="n"/>
    </row>
    <row r="49875">
      <c r="N49875" s="561" t="n"/>
    </row>
    <row r="49876">
      <c r="N49876" s="561" t="n"/>
    </row>
    <row r="49877">
      <c r="N49877" s="561" t="n"/>
    </row>
    <row r="49878">
      <c r="N49878" s="561" t="n"/>
    </row>
    <row r="49879">
      <c r="N49879" s="561" t="n"/>
    </row>
    <row r="49880">
      <c r="N49880" s="561" t="n"/>
    </row>
    <row r="49881">
      <c r="N49881" s="561" t="n"/>
    </row>
    <row r="49882">
      <c r="N49882" s="561" t="n"/>
    </row>
    <row r="49883">
      <c r="N49883" s="561" t="n"/>
    </row>
    <row r="49884">
      <c r="N49884" s="561" t="n"/>
    </row>
    <row r="49885">
      <c r="N49885" s="561" t="n"/>
    </row>
    <row r="49886">
      <c r="N49886" s="561" t="n"/>
    </row>
    <row r="49887">
      <c r="N49887" s="561" t="n"/>
    </row>
    <row r="49888">
      <c r="N49888" s="561" t="n"/>
    </row>
    <row r="49889">
      <c r="N49889" s="561" t="n"/>
    </row>
    <row r="49890">
      <c r="N49890" s="561" t="n"/>
    </row>
    <row r="49891">
      <c r="N49891" s="561" t="n"/>
    </row>
    <row r="49892">
      <c r="N49892" s="561" t="n"/>
    </row>
    <row r="49893">
      <c r="N49893" s="561" t="n"/>
    </row>
    <row r="49894">
      <c r="N49894" s="561" t="n"/>
    </row>
    <row r="49895">
      <c r="N49895" s="561" t="n"/>
    </row>
    <row r="49896">
      <c r="N49896" s="561" t="n"/>
    </row>
    <row r="49897">
      <c r="N49897" s="561" t="n"/>
    </row>
    <row r="49898">
      <c r="N49898" s="561" t="n"/>
    </row>
    <row r="49899">
      <c r="N49899" s="561" t="n"/>
    </row>
    <row r="49900">
      <c r="N49900" s="561" t="n"/>
    </row>
    <row r="49901">
      <c r="N49901" s="561" t="n"/>
    </row>
    <row r="49902">
      <c r="N49902" s="561" t="n"/>
    </row>
    <row r="49903">
      <c r="N49903" s="561" t="n"/>
    </row>
    <row r="49904">
      <c r="N49904" s="561" t="n"/>
    </row>
    <row r="49905">
      <c r="N49905" s="561" t="n"/>
    </row>
    <row r="49906">
      <c r="N49906" s="561" t="n"/>
    </row>
    <row r="49907">
      <c r="N49907" s="561" t="n"/>
    </row>
    <row r="49908">
      <c r="N49908" s="561" t="n"/>
    </row>
    <row r="49909">
      <c r="N49909" s="561" t="n"/>
    </row>
    <row r="49910">
      <c r="N49910" s="561" t="n"/>
    </row>
    <row r="49911">
      <c r="N49911" s="561" t="n"/>
    </row>
    <row r="49912">
      <c r="N49912" s="561" t="n"/>
    </row>
    <row r="49913">
      <c r="N49913" s="561" t="n"/>
    </row>
    <row r="49914">
      <c r="N49914" s="561" t="n"/>
    </row>
    <row r="49915">
      <c r="N49915" s="561" t="n"/>
    </row>
    <row r="49916">
      <c r="N49916" s="561" t="n"/>
    </row>
    <row r="49917">
      <c r="N49917" s="561" t="n"/>
    </row>
    <row r="49918">
      <c r="N49918" s="561" t="n"/>
    </row>
    <row r="49919">
      <c r="N49919" s="561" t="n"/>
    </row>
    <row r="49920">
      <c r="N49920" s="561" t="n"/>
    </row>
    <row r="49921">
      <c r="N49921" s="561" t="n"/>
    </row>
    <row r="49922">
      <c r="N49922" s="561" t="n"/>
    </row>
    <row r="49923">
      <c r="N49923" s="561" t="n"/>
    </row>
    <row r="49924">
      <c r="N49924" s="561" t="n"/>
    </row>
    <row r="49925">
      <c r="N49925" s="561" t="n"/>
    </row>
    <row r="49926">
      <c r="N49926" s="561" t="n"/>
    </row>
    <row r="49927">
      <c r="N49927" s="561" t="n"/>
    </row>
    <row r="49928">
      <c r="N49928" s="561" t="n"/>
    </row>
    <row r="49929">
      <c r="N49929" s="561" t="n"/>
    </row>
    <row r="49930">
      <c r="N49930" s="561" t="n"/>
    </row>
    <row r="49931">
      <c r="N49931" s="561" t="n"/>
    </row>
    <row r="49932">
      <c r="N49932" s="561" t="n"/>
    </row>
    <row r="49933">
      <c r="N49933" s="561" t="n"/>
    </row>
    <row r="49934">
      <c r="N49934" s="561" t="n"/>
    </row>
    <row r="49935">
      <c r="N49935" s="561" t="n"/>
    </row>
    <row r="49936">
      <c r="N49936" s="561" t="n"/>
    </row>
    <row r="49937">
      <c r="N49937" s="561" t="n"/>
    </row>
    <row r="49938">
      <c r="N49938" s="561" t="n"/>
    </row>
    <row r="49939">
      <c r="N49939" s="561" t="n"/>
    </row>
    <row r="49940">
      <c r="N49940" s="561" t="n"/>
    </row>
    <row r="49941">
      <c r="N49941" s="561" t="n"/>
    </row>
    <row r="49942">
      <c r="N49942" s="561" t="n"/>
    </row>
    <row r="49943">
      <c r="N49943" s="561" t="n"/>
    </row>
    <row r="49944">
      <c r="N49944" s="561" t="n"/>
    </row>
    <row r="49945">
      <c r="N49945" s="561" t="n"/>
    </row>
    <row r="49946">
      <c r="N49946" s="561" t="n"/>
    </row>
    <row r="49947">
      <c r="N49947" s="561" t="n"/>
    </row>
    <row r="49948">
      <c r="N49948" s="561" t="n"/>
    </row>
    <row r="49949">
      <c r="N49949" s="561" t="n"/>
    </row>
    <row r="49950">
      <c r="N49950" s="561" t="n"/>
    </row>
    <row r="49951">
      <c r="N49951" s="561" t="n"/>
    </row>
    <row r="49952">
      <c r="N49952" s="561" t="n"/>
    </row>
    <row r="49953">
      <c r="N49953" s="561" t="n"/>
    </row>
    <row r="49954">
      <c r="N49954" s="561" t="n"/>
    </row>
    <row r="49955">
      <c r="N49955" s="561" t="n"/>
    </row>
    <row r="49956">
      <c r="N49956" s="561" t="n"/>
    </row>
    <row r="49957">
      <c r="N49957" s="561" t="n"/>
    </row>
    <row r="49958">
      <c r="N49958" s="561" t="n"/>
    </row>
    <row r="49959">
      <c r="N49959" s="561" t="n"/>
    </row>
    <row r="49960">
      <c r="N49960" s="561" t="n"/>
    </row>
    <row r="49961">
      <c r="N49961" s="561" t="n"/>
    </row>
    <row r="49962">
      <c r="N49962" s="561" t="n"/>
    </row>
    <row r="49963">
      <c r="N49963" s="561" t="n"/>
    </row>
    <row r="49964">
      <c r="N49964" s="561" t="n"/>
    </row>
    <row r="49965">
      <c r="N49965" s="561" t="n"/>
    </row>
    <row r="49966">
      <c r="N49966" s="561" t="n"/>
    </row>
    <row r="49967">
      <c r="N49967" s="561" t="n"/>
    </row>
    <row r="49968">
      <c r="N49968" s="561" t="n"/>
    </row>
    <row r="49969">
      <c r="N49969" s="561" t="n"/>
    </row>
    <row r="49970">
      <c r="N49970" s="561" t="n"/>
    </row>
    <row r="49971">
      <c r="N49971" s="561" t="n"/>
    </row>
    <row r="49972">
      <c r="N49972" s="561" t="n"/>
    </row>
    <row r="49973">
      <c r="N49973" s="561" t="n"/>
    </row>
    <row r="49974">
      <c r="N49974" s="561" t="n"/>
    </row>
    <row r="49975">
      <c r="N49975" s="561" t="n"/>
    </row>
    <row r="49976">
      <c r="N49976" s="561" t="n"/>
    </row>
    <row r="49977">
      <c r="N49977" s="561" t="n"/>
    </row>
    <row r="49978">
      <c r="N49978" s="561" t="n"/>
    </row>
    <row r="49979">
      <c r="N49979" s="561" t="n"/>
    </row>
    <row r="49980">
      <c r="N49980" s="561" t="n"/>
    </row>
    <row r="49981">
      <c r="N49981" s="561" t="n"/>
    </row>
    <row r="49982">
      <c r="N49982" s="561" t="n"/>
    </row>
    <row r="49983">
      <c r="N49983" s="561" t="n"/>
    </row>
    <row r="49984">
      <c r="N49984" s="561" t="n"/>
    </row>
    <row r="49985">
      <c r="N49985" s="561" t="n"/>
    </row>
    <row r="49986">
      <c r="N49986" s="561" t="n"/>
    </row>
    <row r="49987">
      <c r="N49987" s="561" t="n"/>
    </row>
    <row r="49988">
      <c r="N49988" s="561" t="n"/>
    </row>
    <row r="49989">
      <c r="N49989" s="561" t="n"/>
    </row>
    <row r="49990">
      <c r="N49990" s="561" t="n"/>
    </row>
    <row r="49991">
      <c r="N49991" s="561" t="n"/>
    </row>
    <row r="49992">
      <c r="N49992" s="561" t="n"/>
    </row>
    <row r="49993">
      <c r="N49993" s="561" t="n"/>
    </row>
    <row r="49994">
      <c r="N49994" s="561" t="n"/>
    </row>
    <row r="49995">
      <c r="N49995" s="561" t="n"/>
    </row>
    <row r="49996">
      <c r="N49996" s="561" t="n"/>
    </row>
    <row r="49997">
      <c r="N49997" s="561" t="n"/>
    </row>
    <row r="49998">
      <c r="N49998" s="561" t="n"/>
    </row>
    <row r="49999">
      <c r="N49999" s="561" t="n"/>
    </row>
    <row r="50000">
      <c r="N50000" s="561" t="n"/>
    </row>
    <row r="50001">
      <c r="N50001" s="561" t="n"/>
    </row>
    <row r="50002">
      <c r="N50002" s="561" t="n"/>
    </row>
    <row r="50003">
      <c r="N50003" s="561" t="n"/>
    </row>
    <row r="50004">
      <c r="N50004" s="561" t="n"/>
    </row>
    <row r="50005">
      <c r="N50005" s="561" t="n"/>
    </row>
    <row r="50006">
      <c r="N50006" s="561" t="n"/>
    </row>
    <row r="50007">
      <c r="N50007" s="561" t="n"/>
    </row>
    <row r="50008">
      <c r="N50008" s="561" t="n"/>
    </row>
    <row r="50009">
      <c r="N50009" s="561" t="n"/>
    </row>
    <row r="50010">
      <c r="N50010" s="561" t="n"/>
    </row>
    <row r="50011">
      <c r="N50011" s="561" t="n"/>
    </row>
    <row r="50012">
      <c r="N50012" s="561" t="n"/>
    </row>
    <row r="50013">
      <c r="N50013" s="561" t="n"/>
    </row>
    <row r="50014">
      <c r="N50014" s="561" t="n"/>
    </row>
    <row r="50015">
      <c r="N50015" s="561" t="n"/>
    </row>
    <row r="50016">
      <c r="N50016" s="561" t="n"/>
    </row>
    <row r="50017">
      <c r="N50017" s="561" t="n"/>
    </row>
    <row r="50018">
      <c r="N50018" s="561" t="n"/>
    </row>
    <row r="50019">
      <c r="N50019" s="561" t="n"/>
    </row>
    <row r="50020">
      <c r="N50020" s="561" t="n"/>
    </row>
    <row r="50021">
      <c r="N50021" s="561" t="n"/>
    </row>
    <row r="50022">
      <c r="N50022" s="561" t="n"/>
    </row>
    <row r="50023">
      <c r="N50023" s="561" t="n"/>
    </row>
    <row r="50024">
      <c r="N50024" s="561" t="n"/>
    </row>
    <row r="50025">
      <c r="N50025" s="561" t="n"/>
    </row>
    <row r="50026">
      <c r="N50026" s="561" t="n"/>
    </row>
    <row r="50027">
      <c r="N50027" s="561" t="n"/>
    </row>
    <row r="50028">
      <c r="N50028" s="561" t="n"/>
    </row>
    <row r="50029">
      <c r="N50029" s="561" t="n"/>
    </row>
    <row r="50030">
      <c r="N50030" s="561" t="n"/>
    </row>
    <row r="50031">
      <c r="N50031" s="561" t="n"/>
    </row>
    <row r="50032">
      <c r="N50032" s="561" t="n"/>
    </row>
    <row r="50033">
      <c r="N50033" s="561" t="n"/>
    </row>
    <row r="50034">
      <c r="N50034" s="561" t="n"/>
    </row>
    <row r="50035">
      <c r="N50035" s="561" t="n"/>
    </row>
    <row r="50036">
      <c r="N50036" s="561" t="n"/>
    </row>
    <row r="50037">
      <c r="N50037" s="561" t="n"/>
    </row>
    <row r="50038">
      <c r="N50038" s="561" t="n"/>
    </row>
    <row r="50039">
      <c r="N50039" s="561" t="n"/>
    </row>
    <row r="50040">
      <c r="N50040" s="561" t="n"/>
    </row>
    <row r="50041">
      <c r="N50041" s="561" t="n"/>
    </row>
    <row r="50042">
      <c r="N50042" s="561" t="n"/>
    </row>
    <row r="50043">
      <c r="N50043" s="561" t="n"/>
    </row>
    <row r="50044">
      <c r="N50044" s="561" t="n"/>
    </row>
    <row r="50045">
      <c r="N50045" s="561" t="n"/>
    </row>
    <row r="50046">
      <c r="N50046" s="561" t="n"/>
    </row>
    <row r="50047">
      <c r="N50047" s="561" t="n"/>
    </row>
    <row r="50048">
      <c r="N50048" s="561" t="n"/>
    </row>
    <row r="50049">
      <c r="N50049" s="561" t="n"/>
    </row>
    <row r="50050">
      <c r="N50050" s="561" t="n"/>
    </row>
    <row r="50051">
      <c r="N50051" s="561" t="n"/>
    </row>
    <row r="50052">
      <c r="N50052" s="561" t="n"/>
    </row>
    <row r="50053">
      <c r="N50053" s="561" t="n"/>
    </row>
    <row r="50054">
      <c r="N50054" s="561" t="n"/>
    </row>
    <row r="50055">
      <c r="N50055" s="561" t="n"/>
    </row>
    <row r="50056">
      <c r="N50056" s="561" t="n"/>
    </row>
    <row r="50057">
      <c r="N50057" s="561" t="n"/>
    </row>
    <row r="50058">
      <c r="N50058" s="561" t="n"/>
    </row>
    <row r="50059">
      <c r="N50059" s="561" t="n"/>
    </row>
    <row r="50060">
      <c r="N50060" s="561" t="n"/>
    </row>
    <row r="50061">
      <c r="N50061" s="561" t="n"/>
    </row>
    <row r="50062">
      <c r="N50062" s="561" t="n"/>
    </row>
    <row r="50063">
      <c r="N50063" s="561" t="n"/>
    </row>
    <row r="50064">
      <c r="N50064" s="561" t="n"/>
    </row>
    <row r="50065">
      <c r="N50065" s="561" t="n"/>
    </row>
    <row r="50066">
      <c r="N50066" s="561" t="n"/>
    </row>
    <row r="50067">
      <c r="N50067" s="561" t="n"/>
    </row>
    <row r="50068">
      <c r="N50068" s="561" t="n"/>
    </row>
    <row r="50069">
      <c r="N50069" s="561" t="n"/>
    </row>
    <row r="50070">
      <c r="N50070" s="561" t="n"/>
    </row>
    <row r="50071">
      <c r="N50071" s="561" t="n"/>
    </row>
    <row r="50072">
      <c r="N50072" s="561" t="n"/>
    </row>
    <row r="50073">
      <c r="N50073" s="561" t="n"/>
    </row>
    <row r="50074">
      <c r="N50074" s="561" t="n"/>
    </row>
    <row r="50075">
      <c r="N50075" s="561" t="n"/>
    </row>
    <row r="50076">
      <c r="N50076" s="561" t="n"/>
    </row>
    <row r="50077">
      <c r="N50077" s="561" t="n"/>
    </row>
    <row r="50078">
      <c r="N50078" s="561" t="n"/>
    </row>
    <row r="50079">
      <c r="N50079" s="561" t="n"/>
    </row>
    <row r="50080">
      <c r="N50080" s="561" t="n"/>
    </row>
    <row r="50081">
      <c r="N50081" s="561" t="n"/>
    </row>
    <row r="50082">
      <c r="N50082" s="561" t="n"/>
    </row>
    <row r="50083">
      <c r="N50083" s="561" t="n"/>
    </row>
    <row r="50084">
      <c r="N50084" s="561" t="n"/>
    </row>
    <row r="50085">
      <c r="N50085" s="561" t="n"/>
    </row>
    <row r="50086">
      <c r="N50086" s="561" t="n"/>
    </row>
    <row r="50087">
      <c r="N50087" s="561" t="n"/>
    </row>
    <row r="50088">
      <c r="N50088" s="561" t="n"/>
    </row>
    <row r="50089">
      <c r="N50089" s="561" t="n"/>
    </row>
    <row r="50090">
      <c r="N50090" s="561" t="n"/>
    </row>
    <row r="50091">
      <c r="N50091" s="561" t="n"/>
    </row>
    <row r="50092">
      <c r="N50092" s="561" t="n"/>
    </row>
    <row r="50093">
      <c r="N50093" s="561" t="n"/>
    </row>
    <row r="50094">
      <c r="N50094" s="561" t="n"/>
    </row>
    <row r="50095">
      <c r="N50095" s="561" t="n"/>
    </row>
    <row r="50096">
      <c r="N50096" s="561" t="n"/>
    </row>
    <row r="50097">
      <c r="N50097" s="561" t="n"/>
    </row>
    <row r="50098">
      <c r="N50098" s="561" t="n"/>
    </row>
    <row r="50099">
      <c r="N50099" s="561" t="n"/>
    </row>
    <row r="50100">
      <c r="N50100" s="561" t="n"/>
    </row>
    <row r="50101">
      <c r="N50101" s="561" t="n"/>
    </row>
    <row r="50102">
      <c r="N50102" s="561" t="n"/>
    </row>
    <row r="50103">
      <c r="N50103" s="561" t="n"/>
    </row>
    <row r="50104">
      <c r="N50104" s="561" t="n"/>
    </row>
    <row r="50105">
      <c r="N50105" s="561" t="n"/>
    </row>
    <row r="50106">
      <c r="N50106" s="561" t="n"/>
    </row>
    <row r="50107">
      <c r="N50107" s="561" t="n"/>
    </row>
    <row r="50108">
      <c r="N50108" s="561" t="n"/>
    </row>
    <row r="50109">
      <c r="N50109" s="561" t="n"/>
    </row>
    <row r="50110">
      <c r="N50110" s="561" t="n"/>
    </row>
    <row r="50111">
      <c r="N50111" s="561" t="n"/>
    </row>
    <row r="50112">
      <c r="N50112" s="561" t="n"/>
    </row>
    <row r="50113">
      <c r="N50113" s="561" t="n"/>
    </row>
    <row r="50114">
      <c r="N50114" s="561" t="n"/>
    </row>
    <row r="50115">
      <c r="N50115" s="561" t="n"/>
    </row>
    <row r="50116">
      <c r="N50116" s="561" t="n"/>
    </row>
    <row r="50117">
      <c r="N50117" s="561" t="n"/>
    </row>
    <row r="50118">
      <c r="N50118" s="561" t="n"/>
    </row>
    <row r="50119">
      <c r="N50119" s="561" t="n"/>
    </row>
    <row r="50120">
      <c r="N50120" s="561" t="n"/>
    </row>
    <row r="50121">
      <c r="N50121" s="561" t="n"/>
    </row>
    <row r="50122">
      <c r="N50122" s="561" t="n"/>
    </row>
    <row r="50123">
      <c r="N50123" s="561" t="n"/>
    </row>
    <row r="50124">
      <c r="N50124" s="561" t="n"/>
    </row>
    <row r="50125">
      <c r="N50125" s="561" t="n"/>
    </row>
    <row r="50126">
      <c r="N50126" s="561" t="n"/>
    </row>
    <row r="50127">
      <c r="N50127" s="561" t="n"/>
    </row>
    <row r="50128">
      <c r="N50128" s="561" t="n"/>
    </row>
    <row r="50129">
      <c r="N50129" s="561" t="n"/>
    </row>
    <row r="50130">
      <c r="N50130" s="561" t="n"/>
    </row>
    <row r="50131">
      <c r="N50131" s="561" t="n"/>
    </row>
    <row r="50132">
      <c r="N50132" s="561" t="n"/>
    </row>
    <row r="50133">
      <c r="N50133" s="561" t="n"/>
    </row>
    <row r="50134">
      <c r="N50134" s="561" t="n"/>
    </row>
    <row r="50135">
      <c r="N50135" s="561" t="n"/>
    </row>
    <row r="50136">
      <c r="N50136" s="561" t="n"/>
    </row>
    <row r="50137">
      <c r="N50137" s="561" t="n"/>
    </row>
    <row r="50138">
      <c r="N50138" s="561" t="n"/>
    </row>
    <row r="50139">
      <c r="N50139" s="561" t="n"/>
    </row>
    <row r="50140">
      <c r="N50140" s="561" t="n"/>
    </row>
    <row r="50141">
      <c r="N50141" s="561" t="n"/>
    </row>
    <row r="50142">
      <c r="N50142" s="561" t="n"/>
    </row>
    <row r="50143">
      <c r="N50143" s="561" t="n"/>
    </row>
    <row r="50144">
      <c r="N50144" s="561" t="n"/>
    </row>
    <row r="50145">
      <c r="N50145" s="561" t="n"/>
    </row>
    <row r="50146">
      <c r="N50146" s="561" t="n"/>
    </row>
    <row r="50147">
      <c r="N50147" s="561" t="n"/>
    </row>
    <row r="50148">
      <c r="N50148" s="561" t="n"/>
    </row>
    <row r="50149">
      <c r="N50149" s="561" t="n"/>
    </row>
    <row r="50150">
      <c r="N50150" s="561" t="n"/>
    </row>
    <row r="50151">
      <c r="N50151" s="561" t="n"/>
    </row>
    <row r="50152">
      <c r="N50152" s="561" t="n"/>
    </row>
    <row r="50153">
      <c r="N50153" s="561" t="n"/>
    </row>
    <row r="50154">
      <c r="N50154" s="561" t="n"/>
    </row>
    <row r="50155">
      <c r="N50155" s="561" t="n"/>
    </row>
    <row r="50156">
      <c r="N50156" s="561" t="n"/>
    </row>
    <row r="50157">
      <c r="N50157" s="561" t="n"/>
    </row>
    <row r="50158">
      <c r="N50158" s="561" t="n"/>
    </row>
    <row r="50159">
      <c r="N50159" s="561" t="n"/>
    </row>
    <row r="50160">
      <c r="N50160" s="561" t="n"/>
    </row>
    <row r="50161">
      <c r="N50161" s="561" t="n"/>
    </row>
    <row r="50162">
      <c r="N50162" s="561" t="n"/>
    </row>
    <row r="50163">
      <c r="N50163" s="561" t="n"/>
    </row>
    <row r="50164">
      <c r="N50164" s="561" t="n"/>
    </row>
    <row r="50165">
      <c r="N50165" s="561" t="n"/>
    </row>
    <row r="50166">
      <c r="N50166" s="561" t="n"/>
    </row>
    <row r="50167">
      <c r="N50167" s="561" t="n"/>
    </row>
    <row r="50168">
      <c r="N50168" s="561" t="n"/>
    </row>
    <row r="50169">
      <c r="N50169" s="561" t="n"/>
    </row>
    <row r="50170">
      <c r="N50170" s="561" t="n"/>
    </row>
    <row r="50171">
      <c r="N50171" s="561" t="n"/>
    </row>
    <row r="50172">
      <c r="N50172" s="561" t="n"/>
    </row>
    <row r="50173">
      <c r="N50173" s="561" t="n"/>
    </row>
    <row r="50174">
      <c r="N50174" s="561" t="n"/>
    </row>
    <row r="50175">
      <c r="N50175" s="561" t="n"/>
    </row>
    <row r="50176">
      <c r="N50176" s="561" t="n"/>
    </row>
    <row r="50177">
      <c r="N50177" s="561" t="n"/>
    </row>
    <row r="50178">
      <c r="N50178" s="561" t="n"/>
    </row>
    <row r="50179">
      <c r="N50179" s="561" t="n"/>
    </row>
    <row r="50180">
      <c r="N50180" s="561" t="n"/>
    </row>
    <row r="50181">
      <c r="N50181" s="561" t="n"/>
    </row>
    <row r="50182">
      <c r="N50182" s="561" t="n"/>
    </row>
    <row r="50183">
      <c r="N50183" s="561" t="n"/>
    </row>
    <row r="50184">
      <c r="N50184" s="561" t="n"/>
    </row>
    <row r="50185">
      <c r="N50185" s="561" t="n"/>
    </row>
    <row r="50186">
      <c r="N50186" s="561" t="n"/>
    </row>
    <row r="50187">
      <c r="N50187" s="561" t="n"/>
    </row>
    <row r="50188">
      <c r="N50188" s="561" t="n"/>
    </row>
    <row r="50189">
      <c r="N50189" s="561" t="n"/>
    </row>
    <row r="50190">
      <c r="N50190" s="561" t="n"/>
    </row>
    <row r="50191">
      <c r="N50191" s="561" t="n"/>
    </row>
    <row r="50192">
      <c r="N50192" s="561" t="n"/>
    </row>
    <row r="50193">
      <c r="N50193" s="561" t="n"/>
    </row>
    <row r="50194">
      <c r="N50194" s="561" t="n"/>
    </row>
    <row r="50195">
      <c r="N50195" s="561" t="n"/>
    </row>
    <row r="50196">
      <c r="N50196" s="561" t="n"/>
    </row>
    <row r="50197">
      <c r="N50197" s="561" t="n"/>
    </row>
    <row r="50198">
      <c r="N50198" s="561" t="n"/>
    </row>
    <row r="50199">
      <c r="N50199" s="561" t="n"/>
    </row>
    <row r="50200">
      <c r="N50200" s="561" t="n"/>
    </row>
    <row r="50201">
      <c r="N50201" s="561" t="n"/>
    </row>
    <row r="50202">
      <c r="N50202" s="561" t="n"/>
    </row>
    <row r="50203">
      <c r="N50203" s="561" t="n"/>
    </row>
    <row r="50204">
      <c r="N50204" s="561" t="n"/>
    </row>
    <row r="50205">
      <c r="N50205" s="561" t="n"/>
    </row>
    <row r="50206">
      <c r="N50206" s="561" t="n"/>
    </row>
    <row r="50207">
      <c r="N50207" s="561" t="n"/>
    </row>
    <row r="50208">
      <c r="N50208" s="561" t="n"/>
    </row>
    <row r="50209">
      <c r="N50209" s="561" t="n"/>
    </row>
    <row r="50210">
      <c r="N50210" s="561" t="n"/>
    </row>
    <row r="50211">
      <c r="N50211" s="561" t="n"/>
    </row>
    <row r="50212">
      <c r="N50212" s="561" t="n"/>
    </row>
    <row r="50213">
      <c r="N50213" s="561" t="n"/>
    </row>
    <row r="50214">
      <c r="N50214" s="561" t="n"/>
    </row>
    <row r="50215">
      <c r="N50215" s="561" t="n"/>
    </row>
    <row r="50216">
      <c r="N50216" s="561" t="n"/>
    </row>
    <row r="50217">
      <c r="N50217" s="561" t="n"/>
    </row>
    <row r="50218">
      <c r="N50218" s="561" t="n"/>
    </row>
    <row r="50219">
      <c r="N50219" s="561" t="n"/>
    </row>
    <row r="50220">
      <c r="N50220" s="561" t="n"/>
    </row>
    <row r="50221">
      <c r="N50221" s="561" t="n"/>
    </row>
    <row r="50222">
      <c r="N50222" s="561" t="n"/>
    </row>
    <row r="50223">
      <c r="N50223" s="561" t="n"/>
    </row>
    <row r="50224">
      <c r="N50224" s="561" t="n"/>
    </row>
    <row r="50225">
      <c r="N50225" s="561" t="n"/>
    </row>
    <row r="50226">
      <c r="N50226" s="561" t="n"/>
    </row>
    <row r="50227">
      <c r="N50227" s="561" t="n"/>
    </row>
    <row r="50228">
      <c r="N50228" s="561" t="n"/>
    </row>
    <row r="50229">
      <c r="N50229" s="561" t="n"/>
    </row>
    <row r="50230">
      <c r="N50230" s="561" t="n"/>
    </row>
    <row r="50231">
      <c r="N50231" s="561" t="n"/>
    </row>
    <row r="50232">
      <c r="N50232" s="561" t="n"/>
    </row>
    <row r="50233">
      <c r="N50233" s="561" t="n"/>
    </row>
    <row r="50234">
      <c r="N50234" s="561" t="n"/>
    </row>
    <row r="50235">
      <c r="N50235" s="561" t="n"/>
    </row>
    <row r="50236">
      <c r="N50236" s="561" t="n"/>
    </row>
    <row r="50237">
      <c r="N50237" s="561" t="n"/>
    </row>
    <row r="50238">
      <c r="N50238" s="561" t="n"/>
    </row>
    <row r="50239">
      <c r="N50239" s="561" t="n"/>
    </row>
    <row r="50240">
      <c r="N50240" s="561" t="n"/>
    </row>
    <row r="50241">
      <c r="N50241" s="561" t="n"/>
    </row>
    <row r="50242">
      <c r="N50242" s="561" t="n"/>
    </row>
    <row r="50243">
      <c r="N50243" s="561" t="n"/>
    </row>
    <row r="50244">
      <c r="N50244" s="561" t="n"/>
    </row>
    <row r="50245">
      <c r="N50245" s="561" t="n"/>
    </row>
    <row r="50246">
      <c r="N50246" s="561" t="n"/>
    </row>
    <row r="50247">
      <c r="N50247" s="561" t="n"/>
    </row>
    <row r="50248">
      <c r="N50248" s="561" t="n"/>
    </row>
    <row r="50249">
      <c r="N50249" s="561" t="n"/>
    </row>
    <row r="50250">
      <c r="N50250" s="561" t="n"/>
    </row>
    <row r="50251">
      <c r="N50251" s="561" t="n"/>
    </row>
    <row r="50252">
      <c r="N50252" s="561" t="n"/>
    </row>
    <row r="50253">
      <c r="N50253" s="561" t="n"/>
    </row>
    <row r="50254">
      <c r="N50254" s="561" t="n"/>
    </row>
    <row r="50255">
      <c r="N50255" s="561" t="n"/>
    </row>
    <row r="50256">
      <c r="N50256" s="561" t="n"/>
    </row>
    <row r="50257">
      <c r="N50257" s="561" t="n"/>
    </row>
    <row r="50258">
      <c r="N50258" s="561" t="n"/>
    </row>
    <row r="50259">
      <c r="N50259" s="561" t="n"/>
    </row>
    <row r="50260">
      <c r="N50260" s="561" t="n"/>
    </row>
    <row r="50261">
      <c r="N50261" s="561" t="n"/>
    </row>
    <row r="50262">
      <c r="N50262" s="561" t="n"/>
    </row>
    <row r="50263">
      <c r="N50263" s="561" t="n"/>
    </row>
    <row r="50264">
      <c r="N50264" s="561" t="n"/>
    </row>
    <row r="50265">
      <c r="N50265" s="561" t="n"/>
    </row>
    <row r="50266">
      <c r="N50266" s="561" t="n"/>
    </row>
    <row r="50267">
      <c r="N50267" s="561" t="n"/>
    </row>
    <row r="50268">
      <c r="N50268" s="561" t="n"/>
    </row>
    <row r="50269">
      <c r="N50269" s="561" t="n"/>
    </row>
    <row r="50270">
      <c r="N50270" s="561" t="n"/>
    </row>
    <row r="50271">
      <c r="N50271" s="561" t="n"/>
    </row>
    <row r="50272">
      <c r="N50272" s="561" t="n"/>
    </row>
    <row r="50273">
      <c r="N50273" s="561" t="n"/>
    </row>
    <row r="50274">
      <c r="N50274" s="561" t="n"/>
    </row>
    <row r="50275">
      <c r="N50275" s="561" t="n"/>
    </row>
    <row r="50276">
      <c r="N50276" s="561" t="n"/>
    </row>
    <row r="50277">
      <c r="N50277" s="561" t="n"/>
    </row>
    <row r="50278">
      <c r="N50278" s="561" t="n"/>
    </row>
    <row r="50279">
      <c r="N50279" s="561" t="n"/>
    </row>
    <row r="50280">
      <c r="N50280" s="561" t="n"/>
    </row>
    <row r="50281">
      <c r="N50281" s="561" t="n"/>
    </row>
    <row r="50282">
      <c r="N50282" s="561" t="n"/>
    </row>
    <row r="50283">
      <c r="N50283" s="561" t="n"/>
    </row>
    <row r="50284">
      <c r="N50284" s="561" t="n"/>
    </row>
    <row r="50285">
      <c r="N50285" s="561" t="n"/>
    </row>
    <row r="50286">
      <c r="N50286" s="561" t="n"/>
    </row>
    <row r="50287">
      <c r="N50287" s="561" t="n"/>
    </row>
    <row r="50288">
      <c r="N50288" s="561" t="n"/>
    </row>
    <row r="50289">
      <c r="N50289" s="561" t="n"/>
    </row>
    <row r="50290">
      <c r="N50290" s="561" t="n"/>
    </row>
    <row r="50291">
      <c r="N50291" s="561" t="n"/>
    </row>
    <row r="50292">
      <c r="N50292" s="561" t="n"/>
    </row>
    <row r="50293">
      <c r="N50293" s="561" t="n"/>
    </row>
    <row r="50294">
      <c r="N50294" s="561" t="n"/>
    </row>
    <row r="50295">
      <c r="N50295" s="561" t="n"/>
    </row>
    <row r="50296">
      <c r="N50296" s="561" t="n"/>
    </row>
    <row r="50297">
      <c r="N50297" s="561" t="n"/>
    </row>
    <row r="50298">
      <c r="N50298" s="561" t="n"/>
    </row>
    <row r="50299">
      <c r="N50299" s="561" t="n"/>
    </row>
    <row r="50300">
      <c r="N50300" s="561" t="n"/>
    </row>
    <row r="50301">
      <c r="N50301" s="561" t="n"/>
    </row>
    <row r="50302">
      <c r="N50302" s="561" t="n"/>
    </row>
    <row r="50303">
      <c r="N50303" s="561" t="n"/>
    </row>
    <row r="50304">
      <c r="N50304" s="561" t="n"/>
    </row>
    <row r="50305">
      <c r="N50305" s="561" t="n"/>
    </row>
    <row r="50306">
      <c r="N50306" s="561" t="n"/>
    </row>
    <row r="50307">
      <c r="N50307" s="561" t="n"/>
    </row>
    <row r="50308">
      <c r="N50308" s="561" t="n"/>
    </row>
    <row r="50309">
      <c r="N50309" s="561" t="n"/>
    </row>
    <row r="50310">
      <c r="N50310" s="561" t="n"/>
    </row>
    <row r="50311">
      <c r="N50311" s="561" t="n"/>
    </row>
    <row r="50312">
      <c r="N50312" s="561" t="n"/>
    </row>
    <row r="50313">
      <c r="N50313" s="561" t="n"/>
    </row>
    <row r="50314">
      <c r="N50314" s="561" t="n"/>
    </row>
    <row r="50315">
      <c r="N50315" s="561" t="n"/>
    </row>
    <row r="50316">
      <c r="N50316" s="561" t="n"/>
    </row>
    <row r="50317">
      <c r="N50317" s="561" t="n"/>
    </row>
    <row r="50318">
      <c r="N50318" s="561" t="n"/>
    </row>
    <row r="50319">
      <c r="N50319" s="561" t="n"/>
    </row>
    <row r="50320">
      <c r="N50320" s="561" t="n"/>
    </row>
    <row r="50321">
      <c r="N50321" s="561" t="n"/>
    </row>
    <row r="50322">
      <c r="N50322" s="561" t="n"/>
    </row>
    <row r="50323">
      <c r="N50323" s="561" t="n"/>
    </row>
    <row r="50324">
      <c r="N50324" s="561" t="n"/>
    </row>
    <row r="50325">
      <c r="N50325" s="561" t="n"/>
    </row>
    <row r="50326">
      <c r="N50326" s="561" t="n"/>
    </row>
    <row r="50327">
      <c r="N50327" s="561" t="n"/>
    </row>
    <row r="50328">
      <c r="N50328" s="561" t="n"/>
    </row>
    <row r="50329">
      <c r="N50329" s="561" t="n"/>
    </row>
    <row r="50330">
      <c r="N50330" s="561" t="n"/>
    </row>
    <row r="50331">
      <c r="N50331" s="561" t="n"/>
    </row>
    <row r="50332">
      <c r="N50332" s="561" t="n"/>
    </row>
    <row r="50333">
      <c r="N50333" s="561" t="n"/>
    </row>
    <row r="50334">
      <c r="N50334" s="561" t="n"/>
    </row>
    <row r="50335">
      <c r="N50335" s="561" t="n"/>
    </row>
    <row r="50336">
      <c r="N50336" s="561" t="n"/>
    </row>
    <row r="50337">
      <c r="N50337" s="561" t="n"/>
    </row>
    <row r="50338">
      <c r="N50338" s="561" t="n"/>
    </row>
    <row r="50339">
      <c r="N50339" s="561" t="n"/>
    </row>
    <row r="50340">
      <c r="N50340" s="561" t="n"/>
    </row>
    <row r="50341">
      <c r="N50341" s="561" t="n"/>
    </row>
    <row r="50342">
      <c r="N50342" s="561" t="n"/>
    </row>
    <row r="50343">
      <c r="N50343" s="561" t="n"/>
    </row>
    <row r="50344">
      <c r="N50344" s="561" t="n"/>
    </row>
    <row r="50345">
      <c r="N50345" s="561" t="n"/>
    </row>
    <row r="50346">
      <c r="N50346" s="561" t="n"/>
    </row>
    <row r="50347">
      <c r="N50347" s="561" t="n"/>
    </row>
    <row r="50348">
      <c r="N50348" s="561" t="n"/>
    </row>
    <row r="50349">
      <c r="N50349" s="561" t="n"/>
    </row>
    <row r="50350">
      <c r="N50350" s="561" t="n"/>
    </row>
    <row r="50351">
      <c r="N50351" s="561" t="n"/>
    </row>
    <row r="50352">
      <c r="N50352" s="561" t="n"/>
    </row>
    <row r="50353">
      <c r="N50353" s="561" t="n"/>
    </row>
    <row r="50354">
      <c r="N50354" s="561" t="n"/>
    </row>
    <row r="50355">
      <c r="N50355" s="561" t="n"/>
    </row>
    <row r="50356">
      <c r="N50356" s="561" t="n"/>
    </row>
    <row r="50357">
      <c r="N50357" s="561" t="n"/>
    </row>
    <row r="50358">
      <c r="N50358" s="561" t="n"/>
    </row>
    <row r="50359">
      <c r="N50359" s="561" t="n"/>
    </row>
    <row r="50360">
      <c r="N50360" s="561" t="n"/>
    </row>
    <row r="50361">
      <c r="N50361" s="561" t="n"/>
    </row>
    <row r="50362">
      <c r="N50362" s="561" t="n"/>
    </row>
    <row r="50363">
      <c r="N50363" s="561" t="n"/>
    </row>
    <row r="50364">
      <c r="N50364" s="561" t="n"/>
    </row>
    <row r="50365">
      <c r="N50365" s="561" t="n"/>
    </row>
    <row r="50366">
      <c r="N50366" s="561" t="n"/>
    </row>
    <row r="50367">
      <c r="N50367" s="561" t="n"/>
    </row>
    <row r="50368">
      <c r="N50368" s="561" t="n"/>
    </row>
    <row r="50369">
      <c r="N50369" s="561" t="n"/>
    </row>
    <row r="50370">
      <c r="N50370" s="561" t="n"/>
    </row>
    <row r="50371">
      <c r="N50371" s="561" t="n"/>
    </row>
    <row r="50372">
      <c r="N50372" s="561" t="n"/>
    </row>
    <row r="50373">
      <c r="N50373" s="561" t="n"/>
    </row>
    <row r="50374">
      <c r="N50374" s="561" t="n"/>
    </row>
    <row r="50375">
      <c r="N50375" s="561" t="n"/>
    </row>
    <row r="50376">
      <c r="N50376" s="561" t="n"/>
    </row>
    <row r="50377">
      <c r="N50377" s="561" t="n"/>
    </row>
    <row r="50378">
      <c r="N50378" s="561" t="n"/>
    </row>
    <row r="50379">
      <c r="N50379" s="561" t="n"/>
    </row>
    <row r="50380">
      <c r="N50380" s="561" t="n"/>
    </row>
    <row r="50381">
      <c r="N50381" s="561" t="n"/>
    </row>
    <row r="50382">
      <c r="N50382" s="561" t="n"/>
    </row>
    <row r="50383">
      <c r="N50383" s="561" t="n"/>
    </row>
    <row r="50384">
      <c r="N50384" s="561" t="n"/>
    </row>
    <row r="50385">
      <c r="N50385" s="561" t="n"/>
    </row>
    <row r="50386">
      <c r="N50386" s="561" t="n"/>
    </row>
    <row r="50387">
      <c r="N50387" s="561" t="n"/>
    </row>
    <row r="50388">
      <c r="N50388" s="561" t="n"/>
    </row>
    <row r="50389">
      <c r="N50389" s="561" t="n"/>
    </row>
    <row r="50390">
      <c r="N50390" s="561" t="n"/>
    </row>
    <row r="50391">
      <c r="N50391" s="561" t="n"/>
    </row>
    <row r="50392">
      <c r="N50392" s="561" t="n"/>
    </row>
    <row r="50393">
      <c r="N50393" s="561" t="n"/>
    </row>
    <row r="50394">
      <c r="N50394" s="561" t="n"/>
    </row>
    <row r="50395">
      <c r="N50395" s="561" t="n"/>
    </row>
    <row r="50396">
      <c r="N50396" s="561" t="n"/>
    </row>
    <row r="50397">
      <c r="N50397" s="561" t="n"/>
    </row>
    <row r="50398">
      <c r="N50398" s="561" t="n"/>
    </row>
    <row r="50399">
      <c r="N50399" s="561" t="n"/>
    </row>
    <row r="50400">
      <c r="N50400" s="561" t="n"/>
    </row>
    <row r="50401">
      <c r="N50401" s="561" t="n"/>
    </row>
    <row r="50402">
      <c r="N50402" s="561" t="n"/>
    </row>
    <row r="50403">
      <c r="N50403" s="561" t="n"/>
    </row>
    <row r="50404">
      <c r="N50404" s="561" t="n"/>
    </row>
    <row r="50405">
      <c r="N50405" s="561" t="n"/>
    </row>
    <row r="50406">
      <c r="N50406" s="561" t="n"/>
    </row>
    <row r="50407">
      <c r="N50407" s="561" t="n"/>
    </row>
    <row r="50408">
      <c r="N50408" s="561" t="n"/>
    </row>
    <row r="50409">
      <c r="N50409" s="561" t="n"/>
    </row>
    <row r="50410">
      <c r="N50410" s="561" t="n"/>
    </row>
    <row r="50411">
      <c r="N50411" s="561" t="n"/>
    </row>
    <row r="50412">
      <c r="N50412" s="561" t="n"/>
    </row>
    <row r="50413">
      <c r="N50413" s="561" t="n"/>
    </row>
    <row r="50414">
      <c r="N50414" s="561" t="n"/>
    </row>
    <row r="50415">
      <c r="N50415" s="561" t="n"/>
    </row>
    <row r="50416">
      <c r="N50416" s="561" t="n"/>
    </row>
    <row r="50417">
      <c r="N50417" s="561" t="n"/>
    </row>
    <row r="50418">
      <c r="N50418" s="561" t="n"/>
    </row>
    <row r="50419">
      <c r="N50419" s="561" t="n"/>
    </row>
    <row r="50420">
      <c r="N50420" s="561" t="n"/>
    </row>
    <row r="50421">
      <c r="N50421" s="561" t="n"/>
    </row>
    <row r="50422">
      <c r="N50422" s="561" t="n"/>
    </row>
    <row r="50423">
      <c r="N50423" s="561" t="n"/>
    </row>
    <row r="50424">
      <c r="N50424" s="561" t="n"/>
    </row>
    <row r="50425">
      <c r="N50425" s="561" t="n"/>
    </row>
    <row r="50426">
      <c r="N50426" s="561" t="n"/>
    </row>
    <row r="50427">
      <c r="N50427" s="561" t="n"/>
    </row>
    <row r="50428">
      <c r="N50428" s="561" t="n"/>
    </row>
    <row r="50429">
      <c r="N50429" s="561" t="n"/>
    </row>
    <row r="50430">
      <c r="N50430" s="561" t="n"/>
    </row>
    <row r="50431">
      <c r="N50431" s="561" t="n"/>
    </row>
    <row r="50432">
      <c r="N50432" s="561" t="n"/>
    </row>
    <row r="50433">
      <c r="N50433" s="561" t="n"/>
    </row>
    <row r="50434">
      <c r="N50434" s="561" t="n"/>
    </row>
    <row r="50435">
      <c r="N50435" s="561" t="n"/>
    </row>
    <row r="50436">
      <c r="N50436" s="561" t="n"/>
    </row>
    <row r="50437">
      <c r="N50437" s="561" t="n"/>
    </row>
    <row r="50438">
      <c r="N50438" s="561" t="n"/>
    </row>
    <row r="50439">
      <c r="N50439" s="561" t="n"/>
    </row>
    <row r="50440">
      <c r="N50440" s="561" t="n"/>
    </row>
    <row r="50441">
      <c r="N50441" s="561" t="n"/>
    </row>
    <row r="50442">
      <c r="N50442" s="561" t="n"/>
    </row>
    <row r="50443">
      <c r="N50443" s="561" t="n"/>
    </row>
    <row r="50444">
      <c r="N50444" s="561" t="n"/>
    </row>
    <row r="50445">
      <c r="N50445" s="561" t="n"/>
    </row>
    <row r="50446">
      <c r="N50446" s="561" t="n"/>
    </row>
    <row r="50447">
      <c r="N50447" s="561" t="n"/>
    </row>
    <row r="50448">
      <c r="N50448" s="561" t="n"/>
    </row>
    <row r="50449">
      <c r="N50449" s="561" t="n"/>
    </row>
    <row r="50450">
      <c r="N50450" s="561" t="n"/>
    </row>
    <row r="50451">
      <c r="N50451" s="561" t="n"/>
    </row>
    <row r="50452">
      <c r="N50452" s="561" t="n"/>
    </row>
    <row r="50453">
      <c r="N50453" s="561" t="n"/>
    </row>
    <row r="50454">
      <c r="N50454" s="561" t="n"/>
    </row>
    <row r="50455">
      <c r="N50455" s="561" t="n"/>
    </row>
    <row r="50456">
      <c r="N50456" s="561" t="n"/>
    </row>
    <row r="50457">
      <c r="N50457" s="561" t="n"/>
    </row>
    <row r="50458">
      <c r="N50458" s="561" t="n"/>
    </row>
    <row r="50459">
      <c r="N50459" s="561" t="n"/>
    </row>
    <row r="50460">
      <c r="N50460" s="561" t="n"/>
    </row>
    <row r="50461">
      <c r="N50461" s="561" t="n"/>
    </row>
    <row r="50462">
      <c r="N50462" s="561" t="n"/>
    </row>
    <row r="50463">
      <c r="N50463" s="561" t="n"/>
    </row>
    <row r="50464">
      <c r="N50464" s="561" t="n"/>
    </row>
    <row r="50465">
      <c r="N50465" s="561" t="n"/>
    </row>
    <row r="50466">
      <c r="N50466" s="561" t="n"/>
    </row>
    <row r="50467">
      <c r="N50467" s="561" t="n"/>
    </row>
    <row r="50468">
      <c r="N50468" s="561" t="n"/>
    </row>
    <row r="50469">
      <c r="N50469" s="561" t="n"/>
    </row>
    <row r="50470">
      <c r="N50470" s="561" t="n"/>
    </row>
    <row r="50471">
      <c r="N50471" s="561" t="n"/>
    </row>
    <row r="50472">
      <c r="N50472" s="561" t="n"/>
    </row>
    <row r="50473">
      <c r="N50473" s="561" t="n"/>
    </row>
    <row r="50474">
      <c r="N50474" s="561" t="n"/>
    </row>
    <row r="50475">
      <c r="N50475" s="561" t="n"/>
    </row>
    <row r="50476">
      <c r="N50476" s="561" t="n"/>
    </row>
    <row r="50477">
      <c r="N50477" s="561" t="n"/>
    </row>
    <row r="50478">
      <c r="N50478" s="561" t="n"/>
    </row>
    <row r="50479">
      <c r="N50479" s="561" t="n"/>
    </row>
    <row r="50480">
      <c r="N50480" s="561" t="n"/>
    </row>
    <row r="50481">
      <c r="N50481" s="561" t="n"/>
    </row>
    <row r="50482">
      <c r="N50482" s="561" t="n"/>
    </row>
    <row r="50483">
      <c r="N50483" s="561" t="n"/>
    </row>
    <row r="50484">
      <c r="N50484" s="561" t="n"/>
    </row>
    <row r="50485">
      <c r="N50485" s="561" t="n"/>
    </row>
    <row r="50486">
      <c r="N50486" s="561" t="n"/>
    </row>
    <row r="50487">
      <c r="N50487" s="561" t="n"/>
    </row>
    <row r="50488">
      <c r="N50488" s="561" t="n"/>
    </row>
    <row r="50489">
      <c r="N50489" s="561" t="n"/>
    </row>
    <row r="50490">
      <c r="N50490" s="561" t="n"/>
    </row>
    <row r="50491">
      <c r="N50491" s="561" t="n"/>
    </row>
    <row r="50492">
      <c r="N50492" s="561" t="n"/>
    </row>
    <row r="50493">
      <c r="N50493" s="561" t="n"/>
    </row>
    <row r="50494">
      <c r="N50494" s="561" t="n"/>
    </row>
    <row r="50495">
      <c r="N50495" s="561" t="n"/>
    </row>
    <row r="50496">
      <c r="N50496" s="561" t="n"/>
    </row>
    <row r="50497">
      <c r="N50497" s="561" t="n"/>
    </row>
    <row r="50498">
      <c r="N50498" s="561" t="n"/>
    </row>
    <row r="50499">
      <c r="N50499" s="561" t="n"/>
    </row>
    <row r="50500">
      <c r="N50500" s="561" t="n"/>
    </row>
    <row r="50501">
      <c r="N50501" s="561" t="n"/>
    </row>
    <row r="50502">
      <c r="N50502" s="561" t="n"/>
    </row>
    <row r="50503">
      <c r="N50503" s="561" t="n"/>
    </row>
    <row r="50504">
      <c r="N50504" s="561" t="n"/>
    </row>
    <row r="50505">
      <c r="N50505" s="561" t="n"/>
    </row>
    <row r="50506">
      <c r="N50506" s="561" t="n"/>
    </row>
    <row r="50507">
      <c r="N50507" s="561" t="n"/>
    </row>
    <row r="50508">
      <c r="N50508" s="561" t="n"/>
    </row>
    <row r="50509">
      <c r="N50509" s="561" t="n"/>
    </row>
    <row r="50510">
      <c r="N50510" s="561" t="n"/>
    </row>
    <row r="50511">
      <c r="N50511" s="561" t="n"/>
    </row>
    <row r="50512">
      <c r="N50512" s="561" t="n"/>
    </row>
    <row r="50513">
      <c r="N50513" s="561" t="n"/>
    </row>
    <row r="50514">
      <c r="N50514" s="561" t="n"/>
    </row>
    <row r="50515">
      <c r="N50515" s="561" t="n"/>
    </row>
    <row r="50516">
      <c r="N50516" s="561" t="n"/>
    </row>
    <row r="50517">
      <c r="N50517" s="561" t="n"/>
    </row>
    <row r="50518">
      <c r="N50518" s="561" t="n"/>
    </row>
    <row r="50519">
      <c r="N50519" s="561" t="n"/>
    </row>
    <row r="50520">
      <c r="N50520" s="561" t="n"/>
    </row>
    <row r="50521">
      <c r="N50521" s="561" t="n"/>
    </row>
    <row r="50522">
      <c r="N50522" s="561" t="n"/>
    </row>
    <row r="50523">
      <c r="N50523" s="561" t="n"/>
    </row>
    <row r="50524">
      <c r="N50524" s="561" t="n"/>
    </row>
    <row r="50525">
      <c r="N50525" s="561" t="n"/>
    </row>
    <row r="50526">
      <c r="N50526" s="561" t="n"/>
    </row>
    <row r="50527">
      <c r="N50527" s="561" t="n"/>
    </row>
    <row r="50528">
      <c r="N50528" s="561" t="n"/>
    </row>
    <row r="50529">
      <c r="N50529" s="561" t="n"/>
    </row>
    <row r="50530">
      <c r="N50530" s="561" t="n"/>
    </row>
    <row r="50531">
      <c r="N50531" s="561" t="n"/>
    </row>
    <row r="50532">
      <c r="N50532" s="561" t="n"/>
    </row>
    <row r="50533">
      <c r="N50533" s="561" t="n"/>
    </row>
    <row r="50534">
      <c r="N50534" s="561" t="n"/>
    </row>
    <row r="50535">
      <c r="N50535" s="561" t="n"/>
    </row>
    <row r="50536">
      <c r="N50536" s="561" t="n"/>
    </row>
    <row r="50537">
      <c r="N50537" s="561" t="n"/>
    </row>
    <row r="50538">
      <c r="N50538" s="561" t="n"/>
    </row>
    <row r="50539">
      <c r="N50539" s="561" t="n"/>
    </row>
    <row r="50540">
      <c r="N50540" s="561" t="n"/>
    </row>
    <row r="50541">
      <c r="N50541" s="561" t="n"/>
    </row>
    <row r="50542">
      <c r="N50542" s="561" t="n"/>
    </row>
    <row r="50543">
      <c r="N50543" s="561" t="n"/>
    </row>
    <row r="50544">
      <c r="N50544" s="561" t="n"/>
    </row>
    <row r="50545">
      <c r="N50545" s="561" t="n"/>
    </row>
    <row r="50546">
      <c r="N50546" s="561" t="n"/>
    </row>
    <row r="50547">
      <c r="N50547" s="561" t="n"/>
    </row>
    <row r="50548">
      <c r="N50548" s="561" t="n"/>
    </row>
    <row r="50549">
      <c r="N50549" s="561" t="n"/>
    </row>
    <row r="50550">
      <c r="N50550" s="561" t="n"/>
    </row>
    <row r="50551">
      <c r="N50551" s="561" t="n"/>
    </row>
    <row r="50552">
      <c r="N50552" s="561" t="n"/>
    </row>
    <row r="50553">
      <c r="N50553" s="561" t="n"/>
    </row>
    <row r="50554">
      <c r="N50554" s="561" t="n"/>
    </row>
    <row r="50555">
      <c r="N50555" s="561" t="n"/>
    </row>
    <row r="50556">
      <c r="N50556" s="561" t="n"/>
    </row>
    <row r="50557">
      <c r="N50557" s="561" t="n"/>
    </row>
    <row r="50558">
      <c r="N50558" s="561" t="n"/>
    </row>
    <row r="50559">
      <c r="N50559" s="561" t="n"/>
    </row>
    <row r="50560">
      <c r="N50560" s="561" t="n"/>
    </row>
    <row r="50561">
      <c r="N50561" s="561" t="n"/>
    </row>
    <row r="50562">
      <c r="N50562" s="561" t="n"/>
    </row>
    <row r="50563">
      <c r="N50563" s="561" t="n"/>
    </row>
    <row r="50564">
      <c r="N50564" s="561" t="n"/>
    </row>
    <row r="50565">
      <c r="N50565" s="561" t="n"/>
    </row>
    <row r="50566">
      <c r="N50566" s="561" t="n"/>
    </row>
    <row r="50567">
      <c r="N50567" s="561" t="n"/>
    </row>
    <row r="50568">
      <c r="N50568" s="561" t="n"/>
    </row>
    <row r="50569">
      <c r="N50569" s="561" t="n"/>
    </row>
    <row r="50570">
      <c r="N50570" s="561" t="n"/>
    </row>
    <row r="50571">
      <c r="N50571" s="561" t="n"/>
    </row>
    <row r="50572">
      <c r="N50572" s="561" t="n"/>
    </row>
    <row r="50573">
      <c r="N50573" s="561" t="n"/>
    </row>
    <row r="50574">
      <c r="N50574" s="561" t="n"/>
    </row>
    <row r="50575">
      <c r="N50575" s="561" t="n"/>
    </row>
    <row r="50576">
      <c r="N50576" s="561" t="n"/>
    </row>
    <row r="50577">
      <c r="N50577" s="561" t="n"/>
    </row>
    <row r="50578">
      <c r="N50578" s="561" t="n"/>
    </row>
    <row r="50579">
      <c r="N50579" s="561" t="n"/>
    </row>
    <row r="50580">
      <c r="N50580" s="561" t="n"/>
    </row>
    <row r="50581">
      <c r="N50581" s="561" t="n"/>
    </row>
    <row r="50582">
      <c r="N50582" s="561" t="n"/>
    </row>
    <row r="50583">
      <c r="N50583" s="561" t="n"/>
    </row>
    <row r="50584">
      <c r="N50584" s="561" t="n"/>
    </row>
    <row r="50585">
      <c r="N50585" s="561" t="n"/>
    </row>
    <row r="50586">
      <c r="N50586" s="561" t="n"/>
    </row>
    <row r="50587">
      <c r="N50587" s="561" t="n"/>
    </row>
    <row r="50588">
      <c r="N50588" s="561" t="n"/>
    </row>
    <row r="50589">
      <c r="N50589" s="561" t="n"/>
    </row>
    <row r="50590">
      <c r="N50590" s="561" t="n"/>
    </row>
    <row r="50591">
      <c r="N50591" s="561" t="n"/>
    </row>
    <row r="50592">
      <c r="N50592" s="561" t="n"/>
    </row>
    <row r="50593">
      <c r="N50593" s="561" t="n"/>
    </row>
    <row r="50594">
      <c r="N50594" s="561" t="n"/>
    </row>
    <row r="50595">
      <c r="N50595" s="561" t="n"/>
    </row>
    <row r="50596">
      <c r="N50596" s="561" t="n"/>
    </row>
    <row r="50597">
      <c r="N50597" s="561" t="n"/>
    </row>
    <row r="50598">
      <c r="N50598" s="561" t="n"/>
    </row>
    <row r="50599">
      <c r="N50599" s="561" t="n"/>
    </row>
    <row r="50600">
      <c r="N50600" s="561" t="n"/>
    </row>
    <row r="50601">
      <c r="N50601" s="561" t="n"/>
    </row>
    <row r="50602">
      <c r="N50602" s="561" t="n"/>
    </row>
    <row r="50603">
      <c r="N50603" s="561" t="n"/>
    </row>
    <row r="50604">
      <c r="N50604" s="561" t="n"/>
    </row>
    <row r="50605">
      <c r="N50605" s="561" t="n"/>
    </row>
    <row r="50606">
      <c r="N50606" s="561" t="n"/>
    </row>
    <row r="50607">
      <c r="N50607" s="561" t="n"/>
    </row>
    <row r="50608">
      <c r="N50608" s="561" t="n"/>
    </row>
    <row r="50609">
      <c r="N50609" s="561" t="n"/>
    </row>
    <row r="50610">
      <c r="N50610" s="561" t="n"/>
    </row>
    <row r="50611">
      <c r="N50611" s="561" t="n"/>
    </row>
    <row r="50612">
      <c r="N50612" s="561" t="n"/>
    </row>
    <row r="50613">
      <c r="N50613" s="561" t="n"/>
    </row>
    <row r="50614">
      <c r="N50614" s="561" t="n"/>
    </row>
    <row r="50615">
      <c r="N50615" s="561" t="n"/>
    </row>
    <row r="50616">
      <c r="N50616" s="561" t="n"/>
    </row>
    <row r="50617">
      <c r="N50617" s="561" t="n"/>
    </row>
    <row r="50618">
      <c r="N50618" s="561" t="n"/>
    </row>
    <row r="50619">
      <c r="N50619" s="561" t="n"/>
    </row>
    <row r="50620">
      <c r="N50620" s="561" t="n"/>
    </row>
    <row r="50621">
      <c r="N50621" s="561" t="n"/>
    </row>
    <row r="50622">
      <c r="N50622" s="561" t="n"/>
    </row>
    <row r="50623">
      <c r="N50623" s="561" t="n"/>
    </row>
    <row r="50624">
      <c r="N50624" s="561" t="n"/>
    </row>
    <row r="50625">
      <c r="N50625" s="561" t="n"/>
    </row>
    <row r="50626">
      <c r="N50626" s="561" t="n"/>
    </row>
    <row r="50627">
      <c r="N50627" s="561" t="n"/>
    </row>
    <row r="50628">
      <c r="N50628" s="561" t="n"/>
    </row>
    <row r="50629">
      <c r="N50629" s="561" t="n"/>
    </row>
    <row r="50630">
      <c r="N50630" s="561" t="n"/>
    </row>
    <row r="50631">
      <c r="N50631" s="561" t="n"/>
    </row>
    <row r="50632">
      <c r="N50632" s="561" t="n"/>
    </row>
    <row r="50633">
      <c r="N50633" s="561" t="n"/>
    </row>
    <row r="50634">
      <c r="N50634" s="561" t="n"/>
    </row>
    <row r="50635">
      <c r="N50635" s="561" t="n"/>
    </row>
    <row r="50636">
      <c r="N50636" s="561" t="n"/>
    </row>
    <row r="50637">
      <c r="N50637" s="561" t="n"/>
    </row>
    <row r="50638">
      <c r="N50638" s="561" t="n"/>
    </row>
    <row r="50639">
      <c r="N50639" s="561" t="n"/>
    </row>
    <row r="50640">
      <c r="N50640" s="561" t="n"/>
    </row>
    <row r="50641">
      <c r="N50641" s="561" t="n"/>
    </row>
    <row r="50642">
      <c r="N50642" s="561" t="n"/>
    </row>
    <row r="50643">
      <c r="N50643" s="561" t="n"/>
    </row>
    <row r="50644">
      <c r="N50644" s="561" t="n"/>
    </row>
    <row r="50645">
      <c r="N50645" s="561" t="n"/>
    </row>
    <row r="50646">
      <c r="N50646" s="561" t="n"/>
    </row>
    <row r="50647">
      <c r="N50647" s="561" t="n"/>
    </row>
    <row r="50648">
      <c r="N50648" s="561" t="n"/>
    </row>
    <row r="50649">
      <c r="N50649" s="561" t="n"/>
    </row>
    <row r="50650">
      <c r="N50650" s="561" t="n"/>
    </row>
    <row r="50651">
      <c r="N50651" s="561" t="n"/>
    </row>
    <row r="50652">
      <c r="N50652" s="561" t="n"/>
    </row>
    <row r="50653">
      <c r="N50653" s="561" t="n"/>
    </row>
    <row r="50654">
      <c r="N50654" s="561" t="n"/>
    </row>
    <row r="50655">
      <c r="N50655" s="561" t="n"/>
    </row>
    <row r="50656">
      <c r="N50656" s="561" t="n"/>
    </row>
    <row r="50657">
      <c r="N50657" s="561" t="n"/>
    </row>
    <row r="50658">
      <c r="N50658" s="561" t="n"/>
    </row>
    <row r="50659">
      <c r="N50659" s="561" t="n"/>
    </row>
    <row r="50660">
      <c r="N50660" s="561" t="n"/>
    </row>
    <row r="50661">
      <c r="N50661" s="561" t="n"/>
    </row>
    <row r="50662">
      <c r="N50662" s="561" t="n"/>
    </row>
    <row r="50663">
      <c r="N50663" s="561" t="n"/>
    </row>
    <row r="50664">
      <c r="N50664" s="561" t="n"/>
    </row>
    <row r="50665">
      <c r="N50665" s="561" t="n"/>
    </row>
    <row r="50666">
      <c r="N50666" s="561" t="n"/>
    </row>
    <row r="50667">
      <c r="N50667" s="561" t="n"/>
    </row>
    <row r="50668">
      <c r="N50668" s="561" t="n"/>
    </row>
    <row r="50669">
      <c r="N50669" s="561" t="n"/>
    </row>
    <row r="50670">
      <c r="N50670" s="561" t="n"/>
    </row>
    <row r="50671">
      <c r="N50671" s="561" t="n"/>
    </row>
    <row r="50672">
      <c r="N50672" s="561" t="n"/>
    </row>
    <row r="50673">
      <c r="N50673" s="561" t="n"/>
    </row>
    <row r="50674">
      <c r="N50674" s="561" t="n"/>
    </row>
    <row r="50675">
      <c r="N50675" s="561" t="n"/>
    </row>
    <row r="50676">
      <c r="N50676" s="561" t="n"/>
    </row>
    <row r="50677">
      <c r="N50677" s="561" t="n"/>
    </row>
    <row r="50678">
      <c r="N50678" s="561" t="n"/>
    </row>
    <row r="50679">
      <c r="N50679" s="561" t="n"/>
    </row>
    <row r="50680">
      <c r="N50680" s="561" t="n"/>
    </row>
    <row r="50681">
      <c r="N50681" s="561" t="n"/>
    </row>
    <row r="50682">
      <c r="N50682" s="561" t="n"/>
    </row>
    <row r="50683">
      <c r="N50683" s="561" t="n"/>
    </row>
    <row r="50684">
      <c r="N50684" s="561" t="n"/>
    </row>
    <row r="50685">
      <c r="N50685" s="561" t="n"/>
    </row>
    <row r="50686">
      <c r="N50686" s="561" t="n"/>
    </row>
    <row r="50687">
      <c r="N50687" s="561" t="n"/>
    </row>
    <row r="50688">
      <c r="N50688" s="561" t="n"/>
    </row>
    <row r="50689">
      <c r="N50689" s="561" t="n"/>
    </row>
    <row r="50690">
      <c r="N50690" s="561" t="n"/>
    </row>
    <row r="50691">
      <c r="N50691" s="561" t="n"/>
    </row>
    <row r="50692">
      <c r="N50692" s="561" t="n"/>
    </row>
    <row r="50693">
      <c r="N50693" s="561" t="n"/>
    </row>
    <row r="50694">
      <c r="N50694" s="561" t="n"/>
    </row>
    <row r="50695">
      <c r="N50695" s="561" t="n"/>
    </row>
    <row r="50696">
      <c r="N50696" s="561" t="n"/>
    </row>
    <row r="50697">
      <c r="N50697" s="561" t="n"/>
    </row>
    <row r="50698">
      <c r="N50698" s="561" t="n"/>
    </row>
    <row r="50699">
      <c r="N50699" s="561" t="n"/>
    </row>
    <row r="50700">
      <c r="N50700" s="561" t="n"/>
    </row>
    <row r="50701">
      <c r="N50701" s="561" t="n"/>
    </row>
    <row r="50702">
      <c r="N50702" s="561" t="n"/>
    </row>
    <row r="50703">
      <c r="N50703" s="561" t="n"/>
    </row>
    <row r="50704">
      <c r="N50704" s="561" t="n"/>
    </row>
    <row r="50705">
      <c r="N50705" s="561" t="n"/>
    </row>
    <row r="50706">
      <c r="N50706" s="561" t="n"/>
    </row>
    <row r="50707">
      <c r="N50707" s="561" t="n"/>
    </row>
    <row r="50708">
      <c r="N50708" s="561" t="n"/>
    </row>
    <row r="50709">
      <c r="N50709" s="561" t="n"/>
    </row>
    <row r="50710">
      <c r="N50710" s="561" t="n"/>
    </row>
    <row r="50711">
      <c r="N50711" s="561" t="n"/>
    </row>
    <row r="50712">
      <c r="N50712" s="561" t="n"/>
    </row>
    <row r="50713">
      <c r="N50713" s="561" t="n"/>
    </row>
    <row r="50714">
      <c r="N50714" s="561" t="n"/>
    </row>
    <row r="50715">
      <c r="N50715" s="561" t="n"/>
    </row>
    <row r="50716">
      <c r="N50716" s="561" t="n"/>
    </row>
    <row r="50717">
      <c r="N50717" s="561" t="n"/>
    </row>
    <row r="50718">
      <c r="N50718" s="561" t="n"/>
    </row>
    <row r="50719">
      <c r="N50719" s="561" t="n"/>
    </row>
    <row r="50720">
      <c r="N50720" s="561" t="n"/>
    </row>
    <row r="50721">
      <c r="N50721" s="561" t="n"/>
    </row>
    <row r="50722">
      <c r="N50722" s="561" t="n"/>
    </row>
    <row r="50723">
      <c r="N50723" s="561" t="n"/>
    </row>
    <row r="50724">
      <c r="N50724" s="561" t="n"/>
    </row>
    <row r="50725">
      <c r="N50725" s="561" t="n"/>
    </row>
    <row r="50726">
      <c r="N50726" s="561" t="n"/>
    </row>
    <row r="50727">
      <c r="N50727" s="561" t="n"/>
    </row>
    <row r="50728">
      <c r="N50728" s="561" t="n"/>
    </row>
    <row r="50729">
      <c r="N50729" s="561" t="n"/>
    </row>
    <row r="50730">
      <c r="N50730" s="561" t="n"/>
    </row>
    <row r="50731">
      <c r="N50731" s="561" t="n"/>
    </row>
    <row r="50732">
      <c r="N50732" s="561" t="n"/>
    </row>
    <row r="50733">
      <c r="N50733" s="561" t="n"/>
    </row>
    <row r="50734">
      <c r="N50734" s="561" t="n"/>
    </row>
    <row r="50735">
      <c r="N50735" s="561" t="n"/>
    </row>
    <row r="50736">
      <c r="N50736" s="561" t="n"/>
    </row>
    <row r="50737">
      <c r="N50737" s="561" t="n"/>
    </row>
    <row r="50738">
      <c r="N50738" s="561" t="n"/>
    </row>
    <row r="50739">
      <c r="N50739" s="561" t="n"/>
    </row>
    <row r="50740">
      <c r="N50740" s="561" t="n"/>
    </row>
    <row r="50741">
      <c r="N50741" s="561" t="n"/>
    </row>
    <row r="50742">
      <c r="N50742" s="561" t="n"/>
    </row>
    <row r="50743">
      <c r="N50743" s="561" t="n"/>
    </row>
    <row r="50744">
      <c r="N50744" s="561" t="n"/>
    </row>
    <row r="50745">
      <c r="N50745" s="561" t="n"/>
    </row>
    <row r="50746">
      <c r="N50746" s="561" t="n"/>
    </row>
    <row r="50747">
      <c r="N50747" s="561" t="n"/>
    </row>
    <row r="50748">
      <c r="N50748" s="561" t="n"/>
    </row>
    <row r="50749">
      <c r="N50749" s="561" t="n"/>
    </row>
    <row r="50750">
      <c r="N50750" s="561" t="n"/>
    </row>
    <row r="50751">
      <c r="N50751" s="561" t="n"/>
    </row>
    <row r="50752">
      <c r="N50752" s="561" t="n"/>
    </row>
    <row r="50753">
      <c r="N50753" s="561" t="n"/>
    </row>
    <row r="50754">
      <c r="N50754" s="561" t="n"/>
    </row>
    <row r="50755">
      <c r="N50755" s="561" t="n"/>
    </row>
    <row r="50756">
      <c r="N50756" s="561" t="n"/>
    </row>
    <row r="50757">
      <c r="N50757" s="561" t="n"/>
    </row>
    <row r="50758">
      <c r="N50758" s="561" t="n"/>
    </row>
    <row r="50759">
      <c r="N50759" s="561" t="n"/>
    </row>
    <row r="50760">
      <c r="N50760" s="561" t="n"/>
    </row>
    <row r="50761">
      <c r="N50761" s="561" t="n"/>
    </row>
    <row r="50762">
      <c r="N50762" s="561" t="n"/>
    </row>
    <row r="50763">
      <c r="N50763" s="561" t="n"/>
    </row>
    <row r="50764">
      <c r="N50764" s="561" t="n"/>
    </row>
    <row r="50765">
      <c r="N50765" s="561" t="n"/>
    </row>
    <row r="50766">
      <c r="N50766" s="561" t="n"/>
    </row>
    <row r="50767">
      <c r="N50767" s="561" t="n"/>
    </row>
    <row r="50768">
      <c r="N50768" s="561" t="n"/>
    </row>
    <row r="50769">
      <c r="N50769" s="561" t="n"/>
    </row>
    <row r="50770">
      <c r="N50770" s="561" t="n"/>
    </row>
    <row r="50771">
      <c r="N50771" s="561" t="n"/>
    </row>
    <row r="50772">
      <c r="N50772" s="561" t="n"/>
    </row>
    <row r="50773">
      <c r="N50773" s="561" t="n"/>
    </row>
    <row r="50774">
      <c r="N50774" s="561" t="n"/>
    </row>
    <row r="50775">
      <c r="N50775" s="561" t="n"/>
    </row>
    <row r="50776">
      <c r="N50776" s="561" t="n"/>
    </row>
    <row r="50777">
      <c r="N50777" s="561" t="n"/>
    </row>
    <row r="50778">
      <c r="N50778" s="561" t="n"/>
    </row>
    <row r="50779">
      <c r="N50779" s="561" t="n"/>
    </row>
    <row r="50780">
      <c r="N50780" s="561" t="n"/>
    </row>
    <row r="50781">
      <c r="N50781" s="561" t="n"/>
    </row>
    <row r="50782">
      <c r="N50782" s="561" t="n"/>
    </row>
    <row r="50783">
      <c r="N50783" s="561" t="n"/>
    </row>
    <row r="50784">
      <c r="N50784" s="561" t="n"/>
    </row>
    <row r="50785">
      <c r="N50785" s="561" t="n"/>
    </row>
    <row r="50786">
      <c r="N50786" s="561" t="n"/>
    </row>
    <row r="50787">
      <c r="N50787" s="561" t="n"/>
    </row>
    <row r="50788">
      <c r="N50788" s="561" t="n"/>
    </row>
    <row r="50789">
      <c r="N50789" s="561" t="n"/>
    </row>
    <row r="50790">
      <c r="N50790" s="561" t="n"/>
    </row>
    <row r="50791">
      <c r="N50791" s="561" t="n"/>
    </row>
    <row r="50792">
      <c r="N50792" s="561" t="n"/>
    </row>
    <row r="50793">
      <c r="N50793" s="561" t="n"/>
    </row>
    <row r="50794">
      <c r="N50794" s="561" t="n"/>
    </row>
    <row r="50795">
      <c r="N50795" s="561" t="n"/>
    </row>
    <row r="50796">
      <c r="N50796" s="561" t="n"/>
    </row>
    <row r="50797">
      <c r="N50797" s="561" t="n"/>
    </row>
    <row r="50798">
      <c r="N50798" s="561" t="n"/>
    </row>
    <row r="50799">
      <c r="N50799" s="561" t="n"/>
    </row>
    <row r="50800">
      <c r="N50800" s="561" t="n"/>
    </row>
    <row r="50801">
      <c r="N50801" s="561" t="n"/>
    </row>
    <row r="50802">
      <c r="N50802" s="561" t="n"/>
    </row>
    <row r="50803">
      <c r="N50803" s="561" t="n"/>
    </row>
    <row r="50804">
      <c r="N50804" s="561" t="n"/>
    </row>
    <row r="50805">
      <c r="N50805" s="561" t="n"/>
    </row>
    <row r="50806">
      <c r="N50806" s="561" t="n"/>
    </row>
    <row r="50807">
      <c r="N50807" s="561" t="n"/>
    </row>
    <row r="50808">
      <c r="N50808" s="561" t="n"/>
    </row>
    <row r="50809">
      <c r="N50809" s="561" t="n"/>
    </row>
    <row r="50810">
      <c r="N50810" s="561" t="n"/>
    </row>
    <row r="50811">
      <c r="N50811" s="561" t="n"/>
    </row>
    <row r="50812">
      <c r="N50812" s="561" t="n"/>
    </row>
    <row r="50813">
      <c r="N50813" s="561" t="n"/>
    </row>
    <row r="50814">
      <c r="N50814" s="561" t="n"/>
    </row>
    <row r="50815">
      <c r="N50815" s="561" t="n"/>
    </row>
    <row r="50816">
      <c r="N50816" s="561" t="n"/>
    </row>
    <row r="50817">
      <c r="N50817" s="561" t="n"/>
    </row>
    <row r="50818">
      <c r="N50818" s="561" t="n"/>
    </row>
    <row r="50819">
      <c r="N50819" s="561" t="n"/>
    </row>
    <row r="50820">
      <c r="N50820" s="561" t="n"/>
    </row>
    <row r="50821">
      <c r="N50821" s="561" t="n"/>
    </row>
    <row r="50822">
      <c r="N50822" s="561" t="n"/>
    </row>
    <row r="50823">
      <c r="N50823" s="561" t="n"/>
    </row>
    <row r="50824">
      <c r="N50824" s="561" t="n"/>
    </row>
    <row r="50825">
      <c r="N50825" s="561" t="n"/>
    </row>
    <row r="50826">
      <c r="N50826" s="561" t="n"/>
    </row>
    <row r="50827">
      <c r="N50827" s="561" t="n"/>
    </row>
    <row r="50828">
      <c r="N50828" s="561" t="n"/>
    </row>
    <row r="50829">
      <c r="N50829" s="561" t="n"/>
    </row>
    <row r="50830">
      <c r="N50830" s="561" t="n"/>
    </row>
    <row r="50831">
      <c r="N50831" s="561" t="n"/>
    </row>
    <row r="50832">
      <c r="N50832" s="561" t="n"/>
    </row>
    <row r="50833">
      <c r="N50833" s="561" t="n"/>
    </row>
    <row r="50834">
      <c r="N50834" s="561" t="n"/>
    </row>
    <row r="50835">
      <c r="N50835" s="561" t="n"/>
    </row>
    <row r="50836">
      <c r="N50836" s="561" t="n"/>
    </row>
    <row r="50837">
      <c r="N50837" s="561" t="n"/>
    </row>
    <row r="50838">
      <c r="N50838" s="561" t="n"/>
    </row>
    <row r="50839">
      <c r="N50839" s="561" t="n"/>
    </row>
    <row r="50840">
      <c r="N50840" s="561" t="n"/>
    </row>
    <row r="50841">
      <c r="N50841" s="561" t="n"/>
    </row>
    <row r="50842">
      <c r="N50842" s="561" t="n"/>
    </row>
    <row r="50843">
      <c r="N50843" s="561" t="n"/>
    </row>
    <row r="50844">
      <c r="N50844" s="561" t="n"/>
    </row>
    <row r="50845">
      <c r="N50845" s="561" t="n"/>
    </row>
    <row r="50846">
      <c r="N50846" s="561" t="n"/>
    </row>
    <row r="50847">
      <c r="N50847" s="561" t="n"/>
    </row>
    <row r="50848">
      <c r="N50848" s="561" t="n"/>
    </row>
    <row r="50849">
      <c r="N50849" s="561" t="n"/>
    </row>
    <row r="50850">
      <c r="N50850" s="561" t="n"/>
    </row>
    <row r="50851">
      <c r="N50851" s="561" t="n"/>
    </row>
    <row r="50852">
      <c r="N50852" s="561" t="n"/>
    </row>
    <row r="50853">
      <c r="N50853" s="561" t="n"/>
    </row>
    <row r="50854">
      <c r="N50854" s="561" t="n"/>
    </row>
    <row r="50855">
      <c r="N50855" s="561" t="n"/>
    </row>
    <row r="50856">
      <c r="N50856" s="561" t="n"/>
    </row>
    <row r="50857">
      <c r="N50857" s="561" t="n"/>
    </row>
    <row r="50858">
      <c r="N50858" s="561" t="n"/>
    </row>
    <row r="50859">
      <c r="N50859" s="561" t="n"/>
    </row>
    <row r="50860">
      <c r="N50860" s="561" t="n"/>
    </row>
    <row r="50861">
      <c r="N50861" s="561" t="n"/>
    </row>
    <row r="50862">
      <c r="N50862" s="561" t="n"/>
    </row>
    <row r="50863">
      <c r="N50863" s="561" t="n"/>
    </row>
    <row r="50864">
      <c r="N50864" s="561" t="n"/>
    </row>
    <row r="50865">
      <c r="N50865" s="561" t="n"/>
    </row>
    <row r="50866">
      <c r="N50866" s="561" t="n"/>
    </row>
    <row r="50867">
      <c r="N50867" s="561" t="n"/>
    </row>
    <row r="50868">
      <c r="N50868" s="561" t="n"/>
    </row>
    <row r="50869">
      <c r="N50869" s="561" t="n"/>
    </row>
    <row r="50870">
      <c r="N50870" s="561" t="n"/>
    </row>
    <row r="50871">
      <c r="N50871" s="561" t="n"/>
    </row>
    <row r="50872">
      <c r="N50872" s="561" t="n"/>
    </row>
    <row r="50873">
      <c r="N50873" s="561" t="n"/>
    </row>
    <row r="50874">
      <c r="N50874" s="561" t="n"/>
    </row>
    <row r="50875">
      <c r="N50875" s="561" t="n"/>
    </row>
    <row r="50876">
      <c r="N50876" s="561" t="n"/>
    </row>
    <row r="50877">
      <c r="N50877" s="561" t="n"/>
    </row>
    <row r="50878">
      <c r="N50878" s="561" t="n"/>
    </row>
    <row r="50879">
      <c r="N50879" s="561" t="n"/>
    </row>
    <row r="50880">
      <c r="N50880" s="561" t="n"/>
    </row>
    <row r="50881">
      <c r="N50881" s="561" t="n"/>
    </row>
    <row r="50882">
      <c r="N50882" s="561" t="n"/>
    </row>
    <row r="50883">
      <c r="N50883" s="561" t="n"/>
    </row>
    <row r="50884">
      <c r="N50884" s="561" t="n"/>
    </row>
    <row r="50885">
      <c r="N50885" s="561" t="n"/>
    </row>
    <row r="50886">
      <c r="N50886" s="561" t="n"/>
    </row>
    <row r="50887">
      <c r="N50887" s="561" t="n"/>
    </row>
    <row r="50888">
      <c r="N50888" s="561" t="n"/>
    </row>
    <row r="50889">
      <c r="N50889" s="561" t="n"/>
    </row>
    <row r="50890">
      <c r="N50890" s="561" t="n"/>
    </row>
    <row r="50891">
      <c r="N50891" s="561" t="n"/>
    </row>
    <row r="50892">
      <c r="N50892" s="561" t="n"/>
    </row>
    <row r="50893">
      <c r="N50893" s="561" t="n"/>
    </row>
    <row r="50894">
      <c r="N50894" s="561" t="n"/>
    </row>
    <row r="50895">
      <c r="N50895" s="561" t="n"/>
    </row>
    <row r="50896">
      <c r="N50896" s="561" t="n"/>
    </row>
    <row r="50897">
      <c r="N50897" s="561" t="n"/>
    </row>
    <row r="50898">
      <c r="N50898" s="561" t="n"/>
    </row>
    <row r="50899">
      <c r="N50899" s="561" t="n"/>
    </row>
    <row r="50900">
      <c r="N50900" s="561" t="n"/>
    </row>
    <row r="50901">
      <c r="N50901" s="561" t="n"/>
    </row>
    <row r="50902">
      <c r="N50902" s="561" t="n"/>
    </row>
    <row r="50903">
      <c r="N50903" s="561" t="n"/>
    </row>
    <row r="50904">
      <c r="N50904" s="561" t="n"/>
    </row>
    <row r="50905">
      <c r="N50905" s="561" t="n"/>
    </row>
    <row r="50906">
      <c r="N50906" s="561" t="n"/>
    </row>
    <row r="50907">
      <c r="N50907" s="561" t="n"/>
    </row>
    <row r="50908">
      <c r="N50908" s="561" t="n"/>
    </row>
    <row r="50909">
      <c r="N50909" s="561" t="n"/>
    </row>
    <row r="50910">
      <c r="N50910" s="561" t="n"/>
    </row>
    <row r="50911">
      <c r="N50911" s="561" t="n"/>
    </row>
    <row r="50912">
      <c r="N50912" s="561" t="n"/>
    </row>
    <row r="50913">
      <c r="N50913" s="561" t="n"/>
    </row>
    <row r="50914">
      <c r="N50914" s="561" t="n"/>
    </row>
    <row r="50915">
      <c r="N50915" s="561" t="n"/>
    </row>
    <row r="50916">
      <c r="N50916" s="561" t="n"/>
    </row>
    <row r="50917">
      <c r="N50917" s="561" t="n"/>
    </row>
    <row r="50918">
      <c r="N50918" s="561" t="n"/>
    </row>
    <row r="50919">
      <c r="N50919" s="561" t="n"/>
    </row>
    <row r="50920">
      <c r="N50920" s="561" t="n"/>
    </row>
    <row r="50921">
      <c r="N50921" s="561" t="n"/>
    </row>
    <row r="50922">
      <c r="N50922" s="561" t="n"/>
    </row>
    <row r="50923">
      <c r="N50923" s="561" t="n"/>
    </row>
    <row r="50924">
      <c r="N50924" s="561" t="n"/>
    </row>
    <row r="50925">
      <c r="N50925" s="561" t="n"/>
    </row>
    <row r="50926">
      <c r="N50926" s="561" t="n"/>
    </row>
    <row r="50927">
      <c r="N50927" s="561" t="n"/>
    </row>
    <row r="50928">
      <c r="N50928" s="561" t="n"/>
    </row>
    <row r="50929">
      <c r="N50929" s="561" t="n"/>
    </row>
    <row r="50930">
      <c r="N50930" s="561" t="n"/>
    </row>
    <row r="50931">
      <c r="N50931" s="561" t="n"/>
    </row>
    <row r="50932">
      <c r="N50932" s="561" t="n"/>
    </row>
    <row r="50933">
      <c r="N50933" s="561" t="n"/>
    </row>
    <row r="50934">
      <c r="N50934" s="561" t="n"/>
    </row>
    <row r="50935">
      <c r="N50935" s="561" t="n"/>
    </row>
    <row r="50936">
      <c r="N50936" s="561" t="n"/>
    </row>
    <row r="50937">
      <c r="N50937" s="561" t="n"/>
    </row>
    <row r="50938">
      <c r="N50938" s="561" t="n"/>
    </row>
    <row r="50939">
      <c r="N50939" s="561" t="n"/>
    </row>
    <row r="50940">
      <c r="N50940" s="561" t="n"/>
    </row>
    <row r="50941">
      <c r="N50941" s="561" t="n"/>
    </row>
    <row r="50942">
      <c r="N50942" s="561" t="n"/>
    </row>
    <row r="50943">
      <c r="N50943" s="561" t="n"/>
    </row>
    <row r="50944">
      <c r="N50944" s="561" t="n"/>
    </row>
    <row r="50945">
      <c r="N50945" s="561" t="n"/>
    </row>
    <row r="50946">
      <c r="N50946" s="561" t="n"/>
    </row>
    <row r="50947">
      <c r="N50947" s="561" t="n"/>
    </row>
    <row r="50948">
      <c r="N50948" s="561" t="n"/>
    </row>
    <row r="50949">
      <c r="N50949" s="561" t="n"/>
    </row>
    <row r="50950">
      <c r="N50950" s="561" t="n"/>
    </row>
    <row r="50951">
      <c r="N50951" s="561" t="n"/>
    </row>
    <row r="50952">
      <c r="N50952" s="561" t="n"/>
    </row>
    <row r="50953">
      <c r="N50953" s="561" t="n"/>
    </row>
    <row r="50954">
      <c r="N50954" s="561" t="n"/>
    </row>
    <row r="50955">
      <c r="N50955" s="561" t="n"/>
    </row>
    <row r="50956">
      <c r="N50956" s="561" t="n"/>
    </row>
    <row r="50957">
      <c r="N50957" s="561" t="n"/>
    </row>
    <row r="50958">
      <c r="N50958" s="561" t="n"/>
    </row>
    <row r="50959">
      <c r="N50959" s="561" t="n"/>
    </row>
    <row r="50960">
      <c r="N50960" s="561" t="n"/>
    </row>
    <row r="50961">
      <c r="N50961" s="561" t="n"/>
    </row>
    <row r="50962">
      <c r="N50962" s="561" t="n"/>
    </row>
    <row r="50963">
      <c r="N50963" s="561" t="n"/>
    </row>
    <row r="50964">
      <c r="N50964" s="561" t="n"/>
    </row>
    <row r="50965">
      <c r="N50965" s="561" t="n"/>
    </row>
    <row r="50966">
      <c r="N50966" s="561" t="n"/>
    </row>
    <row r="50967">
      <c r="N50967" s="561" t="n"/>
    </row>
    <row r="50968">
      <c r="N50968" s="561" t="n"/>
    </row>
    <row r="50969">
      <c r="N50969" s="561" t="n"/>
    </row>
    <row r="50970">
      <c r="N50970" s="561" t="n"/>
    </row>
    <row r="50971">
      <c r="N50971" s="561" t="n"/>
    </row>
    <row r="50972">
      <c r="N50972" s="561" t="n"/>
    </row>
    <row r="50973">
      <c r="N50973" s="561" t="n"/>
    </row>
    <row r="50974">
      <c r="N50974" s="561" t="n"/>
    </row>
    <row r="50975">
      <c r="N50975" s="561" t="n"/>
    </row>
    <row r="50976">
      <c r="N50976" s="561" t="n"/>
    </row>
    <row r="50977">
      <c r="N50977" s="561" t="n"/>
    </row>
    <row r="50978">
      <c r="N50978" s="561" t="n"/>
    </row>
    <row r="50979">
      <c r="N50979" s="561" t="n"/>
    </row>
    <row r="50980">
      <c r="N50980" s="561" t="n"/>
    </row>
    <row r="50981">
      <c r="N50981" s="561" t="n"/>
    </row>
    <row r="50982">
      <c r="N50982" s="561" t="n"/>
    </row>
    <row r="50983">
      <c r="N50983" s="561" t="n"/>
    </row>
    <row r="50984">
      <c r="N50984" s="561" t="n"/>
    </row>
    <row r="50985">
      <c r="N50985" s="561" t="n"/>
    </row>
    <row r="50986">
      <c r="N50986" s="561" t="n"/>
    </row>
    <row r="50987">
      <c r="N50987" s="561" t="n"/>
    </row>
    <row r="50988">
      <c r="N50988" s="561" t="n"/>
    </row>
    <row r="50989">
      <c r="N50989" s="561" t="n"/>
    </row>
    <row r="50990">
      <c r="N50990" s="561" t="n"/>
    </row>
    <row r="50991">
      <c r="N50991" s="561" t="n"/>
    </row>
    <row r="50992">
      <c r="N50992" s="561" t="n"/>
    </row>
    <row r="50993">
      <c r="N50993" s="561" t="n"/>
    </row>
    <row r="50994">
      <c r="N50994" s="561" t="n"/>
    </row>
    <row r="50995">
      <c r="N50995" s="561" t="n"/>
    </row>
    <row r="50996">
      <c r="N50996" s="561" t="n"/>
    </row>
    <row r="50997">
      <c r="N50997" s="561" t="n"/>
    </row>
    <row r="50998">
      <c r="N50998" s="561" t="n"/>
    </row>
    <row r="50999">
      <c r="N50999" s="561" t="n"/>
    </row>
    <row r="51000">
      <c r="N51000" s="561" t="n"/>
    </row>
    <row r="51001">
      <c r="N51001" s="561" t="n"/>
    </row>
    <row r="51002">
      <c r="N51002" s="561" t="n"/>
    </row>
    <row r="51003">
      <c r="N51003" s="561" t="n"/>
    </row>
    <row r="51004">
      <c r="N51004" s="561" t="n"/>
    </row>
    <row r="51005">
      <c r="N51005" s="561" t="n"/>
    </row>
    <row r="51006">
      <c r="N51006" s="561" t="n"/>
    </row>
    <row r="51007">
      <c r="N51007" s="561" t="n"/>
    </row>
    <row r="51008">
      <c r="N51008" s="561" t="n"/>
    </row>
    <row r="51009">
      <c r="N51009" s="561" t="n"/>
    </row>
    <row r="51010">
      <c r="N51010" s="561" t="n"/>
    </row>
    <row r="51011">
      <c r="N51011" s="561" t="n"/>
    </row>
    <row r="51012">
      <c r="N51012" s="561" t="n"/>
    </row>
    <row r="51013">
      <c r="N51013" s="561" t="n"/>
    </row>
    <row r="51014">
      <c r="N51014" s="561" t="n"/>
    </row>
    <row r="51015">
      <c r="N51015" s="561" t="n"/>
    </row>
    <row r="51016">
      <c r="N51016" s="561" t="n"/>
    </row>
    <row r="51017">
      <c r="N51017" s="561" t="n"/>
    </row>
    <row r="51018">
      <c r="N51018" s="561" t="n"/>
    </row>
    <row r="51019">
      <c r="N51019" s="561" t="n"/>
    </row>
    <row r="51020">
      <c r="N51020" s="561" t="n"/>
    </row>
    <row r="51021">
      <c r="N51021" s="561" t="n"/>
    </row>
    <row r="51022">
      <c r="N51022" s="561" t="n"/>
    </row>
    <row r="51023">
      <c r="N51023" s="561" t="n"/>
    </row>
    <row r="51024">
      <c r="N51024" s="561" t="n"/>
    </row>
    <row r="51025">
      <c r="N51025" s="561" t="n"/>
    </row>
    <row r="51026">
      <c r="N51026" s="561" t="n"/>
    </row>
    <row r="51027">
      <c r="N51027" s="561" t="n"/>
    </row>
    <row r="51028">
      <c r="N51028" s="561" t="n"/>
    </row>
    <row r="51029">
      <c r="N51029" s="561" t="n"/>
    </row>
    <row r="51030">
      <c r="N51030" s="561" t="n"/>
    </row>
    <row r="51031">
      <c r="N51031" s="561" t="n"/>
    </row>
    <row r="51032">
      <c r="N51032" s="561" t="n"/>
    </row>
    <row r="51033">
      <c r="N51033" s="561" t="n"/>
    </row>
    <row r="51034">
      <c r="N51034" s="561" t="n"/>
    </row>
    <row r="51035">
      <c r="N51035" s="561" t="n"/>
    </row>
    <row r="51036">
      <c r="N51036" s="561" t="n"/>
    </row>
    <row r="51037">
      <c r="N51037" s="561" t="n"/>
    </row>
    <row r="51038">
      <c r="N51038" s="561" t="n"/>
    </row>
    <row r="51039">
      <c r="N51039" s="561" t="n"/>
    </row>
    <row r="51040">
      <c r="N51040" s="561" t="n"/>
    </row>
    <row r="51041">
      <c r="N51041" s="561" t="n"/>
    </row>
    <row r="51042">
      <c r="N51042" s="561" t="n"/>
    </row>
    <row r="51043">
      <c r="N51043" s="561" t="n"/>
    </row>
    <row r="51044">
      <c r="N51044" s="561" t="n"/>
    </row>
    <row r="51045">
      <c r="N51045" s="561" t="n"/>
    </row>
    <row r="51046">
      <c r="N51046" s="561" t="n"/>
    </row>
    <row r="51047">
      <c r="N51047" s="561" t="n"/>
    </row>
    <row r="51048">
      <c r="N51048" s="561" t="n"/>
    </row>
    <row r="51049">
      <c r="N51049" s="561" t="n"/>
    </row>
    <row r="51050">
      <c r="N51050" s="561" t="n"/>
    </row>
    <row r="51051">
      <c r="N51051" s="561" t="n"/>
    </row>
    <row r="51052">
      <c r="N51052" s="561" t="n"/>
    </row>
    <row r="51053">
      <c r="N51053" s="561" t="n"/>
    </row>
    <row r="51054">
      <c r="N51054" s="561" t="n"/>
    </row>
    <row r="51055">
      <c r="N51055" s="561" t="n"/>
    </row>
    <row r="51056">
      <c r="N51056" s="561" t="n"/>
    </row>
    <row r="51057">
      <c r="N51057" s="561" t="n"/>
    </row>
    <row r="51058">
      <c r="N51058" s="561" t="n"/>
    </row>
    <row r="51059">
      <c r="N51059" s="561" t="n"/>
    </row>
    <row r="51060">
      <c r="N51060" s="561" t="n"/>
    </row>
    <row r="51061">
      <c r="N51061" s="561" t="n"/>
    </row>
    <row r="51062">
      <c r="N51062" s="561" t="n"/>
    </row>
    <row r="51063">
      <c r="N51063" s="561" t="n"/>
    </row>
    <row r="51064">
      <c r="N51064" s="561" t="n"/>
    </row>
    <row r="51065">
      <c r="N51065" s="561" t="n"/>
    </row>
    <row r="51066">
      <c r="N51066" s="561" t="n"/>
    </row>
    <row r="51067">
      <c r="N51067" s="561" t="n"/>
    </row>
    <row r="51068">
      <c r="N51068" s="561" t="n"/>
    </row>
    <row r="51069">
      <c r="N51069" s="561" t="n"/>
    </row>
    <row r="51070">
      <c r="N51070" s="561" t="n"/>
    </row>
    <row r="51071">
      <c r="N51071" s="561" t="n"/>
    </row>
    <row r="51072">
      <c r="N51072" s="561" t="n"/>
    </row>
    <row r="51073">
      <c r="N51073" s="561" t="n"/>
    </row>
    <row r="51074">
      <c r="N51074" s="561" t="n"/>
    </row>
    <row r="51075">
      <c r="N51075" s="561" t="n"/>
    </row>
    <row r="51076">
      <c r="N51076" s="561" t="n"/>
    </row>
    <row r="51077">
      <c r="N51077" s="561" t="n"/>
    </row>
    <row r="51078">
      <c r="N51078" s="561" t="n"/>
    </row>
    <row r="51079">
      <c r="N51079" s="561" t="n"/>
    </row>
    <row r="51080">
      <c r="N51080" s="561" t="n"/>
    </row>
    <row r="51081">
      <c r="N51081" s="561" t="n"/>
    </row>
    <row r="51082">
      <c r="N51082" s="561" t="n"/>
    </row>
    <row r="51083">
      <c r="N51083" s="561" t="n"/>
    </row>
    <row r="51084">
      <c r="N51084" s="561" t="n"/>
    </row>
    <row r="51085">
      <c r="N51085" s="561" t="n"/>
    </row>
    <row r="51086">
      <c r="N51086" s="561" t="n"/>
    </row>
    <row r="51087">
      <c r="N51087" s="561" t="n"/>
    </row>
    <row r="51088">
      <c r="N51088" s="561" t="n"/>
    </row>
    <row r="51089">
      <c r="N51089" s="561" t="n"/>
    </row>
    <row r="51090">
      <c r="N51090" s="561" t="n"/>
    </row>
    <row r="51091">
      <c r="N51091" s="561" t="n"/>
    </row>
    <row r="51092">
      <c r="N51092" s="561" t="n"/>
    </row>
    <row r="51093">
      <c r="N51093" s="561" t="n"/>
    </row>
    <row r="51094">
      <c r="N51094" s="561" t="n"/>
    </row>
    <row r="51095">
      <c r="N51095" s="561" t="n"/>
    </row>
    <row r="51096">
      <c r="N51096" s="561" t="n"/>
    </row>
    <row r="51097">
      <c r="N51097" s="561" t="n"/>
    </row>
    <row r="51098">
      <c r="N51098" s="561" t="n"/>
    </row>
    <row r="51099">
      <c r="N51099" s="561" t="n"/>
    </row>
    <row r="51100">
      <c r="N51100" s="561" t="n"/>
    </row>
    <row r="51101">
      <c r="N51101" s="561" t="n"/>
    </row>
    <row r="51102">
      <c r="N51102" s="561" t="n"/>
    </row>
    <row r="51103">
      <c r="N51103" s="561" t="n"/>
    </row>
    <row r="51104">
      <c r="N51104" s="561" t="n"/>
    </row>
    <row r="51105">
      <c r="N51105" s="561" t="n"/>
    </row>
    <row r="51106">
      <c r="N51106" s="561" t="n"/>
    </row>
    <row r="51107">
      <c r="N51107" s="561" t="n"/>
    </row>
    <row r="51108">
      <c r="N51108" s="561" t="n"/>
    </row>
    <row r="51109">
      <c r="N51109" s="561" t="n"/>
    </row>
    <row r="51110">
      <c r="N51110" s="561" t="n"/>
    </row>
    <row r="51111">
      <c r="N51111" s="561" t="n"/>
    </row>
    <row r="51112">
      <c r="N51112" s="561" t="n"/>
    </row>
    <row r="51113">
      <c r="N51113" s="561" t="n"/>
    </row>
    <row r="51114">
      <c r="N51114" s="561" t="n"/>
    </row>
    <row r="51115">
      <c r="N51115" s="561" t="n"/>
    </row>
    <row r="51116">
      <c r="N51116" s="561" t="n"/>
    </row>
    <row r="51117">
      <c r="N51117" s="561" t="n"/>
    </row>
    <row r="51118">
      <c r="N51118" s="561" t="n"/>
    </row>
    <row r="51119">
      <c r="N51119" s="561" t="n"/>
    </row>
    <row r="51120">
      <c r="N51120" s="561" t="n"/>
    </row>
    <row r="51121">
      <c r="N51121" s="561" t="n"/>
    </row>
    <row r="51122">
      <c r="N51122" s="561" t="n"/>
    </row>
    <row r="51123">
      <c r="N51123" s="561" t="n"/>
    </row>
    <row r="51124">
      <c r="N51124" s="561" t="n"/>
    </row>
    <row r="51125">
      <c r="N51125" s="561" t="n"/>
    </row>
    <row r="51126">
      <c r="N51126" s="561" t="n"/>
    </row>
    <row r="51127">
      <c r="N51127" s="561" t="n"/>
    </row>
    <row r="51128">
      <c r="N51128" s="561" t="n"/>
    </row>
    <row r="51129">
      <c r="N51129" s="561" t="n"/>
    </row>
    <row r="51130">
      <c r="N51130" s="561" t="n"/>
    </row>
    <row r="51131">
      <c r="N51131" s="561" t="n"/>
    </row>
    <row r="51132">
      <c r="N51132" s="561" t="n"/>
    </row>
    <row r="51133">
      <c r="N51133" s="561" t="n"/>
    </row>
    <row r="51134">
      <c r="N51134" s="561" t="n"/>
    </row>
    <row r="51135">
      <c r="N51135" s="561" t="n"/>
    </row>
    <row r="51136">
      <c r="N51136" s="561" t="n"/>
    </row>
    <row r="51137">
      <c r="N51137" s="561" t="n"/>
    </row>
    <row r="51138">
      <c r="N51138" s="561" t="n"/>
    </row>
    <row r="51139">
      <c r="N51139" s="561" t="n"/>
    </row>
    <row r="51140">
      <c r="N51140" s="561" t="n"/>
    </row>
    <row r="51141">
      <c r="N51141" s="561" t="n"/>
    </row>
    <row r="51142">
      <c r="N51142" s="561" t="n"/>
    </row>
    <row r="51143">
      <c r="N51143" s="561" t="n"/>
    </row>
    <row r="51144">
      <c r="N51144" s="561" t="n"/>
    </row>
    <row r="51145">
      <c r="N51145" s="561" t="n"/>
    </row>
    <row r="51146">
      <c r="N51146" s="561" t="n"/>
    </row>
    <row r="51147">
      <c r="N51147" s="561" t="n"/>
    </row>
    <row r="51148">
      <c r="N51148" s="561" t="n"/>
    </row>
    <row r="51149">
      <c r="N51149" s="561" t="n"/>
    </row>
    <row r="51150">
      <c r="N51150" s="561" t="n"/>
    </row>
    <row r="51151">
      <c r="N51151" s="561" t="n"/>
    </row>
    <row r="51152">
      <c r="N51152" s="561" t="n"/>
    </row>
    <row r="51153">
      <c r="N51153" s="561" t="n"/>
    </row>
    <row r="51154">
      <c r="N51154" s="561" t="n"/>
    </row>
    <row r="51155">
      <c r="N51155" s="561" t="n"/>
    </row>
    <row r="51156">
      <c r="N51156" s="561" t="n"/>
    </row>
    <row r="51157">
      <c r="N51157" s="561" t="n"/>
    </row>
    <row r="51158">
      <c r="N51158" s="561" t="n"/>
    </row>
    <row r="51159">
      <c r="N51159" s="561" t="n"/>
    </row>
    <row r="51160">
      <c r="N51160" s="561" t="n"/>
    </row>
    <row r="51161">
      <c r="N51161" s="561" t="n"/>
    </row>
    <row r="51162">
      <c r="N51162" s="561" t="n"/>
    </row>
    <row r="51163">
      <c r="N51163" s="561" t="n"/>
    </row>
    <row r="51164">
      <c r="N51164" s="561" t="n"/>
    </row>
    <row r="51165">
      <c r="N51165" s="561" t="n"/>
    </row>
    <row r="51166">
      <c r="N51166" s="561" t="n"/>
    </row>
    <row r="51167">
      <c r="N51167" s="561" t="n"/>
    </row>
    <row r="51168">
      <c r="N51168" s="561" t="n"/>
    </row>
    <row r="51169">
      <c r="N51169" s="561" t="n"/>
    </row>
    <row r="51170">
      <c r="N51170" s="561" t="n"/>
    </row>
    <row r="51171">
      <c r="N51171" s="561" t="n"/>
    </row>
    <row r="51172">
      <c r="N51172" s="561" t="n"/>
    </row>
    <row r="51173">
      <c r="N51173" s="561" t="n"/>
    </row>
    <row r="51174">
      <c r="N51174" s="561" t="n"/>
    </row>
    <row r="51175">
      <c r="N51175" s="561" t="n"/>
    </row>
    <row r="51176">
      <c r="N51176" s="561" t="n"/>
    </row>
    <row r="51177">
      <c r="N51177" s="561" t="n"/>
    </row>
    <row r="51178">
      <c r="N51178" s="561" t="n"/>
    </row>
    <row r="51179">
      <c r="N51179" s="561" t="n"/>
    </row>
    <row r="51180">
      <c r="N51180" s="561" t="n"/>
    </row>
    <row r="51181">
      <c r="N51181" s="561" t="n"/>
    </row>
    <row r="51182">
      <c r="N51182" s="561" t="n"/>
    </row>
    <row r="51183">
      <c r="N51183" s="561" t="n"/>
    </row>
    <row r="51184">
      <c r="N51184" s="561" t="n"/>
    </row>
    <row r="51185">
      <c r="N51185" s="561" t="n"/>
    </row>
    <row r="51186">
      <c r="N51186" s="561" t="n"/>
    </row>
    <row r="51187">
      <c r="N51187" s="561" t="n"/>
    </row>
    <row r="51188">
      <c r="N51188" s="561" t="n"/>
    </row>
    <row r="51189">
      <c r="N51189" s="561" t="n"/>
    </row>
    <row r="51190">
      <c r="N51190" s="561" t="n"/>
    </row>
    <row r="51191">
      <c r="N51191" s="561" t="n"/>
    </row>
    <row r="51192">
      <c r="N51192" s="561" t="n"/>
    </row>
    <row r="51193">
      <c r="N51193" s="561" t="n"/>
    </row>
    <row r="51194">
      <c r="N51194" s="561" t="n"/>
    </row>
    <row r="51195">
      <c r="N51195" s="561" t="n"/>
    </row>
    <row r="51196">
      <c r="N51196" s="561" t="n"/>
    </row>
    <row r="51197">
      <c r="N51197" s="561" t="n"/>
    </row>
    <row r="51198">
      <c r="N51198" s="561" t="n"/>
    </row>
    <row r="51199">
      <c r="N51199" s="561" t="n"/>
    </row>
    <row r="51200">
      <c r="N51200" s="561" t="n"/>
    </row>
    <row r="51201">
      <c r="N51201" s="561" t="n"/>
    </row>
    <row r="51202">
      <c r="N51202" s="561" t="n"/>
    </row>
    <row r="51203">
      <c r="N51203" s="561" t="n"/>
    </row>
    <row r="51204">
      <c r="N51204" s="561" t="n"/>
    </row>
    <row r="51205">
      <c r="N51205" s="561" t="n"/>
    </row>
    <row r="51206">
      <c r="N51206" s="561" t="n"/>
    </row>
    <row r="51207">
      <c r="N51207" s="561" t="n"/>
    </row>
    <row r="51208">
      <c r="N51208" s="561" t="n"/>
    </row>
    <row r="51209">
      <c r="N51209" s="561" t="n"/>
    </row>
    <row r="51210">
      <c r="N51210" s="561" t="n"/>
    </row>
    <row r="51211">
      <c r="N51211" s="561" t="n"/>
    </row>
    <row r="51212">
      <c r="N51212" s="561" t="n"/>
    </row>
    <row r="51213">
      <c r="N51213" s="561" t="n"/>
    </row>
    <row r="51214">
      <c r="N51214" s="561" t="n"/>
    </row>
    <row r="51215">
      <c r="N51215" s="561" t="n"/>
    </row>
    <row r="51216">
      <c r="N51216" s="561" t="n"/>
    </row>
    <row r="51217">
      <c r="N51217" s="561" t="n"/>
    </row>
    <row r="51218">
      <c r="N51218" s="561" t="n"/>
    </row>
    <row r="51219">
      <c r="N51219" s="561" t="n"/>
    </row>
    <row r="51220">
      <c r="N51220" s="561" t="n"/>
    </row>
    <row r="51221">
      <c r="N51221" s="561" t="n"/>
    </row>
    <row r="51222">
      <c r="N51222" s="561" t="n"/>
    </row>
    <row r="51223">
      <c r="N51223" s="561" t="n"/>
    </row>
    <row r="51224">
      <c r="N51224" s="561" t="n"/>
    </row>
    <row r="51225">
      <c r="N51225" s="561" t="n"/>
    </row>
    <row r="51226">
      <c r="N51226" s="561" t="n"/>
    </row>
    <row r="51227">
      <c r="N51227" s="561" t="n"/>
    </row>
    <row r="51228">
      <c r="N51228" s="561" t="n"/>
    </row>
    <row r="51229">
      <c r="N51229" s="561" t="n"/>
    </row>
    <row r="51230">
      <c r="N51230" s="561" t="n"/>
    </row>
    <row r="51231">
      <c r="N51231" s="561" t="n"/>
    </row>
    <row r="51232">
      <c r="N51232" s="561" t="n"/>
    </row>
    <row r="51233">
      <c r="N51233" s="561" t="n"/>
    </row>
    <row r="51234">
      <c r="N51234" s="561" t="n"/>
    </row>
    <row r="51235">
      <c r="N51235" s="561" t="n"/>
    </row>
    <row r="51236">
      <c r="N51236" s="561" t="n"/>
    </row>
    <row r="51237">
      <c r="N51237" s="561" t="n"/>
    </row>
    <row r="51238">
      <c r="N51238" s="561" t="n"/>
    </row>
    <row r="51239">
      <c r="N51239" s="561" t="n"/>
    </row>
    <row r="51240">
      <c r="N51240" s="561" t="n"/>
    </row>
    <row r="51241">
      <c r="N51241" s="561" t="n"/>
    </row>
    <row r="51242">
      <c r="N51242" s="561" t="n"/>
    </row>
    <row r="51243">
      <c r="N51243" s="561" t="n"/>
    </row>
    <row r="51244">
      <c r="N51244" s="561" t="n"/>
    </row>
    <row r="51245">
      <c r="N51245" s="561" t="n"/>
    </row>
    <row r="51246">
      <c r="N51246" s="561" t="n"/>
    </row>
    <row r="51247">
      <c r="N51247" s="561" t="n"/>
    </row>
    <row r="51248">
      <c r="N51248" s="561" t="n"/>
    </row>
    <row r="51249">
      <c r="N51249" s="561" t="n"/>
    </row>
    <row r="51250">
      <c r="N51250" s="561" t="n"/>
    </row>
    <row r="51251">
      <c r="N51251" s="561" t="n"/>
    </row>
    <row r="51252">
      <c r="N51252" s="561" t="n"/>
    </row>
    <row r="51253">
      <c r="N51253" s="561" t="n"/>
    </row>
    <row r="51254">
      <c r="N51254" s="561" t="n"/>
    </row>
    <row r="51255">
      <c r="N51255" s="561" t="n"/>
    </row>
    <row r="51256">
      <c r="N51256" s="561" t="n"/>
    </row>
    <row r="51257">
      <c r="N51257" s="561" t="n"/>
    </row>
    <row r="51258">
      <c r="N51258" s="561" t="n"/>
    </row>
    <row r="51259">
      <c r="N51259" s="561" t="n"/>
    </row>
    <row r="51260">
      <c r="N51260" s="561" t="n"/>
    </row>
    <row r="51261">
      <c r="N51261" s="561" t="n"/>
    </row>
    <row r="51262">
      <c r="N51262" s="561" t="n"/>
    </row>
    <row r="51263">
      <c r="N51263" s="561" t="n"/>
    </row>
    <row r="51264">
      <c r="N51264" s="561" t="n"/>
    </row>
    <row r="51265">
      <c r="N51265" s="561" t="n"/>
    </row>
    <row r="51266">
      <c r="N51266" s="561" t="n"/>
    </row>
    <row r="51267">
      <c r="N51267" s="561" t="n"/>
    </row>
    <row r="51268">
      <c r="N51268" s="561" t="n"/>
    </row>
    <row r="51269">
      <c r="N51269" s="561" t="n"/>
    </row>
    <row r="51270">
      <c r="N51270" s="561" t="n"/>
    </row>
    <row r="51271">
      <c r="N51271" s="561" t="n"/>
    </row>
    <row r="51272">
      <c r="N51272" s="561" t="n"/>
    </row>
    <row r="51273">
      <c r="N51273" s="561" t="n"/>
    </row>
    <row r="51274">
      <c r="N51274" s="561" t="n"/>
    </row>
    <row r="51275">
      <c r="N51275" s="561" t="n"/>
    </row>
    <row r="51276">
      <c r="N51276" s="561" t="n"/>
    </row>
    <row r="51277">
      <c r="N51277" s="561" t="n"/>
    </row>
    <row r="51278">
      <c r="N51278" s="561" t="n"/>
    </row>
    <row r="51279">
      <c r="N51279" s="561" t="n"/>
    </row>
    <row r="51280">
      <c r="N51280" s="561" t="n"/>
    </row>
    <row r="51281">
      <c r="N51281" s="561" t="n"/>
    </row>
    <row r="51282">
      <c r="N51282" s="561" t="n"/>
    </row>
    <row r="51283">
      <c r="N51283" s="561" t="n"/>
    </row>
    <row r="51284">
      <c r="N51284" s="561" t="n"/>
    </row>
    <row r="51285">
      <c r="N51285" s="561" t="n"/>
    </row>
    <row r="51286">
      <c r="N51286" s="561" t="n"/>
    </row>
    <row r="51287">
      <c r="N51287" s="561" t="n"/>
    </row>
    <row r="51288">
      <c r="N51288" s="561" t="n"/>
    </row>
    <row r="51289">
      <c r="N51289" s="561" t="n"/>
    </row>
    <row r="51290">
      <c r="N51290" s="561" t="n"/>
    </row>
    <row r="51291">
      <c r="N51291" s="561" t="n"/>
    </row>
    <row r="51292">
      <c r="N51292" s="561" t="n"/>
    </row>
    <row r="51293">
      <c r="N51293" s="561" t="n"/>
    </row>
    <row r="51294">
      <c r="N51294" s="561" t="n"/>
    </row>
    <row r="51295">
      <c r="N51295" s="561" t="n"/>
    </row>
    <row r="51296">
      <c r="N51296" s="561" t="n"/>
    </row>
    <row r="51297">
      <c r="N51297" s="561" t="n"/>
    </row>
    <row r="51298">
      <c r="N51298" s="561" t="n"/>
    </row>
    <row r="51299">
      <c r="N51299" s="561" t="n"/>
    </row>
    <row r="51300">
      <c r="N51300" s="561" t="n"/>
    </row>
    <row r="51301">
      <c r="N51301" s="561" t="n"/>
    </row>
    <row r="51302">
      <c r="N51302" s="561" t="n"/>
    </row>
    <row r="51303">
      <c r="N51303" s="561" t="n"/>
    </row>
    <row r="51304">
      <c r="N51304" s="561" t="n"/>
    </row>
    <row r="51305">
      <c r="N51305" s="561" t="n"/>
    </row>
    <row r="51306">
      <c r="N51306" s="561" t="n"/>
    </row>
    <row r="51307">
      <c r="N51307" s="561" t="n"/>
    </row>
    <row r="51308">
      <c r="N51308" s="561" t="n"/>
    </row>
    <row r="51309">
      <c r="N51309" s="561" t="n"/>
    </row>
    <row r="51310">
      <c r="N51310" s="561" t="n"/>
    </row>
    <row r="51311">
      <c r="N51311" s="561" t="n"/>
    </row>
    <row r="51312">
      <c r="N51312" s="561" t="n"/>
    </row>
    <row r="51313">
      <c r="N51313" s="561" t="n"/>
    </row>
    <row r="51314">
      <c r="N51314" s="561" t="n"/>
    </row>
    <row r="51315">
      <c r="N51315" s="561" t="n"/>
    </row>
    <row r="51316">
      <c r="N51316" s="561" t="n"/>
    </row>
    <row r="51317">
      <c r="N51317" s="561" t="n"/>
    </row>
    <row r="51318">
      <c r="N51318" s="561" t="n"/>
    </row>
    <row r="51319">
      <c r="N51319" s="561" t="n"/>
    </row>
    <row r="51320">
      <c r="N51320" s="561" t="n"/>
    </row>
    <row r="51321">
      <c r="N51321" s="561" t="n"/>
    </row>
    <row r="51322">
      <c r="N51322" s="561" t="n"/>
    </row>
    <row r="51323">
      <c r="N51323" s="561" t="n"/>
    </row>
    <row r="51324">
      <c r="N51324" s="561" t="n"/>
    </row>
    <row r="51325">
      <c r="N51325" s="561" t="n"/>
    </row>
    <row r="51326">
      <c r="N51326" s="561" t="n"/>
    </row>
    <row r="51327">
      <c r="N51327" s="561" t="n"/>
    </row>
    <row r="51328">
      <c r="N51328" s="561" t="n"/>
    </row>
    <row r="51329">
      <c r="N51329" s="561" t="n"/>
    </row>
    <row r="51330">
      <c r="N51330" s="561" t="n"/>
    </row>
    <row r="51331">
      <c r="N51331" s="561" t="n"/>
    </row>
    <row r="51332">
      <c r="N51332" s="561" t="n"/>
    </row>
    <row r="51333">
      <c r="N51333" s="561" t="n"/>
    </row>
    <row r="51334">
      <c r="N51334" s="561" t="n"/>
    </row>
    <row r="51335">
      <c r="N51335" s="561" t="n"/>
    </row>
    <row r="51336">
      <c r="N51336" s="561" t="n"/>
    </row>
    <row r="51337">
      <c r="N51337" s="561" t="n"/>
    </row>
    <row r="51338">
      <c r="N51338" s="561" t="n"/>
    </row>
    <row r="51339">
      <c r="N51339" s="561" t="n"/>
    </row>
    <row r="51340">
      <c r="N51340" s="561" t="n"/>
    </row>
    <row r="51341">
      <c r="N51341" s="561" t="n"/>
    </row>
    <row r="51342">
      <c r="N51342" s="561" t="n"/>
    </row>
    <row r="51343">
      <c r="N51343" s="561" t="n"/>
    </row>
    <row r="51344">
      <c r="N51344" s="561" t="n"/>
    </row>
    <row r="51345">
      <c r="N51345" s="561" t="n"/>
    </row>
    <row r="51346">
      <c r="N51346" s="561" t="n"/>
    </row>
    <row r="51347">
      <c r="N51347" s="561" t="n"/>
    </row>
    <row r="51348">
      <c r="N51348" s="561" t="n"/>
    </row>
    <row r="51349">
      <c r="N51349" s="561" t="n"/>
    </row>
    <row r="51350">
      <c r="N51350" s="561" t="n"/>
    </row>
    <row r="51351">
      <c r="N51351" s="561" t="n"/>
    </row>
    <row r="51352">
      <c r="N51352" s="561" t="n"/>
    </row>
    <row r="51353">
      <c r="N51353" s="561" t="n"/>
    </row>
    <row r="51354">
      <c r="N51354" s="561" t="n"/>
    </row>
    <row r="51355">
      <c r="N51355" s="561" t="n"/>
    </row>
    <row r="51356">
      <c r="N51356" s="561" t="n"/>
    </row>
    <row r="51357">
      <c r="N51357" s="561" t="n"/>
    </row>
    <row r="51358">
      <c r="N51358" s="561" t="n"/>
    </row>
    <row r="51359">
      <c r="N51359" s="561" t="n"/>
    </row>
    <row r="51360">
      <c r="N51360" s="561" t="n"/>
    </row>
    <row r="51361">
      <c r="N51361" s="561" t="n"/>
    </row>
    <row r="51362">
      <c r="N51362" s="561" t="n"/>
    </row>
    <row r="51363">
      <c r="N51363" s="561" t="n"/>
    </row>
    <row r="51364">
      <c r="N51364" s="561" t="n"/>
    </row>
    <row r="51365">
      <c r="N51365" s="561" t="n"/>
    </row>
    <row r="51366">
      <c r="N51366" s="561" t="n"/>
    </row>
    <row r="51367">
      <c r="N51367" s="561" t="n"/>
    </row>
    <row r="51368">
      <c r="N51368" s="561" t="n"/>
    </row>
    <row r="51369">
      <c r="N51369" s="561" t="n"/>
    </row>
    <row r="51370">
      <c r="N51370" s="561" t="n"/>
    </row>
    <row r="51371">
      <c r="N51371" s="561" t="n"/>
    </row>
    <row r="51372">
      <c r="N51372" s="561" t="n"/>
    </row>
    <row r="51373">
      <c r="N51373" s="561" t="n"/>
    </row>
    <row r="51374">
      <c r="N51374" s="561" t="n"/>
    </row>
    <row r="51375">
      <c r="N51375" s="561" t="n"/>
    </row>
    <row r="51376">
      <c r="N51376" s="561" t="n"/>
    </row>
    <row r="51377">
      <c r="N51377" s="561" t="n"/>
    </row>
    <row r="51378">
      <c r="N51378" s="561" t="n"/>
    </row>
    <row r="51379">
      <c r="N51379" s="561" t="n"/>
    </row>
    <row r="51380">
      <c r="N51380" s="561" t="n"/>
    </row>
    <row r="51381">
      <c r="N51381" s="561" t="n"/>
    </row>
    <row r="51382">
      <c r="N51382" s="561" t="n"/>
    </row>
    <row r="51383">
      <c r="N51383" s="561" t="n"/>
    </row>
    <row r="51384">
      <c r="N51384" s="561" t="n"/>
    </row>
    <row r="51385">
      <c r="N51385" s="561" t="n"/>
    </row>
    <row r="51386">
      <c r="N51386" s="561" t="n"/>
    </row>
    <row r="51387">
      <c r="N51387" s="561" t="n"/>
    </row>
    <row r="51388">
      <c r="N51388" s="561" t="n"/>
    </row>
    <row r="51389">
      <c r="N51389" s="561" t="n"/>
    </row>
    <row r="51390">
      <c r="N51390" s="561" t="n"/>
    </row>
    <row r="51391">
      <c r="N51391" s="561" t="n"/>
    </row>
    <row r="51392">
      <c r="N51392" s="561" t="n"/>
    </row>
    <row r="51393">
      <c r="N51393" s="561" t="n"/>
    </row>
    <row r="51394">
      <c r="N51394" s="561" t="n"/>
    </row>
    <row r="51395">
      <c r="N51395" s="561" t="n"/>
    </row>
    <row r="51396">
      <c r="N51396" s="561" t="n"/>
    </row>
    <row r="51397">
      <c r="N51397" s="561" t="n"/>
    </row>
    <row r="51398">
      <c r="N51398" s="561" t="n"/>
    </row>
    <row r="51399">
      <c r="N51399" s="561" t="n"/>
    </row>
    <row r="51400">
      <c r="N51400" s="561" t="n"/>
    </row>
    <row r="51401">
      <c r="N51401" s="561" t="n"/>
    </row>
    <row r="51402">
      <c r="N51402" s="561" t="n"/>
    </row>
    <row r="51403">
      <c r="N51403" s="561" t="n"/>
    </row>
    <row r="51404">
      <c r="N51404" s="561" t="n"/>
    </row>
    <row r="51405">
      <c r="N51405" s="561" t="n"/>
    </row>
    <row r="51406">
      <c r="N51406" s="561" t="n"/>
    </row>
    <row r="51407">
      <c r="N51407" s="561" t="n"/>
    </row>
    <row r="51408">
      <c r="N51408" s="561" t="n"/>
    </row>
    <row r="51409">
      <c r="N51409" s="561" t="n"/>
    </row>
    <row r="51410">
      <c r="N51410" s="561" t="n"/>
    </row>
    <row r="51411">
      <c r="N51411" s="561" t="n"/>
    </row>
    <row r="51412">
      <c r="N51412" s="561" t="n"/>
    </row>
    <row r="51413">
      <c r="N51413" s="561" t="n"/>
    </row>
    <row r="51414">
      <c r="N51414" s="561" t="n"/>
    </row>
    <row r="51415">
      <c r="N51415" s="561" t="n"/>
    </row>
    <row r="51416">
      <c r="N51416" s="561" t="n"/>
    </row>
    <row r="51417">
      <c r="N51417" s="561" t="n"/>
    </row>
    <row r="51418">
      <c r="N51418" s="561" t="n"/>
    </row>
    <row r="51419">
      <c r="N51419" s="561" t="n"/>
    </row>
    <row r="51420">
      <c r="N51420" s="561" t="n"/>
    </row>
    <row r="51421">
      <c r="N51421" s="561" t="n"/>
    </row>
    <row r="51422">
      <c r="N51422" s="561" t="n"/>
    </row>
    <row r="51423">
      <c r="N51423" s="561" t="n"/>
    </row>
    <row r="51424">
      <c r="N51424" s="561" t="n"/>
    </row>
    <row r="51425">
      <c r="N51425" s="561" t="n"/>
    </row>
    <row r="51426">
      <c r="N51426" s="561" t="n"/>
    </row>
    <row r="51427">
      <c r="N51427" s="561" t="n"/>
    </row>
    <row r="51428">
      <c r="N51428" s="561" t="n"/>
    </row>
    <row r="51429">
      <c r="N51429" s="561" t="n"/>
    </row>
    <row r="51430">
      <c r="N51430" s="561" t="n"/>
    </row>
    <row r="51431">
      <c r="N51431" s="561" t="n"/>
    </row>
    <row r="51432">
      <c r="N51432" s="561" t="n"/>
    </row>
    <row r="51433">
      <c r="N51433" s="561" t="n"/>
    </row>
    <row r="51434">
      <c r="N51434" s="561" t="n"/>
    </row>
    <row r="51435">
      <c r="N51435" s="561" t="n"/>
    </row>
    <row r="51436">
      <c r="N51436" s="561" t="n"/>
    </row>
    <row r="51437">
      <c r="N51437" s="561" t="n"/>
    </row>
    <row r="51438">
      <c r="N51438" s="561" t="n"/>
    </row>
    <row r="51439">
      <c r="N51439" s="561" t="n"/>
    </row>
    <row r="51440">
      <c r="N51440" s="561" t="n"/>
    </row>
    <row r="51441">
      <c r="N51441" s="561" t="n"/>
    </row>
    <row r="51442">
      <c r="N51442" s="561" t="n"/>
    </row>
    <row r="51443">
      <c r="N51443" s="561" t="n"/>
    </row>
    <row r="51444">
      <c r="N51444" s="561" t="n"/>
    </row>
    <row r="51445">
      <c r="N51445" s="561" t="n"/>
    </row>
    <row r="51446">
      <c r="N51446" s="561" t="n"/>
    </row>
    <row r="51447">
      <c r="N51447" s="561" t="n"/>
    </row>
    <row r="51448">
      <c r="N51448" s="561" t="n"/>
    </row>
    <row r="51449">
      <c r="N51449" s="561" t="n"/>
    </row>
    <row r="51450">
      <c r="N51450" s="561" t="n"/>
    </row>
    <row r="51451">
      <c r="N51451" s="561" t="n"/>
    </row>
    <row r="51452">
      <c r="N51452" s="561" t="n"/>
    </row>
    <row r="51453">
      <c r="N51453" s="561" t="n"/>
    </row>
    <row r="51454">
      <c r="N51454" s="561" t="n"/>
    </row>
    <row r="51455">
      <c r="N51455" s="561" t="n"/>
    </row>
    <row r="51456">
      <c r="N51456" s="561" t="n"/>
    </row>
    <row r="51457">
      <c r="N51457" s="561" t="n"/>
    </row>
    <row r="51458">
      <c r="N51458" s="561" t="n"/>
    </row>
    <row r="51459">
      <c r="N51459" s="561" t="n"/>
    </row>
    <row r="51460">
      <c r="N51460" s="561" t="n"/>
    </row>
    <row r="51461">
      <c r="N51461" s="561" t="n"/>
    </row>
    <row r="51462">
      <c r="N51462" s="561" t="n"/>
    </row>
    <row r="51463">
      <c r="N51463" s="561" t="n"/>
    </row>
    <row r="51464">
      <c r="N51464" s="561" t="n"/>
    </row>
    <row r="51465">
      <c r="N51465" s="561" t="n"/>
    </row>
    <row r="51466">
      <c r="N51466" s="561" t="n"/>
    </row>
    <row r="51467">
      <c r="N51467" s="561" t="n"/>
    </row>
    <row r="51468">
      <c r="N51468" s="561" t="n"/>
    </row>
    <row r="51469">
      <c r="N51469" s="561" t="n"/>
    </row>
    <row r="51470">
      <c r="N51470" s="561" t="n"/>
    </row>
    <row r="51471">
      <c r="N51471" s="561" t="n"/>
    </row>
    <row r="51472">
      <c r="N51472" s="561" t="n"/>
    </row>
    <row r="51473">
      <c r="N51473" s="561" t="n"/>
    </row>
    <row r="51474">
      <c r="N51474" s="561" t="n"/>
    </row>
    <row r="51475">
      <c r="N51475" s="561" t="n"/>
    </row>
    <row r="51476">
      <c r="N51476" s="561" t="n"/>
    </row>
    <row r="51477">
      <c r="N51477" s="561" t="n"/>
    </row>
    <row r="51478">
      <c r="N51478" s="561" t="n"/>
    </row>
    <row r="51479">
      <c r="N51479" s="561" t="n"/>
    </row>
    <row r="51480">
      <c r="N51480" s="561" t="n"/>
    </row>
    <row r="51481">
      <c r="N51481" s="561" t="n"/>
    </row>
    <row r="51482">
      <c r="N51482" s="561" t="n"/>
    </row>
    <row r="51483">
      <c r="N51483" s="561" t="n"/>
    </row>
    <row r="51484">
      <c r="N51484" s="561" t="n"/>
    </row>
    <row r="51485">
      <c r="N51485" s="561" t="n"/>
    </row>
    <row r="51486">
      <c r="N51486" s="561" t="n"/>
    </row>
    <row r="51487">
      <c r="N51487" s="561" t="n"/>
    </row>
    <row r="51488">
      <c r="N51488" s="561" t="n"/>
    </row>
    <row r="51489">
      <c r="N51489" s="561" t="n"/>
    </row>
    <row r="51490">
      <c r="N51490" s="561" t="n"/>
    </row>
    <row r="51491">
      <c r="N51491" s="561" t="n"/>
    </row>
    <row r="51492">
      <c r="N51492" s="561" t="n"/>
    </row>
    <row r="51493">
      <c r="N51493" s="561" t="n"/>
    </row>
    <row r="51494">
      <c r="N51494" s="561" t="n"/>
    </row>
    <row r="51495">
      <c r="N51495" s="561" t="n"/>
    </row>
    <row r="51496">
      <c r="N51496" s="561" t="n"/>
    </row>
    <row r="51497">
      <c r="N51497" s="561" t="n"/>
    </row>
    <row r="51498">
      <c r="N51498" s="561" t="n"/>
    </row>
    <row r="51499">
      <c r="N51499" s="561" t="n"/>
    </row>
    <row r="51500">
      <c r="N51500" s="561" t="n"/>
    </row>
    <row r="51501">
      <c r="N51501" s="561" t="n"/>
    </row>
    <row r="51502">
      <c r="N51502" s="561" t="n"/>
    </row>
    <row r="51503">
      <c r="N51503" s="561" t="n"/>
    </row>
    <row r="51504">
      <c r="N51504" s="561" t="n"/>
    </row>
    <row r="51505">
      <c r="N51505" s="561" t="n"/>
    </row>
    <row r="51506">
      <c r="N51506" s="561" t="n"/>
    </row>
    <row r="51507">
      <c r="N51507" s="561" t="n"/>
    </row>
    <row r="51508">
      <c r="N51508" s="561" t="n"/>
    </row>
    <row r="51509">
      <c r="N51509" s="561" t="n"/>
    </row>
    <row r="51510">
      <c r="N51510" s="561" t="n"/>
    </row>
    <row r="51511">
      <c r="N51511" s="561" t="n"/>
    </row>
    <row r="51512">
      <c r="N51512" s="561" t="n"/>
    </row>
    <row r="51513">
      <c r="N51513" s="561" t="n"/>
    </row>
    <row r="51514">
      <c r="N51514" s="561" t="n"/>
    </row>
    <row r="51515">
      <c r="N51515" s="561" t="n"/>
    </row>
    <row r="51516">
      <c r="N51516" s="561" t="n"/>
    </row>
    <row r="51517">
      <c r="N51517" s="561" t="n"/>
    </row>
    <row r="51518">
      <c r="N51518" s="561" t="n"/>
    </row>
    <row r="51519">
      <c r="N51519" s="561" t="n"/>
    </row>
    <row r="51520">
      <c r="N51520" s="561" t="n"/>
    </row>
    <row r="51521">
      <c r="N51521" s="561" t="n"/>
    </row>
    <row r="51522">
      <c r="N51522" s="561" t="n"/>
    </row>
    <row r="51523">
      <c r="N51523" s="561" t="n"/>
    </row>
    <row r="51524">
      <c r="N51524" s="561" t="n"/>
    </row>
    <row r="51525">
      <c r="N51525" s="561" t="n"/>
    </row>
    <row r="51526">
      <c r="N51526" s="561" t="n"/>
    </row>
    <row r="51527">
      <c r="N51527" s="561" t="n"/>
    </row>
    <row r="51528">
      <c r="N51528" s="561" t="n"/>
    </row>
    <row r="51529">
      <c r="N51529" s="561" t="n"/>
    </row>
    <row r="51530">
      <c r="N51530" s="561" t="n"/>
    </row>
    <row r="51531">
      <c r="N51531" s="561" t="n"/>
    </row>
    <row r="51532">
      <c r="N51532" s="561" t="n"/>
    </row>
    <row r="51533">
      <c r="N51533" s="561" t="n"/>
    </row>
    <row r="51534">
      <c r="N51534" s="561" t="n"/>
    </row>
    <row r="51535">
      <c r="N51535" s="561" t="n"/>
    </row>
    <row r="51536">
      <c r="N51536" s="561" t="n"/>
    </row>
    <row r="51537">
      <c r="N51537" s="561" t="n"/>
    </row>
    <row r="51538">
      <c r="N51538" s="561" t="n"/>
    </row>
    <row r="51539">
      <c r="N51539" s="561" t="n"/>
    </row>
    <row r="51540">
      <c r="N51540" s="561" t="n"/>
    </row>
    <row r="51541">
      <c r="N51541" s="561" t="n"/>
    </row>
    <row r="51542">
      <c r="N51542" s="561" t="n"/>
    </row>
    <row r="51543">
      <c r="N51543" s="561" t="n"/>
    </row>
    <row r="51544">
      <c r="N51544" s="561" t="n"/>
    </row>
    <row r="51545">
      <c r="N51545" s="561" t="n"/>
    </row>
    <row r="51546">
      <c r="N51546" s="561" t="n"/>
    </row>
    <row r="51547">
      <c r="N51547" s="561" t="n"/>
    </row>
    <row r="51548">
      <c r="N51548" s="561" t="n"/>
    </row>
    <row r="51549">
      <c r="N51549" s="561" t="n"/>
    </row>
    <row r="51550">
      <c r="N51550" s="561" t="n"/>
    </row>
    <row r="51551">
      <c r="N51551" s="561" t="n"/>
    </row>
    <row r="51552">
      <c r="N51552" s="561" t="n"/>
    </row>
    <row r="51553">
      <c r="N51553" s="561" t="n"/>
    </row>
    <row r="51554">
      <c r="N51554" s="561" t="n"/>
    </row>
    <row r="51555">
      <c r="N51555" s="561" t="n"/>
    </row>
    <row r="51556">
      <c r="N51556" s="561" t="n"/>
    </row>
    <row r="51557">
      <c r="N51557" s="561" t="n"/>
    </row>
    <row r="51558">
      <c r="N51558" s="561" t="n"/>
    </row>
    <row r="51559">
      <c r="N51559" s="561" t="n"/>
    </row>
    <row r="51560">
      <c r="N51560" s="561" t="n"/>
    </row>
    <row r="51561">
      <c r="N51561" s="561" t="n"/>
    </row>
    <row r="51562">
      <c r="N51562" s="561" t="n"/>
    </row>
    <row r="51563">
      <c r="N51563" s="561" t="n"/>
    </row>
    <row r="51564">
      <c r="N51564" s="561" t="n"/>
    </row>
    <row r="51565">
      <c r="N51565" s="561" t="n"/>
    </row>
    <row r="51566">
      <c r="N51566" s="561" t="n"/>
    </row>
    <row r="51567">
      <c r="N51567" s="561" t="n"/>
    </row>
    <row r="51568">
      <c r="N51568" s="561" t="n"/>
    </row>
    <row r="51569">
      <c r="N51569" s="561" t="n"/>
    </row>
    <row r="51570">
      <c r="N51570" s="561" t="n"/>
    </row>
    <row r="51571">
      <c r="N51571" s="561" t="n"/>
    </row>
    <row r="51572">
      <c r="N51572" s="561" t="n"/>
    </row>
    <row r="51573">
      <c r="N51573" s="561" t="n"/>
    </row>
    <row r="51574">
      <c r="N51574" s="561" t="n"/>
    </row>
    <row r="51575">
      <c r="N51575" s="561" t="n"/>
    </row>
    <row r="51576">
      <c r="N51576" s="561" t="n"/>
    </row>
    <row r="51577">
      <c r="N51577" s="561" t="n"/>
    </row>
    <row r="51578">
      <c r="N51578" s="561" t="n"/>
    </row>
    <row r="51579">
      <c r="N51579" s="561" t="n"/>
    </row>
    <row r="51580">
      <c r="N51580" s="561" t="n"/>
    </row>
    <row r="51581">
      <c r="N51581" s="561" t="n"/>
    </row>
    <row r="51582">
      <c r="N51582" s="561" t="n"/>
    </row>
    <row r="51583">
      <c r="N51583" s="561" t="n"/>
    </row>
    <row r="51584">
      <c r="N51584" s="561" t="n"/>
    </row>
    <row r="51585">
      <c r="N51585" s="561" t="n"/>
    </row>
    <row r="51586">
      <c r="N51586" s="561" t="n"/>
    </row>
    <row r="51587">
      <c r="N51587" s="561" t="n"/>
    </row>
    <row r="51588">
      <c r="N51588" s="561" t="n"/>
    </row>
    <row r="51589">
      <c r="N51589" s="561" t="n"/>
    </row>
    <row r="51590">
      <c r="N51590" s="561" t="n"/>
    </row>
    <row r="51591">
      <c r="N51591" s="561" t="n"/>
    </row>
    <row r="51592">
      <c r="N51592" s="561" t="n"/>
    </row>
    <row r="51593">
      <c r="N51593" s="561" t="n"/>
    </row>
    <row r="51594">
      <c r="N51594" s="561" t="n"/>
    </row>
    <row r="51595">
      <c r="N51595" s="561" t="n"/>
    </row>
    <row r="51596">
      <c r="N51596" s="561" t="n"/>
    </row>
    <row r="51597">
      <c r="N51597" s="561" t="n"/>
    </row>
    <row r="51598">
      <c r="N51598" s="561" t="n"/>
    </row>
    <row r="51599">
      <c r="N51599" s="561" t="n"/>
    </row>
    <row r="51600">
      <c r="N51600" s="561" t="n"/>
    </row>
    <row r="51601">
      <c r="N51601" s="561" t="n"/>
    </row>
    <row r="51602">
      <c r="N51602" s="561" t="n"/>
    </row>
    <row r="51603">
      <c r="N51603" s="561" t="n"/>
    </row>
    <row r="51604">
      <c r="N51604" s="561" t="n"/>
    </row>
    <row r="51605">
      <c r="N51605" s="561" t="n"/>
    </row>
    <row r="51606">
      <c r="N51606" s="561" t="n"/>
    </row>
    <row r="51607">
      <c r="N51607" s="561" t="n"/>
    </row>
    <row r="51608">
      <c r="N51608" s="561" t="n"/>
    </row>
    <row r="51609">
      <c r="N51609" s="561" t="n"/>
    </row>
    <row r="51610">
      <c r="N51610" s="561" t="n"/>
    </row>
    <row r="51611">
      <c r="N51611" s="561" t="n"/>
    </row>
    <row r="51612">
      <c r="N51612" s="561" t="n"/>
    </row>
    <row r="51613">
      <c r="N51613" s="561" t="n"/>
    </row>
    <row r="51614">
      <c r="N51614" s="561" t="n"/>
    </row>
    <row r="51615">
      <c r="N51615" s="561" t="n"/>
    </row>
    <row r="51616">
      <c r="N51616" s="561" t="n"/>
    </row>
    <row r="51617">
      <c r="N51617" s="561" t="n"/>
    </row>
    <row r="51618">
      <c r="N51618" s="561" t="n"/>
    </row>
    <row r="51619">
      <c r="N51619" s="561" t="n"/>
    </row>
    <row r="51620">
      <c r="N51620" s="561" t="n"/>
    </row>
    <row r="51621">
      <c r="N51621" s="561" t="n"/>
    </row>
    <row r="51622">
      <c r="N51622" s="561" t="n"/>
    </row>
    <row r="51623">
      <c r="N51623" s="561" t="n"/>
    </row>
    <row r="51624">
      <c r="N51624" s="561" t="n"/>
    </row>
    <row r="51625">
      <c r="N51625" s="561" t="n"/>
    </row>
    <row r="51626">
      <c r="N51626" s="561" t="n"/>
    </row>
    <row r="51627">
      <c r="N51627" s="561" t="n"/>
    </row>
    <row r="51628">
      <c r="N51628" s="561" t="n"/>
    </row>
    <row r="51629">
      <c r="N51629" s="561" t="n"/>
    </row>
    <row r="51630">
      <c r="N51630" s="561" t="n"/>
    </row>
    <row r="51631">
      <c r="N51631" s="561" t="n"/>
    </row>
    <row r="51632">
      <c r="N51632" s="561" t="n"/>
    </row>
    <row r="51633">
      <c r="N51633" s="561" t="n"/>
    </row>
    <row r="51634">
      <c r="N51634" s="561" t="n"/>
    </row>
    <row r="51635">
      <c r="N51635" s="561" t="n"/>
    </row>
    <row r="51636">
      <c r="N51636" s="561" t="n"/>
    </row>
    <row r="51637">
      <c r="N51637" s="561" t="n"/>
    </row>
    <row r="51638">
      <c r="N51638" s="561" t="n"/>
    </row>
    <row r="51639">
      <c r="N51639" s="561" t="n"/>
    </row>
    <row r="51640">
      <c r="N51640" s="561" t="n"/>
    </row>
    <row r="51641">
      <c r="N51641" s="561" t="n"/>
    </row>
    <row r="51642">
      <c r="N51642" s="561" t="n"/>
    </row>
    <row r="51643">
      <c r="N51643" s="561" t="n"/>
    </row>
    <row r="51644">
      <c r="N51644" s="561" t="n"/>
    </row>
    <row r="51645">
      <c r="N51645" s="561" t="n"/>
    </row>
    <row r="51646">
      <c r="N51646" s="561" t="n"/>
    </row>
    <row r="51647">
      <c r="N51647" s="561" t="n"/>
    </row>
    <row r="51648">
      <c r="N51648" s="561" t="n"/>
    </row>
    <row r="51649">
      <c r="N51649" s="561" t="n"/>
    </row>
    <row r="51650">
      <c r="N51650" s="561" t="n"/>
    </row>
    <row r="51651">
      <c r="N51651" s="561" t="n"/>
    </row>
    <row r="51652">
      <c r="N51652" s="561" t="n"/>
    </row>
    <row r="51653">
      <c r="N51653" s="561" t="n"/>
    </row>
    <row r="51654">
      <c r="N51654" s="561" t="n"/>
    </row>
    <row r="51655">
      <c r="N51655" s="561" t="n"/>
    </row>
    <row r="51656">
      <c r="N51656" s="561" t="n"/>
    </row>
    <row r="51657">
      <c r="N51657" s="561" t="n"/>
    </row>
    <row r="51658">
      <c r="N51658" s="561" t="n"/>
    </row>
    <row r="51659">
      <c r="N51659" s="561" t="n"/>
    </row>
    <row r="51660">
      <c r="N51660" s="561" t="n"/>
    </row>
    <row r="51661">
      <c r="N51661" s="561" t="n"/>
    </row>
    <row r="51662">
      <c r="N51662" s="561" t="n"/>
    </row>
    <row r="51663">
      <c r="N51663" s="561" t="n"/>
    </row>
    <row r="51664">
      <c r="N51664" s="561" t="n"/>
    </row>
    <row r="51665">
      <c r="N51665" s="561" t="n"/>
    </row>
    <row r="51666">
      <c r="N51666" s="561" t="n"/>
    </row>
    <row r="51667">
      <c r="N51667" s="561" t="n"/>
    </row>
    <row r="51668">
      <c r="N51668" s="561" t="n"/>
    </row>
    <row r="51669">
      <c r="N51669" s="561" t="n"/>
    </row>
    <row r="51670">
      <c r="N51670" s="561" t="n"/>
    </row>
    <row r="51671">
      <c r="N51671" s="561" t="n"/>
    </row>
    <row r="51672">
      <c r="N51672" s="561" t="n"/>
    </row>
    <row r="51673">
      <c r="N51673" s="561" t="n"/>
    </row>
    <row r="51674">
      <c r="N51674" s="561" t="n"/>
    </row>
    <row r="51675">
      <c r="N51675" s="561" t="n"/>
    </row>
    <row r="51676">
      <c r="N51676" s="561" t="n"/>
    </row>
    <row r="51677">
      <c r="N51677" s="561" t="n"/>
    </row>
    <row r="51678">
      <c r="N51678" s="561" t="n"/>
    </row>
    <row r="51679">
      <c r="N51679" s="561" t="n"/>
    </row>
    <row r="51680">
      <c r="N51680" s="561" t="n"/>
    </row>
    <row r="51681">
      <c r="N51681" s="561" t="n"/>
    </row>
    <row r="51682">
      <c r="N51682" s="561" t="n"/>
    </row>
    <row r="51683">
      <c r="N51683" s="561" t="n"/>
    </row>
    <row r="51684">
      <c r="N51684" s="561" t="n"/>
    </row>
    <row r="51685">
      <c r="N51685" s="561" t="n"/>
    </row>
    <row r="51686">
      <c r="N51686" s="561" t="n"/>
    </row>
    <row r="51687">
      <c r="N51687" s="561" t="n"/>
    </row>
    <row r="51688">
      <c r="N51688" s="561" t="n"/>
    </row>
    <row r="51689">
      <c r="N51689" s="561" t="n"/>
    </row>
    <row r="51690">
      <c r="N51690" s="561" t="n"/>
    </row>
    <row r="51691">
      <c r="N51691" s="561" t="n"/>
    </row>
    <row r="51692">
      <c r="N51692" s="561" t="n"/>
    </row>
    <row r="51693">
      <c r="N51693" s="561" t="n"/>
    </row>
    <row r="51694">
      <c r="N51694" s="561" t="n"/>
    </row>
    <row r="51695">
      <c r="N51695" s="561" t="n"/>
    </row>
    <row r="51696">
      <c r="N51696" s="561" t="n"/>
    </row>
    <row r="51697">
      <c r="N51697" s="561" t="n"/>
    </row>
    <row r="51698">
      <c r="N51698" s="561" t="n"/>
    </row>
    <row r="51699">
      <c r="N51699" s="561" t="n"/>
    </row>
    <row r="51700">
      <c r="N51700" s="561" t="n"/>
    </row>
    <row r="51701">
      <c r="N51701" s="561" t="n"/>
    </row>
    <row r="51702">
      <c r="N51702" s="561" t="n"/>
    </row>
    <row r="51703">
      <c r="N51703" s="561" t="n"/>
    </row>
    <row r="51704">
      <c r="N51704" s="561" t="n"/>
    </row>
    <row r="51705">
      <c r="N51705" s="561" t="n"/>
    </row>
    <row r="51706">
      <c r="N51706" s="561" t="n"/>
    </row>
    <row r="51707">
      <c r="N51707" s="561" t="n"/>
    </row>
    <row r="51708">
      <c r="N51708" s="561" t="n"/>
    </row>
    <row r="51709">
      <c r="N51709" s="561" t="n"/>
    </row>
    <row r="51710">
      <c r="N51710" s="561" t="n"/>
    </row>
    <row r="51711">
      <c r="N51711" s="561" t="n"/>
    </row>
    <row r="51712">
      <c r="N51712" s="561" t="n"/>
    </row>
    <row r="51713">
      <c r="N51713" s="561" t="n"/>
    </row>
    <row r="51714">
      <c r="N51714" s="561" t="n"/>
    </row>
    <row r="51715">
      <c r="N51715" s="561" t="n"/>
    </row>
    <row r="51716">
      <c r="N51716" s="561" t="n"/>
    </row>
    <row r="51717">
      <c r="N51717" s="561" t="n"/>
    </row>
    <row r="51718">
      <c r="N51718" s="561" t="n"/>
    </row>
    <row r="51719">
      <c r="N51719" s="561" t="n"/>
    </row>
    <row r="51720">
      <c r="N51720" s="561" t="n"/>
    </row>
    <row r="51721">
      <c r="N51721" s="561" t="n"/>
    </row>
    <row r="51722">
      <c r="N51722" s="561" t="n"/>
    </row>
    <row r="51723">
      <c r="N51723" s="561" t="n"/>
    </row>
    <row r="51724">
      <c r="N51724" s="561" t="n"/>
    </row>
    <row r="51725">
      <c r="N51725" s="561" t="n"/>
    </row>
    <row r="51726">
      <c r="N51726" s="561" t="n"/>
    </row>
    <row r="51727">
      <c r="N51727" s="561" t="n"/>
    </row>
    <row r="51728">
      <c r="N51728" s="561" t="n"/>
    </row>
    <row r="51729">
      <c r="N51729" s="561" t="n"/>
    </row>
    <row r="51730">
      <c r="N51730" s="561" t="n"/>
    </row>
    <row r="51731">
      <c r="N51731" s="561" t="n"/>
    </row>
    <row r="51732">
      <c r="N51732" s="561" t="n"/>
    </row>
    <row r="51733">
      <c r="N51733" s="561" t="n"/>
    </row>
    <row r="51734">
      <c r="N51734" s="561" t="n"/>
    </row>
    <row r="51735">
      <c r="N51735" s="561" t="n"/>
    </row>
    <row r="51736">
      <c r="N51736" s="561" t="n"/>
    </row>
    <row r="51737">
      <c r="N51737" s="561" t="n"/>
    </row>
    <row r="51738">
      <c r="N51738" s="561" t="n"/>
    </row>
    <row r="51739">
      <c r="N51739" s="561" t="n"/>
    </row>
    <row r="51740">
      <c r="N51740" s="561" t="n"/>
    </row>
    <row r="51741">
      <c r="N51741" s="561" t="n"/>
    </row>
    <row r="51742">
      <c r="N51742" s="561" t="n"/>
    </row>
    <row r="51743">
      <c r="N51743" s="561" t="n"/>
    </row>
    <row r="51744">
      <c r="N51744" s="561" t="n"/>
    </row>
    <row r="51745">
      <c r="N51745" s="561" t="n"/>
    </row>
    <row r="51746">
      <c r="N51746" s="561" t="n"/>
    </row>
    <row r="51747">
      <c r="N51747" s="561" t="n"/>
    </row>
    <row r="51748">
      <c r="N51748" s="561" t="n"/>
    </row>
    <row r="51749">
      <c r="N51749" s="561" t="n"/>
    </row>
    <row r="51750">
      <c r="N51750" s="561" t="n"/>
    </row>
    <row r="51751">
      <c r="N51751" s="561" t="n"/>
    </row>
    <row r="51752">
      <c r="N51752" s="561" t="n"/>
    </row>
    <row r="51753">
      <c r="N51753" s="561" t="n"/>
    </row>
    <row r="51754">
      <c r="N51754" s="561" t="n"/>
    </row>
    <row r="51755">
      <c r="N51755" s="561" t="n"/>
    </row>
    <row r="51756">
      <c r="N51756" s="561" t="n"/>
    </row>
    <row r="51757">
      <c r="N51757" s="561" t="n"/>
    </row>
    <row r="51758">
      <c r="N51758" s="561" t="n"/>
    </row>
    <row r="51759">
      <c r="N51759" s="561" t="n"/>
    </row>
    <row r="51760">
      <c r="N51760" s="561" t="n"/>
    </row>
    <row r="51761">
      <c r="N51761" s="561" t="n"/>
    </row>
    <row r="51762">
      <c r="N51762" s="561" t="n"/>
    </row>
    <row r="51763">
      <c r="N51763" s="561" t="n"/>
    </row>
    <row r="51764">
      <c r="N51764" s="561" t="n"/>
    </row>
    <row r="51765">
      <c r="N51765" s="561" t="n"/>
    </row>
    <row r="51766">
      <c r="N51766" s="561" t="n"/>
    </row>
    <row r="51767">
      <c r="N51767" s="561" t="n"/>
    </row>
    <row r="51768">
      <c r="N51768" s="561" t="n"/>
    </row>
    <row r="51769">
      <c r="N51769" s="561" t="n"/>
    </row>
    <row r="51770">
      <c r="N51770" s="561" t="n"/>
    </row>
    <row r="51771">
      <c r="N51771" s="561" t="n"/>
    </row>
    <row r="51772">
      <c r="N51772" s="561" t="n"/>
    </row>
    <row r="51773">
      <c r="N51773" s="561" t="n"/>
    </row>
    <row r="51774">
      <c r="N51774" s="561" t="n"/>
    </row>
    <row r="51775">
      <c r="N51775" s="561" t="n"/>
    </row>
    <row r="51776">
      <c r="N51776" s="561" t="n"/>
    </row>
    <row r="51777">
      <c r="N51777" s="561" t="n"/>
    </row>
    <row r="51778">
      <c r="N51778" s="561" t="n"/>
    </row>
    <row r="51779">
      <c r="N51779" s="561" t="n"/>
    </row>
    <row r="51780">
      <c r="N51780" s="561" t="n"/>
    </row>
    <row r="51781">
      <c r="N51781" s="561" t="n"/>
    </row>
    <row r="51782">
      <c r="N51782" s="561" t="n"/>
    </row>
    <row r="51783">
      <c r="N51783" s="561" t="n"/>
    </row>
    <row r="51784">
      <c r="N51784" s="561" t="n"/>
    </row>
    <row r="51785">
      <c r="N51785" s="561" t="n"/>
    </row>
    <row r="51786">
      <c r="N51786" s="561" t="n"/>
    </row>
    <row r="51787">
      <c r="N51787" s="561" t="n"/>
    </row>
    <row r="51788">
      <c r="N51788" s="561" t="n"/>
    </row>
    <row r="51789">
      <c r="N51789" s="561" t="n"/>
    </row>
    <row r="51790">
      <c r="N51790" s="561" t="n"/>
    </row>
    <row r="51791">
      <c r="N51791" s="561" t="n"/>
    </row>
    <row r="51792">
      <c r="N51792" s="561" t="n"/>
    </row>
    <row r="51793">
      <c r="N51793" s="561" t="n"/>
    </row>
    <row r="51794">
      <c r="N51794" s="561" t="n"/>
    </row>
    <row r="51795">
      <c r="N51795" s="561" t="n"/>
    </row>
    <row r="51796">
      <c r="N51796" s="561" t="n"/>
    </row>
    <row r="51797">
      <c r="N51797" s="561" t="n"/>
    </row>
    <row r="51798">
      <c r="N51798" s="561" t="n"/>
    </row>
    <row r="51799">
      <c r="N51799" s="561" t="n"/>
    </row>
    <row r="51800">
      <c r="N51800" s="561" t="n"/>
    </row>
    <row r="51801">
      <c r="N51801" s="561" t="n"/>
    </row>
    <row r="51802">
      <c r="N51802" s="561" t="n"/>
    </row>
    <row r="51803">
      <c r="N51803" s="561" t="n"/>
    </row>
    <row r="51804">
      <c r="N51804" s="561" t="n"/>
    </row>
    <row r="51805">
      <c r="N51805" s="561" t="n"/>
    </row>
    <row r="51806">
      <c r="N51806" s="561" t="n"/>
    </row>
    <row r="51807">
      <c r="N51807" s="561" t="n"/>
    </row>
    <row r="51808">
      <c r="N51808" s="561" t="n"/>
    </row>
    <row r="51809">
      <c r="N51809" s="561" t="n"/>
    </row>
    <row r="51810">
      <c r="N51810" s="561" t="n"/>
    </row>
    <row r="51811">
      <c r="N51811" s="561" t="n"/>
    </row>
    <row r="51812">
      <c r="N51812" s="561" t="n"/>
    </row>
    <row r="51813">
      <c r="N51813" s="561" t="n"/>
    </row>
    <row r="51814">
      <c r="N51814" s="561" t="n"/>
    </row>
    <row r="51815">
      <c r="N51815" s="561" t="n"/>
    </row>
    <row r="51816">
      <c r="N51816" s="561" t="n"/>
    </row>
    <row r="51817">
      <c r="N51817" s="561" t="n"/>
    </row>
    <row r="51818">
      <c r="N51818" s="561" t="n"/>
    </row>
    <row r="51819">
      <c r="N51819" s="561" t="n"/>
    </row>
    <row r="51820">
      <c r="N51820" s="561" t="n"/>
    </row>
    <row r="51821">
      <c r="N51821" s="561" t="n"/>
    </row>
    <row r="51822">
      <c r="N51822" s="561" t="n"/>
    </row>
    <row r="51823">
      <c r="N51823" s="561" t="n"/>
    </row>
    <row r="51824">
      <c r="N51824" s="561" t="n"/>
    </row>
    <row r="51825">
      <c r="N51825" s="561" t="n"/>
    </row>
    <row r="51826">
      <c r="N51826" s="561" t="n"/>
    </row>
    <row r="51827">
      <c r="N51827" s="561" t="n"/>
    </row>
    <row r="51828">
      <c r="N51828" s="561" t="n"/>
    </row>
    <row r="51829">
      <c r="N51829" s="561" t="n"/>
    </row>
    <row r="51830">
      <c r="N51830" s="561" t="n"/>
    </row>
    <row r="51831">
      <c r="N51831" s="561" t="n"/>
    </row>
    <row r="51832">
      <c r="N51832" s="561" t="n"/>
    </row>
    <row r="51833">
      <c r="N51833" s="561" t="n"/>
    </row>
    <row r="51834">
      <c r="N51834" s="561" t="n"/>
    </row>
    <row r="51835">
      <c r="N51835" s="561" t="n"/>
    </row>
    <row r="51836">
      <c r="N51836" s="561" t="n"/>
    </row>
    <row r="51837">
      <c r="N51837" s="561" t="n"/>
    </row>
    <row r="51838">
      <c r="N51838" s="561" t="n"/>
    </row>
    <row r="51839">
      <c r="N51839" s="561" t="n"/>
    </row>
    <row r="51840">
      <c r="N51840" s="561" t="n"/>
    </row>
    <row r="51841">
      <c r="N51841" s="561" t="n"/>
    </row>
    <row r="51842">
      <c r="N51842" s="561" t="n"/>
    </row>
    <row r="51843">
      <c r="N51843" s="561" t="n"/>
    </row>
    <row r="51844">
      <c r="N51844" s="561" t="n"/>
    </row>
    <row r="51845">
      <c r="N51845" s="561" t="n"/>
    </row>
    <row r="51846">
      <c r="N51846" s="561" t="n"/>
    </row>
    <row r="51847">
      <c r="N51847" s="561" t="n"/>
    </row>
    <row r="51848">
      <c r="N51848" s="561" t="n"/>
    </row>
    <row r="51849">
      <c r="N51849" s="561" t="n"/>
    </row>
    <row r="51850">
      <c r="N51850" s="561" t="n"/>
    </row>
    <row r="51851">
      <c r="N51851" s="561" t="n"/>
    </row>
    <row r="51852">
      <c r="N51852" s="561" t="n"/>
    </row>
    <row r="51853">
      <c r="N51853" s="561" t="n"/>
    </row>
    <row r="51854">
      <c r="N51854" s="561" t="n"/>
    </row>
    <row r="51855">
      <c r="N51855" s="561" t="n"/>
    </row>
    <row r="51856">
      <c r="N51856" s="561" t="n"/>
    </row>
    <row r="51857">
      <c r="N51857" s="561" t="n"/>
    </row>
    <row r="51858">
      <c r="N51858" s="561" t="n"/>
    </row>
    <row r="51859">
      <c r="N51859" s="561" t="n"/>
    </row>
    <row r="51860">
      <c r="N51860" s="561" t="n"/>
    </row>
    <row r="51861">
      <c r="N51861" s="561" t="n"/>
    </row>
    <row r="51862">
      <c r="N51862" s="561" t="n"/>
    </row>
    <row r="51863">
      <c r="N51863" s="561" t="n"/>
    </row>
    <row r="51864">
      <c r="N51864" s="561" t="n"/>
    </row>
    <row r="51865">
      <c r="N51865" s="561" t="n"/>
    </row>
    <row r="51866">
      <c r="N51866" s="561" t="n"/>
    </row>
    <row r="51867">
      <c r="N51867" s="561" t="n"/>
    </row>
    <row r="51868">
      <c r="N51868" s="561" t="n"/>
    </row>
    <row r="51869">
      <c r="N51869" s="561" t="n"/>
    </row>
    <row r="51870">
      <c r="N51870" s="561" t="n"/>
    </row>
    <row r="51871">
      <c r="N51871" s="561" t="n"/>
    </row>
    <row r="51872">
      <c r="N51872" s="561" t="n"/>
    </row>
    <row r="51873">
      <c r="N51873" s="561" t="n"/>
    </row>
    <row r="51874">
      <c r="N51874" s="561" t="n"/>
    </row>
    <row r="51875">
      <c r="N51875" s="561" t="n"/>
    </row>
    <row r="51876">
      <c r="N51876" s="561" t="n"/>
    </row>
    <row r="51877">
      <c r="N51877" s="561" t="n"/>
    </row>
    <row r="51878">
      <c r="N51878" s="561" t="n"/>
    </row>
    <row r="51879">
      <c r="N51879" s="561" t="n"/>
    </row>
    <row r="51880">
      <c r="N51880" s="561" t="n"/>
    </row>
    <row r="51881">
      <c r="N51881" s="561" t="n"/>
    </row>
    <row r="51882">
      <c r="N51882" s="561" t="n"/>
    </row>
    <row r="51883">
      <c r="N51883" s="561" t="n"/>
    </row>
    <row r="51884">
      <c r="N51884" s="561" t="n"/>
    </row>
    <row r="51885">
      <c r="N51885" s="561" t="n"/>
    </row>
    <row r="51886">
      <c r="N51886" s="561" t="n"/>
    </row>
    <row r="51887">
      <c r="N51887" s="561" t="n"/>
    </row>
    <row r="51888">
      <c r="N51888" s="561" t="n"/>
    </row>
    <row r="51889">
      <c r="N51889" s="561" t="n"/>
    </row>
    <row r="51890">
      <c r="N51890" s="561" t="n"/>
    </row>
    <row r="51891">
      <c r="N51891" s="561" t="n"/>
    </row>
    <row r="51892">
      <c r="N51892" s="561" t="n"/>
    </row>
    <row r="51893">
      <c r="N51893" s="561" t="n"/>
    </row>
    <row r="51894">
      <c r="N51894" s="561" t="n"/>
    </row>
    <row r="51895">
      <c r="N51895" s="561" t="n"/>
    </row>
    <row r="51896">
      <c r="N51896" s="561" t="n"/>
    </row>
    <row r="51897">
      <c r="N51897" s="561" t="n"/>
    </row>
    <row r="51898">
      <c r="N51898" s="561" t="n"/>
    </row>
    <row r="51899">
      <c r="N51899" s="561" t="n"/>
    </row>
    <row r="51900">
      <c r="N51900" s="561" t="n"/>
    </row>
    <row r="51901">
      <c r="N51901" s="561" t="n"/>
    </row>
    <row r="51902">
      <c r="N51902" s="561" t="n"/>
    </row>
    <row r="51903">
      <c r="N51903" s="561" t="n"/>
    </row>
    <row r="51904">
      <c r="N51904" s="561" t="n"/>
    </row>
    <row r="51905">
      <c r="N51905" s="561" t="n"/>
    </row>
    <row r="51906">
      <c r="N51906" s="561" t="n"/>
    </row>
    <row r="51907">
      <c r="N51907" s="561" t="n"/>
    </row>
    <row r="51908">
      <c r="N51908" s="561" t="n"/>
    </row>
    <row r="51909">
      <c r="N51909" s="561" t="n"/>
    </row>
    <row r="51910">
      <c r="N51910" s="561" t="n"/>
    </row>
    <row r="51911">
      <c r="N51911" s="561" t="n"/>
    </row>
    <row r="51912">
      <c r="N51912" s="561" t="n"/>
    </row>
    <row r="51913">
      <c r="N51913" s="561" t="n"/>
    </row>
    <row r="51914">
      <c r="N51914" s="561" t="n"/>
    </row>
    <row r="51915">
      <c r="N51915" s="561" t="n"/>
    </row>
    <row r="51916">
      <c r="N51916" s="561" t="n"/>
    </row>
    <row r="51917">
      <c r="N51917" s="561" t="n"/>
    </row>
    <row r="51918">
      <c r="N51918" s="561" t="n"/>
    </row>
    <row r="51919">
      <c r="N51919" s="561" t="n"/>
    </row>
    <row r="51920">
      <c r="N51920" s="561" t="n"/>
    </row>
    <row r="51921">
      <c r="N51921" s="561" t="n"/>
    </row>
    <row r="51922">
      <c r="N51922" s="561" t="n"/>
    </row>
    <row r="51923">
      <c r="N51923" s="561" t="n"/>
    </row>
    <row r="51924">
      <c r="N51924" s="561" t="n"/>
    </row>
    <row r="51925">
      <c r="N51925" s="561" t="n"/>
    </row>
    <row r="51926">
      <c r="N51926" s="561" t="n"/>
    </row>
    <row r="51927">
      <c r="N51927" s="561" t="n"/>
    </row>
    <row r="51928">
      <c r="N51928" s="561" t="n"/>
    </row>
    <row r="51929">
      <c r="N51929" s="561" t="n"/>
    </row>
    <row r="51930">
      <c r="N51930" s="561" t="n"/>
    </row>
    <row r="51931">
      <c r="N51931" s="561" t="n"/>
    </row>
    <row r="51932">
      <c r="N51932" s="561" t="n"/>
    </row>
    <row r="51933">
      <c r="N51933" s="561" t="n"/>
    </row>
    <row r="51934">
      <c r="N51934" s="561" t="n"/>
    </row>
    <row r="51935">
      <c r="N51935" s="561" t="n"/>
    </row>
    <row r="51936">
      <c r="N51936" s="561" t="n"/>
    </row>
    <row r="51937">
      <c r="N51937" s="561" t="n"/>
    </row>
    <row r="51938">
      <c r="N51938" s="561" t="n"/>
    </row>
    <row r="51939">
      <c r="N51939" s="561" t="n"/>
    </row>
    <row r="51940">
      <c r="N51940" s="561" t="n"/>
    </row>
    <row r="51941">
      <c r="N51941" s="561" t="n"/>
    </row>
    <row r="51942">
      <c r="N51942" s="561" t="n"/>
    </row>
    <row r="51943">
      <c r="N51943" s="561" t="n"/>
    </row>
    <row r="51944">
      <c r="N51944" s="561" t="n"/>
    </row>
    <row r="51945">
      <c r="N51945" s="561" t="n"/>
    </row>
    <row r="51946">
      <c r="N51946" s="561" t="n"/>
    </row>
    <row r="51947">
      <c r="N51947" s="561" t="n"/>
    </row>
    <row r="51948">
      <c r="N51948" s="561" t="n"/>
    </row>
    <row r="51949">
      <c r="N51949" s="561" t="n"/>
    </row>
    <row r="51950">
      <c r="N51950" s="561" t="n"/>
    </row>
    <row r="51951">
      <c r="N51951" s="561" t="n"/>
    </row>
    <row r="51952">
      <c r="N51952" s="561" t="n"/>
    </row>
    <row r="51953">
      <c r="N51953" s="561" t="n"/>
    </row>
    <row r="51954">
      <c r="N51954" s="561" t="n"/>
    </row>
    <row r="51955">
      <c r="N51955" s="561" t="n"/>
    </row>
    <row r="51956">
      <c r="N51956" s="561" t="n"/>
    </row>
    <row r="51957">
      <c r="N51957" s="561" t="n"/>
    </row>
    <row r="51958">
      <c r="N51958" s="561" t="n"/>
    </row>
    <row r="51959">
      <c r="N51959" s="561" t="n"/>
    </row>
    <row r="51960">
      <c r="N51960" s="561" t="n"/>
    </row>
    <row r="51961">
      <c r="N51961" s="561" t="n"/>
    </row>
    <row r="51962">
      <c r="N51962" s="561" t="n"/>
    </row>
    <row r="51963">
      <c r="N51963" s="561" t="n"/>
    </row>
    <row r="51964">
      <c r="N51964" s="561" t="n"/>
    </row>
    <row r="51965">
      <c r="N51965" s="561" t="n"/>
    </row>
    <row r="51966">
      <c r="N51966" s="561" t="n"/>
    </row>
    <row r="51967">
      <c r="N51967" s="561" t="n"/>
    </row>
    <row r="51968">
      <c r="N51968" s="561" t="n"/>
    </row>
    <row r="51969">
      <c r="N51969" s="561" t="n"/>
    </row>
    <row r="51970">
      <c r="N51970" s="561" t="n"/>
    </row>
    <row r="51971">
      <c r="N51971" s="561" t="n"/>
    </row>
    <row r="51972">
      <c r="N51972" s="561" t="n"/>
    </row>
    <row r="51973">
      <c r="N51973" s="561" t="n"/>
    </row>
    <row r="51974">
      <c r="N51974" s="561" t="n"/>
    </row>
    <row r="51975">
      <c r="N51975" s="561" t="n"/>
    </row>
    <row r="51976">
      <c r="N51976" s="561" t="n"/>
    </row>
    <row r="51977">
      <c r="N51977" s="561" t="n"/>
    </row>
    <row r="51978">
      <c r="N51978" s="561" t="n"/>
    </row>
    <row r="51979">
      <c r="N51979" s="561" t="n"/>
    </row>
    <row r="51980">
      <c r="N51980" s="561" t="n"/>
    </row>
    <row r="51981">
      <c r="N51981" s="561" t="n"/>
    </row>
    <row r="51982">
      <c r="N51982" s="561" t="n"/>
    </row>
    <row r="51983">
      <c r="N51983" s="561" t="n"/>
    </row>
    <row r="51984">
      <c r="N51984" s="561" t="n"/>
    </row>
    <row r="51985">
      <c r="N51985" s="561" t="n"/>
    </row>
    <row r="51986">
      <c r="N51986" s="561" t="n"/>
    </row>
    <row r="51987">
      <c r="N51987" s="561" t="n"/>
    </row>
    <row r="51988">
      <c r="N51988" s="561" t="n"/>
    </row>
    <row r="51989">
      <c r="N51989" s="561" t="n"/>
    </row>
    <row r="51990">
      <c r="N51990" s="561" t="n"/>
    </row>
    <row r="51991">
      <c r="N51991" s="561" t="n"/>
    </row>
    <row r="51992">
      <c r="N51992" s="561" t="n"/>
    </row>
    <row r="51993">
      <c r="N51993" s="561" t="n"/>
    </row>
    <row r="51994">
      <c r="N51994" s="561" t="n"/>
    </row>
    <row r="51995">
      <c r="N51995" s="561" t="n"/>
    </row>
    <row r="51996">
      <c r="N51996" s="561" t="n"/>
    </row>
    <row r="51997">
      <c r="N51997" s="561" t="n"/>
    </row>
    <row r="51998">
      <c r="N51998" s="561" t="n"/>
    </row>
    <row r="51999">
      <c r="N51999" s="561" t="n"/>
    </row>
    <row r="52000">
      <c r="N52000" s="561" t="n"/>
    </row>
    <row r="52001">
      <c r="N52001" s="561" t="n"/>
    </row>
    <row r="52002">
      <c r="N52002" s="561" t="n"/>
    </row>
    <row r="52003">
      <c r="N52003" s="561" t="n"/>
    </row>
    <row r="52004">
      <c r="N52004" s="561" t="n"/>
    </row>
    <row r="52005">
      <c r="N52005" s="561" t="n"/>
    </row>
    <row r="52006">
      <c r="N52006" s="561" t="n"/>
    </row>
    <row r="52007">
      <c r="N52007" s="561" t="n"/>
    </row>
    <row r="52008">
      <c r="N52008" s="561" t="n"/>
    </row>
    <row r="52009">
      <c r="N52009" s="561" t="n"/>
    </row>
    <row r="52010">
      <c r="N52010" s="561" t="n"/>
    </row>
    <row r="52011">
      <c r="N52011" s="561" t="n"/>
    </row>
    <row r="52012">
      <c r="N52012" s="561" t="n"/>
    </row>
    <row r="52013">
      <c r="N52013" s="561" t="n"/>
    </row>
    <row r="52014">
      <c r="N52014" s="561" t="n"/>
    </row>
    <row r="52015">
      <c r="N52015" s="561" t="n"/>
    </row>
    <row r="52016">
      <c r="N52016" s="561" t="n"/>
    </row>
    <row r="52017">
      <c r="N52017" s="561" t="n"/>
    </row>
    <row r="52018">
      <c r="N52018" s="561" t="n"/>
    </row>
    <row r="52019">
      <c r="N52019" s="561" t="n"/>
    </row>
    <row r="52020">
      <c r="N52020" s="561" t="n"/>
    </row>
    <row r="52021">
      <c r="N52021" s="561" t="n"/>
    </row>
    <row r="52022">
      <c r="N52022" s="561" t="n"/>
    </row>
    <row r="52023">
      <c r="N52023" s="561" t="n"/>
    </row>
    <row r="52024">
      <c r="N52024" s="561" t="n"/>
    </row>
    <row r="52025">
      <c r="N52025" s="561" t="n"/>
    </row>
    <row r="52026">
      <c r="N52026" s="561" t="n"/>
    </row>
    <row r="52027">
      <c r="N52027" s="561" t="n"/>
    </row>
    <row r="52028">
      <c r="N52028" s="561" t="n"/>
    </row>
    <row r="52029">
      <c r="N52029" s="561" t="n"/>
    </row>
    <row r="52030">
      <c r="N52030" s="561" t="n"/>
    </row>
    <row r="52031">
      <c r="N52031" s="561" t="n"/>
    </row>
    <row r="52032">
      <c r="N52032" s="561" t="n"/>
    </row>
    <row r="52033">
      <c r="N52033" s="561" t="n"/>
    </row>
    <row r="52034">
      <c r="N52034" s="561" t="n"/>
    </row>
    <row r="52035">
      <c r="N52035" s="561" t="n"/>
    </row>
    <row r="52036">
      <c r="N52036" s="561" t="n"/>
    </row>
    <row r="52037">
      <c r="N52037" s="561" t="n"/>
    </row>
    <row r="52038">
      <c r="N52038" s="561" t="n"/>
    </row>
    <row r="52039">
      <c r="N52039" s="561" t="n"/>
    </row>
    <row r="52040">
      <c r="N52040" s="561" t="n"/>
    </row>
    <row r="52041">
      <c r="N52041" s="561" t="n"/>
    </row>
    <row r="52042">
      <c r="N52042" s="561" t="n"/>
    </row>
    <row r="52043">
      <c r="N52043" s="561" t="n"/>
    </row>
    <row r="52044">
      <c r="N52044" s="561" t="n"/>
    </row>
    <row r="52045">
      <c r="N52045" s="561" t="n"/>
    </row>
    <row r="52046">
      <c r="N52046" s="561" t="n"/>
    </row>
    <row r="52047">
      <c r="N52047" s="561" t="n"/>
    </row>
    <row r="52048">
      <c r="N52048" s="561" t="n"/>
    </row>
    <row r="52049">
      <c r="N52049" s="561" t="n"/>
    </row>
    <row r="52050">
      <c r="N52050" s="561" t="n"/>
    </row>
    <row r="52051">
      <c r="N52051" s="561" t="n"/>
    </row>
    <row r="52052">
      <c r="N52052" s="561" t="n"/>
    </row>
    <row r="52053">
      <c r="N52053" s="561" t="n"/>
    </row>
    <row r="52054">
      <c r="N52054" s="561" t="n"/>
    </row>
    <row r="52055">
      <c r="N52055" s="561" t="n"/>
    </row>
    <row r="52056">
      <c r="N52056" s="561" t="n"/>
    </row>
    <row r="52057">
      <c r="N52057" s="561" t="n"/>
    </row>
    <row r="52058">
      <c r="N52058" s="561" t="n"/>
    </row>
    <row r="52059">
      <c r="N52059" s="561" t="n"/>
    </row>
    <row r="52060">
      <c r="N52060" s="561" t="n"/>
    </row>
    <row r="52061">
      <c r="N52061" s="561" t="n"/>
    </row>
    <row r="52062">
      <c r="N52062" s="561" t="n"/>
    </row>
    <row r="52063">
      <c r="N52063" s="561" t="n"/>
    </row>
    <row r="52064">
      <c r="N52064" s="561" t="n"/>
    </row>
    <row r="52065">
      <c r="N52065" s="561" t="n"/>
    </row>
    <row r="52066">
      <c r="N52066" s="561" t="n"/>
    </row>
    <row r="52067">
      <c r="N52067" s="561" t="n"/>
    </row>
    <row r="52068">
      <c r="N52068" s="561" t="n"/>
    </row>
    <row r="52069">
      <c r="N52069" s="561" t="n"/>
    </row>
    <row r="52070">
      <c r="N52070" s="561" t="n"/>
    </row>
    <row r="52071">
      <c r="N52071" s="561" t="n"/>
    </row>
    <row r="52072">
      <c r="N52072" s="561" t="n"/>
    </row>
    <row r="52073">
      <c r="N52073" s="561" t="n"/>
    </row>
    <row r="52074">
      <c r="N52074" s="561" t="n"/>
    </row>
    <row r="52075">
      <c r="N52075" s="561" t="n"/>
    </row>
    <row r="52076">
      <c r="N52076" s="561" t="n"/>
    </row>
    <row r="52077">
      <c r="N52077" s="561" t="n"/>
    </row>
    <row r="52078">
      <c r="N52078" s="561" t="n"/>
    </row>
    <row r="52079">
      <c r="N52079" s="561" t="n"/>
    </row>
    <row r="52080">
      <c r="N52080" s="561" t="n"/>
    </row>
    <row r="52081">
      <c r="N52081" s="561" t="n"/>
    </row>
    <row r="52082">
      <c r="N52082" s="561" t="n"/>
    </row>
    <row r="52083">
      <c r="N52083" s="561" t="n"/>
    </row>
    <row r="52084">
      <c r="N52084" s="561" t="n"/>
    </row>
    <row r="52085">
      <c r="N52085" s="561" t="n"/>
    </row>
    <row r="52086">
      <c r="N52086" s="561" t="n"/>
    </row>
    <row r="52087">
      <c r="N52087" s="561" t="n"/>
    </row>
    <row r="52088">
      <c r="N52088" s="561" t="n"/>
    </row>
    <row r="52089">
      <c r="N52089" s="561" t="n"/>
    </row>
    <row r="52090">
      <c r="N52090" s="561" t="n"/>
    </row>
    <row r="52091">
      <c r="N52091" s="561" t="n"/>
    </row>
    <row r="52092">
      <c r="N52092" s="561" t="n"/>
    </row>
    <row r="52093">
      <c r="N52093" s="561" t="n"/>
    </row>
    <row r="52094">
      <c r="N52094" s="561" t="n"/>
    </row>
    <row r="52095">
      <c r="N52095" s="561" t="n"/>
    </row>
    <row r="52096">
      <c r="N52096" s="561" t="n"/>
    </row>
    <row r="52097">
      <c r="N52097" s="561" t="n"/>
    </row>
    <row r="52098">
      <c r="N52098" s="561" t="n"/>
    </row>
    <row r="52099">
      <c r="N52099" s="561" t="n"/>
    </row>
    <row r="52100">
      <c r="N52100" s="561" t="n"/>
    </row>
    <row r="52101">
      <c r="N52101" s="561" t="n"/>
    </row>
    <row r="52102">
      <c r="N52102" s="561" t="n"/>
    </row>
    <row r="52103">
      <c r="N52103" s="561" t="n"/>
    </row>
    <row r="52104">
      <c r="N52104" s="561" t="n"/>
    </row>
    <row r="52105">
      <c r="N52105" s="561" t="n"/>
    </row>
    <row r="52106">
      <c r="N52106" s="561" t="n"/>
    </row>
    <row r="52107">
      <c r="N52107" s="561" t="n"/>
    </row>
    <row r="52108">
      <c r="N52108" s="561" t="n"/>
    </row>
    <row r="52109">
      <c r="N52109" s="561" t="n"/>
    </row>
    <row r="52110">
      <c r="N52110" s="561" t="n"/>
    </row>
    <row r="52111">
      <c r="N52111" s="561" t="n"/>
    </row>
    <row r="52112">
      <c r="N52112" s="561" t="n"/>
    </row>
    <row r="52113">
      <c r="N52113" s="561" t="n"/>
    </row>
    <row r="52114">
      <c r="N52114" s="561" t="n"/>
    </row>
    <row r="52115">
      <c r="N52115" s="561" t="n"/>
    </row>
    <row r="52116">
      <c r="N52116" s="561" t="n"/>
    </row>
    <row r="52117">
      <c r="N52117" s="561" t="n"/>
    </row>
    <row r="52118">
      <c r="N52118" s="561" t="n"/>
    </row>
    <row r="52119">
      <c r="N52119" s="561" t="n"/>
    </row>
    <row r="52120">
      <c r="N52120" s="561" t="n"/>
    </row>
    <row r="52121">
      <c r="N52121" s="561" t="n"/>
    </row>
    <row r="52122">
      <c r="N52122" s="561" t="n"/>
    </row>
    <row r="52123">
      <c r="N52123" s="561" t="n"/>
    </row>
    <row r="52124">
      <c r="N52124" s="561" t="n"/>
    </row>
    <row r="52125">
      <c r="N52125" s="561" t="n"/>
    </row>
    <row r="52126">
      <c r="N52126" s="561" t="n"/>
    </row>
    <row r="52127">
      <c r="N52127" s="561" t="n"/>
    </row>
    <row r="52128">
      <c r="N52128" s="561" t="n"/>
    </row>
    <row r="52129">
      <c r="N52129" s="561" t="n"/>
    </row>
    <row r="52130">
      <c r="N52130" s="561" t="n"/>
    </row>
    <row r="52131">
      <c r="N52131" s="561" t="n"/>
    </row>
    <row r="52132">
      <c r="N52132" s="561" t="n"/>
    </row>
    <row r="52133">
      <c r="N52133" s="561" t="n"/>
    </row>
    <row r="52134">
      <c r="N52134" s="561" t="n"/>
    </row>
    <row r="52135">
      <c r="N52135" s="561" t="n"/>
    </row>
    <row r="52136">
      <c r="N52136" s="561" t="n"/>
    </row>
    <row r="52137">
      <c r="N52137" s="561" t="n"/>
    </row>
    <row r="52138">
      <c r="N52138" s="561" t="n"/>
    </row>
    <row r="52139">
      <c r="N52139" s="561" t="n"/>
    </row>
    <row r="52140">
      <c r="N52140" s="561" t="n"/>
    </row>
    <row r="52141">
      <c r="N52141" s="561" t="n"/>
    </row>
    <row r="52142">
      <c r="N52142" s="561" t="n"/>
    </row>
    <row r="52143">
      <c r="N52143" s="561" t="n"/>
    </row>
    <row r="52144">
      <c r="N52144" s="561" t="n"/>
    </row>
    <row r="52145">
      <c r="N52145" s="561" t="n"/>
    </row>
    <row r="52146">
      <c r="N52146" s="561" t="n"/>
    </row>
    <row r="52147">
      <c r="N52147" s="561" t="n"/>
    </row>
    <row r="52148">
      <c r="N52148" s="561" t="n"/>
    </row>
    <row r="52149">
      <c r="N52149" s="561" t="n"/>
    </row>
    <row r="52150">
      <c r="N52150" s="561" t="n"/>
    </row>
    <row r="52151">
      <c r="N52151" s="561" t="n"/>
    </row>
    <row r="52152">
      <c r="N52152" s="561" t="n"/>
    </row>
    <row r="52153">
      <c r="N52153" s="561" t="n"/>
    </row>
    <row r="52154">
      <c r="N52154" s="561" t="n"/>
    </row>
    <row r="52155">
      <c r="N52155" s="561" t="n"/>
    </row>
    <row r="52156">
      <c r="N52156" s="561" t="n"/>
    </row>
    <row r="52157">
      <c r="N52157" s="561" t="n"/>
    </row>
    <row r="52158">
      <c r="N52158" s="561" t="n"/>
    </row>
    <row r="52159">
      <c r="N52159" s="561" t="n"/>
    </row>
    <row r="52160">
      <c r="N52160" s="561" t="n"/>
    </row>
    <row r="52161">
      <c r="N52161" s="561" t="n"/>
    </row>
    <row r="52162">
      <c r="N52162" s="561" t="n"/>
    </row>
    <row r="52163">
      <c r="N52163" s="561" t="n"/>
    </row>
    <row r="52164">
      <c r="N52164" s="561" t="n"/>
    </row>
    <row r="52165">
      <c r="N52165" s="561" t="n"/>
    </row>
    <row r="52166">
      <c r="N52166" s="561" t="n"/>
    </row>
    <row r="52167">
      <c r="N52167" s="561" t="n"/>
    </row>
    <row r="52168">
      <c r="N52168" s="561" t="n"/>
    </row>
    <row r="52169">
      <c r="N52169" s="561" t="n"/>
    </row>
    <row r="52170">
      <c r="N52170" s="561" t="n"/>
    </row>
    <row r="52171">
      <c r="N52171" s="561" t="n"/>
    </row>
    <row r="52172">
      <c r="N52172" s="561" t="n"/>
    </row>
    <row r="52173">
      <c r="N52173" s="561" t="n"/>
    </row>
    <row r="52174">
      <c r="N52174" s="561" t="n"/>
    </row>
    <row r="52175">
      <c r="N52175" s="561" t="n"/>
    </row>
    <row r="52176">
      <c r="N52176" s="561" t="n"/>
    </row>
    <row r="52177">
      <c r="N52177" s="561" t="n"/>
    </row>
    <row r="52178">
      <c r="N52178" s="561" t="n"/>
    </row>
    <row r="52179">
      <c r="N52179" s="561" t="n"/>
    </row>
    <row r="52180">
      <c r="N52180" s="561" t="n"/>
    </row>
    <row r="52181">
      <c r="N52181" s="561" t="n"/>
    </row>
    <row r="52182">
      <c r="N52182" s="561" t="n"/>
    </row>
    <row r="52183">
      <c r="N52183" s="561" t="n"/>
    </row>
    <row r="52184">
      <c r="N52184" s="561" t="n"/>
    </row>
    <row r="52185">
      <c r="N52185" s="561" t="n"/>
    </row>
    <row r="52186">
      <c r="N52186" s="561" t="n"/>
    </row>
    <row r="52187">
      <c r="N52187" s="561" t="n"/>
    </row>
    <row r="52188">
      <c r="N52188" s="561" t="n"/>
    </row>
    <row r="52189">
      <c r="N52189" s="561" t="n"/>
    </row>
    <row r="52190">
      <c r="N52190" s="561" t="n"/>
    </row>
    <row r="52191">
      <c r="N52191" s="561" t="n"/>
    </row>
    <row r="52192">
      <c r="N52192" s="561" t="n"/>
    </row>
    <row r="52193">
      <c r="N52193" s="561" t="n"/>
    </row>
    <row r="52194">
      <c r="N52194" s="561" t="n"/>
    </row>
    <row r="52195">
      <c r="N52195" s="561" t="n"/>
    </row>
    <row r="52196">
      <c r="N52196" s="561" t="n"/>
    </row>
    <row r="52197">
      <c r="N52197" s="561" t="n"/>
    </row>
    <row r="52198">
      <c r="N52198" s="561" t="n"/>
    </row>
    <row r="52199">
      <c r="N52199" s="561" t="n"/>
    </row>
    <row r="52200">
      <c r="N52200" s="561" t="n"/>
    </row>
    <row r="52201">
      <c r="N52201" s="561" t="n"/>
    </row>
    <row r="52202">
      <c r="N52202" s="561" t="n"/>
    </row>
    <row r="52203">
      <c r="N52203" s="561" t="n"/>
    </row>
    <row r="52204">
      <c r="N52204" s="561" t="n"/>
    </row>
    <row r="52205">
      <c r="N52205" s="561" t="n"/>
    </row>
    <row r="52206">
      <c r="N52206" s="561" t="n"/>
    </row>
    <row r="52207">
      <c r="N52207" s="561" t="n"/>
    </row>
    <row r="52208">
      <c r="N52208" s="561" t="n"/>
    </row>
    <row r="52209">
      <c r="N52209" s="561" t="n"/>
    </row>
    <row r="52210">
      <c r="N52210" s="561" t="n"/>
    </row>
    <row r="52211">
      <c r="N52211" s="561" t="n"/>
    </row>
    <row r="52212">
      <c r="N52212" s="561" t="n"/>
    </row>
    <row r="52213">
      <c r="N52213" s="561" t="n"/>
    </row>
    <row r="52214">
      <c r="N52214" s="561" t="n"/>
    </row>
    <row r="52215">
      <c r="N52215" s="561" t="n"/>
    </row>
    <row r="52216">
      <c r="N52216" s="561" t="n"/>
    </row>
    <row r="52217">
      <c r="N52217" s="561" t="n"/>
    </row>
    <row r="52218">
      <c r="N52218" s="561" t="n"/>
    </row>
    <row r="52219">
      <c r="N52219" s="561" t="n"/>
    </row>
    <row r="52220">
      <c r="N52220" s="561" t="n"/>
    </row>
    <row r="52221">
      <c r="N52221" s="561" t="n"/>
    </row>
    <row r="52222">
      <c r="N52222" s="561" t="n"/>
    </row>
    <row r="52223">
      <c r="N52223" s="561" t="n"/>
    </row>
    <row r="52224">
      <c r="N52224" s="561" t="n"/>
    </row>
    <row r="52225">
      <c r="N52225" s="561" t="n"/>
    </row>
    <row r="52226">
      <c r="N52226" s="561" t="n"/>
    </row>
    <row r="52227">
      <c r="N52227" s="561" t="n"/>
    </row>
    <row r="52228">
      <c r="N52228" s="561" t="n"/>
    </row>
    <row r="52229">
      <c r="N52229" s="561" t="n"/>
    </row>
    <row r="52230">
      <c r="N52230" s="561" t="n"/>
    </row>
    <row r="52231">
      <c r="N52231" s="561" t="n"/>
    </row>
    <row r="52232">
      <c r="N52232" s="561" t="n"/>
    </row>
    <row r="52233">
      <c r="N52233" s="561" t="n"/>
    </row>
    <row r="52234">
      <c r="N52234" s="561" t="n"/>
    </row>
    <row r="52235">
      <c r="N52235" s="561" t="n"/>
    </row>
    <row r="52236">
      <c r="N52236" s="561" t="n"/>
    </row>
    <row r="52237">
      <c r="N52237" s="561" t="n"/>
    </row>
    <row r="52238">
      <c r="N52238" s="561" t="n"/>
    </row>
    <row r="52239">
      <c r="N52239" s="561" t="n"/>
    </row>
    <row r="52240">
      <c r="N52240" s="561" t="n"/>
    </row>
    <row r="52241">
      <c r="N52241" s="561" t="n"/>
    </row>
    <row r="52242">
      <c r="N52242" s="561" t="n"/>
    </row>
    <row r="52243">
      <c r="N52243" s="561" t="n"/>
    </row>
    <row r="52244">
      <c r="N52244" s="561" t="n"/>
    </row>
    <row r="52245">
      <c r="N52245" s="561" t="n"/>
    </row>
    <row r="52246">
      <c r="N52246" s="561" t="n"/>
    </row>
    <row r="52247">
      <c r="N52247" s="561" t="n"/>
    </row>
    <row r="52248">
      <c r="N52248" s="561" t="n"/>
    </row>
    <row r="52249">
      <c r="N52249" s="561" t="n"/>
    </row>
    <row r="52250">
      <c r="N52250" s="561" t="n"/>
    </row>
    <row r="52251">
      <c r="N52251" s="561" t="n"/>
    </row>
    <row r="52252">
      <c r="N52252" s="561" t="n"/>
    </row>
    <row r="52253">
      <c r="N52253" s="561" t="n"/>
    </row>
    <row r="52254">
      <c r="N52254" s="561" t="n"/>
    </row>
    <row r="52255">
      <c r="N52255" s="561" t="n"/>
    </row>
    <row r="52256">
      <c r="N52256" s="561" t="n"/>
    </row>
    <row r="52257">
      <c r="N52257" s="561" t="n"/>
    </row>
    <row r="52258">
      <c r="N52258" s="561" t="n"/>
    </row>
    <row r="52259">
      <c r="N52259" s="561" t="n"/>
    </row>
    <row r="52260">
      <c r="N52260" s="561" t="n"/>
    </row>
    <row r="52261">
      <c r="N52261" s="561" t="n"/>
    </row>
    <row r="52262">
      <c r="N52262" s="561" t="n"/>
    </row>
    <row r="52263">
      <c r="N52263" s="561" t="n"/>
    </row>
    <row r="52264">
      <c r="N52264" s="561" t="n"/>
    </row>
    <row r="52265">
      <c r="N52265" s="561" t="n"/>
    </row>
    <row r="52266">
      <c r="N52266" s="561" t="n"/>
    </row>
    <row r="52267">
      <c r="N52267" s="561" t="n"/>
    </row>
    <row r="52268">
      <c r="N52268" s="561" t="n"/>
    </row>
    <row r="52269">
      <c r="N52269" s="561" t="n"/>
    </row>
    <row r="52270">
      <c r="N52270" s="561" t="n"/>
    </row>
    <row r="52271">
      <c r="N52271" s="561" t="n"/>
    </row>
    <row r="52272">
      <c r="N52272" s="561" t="n"/>
    </row>
    <row r="52273">
      <c r="N52273" s="561" t="n"/>
    </row>
    <row r="52274">
      <c r="N52274" s="561" t="n"/>
    </row>
    <row r="52275">
      <c r="N52275" s="561" t="n"/>
    </row>
    <row r="52276">
      <c r="N52276" s="561" t="n"/>
    </row>
    <row r="52277">
      <c r="N52277" s="561" t="n"/>
    </row>
    <row r="52278">
      <c r="N52278" s="561" t="n"/>
    </row>
    <row r="52279">
      <c r="N52279" s="561" t="n"/>
    </row>
    <row r="52280">
      <c r="N52280" s="561" t="n"/>
    </row>
    <row r="52281">
      <c r="N52281" s="561" t="n"/>
    </row>
    <row r="52282">
      <c r="N52282" s="561" t="n"/>
    </row>
    <row r="52283">
      <c r="N52283" s="561" t="n"/>
    </row>
    <row r="52284">
      <c r="N52284" s="561" t="n"/>
    </row>
    <row r="52285">
      <c r="N52285" s="561" t="n"/>
    </row>
    <row r="52286">
      <c r="N52286" s="561" t="n"/>
    </row>
    <row r="52287">
      <c r="N52287" s="561" t="n"/>
    </row>
    <row r="52288">
      <c r="N52288" s="561" t="n"/>
    </row>
    <row r="52289">
      <c r="N52289" s="561" t="n"/>
    </row>
    <row r="52290">
      <c r="N52290" s="561" t="n"/>
    </row>
    <row r="52291">
      <c r="N52291" s="561" t="n"/>
    </row>
    <row r="52292">
      <c r="N52292" s="561" t="n"/>
    </row>
    <row r="52293">
      <c r="N52293" s="561" t="n"/>
    </row>
    <row r="52294">
      <c r="N52294" s="561" t="n"/>
    </row>
    <row r="52295">
      <c r="N52295" s="561" t="n"/>
    </row>
    <row r="52296">
      <c r="N52296" s="561" t="n"/>
    </row>
    <row r="52297">
      <c r="N52297" s="561" t="n"/>
    </row>
    <row r="52298">
      <c r="N52298" s="561" t="n"/>
    </row>
    <row r="52299">
      <c r="N52299" s="561" t="n"/>
    </row>
    <row r="52300">
      <c r="N52300" s="561" t="n"/>
    </row>
    <row r="52301">
      <c r="N52301" s="561" t="n"/>
    </row>
    <row r="52302">
      <c r="N52302" s="561" t="n"/>
    </row>
    <row r="52303">
      <c r="N52303" s="561" t="n"/>
    </row>
    <row r="52304">
      <c r="N52304" s="561" t="n"/>
    </row>
    <row r="52305">
      <c r="N52305" s="561" t="n"/>
    </row>
    <row r="52306">
      <c r="N52306" s="561" t="n"/>
    </row>
    <row r="52307">
      <c r="N52307" s="561" t="n"/>
    </row>
    <row r="52308">
      <c r="N52308" s="561" t="n"/>
    </row>
    <row r="52309">
      <c r="N52309" s="561" t="n"/>
    </row>
    <row r="52310">
      <c r="N52310" s="561" t="n"/>
    </row>
    <row r="52311">
      <c r="N52311" s="561" t="n"/>
    </row>
    <row r="52312">
      <c r="N52312" s="561" t="n"/>
    </row>
    <row r="52313">
      <c r="N52313" s="561" t="n"/>
    </row>
    <row r="52314">
      <c r="N52314" s="561" t="n"/>
    </row>
    <row r="52315">
      <c r="N52315" s="561" t="n"/>
    </row>
    <row r="52316">
      <c r="N52316" s="561" t="n"/>
    </row>
    <row r="52317">
      <c r="N52317" s="561" t="n"/>
    </row>
    <row r="52318">
      <c r="N52318" s="561" t="n"/>
    </row>
    <row r="52319">
      <c r="N52319" s="561" t="n"/>
    </row>
    <row r="52320">
      <c r="N52320" s="561" t="n"/>
    </row>
    <row r="52321">
      <c r="N52321" s="561" t="n"/>
    </row>
    <row r="52322">
      <c r="N52322" s="561" t="n"/>
    </row>
    <row r="52323">
      <c r="N52323" s="561" t="n"/>
    </row>
    <row r="52324">
      <c r="N52324" s="561" t="n"/>
    </row>
    <row r="52325">
      <c r="N52325" s="561" t="n"/>
    </row>
    <row r="52326">
      <c r="N52326" s="561" t="n"/>
    </row>
    <row r="52327">
      <c r="N52327" s="561" t="n"/>
    </row>
    <row r="52328">
      <c r="N52328" s="561" t="n"/>
    </row>
    <row r="52329">
      <c r="N52329" s="561" t="n"/>
    </row>
    <row r="52330">
      <c r="N52330" s="561" t="n"/>
    </row>
    <row r="52331">
      <c r="N52331" s="561" t="n"/>
    </row>
    <row r="52332">
      <c r="N52332" s="561" t="n"/>
    </row>
    <row r="52333">
      <c r="N52333" s="561" t="n"/>
    </row>
    <row r="52334">
      <c r="N52334" s="561" t="n"/>
    </row>
    <row r="52335">
      <c r="N52335" s="561" t="n"/>
    </row>
    <row r="52336">
      <c r="N52336" s="561" t="n"/>
    </row>
    <row r="52337">
      <c r="N52337" s="561" t="n"/>
    </row>
    <row r="52338">
      <c r="N52338" s="561" t="n"/>
    </row>
    <row r="52339">
      <c r="N52339" s="561" t="n"/>
    </row>
    <row r="52340">
      <c r="N52340" s="561" t="n"/>
    </row>
    <row r="52341">
      <c r="N52341" s="561" t="n"/>
    </row>
    <row r="52342">
      <c r="N52342" s="561" t="n"/>
    </row>
    <row r="52343">
      <c r="N52343" s="561" t="n"/>
    </row>
    <row r="52344">
      <c r="N52344" s="561" t="n"/>
    </row>
    <row r="52345">
      <c r="N52345" s="561" t="n"/>
    </row>
    <row r="52346">
      <c r="N52346" s="561" t="n"/>
    </row>
    <row r="52347">
      <c r="N52347" s="561" t="n"/>
    </row>
    <row r="52348">
      <c r="N52348" s="561" t="n"/>
    </row>
    <row r="52349">
      <c r="N52349" s="561" t="n"/>
    </row>
    <row r="52350">
      <c r="N52350" s="561" t="n"/>
    </row>
    <row r="52351">
      <c r="N52351" s="561" t="n"/>
    </row>
    <row r="52352">
      <c r="N52352" s="561" t="n"/>
    </row>
    <row r="52353">
      <c r="N52353" s="561" t="n"/>
    </row>
    <row r="52354">
      <c r="N52354" s="561" t="n"/>
    </row>
    <row r="52355">
      <c r="N52355" s="561" t="n"/>
    </row>
    <row r="52356">
      <c r="N52356" s="561" t="n"/>
    </row>
    <row r="52357">
      <c r="N52357" s="561" t="n"/>
    </row>
    <row r="52358">
      <c r="N52358" s="561" t="n"/>
    </row>
    <row r="52359">
      <c r="N52359" s="561" t="n"/>
    </row>
    <row r="52360">
      <c r="N52360" s="561" t="n"/>
    </row>
    <row r="52361">
      <c r="N52361" s="561" t="n"/>
    </row>
    <row r="52362">
      <c r="N52362" s="561" t="n"/>
    </row>
    <row r="52363">
      <c r="N52363" s="561" t="n"/>
    </row>
    <row r="52364">
      <c r="N52364" s="561" t="n"/>
    </row>
    <row r="52365">
      <c r="N52365" s="561" t="n"/>
    </row>
    <row r="52366">
      <c r="N52366" s="561" t="n"/>
    </row>
    <row r="52367">
      <c r="N52367" s="561" t="n"/>
    </row>
    <row r="52368">
      <c r="N52368" s="561" t="n"/>
    </row>
    <row r="52369">
      <c r="N52369" s="561" t="n"/>
    </row>
    <row r="52370">
      <c r="N52370" s="561" t="n"/>
    </row>
    <row r="52371">
      <c r="N52371" s="561" t="n"/>
    </row>
    <row r="52372">
      <c r="N52372" s="561" t="n"/>
    </row>
    <row r="52373">
      <c r="N52373" s="561" t="n"/>
    </row>
    <row r="52374">
      <c r="N52374" s="561" t="n"/>
    </row>
    <row r="52375">
      <c r="N52375" s="561" t="n"/>
    </row>
    <row r="52376">
      <c r="N52376" s="561" t="n"/>
    </row>
    <row r="52377">
      <c r="N52377" s="561" t="n"/>
    </row>
    <row r="52378">
      <c r="N52378" s="561" t="n"/>
    </row>
    <row r="52379">
      <c r="N52379" s="561" t="n"/>
    </row>
    <row r="52380">
      <c r="N52380" s="561" t="n"/>
    </row>
    <row r="52381">
      <c r="N52381" s="561" t="n"/>
    </row>
    <row r="52382">
      <c r="N52382" s="561" t="n"/>
    </row>
    <row r="52383">
      <c r="N52383" s="561" t="n"/>
    </row>
    <row r="52384">
      <c r="N52384" s="561" t="n"/>
    </row>
    <row r="52385">
      <c r="N52385" s="561" t="n"/>
    </row>
    <row r="52386">
      <c r="N52386" s="561" t="n"/>
    </row>
    <row r="52387">
      <c r="N52387" s="561" t="n"/>
    </row>
    <row r="52388">
      <c r="N52388" s="561" t="n"/>
    </row>
    <row r="52389">
      <c r="N52389" s="561" t="n"/>
    </row>
    <row r="52390">
      <c r="N52390" s="561" t="n"/>
    </row>
    <row r="52391">
      <c r="N52391" s="561" t="n"/>
    </row>
    <row r="52392">
      <c r="N52392" s="561" t="n"/>
    </row>
    <row r="52393">
      <c r="N52393" s="561" t="n"/>
    </row>
    <row r="52394">
      <c r="N52394" s="561" t="n"/>
    </row>
    <row r="52395">
      <c r="N52395" s="561" t="n"/>
    </row>
    <row r="52396">
      <c r="N52396" s="561" t="n"/>
    </row>
    <row r="52397">
      <c r="N52397" s="561" t="n"/>
    </row>
    <row r="52398">
      <c r="N52398" s="561" t="n"/>
    </row>
    <row r="52399">
      <c r="N52399" s="561" t="n"/>
    </row>
    <row r="52400">
      <c r="N52400" s="561" t="n"/>
    </row>
    <row r="52401">
      <c r="N52401" s="561" t="n"/>
    </row>
    <row r="52402">
      <c r="N52402" s="561" t="n"/>
    </row>
    <row r="52403">
      <c r="N52403" s="561" t="n"/>
    </row>
    <row r="52404">
      <c r="N52404" s="561" t="n"/>
    </row>
    <row r="52405">
      <c r="N52405" s="561" t="n"/>
    </row>
    <row r="52406">
      <c r="N52406" s="561" t="n"/>
    </row>
    <row r="52407">
      <c r="N52407" s="561" t="n"/>
    </row>
    <row r="52408">
      <c r="N52408" s="561" t="n"/>
    </row>
    <row r="52409">
      <c r="N52409" s="561" t="n"/>
    </row>
    <row r="52410">
      <c r="N52410" s="561" t="n"/>
    </row>
    <row r="52411">
      <c r="N52411" s="561" t="n"/>
    </row>
    <row r="52412">
      <c r="N52412" s="561" t="n"/>
    </row>
    <row r="52413">
      <c r="N52413" s="561" t="n"/>
    </row>
    <row r="52414">
      <c r="N52414" s="561" t="n"/>
    </row>
    <row r="52415">
      <c r="N52415" s="561" t="n"/>
    </row>
    <row r="52416">
      <c r="N52416" s="561" t="n"/>
    </row>
    <row r="52417">
      <c r="N52417" s="561" t="n"/>
    </row>
    <row r="52418">
      <c r="N52418" s="561" t="n"/>
    </row>
    <row r="52419">
      <c r="N52419" s="561" t="n"/>
    </row>
    <row r="52420">
      <c r="N52420" s="561" t="n"/>
    </row>
    <row r="52421">
      <c r="N52421" s="561" t="n"/>
    </row>
    <row r="52422">
      <c r="N52422" s="561" t="n"/>
    </row>
    <row r="52423">
      <c r="N52423" s="561" t="n"/>
    </row>
    <row r="52424">
      <c r="N52424" s="561" t="n"/>
    </row>
    <row r="52425">
      <c r="N52425" s="561" t="n"/>
    </row>
    <row r="52426">
      <c r="N52426" s="561" t="n"/>
    </row>
    <row r="52427">
      <c r="N52427" s="561" t="n"/>
    </row>
    <row r="52428">
      <c r="N52428" s="561" t="n"/>
    </row>
    <row r="52429">
      <c r="N52429" s="561" t="n"/>
    </row>
    <row r="52430">
      <c r="N52430" s="561" t="n"/>
    </row>
    <row r="52431">
      <c r="N52431" s="561" t="n"/>
    </row>
    <row r="52432">
      <c r="N52432" s="561" t="n"/>
    </row>
    <row r="52433">
      <c r="N52433" s="561" t="n"/>
    </row>
    <row r="52434">
      <c r="N52434" s="561" t="n"/>
    </row>
    <row r="52435">
      <c r="N52435" s="561" t="n"/>
    </row>
    <row r="52436">
      <c r="N52436" s="561" t="n"/>
    </row>
    <row r="52437">
      <c r="N52437" s="561" t="n"/>
    </row>
    <row r="52438">
      <c r="N52438" s="561" t="n"/>
    </row>
    <row r="52439">
      <c r="N52439" s="561" t="n"/>
    </row>
    <row r="52440">
      <c r="N52440" s="561" t="n"/>
    </row>
    <row r="52441">
      <c r="N52441" s="561" t="n"/>
    </row>
    <row r="52442">
      <c r="N52442" s="561" t="n"/>
    </row>
    <row r="52443">
      <c r="N52443" s="561" t="n"/>
    </row>
    <row r="52444">
      <c r="N52444" s="561" t="n"/>
    </row>
    <row r="52445">
      <c r="N52445" s="561" t="n"/>
    </row>
    <row r="52446">
      <c r="N52446" s="561" t="n"/>
    </row>
    <row r="52447">
      <c r="N52447" s="561" t="n"/>
    </row>
    <row r="52448">
      <c r="N52448" s="561" t="n"/>
    </row>
    <row r="52449">
      <c r="N52449" s="561" t="n"/>
    </row>
    <row r="52450">
      <c r="N52450" s="561" t="n"/>
    </row>
    <row r="52451">
      <c r="N52451" s="561" t="n"/>
    </row>
    <row r="52452">
      <c r="N52452" s="561" t="n"/>
    </row>
    <row r="52453">
      <c r="N52453" s="561" t="n"/>
    </row>
    <row r="52454">
      <c r="N52454" s="561" t="n"/>
    </row>
    <row r="52455">
      <c r="N52455" s="561" t="n"/>
    </row>
    <row r="52456">
      <c r="N52456" s="561" t="n"/>
    </row>
    <row r="52457">
      <c r="N52457" s="561" t="n"/>
    </row>
    <row r="52458">
      <c r="N52458" s="561" t="n"/>
    </row>
    <row r="52459">
      <c r="N52459" s="561" t="n"/>
    </row>
    <row r="52460">
      <c r="N52460" s="561" t="n"/>
    </row>
    <row r="52461">
      <c r="N52461" s="561" t="n"/>
    </row>
    <row r="52462">
      <c r="N52462" s="561" t="n"/>
    </row>
    <row r="52463">
      <c r="N52463" s="561" t="n"/>
    </row>
    <row r="52464">
      <c r="N52464" s="561" t="n"/>
    </row>
    <row r="52465">
      <c r="N52465" s="561" t="n"/>
    </row>
    <row r="52466">
      <c r="N52466" s="561" t="n"/>
    </row>
    <row r="52467">
      <c r="N52467" s="561" t="n"/>
    </row>
    <row r="52468">
      <c r="N52468" s="561" t="n"/>
    </row>
    <row r="52469">
      <c r="N52469" s="561" t="n"/>
    </row>
    <row r="52470">
      <c r="N52470" s="561" t="n"/>
    </row>
    <row r="52471">
      <c r="N52471" s="561" t="n"/>
    </row>
    <row r="52472">
      <c r="N52472" s="561" t="n"/>
    </row>
    <row r="52473">
      <c r="N52473" s="561" t="n"/>
    </row>
    <row r="52474">
      <c r="N52474" s="561" t="n"/>
    </row>
    <row r="52475">
      <c r="N52475" s="561" t="n"/>
    </row>
    <row r="52476">
      <c r="N52476" s="561" t="n"/>
    </row>
    <row r="52477">
      <c r="N52477" s="561" t="n"/>
    </row>
    <row r="52478">
      <c r="N52478" s="561" t="n"/>
    </row>
    <row r="52479">
      <c r="N52479" s="561" t="n"/>
    </row>
    <row r="52480">
      <c r="N52480" s="561" t="n"/>
    </row>
    <row r="52481">
      <c r="N52481" s="561" t="n"/>
    </row>
    <row r="52482">
      <c r="N52482" s="561" t="n"/>
    </row>
    <row r="52483">
      <c r="N52483" s="561" t="n"/>
    </row>
    <row r="52484">
      <c r="N52484" s="561" t="n"/>
    </row>
    <row r="52485">
      <c r="N52485" s="561" t="n"/>
    </row>
    <row r="52486">
      <c r="N52486" s="561" t="n"/>
    </row>
    <row r="52487">
      <c r="N52487" s="561" t="n"/>
    </row>
    <row r="52488">
      <c r="N52488" s="561" t="n"/>
    </row>
    <row r="52489">
      <c r="N52489" s="561" t="n"/>
    </row>
    <row r="52490">
      <c r="N52490" s="561" t="n"/>
    </row>
    <row r="52491">
      <c r="N52491" s="561" t="n"/>
    </row>
    <row r="52492">
      <c r="N52492" s="561" t="n"/>
    </row>
    <row r="52493">
      <c r="N52493" s="561" t="n"/>
    </row>
    <row r="52494">
      <c r="N52494" s="561" t="n"/>
    </row>
    <row r="52495">
      <c r="N52495" s="561" t="n"/>
    </row>
    <row r="52496">
      <c r="N52496" s="561" t="n"/>
    </row>
    <row r="52497">
      <c r="N52497" s="561" t="n"/>
    </row>
    <row r="52498">
      <c r="N52498" s="561" t="n"/>
    </row>
    <row r="52499">
      <c r="N52499" s="561" t="n"/>
    </row>
    <row r="52500">
      <c r="N52500" s="561" t="n"/>
    </row>
    <row r="52501">
      <c r="N52501" s="561" t="n"/>
    </row>
    <row r="52502">
      <c r="N52502" s="561" t="n"/>
    </row>
    <row r="52503">
      <c r="N52503" s="561" t="n"/>
    </row>
    <row r="52504">
      <c r="N52504" s="561" t="n"/>
    </row>
    <row r="52505">
      <c r="N52505" s="561" t="n"/>
    </row>
    <row r="52506">
      <c r="N52506" s="561" t="n"/>
    </row>
    <row r="52507">
      <c r="N52507" s="561" t="n"/>
    </row>
    <row r="52508">
      <c r="N52508" s="561" t="n"/>
    </row>
    <row r="52509">
      <c r="N52509" s="561" t="n"/>
    </row>
    <row r="52510">
      <c r="N52510" s="561" t="n"/>
    </row>
    <row r="52511">
      <c r="N52511" s="561" t="n"/>
    </row>
    <row r="52512">
      <c r="N52512" s="561" t="n"/>
    </row>
    <row r="52513">
      <c r="N52513" s="561" t="n"/>
    </row>
    <row r="52514">
      <c r="N52514" s="561" t="n"/>
    </row>
    <row r="52515">
      <c r="N52515" s="561" t="n"/>
    </row>
    <row r="52516">
      <c r="N52516" s="561" t="n"/>
    </row>
    <row r="52517">
      <c r="N52517" s="561" t="n"/>
    </row>
    <row r="52518">
      <c r="N52518" s="561" t="n"/>
    </row>
    <row r="52519">
      <c r="N52519" s="561" t="n"/>
    </row>
    <row r="52520">
      <c r="N52520" s="561" t="n"/>
    </row>
    <row r="52521">
      <c r="N52521" s="561" t="n"/>
    </row>
    <row r="52522">
      <c r="N52522" s="561" t="n"/>
    </row>
    <row r="52523">
      <c r="N52523" s="561" t="n"/>
    </row>
    <row r="52524">
      <c r="N52524" s="561" t="n"/>
    </row>
    <row r="52525">
      <c r="N52525" s="561" t="n"/>
    </row>
    <row r="52526">
      <c r="N52526" s="561" t="n"/>
    </row>
    <row r="52527">
      <c r="N52527" s="561" t="n"/>
    </row>
    <row r="52528">
      <c r="N52528" s="561" t="n"/>
    </row>
    <row r="52529">
      <c r="N52529" s="561" t="n"/>
    </row>
    <row r="52530">
      <c r="N52530" s="561" t="n"/>
    </row>
    <row r="52531">
      <c r="N52531" s="561" t="n"/>
    </row>
    <row r="52532">
      <c r="N52532" s="561" t="n"/>
    </row>
    <row r="52533">
      <c r="N52533" s="561" t="n"/>
    </row>
    <row r="52534">
      <c r="N52534" s="561" t="n"/>
    </row>
    <row r="52535">
      <c r="N52535" s="561" t="n"/>
    </row>
    <row r="52536">
      <c r="N52536" s="561" t="n"/>
    </row>
    <row r="52537">
      <c r="N52537" s="561" t="n"/>
    </row>
    <row r="52538">
      <c r="N52538" s="561" t="n"/>
    </row>
    <row r="52539">
      <c r="N52539" s="561" t="n"/>
    </row>
    <row r="52540">
      <c r="N52540" s="561" t="n"/>
    </row>
    <row r="52541">
      <c r="N52541" s="561" t="n"/>
    </row>
    <row r="52542">
      <c r="N52542" s="561" t="n"/>
    </row>
    <row r="52543">
      <c r="N52543" s="561" t="n"/>
    </row>
    <row r="52544">
      <c r="N52544" s="561" t="n"/>
    </row>
    <row r="52545">
      <c r="N52545" s="561" t="n"/>
    </row>
    <row r="52546">
      <c r="N52546" s="561" t="n"/>
    </row>
    <row r="52547">
      <c r="N52547" s="561" t="n"/>
    </row>
    <row r="52548">
      <c r="N52548" s="561" t="n"/>
    </row>
    <row r="52549">
      <c r="N52549" s="561" t="n"/>
    </row>
    <row r="52550">
      <c r="N52550" s="561" t="n"/>
    </row>
    <row r="52551">
      <c r="N52551" s="561" t="n"/>
    </row>
    <row r="52552">
      <c r="N52552" s="561" t="n"/>
    </row>
    <row r="52553">
      <c r="N52553" s="561" t="n"/>
    </row>
    <row r="52554">
      <c r="N52554" s="561" t="n"/>
    </row>
    <row r="52555">
      <c r="N52555" s="561" t="n"/>
    </row>
    <row r="52556">
      <c r="N52556" s="561" t="n"/>
    </row>
    <row r="52557">
      <c r="N52557" s="561" t="n"/>
    </row>
    <row r="52558">
      <c r="N52558" s="561" t="n"/>
    </row>
    <row r="52559">
      <c r="N52559" s="561" t="n"/>
    </row>
    <row r="52560">
      <c r="N52560" s="561" t="n"/>
    </row>
    <row r="52561">
      <c r="N52561" s="561" t="n"/>
    </row>
    <row r="52562">
      <c r="N52562" s="561" t="n"/>
    </row>
    <row r="52563">
      <c r="N52563" s="561" t="n"/>
    </row>
    <row r="52564">
      <c r="N52564" s="561" t="n"/>
    </row>
    <row r="52565">
      <c r="N52565" s="561" t="n"/>
    </row>
    <row r="52566">
      <c r="N52566" s="561" t="n"/>
    </row>
    <row r="52567">
      <c r="N52567" s="561" t="n"/>
    </row>
    <row r="52568">
      <c r="N52568" s="561" t="n"/>
    </row>
    <row r="52569">
      <c r="N52569" s="561" t="n"/>
    </row>
    <row r="52570">
      <c r="N52570" s="561" t="n"/>
    </row>
    <row r="52571">
      <c r="N52571" s="561" t="n"/>
    </row>
    <row r="52572">
      <c r="N52572" s="561" t="n"/>
    </row>
    <row r="52573">
      <c r="N52573" s="561" t="n"/>
    </row>
    <row r="52574">
      <c r="N52574" s="561" t="n"/>
    </row>
    <row r="52575">
      <c r="N52575" s="561" t="n"/>
    </row>
    <row r="52576">
      <c r="N52576" s="561" t="n"/>
    </row>
    <row r="52577">
      <c r="N52577" s="561" t="n"/>
    </row>
    <row r="52578">
      <c r="N52578" s="561" t="n"/>
    </row>
    <row r="52579">
      <c r="N52579" s="561" t="n"/>
    </row>
    <row r="52580">
      <c r="N52580" s="561" t="n"/>
    </row>
    <row r="52581">
      <c r="N52581" s="561" t="n"/>
    </row>
    <row r="52582">
      <c r="N52582" s="561" t="n"/>
    </row>
    <row r="52583">
      <c r="N52583" s="561" t="n"/>
    </row>
    <row r="52584">
      <c r="N52584" s="561" t="n"/>
    </row>
    <row r="52585">
      <c r="N52585" s="561" t="n"/>
    </row>
    <row r="52586">
      <c r="N52586" s="561" t="n"/>
    </row>
    <row r="52587">
      <c r="N52587" s="561" t="n"/>
    </row>
    <row r="52588">
      <c r="N52588" s="561" t="n"/>
    </row>
    <row r="52589">
      <c r="N52589" s="561" t="n"/>
    </row>
    <row r="52590">
      <c r="N52590" s="561" t="n"/>
    </row>
    <row r="52591">
      <c r="N52591" s="561" t="n"/>
    </row>
    <row r="52592">
      <c r="N52592" s="561" t="n"/>
    </row>
    <row r="52593">
      <c r="N52593" s="561" t="n"/>
    </row>
    <row r="52594">
      <c r="N52594" s="561" t="n"/>
    </row>
    <row r="52595">
      <c r="N52595" s="561" t="n"/>
    </row>
    <row r="52596">
      <c r="N52596" s="561" t="n"/>
    </row>
    <row r="52597">
      <c r="N52597" s="561" t="n"/>
    </row>
    <row r="52598">
      <c r="N52598" s="561" t="n"/>
    </row>
    <row r="52599">
      <c r="N52599" s="561" t="n"/>
    </row>
    <row r="52600">
      <c r="N52600" s="561" t="n"/>
    </row>
    <row r="52601">
      <c r="N52601" s="561" t="n"/>
    </row>
    <row r="52602">
      <c r="N52602" s="561" t="n"/>
    </row>
    <row r="52603">
      <c r="N52603" s="561" t="n"/>
    </row>
    <row r="52604">
      <c r="N52604" s="561" t="n"/>
    </row>
    <row r="52605">
      <c r="N52605" s="561" t="n"/>
    </row>
    <row r="52606">
      <c r="N52606" s="561" t="n"/>
    </row>
    <row r="52607">
      <c r="N52607" s="561" t="n"/>
    </row>
    <row r="52608">
      <c r="N52608" s="561" t="n"/>
    </row>
    <row r="52609">
      <c r="N52609" s="561" t="n"/>
    </row>
    <row r="52610">
      <c r="N52610" s="561" t="n"/>
    </row>
    <row r="52611">
      <c r="N52611" s="561" t="n"/>
    </row>
    <row r="52612">
      <c r="N52612" s="561" t="n"/>
    </row>
    <row r="52613">
      <c r="N52613" s="561" t="n"/>
    </row>
    <row r="52614">
      <c r="N52614" s="561" t="n"/>
    </row>
    <row r="52615">
      <c r="N52615" s="561" t="n"/>
    </row>
    <row r="52616">
      <c r="N52616" s="561" t="n"/>
    </row>
    <row r="52617">
      <c r="N52617" s="561" t="n"/>
    </row>
    <row r="52618">
      <c r="N52618" s="561" t="n"/>
    </row>
    <row r="52619">
      <c r="N52619" s="561" t="n"/>
    </row>
    <row r="52620">
      <c r="N52620" s="561" t="n"/>
    </row>
    <row r="52621">
      <c r="N52621" s="561" t="n"/>
    </row>
    <row r="52622">
      <c r="N52622" s="561" t="n"/>
    </row>
    <row r="52623">
      <c r="N52623" s="561" t="n"/>
    </row>
    <row r="52624">
      <c r="N52624" s="561" t="n"/>
    </row>
    <row r="52625">
      <c r="N52625" s="561" t="n"/>
    </row>
    <row r="52626">
      <c r="N52626" s="561" t="n"/>
    </row>
    <row r="52627">
      <c r="N52627" s="561" t="n"/>
    </row>
    <row r="52628">
      <c r="N52628" s="561" t="n"/>
    </row>
    <row r="52629">
      <c r="N52629" s="561" t="n"/>
    </row>
    <row r="52630">
      <c r="N52630" s="561" t="n"/>
    </row>
    <row r="52631">
      <c r="N52631" s="561" t="n"/>
    </row>
    <row r="52632">
      <c r="N52632" s="561" t="n"/>
    </row>
    <row r="52633">
      <c r="N52633" s="561" t="n"/>
    </row>
    <row r="52634">
      <c r="N52634" s="561" t="n"/>
    </row>
    <row r="52635">
      <c r="N52635" s="561" t="n"/>
    </row>
    <row r="52636">
      <c r="N52636" s="561" t="n"/>
    </row>
    <row r="52637">
      <c r="N52637" s="561" t="n"/>
    </row>
    <row r="52638">
      <c r="N52638" s="561" t="n"/>
    </row>
    <row r="52639">
      <c r="N52639" s="561" t="n"/>
    </row>
    <row r="52640">
      <c r="N52640" s="561" t="n"/>
    </row>
    <row r="52641">
      <c r="N52641" s="561" t="n"/>
    </row>
    <row r="52642">
      <c r="N52642" s="561" t="n"/>
    </row>
    <row r="52643">
      <c r="N52643" s="561" t="n"/>
    </row>
    <row r="52644">
      <c r="N52644" s="561" t="n"/>
    </row>
    <row r="52645">
      <c r="N52645" s="561" t="n"/>
    </row>
    <row r="52646">
      <c r="N52646" s="561" t="n"/>
    </row>
    <row r="52647">
      <c r="N52647" s="561" t="n"/>
    </row>
    <row r="52648">
      <c r="N52648" s="561" t="n"/>
    </row>
    <row r="52649">
      <c r="N52649" s="561" t="n"/>
    </row>
    <row r="52650">
      <c r="N52650" s="561" t="n"/>
    </row>
    <row r="52651">
      <c r="N52651" s="561" t="n"/>
    </row>
    <row r="52652">
      <c r="N52652" s="561" t="n"/>
    </row>
    <row r="52653">
      <c r="N52653" s="561" t="n"/>
    </row>
    <row r="52654">
      <c r="N52654" s="561" t="n"/>
    </row>
    <row r="52655">
      <c r="N52655" s="561" t="n"/>
    </row>
    <row r="52656">
      <c r="N52656" s="561" t="n"/>
    </row>
    <row r="52657">
      <c r="N52657" s="561" t="n"/>
    </row>
    <row r="52658">
      <c r="N52658" s="561" t="n"/>
    </row>
    <row r="52659">
      <c r="N52659" s="561" t="n"/>
    </row>
    <row r="52660">
      <c r="N52660" s="561" t="n"/>
    </row>
    <row r="52661">
      <c r="N52661" s="561" t="n"/>
    </row>
    <row r="52662">
      <c r="N52662" s="561" t="n"/>
    </row>
    <row r="52663">
      <c r="N52663" s="561" t="n"/>
    </row>
    <row r="52664">
      <c r="N52664" s="561" t="n"/>
    </row>
    <row r="52665">
      <c r="N52665" s="561" t="n"/>
    </row>
    <row r="52666">
      <c r="N52666" s="561" t="n"/>
    </row>
    <row r="52667">
      <c r="N52667" s="561" t="n"/>
    </row>
    <row r="52668">
      <c r="N52668" s="561" t="n"/>
    </row>
    <row r="52669">
      <c r="N52669" s="561" t="n"/>
    </row>
    <row r="52670">
      <c r="N52670" s="561" t="n"/>
    </row>
    <row r="52671">
      <c r="N52671" s="561" t="n"/>
    </row>
    <row r="52672">
      <c r="N52672" s="561" t="n"/>
    </row>
    <row r="52673">
      <c r="N52673" s="561" t="n"/>
    </row>
    <row r="52674">
      <c r="N52674" s="561" t="n"/>
    </row>
    <row r="52675">
      <c r="N52675" s="561" t="n"/>
    </row>
    <row r="52676">
      <c r="N52676" s="561" t="n"/>
    </row>
    <row r="52677">
      <c r="N52677" s="561" t="n"/>
    </row>
    <row r="52678">
      <c r="N52678" s="561" t="n"/>
    </row>
    <row r="52679">
      <c r="N52679" s="561" t="n"/>
    </row>
    <row r="52680">
      <c r="N52680" s="561" t="n"/>
    </row>
    <row r="52681">
      <c r="N52681" s="561" t="n"/>
    </row>
    <row r="52682">
      <c r="N52682" s="561" t="n"/>
    </row>
    <row r="52683">
      <c r="N52683" s="561" t="n"/>
    </row>
    <row r="52684">
      <c r="N52684" s="561" t="n"/>
    </row>
    <row r="52685">
      <c r="N52685" s="561" t="n"/>
    </row>
    <row r="52686">
      <c r="N52686" s="561" t="n"/>
    </row>
    <row r="52687">
      <c r="N52687" s="561" t="n"/>
    </row>
    <row r="52688">
      <c r="N52688" s="561" t="n"/>
    </row>
    <row r="52689">
      <c r="N52689" s="561" t="n"/>
    </row>
    <row r="52690">
      <c r="N52690" s="561" t="n"/>
    </row>
    <row r="52691">
      <c r="N52691" s="561" t="n"/>
    </row>
    <row r="52692">
      <c r="N52692" s="561" t="n"/>
    </row>
    <row r="52693">
      <c r="N52693" s="561" t="n"/>
    </row>
    <row r="52694">
      <c r="N52694" s="561" t="n"/>
    </row>
    <row r="52695">
      <c r="N52695" s="561" t="n"/>
    </row>
    <row r="52696">
      <c r="N52696" s="561" t="n"/>
    </row>
    <row r="52697">
      <c r="N52697" s="561" t="n"/>
    </row>
    <row r="52698">
      <c r="N52698" s="561" t="n"/>
    </row>
    <row r="52699">
      <c r="N52699" s="561" t="n"/>
    </row>
    <row r="52700">
      <c r="N52700" s="561" t="n"/>
    </row>
    <row r="52701">
      <c r="N52701" s="561" t="n"/>
    </row>
    <row r="52702">
      <c r="N52702" s="561" t="n"/>
    </row>
    <row r="52703">
      <c r="N52703" s="561" t="n"/>
    </row>
    <row r="52704">
      <c r="N52704" s="561" t="n"/>
    </row>
    <row r="52705">
      <c r="N52705" s="561" t="n"/>
    </row>
    <row r="52706">
      <c r="N52706" s="561" t="n"/>
    </row>
    <row r="52707">
      <c r="N52707" s="561" t="n"/>
    </row>
    <row r="52708">
      <c r="N52708" s="561" t="n"/>
    </row>
    <row r="52709">
      <c r="N52709" s="561" t="n"/>
    </row>
    <row r="52710">
      <c r="N52710" s="561" t="n"/>
    </row>
    <row r="52711">
      <c r="N52711" s="561" t="n"/>
    </row>
    <row r="52712">
      <c r="N52712" s="561" t="n"/>
    </row>
    <row r="52713">
      <c r="N52713" s="561" t="n"/>
    </row>
    <row r="52714">
      <c r="N52714" s="561" t="n"/>
    </row>
    <row r="52715">
      <c r="N52715" s="561" t="n"/>
    </row>
    <row r="52716">
      <c r="N52716" s="561" t="n"/>
    </row>
    <row r="52717">
      <c r="N52717" s="561" t="n"/>
    </row>
    <row r="52718">
      <c r="N52718" s="561" t="n"/>
    </row>
    <row r="52719">
      <c r="N52719" s="561" t="n"/>
    </row>
    <row r="52720">
      <c r="N52720" s="561" t="n"/>
    </row>
    <row r="52721">
      <c r="N52721" s="561" t="n"/>
    </row>
    <row r="52722">
      <c r="N52722" s="561" t="n"/>
    </row>
    <row r="52723">
      <c r="N52723" s="561" t="n"/>
    </row>
    <row r="52724">
      <c r="N52724" s="561" t="n"/>
    </row>
    <row r="52725">
      <c r="N52725" s="561" t="n"/>
    </row>
    <row r="52726">
      <c r="N52726" s="561" t="n"/>
    </row>
    <row r="52727">
      <c r="N52727" s="561" t="n"/>
    </row>
    <row r="52728">
      <c r="N52728" s="561" t="n"/>
    </row>
    <row r="52729">
      <c r="N52729" s="561" t="n"/>
    </row>
    <row r="52730">
      <c r="N52730" s="561" t="n"/>
    </row>
    <row r="52731">
      <c r="N52731" s="561" t="n"/>
    </row>
    <row r="52732">
      <c r="N52732" s="561" t="n"/>
    </row>
    <row r="52733">
      <c r="N52733" s="561" t="n"/>
    </row>
    <row r="52734">
      <c r="N52734" s="561" t="n"/>
    </row>
    <row r="52735">
      <c r="N52735" s="561" t="n"/>
    </row>
    <row r="52736">
      <c r="N52736" s="561" t="n"/>
    </row>
    <row r="52737">
      <c r="N52737" s="561" t="n"/>
    </row>
    <row r="52738">
      <c r="N52738" s="561" t="n"/>
    </row>
    <row r="52739">
      <c r="N52739" s="561" t="n"/>
    </row>
    <row r="52740">
      <c r="N52740" s="561" t="n"/>
    </row>
    <row r="52741">
      <c r="N52741" s="561" t="n"/>
    </row>
    <row r="52742">
      <c r="N52742" s="561" t="n"/>
    </row>
    <row r="52743">
      <c r="N52743" s="561" t="n"/>
    </row>
    <row r="52744">
      <c r="N52744" s="561" t="n"/>
    </row>
    <row r="52745">
      <c r="N52745" s="561" t="n"/>
    </row>
    <row r="52746">
      <c r="N52746" s="561" t="n"/>
    </row>
    <row r="52747">
      <c r="N52747" s="561" t="n"/>
    </row>
    <row r="52748">
      <c r="N52748" s="561" t="n"/>
    </row>
    <row r="52749">
      <c r="N52749" s="561" t="n"/>
    </row>
    <row r="52750">
      <c r="N52750" s="561" t="n"/>
    </row>
    <row r="52751">
      <c r="N52751" s="561" t="n"/>
    </row>
    <row r="52752">
      <c r="N52752" s="561" t="n"/>
    </row>
    <row r="52753">
      <c r="N52753" s="561" t="n"/>
    </row>
    <row r="52754">
      <c r="N52754" s="561" t="n"/>
    </row>
    <row r="52755">
      <c r="N52755" s="561" t="n"/>
    </row>
    <row r="52756">
      <c r="N52756" s="561" t="n"/>
    </row>
    <row r="52757">
      <c r="N52757" s="561" t="n"/>
    </row>
    <row r="52758">
      <c r="N52758" s="561" t="n"/>
    </row>
    <row r="52759">
      <c r="N52759" s="561" t="n"/>
    </row>
    <row r="52760">
      <c r="N52760" s="561" t="n"/>
    </row>
    <row r="52761">
      <c r="N52761" s="561" t="n"/>
    </row>
    <row r="52762">
      <c r="N52762" s="561" t="n"/>
    </row>
    <row r="52763">
      <c r="N52763" s="561" t="n"/>
    </row>
    <row r="52764">
      <c r="N52764" s="561" t="n"/>
    </row>
    <row r="52765">
      <c r="N52765" s="561" t="n"/>
    </row>
    <row r="52766">
      <c r="N52766" s="561" t="n"/>
    </row>
    <row r="52767">
      <c r="N52767" s="561" t="n"/>
    </row>
    <row r="52768">
      <c r="N52768" s="561" t="n"/>
    </row>
    <row r="52769">
      <c r="N52769" s="561" t="n"/>
    </row>
    <row r="52770">
      <c r="N52770" s="561" t="n"/>
    </row>
    <row r="52771">
      <c r="N52771" s="561" t="n"/>
    </row>
    <row r="52772">
      <c r="N52772" s="561" t="n"/>
    </row>
    <row r="52773">
      <c r="N52773" s="561" t="n"/>
    </row>
    <row r="52774">
      <c r="N52774" s="561" t="n"/>
    </row>
    <row r="52775">
      <c r="N52775" s="561" t="n"/>
    </row>
    <row r="52776">
      <c r="N52776" s="561" t="n"/>
    </row>
    <row r="52777">
      <c r="N52777" s="561" t="n"/>
    </row>
    <row r="52778">
      <c r="N52778" s="561" t="n"/>
    </row>
    <row r="52779">
      <c r="N52779" s="561" t="n"/>
    </row>
    <row r="52780">
      <c r="N52780" s="561" t="n"/>
    </row>
    <row r="52781">
      <c r="N52781" s="561" t="n"/>
    </row>
    <row r="52782">
      <c r="N52782" s="561" t="n"/>
    </row>
    <row r="52783">
      <c r="N52783" s="561" t="n"/>
    </row>
    <row r="52784">
      <c r="N52784" s="561" t="n"/>
    </row>
    <row r="52785">
      <c r="N52785" s="561" t="n"/>
    </row>
    <row r="52786">
      <c r="N52786" s="561" t="n"/>
    </row>
    <row r="52787">
      <c r="N52787" s="561" t="n"/>
    </row>
    <row r="52788">
      <c r="N52788" s="561" t="n"/>
    </row>
    <row r="52789">
      <c r="N52789" s="561" t="n"/>
    </row>
    <row r="52790">
      <c r="N52790" s="561" t="n"/>
    </row>
    <row r="52791">
      <c r="N52791" s="561" t="n"/>
    </row>
    <row r="52792">
      <c r="N52792" s="561" t="n"/>
    </row>
    <row r="52793">
      <c r="N52793" s="561" t="n"/>
    </row>
    <row r="52794">
      <c r="N52794" s="561" t="n"/>
    </row>
    <row r="52795">
      <c r="N52795" s="561" t="n"/>
    </row>
    <row r="52796">
      <c r="N52796" s="561" t="n"/>
    </row>
    <row r="52797">
      <c r="N52797" s="561" t="n"/>
    </row>
    <row r="52798">
      <c r="N52798" s="561" t="n"/>
    </row>
    <row r="52799">
      <c r="N52799" s="561" t="n"/>
    </row>
    <row r="52800">
      <c r="N52800" s="561" t="n"/>
    </row>
    <row r="52801">
      <c r="N52801" s="561" t="n"/>
    </row>
    <row r="52802">
      <c r="N52802" s="561" t="n"/>
    </row>
    <row r="52803">
      <c r="N52803" s="561" t="n"/>
    </row>
    <row r="52804">
      <c r="N52804" s="561" t="n"/>
    </row>
    <row r="52805">
      <c r="N52805" s="561" t="n"/>
    </row>
    <row r="52806">
      <c r="N52806" s="561" t="n"/>
    </row>
    <row r="52807">
      <c r="N52807" s="561" t="n"/>
    </row>
    <row r="52808">
      <c r="N52808" s="561" t="n"/>
    </row>
    <row r="52809">
      <c r="N52809" s="561" t="n"/>
    </row>
    <row r="52810">
      <c r="N52810" s="561" t="n"/>
    </row>
    <row r="52811">
      <c r="N52811" s="561" t="n"/>
    </row>
    <row r="52812">
      <c r="N52812" s="561" t="n"/>
    </row>
    <row r="52813">
      <c r="N52813" s="561" t="n"/>
    </row>
    <row r="52814">
      <c r="N52814" s="561" t="n"/>
    </row>
    <row r="52815">
      <c r="N52815" s="561" t="n"/>
    </row>
    <row r="52816">
      <c r="N52816" s="561" t="n"/>
    </row>
    <row r="52817">
      <c r="N52817" s="561" t="n"/>
    </row>
    <row r="52818">
      <c r="N52818" s="561" t="n"/>
    </row>
    <row r="52819">
      <c r="N52819" s="561" t="n"/>
    </row>
    <row r="52820">
      <c r="N52820" s="561" t="n"/>
    </row>
    <row r="52821">
      <c r="N52821" s="561" t="n"/>
    </row>
    <row r="52822">
      <c r="N52822" s="561" t="n"/>
    </row>
    <row r="52823">
      <c r="N52823" s="561" t="n"/>
    </row>
    <row r="52824">
      <c r="N52824" s="561" t="n"/>
    </row>
    <row r="52825">
      <c r="N52825" s="561" t="n"/>
    </row>
    <row r="52826">
      <c r="N52826" s="561" t="n"/>
    </row>
    <row r="52827">
      <c r="N52827" s="561" t="n"/>
    </row>
    <row r="52828">
      <c r="N52828" s="561" t="n"/>
    </row>
    <row r="52829">
      <c r="N52829" s="561" t="n"/>
    </row>
    <row r="52830">
      <c r="N52830" s="561" t="n"/>
    </row>
    <row r="52831">
      <c r="N52831" s="561" t="n"/>
    </row>
    <row r="52832">
      <c r="N52832" s="561" t="n"/>
    </row>
    <row r="52833">
      <c r="N52833" s="561" t="n"/>
    </row>
    <row r="52834">
      <c r="N52834" s="561" t="n"/>
    </row>
    <row r="52835">
      <c r="N52835" s="561" t="n"/>
    </row>
    <row r="52836">
      <c r="N52836" s="561" t="n"/>
    </row>
    <row r="52837">
      <c r="N52837" s="561" t="n"/>
    </row>
    <row r="52838">
      <c r="N52838" s="561" t="n"/>
    </row>
    <row r="52839">
      <c r="N52839" s="561" t="n"/>
    </row>
    <row r="52840">
      <c r="N52840" s="561" t="n"/>
    </row>
    <row r="52841">
      <c r="N52841" s="561" t="n"/>
    </row>
    <row r="52842">
      <c r="N52842" s="561" t="n"/>
    </row>
    <row r="52843">
      <c r="N52843" s="561" t="n"/>
    </row>
    <row r="52844">
      <c r="N52844" s="561" t="n"/>
    </row>
    <row r="52845">
      <c r="N52845" s="561" t="n"/>
    </row>
    <row r="52846">
      <c r="N52846" s="561" t="n"/>
    </row>
    <row r="52847">
      <c r="N52847" s="561" t="n"/>
    </row>
    <row r="52848">
      <c r="N52848" s="561" t="n"/>
    </row>
    <row r="52849">
      <c r="N52849" s="561" t="n"/>
    </row>
    <row r="52850">
      <c r="N52850" s="561" t="n"/>
    </row>
    <row r="52851">
      <c r="N52851" s="561" t="n"/>
    </row>
    <row r="52852">
      <c r="N52852" s="561" t="n"/>
    </row>
    <row r="52853">
      <c r="N52853" s="561" t="n"/>
    </row>
    <row r="52854">
      <c r="N52854" s="561" t="n"/>
    </row>
    <row r="52855">
      <c r="N52855" s="561" t="n"/>
    </row>
    <row r="52856">
      <c r="N52856" s="561" t="n"/>
    </row>
    <row r="52857">
      <c r="N52857" s="561" t="n"/>
    </row>
    <row r="52858">
      <c r="N52858" s="561" t="n"/>
    </row>
    <row r="52859">
      <c r="N52859" s="561" t="n"/>
    </row>
    <row r="52860">
      <c r="N52860" s="561" t="n"/>
    </row>
    <row r="52861">
      <c r="N52861" s="561" t="n"/>
    </row>
    <row r="52862">
      <c r="N52862" s="561" t="n"/>
    </row>
    <row r="52863">
      <c r="N52863" s="561" t="n"/>
    </row>
    <row r="52864">
      <c r="N52864" s="561" t="n"/>
    </row>
    <row r="52865">
      <c r="N52865" s="561" t="n"/>
    </row>
    <row r="52866">
      <c r="N52866" s="561" t="n"/>
    </row>
    <row r="52867">
      <c r="N52867" s="561" t="n"/>
    </row>
    <row r="52868">
      <c r="N52868" s="561" t="n"/>
    </row>
    <row r="52869">
      <c r="N52869" s="561" t="n"/>
    </row>
    <row r="52870">
      <c r="N52870" s="561" t="n"/>
    </row>
    <row r="52871">
      <c r="N52871" s="561" t="n"/>
    </row>
    <row r="52872">
      <c r="N52872" s="561" t="n"/>
    </row>
    <row r="52873">
      <c r="N52873" s="561" t="n"/>
    </row>
    <row r="52874">
      <c r="N52874" s="561" t="n"/>
    </row>
    <row r="52875">
      <c r="N52875" s="561" t="n"/>
    </row>
    <row r="52876">
      <c r="N52876" s="561" t="n"/>
    </row>
    <row r="52877">
      <c r="N52877" s="561" t="n"/>
    </row>
    <row r="52878">
      <c r="N52878" s="561" t="n"/>
    </row>
    <row r="52879">
      <c r="N52879" s="561" t="n"/>
    </row>
    <row r="52880">
      <c r="N52880" s="561" t="n"/>
    </row>
    <row r="52881">
      <c r="N52881" s="561" t="n"/>
    </row>
    <row r="52882">
      <c r="N52882" s="561" t="n"/>
    </row>
    <row r="52883">
      <c r="N52883" s="561" t="n"/>
    </row>
    <row r="52884">
      <c r="N52884" s="561" t="n"/>
    </row>
    <row r="52885">
      <c r="N52885" s="561" t="n"/>
    </row>
    <row r="52886">
      <c r="N52886" s="561" t="n"/>
    </row>
    <row r="52887">
      <c r="N52887" s="561" t="n"/>
    </row>
    <row r="52888">
      <c r="N52888" s="561" t="n"/>
    </row>
    <row r="52889">
      <c r="N52889" s="561" t="n"/>
    </row>
    <row r="52890">
      <c r="N52890" s="561" t="n"/>
    </row>
    <row r="52891">
      <c r="N52891" s="561" t="n"/>
    </row>
    <row r="52892">
      <c r="N52892" s="561" t="n"/>
    </row>
    <row r="52893">
      <c r="N52893" s="561" t="n"/>
    </row>
    <row r="52894">
      <c r="N52894" s="561" t="n"/>
    </row>
    <row r="52895">
      <c r="N52895" s="561" t="n"/>
    </row>
    <row r="52896">
      <c r="N52896" s="561" t="n"/>
    </row>
    <row r="52897">
      <c r="N52897" s="561" t="n"/>
    </row>
    <row r="52898">
      <c r="N52898" s="561" t="n"/>
    </row>
    <row r="52899">
      <c r="N52899" s="561" t="n"/>
    </row>
    <row r="52900">
      <c r="N52900" s="561" t="n"/>
    </row>
    <row r="52901">
      <c r="N52901" s="561" t="n"/>
    </row>
    <row r="52902">
      <c r="N52902" s="561" t="n"/>
    </row>
    <row r="52903">
      <c r="N52903" s="561" t="n"/>
    </row>
    <row r="52904">
      <c r="N52904" s="561" t="n"/>
    </row>
    <row r="52905">
      <c r="N52905" s="561" t="n"/>
    </row>
    <row r="52906">
      <c r="N52906" s="561" t="n"/>
    </row>
    <row r="52907">
      <c r="N52907" s="561" t="n"/>
    </row>
    <row r="52908">
      <c r="N52908" s="561" t="n"/>
    </row>
    <row r="52909">
      <c r="N52909" s="561" t="n"/>
    </row>
    <row r="52910">
      <c r="N52910" s="561" t="n"/>
    </row>
    <row r="52911">
      <c r="N52911" s="561" t="n"/>
    </row>
    <row r="52912">
      <c r="N52912" s="561" t="n"/>
    </row>
    <row r="52913">
      <c r="N52913" s="561" t="n"/>
    </row>
    <row r="52914">
      <c r="N52914" s="561" t="n"/>
    </row>
    <row r="52915">
      <c r="N52915" s="561" t="n"/>
    </row>
    <row r="52916">
      <c r="N52916" s="561" t="n"/>
    </row>
    <row r="52917">
      <c r="N52917" s="561" t="n"/>
    </row>
    <row r="52918">
      <c r="N52918" s="561" t="n"/>
    </row>
    <row r="52919">
      <c r="N52919" s="561" t="n"/>
    </row>
    <row r="52920">
      <c r="N52920" s="561" t="n"/>
    </row>
    <row r="52921">
      <c r="N52921" s="561" t="n"/>
    </row>
    <row r="52922">
      <c r="N52922" s="561" t="n"/>
    </row>
    <row r="52923">
      <c r="N52923" s="561" t="n"/>
    </row>
    <row r="52924">
      <c r="N52924" s="561" t="n"/>
    </row>
    <row r="52925">
      <c r="N52925" s="561" t="n"/>
    </row>
    <row r="52926">
      <c r="N52926" s="561" t="n"/>
    </row>
    <row r="52927">
      <c r="N52927" s="561" t="n"/>
    </row>
    <row r="52928">
      <c r="N52928" s="561" t="n"/>
    </row>
    <row r="52929">
      <c r="N52929" s="561" t="n"/>
    </row>
    <row r="52930">
      <c r="N52930" s="561" t="n"/>
    </row>
    <row r="52931">
      <c r="N52931" s="561" t="n"/>
    </row>
    <row r="52932">
      <c r="N52932" s="561" t="n"/>
    </row>
    <row r="52933">
      <c r="N52933" s="561" t="n"/>
    </row>
    <row r="52934">
      <c r="N52934" s="561" t="n"/>
    </row>
    <row r="52935">
      <c r="N52935" s="561" t="n"/>
    </row>
    <row r="52936">
      <c r="N52936" s="561" t="n"/>
    </row>
    <row r="52937">
      <c r="N52937" s="561" t="n"/>
    </row>
    <row r="52938">
      <c r="N52938" s="561" t="n"/>
    </row>
    <row r="52939">
      <c r="N52939" s="561" t="n"/>
    </row>
    <row r="52940">
      <c r="N52940" s="561" t="n"/>
    </row>
    <row r="52941">
      <c r="N52941" s="561" t="n"/>
    </row>
    <row r="52942">
      <c r="N52942" s="561" t="n"/>
    </row>
    <row r="52943">
      <c r="N52943" s="561" t="n"/>
    </row>
    <row r="52944">
      <c r="N52944" s="561" t="n"/>
    </row>
    <row r="52945">
      <c r="N52945" s="561" t="n"/>
    </row>
    <row r="52946">
      <c r="N52946" s="561" t="n"/>
    </row>
    <row r="52947">
      <c r="N52947" s="561" t="n"/>
    </row>
    <row r="52948">
      <c r="N52948" s="561" t="n"/>
    </row>
    <row r="52949">
      <c r="N52949" s="561" t="n"/>
    </row>
    <row r="52950">
      <c r="N52950" s="561" t="n"/>
    </row>
    <row r="52951">
      <c r="N52951" s="561" t="n"/>
    </row>
    <row r="52952">
      <c r="N52952" s="561" t="n"/>
    </row>
    <row r="52953">
      <c r="N52953" s="561" t="n"/>
    </row>
    <row r="52954">
      <c r="N52954" s="561" t="n"/>
    </row>
    <row r="52955">
      <c r="N52955" s="561" t="n"/>
    </row>
    <row r="52956">
      <c r="N52956" s="561" t="n"/>
    </row>
    <row r="52957">
      <c r="N52957" s="561" t="n"/>
    </row>
    <row r="52958">
      <c r="N52958" s="561" t="n"/>
    </row>
    <row r="52959">
      <c r="N52959" s="561" t="n"/>
    </row>
    <row r="52960">
      <c r="N52960" s="561" t="n"/>
    </row>
    <row r="52961">
      <c r="N52961" s="561" t="n"/>
    </row>
    <row r="52962">
      <c r="N52962" s="561" t="n"/>
    </row>
    <row r="52963">
      <c r="N52963" s="561" t="n"/>
    </row>
    <row r="52964">
      <c r="N52964" s="561" t="n"/>
    </row>
    <row r="52965">
      <c r="N52965" s="561" t="n"/>
    </row>
    <row r="52966">
      <c r="N52966" s="561" t="n"/>
    </row>
    <row r="52967">
      <c r="N52967" s="561" t="n"/>
    </row>
    <row r="52968">
      <c r="N52968" s="561" t="n"/>
    </row>
    <row r="52969">
      <c r="N52969" s="561" t="n"/>
    </row>
    <row r="52970">
      <c r="N52970" s="561" t="n"/>
    </row>
    <row r="52971">
      <c r="N52971" s="561" t="n"/>
    </row>
    <row r="52972">
      <c r="N52972" s="561" t="n"/>
    </row>
    <row r="52973">
      <c r="N52973" s="561" t="n"/>
    </row>
    <row r="52974">
      <c r="N52974" s="561" t="n"/>
    </row>
    <row r="52975">
      <c r="N52975" s="561" t="n"/>
    </row>
    <row r="52976">
      <c r="N52976" s="561" t="n"/>
    </row>
    <row r="52977">
      <c r="N52977" s="561" t="n"/>
    </row>
    <row r="52978">
      <c r="N52978" s="561" t="n"/>
    </row>
    <row r="52979">
      <c r="N52979" s="561" t="n"/>
    </row>
    <row r="52980">
      <c r="N52980" s="561" t="n"/>
    </row>
    <row r="52981">
      <c r="N52981" s="561" t="n"/>
    </row>
    <row r="52982">
      <c r="N52982" s="561" t="n"/>
    </row>
    <row r="52983">
      <c r="N52983" s="561" t="n"/>
    </row>
    <row r="52984">
      <c r="N52984" s="561" t="n"/>
    </row>
    <row r="52985">
      <c r="N52985" s="561" t="n"/>
    </row>
    <row r="52986">
      <c r="N52986" s="561" t="n"/>
    </row>
    <row r="52987">
      <c r="N52987" s="561" t="n"/>
    </row>
    <row r="52988">
      <c r="N52988" s="561" t="n"/>
    </row>
    <row r="52989">
      <c r="N52989" s="561" t="n"/>
    </row>
    <row r="52990">
      <c r="N52990" s="561" t="n"/>
    </row>
    <row r="52991">
      <c r="N52991" s="561" t="n"/>
    </row>
    <row r="52992">
      <c r="N52992" s="561" t="n"/>
    </row>
    <row r="52993">
      <c r="N52993" s="561" t="n"/>
    </row>
    <row r="52994">
      <c r="N52994" s="561" t="n"/>
    </row>
    <row r="52995">
      <c r="N52995" s="561" t="n"/>
    </row>
    <row r="52996">
      <c r="N52996" s="561" t="n"/>
    </row>
    <row r="52997">
      <c r="N52997" s="561" t="n"/>
    </row>
    <row r="52998">
      <c r="N52998" s="561" t="n"/>
    </row>
    <row r="52999">
      <c r="N52999" s="561" t="n"/>
    </row>
    <row r="53000">
      <c r="N53000" s="561" t="n"/>
    </row>
    <row r="53001">
      <c r="N53001" s="561" t="n"/>
    </row>
    <row r="53002">
      <c r="N53002" s="561" t="n"/>
    </row>
    <row r="53003">
      <c r="N53003" s="561" t="n"/>
    </row>
    <row r="53004">
      <c r="N53004" s="561" t="n"/>
    </row>
    <row r="53005">
      <c r="N53005" s="561" t="n"/>
    </row>
    <row r="53006">
      <c r="N53006" s="561" t="n"/>
    </row>
    <row r="53007">
      <c r="N53007" s="561" t="n"/>
    </row>
    <row r="53008">
      <c r="N53008" s="561" t="n"/>
    </row>
    <row r="53009">
      <c r="N53009" s="561" t="n"/>
    </row>
    <row r="53010">
      <c r="N53010" s="561" t="n"/>
    </row>
    <row r="53011">
      <c r="N53011" s="561" t="n"/>
    </row>
    <row r="53012">
      <c r="N53012" s="561" t="n"/>
    </row>
    <row r="53013">
      <c r="N53013" s="561" t="n"/>
    </row>
    <row r="53014">
      <c r="N53014" s="561" t="n"/>
    </row>
    <row r="53015">
      <c r="N53015" s="561" t="n"/>
    </row>
    <row r="53016">
      <c r="N53016" s="561" t="n"/>
    </row>
    <row r="53017">
      <c r="N53017" s="561" t="n"/>
    </row>
    <row r="53018">
      <c r="N53018" s="561" t="n"/>
    </row>
    <row r="53019">
      <c r="N53019" s="561" t="n"/>
    </row>
    <row r="53020">
      <c r="N53020" s="561" t="n"/>
    </row>
    <row r="53021">
      <c r="N53021" s="561" t="n"/>
    </row>
    <row r="53022">
      <c r="N53022" s="561" t="n"/>
    </row>
    <row r="53023">
      <c r="N53023" s="561" t="n"/>
    </row>
    <row r="53024">
      <c r="N53024" s="561" t="n"/>
    </row>
    <row r="53025">
      <c r="N53025" s="561" t="n"/>
    </row>
    <row r="53026">
      <c r="N53026" s="561" t="n"/>
    </row>
    <row r="53027">
      <c r="N53027" s="561" t="n"/>
    </row>
    <row r="53028">
      <c r="N53028" s="561" t="n"/>
    </row>
    <row r="53029">
      <c r="N53029" s="561" t="n"/>
    </row>
    <row r="53030">
      <c r="N53030" s="561" t="n"/>
    </row>
    <row r="53031">
      <c r="N53031" s="561" t="n"/>
    </row>
    <row r="53032">
      <c r="N53032" s="561" t="n"/>
    </row>
    <row r="53033">
      <c r="N53033" s="561" t="n"/>
    </row>
    <row r="53034">
      <c r="N53034" s="561" t="n"/>
    </row>
    <row r="53035">
      <c r="N53035" s="561" t="n"/>
    </row>
    <row r="53036">
      <c r="N53036" s="561" t="n"/>
    </row>
    <row r="53037">
      <c r="N53037" s="561" t="n"/>
    </row>
    <row r="53038">
      <c r="N53038" s="561" t="n"/>
    </row>
    <row r="53039">
      <c r="N53039" s="561" t="n"/>
    </row>
    <row r="53040">
      <c r="N53040" s="561" t="n"/>
    </row>
    <row r="53041">
      <c r="N53041" s="561" t="n"/>
    </row>
    <row r="53042">
      <c r="N53042" s="561" t="n"/>
    </row>
    <row r="53043">
      <c r="N53043" s="561" t="n"/>
    </row>
    <row r="53044">
      <c r="N53044" s="561" t="n"/>
    </row>
    <row r="53045">
      <c r="N53045" s="561" t="n"/>
    </row>
    <row r="53046">
      <c r="N53046" s="561" t="n"/>
    </row>
    <row r="53047">
      <c r="N53047" s="561" t="n"/>
    </row>
    <row r="53048">
      <c r="N53048" s="561" t="n"/>
    </row>
    <row r="53049">
      <c r="N53049" s="561" t="n"/>
    </row>
    <row r="53050">
      <c r="N53050" s="561" t="n"/>
    </row>
    <row r="53051">
      <c r="N53051" s="561" t="n"/>
    </row>
    <row r="53052">
      <c r="N53052" s="561" t="n"/>
    </row>
    <row r="53053">
      <c r="N53053" s="561" t="n"/>
    </row>
    <row r="53054">
      <c r="N53054" s="561" t="n"/>
    </row>
    <row r="53055">
      <c r="N53055" s="561" t="n"/>
    </row>
    <row r="53056">
      <c r="N53056" s="561" t="n"/>
    </row>
    <row r="53057">
      <c r="N53057" s="561" t="n"/>
    </row>
    <row r="53058">
      <c r="N53058" s="561" t="n"/>
    </row>
    <row r="53059">
      <c r="N53059" s="561" t="n"/>
    </row>
    <row r="53060">
      <c r="N53060" s="561" t="n"/>
    </row>
    <row r="53061">
      <c r="N53061" s="561" t="n"/>
    </row>
    <row r="53062">
      <c r="N53062" s="561" t="n"/>
    </row>
    <row r="53063">
      <c r="N53063" s="561" t="n"/>
    </row>
    <row r="53064">
      <c r="N53064" s="561" t="n"/>
    </row>
    <row r="53065">
      <c r="N53065" s="561" t="n"/>
    </row>
    <row r="53066">
      <c r="N53066" s="561" t="n"/>
    </row>
    <row r="53067">
      <c r="N53067" s="561" t="n"/>
    </row>
    <row r="53068">
      <c r="N53068" s="561" t="n"/>
    </row>
    <row r="53069">
      <c r="N53069" s="561" t="n"/>
    </row>
    <row r="53070">
      <c r="N53070" s="561" t="n"/>
    </row>
    <row r="53071">
      <c r="N53071" s="561" t="n"/>
    </row>
    <row r="53072">
      <c r="N53072" s="561" t="n"/>
    </row>
    <row r="53073">
      <c r="N53073" s="561" t="n"/>
    </row>
    <row r="53074">
      <c r="N53074" s="561" t="n"/>
    </row>
    <row r="53075">
      <c r="N53075" s="561" t="n"/>
    </row>
    <row r="53076">
      <c r="N53076" s="561" t="n"/>
    </row>
    <row r="53077">
      <c r="N53077" s="561" t="n"/>
    </row>
    <row r="53078">
      <c r="N53078" s="561" t="n"/>
    </row>
    <row r="53079">
      <c r="N53079" s="561" t="n"/>
    </row>
    <row r="53080">
      <c r="N53080" s="561" t="n"/>
    </row>
    <row r="53081">
      <c r="N53081" s="561" t="n"/>
    </row>
    <row r="53082">
      <c r="N53082" s="561" t="n"/>
    </row>
    <row r="53083">
      <c r="N53083" s="561" t="n"/>
    </row>
    <row r="53084">
      <c r="N53084" s="561" t="n"/>
    </row>
    <row r="53085">
      <c r="N53085" s="561" t="n"/>
    </row>
    <row r="53086">
      <c r="N53086" s="561" t="n"/>
    </row>
    <row r="53087">
      <c r="N53087" s="561" t="n"/>
    </row>
    <row r="53088">
      <c r="N53088" s="561" t="n"/>
    </row>
    <row r="53089">
      <c r="N53089" s="561" t="n"/>
    </row>
    <row r="53090">
      <c r="N53090" s="561" t="n"/>
    </row>
    <row r="53091">
      <c r="N53091" s="561" t="n"/>
    </row>
    <row r="53092">
      <c r="N53092" s="561" t="n"/>
    </row>
    <row r="53093">
      <c r="N53093" s="561" t="n"/>
    </row>
    <row r="53094">
      <c r="N53094" s="561" t="n"/>
    </row>
    <row r="53095">
      <c r="N53095" s="561" t="n"/>
    </row>
    <row r="53096">
      <c r="N53096" s="561" t="n"/>
    </row>
    <row r="53097">
      <c r="N53097" s="561" t="n"/>
    </row>
    <row r="53098">
      <c r="N53098" s="561" t="n"/>
    </row>
    <row r="53099">
      <c r="N53099" s="561" t="n"/>
    </row>
    <row r="53100">
      <c r="N53100" s="561" t="n"/>
    </row>
    <row r="53101">
      <c r="N53101" s="561" t="n"/>
    </row>
    <row r="53102">
      <c r="N53102" s="561" t="n"/>
    </row>
    <row r="53103">
      <c r="N53103" s="561" t="n"/>
    </row>
    <row r="53104">
      <c r="N53104" s="561" t="n"/>
    </row>
    <row r="53105">
      <c r="N53105" s="561" t="n"/>
    </row>
    <row r="53106">
      <c r="N53106" s="561" t="n"/>
    </row>
    <row r="53107">
      <c r="N53107" s="561" t="n"/>
    </row>
    <row r="53108">
      <c r="N53108" s="561" t="n"/>
    </row>
    <row r="53109">
      <c r="N53109" s="561" t="n"/>
    </row>
    <row r="53110">
      <c r="N53110" s="561" t="n"/>
    </row>
    <row r="53111">
      <c r="N53111" s="561" t="n"/>
    </row>
    <row r="53112">
      <c r="N53112" s="561" t="n"/>
    </row>
    <row r="53113">
      <c r="N53113" s="561" t="n"/>
    </row>
    <row r="53114">
      <c r="N53114" s="561" t="n"/>
    </row>
    <row r="53115">
      <c r="N53115" s="561" t="n"/>
    </row>
    <row r="53116">
      <c r="N53116" s="561" t="n"/>
    </row>
    <row r="53117">
      <c r="N53117" s="561" t="n"/>
    </row>
    <row r="53118">
      <c r="N53118" s="561" t="n"/>
    </row>
    <row r="53119">
      <c r="N53119" s="561" t="n"/>
    </row>
    <row r="53120">
      <c r="N53120" s="561" t="n"/>
    </row>
    <row r="53121">
      <c r="N53121" s="561" t="n"/>
    </row>
    <row r="53122">
      <c r="N53122" s="561" t="n"/>
    </row>
    <row r="53123">
      <c r="N53123" s="561" t="n"/>
    </row>
    <row r="53124">
      <c r="N53124" s="561" t="n"/>
    </row>
    <row r="53125">
      <c r="N53125" s="561" t="n"/>
    </row>
    <row r="53126">
      <c r="N53126" s="561" t="n"/>
    </row>
    <row r="53127">
      <c r="N53127" s="561" t="n"/>
    </row>
    <row r="53128">
      <c r="N53128" s="561" t="n"/>
    </row>
    <row r="53129">
      <c r="N53129" s="561" t="n"/>
    </row>
    <row r="53130">
      <c r="N53130" s="561" t="n"/>
    </row>
    <row r="53131">
      <c r="N53131" s="561" t="n"/>
    </row>
    <row r="53132">
      <c r="N53132" s="561" t="n"/>
    </row>
    <row r="53133">
      <c r="N53133" s="561" t="n"/>
    </row>
    <row r="53134">
      <c r="N53134" s="561" t="n"/>
    </row>
    <row r="53135">
      <c r="N53135" s="561" t="n"/>
    </row>
    <row r="53136">
      <c r="N53136" s="561" t="n"/>
    </row>
    <row r="53137">
      <c r="N53137" s="561" t="n"/>
    </row>
    <row r="53138">
      <c r="N53138" s="561" t="n"/>
    </row>
    <row r="53139">
      <c r="N53139" s="561" t="n"/>
    </row>
    <row r="53140">
      <c r="N53140" s="561" t="n"/>
    </row>
    <row r="53141">
      <c r="N53141" s="561" t="n"/>
    </row>
    <row r="53142">
      <c r="N53142" s="561" t="n"/>
    </row>
    <row r="53143">
      <c r="N53143" s="561" t="n"/>
    </row>
    <row r="53144">
      <c r="N53144" s="561" t="n"/>
    </row>
    <row r="53145">
      <c r="N53145" s="561" t="n"/>
    </row>
    <row r="53146">
      <c r="N53146" s="561" t="n"/>
    </row>
    <row r="53147">
      <c r="N53147" s="561" t="n"/>
    </row>
    <row r="53148">
      <c r="N53148" s="561" t="n"/>
    </row>
    <row r="53149">
      <c r="N53149" s="561" t="n"/>
    </row>
    <row r="53150">
      <c r="N53150" s="561" t="n"/>
    </row>
    <row r="53151">
      <c r="N53151" s="561" t="n"/>
    </row>
    <row r="53152">
      <c r="N53152" s="561" t="n"/>
    </row>
    <row r="53153">
      <c r="N53153" s="561" t="n"/>
    </row>
    <row r="53154">
      <c r="N53154" s="561" t="n"/>
    </row>
    <row r="53155">
      <c r="N53155" s="561" t="n"/>
    </row>
    <row r="53156">
      <c r="N53156" s="561" t="n"/>
    </row>
    <row r="53157">
      <c r="N53157" s="561" t="n"/>
    </row>
    <row r="53158">
      <c r="N53158" s="561" t="n"/>
    </row>
    <row r="53159">
      <c r="N53159" s="561" t="n"/>
    </row>
    <row r="53160">
      <c r="N53160" s="561" t="n"/>
    </row>
    <row r="53161">
      <c r="N53161" s="561" t="n"/>
    </row>
    <row r="53162">
      <c r="N53162" s="561" t="n"/>
    </row>
    <row r="53163">
      <c r="N53163" s="561" t="n"/>
    </row>
    <row r="53164">
      <c r="N53164" s="561" t="n"/>
    </row>
    <row r="53165">
      <c r="N53165" s="561" t="n"/>
    </row>
    <row r="53166">
      <c r="N53166" s="561" t="n"/>
    </row>
    <row r="53167">
      <c r="N53167" s="561" t="n"/>
    </row>
    <row r="53168">
      <c r="N53168" s="561" t="n"/>
    </row>
    <row r="53169">
      <c r="N53169" s="561" t="n"/>
    </row>
    <row r="53170">
      <c r="N53170" s="561" t="n"/>
    </row>
    <row r="53171">
      <c r="N53171" s="561" t="n"/>
    </row>
    <row r="53172">
      <c r="N53172" s="561" t="n"/>
    </row>
    <row r="53173">
      <c r="N53173" s="561" t="n"/>
    </row>
    <row r="53174">
      <c r="N53174" s="561" t="n"/>
    </row>
    <row r="53175">
      <c r="N53175" s="561" t="n"/>
    </row>
    <row r="53176">
      <c r="N53176" s="561" t="n"/>
    </row>
    <row r="53177">
      <c r="N53177" s="561" t="n"/>
    </row>
    <row r="53178">
      <c r="N53178" s="561" t="n"/>
    </row>
    <row r="53179">
      <c r="N53179" s="561" t="n"/>
    </row>
    <row r="53180">
      <c r="N53180" s="561" t="n"/>
    </row>
    <row r="53181">
      <c r="N53181" s="561" t="n"/>
    </row>
    <row r="53182">
      <c r="N53182" s="561" t="n"/>
    </row>
    <row r="53183">
      <c r="N53183" s="561" t="n"/>
    </row>
    <row r="53184">
      <c r="N53184" s="561" t="n"/>
    </row>
    <row r="53185">
      <c r="N53185" s="561" t="n"/>
    </row>
    <row r="53186">
      <c r="N53186" s="561" t="n"/>
    </row>
    <row r="53187">
      <c r="N53187" s="561" t="n"/>
    </row>
    <row r="53188">
      <c r="N53188" s="561" t="n"/>
    </row>
    <row r="53189">
      <c r="N53189" s="561" t="n"/>
    </row>
    <row r="53190">
      <c r="N53190" s="561" t="n"/>
    </row>
    <row r="53191">
      <c r="N53191" s="561" t="n"/>
    </row>
    <row r="53192">
      <c r="N53192" s="561" t="n"/>
    </row>
    <row r="53193">
      <c r="N53193" s="561" t="n"/>
    </row>
    <row r="53194">
      <c r="N53194" s="561" t="n"/>
    </row>
    <row r="53195">
      <c r="N53195" s="561" t="n"/>
    </row>
    <row r="53196">
      <c r="N53196" s="561" t="n"/>
    </row>
    <row r="53197">
      <c r="N53197" s="561" t="n"/>
    </row>
    <row r="53198">
      <c r="N53198" s="561" t="n"/>
    </row>
    <row r="53199">
      <c r="N53199" s="561" t="n"/>
    </row>
    <row r="53200">
      <c r="N53200" s="561" t="n"/>
    </row>
    <row r="53201">
      <c r="N53201" s="561" t="n"/>
    </row>
    <row r="53202">
      <c r="N53202" s="561" t="n"/>
    </row>
    <row r="53203">
      <c r="N53203" s="561" t="n"/>
    </row>
    <row r="53204">
      <c r="N53204" s="561" t="n"/>
    </row>
    <row r="53205">
      <c r="N53205" s="561" t="n"/>
    </row>
    <row r="53206">
      <c r="N53206" s="561" t="n"/>
    </row>
    <row r="53207">
      <c r="N53207" s="561" t="n"/>
    </row>
    <row r="53208">
      <c r="N53208" s="561" t="n"/>
    </row>
    <row r="53209">
      <c r="N53209" s="561" t="n"/>
    </row>
    <row r="53210">
      <c r="N53210" s="561" t="n"/>
    </row>
    <row r="53211">
      <c r="N53211" s="561" t="n"/>
    </row>
    <row r="53212">
      <c r="N53212" s="561" t="n"/>
    </row>
    <row r="53213">
      <c r="N53213" s="561" t="n"/>
    </row>
    <row r="53214">
      <c r="N53214" s="561" t="n"/>
    </row>
    <row r="53215">
      <c r="N53215" s="561" t="n"/>
    </row>
    <row r="53216">
      <c r="N53216" s="561" t="n"/>
    </row>
    <row r="53217">
      <c r="N53217" s="561" t="n"/>
    </row>
    <row r="53218">
      <c r="N53218" s="561" t="n"/>
    </row>
    <row r="53219">
      <c r="N53219" s="561" t="n"/>
    </row>
    <row r="53220">
      <c r="N53220" s="561" t="n"/>
    </row>
    <row r="53221">
      <c r="N53221" s="561" t="n"/>
    </row>
    <row r="53222">
      <c r="N53222" s="561" t="n"/>
    </row>
    <row r="53223">
      <c r="N53223" s="561" t="n"/>
    </row>
    <row r="53224">
      <c r="N53224" s="561" t="n"/>
    </row>
    <row r="53225">
      <c r="N53225" s="561" t="n"/>
    </row>
    <row r="53226">
      <c r="N53226" s="561" t="n"/>
    </row>
    <row r="53227">
      <c r="N53227" s="561" t="n"/>
    </row>
    <row r="53228">
      <c r="N53228" s="561" t="n"/>
    </row>
    <row r="53229">
      <c r="N53229" s="561" t="n"/>
    </row>
    <row r="53230">
      <c r="N53230" s="561" t="n"/>
    </row>
    <row r="53231">
      <c r="N53231" s="561" t="n"/>
    </row>
    <row r="53232">
      <c r="N53232" s="561" t="n"/>
    </row>
    <row r="53233">
      <c r="N53233" s="561" t="n"/>
    </row>
    <row r="53234">
      <c r="N53234" s="561" t="n"/>
    </row>
    <row r="53235">
      <c r="N53235" s="561" t="n"/>
    </row>
    <row r="53236">
      <c r="N53236" s="561" t="n"/>
    </row>
    <row r="53237">
      <c r="N53237" s="561" t="n"/>
    </row>
    <row r="53238">
      <c r="N53238" s="561" t="n"/>
    </row>
    <row r="53239">
      <c r="N53239" s="561" t="n"/>
    </row>
    <row r="53240">
      <c r="N53240" s="561" t="n"/>
    </row>
    <row r="53241">
      <c r="N53241" s="561" t="n"/>
    </row>
    <row r="53242">
      <c r="N53242" s="561" t="n"/>
    </row>
    <row r="53243">
      <c r="N53243" s="561" t="n"/>
    </row>
    <row r="53244">
      <c r="N53244" s="561" t="n"/>
    </row>
    <row r="53245">
      <c r="N53245" s="561" t="n"/>
    </row>
    <row r="53246">
      <c r="N53246" s="561" t="n"/>
    </row>
    <row r="53247">
      <c r="N53247" s="561" t="n"/>
    </row>
    <row r="53248">
      <c r="N53248" s="561" t="n"/>
    </row>
    <row r="53249">
      <c r="N53249" s="561" t="n"/>
    </row>
    <row r="53250">
      <c r="N53250" s="561" t="n"/>
    </row>
    <row r="53251">
      <c r="N53251" s="561" t="n"/>
    </row>
    <row r="53252">
      <c r="N53252" s="561" t="n"/>
    </row>
    <row r="53253">
      <c r="N53253" s="561" t="n"/>
    </row>
    <row r="53254">
      <c r="N53254" s="561" t="n"/>
    </row>
    <row r="53255">
      <c r="N53255" s="561" t="n"/>
    </row>
    <row r="53256">
      <c r="N53256" s="561" t="n"/>
    </row>
    <row r="53257">
      <c r="N53257" s="561" t="n"/>
    </row>
    <row r="53258">
      <c r="N53258" s="561" t="n"/>
    </row>
    <row r="53259">
      <c r="N53259" s="561" t="n"/>
    </row>
    <row r="53260">
      <c r="N53260" s="561" t="n"/>
    </row>
    <row r="53261">
      <c r="N53261" s="561" t="n"/>
    </row>
    <row r="53262">
      <c r="N53262" s="561" t="n"/>
    </row>
    <row r="53263">
      <c r="N53263" s="561" t="n"/>
    </row>
    <row r="53264">
      <c r="N53264" s="561" t="n"/>
    </row>
    <row r="53265">
      <c r="N53265" s="561" t="n"/>
    </row>
    <row r="53266">
      <c r="N53266" s="561" t="n"/>
    </row>
    <row r="53267">
      <c r="N53267" s="561" t="n"/>
    </row>
    <row r="53268">
      <c r="N53268" s="561" t="n"/>
    </row>
    <row r="53269">
      <c r="N53269" s="561" t="n"/>
    </row>
    <row r="53270">
      <c r="N53270" s="561" t="n"/>
    </row>
    <row r="53271">
      <c r="N53271" s="561" t="n"/>
    </row>
    <row r="53272">
      <c r="N53272" s="561" t="n"/>
    </row>
    <row r="53273">
      <c r="N53273" s="561" t="n"/>
    </row>
    <row r="53274">
      <c r="N53274" s="561" t="n"/>
    </row>
    <row r="53275">
      <c r="N53275" s="561" t="n"/>
    </row>
    <row r="53276">
      <c r="N53276" s="561" t="n"/>
    </row>
    <row r="53277">
      <c r="N53277" s="561" t="n"/>
    </row>
    <row r="53278">
      <c r="N53278" s="561" t="n"/>
    </row>
    <row r="53279">
      <c r="N53279" s="561" t="n"/>
    </row>
    <row r="53280">
      <c r="N53280" s="561" t="n"/>
    </row>
    <row r="53281">
      <c r="N53281" s="561" t="n"/>
    </row>
    <row r="53282">
      <c r="N53282" s="561" t="n"/>
    </row>
    <row r="53283">
      <c r="N53283" s="561" t="n"/>
    </row>
    <row r="53284">
      <c r="N53284" s="561" t="n"/>
    </row>
    <row r="53285">
      <c r="N53285" s="561" t="n"/>
    </row>
    <row r="53286">
      <c r="N53286" s="561" t="n"/>
    </row>
    <row r="53287">
      <c r="N53287" s="561" t="n"/>
    </row>
    <row r="53288">
      <c r="N53288" s="561" t="n"/>
    </row>
    <row r="53289">
      <c r="N53289" s="561" t="n"/>
    </row>
    <row r="53290">
      <c r="N53290" s="561" t="n"/>
    </row>
    <row r="53291">
      <c r="N53291" s="561" t="n"/>
    </row>
    <row r="53292">
      <c r="N53292" s="561" t="n"/>
    </row>
    <row r="53293">
      <c r="N53293" s="561" t="n"/>
    </row>
    <row r="53294">
      <c r="N53294" s="561" t="n"/>
    </row>
    <row r="53295">
      <c r="N53295" s="561" t="n"/>
    </row>
    <row r="53296">
      <c r="N53296" s="561" t="n"/>
    </row>
    <row r="53297">
      <c r="N53297" s="561" t="n"/>
    </row>
    <row r="53298">
      <c r="N53298" s="561" t="n"/>
    </row>
    <row r="53299">
      <c r="N53299" s="561" t="n"/>
    </row>
    <row r="53300">
      <c r="N53300" s="561" t="n"/>
    </row>
    <row r="53301">
      <c r="N53301" s="561" t="n"/>
    </row>
    <row r="53302">
      <c r="N53302" s="561" t="n"/>
    </row>
    <row r="53303">
      <c r="N53303" s="561" t="n"/>
    </row>
    <row r="53304">
      <c r="N53304" s="561" t="n"/>
    </row>
    <row r="53305">
      <c r="N53305" s="561" t="n"/>
    </row>
    <row r="53306">
      <c r="N53306" s="561" t="n"/>
    </row>
    <row r="53307">
      <c r="N53307" s="561" t="n"/>
    </row>
    <row r="53308">
      <c r="N53308" s="561" t="n"/>
    </row>
    <row r="53309">
      <c r="N53309" s="561" t="n"/>
    </row>
    <row r="53310">
      <c r="N53310" s="561" t="n"/>
    </row>
    <row r="53311">
      <c r="N53311" s="561" t="n"/>
    </row>
    <row r="53312">
      <c r="N53312" s="561" t="n"/>
    </row>
    <row r="53313">
      <c r="N53313" s="561" t="n"/>
    </row>
    <row r="53314">
      <c r="N53314" s="561" t="n"/>
    </row>
    <row r="53315">
      <c r="N53315" s="561" t="n"/>
    </row>
    <row r="53316">
      <c r="N53316" s="561" t="n"/>
    </row>
    <row r="53317">
      <c r="N53317" s="561" t="n"/>
    </row>
    <row r="53318">
      <c r="N53318" s="561" t="n"/>
    </row>
    <row r="53319">
      <c r="N53319" s="561" t="n"/>
    </row>
    <row r="53320">
      <c r="N53320" s="561" t="n"/>
    </row>
    <row r="53321">
      <c r="N53321" s="561" t="n"/>
    </row>
    <row r="53322">
      <c r="N53322" s="561" t="n"/>
    </row>
    <row r="53323">
      <c r="N53323" s="561" t="n"/>
    </row>
    <row r="53324">
      <c r="N53324" s="561" t="n"/>
    </row>
    <row r="53325">
      <c r="N53325" s="561" t="n"/>
    </row>
    <row r="53326">
      <c r="N53326" s="561" t="n"/>
    </row>
    <row r="53327">
      <c r="N53327" s="561" t="n"/>
    </row>
    <row r="53328">
      <c r="N53328" s="561" t="n"/>
    </row>
    <row r="53329">
      <c r="N53329" s="561" t="n"/>
    </row>
    <row r="53330">
      <c r="N53330" s="561" t="n"/>
    </row>
    <row r="53331">
      <c r="N53331" s="561" t="n"/>
    </row>
    <row r="53332">
      <c r="N53332" s="561" t="n"/>
    </row>
    <row r="53333">
      <c r="N53333" s="561" t="n"/>
    </row>
    <row r="53334">
      <c r="N53334" s="561" t="n"/>
    </row>
    <row r="53335">
      <c r="N53335" s="561" t="n"/>
    </row>
    <row r="53336">
      <c r="N53336" s="561" t="n"/>
    </row>
    <row r="53337">
      <c r="N53337" s="561" t="n"/>
    </row>
    <row r="53338">
      <c r="N53338" s="561" t="n"/>
    </row>
    <row r="53339">
      <c r="N53339" s="561" t="n"/>
    </row>
    <row r="53340">
      <c r="N53340" s="561" t="n"/>
    </row>
    <row r="53341">
      <c r="N53341" s="561" t="n"/>
    </row>
    <row r="53342">
      <c r="N53342" s="561" t="n"/>
    </row>
    <row r="53343">
      <c r="N53343" s="561" t="n"/>
    </row>
    <row r="53344">
      <c r="N53344" s="561" t="n"/>
    </row>
    <row r="53345">
      <c r="N53345" s="561" t="n"/>
    </row>
    <row r="53346">
      <c r="N53346" s="561" t="n"/>
    </row>
    <row r="53347">
      <c r="N53347" s="561" t="n"/>
    </row>
    <row r="53348">
      <c r="N53348" s="561" t="n"/>
    </row>
    <row r="53349">
      <c r="N53349" s="561" t="n"/>
    </row>
    <row r="53350">
      <c r="N53350" s="561" t="n"/>
    </row>
    <row r="53351">
      <c r="N53351" s="561" t="n"/>
    </row>
    <row r="53352">
      <c r="N53352" s="561" t="n"/>
    </row>
    <row r="53353">
      <c r="N53353" s="561" t="n"/>
    </row>
    <row r="53354">
      <c r="N53354" s="561" t="n"/>
    </row>
    <row r="53355">
      <c r="N53355" s="561" t="n"/>
    </row>
    <row r="53356">
      <c r="N53356" s="561" t="n"/>
    </row>
    <row r="53357">
      <c r="N53357" s="561" t="n"/>
    </row>
    <row r="53358">
      <c r="N53358" s="561" t="n"/>
    </row>
    <row r="53359">
      <c r="N53359" s="561" t="n"/>
    </row>
    <row r="53360">
      <c r="N53360" s="561" t="n"/>
    </row>
    <row r="53361">
      <c r="N53361" s="561" t="n"/>
    </row>
    <row r="53362">
      <c r="N53362" s="561" t="n"/>
    </row>
    <row r="53363">
      <c r="N53363" s="561" t="n"/>
    </row>
    <row r="53364">
      <c r="N53364" s="561" t="n"/>
    </row>
    <row r="53365">
      <c r="N53365" s="561" t="n"/>
    </row>
    <row r="53366">
      <c r="N53366" s="561" t="n"/>
    </row>
    <row r="53367">
      <c r="N53367" s="561" t="n"/>
    </row>
    <row r="53368">
      <c r="N53368" s="561" t="n"/>
    </row>
    <row r="53369">
      <c r="N53369" s="561" t="n"/>
    </row>
    <row r="53370">
      <c r="N53370" s="561" t="n"/>
    </row>
    <row r="53371">
      <c r="N53371" s="561" t="n"/>
    </row>
    <row r="53372">
      <c r="N53372" s="561" t="n"/>
    </row>
    <row r="53373">
      <c r="N53373" s="561" t="n"/>
    </row>
    <row r="53374">
      <c r="N53374" s="561" t="n"/>
    </row>
    <row r="53375">
      <c r="N53375" s="561" t="n"/>
    </row>
    <row r="53376">
      <c r="N53376" s="561" t="n"/>
    </row>
    <row r="53377">
      <c r="N53377" s="561" t="n"/>
    </row>
    <row r="53378">
      <c r="N53378" s="561" t="n"/>
    </row>
    <row r="53379">
      <c r="N53379" s="561" t="n"/>
    </row>
    <row r="53380">
      <c r="N53380" s="561" t="n"/>
    </row>
    <row r="53381">
      <c r="N53381" s="561" t="n"/>
    </row>
    <row r="53382">
      <c r="N53382" s="561" t="n"/>
    </row>
    <row r="53383">
      <c r="N53383" s="561" t="n"/>
    </row>
    <row r="53384">
      <c r="N53384" s="561" t="n"/>
    </row>
    <row r="53385">
      <c r="N53385" s="561" t="n"/>
    </row>
    <row r="53386">
      <c r="N53386" s="561" t="n"/>
    </row>
    <row r="53387">
      <c r="N53387" s="561" t="n"/>
    </row>
    <row r="53388">
      <c r="N53388" s="561" t="n"/>
    </row>
    <row r="53389">
      <c r="N53389" s="561" t="n"/>
    </row>
    <row r="53390">
      <c r="N53390" s="561" t="n"/>
    </row>
    <row r="53391">
      <c r="N53391" s="561" t="n"/>
    </row>
    <row r="53392">
      <c r="N53392" s="561" t="n"/>
    </row>
    <row r="53393">
      <c r="N53393" s="561" t="n"/>
    </row>
    <row r="53394">
      <c r="N53394" s="561" t="n"/>
    </row>
    <row r="53395">
      <c r="N53395" s="561" t="n"/>
    </row>
    <row r="53396">
      <c r="N53396" s="561" t="n"/>
    </row>
    <row r="53397">
      <c r="N53397" s="561" t="n"/>
    </row>
    <row r="53398">
      <c r="N53398" s="561" t="n"/>
    </row>
    <row r="53399">
      <c r="N53399" s="561" t="n"/>
    </row>
    <row r="53400">
      <c r="N53400" s="561" t="n"/>
    </row>
    <row r="53401">
      <c r="N53401" s="561" t="n"/>
    </row>
    <row r="53402">
      <c r="N53402" s="561" t="n"/>
    </row>
    <row r="53403">
      <c r="N53403" s="561" t="n"/>
    </row>
    <row r="53404">
      <c r="N53404" s="561" t="n"/>
    </row>
    <row r="53405">
      <c r="N53405" s="561" t="n"/>
    </row>
    <row r="53406">
      <c r="N53406" s="561" t="n"/>
    </row>
    <row r="53407">
      <c r="N53407" s="561" t="n"/>
    </row>
    <row r="53408">
      <c r="N53408" s="561" t="n"/>
    </row>
    <row r="53409">
      <c r="N53409" s="561" t="n"/>
    </row>
    <row r="53410">
      <c r="N53410" s="561" t="n"/>
    </row>
    <row r="53411">
      <c r="N53411" s="561" t="n"/>
    </row>
    <row r="53412">
      <c r="N53412" s="561" t="n"/>
    </row>
    <row r="53413">
      <c r="N53413" s="561" t="n"/>
    </row>
    <row r="53414">
      <c r="N53414" s="561" t="n"/>
    </row>
    <row r="53415">
      <c r="N53415" s="561" t="n"/>
    </row>
    <row r="53416">
      <c r="N53416" s="561" t="n"/>
    </row>
    <row r="53417">
      <c r="N53417" s="561" t="n"/>
    </row>
    <row r="53418">
      <c r="N53418" s="561" t="n"/>
    </row>
    <row r="53419">
      <c r="N53419" s="561" t="n"/>
    </row>
    <row r="53420">
      <c r="N53420" s="561" t="n"/>
    </row>
    <row r="53421">
      <c r="N53421" s="561" t="n"/>
    </row>
    <row r="53422">
      <c r="N53422" s="561" t="n"/>
    </row>
    <row r="53423">
      <c r="N53423" s="561" t="n"/>
    </row>
    <row r="53424">
      <c r="N53424" s="561" t="n"/>
    </row>
    <row r="53425">
      <c r="N53425" s="561" t="n"/>
    </row>
    <row r="53426">
      <c r="N53426" s="561" t="n"/>
    </row>
    <row r="53427">
      <c r="N53427" s="561" t="n"/>
    </row>
    <row r="53428">
      <c r="N53428" s="561" t="n"/>
    </row>
    <row r="53429">
      <c r="N53429" s="561" t="n"/>
    </row>
    <row r="53430">
      <c r="N53430" s="561" t="n"/>
    </row>
    <row r="53431">
      <c r="N53431" s="561" t="n"/>
    </row>
    <row r="53432">
      <c r="N53432" s="561" t="n"/>
    </row>
    <row r="53433">
      <c r="N53433" s="561" t="n"/>
    </row>
    <row r="53434">
      <c r="N53434" s="561" t="n"/>
    </row>
    <row r="53435">
      <c r="N53435" s="561" t="n"/>
    </row>
    <row r="53436">
      <c r="N53436" s="561" t="n"/>
    </row>
    <row r="53437">
      <c r="N53437" s="561" t="n"/>
    </row>
    <row r="53438">
      <c r="N53438" s="561" t="n"/>
    </row>
    <row r="53439">
      <c r="N53439" s="561" t="n"/>
    </row>
    <row r="53440">
      <c r="N53440" s="561" t="n"/>
    </row>
    <row r="53441">
      <c r="N53441" s="561" t="n"/>
    </row>
    <row r="53442">
      <c r="N53442" s="561" t="n"/>
    </row>
    <row r="53443">
      <c r="N53443" s="561" t="n"/>
    </row>
    <row r="53444">
      <c r="N53444" s="561" t="n"/>
    </row>
    <row r="53445">
      <c r="N53445" s="561" t="n"/>
    </row>
    <row r="53446">
      <c r="N53446" s="561" t="n"/>
    </row>
    <row r="53447">
      <c r="N53447" s="561" t="n"/>
    </row>
    <row r="53448">
      <c r="N53448" s="561" t="n"/>
    </row>
    <row r="53449">
      <c r="N53449" s="561" t="n"/>
    </row>
    <row r="53450">
      <c r="N53450" s="561" t="n"/>
    </row>
    <row r="53451">
      <c r="N53451" s="561" t="n"/>
    </row>
    <row r="53452">
      <c r="N53452" s="561" t="n"/>
    </row>
    <row r="53453">
      <c r="N53453" s="561" t="n"/>
    </row>
    <row r="53454">
      <c r="N53454" s="561" t="n"/>
    </row>
    <row r="53455">
      <c r="N53455" s="561" t="n"/>
    </row>
    <row r="53456">
      <c r="N53456" s="561" t="n"/>
    </row>
    <row r="53457">
      <c r="N53457" s="561" t="n"/>
    </row>
    <row r="53458">
      <c r="N53458" s="561" t="n"/>
    </row>
    <row r="53459">
      <c r="N53459" s="561" t="n"/>
    </row>
    <row r="53460">
      <c r="N53460" s="561" t="n"/>
    </row>
    <row r="53461">
      <c r="N53461" s="561" t="n"/>
    </row>
    <row r="53462">
      <c r="N53462" s="561" t="n"/>
    </row>
    <row r="53463">
      <c r="N53463" s="561" t="n"/>
    </row>
    <row r="53464">
      <c r="N53464" s="561" t="n"/>
    </row>
    <row r="53465">
      <c r="N53465" s="561" t="n"/>
    </row>
    <row r="53466">
      <c r="N53466" s="561" t="n"/>
    </row>
    <row r="53467">
      <c r="N53467" s="561" t="n"/>
    </row>
    <row r="53468">
      <c r="N53468" s="561" t="n"/>
    </row>
    <row r="53469">
      <c r="N53469" s="561" t="n"/>
    </row>
    <row r="53470">
      <c r="N53470" s="561" t="n"/>
    </row>
    <row r="53471">
      <c r="N53471" s="561" t="n"/>
    </row>
    <row r="53472">
      <c r="N53472" s="561" t="n"/>
    </row>
    <row r="53473">
      <c r="N53473" s="561" t="n"/>
    </row>
    <row r="53474">
      <c r="N53474" s="561" t="n"/>
    </row>
    <row r="53475">
      <c r="N53475" s="561" t="n"/>
    </row>
    <row r="53476">
      <c r="N53476" s="561" t="n"/>
    </row>
    <row r="53477">
      <c r="N53477" s="561" t="n"/>
    </row>
    <row r="53478">
      <c r="N53478" s="561" t="n"/>
    </row>
    <row r="53479">
      <c r="N53479" s="561" t="n"/>
    </row>
    <row r="53480">
      <c r="N53480" s="561" t="n"/>
    </row>
    <row r="53481">
      <c r="N53481" s="561" t="n"/>
    </row>
    <row r="53482">
      <c r="N53482" s="561" t="n"/>
    </row>
    <row r="53483">
      <c r="N53483" s="561" t="n"/>
    </row>
    <row r="53484">
      <c r="N53484" s="561" t="n"/>
    </row>
    <row r="53485">
      <c r="N53485" s="561" t="n"/>
    </row>
    <row r="53486">
      <c r="N53486" s="561" t="n"/>
    </row>
    <row r="53487">
      <c r="N53487" s="561" t="n"/>
    </row>
    <row r="53488">
      <c r="N53488" s="561" t="n"/>
    </row>
    <row r="53489">
      <c r="N53489" s="561" t="n"/>
    </row>
    <row r="53490">
      <c r="N53490" s="561" t="n"/>
    </row>
    <row r="53491">
      <c r="N53491" s="561" t="n"/>
    </row>
    <row r="53492">
      <c r="N53492" s="561" t="n"/>
    </row>
    <row r="53493">
      <c r="N53493" s="561" t="n"/>
    </row>
    <row r="53494">
      <c r="N53494" s="561" t="n"/>
    </row>
    <row r="53495">
      <c r="N53495" s="561" t="n"/>
    </row>
    <row r="53496">
      <c r="N53496" s="561" t="n"/>
    </row>
    <row r="53497">
      <c r="N53497" s="561" t="n"/>
    </row>
    <row r="53498">
      <c r="N53498" s="561" t="n"/>
    </row>
    <row r="53499">
      <c r="N53499" s="561" t="n"/>
    </row>
    <row r="53500">
      <c r="N53500" s="561" t="n"/>
    </row>
    <row r="53501">
      <c r="N53501" s="561" t="n"/>
    </row>
    <row r="53502">
      <c r="N53502" s="561" t="n"/>
    </row>
    <row r="53503">
      <c r="N53503" s="561" t="n"/>
    </row>
    <row r="53504">
      <c r="N53504" s="561" t="n"/>
    </row>
    <row r="53505">
      <c r="N53505" s="561" t="n"/>
    </row>
    <row r="53506">
      <c r="N53506" s="561" t="n"/>
    </row>
    <row r="53507">
      <c r="N53507" s="561" t="n"/>
    </row>
    <row r="53508">
      <c r="N53508" s="561" t="n"/>
    </row>
    <row r="53509">
      <c r="N53509" s="561" t="n"/>
    </row>
    <row r="53510">
      <c r="N53510" s="561" t="n"/>
    </row>
    <row r="53511">
      <c r="N53511" s="561" t="n"/>
    </row>
    <row r="53512">
      <c r="N53512" s="561" t="n"/>
    </row>
    <row r="53513">
      <c r="N53513" s="561" t="n"/>
    </row>
    <row r="53514">
      <c r="N53514" s="561" t="n"/>
    </row>
    <row r="53515">
      <c r="N53515" s="561" t="n"/>
    </row>
    <row r="53516">
      <c r="N53516" s="561" t="n"/>
    </row>
    <row r="53517">
      <c r="N53517" s="561" t="n"/>
    </row>
    <row r="53518">
      <c r="N53518" s="561" t="n"/>
    </row>
    <row r="53519">
      <c r="N53519" s="561" t="n"/>
    </row>
    <row r="53520">
      <c r="N53520" s="561" t="n"/>
    </row>
    <row r="53521">
      <c r="N53521" s="561" t="n"/>
    </row>
    <row r="53522">
      <c r="N53522" s="561" t="n"/>
    </row>
    <row r="53523">
      <c r="N53523" s="561" t="n"/>
    </row>
    <row r="53524">
      <c r="N53524" s="561" t="n"/>
    </row>
    <row r="53525">
      <c r="N53525" s="561" t="n"/>
    </row>
    <row r="53526">
      <c r="N53526" s="561" t="n"/>
    </row>
    <row r="53527">
      <c r="N53527" s="561" t="n"/>
    </row>
    <row r="53528">
      <c r="N53528" s="561" t="n"/>
    </row>
    <row r="53529">
      <c r="N53529" s="561" t="n"/>
    </row>
    <row r="53530">
      <c r="N53530" s="561" t="n"/>
    </row>
    <row r="53531">
      <c r="N53531" s="561" t="n"/>
    </row>
    <row r="53532">
      <c r="N53532" s="561" t="n"/>
    </row>
    <row r="53533">
      <c r="N53533" s="561" t="n"/>
    </row>
    <row r="53534">
      <c r="N53534" s="561" t="n"/>
    </row>
    <row r="53535">
      <c r="N53535" s="561" t="n"/>
    </row>
    <row r="53536">
      <c r="N53536" s="561" t="n"/>
    </row>
    <row r="53537">
      <c r="N53537" s="561" t="n"/>
    </row>
    <row r="53538">
      <c r="N53538" s="561" t="n"/>
    </row>
    <row r="53539">
      <c r="N53539" s="561" t="n"/>
    </row>
    <row r="53540">
      <c r="N53540" s="561" t="n"/>
    </row>
    <row r="53541">
      <c r="N53541" s="561" t="n"/>
    </row>
    <row r="53542">
      <c r="N53542" s="561" t="n"/>
    </row>
    <row r="53543">
      <c r="N53543" s="561" t="n"/>
    </row>
    <row r="53544">
      <c r="N53544" s="561" t="n"/>
    </row>
    <row r="53545">
      <c r="N53545" s="561" t="n"/>
    </row>
    <row r="53546">
      <c r="N53546" s="561" t="n"/>
    </row>
    <row r="53547">
      <c r="N53547" s="561" t="n"/>
    </row>
    <row r="53548">
      <c r="N53548" s="561" t="n"/>
    </row>
    <row r="53549">
      <c r="N53549" s="561" t="n"/>
    </row>
    <row r="53550">
      <c r="N53550" s="561" t="n"/>
    </row>
    <row r="53551">
      <c r="N53551" s="561" t="n"/>
    </row>
    <row r="53552">
      <c r="N53552" s="561" t="n"/>
    </row>
    <row r="53553">
      <c r="N53553" s="561" t="n"/>
    </row>
    <row r="53554">
      <c r="N53554" s="561" t="n"/>
    </row>
    <row r="53555">
      <c r="N53555" s="561" t="n"/>
    </row>
    <row r="53556">
      <c r="N53556" s="561" t="n"/>
    </row>
    <row r="53557">
      <c r="N53557" s="561" t="n"/>
    </row>
    <row r="53558">
      <c r="N53558" s="561" t="n"/>
    </row>
    <row r="53559">
      <c r="N53559" s="561" t="n"/>
    </row>
    <row r="53560">
      <c r="N53560" s="561" t="n"/>
    </row>
    <row r="53561">
      <c r="N53561" s="561" t="n"/>
    </row>
    <row r="53562">
      <c r="N53562" s="561" t="n"/>
    </row>
    <row r="53563">
      <c r="N53563" s="561" t="n"/>
    </row>
    <row r="53564">
      <c r="N53564" s="561" t="n"/>
    </row>
    <row r="53565">
      <c r="N53565" s="561" t="n"/>
    </row>
    <row r="53566">
      <c r="N53566" s="561" t="n"/>
    </row>
    <row r="53567">
      <c r="N53567" s="561" t="n"/>
    </row>
    <row r="53568">
      <c r="N53568" s="561" t="n"/>
    </row>
    <row r="53569">
      <c r="N53569" s="561" t="n"/>
    </row>
    <row r="53570">
      <c r="N53570" s="561" t="n"/>
    </row>
    <row r="53571">
      <c r="N53571" s="561" t="n"/>
    </row>
    <row r="53572">
      <c r="N53572" s="561" t="n"/>
    </row>
    <row r="53573">
      <c r="N53573" s="561" t="n"/>
    </row>
    <row r="53574">
      <c r="N53574" s="561" t="n"/>
    </row>
    <row r="53575">
      <c r="N53575" s="561" t="n"/>
    </row>
    <row r="53576">
      <c r="N53576" s="561" t="n"/>
    </row>
    <row r="53577">
      <c r="N53577" s="561" t="n"/>
    </row>
    <row r="53578">
      <c r="N53578" s="561" t="n"/>
    </row>
    <row r="53579">
      <c r="N53579" s="561" t="n"/>
    </row>
    <row r="53580">
      <c r="N53580" s="561" t="n"/>
    </row>
    <row r="53581">
      <c r="N53581" s="561" t="n"/>
    </row>
    <row r="53582">
      <c r="N53582" s="561" t="n"/>
    </row>
    <row r="53583">
      <c r="N53583" s="561" t="n"/>
    </row>
    <row r="53584">
      <c r="N53584" s="561" t="n"/>
    </row>
    <row r="53585">
      <c r="N53585" s="561" t="n"/>
    </row>
    <row r="53586">
      <c r="N53586" s="561" t="n"/>
    </row>
    <row r="53587">
      <c r="N53587" s="561" t="n"/>
    </row>
    <row r="53588">
      <c r="N53588" s="561" t="n"/>
    </row>
    <row r="53589">
      <c r="N53589" s="561" t="n"/>
    </row>
    <row r="53590">
      <c r="N53590" s="561" t="n"/>
    </row>
    <row r="53591">
      <c r="N53591" s="561" t="n"/>
    </row>
    <row r="53592">
      <c r="N53592" s="561" t="n"/>
    </row>
    <row r="53593">
      <c r="N53593" s="561" t="n"/>
    </row>
    <row r="53594">
      <c r="N53594" s="561" t="n"/>
    </row>
    <row r="53595">
      <c r="N53595" s="561" t="n"/>
    </row>
    <row r="53596">
      <c r="N53596" s="561" t="n"/>
    </row>
    <row r="53597">
      <c r="N53597" s="561" t="n"/>
    </row>
    <row r="53598">
      <c r="N53598" s="561" t="n"/>
    </row>
    <row r="53599">
      <c r="N53599" s="561" t="n"/>
    </row>
    <row r="53600">
      <c r="N53600" s="561" t="n"/>
    </row>
    <row r="53601">
      <c r="N53601" s="561" t="n"/>
    </row>
    <row r="53602">
      <c r="N53602" s="561" t="n"/>
    </row>
    <row r="53603">
      <c r="N53603" s="561" t="n"/>
    </row>
    <row r="53604">
      <c r="N53604" s="561" t="n"/>
    </row>
    <row r="53605">
      <c r="N53605" s="561" t="n"/>
    </row>
    <row r="53606">
      <c r="N53606" s="561" t="n"/>
    </row>
    <row r="53607">
      <c r="N53607" s="561" t="n"/>
    </row>
    <row r="53608">
      <c r="N53608" s="561" t="n"/>
    </row>
    <row r="53609">
      <c r="N53609" s="561" t="n"/>
    </row>
    <row r="53610">
      <c r="N53610" s="561" t="n"/>
    </row>
    <row r="53611">
      <c r="N53611" s="561" t="n"/>
    </row>
    <row r="53612">
      <c r="N53612" s="561" t="n"/>
    </row>
    <row r="53613">
      <c r="N53613" s="561" t="n"/>
    </row>
    <row r="53614">
      <c r="N53614" s="561" t="n"/>
    </row>
    <row r="53615">
      <c r="N53615" s="561" t="n"/>
    </row>
    <row r="53616">
      <c r="N53616" s="561" t="n"/>
    </row>
    <row r="53617">
      <c r="N53617" s="561" t="n"/>
    </row>
    <row r="53618">
      <c r="N53618" s="561" t="n"/>
    </row>
    <row r="53619">
      <c r="N53619" s="561" t="n"/>
    </row>
    <row r="53620">
      <c r="N53620" s="561" t="n"/>
    </row>
    <row r="53621">
      <c r="N53621" s="561" t="n"/>
    </row>
    <row r="53622">
      <c r="N53622" s="561" t="n"/>
    </row>
    <row r="53623">
      <c r="N53623" s="561" t="n"/>
    </row>
    <row r="53624">
      <c r="N53624" s="561" t="n"/>
    </row>
    <row r="53625">
      <c r="N53625" s="561" t="n"/>
    </row>
    <row r="53626">
      <c r="N53626" s="561" t="n"/>
    </row>
    <row r="53627">
      <c r="N53627" s="561" t="n"/>
    </row>
    <row r="53628">
      <c r="N53628" s="561" t="n"/>
    </row>
    <row r="53629">
      <c r="N53629" s="561" t="n"/>
    </row>
    <row r="53630">
      <c r="N53630" s="561" t="n"/>
    </row>
    <row r="53631">
      <c r="N53631" s="561" t="n"/>
    </row>
    <row r="53632">
      <c r="N53632" s="561" t="n"/>
    </row>
    <row r="53633">
      <c r="N53633" s="561" t="n"/>
    </row>
    <row r="53634">
      <c r="N53634" s="561" t="n"/>
    </row>
    <row r="53635">
      <c r="N53635" s="561" t="n"/>
    </row>
    <row r="53636">
      <c r="N53636" s="561" t="n"/>
    </row>
    <row r="53637">
      <c r="N53637" s="561" t="n"/>
    </row>
    <row r="53638">
      <c r="N53638" s="561" t="n"/>
    </row>
    <row r="53639">
      <c r="N53639" s="561" t="n"/>
    </row>
    <row r="53640">
      <c r="N53640" s="561" t="n"/>
    </row>
    <row r="53641">
      <c r="N53641" s="561" t="n"/>
    </row>
    <row r="53642">
      <c r="N53642" s="561" t="n"/>
    </row>
    <row r="53643">
      <c r="N53643" s="561" t="n"/>
    </row>
    <row r="53644">
      <c r="N53644" s="561" t="n"/>
    </row>
    <row r="53645">
      <c r="N53645" s="561" t="n"/>
    </row>
    <row r="53646">
      <c r="N53646" s="561" t="n"/>
    </row>
    <row r="53647">
      <c r="N53647" s="561" t="n"/>
    </row>
    <row r="53648">
      <c r="N53648" s="561" t="n"/>
    </row>
    <row r="53649">
      <c r="N53649" s="561" t="n"/>
    </row>
    <row r="53650">
      <c r="N53650" s="561" t="n"/>
    </row>
    <row r="53651">
      <c r="N53651" s="561" t="n"/>
    </row>
    <row r="53652">
      <c r="N53652" s="561" t="n"/>
    </row>
    <row r="53653">
      <c r="N53653" s="561" t="n"/>
    </row>
    <row r="53654">
      <c r="N53654" s="561" t="n"/>
    </row>
    <row r="53655">
      <c r="N53655" s="561" t="n"/>
    </row>
    <row r="53656">
      <c r="N53656" s="561" t="n"/>
    </row>
    <row r="53657">
      <c r="N53657" s="561" t="n"/>
    </row>
    <row r="53658">
      <c r="N53658" s="561" t="n"/>
    </row>
    <row r="53659">
      <c r="N53659" s="561" t="n"/>
    </row>
    <row r="53660">
      <c r="N53660" s="561" t="n"/>
    </row>
    <row r="53661">
      <c r="N53661" s="561" t="n"/>
    </row>
    <row r="53662">
      <c r="N53662" s="561" t="n"/>
    </row>
    <row r="53663">
      <c r="N53663" s="561" t="n"/>
    </row>
    <row r="53664">
      <c r="N53664" s="561" t="n"/>
    </row>
    <row r="53665">
      <c r="N53665" s="561" t="n"/>
    </row>
    <row r="53666">
      <c r="N53666" s="561" t="n"/>
    </row>
    <row r="53667">
      <c r="N53667" s="561" t="n"/>
    </row>
    <row r="53668">
      <c r="N53668" s="561" t="n"/>
    </row>
    <row r="53669">
      <c r="N53669" s="561" t="n"/>
    </row>
    <row r="53670">
      <c r="N53670" s="561" t="n"/>
    </row>
    <row r="53671">
      <c r="N53671" s="561" t="n"/>
    </row>
    <row r="53672">
      <c r="N53672" s="561" t="n"/>
    </row>
    <row r="53673">
      <c r="N53673" s="561" t="n"/>
    </row>
    <row r="53674">
      <c r="N53674" s="561" t="n"/>
    </row>
    <row r="53675">
      <c r="N53675" s="561" t="n"/>
    </row>
    <row r="53676">
      <c r="N53676" s="561" t="n"/>
    </row>
    <row r="53677">
      <c r="N53677" s="561" t="n"/>
    </row>
    <row r="53678">
      <c r="N53678" s="561" t="n"/>
    </row>
    <row r="53679">
      <c r="N53679" s="561" t="n"/>
    </row>
    <row r="53680">
      <c r="N53680" s="561" t="n"/>
    </row>
    <row r="53681">
      <c r="N53681" s="561" t="n"/>
    </row>
    <row r="53682">
      <c r="N53682" s="561" t="n"/>
    </row>
    <row r="53683">
      <c r="N53683" s="561" t="n"/>
    </row>
    <row r="53684">
      <c r="N53684" s="561" t="n"/>
    </row>
    <row r="53685">
      <c r="N53685" s="561" t="n"/>
    </row>
    <row r="53686">
      <c r="N53686" s="561" t="n"/>
    </row>
    <row r="53687">
      <c r="N53687" s="561" t="n"/>
    </row>
    <row r="53688">
      <c r="N53688" s="561" t="n"/>
    </row>
    <row r="53689">
      <c r="N53689" s="561" t="n"/>
    </row>
    <row r="53690">
      <c r="N53690" s="561" t="n"/>
    </row>
    <row r="53691">
      <c r="N53691" s="561" t="n"/>
    </row>
    <row r="53692">
      <c r="N53692" s="561" t="n"/>
    </row>
    <row r="53693">
      <c r="N53693" s="561" t="n"/>
    </row>
    <row r="53694">
      <c r="N53694" s="561" t="n"/>
    </row>
    <row r="53695">
      <c r="N53695" s="561" t="n"/>
    </row>
    <row r="53696">
      <c r="N53696" s="561" t="n"/>
    </row>
    <row r="53697">
      <c r="N53697" s="561" t="n"/>
    </row>
    <row r="53698">
      <c r="N53698" s="561" t="n"/>
    </row>
    <row r="53699">
      <c r="N53699" s="561" t="n"/>
    </row>
    <row r="53700">
      <c r="N53700" s="561" t="n"/>
    </row>
    <row r="53701">
      <c r="N53701" s="561" t="n"/>
    </row>
    <row r="53702">
      <c r="N53702" s="561" t="n"/>
    </row>
    <row r="53703">
      <c r="N53703" s="561" t="n"/>
    </row>
    <row r="53704">
      <c r="N53704" s="561" t="n"/>
    </row>
    <row r="53705">
      <c r="N53705" s="561" t="n"/>
    </row>
    <row r="53706">
      <c r="N53706" s="561" t="n"/>
    </row>
    <row r="53707">
      <c r="N53707" s="561" t="n"/>
    </row>
    <row r="53708">
      <c r="N53708" s="561" t="n"/>
    </row>
    <row r="53709">
      <c r="N53709" s="561" t="n"/>
    </row>
    <row r="53710">
      <c r="N53710" s="561" t="n"/>
    </row>
    <row r="53711">
      <c r="N53711" s="561" t="n"/>
    </row>
    <row r="53712">
      <c r="N53712" s="561" t="n"/>
    </row>
    <row r="53713">
      <c r="N53713" s="561" t="n"/>
    </row>
    <row r="53714">
      <c r="N53714" s="561" t="n"/>
    </row>
    <row r="53715">
      <c r="N53715" s="561" t="n"/>
    </row>
    <row r="53716">
      <c r="N53716" s="561" t="n"/>
    </row>
    <row r="53717">
      <c r="N53717" s="561" t="n"/>
    </row>
    <row r="53718">
      <c r="N53718" s="561" t="n"/>
    </row>
    <row r="53719">
      <c r="N53719" s="561" t="n"/>
    </row>
    <row r="53720">
      <c r="N53720" s="561" t="n"/>
    </row>
    <row r="53721">
      <c r="N53721" s="561" t="n"/>
    </row>
    <row r="53722">
      <c r="N53722" s="561" t="n"/>
    </row>
    <row r="53723">
      <c r="N53723" s="561" t="n"/>
    </row>
    <row r="53724">
      <c r="N53724" s="561" t="n"/>
    </row>
    <row r="53725">
      <c r="N53725" s="561" t="n"/>
    </row>
    <row r="53726">
      <c r="N53726" s="561" t="n"/>
    </row>
    <row r="53727">
      <c r="N53727" s="561" t="n"/>
    </row>
    <row r="53728">
      <c r="N53728" s="561" t="n"/>
    </row>
    <row r="53729">
      <c r="N53729" s="561" t="n"/>
    </row>
    <row r="53730">
      <c r="N53730" s="561" t="n"/>
    </row>
    <row r="53731">
      <c r="N53731" s="561" t="n"/>
    </row>
    <row r="53732">
      <c r="N53732" s="561" t="n"/>
    </row>
    <row r="53733">
      <c r="N53733" s="561" t="n"/>
    </row>
    <row r="53734">
      <c r="N53734" s="561" t="n"/>
    </row>
    <row r="53735">
      <c r="N53735" s="561" t="n"/>
    </row>
    <row r="53736">
      <c r="N53736" s="561" t="n"/>
    </row>
    <row r="53737">
      <c r="N53737" s="561" t="n"/>
    </row>
    <row r="53738">
      <c r="N53738" s="561" t="n"/>
    </row>
    <row r="53739">
      <c r="N53739" s="561" t="n"/>
    </row>
    <row r="53740">
      <c r="N53740" s="561" t="n"/>
    </row>
    <row r="53741">
      <c r="N53741" s="561" t="n"/>
    </row>
    <row r="53742">
      <c r="N53742" s="561" t="n"/>
    </row>
    <row r="53743">
      <c r="N53743" s="561" t="n"/>
    </row>
    <row r="53744">
      <c r="N53744" s="561" t="n"/>
    </row>
    <row r="53745">
      <c r="N53745" s="561" t="n"/>
    </row>
    <row r="53746">
      <c r="N53746" s="561" t="n"/>
    </row>
    <row r="53747">
      <c r="N53747" s="561" t="n"/>
    </row>
    <row r="53748">
      <c r="N53748" s="561" t="n"/>
    </row>
    <row r="53749">
      <c r="N53749" s="561" t="n"/>
    </row>
    <row r="53750">
      <c r="N53750" s="561" t="n"/>
    </row>
    <row r="53751">
      <c r="N53751" s="561" t="n"/>
    </row>
    <row r="53752">
      <c r="N53752" s="561" t="n"/>
    </row>
    <row r="53753">
      <c r="N53753" s="561" t="n"/>
    </row>
    <row r="53754">
      <c r="N53754" s="561" t="n"/>
    </row>
    <row r="53755">
      <c r="N53755" s="561" t="n"/>
    </row>
    <row r="53756">
      <c r="N53756" s="561" t="n"/>
    </row>
    <row r="53757">
      <c r="N53757" s="561" t="n"/>
    </row>
    <row r="53758">
      <c r="N53758" s="561" t="n"/>
    </row>
    <row r="53759">
      <c r="N53759" s="561" t="n"/>
    </row>
    <row r="53760">
      <c r="N53760" s="561" t="n"/>
    </row>
    <row r="53761">
      <c r="N53761" s="561" t="n"/>
    </row>
    <row r="53762">
      <c r="N53762" s="561" t="n"/>
    </row>
    <row r="53763">
      <c r="N53763" s="561" t="n"/>
    </row>
    <row r="53764">
      <c r="N53764" s="561" t="n"/>
    </row>
    <row r="53765">
      <c r="N53765" s="561" t="n"/>
    </row>
    <row r="53766">
      <c r="N53766" s="561" t="n"/>
    </row>
    <row r="53767">
      <c r="N53767" s="561" t="n"/>
    </row>
    <row r="53768">
      <c r="N53768" s="561" t="n"/>
    </row>
    <row r="53769">
      <c r="N53769" s="561" t="n"/>
    </row>
    <row r="53770">
      <c r="N53770" s="561" t="n"/>
    </row>
    <row r="53771">
      <c r="N53771" s="561" t="n"/>
    </row>
    <row r="53772">
      <c r="N53772" s="561" t="n"/>
    </row>
    <row r="53773">
      <c r="N53773" s="561" t="n"/>
    </row>
    <row r="53774">
      <c r="N53774" s="561" t="n"/>
    </row>
    <row r="53775">
      <c r="N53775" s="561" t="n"/>
    </row>
    <row r="53776">
      <c r="N53776" s="561" t="n"/>
    </row>
    <row r="53777">
      <c r="N53777" s="561" t="n"/>
    </row>
    <row r="53778">
      <c r="N53778" s="561" t="n"/>
    </row>
    <row r="53779">
      <c r="N53779" s="561" t="n"/>
    </row>
    <row r="53780">
      <c r="N53780" s="561" t="n"/>
    </row>
    <row r="53781">
      <c r="N53781" s="561" t="n"/>
    </row>
    <row r="53782">
      <c r="N53782" s="561" t="n"/>
    </row>
    <row r="53783">
      <c r="N53783" s="561" t="n"/>
    </row>
    <row r="53784">
      <c r="N53784" s="561" t="n"/>
    </row>
    <row r="53785">
      <c r="N53785" s="561" t="n"/>
    </row>
    <row r="53786">
      <c r="N53786" s="561" t="n"/>
    </row>
    <row r="53787">
      <c r="N53787" s="561" t="n"/>
    </row>
    <row r="53788">
      <c r="N53788" s="561" t="n"/>
    </row>
    <row r="53789">
      <c r="N53789" s="561" t="n"/>
    </row>
    <row r="53790">
      <c r="N53790" s="561" t="n"/>
    </row>
    <row r="53791">
      <c r="N53791" s="561" t="n"/>
    </row>
    <row r="53792">
      <c r="N53792" s="561" t="n"/>
    </row>
    <row r="53793">
      <c r="N53793" s="561" t="n"/>
    </row>
    <row r="53794">
      <c r="N53794" s="561" t="n"/>
    </row>
    <row r="53795">
      <c r="N53795" s="561" t="n"/>
    </row>
    <row r="53796">
      <c r="N53796" s="561" t="n"/>
    </row>
    <row r="53797">
      <c r="N53797" s="561" t="n"/>
    </row>
    <row r="53798">
      <c r="N53798" s="561" t="n"/>
    </row>
    <row r="53799">
      <c r="N53799" s="561" t="n"/>
    </row>
    <row r="53800">
      <c r="N53800" s="561" t="n"/>
    </row>
    <row r="53801">
      <c r="N53801" s="561" t="n"/>
    </row>
    <row r="53802">
      <c r="N53802" s="561" t="n"/>
    </row>
    <row r="53803">
      <c r="N53803" s="561" t="n"/>
    </row>
    <row r="53804">
      <c r="N53804" s="561" t="n"/>
    </row>
    <row r="53805">
      <c r="N53805" s="561" t="n"/>
    </row>
    <row r="53806">
      <c r="N53806" s="561" t="n"/>
    </row>
    <row r="53807">
      <c r="N53807" s="561" t="n"/>
    </row>
    <row r="53808">
      <c r="N53808" s="561" t="n"/>
    </row>
    <row r="53809">
      <c r="N53809" s="561" t="n"/>
    </row>
    <row r="53810">
      <c r="N53810" s="561" t="n"/>
    </row>
    <row r="53811">
      <c r="N53811" s="561" t="n"/>
    </row>
    <row r="53812">
      <c r="N53812" s="561" t="n"/>
    </row>
    <row r="53813">
      <c r="N53813" s="561" t="n"/>
    </row>
    <row r="53814">
      <c r="N53814" s="561" t="n"/>
    </row>
    <row r="53815">
      <c r="N53815" s="561" t="n"/>
    </row>
    <row r="53816">
      <c r="N53816" s="561" t="n"/>
    </row>
    <row r="53817">
      <c r="N53817" s="561" t="n"/>
    </row>
    <row r="53818">
      <c r="N53818" s="561" t="n"/>
    </row>
    <row r="53819">
      <c r="N53819" s="561" t="n"/>
    </row>
    <row r="53820">
      <c r="N53820" s="561" t="n"/>
    </row>
    <row r="53821">
      <c r="N53821" s="561" t="n"/>
    </row>
    <row r="53822">
      <c r="N53822" s="561" t="n"/>
    </row>
    <row r="53823">
      <c r="N53823" s="561" t="n"/>
    </row>
    <row r="53824">
      <c r="N53824" s="561" t="n"/>
    </row>
    <row r="53825">
      <c r="N53825" s="561" t="n"/>
    </row>
    <row r="53826">
      <c r="N53826" s="561" t="n"/>
    </row>
    <row r="53827">
      <c r="N53827" s="561" t="n"/>
    </row>
    <row r="53828">
      <c r="N53828" s="561" t="n"/>
    </row>
    <row r="53829">
      <c r="N53829" s="561" t="n"/>
    </row>
    <row r="53830">
      <c r="N53830" s="561" t="n"/>
    </row>
    <row r="53831">
      <c r="N53831" s="561" t="n"/>
    </row>
    <row r="53832">
      <c r="N53832" s="561" t="n"/>
    </row>
    <row r="53833">
      <c r="N53833" s="561" t="n"/>
    </row>
    <row r="53834">
      <c r="N53834" s="561" t="n"/>
    </row>
    <row r="53835">
      <c r="N53835" s="561" t="n"/>
    </row>
    <row r="53836">
      <c r="N53836" s="561" t="n"/>
    </row>
    <row r="53837">
      <c r="N53837" s="561" t="n"/>
    </row>
    <row r="53838">
      <c r="N53838" s="561" t="n"/>
    </row>
    <row r="53839">
      <c r="N53839" s="561" t="n"/>
    </row>
    <row r="53840">
      <c r="N53840" s="561" t="n"/>
    </row>
    <row r="53841">
      <c r="N53841" s="561" t="n"/>
    </row>
    <row r="53842">
      <c r="N53842" s="561" t="n"/>
    </row>
    <row r="53843">
      <c r="N53843" s="561" t="n"/>
    </row>
    <row r="53844">
      <c r="N53844" s="561" t="n"/>
    </row>
    <row r="53845">
      <c r="N53845" s="561" t="n"/>
    </row>
    <row r="53846">
      <c r="N53846" s="561" t="n"/>
    </row>
    <row r="53847">
      <c r="N53847" s="561" t="n"/>
    </row>
    <row r="53848">
      <c r="N53848" s="561" t="n"/>
    </row>
    <row r="53849">
      <c r="N53849" s="561" t="n"/>
    </row>
    <row r="53850">
      <c r="N53850" s="561" t="n"/>
    </row>
    <row r="53851">
      <c r="N53851" s="561" t="n"/>
    </row>
    <row r="53852">
      <c r="N53852" s="561" t="n"/>
    </row>
    <row r="53853">
      <c r="N53853" s="561" t="n"/>
    </row>
    <row r="53854">
      <c r="N53854" s="561" t="n"/>
    </row>
    <row r="53855">
      <c r="N53855" s="561" t="n"/>
    </row>
    <row r="53856">
      <c r="N53856" s="561" t="n"/>
    </row>
    <row r="53857">
      <c r="N53857" s="561" t="n"/>
    </row>
    <row r="53858">
      <c r="N53858" s="561" t="n"/>
    </row>
    <row r="53859">
      <c r="N53859" s="561" t="n"/>
    </row>
    <row r="53860">
      <c r="N53860" s="561" t="n"/>
    </row>
    <row r="53861">
      <c r="N53861" s="561" t="n"/>
    </row>
    <row r="53862">
      <c r="N53862" s="561" t="n"/>
    </row>
    <row r="53863">
      <c r="N53863" s="561" t="n"/>
    </row>
    <row r="53864">
      <c r="N53864" s="561" t="n"/>
    </row>
    <row r="53865">
      <c r="N53865" s="561" t="n"/>
    </row>
    <row r="53866">
      <c r="N53866" s="561" t="n"/>
    </row>
    <row r="53867">
      <c r="N53867" s="561" t="n"/>
    </row>
    <row r="53868">
      <c r="N53868" s="561" t="n"/>
    </row>
    <row r="53869">
      <c r="N53869" s="561" t="n"/>
    </row>
    <row r="53870">
      <c r="N53870" s="561" t="n"/>
    </row>
    <row r="53871">
      <c r="N53871" s="561" t="n"/>
    </row>
    <row r="53872">
      <c r="N53872" s="561" t="n"/>
    </row>
    <row r="53873">
      <c r="N53873" s="561" t="n"/>
    </row>
    <row r="53874">
      <c r="N53874" s="561" t="n"/>
    </row>
    <row r="53875">
      <c r="N53875" s="561" t="n"/>
    </row>
    <row r="53876">
      <c r="N53876" s="561" t="n"/>
    </row>
    <row r="53877">
      <c r="N53877" s="561" t="n"/>
    </row>
    <row r="53878">
      <c r="N53878" s="561" t="n"/>
    </row>
    <row r="53879">
      <c r="N53879" s="561" t="n"/>
    </row>
    <row r="53880">
      <c r="N53880" s="561" t="n"/>
    </row>
    <row r="53881">
      <c r="N53881" s="561" t="n"/>
    </row>
    <row r="53882">
      <c r="N53882" s="561" t="n"/>
    </row>
    <row r="53883">
      <c r="N53883" s="561" t="n"/>
    </row>
    <row r="53884">
      <c r="N53884" s="561" t="n"/>
    </row>
    <row r="53885">
      <c r="N53885" s="561" t="n"/>
    </row>
    <row r="53886">
      <c r="N53886" s="561" t="n"/>
    </row>
    <row r="53887">
      <c r="N53887" s="561" t="n"/>
    </row>
    <row r="53888">
      <c r="N53888" s="561" t="n"/>
    </row>
    <row r="53889">
      <c r="N53889" s="561" t="n"/>
    </row>
    <row r="53890">
      <c r="N53890" s="561" t="n"/>
    </row>
    <row r="53891">
      <c r="N53891" s="561" t="n"/>
    </row>
    <row r="53892">
      <c r="N53892" s="561" t="n"/>
    </row>
    <row r="53893">
      <c r="N53893" s="561" t="n"/>
    </row>
    <row r="53894">
      <c r="N53894" s="561" t="n"/>
    </row>
    <row r="53895">
      <c r="N53895" s="561" t="n"/>
    </row>
    <row r="53896">
      <c r="N53896" s="561" t="n"/>
    </row>
    <row r="53897">
      <c r="N53897" s="561" t="n"/>
    </row>
    <row r="53898">
      <c r="N53898" s="561" t="n"/>
    </row>
    <row r="53899">
      <c r="N53899" s="561" t="n"/>
    </row>
    <row r="53900">
      <c r="N53900" s="561" t="n"/>
    </row>
    <row r="53901">
      <c r="N53901" s="561" t="n"/>
    </row>
    <row r="53902">
      <c r="N53902" s="561" t="n"/>
    </row>
    <row r="53903">
      <c r="N53903" s="561" t="n"/>
    </row>
    <row r="53904">
      <c r="N53904" s="561" t="n"/>
    </row>
    <row r="53905">
      <c r="N53905" s="561" t="n"/>
    </row>
    <row r="53906">
      <c r="N53906" s="561" t="n"/>
    </row>
    <row r="53907">
      <c r="N53907" s="561" t="n"/>
    </row>
    <row r="53908">
      <c r="N53908" s="561" t="n"/>
    </row>
    <row r="53909">
      <c r="N53909" s="561" t="n"/>
    </row>
    <row r="53910">
      <c r="N53910" s="561" t="n"/>
    </row>
    <row r="53911">
      <c r="N53911" s="561" t="n"/>
    </row>
    <row r="53912">
      <c r="N53912" s="561" t="n"/>
    </row>
    <row r="53913">
      <c r="N53913" s="561" t="n"/>
    </row>
    <row r="53914">
      <c r="N53914" s="561" t="n"/>
    </row>
    <row r="53915">
      <c r="N53915" s="561" t="n"/>
    </row>
    <row r="53916">
      <c r="N53916" s="561" t="n"/>
    </row>
    <row r="53917">
      <c r="N53917" s="561" t="n"/>
    </row>
    <row r="53918">
      <c r="N53918" s="561" t="n"/>
    </row>
    <row r="53919">
      <c r="N53919" s="561" t="n"/>
    </row>
    <row r="53920">
      <c r="N53920" s="561" t="n"/>
    </row>
    <row r="53921">
      <c r="N53921" s="561" t="n"/>
    </row>
    <row r="53922">
      <c r="N53922" s="561" t="n"/>
    </row>
    <row r="53923">
      <c r="N53923" s="561" t="n"/>
    </row>
    <row r="53924">
      <c r="N53924" s="561" t="n"/>
    </row>
    <row r="53925">
      <c r="N53925" s="561" t="n"/>
    </row>
    <row r="53926">
      <c r="N53926" s="561" t="n"/>
    </row>
    <row r="53927">
      <c r="N53927" s="561" t="n"/>
    </row>
    <row r="53928">
      <c r="N53928" s="561" t="n"/>
    </row>
    <row r="53929">
      <c r="N53929" s="561" t="n"/>
    </row>
    <row r="53930">
      <c r="N53930" s="561" t="n"/>
    </row>
    <row r="53931">
      <c r="N53931" s="561" t="n"/>
    </row>
    <row r="53932">
      <c r="N53932" s="561" t="n"/>
    </row>
    <row r="53933">
      <c r="N53933" s="561" t="n"/>
    </row>
    <row r="53934">
      <c r="N53934" s="561" t="n"/>
    </row>
    <row r="53935">
      <c r="N53935" s="561" t="n"/>
    </row>
    <row r="53936">
      <c r="N53936" s="561" t="n"/>
    </row>
    <row r="53937">
      <c r="N53937" s="561" t="n"/>
    </row>
    <row r="53938">
      <c r="N53938" s="561" t="n"/>
    </row>
    <row r="53939">
      <c r="N53939" s="561" t="n"/>
    </row>
    <row r="53940">
      <c r="N53940" s="561" t="n"/>
    </row>
    <row r="53941">
      <c r="N53941" s="561" t="n"/>
    </row>
    <row r="53942">
      <c r="N53942" s="561" t="n"/>
    </row>
    <row r="53943">
      <c r="N53943" s="561" t="n"/>
    </row>
    <row r="53944">
      <c r="N53944" s="561" t="n"/>
    </row>
    <row r="53945">
      <c r="N53945" s="561" t="n"/>
    </row>
    <row r="53946">
      <c r="N53946" s="561" t="n"/>
    </row>
    <row r="53947">
      <c r="N53947" s="561" t="n"/>
    </row>
    <row r="53948">
      <c r="N53948" s="561" t="n"/>
    </row>
    <row r="53949">
      <c r="N53949" s="561" t="n"/>
    </row>
    <row r="53950">
      <c r="N53950" s="561" t="n"/>
    </row>
    <row r="53951">
      <c r="N53951" s="561" t="n"/>
    </row>
    <row r="53952">
      <c r="N53952" s="561" t="n"/>
    </row>
    <row r="53953">
      <c r="N53953" s="561" t="n"/>
    </row>
    <row r="53954">
      <c r="N53954" s="561" t="n"/>
    </row>
    <row r="53955">
      <c r="N53955" s="561" t="n"/>
    </row>
    <row r="53956">
      <c r="N53956" s="561" t="n"/>
    </row>
    <row r="53957">
      <c r="N53957" s="561" t="n"/>
    </row>
    <row r="53958">
      <c r="N53958" s="561" t="n"/>
    </row>
    <row r="53959">
      <c r="N53959" s="561" t="n"/>
    </row>
    <row r="53960">
      <c r="N53960" s="561" t="n"/>
    </row>
    <row r="53961">
      <c r="N53961" s="561" t="n"/>
    </row>
    <row r="53962">
      <c r="N53962" s="561" t="n"/>
    </row>
    <row r="53963">
      <c r="N53963" s="561" t="n"/>
    </row>
    <row r="53964">
      <c r="N53964" s="561" t="n"/>
    </row>
    <row r="53965">
      <c r="N53965" s="561" t="n"/>
    </row>
    <row r="53966">
      <c r="N53966" s="561" t="n"/>
    </row>
    <row r="53967">
      <c r="N53967" s="561" t="n"/>
    </row>
    <row r="53968">
      <c r="N53968" s="561" t="n"/>
    </row>
    <row r="53969">
      <c r="N53969" s="561" t="n"/>
    </row>
    <row r="53970">
      <c r="N53970" s="561" t="n"/>
    </row>
    <row r="53971">
      <c r="N53971" s="561" t="n"/>
    </row>
    <row r="53972">
      <c r="N53972" s="561" t="n"/>
    </row>
    <row r="53973">
      <c r="N53973" s="561" t="n"/>
    </row>
    <row r="53974">
      <c r="N53974" s="561" t="n"/>
    </row>
    <row r="53975">
      <c r="N53975" s="561" t="n"/>
    </row>
    <row r="53976">
      <c r="N53976" s="561" t="n"/>
    </row>
    <row r="53977">
      <c r="N53977" s="561" t="n"/>
    </row>
    <row r="53978">
      <c r="N53978" s="561" t="n"/>
    </row>
    <row r="53979">
      <c r="N53979" s="561" t="n"/>
    </row>
    <row r="53980">
      <c r="N53980" s="561" t="n"/>
    </row>
    <row r="53981">
      <c r="N53981" s="561" t="n"/>
    </row>
    <row r="53982">
      <c r="N53982" s="561" t="n"/>
    </row>
    <row r="53983">
      <c r="N53983" s="561" t="n"/>
    </row>
    <row r="53984">
      <c r="N53984" s="561" t="n"/>
    </row>
    <row r="53985">
      <c r="N53985" s="561" t="n"/>
    </row>
    <row r="53986">
      <c r="N53986" s="561" t="n"/>
    </row>
    <row r="53987">
      <c r="N53987" s="561" t="n"/>
    </row>
    <row r="53988">
      <c r="N53988" s="561" t="n"/>
    </row>
    <row r="53989">
      <c r="N53989" s="561" t="n"/>
    </row>
    <row r="53990">
      <c r="N53990" s="561" t="n"/>
    </row>
    <row r="53991">
      <c r="N53991" s="561" t="n"/>
    </row>
    <row r="53992">
      <c r="N53992" s="561" t="n"/>
    </row>
    <row r="53993">
      <c r="N53993" s="561" t="n"/>
    </row>
    <row r="53994">
      <c r="N53994" s="561" t="n"/>
    </row>
    <row r="53995">
      <c r="N53995" s="561" t="n"/>
    </row>
    <row r="53996">
      <c r="N53996" s="561" t="n"/>
    </row>
    <row r="53997">
      <c r="N53997" s="561" t="n"/>
    </row>
    <row r="53998">
      <c r="N53998" s="561" t="n"/>
    </row>
    <row r="53999">
      <c r="N53999" s="561" t="n"/>
    </row>
    <row r="54000">
      <c r="N54000" s="561" t="n"/>
    </row>
    <row r="54001">
      <c r="N54001" s="561" t="n"/>
    </row>
    <row r="54002">
      <c r="N54002" s="561" t="n"/>
    </row>
    <row r="54003">
      <c r="N54003" s="561" t="n"/>
    </row>
    <row r="54004">
      <c r="N54004" s="561" t="n"/>
    </row>
    <row r="54005">
      <c r="N54005" s="561" t="n"/>
    </row>
    <row r="54006">
      <c r="N54006" s="561" t="n"/>
    </row>
    <row r="54007">
      <c r="N54007" s="561" t="n"/>
    </row>
    <row r="54008">
      <c r="N54008" s="561" t="n"/>
    </row>
    <row r="54009">
      <c r="N54009" s="561" t="n"/>
    </row>
    <row r="54010">
      <c r="N54010" s="561" t="n"/>
    </row>
    <row r="54011">
      <c r="N54011" s="561" t="n"/>
    </row>
    <row r="54012">
      <c r="N54012" s="561" t="n"/>
    </row>
    <row r="54013">
      <c r="N54013" s="561" t="n"/>
    </row>
    <row r="54014">
      <c r="N54014" s="561" t="n"/>
    </row>
    <row r="54015">
      <c r="N54015" s="561" t="n"/>
    </row>
    <row r="54016">
      <c r="N54016" s="561" t="n"/>
    </row>
    <row r="54017">
      <c r="N54017" s="561" t="n"/>
    </row>
    <row r="54018">
      <c r="N54018" s="561" t="n"/>
    </row>
    <row r="54019">
      <c r="N54019" s="561" t="n"/>
    </row>
    <row r="54020">
      <c r="N54020" s="561" t="n"/>
    </row>
    <row r="54021">
      <c r="N54021" s="561" t="n"/>
    </row>
    <row r="54022">
      <c r="N54022" s="561" t="n"/>
    </row>
    <row r="54023">
      <c r="N54023" s="561" t="n"/>
    </row>
    <row r="54024">
      <c r="N54024" s="561" t="n"/>
    </row>
    <row r="54025">
      <c r="N54025" s="561" t="n"/>
    </row>
    <row r="54026">
      <c r="N54026" s="561" t="n"/>
    </row>
    <row r="54027">
      <c r="N54027" s="561" t="n"/>
    </row>
    <row r="54028">
      <c r="N54028" s="561" t="n"/>
    </row>
    <row r="54029">
      <c r="N54029" s="561" t="n"/>
    </row>
    <row r="54030">
      <c r="N54030" s="561" t="n"/>
    </row>
    <row r="54031">
      <c r="N54031" s="561" t="n"/>
    </row>
    <row r="54032">
      <c r="N54032" s="561" t="n"/>
    </row>
    <row r="54033">
      <c r="N54033" s="561" t="n"/>
    </row>
    <row r="54034">
      <c r="N54034" s="561" t="n"/>
    </row>
    <row r="54035">
      <c r="N54035" s="561" t="n"/>
    </row>
    <row r="54036">
      <c r="N54036" s="561" t="n"/>
    </row>
    <row r="54037">
      <c r="N54037" s="561" t="n"/>
    </row>
    <row r="54038">
      <c r="N54038" s="561" t="n"/>
    </row>
    <row r="54039">
      <c r="N54039" s="561" t="n"/>
    </row>
    <row r="54040">
      <c r="N54040" s="561" t="n"/>
    </row>
    <row r="54041">
      <c r="N54041" s="561" t="n"/>
    </row>
    <row r="54042">
      <c r="N54042" s="561" t="n"/>
    </row>
    <row r="54043">
      <c r="N54043" s="561" t="n"/>
    </row>
    <row r="54044">
      <c r="N54044" s="561" t="n"/>
    </row>
    <row r="54045">
      <c r="N54045" s="561" t="n"/>
    </row>
    <row r="54046">
      <c r="N54046" s="561" t="n"/>
    </row>
    <row r="54047">
      <c r="N54047" s="561" t="n"/>
    </row>
    <row r="54048">
      <c r="N54048" s="561" t="n"/>
    </row>
    <row r="54049">
      <c r="N54049" s="561" t="n"/>
    </row>
    <row r="54050">
      <c r="N54050" s="561" t="n"/>
    </row>
    <row r="54051">
      <c r="N54051" s="561" t="n"/>
    </row>
    <row r="54052">
      <c r="N54052" s="561" t="n"/>
    </row>
    <row r="54053">
      <c r="N54053" s="561" t="n"/>
    </row>
    <row r="54054">
      <c r="N54054" s="561" t="n"/>
    </row>
    <row r="54055">
      <c r="N54055" s="561" t="n"/>
    </row>
    <row r="54056">
      <c r="N54056" s="561" t="n"/>
    </row>
    <row r="54057">
      <c r="N54057" s="561" t="n"/>
    </row>
    <row r="54058">
      <c r="N54058" s="561" t="n"/>
    </row>
    <row r="54059">
      <c r="N54059" s="561" t="n"/>
    </row>
    <row r="54060">
      <c r="N54060" s="561" t="n"/>
    </row>
    <row r="54061">
      <c r="N54061" s="561" t="n"/>
    </row>
    <row r="54062">
      <c r="N54062" s="561" t="n"/>
    </row>
    <row r="54063">
      <c r="N54063" s="561" t="n"/>
    </row>
    <row r="54064">
      <c r="N54064" s="561" t="n"/>
    </row>
    <row r="54065">
      <c r="N54065" s="561" t="n"/>
    </row>
    <row r="54066">
      <c r="N54066" s="561" t="n"/>
    </row>
    <row r="54067">
      <c r="N54067" s="561" t="n"/>
    </row>
    <row r="54068">
      <c r="N54068" s="561" t="n"/>
    </row>
    <row r="54069">
      <c r="N54069" s="561" t="n"/>
    </row>
    <row r="54070">
      <c r="N54070" s="561" t="n"/>
    </row>
    <row r="54071">
      <c r="N54071" s="561" t="n"/>
    </row>
    <row r="54072">
      <c r="N54072" s="561" t="n"/>
    </row>
    <row r="54073">
      <c r="N54073" s="561" t="n"/>
    </row>
    <row r="54074">
      <c r="N54074" s="561" t="n"/>
    </row>
    <row r="54075">
      <c r="N54075" s="561" t="n"/>
    </row>
    <row r="54076">
      <c r="N54076" s="561" t="n"/>
    </row>
    <row r="54077">
      <c r="N54077" s="561" t="n"/>
    </row>
    <row r="54078">
      <c r="N54078" s="561" t="n"/>
    </row>
    <row r="54079">
      <c r="N54079" s="561" t="n"/>
    </row>
    <row r="54080">
      <c r="N54080" s="561" t="n"/>
    </row>
    <row r="54081">
      <c r="N54081" s="561" t="n"/>
    </row>
    <row r="54082">
      <c r="N54082" s="561" t="n"/>
    </row>
    <row r="54083">
      <c r="N54083" s="561" t="n"/>
    </row>
    <row r="54084">
      <c r="N54084" s="561" t="n"/>
    </row>
    <row r="54085">
      <c r="N54085" s="561" t="n"/>
    </row>
    <row r="54086">
      <c r="N54086" s="561" t="n"/>
    </row>
    <row r="54087">
      <c r="N54087" s="561" t="n"/>
    </row>
    <row r="54088">
      <c r="N54088" s="561" t="n"/>
    </row>
    <row r="54089">
      <c r="N54089" s="561" t="n"/>
    </row>
    <row r="54090">
      <c r="N54090" s="561" t="n"/>
    </row>
    <row r="54091">
      <c r="N54091" s="561" t="n"/>
    </row>
    <row r="54092">
      <c r="N54092" s="561" t="n"/>
    </row>
    <row r="54093">
      <c r="N54093" s="561" t="n"/>
    </row>
    <row r="54094">
      <c r="N54094" s="561" t="n"/>
    </row>
    <row r="54095">
      <c r="N54095" s="561" t="n"/>
    </row>
    <row r="54096">
      <c r="N54096" s="561" t="n"/>
    </row>
    <row r="54097">
      <c r="N54097" s="561" t="n"/>
    </row>
    <row r="54098">
      <c r="N54098" s="561" t="n"/>
    </row>
    <row r="54099">
      <c r="N54099" s="561" t="n"/>
    </row>
    <row r="54100">
      <c r="N54100" s="561" t="n"/>
    </row>
    <row r="54101">
      <c r="N54101" s="561" t="n"/>
    </row>
    <row r="54102">
      <c r="N54102" s="561" t="n"/>
    </row>
    <row r="54103">
      <c r="N54103" s="561" t="n"/>
    </row>
    <row r="54104">
      <c r="N54104" s="561" t="n"/>
    </row>
    <row r="54105">
      <c r="N54105" s="561" t="n"/>
    </row>
    <row r="54106">
      <c r="N54106" s="561" t="n"/>
    </row>
    <row r="54107">
      <c r="N54107" s="561" t="n"/>
    </row>
    <row r="54108">
      <c r="N54108" s="561" t="n"/>
    </row>
    <row r="54109">
      <c r="N54109" s="561" t="n"/>
    </row>
    <row r="54110">
      <c r="N54110" s="561" t="n"/>
    </row>
    <row r="54111">
      <c r="N54111" s="561" t="n"/>
    </row>
    <row r="54112">
      <c r="N54112" s="561" t="n"/>
    </row>
    <row r="54113">
      <c r="N54113" s="561" t="n"/>
    </row>
    <row r="54114">
      <c r="N54114" s="561" t="n"/>
    </row>
    <row r="54115">
      <c r="N54115" s="561" t="n"/>
    </row>
    <row r="54116">
      <c r="N54116" s="561" t="n"/>
    </row>
    <row r="54117">
      <c r="N54117" s="561" t="n"/>
    </row>
    <row r="54118">
      <c r="N54118" s="561" t="n"/>
    </row>
    <row r="54119">
      <c r="N54119" s="561" t="n"/>
    </row>
    <row r="54120">
      <c r="N54120" s="561" t="n"/>
    </row>
    <row r="54121">
      <c r="N54121" s="561" t="n"/>
    </row>
    <row r="54122">
      <c r="N54122" s="561" t="n"/>
    </row>
    <row r="54123">
      <c r="N54123" s="561" t="n"/>
    </row>
    <row r="54124">
      <c r="N54124" s="561" t="n"/>
    </row>
    <row r="54125">
      <c r="N54125" s="561" t="n"/>
    </row>
    <row r="54126">
      <c r="N54126" s="561" t="n"/>
    </row>
    <row r="54127">
      <c r="N54127" s="561" t="n"/>
    </row>
    <row r="54128">
      <c r="N54128" s="561" t="n"/>
    </row>
    <row r="54129">
      <c r="N54129" s="561" t="n"/>
    </row>
    <row r="54130">
      <c r="N54130" s="561" t="n"/>
    </row>
    <row r="54131">
      <c r="N54131" s="561" t="n"/>
    </row>
    <row r="54132">
      <c r="N54132" s="561" t="n"/>
    </row>
    <row r="54133">
      <c r="N54133" s="561" t="n"/>
    </row>
    <row r="54134">
      <c r="N54134" s="561" t="n"/>
    </row>
    <row r="54135">
      <c r="N54135" s="561" t="n"/>
    </row>
    <row r="54136">
      <c r="N54136" s="561" t="n"/>
    </row>
    <row r="54137">
      <c r="N54137" s="561" t="n"/>
    </row>
    <row r="54138">
      <c r="N54138" s="561" t="n"/>
    </row>
    <row r="54139">
      <c r="N54139" s="561" t="n"/>
    </row>
    <row r="54140">
      <c r="N54140" s="561" t="n"/>
    </row>
    <row r="54141">
      <c r="N54141" s="561" t="n"/>
    </row>
    <row r="54142">
      <c r="N54142" s="561" t="n"/>
    </row>
    <row r="54143">
      <c r="N54143" s="561" t="n"/>
    </row>
    <row r="54144">
      <c r="N54144" s="561" t="n"/>
    </row>
    <row r="54145">
      <c r="N54145" s="561" t="n"/>
    </row>
    <row r="54146">
      <c r="N54146" s="561" t="n"/>
    </row>
    <row r="54147">
      <c r="N54147" s="561" t="n"/>
    </row>
    <row r="54148">
      <c r="N54148" s="561" t="n"/>
    </row>
    <row r="54149">
      <c r="N54149" s="561" t="n"/>
    </row>
    <row r="54150">
      <c r="N54150" s="561" t="n"/>
    </row>
    <row r="54151">
      <c r="N54151" s="561" t="n"/>
    </row>
    <row r="54152">
      <c r="N54152" s="561" t="n"/>
    </row>
    <row r="54153">
      <c r="N54153" s="561" t="n"/>
    </row>
    <row r="54154">
      <c r="N54154" s="561" t="n"/>
    </row>
    <row r="54155">
      <c r="N54155" s="561" t="n"/>
    </row>
    <row r="54156">
      <c r="N54156" s="561" t="n"/>
    </row>
    <row r="54157">
      <c r="N54157" s="561" t="n"/>
    </row>
    <row r="54158">
      <c r="N54158" s="561" t="n"/>
    </row>
    <row r="54159">
      <c r="N54159" s="561" t="n"/>
    </row>
    <row r="54160">
      <c r="N54160" s="561" t="n"/>
    </row>
    <row r="54161">
      <c r="N54161" s="561" t="n"/>
    </row>
    <row r="54162">
      <c r="N54162" s="561" t="n"/>
    </row>
    <row r="54163">
      <c r="N54163" s="561" t="n"/>
    </row>
    <row r="54164">
      <c r="N54164" s="561" t="n"/>
    </row>
    <row r="54165">
      <c r="N54165" s="561" t="n"/>
    </row>
    <row r="54166">
      <c r="N54166" s="561" t="n"/>
    </row>
    <row r="54167">
      <c r="N54167" s="561" t="n"/>
    </row>
    <row r="54168">
      <c r="N54168" s="561" t="n"/>
    </row>
    <row r="54169">
      <c r="N54169" s="561" t="n"/>
    </row>
    <row r="54170">
      <c r="N54170" s="561" t="n"/>
    </row>
    <row r="54171">
      <c r="N54171" s="561" t="n"/>
    </row>
    <row r="54172">
      <c r="N54172" s="561" t="n"/>
    </row>
    <row r="54173">
      <c r="N54173" s="561" t="n"/>
    </row>
    <row r="54174">
      <c r="N54174" s="561" t="n"/>
    </row>
    <row r="54175">
      <c r="N54175" s="561" t="n"/>
    </row>
    <row r="54176">
      <c r="N54176" s="561" t="n"/>
    </row>
    <row r="54177">
      <c r="N54177" s="561" t="n"/>
    </row>
    <row r="54178">
      <c r="N54178" s="561" t="n"/>
    </row>
    <row r="54179">
      <c r="N54179" s="561" t="n"/>
    </row>
    <row r="54180">
      <c r="N54180" s="561" t="n"/>
    </row>
    <row r="54181">
      <c r="N54181" s="561" t="n"/>
    </row>
    <row r="54182">
      <c r="N54182" s="561" t="n"/>
    </row>
    <row r="54183">
      <c r="N54183" s="561" t="n"/>
    </row>
    <row r="54184">
      <c r="N54184" s="561" t="n"/>
    </row>
    <row r="54185">
      <c r="N54185" s="561" t="n"/>
    </row>
    <row r="54186">
      <c r="N54186" s="561" t="n"/>
    </row>
    <row r="54187">
      <c r="N54187" s="561" t="n"/>
    </row>
    <row r="54188">
      <c r="N54188" s="561" t="n"/>
    </row>
    <row r="54189">
      <c r="N54189" s="561" t="n"/>
    </row>
    <row r="54190">
      <c r="N54190" s="561" t="n"/>
    </row>
    <row r="54191">
      <c r="N54191" s="561" t="n"/>
    </row>
    <row r="54192">
      <c r="N54192" s="561" t="n"/>
    </row>
    <row r="54193">
      <c r="N54193" s="561" t="n"/>
    </row>
    <row r="54194">
      <c r="N54194" s="561" t="n"/>
    </row>
    <row r="54195">
      <c r="N54195" s="561" t="n"/>
    </row>
    <row r="54196">
      <c r="N54196" s="561" t="n"/>
    </row>
    <row r="54197">
      <c r="N54197" s="561" t="n"/>
    </row>
    <row r="54198">
      <c r="N54198" s="561" t="n"/>
    </row>
    <row r="54199">
      <c r="N54199" s="561" t="n"/>
    </row>
    <row r="54200">
      <c r="N54200" s="561" t="n"/>
    </row>
    <row r="54201">
      <c r="N54201" s="561" t="n"/>
    </row>
    <row r="54202">
      <c r="N54202" s="561" t="n"/>
    </row>
    <row r="54203">
      <c r="N54203" s="561" t="n"/>
    </row>
    <row r="54204">
      <c r="N54204" s="561" t="n"/>
    </row>
    <row r="54205">
      <c r="N54205" s="561" t="n"/>
    </row>
    <row r="54206">
      <c r="N54206" s="561" t="n"/>
    </row>
    <row r="54207">
      <c r="N54207" s="561" t="n"/>
    </row>
    <row r="54208">
      <c r="N54208" s="561" t="n"/>
    </row>
    <row r="54209">
      <c r="N54209" s="561" t="n"/>
    </row>
    <row r="54210">
      <c r="N54210" s="561" t="n"/>
    </row>
    <row r="54211">
      <c r="N54211" s="561" t="n"/>
    </row>
    <row r="54212">
      <c r="N54212" s="561" t="n"/>
    </row>
    <row r="54213">
      <c r="N54213" s="561" t="n"/>
    </row>
    <row r="54214">
      <c r="N54214" s="561" t="n"/>
    </row>
    <row r="54215">
      <c r="N54215" s="561" t="n"/>
    </row>
    <row r="54216">
      <c r="N54216" s="561" t="n"/>
    </row>
    <row r="54217">
      <c r="N54217" s="561" t="n"/>
    </row>
    <row r="54218">
      <c r="N54218" s="561" t="n"/>
    </row>
    <row r="54219">
      <c r="N54219" s="561" t="n"/>
    </row>
    <row r="54220">
      <c r="N54220" s="561" t="n"/>
    </row>
    <row r="54221">
      <c r="N54221" s="561" t="n"/>
    </row>
    <row r="54222">
      <c r="N54222" s="561" t="n"/>
    </row>
    <row r="54223">
      <c r="N54223" s="561" t="n"/>
    </row>
    <row r="54224">
      <c r="N54224" s="561" t="n"/>
    </row>
    <row r="54225">
      <c r="N54225" s="561" t="n"/>
    </row>
    <row r="54226">
      <c r="N54226" s="561" t="n"/>
    </row>
    <row r="54227">
      <c r="N54227" s="561" t="n"/>
    </row>
    <row r="54228">
      <c r="N54228" s="561" t="n"/>
    </row>
    <row r="54229">
      <c r="N54229" s="561" t="n"/>
    </row>
    <row r="54230">
      <c r="N54230" s="561" t="n"/>
    </row>
    <row r="54231">
      <c r="N54231" s="561" t="n"/>
    </row>
    <row r="54232">
      <c r="N54232" s="561" t="n"/>
    </row>
    <row r="54233">
      <c r="N54233" s="561" t="n"/>
    </row>
    <row r="54234">
      <c r="N54234" s="561" t="n"/>
    </row>
    <row r="54235">
      <c r="N54235" s="561" t="n"/>
    </row>
    <row r="54236">
      <c r="N54236" s="561" t="n"/>
    </row>
    <row r="54237">
      <c r="N54237" s="561" t="n"/>
    </row>
    <row r="54238">
      <c r="N54238" s="561" t="n"/>
    </row>
    <row r="54239">
      <c r="N54239" s="561" t="n"/>
    </row>
    <row r="54240">
      <c r="N54240" s="561" t="n"/>
    </row>
    <row r="54241">
      <c r="N54241" s="561" t="n"/>
    </row>
    <row r="54242">
      <c r="N54242" s="561" t="n"/>
    </row>
    <row r="54243">
      <c r="N54243" s="561" t="n"/>
    </row>
    <row r="54244">
      <c r="N54244" s="561" t="n"/>
    </row>
    <row r="54245">
      <c r="N54245" s="561" t="n"/>
    </row>
    <row r="54246">
      <c r="N54246" s="561" t="n"/>
    </row>
    <row r="54247">
      <c r="N54247" s="561" t="n"/>
    </row>
    <row r="54248">
      <c r="N54248" s="561" t="n"/>
    </row>
    <row r="54249">
      <c r="N54249" s="561" t="n"/>
    </row>
    <row r="54250">
      <c r="N54250" s="561" t="n"/>
    </row>
    <row r="54251">
      <c r="N54251" s="561" t="n"/>
    </row>
    <row r="54252">
      <c r="N54252" s="561" t="n"/>
    </row>
    <row r="54253">
      <c r="N54253" s="561" t="n"/>
    </row>
    <row r="54254">
      <c r="N54254" s="561" t="n"/>
    </row>
    <row r="54255">
      <c r="N54255" s="561" t="n"/>
    </row>
    <row r="54256">
      <c r="N54256" s="561" t="n"/>
    </row>
    <row r="54257">
      <c r="N54257" s="561" t="n"/>
    </row>
    <row r="54258">
      <c r="N54258" s="561" t="n"/>
    </row>
    <row r="54259">
      <c r="N54259" s="561" t="n"/>
    </row>
    <row r="54260">
      <c r="N54260" s="561" t="n"/>
    </row>
    <row r="54261">
      <c r="N54261" s="561" t="n"/>
    </row>
    <row r="54262">
      <c r="N54262" s="561" t="n"/>
    </row>
    <row r="54263">
      <c r="N54263" s="561" t="n"/>
    </row>
    <row r="54264">
      <c r="N54264" s="561" t="n"/>
    </row>
    <row r="54265">
      <c r="N54265" s="561" t="n"/>
    </row>
    <row r="54266">
      <c r="N54266" s="561" t="n"/>
    </row>
    <row r="54267">
      <c r="N54267" s="561" t="n"/>
    </row>
    <row r="54268">
      <c r="N54268" s="561" t="n"/>
    </row>
    <row r="54269">
      <c r="N54269" s="561" t="n"/>
    </row>
    <row r="54270">
      <c r="N54270" s="561" t="n"/>
    </row>
    <row r="54271">
      <c r="N54271" s="561" t="n"/>
    </row>
    <row r="54272">
      <c r="N54272" s="561" t="n"/>
    </row>
    <row r="54273">
      <c r="N54273" s="561" t="n"/>
    </row>
    <row r="54274">
      <c r="N54274" s="561" t="n"/>
    </row>
    <row r="54275">
      <c r="N54275" s="561" t="n"/>
    </row>
    <row r="54276">
      <c r="N54276" s="561" t="n"/>
    </row>
    <row r="54277">
      <c r="N54277" s="561" t="n"/>
    </row>
    <row r="54278">
      <c r="N54278" s="561" t="n"/>
    </row>
    <row r="54279">
      <c r="N54279" s="561" t="n"/>
    </row>
    <row r="54280">
      <c r="N54280" s="561" t="n"/>
    </row>
    <row r="54281">
      <c r="N54281" s="561" t="n"/>
    </row>
    <row r="54282">
      <c r="N54282" s="561" t="n"/>
    </row>
    <row r="54283">
      <c r="N54283" s="561" t="n"/>
    </row>
    <row r="54284">
      <c r="N54284" s="561" t="n"/>
    </row>
    <row r="54285">
      <c r="N54285" s="561" t="n"/>
    </row>
    <row r="54286">
      <c r="N54286" s="561" t="n"/>
    </row>
    <row r="54287">
      <c r="N54287" s="561" t="n"/>
    </row>
    <row r="54288">
      <c r="N54288" s="561" t="n"/>
    </row>
    <row r="54289">
      <c r="N54289" s="561" t="n"/>
    </row>
    <row r="54290">
      <c r="N54290" s="561" t="n"/>
    </row>
    <row r="54291">
      <c r="N54291" s="561" t="n"/>
    </row>
    <row r="54292">
      <c r="N54292" s="561" t="n"/>
    </row>
    <row r="54293">
      <c r="N54293" s="561" t="n"/>
    </row>
    <row r="54294">
      <c r="N54294" s="561" t="n"/>
    </row>
    <row r="54295">
      <c r="N54295" s="561" t="n"/>
    </row>
    <row r="54296">
      <c r="N54296" s="561" t="n"/>
    </row>
    <row r="54297">
      <c r="N54297" s="561" t="n"/>
    </row>
    <row r="54298">
      <c r="N54298" s="561" t="n"/>
    </row>
    <row r="54299">
      <c r="N54299" s="561" t="n"/>
    </row>
    <row r="54300">
      <c r="N54300" s="561" t="n"/>
    </row>
    <row r="54301">
      <c r="N54301" s="561" t="n"/>
    </row>
    <row r="54302">
      <c r="N54302" s="561" t="n"/>
    </row>
    <row r="54303">
      <c r="N54303" s="561" t="n"/>
    </row>
    <row r="54304">
      <c r="N54304" s="561" t="n"/>
    </row>
    <row r="54305">
      <c r="N54305" s="561" t="n"/>
    </row>
    <row r="54306">
      <c r="N54306" s="561" t="n"/>
    </row>
    <row r="54307">
      <c r="N54307" s="561" t="n"/>
    </row>
    <row r="54308">
      <c r="N54308" s="561" t="n"/>
    </row>
    <row r="54309">
      <c r="N54309" s="561" t="n"/>
    </row>
    <row r="54310">
      <c r="N54310" s="561" t="n"/>
    </row>
    <row r="54311">
      <c r="N54311" s="561" t="n"/>
    </row>
    <row r="54312">
      <c r="N54312" s="561" t="n"/>
    </row>
    <row r="54313">
      <c r="N54313" s="561" t="n"/>
    </row>
    <row r="54314">
      <c r="N54314" s="561" t="n"/>
    </row>
    <row r="54315">
      <c r="N54315" s="561" t="n"/>
    </row>
    <row r="54316">
      <c r="N54316" s="561" t="n"/>
    </row>
    <row r="54317">
      <c r="N54317" s="561" t="n"/>
    </row>
    <row r="54318">
      <c r="N54318" s="561" t="n"/>
    </row>
    <row r="54319">
      <c r="N54319" s="561" t="n"/>
    </row>
    <row r="54320">
      <c r="N54320" s="561" t="n"/>
    </row>
    <row r="54321">
      <c r="N54321" s="561" t="n"/>
    </row>
    <row r="54322">
      <c r="N54322" s="561" t="n"/>
    </row>
    <row r="54323">
      <c r="N54323" s="561" t="n"/>
    </row>
    <row r="54324">
      <c r="N54324" s="561" t="n"/>
    </row>
    <row r="54325">
      <c r="N54325" s="561" t="n"/>
    </row>
    <row r="54326">
      <c r="N54326" s="561" t="n"/>
    </row>
    <row r="54327">
      <c r="N54327" s="561" t="n"/>
    </row>
    <row r="54328">
      <c r="N54328" s="561" t="n"/>
    </row>
    <row r="54329">
      <c r="N54329" s="561" t="n"/>
    </row>
    <row r="54330">
      <c r="N54330" s="561" t="n"/>
    </row>
    <row r="54331">
      <c r="N54331" s="561" t="n"/>
    </row>
    <row r="54332">
      <c r="N54332" s="561" t="n"/>
    </row>
    <row r="54333">
      <c r="N54333" s="561" t="n"/>
    </row>
    <row r="54334">
      <c r="N54334" s="561" t="n"/>
    </row>
    <row r="54335">
      <c r="N54335" s="561" t="n"/>
    </row>
    <row r="54336">
      <c r="N54336" s="561" t="n"/>
    </row>
    <row r="54337">
      <c r="N54337" s="561" t="n"/>
    </row>
    <row r="54338">
      <c r="N54338" s="561" t="n"/>
    </row>
    <row r="54339">
      <c r="N54339" s="561" t="n"/>
    </row>
    <row r="54340">
      <c r="N54340" s="561" t="n"/>
    </row>
    <row r="54341">
      <c r="N54341" s="561" t="n"/>
    </row>
    <row r="54342">
      <c r="N54342" s="561" t="n"/>
    </row>
    <row r="54343">
      <c r="N54343" s="561" t="n"/>
    </row>
    <row r="54344">
      <c r="N54344" s="561" t="n"/>
    </row>
    <row r="54345">
      <c r="N54345" s="561" t="n"/>
    </row>
    <row r="54346">
      <c r="N54346" s="561" t="n"/>
    </row>
    <row r="54347">
      <c r="N54347" s="561" t="n"/>
    </row>
    <row r="54348">
      <c r="N54348" s="561" t="n"/>
    </row>
    <row r="54349">
      <c r="N54349" s="561" t="n"/>
    </row>
    <row r="54350">
      <c r="N54350" s="561" t="n"/>
    </row>
    <row r="54351">
      <c r="N54351" s="561" t="n"/>
    </row>
    <row r="54352">
      <c r="N54352" s="561" t="n"/>
    </row>
    <row r="54353">
      <c r="N54353" s="561" t="n"/>
    </row>
    <row r="54354">
      <c r="N54354" s="561" t="n"/>
    </row>
    <row r="54355">
      <c r="N54355" s="561" t="n"/>
    </row>
    <row r="54356">
      <c r="N54356" s="561" t="n"/>
    </row>
    <row r="54357">
      <c r="N54357" s="561" t="n"/>
    </row>
    <row r="54358">
      <c r="N54358" s="561" t="n"/>
    </row>
    <row r="54359">
      <c r="N54359" s="561" t="n"/>
    </row>
    <row r="54360">
      <c r="N54360" s="561" t="n"/>
    </row>
    <row r="54361">
      <c r="N54361" s="561" t="n"/>
    </row>
    <row r="54362">
      <c r="N54362" s="561" t="n"/>
    </row>
    <row r="54363">
      <c r="N54363" s="561" t="n"/>
    </row>
    <row r="54364">
      <c r="N54364" s="561" t="n"/>
    </row>
    <row r="54365">
      <c r="N54365" s="561" t="n"/>
    </row>
    <row r="54366">
      <c r="N54366" s="561" t="n"/>
    </row>
    <row r="54367">
      <c r="N54367" s="561" t="n"/>
    </row>
    <row r="54368">
      <c r="N54368" s="561" t="n"/>
    </row>
    <row r="54369">
      <c r="N54369" s="561" t="n"/>
    </row>
    <row r="54370">
      <c r="N54370" s="561" t="n"/>
    </row>
    <row r="54371">
      <c r="N54371" s="561" t="n"/>
    </row>
    <row r="54372">
      <c r="N54372" s="561" t="n"/>
    </row>
    <row r="54373">
      <c r="N54373" s="561" t="n"/>
    </row>
    <row r="54374">
      <c r="N54374" s="561" t="n"/>
    </row>
    <row r="54375">
      <c r="N54375" s="561" t="n"/>
    </row>
    <row r="54376">
      <c r="N54376" s="561" t="n"/>
    </row>
    <row r="54377">
      <c r="N54377" s="561" t="n"/>
    </row>
    <row r="54378">
      <c r="N54378" s="561" t="n"/>
    </row>
    <row r="54379">
      <c r="N54379" s="561" t="n"/>
    </row>
    <row r="54380">
      <c r="N54380" s="561" t="n"/>
    </row>
    <row r="54381">
      <c r="N54381" s="561" t="n"/>
    </row>
    <row r="54382">
      <c r="N54382" s="561" t="n"/>
    </row>
    <row r="54383">
      <c r="N54383" s="561" t="n"/>
    </row>
    <row r="54384">
      <c r="N54384" s="561" t="n"/>
    </row>
    <row r="54385">
      <c r="N54385" s="561" t="n"/>
    </row>
    <row r="54386">
      <c r="N54386" s="561" t="n"/>
    </row>
    <row r="54387">
      <c r="N54387" s="561" t="n"/>
    </row>
    <row r="54388">
      <c r="N54388" s="561" t="n"/>
    </row>
    <row r="54389">
      <c r="N54389" s="561" t="n"/>
    </row>
    <row r="54390">
      <c r="N54390" s="561" t="n"/>
    </row>
    <row r="54391">
      <c r="N54391" s="561" t="n"/>
    </row>
    <row r="54392">
      <c r="N54392" s="561" t="n"/>
    </row>
    <row r="54393">
      <c r="N54393" s="561" t="n"/>
    </row>
    <row r="54394">
      <c r="N54394" s="561" t="n"/>
    </row>
    <row r="54395">
      <c r="N54395" s="561" t="n"/>
    </row>
    <row r="54396">
      <c r="N54396" s="561" t="n"/>
    </row>
    <row r="54397">
      <c r="N54397" s="561" t="n"/>
    </row>
    <row r="54398">
      <c r="N54398" s="561" t="n"/>
    </row>
    <row r="54399">
      <c r="N54399" s="561" t="n"/>
    </row>
    <row r="54400">
      <c r="N54400" s="561" t="n"/>
    </row>
    <row r="54401">
      <c r="N54401" s="561" t="n"/>
    </row>
    <row r="54402">
      <c r="N54402" s="561" t="n"/>
    </row>
    <row r="54403">
      <c r="N54403" s="561" t="n"/>
    </row>
    <row r="54404">
      <c r="N54404" s="561" t="n"/>
    </row>
    <row r="54405">
      <c r="N54405" s="561" t="n"/>
    </row>
    <row r="54406">
      <c r="N54406" s="561" t="n"/>
    </row>
    <row r="54407">
      <c r="N54407" s="561" t="n"/>
    </row>
    <row r="54408">
      <c r="N54408" s="561" t="n"/>
    </row>
    <row r="54409">
      <c r="N54409" s="561" t="n"/>
    </row>
    <row r="54410">
      <c r="N54410" s="561" t="n"/>
    </row>
    <row r="54411">
      <c r="N54411" s="561" t="n"/>
    </row>
    <row r="54412">
      <c r="N54412" s="561" t="n"/>
    </row>
    <row r="54413">
      <c r="N54413" s="561" t="n"/>
    </row>
    <row r="54414">
      <c r="N54414" s="561" t="n"/>
    </row>
    <row r="54415">
      <c r="N54415" s="561" t="n"/>
    </row>
    <row r="54416">
      <c r="N54416" s="561" t="n"/>
    </row>
    <row r="54417">
      <c r="N54417" s="561" t="n"/>
    </row>
    <row r="54418">
      <c r="N54418" s="561" t="n"/>
    </row>
    <row r="54419">
      <c r="N54419" s="561" t="n"/>
    </row>
    <row r="54420">
      <c r="N54420" s="561" t="n"/>
    </row>
    <row r="54421">
      <c r="N54421" s="561" t="n"/>
    </row>
    <row r="54422">
      <c r="N54422" s="561" t="n"/>
    </row>
    <row r="54423">
      <c r="N54423" s="561" t="n"/>
    </row>
    <row r="54424">
      <c r="N54424" s="561" t="n"/>
    </row>
    <row r="54425">
      <c r="N54425" s="561" t="n"/>
    </row>
    <row r="54426">
      <c r="N54426" s="561" t="n"/>
    </row>
    <row r="54427">
      <c r="N54427" s="561" t="n"/>
    </row>
    <row r="54428">
      <c r="N54428" s="561" t="n"/>
    </row>
    <row r="54429">
      <c r="N54429" s="561" t="n"/>
    </row>
    <row r="54430">
      <c r="N54430" s="561" t="n"/>
    </row>
    <row r="54431">
      <c r="N54431" s="561" t="n"/>
    </row>
    <row r="54432">
      <c r="N54432" s="561" t="n"/>
    </row>
    <row r="54433">
      <c r="N54433" s="561" t="n"/>
    </row>
    <row r="54434">
      <c r="N54434" s="561" t="n"/>
    </row>
    <row r="54435">
      <c r="N54435" s="561" t="n"/>
    </row>
    <row r="54436">
      <c r="N54436" s="561" t="n"/>
    </row>
    <row r="54437">
      <c r="N54437" s="561" t="n"/>
    </row>
    <row r="54438">
      <c r="N54438" s="561" t="n"/>
    </row>
    <row r="54439">
      <c r="N54439" s="561" t="n"/>
    </row>
    <row r="54440">
      <c r="N54440" s="561" t="n"/>
    </row>
    <row r="54441">
      <c r="N54441" s="561" t="n"/>
    </row>
    <row r="54442">
      <c r="N54442" s="561" t="n"/>
    </row>
    <row r="54443">
      <c r="N54443" s="561" t="n"/>
    </row>
    <row r="54444">
      <c r="N54444" s="561" t="n"/>
    </row>
    <row r="54445">
      <c r="N54445" s="561" t="n"/>
    </row>
    <row r="54446">
      <c r="N54446" s="561" t="n"/>
    </row>
    <row r="54447">
      <c r="N54447" s="561" t="n"/>
    </row>
    <row r="54448">
      <c r="N54448" s="561" t="n"/>
    </row>
    <row r="54449">
      <c r="N54449" s="561" t="n"/>
    </row>
    <row r="54450">
      <c r="N54450" s="561" t="n"/>
    </row>
    <row r="54451">
      <c r="N54451" s="561" t="n"/>
    </row>
    <row r="54452">
      <c r="N54452" s="561" t="n"/>
    </row>
    <row r="54453">
      <c r="N54453" s="561" t="n"/>
    </row>
    <row r="54454">
      <c r="N54454" s="561" t="n"/>
    </row>
    <row r="54455">
      <c r="N54455" s="561" t="n"/>
    </row>
    <row r="54456">
      <c r="N54456" s="561" t="n"/>
    </row>
    <row r="54457">
      <c r="N54457" s="561" t="n"/>
    </row>
    <row r="54458">
      <c r="N54458" s="561" t="n"/>
    </row>
    <row r="54459">
      <c r="N54459" s="561" t="n"/>
    </row>
    <row r="54460">
      <c r="N54460" s="561" t="n"/>
    </row>
    <row r="54461">
      <c r="N54461" s="561" t="n"/>
    </row>
    <row r="54462">
      <c r="N54462" s="561" t="n"/>
    </row>
    <row r="54463">
      <c r="N54463" s="561" t="n"/>
    </row>
    <row r="54464">
      <c r="N54464" s="561" t="n"/>
    </row>
    <row r="54465">
      <c r="N54465" s="561" t="n"/>
    </row>
    <row r="54466">
      <c r="N54466" s="561" t="n"/>
    </row>
    <row r="54467">
      <c r="N54467" s="561" t="n"/>
    </row>
    <row r="54468">
      <c r="N54468" s="561" t="n"/>
    </row>
    <row r="54469">
      <c r="N54469" s="561" t="n"/>
    </row>
    <row r="54470">
      <c r="N54470" s="561" t="n"/>
    </row>
    <row r="54471">
      <c r="N54471" s="561" t="n"/>
    </row>
    <row r="54472">
      <c r="N54472" s="561" t="n"/>
    </row>
    <row r="54473">
      <c r="N54473" s="561" t="n"/>
    </row>
    <row r="54474">
      <c r="N54474" s="561" t="n"/>
    </row>
    <row r="54475">
      <c r="N54475" s="561" t="n"/>
    </row>
    <row r="54476">
      <c r="N54476" s="561" t="n"/>
    </row>
    <row r="54477">
      <c r="N54477" s="561" t="n"/>
    </row>
    <row r="54478">
      <c r="N54478" s="561" t="n"/>
    </row>
    <row r="54479">
      <c r="N54479" s="561" t="n"/>
    </row>
    <row r="54480">
      <c r="N54480" s="561" t="n"/>
    </row>
    <row r="54481">
      <c r="N54481" s="561" t="n"/>
    </row>
    <row r="54482">
      <c r="N54482" s="561" t="n"/>
    </row>
    <row r="54483">
      <c r="N54483" s="561" t="n"/>
    </row>
    <row r="54484">
      <c r="N54484" s="561" t="n"/>
    </row>
    <row r="54485">
      <c r="N54485" s="561" t="n"/>
    </row>
    <row r="54486">
      <c r="N54486" s="561" t="n"/>
    </row>
    <row r="54487">
      <c r="N54487" s="561" t="n"/>
    </row>
    <row r="54488">
      <c r="N54488" s="561" t="n"/>
    </row>
    <row r="54489">
      <c r="N54489" s="561" t="n"/>
    </row>
    <row r="54490">
      <c r="N54490" s="561" t="n"/>
    </row>
    <row r="54491">
      <c r="N54491" s="561" t="n"/>
    </row>
    <row r="54492">
      <c r="N54492" s="561" t="n"/>
    </row>
    <row r="54493">
      <c r="N54493" s="561" t="n"/>
    </row>
    <row r="54494">
      <c r="N54494" s="561" t="n"/>
    </row>
    <row r="54495">
      <c r="N54495" s="561" t="n"/>
    </row>
    <row r="54496">
      <c r="N54496" s="561" t="n"/>
    </row>
    <row r="54497">
      <c r="N54497" s="561" t="n"/>
    </row>
    <row r="54498">
      <c r="N54498" s="561" t="n"/>
    </row>
    <row r="54499">
      <c r="N54499" s="561" t="n"/>
    </row>
    <row r="54500">
      <c r="N54500" s="561" t="n"/>
    </row>
    <row r="54501">
      <c r="N54501" s="561" t="n"/>
    </row>
    <row r="54502">
      <c r="N54502" s="561" t="n"/>
    </row>
    <row r="54503">
      <c r="N54503" s="561" t="n"/>
    </row>
    <row r="54504">
      <c r="N54504" s="561" t="n"/>
    </row>
    <row r="54505">
      <c r="N54505" s="561" t="n"/>
    </row>
    <row r="54506">
      <c r="N54506" s="561" t="n"/>
    </row>
    <row r="54507">
      <c r="N54507" s="561" t="n"/>
    </row>
    <row r="54508">
      <c r="N54508" s="561" t="n"/>
    </row>
    <row r="54509">
      <c r="N54509" s="561" t="n"/>
    </row>
    <row r="54510">
      <c r="N54510" s="561" t="n"/>
    </row>
    <row r="54511">
      <c r="N54511" s="561" t="n"/>
    </row>
    <row r="54512">
      <c r="N54512" s="561" t="n"/>
    </row>
    <row r="54513">
      <c r="N54513" s="561" t="n"/>
    </row>
    <row r="54514">
      <c r="N54514" s="561" t="n"/>
    </row>
    <row r="54515">
      <c r="N54515" s="561" t="n"/>
    </row>
    <row r="54516">
      <c r="N54516" s="561" t="n"/>
    </row>
    <row r="54517">
      <c r="N54517" s="561" t="n"/>
    </row>
    <row r="54518">
      <c r="N54518" s="561" t="n"/>
    </row>
    <row r="54519">
      <c r="N54519" s="561" t="n"/>
    </row>
    <row r="54520">
      <c r="N54520" s="561" t="n"/>
    </row>
    <row r="54521">
      <c r="N54521" s="561" t="n"/>
    </row>
    <row r="54522">
      <c r="N54522" s="561" t="n"/>
    </row>
    <row r="54523">
      <c r="N54523" s="561" t="n"/>
    </row>
    <row r="54524">
      <c r="N54524" s="561" t="n"/>
    </row>
    <row r="54525">
      <c r="N54525" s="561" t="n"/>
    </row>
    <row r="54526">
      <c r="N54526" s="561" t="n"/>
    </row>
    <row r="54527">
      <c r="N54527" s="561" t="n"/>
    </row>
    <row r="54528">
      <c r="N54528" s="561" t="n"/>
    </row>
    <row r="54529">
      <c r="N54529" s="561" t="n"/>
    </row>
    <row r="54530">
      <c r="N54530" s="561" t="n"/>
    </row>
    <row r="54531">
      <c r="N54531" s="561" t="n"/>
    </row>
    <row r="54532">
      <c r="N54532" s="561" t="n"/>
    </row>
    <row r="54533">
      <c r="N54533" s="561" t="n"/>
    </row>
    <row r="54534">
      <c r="N54534" s="561" t="n"/>
    </row>
    <row r="54535">
      <c r="N54535" s="561" t="n"/>
    </row>
    <row r="54536">
      <c r="N54536" s="561" t="n"/>
    </row>
    <row r="54537">
      <c r="N54537" s="561" t="n"/>
    </row>
    <row r="54538">
      <c r="N54538" s="561" t="n"/>
    </row>
    <row r="54539">
      <c r="N54539" s="561" t="n"/>
    </row>
    <row r="54540">
      <c r="N54540" s="561" t="n"/>
    </row>
    <row r="54541">
      <c r="N54541" s="561" t="n"/>
    </row>
    <row r="54542">
      <c r="N54542" s="561" t="n"/>
    </row>
    <row r="54543">
      <c r="N54543" s="561" t="n"/>
    </row>
    <row r="54544">
      <c r="N54544" s="561" t="n"/>
    </row>
    <row r="54545">
      <c r="N54545" s="561" t="n"/>
    </row>
    <row r="54546">
      <c r="N54546" s="561" t="n"/>
    </row>
    <row r="54547">
      <c r="N54547" s="561" t="n"/>
    </row>
    <row r="54548">
      <c r="N54548" s="561" t="n"/>
    </row>
    <row r="54549">
      <c r="N54549" s="561" t="n"/>
    </row>
    <row r="54550">
      <c r="N54550" s="561" t="n"/>
    </row>
    <row r="54551">
      <c r="N54551" s="561" t="n"/>
    </row>
    <row r="54552">
      <c r="N54552" s="561" t="n"/>
    </row>
    <row r="54553">
      <c r="N54553" s="561" t="n"/>
    </row>
    <row r="54554">
      <c r="N54554" s="561" t="n"/>
    </row>
    <row r="54555">
      <c r="N54555" s="561" t="n"/>
    </row>
    <row r="54556">
      <c r="N54556" s="561" t="n"/>
    </row>
    <row r="54557">
      <c r="N54557" s="561" t="n"/>
    </row>
    <row r="54558">
      <c r="N54558" s="561" t="n"/>
    </row>
    <row r="54559">
      <c r="N54559" s="561" t="n"/>
    </row>
    <row r="54560">
      <c r="N54560" s="561" t="n"/>
    </row>
    <row r="54561">
      <c r="N54561" s="561" t="n"/>
    </row>
    <row r="54562">
      <c r="N54562" s="561" t="n"/>
    </row>
    <row r="54563">
      <c r="N54563" s="561" t="n"/>
    </row>
    <row r="54564">
      <c r="N54564" s="561" t="n"/>
    </row>
    <row r="54565">
      <c r="N54565" s="561" t="n"/>
    </row>
    <row r="54566">
      <c r="N54566" s="561" t="n"/>
    </row>
    <row r="54567">
      <c r="N54567" s="561" t="n"/>
    </row>
    <row r="54568">
      <c r="N54568" s="561" t="n"/>
    </row>
    <row r="54569">
      <c r="N54569" s="561" t="n"/>
    </row>
    <row r="54570">
      <c r="N54570" s="561" t="n"/>
    </row>
    <row r="54571">
      <c r="N54571" s="561" t="n"/>
    </row>
    <row r="54572">
      <c r="N54572" s="561" t="n"/>
    </row>
    <row r="54573">
      <c r="N54573" s="561" t="n"/>
    </row>
    <row r="54574">
      <c r="N54574" s="561" t="n"/>
    </row>
    <row r="54575">
      <c r="N54575" s="561" t="n"/>
    </row>
    <row r="54576">
      <c r="N54576" s="561" t="n"/>
    </row>
    <row r="54577">
      <c r="N54577" s="561" t="n"/>
    </row>
    <row r="54578">
      <c r="N54578" s="561" t="n"/>
    </row>
    <row r="54579">
      <c r="N54579" s="561" t="n"/>
    </row>
    <row r="54580">
      <c r="N54580" s="561" t="n"/>
    </row>
    <row r="54581">
      <c r="N54581" s="561" t="n"/>
    </row>
    <row r="54582">
      <c r="N54582" s="561" t="n"/>
    </row>
    <row r="54583">
      <c r="N54583" s="561" t="n"/>
    </row>
    <row r="54584">
      <c r="N54584" s="561" t="n"/>
    </row>
    <row r="54585">
      <c r="N54585" s="561" t="n"/>
    </row>
    <row r="54586">
      <c r="N54586" s="561" t="n"/>
    </row>
    <row r="54587">
      <c r="N54587" s="561" t="n"/>
    </row>
    <row r="54588">
      <c r="N54588" s="561" t="n"/>
    </row>
    <row r="54589">
      <c r="N54589" s="561" t="n"/>
    </row>
    <row r="54590">
      <c r="N54590" s="561" t="n"/>
    </row>
    <row r="54591">
      <c r="N54591" s="561" t="n"/>
    </row>
    <row r="54592">
      <c r="N54592" s="561" t="n"/>
    </row>
    <row r="54593">
      <c r="N54593" s="561" t="n"/>
    </row>
    <row r="54594">
      <c r="N54594" s="561" t="n"/>
    </row>
    <row r="54595">
      <c r="N54595" s="561" t="n"/>
    </row>
    <row r="54596">
      <c r="N54596" s="561" t="n"/>
    </row>
    <row r="54597">
      <c r="N54597" s="561" t="n"/>
    </row>
    <row r="54598">
      <c r="N54598" s="561" t="n"/>
    </row>
    <row r="54599">
      <c r="N54599" s="561" t="n"/>
    </row>
    <row r="54600">
      <c r="N54600" s="561" t="n"/>
    </row>
    <row r="54601">
      <c r="N54601" s="561" t="n"/>
    </row>
    <row r="54602">
      <c r="N54602" s="561" t="n"/>
    </row>
    <row r="54603">
      <c r="N54603" s="561" t="n"/>
    </row>
    <row r="54604">
      <c r="N54604" s="561" t="n"/>
    </row>
    <row r="54605">
      <c r="N54605" s="561" t="n"/>
    </row>
    <row r="54606">
      <c r="N54606" s="561" t="n"/>
    </row>
    <row r="54607">
      <c r="N54607" s="561" t="n"/>
    </row>
    <row r="54608">
      <c r="N54608" s="561" t="n"/>
    </row>
    <row r="54609">
      <c r="N54609" s="561" t="n"/>
    </row>
    <row r="54610">
      <c r="N54610" s="561" t="n"/>
    </row>
    <row r="54611">
      <c r="N54611" s="561" t="n"/>
    </row>
    <row r="54612">
      <c r="N54612" s="561" t="n"/>
    </row>
    <row r="54613">
      <c r="N54613" s="561" t="n"/>
    </row>
    <row r="54614">
      <c r="N54614" s="561" t="n"/>
    </row>
    <row r="54615">
      <c r="N54615" s="561" t="n"/>
    </row>
    <row r="54616">
      <c r="N54616" s="561" t="n"/>
    </row>
    <row r="54617">
      <c r="N54617" s="561" t="n"/>
    </row>
    <row r="54618">
      <c r="N54618" s="561" t="n"/>
    </row>
    <row r="54619">
      <c r="N54619" s="561" t="n"/>
    </row>
    <row r="54620">
      <c r="N54620" s="561" t="n"/>
    </row>
    <row r="54621">
      <c r="N54621" s="561" t="n"/>
    </row>
    <row r="54622">
      <c r="N54622" s="561" t="n"/>
    </row>
    <row r="54623">
      <c r="N54623" s="561" t="n"/>
    </row>
    <row r="54624">
      <c r="N54624" s="561" t="n"/>
    </row>
    <row r="54625">
      <c r="N54625" s="561" t="n"/>
    </row>
    <row r="54626">
      <c r="N54626" s="561" t="n"/>
    </row>
    <row r="54627">
      <c r="N54627" s="561" t="n"/>
    </row>
    <row r="54628">
      <c r="N54628" s="561" t="n"/>
    </row>
    <row r="54629">
      <c r="N54629" s="561" t="n"/>
    </row>
    <row r="54630">
      <c r="N54630" s="561" t="n"/>
    </row>
    <row r="54631">
      <c r="N54631" s="561" t="n"/>
    </row>
    <row r="54632">
      <c r="N54632" s="561" t="n"/>
    </row>
    <row r="54633">
      <c r="N54633" s="561" t="n"/>
    </row>
    <row r="54634">
      <c r="N54634" s="561" t="n"/>
    </row>
    <row r="54635">
      <c r="N54635" s="561" t="n"/>
    </row>
    <row r="54636">
      <c r="N54636" s="561" t="n"/>
    </row>
    <row r="54637">
      <c r="N54637" s="561" t="n"/>
    </row>
    <row r="54638">
      <c r="N54638" s="561" t="n"/>
    </row>
    <row r="54639">
      <c r="N54639" s="561" t="n"/>
    </row>
    <row r="54640">
      <c r="N54640" s="561" t="n"/>
    </row>
    <row r="54641">
      <c r="N54641" s="561" t="n"/>
    </row>
    <row r="54642">
      <c r="N54642" s="561" t="n"/>
    </row>
    <row r="54643">
      <c r="N54643" s="561" t="n"/>
    </row>
    <row r="54644">
      <c r="N54644" s="561" t="n"/>
    </row>
    <row r="54645">
      <c r="N54645" s="561" t="n"/>
    </row>
    <row r="54646">
      <c r="N54646" s="561" t="n"/>
    </row>
    <row r="54647">
      <c r="N54647" s="561" t="n"/>
    </row>
    <row r="54648">
      <c r="N54648" s="561" t="n"/>
    </row>
    <row r="54649">
      <c r="N54649" s="561" t="n"/>
    </row>
    <row r="54650">
      <c r="N54650" s="561" t="n"/>
    </row>
    <row r="54651">
      <c r="N54651" s="561" t="n"/>
    </row>
    <row r="54652">
      <c r="N54652" s="561" t="n"/>
    </row>
    <row r="54653">
      <c r="N54653" s="561" t="n"/>
    </row>
    <row r="54654">
      <c r="N54654" s="561" t="n"/>
    </row>
    <row r="54655">
      <c r="N54655" s="561" t="n"/>
    </row>
    <row r="54656">
      <c r="N54656" s="561" t="n"/>
    </row>
    <row r="54657">
      <c r="N54657" s="561" t="n"/>
    </row>
    <row r="54658">
      <c r="N54658" s="561" t="n"/>
    </row>
    <row r="54659">
      <c r="N54659" s="561" t="n"/>
    </row>
    <row r="54660">
      <c r="N54660" s="561" t="n"/>
    </row>
    <row r="54661">
      <c r="N54661" s="561" t="n"/>
    </row>
    <row r="54662">
      <c r="N54662" s="561" t="n"/>
    </row>
    <row r="54663">
      <c r="N54663" s="561" t="n"/>
    </row>
    <row r="54664">
      <c r="N54664" s="561" t="n"/>
    </row>
    <row r="54665">
      <c r="N54665" s="561" t="n"/>
    </row>
    <row r="54666">
      <c r="N54666" s="561" t="n"/>
    </row>
    <row r="54667">
      <c r="N54667" s="561" t="n"/>
    </row>
    <row r="54668">
      <c r="N54668" s="561" t="n"/>
    </row>
    <row r="54669">
      <c r="N54669" s="561" t="n"/>
    </row>
    <row r="54670">
      <c r="N54670" s="561" t="n"/>
    </row>
    <row r="54671">
      <c r="N54671" s="561" t="n"/>
    </row>
    <row r="54672">
      <c r="N54672" s="561" t="n"/>
    </row>
    <row r="54673">
      <c r="N54673" s="561" t="n"/>
    </row>
    <row r="54674">
      <c r="N54674" s="561" t="n"/>
    </row>
    <row r="54675">
      <c r="N54675" s="561" t="n"/>
    </row>
    <row r="54676">
      <c r="N54676" s="561" t="n"/>
    </row>
    <row r="54677">
      <c r="N54677" s="561" t="n"/>
    </row>
    <row r="54678">
      <c r="N54678" s="561" t="n"/>
    </row>
    <row r="54679">
      <c r="N54679" s="561" t="n"/>
    </row>
    <row r="54680">
      <c r="N54680" s="561" t="n"/>
    </row>
    <row r="54681">
      <c r="N54681" s="561" t="n"/>
    </row>
    <row r="54682">
      <c r="N54682" s="561" t="n"/>
    </row>
    <row r="54683">
      <c r="N54683" s="561" t="n"/>
    </row>
    <row r="54684">
      <c r="N54684" s="561" t="n"/>
    </row>
    <row r="54685">
      <c r="N54685" s="561" t="n"/>
    </row>
    <row r="54686">
      <c r="N54686" s="561" t="n"/>
    </row>
    <row r="54687">
      <c r="N54687" s="561" t="n"/>
    </row>
    <row r="54688">
      <c r="N54688" s="561" t="n"/>
    </row>
    <row r="54689">
      <c r="N54689" s="561" t="n"/>
    </row>
    <row r="54690">
      <c r="N54690" s="561" t="n"/>
    </row>
    <row r="54691">
      <c r="N54691" s="561" t="n"/>
    </row>
    <row r="54692">
      <c r="N54692" s="561" t="n"/>
    </row>
    <row r="54693">
      <c r="N54693" s="561" t="n"/>
    </row>
    <row r="54694">
      <c r="N54694" s="561" t="n"/>
    </row>
    <row r="54695">
      <c r="N54695" s="561" t="n"/>
    </row>
    <row r="54696">
      <c r="N54696" s="561" t="n"/>
    </row>
    <row r="54697">
      <c r="N54697" s="561" t="n"/>
    </row>
    <row r="54698">
      <c r="N54698" s="561" t="n"/>
    </row>
    <row r="54699">
      <c r="N54699" s="561" t="n"/>
    </row>
    <row r="54700">
      <c r="N54700" s="561" t="n"/>
    </row>
    <row r="54701">
      <c r="N54701" s="561" t="n"/>
    </row>
    <row r="54702">
      <c r="N54702" s="561" t="n"/>
    </row>
    <row r="54703">
      <c r="N54703" s="561" t="n"/>
    </row>
    <row r="54704">
      <c r="N54704" s="561" t="n"/>
    </row>
    <row r="54705">
      <c r="N54705" s="561" t="n"/>
    </row>
    <row r="54706">
      <c r="N54706" s="561" t="n"/>
    </row>
    <row r="54707">
      <c r="N54707" s="561" t="n"/>
    </row>
    <row r="54708">
      <c r="N54708" s="561" t="n"/>
    </row>
    <row r="54709">
      <c r="N54709" s="561" t="n"/>
    </row>
    <row r="54710">
      <c r="N54710" s="561" t="n"/>
    </row>
    <row r="54711">
      <c r="N54711" s="561" t="n"/>
    </row>
    <row r="54712">
      <c r="N54712" s="561" t="n"/>
    </row>
    <row r="54713">
      <c r="N54713" s="561" t="n"/>
    </row>
    <row r="54714">
      <c r="N54714" s="561" t="n"/>
    </row>
    <row r="54715">
      <c r="N54715" s="561" t="n"/>
    </row>
    <row r="54716">
      <c r="N54716" s="561" t="n"/>
    </row>
    <row r="54717">
      <c r="N54717" s="561" t="n"/>
    </row>
    <row r="54718">
      <c r="N54718" s="561" t="n"/>
    </row>
    <row r="54719">
      <c r="N54719" s="561" t="n"/>
    </row>
    <row r="54720">
      <c r="N54720" s="561" t="n"/>
    </row>
    <row r="54721">
      <c r="N54721" s="561" t="n"/>
    </row>
    <row r="54722">
      <c r="N54722" s="561" t="n"/>
    </row>
    <row r="54723">
      <c r="N54723" s="561" t="n"/>
    </row>
    <row r="54724">
      <c r="N54724" s="561" t="n"/>
    </row>
    <row r="54725">
      <c r="N54725" s="561" t="n"/>
    </row>
    <row r="54726">
      <c r="N54726" s="561" t="n"/>
    </row>
    <row r="54727">
      <c r="N54727" s="561" t="n"/>
    </row>
    <row r="54728">
      <c r="N54728" s="561" t="n"/>
    </row>
    <row r="54729">
      <c r="N54729" s="561" t="n"/>
    </row>
    <row r="54730">
      <c r="N54730" s="561" t="n"/>
    </row>
    <row r="54731">
      <c r="N54731" s="561" t="n"/>
    </row>
    <row r="54732">
      <c r="N54732" s="561" t="n"/>
    </row>
    <row r="54733">
      <c r="N54733" s="561" t="n"/>
    </row>
    <row r="54734">
      <c r="N54734" s="561" t="n"/>
    </row>
    <row r="54735">
      <c r="N54735" s="561" t="n"/>
    </row>
    <row r="54736">
      <c r="N54736" s="561" t="n"/>
    </row>
    <row r="54737">
      <c r="N54737" s="561" t="n"/>
    </row>
    <row r="54738">
      <c r="N54738" s="561" t="n"/>
    </row>
    <row r="54739">
      <c r="N54739" s="561" t="n"/>
    </row>
    <row r="54740">
      <c r="N54740" s="561" t="n"/>
    </row>
    <row r="54741">
      <c r="N54741" s="561" t="n"/>
    </row>
    <row r="54742">
      <c r="N54742" s="561" t="n"/>
    </row>
    <row r="54743">
      <c r="N54743" s="561" t="n"/>
    </row>
    <row r="54744">
      <c r="N54744" s="561" t="n"/>
    </row>
    <row r="54745">
      <c r="N54745" s="561" t="n"/>
    </row>
    <row r="54746">
      <c r="N54746" s="561" t="n"/>
    </row>
    <row r="54747">
      <c r="N54747" s="561" t="n"/>
    </row>
    <row r="54748">
      <c r="N54748" s="561" t="n"/>
    </row>
    <row r="54749">
      <c r="N54749" s="561" t="n"/>
    </row>
    <row r="54750">
      <c r="N54750" s="561" t="n"/>
    </row>
    <row r="54751">
      <c r="N54751" s="561" t="n"/>
    </row>
    <row r="54752">
      <c r="N54752" s="561" t="n"/>
    </row>
    <row r="54753">
      <c r="N54753" s="561" t="n"/>
    </row>
    <row r="54754">
      <c r="N54754" s="561" t="n"/>
    </row>
    <row r="54755">
      <c r="N54755" s="561" t="n"/>
    </row>
    <row r="54756">
      <c r="N54756" s="561" t="n"/>
    </row>
    <row r="54757">
      <c r="N54757" s="561" t="n"/>
    </row>
    <row r="54758">
      <c r="N54758" s="561" t="n"/>
    </row>
    <row r="54759">
      <c r="N54759" s="561" t="n"/>
    </row>
    <row r="54760">
      <c r="N54760" s="561" t="n"/>
    </row>
    <row r="54761">
      <c r="N54761" s="561" t="n"/>
    </row>
    <row r="54762">
      <c r="N54762" s="561" t="n"/>
    </row>
    <row r="54763">
      <c r="N54763" s="561" t="n"/>
    </row>
    <row r="54764">
      <c r="N54764" s="561" t="n"/>
    </row>
    <row r="54765">
      <c r="N54765" s="561" t="n"/>
    </row>
    <row r="54766">
      <c r="N54766" s="561" t="n"/>
    </row>
    <row r="54767">
      <c r="N54767" s="561" t="n"/>
    </row>
    <row r="54768">
      <c r="N54768" s="561" t="n"/>
    </row>
    <row r="54769">
      <c r="N54769" s="561" t="n"/>
    </row>
    <row r="54770">
      <c r="N54770" s="561" t="n"/>
    </row>
    <row r="54771">
      <c r="N54771" s="561" t="n"/>
    </row>
    <row r="54772">
      <c r="N54772" s="561" t="n"/>
    </row>
    <row r="54773">
      <c r="N54773" s="561" t="n"/>
    </row>
    <row r="54774">
      <c r="N54774" s="561" t="n"/>
    </row>
    <row r="54775">
      <c r="N54775" s="561" t="n"/>
    </row>
    <row r="54776">
      <c r="N54776" s="561" t="n"/>
    </row>
    <row r="54777">
      <c r="N54777" s="561" t="n"/>
    </row>
    <row r="54778">
      <c r="N54778" s="561" t="n"/>
    </row>
    <row r="54779">
      <c r="N54779" s="561" t="n"/>
    </row>
    <row r="54780">
      <c r="N54780" s="561" t="n"/>
    </row>
    <row r="54781">
      <c r="N54781" s="561" t="n"/>
    </row>
    <row r="54782">
      <c r="N54782" s="561" t="n"/>
    </row>
    <row r="54783">
      <c r="N54783" s="561" t="n"/>
    </row>
    <row r="54784">
      <c r="N54784" s="561" t="n"/>
    </row>
    <row r="54785">
      <c r="N54785" s="561" t="n"/>
    </row>
    <row r="54786">
      <c r="N54786" s="561" t="n"/>
    </row>
    <row r="54787">
      <c r="N54787" s="561" t="n"/>
    </row>
    <row r="54788">
      <c r="N54788" s="561" t="n"/>
    </row>
    <row r="54789">
      <c r="N54789" s="561" t="n"/>
    </row>
    <row r="54790">
      <c r="N54790" s="561" t="n"/>
    </row>
    <row r="54791">
      <c r="N54791" s="561" t="n"/>
    </row>
    <row r="54792">
      <c r="N54792" s="561" t="n"/>
    </row>
    <row r="54793">
      <c r="N54793" s="561" t="n"/>
    </row>
    <row r="54794">
      <c r="N54794" s="561" t="n"/>
    </row>
    <row r="54795">
      <c r="N54795" s="561" t="n"/>
    </row>
    <row r="54796">
      <c r="N54796" s="561" t="n"/>
    </row>
    <row r="54797">
      <c r="N54797" s="561" t="n"/>
    </row>
    <row r="54798">
      <c r="N54798" s="561" t="n"/>
    </row>
    <row r="54799">
      <c r="N54799" s="561" t="n"/>
    </row>
    <row r="54800">
      <c r="N54800" s="561" t="n"/>
    </row>
    <row r="54801">
      <c r="N54801" s="561" t="n"/>
    </row>
    <row r="54802">
      <c r="N54802" s="561" t="n"/>
    </row>
    <row r="54803">
      <c r="N54803" s="561" t="n"/>
    </row>
    <row r="54804">
      <c r="N54804" s="561" t="n"/>
    </row>
    <row r="54805">
      <c r="N54805" s="561" t="n"/>
    </row>
    <row r="54806">
      <c r="N54806" s="561" t="n"/>
    </row>
    <row r="54807">
      <c r="N54807" s="561" t="n"/>
    </row>
    <row r="54808">
      <c r="N54808" s="561" t="n"/>
    </row>
    <row r="54809">
      <c r="N54809" s="561" t="n"/>
    </row>
    <row r="54810">
      <c r="N54810" s="561" t="n"/>
    </row>
    <row r="54811">
      <c r="N54811" s="561" t="n"/>
    </row>
    <row r="54812">
      <c r="N54812" s="561" t="n"/>
    </row>
    <row r="54813">
      <c r="N54813" s="561" t="n"/>
    </row>
    <row r="54814">
      <c r="N54814" s="561" t="n"/>
    </row>
    <row r="54815">
      <c r="N54815" s="561" t="n"/>
    </row>
    <row r="54816">
      <c r="N54816" s="561" t="n"/>
    </row>
    <row r="54817">
      <c r="N54817" s="561" t="n"/>
    </row>
    <row r="54818">
      <c r="N54818" s="561" t="n"/>
    </row>
    <row r="54819">
      <c r="N54819" s="561" t="n"/>
    </row>
    <row r="54820">
      <c r="N54820" s="561" t="n"/>
    </row>
    <row r="54821">
      <c r="N54821" s="561" t="n"/>
    </row>
    <row r="54822">
      <c r="N54822" s="561" t="n"/>
    </row>
    <row r="54823">
      <c r="N54823" s="561" t="n"/>
    </row>
    <row r="54824">
      <c r="N54824" s="561" t="n"/>
    </row>
    <row r="54825">
      <c r="N54825" s="561" t="n"/>
    </row>
    <row r="54826">
      <c r="N54826" s="561" t="n"/>
    </row>
    <row r="54827">
      <c r="N54827" s="561" t="n"/>
    </row>
    <row r="54828">
      <c r="N54828" s="561" t="n"/>
    </row>
    <row r="54829">
      <c r="N54829" s="561" t="n"/>
    </row>
    <row r="54830">
      <c r="N54830" s="561" t="n"/>
    </row>
    <row r="54831">
      <c r="N54831" s="561" t="n"/>
    </row>
    <row r="54832">
      <c r="N54832" s="561" t="n"/>
    </row>
    <row r="54833">
      <c r="N54833" s="561" t="n"/>
    </row>
    <row r="54834">
      <c r="N54834" s="561" t="n"/>
    </row>
    <row r="54835">
      <c r="N54835" s="561" t="n"/>
    </row>
    <row r="54836">
      <c r="N54836" s="561" t="n"/>
    </row>
    <row r="54837">
      <c r="N54837" s="561" t="n"/>
    </row>
    <row r="54838">
      <c r="N54838" s="561" t="n"/>
    </row>
    <row r="54839">
      <c r="N54839" s="561" t="n"/>
    </row>
    <row r="54840">
      <c r="N54840" s="561" t="n"/>
    </row>
    <row r="54841">
      <c r="N54841" s="561" t="n"/>
    </row>
    <row r="54842">
      <c r="N54842" s="561" t="n"/>
    </row>
    <row r="54843">
      <c r="N54843" s="561" t="n"/>
    </row>
    <row r="54844">
      <c r="N54844" s="561" t="n"/>
    </row>
    <row r="54845">
      <c r="N54845" s="561" t="n"/>
    </row>
    <row r="54846">
      <c r="N54846" s="561" t="n"/>
    </row>
    <row r="54847">
      <c r="N54847" s="561" t="n"/>
    </row>
    <row r="54848">
      <c r="N54848" s="561" t="n"/>
    </row>
    <row r="54849">
      <c r="N54849" s="561" t="n"/>
    </row>
    <row r="54850">
      <c r="N54850" s="561" t="n"/>
    </row>
    <row r="54851">
      <c r="N54851" s="561" t="n"/>
    </row>
    <row r="54852">
      <c r="N54852" s="561" t="n"/>
    </row>
    <row r="54853">
      <c r="N54853" s="561" t="n"/>
    </row>
    <row r="54854">
      <c r="N54854" s="561" t="n"/>
    </row>
    <row r="54855">
      <c r="N54855" s="561" t="n"/>
    </row>
    <row r="54856">
      <c r="N54856" s="561" t="n"/>
    </row>
    <row r="54857">
      <c r="N54857" s="561" t="n"/>
    </row>
    <row r="54858">
      <c r="N54858" s="561" t="n"/>
    </row>
    <row r="54859">
      <c r="N54859" s="561" t="n"/>
    </row>
    <row r="54860">
      <c r="N54860" s="561" t="n"/>
    </row>
    <row r="54861">
      <c r="N54861" s="561" t="n"/>
    </row>
    <row r="54862">
      <c r="N54862" s="561" t="n"/>
    </row>
    <row r="54863">
      <c r="N54863" s="561" t="n"/>
    </row>
    <row r="54864">
      <c r="N54864" s="561" t="n"/>
    </row>
    <row r="54865">
      <c r="N54865" s="561" t="n"/>
    </row>
    <row r="54866">
      <c r="N54866" s="561" t="n"/>
    </row>
    <row r="54867">
      <c r="N54867" s="561" t="n"/>
    </row>
    <row r="54868">
      <c r="N54868" s="561" t="n"/>
    </row>
    <row r="54869">
      <c r="N54869" s="561" t="n"/>
    </row>
    <row r="54870">
      <c r="N54870" s="561" t="n"/>
    </row>
    <row r="54871">
      <c r="N54871" s="561" t="n"/>
    </row>
    <row r="54872">
      <c r="N54872" s="561" t="n"/>
    </row>
    <row r="54873">
      <c r="N54873" s="561" t="n"/>
    </row>
    <row r="54874">
      <c r="N54874" s="561" t="n"/>
    </row>
    <row r="54875">
      <c r="N54875" s="561" t="n"/>
    </row>
    <row r="54876">
      <c r="N54876" s="561" t="n"/>
    </row>
    <row r="54877">
      <c r="N54877" s="561" t="n"/>
    </row>
    <row r="54878">
      <c r="N54878" s="561" t="n"/>
    </row>
    <row r="54879">
      <c r="N54879" s="561" t="n"/>
    </row>
    <row r="54880">
      <c r="N54880" s="561" t="n"/>
    </row>
    <row r="54881">
      <c r="N54881" s="561" t="n"/>
    </row>
    <row r="54882">
      <c r="N54882" s="561" t="n"/>
    </row>
    <row r="54883">
      <c r="N54883" s="561" t="n"/>
    </row>
    <row r="54884">
      <c r="N54884" s="561" t="n"/>
    </row>
    <row r="54885">
      <c r="N54885" s="561" t="n"/>
    </row>
    <row r="54886">
      <c r="N54886" s="561" t="n"/>
    </row>
    <row r="54887">
      <c r="N54887" s="561" t="n"/>
    </row>
    <row r="54888">
      <c r="N54888" s="561" t="n"/>
    </row>
    <row r="54889">
      <c r="N54889" s="561" t="n"/>
    </row>
    <row r="54890">
      <c r="N54890" s="561" t="n"/>
    </row>
    <row r="54891">
      <c r="N54891" s="561" t="n"/>
    </row>
    <row r="54892">
      <c r="N54892" s="561" t="n"/>
    </row>
    <row r="54893">
      <c r="N54893" s="561" t="n"/>
    </row>
    <row r="54894">
      <c r="N54894" s="561" t="n"/>
    </row>
    <row r="54895">
      <c r="N54895" s="561" t="n"/>
    </row>
    <row r="54896">
      <c r="N54896" s="561" t="n"/>
    </row>
    <row r="54897">
      <c r="N54897" s="561" t="n"/>
    </row>
    <row r="54898">
      <c r="N54898" s="561" t="n"/>
    </row>
    <row r="54899">
      <c r="N54899" s="561" t="n"/>
    </row>
    <row r="54900">
      <c r="N54900" s="561" t="n"/>
    </row>
    <row r="54901">
      <c r="N54901" s="561" t="n"/>
    </row>
    <row r="54902">
      <c r="N54902" s="561" t="n"/>
    </row>
    <row r="54903">
      <c r="N54903" s="561" t="n"/>
    </row>
    <row r="54904">
      <c r="N54904" s="561" t="n"/>
    </row>
    <row r="54905">
      <c r="N54905" s="561" t="n"/>
    </row>
    <row r="54906">
      <c r="N54906" s="561" t="n"/>
    </row>
    <row r="54907">
      <c r="N54907" s="561" t="n"/>
    </row>
    <row r="54908">
      <c r="N54908" s="561" t="n"/>
    </row>
    <row r="54909">
      <c r="N54909" s="561" t="n"/>
    </row>
    <row r="54910">
      <c r="N54910" s="561" t="n"/>
    </row>
    <row r="54911">
      <c r="N54911" s="561" t="n"/>
    </row>
    <row r="54912">
      <c r="N54912" s="561" t="n"/>
    </row>
    <row r="54913">
      <c r="N54913" s="561" t="n"/>
    </row>
    <row r="54914">
      <c r="N54914" s="561" t="n"/>
    </row>
    <row r="54915">
      <c r="N54915" s="561" t="n"/>
    </row>
    <row r="54916">
      <c r="N54916" s="561" t="n"/>
    </row>
    <row r="54917">
      <c r="N54917" s="561" t="n"/>
    </row>
    <row r="54918">
      <c r="N54918" s="561" t="n"/>
    </row>
    <row r="54919">
      <c r="N54919" s="561" t="n"/>
    </row>
    <row r="54920">
      <c r="N54920" s="561" t="n"/>
    </row>
    <row r="54921">
      <c r="N54921" s="561" t="n"/>
    </row>
    <row r="54922">
      <c r="N54922" s="561" t="n"/>
    </row>
    <row r="54923">
      <c r="N54923" s="561" t="n"/>
    </row>
    <row r="54924">
      <c r="N54924" s="561" t="n"/>
    </row>
    <row r="54925">
      <c r="N54925" s="561" t="n"/>
    </row>
    <row r="54926">
      <c r="N54926" s="561" t="n"/>
    </row>
    <row r="54927">
      <c r="N54927" s="561" t="n"/>
    </row>
    <row r="54928">
      <c r="N54928" s="561" t="n"/>
    </row>
    <row r="54929">
      <c r="N54929" s="561" t="n"/>
    </row>
    <row r="54930">
      <c r="N54930" s="561" t="n"/>
    </row>
    <row r="54931">
      <c r="N54931" s="561" t="n"/>
    </row>
    <row r="54932">
      <c r="N54932" s="561" t="n"/>
    </row>
    <row r="54933">
      <c r="N54933" s="561" t="n"/>
    </row>
    <row r="54934">
      <c r="N54934" s="561" t="n"/>
    </row>
    <row r="54935">
      <c r="N54935" s="561" t="n"/>
    </row>
    <row r="54936">
      <c r="N54936" s="561" t="n"/>
    </row>
    <row r="54937">
      <c r="N54937" s="561" t="n"/>
    </row>
    <row r="54938">
      <c r="N54938" s="561" t="n"/>
    </row>
    <row r="54939">
      <c r="N54939" s="561" t="n"/>
    </row>
    <row r="54940">
      <c r="N54940" s="561" t="n"/>
    </row>
    <row r="54941">
      <c r="N54941" s="561" t="n"/>
    </row>
    <row r="54942">
      <c r="N54942" s="561" t="n"/>
    </row>
    <row r="54943">
      <c r="N54943" s="561" t="n"/>
    </row>
    <row r="54944">
      <c r="N54944" s="561" t="n"/>
    </row>
    <row r="54945">
      <c r="N54945" s="561" t="n"/>
    </row>
    <row r="54946">
      <c r="N54946" s="561" t="n"/>
    </row>
    <row r="54947">
      <c r="N54947" s="561" t="n"/>
    </row>
    <row r="54948">
      <c r="N54948" s="561" t="n"/>
    </row>
    <row r="54949">
      <c r="N54949" s="561" t="n"/>
    </row>
    <row r="54950">
      <c r="N54950" s="561" t="n"/>
    </row>
    <row r="54951">
      <c r="N54951" s="561" t="n"/>
    </row>
    <row r="54952">
      <c r="N54952" s="561" t="n"/>
    </row>
    <row r="54953">
      <c r="N54953" s="561" t="n"/>
    </row>
    <row r="54954">
      <c r="N54954" s="561" t="n"/>
    </row>
    <row r="54955">
      <c r="N54955" s="561" t="n"/>
    </row>
    <row r="54956">
      <c r="N54956" s="561" t="n"/>
    </row>
    <row r="54957">
      <c r="N54957" s="561" t="n"/>
    </row>
    <row r="54958">
      <c r="N54958" s="561" t="n"/>
    </row>
    <row r="54959">
      <c r="N54959" s="561" t="n"/>
    </row>
    <row r="54960">
      <c r="N54960" s="561" t="n"/>
    </row>
    <row r="54961">
      <c r="N54961" s="561" t="n"/>
    </row>
    <row r="54962">
      <c r="N54962" s="561" t="n"/>
    </row>
    <row r="54963">
      <c r="N54963" s="561" t="n"/>
    </row>
    <row r="54964">
      <c r="N54964" s="561" t="n"/>
    </row>
    <row r="54965">
      <c r="N54965" s="561" t="n"/>
    </row>
    <row r="54966">
      <c r="N54966" s="561" t="n"/>
    </row>
    <row r="54967">
      <c r="N54967" s="561" t="n"/>
    </row>
    <row r="54968">
      <c r="N54968" s="561" t="n"/>
    </row>
    <row r="54969">
      <c r="N54969" s="561" t="n"/>
    </row>
    <row r="54970">
      <c r="N54970" s="561" t="n"/>
    </row>
    <row r="54971">
      <c r="N54971" s="561" t="n"/>
    </row>
    <row r="54972">
      <c r="N54972" s="561" t="n"/>
    </row>
    <row r="54973">
      <c r="N54973" s="561" t="n"/>
    </row>
    <row r="54974">
      <c r="N54974" s="561" t="n"/>
    </row>
    <row r="54975">
      <c r="N54975" s="561" t="n"/>
    </row>
    <row r="54976">
      <c r="N54976" s="561" t="n"/>
    </row>
    <row r="54977">
      <c r="N54977" s="561" t="n"/>
    </row>
    <row r="54978">
      <c r="N54978" s="561" t="n"/>
    </row>
    <row r="54979">
      <c r="N54979" s="561" t="n"/>
    </row>
    <row r="54980">
      <c r="N54980" s="561" t="n"/>
    </row>
    <row r="54981">
      <c r="N54981" s="561" t="n"/>
    </row>
    <row r="54982">
      <c r="N54982" s="561" t="n"/>
    </row>
    <row r="54983">
      <c r="N54983" s="561" t="n"/>
    </row>
    <row r="54984">
      <c r="N54984" s="561" t="n"/>
    </row>
    <row r="54985">
      <c r="N54985" s="561" t="n"/>
    </row>
    <row r="54986">
      <c r="N54986" s="561" t="n"/>
    </row>
    <row r="54987">
      <c r="N54987" s="561" t="n"/>
    </row>
    <row r="54988">
      <c r="N54988" s="561" t="n"/>
    </row>
    <row r="54989">
      <c r="N54989" s="561" t="n"/>
    </row>
    <row r="54990">
      <c r="N54990" s="561" t="n"/>
    </row>
    <row r="54991">
      <c r="N54991" s="561" t="n"/>
    </row>
    <row r="54992">
      <c r="N54992" s="561" t="n"/>
    </row>
    <row r="54993">
      <c r="N54993" s="561" t="n"/>
    </row>
    <row r="54994">
      <c r="N54994" s="561" t="n"/>
    </row>
    <row r="54995">
      <c r="N54995" s="561" t="n"/>
    </row>
    <row r="54996">
      <c r="N54996" s="561" t="n"/>
    </row>
    <row r="54997">
      <c r="N54997" s="561" t="n"/>
    </row>
    <row r="54998">
      <c r="N54998" s="561" t="n"/>
    </row>
    <row r="54999">
      <c r="N54999" s="561" t="n"/>
    </row>
    <row r="55000">
      <c r="N55000" s="561" t="n"/>
    </row>
    <row r="55001">
      <c r="N55001" s="561" t="n"/>
    </row>
    <row r="55002">
      <c r="N55002" s="561" t="n"/>
    </row>
    <row r="55003">
      <c r="N55003" s="561" t="n"/>
    </row>
    <row r="55004">
      <c r="N55004" s="561" t="n"/>
    </row>
    <row r="55005">
      <c r="N55005" s="561" t="n"/>
    </row>
    <row r="55006">
      <c r="N55006" s="561" t="n"/>
    </row>
    <row r="55007">
      <c r="N55007" s="561" t="n"/>
    </row>
    <row r="55008">
      <c r="N55008" s="561" t="n"/>
    </row>
    <row r="55009">
      <c r="N55009" s="561" t="n"/>
    </row>
    <row r="55010">
      <c r="N55010" s="561" t="n"/>
    </row>
    <row r="55011">
      <c r="N55011" s="561" t="n"/>
    </row>
    <row r="55012">
      <c r="N55012" s="561" t="n"/>
    </row>
    <row r="55013">
      <c r="N55013" s="561" t="n"/>
    </row>
    <row r="55014">
      <c r="N55014" s="561" t="n"/>
    </row>
    <row r="55015">
      <c r="N55015" s="561" t="n"/>
    </row>
    <row r="55016">
      <c r="N55016" s="561" t="n"/>
    </row>
    <row r="55017">
      <c r="N55017" s="561" t="n"/>
    </row>
    <row r="55018">
      <c r="N55018" s="561" t="n"/>
    </row>
    <row r="55019">
      <c r="N55019" s="561" t="n"/>
    </row>
    <row r="55020">
      <c r="N55020" s="561" t="n"/>
    </row>
    <row r="55021">
      <c r="N55021" s="561" t="n"/>
    </row>
    <row r="55022">
      <c r="N55022" s="561" t="n"/>
    </row>
    <row r="55023">
      <c r="N55023" s="561" t="n"/>
    </row>
    <row r="55024">
      <c r="N55024" s="561" t="n"/>
    </row>
    <row r="55025">
      <c r="N55025" s="561" t="n"/>
    </row>
    <row r="55026">
      <c r="N55026" s="561" t="n"/>
    </row>
    <row r="55027">
      <c r="N55027" s="561" t="n"/>
    </row>
    <row r="55028">
      <c r="N55028" s="561" t="n"/>
    </row>
    <row r="55029">
      <c r="N55029" s="561" t="n"/>
    </row>
    <row r="55030">
      <c r="N55030" s="561" t="n"/>
    </row>
    <row r="55031">
      <c r="N55031" s="561" t="n"/>
    </row>
    <row r="55032">
      <c r="N55032" s="561" t="n"/>
    </row>
    <row r="55033">
      <c r="N55033" s="561" t="n"/>
    </row>
    <row r="55034">
      <c r="N55034" s="561" t="n"/>
    </row>
    <row r="55035">
      <c r="N55035" s="561" t="n"/>
    </row>
    <row r="55036">
      <c r="N55036" s="561" t="n"/>
    </row>
    <row r="55037">
      <c r="N55037" s="561" t="n"/>
    </row>
    <row r="55038">
      <c r="N55038" s="561" t="n"/>
    </row>
    <row r="55039">
      <c r="N55039" s="561" t="n"/>
    </row>
    <row r="55040">
      <c r="N55040" s="561" t="n"/>
    </row>
    <row r="55041">
      <c r="N55041" s="561" t="n"/>
    </row>
    <row r="55042">
      <c r="N55042" s="561" t="n"/>
    </row>
    <row r="55043">
      <c r="N55043" s="561" t="n"/>
    </row>
    <row r="55044">
      <c r="N55044" s="561" t="n"/>
    </row>
    <row r="55045">
      <c r="N55045" s="561" t="n"/>
    </row>
    <row r="55046">
      <c r="N55046" s="561" t="n"/>
    </row>
    <row r="55047">
      <c r="N55047" s="561" t="n"/>
    </row>
    <row r="55048">
      <c r="N55048" s="561" t="n"/>
    </row>
    <row r="55049">
      <c r="N55049" s="561" t="n"/>
    </row>
    <row r="55050">
      <c r="N55050" s="561" t="n"/>
    </row>
    <row r="55051">
      <c r="N55051" s="561" t="n"/>
    </row>
    <row r="55052">
      <c r="N55052" s="561" t="n"/>
    </row>
    <row r="55053">
      <c r="N55053" s="561" t="n"/>
    </row>
    <row r="55054">
      <c r="N55054" s="561" t="n"/>
    </row>
    <row r="55055">
      <c r="N55055" s="561" t="n"/>
    </row>
    <row r="55056">
      <c r="N55056" s="561" t="n"/>
    </row>
    <row r="55057">
      <c r="N55057" s="561" t="n"/>
    </row>
    <row r="55058">
      <c r="N55058" s="561" t="n"/>
    </row>
    <row r="55059">
      <c r="N55059" s="561" t="n"/>
    </row>
    <row r="55060">
      <c r="N55060" s="561" t="n"/>
    </row>
    <row r="55061">
      <c r="N55061" s="561" t="n"/>
    </row>
    <row r="55062">
      <c r="N55062" s="561" t="n"/>
    </row>
    <row r="55063">
      <c r="N55063" s="561" t="n"/>
    </row>
    <row r="55064">
      <c r="N55064" s="561" t="n"/>
    </row>
    <row r="55065">
      <c r="N55065" s="561" t="n"/>
    </row>
    <row r="55066">
      <c r="N55066" s="561" t="n"/>
    </row>
    <row r="55067">
      <c r="N55067" s="561" t="n"/>
    </row>
    <row r="55068">
      <c r="N55068" s="561" t="n"/>
    </row>
    <row r="55069">
      <c r="N55069" s="561" t="n"/>
    </row>
    <row r="55070">
      <c r="N55070" s="561" t="n"/>
    </row>
    <row r="55071">
      <c r="N55071" s="561" t="n"/>
    </row>
    <row r="55072">
      <c r="N55072" s="561" t="n"/>
    </row>
    <row r="55073">
      <c r="N55073" s="561" t="n"/>
    </row>
    <row r="55074">
      <c r="N55074" s="561" t="n"/>
    </row>
    <row r="55075">
      <c r="N55075" s="561" t="n"/>
    </row>
    <row r="55076">
      <c r="N55076" s="561" t="n"/>
    </row>
    <row r="55077">
      <c r="N55077" s="561" t="n"/>
    </row>
    <row r="55078">
      <c r="N55078" s="561" t="n"/>
    </row>
    <row r="55079">
      <c r="N55079" s="561" t="n"/>
    </row>
    <row r="55080">
      <c r="N55080" s="561" t="n"/>
    </row>
    <row r="55081">
      <c r="N55081" s="561" t="n"/>
    </row>
    <row r="55082">
      <c r="N55082" s="561" t="n"/>
    </row>
    <row r="55083">
      <c r="N55083" s="561" t="n"/>
    </row>
    <row r="55084">
      <c r="N55084" s="561" t="n"/>
    </row>
    <row r="55085">
      <c r="N55085" s="561" t="n"/>
    </row>
    <row r="55086">
      <c r="N55086" s="561" t="n"/>
    </row>
    <row r="55087">
      <c r="N55087" s="561" t="n"/>
    </row>
    <row r="55088">
      <c r="N55088" s="561" t="n"/>
    </row>
    <row r="55089">
      <c r="N55089" s="561" t="n"/>
    </row>
    <row r="55090">
      <c r="N55090" s="561" t="n"/>
    </row>
    <row r="55091">
      <c r="N55091" s="561" t="n"/>
    </row>
    <row r="55092">
      <c r="N55092" s="561" t="n"/>
    </row>
    <row r="55093">
      <c r="N55093" s="561" t="n"/>
    </row>
    <row r="55094">
      <c r="N55094" s="561" t="n"/>
    </row>
    <row r="55095">
      <c r="N55095" s="561" t="n"/>
    </row>
    <row r="55096">
      <c r="N55096" s="561" t="n"/>
    </row>
    <row r="55097">
      <c r="N55097" s="561" t="n"/>
    </row>
    <row r="55098">
      <c r="N55098" s="561" t="n"/>
    </row>
    <row r="55099">
      <c r="N55099" s="561" t="n"/>
    </row>
    <row r="55100">
      <c r="N55100" s="561" t="n"/>
    </row>
    <row r="55101">
      <c r="N55101" s="561" t="n"/>
    </row>
    <row r="55102">
      <c r="N55102" s="561" t="n"/>
    </row>
    <row r="55103">
      <c r="N55103" s="561" t="n"/>
    </row>
    <row r="55104">
      <c r="N55104" s="561" t="n"/>
    </row>
    <row r="55105">
      <c r="N55105" s="561" t="n"/>
    </row>
    <row r="55106">
      <c r="N55106" s="561" t="n"/>
    </row>
    <row r="55107">
      <c r="N55107" s="561" t="n"/>
    </row>
    <row r="55108">
      <c r="N55108" s="561" t="n"/>
    </row>
    <row r="55109">
      <c r="N55109" s="561" t="n"/>
    </row>
    <row r="55110">
      <c r="N55110" s="561" t="n"/>
    </row>
    <row r="55111">
      <c r="N55111" s="561" t="n"/>
    </row>
    <row r="55112">
      <c r="N55112" s="561" t="n"/>
    </row>
    <row r="55113">
      <c r="N55113" s="561" t="n"/>
    </row>
    <row r="55114">
      <c r="N55114" s="561" t="n"/>
    </row>
    <row r="55115">
      <c r="N55115" s="561" t="n"/>
    </row>
    <row r="55116">
      <c r="N55116" s="561" t="n"/>
    </row>
    <row r="55117">
      <c r="N55117" s="561" t="n"/>
    </row>
    <row r="55118">
      <c r="N55118" s="561" t="n"/>
    </row>
    <row r="55119">
      <c r="N55119" s="561" t="n"/>
    </row>
    <row r="55120">
      <c r="N55120" s="561" t="n"/>
    </row>
    <row r="55121">
      <c r="N55121" s="561" t="n"/>
    </row>
    <row r="55122">
      <c r="N55122" s="561" t="n"/>
    </row>
    <row r="55123">
      <c r="N55123" s="561" t="n"/>
    </row>
    <row r="55124">
      <c r="N55124" s="561" t="n"/>
    </row>
    <row r="55125">
      <c r="N55125" s="561" t="n"/>
    </row>
    <row r="55126">
      <c r="N55126" s="561" t="n"/>
    </row>
    <row r="55127">
      <c r="N55127" s="561" t="n"/>
    </row>
    <row r="55128">
      <c r="N55128" s="561" t="n"/>
    </row>
    <row r="55129">
      <c r="N55129" s="561" t="n"/>
    </row>
    <row r="55130">
      <c r="N55130" s="561" t="n"/>
    </row>
    <row r="55131">
      <c r="N55131" s="561" t="n"/>
    </row>
    <row r="55132">
      <c r="N55132" s="561" t="n"/>
    </row>
    <row r="55133">
      <c r="N55133" s="561" t="n"/>
    </row>
    <row r="55134">
      <c r="N55134" s="561" t="n"/>
    </row>
    <row r="55135">
      <c r="N55135" s="561" t="n"/>
    </row>
    <row r="55136">
      <c r="N55136" s="561" t="n"/>
    </row>
    <row r="55137">
      <c r="N55137" s="561" t="n"/>
    </row>
    <row r="55138">
      <c r="N55138" s="561" t="n"/>
    </row>
    <row r="55139">
      <c r="N55139" s="561" t="n"/>
    </row>
    <row r="55140">
      <c r="N55140" s="561" t="n"/>
    </row>
    <row r="55141">
      <c r="N55141" s="561" t="n"/>
    </row>
    <row r="55142">
      <c r="N55142" s="561" t="n"/>
    </row>
    <row r="55143">
      <c r="N55143" s="561" t="n"/>
    </row>
    <row r="55144">
      <c r="N55144" s="561" t="n"/>
    </row>
    <row r="55145">
      <c r="N55145" s="561" t="n"/>
    </row>
    <row r="55146">
      <c r="N55146" s="561" t="n"/>
    </row>
    <row r="55147">
      <c r="N55147" s="561" t="n"/>
    </row>
    <row r="55148">
      <c r="N55148" s="561" t="n"/>
    </row>
    <row r="55149">
      <c r="N55149" s="561" t="n"/>
    </row>
    <row r="55150">
      <c r="N55150" s="561" t="n"/>
    </row>
    <row r="55151">
      <c r="N55151" s="561" t="n"/>
    </row>
    <row r="55152">
      <c r="N55152" s="561" t="n"/>
    </row>
    <row r="55153">
      <c r="N55153" s="561" t="n"/>
    </row>
    <row r="55154">
      <c r="N55154" s="561" t="n"/>
    </row>
    <row r="55155">
      <c r="N55155" s="561" t="n"/>
    </row>
    <row r="55156">
      <c r="N55156" s="561" t="n"/>
    </row>
    <row r="55157">
      <c r="N55157" s="561" t="n"/>
    </row>
    <row r="55158">
      <c r="N55158" s="561" t="n"/>
    </row>
    <row r="55159">
      <c r="N55159" s="561" t="n"/>
    </row>
    <row r="55160">
      <c r="N55160" s="561" t="n"/>
    </row>
    <row r="55161">
      <c r="N55161" s="561" t="n"/>
    </row>
    <row r="55162">
      <c r="N55162" s="561" t="n"/>
    </row>
    <row r="55163">
      <c r="N55163" s="561" t="n"/>
    </row>
    <row r="55164">
      <c r="N55164" s="561" t="n"/>
    </row>
    <row r="55165">
      <c r="N55165" s="561" t="n"/>
    </row>
    <row r="55166">
      <c r="N55166" s="561" t="n"/>
    </row>
    <row r="55167">
      <c r="N55167" s="561" t="n"/>
    </row>
    <row r="55168">
      <c r="N55168" s="561" t="n"/>
    </row>
    <row r="55169">
      <c r="N55169" s="561" t="n"/>
    </row>
    <row r="55170">
      <c r="N55170" s="561" t="n"/>
    </row>
    <row r="55171">
      <c r="N55171" s="561" t="n"/>
    </row>
    <row r="55172">
      <c r="N55172" s="561" t="n"/>
    </row>
    <row r="55173">
      <c r="N55173" s="561" t="n"/>
    </row>
    <row r="55174">
      <c r="N55174" s="561" t="n"/>
    </row>
    <row r="55175">
      <c r="N55175" s="561" t="n"/>
    </row>
    <row r="55176">
      <c r="N55176" s="561" t="n"/>
    </row>
    <row r="55177">
      <c r="N55177" s="561" t="n"/>
    </row>
    <row r="55178">
      <c r="N55178" s="561" t="n"/>
    </row>
    <row r="55179">
      <c r="N55179" s="561" t="n"/>
    </row>
    <row r="55180">
      <c r="N55180" s="561" t="n"/>
    </row>
    <row r="55181">
      <c r="N55181" s="561" t="n"/>
    </row>
    <row r="55182">
      <c r="N55182" s="561" t="n"/>
    </row>
    <row r="55183">
      <c r="N55183" s="561" t="n"/>
    </row>
    <row r="55184">
      <c r="N55184" s="561" t="n"/>
    </row>
    <row r="55185">
      <c r="N55185" s="561" t="n"/>
    </row>
    <row r="55186">
      <c r="N55186" s="561" t="n"/>
    </row>
    <row r="55187">
      <c r="N55187" s="561" t="n"/>
    </row>
    <row r="55188">
      <c r="N55188" s="561" t="n"/>
    </row>
    <row r="55189">
      <c r="N55189" s="561" t="n"/>
    </row>
    <row r="55190">
      <c r="N55190" s="561" t="n"/>
    </row>
    <row r="55191">
      <c r="N55191" s="561" t="n"/>
    </row>
    <row r="55192">
      <c r="N55192" s="561" t="n"/>
    </row>
    <row r="55193">
      <c r="N55193" s="561" t="n"/>
    </row>
    <row r="55194">
      <c r="N55194" s="561" t="n"/>
    </row>
    <row r="55195">
      <c r="N55195" s="561" t="n"/>
    </row>
    <row r="55196">
      <c r="N55196" s="561" t="n"/>
    </row>
    <row r="55197">
      <c r="N55197" s="561" t="n"/>
    </row>
    <row r="55198">
      <c r="N55198" s="561" t="n"/>
    </row>
    <row r="55199">
      <c r="N55199" s="561" t="n"/>
    </row>
    <row r="55200">
      <c r="N55200" s="561" t="n"/>
    </row>
    <row r="55201">
      <c r="N55201" s="561" t="n"/>
    </row>
    <row r="55202">
      <c r="N55202" s="561" t="n"/>
    </row>
    <row r="55203">
      <c r="N55203" s="561" t="n"/>
    </row>
    <row r="55204">
      <c r="N55204" s="561" t="n"/>
    </row>
    <row r="55205">
      <c r="N55205" s="561" t="n"/>
    </row>
    <row r="55206">
      <c r="N55206" s="561" t="n"/>
    </row>
    <row r="55207">
      <c r="N55207" s="561" t="n"/>
    </row>
    <row r="55208">
      <c r="N55208" s="561" t="n"/>
    </row>
    <row r="55209">
      <c r="N55209" s="561" t="n"/>
    </row>
    <row r="55210">
      <c r="N55210" s="561" t="n"/>
    </row>
    <row r="55211">
      <c r="N55211" s="561" t="n"/>
    </row>
    <row r="55212">
      <c r="N55212" s="561" t="n"/>
    </row>
    <row r="55213">
      <c r="N55213" s="561" t="n"/>
    </row>
    <row r="55214">
      <c r="N55214" s="561" t="n"/>
    </row>
    <row r="55215">
      <c r="N55215" s="561" t="n"/>
    </row>
    <row r="55216">
      <c r="N55216" s="561" t="n"/>
    </row>
    <row r="55217">
      <c r="N55217" s="561" t="n"/>
    </row>
    <row r="55218">
      <c r="N55218" s="561" t="n"/>
    </row>
    <row r="55219">
      <c r="N55219" s="561" t="n"/>
    </row>
    <row r="55220">
      <c r="N55220" s="561" t="n"/>
    </row>
    <row r="55221">
      <c r="N55221" s="561" t="n"/>
    </row>
    <row r="55222">
      <c r="N55222" s="561" t="n"/>
    </row>
    <row r="55223">
      <c r="N55223" s="561" t="n"/>
    </row>
    <row r="55224">
      <c r="N55224" s="561" t="n"/>
    </row>
    <row r="55225">
      <c r="N55225" s="561" t="n"/>
    </row>
    <row r="55226">
      <c r="N55226" s="561" t="n"/>
    </row>
    <row r="55227">
      <c r="N55227" s="561" t="n"/>
    </row>
    <row r="55228">
      <c r="N55228" s="561" t="n"/>
    </row>
    <row r="55229">
      <c r="N55229" s="561" t="n"/>
    </row>
    <row r="55230">
      <c r="N55230" s="561" t="n"/>
    </row>
    <row r="55231">
      <c r="N55231" s="561" t="n"/>
    </row>
    <row r="55232">
      <c r="N55232" s="561" t="n"/>
    </row>
    <row r="55233">
      <c r="N55233" s="561" t="n"/>
    </row>
    <row r="55234">
      <c r="N55234" s="561" t="n"/>
    </row>
    <row r="55235">
      <c r="N55235" s="561" t="n"/>
    </row>
    <row r="55236">
      <c r="N55236" s="561" t="n"/>
    </row>
    <row r="55237">
      <c r="N55237" s="561" t="n"/>
    </row>
    <row r="55238">
      <c r="N55238" s="561" t="n"/>
    </row>
    <row r="55239">
      <c r="N55239" s="561" t="n"/>
    </row>
    <row r="55240">
      <c r="N55240" s="561" t="n"/>
    </row>
    <row r="55241">
      <c r="N55241" s="561" t="n"/>
    </row>
    <row r="55242">
      <c r="N55242" s="561" t="n"/>
    </row>
    <row r="55243">
      <c r="N55243" s="561" t="n"/>
    </row>
    <row r="55244">
      <c r="N55244" s="561" t="n"/>
    </row>
    <row r="55245">
      <c r="N55245" s="561" t="n"/>
    </row>
    <row r="55246">
      <c r="N55246" s="561" t="n"/>
    </row>
    <row r="55247">
      <c r="N55247" s="561" t="n"/>
    </row>
    <row r="55248">
      <c r="N55248" s="561" t="n"/>
    </row>
    <row r="55249">
      <c r="N55249" s="561" t="n"/>
    </row>
    <row r="55250">
      <c r="N55250" s="561" t="n"/>
    </row>
    <row r="55251">
      <c r="N55251" s="561" t="n"/>
    </row>
    <row r="55252">
      <c r="N55252" s="561" t="n"/>
    </row>
    <row r="55253">
      <c r="N55253" s="561" t="n"/>
    </row>
    <row r="55254">
      <c r="N55254" s="561" t="n"/>
    </row>
    <row r="55255">
      <c r="N55255" s="561" t="n"/>
    </row>
    <row r="55256">
      <c r="N55256" s="561" t="n"/>
    </row>
    <row r="55257">
      <c r="N55257" s="561" t="n"/>
    </row>
    <row r="55258">
      <c r="N55258" s="561" t="n"/>
    </row>
    <row r="55259">
      <c r="N55259" s="561" t="n"/>
    </row>
    <row r="55260">
      <c r="N55260" s="561" t="n"/>
    </row>
    <row r="55261">
      <c r="N55261" s="561" t="n"/>
    </row>
    <row r="55262">
      <c r="N55262" s="561" t="n"/>
    </row>
    <row r="55263">
      <c r="N55263" s="561" t="n"/>
    </row>
    <row r="55264">
      <c r="N55264" s="561" t="n"/>
    </row>
    <row r="55265">
      <c r="N55265" s="561" t="n"/>
    </row>
    <row r="55266">
      <c r="N55266" s="561" t="n"/>
    </row>
    <row r="55267">
      <c r="N55267" s="561" t="n"/>
    </row>
    <row r="55268">
      <c r="N55268" s="561" t="n"/>
    </row>
    <row r="55269">
      <c r="N55269" s="561" t="n"/>
    </row>
    <row r="55270">
      <c r="N55270" s="561" t="n"/>
    </row>
    <row r="55271">
      <c r="N55271" s="561" t="n"/>
    </row>
    <row r="55272">
      <c r="N55272" s="561" t="n"/>
    </row>
    <row r="55273">
      <c r="N55273" s="561" t="n"/>
    </row>
    <row r="55274">
      <c r="N55274" s="561" t="n"/>
    </row>
    <row r="55275">
      <c r="N55275" s="561" t="n"/>
    </row>
    <row r="55276">
      <c r="N55276" s="561" t="n"/>
    </row>
    <row r="55277">
      <c r="N55277" s="561" t="n"/>
    </row>
    <row r="55278">
      <c r="N55278" s="561" t="n"/>
    </row>
    <row r="55279">
      <c r="N55279" s="561" t="n"/>
    </row>
    <row r="55280">
      <c r="N55280" s="561" t="n"/>
    </row>
    <row r="55281">
      <c r="N55281" s="561" t="n"/>
    </row>
    <row r="55282">
      <c r="N55282" s="561" t="n"/>
    </row>
    <row r="55283">
      <c r="N55283" s="561" t="n"/>
    </row>
    <row r="55284">
      <c r="N55284" s="561" t="n"/>
    </row>
    <row r="55285">
      <c r="N55285" s="561" t="n"/>
    </row>
    <row r="55286">
      <c r="N55286" s="561" t="n"/>
    </row>
    <row r="55287">
      <c r="N55287" s="561" t="n"/>
    </row>
    <row r="55288">
      <c r="N55288" s="561" t="n"/>
    </row>
    <row r="55289">
      <c r="N55289" s="561" t="n"/>
    </row>
    <row r="55290">
      <c r="N55290" s="561" t="n"/>
    </row>
    <row r="55291">
      <c r="N55291" s="561" t="n"/>
    </row>
    <row r="55292">
      <c r="N55292" s="561" t="n"/>
    </row>
    <row r="55293">
      <c r="N55293" s="561" t="n"/>
    </row>
    <row r="55294">
      <c r="N55294" s="561" t="n"/>
    </row>
    <row r="55295">
      <c r="N55295" s="561" t="n"/>
    </row>
    <row r="55296">
      <c r="N55296" s="561" t="n"/>
    </row>
    <row r="55297">
      <c r="N55297" s="561" t="n"/>
    </row>
    <row r="55298">
      <c r="N55298" s="561" t="n"/>
    </row>
    <row r="55299">
      <c r="N55299" s="561" t="n"/>
    </row>
    <row r="55300">
      <c r="N55300" s="561" t="n"/>
    </row>
    <row r="55301">
      <c r="N55301" s="561" t="n"/>
    </row>
    <row r="55302">
      <c r="N55302" s="561" t="n"/>
    </row>
    <row r="55303">
      <c r="N55303" s="561" t="n"/>
    </row>
    <row r="55304">
      <c r="N55304" s="561" t="n"/>
    </row>
    <row r="55305">
      <c r="N55305" s="561" t="n"/>
    </row>
    <row r="55306">
      <c r="N55306" s="561" t="n"/>
    </row>
    <row r="55307">
      <c r="N55307" s="561" t="n"/>
    </row>
    <row r="55308">
      <c r="N55308" s="561" t="n"/>
    </row>
    <row r="55309">
      <c r="N55309" s="561" t="n"/>
    </row>
    <row r="55310">
      <c r="N55310" s="561" t="n"/>
    </row>
    <row r="55311">
      <c r="N55311" s="561" t="n"/>
    </row>
    <row r="55312">
      <c r="N55312" s="561" t="n"/>
    </row>
    <row r="55313">
      <c r="N55313" s="561" t="n"/>
    </row>
    <row r="55314">
      <c r="N55314" s="561" t="n"/>
    </row>
    <row r="55315">
      <c r="N55315" s="561" t="n"/>
    </row>
    <row r="55316">
      <c r="N55316" s="561" t="n"/>
    </row>
    <row r="55317">
      <c r="N55317" s="561" t="n"/>
    </row>
    <row r="55318">
      <c r="N55318" s="561" t="n"/>
    </row>
    <row r="55319">
      <c r="N55319" s="561" t="n"/>
    </row>
    <row r="55320">
      <c r="N55320" s="561" t="n"/>
    </row>
    <row r="55321">
      <c r="N55321" s="561" t="n"/>
    </row>
    <row r="55322">
      <c r="N55322" s="561" t="n"/>
    </row>
    <row r="55323">
      <c r="N55323" s="561" t="n"/>
    </row>
    <row r="55324">
      <c r="N55324" s="561" t="n"/>
    </row>
    <row r="55325">
      <c r="N55325" s="561" t="n"/>
    </row>
    <row r="55326">
      <c r="N55326" s="561" t="n"/>
    </row>
    <row r="55327">
      <c r="N55327" s="561" t="n"/>
    </row>
    <row r="55328">
      <c r="N55328" s="561" t="n"/>
    </row>
    <row r="55329">
      <c r="N55329" s="561" t="n"/>
    </row>
    <row r="55330">
      <c r="N55330" s="561" t="n"/>
    </row>
    <row r="55331">
      <c r="N55331" s="561" t="n"/>
    </row>
    <row r="55332">
      <c r="N55332" s="561" t="n"/>
    </row>
    <row r="55333">
      <c r="N55333" s="561" t="n"/>
    </row>
    <row r="55334">
      <c r="N55334" s="561" t="n"/>
    </row>
    <row r="55335">
      <c r="N55335" s="561" t="n"/>
    </row>
    <row r="55336">
      <c r="N55336" s="561" t="n"/>
    </row>
    <row r="55337">
      <c r="N55337" s="561" t="n"/>
    </row>
    <row r="55338">
      <c r="N55338" s="561" t="n"/>
    </row>
    <row r="55339">
      <c r="N55339" s="561" t="n"/>
    </row>
    <row r="55340">
      <c r="N55340" s="561" t="n"/>
    </row>
    <row r="55341">
      <c r="N55341" s="561" t="n"/>
    </row>
    <row r="55342">
      <c r="N55342" s="561" t="n"/>
    </row>
    <row r="55343">
      <c r="N55343" s="561" t="n"/>
    </row>
    <row r="55344">
      <c r="N55344" s="561" t="n"/>
    </row>
    <row r="55345">
      <c r="N55345" s="561" t="n"/>
    </row>
    <row r="55346">
      <c r="N55346" s="561" t="n"/>
    </row>
    <row r="55347">
      <c r="N55347" s="561" t="n"/>
    </row>
    <row r="55348">
      <c r="N55348" s="561" t="n"/>
    </row>
    <row r="55349">
      <c r="N55349" s="561" t="n"/>
    </row>
    <row r="55350">
      <c r="N55350" s="561" t="n"/>
    </row>
    <row r="55351">
      <c r="N55351" s="561" t="n"/>
    </row>
    <row r="55352">
      <c r="N55352" s="561" t="n"/>
    </row>
    <row r="55353">
      <c r="N55353" s="561" t="n"/>
    </row>
    <row r="55354">
      <c r="N55354" s="561" t="n"/>
    </row>
    <row r="55355">
      <c r="N55355" s="561" t="n"/>
    </row>
    <row r="55356">
      <c r="N55356" s="561" t="n"/>
    </row>
    <row r="55357">
      <c r="N55357" s="561" t="n"/>
    </row>
    <row r="55358">
      <c r="N55358" s="561" t="n"/>
    </row>
    <row r="55359">
      <c r="N55359" s="561" t="n"/>
    </row>
    <row r="55360">
      <c r="N55360" s="561" t="n"/>
    </row>
    <row r="55361">
      <c r="N55361" s="561" t="n"/>
    </row>
    <row r="55362">
      <c r="N55362" s="561" t="n"/>
    </row>
    <row r="55363">
      <c r="N55363" s="561" t="n"/>
    </row>
    <row r="55364">
      <c r="N55364" s="561" t="n"/>
    </row>
    <row r="55365">
      <c r="N55365" s="561" t="n"/>
    </row>
    <row r="55366">
      <c r="N55366" s="561" t="n"/>
    </row>
    <row r="55367">
      <c r="N55367" s="561" t="n"/>
    </row>
    <row r="55368">
      <c r="N55368" s="561" t="n"/>
    </row>
    <row r="55369">
      <c r="N55369" s="561" t="n"/>
    </row>
    <row r="55370">
      <c r="N55370" s="561" t="n"/>
    </row>
    <row r="55371">
      <c r="N55371" s="561" t="n"/>
    </row>
    <row r="55372">
      <c r="N55372" s="561" t="n"/>
    </row>
    <row r="55373">
      <c r="N55373" s="561" t="n"/>
    </row>
    <row r="55374">
      <c r="N55374" s="561" t="n"/>
    </row>
    <row r="55375">
      <c r="N55375" s="561" t="n"/>
    </row>
    <row r="55376">
      <c r="N55376" s="561" t="n"/>
    </row>
    <row r="55377">
      <c r="N55377" s="561" t="n"/>
    </row>
    <row r="55378">
      <c r="N55378" s="561" t="n"/>
    </row>
    <row r="55379">
      <c r="N55379" s="561" t="n"/>
    </row>
    <row r="55380">
      <c r="N55380" s="561" t="n"/>
    </row>
    <row r="55381">
      <c r="N55381" s="561" t="n"/>
    </row>
    <row r="55382">
      <c r="N55382" s="561" t="n"/>
    </row>
    <row r="55383">
      <c r="N55383" s="561" t="n"/>
    </row>
    <row r="55384">
      <c r="N55384" s="561" t="n"/>
    </row>
    <row r="55385">
      <c r="N55385" s="561" t="n"/>
    </row>
    <row r="55386">
      <c r="N55386" s="561" t="n"/>
    </row>
    <row r="55387">
      <c r="N55387" s="561" t="n"/>
    </row>
    <row r="55388">
      <c r="N55388" s="561" t="n"/>
    </row>
    <row r="55389">
      <c r="N55389" s="561" t="n"/>
    </row>
    <row r="55390">
      <c r="N55390" s="561" t="n"/>
    </row>
    <row r="55391">
      <c r="N55391" s="561" t="n"/>
    </row>
    <row r="55392">
      <c r="N55392" s="561" t="n"/>
    </row>
    <row r="55393">
      <c r="N55393" s="561" t="n"/>
    </row>
    <row r="55394">
      <c r="N55394" s="561" t="n"/>
    </row>
    <row r="55395">
      <c r="N55395" s="561" t="n"/>
    </row>
    <row r="55396">
      <c r="N55396" s="561" t="n"/>
    </row>
    <row r="55397">
      <c r="N55397" s="561" t="n"/>
    </row>
    <row r="55398">
      <c r="N55398" s="561" t="n"/>
    </row>
    <row r="55399">
      <c r="N55399" s="561" t="n"/>
    </row>
    <row r="55400">
      <c r="N55400" s="561" t="n"/>
    </row>
    <row r="55401">
      <c r="N55401" s="561" t="n"/>
    </row>
    <row r="55402">
      <c r="N55402" s="561" t="n"/>
    </row>
    <row r="55403">
      <c r="N55403" s="561" t="n"/>
    </row>
    <row r="55404">
      <c r="N55404" s="561" t="n"/>
    </row>
    <row r="55405">
      <c r="N55405" s="561" t="n"/>
    </row>
    <row r="55406">
      <c r="N55406" s="561" t="n"/>
    </row>
    <row r="55407">
      <c r="N55407" s="561" t="n"/>
    </row>
    <row r="55408">
      <c r="N55408" s="561" t="n"/>
    </row>
    <row r="55409">
      <c r="N55409" s="561" t="n"/>
    </row>
    <row r="55410">
      <c r="N55410" s="561" t="n"/>
    </row>
    <row r="55411">
      <c r="N55411" s="561" t="n"/>
    </row>
    <row r="55412">
      <c r="N55412" s="561" t="n"/>
    </row>
    <row r="55413">
      <c r="N55413" s="561" t="n"/>
    </row>
    <row r="55414">
      <c r="N55414" s="561" t="n"/>
    </row>
    <row r="55415">
      <c r="N55415" s="561" t="n"/>
    </row>
    <row r="55416">
      <c r="N55416" s="561" t="n"/>
    </row>
    <row r="55417">
      <c r="N55417" s="561" t="n"/>
    </row>
    <row r="55418">
      <c r="N55418" s="561" t="n"/>
    </row>
    <row r="55419">
      <c r="N55419" s="561" t="n"/>
    </row>
    <row r="55420">
      <c r="N55420" s="561" t="n"/>
    </row>
    <row r="55421">
      <c r="N55421" s="561" t="n"/>
    </row>
    <row r="55422">
      <c r="N55422" s="561" t="n"/>
    </row>
    <row r="55423">
      <c r="N55423" s="561" t="n"/>
    </row>
    <row r="55424">
      <c r="N55424" s="561" t="n"/>
    </row>
    <row r="55425">
      <c r="N55425" s="561" t="n"/>
    </row>
    <row r="55426">
      <c r="N55426" s="561" t="n"/>
    </row>
    <row r="55427">
      <c r="N55427" s="561" t="n"/>
    </row>
    <row r="55428">
      <c r="N55428" s="561" t="n"/>
    </row>
    <row r="55429">
      <c r="N55429" s="561" t="n"/>
    </row>
    <row r="55430">
      <c r="N55430" s="561" t="n"/>
    </row>
    <row r="55431">
      <c r="N55431" s="561" t="n"/>
    </row>
    <row r="55432">
      <c r="N55432" s="561" t="n"/>
    </row>
    <row r="55433">
      <c r="N55433" s="561" t="n"/>
    </row>
    <row r="55434">
      <c r="N55434" s="561" t="n"/>
    </row>
    <row r="55435">
      <c r="N55435" s="561" t="n"/>
    </row>
    <row r="55436">
      <c r="N55436" s="561" t="n"/>
    </row>
    <row r="55437">
      <c r="N55437" s="561" t="n"/>
    </row>
    <row r="55438">
      <c r="N55438" s="561" t="n"/>
    </row>
    <row r="55439">
      <c r="N55439" s="561" t="n"/>
    </row>
    <row r="55440">
      <c r="N55440" s="561" t="n"/>
    </row>
    <row r="55441">
      <c r="N55441" s="561" t="n"/>
    </row>
    <row r="55442">
      <c r="N55442" s="561" t="n"/>
    </row>
    <row r="55443">
      <c r="N55443" s="561" t="n"/>
    </row>
    <row r="55444">
      <c r="N55444" s="561" t="n"/>
    </row>
    <row r="55445">
      <c r="N55445" s="561" t="n"/>
    </row>
    <row r="55446">
      <c r="N55446" s="561" t="n"/>
    </row>
    <row r="55447">
      <c r="N55447" s="561" t="n"/>
    </row>
    <row r="55448">
      <c r="N55448" s="561" t="n"/>
    </row>
    <row r="55449">
      <c r="N55449" s="561" t="n"/>
    </row>
    <row r="55450">
      <c r="N55450" s="561" t="n"/>
    </row>
    <row r="55451">
      <c r="N55451" s="561" t="n"/>
    </row>
    <row r="55452">
      <c r="N55452" s="561" t="n"/>
    </row>
    <row r="55453">
      <c r="N55453" s="561" t="n"/>
    </row>
    <row r="55454">
      <c r="N55454" s="561" t="n"/>
    </row>
    <row r="55455">
      <c r="N55455" s="561" t="n"/>
    </row>
    <row r="55456">
      <c r="N55456" s="561" t="n"/>
    </row>
    <row r="55457">
      <c r="N55457" s="561" t="n"/>
    </row>
    <row r="55458">
      <c r="N55458" s="561" t="n"/>
    </row>
    <row r="55459">
      <c r="N55459" s="561" t="n"/>
    </row>
    <row r="55460">
      <c r="N55460" s="561" t="n"/>
    </row>
    <row r="55461">
      <c r="N55461" s="561" t="n"/>
    </row>
    <row r="55462">
      <c r="N55462" s="561" t="n"/>
    </row>
    <row r="55463">
      <c r="N55463" s="561" t="n"/>
    </row>
    <row r="55464">
      <c r="N55464" s="561" t="n"/>
    </row>
    <row r="55465">
      <c r="N55465" s="561" t="n"/>
    </row>
    <row r="55466">
      <c r="N55466" s="561" t="n"/>
    </row>
    <row r="55467">
      <c r="N55467" s="561" t="n"/>
    </row>
    <row r="55468">
      <c r="N55468" s="561" t="n"/>
    </row>
    <row r="55469">
      <c r="N55469" s="561" t="n"/>
    </row>
    <row r="55470">
      <c r="N55470" s="561" t="n"/>
    </row>
    <row r="55471">
      <c r="N55471" s="561" t="n"/>
    </row>
    <row r="55472">
      <c r="N55472" s="561" t="n"/>
    </row>
    <row r="55473">
      <c r="N55473" s="561" t="n"/>
    </row>
    <row r="55474">
      <c r="N55474" s="561" t="n"/>
    </row>
    <row r="55475">
      <c r="N55475" s="561" t="n"/>
    </row>
    <row r="55476">
      <c r="N55476" s="561" t="n"/>
    </row>
    <row r="55477">
      <c r="N55477" s="561" t="n"/>
    </row>
    <row r="55478">
      <c r="N55478" s="561" t="n"/>
    </row>
    <row r="55479">
      <c r="N55479" s="561" t="n"/>
    </row>
    <row r="55480">
      <c r="N55480" s="561" t="n"/>
    </row>
    <row r="55481">
      <c r="N55481" s="561" t="n"/>
    </row>
    <row r="55482">
      <c r="N55482" s="561" t="n"/>
    </row>
    <row r="55483">
      <c r="N55483" s="561" t="n"/>
    </row>
    <row r="55484">
      <c r="N55484" s="561" t="n"/>
    </row>
    <row r="55485">
      <c r="N55485" s="561" t="n"/>
    </row>
    <row r="55486">
      <c r="N55486" s="561" t="n"/>
    </row>
    <row r="55487">
      <c r="N55487" s="561" t="n"/>
    </row>
    <row r="55488">
      <c r="N55488" s="561" t="n"/>
    </row>
    <row r="55489">
      <c r="N55489" s="561" t="n"/>
    </row>
    <row r="55490">
      <c r="N55490" s="561" t="n"/>
    </row>
    <row r="55491">
      <c r="N55491" s="561" t="n"/>
    </row>
    <row r="55492">
      <c r="N55492" s="561" t="n"/>
    </row>
    <row r="55493">
      <c r="N55493" s="561" t="n"/>
    </row>
    <row r="55494">
      <c r="N55494" s="561" t="n"/>
    </row>
    <row r="55495">
      <c r="N55495" s="561" t="n"/>
    </row>
    <row r="55496">
      <c r="N55496" s="561" t="n"/>
    </row>
    <row r="55497">
      <c r="N55497" s="561" t="n"/>
    </row>
    <row r="55498">
      <c r="N55498" s="561" t="n"/>
    </row>
    <row r="55499">
      <c r="N55499" s="561" t="n"/>
    </row>
    <row r="55500">
      <c r="N55500" s="561" t="n"/>
    </row>
    <row r="55501">
      <c r="N55501" s="561" t="n"/>
    </row>
    <row r="55502">
      <c r="N55502" s="561" t="n"/>
    </row>
    <row r="55503">
      <c r="N55503" s="561" t="n"/>
    </row>
    <row r="55504">
      <c r="N55504" s="561" t="n"/>
    </row>
    <row r="55505">
      <c r="N55505" s="561" t="n"/>
    </row>
    <row r="55506">
      <c r="N55506" s="561" t="n"/>
    </row>
    <row r="55507">
      <c r="N55507" s="561" t="n"/>
    </row>
    <row r="55508">
      <c r="N55508" s="561" t="n"/>
    </row>
    <row r="55509">
      <c r="N55509" s="561" t="n"/>
    </row>
    <row r="55510">
      <c r="N55510" s="561" t="n"/>
    </row>
    <row r="55511">
      <c r="N55511" s="561" t="n"/>
    </row>
    <row r="55512">
      <c r="N55512" s="561" t="n"/>
    </row>
    <row r="55513">
      <c r="N55513" s="561" t="n"/>
    </row>
    <row r="55514">
      <c r="N55514" s="561" t="n"/>
    </row>
    <row r="55515">
      <c r="N55515" s="561" t="n"/>
    </row>
    <row r="55516">
      <c r="N55516" s="561" t="n"/>
    </row>
    <row r="55517">
      <c r="N55517" s="561" t="n"/>
    </row>
    <row r="55518">
      <c r="N55518" s="561" t="n"/>
    </row>
    <row r="55519">
      <c r="N55519" s="561" t="n"/>
    </row>
    <row r="55520">
      <c r="N55520" s="561" t="n"/>
    </row>
    <row r="55521">
      <c r="N55521" s="561" t="n"/>
    </row>
    <row r="55522">
      <c r="N55522" s="561" t="n"/>
    </row>
    <row r="55523">
      <c r="N55523" s="561" t="n"/>
    </row>
    <row r="55524">
      <c r="N55524" s="561" t="n"/>
    </row>
    <row r="55525">
      <c r="N55525" s="561" t="n"/>
    </row>
    <row r="55526">
      <c r="N55526" s="561" t="n"/>
    </row>
    <row r="55527">
      <c r="N55527" s="561" t="n"/>
    </row>
    <row r="55528">
      <c r="N55528" s="561" t="n"/>
    </row>
    <row r="55529">
      <c r="N55529" s="561" t="n"/>
    </row>
    <row r="55530">
      <c r="N55530" s="561" t="n"/>
    </row>
    <row r="55531">
      <c r="N55531" s="561" t="n"/>
    </row>
    <row r="55532">
      <c r="N55532" s="561" t="n"/>
    </row>
    <row r="55533">
      <c r="N55533" s="561" t="n"/>
    </row>
    <row r="55534">
      <c r="N55534" s="561" t="n"/>
    </row>
    <row r="55535">
      <c r="N55535" s="561" t="n"/>
    </row>
    <row r="55536">
      <c r="N55536" s="561" t="n"/>
    </row>
    <row r="55537">
      <c r="N55537" s="561" t="n"/>
    </row>
    <row r="55538">
      <c r="N55538" s="561" t="n"/>
    </row>
    <row r="55539">
      <c r="N55539" s="561" t="n"/>
    </row>
    <row r="55540">
      <c r="N55540" s="561" t="n"/>
    </row>
    <row r="55541">
      <c r="N55541" s="561" t="n"/>
    </row>
    <row r="55542">
      <c r="N55542" s="561" t="n"/>
    </row>
    <row r="55543">
      <c r="N55543" s="561" t="n"/>
    </row>
    <row r="55544">
      <c r="N55544" s="561" t="n"/>
    </row>
    <row r="55545">
      <c r="N55545" s="561" t="n"/>
    </row>
    <row r="55546">
      <c r="N55546" s="561" t="n"/>
    </row>
    <row r="55547">
      <c r="N55547" s="561" t="n"/>
    </row>
    <row r="55548">
      <c r="N55548" s="561" t="n"/>
    </row>
    <row r="55549">
      <c r="N55549" s="561" t="n"/>
    </row>
    <row r="55550">
      <c r="N55550" s="561" t="n"/>
    </row>
    <row r="55551">
      <c r="N55551" s="561" t="n"/>
    </row>
    <row r="55552">
      <c r="N55552" s="561" t="n"/>
    </row>
    <row r="55553">
      <c r="N55553" s="561" t="n"/>
    </row>
    <row r="55554">
      <c r="N55554" s="561" t="n"/>
    </row>
    <row r="55555">
      <c r="N55555" s="561" t="n"/>
    </row>
    <row r="55556">
      <c r="N55556" s="561" t="n"/>
    </row>
    <row r="55557">
      <c r="N55557" s="561" t="n"/>
    </row>
    <row r="55558">
      <c r="N55558" s="561" t="n"/>
    </row>
    <row r="55559">
      <c r="N55559" s="561" t="n"/>
    </row>
    <row r="55560">
      <c r="N55560" s="561" t="n"/>
    </row>
    <row r="55561">
      <c r="N55561" s="561" t="n"/>
    </row>
    <row r="55562">
      <c r="N55562" s="561" t="n"/>
    </row>
    <row r="55563">
      <c r="N55563" s="561" t="n"/>
    </row>
    <row r="55564">
      <c r="N55564" s="561" t="n"/>
    </row>
    <row r="55565">
      <c r="N55565" s="561" t="n"/>
    </row>
    <row r="55566">
      <c r="N55566" s="561" t="n"/>
    </row>
    <row r="55567">
      <c r="N55567" s="561" t="n"/>
    </row>
    <row r="55568">
      <c r="N55568" s="561" t="n"/>
    </row>
    <row r="55569">
      <c r="N55569" s="561" t="n"/>
    </row>
    <row r="55570">
      <c r="N55570" s="561" t="n"/>
    </row>
    <row r="55571">
      <c r="N55571" s="561" t="n"/>
    </row>
    <row r="55572">
      <c r="N55572" s="561" t="n"/>
    </row>
    <row r="55573">
      <c r="N55573" s="561" t="n"/>
    </row>
    <row r="55574">
      <c r="N55574" s="561" t="n"/>
    </row>
    <row r="55575">
      <c r="N55575" s="561" t="n"/>
    </row>
    <row r="55576">
      <c r="N55576" s="561" t="n"/>
    </row>
    <row r="55577">
      <c r="N55577" s="561" t="n"/>
    </row>
    <row r="55578">
      <c r="N55578" s="561" t="n"/>
    </row>
    <row r="55579">
      <c r="N55579" s="561" t="n"/>
    </row>
    <row r="55580">
      <c r="N55580" s="561" t="n"/>
    </row>
    <row r="55581">
      <c r="N55581" s="561" t="n"/>
    </row>
    <row r="55582">
      <c r="N55582" s="561" t="n"/>
    </row>
    <row r="55583">
      <c r="N55583" s="561" t="n"/>
    </row>
    <row r="55584">
      <c r="N55584" s="561" t="n"/>
    </row>
    <row r="55585">
      <c r="N55585" s="561" t="n"/>
    </row>
    <row r="55586">
      <c r="N55586" s="561" t="n"/>
    </row>
    <row r="55587">
      <c r="N55587" s="561" t="n"/>
    </row>
    <row r="55588">
      <c r="N55588" s="561" t="n"/>
    </row>
    <row r="55589">
      <c r="N55589" s="561" t="n"/>
    </row>
    <row r="55590">
      <c r="N55590" s="561" t="n"/>
    </row>
    <row r="55591">
      <c r="N55591" s="561" t="n"/>
    </row>
    <row r="55592">
      <c r="N55592" s="561" t="n"/>
    </row>
    <row r="55593">
      <c r="N55593" s="561" t="n"/>
    </row>
    <row r="55594">
      <c r="N55594" s="561" t="n"/>
    </row>
    <row r="55595">
      <c r="N55595" s="561" t="n"/>
    </row>
    <row r="55596">
      <c r="N55596" s="561" t="n"/>
    </row>
    <row r="55597">
      <c r="N55597" s="561" t="n"/>
    </row>
    <row r="55598">
      <c r="N55598" s="561" t="n"/>
    </row>
    <row r="55599">
      <c r="N55599" s="561" t="n"/>
    </row>
    <row r="55600">
      <c r="N55600" s="561" t="n"/>
    </row>
    <row r="55601">
      <c r="N55601" s="561" t="n"/>
    </row>
    <row r="55602">
      <c r="N55602" s="561" t="n"/>
    </row>
    <row r="55603">
      <c r="N55603" s="561" t="n"/>
    </row>
    <row r="55604">
      <c r="N55604" s="561" t="n"/>
    </row>
    <row r="55605">
      <c r="N55605" s="561" t="n"/>
    </row>
    <row r="55606">
      <c r="N55606" s="561" t="n"/>
    </row>
    <row r="55607">
      <c r="N55607" s="561" t="n"/>
    </row>
    <row r="55608">
      <c r="N55608" s="561" t="n"/>
    </row>
    <row r="55609">
      <c r="N55609" s="561" t="n"/>
    </row>
    <row r="55610">
      <c r="N55610" s="561" t="n"/>
    </row>
    <row r="55611">
      <c r="N55611" s="561" t="n"/>
    </row>
    <row r="55612">
      <c r="N55612" s="561" t="n"/>
    </row>
    <row r="55613">
      <c r="N55613" s="561" t="n"/>
    </row>
    <row r="55614">
      <c r="N55614" s="561" t="n"/>
    </row>
    <row r="55615">
      <c r="N55615" s="561" t="n"/>
    </row>
    <row r="55616">
      <c r="N55616" s="561" t="n"/>
    </row>
    <row r="55617">
      <c r="N55617" s="561" t="n"/>
    </row>
    <row r="55618">
      <c r="N55618" s="561" t="n"/>
    </row>
    <row r="55619">
      <c r="N55619" s="561" t="n"/>
    </row>
    <row r="55620">
      <c r="N55620" s="561" t="n"/>
    </row>
    <row r="55621">
      <c r="N55621" s="561" t="n"/>
    </row>
    <row r="55622">
      <c r="N55622" s="561" t="n"/>
    </row>
    <row r="55623">
      <c r="N55623" s="561" t="n"/>
    </row>
    <row r="55624">
      <c r="N55624" s="561" t="n"/>
    </row>
    <row r="55625">
      <c r="N55625" s="561" t="n"/>
    </row>
    <row r="55626">
      <c r="N55626" s="561" t="n"/>
    </row>
    <row r="55627">
      <c r="N55627" s="561" t="n"/>
    </row>
    <row r="55628">
      <c r="N55628" s="561" t="n"/>
    </row>
    <row r="55629">
      <c r="N55629" s="561" t="n"/>
    </row>
    <row r="55630">
      <c r="N55630" s="561" t="n"/>
    </row>
    <row r="55631">
      <c r="N55631" s="561" t="n"/>
    </row>
    <row r="55632">
      <c r="N55632" s="561" t="n"/>
    </row>
    <row r="55633">
      <c r="N55633" s="561" t="n"/>
    </row>
    <row r="55634">
      <c r="N55634" s="561" t="n"/>
    </row>
    <row r="55635">
      <c r="N55635" s="561" t="n"/>
    </row>
    <row r="55636">
      <c r="N55636" s="561" t="n"/>
    </row>
    <row r="55637">
      <c r="N55637" s="561" t="n"/>
    </row>
    <row r="55638">
      <c r="N55638" s="561" t="n"/>
    </row>
    <row r="55639">
      <c r="N55639" s="561" t="n"/>
    </row>
    <row r="55640">
      <c r="N55640" s="561" t="n"/>
    </row>
    <row r="55641">
      <c r="N55641" s="561" t="n"/>
    </row>
    <row r="55642">
      <c r="N55642" s="561" t="n"/>
    </row>
    <row r="55643">
      <c r="N55643" s="561" t="n"/>
    </row>
    <row r="55644">
      <c r="N55644" s="561" t="n"/>
    </row>
    <row r="55645">
      <c r="N55645" s="561" t="n"/>
    </row>
    <row r="55646">
      <c r="N55646" s="561" t="n"/>
    </row>
    <row r="55647">
      <c r="N55647" s="561" t="n"/>
    </row>
    <row r="55648">
      <c r="N55648" s="561" t="n"/>
    </row>
    <row r="55649">
      <c r="N55649" s="561" t="n"/>
    </row>
    <row r="55650">
      <c r="N55650" s="561" t="n"/>
    </row>
    <row r="55651">
      <c r="N55651" s="561" t="n"/>
    </row>
    <row r="55652">
      <c r="N55652" s="561" t="n"/>
    </row>
    <row r="55653">
      <c r="N55653" s="561" t="n"/>
    </row>
    <row r="55654">
      <c r="N55654" s="561" t="n"/>
    </row>
    <row r="55655">
      <c r="N55655" s="561" t="n"/>
    </row>
    <row r="55656">
      <c r="N55656" s="561" t="n"/>
    </row>
    <row r="55657">
      <c r="N55657" s="561" t="n"/>
    </row>
    <row r="55658">
      <c r="N55658" s="561" t="n"/>
    </row>
    <row r="55659">
      <c r="N55659" s="561" t="n"/>
    </row>
    <row r="55660">
      <c r="N55660" s="561" t="n"/>
    </row>
    <row r="55661">
      <c r="N55661" s="561" t="n"/>
    </row>
    <row r="55662">
      <c r="N55662" s="561" t="n"/>
    </row>
    <row r="55663">
      <c r="N55663" s="561" t="n"/>
    </row>
    <row r="55664">
      <c r="N55664" s="561" t="n"/>
    </row>
    <row r="55665">
      <c r="N55665" s="561" t="n"/>
    </row>
    <row r="55666">
      <c r="N55666" s="561" t="n"/>
    </row>
    <row r="55667">
      <c r="N55667" s="561" t="n"/>
    </row>
    <row r="55668">
      <c r="N55668" s="561" t="n"/>
    </row>
    <row r="55669">
      <c r="N55669" s="561" t="n"/>
    </row>
    <row r="55670">
      <c r="N55670" s="561" t="n"/>
    </row>
    <row r="55671">
      <c r="N55671" s="561" t="n"/>
    </row>
    <row r="55672">
      <c r="N55672" s="561" t="n"/>
    </row>
    <row r="55673">
      <c r="N55673" s="561" t="n"/>
    </row>
    <row r="55674">
      <c r="N55674" s="561" t="n"/>
    </row>
    <row r="55675">
      <c r="N55675" s="561" t="n"/>
    </row>
    <row r="55676">
      <c r="N55676" s="561" t="n"/>
    </row>
    <row r="55677">
      <c r="N55677" s="561" t="n"/>
    </row>
    <row r="55678">
      <c r="N55678" s="561" t="n"/>
    </row>
    <row r="55679">
      <c r="N55679" s="561" t="n"/>
    </row>
    <row r="55680">
      <c r="N55680" s="561" t="n"/>
    </row>
    <row r="55681">
      <c r="N55681" s="561" t="n"/>
    </row>
    <row r="55682">
      <c r="N55682" s="561" t="n"/>
    </row>
    <row r="55683">
      <c r="N55683" s="561" t="n"/>
    </row>
    <row r="55684">
      <c r="N55684" s="561" t="n"/>
    </row>
    <row r="55685">
      <c r="N55685" s="561" t="n"/>
    </row>
    <row r="55686">
      <c r="N55686" s="561" t="n"/>
    </row>
    <row r="55687">
      <c r="N55687" s="561" t="n"/>
    </row>
    <row r="55688">
      <c r="N55688" s="561" t="n"/>
    </row>
    <row r="55689">
      <c r="N55689" s="561" t="n"/>
    </row>
    <row r="55690">
      <c r="N55690" s="561" t="n"/>
    </row>
    <row r="55691">
      <c r="N55691" s="561" t="n"/>
    </row>
    <row r="55692">
      <c r="N55692" s="561" t="n"/>
    </row>
    <row r="55693">
      <c r="N55693" s="561" t="n"/>
    </row>
    <row r="55694">
      <c r="N55694" s="561" t="n"/>
    </row>
    <row r="55695">
      <c r="N55695" s="561" t="n"/>
    </row>
    <row r="55696">
      <c r="N55696" s="561" t="n"/>
    </row>
    <row r="55697">
      <c r="N55697" s="561" t="n"/>
    </row>
    <row r="55698">
      <c r="N55698" s="561" t="n"/>
    </row>
    <row r="55699">
      <c r="N55699" s="561" t="n"/>
    </row>
    <row r="55700">
      <c r="N55700" s="561" t="n"/>
    </row>
    <row r="55701">
      <c r="N55701" s="561" t="n"/>
    </row>
    <row r="55702">
      <c r="N55702" s="561" t="n"/>
    </row>
    <row r="55703">
      <c r="N55703" s="561" t="n"/>
    </row>
    <row r="55704">
      <c r="N55704" s="561" t="n"/>
    </row>
    <row r="55705">
      <c r="N55705" s="561" t="n"/>
    </row>
    <row r="55706">
      <c r="N55706" s="561" t="n"/>
    </row>
    <row r="55707">
      <c r="N55707" s="561" t="n"/>
    </row>
    <row r="55708">
      <c r="N55708" s="561" t="n"/>
    </row>
    <row r="55709">
      <c r="N55709" s="561" t="n"/>
    </row>
    <row r="55710">
      <c r="N55710" s="561" t="n"/>
    </row>
    <row r="55711">
      <c r="N55711" s="561" t="n"/>
    </row>
    <row r="55712">
      <c r="N55712" s="561" t="n"/>
    </row>
    <row r="55713">
      <c r="N55713" s="561" t="n"/>
    </row>
    <row r="55714">
      <c r="N55714" s="561" t="n"/>
    </row>
    <row r="55715">
      <c r="N55715" s="561" t="n"/>
    </row>
    <row r="55716">
      <c r="N55716" s="561" t="n"/>
    </row>
    <row r="55717">
      <c r="N55717" s="561" t="n"/>
    </row>
    <row r="55718">
      <c r="N55718" s="561" t="n"/>
    </row>
    <row r="55719">
      <c r="N55719" s="561" t="n"/>
    </row>
    <row r="55720">
      <c r="N55720" s="561" t="n"/>
    </row>
    <row r="55721">
      <c r="N55721" s="561" t="n"/>
    </row>
    <row r="55722">
      <c r="N55722" s="561" t="n"/>
    </row>
    <row r="55723">
      <c r="N55723" s="561" t="n"/>
    </row>
    <row r="55724">
      <c r="N55724" s="561" t="n"/>
    </row>
    <row r="55725">
      <c r="N55725" s="561" t="n"/>
    </row>
    <row r="55726">
      <c r="N55726" s="561" t="n"/>
    </row>
    <row r="55727">
      <c r="N55727" s="561" t="n"/>
    </row>
    <row r="55728">
      <c r="N55728" s="561" t="n"/>
    </row>
    <row r="55729">
      <c r="N55729" s="561" t="n"/>
    </row>
    <row r="55730">
      <c r="N55730" s="561" t="n"/>
    </row>
    <row r="55731">
      <c r="N55731" s="561" t="n"/>
    </row>
    <row r="55732">
      <c r="N55732" s="561" t="n"/>
    </row>
    <row r="55733">
      <c r="N55733" s="561" t="n"/>
    </row>
    <row r="55734">
      <c r="N55734" s="561" t="n"/>
    </row>
    <row r="55735">
      <c r="N55735" s="561" t="n"/>
    </row>
    <row r="55736">
      <c r="N55736" s="561" t="n"/>
    </row>
    <row r="55737">
      <c r="N55737" s="561" t="n"/>
    </row>
    <row r="55738">
      <c r="N55738" s="561" t="n"/>
    </row>
    <row r="55739">
      <c r="N55739" s="561" t="n"/>
    </row>
    <row r="55740">
      <c r="N55740" s="561" t="n"/>
    </row>
    <row r="55741">
      <c r="N55741" s="561" t="n"/>
    </row>
    <row r="55742">
      <c r="N55742" s="561" t="n"/>
    </row>
    <row r="55743">
      <c r="N55743" s="561" t="n"/>
    </row>
    <row r="55744">
      <c r="N55744" s="561" t="n"/>
    </row>
    <row r="55745">
      <c r="N55745" s="561" t="n"/>
    </row>
    <row r="55746">
      <c r="N55746" s="561" t="n"/>
    </row>
    <row r="55747">
      <c r="N55747" s="561" t="n"/>
    </row>
    <row r="55748">
      <c r="N55748" s="561" t="n"/>
    </row>
    <row r="55749">
      <c r="N55749" s="561" t="n"/>
    </row>
    <row r="55750">
      <c r="N55750" s="561" t="n"/>
    </row>
    <row r="55751">
      <c r="N55751" s="561" t="n"/>
    </row>
    <row r="55752">
      <c r="N55752" s="561" t="n"/>
    </row>
    <row r="55753">
      <c r="N55753" s="561" t="n"/>
    </row>
    <row r="55754">
      <c r="N55754" s="561" t="n"/>
    </row>
    <row r="55755">
      <c r="N55755" s="561" t="n"/>
    </row>
    <row r="55756">
      <c r="N55756" s="561" t="n"/>
    </row>
    <row r="55757">
      <c r="N55757" s="561" t="n"/>
    </row>
    <row r="55758">
      <c r="N55758" s="561" t="n"/>
    </row>
    <row r="55759">
      <c r="N55759" s="561" t="n"/>
    </row>
    <row r="55760">
      <c r="N55760" s="561" t="n"/>
    </row>
    <row r="55761">
      <c r="N55761" s="561" t="n"/>
    </row>
    <row r="55762">
      <c r="N55762" s="561" t="n"/>
    </row>
    <row r="55763">
      <c r="N55763" s="561" t="n"/>
    </row>
    <row r="55764">
      <c r="N55764" s="561" t="n"/>
    </row>
    <row r="55765">
      <c r="N55765" s="561" t="n"/>
    </row>
    <row r="55766">
      <c r="N55766" s="561" t="n"/>
    </row>
    <row r="55767">
      <c r="N55767" s="561" t="n"/>
    </row>
    <row r="55768">
      <c r="N55768" s="561" t="n"/>
    </row>
    <row r="55769">
      <c r="N55769" s="561" t="n"/>
    </row>
    <row r="55770">
      <c r="N55770" s="561" t="n"/>
    </row>
    <row r="55771">
      <c r="N55771" s="561" t="n"/>
    </row>
    <row r="55772">
      <c r="N55772" s="561" t="n"/>
    </row>
    <row r="55773">
      <c r="N55773" s="561" t="n"/>
    </row>
    <row r="55774">
      <c r="N55774" s="561" t="n"/>
    </row>
    <row r="55775">
      <c r="N55775" s="561" t="n"/>
    </row>
    <row r="55776">
      <c r="N55776" s="561" t="n"/>
    </row>
    <row r="55777">
      <c r="N55777" s="561" t="n"/>
    </row>
    <row r="55778">
      <c r="N55778" s="561" t="n"/>
    </row>
    <row r="55779">
      <c r="N55779" s="561" t="n"/>
    </row>
    <row r="55780">
      <c r="N55780" s="561" t="n"/>
    </row>
    <row r="55781">
      <c r="N55781" s="561" t="n"/>
    </row>
    <row r="55782">
      <c r="N55782" s="561" t="n"/>
    </row>
    <row r="55783">
      <c r="N55783" s="561" t="n"/>
    </row>
    <row r="55784">
      <c r="N55784" s="561" t="n"/>
    </row>
    <row r="55785">
      <c r="N55785" s="561" t="n"/>
    </row>
    <row r="55786">
      <c r="N55786" s="561" t="n"/>
    </row>
    <row r="55787">
      <c r="N55787" s="561" t="n"/>
    </row>
    <row r="55788">
      <c r="N55788" s="561" t="n"/>
    </row>
    <row r="55789">
      <c r="N55789" s="561" t="n"/>
    </row>
    <row r="55790">
      <c r="N55790" s="561" t="n"/>
    </row>
    <row r="55791">
      <c r="N55791" s="561" t="n"/>
    </row>
    <row r="55792">
      <c r="N55792" s="561" t="n"/>
    </row>
    <row r="55793">
      <c r="N55793" s="561" t="n"/>
    </row>
    <row r="55794">
      <c r="N55794" s="561" t="n"/>
    </row>
    <row r="55795">
      <c r="N55795" s="561" t="n"/>
    </row>
    <row r="55796">
      <c r="N55796" s="561" t="n"/>
    </row>
    <row r="55797">
      <c r="N55797" s="561" t="n"/>
    </row>
    <row r="55798">
      <c r="N55798" s="561" t="n"/>
    </row>
    <row r="55799">
      <c r="N55799" s="561" t="n"/>
    </row>
    <row r="55800">
      <c r="N55800" s="561" t="n"/>
    </row>
    <row r="55801">
      <c r="N55801" s="561" t="n"/>
    </row>
    <row r="55802">
      <c r="N55802" s="561" t="n"/>
    </row>
    <row r="55803">
      <c r="N55803" s="561" t="n"/>
    </row>
    <row r="55804">
      <c r="N55804" s="561" t="n"/>
    </row>
    <row r="55805">
      <c r="N55805" s="561" t="n"/>
    </row>
    <row r="55806">
      <c r="N55806" s="561" t="n"/>
    </row>
    <row r="55807">
      <c r="N55807" s="561" t="n"/>
    </row>
    <row r="55808">
      <c r="N55808" s="561" t="n"/>
    </row>
    <row r="55809">
      <c r="N55809" s="561" t="n"/>
    </row>
    <row r="55810">
      <c r="N55810" s="561" t="n"/>
    </row>
    <row r="55811">
      <c r="N55811" s="561" t="n"/>
    </row>
    <row r="55812">
      <c r="N55812" s="561" t="n"/>
    </row>
    <row r="55813">
      <c r="N55813" s="561" t="n"/>
    </row>
    <row r="55814">
      <c r="N55814" s="561" t="n"/>
    </row>
    <row r="55815">
      <c r="N55815" s="561" t="n"/>
    </row>
    <row r="55816">
      <c r="N55816" s="561" t="n"/>
    </row>
    <row r="55817">
      <c r="N55817" s="561" t="n"/>
    </row>
    <row r="55818">
      <c r="N55818" s="561" t="n"/>
    </row>
    <row r="55819">
      <c r="N55819" s="561" t="n"/>
    </row>
    <row r="55820">
      <c r="N55820" s="561" t="n"/>
    </row>
    <row r="55821">
      <c r="N55821" s="561" t="n"/>
    </row>
    <row r="55822">
      <c r="N55822" s="561" t="n"/>
    </row>
    <row r="55823">
      <c r="N55823" s="561" t="n"/>
    </row>
    <row r="55824">
      <c r="N55824" s="561" t="n"/>
    </row>
    <row r="55825">
      <c r="N55825" s="561" t="n"/>
    </row>
    <row r="55826">
      <c r="N55826" s="561" t="n"/>
    </row>
    <row r="55827">
      <c r="N55827" s="561" t="n"/>
    </row>
    <row r="55828">
      <c r="N55828" s="561" t="n"/>
    </row>
    <row r="55829">
      <c r="N55829" s="561" t="n"/>
    </row>
    <row r="55830">
      <c r="N55830" s="561" t="n"/>
    </row>
    <row r="55831">
      <c r="N55831" s="561" t="n"/>
    </row>
    <row r="55832">
      <c r="N55832" s="561" t="n"/>
    </row>
    <row r="55833">
      <c r="N55833" s="561" t="n"/>
    </row>
    <row r="55834">
      <c r="N55834" s="561" t="n"/>
    </row>
    <row r="55835">
      <c r="N55835" s="561" t="n"/>
    </row>
    <row r="55836">
      <c r="N55836" s="561" t="n"/>
    </row>
    <row r="55837">
      <c r="N55837" s="561" t="n"/>
    </row>
    <row r="55838">
      <c r="N55838" s="561" t="n"/>
    </row>
    <row r="55839">
      <c r="N55839" s="561" t="n"/>
    </row>
    <row r="55840">
      <c r="N55840" s="561" t="n"/>
    </row>
    <row r="55841">
      <c r="N55841" s="561" t="n"/>
    </row>
    <row r="55842">
      <c r="N55842" s="561" t="n"/>
    </row>
    <row r="55843">
      <c r="N55843" s="561" t="n"/>
    </row>
    <row r="55844">
      <c r="N55844" s="561" t="n"/>
    </row>
    <row r="55845">
      <c r="N55845" s="561" t="n"/>
    </row>
    <row r="55846">
      <c r="N55846" s="561" t="n"/>
    </row>
    <row r="55847">
      <c r="N55847" s="561" t="n"/>
    </row>
    <row r="55848">
      <c r="N55848" s="561" t="n"/>
    </row>
    <row r="55849">
      <c r="N55849" s="561" t="n"/>
    </row>
    <row r="55850">
      <c r="N55850" s="561" t="n"/>
    </row>
    <row r="55851">
      <c r="N55851" s="561" t="n"/>
    </row>
    <row r="55852">
      <c r="N55852" s="561" t="n"/>
    </row>
    <row r="55853">
      <c r="N55853" s="561" t="n"/>
    </row>
    <row r="55854">
      <c r="N55854" s="561" t="n"/>
    </row>
    <row r="55855">
      <c r="N55855" s="561" t="n"/>
    </row>
    <row r="55856">
      <c r="N55856" s="561" t="n"/>
    </row>
    <row r="55857">
      <c r="N55857" s="561" t="n"/>
    </row>
    <row r="55858">
      <c r="N55858" s="561" t="n"/>
    </row>
    <row r="55859">
      <c r="N55859" s="561" t="n"/>
    </row>
    <row r="55860">
      <c r="N55860" s="561" t="n"/>
    </row>
    <row r="55861">
      <c r="N55861" s="561" t="n"/>
    </row>
    <row r="55862">
      <c r="N55862" s="561" t="n"/>
    </row>
    <row r="55863">
      <c r="N55863" s="561" t="n"/>
    </row>
    <row r="55864">
      <c r="N55864" s="561" t="n"/>
    </row>
    <row r="55865">
      <c r="N55865" s="561" t="n"/>
    </row>
    <row r="55866">
      <c r="N55866" s="561" t="n"/>
    </row>
    <row r="55867">
      <c r="N55867" s="561" t="n"/>
    </row>
    <row r="55868">
      <c r="N55868" s="561" t="n"/>
    </row>
    <row r="55869">
      <c r="N55869" s="561" t="n"/>
    </row>
    <row r="55870">
      <c r="N55870" s="561" t="n"/>
    </row>
    <row r="55871">
      <c r="N55871" s="561" t="n"/>
    </row>
    <row r="55872">
      <c r="N55872" s="561" t="n"/>
    </row>
    <row r="55873">
      <c r="N55873" s="561" t="n"/>
    </row>
    <row r="55874">
      <c r="N55874" s="561" t="n"/>
    </row>
    <row r="55875">
      <c r="N55875" s="561" t="n"/>
    </row>
    <row r="55876">
      <c r="N55876" s="561" t="n"/>
    </row>
    <row r="55877">
      <c r="N55877" s="561" t="n"/>
    </row>
    <row r="55878">
      <c r="N55878" s="561" t="n"/>
    </row>
    <row r="55879">
      <c r="N55879" s="561" t="n"/>
    </row>
    <row r="55880">
      <c r="N55880" s="561" t="n"/>
    </row>
    <row r="55881">
      <c r="N55881" s="561" t="n"/>
    </row>
    <row r="55882">
      <c r="N55882" s="561" t="n"/>
    </row>
    <row r="55883">
      <c r="N55883" s="561" t="n"/>
    </row>
    <row r="55884">
      <c r="N55884" s="561" t="n"/>
    </row>
    <row r="55885">
      <c r="N55885" s="561" t="n"/>
    </row>
    <row r="55886">
      <c r="N55886" s="561" t="n"/>
    </row>
    <row r="55887">
      <c r="N55887" s="561" t="n"/>
    </row>
    <row r="55888">
      <c r="N55888" s="561" t="n"/>
    </row>
    <row r="55889">
      <c r="N55889" s="561" t="n"/>
    </row>
    <row r="55890">
      <c r="N55890" s="561" t="n"/>
    </row>
    <row r="55891">
      <c r="N55891" s="561" t="n"/>
    </row>
    <row r="55892">
      <c r="N55892" s="561" t="n"/>
    </row>
    <row r="55893">
      <c r="N55893" s="561" t="n"/>
    </row>
    <row r="55894">
      <c r="N55894" s="561" t="n"/>
    </row>
    <row r="55895">
      <c r="N55895" s="561" t="n"/>
    </row>
    <row r="55896">
      <c r="N55896" s="561" t="n"/>
    </row>
    <row r="55897">
      <c r="N55897" s="561" t="n"/>
    </row>
    <row r="55898">
      <c r="N55898" s="561" t="n"/>
    </row>
    <row r="55899">
      <c r="N55899" s="561" t="n"/>
    </row>
    <row r="55900">
      <c r="N55900" s="561" t="n"/>
    </row>
    <row r="55901">
      <c r="N55901" s="561" t="n"/>
    </row>
    <row r="55902">
      <c r="N55902" s="561" t="n"/>
    </row>
    <row r="55903">
      <c r="N55903" s="561" t="n"/>
    </row>
    <row r="55904">
      <c r="N55904" s="561" t="n"/>
    </row>
    <row r="55905">
      <c r="N55905" s="561" t="n"/>
    </row>
    <row r="55906">
      <c r="N55906" s="561" t="n"/>
    </row>
    <row r="55907">
      <c r="N55907" s="561" t="n"/>
    </row>
    <row r="55908">
      <c r="N55908" s="561" t="n"/>
    </row>
    <row r="55909">
      <c r="N55909" s="561" t="n"/>
    </row>
    <row r="55910">
      <c r="N55910" s="561" t="n"/>
    </row>
    <row r="55911">
      <c r="N55911" s="561" t="n"/>
    </row>
    <row r="55912">
      <c r="N55912" s="561" t="n"/>
    </row>
    <row r="55913">
      <c r="N55913" s="561" t="n"/>
    </row>
    <row r="55914">
      <c r="N55914" s="561" t="n"/>
    </row>
    <row r="55915">
      <c r="N55915" s="561" t="n"/>
    </row>
    <row r="55916">
      <c r="N55916" s="561" t="n"/>
    </row>
    <row r="55917">
      <c r="N55917" s="561" t="n"/>
    </row>
    <row r="55918">
      <c r="N55918" s="561" t="n"/>
    </row>
    <row r="55919">
      <c r="N55919" s="561" t="n"/>
    </row>
    <row r="55920">
      <c r="N55920" s="561" t="n"/>
    </row>
    <row r="55921">
      <c r="N55921" s="561" t="n"/>
    </row>
    <row r="55922">
      <c r="N55922" s="561" t="n"/>
    </row>
    <row r="55923">
      <c r="N55923" s="561" t="n"/>
    </row>
    <row r="55924">
      <c r="N55924" s="561" t="n"/>
    </row>
    <row r="55925">
      <c r="N55925" s="561" t="n"/>
    </row>
    <row r="55926">
      <c r="N55926" s="561" t="n"/>
    </row>
    <row r="55927">
      <c r="N55927" s="561" t="n"/>
    </row>
    <row r="55928">
      <c r="N55928" s="561" t="n"/>
    </row>
    <row r="55929">
      <c r="N55929" s="561" t="n"/>
    </row>
    <row r="55930">
      <c r="N55930" s="561" t="n"/>
    </row>
    <row r="55931">
      <c r="N55931" s="561" t="n"/>
    </row>
    <row r="55932">
      <c r="N55932" s="561" t="n"/>
    </row>
    <row r="55933">
      <c r="N55933" s="561" t="n"/>
    </row>
    <row r="55934">
      <c r="N55934" s="561" t="n"/>
    </row>
    <row r="55935">
      <c r="N55935" s="561" t="n"/>
    </row>
    <row r="55936">
      <c r="N55936" s="561" t="n"/>
    </row>
    <row r="55937">
      <c r="N55937" s="561" t="n"/>
    </row>
    <row r="55938">
      <c r="N55938" s="561" t="n"/>
    </row>
    <row r="55939">
      <c r="N55939" s="561" t="n"/>
    </row>
    <row r="55940">
      <c r="N55940" s="561" t="n"/>
    </row>
    <row r="55941">
      <c r="N55941" s="561" t="n"/>
    </row>
    <row r="55942">
      <c r="N55942" s="561" t="n"/>
    </row>
    <row r="55943">
      <c r="N55943" s="561" t="n"/>
    </row>
    <row r="55944">
      <c r="N55944" s="561" t="n"/>
    </row>
    <row r="55945">
      <c r="N55945" s="561" t="n"/>
    </row>
    <row r="55946">
      <c r="N55946" s="561" t="n"/>
    </row>
    <row r="55947">
      <c r="N55947" s="561" t="n"/>
    </row>
    <row r="55948">
      <c r="N55948" s="561" t="n"/>
    </row>
    <row r="55949">
      <c r="N55949" s="561" t="n"/>
    </row>
    <row r="55950">
      <c r="N55950" s="561" t="n"/>
    </row>
    <row r="55951">
      <c r="N55951" s="561" t="n"/>
    </row>
    <row r="55952">
      <c r="N55952" s="561" t="n"/>
    </row>
    <row r="55953">
      <c r="N55953" s="561" t="n"/>
    </row>
    <row r="55954">
      <c r="N55954" s="561" t="n"/>
    </row>
    <row r="55955">
      <c r="N55955" s="561" t="n"/>
    </row>
    <row r="55956">
      <c r="N55956" s="561" t="n"/>
    </row>
    <row r="55957">
      <c r="N55957" s="561" t="n"/>
    </row>
    <row r="55958">
      <c r="N55958" s="561" t="n"/>
    </row>
    <row r="55959">
      <c r="N55959" s="561" t="n"/>
    </row>
    <row r="55960">
      <c r="N55960" s="561" t="n"/>
    </row>
    <row r="55961">
      <c r="N55961" s="561" t="n"/>
    </row>
    <row r="55962">
      <c r="N55962" s="561" t="n"/>
    </row>
    <row r="55963">
      <c r="N55963" s="561" t="n"/>
    </row>
    <row r="55964">
      <c r="N55964" s="561" t="n"/>
    </row>
    <row r="55965">
      <c r="N55965" s="561" t="n"/>
    </row>
    <row r="55966">
      <c r="N55966" s="561" t="n"/>
    </row>
    <row r="55967">
      <c r="N55967" s="561" t="n"/>
    </row>
    <row r="55968">
      <c r="N55968" s="561" t="n"/>
    </row>
    <row r="55969">
      <c r="N55969" s="561" t="n"/>
    </row>
    <row r="55970">
      <c r="N55970" s="561" t="n"/>
    </row>
    <row r="55971">
      <c r="N55971" s="561" t="n"/>
    </row>
    <row r="55972">
      <c r="N55972" s="561" t="n"/>
    </row>
    <row r="55973">
      <c r="N55973" s="561" t="n"/>
    </row>
    <row r="55974">
      <c r="N55974" s="561" t="n"/>
    </row>
    <row r="55975">
      <c r="N55975" s="561" t="n"/>
    </row>
    <row r="55976">
      <c r="N55976" s="561" t="n"/>
    </row>
    <row r="55977">
      <c r="N55977" s="561" t="n"/>
    </row>
    <row r="55978">
      <c r="N55978" s="561" t="n"/>
    </row>
    <row r="55979">
      <c r="N55979" s="561" t="n"/>
    </row>
    <row r="55980">
      <c r="N55980" s="561" t="n"/>
    </row>
    <row r="55981">
      <c r="N55981" s="561" t="n"/>
    </row>
    <row r="55982">
      <c r="N55982" s="561" t="n"/>
    </row>
    <row r="55983">
      <c r="N55983" s="561" t="n"/>
    </row>
    <row r="55984">
      <c r="N55984" s="561" t="n"/>
    </row>
    <row r="55985">
      <c r="N55985" s="561" t="n"/>
    </row>
    <row r="55986">
      <c r="N55986" s="561" t="n"/>
    </row>
    <row r="55987">
      <c r="N55987" s="561" t="n"/>
    </row>
    <row r="55988">
      <c r="N55988" s="561" t="n"/>
    </row>
    <row r="55989">
      <c r="N55989" s="561" t="n"/>
    </row>
    <row r="55990">
      <c r="N55990" s="561" t="n"/>
    </row>
    <row r="55991">
      <c r="N55991" s="561" t="n"/>
    </row>
    <row r="55992">
      <c r="N55992" s="561" t="n"/>
    </row>
    <row r="55993">
      <c r="N55993" s="561" t="n"/>
    </row>
    <row r="55994">
      <c r="N55994" s="561" t="n"/>
    </row>
    <row r="55995">
      <c r="N55995" s="561" t="n"/>
    </row>
    <row r="55996">
      <c r="N55996" s="561" t="n"/>
    </row>
    <row r="55997">
      <c r="N55997" s="561" t="n"/>
    </row>
    <row r="55998">
      <c r="N55998" s="561" t="n"/>
    </row>
    <row r="55999">
      <c r="N55999" s="561" t="n"/>
    </row>
    <row r="56000">
      <c r="N56000" s="561" t="n"/>
    </row>
    <row r="56001">
      <c r="N56001" s="561" t="n"/>
    </row>
    <row r="56002">
      <c r="N56002" s="561" t="n"/>
    </row>
    <row r="56003">
      <c r="N56003" s="561" t="n"/>
    </row>
    <row r="56004">
      <c r="N56004" s="561" t="n"/>
    </row>
    <row r="56005">
      <c r="N56005" s="561" t="n"/>
    </row>
    <row r="56006">
      <c r="N56006" s="561" t="n"/>
    </row>
    <row r="56007">
      <c r="N56007" s="561" t="n"/>
    </row>
    <row r="56008">
      <c r="N56008" s="561" t="n"/>
    </row>
    <row r="56009">
      <c r="N56009" s="561" t="n"/>
    </row>
    <row r="56010">
      <c r="N56010" s="561" t="n"/>
    </row>
    <row r="56011">
      <c r="N56011" s="561" t="n"/>
    </row>
    <row r="56012">
      <c r="N56012" s="561" t="n"/>
    </row>
    <row r="56013">
      <c r="N56013" s="561" t="n"/>
    </row>
    <row r="56014">
      <c r="N56014" s="561" t="n"/>
    </row>
    <row r="56015">
      <c r="N56015" s="561" t="n"/>
    </row>
    <row r="56016">
      <c r="N56016" s="561" t="n"/>
    </row>
    <row r="56017">
      <c r="N56017" s="561" t="n"/>
    </row>
    <row r="56018">
      <c r="N56018" s="561" t="n"/>
    </row>
    <row r="56019">
      <c r="N56019" s="561" t="n"/>
    </row>
    <row r="56020">
      <c r="N56020" s="561" t="n"/>
    </row>
    <row r="56021">
      <c r="N56021" s="561" t="n"/>
    </row>
    <row r="56022">
      <c r="N56022" s="561" t="n"/>
    </row>
    <row r="56023">
      <c r="N56023" s="561" t="n"/>
    </row>
    <row r="56024">
      <c r="N56024" s="561" t="n"/>
    </row>
    <row r="56025">
      <c r="N56025" s="561" t="n"/>
    </row>
    <row r="56026">
      <c r="N56026" s="561" t="n"/>
    </row>
    <row r="56027">
      <c r="N56027" s="561" t="n"/>
    </row>
    <row r="56028">
      <c r="N56028" s="561" t="n"/>
    </row>
    <row r="56029">
      <c r="N56029" s="561" t="n"/>
    </row>
    <row r="56030">
      <c r="N56030" s="561" t="n"/>
    </row>
    <row r="56031">
      <c r="N56031" s="561" t="n"/>
    </row>
    <row r="56032">
      <c r="N56032" s="561" t="n"/>
    </row>
    <row r="56033">
      <c r="N56033" s="561" t="n"/>
    </row>
    <row r="56034">
      <c r="N56034" s="561" t="n"/>
    </row>
    <row r="56035">
      <c r="N56035" s="561" t="n"/>
    </row>
    <row r="56036">
      <c r="N56036" s="561" t="n"/>
    </row>
    <row r="56037">
      <c r="N56037" s="561" t="n"/>
    </row>
    <row r="56038">
      <c r="N56038" s="561" t="n"/>
    </row>
    <row r="56039">
      <c r="N56039" s="561" t="n"/>
    </row>
    <row r="56040">
      <c r="N56040" s="561" t="n"/>
    </row>
    <row r="56041">
      <c r="N56041" s="561" t="n"/>
    </row>
    <row r="56042">
      <c r="N56042" s="561" t="n"/>
    </row>
    <row r="56043">
      <c r="N56043" s="561" t="n"/>
    </row>
    <row r="56044">
      <c r="N56044" s="561" t="n"/>
    </row>
    <row r="56045">
      <c r="N56045" s="561" t="n"/>
    </row>
    <row r="56046">
      <c r="N56046" s="561" t="n"/>
    </row>
    <row r="56047">
      <c r="N56047" s="561" t="n"/>
    </row>
    <row r="56048">
      <c r="N56048" s="561" t="n"/>
    </row>
    <row r="56049">
      <c r="N56049" s="561" t="n"/>
    </row>
    <row r="56050">
      <c r="N56050" s="561" t="n"/>
    </row>
    <row r="56051">
      <c r="N56051" s="561" t="n"/>
    </row>
    <row r="56052">
      <c r="N56052" s="561" t="n"/>
    </row>
    <row r="56053">
      <c r="N56053" s="561" t="n"/>
    </row>
    <row r="56054">
      <c r="N56054" s="561" t="n"/>
    </row>
    <row r="56055">
      <c r="N56055" s="561" t="n"/>
    </row>
    <row r="56056">
      <c r="N56056" s="561" t="n"/>
    </row>
    <row r="56057">
      <c r="N56057" s="561" t="n"/>
    </row>
    <row r="56058">
      <c r="N56058" s="561" t="n"/>
    </row>
    <row r="56059">
      <c r="N56059" s="561" t="n"/>
    </row>
    <row r="56060">
      <c r="N56060" s="561" t="n"/>
    </row>
    <row r="56061">
      <c r="N56061" s="561" t="n"/>
    </row>
    <row r="56062">
      <c r="N56062" s="561" t="n"/>
    </row>
    <row r="56063">
      <c r="N56063" s="561" t="n"/>
    </row>
    <row r="56064">
      <c r="N56064" s="561" t="n"/>
    </row>
    <row r="56065">
      <c r="N56065" s="561" t="n"/>
    </row>
    <row r="56066">
      <c r="N56066" s="561" t="n"/>
    </row>
    <row r="56067">
      <c r="N56067" s="561" t="n"/>
    </row>
    <row r="56068">
      <c r="N56068" s="561" t="n"/>
    </row>
    <row r="56069">
      <c r="N56069" s="561" t="n"/>
    </row>
    <row r="56070">
      <c r="N56070" s="561" t="n"/>
    </row>
    <row r="56071">
      <c r="N56071" s="561" t="n"/>
    </row>
    <row r="56072">
      <c r="N56072" s="561" t="n"/>
    </row>
    <row r="56073">
      <c r="N56073" s="561" t="n"/>
    </row>
    <row r="56074">
      <c r="N56074" s="561" t="n"/>
    </row>
    <row r="56075">
      <c r="N56075" s="561" t="n"/>
    </row>
    <row r="56076">
      <c r="N56076" s="561" t="n"/>
    </row>
    <row r="56077">
      <c r="N56077" s="561" t="n"/>
    </row>
    <row r="56078">
      <c r="N56078" s="561" t="n"/>
    </row>
    <row r="56079">
      <c r="N56079" s="561" t="n"/>
    </row>
    <row r="56080">
      <c r="N56080" s="561" t="n"/>
    </row>
    <row r="56081">
      <c r="N56081" s="561" t="n"/>
    </row>
    <row r="56082">
      <c r="N56082" s="561" t="n"/>
    </row>
    <row r="56083">
      <c r="N56083" s="561" t="n"/>
    </row>
    <row r="56084">
      <c r="N56084" s="561" t="n"/>
    </row>
    <row r="56085">
      <c r="N56085" s="561" t="n"/>
    </row>
    <row r="56086">
      <c r="N56086" s="561" t="n"/>
    </row>
    <row r="56087">
      <c r="N56087" s="561" t="n"/>
    </row>
    <row r="56088">
      <c r="N56088" s="561" t="n"/>
    </row>
    <row r="56089">
      <c r="N56089" s="561" t="n"/>
    </row>
    <row r="56090">
      <c r="N56090" s="561" t="n"/>
    </row>
    <row r="56091">
      <c r="N56091" s="561" t="n"/>
    </row>
    <row r="56092">
      <c r="N56092" s="561" t="n"/>
    </row>
    <row r="56093">
      <c r="N56093" s="561" t="n"/>
    </row>
    <row r="56094">
      <c r="N56094" s="561" t="n"/>
    </row>
    <row r="56095">
      <c r="N56095" s="561" t="n"/>
    </row>
    <row r="56096">
      <c r="N56096" s="561" t="n"/>
    </row>
    <row r="56097">
      <c r="N56097" s="561" t="n"/>
    </row>
    <row r="56098">
      <c r="N56098" s="561" t="n"/>
    </row>
    <row r="56099">
      <c r="N56099" s="561" t="n"/>
    </row>
    <row r="56100">
      <c r="N56100" s="561" t="n"/>
    </row>
    <row r="56101">
      <c r="N56101" s="561" t="n"/>
    </row>
    <row r="56102">
      <c r="N56102" s="561" t="n"/>
    </row>
    <row r="56103">
      <c r="N56103" s="561" t="n"/>
    </row>
    <row r="56104">
      <c r="N56104" s="561" t="n"/>
    </row>
    <row r="56105">
      <c r="N56105" s="561" t="n"/>
    </row>
    <row r="56106">
      <c r="N56106" s="561" t="n"/>
    </row>
    <row r="56107">
      <c r="N56107" s="561" t="n"/>
    </row>
    <row r="56108">
      <c r="N56108" s="561" t="n"/>
    </row>
    <row r="56109">
      <c r="N56109" s="561" t="n"/>
    </row>
    <row r="56110">
      <c r="N56110" s="561" t="n"/>
    </row>
    <row r="56111">
      <c r="N56111" s="561" t="n"/>
    </row>
    <row r="56112">
      <c r="N56112" s="561" t="n"/>
    </row>
    <row r="56113">
      <c r="N56113" s="561" t="n"/>
    </row>
    <row r="56114">
      <c r="N56114" s="561" t="n"/>
    </row>
    <row r="56115">
      <c r="N56115" s="561" t="n"/>
    </row>
    <row r="56116">
      <c r="N56116" s="561" t="n"/>
    </row>
    <row r="56117">
      <c r="N56117" s="561" t="n"/>
    </row>
    <row r="56118">
      <c r="N56118" s="561" t="n"/>
    </row>
    <row r="56119">
      <c r="N56119" s="561" t="n"/>
    </row>
    <row r="56120">
      <c r="N56120" s="561" t="n"/>
    </row>
    <row r="56121">
      <c r="N56121" s="561" t="n"/>
    </row>
    <row r="56122">
      <c r="N56122" s="561" t="n"/>
    </row>
    <row r="56123">
      <c r="N56123" s="561" t="n"/>
    </row>
    <row r="56124">
      <c r="N56124" s="561" t="n"/>
    </row>
    <row r="56125">
      <c r="N56125" s="561" t="n"/>
    </row>
    <row r="56126">
      <c r="N56126" s="561" t="n"/>
    </row>
    <row r="56127">
      <c r="N56127" s="561" t="n"/>
    </row>
    <row r="56128">
      <c r="N56128" s="561" t="n"/>
    </row>
    <row r="56129">
      <c r="N56129" s="561" t="n"/>
    </row>
    <row r="56130">
      <c r="N56130" s="561" t="n"/>
    </row>
    <row r="56131">
      <c r="N56131" s="561" t="n"/>
    </row>
    <row r="56132">
      <c r="N56132" s="561" t="n"/>
    </row>
    <row r="56133">
      <c r="N56133" s="561" t="n"/>
    </row>
    <row r="56134">
      <c r="N56134" s="561" t="n"/>
    </row>
    <row r="56135">
      <c r="N56135" s="561" t="n"/>
    </row>
    <row r="56136">
      <c r="N56136" s="561" t="n"/>
    </row>
    <row r="56137">
      <c r="N56137" s="561" t="n"/>
    </row>
    <row r="56138">
      <c r="N56138" s="561" t="n"/>
    </row>
    <row r="56139">
      <c r="N56139" s="561" t="n"/>
    </row>
    <row r="56140">
      <c r="N56140" s="561" t="n"/>
    </row>
    <row r="56141">
      <c r="N56141" s="561" t="n"/>
    </row>
    <row r="56142">
      <c r="N56142" s="561" t="n"/>
    </row>
    <row r="56143">
      <c r="N56143" s="561" t="n"/>
    </row>
    <row r="56144">
      <c r="N56144" s="561" t="n"/>
    </row>
    <row r="56145">
      <c r="N56145" s="561" t="n"/>
    </row>
    <row r="56146">
      <c r="N56146" s="561" t="n"/>
    </row>
    <row r="56147">
      <c r="N56147" s="561" t="n"/>
    </row>
    <row r="56148">
      <c r="N56148" s="561" t="n"/>
    </row>
    <row r="56149">
      <c r="N56149" s="561" t="n"/>
    </row>
    <row r="56150">
      <c r="N56150" s="561" t="n"/>
    </row>
    <row r="56151">
      <c r="N56151" s="561" t="n"/>
    </row>
    <row r="56152">
      <c r="N56152" s="561" t="n"/>
    </row>
    <row r="56153">
      <c r="N56153" s="561" t="n"/>
    </row>
    <row r="56154">
      <c r="N56154" s="561" t="n"/>
    </row>
    <row r="56155">
      <c r="N56155" s="561" t="n"/>
    </row>
    <row r="56156">
      <c r="N56156" s="561" t="n"/>
    </row>
    <row r="56157">
      <c r="N56157" s="561" t="n"/>
    </row>
    <row r="56158">
      <c r="N56158" s="561" t="n"/>
    </row>
    <row r="56159">
      <c r="N56159" s="561" t="n"/>
    </row>
    <row r="56160">
      <c r="N56160" s="561" t="n"/>
    </row>
    <row r="56161">
      <c r="N56161" s="561" t="n"/>
    </row>
    <row r="56162">
      <c r="N56162" s="561" t="n"/>
    </row>
    <row r="56163">
      <c r="N56163" s="561" t="n"/>
    </row>
    <row r="56164">
      <c r="N56164" s="561" t="n"/>
    </row>
    <row r="56165">
      <c r="N56165" s="561" t="n"/>
    </row>
    <row r="56166">
      <c r="N56166" s="561" t="n"/>
    </row>
    <row r="56167">
      <c r="N56167" s="561" t="n"/>
    </row>
    <row r="56168">
      <c r="N56168" s="561" t="n"/>
    </row>
    <row r="56169">
      <c r="N56169" s="561" t="n"/>
    </row>
    <row r="56170">
      <c r="N56170" s="561" t="n"/>
    </row>
    <row r="56171">
      <c r="N56171" s="561" t="n"/>
    </row>
    <row r="56172">
      <c r="N56172" s="561" t="n"/>
    </row>
    <row r="56173">
      <c r="N56173" s="561" t="n"/>
    </row>
    <row r="56174">
      <c r="N56174" s="561" t="n"/>
    </row>
    <row r="56175">
      <c r="N56175" s="561" t="n"/>
    </row>
    <row r="56176">
      <c r="N56176" s="561" t="n"/>
    </row>
    <row r="56177">
      <c r="N56177" s="561" t="n"/>
    </row>
    <row r="56178">
      <c r="N56178" s="561" t="n"/>
    </row>
    <row r="56179">
      <c r="N56179" s="561" t="n"/>
    </row>
    <row r="56180">
      <c r="N56180" s="561" t="n"/>
    </row>
    <row r="56181">
      <c r="N56181" s="561" t="n"/>
    </row>
    <row r="56182">
      <c r="N56182" s="561" t="n"/>
    </row>
    <row r="56183">
      <c r="N56183" s="561" t="n"/>
    </row>
    <row r="56184">
      <c r="N56184" s="561" t="n"/>
    </row>
    <row r="56185">
      <c r="N56185" s="561" t="n"/>
    </row>
    <row r="56186">
      <c r="N56186" s="561" t="n"/>
    </row>
    <row r="56187">
      <c r="N56187" s="561" t="n"/>
    </row>
    <row r="56188">
      <c r="N56188" s="561" t="n"/>
    </row>
    <row r="56189">
      <c r="N56189" s="561" t="n"/>
    </row>
    <row r="56190">
      <c r="N56190" s="561" t="n"/>
    </row>
    <row r="56191">
      <c r="N56191" s="561" t="n"/>
    </row>
    <row r="56192">
      <c r="N56192" s="561" t="n"/>
    </row>
    <row r="56193">
      <c r="N56193" s="561" t="n"/>
    </row>
    <row r="56194">
      <c r="N56194" s="561" t="n"/>
    </row>
    <row r="56195">
      <c r="N56195" s="561" t="n"/>
    </row>
    <row r="56196">
      <c r="N56196" s="561" t="n"/>
    </row>
    <row r="56197">
      <c r="N56197" s="561" t="n"/>
    </row>
    <row r="56198">
      <c r="N56198" s="561" t="n"/>
    </row>
    <row r="56199">
      <c r="N56199" s="561" t="n"/>
    </row>
    <row r="56200">
      <c r="N56200" s="561" t="n"/>
    </row>
    <row r="56201">
      <c r="N56201" s="561" t="n"/>
    </row>
    <row r="56202">
      <c r="N56202" s="561" t="n"/>
    </row>
    <row r="56203">
      <c r="N56203" s="561" t="n"/>
    </row>
    <row r="56204">
      <c r="N56204" s="561" t="n"/>
    </row>
    <row r="56205">
      <c r="N56205" s="561" t="n"/>
    </row>
    <row r="56206">
      <c r="N56206" s="561" t="n"/>
    </row>
    <row r="56207">
      <c r="N56207" s="561" t="n"/>
    </row>
    <row r="56208">
      <c r="N56208" s="561" t="n"/>
    </row>
    <row r="56209">
      <c r="N56209" s="561" t="n"/>
    </row>
    <row r="56210">
      <c r="N56210" s="561" t="n"/>
    </row>
    <row r="56211">
      <c r="N56211" s="561" t="n"/>
    </row>
    <row r="56212">
      <c r="N56212" s="561" t="n"/>
    </row>
    <row r="56213">
      <c r="N56213" s="561" t="n"/>
    </row>
    <row r="56214">
      <c r="N56214" s="561" t="n"/>
    </row>
    <row r="56215">
      <c r="N56215" s="561" t="n"/>
    </row>
    <row r="56216">
      <c r="N56216" s="561" t="n"/>
    </row>
    <row r="56217">
      <c r="N56217" s="561" t="n"/>
    </row>
    <row r="56218">
      <c r="N56218" s="561" t="n"/>
    </row>
    <row r="56219">
      <c r="N56219" s="561" t="n"/>
    </row>
    <row r="56220">
      <c r="N56220" s="561" t="n"/>
    </row>
    <row r="56221">
      <c r="N56221" s="561" t="n"/>
    </row>
    <row r="56222">
      <c r="N56222" s="561" t="n"/>
    </row>
    <row r="56223">
      <c r="N56223" s="561" t="n"/>
    </row>
    <row r="56224">
      <c r="N56224" s="561" t="n"/>
    </row>
    <row r="56225">
      <c r="N56225" s="561" t="n"/>
    </row>
    <row r="56226">
      <c r="N56226" s="561" t="n"/>
    </row>
    <row r="56227">
      <c r="N56227" s="561" t="n"/>
    </row>
    <row r="56228">
      <c r="N56228" s="561" t="n"/>
    </row>
    <row r="56229">
      <c r="N56229" s="561" t="n"/>
    </row>
    <row r="56230">
      <c r="N56230" s="561" t="n"/>
    </row>
    <row r="56231">
      <c r="N56231" s="561" t="n"/>
    </row>
    <row r="56232">
      <c r="N56232" s="561" t="n"/>
    </row>
    <row r="56233">
      <c r="N56233" s="561" t="n"/>
    </row>
    <row r="56234">
      <c r="N56234" s="561" t="n"/>
    </row>
    <row r="56235">
      <c r="N56235" s="561" t="n"/>
    </row>
    <row r="56236">
      <c r="N56236" s="561" t="n"/>
    </row>
    <row r="56237">
      <c r="N56237" s="561" t="n"/>
    </row>
    <row r="56238">
      <c r="N56238" s="561" t="n"/>
    </row>
    <row r="56239">
      <c r="N56239" s="561" t="n"/>
    </row>
    <row r="56240">
      <c r="N56240" s="561" t="n"/>
    </row>
    <row r="56241">
      <c r="N56241" s="561" t="n"/>
    </row>
    <row r="56242">
      <c r="N56242" s="561" t="n"/>
    </row>
    <row r="56243">
      <c r="N56243" s="561" t="n"/>
    </row>
    <row r="56244">
      <c r="N56244" s="561" t="n"/>
    </row>
    <row r="56245">
      <c r="N56245" s="561" t="n"/>
    </row>
    <row r="56246">
      <c r="N56246" s="561" t="n"/>
    </row>
    <row r="56247">
      <c r="N56247" s="561" t="n"/>
    </row>
    <row r="56248">
      <c r="N56248" s="561" t="n"/>
    </row>
    <row r="56249">
      <c r="N56249" s="561" t="n"/>
    </row>
    <row r="56250">
      <c r="N56250" s="561" t="n"/>
    </row>
    <row r="56251">
      <c r="N56251" s="561" t="n"/>
    </row>
    <row r="56252">
      <c r="N56252" s="561" t="n"/>
    </row>
    <row r="56253">
      <c r="N56253" s="561" t="n"/>
    </row>
    <row r="56254">
      <c r="N56254" s="561" t="n"/>
    </row>
    <row r="56255">
      <c r="N56255" s="561" t="n"/>
    </row>
    <row r="56256">
      <c r="N56256" s="561" t="n"/>
    </row>
    <row r="56257">
      <c r="N56257" s="561" t="n"/>
    </row>
    <row r="56258">
      <c r="N56258" s="561" t="n"/>
    </row>
    <row r="56259">
      <c r="N56259" s="561" t="n"/>
    </row>
    <row r="56260">
      <c r="N56260" s="561" t="n"/>
    </row>
    <row r="56261">
      <c r="N56261" s="561" t="n"/>
    </row>
    <row r="56262">
      <c r="N56262" s="561" t="n"/>
    </row>
    <row r="56263">
      <c r="N56263" s="561" t="n"/>
    </row>
    <row r="56264">
      <c r="N56264" s="561" t="n"/>
    </row>
    <row r="56265">
      <c r="N56265" s="561" t="n"/>
    </row>
    <row r="56266">
      <c r="N56266" s="561" t="n"/>
    </row>
    <row r="56267">
      <c r="N56267" s="561" t="n"/>
    </row>
    <row r="56268">
      <c r="N56268" s="561" t="n"/>
    </row>
    <row r="56269">
      <c r="N56269" s="561" t="n"/>
    </row>
    <row r="56270">
      <c r="N56270" s="561" t="n"/>
    </row>
    <row r="56271">
      <c r="N56271" s="561" t="n"/>
    </row>
    <row r="56272">
      <c r="N56272" s="561" t="n"/>
    </row>
    <row r="56273">
      <c r="N56273" s="561" t="n"/>
    </row>
    <row r="56274">
      <c r="N56274" s="561" t="n"/>
    </row>
    <row r="56275">
      <c r="N56275" s="561" t="n"/>
    </row>
    <row r="56276">
      <c r="N56276" s="561" t="n"/>
    </row>
    <row r="56277">
      <c r="N56277" s="561" t="n"/>
    </row>
    <row r="56278">
      <c r="N56278" s="561" t="n"/>
    </row>
    <row r="56279">
      <c r="N56279" s="561" t="n"/>
    </row>
    <row r="56280">
      <c r="N56280" s="561" t="n"/>
    </row>
    <row r="56281">
      <c r="N56281" s="561" t="n"/>
    </row>
    <row r="56282">
      <c r="N56282" s="561" t="n"/>
    </row>
    <row r="56283">
      <c r="N56283" s="561" t="n"/>
    </row>
    <row r="56284">
      <c r="N56284" s="561" t="n"/>
    </row>
    <row r="56285">
      <c r="N56285" s="561" t="n"/>
    </row>
    <row r="56286">
      <c r="N56286" s="561" t="n"/>
    </row>
    <row r="56287">
      <c r="N56287" s="561" t="n"/>
    </row>
    <row r="56288">
      <c r="N56288" s="561" t="n"/>
    </row>
    <row r="56289">
      <c r="N56289" s="561" t="n"/>
    </row>
    <row r="56290">
      <c r="N56290" s="561" t="n"/>
    </row>
    <row r="56291">
      <c r="N56291" s="561" t="n"/>
    </row>
    <row r="56292">
      <c r="N56292" s="561" t="n"/>
    </row>
    <row r="56293">
      <c r="N56293" s="561" t="n"/>
    </row>
    <row r="56294">
      <c r="N56294" s="561" t="n"/>
    </row>
    <row r="56295">
      <c r="N56295" s="561" t="n"/>
    </row>
    <row r="56296">
      <c r="N56296" s="561" t="n"/>
    </row>
    <row r="56297">
      <c r="N56297" s="561" t="n"/>
    </row>
    <row r="56298">
      <c r="N56298" s="561" t="n"/>
    </row>
    <row r="56299">
      <c r="N56299" s="561" t="n"/>
    </row>
    <row r="56300">
      <c r="N56300" s="561" t="n"/>
    </row>
    <row r="56301">
      <c r="N56301" s="561" t="n"/>
    </row>
    <row r="56302">
      <c r="N56302" s="561" t="n"/>
    </row>
    <row r="56303">
      <c r="N56303" s="561" t="n"/>
    </row>
    <row r="56304">
      <c r="N56304" s="561" t="n"/>
    </row>
    <row r="56305">
      <c r="N56305" s="561" t="n"/>
    </row>
    <row r="56306">
      <c r="N56306" s="561" t="n"/>
    </row>
    <row r="56307">
      <c r="N56307" s="561" t="n"/>
    </row>
    <row r="56308">
      <c r="N56308" s="561" t="n"/>
    </row>
    <row r="56309">
      <c r="N56309" s="561" t="n"/>
    </row>
    <row r="56310">
      <c r="N56310" s="561" t="n"/>
    </row>
    <row r="56311">
      <c r="N56311" s="561" t="n"/>
    </row>
    <row r="56312">
      <c r="N56312" s="561" t="n"/>
    </row>
    <row r="56313">
      <c r="N56313" s="561" t="n"/>
    </row>
    <row r="56314">
      <c r="N56314" s="561" t="n"/>
    </row>
    <row r="56315">
      <c r="N56315" s="561" t="n"/>
    </row>
    <row r="56316">
      <c r="N56316" s="561" t="n"/>
    </row>
    <row r="56317">
      <c r="N56317" s="561" t="n"/>
    </row>
    <row r="56318">
      <c r="N56318" s="561" t="n"/>
    </row>
    <row r="56319">
      <c r="N56319" s="561" t="n"/>
    </row>
    <row r="56320">
      <c r="N56320" s="561" t="n"/>
    </row>
    <row r="56321">
      <c r="N56321" s="561" t="n"/>
    </row>
    <row r="56322">
      <c r="N56322" s="561" t="n"/>
    </row>
    <row r="56323">
      <c r="N56323" s="561" t="n"/>
    </row>
    <row r="56324">
      <c r="N56324" s="561" t="n"/>
    </row>
    <row r="56325">
      <c r="N56325" s="561" t="n"/>
    </row>
    <row r="56326">
      <c r="N56326" s="561" t="n"/>
    </row>
    <row r="56327">
      <c r="N56327" s="561" t="n"/>
    </row>
    <row r="56328">
      <c r="N56328" s="561" t="n"/>
    </row>
    <row r="56329">
      <c r="N56329" s="561" t="n"/>
    </row>
    <row r="56330">
      <c r="N56330" s="561" t="n"/>
    </row>
    <row r="56331">
      <c r="N56331" s="561" t="n"/>
    </row>
    <row r="56332">
      <c r="N56332" s="561" t="n"/>
    </row>
    <row r="56333">
      <c r="N56333" s="561" t="n"/>
    </row>
    <row r="56334">
      <c r="N56334" s="561" t="n"/>
    </row>
    <row r="56335">
      <c r="N56335" s="561" t="n"/>
    </row>
    <row r="56336">
      <c r="N56336" s="561" t="n"/>
    </row>
    <row r="56337">
      <c r="N56337" s="561" t="n"/>
    </row>
    <row r="56338">
      <c r="N56338" s="561" t="n"/>
    </row>
    <row r="56339">
      <c r="N56339" s="561" t="n"/>
    </row>
    <row r="56340">
      <c r="N56340" s="561" t="n"/>
    </row>
    <row r="56341">
      <c r="N56341" s="561" t="n"/>
    </row>
    <row r="56342">
      <c r="N56342" s="561" t="n"/>
    </row>
    <row r="56343">
      <c r="N56343" s="561" t="n"/>
    </row>
    <row r="56344">
      <c r="N56344" s="561" t="n"/>
    </row>
    <row r="56345">
      <c r="N56345" s="561" t="n"/>
    </row>
    <row r="56346">
      <c r="N56346" s="561" t="n"/>
    </row>
    <row r="56347">
      <c r="N56347" s="561" t="n"/>
    </row>
    <row r="56348">
      <c r="N56348" s="561" t="n"/>
    </row>
    <row r="56349">
      <c r="N56349" s="561" t="n"/>
    </row>
    <row r="56350">
      <c r="N56350" s="561" t="n"/>
    </row>
    <row r="56351">
      <c r="N56351" s="561" t="n"/>
    </row>
    <row r="56352">
      <c r="N56352" s="561" t="n"/>
    </row>
    <row r="56353">
      <c r="N56353" s="561" t="n"/>
    </row>
    <row r="56354">
      <c r="N56354" s="561" t="n"/>
    </row>
    <row r="56355">
      <c r="N56355" s="561" t="n"/>
    </row>
    <row r="56356">
      <c r="N56356" s="561" t="n"/>
    </row>
    <row r="56357">
      <c r="N56357" s="561" t="n"/>
    </row>
    <row r="56358">
      <c r="N56358" s="561" t="n"/>
    </row>
    <row r="56359">
      <c r="N56359" s="561" t="n"/>
    </row>
    <row r="56360">
      <c r="N56360" s="561" t="n"/>
    </row>
    <row r="56361">
      <c r="N56361" s="561" t="n"/>
    </row>
    <row r="56362">
      <c r="N56362" s="561" t="n"/>
    </row>
    <row r="56363">
      <c r="N56363" s="561" t="n"/>
    </row>
    <row r="56364">
      <c r="N56364" s="561" t="n"/>
    </row>
    <row r="56365">
      <c r="N56365" s="561" t="n"/>
    </row>
    <row r="56366">
      <c r="N56366" s="561" t="n"/>
    </row>
    <row r="56367">
      <c r="N56367" s="561" t="n"/>
    </row>
    <row r="56368">
      <c r="N56368" s="561" t="n"/>
    </row>
    <row r="56369">
      <c r="N56369" s="561" t="n"/>
    </row>
    <row r="56370">
      <c r="N56370" s="561" t="n"/>
    </row>
    <row r="56371">
      <c r="N56371" s="561" t="n"/>
    </row>
    <row r="56372">
      <c r="N56372" s="561" t="n"/>
    </row>
    <row r="56373">
      <c r="N56373" s="561" t="n"/>
    </row>
    <row r="56374">
      <c r="N56374" s="561" t="n"/>
    </row>
    <row r="56375">
      <c r="N56375" s="561" t="n"/>
    </row>
    <row r="56376">
      <c r="N56376" s="561" t="n"/>
    </row>
    <row r="56377">
      <c r="N56377" s="561" t="n"/>
    </row>
    <row r="56378">
      <c r="N56378" s="561" t="n"/>
    </row>
    <row r="56379">
      <c r="N56379" s="561" t="n"/>
    </row>
    <row r="56380">
      <c r="N56380" s="561" t="n"/>
    </row>
    <row r="56381">
      <c r="N56381" s="561" t="n"/>
    </row>
    <row r="56382">
      <c r="N56382" s="561" t="n"/>
    </row>
    <row r="56383">
      <c r="N56383" s="561" t="n"/>
    </row>
    <row r="56384">
      <c r="N56384" s="561" t="n"/>
    </row>
    <row r="56385">
      <c r="N56385" s="561" t="n"/>
    </row>
    <row r="56386">
      <c r="N56386" s="561" t="n"/>
    </row>
    <row r="56387">
      <c r="N56387" s="561" t="n"/>
    </row>
    <row r="56388">
      <c r="N56388" s="561" t="n"/>
    </row>
    <row r="56389">
      <c r="N56389" s="561" t="n"/>
    </row>
    <row r="56390">
      <c r="N56390" s="561" t="n"/>
    </row>
    <row r="56391">
      <c r="N56391" s="561" t="n"/>
    </row>
    <row r="56392">
      <c r="N56392" s="561" t="n"/>
    </row>
    <row r="56393">
      <c r="N56393" s="561" t="n"/>
    </row>
    <row r="56394">
      <c r="N56394" s="561" t="n"/>
    </row>
    <row r="56395">
      <c r="N56395" s="561" t="n"/>
    </row>
    <row r="56396">
      <c r="N56396" s="561" t="n"/>
    </row>
    <row r="56397">
      <c r="N56397" s="561" t="n"/>
    </row>
    <row r="56398">
      <c r="N56398" s="561" t="n"/>
    </row>
    <row r="56399">
      <c r="N56399" s="561" t="n"/>
    </row>
    <row r="56400">
      <c r="N56400" s="561" t="n"/>
    </row>
    <row r="56401">
      <c r="N56401" s="561" t="n"/>
    </row>
    <row r="56402">
      <c r="N56402" s="561" t="n"/>
    </row>
    <row r="56403">
      <c r="N56403" s="561" t="n"/>
    </row>
    <row r="56404">
      <c r="N56404" s="561" t="n"/>
    </row>
    <row r="56405">
      <c r="N56405" s="561" t="n"/>
    </row>
    <row r="56406">
      <c r="N56406" s="561" t="n"/>
    </row>
    <row r="56407">
      <c r="N56407" s="561" t="n"/>
    </row>
    <row r="56408">
      <c r="N56408" s="561" t="n"/>
    </row>
    <row r="56409">
      <c r="N56409" s="561" t="n"/>
    </row>
    <row r="56410">
      <c r="N56410" s="561" t="n"/>
    </row>
    <row r="56411">
      <c r="N56411" s="561" t="n"/>
    </row>
    <row r="56412">
      <c r="N56412" s="561" t="n"/>
    </row>
    <row r="56413">
      <c r="N56413" s="561" t="n"/>
    </row>
    <row r="56414">
      <c r="N56414" s="561" t="n"/>
    </row>
    <row r="56415">
      <c r="N56415" s="561" t="n"/>
    </row>
    <row r="56416">
      <c r="N56416" s="561" t="n"/>
    </row>
    <row r="56417">
      <c r="N56417" s="561" t="n"/>
    </row>
    <row r="56418">
      <c r="N56418" s="561" t="n"/>
    </row>
    <row r="56419">
      <c r="N56419" s="561" t="n"/>
    </row>
    <row r="56420">
      <c r="N56420" s="561" t="n"/>
    </row>
    <row r="56421">
      <c r="N56421" s="561" t="n"/>
    </row>
    <row r="56422">
      <c r="N56422" s="561" t="n"/>
    </row>
    <row r="56423">
      <c r="N56423" s="561" t="n"/>
    </row>
    <row r="56424">
      <c r="N56424" s="561" t="n"/>
    </row>
    <row r="56425">
      <c r="N56425" s="561" t="n"/>
    </row>
    <row r="56426">
      <c r="N56426" s="561" t="n"/>
    </row>
    <row r="56427">
      <c r="N56427" s="561" t="n"/>
    </row>
    <row r="56428">
      <c r="N56428" s="561" t="n"/>
    </row>
    <row r="56429">
      <c r="N56429" s="561" t="n"/>
    </row>
    <row r="56430">
      <c r="N56430" s="561" t="n"/>
    </row>
    <row r="56431">
      <c r="N56431" s="561" t="n"/>
    </row>
    <row r="56432">
      <c r="N56432" s="561" t="n"/>
    </row>
    <row r="56433">
      <c r="N56433" s="561" t="n"/>
    </row>
    <row r="56434">
      <c r="N56434" s="561" t="n"/>
    </row>
    <row r="56435">
      <c r="N56435" s="561" t="n"/>
    </row>
    <row r="56436">
      <c r="N56436" s="561" t="n"/>
    </row>
    <row r="56437">
      <c r="N56437" s="561" t="n"/>
    </row>
    <row r="56438">
      <c r="N56438" s="561" t="n"/>
    </row>
    <row r="56439">
      <c r="N56439" s="561" t="n"/>
    </row>
    <row r="56440">
      <c r="N56440" s="561" t="n"/>
    </row>
    <row r="56441">
      <c r="N56441" s="561" t="n"/>
    </row>
    <row r="56442">
      <c r="N56442" s="561" t="n"/>
    </row>
    <row r="56443">
      <c r="N56443" s="561" t="n"/>
    </row>
    <row r="56444">
      <c r="N56444" s="561" t="n"/>
    </row>
    <row r="56445">
      <c r="N56445" s="561" t="n"/>
    </row>
    <row r="56446">
      <c r="N56446" s="561" t="n"/>
    </row>
    <row r="56447">
      <c r="N56447" s="561" t="n"/>
    </row>
    <row r="56448">
      <c r="N56448" s="561" t="n"/>
    </row>
    <row r="56449">
      <c r="N56449" s="561" t="n"/>
    </row>
    <row r="56450">
      <c r="N56450" s="561" t="n"/>
    </row>
    <row r="56451">
      <c r="N56451" s="561" t="n"/>
    </row>
    <row r="56452">
      <c r="N56452" s="561" t="n"/>
    </row>
    <row r="56453">
      <c r="N56453" s="561" t="n"/>
    </row>
    <row r="56454">
      <c r="N56454" s="561" t="n"/>
    </row>
    <row r="56455">
      <c r="N56455" s="561" t="n"/>
    </row>
    <row r="56456">
      <c r="N56456" s="561" t="n"/>
    </row>
    <row r="56457">
      <c r="N56457" s="561" t="n"/>
    </row>
    <row r="56458">
      <c r="N56458" s="561" t="n"/>
    </row>
    <row r="56459">
      <c r="N56459" s="561" t="n"/>
    </row>
    <row r="56460">
      <c r="N56460" s="561" t="n"/>
    </row>
    <row r="56461">
      <c r="N56461" s="561" t="n"/>
    </row>
    <row r="56462">
      <c r="N56462" s="561" t="n"/>
    </row>
    <row r="56463">
      <c r="N56463" s="561" t="n"/>
    </row>
    <row r="56464">
      <c r="N56464" s="561" t="n"/>
    </row>
    <row r="56465">
      <c r="N56465" s="561" t="n"/>
    </row>
    <row r="56466">
      <c r="N56466" s="561" t="n"/>
    </row>
    <row r="56467">
      <c r="N56467" s="561" t="n"/>
    </row>
    <row r="56468">
      <c r="N56468" s="561" t="n"/>
    </row>
    <row r="56469">
      <c r="N56469" s="561" t="n"/>
    </row>
    <row r="56470">
      <c r="N56470" s="561" t="n"/>
    </row>
    <row r="56471">
      <c r="N56471" s="561" t="n"/>
    </row>
    <row r="56472">
      <c r="N56472" s="561" t="n"/>
    </row>
    <row r="56473">
      <c r="N56473" s="561" t="n"/>
    </row>
    <row r="56474">
      <c r="N56474" s="561" t="n"/>
    </row>
    <row r="56475">
      <c r="N56475" s="561" t="n"/>
    </row>
    <row r="56476">
      <c r="N56476" s="561" t="n"/>
    </row>
    <row r="56477">
      <c r="N56477" s="561" t="n"/>
    </row>
    <row r="56478">
      <c r="N56478" s="561" t="n"/>
    </row>
    <row r="56479">
      <c r="N56479" s="561" t="n"/>
    </row>
    <row r="56480">
      <c r="N56480" s="561" t="n"/>
    </row>
    <row r="56481">
      <c r="N56481" s="561" t="n"/>
    </row>
    <row r="56482">
      <c r="N56482" s="561" t="n"/>
    </row>
    <row r="56483">
      <c r="N56483" s="561" t="n"/>
    </row>
    <row r="56484">
      <c r="N56484" s="561" t="n"/>
    </row>
    <row r="56485">
      <c r="N56485" s="561" t="n"/>
    </row>
    <row r="56486">
      <c r="N56486" s="561" t="n"/>
    </row>
    <row r="56487">
      <c r="N56487" s="561" t="n"/>
    </row>
    <row r="56488">
      <c r="N56488" s="561" t="n"/>
    </row>
    <row r="56489">
      <c r="N56489" s="561" t="n"/>
    </row>
    <row r="56490">
      <c r="N56490" s="561" t="n"/>
    </row>
    <row r="56491">
      <c r="N56491" s="561" t="n"/>
    </row>
    <row r="56492">
      <c r="N56492" s="561" t="n"/>
    </row>
    <row r="56493">
      <c r="N56493" s="561" t="n"/>
    </row>
    <row r="56494">
      <c r="N56494" s="561" t="n"/>
    </row>
    <row r="56495">
      <c r="N56495" s="561" t="n"/>
    </row>
    <row r="56496">
      <c r="N56496" s="561" t="n"/>
    </row>
    <row r="56497">
      <c r="N56497" s="561" t="n"/>
    </row>
    <row r="56498">
      <c r="N56498" s="561" t="n"/>
    </row>
    <row r="56499">
      <c r="N56499" s="561" t="n"/>
    </row>
    <row r="56500">
      <c r="N56500" s="561" t="n"/>
    </row>
    <row r="56501">
      <c r="N56501" s="561" t="n"/>
    </row>
    <row r="56502">
      <c r="N56502" s="561" t="n"/>
    </row>
    <row r="56503">
      <c r="N56503" s="561" t="n"/>
    </row>
    <row r="56504">
      <c r="N56504" s="561" t="n"/>
    </row>
    <row r="56505">
      <c r="N56505" s="561" t="n"/>
    </row>
    <row r="56506">
      <c r="N56506" s="561" t="n"/>
    </row>
    <row r="56507">
      <c r="N56507" s="561" t="n"/>
    </row>
    <row r="56508">
      <c r="N56508" s="561" t="n"/>
    </row>
    <row r="56509">
      <c r="N56509" s="561" t="n"/>
    </row>
    <row r="56510">
      <c r="N56510" s="561" t="n"/>
    </row>
    <row r="56511">
      <c r="N56511" s="561" t="n"/>
    </row>
    <row r="56512">
      <c r="N56512" s="561" t="n"/>
    </row>
    <row r="56513">
      <c r="N56513" s="561" t="n"/>
    </row>
    <row r="56514">
      <c r="N56514" s="561" t="n"/>
    </row>
    <row r="56515">
      <c r="N56515" s="561" t="n"/>
    </row>
    <row r="56516">
      <c r="N56516" s="561" t="n"/>
    </row>
    <row r="56517">
      <c r="N56517" s="561" t="n"/>
    </row>
    <row r="56518">
      <c r="N56518" s="561" t="n"/>
    </row>
    <row r="56519">
      <c r="N56519" s="561" t="n"/>
    </row>
    <row r="56520">
      <c r="N56520" s="561" t="n"/>
    </row>
    <row r="56521">
      <c r="N56521" s="561" t="n"/>
    </row>
    <row r="56522">
      <c r="N56522" s="561" t="n"/>
    </row>
    <row r="56523">
      <c r="N56523" s="561" t="n"/>
    </row>
    <row r="56524">
      <c r="N56524" s="561" t="n"/>
    </row>
    <row r="56525">
      <c r="N56525" s="561" t="n"/>
    </row>
    <row r="56526">
      <c r="N56526" s="561" t="n"/>
    </row>
    <row r="56527">
      <c r="N56527" s="561" t="n"/>
    </row>
    <row r="56528">
      <c r="N56528" s="561" t="n"/>
    </row>
    <row r="56529">
      <c r="N56529" s="561" t="n"/>
    </row>
    <row r="56530">
      <c r="N56530" s="561" t="n"/>
    </row>
    <row r="56531">
      <c r="N56531" s="561" t="n"/>
    </row>
    <row r="56532">
      <c r="N56532" s="561" t="n"/>
    </row>
    <row r="56533">
      <c r="N56533" s="561" t="n"/>
    </row>
    <row r="56534">
      <c r="N56534" s="561" t="n"/>
    </row>
    <row r="56535">
      <c r="N56535" s="561" t="n"/>
    </row>
    <row r="56536">
      <c r="N56536" s="561" t="n"/>
    </row>
    <row r="56537">
      <c r="N56537" s="561" t="n"/>
    </row>
    <row r="56538">
      <c r="N56538" s="561" t="n"/>
    </row>
    <row r="56539">
      <c r="N56539" s="561" t="n"/>
    </row>
    <row r="56540">
      <c r="N56540" s="561" t="n"/>
    </row>
    <row r="56541">
      <c r="N56541" s="561" t="n"/>
    </row>
    <row r="56542">
      <c r="N56542" s="561" t="n"/>
    </row>
    <row r="56543">
      <c r="N56543" s="561" t="n"/>
    </row>
    <row r="56544">
      <c r="N56544" s="561" t="n"/>
    </row>
    <row r="56545">
      <c r="N56545" s="561" t="n"/>
    </row>
    <row r="56546">
      <c r="N56546" s="561" t="n"/>
    </row>
    <row r="56547">
      <c r="N56547" s="561" t="n"/>
    </row>
    <row r="56548">
      <c r="N56548" s="561" t="n"/>
    </row>
    <row r="56549">
      <c r="N56549" s="561" t="n"/>
    </row>
    <row r="56550">
      <c r="N56550" s="561" t="n"/>
    </row>
    <row r="56551">
      <c r="N56551" s="561" t="n"/>
    </row>
    <row r="56552">
      <c r="N56552" s="561" t="n"/>
    </row>
    <row r="56553">
      <c r="N56553" s="561" t="n"/>
    </row>
    <row r="56554">
      <c r="N56554" s="561" t="n"/>
    </row>
    <row r="56555">
      <c r="N56555" s="561" t="n"/>
    </row>
    <row r="56556">
      <c r="N56556" s="561" t="n"/>
    </row>
    <row r="56557">
      <c r="N56557" s="561" t="n"/>
    </row>
    <row r="56558">
      <c r="N56558" s="561" t="n"/>
    </row>
    <row r="56559">
      <c r="N56559" s="561" t="n"/>
    </row>
    <row r="56560">
      <c r="N56560" s="561" t="n"/>
    </row>
    <row r="56561">
      <c r="N56561" s="561" t="n"/>
    </row>
    <row r="56562">
      <c r="N56562" s="561" t="n"/>
    </row>
    <row r="56563">
      <c r="N56563" s="561" t="n"/>
    </row>
    <row r="56564">
      <c r="N56564" s="561" t="n"/>
    </row>
    <row r="56565">
      <c r="N56565" s="561" t="n"/>
    </row>
    <row r="56566">
      <c r="N56566" s="561" t="n"/>
    </row>
    <row r="56567">
      <c r="N56567" s="561" t="n"/>
    </row>
    <row r="56568">
      <c r="N56568" s="561" t="n"/>
    </row>
    <row r="56569">
      <c r="N56569" s="561" t="n"/>
    </row>
    <row r="56570">
      <c r="N56570" s="561" t="n"/>
    </row>
    <row r="56571">
      <c r="N56571" s="561" t="n"/>
    </row>
    <row r="56572">
      <c r="N56572" s="561" t="n"/>
    </row>
    <row r="56573">
      <c r="N56573" s="561" t="n"/>
    </row>
    <row r="56574">
      <c r="N56574" s="561" t="n"/>
    </row>
    <row r="56575">
      <c r="N56575" s="561" t="n"/>
    </row>
    <row r="56576">
      <c r="N56576" s="561" t="n"/>
    </row>
    <row r="56577">
      <c r="N56577" s="561" t="n"/>
    </row>
    <row r="56578">
      <c r="N56578" s="561" t="n"/>
    </row>
    <row r="56579">
      <c r="N56579" s="561" t="n"/>
    </row>
    <row r="56580">
      <c r="N56580" s="561" t="n"/>
    </row>
    <row r="56581">
      <c r="N56581" s="561" t="n"/>
    </row>
    <row r="56582">
      <c r="N56582" s="561" t="n"/>
    </row>
    <row r="56583">
      <c r="N56583" s="561" t="n"/>
    </row>
    <row r="56584">
      <c r="N56584" s="561" t="n"/>
    </row>
    <row r="56585">
      <c r="N56585" s="561" t="n"/>
    </row>
    <row r="56586">
      <c r="N56586" s="561" t="n"/>
    </row>
    <row r="56587">
      <c r="N56587" s="561" t="n"/>
    </row>
    <row r="56588">
      <c r="N56588" s="561" t="n"/>
    </row>
    <row r="56589">
      <c r="N56589" s="561" t="n"/>
    </row>
    <row r="56590">
      <c r="N56590" s="561" t="n"/>
    </row>
    <row r="56591">
      <c r="N56591" s="561" t="n"/>
    </row>
    <row r="56592">
      <c r="N56592" s="561" t="n"/>
    </row>
    <row r="56593">
      <c r="N56593" s="561" t="n"/>
    </row>
    <row r="56594">
      <c r="N56594" s="561" t="n"/>
    </row>
    <row r="56595">
      <c r="N56595" s="561" t="n"/>
    </row>
    <row r="56596">
      <c r="N56596" s="561" t="n"/>
    </row>
    <row r="56597">
      <c r="N56597" s="561" t="n"/>
    </row>
    <row r="56598">
      <c r="N56598" s="561" t="n"/>
    </row>
    <row r="56599">
      <c r="N56599" s="561" t="n"/>
    </row>
    <row r="56600">
      <c r="N56600" s="561" t="n"/>
    </row>
    <row r="56601">
      <c r="N56601" s="561" t="n"/>
    </row>
    <row r="56602">
      <c r="N56602" s="561" t="n"/>
    </row>
    <row r="56603">
      <c r="N56603" s="561" t="n"/>
    </row>
    <row r="56604">
      <c r="N56604" s="561" t="n"/>
    </row>
    <row r="56605">
      <c r="N56605" s="561" t="n"/>
    </row>
    <row r="56606">
      <c r="N56606" s="561" t="n"/>
    </row>
    <row r="56607">
      <c r="N56607" s="561" t="n"/>
    </row>
    <row r="56608">
      <c r="N56608" s="561" t="n"/>
    </row>
    <row r="56609">
      <c r="N56609" s="561" t="n"/>
    </row>
    <row r="56610">
      <c r="N56610" s="561" t="n"/>
    </row>
    <row r="56611">
      <c r="N56611" s="561" t="n"/>
    </row>
    <row r="56612">
      <c r="N56612" s="561" t="n"/>
    </row>
    <row r="56613">
      <c r="N56613" s="561" t="n"/>
    </row>
    <row r="56614">
      <c r="N56614" s="561" t="n"/>
    </row>
    <row r="56615">
      <c r="N56615" s="561" t="n"/>
    </row>
    <row r="56616">
      <c r="N56616" s="561" t="n"/>
    </row>
    <row r="56617">
      <c r="N56617" s="561" t="n"/>
    </row>
    <row r="56618">
      <c r="N56618" s="561" t="n"/>
    </row>
    <row r="56619">
      <c r="N56619" s="561" t="n"/>
    </row>
    <row r="56620">
      <c r="N56620" s="561" t="n"/>
    </row>
    <row r="56621">
      <c r="N56621" s="561" t="n"/>
    </row>
    <row r="56622">
      <c r="N56622" s="561" t="n"/>
    </row>
    <row r="56623">
      <c r="N56623" s="561" t="n"/>
    </row>
    <row r="56624">
      <c r="N56624" s="561" t="n"/>
    </row>
    <row r="56625">
      <c r="N56625" s="561" t="n"/>
    </row>
    <row r="56626">
      <c r="N56626" s="561" t="n"/>
    </row>
    <row r="56627">
      <c r="N56627" s="561" t="n"/>
    </row>
    <row r="56628">
      <c r="N56628" s="561" t="n"/>
    </row>
    <row r="56629">
      <c r="N56629" s="561" t="n"/>
    </row>
    <row r="56630">
      <c r="N56630" s="561" t="n"/>
    </row>
    <row r="56631">
      <c r="N56631" s="561" t="n"/>
    </row>
    <row r="56632">
      <c r="N56632" s="561" t="n"/>
    </row>
    <row r="56633">
      <c r="N56633" s="561" t="n"/>
    </row>
    <row r="56634">
      <c r="N56634" s="561" t="n"/>
    </row>
    <row r="56635">
      <c r="N56635" s="561" t="n"/>
    </row>
    <row r="56636">
      <c r="N56636" s="561" t="n"/>
    </row>
    <row r="56637">
      <c r="N56637" s="561" t="n"/>
    </row>
    <row r="56638">
      <c r="N56638" s="561" t="n"/>
    </row>
    <row r="56639">
      <c r="N56639" s="561" t="n"/>
    </row>
    <row r="56640">
      <c r="N56640" s="561" t="n"/>
    </row>
    <row r="56641">
      <c r="N56641" s="561" t="n"/>
    </row>
    <row r="56642">
      <c r="N56642" s="561" t="n"/>
    </row>
    <row r="56643">
      <c r="N56643" s="561" t="n"/>
    </row>
    <row r="56644">
      <c r="N56644" s="561" t="n"/>
    </row>
    <row r="56645">
      <c r="N56645" s="561" t="n"/>
    </row>
    <row r="56646">
      <c r="N56646" s="561" t="n"/>
    </row>
    <row r="56647">
      <c r="N56647" s="561" t="n"/>
    </row>
    <row r="56648">
      <c r="N56648" s="561" t="n"/>
    </row>
    <row r="56649">
      <c r="N56649" s="561" t="n"/>
    </row>
    <row r="56650">
      <c r="N56650" s="561" t="n"/>
    </row>
    <row r="56651">
      <c r="N56651" s="561" t="n"/>
    </row>
    <row r="56652">
      <c r="N56652" s="561" t="n"/>
    </row>
    <row r="56653">
      <c r="N56653" s="561" t="n"/>
    </row>
    <row r="56654">
      <c r="N56654" s="561" t="n"/>
    </row>
    <row r="56655">
      <c r="N56655" s="561" t="n"/>
    </row>
    <row r="56656">
      <c r="N56656" s="561" t="n"/>
    </row>
    <row r="56657">
      <c r="N56657" s="561" t="n"/>
    </row>
    <row r="56658">
      <c r="N56658" s="561" t="n"/>
    </row>
    <row r="56659">
      <c r="N56659" s="561" t="n"/>
    </row>
    <row r="56660">
      <c r="N56660" s="561" t="n"/>
    </row>
    <row r="56661">
      <c r="N56661" s="561" t="n"/>
    </row>
    <row r="56662">
      <c r="N56662" s="561" t="n"/>
    </row>
    <row r="56663">
      <c r="N56663" s="561" t="n"/>
    </row>
    <row r="56664">
      <c r="N56664" s="561" t="n"/>
    </row>
    <row r="56665">
      <c r="N56665" s="561" t="n"/>
    </row>
    <row r="56666">
      <c r="N56666" s="561" t="n"/>
    </row>
    <row r="56667">
      <c r="N56667" s="561" t="n"/>
    </row>
    <row r="56668">
      <c r="N56668" s="561" t="n"/>
    </row>
    <row r="56669">
      <c r="N56669" s="561" t="n"/>
    </row>
    <row r="56670">
      <c r="N56670" s="561" t="n"/>
    </row>
    <row r="56671">
      <c r="N56671" s="561" t="n"/>
    </row>
    <row r="56672">
      <c r="N56672" s="561" t="n"/>
    </row>
    <row r="56673">
      <c r="N56673" s="561" t="n"/>
    </row>
    <row r="56674">
      <c r="N56674" s="561" t="n"/>
    </row>
    <row r="56675">
      <c r="N56675" s="561" t="n"/>
    </row>
    <row r="56676">
      <c r="N56676" s="561" t="n"/>
    </row>
    <row r="56677">
      <c r="N56677" s="561" t="n"/>
    </row>
    <row r="56678">
      <c r="N56678" s="561" t="n"/>
    </row>
    <row r="56679">
      <c r="N56679" s="561" t="n"/>
    </row>
    <row r="56680">
      <c r="N56680" s="561" t="n"/>
    </row>
    <row r="56681">
      <c r="N56681" s="561" t="n"/>
    </row>
    <row r="56682">
      <c r="N56682" s="561" t="n"/>
    </row>
    <row r="56683">
      <c r="N56683" s="561" t="n"/>
    </row>
    <row r="56684">
      <c r="N56684" s="561" t="n"/>
    </row>
    <row r="56685">
      <c r="N56685" s="561" t="n"/>
    </row>
    <row r="56686">
      <c r="N56686" s="561" t="n"/>
    </row>
    <row r="56687">
      <c r="N56687" s="561" t="n"/>
    </row>
    <row r="56688">
      <c r="N56688" s="561" t="n"/>
    </row>
    <row r="56689">
      <c r="N56689" s="561" t="n"/>
    </row>
    <row r="56690">
      <c r="N56690" s="561" t="n"/>
    </row>
    <row r="56691">
      <c r="N56691" s="561" t="n"/>
    </row>
    <row r="56692">
      <c r="N56692" s="561" t="n"/>
    </row>
    <row r="56693">
      <c r="N56693" s="561" t="n"/>
    </row>
    <row r="56694">
      <c r="N56694" s="561" t="n"/>
    </row>
    <row r="56695">
      <c r="N56695" s="561" t="n"/>
    </row>
    <row r="56696">
      <c r="N56696" s="561" t="n"/>
    </row>
    <row r="56697">
      <c r="N56697" s="561" t="n"/>
    </row>
    <row r="56698">
      <c r="N56698" s="561" t="n"/>
    </row>
    <row r="56699">
      <c r="N56699" s="561" t="n"/>
    </row>
    <row r="56700">
      <c r="N56700" s="561" t="n"/>
    </row>
    <row r="56701">
      <c r="N56701" s="561" t="n"/>
    </row>
    <row r="56702">
      <c r="N56702" s="561" t="n"/>
    </row>
    <row r="56703">
      <c r="N56703" s="561" t="n"/>
    </row>
    <row r="56704">
      <c r="N56704" s="561" t="n"/>
    </row>
    <row r="56705">
      <c r="N56705" s="561" t="n"/>
    </row>
    <row r="56706">
      <c r="N56706" s="561" t="n"/>
    </row>
    <row r="56707">
      <c r="N56707" s="561" t="n"/>
    </row>
    <row r="56708">
      <c r="N56708" s="561" t="n"/>
    </row>
    <row r="56709">
      <c r="N56709" s="561" t="n"/>
    </row>
    <row r="56710">
      <c r="N56710" s="561" t="n"/>
    </row>
    <row r="56711">
      <c r="N56711" s="561" t="n"/>
    </row>
    <row r="56712">
      <c r="N56712" s="561" t="n"/>
    </row>
    <row r="56713">
      <c r="N56713" s="561" t="n"/>
    </row>
    <row r="56714">
      <c r="N56714" s="561" t="n"/>
    </row>
    <row r="56715">
      <c r="N56715" s="561" t="n"/>
    </row>
    <row r="56716">
      <c r="N56716" s="561" t="n"/>
    </row>
    <row r="56717">
      <c r="N56717" s="561" t="n"/>
    </row>
    <row r="56718">
      <c r="N56718" s="561" t="n"/>
    </row>
    <row r="56719">
      <c r="N56719" s="561" t="n"/>
    </row>
    <row r="56720">
      <c r="N56720" s="561" t="n"/>
    </row>
    <row r="56721">
      <c r="N56721" s="561" t="n"/>
    </row>
    <row r="56722">
      <c r="N56722" s="561" t="n"/>
    </row>
    <row r="56723">
      <c r="N56723" s="561" t="n"/>
    </row>
    <row r="56724">
      <c r="N56724" s="561" t="n"/>
    </row>
    <row r="56725">
      <c r="N56725" s="561" t="n"/>
    </row>
    <row r="56726">
      <c r="N56726" s="561" t="n"/>
    </row>
    <row r="56727">
      <c r="N56727" s="561" t="n"/>
    </row>
    <row r="56728">
      <c r="N56728" s="561" t="n"/>
    </row>
    <row r="56729">
      <c r="N56729" s="561" t="n"/>
    </row>
    <row r="56730">
      <c r="N56730" s="561" t="n"/>
    </row>
    <row r="56731">
      <c r="N56731" s="561" t="n"/>
    </row>
    <row r="56732">
      <c r="N56732" s="561" t="n"/>
    </row>
    <row r="56733">
      <c r="N56733" s="561" t="n"/>
    </row>
    <row r="56734">
      <c r="N56734" s="561" t="n"/>
    </row>
    <row r="56735">
      <c r="N56735" s="561" t="n"/>
    </row>
    <row r="56736">
      <c r="N56736" s="561" t="n"/>
    </row>
    <row r="56737">
      <c r="N56737" s="561" t="n"/>
    </row>
    <row r="56738">
      <c r="N56738" s="561" t="n"/>
    </row>
    <row r="56739">
      <c r="N56739" s="561" t="n"/>
    </row>
    <row r="56740">
      <c r="N56740" s="561" t="n"/>
    </row>
    <row r="56741">
      <c r="N56741" s="561" t="n"/>
    </row>
    <row r="56742">
      <c r="N56742" s="561" t="n"/>
    </row>
    <row r="56743">
      <c r="N56743" s="561" t="n"/>
    </row>
    <row r="56744">
      <c r="N56744" s="561" t="n"/>
    </row>
    <row r="56745">
      <c r="N56745" s="561" t="n"/>
    </row>
    <row r="56746">
      <c r="N56746" s="561" t="n"/>
    </row>
    <row r="56747">
      <c r="N56747" s="561" t="n"/>
    </row>
    <row r="56748">
      <c r="N56748" s="561" t="n"/>
    </row>
    <row r="56749">
      <c r="N56749" s="561" t="n"/>
    </row>
    <row r="56750">
      <c r="N56750" s="561" t="n"/>
    </row>
    <row r="56751">
      <c r="N56751" s="561" t="n"/>
    </row>
    <row r="56752">
      <c r="N56752" s="561" t="n"/>
    </row>
    <row r="56753">
      <c r="N56753" s="561" t="n"/>
    </row>
    <row r="56754">
      <c r="N56754" s="561" t="n"/>
    </row>
    <row r="56755">
      <c r="N56755" s="561" t="n"/>
    </row>
    <row r="56756">
      <c r="N56756" s="561" t="n"/>
    </row>
    <row r="56757">
      <c r="N56757" s="561" t="n"/>
    </row>
    <row r="56758">
      <c r="N56758" s="561" t="n"/>
    </row>
    <row r="56759">
      <c r="N56759" s="561" t="n"/>
    </row>
    <row r="56760">
      <c r="N56760" s="561" t="n"/>
    </row>
    <row r="56761">
      <c r="N56761" s="561" t="n"/>
    </row>
    <row r="56762">
      <c r="N56762" s="561" t="n"/>
    </row>
    <row r="56763">
      <c r="N56763" s="561" t="n"/>
    </row>
    <row r="56764">
      <c r="N56764" s="561" t="n"/>
    </row>
    <row r="56765">
      <c r="N56765" s="561" t="n"/>
    </row>
    <row r="56766">
      <c r="N56766" s="561" t="n"/>
    </row>
    <row r="56767">
      <c r="N56767" s="561" t="n"/>
    </row>
    <row r="56768">
      <c r="N56768" s="561" t="n"/>
    </row>
    <row r="56769">
      <c r="N56769" s="561" t="n"/>
    </row>
    <row r="56770">
      <c r="N56770" s="561" t="n"/>
    </row>
    <row r="56771">
      <c r="N56771" s="561" t="n"/>
    </row>
    <row r="56772">
      <c r="N56772" s="561" t="n"/>
    </row>
    <row r="56773">
      <c r="N56773" s="561" t="n"/>
    </row>
    <row r="56774">
      <c r="N56774" s="561" t="n"/>
    </row>
    <row r="56775">
      <c r="N56775" s="561" t="n"/>
    </row>
    <row r="56776">
      <c r="N56776" s="561" t="n"/>
    </row>
    <row r="56777">
      <c r="N56777" s="561" t="n"/>
    </row>
    <row r="56778">
      <c r="N56778" s="561" t="n"/>
    </row>
    <row r="56779">
      <c r="N56779" s="561" t="n"/>
    </row>
    <row r="56780">
      <c r="N56780" s="561" t="n"/>
    </row>
    <row r="56781">
      <c r="N56781" s="561" t="n"/>
    </row>
    <row r="56782">
      <c r="N56782" s="561" t="n"/>
    </row>
    <row r="56783">
      <c r="N56783" s="561" t="n"/>
    </row>
    <row r="56784">
      <c r="N56784" s="561" t="n"/>
    </row>
    <row r="56785">
      <c r="N56785" s="561" t="n"/>
    </row>
    <row r="56786">
      <c r="N56786" s="561" t="n"/>
    </row>
    <row r="56787">
      <c r="N56787" s="561" t="n"/>
    </row>
    <row r="56788">
      <c r="N56788" s="561" t="n"/>
    </row>
    <row r="56789">
      <c r="N56789" s="561" t="n"/>
    </row>
    <row r="56790">
      <c r="N56790" s="561" t="n"/>
    </row>
    <row r="56791">
      <c r="N56791" s="561" t="n"/>
    </row>
    <row r="56792">
      <c r="N56792" s="561" t="n"/>
    </row>
    <row r="56793">
      <c r="N56793" s="561" t="n"/>
    </row>
    <row r="56794">
      <c r="N56794" s="561" t="n"/>
    </row>
    <row r="56795">
      <c r="N56795" s="561" t="n"/>
    </row>
    <row r="56796">
      <c r="N56796" s="561" t="n"/>
    </row>
    <row r="56797">
      <c r="N56797" s="561" t="n"/>
    </row>
    <row r="56798">
      <c r="N56798" s="561" t="n"/>
    </row>
    <row r="56799">
      <c r="N56799" s="561" t="n"/>
    </row>
    <row r="56800">
      <c r="N56800" s="561" t="n"/>
    </row>
    <row r="56801">
      <c r="N56801" s="561" t="n"/>
    </row>
    <row r="56802">
      <c r="N56802" s="561" t="n"/>
    </row>
    <row r="56803">
      <c r="N56803" s="561" t="n"/>
    </row>
    <row r="56804">
      <c r="N56804" s="561" t="n"/>
    </row>
    <row r="56805">
      <c r="N56805" s="561" t="n"/>
    </row>
    <row r="56806">
      <c r="N56806" s="561" t="n"/>
    </row>
    <row r="56807">
      <c r="N56807" s="561" t="n"/>
    </row>
    <row r="56808">
      <c r="N56808" s="561" t="n"/>
    </row>
    <row r="56809">
      <c r="N56809" s="561" t="n"/>
    </row>
    <row r="56810">
      <c r="N56810" s="561" t="n"/>
    </row>
    <row r="56811">
      <c r="N56811" s="561" t="n"/>
    </row>
    <row r="56812">
      <c r="N56812" s="561" t="n"/>
    </row>
    <row r="56813">
      <c r="N56813" s="561" t="n"/>
    </row>
    <row r="56814">
      <c r="N56814" s="561" t="n"/>
    </row>
    <row r="56815">
      <c r="N56815" s="561" t="n"/>
    </row>
    <row r="56816">
      <c r="N56816" s="561" t="n"/>
    </row>
    <row r="56817">
      <c r="N56817" s="561" t="n"/>
    </row>
    <row r="56818">
      <c r="N56818" s="561" t="n"/>
    </row>
    <row r="56819">
      <c r="N56819" s="561" t="n"/>
    </row>
    <row r="56820">
      <c r="N56820" s="561" t="n"/>
    </row>
    <row r="56821">
      <c r="N56821" s="561" t="n"/>
    </row>
    <row r="56822">
      <c r="N56822" s="561" t="n"/>
    </row>
    <row r="56823">
      <c r="N56823" s="561" t="n"/>
    </row>
    <row r="56824">
      <c r="N56824" s="561" t="n"/>
    </row>
    <row r="56825">
      <c r="N56825" s="561" t="n"/>
    </row>
    <row r="56826">
      <c r="N56826" s="561" t="n"/>
    </row>
    <row r="56827">
      <c r="N56827" s="561" t="n"/>
    </row>
    <row r="56828">
      <c r="N56828" s="561" t="n"/>
    </row>
    <row r="56829">
      <c r="N56829" s="561" t="n"/>
    </row>
    <row r="56830">
      <c r="N56830" s="561" t="n"/>
    </row>
    <row r="56831">
      <c r="N56831" s="561" t="n"/>
    </row>
    <row r="56832">
      <c r="N56832" s="561" t="n"/>
    </row>
    <row r="56833">
      <c r="N56833" s="561" t="n"/>
    </row>
    <row r="56834">
      <c r="N56834" s="561" t="n"/>
    </row>
    <row r="56835">
      <c r="N56835" s="561" t="n"/>
    </row>
    <row r="56836">
      <c r="N56836" s="561" t="n"/>
    </row>
    <row r="56837">
      <c r="N56837" s="561" t="n"/>
    </row>
    <row r="56838">
      <c r="N56838" s="561" t="n"/>
    </row>
    <row r="56839">
      <c r="N56839" s="561" t="n"/>
    </row>
    <row r="56840">
      <c r="N56840" s="561" t="n"/>
    </row>
    <row r="56841">
      <c r="N56841" s="561" t="n"/>
    </row>
    <row r="56842">
      <c r="N56842" s="561" t="n"/>
    </row>
    <row r="56843">
      <c r="N56843" s="561" t="n"/>
    </row>
    <row r="56844">
      <c r="N56844" s="561" t="n"/>
    </row>
    <row r="56845">
      <c r="N56845" s="561" t="n"/>
    </row>
    <row r="56846">
      <c r="N56846" s="561" t="n"/>
    </row>
    <row r="56847">
      <c r="N56847" s="561" t="n"/>
    </row>
    <row r="56848">
      <c r="N56848" s="561" t="n"/>
    </row>
    <row r="56849">
      <c r="N56849" s="561" t="n"/>
    </row>
    <row r="56850">
      <c r="N56850" s="561" t="n"/>
    </row>
    <row r="56851">
      <c r="N56851" s="561" t="n"/>
    </row>
    <row r="56852">
      <c r="N56852" s="561" t="n"/>
    </row>
    <row r="56853">
      <c r="N56853" s="561" t="n"/>
    </row>
    <row r="56854">
      <c r="N56854" s="561" t="n"/>
    </row>
    <row r="56855">
      <c r="N56855" s="561" t="n"/>
    </row>
    <row r="56856">
      <c r="N56856" s="561" t="n"/>
    </row>
    <row r="56857">
      <c r="N56857" s="561" t="n"/>
    </row>
    <row r="56858">
      <c r="N56858" s="561" t="n"/>
    </row>
    <row r="56859">
      <c r="N56859" s="561" t="n"/>
    </row>
    <row r="56860">
      <c r="N56860" s="561" t="n"/>
    </row>
    <row r="56861">
      <c r="N56861" s="561" t="n"/>
    </row>
    <row r="56862">
      <c r="N56862" s="561" t="n"/>
    </row>
    <row r="56863">
      <c r="N56863" s="561" t="n"/>
    </row>
    <row r="56864">
      <c r="N56864" s="561" t="n"/>
    </row>
    <row r="56865">
      <c r="N56865" s="561" t="n"/>
    </row>
    <row r="56866">
      <c r="N56866" s="561" t="n"/>
    </row>
    <row r="56867">
      <c r="N56867" s="561" t="n"/>
    </row>
    <row r="56868">
      <c r="N56868" s="561" t="n"/>
    </row>
    <row r="56869">
      <c r="N56869" s="561" t="n"/>
    </row>
    <row r="56870">
      <c r="N56870" s="561" t="n"/>
    </row>
    <row r="56871">
      <c r="N56871" s="561" t="n"/>
    </row>
    <row r="56872">
      <c r="N56872" s="561" t="n"/>
    </row>
    <row r="56873">
      <c r="N56873" s="561" t="n"/>
    </row>
    <row r="56874">
      <c r="N56874" s="561" t="n"/>
    </row>
    <row r="56875">
      <c r="N56875" s="561" t="n"/>
    </row>
    <row r="56876">
      <c r="N56876" s="561" t="n"/>
    </row>
    <row r="56877">
      <c r="N56877" s="561" t="n"/>
    </row>
    <row r="56878">
      <c r="N56878" s="561" t="n"/>
    </row>
    <row r="56879">
      <c r="N56879" s="561" t="n"/>
    </row>
    <row r="56880">
      <c r="N56880" s="561" t="n"/>
    </row>
    <row r="56881">
      <c r="N56881" s="561" t="n"/>
    </row>
    <row r="56882">
      <c r="N56882" s="561" t="n"/>
    </row>
    <row r="56883">
      <c r="N56883" s="561" t="n"/>
    </row>
    <row r="56884">
      <c r="N56884" s="561" t="n"/>
    </row>
    <row r="56885">
      <c r="N56885" s="561" t="n"/>
    </row>
    <row r="56886">
      <c r="N56886" s="561" t="n"/>
    </row>
    <row r="56887">
      <c r="N56887" s="561" t="n"/>
    </row>
    <row r="56888">
      <c r="N56888" s="561" t="n"/>
    </row>
    <row r="56889">
      <c r="N56889" s="561" t="n"/>
    </row>
    <row r="56890">
      <c r="N56890" s="561" t="n"/>
    </row>
    <row r="56891">
      <c r="N56891" s="561" t="n"/>
    </row>
    <row r="56892">
      <c r="N56892" s="561" t="n"/>
    </row>
    <row r="56893">
      <c r="N56893" s="561" t="n"/>
    </row>
    <row r="56894">
      <c r="N56894" s="561" t="n"/>
    </row>
    <row r="56895">
      <c r="N56895" s="561" t="n"/>
    </row>
    <row r="56896">
      <c r="N56896" s="561" t="n"/>
    </row>
    <row r="56897">
      <c r="N56897" s="561" t="n"/>
    </row>
    <row r="56898">
      <c r="N56898" s="561" t="n"/>
    </row>
    <row r="56899">
      <c r="N56899" s="561" t="n"/>
    </row>
    <row r="56900">
      <c r="N56900" s="561" t="n"/>
    </row>
    <row r="56901">
      <c r="N56901" s="561" t="n"/>
    </row>
    <row r="56902">
      <c r="N56902" s="561" t="n"/>
    </row>
    <row r="56903">
      <c r="N56903" s="561" t="n"/>
    </row>
    <row r="56904">
      <c r="N56904" s="561" t="n"/>
    </row>
    <row r="56905">
      <c r="N56905" s="561" t="n"/>
    </row>
    <row r="56906">
      <c r="N56906" s="561" t="n"/>
    </row>
    <row r="56907">
      <c r="N56907" s="561" t="n"/>
    </row>
    <row r="56908">
      <c r="N56908" s="561" t="n"/>
    </row>
    <row r="56909">
      <c r="N56909" s="561" t="n"/>
    </row>
    <row r="56910">
      <c r="N56910" s="561" t="n"/>
    </row>
    <row r="56911">
      <c r="N56911" s="561" t="n"/>
    </row>
    <row r="56912">
      <c r="N56912" s="561" t="n"/>
    </row>
    <row r="56913">
      <c r="N56913" s="561" t="n"/>
    </row>
    <row r="56914">
      <c r="N56914" s="561" t="n"/>
    </row>
    <row r="56915">
      <c r="N56915" s="561" t="n"/>
    </row>
    <row r="56916">
      <c r="N56916" s="561" t="n"/>
    </row>
    <row r="56917">
      <c r="N56917" s="561" t="n"/>
    </row>
    <row r="56918">
      <c r="N56918" s="561" t="n"/>
    </row>
    <row r="56919">
      <c r="N56919" s="561" t="n"/>
    </row>
    <row r="56920">
      <c r="N56920" s="561" t="n"/>
    </row>
    <row r="56921">
      <c r="N56921" s="561" t="n"/>
    </row>
    <row r="56922">
      <c r="N56922" s="561" t="n"/>
    </row>
    <row r="56923">
      <c r="N56923" s="561" t="n"/>
    </row>
    <row r="56924">
      <c r="N56924" s="561" t="n"/>
    </row>
    <row r="56925">
      <c r="N56925" s="561" t="n"/>
    </row>
    <row r="56926">
      <c r="N56926" s="561" t="n"/>
    </row>
    <row r="56927">
      <c r="N56927" s="561" t="n"/>
    </row>
    <row r="56928">
      <c r="N56928" s="561" t="n"/>
    </row>
    <row r="56929">
      <c r="N56929" s="561" t="n"/>
    </row>
    <row r="56930">
      <c r="N56930" s="561" t="n"/>
    </row>
    <row r="56931">
      <c r="N56931" s="561" t="n"/>
    </row>
    <row r="56932">
      <c r="N56932" s="561" t="n"/>
    </row>
    <row r="56933">
      <c r="N56933" s="561" t="n"/>
    </row>
    <row r="56934">
      <c r="N56934" s="561" t="n"/>
    </row>
    <row r="56935">
      <c r="N56935" s="561" t="n"/>
    </row>
    <row r="56936">
      <c r="N56936" s="561" t="n"/>
    </row>
    <row r="56937">
      <c r="N56937" s="561" t="n"/>
    </row>
    <row r="56938">
      <c r="N56938" s="561" t="n"/>
    </row>
    <row r="56939">
      <c r="N56939" s="561" t="n"/>
    </row>
    <row r="56940">
      <c r="N56940" s="561" t="n"/>
    </row>
    <row r="56941">
      <c r="N56941" s="561" t="n"/>
    </row>
    <row r="56942">
      <c r="N56942" s="561" t="n"/>
    </row>
    <row r="56943">
      <c r="N56943" s="561" t="n"/>
    </row>
    <row r="56944">
      <c r="N56944" s="561" t="n"/>
    </row>
    <row r="56945">
      <c r="N56945" s="561" t="n"/>
    </row>
    <row r="56946">
      <c r="N56946" s="561" t="n"/>
    </row>
    <row r="56947">
      <c r="N56947" s="561" t="n"/>
    </row>
    <row r="56948">
      <c r="N56948" s="561" t="n"/>
    </row>
    <row r="56949">
      <c r="N56949" s="561" t="n"/>
    </row>
    <row r="56950">
      <c r="N56950" s="561" t="n"/>
    </row>
    <row r="56951">
      <c r="N56951" s="561" t="n"/>
    </row>
    <row r="56952">
      <c r="N56952" s="561" t="n"/>
    </row>
    <row r="56953">
      <c r="N56953" s="561" t="n"/>
    </row>
    <row r="56954">
      <c r="N56954" s="561" t="n"/>
    </row>
    <row r="56955">
      <c r="N56955" s="561" t="n"/>
    </row>
    <row r="56956">
      <c r="N56956" s="561" t="n"/>
    </row>
    <row r="56957">
      <c r="N56957" s="561" t="n"/>
    </row>
    <row r="56958">
      <c r="N56958" s="561" t="n"/>
    </row>
    <row r="56959">
      <c r="N56959" s="561" t="n"/>
    </row>
    <row r="56960">
      <c r="N56960" s="561" t="n"/>
    </row>
    <row r="56961">
      <c r="N56961" s="561" t="n"/>
    </row>
    <row r="56962">
      <c r="N56962" s="561" t="n"/>
    </row>
    <row r="56963">
      <c r="N56963" s="561" t="n"/>
    </row>
    <row r="56964">
      <c r="N56964" s="561" t="n"/>
    </row>
    <row r="56965">
      <c r="N56965" s="561" t="n"/>
    </row>
    <row r="56966">
      <c r="N56966" s="561" t="n"/>
    </row>
    <row r="56967">
      <c r="N56967" s="561" t="n"/>
    </row>
    <row r="56968">
      <c r="N56968" s="561" t="n"/>
    </row>
    <row r="56969">
      <c r="N56969" s="561" t="n"/>
    </row>
    <row r="56970">
      <c r="N56970" s="561" t="n"/>
    </row>
    <row r="56971">
      <c r="N56971" s="561" t="n"/>
    </row>
    <row r="56972">
      <c r="N56972" s="561" t="n"/>
    </row>
    <row r="56973">
      <c r="N56973" s="561" t="n"/>
    </row>
    <row r="56974">
      <c r="N56974" s="561" t="n"/>
    </row>
    <row r="56975">
      <c r="N56975" s="561" t="n"/>
    </row>
    <row r="56976">
      <c r="N56976" s="561" t="n"/>
    </row>
    <row r="56977">
      <c r="N56977" s="561" t="n"/>
    </row>
    <row r="56978">
      <c r="N56978" s="561" t="n"/>
    </row>
    <row r="56979">
      <c r="N56979" s="561" t="n"/>
    </row>
    <row r="56980">
      <c r="N56980" s="561" t="n"/>
    </row>
    <row r="56981">
      <c r="N56981" s="561" t="n"/>
    </row>
    <row r="56982">
      <c r="N56982" s="561" t="n"/>
    </row>
    <row r="56983">
      <c r="N56983" s="561" t="n"/>
    </row>
    <row r="56984">
      <c r="N56984" s="561" t="n"/>
    </row>
    <row r="56985">
      <c r="N56985" s="561" t="n"/>
    </row>
    <row r="56986">
      <c r="N56986" s="561" t="n"/>
    </row>
    <row r="56987">
      <c r="N56987" s="561" t="n"/>
    </row>
    <row r="56988">
      <c r="N56988" s="561" t="n"/>
    </row>
    <row r="56989">
      <c r="N56989" s="561" t="n"/>
    </row>
    <row r="56990">
      <c r="N56990" s="561" t="n"/>
    </row>
    <row r="56991">
      <c r="N56991" s="561" t="n"/>
    </row>
    <row r="56992">
      <c r="N56992" s="561" t="n"/>
    </row>
    <row r="56993">
      <c r="N56993" s="561" t="n"/>
    </row>
    <row r="56994">
      <c r="N56994" s="561" t="n"/>
    </row>
    <row r="56995">
      <c r="N56995" s="561" t="n"/>
    </row>
    <row r="56996">
      <c r="N56996" s="561" t="n"/>
    </row>
    <row r="56997">
      <c r="N56997" s="561" t="n"/>
    </row>
    <row r="56998">
      <c r="N56998" s="561" t="n"/>
    </row>
    <row r="56999">
      <c r="N56999" s="561" t="n"/>
    </row>
    <row r="57000">
      <c r="N57000" s="561" t="n"/>
    </row>
    <row r="57001">
      <c r="N57001" s="561" t="n"/>
    </row>
    <row r="57002">
      <c r="N57002" s="561" t="n"/>
    </row>
    <row r="57003">
      <c r="N57003" s="561" t="n"/>
    </row>
    <row r="57004">
      <c r="N57004" s="561" t="n"/>
    </row>
    <row r="57005">
      <c r="N57005" s="561" t="n"/>
    </row>
    <row r="57006">
      <c r="N57006" s="561" t="n"/>
    </row>
    <row r="57007">
      <c r="N57007" s="561" t="n"/>
    </row>
    <row r="57008">
      <c r="N57008" s="561" t="n"/>
    </row>
    <row r="57009">
      <c r="N57009" s="561" t="n"/>
    </row>
    <row r="57010">
      <c r="N57010" s="561" t="n"/>
    </row>
    <row r="57011">
      <c r="N57011" s="561" t="n"/>
    </row>
    <row r="57012">
      <c r="N57012" s="561" t="n"/>
    </row>
    <row r="57013">
      <c r="N57013" s="561" t="n"/>
    </row>
    <row r="57014">
      <c r="N57014" s="561" t="n"/>
    </row>
    <row r="57015">
      <c r="N57015" s="561" t="n"/>
    </row>
    <row r="57016">
      <c r="N57016" s="561" t="n"/>
    </row>
    <row r="57017">
      <c r="N57017" s="561" t="n"/>
    </row>
    <row r="57018">
      <c r="N57018" s="561" t="n"/>
    </row>
    <row r="57019">
      <c r="N57019" s="561" t="n"/>
    </row>
    <row r="57020">
      <c r="N57020" s="561" t="n"/>
    </row>
    <row r="57021">
      <c r="N57021" s="561" t="n"/>
    </row>
    <row r="57022">
      <c r="N57022" s="561" t="n"/>
    </row>
    <row r="57023">
      <c r="N57023" s="561" t="n"/>
    </row>
    <row r="57024">
      <c r="N57024" s="561" t="n"/>
    </row>
    <row r="57025">
      <c r="N57025" s="561" t="n"/>
    </row>
    <row r="57026">
      <c r="N57026" s="561" t="n"/>
    </row>
    <row r="57027">
      <c r="N57027" s="561" t="n"/>
    </row>
    <row r="57028">
      <c r="N57028" s="561" t="n"/>
    </row>
    <row r="57029">
      <c r="N57029" s="561" t="n"/>
    </row>
    <row r="57030">
      <c r="N57030" s="561" t="n"/>
    </row>
    <row r="57031">
      <c r="N57031" s="561" t="n"/>
    </row>
    <row r="57032">
      <c r="N57032" s="561" t="n"/>
    </row>
    <row r="57033">
      <c r="N57033" s="561" t="n"/>
    </row>
    <row r="57034">
      <c r="N57034" s="561" t="n"/>
    </row>
    <row r="57035">
      <c r="N57035" s="561" t="n"/>
    </row>
    <row r="57036">
      <c r="N57036" s="561" t="n"/>
    </row>
    <row r="57037">
      <c r="N57037" s="561" t="n"/>
    </row>
    <row r="57038">
      <c r="N57038" s="561" t="n"/>
    </row>
    <row r="57039">
      <c r="N57039" s="561" t="n"/>
    </row>
    <row r="57040">
      <c r="N57040" s="561" t="n"/>
    </row>
    <row r="57041">
      <c r="N57041" s="561" t="n"/>
    </row>
    <row r="57042">
      <c r="N57042" s="561" t="n"/>
    </row>
    <row r="57043">
      <c r="N57043" s="561" t="n"/>
    </row>
    <row r="57044">
      <c r="N57044" s="561" t="n"/>
    </row>
    <row r="57045">
      <c r="N57045" s="561" t="n"/>
    </row>
    <row r="57046">
      <c r="N57046" s="561" t="n"/>
    </row>
    <row r="57047">
      <c r="N57047" s="561" t="n"/>
    </row>
    <row r="57048">
      <c r="N57048" s="561" t="n"/>
    </row>
    <row r="57049">
      <c r="N57049" s="561" t="n"/>
    </row>
    <row r="57050">
      <c r="N57050" s="561" t="n"/>
    </row>
    <row r="57051">
      <c r="N57051" s="561" t="n"/>
    </row>
    <row r="57052">
      <c r="N57052" s="561" t="n"/>
    </row>
    <row r="57053">
      <c r="N57053" s="561" t="n"/>
    </row>
    <row r="57054">
      <c r="N57054" s="561" t="n"/>
    </row>
    <row r="57055">
      <c r="N57055" s="561" t="n"/>
    </row>
    <row r="57056">
      <c r="N57056" s="561" t="n"/>
    </row>
    <row r="57057">
      <c r="N57057" s="561" t="n"/>
    </row>
    <row r="57058">
      <c r="N57058" s="561" t="n"/>
    </row>
    <row r="57059">
      <c r="N57059" s="561" t="n"/>
    </row>
    <row r="57060">
      <c r="N57060" s="561" t="n"/>
    </row>
    <row r="57061">
      <c r="N57061" s="561" t="n"/>
    </row>
    <row r="57062">
      <c r="N57062" s="561" t="n"/>
    </row>
    <row r="57063">
      <c r="N57063" s="561" t="n"/>
    </row>
    <row r="57064">
      <c r="N57064" s="561" t="n"/>
    </row>
    <row r="57065">
      <c r="N57065" s="561" t="n"/>
    </row>
    <row r="57066">
      <c r="N57066" s="561" t="n"/>
    </row>
    <row r="57067">
      <c r="N57067" s="561" t="n"/>
    </row>
    <row r="57068">
      <c r="N57068" s="561" t="n"/>
    </row>
    <row r="57069">
      <c r="N57069" s="561" t="n"/>
    </row>
    <row r="57070">
      <c r="N57070" s="561" t="n"/>
    </row>
    <row r="57071">
      <c r="N57071" s="561" t="n"/>
    </row>
    <row r="57072">
      <c r="N57072" s="561" t="n"/>
    </row>
    <row r="57073">
      <c r="N57073" s="561" t="n"/>
    </row>
    <row r="57074">
      <c r="N57074" s="561" t="n"/>
    </row>
    <row r="57075">
      <c r="N57075" s="561" t="n"/>
    </row>
    <row r="57076">
      <c r="N57076" s="561" t="n"/>
    </row>
    <row r="57077">
      <c r="N57077" s="561" t="n"/>
    </row>
    <row r="57078">
      <c r="N57078" s="561" t="n"/>
    </row>
    <row r="57079">
      <c r="N57079" s="561" t="n"/>
    </row>
    <row r="57080">
      <c r="N57080" s="561" t="n"/>
    </row>
    <row r="57081">
      <c r="N57081" s="561" t="n"/>
    </row>
    <row r="57082">
      <c r="N57082" s="561" t="n"/>
    </row>
    <row r="57083">
      <c r="N57083" s="561" t="n"/>
    </row>
    <row r="57084">
      <c r="N57084" s="561" t="n"/>
    </row>
    <row r="57085">
      <c r="N57085" s="561" t="n"/>
    </row>
    <row r="57086">
      <c r="N57086" s="561" t="n"/>
    </row>
    <row r="57087">
      <c r="N57087" s="561" t="n"/>
    </row>
    <row r="57088">
      <c r="N57088" s="561" t="n"/>
    </row>
    <row r="57089">
      <c r="N57089" s="561" t="n"/>
    </row>
    <row r="57090">
      <c r="N57090" s="561" t="n"/>
    </row>
    <row r="57091">
      <c r="N57091" s="561" t="n"/>
    </row>
    <row r="57092">
      <c r="N57092" s="561" t="n"/>
    </row>
    <row r="57093">
      <c r="N57093" s="561" t="n"/>
    </row>
    <row r="57094">
      <c r="N57094" s="561" t="n"/>
    </row>
    <row r="57095">
      <c r="N57095" s="561" t="n"/>
    </row>
    <row r="57096">
      <c r="N57096" s="561" t="n"/>
    </row>
    <row r="57097">
      <c r="N57097" s="561" t="n"/>
    </row>
    <row r="57098">
      <c r="N57098" s="561" t="n"/>
    </row>
    <row r="57099">
      <c r="N57099" s="561" t="n"/>
    </row>
    <row r="57100">
      <c r="N57100" s="561" t="n"/>
    </row>
    <row r="57101">
      <c r="N57101" s="561" t="n"/>
    </row>
    <row r="57102">
      <c r="N57102" s="561" t="n"/>
    </row>
    <row r="57103">
      <c r="N57103" s="561" t="n"/>
    </row>
    <row r="57104">
      <c r="N57104" s="561" t="n"/>
    </row>
    <row r="57105">
      <c r="N57105" s="561" t="n"/>
    </row>
    <row r="57106">
      <c r="N57106" s="561" t="n"/>
    </row>
    <row r="57107">
      <c r="N57107" s="561" t="n"/>
    </row>
    <row r="57108">
      <c r="N57108" s="561" t="n"/>
    </row>
    <row r="57109">
      <c r="N57109" s="561" t="n"/>
    </row>
    <row r="57110">
      <c r="N57110" s="561" t="n"/>
    </row>
    <row r="57111">
      <c r="N57111" s="561" t="n"/>
    </row>
    <row r="57112">
      <c r="N57112" s="561" t="n"/>
    </row>
    <row r="57113">
      <c r="N57113" s="561" t="n"/>
    </row>
    <row r="57114">
      <c r="N57114" s="561" t="n"/>
    </row>
    <row r="57115">
      <c r="N57115" s="561" t="n"/>
    </row>
    <row r="57116">
      <c r="N57116" s="561" t="n"/>
    </row>
    <row r="57117">
      <c r="N57117" s="561" t="n"/>
    </row>
    <row r="57118">
      <c r="N57118" s="561" t="n"/>
    </row>
    <row r="57119">
      <c r="N57119" s="561" t="n"/>
    </row>
    <row r="57120">
      <c r="N57120" s="561" t="n"/>
    </row>
    <row r="57121">
      <c r="N57121" s="561" t="n"/>
    </row>
    <row r="57122">
      <c r="N57122" s="561" t="n"/>
    </row>
    <row r="57123">
      <c r="N57123" s="561" t="n"/>
    </row>
    <row r="57124">
      <c r="N57124" s="561" t="n"/>
    </row>
    <row r="57125">
      <c r="N57125" s="561" t="n"/>
    </row>
    <row r="57126">
      <c r="N57126" s="561" t="n"/>
    </row>
    <row r="57127">
      <c r="N57127" s="561" t="n"/>
    </row>
    <row r="57128">
      <c r="N57128" s="561" t="n"/>
    </row>
    <row r="57129">
      <c r="N57129" s="561" t="n"/>
    </row>
    <row r="57130">
      <c r="N57130" s="561" t="n"/>
    </row>
    <row r="57131">
      <c r="N57131" s="561" t="n"/>
    </row>
    <row r="57132">
      <c r="N57132" s="561" t="n"/>
    </row>
    <row r="57133">
      <c r="N57133" s="561" t="n"/>
    </row>
    <row r="57134">
      <c r="N57134" s="561" t="n"/>
    </row>
    <row r="57135">
      <c r="N57135" s="561" t="n"/>
    </row>
    <row r="57136">
      <c r="N57136" s="561" t="n"/>
    </row>
    <row r="57137">
      <c r="N57137" s="561" t="n"/>
    </row>
    <row r="57138">
      <c r="N57138" s="561" t="n"/>
    </row>
    <row r="57139">
      <c r="N57139" s="561" t="n"/>
    </row>
    <row r="57140">
      <c r="N57140" s="561" t="n"/>
    </row>
    <row r="57141">
      <c r="N57141" s="561" t="n"/>
    </row>
    <row r="57142">
      <c r="N57142" s="561" t="n"/>
    </row>
    <row r="57143">
      <c r="N57143" s="561" t="n"/>
    </row>
    <row r="57144">
      <c r="N57144" s="561" t="n"/>
    </row>
    <row r="57145">
      <c r="N57145" s="561" t="n"/>
    </row>
    <row r="57146">
      <c r="N57146" s="561" t="n"/>
    </row>
    <row r="57147">
      <c r="N57147" s="561" t="n"/>
    </row>
    <row r="57148">
      <c r="N57148" s="561" t="n"/>
    </row>
    <row r="57149">
      <c r="N57149" s="561" t="n"/>
    </row>
    <row r="57150">
      <c r="N57150" s="561" t="n"/>
    </row>
    <row r="57151">
      <c r="N57151" s="561" t="n"/>
    </row>
    <row r="57152">
      <c r="N57152" s="561" t="n"/>
    </row>
    <row r="57153">
      <c r="N57153" s="561" t="n"/>
    </row>
    <row r="57154">
      <c r="N57154" s="561" t="n"/>
    </row>
    <row r="57155">
      <c r="N57155" s="561" t="n"/>
    </row>
    <row r="57156">
      <c r="N57156" s="561" t="n"/>
    </row>
    <row r="57157">
      <c r="N57157" s="561" t="n"/>
    </row>
    <row r="57158">
      <c r="N57158" s="561" t="n"/>
    </row>
    <row r="57159">
      <c r="N57159" s="561" t="n"/>
    </row>
    <row r="57160">
      <c r="N57160" s="561" t="n"/>
    </row>
    <row r="57161">
      <c r="N57161" s="561" t="n"/>
    </row>
    <row r="57162">
      <c r="N57162" s="561" t="n"/>
    </row>
    <row r="57163">
      <c r="N57163" s="561" t="n"/>
    </row>
    <row r="57164">
      <c r="N57164" s="561" t="n"/>
    </row>
    <row r="57165">
      <c r="N57165" s="561" t="n"/>
    </row>
    <row r="57166">
      <c r="N57166" s="561" t="n"/>
    </row>
    <row r="57167">
      <c r="N57167" s="561" t="n"/>
    </row>
    <row r="57168">
      <c r="N57168" s="561" t="n"/>
    </row>
    <row r="57169">
      <c r="N57169" s="561" t="n"/>
    </row>
    <row r="57170">
      <c r="N57170" s="561" t="n"/>
    </row>
    <row r="57171">
      <c r="N57171" s="561" t="n"/>
    </row>
    <row r="57172">
      <c r="N57172" s="561" t="n"/>
    </row>
    <row r="57173">
      <c r="N57173" s="561" t="n"/>
    </row>
    <row r="57174">
      <c r="N57174" s="561" t="n"/>
    </row>
    <row r="57175">
      <c r="N57175" s="561" t="n"/>
    </row>
    <row r="57176">
      <c r="N57176" s="561" t="n"/>
    </row>
    <row r="57177">
      <c r="N57177" s="561" t="n"/>
    </row>
    <row r="57178">
      <c r="N57178" s="561" t="n"/>
    </row>
    <row r="57179">
      <c r="N57179" s="561" t="n"/>
    </row>
    <row r="57180">
      <c r="N57180" s="561" t="n"/>
    </row>
    <row r="57181">
      <c r="N57181" s="561" t="n"/>
    </row>
    <row r="57182">
      <c r="N57182" s="561" t="n"/>
    </row>
    <row r="57183">
      <c r="N57183" s="561" t="n"/>
    </row>
    <row r="57184">
      <c r="N57184" s="561" t="n"/>
    </row>
    <row r="57185">
      <c r="N57185" s="561" t="n"/>
    </row>
    <row r="57186">
      <c r="N57186" s="561" t="n"/>
    </row>
    <row r="57187">
      <c r="N57187" s="561" t="n"/>
    </row>
    <row r="57188">
      <c r="N57188" s="561" t="n"/>
    </row>
    <row r="57189">
      <c r="N57189" s="561" t="n"/>
    </row>
    <row r="57190">
      <c r="N57190" s="561" t="n"/>
    </row>
    <row r="57191">
      <c r="N57191" s="561" t="n"/>
    </row>
    <row r="57192">
      <c r="N57192" s="561" t="n"/>
    </row>
    <row r="57193">
      <c r="N57193" s="561" t="n"/>
    </row>
    <row r="57194">
      <c r="N57194" s="561" t="n"/>
    </row>
    <row r="57195">
      <c r="N57195" s="561" t="n"/>
    </row>
    <row r="57196">
      <c r="N57196" s="561" t="n"/>
    </row>
    <row r="57197">
      <c r="N57197" s="561" t="n"/>
    </row>
    <row r="57198">
      <c r="N57198" s="561" t="n"/>
    </row>
    <row r="57199">
      <c r="N57199" s="561" t="n"/>
    </row>
    <row r="57200">
      <c r="N57200" s="561" t="n"/>
    </row>
    <row r="57201">
      <c r="N57201" s="561" t="n"/>
    </row>
    <row r="57202">
      <c r="N57202" s="561" t="n"/>
    </row>
    <row r="57203">
      <c r="N57203" s="561" t="n"/>
    </row>
    <row r="57204">
      <c r="N57204" s="561" t="n"/>
    </row>
    <row r="57205">
      <c r="N57205" s="561" t="n"/>
    </row>
    <row r="57206">
      <c r="N57206" s="561" t="n"/>
    </row>
    <row r="57207">
      <c r="N57207" s="561" t="n"/>
    </row>
    <row r="57208">
      <c r="N57208" s="561" t="n"/>
    </row>
    <row r="57209">
      <c r="N57209" s="561" t="n"/>
    </row>
    <row r="57210">
      <c r="N57210" s="561" t="n"/>
    </row>
    <row r="57211">
      <c r="N57211" s="561" t="n"/>
    </row>
    <row r="57212">
      <c r="N57212" s="561" t="n"/>
    </row>
    <row r="57213">
      <c r="N57213" s="561" t="n"/>
    </row>
    <row r="57214">
      <c r="N57214" s="561" t="n"/>
    </row>
    <row r="57215">
      <c r="N57215" s="561" t="n"/>
    </row>
    <row r="57216">
      <c r="N57216" s="561" t="n"/>
    </row>
    <row r="57217">
      <c r="N57217" s="561" t="n"/>
    </row>
    <row r="57218">
      <c r="N57218" s="561" t="n"/>
    </row>
    <row r="57219">
      <c r="N57219" s="561" t="n"/>
    </row>
    <row r="57220">
      <c r="N57220" s="561" t="n"/>
    </row>
    <row r="57221">
      <c r="N57221" s="561" t="n"/>
    </row>
    <row r="57222">
      <c r="N57222" s="561" t="n"/>
    </row>
    <row r="57223">
      <c r="N57223" s="561" t="n"/>
    </row>
    <row r="57224">
      <c r="N57224" s="561" t="n"/>
    </row>
    <row r="57225">
      <c r="N57225" s="561" t="n"/>
    </row>
    <row r="57226">
      <c r="N57226" s="561" t="n"/>
    </row>
    <row r="57227">
      <c r="N57227" s="561" t="n"/>
    </row>
    <row r="57228">
      <c r="N57228" s="561" t="n"/>
    </row>
    <row r="57229">
      <c r="N57229" s="561" t="n"/>
    </row>
    <row r="57230">
      <c r="N57230" s="561" t="n"/>
    </row>
    <row r="57231">
      <c r="N57231" s="561" t="n"/>
    </row>
    <row r="57232">
      <c r="N57232" s="561" t="n"/>
    </row>
    <row r="57233">
      <c r="N57233" s="561" t="n"/>
    </row>
    <row r="57234">
      <c r="N57234" s="561" t="n"/>
    </row>
    <row r="57235">
      <c r="N57235" s="561" t="n"/>
    </row>
    <row r="57236">
      <c r="N57236" s="561" t="n"/>
    </row>
    <row r="57237">
      <c r="N57237" s="561" t="n"/>
    </row>
    <row r="57238">
      <c r="N57238" s="561" t="n"/>
    </row>
    <row r="57239">
      <c r="N57239" s="561" t="n"/>
    </row>
    <row r="57240">
      <c r="N57240" s="561" t="n"/>
    </row>
    <row r="57241">
      <c r="N57241" s="561" t="n"/>
    </row>
    <row r="57242">
      <c r="N57242" s="561" t="n"/>
    </row>
    <row r="57243">
      <c r="N57243" s="561" t="n"/>
    </row>
    <row r="57244">
      <c r="N57244" s="561" t="n"/>
    </row>
    <row r="57245">
      <c r="N57245" s="561" t="n"/>
    </row>
    <row r="57246">
      <c r="N57246" s="561" t="n"/>
    </row>
    <row r="57247">
      <c r="N57247" s="561" t="n"/>
    </row>
    <row r="57248">
      <c r="N57248" s="561" t="n"/>
    </row>
    <row r="57249">
      <c r="N57249" s="561" t="n"/>
    </row>
    <row r="57250">
      <c r="N57250" s="561" t="n"/>
    </row>
    <row r="57251">
      <c r="N57251" s="561" t="n"/>
    </row>
    <row r="57252">
      <c r="N57252" s="561" t="n"/>
    </row>
    <row r="57253">
      <c r="N57253" s="561" t="n"/>
    </row>
    <row r="57254">
      <c r="N57254" s="561" t="n"/>
    </row>
    <row r="57255">
      <c r="N57255" s="561" t="n"/>
    </row>
    <row r="57256">
      <c r="N57256" s="561" t="n"/>
    </row>
    <row r="57257">
      <c r="N57257" s="561" t="n"/>
    </row>
    <row r="57258">
      <c r="N57258" s="561" t="n"/>
    </row>
    <row r="57259">
      <c r="N57259" s="561" t="n"/>
    </row>
    <row r="57260">
      <c r="N57260" s="561" t="n"/>
    </row>
    <row r="57261">
      <c r="N57261" s="561" t="n"/>
    </row>
    <row r="57262">
      <c r="N57262" s="561" t="n"/>
    </row>
    <row r="57263">
      <c r="N57263" s="561" t="n"/>
    </row>
    <row r="57264">
      <c r="N57264" s="561" t="n"/>
    </row>
    <row r="57265">
      <c r="N57265" s="561" t="n"/>
    </row>
    <row r="57266">
      <c r="N57266" s="561" t="n"/>
    </row>
    <row r="57267">
      <c r="N57267" s="561" t="n"/>
    </row>
    <row r="57268">
      <c r="N57268" s="561" t="n"/>
    </row>
    <row r="57269">
      <c r="N57269" s="561" t="n"/>
    </row>
    <row r="57270">
      <c r="N57270" s="561" t="n"/>
    </row>
    <row r="57271">
      <c r="N57271" s="561" t="n"/>
    </row>
    <row r="57272">
      <c r="N57272" s="561" t="n"/>
    </row>
    <row r="57273">
      <c r="N57273" s="561" t="n"/>
    </row>
    <row r="57274">
      <c r="N57274" s="561" t="n"/>
    </row>
    <row r="57275">
      <c r="N57275" s="561" t="n"/>
    </row>
    <row r="57276">
      <c r="N57276" s="561" t="n"/>
    </row>
    <row r="57277">
      <c r="N57277" s="561" t="n"/>
    </row>
    <row r="57278">
      <c r="N57278" s="561" t="n"/>
    </row>
    <row r="57279">
      <c r="N57279" s="561" t="n"/>
    </row>
    <row r="57280">
      <c r="N57280" s="561" t="n"/>
    </row>
    <row r="57281">
      <c r="N57281" s="561" t="n"/>
    </row>
    <row r="57282">
      <c r="N57282" s="561" t="n"/>
    </row>
    <row r="57283">
      <c r="N57283" s="561" t="n"/>
    </row>
    <row r="57284">
      <c r="N57284" s="561" t="n"/>
    </row>
    <row r="57285">
      <c r="N57285" s="561" t="n"/>
    </row>
    <row r="57286">
      <c r="N57286" s="561" t="n"/>
    </row>
    <row r="57287">
      <c r="N57287" s="561" t="n"/>
    </row>
    <row r="57288">
      <c r="N57288" s="561" t="n"/>
    </row>
    <row r="57289">
      <c r="N57289" s="561" t="n"/>
    </row>
    <row r="57290">
      <c r="N57290" s="561" t="n"/>
    </row>
    <row r="57291">
      <c r="N57291" s="561" t="n"/>
    </row>
    <row r="57292">
      <c r="N57292" s="561" t="n"/>
    </row>
    <row r="57293">
      <c r="N57293" s="561" t="n"/>
    </row>
    <row r="57294">
      <c r="N57294" s="561" t="n"/>
    </row>
    <row r="57295">
      <c r="N57295" s="561" t="n"/>
    </row>
    <row r="57296">
      <c r="N57296" s="561" t="n"/>
    </row>
    <row r="57297">
      <c r="N57297" s="561" t="n"/>
    </row>
    <row r="57298">
      <c r="N57298" s="561" t="n"/>
    </row>
    <row r="57299">
      <c r="N57299" s="561" t="n"/>
    </row>
    <row r="57300">
      <c r="N57300" s="561" t="n"/>
    </row>
    <row r="57301">
      <c r="N57301" s="561" t="n"/>
    </row>
    <row r="57302">
      <c r="N57302" s="561" t="n"/>
    </row>
    <row r="57303">
      <c r="N57303" s="561" t="n"/>
    </row>
    <row r="57304">
      <c r="N57304" s="561" t="n"/>
    </row>
    <row r="57305">
      <c r="N57305" s="561" t="n"/>
    </row>
    <row r="57306">
      <c r="N57306" s="561" t="n"/>
    </row>
    <row r="57307">
      <c r="N57307" s="561" t="n"/>
    </row>
    <row r="57308">
      <c r="N57308" s="561" t="n"/>
    </row>
    <row r="57309">
      <c r="N57309" s="561" t="n"/>
    </row>
    <row r="57310">
      <c r="N57310" s="561" t="n"/>
    </row>
    <row r="57311">
      <c r="N57311" s="561" t="n"/>
    </row>
    <row r="57312">
      <c r="N57312" s="561" t="n"/>
    </row>
    <row r="57313">
      <c r="N57313" s="561" t="n"/>
    </row>
    <row r="57314">
      <c r="N57314" s="561" t="n"/>
    </row>
    <row r="57315">
      <c r="N57315" s="561" t="n"/>
    </row>
    <row r="57316">
      <c r="N57316" s="561" t="n"/>
    </row>
    <row r="57317">
      <c r="N57317" s="561" t="n"/>
    </row>
    <row r="57318">
      <c r="N57318" s="561" t="n"/>
    </row>
    <row r="57319">
      <c r="N57319" s="561" t="n"/>
    </row>
    <row r="57320">
      <c r="N57320" s="561" t="n"/>
    </row>
    <row r="57321">
      <c r="N57321" s="561" t="n"/>
    </row>
    <row r="57322">
      <c r="N57322" s="561" t="n"/>
    </row>
    <row r="57323">
      <c r="N57323" s="561" t="n"/>
    </row>
    <row r="57324">
      <c r="N57324" s="561" t="n"/>
    </row>
    <row r="57325">
      <c r="N57325" s="561" t="n"/>
    </row>
    <row r="57326">
      <c r="N57326" s="561" t="n"/>
    </row>
    <row r="57327">
      <c r="N57327" s="561" t="n"/>
    </row>
    <row r="57328">
      <c r="N57328" s="561" t="n"/>
    </row>
    <row r="57329">
      <c r="N57329" s="561" t="n"/>
    </row>
    <row r="57330">
      <c r="N57330" s="561" t="n"/>
    </row>
    <row r="57331">
      <c r="N57331" s="561" t="n"/>
    </row>
    <row r="57332">
      <c r="N57332" s="561" t="n"/>
    </row>
    <row r="57333">
      <c r="N57333" s="561" t="n"/>
    </row>
    <row r="57334">
      <c r="N57334" s="561" t="n"/>
    </row>
    <row r="57335">
      <c r="N57335" s="561" t="n"/>
    </row>
    <row r="57336">
      <c r="N57336" s="561" t="n"/>
    </row>
    <row r="57337">
      <c r="N57337" s="561" t="n"/>
    </row>
    <row r="57338">
      <c r="N57338" s="561" t="n"/>
    </row>
    <row r="57339">
      <c r="N57339" s="561" t="n"/>
    </row>
    <row r="57340">
      <c r="N57340" s="561" t="n"/>
    </row>
    <row r="57341">
      <c r="N57341" s="561" t="n"/>
    </row>
    <row r="57342">
      <c r="N57342" s="561" t="n"/>
    </row>
    <row r="57343">
      <c r="N57343" s="561" t="n"/>
    </row>
    <row r="57344">
      <c r="N57344" s="561" t="n"/>
    </row>
    <row r="57345">
      <c r="N57345" s="561" t="n"/>
    </row>
    <row r="57346">
      <c r="N57346" s="561" t="n"/>
    </row>
    <row r="57347">
      <c r="N57347" s="561" t="n"/>
    </row>
    <row r="57348">
      <c r="N57348" s="561" t="n"/>
    </row>
    <row r="57349">
      <c r="N57349" s="561" t="n"/>
    </row>
    <row r="57350">
      <c r="N57350" s="561" t="n"/>
    </row>
    <row r="57351">
      <c r="N57351" s="561" t="n"/>
    </row>
    <row r="57352">
      <c r="N57352" s="561" t="n"/>
    </row>
    <row r="57353">
      <c r="N57353" s="561" t="n"/>
    </row>
    <row r="57354">
      <c r="N57354" s="561" t="n"/>
    </row>
    <row r="57355">
      <c r="N57355" s="561" t="n"/>
    </row>
    <row r="57356">
      <c r="N57356" s="561" t="n"/>
    </row>
    <row r="57357">
      <c r="N57357" s="561" t="n"/>
    </row>
    <row r="57358">
      <c r="N57358" s="561" t="n"/>
    </row>
    <row r="57359">
      <c r="N57359" s="561" t="n"/>
    </row>
    <row r="57360">
      <c r="N57360" s="561" t="n"/>
    </row>
    <row r="57361">
      <c r="N57361" s="561" t="n"/>
    </row>
    <row r="57362">
      <c r="N57362" s="561" t="n"/>
    </row>
    <row r="57363">
      <c r="N57363" s="561" t="n"/>
    </row>
    <row r="57364">
      <c r="N57364" s="561" t="n"/>
    </row>
    <row r="57365">
      <c r="N57365" s="561" t="n"/>
    </row>
    <row r="57366">
      <c r="N57366" s="561" t="n"/>
    </row>
    <row r="57367">
      <c r="N57367" s="561" t="n"/>
    </row>
    <row r="57368">
      <c r="N57368" s="561" t="n"/>
    </row>
    <row r="57369">
      <c r="N57369" s="561" t="n"/>
    </row>
    <row r="57370">
      <c r="N57370" s="561" t="n"/>
    </row>
    <row r="57371">
      <c r="N57371" s="561" t="n"/>
    </row>
    <row r="57372">
      <c r="N57372" s="561" t="n"/>
    </row>
    <row r="57373">
      <c r="N57373" s="561" t="n"/>
    </row>
    <row r="57374">
      <c r="N57374" s="561" t="n"/>
    </row>
    <row r="57375">
      <c r="N57375" s="561" t="n"/>
    </row>
    <row r="57376">
      <c r="N57376" s="561" t="n"/>
    </row>
    <row r="57377">
      <c r="N57377" s="561" t="n"/>
    </row>
    <row r="57378">
      <c r="N57378" s="561" t="n"/>
    </row>
    <row r="57379">
      <c r="N57379" s="561" t="n"/>
    </row>
    <row r="57380">
      <c r="N57380" s="561" t="n"/>
    </row>
    <row r="57381">
      <c r="N57381" s="561" t="n"/>
    </row>
    <row r="57382">
      <c r="N57382" s="561" t="n"/>
    </row>
    <row r="57383">
      <c r="N57383" s="561" t="n"/>
    </row>
    <row r="57384">
      <c r="N57384" s="561" t="n"/>
    </row>
    <row r="57385">
      <c r="N57385" s="561" t="n"/>
    </row>
    <row r="57386">
      <c r="N57386" s="561" t="n"/>
    </row>
    <row r="57387">
      <c r="N57387" s="561" t="n"/>
    </row>
    <row r="57388">
      <c r="N57388" s="561" t="n"/>
    </row>
    <row r="57389">
      <c r="N57389" s="561" t="n"/>
    </row>
    <row r="57390">
      <c r="N57390" s="561" t="n"/>
    </row>
    <row r="57391">
      <c r="N57391" s="561" t="n"/>
    </row>
    <row r="57392">
      <c r="N57392" s="561" t="n"/>
    </row>
    <row r="57393">
      <c r="N57393" s="561" t="n"/>
    </row>
    <row r="57394">
      <c r="N57394" s="561" t="n"/>
    </row>
    <row r="57395">
      <c r="N57395" s="561" t="n"/>
    </row>
    <row r="57396">
      <c r="N57396" s="561" t="n"/>
    </row>
    <row r="57397">
      <c r="N57397" s="561" t="n"/>
    </row>
    <row r="57398">
      <c r="N57398" s="561" t="n"/>
    </row>
    <row r="57399">
      <c r="N57399" s="561" t="n"/>
    </row>
    <row r="57400">
      <c r="N57400" s="561" t="n"/>
    </row>
    <row r="57401">
      <c r="N57401" s="561" t="n"/>
    </row>
    <row r="57402">
      <c r="N57402" s="561" t="n"/>
    </row>
    <row r="57403">
      <c r="N57403" s="561" t="n"/>
    </row>
    <row r="57404">
      <c r="N57404" s="561" t="n"/>
    </row>
    <row r="57405">
      <c r="N57405" s="561" t="n"/>
    </row>
    <row r="57406">
      <c r="N57406" s="561" t="n"/>
    </row>
    <row r="57407">
      <c r="N57407" s="561" t="n"/>
    </row>
    <row r="57408">
      <c r="N57408" s="561" t="n"/>
    </row>
    <row r="57409">
      <c r="N57409" s="561" t="n"/>
    </row>
    <row r="57410">
      <c r="N57410" s="561" t="n"/>
    </row>
    <row r="57411">
      <c r="N57411" s="561" t="n"/>
    </row>
    <row r="57412">
      <c r="N57412" s="561" t="n"/>
    </row>
    <row r="57413">
      <c r="N57413" s="561" t="n"/>
    </row>
    <row r="57414">
      <c r="N57414" s="561" t="n"/>
    </row>
    <row r="57415">
      <c r="N57415" s="561" t="n"/>
    </row>
    <row r="57416">
      <c r="N57416" s="561" t="n"/>
    </row>
    <row r="57417">
      <c r="N57417" s="561" t="n"/>
    </row>
    <row r="57418">
      <c r="N57418" s="561" t="n"/>
    </row>
    <row r="57419">
      <c r="N57419" s="561" t="n"/>
    </row>
    <row r="57420">
      <c r="N57420" s="561" t="n"/>
    </row>
    <row r="57421">
      <c r="N57421" s="561" t="n"/>
    </row>
    <row r="57422">
      <c r="N57422" s="561" t="n"/>
    </row>
    <row r="57423">
      <c r="N57423" s="561" t="n"/>
    </row>
    <row r="57424">
      <c r="N57424" s="561" t="n"/>
    </row>
    <row r="57425">
      <c r="N57425" s="561" t="n"/>
    </row>
    <row r="57426">
      <c r="N57426" s="561" t="n"/>
    </row>
    <row r="57427">
      <c r="N57427" s="561" t="n"/>
    </row>
    <row r="57428">
      <c r="N57428" s="561" t="n"/>
    </row>
    <row r="57429">
      <c r="N57429" s="561" t="n"/>
    </row>
    <row r="57430">
      <c r="N57430" s="561" t="n"/>
    </row>
    <row r="57431">
      <c r="N57431" s="561" t="n"/>
    </row>
    <row r="57432">
      <c r="N57432" s="561" t="n"/>
    </row>
    <row r="57433">
      <c r="N57433" s="561" t="n"/>
    </row>
    <row r="57434">
      <c r="N57434" s="561" t="n"/>
    </row>
    <row r="57435">
      <c r="N57435" s="561" t="n"/>
    </row>
    <row r="57436">
      <c r="N57436" s="561" t="n"/>
    </row>
    <row r="57437">
      <c r="N57437" s="561" t="n"/>
    </row>
    <row r="57438">
      <c r="N57438" s="561" t="n"/>
    </row>
    <row r="57439">
      <c r="N57439" s="561" t="n"/>
    </row>
    <row r="57440">
      <c r="N57440" s="561" t="n"/>
    </row>
    <row r="57441">
      <c r="N57441" s="561" t="n"/>
    </row>
    <row r="57442">
      <c r="N57442" s="561" t="n"/>
    </row>
    <row r="57443">
      <c r="N57443" s="561" t="n"/>
    </row>
    <row r="57444">
      <c r="N57444" s="561" t="n"/>
    </row>
    <row r="57445">
      <c r="N57445" s="561" t="n"/>
    </row>
    <row r="57446">
      <c r="N57446" s="561" t="n"/>
    </row>
    <row r="57447">
      <c r="N57447" s="561" t="n"/>
    </row>
    <row r="57448">
      <c r="N57448" s="561" t="n"/>
    </row>
    <row r="57449">
      <c r="N57449" s="561" t="n"/>
    </row>
    <row r="57450">
      <c r="N57450" s="561" t="n"/>
    </row>
    <row r="57451">
      <c r="N57451" s="561" t="n"/>
    </row>
    <row r="57452">
      <c r="N57452" s="561" t="n"/>
    </row>
    <row r="57453">
      <c r="N57453" s="561" t="n"/>
    </row>
    <row r="57454">
      <c r="N57454" s="561" t="n"/>
    </row>
    <row r="57455">
      <c r="N57455" s="561" t="n"/>
    </row>
    <row r="57456">
      <c r="N57456" s="561" t="n"/>
    </row>
    <row r="57457">
      <c r="N57457" s="561" t="n"/>
    </row>
    <row r="57458">
      <c r="N57458" s="561" t="n"/>
    </row>
    <row r="57459">
      <c r="N57459" s="561" t="n"/>
    </row>
    <row r="57460">
      <c r="N57460" s="561" t="n"/>
    </row>
    <row r="57461">
      <c r="N57461" s="561" t="n"/>
    </row>
    <row r="57462">
      <c r="N57462" s="561" t="n"/>
    </row>
    <row r="57463">
      <c r="N57463" s="561" t="n"/>
    </row>
    <row r="57464">
      <c r="N57464" s="561" t="n"/>
    </row>
    <row r="57465">
      <c r="N57465" s="561" t="n"/>
    </row>
    <row r="57466">
      <c r="N57466" s="561" t="n"/>
    </row>
    <row r="57467">
      <c r="N57467" s="561" t="n"/>
    </row>
    <row r="57468">
      <c r="N57468" s="561" t="n"/>
    </row>
    <row r="57469">
      <c r="N57469" s="561" t="n"/>
    </row>
    <row r="57470">
      <c r="N57470" s="561" t="n"/>
    </row>
    <row r="57471">
      <c r="N57471" s="561" t="n"/>
    </row>
    <row r="57472">
      <c r="N57472" s="561" t="n"/>
    </row>
    <row r="57473">
      <c r="N57473" s="561" t="n"/>
    </row>
    <row r="57474">
      <c r="N57474" s="561" t="n"/>
    </row>
    <row r="57475">
      <c r="N57475" s="561" t="n"/>
    </row>
    <row r="57476">
      <c r="N57476" s="561" t="n"/>
    </row>
    <row r="57477">
      <c r="N57477" s="561" t="n"/>
    </row>
    <row r="57478">
      <c r="N57478" s="561" t="n"/>
    </row>
    <row r="57479">
      <c r="N57479" s="561" t="n"/>
    </row>
    <row r="57480">
      <c r="N57480" s="561" t="n"/>
    </row>
    <row r="57481">
      <c r="N57481" s="561" t="n"/>
    </row>
    <row r="57482">
      <c r="N57482" s="561" t="n"/>
    </row>
    <row r="57483">
      <c r="N57483" s="561" t="n"/>
    </row>
    <row r="57484">
      <c r="N57484" s="561" t="n"/>
    </row>
    <row r="57485">
      <c r="N57485" s="561" t="n"/>
    </row>
    <row r="57486">
      <c r="N57486" s="561" t="n"/>
    </row>
    <row r="57487">
      <c r="N57487" s="561" t="n"/>
    </row>
    <row r="57488">
      <c r="N57488" s="561" t="n"/>
    </row>
    <row r="57489">
      <c r="N57489" s="561" t="n"/>
    </row>
    <row r="57490">
      <c r="N57490" s="561" t="n"/>
    </row>
    <row r="57491">
      <c r="N57491" s="561" t="n"/>
    </row>
    <row r="57492">
      <c r="N57492" s="561" t="n"/>
    </row>
    <row r="57493">
      <c r="N57493" s="561" t="n"/>
    </row>
    <row r="57494">
      <c r="N57494" s="561" t="n"/>
    </row>
    <row r="57495">
      <c r="N57495" s="561" t="n"/>
    </row>
    <row r="57496">
      <c r="N57496" s="561" t="n"/>
    </row>
    <row r="57497">
      <c r="N57497" s="561" t="n"/>
    </row>
    <row r="57498">
      <c r="N57498" s="561" t="n"/>
    </row>
    <row r="57499">
      <c r="N57499" s="561" t="n"/>
    </row>
    <row r="57500">
      <c r="N57500" s="561" t="n"/>
    </row>
    <row r="57501">
      <c r="N57501" s="561" t="n"/>
    </row>
    <row r="57502">
      <c r="N57502" s="561" t="n"/>
    </row>
    <row r="57503">
      <c r="N57503" s="561" t="n"/>
    </row>
    <row r="57504">
      <c r="N57504" s="561" t="n"/>
    </row>
    <row r="57505">
      <c r="N57505" s="561" t="n"/>
    </row>
    <row r="57506">
      <c r="N57506" s="561" t="n"/>
    </row>
    <row r="57507">
      <c r="N57507" s="561" t="n"/>
    </row>
    <row r="57508">
      <c r="N57508" s="561" t="n"/>
    </row>
    <row r="57509">
      <c r="N57509" s="561" t="n"/>
    </row>
    <row r="57510">
      <c r="N57510" s="561" t="n"/>
    </row>
    <row r="57511">
      <c r="N57511" s="561" t="n"/>
    </row>
    <row r="57512">
      <c r="N57512" s="561" t="n"/>
    </row>
    <row r="57513">
      <c r="N57513" s="561" t="n"/>
    </row>
    <row r="57514">
      <c r="N57514" s="561" t="n"/>
    </row>
    <row r="57515">
      <c r="N57515" s="561" t="n"/>
    </row>
    <row r="57516">
      <c r="N57516" s="561" t="n"/>
    </row>
    <row r="57517">
      <c r="N57517" s="561" t="n"/>
    </row>
    <row r="57518">
      <c r="N57518" s="561" t="n"/>
    </row>
    <row r="57519">
      <c r="N57519" s="561" t="n"/>
    </row>
    <row r="57520">
      <c r="N57520" s="561" t="n"/>
    </row>
    <row r="57521">
      <c r="N57521" s="561" t="n"/>
    </row>
    <row r="57522">
      <c r="N57522" s="561" t="n"/>
    </row>
    <row r="57523">
      <c r="N57523" s="561" t="n"/>
    </row>
    <row r="57524">
      <c r="N57524" s="561" t="n"/>
    </row>
    <row r="57525">
      <c r="N57525" s="561" t="n"/>
    </row>
    <row r="57526">
      <c r="N57526" s="561" t="n"/>
    </row>
    <row r="57527">
      <c r="N57527" s="561" t="n"/>
    </row>
    <row r="57528">
      <c r="N57528" s="561" t="n"/>
    </row>
    <row r="57529">
      <c r="N57529" s="561" t="n"/>
    </row>
    <row r="57530">
      <c r="N57530" s="561" t="n"/>
    </row>
    <row r="57531">
      <c r="N57531" s="561" t="n"/>
    </row>
    <row r="57532">
      <c r="N57532" s="561" t="n"/>
    </row>
    <row r="57533">
      <c r="N57533" s="561" t="n"/>
    </row>
    <row r="57534">
      <c r="N57534" s="561" t="n"/>
    </row>
    <row r="57535">
      <c r="N57535" s="561" t="n"/>
    </row>
    <row r="57536">
      <c r="N57536" s="561" t="n"/>
    </row>
    <row r="57537">
      <c r="N57537" s="561" t="n"/>
    </row>
    <row r="57538">
      <c r="N57538" s="561" t="n"/>
    </row>
    <row r="57539">
      <c r="N57539" s="561" t="n"/>
    </row>
    <row r="57540">
      <c r="N57540" s="561" t="n"/>
    </row>
    <row r="57541">
      <c r="N57541" s="561" t="n"/>
    </row>
    <row r="57542">
      <c r="N57542" s="561" t="n"/>
    </row>
    <row r="57543">
      <c r="N57543" s="561" t="n"/>
    </row>
    <row r="57544">
      <c r="N57544" s="561" t="n"/>
    </row>
    <row r="57545">
      <c r="N57545" s="561" t="n"/>
    </row>
    <row r="57546">
      <c r="N57546" s="561" t="n"/>
    </row>
    <row r="57547">
      <c r="N57547" s="561" t="n"/>
    </row>
    <row r="57548">
      <c r="N57548" s="561" t="n"/>
    </row>
    <row r="57549">
      <c r="N57549" s="561" t="n"/>
    </row>
    <row r="57550">
      <c r="N57550" s="561" t="n"/>
    </row>
    <row r="57551">
      <c r="N57551" s="561" t="n"/>
    </row>
    <row r="57552">
      <c r="N57552" s="561" t="n"/>
    </row>
    <row r="57553">
      <c r="N57553" s="561" t="n"/>
    </row>
    <row r="57554">
      <c r="N57554" s="561" t="n"/>
    </row>
    <row r="57555">
      <c r="N57555" s="561" t="n"/>
    </row>
    <row r="57556">
      <c r="N57556" s="561" t="n"/>
    </row>
    <row r="57557">
      <c r="N57557" s="561" t="n"/>
    </row>
    <row r="57558">
      <c r="N57558" s="561" t="n"/>
    </row>
    <row r="57559">
      <c r="N57559" s="561" t="n"/>
    </row>
    <row r="57560">
      <c r="N57560" s="561" t="n"/>
    </row>
    <row r="57561">
      <c r="N57561" s="561" t="n"/>
    </row>
    <row r="57562">
      <c r="N57562" s="561" t="n"/>
    </row>
    <row r="57563">
      <c r="N57563" s="561" t="n"/>
    </row>
    <row r="57564">
      <c r="N57564" s="561" t="n"/>
    </row>
    <row r="57565">
      <c r="N57565" s="561" t="n"/>
    </row>
    <row r="57566">
      <c r="N57566" s="561" t="n"/>
    </row>
    <row r="57567">
      <c r="N57567" s="561" t="n"/>
    </row>
    <row r="57568">
      <c r="N57568" s="561" t="n"/>
    </row>
    <row r="57569">
      <c r="N57569" s="561" t="n"/>
    </row>
    <row r="57570">
      <c r="N57570" s="561" t="n"/>
    </row>
    <row r="57571">
      <c r="N57571" s="561" t="n"/>
    </row>
    <row r="57572">
      <c r="N57572" s="561" t="n"/>
    </row>
    <row r="57573">
      <c r="N57573" s="561" t="n"/>
    </row>
    <row r="57574">
      <c r="N57574" s="561" t="n"/>
    </row>
    <row r="57575">
      <c r="N57575" s="561" t="n"/>
    </row>
    <row r="57576">
      <c r="N57576" s="561" t="n"/>
    </row>
    <row r="57577">
      <c r="N57577" s="561" t="n"/>
    </row>
    <row r="57578">
      <c r="N57578" s="561" t="n"/>
    </row>
    <row r="57579">
      <c r="N57579" s="561" t="n"/>
    </row>
    <row r="57580">
      <c r="N57580" s="561" t="n"/>
    </row>
    <row r="57581">
      <c r="N57581" s="561" t="n"/>
    </row>
    <row r="57582">
      <c r="N57582" s="561" t="n"/>
    </row>
    <row r="57583">
      <c r="N57583" s="561" t="n"/>
    </row>
    <row r="57584">
      <c r="N57584" s="561" t="n"/>
    </row>
    <row r="57585">
      <c r="N57585" s="561" t="n"/>
    </row>
    <row r="57586">
      <c r="N57586" s="561" t="n"/>
    </row>
    <row r="57587">
      <c r="N57587" s="561" t="n"/>
    </row>
    <row r="57588">
      <c r="N57588" s="561" t="n"/>
    </row>
    <row r="57589">
      <c r="N57589" s="561" t="n"/>
    </row>
    <row r="57590">
      <c r="N57590" s="561" t="n"/>
    </row>
    <row r="57591">
      <c r="N57591" s="561" t="n"/>
    </row>
    <row r="57592">
      <c r="N57592" s="561" t="n"/>
    </row>
    <row r="57593">
      <c r="N57593" s="561" t="n"/>
    </row>
    <row r="57594">
      <c r="N57594" s="561" t="n"/>
    </row>
    <row r="57595">
      <c r="N57595" s="561" t="n"/>
    </row>
    <row r="57596">
      <c r="N57596" s="561" t="n"/>
    </row>
    <row r="57597">
      <c r="N57597" s="561" t="n"/>
    </row>
    <row r="57598">
      <c r="N57598" s="561" t="n"/>
    </row>
    <row r="57599">
      <c r="N57599" s="561" t="n"/>
    </row>
    <row r="57600">
      <c r="N57600" s="561" t="n"/>
    </row>
    <row r="57601">
      <c r="N57601" s="561" t="n"/>
    </row>
    <row r="57602">
      <c r="N57602" s="561" t="n"/>
    </row>
    <row r="57603">
      <c r="N57603" s="561" t="n"/>
    </row>
    <row r="57604">
      <c r="N57604" s="561" t="n"/>
    </row>
    <row r="57605">
      <c r="N57605" s="561" t="n"/>
    </row>
    <row r="57606">
      <c r="N57606" s="561" t="n"/>
    </row>
    <row r="57607">
      <c r="N57607" s="561" t="n"/>
    </row>
    <row r="57608">
      <c r="N57608" s="561" t="n"/>
    </row>
    <row r="57609">
      <c r="N57609" s="561" t="n"/>
    </row>
    <row r="57610">
      <c r="N57610" s="561" t="n"/>
    </row>
    <row r="57611">
      <c r="N57611" s="561" t="n"/>
    </row>
    <row r="57612">
      <c r="N57612" s="561" t="n"/>
    </row>
    <row r="57613">
      <c r="N57613" s="561" t="n"/>
    </row>
    <row r="57614">
      <c r="N57614" s="561" t="n"/>
    </row>
    <row r="57615">
      <c r="N57615" s="561" t="n"/>
    </row>
    <row r="57616">
      <c r="N57616" s="561" t="n"/>
    </row>
    <row r="57617">
      <c r="N57617" s="561" t="n"/>
    </row>
    <row r="57618">
      <c r="N57618" s="561" t="n"/>
    </row>
    <row r="57619">
      <c r="N57619" s="561" t="n"/>
    </row>
    <row r="57620">
      <c r="N57620" s="561" t="n"/>
    </row>
    <row r="57621">
      <c r="N57621" s="561" t="n"/>
    </row>
    <row r="57622">
      <c r="N57622" s="561" t="n"/>
    </row>
    <row r="57623">
      <c r="N57623" s="561" t="n"/>
    </row>
    <row r="57624">
      <c r="N57624" s="561" t="n"/>
    </row>
    <row r="57625">
      <c r="N57625" s="561" t="n"/>
    </row>
    <row r="57626">
      <c r="N57626" s="561" t="n"/>
    </row>
    <row r="57627">
      <c r="N57627" s="561" t="n"/>
    </row>
    <row r="57628">
      <c r="N57628" s="561" t="n"/>
    </row>
    <row r="57629">
      <c r="N57629" s="561" t="n"/>
    </row>
    <row r="57630">
      <c r="N57630" s="561" t="n"/>
    </row>
    <row r="57631">
      <c r="N57631" s="561" t="n"/>
    </row>
    <row r="57632">
      <c r="N57632" s="561" t="n"/>
    </row>
    <row r="57633">
      <c r="N57633" s="561" t="n"/>
    </row>
    <row r="57634">
      <c r="N57634" s="561" t="n"/>
    </row>
    <row r="57635">
      <c r="N57635" s="561" t="n"/>
    </row>
    <row r="57636">
      <c r="N57636" s="561" t="n"/>
    </row>
    <row r="57637">
      <c r="N57637" s="561" t="n"/>
    </row>
    <row r="57638">
      <c r="N57638" s="561" t="n"/>
    </row>
    <row r="57639">
      <c r="N57639" s="561" t="n"/>
    </row>
    <row r="57640">
      <c r="N57640" s="561" t="n"/>
    </row>
    <row r="57641">
      <c r="N57641" s="561" t="n"/>
    </row>
    <row r="57642">
      <c r="N57642" s="561" t="n"/>
    </row>
    <row r="57643">
      <c r="N57643" s="561" t="n"/>
    </row>
    <row r="57644">
      <c r="N57644" s="561" t="n"/>
    </row>
    <row r="57645">
      <c r="N57645" s="561" t="n"/>
    </row>
    <row r="57646">
      <c r="N57646" s="561" t="n"/>
    </row>
    <row r="57647">
      <c r="N57647" s="561" t="n"/>
    </row>
    <row r="57648">
      <c r="N57648" s="561" t="n"/>
    </row>
    <row r="57649">
      <c r="N57649" s="561" t="n"/>
    </row>
    <row r="57650">
      <c r="N57650" s="561" t="n"/>
    </row>
    <row r="57651">
      <c r="N57651" s="561" t="n"/>
    </row>
    <row r="57652">
      <c r="N57652" s="561" t="n"/>
    </row>
    <row r="57653">
      <c r="N57653" s="561" t="n"/>
    </row>
    <row r="57654">
      <c r="N57654" s="561" t="n"/>
    </row>
    <row r="57655">
      <c r="N57655" s="561" t="n"/>
    </row>
    <row r="57656">
      <c r="N57656" s="561" t="n"/>
    </row>
    <row r="57657">
      <c r="N57657" s="561" t="n"/>
    </row>
    <row r="57658">
      <c r="N57658" s="561" t="n"/>
    </row>
    <row r="57659">
      <c r="N57659" s="561" t="n"/>
    </row>
    <row r="57660">
      <c r="N57660" s="561" t="n"/>
    </row>
    <row r="57661">
      <c r="N57661" s="561" t="n"/>
    </row>
    <row r="57662">
      <c r="N57662" s="561" t="n"/>
    </row>
    <row r="57663">
      <c r="N57663" s="561" t="n"/>
    </row>
    <row r="57664">
      <c r="N57664" s="561" t="n"/>
    </row>
    <row r="57665">
      <c r="N57665" s="561" t="n"/>
    </row>
    <row r="57666">
      <c r="N57666" s="561" t="n"/>
    </row>
    <row r="57667">
      <c r="N57667" s="561" t="n"/>
    </row>
    <row r="57668">
      <c r="N57668" s="561" t="n"/>
    </row>
    <row r="57669">
      <c r="N57669" s="561" t="n"/>
    </row>
    <row r="57670">
      <c r="N57670" s="561" t="n"/>
    </row>
    <row r="57671">
      <c r="N57671" s="561" t="n"/>
    </row>
    <row r="57672">
      <c r="N57672" s="561" t="n"/>
    </row>
    <row r="57673">
      <c r="N57673" s="561" t="n"/>
    </row>
    <row r="57674">
      <c r="N57674" s="561" t="n"/>
    </row>
    <row r="57675">
      <c r="N57675" s="561" t="n"/>
    </row>
    <row r="57676">
      <c r="N57676" s="561" t="n"/>
    </row>
    <row r="57677">
      <c r="N57677" s="561" t="n"/>
    </row>
    <row r="57678">
      <c r="N57678" s="561" t="n"/>
    </row>
    <row r="57679">
      <c r="N57679" s="561" t="n"/>
    </row>
    <row r="57680">
      <c r="N57680" s="561" t="n"/>
    </row>
    <row r="57681">
      <c r="N57681" s="561" t="n"/>
    </row>
    <row r="57682">
      <c r="N57682" s="561" t="n"/>
    </row>
    <row r="57683">
      <c r="N57683" s="561" t="n"/>
    </row>
    <row r="57684">
      <c r="N57684" s="561" t="n"/>
    </row>
    <row r="57685">
      <c r="N57685" s="561" t="n"/>
    </row>
    <row r="57686">
      <c r="N57686" s="561" t="n"/>
    </row>
    <row r="57687">
      <c r="N57687" s="561" t="n"/>
    </row>
    <row r="57688">
      <c r="N57688" s="561" t="n"/>
    </row>
    <row r="57689">
      <c r="N57689" s="561" t="n"/>
    </row>
    <row r="57690">
      <c r="N57690" s="561" t="n"/>
    </row>
    <row r="57691">
      <c r="N57691" s="561" t="n"/>
    </row>
    <row r="57692">
      <c r="N57692" s="561" t="n"/>
    </row>
    <row r="57693">
      <c r="N57693" s="561" t="n"/>
    </row>
    <row r="57694">
      <c r="N57694" s="561" t="n"/>
    </row>
    <row r="57695">
      <c r="N57695" s="561" t="n"/>
    </row>
    <row r="57696">
      <c r="N57696" s="561" t="n"/>
    </row>
    <row r="57697">
      <c r="N57697" s="561" t="n"/>
    </row>
    <row r="57698">
      <c r="N57698" s="561" t="n"/>
    </row>
    <row r="57699">
      <c r="N57699" s="561" t="n"/>
    </row>
    <row r="57700">
      <c r="N57700" s="561" t="n"/>
    </row>
    <row r="57701">
      <c r="N57701" s="561" t="n"/>
    </row>
    <row r="57702">
      <c r="N57702" s="561" t="n"/>
    </row>
    <row r="57703">
      <c r="N57703" s="561" t="n"/>
    </row>
    <row r="57704">
      <c r="N57704" s="561" t="n"/>
    </row>
    <row r="57705">
      <c r="N57705" s="561" t="n"/>
    </row>
    <row r="57706">
      <c r="N57706" s="561" t="n"/>
    </row>
    <row r="57707">
      <c r="N57707" s="561" t="n"/>
    </row>
    <row r="57708">
      <c r="N57708" s="561" t="n"/>
    </row>
    <row r="57709">
      <c r="N57709" s="561" t="n"/>
    </row>
    <row r="57710">
      <c r="N57710" s="561" t="n"/>
    </row>
    <row r="57711">
      <c r="N57711" s="561" t="n"/>
    </row>
    <row r="57712">
      <c r="N57712" s="561" t="n"/>
    </row>
    <row r="57713">
      <c r="N57713" s="561" t="n"/>
    </row>
    <row r="57714">
      <c r="N57714" s="561" t="n"/>
    </row>
    <row r="57715">
      <c r="N57715" s="561" t="n"/>
    </row>
    <row r="57716">
      <c r="N57716" s="561" t="n"/>
    </row>
    <row r="57717">
      <c r="N57717" s="561" t="n"/>
    </row>
    <row r="57718">
      <c r="N57718" s="561" t="n"/>
    </row>
    <row r="57719">
      <c r="N57719" s="561" t="n"/>
    </row>
    <row r="57720">
      <c r="N57720" s="561" t="n"/>
    </row>
    <row r="57721">
      <c r="N57721" s="561" t="n"/>
    </row>
    <row r="57722">
      <c r="N57722" s="561" t="n"/>
    </row>
    <row r="57723">
      <c r="N57723" s="561" t="n"/>
    </row>
    <row r="57724">
      <c r="N57724" s="561" t="n"/>
    </row>
    <row r="57725">
      <c r="N57725" s="561" t="n"/>
    </row>
    <row r="57726">
      <c r="N57726" s="561" t="n"/>
    </row>
    <row r="57727">
      <c r="N57727" s="561" t="n"/>
    </row>
    <row r="57728">
      <c r="N57728" s="561" t="n"/>
    </row>
    <row r="57729">
      <c r="N57729" s="561" t="n"/>
    </row>
    <row r="57730">
      <c r="N57730" s="561" t="n"/>
    </row>
    <row r="57731">
      <c r="N57731" s="561" t="n"/>
    </row>
    <row r="57732">
      <c r="N57732" s="561" t="n"/>
    </row>
    <row r="57733">
      <c r="N57733" s="561" t="n"/>
    </row>
    <row r="57734">
      <c r="N57734" s="561" t="n"/>
    </row>
    <row r="57735">
      <c r="N57735" s="561" t="n"/>
    </row>
    <row r="57736">
      <c r="N57736" s="561" t="n"/>
    </row>
    <row r="57737">
      <c r="N57737" s="561" t="n"/>
    </row>
    <row r="57738">
      <c r="N57738" s="561" t="n"/>
    </row>
    <row r="57739">
      <c r="N57739" s="561" t="n"/>
    </row>
    <row r="57740">
      <c r="N57740" s="561" t="n"/>
    </row>
    <row r="57741">
      <c r="N57741" s="561" t="n"/>
    </row>
    <row r="57742">
      <c r="N57742" s="561" t="n"/>
    </row>
    <row r="57743">
      <c r="N57743" s="561" t="n"/>
    </row>
    <row r="57744">
      <c r="N57744" s="561" t="n"/>
    </row>
    <row r="57745">
      <c r="N57745" s="561" t="n"/>
    </row>
    <row r="57746">
      <c r="N57746" s="561" t="n"/>
    </row>
    <row r="57747">
      <c r="N57747" s="561" t="n"/>
    </row>
    <row r="57748">
      <c r="N57748" s="561" t="n"/>
    </row>
    <row r="57749">
      <c r="N57749" s="561" t="n"/>
    </row>
    <row r="57750">
      <c r="N57750" s="561" t="n"/>
    </row>
    <row r="57751">
      <c r="N57751" s="561" t="n"/>
    </row>
    <row r="57752">
      <c r="N57752" s="561" t="n"/>
    </row>
    <row r="57753">
      <c r="N57753" s="561" t="n"/>
    </row>
    <row r="57754">
      <c r="N57754" s="561" t="n"/>
    </row>
    <row r="57755">
      <c r="N57755" s="561" t="n"/>
    </row>
    <row r="57756">
      <c r="N57756" s="561" t="n"/>
    </row>
    <row r="57757">
      <c r="N57757" s="561" t="n"/>
    </row>
    <row r="57758">
      <c r="N57758" s="561" t="n"/>
    </row>
    <row r="57759">
      <c r="N57759" s="561" t="n"/>
    </row>
    <row r="57760">
      <c r="N57760" s="561" t="n"/>
    </row>
    <row r="57761">
      <c r="N57761" s="561" t="n"/>
    </row>
    <row r="57762">
      <c r="N57762" s="561" t="n"/>
    </row>
    <row r="57763">
      <c r="N57763" s="561" t="n"/>
    </row>
    <row r="57764">
      <c r="N57764" s="561" t="n"/>
    </row>
    <row r="57765">
      <c r="N57765" s="561" t="n"/>
    </row>
    <row r="57766">
      <c r="N57766" s="561" t="n"/>
    </row>
    <row r="57767">
      <c r="N57767" s="561" t="n"/>
    </row>
    <row r="57768">
      <c r="N57768" s="561" t="n"/>
    </row>
    <row r="57769">
      <c r="N57769" s="561" t="n"/>
    </row>
    <row r="57770">
      <c r="N57770" s="561" t="n"/>
    </row>
    <row r="57771">
      <c r="N57771" s="561" t="n"/>
    </row>
    <row r="57772">
      <c r="N57772" s="561" t="n"/>
    </row>
    <row r="57773">
      <c r="N57773" s="561" t="n"/>
    </row>
    <row r="57774">
      <c r="N57774" s="561" t="n"/>
    </row>
    <row r="57775">
      <c r="N57775" s="561" t="n"/>
    </row>
    <row r="57776">
      <c r="N57776" s="561" t="n"/>
    </row>
    <row r="57777">
      <c r="N57777" s="561" t="n"/>
    </row>
    <row r="57778">
      <c r="N57778" s="561" t="n"/>
    </row>
    <row r="57779">
      <c r="N57779" s="561" t="n"/>
    </row>
    <row r="57780">
      <c r="N57780" s="561" t="n"/>
    </row>
    <row r="57781">
      <c r="N57781" s="561" t="n"/>
    </row>
    <row r="57782">
      <c r="N57782" s="561" t="n"/>
    </row>
    <row r="57783">
      <c r="N57783" s="561" t="n"/>
    </row>
    <row r="57784">
      <c r="N57784" s="561" t="n"/>
    </row>
    <row r="57785">
      <c r="N57785" s="561" t="n"/>
    </row>
    <row r="57786">
      <c r="N57786" s="561" t="n"/>
    </row>
    <row r="57787">
      <c r="N57787" s="561" t="n"/>
    </row>
    <row r="57788">
      <c r="N57788" s="561" t="n"/>
    </row>
    <row r="57789">
      <c r="N57789" s="561" t="n"/>
    </row>
    <row r="57790">
      <c r="N57790" s="561" t="n"/>
    </row>
    <row r="57791">
      <c r="N57791" s="561" t="n"/>
    </row>
    <row r="57792">
      <c r="N57792" s="561" t="n"/>
    </row>
    <row r="57793">
      <c r="N57793" s="561" t="n"/>
    </row>
    <row r="57794">
      <c r="N57794" s="561" t="n"/>
    </row>
    <row r="57795">
      <c r="N57795" s="561" t="n"/>
    </row>
    <row r="57796">
      <c r="N57796" s="561" t="n"/>
    </row>
    <row r="57797">
      <c r="N57797" s="561" t="n"/>
    </row>
    <row r="57798">
      <c r="N57798" s="561" t="n"/>
    </row>
    <row r="57799">
      <c r="N57799" s="561" t="n"/>
    </row>
    <row r="57800">
      <c r="N57800" s="561" t="n"/>
    </row>
    <row r="57801">
      <c r="N57801" s="561" t="n"/>
    </row>
    <row r="57802">
      <c r="N57802" s="561" t="n"/>
    </row>
    <row r="57803">
      <c r="N57803" s="561" t="n"/>
    </row>
    <row r="57804">
      <c r="N57804" s="561" t="n"/>
    </row>
    <row r="57805">
      <c r="N57805" s="561" t="n"/>
    </row>
    <row r="57806">
      <c r="N57806" s="561" t="n"/>
    </row>
    <row r="57807">
      <c r="N57807" s="561" t="n"/>
    </row>
    <row r="57808">
      <c r="N57808" s="561" t="n"/>
    </row>
    <row r="57809">
      <c r="N57809" s="561" t="n"/>
    </row>
    <row r="57810">
      <c r="N57810" s="561" t="n"/>
    </row>
    <row r="57811">
      <c r="N57811" s="561" t="n"/>
    </row>
    <row r="57812">
      <c r="N57812" s="561" t="n"/>
    </row>
    <row r="57813">
      <c r="N57813" s="561" t="n"/>
    </row>
    <row r="57814">
      <c r="N57814" s="561" t="n"/>
    </row>
    <row r="57815">
      <c r="N57815" s="561" t="n"/>
    </row>
    <row r="57816">
      <c r="N57816" s="561" t="n"/>
    </row>
    <row r="57817">
      <c r="N57817" s="561" t="n"/>
    </row>
    <row r="57818">
      <c r="N57818" s="561" t="n"/>
    </row>
    <row r="57819">
      <c r="N57819" s="561" t="n"/>
    </row>
    <row r="57820">
      <c r="N57820" s="561" t="n"/>
    </row>
    <row r="57821">
      <c r="N57821" s="561" t="n"/>
    </row>
    <row r="57822">
      <c r="N57822" s="561" t="n"/>
    </row>
    <row r="57823">
      <c r="N57823" s="561" t="n"/>
    </row>
    <row r="57824">
      <c r="N57824" s="561" t="n"/>
    </row>
    <row r="57825">
      <c r="N57825" s="561" t="n"/>
    </row>
    <row r="57826">
      <c r="N57826" s="561" t="n"/>
    </row>
    <row r="57827">
      <c r="N57827" s="561" t="n"/>
    </row>
    <row r="57828">
      <c r="N57828" s="561" t="n"/>
    </row>
    <row r="57829">
      <c r="N57829" s="561" t="n"/>
    </row>
    <row r="57830">
      <c r="N57830" s="561" t="n"/>
    </row>
    <row r="57831">
      <c r="N57831" s="561" t="n"/>
    </row>
    <row r="57832">
      <c r="N57832" s="561" t="n"/>
    </row>
    <row r="57833">
      <c r="N57833" s="561" t="n"/>
    </row>
    <row r="57834">
      <c r="N57834" s="561" t="n"/>
    </row>
    <row r="57835">
      <c r="N57835" s="561" t="n"/>
    </row>
    <row r="57836">
      <c r="N57836" s="561" t="n"/>
    </row>
    <row r="57837">
      <c r="N57837" s="561" t="n"/>
    </row>
    <row r="57838">
      <c r="N57838" s="561" t="n"/>
    </row>
    <row r="57839">
      <c r="N57839" s="561" t="n"/>
    </row>
    <row r="57840">
      <c r="N57840" s="561" t="n"/>
    </row>
    <row r="57841">
      <c r="N57841" s="561" t="n"/>
    </row>
    <row r="57842">
      <c r="N57842" s="561" t="n"/>
    </row>
    <row r="57843">
      <c r="N57843" s="561" t="n"/>
    </row>
    <row r="57844">
      <c r="N57844" s="561" t="n"/>
    </row>
    <row r="57845">
      <c r="N57845" s="561" t="n"/>
    </row>
    <row r="57846">
      <c r="N57846" s="561" t="n"/>
    </row>
    <row r="57847">
      <c r="N57847" s="561" t="n"/>
    </row>
    <row r="57848">
      <c r="N57848" s="561" t="n"/>
    </row>
    <row r="57849">
      <c r="N57849" s="561" t="n"/>
    </row>
    <row r="57850">
      <c r="N57850" s="561" t="n"/>
    </row>
    <row r="57851">
      <c r="N57851" s="561" t="n"/>
    </row>
    <row r="57852">
      <c r="N57852" s="561" t="n"/>
    </row>
    <row r="57853">
      <c r="N57853" s="561" t="n"/>
    </row>
    <row r="57854">
      <c r="N57854" s="561" t="n"/>
    </row>
    <row r="57855">
      <c r="N57855" s="561" t="n"/>
    </row>
    <row r="57856">
      <c r="N57856" s="561" t="n"/>
    </row>
    <row r="57857">
      <c r="N57857" s="561" t="n"/>
    </row>
    <row r="57858">
      <c r="N57858" s="561" t="n"/>
    </row>
    <row r="57859">
      <c r="N57859" s="561" t="n"/>
    </row>
    <row r="57860">
      <c r="N57860" s="561" t="n"/>
    </row>
    <row r="57861">
      <c r="N57861" s="561" t="n"/>
    </row>
    <row r="57862">
      <c r="N57862" s="561" t="n"/>
    </row>
    <row r="57863">
      <c r="N57863" s="561" t="n"/>
    </row>
    <row r="57864">
      <c r="N57864" s="561" t="n"/>
    </row>
    <row r="57865">
      <c r="N57865" s="561" t="n"/>
    </row>
    <row r="57866">
      <c r="N57866" s="561" t="n"/>
    </row>
    <row r="57867">
      <c r="N57867" s="561" t="n"/>
    </row>
    <row r="57868">
      <c r="N57868" s="561" t="n"/>
    </row>
    <row r="57869">
      <c r="N57869" s="561" t="n"/>
    </row>
    <row r="57870">
      <c r="N57870" s="561" t="n"/>
    </row>
    <row r="57871">
      <c r="N57871" s="561" t="n"/>
    </row>
    <row r="57872">
      <c r="N57872" s="561" t="n"/>
    </row>
    <row r="57873">
      <c r="N57873" s="561" t="n"/>
    </row>
    <row r="57874">
      <c r="N57874" s="561" t="n"/>
    </row>
    <row r="57875">
      <c r="N57875" s="561" t="n"/>
    </row>
    <row r="57876">
      <c r="N57876" s="561" t="n"/>
    </row>
    <row r="57877">
      <c r="N57877" s="561" t="n"/>
    </row>
    <row r="57878">
      <c r="N57878" s="561" t="n"/>
    </row>
    <row r="57879">
      <c r="N57879" s="561" t="n"/>
    </row>
    <row r="57880">
      <c r="N57880" s="561" t="n"/>
    </row>
    <row r="57881">
      <c r="N57881" s="561" t="n"/>
    </row>
    <row r="57882">
      <c r="N57882" s="561" t="n"/>
    </row>
    <row r="57883">
      <c r="N57883" s="561" t="n"/>
    </row>
    <row r="57884">
      <c r="N57884" s="561" t="n"/>
    </row>
    <row r="57885">
      <c r="N57885" s="561" t="n"/>
    </row>
    <row r="57886">
      <c r="N57886" s="561" t="n"/>
    </row>
    <row r="57887">
      <c r="N57887" s="561" t="n"/>
    </row>
    <row r="57888">
      <c r="N57888" s="561" t="n"/>
    </row>
    <row r="57889">
      <c r="N57889" s="561" t="n"/>
    </row>
    <row r="57890">
      <c r="N57890" s="561" t="n"/>
    </row>
    <row r="57891">
      <c r="N57891" s="561" t="n"/>
    </row>
    <row r="57892">
      <c r="N57892" s="561" t="n"/>
    </row>
    <row r="57893">
      <c r="N57893" s="561" t="n"/>
    </row>
    <row r="57894">
      <c r="N57894" s="561" t="n"/>
    </row>
    <row r="57895">
      <c r="N57895" s="561" t="n"/>
    </row>
    <row r="57896">
      <c r="N57896" s="561" t="n"/>
    </row>
    <row r="57897">
      <c r="N57897" s="561" t="n"/>
    </row>
    <row r="57898">
      <c r="N57898" s="561" t="n"/>
    </row>
    <row r="57899">
      <c r="N57899" s="561" t="n"/>
    </row>
    <row r="57900">
      <c r="N57900" s="561" t="n"/>
    </row>
    <row r="57901">
      <c r="N57901" s="561" t="n"/>
    </row>
    <row r="57902">
      <c r="N57902" s="561" t="n"/>
    </row>
    <row r="57903">
      <c r="N57903" s="561" t="n"/>
    </row>
    <row r="57904">
      <c r="N57904" s="561" t="n"/>
    </row>
    <row r="57905">
      <c r="N57905" s="561" t="n"/>
    </row>
    <row r="57906">
      <c r="N57906" s="561" t="n"/>
    </row>
    <row r="57907">
      <c r="N57907" s="561" t="n"/>
    </row>
    <row r="57908">
      <c r="N57908" s="561" t="n"/>
    </row>
    <row r="57909">
      <c r="N57909" s="561" t="n"/>
    </row>
    <row r="57910">
      <c r="N57910" s="561" t="n"/>
    </row>
    <row r="57911">
      <c r="N57911" s="561" t="n"/>
    </row>
    <row r="57912">
      <c r="N57912" s="561" t="n"/>
    </row>
    <row r="57913">
      <c r="N57913" s="561" t="n"/>
    </row>
    <row r="57914">
      <c r="N57914" s="561" t="n"/>
    </row>
    <row r="57915">
      <c r="N57915" s="561" t="n"/>
    </row>
    <row r="57916">
      <c r="N57916" s="561" t="n"/>
    </row>
    <row r="57917">
      <c r="N57917" s="561" t="n"/>
    </row>
    <row r="57918">
      <c r="N57918" s="561" t="n"/>
    </row>
    <row r="57919">
      <c r="N57919" s="561" t="n"/>
    </row>
    <row r="57920">
      <c r="N57920" s="561" t="n"/>
    </row>
    <row r="57921">
      <c r="N57921" s="561" t="n"/>
    </row>
    <row r="57922">
      <c r="N57922" s="561" t="n"/>
    </row>
    <row r="57923">
      <c r="N57923" s="561" t="n"/>
    </row>
    <row r="57924">
      <c r="N57924" s="561" t="n"/>
    </row>
    <row r="57925">
      <c r="N57925" s="561" t="n"/>
    </row>
    <row r="57926">
      <c r="N57926" s="561" t="n"/>
    </row>
    <row r="57927">
      <c r="N57927" s="561" t="n"/>
    </row>
    <row r="57928">
      <c r="N57928" s="561" t="n"/>
    </row>
    <row r="57929">
      <c r="N57929" s="561" t="n"/>
    </row>
    <row r="57930">
      <c r="N57930" s="561" t="n"/>
    </row>
    <row r="57931">
      <c r="N57931" s="561" t="n"/>
    </row>
    <row r="57932">
      <c r="N57932" s="561" t="n"/>
    </row>
    <row r="57933">
      <c r="N57933" s="561" t="n"/>
    </row>
    <row r="57934">
      <c r="N57934" s="561" t="n"/>
    </row>
    <row r="57935">
      <c r="N57935" s="561" t="n"/>
    </row>
    <row r="57936">
      <c r="N57936" s="561" t="n"/>
    </row>
    <row r="57937">
      <c r="N57937" s="561" t="n"/>
    </row>
    <row r="57938">
      <c r="N57938" s="561" t="n"/>
    </row>
    <row r="57939">
      <c r="N57939" s="561" t="n"/>
    </row>
    <row r="57940">
      <c r="N57940" s="561" t="n"/>
    </row>
    <row r="57941">
      <c r="N57941" s="561" t="n"/>
    </row>
    <row r="57942">
      <c r="N57942" s="561" t="n"/>
    </row>
    <row r="57943">
      <c r="N57943" s="561" t="n"/>
    </row>
    <row r="57944">
      <c r="N57944" s="561" t="n"/>
    </row>
    <row r="57945">
      <c r="N57945" s="561" t="n"/>
    </row>
    <row r="57946">
      <c r="N57946" s="561" t="n"/>
    </row>
    <row r="57947">
      <c r="N57947" s="561" t="n"/>
    </row>
    <row r="57948">
      <c r="N57948" s="561" t="n"/>
    </row>
    <row r="57949">
      <c r="N57949" s="561" t="n"/>
    </row>
    <row r="57950">
      <c r="N57950" s="561" t="n"/>
    </row>
    <row r="57951">
      <c r="N57951" s="561" t="n"/>
    </row>
    <row r="57952">
      <c r="N57952" s="561" t="n"/>
    </row>
    <row r="57953">
      <c r="N57953" s="561" t="n"/>
    </row>
    <row r="57954">
      <c r="N57954" s="561" t="n"/>
    </row>
    <row r="57955">
      <c r="N57955" s="561" t="n"/>
    </row>
    <row r="57956">
      <c r="N57956" s="561" t="n"/>
    </row>
    <row r="57957">
      <c r="N57957" s="561" t="n"/>
    </row>
    <row r="57958">
      <c r="N57958" s="561" t="n"/>
    </row>
    <row r="57959">
      <c r="N57959" s="561" t="n"/>
    </row>
    <row r="57960">
      <c r="N57960" s="561" t="n"/>
    </row>
    <row r="57961">
      <c r="N57961" s="561" t="n"/>
    </row>
    <row r="57962">
      <c r="N57962" s="561" t="n"/>
    </row>
    <row r="57963">
      <c r="N57963" s="561" t="n"/>
    </row>
    <row r="57964">
      <c r="N57964" s="561" t="n"/>
    </row>
    <row r="57965">
      <c r="N57965" s="561" t="n"/>
    </row>
    <row r="57966">
      <c r="N57966" s="561" t="n"/>
    </row>
    <row r="57967">
      <c r="N57967" s="561" t="n"/>
    </row>
    <row r="57968">
      <c r="N57968" s="561" t="n"/>
    </row>
    <row r="57969">
      <c r="N57969" s="561" t="n"/>
    </row>
    <row r="57970">
      <c r="N57970" s="561" t="n"/>
    </row>
    <row r="57971">
      <c r="N57971" s="561" t="n"/>
    </row>
    <row r="57972">
      <c r="N57972" s="561" t="n"/>
    </row>
    <row r="57973">
      <c r="N57973" s="561" t="n"/>
    </row>
    <row r="57974">
      <c r="N57974" s="561" t="n"/>
    </row>
    <row r="57975">
      <c r="N57975" s="561" t="n"/>
    </row>
    <row r="57976">
      <c r="N57976" s="561" t="n"/>
    </row>
    <row r="57977">
      <c r="N57977" s="561" t="n"/>
    </row>
    <row r="57978">
      <c r="N57978" s="561" t="n"/>
    </row>
    <row r="57979">
      <c r="N57979" s="561" t="n"/>
    </row>
    <row r="57980">
      <c r="N57980" s="561" t="n"/>
    </row>
    <row r="57981">
      <c r="N57981" s="561" t="n"/>
    </row>
    <row r="57982">
      <c r="N57982" s="561" t="n"/>
    </row>
    <row r="57983">
      <c r="N57983" s="561" t="n"/>
    </row>
    <row r="57984">
      <c r="N57984" s="561" t="n"/>
    </row>
    <row r="57985">
      <c r="N57985" s="561" t="n"/>
    </row>
    <row r="57986">
      <c r="N57986" s="561" t="n"/>
    </row>
    <row r="57987">
      <c r="N57987" s="561" t="n"/>
    </row>
    <row r="57988">
      <c r="N57988" s="561" t="n"/>
    </row>
    <row r="57989">
      <c r="N57989" s="561" t="n"/>
    </row>
    <row r="57990">
      <c r="N57990" s="561" t="n"/>
    </row>
    <row r="57991">
      <c r="N57991" s="561" t="n"/>
    </row>
    <row r="57992">
      <c r="N57992" s="561" t="n"/>
    </row>
    <row r="57993">
      <c r="N57993" s="561" t="n"/>
    </row>
    <row r="57994">
      <c r="N57994" s="561" t="n"/>
    </row>
    <row r="57995">
      <c r="N57995" s="561" t="n"/>
    </row>
    <row r="57996">
      <c r="N57996" s="561" t="n"/>
    </row>
    <row r="57997">
      <c r="N57997" s="561" t="n"/>
    </row>
    <row r="57998">
      <c r="N57998" s="561" t="n"/>
    </row>
    <row r="57999">
      <c r="N57999" s="561" t="n"/>
    </row>
    <row r="58000">
      <c r="N58000" s="561" t="n"/>
    </row>
    <row r="58001">
      <c r="N58001" s="561" t="n"/>
    </row>
    <row r="58002">
      <c r="N58002" s="561" t="n"/>
    </row>
    <row r="58003">
      <c r="N58003" s="561" t="n"/>
    </row>
    <row r="58004">
      <c r="N58004" s="561" t="n"/>
    </row>
    <row r="58005">
      <c r="N58005" s="561" t="n"/>
    </row>
    <row r="58006">
      <c r="N58006" s="561" t="n"/>
    </row>
    <row r="58007">
      <c r="N58007" s="561" t="n"/>
    </row>
    <row r="58008">
      <c r="N58008" s="561" t="n"/>
    </row>
    <row r="58009">
      <c r="N58009" s="561" t="n"/>
    </row>
    <row r="58010">
      <c r="N58010" s="561" t="n"/>
    </row>
    <row r="58011">
      <c r="N58011" s="561" t="n"/>
    </row>
    <row r="58012">
      <c r="N58012" s="561" t="n"/>
    </row>
    <row r="58013">
      <c r="N58013" s="561" t="n"/>
    </row>
    <row r="58014">
      <c r="N58014" s="561" t="n"/>
    </row>
    <row r="58015">
      <c r="N58015" s="561" t="n"/>
    </row>
    <row r="58016">
      <c r="N58016" s="561" t="n"/>
    </row>
    <row r="58017">
      <c r="N58017" s="561" t="n"/>
    </row>
    <row r="58018">
      <c r="N58018" s="561" t="n"/>
    </row>
    <row r="58019">
      <c r="N58019" s="561" t="n"/>
    </row>
    <row r="58020">
      <c r="N58020" s="561" t="n"/>
    </row>
    <row r="58021">
      <c r="N58021" s="561" t="n"/>
    </row>
    <row r="58022">
      <c r="N58022" s="561" t="n"/>
    </row>
    <row r="58023">
      <c r="N58023" s="561" t="n"/>
    </row>
    <row r="58024">
      <c r="N58024" s="561" t="n"/>
    </row>
    <row r="58025">
      <c r="N58025" s="561" t="n"/>
    </row>
    <row r="58026">
      <c r="N58026" s="561" t="n"/>
    </row>
    <row r="58027">
      <c r="N58027" s="561" t="n"/>
    </row>
    <row r="58028">
      <c r="N58028" s="561" t="n"/>
    </row>
    <row r="58029">
      <c r="N58029" s="561" t="n"/>
    </row>
    <row r="58030">
      <c r="N58030" s="561" t="n"/>
    </row>
    <row r="58031">
      <c r="N58031" s="561" t="n"/>
    </row>
    <row r="58032">
      <c r="N58032" s="561" t="n"/>
    </row>
    <row r="58033">
      <c r="N58033" s="561" t="n"/>
    </row>
    <row r="58034">
      <c r="N58034" s="561" t="n"/>
    </row>
    <row r="58035">
      <c r="N58035" s="561" t="n"/>
    </row>
    <row r="58036">
      <c r="N58036" s="561" t="n"/>
    </row>
    <row r="58037">
      <c r="N58037" s="561" t="n"/>
    </row>
    <row r="58038">
      <c r="N58038" s="561" t="n"/>
    </row>
    <row r="58039">
      <c r="N58039" s="561" t="n"/>
    </row>
    <row r="58040">
      <c r="N58040" s="561" t="n"/>
    </row>
    <row r="58041">
      <c r="N58041" s="561" t="n"/>
    </row>
    <row r="58042">
      <c r="N58042" s="561" t="n"/>
    </row>
    <row r="58043">
      <c r="N58043" s="561" t="n"/>
    </row>
    <row r="58044">
      <c r="N58044" s="561" t="n"/>
    </row>
    <row r="58045">
      <c r="N58045" s="561" t="n"/>
    </row>
    <row r="58046">
      <c r="N58046" s="561" t="n"/>
    </row>
    <row r="58047">
      <c r="N58047" s="561" t="n"/>
    </row>
    <row r="58048">
      <c r="N58048" s="561" t="n"/>
    </row>
    <row r="58049">
      <c r="N58049" s="561" t="n"/>
    </row>
    <row r="58050">
      <c r="N58050" s="561" t="n"/>
    </row>
    <row r="58051">
      <c r="N58051" s="561" t="n"/>
    </row>
    <row r="58052">
      <c r="N58052" s="561" t="n"/>
    </row>
    <row r="58053">
      <c r="N58053" s="561" t="n"/>
    </row>
    <row r="58054">
      <c r="N58054" s="561" t="n"/>
    </row>
    <row r="58055">
      <c r="N58055" s="561" t="n"/>
    </row>
    <row r="58056">
      <c r="N58056" s="561" t="n"/>
    </row>
    <row r="58057">
      <c r="N58057" s="561" t="n"/>
    </row>
    <row r="58058">
      <c r="N58058" s="561" t="n"/>
    </row>
    <row r="58059">
      <c r="N58059" s="561" t="n"/>
    </row>
    <row r="58060">
      <c r="N58060" s="561" t="n"/>
    </row>
    <row r="58061">
      <c r="N58061" s="561" t="n"/>
    </row>
    <row r="58062">
      <c r="N58062" s="561" t="n"/>
    </row>
    <row r="58063">
      <c r="N58063" s="561" t="n"/>
    </row>
    <row r="58064">
      <c r="N58064" s="561" t="n"/>
    </row>
    <row r="58065">
      <c r="N58065" s="561" t="n"/>
    </row>
    <row r="58066">
      <c r="N58066" s="561" t="n"/>
    </row>
    <row r="58067">
      <c r="N58067" s="561" t="n"/>
    </row>
    <row r="58068">
      <c r="N58068" s="561" t="n"/>
    </row>
    <row r="58069">
      <c r="N58069" s="561" t="n"/>
    </row>
    <row r="58070">
      <c r="N58070" s="561" t="n"/>
    </row>
    <row r="58071">
      <c r="N58071" s="561" t="n"/>
    </row>
    <row r="58072">
      <c r="N58072" s="561" t="n"/>
    </row>
    <row r="58073">
      <c r="N58073" s="561" t="n"/>
    </row>
    <row r="58074">
      <c r="N58074" s="561" t="n"/>
    </row>
    <row r="58075">
      <c r="N58075" s="561" t="n"/>
    </row>
    <row r="58076">
      <c r="N58076" s="561" t="n"/>
    </row>
    <row r="58077">
      <c r="N58077" s="561" t="n"/>
    </row>
    <row r="58078">
      <c r="N58078" s="561" t="n"/>
    </row>
    <row r="58079">
      <c r="N58079" s="561" t="n"/>
    </row>
    <row r="58080">
      <c r="N58080" s="561" t="n"/>
    </row>
    <row r="58081">
      <c r="N58081" s="561" t="n"/>
    </row>
    <row r="58082">
      <c r="N58082" s="561" t="n"/>
    </row>
    <row r="58083">
      <c r="N58083" s="561" t="n"/>
    </row>
    <row r="58084">
      <c r="N58084" s="561" t="n"/>
    </row>
    <row r="58085">
      <c r="N58085" s="561" t="n"/>
    </row>
    <row r="58086">
      <c r="N58086" s="561" t="n"/>
    </row>
    <row r="58087">
      <c r="N58087" s="561" t="n"/>
    </row>
    <row r="58088">
      <c r="N58088" s="561" t="n"/>
    </row>
    <row r="58089">
      <c r="N58089" s="561" t="n"/>
    </row>
    <row r="58090">
      <c r="N58090" s="561" t="n"/>
    </row>
    <row r="58091">
      <c r="N58091" s="561" t="n"/>
    </row>
    <row r="58092">
      <c r="N58092" s="561" t="n"/>
    </row>
    <row r="58093">
      <c r="N58093" s="561" t="n"/>
    </row>
    <row r="58094">
      <c r="N58094" s="561" t="n"/>
    </row>
    <row r="58095">
      <c r="N58095" s="561" t="n"/>
    </row>
    <row r="58096">
      <c r="N58096" s="561" t="n"/>
    </row>
    <row r="58097">
      <c r="N58097" s="561" t="n"/>
    </row>
    <row r="58098">
      <c r="N58098" s="561" t="n"/>
    </row>
    <row r="58099">
      <c r="N58099" s="561" t="n"/>
    </row>
    <row r="58100">
      <c r="N58100" s="561" t="n"/>
    </row>
    <row r="58101">
      <c r="N58101" s="561" t="n"/>
    </row>
    <row r="58102">
      <c r="N58102" s="561" t="n"/>
    </row>
    <row r="58103">
      <c r="N58103" s="561" t="n"/>
    </row>
    <row r="58104">
      <c r="N58104" s="561" t="n"/>
    </row>
    <row r="58105">
      <c r="N58105" s="561" t="n"/>
    </row>
    <row r="58106">
      <c r="N58106" s="561" t="n"/>
    </row>
    <row r="58107">
      <c r="N58107" s="561" t="n"/>
    </row>
    <row r="58108">
      <c r="N58108" s="561" t="n"/>
    </row>
    <row r="58109">
      <c r="N58109" s="561" t="n"/>
    </row>
    <row r="58110">
      <c r="N58110" s="561" t="n"/>
    </row>
    <row r="58111">
      <c r="N58111" s="561" t="n"/>
    </row>
    <row r="58112">
      <c r="N58112" s="561" t="n"/>
    </row>
    <row r="58113">
      <c r="N58113" s="561" t="n"/>
    </row>
    <row r="58114">
      <c r="N58114" s="561" t="n"/>
    </row>
    <row r="58115">
      <c r="N58115" s="561" t="n"/>
    </row>
    <row r="58116">
      <c r="N58116" s="561" t="n"/>
    </row>
    <row r="58117">
      <c r="N58117" s="561" t="n"/>
    </row>
    <row r="58118">
      <c r="N58118" s="561" t="n"/>
    </row>
    <row r="58119">
      <c r="N58119" s="561" t="n"/>
    </row>
    <row r="58120">
      <c r="N58120" s="561" t="n"/>
    </row>
    <row r="58121">
      <c r="N58121" s="561" t="n"/>
    </row>
    <row r="58122">
      <c r="N58122" s="561" t="n"/>
    </row>
    <row r="58123">
      <c r="N58123" s="561" t="n"/>
    </row>
    <row r="58124">
      <c r="N58124" s="561" t="n"/>
    </row>
    <row r="58125">
      <c r="N58125" s="561" t="n"/>
    </row>
    <row r="58126">
      <c r="N58126" s="561" t="n"/>
    </row>
    <row r="58127">
      <c r="N58127" s="561" t="n"/>
    </row>
    <row r="58128">
      <c r="N58128" s="561" t="n"/>
    </row>
    <row r="58129">
      <c r="N58129" s="561" t="n"/>
    </row>
    <row r="58130">
      <c r="N58130" s="561" t="n"/>
    </row>
    <row r="58131">
      <c r="N58131" s="561" t="n"/>
    </row>
    <row r="58132">
      <c r="N58132" s="561" t="n"/>
    </row>
    <row r="58133">
      <c r="N58133" s="561" t="n"/>
    </row>
    <row r="58134">
      <c r="N58134" s="561" t="n"/>
    </row>
    <row r="58135">
      <c r="N58135" s="561" t="n"/>
    </row>
    <row r="58136">
      <c r="N58136" s="561" t="n"/>
    </row>
    <row r="58137">
      <c r="N58137" s="561" t="n"/>
    </row>
    <row r="58138">
      <c r="N58138" s="561" t="n"/>
    </row>
    <row r="58139">
      <c r="N58139" s="561" t="n"/>
    </row>
    <row r="58140">
      <c r="N58140" s="561" t="n"/>
    </row>
    <row r="58141">
      <c r="N58141" s="561" t="n"/>
    </row>
    <row r="58142">
      <c r="N58142" s="561" t="n"/>
    </row>
    <row r="58143">
      <c r="N58143" s="561" t="n"/>
    </row>
    <row r="58144">
      <c r="N58144" s="561" t="n"/>
    </row>
    <row r="58145">
      <c r="N58145" s="561" t="n"/>
    </row>
    <row r="58146">
      <c r="N58146" s="561" t="n"/>
    </row>
    <row r="58147">
      <c r="N58147" s="561" t="n"/>
    </row>
    <row r="58148">
      <c r="N58148" s="561" t="n"/>
    </row>
    <row r="58149">
      <c r="N58149" s="561" t="n"/>
    </row>
    <row r="58150">
      <c r="N58150" s="561" t="n"/>
    </row>
    <row r="58151">
      <c r="N58151" s="561" t="n"/>
    </row>
    <row r="58152">
      <c r="N58152" s="561" t="n"/>
    </row>
    <row r="58153">
      <c r="N58153" s="561" t="n"/>
    </row>
    <row r="58154">
      <c r="N58154" s="561" t="n"/>
    </row>
    <row r="58155">
      <c r="N58155" s="561" t="n"/>
    </row>
    <row r="58156">
      <c r="N58156" s="561" t="n"/>
    </row>
    <row r="58157">
      <c r="N58157" s="561" t="n"/>
    </row>
    <row r="58158">
      <c r="N58158" s="561" t="n"/>
    </row>
    <row r="58159">
      <c r="N58159" s="561" t="n"/>
    </row>
    <row r="58160">
      <c r="N58160" s="561" t="n"/>
    </row>
    <row r="58161">
      <c r="N58161" s="561" t="n"/>
    </row>
    <row r="58162">
      <c r="N58162" s="561" t="n"/>
    </row>
    <row r="58163">
      <c r="N58163" s="561" t="n"/>
    </row>
    <row r="58164">
      <c r="N58164" s="561" t="n"/>
    </row>
    <row r="58165">
      <c r="N58165" s="561" t="n"/>
    </row>
    <row r="58166">
      <c r="N58166" s="561" t="n"/>
    </row>
    <row r="58167">
      <c r="N58167" s="561" t="n"/>
    </row>
    <row r="58168">
      <c r="N58168" s="561" t="n"/>
    </row>
    <row r="58169">
      <c r="N58169" s="561" t="n"/>
    </row>
    <row r="58170">
      <c r="N58170" s="561" t="n"/>
    </row>
    <row r="58171">
      <c r="N58171" s="561" t="n"/>
    </row>
    <row r="58172">
      <c r="N58172" s="561" t="n"/>
    </row>
    <row r="58173">
      <c r="N58173" s="561" t="n"/>
    </row>
    <row r="58174">
      <c r="N58174" s="561" t="n"/>
    </row>
    <row r="58175">
      <c r="N58175" s="561" t="n"/>
    </row>
    <row r="58176">
      <c r="N58176" s="561" t="n"/>
    </row>
    <row r="58177">
      <c r="N58177" s="561" t="n"/>
    </row>
    <row r="58178">
      <c r="N58178" s="561" t="n"/>
    </row>
    <row r="58179">
      <c r="N58179" s="561" t="n"/>
    </row>
    <row r="58180">
      <c r="N58180" s="561" t="n"/>
    </row>
    <row r="58181">
      <c r="N58181" s="561" t="n"/>
    </row>
    <row r="58182">
      <c r="N58182" s="561" t="n"/>
    </row>
    <row r="58183">
      <c r="N58183" s="561" t="n"/>
    </row>
    <row r="58184">
      <c r="N58184" s="561" t="n"/>
    </row>
    <row r="58185">
      <c r="N58185" s="561" t="n"/>
    </row>
    <row r="58186">
      <c r="N58186" s="561" t="n"/>
    </row>
    <row r="58187">
      <c r="N58187" s="561" t="n"/>
    </row>
    <row r="58188">
      <c r="N58188" s="561" t="n"/>
    </row>
    <row r="58189">
      <c r="N58189" s="561" t="n"/>
    </row>
    <row r="58190">
      <c r="N58190" s="561" t="n"/>
    </row>
    <row r="58191">
      <c r="N58191" s="561" t="n"/>
    </row>
    <row r="58192">
      <c r="N58192" s="561" t="n"/>
    </row>
    <row r="58193">
      <c r="N58193" s="561" t="n"/>
    </row>
    <row r="58194">
      <c r="N58194" s="561" t="n"/>
    </row>
    <row r="58195">
      <c r="N58195" s="561" t="n"/>
    </row>
    <row r="58196">
      <c r="N58196" s="561" t="n"/>
    </row>
    <row r="58197">
      <c r="N58197" s="561" t="n"/>
    </row>
    <row r="58198">
      <c r="N58198" s="561" t="n"/>
    </row>
    <row r="58199">
      <c r="N58199" s="561" t="n"/>
    </row>
    <row r="58200">
      <c r="N58200" s="561" t="n"/>
    </row>
    <row r="58201">
      <c r="N58201" s="561" t="n"/>
    </row>
    <row r="58202">
      <c r="N58202" s="561" t="n"/>
    </row>
    <row r="58203">
      <c r="N58203" s="561" t="n"/>
    </row>
    <row r="58204">
      <c r="N58204" s="561" t="n"/>
    </row>
    <row r="58205">
      <c r="N58205" s="561" t="n"/>
    </row>
    <row r="58206">
      <c r="N58206" s="561" t="n"/>
    </row>
    <row r="58207">
      <c r="N58207" s="561" t="n"/>
    </row>
    <row r="58208">
      <c r="N58208" s="561" t="n"/>
    </row>
    <row r="58209">
      <c r="N58209" s="561" t="n"/>
    </row>
    <row r="58210">
      <c r="N58210" s="561" t="n"/>
    </row>
    <row r="58211">
      <c r="N58211" s="561" t="n"/>
    </row>
    <row r="58212">
      <c r="N58212" s="561" t="n"/>
    </row>
    <row r="58213">
      <c r="N58213" s="561" t="n"/>
    </row>
    <row r="58214">
      <c r="N58214" s="561" t="n"/>
    </row>
    <row r="58215">
      <c r="N58215" s="561" t="n"/>
    </row>
    <row r="58216">
      <c r="N58216" s="561" t="n"/>
    </row>
    <row r="58217">
      <c r="N58217" s="561" t="n"/>
    </row>
    <row r="58218">
      <c r="N58218" s="561" t="n"/>
    </row>
    <row r="58219">
      <c r="N58219" s="561" t="n"/>
    </row>
    <row r="58220">
      <c r="N58220" s="561" t="n"/>
    </row>
    <row r="58221">
      <c r="N58221" s="561" t="n"/>
    </row>
    <row r="58222">
      <c r="N58222" s="561" t="n"/>
    </row>
    <row r="58223">
      <c r="N58223" s="561" t="n"/>
    </row>
    <row r="58224">
      <c r="N58224" s="561" t="n"/>
    </row>
    <row r="58225">
      <c r="N58225" s="561" t="n"/>
    </row>
    <row r="58226">
      <c r="N58226" s="561" t="n"/>
    </row>
    <row r="58227">
      <c r="N58227" s="561" t="n"/>
    </row>
    <row r="58228">
      <c r="N58228" s="561" t="n"/>
    </row>
    <row r="58229">
      <c r="N58229" s="561" t="n"/>
    </row>
    <row r="58230">
      <c r="N58230" s="561" t="n"/>
    </row>
    <row r="58231">
      <c r="N58231" s="561" t="n"/>
    </row>
    <row r="58232">
      <c r="N58232" s="561" t="n"/>
    </row>
    <row r="58233">
      <c r="N58233" s="561" t="n"/>
    </row>
    <row r="58234">
      <c r="N58234" s="561" t="n"/>
    </row>
    <row r="58235">
      <c r="N58235" s="561" t="n"/>
    </row>
    <row r="58236">
      <c r="N58236" s="561" t="n"/>
    </row>
    <row r="58237">
      <c r="N58237" s="561" t="n"/>
    </row>
    <row r="58238">
      <c r="N58238" s="561" t="n"/>
    </row>
    <row r="58239">
      <c r="N58239" s="561" t="n"/>
    </row>
    <row r="58240">
      <c r="N58240" s="561" t="n"/>
    </row>
    <row r="58241">
      <c r="N58241" s="561" t="n"/>
    </row>
    <row r="58242">
      <c r="N58242" s="561" t="n"/>
    </row>
    <row r="58243">
      <c r="N58243" s="561" t="n"/>
    </row>
    <row r="58244">
      <c r="N58244" s="561" t="n"/>
    </row>
    <row r="58245">
      <c r="N58245" s="561" t="n"/>
    </row>
    <row r="58246">
      <c r="N58246" s="561" t="n"/>
    </row>
    <row r="58247">
      <c r="N58247" s="561" t="n"/>
    </row>
    <row r="58248">
      <c r="N58248" s="561" t="n"/>
    </row>
    <row r="58249">
      <c r="N58249" s="561" t="n"/>
    </row>
    <row r="58250">
      <c r="N58250" s="561" t="n"/>
    </row>
    <row r="58251">
      <c r="N58251" s="561" t="n"/>
    </row>
    <row r="58252">
      <c r="N58252" s="561" t="n"/>
    </row>
    <row r="58253">
      <c r="N58253" s="561" t="n"/>
    </row>
    <row r="58254">
      <c r="N58254" s="561" t="n"/>
    </row>
    <row r="58255">
      <c r="N58255" s="561" t="n"/>
    </row>
    <row r="58256">
      <c r="N58256" s="561" t="n"/>
    </row>
    <row r="58257">
      <c r="N58257" s="561" t="n"/>
    </row>
    <row r="58258">
      <c r="N58258" s="561" t="n"/>
    </row>
    <row r="58259">
      <c r="N58259" s="561" t="n"/>
    </row>
    <row r="58260">
      <c r="N58260" s="561" t="n"/>
    </row>
    <row r="58261">
      <c r="N58261" s="561" t="n"/>
    </row>
    <row r="58262">
      <c r="N58262" s="561" t="n"/>
    </row>
    <row r="58263">
      <c r="N58263" s="561" t="n"/>
    </row>
    <row r="58264">
      <c r="N58264" s="561" t="n"/>
    </row>
    <row r="58265">
      <c r="N58265" s="561" t="n"/>
    </row>
    <row r="58266">
      <c r="N58266" s="561" t="n"/>
    </row>
    <row r="58267">
      <c r="N58267" s="561" t="n"/>
    </row>
    <row r="58268">
      <c r="N58268" s="561" t="n"/>
    </row>
    <row r="58269">
      <c r="N58269" s="561" t="n"/>
    </row>
    <row r="58270">
      <c r="N58270" s="561" t="n"/>
    </row>
    <row r="58271">
      <c r="N58271" s="561" t="n"/>
    </row>
    <row r="58272">
      <c r="N58272" s="561" t="n"/>
    </row>
    <row r="58273">
      <c r="N58273" s="561" t="n"/>
    </row>
    <row r="58274">
      <c r="N58274" s="561" t="n"/>
    </row>
    <row r="58275">
      <c r="N58275" s="561" t="n"/>
    </row>
    <row r="58276">
      <c r="N58276" s="561" t="n"/>
    </row>
    <row r="58277">
      <c r="N58277" s="561" t="n"/>
    </row>
    <row r="58278">
      <c r="N58278" s="561" t="n"/>
    </row>
    <row r="58279">
      <c r="N58279" s="561" t="n"/>
    </row>
    <row r="58280">
      <c r="N58280" s="561" t="n"/>
    </row>
    <row r="58281">
      <c r="N58281" s="561" t="n"/>
    </row>
    <row r="58282">
      <c r="N58282" s="561" t="n"/>
    </row>
    <row r="58283">
      <c r="N58283" s="561" t="n"/>
    </row>
    <row r="58284">
      <c r="N58284" s="561" t="n"/>
    </row>
    <row r="58285">
      <c r="N58285" s="561" t="n"/>
    </row>
    <row r="58286">
      <c r="N58286" s="561" t="n"/>
    </row>
    <row r="58287">
      <c r="N58287" s="561" t="n"/>
    </row>
    <row r="58288">
      <c r="N58288" s="561" t="n"/>
    </row>
    <row r="58289">
      <c r="N58289" s="561" t="n"/>
    </row>
    <row r="58290">
      <c r="N58290" s="561" t="n"/>
    </row>
    <row r="58291">
      <c r="N58291" s="561" t="n"/>
    </row>
    <row r="58292">
      <c r="N58292" s="561" t="n"/>
    </row>
    <row r="58293">
      <c r="N58293" s="561" t="n"/>
    </row>
    <row r="58294">
      <c r="N58294" s="561" t="n"/>
    </row>
    <row r="58295">
      <c r="N58295" s="561" t="n"/>
    </row>
    <row r="58296">
      <c r="N58296" s="561" t="n"/>
    </row>
    <row r="58297">
      <c r="N58297" s="561" t="n"/>
    </row>
    <row r="58298">
      <c r="N58298" s="561" t="n"/>
    </row>
    <row r="58299">
      <c r="N58299" s="561" t="n"/>
    </row>
    <row r="58300">
      <c r="N58300" s="561" t="n"/>
    </row>
    <row r="58301">
      <c r="N58301" s="561" t="n"/>
    </row>
    <row r="58302">
      <c r="N58302" s="561" t="n"/>
    </row>
    <row r="58303">
      <c r="N58303" s="561" t="n"/>
    </row>
    <row r="58304">
      <c r="N58304" s="561" t="n"/>
    </row>
    <row r="58305">
      <c r="N58305" s="561" t="n"/>
    </row>
    <row r="58306">
      <c r="N58306" s="561" t="n"/>
    </row>
    <row r="58307">
      <c r="N58307" s="561" t="n"/>
    </row>
    <row r="58308">
      <c r="N58308" s="561" t="n"/>
    </row>
    <row r="58309">
      <c r="N58309" s="561" t="n"/>
    </row>
    <row r="58310">
      <c r="N58310" s="561" t="n"/>
    </row>
    <row r="58311">
      <c r="N58311" s="561" t="n"/>
    </row>
    <row r="58312">
      <c r="N58312" s="561" t="n"/>
    </row>
    <row r="58313">
      <c r="N58313" s="561" t="n"/>
    </row>
    <row r="58314">
      <c r="N58314" s="561" t="n"/>
    </row>
    <row r="58315">
      <c r="N58315" s="561" t="n"/>
    </row>
    <row r="58316">
      <c r="N58316" s="561" t="n"/>
    </row>
    <row r="58317">
      <c r="N58317" s="561" t="n"/>
    </row>
    <row r="58318">
      <c r="N58318" s="561" t="n"/>
    </row>
    <row r="58319">
      <c r="N58319" s="561" t="n"/>
    </row>
    <row r="58320">
      <c r="N58320" s="561" t="n"/>
    </row>
    <row r="58321">
      <c r="N58321" s="561" t="n"/>
    </row>
    <row r="58322">
      <c r="N58322" s="561" t="n"/>
    </row>
    <row r="58323">
      <c r="N58323" s="561" t="n"/>
    </row>
    <row r="58324">
      <c r="N58324" s="561" t="n"/>
    </row>
    <row r="58325">
      <c r="N58325" s="561" t="n"/>
    </row>
    <row r="58326">
      <c r="N58326" s="561" t="n"/>
    </row>
    <row r="58327">
      <c r="N58327" s="561" t="n"/>
    </row>
    <row r="58328">
      <c r="N58328" s="561" t="n"/>
    </row>
    <row r="58329">
      <c r="N58329" s="561" t="n"/>
    </row>
    <row r="58330">
      <c r="N58330" s="561" t="n"/>
    </row>
    <row r="58331">
      <c r="N58331" s="561" t="n"/>
    </row>
    <row r="58332">
      <c r="N58332" s="561" t="n"/>
    </row>
    <row r="58333">
      <c r="N58333" s="561" t="n"/>
    </row>
    <row r="58334">
      <c r="N58334" s="561" t="n"/>
    </row>
    <row r="58335">
      <c r="N58335" s="561" t="n"/>
    </row>
    <row r="58336">
      <c r="N58336" s="561" t="n"/>
    </row>
    <row r="58337">
      <c r="N58337" s="561" t="n"/>
    </row>
    <row r="58338">
      <c r="N58338" s="561" t="n"/>
    </row>
    <row r="58339">
      <c r="N58339" s="561" t="n"/>
    </row>
    <row r="58340">
      <c r="N58340" s="561" t="n"/>
    </row>
    <row r="58341">
      <c r="N58341" s="561" t="n"/>
    </row>
    <row r="58342">
      <c r="N58342" s="561" t="n"/>
    </row>
    <row r="58343">
      <c r="N58343" s="561" t="n"/>
    </row>
    <row r="58344">
      <c r="N58344" s="561" t="n"/>
    </row>
    <row r="58345">
      <c r="N58345" s="561" t="n"/>
    </row>
    <row r="58346">
      <c r="N58346" s="561" t="n"/>
    </row>
    <row r="58347">
      <c r="N58347" s="561" t="n"/>
    </row>
    <row r="58348">
      <c r="N58348" s="561" t="n"/>
    </row>
    <row r="58349">
      <c r="N58349" s="561" t="n"/>
    </row>
    <row r="58350">
      <c r="N58350" s="561" t="n"/>
    </row>
    <row r="58351">
      <c r="N58351" s="561" t="n"/>
    </row>
    <row r="58352">
      <c r="N58352" s="561" t="n"/>
    </row>
    <row r="58353">
      <c r="N58353" s="561" t="n"/>
    </row>
    <row r="58354">
      <c r="N58354" s="561" t="n"/>
    </row>
    <row r="58355">
      <c r="N58355" s="561" t="n"/>
    </row>
    <row r="58356">
      <c r="N58356" s="561" t="n"/>
    </row>
    <row r="58357">
      <c r="N58357" s="561" t="n"/>
    </row>
    <row r="58358">
      <c r="N58358" s="561" t="n"/>
    </row>
    <row r="58359">
      <c r="N58359" s="561" t="n"/>
    </row>
    <row r="58360">
      <c r="N58360" s="561" t="n"/>
    </row>
    <row r="58361">
      <c r="N58361" s="561" t="n"/>
    </row>
    <row r="58362">
      <c r="N58362" s="561" t="n"/>
    </row>
    <row r="58363">
      <c r="N58363" s="561" t="n"/>
    </row>
    <row r="58364">
      <c r="N58364" s="561" t="n"/>
    </row>
    <row r="58365">
      <c r="N58365" s="561" t="n"/>
    </row>
    <row r="58366">
      <c r="N58366" s="561" t="n"/>
    </row>
    <row r="58367">
      <c r="N58367" s="561" t="n"/>
    </row>
    <row r="58368">
      <c r="N58368" s="561" t="n"/>
    </row>
    <row r="58369">
      <c r="N58369" s="561" t="n"/>
    </row>
    <row r="58370">
      <c r="N58370" s="561" t="n"/>
    </row>
    <row r="58371">
      <c r="N58371" s="561" t="n"/>
    </row>
    <row r="58372">
      <c r="N58372" s="561" t="n"/>
    </row>
    <row r="58373">
      <c r="N58373" s="561" t="n"/>
    </row>
    <row r="58374">
      <c r="N58374" s="561" t="n"/>
    </row>
    <row r="58375">
      <c r="N58375" s="561" t="n"/>
    </row>
    <row r="58376">
      <c r="N58376" s="561" t="n"/>
    </row>
    <row r="58377">
      <c r="N58377" s="561" t="n"/>
    </row>
    <row r="58378">
      <c r="N58378" s="561" t="n"/>
    </row>
    <row r="58379">
      <c r="N58379" s="561" t="n"/>
    </row>
    <row r="58380">
      <c r="N58380" s="561" t="n"/>
    </row>
    <row r="58381">
      <c r="N58381" s="561" t="n"/>
    </row>
    <row r="58382">
      <c r="N58382" s="561" t="n"/>
    </row>
    <row r="58383">
      <c r="N58383" s="561" t="n"/>
    </row>
    <row r="58384">
      <c r="N58384" s="561" t="n"/>
    </row>
    <row r="58385">
      <c r="N58385" s="561" t="n"/>
    </row>
    <row r="58386">
      <c r="N58386" s="561" t="n"/>
    </row>
    <row r="58387">
      <c r="N58387" s="561" t="n"/>
    </row>
    <row r="58388">
      <c r="N58388" s="561" t="n"/>
    </row>
    <row r="58389">
      <c r="N58389" s="561" t="n"/>
    </row>
    <row r="58390">
      <c r="N58390" s="561" t="n"/>
    </row>
    <row r="58391">
      <c r="N58391" s="561" t="n"/>
    </row>
    <row r="58392">
      <c r="N58392" s="561" t="n"/>
    </row>
    <row r="58393">
      <c r="N58393" s="561" t="n"/>
    </row>
    <row r="58394">
      <c r="N58394" s="561" t="n"/>
    </row>
    <row r="58395">
      <c r="N58395" s="561" t="n"/>
    </row>
    <row r="58396">
      <c r="N58396" s="561" t="n"/>
    </row>
    <row r="58397">
      <c r="N58397" s="561" t="n"/>
    </row>
    <row r="58398">
      <c r="N58398" s="561" t="n"/>
    </row>
    <row r="58399">
      <c r="N58399" s="561" t="n"/>
    </row>
    <row r="58400">
      <c r="N58400" s="561" t="n"/>
    </row>
    <row r="58401">
      <c r="N58401" s="561" t="n"/>
    </row>
    <row r="58402">
      <c r="N58402" s="561" t="n"/>
    </row>
    <row r="58403">
      <c r="N58403" s="561" t="n"/>
    </row>
    <row r="58404">
      <c r="N58404" s="561" t="n"/>
    </row>
    <row r="58405">
      <c r="N58405" s="561" t="n"/>
    </row>
    <row r="58406">
      <c r="N58406" s="561" t="n"/>
    </row>
    <row r="58407">
      <c r="N58407" s="561" t="n"/>
    </row>
    <row r="58408">
      <c r="N58408" s="561" t="n"/>
    </row>
    <row r="58409">
      <c r="N58409" s="561" t="n"/>
    </row>
    <row r="58410">
      <c r="N58410" s="561" t="n"/>
    </row>
    <row r="58411">
      <c r="N58411" s="561" t="n"/>
    </row>
    <row r="58412">
      <c r="N58412" s="561" t="n"/>
    </row>
    <row r="58413">
      <c r="N58413" s="561" t="n"/>
    </row>
    <row r="58414">
      <c r="N58414" s="561" t="n"/>
    </row>
    <row r="58415">
      <c r="N58415" s="561" t="n"/>
    </row>
    <row r="58416">
      <c r="N58416" s="561" t="n"/>
    </row>
    <row r="58417">
      <c r="N58417" s="561" t="n"/>
    </row>
    <row r="58418">
      <c r="N58418" s="561" t="n"/>
    </row>
    <row r="58419">
      <c r="N58419" s="561" t="n"/>
    </row>
    <row r="58420">
      <c r="N58420" s="561" t="n"/>
    </row>
    <row r="58421">
      <c r="N58421" s="561" t="n"/>
    </row>
    <row r="58422">
      <c r="N58422" s="561" t="n"/>
    </row>
    <row r="58423">
      <c r="N58423" s="561" t="n"/>
    </row>
    <row r="58424">
      <c r="N58424" s="561" t="n"/>
    </row>
    <row r="58425">
      <c r="N58425" s="561" t="n"/>
    </row>
    <row r="58426">
      <c r="N58426" s="561" t="n"/>
    </row>
    <row r="58427">
      <c r="N58427" s="561" t="n"/>
    </row>
    <row r="58428">
      <c r="N58428" s="561" t="n"/>
    </row>
    <row r="58429">
      <c r="N58429" s="561" t="n"/>
    </row>
    <row r="58430">
      <c r="N58430" s="561" t="n"/>
    </row>
    <row r="58431">
      <c r="N58431" s="561" t="n"/>
    </row>
    <row r="58432">
      <c r="N58432" s="561" t="n"/>
    </row>
    <row r="58433">
      <c r="N58433" s="561" t="n"/>
    </row>
    <row r="58434">
      <c r="N58434" s="561" t="n"/>
    </row>
    <row r="58435">
      <c r="N58435" s="561" t="n"/>
    </row>
    <row r="58436">
      <c r="N58436" s="561" t="n"/>
    </row>
    <row r="58437">
      <c r="N58437" s="561" t="n"/>
    </row>
    <row r="58438">
      <c r="N58438" s="561" t="n"/>
    </row>
    <row r="58439">
      <c r="N58439" s="561" t="n"/>
    </row>
    <row r="58440">
      <c r="N58440" s="561" t="n"/>
    </row>
    <row r="58441">
      <c r="N58441" s="561" t="n"/>
    </row>
    <row r="58442">
      <c r="N58442" s="561" t="n"/>
    </row>
    <row r="58443">
      <c r="N58443" s="561" t="n"/>
    </row>
    <row r="58444">
      <c r="N58444" s="561" t="n"/>
    </row>
    <row r="58445">
      <c r="N58445" s="561" t="n"/>
    </row>
    <row r="58446">
      <c r="N58446" s="561" t="n"/>
    </row>
    <row r="58447">
      <c r="N58447" s="561" t="n"/>
    </row>
    <row r="58448">
      <c r="N58448" s="561" t="n"/>
    </row>
    <row r="58449">
      <c r="N58449" s="561" t="n"/>
    </row>
    <row r="58450">
      <c r="N58450" s="561" t="n"/>
    </row>
    <row r="58451">
      <c r="N58451" s="561" t="n"/>
    </row>
    <row r="58452">
      <c r="N58452" s="561" t="n"/>
    </row>
    <row r="58453">
      <c r="N58453" s="561" t="n"/>
    </row>
    <row r="58454">
      <c r="N58454" s="561" t="n"/>
    </row>
    <row r="58455">
      <c r="N58455" s="561" t="n"/>
    </row>
    <row r="58456">
      <c r="N58456" s="561" t="n"/>
    </row>
    <row r="58457">
      <c r="N58457" s="561" t="n"/>
    </row>
    <row r="58458">
      <c r="N58458" s="561" t="n"/>
    </row>
    <row r="58459">
      <c r="N58459" s="561" t="n"/>
    </row>
    <row r="58460">
      <c r="N58460" s="561" t="n"/>
    </row>
    <row r="58461">
      <c r="N58461" s="561" t="n"/>
    </row>
    <row r="58462">
      <c r="N58462" s="561" t="n"/>
    </row>
    <row r="58463">
      <c r="N58463" s="561" t="n"/>
    </row>
    <row r="58464">
      <c r="N58464" s="561" t="n"/>
    </row>
    <row r="58465">
      <c r="N58465" s="561" t="n"/>
    </row>
    <row r="58466">
      <c r="N58466" s="561" t="n"/>
    </row>
    <row r="58467">
      <c r="N58467" s="561" t="n"/>
    </row>
    <row r="58468">
      <c r="N58468" s="561" t="n"/>
    </row>
    <row r="58469">
      <c r="N58469" s="561" t="n"/>
    </row>
    <row r="58470">
      <c r="N58470" s="561" t="n"/>
    </row>
    <row r="58471">
      <c r="N58471" s="561" t="n"/>
    </row>
    <row r="58472">
      <c r="N58472" s="561" t="n"/>
    </row>
    <row r="58473">
      <c r="N58473" s="561" t="n"/>
    </row>
    <row r="58474">
      <c r="N58474" s="561" t="n"/>
    </row>
    <row r="58475">
      <c r="N58475" s="561" t="n"/>
    </row>
    <row r="58476">
      <c r="N58476" s="561" t="n"/>
    </row>
    <row r="58477">
      <c r="N58477" s="561" t="n"/>
    </row>
    <row r="58478">
      <c r="N58478" s="561" t="n"/>
    </row>
    <row r="58479">
      <c r="N58479" s="561" t="n"/>
    </row>
    <row r="58480">
      <c r="N58480" s="561" t="n"/>
    </row>
    <row r="58481">
      <c r="N58481" s="561" t="n"/>
    </row>
    <row r="58482">
      <c r="N58482" s="561" t="n"/>
    </row>
    <row r="58483">
      <c r="N58483" s="561" t="n"/>
    </row>
    <row r="58484">
      <c r="N58484" s="561" t="n"/>
    </row>
    <row r="58485">
      <c r="N58485" s="561" t="n"/>
    </row>
    <row r="58486">
      <c r="N58486" s="561" t="n"/>
    </row>
    <row r="58487">
      <c r="N58487" s="561" t="n"/>
    </row>
    <row r="58488">
      <c r="N58488" s="561" t="n"/>
    </row>
    <row r="58489">
      <c r="N58489" s="561" t="n"/>
    </row>
    <row r="58490">
      <c r="N58490" s="561" t="n"/>
    </row>
    <row r="58491">
      <c r="N58491" s="561" t="n"/>
    </row>
    <row r="58492">
      <c r="N58492" s="561" t="n"/>
    </row>
    <row r="58493">
      <c r="N58493" s="561" t="n"/>
    </row>
    <row r="58494">
      <c r="N58494" s="561" t="n"/>
    </row>
    <row r="58495">
      <c r="N58495" s="561" t="n"/>
    </row>
    <row r="58496">
      <c r="N58496" s="561" t="n"/>
    </row>
    <row r="58497">
      <c r="N58497" s="561" t="n"/>
    </row>
    <row r="58498">
      <c r="N58498" s="561" t="n"/>
    </row>
    <row r="58499">
      <c r="N58499" s="561" t="n"/>
    </row>
    <row r="58500">
      <c r="N58500" s="561" t="n"/>
    </row>
    <row r="58501">
      <c r="N58501" s="561" t="n"/>
    </row>
    <row r="58502">
      <c r="N58502" s="561" t="n"/>
    </row>
    <row r="58503">
      <c r="N58503" s="561" t="n"/>
    </row>
    <row r="58504">
      <c r="N58504" s="561" t="n"/>
    </row>
    <row r="58505">
      <c r="N58505" s="561" t="n"/>
    </row>
    <row r="58506">
      <c r="N58506" s="561" t="n"/>
    </row>
    <row r="58507">
      <c r="N58507" s="561" t="n"/>
    </row>
    <row r="58508">
      <c r="N58508" s="561" t="n"/>
    </row>
    <row r="58509">
      <c r="N58509" s="561" t="n"/>
    </row>
    <row r="58510">
      <c r="N58510" s="561" t="n"/>
    </row>
    <row r="58511">
      <c r="N58511" s="561" t="n"/>
    </row>
    <row r="58512">
      <c r="N58512" s="561" t="n"/>
    </row>
    <row r="58513">
      <c r="N58513" s="561" t="n"/>
    </row>
    <row r="58514">
      <c r="N58514" s="561" t="n"/>
    </row>
    <row r="58515">
      <c r="N58515" s="561" t="n"/>
    </row>
    <row r="58516">
      <c r="N58516" s="561" t="n"/>
    </row>
    <row r="58517">
      <c r="N58517" s="561" t="n"/>
    </row>
    <row r="58518">
      <c r="N58518" s="561" t="n"/>
    </row>
    <row r="58519">
      <c r="N58519" s="561" t="n"/>
    </row>
    <row r="58520">
      <c r="N58520" s="561" t="n"/>
    </row>
    <row r="58521">
      <c r="N58521" s="561" t="n"/>
    </row>
    <row r="58522">
      <c r="N58522" s="561" t="n"/>
    </row>
    <row r="58523">
      <c r="N58523" s="561" t="n"/>
    </row>
    <row r="58524">
      <c r="N58524" s="561" t="n"/>
    </row>
    <row r="58525">
      <c r="N58525" s="561" t="n"/>
    </row>
    <row r="58526">
      <c r="N58526" s="561" t="n"/>
    </row>
    <row r="58527">
      <c r="N58527" s="561" t="n"/>
    </row>
    <row r="58528">
      <c r="N58528" s="561" t="n"/>
    </row>
    <row r="58529">
      <c r="N58529" s="561" t="n"/>
    </row>
    <row r="58530">
      <c r="N58530" s="561" t="n"/>
    </row>
    <row r="58531">
      <c r="N58531" s="561" t="n"/>
    </row>
    <row r="58532">
      <c r="N58532" s="561" t="n"/>
    </row>
    <row r="58533">
      <c r="N58533" s="561" t="n"/>
    </row>
    <row r="58534">
      <c r="N58534" s="561" t="n"/>
    </row>
    <row r="58535">
      <c r="N58535" s="561" t="n"/>
    </row>
    <row r="58536">
      <c r="N58536" s="561" t="n"/>
    </row>
    <row r="58537">
      <c r="N58537" s="561" t="n"/>
    </row>
    <row r="58538">
      <c r="N58538" s="561" t="n"/>
    </row>
    <row r="58539">
      <c r="N58539" s="561" t="n"/>
    </row>
    <row r="58540">
      <c r="N58540" s="561" t="n"/>
    </row>
    <row r="58541">
      <c r="N58541" s="561" t="n"/>
    </row>
    <row r="58542">
      <c r="N58542" s="561" t="n"/>
    </row>
    <row r="58543">
      <c r="N58543" s="561" t="n"/>
    </row>
    <row r="58544">
      <c r="N58544" s="561" t="n"/>
    </row>
    <row r="58545">
      <c r="N58545" s="561" t="n"/>
    </row>
    <row r="58546">
      <c r="N58546" s="561" t="n"/>
    </row>
    <row r="58547">
      <c r="N58547" s="561" t="n"/>
    </row>
    <row r="58548">
      <c r="N58548" s="561" t="n"/>
    </row>
    <row r="58549">
      <c r="N58549" s="561" t="n"/>
    </row>
    <row r="58550">
      <c r="N58550" s="561" t="n"/>
    </row>
    <row r="58551">
      <c r="N58551" s="561" t="n"/>
    </row>
    <row r="58552">
      <c r="N58552" s="561" t="n"/>
    </row>
    <row r="58553">
      <c r="N58553" s="561" t="n"/>
    </row>
    <row r="58554">
      <c r="N58554" s="561" t="n"/>
    </row>
    <row r="58555">
      <c r="N58555" s="561" t="n"/>
    </row>
    <row r="58556">
      <c r="N58556" s="561" t="n"/>
    </row>
    <row r="58557">
      <c r="N58557" s="561" t="n"/>
    </row>
    <row r="58558">
      <c r="N58558" s="561" t="n"/>
    </row>
    <row r="58559">
      <c r="N58559" s="561" t="n"/>
    </row>
    <row r="58560">
      <c r="N58560" s="561" t="n"/>
    </row>
    <row r="58561">
      <c r="N58561" s="561" t="n"/>
    </row>
    <row r="58562">
      <c r="N58562" s="561" t="n"/>
    </row>
    <row r="58563">
      <c r="N58563" s="561" t="n"/>
    </row>
    <row r="58564">
      <c r="N58564" s="561" t="n"/>
    </row>
    <row r="58565">
      <c r="N58565" s="561" t="n"/>
    </row>
    <row r="58566">
      <c r="N58566" s="561" t="n"/>
    </row>
    <row r="58567">
      <c r="N58567" s="561" t="n"/>
    </row>
    <row r="58568">
      <c r="N58568" s="561" t="n"/>
    </row>
    <row r="58569">
      <c r="N58569" s="561" t="n"/>
    </row>
    <row r="58570">
      <c r="N58570" s="561" t="n"/>
    </row>
    <row r="58571">
      <c r="N58571" s="561" t="n"/>
    </row>
    <row r="58572">
      <c r="N58572" s="561" t="n"/>
    </row>
    <row r="58573">
      <c r="N58573" s="561" t="n"/>
    </row>
    <row r="58574">
      <c r="N58574" s="561" t="n"/>
    </row>
    <row r="58575">
      <c r="N58575" s="561" t="n"/>
    </row>
    <row r="58576">
      <c r="N58576" s="561" t="n"/>
    </row>
    <row r="58577">
      <c r="N58577" s="561" t="n"/>
    </row>
    <row r="58578">
      <c r="N58578" s="561" t="n"/>
    </row>
    <row r="58579">
      <c r="N58579" s="561" t="n"/>
    </row>
    <row r="58580">
      <c r="N58580" s="561" t="n"/>
    </row>
    <row r="58581">
      <c r="N58581" s="561" t="n"/>
    </row>
    <row r="58582">
      <c r="N58582" s="561" t="n"/>
    </row>
    <row r="58583">
      <c r="N58583" s="561" t="n"/>
    </row>
    <row r="58584">
      <c r="N58584" s="561" t="n"/>
    </row>
    <row r="58585">
      <c r="N58585" s="561" t="n"/>
    </row>
    <row r="58586">
      <c r="N58586" s="561" t="n"/>
    </row>
    <row r="58587">
      <c r="N58587" s="561" t="n"/>
    </row>
    <row r="58588">
      <c r="N58588" s="561" t="n"/>
    </row>
    <row r="58589">
      <c r="N58589" s="561" t="n"/>
    </row>
    <row r="58590">
      <c r="N58590" s="561" t="n"/>
    </row>
    <row r="58591">
      <c r="N58591" s="561" t="n"/>
    </row>
    <row r="58592">
      <c r="N58592" s="561" t="n"/>
    </row>
    <row r="58593">
      <c r="N58593" s="561" t="n"/>
    </row>
    <row r="58594">
      <c r="N58594" s="561" t="n"/>
    </row>
    <row r="58595">
      <c r="N58595" s="561" t="n"/>
    </row>
    <row r="58596">
      <c r="N58596" s="561" t="n"/>
    </row>
    <row r="58597">
      <c r="N58597" s="561" t="n"/>
    </row>
    <row r="58598">
      <c r="N58598" s="561" t="n"/>
    </row>
    <row r="58599">
      <c r="N58599" s="561" t="n"/>
    </row>
    <row r="58600">
      <c r="N58600" s="561" t="n"/>
    </row>
    <row r="58601">
      <c r="N58601" s="561" t="n"/>
    </row>
    <row r="58602">
      <c r="N58602" s="561" t="n"/>
    </row>
    <row r="58603">
      <c r="N58603" s="561" t="n"/>
    </row>
    <row r="58604">
      <c r="N58604" s="561" t="n"/>
    </row>
    <row r="58605">
      <c r="N58605" s="561" t="n"/>
    </row>
    <row r="58606">
      <c r="N58606" s="561" t="n"/>
    </row>
    <row r="58607">
      <c r="N58607" s="561" t="n"/>
    </row>
    <row r="58608">
      <c r="N58608" s="561" t="n"/>
    </row>
    <row r="58609">
      <c r="N58609" s="561" t="n"/>
    </row>
    <row r="58610">
      <c r="N58610" s="561" t="n"/>
    </row>
    <row r="58611">
      <c r="N58611" s="561" t="n"/>
    </row>
    <row r="58612">
      <c r="N58612" s="561" t="n"/>
    </row>
    <row r="58613">
      <c r="N58613" s="561" t="n"/>
    </row>
    <row r="58614">
      <c r="N58614" s="561" t="n"/>
    </row>
    <row r="58615">
      <c r="N58615" s="561" t="n"/>
    </row>
    <row r="58616">
      <c r="N58616" s="561" t="n"/>
    </row>
    <row r="58617">
      <c r="N58617" s="561" t="n"/>
    </row>
    <row r="58618">
      <c r="N58618" s="561" t="n"/>
    </row>
    <row r="58619">
      <c r="N58619" s="561" t="n"/>
    </row>
    <row r="58620">
      <c r="N58620" s="561" t="n"/>
    </row>
    <row r="58621">
      <c r="N58621" s="561" t="n"/>
    </row>
    <row r="58622">
      <c r="N58622" s="561" t="n"/>
    </row>
    <row r="58623">
      <c r="N58623" s="561" t="n"/>
    </row>
    <row r="58624">
      <c r="N58624" s="561" t="n"/>
    </row>
    <row r="58625">
      <c r="N58625" s="561" t="n"/>
    </row>
    <row r="58626">
      <c r="N58626" s="561" t="n"/>
    </row>
    <row r="58627">
      <c r="N58627" s="561" t="n"/>
    </row>
    <row r="58628">
      <c r="N58628" s="561" t="n"/>
    </row>
    <row r="58629">
      <c r="N58629" s="561" t="n"/>
    </row>
    <row r="58630">
      <c r="N58630" s="561" t="n"/>
    </row>
    <row r="58631">
      <c r="N58631" s="561" t="n"/>
    </row>
    <row r="58632">
      <c r="N58632" s="561" t="n"/>
    </row>
    <row r="58633">
      <c r="N58633" s="561" t="n"/>
    </row>
    <row r="58634">
      <c r="N58634" s="561" t="n"/>
    </row>
    <row r="58635">
      <c r="N58635" s="561" t="n"/>
    </row>
    <row r="58636">
      <c r="N58636" s="561" t="n"/>
    </row>
    <row r="58637">
      <c r="N58637" s="561" t="n"/>
    </row>
    <row r="58638">
      <c r="N58638" s="561" t="n"/>
    </row>
    <row r="58639">
      <c r="N58639" s="561" t="n"/>
    </row>
    <row r="58640">
      <c r="N58640" s="561" t="n"/>
    </row>
    <row r="58641">
      <c r="N58641" s="561" t="n"/>
    </row>
    <row r="58642">
      <c r="N58642" s="561" t="n"/>
    </row>
    <row r="58643">
      <c r="N58643" s="561" t="n"/>
    </row>
    <row r="58644">
      <c r="N58644" s="561" t="n"/>
    </row>
    <row r="58645">
      <c r="N58645" s="561" t="n"/>
    </row>
    <row r="58646">
      <c r="N58646" s="561" t="n"/>
    </row>
    <row r="58647">
      <c r="N58647" s="561" t="n"/>
    </row>
    <row r="58648">
      <c r="N58648" s="561" t="n"/>
    </row>
    <row r="58649">
      <c r="N58649" s="561" t="n"/>
    </row>
    <row r="58650">
      <c r="N58650" s="561" t="n"/>
    </row>
    <row r="58651">
      <c r="N58651" s="561" t="n"/>
    </row>
    <row r="58652">
      <c r="N58652" s="561" t="n"/>
    </row>
    <row r="58653">
      <c r="N58653" s="561" t="n"/>
    </row>
    <row r="58654">
      <c r="N58654" s="561" t="n"/>
    </row>
    <row r="58655">
      <c r="N58655" s="561" t="n"/>
    </row>
    <row r="58656">
      <c r="N58656" s="561" t="n"/>
    </row>
    <row r="58657">
      <c r="N58657" s="561" t="n"/>
    </row>
    <row r="58658">
      <c r="N58658" s="561" t="n"/>
    </row>
    <row r="58659">
      <c r="N58659" s="561" t="n"/>
    </row>
    <row r="58660">
      <c r="N58660" s="561" t="n"/>
    </row>
    <row r="58661">
      <c r="N58661" s="561" t="n"/>
    </row>
    <row r="58662">
      <c r="N58662" s="561" t="n"/>
    </row>
    <row r="58663">
      <c r="N58663" s="561" t="n"/>
    </row>
    <row r="58664">
      <c r="N58664" s="561" t="n"/>
    </row>
    <row r="58665">
      <c r="N58665" s="561" t="n"/>
    </row>
    <row r="58666">
      <c r="N58666" s="561" t="n"/>
    </row>
    <row r="58667">
      <c r="N58667" s="561" t="n"/>
    </row>
    <row r="58668">
      <c r="N58668" s="561" t="n"/>
    </row>
    <row r="58669">
      <c r="N58669" s="561" t="n"/>
    </row>
    <row r="58670">
      <c r="N58670" s="561" t="n"/>
    </row>
    <row r="58671">
      <c r="N58671" s="561" t="n"/>
    </row>
    <row r="58672">
      <c r="N58672" s="561" t="n"/>
    </row>
    <row r="58673">
      <c r="N58673" s="561" t="n"/>
    </row>
    <row r="58674">
      <c r="N58674" s="561" t="n"/>
    </row>
    <row r="58675">
      <c r="N58675" s="561" t="n"/>
    </row>
    <row r="58676">
      <c r="N58676" s="561" t="n"/>
    </row>
    <row r="58677">
      <c r="N58677" s="561" t="n"/>
    </row>
    <row r="58678">
      <c r="N58678" s="561" t="n"/>
    </row>
    <row r="58679">
      <c r="N58679" s="561" t="n"/>
    </row>
    <row r="58680">
      <c r="N58680" s="561" t="n"/>
    </row>
    <row r="58681">
      <c r="N58681" s="561" t="n"/>
    </row>
    <row r="58682">
      <c r="N58682" s="561" t="n"/>
    </row>
    <row r="58683">
      <c r="N58683" s="561" t="n"/>
    </row>
    <row r="58684">
      <c r="N58684" s="561" t="n"/>
    </row>
    <row r="58685">
      <c r="N58685" s="561" t="n"/>
    </row>
    <row r="58686">
      <c r="N58686" s="561" t="n"/>
    </row>
    <row r="58687">
      <c r="N58687" s="561" t="n"/>
    </row>
    <row r="58688">
      <c r="N58688" s="561" t="n"/>
    </row>
    <row r="58689">
      <c r="N58689" s="561" t="n"/>
    </row>
    <row r="58690">
      <c r="N58690" s="561" t="n"/>
    </row>
    <row r="58691">
      <c r="N58691" s="561" t="n"/>
    </row>
    <row r="58692">
      <c r="N58692" s="561" t="n"/>
    </row>
    <row r="58693">
      <c r="N58693" s="561" t="n"/>
    </row>
    <row r="58694">
      <c r="N58694" s="561" t="n"/>
    </row>
    <row r="58695">
      <c r="N58695" s="561" t="n"/>
    </row>
    <row r="58696">
      <c r="N58696" s="561" t="n"/>
    </row>
    <row r="58697">
      <c r="N58697" s="561" t="n"/>
    </row>
    <row r="58698">
      <c r="N58698" s="561" t="n"/>
    </row>
    <row r="58699">
      <c r="N58699" s="561" t="n"/>
    </row>
    <row r="58700">
      <c r="N58700" s="561" t="n"/>
    </row>
    <row r="58701">
      <c r="N58701" s="561" t="n"/>
    </row>
    <row r="58702">
      <c r="N58702" s="561" t="n"/>
    </row>
    <row r="58703">
      <c r="N58703" s="561" t="n"/>
    </row>
    <row r="58704">
      <c r="N58704" s="561" t="n"/>
    </row>
    <row r="58705">
      <c r="N58705" s="561" t="n"/>
    </row>
    <row r="58706">
      <c r="N58706" s="561" t="n"/>
    </row>
    <row r="58707">
      <c r="N58707" s="561" t="n"/>
    </row>
    <row r="58708">
      <c r="N58708" s="561" t="n"/>
    </row>
    <row r="58709">
      <c r="N58709" s="561" t="n"/>
    </row>
    <row r="58710">
      <c r="N58710" s="561" t="n"/>
    </row>
    <row r="58711">
      <c r="N58711" s="561" t="n"/>
    </row>
    <row r="58712">
      <c r="N58712" s="561" t="n"/>
    </row>
    <row r="58713">
      <c r="N58713" s="561" t="n"/>
    </row>
    <row r="58714">
      <c r="N58714" s="561" t="n"/>
    </row>
    <row r="58715">
      <c r="N58715" s="561" t="n"/>
    </row>
    <row r="58716">
      <c r="N58716" s="561" t="n"/>
    </row>
    <row r="58717">
      <c r="N58717" s="561" t="n"/>
    </row>
    <row r="58718">
      <c r="N58718" s="561" t="n"/>
    </row>
    <row r="58719">
      <c r="N58719" s="561" t="n"/>
    </row>
    <row r="58720">
      <c r="N58720" s="561" t="n"/>
    </row>
    <row r="58721">
      <c r="N58721" s="561" t="n"/>
    </row>
    <row r="58722">
      <c r="N58722" s="561" t="n"/>
    </row>
    <row r="58723">
      <c r="N58723" s="561" t="n"/>
    </row>
    <row r="58724">
      <c r="N58724" s="561" t="n"/>
    </row>
    <row r="58725">
      <c r="N58725" s="561" t="n"/>
    </row>
    <row r="58726">
      <c r="N58726" s="561" t="n"/>
    </row>
    <row r="58727">
      <c r="N58727" s="561" t="n"/>
    </row>
    <row r="58728">
      <c r="N58728" s="561" t="n"/>
    </row>
    <row r="58729">
      <c r="N58729" s="561" t="n"/>
    </row>
    <row r="58730">
      <c r="N58730" s="561" t="n"/>
    </row>
    <row r="58731">
      <c r="N58731" s="561" t="n"/>
    </row>
    <row r="58732">
      <c r="N58732" s="561" t="n"/>
    </row>
    <row r="58733">
      <c r="N58733" s="561" t="n"/>
    </row>
    <row r="58734">
      <c r="N58734" s="561" t="n"/>
    </row>
    <row r="58735">
      <c r="N58735" s="561" t="n"/>
    </row>
    <row r="58736">
      <c r="N58736" s="561" t="n"/>
    </row>
    <row r="58737">
      <c r="N58737" s="561" t="n"/>
    </row>
    <row r="58738">
      <c r="N58738" s="561" t="n"/>
    </row>
    <row r="58739">
      <c r="N58739" s="561" t="n"/>
    </row>
    <row r="58740">
      <c r="N58740" s="561" t="n"/>
    </row>
    <row r="58741">
      <c r="N58741" s="561" t="n"/>
    </row>
    <row r="58742">
      <c r="N58742" s="561" t="n"/>
    </row>
    <row r="58743">
      <c r="N58743" s="561" t="n"/>
    </row>
    <row r="58744">
      <c r="N58744" s="561" t="n"/>
    </row>
    <row r="58745">
      <c r="N58745" s="561" t="n"/>
    </row>
    <row r="58746">
      <c r="N58746" s="561" t="n"/>
    </row>
    <row r="58747">
      <c r="N58747" s="561" t="n"/>
    </row>
    <row r="58748">
      <c r="N58748" s="561" t="n"/>
    </row>
    <row r="58749">
      <c r="N58749" s="561" t="n"/>
    </row>
    <row r="58750">
      <c r="N58750" s="561" t="n"/>
    </row>
    <row r="58751">
      <c r="N58751" s="561" t="n"/>
    </row>
    <row r="58752">
      <c r="N58752" s="561" t="n"/>
    </row>
    <row r="58753">
      <c r="N58753" s="561" t="n"/>
    </row>
    <row r="58754">
      <c r="N58754" s="561" t="n"/>
    </row>
    <row r="58755">
      <c r="N58755" s="561" t="n"/>
    </row>
    <row r="58756">
      <c r="N58756" s="561" t="n"/>
    </row>
    <row r="58757">
      <c r="N58757" s="561" t="n"/>
    </row>
    <row r="58758">
      <c r="N58758" s="561" t="n"/>
    </row>
    <row r="58759">
      <c r="N58759" s="561" t="n"/>
    </row>
    <row r="58760">
      <c r="N58760" s="561" t="n"/>
    </row>
    <row r="58761">
      <c r="N58761" s="561" t="n"/>
    </row>
    <row r="58762">
      <c r="N58762" s="561" t="n"/>
    </row>
    <row r="58763">
      <c r="N58763" s="561" t="n"/>
    </row>
    <row r="58764">
      <c r="N58764" s="561" t="n"/>
    </row>
    <row r="58765">
      <c r="N58765" s="561" t="n"/>
    </row>
    <row r="58766">
      <c r="N58766" s="561" t="n"/>
    </row>
    <row r="58767">
      <c r="N58767" s="561" t="n"/>
    </row>
    <row r="58768">
      <c r="N58768" s="561" t="n"/>
    </row>
    <row r="58769">
      <c r="N58769" s="561" t="n"/>
    </row>
    <row r="58770">
      <c r="N58770" s="561" t="n"/>
    </row>
    <row r="58771">
      <c r="N58771" s="561" t="n"/>
    </row>
    <row r="58772">
      <c r="N58772" s="561" t="n"/>
    </row>
    <row r="58773">
      <c r="N58773" s="561" t="n"/>
    </row>
    <row r="58774">
      <c r="N58774" s="561" t="n"/>
    </row>
    <row r="58775">
      <c r="N58775" s="561" t="n"/>
    </row>
    <row r="58776">
      <c r="N58776" s="561" t="n"/>
    </row>
    <row r="58777">
      <c r="N58777" s="561" t="n"/>
    </row>
    <row r="58778">
      <c r="N58778" s="561" t="n"/>
    </row>
    <row r="58779">
      <c r="N58779" s="561" t="n"/>
    </row>
    <row r="58780">
      <c r="N58780" s="561" t="n"/>
    </row>
    <row r="58781">
      <c r="N58781" s="561" t="n"/>
    </row>
    <row r="58782">
      <c r="N58782" s="561" t="n"/>
    </row>
    <row r="58783">
      <c r="N58783" s="561" t="n"/>
    </row>
    <row r="58784">
      <c r="N58784" s="561" t="n"/>
    </row>
    <row r="58785">
      <c r="N58785" s="561" t="n"/>
    </row>
    <row r="58786">
      <c r="N58786" s="561" t="n"/>
    </row>
    <row r="58787">
      <c r="N58787" s="561" t="n"/>
    </row>
    <row r="58788">
      <c r="N58788" s="561" t="n"/>
    </row>
    <row r="58789">
      <c r="N58789" s="561" t="n"/>
    </row>
    <row r="58790">
      <c r="N58790" s="561" t="n"/>
    </row>
    <row r="58791">
      <c r="N58791" s="561" t="n"/>
    </row>
    <row r="58792">
      <c r="N58792" s="561" t="n"/>
    </row>
    <row r="58793">
      <c r="N58793" s="561" t="n"/>
    </row>
    <row r="58794">
      <c r="N58794" s="561" t="n"/>
    </row>
    <row r="58795">
      <c r="N58795" s="561" t="n"/>
    </row>
    <row r="58796">
      <c r="N58796" s="561" t="n"/>
    </row>
    <row r="58797">
      <c r="N58797" s="561" t="n"/>
    </row>
    <row r="58798">
      <c r="N58798" s="561" t="n"/>
    </row>
    <row r="58799">
      <c r="N58799" s="561" t="n"/>
    </row>
    <row r="58800">
      <c r="N58800" s="561" t="n"/>
    </row>
    <row r="58801">
      <c r="N58801" s="561" t="n"/>
    </row>
    <row r="58802">
      <c r="N58802" s="561" t="n"/>
    </row>
    <row r="58803">
      <c r="N58803" s="561" t="n"/>
    </row>
    <row r="58804">
      <c r="N58804" s="561" t="n"/>
    </row>
    <row r="58805">
      <c r="N58805" s="561" t="n"/>
    </row>
    <row r="58806">
      <c r="N58806" s="561" t="n"/>
    </row>
    <row r="58807">
      <c r="N58807" s="561" t="n"/>
    </row>
    <row r="58808">
      <c r="N58808" s="561" t="n"/>
    </row>
    <row r="58809">
      <c r="N58809" s="561" t="n"/>
    </row>
    <row r="58810">
      <c r="N58810" s="561" t="n"/>
    </row>
    <row r="58811">
      <c r="N58811" s="561" t="n"/>
    </row>
    <row r="58812">
      <c r="N58812" s="561" t="n"/>
    </row>
    <row r="58813">
      <c r="N58813" s="561" t="n"/>
    </row>
    <row r="58814">
      <c r="N58814" s="561" t="n"/>
    </row>
    <row r="58815">
      <c r="N58815" s="561" t="n"/>
    </row>
    <row r="58816">
      <c r="N58816" s="561" t="n"/>
    </row>
    <row r="58817">
      <c r="N58817" s="561" t="n"/>
    </row>
    <row r="58818">
      <c r="N58818" s="561" t="n"/>
    </row>
    <row r="58819">
      <c r="N58819" s="561" t="n"/>
    </row>
    <row r="58820">
      <c r="N58820" s="561" t="n"/>
    </row>
    <row r="58821">
      <c r="N58821" s="561" t="n"/>
    </row>
    <row r="58822">
      <c r="N58822" s="561" t="n"/>
    </row>
    <row r="58823">
      <c r="N58823" s="561" t="n"/>
    </row>
    <row r="58824">
      <c r="N58824" s="561" t="n"/>
    </row>
    <row r="58825">
      <c r="N58825" s="561" t="n"/>
    </row>
    <row r="58826">
      <c r="N58826" s="561" t="n"/>
    </row>
    <row r="58827">
      <c r="N58827" s="561" t="n"/>
    </row>
    <row r="58828">
      <c r="N58828" s="561" t="n"/>
    </row>
    <row r="58829">
      <c r="N58829" s="561" t="n"/>
    </row>
    <row r="58830">
      <c r="N58830" s="561" t="n"/>
    </row>
    <row r="58831">
      <c r="N58831" s="561" t="n"/>
    </row>
    <row r="58832">
      <c r="N58832" s="561" t="n"/>
    </row>
    <row r="58833">
      <c r="N58833" s="561" t="n"/>
    </row>
    <row r="58834">
      <c r="N58834" s="561" t="n"/>
    </row>
    <row r="58835">
      <c r="N58835" s="561" t="n"/>
    </row>
    <row r="58836">
      <c r="N58836" s="561" t="n"/>
    </row>
    <row r="58837">
      <c r="N58837" s="561" t="n"/>
    </row>
    <row r="58838">
      <c r="N58838" s="561" t="n"/>
    </row>
    <row r="58839">
      <c r="N58839" s="561" t="n"/>
    </row>
    <row r="58840">
      <c r="N58840" s="561" t="n"/>
    </row>
    <row r="58841">
      <c r="N58841" s="561" t="n"/>
    </row>
    <row r="58842">
      <c r="N58842" s="561" t="n"/>
    </row>
    <row r="58843">
      <c r="N58843" s="561" t="n"/>
    </row>
    <row r="58844">
      <c r="N58844" s="561" t="n"/>
    </row>
    <row r="58845">
      <c r="N58845" s="561" t="n"/>
    </row>
    <row r="58846">
      <c r="N58846" s="561" t="n"/>
    </row>
    <row r="58847">
      <c r="N58847" s="561" t="n"/>
    </row>
    <row r="58848">
      <c r="N58848" s="561" t="n"/>
    </row>
    <row r="58849">
      <c r="N58849" s="561" t="n"/>
    </row>
    <row r="58850">
      <c r="N58850" s="561" t="n"/>
    </row>
    <row r="58851">
      <c r="N58851" s="561" t="n"/>
    </row>
    <row r="58852">
      <c r="N58852" s="561" t="n"/>
    </row>
    <row r="58853">
      <c r="N58853" s="561" t="n"/>
    </row>
    <row r="58854">
      <c r="N58854" s="561" t="n"/>
    </row>
    <row r="58855">
      <c r="N58855" s="561" t="n"/>
    </row>
    <row r="58856">
      <c r="N58856" s="561" t="n"/>
    </row>
    <row r="58857">
      <c r="N58857" s="561" t="n"/>
    </row>
    <row r="58858">
      <c r="N58858" s="561" t="n"/>
    </row>
    <row r="58859">
      <c r="N58859" s="561" t="n"/>
    </row>
    <row r="58860">
      <c r="N58860" s="561" t="n"/>
    </row>
    <row r="58861">
      <c r="N58861" s="561" t="n"/>
    </row>
    <row r="58862">
      <c r="N58862" s="561" t="n"/>
    </row>
    <row r="58863">
      <c r="N58863" s="561" t="n"/>
    </row>
    <row r="58864">
      <c r="N58864" s="561" t="n"/>
    </row>
    <row r="58865">
      <c r="N58865" s="561" t="n"/>
    </row>
    <row r="58866">
      <c r="N58866" s="561" t="n"/>
    </row>
    <row r="58867">
      <c r="N58867" s="561" t="n"/>
    </row>
    <row r="58868">
      <c r="N58868" s="561" t="n"/>
    </row>
    <row r="58869">
      <c r="N58869" s="561" t="n"/>
    </row>
    <row r="58870">
      <c r="N58870" s="561" t="n"/>
    </row>
    <row r="58871">
      <c r="N58871" s="561" t="n"/>
    </row>
    <row r="58872">
      <c r="N58872" s="561" t="n"/>
    </row>
    <row r="58873">
      <c r="N58873" s="561" t="n"/>
    </row>
    <row r="58874">
      <c r="N58874" s="561" t="n"/>
    </row>
    <row r="58875">
      <c r="N58875" s="561" t="n"/>
    </row>
    <row r="58876">
      <c r="N58876" s="561" t="n"/>
    </row>
    <row r="58877">
      <c r="N58877" s="561" t="n"/>
    </row>
    <row r="58878">
      <c r="N58878" s="561" t="n"/>
    </row>
    <row r="58879">
      <c r="N58879" s="561" t="n"/>
    </row>
    <row r="58880">
      <c r="N58880" s="561" t="n"/>
    </row>
    <row r="58881">
      <c r="N58881" s="561" t="n"/>
    </row>
    <row r="58882">
      <c r="N58882" s="561" t="n"/>
    </row>
    <row r="58883">
      <c r="N58883" s="561" t="n"/>
    </row>
    <row r="58884">
      <c r="N58884" s="561" t="n"/>
    </row>
    <row r="58885">
      <c r="N58885" s="561" t="n"/>
    </row>
    <row r="58886">
      <c r="N58886" s="561" t="n"/>
    </row>
    <row r="58887">
      <c r="N58887" s="561" t="n"/>
    </row>
    <row r="58888">
      <c r="N58888" s="561" t="n"/>
    </row>
    <row r="58889">
      <c r="N58889" s="561" t="n"/>
    </row>
    <row r="58890">
      <c r="N58890" s="561" t="n"/>
    </row>
    <row r="58891">
      <c r="N58891" s="561" t="n"/>
    </row>
    <row r="58892">
      <c r="N58892" s="561" t="n"/>
    </row>
    <row r="58893">
      <c r="N58893" s="561" t="n"/>
    </row>
    <row r="58894">
      <c r="N58894" s="561" t="n"/>
    </row>
    <row r="58895">
      <c r="N58895" s="561" t="n"/>
    </row>
    <row r="58896">
      <c r="N58896" s="561" t="n"/>
    </row>
    <row r="58897">
      <c r="N58897" s="561" t="n"/>
    </row>
    <row r="58898">
      <c r="N58898" s="561" t="n"/>
    </row>
    <row r="58899">
      <c r="N58899" s="561" t="n"/>
    </row>
    <row r="58900">
      <c r="N58900" s="561" t="n"/>
    </row>
    <row r="58901">
      <c r="N58901" s="561" t="n"/>
    </row>
    <row r="58902">
      <c r="N58902" s="561" t="n"/>
    </row>
    <row r="58903">
      <c r="N58903" s="561" t="n"/>
    </row>
    <row r="58904">
      <c r="N58904" s="561" t="n"/>
    </row>
    <row r="58905">
      <c r="N58905" s="561" t="n"/>
    </row>
    <row r="58906">
      <c r="N58906" s="561" t="n"/>
    </row>
    <row r="58907">
      <c r="N58907" s="561" t="n"/>
    </row>
    <row r="58908">
      <c r="N58908" s="561" t="n"/>
    </row>
    <row r="58909">
      <c r="N58909" s="561" t="n"/>
    </row>
    <row r="58910">
      <c r="N58910" s="561" t="n"/>
    </row>
    <row r="58911">
      <c r="N58911" s="561" t="n"/>
    </row>
    <row r="58912">
      <c r="N58912" s="561" t="n"/>
    </row>
    <row r="58913">
      <c r="N58913" s="561" t="n"/>
    </row>
    <row r="58914">
      <c r="N58914" s="561" t="n"/>
    </row>
    <row r="58915">
      <c r="N58915" s="561" t="n"/>
    </row>
    <row r="58916">
      <c r="N58916" s="561" t="n"/>
    </row>
    <row r="58917">
      <c r="N58917" s="561" t="n"/>
    </row>
    <row r="58918">
      <c r="N58918" s="561" t="n"/>
    </row>
    <row r="58919">
      <c r="N58919" s="561" t="n"/>
    </row>
    <row r="58920">
      <c r="N58920" s="561" t="n"/>
    </row>
    <row r="58921">
      <c r="N58921" s="561" t="n"/>
    </row>
    <row r="58922">
      <c r="N58922" s="561" t="n"/>
    </row>
    <row r="58923">
      <c r="N58923" s="561" t="n"/>
    </row>
    <row r="58924">
      <c r="N58924" s="561" t="n"/>
    </row>
    <row r="58925">
      <c r="N58925" s="561" t="n"/>
    </row>
    <row r="58926">
      <c r="N58926" s="561" t="n"/>
    </row>
    <row r="58927">
      <c r="N58927" s="561" t="n"/>
    </row>
    <row r="58928">
      <c r="N58928" s="561" t="n"/>
    </row>
    <row r="58929">
      <c r="N58929" s="561" t="n"/>
    </row>
    <row r="58930">
      <c r="N58930" s="561" t="n"/>
    </row>
    <row r="58931">
      <c r="N58931" s="561" t="n"/>
    </row>
    <row r="58932">
      <c r="N58932" s="561" t="n"/>
    </row>
    <row r="58933">
      <c r="N58933" s="561" t="n"/>
    </row>
    <row r="58934">
      <c r="N58934" s="561" t="n"/>
    </row>
    <row r="58935">
      <c r="N58935" s="561" t="n"/>
    </row>
    <row r="58936">
      <c r="N58936" s="561" t="n"/>
    </row>
    <row r="58937">
      <c r="N58937" s="561" t="n"/>
    </row>
    <row r="58938">
      <c r="N58938" s="561" t="n"/>
    </row>
    <row r="58939">
      <c r="N58939" s="561" t="n"/>
    </row>
    <row r="58940">
      <c r="N58940" s="561" t="n"/>
    </row>
    <row r="58941">
      <c r="N58941" s="561" t="n"/>
    </row>
    <row r="58942">
      <c r="N58942" s="561" t="n"/>
    </row>
    <row r="58943">
      <c r="N58943" s="561" t="n"/>
    </row>
    <row r="58944">
      <c r="N58944" s="561" t="n"/>
    </row>
    <row r="58945">
      <c r="N58945" s="561" t="n"/>
    </row>
    <row r="58946">
      <c r="N58946" s="561" t="n"/>
    </row>
    <row r="58947">
      <c r="N58947" s="561" t="n"/>
    </row>
    <row r="58948">
      <c r="N58948" s="561" t="n"/>
    </row>
    <row r="58949">
      <c r="N58949" s="561" t="n"/>
    </row>
    <row r="58950">
      <c r="N58950" s="561" t="n"/>
    </row>
    <row r="58951">
      <c r="N58951" s="561" t="n"/>
    </row>
    <row r="58952">
      <c r="N58952" s="561" t="n"/>
    </row>
    <row r="58953">
      <c r="N58953" s="561" t="n"/>
    </row>
    <row r="58954">
      <c r="N58954" s="561" t="n"/>
    </row>
    <row r="58955">
      <c r="N58955" s="561" t="n"/>
    </row>
    <row r="58956">
      <c r="N58956" s="561" t="n"/>
    </row>
    <row r="58957">
      <c r="N58957" s="561" t="n"/>
    </row>
    <row r="58958">
      <c r="N58958" s="561" t="n"/>
    </row>
    <row r="58959">
      <c r="N58959" s="561" t="n"/>
    </row>
    <row r="58960">
      <c r="N58960" s="561" t="n"/>
    </row>
    <row r="58961">
      <c r="N58961" s="561" t="n"/>
    </row>
    <row r="58962">
      <c r="N58962" s="561" t="n"/>
    </row>
    <row r="58963">
      <c r="N58963" s="561" t="n"/>
    </row>
    <row r="58964">
      <c r="N58964" s="561" t="n"/>
    </row>
    <row r="58965">
      <c r="N58965" s="561" t="n"/>
    </row>
    <row r="58966">
      <c r="N58966" s="561" t="n"/>
    </row>
    <row r="58967">
      <c r="N58967" s="561" t="n"/>
    </row>
    <row r="58968">
      <c r="N58968" s="561" t="n"/>
    </row>
    <row r="58969">
      <c r="N58969" s="561" t="n"/>
    </row>
    <row r="58970">
      <c r="N58970" s="561" t="n"/>
    </row>
    <row r="58971">
      <c r="N58971" s="561" t="n"/>
    </row>
    <row r="58972">
      <c r="N58972" s="561" t="n"/>
    </row>
    <row r="58973">
      <c r="N58973" s="561" t="n"/>
    </row>
    <row r="58974">
      <c r="N58974" s="561" t="n"/>
    </row>
    <row r="58975">
      <c r="N58975" s="561" t="n"/>
    </row>
    <row r="58976">
      <c r="N58976" s="561" t="n"/>
    </row>
    <row r="58977">
      <c r="N58977" s="561" t="n"/>
    </row>
    <row r="58978">
      <c r="N58978" s="561" t="n"/>
    </row>
    <row r="58979">
      <c r="N58979" s="561" t="n"/>
    </row>
    <row r="58980">
      <c r="N58980" s="561" t="n"/>
    </row>
    <row r="58981">
      <c r="N58981" s="561" t="n"/>
    </row>
    <row r="58982">
      <c r="N58982" s="561" t="n"/>
    </row>
    <row r="58983">
      <c r="N58983" s="561" t="n"/>
    </row>
    <row r="58984">
      <c r="N58984" s="561" t="n"/>
    </row>
    <row r="58985">
      <c r="N58985" s="561" t="n"/>
    </row>
    <row r="58986">
      <c r="N58986" s="561" t="n"/>
    </row>
    <row r="58987">
      <c r="N58987" s="561" t="n"/>
    </row>
    <row r="58988">
      <c r="N58988" s="561" t="n"/>
    </row>
    <row r="58989">
      <c r="N58989" s="561" t="n"/>
    </row>
    <row r="58990">
      <c r="N58990" s="561" t="n"/>
    </row>
    <row r="58991">
      <c r="N58991" s="561" t="n"/>
    </row>
    <row r="58992">
      <c r="N58992" s="561" t="n"/>
    </row>
    <row r="58993">
      <c r="N58993" s="561" t="n"/>
    </row>
    <row r="58994">
      <c r="N58994" s="561" t="n"/>
    </row>
    <row r="58995">
      <c r="N58995" s="561" t="n"/>
    </row>
    <row r="58996">
      <c r="N58996" s="561" t="n"/>
    </row>
    <row r="58997">
      <c r="N58997" s="561" t="n"/>
    </row>
    <row r="58998">
      <c r="N58998" s="561" t="n"/>
    </row>
    <row r="58999">
      <c r="N58999" s="561" t="n"/>
    </row>
    <row r="59000">
      <c r="N59000" s="561" t="n"/>
    </row>
    <row r="59001">
      <c r="N59001" s="561" t="n"/>
    </row>
    <row r="59002">
      <c r="N59002" s="561" t="n"/>
    </row>
    <row r="59003">
      <c r="N59003" s="561" t="n"/>
    </row>
    <row r="59004">
      <c r="N59004" s="561" t="n"/>
    </row>
    <row r="59005">
      <c r="N59005" s="561" t="n"/>
    </row>
    <row r="59006">
      <c r="N59006" s="561" t="n"/>
    </row>
    <row r="59007">
      <c r="N59007" s="561" t="n"/>
    </row>
    <row r="59008">
      <c r="N59008" s="561" t="n"/>
    </row>
    <row r="59009">
      <c r="N59009" s="561" t="n"/>
    </row>
    <row r="59010">
      <c r="N59010" s="561" t="n"/>
    </row>
    <row r="59011">
      <c r="N59011" s="561" t="n"/>
    </row>
    <row r="59012">
      <c r="N59012" s="561" t="n"/>
    </row>
    <row r="59013">
      <c r="N59013" s="561" t="n"/>
    </row>
    <row r="59014">
      <c r="N59014" s="561" t="n"/>
    </row>
    <row r="59015">
      <c r="N59015" s="561" t="n"/>
    </row>
    <row r="59016">
      <c r="N59016" s="561" t="n"/>
    </row>
    <row r="59017">
      <c r="N59017" s="561" t="n"/>
    </row>
    <row r="59018">
      <c r="N59018" s="561" t="n"/>
    </row>
    <row r="59019">
      <c r="N59019" s="561" t="n"/>
    </row>
    <row r="59020">
      <c r="N59020" s="561" t="n"/>
    </row>
    <row r="59021">
      <c r="N59021" s="561" t="n"/>
    </row>
    <row r="59022">
      <c r="N59022" s="561" t="n"/>
    </row>
    <row r="59023">
      <c r="N59023" s="561" t="n"/>
    </row>
    <row r="59024">
      <c r="N59024" s="561" t="n"/>
    </row>
    <row r="59025">
      <c r="N59025" s="561" t="n"/>
    </row>
    <row r="59026">
      <c r="N59026" s="561" t="n"/>
    </row>
    <row r="59027">
      <c r="N59027" s="561" t="n"/>
    </row>
    <row r="59028">
      <c r="N59028" s="561" t="n"/>
    </row>
    <row r="59029">
      <c r="N59029" s="561" t="n"/>
    </row>
    <row r="59030">
      <c r="N59030" s="561" t="n"/>
    </row>
    <row r="59031">
      <c r="N59031" s="561" t="n"/>
    </row>
    <row r="59032">
      <c r="N59032" s="561" t="n"/>
    </row>
    <row r="59033">
      <c r="N59033" s="561" t="n"/>
    </row>
    <row r="59034">
      <c r="N59034" s="561" t="n"/>
    </row>
    <row r="59035">
      <c r="N59035" s="561" t="n"/>
    </row>
    <row r="59036">
      <c r="N59036" s="561" t="n"/>
    </row>
    <row r="59037">
      <c r="N59037" s="561" t="n"/>
    </row>
    <row r="59038">
      <c r="N59038" s="561" t="n"/>
    </row>
    <row r="59039">
      <c r="N59039" s="561" t="n"/>
    </row>
    <row r="59040">
      <c r="N59040" s="561" t="n"/>
    </row>
    <row r="59041">
      <c r="N59041" s="561" t="n"/>
    </row>
    <row r="59042">
      <c r="N59042" s="561" t="n"/>
    </row>
    <row r="59043">
      <c r="N59043" s="561" t="n"/>
    </row>
    <row r="59044">
      <c r="N59044" s="561" t="n"/>
    </row>
    <row r="59045">
      <c r="N59045" s="561" t="n"/>
    </row>
    <row r="59046">
      <c r="N59046" s="561" t="n"/>
    </row>
    <row r="59047">
      <c r="N59047" s="561" t="n"/>
    </row>
    <row r="59048">
      <c r="N59048" s="561" t="n"/>
    </row>
    <row r="59049">
      <c r="N59049" s="561" t="n"/>
    </row>
    <row r="59050">
      <c r="N59050" s="561" t="n"/>
    </row>
    <row r="59051">
      <c r="N59051" s="561" t="n"/>
    </row>
    <row r="59052">
      <c r="N59052" s="561" t="n"/>
    </row>
    <row r="59053">
      <c r="N59053" s="561" t="n"/>
    </row>
    <row r="59054">
      <c r="N59054" s="561" t="n"/>
    </row>
    <row r="59055">
      <c r="N59055" s="561" t="n"/>
    </row>
    <row r="59056">
      <c r="N59056" s="561" t="n"/>
    </row>
    <row r="59057">
      <c r="N59057" s="561" t="n"/>
    </row>
    <row r="59058">
      <c r="N59058" s="561" t="n"/>
    </row>
    <row r="59059">
      <c r="N59059" s="561" t="n"/>
    </row>
    <row r="59060">
      <c r="N59060" s="561" t="n"/>
    </row>
    <row r="59061">
      <c r="N59061" s="561" t="n"/>
    </row>
    <row r="59062">
      <c r="N59062" s="561" t="n"/>
    </row>
    <row r="59063">
      <c r="N59063" s="561" t="n"/>
    </row>
    <row r="59064">
      <c r="N59064" s="561" t="n"/>
    </row>
    <row r="59065">
      <c r="N59065" s="561" t="n"/>
    </row>
    <row r="59066">
      <c r="N59066" s="561" t="n"/>
    </row>
    <row r="59067">
      <c r="N59067" s="561" t="n"/>
    </row>
    <row r="59068">
      <c r="N59068" s="561" t="n"/>
    </row>
    <row r="59069">
      <c r="N59069" s="561" t="n"/>
    </row>
    <row r="59070">
      <c r="N59070" s="561" t="n"/>
    </row>
    <row r="59071">
      <c r="N59071" s="561" t="n"/>
    </row>
    <row r="59072">
      <c r="N59072" s="561" t="n"/>
    </row>
    <row r="59073">
      <c r="N59073" s="561" t="n"/>
    </row>
    <row r="59074">
      <c r="N59074" s="561" t="n"/>
    </row>
    <row r="59075">
      <c r="N59075" s="561" t="n"/>
    </row>
    <row r="59076">
      <c r="N59076" s="561" t="n"/>
    </row>
    <row r="59077">
      <c r="N59077" s="561" t="n"/>
    </row>
    <row r="59078">
      <c r="N59078" s="561" t="n"/>
    </row>
    <row r="59079">
      <c r="N59079" s="561" t="n"/>
    </row>
    <row r="59080">
      <c r="N59080" s="561" t="n"/>
    </row>
    <row r="59081">
      <c r="N59081" s="561" t="n"/>
    </row>
    <row r="59082">
      <c r="N59082" s="561" t="n"/>
    </row>
    <row r="59083">
      <c r="N59083" s="561" t="n"/>
    </row>
    <row r="59084">
      <c r="N59084" s="561" t="n"/>
    </row>
    <row r="59085">
      <c r="N59085" s="561" t="n"/>
    </row>
    <row r="59086">
      <c r="N59086" s="561" t="n"/>
    </row>
    <row r="59087">
      <c r="N59087" s="561" t="n"/>
    </row>
    <row r="59088">
      <c r="N59088" s="561" t="n"/>
    </row>
    <row r="59089">
      <c r="N59089" s="561" t="n"/>
    </row>
    <row r="59090">
      <c r="N59090" s="561" t="n"/>
    </row>
    <row r="59091">
      <c r="N59091" s="561" t="n"/>
    </row>
    <row r="59092">
      <c r="N59092" s="561" t="n"/>
    </row>
    <row r="59093">
      <c r="N59093" s="561" t="n"/>
    </row>
    <row r="59094">
      <c r="N59094" s="561" t="n"/>
    </row>
    <row r="59095">
      <c r="N59095" s="561" t="n"/>
    </row>
    <row r="59096">
      <c r="N59096" s="561" t="n"/>
    </row>
    <row r="59097">
      <c r="N59097" s="561" t="n"/>
    </row>
    <row r="59098">
      <c r="N59098" s="561" t="n"/>
    </row>
    <row r="59099">
      <c r="N59099" s="561" t="n"/>
    </row>
    <row r="59100">
      <c r="N59100" s="561" t="n"/>
    </row>
    <row r="59101">
      <c r="N59101" s="561" t="n"/>
    </row>
    <row r="59102">
      <c r="N59102" s="561" t="n"/>
    </row>
    <row r="59103">
      <c r="N59103" s="561" t="n"/>
    </row>
    <row r="59104">
      <c r="N59104" s="561" t="n"/>
    </row>
    <row r="59105">
      <c r="N59105" s="561" t="n"/>
    </row>
    <row r="59106">
      <c r="N59106" s="561" t="n"/>
    </row>
    <row r="59107">
      <c r="N59107" s="561" t="n"/>
    </row>
    <row r="59108">
      <c r="N59108" s="561" t="n"/>
    </row>
    <row r="59109">
      <c r="N59109" s="561" t="n"/>
    </row>
    <row r="59110">
      <c r="N59110" s="561" t="n"/>
    </row>
    <row r="59111">
      <c r="N59111" s="561" t="n"/>
    </row>
    <row r="59112">
      <c r="N59112" s="561" t="n"/>
    </row>
    <row r="59113">
      <c r="N59113" s="561" t="n"/>
    </row>
    <row r="59114">
      <c r="N59114" s="561" t="n"/>
    </row>
    <row r="59115">
      <c r="N59115" s="561" t="n"/>
    </row>
    <row r="59116">
      <c r="N59116" s="561" t="n"/>
    </row>
    <row r="59117">
      <c r="N59117" s="561" t="n"/>
    </row>
    <row r="59118">
      <c r="N59118" s="561" t="n"/>
    </row>
    <row r="59119">
      <c r="N59119" s="561" t="n"/>
    </row>
    <row r="59120">
      <c r="N59120" s="561" t="n"/>
    </row>
    <row r="59121">
      <c r="N59121" s="561" t="n"/>
    </row>
    <row r="59122">
      <c r="N59122" s="561" t="n"/>
    </row>
    <row r="59123">
      <c r="N59123" s="561" t="n"/>
    </row>
    <row r="59124">
      <c r="N59124" s="561" t="n"/>
    </row>
    <row r="59125">
      <c r="N59125" s="561" t="n"/>
    </row>
    <row r="59126">
      <c r="N59126" s="561" t="n"/>
    </row>
    <row r="59127">
      <c r="N59127" s="561" t="n"/>
    </row>
    <row r="59128">
      <c r="N59128" s="561" t="n"/>
    </row>
    <row r="59129">
      <c r="N59129" s="561" t="n"/>
    </row>
    <row r="59130">
      <c r="N59130" s="561" t="n"/>
    </row>
    <row r="59131">
      <c r="N59131" s="561" t="n"/>
    </row>
    <row r="59132">
      <c r="N59132" s="561" t="n"/>
    </row>
    <row r="59133">
      <c r="N59133" s="561" t="n"/>
    </row>
    <row r="59134">
      <c r="N59134" s="561" t="n"/>
    </row>
    <row r="59135">
      <c r="N59135" s="561" t="n"/>
    </row>
    <row r="59136">
      <c r="N59136" s="561" t="n"/>
    </row>
    <row r="59137">
      <c r="N59137" s="561" t="n"/>
    </row>
    <row r="59138">
      <c r="N59138" s="561" t="n"/>
    </row>
    <row r="59139">
      <c r="N59139" s="561" t="n"/>
    </row>
    <row r="59140">
      <c r="N59140" s="561" t="n"/>
    </row>
    <row r="59141">
      <c r="N59141" s="561" t="n"/>
    </row>
    <row r="59142">
      <c r="N59142" s="561" t="n"/>
    </row>
    <row r="59143">
      <c r="N59143" s="561" t="n"/>
    </row>
    <row r="59144">
      <c r="N59144" s="561" t="n"/>
    </row>
    <row r="59145">
      <c r="N59145" s="561" t="n"/>
    </row>
    <row r="59146">
      <c r="N59146" s="561" t="n"/>
    </row>
    <row r="59147">
      <c r="N59147" s="561" t="n"/>
    </row>
    <row r="59148">
      <c r="N59148" s="561" t="n"/>
    </row>
    <row r="59149">
      <c r="N59149" s="561" t="n"/>
    </row>
    <row r="59150">
      <c r="N59150" s="561" t="n"/>
    </row>
    <row r="59151">
      <c r="N59151" s="561" t="n"/>
    </row>
    <row r="59152">
      <c r="N59152" s="561" t="n"/>
    </row>
    <row r="59153">
      <c r="N59153" s="561" t="n"/>
    </row>
    <row r="59154">
      <c r="N59154" s="561" t="n"/>
    </row>
    <row r="59155">
      <c r="N59155" s="561" t="n"/>
    </row>
    <row r="59156">
      <c r="N59156" s="561" t="n"/>
    </row>
    <row r="59157">
      <c r="N59157" s="561" t="n"/>
    </row>
    <row r="59158">
      <c r="N59158" s="561" t="n"/>
    </row>
    <row r="59159">
      <c r="N59159" s="561" t="n"/>
    </row>
    <row r="59160">
      <c r="N59160" s="561" t="n"/>
    </row>
    <row r="59161">
      <c r="N59161" s="561" t="n"/>
    </row>
    <row r="59162">
      <c r="N59162" s="561" t="n"/>
    </row>
    <row r="59163">
      <c r="N59163" s="561" t="n"/>
    </row>
    <row r="59164">
      <c r="N59164" s="561" t="n"/>
    </row>
    <row r="59165">
      <c r="N59165" s="561" t="n"/>
    </row>
    <row r="59166">
      <c r="N59166" s="561" t="n"/>
    </row>
    <row r="59167">
      <c r="N59167" s="561" t="n"/>
    </row>
    <row r="59168">
      <c r="N59168" s="561" t="n"/>
    </row>
    <row r="59169">
      <c r="N59169" s="561" t="n"/>
    </row>
    <row r="59170">
      <c r="N59170" s="561" t="n"/>
    </row>
    <row r="59171">
      <c r="N59171" s="561" t="n"/>
    </row>
    <row r="59172">
      <c r="N59172" s="561" t="n"/>
    </row>
    <row r="59173">
      <c r="N59173" s="561" t="n"/>
    </row>
    <row r="59174">
      <c r="N59174" s="561" t="n"/>
    </row>
    <row r="59175">
      <c r="N59175" s="561" t="n"/>
    </row>
    <row r="59176">
      <c r="N59176" s="561" t="n"/>
    </row>
    <row r="59177">
      <c r="N59177" s="561" t="n"/>
    </row>
    <row r="59178">
      <c r="N59178" s="561" t="n"/>
    </row>
    <row r="59179">
      <c r="N59179" s="561" t="n"/>
    </row>
    <row r="59180">
      <c r="N59180" s="561" t="n"/>
    </row>
    <row r="59181">
      <c r="N59181" s="561" t="n"/>
    </row>
    <row r="59182">
      <c r="N59182" s="561" t="n"/>
    </row>
    <row r="59183">
      <c r="N59183" s="561" t="n"/>
    </row>
    <row r="59184">
      <c r="N59184" s="561" t="n"/>
    </row>
    <row r="59185">
      <c r="N59185" s="561" t="n"/>
    </row>
    <row r="59186">
      <c r="N59186" s="561" t="n"/>
    </row>
    <row r="59187">
      <c r="N59187" s="561" t="n"/>
    </row>
    <row r="59188">
      <c r="N59188" s="561" t="n"/>
    </row>
    <row r="59189">
      <c r="N59189" s="561" t="n"/>
    </row>
    <row r="59190">
      <c r="N59190" s="561" t="n"/>
    </row>
    <row r="59191">
      <c r="N59191" s="561" t="n"/>
    </row>
    <row r="59192">
      <c r="N59192" s="561" t="n"/>
    </row>
    <row r="59193">
      <c r="N59193" s="561" t="n"/>
    </row>
    <row r="59194">
      <c r="N59194" s="561" t="n"/>
    </row>
    <row r="59195">
      <c r="N59195" s="561" t="n"/>
    </row>
    <row r="59196">
      <c r="N59196" s="561" t="n"/>
    </row>
    <row r="59197">
      <c r="N59197" s="561" t="n"/>
    </row>
    <row r="59198">
      <c r="N59198" s="561" t="n"/>
    </row>
    <row r="59199">
      <c r="N59199" s="561" t="n"/>
    </row>
    <row r="59200">
      <c r="N59200" s="561" t="n"/>
    </row>
    <row r="59201">
      <c r="N59201" s="561" t="n"/>
    </row>
    <row r="59202">
      <c r="N59202" s="561" t="n"/>
    </row>
    <row r="59203">
      <c r="N59203" s="561" t="n"/>
    </row>
    <row r="59204">
      <c r="N59204" s="561" t="n"/>
    </row>
    <row r="59205">
      <c r="N59205" s="561" t="n"/>
    </row>
    <row r="59206">
      <c r="N59206" s="561" t="n"/>
    </row>
    <row r="59207">
      <c r="N59207" s="561" t="n"/>
    </row>
    <row r="59208">
      <c r="N59208" s="561" t="n"/>
    </row>
    <row r="59209">
      <c r="N59209" s="561" t="n"/>
    </row>
    <row r="59210">
      <c r="N59210" s="561" t="n"/>
    </row>
    <row r="59211">
      <c r="N59211" s="561" t="n"/>
    </row>
    <row r="59212">
      <c r="N59212" s="561" t="n"/>
    </row>
    <row r="59213">
      <c r="N59213" s="561" t="n"/>
    </row>
    <row r="59214">
      <c r="N59214" s="561" t="n"/>
    </row>
    <row r="59215">
      <c r="N59215" s="561" t="n"/>
    </row>
    <row r="59216">
      <c r="N59216" s="561" t="n"/>
    </row>
    <row r="59217">
      <c r="N59217" s="561" t="n"/>
    </row>
    <row r="59218">
      <c r="N59218" s="561" t="n"/>
    </row>
    <row r="59219">
      <c r="N59219" s="561" t="n"/>
    </row>
    <row r="59220">
      <c r="N59220" s="561" t="n"/>
    </row>
    <row r="59221">
      <c r="N59221" s="561" t="n"/>
    </row>
    <row r="59222">
      <c r="N59222" s="561" t="n"/>
    </row>
    <row r="59223">
      <c r="N59223" s="561" t="n"/>
    </row>
    <row r="59224">
      <c r="N59224" s="561" t="n"/>
    </row>
    <row r="59225">
      <c r="N59225" s="561" t="n"/>
    </row>
    <row r="59226">
      <c r="N59226" s="561" t="n"/>
    </row>
    <row r="59227">
      <c r="N59227" s="561" t="n"/>
    </row>
    <row r="59228">
      <c r="N59228" s="561" t="n"/>
    </row>
    <row r="59229">
      <c r="N59229" s="561" t="n"/>
    </row>
    <row r="59230">
      <c r="N59230" s="561" t="n"/>
    </row>
    <row r="59231">
      <c r="N59231" s="561" t="n"/>
    </row>
    <row r="59232">
      <c r="N59232" s="561" t="n"/>
    </row>
    <row r="59233">
      <c r="N59233" s="561" t="n"/>
    </row>
    <row r="59234">
      <c r="N59234" s="561" t="n"/>
    </row>
    <row r="59235">
      <c r="N59235" s="561" t="n"/>
    </row>
    <row r="59236">
      <c r="N59236" s="561" t="n"/>
    </row>
    <row r="59237">
      <c r="N59237" s="561" t="n"/>
    </row>
    <row r="59238">
      <c r="N59238" s="561" t="n"/>
    </row>
    <row r="59239">
      <c r="N59239" s="561" t="n"/>
    </row>
    <row r="59240">
      <c r="N59240" s="561" t="n"/>
    </row>
    <row r="59241">
      <c r="N59241" s="561" t="n"/>
    </row>
    <row r="59242">
      <c r="N59242" s="561" t="n"/>
    </row>
    <row r="59243">
      <c r="N59243" s="561" t="n"/>
    </row>
    <row r="59244">
      <c r="N59244" s="561" t="n"/>
    </row>
    <row r="59245">
      <c r="N59245" s="561" t="n"/>
    </row>
    <row r="59246">
      <c r="N59246" s="561" t="n"/>
    </row>
    <row r="59247">
      <c r="N59247" s="561" t="n"/>
    </row>
    <row r="59248">
      <c r="N59248" s="561" t="n"/>
    </row>
    <row r="59249">
      <c r="N59249" s="561" t="n"/>
    </row>
    <row r="59250">
      <c r="N59250" s="561" t="n"/>
    </row>
    <row r="59251">
      <c r="N59251" s="561" t="n"/>
    </row>
    <row r="59252">
      <c r="N59252" s="561" t="n"/>
    </row>
    <row r="59253">
      <c r="N59253" s="561" t="n"/>
    </row>
    <row r="59254">
      <c r="N59254" s="561" t="n"/>
    </row>
    <row r="59255">
      <c r="N59255" s="561" t="n"/>
    </row>
    <row r="59256">
      <c r="N59256" s="561" t="n"/>
    </row>
    <row r="59257">
      <c r="N59257" s="561" t="n"/>
    </row>
    <row r="59258">
      <c r="N59258" s="561" t="n"/>
    </row>
    <row r="59259">
      <c r="N59259" s="561" t="n"/>
    </row>
    <row r="59260">
      <c r="N59260" s="561" t="n"/>
    </row>
    <row r="59261">
      <c r="N59261" s="561" t="n"/>
    </row>
    <row r="59262">
      <c r="N59262" s="561" t="n"/>
    </row>
    <row r="59263">
      <c r="N59263" s="561" t="n"/>
    </row>
    <row r="59264">
      <c r="N59264" s="561" t="n"/>
    </row>
    <row r="59265">
      <c r="N59265" s="561" t="n"/>
    </row>
    <row r="59266">
      <c r="N59266" s="561" t="n"/>
    </row>
    <row r="59267">
      <c r="N59267" s="561" t="n"/>
    </row>
    <row r="59268">
      <c r="N59268" s="561" t="n"/>
    </row>
    <row r="59269">
      <c r="N59269" s="561" t="n"/>
    </row>
    <row r="59270">
      <c r="N59270" s="561" t="n"/>
    </row>
    <row r="59271">
      <c r="N59271" s="561" t="n"/>
    </row>
    <row r="59272">
      <c r="N59272" s="561" t="n"/>
    </row>
    <row r="59273">
      <c r="N59273" s="561" t="n"/>
    </row>
    <row r="59274">
      <c r="N59274" s="561" t="n"/>
    </row>
    <row r="59275">
      <c r="N59275" s="561" t="n"/>
    </row>
    <row r="59276">
      <c r="N59276" s="561" t="n"/>
    </row>
    <row r="59277">
      <c r="N59277" s="561" t="n"/>
    </row>
    <row r="59278">
      <c r="N59278" s="561" t="n"/>
    </row>
    <row r="59279">
      <c r="N59279" s="561" t="n"/>
    </row>
    <row r="59280">
      <c r="N59280" s="561" t="n"/>
    </row>
    <row r="59281">
      <c r="N59281" s="561" t="n"/>
    </row>
    <row r="59282">
      <c r="N59282" s="561" t="n"/>
    </row>
    <row r="59283">
      <c r="N59283" s="561" t="n"/>
    </row>
    <row r="59284">
      <c r="N59284" s="561" t="n"/>
    </row>
    <row r="59285">
      <c r="N59285" s="561" t="n"/>
    </row>
    <row r="59286">
      <c r="N59286" s="561" t="n"/>
    </row>
    <row r="59287">
      <c r="N59287" s="561" t="n"/>
    </row>
    <row r="59288">
      <c r="N59288" s="561" t="n"/>
    </row>
    <row r="59289">
      <c r="N59289" s="561" t="n"/>
    </row>
    <row r="59290">
      <c r="N59290" s="561" t="n"/>
    </row>
    <row r="59291">
      <c r="N59291" s="561" t="n"/>
    </row>
    <row r="59292">
      <c r="N59292" s="561" t="n"/>
    </row>
    <row r="59293">
      <c r="N59293" s="561" t="n"/>
    </row>
    <row r="59294">
      <c r="N59294" s="561" t="n"/>
    </row>
    <row r="59295">
      <c r="N59295" s="561" t="n"/>
    </row>
    <row r="59296">
      <c r="N59296" s="561" t="n"/>
    </row>
    <row r="59297">
      <c r="N59297" s="561" t="n"/>
    </row>
    <row r="59298">
      <c r="N59298" s="561" t="n"/>
    </row>
    <row r="59299">
      <c r="N59299" s="561" t="n"/>
    </row>
    <row r="59300">
      <c r="N59300" s="561" t="n"/>
    </row>
    <row r="59301">
      <c r="N59301" s="561" t="n"/>
    </row>
    <row r="59302">
      <c r="N59302" s="561" t="n"/>
    </row>
    <row r="59303">
      <c r="N59303" s="561" t="n"/>
    </row>
    <row r="59304">
      <c r="N59304" s="561" t="n"/>
    </row>
    <row r="59305">
      <c r="N59305" s="561" t="n"/>
    </row>
    <row r="59306">
      <c r="N59306" s="561" t="n"/>
    </row>
    <row r="59307">
      <c r="N59307" s="561" t="n"/>
    </row>
    <row r="59308">
      <c r="N59308" s="561" t="n"/>
    </row>
    <row r="59309">
      <c r="N59309" s="561" t="n"/>
    </row>
    <row r="59310">
      <c r="N59310" s="561" t="n"/>
    </row>
    <row r="59311">
      <c r="N59311" s="561" t="n"/>
    </row>
    <row r="59312">
      <c r="N59312" s="561" t="n"/>
    </row>
    <row r="59313">
      <c r="N59313" s="561" t="n"/>
    </row>
    <row r="59314">
      <c r="N59314" s="561" t="n"/>
    </row>
    <row r="59315">
      <c r="N59315" s="561" t="n"/>
    </row>
    <row r="59316">
      <c r="N59316" s="561" t="n"/>
    </row>
    <row r="59317">
      <c r="N59317" s="561" t="n"/>
    </row>
    <row r="59318">
      <c r="N59318" s="561" t="n"/>
    </row>
    <row r="59319">
      <c r="N59319" s="561" t="n"/>
    </row>
    <row r="59320">
      <c r="N59320" s="561" t="n"/>
    </row>
    <row r="59321">
      <c r="N59321" s="561" t="n"/>
    </row>
    <row r="59322">
      <c r="N59322" s="561" t="n"/>
    </row>
    <row r="59323">
      <c r="N59323" s="561" t="n"/>
    </row>
    <row r="59324">
      <c r="N59324" s="561" t="n"/>
    </row>
    <row r="59325">
      <c r="N59325" s="561" t="n"/>
    </row>
    <row r="59326">
      <c r="N59326" s="561" t="n"/>
    </row>
    <row r="59327">
      <c r="N59327" s="561" t="n"/>
    </row>
    <row r="59328">
      <c r="N59328" s="561" t="n"/>
    </row>
    <row r="59329">
      <c r="N59329" s="561" t="n"/>
    </row>
    <row r="59330">
      <c r="N59330" s="561" t="n"/>
    </row>
    <row r="59331">
      <c r="N59331" s="561" t="n"/>
    </row>
    <row r="59332">
      <c r="N59332" s="561" t="n"/>
    </row>
    <row r="59333">
      <c r="N59333" s="561" t="n"/>
    </row>
    <row r="59334">
      <c r="N59334" s="561" t="n"/>
    </row>
    <row r="59335">
      <c r="N59335" s="561" t="n"/>
    </row>
    <row r="59336">
      <c r="N59336" s="561" t="n"/>
    </row>
    <row r="59337">
      <c r="N59337" s="561" t="n"/>
    </row>
    <row r="59338">
      <c r="N59338" s="561" t="n"/>
    </row>
    <row r="59339">
      <c r="N59339" s="561" t="n"/>
    </row>
    <row r="59340">
      <c r="N59340" s="561" t="n"/>
    </row>
    <row r="59341">
      <c r="N59341" s="561" t="n"/>
    </row>
    <row r="59342">
      <c r="N59342" s="561" t="n"/>
    </row>
    <row r="59343">
      <c r="N59343" s="561" t="n"/>
    </row>
    <row r="59344">
      <c r="N59344" s="561" t="n"/>
    </row>
    <row r="59345">
      <c r="N59345" s="561" t="n"/>
    </row>
    <row r="59346">
      <c r="N59346" s="561" t="n"/>
    </row>
    <row r="59347">
      <c r="N59347" s="561" t="n"/>
    </row>
    <row r="59348">
      <c r="N59348" s="561" t="n"/>
    </row>
    <row r="59349">
      <c r="N59349" s="561" t="n"/>
    </row>
    <row r="59350">
      <c r="N59350" s="561" t="n"/>
    </row>
    <row r="59351">
      <c r="N59351" s="561" t="n"/>
    </row>
    <row r="59352">
      <c r="N59352" s="561" t="n"/>
    </row>
    <row r="59353">
      <c r="N59353" s="561" t="n"/>
    </row>
    <row r="59354">
      <c r="N59354" s="561" t="n"/>
    </row>
    <row r="59355">
      <c r="N59355" s="561" t="n"/>
    </row>
    <row r="59356">
      <c r="N59356" s="561" t="n"/>
    </row>
    <row r="59357">
      <c r="N59357" s="561" t="n"/>
    </row>
    <row r="59358">
      <c r="N59358" s="561" t="n"/>
    </row>
    <row r="59359">
      <c r="N59359" s="561" t="n"/>
    </row>
    <row r="59360">
      <c r="N59360" s="561" t="n"/>
    </row>
    <row r="59361">
      <c r="N59361" s="561" t="n"/>
    </row>
    <row r="59362">
      <c r="N59362" s="561" t="n"/>
    </row>
    <row r="59363">
      <c r="N59363" s="561" t="n"/>
    </row>
    <row r="59364">
      <c r="N59364" s="561" t="n"/>
    </row>
    <row r="59365">
      <c r="N59365" s="561" t="n"/>
    </row>
    <row r="59366">
      <c r="N59366" s="561" t="n"/>
    </row>
    <row r="59367">
      <c r="N59367" s="561" t="n"/>
    </row>
    <row r="59368">
      <c r="N59368" s="561" t="n"/>
    </row>
    <row r="59369">
      <c r="N59369" s="561" t="n"/>
    </row>
    <row r="59370">
      <c r="N59370" s="561" t="n"/>
    </row>
    <row r="59371">
      <c r="N59371" s="561" t="n"/>
    </row>
    <row r="59372">
      <c r="N59372" s="561" t="n"/>
    </row>
    <row r="59373">
      <c r="N59373" s="561" t="n"/>
    </row>
    <row r="59374">
      <c r="N59374" s="561" t="n"/>
    </row>
    <row r="59375">
      <c r="N59375" s="561" t="n"/>
    </row>
    <row r="59376">
      <c r="N59376" s="561" t="n"/>
    </row>
    <row r="59377">
      <c r="N59377" s="561" t="n"/>
    </row>
    <row r="59378">
      <c r="N59378" s="561" t="n"/>
    </row>
    <row r="59379">
      <c r="N59379" s="561" t="n"/>
    </row>
    <row r="59380">
      <c r="N59380" s="561" t="n"/>
    </row>
    <row r="59381">
      <c r="N59381" s="561" t="n"/>
    </row>
    <row r="59382">
      <c r="N59382" s="561" t="n"/>
    </row>
    <row r="59383">
      <c r="N59383" s="561" t="n"/>
    </row>
    <row r="59384">
      <c r="N59384" s="561" t="n"/>
    </row>
    <row r="59385">
      <c r="N59385" s="561" t="n"/>
    </row>
    <row r="59386">
      <c r="N59386" s="561" t="n"/>
    </row>
    <row r="59387">
      <c r="N59387" s="561" t="n"/>
    </row>
    <row r="59388">
      <c r="N59388" s="561" t="n"/>
    </row>
    <row r="59389">
      <c r="N59389" s="561" t="n"/>
    </row>
    <row r="59390">
      <c r="N59390" s="561" t="n"/>
    </row>
    <row r="59391">
      <c r="N59391" s="561" t="n"/>
    </row>
    <row r="59392">
      <c r="N59392" s="561" t="n"/>
    </row>
    <row r="59393">
      <c r="N59393" s="561" t="n"/>
    </row>
    <row r="59394">
      <c r="N59394" s="561" t="n"/>
    </row>
    <row r="59395">
      <c r="N59395" s="561" t="n"/>
    </row>
    <row r="59396">
      <c r="N59396" s="561" t="n"/>
    </row>
    <row r="59397">
      <c r="N59397" s="561" t="n"/>
    </row>
    <row r="59398">
      <c r="N59398" s="561" t="n"/>
    </row>
    <row r="59399">
      <c r="N59399" s="561" t="n"/>
    </row>
    <row r="59400">
      <c r="N59400" s="561" t="n"/>
    </row>
    <row r="59401">
      <c r="N59401" s="561" t="n"/>
    </row>
    <row r="59402">
      <c r="N59402" s="561" t="n"/>
    </row>
    <row r="59403">
      <c r="N59403" s="561" t="n"/>
    </row>
    <row r="59404">
      <c r="N59404" s="561" t="n"/>
    </row>
    <row r="59405">
      <c r="N59405" s="561" t="n"/>
    </row>
    <row r="59406">
      <c r="N59406" s="561" t="n"/>
    </row>
    <row r="59407">
      <c r="N59407" s="561" t="n"/>
    </row>
    <row r="59408">
      <c r="N59408" s="561" t="n"/>
    </row>
    <row r="59409">
      <c r="N59409" s="561" t="n"/>
    </row>
    <row r="59410">
      <c r="N59410" s="561" t="n"/>
    </row>
    <row r="59411">
      <c r="N59411" s="561" t="n"/>
    </row>
    <row r="59412">
      <c r="N59412" s="561" t="n"/>
    </row>
    <row r="59413">
      <c r="N59413" s="561" t="n"/>
    </row>
    <row r="59414">
      <c r="N59414" s="561" t="n"/>
    </row>
    <row r="59415">
      <c r="N59415" s="561" t="n"/>
    </row>
    <row r="59416">
      <c r="N59416" s="561" t="n"/>
    </row>
    <row r="59417">
      <c r="N59417" s="561" t="n"/>
    </row>
    <row r="59418">
      <c r="N59418" s="561" t="n"/>
    </row>
    <row r="59419">
      <c r="N59419" s="561" t="n"/>
    </row>
    <row r="59420">
      <c r="N59420" s="561" t="n"/>
    </row>
    <row r="59421">
      <c r="N59421" s="561" t="n"/>
    </row>
    <row r="59422">
      <c r="N59422" s="561" t="n"/>
    </row>
    <row r="59423">
      <c r="N59423" s="561" t="n"/>
    </row>
    <row r="59424">
      <c r="N59424" s="561" t="n"/>
    </row>
    <row r="59425">
      <c r="N59425" s="561" t="n"/>
    </row>
    <row r="59426">
      <c r="N59426" s="561" t="n"/>
    </row>
    <row r="59427">
      <c r="N59427" s="561" t="n"/>
    </row>
    <row r="59428">
      <c r="N59428" s="561" t="n"/>
    </row>
    <row r="59429">
      <c r="N59429" s="561" t="n"/>
    </row>
    <row r="59430">
      <c r="N59430" s="561" t="n"/>
    </row>
    <row r="59431">
      <c r="N59431" s="561" t="n"/>
    </row>
    <row r="59432">
      <c r="N59432" s="561" t="n"/>
    </row>
    <row r="59433">
      <c r="N59433" s="561" t="n"/>
    </row>
    <row r="59434">
      <c r="N59434" s="561" t="n"/>
    </row>
    <row r="59435">
      <c r="N59435" s="561" t="n"/>
    </row>
    <row r="59436">
      <c r="N59436" s="561" t="n"/>
    </row>
    <row r="59437">
      <c r="N59437" s="561" t="n"/>
    </row>
    <row r="59438">
      <c r="N59438" s="561" t="n"/>
    </row>
    <row r="59439">
      <c r="N59439" s="561" t="n"/>
    </row>
    <row r="59440">
      <c r="N59440" s="561" t="n"/>
    </row>
    <row r="59441">
      <c r="N59441" s="561" t="n"/>
    </row>
    <row r="59442">
      <c r="N59442" s="561" t="n"/>
    </row>
    <row r="59443">
      <c r="N59443" s="561" t="n"/>
    </row>
    <row r="59444">
      <c r="N59444" s="561" t="n"/>
    </row>
    <row r="59445">
      <c r="N59445" s="561" t="n"/>
    </row>
    <row r="59446">
      <c r="N59446" s="561" t="n"/>
    </row>
    <row r="59447">
      <c r="N59447" s="561" t="n"/>
    </row>
    <row r="59448">
      <c r="N59448" s="561" t="n"/>
    </row>
    <row r="59449">
      <c r="N59449" s="561" t="n"/>
    </row>
    <row r="59450">
      <c r="N59450" s="561" t="n"/>
    </row>
    <row r="59451">
      <c r="N59451" s="561" t="n"/>
    </row>
    <row r="59452">
      <c r="N59452" s="561" t="n"/>
    </row>
    <row r="59453">
      <c r="N59453" s="561" t="n"/>
    </row>
    <row r="59454">
      <c r="N59454" s="561" t="n"/>
    </row>
    <row r="59455">
      <c r="N59455" s="561" t="n"/>
    </row>
    <row r="59456">
      <c r="N59456" s="561" t="n"/>
    </row>
    <row r="59457">
      <c r="N59457" s="561" t="n"/>
    </row>
    <row r="59458">
      <c r="N59458" s="561" t="n"/>
    </row>
    <row r="59459">
      <c r="N59459" s="561" t="n"/>
    </row>
    <row r="59460">
      <c r="N59460" s="561" t="n"/>
    </row>
    <row r="59461">
      <c r="N59461" s="561" t="n"/>
    </row>
    <row r="59462">
      <c r="N59462" s="561" t="n"/>
    </row>
    <row r="59463">
      <c r="N59463" s="561" t="n"/>
    </row>
    <row r="59464">
      <c r="N59464" s="561" t="n"/>
    </row>
    <row r="59465">
      <c r="N59465" s="561" t="n"/>
    </row>
    <row r="59466">
      <c r="N59466" s="561" t="n"/>
    </row>
    <row r="59467">
      <c r="N59467" s="561" t="n"/>
    </row>
    <row r="59468">
      <c r="N59468" s="561" t="n"/>
    </row>
    <row r="59469">
      <c r="N59469" s="561" t="n"/>
    </row>
    <row r="59470">
      <c r="N59470" s="561" t="n"/>
    </row>
    <row r="59471">
      <c r="N59471" s="561" t="n"/>
    </row>
    <row r="59472">
      <c r="N59472" s="561" t="n"/>
    </row>
    <row r="59473">
      <c r="N59473" s="561" t="n"/>
    </row>
    <row r="59474">
      <c r="N59474" s="561" t="n"/>
    </row>
    <row r="59475">
      <c r="N59475" s="561" t="n"/>
    </row>
    <row r="59476">
      <c r="N59476" s="561" t="n"/>
    </row>
    <row r="59477">
      <c r="N59477" s="561" t="n"/>
    </row>
    <row r="59478">
      <c r="N59478" s="561" t="n"/>
    </row>
    <row r="59479">
      <c r="N59479" s="561" t="n"/>
    </row>
    <row r="59480">
      <c r="N59480" s="561" t="n"/>
    </row>
    <row r="59481">
      <c r="N59481" s="561" t="n"/>
    </row>
    <row r="59482">
      <c r="N59482" s="561" t="n"/>
    </row>
    <row r="59483">
      <c r="N59483" s="561" t="n"/>
    </row>
    <row r="59484">
      <c r="N59484" s="561" t="n"/>
    </row>
    <row r="59485">
      <c r="N59485" s="561" t="n"/>
    </row>
    <row r="59486">
      <c r="N59486" s="561" t="n"/>
    </row>
    <row r="59487">
      <c r="N59487" s="561" t="n"/>
    </row>
    <row r="59488">
      <c r="N59488" s="561" t="n"/>
    </row>
    <row r="59489">
      <c r="N59489" s="561" t="n"/>
    </row>
    <row r="59490">
      <c r="N59490" s="561" t="n"/>
    </row>
    <row r="59491">
      <c r="N59491" s="561" t="n"/>
    </row>
    <row r="59492">
      <c r="N59492" s="561" t="n"/>
    </row>
    <row r="59493">
      <c r="N59493" s="561" t="n"/>
    </row>
    <row r="59494">
      <c r="N59494" s="561" t="n"/>
    </row>
    <row r="59495">
      <c r="N59495" s="561" t="n"/>
    </row>
    <row r="59496">
      <c r="N59496" s="561" t="n"/>
    </row>
    <row r="59497">
      <c r="N59497" s="561" t="n"/>
    </row>
    <row r="59498">
      <c r="N59498" s="561" t="n"/>
    </row>
    <row r="59499">
      <c r="N59499" s="561" t="n"/>
    </row>
    <row r="59500">
      <c r="N59500" s="561" t="n"/>
    </row>
    <row r="59501">
      <c r="N59501" s="561" t="n"/>
    </row>
    <row r="59502">
      <c r="N59502" s="561" t="n"/>
    </row>
    <row r="59503">
      <c r="N59503" s="561" t="n"/>
    </row>
    <row r="59504">
      <c r="N59504" s="561" t="n"/>
    </row>
    <row r="59505">
      <c r="N59505" s="561" t="n"/>
    </row>
    <row r="59506">
      <c r="N59506" s="561" t="n"/>
    </row>
    <row r="59507">
      <c r="N59507" s="561" t="n"/>
    </row>
    <row r="59508">
      <c r="N59508" s="561" t="n"/>
    </row>
    <row r="59509">
      <c r="N59509" s="561" t="n"/>
    </row>
    <row r="59510">
      <c r="N59510" s="561" t="n"/>
    </row>
    <row r="59511">
      <c r="N59511" s="561" t="n"/>
    </row>
    <row r="59512">
      <c r="N59512" s="561" t="n"/>
    </row>
    <row r="59513">
      <c r="N59513" s="561" t="n"/>
    </row>
    <row r="59514">
      <c r="N59514" s="561" t="n"/>
    </row>
    <row r="59515">
      <c r="N59515" s="561" t="n"/>
    </row>
    <row r="59516">
      <c r="N59516" s="561" t="n"/>
    </row>
    <row r="59517">
      <c r="N59517" s="561" t="n"/>
    </row>
    <row r="59518">
      <c r="N59518" s="561" t="n"/>
    </row>
    <row r="59519">
      <c r="N59519" s="561" t="n"/>
    </row>
    <row r="59520">
      <c r="N59520" s="561" t="n"/>
    </row>
    <row r="59521">
      <c r="N59521" s="561" t="n"/>
    </row>
    <row r="59522">
      <c r="N59522" s="561" t="n"/>
    </row>
    <row r="59523">
      <c r="N59523" s="561" t="n"/>
    </row>
    <row r="59524">
      <c r="N59524" s="561" t="n"/>
    </row>
    <row r="59525">
      <c r="N59525" s="561" t="n"/>
    </row>
    <row r="59526">
      <c r="N59526" s="561" t="n"/>
    </row>
    <row r="59527">
      <c r="N59527" s="561" t="n"/>
    </row>
    <row r="59528">
      <c r="N59528" s="561" t="n"/>
    </row>
    <row r="59529">
      <c r="N59529" s="561" t="n"/>
    </row>
    <row r="59530">
      <c r="N59530" s="561" t="n"/>
    </row>
    <row r="59531">
      <c r="N59531" s="561" t="n"/>
    </row>
    <row r="59532">
      <c r="N59532" s="561" t="n"/>
    </row>
    <row r="59533">
      <c r="N59533" s="561" t="n"/>
    </row>
    <row r="59534">
      <c r="N59534" s="561" t="n"/>
    </row>
    <row r="59535">
      <c r="N59535" s="561" t="n"/>
    </row>
    <row r="59536">
      <c r="N59536" s="561" t="n"/>
    </row>
    <row r="59537">
      <c r="N59537" s="561" t="n"/>
    </row>
    <row r="59538">
      <c r="N59538" s="561" t="n"/>
    </row>
    <row r="59539">
      <c r="N59539" s="561" t="n"/>
    </row>
    <row r="59540">
      <c r="N59540" s="561" t="n"/>
    </row>
    <row r="59541">
      <c r="N59541" s="561" t="n"/>
    </row>
    <row r="59542">
      <c r="N59542" s="561" t="n"/>
    </row>
    <row r="59543">
      <c r="N59543" s="561" t="n"/>
    </row>
    <row r="59544">
      <c r="N59544" s="561" t="n"/>
    </row>
    <row r="59545">
      <c r="N59545" s="561" t="n"/>
    </row>
    <row r="59546">
      <c r="N59546" s="561" t="n"/>
    </row>
    <row r="59547">
      <c r="N59547" s="561" t="n"/>
    </row>
    <row r="59548">
      <c r="N59548" s="561" t="n"/>
    </row>
    <row r="59549">
      <c r="N59549" s="561" t="n"/>
    </row>
    <row r="59550">
      <c r="N59550" s="561" t="n"/>
    </row>
    <row r="59551">
      <c r="N59551" s="561" t="n"/>
    </row>
    <row r="59552">
      <c r="N59552" s="561" t="n"/>
    </row>
    <row r="59553">
      <c r="N59553" s="561" t="n"/>
    </row>
    <row r="59554">
      <c r="N59554" s="561" t="n"/>
    </row>
    <row r="59555">
      <c r="N59555" s="561" t="n"/>
    </row>
    <row r="59556">
      <c r="N59556" s="561" t="n"/>
    </row>
    <row r="59557">
      <c r="N59557" s="561" t="n"/>
    </row>
    <row r="59558">
      <c r="N59558" s="561" t="n"/>
    </row>
    <row r="59559">
      <c r="N59559" s="561" t="n"/>
    </row>
    <row r="59560">
      <c r="N59560" s="561" t="n"/>
    </row>
    <row r="59561">
      <c r="N59561" s="561" t="n"/>
    </row>
    <row r="59562">
      <c r="N59562" s="561" t="n"/>
    </row>
    <row r="59563">
      <c r="N59563" s="561" t="n"/>
    </row>
    <row r="59564">
      <c r="N59564" s="561" t="n"/>
    </row>
    <row r="59565">
      <c r="N59565" s="561" t="n"/>
    </row>
    <row r="59566">
      <c r="N59566" s="561" t="n"/>
    </row>
    <row r="59567">
      <c r="N59567" s="561" t="n"/>
    </row>
    <row r="59568">
      <c r="N59568" s="561" t="n"/>
    </row>
    <row r="59569">
      <c r="N59569" s="561" t="n"/>
    </row>
    <row r="59570">
      <c r="N59570" s="561" t="n"/>
    </row>
    <row r="59571">
      <c r="N59571" s="561" t="n"/>
    </row>
    <row r="59572">
      <c r="N59572" s="561" t="n"/>
    </row>
    <row r="59573">
      <c r="N59573" s="561" t="n"/>
    </row>
    <row r="59574">
      <c r="N59574" s="561" t="n"/>
    </row>
    <row r="59575">
      <c r="N59575" s="561" t="n"/>
    </row>
    <row r="59576">
      <c r="N59576" s="561" t="n"/>
    </row>
    <row r="59577">
      <c r="N59577" s="561" t="n"/>
    </row>
    <row r="59578">
      <c r="N59578" s="561" t="n"/>
    </row>
    <row r="59579">
      <c r="N59579" s="561" t="n"/>
    </row>
    <row r="59580">
      <c r="N59580" s="561" t="n"/>
    </row>
    <row r="59581">
      <c r="N59581" s="561" t="n"/>
    </row>
    <row r="59582">
      <c r="N59582" s="561" t="n"/>
    </row>
    <row r="59583">
      <c r="N59583" s="561" t="n"/>
    </row>
    <row r="59584">
      <c r="N59584" s="561" t="n"/>
    </row>
    <row r="59585">
      <c r="N59585" s="561" t="n"/>
    </row>
    <row r="59586">
      <c r="N59586" s="561" t="n"/>
    </row>
    <row r="59587">
      <c r="N59587" s="561" t="n"/>
    </row>
    <row r="59588">
      <c r="N59588" s="561" t="n"/>
    </row>
    <row r="59589">
      <c r="N59589" s="561" t="n"/>
    </row>
    <row r="59590">
      <c r="N59590" s="561" t="n"/>
    </row>
    <row r="59591">
      <c r="N59591" s="561" t="n"/>
    </row>
    <row r="59592">
      <c r="N59592" s="561" t="n"/>
    </row>
    <row r="59593">
      <c r="N59593" s="561" t="n"/>
    </row>
    <row r="59594">
      <c r="N59594" s="561" t="n"/>
    </row>
    <row r="59595">
      <c r="N59595" s="561" t="n"/>
    </row>
    <row r="59596">
      <c r="N59596" s="561" t="n"/>
    </row>
    <row r="59597">
      <c r="N59597" s="561" t="n"/>
    </row>
    <row r="59598">
      <c r="N59598" s="561" t="n"/>
    </row>
    <row r="59599">
      <c r="N59599" s="561" t="n"/>
    </row>
    <row r="59600">
      <c r="N59600" s="561" t="n"/>
    </row>
    <row r="59601">
      <c r="N59601" s="561" t="n"/>
    </row>
    <row r="59602">
      <c r="N59602" s="561" t="n"/>
    </row>
    <row r="59603">
      <c r="N59603" s="561" t="n"/>
    </row>
    <row r="59604">
      <c r="N59604" s="561" t="n"/>
    </row>
    <row r="59605">
      <c r="N59605" s="561" t="n"/>
    </row>
    <row r="59606">
      <c r="N59606" s="561" t="n"/>
    </row>
    <row r="59607">
      <c r="N59607" s="561" t="n"/>
    </row>
    <row r="59608">
      <c r="N59608" s="561" t="n"/>
    </row>
    <row r="59609">
      <c r="N59609" s="561" t="n"/>
    </row>
    <row r="59610">
      <c r="N59610" s="561" t="n"/>
    </row>
    <row r="59611">
      <c r="N59611" s="561" t="n"/>
    </row>
    <row r="59612">
      <c r="N59612" s="561" t="n"/>
    </row>
    <row r="59613">
      <c r="N59613" s="561" t="n"/>
    </row>
    <row r="59614">
      <c r="N59614" s="561" t="n"/>
    </row>
    <row r="59615">
      <c r="N59615" s="561" t="n"/>
    </row>
    <row r="59616">
      <c r="N59616" s="561" t="n"/>
    </row>
    <row r="59617">
      <c r="N59617" s="561" t="n"/>
    </row>
    <row r="59618">
      <c r="N59618" s="561" t="n"/>
    </row>
    <row r="59619">
      <c r="N59619" s="561" t="n"/>
    </row>
    <row r="59620">
      <c r="N59620" s="561" t="n"/>
    </row>
    <row r="59621">
      <c r="N59621" s="561" t="n"/>
    </row>
    <row r="59622">
      <c r="N59622" s="561" t="n"/>
    </row>
    <row r="59623">
      <c r="N59623" s="561" t="n"/>
    </row>
    <row r="59624">
      <c r="N59624" s="561" t="n"/>
    </row>
    <row r="59625">
      <c r="N59625" s="561" t="n"/>
    </row>
    <row r="59626">
      <c r="N59626" s="561" t="n"/>
    </row>
    <row r="59627">
      <c r="N59627" s="561" t="n"/>
    </row>
    <row r="59628">
      <c r="N59628" s="561" t="n"/>
    </row>
    <row r="59629">
      <c r="N59629" s="561" t="n"/>
    </row>
    <row r="59630">
      <c r="N59630" s="561" t="n"/>
    </row>
    <row r="59631">
      <c r="N59631" s="561" t="n"/>
    </row>
    <row r="59632">
      <c r="N59632" s="561" t="n"/>
    </row>
    <row r="59633">
      <c r="N59633" s="561" t="n"/>
    </row>
    <row r="59634">
      <c r="N59634" s="561" t="n"/>
    </row>
    <row r="59635">
      <c r="N59635" s="561" t="n"/>
    </row>
    <row r="59636">
      <c r="N59636" s="561" t="n"/>
    </row>
    <row r="59637">
      <c r="N59637" s="561" t="n"/>
    </row>
    <row r="59638">
      <c r="N59638" s="561" t="n"/>
    </row>
    <row r="59639">
      <c r="N59639" s="561" t="n"/>
    </row>
    <row r="59640">
      <c r="N59640" s="561" t="n"/>
    </row>
    <row r="59641">
      <c r="N59641" s="561" t="n"/>
    </row>
    <row r="59642">
      <c r="N59642" s="561" t="n"/>
    </row>
    <row r="59643">
      <c r="N59643" s="561" t="n"/>
    </row>
    <row r="59644">
      <c r="N59644" s="561" t="n"/>
    </row>
    <row r="59645">
      <c r="N59645" s="561" t="n"/>
    </row>
    <row r="59646">
      <c r="N59646" s="561" t="n"/>
    </row>
    <row r="59647">
      <c r="N59647" s="561" t="n"/>
    </row>
    <row r="59648">
      <c r="N59648" s="561" t="n"/>
    </row>
    <row r="59649">
      <c r="N59649" s="561" t="n"/>
    </row>
    <row r="59650">
      <c r="N59650" s="561" t="n"/>
    </row>
    <row r="59651">
      <c r="N59651" s="561" t="n"/>
    </row>
    <row r="59652">
      <c r="N59652" s="561" t="n"/>
    </row>
    <row r="59653">
      <c r="N59653" s="561" t="n"/>
    </row>
    <row r="59654">
      <c r="N59654" s="561" t="n"/>
    </row>
    <row r="59655">
      <c r="N59655" s="561" t="n"/>
    </row>
    <row r="59656">
      <c r="N59656" s="561" t="n"/>
    </row>
    <row r="59657">
      <c r="N59657" s="561" t="n"/>
    </row>
    <row r="59658">
      <c r="N59658" s="561" t="n"/>
    </row>
    <row r="59659">
      <c r="N59659" s="561" t="n"/>
    </row>
    <row r="59660">
      <c r="N59660" s="561" t="n"/>
    </row>
    <row r="59661">
      <c r="N59661" s="561" t="n"/>
    </row>
    <row r="59662">
      <c r="N59662" s="561" t="n"/>
    </row>
    <row r="59663">
      <c r="N59663" s="561" t="n"/>
    </row>
    <row r="59664">
      <c r="N59664" s="561" t="n"/>
    </row>
    <row r="59665">
      <c r="N59665" s="561" t="n"/>
    </row>
    <row r="59666">
      <c r="N59666" s="561" t="n"/>
    </row>
    <row r="59667">
      <c r="N59667" s="561" t="n"/>
    </row>
    <row r="59668">
      <c r="N59668" s="561" t="n"/>
    </row>
    <row r="59669">
      <c r="N59669" s="561" t="n"/>
    </row>
    <row r="59670">
      <c r="N59670" s="561" t="n"/>
    </row>
    <row r="59671">
      <c r="N59671" s="561" t="n"/>
    </row>
    <row r="59672">
      <c r="N59672" s="561" t="n"/>
    </row>
    <row r="59673">
      <c r="N59673" s="561" t="n"/>
    </row>
    <row r="59674">
      <c r="N59674" s="561" t="n"/>
    </row>
    <row r="59675">
      <c r="N59675" s="561" t="n"/>
    </row>
    <row r="59676">
      <c r="N59676" s="561" t="n"/>
    </row>
    <row r="59677">
      <c r="N59677" s="561" t="n"/>
    </row>
    <row r="59678">
      <c r="N59678" s="561" t="n"/>
    </row>
    <row r="59679">
      <c r="N59679" s="561" t="n"/>
    </row>
    <row r="59680">
      <c r="N59680" s="561" t="n"/>
    </row>
    <row r="59681">
      <c r="N59681" s="561" t="n"/>
    </row>
    <row r="59682">
      <c r="N59682" s="561" t="n"/>
    </row>
    <row r="59683">
      <c r="N59683" s="561" t="n"/>
    </row>
    <row r="59684">
      <c r="N59684" s="561" t="n"/>
    </row>
    <row r="59685">
      <c r="N59685" s="561" t="n"/>
    </row>
    <row r="59686">
      <c r="N59686" s="561" t="n"/>
    </row>
    <row r="59687">
      <c r="N59687" s="561" t="n"/>
    </row>
    <row r="59688">
      <c r="N59688" s="561" t="n"/>
    </row>
    <row r="59689">
      <c r="N59689" s="561" t="n"/>
    </row>
    <row r="59690">
      <c r="N59690" s="561" t="n"/>
    </row>
    <row r="59691">
      <c r="N59691" s="561" t="n"/>
    </row>
    <row r="59692">
      <c r="N59692" s="561" t="n"/>
    </row>
    <row r="59693">
      <c r="N59693" s="561" t="n"/>
    </row>
    <row r="59694">
      <c r="N59694" s="561" t="n"/>
    </row>
    <row r="59695">
      <c r="N59695" s="561" t="n"/>
    </row>
    <row r="59696">
      <c r="N59696" s="561" t="n"/>
    </row>
    <row r="59697">
      <c r="N59697" s="561" t="n"/>
    </row>
    <row r="59698">
      <c r="N59698" s="561" t="n"/>
    </row>
    <row r="59699">
      <c r="N59699" s="561" t="n"/>
    </row>
    <row r="59700">
      <c r="N59700" s="561" t="n"/>
    </row>
    <row r="59701">
      <c r="N59701" s="561" t="n"/>
    </row>
    <row r="59702">
      <c r="N59702" s="561" t="n"/>
    </row>
    <row r="59703">
      <c r="N59703" s="561" t="n"/>
    </row>
    <row r="59704">
      <c r="N59704" s="561" t="n"/>
    </row>
    <row r="59705">
      <c r="N59705" s="561" t="n"/>
    </row>
    <row r="59706">
      <c r="N59706" s="561" t="n"/>
    </row>
    <row r="59707">
      <c r="N59707" s="561" t="n"/>
    </row>
    <row r="59708">
      <c r="N59708" s="561" t="n"/>
    </row>
    <row r="59709">
      <c r="N59709" s="561" t="n"/>
    </row>
    <row r="59710">
      <c r="N59710" s="561" t="n"/>
    </row>
    <row r="59711">
      <c r="N59711" s="561" t="n"/>
    </row>
    <row r="59712">
      <c r="N59712" s="561" t="n"/>
    </row>
    <row r="59713">
      <c r="N59713" s="561" t="n"/>
    </row>
    <row r="59714">
      <c r="N59714" s="561" t="n"/>
    </row>
    <row r="59715">
      <c r="N59715" s="561" t="n"/>
    </row>
    <row r="59716">
      <c r="N59716" s="561" t="n"/>
    </row>
    <row r="59717">
      <c r="N59717" s="561" t="n"/>
    </row>
    <row r="59718">
      <c r="N59718" s="561" t="n"/>
    </row>
    <row r="59719">
      <c r="N59719" s="561" t="n"/>
    </row>
    <row r="59720">
      <c r="N59720" s="561" t="n"/>
    </row>
    <row r="59721">
      <c r="N59721" s="561" t="n"/>
    </row>
    <row r="59722">
      <c r="N59722" s="561" t="n"/>
    </row>
    <row r="59723">
      <c r="N59723" s="561" t="n"/>
    </row>
    <row r="59724">
      <c r="N59724" s="561" t="n"/>
    </row>
    <row r="59725">
      <c r="N59725" s="561" t="n"/>
    </row>
    <row r="59726">
      <c r="N59726" s="561" t="n"/>
    </row>
    <row r="59727">
      <c r="N59727" s="561" t="n"/>
    </row>
    <row r="59728">
      <c r="N59728" s="561" t="n"/>
    </row>
    <row r="59729">
      <c r="N59729" s="561" t="n"/>
    </row>
    <row r="59730">
      <c r="N59730" s="561" t="n"/>
    </row>
    <row r="59731">
      <c r="N59731" s="561" t="n"/>
    </row>
    <row r="59732">
      <c r="N59732" s="561" t="n"/>
    </row>
    <row r="59733">
      <c r="N59733" s="561" t="n"/>
    </row>
    <row r="59734">
      <c r="N59734" s="561" t="n"/>
    </row>
    <row r="59735">
      <c r="N59735" s="561" t="n"/>
    </row>
    <row r="59736">
      <c r="N59736" s="561" t="n"/>
    </row>
    <row r="59737">
      <c r="N59737" s="561" t="n"/>
    </row>
    <row r="59738">
      <c r="N59738" s="561" t="n"/>
    </row>
    <row r="59739">
      <c r="N59739" s="561" t="n"/>
    </row>
    <row r="59740">
      <c r="N59740" s="561" t="n"/>
    </row>
    <row r="59741">
      <c r="N59741" s="561" t="n"/>
    </row>
    <row r="59742">
      <c r="N59742" s="561" t="n"/>
    </row>
    <row r="59743">
      <c r="N59743" s="561" t="n"/>
    </row>
    <row r="59744">
      <c r="N59744" s="561" t="n"/>
    </row>
    <row r="59745">
      <c r="N59745" s="561" t="n"/>
    </row>
    <row r="59746">
      <c r="N59746" s="561" t="n"/>
    </row>
    <row r="59747">
      <c r="N59747" s="561" t="n"/>
    </row>
    <row r="59748">
      <c r="N59748" s="561" t="n"/>
    </row>
    <row r="59749">
      <c r="N59749" s="561" t="n"/>
    </row>
    <row r="59750">
      <c r="N59750" s="561" t="n"/>
    </row>
    <row r="59751">
      <c r="N59751" s="561" t="n"/>
    </row>
    <row r="59752">
      <c r="N59752" s="561" t="n"/>
    </row>
    <row r="59753">
      <c r="N59753" s="561" t="n"/>
    </row>
    <row r="59754">
      <c r="N59754" s="561" t="n"/>
    </row>
    <row r="59755">
      <c r="N59755" s="561" t="n"/>
    </row>
    <row r="59756">
      <c r="N59756" s="561" t="n"/>
    </row>
    <row r="59757">
      <c r="N59757" s="561" t="n"/>
    </row>
    <row r="59758">
      <c r="N59758" s="561" t="n"/>
    </row>
    <row r="59759">
      <c r="N59759" s="561" t="n"/>
    </row>
    <row r="59760">
      <c r="N59760" s="561" t="n"/>
    </row>
    <row r="59761">
      <c r="N59761" s="561" t="n"/>
    </row>
    <row r="59762">
      <c r="N59762" s="561" t="n"/>
    </row>
    <row r="59763">
      <c r="N59763" s="561" t="n"/>
    </row>
    <row r="59764">
      <c r="N59764" s="561" t="n"/>
    </row>
    <row r="59765">
      <c r="N59765" s="561" t="n"/>
    </row>
    <row r="59766">
      <c r="N59766" s="561" t="n"/>
    </row>
    <row r="59767">
      <c r="N59767" s="561" t="n"/>
    </row>
    <row r="59768">
      <c r="N59768" s="561" t="n"/>
    </row>
    <row r="59769">
      <c r="N59769" s="561" t="n"/>
    </row>
    <row r="59770">
      <c r="N59770" s="561" t="n"/>
    </row>
    <row r="59771">
      <c r="N59771" s="561" t="n"/>
    </row>
    <row r="59772">
      <c r="N59772" s="561" t="n"/>
    </row>
    <row r="59773">
      <c r="N59773" s="561" t="n"/>
    </row>
    <row r="59774">
      <c r="N59774" s="561" t="n"/>
    </row>
    <row r="59775">
      <c r="N59775" s="561" t="n"/>
    </row>
    <row r="59776">
      <c r="N59776" s="561" t="n"/>
    </row>
    <row r="59777">
      <c r="N59777" s="561" t="n"/>
    </row>
    <row r="59778">
      <c r="N59778" s="561" t="n"/>
    </row>
    <row r="59779">
      <c r="N59779" s="561" t="n"/>
    </row>
    <row r="59780">
      <c r="N59780" s="561" t="n"/>
    </row>
    <row r="59781">
      <c r="N59781" s="561" t="n"/>
    </row>
    <row r="59782">
      <c r="N59782" s="561" t="n"/>
    </row>
    <row r="59783">
      <c r="N59783" s="561" t="n"/>
    </row>
    <row r="59784">
      <c r="N59784" s="561" t="n"/>
    </row>
    <row r="59785">
      <c r="N59785" s="561" t="n"/>
    </row>
    <row r="59786">
      <c r="N59786" s="561" t="n"/>
    </row>
    <row r="59787">
      <c r="N59787" s="561" t="n"/>
    </row>
    <row r="59788">
      <c r="N59788" s="561" t="n"/>
    </row>
    <row r="59789">
      <c r="N59789" s="561" t="n"/>
    </row>
    <row r="59790">
      <c r="N59790" s="561" t="n"/>
    </row>
    <row r="59791">
      <c r="N59791" s="561" t="n"/>
    </row>
    <row r="59792">
      <c r="N59792" s="561" t="n"/>
    </row>
    <row r="59793">
      <c r="N59793" s="561" t="n"/>
    </row>
    <row r="59794">
      <c r="N59794" s="561" t="n"/>
    </row>
    <row r="59795">
      <c r="N59795" s="561" t="n"/>
    </row>
    <row r="59796">
      <c r="N59796" s="561" t="n"/>
    </row>
    <row r="59797">
      <c r="N59797" s="561" t="n"/>
    </row>
    <row r="59798">
      <c r="N59798" s="561" t="n"/>
    </row>
    <row r="59799">
      <c r="N59799" s="561" t="n"/>
    </row>
    <row r="59800">
      <c r="N59800" s="561" t="n"/>
    </row>
    <row r="59801">
      <c r="N59801" s="561" t="n"/>
    </row>
    <row r="59802">
      <c r="N59802" s="561" t="n"/>
    </row>
    <row r="59803">
      <c r="N59803" s="561" t="n"/>
    </row>
    <row r="59804">
      <c r="N59804" s="561" t="n"/>
    </row>
    <row r="59805">
      <c r="N59805" s="561" t="n"/>
    </row>
    <row r="59806">
      <c r="N59806" s="561" t="n"/>
    </row>
    <row r="59807">
      <c r="N59807" s="561" t="n"/>
    </row>
    <row r="59808">
      <c r="N59808" s="561" t="n"/>
    </row>
    <row r="59809">
      <c r="N59809" s="561" t="n"/>
    </row>
    <row r="59810">
      <c r="N59810" s="561" t="n"/>
    </row>
    <row r="59811">
      <c r="N59811" s="561" t="n"/>
    </row>
    <row r="59812">
      <c r="N59812" s="561" t="n"/>
    </row>
    <row r="59813">
      <c r="N59813" s="561" t="n"/>
    </row>
    <row r="59814">
      <c r="N59814" s="561" t="n"/>
    </row>
    <row r="59815">
      <c r="N59815" s="561" t="n"/>
    </row>
    <row r="59816">
      <c r="N59816" s="561" t="n"/>
    </row>
    <row r="59817">
      <c r="N59817" s="561" t="n"/>
    </row>
    <row r="59818">
      <c r="N59818" s="561" t="n"/>
    </row>
    <row r="59819">
      <c r="N59819" s="561" t="n"/>
    </row>
    <row r="59820">
      <c r="N59820" s="561" t="n"/>
    </row>
    <row r="59821">
      <c r="N59821" s="561" t="n"/>
    </row>
    <row r="59822">
      <c r="N59822" s="561" t="n"/>
    </row>
    <row r="59823">
      <c r="N59823" s="561" t="n"/>
    </row>
    <row r="59824">
      <c r="N59824" s="561" t="n"/>
    </row>
    <row r="59825">
      <c r="N59825" s="561" t="n"/>
    </row>
    <row r="59826">
      <c r="N59826" s="561" t="n"/>
    </row>
    <row r="59827">
      <c r="N59827" s="561" t="n"/>
    </row>
    <row r="59828">
      <c r="N59828" s="561" t="n"/>
    </row>
    <row r="59829">
      <c r="N59829" s="561" t="n"/>
    </row>
    <row r="59830">
      <c r="N59830" s="561" t="n"/>
    </row>
    <row r="59831">
      <c r="N59831" s="561" t="n"/>
    </row>
    <row r="59832">
      <c r="N59832" s="561" t="n"/>
    </row>
    <row r="59833">
      <c r="N59833" s="561" t="n"/>
    </row>
    <row r="59834">
      <c r="N59834" s="561" t="n"/>
    </row>
    <row r="59835">
      <c r="N59835" s="561" t="n"/>
    </row>
    <row r="59836">
      <c r="N59836" s="561" t="n"/>
    </row>
    <row r="59837">
      <c r="N59837" s="561" t="n"/>
    </row>
    <row r="59838">
      <c r="N59838" s="561" t="n"/>
    </row>
    <row r="59839">
      <c r="N59839" s="561" t="n"/>
    </row>
    <row r="59840">
      <c r="N59840" s="561" t="n"/>
    </row>
    <row r="59841">
      <c r="N59841" s="561" t="n"/>
    </row>
    <row r="59842">
      <c r="N59842" s="561" t="n"/>
    </row>
    <row r="59843">
      <c r="N59843" s="561" t="n"/>
    </row>
    <row r="59844">
      <c r="N59844" s="561" t="n"/>
    </row>
    <row r="59845">
      <c r="N59845" s="561" t="n"/>
    </row>
    <row r="59846">
      <c r="N59846" s="561" t="n"/>
    </row>
    <row r="59847">
      <c r="N59847" s="561" t="n"/>
    </row>
    <row r="59848">
      <c r="N59848" s="561" t="n"/>
    </row>
    <row r="59849">
      <c r="N59849" s="561" t="n"/>
    </row>
    <row r="59850">
      <c r="N59850" s="561" t="n"/>
    </row>
    <row r="59851">
      <c r="N59851" s="561" t="n"/>
    </row>
    <row r="59852">
      <c r="N59852" s="561" t="n"/>
    </row>
    <row r="59853">
      <c r="N59853" s="561" t="n"/>
    </row>
    <row r="59854">
      <c r="N59854" s="561" t="n"/>
    </row>
    <row r="59855">
      <c r="N59855" s="561" t="n"/>
    </row>
    <row r="59856">
      <c r="N59856" s="561" t="n"/>
    </row>
    <row r="59857">
      <c r="N59857" s="561" t="n"/>
    </row>
    <row r="59858">
      <c r="N59858" s="561" t="n"/>
    </row>
    <row r="59859">
      <c r="N59859" s="561" t="n"/>
    </row>
    <row r="59860">
      <c r="N59860" s="561" t="n"/>
    </row>
    <row r="59861">
      <c r="N59861" s="561" t="n"/>
    </row>
    <row r="59862">
      <c r="N59862" s="561" t="n"/>
    </row>
    <row r="59863">
      <c r="N59863" s="561" t="n"/>
    </row>
    <row r="59864">
      <c r="N59864" s="561" t="n"/>
    </row>
    <row r="59865">
      <c r="N59865" s="561" t="n"/>
    </row>
    <row r="59866">
      <c r="N59866" s="561" t="n"/>
    </row>
    <row r="59867">
      <c r="N59867" s="561" t="n"/>
    </row>
    <row r="59868">
      <c r="N59868" s="561" t="n"/>
    </row>
    <row r="59869">
      <c r="N59869" s="561" t="n"/>
    </row>
    <row r="59870">
      <c r="N59870" s="561" t="n"/>
    </row>
    <row r="59871">
      <c r="N59871" s="561" t="n"/>
    </row>
    <row r="59872">
      <c r="N59872" s="561" t="n"/>
    </row>
    <row r="59873">
      <c r="N59873" s="561" t="n"/>
    </row>
    <row r="59874">
      <c r="N59874" s="561" t="n"/>
    </row>
    <row r="59875">
      <c r="N59875" s="561" t="n"/>
    </row>
    <row r="59876">
      <c r="N59876" s="561" t="n"/>
    </row>
    <row r="59877">
      <c r="N59877" s="561" t="n"/>
    </row>
    <row r="59878">
      <c r="N59878" s="561" t="n"/>
    </row>
    <row r="59879">
      <c r="N59879" s="561" t="n"/>
    </row>
    <row r="59880">
      <c r="N59880" s="561" t="n"/>
    </row>
    <row r="59881">
      <c r="N59881" s="561" t="n"/>
    </row>
    <row r="59882">
      <c r="N59882" s="561" t="n"/>
    </row>
    <row r="59883">
      <c r="N59883" s="561" t="n"/>
    </row>
    <row r="59884">
      <c r="N59884" s="561" t="n"/>
    </row>
    <row r="59885">
      <c r="N59885" s="561" t="n"/>
    </row>
    <row r="59886">
      <c r="N59886" s="561" t="n"/>
    </row>
    <row r="59887">
      <c r="N59887" s="561" t="n"/>
    </row>
    <row r="59888">
      <c r="N59888" s="561" t="n"/>
    </row>
    <row r="59889">
      <c r="N59889" s="561" t="n"/>
    </row>
    <row r="59890">
      <c r="N59890" s="561" t="n"/>
    </row>
    <row r="59891">
      <c r="N59891" s="561" t="n"/>
    </row>
    <row r="59892">
      <c r="N59892" s="561" t="n"/>
    </row>
    <row r="59893">
      <c r="N59893" s="561" t="n"/>
    </row>
    <row r="59894">
      <c r="N59894" s="561" t="n"/>
    </row>
    <row r="59895">
      <c r="N59895" s="561" t="n"/>
    </row>
    <row r="59896">
      <c r="N59896" s="561" t="n"/>
    </row>
    <row r="59897">
      <c r="N59897" s="561" t="n"/>
    </row>
    <row r="59898">
      <c r="N59898" s="561" t="n"/>
    </row>
    <row r="59899">
      <c r="N59899" s="561" t="n"/>
    </row>
    <row r="59900">
      <c r="N59900" s="561" t="n"/>
    </row>
    <row r="59901">
      <c r="N59901" s="561" t="n"/>
    </row>
    <row r="59902">
      <c r="N59902" s="561" t="n"/>
    </row>
    <row r="59903">
      <c r="N59903" s="561" t="n"/>
    </row>
    <row r="59904">
      <c r="N59904" s="561" t="n"/>
    </row>
    <row r="59905">
      <c r="N59905" s="561" t="n"/>
    </row>
    <row r="59906">
      <c r="N59906" s="561" t="n"/>
    </row>
    <row r="59907">
      <c r="N59907" s="561" t="n"/>
    </row>
    <row r="59908">
      <c r="N59908" s="561" t="n"/>
    </row>
    <row r="59909">
      <c r="N59909" s="561" t="n"/>
    </row>
    <row r="59910">
      <c r="N59910" s="561" t="n"/>
    </row>
    <row r="59911">
      <c r="N59911" s="561" t="n"/>
    </row>
    <row r="59912">
      <c r="N59912" s="561" t="n"/>
    </row>
    <row r="59913">
      <c r="N59913" s="561" t="n"/>
    </row>
    <row r="59914">
      <c r="N59914" s="561" t="n"/>
    </row>
    <row r="59915">
      <c r="N59915" s="561" t="n"/>
    </row>
    <row r="59916">
      <c r="N59916" s="561" t="n"/>
    </row>
    <row r="59917">
      <c r="N59917" s="561" t="n"/>
    </row>
    <row r="59918">
      <c r="N59918" s="561" t="n"/>
    </row>
    <row r="59919">
      <c r="N59919" s="561" t="n"/>
    </row>
    <row r="59920">
      <c r="N59920" s="561" t="n"/>
    </row>
    <row r="59921">
      <c r="N59921" s="561" t="n"/>
    </row>
    <row r="59922">
      <c r="N59922" s="561" t="n"/>
    </row>
    <row r="59923">
      <c r="N59923" s="561" t="n"/>
    </row>
    <row r="59924">
      <c r="N59924" s="561" t="n"/>
    </row>
    <row r="59925">
      <c r="N59925" s="561" t="n"/>
    </row>
    <row r="59926">
      <c r="N59926" s="561" t="n"/>
    </row>
    <row r="59927">
      <c r="N59927" s="561" t="n"/>
    </row>
    <row r="59928">
      <c r="N59928" s="561" t="n"/>
    </row>
    <row r="59929">
      <c r="N59929" s="561" t="n"/>
    </row>
    <row r="59930">
      <c r="N59930" s="561" t="n"/>
    </row>
    <row r="59931">
      <c r="N59931" s="561" t="n"/>
    </row>
    <row r="59932">
      <c r="N59932" s="561" t="n"/>
    </row>
    <row r="59933">
      <c r="N59933" s="561" t="n"/>
    </row>
    <row r="59934">
      <c r="N59934" s="561" t="n"/>
    </row>
    <row r="59935">
      <c r="N59935" s="561" t="n"/>
    </row>
    <row r="59936">
      <c r="N59936" s="561" t="n"/>
    </row>
    <row r="59937">
      <c r="N59937" s="561" t="n"/>
    </row>
    <row r="59938">
      <c r="N59938" s="561" t="n"/>
    </row>
    <row r="59939">
      <c r="N59939" s="561" t="n"/>
    </row>
    <row r="59940">
      <c r="N59940" s="561" t="n"/>
    </row>
    <row r="59941">
      <c r="N59941" s="561" t="n"/>
    </row>
    <row r="59942">
      <c r="N59942" s="561" t="n"/>
    </row>
    <row r="59943">
      <c r="N59943" s="561" t="n"/>
    </row>
    <row r="59944">
      <c r="N59944" s="561" t="n"/>
    </row>
    <row r="59945">
      <c r="N59945" s="561" t="n"/>
    </row>
    <row r="59946">
      <c r="N59946" s="561" t="n"/>
    </row>
    <row r="59947">
      <c r="N59947" s="561" t="n"/>
    </row>
    <row r="59948">
      <c r="N59948" s="561" t="n"/>
    </row>
    <row r="59949">
      <c r="N59949" s="561" t="n"/>
    </row>
    <row r="59950">
      <c r="N59950" s="561" t="n"/>
    </row>
    <row r="59951">
      <c r="N59951" s="561" t="n"/>
    </row>
    <row r="59952">
      <c r="N59952" s="561" t="n"/>
    </row>
    <row r="59953">
      <c r="N59953" s="561" t="n"/>
    </row>
    <row r="59954">
      <c r="N59954" s="561" t="n"/>
    </row>
    <row r="59955">
      <c r="N59955" s="561" t="n"/>
    </row>
    <row r="59956">
      <c r="N59956" s="561" t="n"/>
    </row>
    <row r="59957">
      <c r="N59957" s="561" t="n"/>
    </row>
    <row r="59958">
      <c r="N59958" s="561" t="n"/>
    </row>
    <row r="59959">
      <c r="N59959" s="561" t="n"/>
    </row>
    <row r="59960">
      <c r="N59960" s="561" t="n"/>
    </row>
    <row r="59961">
      <c r="N59961" s="561" t="n"/>
    </row>
    <row r="59962">
      <c r="N59962" s="561" t="n"/>
    </row>
    <row r="59963">
      <c r="N59963" s="561" t="n"/>
    </row>
    <row r="59964">
      <c r="N59964" s="561" t="n"/>
    </row>
    <row r="59965">
      <c r="N59965" s="561" t="n"/>
    </row>
    <row r="59966">
      <c r="N59966" s="561" t="n"/>
    </row>
    <row r="59967">
      <c r="N59967" s="561" t="n"/>
    </row>
    <row r="59968">
      <c r="N59968" s="561" t="n"/>
    </row>
    <row r="59969">
      <c r="N59969" s="561" t="n"/>
    </row>
    <row r="59970">
      <c r="N59970" s="561" t="n"/>
    </row>
    <row r="59971">
      <c r="N59971" s="561" t="n"/>
    </row>
    <row r="59972">
      <c r="N59972" s="561" t="n"/>
    </row>
    <row r="59973">
      <c r="N59973" s="561" t="n"/>
    </row>
    <row r="59974">
      <c r="N59974" s="561" t="n"/>
    </row>
    <row r="59975">
      <c r="N59975" s="561" t="n"/>
    </row>
    <row r="59976">
      <c r="N59976" s="561" t="n"/>
    </row>
    <row r="59977">
      <c r="N59977" s="561" t="n"/>
    </row>
    <row r="59978">
      <c r="N59978" s="561" t="n"/>
    </row>
    <row r="59979">
      <c r="N59979" s="561" t="n"/>
    </row>
    <row r="59980">
      <c r="N59980" s="561" t="n"/>
    </row>
    <row r="59981">
      <c r="N59981" s="561" t="n"/>
    </row>
    <row r="59982">
      <c r="N59982" s="561" t="n"/>
    </row>
    <row r="59983">
      <c r="N59983" s="561" t="n"/>
    </row>
    <row r="59984">
      <c r="N59984" s="561" t="n"/>
    </row>
    <row r="59985">
      <c r="N59985" s="561" t="n"/>
    </row>
    <row r="59986">
      <c r="N59986" s="561" t="n"/>
    </row>
    <row r="59987">
      <c r="N59987" s="561" t="n"/>
    </row>
    <row r="59988">
      <c r="N59988" s="561" t="n"/>
    </row>
    <row r="59989">
      <c r="N59989" s="561" t="n"/>
    </row>
    <row r="59990">
      <c r="N59990" s="561" t="n"/>
    </row>
    <row r="59991">
      <c r="N59991" s="561" t="n"/>
    </row>
    <row r="59992">
      <c r="N59992" s="561" t="n"/>
    </row>
    <row r="59993">
      <c r="N59993" s="561" t="n"/>
    </row>
    <row r="59994">
      <c r="N59994" s="561" t="n"/>
    </row>
    <row r="59995">
      <c r="N59995" s="561" t="n"/>
    </row>
    <row r="59996">
      <c r="N59996" s="561" t="n"/>
    </row>
    <row r="59997">
      <c r="N59997" s="561" t="n"/>
    </row>
    <row r="59998">
      <c r="N59998" s="561" t="n"/>
    </row>
    <row r="59999">
      <c r="N59999" s="561" t="n"/>
    </row>
    <row r="60000">
      <c r="N60000" s="561" t="n"/>
    </row>
    <row r="60001">
      <c r="N60001" s="561" t="n"/>
    </row>
    <row r="60002">
      <c r="N60002" s="561" t="n"/>
    </row>
    <row r="60003">
      <c r="N60003" s="561" t="n"/>
    </row>
    <row r="60004">
      <c r="N60004" s="561" t="n"/>
    </row>
    <row r="60005">
      <c r="N60005" s="561" t="n"/>
    </row>
    <row r="60006">
      <c r="N60006" s="561" t="n"/>
    </row>
    <row r="60007">
      <c r="N60007" s="561" t="n"/>
    </row>
    <row r="60008">
      <c r="N60008" s="561" t="n"/>
    </row>
    <row r="60009">
      <c r="N60009" s="561" t="n"/>
    </row>
    <row r="60010">
      <c r="N60010" s="561" t="n"/>
    </row>
    <row r="60011">
      <c r="N60011" s="561" t="n"/>
    </row>
    <row r="60012">
      <c r="N60012" s="561" t="n"/>
    </row>
    <row r="60013">
      <c r="N60013" s="561" t="n"/>
    </row>
    <row r="60014">
      <c r="N60014" s="561" t="n"/>
    </row>
    <row r="60015">
      <c r="N60015" s="561" t="n"/>
    </row>
    <row r="60016">
      <c r="N60016" s="561" t="n"/>
    </row>
    <row r="60017">
      <c r="N60017" s="561" t="n"/>
    </row>
    <row r="60018">
      <c r="N60018" s="561" t="n"/>
    </row>
    <row r="60019">
      <c r="N60019" s="561" t="n"/>
    </row>
    <row r="60020">
      <c r="N60020" s="561" t="n"/>
    </row>
    <row r="60021">
      <c r="N60021" s="561" t="n"/>
    </row>
    <row r="60022">
      <c r="N60022" s="561" t="n"/>
    </row>
    <row r="60023">
      <c r="N60023" s="561" t="n"/>
    </row>
    <row r="60024">
      <c r="N60024" s="561" t="n"/>
    </row>
    <row r="60025">
      <c r="N60025" s="561" t="n"/>
    </row>
    <row r="60026">
      <c r="N60026" s="561" t="n"/>
    </row>
    <row r="60027">
      <c r="N60027" s="561" t="n"/>
    </row>
    <row r="60028">
      <c r="N60028" s="561" t="n"/>
    </row>
    <row r="60029">
      <c r="N60029" s="561" t="n"/>
    </row>
    <row r="60030">
      <c r="N60030" s="561" t="n"/>
    </row>
    <row r="60031">
      <c r="N60031" s="561" t="n"/>
    </row>
    <row r="60032">
      <c r="N60032" s="561" t="n"/>
    </row>
    <row r="60033">
      <c r="N60033" s="561" t="n"/>
    </row>
    <row r="60034">
      <c r="N60034" s="561" t="n"/>
    </row>
    <row r="60035">
      <c r="N60035" s="561" t="n"/>
    </row>
    <row r="60036">
      <c r="N60036" s="561" t="n"/>
    </row>
    <row r="60037">
      <c r="N60037" s="561" t="n"/>
    </row>
    <row r="60038">
      <c r="N60038" s="561" t="n"/>
    </row>
    <row r="60039">
      <c r="N60039" s="561" t="n"/>
    </row>
    <row r="60040">
      <c r="N60040" s="561" t="n"/>
    </row>
    <row r="60041">
      <c r="N60041" s="561" t="n"/>
    </row>
    <row r="60042">
      <c r="N60042" s="561" t="n"/>
    </row>
    <row r="60043">
      <c r="N60043" s="561" t="n"/>
    </row>
    <row r="60044">
      <c r="N60044" s="561" t="n"/>
    </row>
    <row r="60045">
      <c r="N60045" s="561" t="n"/>
    </row>
    <row r="60046">
      <c r="N60046" s="561" t="n"/>
    </row>
    <row r="60047">
      <c r="N60047" s="561" t="n"/>
    </row>
    <row r="60048">
      <c r="N60048" s="561" t="n"/>
    </row>
    <row r="60049">
      <c r="N60049" s="561" t="n"/>
    </row>
    <row r="60050">
      <c r="N60050" s="561" t="n"/>
    </row>
    <row r="60051">
      <c r="N60051" s="561" t="n"/>
    </row>
    <row r="60052">
      <c r="N60052" s="561" t="n"/>
    </row>
    <row r="60053">
      <c r="N60053" s="561" t="n"/>
    </row>
    <row r="60054">
      <c r="N60054" s="561" t="n"/>
    </row>
    <row r="60055">
      <c r="N60055" s="561" t="n"/>
    </row>
    <row r="60056">
      <c r="N60056" s="561" t="n"/>
    </row>
    <row r="60057">
      <c r="N60057" s="561" t="n"/>
    </row>
    <row r="60058">
      <c r="N60058" s="561" t="n"/>
    </row>
    <row r="60059">
      <c r="N60059" s="561" t="n"/>
    </row>
    <row r="60060">
      <c r="N60060" s="561" t="n"/>
    </row>
    <row r="60061">
      <c r="N60061" s="561" t="n"/>
    </row>
    <row r="60062">
      <c r="N60062" s="561" t="n"/>
    </row>
    <row r="60063">
      <c r="N60063" s="561" t="n"/>
    </row>
    <row r="60064">
      <c r="N60064" s="561" t="n"/>
    </row>
    <row r="60065">
      <c r="N60065" s="561" t="n"/>
    </row>
    <row r="60066">
      <c r="N60066" s="561" t="n"/>
    </row>
    <row r="60067">
      <c r="N60067" s="561" t="n"/>
    </row>
    <row r="60068">
      <c r="N60068" s="561" t="n"/>
    </row>
    <row r="60069">
      <c r="N60069" s="561" t="n"/>
    </row>
    <row r="60070">
      <c r="N60070" s="561" t="n"/>
    </row>
    <row r="60071">
      <c r="N60071" s="561" t="n"/>
    </row>
    <row r="60072">
      <c r="N60072" s="561" t="n"/>
    </row>
    <row r="60073">
      <c r="N60073" s="561" t="n"/>
    </row>
    <row r="60074">
      <c r="N60074" s="561" t="n"/>
    </row>
    <row r="60075">
      <c r="N60075" s="561" t="n"/>
    </row>
    <row r="60076">
      <c r="N60076" s="561" t="n"/>
    </row>
    <row r="60077">
      <c r="N60077" s="561" t="n"/>
    </row>
    <row r="60078">
      <c r="N60078" s="561" t="n"/>
    </row>
    <row r="60079">
      <c r="N60079" s="561" t="n"/>
    </row>
    <row r="60080">
      <c r="N60080" s="561" t="n"/>
    </row>
    <row r="60081">
      <c r="N60081" s="561" t="n"/>
    </row>
    <row r="60082">
      <c r="N60082" s="561" t="n"/>
    </row>
    <row r="60083">
      <c r="N60083" s="561" t="n"/>
    </row>
    <row r="60084">
      <c r="N60084" s="561" t="n"/>
    </row>
    <row r="60085">
      <c r="N60085" s="561" t="n"/>
    </row>
    <row r="60086">
      <c r="N60086" s="561" t="n"/>
    </row>
    <row r="60087">
      <c r="N60087" s="561" t="n"/>
    </row>
    <row r="60088">
      <c r="N60088" s="561" t="n"/>
    </row>
    <row r="60089">
      <c r="N60089" s="561" t="n"/>
    </row>
    <row r="60090">
      <c r="N60090" s="561" t="n"/>
    </row>
    <row r="60091">
      <c r="N60091" s="561" t="n"/>
    </row>
    <row r="60092">
      <c r="N60092" s="561" t="n"/>
    </row>
    <row r="60093">
      <c r="N60093" s="561" t="n"/>
    </row>
    <row r="60094">
      <c r="N60094" s="561" t="n"/>
    </row>
    <row r="60095">
      <c r="N60095" s="561" t="n"/>
    </row>
    <row r="60096">
      <c r="N60096" s="561" t="n"/>
    </row>
    <row r="60097">
      <c r="N60097" s="561" t="n"/>
    </row>
    <row r="60098">
      <c r="N60098" s="561" t="n"/>
    </row>
    <row r="60099">
      <c r="N60099" s="561" t="n"/>
    </row>
    <row r="60100">
      <c r="N60100" s="561" t="n"/>
    </row>
    <row r="60101">
      <c r="N60101" s="561" t="n"/>
    </row>
    <row r="60102">
      <c r="N60102" s="561" t="n"/>
    </row>
    <row r="60103">
      <c r="N60103" s="561" t="n"/>
    </row>
    <row r="60104">
      <c r="N60104" s="561" t="n"/>
    </row>
    <row r="60105">
      <c r="N60105" s="561" t="n"/>
    </row>
    <row r="60106">
      <c r="N60106" s="561" t="n"/>
    </row>
    <row r="60107">
      <c r="N60107" s="561" t="n"/>
    </row>
    <row r="60108">
      <c r="N60108" s="561" t="n"/>
    </row>
    <row r="60109">
      <c r="N60109" s="561" t="n"/>
    </row>
    <row r="60110">
      <c r="N60110" s="561" t="n"/>
    </row>
    <row r="60111">
      <c r="N60111" s="561" t="n"/>
    </row>
    <row r="60112">
      <c r="N60112" s="561" t="n"/>
    </row>
    <row r="60113">
      <c r="N60113" s="561" t="n"/>
    </row>
    <row r="60114">
      <c r="N60114" s="561" t="n"/>
    </row>
    <row r="60115">
      <c r="N60115" s="561" t="n"/>
    </row>
    <row r="60116">
      <c r="N60116" s="561" t="n"/>
    </row>
    <row r="60117">
      <c r="N60117" s="561" t="n"/>
    </row>
    <row r="60118">
      <c r="N60118" s="561" t="n"/>
    </row>
    <row r="60119">
      <c r="N60119" s="561" t="n"/>
    </row>
    <row r="60120">
      <c r="N60120" s="561" t="n"/>
    </row>
    <row r="60121">
      <c r="N60121" s="561" t="n"/>
    </row>
    <row r="60122">
      <c r="N60122" s="561" t="n"/>
    </row>
    <row r="60123">
      <c r="N60123" s="561" t="n"/>
    </row>
    <row r="60124">
      <c r="N60124" s="561" t="n"/>
    </row>
    <row r="60125">
      <c r="N60125" s="561" t="n"/>
    </row>
    <row r="60126">
      <c r="N60126" s="561" t="n"/>
    </row>
    <row r="60127">
      <c r="N60127" s="561" t="n"/>
    </row>
    <row r="60128">
      <c r="N60128" s="561" t="n"/>
    </row>
    <row r="60129">
      <c r="N60129" s="561" t="n"/>
    </row>
    <row r="60130">
      <c r="N60130" s="561" t="n"/>
    </row>
    <row r="60131">
      <c r="N60131" s="561" t="n"/>
    </row>
    <row r="60132">
      <c r="N60132" s="561" t="n"/>
    </row>
    <row r="60133">
      <c r="N60133" s="561" t="n"/>
    </row>
    <row r="60134">
      <c r="N60134" s="561" t="n"/>
    </row>
    <row r="60135">
      <c r="N60135" s="561" t="n"/>
    </row>
    <row r="60136">
      <c r="N60136" s="561" t="n"/>
    </row>
    <row r="60137">
      <c r="N60137" s="561" t="n"/>
    </row>
    <row r="60138">
      <c r="N60138" s="561" t="n"/>
    </row>
    <row r="60139">
      <c r="N60139" s="561" t="n"/>
    </row>
    <row r="60140">
      <c r="N60140" s="561" t="n"/>
    </row>
    <row r="60141">
      <c r="N60141" s="561" t="n"/>
    </row>
    <row r="60142">
      <c r="N60142" s="561" t="n"/>
    </row>
    <row r="60143">
      <c r="N60143" s="561" t="n"/>
    </row>
    <row r="60144">
      <c r="N60144" s="561" t="n"/>
    </row>
    <row r="60145">
      <c r="N60145" s="561" t="n"/>
    </row>
    <row r="60146">
      <c r="N60146" s="561" t="n"/>
    </row>
    <row r="60147">
      <c r="N60147" s="561" t="n"/>
    </row>
    <row r="60148">
      <c r="N60148" s="561" t="n"/>
    </row>
    <row r="60149">
      <c r="N60149" s="561" t="n"/>
    </row>
    <row r="60150">
      <c r="N60150" s="561" t="n"/>
    </row>
    <row r="60151">
      <c r="N60151" s="561" t="n"/>
    </row>
    <row r="60152">
      <c r="N60152" s="561" t="n"/>
    </row>
    <row r="60153">
      <c r="N60153" s="561" t="n"/>
    </row>
    <row r="60154">
      <c r="N60154" s="561" t="n"/>
    </row>
    <row r="60155">
      <c r="N60155" s="561" t="n"/>
    </row>
    <row r="60156">
      <c r="N60156" s="561" t="n"/>
    </row>
    <row r="60157">
      <c r="N60157" s="561" t="n"/>
    </row>
    <row r="60158">
      <c r="N60158" s="561" t="n"/>
    </row>
    <row r="60159">
      <c r="N60159" s="561" t="n"/>
    </row>
    <row r="60160">
      <c r="N60160" s="561" t="n"/>
    </row>
    <row r="60161">
      <c r="N60161" s="561" t="n"/>
    </row>
    <row r="60162">
      <c r="N60162" s="561" t="n"/>
    </row>
    <row r="60163">
      <c r="N60163" s="561" t="n"/>
    </row>
    <row r="60164">
      <c r="N60164" s="561" t="n"/>
    </row>
    <row r="60165">
      <c r="N60165" s="561" t="n"/>
    </row>
    <row r="60166">
      <c r="N60166" s="561" t="n"/>
    </row>
    <row r="60167">
      <c r="N60167" s="561" t="n"/>
    </row>
    <row r="60168">
      <c r="N60168" s="561" t="n"/>
    </row>
    <row r="60169">
      <c r="N60169" s="561" t="n"/>
    </row>
    <row r="60170">
      <c r="N60170" s="561" t="n"/>
    </row>
    <row r="60171">
      <c r="N60171" s="561" t="n"/>
    </row>
    <row r="60172">
      <c r="N60172" s="561" t="n"/>
    </row>
    <row r="60173">
      <c r="N60173" s="561" t="n"/>
    </row>
    <row r="60174">
      <c r="N60174" s="561" t="n"/>
    </row>
    <row r="60175">
      <c r="N60175" s="561" t="n"/>
    </row>
    <row r="60176">
      <c r="N60176" s="561" t="n"/>
    </row>
    <row r="60177">
      <c r="N60177" s="561" t="n"/>
    </row>
    <row r="60178">
      <c r="N60178" s="561" t="n"/>
    </row>
    <row r="60179">
      <c r="N60179" s="561" t="n"/>
    </row>
    <row r="60180">
      <c r="N60180" s="561" t="n"/>
    </row>
    <row r="60181">
      <c r="N60181" s="561" t="n"/>
    </row>
    <row r="60182">
      <c r="N60182" s="561" t="n"/>
    </row>
    <row r="60183">
      <c r="N60183" s="561" t="n"/>
    </row>
    <row r="60184">
      <c r="N60184" s="561" t="n"/>
    </row>
    <row r="60185">
      <c r="N60185" s="561" t="n"/>
    </row>
    <row r="60186">
      <c r="N60186" s="561" t="n"/>
    </row>
    <row r="60187">
      <c r="N60187" s="561" t="n"/>
    </row>
    <row r="60188">
      <c r="N60188" s="561" t="n"/>
    </row>
    <row r="60189">
      <c r="N60189" s="561" t="n"/>
    </row>
    <row r="60190">
      <c r="N60190" s="561" t="n"/>
    </row>
    <row r="60191">
      <c r="N60191" s="561" t="n"/>
    </row>
    <row r="60192">
      <c r="N60192" s="561" t="n"/>
    </row>
    <row r="60193">
      <c r="N60193" s="561" t="n"/>
    </row>
    <row r="60194">
      <c r="N60194" s="561" t="n"/>
    </row>
    <row r="60195">
      <c r="N60195" s="561" t="n"/>
    </row>
    <row r="60196">
      <c r="N60196" s="561" t="n"/>
    </row>
    <row r="60197">
      <c r="N60197" s="561" t="n"/>
    </row>
    <row r="60198">
      <c r="N60198" s="561" t="n"/>
    </row>
    <row r="60199">
      <c r="N60199" s="561" t="n"/>
    </row>
    <row r="60200">
      <c r="N60200" s="561" t="n"/>
    </row>
    <row r="60201">
      <c r="N60201" s="561" t="n"/>
    </row>
    <row r="60202">
      <c r="N60202" s="561" t="n"/>
    </row>
    <row r="60203">
      <c r="N60203" s="561" t="n"/>
    </row>
    <row r="60204">
      <c r="N60204" s="561" t="n"/>
    </row>
    <row r="60205">
      <c r="N60205" s="561" t="n"/>
    </row>
    <row r="60206">
      <c r="N60206" s="561" t="n"/>
    </row>
    <row r="60207">
      <c r="N60207" s="561" t="n"/>
    </row>
    <row r="60208">
      <c r="N60208" s="561" t="n"/>
    </row>
    <row r="60209">
      <c r="N60209" s="561" t="n"/>
    </row>
    <row r="60210">
      <c r="N60210" s="561" t="n"/>
    </row>
    <row r="60211">
      <c r="N60211" s="561" t="n"/>
    </row>
    <row r="60212">
      <c r="N60212" s="561" t="n"/>
    </row>
    <row r="60213">
      <c r="N60213" s="561" t="n"/>
    </row>
    <row r="60214">
      <c r="N60214" s="561" t="n"/>
    </row>
    <row r="60215">
      <c r="N60215" s="561" t="n"/>
    </row>
    <row r="60216">
      <c r="N60216" s="561" t="n"/>
    </row>
    <row r="60217">
      <c r="N60217" s="561" t="n"/>
    </row>
    <row r="60218">
      <c r="N60218" s="561" t="n"/>
    </row>
    <row r="60219">
      <c r="N60219" s="561" t="n"/>
    </row>
    <row r="60220">
      <c r="N60220" s="561" t="n"/>
    </row>
    <row r="60221">
      <c r="N60221" s="561" t="n"/>
    </row>
    <row r="60222">
      <c r="N60222" s="561" t="n"/>
    </row>
    <row r="60223">
      <c r="N60223" s="561" t="n"/>
    </row>
    <row r="60224">
      <c r="N60224" s="561" t="n"/>
    </row>
    <row r="60225">
      <c r="N60225" s="561" t="n"/>
    </row>
    <row r="60226">
      <c r="N60226" s="561" t="n"/>
    </row>
    <row r="60227">
      <c r="N60227" s="561" t="n"/>
    </row>
    <row r="60228">
      <c r="N60228" s="561" t="n"/>
    </row>
    <row r="60229">
      <c r="N60229" s="561" t="n"/>
    </row>
    <row r="60230">
      <c r="N60230" s="561" t="n"/>
    </row>
    <row r="60231">
      <c r="N60231" s="561" t="n"/>
    </row>
    <row r="60232">
      <c r="N60232" s="561" t="n"/>
    </row>
    <row r="60233">
      <c r="N60233" s="561" t="n"/>
    </row>
    <row r="60234">
      <c r="N60234" s="561" t="n"/>
    </row>
    <row r="60235">
      <c r="N60235" s="561" t="n"/>
    </row>
    <row r="60236">
      <c r="N60236" s="561" t="n"/>
    </row>
    <row r="60237">
      <c r="N60237" s="561" t="n"/>
    </row>
    <row r="60238">
      <c r="N60238" s="561" t="n"/>
    </row>
    <row r="60239">
      <c r="N60239" s="561" t="n"/>
    </row>
    <row r="60240">
      <c r="N60240" s="561" t="n"/>
    </row>
    <row r="60241">
      <c r="N60241" s="561" t="n"/>
    </row>
    <row r="60242">
      <c r="N60242" s="561" t="n"/>
    </row>
    <row r="60243">
      <c r="N60243" s="561" t="n"/>
    </row>
    <row r="60244">
      <c r="N60244" s="561" t="n"/>
    </row>
    <row r="60245">
      <c r="N60245" s="561" t="n"/>
    </row>
    <row r="60246">
      <c r="N60246" s="561" t="n"/>
    </row>
    <row r="60247">
      <c r="N60247" s="561" t="n"/>
    </row>
    <row r="60248">
      <c r="N60248" s="561" t="n"/>
    </row>
    <row r="60249">
      <c r="N60249" s="561" t="n"/>
    </row>
    <row r="60250">
      <c r="N60250" s="561" t="n"/>
    </row>
    <row r="60251">
      <c r="N60251" s="561" t="n"/>
    </row>
    <row r="60252">
      <c r="N60252" s="561" t="n"/>
    </row>
    <row r="60253">
      <c r="N60253" s="561" t="n"/>
    </row>
    <row r="60254">
      <c r="N60254" s="561" t="n"/>
    </row>
    <row r="60255">
      <c r="N60255" s="561" t="n"/>
    </row>
    <row r="60256">
      <c r="N60256" s="561" t="n"/>
    </row>
    <row r="60257">
      <c r="N60257" s="561" t="n"/>
    </row>
    <row r="60258">
      <c r="N60258" s="561" t="n"/>
    </row>
    <row r="60259">
      <c r="N60259" s="561" t="n"/>
    </row>
    <row r="60260">
      <c r="N60260" s="561" t="n"/>
    </row>
    <row r="60261">
      <c r="N60261" s="561" t="n"/>
    </row>
    <row r="60262">
      <c r="N60262" s="561" t="n"/>
    </row>
    <row r="60263">
      <c r="N60263" s="561" t="n"/>
    </row>
    <row r="60264">
      <c r="N60264" s="561" t="n"/>
    </row>
    <row r="60265">
      <c r="N60265" s="561" t="n"/>
    </row>
    <row r="60266">
      <c r="N60266" s="561" t="n"/>
    </row>
    <row r="60267">
      <c r="N60267" s="561" t="n"/>
    </row>
    <row r="60268">
      <c r="N60268" s="561" t="n"/>
    </row>
    <row r="60269">
      <c r="N60269" s="561" t="n"/>
    </row>
    <row r="60270">
      <c r="N60270" s="561" t="n"/>
    </row>
    <row r="60271">
      <c r="N60271" s="561" t="n"/>
    </row>
    <row r="60272">
      <c r="N60272" s="561" t="n"/>
    </row>
    <row r="60273">
      <c r="N60273" s="561" t="n"/>
    </row>
    <row r="60274">
      <c r="N60274" s="561" t="n"/>
    </row>
    <row r="60275">
      <c r="N60275" s="561" t="n"/>
    </row>
    <row r="60276">
      <c r="N60276" s="561" t="n"/>
    </row>
    <row r="60277">
      <c r="N60277" s="561" t="n"/>
    </row>
    <row r="60278">
      <c r="N60278" s="561" t="n"/>
    </row>
    <row r="60279">
      <c r="N60279" s="561" t="n"/>
    </row>
    <row r="60280">
      <c r="N60280" s="561" t="n"/>
    </row>
    <row r="60281">
      <c r="N60281" s="561" t="n"/>
    </row>
    <row r="60282">
      <c r="N60282" s="561" t="n"/>
    </row>
    <row r="60283">
      <c r="N60283" s="561" t="n"/>
    </row>
    <row r="60284">
      <c r="N60284" s="561" t="n"/>
    </row>
    <row r="60285">
      <c r="N60285" s="561" t="n"/>
    </row>
    <row r="60286">
      <c r="N60286" s="561" t="n"/>
    </row>
    <row r="60287">
      <c r="N60287" s="561" t="n"/>
    </row>
    <row r="60288">
      <c r="N60288" s="561" t="n"/>
    </row>
    <row r="60289">
      <c r="N60289" s="561" t="n"/>
    </row>
    <row r="60290">
      <c r="N60290" s="561" t="n"/>
    </row>
    <row r="60291">
      <c r="N60291" s="561" t="n"/>
    </row>
    <row r="60292">
      <c r="N60292" s="561" t="n"/>
    </row>
    <row r="60293">
      <c r="N60293" s="561" t="n"/>
    </row>
    <row r="60294">
      <c r="N60294" s="561" t="n"/>
    </row>
    <row r="60295">
      <c r="N60295" s="561" t="n"/>
    </row>
    <row r="60296">
      <c r="N60296" s="561" t="n"/>
    </row>
    <row r="60297">
      <c r="N60297" s="561" t="n"/>
    </row>
    <row r="60298">
      <c r="N60298" s="561" t="n"/>
    </row>
    <row r="60299">
      <c r="N60299" s="561" t="n"/>
    </row>
    <row r="60300">
      <c r="N60300" s="561" t="n"/>
    </row>
    <row r="60301">
      <c r="N60301" s="561" t="n"/>
    </row>
    <row r="60302">
      <c r="N60302" s="561" t="n"/>
    </row>
    <row r="60303">
      <c r="N60303" s="561" t="n"/>
    </row>
    <row r="60304">
      <c r="N60304" s="561" t="n"/>
    </row>
    <row r="60305">
      <c r="N60305" s="561" t="n"/>
    </row>
    <row r="60306">
      <c r="N60306" s="561" t="n"/>
    </row>
    <row r="60307">
      <c r="N60307" s="561" t="n"/>
    </row>
    <row r="60308">
      <c r="N60308" s="561" t="n"/>
    </row>
    <row r="60309">
      <c r="N60309" s="561" t="n"/>
    </row>
    <row r="60310">
      <c r="N60310" s="561" t="n"/>
    </row>
    <row r="60311">
      <c r="N60311" s="561" t="n"/>
    </row>
    <row r="60312">
      <c r="N60312" s="561" t="n"/>
    </row>
    <row r="60313">
      <c r="N60313" s="561" t="n"/>
    </row>
    <row r="60314">
      <c r="N60314" s="561" t="n"/>
    </row>
    <row r="60315">
      <c r="N60315" s="561" t="n"/>
    </row>
    <row r="60316">
      <c r="N60316" s="561" t="n"/>
    </row>
    <row r="60317">
      <c r="N60317" s="561" t="n"/>
    </row>
    <row r="60318">
      <c r="N60318" s="561" t="n"/>
    </row>
    <row r="60319">
      <c r="N60319" s="561" t="n"/>
    </row>
    <row r="60320">
      <c r="N60320" s="561" t="n"/>
    </row>
    <row r="60321">
      <c r="N60321" s="561" t="n"/>
    </row>
    <row r="60322">
      <c r="N60322" s="561" t="n"/>
    </row>
    <row r="60323">
      <c r="N60323" s="561" t="n"/>
    </row>
    <row r="60324">
      <c r="N60324" s="561" t="n"/>
    </row>
    <row r="60325">
      <c r="N60325" s="561" t="n"/>
    </row>
    <row r="60326">
      <c r="N60326" s="561" t="n"/>
    </row>
    <row r="60327">
      <c r="N60327" s="561" t="n"/>
    </row>
    <row r="60328">
      <c r="N60328" s="561" t="n"/>
    </row>
    <row r="60329">
      <c r="N60329" s="561" t="n"/>
    </row>
    <row r="60330">
      <c r="N60330" s="561" t="n"/>
    </row>
    <row r="60331">
      <c r="N60331" s="561" t="n"/>
    </row>
    <row r="60332">
      <c r="N60332" s="561" t="n"/>
    </row>
    <row r="60333">
      <c r="N60333" s="561" t="n"/>
    </row>
    <row r="60334">
      <c r="N60334" s="561" t="n"/>
    </row>
    <row r="60335">
      <c r="N60335" s="561" t="n"/>
    </row>
    <row r="60336">
      <c r="N60336" s="561" t="n"/>
    </row>
    <row r="60337">
      <c r="N60337" s="561" t="n"/>
    </row>
    <row r="60338">
      <c r="N60338" s="561" t="n"/>
    </row>
    <row r="60339">
      <c r="N60339" s="561" t="n"/>
    </row>
    <row r="60340">
      <c r="N60340" s="561" t="n"/>
    </row>
    <row r="60341">
      <c r="N60341" s="561" t="n"/>
    </row>
    <row r="60342">
      <c r="N60342" s="561" t="n"/>
    </row>
    <row r="60343">
      <c r="N60343" s="561" t="n"/>
    </row>
    <row r="60344">
      <c r="N60344" s="561" t="n"/>
    </row>
    <row r="60345">
      <c r="N60345" s="561" t="n"/>
    </row>
    <row r="60346">
      <c r="N60346" s="561" t="n"/>
    </row>
    <row r="60347">
      <c r="N60347" s="561" t="n"/>
    </row>
    <row r="60348">
      <c r="N60348" s="561" t="n"/>
    </row>
    <row r="60349">
      <c r="N60349" s="561" t="n"/>
    </row>
    <row r="60350">
      <c r="N60350" s="561" t="n"/>
    </row>
    <row r="60351">
      <c r="N60351" s="561" t="n"/>
    </row>
    <row r="60352">
      <c r="N60352" s="561" t="n"/>
    </row>
    <row r="60353">
      <c r="N60353" s="561" t="n"/>
    </row>
    <row r="60354">
      <c r="N60354" s="561" t="n"/>
    </row>
    <row r="60355">
      <c r="N60355" s="561" t="n"/>
    </row>
    <row r="60356">
      <c r="N60356" s="561" t="n"/>
    </row>
    <row r="60357">
      <c r="N60357" s="561" t="n"/>
    </row>
    <row r="60358">
      <c r="N60358" s="561" t="n"/>
    </row>
    <row r="60359">
      <c r="N60359" s="561" t="n"/>
    </row>
    <row r="60360">
      <c r="N60360" s="561" t="n"/>
    </row>
    <row r="60361">
      <c r="N60361" s="561" t="n"/>
    </row>
    <row r="60362">
      <c r="N60362" s="561" t="n"/>
    </row>
    <row r="60363">
      <c r="N60363" s="561" t="n"/>
    </row>
    <row r="60364">
      <c r="N60364" s="561" t="n"/>
    </row>
    <row r="60365">
      <c r="N60365" s="561" t="n"/>
    </row>
    <row r="60366">
      <c r="N60366" s="561" t="n"/>
    </row>
    <row r="60367">
      <c r="N60367" s="561" t="n"/>
    </row>
    <row r="60368">
      <c r="N60368" s="561" t="n"/>
    </row>
    <row r="60369">
      <c r="N60369" s="561" t="n"/>
    </row>
    <row r="60370">
      <c r="N60370" s="561" t="n"/>
    </row>
    <row r="60371">
      <c r="N60371" s="561" t="n"/>
    </row>
    <row r="60372">
      <c r="N60372" s="561" t="n"/>
    </row>
    <row r="60373">
      <c r="N60373" s="561" t="n"/>
    </row>
    <row r="60374">
      <c r="N60374" s="561" t="n"/>
    </row>
    <row r="60375">
      <c r="N60375" s="561" t="n"/>
    </row>
    <row r="60376">
      <c r="N60376" s="561" t="n"/>
    </row>
    <row r="60377">
      <c r="N60377" s="561" t="n"/>
    </row>
    <row r="60378">
      <c r="N60378" s="561" t="n"/>
    </row>
    <row r="60379">
      <c r="N60379" s="561" t="n"/>
    </row>
    <row r="60380">
      <c r="N60380" s="561" t="n"/>
    </row>
    <row r="60381">
      <c r="N60381" s="561" t="n"/>
    </row>
    <row r="60382">
      <c r="N60382" s="561" t="n"/>
    </row>
    <row r="60383">
      <c r="N60383" s="561" t="n"/>
    </row>
    <row r="60384">
      <c r="N60384" s="561" t="n"/>
    </row>
    <row r="60385">
      <c r="N60385" s="561" t="n"/>
    </row>
    <row r="60386">
      <c r="N60386" s="561" t="n"/>
    </row>
    <row r="60387">
      <c r="N60387" s="561" t="n"/>
    </row>
    <row r="60388">
      <c r="N60388" s="561" t="n"/>
    </row>
    <row r="60389">
      <c r="N60389" s="561" t="n"/>
    </row>
    <row r="60390">
      <c r="N60390" s="561" t="n"/>
    </row>
    <row r="60391">
      <c r="N60391" s="561" t="n"/>
    </row>
    <row r="60392">
      <c r="N60392" s="561" t="n"/>
    </row>
    <row r="60393">
      <c r="N60393" s="561" t="n"/>
    </row>
    <row r="60394">
      <c r="N60394" s="561" t="n"/>
    </row>
    <row r="60395">
      <c r="N60395" s="561" t="n"/>
    </row>
    <row r="60396">
      <c r="N60396" s="561" t="n"/>
    </row>
    <row r="60397">
      <c r="N60397" s="561" t="n"/>
    </row>
    <row r="60398">
      <c r="N60398" s="561" t="n"/>
    </row>
    <row r="60399">
      <c r="N60399" s="561" t="n"/>
    </row>
    <row r="60400">
      <c r="N60400" s="561" t="n"/>
    </row>
    <row r="60401">
      <c r="N60401" s="561" t="n"/>
    </row>
    <row r="60402">
      <c r="N60402" s="561" t="n"/>
    </row>
    <row r="60403">
      <c r="N60403" s="561" t="n"/>
    </row>
    <row r="60404">
      <c r="N60404" s="561" t="n"/>
    </row>
    <row r="60405">
      <c r="N60405" s="561" t="n"/>
    </row>
    <row r="60406">
      <c r="N60406" s="561" t="n"/>
    </row>
    <row r="60407">
      <c r="N60407" s="561" t="n"/>
    </row>
    <row r="60408">
      <c r="N60408" s="561" t="n"/>
    </row>
    <row r="60409">
      <c r="N60409" s="561" t="n"/>
    </row>
    <row r="60410">
      <c r="N60410" s="561" t="n"/>
    </row>
    <row r="60411">
      <c r="N60411" s="561" t="n"/>
    </row>
    <row r="60412">
      <c r="N60412" s="561" t="n"/>
    </row>
    <row r="60413">
      <c r="N60413" s="561" t="n"/>
    </row>
    <row r="60414">
      <c r="N60414" s="561" t="n"/>
    </row>
    <row r="60415">
      <c r="N60415" s="561" t="n"/>
    </row>
    <row r="60416">
      <c r="N60416" s="561" t="n"/>
    </row>
    <row r="60417">
      <c r="N60417" s="561" t="n"/>
    </row>
    <row r="60418">
      <c r="N60418" s="561" t="n"/>
    </row>
    <row r="60419">
      <c r="N60419" s="561" t="n"/>
    </row>
    <row r="60420">
      <c r="N60420" s="561" t="n"/>
    </row>
    <row r="60421">
      <c r="N60421" s="561" t="n"/>
    </row>
    <row r="60422">
      <c r="N60422" s="561" t="n"/>
    </row>
    <row r="60423">
      <c r="N60423" s="561" t="n"/>
    </row>
    <row r="60424">
      <c r="N60424" s="561" t="n"/>
    </row>
    <row r="60425">
      <c r="N60425" s="561" t="n"/>
    </row>
    <row r="60426">
      <c r="N60426" s="561" t="n"/>
    </row>
    <row r="60427">
      <c r="N60427" s="561" t="n"/>
    </row>
    <row r="60428">
      <c r="N60428" s="561" t="n"/>
    </row>
    <row r="60429">
      <c r="N60429" s="561" t="n"/>
    </row>
    <row r="60430">
      <c r="N60430" s="561" t="n"/>
    </row>
    <row r="60431">
      <c r="N60431" s="561" t="n"/>
    </row>
    <row r="60432">
      <c r="N60432" s="561" t="n"/>
    </row>
    <row r="60433">
      <c r="N60433" s="561" t="n"/>
    </row>
    <row r="60434">
      <c r="N60434" s="561" t="n"/>
    </row>
    <row r="60435">
      <c r="N60435" s="561" t="n"/>
    </row>
    <row r="60436">
      <c r="N60436" s="561" t="n"/>
    </row>
    <row r="60437">
      <c r="N60437" s="561" t="n"/>
    </row>
    <row r="60438">
      <c r="N60438" s="561" t="n"/>
    </row>
    <row r="60439">
      <c r="N60439" s="561" t="n"/>
    </row>
    <row r="60440">
      <c r="N60440" s="561" t="n"/>
    </row>
    <row r="60441">
      <c r="N60441" s="561" t="n"/>
    </row>
    <row r="60442">
      <c r="N60442" s="561" t="n"/>
    </row>
    <row r="60443">
      <c r="N60443" s="561" t="n"/>
    </row>
    <row r="60444">
      <c r="N60444" s="561" t="n"/>
    </row>
    <row r="60445">
      <c r="N60445" s="561" t="n"/>
    </row>
    <row r="60446">
      <c r="N60446" s="561" t="n"/>
    </row>
    <row r="60447">
      <c r="N60447" s="561" t="n"/>
    </row>
    <row r="60448">
      <c r="N60448" s="561" t="n"/>
    </row>
    <row r="60449">
      <c r="N60449" s="561" t="n"/>
    </row>
    <row r="60450">
      <c r="N60450" s="561" t="n"/>
    </row>
    <row r="60451">
      <c r="N60451" s="561" t="n"/>
    </row>
    <row r="60452">
      <c r="N60452" s="561" t="n"/>
    </row>
    <row r="60453">
      <c r="N60453" s="561" t="n"/>
    </row>
    <row r="60454">
      <c r="N60454" s="561" t="n"/>
    </row>
    <row r="60455">
      <c r="N60455" s="561" t="n"/>
    </row>
    <row r="60456">
      <c r="N60456" s="561" t="n"/>
    </row>
    <row r="60457">
      <c r="N60457" s="561" t="n"/>
    </row>
    <row r="60458">
      <c r="N60458" s="561" t="n"/>
    </row>
    <row r="60459">
      <c r="N60459" s="561" t="n"/>
    </row>
    <row r="60460">
      <c r="N60460" s="561" t="n"/>
    </row>
    <row r="60461">
      <c r="N60461" s="561" t="n"/>
    </row>
    <row r="60462">
      <c r="N60462" s="561" t="n"/>
    </row>
    <row r="60463">
      <c r="N60463" s="561" t="n"/>
    </row>
    <row r="60464">
      <c r="N60464" s="561" t="n"/>
    </row>
    <row r="60465">
      <c r="N60465" s="561" t="n"/>
    </row>
    <row r="60466">
      <c r="N60466" s="561" t="n"/>
    </row>
    <row r="60467">
      <c r="N60467" s="561" t="n"/>
    </row>
    <row r="60468">
      <c r="N60468" s="561" t="n"/>
    </row>
    <row r="60469">
      <c r="N60469" s="561" t="n"/>
    </row>
    <row r="60470">
      <c r="N60470" s="561" t="n"/>
    </row>
    <row r="60471">
      <c r="N60471" s="561" t="n"/>
    </row>
    <row r="60472">
      <c r="N60472" s="561" t="n"/>
    </row>
    <row r="60473">
      <c r="N60473" s="561" t="n"/>
    </row>
    <row r="60474">
      <c r="N60474" s="561" t="n"/>
    </row>
    <row r="60475">
      <c r="N60475" s="561" t="n"/>
    </row>
    <row r="60476">
      <c r="N60476" s="561" t="n"/>
    </row>
    <row r="60477">
      <c r="N60477" s="561" t="n"/>
    </row>
    <row r="60478">
      <c r="N60478" s="561" t="n"/>
    </row>
    <row r="60479">
      <c r="N60479" s="561" t="n"/>
    </row>
    <row r="60480">
      <c r="N60480" s="561" t="n"/>
    </row>
    <row r="60481">
      <c r="N60481" s="561" t="n"/>
    </row>
    <row r="60482">
      <c r="N60482" s="561" t="n"/>
    </row>
    <row r="60483">
      <c r="N60483" s="561" t="n"/>
    </row>
    <row r="60484">
      <c r="N60484" s="561" t="n"/>
    </row>
    <row r="60485">
      <c r="N60485" s="561" t="n"/>
    </row>
    <row r="60486">
      <c r="N60486" s="561" t="n"/>
    </row>
    <row r="60487">
      <c r="N60487" s="561" t="n"/>
    </row>
    <row r="60488">
      <c r="N60488" s="561" t="n"/>
    </row>
    <row r="60489">
      <c r="N60489" s="561" t="n"/>
    </row>
    <row r="60490">
      <c r="N60490" s="561" t="n"/>
    </row>
    <row r="60491">
      <c r="N60491" s="561" t="n"/>
    </row>
    <row r="60492">
      <c r="N60492" s="561" t="n"/>
    </row>
    <row r="60493">
      <c r="N60493" s="561" t="n"/>
    </row>
    <row r="60494">
      <c r="N60494" s="561" t="n"/>
    </row>
    <row r="60495">
      <c r="N60495" s="561" t="n"/>
    </row>
    <row r="60496">
      <c r="N60496" s="561" t="n"/>
    </row>
    <row r="60497">
      <c r="N60497" s="561" t="n"/>
    </row>
    <row r="60498">
      <c r="N60498" s="561" t="n"/>
    </row>
    <row r="60499">
      <c r="N60499" s="561" t="n"/>
    </row>
    <row r="60500">
      <c r="N60500" s="561" t="n"/>
    </row>
    <row r="60501">
      <c r="N60501" s="561" t="n"/>
    </row>
    <row r="60502">
      <c r="N60502" s="561" t="n"/>
    </row>
    <row r="60503">
      <c r="N60503" s="561" t="n"/>
    </row>
    <row r="60504">
      <c r="N60504" s="561" t="n"/>
    </row>
    <row r="60505">
      <c r="N60505" s="561" t="n"/>
    </row>
    <row r="60506">
      <c r="N60506" s="561" t="n"/>
    </row>
    <row r="60507">
      <c r="N60507" s="561" t="n"/>
    </row>
    <row r="60508">
      <c r="N60508" s="561" t="n"/>
    </row>
    <row r="60509">
      <c r="N60509" s="561" t="n"/>
    </row>
    <row r="60510">
      <c r="N60510" s="561" t="n"/>
    </row>
    <row r="60511">
      <c r="N60511" s="561" t="n"/>
    </row>
    <row r="60512">
      <c r="N60512" s="561" t="n"/>
    </row>
    <row r="60513">
      <c r="N60513" s="561" t="n"/>
    </row>
    <row r="60514">
      <c r="N60514" s="561" t="n"/>
    </row>
    <row r="60515">
      <c r="N60515" s="561" t="n"/>
    </row>
    <row r="60516">
      <c r="N60516" s="561" t="n"/>
    </row>
    <row r="60517">
      <c r="N60517" s="561" t="n"/>
    </row>
    <row r="60518">
      <c r="N60518" s="561" t="n"/>
    </row>
    <row r="60519">
      <c r="N60519" s="561" t="n"/>
    </row>
    <row r="60520">
      <c r="N60520" s="561" t="n"/>
    </row>
    <row r="60521">
      <c r="N60521" s="561" t="n"/>
    </row>
    <row r="60522">
      <c r="N60522" s="561" t="n"/>
    </row>
    <row r="60523">
      <c r="N60523" s="561" t="n"/>
    </row>
    <row r="60524">
      <c r="N60524" s="561" t="n"/>
    </row>
    <row r="60525">
      <c r="N60525" s="561" t="n"/>
    </row>
    <row r="60526">
      <c r="N60526" s="561" t="n"/>
    </row>
    <row r="60527">
      <c r="N60527" s="561" t="n"/>
    </row>
    <row r="60528">
      <c r="N60528" s="561" t="n"/>
    </row>
    <row r="60529">
      <c r="N60529" s="561" t="n"/>
    </row>
    <row r="60530">
      <c r="N60530" s="561" t="n"/>
    </row>
    <row r="60531">
      <c r="N60531" s="561" t="n"/>
    </row>
    <row r="60532">
      <c r="N60532" s="561" t="n"/>
    </row>
    <row r="60533">
      <c r="N60533" s="561" t="n"/>
    </row>
    <row r="60534">
      <c r="N60534" s="561" t="n"/>
    </row>
    <row r="60535">
      <c r="N60535" s="561" t="n"/>
    </row>
    <row r="60536">
      <c r="N60536" s="561" t="n"/>
    </row>
    <row r="60537">
      <c r="N60537" s="561" t="n"/>
    </row>
    <row r="60538">
      <c r="N60538" s="561" t="n"/>
    </row>
    <row r="60539">
      <c r="N60539" s="561" t="n"/>
    </row>
    <row r="60540">
      <c r="N60540" s="561" t="n"/>
    </row>
    <row r="60541">
      <c r="N60541" s="561" t="n"/>
    </row>
    <row r="60542">
      <c r="N60542" s="561" t="n"/>
    </row>
    <row r="60543">
      <c r="N60543" s="561" t="n"/>
    </row>
    <row r="60544">
      <c r="N60544" s="561" t="n"/>
    </row>
    <row r="60545">
      <c r="N60545" s="561" t="n"/>
    </row>
    <row r="60546">
      <c r="N60546" s="561" t="n"/>
    </row>
    <row r="60547">
      <c r="N60547" s="561" t="n"/>
    </row>
    <row r="60548">
      <c r="N60548" s="561" t="n"/>
    </row>
    <row r="60549">
      <c r="N60549" s="561" t="n"/>
    </row>
    <row r="60550">
      <c r="N60550" s="561" t="n"/>
    </row>
    <row r="60551">
      <c r="N60551" s="561" t="n"/>
    </row>
    <row r="60552">
      <c r="N60552" s="561" t="n"/>
    </row>
    <row r="60553">
      <c r="N60553" s="561" t="n"/>
    </row>
    <row r="60554">
      <c r="N60554" s="561" t="n"/>
    </row>
    <row r="60555">
      <c r="N60555" s="561" t="n"/>
    </row>
    <row r="60556">
      <c r="N60556" s="561" t="n"/>
    </row>
    <row r="60557">
      <c r="N60557" s="561" t="n"/>
    </row>
    <row r="60558">
      <c r="N60558" s="561" t="n"/>
    </row>
    <row r="60559">
      <c r="N60559" s="561" t="n"/>
    </row>
    <row r="60560">
      <c r="N60560" s="561" t="n"/>
    </row>
    <row r="60561">
      <c r="N60561" s="561" t="n"/>
    </row>
    <row r="60562">
      <c r="N60562" s="561" t="n"/>
    </row>
    <row r="60563">
      <c r="N60563" s="561" t="n"/>
    </row>
    <row r="60564">
      <c r="N60564" s="561" t="n"/>
    </row>
    <row r="60565">
      <c r="N60565" s="561" t="n"/>
    </row>
    <row r="60566">
      <c r="N60566" s="561" t="n"/>
    </row>
    <row r="60567">
      <c r="N60567" s="561" t="n"/>
    </row>
    <row r="60568">
      <c r="N60568" s="561" t="n"/>
    </row>
    <row r="60569">
      <c r="N60569" s="561" t="n"/>
    </row>
    <row r="60570">
      <c r="N60570" s="561" t="n"/>
    </row>
    <row r="60571">
      <c r="N60571" s="561" t="n"/>
    </row>
    <row r="60572">
      <c r="N60572" s="561" t="n"/>
    </row>
    <row r="60573">
      <c r="N60573" s="561" t="n"/>
    </row>
    <row r="60574">
      <c r="N60574" s="561" t="n"/>
    </row>
    <row r="60575">
      <c r="N60575" s="561" t="n"/>
    </row>
    <row r="60576">
      <c r="N60576" s="561" t="n"/>
    </row>
    <row r="60577">
      <c r="N60577" s="561" t="n"/>
    </row>
    <row r="60578">
      <c r="N60578" s="561" t="n"/>
    </row>
    <row r="60579">
      <c r="N60579" s="561" t="n"/>
    </row>
    <row r="60580">
      <c r="N60580" s="561" t="n"/>
    </row>
    <row r="60581">
      <c r="N60581" s="561" t="n"/>
    </row>
    <row r="60582">
      <c r="N60582" s="561" t="n"/>
    </row>
    <row r="60583">
      <c r="N60583" s="561" t="n"/>
    </row>
    <row r="60584">
      <c r="N60584" s="561" t="n"/>
    </row>
    <row r="60585">
      <c r="N60585" s="561" t="n"/>
    </row>
    <row r="60586">
      <c r="N60586" s="561" t="n"/>
    </row>
    <row r="60587">
      <c r="N60587" s="561" t="n"/>
    </row>
    <row r="60588">
      <c r="N60588" s="561" t="n"/>
    </row>
    <row r="60589">
      <c r="N60589" s="561" t="n"/>
    </row>
    <row r="60590">
      <c r="N60590" s="561" t="n"/>
    </row>
    <row r="60591">
      <c r="N60591" s="561" t="n"/>
    </row>
    <row r="60592">
      <c r="N60592" s="561" t="n"/>
    </row>
    <row r="60593">
      <c r="N60593" s="561" t="n"/>
    </row>
    <row r="60594">
      <c r="N60594" s="561" t="n"/>
    </row>
    <row r="60595">
      <c r="N60595" s="561" t="n"/>
    </row>
    <row r="60596">
      <c r="N60596" s="561" t="n"/>
    </row>
    <row r="60597">
      <c r="N60597" s="561" t="n"/>
    </row>
    <row r="60598">
      <c r="N60598" s="561" t="n"/>
    </row>
    <row r="60599">
      <c r="N60599" s="561" t="n"/>
    </row>
    <row r="60600">
      <c r="N60600" s="561" t="n"/>
    </row>
    <row r="60601">
      <c r="N60601" s="561" t="n"/>
    </row>
    <row r="60602">
      <c r="N60602" s="561" t="n"/>
    </row>
    <row r="60603">
      <c r="N60603" s="561" t="n"/>
    </row>
    <row r="60604">
      <c r="N60604" s="561" t="n"/>
    </row>
    <row r="60605">
      <c r="N60605" s="561" t="n"/>
    </row>
    <row r="60606">
      <c r="N60606" s="561" t="n"/>
    </row>
    <row r="60607">
      <c r="N60607" s="561" t="n"/>
    </row>
    <row r="60608">
      <c r="N60608" s="561" t="n"/>
    </row>
    <row r="60609">
      <c r="N60609" s="561" t="n"/>
    </row>
    <row r="60610">
      <c r="N60610" s="561" t="n"/>
    </row>
    <row r="60611">
      <c r="N60611" s="561" t="n"/>
    </row>
    <row r="60612">
      <c r="N60612" s="561" t="n"/>
    </row>
    <row r="60613">
      <c r="N60613" s="561" t="n"/>
    </row>
    <row r="60614">
      <c r="N60614" s="561" t="n"/>
    </row>
    <row r="60615">
      <c r="N60615" s="561" t="n"/>
    </row>
    <row r="60616">
      <c r="N60616" s="561" t="n"/>
    </row>
    <row r="60617">
      <c r="N60617" s="561" t="n"/>
    </row>
    <row r="60618">
      <c r="N60618" s="561" t="n"/>
    </row>
    <row r="60619">
      <c r="N60619" s="561" t="n"/>
    </row>
    <row r="60620">
      <c r="N60620" s="561" t="n"/>
    </row>
    <row r="60621">
      <c r="N60621" s="561" t="n"/>
    </row>
    <row r="60622">
      <c r="N60622" s="561" t="n"/>
    </row>
    <row r="60623">
      <c r="N60623" s="561" t="n"/>
    </row>
    <row r="60624">
      <c r="N60624" s="561" t="n"/>
    </row>
    <row r="60625">
      <c r="N60625" s="561" t="n"/>
    </row>
    <row r="60626">
      <c r="N60626" s="561" t="n"/>
    </row>
    <row r="60627">
      <c r="N60627" s="561" t="n"/>
    </row>
    <row r="60628">
      <c r="N60628" s="561" t="n"/>
    </row>
    <row r="60629">
      <c r="N60629" s="561" t="n"/>
    </row>
    <row r="60630">
      <c r="N60630" s="561" t="n"/>
    </row>
    <row r="60631">
      <c r="N60631" s="561" t="n"/>
    </row>
    <row r="60632">
      <c r="N60632" s="561" t="n"/>
    </row>
    <row r="60633">
      <c r="N60633" s="561" t="n"/>
    </row>
    <row r="60634">
      <c r="N60634" s="561" t="n"/>
    </row>
    <row r="60635">
      <c r="N60635" s="561" t="n"/>
    </row>
    <row r="60636">
      <c r="N60636" s="561" t="n"/>
    </row>
    <row r="60637">
      <c r="N60637" s="561" t="n"/>
    </row>
    <row r="60638">
      <c r="N60638" s="561" t="n"/>
    </row>
    <row r="60639">
      <c r="N60639" s="561" t="n"/>
    </row>
    <row r="60640">
      <c r="N60640" s="561" t="n"/>
    </row>
    <row r="60641">
      <c r="N60641" s="561" t="n"/>
    </row>
    <row r="60642">
      <c r="N60642" s="561" t="n"/>
    </row>
    <row r="60643">
      <c r="N60643" s="561" t="n"/>
    </row>
    <row r="60644">
      <c r="N60644" s="561" t="n"/>
    </row>
    <row r="60645">
      <c r="N60645" s="561" t="n"/>
    </row>
    <row r="60646">
      <c r="N60646" s="561" t="n"/>
    </row>
    <row r="60647">
      <c r="N60647" s="561" t="n"/>
    </row>
    <row r="60648">
      <c r="N60648" s="561" t="n"/>
    </row>
    <row r="60649">
      <c r="N60649" s="561" t="n"/>
    </row>
    <row r="60650">
      <c r="N60650" s="561" t="n"/>
    </row>
    <row r="60651">
      <c r="N60651" s="561" t="n"/>
    </row>
    <row r="60652">
      <c r="N60652" s="561" t="n"/>
    </row>
    <row r="60653">
      <c r="N60653" s="561" t="n"/>
    </row>
    <row r="60654">
      <c r="N60654" s="561" t="n"/>
    </row>
    <row r="60655">
      <c r="N60655" s="561" t="n"/>
    </row>
    <row r="60656">
      <c r="N60656" s="561" t="n"/>
    </row>
    <row r="60657">
      <c r="N60657" s="561" t="n"/>
    </row>
    <row r="60658">
      <c r="N60658" s="561" t="n"/>
    </row>
    <row r="60659">
      <c r="N60659" s="561" t="n"/>
    </row>
    <row r="60660">
      <c r="N60660" s="561" t="n"/>
    </row>
    <row r="60661">
      <c r="N60661" s="561" t="n"/>
    </row>
    <row r="60662">
      <c r="N60662" s="561" t="n"/>
    </row>
    <row r="60663">
      <c r="N60663" s="561" t="n"/>
    </row>
    <row r="60664">
      <c r="N60664" s="561" t="n"/>
    </row>
    <row r="60665">
      <c r="N60665" s="561" t="n"/>
    </row>
    <row r="60666">
      <c r="N60666" s="561" t="n"/>
    </row>
    <row r="60667">
      <c r="N60667" s="561" t="n"/>
    </row>
    <row r="60668">
      <c r="N60668" s="561" t="n"/>
    </row>
    <row r="60669">
      <c r="N60669" s="561" t="n"/>
    </row>
    <row r="60670">
      <c r="N60670" s="561" t="n"/>
    </row>
    <row r="60671">
      <c r="N60671" s="561" t="n"/>
    </row>
    <row r="60672">
      <c r="N60672" s="561" t="n"/>
    </row>
    <row r="60673">
      <c r="N60673" s="561" t="n"/>
    </row>
    <row r="60674">
      <c r="N60674" s="561" t="n"/>
    </row>
    <row r="60675">
      <c r="N60675" s="561" t="n"/>
    </row>
    <row r="60676">
      <c r="N60676" s="561" t="n"/>
    </row>
    <row r="60677">
      <c r="N60677" s="561" t="n"/>
    </row>
    <row r="60678">
      <c r="N60678" s="561" t="n"/>
    </row>
    <row r="60679">
      <c r="N60679" s="561" t="n"/>
    </row>
    <row r="60680">
      <c r="N60680" s="561" t="n"/>
    </row>
    <row r="60681">
      <c r="N60681" s="561" t="n"/>
    </row>
    <row r="60682">
      <c r="N60682" s="561" t="n"/>
    </row>
    <row r="60683">
      <c r="N60683" s="561" t="n"/>
    </row>
    <row r="60684">
      <c r="N60684" s="561" t="n"/>
    </row>
    <row r="60685">
      <c r="N60685" s="561" t="n"/>
    </row>
    <row r="60686">
      <c r="N60686" s="561" t="n"/>
    </row>
    <row r="60687">
      <c r="N60687" s="561" t="n"/>
    </row>
    <row r="60688">
      <c r="N60688" s="561" t="n"/>
    </row>
    <row r="60689">
      <c r="N60689" s="561" t="n"/>
    </row>
    <row r="60690">
      <c r="N60690" s="561" t="n"/>
    </row>
    <row r="60691">
      <c r="N60691" s="561" t="n"/>
    </row>
    <row r="60692">
      <c r="N60692" s="561" t="n"/>
    </row>
    <row r="60693">
      <c r="N60693" s="561" t="n"/>
    </row>
    <row r="60694">
      <c r="N60694" s="561" t="n"/>
    </row>
    <row r="60695">
      <c r="N60695" s="561" t="n"/>
    </row>
    <row r="60696">
      <c r="N60696" s="561" t="n"/>
    </row>
    <row r="60697">
      <c r="N60697" s="561" t="n"/>
    </row>
    <row r="60698">
      <c r="N60698" s="561" t="n"/>
    </row>
    <row r="60699">
      <c r="N60699" s="561" t="n"/>
    </row>
    <row r="60700">
      <c r="N60700" s="561" t="n"/>
    </row>
    <row r="60701">
      <c r="N60701" s="561" t="n"/>
    </row>
    <row r="60702">
      <c r="N60702" s="561" t="n"/>
    </row>
    <row r="60703">
      <c r="N60703" s="561" t="n"/>
    </row>
    <row r="60704">
      <c r="N60704" s="561" t="n"/>
    </row>
    <row r="60705">
      <c r="N60705" s="561" t="n"/>
    </row>
    <row r="60706">
      <c r="N60706" s="561" t="n"/>
    </row>
    <row r="60707">
      <c r="N60707" s="561" t="n"/>
    </row>
    <row r="60708">
      <c r="N60708" s="561" t="n"/>
    </row>
    <row r="60709">
      <c r="N60709" s="561" t="n"/>
    </row>
    <row r="60710">
      <c r="N60710" s="561" t="n"/>
    </row>
    <row r="60711">
      <c r="N60711" s="561" t="n"/>
    </row>
    <row r="60712">
      <c r="N60712" s="561" t="n"/>
    </row>
    <row r="60713">
      <c r="N60713" s="561" t="n"/>
    </row>
    <row r="60714">
      <c r="N60714" s="561" t="n"/>
    </row>
    <row r="60715">
      <c r="N60715" s="561" t="n"/>
    </row>
    <row r="60716">
      <c r="N60716" s="561" t="n"/>
    </row>
    <row r="60717">
      <c r="N60717" s="561" t="n"/>
    </row>
    <row r="60718">
      <c r="N60718" s="561" t="n"/>
    </row>
    <row r="60719">
      <c r="N60719" s="561" t="n"/>
    </row>
    <row r="60720">
      <c r="N60720" s="561" t="n"/>
    </row>
    <row r="60721">
      <c r="N60721" s="561" t="n"/>
    </row>
    <row r="60722">
      <c r="N60722" s="561" t="n"/>
    </row>
    <row r="60723">
      <c r="N60723" s="561" t="n"/>
    </row>
    <row r="60724">
      <c r="N60724" s="561" t="n"/>
    </row>
    <row r="60725">
      <c r="N60725" s="561" t="n"/>
    </row>
    <row r="60726">
      <c r="N60726" s="561" t="n"/>
    </row>
    <row r="60727">
      <c r="N60727" s="561" t="n"/>
    </row>
    <row r="60728">
      <c r="N60728" s="561" t="n"/>
    </row>
    <row r="60729">
      <c r="N60729" s="561" t="n"/>
    </row>
    <row r="60730">
      <c r="N60730" s="561" t="n"/>
    </row>
    <row r="60731">
      <c r="N60731" s="561" t="n"/>
    </row>
    <row r="60732">
      <c r="N60732" s="561" t="n"/>
    </row>
    <row r="60733">
      <c r="N60733" s="561" t="n"/>
    </row>
    <row r="60734">
      <c r="N60734" s="561" t="n"/>
    </row>
    <row r="60735">
      <c r="N60735" s="561" t="n"/>
    </row>
    <row r="60736">
      <c r="N60736" s="561" t="n"/>
    </row>
    <row r="60737">
      <c r="N60737" s="561" t="n"/>
    </row>
    <row r="60738">
      <c r="N60738" s="561" t="n"/>
    </row>
    <row r="60739">
      <c r="N60739" s="561" t="n"/>
    </row>
    <row r="60740">
      <c r="N60740" s="561" t="n"/>
    </row>
    <row r="60741">
      <c r="N60741" s="561" t="n"/>
    </row>
    <row r="60742">
      <c r="N60742" s="561" t="n"/>
    </row>
    <row r="60743">
      <c r="N60743" s="561" t="n"/>
    </row>
    <row r="60744">
      <c r="N60744" s="561" t="n"/>
    </row>
    <row r="60745">
      <c r="N60745" s="561" t="n"/>
    </row>
    <row r="60746">
      <c r="N60746" s="561" t="n"/>
    </row>
    <row r="60747">
      <c r="N60747" s="561" t="n"/>
    </row>
    <row r="60748">
      <c r="N60748" s="561" t="n"/>
    </row>
    <row r="60749">
      <c r="N60749" s="561" t="n"/>
    </row>
    <row r="60750">
      <c r="N60750" s="561" t="n"/>
    </row>
    <row r="60751">
      <c r="N60751" s="561" t="n"/>
    </row>
    <row r="60752">
      <c r="N60752" s="561" t="n"/>
    </row>
    <row r="60753">
      <c r="N60753" s="561" t="n"/>
    </row>
    <row r="60754">
      <c r="N60754" s="561" t="n"/>
    </row>
    <row r="60755">
      <c r="N60755" s="561" t="n"/>
    </row>
    <row r="60756">
      <c r="N60756" s="561" t="n"/>
    </row>
    <row r="60757">
      <c r="N60757" s="561" t="n"/>
    </row>
    <row r="60758">
      <c r="N60758" s="561" t="n"/>
    </row>
    <row r="60759">
      <c r="N60759" s="561" t="n"/>
    </row>
    <row r="60760">
      <c r="N60760" s="561" t="n"/>
    </row>
    <row r="60761">
      <c r="N60761" s="561" t="n"/>
    </row>
    <row r="60762">
      <c r="N60762" s="561" t="n"/>
    </row>
    <row r="60763">
      <c r="N60763" s="561" t="n"/>
    </row>
    <row r="60764">
      <c r="N60764" s="561" t="n"/>
    </row>
    <row r="60765">
      <c r="N60765" s="561" t="n"/>
    </row>
    <row r="60766">
      <c r="N60766" s="561" t="n"/>
    </row>
    <row r="60767">
      <c r="N60767" s="561" t="n"/>
    </row>
    <row r="60768">
      <c r="N60768" s="561" t="n"/>
    </row>
    <row r="60769">
      <c r="N60769" s="561" t="n"/>
    </row>
    <row r="60770">
      <c r="N60770" s="561" t="n"/>
    </row>
    <row r="60771">
      <c r="N60771" s="561" t="n"/>
    </row>
    <row r="60772">
      <c r="N60772" s="561" t="n"/>
    </row>
    <row r="60773">
      <c r="N60773" s="561" t="n"/>
    </row>
    <row r="60774">
      <c r="N60774" s="561" t="n"/>
    </row>
    <row r="60775">
      <c r="N60775" s="561" t="n"/>
    </row>
    <row r="60776">
      <c r="N60776" s="561" t="n"/>
    </row>
    <row r="60777">
      <c r="N60777" s="561" t="n"/>
    </row>
    <row r="60778">
      <c r="N60778" s="561" t="n"/>
    </row>
    <row r="60779">
      <c r="N60779" s="561" t="n"/>
    </row>
    <row r="60780">
      <c r="N60780" s="561" t="n"/>
    </row>
    <row r="60781">
      <c r="N60781" s="561" t="n"/>
    </row>
    <row r="60782">
      <c r="N60782" s="561" t="n"/>
    </row>
    <row r="60783">
      <c r="N60783" s="561" t="n"/>
    </row>
    <row r="60784">
      <c r="N60784" s="561" t="n"/>
    </row>
    <row r="60785">
      <c r="N60785" s="561" t="n"/>
    </row>
    <row r="60786">
      <c r="N60786" s="561" t="n"/>
    </row>
    <row r="60787">
      <c r="N60787" s="561" t="n"/>
    </row>
    <row r="60788">
      <c r="N60788" s="561" t="n"/>
    </row>
    <row r="60789">
      <c r="N60789" s="561" t="n"/>
    </row>
    <row r="60790">
      <c r="N60790" s="561" t="n"/>
    </row>
    <row r="60791">
      <c r="N60791" s="561" t="n"/>
    </row>
    <row r="60792">
      <c r="N60792" s="561" t="n"/>
    </row>
    <row r="60793">
      <c r="N60793" s="561" t="n"/>
    </row>
    <row r="60794">
      <c r="N60794" s="561" t="n"/>
    </row>
    <row r="60795">
      <c r="N60795" s="561" t="n"/>
    </row>
    <row r="60796">
      <c r="N60796" s="561" t="n"/>
    </row>
    <row r="60797">
      <c r="N60797" s="561" t="n"/>
    </row>
    <row r="60798">
      <c r="N60798" s="561" t="n"/>
    </row>
    <row r="60799">
      <c r="N60799" s="561" t="n"/>
    </row>
    <row r="60800">
      <c r="N60800" s="561" t="n"/>
    </row>
    <row r="60801">
      <c r="N60801" s="561" t="n"/>
    </row>
    <row r="60802">
      <c r="N60802" s="561" t="n"/>
    </row>
    <row r="60803">
      <c r="N60803" s="561" t="n"/>
    </row>
    <row r="60804">
      <c r="N60804" s="561" t="n"/>
    </row>
    <row r="60805">
      <c r="N60805" s="561" t="n"/>
    </row>
    <row r="60806">
      <c r="N60806" s="561" t="n"/>
    </row>
    <row r="60807">
      <c r="N60807" s="561" t="n"/>
    </row>
    <row r="60808">
      <c r="N60808" s="561" t="n"/>
    </row>
    <row r="60809">
      <c r="N60809" s="561" t="n"/>
    </row>
    <row r="60810">
      <c r="N60810" s="561" t="n"/>
    </row>
    <row r="60811">
      <c r="N60811" s="561" t="n"/>
    </row>
    <row r="60812">
      <c r="N60812" s="561" t="n"/>
    </row>
    <row r="60813">
      <c r="N60813" s="561" t="n"/>
    </row>
    <row r="60814">
      <c r="N60814" s="561" t="n"/>
    </row>
    <row r="60815">
      <c r="N60815" s="561" t="n"/>
    </row>
    <row r="60816">
      <c r="N60816" s="561" t="n"/>
    </row>
    <row r="60817">
      <c r="N60817" s="561" t="n"/>
    </row>
    <row r="60818">
      <c r="N60818" s="561" t="n"/>
    </row>
    <row r="60819">
      <c r="N60819" s="561" t="n"/>
    </row>
    <row r="60820">
      <c r="N60820" s="561" t="n"/>
    </row>
    <row r="60821">
      <c r="N60821" s="561" t="n"/>
    </row>
    <row r="60822">
      <c r="N60822" s="561" t="n"/>
    </row>
    <row r="60823">
      <c r="N60823" s="561" t="n"/>
    </row>
    <row r="60824">
      <c r="N60824" s="561" t="n"/>
    </row>
    <row r="60825">
      <c r="N60825" s="561" t="n"/>
    </row>
    <row r="60826">
      <c r="N60826" s="561" t="n"/>
    </row>
    <row r="60827">
      <c r="N60827" s="561" t="n"/>
    </row>
    <row r="60828">
      <c r="N60828" s="561" t="n"/>
    </row>
    <row r="60829">
      <c r="N60829" s="561" t="n"/>
    </row>
    <row r="60830">
      <c r="N60830" s="561" t="n"/>
    </row>
    <row r="60831">
      <c r="N60831" s="561" t="n"/>
    </row>
    <row r="60832">
      <c r="N60832" s="561" t="n"/>
    </row>
    <row r="60833">
      <c r="N60833" s="561" t="n"/>
    </row>
    <row r="60834">
      <c r="N60834" s="561" t="n"/>
    </row>
    <row r="60835">
      <c r="N60835" s="561" t="n"/>
    </row>
    <row r="60836">
      <c r="N60836" s="561" t="n"/>
    </row>
    <row r="60837">
      <c r="N60837" s="561" t="n"/>
    </row>
    <row r="60838">
      <c r="N60838" s="561" t="n"/>
    </row>
    <row r="60839">
      <c r="N60839" s="561" t="n"/>
    </row>
    <row r="60840">
      <c r="N60840" s="561" t="n"/>
    </row>
    <row r="60841">
      <c r="N60841" s="561" t="n"/>
    </row>
    <row r="60842">
      <c r="N60842" s="561" t="n"/>
    </row>
    <row r="60843">
      <c r="N60843" s="561" t="n"/>
    </row>
    <row r="60844">
      <c r="N60844" s="561" t="n"/>
    </row>
    <row r="60845">
      <c r="N60845" s="561" t="n"/>
    </row>
    <row r="60846">
      <c r="N60846" s="561" t="n"/>
    </row>
    <row r="60847">
      <c r="N60847" s="561" t="n"/>
    </row>
    <row r="60848">
      <c r="N60848" s="561" t="n"/>
    </row>
    <row r="60849">
      <c r="N60849" s="561" t="n"/>
    </row>
    <row r="60850">
      <c r="N60850" s="561" t="n"/>
    </row>
    <row r="60851">
      <c r="N60851" s="561" t="n"/>
    </row>
    <row r="60852">
      <c r="N60852" s="561" t="n"/>
    </row>
    <row r="60853">
      <c r="N60853" s="561" t="n"/>
    </row>
    <row r="60854">
      <c r="N60854" s="561" t="n"/>
    </row>
    <row r="60855">
      <c r="N60855" s="561" t="n"/>
    </row>
    <row r="60856">
      <c r="N60856" s="561" t="n"/>
    </row>
    <row r="60857">
      <c r="N60857" s="561" t="n"/>
    </row>
    <row r="60858">
      <c r="N60858" s="561" t="n"/>
    </row>
    <row r="60859">
      <c r="N60859" s="561" t="n"/>
    </row>
    <row r="60860">
      <c r="N60860" s="561" t="n"/>
    </row>
    <row r="60861">
      <c r="N60861" s="561" t="n"/>
    </row>
    <row r="60862">
      <c r="N60862" s="561" t="n"/>
    </row>
    <row r="60863">
      <c r="N60863" s="561" t="n"/>
    </row>
    <row r="60864">
      <c r="N60864" s="561" t="n"/>
    </row>
    <row r="60865">
      <c r="N60865" s="561" t="n"/>
    </row>
    <row r="60866">
      <c r="N60866" s="561" t="n"/>
    </row>
    <row r="60867">
      <c r="N60867" s="561" t="n"/>
    </row>
    <row r="60868">
      <c r="N60868" s="561" t="n"/>
    </row>
    <row r="60869">
      <c r="N60869" s="561" t="n"/>
    </row>
    <row r="60870">
      <c r="N60870" s="561" t="n"/>
    </row>
    <row r="60871">
      <c r="N60871" s="561" t="n"/>
    </row>
    <row r="60872">
      <c r="N60872" s="561" t="n"/>
    </row>
    <row r="60873">
      <c r="N60873" s="561" t="n"/>
    </row>
    <row r="60874">
      <c r="N60874" s="561" t="n"/>
    </row>
    <row r="60875">
      <c r="N60875" s="561" t="n"/>
    </row>
    <row r="60876">
      <c r="N60876" s="561" t="n"/>
    </row>
    <row r="60877">
      <c r="N60877" s="561" t="n"/>
    </row>
    <row r="60878">
      <c r="N60878" s="561" t="n"/>
    </row>
    <row r="60879">
      <c r="N60879" s="561" t="n"/>
    </row>
    <row r="60880">
      <c r="N60880" s="561" t="n"/>
    </row>
    <row r="60881">
      <c r="N60881" s="561" t="n"/>
    </row>
    <row r="60882">
      <c r="N60882" s="561" t="n"/>
    </row>
    <row r="60883">
      <c r="N60883" s="561" t="n"/>
    </row>
    <row r="60884">
      <c r="N60884" s="561" t="n"/>
    </row>
    <row r="60885">
      <c r="N60885" s="561" t="n"/>
    </row>
    <row r="60886">
      <c r="N60886" s="561" t="n"/>
    </row>
    <row r="60887">
      <c r="N60887" s="561" t="n"/>
    </row>
    <row r="60888">
      <c r="N60888" s="561" t="n"/>
    </row>
    <row r="60889">
      <c r="N60889" s="561" t="n"/>
    </row>
    <row r="60890">
      <c r="N60890" s="561" t="n"/>
    </row>
    <row r="60891">
      <c r="N60891" s="561" t="n"/>
    </row>
    <row r="60892">
      <c r="N60892" s="561" t="n"/>
    </row>
    <row r="60893">
      <c r="N60893" s="561" t="n"/>
    </row>
    <row r="60894">
      <c r="N60894" s="561" t="n"/>
    </row>
    <row r="60895">
      <c r="N60895" s="561" t="n"/>
    </row>
    <row r="60896">
      <c r="N60896" s="561" t="n"/>
    </row>
    <row r="60897">
      <c r="N60897" s="561" t="n"/>
    </row>
    <row r="60898">
      <c r="N60898" s="561" t="n"/>
    </row>
    <row r="60899">
      <c r="N60899" s="561" t="n"/>
    </row>
    <row r="60900">
      <c r="N60900" s="561" t="n"/>
    </row>
    <row r="60901">
      <c r="N60901" s="561" t="n"/>
    </row>
    <row r="60902">
      <c r="N60902" s="561" t="n"/>
    </row>
    <row r="60903">
      <c r="N60903" s="561" t="n"/>
    </row>
    <row r="60904">
      <c r="N60904" s="561" t="n"/>
    </row>
    <row r="60905">
      <c r="N60905" s="561" t="n"/>
    </row>
    <row r="60906">
      <c r="N60906" s="561" t="n"/>
    </row>
    <row r="60907">
      <c r="N60907" s="561" t="n"/>
    </row>
    <row r="60908">
      <c r="N60908" s="561" t="n"/>
    </row>
    <row r="60909">
      <c r="N60909" s="561" t="n"/>
    </row>
    <row r="60910">
      <c r="N60910" s="561" t="n"/>
    </row>
    <row r="60911">
      <c r="N60911" s="561" t="n"/>
    </row>
    <row r="60912">
      <c r="N60912" s="561" t="n"/>
    </row>
    <row r="60913">
      <c r="N60913" s="561" t="n"/>
    </row>
    <row r="60914">
      <c r="N60914" s="561" t="n"/>
    </row>
    <row r="60915">
      <c r="N60915" s="561" t="n"/>
    </row>
    <row r="60916">
      <c r="N60916" s="561" t="n"/>
    </row>
    <row r="60917">
      <c r="N60917" s="561" t="n"/>
    </row>
    <row r="60918">
      <c r="N60918" s="561" t="n"/>
    </row>
    <row r="60919">
      <c r="N60919" s="561" t="n"/>
    </row>
    <row r="60920">
      <c r="N60920" s="561" t="n"/>
    </row>
    <row r="60921">
      <c r="N60921" s="561" t="n"/>
    </row>
    <row r="60922">
      <c r="N60922" s="561" t="n"/>
    </row>
    <row r="60923">
      <c r="N60923" s="561" t="n"/>
    </row>
    <row r="60924">
      <c r="N60924" s="561" t="n"/>
    </row>
    <row r="60925">
      <c r="N60925" s="561" t="n"/>
    </row>
    <row r="60926">
      <c r="N60926" s="561" t="n"/>
    </row>
    <row r="60927">
      <c r="N60927" s="561" t="n"/>
    </row>
    <row r="60928">
      <c r="N60928" s="561" t="n"/>
    </row>
    <row r="60929">
      <c r="N60929" s="561" t="n"/>
    </row>
    <row r="60930">
      <c r="N60930" s="561" t="n"/>
    </row>
    <row r="60931">
      <c r="N60931" s="561" t="n"/>
    </row>
    <row r="60932">
      <c r="N60932" s="561" t="n"/>
    </row>
    <row r="60933">
      <c r="N60933" s="561" t="n"/>
    </row>
    <row r="60934">
      <c r="N60934" s="561" t="n"/>
    </row>
    <row r="60935">
      <c r="N60935" s="561" t="n"/>
    </row>
    <row r="60936">
      <c r="N60936" s="561" t="n"/>
    </row>
    <row r="60937">
      <c r="N60937" s="561" t="n"/>
    </row>
    <row r="60938">
      <c r="N60938" s="561" t="n"/>
    </row>
    <row r="60939">
      <c r="N60939" s="561" t="n"/>
    </row>
    <row r="60940">
      <c r="N60940" s="561" t="n"/>
    </row>
    <row r="60941">
      <c r="N60941" s="561" t="n"/>
    </row>
    <row r="60942">
      <c r="N60942" s="561" t="n"/>
    </row>
    <row r="60943">
      <c r="N60943" s="561" t="n"/>
    </row>
    <row r="60944">
      <c r="N60944" s="561" t="n"/>
    </row>
    <row r="60945">
      <c r="N60945" s="561" t="n"/>
    </row>
    <row r="60946">
      <c r="N60946" s="561" t="n"/>
    </row>
    <row r="60947">
      <c r="N60947" s="561" t="n"/>
    </row>
    <row r="60948">
      <c r="N60948" s="561" t="n"/>
    </row>
    <row r="60949">
      <c r="N60949" s="561" t="n"/>
    </row>
    <row r="60950">
      <c r="N60950" s="561" t="n"/>
    </row>
    <row r="60951">
      <c r="N60951" s="561" t="n"/>
    </row>
    <row r="60952">
      <c r="N60952" s="561" t="n"/>
    </row>
    <row r="60953">
      <c r="N60953" s="561" t="n"/>
    </row>
    <row r="60954">
      <c r="N60954" s="561" t="n"/>
    </row>
    <row r="60955">
      <c r="N60955" s="561" t="n"/>
    </row>
    <row r="60956">
      <c r="N60956" s="561" t="n"/>
    </row>
    <row r="60957">
      <c r="N60957" s="561" t="n"/>
    </row>
    <row r="60958">
      <c r="N60958" s="561" t="n"/>
    </row>
    <row r="60959">
      <c r="N60959" s="561" t="n"/>
    </row>
    <row r="60960">
      <c r="N60960" s="561" t="n"/>
    </row>
    <row r="60961">
      <c r="N60961" s="561" t="n"/>
    </row>
    <row r="60962">
      <c r="N60962" s="561" t="n"/>
    </row>
    <row r="60963">
      <c r="N60963" s="561" t="n"/>
    </row>
    <row r="60964">
      <c r="N60964" s="561" t="n"/>
    </row>
    <row r="60965">
      <c r="N60965" s="561" t="n"/>
    </row>
    <row r="60966">
      <c r="N60966" s="561" t="n"/>
    </row>
    <row r="60967">
      <c r="N60967" s="561" t="n"/>
    </row>
    <row r="60968">
      <c r="N60968" s="561" t="n"/>
    </row>
    <row r="60969">
      <c r="N60969" s="561" t="n"/>
    </row>
    <row r="60970">
      <c r="N60970" s="561" t="n"/>
    </row>
    <row r="60971">
      <c r="N60971" s="561" t="n"/>
    </row>
    <row r="60972">
      <c r="N60972" s="561" t="n"/>
    </row>
    <row r="60973">
      <c r="N60973" s="561" t="n"/>
    </row>
    <row r="60974">
      <c r="N60974" s="561" t="n"/>
    </row>
    <row r="60975">
      <c r="N60975" s="561" t="n"/>
    </row>
    <row r="60976">
      <c r="N60976" s="561" t="n"/>
    </row>
    <row r="60977">
      <c r="N60977" s="561" t="n"/>
    </row>
    <row r="60978">
      <c r="N60978" s="561" t="n"/>
    </row>
    <row r="60979">
      <c r="N60979" s="561" t="n"/>
    </row>
    <row r="60980">
      <c r="N60980" s="561" t="n"/>
    </row>
    <row r="60981">
      <c r="N60981" s="561" t="n"/>
    </row>
    <row r="60982">
      <c r="N60982" s="561" t="n"/>
    </row>
    <row r="60983">
      <c r="N60983" s="561" t="n"/>
    </row>
    <row r="60984">
      <c r="N60984" s="561" t="n"/>
    </row>
    <row r="60985">
      <c r="N60985" s="561" t="n"/>
    </row>
    <row r="60986">
      <c r="N60986" s="561" t="n"/>
    </row>
    <row r="60987">
      <c r="N60987" s="561" t="n"/>
    </row>
    <row r="60988">
      <c r="N60988" s="561" t="n"/>
    </row>
    <row r="60989">
      <c r="N60989" s="561" t="n"/>
    </row>
    <row r="60990">
      <c r="N60990" s="561" t="n"/>
    </row>
    <row r="60991">
      <c r="N60991" s="561" t="n"/>
    </row>
    <row r="60992">
      <c r="N60992" s="561" t="n"/>
    </row>
    <row r="60993">
      <c r="N60993" s="561" t="n"/>
    </row>
    <row r="60994">
      <c r="N60994" s="561" t="n"/>
    </row>
    <row r="60995">
      <c r="N60995" s="561" t="n"/>
    </row>
    <row r="60996">
      <c r="N60996" s="561" t="n"/>
    </row>
    <row r="60997">
      <c r="N60997" s="561" t="n"/>
    </row>
    <row r="60998">
      <c r="N60998" s="561" t="n"/>
    </row>
    <row r="60999">
      <c r="N60999" s="561" t="n"/>
    </row>
    <row r="61000">
      <c r="N61000" s="561" t="n"/>
    </row>
    <row r="61001">
      <c r="N61001" s="561" t="n"/>
    </row>
    <row r="61002">
      <c r="N61002" s="561" t="n"/>
    </row>
    <row r="61003">
      <c r="N61003" s="561" t="n"/>
    </row>
    <row r="61004">
      <c r="N61004" s="561" t="n"/>
    </row>
    <row r="61005">
      <c r="N61005" s="561" t="n"/>
    </row>
    <row r="61006">
      <c r="N61006" s="561" t="n"/>
    </row>
    <row r="61007">
      <c r="N61007" s="561" t="n"/>
    </row>
    <row r="61008">
      <c r="N61008" s="561" t="n"/>
    </row>
    <row r="61009">
      <c r="N61009" s="561" t="n"/>
    </row>
    <row r="61010">
      <c r="N61010" s="561" t="n"/>
    </row>
    <row r="61011">
      <c r="N61011" s="561" t="n"/>
    </row>
    <row r="61012">
      <c r="N61012" s="561" t="n"/>
    </row>
    <row r="61013">
      <c r="N61013" s="561" t="n"/>
    </row>
    <row r="61014">
      <c r="N61014" s="561" t="n"/>
    </row>
    <row r="61015">
      <c r="N61015" s="561" t="n"/>
    </row>
    <row r="61016">
      <c r="N61016" s="561" t="n"/>
    </row>
    <row r="61017">
      <c r="N61017" s="561" t="n"/>
    </row>
    <row r="61018">
      <c r="N61018" s="561" t="n"/>
    </row>
    <row r="61019">
      <c r="N61019" s="561" t="n"/>
    </row>
    <row r="61020">
      <c r="N61020" s="561" t="n"/>
    </row>
    <row r="61021">
      <c r="N61021" s="561" t="n"/>
    </row>
    <row r="61022">
      <c r="N61022" s="561" t="n"/>
    </row>
    <row r="61023">
      <c r="N61023" s="561" t="n"/>
    </row>
    <row r="61024">
      <c r="N61024" s="561" t="n"/>
    </row>
    <row r="61025">
      <c r="N61025" s="561" t="n"/>
    </row>
    <row r="61026">
      <c r="N61026" s="561" t="n"/>
    </row>
    <row r="61027">
      <c r="N61027" s="561" t="n"/>
    </row>
    <row r="61028">
      <c r="N61028" s="561" t="n"/>
    </row>
    <row r="61029">
      <c r="N61029" s="561" t="n"/>
    </row>
    <row r="61030">
      <c r="N61030" s="561" t="n"/>
    </row>
    <row r="61031">
      <c r="N61031" s="561" t="n"/>
    </row>
    <row r="61032">
      <c r="N61032" s="561" t="n"/>
    </row>
    <row r="61033">
      <c r="N61033" s="561" t="n"/>
    </row>
    <row r="61034">
      <c r="N61034" s="561" t="n"/>
    </row>
    <row r="61035">
      <c r="N61035" s="561" t="n"/>
    </row>
    <row r="61036">
      <c r="N61036" s="561" t="n"/>
    </row>
    <row r="61037">
      <c r="N61037" s="561" t="n"/>
    </row>
    <row r="61038">
      <c r="N61038" s="561" t="n"/>
    </row>
    <row r="61039">
      <c r="N61039" s="561" t="n"/>
    </row>
    <row r="61040">
      <c r="N61040" s="561" t="n"/>
    </row>
    <row r="61041">
      <c r="N61041" s="561" t="n"/>
    </row>
    <row r="61042">
      <c r="N61042" s="561" t="n"/>
    </row>
    <row r="61043">
      <c r="N61043" s="561" t="n"/>
    </row>
    <row r="61044">
      <c r="N61044" s="561" t="n"/>
    </row>
    <row r="61045">
      <c r="N61045" s="561" t="n"/>
    </row>
    <row r="61046">
      <c r="N61046" s="561" t="n"/>
    </row>
    <row r="61047">
      <c r="N61047" s="561" t="n"/>
    </row>
    <row r="61048">
      <c r="N61048" s="561" t="n"/>
    </row>
    <row r="61049">
      <c r="N61049" s="561" t="n"/>
    </row>
    <row r="61050">
      <c r="N61050" s="561" t="n"/>
    </row>
    <row r="61051">
      <c r="N61051" s="561" t="n"/>
    </row>
    <row r="61052">
      <c r="N61052" s="561" t="n"/>
    </row>
    <row r="61053">
      <c r="N61053" s="561" t="n"/>
    </row>
    <row r="61054">
      <c r="N61054" s="561" t="n"/>
    </row>
    <row r="61055">
      <c r="N61055" s="561" t="n"/>
    </row>
    <row r="61056">
      <c r="N61056" s="561" t="n"/>
    </row>
    <row r="61057">
      <c r="N61057" s="561" t="n"/>
    </row>
    <row r="61058">
      <c r="N61058" s="561" t="n"/>
    </row>
    <row r="61059">
      <c r="N61059" s="561" t="n"/>
    </row>
    <row r="61060">
      <c r="N61060" s="561" t="n"/>
    </row>
    <row r="61061">
      <c r="N61061" s="561" t="n"/>
    </row>
    <row r="61062">
      <c r="N61062" s="561" t="n"/>
    </row>
    <row r="61063">
      <c r="N61063" s="561" t="n"/>
    </row>
    <row r="61064">
      <c r="N61064" s="561" t="n"/>
    </row>
    <row r="61065">
      <c r="N61065" s="561" t="n"/>
    </row>
    <row r="61066">
      <c r="N61066" s="561" t="n"/>
    </row>
    <row r="61067">
      <c r="N61067" s="561" t="n"/>
    </row>
    <row r="61068">
      <c r="N61068" s="561" t="n"/>
    </row>
    <row r="61069">
      <c r="N61069" s="561" t="n"/>
    </row>
    <row r="61070">
      <c r="N61070" s="561" t="n"/>
    </row>
    <row r="61071">
      <c r="N61071" s="561" t="n"/>
    </row>
    <row r="61072">
      <c r="N61072" s="561" t="n"/>
    </row>
    <row r="61073">
      <c r="N61073" s="561" t="n"/>
    </row>
    <row r="61074">
      <c r="N61074" s="561" t="n"/>
    </row>
    <row r="61075">
      <c r="N61075" s="561" t="n"/>
    </row>
    <row r="61076">
      <c r="N61076" s="561" t="n"/>
    </row>
    <row r="61077">
      <c r="N61077" s="561" t="n"/>
    </row>
    <row r="61078">
      <c r="N61078" s="561" t="n"/>
    </row>
    <row r="61079">
      <c r="N61079" s="561" t="n"/>
    </row>
    <row r="61080">
      <c r="N61080" s="561" t="n"/>
    </row>
    <row r="61081">
      <c r="N61081" s="561" t="n"/>
    </row>
    <row r="61082">
      <c r="N61082" s="561" t="n"/>
    </row>
    <row r="61083">
      <c r="N61083" s="561" t="n"/>
    </row>
    <row r="61084">
      <c r="N61084" s="561" t="n"/>
    </row>
    <row r="61085">
      <c r="N61085" s="561" t="n"/>
    </row>
    <row r="61086">
      <c r="N61086" s="561" t="n"/>
    </row>
    <row r="61087">
      <c r="N61087" s="561" t="n"/>
    </row>
    <row r="61088">
      <c r="N61088" s="561" t="n"/>
    </row>
    <row r="61089">
      <c r="N61089" s="561" t="n"/>
    </row>
    <row r="61090">
      <c r="N61090" s="561" t="n"/>
    </row>
    <row r="61091">
      <c r="N61091" s="561" t="n"/>
    </row>
    <row r="61092">
      <c r="N61092" s="561" t="n"/>
    </row>
    <row r="61093">
      <c r="N61093" s="561" t="n"/>
    </row>
    <row r="61094">
      <c r="N61094" s="561" t="n"/>
    </row>
    <row r="61095">
      <c r="N61095" s="561" t="n"/>
    </row>
    <row r="61096">
      <c r="N61096" s="561" t="n"/>
    </row>
    <row r="61097">
      <c r="N61097" s="561" t="n"/>
    </row>
    <row r="61098">
      <c r="N61098" s="561" t="n"/>
    </row>
    <row r="61099">
      <c r="N61099" s="561" t="n"/>
    </row>
    <row r="61100">
      <c r="N61100" s="561" t="n"/>
    </row>
    <row r="61101">
      <c r="N61101" s="561" t="n"/>
    </row>
    <row r="61102">
      <c r="N61102" s="561" t="n"/>
    </row>
    <row r="61103">
      <c r="N61103" s="561" t="n"/>
    </row>
    <row r="61104">
      <c r="N61104" s="561" t="n"/>
    </row>
    <row r="61105">
      <c r="N61105" s="561" t="n"/>
    </row>
    <row r="61106">
      <c r="N61106" s="561" t="n"/>
    </row>
    <row r="61107">
      <c r="N61107" s="561" t="n"/>
    </row>
    <row r="61108">
      <c r="N61108" s="561" t="n"/>
    </row>
    <row r="61109">
      <c r="N61109" s="561" t="n"/>
    </row>
    <row r="61110">
      <c r="N61110" s="561" t="n"/>
    </row>
    <row r="61111">
      <c r="N61111" s="561" t="n"/>
    </row>
    <row r="61112">
      <c r="N61112" s="561" t="n"/>
    </row>
    <row r="61113">
      <c r="N61113" s="561" t="n"/>
    </row>
    <row r="61114">
      <c r="N61114" s="561" t="n"/>
    </row>
    <row r="61115">
      <c r="N61115" s="561" t="n"/>
    </row>
    <row r="61116">
      <c r="N61116" s="561" t="n"/>
    </row>
    <row r="61117">
      <c r="N61117" s="561" t="n"/>
    </row>
    <row r="61118">
      <c r="N61118" s="561" t="n"/>
    </row>
    <row r="61119">
      <c r="N61119" s="561" t="n"/>
    </row>
    <row r="61120">
      <c r="N61120" s="561" t="n"/>
    </row>
    <row r="61121">
      <c r="N61121" s="561" t="n"/>
    </row>
    <row r="61122">
      <c r="N61122" s="561" t="n"/>
    </row>
    <row r="61123">
      <c r="N61123" s="561" t="n"/>
    </row>
    <row r="61124">
      <c r="N61124" s="561" t="n"/>
    </row>
    <row r="61125">
      <c r="N61125" s="561" t="n"/>
    </row>
    <row r="61126">
      <c r="N61126" s="561" t="n"/>
    </row>
    <row r="61127">
      <c r="N61127" s="561" t="n"/>
    </row>
    <row r="61128">
      <c r="N61128" s="561" t="n"/>
    </row>
    <row r="61129">
      <c r="N61129" s="561" t="n"/>
    </row>
    <row r="61130">
      <c r="N61130" s="561" t="n"/>
    </row>
    <row r="61131">
      <c r="N61131" s="561" t="n"/>
    </row>
    <row r="61132">
      <c r="N61132" s="561" t="n"/>
    </row>
    <row r="61133">
      <c r="N61133" s="561" t="n"/>
    </row>
    <row r="61134">
      <c r="N61134" s="561" t="n"/>
    </row>
    <row r="61135">
      <c r="N61135" s="561" t="n"/>
    </row>
    <row r="61136">
      <c r="N61136" s="561" t="n"/>
    </row>
    <row r="61137">
      <c r="N61137" s="561" t="n"/>
    </row>
    <row r="61138">
      <c r="N61138" s="561" t="n"/>
    </row>
    <row r="61139">
      <c r="N61139" s="561" t="n"/>
    </row>
    <row r="61140">
      <c r="N61140" s="561" t="n"/>
    </row>
    <row r="61141">
      <c r="N61141" s="561" t="n"/>
    </row>
    <row r="61142">
      <c r="N61142" s="561" t="n"/>
    </row>
    <row r="61143">
      <c r="N61143" s="561" t="n"/>
    </row>
    <row r="61144">
      <c r="N61144" s="561" t="n"/>
    </row>
    <row r="61145">
      <c r="N61145" s="561" t="n"/>
    </row>
    <row r="61146">
      <c r="N61146" s="561" t="n"/>
    </row>
    <row r="61147">
      <c r="N61147" s="561" t="n"/>
    </row>
    <row r="61148">
      <c r="N61148" s="561" t="n"/>
    </row>
    <row r="61149">
      <c r="N61149" s="561" t="n"/>
    </row>
    <row r="61150">
      <c r="N61150" s="561" t="n"/>
    </row>
    <row r="61151">
      <c r="N61151" s="561" t="n"/>
    </row>
    <row r="61152">
      <c r="N61152" s="561" t="n"/>
    </row>
    <row r="61153">
      <c r="N61153" s="561" t="n"/>
    </row>
    <row r="61154">
      <c r="N61154" s="561" t="n"/>
    </row>
    <row r="61155">
      <c r="N61155" s="561" t="n"/>
    </row>
    <row r="61156">
      <c r="N61156" s="561" t="n"/>
    </row>
    <row r="61157">
      <c r="N61157" s="561" t="n"/>
    </row>
    <row r="61158">
      <c r="N61158" s="561" t="n"/>
    </row>
    <row r="61159">
      <c r="N61159" s="561" t="n"/>
    </row>
    <row r="61160">
      <c r="N61160" s="561" t="n"/>
    </row>
    <row r="61161">
      <c r="N61161" s="561" t="n"/>
    </row>
    <row r="61162">
      <c r="N61162" s="561" t="n"/>
    </row>
    <row r="61163">
      <c r="N61163" s="561" t="n"/>
    </row>
    <row r="61164">
      <c r="N61164" s="561" t="n"/>
    </row>
    <row r="61165">
      <c r="N61165" s="561" t="n"/>
    </row>
    <row r="61166">
      <c r="N61166" s="561" t="n"/>
    </row>
    <row r="61167">
      <c r="N61167" s="561" t="n"/>
    </row>
    <row r="61168">
      <c r="N61168" s="561" t="n"/>
    </row>
    <row r="61169">
      <c r="N61169" s="561" t="n"/>
    </row>
    <row r="61170">
      <c r="N61170" s="561" t="n"/>
    </row>
    <row r="61171">
      <c r="N61171" s="561" t="n"/>
    </row>
    <row r="61172">
      <c r="N61172" s="561" t="n"/>
    </row>
    <row r="61173">
      <c r="N61173" s="561" t="n"/>
    </row>
    <row r="61174">
      <c r="N61174" s="561" t="n"/>
    </row>
    <row r="61175">
      <c r="N61175" s="561" t="n"/>
    </row>
    <row r="61176">
      <c r="N61176" s="561" t="n"/>
    </row>
    <row r="61177">
      <c r="N61177" s="561" t="n"/>
    </row>
    <row r="61178">
      <c r="N61178" s="561" t="n"/>
    </row>
    <row r="61179">
      <c r="N61179" s="561" t="n"/>
    </row>
    <row r="61180">
      <c r="N61180" s="561" t="n"/>
    </row>
    <row r="61181">
      <c r="N61181" s="561" t="n"/>
    </row>
    <row r="61182">
      <c r="N61182" s="561" t="n"/>
    </row>
    <row r="61183">
      <c r="N61183" s="561" t="n"/>
    </row>
    <row r="61184">
      <c r="N61184" s="561" t="n"/>
    </row>
    <row r="61185">
      <c r="N61185" s="561" t="n"/>
    </row>
    <row r="61186">
      <c r="N61186" s="561" t="n"/>
    </row>
    <row r="61187">
      <c r="N61187" s="561" t="n"/>
    </row>
    <row r="61188">
      <c r="N61188" s="561" t="n"/>
    </row>
    <row r="61189">
      <c r="N61189" s="561" t="n"/>
    </row>
    <row r="61190">
      <c r="N61190" s="561" t="n"/>
    </row>
    <row r="61191">
      <c r="N61191" s="561" t="n"/>
    </row>
    <row r="61192">
      <c r="N61192" s="561" t="n"/>
    </row>
    <row r="61193">
      <c r="N61193" s="561" t="n"/>
    </row>
    <row r="61194">
      <c r="N61194" s="561" t="n"/>
    </row>
    <row r="61195">
      <c r="N61195" s="561" t="n"/>
    </row>
    <row r="61196">
      <c r="N61196" s="561" t="n"/>
    </row>
    <row r="61197">
      <c r="N61197" s="561" t="n"/>
    </row>
    <row r="61198">
      <c r="N61198" s="561" t="n"/>
    </row>
    <row r="61199">
      <c r="N61199" s="561" t="n"/>
    </row>
    <row r="61200">
      <c r="N61200" s="561" t="n"/>
    </row>
    <row r="61201">
      <c r="N61201" s="561" t="n"/>
    </row>
    <row r="61202">
      <c r="N61202" s="561" t="n"/>
    </row>
    <row r="61203">
      <c r="N61203" s="561" t="n"/>
    </row>
    <row r="61204">
      <c r="N61204" s="561" t="n"/>
    </row>
    <row r="61205">
      <c r="N61205" s="561" t="n"/>
    </row>
    <row r="61206">
      <c r="N61206" s="561" t="n"/>
    </row>
    <row r="61207">
      <c r="N61207" s="561" t="n"/>
    </row>
    <row r="61208">
      <c r="N61208" s="561" t="n"/>
    </row>
    <row r="61209">
      <c r="N61209" s="561" t="n"/>
    </row>
    <row r="61210">
      <c r="N61210" s="561" t="n"/>
    </row>
    <row r="61211">
      <c r="N61211" s="561" t="n"/>
    </row>
    <row r="61212">
      <c r="N61212" s="561" t="n"/>
    </row>
    <row r="61213">
      <c r="N61213" s="561" t="n"/>
    </row>
    <row r="61214">
      <c r="N61214" s="561" t="n"/>
    </row>
    <row r="61215">
      <c r="N61215" s="561" t="n"/>
    </row>
    <row r="61216">
      <c r="N61216" s="561" t="n"/>
    </row>
    <row r="61217">
      <c r="N61217" s="561" t="n"/>
    </row>
    <row r="61218">
      <c r="N61218" s="561" t="n"/>
    </row>
    <row r="61219">
      <c r="N61219" s="561" t="n"/>
    </row>
    <row r="61220">
      <c r="N61220" s="561" t="n"/>
    </row>
    <row r="61221">
      <c r="N61221" s="561" t="n"/>
    </row>
    <row r="61222">
      <c r="N61222" s="561" t="n"/>
    </row>
    <row r="61223">
      <c r="N61223" s="561" t="n"/>
    </row>
    <row r="61224">
      <c r="N61224" s="561" t="n"/>
    </row>
    <row r="61225">
      <c r="N61225" s="561" t="n"/>
    </row>
    <row r="61226">
      <c r="N61226" s="561" t="n"/>
    </row>
    <row r="61227">
      <c r="N61227" s="561" t="n"/>
    </row>
    <row r="61228">
      <c r="N61228" s="561" t="n"/>
    </row>
    <row r="61229">
      <c r="N61229" s="561" t="n"/>
    </row>
    <row r="61230">
      <c r="N61230" s="561" t="n"/>
    </row>
    <row r="61231">
      <c r="N61231" s="561" t="n"/>
    </row>
    <row r="61232">
      <c r="N61232" s="561" t="n"/>
    </row>
    <row r="61233">
      <c r="N61233" s="561" t="n"/>
    </row>
    <row r="61234">
      <c r="N61234" s="561" t="n"/>
    </row>
    <row r="61235">
      <c r="N61235" s="561" t="n"/>
    </row>
    <row r="61236">
      <c r="N61236" s="561" t="n"/>
    </row>
    <row r="61237">
      <c r="N61237" s="561" t="n"/>
    </row>
    <row r="61238">
      <c r="N61238" s="561" t="n"/>
    </row>
    <row r="61239">
      <c r="N61239" s="561" t="n"/>
    </row>
    <row r="61240">
      <c r="N61240" s="561" t="n"/>
    </row>
    <row r="61241">
      <c r="N61241" s="561" t="n"/>
    </row>
    <row r="61242">
      <c r="N61242" s="561" t="n"/>
    </row>
    <row r="61243">
      <c r="N61243" s="561" t="n"/>
    </row>
    <row r="61244">
      <c r="N61244" s="561" t="n"/>
    </row>
    <row r="61245">
      <c r="N61245" s="561" t="n"/>
    </row>
    <row r="61246">
      <c r="N61246" s="561" t="n"/>
    </row>
    <row r="61247">
      <c r="N61247" s="561" t="n"/>
    </row>
    <row r="61248">
      <c r="N61248" s="561" t="n"/>
    </row>
    <row r="61249">
      <c r="N61249" s="561" t="n"/>
    </row>
    <row r="61250">
      <c r="N61250" s="561" t="n"/>
    </row>
    <row r="61251">
      <c r="N61251" s="561" t="n"/>
    </row>
    <row r="61252">
      <c r="N61252" s="561" t="n"/>
    </row>
    <row r="61253">
      <c r="N61253" s="561" t="n"/>
    </row>
    <row r="61254">
      <c r="N61254" s="561" t="n"/>
    </row>
    <row r="61255">
      <c r="N61255" s="561" t="n"/>
    </row>
    <row r="61256">
      <c r="N61256" s="561" t="n"/>
    </row>
    <row r="61257">
      <c r="N61257" s="561" t="n"/>
    </row>
    <row r="61258">
      <c r="N61258" s="561" t="n"/>
    </row>
    <row r="61259">
      <c r="N61259" s="561" t="n"/>
    </row>
    <row r="61260">
      <c r="N61260" s="561" t="n"/>
    </row>
    <row r="61261">
      <c r="N61261" s="561" t="n"/>
    </row>
    <row r="61262">
      <c r="N61262" s="561" t="n"/>
    </row>
    <row r="61263">
      <c r="N61263" s="561" t="n"/>
    </row>
    <row r="61264">
      <c r="N61264" s="561" t="n"/>
    </row>
    <row r="61265">
      <c r="N61265" s="561" t="n"/>
    </row>
    <row r="61266">
      <c r="N61266" s="561" t="n"/>
    </row>
    <row r="61267">
      <c r="N61267" s="561" t="n"/>
    </row>
    <row r="61268">
      <c r="N61268" s="561" t="n"/>
    </row>
    <row r="61269">
      <c r="N61269" s="561" t="n"/>
    </row>
    <row r="61270">
      <c r="N61270" s="561" t="n"/>
    </row>
    <row r="61271">
      <c r="N61271" s="561" t="n"/>
    </row>
    <row r="61272">
      <c r="N61272" s="561" t="n"/>
    </row>
    <row r="61273">
      <c r="N61273" s="561" t="n"/>
    </row>
    <row r="61274">
      <c r="N61274" s="561" t="n"/>
    </row>
    <row r="61275">
      <c r="N61275" s="561" t="n"/>
    </row>
    <row r="61276">
      <c r="N61276" s="561" t="n"/>
    </row>
    <row r="61277">
      <c r="N61277" s="561" t="n"/>
    </row>
    <row r="61278">
      <c r="N61278" s="561" t="n"/>
    </row>
    <row r="61279">
      <c r="N61279" s="561" t="n"/>
    </row>
    <row r="61280">
      <c r="N61280" s="561" t="n"/>
    </row>
    <row r="61281">
      <c r="N61281" s="561" t="n"/>
    </row>
    <row r="61282">
      <c r="N61282" s="561" t="n"/>
    </row>
    <row r="61283">
      <c r="N61283" s="561" t="n"/>
    </row>
    <row r="61284">
      <c r="N61284" s="561" t="n"/>
    </row>
    <row r="61285">
      <c r="N61285" s="561" t="n"/>
    </row>
    <row r="61286">
      <c r="N61286" s="561" t="n"/>
    </row>
    <row r="61287">
      <c r="N61287" s="561" t="n"/>
    </row>
    <row r="61288">
      <c r="N61288" s="561" t="n"/>
    </row>
    <row r="61289">
      <c r="N61289" s="561" t="n"/>
    </row>
    <row r="61290">
      <c r="N61290" s="561" t="n"/>
    </row>
    <row r="61291">
      <c r="N61291" s="561" t="n"/>
    </row>
    <row r="61292">
      <c r="N61292" s="561" t="n"/>
    </row>
    <row r="61293">
      <c r="N61293" s="561" t="n"/>
    </row>
    <row r="61294">
      <c r="N61294" s="561" t="n"/>
    </row>
    <row r="61295">
      <c r="N61295" s="561" t="n"/>
    </row>
    <row r="61296">
      <c r="N61296" s="561" t="n"/>
    </row>
    <row r="61297">
      <c r="N61297" s="561" t="n"/>
    </row>
    <row r="61298">
      <c r="N61298" s="561" t="n"/>
    </row>
    <row r="61299">
      <c r="N61299" s="561" t="n"/>
    </row>
    <row r="61300">
      <c r="N61300" s="561" t="n"/>
    </row>
    <row r="61301">
      <c r="N61301" s="561" t="n"/>
    </row>
    <row r="61302">
      <c r="N61302" s="561" t="n"/>
    </row>
    <row r="61303">
      <c r="N61303" s="561" t="n"/>
    </row>
    <row r="61304">
      <c r="N61304" s="561" t="n"/>
    </row>
    <row r="61305">
      <c r="N61305" s="561" t="n"/>
    </row>
    <row r="61306">
      <c r="N61306" s="561" t="n"/>
    </row>
    <row r="61307">
      <c r="N61307" s="561" t="n"/>
    </row>
    <row r="61308">
      <c r="N61308" s="561" t="n"/>
    </row>
    <row r="61309">
      <c r="N61309" s="561" t="n"/>
    </row>
    <row r="61310">
      <c r="N61310" s="561" t="n"/>
    </row>
    <row r="61311">
      <c r="N61311" s="561" t="n"/>
    </row>
    <row r="61312">
      <c r="N61312" s="561" t="n"/>
    </row>
    <row r="61313">
      <c r="N61313" s="561" t="n"/>
    </row>
    <row r="61314">
      <c r="N61314" s="561" t="n"/>
    </row>
    <row r="61315">
      <c r="N61315" s="561" t="n"/>
    </row>
    <row r="61316">
      <c r="N61316" s="561" t="n"/>
    </row>
    <row r="61317">
      <c r="N61317" s="561" t="n"/>
    </row>
    <row r="61318">
      <c r="N61318" s="561" t="n"/>
    </row>
    <row r="61319">
      <c r="N61319" s="561" t="n"/>
    </row>
    <row r="61320">
      <c r="N61320" s="561" t="n"/>
    </row>
    <row r="61321">
      <c r="N61321" s="561" t="n"/>
    </row>
    <row r="61322">
      <c r="N61322" s="561" t="n"/>
    </row>
    <row r="61323">
      <c r="N61323" s="561" t="n"/>
    </row>
    <row r="61324">
      <c r="N61324" s="561" t="n"/>
    </row>
    <row r="61325">
      <c r="N61325" s="561" t="n"/>
    </row>
    <row r="61326">
      <c r="N61326" s="561" t="n"/>
    </row>
    <row r="61327">
      <c r="N61327" s="561" t="n"/>
    </row>
    <row r="61328">
      <c r="N61328" s="561" t="n"/>
    </row>
    <row r="61329">
      <c r="N61329" s="561" t="n"/>
    </row>
    <row r="61330">
      <c r="N61330" s="561" t="n"/>
    </row>
    <row r="61331">
      <c r="N61331" s="561" t="n"/>
    </row>
    <row r="61332">
      <c r="N61332" s="561" t="n"/>
    </row>
    <row r="61333">
      <c r="N61333" s="561" t="n"/>
    </row>
    <row r="61334">
      <c r="N61334" s="561" t="n"/>
    </row>
    <row r="61335">
      <c r="N61335" s="561" t="n"/>
    </row>
    <row r="61336">
      <c r="N61336" s="561" t="n"/>
    </row>
    <row r="61337">
      <c r="N61337" s="561" t="n"/>
    </row>
    <row r="61338">
      <c r="N61338" s="561" t="n"/>
    </row>
    <row r="61339">
      <c r="N61339" s="561" t="n"/>
    </row>
    <row r="61340">
      <c r="N61340" s="561" t="n"/>
    </row>
    <row r="61341">
      <c r="N61341" s="561" t="n"/>
    </row>
    <row r="61342">
      <c r="N61342" s="561" t="n"/>
    </row>
    <row r="61343">
      <c r="N61343" s="561" t="n"/>
    </row>
    <row r="61344">
      <c r="N61344" s="561" t="n"/>
    </row>
    <row r="61345">
      <c r="N61345" s="561" t="n"/>
    </row>
    <row r="61346">
      <c r="N61346" s="561" t="n"/>
    </row>
    <row r="61347">
      <c r="N61347" s="561" t="n"/>
    </row>
    <row r="61348">
      <c r="N61348" s="561" t="n"/>
    </row>
    <row r="61349">
      <c r="N61349" s="561" t="n"/>
    </row>
    <row r="61350">
      <c r="N61350" s="561" t="n"/>
    </row>
    <row r="61351">
      <c r="N61351" s="561" t="n"/>
    </row>
    <row r="61352">
      <c r="N61352" s="561" t="n"/>
    </row>
    <row r="61353">
      <c r="N61353" s="561" t="n"/>
    </row>
    <row r="61354">
      <c r="N61354" s="561" t="n"/>
    </row>
    <row r="61355">
      <c r="N61355" s="561" t="n"/>
    </row>
    <row r="61356">
      <c r="N61356" s="561" t="n"/>
    </row>
    <row r="61357">
      <c r="N61357" s="561" t="n"/>
    </row>
    <row r="61358">
      <c r="N61358" s="561" t="n"/>
    </row>
    <row r="61359">
      <c r="N61359" s="561" t="n"/>
    </row>
    <row r="61360">
      <c r="N61360" s="561" t="n"/>
    </row>
    <row r="61361">
      <c r="N61361" s="561" t="n"/>
    </row>
    <row r="61362">
      <c r="N61362" s="561" t="n"/>
    </row>
    <row r="61363">
      <c r="N61363" s="561" t="n"/>
    </row>
    <row r="61364">
      <c r="N61364" s="561" t="n"/>
    </row>
    <row r="61365">
      <c r="N61365" s="561" t="n"/>
    </row>
    <row r="61366">
      <c r="N61366" s="561" t="n"/>
    </row>
    <row r="61367">
      <c r="N61367" s="561" t="n"/>
    </row>
    <row r="61368">
      <c r="N61368" s="561" t="n"/>
    </row>
    <row r="61369">
      <c r="N61369" s="561" t="n"/>
    </row>
    <row r="61370">
      <c r="N61370" s="561" t="n"/>
    </row>
    <row r="61371">
      <c r="N61371" s="561" t="n"/>
    </row>
    <row r="61372">
      <c r="N61372" s="561" t="n"/>
    </row>
    <row r="61373">
      <c r="N61373" s="561" t="n"/>
    </row>
    <row r="61374">
      <c r="N61374" s="561" t="n"/>
    </row>
    <row r="61375">
      <c r="N61375" s="561" t="n"/>
    </row>
    <row r="61376">
      <c r="N61376" s="561" t="n"/>
    </row>
    <row r="61377">
      <c r="N61377" s="561" t="n"/>
    </row>
    <row r="61378">
      <c r="N61378" s="561" t="n"/>
    </row>
    <row r="61379">
      <c r="N61379" s="561" t="n"/>
    </row>
    <row r="61380">
      <c r="N61380" s="561" t="n"/>
    </row>
    <row r="61381">
      <c r="N61381" s="561" t="n"/>
    </row>
    <row r="61382">
      <c r="N61382" s="561" t="n"/>
    </row>
    <row r="61383">
      <c r="N61383" s="561" t="n"/>
    </row>
    <row r="61384">
      <c r="N61384" s="561" t="n"/>
    </row>
    <row r="61385">
      <c r="N61385" s="561" t="n"/>
    </row>
    <row r="61386">
      <c r="N61386" s="561" t="n"/>
    </row>
    <row r="61387">
      <c r="N61387" s="561" t="n"/>
    </row>
    <row r="61388">
      <c r="N61388" s="561" t="n"/>
    </row>
    <row r="61389">
      <c r="N61389" s="561" t="n"/>
    </row>
    <row r="61390">
      <c r="N61390" s="561" t="n"/>
    </row>
    <row r="61391">
      <c r="N61391" s="561" t="n"/>
    </row>
    <row r="61392">
      <c r="N61392" s="561" t="n"/>
    </row>
    <row r="61393">
      <c r="N61393" s="561" t="n"/>
    </row>
    <row r="61394">
      <c r="N61394" s="561" t="n"/>
    </row>
    <row r="61395">
      <c r="N61395" s="561" t="n"/>
    </row>
    <row r="61396">
      <c r="N61396" s="561" t="n"/>
    </row>
    <row r="61397">
      <c r="N61397" s="561" t="n"/>
    </row>
    <row r="61398">
      <c r="N61398" s="561" t="n"/>
    </row>
    <row r="61399">
      <c r="N61399" s="561" t="n"/>
    </row>
    <row r="61400">
      <c r="N61400" s="561" t="n"/>
    </row>
    <row r="61401">
      <c r="N61401" s="561" t="n"/>
    </row>
    <row r="61402">
      <c r="N61402" s="561" t="n"/>
    </row>
    <row r="61403">
      <c r="N61403" s="561" t="n"/>
    </row>
    <row r="61404">
      <c r="N61404" s="561" t="n"/>
    </row>
    <row r="61405">
      <c r="N61405" s="561" t="n"/>
    </row>
    <row r="61406">
      <c r="N61406" s="561" t="n"/>
    </row>
    <row r="61407">
      <c r="N61407" s="561" t="n"/>
    </row>
    <row r="61408">
      <c r="N61408" s="561" t="n"/>
    </row>
    <row r="61409">
      <c r="N61409" s="561" t="n"/>
    </row>
    <row r="61410">
      <c r="N61410" s="561" t="n"/>
    </row>
    <row r="61411">
      <c r="N61411" s="561" t="n"/>
    </row>
    <row r="61412">
      <c r="N61412" s="561" t="n"/>
    </row>
    <row r="61413">
      <c r="N61413" s="561" t="n"/>
    </row>
    <row r="61414">
      <c r="N61414" s="561" t="n"/>
    </row>
    <row r="61415">
      <c r="N61415" s="561" t="n"/>
    </row>
    <row r="61416">
      <c r="N61416" s="561" t="n"/>
    </row>
    <row r="61417">
      <c r="N61417" s="561" t="n"/>
    </row>
    <row r="61418">
      <c r="N61418" s="561" t="n"/>
    </row>
    <row r="61419">
      <c r="N61419" s="561" t="n"/>
    </row>
    <row r="61420">
      <c r="N61420" s="561" t="n"/>
    </row>
    <row r="61421">
      <c r="N61421" s="561" t="n"/>
    </row>
    <row r="61422">
      <c r="N61422" s="561" t="n"/>
    </row>
    <row r="61423">
      <c r="N61423" s="561" t="n"/>
    </row>
    <row r="61424">
      <c r="N61424" s="561" t="n"/>
    </row>
    <row r="61425">
      <c r="N61425" s="561" t="n"/>
    </row>
    <row r="61426">
      <c r="N61426" s="561" t="n"/>
    </row>
    <row r="61427">
      <c r="N61427" s="561" t="n"/>
    </row>
    <row r="61428">
      <c r="N61428" s="561" t="n"/>
    </row>
    <row r="61429">
      <c r="N61429" s="561" t="n"/>
    </row>
    <row r="61430">
      <c r="N61430" s="561" t="n"/>
    </row>
    <row r="61431">
      <c r="N61431" s="561" t="n"/>
    </row>
    <row r="61432">
      <c r="N61432" s="561" t="n"/>
    </row>
    <row r="61433">
      <c r="N61433" s="561" t="n"/>
    </row>
    <row r="61434">
      <c r="N61434" s="561" t="n"/>
    </row>
    <row r="61435">
      <c r="N61435" s="561" t="n"/>
    </row>
    <row r="61436">
      <c r="N61436" s="561" t="n"/>
    </row>
    <row r="61437">
      <c r="N61437" s="561" t="n"/>
    </row>
    <row r="61438">
      <c r="N61438" s="561" t="n"/>
    </row>
    <row r="61439">
      <c r="N61439" s="561" t="n"/>
    </row>
    <row r="61440">
      <c r="N61440" s="561" t="n"/>
    </row>
    <row r="61441">
      <c r="N61441" s="561" t="n"/>
    </row>
    <row r="61442">
      <c r="N61442" s="561" t="n"/>
    </row>
    <row r="61443">
      <c r="N61443" s="561" t="n"/>
    </row>
    <row r="61444">
      <c r="N61444" s="561" t="n"/>
    </row>
    <row r="61445">
      <c r="N61445" s="561" t="n"/>
    </row>
    <row r="61446">
      <c r="N61446" s="561" t="n"/>
    </row>
    <row r="61447">
      <c r="N61447" s="561" t="n"/>
    </row>
    <row r="61448">
      <c r="N61448" s="561" t="n"/>
    </row>
    <row r="61449">
      <c r="N61449" s="561" t="n"/>
    </row>
    <row r="61450">
      <c r="N61450" s="561" t="n"/>
    </row>
    <row r="61451">
      <c r="N61451" s="561" t="n"/>
    </row>
    <row r="61452">
      <c r="N61452" s="561" t="n"/>
    </row>
    <row r="61453">
      <c r="N61453" s="561" t="n"/>
    </row>
    <row r="61454">
      <c r="N61454" s="561" t="n"/>
    </row>
    <row r="61455">
      <c r="N61455" s="561" t="n"/>
    </row>
    <row r="61456">
      <c r="N61456" s="561" t="n"/>
    </row>
    <row r="61457">
      <c r="N61457" s="561" t="n"/>
    </row>
    <row r="61458">
      <c r="N61458" s="561" t="n"/>
    </row>
    <row r="61459">
      <c r="N61459" s="561" t="n"/>
    </row>
    <row r="61460">
      <c r="N61460" s="561" t="n"/>
    </row>
    <row r="61461">
      <c r="N61461" s="561" t="n"/>
    </row>
    <row r="61462">
      <c r="N61462" s="561" t="n"/>
    </row>
    <row r="61463">
      <c r="N61463" s="561" t="n"/>
    </row>
    <row r="61464">
      <c r="N61464" s="561" t="n"/>
    </row>
    <row r="61465">
      <c r="N61465" s="561" t="n"/>
    </row>
    <row r="61466">
      <c r="N61466" s="561" t="n"/>
    </row>
    <row r="61467">
      <c r="N61467" s="561" t="n"/>
    </row>
    <row r="61468">
      <c r="N61468" s="561" t="n"/>
    </row>
    <row r="61469">
      <c r="N61469" s="561" t="n"/>
    </row>
    <row r="61470">
      <c r="N61470" s="561" t="n"/>
    </row>
    <row r="61471">
      <c r="N61471" s="561" t="n"/>
    </row>
    <row r="61472">
      <c r="N61472" s="561" t="n"/>
    </row>
    <row r="61473">
      <c r="N61473" s="561" t="n"/>
    </row>
    <row r="61474">
      <c r="N61474" s="561" t="n"/>
    </row>
    <row r="61475">
      <c r="N61475" s="561" t="n"/>
    </row>
    <row r="61476">
      <c r="N61476" s="561" t="n"/>
    </row>
    <row r="61477">
      <c r="N61477" s="561" t="n"/>
    </row>
    <row r="61478">
      <c r="N61478" s="561" t="n"/>
    </row>
    <row r="61479">
      <c r="N61479" s="561" t="n"/>
    </row>
    <row r="61480">
      <c r="N61480" s="561" t="n"/>
    </row>
    <row r="61481">
      <c r="N61481" s="561" t="n"/>
    </row>
    <row r="61482">
      <c r="N61482" s="561" t="n"/>
    </row>
    <row r="61483">
      <c r="N61483" s="561" t="n"/>
    </row>
    <row r="61484">
      <c r="N61484" s="561" t="n"/>
    </row>
    <row r="61485">
      <c r="N61485" s="561" t="n"/>
    </row>
    <row r="61486">
      <c r="N61486" s="561" t="n"/>
    </row>
    <row r="61487">
      <c r="N61487" s="561" t="n"/>
    </row>
    <row r="61488">
      <c r="N61488" s="561" t="n"/>
    </row>
    <row r="61489">
      <c r="N61489" s="561" t="n"/>
    </row>
    <row r="61490">
      <c r="N61490" s="561" t="n"/>
    </row>
    <row r="61491">
      <c r="N61491" s="561" t="n"/>
    </row>
    <row r="61492">
      <c r="N61492" s="561" t="n"/>
    </row>
    <row r="61493">
      <c r="N61493" s="561" t="n"/>
    </row>
    <row r="61494">
      <c r="N61494" s="561" t="n"/>
    </row>
    <row r="61495">
      <c r="N61495" s="561" t="n"/>
    </row>
    <row r="61496">
      <c r="N61496" s="561" t="n"/>
    </row>
    <row r="61497">
      <c r="N61497" s="561" t="n"/>
    </row>
    <row r="61498">
      <c r="N61498" s="561" t="n"/>
    </row>
    <row r="61499">
      <c r="N61499" s="561" t="n"/>
    </row>
    <row r="61500">
      <c r="N61500" s="561" t="n"/>
    </row>
    <row r="61501">
      <c r="N61501" s="561" t="n"/>
    </row>
    <row r="61502">
      <c r="N61502" s="561" t="n"/>
    </row>
    <row r="61503">
      <c r="N61503" s="561" t="n"/>
    </row>
    <row r="61504">
      <c r="N61504" s="561" t="n"/>
    </row>
    <row r="61505">
      <c r="N61505" s="561" t="n"/>
    </row>
    <row r="61506">
      <c r="N61506" s="561" t="n"/>
    </row>
    <row r="61507">
      <c r="N61507" s="561" t="n"/>
    </row>
    <row r="61508">
      <c r="N61508" s="561" t="n"/>
    </row>
    <row r="61509">
      <c r="N61509" s="561" t="n"/>
    </row>
    <row r="61510">
      <c r="N61510" s="561" t="n"/>
    </row>
    <row r="61511">
      <c r="N61511" s="561" t="n"/>
    </row>
    <row r="61512">
      <c r="N61512" s="561" t="n"/>
    </row>
    <row r="61513">
      <c r="N61513" s="561" t="n"/>
    </row>
    <row r="61514">
      <c r="N61514" s="561" t="n"/>
    </row>
    <row r="61515">
      <c r="N61515" s="561" t="n"/>
    </row>
    <row r="61516">
      <c r="N61516" s="561" t="n"/>
    </row>
    <row r="61517">
      <c r="N61517" s="561" t="n"/>
    </row>
    <row r="61518">
      <c r="N61518" s="561" t="n"/>
    </row>
    <row r="61519">
      <c r="N61519" s="561" t="n"/>
    </row>
    <row r="61520">
      <c r="N61520" s="561" t="n"/>
    </row>
    <row r="61521">
      <c r="N61521" s="561" t="n"/>
    </row>
    <row r="61522">
      <c r="N61522" s="561" t="n"/>
    </row>
    <row r="61523">
      <c r="N61523" s="561" t="n"/>
    </row>
    <row r="61524">
      <c r="N61524" s="561" t="n"/>
    </row>
    <row r="61525">
      <c r="N61525" s="561" t="n"/>
    </row>
    <row r="61526">
      <c r="N61526" s="561" t="n"/>
    </row>
    <row r="61527">
      <c r="N61527" s="561" t="n"/>
    </row>
    <row r="61528">
      <c r="N61528" s="561" t="n"/>
    </row>
    <row r="61529">
      <c r="N61529" s="561" t="n"/>
    </row>
    <row r="61530">
      <c r="N61530" s="561" t="n"/>
    </row>
    <row r="61531">
      <c r="N61531" s="561" t="n"/>
    </row>
    <row r="61532">
      <c r="N61532" s="561" t="n"/>
    </row>
    <row r="61533">
      <c r="N61533" s="561" t="n"/>
    </row>
    <row r="61534">
      <c r="N61534" s="561" t="n"/>
    </row>
    <row r="61535">
      <c r="N61535" s="561" t="n"/>
    </row>
    <row r="61536">
      <c r="N61536" s="561" t="n"/>
    </row>
    <row r="61537">
      <c r="N61537" s="561" t="n"/>
    </row>
    <row r="61538">
      <c r="N61538" s="561" t="n"/>
    </row>
    <row r="61539">
      <c r="N61539" s="561" t="n"/>
    </row>
    <row r="61540">
      <c r="N61540" s="561" t="n"/>
    </row>
    <row r="61541">
      <c r="N61541" s="561" t="n"/>
    </row>
    <row r="61542">
      <c r="N61542" s="561" t="n"/>
    </row>
    <row r="61543">
      <c r="N61543" s="561" t="n"/>
    </row>
    <row r="61544">
      <c r="N61544" s="561" t="n"/>
    </row>
    <row r="61545">
      <c r="N61545" s="561" t="n"/>
    </row>
    <row r="61546">
      <c r="N61546" s="561" t="n"/>
    </row>
    <row r="61547">
      <c r="N61547" s="561" t="n"/>
    </row>
    <row r="61548">
      <c r="N61548" s="561" t="n"/>
    </row>
    <row r="61549">
      <c r="N61549" s="561" t="n"/>
    </row>
    <row r="61550">
      <c r="N61550" s="561" t="n"/>
    </row>
    <row r="61551">
      <c r="N61551" s="561" t="n"/>
    </row>
    <row r="61552">
      <c r="N61552" s="561" t="n"/>
    </row>
    <row r="61553">
      <c r="N61553" s="561" t="n"/>
    </row>
    <row r="61554">
      <c r="N61554" s="561" t="n"/>
    </row>
    <row r="61555">
      <c r="N61555" s="561" t="n"/>
    </row>
    <row r="61556">
      <c r="N61556" s="561" t="n"/>
    </row>
    <row r="61557">
      <c r="N61557" s="561" t="n"/>
    </row>
    <row r="61558">
      <c r="N61558" s="561" t="n"/>
    </row>
    <row r="61559">
      <c r="N61559" s="561" t="n"/>
    </row>
    <row r="61560">
      <c r="N61560" s="561" t="n"/>
    </row>
    <row r="61561">
      <c r="N61561" s="561" t="n"/>
    </row>
    <row r="61562">
      <c r="N61562" s="561" t="n"/>
    </row>
    <row r="61563">
      <c r="N61563" s="561" t="n"/>
    </row>
    <row r="61564">
      <c r="N61564" s="561" t="n"/>
    </row>
    <row r="61565">
      <c r="N61565" s="561" t="n"/>
    </row>
    <row r="61566">
      <c r="N61566" s="561" t="n"/>
    </row>
    <row r="61567">
      <c r="N61567" s="561" t="n"/>
    </row>
    <row r="61568">
      <c r="N61568" s="561" t="n"/>
    </row>
    <row r="61569">
      <c r="N61569" s="561" t="n"/>
    </row>
    <row r="61570">
      <c r="N61570" s="561" t="n"/>
    </row>
    <row r="61571">
      <c r="N61571" s="561" t="n"/>
    </row>
    <row r="61572">
      <c r="N61572" s="561" t="n"/>
    </row>
    <row r="61573">
      <c r="N61573" s="561" t="n"/>
    </row>
    <row r="61574">
      <c r="N61574" s="561" t="n"/>
    </row>
    <row r="61575">
      <c r="N61575" s="561" t="n"/>
    </row>
    <row r="61576">
      <c r="N61576" s="561" t="n"/>
    </row>
    <row r="61577">
      <c r="N61577" s="561" t="n"/>
    </row>
    <row r="61578">
      <c r="N61578" s="561" t="n"/>
    </row>
    <row r="61579">
      <c r="N61579" s="561" t="n"/>
    </row>
    <row r="61580">
      <c r="N61580" s="561" t="n"/>
    </row>
    <row r="61581">
      <c r="N61581" s="561" t="n"/>
    </row>
    <row r="61582">
      <c r="N61582" s="561" t="n"/>
    </row>
    <row r="61583">
      <c r="N61583" s="561" t="n"/>
    </row>
    <row r="61584">
      <c r="N61584" s="561" t="n"/>
    </row>
    <row r="61585">
      <c r="N61585" s="561" t="n"/>
    </row>
    <row r="61586">
      <c r="N61586" s="561" t="n"/>
    </row>
    <row r="61587">
      <c r="N61587" s="561" t="n"/>
    </row>
    <row r="61588">
      <c r="N61588" s="561" t="n"/>
    </row>
    <row r="61589">
      <c r="N61589" s="561" t="n"/>
    </row>
    <row r="61590">
      <c r="N61590" s="561" t="n"/>
    </row>
    <row r="61591">
      <c r="N61591" s="561" t="n"/>
    </row>
    <row r="61592">
      <c r="N61592" s="561" t="n"/>
    </row>
    <row r="61593">
      <c r="N61593" s="561" t="n"/>
    </row>
    <row r="61594">
      <c r="N61594" s="561" t="n"/>
    </row>
    <row r="61595">
      <c r="N61595" s="561" t="n"/>
    </row>
    <row r="61596">
      <c r="N61596" s="561" t="n"/>
    </row>
    <row r="61597">
      <c r="N61597" s="561" t="n"/>
    </row>
    <row r="61598">
      <c r="N61598" s="561" t="n"/>
    </row>
    <row r="61599">
      <c r="N61599" s="561" t="n"/>
    </row>
    <row r="61600">
      <c r="N61600" s="561" t="n"/>
    </row>
    <row r="61601">
      <c r="N61601" s="561" t="n"/>
    </row>
    <row r="61602">
      <c r="N61602" s="561" t="n"/>
    </row>
    <row r="61603">
      <c r="N61603" s="561" t="n"/>
    </row>
    <row r="61604">
      <c r="N61604" s="561" t="n"/>
    </row>
    <row r="61605">
      <c r="N61605" s="561" t="n"/>
    </row>
    <row r="61606">
      <c r="N61606" s="561" t="n"/>
    </row>
    <row r="61607">
      <c r="N61607" s="561" t="n"/>
    </row>
    <row r="61608">
      <c r="N61608" s="561" t="n"/>
    </row>
    <row r="61609">
      <c r="N61609" s="561" t="n"/>
    </row>
    <row r="61610">
      <c r="N61610" s="561" t="n"/>
    </row>
    <row r="61611">
      <c r="N61611" s="561" t="n"/>
    </row>
    <row r="61612">
      <c r="N61612" s="561" t="n"/>
    </row>
    <row r="61613">
      <c r="N61613" s="561" t="n"/>
    </row>
    <row r="61614">
      <c r="N61614" s="561" t="n"/>
    </row>
    <row r="61615">
      <c r="N61615" s="561" t="n"/>
    </row>
    <row r="61616">
      <c r="N61616" s="561" t="n"/>
    </row>
    <row r="61617">
      <c r="N61617" s="561" t="n"/>
    </row>
    <row r="61618">
      <c r="N61618" s="561" t="n"/>
    </row>
    <row r="61619">
      <c r="N61619" s="561" t="n"/>
    </row>
    <row r="61620">
      <c r="N61620" s="561" t="n"/>
    </row>
    <row r="61621">
      <c r="N61621" s="561" t="n"/>
    </row>
    <row r="61622">
      <c r="N61622" s="561" t="n"/>
    </row>
    <row r="61623">
      <c r="N61623" s="561" t="n"/>
    </row>
    <row r="61624">
      <c r="N61624" s="561" t="n"/>
    </row>
    <row r="61625">
      <c r="N61625" s="561" t="n"/>
    </row>
    <row r="61626">
      <c r="N61626" s="561" t="n"/>
    </row>
    <row r="61627">
      <c r="N61627" s="561" t="n"/>
    </row>
    <row r="61628">
      <c r="N61628" s="561" t="n"/>
    </row>
    <row r="61629">
      <c r="N61629" s="561" t="n"/>
    </row>
    <row r="61630">
      <c r="N61630" s="561" t="n"/>
    </row>
    <row r="61631">
      <c r="N61631" s="561" t="n"/>
    </row>
    <row r="61632">
      <c r="N61632" s="561" t="n"/>
    </row>
    <row r="61633">
      <c r="N61633" s="561" t="n"/>
    </row>
    <row r="61634">
      <c r="N61634" s="561" t="n"/>
    </row>
    <row r="61635">
      <c r="N61635" s="561" t="n"/>
    </row>
    <row r="61636">
      <c r="N61636" s="561" t="n"/>
    </row>
    <row r="61637">
      <c r="N61637" s="561" t="n"/>
    </row>
    <row r="61638">
      <c r="N61638" s="561" t="n"/>
    </row>
    <row r="61639">
      <c r="N61639" s="561" t="n"/>
    </row>
    <row r="61640">
      <c r="N61640" s="561" t="n"/>
    </row>
    <row r="61641">
      <c r="N61641" s="561" t="n"/>
    </row>
    <row r="61642">
      <c r="N61642" s="561" t="n"/>
    </row>
    <row r="61643">
      <c r="N61643" s="561" t="n"/>
    </row>
    <row r="61644">
      <c r="N61644" s="561" t="n"/>
    </row>
    <row r="61645">
      <c r="N61645" s="561" t="n"/>
    </row>
    <row r="61646">
      <c r="N61646" s="561" t="n"/>
    </row>
    <row r="61647">
      <c r="N61647" s="561" t="n"/>
    </row>
    <row r="61648">
      <c r="N61648" s="561" t="n"/>
    </row>
    <row r="61649">
      <c r="N61649" s="561" t="n"/>
    </row>
    <row r="61650">
      <c r="N61650" s="561" t="n"/>
    </row>
    <row r="61651">
      <c r="N61651" s="561" t="n"/>
    </row>
    <row r="61652">
      <c r="N61652" s="561" t="n"/>
    </row>
    <row r="61653">
      <c r="N61653" s="561" t="n"/>
    </row>
    <row r="61654">
      <c r="N61654" s="561" t="n"/>
    </row>
    <row r="61655">
      <c r="N61655" s="561" t="n"/>
    </row>
    <row r="61656">
      <c r="N61656" s="561" t="n"/>
    </row>
    <row r="61657">
      <c r="N61657" s="561" t="n"/>
    </row>
    <row r="61658">
      <c r="N61658" s="561" t="n"/>
    </row>
    <row r="61659">
      <c r="N61659" s="561" t="n"/>
    </row>
    <row r="61660">
      <c r="N61660" s="561" t="n"/>
    </row>
    <row r="61661">
      <c r="N61661" s="561" t="n"/>
    </row>
    <row r="61662">
      <c r="N61662" s="561" t="n"/>
    </row>
    <row r="61663">
      <c r="N61663" s="561" t="n"/>
    </row>
    <row r="61664">
      <c r="N61664" s="561" t="n"/>
    </row>
    <row r="61665">
      <c r="N61665" s="561" t="n"/>
    </row>
    <row r="61666">
      <c r="N61666" s="561" t="n"/>
    </row>
    <row r="61667">
      <c r="N61667" s="561" t="n"/>
    </row>
    <row r="61668">
      <c r="N61668" s="561" t="n"/>
    </row>
    <row r="61669">
      <c r="N61669" s="561" t="n"/>
    </row>
    <row r="61670">
      <c r="N61670" s="561" t="n"/>
    </row>
    <row r="61671">
      <c r="N61671" s="561" t="n"/>
    </row>
    <row r="61672">
      <c r="N61672" s="561" t="n"/>
    </row>
    <row r="61673">
      <c r="N61673" s="561" t="n"/>
    </row>
    <row r="61674">
      <c r="N61674" s="561" t="n"/>
    </row>
    <row r="61675">
      <c r="N61675" s="561" t="n"/>
    </row>
    <row r="61676">
      <c r="N61676" s="561" t="n"/>
    </row>
    <row r="61677">
      <c r="N61677" s="561" t="n"/>
    </row>
    <row r="61678">
      <c r="N61678" s="561" t="n"/>
    </row>
    <row r="61679">
      <c r="N61679" s="561" t="n"/>
    </row>
    <row r="61680">
      <c r="N61680" s="561" t="n"/>
    </row>
    <row r="61681">
      <c r="N61681" s="561" t="n"/>
    </row>
    <row r="61682">
      <c r="N61682" s="561" t="n"/>
    </row>
    <row r="61683">
      <c r="N61683" s="561" t="n"/>
    </row>
    <row r="61684">
      <c r="N61684" s="561" t="n"/>
    </row>
    <row r="61685">
      <c r="N61685" s="561" t="n"/>
    </row>
    <row r="61686">
      <c r="N61686" s="561" t="n"/>
    </row>
    <row r="61687">
      <c r="N61687" s="561" t="n"/>
    </row>
    <row r="61688">
      <c r="N61688" s="561" t="n"/>
    </row>
    <row r="61689">
      <c r="N61689" s="561" t="n"/>
    </row>
    <row r="61690">
      <c r="N61690" s="561" t="n"/>
    </row>
    <row r="61691">
      <c r="N61691" s="561" t="n"/>
    </row>
    <row r="61692">
      <c r="N61692" s="561" t="n"/>
    </row>
    <row r="61693">
      <c r="N61693" s="561" t="n"/>
    </row>
    <row r="61694">
      <c r="N61694" s="561" t="n"/>
    </row>
    <row r="61695">
      <c r="N61695" s="561" t="n"/>
    </row>
    <row r="61696">
      <c r="N61696" s="561" t="n"/>
    </row>
    <row r="61697">
      <c r="N61697" s="561" t="n"/>
    </row>
    <row r="61698">
      <c r="N61698" s="561" t="n"/>
    </row>
    <row r="61699">
      <c r="N61699" s="561" t="n"/>
    </row>
    <row r="61700">
      <c r="N61700" s="561" t="n"/>
    </row>
    <row r="61701">
      <c r="N61701" s="561" t="n"/>
    </row>
    <row r="61702">
      <c r="N61702" s="561" t="n"/>
    </row>
    <row r="61703">
      <c r="N61703" s="561" t="n"/>
    </row>
    <row r="61704">
      <c r="N61704" s="561" t="n"/>
    </row>
    <row r="61705">
      <c r="N61705" s="561" t="n"/>
    </row>
    <row r="61706">
      <c r="N61706" s="561" t="n"/>
    </row>
    <row r="61707">
      <c r="N61707" s="561" t="n"/>
    </row>
    <row r="61708">
      <c r="N61708" s="561" t="n"/>
    </row>
    <row r="61709">
      <c r="N61709" s="561" t="n"/>
    </row>
    <row r="61710">
      <c r="N61710" s="561" t="n"/>
    </row>
    <row r="61711">
      <c r="N61711" s="561" t="n"/>
    </row>
    <row r="61712">
      <c r="N61712" s="561" t="n"/>
    </row>
    <row r="61713">
      <c r="N61713" s="561" t="n"/>
    </row>
    <row r="61714">
      <c r="N61714" s="561" t="n"/>
    </row>
    <row r="61715">
      <c r="N61715" s="561" t="n"/>
    </row>
    <row r="61716">
      <c r="N61716" s="561" t="n"/>
    </row>
    <row r="61717">
      <c r="N61717" s="561" t="n"/>
    </row>
    <row r="61718">
      <c r="N61718" s="561" t="n"/>
    </row>
    <row r="61719">
      <c r="N61719" s="561" t="n"/>
    </row>
    <row r="61720">
      <c r="N61720" s="561" t="n"/>
    </row>
    <row r="61721">
      <c r="N61721" s="561" t="n"/>
    </row>
    <row r="61722">
      <c r="N61722" s="561" t="n"/>
    </row>
    <row r="61723">
      <c r="N61723" s="561" t="n"/>
    </row>
    <row r="61724">
      <c r="N61724" s="561" t="n"/>
    </row>
    <row r="61725">
      <c r="N61725" s="561" t="n"/>
    </row>
    <row r="61726">
      <c r="N61726" s="561" t="n"/>
    </row>
    <row r="61727">
      <c r="N61727" s="561" t="n"/>
    </row>
    <row r="61728">
      <c r="N61728" s="561" t="n"/>
    </row>
    <row r="61729">
      <c r="N61729" s="561" t="n"/>
    </row>
    <row r="61730">
      <c r="N61730" s="561" t="n"/>
    </row>
    <row r="61731">
      <c r="N61731" s="561" t="n"/>
    </row>
    <row r="61732">
      <c r="N61732" s="561" t="n"/>
    </row>
    <row r="61733">
      <c r="N61733" s="561" t="n"/>
    </row>
    <row r="61734">
      <c r="N61734" s="561" t="n"/>
    </row>
    <row r="61735">
      <c r="N61735" s="561" t="n"/>
    </row>
    <row r="61736">
      <c r="N61736" s="561" t="n"/>
    </row>
    <row r="61737">
      <c r="N61737" s="561" t="n"/>
    </row>
    <row r="61738">
      <c r="N61738" s="561" t="n"/>
    </row>
    <row r="61739">
      <c r="N61739" s="561" t="n"/>
    </row>
    <row r="61740">
      <c r="N61740" s="561" t="n"/>
    </row>
    <row r="61741">
      <c r="N61741" s="561" t="n"/>
    </row>
    <row r="61742">
      <c r="N61742" s="561" t="n"/>
    </row>
    <row r="61743">
      <c r="N61743" s="561" t="n"/>
    </row>
    <row r="61744">
      <c r="N61744" s="561" t="n"/>
    </row>
    <row r="61745">
      <c r="N61745" s="561" t="n"/>
    </row>
    <row r="61746">
      <c r="N61746" s="561" t="n"/>
    </row>
    <row r="61747">
      <c r="N61747" s="561" t="n"/>
    </row>
    <row r="61748">
      <c r="N61748" s="561" t="n"/>
    </row>
    <row r="61749">
      <c r="N61749" s="561" t="n"/>
    </row>
    <row r="61750">
      <c r="N61750" s="561" t="n"/>
    </row>
    <row r="61751">
      <c r="N61751" s="561" t="n"/>
    </row>
    <row r="61752">
      <c r="N61752" s="561" t="n"/>
    </row>
    <row r="61753">
      <c r="N61753" s="561" t="n"/>
    </row>
    <row r="61754">
      <c r="N61754" s="561" t="n"/>
    </row>
    <row r="61755">
      <c r="N61755" s="561" t="n"/>
    </row>
    <row r="61756">
      <c r="N61756" s="561" t="n"/>
    </row>
    <row r="61757">
      <c r="N61757" s="561" t="n"/>
    </row>
    <row r="61758">
      <c r="N61758" s="561" t="n"/>
    </row>
    <row r="61759">
      <c r="N61759" s="561" t="n"/>
    </row>
    <row r="61760">
      <c r="N61760" s="561" t="n"/>
    </row>
    <row r="61761">
      <c r="N61761" s="561" t="n"/>
    </row>
    <row r="61762">
      <c r="N61762" s="561" t="n"/>
    </row>
    <row r="61763">
      <c r="N61763" s="561" t="n"/>
    </row>
    <row r="61764">
      <c r="N61764" s="561" t="n"/>
    </row>
    <row r="61765">
      <c r="N61765" s="561" t="n"/>
    </row>
    <row r="61766">
      <c r="N61766" s="561" t="n"/>
    </row>
    <row r="61767">
      <c r="N61767" s="561" t="n"/>
    </row>
    <row r="61768">
      <c r="N61768" s="561" t="n"/>
    </row>
    <row r="61769">
      <c r="N61769" s="561" t="n"/>
    </row>
    <row r="61770">
      <c r="N61770" s="561" t="n"/>
    </row>
    <row r="61771">
      <c r="N61771" s="561" t="n"/>
    </row>
    <row r="61772">
      <c r="N61772" s="561" t="n"/>
    </row>
    <row r="61773">
      <c r="N61773" s="561" t="n"/>
    </row>
    <row r="61774">
      <c r="N61774" s="561" t="n"/>
    </row>
    <row r="61775">
      <c r="N61775" s="561" t="n"/>
    </row>
    <row r="61776">
      <c r="N61776" s="561" t="n"/>
    </row>
    <row r="61777">
      <c r="N61777" s="561" t="n"/>
    </row>
    <row r="61778">
      <c r="N61778" s="561" t="n"/>
    </row>
    <row r="61779">
      <c r="N61779" s="561" t="n"/>
    </row>
    <row r="61780">
      <c r="N61780" s="561" t="n"/>
    </row>
    <row r="61781">
      <c r="N61781" s="561" t="n"/>
    </row>
    <row r="61782">
      <c r="N61782" s="561" t="n"/>
    </row>
    <row r="61783">
      <c r="N61783" s="561" t="n"/>
    </row>
    <row r="61784">
      <c r="N61784" s="561" t="n"/>
    </row>
    <row r="61785">
      <c r="N61785" s="561" t="n"/>
    </row>
    <row r="61786">
      <c r="N61786" s="561" t="n"/>
    </row>
    <row r="61787">
      <c r="N61787" s="561" t="n"/>
    </row>
    <row r="61788">
      <c r="N61788" s="561" t="n"/>
    </row>
    <row r="61789">
      <c r="N61789" s="561" t="n"/>
    </row>
    <row r="61790">
      <c r="N61790" s="561" t="n"/>
    </row>
    <row r="61791">
      <c r="N61791" s="561" t="n"/>
    </row>
    <row r="61792">
      <c r="N61792" s="561" t="n"/>
    </row>
    <row r="61793">
      <c r="N61793" s="561" t="n"/>
    </row>
    <row r="61794">
      <c r="N61794" s="561" t="n"/>
    </row>
    <row r="61795">
      <c r="N61795" s="561" t="n"/>
    </row>
    <row r="61796">
      <c r="N61796" s="561" t="n"/>
    </row>
    <row r="61797">
      <c r="N61797" s="561" t="n"/>
    </row>
    <row r="61798">
      <c r="N61798" s="561" t="n"/>
    </row>
    <row r="61799">
      <c r="N61799" s="561" t="n"/>
    </row>
    <row r="61800">
      <c r="N61800" s="561" t="n"/>
    </row>
    <row r="61801">
      <c r="N61801" s="561" t="n"/>
    </row>
    <row r="61802">
      <c r="N61802" s="561" t="n"/>
    </row>
    <row r="61803">
      <c r="N61803" s="561" t="n"/>
    </row>
    <row r="61804">
      <c r="N61804" s="561" t="n"/>
    </row>
    <row r="61805">
      <c r="N61805" s="561" t="n"/>
    </row>
    <row r="61806">
      <c r="N61806" s="561" t="n"/>
    </row>
    <row r="61807">
      <c r="N61807" s="561" t="n"/>
    </row>
    <row r="61808">
      <c r="N61808" s="561" t="n"/>
    </row>
    <row r="61809">
      <c r="N61809" s="561" t="n"/>
    </row>
    <row r="61810">
      <c r="N61810" s="561" t="n"/>
    </row>
    <row r="61811">
      <c r="N61811" s="561" t="n"/>
    </row>
    <row r="61812">
      <c r="N61812" s="561" t="n"/>
    </row>
    <row r="61813">
      <c r="N61813" s="561" t="n"/>
    </row>
    <row r="61814">
      <c r="N61814" s="561" t="n"/>
    </row>
    <row r="61815">
      <c r="N61815" s="561" t="n"/>
    </row>
    <row r="61816">
      <c r="N61816" s="561" t="n"/>
    </row>
    <row r="61817">
      <c r="N61817" s="561" t="n"/>
    </row>
    <row r="61818">
      <c r="N61818" s="561" t="n"/>
    </row>
    <row r="61819">
      <c r="N61819" s="561" t="n"/>
    </row>
    <row r="61820">
      <c r="N61820" s="561" t="n"/>
    </row>
    <row r="61821">
      <c r="N61821" s="561" t="n"/>
    </row>
    <row r="61822">
      <c r="N61822" s="561" t="n"/>
    </row>
    <row r="61823">
      <c r="N61823" s="561" t="n"/>
    </row>
    <row r="61824">
      <c r="N61824" s="561" t="n"/>
    </row>
    <row r="61825">
      <c r="N61825" s="561" t="n"/>
    </row>
    <row r="61826">
      <c r="N61826" s="561" t="n"/>
    </row>
    <row r="61827">
      <c r="N61827" s="561" t="n"/>
    </row>
    <row r="61828">
      <c r="N61828" s="561" t="n"/>
    </row>
    <row r="61829">
      <c r="N61829" s="561" t="n"/>
    </row>
    <row r="61830">
      <c r="N61830" s="561" t="n"/>
    </row>
    <row r="61831">
      <c r="N61831" s="561" t="n"/>
    </row>
    <row r="61832">
      <c r="N61832" s="561" t="n"/>
    </row>
    <row r="61833">
      <c r="N61833" s="561" t="n"/>
    </row>
    <row r="61834">
      <c r="N61834" s="561" t="n"/>
    </row>
    <row r="61835">
      <c r="N61835" s="561" t="n"/>
    </row>
    <row r="61836">
      <c r="N61836" s="561" t="n"/>
    </row>
    <row r="61837">
      <c r="N61837" s="561" t="n"/>
    </row>
    <row r="61838">
      <c r="N61838" s="561" t="n"/>
    </row>
    <row r="61839">
      <c r="N61839" s="561" t="n"/>
    </row>
    <row r="61840">
      <c r="N61840" s="561" t="n"/>
    </row>
    <row r="61841">
      <c r="N61841" s="561" t="n"/>
    </row>
    <row r="61842">
      <c r="N61842" s="561" t="n"/>
    </row>
    <row r="61843">
      <c r="N61843" s="561" t="n"/>
    </row>
    <row r="61844">
      <c r="N61844" s="561" t="n"/>
    </row>
    <row r="61845">
      <c r="N61845" s="561" t="n"/>
    </row>
    <row r="61846">
      <c r="N61846" s="561" t="n"/>
    </row>
    <row r="61847">
      <c r="N61847" s="561" t="n"/>
    </row>
    <row r="61848">
      <c r="N61848" s="561" t="n"/>
    </row>
    <row r="61849">
      <c r="N61849" s="561" t="n"/>
    </row>
    <row r="61850">
      <c r="N61850" s="561" t="n"/>
    </row>
    <row r="61851">
      <c r="N61851" s="561" t="n"/>
    </row>
    <row r="61852">
      <c r="N61852" s="561" t="n"/>
    </row>
    <row r="61853">
      <c r="N61853" s="561" t="n"/>
    </row>
    <row r="61854">
      <c r="N61854" s="561" t="n"/>
    </row>
    <row r="61855">
      <c r="N61855" s="561" t="n"/>
    </row>
    <row r="61856">
      <c r="N61856" s="561" t="n"/>
    </row>
    <row r="61857">
      <c r="N61857" s="561" t="n"/>
    </row>
    <row r="61858">
      <c r="N61858" s="561" t="n"/>
    </row>
    <row r="61859">
      <c r="N61859" s="561" t="n"/>
    </row>
    <row r="61860">
      <c r="N61860" s="561" t="n"/>
    </row>
    <row r="61861">
      <c r="N61861" s="561" t="n"/>
    </row>
    <row r="61862">
      <c r="N61862" s="561" t="n"/>
    </row>
    <row r="61863">
      <c r="N61863" s="561" t="n"/>
    </row>
    <row r="61864">
      <c r="N61864" s="561" t="n"/>
    </row>
    <row r="61865">
      <c r="N61865" s="561" t="n"/>
    </row>
    <row r="61866">
      <c r="N61866" s="561" t="n"/>
    </row>
    <row r="61867">
      <c r="N61867" s="561" t="n"/>
    </row>
    <row r="61868">
      <c r="N61868" s="561" t="n"/>
    </row>
    <row r="61869">
      <c r="N61869" s="561" t="n"/>
    </row>
    <row r="61870">
      <c r="N61870" s="561" t="n"/>
    </row>
    <row r="61871">
      <c r="N61871" s="561" t="n"/>
    </row>
    <row r="61872">
      <c r="N61872" s="561" t="n"/>
    </row>
    <row r="61873">
      <c r="N61873" s="561" t="n"/>
    </row>
    <row r="61874">
      <c r="N61874" s="561" t="n"/>
    </row>
    <row r="61875">
      <c r="N61875" s="561" t="n"/>
    </row>
    <row r="61876">
      <c r="N61876" s="561" t="n"/>
    </row>
    <row r="61877">
      <c r="N61877" s="561" t="n"/>
    </row>
    <row r="61878">
      <c r="N61878" s="561" t="n"/>
    </row>
    <row r="61879">
      <c r="N61879" s="561" t="n"/>
    </row>
    <row r="61880">
      <c r="N61880" s="561" t="n"/>
    </row>
    <row r="61881">
      <c r="N61881" s="561" t="n"/>
    </row>
    <row r="61882">
      <c r="N61882" s="561" t="n"/>
    </row>
    <row r="61883">
      <c r="N61883" s="561" t="n"/>
    </row>
    <row r="61884">
      <c r="N61884" s="561" t="n"/>
    </row>
    <row r="61885">
      <c r="N61885" s="561" t="n"/>
    </row>
    <row r="61886">
      <c r="N61886" s="561" t="n"/>
    </row>
    <row r="61887">
      <c r="N61887" s="561" t="n"/>
    </row>
    <row r="61888">
      <c r="N61888" s="561" t="n"/>
    </row>
    <row r="61889">
      <c r="N61889" s="561" t="n"/>
    </row>
    <row r="61890">
      <c r="N61890" s="561" t="n"/>
    </row>
    <row r="61891">
      <c r="N61891" s="561" t="n"/>
    </row>
    <row r="61892">
      <c r="N61892" s="561" t="n"/>
    </row>
    <row r="61893">
      <c r="N61893" s="561" t="n"/>
    </row>
    <row r="61894">
      <c r="N61894" s="561" t="n"/>
    </row>
    <row r="61895">
      <c r="N61895" s="561" t="n"/>
    </row>
    <row r="61896">
      <c r="N61896" s="561" t="n"/>
    </row>
    <row r="61897">
      <c r="N61897" s="561" t="n"/>
    </row>
    <row r="61898">
      <c r="N61898" s="561" t="n"/>
    </row>
    <row r="61899">
      <c r="N61899" s="561" t="n"/>
    </row>
    <row r="61900">
      <c r="N61900" s="561" t="n"/>
    </row>
    <row r="61901">
      <c r="N61901" s="561" t="n"/>
    </row>
    <row r="61902">
      <c r="N61902" s="561" t="n"/>
    </row>
    <row r="61903">
      <c r="N61903" s="561" t="n"/>
    </row>
    <row r="61904">
      <c r="N61904" s="561" t="n"/>
    </row>
    <row r="61905">
      <c r="N61905" s="561" t="n"/>
    </row>
    <row r="61906">
      <c r="N61906" s="561" t="n"/>
    </row>
    <row r="61907">
      <c r="N61907" s="561" t="n"/>
    </row>
    <row r="61908">
      <c r="N61908" s="561" t="n"/>
    </row>
    <row r="61909">
      <c r="N61909" s="561" t="n"/>
    </row>
    <row r="61910">
      <c r="N61910" s="561" t="n"/>
    </row>
    <row r="61911">
      <c r="N61911" s="561" t="n"/>
    </row>
    <row r="61912">
      <c r="N61912" s="561" t="n"/>
    </row>
    <row r="61913">
      <c r="N61913" s="561" t="n"/>
    </row>
    <row r="61914">
      <c r="N61914" s="561" t="n"/>
    </row>
    <row r="61915">
      <c r="N61915" s="561" t="n"/>
    </row>
    <row r="61916">
      <c r="N61916" s="561" t="n"/>
    </row>
    <row r="61917">
      <c r="N61917" s="561" t="n"/>
    </row>
    <row r="61918">
      <c r="N61918" s="561" t="n"/>
    </row>
    <row r="61919">
      <c r="N61919" s="561" t="n"/>
    </row>
    <row r="61920">
      <c r="N61920" s="561" t="n"/>
    </row>
    <row r="61921">
      <c r="N61921" s="561" t="n"/>
    </row>
    <row r="61922">
      <c r="N61922" s="561" t="n"/>
    </row>
    <row r="61923">
      <c r="N61923" s="561" t="n"/>
    </row>
    <row r="61924">
      <c r="N61924" s="561" t="n"/>
    </row>
    <row r="61925">
      <c r="N61925" s="561" t="n"/>
    </row>
    <row r="61926">
      <c r="N61926" s="561" t="n"/>
    </row>
    <row r="61927">
      <c r="N61927" s="561" t="n"/>
    </row>
    <row r="61928">
      <c r="N61928" s="561" t="n"/>
    </row>
    <row r="61929">
      <c r="N61929" s="561" t="n"/>
    </row>
    <row r="61930">
      <c r="N61930" s="561" t="n"/>
    </row>
    <row r="61931">
      <c r="N61931" s="561" t="n"/>
    </row>
    <row r="61932">
      <c r="N61932" s="561" t="n"/>
    </row>
    <row r="61933">
      <c r="N61933" s="561" t="n"/>
    </row>
    <row r="61934">
      <c r="N61934" s="561" t="n"/>
    </row>
    <row r="61935">
      <c r="N61935" s="561" t="n"/>
    </row>
    <row r="61936">
      <c r="N61936" s="561" t="n"/>
    </row>
    <row r="61937">
      <c r="N61937" s="561" t="n"/>
    </row>
    <row r="61938">
      <c r="N61938" s="561" t="n"/>
    </row>
    <row r="61939">
      <c r="N61939" s="561" t="n"/>
    </row>
    <row r="61940">
      <c r="N61940" s="561" t="n"/>
    </row>
    <row r="61941">
      <c r="N61941" s="561" t="n"/>
    </row>
    <row r="61942">
      <c r="N61942" s="561" t="n"/>
    </row>
    <row r="61943">
      <c r="N61943" s="561" t="n"/>
    </row>
    <row r="61944">
      <c r="N61944" s="561" t="n"/>
    </row>
    <row r="61945">
      <c r="N61945" s="561" t="n"/>
    </row>
    <row r="61946">
      <c r="N61946" s="561" t="n"/>
    </row>
    <row r="61947">
      <c r="N61947" s="561" t="n"/>
    </row>
    <row r="61948">
      <c r="N61948" s="561" t="n"/>
    </row>
    <row r="61949">
      <c r="N61949" s="561" t="n"/>
    </row>
    <row r="61950">
      <c r="N61950" s="561" t="n"/>
    </row>
    <row r="61951">
      <c r="N61951" s="561" t="n"/>
    </row>
    <row r="61952">
      <c r="N61952" s="561" t="n"/>
    </row>
    <row r="61953">
      <c r="N61953" s="561" t="n"/>
    </row>
    <row r="61954">
      <c r="N61954" s="561" t="n"/>
    </row>
    <row r="61955">
      <c r="N61955" s="561" t="n"/>
    </row>
    <row r="61956">
      <c r="N61956" s="561" t="n"/>
    </row>
    <row r="61957">
      <c r="N61957" s="561" t="n"/>
    </row>
    <row r="61958">
      <c r="N61958" s="561" t="n"/>
    </row>
    <row r="61959">
      <c r="N61959" s="561" t="n"/>
    </row>
    <row r="61960">
      <c r="N61960" s="561" t="n"/>
    </row>
    <row r="61961">
      <c r="N61961" s="561" t="n"/>
    </row>
    <row r="61962">
      <c r="N61962" s="561" t="n"/>
    </row>
    <row r="61963">
      <c r="N61963" s="561" t="n"/>
    </row>
    <row r="61964">
      <c r="N61964" s="561" t="n"/>
    </row>
    <row r="61965">
      <c r="N61965" s="561" t="n"/>
    </row>
    <row r="61966">
      <c r="N61966" s="561" t="n"/>
    </row>
    <row r="61967">
      <c r="N61967" s="561" t="n"/>
    </row>
    <row r="61968">
      <c r="N61968" s="561" t="n"/>
    </row>
    <row r="61969">
      <c r="N61969" s="561" t="n"/>
    </row>
    <row r="61970">
      <c r="N61970" s="561" t="n"/>
    </row>
    <row r="61971">
      <c r="N61971" s="561" t="n"/>
    </row>
    <row r="61972">
      <c r="N61972" s="561" t="n"/>
    </row>
    <row r="61973">
      <c r="N61973" s="561" t="n"/>
    </row>
    <row r="61974">
      <c r="N61974" s="561" t="n"/>
    </row>
    <row r="61975">
      <c r="N61975" s="561" t="n"/>
    </row>
    <row r="61976">
      <c r="N61976" s="561" t="n"/>
    </row>
    <row r="61977">
      <c r="N61977" s="561" t="n"/>
    </row>
    <row r="61978">
      <c r="N61978" s="561" t="n"/>
    </row>
    <row r="61979">
      <c r="N61979" s="561" t="n"/>
    </row>
    <row r="61980">
      <c r="N61980" s="561" t="n"/>
    </row>
    <row r="61981">
      <c r="N61981" s="561" t="n"/>
    </row>
    <row r="61982">
      <c r="N61982" s="561" t="n"/>
    </row>
    <row r="61983">
      <c r="N61983" s="561" t="n"/>
    </row>
    <row r="61984">
      <c r="N61984" s="561" t="n"/>
    </row>
    <row r="61985">
      <c r="N61985" s="561" t="n"/>
    </row>
    <row r="61986">
      <c r="N61986" s="561" t="n"/>
    </row>
    <row r="61987">
      <c r="N61987" s="561" t="n"/>
    </row>
    <row r="61988">
      <c r="N61988" s="561" t="n"/>
    </row>
    <row r="61989">
      <c r="N61989" s="561" t="n"/>
    </row>
    <row r="61990">
      <c r="N61990" s="561" t="n"/>
    </row>
    <row r="61991">
      <c r="N61991" s="561" t="n"/>
    </row>
    <row r="61992">
      <c r="N61992" s="561" t="n"/>
    </row>
    <row r="61993">
      <c r="N61993" s="561" t="n"/>
    </row>
    <row r="61994">
      <c r="N61994" s="561" t="n"/>
    </row>
    <row r="61995">
      <c r="N61995" s="561" t="n"/>
    </row>
    <row r="61996">
      <c r="N61996" s="561" t="n"/>
    </row>
    <row r="61997">
      <c r="N61997" s="561" t="n"/>
    </row>
    <row r="61998">
      <c r="N61998" s="561" t="n"/>
    </row>
    <row r="61999">
      <c r="N61999" s="561" t="n"/>
    </row>
    <row r="62000">
      <c r="N62000" s="561" t="n"/>
    </row>
    <row r="62001">
      <c r="N62001" s="561" t="n"/>
    </row>
    <row r="62002">
      <c r="N62002" s="561" t="n"/>
    </row>
    <row r="62003">
      <c r="N62003" s="561" t="n"/>
    </row>
    <row r="62004">
      <c r="N62004" s="561" t="n"/>
    </row>
    <row r="62005">
      <c r="N62005" s="561" t="n"/>
    </row>
    <row r="62006">
      <c r="N62006" s="561" t="n"/>
    </row>
    <row r="62007">
      <c r="N62007" s="561" t="n"/>
    </row>
    <row r="62008">
      <c r="N62008" s="561" t="n"/>
    </row>
    <row r="62009">
      <c r="N62009" s="561" t="n"/>
    </row>
    <row r="62010">
      <c r="N62010" s="561" t="n"/>
    </row>
    <row r="62011">
      <c r="N62011" s="561" t="n"/>
    </row>
    <row r="62012">
      <c r="N62012" s="561" t="n"/>
    </row>
    <row r="62013">
      <c r="N62013" s="561" t="n"/>
    </row>
    <row r="62014">
      <c r="N62014" s="561" t="n"/>
    </row>
    <row r="62015">
      <c r="N62015" s="561" t="n"/>
    </row>
    <row r="62016">
      <c r="N62016" s="561" t="n"/>
    </row>
    <row r="62017">
      <c r="N62017" s="561" t="n"/>
    </row>
    <row r="62018">
      <c r="N62018" s="561" t="n"/>
    </row>
    <row r="62019">
      <c r="N62019" s="561" t="n"/>
    </row>
    <row r="62020">
      <c r="N62020" s="561" t="n"/>
    </row>
    <row r="62021">
      <c r="N62021" s="561" t="n"/>
    </row>
    <row r="62022">
      <c r="N62022" s="561" t="n"/>
    </row>
    <row r="62023">
      <c r="N62023" s="561" t="n"/>
    </row>
    <row r="62024">
      <c r="N62024" s="561" t="n"/>
    </row>
    <row r="62025">
      <c r="N62025" s="561" t="n"/>
    </row>
    <row r="62026">
      <c r="N62026" s="561" t="n"/>
    </row>
    <row r="62027">
      <c r="N62027" s="561" t="n"/>
    </row>
    <row r="62028">
      <c r="N62028" s="561" t="n"/>
    </row>
    <row r="62029">
      <c r="N62029" s="561" t="n"/>
    </row>
    <row r="62030">
      <c r="N62030" s="561" t="n"/>
    </row>
    <row r="62031">
      <c r="N62031" s="561" t="n"/>
    </row>
    <row r="62032">
      <c r="N62032" s="561" t="n"/>
    </row>
    <row r="62033">
      <c r="N62033" s="561" t="n"/>
    </row>
    <row r="62034">
      <c r="N62034" s="561" t="n"/>
    </row>
    <row r="62035">
      <c r="N62035" s="561" t="n"/>
    </row>
    <row r="62036">
      <c r="N62036" s="561" t="n"/>
    </row>
    <row r="62037">
      <c r="N62037" s="561" t="n"/>
    </row>
    <row r="62038">
      <c r="N62038" s="561" t="n"/>
    </row>
    <row r="62039">
      <c r="N62039" s="561" t="n"/>
    </row>
    <row r="62040">
      <c r="N62040" s="561" t="n"/>
    </row>
    <row r="62041">
      <c r="N62041" s="561" t="n"/>
    </row>
    <row r="62042">
      <c r="N62042" s="561" t="n"/>
    </row>
    <row r="62043">
      <c r="N62043" s="561" t="n"/>
    </row>
    <row r="62044">
      <c r="N62044" s="561" t="n"/>
    </row>
    <row r="62045">
      <c r="N62045" s="561" t="n"/>
    </row>
    <row r="62046">
      <c r="N62046" s="561" t="n"/>
    </row>
    <row r="62047">
      <c r="N62047" s="561" t="n"/>
    </row>
    <row r="62048">
      <c r="N62048" s="561" t="n"/>
    </row>
    <row r="62049">
      <c r="N62049" s="561" t="n"/>
    </row>
    <row r="62050">
      <c r="N62050" s="561" t="n"/>
    </row>
    <row r="62051">
      <c r="N62051" s="561" t="n"/>
    </row>
    <row r="62052">
      <c r="N62052" s="561" t="n"/>
    </row>
    <row r="62053">
      <c r="N62053" s="561" t="n"/>
    </row>
    <row r="62054">
      <c r="N62054" s="561" t="n"/>
    </row>
    <row r="62055">
      <c r="N62055" s="561" t="n"/>
    </row>
    <row r="62056">
      <c r="N62056" s="561" t="n"/>
    </row>
    <row r="62057">
      <c r="N62057" s="561" t="n"/>
    </row>
    <row r="62058">
      <c r="N62058" s="561" t="n"/>
    </row>
    <row r="62059">
      <c r="N62059" s="561" t="n"/>
    </row>
    <row r="62060">
      <c r="N62060" s="561" t="n"/>
    </row>
    <row r="62061">
      <c r="N62061" s="561" t="n"/>
    </row>
    <row r="62062">
      <c r="N62062" s="561" t="n"/>
    </row>
    <row r="62063">
      <c r="N62063" s="561" t="n"/>
    </row>
    <row r="62064">
      <c r="N62064" s="561" t="n"/>
    </row>
    <row r="62065">
      <c r="N62065" s="561" t="n"/>
    </row>
    <row r="62066">
      <c r="N62066" s="561" t="n"/>
    </row>
    <row r="62067">
      <c r="N62067" s="561" t="n"/>
    </row>
    <row r="62068">
      <c r="N62068" s="561" t="n"/>
    </row>
    <row r="62069">
      <c r="N62069" s="561" t="n"/>
    </row>
    <row r="62070">
      <c r="N62070" s="561" t="n"/>
    </row>
    <row r="62071">
      <c r="N62071" s="561" t="n"/>
    </row>
    <row r="62072">
      <c r="N62072" s="561" t="n"/>
    </row>
    <row r="62073">
      <c r="N62073" s="561" t="n"/>
    </row>
    <row r="62074">
      <c r="N62074" s="561" t="n"/>
    </row>
    <row r="62075">
      <c r="N62075" s="561" t="n"/>
    </row>
    <row r="62076">
      <c r="N62076" s="561" t="n"/>
    </row>
    <row r="62077">
      <c r="N62077" s="561" t="n"/>
    </row>
    <row r="62078">
      <c r="N62078" s="561" t="n"/>
    </row>
    <row r="62079">
      <c r="N62079" s="561" t="n"/>
    </row>
    <row r="62080">
      <c r="N62080" s="561" t="n"/>
    </row>
    <row r="62081">
      <c r="N62081" s="561" t="n"/>
    </row>
    <row r="62082">
      <c r="N62082" s="561" t="n"/>
    </row>
    <row r="62083">
      <c r="N62083" s="561" t="n"/>
    </row>
    <row r="62084">
      <c r="N62084" s="561" t="n"/>
    </row>
    <row r="62085">
      <c r="N62085" s="561" t="n"/>
    </row>
    <row r="62086">
      <c r="N62086" s="561" t="n"/>
    </row>
    <row r="62087">
      <c r="N62087" s="561" t="n"/>
    </row>
    <row r="62088">
      <c r="N62088" s="561" t="n"/>
    </row>
    <row r="62089">
      <c r="N62089" s="561" t="n"/>
    </row>
    <row r="62090">
      <c r="N62090" s="561" t="n"/>
    </row>
    <row r="62091">
      <c r="N62091" s="561" t="n"/>
    </row>
    <row r="62092">
      <c r="N62092" s="561" t="n"/>
    </row>
    <row r="62093">
      <c r="N62093" s="561" t="n"/>
    </row>
    <row r="62094">
      <c r="N62094" s="561" t="n"/>
    </row>
    <row r="62095">
      <c r="N62095" s="561" t="n"/>
    </row>
    <row r="62096">
      <c r="N62096" s="561" t="n"/>
    </row>
    <row r="62097">
      <c r="N62097" s="561" t="n"/>
    </row>
    <row r="62098">
      <c r="N62098" s="561" t="n"/>
    </row>
    <row r="62099">
      <c r="N62099" s="561" t="n"/>
    </row>
    <row r="62100">
      <c r="N62100" s="561" t="n"/>
    </row>
    <row r="62101">
      <c r="N62101" s="561" t="n"/>
    </row>
    <row r="62102">
      <c r="N62102" s="561" t="n"/>
    </row>
    <row r="62103">
      <c r="N62103" s="561" t="n"/>
    </row>
    <row r="62104">
      <c r="N62104" s="561" t="n"/>
    </row>
    <row r="62105">
      <c r="N62105" s="561" t="n"/>
    </row>
    <row r="62106">
      <c r="N62106" s="561" t="n"/>
    </row>
    <row r="62107">
      <c r="N62107" s="561" t="n"/>
    </row>
    <row r="62108">
      <c r="N62108" s="561" t="n"/>
    </row>
    <row r="62109">
      <c r="N62109" s="561" t="n"/>
    </row>
    <row r="62110">
      <c r="N62110" s="561" t="n"/>
    </row>
    <row r="62111">
      <c r="N62111" s="561" t="n"/>
    </row>
    <row r="62112">
      <c r="N62112" s="561" t="n"/>
    </row>
    <row r="62113">
      <c r="N62113" s="561" t="n"/>
    </row>
    <row r="62114">
      <c r="N62114" s="561" t="n"/>
    </row>
    <row r="62115">
      <c r="N62115" s="561" t="n"/>
    </row>
    <row r="62116">
      <c r="N62116" s="561" t="n"/>
    </row>
    <row r="62117">
      <c r="N62117" s="561" t="n"/>
    </row>
    <row r="62118">
      <c r="N62118" s="561" t="n"/>
    </row>
    <row r="62119">
      <c r="N62119" s="561" t="n"/>
    </row>
    <row r="62120">
      <c r="N62120" s="561" t="n"/>
    </row>
    <row r="62121">
      <c r="N62121" s="561" t="n"/>
    </row>
    <row r="62122">
      <c r="N62122" s="561" t="n"/>
    </row>
    <row r="62123">
      <c r="N62123" s="561" t="n"/>
    </row>
    <row r="62124">
      <c r="N62124" s="561" t="n"/>
    </row>
    <row r="62125">
      <c r="N62125" s="561" t="n"/>
    </row>
    <row r="62126">
      <c r="N62126" s="561" t="n"/>
    </row>
    <row r="62127">
      <c r="N62127" s="561" t="n"/>
    </row>
    <row r="62128">
      <c r="N62128" s="561" t="n"/>
    </row>
    <row r="62129">
      <c r="N62129" s="561" t="n"/>
    </row>
    <row r="62130">
      <c r="N62130" s="561" t="n"/>
    </row>
    <row r="62131">
      <c r="N62131" s="561" t="n"/>
    </row>
    <row r="62132">
      <c r="N62132" s="561" t="n"/>
    </row>
    <row r="62133">
      <c r="N62133" s="561" t="n"/>
    </row>
    <row r="62134">
      <c r="N62134" s="561" t="n"/>
    </row>
    <row r="62135">
      <c r="N62135" s="561" t="n"/>
    </row>
    <row r="62136">
      <c r="N62136" s="561" t="n"/>
    </row>
    <row r="62137">
      <c r="N62137" s="561" t="n"/>
    </row>
    <row r="62138">
      <c r="N62138" s="561" t="n"/>
    </row>
    <row r="62139">
      <c r="N62139" s="561" t="n"/>
    </row>
    <row r="62140">
      <c r="N62140" s="561" t="n"/>
    </row>
    <row r="62141">
      <c r="N62141" s="561" t="n"/>
    </row>
    <row r="62142">
      <c r="N62142" s="561" t="n"/>
    </row>
    <row r="62143">
      <c r="N62143" s="561" t="n"/>
    </row>
    <row r="62144">
      <c r="N62144" s="561" t="n"/>
    </row>
    <row r="62145">
      <c r="N62145" s="561" t="n"/>
    </row>
    <row r="62146">
      <c r="N62146" s="561" t="n"/>
    </row>
    <row r="62147">
      <c r="N62147" s="561" t="n"/>
    </row>
    <row r="62148">
      <c r="N62148" s="561" t="n"/>
    </row>
    <row r="62149">
      <c r="N62149" s="561" t="n"/>
    </row>
    <row r="62150">
      <c r="N62150" s="561" t="n"/>
    </row>
    <row r="62151">
      <c r="N62151" s="561" t="n"/>
    </row>
    <row r="62152">
      <c r="N62152" s="561" t="n"/>
    </row>
    <row r="62153">
      <c r="N62153" s="561" t="n"/>
    </row>
    <row r="62154">
      <c r="N62154" s="561" t="n"/>
    </row>
    <row r="62155">
      <c r="N62155" s="561" t="n"/>
    </row>
    <row r="62156">
      <c r="N62156" s="561" t="n"/>
    </row>
    <row r="62157">
      <c r="N62157" s="561" t="n"/>
    </row>
    <row r="62158">
      <c r="N62158" s="561" t="n"/>
    </row>
    <row r="62159">
      <c r="N62159" s="561" t="n"/>
    </row>
    <row r="62160">
      <c r="N62160" s="561" t="n"/>
    </row>
    <row r="62161">
      <c r="N62161" s="561" t="n"/>
    </row>
    <row r="62162">
      <c r="N62162" s="561" t="n"/>
    </row>
    <row r="62163">
      <c r="N62163" s="561" t="n"/>
    </row>
    <row r="62164">
      <c r="N62164" s="561" t="n"/>
    </row>
    <row r="62165">
      <c r="N62165" s="561" t="n"/>
    </row>
    <row r="62166">
      <c r="N62166" s="561" t="n"/>
    </row>
    <row r="62167">
      <c r="N62167" s="561" t="n"/>
    </row>
    <row r="62168">
      <c r="N62168" s="561" t="n"/>
    </row>
    <row r="62169">
      <c r="N62169" s="561" t="n"/>
    </row>
    <row r="62170">
      <c r="N62170" s="561" t="n"/>
    </row>
    <row r="62171">
      <c r="N62171" s="561" t="n"/>
    </row>
    <row r="62172">
      <c r="N62172" s="561" t="n"/>
    </row>
    <row r="62173">
      <c r="N62173" s="561" t="n"/>
    </row>
    <row r="62174">
      <c r="N62174" s="561" t="n"/>
    </row>
    <row r="62175">
      <c r="N62175" s="561" t="n"/>
    </row>
    <row r="62176">
      <c r="N62176" s="561" t="n"/>
    </row>
    <row r="62177">
      <c r="N62177" s="561" t="n"/>
    </row>
    <row r="62178">
      <c r="N62178" s="561" t="n"/>
    </row>
    <row r="62179">
      <c r="N62179" s="561" t="n"/>
    </row>
    <row r="62180">
      <c r="N62180" s="561" t="n"/>
    </row>
    <row r="62181">
      <c r="N62181" s="561" t="n"/>
    </row>
    <row r="62182">
      <c r="N62182" s="561" t="n"/>
    </row>
    <row r="62183">
      <c r="N62183" s="561" t="n"/>
    </row>
    <row r="62184">
      <c r="N62184" s="561" t="n"/>
    </row>
    <row r="62185">
      <c r="N62185" s="561" t="n"/>
    </row>
    <row r="62186">
      <c r="N62186" s="561" t="n"/>
    </row>
    <row r="62187">
      <c r="N62187" s="561" t="n"/>
    </row>
    <row r="62188">
      <c r="N62188" s="561" t="n"/>
    </row>
    <row r="62189">
      <c r="N62189" s="561" t="n"/>
    </row>
    <row r="62190">
      <c r="N62190" s="561" t="n"/>
    </row>
    <row r="62191">
      <c r="N62191" s="561" t="n"/>
    </row>
    <row r="62192">
      <c r="N62192" s="561" t="n"/>
    </row>
    <row r="62193">
      <c r="N62193" s="561" t="n"/>
    </row>
    <row r="62194">
      <c r="N62194" s="561" t="n"/>
    </row>
    <row r="62195">
      <c r="N62195" s="561" t="n"/>
    </row>
    <row r="62196">
      <c r="N62196" s="561" t="n"/>
    </row>
    <row r="62197">
      <c r="N62197" s="561" t="n"/>
    </row>
    <row r="62198">
      <c r="N62198" s="561" t="n"/>
    </row>
    <row r="62199">
      <c r="N62199" s="561" t="n"/>
    </row>
    <row r="62200">
      <c r="N62200" s="561" t="n"/>
    </row>
    <row r="62201">
      <c r="N62201" s="561" t="n"/>
    </row>
    <row r="62202">
      <c r="N62202" s="561" t="n"/>
    </row>
    <row r="62203">
      <c r="N62203" s="561" t="n"/>
    </row>
    <row r="62204">
      <c r="N62204" s="561" t="n"/>
    </row>
    <row r="62205">
      <c r="N62205" s="561" t="n"/>
    </row>
    <row r="62206">
      <c r="N62206" s="561" t="n"/>
    </row>
    <row r="62207">
      <c r="N62207" s="561" t="n"/>
    </row>
    <row r="62208">
      <c r="N62208" s="561" t="n"/>
    </row>
    <row r="62209">
      <c r="N62209" s="561" t="n"/>
    </row>
    <row r="62210">
      <c r="N62210" s="561" t="n"/>
    </row>
    <row r="62211">
      <c r="N62211" s="561" t="n"/>
    </row>
    <row r="62212">
      <c r="N62212" s="561" t="n"/>
    </row>
    <row r="62213">
      <c r="N62213" s="561" t="n"/>
    </row>
    <row r="62214">
      <c r="N62214" s="561" t="n"/>
    </row>
    <row r="62215">
      <c r="N62215" s="561" t="n"/>
    </row>
    <row r="62216">
      <c r="N62216" s="561" t="n"/>
    </row>
    <row r="62217">
      <c r="N62217" s="561" t="n"/>
    </row>
    <row r="62218">
      <c r="N62218" s="561" t="n"/>
    </row>
    <row r="62219">
      <c r="N62219" s="561" t="n"/>
    </row>
    <row r="62220">
      <c r="N62220" s="561" t="n"/>
    </row>
    <row r="62221">
      <c r="N62221" s="561" t="n"/>
    </row>
    <row r="62222">
      <c r="N62222" s="561" t="n"/>
    </row>
    <row r="62223">
      <c r="N62223" s="561" t="n"/>
    </row>
    <row r="62224">
      <c r="N62224" s="561" t="n"/>
    </row>
    <row r="62225">
      <c r="N62225" s="561" t="n"/>
    </row>
    <row r="62226">
      <c r="N62226" s="561" t="n"/>
    </row>
    <row r="62227">
      <c r="N62227" s="561" t="n"/>
    </row>
    <row r="62228">
      <c r="N62228" s="561" t="n"/>
    </row>
    <row r="62229">
      <c r="N62229" s="561" t="n"/>
    </row>
    <row r="62230">
      <c r="N62230" s="561" t="n"/>
    </row>
    <row r="62231">
      <c r="N62231" s="561" t="n"/>
    </row>
    <row r="62232">
      <c r="N62232" s="561" t="n"/>
    </row>
    <row r="62233">
      <c r="N62233" s="561" t="n"/>
    </row>
    <row r="62234">
      <c r="N62234" s="561" t="n"/>
    </row>
    <row r="62235">
      <c r="N62235" s="561" t="n"/>
    </row>
    <row r="62236">
      <c r="N62236" s="561" t="n"/>
    </row>
    <row r="62237">
      <c r="N62237" s="561" t="n"/>
    </row>
    <row r="62238">
      <c r="N62238" s="561" t="n"/>
    </row>
    <row r="62239">
      <c r="N62239" s="561" t="n"/>
    </row>
    <row r="62240">
      <c r="N62240" s="561" t="n"/>
    </row>
    <row r="62241">
      <c r="N62241" s="561" t="n"/>
    </row>
    <row r="62242">
      <c r="N62242" s="561" t="n"/>
    </row>
    <row r="62243">
      <c r="N62243" s="561" t="n"/>
    </row>
    <row r="62244">
      <c r="N62244" s="561" t="n"/>
    </row>
    <row r="62245">
      <c r="N62245" s="561" t="n"/>
    </row>
    <row r="62246">
      <c r="N62246" s="561" t="n"/>
    </row>
    <row r="62247">
      <c r="N62247" s="561" t="n"/>
    </row>
    <row r="62248">
      <c r="N62248" s="561" t="n"/>
    </row>
    <row r="62249">
      <c r="N62249" s="561" t="n"/>
    </row>
    <row r="62250">
      <c r="N62250" s="561" t="n"/>
    </row>
    <row r="62251">
      <c r="N62251" s="561" t="n"/>
    </row>
    <row r="62252">
      <c r="N62252" s="561" t="n"/>
    </row>
    <row r="62253">
      <c r="N62253" s="561" t="n"/>
    </row>
    <row r="62254">
      <c r="N62254" s="561" t="n"/>
    </row>
    <row r="62255">
      <c r="N62255" s="561" t="n"/>
    </row>
    <row r="62256">
      <c r="N62256" s="561" t="n"/>
    </row>
    <row r="62257">
      <c r="N62257" s="561" t="n"/>
    </row>
    <row r="62258">
      <c r="N62258" s="561" t="n"/>
    </row>
    <row r="62259">
      <c r="N62259" s="561" t="n"/>
    </row>
    <row r="62260">
      <c r="N62260" s="561" t="n"/>
    </row>
    <row r="62261">
      <c r="N62261" s="561" t="n"/>
    </row>
    <row r="62262">
      <c r="N62262" s="561" t="n"/>
    </row>
    <row r="62263">
      <c r="N62263" s="561" t="n"/>
    </row>
    <row r="62264">
      <c r="N62264" s="561" t="n"/>
    </row>
    <row r="62265">
      <c r="N62265" s="561" t="n"/>
    </row>
    <row r="62266">
      <c r="N62266" s="561" t="n"/>
    </row>
    <row r="62267">
      <c r="N62267" s="561" t="n"/>
    </row>
    <row r="62268">
      <c r="N62268" s="561" t="n"/>
    </row>
    <row r="62269">
      <c r="N62269" s="561" t="n"/>
    </row>
    <row r="62270">
      <c r="N62270" s="561" t="n"/>
    </row>
    <row r="62271">
      <c r="N62271" s="561" t="n"/>
    </row>
    <row r="62272">
      <c r="N62272" s="561" t="n"/>
    </row>
    <row r="62273">
      <c r="N62273" s="561" t="n"/>
    </row>
    <row r="62274">
      <c r="N62274" s="561" t="n"/>
    </row>
    <row r="62275">
      <c r="N62275" s="561" t="n"/>
    </row>
    <row r="62276">
      <c r="N62276" s="561" t="n"/>
    </row>
    <row r="62277">
      <c r="N62277" s="561" t="n"/>
    </row>
    <row r="62278">
      <c r="N62278" s="561" t="n"/>
    </row>
    <row r="62279">
      <c r="N62279" s="561" t="n"/>
    </row>
    <row r="62280">
      <c r="N62280" s="561" t="n"/>
    </row>
    <row r="62281">
      <c r="N62281" s="561" t="n"/>
    </row>
    <row r="62282">
      <c r="N62282" s="561" t="n"/>
    </row>
    <row r="62283">
      <c r="N62283" s="561" t="n"/>
    </row>
    <row r="62284">
      <c r="N62284" s="561" t="n"/>
    </row>
    <row r="62285">
      <c r="N62285" s="561" t="n"/>
    </row>
    <row r="62286">
      <c r="N62286" s="561" t="n"/>
    </row>
    <row r="62287">
      <c r="N62287" s="561" t="n"/>
    </row>
    <row r="62288">
      <c r="N62288" s="561" t="n"/>
    </row>
    <row r="62289">
      <c r="N62289" s="561" t="n"/>
    </row>
    <row r="62290">
      <c r="N62290" s="561" t="n"/>
    </row>
    <row r="62291">
      <c r="N62291" s="561" t="n"/>
    </row>
    <row r="62292">
      <c r="N62292" s="561" t="n"/>
    </row>
    <row r="62293">
      <c r="N62293" s="561" t="n"/>
    </row>
    <row r="62294">
      <c r="N62294" s="561" t="n"/>
    </row>
    <row r="62295">
      <c r="N62295" s="561" t="n"/>
    </row>
    <row r="62296">
      <c r="N62296" s="561" t="n"/>
    </row>
    <row r="62297">
      <c r="N62297" s="561" t="n"/>
    </row>
    <row r="62298">
      <c r="N62298" s="561" t="n"/>
    </row>
    <row r="62299">
      <c r="N62299" s="561" t="n"/>
    </row>
    <row r="62300">
      <c r="N62300" s="561" t="n"/>
    </row>
    <row r="62301">
      <c r="N62301" s="561" t="n"/>
    </row>
    <row r="62302">
      <c r="N62302" s="561" t="n"/>
    </row>
    <row r="62303">
      <c r="N62303" s="561" t="n"/>
    </row>
    <row r="62304">
      <c r="N62304" s="561" t="n"/>
    </row>
    <row r="62305">
      <c r="N62305" s="561" t="n"/>
    </row>
    <row r="62306">
      <c r="N62306" s="561" t="n"/>
    </row>
    <row r="62307">
      <c r="N62307" s="561" t="n"/>
    </row>
    <row r="62308">
      <c r="N62308" s="561" t="n"/>
    </row>
    <row r="62309">
      <c r="N62309" s="561" t="n"/>
    </row>
    <row r="62310">
      <c r="N62310" s="561" t="n"/>
    </row>
    <row r="62311">
      <c r="N62311" s="561" t="n"/>
    </row>
    <row r="62312">
      <c r="N62312" s="561" t="n"/>
    </row>
    <row r="62313">
      <c r="N62313" s="561" t="n"/>
    </row>
    <row r="62314">
      <c r="N62314" s="561" t="n"/>
    </row>
    <row r="62315">
      <c r="N62315" s="561" t="n"/>
    </row>
    <row r="62316">
      <c r="N62316" s="561" t="n"/>
    </row>
    <row r="62317">
      <c r="N62317" s="561" t="n"/>
    </row>
    <row r="62318">
      <c r="N62318" s="561" t="n"/>
    </row>
    <row r="62319">
      <c r="N62319" s="561" t="n"/>
    </row>
    <row r="62320">
      <c r="N62320" s="561" t="n"/>
    </row>
    <row r="62321">
      <c r="N62321" s="561" t="n"/>
    </row>
    <row r="62322">
      <c r="N62322" s="561" t="n"/>
    </row>
    <row r="62323">
      <c r="N62323" s="561" t="n"/>
    </row>
    <row r="62324">
      <c r="N62324" s="561" t="n"/>
    </row>
    <row r="62325">
      <c r="N62325" s="561" t="n"/>
    </row>
    <row r="62326">
      <c r="N62326" s="561" t="n"/>
    </row>
    <row r="62327">
      <c r="N62327" s="561" t="n"/>
    </row>
    <row r="62328">
      <c r="N62328" s="561" t="n"/>
    </row>
    <row r="62329">
      <c r="N62329" s="561" t="n"/>
    </row>
    <row r="62330">
      <c r="N62330" s="561" t="n"/>
    </row>
    <row r="62331">
      <c r="N62331" s="561" t="n"/>
    </row>
    <row r="62332">
      <c r="N62332" s="561" t="n"/>
    </row>
    <row r="62333">
      <c r="N62333" s="561" t="n"/>
    </row>
    <row r="62334">
      <c r="N62334" s="561" t="n"/>
    </row>
    <row r="62335">
      <c r="N62335" s="561" t="n"/>
    </row>
    <row r="62336">
      <c r="N62336" s="561" t="n"/>
    </row>
    <row r="62337">
      <c r="N62337" s="561" t="n"/>
    </row>
    <row r="62338">
      <c r="N62338" s="561" t="n"/>
    </row>
    <row r="62339">
      <c r="N62339" s="561" t="n"/>
    </row>
    <row r="62340">
      <c r="N62340" s="561" t="n"/>
    </row>
    <row r="62341">
      <c r="N62341" s="561" t="n"/>
    </row>
    <row r="62342">
      <c r="N62342" s="561" t="n"/>
    </row>
    <row r="62343">
      <c r="N62343" s="561" t="n"/>
    </row>
    <row r="62344">
      <c r="N62344" s="561" t="n"/>
    </row>
    <row r="62345">
      <c r="N62345" s="561" t="n"/>
    </row>
    <row r="62346">
      <c r="N62346" s="561" t="n"/>
    </row>
    <row r="62347">
      <c r="N62347" s="561" t="n"/>
    </row>
    <row r="62348">
      <c r="N62348" s="561" t="n"/>
    </row>
    <row r="62349">
      <c r="N62349" s="561" t="n"/>
    </row>
    <row r="62350">
      <c r="N62350" s="561" t="n"/>
    </row>
    <row r="62351">
      <c r="N62351" s="561" t="n"/>
    </row>
    <row r="62352">
      <c r="N62352" s="561" t="n"/>
    </row>
    <row r="62353">
      <c r="N62353" s="561" t="n"/>
    </row>
    <row r="62354">
      <c r="N62354" s="561" t="n"/>
    </row>
    <row r="62355">
      <c r="N62355" s="561" t="n"/>
    </row>
    <row r="62356">
      <c r="N62356" s="561" t="n"/>
    </row>
    <row r="62357">
      <c r="N62357" s="561" t="n"/>
    </row>
    <row r="62358">
      <c r="N62358" s="561" t="n"/>
    </row>
    <row r="62359">
      <c r="N62359" s="561" t="n"/>
    </row>
    <row r="62360">
      <c r="N62360" s="561" t="n"/>
    </row>
    <row r="62361">
      <c r="N62361" s="561" t="n"/>
    </row>
    <row r="62362">
      <c r="N62362" s="561" t="n"/>
    </row>
    <row r="62363">
      <c r="N62363" s="561" t="n"/>
    </row>
    <row r="62364">
      <c r="N62364" s="561" t="n"/>
    </row>
    <row r="62365">
      <c r="N62365" s="561" t="n"/>
    </row>
    <row r="62366">
      <c r="N62366" s="561" t="n"/>
    </row>
    <row r="62367">
      <c r="N62367" s="561" t="n"/>
    </row>
    <row r="62368">
      <c r="N62368" s="561" t="n"/>
    </row>
    <row r="62369">
      <c r="N62369" s="561" t="n"/>
    </row>
    <row r="62370">
      <c r="N62370" s="561" t="n"/>
    </row>
    <row r="62371">
      <c r="N62371" s="561" t="n"/>
    </row>
    <row r="62372">
      <c r="N62372" s="561" t="n"/>
    </row>
    <row r="62373">
      <c r="N62373" s="561" t="n"/>
    </row>
    <row r="62374">
      <c r="N62374" s="561" t="n"/>
    </row>
    <row r="62375">
      <c r="N62375" s="561" t="n"/>
    </row>
    <row r="62376">
      <c r="N62376" s="561" t="n"/>
    </row>
    <row r="62377">
      <c r="N62377" s="561" t="n"/>
    </row>
    <row r="62378">
      <c r="N62378" s="561" t="n"/>
    </row>
    <row r="62379">
      <c r="N62379" s="561" t="n"/>
    </row>
    <row r="62380">
      <c r="N62380" s="561" t="n"/>
    </row>
    <row r="62381">
      <c r="N62381" s="561" t="n"/>
    </row>
    <row r="62382">
      <c r="N62382" s="561" t="n"/>
    </row>
    <row r="62383">
      <c r="N62383" s="561" t="n"/>
    </row>
    <row r="62384">
      <c r="N62384" s="561" t="n"/>
    </row>
    <row r="62385">
      <c r="N62385" s="561" t="n"/>
    </row>
    <row r="62386">
      <c r="N62386" s="561" t="n"/>
    </row>
    <row r="62387">
      <c r="N62387" s="561" t="n"/>
    </row>
    <row r="62388">
      <c r="N62388" s="561" t="n"/>
    </row>
    <row r="62389">
      <c r="N62389" s="561" t="n"/>
    </row>
    <row r="62390">
      <c r="N62390" s="561" t="n"/>
    </row>
    <row r="62391">
      <c r="N62391" s="561" t="n"/>
    </row>
    <row r="62392">
      <c r="N62392" s="561" t="n"/>
    </row>
    <row r="62393">
      <c r="N62393" s="561" t="n"/>
    </row>
    <row r="62394">
      <c r="N62394" s="561" t="n"/>
    </row>
    <row r="62395">
      <c r="N62395" s="561" t="n"/>
    </row>
    <row r="62396">
      <c r="N62396" s="561" t="n"/>
    </row>
    <row r="62397">
      <c r="N62397" s="561" t="n"/>
    </row>
    <row r="62398">
      <c r="N62398" s="561" t="n"/>
    </row>
    <row r="62399">
      <c r="N62399" s="561" t="n"/>
    </row>
    <row r="62400">
      <c r="N62400" s="561" t="n"/>
    </row>
    <row r="62401">
      <c r="N62401" s="561" t="n"/>
    </row>
    <row r="62402">
      <c r="N62402" s="561" t="n"/>
    </row>
    <row r="62403">
      <c r="N62403" s="561" t="n"/>
    </row>
    <row r="62404">
      <c r="N62404" s="561" t="n"/>
    </row>
    <row r="62405">
      <c r="N62405" s="561" t="n"/>
    </row>
    <row r="62406">
      <c r="N62406" s="561" t="n"/>
    </row>
    <row r="62407">
      <c r="N62407" s="561" t="n"/>
    </row>
    <row r="62408">
      <c r="N62408" s="561" t="n"/>
    </row>
    <row r="62409">
      <c r="N62409" s="561" t="n"/>
    </row>
    <row r="62410">
      <c r="N62410" s="561" t="n"/>
    </row>
    <row r="62411">
      <c r="N62411" s="561" t="n"/>
    </row>
    <row r="62412">
      <c r="N62412" s="561" t="n"/>
    </row>
    <row r="62413">
      <c r="N62413" s="561" t="n"/>
    </row>
    <row r="62414">
      <c r="N62414" s="561" t="n"/>
    </row>
    <row r="62415">
      <c r="N62415" s="561" t="n"/>
    </row>
    <row r="62416">
      <c r="N62416" s="561" t="n"/>
    </row>
    <row r="62417">
      <c r="N62417" s="561" t="n"/>
    </row>
    <row r="62418">
      <c r="N62418" s="561" t="n"/>
    </row>
    <row r="62419">
      <c r="N62419" s="561" t="n"/>
    </row>
    <row r="62420">
      <c r="N62420" s="561" t="n"/>
    </row>
    <row r="62421">
      <c r="N62421" s="561" t="n"/>
    </row>
    <row r="62422">
      <c r="N62422" s="561" t="n"/>
    </row>
    <row r="62423">
      <c r="N62423" s="561" t="n"/>
    </row>
    <row r="62424">
      <c r="N62424" s="561" t="n"/>
    </row>
    <row r="62425">
      <c r="N62425" s="561" t="n"/>
    </row>
    <row r="62426">
      <c r="N62426" s="561" t="n"/>
    </row>
    <row r="62427">
      <c r="N62427" s="561" t="n"/>
    </row>
    <row r="62428">
      <c r="N62428" s="561" t="n"/>
    </row>
    <row r="62429">
      <c r="N62429" s="561" t="n"/>
    </row>
    <row r="62430">
      <c r="N62430" s="561" t="n"/>
    </row>
    <row r="62431">
      <c r="N62431" s="561" t="n"/>
    </row>
    <row r="62432">
      <c r="N62432" s="561" t="n"/>
    </row>
    <row r="62433">
      <c r="N62433" s="561" t="n"/>
    </row>
    <row r="62434">
      <c r="N62434" s="561" t="n"/>
    </row>
    <row r="62435">
      <c r="N62435" s="561" t="n"/>
    </row>
    <row r="62436">
      <c r="N62436" s="561" t="n"/>
    </row>
    <row r="62437">
      <c r="N62437" s="561" t="n"/>
    </row>
    <row r="62438">
      <c r="N62438" s="561" t="n"/>
    </row>
    <row r="62439">
      <c r="N62439" s="561" t="n"/>
    </row>
    <row r="62440">
      <c r="N62440" s="561" t="n"/>
    </row>
    <row r="62441">
      <c r="N62441" s="561" t="n"/>
    </row>
    <row r="62442">
      <c r="N62442" s="561" t="n"/>
    </row>
    <row r="62443">
      <c r="N62443" s="561" t="n"/>
    </row>
    <row r="62444">
      <c r="N62444" s="561" t="n"/>
    </row>
    <row r="62445">
      <c r="N62445" s="561" t="n"/>
    </row>
    <row r="62446">
      <c r="N62446" s="561" t="n"/>
    </row>
    <row r="62447">
      <c r="N62447" s="561" t="n"/>
    </row>
    <row r="62448">
      <c r="N62448" s="561" t="n"/>
    </row>
    <row r="62449">
      <c r="N62449" s="561" t="n"/>
    </row>
    <row r="62450">
      <c r="N62450" s="561" t="n"/>
    </row>
    <row r="62451">
      <c r="N62451" s="561" t="n"/>
    </row>
    <row r="62452">
      <c r="N62452" s="561" t="n"/>
    </row>
    <row r="62453">
      <c r="N62453" s="561" t="n"/>
    </row>
    <row r="62454">
      <c r="N62454" s="561" t="n"/>
    </row>
    <row r="62455">
      <c r="N62455" s="561" t="n"/>
    </row>
    <row r="62456">
      <c r="N62456" s="561" t="n"/>
    </row>
    <row r="62457">
      <c r="N62457" s="561" t="n"/>
    </row>
    <row r="62458">
      <c r="N62458" s="561" t="n"/>
    </row>
    <row r="62459">
      <c r="N62459" s="561" t="n"/>
    </row>
    <row r="62460">
      <c r="N62460" s="561" t="n"/>
    </row>
    <row r="62461">
      <c r="N62461" s="561" t="n"/>
    </row>
    <row r="62462">
      <c r="N62462" s="561" t="n"/>
    </row>
    <row r="62463">
      <c r="N62463" s="561" t="n"/>
    </row>
    <row r="62464">
      <c r="N62464" s="561" t="n"/>
    </row>
    <row r="62465">
      <c r="N62465" s="561" t="n"/>
    </row>
    <row r="62466">
      <c r="N62466" s="561" t="n"/>
    </row>
    <row r="62467">
      <c r="N62467" s="561" t="n"/>
    </row>
    <row r="62468">
      <c r="N62468" s="561" t="n"/>
    </row>
    <row r="62469">
      <c r="N62469" s="561" t="n"/>
    </row>
    <row r="62470">
      <c r="N62470" s="561" t="n"/>
    </row>
    <row r="62471">
      <c r="N62471" s="561" t="n"/>
    </row>
    <row r="62472">
      <c r="N62472" s="561" t="n"/>
    </row>
    <row r="62473">
      <c r="N62473" s="561" t="n"/>
    </row>
    <row r="62474">
      <c r="N62474" s="561" t="n"/>
    </row>
    <row r="62475">
      <c r="N62475" s="561" t="n"/>
    </row>
    <row r="62476">
      <c r="N62476" s="561" t="n"/>
    </row>
    <row r="62477">
      <c r="N62477" s="561" t="n"/>
    </row>
    <row r="62478">
      <c r="N62478" s="561" t="n"/>
    </row>
    <row r="62479">
      <c r="N62479" s="561" t="n"/>
    </row>
    <row r="62480">
      <c r="N62480" s="561" t="n"/>
    </row>
    <row r="62481">
      <c r="N62481" s="561" t="n"/>
    </row>
    <row r="62482">
      <c r="N62482" s="561" t="n"/>
    </row>
    <row r="62483">
      <c r="N62483" s="561" t="n"/>
    </row>
    <row r="62484">
      <c r="N62484" s="561" t="n"/>
    </row>
    <row r="62485">
      <c r="N62485" s="561" t="n"/>
    </row>
    <row r="62486">
      <c r="N62486" s="561" t="n"/>
    </row>
    <row r="62487">
      <c r="N62487" s="561" t="n"/>
    </row>
    <row r="62488">
      <c r="N62488" s="561" t="n"/>
    </row>
    <row r="62489">
      <c r="N62489" s="561" t="n"/>
    </row>
    <row r="62490">
      <c r="N62490" s="561" t="n"/>
    </row>
    <row r="62491">
      <c r="N62491" s="561" t="n"/>
    </row>
    <row r="62492">
      <c r="N62492" s="561" t="n"/>
    </row>
    <row r="62493">
      <c r="N62493" s="561" t="n"/>
    </row>
    <row r="62494">
      <c r="N62494" s="561" t="n"/>
    </row>
    <row r="62495">
      <c r="N62495" s="561" t="n"/>
    </row>
    <row r="62496">
      <c r="N62496" s="561" t="n"/>
    </row>
    <row r="62497">
      <c r="N62497" s="561" t="n"/>
    </row>
    <row r="62498">
      <c r="N62498" s="561" t="n"/>
    </row>
    <row r="62499">
      <c r="N62499" s="561" t="n"/>
    </row>
    <row r="62500">
      <c r="N62500" s="561" t="n"/>
    </row>
    <row r="62501">
      <c r="N62501" s="561" t="n"/>
    </row>
    <row r="62502">
      <c r="N62502" s="561" t="n"/>
    </row>
    <row r="62503">
      <c r="N62503" s="561" t="n"/>
    </row>
    <row r="62504">
      <c r="N62504" s="561" t="n"/>
    </row>
    <row r="62505">
      <c r="N62505" s="561" t="n"/>
    </row>
    <row r="62506">
      <c r="N62506" s="561" t="n"/>
    </row>
    <row r="62507">
      <c r="N62507" s="561" t="n"/>
    </row>
    <row r="62508">
      <c r="N62508" s="561" t="n"/>
    </row>
    <row r="62509">
      <c r="N62509" s="561" t="n"/>
    </row>
    <row r="62510">
      <c r="N62510" s="561" t="n"/>
    </row>
    <row r="62511">
      <c r="N62511" s="561" t="n"/>
    </row>
    <row r="62512">
      <c r="N62512" s="561" t="n"/>
    </row>
    <row r="62513">
      <c r="N62513" s="561" t="n"/>
    </row>
    <row r="62514">
      <c r="N62514" s="561" t="n"/>
    </row>
    <row r="62515">
      <c r="N62515" s="561" t="n"/>
    </row>
    <row r="62516">
      <c r="N62516" s="561" t="n"/>
    </row>
    <row r="62517">
      <c r="N62517" s="561" t="n"/>
    </row>
    <row r="62518">
      <c r="N62518" s="561" t="n"/>
    </row>
    <row r="62519">
      <c r="N62519" s="561" t="n"/>
    </row>
    <row r="62520">
      <c r="N62520" s="561" t="n"/>
    </row>
    <row r="62521">
      <c r="N62521" s="561" t="n"/>
    </row>
    <row r="62522">
      <c r="N62522" s="561" t="n"/>
    </row>
    <row r="62523">
      <c r="N62523" s="561" t="n"/>
    </row>
    <row r="62524">
      <c r="N62524" s="561" t="n"/>
    </row>
    <row r="62525">
      <c r="N62525" s="561" t="n"/>
    </row>
    <row r="62526">
      <c r="N62526" s="561" t="n"/>
    </row>
    <row r="62527">
      <c r="N62527" s="561" t="n"/>
    </row>
    <row r="62528">
      <c r="N62528" s="561" t="n"/>
    </row>
    <row r="62529">
      <c r="N62529" s="561" t="n"/>
    </row>
    <row r="62530">
      <c r="N62530" s="561" t="n"/>
    </row>
    <row r="62531">
      <c r="N62531" s="561" t="n"/>
    </row>
    <row r="62532">
      <c r="N62532" s="561" t="n"/>
    </row>
    <row r="62533">
      <c r="N62533" s="561" t="n"/>
    </row>
    <row r="62534">
      <c r="N62534" s="561" t="n"/>
    </row>
    <row r="62535">
      <c r="N62535" s="561" t="n"/>
    </row>
    <row r="62536">
      <c r="N62536" s="561" t="n"/>
    </row>
    <row r="62537">
      <c r="N62537" s="561" t="n"/>
    </row>
    <row r="62538">
      <c r="N62538" s="561" t="n"/>
    </row>
    <row r="62539">
      <c r="N62539" s="561" t="n"/>
    </row>
    <row r="62540">
      <c r="N62540" s="561" t="n"/>
    </row>
    <row r="62541">
      <c r="N62541" s="561" t="n"/>
    </row>
    <row r="62542">
      <c r="N62542" s="561" t="n"/>
    </row>
    <row r="62543">
      <c r="N62543" s="561" t="n"/>
    </row>
    <row r="62544">
      <c r="N62544" s="561" t="n"/>
    </row>
    <row r="62545">
      <c r="N62545" s="561" t="n"/>
    </row>
    <row r="62546">
      <c r="N62546" s="561" t="n"/>
    </row>
    <row r="62547">
      <c r="N62547" s="561" t="n"/>
    </row>
    <row r="62548">
      <c r="N62548" s="561" t="n"/>
    </row>
    <row r="62549">
      <c r="N62549" s="561" t="n"/>
    </row>
    <row r="62550">
      <c r="N62550" s="561" t="n"/>
    </row>
    <row r="62551">
      <c r="N62551" s="561" t="n"/>
    </row>
    <row r="62552">
      <c r="N62552" s="561" t="n"/>
    </row>
    <row r="62553">
      <c r="N62553" s="561" t="n"/>
    </row>
    <row r="62554">
      <c r="N62554" s="561" t="n"/>
    </row>
    <row r="62555">
      <c r="N62555" s="561" t="n"/>
    </row>
    <row r="62556">
      <c r="N62556" s="561" t="n"/>
    </row>
    <row r="62557">
      <c r="N62557" s="561" t="n"/>
    </row>
    <row r="62558">
      <c r="N62558" s="561" t="n"/>
    </row>
    <row r="62559">
      <c r="N62559" s="561" t="n"/>
    </row>
    <row r="62560">
      <c r="N62560" s="561" t="n"/>
    </row>
    <row r="62561">
      <c r="N62561" s="561" t="n"/>
    </row>
    <row r="62562">
      <c r="N62562" s="561" t="n"/>
    </row>
    <row r="62563">
      <c r="N62563" s="561" t="n"/>
    </row>
    <row r="62564">
      <c r="N62564" s="561" t="n"/>
    </row>
    <row r="62565">
      <c r="N62565" s="561" t="n"/>
    </row>
    <row r="62566">
      <c r="N62566" s="561" t="n"/>
    </row>
    <row r="62567">
      <c r="N62567" s="561" t="n"/>
    </row>
    <row r="62568">
      <c r="N62568" s="561" t="n"/>
    </row>
    <row r="62569">
      <c r="N62569" s="561" t="n"/>
    </row>
    <row r="62570">
      <c r="N62570" s="561" t="n"/>
    </row>
    <row r="62571">
      <c r="N62571" s="561" t="n"/>
    </row>
    <row r="62572">
      <c r="N62572" s="561" t="n"/>
    </row>
    <row r="62573">
      <c r="N62573" s="561" t="n"/>
    </row>
    <row r="62574">
      <c r="N62574" s="561" t="n"/>
    </row>
    <row r="62575">
      <c r="N62575" s="561" t="n"/>
    </row>
    <row r="62576">
      <c r="N62576" s="561" t="n"/>
    </row>
    <row r="62577">
      <c r="N62577" s="561" t="n"/>
    </row>
    <row r="62578">
      <c r="N62578" s="561" t="n"/>
    </row>
    <row r="62579">
      <c r="N62579" s="561" t="n"/>
    </row>
    <row r="62580">
      <c r="N62580" s="561" t="n"/>
    </row>
    <row r="62581">
      <c r="N62581" s="561" t="n"/>
    </row>
    <row r="62582">
      <c r="N62582" s="561" t="n"/>
    </row>
    <row r="62583">
      <c r="N62583" s="561" t="n"/>
    </row>
    <row r="62584">
      <c r="N62584" s="561" t="n"/>
    </row>
    <row r="62585">
      <c r="N62585" s="561" t="n"/>
    </row>
    <row r="62586">
      <c r="N62586" s="561" t="n"/>
    </row>
    <row r="62587">
      <c r="N62587" s="561" t="n"/>
    </row>
    <row r="62588">
      <c r="N62588" s="561" t="n"/>
    </row>
    <row r="62589">
      <c r="N62589" s="561" t="n"/>
    </row>
    <row r="62590">
      <c r="N62590" s="561" t="n"/>
    </row>
    <row r="62591">
      <c r="N62591" s="561" t="n"/>
    </row>
    <row r="62592">
      <c r="N62592" s="561" t="n"/>
    </row>
    <row r="62593">
      <c r="N62593" s="561" t="n"/>
    </row>
    <row r="62594">
      <c r="N62594" s="561" t="n"/>
    </row>
    <row r="62595">
      <c r="N62595" s="561" t="n"/>
    </row>
    <row r="62596">
      <c r="N62596" s="561" t="n"/>
    </row>
    <row r="62597">
      <c r="N62597" s="561" t="n"/>
    </row>
    <row r="62598">
      <c r="N62598" s="561" t="n"/>
    </row>
    <row r="62599">
      <c r="N62599" s="561" t="n"/>
    </row>
    <row r="62600">
      <c r="N62600" s="561" t="n"/>
    </row>
    <row r="62601">
      <c r="N62601" s="561" t="n"/>
    </row>
    <row r="62602">
      <c r="N62602" s="561" t="n"/>
    </row>
    <row r="62603">
      <c r="N62603" s="561" t="n"/>
    </row>
    <row r="62604">
      <c r="N62604" s="561" t="n"/>
    </row>
    <row r="62605">
      <c r="N62605" s="561" t="n"/>
    </row>
    <row r="62606">
      <c r="N62606" s="561" t="n"/>
    </row>
    <row r="62607">
      <c r="N62607" s="561" t="n"/>
    </row>
    <row r="62608">
      <c r="N62608" s="561" t="n"/>
    </row>
    <row r="62609">
      <c r="N62609" s="561" t="n"/>
    </row>
    <row r="62610">
      <c r="N62610" s="561" t="n"/>
    </row>
    <row r="62611">
      <c r="N62611" s="561" t="n"/>
    </row>
    <row r="62612">
      <c r="N62612" s="561" t="n"/>
    </row>
    <row r="62613">
      <c r="N62613" s="561" t="n"/>
    </row>
    <row r="62614">
      <c r="N62614" s="561" t="n"/>
    </row>
    <row r="62615">
      <c r="N62615" s="561" t="n"/>
    </row>
    <row r="62616">
      <c r="N62616" s="561" t="n"/>
    </row>
    <row r="62617">
      <c r="N62617" s="561" t="n"/>
    </row>
    <row r="62618">
      <c r="N62618" s="561" t="n"/>
    </row>
    <row r="62619">
      <c r="N62619" s="561" t="n"/>
    </row>
    <row r="62620">
      <c r="N62620" s="561" t="n"/>
    </row>
    <row r="62621">
      <c r="N62621" s="561" t="n"/>
    </row>
    <row r="62622">
      <c r="N62622" s="561" t="n"/>
    </row>
    <row r="62623">
      <c r="N62623" s="561" t="n"/>
    </row>
    <row r="62624">
      <c r="N62624" s="561" t="n"/>
    </row>
    <row r="62625">
      <c r="N62625" s="561" t="n"/>
    </row>
    <row r="62626">
      <c r="N62626" s="561" t="n"/>
    </row>
    <row r="62627">
      <c r="N62627" s="561" t="n"/>
    </row>
    <row r="62628">
      <c r="N62628" s="561" t="n"/>
    </row>
    <row r="62629">
      <c r="N62629" s="561" t="n"/>
    </row>
    <row r="62630">
      <c r="N62630" s="561" t="n"/>
    </row>
    <row r="62631">
      <c r="N62631" s="561" t="n"/>
    </row>
    <row r="62632">
      <c r="N62632" s="561" t="n"/>
    </row>
    <row r="62633">
      <c r="N62633" s="561" t="n"/>
    </row>
    <row r="62634">
      <c r="N62634" s="561" t="n"/>
    </row>
    <row r="62635">
      <c r="N62635" s="561" t="n"/>
    </row>
    <row r="62636">
      <c r="N62636" s="561" t="n"/>
    </row>
    <row r="62637">
      <c r="N62637" s="561" t="n"/>
    </row>
    <row r="62638">
      <c r="N62638" s="561" t="n"/>
    </row>
    <row r="62639">
      <c r="N62639" s="561" t="n"/>
    </row>
    <row r="62640">
      <c r="N62640" s="561" t="n"/>
    </row>
    <row r="62641">
      <c r="N62641" s="561" t="n"/>
    </row>
    <row r="62642">
      <c r="N62642" s="561" t="n"/>
    </row>
    <row r="62643">
      <c r="N62643" s="561" t="n"/>
    </row>
    <row r="62644">
      <c r="N62644" s="561" t="n"/>
    </row>
    <row r="62645">
      <c r="N62645" s="561" t="n"/>
    </row>
    <row r="62646">
      <c r="N62646" s="561" t="n"/>
    </row>
    <row r="62647">
      <c r="N62647" s="561" t="n"/>
    </row>
    <row r="62648">
      <c r="N62648" s="561" t="n"/>
    </row>
    <row r="62649">
      <c r="N62649" s="561" t="n"/>
    </row>
    <row r="62650">
      <c r="N62650" s="561" t="n"/>
    </row>
    <row r="62651">
      <c r="N62651" s="561" t="n"/>
    </row>
    <row r="62652">
      <c r="N62652" s="561" t="n"/>
    </row>
    <row r="62653">
      <c r="N62653" s="561" t="n"/>
    </row>
    <row r="62654">
      <c r="N62654" s="561" t="n"/>
    </row>
    <row r="62655">
      <c r="N62655" s="561" t="n"/>
    </row>
    <row r="62656">
      <c r="N62656" s="561" t="n"/>
    </row>
    <row r="62657">
      <c r="N62657" s="561" t="n"/>
    </row>
    <row r="62658">
      <c r="N62658" s="561" t="n"/>
    </row>
    <row r="62659">
      <c r="N62659" s="561" t="n"/>
    </row>
    <row r="62660">
      <c r="N62660" s="561" t="n"/>
    </row>
    <row r="62661">
      <c r="N62661" s="561" t="n"/>
    </row>
    <row r="62662">
      <c r="N62662" s="561" t="n"/>
    </row>
    <row r="62663">
      <c r="N62663" s="561" t="n"/>
    </row>
    <row r="62664">
      <c r="N62664" s="561" t="n"/>
    </row>
    <row r="62665">
      <c r="N62665" s="561" t="n"/>
    </row>
    <row r="62666">
      <c r="N62666" s="561" t="n"/>
    </row>
    <row r="62667">
      <c r="N62667" s="561" t="n"/>
    </row>
    <row r="62668">
      <c r="N62668" s="561" t="n"/>
    </row>
    <row r="62669">
      <c r="N62669" s="561" t="n"/>
    </row>
    <row r="62670">
      <c r="N62670" s="561" t="n"/>
    </row>
    <row r="62671">
      <c r="N62671" s="561" t="n"/>
    </row>
    <row r="62672">
      <c r="N62672" s="561" t="n"/>
    </row>
    <row r="62673">
      <c r="N62673" s="561" t="n"/>
    </row>
    <row r="62674">
      <c r="N62674" s="561" t="n"/>
    </row>
    <row r="62675">
      <c r="N62675" s="561" t="n"/>
    </row>
    <row r="62676">
      <c r="N62676" s="561" t="n"/>
    </row>
    <row r="62677">
      <c r="N62677" s="561" t="n"/>
    </row>
    <row r="62678">
      <c r="N62678" s="561" t="n"/>
    </row>
    <row r="62679">
      <c r="N62679" s="561" t="n"/>
    </row>
    <row r="62680">
      <c r="N62680" s="561" t="n"/>
    </row>
    <row r="62681">
      <c r="N62681" s="561" t="n"/>
    </row>
    <row r="62682">
      <c r="N62682" s="561" t="n"/>
    </row>
    <row r="62683">
      <c r="N62683" s="561" t="n"/>
    </row>
    <row r="62684">
      <c r="N62684" s="561" t="n"/>
    </row>
    <row r="62685">
      <c r="N62685" s="561" t="n"/>
    </row>
    <row r="62686">
      <c r="N62686" s="561" t="n"/>
    </row>
    <row r="62687">
      <c r="N62687" s="561" t="n"/>
    </row>
    <row r="62688">
      <c r="N62688" s="561" t="n"/>
    </row>
    <row r="62689">
      <c r="N62689" s="561" t="n"/>
    </row>
    <row r="62690">
      <c r="N62690" s="561" t="n"/>
    </row>
    <row r="62691">
      <c r="N62691" s="561" t="n"/>
    </row>
    <row r="62692">
      <c r="N62692" s="561" t="n"/>
    </row>
    <row r="62693">
      <c r="N62693" s="561" t="n"/>
    </row>
    <row r="62694">
      <c r="N62694" s="561" t="n"/>
    </row>
    <row r="62695">
      <c r="N62695" s="561" t="n"/>
    </row>
    <row r="62696">
      <c r="N62696" s="561" t="n"/>
    </row>
    <row r="62697">
      <c r="N62697" s="561" t="n"/>
    </row>
    <row r="62698">
      <c r="N62698" s="561" t="n"/>
    </row>
    <row r="62699">
      <c r="N62699" s="561" t="n"/>
    </row>
    <row r="62700">
      <c r="N62700" s="561" t="n"/>
    </row>
    <row r="62701">
      <c r="N62701" s="561" t="n"/>
    </row>
    <row r="62702">
      <c r="N62702" s="561" t="n"/>
    </row>
    <row r="62703">
      <c r="N62703" s="561" t="n"/>
    </row>
    <row r="62704">
      <c r="N62704" s="561" t="n"/>
    </row>
    <row r="62705">
      <c r="N62705" s="561" t="n"/>
    </row>
    <row r="62706">
      <c r="N62706" s="561" t="n"/>
    </row>
    <row r="62707">
      <c r="N62707" s="561" t="n"/>
    </row>
    <row r="62708">
      <c r="N62708" s="561" t="n"/>
    </row>
    <row r="62709">
      <c r="N62709" s="561" t="n"/>
    </row>
    <row r="62710">
      <c r="N62710" s="561" t="n"/>
    </row>
    <row r="62711">
      <c r="N62711" s="561" t="n"/>
    </row>
    <row r="62712">
      <c r="N62712" s="561" t="n"/>
    </row>
    <row r="62713">
      <c r="N62713" s="561" t="n"/>
    </row>
    <row r="62714">
      <c r="N62714" s="561" t="n"/>
    </row>
    <row r="62715">
      <c r="N62715" s="561" t="n"/>
    </row>
    <row r="62716">
      <c r="N62716" s="561" t="n"/>
    </row>
    <row r="62717">
      <c r="N62717" s="561" t="n"/>
    </row>
    <row r="62718">
      <c r="N62718" s="561" t="n"/>
    </row>
    <row r="62719">
      <c r="N62719" s="561" t="n"/>
    </row>
    <row r="62720">
      <c r="N62720" s="561" t="n"/>
    </row>
    <row r="62721">
      <c r="N62721" s="561" t="n"/>
    </row>
    <row r="62722">
      <c r="N62722" s="561" t="n"/>
    </row>
    <row r="62723">
      <c r="N62723" s="561" t="n"/>
    </row>
    <row r="62724">
      <c r="N62724" s="561" t="n"/>
    </row>
    <row r="62725">
      <c r="N62725" s="561" t="n"/>
    </row>
    <row r="62726">
      <c r="N62726" s="561" t="n"/>
    </row>
    <row r="62727">
      <c r="N62727" s="561" t="n"/>
    </row>
    <row r="62728">
      <c r="N62728" s="561" t="n"/>
    </row>
    <row r="62729">
      <c r="N62729" s="561" t="n"/>
    </row>
    <row r="62730">
      <c r="N62730" s="561" t="n"/>
    </row>
    <row r="62731">
      <c r="N62731" s="561" t="n"/>
    </row>
    <row r="62732">
      <c r="N62732" s="561" t="n"/>
    </row>
    <row r="62733">
      <c r="N62733" s="561" t="n"/>
    </row>
    <row r="62734">
      <c r="N62734" s="561" t="n"/>
    </row>
    <row r="62735">
      <c r="N62735" s="561" t="n"/>
    </row>
    <row r="62736">
      <c r="N62736" s="561" t="n"/>
    </row>
    <row r="62737">
      <c r="N62737" s="561" t="n"/>
    </row>
    <row r="62738">
      <c r="N62738" s="561" t="n"/>
    </row>
    <row r="62739">
      <c r="N62739" s="561" t="n"/>
    </row>
    <row r="62740">
      <c r="N62740" s="561" t="n"/>
    </row>
    <row r="62741">
      <c r="N62741" s="561" t="n"/>
    </row>
    <row r="62742">
      <c r="N62742" s="561" t="n"/>
    </row>
    <row r="62743">
      <c r="N62743" s="561" t="n"/>
    </row>
    <row r="62744">
      <c r="N62744" s="561" t="n"/>
    </row>
    <row r="62745">
      <c r="N62745" s="561" t="n"/>
    </row>
    <row r="62746">
      <c r="N62746" s="561" t="n"/>
    </row>
    <row r="62747">
      <c r="N62747" s="561" t="n"/>
    </row>
    <row r="62748">
      <c r="N62748" s="561" t="n"/>
    </row>
    <row r="62749">
      <c r="N62749" s="561" t="n"/>
    </row>
    <row r="62750">
      <c r="N62750" s="561" t="n"/>
    </row>
    <row r="62751">
      <c r="N62751" s="561" t="n"/>
    </row>
    <row r="62752">
      <c r="N62752" s="561" t="n"/>
    </row>
    <row r="62753">
      <c r="N62753" s="561" t="n"/>
    </row>
    <row r="62754">
      <c r="N62754" s="561" t="n"/>
    </row>
    <row r="62755">
      <c r="N62755" s="561" t="n"/>
    </row>
    <row r="62756">
      <c r="N62756" s="561" t="n"/>
    </row>
    <row r="62757">
      <c r="N62757" s="561" t="n"/>
    </row>
    <row r="62758">
      <c r="N62758" s="561" t="n"/>
    </row>
    <row r="62759">
      <c r="N62759" s="561" t="n"/>
    </row>
    <row r="62760">
      <c r="N62760" s="561" t="n"/>
    </row>
    <row r="62761">
      <c r="N62761" s="561" t="n"/>
    </row>
    <row r="62762">
      <c r="N62762" s="561" t="n"/>
    </row>
    <row r="62763">
      <c r="N62763" s="561" t="n"/>
    </row>
    <row r="62764">
      <c r="N62764" s="561" t="n"/>
    </row>
    <row r="62765">
      <c r="N62765" s="561" t="n"/>
    </row>
    <row r="62766">
      <c r="N62766" s="561" t="n"/>
    </row>
    <row r="62767">
      <c r="N62767" s="561" t="n"/>
    </row>
    <row r="62768">
      <c r="N62768" s="561" t="n"/>
    </row>
    <row r="62769">
      <c r="N62769" s="561" t="n"/>
    </row>
    <row r="62770">
      <c r="N62770" s="561" t="n"/>
    </row>
    <row r="62771">
      <c r="N62771" s="561" t="n"/>
    </row>
    <row r="62772">
      <c r="N62772" s="561" t="n"/>
    </row>
    <row r="62773">
      <c r="N62773" s="561" t="n"/>
    </row>
    <row r="62774">
      <c r="N62774" s="561" t="n"/>
    </row>
    <row r="62775">
      <c r="N62775" s="561" t="n"/>
    </row>
    <row r="62776">
      <c r="N62776" s="561" t="n"/>
    </row>
    <row r="62777">
      <c r="N62777" s="561" t="n"/>
    </row>
    <row r="62778">
      <c r="N62778" s="561" t="n"/>
    </row>
    <row r="62779">
      <c r="N62779" s="561" t="n"/>
    </row>
    <row r="62780">
      <c r="N62780" s="561" t="n"/>
    </row>
    <row r="62781">
      <c r="N62781" s="561" t="n"/>
    </row>
    <row r="62782">
      <c r="N62782" s="561" t="n"/>
    </row>
    <row r="62783">
      <c r="N62783" s="561" t="n"/>
    </row>
    <row r="62784">
      <c r="N62784" s="561" t="n"/>
    </row>
    <row r="62785">
      <c r="N62785" s="561" t="n"/>
    </row>
    <row r="62786">
      <c r="N62786" s="561" t="n"/>
    </row>
    <row r="62787">
      <c r="N62787" s="561" t="n"/>
    </row>
    <row r="62788">
      <c r="N62788" s="561" t="n"/>
    </row>
    <row r="62789">
      <c r="N62789" s="561" t="n"/>
    </row>
    <row r="62790">
      <c r="N62790" s="561" t="n"/>
    </row>
    <row r="62791">
      <c r="N62791" s="561" t="n"/>
    </row>
    <row r="62792">
      <c r="N62792" s="561" t="n"/>
    </row>
    <row r="62793">
      <c r="N62793" s="561" t="n"/>
    </row>
    <row r="62794">
      <c r="N62794" s="561" t="n"/>
    </row>
    <row r="62795">
      <c r="N62795" s="561" t="n"/>
    </row>
    <row r="62796">
      <c r="N62796" s="561" t="n"/>
    </row>
    <row r="62797">
      <c r="N62797" s="561" t="n"/>
    </row>
    <row r="62798">
      <c r="N62798" s="561" t="n"/>
    </row>
    <row r="62799">
      <c r="N62799" s="561" t="n"/>
    </row>
    <row r="62800">
      <c r="N62800" s="561" t="n"/>
    </row>
    <row r="62801">
      <c r="N62801" s="561" t="n"/>
    </row>
    <row r="62802">
      <c r="N62802" s="561" t="n"/>
    </row>
    <row r="62803">
      <c r="N62803" s="561" t="n"/>
    </row>
    <row r="62804">
      <c r="N62804" s="561" t="n"/>
    </row>
    <row r="62805">
      <c r="N62805" s="561" t="n"/>
    </row>
    <row r="62806">
      <c r="N62806" s="561" t="n"/>
    </row>
    <row r="62807">
      <c r="N62807" s="561" t="n"/>
    </row>
    <row r="62808">
      <c r="N62808" s="561" t="n"/>
    </row>
    <row r="62809">
      <c r="N62809" s="561" t="n"/>
    </row>
    <row r="62810">
      <c r="N62810" s="561" t="n"/>
    </row>
    <row r="62811">
      <c r="N62811" s="561" t="n"/>
    </row>
    <row r="62812">
      <c r="N62812" s="561" t="n"/>
    </row>
    <row r="62813">
      <c r="N62813" s="561" t="n"/>
    </row>
    <row r="62814">
      <c r="N62814" s="561" t="n"/>
    </row>
    <row r="62815">
      <c r="N62815" s="561" t="n"/>
    </row>
    <row r="62816">
      <c r="N62816" s="561" t="n"/>
    </row>
    <row r="62817">
      <c r="N62817" s="561" t="n"/>
    </row>
    <row r="62818">
      <c r="N62818" s="561" t="n"/>
    </row>
    <row r="62819">
      <c r="N62819" s="561" t="n"/>
    </row>
    <row r="62820">
      <c r="N62820" s="561" t="n"/>
    </row>
    <row r="62821">
      <c r="N62821" s="561" t="n"/>
    </row>
    <row r="62822">
      <c r="N62822" s="561" t="n"/>
    </row>
    <row r="62823">
      <c r="N62823" s="561" t="n"/>
    </row>
    <row r="62824">
      <c r="N62824" s="561" t="n"/>
    </row>
    <row r="62825">
      <c r="N62825" s="561" t="n"/>
    </row>
    <row r="62826">
      <c r="N62826" s="561" t="n"/>
    </row>
    <row r="62827">
      <c r="N62827" s="561" t="n"/>
    </row>
    <row r="62828">
      <c r="N62828" s="561" t="n"/>
    </row>
    <row r="62829">
      <c r="N62829" s="561" t="n"/>
    </row>
    <row r="62830">
      <c r="N62830" s="561" t="n"/>
    </row>
    <row r="62831">
      <c r="N62831" s="561" t="n"/>
    </row>
    <row r="62832">
      <c r="N62832" s="561" t="n"/>
    </row>
    <row r="62833">
      <c r="N62833" s="561" t="n"/>
    </row>
    <row r="62834">
      <c r="N62834" s="561" t="n"/>
    </row>
    <row r="62835">
      <c r="N62835" s="561" t="n"/>
    </row>
    <row r="62836">
      <c r="N62836" s="561" t="n"/>
    </row>
    <row r="62837">
      <c r="N62837" s="561" t="n"/>
    </row>
    <row r="62838">
      <c r="N62838" s="561" t="n"/>
    </row>
    <row r="62839">
      <c r="N62839" s="561" t="n"/>
    </row>
    <row r="62840">
      <c r="N62840" s="561" t="n"/>
    </row>
    <row r="62841">
      <c r="N62841" s="561" t="n"/>
    </row>
    <row r="62842">
      <c r="N62842" s="561" t="n"/>
    </row>
    <row r="62843">
      <c r="N62843" s="561" t="n"/>
    </row>
    <row r="62844">
      <c r="N62844" s="561" t="n"/>
    </row>
    <row r="62845">
      <c r="N62845" s="561" t="n"/>
    </row>
    <row r="62846">
      <c r="N62846" s="561" t="n"/>
    </row>
    <row r="62847">
      <c r="N62847" s="561" t="n"/>
    </row>
    <row r="62848">
      <c r="N62848" s="561" t="n"/>
    </row>
    <row r="62849">
      <c r="N62849" s="561" t="n"/>
    </row>
    <row r="62850">
      <c r="N62850" s="561" t="n"/>
    </row>
    <row r="62851">
      <c r="N62851" s="561" t="n"/>
    </row>
    <row r="62852">
      <c r="N62852" s="561" t="n"/>
    </row>
    <row r="62853">
      <c r="N62853" s="561" t="n"/>
    </row>
    <row r="62854">
      <c r="N62854" s="561" t="n"/>
    </row>
    <row r="62855">
      <c r="N62855" s="561" t="n"/>
    </row>
    <row r="62856">
      <c r="N62856" s="561" t="n"/>
    </row>
    <row r="62857">
      <c r="N62857" s="561" t="n"/>
    </row>
    <row r="62858">
      <c r="N62858" s="561" t="n"/>
    </row>
    <row r="62859">
      <c r="N62859" s="561" t="n"/>
    </row>
    <row r="62860">
      <c r="N62860" s="561" t="n"/>
    </row>
    <row r="62861">
      <c r="N62861" s="561" t="n"/>
    </row>
    <row r="62862">
      <c r="N62862" s="561" t="n"/>
    </row>
    <row r="62863">
      <c r="N62863" s="561" t="n"/>
    </row>
    <row r="62864">
      <c r="N62864" s="561" t="n"/>
    </row>
    <row r="62865">
      <c r="N62865" s="561" t="n"/>
    </row>
    <row r="62866">
      <c r="N62866" s="561" t="n"/>
    </row>
    <row r="62867">
      <c r="N62867" s="561" t="n"/>
    </row>
    <row r="62868">
      <c r="N62868" s="561" t="n"/>
    </row>
    <row r="62869">
      <c r="N62869" s="561" t="n"/>
    </row>
    <row r="62870">
      <c r="N62870" s="561" t="n"/>
    </row>
    <row r="62871">
      <c r="N62871" s="561" t="n"/>
    </row>
    <row r="62872">
      <c r="N62872" s="561" t="n"/>
    </row>
    <row r="62873">
      <c r="N62873" s="561" t="n"/>
    </row>
    <row r="62874">
      <c r="N62874" s="561" t="n"/>
    </row>
    <row r="62875">
      <c r="N62875" s="561" t="n"/>
    </row>
    <row r="62876">
      <c r="N62876" s="561" t="n"/>
    </row>
    <row r="62877">
      <c r="N62877" s="561" t="n"/>
    </row>
    <row r="62878">
      <c r="N62878" s="561" t="n"/>
    </row>
    <row r="62879">
      <c r="N62879" s="561" t="n"/>
    </row>
    <row r="62880">
      <c r="N62880" s="561" t="n"/>
    </row>
    <row r="62881">
      <c r="N62881" s="561" t="n"/>
    </row>
    <row r="62882">
      <c r="N62882" s="561" t="n"/>
    </row>
    <row r="62883">
      <c r="N62883" s="561" t="n"/>
    </row>
    <row r="62884">
      <c r="N62884" s="561" t="n"/>
    </row>
    <row r="62885">
      <c r="N62885" s="561" t="n"/>
    </row>
    <row r="62886">
      <c r="N62886" s="561" t="n"/>
    </row>
    <row r="62887">
      <c r="N62887" s="561" t="n"/>
    </row>
    <row r="62888">
      <c r="N62888" s="561" t="n"/>
    </row>
    <row r="62889">
      <c r="N62889" s="561" t="n"/>
    </row>
    <row r="62890">
      <c r="N62890" s="561" t="n"/>
    </row>
    <row r="62891">
      <c r="N62891" s="561" t="n"/>
    </row>
    <row r="62892">
      <c r="N62892" s="561" t="n"/>
    </row>
    <row r="62893">
      <c r="N62893" s="561" t="n"/>
    </row>
    <row r="62894">
      <c r="N62894" s="561" t="n"/>
    </row>
    <row r="62895">
      <c r="N62895" s="561" t="n"/>
    </row>
    <row r="62896">
      <c r="N62896" s="561" t="n"/>
    </row>
    <row r="62897">
      <c r="N62897" s="561" t="n"/>
    </row>
    <row r="62898">
      <c r="N62898" s="561" t="n"/>
    </row>
    <row r="62899">
      <c r="N62899" s="561" t="n"/>
    </row>
    <row r="62900">
      <c r="N62900" s="561" t="n"/>
    </row>
    <row r="62901">
      <c r="N62901" s="561" t="n"/>
    </row>
    <row r="62902">
      <c r="N62902" s="561" t="n"/>
    </row>
    <row r="62903">
      <c r="N62903" s="561" t="n"/>
    </row>
    <row r="62904">
      <c r="N62904" s="561" t="n"/>
    </row>
    <row r="62905">
      <c r="N62905" s="561" t="n"/>
    </row>
    <row r="62906">
      <c r="N62906" s="561" t="n"/>
    </row>
    <row r="62907">
      <c r="N62907" s="561" t="n"/>
    </row>
    <row r="62908">
      <c r="N62908" s="561" t="n"/>
    </row>
    <row r="62909">
      <c r="N62909" s="561" t="n"/>
    </row>
    <row r="62910">
      <c r="N62910" s="561" t="n"/>
    </row>
    <row r="62911">
      <c r="N62911" s="561" t="n"/>
    </row>
    <row r="62912">
      <c r="N62912" s="561" t="n"/>
    </row>
    <row r="62913">
      <c r="N62913" s="561" t="n"/>
    </row>
    <row r="62914">
      <c r="N62914" s="561" t="n"/>
    </row>
    <row r="62915">
      <c r="N62915" s="561" t="n"/>
    </row>
    <row r="62916">
      <c r="N62916" s="561" t="n"/>
    </row>
    <row r="62917">
      <c r="N62917" s="561" t="n"/>
    </row>
    <row r="62918">
      <c r="N62918" s="561" t="n"/>
    </row>
    <row r="62919">
      <c r="N62919" s="561" t="n"/>
    </row>
    <row r="62920">
      <c r="N62920" s="561" t="n"/>
    </row>
    <row r="62921">
      <c r="N62921" s="561" t="n"/>
    </row>
    <row r="62922">
      <c r="N62922" s="561" t="n"/>
    </row>
    <row r="62923">
      <c r="N62923" s="561" t="n"/>
    </row>
    <row r="62924">
      <c r="N62924" s="561" t="n"/>
    </row>
    <row r="62925">
      <c r="N62925" s="561" t="n"/>
    </row>
    <row r="62926">
      <c r="N62926" s="561" t="n"/>
    </row>
    <row r="62927">
      <c r="N62927" s="561" t="n"/>
    </row>
    <row r="62928">
      <c r="N62928" s="561" t="n"/>
    </row>
    <row r="62929">
      <c r="N62929" s="561" t="n"/>
    </row>
    <row r="62930">
      <c r="N62930" s="561" t="n"/>
    </row>
    <row r="62931">
      <c r="N62931" s="561" t="n"/>
    </row>
    <row r="62932">
      <c r="N62932" s="561" t="n"/>
    </row>
    <row r="62933">
      <c r="N62933" s="561" t="n"/>
    </row>
    <row r="62934">
      <c r="N62934" s="561" t="n"/>
    </row>
    <row r="62935">
      <c r="N62935" s="561" t="n"/>
    </row>
    <row r="62936">
      <c r="N62936" s="561" t="n"/>
    </row>
    <row r="62937">
      <c r="N62937" s="561" t="n"/>
    </row>
    <row r="62938">
      <c r="N62938" s="561" t="n"/>
    </row>
    <row r="62939">
      <c r="N62939" s="561" t="n"/>
    </row>
    <row r="62940">
      <c r="N62940" s="561" t="n"/>
    </row>
    <row r="62941">
      <c r="N62941" s="561" t="n"/>
    </row>
    <row r="62942">
      <c r="N62942" s="561" t="n"/>
    </row>
    <row r="62943">
      <c r="N62943" s="561" t="n"/>
    </row>
    <row r="62944">
      <c r="N62944" s="561" t="n"/>
    </row>
    <row r="62945">
      <c r="N62945" s="561" t="n"/>
    </row>
    <row r="62946">
      <c r="N62946" s="561" t="n"/>
    </row>
    <row r="62947">
      <c r="N62947" s="561" t="n"/>
    </row>
    <row r="62948">
      <c r="N62948" s="561" t="n"/>
    </row>
    <row r="62949">
      <c r="N62949" s="561" t="n"/>
    </row>
    <row r="62950">
      <c r="N62950" s="561" t="n"/>
    </row>
    <row r="62951">
      <c r="N62951" s="561" t="n"/>
    </row>
    <row r="62952">
      <c r="N62952" s="561" t="n"/>
    </row>
    <row r="62953">
      <c r="N62953" s="561" t="n"/>
    </row>
    <row r="62954">
      <c r="N62954" s="561" t="n"/>
    </row>
    <row r="62955">
      <c r="N62955" s="561" t="n"/>
    </row>
    <row r="62956">
      <c r="N62956" s="561" t="n"/>
    </row>
    <row r="62957">
      <c r="N62957" s="561" t="n"/>
    </row>
    <row r="62958">
      <c r="N62958" s="561" t="n"/>
    </row>
    <row r="62959">
      <c r="N62959" s="561" t="n"/>
    </row>
    <row r="62960">
      <c r="N62960" s="561" t="n"/>
    </row>
    <row r="62961">
      <c r="N62961" s="561" t="n"/>
    </row>
    <row r="62962">
      <c r="N62962" s="561" t="n"/>
    </row>
    <row r="62963">
      <c r="N62963" s="561" t="n"/>
    </row>
    <row r="62964">
      <c r="N62964" s="561" t="n"/>
    </row>
    <row r="62965">
      <c r="N62965" s="561" t="n"/>
    </row>
    <row r="62966">
      <c r="N62966" s="561" t="n"/>
    </row>
    <row r="62967">
      <c r="N62967" s="561" t="n"/>
    </row>
    <row r="62968">
      <c r="N62968" s="561" t="n"/>
    </row>
    <row r="62969">
      <c r="N62969" s="561" t="n"/>
    </row>
    <row r="62970">
      <c r="N62970" s="561" t="n"/>
    </row>
    <row r="62971">
      <c r="N62971" s="561" t="n"/>
    </row>
    <row r="62972">
      <c r="N62972" s="561" t="n"/>
    </row>
    <row r="62973">
      <c r="N62973" s="561" t="n"/>
    </row>
    <row r="62974">
      <c r="N62974" s="561" t="n"/>
    </row>
    <row r="62975">
      <c r="N62975" s="561" t="n"/>
    </row>
    <row r="62976">
      <c r="N62976" s="561" t="n"/>
    </row>
    <row r="62977">
      <c r="N62977" s="561" t="n"/>
    </row>
    <row r="62978">
      <c r="N62978" s="561" t="n"/>
    </row>
    <row r="62979">
      <c r="N62979" s="561" t="n"/>
    </row>
    <row r="62980">
      <c r="N62980" s="561" t="n"/>
    </row>
    <row r="62981">
      <c r="N62981" s="561" t="n"/>
    </row>
    <row r="62982">
      <c r="N62982" s="561" t="n"/>
    </row>
    <row r="62983">
      <c r="N62983" s="561" t="n"/>
    </row>
    <row r="62984">
      <c r="N62984" s="561" t="n"/>
    </row>
    <row r="62985">
      <c r="N62985" s="561" t="n"/>
    </row>
    <row r="62986">
      <c r="N62986" s="561" t="n"/>
    </row>
    <row r="62987">
      <c r="N62987" s="561" t="n"/>
    </row>
    <row r="62988">
      <c r="N62988" s="561" t="n"/>
    </row>
    <row r="62989">
      <c r="N62989" s="561" t="n"/>
    </row>
    <row r="62990">
      <c r="N62990" s="561" t="n"/>
    </row>
    <row r="62991">
      <c r="N62991" s="561" t="n"/>
    </row>
    <row r="62992">
      <c r="N62992" s="561" t="n"/>
    </row>
    <row r="62993">
      <c r="N62993" s="561" t="n"/>
    </row>
    <row r="62994">
      <c r="N62994" s="561" t="n"/>
    </row>
    <row r="62995">
      <c r="N62995" s="561" t="n"/>
    </row>
    <row r="62996">
      <c r="N62996" s="561" t="n"/>
    </row>
    <row r="62997">
      <c r="N62997" s="561" t="n"/>
    </row>
    <row r="62998">
      <c r="N62998" s="561" t="n"/>
    </row>
    <row r="62999">
      <c r="N62999" s="561" t="n"/>
    </row>
    <row r="63000">
      <c r="N63000" s="561" t="n"/>
    </row>
    <row r="63001">
      <c r="N63001" s="561" t="n"/>
    </row>
    <row r="63002">
      <c r="N63002" s="561" t="n"/>
    </row>
    <row r="63003">
      <c r="N63003" s="561" t="n"/>
    </row>
    <row r="63004">
      <c r="N63004" s="561" t="n"/>
    </row>
    <row r="63005">
      <c r="N63005" s="561" t="n"/>
    </row>
    <row r="63006">
      <c r="N63006" s="561" t="n"/>
    </row>
    <row r="63007">
      <c r="N63007" s="561" t="n"/>
    </row>
    <row r="63008">
      <c r="N63008" s="561" t="n"/>
    </row>
    <row r="63009">
      <c r="N63009" s="561" t="n"/>
    </row>
    <row r="63010">
      <c r="N63010" s="561" t="n"/>
    </row>
    <row r="63011">
      <c r="N63011" s="561" t="n"/>
    </row>
    <row r="63012">
      <c r="N63012" s="561" t="n"/>
    </row>
    <row r="63013">
      <c r="N63013" s="561" t="n"/>
    </row>
    <row r="63014">
      <c r="N63014" s="561" t="n"/>
    </row>
    <row r="63015">
      <c r="N63015" s="561" t="n"/>
    </row>
    <row r="63016">
      <c r="N63016" s="561" t="n"/>
    </row>
    <row r="63017">
      <c r="N63017" s="561" t="n"/>
    </row>
    <row r="63018">
      <c r="N63018" s="561" t="n"/>
    </row>
    <row r="63019">
      <c r="N63019" s="561" t="n"/>
    </row>
    <row r="63020">
      <c r="N63020" s="561" t="n"/>
    </row>
    <row r="63021">
      <c r="N63021" s="561" t="n"/>
    </row>
    <row r="63022">
      <c r="N63022" s="561" t="n"/>
    </row>
    <row r="63023">
      <c r="N63023" s="561" t="n"/>
    </row>
    <row r="63024">
      <c r="N63024" s="561" t="n"/>
    </row>
    <row r="63025">
      <c r="N63025" s="561" t="n"/>
    </row>
    <row r="63026">
      <c r="N63026" s="561" t="n"/>
    </row>
    <row r="63027">
      <c r="N63027" s="561" t="n"/>
    </row>
    <row r="63028">
      <c r="N63028" s="561" t="n"/>
    </row>
    <row r="63029">
      <c r="N63029" s="561" t="n"/>
    </row>
    <row r="63030">
      <c r="N63030" s="561" t="n"/>
    </row>
    <row r="63031">
      <c r="N63031" s="561" t="n"/>
    </row>
    <row r="63032">
      <c r="N63032" s="561" t="n"/>
    </row>
    <row r="63033">
      <c r="N63033" s="561" t="n"/>
    </row>
    <row r="63034">
      <c r="N63034" s="561" t="n"/>
    </row>
    <row r="63035">
      <c r="N63035" s="561" t="n"/>
    </row>
    <row r="63036">
      <c r="N63036" s="561" t="n"/>
    </row>
    <row r="63037">
      <c r="N63037" s="561" t="n"/>
    </row>
    <row r="63038">
      <c r="N63038" s="561" t="n"/>
    </row>
    <row r="63039">
      <c r="N63039" s="561" t="n"/>
    </row>
    <row r="63040">
      <c r="N63040" s="561" t="n"/>
    </row>
    <row r="63041">
      <c r="N63041" s="561" t="n"/>
    </row>
    <row r="63042">
      <c r="N63042" s="561" t="n"/>
    </row>
    <row r="63043">
      <c r="N63043" s="561" t="n"/>
    </row>
    <row r="63044">
      <c r="N63044" s="561" t="n"/>
    </row>
    <row r="63045">
      <c r="N63045" s="561" t="n"/>
    </row>
    <row r="63046">
      <c r="N63046" s="561" t="n"/>
    </row>
    <row r="63047">
      <c r="N63047" s="561" t="n"/>
    </row>
    <row r="63048">
      <c r="N63048" s="561" t="n"/>
    </row>
    <row r="63049">
      <c r="N63049" s="561" t="n"/>
    </row>
    <row r="63050">
      <c r="N63050" s="561" t="n"/>
    </row>
    <row r="63051">
      <c r="N63051" s="561" t="n"/>
    </row>
    <row r="63052">
      <c r="N63052" s="561" t="n"/>
    </row>
    <row r="63053">
      <c r="N63053" s="561" t="n"/>
    </row>
    <row r="63054">
      <c r="N63054" s="561" t="n"/>
    </row>
    <row r="63055">
      <c r="N63055" s="561" t="n"/>
    </row>
    <row r="63056">
      <c r="N63056" s="561" t="n"/>
    </row>
    <row r="63057">
      <c r="N63057" s="561" t="n"/>
    </row>
    <row r="63058">
      <c r="N63058" s="561" t="n"/>
    </row>
    <row r="63059">
      <c r="N63059" s="561" t="n"/>
    </row>
    <row r="63060">
      <c r="N63060" s="561" t="n"/>
    </row>
    <row r="63061">
      <c r="N63061" s="561" t="n"/>
    </row>
    <row r="63062">
      <c r="N63062" s="561" t="n"/>
    </row>
    <row r="63063">
      <c r="N63063" s="561" t="n"/>
    </row>
    <row r="63064">
      <c r="N63064" s="561" t="n"/>
    </row>
    <row r="63065">
      <c r="N63065" s="561" t="n"/>
    </row>
    <row r="63066">
      <c r="N63066" s="561" t="n"/>
    </row>
    <row r="63067">
      <c r="N63067" s="561" t="n"/>
    </row>
    <row r="63068">
      <c r="N63068" s="561" t="n"/>
    </row>
    <row r="63069">
      <c r="N63069" s="561" t="n"/>
    </row>
    <row r="63070">
      <c r="N63070" s="561" t="n"/>
    </row>
    <row r="63071">
      <c r="N63071" s="561" t="n"/>
    </row>
    <row r="63072">
      <c r="N63072" s="561" t="n"/>
    </row>
    <row r="63073">
      <c r="N63073" s="561" t="n"/>
    </row>
    <row r="63074">
      <c r="N63074" s="561" t="n"/>
    </row>
    <row r="63075">
      <c r="N63075" s="561" t="n"/>
    </row>
    <row r="63076">
      <c r="N63076" s="561" t="n"/>
    </row>
    <row r="63077">
      <c r="N63077" s="561" t="n"/>
    </row>
    <row r="63078">
      <c r="N63078" s="561" t="n"/>
    </row>
    <row r="63079">
      <c r="N63079" s="561" t="n"/>
    </row>
    <row r="63080">
      <c r="N63080" s="561" t="n"/>
    </row>
    <row r="63081">
      <c r="N63081" s="561" t="n"/>
    </row>
    <row r="63082">
      <c r="N63082" s="561" t="n"/>
    </row>
    <row r="63083">
      <c r="N63083" s="561" t="n"/>
    </row>
    <row r="63084">
      <c r="N63084" s="561" t="n"/>
    </row>
    <row r="63085">
      <c r="N63085" s="561" t="n"/>
    </row>
    <row r="63086">
      <c r="N63086" s="561" t="n"/>
    </row>
    <row r="63087">
      <c r="N63087" s="561" t="n"/>
    </row>
    <row r="63088">
      <c r="N63088" s="561" t="n"/>
    </row>
    <row r="63089">
      <c r="N63089" s="561" t="n"/>
    </row>
    <row r="63090">
      <c r="N63090" s="561" t="n"/>
    </row>
    <row r="63091">
      <c r="N63091" s="561" t="n"/>
    </row>
    <row r="63092">
      <c r="N63092" s="561" t="n"/>
    </row>
    <row r="63093">
      <c r="N63093" s="561" t="n"/>
    </row>
    <row r="63094">
      <c r="N63094" s="561" t="n"/>
    </row>
    <row r="63095">
      <c r="N63095" s="561" t="n"/>
    </row>
    <row r="63096">
      <c r="N63096" s="561" t="n"/>
    </row>
    <row r="63097">
      <c r="N63097" s="561" t="n"/>
    </row>
    <row r="63098">
      <c r="N63098" s="561" t="n"/>
    </row>
    <row r="63099">
      <c r="N63099" s="561" t="n"/>
    </row>
    <row r="63100">
      <c r="N63100" s="561" t="n"/>
    </row>
    <row r="63101">
      <c r="N63101" s="561" t="n"/>
    </row>
    <row r="63102">
      <c r="N63102" s="561" t="n"/>
    </row>
    <row r="63103">
      <c r="N63103" s="561" t="n"/>
    </row>
    <row r="63104">
      <c r="N63104" s="561" t="n"/>
    </row>
    <row r="63105">
      <c r="N63105" s="561" t="n"/>
    </row>
    <row r="63106">
      <c r="N63106" s="561" t="n"/>
    </row>
    <row r="63107">
      <c r="N63107" s="561" t="n"/>
    </row>
    <row r="63108">
      <c r="N63108" s="561" t="n"/>
    </row>
    <row r="63109">
      <c r="N63109" s="561" t="n"/>
    </row>
    <row r="63110">
      <c r="N63110" s="561" t="n"/>
    </row>
    <row r="63111">
      <c r="N63111" s="561" t="n"/>
    </row>
    <row r="63112">
      <c r="N63112" s="561" t="n"/>
    </row>
    <row r="63113">
      <c r="N63113" s="561" t="n"/>
    </row>
    <row r="63114">
      <c r="N63114" s="561" t="n"/>
    </row>
    <row r="63115">
      <c r="N63115" s="561" t="n"/>
    </row>
    <row r="63116">
      <c r="N63116" s="561" t="n"/>
    </row>
    <row r="63117">
      <c r="N63117" s="561" t="n"/>
    </row>
    <row r="63118">
      <c r="N63118" s="561" t="n"/>
    </row>
    <row r="63119">
      <c r="N63119" s="561" t="n"/>
    </row>
    <row r="63120">
      <c r="N63120" s="561" t="n"/>
    </row>
    <row r="63121">
      <c r="N63121" s="561" t="n"/>
    </row>
    <row r="63122">
      <c r="N63122" s="561" t="n"/>
    </row>
    <row r="63123">
      <c r="N63123" s="561" t="n"/>
    </row>
    <row r="63124">
      <c r="N63124" s="561" t="n"/>
    </row>
    <row r="63125">
      <c r="N63125" s="561" t="n"/>
    </row>
    <row r="63126">
      <c r="N63126" s="561" t="n"/>
    </row>
    <row r="63127">
      <c r="N63127" s="561" t="n"/>
    </row>
    <row r="63128">
      <c r="N63128" s="561" t="n"/>
    </row>
    <row r="63129">
      <c r="N63129" s="561" t="n"/>
    </row>
    <row r="63130">
      <c r="N63130" s="561" t="n"/>
    </row>
    <row r="63131">
      <c r="N63131" s="561" t="n"/>
    </row>
    <row r="63132">
      <c r="N63132" s="561" t="n"/>
    </row>
    <row r="63133">
      <c r="N63133" s="561" t="n"/>
    </row>
    <row r="63134">
      <c r="N63134" s="561" t="n"/>
    </row>
    <row r="63135">
      <c r="N63135" s="561" t="n"/>
    </row>
    <row r="63136">
      <c r="N63136" s="561" t="n"/>
    </row>
    <row r="63137">
      <c r="N63137" s="561" t="n"/>
    </row>
    <row r="63138">
      <c r="N63138" s="561" t="n"/>
    </row>
    <row r="63139">
      <c r="N63139" s="561" t="n"/>
    </row>
    <row r="63140">
      <c r="N63140" s="561" t="n"/>
    </row>
    <row r="63141">
      <c r="N63141" s="561" t="n"/>
    </row>
    <row r="63142">
      <c r="N63142" s="561" t="n"/>
    </row>
    <row r="63143">
      <c r="N63143" s="561" t="n"/>
    </row>
    <row r="63144">
      <c r="N63144" s="561" t="n"/>
    </row>
    <row r="63145">
      <c r="N63145" s="561" t="n"/>
    </row>
    <row r="63146">
      <c r="N63146" s="561" t="n"/>
    </row>
    <row r="63147">
      <c r="N63147" s="561" t="n"/>
    </row>
    <row r="63148">
      <c r="N63148" s="561" t="n"/>
    </row>
    <row r="63149">
      <c r="N63149" s="561" t="n"/>
    </row>
    <row r="63150">
      <c r="N63150" s="561" t="n"/>
    </row>
    <row r="63151">
      <c r="N63151" s="561" t="n"/>
    </row>
    <row r="63152">
      <c r="N63152" s="561" t="n"/>
    </row>
    <row r="63153">
      <c r="N63153" s="561" t="n"/>
    </row>
    <row r="63154">
      <c r="N63154" s="561" t="n"/>
    </row>
    <row r="63155">
      <c r="N63155" s="561" t="n"/>
    </row>
    <row r="63156">
      <c r="N63156" s="561" t="n"/>
    </row>
    <row r="63157">
      <c r="N63157" s="561" t="n"/>
    </row>
    <row r="63158">
      <c r="N63158" s="561" t="n"/>
    </row>
    <row r="63159">
      <c r="N63159" s="561" t="n"/>
    </row>
    <row r="63160">
      <c r="N63160" s="561" t="n"/>
    </row>
    <row r="63161">
      <c r="N63161" s="561" t="n"/>
    </row>
    <row r="63162">
      <c r="N63162" s="561" t="n"/>
    </row>
    <row r="63163">
      <c r="N63163" s="561" t="n"/>
    </row>
    <row r="63164">
      <c r="N63164" s="561" t="n"/>
    </row>
    <row r="63165">
      <c r="N63165" s="561" t="n"/>
    </row>
    <row r="63166">
      <c r="N63166" s="561" t="n"/>
    </row>
    <row r="63167">
      <c r="N63167" s="561" t="n"/>
    </row>
    <row r="63168">
      <c r="N63168" s="561" t="n"/>
    </row>
    <row r="63169">
      <c r="N63169" s="561" t="n"/>
    </row>
    <row r="63170">
      <c r="N63170" s="561" t="n"/>
    </row>
    <row r="63171">
      <c r="N63171" s="561" t="n"/>
    </row>
    <row r="63172">
      <c r="N63172" s="561" t="n"/>
    </row>
    <row r="63173">
      <c r="N63173" s="561" t="n"/>
    </row>
    <row r="63174">
      <c r="N63174" s="561" t="n"/>
    </row>
    <row r="63175">
      <c r="N63175" s="561" t="n"/>
    </row>
    <row r="63176">
      <c r="N63176" s="561" t="n"/>
    </row>
    <row r="63177">
      <c r="N63177" s="561" t="n"/>
    </row>
    <row r="63178">
      <c r="N63178" s="561" t="n"/>
    </row>
    <row r="63179">
      <c r="N63179" s="561" t="n"/>
    </row>
    <row r="63180">
      <c r="N63180" s="561" t="n"/>
    </row>
    <row r="63181">
      <c r="N63181" s="561" t="n"/>
    </row>
    <row r="63182">
      <c r="N63182" s="561" t="n"/>
    </row>
    <row r="63183">
      <c r="N63183" s="561" t="n"/>
    </row>
    <row r="63184">
      <c r="N63184" s="561" t="n"/>
    </row>
    <row r="63185">
      <c r="N63185" s="561" t="n"/>
    </row>
    <row r="63186">
      <c r="N63186" s="561" t="n"/>
    </row>
    <row r="63187">
      <c r="N63187" s="561" t="n"/>
    </row>
    <row r="63188">
      <c r="N63188" s="561" t="n"/>
    </row>
    <row r="63189">
      <c r="N63189" s="561" t="n"/>
    </row>
    <row r="63190">
      <c r="N63190" s="561" t="n"/>
    </row>
    <row r="63191">
      <c r="N63191" s="561" t="n"/>
    </row>
    <row r="63192">
      <c r="N63192" s="561" t="n"/>
    </row>
    <row r="63193">
      <c r="N63193" s="561" t="n"/>
    </row>
    <row r="63194">
      <c r="N63194" s="561" t="n"/>
    </row>
    <row r="63195">
      <c r="N63195" s="561" t="n"/>
    </row>
    <row r="63196">
      <c r="N63196" s="561" t="n"/>
    </row>
    <row r="63197">
      <c r="N63197" s="561" t="n"/>
    </row>
    <row r="63198">
      <c r="N63198" s="561" t="n"/>
    </row>
    <row r="63199">
      <c r="N63199" s="561" t="n"/>
    </row>
    <row r="63200">
      <c r="N63200" s="561" t="n"/>
    </row>
    <row r="63201">
      <c r="N63201" s="561" t="n"/>
    </row>
    <row r="63202">
      <c r="N63202" s="561" t="n"/>
    </row>
    <row r="63203">
      <c r="N63203" s="561" t="n"/>
    </row>
    <row r="63204">
      <c r="N63204" s="561" t="n"/>
    </row>
    <row r="63205">
      <c r="N63205" s="561" t="n"/>
    </row>
    <row r="63206">
      <c r="N63206" s="561" t="n"/>
    </row>
    <row r="63207">
      <c r="N63207" s="561" t="n"/>
    </row>
    <row r="63208">
      <c r="N63208" s="561" t="n"/>
    </row>
    <row r="63209">
      <c r="N63209" s="561" t="n"/>
    </row>
    <row r="63210">
      <c r="N63210" s="561" t="n"/>
    </row>
    <row r="63211">
      <c r="N63211" s="561" t="n"/>
    </row>
    <row r="63212">
      <c r="N63212" s="561" t="n"/>
    </row>
    <row r="63213">
      <c r="N63213" s="561" t="n"/>
    </row>
    <row r="63214">
      <c r="N63214" s="561" t="n"/>
    </row>
    <row r="63215">
      <c r="N63215" s="561" t="n"/>
    </row>
    <row r="63216">
      <c r="N63216" s="561" t="n"/>
    </row>
    <row r="63217">
      <c r="N63217" s="561" t="n"/>
    </row>
    <row r="63218">
      <c r="N63218" s="561" t="n"/>
    </row>
    <row r="63219">
      <c r="N63219" s="561" t="n"/>
    </row>
    <row r="63220">
      <c r="N63220" s="561" t="n"/>
    </row>
    <row r="63221">
      <c r="N63221" s="561" t="n"/>
    </row>
    <row r="63222">
      <c r="N63222" s="561" t="n"/>
    </row>
    <row r="63223">
      <c r="N63223" s="561" t="n"/>
    </row>
    <row r="63224">
      <c r="N63224" s="561" t="n"/>
    </row>
    <row r="63225">
      <c r="N63225" s="561" t="n"/>
    </row>
    <row r="63226">
      <c r="N63226" s="561" t="n"/>
    </row>
    <row r="63227">
      <c r="N63227" s="561" t="n"/>
    </row>
    <row r="63228">
      <c r="N63228" s="561" t="n"/>
    </row>
    <row r="63229">
      <c r="N63229" s="561" t="n"/>
    </row>
    <row r="63230">
      <c r="N63230" s="561" t="n"/>
    </row>
    <row r="63231">
      <c r="N63231" s="561" t="n"/>
    </row>
    <row r="63232">
      <c r="N63232" s="561" t="n"/>
    </row>
    <row r="63233">
      <c r="N63233" s="561" t="n"/>
    </row>
    <row r="63234">
      <c r="N63234" s="561" t="n"/>
    </row>
    <row r="63235">
      <c r="N63235" s="561" t="n"/>
    </row>
    <row r="63236">
      <c r="N63236" s="561" t="n"/>
    </row>
    <row r="63237">
      <c r="N63237" s="561" t="n"/>
    </row>
    <row r="63238">
      <c r="N63238" s="561" t="n"/>
    </row>
    <row r="63239">
      <c r="N63239" s="561" t="n"/>
    </row>
    <row r="63240">
      <c r="N63240" s="561" t="n"/>
    </row>
    <row r="63241">
      <c r="N63241" s="561" t="n"/>
    </row>
    <row r="63242">
      <c r="N63242" s="561" t="n"/>
    </row>
    <row r="63243">
      <c r="N63243" s="561" t="n"/>
    </row>
    <row r="63244">
      <c r="N63244" s="561" t="n"/>
    </row>
    <row r="63245">
      <c r="N63245" s="561" t="n"/>
    </row>
    <row r="63246">
      <c r="N63246" s="561" t="n"/>
    </row>
    <row r="63247">
      <c r="N63247" s="561" t="n"/>
    </row>
    <row r="63248">
      <c r="N63248" s="561" t="n"/>
    </row>
    <row r="63249">
      <c r="N63249" s="561" t="n"/>
    </row>
    <row r="63250">
      <c r="N63250" s="561" t="n"/>
    </row>
    <row r="63251">
      <c r="N63251" s="561" t="n"/>
    </row>
    <row r="63252">
      <c r="N63252" s="561" t="n"/>
    </row>
    <row r="63253">
      <c r="N63253" s="561" t="n"/>
    </row>
    <row r="63254">
      <c r="N63254" s="561" t="n"/>
    </row>
    <row r="63255">
      <c r="N63255" s="561" t="n"/>
    </row>
    <row r="63256">
      <c r="N63256" s="561" t="n"/>
    </row>
    <row r="63257">
      <c r="N63257" s="561" t="n"/>
    </row>
    <row r="63258">
      <c r="N63258" s="561" t="n"/>
    </row>
    <row r="63259">
      <c r="N63259" s="561" t="n"/>
    </row>
    <row r="63260">
      <c r="N63260" s="561" t="n"/>
    </row>
    <row r="63261">
      <c r="N63261" s="561" t="n"/>
    </row>
    <row r="63262">
      <c r="N63262" s="561" t="n"/>
    </row>
    <row r="63263">
      <c r="N63263" s="561" t="n"/>
    </row>
    <row r="63264">
      <c r="N63264" s="561" t="n"/>
    </row>
    <row r="63265">
      <c r="N63265" s="561" t="n"/>
    </row>
    <row r="63266">
      <c r="N63266" s="561" t="n"/>
    </row>
    <row r="63267">
      <c r="N63267" s="561" t="n"/>
    </row>
    <row r="63268">
      <c r="N63268" s="561" t="n"/>
    </row>
    <row r="63269">
      <c r="N63269" s="561" t="n"/>
    </row>
    <row r="63270">
      <c r="N63270" s="561" t="n"/>
    </row>
    <row r="63271">
      <c r="N63271" s="561" t="n"/>
    </row>
    <row r="63272">
      <c r="N63272" s="561" t="n"/>
    </row>
    <row r="63273">
      <c r="N63273" s="561" t="n"/>
    </row>
    <row r="63274">
      <c r="N63274" s="561" t="n"/>
    </row>
    <row r="63275">
      <c r="N63275" s="561" t="n"/>
    </row>
    <row r="63276">
      <c r="N63276" s="561" t="n"/>
    </row>
    <row r="63277">
      <c r="N63277" s="561" t="n"/>
    </row>
    <row r="63278">
      <c r="N63278" s="561" t="n"/>
    </row>
    <row r="63279">
      <c r="N63279" s="561" t="n"/>
    </row>
    <row r="63280">
      <c r="N63280" s="561" t="n"/>
    </row>
    <row r="63281">
      <c r="N63281" s="561" t="n"/>
    </row>
    <row r="63282">
      <c r="N63282" s="561" t="n"/>
    </row>
    <row r="63283">
      <c r="N63283" s="561" t="n"/>
    </row>
    <row r="63284">
      <c r="N63284" s="561" t="n"/>
    </row>
    <row r="63285">
      <c r="N63285" s="561" t="n"/>
    </row>
    <row r="63286">
      <c r="N63286" s="561" t="n"/>
    </row>
    <row r="63287">
      <c r="N63287" s="561" t="n"/>
    </row>
    <row r="63288">
      <c r="N63288" s="561" t="n"/>
    </row>
    <row r="63289">
      <c r="N63289" s="561" t="n"/>
    </row>
    <row r="63290">
      <c r="N63290" s="561" t="n"/>
    </row>
    <row r="63291">
      <c r="N63291" s="561" t="n"/>
    </row>
    <row r="63292">
      <c r="N63292" s="561" t="n"/>
    </row>
    <row r="63293">
      <c r="N63293" s="561" t="n"/>
    </row>
    <row r="63294">
      <c r="N63294" s="561" t="n"/>
    </row>
    <row r="63295">
      <c r="N63295" s="561" t="n"/>
    </row>
    <row r="63296">
      <c r="N63296" s="561" t="n"/>
    </row>
    <row r="63297">
      <c r="N63297" s="561" t="n"/>
    </row>
    <row r="63298">
      <c r="N63298" s="561" t="n"/>
    </row>
    <row r="63299">
      <c r="N63299" s="561" t="n"/>
    </row>
    <row r="63300">
      <c r="N63300" s="561" t="n"/>
    </row>
    <row r="63301">
      <c r="N63301" s="561" t="n"/>
    </row>
    <row r="63302">
      <c r="N63302" s="561" t="n"/>
    </row>
    <row r="63303">
      <c r="N63303" s="561" t="n"/>
    </row>
    <row r="63304">
      <c r="N63304" s="561" t="n"/>
    </row>
    <row r="63305">
      <c r="N63305" s="561" t="n"/>
    </row>
    <row r="63306">
      <c r="N63306" s="561" t="n"/>
    </row>
    <row r="63307">
      <c r="N63307" s="561" t="n"/>
    </row>
    <row r="63308">
      <c r="N63308" s="561" t="n"/>
    </row>
    <row r="63309">
      <c r="N63309" s="561" t="n"/>
    </row>
    <row r="63310">
      <c r="N63310" s="561" t="n"/>
    </row>
    <row r="63311">
      <c r="N63311" s="561" t="n"/>
    </row>
    <row r="63312">
      <c r="N63312" s="561" t="n"/>
    </row>
    <row r="63313">
      <c r="N63313" s="561" t="n"/>
    </row>
    <row r="63314">
      <c r="N63314" s="561" t="n"/>
    </row>
    <row r="63315">
      <c r="N63315" s="561" t="n"/>
    </row>
    <row r="63316">
      <c r="N63316" s="561" t="n"/>
    </row>
    <row r="63317">
      <c r="N63317" s="561" t="n"/>
    </row>
    <row r="63318">
      <c r="N63318" s="561" t="n"/>
    </row>
    <row r="63319">
      <c r="N63319" s="561" t="n"/>
    </row>
    <row r="63320">
      <c r="N63320" s="561" t="n"/>
    </row>
    <row r="63321">
      <c r="N63321" s="561" t="n"/>
    </row>
    <row r="63322">
      <c r="N63322" s="561" t="n"/>
    </row>
    <row r="63323">
      <c r="N63323" s="561" t="n"/>
    </row>
    <row r="63324">
      <c r="N63324" s="561" t="n"/>
    </row>
    <row r="63325">
      <c r="N63325" s="561" t="n"/>
    </row>
    <row r="63326">
      <c r="N63326" s="561" t="n"/>
    </row>
    <row r="63327">
      <c r="N63327" s="561" t="n"/>
    </row>
    <row r="63328">
      <c r="N63328" s="561" t="n"/>
    </row>
    <row r="63329">
      <c r="N63329" s="561" t="n"/>
    </row>
    <row r="63330">
      <c r="N63330" s="561" t="n"/>
    </row>
    <row r="63331">
      <c r="N63331" s="561" t="n"/>
    </row>
    <row r="63332">
      <c r="N63332" s="561" t="n"/>
    </row>
    <row r="63333">
      <c r="N63333" s="561" t="n"/>
    </row>
    <row r="63334">
      <c r="N63334" s="561" t="n"/>
    </row>
    <row r="63335">
      <c r="N63335" s="561" t="n"/>
    </row>
    <row r="63336">
      <c r="N63336" s="561" t="n"/>
    </row>
    <row r="63337">
      <c r="N63337" s="561" t="n"/>
    </row>
    <row r="63338">
      <c r="N63338" s="561" t="n"/>
    </row>
    <row r="63339">
      <c r="N63339" s="561" t="n"/>
    </row>
    <row r="63340">
      <c r="N63340" s="561" t="n"/>
    </row>
    <row r="63341">
      <c r="N63341" s="561" t="n"/>
    </row>
    <row r="63342">
      <c r="N63342" s="561" t="n"/>
    </row>
    <row r="63343">
      <c r="N63343" s="561" t="n"/>
    </row>
    <row r="63344">
      <c r="N63344" s="561" t="n"/>
    </row>
    <row r="63345">
      <c r="N63345" s="561" t="n"/>
    </row>
    <row r="63346">
      <c r="N63346" s="561" t="n"/>
    </row>
    <row r="63347">
      <c r="N63347" s="561" t="n"/>
    </row>
    <row r="63348">
      <c r="N63348" s="561" t="n"/>
    </row>
    <row r="63349">
      <c r="N63349" s="561" t="n"/>
    </row>
    <row r="63350">
      <c r="N63350" s="561" t="n"/>
    </row>
    <row r="63351">
      <c r="N63351" s="561" t="n"/>
    </row>
    <row r="63352">
      <c r="N63352" s="561" t="n"/>
    </row>
    <row r="63353">
      <c r="N63353" s="561" t="n"/>
    </row>
    <row r="63354">
      <c r="N63354" s="561" t="n"/>
    </row>
    <row r="63355">
      <c r="N63355" s="561" t="n"/>
    </row>
    <row r="63356">
      <c r="N63356" s="561" t="n"/>
    </row>
    <row r="63357">
      <c r="N63357" s="561" t="n"/>
    </row>
    <row r="63358">
      <c r="N63358" s="561" t="n"/>
    </row>
    <row r="63359">
      <c r="N63359" s="561" t="n"/>
    </row>
    <row r="63360">
      <c r="N63360" s="561" t="n"/>
    </row>
    <row r="63361">
      <c r="N63361" s="561" t="n"/>
    </row>
    <row r="63362">
      <c r="N63362" s="561" t="n"/>
    </row>
    <row r="63363">
      <c r="N63363" s="561" t="n"/>
    </row>
    <row r="63364">
      <c r="N63364" s="561" t="n"/>
    </row>
    <row r="63365">
      <c r="N63365" s="561" t="n"/>
    </row>
    <row r="63366">
      <c r="N63366" s="561" t="n"/>
    </row>
    <row r="63367">
      <c r="N63367" s="561" t="n"/>
    </row>
    <row r="63368">
      <c r="N63368" s="561" t="n"/>
    </row>
    <row r="63369">
      <c r="N63369" s="561" t="n"/>
    </row>
    <row r="63370">
      <c r="N63370" s="561" t="n"/>
    </row>
    <row r="63371">
      <c r="N63371" s="561" t="n"/>
    </row>
    <row r="63372">
      <c r="N63372" s="561" t="n"/>
    </row>
    <row r="63373">
      <c r="N63373" s="561" t="n"/>
    </row>
    <row r="63374">
      <c r="N63374" s="561" t="n"/>
    </row>
    <row r="63375">
      <c r="N63375" s="561" t="n"/>
    </row>
    <row r="63376">
      <c r="N63376" s="561" t="n"/>
    </row>
    <row r="63377">
      <c r="N63377" s="561" t="n"/>
    </row>
    <row r="63378">
      <c r="N63378" s="561" t="n"/>
    </row>
    <row r="63379">
      <c r="N63379" s="561" t="n"/>
    </row>
    <row r="63380">
      <c r="N63380" s="561" t="n"/>
    </row>
    <row r="63381">
      <c r="N63381" s="561" t="n"/>
    </row>
    <row r="63382">
      <c r="N63382" s="561" t="n"/>
    </row>
    <row r="63383">
      <c r="N63383" s="561" t="n"/>
    </row>
    <row r="63384">
      <c r="N63384" s="561" t="n"/>
    </row>
    <row r="63385">
      <c r="N63385" s="561" t="n"/>
    </row>
    <row r="63386">
      <c r="N63386" s="561" t="n"/>
    </row>
    <row r="63387">
      <c r="N63387" s="561" t="n"/>
    </row>
    <row r="63388">
      <c r="N63388" s="561" t="n"/>
    </row>
    <row r="63389">
      <c r="N63389" s="561" t="n"/>
    </row>
    <row r="63390">
      <c r="N63390" s="561" t="n"/>
    </row>
    <row r="63391">
      <c r="N63391" s="561" t="n"/>
    </row>
    <row r="63392">
      <c r="N63392" s="561" t="n"/>
    </row>
    <row r="63393">
      <c r="N63393" s="561" t="n"/>
    </row>
    <row r="63394">
      <c r="N63394" s="561" t="n"/>
    </row>
    <row r="63395">
      <c r="N63395" s="561" t="n"/>
    </row>
    <row r="63396">
      <c r="N63396" s="561" t="n"/>
    </row>
    <row r="63397">
      <c r="N63397" s="561" t="n"/>
    </row>
    <row r="63398">
      <c r="N63398" s="561" t="n"/>
    </row>
    <row r="63399">
      <c r="N63399" s="561" t="n"/>
    </row>
    <row r="63400">
      <c r="N63400" s="561" t="n"/>
    </row>
    <row r="63401">
      <c r="N63401" s="561" t="n"/>
    </row>
    <row r="63402">
      <c r="N63402" s="561" t="n"/>
    </row>
    <row r="63403">
      <c r="N63403" s="561" t="n"/>
    </row>
    <row r="63404">
      <c r="N63404" s="561" t="n"/>
    </row>
    <row r="63405">
      <c r="N63405" s="561" t="n"/>
    </row>
    <row r="63406">
      <c r="N63406" s="561" t="n"/>
    </row>
    <row r="63407">
      <c r="N63407" s="561" t="n"/>
    </row>
    <row r="63408">
      <c r="N63408" s="561" t="n"/>
    </row>
    <row r="63409">
      <c r="N63409" s="561" t="n"/>
    </row>
    <row r="63410">
      <c r="N63410" s="561" t="n"/>
    </row>
    <row r="63411">
      <c r="N63411" s="561" t="n"/>
    </row>
    <row r="63412">
      <c r="N63412" s="561" t="n"/>
    </row>
    <row r="63413">
      <c r="N63413" s="561" t="n"/>
    </row>
    <row r="63414">
      <c r="N63414" s="561" t="n"/>
    </row>
    <row r="63415">
      <c r="N63415" s="561" t="n"/>
    </row>
    <row r="63416">
      <c r="N63416" s="561" t="n"/>
    </row>
    <row r="63417">
      <c r="N63417" s="561" t="n"/>
    </row>
    <row r="63418">
      <c r="N63418" s="561" t="n"/>
    </row>
    <row r="63419">
      <c r="N63419" s="561" t="n"/>
    </row>
    <row r="63420">
      <c r="N63420" s="561" t="n"/>
    </row>
    <row r="63421">
      <c r="N63421" s="561" t="n"/>
    </row>
    <row r="63422">
      <c r="N63422" s="561" t="n"/>
    </row>
    <row r="63423">
      <c r="N63423" s="561" t="n"/>
    </row>
    <row r="63424">
      <c r="N63424" s="561" t="n"/>
    </row>
    <row r="63425">
      <c r="N63425" s="561" t="n"/>
    </row>
    <row r="63426">
      <c r="N63426" s="561" t="n"/>
    </row>
    <row r="63427">
      <c r="N63427" s="561" t="n"/>
    </row>
    <row r="63428">
      <c r="N63428" s="561" t="n"/>
    </row>
    <row r="63429">
      <c r="N63429" s="561" t="n"/>
    </row>
    <row r="63430">
      <c r="N63430" s="561" t="n"/>
    </row>
    <row r="63431">
      <c r="N63431" s="561" t="n"/>
    </row>
    <row r="63432">
      <c r="N63432" s="561" t="n"/>
    </row>
    <row r="63433">
      <c r="N63433" s="561" t="n"/>
    </row>
    <row r="63434">
      <c r="N63434" s="561" t="n"/>
    </row>
    <row r="63435">
      <c r="N63435" s="561" t="n"/>
    </row>
    <row r="63436">
      <c r="N63436" s="561" t="n"/>
    </row>
    <row r="63437">
      <c r="N63437" s="561" t="n"/>
    </row>
    <row r="63438">
      <c r="N63438" s="561" t="n"/>
    </row>
    <row r="63439">
      <c r="N63439" s="561" t="n"/>
    </row>
    <row r="63440">
      <c r="N63440" s="561" t="n"/>
    </row>
    <row r="63441">
      <c r="N63441" s="561" t="n"/>
    </row>
    <row r="63442">
      <c r="N63442" s="561" t="n"/>
    </row>
    <row r="63443">
      <c r="N63443" s="561" t="n"/>
    </row>
    <row r="63444">
      <c r="N63444" s="561" t="n"/>
    </row>
    <row r="63445">
      <c r="N63445" s="561" t="n"/>
    </row>
    <row r="63446">
      <c r="N63446" s="561" t="n"/>
    </row>
    <row r="63447">
      <c r="N63447" s="561" t="n"/>
    </row>
    <row r="63448">
      <c r="N63448" s="561" t="n"/>
    </row>
    <row r="63449">
      <c r="N63449" s="561" t="n"/>
    </row>
    <row r="63450">
      <c r="N63450" s="561" t="n"/>
    </row>
    <row r="63451">
      <c r="N63451" s="561" t="n"/>
    </row>
    <row r="63452">
      <c r="N63452" s="561" t="n"/>
    </row>
    <row r="63453">
      <c r="N63453" s="561" t="n"/>
    </row>
    <row r="63454">
      <c r="N63454" s="561" t="n"/>
    </row>
    <row r="63455">
      <c r="N63455" s="561" t="n"/>
    </row>
    <row r="63456">
      <c r="N63456" s="561" t="n"/>
    </row>
    <row r="63457">
      <c r="N63457" s="561" t="n"/>
    </row>
    <row r="63458">
      <c r="N63458" s="561" t="n"/>
    </row>
    <row r="63459">
      <c r="N63459" s="561" t="n"/>
    </row>
    <row r="63460">
      <c r="N63460" s="561" t="n"/>
    </row>
    <row r="63461">
      <c r="N63461" s="561" t="n"/>
    </row>
    <row r="63462">
      <c r="N63462" s="561" t="n"/>
    </row>
    <row r="63463">
      <c r="N63463" s="561" t="n"/>
    </row>
    <row r="63464">
      <c r="N63464" s="561" t="n"/>
    </row>
    <row r="63465">
      <c r="N63465" s="561" t="n"/>
    </row>
    <row r="63466">
      <c r="N63466" s="561" t="n"/>
    </row>
    <row r="63467">
      <c r="N63467" s="561" t="n"/>
    </row>
    <row r="63468">
      <c r="N63468" s="561" t="n"/>
    </row>
    <row r="63469">
      <c r="N63469" s="561" t="n"/>
    </row>
    <row r="63470">
      <c r="N63470" s="561" t="n"/>
    </row>
    <row r="63471">
      <c r="N63471" s="561" t="n"/>
    </row>
    <row r="63472">
      <c r="N63472" s="561" t="n"/>
    </row>
    <row r="63473">
      <c r="N63473" s="561" t="n"/>
    </row>
    <row r="63474">
      <c r="N63474" s="561" t="n"/>
    </row>
    <row r="63475">
      <c r="N63475" s="561" t="n"/>
    </row>
    <row r="63476">
      <c r="N63476" s="561" t="n"/>
    </row>
    <row r="63477">
      <c r="N63477" s="561" t="n"/>
    </row>
    <row r="63478">
      <c r="N63478" s="561" t="n"/>
    </row>
    <row r="63479">
      <c r="N63479" s="561" t="n"/>
    </row>
    <row r="63480">
      <c r="N63480" s="561" t="n"/>
    </row>
    <row r="63481">
      <c r="N63481" s="561" t="n"/>
    </row>
    <row r="63482">
      <c r="N63482" s="561" t="n"/>
    </row>
    <row r="63483">
      <c r="N63483" s="561" t="n"/>
    </row>
    <row r="63484">
      <c r="N63484" s="561" t="n"/>
    </row>
    <row r="63485">
      <c r="N63485" s="561" t="n"/>
    </row>
    <row r="63486">
      <c r="N63486" s="561" t="n"/>
    </row>
    <row r="63487">
      <c r="N63487" s="561" t="n"/>
    </row>
    <row r="63488">
      <c r="N63488" s="561" t="n"/>
    </row>
    <row r="63489">
      <c r="N63489" s="561" t="n"/>
    </row>
    <row r="63490">
      <c r="N63490" s="561" t="n"/>
    </row>
    <row r="63491">
      <c r="N63491" s="561" t="n"/>
    </row>
    <row r="63492">
      <c r="N63492" s="561" t="n"/>
    </row>
    <row r="63493">
      <c r="N63493" s="561" t="n"/>
    </row>
    <row r="63494">
      <c r="N63494" s="561" t="n"/>
    </row>
    <row r="63495">
      <c r="N63495" s="561" t="n"/>
    </row>
    <row r="63496">
      <c r="N63496" s="561" t="n"/>
    </row>
    <row r="63497">
      <c r="N63497" s="561" t="n"/>
    </row>
    <row r="63498">
      <c r="N63498" s="561" t="n"/>
    </row>
    <row r="63499">
      <c r="N63499" s="561" t="n"/>
    </row>
    <row r="63500">
      <c r="N63500" s="561" t="n"/>
    </row>
    <row r="63501">
      <c r="N63501" s="561" t="n"/>
    </row>
    <row r="63502">
      <c r="N63502" s="561" t="n"/>
    </row>
    <row r="63503">
      <c r="N63503" s="561" t="n"/>
    </row>
    <row r="63504">
      <c r="N63504" s="561" t="n"/>
    </row>
    <row r="63505">
      <c r="N63505" s="561" t="n"/>
    </row>
    <row r="63506">
      <c r="N63506" s="561" t="n"/>
    </row>
    <row r="63507">
      <c r="N63507" s="561" t="n"/>
    </row>
    <row r="63508">
      <c r="N63508" s="561" t="n"/>
    </row>
    <row r="63509">
      <c r="N63509" s="561" t="n"/>
    </row>
    <row r="63510">
      <c r="N63510" s="561" t="n"/>
    </row>
    <row r="63511">
      <c r="N63511" s="561" t="n"/>
    </row>
    <row r="63512">
      <c r="N63512" s="561" t="n"/>
    </row>
    <row r="63513">
      <c r="N63513" s="561" t="n"/>
    </row>
    <row r="63514">
      <c r="N63514" s="561" t="n"/>
    </row>
    <row r="63515">
      <c r="N63515" s="561" t="n"/>
    </row>
    <row r="63516">
      <c r="N63516" s="561" t="n"/>
    </row>
    <row r="63517">
      <c r="N63517" s="561" t="n"/>
    </row>
    <row r="63518">
      <c r="N63518" s="561" t="n"/>
    </row>
    <row r="63519">
      <c r="N63519" s="561" t="n"/>
    </row>
    <row r="63520">
      <c r="N63520" s="561" t="n"/>
    </row>
    <row r="63521">
      <c r="N63521" s="561" t="n"/>
    </row>
    <row r="63522">
      <c r="N63522" s="561" t="n"/>
    </row>
    <row r="63523">
      <c r="N63523" s="561" t="n"/>
    </row>
    <row r="63524">
      <c r="N63524" s="561" t="n"/>
    </row>
    <row r="63525">
      <c r="N63525" s="561" t="n"/>
    </row>
    <row r="63526">
      <c r="N63526" s="561" t="n"/>
    </row>
    <row r="63527">
      <c r="N63527" s="561" t="n"/>
    </row>
    <row r="63528">
      <c r="N63528" s="561" t="n"/>
    </row>
    <row r="63529">
      <c r="N63529" s="561" t="n"/>
    </row>
    <row r="63530">
      <c r="N63530" s="561" t="n"/>
    </row>
    <row r="63531">
      <c r="N63531" s="561" t="n"/>
    </row>
    <row r="63532">
      <c r="N63532" s="561" t="n"/>
    </row>
    <row r="63533">
      <c r="N63533" s="561" t="n"/>
    </row>
    <row r="63534">
      <c r="N63534" s="561" t="n"/>
    </row>
    <row r="63535">
      <c r="N63535" s="561" t="n"/>
    </row>
    <row r="63536">
      <c r="N63536" s="561" t="n"/>
    </row>
    <row r="63537">
      <c r="N63537" s="561" t="n"/>
    </row>
    <row r="63538">
      <c r="N63538" s="561" t="n"/>
    </row>
    <row r="63539">
      <c r="N63539" s="561" t="n"/>
    </row>
    <row r="63540">
      <c r="N63540" s="561" t="n"/>
    </row>
    <row r="63541">
      <c r="N63541" s="561" t="n"/>
    </row>
    <row r="63542">
      <c r="N63542" s="561" t="n"/>
    </row>
    <row r="63543">
      <c r="N63543" s="561" t="n"/>
    </row>
    <row r="63544">
      <c r="N63544" s="561" t="n"/>
    </row>
    <row r="63545">
      <c r="N63545" s="561" t="n"/>
    </row>
    <row r="63546">
      <c r="N63546" s="561" t="n"/>
    </row>
    <row r="63547">
      <c r="N63547" s="561" t="n"/>
    </row>
    <row r="63548">
      <c r="N63548" s="561" t="n"/>
    </row>
    <row r="63549">
      <c r="N63549" s="561" t="n"/>
    </row>
    <row r="63550">
      <c r="N63550" s="561" t="n"/>
    </row>
    <row r="63551">
      <c r="N63551" s="561" t="n"/>
    </row>
    <row r="63552">
      <c r="N63552" s="561" t="n"/>
    </row>
    <row r="63553">
      <c r="N63553" s="561" t="n"/>
    </row>
    <row r="63554">
      <c r="N63554" s="561" t="n"/>
    </row>
    <row r="63555">
      <c r="N63555" s="561" t="n"/>
    </row>
    <row r="63556">
      <c r="N63556" s="561" t="n"/>
    </row>
    <row r="63557">
      <c r="N63557" s="561" t="n"/>
    </row>
    <row r="63558">
      <c r="N63558" s="561" t="n"/>
    </row>
    <row r="63559">
      <c r="N63559" s="561" t="n"/>
    </row>
    <row r="63560">
      <c r="N63560" s="561" t="n"/>
    </row>
    <row r="63561">
      <c r="N63561" s="561" t="n"/>
    </row>
    <row r="63562">
      <c r="N63562" s="561" t="n"/>
    </row>
    <row r="63563">
      <c r="N63563" s="561" t="n"/>
    </row>
    <row r="63564">
      <c r="N63564" s="561" t="n"/>
    </row>
    <row r="63565">
      <c r="N63565" s="561" t="n"/>
    </row>
    <row r="63566">
      <c r="N63566" s="561" t="n"/>
    </row>
    <row r="63567">
      <c r="N63567" s="561" t="n"/>
    </row>
    <row r="63568">
      <c r="N63568" s="561" t="n"/>
    </row>
    <row r="63569">
      <c r="N63569" s="561" t="n"/>
    </row>
    <row r="63570">
      <c r="N63570" s="561" t="n"/>
    </row>
    <row r="63571">
      <c r="N63571" s="561" t="n"/>
    </row>
    <row r="63572">
      <c r="N63572" s="561" t="n"/>
    </row>
    <row r="63573">
      <c r="N63573" s="561" t="n"/>
    </row>
    <row r="63574">
      <c r="N63574" s="561" t="n"/>
    </row>
    <row r="63575">
      <c r="N63575" s="561" t="n"/>
    </row>
    <row r="63576">
      <c r="N63576" s="561" t="n"/>
    </row>
    <row r="63577">
      <c r="N63577" s="561" t="n"/>
    </row>
    <row r="63578">
      <c r="N63578" s="561" t="n"/>
    </row>
    <row r="63579">
      <c r="N63579" s="561" t="n"/>
    </row>
    <row r="63580">
      <c r="N63580" s="561" t="n"/>
    </row>
    <row r="63581">
      <c r="N63581" s="561" t="n"/>
    </row>
    <row r="63582">
      <c r="N63582" s="561" t="n"/>
    </row>
    <row r="63583">
      <c r="N63583" s="561" t="n"/>
    </row>
    <row r="63584">
      <c r="N63584" s="561" t="n"/>
    </row>
    <row r="63585">
      <c r="N63585" s="561" t="n"/>
    </row>
    <row r="63586">
      <c r="N63586" s="561" t="n"/>
    </row>
    <row r="63587">
      <c r="N63587" s="561" t="n"/>
    </row>
    <row r="63588">
      <c r="N63588" s="561" t="n"/>
    </row>
    <row r="63589">
      <c r="N63589" s="561" t="n"/>
    </row>
    <row r="63590">
      <c r="N63590" s="561" t="n"/>
    </row>
    <row r="63591">
      <c r="N63591" s="561" t="n"/>
    </row>
    <row r="63592">
      <c r="N63592" s="561" t="n"/>
    </row>
    <row r="63593">
      <c r="N63593" s="561" t="n"/>
    </row>
    <row r="63594">
      <c r="N63594" s="561" t="n"/>
    </row>
    <row r="63595">
      <c r="N63595" s="561" t="n"/>
    </row>
    <row r="63596">
      <c r="N63596" s="561" t="n"/>
    </row>
    <row r="63597">
      <c r="N63597" s="561" t="n"/>
    </row>
    <row r="63598">
      <c r="N63598" s="561" t="n"/>
    </row>
    <row r="63599">
      <c r="N63599" s="561" t="n"/>
    </row>
    <row r="63600">
      <c r="N63600" s="561" t="n"/>
    </row>
    <row r="63601">
      <c r="N63601" s="561" t="n"/>
    </row>
    <row r="63602">
      <c r="N63602" s="561" t="n"/>
    </row>
    <row r="63603">
      <c r="N63603" s="561" t="n"/>
    </row>
    <row r="63604">
      <c r="N63604" s="561" t="n"/>
    </row>
    <row r="63605">
      <c r="N63605" s="561" t="n"/>
    </row>
    <row r="63606">
      <c r="N63606" s="561" t="n"/>
    </row>
    <row r="63607">
      <c r="N63607" s="561" t="n"/>
    </row>
    <row r="63608">
      <c r="N63608" s="561" t="n"/>
    </row>
    <row r="63609">
      <c r="N63609" s="561" t="n"/>
    </row>
    <row r="63610">
      <c r="N63610" s="561" t="n"/>
    </row>
    <row r="63611">
      <c r="N63611" s="561" t="n"/>
    </row>
    <row r="63612">
      <c r="N63612" s="561" t="n"/>
    </row>
    <row r="63613">
      <c r="N63613" s="561" t="n"/>
    </row>
    <row r="63614">
      <c r="N63614" s="561" t="n"/>
    </row>
    <row r="63615">
      <c r="N63615" s="561" t="n"/>
    </row>
    <row r="63616">
      <c r="N63616" s="561" t="n"/>
    </row>
    <row r="63617">
      <c r="N63617" s="561" t="n"/>
    </row>
    <row r="63618">
      <c r="N63618" s="561" t="n"/>
    </row>
    <row r="63619">
      <c r="N63619" s="561" t="n"/>
    </row>
    <row r="63620">
      <c r="N63620" s="561" t="n"/>
    </row>
    <row r="63621">
      <c r="N63621" s="561" t="n"/>
    </row>
    <row r="63622">
      <c r="N63622" s="561" t="n"/>
    </row>
    <row r="63623">
      <c r="N63623" s="561" t="n"/>
    </row>
    <row r="63624">
      <c r="N63624" s="561" t="n"/>
    </row>
    <row r="63625">
      <c r="N63625" s="561" t="n"/>
    </row>
    <row r="63626">
      <c r="N63626" s="561" t="n"/>
    </row>
    <row r="63627">
      <c r="N63627" s="561" t="n"/>
    </row>
    <row r="63628">
      <c r="N63628" s="561" t="n"/>
    </row>
    <row r="63629">
      <c r="N63629" s="561" t="n"/>
    </row>
    <row r="63630">
      <c r="N63630" s="561" t="n"/>
    </row>
    <row r="63631">
      <c r="N63631" s="561" t="n"/>
    </row>
    <row r="63632">
      <c r="N63632" s="561" t="n"/>
    </row>
    <row r="63633">
      <c r="N63633" s="561" t="n"/>
    </row>
    <row r="63634">
      <c r="N63634" s="561" t="n"/>
    </row>
    <row r="63635">
      <c r="N63635" s="561" t="n"/>
    </row>
    <row r="63636">
      <c r="N63636" s="561" t="n"/>
    </row>
    <row r="63637">
      <c r="N63637" s="561" t="n"/>
    </row>
    <row r="63638">
      <c r="N63638" s="561" t="n"/>
    </row>
    <row r="63639">
      <c r="N63639" s="561" t="n"/>
    </row>
    <row r="63640">
      <c r="N63640" s="561" t="n"/>
    </row>
    <row r="63641">
      <c r="N63641" s="561" t="n"/>
    </row>
    <row r="63642">
      <c r="N63642" s="561" t="n"/>
    </row>
    <row r="63643">
      <c r="N63643" s="561" t="n"/>
    </row>
    <row r="63644">
      <c r="N63644" s="561" t="n"/>
    </row>
    <row r="63645">
      <c r="N63645" s="561" t="n"/>
    </row>
    <row r="63646">
      <c r="N63646" s="561" t="n"/>
    </row>
    <row r="63647">
      <c r="N63647" s="561" t="n"/>
    </row>
    <row r="63648">
      <c r="N63648" s="561" t="n"/>
    </row>
    <row r="63649">
      <c r="N63649" s="561" t="n"/>
    </row>
    <row r="63650">
      <c r="N63650" s="561" t="n"/>
    </row>
    <row r="63651">
      <c r="N63651" s="561" t="n"/>
    </row>
    <row r="63652">
      <c r="N63652" s="561" t="n"/>
    </row>
    <row r="63653">
      <c r="N63653" s="561" t="n"/>
    </row>
    <row r="63654">
      <c r="N63654" s="561" t="n"/>
    </row>
    <row r="63655">
      <c r="N63655" s="561" t="n"/>
    </row>
    <row r="63656">
      <c r="N63656" s="561" t="n"/>
    </row>
    <row r="63657">
      <c r="N63657" s="561" t="n"/>
    </row>
    <row r="63658">
      <c r="N63658" s="561" t="n"/>
    </row>
    <row r="63659">
      <c r="N63659" s="561" t="n"/>
    </row>
    <row r="63660">
      <c r="N63660" s="561" t="n"/>
    </row>
    <row r="63661">
      <c r="N63661" s="561" t="n"/>
    </row>
    <row r="63662">
      <c r="N63662" s="561" t="n"/>
    </row>
    <row r="63663">
      <c r="N63663" s="561" t="n"/>
    </row>
    <row r="63664">
      <c r="N63664" s="561" t="n"/>
    </row>
    <row r="63665">
      <c r="N63665" s="561" t="n"/>
    </row>
    <row r="63666">
      <c r="N63666" s="561" t="n"/>
    </row>
    <row r="63667">
      <c r="N63667" s="561" t="n"/>
    </row>
    <row r="63668">
      <c r="N63668" s="561" t="n"/>
    </row>
    <row r="63669">
      <c r="N63669" s="561" t="n"/>
    </row>
    <row r="63670">
      <c r="N63670" s="561" t="n"/>
    </row>
    <row r="63671">
      <c r="N63671" s="561" t="n"/>
    </row>
    <row r="63672">
      <c r="N63672" s="561" t="n"/>
    </row>
    <row r="63673">
      <c r="N63673" s="561" t="n"/>
    </row>
    <row r="63674">
      <c r="N63674" s="561" t="n"/>
    </row>
    <row r="63675">
      <c r="N63675" s="561" t="n"/>
    </row>
    <row r="63676">
      <c r="N63676" s="561" t="n"/>
    </row>
    <row r="63677">
      <c r="N63677" s="561" t="n"/>
    </row>
    <row r="63678">
      <c r="N63678" s="561" t="n"/>
    </row>
    <row r="63679">
      <c r="N63679" s="561" t="n"/>
    </row>
    <row r="63680">
      <c r="N63680" s="561" t="n"/>
    </row>
    <row r="63681">
      <c r="N63681" s="561" t="n"/>
    </row>
    <row r="63682">
      <c r="N63682" s="561" t="n"/>
    </row>
    <row r="63683">
      <c r="N63683" s="561" t="n"/>
    </row>
    <row r="63684">
      <c r="N63684" s="561" t="n"/>
    </row>
    <row r="63685">
      <c r="N63685" s="561" t="n"/>
    </row>
    <row r="63686">
      <c r="N63686" s="561" t="n"/>
    </row>
    <row r="63687">
      <c r="N63687" s="561" t="n"/>
    </row>
    <row r="63688">
      <c r="N63688" s="561" t="n"/>
    </row>
    <row r="63689">
      <c r="N63689" s="561" t="n"/>
    </row>
    <row r="63690">
      <c r="N63690" s="561" t="n"/>
    </row>
    <row r="63691">
      <c r="N63691" s="561" t="n"/>
    </row>
    <row r="63692">
      <c r="N63692" s="561" t="n"/>
    </row>
    <row r="63693">
      <c r="N63693" s="561" t="n"/>
    </row>
    <row r="63694">
      <c r="N63694" s="561" t="n"/>
    </row>
    <row r="63695">
      <c r="N63695" s="561" t="n"/>
    </row>
    <row r="63696">
      <c r="N63696" s="561" t="n"/>
    </row>
    <row r="63697">
      <c r="N63697" s="561" t="n"/>
    </row>
    <row r="63698">
      <c r="N63698" s="561" t="n"/>
    </row>
    <row r="63699">
      <c r="N63699" s="561" t="n"/>
    </row>
    <row r="63700">
      <c r="N63700" s="561" t="n"/>
    </row>
    <row r="63701">
      <c r="N63701" s="561" t="n"/>
    </row>
    <row r="63702">
      <c r="N63702" s="561" t="n"/>
    </row>
    <row r="63703">
      <c r="N63703" s="561" t="n"/>
    </row>
    <row r="63704">
      <c r="N63704" s="561" t="n"/>
    </row>
    <row r="63705">
      <c r="N63705" s="561" t="n"/>
    </row>
    <row r="63706">
      <c r="N63706" s="561" t="n"/>
    </row>
    <row r="63707">
      <c r="N63707" s="561" t="n"/>
    </row>
    <row r="63708">
      <c r="N63708" s="561" t="n"/>
    </row>
    <row r="63709">
      <c r="N63709" s="561" t="n"/>
    </row>
    <row r="63710">
      <c r="N63710" s="561" t="n"/>
    </row>
    <row r="63711">
      <c r="N63711" s="561" t="n"/>
    </row>
    <row r="63712">
      <c r="N63712" s="561" t="n"/>
    </row>
    <row r="63713">
      <c r="N63713" s="561" t="n"/>
    </row>
    <row r="63714">
      <c r="N63714" s="561" t="n"/>
    </row>
    <row r="63715">
      <c r="N63715" s="561" t="n"/>
    </row>
    <row r="63716">
      <c r="N63716" s="561" t="n"/>
    </row>
    <row r="63717">
      <c r="N63717" s="561" t="n"/>
    </row>
    <row r="63718">
      <c r="N63718" s="561" t="n"/>
    </row>
    <row r="63719">
      <c r="N63719" s="561" t="n"/>
    </row>
    <row r="63720">
      <c r="N63720" s="561" t="n"/>
    </row>
    <row r="63721">
      <c r="N63721" s="561" t="n"/>
    </row>
    <row r="63722">
      <c r="N63722" s="561" t="n"/>
    </row>
    <row r="63723">
      <c r="N63723" s="561" t="n"/>
    </row>
    <row r="63724">
      <c r="N63724" s="561" t="n"/>
    </row>
    <row r="63725">
      <c r="N63725" s="561" t="n"/>
    </row>
    <row r="63726">
      <c r="N63726" s="561" t="n"/>
    </row>
    <row r="63727">
      <c r="N63727" s="561" t="n"/>
    </row>
    <row r="63728">
      <c r="N63728" s="561" t="n"/>
    </row>
    <row r="63729">
      <c r="N63729" s="561" t="n"/>
    </row>
    <row r="63730">
      <c r="N63730" s="561" t="n"/>
    </row>
    <row r="63731">
      <c r="N63731" s="561" t="n"/>
    </row>
    <row r="63732">
      <c r="N63732" s="561" t="n"/>
    </row>
    <row r="63733">
      <c r="N63733" s="561" t="n"/>
    </row>
    <row r="63734">
      <c r="N63734" s="561" t="n"/>
    </row>
    <row r="63735">
      <c r="N63735" s="561" t="n"/>
    </row>
    <row r="63736">
      <c r="N63736" s="561" t="n"/>
    </row>
    <row r="63737">
      <c r="N63737" s="561" t="n"/>
    </row>
    <row r="63738">
      <c r="N63738" s="561" t="n"/>
    </row>
    <row r="63739">
      <c r="N63739" s="561" t="n"/>
    </row>
    <row r="63740">
      <c r="N63740" s="561" t="n"/>
    </row>
    <row r="63741">
      <c r="N63741" s="561" t="n"/>
    </row>
    <row r="63742">
      <c r="N63742" s="561" t="n"/>
    </row>
    <row r="63743">
      <c r="N63743" s="561" t="n"/>
    </row>
    <row r="63744">
      <c r="N63744" s="561" t="n"/>
    </row>
    <row r="63745">
      <c r="N63745" s="561" t="n"/>
    </row>
    <row r="63746">
      <c r="N63746" s="561" t="n"/>
    </row>
    <row r="63747">
      <c r="N63747" s="561" t="n"/>
    </row>
    <row r="63748">
      <c r="N63748" s="561" t="n"/>
    </row>
    <row r="63749">
      <c r="N63749" s="561" t="n"/>
    </row>
    <row r="63750">
      <c r="N63750" s="561" t="n"/>
    </row>
    <row r="63751">
      <c r="N63751" s="561" t="n"/>
    </row>
    <row r="63752">
      <c r="N63752" s="561" t="n"/>
    </row>
    <row r="63753">
      <c r="N63753" s="561" t="n"/>
    </row>
    <row r="63754">
      <c r="N63754" s="561" t="n"/>
    </row>
    <row r="63755">
      <c r="N63755" s="561" t="n"/>
    </row>
    <row r="63756">
      <c r="N63756" s="561" t="n"/>
    </row>
    <row r="63757">
      <c r="N63757" s="561" t="n"/>
    </row>
    <row r="63758">
      <c r="N63758" s="561" t="n"/>
    </row>
    <row r="63759">
      <c r="N63759" s="561" t="n"/>
    </row>
    <row r="63760">
      <c r="N63760" s="561" t="n"/>
    </row>
    <row r="63761">
      <c r="N63761" s="561" t="n"/>
    </row>
    <row r="63762">
      <c r="N63762" s="561" t="n"/>
    </row>
    <row r="63763">
      <c r="N63763" s="561" t="n"/>
    </row>
    <row r="63764">
      <c r="N63764" s="561" t="n"/>
    </row>
    <row r="63765">
      <c r="N63765" s="561" t="n"/>
    </row>
    <row r="63766">
      <c r="N63766" s="561" t="n"/>
    </row>
    <row r="63767">
      <c r="N63767" s="561" t="n"/>
    </row>
    <row r="63768">
      <c r="N63768" s="561" t="n"/>
    </row>
    <row r="63769">
      <c r="N63769" s="561" t="n"/>
    </row>
    <row r="63770">
      <c r="N63770" s="561" t="n"/>
    </row>
    <row r="63771">
      <c r="N63771" s="561" t="n"/>
    </row>
    <row r="63772">
      <c r="N63772" s="561" t="n"/>
    </row>
    <row r="63773">
      <c r="N63773" s="561" t="n"/>
    </row>
    <row r="63774">
      <c r="N63774" s="561" t="n"/>
    </row>
    <row r="63775">
      <c r="N63775" s="561" t="n"/>
    </row>
    <row r="63776">
      <c r="N63776" s="561" t="n"/>
    </row>
    <row r="63777">
      <c r="N63777" s="561" t="n"/>
    </row>
    <row r="63778">
      <c r="N63778" s="561" t="n"/>
    </row>
    <row r="63779">
      <c r="N63779" s="561" t="n"/>
    </row>
    <row r="63780">
      <c r="N63780" s="561" t="n"/>
    </row>
    <row r="63781">
      <c r="N63781" s="561" t="n"/>
    </row>
    <row r="63782">
      <c r="N63782" s="561" t="n"/>
    </row>
    <row r="63783">
      <c r="N63783" s="561" t="n"/>
    </row>
    <row r="63784">
      <c r="N63784" s="561" t="n"/>
    </row>
    <row r="63785">
      <c r="N63785" s="561" t="n"/>
    </row>
    <row r="63786">
      <c r="N63786" s="561" t="n"/>
    </row>
    <row r="63787">
      <c r="N63787" s="561" t="n"/>
    </row>
    <row r="63788">
      <c r="N63788" s="561" t="n"/>
    </row>
    <row r="63789">
      <c r="N63789" s="561" t="n"/>
    </row>
    <row r="63790">
      <c r="N63790" s="561" t="n"/>
    </row>
    <row r="63791">
      <c r="N63791" s="561" t="n"/>
    </row>
    <row r="63792">
      <c r="N63792" s="561" t="n"/>
    </row>
    <row r="63793">
      <c r="N63793" s="561" t="n"/>
    </row>
    <row r="63794">
      <c r="N63794" s="561" t="n"/>
    </row>
    <row r="63795">
      <c r="N63795" s="561" t="n"/>
    </row>
    <row r="63796">
      <c r="N63796" s="561" t="n"/>
    </row>
    <row r="63797">
      <c r="N63797" s="561" t="n"/>
    </row>
    <row r="63798">
      <c r="N63798" s="561" t="n"/>
    </row>
    <row r="63799">
      <c r="N63799" s="561" t="n"/>
    </row>
    <row r="63800">
      <c r="N63800" s="561" t="n"/>
    </row>
    <row r="63801">
      <c r="N63801" s="561" t="n"/>
    </row>
    <row r="63802">
      <c r="N63802" s="561" t="n"/>
    </row>
    <row r="63803">
      <c r="N63803" s="561" t="n"/>
    </row>
    <row r="63804">
      <c r="N63804" s="561" t="n"/>
    </row>
    <row r="63805">
      <c r="N63805" s="561" t="n"/>
    </row>
    <row r="63806">
      <c r="N63806" s="561" t="n"/>
    </row>
    <row r="63807">
      <c r="N63807" s="561" t="n"/>
    </row>
    <row r="63808">
      <c r="N63808" s="561" t="n"/>
    </row>
    <row r="63809">
      <c r="N63809" s="561" t="n"/>
    </row>
    <row r="63810">
      <c r="N63810" s="561" t="n"/>
    </row>
    <row r="63811">
      <c r="N63811" s="561" t="n"/>
    </row>
    <row r="63812">
      <c r="N63812" s="561" t="n"/>
    </row>
    <row r="63813">
      <c r="N63813" s="561" t="n"/>
    </row>
    <row r="63814">
      <c r="N63814" s="561" t="n"/>
    </row>
    <row r="63815">
      <c r="N63815" s="561" t="n"/>
    </row>
    <row r="63816">
      <c r="N63816" s="561" t="n"/>
    </row>
    <row r="63817">
      <c r="N63817" s="561" t="n"/>
    </row>
    <row r="63818">
      <c r="N63818" s="561" t="n"/>
    </row>
    <row r="63819">
      <c r="N63819" s="561" t="n"/>
    </row>
    <row r="63820">
      <c r="N63820" s="561" t="n"/>
    </row>
    <row r="63821">
      <c r="N63821" s="561" t="n"/>
    </row>
    <row r="63822">
      <c r="N63822" s="561" t="n"/>
    </row>
    <row r="63823">
      <c r="N63823" s="561" t="n"/>
    </row>
    <row r="63824">
      <c r="N63824" s="561" t="n"/>
    </row>
    <row r="63825">
      <c r="N63825" s="561" t="n"/>
    </row>
    <row r="63826">
      <c r="N63826" s="561" t="n"/>
    </row>
    <row r="63827">
      <c r="N63827" s="561" t="n"/>
    </row>
    <row r="63828">
      <c r="N63828" s="561" t="n"/>
    </row>
    <row r="63829">
      <c r="N63829" s="561" t="n"/>
    </row>
    <row r="63830">
      <c r="N63830" s="561" t="n"/>
    </row>
    <row r="63831">
      <c r="N63831" s="561" t="n"/>
    </row>
    <row r="63832">
      <c r="N63832" s="561" t="n"/>
    </row>
    <row r="63833">
      <c r="N63833" s="561" t="n"/>
    </row>
    <row r="63834">
      <c r="N63834" s="561" t="n"/>
    </row>
    <row r="63835">
      <c r="N63835" s="561" t="n"/>
    </row>
    <row r="63836">
      <c r="N63836" s="561" t="n"/>
    </row>
    <row r="63837">
      <c r="N63837" s="561" t="n"/>
    </row>
    <row r="63838">
      <c r="N63838" s="561" t="n"/>
    </row>
    <row r="63839">
      <c r="N63839" s="561" t="n"/>
    </row>
    <row r="63840">
      <c r="N63840" s="561" t="n"/>
    </row>
    <row r="63841">
      <c r="N63841" s="561" t="n"/>
    </row>
    <row r="63842">
      <c r="N63842" s="561" t="n"/>
    </row>
    <row r="63843">
      <c r="N63843" s="561" t="n"/>
    </row>
    <row r="63844">
      <c r="N63844" s="561" t="n"/>
    </row>
    <row r="63845">
      <c r="N63845" s="561" t="n"/>
    </row>
    <row r="63846">
      <c r="N63846" s="561" t="n"/>
    </row>
    <row r="63847">
      <c r="N63847" s="561" t="n"/>
    </row>
    <row r="63848">
      <c r="N63848" s="561" t="n"/>
    </row>
    <row r="63849">
      <c r="N63849" s="561" t="n"/>
    </row>
    <row r="63850">
      <c r="N63850" s="561" t="n"/>
    </row>
    <row r="63851">
      <c r="N63851" s="561" t="n"/>
    </row>
    <row r="63852">
      <c r="N63852" s="561" t="n"/>
    </row>
    <row r="63853">
      <c r="N63853" s="561" t="n"/>
    </row>
    <row r="63854">
      <c r="N63854" s="561" t="n"/>
    </row>
    <row r="63855">
      <c r="N63855" s="561" t="n"/>
    </row>
    <row r="63856">
      <c r="N63856" s="561" t="n"/>
    </row>
    <row r="63857">
      <c r="N63857" s="561" t="n"/>
    </row>
    <row r="63858">
      <c r="N63858" s="561" t="n"/>
    </row>
    <row r="63859">
      <c r="N63859" s="561" t="n"/>
    </row>
    <row r="63860">
      <c r="N63860" s="561" t="n"/>
    </row>
    <row r="63861">
      <c r="N63861" s="561" t="n"/>
    </row>
    <row r="63862">
      <c r="N63862" s="561" t="n"/>
    </row>
    <row r="63863">
      <c r="N63863" s="561" t="n"/>
    </row>
    <row r="63864">
      <c r="N63864" s="561" t="n"/>
    </row>
    <row r="63865">
      <c r="N63865" s="561" t="n"/>
    </row>
    <row r="63866">
      <c r="N63866" s="561" t="n"/>
    </row>
    <row r="63867">
      <c r="N63867" s="561" t="n"/>
    </row>
    <row r="63868">
      <c r="N63868" s="561" t="n"/>
    </row>
    <row r="63869">
      <c r="N63869" s="561" t="n"/>
    </row>
    <row r="63870">
      <c r="N63870" s="561" t="n"/>
    </row>
    <row r="63871">
      <c r="N63871" s="561" t="n"/>
    </row>
    <row r="63872">
      <c r="N63872" s="561" t="n"/>
    </row>
    <row r="63873">
      <c r="N63873" s="561" t="n"/>
    </row>
    <row r="63874">
      <c r="N63874" s="561" t="n"/>
    </row>
    <row r="63875">
      <c r="N63875" s="561" t="n"/>
    </row>
    <row r="63876">
      <c r="N63876" s="561" t="n"/>
    </row>
    <row r="63877">
      <c r="N63877" s="561" t="n"/>
    </row>
    <row r="63878">
      <c r="N63878" s="561" t="n"/>
    </row>
    <row r="63879">
      <c r="N63879" s="561" t="n"/>
    </row>
    <row r="63880">
      <c r="N63880" s="561" t="n"/>
    </row>
    <row r="63881">
      <c r="N63881" s="561" t="n"/>
    </row>
    <row r="63882">
      <c r="N63882" s="561" t="n"/>
    </row>
    <row r="63883">
      <c r="N63883" s="561" t="n"/>
    </row>
    <row r="63884">
      <c r="N63884" s="561" t="n"/>
    </row>
    <row r="63885">
      <c r="N63885" s="561" t="n"/>
    </row>
    <row r="63886">
      <c r="N63886" s="561" t="n"/>
    </row>
    <row r="63887">
      <c r="N63887" s="561" t="n"/>
    </row>
    <row r="63888">
      <c r="N63888" s="561" t="n"/>
    </row>
    <row r="63889">
      <c r="N63889" s="561" t="n"/>
    </row>
    <row r="63890">
      <c r="N63890" s="561" t="n"/>
    </row>
    <row r="63891">
      <c r="N63891" s="561" t="n"/>
    </row>
    <row r="63892">
      <c r="N63892" s="561" t="n"/>
    </row>
    <row r="63893">
      <c r="N63893" s="561" t="n"/>
    </row>
    <row r="63894">
      <c r="N63894" s="561" t="n"/>
    </row>
    <row r="63895">
      <c r="N63895" s="561" t="n"/>
    </row>
    <row r="63896">
      <c r="N63896" s="561" t="n"/>
    </row>
    <row r="63897">
      <c r="N63897" s="561" t="n"/>
    </row>
    <row r="63898">
      <c r="N63898" s="561" t="n"/>
    </row>
    <row r="63899">
      <c r="N63899" s="561" t="n"/>
    </row>
    <row r="63900">
      <c r="N63900" s="561" t="n"/>
    </row>
    <row r="63901">
      <c r="N63901" s="561" t="n"/>
    </row>
    <row r="63902">
      <c r="N63902" s="561" t="n"/>
    </row>
    <row r="63903">
      <c r="N63903" s="561" t="n"/>
    </row>
    <row r="63904">
      <c r="N63904" s="561" t="n"/>
    </row>
    <row r="63905">
      <c r="N63905" s="561" t="n"/>
    </row>
    <row r="63906">
      <c r="N63906" s="561" t="n"/>
    </row>
    <row r="63907">
      <c r="N63907" s="561" t="n"/>
    </row>
    <row r="63908">
      <c r="N63908" s="561" t="n"/>
    </row>
    <row r="63909">
      <c r="N63909" s="561" t="n"/>
    </row>
    <row r="63910">
      <c r="N63910" s="561" t="n"/>
    </row>
    <row r="63911">
      <c r="N63911" s="561" t="n"/>
    </row>
    <row r="63912">
      <c r="N63912" s="561" t="n"/>
    </row>
    <row r="63913">
      <c r="N63913" s="561" t="n"/>
    </row>
    <row r="63914">
      <c r="N63914" s="561" t="n"/>
    </row>
    <row r="63915">
      <c r="N63915" s="561" t="n"/>
    </row>
    <row r="63916">
      <c r="N63916" s="561" t="n"/>
    </row>
    <row r="63917">
      <c r="N63917" s="561" t="n"/>
    </row>
    <row r="63918">
      <c r="N63918" s="561" t="n"/>
    </row>
    <row r="63919">
      <c r="N63919" s="561" t="n"/>
    </row>
    <row r="63920">
      <c r="N63920" s="561" t="n"/>
    </row>
    <row r="63921">
      <c r="N63921" s="561" t="n"/>
    </row>
    <row r="63922">
      <c r="N63922" s="561" t="n"/>
    </row>
    <row r="63923">
      <c r="N63923" s="561" t="n"/>
    </row>
    <row r="63924">
      <c r="N63924" s="561" t="n"/>
    </row>
    <row r="63925">
      <c r="N63925" s="561" t="n"/>
    </row>
    <row r="63926">
      <c r="N63926" s="561" t="n"/>
    </row>
    <row r="63927">
      <c r="N63927" s="561" t="n"/>
    </row>
    <row r="63928">
      <c r="N63928" s="561" t="n"/>
    </row>
    <row r="63929">
      <c r="N63929" s="561" t="n"/>
    </row>
    <row r="63930">
      <c r="N63930" s="561" t="n"/>
    </row>
    <row r="63931">
      <c r="N63931" s="561" t="n"/>
    </row>
    <row r="63932">
      <c r="N63932" s="561" t="n"/>
    </row>
    <row r="63933">
      <c r="N63933" s="561" t="n"/>
    </row>
    <row r="63934">
      <c r="N63934" s="561" t="n"/>
    </row>
    <row r="63935">
      <c r="N63935" s="561" t="n"/>
    </row>
    <row r="63936">
      <c r="N63936" s="561" t="n"/>
    </row>
    <row r="63937">
      <c r="N63937" s="561" t="n"/>
    </row>
    <row r="63938">
      <c r="N63938" s="561" t="n"/>
    </row>
    <row r="63939">
      <c r="N63939" s="561" t="n"/>
    </row>
    <row r="63940">
      <c r="N63940" s="561" t="n"/>
    </row>
    <row r="63941">
      <c r="N63941" s="561" t="n"/>
    </row>
    <row r="63942">
      <c r="N63942" s="561" t="n"/>
    </row>
    <row r="63943">
      <c r="N63943" s="561" t="n"/>
    </row>
    <row r="63944">
      <c r="N63944" s="561" t="n"/>
    </row>
    <row r="63945">
      <c r="N63945" s="561" t="n"/>
    </row>
    <row r="63946">
      <c r="N63946" s="561" t="n"/>
    </row>
    <row r="63947">
      <c r="N63947" s="561" t="n"/>
    </row>
    <row r="63948">
      <c r="N63948" s="561" t="n"/>
    </row>
    <row r="63949">
      <c r="N63949" s="561" t="n"/>
    </row>
    <row r="63950">
      <c r="N63950" s="561" t="n"/>
    </row>
    <row r="63951">
      <c r="N63951" s="561" t="n"/>
    </row>
    <row r="63952">
      <c r="N63952" s="561" t="n"/>
    </row>
    <row r="63953">
      <c r="N63953" s="561" t="n"/>
    </row>
    <row r="63954">
      <c r="N63954" s="561" t="n"/>
    </row>
    <row r="63955">
      <c r="N63955" s="561" t="n"/>
    </row>
    <row r="63956">
      <c r="N63956" s="561" t="n"/>
    </row>
    <row r="63957">
      <c r="N63957" s="561" t="n"/>
    </row>
    <row r="63958">
      <c r="N63958" s="561" t="n"/>
    </row>
    <row r="63959">
      <c r="N63959" s="561" t="n"/>
    </row>
    <row r="63960">
      <c r="N63960" s="561" t="n"/>
    </row>
    <row r="63961">
      <c r="N63961" s="561" t="n"/>
    </row>
    <row r="63962">
      <c r="N63962" s="561" t="n"/>
    </row>
    <row r="63963">
      <c r="N63963" s="561" t="n"/>
    </row>
    <row r="63964">
      <c r="N63964" s="561" t="n"/>
    </row>
    <row r="63965">
      <c r="N63965" s="561" t="n"/>
    </row>
    <row r="63966">
      <c r="N63966" s="561" t="n"/>
    </row>
    <row r="63967">
      <c r="N63967" s="561" t="n"/>
    </row>
    <row r="63968">
      <c r="N63968" s="561" t="n"/>
    </row>
    <row r="63969">
      <c r="N63969" s="561" t="n"/>
    </row>
    <row r="63970">
      <c r="N63970" s="561" t="n"/>
    </row>
    <row r="63971">
      <c r="N63971" s="561" t="n"/>
    </row>
    <row r="63972">
      <c r="N63972" s="561" t="n"/>
    </row>
    <row r="63973">
      <c r="N63973" s="561" t="n"/>
    </row>
    <row r="63974">
      <c r="N63974" s="561" t="n"/>
    </row>
    <row r="63975">
      <c r="N63975" s="561" t="n"/>
    </row>
    <row r="63976">
      <c r="N63976" s="561" t="n"/>
    </row>
    <row r="63977">
      <c r="N63977" s="561" t="n"/>
    </row>
    <row r="63978">
      <c r="N63978" s="561" t="n"/>
    </row>
    <row r="63979">
      <c r="N63979" s="561" t="n"/>
    </row>
    <row r="63980">
      <c r="N63980" s="561" t="n"/>
    </row>
    <row r="63981">
      <c r="N63981" s="561" t="n"/>
    </row>
    <row r="63982">
      <c r="N63982" s="561" t="n"/>
    </row>
    <row r="63983">
      <c r="N63983" s="561" t="n"/>
    </row>
    <row r="63984">
      <c r="N63984" s="561" t="n"/>
    </row>
    <row r="63985">
      <c r="N63985" s="561" t="n"/>
    </row>
    <row r="63986">
      <c r="N63986" s="561" t="n"/>
    </row>
    <row r="63987">
      <c r="N63987" s="561" t="n"/>
    </row>
    <row r="63988">
      <c r="N63988" s="561" t="n"/>
    </row>
    <row r="63989">
      <c r="N63989" s="561" t="n"/>
    </row>
    <row r="63990">
      <c r="N63990" s="561" t="n"/>
    </row>
    <row r="63991">
      <c r="N63991" s="561" t="n"/>
    </row>
    <row r="63992">
      <c r="N63992" s="561" t="n"/>
    </row>
    <row r="63993">
      <c r="N63993" s="561" t="n"/>
    </row>
    <row r="63994">
      <c r="N63994" s="561" t="n"/>
    </row>
    <row r="63995">
      <c r="N63995" s="561" t="n"/>
    </row>
    <row r="63996">
      <c r="N63996" s="561" t="n"/>
    </row>
    <row r="63997">
      <c r="N63997" s="561" t="n"/>
    </row>
    <row r="63998">
      <c r="N63998" s="561" t="n"/>
    </row>
    <row r="63999">
      <c r="N63999" s="561" t="n"/>
    </row>
    <row r="64000">
      <c r="N64000" s="561" t="n"/>
    </row>
    <row r="64001">
      <c r="N64001" s="561" t="n"/>
    </row>
    <row r="64002">
      <c r="N64002" s="561" t="n"/>
    </row>
    <row r="64003">
      <c r="N64003" s="561" t="n"/>
    </row>
    <row r="64004">
      <c r="N64004" s="561" t="n"/>
    </row>
    <row r="64005">
      <c r="N64005" s="561" t="n"/>
    </row>
    <row r="64006">
      <c r="N64006" s="561" t="n"/>
    </row>
    <row r="64007">
      <c r="N64007" s="561" t="n"/>
    </row>
    <row r="64008">
      <c r="N64008" s="561" t="n"/>
    </row>
    <row r="64009">
      <c r="N64009" s="561" t="n"/>
    </row>
    <row r="64010">
      <c r="N64010" s="561" t="n"/>
    </row>
    <row r="64011">
      <c r="N64011" s="561" t="n"/>
    </row>
    <row r="64012">
      <c r="N64012" s="561" t="n"/>
    </row>
    <row r="64013">
      <c r="N64013" s="561" t="n"/>
    </row>
    <row r="64014">
      <c r="N64014" s="561" t="n"/>
    </row>
    <row r="64015">
      <c r="N64015" s="561" t="n"/>
    </row>
    <row r="64016">
      <c r="N64016" s="561" t="n"/>
    </row>
    <row r="64017">
      <c r="N64017" s="561" t="n"/>
    </row>
    <row r="64018">
      <c r="N64018" s="561" t="n"/>
    </row>
    <row r="64019">
      <c r="N64019" s="561" t="n"/>
    </row>
    <row r="64020">
      <c r="N64020" s="561" t="n"/>
    </row>
    <row r="64021">
      <c r="N64021" s="561" t="n"/>
    </row>
    <row r="64022">
      <c r="N64022" s="561" t="n"/>
    </row>
    <row r="64023">
      <c r="N64023" s="561" t="n"/>
    </row>
    <row r="64024">
      <c r="N64024" s="561" t="n"/>
    </row>
    <row r="64025">
      <c r="N64025" s="561" t="n"/>
    </row>
    <row r="64026">
      <c r="N64026" s="561" t="n"/>
    </row>
    <row r="64027">
      <c r="N64027" s="561" t="n"/>
    </row>
    <row r="64028">
      <c r="N64028" s="561" t="n"/>
    </row>
    <row r="64029">
      <c r="N64029" s="561" t="n"/>
    </row>
    <row r="64030">
      <c r="N64030" s="561" t="n"/>
    </row>
    <row r="64031">
      <c r="N64031" s="561" t="n"/>
    </row>
    <row r="64032">
      <c r="N64032" s="561" t="n"/>
    </row>
    <row r="64033">
      <c r="N64033" s="561" t="n"/>
    </row>
    <row r="64034">
      <c r="N64034" s="561" t="n"/>
    </row>
    <row r="64035">
      <c r="N64035" s="561" t="n"/>
    </row>
    <row r="64036">
      <c r="N64036" s="561" t="n"/>
    </row>
    <row r="64037">
      <c r="N64037" s="561" t="n"/>
    </row>
    <row r="64038">
      <c r="N64038" s="561" t="n"/>
    </row>
    <row r="64039">
      <c r="N64039" s="561" t="n"/>
    </row>
    <row r="64040">
      <c r="N64040" s="561" t="n"/>
    </row>
    <row r="64041">
      <c r="N64041" s="561" t="n"/>
    </row>
    <row r="64042">
      <c r="N64042" s="561" t="n"/>
    </row>
    <row r="64043">
      <c r="N64043" s="561" t="n"/>
    </row>
    <row r="64044">
      <c r="N64044" s="561" t="n"/>
    </row>
    <row r="64045">
      <c r="N64045" s="561" t="n"/>
    </row>
    <row r="64046">
      <c r="N64046" s="561" t="n"/>
    </row>
    <row r="64047">
      <c r="N64047" s="561" t="n"/>
    </row>
    <row r="64048">
      <c r="N64048" s="561" t="n"/>
    </row>
    <row r="64049">
      <c r="N64049" s="561" t="n"/>
    </row>
    <row r="64050">
      <c r="N64050" s="561" t="n"/>
    </row>
    <row r="64051">
      <c r="N64051" s="561" t="n"/>
    </row>
    <row r="64052">
      <c r="N64052" s="561" t="n"/>
    </row>
    <row r="64053">
      <c r="N64053" s="561" t="n"/>
    </row>
    <row r="64054">
      <c r="N64054" s="561" t="n"/>
    </row>
    <row r="64055">
      <c r="N64055" s="561" t="n"/>
    </row>
    <row r="64056">
      <c r="N64056" s="561" t="n"/>
    </row>
    <row r="64057">
      <c r="N64057" s="561" t="n"/>
    </row>
    <row r="64058">
      <c r="N64058" s="561" t="n"/>
    </row>
    <row r="64059">
      <c r="N64059" s="561" t="n"/>
    </row>
    <row r="64060">
      <c r="N64060" s="561" t="n"/>
    </row>
    <row r="64061">
      <c r="N64061" s="561" t="n"/>
    </row>
    <row r="64062">
      <c r="N64062" s="561" t="n"/>
    </row>
    <row r="64063">
      <c r="N64063" s="561" t="n"/>
    </row>
    <row r="64064">
      <c r="N64064" s="561" t="n"/>
    </row>
    <row r="64065">
      <c r="N64065" s="561" t="n"/>
    </row>
    <row r="64066">
      <c r="N64066" s="561" t="n"/>
    </row>
    <row r="64067">
      <c r="N64067" s="561" t="n"/>
    </row>
    <row r="64068">
      <c r="N64068" s="561" t="n"/>
    </row>
    <row r="64069">
      <c r="N64069" s="561" t="n"/>
    </row>
    <row r="64070">
      <c r="N64070" s="561" t="n"/>
    </row>
    <row r="64071">
      <c r="N64071" s="561" t="n"/>
    </row>
    <row r="64072">
      <c r="N64072" s="561" t="n"/>
    </row>
    <row r="64073">
      <c r="N64073" s="561" t="n"/>
    </row>
    <row r="64074">
      <c r="N64074" s="561" t="n"/>
    </row>
    <row r="64075">
      <c r="N64075" s="561" t="n"/>
    </row>
    <row r="64076">
      <c r="N64076" s="561" t="n"/>
    </row>
    <row r="64077">
      <c r="N64077" s="561" t="n"/>
    </row>
    <row r="64078">
      <c r="N64078" s="561" t="n"/>
    </row>
    <row r="64079">
      <c r="N64079" s="561" t="n"/>
    </row>
    <row r="64080">
      <c r="N64080" s="561" t="n"/>
    </row>
    <row r="64081">
      <c r="N64081" s="561" t="n"/>
    </row>
    <row r="64082">
      <c r="N64082" s="561" t="n"/>
    </row>
    <row r="64083">
      <c r="N64083" s="561" t="n"/>
    </row>
    <row r="64084">
      <c r="N64084" s="561" t="n"/>
    </row>
    <row r="64085">
      <c r="N64085" s="561" t="n"/>
    </row>
    <row r="64086">
      <c r="N64086" s="561" t="n"/>
    </row>
    <row r="64087">
      <c r="N64087" s="561" t="n"/>
    </row>
    <row r="64088">
      <c r="N64088" s="561" t="n"/>
    </row>
    <row r="64089">
      <c r="N64089" s="561" t="n"/>
    </row>
    <row r="64090">
      <c r="N64090" s="561" t="n"/>
    </row>
    <row r="64091">
      <c r="N64091" s="561" t="n"/>
    </row>
    <row r="64092">
      <c r="N64092" s="561" t="n"/>
    </row>
    <row r="64093">
      <c r="N64093" s="561" t="n"/>
    </row>
    <row r="64094">
      <c r="N64094" s="561" t="n"/>
    </row>
    <row r="64095">
      <c r="N64095" s="561" t="n"/>
    </row>
    <row r="64096">
      <c r="N64096" s="561" t="n"/>
    </row>
    <row r="64097">
      <c r="N64097" s="561" t="n"/>
    </row>
    <row r="64098">
      <c r="N64098" s="561" t="n"/>
    </row>
    <row r="64099">
      <c r="N64099" s="561" t="n"/>
    </row>
    <row r="64100">
      <c r="N64100" s="561" t="n"/>
    </row>
    <row r="64101">
      <c r="N64101" s="561" t="n"/>
    </row>
    <row r="64102">
      <c r="N64102" s="561" t="n"/>
    </row>
    <row r="64103">
      <c r="N64103" s="561" t="n"/>
    </row>
    <row r="64104">
      <c r="N64104" s="561" t="n"/>
    </row>
    <row r="64105">
      <c r="N64105" s="561" t="n"/>
    </row>
    <row r="64106">
      <c r="N64106" s="561" t="n"/>
    </row>
    <row r="64107">
      <c r="N64107" s="561" t="n"/>
    </row>
    <row r="64108">
      <c r="N64108" s="561" t="n"/>
    </row>
    <row r="64109">
      <c r="N64109" s="561" t="n"/>
    </row>
    <row r="64110">
      <c r="N64110" s="561" t="n"/>
    </row>
    <row r="64111">
      <c r="N64111" s="561" t="n"/>
    </row>
    <row r="64112">
      <c r="N64112" s="561" t="n"/>
    </row>
    <row r="64113">
      <c r="N64113" s="561" t="n"/>
    </row>
    <row r="64114">
      <c r="N64114" s="561" t="n"/>
    </row>
    <row r="64115">
      <c r="N64115" s="561" t="n"/>
    </row>
    <row r="64116">
      <c r="N64116" s="561" t="n"/>
    </row>
    <row r="64117">
      <c r="N64117" s="561" t="n"/>
    </row>
    <row r="64118">
      <c r="N64118" s="561" t="n"/>
    </row>
    <row r="64119">
      <c r="N64119" s="561" t="n"/>
    </row>
    <row r="64120">
      <c r="N64120" s="561" t="n"/>
    </row>
    <row r="64121">
      <c r="N64121" s="561" t="n"/>
    </row>
    <row r="64122">
      <c r="N64122" s="561" t="n"/>
    </row>
    <row r="64123">
      <c r="N64123" s="561" t="n"/>
    </row>
    <row r="64124">
      <c r="N64124" s="561" t="n"/>
    </row>
    <row r="64125">
      <c r="N64125" s="561" t="n"/>
    </row>
    <row r="64126">
      <c r="N64126" s="561" t="n"/>
    </row>
    <row r="64127">
      <c r="N64127" s="561" t="n"/>
    </row>
    <row r="64128">
      <c r="N64128" s="561" t="n"/>
    </row>
    <row r="64129">
      <c r="N64129" s="561" t="n"/>
    </row>
    <row r="64130">
      <c r="N64130" s="561" t="n"/>
    </row>
    <row r="64131">
      <c r="N64131" s="561" t="n"/>
    </row>
    <row r="64132">
      <c r="N64132" s="561" t="n"/>
    </row>
    <row r="64133">
      <c r="N64133" s="561" t="n"/>
    </row>
    <row r="64134">
      <c r="N64134" s="561" t="n"/>
    </row>
    <row r="64135">
      <c r="N64135" s="561" t="n"/>
    </row>
    <row r="64136">
      <c r="N64136" s="561" t="n"/>
    </row>
    <row r="64137">
      <c r="N64137" s="561" t="n"/>
    </row>
    <row r="64138">
      <c r="N64138" s="561" t="n"/>
    </row>
    <row r="64139">
      <c r="N64139" s="561" t="n"/>
    </row>
    <row r="64140">
      <c r="N64140" s="561" t="n"/>
    </row>
    <row r="64141">
      <c r="N64141" s="561" t="n"/>
    </row>
    <row r="64142">
      <c r="N64142" s="561" t="n"/>
    </row>
    <row r="64143">
      <c r="N64143" s="561" t="n"/>
    </row>
    <row r="64144">
      <c r="N64144" s="561" t="n"/>
    </row>
    <row r="64145">
      <c r="N64145" s="561" t="n"/>
    </row>
    <row r="64146">
      <c r="N64146" s="561" t="n"/>
    </row>
    <row r="64147">
      <c r="N64147" s="561" t="n"/>
    </row>
    <row r="64148">
      <c r="N64148" s="561" t="n"/>
    </row>
    <row r="64149">
      <c r="N64149" s="561" t="n"/>
    </row>
    <row r="64150">
      <c r="N64150" s="561" t="n"/>
    </row>
    <row r="64151">
      <c r="N64151" s="561" t="n"/>
    </row>
    <row r="64152">
      <c r="N64152" s="561" t="n"/>
    </row>
    <row r="64153">
      <c r="N64153" s="561" t="n"/>
    </row>
    <row r="64154">
      <c r="N64154" s="561" t="n"/>
    </row>
    <row r="64155">
      <c r="N64155" s="561" t="n"/>
    </row>
    <row r="64156">
      <c r="N64156" s="561" t="n"/>
    </row>
    <row r="64157">
      <c r="N64157" s="561" t="n"/>
    </row>
    <row r="64158">
      <c r="N64158" s="561" t="n"/>
    </row>
    <row r="64159">
      <c r="N64159" s="561" t="n"/>
    </row>
    <row r="64160">
      <c r="N64160" s="561" t="n"/>
    </row>
    <row r="64161">
      <c r="N64161" s="561" t="n"/>
    </row>
    <row r="64162">
      <c r="N64162" s="561" t="n"/>
    </row>
    <row r="64163">
      <c r="N64163" s="561" t="n"/>
    </row>
    <row r="64164">
      <c r="N64164" s="561" t="n"/>
    </row>
    <row r="64165">
      <c r="N64165" s="561" t="n"/>
    </row>
    <row r="64166">
      <c r="N64166" s="561" t="n"/>
    </row>
    <row r="64167">
      <c r="N64167" s="561" t="n"/>
    </row>
    <row r="64168">
      <c r="N64168" s="561" t="n"/>
    </row>
    <row r="64169">
      <c r="N64169" s="561" t="n"/>
    </row>
    <row r="64170">
      <c r="N64170" s="561" t="n"/>
    </row>
    <row r="64171">
      <c r="N64171" s="561" t="n"/>
    </row>
    <row r="64172">
      <c r="N64172" s="561" t="n"/>
    </row>
    <row r="64173">
      <c r="N64173" s="561" t="n"/>
    </row>
    <row r="64174">
      <c r="N64174" s="561" t="n"/>
    </row>
    <row r="64175">
      <c r="N64175" s="561" t="n"/>
    </row>
    <row r="64176">
      <c r="N64176" s="561" t="n"/>
    </row>
    <row r="64177">
      <c r="N64177" s="561" t="n"/>
    </row>
    <row r="64178">
      <c r="N64178" s="561" t="n"/>
    </row>
    <row r="64179">
      <c r="N64179" s="561" t="n"/>
    </row>
    <row r="64180">
      <c r="N64180" s="561" t="n"/>
    </row>
    <row r="64181">
      <c r="N64181" s="561" t="n"/>
    </row>
    <row r="64182">
      <c r="N64182" s="561" t="n"/>
    </row>
    <row r="64183">
      <c r="N64183" s="561" t="n"/>
    </row>
    <row r="64184">
      <c r="N64184" s="561" t="n"/>
    </row>
    <row r="64185">
      <c r="N64185" s="561" t="n"/>
    </row>
    <row r="64186">
      <c r="N64186" s="561" t="n"/>
    </row>
    <row r="64187">
      <c r="N64187" s="561" t="n"/>
    </row>
    <row r="64188">
      <c r="N64188" s="561" t="n"/>
    </row>
    <row r="64189">
      <c r="N64189" s="561" t="n"/>
    </row>
    <row r="64190">
      <c r="N64190" s="561" t="n"/>
    </row>
    <row r="64191">
      <c r="N64191" s="561" t="n"/>
    </row>
    <row r="64192">
      <c r="N64192" s="561" t="n"/>
    </row>
    <row r="64193">
      <c r="N64193" s="561" t="n"/>
    </row>
    <row r="64194">
      <c r="N64194" s="561" t="n"/>
    </row>
    <row r="64195">
      <c r="N64195" s="561" t="n"/>
    </row>
    <row r="64196">
      <c r="N64196" s="561" t="n"/>
    </row>
    <row r="64197">
      <c r="N64197" s="561" t="n"/>
    </row>
    <row r="64198">
      <c r="N64198" s="561" t="n"/>
    </row>
    <row r="64199">
      <c r="N64199" s="561" t="n"/>
    </row>
    <row r="64200">
      <c r="N64200" s="561" t="n"/>
    </row>
    <row r="64201">
      <c r="N64201" s="561" t="n"/>
    </row>
    <row r="64202">
      <c r="N64202" s="561" t="n"/>
    </row>
    <row r="64203">
      <c r="N64203" s="561" t="n"/>
    </row>
    <row r="64204">
      <c r="N64204" s="561" t="n"/>
    </row>
    <row r="64205">
      <c r="N64205" s="561" t="n"/>
    </row>
    <row r="64206">
      <c r="N64206" s="561" t="n"/>
    </row>
    <row r="64207">
      <c r="N64207" s="561" t="n"/>
    </row>
    <row r="64208">
      <c r="N64208" s="561" t="n"/>
    </row>
    <row r="64209">
      <c r="N64209" s="561" t="n"/>
    </row>
    <row r="64210">
      <c r="N64210" s="561" t="n"/>
    </row>
    <row r="64211">
      <c r="N64211" s="561" t="n"/>
    </row>
    <row r="64212">
      <c r="N64212" s="561" t="n"/>
    </row>
    <row r="64213">
      <c r="N64213" s="561" t="n"/>
    </row>
    <row r="64214">
      <c r="N64214" s="561" t="n"/>
    </row>
    <row r="64215">
      <c r="N64215" s="561" t="n"/>
    </row>
    <row r="64216">
      <c r="N64216" s="561" t="n"/>
    </row>
    <row r="64217">
      <c r="N64217" s="561" t="n"/>
    </row>
    <row r="64218">
      <c r="N64218" s="561" t="n"/>
    </row>
    <row r="64219">
      <c r="N64219" s="561" t="n"/>
    </row>
    <row r="64220">
      <c r="N64220" s="561" t="n"/>
    </row>
    <row r="64221">
      <c r="N64221" s="561" t="n"/>
    </row>
    <row r="64222">
      <c r="N64222" s="561" t="n"/>
    </row>
    <row r="64223">
      <c r="N64223" s="561" t="n"/>
    </row>
    <row r="64224">
      <c r="N64224" s="561" t="n"/>
    </row>
    <row r="64225">
      <c r="N64225" s="561" t="n"/>
    </row>
    <row r="64226">
      <c r="N64226" s="561" t="n"/>
    </row>
    <row r="64227">
      <c r="N64227" s="561" t="n"/>
    </row>
    <row r="64228">
      <c r="N64228" s="561" t="n"/>
    </row>
    <row r="64229">
      <c r="N64229" s="561" t="n"/>
    </row>
    <row r="64230">
      <c r="N64230" s="561" t="n"/>
    </row>
    <row r="64231">
      <c r="N64231" s="561" t="n"/>
    </row>
    <row r="64232">
      <c r="N64232" s="561" t="n"/>
    </row>
    <row r="64233">
      <c r="N64233" s="561" t="n"/>
    </row>
    <row r="64234">
      <c r="N64234" s="561" t="n"/>
    </row>
    <row r="64235">
      <c r="N64235" s="561" t="n"/>
    </row>
    <row r="64236">
      <c r="N64236" s="561" t="n"/>
    </row>
    <row r="64237">
      <c r="N64237" s="561" t="n"/>
    </row>
    <row r="64238">
      <c r="N64238" s="561" t="n"/>
    </row>
    <row r="64239">
      <c r="N64239" s="561" t="n"/>
    </row>
    <row r="64240">
      <c r="N64240" s="561" t="n"/>
    </row>
    <row r="64241">
      <c r="N64241" s="561" t="n"/>
    </row>
    <row r="64242">
      <c r="N64242" s="561" t="n"/>
    </row>
    <row r="64243">
      <c r="N64243" s="561" t="n"/>
    </row>
    <row r="64244">
      <c r="N64244" s="561" t="n"/>
    </row>
    <row r="64245">
      <c r="N64245" s="561" t="n"/>
    </row>
    <row r="64246">
      <c r="N64246" s="561" t="n"/>
    </row>
    <row r="64247">
      <c r="N64247" s="561" t="n"/>
    </row>
    <row r="64248">
      <c r="N64248" s="561" t="n"/>
    </row>
    <row r="64249">
      <c r="N64249" s="561" t="n"/>
    </row>
    <row r="64250">
      <c r="N64250" s="561" t="n"/>
    </row>
    <row r="64251">
      <c r="N64251" s="561" t="n"/>
    </row>
    <row r="64252">
      <c r="N64252" s="561" t="n"/>
    </row>
    <row r="64253">
      <c r="N64253" s="561" t="n"/>
    </row>
    <row r="64254">
      <c r="N64254" s="561" t="n"/>
    </row>
    <row r="64255">
      <c r="N64255" s="561" t="n"/>
    </row>
    <row r="64256">
      <c r="N64256" s="561" t="n"/>
    </row>
    <row r="64257">
      <c r="N64257" s="561" t="n"/>
    </row>
    <row r="64258">
      <c r="N64258" s="561" t="n"/>
    </row>
    <row r="64259">
      <c r="N64259" s="561" t="n"/>
    </row>
    <row r="64260">
      <c r="N64260" s="561" t="n"/>
    </row>
    <row r="64261">
      <c r="N64261" s="561" t="n"/>
    </row>
    <row r="64262">
      <c r="N64262" s="561" t="n"/>
    </row>
    <row r="64263">
      <c r="N64263" s="561" t="n"/>
    </row>
    <row r="64264">
      <c r="N64264" s="561" t="n"/>
    </row>
    <row r="64265">
      <c r="N64265" s="561" t="n"/>
    </row>
    <row r="64266">
      <c r="N64266" s="561" t="n"/>
    </row>
    <row r="64267">
      <c r="N64267" s="561" t="n"/>
    </row>
    <row r="64268">
      <c r="N64268" s="561" t="n"/>
    </row>
    <row r="64269">
      <c r="N64269" s="561" t="n"/>
    </row>
    <row r="64270">
      <c r="N64270" s="561" t="n"/>
    </row>
    <row r="64271">
      <c r="N64271" s="561" t="n"/>
    </row>
    <row r="64272">
      <c r="N64272" s="561" t="n"/>
    </row>
    <row r="64273">
      <c r="N64273" s="561" t="n"/>
    </row>
    <row r="64274">
      <c r="N64274" s="561" t="n"/>
    </row>
    <row r="64275">
      <c r="N64275" s="561" t="n"/>
    </row>
    <row r="64276">
      <c r="N64276" s="561" t="n"/>
    </row>
    <row r="64277">
      <c r="N64277" s="561" t="n"/>
    </row>
    <row r="64278">
      <c r="N64278" s="561" t="n"/>
    </row>
    <row r="64279">
      <c r="N64279" s="561" t="n"/>
    </row>
    <row r="64280">
      <c r="N64280" s="561" t="n"/>
    </row>
    <row r="64281">
      <c r="N64281" s="561" t="n"/>
    </row>
    <row r="64282">
      <c r="N64282" s="561" t="n"/>
    </row>
    <row r="64283">
      <c r="N64283" s="561" t="n"/>
    </row>
    <row r="64284">
      <c r="N64284" s="561" t="n"/>
    </row>
    <row r="64285">
      <c r="N64285" s="561" t="n"/>
    </row>
    <row r="64286">
      <c r="N64286" s="561" t="n"/>
    </row>
    <row r="64287">
      <c r="N64287" s="561" t="n"/>
    </row>
    <row r="64288">
      <c r="N64288" s="561" t="n"/>
    </row>
    <row r="64289">
      <c r="N64289" s="561" t="n"/>
    </row>
    <row r="64290">
      <c r="N64290" s="561" t="n"/>
    </row>
    <row r="64291">
      <c r="N64291" s="561" t="n"/>
    </row>
    <row r="64292">
      <c r="N64292" s="561" t="n"/>
    </row>
    <row r="64293">
      <c r="N64293" s="561" t="n"/>
    </row>
    <row r="64294">
      <c r="N64294" s="561" t="n"/>
    </row>
    <row r="64295">
      <c r="N64295" s="561" t="n"/>
    </row>
    <row r="64296">
      <c r="N64296" s="561" t="n"/>
    </row>
    <row r="64297">
      <c r="N64297" s="561" t="n"/>
    </row>
    <row r="64298">
      <c r="N64298" s="561" t="n"/>
    </row>
    <row r="64299">
      <c r="N64299" s="561" t="n"/>
    </row>
    <row r="64300">
      <c r="N64300" s="561" t="n"/>
    </row>
    <row r="64301">
      <c r="N64301" s="561" t="n"/>
    </row>
    <row r="64302">
      <c r="N64302" s="561" t="n"/>
    </row>
    <row r="64303">
      <c r="N64303" s="561" t="n"/>
    </row>
    <row r="64304">
      <c r="N64304" s="561" t="n"/>
    </row>
    <row r="64305">
      <c r="N64305" s="561" t="n"/>
    </row>
    <row r="64306">
      <c r="N64306" s="561" t="n"/>
    </row>
    <row r="64307">
      <c r="N64307" s="561" t="n"/>
    </row>
    <row r="64308">
      <c r="N64308" s="561" t="n"/>
    </row>
    <row r="64309">
      <c r="N64309" s="561" t="n"/>
    </row>
    <row r="64310">
      <c r="N64310" s="561" t="n"/>
    </row>
    <row r="64311">
      <c r="N64311" s="561" t="n"/>
    </row>
    <row r="64312">
      <c r="N64312" s="561" t="n"/>
    </row>
    <row r="64313">
      <c r="N64313" s="561" t="n"/>
    </row>
    <row r="64314">
      <c r="N64314" s="561" t="n"/>
    </row>
    <row r="64315">
      <c r="N64315" s="561" t="n"/>
    </row>
    <row r="64316">
      <c r="N64316" s="561" t="n"/>
    </row>
    <row r="64317">
      <c r="N64317" s="561" t="n"/>
    </row>
    <row r="64318">
      <c r="N64318" s="561" t="n"/>
    </row>
    <row r="64319">
      <c r="N64319" s="561" t="n"/>
    </row>
    <row r="64320">
      <c r="N64320" s="561" t="n"/>
    </row>
    <row r="64321">
      <c r="N64321" s="561" t="n"/>
    </row>
    <row r="64322">
      <c r="N64322" s="561" t="n"/>
    </row>
    <row r="64323">
      <c r="N64323" s="561" t="n"/>
    </row>
    <row r="64324">
      <c r="N64324" s="561" t="n"/>
    </row>
    <row r="64325">
      <c r="N64325" s="561" t="n"/>
    </row>
    <row r="64326">
      <c r="N64326" s="561" t="n"/>
    </row>
    <row r="64327">
      <c r="N64327" s="561" t="n"/>
    </row>
    <row r="64328">
      <c r="N64328" s="561" t="n"/>
    </row>
    <row r="64329">
      <c r="N64329" s="561" t="n"/>
    </row>
    <row r="64330">
      <c r="N64330" s="561" t="n"/>
    </row>
    <row r="64331">
      <c r="N64331" s="561" t="n"/>
    </row>
    <row r="64332">
      <c r="N64332" s="561" t="n"/>
    </row>
    <row r="64333">
      <c r="N64333" s="561" t="n"/>
    </row>
    <row r="64334">
      <c r="N64334" s="561" t="n"/>
    </row>
    <row r="64335">
      <c r="N64335" s="561" t="n"/>
    </row>
    <row r="64336">
      <c r="N64336" s="561" t="n"/>
    </row>
    <row r="64337">
      <c r="N64337" s="561" t="n"/>
    </row>
    <row r="64338">
      <c r="N64338" s="561" t="n"/>
    </row>
    <row r="64339">
      <c r="N64339" s="561" t="n"/>
    </row>
    <row r="64340">
      <c r="N64340" s="561" t="n"/>
    </row>
    <row r="64341">
      <c r="N64341" s="561" t="n"/>
    </row>
    <row r="64342">
      <c r="N64342" s="561" t="n"/>
    </row>
    <row r="64343">
      <c r="N64343" s="561" t="n"/>
    </row>
    <row r="64344">
      <c r="N64344" s="561" t="n"/>
    </row>
    <row r="64345">
      <c r="N64345" s="561" t="n"/>
    </row>
    <row r="64346">
      <c r="N64346" s="561" t="n"/>
    </row>
    <row r="64347">
      <c r="N64347" s="561" t="n"/>
    </row>
    <row r="64348">
      <c r="N64348" s="561" t="n"/>
    </row>
    <row r="64349">
      <c r="N64349" s="561" t="n"/>
    </row>
    <row r="64350">
      <c r="N64350" s="561" t="n"/>
    </row>
    <row r="64351">
      <c r="N64351" s="561" t="n"/>
    </row>
    <row r="64352">
      <c r="N64352" s="561" t="n"/>
    </row>
    <row r="64353">
      <c r="N64353" s="561" t="n"/>
    </row>
    <row r="64354">
      <c r="N64354" s="561" t="n"/>
    </row>
    <row r="64355">
      <c r="N64355" s="561" t="n"/>
    </row>
    <row r="64356">
      <c r="N64356" s="561" t="n"/>
    </row>
    <row r="64357">
      <c r="N64357" s="561" t="n"/>
    </row>
    <row r="64358">
      <c r="N64358" s="561" t="n"/>
    </row>
    <row r="64359">
      <c r="N64359" s="561" t="n"/>
    </row>
    <row r="64360">
      <c r="N64360" s="561" t="n"/>
    </row>
    <row r="64361">
      <c r="N64361" s="561" t="n"/>
    </row>
    <row r="64362">
      <c r="N64362" s="561" t="n"/>
    </row>
    <row r="64363">
      <c r="N64363" s="561" t="n"/>
    </row>
    <row r="64364">
      <c r="N64364" s="561" t="n"/>
    </row>
    <row r="64365">
      <c r="N64365" s="561" t="n"/>
    </row>
    <row r="64366">
      <c r="N64366" s="561" t="n"/>
    </row>
    <row r="64367">
      <c r="N64367" s="561" t="n"/>
    </row>
    <row r="64368">
      <c r="N64368" s="561" t="n"/>
    </row>
    <row r="64369">
      <c r="N64369" s="561" t="n"/>
    </row>
    <row r="64370">
      <c r="N64370" s="561" t="n"/>
    </row>
    <row r="64371">
      <c r="N64371" s="561" t="n"/>
    </row>
    <row r="64372">
      <c r="N64372" s="561" t="n"/>
    </row>
    <row r="64373">
      <c r="N64373" s="561" t="n"/>
    </row>
    <row r="64374">
      <c r="N64374" s="561" t="n"/>
    </row>
    <row r="64375">
      <c r="N64375" s="561" t="n"/>
    </row>
    <row r="64376">
      <c r="N64376" s="561" t="n"/>
    </row>
    <row r="64377">
      <c r="N64377" s="561" t="n"/>
    </row>
    <row r="64378">
      <c r="N64378" s="561" t="n"/>
    </row>
    <row r="64379">
      <c r="N64379" s="561" t="n"/>
    </row>
    <row r="64380">
      <c r="N64380" s="561" t="n"/>
    </row>
    <row r="64381">
      <c r="N64381" s="561" t="n"/>
    </row>
    <row r="64382">
      <c r="N64382" s="561" t="n"/>
    </row>
    <row r="64383">
      <c r="N64383" s="561" t="n"/>
    </row>
    <row r="64384">
      <c r="N64384" s="561" t="n"/>
    </row>
    <row r="64385">
      <c r="N64385" s="561" t="n"/>
    </row>
    <row r="64386">
      <c r="N64386" s="561" t="n"/>
    </row>
    <row r="64387">
      <c r="N64387" s="561" t="n"/>
    </row>
    <row r="64388">
      <c r="N64388" s="561" t="n"/>
    </row>
    <row r="64389">
      <c r="N64389" s="561" t="n"/>
    </row>
    <row r="64390">
      <c r="N64390" s="561" t="n"/>
    </row>
    <row r="64391">
      <c r="N64391" s="561" t="n"/>
    </row>
    <row r="64392">
      <c r="N64392" s="561" t="n"/>
    </row>
    <row r="64393">
      <c r="N64393" s="561" t="n"/>
    </row>
    <row r="64394">
      <c r="N64394" s="561" t="n"/>
    </row>
    <row r="64395">
      <c r="N64395" s="561" t="n"/>
    </row>
    <row r="64396">
      <c r="N64396" s="561" t="n"/>
    </row>
    <row r="64397">
      <c r="N64397" s="561" t="n"/>
    </row>
    <row r="64398">
      <c r="N64398" s="561" t="n"/>
    </row>
    <row r="64399">
      <c r="N64399" s="561" t="n"/>
    </row>
    <row r="64400">
      <c r="N64400" s="561" t="n"/>
    </row>
    <row r="64401">
      <c r="N64401" s="561" t="n"/>
    </row>
    <row r="64402">
      <c r="N64402" s="561" t="n"/>
    </row>
    <row r="64403">
      <c r="N64403" s="561" t="n"/>
    </row>
    <row r="64404">
      <c r="N64404" s="561" t="n"/>
    </row>
    <row r="64405">
      <c r="N64405" s="561" t="n"/>
    </row>
    <row r="64406">
      <c r="N64406" s="561" t="n"/>
    </row>
    <row r="64407">
      <c r="N64407" s="561" t="n"/>
    </row>
    <row r="64408">
      <c r="N64408" s="561" t="n"/>
    </row>
    <row r="64409">
      <c r="N64409" s="561" t="n"/>
    </row>
    <row r="64410">
      <c r="N64410" s="561" t="n"/>
    </row>
    <row r="64411">
      <c r="N64411" s="561" t="n"/>
    </row>
    <row r="64412">
      <c r="N64412" s="561" t="n"/>
    </row>
    <row r="64413">
      <c r="N64413" s="561" t="n"/>
    </row>
    <row r="64414">
      <c r="N64414" s="561" t="n"/>
    </row>
    <row r="64415">
      <c r="N64415" s="561" t="n"/>
    </row>
    <row r="64416">
      <c r="N64416" s="561" t="n"/>
    </row>
    <row r="64417">
      <c r="N64417" s="561" t="n"/>
    </row>
    <row r="64418">
      <c r="N64418" s="561" t="n"/>
    </row>
    <row r="64419">
      <c r="N64419" s="561" t="n"/>
    </row>
    <row r="64420">
      <c r="N64420" s="561" t="n"/>
    </row>
    <row r="64421">
      <c r="N64421" s="561" t="n"/>
    </row>
    <row r="64422">
      <c r="N64422" s="561" t="n"/>
    </row>
    <row r="64423">
      <c r="N64423" s="561" t="n"/>
    </row>
    <row r="64424">
      <c r="N64424" s="561" t="n"/>
    </row>
    <row r="64425">
      <c r="N64425" s="561" t="n"/>
    </row>
    <row r="64426">
      <c r="N64426" s="561" t="n"/>
    </row>
    <row r="64427">
      <c r="N64427" s="561" t="n"/>
    </row>
    <row r="64428">
      <c r="N64428" s="561" t="n"/>
    </row>
    <row r="64429">
      <c r="N64429" s="561" t="n"/>
    </row>
    <row r="64430">
      <c r="N64430" s="561" t="n"/>
    </row>
    <row r="64431">
      <c r="N64431" s="561" t="n"/>
    </row>
    <row r="64432">
      <c r="N64432" s="561" t="n"/>
    </row>
    <row r="64433">
      <c r="N64433" s="561" t="n"/>
    </row>
    <row r="64434">
      <c r="N64434" s="561" t="n"/>
    </row>
    <row r="64435">
      <c r="N64435" s="561" t="n"/>
    </row>
    <row r="64436">
      <c r="N64436" s="561" t="n"/>
    </row>
    <row r="64437">
      <c r="N64437" s="561" t="n"/>
    </row>
    <row r="64438">
      <c r="N64438" s="561" t="n"/>
    </row>
    <row r="64439">
      <c r="N64439" s="561" t="n"/>
    </row>
    <row r="64440">
      <c r="N64440" s="561" t="n"/>
    </row>
    <row r="64441">
      <c r="N64441" s="561" t="n"/>
    </row>
    <row r="64442">
      <c r="N64442" s="561" t="n"/>
    </row>
    <row r="64443">
      <c r="N64443" s="561" t="n"/>
    </row>
    <row r="64444">
      <c r="N64444" s="561" t="n"/>
    </row>
    <row r="64445">
      <c r="N64445" s="561" t="n"/>
    </row>
    <row r="64446">
      <c r="N64446" s="561" t="n"/>
    </row>
    <row r="64447">
      <c r="N64447" s="561" t="n"/>
    </row>
    <row r="64448">
      <c r="N64448" s="561" t="n"/>
    </row>
    <row r="64449">
      <c r="N64449" s="561" t="n"/>
    </row>
    <row r="64450">
      <c r="N64450" s="561" t="n"/>
    </row>
    <row r="64451">
      <c r="N64451" s="561" t="n"/>
    </row>
    <row r="64452">
      <c r="N64452" s="561" t="n"/>
    </row>
    <row r="64453">
      <c r="N64453" s="561" t="n"/>
    </row>
    <row r="64454">
      <c r="N64454" s="561" t="n"/>
    </row>
    <row r="64455">
      <c r="N64455" s="561" t="n"/>
    </row>
    <row r="64456">
      <c r="N64456" s="561" t="n"/>
    </row>
    <row r="64457">
      <c r="N64457" s="561" t="n"/>
    </row>
    <row r="64458">
      <c r="N64458" s="561" t="n"/>
    </row>
    <row r="64459">
      <c r="N64459" s="561" t="n"/>
    </row>
    <row r="64460">
      <c r="N64460" s="561" t="n"/>
    </row>
    <row r="64461">
      <c r="N64461" s="561" t="n"/>
    </row>
    <row r="64462">
      <c r="N64462" s="561" t="n"/>
    </row>
    <row r="64463">
      <c r="N64463" s="561" t="n"/>
    </row>
    <row r="64464">
      <c r="N64464" s="561" t="n"/>
    </row>
    <row r="64465">
      <c r="N64465" s="561" t="n"/>
    </row>
    <row r="64466">
      <c r="N64466" s="561" t="n"/>
    </row>
    <row r="64467">
      <c r="N64467" s="561" t="n"/>
    </row>
    <row r="64468">
      <c r="N64468" s="561" t="n"/>
    </row>
    <row r="64469">
      <c r="N64469" s="561" t="n"/>
    </row>
    <row r="64470">
      <c r="N64470" s="561" t="n"/>
    </row>
    <row r="64471">
      <c r="N64471" s="561" t="n"/>
    </row>
    <row r="64472">
      <c r="N64472" s="561" t="n"/>
    </row>
    <row r="64473">
      <c r="N64473" s="561" t="n"/>
    </row>
    <row r="64474">
      <c r="N64474" s="561" t="n"/>
    </row>
    <row r="64475">
      <c r="N64475" s="561" t="n"/>
    </row>
    <row r="64476">
      <c r="N64476" s="561" t="n"/>
    </row>
    <row r="64477">
      <c r="N64477" s="561" t="n"/>
    </row>
    <row r="64478">
      <c r="N64478" s="561" t="n"/>
    </row>
    <row r="64479">
      <c r="N64479" s="561" t="n"/>
    </row>
    <row r="64480">
      <c r="N64480" s="561" t="n"/>
    </row>
    <row r="64481">
      <c r="N64481" s="561" t="n"/>
    </row>
    <row r="64482">
      <c r="N64482" s="561" t="n"/>
    </row>
    <row r="64483">
      <c r="N64483" s="561" t="n"/>
    </row>
    <row r="64484">
      <c r="N64484" s="561" t="n"/>
    </row>
    <row r="64485">
      <c r="N64485" s="561" t="n"/>
    </row>
    <row r="64486">
      <c r="N64486" s="561" t="n"/>
    </row>
    <row r="64487">
      <c r="N64487" s="561" t="n"/>
    </row>
    <row r="64488">
      <c r="N64488" s="561" t="n"/>
    </row>
    <row r="64489">
      <c r="N64489" s="561" t="n"/>
    </row>
    <row r="64490">
      <c r="N64490" s="561" t="n"/>
    </row>
    <row r="64491">
      <c r="N64491" s="561" t="n"/>
    </row>
    <row r="64492">
      <c r="N64492" s="561" t="n"/>
    </row>
    <row r="64493">
      <c r="N64493" s="561" t="n"/>
    </row>
    <row r="64494">
      <c r="N64494" s="561" t="n"/>
    </row>
    <row r="64495">
      <c r="N64495" s="561" t="n"/>
    </row>
    <row r="64496">
      <c r="N64496" s="561" t="n"/>
    </row>
    <row r="64497">
      <c r="N64497" s="561" t="n"/>
    </row>
    <row r="64498">
      <c r="N64498" s="561" t="n"/>
    </row>
    <row r="64499">
      <c r="N64499" s="561" t="n"/>
    </row>
    <row r="64500">
      <c r="N64500" s="561" t="n"/>
    </row>
    <row r="64501">
      <c r="N64501" s="561" t="n"/>
    </row>
    <row r="64502">
      <c r="N64502" s="561" t="n"/>
    </row>
    <row r="64503">
      <c r="N64503" s="561" t="n"/>
    </row>
    <row r="64504">
      <c r="N64504" s="561" t="n"/>
    </row>
    <row r="64505">
      <c r="N64505" s="561" t="n"/>
    </row>
    <row r="64506">
      <c r="N64506" s="561" t="n"/>
    </row>
    <row r="64507">
      <c r="N64507" s="561" t="n"/>
    </row>
    <row r="64508">
      <c r="N64508" s="561" t="n"/>
    </row>
    <row r="64509">
      <c r="N64509" s="561" t="n"/>
    </row>
    <row r="64510">
      <c r="N64510" s="561" t="n"/>
    </row>
    <row r="64511">
      <c r="N64511" s="561" t="n"/>
    </row>
    <row r="64512">
      <c r="N64512" s="561" t="n"/>
    </row>
    <row r="64513">
      <c r="N64513" s="561" t="n"/>
    </row>
    <row r="64514">
      <c r="N64514" s="561" t="n"/>
    </row>
    <row r="64515">
      <c r="N64515" s="561" t="n"/>
    </row>
    <row r="64516">
      <c r="N64516" s="561" t="n"/>
    </row>
    <row r="64517">
      <c r="N64517" s="561" t="n"/>
    </row>
    <row r="64518">
      <c r="N64518" s="561" t="n"/>
    </row>
    <row r="64519">
      <c r="N64519" s="561" t="n"/>
    </row>
    <row r="64520">
      <c r="N64520" s="561" t="n"/>
    </row>
    <row r="64521">
      <c r="N64521" s="561" t="n"/>
    </row>
    <row r="64522">
      <c r="N64522" s="561" t="n"/>
    </row>
    <row r="64523">
      <c r="N64523" s="561" t="n"/>
    </row>
    <row r="64524">
      <c r="N64524" s="561" t="n"/>
    </row>
    <row r="64525">
      <c r="N64525" s="561" t="n"/>
    </row>
    <row r="64526">
      <c r="N64526" s="561" t="n"/>
    </row>
    <row r="64527">
      <c r="N64527" s="561" t="n"/>
    </row>
    <row r="64528">
      <c r="N64528" s="561" t="n"/>
    </row>
    <row r="64529">
      <c r="N64529" s="561" t="n"/>
    </row>
    <row r="64530">
      <c r="N64530" s="561" t="n"/>
    </row>
    <row r="64531">
      <c r="N64531" s="561" t="n"/>
    </row>
    <row r="64532">
      <c r="N64532" s="561" t="n"/>
    </row>
    <row r="64533">
      <c r="N64533" s="561" t="n"/>
    </row>
    <row r="64534">
      <c r="N64534" s="561" t="n"/>
    </row>
    <row r="64535">
      <c r="N64535" s="561" t="n"/>
    </row>
    <row r="64536">
      <c r="N64536" s="561" t="n"/>
    </row>
    <row r="64537">
      <c r="N64537" s="561" t="n"/>
    </row>
    <row r="64538">
      <c r="N64538" s="561" t="n"/>
    </row>
    <row r="64539">
      <c r="N64539" s="561" t="n"/>
    </row>
    <row r="64540">
      <c r="N64540" s="561" t="n"/>
    </row>
    <row r="64541">
      <c r="N64541" s="561" t="n"/>
    </row>
    <row r="64542">
      <c r="N64542" s="561" t="n"/>
    </row>
    <row r="64543">
      <c r="N64543" s="561" t="n"/>
    </row>
    <row r="64544">
      <c r="N64544" s="561" t="n"/>
    </row>
    <row r="64545">
      <c r="N64545" s="561" t="n"/>
    </row>
    <row r="64546">
      <c r="N64546" s="561" t="n"/>
    </row>
    <row r="64547">
      <c r="N64547" s="561" t="n"/>
    </row>
    <row r="64548">
      <c r="N64548" s="561" t="n"/>
    </row>
    <row r="64549">
      <c r="N64549" s="561" t="n"/>
    </row>
    <row r="64550">
      <c r="N64550" s="561" t="n"/>
    </row>
    <row r="64551">
      <c r="N64551" s="561" t="n"/>
    </row>
    <row r="64552">
      <c r="N64552" s="561" t="n"/>
    </row>
    <row r="64553">
      <c r="N64553" s="561" t="n"/>
    </row>
    <row r="64554">
      <c r="N64554" s="561" t="n"/>
    </row>
    <row r="64555">
      <c r="N64555" s="561" t="n"/>
    </row>
    <row r="64556">
      <c r="N64556" s="561" t="n"/>
    </row>
    <row r="64557">
      <c r="N64557" s="561" t="n"/>
    </row>
    <row r="64558">
      <c r="N64558" s="561" t="n"/>
    </row>
    <row r="64559">
      <c r="N64559" s="561" t="n"/>
    </row>
    <row r="64560">
      <c r="N64560" s="561" t="n"/>
    </row>
    <row r="64561">
      <c r="N64561" s="561" t="n"/>
    </row>
    <row r="64562">
      <c r="N64562" s="561" t="n"/>
    </row>
    <row r="64563">
      <c r="N64563" s="561" t="n"/>
    </row>
    <row r="64564">
      <c r="N64564" s="561" t="n"/>
    </row>
    <row r="64565">
      <c r="N64565" s="561" t="n"/>
    </row>
    <row r="64566">
      <c r="N64566" s="561" t="n"/>
    </row>
    <row r="64567">
      <c r="N64567" s="561" t="n"/>
    </row>
    <row r="64568">
      <c r="N64568" s="561" t="n"/>
    </row>
    <row r="64569">
      <c r="N64569" s="561" t="n"/>
    </row>
    <row r="64570">
      <c r="N64570" s="561" t="n"/>
    </row>
    <row r="64571">
      <c r="N64571" s="561" t="n"/>
    </row>
    <row r="64572">
      <c r="N64572" s="561" t="n"/>
    </row>
    <row r="64573">
      <c r="N64573" s="561" t="n"/>
    </row>
    <row r="64574">
      <c r="N64574" s="561" t="n"/>
    </row>
    <row r="64575">
      <c r="N64575" s="561" t="n"/>
    </row>
    <row r="64576">
      <c r="N64576" s="561" t="n"/>
    </row>
    <row r="64577">
      <c r="N64577" s="561" t="n"/>
    </row>
    <row r="64578">
      <c r="N64578" s="561" t="n"/>
    </row>
    <row r="64579">
      <c r="N64579" s="561" t="n"/>
    </row>
    <row r="64580">
      <c r="N64580" s="561" t="n"/>
    </row>
    <row r="64581">
      <c r="N64581" s="561" t="n"/>
    </row>
    <row r="64582">
      <c r="N64582" s="561" t="n"/>
    </row>
    <row r="64583">
      <c r="N64583" s="561" t="n"/>
    </row>
    <row r="64584">
      <c r="N64584" s="561" t="n"/>
    </row>
    <row r="64585">
      <c r="N64585" s="561" t="n"/>
    </row>
    <row r="64586">
      <c r="N64586" s="561" t="n"/>
    </row>
    <row r="64587">
      <c r="N64587" s="561" t="n"/>
    </row>
    <row r="64588">
      <c r="N64588" s="561" t="n"/>
    </row>
    <row r="64589">
      <c r="N64589" s="561" t="n"/>
    </row>
    <row r="64590">
      <c r="N64590" s="561" t="n"/>
    </row>
    <row r="64591">
      <c r="N64591" s="561" t="n"/>
    </row>
    <row r="64592">
      <c r="N64592" s="561" t="n"/>
    </row>
    <row r="64593">
      <c r="N64593" s="561" t="n"/>
    </row>
    <row r="64594">
      <c r="N64594" s="561" t="n"/>
    </row>
    <row r="64595">
      <c r="N64595" s="561" t="n"/>
    </row>
    <row r="64596">
      <c r="N64596" s="561" t="n"/>
    </row>
    <row r="64597">
      <c r="N64597" s="561" t="n"/>
    </row>
    <row r="64598">
      <c r="N64598" s="561" t="n"/>
    </row>
    <row r="64599">
      <c r="N64599" s="561" t="n"/>
    </row>
    <row r="64600">
      <c r="N64600" s="561" t="n"/>
    </row>
    <row r="64601">
      <c r="N64601" s="561" t="n"/>
    </row>
    <row r="64602">
      <c r="N64602" s="561" t="n"/>
    </row>
    <row r="64603">
      <c r="N64603" s="561" t="n"/>
    </row>
    <row r="64604">
      <c r="N64604" s="561" t="n"/>
    </row>
    <row r="64605">
      <c r="N64605" s="561" t="n"/>
    </row>
    <row r="64606">
      <c r="N64606" s="561" t="n"/>
    </row>
    <row r="64607">
      <c r="N64607" s="561" t="n"/>
    </row>
    <row r="64608">
      <c r="N64608" s="561" t="n"/>
    </row>
    <row r="64609">
      <c r="N64609" s="561" t="n"/>
    </row>
    <row r="64610">
      <c r="N64610" s="561" t="n"/>
    </row>
    <row r="64611">
      <c r="N64611" s="561" t="n"/>
    </row>
    <row r="64612">
      <c r="N64612" s="561" t="n"/>
    </row>
    <row r="64613">
      <c r="N64613" s="561" t="n"/>
    </row>
    <row r="64614">
      <c r="N64614" s="561" t="n"/>
    </row>
    <row r="64615">
      <c r="N64615" s="561" t="n"/>
    </row>
    <row r="64616">
      <c r="N64616" s="561" t="n"/>
    </row>
    <row r="64617">
      <c r="N64617" s="561" t="n"/>
    </row>
    <row r="64618">
      <c r="N64618" s="561" t="n"/>
    </row>
    <row r="64619">
      <c r="N64619" s="561" t="n"/>
    </row>
    <row r="64620">
      <c r="N64620" s="561" t="n"/>
    </row>
    <row r="64621">
      <c r="N64621" s="561" t="n"/>
    </row>
    <row r="64622">
      <c r="N64622" s="561" t="n"/>
    </row>
    <row r="64623">
      <c r="N64623" s="561" t="n"/>
    </row>
    <row r="64624">
      <c r="N64624" s="561" t="n"/>
    </row>
    <row r="64625">
      <c r="N64625" s="561" t="n"/>
    </row>
    <row r="64626">
      <c r="N64626" s="561" t="n"/>
    </row>
    <row r="64627">
      <c r="N64627" s="561" t="n"/>
    </row>
    <row r="64628">
      <c r="N64628" s="561" t="n"/>
    </row>
    <row r="64629">
      <c r="N64629" s="561" t="n"/>
    </row>
    <row r="64630">
      <c r="N64630" s="561" t="n"/>
    </row>
    <row r="64631">
      <c r="N64631" s="561" t="n"/>
    </row>
    <row r="64632">
      <c r="N64632" s="561" t="n"/>
    </row>
    <row r="64633">
      <c r="N64633" s="561" t="n"/>
    </row>
    <row r="64634">
      <c r="N64634" s="561" t="n"/>
    </row>
    <row r="64635">
      <c r="N64635" s="561" t="n"/>
    </row>
    <row r="64636">
      <c r="N64636" s="561" t="n"/>
    </row>
    <row r="64637">
      <c r="N64637" s="561" t="n"/>
    </row>
    <row r="64638">
      <c r="N64638" s="561" t="n"/>
    </row>
    <row r="64639">
      <c r="N64639" s="561" t="n"/>
    </row>
    <row r="64640">
      <c r="N64640" s="561" t="n"/>
    </row>
    <row r="64641">
      <c r="N64641" s="561" t="n"/>
    </row>
    <row r="64642">
      <c r="N64642" s="561" t="n"/>
    </row>
    <row r="64643">
      <c r="N64643" s="561" t="n"/>
    </row>
    <row r="64644">
      <c r="N64644" s="561" t="n"/>
    </row>
    <row r="64645">
      <c r="N64645" s="561" t="n"/>
    </row>
    <row r="64646">
      <c r="N64646" s="561" t="n"/>
    </row>
    <row r="64647">
      <c r="N64647" s="561" t="n"/>
    </row>
    <row r="64648">
      <c r="N64648" s="561" t="n"/>
    </row>
    <row r="64649">
      <c r="N64649" s="561" t="n"/>
    </row>
    <row r="64650">
      <c r="N64650" s="561" t="n"/>
    </row>
    <row r="64651">
      <c r="N64651" s="561" t="n"/>
    </row>
    <row r="64652">
      <c r="N64652" s="561" t="n"/>
    </row>
    <row r="64653">
      <c r="N64653" s="561" t="n"/>
    </row>
    <row r="64654">
      <c r="N64654" s="561" t="n"/>
    </row>
    <row r="64655">
      <c r="N64655" s="561" t="n"/>
    </row>
    <row r="64656">
      <c r="N64656" s="561" t="n"/>
    </row>
    <row r="64657">
      <c r="N64657" s="561" t="n"/>
    </row>
    <row r="64658">
      <c r="N64658" s="561" t="n"/>
    </row>
    <row r="64659">
      <c r="N64659" s="561" t="n"/>
    </row>
    <row r="64660">
      <c r="N64660" s="561" t="n"/>
    </row>
    <row r="64661">
      <c r="N64661" s="561" t="n"/>
    </row>
    <row r="64662">
      <c r="N64662" s="561" t="n"/>
    </row>
    <row r="64663">
      <c r="N64663" s="561" t="n"/>
    </row>
    <row r="64664">
      <c r="N64664" s="561" t="n"/>
    </row>
    <row r="64665">
      <c r="N64665" s="561" t="n"/>
    </row>
    <row r="64666">
      <c r="N64666" s="561" t="n"/>
    </row>
    <row r="64667">
      <c r="N64667" s="561" t="n"/>
    </row>
    <row r="64668">
      <c r="N64668" s="561" t="n"/>
    </row>
    <row r="64669">
      <c r="N64669" s="561" t="n"/>
    </row>
    <row r="64670">
      <c r="N64670" s="561" t="n"/>
    </row>
    <row r="64671">
      <c r="N64671" s="561" t="n"/>
    </row>
    <row r="64672">
      <c r="N64672" s="561" t="n"/>
    </row>
    <row r="64673">
      <c r="N64673" s="561" t="n"/>
    </row>
    <row r="64674">
      <c r="N64674" s="561" t="n"/>
    </row>
    <row r="64675">
      <c r="N64675" s="561" t="n"/>
    </row>
    <row r="64676">
      <c r="N64676" s="561" t="n"/>
    </row>
    <row r="64677">
      <c r="N64677" s="561" t="n"/>
    </row>
    <row r="64678">
      <c r="N64678" s="561" t="n"/>
    </row>
    <row r="64679">
      <c r="N64679" s="561" t="n"/>
    </row>
    <row r="64680">
      <c r="N64680" s="561" t="n"/>
    </row>
    <row r="64681">
      <c r="N64681" s="561" t="n"/>
    </row>
    <row r="64682">
      <c r="N64682" s="561" t="n"/>
    </row>
    <row r="64683">
      <c r="N64683" s="561" t="n"/>
    </row>
    <row r="64684">
      <c r="N64684" s="561" t="n"/>
    </row>
    <row r="64685">
      <c r="N64685" s="561" t="n"/>
    </row>
    <row r="64686">
      <c r="N64686" s="561" t="n"/>
    </row>
    <row r="64687">
      <c r="N64687" s="561" t="n"/>
    </row>
    <row r="64688">
      <c r="N64688" s="561" t="n"/>
    </row>
    <row r="64689">
      <c r="N64689" s="561" t="n"/>
    </row>
    <row r="64690">
      <c r="N64690" s="561" t="n"/>
    </row>
    <row r="64691">
      <c r="N64691" s="561" t="n"/>
    </row>
    <row r="64692">
      <c r="N64692" s="561" t="n"/>
    </row>
    <row r="64693">
      <c r="N64693" s="561" t="n"/>
    </row>
    <row r="64694">
      <c r="N64694" s="561" t="n"/>
    </row>
    <row r="64695">
      <c r="N64695" s="561" t="n"/>
    </row>
    <row r="64696">
      <c r="N64696" s="561" t="n"/>
    </row>
    <row r="64697">
      <c r="N64697" s="561" t="n"/>
    </row>
    <row r="64698">
      <c r="N64698" s="561" t="n"/>
    </row>
    <row r="64699">
      <c r="N64699" s="561" t="n"/>
    </row>
    <row r="64700">
      <c r="N64700" s="561" t="n"/>
    </row>
    <row r="64701">
      <c r="N64701" s="561" t="n"/>
    </row>
    <row r="64702">
      <c r="N64702" s="561" t="n"/>
    </row>
    <row r="64703">
      <c r="N64703" s="561" t="n"/>
    </row>
    <row r="64704">
      <c r="N64704" s="561" t="n"/>
    </row>
    <row r="64705">
      <c r="N64705" s="561" t="n"/>
    </row>
    <row r="64706">
      <c r="N64706" s="561" t="n"/>
    </row>
    <row r="64707">
      <c r="N64707" s="561" t="n"/>
    </row>
    <row r="64708">
      <c r="N64708" s="561" t="n"/>
    </row>
    <row r="64709">
      <c r="N64709" s="561" t="n"/>
    </row>
    <row r="64710">
      <c r="N64710" s="561" t="n"/>
    </row>
    <row r="64711">
      <c r="N64711" s="561" t="n"/>
    </row>
    <row r="64712">
      <c r="N64712" s="561" t="n"/>
    </row>
    <row r="64713">
      <c r="N64713" s="561" t="n"/>
    </row>
    <row r="64714">
      <c r="N64714" s="561" t="n"/>
    </row>
    <row r="64715">
      <c r="N64715" s="561" t="n"/>
    </row>
    <row r="64716">
      <c r="N64716" s="561" t="n"/>
    </row>
    <row r="64717">
      <c r="N64717" s="561" t="n"/>
    </row>
    <row r="64718">
      <c r="N64718" s="561" t="n"/>
    </row>
    <row r="64719">
      <c r="N64719" s="561" t="n"/>
    </row>
    <row r="64720">
      <c r="N64720" s="561" t="n"/>
    </row>
    <row r="64721">
      <c r="N64721" s="561" t="n"/>
    </row>
    <row r="64722">
      <c r="N64722" s="561" t="n"/>
    </row>
    <row r="64723">
      <c r="N64723" s="561" t="n"/>
    </row>
    <row r="64724">
      <c r="N64724" s="561" t="n"/>
    </row>
    <row r="64725">
      <c r="N64725" s="561" t="n"/>
    </row>
    <row r="64726">
      <c r="N64726" s="561" t="n"/>
    </row>
    <row r="64727">
      <c r="N64727" s="561" t="n"/>
    </row>
    <row r="64728">
      <c r="N64728" s="561" t="n"/>
    </row>
    <row r="64729">
      <c r="N64729" s="561" t="n"/>
    </row>
    <row r="64730">
      <c r="N64730" s="561" t="n"/>
    </row>
    <row r="64731">
      <c r="N64731" s="561" t="n"/>
    </row>
    <row r="64732">
      <c r="N64732" s="561" t="n"/>
    </row>
    <row r="64733">
      <c r="N64733" s="561" t="n"/>
    </row>
    <row r="64734">
      <c r="N64734" s="561" t="n"/>
    </row>
    <row r="64735">
      <c r="N64735" s="561" t="n"/>
    </row>
    <row r="64736">
      <c r="N64736" s="561" t="n"/>
    </row>
    <row r="64737">
      <c r="N64737" s="561" t="n"/>
    </row>
    <row r="64738">
      <c r="N64738" s="561" t="n"/>
    </row>
    <row r="64739">
      <c r="N64739" s="561" t="n"/>
    </row>
    <row r="64740">
      <c r="N64740" s="561" t="n"/>
    </row>
    <row r="64741">
      <c r="N64741" s="561" t="n"/>
    </row>
    <row r="64742">
      <c r="N64742" s="561" t="n"/>
    </row>
    <row r="64743">
      <c r="N64743" s="561" t="n"/>
    </row>
    <row r="64744">
      <c r="N64744" s="561" t="n"/>
    </row>
    <row r="64745">
      <c r="N64745" s="561" t="n"/>
    </row>
    <row r="64746">
      <c r="N64746" s="561" t="n"/>
    </row>
    <row r="64747">
      <c r="N64747" s="561" t="n"/>
    </row>
    <row r="64748">
      <c r="N64748" s="561" t="n"/>
    </row>
    <row r="64749">
      <c r="N64749" s="561" t="n"/>
    </row>
    <row r="64750">
      <c r="N64750" s="561" t="n"/>
    </row>
    <row r="64751">
      <c r="N64751" s="561" t="n"/>
    </row>
    <row r="64752">
      <c r="N64752" s="561" t="n"/>
    </row>
    <row r="64753">
      <c r="N64753" s="561" t="n"/>
    </row>
    <row r="64754">
      <c r="N64754" s="561" t="n"/>
    </row>
    <row r="64755">
      <c r="N64755" s="561" t="n"/>
    </row>
    <row r="64756">
      <c r="N64756" s="561" t="n"/>
    </row>
    <row r="64757">
      <c r="N64757" s="561" t="n"/>
    </row>
    <row r="64758">
      <c r="N64758" s="561" t="n"/>
    </row>
    <row r="64759">
      <c r="N64759" s="561" t="n"/>
    </row>
    <row r="64760">
      <c r="N64760" s="561" t="n"/>
    </row>
    <row r="64761">
      <c r="N64761" s="561" t="n"/>
    </row>
    <row r="64762">
      <c r="N64762" s="561" t="n"/>
    </row>
    <row r="64763">
      <c r="N64763" s="561" t="n"/>
    </row>
    <row r="64764">
      <c r="N64764" s="561" t="n"/>
    </row>
    <row r="64765">
      <c r="N64765" s="561" t="n"/>
    </row>
    <row r="64766">
      <c r="N64766" s="561" t="n"/>
    </row>
    <row r="64767">
      <c r="N64767" s="561" t="n"/>
    </row>
    <row r="64768">
      <c r="N64768" s="561" t="n"/>
    </row>
    <row r="64769">
      <c r="N64769" s="561" t="n"/>
    </row>
    <row r="64770">
      <c r="N64770" s="561" t="n"/>
    </row>
    <row r="64771">
      <c r="N64771" s="561" t="n"/>
    </row>
    <row r="64772">
      <c r="N64772" s="561" t="n"/>
    </row>
    <row r="64773">
      <c r="N64773" s="561" t="n"/>
    </row>
    <row r="64774">
      <c r="N64774" s="561" t="n"/>
    </row>
    <row r="64775">
      <c r="N64775" s="561" t="n"/>
    </row>
    <row r="64776">
      <c r="N64776" s="561" t="n"/>
    </row>
    <row r="64777">
      <c r="N64777" s="561" t="n"/>
    </row>
    <row r="64778">
      <c r="N64778" s="561" t="n"/>
    </row>
    <row r="64779">
      <c r="N64779" s="561" t="n"/>
    </row>
    <row r="64780">
      <c r="N64780" s="561" t="n"/>
    </row>
    <row r="64781">
      <c r="N64781" s="561" t="n"/>
    </row>
    <row r="64782">
      <c r="N64782" s="561" t="n"/>
    </row>
    <row r="64783">
      <c r="N64783" s="561" t="n"/>
    </row>
    <row r="64784">
      <c r="N64784" s="561" t="n"/>
    </row>
    <row r="64785">
      <c r="N64785" s="561" t="n"/>
    </row>
    <row r="64786">
      <c r="N64786" s="561" t="n"/>
    </row>
    <row r="64787">
      <c r="N64787" s="561" t="n"/>
    </row>
    <row r="64788">
      <c r="N64788" s="561" t="n"/>
    </row>
    <row r="64789">
      <c r="N64789" s="561" t="n"/>
    </row>
    <row r="64790">
      <c r="N64790" s="561" t="n"/>
    </row>
    <row r="64791">
      <c r="N64791" s="561" t="n"/>
    </row>
    <row r="64792">
      <c r="N64792" s="561" t="n"/>
    </row>
    <row r="64793">
      <c r="N64793" s="561" t="n"/>
    </row>
    <row r="64794">
      <c r="N64794" s="561" t="n"/>
    </row>
    <row r="64795">
      <c r="N64795" s="561" t="n"/>
    </row>
    <row r="64796">
      <c r="N64796" s="561" t="n"/>
    </row>
    <row r="64797">
      <c r="N64797" s="561" t="n"/>
    </row>
    <row r="64798">
      <c r="N64798" s="561" t="n"/>
    </row>
    <row r="64799">
      <c r="N64799" s="561" t="n"/>
    </row>
    <row r="64800">
      <c r="N64800" s="561" t="n"/>
    </row>
    <row r="64801">
      <c r="N64801" s="561" t="n"/>
    </row>
    <row r="64802">
      <c r="N64802" s="561" t="n"/>
    </row>
    <row r="64803">
      <c r="N64803" s="561" t="n"/>
    </row>
    <row r="64804">
      <c r="N64804" s="561" t="n"/>
    </row>
    <row r="64805">
      <c r="N64805" s="561" t="n"/>
    </row>
    <row r="64806">
      <c r="N64806" s="561" t="n"/>
    </row>
    <row r="64807">
      <c r="N64807" s="561" t="n"/>
    </row>
    <row r="64808">
      <c r="N64808" s="561" t="n"/>
    </row>
    <row r="64809">
      <c r="N64809" s="561" t="n"/>
    </row>
    <row r="64810">
      <c r="N64810" s="561" t="n"/>
    </row>
    <row r="64811">
      <c r="N64811" s="561" t="n"/>
    </row>
    <row r="64812">
      <c r="N64812" s="561" t="n"/>
    </row>
    <row r="64813">
      <c r="N64813" s="561" t="n"/>
    </row>
    <row r="64814">
      <c r="N64814" s="561" t="n"/>
    </row>
    <row r="64815">
      <c r="N64815" s="561" t="n"/>
    </row>
    <row r="64816">
      <c r="N64816" s="561" t="n"/>
    </row>
    <row r="64817">
      <c r="N64817" s="561" t="n"/>
    </row>
    <row r="64818">
      <c r="N64818" s="561" t="n"/>
    </row>
    <row r="64819">
      <c r="N64819" s="561" t="n"/>
    </row>
    <row r="64820">
      <c r="N64820" s="561" t="n"/>
    </row>
    <row r="64821">
      <c r="N64821" s="561" t="n"/>
    </row>
    <row r="64822">
      <c r="N64822" s="561" t="n"/>
    </row>
    <row r="64823">
      <c r="N64823" s="561" t="n"/>
    </row>
    <row r="64824">
      <c r="N64824" s="561" t="n"/>
    </row>
    <row r="64825">
      <c r="N64825" s="561" t="n"/>
    </row>
    <row r="64826">
      <c r="N64826" s="561" t="n"/>
    </row>
    <row r="64827">
      <c r="N64827" s="561" t="n"/>
    </row>
    <row r="64828">
      <c r="N64828" s="561" t="n"/>
    </row>
    <row r="64829">
      <c r="N64829" s="561" t="n"/>
    </row>
    <row r="64830">
      <c r="N64830" s="561" t="n"/>
    </row>
    <row r="64831">
      <c r="N64831" s="561" t="n"/>
    </row>
    <row r="64832">
      <c r="N64832" s="561" t="n"/>
    </row>
    <row r="64833">
      <c r="N64833" s="561" t="n"/>
    </row>
    <row r="64834">
      <c r="N64834" s="561" t="n"/>
    </row>
    <row r="64835">
      <c r="N64835" s="561" t="n"/>
    </row>
    <row r="64836">
      <c r="N64836" s="561" t="n"/>
    </row>
    <row r="64837">
      <c r="N64837" s="561" t="n"/>
    </row>
    <row r="64838">
      <c r="N64838" s="561" t="n"/>
    </row>
    <row r="64839">
      <c r="N64839" s="561" t="n"/>
    </row>
    <row r="64840">
      <c r="N64840" s="561" t="n"/>
    </row>
    <row r="64841">
      <c r="N64841" s="561" t="n"/>
    </row>
    <row r="64842">
      <c r="N64842" s="561" t="n"/>
    </row>
    <row r="64843">
      <c r="N64843" s="561" t="n"/>
    </row>
    <row r="64844">
      <c r="N64844" s="561" t="n"/>
    </row>
    <row r="64845">
      <c r="N64845" s="561" t="n"/>
    </row>
    <row r="64846">
      <c r="N64846" s="561" t="n"/>
    </row>
    <row r="64847">
      <c r="N64847" s="561" t="n"/>
    </row>
    <row r="64848">
      <c r="N64848" s="561" t="n"/>
    </row>
    <row r="64849">
      <c r="N64849" s="561" t="n"/>
    </row>
    <row r="64850">
      <c r="N64850" s="561" t="n"/>
    </row>
    <row r="64851">
      <c r="N64851" s="561" t="n"/>
    </row>
    <row r="64852">
      <c r="N64852" s="561" t="n"/>
    </row>
    <row r="64853">
      <c r="N64853" s="561" t="n"/>
    </row>
    <row r="64854">
      <c r="N64854" s="561" t="n"/>
    </row>
    <row r="64855">
      <c r="N64855" s="561" t="n"/>
    </row>
    <row r="64856">
      <c r="N64856" s="561" t="n"/>
    </row>
    <row r="64857">
      <c r="N64857" s="561" t="n"/>
    </row>
    <row r="64858">
      <c r="N64858" s="561" t="n"/>
    </row>
    <row r="64859">
      <c r="N64859" s="561" t="n"/>
    </row>
    <row r="64860">
      <c r="N64860" s="561" t="n"/>
    </row>
    <row r="64861">
      <c r="N64861" s="561" t="n"/>
    </row>
    <row r="64862">
      <c r="N64862" s="561" t="n"/>
    </row>
    <row r="64863">
      <c r="N64863" s="561" t="n"/>
    </row>
    <row r="64864">
      <c r="N64864" s="561" t="n"/>
    </row>
    <row r="64865">
      <c r="N64865" s="561" t="n"/>
    </row>
    <row r="64866">
      <c r="N64866" s="561" t="n"/>
    </row>
    <row r="64867">
      <c r="N64867" s="561" t="n"/>
    </row>
    <row r="64868">
      <c r="N64868" s="561" t="n"/>
    </row>
    <row r="64869">
      <c r="N64869" s="561" t="n"/>
    </row>
    <row r="64870">
      <c r="N64870" s="561" t="n"/>
    </row>
    <row r="64871">
      <c r="N64871" s="561" t="n"/>
    </row>
    <row r="64872">
      <c r="N64872" s="561" t="n"/>
    </row>
    <row r="64873">
      <c r="N64873" s="561" t="n"/>
    </row>
    <row r="64874">
      <c r="N64874" s="561" t="n"/>
    </row>
    <row r="64875">
      <c r="N64875" s="561" t="n"/>
    </row>
    <row r="64876">
      <c r="N64876" s="561" t="n"/>
    </row>
    <row r="64877">
      <c r="N64877" s="561" t="n"/>
    </row>
    <row r="64878">
      <c r="N64878" s="561" t="n"/>
    </row>
    <row r="64879">
      <c r="N64879" s="561" t="n"/>
    </row>
    <row r="64880">
      <c r="N64880" s="561" t="n"/>
    </row>
    <row r="64881">
      <c r="N64881" s="561" t="n"/>
    </row>
    <row r="64882">
      <c r="N64882" s="561" t="n"/>
    </row>
    <row r="64883">
      <c r="N64883" s="561" t="n"/>
    </row>
    <row r="64884">
      <c r="N64884" s="561" t="n"/>
    </row>
    <row r="64885">
      <c r="N64885" s="561" t="n"/>
    </row>
    <row r="64886">
      <c r="N64886" s="561" t="n"/>
    </row>
    <row r="64887">
      <c r="N64887" s="561" t="n"/>
    </row>
    <row r="64888">
      <c r="N64888" s="561" t="n"/>
    </row>
    <row r="64889">
      <c r="N64889" s="561" t="n"/>
    </row>
    <row r="64890">
      <c r="N64890" s="561" t="n"/>
    </row>
    <row r="64891">
      <c r="N64891" s="561" t="n"/>
    </row>
    <row r="64892">
      <c r="N64892" s="561" t="n"/>
    </row>
    <row r="64893">
      <c r="N64893" s="561" t="n"/>
    </row>
    <row r="64894">
      <c r="N64894" s="561" t="n"/>
    </row>
    <row r="64895">
      <c r="N64895" s="561" t="n"/>
    </row>
    <row r="64896">
      <c r="N64896" s="561" t="n"/>
    </row>
    <row r="64897">
      <c r="N64897" s="561" t="n"/>
    </row>
    <row r="64898">
      <c r="N64898" s="561" t="n"/>
    </row>
    <row r="64899">
      <c r="N64899" s="561" t="n"/>
    </row>
    <row r="64900">
      <c r="N64900" s="561" t="n"/>
    </row>
    <row r="64901">
      <c r="N64901" s="561" t="n"/>
    </row>
    <row r="64902">
      <c r="N64902" s="561" t="n"/>
    </row>
    <row r="64903">
      <c r="N64903" s="561" t="n"/>
    </row>
    <row r="64904">
      <c r="N64904" s="561" t="n"/>
    </row>
    <row r="64905">
      <c r="N64905" s="561" t="n"/>
    </row>
    <row r="64906">
      <c r="N64906" s="561" t="n"/>
    </row>
    <row r="64907">
      <c r="N64907" s="561" t="n"/>
    </row>
    <row r="64908">
      <c r="N64908" s="561" t="n"/>
    </row>
    <row r="64909">
      <c r="N64909" s="561" t="n"/>
    </row>
    <row r="64910">
      <c r="N64910" s="561" t="n"/>
    </row>
    <row r="64911">
      <c r="N64911" s="561" t="n"/>
    </row>
    <row r="64912">
      <c r="N64912" s="561" t="n"/>
    </row>
    <row r="64913">
      <c r="N64913" s="561" t="n"/>
    </row>
    <row r="64914">
      <c r="N64914" s="561" t="n"/>
    </row>
    <row r="64915">
      <c r="N64915" s="561" t="n"/>
    </row>
    <row r="64916">
      <c r="N64916" s="561" t="n"/>
    </row>
    <row r="64917">
      <c r="N64917" s="561" t="n"/>
    </row>
    <row r="64918">
      <c r="N64918" s="561" t="n"/>
    </row>
    <row r="64919">
      <c r="N64919" s="561" t="n"/>
    </row>
    <row r="64920">
      <c r="N64920" s="561" t="n"/>
    </row>
    <row r="64921">
      <c r="N64921" s="561" t="n"/>
    </row>
    <row r="64922">
      <c r="N64922" s="561" t="n"/>
    </row>
    <row r="64923">
      <c r="N64923" s="561" t="n"/>
    </row>
    <row r="64924">
      <c r="N64924" s="561" t="n"/>
    </row>
    <row r="64925">
      <c r="N64925" s="561" t="n"/>
    </row>
    <row r="64926">
      <c r="N64926" s="561" t="n"/>
    </row>
    <row r="64927">
      <c r="N64927" s="561" t="n"/>
    </row>
    <row r="64928">
      <c r="N64928" s="561" t="n"/>
    </row>
    <row r="64929">
      <c r="N64929" s="561" t="n"/>
    </row>
    <row r="64930">
      <c r="N64930" s="561" t="n"/>
    </row>
    <row r="64931">
      <c r="N64931" s="561" t="n"/>
    </row>
    <row r="64932">
      <c r="N64932" s="561" t="n"/>
    </row>
    <row r="64933">
      <c r="N64933" s="561" t="n"/>
    </row>
    <row r="64934">
      <c r="N64934" s="561" t="n"/>
    </row>
    <row r="64935">
      <c r="N64935" s="561" t="n"/>
    </row>
    <row r="64936">
      <c r="N64936" s="561" t="n"/>
    </row>
    <row r="64937">
      <c r="N64937" s="561" t="n"/>
    </row>
    <row r="64938">
      <c r="N64938" s="561" t="n"/>
    </row>
    <row r="64939">
      <c r="N64939" s="561" t="n"/>
    </row>
    <row r="64940">
      <c r="N64940" s="561" t="n"/>
    </row>
    <row r="64941">
      <c r="N64941" s="561" t="n"/>
    </row>
    <row r="64942">
      <c r="N64942" s="561" t="n"/>
    </row>
    <row r="64943">
      <c r="N64943" s="561" t="n"/>
    </row>
    <row r="64944">
      <c r="N64944" s="561" t="n"/>
    </row>
    <row r="64945">
      <c r="N64945" s="561" t="n"/>
    </row>
    <row r="64946">
      <c r="N64946" s="561" t="n"/>
    </row>
    <row r="64947">
      <c r="N64947" s="561" t="n"/>
    </row>
    <row r="64948">
      <c r="N64948" s="561" t="n"/>
    </row>
    <row r="64949">
      <c r="N64949" s="561" t="n"/>
    </row>
    <row r="64950">
      <c r="N64950" s="561" t="n"/>
    </row>
    <row r="64951">
      <c r="N64951" s="561" t="n"/>
    </row>
    <row r="64952">
      <c r="N64952" s="561" t="n"/>
    </row>
    <row r="64953">
      <c r="N64953" s="561" t="n"/>
    </row>
    <row r="64954">
      <c r="N64954" s="561" t="n"/>
    </row>
    <row r="64955">
      <c r="N64955" s="561" t="n"/>
    </row>
    <row r="64956">
      <c r="N64956" s="561" t="n"/>
    </row>
    <row r="64957">
      <c r="N64957" s="561" t="n"/>
    </row>
    <row r="64958">
      <c r="N64958" s="561" t="n"/>
    </row>
    <row r="64959">
      <c r="N64959" s="561" t="n"/>
    </row>
    <row r="64960">
      <c r="N64960" s="561" t="n"/>
    </row>
    <row r="64961">
      <c r="N64961" s="561" t="n"/>
    </row>
    <row r="64962">
      <c r="N64962" s="561" t="n"/>
    </row>
    <row r="64963">
      <c r="N64963" s="561" t="n"/>
    </row>
    <row r="64964">
      <c r="N64964" s="561" t="n"/>
    </row>
    <row r="64965">
      <c r="N64965" s="561" t="n"/>
    </row>
    <row r="64966">
      <c r="N64966" s="561" t="n"/>
    </row>
    <row r="64967">
      <c r="N64967" s="561" t="n"/>
    </row>
    <row r="64968">
      <c r="N64968" s="561" t="n"/>
    </row>
    <row r="64969">
      <c r="N64969" s="561" t="n"/>
    </row>
    <row r="64970">
      <c r="N64970" s="561" t="n"/>
    </row>
    <row r="64971">
      <c r="N64971" s="561" t="n"/>
    </row>
    <row r="64972">
      <c r="N64972" s="561" t="n"/>
    </row>
    <row r="64973">
      <c r="N64973" s="561" t="n"/>
    </row>
    <row r="64974">
      <c r="N64974" s="561" t="n"/>
    </row>
    <row r="64975">
      <c r="N64975" s="561" t="n"/>
    </row>
    <row r="64976">
      <c r="N64976" s="561" t="n"/>
    </row>
    <row r="64977">
      <c r="N64977" s="561" t="n"/>
    </row>
    <row r="64978">
      <c r="N64978" s="561" t="n"/>
    </row>
    <row r="64979">
      <c r="N64979" s="561" t="n"/>
    </row>
    <row r="64980">
      <c r="N64980" s="561" t="n"/>
    </row>
    <row r="64981">
      <c r="N64981" s="561" t="n"/>
    </row>
    <row r="64982">
      <c r="N64982" s="561" t="n"/>
    </row>
    <row r="64983">
      <c r="N64983" s="561" t="n"/>
    </row>
    <row r="64984">
      <c r="N64984" s="561" t="n"/>
    </row>
    <row r="64985">
      <c r="N64985" s="561" t="n"/>
    </row>
    <row r="64986">
      <c r="N64986" s="561" t="n"/>
    </row>
    <row r="64987">
      <c r="N64987" s="561" t="n"/>
    </row>
    <row r="64988">
      <c r="N64988" s="561" t="n"/>
    </row>
    <row r="64989">
      <c r="N64989" s="561" t="n"/>
    </row>
    <row r="64990">
      <c r="N64990" s="561" t="n"/>
    </row>
    <row r="64991">
      <c r="N64991" s="561" t="n"/>
    </row>
    <row r="64992">
      <c r="N64992" s="561" t="n"/>
    </row>
    <row r="64993">
      <c r="N64993" s="561" t="n"/>
    </row>
    <row r="64994">
      <c r="N64994" s="561" t="n"/>
    </row>
    <row r="64995">
      <c r="N64995" s="561" t="n"/>
    </row>
    <row r="64996">
      <c r="N64996" s="561" t="n"/>
    </row>
    <row r="64997">
      <c r="N64997" s="561" t="n"/>
    </row>
    <row r="64998">
      <c r="N64998" s="561" t="n"/>
    </row>
    <row r="64999">
      <c r="N64999" s="561" t="n"/>
    </row>
    <row r="65000">
      <c r="N65000" s="561" t="n"/>
    </row>
    <row r="65001">
      <c r="N65001" s="561" t="n"/>
    </row>
    <row r="65002">
      <c r="N65002" s="561" t="n"/>
    </row>
    <row r="65003">
      <c r="N65003" s="561" t="n"/>
    </row>
    <row r="65004">
      <c r="N65004" s="561" t="n"/>
    </row>
    <row r="65005">
      <c r="N65005" s="561" t="n"/>
    </row>
    <row r="65006">
      <c r="N65006" s="561" t="n"/>
    </row>
    <row r="65007">
      <c r="N65007" s="561" t="n"/>
    </row>
    <row r="65008">
      <c r="N65008" s="561" t="n"/>
    </row>
    <row r="65009">
      <c r="N65009" s="561" t="n"/>
    </row>
    <row r="65010">
      <c r="N65010" s="561" t="n"/>
    </row>
    <row r="65011">
      <c r="N65011" s="561" t="n"/>
    </row>
    <row r="65012">
      <c r="N65012" s="561" t="n"/>
    </row>
    <row r="65013">
      <c r="N65013" s="561" t="n"/>
    </row>
    <row r="65014">
      <c r="N65014" s="561" t="n"/>
    </row>
    <row r="65015">
      <c r="N65015" s="561" t="n"/>
    </row>
    <row r="65016">
      <c r="N65016" s="561" t="n"/>
    </row>
    <row r="65017">
      <c r="N65017" s="561" t="n"/>
    </row>
    <row r="65018">
      <c r="N65018" s="561" t="n"/>
    </row>
    <row r="65019">
      <c r="N65019" s="561" t="n"/>
    </row>
    <row r="65020">
      <c r="N65020" s="561" t="n"/>
    </row>
    <row r="65021">
      <c r="N65021" s="561" t="n"/>
    </row>
    <row r="65022">
      <c r="N65022" s="561" t="n"/>
    </row>
    <row r="65023">
      <c r="N65023" s="561" t="n"/>
    </row>
    <row r="65024">
      <c r="N65024" s="561" t="n"/>
    </row>
    <row r="65025">
      <c r="N65025" s="561" t="n"/>
    </row>
    <row r="65026">
      <c r="N65026" s="561" t="n"/>
    </row>
    <row r="65027">
      <c r="N65027" s="561" t="n"/>
    </row>
    <row r="65028">
      <c r="N65028" s="561" t="n"/>
    </row>
    <row r="65029">
      <c r="N65029" s="561" t="n"/>
    </row>
    <row r="65030">
      <c r="N65030" s="561" t="n"/>
    </row>
    <row r="65031">
      <c r="N65031" s="561" t="n"/>
    </row>
    <row r="65032">
      <c r="N65032" s="561" t="n"/>
    </row>
    <row r="65033">
      <c r="N65033" s="561" t="n"/>
    </row>
    <row r="65034">
      <c r="N65034" s="561" t="n"/>
    </row>
    <row r="65035">
      <c r="N65035" s="561" t="n"/>
    </row>
    <row r="65036">
      <c r="N65036" s="561" t="n"/>
    </row>
    <row r="65037">
      <c r="N65037" s="561" t="n"/>
    </row>
    <row r="65038">
      <c r="N65038" s="561" t="n"/>
    </row>
    <row r="65039">
      <c r="N65039" s="561" t="n"/>
    </row>
    <row r="65040">
      <c r="N65040" s="561" t="n"/>
    </row>
    <row r="65041">
      <c r="N65041" s="561" t="n"/>
    </row>
    <row r="65042">
      <c r="N65042" s="561" t="n"/>
    </row>
    <row r="65043">
      <c r="N65043" s="561" t="n"/>
    </row>
    <row r="65044">
      <c r="N65044" s="561" t="n"/>
    </row>
    <row r="65045">
      <c r="N65045" s="561" t="n"/>
    </row>
    <row r="65046">
      <c r="N65046" s="561" t="n"/>
    </row>
    <row r="65047">
      <c r="N65047" s="561" t="n"/>
    </row>
    <row r="65048">
      <c r="N65048" s="561" t="n"/>
    </row>
    <row r="65049">
      <c r="N65049" s="561" t="n"/>
    </row>
    <row r="65050">
      <c r="N65050" s="561" t="n"/>
    </row>
    <row r="65051">
      <c r="N65051" s="561" t="n"/>
    </row>
    <row r="65052">
      <c r="N65052" s="561" t="n"/>
    </row>
    <row r="65053">
      <c r="N65053" s="561" t="n"/>
    </row>
    <row r="65054">
      <c r="N65054" s="561" t="n"/>
    </row>
    <row r="65055">
      <c r="N65055" s="561" t="n"/>
    </row>
    <row r="65056">
      <c r="N65056" s="561" t="n"/>
    </row>
    <row r="65057">
      <c r="N65057" s="561" t="n"/>
    </row>
    <row r="65058">
      <c r="N65058" s="561" t="n"/>
    </row>
    <row r="65059">
      <c r="N65059" s="561" t="n"/>
    </row>
    <row r="65060">
      <c r="N65060" s="561" t="n"/>
    </row>
    <row r="65061">
      <c r="N65061" s="561" t="n"/>
    </row>
    <row r="65062">
      <c r="N65062" s="561" t="n"/>
    </row>
    <row r="65063">
      <c r="N65063" s="561" t="n"/>
    </row>
    <row r="65064">
      <c r="N65064" s="561" t="n"/>
    </row>
    <row r="65065">
      <c r="N65065" s="561" t="n"/>
    </row>
    <row r="65066">
      <c r="N65066" s="561" t="n"/>
    </row>
    <row r="65067">
      <c r="N65067" s="561" t="n"/>
    </row>
    <row r="65068">
      <c r="N65068" s="561" t="n"/>
    </row>
    <row r="65069">
      <c r="N65069" s="561" t="n"/>
    </row>
    <row r="65070">
      <c r="N65070" s="561" t="n"/>
    </row>
    <row r="65071">
      <c r="N65071" s="561" t="n"/>
    </row>
    <row r="65072">
      <c r="N65072" s="561" t="n"/>
    </row>
    <row r="65073">
      <c r="N65073" s="561" t="n"/>
    </row>
    <row r="65074">
      <c r="N65074" s="561" t="n"/>
    </row>
    <row r="65075">
      <c r="N65075" s="561" t="n"/>
    </row>
    <row r="65076">
      <c r="N65076" s="561" t="n"/>
    </row>
    <row r="65077">
      <c r="N65077" s="561" t="n"/>
    </row>
    <row r="65078">
      <c r="N65078" s="561" t="n"/>
    </row>
    <row r="65079">
      <c r="N65079" s="561" t="n"/>
    </row>
    <row r="65080">
      <c r="N65080" s="561" t="n"/>
    </row>
    <row r="65081">
      <c r="N65081" s="561" t="n"/>
    </row>
    <row r="65082">
      <c r="N65082" s="561" t="n"/>
    </row>
    <row r="65083">
      <c r="N65083" s="561" t="n"/>
    </row>
    <row r="65084">
      <c r="N65084" s="561" t="n"/>
    </row>
    <row r="65085">
      <c r="N65085" s="561" t="n"/>
    </row>
    <row r="65086">
      <c r="N65086" s="561" t="n"/>
    </row>
    <row r="65087">
      <c r="N65087" s="561" t="n"/>
    </row>
    <row r="65088">
      <c r="N65088" s="561" t="n"/>
    </row>
    <row r="65089">
      <c r="N65089" s="561" t="n"/>
    </row>
    <row r="65090">
      <c r="N65090" s="561" t="n"/>
    </row>
    <row r="65091">
      <c r="N65091" s="561" t="n"/>
    </row>
    <row r="65092">
      <c r="N65092" s="561" t="n"/>
    </row>
    <row r="65093">
      <c r="N65093" s="561" t="n"/>
    </row>
    <row r="65094">
      <c r="N65094" s="561" t="n"/>
    </row>
    <row r="65095">
      <c r="N65095" s="561" t="n"/>
    </row>
    <row r="65096">
      <c r="N65096" s="561" t="n"/>
    </row>
    <row r="65097">
      <c r="N65097" s="561" t="n"/>
    </row>
    <row r="65098">
      <c r="N65098" s="561" t="n"/>
    </row>
    <row r="65099">
      <c r="N65099" s="561" t="n"/>
    </row>
    <row r="65100">
      <c r="N65100" s="561" t="n"/>
    </row>
    <row r="65101">
      <c r="N65101" s="561" t="n"/>
    </row>
    <row r="65102">
      <c r="N65102" s="561" t="n"/>
    </row>
    <row r="65103">
      <c r="N65103" s="561" t="n"/>
    </row>
    <row r="65104">
      <c r="N65104" s="561" t="n"/>
    </row>
    <row r="65105">
      <c r="N65105" s="561" t="n"/>
    </row>
    <row r="65106">
      <c r="N65106" s="561" t="n"/>
    </row>
    <row r="65107">
      <c r="N65107" s="561" t="n"/>
    </row>
    <row r="65108">
      <c r="N65108" s="561" t="n"/>
    </row>
    <row r="65109">
      <c r="N65109" s="561" t="n"/>
    </row>
    <row r="65110">
      <c r="N65110" s="561" t="n"/>
    </row>
    <row r="65111">
      <c r="N65111" s="561" t="n"/>
    </row>
    <row r="65112">
      <c r="N65112" s="561" t="n"/>
    </row>
    <row r="65113">
      <c r="N65113" s="561" t="n"/>
    </row>
    <row r="65114">
      <c r="N65114" s="561" t="n"/>
    </row>
    <row r="65115">
      <c r="N65115" s="561" t="n"/>
    </row>
    <row r="65116">
      <c r="N65116" s="561" t="n"/>
    </row>
    <row r="65117">
      <c r="N65117" s="561" t="n"/>
    </row>
    <row r="65118">
      <c r="N65118" s="561" t="n"/>
    </row>
    <row r="65119">
      <c r="N65119" s="561" t="n"/>
    </row>
    <row r="65120">
      <c r="N65120" s="561" t="n"/>
    </row>
    <row r="65121">
      <c r="N65121" s="561" t="n"/>
    </row>
    <row r="65122">
      <c r="N65122" s="561" t="n"/>
    </row>
    <row r="65123">
      <c r="N65123" s="561" t="n"/>
    </row>
    <row r="65124">
      <c r="N65124" s="561" t="n"/>
    </row>
    <row r="65125">
      <c r="N65125" s="561" t="n"/>
    </row>
    <row r="65126">
      <c r="N65126" s="561" t="n"/>
    </row>
    <row r="65127">
      <c r="N65127" s="561" t="n"/>
    </row>
    <row r="65128">
      <c r="N65128" s="561" t="n"/>
    </row>
    <row r="65129">
      <c r="N65129" s="561" t="n"/>
    </row>
    <row r="65130">
      <c r="N65130" s="561" t="n"/>
    </row>
    <row r="65131">
      <c r="N65131" s="561" t="n"/>
    </row>
    <row r="65132">
      <c r="N65132" s="561" t="n"/>
    </row>
    <row r="65133">
      <c r="N65133" s="561" t="n"/>
    </row>
    <row r="65134">
      <c r="N65134" s="561" t="n"/>
    </row>
    <row r="65135">
      <c r="N65135" s="561" t="n"/>
    </row>
    <row r="65136">
      <c r="N65136" s="561" t="n"/>
    </row>
    <row r="65137">
      <c r="N65137" s="561" t="n"/>
    </row>
    <row r="65138">
      <c r="N65138" s="561" t="n"/>
    </row>
    <row r="65139">
      <c r="N65139" s="561" t="n"/>
    </row>
    <row r="65140">
      <c r="N65140" s="561" t="n"/>
    </row>
    <row r="65141">
      <c r="N65141" s="561" t="n"/>
    </row>
    <row r="65142">
      <c r="N65142" s="561" t="n"/>
    </row>
    <row r="65143">
      <c r="N65143" s="561" t="n"/>
    </row>
    <row r="65144">
      <c r="N65144" s="561" t="n"/>
    </row>
    <row r="65145">
      <c r="N65145" s="561" t="n"/>
    </row>
    <row r="65146">
      <c r="N65146" s="561" t="n"/>
    </row>
    <row r="65147">
      <c r="N65147" s="561" t="n"/>
    </row>
    <row r="65148">
      <c r="N65148" s="561" t="n"/>
    </row>
    <row r="65149">
      <c r="N65149" s="561" t="n"/>
    </row>
    <row r="65150">
      <c r="N65150" s="561" t="n"/>
    </row>
    <row r="65151">
      <c r="N65151" s="561" t="n"/>
    </row>
    <row r="65152">
      <c r="N65152" s="561" t="n"/>
    </row>
    <row r="65153">
      <c r="N65153" s="561" t="n"/>
    </row>
    <row r="65154">
      <c r="N65154" s="561" t="n"/>
    </row>
    <row r="65155">
      <c r="N65155" s="561" t="n"/>
    </row>
    <row r="65156">
      <c r="N65156" s="561" t="n"/>
    </row>
    <row r="65157">
      <c r="N65157" s="561" t="n"/>
    </row>
    <row r="65158">
      <c r="N65158" s="561" t="n"/>
    </row>
    <row r="65159">
      <c r="N65159" s="561" t="n"/>
    </row>
    <row r="65160">
      <c r="N65160" s="561" t="n"/>
    </row>
    <row r="65161">
      <c r="N65161" s="561" t="n"/>
    </row>
    <row r="65162">
      <c r="N65162" s="561" t="n"/>
    </row>
    <row r="65163">
      <c r="N65163" s="561" t="n"/>
    </row>
    <row r="65164">
      <c r="N65164" s="561" t="n"/>
    </row>
    <row r="65165">
      <c r="N65165" s="561" t="n"/>
    </row>
    <row r="65166">
      <c r="N65166" s="561" t="n"/>
    </row>
    <row r="65167">
      <c r="N65167" s="561" t="n"/>
    </row>
    <row r="65168">
      <c r="N65168" s="561" t="n"/>
    </row>
    <row r="65169">
      <c r="N65169" s="561" t="n"/>
    </row>
    <row r="65170">
      <c r="N65170" s="561" t="n"/>
    </row>
    <row r="65171">
      <c r="N65171" s="561" t="n"/>
    </row>
    <row r="65172">
      <c r="N65172" s="561" t="n"/>
    </row>
    <row r="65173">
      <c r="N65173" s="561" t="n"/>
    </row>
    <row r="65174">
      <c r="N65174" s="561" t="n"/>
    </row>
    <row r="65175">
      <c r="N65175" s="561" t="n"/>
    </row>
    <row r="65176">
      <c r="N65176" s="561" t="n"/>
    </row>
    <row r="65177">
      <c r="N65177" s="561" t="n"/>
    </row>
    <row r="65178">
      <c r="N65178" s="561" t="n"/>
    </row>
    <row r="65179">
      <c r="N65179" s="561" t="n"/>
    </row>
    <row r="65180">
      <c r="N65180" s="561" t="n"/>
    </row>
    <row r="65181">
      <c r="N65181" s="561" t="n"/>
    </row>
    <row r="65182">
      <c r="N65182" s="561" t="n"/>
    </row>
    <row r="65183">
      <c r="N65183" s="561" t="n"/>
    </row>
    <row r="65184">
      <c r="N65184" s="561" t="n"/>
    </row>
    <row r="65185">
      <c r="N65185" s="561" t="n"/>
    </row>
    <row r="65186">
      <c r="N65186" s="561" t="n"/>
    </row>
    <row r="65187">
      <c r="N65187" s="561" t="n"/>
    </row>
    <row r="65188">
      <c r="N65188" s="561" t="n"/>
    </row>
    <row r="65189">
      <c r="N65189" s="561" t="n"/>
    </row>
    <row r="65190">
      <c r="N65190" s="561" t="n"/>
    </row>
    <row r="65191">
      <c r="N65191" s="561" t="n"/>
    </row>
    <row r="65192">
      <c r="N65192" s="561" t="n"/>
    </row>
    <row r="65193">
      <c r="N65193" s="561" t="n"/>
    </row>
    <row r="65194">
      <c r="N65194" s="561" t="n"/>
    </row>
    <row r="65195">
      <c r="N65195" s="561" t="n"/>
    </row>
    <row r="65196">
      <c r="N65196" s="561" t="n"/>
    </row>
    <row r="65197">
      <c r="N65197" s="561" t="n"/>
    </row>
    <row r="65198">
      <c r="N65198" s="561" t="n"/>
    </row>
    <row r="65199">
      <c r="N65199" s="561" t="n"/>
    </row>
    <row r="65200">
      <c r="N65200" s="561" t="n"/>
    </row>
    <row r="65201">
      <c r="N65201" s="561" t="n"/>
    </row>
    <row r="65202">
      <c r="N65202" s="561" t="n"/>
    </row>
    <row r="65203">
      <c r="N65203" s="561" t="n"/>
    </row>
    <row r="65204">
      <c r="N65204" s="561" t="n"/>
    </row>
    <row r="65205">
      <c r="N65205" s="561" t="n"/>
    </row>
    <row r="65206">
      <c r="N65206" s="561" t="n"/>
    </row>
    <row r="65207">
      <c r="N65207" s="561" t="n"/>
    </row>
    <row r="65208">
      <c r="N65208" s="561" t="n"/>
    </row>
    <row r="65209">
      <c r="N65209" s="561" t="n"/>
    </row>
    <row r="65210">
      <c r="N65210" s="561" t="n"/>
    </row>
    <row r="65211">
      <c r="N65211" s="561" t="n"/>
    </row>
    <row r="65212">
      <c r="N65212" s="561" t="n"/>
    </row>
    <row r="65213">
      <c r="N65213" s="561" t="n"/>
    </row>
    <row r="65214">
      <c r="N65214" s="561" t="n"/>
    </row>
    <row r="65215">
      <c r="N65215" s="561" t="n"/>
    </row>
    <row r="65216">
      <c r="N65216" s="561" t="n"/>
    </row>
    <row r="65217">
      <c r="N65217" s="561" t="n"/>
    </row>
    <row r="65218">
      <c r="N65218" s="561" t="n"/>
    </row>
    <row r="65219">
      <c r="N65219" s="561" t="n"/>
    </row>
    <row r="65220">
      <c r="N65220" s="561" t="n"/>
    </row>
    <row r="65221">
      <c r="N65221" s="561" t="n"/>
    </row>
    <row r="65222">
      <c r="N65222" s="561" t="n"/>
    </row>
    <row r="65223">
      <c r="N65223" s="561" t="n"/>
    </row>
    <row r="65224">
      <c r="N65224" s="561" t="n"/>
    </row>
    <row r="65225">
      <c r="N65225" s="561" t="n"/>
    </row>
    <row r="65226">
      <c r="N65226" s="561" t="n"/>
    </row>
    <row r="65227">
      <c r="N65227" s="561" t="n"/>
    </row>
    <row r="65228">
      <c r="N65228" s="561" t="n"/>
    </row>
    <row r="65229">
      <c r="N65229" s="561" t="n"/>
    </row>
    <row r="65230">
      <c r="N65230" s="561" t="n"/>
    </row>
    <row r="65231">
      <c r="N65231" s="561" t="n"/>
    </row>
    <row r="65232">
      <c r="N65232" s="561" t="n"/>
    </row>
    <row r="65233">
      <c r="N65233" s="561" t="n"/>
    </row>
    <row r="65234">
      <c r="N65234" s="561" t="n"/>
    </row>
    <row r="65235">
      <c r="N65235" s="561" t="n"/>
    </row>
    <row r="65236">
      <c r="N65236" s="561" t="n"/>
    </row>
    <row r="65237">
      <c r="N65237" s="561" t="n"/>
    </row>
    <row r="65238">
      <c r="N65238" s="561" t="n"/>
    </row>
    <row r="65239">
      <c r="N65239" s="561" t="n"/>
    </row>
    <row r="65240">
      <c r="N65240" s="561" t="n"/>
    </row>
    <row r="65241">
      <c r="N65241" s="561" t="n"/>
    </row>
    <row r="65242">
      <c r="N65242" s="561" t="n"/>
    </row>
    <row r="65243">
      <c r="N65243" s="561" t="n"/>
    </row>
    <row r="65244">
      <c r="N65244" s="561" t="n"/>
    </row>
    <row r="65245">
      <c r="N65245" s="561" t="n"/>
    </row>
    <row r="65246">
      <c r="N65246" s="561" t="n"/>
    </row>
    <row r="65247">
      <c r="N65247" s="561" t="n"/>
    </row>
    <row r="65248">
      <c r="N65248" s="561" t="n"/>
    </row>
    <row r="65249">
      <c r="N65249" s="561" t="n"/>
    </row>
    <row r="65250">
      <c r="N65250" s="561" t="n"/>
    </row>
    <row r="65251">
      <c r="N65251" s="561" t="n"/>
    </row>
    <row r="65252">
      <c r="N65252" s="561" t="n"/>
    </row>
    <row r="65253">
      <c r="N65253" s="561" t="n"/>
    </row>
    <row r="65254">
      <c r="N65254" s="561" t="n"/>
    </row>
    <row r="65255">
      <c r="N65255" s="561" t="n"/>
    </row>
    <row r="65256">
      <c r="N65256" s="561" t="n"/>
    </row>
    <row r="65257">
      <c r="N65257" s="561" t="n"/>
    </row>
    <row r="65258">
      <c r="N65258" s="561" t="n"/>
    </row>
    <row r="65259">
      <c r="N65259" s="561" t="n"/>
    </row>
    <row r="65260">
      <c r="N65260" s="561" t="n"/>
    </row>
    <row r="65261">
      <c r="N65261" s="561" t="n"/>
    </row>
    <row r="65262">
      <c r="N65262" s="561" t="n"/>
    </row>
    <row r="65263">
      <c r="N65263" s="561" t="n"/>
    </row>
    <row r="65264">
      <c r="N65264" s="561" t="n"/>
    </row>
    <row r="65265">
      <c r="N65265" s="561" t="n"/>
    </row>
    <row r="65266">
      <c r="N65266" s="561" t="n"/>
    </row>
    <row r="65267">
      <c r="N65267" s="561" t="n"/>
    </row>
    <row r="65268">
      <c r="N65268" s="561" t="n"/>
    </row>
    <row r="65269">
      <c r="N65269" s="561" t="n"/>
    </row>
    <row r="65270">
      <c r="N65270" s="561" t="n"/>
    </row>
    <row r="65271">
      <c r="N65271" s="561" t="n"/>
    </row>
    <row r="65272">
      <c r="N65272" s="561" t="n"/>
    </row>
    <row r="65273">
      <c r="N65273" s="561" t="n"/>
    </row>
    <row r="65274">
      <c r="N65274" s="561" t="n"/>
    </row>
    <row r="65275">
      <c r="N65275" s="561" t="n"/>
    </row>
    <row r="65276">
      <c r="N65276" s="561" t="n"/>
    </row>
    <row r="65277">
      <c r="N65277" s="561" t="n"/>
    </row>
    <row r="65278">
      <c r="N65278" s="561" t="n"/>
    </row>
    <row r="65279">
      <c r="N65279" s="561" t="n"/>
    </row>
    <row r="65280">
      <c r="N65280" s="561" t="n"/>
    </row>
    <row r="65281">
      <c r="N65281" s="561" t="n"/>
    </row>
    <row r="65282">
      <c r="N65282" s="561" t="n"/>
    </row>
    <row r="65283">
      <c r="N65283" s="561" t="n"/>
    </row>
    <row r="65284">
      <c r="N65284" s="561" t="n"/>
    </row>
    <row r="65285">
      <c r="N65285" s="561" t="n"/>
    </row>
    <row r="65286">
      <c r="N65286" s="561" t="n"/>
    </row>
    <row r="65287">
      <c r="N65287" s="561" t="n"/>
    </row>
    <row r="65288">
      <c r="N65288" s="561" t="n"/>
    </row>
    <row r="65289">
      <c r="N65289" s="561" t="n"/>
    </row>
    <row r="65290">
      <c r="N65290" s="561" t="n"/>
    </row>
    <row r="65291">
      <c r="N65291" s="561" t="n"/>
    </row>
    <row r="65292">
      <c r="N65292" s="561" t="n"/>
    </row>
    <row r="65293">
      <c r="N65293" s="561" t="n"/>
    </row>
    <row r="65294">
      <c r="N65294" s="561" t="n"/>
    </row>
    <row r="65295">
      <c r="N65295" s="561" t="n"/>
    </row>
    <row r="65296">
      <c r="N65296" s="561" t="n"/>
    </row>
    <row r="65297">
      <c r="N65297" s="561" t="n"/>
    </row>
    <row r="65298">
      <c r="N65298" s="561" t="n"/>
    </row>
    <row r="65299">
      <c r="N65299" s="561" t="n"/>
    </row>
    <row r="65300">
      <c r="N65300" s="561" t="n"/>
    </row>
    <row r="65301">
      <c r="N65301" s="561" t="n"/>
    </row>
    <row r="65302">
      <c r="N65302" s="561" t="n"/>
    </row>
    <row r="65303">
      <c r="N65303" s="561" t="n"/>
    </row>
    <row r="65304">
      <c r="N65304" s="561" t="n"/>
    </row>
    <row r="65305">
      <c r="N65305" s="561" t="n"/>
    </row>
    <row r="65306">
      <c r="N65306" s="561" t="n"/>
    </row>
    <row r="65307">
      <c r="N65307" s="561" t="n"/>
    </row>
    <row r="65308">
      <c r="N65308" s="561" t="n"/>
    </row>
    <row r="65309">
      <c r="N65309" s="561" t="n"/>
    </row>
    <row r="65310">
      <c r="N65310" s="561" t="n"/>
    </row>
    <row r="65311">
      <c r="N65311" s="561" t="n"/>
    </row>
    <row r="65312">
      <c r="N65312" s="561" t="n"/>
    </row>
    <row r="65313">
      <c r="N65313" s="561" t="n"/>
    </row>
    <row r="65314">
      <c r="N65314" s="561" t="n"/>
    </row>
    <row r="65315">
      <c r="N65315" s="561" t="n"/>
    </row>
    <row r="65316">
      <c r="N65316" s="561" t="n"/>
    </row>
    <row r="65317">
      <c r="N65317" s="561" t="n"/>
    </row>
    <row r="65318">
      <c r="N65318" s="561" t="n"/>
    </row>
    <row r="65319">
      <c r="N65319" s="561" t="n"/>
    </row>
    <row r="65320">
      <c r="N65320" s="561" t="n"/>
    </row>
    <row r="65321">
      <c r="N65321" s="561" t="n"/>
    </row>
    <row r="65322">
      <c r="N65322" s="561" t="n"/>
    </row>
    <row r="65323">
      <c r="N65323" s="561" t="n"/>
    </row>
    <row r="65324">
      <c r="N65324" s="561" t="n"/>
    </row>
    <row r="65325">
      <c r="N65325" s="561" t="n"/>
    </row>
    <row r="65326">
      <c r="N65326" s="561" t="n"/>
    </row>
    <row r="65327">
      <c r="N65327" s="561" t="n"/>
    </row>
    <row r="65328">
      <c r="N65328" s="561" t="n"/>
    </row>
    <row r="65329">
      <c r="N65329" s="561" t="n"/>
    </row>
    <row r="65330">
      <c r="N65330" s="561" t="n"/>
    </row>
    <row r="65331">
      <c r="N65331" s="561" t="n"/>
    </row>
    <row r="65332">
      <c r="N65332" s="561" t="n"/>
    </row>
    <row r="65333">
      <c r="N65333" s="561" t="n"/>
    </row>
    <row r="65334">
      <c r="N65334" s="561" t="n"/>
    </row>
    <row r="65335">
      <c r="N65335" s="561" t="n"/>
    </row>
    <row r="65336">
      <c r="N65336" s="561" t="n"/>
    </row>
    <row r="65337">
      <c r="N65337" s="561" t="n"/>
    </row>
    <row r="65338">
      <c r="N65338" s="561" t="n"/>
    </row>
    <row r="65339">
      <c r="N65339" s="561" t="n"/>
    </row>
    <row r="65340">
      <c r="N65340" s="561" t="n"/>
    </row>
    <row r="65341">
      <c r="N65341" s="561" t="n"/>
    </row>
    <row r="65342">
      <c r="N65342" s="561" t="n"/>
    </row>
    <row r="65343">
      <c r="N65343" s="561" t="n"/>
    </row>
    <row r="65344">
      <c r="N65344" s="561" t="n"/>
    </row>
    <row r="65345">
      <c r="N65345" s="561" t="n"/>
    </row>
    <row r="65346">
      <c r="N65346" s="561" t="n"/>
    </row>
    <row r="65347">
      <c r="N65347" s="561" t="n"/>
    </row>
    <row r="65348">
      <c r="N65348" s="561" t="n"/>
    </row>
    <row r="65349">
      <c r="N65349" s="561" t="n"/>
    </row>
    <row r="65350">
      <c r="N65350" s="561" t="n"/>
    </row>
    <row r="65351">
      <c r="N65351" s="561" t="n"/>
    </row>
    <row r="65352">
      <c r="N65352" s="561" t="n"/>
    </row>
    <row r="65353">
      <c r="N65353" s="561" t="n"/>
    </row>
    <row r="65354">
      <c r="N65354" s="561" t="n"/>
    </row>
    <row r="65355">
      <c r="N65355" s="561" t="n"/>
    </row>
    <row r="65356">
      <c r="N65356" s="561" t="n"/>
    </row>
    <row r="65357">
      <c r="N65357" s="561" t="n"/>
    </row>
    <row r="65358">
      <c r="N65358" s="561" t="n"/>
    </row>
    <row r="65359">
      <c r="N65359" s="561" t="n"/>
    </row>
    <row r="65360">
      <c r="N65360" s="561" t="n"/>
    </row>
    <row r="65361">
      <c r="N65361" s="561" t="n"/>
    </row>
    <row r="65362">
      <c r="N65362" s="561" t="n"/>
    </row>
    <row r="65363">
      <c r="N65363" s="561" t="n"/>
    </row>
    <row r="65364">
      <c r="N65364" s="561" t="n"/>
    </row>
    <row r="65365">
      <c r="N65365" s="561" t="n"/>
    </row>
    <row r="65366">
      <c r="N65366" s="561" t="n"/>
    </row>
    <row r="65367">
      <c r="N65367" s="561" t="n"/>
    </row>
    <row r="65368">
      <c r="N65368" s="561" t="n"/>
    </row>
    <row r="65369">
      <c r="N65369" s="561" t="n"/>
    </row>
    <row r="65370">
      <c r="N65370" s="561" t="n"/>
    </row>
    <row r="65371">
      <c r="N65371" s="561" t="n"/>
    </row>
    <row r="65372">
      <c r="N65372" s="561" t="n"/>
    </row>
    <row r="65373">
      <c r="N65373" s="561" t="n"/>
    </row>
    <row r="65374">
      <c r="N65374" s="561" t="n"/>
    </row>
    <row r="65375">
      <c r="N65375" s="561" t="n"/>
    </row>
    <row r="65376">
      <c r="N65376" s="561" t="n"/>
    </row>
    <row r="65377">
      <c r="N65377" s="561" t="n"/>
    </row>
    <row r="65378">
      <c r="N65378" s="561" t="n"/>
    </row>
    <row r="65379">
      <c r="N65379" s="561" t="n"/>
    </row>
    <row r="65380">
      <c r="N65380" s="561" t="n"/>
    </row>
    <row r="65381">
      <c r="N65381" s="561" t="n"/>
    </row>
    <row r="65382">
      <c r="N65382" s="561" t="n"/>
    </row>
    <row r="65383">
      <c r="N65383" s="561" t="n"/>
    </row>
    <row r="65384">
      <c r="N65384" s="561" t="n"/>
    </row>
    <row r="65385">
      <c r="N65385" s="561" t="n"/>
    </row>
    <row r="65386">
      <c r="N65386" s="561" t="n"/>
    </row>
    <row r="65387">
      <c r="N65387" s="561" t="n"/>
    </row>
    <row r="65388">
      <c r="N65388" s="561" t="n"/>
    </row>
    <row r="65389">
      <c r="N65389" s="561" t="n"/>
    </row>
    <row r="65390">
      <c r="N65390" s="561" t="n"/>
    </row>
    <row r="65391">
      <c r="N65391" s="561" t="n"/>
    </row>
    <row r="65392">
      <c r="N65392" s="561" t="n"/>
    </row>
    <row r="65393">
      <c r="N65393" s="561" t="n"/>
    </row>
    <row r="65394">
      <c r="N65394" s="561" t="n"/>
    </row>
    <row r="65395">
      <c r="N65395" s="561" t="n"/>
    </row>
    <row r="65396">
      <c r="N65396" s="561" t="n"/>
    </row>
    <row r="65397">
      <c r="N65397" s="561" t="n"/>
    </row>
    <row r="65398">
      <c r="N65398" s="561" t="n"/>
    </row>
    <row r="65399">
      <c r="N65399" s="561" t="n"/>
    </row>
    <row r="65400">
      <c r="N65400" s="561" t="n"/>
    </row>
    <row r="65401">
      <c r="N65401" s="561" t="n"/>
    </row>
    <row r="65402">
      <c r="N65402" s="561" t="n"/>
    </row>
    <row r="65403">
      <c r="N65403" s="561" t="n"/>
    </row>
    <row r="65404">
      <c r="N65404" s="561" t="n"/>
    </row>
    <row r="65405">
      <c r="N65405" s="561" t="n"/>
    </row>
    <row r="65406">
      <c r="N65406" s="561" t="n"/>
    </row>
    <row r="65407">
      <c r="N65407" s="561" t="n"/>
    </row>
    <row r="65408">
      <c r="N65408" s="561" t="n"/>
    </row>
    <row r="65409">
      <c r="N65409" s="561" t="n"/>
    </row>
    <row r="65410">
      <c r="N65410" s="561" t="n"/>
    </row>
    <row r="65411">
      <c r="N65411" s="561" t="n"/>
    </row>
    <row r="65412">
      <c r="N65412" s="561" t="n"/>
    </row>
    <row r="65413">
      <c r="N65413" s="561" t="n"/>
    </row>
    <row r="65414">
      <c r="N65414" s="561" t="n"/>
    </row>
    <row r="65415">
      <c r="N65415" s="561" t="n"/>
    </row>
    <row r="65416">
      <c r="N65416" s="561" t="n"/>
    </row>
    <row r="65417">
      <c r="N65417" s="561" t="n"/>
    </row>
    <row r="65418">
      <c r="N65418" s="561" t="n"/>
    </row>
    <row r="65419">
      <c r="N65419" s="561" t="n"/>
    </row>
    <row r="65420">
      <c r="N65420" s="561" t="n"/>
    </row>
    <row r="65421">
      <c r="N65421" s="561" t="n"/>
    </row>
    <row r="65422">
      <c r="N65422" s="561" t="n"/>
    </row>
    <row r="65423">
      <c r="N65423" s="561" t="n"/>
    </row>
    <row r="65424">
      <c r="N65424" s="561" t="n"/>
    </row>
    <row r="65425">
      <c r="N65425" s="561" t="n"/>
    </row>
    <row r="65426">
      <c r="N65426" s="561" t="n"/>
    </row>
    <row r="65427">
      <c r="N65427" s="561" t="n"/>
    </row>
    <row r="65428">
      <c r="N65428" s="561" t="n"/>
    </row>
    <row r="65429">
      <c r="N65429" s="561" t="n"/>
    </row>
    <row r="65430">
      <c r="N65430" s="561" t="n"/>
    </row>
    <row r="65431">
      <c r="N65431" s="561" t="n"/>
    </row>
    <row r="65432">
      <c r="N65432" s="561" t="n"/>
    </row>
    <row r="65433">
      <c r="N65433" s="561" t="n"/>
    </row>
    <row r="65434">
      <c r="N65434" s="561" t="n"/>
    </row>
    <row r="65435">
      <c r="N65435" s="561" t="n"/>
    </row>
    <row r="65436">
      <c r="N65436" s="561" t="n"/>
    </row>
    <row r="65437">
      <c r="N65437" s="561" t="n"/>
    </row>
    <row r="65438">
      <c r="N65438" s="561" t="n"/>
    </row>
    <row r="65439">
      <c r="N65439" s="561" t="n"/>
    </row>
    <row r="65440">
      <c r="N65440" s="561" t="n"/>
    </row>
    <row r="65441">
      <c r="N65441" s="561" t="n"/>
    </row>
    <row r="65442">
      <c r="N65442" s="561" t="n"/>
    </row>
    <row r="65443">
      <c r="N65443" s="561" t="n"/>
    </row>
    <row r="65444">
      <c r="N65444" s="561" t="n"/>
    </row>
    <row r="65445">
      <c r="N65445" s="561" t="n"/>
    </row>
    <row r="65446">
      <c r="N65446" s="561" t="n"/>
    </row>
    <row r="65447">
      <c r="N65447" s="561" t="n"/>
    </row>
    <row r="65448">
      <c r="N65448" s="561" t="n"/>
    </row>
    <row r="65449">
      <c r="N65449" s="561" t="n"/>
    </row>
    <row r="65450">
      <c r="N65450" s="561" t="n"/>
    </row>
    <row r="65451">
      <c r="N65451" s="561" t="n"/>
    </row>
    <row r="65452">
      <c r="N65452" s="561" t="n"/>
    </row>
    <row r="65453">
      <c r="N65453" s="561" t="n"/>
    </row>
    <row r="65454">
      <c r="N65454" s="561" t="n"/>
    </row>
    <row r="65455">
      <c r="N65455" s="561" t="n"/>
    </row>
    <row r="65456">
      <c r="N65456" s="561" t="n"/>
    </row>
    <row r="65457">
      <c r="N65457" s="561" t="n"/>
    </row>
    <row r="65458">
      <c r="N65458" s="561" t="n"/>
    </row>
    <row r="65459">
      <c r="N65459" s="561" t="n"/>
    </row>
    <row r="65460">
      <c r="N65460" s="561" t="n"/>
    </row>
    <row r="65461">
      <c r="N65461" s="561" t="n"/>
    </row>
    <row r="65462">
      <c r="N65462" s="561" t="n"/>
    </row>
    <row r="65463">
      <c r="N65463" s="561" t="n"/>
    </row>
    <row r="65464">
      <c r="N65464" s="561" t="n"/>
    </row>
    <row r="65465">
      <c r="N65465" s="561" t="n"/>
    </row>
    <row r="65466">
      <c r="N65466" s="561" t="n"/>
    </row>
    <row r="65467">
      <c r="N65467" s="561" t="n"/>
    </row>
    <row r="65468">
      <c r="N65468" s="561" t="n"/>
    </row>
    <row r="65469">
      <c r="N65469" s="561" t="n"/>
    </row>
    <row r="65470">
      <c r="N65470" s="561" t="n"/>
    </row>
    <row r="65471">
      <c r="N65471" s="561" t="n"/>
    </row>
    <row r="65472">
      <c r="N65472" s="561" t="n"/>
    </row>
    <row r="65473">
      <c r="N65473" s="561" t="n"/>
    </row>
    <row r="65474">
      <c r="N65474" s="561" t="n"/>
    </row>
    <row r="65475">
      <c r="N65475" s="561" t="n"/>
    </row>
    <row r="65476">
      <c r="N65476" s="561" t="n"/>
    </row>
    <row r="65477">
      <c r="N65477" s="561" t="n"/>
    </row>
    <row r="65478">
      <c r="N65478" s="561" t="n"/>
    </row>
    <row r="65479">
      <c r="N65479" s="561" t="n"/>
    </row>
    <row r="65480">
      <c r="N65480" s="561" t="n"/>
    </row>
    <row r="65481">
      <c r="N65481" s="561" t="n"/>
    </row>
    <row r="65482">
      <c r="N65482" s="561" t="n"/>
    </row>
    <row r="65483">
      <c r="N65483" s="561" t="n"/>
    </row>
    <row r="65484">
      <c r="N65484" s="561" t="n"/>
    </row>
    <row r="65485">
      <c r="N65485" s="561" t="n"/>
    </row>
    <row r="65486">
      <c r="N65486" s="561" t="n"/>
    </row>
    <row r="65487">
      <c r="N65487" s="561" t="n"/>
    </row>
    <row r="65488">
      <c r="N65488" s="561" t="n"/>
    </row>
    <row r="65489">
      <c r="N65489" s="561" t="n"/>
    </row>
    <row r="65490">
      <c r="N65490" s="561" t="n"/>
    </row>
    <row r="65491">
      <c r="N65491" s="561" t="n"/>
    </row>
    <row r="65492">
      <c r="N65492" s="561" t="n"/>
    </row>
    <row r="65493">
      <c r="N65493" s="561" t="n"/>
    </row>
    <row r="65494">
      <c r="N65494" s="561" t="n"/>
    </row>
    <row r="65495">
      <c r="N65495" s="561" t="n"/>
    </row>
    <row r="65496">
      <c r="N65496" s="561" t="n"/>
    </row>
    <row r="65497">
      <c r="N65497" s="561" t="n"/>
    </row>
    <row r="65498">
      <c r="N65498" s="561" t="n"/>
    </row>
    <row r="65499">
      <c r="N65499" s="561" t="n"/>
    </row>
    <row r="65500">
      <c r="N65500" s="561" t="n"/>
    </row>
    <row r="65501">
      <c r="N65501" s="561" t="n"/>
    </row>
    <row r="65502">
      <c r="N65502" s="561" t="n"/>
    </row>
    <row r="65503">
      <c r="N65503" s="561" t="n"/>
    </row>
    <row r="65504">
      <c r="N65504" s="561" t="n"/>
    </row>
    <row r="65505">
      <c r="N65505" s="561" t="n"/>
    </row>
    <row r="65506">
      <c r="N65506" s="561" t="n"/>
    </row>
    <row r="65507">
      <c r="N65507" s="561" t="n"/>
    </row>
    <row r="65508">
      <c r="N65508" s="561" t="n"/>
    </row>
    <row r="65509">
      <c r="N65509" s="561" t="n"/>
    </row>
    <row r="65510">
      <c r="N65510" s="561" t="n"/>
    </row>
    <row r="65511">
      <c r="N65511" s="561" t="n"/>
    </row>
    <row r="65512">
      <c r="N65512" s="561" t="n"/>
    </row>
    <row r="65513">
      <c r="N65513" s="561" t="n"/>
    </row>
    <row r="65514">
      <c r="N65514" s="561" t="n"/>
    </row>
    <row r="65515">
      <c r="N65515" s="561" t="n"/>
    </row>
    <row r="65516">
      <c r="N65516" s="561" t="n"/>
    </row>
    <row r="65517">
      <c r="N65517" s="561" t="n"/>
    </row>
    <row r="65518">
      <c r="N65518" s="561" t="n"/>
    </row>
    <row r="65519">
      <c r="N65519" s="561" t="n"/>
    </row>
    <row r="65520">
      <c r="N65520" s="561" t="n"/>
    </row>
    <row r="65521">
      <c r="N65521" s="561" t="n"/>
    </row>
    <row r="65522">
      <c r="N65522" s="561" t="n"/>
    </row>
    <row r="65523">
      <c r="N65523" s="561" t="n"/>
    </row>
    <row r="65524">
      <c r="N65524" s="561" t="n"/>
    </row>
    <row r="65525">
      <c r="N65525" s="561" t="n"/>
    </row>
    <row r="65526">
      <c r="N65526" s="561" t="n"/>
    </row>
    <row r="65527">
      <c r="N65527" s="561" t="n"/>
    </row>
    <row r="65528">
      <c r="N65528" s="561" t="n"/>
    </row>
    <row r="65529">
      <c r="N65529" s="561" t="n"/>
    </row>
    <row r="65530">
      <c r="N65530" s="561" t="n"/>
    </row>
    <row r="65531">
      <c r="N65531" s="561" t="n"/>
    </row>
    <row r="65532">
      <c r="N65532" s="561" t="n"/>
    </row>
    <row r="65533">
      <c r="N65533" s="561" t="n"/>
    </row>
    <row r="65534">
      <c r="N65534" s="561" t="n"/>
    </row>
    <row r="65535">
      <c r="N65535" s="561" t="n"/>
    </row>
    <row r="65536">
      <c r="N65536" s="561" t="n"/>
    </row>
    <row r="65537">
      <c r="N65537" s="561" t="n"/>
    </row>
    <row r="65538">
      <c r="N65538" s="561" t="n"/>
    </row>
    <row r="65539">
      <c r="N65539" s="561" t="n"/>
    </row>
    <row r="65540">
      <c r="N65540" s="561" t="n"/>
    </row>
    <row r="65541">
      <c r="N65541" s="561" t="n"/>
    </row>
    <row r="65542">
      <c r="N65542" s="561" t="n"/>
    </row>
    <row r="65543">
      <c r="N65543" s="561" t="n"/>
    </row>
    <row r="65544">
      <c r="N65544" s="561" t="n"/>
    </row>
    <row r="65545">
      <c r="N65545" s="561" t="n"/>
    </row>
    <row r="65546">
      <c r="N65546" s="561" t="n"/>
    </row>
    <row r="65547">
      <c r="N65547" s="561" t="n"/>
    </row>
    <row r="65548">
      <c r="N65548" s="561" t="n"/>
    </row>
    <row r="65549">
      <c r="N65549" s="561" t="n"/>
    </row>
    <row r="65550">
      <c r="N65550" s="561" t="n"/>
    </row>
    <row r="65551">
      <c r="N65551" s="561" t="n"/>
    </row>
    <row r="65552">
      <c r="N65552" s="561" t="n"/>
    </row>
    <row r="65553">
      <c r="N65553" s="561" t="n"/>
    </row>
    <row r="65554">
      <c r="N65554" s="561" t="n"/>
    </row>
    <row r="65555">
      <c r="N65555" s="561" t="n"/>
    </row>
    <row r="65556">
      <c r="N65556" s="561" t="n"/>
    </row>
    <row r="65557">
      <c r="N65557" s="561" t="n"/>
    </row>
    <row r="65558">
      <c r="N65558" s="561" t="n"/>
    </row>
    <row r="65559">
      <c r="N65559" s="561" t="n"/>
    </row>
    <row r="65560">
      <c r="N65560" s="561" t="n"/>
    </row>
    <row r="65561">
      <c r="N65561" s="561" t="n"/>
    </row>
    <row r="65562">
      <c r="N65562" s="561" t="n"/>
    </row>
    <row r="65563">
      <c r="N65563" s="561" t="n"/>
    </row>
    <row r="65564">
      <c r="N65564" s="561" t="n"/>
    </row>
    <row r="65565">
      <c r="N65565" s="561" t="n"/>
    </row>
    <row r="65566">
      <c r="N65566" s="561" t="n"/>
    </row>
    <row r="65567">
      <c r="N65567" s="561" t="n"/>
    </row>
    <row r="65568">
      <c r="N65568" s="561" t="n"/>
    </row>
    <row r="65569">
      <c r="N65569" s="561" t="n"/>
    </row>
    <row r="65570">
      <c r="N65570" s="561" t="n"/>
    </row>
    <row r="65571">
      <c r="N65571" s="561" t="n"/>
    </row>
    <row r="65572">
      <c r="N65572" s="561" t="n"/>
    </row>
    <row r="65573">
      <c r="N65573" s="561" t="n"/>
    </row>
    <row r="65574">
      <c r="N65574" s="561" t="n"/>
    </row>
    <row r="65575">
      <c r="N65575" s="561" t="n"/>
    </row>
    <row r="65576">
      <c r="N65576" s="561" t="n"/>
    </row>
    <row r="65577">
      <c r="N65577" s="561" t="n"/>
    </row>
    <row r="65578">
      <c r="N65578" s="561" t="n"/>
    </row>
    <row r="65579">
      <c r="N65579" s="561" t="n"/>
    </row>
    <row r="65580">
      <c r="N65580" s="561" t="n"/>
    </row>
    <row r="65581">
      <c r="N65581" s="561" t="n"/>
    </row>
    <row r="65582">
      <c r="N65582" s="561" t="n"/>
    </row>
    <row r="65583">
      <c r="N65583" s="561" t="n"/>
    </row>
    <row r="65584">
      <c r="N65584" s="561" t="n"/>
    </row>
    <row r="65585">
      <c r="N65585" s="561" t="n"/>
    </row>
    <row r="65586">
      <c r="N65586" s="561" t="n"/>
    </row>
    <row r="65587">
      <c r="N65587" s="561" t="n"/>
    </row>
    <row r="65588">
      <c r="N65588" s="561" t="n"/>
    </row>
    <row r="65589">
      <c r="N65589" s="561" t="n"/>
    </row>
    <row r="65590">
      <c r="N65590" s="561" t="n"/>
    </row>
    <row r="65591">
      <c r="N65591" s="561" t="n"/>
    </row>
    <row r="65592">
      <c r="N65592" s="561" t="n"/>
    </row>
    <row r="65593">
      <c r="N65593" s="561" t="n"/>
    </row>
    <row r="65594">
      <c r="N65594" s="561" t="n"/>
    </row>
    <row r="65595">
      <c r="N65595" s="561" t="n"/>
    </row>
    <row r="65596">
      <c r="N65596" s="561" t="n"/>
    </row>
    <row r="65597">
      <c r="N65597" s="561" t="n"/>
    </row>
    <row r="65598">
      <c r="N65598" s="561" t="n"/>
    </row>
    <row r="65599">
      <c r="N65599" s="561" t="n"/>
    </row>
    <row r="65600">
      <c r="N65600" s="561" t="n"/>
    </row>
    <row r="65601">
      <c r="N65601" s="561" t="n"/>
    </row>
    <row r="65602">
      <c r="N65602" s="561" t="n"/>
    </row>
    <row r="65603">
      <c r="N65603" s="561" t="n"/>
    </row>
    <row r="65604">
      <c r="N65604" s="561" t="n"/>
    </row>
    <row r="65605">
      <c r="N65605" s="561" t="n"/>
    </row>
    <row r="65606">
      <c r="N65606" s="561" t="n"/>
    </row>
    <row r="65607">
      <c r="N65607" s="561" t="n"/>
    </row>
    <row r="65608">
      <c r="N65608" s="561" t="n"/>
    </row>
    <row r="65609">
      <c r="N65609" s="561" t="n"/>
    </row>
    <row r="65610">
      <c r="N65610" s="561" t="n"/>
    </row>
    <row r="65611">
      <c r="N65611" s="561" t="n"/>
    </row>
    <row r="65612">
      <c r="N65612" s="561" t="n"/>
    </row>
    <row r="65613">
      <c r="N65613" s="561" t="n"/>
    </row>
    <row r="65614">
      <c r="N65614" s="561" t="n"/>
    </row>
    <row r="65615">
      <c r="N65615" s="561" t="n"/>
    </row>
    <row r="65616">
      <c r="N65616" s="561" t="n"/>
    </row>
    <row r="65617">
      <c r="N65617" s="561" t="n"/>
    </row>
    <row r="65618">
      <c r="N65618" s="561" t="n"/>
    </row>
    <row r="65619">
      <c r="N65619" s="561" t="n"/>
    </row>
    <row r="65620">
      <c r="N65620" s="561" t="n"/>
    </row>
    <row r="65621">
      <c r="N65621" s="561" t="n"/>
    </row>
    <row r="65622">
      <c r="N65622" s="561" t="n"/>
    </row>
    <row r="65623">
      <c r="N65623" s="561" t="n"/>
    </row>
    <row r="65624">
      <c r="N65624" s="561" t="n"/>
    </row>
    <row r="65625">
      <c r="N65625" s="561" t="n"/>
    </row>
    <row r="65626">
      <c r="N65626" s="561" t="n"/>
    </row>
    <row r="65627">
      <c r="N65627" s="561" t="n"/>
    </row>
    <row r="65628">
      <c r="N65628" s="561" t="n"/>
    </row>
    <row r="65629">
      <c r="N65629" s="561" t="n"/>
    </row>
    <row r="65630">
      <c r="N65630" s="561" t="n"/>
    </row>
    <row r="65631">
      <c r="N65631" s="561" t="n"/>
    </row>
    <row r="65632">
      <c r="N65632" s="561" t="n"/>
    </row>
    <row r="65633">
      <c r="N65633" s="561" t="n"/>
    </row>
    <row r="65634">
      <c r="N65634" s="561" t="n"/>
    </row>
    <row r="65635">
      <c r="N65635" s="561" t="n"/>
    </row>
    <row r="65636">
      <c r="N65636" s="561" t="n"/>
    </row>
    <row r="65637">
      <c r="N65637" s="561" t="n"/>
    </row>
    <row r="65638">
      <c r="N65638" s="561" t="n"/>
    </row>
    <row r="65639">
      <c r="N65639" s="561" t="n"/>
    </row>
    <row r="65640">
      <c r="N65640" s="561" t="n"/>
    </row>
    <row r="65641">
      <c r="N65641" s="561" t="n"/>
    </row>
    <row r="65642">
      <c r="N65642" s="561" t="n"/>
    </row>
    <row r="65643">
      <c r="N65643" s="561" t="n"/>
    </row>
    <row r="65644">
      <c r="N65644" s="561" t="n"/>
    </row>
    <row r="65645">
      <c r="N65645" s="561" t="n"/>
    </row>
    <row r="65646">
      <c r="N65646" s="561" t="n"/>
    </row>
    <row r="65647">
      <c r="N65647" s="561" t="n"/>
    </row>
    <row r="65648">
      <c r="N65648" s="561" t="n"/>
    </row>
    <row r="65649">
      <c r="N65649" s="561" t="n"/>
    </row>
    <row r="65650">
      <c r="N65650" s="561" t="n"/>
    </row>
    <row r="65651">
      <c r="N65651" s="561" t="n"/>
    </row>
    <row r="65652">
      <c r="N65652" s="561" t="n"/>
    </row>
    <row r="65653">
      <c r="N65653" s="561" t="n"/>
    </row>
    <row r="65654">
      <c r="N65654" s="561" t="n"/>
    </row>
    <row r="65655">
      <c r="N65655" s="561" t="n"/>
    </row>
    <row r="65656">
      <c r="N65656" s="561" t="n"/>
    </row>
    <row r="65657">
      <c r="N65657" s="561" t="n"/>
    </row>
    <row r="65658">
      <c r="N65658" s="561" t="n"/>
    </row>
    <row r="65659">
      <c r="N65659" s="561" t="n"/>
    </row>
    <row r="65660">
      <c r="N65660" s="561" t="n"/>
    </row>
    <row r="65661">
      <c r="N65661" s="561" t="n"/>
    </row>
    <row r="65662">
      <c r="N65662" s="561" t="n"/>
    </row>
    <row r="65663">
      <c r="N65663" s="561" t="n"/>
    </row>
    <row r="65664">
      <c r="N65664" s="561" t="n"/>
    </row>
    <row r="65665">
      <c r="N65665" s="561" t="n"/>
    </row>
    <row r="65666">
      <c r="N65666" s="561" t="n"/>
    </row>
    <row r="65667">
      <c r="N65667" s="561" t="n"/>
    </row>
    <row r="65668">
      <c r="N65668" s="561" t="n"/>
    </row>
    <row r="65669">
      <c r="N65669" s="561" t="n"/>
    </row>
    <row r="65670">
      <c r="N65670" s="561" t="n"/>
    </row>
    <row r="65671">
      <c r="N65671" s="561" t="n"/>
    </row>
    <row r="65672">
      <c r="N65672" s="561" t="n"/>
    </row>
    <row r="65673">
      <c r="N65673" s="561" t="n"/>
    </row>
    <row r="65674">
      <c r="N65674" s="561" t="n"/>
    </row>
    <row r="65675">
      <c r="N65675" s="561" t="n"/>
    </row>
    <row r="65676">
      <c r="N65676" s="561" t="n"/>
    </row>
    <row r="65677">
      <c r="N65677" s="561" t="n"/>
    </row>
    <row r="65678">
      <c r="N65678" s="561" t="n"/>
    </row>
    <row r="65679">
      <c r="N65679" s="561" t="n"/>
    </row>
    <row r="65680">
      <c r="N65680" s="561" t="n"/>
    </row>
    <row r="65681">
      <c r="N65681" s="561" t="n"/>
    </row>
    <row r="65682">
      <c r="N65682" s="561" t="n"/>
    </row>
    <row r="65683">
      <c r="N65683" s="561" t="n"/>
    </row>
    <row r="65684">
      <c r="N65684" s="561" t="n"/>
    </row>
    <row r="65685">
      <c r="N65685" s="561" t="n"/>
    </row>
    <row r="65686">
      <c r="N65686" s="561" t="n"/>
    </row>
    <row r="65687">
      <c r="N65687" s="561" t="n"/>
    </row>
    <row r="65688">
      <c r="N65688" s="561" t="n"/>
    </row>
    <row r="65689">
      <c r="N65689" s="561" t="n"/>
    </row>
    <row r="65690">
      <c r="N65690" s="561" t="n"/>
    </row>
    <row r="65691">
      <c r="N65691" s="561" t="n"/>
    </row>
    <row r="65692">
      <c r="N65692" s="561" t="n"/>
    </row>
    <row r="65693">
      <c r="N65693" s="561" t="n"/>
    </row>
    <row r="65694">
      <c r="N65694" s="561" t="n"/>
    </row>
    <row r="65695">
      <c r="N65695" s="561" t="n"/>
    </row>
    <row r="65696">
      <c r="N65696" s="561" t="n"/>
    </row>
    <row r="65697">
      <c r="N65697" s="561" t="n"/>
    </row>
    <row r="65698">
      <c r="N65698" s="561" t="n"/>
    </row>
    <row r="65699">
      <c r="N65699" s="561" t="n"/>
    </row>
    <row r="65700">
      <c r="N65700" s="561" t="n"/>
    </row>
    <row r="65701">
      <c r="N65701" s="561" t="n"/>
    </row>
    <row r="65702">
      <c r="N65702" s="561" t="n"/>
    </row>
    <row r="65703">
      <c r="N65703" s="561" t="n"/>
    </row>
    <row r="65704">
      <c r="N65704" s="561" t="n"/>
    </row>
    <row r="65705">
      <c r="N65705" s="561" t="n"/>
    </row>
    <row r="65706">
      <c r="N65706" s="561" t="n"/>
    </row>
    <row r="65707">
      <c r="N65707" s="561" t="n"/>
    </row>
    <row r="65708">
      <c r="N65708" s="561" t="n"/>
    </row>
    <row r="65709">
      <c r="N65709" s="561" t="n"/>
    </row>
    <row r="65710">
      <c r="N65710" s="561" t="n"/>
    </row>
    <row r="65711">
      <c r="N65711" s="561" t="n"/>
    </row>
    <row r="65712">
      <c r="N65712" s="561" t="n"/>
    </row>
    <row r="65713">
      <c r="N65713" s="561" t="n"/>
    </row>
    <row r="65714">
      <c r="N65714" s="561" t="n"/>
    </row>
    <row r="65715">
      <c r="N65715" s="561" t="n"/>
    </row>
    <row r="65716">
      <c r="N65716" s="561" t="n"/>
    </row>
    <row r="65717">
      <c r="N65717" s="561" t="n"/>
    </row>
    <row r="65718">
      <c r="N65718" s="561" t="n"/>
    </row>
    <row r="65719">
      <c r="N65719" s="561" t="n"/>
    </row>
    <row r="65720">
      <c r="N65720" s="561" t="n"/>
    </row>
    <row r="65721">
      <c r="N65721" s="561" t="n"/>
    </row>
    <row r="65722">
      <c r="N65722" s="561" t="n"/>
    </row>
    <row r="65723">
      <c r="N65723" s="561" t="n"/>
    </row>
    <row r="65724">
      <c r="N65724" s="561" t="n"/>
    </row>
    <row r="65725">
      <c r="N65725" s="561" t="n"/>
    </row>
    <row r="65726">
      <c r="N65726" s="561" t="n"/>
    </row>
    <row r="65727">
      <c r="N65727" s="561" t="n"/>
    </row>
    <row r="65728">
      <c r="N65728" s="561" t="n"/>
    </row>
    <row r="65729">
      <c r="N65729" s="561" t="n"/>
    </row>
    <row r="65730">
      <c r="N65730" s="561" t="n"/>
    </row>
    <row r="65731">
      <c r="N65731" s="561" t="n"/>
    </row>
    <row r="65732">
      <c r="N65732" s="561" t="n"/>
    </row>
    <row r="65733">
      <c r="N65733" s="561" t="n"/>
    </row>
    <row r="65734">
      <c r="N65734" s="561" t="n"/>
    </row>
    <row r="65735">
      <c r="N65735" s="561" t="n"/>
    </row>
    <row r="65736">
      <c r="N65736" s="561" t="n"/>
    </row>
    <row r="65737">
      <c r="N65737" s="561" t="n"/>
    </row>
    <row r="65738">
      <c r="N65738" s="561" t="n"/>
    </row>
    <row r="65739">
      <c r="N65739" s="561" t="n"/>
    </row>
    <row r="65740">
      <c r="N65740" s="561" t="n"/>
    </row>
    <row r="65741">
      <c r="N65741" s="561" t="n"/>
    </row>
    <row r="65742">
      <c r="N65742" s="561" t="n"/>
    </row>
    <row r="65743">
      <c r="N65743" s="561" t="n"/>
    </row>
    <row r="65744">
      <c r="N65744" s="561" t="n"/>
    </row>
    <row r="65745">
      <c r="N65745" s="561" t="n"/>
    </row>
    <row r="65746">
      <c r="N65746" s="561" t="n"/>
    </row>
    <row r="65747">
      <c r="N65747" s="561" t="n"/>
    </row>
    <row r="65748">
      <c r="N65748" s="561" t="n"/>
    </row>
    <row r="65749">
      <c r="N65749" s="561" t="n"/>
    </row>
    <row r="65750">
      <c r="N65750" s="561" t="n"/>
    </row>
    <row r="65751">
      <c r="N65751" s="561" t="n"/>
    </row>
    <row r="65752">
      <c r="N65752" s="561" t="n"/>
    </row>
    <row r="65753">
      <c r="N65753" s="561" t="n"/>
    </row>
    <row r="65754">
      <c r="N65754" s="561" t="n"/>
    </row>
    <row r="65755">
      <c r="N65755" s="561" t="n"/>
    </row>
    <row r="65756">
      <c r="N65756" s="561" t="n"/>
    </row>
    <row r="65757">
      <c r="N65757" s="561" t="n"/>
    </row>
    <row r="65758">
      <c r="N65758" s="561" t="n"/>
    </row>
    <row r="65759">
      <c r="N65759" s="561" t="n"/>
    </row>
    <row r="65760">
      <c r="N65760" s="561" t="n"/>
    </row>
    <row r="65761">
      <c r="N65761" s="561" t="n"/>
    </row>
    <row r="65762">
      <c r="N65762" s="561" t="n"/>
    </row>
    <row r="65763">
      <c r="N65763" s="561" t="n"/>
    </row>
    <row r="65764">
      <c r="N65764" s="561" t="n"/>
    </row>
    <row r="65765">
      <c r="N65765" s="561" t="n"/>
    </row>
    <row r="65766">
      <c r="N65766" s="561" t="n"/>
    </row>
    <row r="65767">
      <c r="N65767" s="561" t="n"/>
    </row>
    <row r="65768">
      <c r="N65768" s="561" t="n"/>
    </row>
    <row r="65769">
      <c r="N65769" s="561" t="n"/>
    </row>
    <row r="65770">
      <c r="N65770" s="561" t="n"/>
    </row>
    <row r="65771">
      <c r="N65771" s="561" t="n"/>
    </row>
    <row r="65772">
      <c r="N65772" s="561" t="n"/>
    </row>
    <row r="65773">
      <c r="N65773" s="561" t="n"/>
    </row>
    <row r="65774">
      <c r="N65774" s="561" t="n"/>
    </row>
    <row r="65775">
      <c r="N65775" s="561" t="n"/>
    </row>
    <row r="65776">
      <c r="N65776" s="561" t="n"/>
    </row>
    <row r="65777">
      <c r="N65777" s="561" t="n"/>
    </row>
    <row r="65778">
      <c r="N65778" s="561" t="n"/>
    </row>
    <row r="65779">
      <c r="N65779" s="561" t="n"/>
    </row>
    <row r="65780">
      <c r="N65780" s="561" t="n"/>
    </row>
    <row r="65781">
      <c r="N65781" s="561" t="n"/>
    </row>
    <row r="65782">
      <c r="N65782" s="561" t="n"/>
    </row>
    <row r="65783">
      <c r="N65783" s="561" t="n"/>
    </row>
    <row r="65784">
      <c r="N65784" s="561" t="n"/>
    </row>
    <row r="65785">
      <c r="N65785" s="561" t="n"/>
    </row>
    <row r="65786">
      <c r="N65786" s="561" t="n"/>
    </row>
    <row r="65787">
      <c r="N65787" s="561" t="n"/>
    </row>
    <row r="65788">
      <c r="N65788" s="561" t="n"/>
    </row>
    <row r="65789">
      <c r="N65789" s="561" t="n"/>
    </row>
    <row r="65790">
      <c r="N65790" s="561" t="n"/>
    </row>
    <row r="65791">
      <c r="N65791" s="561" t="n"/>
    </row>
    <row r="65792">
      <c r="N65792" s="561" t="n"/>
    </row>
    <row r="65793">
      <c r="N65793" s="561" t="n"/>
    </row>
    <row r="65794">
      <c r="N65794" s="561" t="n"/>
    </row>
    <row r="65795">
      <c r="N65795" s="561" t="n"/>
    </row>
    <row r="65796">
      <c r="N65796" s="561" t="n"/>
    </row>
    <row r="65797">
      <c r="N65797" s="561" t="n"/>
    </row>
    <row r="65798">
      <c r="N65798" s="561" t="n"/>
    </row>
    <row r="65799">
      <c r="N65799" s="561" t="n"/>
    </row>
    <row r="65800">
      <c r="N65800" s="561" t="n"/>
    </row>
    <row r="65801">
      <c r="N65801" s="561" t="n"/>
    </row>
    <row r="65802">
      <c r="N65802" s="561" t="n"/>
    </row>
    <row r="65803">
      <c r="N65803" s="561" t="n"/>
    </row>
    <row r="65804">
      <c r="N65804" s="561" t="n"/>
    </row>
    <row r="65805">
      <c r="N65805" s="561" t="n"/>
    </row>
    <row r="65806">
      <c r="N65806" s="561" t="n"/>
    </row>
    <row r="65807">
      <c r="N65807" s="561" t="n"/>
    </row>
    <row r="65808">
      <c r="N65808" s="561" t="n"/>
    </row>
    <row r="65809">
      <c r="N65809" s="561" t="n"/>
    </row>
    <row r="65810">
      <c r="N65810" s="561" t="n"/>
    </row>
    <row r="65811">
      <c r="N65811" s="561" t="n"/>
    </row>
    <row r="65812">
      <c r="N65812" s="561" t="n"/>
    </row>
    <row r="65813">
      <c r="N65813" s="561" t="n"/>
    </row>
    <row r="65814">
      <c r="N65814" s="561" t="n"/>
    </row>
    <row r="65815">
      <c r="N65815" s="561" t="n"/>
    </row>
    <row r="65816">
      <c r="N65816" s="561" t="n"/>
    </row>
    <row r="65817">
      <c r="N65817" s="561" t="n"/>
    </row>
    <row r="65818">
      <c r="N65818" s="561" t="n"/>
    </row>
    <row r="65819">
      <c r="N65819" s="561" t="n"/>
    </row>
    <row r="65820">
      <c r="N65820" s="561" t="n"/>
    </row>
    <row r="65821">
      <c r="N65821" s="561" t="n"/>
    </row>
    <row r="65822">
      <c r="N65822" s="561" t="n"/>
    </row>
    <row r="65823">
      <c r="N65823" s="561" t="n"/>
    </row>
    <row r="65824">
      <c r="N65824" s="561" t="n"/>
    </row>
    <row r="65825">
      <c r="N65825" s="561" t="n"/>
    </row>
    <row r="65826">
      <c r="N65826" s="561" t="n"/>
    </row>
    <row r="65827">
      <c r="N65827" s="561" t="n"/>
    </row>
    <row r="65828">
      <c r="N65828" s="561" t="n"/>
    </row>
    <row r="65829">
      <c r="N65829" s="561" t="n"/>
    </row>
    <row r="65830">
      <c r="N65830" s="561" t="n"/>
    </row>
    <row r="65831">
      <c r="N65831" s="561" t="n"/>
    </row>
    <row r="65832">
      <c r="N65832" s="561" t="n"/>
    </row>
    <row r="65833">
      <c r="N65833" s="561" t="n"/>
    </row>
    <row r="65834">
      <c r="N65834" s="561" t="n"/>
    </row>
    <row r="65835">
      <c r="N65835" s="561" t="n"/>
    </row>
    <row r="65836">
      <c r="N65836" s="561" t="n"/>
    </row>
    <row r="65837">
      <c r="N65837" s="561" t="n"/>
    </row>
    <row r="65838">
      <c r="N65838" s="561" t="n"/>
    </row>
    <row r="65839">
      <c r="N65839" s="561" t="n"/>
    </row>
    <row r="65840">
      <c r="N65840" s="561" t="n"/>
    </row>
    <row r="65841">
      <c r="N65841" s="561" t="n"/>
    </row>
    <row r="65842">
      <c r="N65842" s="561" t="n"/>
    </row>
    <row r="65843">
      <c r="N65843" s="561" t="n"/>
    </row>
    <row r="65844">
      <c r="N65844" s="561" t="n"/>
    </row>
    <row r="65845">
      <c r="N65845" s="561" t="n"/>
    </row>
    <row r="65846">
      <c r="N65846" s="561" t="n"/>
    </row>
    <row r="65847">
      <c r="N65847" s="561" t="n"/>
    </row>
    <row r="65848">
      <c r="N65848" s="561" t="n"/>
    </row>
    <row r="65849">
      <c r="N65849" s="561" t="n"/>
    </row>
    <row r="65850">
      <c r="N65850" s="561" t="n"/>
    </row>
    <row r="65851">
      <c r="N65851" s="561" t="n"/>
    </row>
    <row r="65852">
      <c r="N65852" s="561" t="n"/>
    </row>
    <row r="65853">
      <c r="N65853" s="561" t="n"/>
    </row>
    <row r="65854">
      <c r="N65854" s="561" t="n"/>
    </row>
    <row r="65855">
      <c r="N65855" s="561" t="n"/>
    </row>
    <row r="65856">
      <c r="N65856" s="561" t="n"/>
    </row>
    <row r="65857">
      <c r="N65857" s="561" t="n"/>
    </row>
    <row r="65858">
      <c r="N65858" s="561" t="n"/>
    </row>
    <row r="65859">
      <c r="N65859" s="561" t="n"/>
    </row>
    <row r="65860">
      <c r="N65860" s="561" t="n"/>
    </row>
    <row r="65861">
      <c r="N65861" s="561" t="n"/>
    </row>
    <row r="65862">
      <c r="N65862" s="561" t="n"/>
    </row>
    <row r="65863">
      <c r="N65863" s="561" t="n"/>
    </row>
    <row r="65864">
      <c r="N65864" s="561" t="n"/>
    </row>
    <row r="65865">
      <c r="N65865" s="561" t="n"/>
    </row>
    <row r="65866">
      <c r="N65866" s="561" t="n"/>
    </row>
    <row r="65867">
      <c r="N65867" s="561" t="n"/>
    </row>
    <row r="65868">
      <c r="N65868" s="561" t="n"/>
    </row>
    <row r="65869">
      <c r="N65869" s="561" t="n"/>
    </row>
    <row r="65870">
      <c r="N65870" s="561" t="n"/>
    </row>
    <row r="65871">
      <c r="N65871" s="561" t="n"/>
    </row>
    <row r="65872">
      <c r="N65872" s="561" t="n"/>
    </row>
    <row r="65873">
      <c r="N65873" s="561" t="n"/>
    </row>
    <row r="65874">
      <c r="N65874" s="561" t="n"/>
    </row>
    <row r="65875">
      <c r="N65875" s="561" t="n"/>
    </row>
    <row r="65876">
      <c r="N65876" s="561" t="n"/>
    </row>
    <row r="65877">
      <c r="N65877" s="561" t="n"/>
    </row>
    <row r="65878">
      <c r="N65878" s="561" t="n"/>
    </row>
    <row r="65879">
      <c r="N65879" s="561" t="n"/>
    </row>
    <row r="65880">
      <c r="N65880" s="561" t="n"/>
    </row>
    <row r="65881">
      <c r="N65881" s="561" t="n"/>
    </row>
    <row r="65882">
      <c r="N65882" s="561" t="n"/>
    </row>
    <row r="65883">
      <c r="N65883" s="561" t="n"/>
    </row>
    <row r="65884">
      <c r="N65884" s="561" t="n"/>
    </row>
    <row r="65885">
      <c r="N65885" s="561" t="n"/>
    </row>
    <row r="65886">
      <c r="N65886" s="561" t="n"/>
    </row>
    <row r="65887">
      <c r="N65887" s="561" t="n"/>
    </row>
    <row r="65888">
      <c r="N65888" s="561" t="n"/>
    </row>
    <row r="65889">
      <c r="N65889" s="561" t="n"/>
    </row>
    <row r="65890">
      <c r="N65890" s="561" t="n"/>
    </row>
    <row r="65891">
      <c r="N65891" s="561" t="n"/>
    </row>
    <row r="65892">
      <c r="N65892" s="561" t="n"/>
    </row>
    <row r="65893">
      <c r="N65893" s="561" t="n"/>
    </row>
    <row r="65894">
      <c r="N65894" s="561" t="n"/>
    </row>
    <row r="65895">
      <c r="N65895" s="561" t="n"/>
    </row>
    <row r="65896">
      <c r="N65896" s="561" t="n"/>
    </row>
    <row r="65897">
      <c r="N65897" s="561" t="n"/>
    </row>
    <row r="65898">
      <c r="N65898" s="561" t="n"/>
    </row>
    <row r="65899">
      <c r="N65899" s="561" t="n"/>
    </row>
    <row r="65900">
      <c r="N65900" s="561" t="n"/>
    </row>
    <row r="65901">
      <c r="N65901" s="561" t="n"/>
    </row>
    <row r="65902">
      <c r="N65902" s="561" t="n"/>
    </row>
    <row r="65903">
      <c r="N65903" s="561" t="n"/>
    </row>
    <row r="65904">
      <c r="N65904" s="561" t="n"/>
    </row>
    <row r="65905">
      <c r="N65905" s="561" t="n"/>
    </row>
    <row r="65906">
      <c r="N65906" s="561" t="n"/>
    </row>
    <row r="65907">
      <c r="N65907" s="561" t="n"/>
    </row>
    <row r="65908">
      <c r="N65908" s="561" t="n"/>
    </row>
    <row r="65909">
      <c r="N65909" s="561" t="n"/>
    </row>
    <row r="65910">
      <c r="N65910" s="561" t="n"/>
    </row>
    <row r="65911">
      <c r="N65911" s="561" t="n"/>
    </row>
    <row r="65912">
      <c r="N65912" s="561" t="n"/>
    </row>
    <row r="65913">
      <c r="N65913" s="561" t="n"/>
    </row>
    <row r="65914">
      <c r="N65914" s="561" t="n"/>
    </row>
    <row r="65915">
      <c r="N65915" s="561" t="n"/>
    </row>
    <row r="65916">
      <c r="N65916" s="561" t="n"/>
    </row>
    <row r="65917">
      <c r="N65917" s="561" t="n"/>
    </row>
    <row r="65918">
      <c r="N65918" s="561" t="n"/>
    </row>
    <row r="65919">
      <c r="N65919" s="561" t="n"/>
    </row>
    <row r="65920">
      <c r="N65920" s="561" t="n"/>
    </row>
    <row r="65921">
      <c r="N65921" s="561" t="n"/>
    </row>
    <row r="65922">
      <c r="N65922" s="561" t="n"/>
    </row>
    <row r="65923">
      <c r="N65923" s="561" t="n"/>
    </row>
    <row r="65924">
      <c r="N65924" s="561" t="n"/>
    </row>
    <row r="65925">
      <c r="N65925" s="561" t="n"/>
    </row>
    <row r="65926">
      <c r="N65926" s="561" t="n"/>
    </row>
    <row r="65927">
      <c r="N65927" s="561" t="n"/>
    </row>
    <row r="65928">
      <c r="N65928" s="561" t="n"/>
    </row>
    <row r="65929">
      <c r="N65929" s="561" t="n"/>
    </row>
    <row r="65930">
      <c r="N65930" s="561" t="n"/>
    </row>
    <row r="65931">
      <c r="N65931" s="561" t="n"/>
    </row>
    <row r="65932">
      <c r="N65932" s="561" t="n"/>
    </row>
    <row r="65933">
      <c r="N65933" s="561" t="n"/>
    </row>
    <row r="65934">
      <c r="N65934" s="561" t="n"/>
    </row>
    <row r="65935">
      <c r="N65935" s="561" t="n"/>
    </row>
    <row r="65936">
      <c r="N65936" s="561" t="n"/>
    </row>
    <row r="65937">
      <c r="N65937" s="561" t="n"/>
    </row>
    <row r="65938">
      <c r="N65938" s="561" t="n"/>
    </row>
    <row r="65939">
      <c r="N65939" s="561" t="n"/>
    </row>
    <row r="65940">
      <c r="N65940" s="561" t="n"/>
    </row>
    <row r="65941">
      <c r="N65941" s="561" t="n"/>
    </row>
    <row r="65942">
      <c r="N65942" s="561" t="n"/>
    </row>
    <row r="65943">
      <c r="N65943" s="561" t="n"/>
    </row>
    <row r="65944">
      <c r="N65944" s="561" t="n"/>
    </row>
    <row r="65945">
      <c r="N65945" s="561" t="n"/>
    </row>
    <row r="65946">
      <c r="N65946" s="561" t="n"/>
    </row>
    <row r="65947">
      <c r="N65947" s="561" t="n"/>
    </row>
    <row r="65948">
      <c r="N65948" s="561" t="n"/>
    </row>
    <row r="65949">
      <c r="N65949" s="561" t="n"/>
    </row>
    <row r="65950">
      <c r="N65950" s="561" t="n"/>
    </row>
    <row r="65951">
      <c r="N65951" s="561" t="n"/>
    </row>
    <row r="65952">
      <c r="N65952" s="561" t="n"/>
    </row>
    <row r="65953">
      <c r="N65953" s="561" t="n"/>
    </row>
    <row r="65954">
      <c r="N65954" s="561" t="n"/>
    </row>
    <row r="65955">
      <c r="N65955" s="561" t="n"/>
    </row>
    <row r="65956">
      <c r="N65956" s="561" t="n"/>
    </row>
    <row r="65957">
      <c r="N65957" s="561" t="n"/>
    </row>
    <row r="65958">
      <c r="N65958" s="561" t="n"/>
    </row>
    <row r="65959">
      <c r="N65959" s="561" t="n"/>
    </row>
    <row r="65960">
      <c r="N65960" s="561" t="n"/>
    </row>
    <row r="65961">
      <c r="N65961" s="561" t="n"/>
    </row>
    <row r="65962">
      <c r="N65962" s="561" t="n"/>
    </row>
    <row r="65963">
      <c r="N65963" s="561" t="n"/>
    </row>
    <row r="65964">
      <c r="N65964" s="561" t="n"/>
    </row>
    <row r="65965">
      <c r="N65965" s="561" t="n"/>
    </row>
    <row r="65966">
      <c r="N65966" s="561" t="n"/>
    </row>
    <row r="65967">
      <c r="N65967" s="561" t="n"/>
    </row>
    <row r="65968">
      <c r="N65968" s="561" t="n"/>
    </row>
    <row r="65969">
      <c r="N65969" s="561" t="n"/>
    </row>
    <row r="65970">
      <c r="N65970" s="561" t="n"/>
    </row>
    <row r="65971">
      <c r="N65971" s="561" t="n"/>
    </row>
    <row r="65972">
      <c r="N65972" s="561" t="n"/>
    </row>
    <row r="65973">
      <c r="N65973" s="561" t="n"/>
    </row>
    <row r="65974">
      <c r="N65974" s="561" t="n"/>
    </row>
    <row r="65975">
      <c r="N65975" s="561" t="n"/>
    </row>
    <row r="65976">
      <c r="N65976" s="561" t="n"/>
    </row>
    <row r="65977">
      <c r="N65977" s="561" t="n"/>
    </row>
    <row r="65978">
      <c r="N65978" s="561" t="n"/>
    </row>
    <row r="65979">
      <c r="N65979" s="561" t="n"/>
    </row>
    <row r="65980">
      <c r="N65980" s="561" t="n"/>
    </row>
    <row r="65981">
      <c r="N65981" s="561" t="n"/>
    </row>
    <row r="65982">
      <c r="N65982" s="561" t="n"/>
    </row>
    <row r="65983">
      <c r="N65983" s="561" t="n"/>
    </row>
    <row r="65984">
      <c r="N65984" s="561" t="n"/>
    </row>
    <row r="65985">
      <c r="N65985" s="561" t="n"/>
    </row>
    <row r="65986">
      <c r="N65986" s="561" t="n"/>
    </row>
    <row r="65987">
      <c r="N65987" s="561" t="n"/>
    </row>
    <row r="65988">
      <c r="N65988" s="561" t="n"/>
    </row>
    <row r="65989">
      <c r="N65989" s="561" t="n"/>
    </row>
    <row r="65990">
      <c r="N65990" s="561" t="n"/>
    </row>
    <row r="65991">
      <c r="N65991" s="561" t="n"/>
    </row>
    <row r="65992">
      <c r="N65992" s="561" t="n"/>
    </row>
    <row r="65993">
      <c r="N65993" s="561" t="n"/>
    </row>
    <row r="65994">
      <c r="N65994" s="561" t="n"/>
    </row>
    <row r="65995">
      <c r="N65995" s="561" t="n"/>
    </row>
    <row r="65996">
      <c r="N65996" s="561" t="n"/>
    </row>
    <row r="65997">
      <c r="N65997" s="561" t="n"/>
    </row>
    <row r="65998">
      <c r="N65998" s="561" t="n"/>
    </row>
    <row r="65999">
      <c r="N65999" s="561" t="n"/>
    </row>
    <row r="66000">
      <c r="N66000" s="561" t="n"/>
    </row>
    <row r="66001">
      <c r="N66001" s="561" t="n"/>
    </row>
    <row r="66002">
      <c r="N66002" s="561" t="n"/>
    </row>
    <row r="66003">
      <c r="N66003" s="561" t="n"/>
    </row>
    <row r="66004">
      <c r="N66004" s="561" t="n"/>
    </row>
    <row r="66005">
      <c r="N66005" s="561" t="n"/>
    </row>
    <row r="66006">
      <c r="N66006" s="561" t="n"/>
    </row>
    <row r="66007">
      <c r="N66007" s="561" t="n"/>
    </row>
    <row r="66008">
      <c r="N66008" s="561" t="n"/>
    </row>
    <row r="66009">
      <c r="N66009" s="561" t="n"/>
    </row>
    <row r="66010">
      <c r="N66010" s="561" t="n"/>
    </row>
    <row r="66011">
      <c r="N66011" s="561" t="n"/>
    </row>
    <row r="66012">
      <c r="N66012" s="561" t="n"/>
    </row>
    <row r="66013">
      <c r="N66013" s="561" t="n"/>
    </row>
    <row r="66014">
      <c r="N66014" s="561" t="n"/>
    </row>
    <row r="66015">
      <c r="N66015" s="561" t="n"/>
    </row>
    <row r="66016">
      <c r="N66016" s="561" t="n"/>
    </row>
    <row r="66017">
      <c r="N66017" s="561" t="n"/>
    </row>
    <row r="66018">
      <c r="N66018" s="561" t="n"/>
    </row>
    <row r="66019">
      <c r="N66019" s="561" t="n"/>
    </row>
    <row r="66020">
      <c r="N66020" s="561" t="n"/>
    </row>
    <row r="66021">
      <c r="N66021" s="561" t="n"/>
    </row>
    <row r="66022">
      <c r="N66022" s="561" t="n"/>
    </row>
    <row r="66023">
      <c r="N66023" s="561" t="n"/>
    </row>
    <row r="66024">
      <c r="N66024" s="561" t="n"/>
    </row>
    <row r="66025">
      <c r="N66025" s="561" t="n"/>
    </row>
    <row r="66026">
      <c r="N66026" s="561" t="n"/>
    </row>
    <row r="66027">
      <c r="N66027" s="561" t="n"/>
    </row>
    <row r="66028">
      <c r="N66028" s="561" t="n"/>
    </row>
    <row r="66029">
      <c r="N66029" s="561" t="n"/>
    </row>
    <row r="66030">
      <c r="N66030" s="561" t="n"/>
    </row>
    <row r="66031">
      <c r="N66031" s="561" t="n"/>
    </row>
    <row r="66032">
      <c r="N66032" s="561" t="n"/>
    </row>
    <row r="66033">
      <c r="N66033" s="561" t="n"/>
    </row>
    <row r="66034">
      <c r="N66034" s="561" t="n"/>
    </row>
    <row r="66035">
      <c r="N66035" s="561" t="n"/>
    </row>
    <row r="66036">
      <c r="N66036" s="561" t="n"/>
    </row>
    <row r="66037">
      <c r="N66037" s="561" t="n"/>
    </row>
    <row r="66038">
      <c r="N66038" s="561" t="n"/>
    </row>
    <row r="66039">
      <c r="N66039" s="561" t="n"/>
    </row>
    <row r="66040">
      <c r="N66040" s="561" t="n"/>
    </row>
    <row r="66041">
      <c r="N66041" s="561" t="n"/>
    </row>
    <row r="66042">
      <c r="N66042" s="561" t="n"/>
    </row>
    <row r="66043">
      <c r="N66043" s="561" t="n"/>
    </row>
    <row r="66044">
      <c r="N66044" s="561" t="n"/>
    </row>
    <row r="66045">
      <c r="N66045" s="561" t="n"/>
    </row>
    <row r="66046">
      <c r="N66046" s="561" t="n"/>
    </row>
    <row r="66047">
      <c r="N66047" s="561" t="n"/>
    </row>
    <row r="66048">
      <c r="N66048" s="561" t="n"/>
    </row>
    <row r="66049">
      <c r="N66049" s="561" t="n"/>
    </row>
    <row r="66050">
      <c r="N66050" s="561" t="n"/>
    </row>
    <row r="66051">
      <c r="N66051" s="561" t="n"/>
    </row>
    <row r="66052">
      <c r="N66052" s="561" t="n"/>
    </row>
    <row r="66053">
      <c r="N66053" s="561" t="n"/>
    </row>
    <row r="66054">
      <c r="N66054" s="561" t="n"/>
    </row>
    <row r="66055">
      <c r="N66055" s="561" t="n"/>
    </row>
    <row r="66056">
      <c r="N66056" s="561" t="n"/>
    </row>
    <row r="66057">
      <c r="N66057" s="561" t="n"/>
    </row>
    <row r="66058">
      <c r="N66058" s="561" t="n"/>
    </row>
    <row r="66059">
      <c r="N66059" s="561" t="n"/>
    </row>
    <row r="66060">
      <c r="N66060" s="561" t="n"/>
    </row>
    <row r="66061">
      <c r="N66061" s="561" t="n"/>
    </row>
    <row r="66062">
      <c r="N66062" s="561" t="n"/>
    </row>
    <row r="66063">
      <c r="N66063" s="561" t="n"/>
    </row>
    <row r="66064">
      <c r="N66064" s="561" t="n"/>
    </row>
    <row r="66065">
      <c r="N66065" s="561" t="n"/>
    </row>
    <row r="66066">
      <c r="N66066" s="561" t="n"/>
    </row>
    <row r="66067">
      <c r="N66067" s="561" t="n"/>
    </row>
    <row r="66068">
      <c r="N66068" s="561" t="n"/>
    </row>
    <row r="66069">
      <c r="N66069" s="561" t="n"/>
    </row>
    <row r="66070">
      <c r="N66070" s="561" t="n"/>
    </row>
    <row r="66071">
      <c r="N66071" s="561" t="n"/>
    </row>
    <row r="66072">
      <c r="N66072" s="561" t="n"/>
    </row>
    <row r="66073">
      <c r="N66073" s="561" t="n"/>
    </row>
    <row r="66074">
      <c r="N66074" s="561" t="n"/>
    </row>
    <row r="66075">
      <c r="N66075" s="561" t="n"/>
    </row>
    <row r="66076">
      <c r="N66076" s="561" t="n"/>
    </row>
    <row r="66077">
      <c r="N66077" s="561" t="n"/>
    </row>
    <row r="66078">
      <c r="N66078" s="561" t="n"/>
    </row>
    <row r="66079">
      <c r="N66079" s="561" t="n"/>
    </row>
    <row r="66080">
      <c r="N66080" s="561" t="n"/>
    </row>
    <row r="66081">
      <c r="N66081" s="561" t="n"/>
    </row>
    <row r="66082">
      <c r="N66082" s="561" t="n"/>
    </row>
    <row r="66083">
      <c r="N66083" s="561" t="n"/>
    </row>
    <row r="66084">
      <c r="N66084" s="561" t="n"/>
    </row>
    <row r="66085">
      <c r="N66085" s="561" t="n"/>
    </row>
    <row r="66086">
      <c r="N66086" s="561" t="n"/>
    </row>
    <row r="66087">
      <c r="N66087" s="561" t="n"/>
    </row>
    <row r="66088">
      <c r="N66088" s="561" t="n"/>
    </row>
    <row r="66089">
      <c r="N66089" s="561" t="n"/>
    </row>
    <row r="66090">
      <c r="N66090" s="561" t="n"/>
    </row>
    <row r="66091">
      <c r="N66091" s="561" t="n"/>
    </row>
    <row r="66092">
      <c r="N66092" s="561" t="n"/>
    </row>
    <row r="66093">
      <c r="N66093" s="561" t="n"/>
    </row>
    <row r="66094">
      <c r="N66094" s="561" t="n"/>
    </row>
    <row r="66095">
      <c r="N66095" s="561" t="n"/>
    </row>
    <row r="66096">
      <c r="N66096" s="561" t="n"/>
    </row>
    <row r="66097">
      <c r="N66097" s="561" t="n"/>
    </row>
    <row r="66098">
      <c r="N66098" s="561" t="n"/>
    </row>
    <row r="66099">
      <c r="N66099" s="561" t="n"/>
    </row>
    <row r="66100">
      <c r="N66100" s="561" t="n"/>
    </row>
    <row r="66101">
      <c r="N66101" s="561" t="n"/>
    </row>
    <row r="66102">
      <c r="N66102" s="561" t="n"/>
    </row>
    <row r="66103">
      <c r="N66103" s="561" t="n"/>
    </row>
    <row r="66104">
      <c r="N66104" s="561" t="n"/>
    </row>
    <row r="66105">
      <c r="N66105" s="561" t="n"/>
    </row>
    <row r="66106">
      <c r="N66106" s="561" t="n"/>
    </row>
    <row r="66107">
      <c r="N66107" s="561" t="n"/>
    </row>
    <row r="66108">
      <c r="N66108" s="561" t="n"/>
    </row>
    <row r="66109">
      <c r="N66109" s="561" t="n"/>
    </row>
    <row r="66110">
      <c r="N66110" s="561" t="n"/>
    </row>
    <row r="66111">
      <c r="N66111" s="561" t="n"/>
    </row>
    <row r="66112">
      <c r="N66112" s="561" t="n"/>
    </row>
    <row r="66113">
      <c r="N66113" s="561" t="n"/>
    </row>
    <row r="66114">
      <c r="N66114" s="561" t="n"/>
    </row>
    <row r="66115">
      <c r="N66115" s="561" t="n"/>
    </row>
    <row r="66116">
      <c r="N66116" s="561" t="n"/>
    </row>
    <row r="66117">
      <c r="N66117" s="561" t="n"/>
    </row>
    <row r="66118">
      <c r="N66118" s="561" t="n"/>
    </row>
    <row r="66119">
      <c r="N66119" s="561" t="n"/>
    </row>
    <row r="66120">
      <c r="N66120" s="561" t="n"/>
    </row>
    <row r="66121">
      <c r="N66121" s="561" t="n"/>
    </row>
    <row r="66122">
      <c r="N66122" s="561" t="n"/>
    </row>
    <row r="66123">
      <c r="N66123" s="561" t="n"/>
    </row>
    <row r="66124">
      <c r="N66124" s="561" t="n"/>
    </row>
    <row r="66125">
      <c r="N66125" s="561" t="n"/>
    </row>
    <row r="66126">
      <c r="N66126" s="561" t="n"/>
    </row>
    <row r="66127">
      <c r="N66127" s="561" t="n"/>
    </row>
    <row r="66128">
      <c r="N66128" s="561" t="n"/>
    </row>
    <row r="66129">
      <c r="N66129" s="561" t="n"/>
    </row>
    <row r="66130">
      <c r="N66130" s="561" t="n"/>
    </row>
    <row r="66131">
      <c r="N66131" s="561" t="n"/>
    </row>
    <row r="66132">
      <c r="N66132" s="561" t="n"/>
    </row>
    <row r="66133">
      <c r="N66133" s="561" t="n"/>
    </row>
    <row r="66134">
      <c r="N66134" s="561" t="n"/>
    </row>
    <row r="66135">
      <c r="N66135" s="561" t="n"/>
    </row>
    <row r="66136">
      <c r="N66136" s="561" t="n"/>
    </row>
    <row r="66137">
      <c r="N66137" s="561" t="n"/>
    </row>
    <row r="66138">
      <c r="N66138" s="561" t="n"/>
    </row>
    <row r="66139">
      <c r="N66139" s="561" t="n"/>
    </row>
    <row r="66140">
      <c r="N66140" s="561" t="n"/>
    </row>
    <row r="66141">
      <c r="N66141" s="561" t="n"/>
    </row>
    <row r="66142">
      <c r="N66142" s="561" t="n"/>
    </row>
    <row r="66143">
      <c r="N66143" s="561" t="n"/>
    </row>
    <row r="66144">
      <c r="N66144" s="561" t="n"/>
    </row>
    <row r="66145">
      <c r="N66145" s="561" t="n"/>
    </row>
    <row r="66146">
      <c r="N66146" s="561" t="n"/>
    </row>
    <row r="66147">
      <c r="N66147" s="561" t="n"/>
    </row>
    <row r="66148">
      <c r="N66148" s="561" t="n"/>
    </row>
    <row r="66149">
      <c r="N66149" s="561" t="n"/>
    </row>
    <row r="66150">
      <c r="N66150" s="561" t="n"/>
    </row>
    <row r="66151">
      <c r="N66151" s="561" t="n"/>
    </row>
    <row r="66152">
      <c r="N66152" s="561" t="n"/>
    </row>
    <row r="66153">
      <c r="N66153" s="561" t="n"/>
    </row>
    <row r="66154">
      <c r="N66154" s="561" t="n"/>
    </row>
    <row r="66155">
      <c r="N66155" s="561" t="n"/>
    </row>
    <row r="66156">
      <c r="N66156" s="561" t="n"/>
    </row>
    <row r="66157">
      <c r="N66157" s="561" t="n"/>
    </row>
    <row r="66158">
      <c r="N66158" s="561" t="n"/>
    </row>
    <row r="66159">
      <c r="N66159" s="561" t="n"/>
    </row>
    <row r="66160">
      <c r="N66160" s="561" t="n"/>
    </row>
    <row r="66161">
      <c r="N66161" s="561" t="n"/>
    </row>
    <row r="66162">
      <c r="N66162" s="561" t="n"/>
    </row>
    <row r="66163">
      <c r="N66163" s="561" t="n"/>
    </row>
    <row r="66164">
      <c r="N66164" s="561" t="n"/>
    </row>
    <row r="66165">
      <c r="N66165" s="561" t="n"/>
    </row>
    <row r="66166">
      <c r="N66166" s="561" t="n"/>
    </row>
    <row r="66167">
      <c r="N66167" s="561" t="n"/>
    </row>
    <row r="66168">
      <c r="N66168" s="561" t="n"/>
    </row>
    <row r="66169">
      <c r="N66169" s="561" t="n"/>
    </row>
    <row r="66170">
      <c r="N66170" s="561" t="n"/>
    </row>
    <row r="66171">
      <c r="N66171" s="561" t="n"/>
    </row>
    <row r="66172">
      <c r="N66172" s="561" t="n"/>
    </row>
    <row r="66173">
      <c r="N66173" s="561" t="n"/>
    </row>
    <row r="66174">
      <c r="N66174" s="561" t="n"/>
    </row>
    <row r="66175">
      <c r="N66175" s="561" t="n"/>
    </row>
    <row r="66176">
      <c r="N66176" s="561" t="n"/>
    </row>
    <row r="66177">
      <c r="N66177" s="561" t="n"/>
    </row>
    <row r="66178">
      <c r="N66178" s="561" t="n"/>
    </row>
    <row r="66179">
      <c r="N66179" s="561" t="n"/>
    </row>
    <row r="66180">
      <c r="N66180" s="561" t="n"/>
    </row>
    <row r="66181">
      <c r="N66181" s="561" t="n"/>
    </row>
    <row r="66182">
      <c r="N66182" s="561" t="n"/>
    </row>
    <row r="66183">
      <c r="N66183" s="561" t="n"/>
    </row>
    <row r="66184">
      <c r="N66184" s="561" t="n"/>
    </row>
    <row r="66185">
      <c r="N66185" s="561" t="n"/>
    </row>
    <row r="66186">
      <c r="N66186" s="561" t="n"/>
    </row>
    <row r="66187">
      <c r="N66187" s="561" t="n"/>
    </row>
    <row r="66188">
      <c r="N66188" s="561" t="n"/>
    </row>
    <row r="66189">
      <c r="N66189" s="561" t="n"/>
    </row>
    <row r="66190">
      <c r="N66190" s="561" t="n"/>
    </row>
    <row r="66191">
      <c r="N66191" s="561" t="n"/>
    </row>
    <row r="66192">
      <c r="N66192" s="561" t="n"/>
    </row>
    <row r="66193">
      <c r="N66193" s="561" t="n"/>
    </row>
    <row r="66194">
      <c r="N66194" s="561" t="n"/>
    </row>
    <row r="66195">
      <c r="N66195" s="561" t="n"/>
    </row>
    <row r="66196">
      <c r="N66196" s="561" t="n"/>
    </row>
    <row r="66197">
      <c r="N66197" s="561" t="n"/>
    </row>
    <row r="66198">
      <c r="N66198" s="561" t="n"/>
    </row>
    <row r="66199">
      <c r="N66199" s="561" t="n"/>
    </row>
    <row r="66200">
      <c r="N66200" s="561" t="n"/>
    </row>
    <row r="66201">
      <c r="N66201" s="561" t="n"/>
    </row>
    <row r="66202">
      <c r="N66202" s="561" t="n"/>
    </row>
    <row r="66203">
      <c r="N66203" s="561" t="n"/>
    </row>
    <row r="66204">
      <c r="N66204" s="561" t="n"/>
    </row>
    <row r="66205">
      <c r="N66205" s="561" t="n"/>
    </row>
    <row r="66206">
      <c r="N66206" s="561" t="n"/>
    </row>
    <row r="66207">
      <c r="N66207" s="561" t="n"/>
    </row>
    <row r="66208">
      <c r="N66208" s="561" t="n"/>
    </row>
    <row r="66209">
      <c r="N66209" s="561" t="n"/>
    </row>
    <row r="66210">
      <c r="N66210" s="561" t="n"/>
    </row>
    <row r="66211">
      <c r="N66211" s="561" t="n"/>
    </row>
    <row r="66212">
      <c r="N66212" s="561" t="n"/>
    </row>
    <row r="66213">
      <c r="N66213" s="561" t="n"/>
    </row>
    <row r="66214">
      <c r="N66214" s="561" t="n"/>
    </row>
    <row r="66215">
      <c r="N66215" s="561" t="n"/>
    </row>
    <row r="66216">
      <c r="N66216" s="561" t="n"/>
    </row>
    <row r="66217">
      <c r="N66217" s="561" t="n"/>
    </row>
    <row r="66218">
      <c r="N66218" s="561" t="n"/>
    </row>
    <row r="66219">
      <c r="N66219" s="561" t="n"/>
    </row>
    <row r="66220">
      <c r="N66220" s="561" t="n"/>
    </row>
    <row r="66221">
      <c r="N66221" s="561" t="n"/>
    </row>
    <row r="66222">
      <c r="N66222" s="561" t="n"/>
    </row>
    <row r="66223">
      <c r="N66223" s="561" t="n"/>
    </row>
    <row r="66224">
      <c r="N66224" s="561" t="n"/>
    </row>
    <row r="66225">
      <c r="N66225" s="561" t="n"/>
    </row>
    <row r="66226">
      <c r="N66226" s="561" t="n"/>
    </row>
    <row r="66227">
      <c r="N66227" s="561" t="n"/>
    </row>
    <row r="66228">
      <c r="N66228" s="561" t="n"/>
    </row>
    <row r="66229">
      <c r="N66229" s="561" t="n"/>
    </row>
    <row r="66230">
      <c r="N66230" s="561" t="n"/>
    </row>
    <row r="66231">
      <c r="N66231" s="561" t="n"/>
    </row>
    <row r="66232">
      <c r="N66232" s="561" t="n"/>
    </row>
    <row r="66233">
      <c r="N66233" s="561" t="n"/>
    </row>
    <row r="66234">
      <c r="N66234" s="561" t="n"/>
    </row>
    <row r="66235">
      <c r="N66235" s="561" t="n"/>
    </row>
    <row r="66236">
      <c r="N66236" s="561" t="n"/>
    </row>
    <row r="66237">
      <c r="N66237" s="561" t="n"/>
    </row>
    <row r="66238">
      <c r="N66238" s="561" t="n"/>
    </row>
    <row r="66239">
      <c r="N66239" s="561" t="n"/>
    </row>
    <row r="66240">
      <c r="N66240" s="561" t="n"/>
    </row>
    <row r="66241">
      <c r="N66241" s="561" t="n"/>
    </row>
    <row r="66242">
      <c r="N66242" s="561" t="n"/>
    </row>
    <row r="66243">
      <c r="N66243" s="561" t="n"/>
    </row>
    <row r="66244">
      <c r="N66244" s="561" t="n"/>
    </row>
    <row r="66245">
      <c r="N66245" s="561" t="n"/>
    </row>
    <row r="66246">
      <c r="N66246" s="561" t="n"/>
    </row>
    <row r="66247">
      <c r="N66247" s="561" t="n"/>
    </row>
    <row r="66248">
      <c r="N66248" s="561" t="n"/>
    </row>
    <row r="66249">
      <c r="N66249" s="561" t="n"/>
    </row>
    <row r="66250">
      <c r="N66250" s="561" t="n"/>
    </row>
    <row r="66251">
      <c r="N66251" s="561" t="n"/>
    </row>
    <row r="66252">
      <c r="N66252" s="561" t="n"/>
    </row>
    <row r="66253">
      <c r="N66253" s="561" t="n"/>
    </row>
    <row r="66254">
      <c r="N66254" s="561" t="n"/>
    </row>
    <row r="66255">
      <c r="N66255" s="561" t="n"/>
    </row>
    <row r="66256">
      <c r="N66256" s="561" t="n"/>
    </row>
    <row r="66257">
      <c r="N66257" s="561" t="n"/>
    </row>
    <row r="66258">
      <c r="N66258" s="561" t="n"/>
    </row>
    <row r="66259">
      <c r="N66259" s="561" t="n"/>
    </row>
    <row r="66260">
      <c r="N66260" s="561" t="n"/>
    </row>
    <row r="66261">
      <c r="N66261" s="561" t="n"/>
    </row>
    <row r="66262">
      <c r="N66262" s="561" t="n"/>
    </row>
    <row r="66263">
      <c r="N66263" s="561" t="n"/>
    </row>
    <row r="66264">
      <c r="N66264" s="561" t="n"/>
    </row>
    <row r="66265">
      <c r="N66265" s="561" t="n"/>
    </row>
    <row r="66266">
      <c r="N66266" s="561" t="n"/>
    </row>
    <row r="66267">
      <c r="N66267" s="561" t="n"/>
    </row>
    <row r="66268">
      <c r="N66268" s="561" t="n"/>
    </row>
    <row r="66269">
      <c r="N66269" s="561" t="n"/>
    </row>
    <row r="66270">
      <c r="N66270" s="561" t="n"/>
    </row>
    <row r="66271">
      <c r="N66271" s="561" t="n"/>
    </row>
    <row r="66272">
      <c r="N66272" s="561" t="n"/>
    </row>
    <row r="66273">
      <c r="N66273" s="561" t="n"/>
    </row>
    <row r="66274">
      <c r="N66274" s="561" t="n"/>
    </row>
    <row r="66275">
      <c r="N66275" s="561" t="n"/>
    </row>
    <row r="66276">
      <c r="N66276" s="561" t="n"/>
    </row>
    <row r="66277">
      <c r="N66277" s="561" t="n"/>
    </row>
    <row r="66278">
      <c r="N66278" s="561" t="n"/>
    </row>
    <row r="66279">
      <c r="N66279" s="561" t="n"/>
    </row>
    <row r="66280">
      <c r="N66280" s="561" t="n"/>
    </row>
    <row r="66281">
      <c r="N66281" s="561" t="n"/>
    </row>
    <row r="66282">
      <c r="N66282" s="561" t="n"/>
    </row>
    <row r="66283">
      <c r="N66283" s="561" t="n"/>
    </row>
    <row r="66284">
      <c r="N66284" s="561" t="n"/>
    </row>
    <row r="66285">
      <c r="N66285" s="561" t="n"/>
    </row>
    <row r="66286">
      <c r="N66286" s="561" t="n"/>
    </row>
    <row r="66287">
      <c r="N66287" s="561" t="n"/>
    </row>
    <row r="66288">
      <c r="N66288" s="561" t="n"/>
    </row>
    <row r="66289">
      <c r="N66289" s="561" t="n"/>
    </row>
    <row r="66290">
      <c r="N66290" s="561" t="n"/>
    </row>
    <row r="66291">
      <c r="N66291" s="561" t="n"/>
    </row>
    <row r="66292">
      <c r="N66292" s="561" t="n"/>
    </row>
    <row r="66293">
      <c r="N66293" s="561" t="n"/>
    </row>
    <row r="66294">
      <c r="N66294" s="561" t="n"/>
    </row>
    <row r="66295">
      <c r="N66295" s="561" t="n"/>
    </row>
    <row r="66296">
      <c r="N66296" s="561" t="n"/>
    </row>
    <row r="66297">
      <c r="N66297" s="561" t="n"/>
    </row>
    <row r="66298">
      <c r="N66298" s="561" t="n"/>
    </row>
    <row r="66299">
      <c r="N66299" s="561" t="n"/>
    </row>
    <row r="66300">
      <c r="N66300" s="561" t="n"/>
    </row>
    <row r="66301">
      <c r="N66301" s="561" t="n"/>
    </row>
    <row r="66302">
      <c r="N66302" s="561" t="n"/>
    </row>
    <row r="66303">
      <c r="N66303" s="561" t="n"/>
    </row>
    <row r="66304">
      <c r="N66304" s="561" t="n"/>
    </row>
    <row r="66305">
      <c r="N66305" s="561" t="n"/>
    </row>
    <row r="66306">
      <c r="N66306" s="561" t="n"/>
    </row>
    <row r="66307">
      <c r="N66307" s="561" t="n"/>
    </row>
    <row r="66308">
      <c r="N66308" s="561" t="n"/>
    </row>
    <row r="66309">
      <c r="N66309" s="561" t="n"/>
    </row>
    <row r="66310">
      <c r="N66310" s="561" t="n"/>
    </row>
    <row r="66311">
      <c r="N66311" s="561" t="n"/>
    </row>
    <row r="66312">
      <c r="N66312" s="561" t="n"/>
    </row>
    <row r="66313">
      <c r="N66313" s="561" t="n"/>
    </row>
    <row r="66314">
      <c r="N66314" s="561" t="n"/>
    </row>
    <row r="66315">
      <c r="N66315" s="561" t="n"/>
    </row>
    <row r="66316">
      <c r="N66316" s="561" t="n"/>
    </row>
    <row r="66317">
      <c r="N66317" s="561" t="n"/>
    </row>
    <row r="66318">
      <c r="N66318" s="561" t="n"/>
    </row>
    <row r="66319">
      <c r="N66319" s="561" t="n"/>
    </row>
    <row r="66320">
      <c r="N66320" s="561" t="n"/>
    </row>
    <row r="66321">
      <c r="N66321" s="561" t="n"/>
    </row>
    <row r="66322">
      <c r="N66322" s="561" t="n"/>
    </row>
    <row r="66323">
      <c r="N66323" s="561" t="n"/>
    </row>
    <row r="66324">
      <c r="N66324" s="561" t="n"/>
    </row>
    <row r="66325">
      <c r="N66325" s="561" t="n"/>
    </row>
    <row r="66326">
      <c r="N66326" s="561" t="n"/>
    </row>
    <row r="66327">
      <c r="N66327" s="561" t="n"/>
    </row>
    <row r="66328">
      <c r="N66328" s="561" t="n"/>
    </row>
    <row r="66329">
      <c r="N66329" s="561" t="n"/>
    </row>
    <row r="66330">
      <c r="N66330" s="561" t="n"/>
    </row>
    <row r="66331">
      <c r="N66331" s="561" t="n"/>
    </row>
    <row r="66332">
      <c r="N66332" s="561" t="n"/>
    </row>
    <row r="66333">
      <c r="N66333" s="561" t="n"/>
    </row>
    <row r="66334">
      <c r="N66334" s="561" t="n"/>
    </row>
    <row r="66335">
      <c r="N66335" s="561" t="n"/>
    </row>
    <row r="66336">
      <c r="N66336" s="561" t="n"/>
    </row>
    <row r="66337">
      <c r="N66337" s="561" t="n"/>
    </row>
    <row r="66338">
      <c r="N66338" s="561" t="n"/>
    </row>
    <row r="66339">
      <c r="N66339" s="561" t="n"/>
    </row>
    <row r="66340">
      <c r="N66340" s="561" t="n"/>
    </row>
    <row r="66341">
      <c r="N66341" s="561" t="n"/>
    </row>
    <row r="66342">
      <c r="N66342" s="561" t="n"/>
    </row>
    <row r="66343">
      <c r="N66343" s="561" t="n"/>
    </row>
    <row r="66344">
      <c r="N66344" s="561" t="n"/>
    </row>
    <row r="66345">
      <c r="N66345" s="561" t="n"/>
    </row>
    <row r="66346">
      <c r="N66346" s="561" t="n"/>
    </row>
    <row r="66347">
      <c r="N66347" s="561" t="n"/>
    </row>
    <row r="66348">
      <c r="N66348" s="561" t="n"/>
    </row>
    <row r="66349">
      <c r="N66349" s="561" t="n"/>
    </row>
    <row r="66350">
      <c r="N66350" s="561" t="n"/>
    </row>
    <row r="66351">
      <c r="N66351" s="561" t="n"/>
    </row>
    <row r="66352">
      <c r="N66352" s="561" t="n"/>
    </row>
    <row r="66353">
      <c r="N66353" s="561" t="n"/>
    </row>
    <row r="66354">
      <c r="N66354" s="561" t="n"/>
    </row>
    <row r="66355">
      <c r="N66355" s="561" t="n"/>
    </row>
    <row r="66356">
      <c r="N66356" s="561" t="n"/>
    </row>
    <row r="66357">
      <c r="N66357" s="561" t="n"/>
    </row>
    <row r="66358">
      <c r="N66358" s="561" t="n"/>
    </row>
    <row r="66359">
      <c r="N66359" s="561" t="n"/>
    </row>
    <row r="66360">
      <c r="N66360" s="561" t="n"/>
    </row>
    <row r="66361">
      <c r="N66361" s="561" t="n"/>
    </row>
    <row r="66362">
      <c r="N66362" s="561" t="n"/>
    </row>
    <row r="66363">
      <c r="N66363" s="561" t="n"/>
    </row>
    <row r="66364">
      <c r="N66364" s="561" t="n"/>
    </row>
    <row r="66365">
      <c r="N66365" s="561" t="n"/>
    </row>
    <row r="66366">
      <c r="N66366" s="561" t="n"/>
    </row>
    <row r="66367">
      <c r="N66367" s="561" t="n"/>
    </row>
    <row r="66368">
      <c r="N66368" s="561" t="n"/>
    </row>
    <row r="66369">
      <c r="N66369" s="561" t="n"/>
    </row>
    <row r="66370">
      <c r="N66370" s="561" t="n"/>
    </row>
    <row r="66371">
      <c r="N66371" s="561" t="n"/>
    </row>
    <row r="66372">
      <c r="N66372" s="561" t="n"/>
    </row>
    <row r="66373">
      <c r="N66373" s="561" t="n"/>
    </row>
    <row r="66374">
      <c r="N66374" s="561" t="n"/>
    </row>
    <row r="66375">
      <c r="N66375" s="561" t="n"/>
    </row>
    <row r="66376">
      <c r="N66376" s="561" t="n"/>
    </row>
    <row r="66377">
      <c r="N66377" s="561" t="n"/>
    </row>
    <row r="66378">
      <c r="N66378" s="561" t="n"/>
    </row>
    <row r="66379">
      <c r="N66379" s="561" t="n"/>
    </row>
    <row r="66380">
      <c r="N66380" s="561" t="n"/>
    </row>
    <row r="66381">
      <c r="N66381" s="561" t="n"/>
    </row>
    <row r="66382">
      <c r="N66382" s="561" t="n"/>
    </row>
    <row r="66383">
      <c r="N66383" s="561" t="n"/>
    </row>
    <row r="66384">
      <c r="N66384" s="561" t="n"/>
    </row>
    <row r="66385">
      <c r="N66385" s="561" t="n"/>
    </row>
    <row r="66386">
      <c r="N66386" s="561" t="n"/>
    </row>
    <row r="66387">
      <c r="N66387" s="561" t="n"/>
    </row>
    <row r="66388">
      <c r="N66388" s="561" t="n"/>
    </row>
    <row r="66389">
      <c r="N66389" s="561" t="n"/>
    </row>
    <row r="66390">
      <c r="N66390" s="561" t="n"/>
    </row>
    <row r="66391">
      <c r="N66391" s="561" t="n"/>
    </row>
    <row r="66392">
      <c r="N66392" s="561" t="n"/>
    </row>
    <row r="66393">
      <c r="N66393" s="561" t="n"/>
    </row>
    <row r="66394">
      <c r="N66394" s="561" t="n"/>
    </row>
    <row r="66395">
      <c r="N66395" s="561" t="n"/>
    </row>
    <row r="66396">
      <c r="N66396" s="561" t="n"/>
    </row>
    <row r="66397">
      <c r="N66397" s="561" t="n"/>
    </row>
    <row r="66398">
      <c r="N66398" s="561" t="n"/>
    </row>
    <row r="66399">
      <c r="N66399" s="561" t="n"/>
    </row>
    <row r="66400">
      <c r="N66400" s="561" t="n"/>
    </row>
    <row r="66401">
      <c r="N66401" s="561" t="n"/>
    </row>
    <row r="66402">
      <c r="N66402" s="561" t="n"/>
    </row>
    <row r="66403">
      <c r="N66403" s="561" t="n"/>
    </row>
    <row r="66404">
      <c r="N66404" s="561" t="n"/>
    </row>
    <row r="66405">
      <c r="N66405" s="561" t="n"/>
    </row>
    <row r="66406">
      <c r="N66406" s="561" t="n"/>
    </row>
    <row r="66407">
      <c r="N66407" s="561" t="n"/>
    </row>
    <row r="66408">
      <c r="N66408" s="561" t="n"/>
    </row>
    <row r="66409">
      <c r="N66409" s="561" t="n"/>
    </row>
    <row r="66410">
      <c r="N66410" s="561" t="n"/>
    </row>
    <row r="66411">
      <c r="N66411" s="561" t="n"/>
    </row>
    <row r="66412">
      <c r="N66412" s="561" t="n"/>
    </row>
    <row r="66413">
      <c r="N66413" s="561" t="n"/>
    </row>
    <row r="66414">
      <c r="N66414" s="561" t="n"/>
    </row>
    <row r="66415">
      <c r="N66415" s="561" t="n"/>
    </row>
    <row r="66416">
      <c r="N66416" s="561" t="n"/>
    </row>
    <row r="66417">
      <c r="N66417" s="561" t="n"/>
    </row>
    <row r="66418">
      <c r="N66418" s="561" t="n"/>
    </row>
    <row r="66419">
      <c r="N66419" s="561" t="n"/>
    </row>
    <row r="66420">
      <c r="N66420" s="561" t="n"/>
    </row>
    <row r="66421">
      <c r="N66421" s="561" t="n"/>
    </row>
    <row r="66422">
      <c r="N66422" s="561" t="n"/>
    </row>
    <row r="66423">
      <c r="N66423" s="561" t="n"/>
    </row>
    <row r="66424">
      <c r="N66424" s="561" t="n"/>
    </row>
    <row r="66425">
      <c r="N66425" s="561" t="n"/>
    </row>
    <row r="66426">
      <c r="N66426" s="561" t="n"/>
    </row>
    <row r="66427">
      <c r="N66427" s="561" t="n"/>
    </row>
    <row r="66428">
      <c r="N66428" s="561" t="n"/>
    </row>
    <row r="66429">
      <c r="N66429" s="561" t="n"/>
    </row>
    <row r="66430">
      <c r="N66430" s="561" t="n"/>
    </row>
    <row r="66431">
      <c r="N66431" s="561" t="n"/>
    </row>
    <row r="66432">
      <c r="N66432" s="561" t="n"/>
    </row>
    <row r="66433">
      <c r="N66433" s="561" t="n"/>
    </row>
    <row r="66434">
      <c r="N66434" s="561" t="n"/>
    </row>
    <row r="66435">
      <c r="N66435" s="561" t="n"/>
    </row>
    <row r="66436">
      <c r="N66436" s="561" t="n"/>
    </row>
    <row r="66437">
      <c r="N66437" s="561" t="n"/>
    </row>
    <row r="66438">
      <c r="N66438" s="561" t="n"/>
    </row>
    <row r="66439">
      <c r="N66439" s="561" t="n"/>
    </row>
    <row r="66440">
      <c r="N66440" s="561" t="n"/>
    </row>
    <row r="66441">
      <c r="N66441" s="561" t="n"/>
    </row>
    <row r="66442">
      <c r="N66442" s="561" t="n"/>
    </row>
    <row r="66443">
      <c r="N66443" s="561" t="n"/>
    </row>
    <row r="66444">
      <c r="N66444" s="561" t="n"/>
    </row>
    <row r="66445">
      <c r="N66445" s="561" t="n"/>
    </row>
    <row r="66446">
      <c r="N66446" s="561" t="n"/>
    </row>
    <row r="66447">
      <c r="N66447" s="561" t="n"/>
    </row>
    <row r="66448">
      <c r="N66448" s="561" t="n"/>
    </row>
    <row r="66449">
      <c r="N66449" s="561" t="n"/>
    </row>
    <row r="66450">
      <c r="N66450" s="561" t="n"/>
    </row>
    <row r="66451">
      <c r="N66451" s="561" t="n"/>
    </row>
    <row r="66452">
      <c r="N66452" s="561" t="n"/>
    </row>
    <row r="66453">
      <c r="N66453" s="561" t="n"/>
    </row>
    <row r="66454">
      <c r="N66454" s="561" t="n"/>
    </row>
    <row r="66455">
      <c r="N66455" s="561" t="n"/>
    </row>
    <row r="66456">
      <c r="N66456" s="561" t="n"/>
    </row>
    <row r="66457">
      <c r="N66457" s="561" t="n"/>
    </row>
    <row r="66458">
      <c r="N66458" s="561" t="n"/>
    </row>
    <row r="66459">
      <c r="N66459" s="561" t="n"/>
    </row>
    <row r="66460">
      <c r="N66460" s="561" t="n"/>
    </row>
    <row r="66461">
      <c r="N66461" s="561" t="n"/>
    </row>
    <row r="66462">
      <c r="N66462" s="561" t="n"/>
    </row>
    <row r="66463">
      <c r="N66463" s="561" t="n"/>
    </row>
    <row r="66464">
      <c r="N66464" s="561" t="n"/>
    </row>
    <row r="66465">
      <c r="N66465" s="561" t="n"/>
    </row>
    <row r="66466">
      <c r="N66466" s="561" t="n"/>
    </row>
    <row r="66467">
      <c r="N66467" s="561" t="n"/>
    </row>
    <row r="66468">
      <c r="N66468" s="561" t="n"/>
    </row>
    <row r="66469">
      <c r="N66469" s="561" t="n"/>
    </row>
    <row r="66470">
      <c r="N66470" s="561" t="n"/>
    </row>
    <row r="66471">
      <c r="N66471" s="561" t="n"/>
    </row>
    <row r="66472">
      <c r="N66472" s="561" t="n"/>
    </row>
    <row r="66473">
      <c r="N66473" s="561" t="n"/>
    </row>
    <row r="66474">
      <c r="N66474" s="561" t="n"/>
    </row>
    <row r="66475">
      <c r="N66475" s="561" t="n"/>
    </row>
    <row r="66476">
      <c r="N66476" s="561" t="n"/>
    </row>
    <row r="66477">
      <c r="N66477" s="561" t="n"/>
    </row>
    <row r="66478">
      <c r="N66478" s="561" t="n"/>
    </row>
    <row r="66479">
      <c r="N66479" s="561" t="n"/>
    </row>
    <row r="66480">
      <c r="N66480" s="561" t="n"/>
    </row>
    <row r="66481">
      <c r="N66481" s="561" t="n"/>
    </row>
    <row r="66482">
      <c r="N66482" s="561" t="n"/>
    </row>
    <row r="66483">
      <c r="N66483" s="561" t="n"/>
    </row>
    <row r="66484">
      <c r="N66484" s="561" t="n"/>
    </row>
    <row r="66485">
      <c r="N66485" s="561" t="n"/>
    </row>
    <row r="66486">
      <c r="N66486" s="561" t="n"/>
    </row>
    <row r="66487">
      <c r="N66487" s="561" t="n"/>
    </row>
    <row r="66488">
      <c r="N66488" s="561" t="n"/>
    </row>
    <row r="66489">
      <c r="N66489" s="561" t="n"/>
    </row>
    <row r="66490">
      <c r="N66490" s="561" t="n"/>
    </row>
    <row r="66491">
      <c r="N66491" s="561" t="n"/>
    </row>
    <row r="66492">
      <c r="N66492" s="561" t="n"/>
    </row>
    <row r="66493">
      <c r="N66493" s="561" t="n"/>
    </row>
    <row r="66494">
      <c r="N66494" s="561" t="n"/>
    </row>
    <row r="66495">
      <c r="N66495" s="561" t="n"/>
    </row>
    <row r="66496">
      <c r="N66496" s="561" t="n"/>
    </row>
    <row r="66497">
      <c r="N66497" s="561" t="n"/>
    </row>
    <row r="66498">
      <c r="N66498" s="561" t="n"/>
    </row>
    <row r="66499">
      <c r="N66499" s="561" t="n"/>
    </row>
    <row r="66500">
      <c r="N66500" s="561" t="n"/>
    </row>
    <row r="66501">
      <c r="N66501" s="561" t="n"/>
    </row>
    <row r="66502">
      <c r="N66502" s="561" t="n"/>
    </row>
    <row r="66503">
      <c r="N66503" s="561" t="n"/>
    </row>
    <row r="66504">
      <c r="N66504" s="561" t="n"/>
    </row>
    <row r="66505">
      <c r="N66505" s="561" t="n"/>
    </row>
    <row r="66506">
      <c r="N66506" s="561" t="n"/>
    </row>
    <row r="66507">
      <c r="N66507" s="561" t="n"/>
    </row>
    <row r="66508">
      <c r="N66508" s="561" t="n"/>
    </row>
    <row r="66509">
      <c r="N66509" s="561" t="n"/>
    </row>
    <row r="66510">
      <c r="N66510" s="561" t="n"/>
    </row>
    <row r="66511">
      <c r="N66511" s="561" t="n"/>
    </row>
    <row r="66512">
      <c r="N66512" s="561" t="n"/>
    </row>
    <row r="66513">
      <c r="N66513" s="561" t="n"/>
    </row>
    <row r="66514">
      <c r="N66514" s="561" t="n"/>
    </row>
    <row r="66515">
      <c r="N66515" s="561" t="n"/>
    </row>
    <row r="66516">
      <c r="N66516" s="561" t="n"/>
    </row>
    <row r="66517">
      <c r="N66517" s="561" t="n"/>
    </row>
    <row r="66518">
      <c r="N66518" s="561" t="n"/>
    </row>
    <row r="66519">
      <c r="N66519" s="561" t="n"/>
    </row>
    <row r="66520">
      <c r="N66520" s="561" t="n"/>
    </row>
    <row r="66521">
      <c r="N66521" s="561" t="n"/>
    </row>
    <row r="66522">
      <c r="N66522" s="561" t="n"/>
    </row>
    <row r="66523">
      <c r="N66523" s="561" t="n"/>
    </row>
    <row r="66524">
      <c r="N66524" s="561" t="n"/>
    </row>
    <row r="66525">
      <c r="N66525" s="561" t="n"/>
    </row>
    <row r="66526">
      <c r="N66526" s="561" t="n"/>
    </row>
    <row r="66527">
      <c r="N66527" s="561" t="n"/>
    </row>
    <row r="66528">
      <c r="N66528" s="561" t="n"/>
    </row>
    <row r="66529">
      <c r="N66529" s="561" t="n"/>
    </row>
    <row r="66530">
      <c r="N66530" s="561" t="n"/>
    </row>
    <row r="66531">
      <c r="N66531" s="561" t="n"/>
    </row>
    <row r="66532">
      <c r="N66532" s="561" t="n"/>
    </row>
    <row r="66533">
      <c r="N66533" s="561" t="n"/>
    </row>
    <row r="66534">
      <c r="N66534" s="561" t="n"/>
    </row>
    <row r="66535">
      <c r="N66535" s="561" t="n"/>
    </row>
    <row r="66536">
      <c r="N66536" s="561" t="n"/>
    </row>
    <row r="66537">
      <c r="N66537" s="561" t="n"/>
    </row>
    <row r="66538">
      <c r="N66538" s="561" t="n"/>
    </row>
    <row r="66539">
      <c r="N66539" s="561" t="n"/>
    </row>
    <row r="66540">
      <c r="N66540" s="561" t="n"/>
    </row>
    <row r="66541">
      <c r="N66541" s="561" t="n"/>
    </row>
    <row r="66542">
      <c r="N66542" s="561" t="n"/>
    </row>
    <row r="66543">
      <c r="N66543" s="561" t="n"/>
    </row>
    <row r="66544">
      <c r="N66544" s="561" t="n"/>
    </row>
    <row r="66545">
      <c r="N66545" s="561" t="n"/>
    </row>
    <row r="66546">
      <c r="N66546" s="561" t="n"/>
    </row>
    <row r="66547">
      <c r="N66547" s="561" t="n"/>
    </row>
    <row r="66548">
      <c r="N66548" s="561" t="n"/>
    </row>
    <row r="66549">
      <c r="N66549" s="561" t="n"/>
    </row>
    <row r="66550">
      <c r="N66550" s="561" t="n"/>
    </row>
    <row r="66551">
      <c r="N66551" s="561" t="n"/>
    </row>
    <row r="66552">
      <c r="N66552" s="561" t="n"/>
    </row>
    <row r="66553">
      <c r="N66553" s="561" t="n"/>
    </row>
    <row r="66554">
      <c r="N66554" s="561" t="n"/>
    </row>
    <row r="66555">
      <c r="N66555" s="561" t="n"/>
    </row>
    <row r="66556">
      <c r="N66556" s="561" t="n"/>
    </row>
    <row r="66557">
      <c r="N66557" s="561" t="n"/>
    </row>
    <row r="66558">
      <c r="N66558" s="561" t="n"/>
    </row>
    <row r="66559">
      <c r="N66559" s="561" t="n"/>
    </row>
    <row r="66560">
      <c r="N66560" s="561" t="n"/>
    </row>
    <row r="66561">
      <c r="N66561" s="561" t="n"/>
    </row>
    <row r="66562">
      <c r="N66562" s="561" t="n"/>
    </row>
    <row r="66563">
      <c r="N66563" s="561" t="n"/>
    </row>
    <row r="66564">
      <c r="N66564" s="561" t="n"/>
    </row>
    <row r="66565">
      <c r="N66565" s="561" t="n"/>
    </row>
    <row r="66566">
      <c r="N66566" s="561" t="n"/>
    </row>
    <row r="66567">
      <c r="N66567" s="561" t="n"/>
    </row>
    <row r="66568">
      <c r="N66568" s="561" t="n"/>
    </row>
    <row r="66569">
      <c r="N66569" s="561" t="n"/>
    </row>
    <row r="66570">
      <c r="N66570" s="561" t="n"/>
    </row>
    <row r="66571">
      <c r="N66571" s="561" t="n"/>
    </row>
    <row r="66572">
      <c r="N66572" s="561" t="n"/>
    </row>
    <row r="66573">
      <c r="N66573" s="561" t="n"/>
    </row>
    <row r="66574">
      <c r="N66574" s="561" t="n"/>
    </row>
    <row r="66575">
      <c r="N66575" s="561" t="n"/>
    </row>
    <row r="66576">
      <c r="N66576" s="561" t="n"/>
    </row>
    <row r="66577">
      <c r="N66577" s="561" t="n"/>
    </row>
    <row r="66578">
      <c r="N66578" s="561" t="n"/>
    </row>
    <row r="66579">
      <c r="N66579" s="561" t="n"/>
    </row>
    <row r="66580">
      <c r="N66580" s="561" t="n"/>
    </row>
    <row r="66581">
      <c r="N66581" s="561" t="n"/>
    </row>
    <row r="66582">
      <c r="N66582" s="561" t="n"/>
    </row>
    <row r="66583">
      <c r="N66583" s="561" t="n"/>
    </row>
    <row r="66584">
      <c r="N66584" s="561" t="n"/>
    </row>
    <row r="66585">
      <c r="N66585" s="561" t="n"/>
    </row>
    <row r="66586">
      <c r="N66586" s="561" t="n"/>
    </row>
    <row r="66587">
      <c r="N66587" s="561" t="n"/>
    </row>
    <row r="66588">
      <c r="N66588" s="561" t="n"/>
    </row>
    <row r="66589">
      <c r="N66589" s="561" t="n"/>
    </row>
    <row r="66590">
      <c r="N66590" s="561" t="n"/>
    </row>
    <row r="66591">
      <c r="N66591" s="561" t="n"/>
    </row>
    <row r="66592">
      <c r="N66592" s="561" t="n"/>
    </row>
    <row r="66593">
      <c r="N66593" s="561" t="n"/>
    </row>
    <row r="66594">
      <c r="N66594" s="561" t="n"/>
    </row>
    <row r="66595">
      <c r="N66595" s="561" t="n"/>
    </row>
    <row r="66596">
      <c r="N66596" s="561" t="n"/>
    </row>
    <row r="66597">
      <c r="N66597" s="561" t="n"/>
    </row>
    <row r="66598">
      <c r="N66598" s="561" t="n"/>
    </row>
    <row r="66599">
      <c r="N66599" s="561" t="n"/>
    </row>
    <row r="66600">
      <c r="N66600" s="561" t="n"/>
    </row>
    <row r="66601">
      <c r="N66601" s="561" t="n"/>
    </row>
    <row r="66602">
      <c r="N66602" s="561" t="n"/>
    </row>
    <row r="66603">
      <c r="N66603" s="561" t="n"/>
    </row>
    <row r="66604">
      <c r="N66604" s="561" t="n"/>
    </row>
    <row r="66605">
      <c r="N66605" s="561" t="n"/>
    </row>
    <row r="66606">
      <c r="N66606" s="561" t="n"/>
    </row>
    <row r="66607">
      <c r="N66607" s="561" t="n"/>
    </row>
    <row r="66608">
      <c r="N66608" s="561" t="n"/>
    </row>
    <row r="66609">
      <c r="N66609" s="561" t="n"/>
    </row>
    <row r="66610">
      <c r="N66610" s="561" t="n"/>
    </row>
    <row r="66611">
      <c r="N66611" s="561" t="n"/>
    </row>
    <row r="66612">
      <c r="N66612" s="561" t="n"/>
    </row>
    <row r="66613">
      <c r="N66613" s="561" t="n"/>
    </row>
    <row r="66614">
      <c r="N66614" s="561" t="n"/>
    </row>
    <row r="66615">
      <c r="N66615" s="561" t="n"/>
    </row>
    <row r="66616">
      <c r="N66616" s="561" t="n"/>
    </row>
    <row r="66617">
      <c r="N66617" s="561" t="n"/>
    </row>
    <row r="66618">
      <c r="N66618" s="561" t="n"/>
    </row>
    <row r="66619">
      <c r="N66619" s="561" t="n"/>
    </row>
    <row r="66620">
      <c r="N66620" s="561" t="n"/>
    </row>
    <row r="66621">
      <c r="N66621" s="561" t="n"/>
    </row>
    <row r="66622">
      <c r="N66622" s="561" t="n"/>
    </row>
    <row r="66623">
      <c r="N66623" s="561" t="n"/>
    </row>
    <row r="66624">
      <c r="N66624" s="561" t="n"/>
    </row>
    <row r="66625">
      <c r="N66625" s="561" t="n"/>
    </row>
    <row r="66626">
      <c r="N66626" s="561" t="n"/>
    </row>
    <row r="66627">
      <c r="N66627" s="561" t="n"/>
    </row>
    <row r="66628">
      <c r="N66628" s="561" t="n"/>
    </row>
    <row r="66629">
      <c r="N66629" s="561" t="n"/>
    </row>
    <row r="66630">
      <c r="N66630" s="561" t="n"/>
    </row>
    <row r="66631">
      <c r="N66631" s="561" t="n"/>
    </row>
    <row r="66632">
      <c r="N66632" s="561" t="n"/>
    </row>
    <row r="66633">
      <c r="N66633" s="561" t="n"/>
    </row>
    <row r="66634">
      <c r="N66634" s="561" t="n"/>
    </row>
    <row r="66635">
      <c r="N66635" s="561" t="n"/>
    </row>
    <row r="66636">
      <c r="N66636" s="561" t="n"/>
    </row>
    <row r="66637">
      <c r="N66637" s="561" t="n"/>
    </row>
    <row r="66638">
      <c r="N66638" s="561" t="n"/>
    </row>
    <row r="66639">
      <c r="N66639" s="561" t="n"/>
    </row>
    <row r="66640">
      <c r="N66640" s="561" t="n"/>
    </row>
    <row r="66641">
      <c r="N66641" s="561" t="n"/>
    </row>
    <row r="66642">
      <c r="N66642" s="561" t="n"/>
    </row>
    <row r="66643">
      <c r="N66643" s="561" t="n"/>
    </row>
    <row r="66644">
      <c r="N66644" s="561" t="n"/>
    </row>
    <row r="66645">
      <c r="N66645" s="561" t="n"/>
    </row>
    <row r="66646">
      <c r="N66646" s="561" t="n"/>
    </row>
    <row r="66647">
      <c r="N66647" s="561" t="n"/>
    </row>
    <row r="66648">
      <c r="N66648" s="561" t="n"/>
    </row>
    <row r="66649">
      <c r="N66649" s="561" t="n"/>
    </row>
    <row r="66650">
      <c r="N66650" s="561" t="n"/>
    </row>
    <row r="66651">
      <c r="N66651" s="561" t="n"/>
    </row>
    <row r="66652">
      <c r="N66652" s="561" t="n"/>
    </row>
    <row r="66653">
      <c r="N66653" s="561" t="n"/>
    </row>
    <row r="66654">
      <c r="N66654" s="561" t="n"/>
    </row>
    <row r="66655">
      <c r="N66655" s="561" t="n"/>
    </row>
    <row r="66656">
      <c r="N66656" s="561" t="n"/>
    </row>
    <row r="66657">
      <c r="N66657" s="561" t="n"/>
    </row>
    <row r="66658">
      <c r="N66658" s="561" t="n"/>
    </row>
    <row r="66659">
      <c r="N66659" s="561" t="n"/>
    </row>
    <row r="66660">
      <c r="N66660" s="561" t="n"/>
    </row>
    <row r="66661">
      <c r="N66661" s="561" t="n"/>
    </row>
    <row r="66662">
      <c r="N66662" s="561" t="n"/>
    </row>
    <row r="66663">
      <c r="N66663" s="561" t="n"/>
    </row>
    <row r="66664">
      <c r="N66664" s="561" t="n"/>
    </row>
    <row r="66665">
      <c r="N66665" s="561" t="n"/>
    </row>
    <row r="66666">
      <c r="N66666" s="561" t="n"/>
    </row>
    <row r="66667">
      <c r="N66667" s="561" t="n"/>
    </row>
    <row r="66668">
      <c r="N66668" s="561" t="n"/>
    </row>
    <row r="66669">
      <c r="N66669" s="561" t="n"/>
    </row>
    <row r="66670">
      <c r="N66670" s="561" t="n"/>
    </row>
    <row r="66671">
      <c r="N66671" s="561" t="n"/>
    </row>
    <row r="66672">
      <c r="N66672" s="561" t="n"/>
    </row>
    <row r="66673">
      <c r="N66673" s="561" t="n"/>
    </row>
    <row r="66674">
      <c r="N66674" s="561" t="n"/>
    </row>
    <row r="66675">
      <c r="N66675" s="561" t="n"/>
    </row>
    <row r="66676">
      <c r="N66676" s="561" t="n"/>
    </row>
    <row r="66677">
      <c r="N66677" s="561" t="n"/>
    </row>
    <row r="66678">
      <c r="N66678" s="561" t="n"/>
    </row>
    <row r="66679">
      <c r="N66679" s="561" t="n"/>
    </row>
    <row r="66680">
      <c r="N66680" s="561" t="n"/>
    </row>
    <row r="66681">
      <c r="N66681" s="561" t="n"/>
    </row>
    <row r="66682">
      <c r="N66682" s="561" t="n"/>
    </row>
    <row r="66683">
      <c r="N66683" s="561" t="n"/>
    </row>
    <row r="66684">
      <c r="N66684" s="561" t="n"/>
    </row>
    <row r="66685">
      <c r="N66685" s="561" t="n"/>
    </row>
    <row r="66686">
      <c r="N66686" s="561" t="n"/>
    </row>
    <row r="66687">
      <c r="N66687" s="561" t="n"/>
    </row>
    <row r="66688">
      <c r="N66688" s="561" t="n"/>
    </row>
    <row r="66689">
      <c r="N66689" s="561" t="n"/>
    </row>
    <row r="66690">
      <c r="N66690" s="561" t="n"/>
    </row>
    <row r="66691">
      <c r="N66691" s="561" t="n"/>
    </row>
    <row r="66692">
      <c r="N66692" s="561" t="n"/>
    </row>
    <row r="66693">
      <c r="N66693" s="561" t="n"/>
    </row>
    <row r="66694">
      <c r="N66694" s="561" t="n"/>
    </row>
    <row r="66695">
      <c r="N66695" s="561" t="n"/>
    </row>
    <row r="66696">
      <c r="N66696" s="561" t="n"/>
    </row>
    <row r="66697">
      <c r="N66697" s="561" t="n"/>
    </row>
    <row r="66698">
      <c r="N66698" s="561" t="n"/>
    </row>
    <row r="66699">
      <c r="N66699" s="561" t="n"/>
    </row>
    <row r="66700">
      <c r="N66700" s="561" t="n"/>
    </row>
    <row r="66701">
      <c r="N66701" s="561" t="n"/>
    </row>
    <row r="66702">
      <c r="N66702" s="561" t="n"/>
    </row>
    <row r="66703">
      <c r="N66703" s="561" t="n"/>
    </row>
    <row r="66704">
      <c r="N66704" s="561" t="n"/>
    </row>
    <row r="66705">
      <c r="N66705" s="561" t="n"/>
    </row>
    <row r="66706">
      <c r="N66706" s="561" t="n"/>
    </row>
    <row r="66707">
      <c r="N66707" s="561" t="n"/>
    </row>
    <row r="66708">
      <c r="N66708" s="561" t="n"/>
    </row>
    <row r="66709">
      <c r="N66709" s="561" t="n"/>
    </row>
    <row r="66710">
      <c r="N66710" s="561" t="n"/>
    </row>
    <row r="66711">
      <c r="N66711" s="561" t="n"/>
    </row>
    <row r="66712">
      <c r="N66712" s="561" t="n"/>
    </row>
    <row r="66713">
      <c r="N66713" s="561" t="n"/>
    </row>
    <row r="66714">
      <c r="N66714" s="561" t="n"/>
    </row>
    <row r="66715">
      <c r="N66715" s="561" t="n"/>
    </row>
    <row r="66716">
      <c r="N66716" s="561" t="n"/>
    </row>
    <row r="66717">
      <c r="N66717" s="561" t="n"/>
    </row>
    <row r="66718">
      <c r="N66718" s="561" t="n"/>
    </row>
    <row r="66719">
      <c r="N66719" s="561" t="n"/>
    </row>
    <row r="66720">
      <c r="N66720" s="561" t="n"/>
    </row>
    <row r="66721">
      <c r="N66721" s="561" t="n"/>
    </row>
    <row r="66722">
      <c r="N66722" s="561" t="n"/>
    </row>
    <row r="66723">
      <c r="N66723" s="561" t="n"/>
    </row>
    <row r="66724">
      <c r="N66724" s="561" t="n"/>
    </row>
    <row r="66725">
      <c r="N66725" s="561" t="n"/>
    </row>
    <row r="66726">
      <c r="N66726" s="561" t="n"/>
    </row>
    <row r="66727">
      <c r="N66727" s="561" t="n"/>
    </row>
    <row r="66728">
      <c r="N66728" s="561" t="n"/>
    </row>
    <row r="66729">
      <c r="N66729" s="561" t="n"/>
    </row>
    <row r="66730">
      <c r="N66730" s="561" t="n"/>
    </row>
    <row r="66731">
      <c r="N66731" s="561" t="n"/>
    </row>
    <row r="66732">
      <c r="N66732" s="561" t="n"/>
    </row>
    <row r="66733">
      <c r="N66733" s="561" t="n"/>
    </row>
    <row r="66734">
      <c r="N66734" s="561" t="n"/>
    </row>
    <row r="66735">
      <c r="N66735" s="561" t="n"/>
    </row>
    <row r="66736">
      <c r="N66736" s="561" t="n"/>
    </row>
    <row r="66737">
      <c r="N66737" s="561" t="n"/>
    </row>
    <row r="66738">
      <c r="N66738" s="561" t="n"/>
    </row>
    <row r="66739">
      <c r="N66739" s="561" t="n"/>
    </row>
    <row r="66740">
      <c r="N66740" s="561" t="n"/>
    </row>
    <row r="66741">
      <c r="N66741" s="561" t="n"/>
    </row>
    <row r="66742">
      <c r="N66742" s="561" t="n"/>
    </row>
    <row r="66743">
      <c r="N66743" s="561" t="n"/>
    </row>
    <row r="66744">
      <c r="N66744" s="561" t="n"/>
    </row>
    <row r="66745">
      <c r="N66745" s="561" t="n"/>
    </row>
    <row r="66746">
      <c r="N66746" s="561" t="n"/>
    </row>
    <row r="66747">
      <c r="N66747" s="561" t="n"/>
    </row>
    <row r="66748">
      <c r="N66748" s="561" t="n"/>
    </row>
    <row r="66749">
      <c r="N66749" s="561" t="n"/>
    </row>
    <row r="66750">
      <c r="N66750" s="561" t="n"/>
    </row>
    <row r="66751">
      <c r="N66751" s="561" t="n"/>
    </row>
    <row r="66752">
      <c r="N66752" s="561" t="n"/>
    </row>
    <row r="66753">
      <c r="N66753" s="561" t="n"/>
    </row>
    <row r="66754">
      <c r="N66754" s="561" t="n"/>
    </row>
    <row r="66755">
      <c r="N66755" s="561" t="n"/>
    </row>
    <row r="66756">
      <c r="N66756" s="561" t="n"/>
    </row>
    <row r="66757">
      <c r="N66757" s="561" t="n"/>
    </row>
    <row r="66758">
      <c r="N66758" s="561" t="n"/>
    </row>
    <row r="66759">
      <c r="N66759" s="561" t="n"/>
    </row>
    <row r="66760">
      <c r="N66760" s="561" t="n"/>
    </row>
    <row r="66761">
      <c r="N66761" s="561" t="n"/>
    </row>
    <row r="66762">
      <c r="N66762" s="561" t="n"/>
    </row>
    <row r="66763">
      <c r="N66763" s="561" t="n"/>
    </row>
    <row r="66764">
      <c r="N66764" s="561" t="n"/>
    </row>
    <row r="66765">
      <c r="N66765" s="561" t="n"/>
    </row>
    <row r="66766">
      <c r="N66766" s="561" t="n"/>
    </row>
    <row r="66767">
      <c r="N66767" s="561" t="n"/>
    </row>
    <row r="66768">
      <c r="N66768" s="561" t="n"/>
    </row>
    <row r="66769">
      <c r="N66769" s="561" t="n"/>
    </row>
    <row r="66770">
      <c r="N66770" s="561" t="n"/>
    </row>
    <row r="66771">
      <c r="N66771" s="561" t="n"/>
    </row>
    <row r="66772">
      <c r="N66772" s="561" t="n"/>
    </row>
    <row r="66773">
      <c r="N66773" s="561" t="n"/>
    </row>
    <row r="66774">
      <c r="N66774" s="561" t="n"/>
    </row>
    <row r="66775">
      <c r="N66775" s="561" t="n"/>
    </row>
    <row r="66776">
      <c r="N66776" s="561" t="n"/>
    </row>
    <row r="66777">
      <c r="N66777" s="561" t="n"/>
    </row>
    <row r="66778">
      <c r="N66778" s="561" t="n"/>
    </row>
    <row r="66779">
      <c r="N66779" s="561" t="n"/>
    </row>
    <row r="66780">
      <c r="N66780" s="561" t="n"/>
    </row>
    <row r="66781">
      <c r="N66781" s="561" t="n"/>
    </row>
    <row r="66782">
      <c r="N66782" s="561" t="n"/>
    </row>
    <row r="66783">
      <c r="N66783" s="561" t="n"/>
    </row>
    <row r="66784">
      <c r="N66784" s="561" t="n"/>
    </row>
    <row r="66785">
      <c r="N66785" s="561" t="n"/>
    </row>
    <row r="66786">
      <c r="N66786" s="561" t="n"/>
    </row>
    <row r="66787">
      <c r="N66787" s="561" t="n"/>
    </row>
    <row r="66788">
      <c r="N66788" s="561" t="n"/>
    </row>
    <row r="66789">
      <c r="N66789" s="561" t="n"/>
    </row>
    <row r="66790">
      <c r="N66790" s="561" t="n"/>
    </row>
    <row r="66791">
      <c r="N66791" s="561" t="n"/>
    </row>
    <row r="66792">
      <c r="N66792" s="561" t="n"/>
    </row>
    <row r="66793">
      <c r="N66793" s="561" t="n"/>
    </row>
    <row r="66794">
      <c r="N66794" s="561" t="n"/>
    </row>
    <row r="66795">
      <c r="N66795" s="561" t="n"/>
    </row>
    <row r="66796">
      <c r="N66796" s="561" t="n"/>
    </row>
    <row r="66797">
      <c r="N66797" s="561" t="n"/>
    </row>
    <row r="66798">
      <c r="N66798" s="561" t="n"/>
    </row>
    <row r="66799">
      <c r="N66799" s="561" t="n"/>
    </row>
    <row r="66800">
      <c r="N66800" s="561" t="n"/>
    </row>
    <row r="66801">
      <c r="N66801" s="561" t="n"/>
    </row>
    <row r="66802">
      <c r="N66802" s="561" t="n"/>
    </row>
    <row r="66803">
      <c r="N66803" s="561" t="n"/>
    </row>
    <row r="66804">
      <c r="N66804" s="561" t="n"/>
    </row>
    <row r="66805">
      <c r="N66805" s="561" t="n"/>
    </row>
    <row r="66806">
      <c r="N66806" s="561" t="n"/>
    </row>
    <row r="66807">
      <c r="N66807" s="561" t="n"/>
    </row>
    <row r="66808">
      <c r="N66808" s="561" t="n"/>
    </row>
    <row r="66809">
      <c r="N66809" s="561" t="n"/>
    </row>
    <row r="66810">
      <c r="N66810" s="561" t="n"/>
    </row>
    <row r="66811">
      <c r="N66811" s="561" t="n"/>
    </row>
    <row r="66812">
      <c r="N66812" s="561" t="n"/>
    </row>
    <row r="66813">
      <c r="N66813" s="561" t="n"/>
    </row>
    <row r="66814">
      <c r="N66814" s="561" t="n"/>
    </row>
    <row r="66815">
      <c r="N66815" s="561" t="n"/>
    </row>
    <row r="66816">
      <c r="N66816" s="561" t="n"/>
    </row>
    <row r="66817">
      <c r="N66817" s="561" t="n"/>
    </row>
    <row r="66818">
      <c r="N66818" s="561" t="n"/>
    </row>
    <row r="66819">
      <c r="N66819" s="561" t="n"/>
    </row>
    <row r="66820">
      <c r="N66820" s="561" t="n"/>
    </row>
    <row r="66821">
      <c r="N66821" s="561" t="n"/>
    </row>
    <row r="66822">
      <c r="N66822" s="561" t="n"/>
    </row>
    <row r="66823">
      <c r="N66823" s="561" t="n"/>
    </row>
    <row r="66824">
      <c r="N66824" s="561" t="n"/>
    </row>
    <row r="66825">
      <c r="N66825" s="561" t="n"/>
    </row>
    <row r="66826">
      <c r="N66826" s="561" t="n"/>
    </row>
    <row r="66827">
      <c r="N66827" s="561" t="n"/>
    </row>
    <row r="66828">
      <c r="N66828" s="561" t="n"/>
    </row>
    <row r="66829">
      <c r="N66829" s="561" t="n"/>
    </row>
    <row r="66830">
      <c r="N66830" s="561" t="n"/>
    </row>
    <row r="66831">
      <c r="N66831" s="561" t="n"/>
    </row>
    <row r="66832">
      <c r="N66832" s="561" t="n"/>
    </row>
    <row r="66833">
      <c r="N66833" s="561" t="n"/>
    </row>
    <row r="66834">
      <c r="N66834" s="561" t="n"/>
    </row>
    <row r="66835">
      <c r="N66835" s="561" t="n"/>
    </row>
    <row r="66836">
      <c r="N66836" s="561" t="n"/>
    </row>
    <row r="66837">
      <c r="N66837" s="561" t="n"/>
    </row>
    <row r="66838">
      <c r="N66838" s="561" t="n"/>
    </row>
    <row r="66839">
      <c r="N66839" s="561" t="n"/>
    </row>
    <row r="66840">
      <c r="N66840" s="561" t="n"/>
    </row>
    <row r="66841">
      <c r="N66841" s="561" t="n"/>
    </row>
    <row r="66842">
      <c r="N66842" s="561" t="n"/>
    </row>
    <row r="66843">
      <c r="N66843" s="561" t="n"/>
    </row>
    <row r="66844">
      <c r="N66844" s="561" t="n"/>
    </row>
    <row r="66845">
      <c r="N66845" s="561" t="n"/>
    </row>
    <row r="66846">
      <c r="N66846" s="561" t="n"/>
    </row>
    <row r="66847">
      <c r="N66847" s="561" t="n"/>
    </row>
    <row r="66848">
      <c r="N66848" s="561" t="n"/>
    </row>
    <row r="66849">
      <c r="N66849" s="561" t="n"/>
    </row>
    <row r="66850">
      <c r="N66850" s="561" t="n"/>
    </row>
    <row r="66851">
      <c r="N66851" s="561" t="n"/>
    </row>
    <row r="66852">
      <c r="N66852" s="561" t="n"/>
    </row>
    <row r="66853">
      <c r="N66853" s="561" t="n"/>
    </row>
    <row r="66854">
      <c r="N66854" s="561" t="n"/>
    </row>
    <row r="66855">
      <c r="N66855" s="561" t="n"/>
    </row>
    <row r="66856">
      <c r="N66856" s="561" t="n"/>
    </row>
    <row r="66857">
      <c r="N66857" s="561" t="n"/>
    </row>
    <row r="66858">
      <c r="N66858" s="561" t="n"/>
    </row>
    <row r="66859">
      <c r="N66859" s="561" t="n"/>
    </row>
    <row r="66860">
      <c r="N66860" s="561" t="n"/>
    </row>
    <row r="66861">
      <c r="N66861" s="561" t="n"/>
    </row>
    <row r="66862">
      <c r="N66862" s="561" t="n"/>
    </row>
    <row r="66863">
      <c r="N66863" s="561" t="n"/>
    </row>
    <row r="66864">
      <c r="N66864" s="561" t="n"/>
    </row>
    <row r="66865">
      <c r="N66865" s="561" t="n"/>
    </row>
    <row r="66866">
      <c r="N66866" s="561" t="n"/>
    </row>
    <row r="66867">
      <c r="N66867" s="561" t="n"/>
    </row>
    <row r="66868">
      <c r="N66868" s="561" t="n"/>
    </row>
    <row r="66869">
      <c r="N66869" s="561" t="n"/>
    </row>
    <row r="66870">
      <c r="N66870" s="561" t="n"/>
    </row>
    <row r="66871">
      <c r="N66871" s="561" t="n"/>
    </row>
    <row r="66872">
      <c r="N66872" s="561" t="n"/>
    </row>
    <row r="66873">
      <c r="N66873" s="561" t="n"/>
    </row>
    <row r="66874">
      <c r="N66874" s="561" t="n"/>
    </row>
    <row r="66875">
      <c r="N66875" s="561" t="n"/>
    </row>
    <row r="66876">
      <c r="N66876" s="561" t="n"/>
    </row>
    <row r="66877">
      <c r="N66877" s="561" t="n"/>
    </row>
    <row r="66878">
      <c r="N66878" s="561" t="n"/>
    </row>
    <row r="66879">
      <c r="N66879" s="561" t="n"/>
    </row>
    <row r="66880">
      <c r="N66880" s="561" t="n"/>
    </row>
    <row r="66881">
      <c r="N66881" s="561" t="n"/>
    </row>
    <row r="66882">
      <c r="N66882" s="561" t="n"/>
    </row>
    <row r="66883">
      <c r="N66883" s="561" t="n"/>
    </row>
    <row r="66884">
      <c r="N66884" s="561" t="n"/>
    </row>
    <row r="66885">
      <c r="N66885" s="561" t="n"/>
    </row>
    <row r="66886">
      <c r="N66886" s="561" t="n"/>
    </row>
    <row r="66887">
      <c r="N66887" s="561" t="n"/>
    </row>
    <row r="66888">
      <c r="N66888" s="561" t="n"/>
    </row>
    <row r="66889">
      <c r="N66889" s="561" t="n"/>
    </row>
    <row r="66890">
      <c r="N66890" s="561" t="n"/>
    </row>
    <row r="66891">
      <c r="N66891" s="561" t="n"/>
    </row>
    <row r="66892">
      <c r="N66892" s="561" t="n"/>
    </row>
    <row r="66893">
      <c r="N66893" s="561" t="n"/>
    </row>
    <row r="66894">
      <c r="N66894" s="561" t="n"/>
    </row>
    <row r="66895">
      <c r="N66895" s="561" t="n"/>
    </row>
    <row r="66896">
      <c r="N66896" s="561" t="n"/>
    </row>
    <row r="66897">
      <c r="N66897" s="561" t="n"/>
    </row>
    <row r="66898">
      <c r="N66898" s="561" t="n"/>
    </row>
    <row r="66899">
      <c r="N66899" s="561" t="n"/>
    </row>
    <row r="66900">
      <c r="N66900" s="561" t="n"/>
    </row>
    <row r="66901">
      <c r="N66901" s="561" t="n"/>
    </row>
    <row r="66902">
      <c r="N66902" s="561" t="n"/>
    </row>
    <row r="66903">
      <c r="N66903" s="561" t="n"/>
    </row>
    <row r="66904">
      <c r="N66904" s="561" t="n"/>
    </row>
    <row r="66905">
      <c r="N66905" s="561" t="n"/>
    </row>
    <row r="66906">
      <c r="N66906" s="561" t="n"/>
    </row>
    <row r="66907">
      <c r="N66907" s="561" t="n"/>
    </row>
    <row r="66908">
      <c r="N66908" s="561" t="n"/>
    </row>
    <row r="66909">
      <c r="N66909" s="561" t="n"/>
    </row>
    <row r="66910">
      <c r="N66910" s="561" t="n"/>
    </row>
    <row r="66911">
      <c r="N66911" s="561" t="n"/>
    </row>
    <row r="66912">
      <c r="N66912" s="561" t="n"/>
    </row>
    <row r="66913">
      <c r="N66913" s="561" t="n"/>
    </row>
    <row r="66914">
      <c r="N66914" s="561" t="n"/>
    </row>
    <row r="66915">
      <c r="N66915" s="561" t="n"/>
    </row>
    <row r="66916">
      <c r="N66916" s="561" t="n"/>
    </row>
    <row r="66917">
      <c r="N66917" s="561" t="n"/>
    </row>
    <row r="66918">
      <c r="N66918" s="561" t="n"/>
    </row>
    <row r="66919">
      <c r="N66919" s="561" t="n"/>
    </row>
    <row r="66920">
      <c r="N66920" s="561" t="n"/>
    </row>
    <row r="66921">
      <c r="N66921" s="561" t="n"/>
    </row>
    <row r="66922">
      <c r="N66922" s="561" t="n"/>
    </row>
    <row r="66923">
      <c r="N66923" s="561" t="n"/>
    </row>
    <row r="66924">
      <c r="N66924" s="561" t="n"/>
    </row>
    <row r="66925">
      <c r="N66925" s="561" t="n"/>
    </row>
    <row r="66926">
      <c r="N66926" s="561" t="n"/>
    </row>
    <row r="66927">
      <c r="N66927" s="561" t="n"/>
    </row>
    <row r="66928">
      <c r="N66928" s="561" t="n"/>
    </row>
    <row r="66929">
      <c r="N66929" s="561" t="n"/>
    </row>
    <row r="66930">
      <c r="N66930" s="561" t="n"/>
    </row>
    <row r="66931">
      <c r="N66931" s="561" t="n"/>
    </row>
    <row r="66932">
      <c r="N66932" s="561" t="n"/>
    </row>
    <row r="66933">
      <c r="N66933" s="561" t="n"/>
    </row>
    <row r="66934">
      <c r="N66934" s="561" t="n"/>
    </row>
    <row r="66935">
      <c r="N66935" s="561" t="n"/>
    </row>
    <row r="66936">
      <c r="N66936" s="561" t="n"/>
    </row>
    <row r="66937">
      <c r="N66937" s="561" t="n"/>
    </row>
    <row r="66938">
      <c r="N66938" s="561" t="n"/>
    </row>
    <row r="66939">
      <c r="N66939" s="561" t="n"/>
    </row>
    <row r="66940">
      <c r="N66940" s="561" t="n"/>
    </row>
    <row r="66941">
      <c r="N66941" s="561" t="n"/>
    </row>
    <row r="66942">
      <c r="N66942" s="561" t="n"/>
    </row>
    <row r="66943">
      <c r="N66943" s="561" t="n"/>
    </row>
    <row r="66944">
      <c r="N66944" s="561" t="n"/>
    </row>
    <row r="66945">
      <c r="N66945" s="561" t="n"/>
    </row>
    <row r="66946">
      <c r="N66946" s="561" t="n"/>
    </row>
    <row r="66947">
      <c r="N66947" s="561" t="n"/>
    </row>
    <row r="66948">
      <c r="N66948" s="561" t="n"/>
    </row>
    <row r="66949">
      <c r="N66949" s="561" t="n"/>
    </row>
    <row r="66950">
      <c r="N66950" s="561" t="n"/>
    </row>
    <row r="66951">
      <c r="N66951" s="561" t="n"/>
    </row>
    <row r="66952">
      <c r="N66952" s="561" t="n"/>
    </row>
    <row r="66953">
      <c r="N66953" s="561" t="n"/>
    </row>
    <row r="66954">
      <c r="N66954" s="561" t="n"/>
    </row>
    <row r="66955">
      <c r="N66955" s="561" t="n"/>
    </row>
    <row r="66956">
      <c r="N66956" s="561" t="n"/>
    </row>
    <row r="66957">
      <c r="N66957" s="561" t="n"/>
    </row>
    <row r="66958">
      <c r="N66958" s="561" t="n"/>
    </row>
    <row r="66959">
      <c r="N66959" s="561" t="n"/>
    </row>
    <row r="66960">
      <c r="N66960" s="561" t="n"/>
    </row>
    <row r="66961">
      <c r="N66961" s="561" t="n"/>
    </row>
    <row r="66962">
      <c r="N66962" s="561" t="n"/>
    </row>
    <row r="66963">
      <c r="N66963" s="561" t="n"/>
    </row>
    <row r="66964">
      <c r="N66964" s="561" t="n"/>
    </row>
    <row r="66965">
      <c r="N66965" s="561" t="n"/>
    </row>
    <row r="66966">
      <c r="N66966" s="561" t="n"/>
    </row>
    <row r="66967">
      <c r="N66967" s="561" t="n"/>
    </row>
    <row r="66968">
      <c r="N66968" s="561" t="n"/>
    </row>
    <row r="66969">
      <c r="N66969" s="561" t="n"/>
    </row>
    <row r="66970">
      <c r="N66970" s="561" t="n"/>
    </row>
    <row r="66971">
      <c r="N66971" s="561" t="n"/>
    </row>
    <row r="66972">
      <c r="N66972" s="561" t="n"/>
    </row>
    <row r="66973">
      <c r="N66973" s="561" t="n"/>
    </row>
    <row r="66974">
      <c r="N66974" s="561" t="n"/>
    </row>
    <row r="66975">
      <c r="N66975" s="561" t="n"/>
    </row>
    <row r="66976">
      <c r="N66976" s="561" t="n"/>
    </row>
    <row r="66977">
      <c r="N66977" s="561" t="n"/>
    </row>
    <row r="66978">
      <c r="N66978" s="561" t="n"/>
    </row>
    <row r="66979">
      <c r="N66979" s="561" t="n"/>
    </row>
    <row r="66980">
      <c r="N66980" s="561" t="n"/>
    </row>
    <row r="66981">
      <c r="N66981" s="561" t="n"/>
    </row>
    <row r="66982">
      <c r="N66982" s="561" t="n"/>
    </row>
    <row r="66983">
      <c r="N66983" s="561" t="n"/>
    </row>
    <row r="66984">
      <c r="N66984" s="561" t="n"/>
    </row>
    <row r="66985">
      <c r="N66985" s="561" t="n"/>
    </row>
    <row r="66986">
      <c r="N66986" s="561" t="n"/>
    </row>
    <row r="66987">
      <c r="N66987" s="561" t="n"/>
    </row>
    <row r="66988">
      <c r="N66988" s="561" t="n"/>
    </row>
    <row r="66989">
      <c r="N66989" s="561" t="n"/>
    </row>
    <row r="66990">
      <c r="N66990" s="561" t="n"/>
    </row>
    <row r="66991">
      <c r="N66991" s="561" t="n"/>
    </row>
    <row r="66992">
      <c r="N66992" s="561" t="n"/>
    </row>
    <row r="66993">
      <c r="N66993" s="561" t="n"/>
    </row>
    <row r="66994">
      <c r="N66994" s="561" t="n"/>
    </row>
    <row r="66995">
      <c r="N66995" s="561" t="n"/>
    </row>
    <row r="66996">
      <c r="N66996" s="561" t="n"/>
    </row>
    <row r="66997">
      <c r="N66997" s="561" t="n"/>
    </row>
    <row r="66998">
      <c r="N66998" s="561" t="n"/>
    </row>
    <row r="66999">
      <c r="N66999" s="561" t="n"/>
    </row>
    <row r="67000">
      <c r="N67000" s="561" t="n"/>
    </row>
    <row r="67001">
      <c r="N67001" s="561" t="n"/>
    </row>
    <row r="67002">
      <c r="N67002" s="561" t="n"/>
    </row>
    <row r="67003">
      <c r="N67003" s="561" t="n"/>
    </row>
    <row r="67004">
      <c r="N67004" s="561" t="n"/>
    </row>
    <row r="67005">
      <c r="N67005" s="561" t="n"/>
    </row>
    <row r="67006">
      <c r="N67006" s="561" t="n"/>
    </row>
    <row r="67007">
      <c r="N67007" s="561" t="n"/>
    </row>
    <row r="67008">
      <c r="N67008" s="561" t="n"/>
    </row>
    <row r="67009">
      <c r="N67009" s="561" t="n"/>
    </row>
    <row r="67010">
      <c r="N67010" s="561" t="n"/>
    </row>
    <row r="67011">
      <c r="N67011" s="561" t="n"/>
    </row>
    <row r="67012">
      <c r="N67012" s="561" t="n"/>
    </row>
    <row r="67013">
      <c r="N67013" s="561" t="n"/>
    </row>
    <row r="67014">
      <c r="N67014" s="561" t="n"/>
    </row>
    <row r="67015">
      <c r="N67015" s="561" t="n"/>
    </row>
    <row r="67016">
      <c r="N67016" s="561" t="n"/>
    </row>
    <row r="67017">
      <c r="N67017" s="561" t="n"/>
    </row>
    <row r="67018">
      <c r="N67018" s="561" t="n"/>
    </row>
    <row r="67019">
      <c r="N67019" s="561" t="n"/>
    </row>
    <row r="67020">
      <c r="N67020" s="561" t="n"/>
    </row>
    <row r="67021">
      <c r="N67021" s="561" t="n"/>
    </row>
    <row r="67022">
      <c r="N67022" s="561" t="n"/>
    </row>
    <row r="67023">
      <c r="N67023" s="561" t="n"/>
    </row>
    <row r="67024">
      <c r="N67024" s="561" t="n"/>
    </row>
    <row r="67025">
      <c r="N67025" s="561" t="n"/>
    </row>
    <row r="67026">
      <c r="N67026" s="561" t="n"/>
    </row>
    <row r="67027">
      <c r="N67027" s="561" t="n"/>
    </row>
    <row r="67028">
      <c r="N67028" s="561" t="n"/>
    </row>
    <row r="67029">
      <c r="N67029" s="561" t="n"/>
    </row>
    <row r="67030">
      <c r="N67030" s="561" t="n"/>
    </row>
    <row r="67031">
      <c r="N67031" s="561" t="n"/>
    </row>
    <row r="67032">
      <c r="N67032" s="561" t="n"/>
    </row>
    <row r="67033">
      <c r="N67033" s="561" t="n"/>
    </row>
    <row r="67034">
      <c r="N67034" s="561" t="n"/>
    </row>
    <row r="67035">
      <c r="N67035" s="561" t="n"/>
    </row>
    <row r="67036">
      <c r="N67036" s="561" t="n"/>
    </row>
    <row r="67037">
      <c r="N67037" s="561" t="n"/>
    </row>
    <row r="67038">
      <c r="N67038" s="561" t="n"/>
    </row>
    <row r="67039">
      <c r="N67039" s="561" t="n"/>
    </row>
    <row r="67040">
      <c r="N67040" s="561" t="n"/>
    </row>
    <row r="67041">
      <c r="N67041" s="561" t="n"/>
    </row>
    <row r="67042">
      <c r="N67042" s="561" t="n"/>
    </row>
    <row r="67043">
      <c r="N67043" s="561" t="n"/>
    </row>
    <row r="67044">
      <c r="N67044" s="561" t="n"/>
    </row>
    <row r="67045">
      <c r="N67045" s="561" t="n"/>
    </row>
    <row r="67046">
      <c r="N67046" s="561" t="n"/>
    </row>
    <row r="67047">
      <c r="N67047" s="561" t="n"/>
    </row>
    <row r="67048">
      <c r="N67048" s="561" t="n"/>
    </row>
    <row r="67049">
      <c r="N67049" s="561" t="n"/>
    </row>
    <row r="67050">
      <c r="N67050" s="561" t="n"/>
    </row>
    <row r="67051">
      <c r="N67051" s="561" t="n"/>
    </row>
    <row r="67052">
      <c r="N67052" s="561" t="n"/>
    </row>
    <row r="67053">
      <c r="N67053" s="561" t="n"/>
    </row>
    <row r="67054">
      <c r="N67054" s="561" t="n"/>
    </row>
    <row r="67055">
      <c r="N67055" s="561" t="n"/>
    </row>
    <row r="67056">
      <c r="N67056" s="561" t="n"/>
    </row>
    <row r="67057">
      <c r="N67057" s="561" t="n"/>
    </row>
    <row r="67058">
      <c r="N67058" s="561" t="n"/>
    </row>
    <row r="67059">
      <c r="N67059" s="561" t="n"/>
    </row>
    <row r="67060">
      <c r="N67060" s="561" t="n"/>
    </row>
    <row r="67061">
      <c r="N67061" s="561" t="n"/>
    </row>
    <row r="67062">
      <c r="N67062" s="561" t="n"/>
    </row>
    <row r="67063">
      <c r="N67063" s="561" t="n"/>
    </row>
    <row r="67064">
      <c r="N67064" s="561" t="n"/>
    </row>
    <row r="67065">
      <c r="N67065" s="561" t="n"/>
    </row>
    <row r="67066">
      <c r="N67066" s="561" t="n"/>
    </row>
    <row r="67067">
      <c r="N67067" s="561" t="n"/>
    </row>
    <row r="67068">
      <c r="N67068" s="561" t="n"/>
    </row>
    <row r="67069">
      <c r="N67069" s="561" t="n"/>
    </row>
    <row r="67070">
      <c r="N67070" s="561" t="n"/>
    </row>
    <row r="67071">
      <c r="N67071" s="561" t="n"/>
    </row>
    <row r="67072">
      <c r="N67072" s="561" t="n"/>
    </row>
    <row r="67073">
      <c r="N67073" s="561" t="n"/>
    </row>
    <row r="67074">
      <c r="N67074" s="561" t="n"/>
    </row>
    <row r="67075">
      <c r="N67075" s="561" t="n"/>
    </row>
    <row r="67076">
      <c r="N67076" s="561" t="n"/>
    </row>
    <row r="67077">
      <c r="N67077" s="561" t="n"/>
    </row>
    <row r="67078">
      <c r="N67078" s="561" t="n"/>
    </row>
    <row r="67079">
      <c r="N67079" s="561" t="n"/>
    </row>
    <row r="67080">
      <c r="N67080" s="561" t="n"/>
    </row>
    <row r="67081">
      <c r="N67081" s="561" t="n"/>
    </row>
    <row r="67082">
      <c r="N67082" s="561" t="n"/>
    </row>
    <row r="67083">
      <c r="N67083" s="561" t="n"/>
    </row>
    <row r="67084">
      <c r="N67084" s="561" t="n"/>
    </row>
    <row r="67085">
      <c r="N67085" s="561" t="n"/>
    </row>
    <row r="67086">
      <c r="N67086" s="561" t="n"/>
    </row>
    <row r="67087">
      <c r="N67087" s="561" t="n"/>
    </row>
    <row r="67088">
      <c r="N67088" s="561" t="n"/>
    </row>
    <row r="67089">
      <c r="N67089" s="561" t="n"/>
    </row>
    <row r="67090">
      <c r="N67090" s="561" t="n"/>
    </row>
    <row r="67091">
      <c r="N67091" s="561" t="n"/>
    </row>
    <row r="67092">
      <c r="N67092" s="561" t="n"/>
    </row>
    <row r="67093">
      <c r="N67093" s="561" t="n"/>
    </row>
    <row r="67094">
      <c r="N67094" s="561" t="n"/>
    </row>
    <row r="67095">
      <c r="N67095" s="561" t="n"/>
    </row>
    <row r="67096">
      <c r="N67096" s="561" t="n"/>
    </row>
    <row r="67097">
      <c r="N67097" s="561" t="n"/>
    </row>
    <row r="67098">
      <c r="N67098" s="561" t="n"/>
    </row>
    <row r="67099">
      <c r="N67099" s="561" t="n"/>
    </row>
    <row r="67100">
      <c r="N67100" s="561" t="n"/>
    </row>
    <row r="67101">
      <c r="N67101" s="561" t="n"/>
    </row>
    <row r="67102">
      <c r="N67102" s="561" t="n"/>
    </row>
    <row r="67103">
      <c r="N67103" s="561" t="n"/>
    </row>
    <row r="67104">
      <c r="N67104" s="561" t="n"/>
    </row>
    <row r="67105">
      <c r="N67105" s="561" t="n"/>
    </row>
    <row r="67106">
      <c r="N67106" s="561" t="n"/>
    </row>
    <row r="67107">
      <c r="N67107" s="561" t="n"/>
    </row>
    <row r="67108">
      <c r="N67108" s="561" t="n"/>
    </row>
    <row r="67109">
      <c r="N67109" s="561" t="n"/>
    </row>
    <row r="67110">
      <c r="N67110" s="561" t="n"/>
    </row>
    <row r="67111">
      <c r="N67111" s="561" t="n"/>
    </row>
    <row r="67112">
      <c r="N67112" s="561" t="n"/>
    </row>
    <row r="67113">
      <c r="N67113" s="561" t="n"/>
    </row>
    <row r="67114">
      <c r="N67114" s="561" t="n"/>
    </row>
    <row r="67115">
      <c r="N67115" s="561" t="n"/>
    </row>
    <row r="67116">
      <c r="N67116" s="561" t="n"/>
    </row>
    <row r="67117">
      <c r="N67117" s="561" t="n"/>
    </row>
    <row r="67118">
      <c r="N67118" s="561" t="n"/>
    </row>
    <row r="67119">
      <c r="N67119" s="561" t="n"/>
    </row>
    <row r="67120">
      <c r="N67120" s="561" t="n"/>
    </row>
    <row r="67121">
      <c r="N67121" s="561" t="n"/>
    </row>
    <row r="67122">
      <c r="N67122" s="561" t="n"/>
    </row>
    <row r="67123">
      <c r="N67123" s="561" t="n"/>
    </row>
    <row r="67124">
      <c r="N67124" s="561" t="n"/>
    </row>
    <row r="67125">
      <c r="N67125" s="561" t="n"/>
    </row>
    <row r="67126">
      <c r="N67126" s="561" t="n"/>
    </row>
    <row r="67127">
      <c r="N67127" s="561" t="n"/>
    </row>
    <row r="67128">
      <c r="N67128" s="561" t="n"/>
    </row>
    <row r="67129">
      <c r="N67129" s="561" t="n"/>
    </row>
    <row r="67130">
      <c r="N67130" s="561" t="n"/>
    </row>
    <row r="67131">
      <c r="N67131" s="561" t="n"/>
    </row>
    <row r="67132">
      <c r="N67132" s="561" t="n"/>
    </row>
    <row r="67133">
      <c r="N67133" s="561" t="n"/>
    </row>
    <row r="67134">
      <c r="N67134" s="561" t="n"/>
    </row>
    <row r="67135">
      <c r="N67135" s="561" t="n"/>
    </row>
    <row r="67136">
      <c r="N67136" s="561" t="n"/>
    </row>
    <row r="67137">
      <c r="N67137" s="561" t="n"/>
    </row>
    <row r="67138">
      <c r="N67138" s="561" t="n"/>
    </row>
    <row r="67139">
      <c r="N67139" s="561" t="n"/>
    </row>
    <row r="67140">
      <c r="N67140" s="561" t="n"/>
    </row>
    <row r="67141">
      <c r="N67141" s="561" t="n"/>
    </row>
    <row r="67142">
      <c r="N67142" s="561" t="n"/>
    </row>
    <row r="67143">
      <c r="N67143" s="561" t="n"/>
    </row>
    <row r="67144">
      <c r="N67144" s="561" t="n"/>
    </row>
    <row r="67145">
      <c r="N67145" s="561" t="n"/>
    </row>
    <row r="67146">
      <c r="N67146" s="561" t="n"/>
    </row>
    <row r="67147">
      <c r="N67147" s="561" t="n"/>
    </row>
    <row r="67148">
      <c r="N67148" s="561" t="n"/>
    </row>
    <row r="67149">
      <c r="N67149" s="561" t="n"/>
    </row>
    <row r="67150">
      <c r="N67150" s="561" t="n"/>
    </row>
    <row r="67151">
      <c r="N67151" s="561" t="n"/>
    </row>
    <row r="67152">
      <c r="N67152" s="561" t="n"/>
    </row>
    <row r="67153">
      <c r="N67153" s="561" t="n"/>
    </row>
    <row r="67154">
      <c r="N67154" s="561" t="n"/>
    </row>
    <row r="67155">
      <c r="N67155" s="561" t="n"/>
    </row>
    <row r="67156">
      <c r="N67156" s="561" t="n"/>
    </row>
    <row r="67157">
      <c r="N67157" s="561" t="n"/>
    </row>
    <row r="67158">
      <c r="N67158" s="561" t="n"/>
    </row>
    <row r="67159">
      <c r="N67159" s="561" t="n"/>
    </row>
    <row r="67160">
      <c r="N67160" s="561" t="n"/>
    </row>
    <row r="67161">
      <c r="N67161" s="561" t="n"/>
    </row>
    <row r="67162">
      <c r="N67162" s="561" t="n"/>
    </row>
    <row r="67163">
      <c r="N67163" s="561" t="n"/>
    </row>
    <row r="67164">
      <c r="N67164" s="561" t="n"/>
    </row>
    <row r="67165">
      <c r="N67165" s="561" t="n"/>
    </row>
    <row r="67166">
      <c r="N67166" s="561" t="n"/>
    </row>
    <row r="67167">
      <c r="N67167" s="561" t="n"/>
    </row>
    <row r="67168">
      <c r="N67168" s="561" t="n"/>
    </row>
    <row r="67169">
      <c r="N67169" s="561" t="n"/>
    </row>
    <row r="67170">
      <c r="N67170" s="561" t="n"/>
    </row>
    <row r="67171">
      <c r="N67171" s="561" t="n"/>
    </row>
    <row r="67172">
      <c r="N67172" s="561" t="n"/>
    </row>
    <row r="67173">
      <c r="N67173" s="561" t="n"/>
    </row>
    <row r="67174">
      <c r="N67174" s="561" t="n"/>
    </row>
    <row r="67175">
      <c r="N67175" s="561" t="n"/>
    </row>
    <row r="67176">
      <c r="N67176" s="561" t="n"/>
    </row>
    <row r="67177">
      <c r="N67177" s="561" t="n"/>
    </row>
    <row r="67178">
      <c r="N67178" s="561" t="n"/>
    </row>
    <row r="67179">
      <c r="N67179" s="561" t="n"/>
    </row>
    <row r="67180">
      <c r="N67180" s="561" t="n"/>
    </row>
    <row r="67181">
      <c r="N67181" s="561" t="n"/>
    </row>
    <row r="67182">
      <c r="N67182" s="561" t="n"/>
    </row>
    <row r="67183">
      <c r="N67183" s="561" t="n"/>
    </row>
    <row r="67184">
      <c r="N67184" s="561" t="n"/>
    </row>
    <row r="67185">
      <c r="N67185" s="561" t="n"/>
    </row>
    <row r="67186">
      <c r="N67186" s="561" t="n"/>
    </row>
    <row r="67187">
      <c r="N67187" s="561" t="n"/>
    </row>
    <row r="67188">
      <c r="N67188" s="561" t="n"/>
    </row>
    <row r="67189">
      <c r="N67189" s="561" t="n"/>
    </row>
    <row r="67190">
      <c r="N67190" s="561" t="n"/>
    </row>
    <row r="67191">
      <c r="N67191" s="561" t="n"/>
    </row>
    <row r="67192">
      <c r="N67192" s="561" t="n"/>
    </row>
    <row r="67193">
      <c r="N67193" s="561" t="n"/>
    </row>
    <row r="67194">
      <c r="N67194" s="561" t="n"/>
    </row>
    <row r="67195">
      <c r="N67195" s="561" t="n"/>
    </row>
    <row r="67196">
      <c r="N67196" s="561" t="n"/>
    </row>
    <row r="67197">
      <c r="N67197" s="561" t="n"/>
    </row>
    <row r="67198">
      <c r="N67198" s="561" t="n"/>
    </row>
    <row r="67199">
      <c r="N67199" s="561" t="n"/>
    </row>
    <row r="67200">
      <c r="N67200" s="561" t="n"/>
    </row>
    <row r="67201">
      <c r="N67201" s="561" t="n"/>
    </row>
    <row r="67202">
      <c r="N67202" s="561" t="n"/>
    </row>
    <row r="67203">
      <c r="N67203" s="561" t="n"/>
    </row>
    <row r="67204">
      <c r="N67204" s="561" t="n"/>
    </row>
    <row r="67205">
      <c r="N67205" s="561" t="n"/>
    </row>
    <row r="67206">
      <c r="N67206" s="561" t="n"/>
    </row>
    <row r="67207">
      <c r="N67207" s="561" t="n"/>
    </row>
    <row r="67208">
      <c r="N67208" s="561" t="n"/>
    </row>
    <row r="67209">
      <c r="N67209" s="561" t="n"/>
    </row>
    <row r="67210">
      <c r="N67210" s="561" t="n"/>
    </row>
    <row r="67211">
      <c r="N67211" s="561" t="n"/>
    </row>
    <row r="67212">
      <c r="N67212" s="561" t="n"/>
    </row>
    <row r="67213">
      <c r="N67213" s="561" t="n"/>
    </row>
    <row r="67214">
      <c r="N67214" s="561" t="n"/>
    </row>
    <row r="67215">
      <c r="N67215" s="561" t="n"/>
    </row>
    <row r="67216">
      <c r="N67216" s="561" t="n"/>
    </row>
    <row r="67217">
      <c r="N67217" s="561" t="n"/>
    </row>
    <row r="67218">
      <c r="N67218" s="561" t="n"/>
    </row>
    <row r="67219">
      <c r="N67219" s="561" t="n"/>
    </row>
    <row r="67220">
      <c r="N67220" s="561" t="n"/>
    </row>
    <row r="67221">
      <c r="N67221" s="561" t="n"/>
    </row>
    <row r="67222">
      <c r="N67222" s="561" t="n"/>
    </row>
    <row r="67223">
      <c r="N67223" s="561" t="n"/>
    </row>
    <row r="67224">
      <c r="N67224" s="561" t="n"/>
    </row>
    <row r="67225">
      <c r="N67225" s="561" t="n"/>
    </row>
    <row r="67226">
      <c r="N67226" s="561" t="n"/>
    </row>
    <row r="67227">
      <c r="N67227" s="561" t="n"/>
    </row>
    <row r="67228">
      <c r="N67228" s="561" t="n"/>
    </row>
    <row r="67229">
      <c r="N67229" s="561" t="n"/>
    </row>
    <row r="67230">
      <c r="N67230" s="561" t="n"/>
    </row>
    <row r="67231">
      <c r="N67231" s="561" t="n"/>
    </row>
    <row r="67232">
      <c r="N67232" s="561" t="n"/>
    </row>
    <row r="67233">
      <c r="N67233" s="561" t="n"/>
    </row>
    <row r="67234">
      <c r="N67234" s="561" t="n"/>
    </row>
    <row r="67235">
      <c r="N67235" s="561" t="n"/>
    </row>
    <row r="67236">
      <c r="N67236" s="561" t="n"/>
    </row>
    <row r="67237">
      <c r="N67237" s="561" t="n"/>
    </row>
    <row r="67238">
      <c r="N67238" s="561" t="n"/>
    </row>
    <row r="67239">
      <c r="N67239" s="561" t="n"/>
    </row>
    <row r="67240">
      <c r="N67240" s="561" t="n"/>
    </row>
    <row r="67241">
      <c r="N67241" s="561" t="n"/>
    </row>
    <row r="67242">
      <c r="N67242" s="561" t="n"/>
    </row>
    <row r="67243">
      <c r="N67243" s="561" t="n"/>
    </row>
    <row r="67244">
      <c r="N67244" s="561" t="n"/>
    </row>
    <row r="67245">
      <c r="N67245" s="561" t="n"/>
    </row>
    <row r="67246">
      <c r="N67246" s="561" t="n"/>
    </row>
    <row r="67247">
      <c r="N67247" s="561" t="n"/>
    </row>
    <row r="67248">
      <c r="N67248" s="561" t="n"/>
    </row>
    <row r="67249">
      <c r="N67249" s="561" t="n"/>
    </row>
    <row r="67250">
      <c r="N67250" s="561" t="n"/>
    </row>
    <row r="67251">
      <c r="N67251" s="561" t="n"/>
    </row>
    <row r="67252">
      <c r="N67252" s="561" t="n"/>
    </row>
    <row r="67253">
      <c r="N67253" s="561" t="n"/>
    </row>
    <row r="67254">
      <c r="N67254" s="561" t="n"/>
    </row>
    <row r="67255">
      <c r="N67255" s="561" t="n"/>
    </row>
    <row r="67256">
      <c r="N67256" s="561" t="n"/>
    </row>
    <row r="67257">
      <c r="N67257" s="561" t="n"/>
    </row>
    <row r="67258">
      <c r="N67258" s="561" t="n"/>
    </row>
    <row r="67259">
      <c r="N67259" s="561" t="n"/>
    </row>
    <row r="67260">
      <c r="N67260" s="561" t="n"/>
    </row>
    <row r="67261">
      <c r="N67261" s="561" t="n"/>
    </row>
    <row r="67262">
      <c r="N67262" s="561" t="n"/>
    </row>
    <row r="67263">
      <c r="N67263" s="561" t="n"/>
    </row>
    <row r="67264">
      <c r="N67264" s="561" t="n"/>
    </row>
    <row r="67265">
      <c r="N67265" s="561" t="n"/>
    </row>
    <row r="67266">
      <c r="N67266" s="561" t="n"/>
    </row>
    <row r="67267">
      <c r="N67267" s="561" t="n"/>
    </row>
    <row r="67268">
      <c r="N67268" s="561" t="n"/>
    </row>
    <row r="67269">
      <c r="N67269" s="561" t="n"/>
    </row>
    <row r="67270">
      <c r="N67270" s="561" t="n"/>
    </row>
    <row r="67271">
      <c r="N67271" s="561" t="n"/>
    </row>
    <row r="67272">
      <c r="N67272" s="561" t="n"/>
    </row>
    <row r="67273">
      <c r="N67273" s="561" t="n"/>
    </row>
    <row r="67274">
      <c r="N67274" s="561" t="n"/>
    </row>
    <row r="67275">
      <c r="N67275" s="561" t="n"/>
    </row>
    <row r="67276">
      <c r="N67276" s="561" t="n"/>
    </row>
    <row r="67277">
      <c r="N67277" s="561" t="n"/>
    </row>
    <row r="67278">
      <c r="N67278" s="561" t="n"/>
    </row>
    <row r="67279">
      <c r="N67279" s="561" t="n"/>
    </row>
    <row r="67280">
      <c r="N67280" s="561" t="n"/>
    </row>
    <row r="67281">
      <c r="N67281" s="561" t="n"/>
    </row>
    <row r="67282">
      <c r="N67282" s="561" t="n"/>
    </row>
    <row r="67283">
      <c r="N67283" s="561" t="n"/>
    </row>
    <row r="67284">
      <c r="N67284" s="561" t="n"/>
    </row>
    <row r="67285">
      <c r="N67285" s="561" t="n"/>
    </row>
    <row r="67286">
      <c r="N67286" s="561" t="n"/>
    </row>
    <row r="67287">
      <c r="N67287" s="561" t="n"/>
    </row>
    <row r="67288">
      <c r="N67288" s="561" t="n"/>
    </row>
    <row r="67289">
      <c r="N67289" s="561" t="n"/>
    </row>
    <row r="67290">
      <c r="N67290" s="561" t="n"/>
    </row>
    <row r="67291">
      <c r="N67291" s="561" t="n"/>
    </row>
    <row r="67292">
      <c r="N67292" s="561" t="n"/>
    </row>
    <row r="67293">
      <c r="N67293" s="561" t="n"/>
    </row>
    <row r="67294">
      <c r="N67294" s="561" t="n"/>
    </row>
    <row r="67295">
      <c r="N67295" s="561" t="n"/>
    </row>
    <row r="67296">
      <c r="N67296" s="561" t="n"/>
    </row>
    <row r="67297">
      <c r="N67297" s="561" t="n"/>
    </row>
    <row r="67298">
      <c r="N67298" s="561" t="n"/>
    </row>
    <row r="67299">
      <c r="N67299" s="561" t="n"/>
    </row>
    <row r="67300">
      <c r="N67300" s="561" t="n"/>
    </row>
    <row r="67301">
      <c r="N67301" s="561" t="n"/>
    </row>
    <row r="67302">
      <c r="N67302" s="561" t="n"/>
    </row>
    <row r="67303">
      <c r="N67303" s="561" t="n"/>
    </row>
    <row r="67304">
      <c r="N67304" s="561" t="n"/>
    </row>
    <row r="67305">
      <c r="N67305" s="561" t="n"/>
    </row>
    <row r="67306">
      <c r="N67306" s="561" t="n"/>
    </row>
    <row r="67307">
      <c r="N67307" s="561" t="n"/>
    </row>
    <row r="67308">
      <c r="N67308" s="561" t="n"/>
    </row>
    <row r="67309">
      <c r="N67309" s="561" t="n"/>
    </row>
    <row r="67310">
      <c r="N67310" s="561" t="n"/>
    </row>
    <row r="67311">
      <c r="N67311" s="561" t="n"/>
    </row>
    <row r="67312">
      <c r="N67312" s="561" t="n"/>
    </row>
    <row r="67313">
      <c r="N67313" s="561" t="n"/>
    </row>
    <row r="67314">
      <c r="N67314" s="561" t="n"/>
    </row>
    <row r="67315">
      <c r="N67315" s="561" t="n"/>
    </row>
    <row r="67316">
      <c r="N67316" s="561" t="n"/>
    </row>
    <row r="67317">
      <c r="N67317" s="561" t="n"/>
    </row>
    <row r="67318">
      <c r="N67318" s="561" t="n"/>
    </row>
    <row r="67319">
      <c r="N67319" s="561" t="n"/>
    </row>
    <row r="67320">
      <c r="N67320" s="561" t="n"/>
    </row>
    <row r="67321">
      <c r="N67321" s="561" t="n"/>
    </row>
    <row r="67322">
      <c r="N67322" s="561" t="n"/>
    </row>
    <row r="67323">
      <c r="N67323" s="561" t="n"/>
    </row>
    <row r="67324">
      <c r="N67324" s="561" t="n"/>
    </row>
    <row r="67325">
      <c r="N67325" s="561" t="n"/>
    </row>
    <row r="67326">
      <c r="N67326" s="561" t="n"/>
    </row>
    <row r="67327">
      <c r="N67327" s="561" t="n"/>
    </row>
    <row r="67328">
      <c r="N67328" s="561" t="n"/>
    </row>
    <row r="67329">
      <c r="N67329" s="561" t="n"/>
    </row>
    <row r="67330">
      <c r="N67330" s="561" t="n"/>
    </row>
    <row r="67331">
      <c r="N67331" s="561" t="n"/>
    </row>
    <row r="67332">
      <c r="N67332" s="561" t="n"/>
    </row>
    <row r="67333">
      <c r="N67333" s="561" t="n"/>
    </row>
    <row r="67334">
      <c r="N67334" s="561" t="n"/>
    </row>
    <row r="67335">
      <c r="N67335" s="561" t="n"/>
    </row>
    <row r="67336">
      <c r="N67336" s="561" t="n"/>
    </row>
    <row r="67337">
      <c r="N67337" s="561" t="n"/>
    </row>
    <row r="67338">
      <c r="N67338" s="561" t="n"/>
    </row>
    <row r="67339">
      <c r="N67339" s="561" t="n"/>
    </row>
    <row r="67340">
      <c r="N67340" s="561" t="n"/>
    </row>
    <row r="67341">
      <c r="N67341" s="561" t="n"/>
    </row>
    <row r="67342">
      <c r="N67342" s="561" t="n"/>
    </row>
    <row r="67343">
      <c r="N67343" s="561" t="n"/>
    </row>
    <row r="67344">
      <c r="N67344" s="561" t="n"/>
    </row>
    <row r="67345">
      <c r="N67345" s="561" t="n"/>
    </row>
    <row r="67346">
      <c r="N67346" s="561" t="n"/>
    </row>
    <row r="67347">
      <c r="N67347" s="561" t="n"/>
    </row>
    <row r="67348">
      <c r="N67348" s="561" t="n"/>
    </row>
    <row r="67349">
      <c r="N67349" s="561" t="n"/>
    </row>
    <row r="67350">
      <c r="N67350" s="561" t="n"/>
    </row>
    <row r="67351">
      <c r="N67351" s="561" t="n"/>
    </row>
    <row r="67352">
      <c r="N67352" s="561" t="n"/>
    </row>
    <row r="67353">
      <c r="N67353" s="561" t="n"/>
    </row>
    <row r="67354">
      <c r="N67354" s="561" t="n"/>
    </row>
    <row r="67355">
      <c r="N67355" s="561" t="n"/>
    </row>
    <row r="67356">
      <c r="N67356" s="561" t="n"/>
    </row>
    <row r="67357">
      <c r="N67357" s="561" t="n"/>
    </row>
    <row r="67358">
      <c r="N67358" s="561" t="n"/>
    </row>
    <row r="67359">
      <c r="N67359" s="561" t="n"/>
    </row>
    <row r="67360">
      <c r="N67360" s="561" t="n"/>
    </row>
    <row r="67361">
      <c r="N67361" s="561" t="n"/>
    </row>
    <row r="67362">
      <c r="N67362" s="561" t="n"/>
    </row>
    <row r="67363">
      <c r="N67363" s="561" t="n"/>
    </row>
    <row r="67364">
      <c r="N67364" s="561" t="n"/>
    </row>
    <row r="67365">
      <c r="N67365" s="561" t="n"/>
    </row>
    <row r="67366">
      <c r="N67366" s="561" t="n"/>
    </row>
    <row r="67367">
      <c r="N67367" s="561" t="n"/>
    </row>
    <row r="67368">
      <c r="N67368" s="561" t="n"/>
    </row>
    <row r="67369">
      <c r="N67369" s="561" t="n"/>
    </row>
    <row r="67370">
      <c r="N67370" s="561" t="n"/>
    </row>
    <row r="67371">
      <c r="N67371" s="561" t="n"/>
    </row>
    <row r="67372">
      <c r="N67372" s="561" t="n"/>
    </row>
    <row r="67373">
      <c r="N67373" s="561" t="n"/>
    </row>
    <row r="67374">
      <c r="N67374" s="561" t="n"/>
    </row>
    <row r="67375">
      <c r="N67375" s="561" t="n"/>
    </row>
    <row r="67376">
      <c r="N67376" s="561" t="n"/>
    </row>
    <row r="67377">
      <c r="N67377" s="561" t="n"/>
    </row>
    <row r="67378">
      <c r="N67378" s="561" t="n"/>
    </row>
    <row r="67379">
      <c r="N67379" s="561" t="n"/>
    </row>
    <row r="67380">
      <c r="N67380" s="561" t="n"/>
    </row>
    <row r="67381">
      <c r="N67381" s="561" t="n"/>
    </row>
    <row r="67382">
      <c r="N67382" s="561" t="n"/>
    </row>
    <row r="67383">
      <c r="N67383" s="561" t="n"/>
    </row>
    <row r="67384">
      <c r="N67384" s="561" t="n"/>
    </row>
    <row r="67385">
      <c r="N67385" s="561" t="n"/>
    </row>
    <row r="67386">
      <c r="N67386" s="561" t="n"/>
    </row>
    <row r="67387">
      <c r="N67387" s="561" t="n"/>
    </row>
    <row r="67388">
      <c r="N67388" s="561" t="n"/>
    </row>
    <row r="67389">
      <c r="N67389" s="561" t="n"/>
    </row>
    <row r="67390">
      <c r="N67390" s="561" t="n"/>
    </row>
    <row r="67391">
      <c r="N67391" s="561" t="n"/>
    </row>
    <row r="67392">
      <c r="N67392" s="561" t="n"/>
    </row>
    <row r="67393">
      <c r="N67393" s="561" t="n"/>
    </row>
    <row r="67394">
      <c r="N67394" s="561" t="n"/>
    </row>
    <row r="67395">
      <c r="N67395" s="561" t="n"/>
    </row>
    <row r="67396">
      <c r="N67396" s="561" t="n"/>
    </row>
    <row r="67397">
      <c r="N67397" s="561" t="n"/>
    </row>
    <row r="67398">
      <c r="N67398" s="561" t="n"/>
    </row>
    <row r="67399">
      <c r="N67399" s="561" t="n"/>
    </row>
    <row r="67400">
      <c r="N67400" s="561" t="n"/>
    </row>
    <row r="67401">
      <c r="N67401" s="561" t="n"/>
    </row>
    <row r="67402">
      <c r="N67402" s="561" t="n"/>
    </row>
    <row r="67403">
      <c r="N67403" s="561" t="n"/>
    </row>
    <row r="67404">
      <c r="N67404" s="561" t="n"/>
    </row>
    <row r="67405">
      <c r="N67405" s="561" t="n"/>
    </row>
    <row r="67406">
      <c r="N67406" s="561" t="n"/>
    </row>
    <row r="67407">
      <c r="N67407" s="561" t="n"/>
    </row>
    <row r="67408">
      <c r="N67408" s="561" t="n"/>
    </row>
    <row r="67409">
      <c r="N67409" s="561" t="n"/>
    </row>
    <row r="67410">
      <c r="N67410" s="561" t="n"/>
    </row>
    <row r="67411">
      <c r="N67411" s="561" t="n"/>
    </row>
    <row r="67412">
      <c r="N67412" s="561" t="n"/>
    </row>
    <row r="67413">
      <c r="N67413" s="561" t="n"/>
    </row>
    <row r="67414">
      <c r="N67414" s="561" t="n"/>
    </row>
    <row r="67415">
      <c r="N67415" s="561" t="n"/>
    </row>
    <row r="67416">
      <c r="N67416" s="561" t="n"/>
    </row>
    <row r="67417">
      <c r="N67417" s="561" t="n"/>
    </row>
    <row r="67418">
      <c r="N67418" s="561" t="n"/>
    </row>
    <row r="67419">
      <c r="N67419" s="561" t="n"/>
    </row>
    <row r="67420">
      <c r="N67420" s="561" t="n"/>
    </row>
    <row r="67421">
      <c r="N67421" s="561" t="n"/>
    </row>
    <row r="67422">
      <c r="N67422" s="561" t="n"/>
    </row>
    <row r="67423">
      <c r="N67423" s="561" t="n"/>
    </row>
    <row r="67424">
      <c r="N67424" s="561" t="n"/>
    </row>
    <row r="67425">
      <c r="N67425" s="561" t="n"/>
    </row>
    <row r="67426">
      <c r="N67426" s="561" t="n"/>
    </row>
    <row r="67427">
      <c r="N67427" s="561" t="n"/>
    </row>
    <row r="67428">
      <c r="N67428" s="561" t="n"/>
    </row>
    <row r="67429">
      <c r="N67429" s="561" t="n"/>
    </row>
    <row r="67430">
      <c r="N67430" s="561" t="n"/>
    </row>
    <row r="67431">
      <c r="N67431" s="561" t="n"/>
    </row>
    <row r="67432">
      <c r="N67432" s="561" t="n"/>
    </row>
    <row r="67433">
      <c r="N67433" s="561" t="n"/>
    </row>
    <row r="67434">
      <c r="N67434" s="561" t="n"/>
    </row>
    <row r="67435">
      <c r="N67435" s="561" t="n"/>
    </row>
    <row r="67436">
      <c r="N67436" s="561" t="n"/>
    </row>
    <row r="67437">
      <c r="N67437" s="561" t="n"/>
    </row>
    <row r="67438">
      <c r="N67438" s="561" t="n"/>
    </row>
    <row r="67439">
      <c r="N67439" s="561" t="n"/>
    </row>
    <row r="67440">
      <c r="N67440" s="561" t="n"/>
    </row>
    <row r="67441">
      <c r="N67441" s="561" t="n"/>
    </row>
    <row r="67442">
      <c r="N67442" s="561" t="n"/>
    </row>
    <row r="67443">
      <c r="N67443" s="561" t="n"/>
    </row>
    <row r="67444">
      <c r="N67444" s="561" t="n"/>
    </row>
    <row r="67445">
      <c r="N67445" s="561" t="n"/>
    </row>
    <row r="67446">
      <c r="N67446" s="561" t="n"/>
    </row>
    <row r="67447">
      <c r="N67447" s="561" t="n"/>
    </row>
    <row r="67448">
      <c r="N67448" s="561" t="n"/>
    </row>
    <row r="67449">
      <c r="N67449" s="561" t="n"/>
    </row>
    <row r="67450">
      <c r="N67450" s="561" t="n"/>
    </row>
    <row r="67451">
      <c r="N67451" s="561" t="n"/>
    </row>
    <row r="67452">
      <c r="N67452" s="561" t="n"/>
    </row>
    <row r="67453">
      <c r="N67453" s="561" t="n"/>
    </row>
    <row r="67454">
      <c r="N67454" s="561" t="n"/>
    </row>
    <row r="67455">
      <c r="N67455" s="561" t="n"/>
    </row>
    <row r="67456">
      <c r="N67456" s="561" t="n"/>
    </row>
    <row r="67457">
      <c r="N67457" s="561" t="n"/>
    </row>
    <row r="67458">
      <c r="N67458" s="561" t="n"/>
    </row>
    <row r="67459">
      <c r="N67459" s="561" t="n"/>
    </row>
    <row r="67460">
      <c r="N67460" s="561" t="n"/>
    </row>
    <row r="67461">
      <c r="N67461" s="561" t="n"/>
    </row>
    <row r="67462">
      <c r="N67462" s="561" t="n"/>
    </row>
    <row r="67463">
      <c r="N67463" s="561" t="n"/>
    </row>
    <row r="67464">
      <c r="N67464" s="561" t="n"/>
    </row>
    <row r="67465">
      <c r="N67465" s="561" t="n"/>
    </row>
    <row r="67466">
      <c r="N67466" s="561" t="n"/>
    </row>
    <row r="67467">
      <c r="N67467" s="561" t="n"/>
    </row>
    <row r="67468">
      <c r="N67468" s="561" t="n"/>
    </row>
    <row r="67469">
      <c r="N67469" s="561" t="n"/>
    </row>
    <row r="67470">
      <c r="N67470" s="561" t="n"/>
    </row>
    <row r="67471">
      <c r="N67471" s="561" t="n"/>
    </row>
    <row r="67472">
      <c r="N67472" s="561" t="n"/>
    </row>
    <row r="67473">
      <c r="N67473" s="561" t="n"/>
    </row>
    <row r="67474">
      <c r="N67474" s="561" t="n"/>
    </row>
    <row r="67475">
      <c r="N67475" s="561" t="n"/>
    </row>
    <row r="67476">
      <c r="N67476" s="561" t="n"/>
    </row>
    <row r="67477">
      <c r="N67477" s="561" t="n"/>
    </row>
    <row r="67478">
      <c r="N67478" s="561" t="n"/>
    </row>
    <row r="67479">
      <c r="N67479" s="561" t="n"/>
    </row>
    <row r="67480">
      <c r="N67480" s="561" t="n"/>
    </row>
    <row r="67481">
      <c r="N67481" s="561" t="n"/>
    </row>
    <row r="67482">
      <c r="N67482" s="561" t="n"/>
    </row>
    <row r="67483">
      <c r="N67483" s="561" t="n"/>
    </row>
    <row r="67484">
      <c r="N67484" s="561" t="n"/>
    </row>
    <row r="67485">
      <c r="N67485" s="561" t="n"/>
    </row>
    <row r="67486">
      <c r="N67486" s="561" t="n"/>
    </row>
    <row r="67487">
      <c r="N67487" s="561" t="n"/>
    </row>
    <row r="67488">
      <c r="N67488" s="561" t="n"/>
    </row>
    <row r="67489">
      <c r="N67489" s="561" t="n"/>
    </row>
    <row r="67490">
      <c r="N67490" s="561" t="n"/>
    </row>
    <row r="67491">
      <c r="N67491" s="561" t="n"/>
    </row>
    <row r="67492">
      <c r="N67492" s="561" t="n"/>
    </row>
    <row r="67493">
      <c r="N67493" s="561" t="n"/>
    </row>
    <row r="67494">
      <c r="N67494" s="561" t="n"/>
    </row>
    <row r="67495">
      <c r="N67495" s="561" t="n"/>
    </row>
    <row r="67496">
      <c r="N67496" s="561" t="n"/>
    </row>
    <row r="67497">
      <c r="N67497" s="561" t="n"/>
    </row>
    <row r="67498">
      <c r="N67498" s="561" t="n"/>
    </row>
    <row r="67499">
      <c r="N67499" s="561" t="n"/>
    </row>
    <row r="67500">
      <c r="N67500" s="561" t="n"/>
    </row>
    <row r="67501">
      <c r="N67501" s="561" t="n"/>
    </row>
    <row r="67502">
      <c r="N67502" s="561" t="n"/>
    </row>
    <row r="67503">
      <c r="N67503" s="561" t="n"/>
    </row>
    <row r="67504">
      <c r="N67504" s="561" t="n"/>
    </row>
    <row r="67505">
      <c r="N67505" s="561" t="n"/>
    </row>
    <row r="67506">
      <c r="N67506" s="561" t="n"/>
    </row>
    <row r="67507">
      <c r="N67507" s="561" t="n"/>
    </row>
    <row r="67508">
      <c r="N67508" s="561" t="n"/>
    </row>
    <row r="67509">
      <c r="N67509" s="561" t="n"/>
    </row>
    <row r="67510">
      <c r="N67510" s="561" t="n"/>
    </row>
    <row r="67511">
      <c r="N67511" s="561" t="n"/>
    </row>
    <row r="67512">
      <c r="N67512" s="561" t="n"/>
    </row>
    <row r="67513">
      <c r="N67513" s="561" t="n"/>
    </row>
    <row r="67514">
      <c r="N67514" s="561" t="n"/>
    </row>
    <row r="67515">
      <c r="N67515" s="561" t="n"/>
    </row>
    <row r="67516">
      <c r="N67516" s="561" t="n"/>
    </row>
    <row r="67517">
      <c r="N67517" s="561" t="n"/>
    </row>
    <row r="67518">
      <c r="N67518" s="561" t="n"/>
    </row>
    <row r="67519">
      <c r="N67519" s="561" t="n"/>
    </row>
    <row r="67520">
      <c r="N67520" s="561" t="n"/>
    </row>
    <row r="67521">
      <c r="N67521" s="561" t="n"/>
    </row>
    <row r="67522">
      <c r="N67522" s="561" t="n"/>
    </row>
    <row r="67523">
      <c r="N67523" s="561" t="n"/>
    </row>
    <row r="67524">
      <c r="N67524" s="561" t="n"/>
    </row>
    <row r="67525">
      <c r="N67525" s="561" t="n"/>
    </row>
    <row r="67526">
      <c r="N67526" s="561" t="n"/>
    </row>
    <row r="67527">
      <c r="N67527" s="561" t="n"/>
    </row>
    <row r="67528">
      <c r="N67528" s="561" t="n"/>
    </row>
    <row r="67529">
      <c r="N67529" s="561" t="n"/>
    </row>
    <row r="67530">
      <c r="N67530" s="561" t="n"/>
    </row>
    <row r="67531">
      <c r="N67531" s="561" t="n"/>
    </row>
    <row r="67532">
      <c r="N67532" s="561" t="n"/>
    </row>
    <row r="67533">
      <c r="N67533" s="561" t="n"/>
    </row>
    <row r="67534">
      <c r="N67534" s="561" t="n"/>
    </row>
    <row r="67535">
      <c r="N67535" s="561" t="n"/>
    </row>
    <row r="67536">
      <c r="N67536" s="561" t="n"/>
    </row>
    <row r="67537">
      <c r="N67537" s="561" t="n"/>
    </row>
    <row r="67538">
      <c r="N67538" s="561" t="n"/>
    </row>
    <row r="67539">
      <c r="N67539" s="561" t="n"/>
    </row>
    <row r="67540">
      <c r="N67540" s="561" t="n"/>
    </row>
    <row r="67541">
      <c r="N67541" s="561" t="n"/>
    </row>
    <row r="67542">
      <c r="N67542" s="561" t="n"/>
    </row>
    <row r="67543">
      <c r="N67543" s="561" t="n"/>
    </row>
    <row r="67544">
      <c r="N67544" s="561" t="n"/>
    </row>
    <row r="67545">
      <c r="N67545" s="561" t="n"/>
    </row>
    <row r="67546">
      <c r="N67546" s="561" t="n"/>
    </row>
    <row r="67547">
      <c r="N67547" s="561" t="n"/>
    </row>
    <row r="67548">
      <c r="N67548" s="561" t="n"/>
    </row>
    <row r="67549">
      <c r="N67549" s="561" t="n"/>
    </row>
    <row r="67550">
      <c r="N67550" s="561" t="n"/>
    </row>
    <row r="67551">
      <c r="N67551" s="561" t="n"/>
    </row>
    <row r="67552">
      <c r="N67552" s="561" t="n"/>
    </row>
    <row r="67553">
      <c r="N67553" s="561" t="n"/>
    </row>
    <row r="67554">
      <c r="N67554" s="561" t="n"/>
    </row>
    <row r="67555">
      <c r="N67555" s="561" t="n"/>
    </row>
    <row r="67556">
      <c r="N67556" s="561" t="n"/>
    </row>
    <row r="67557">
      <c r="N67557" s="561" t="n"/>
    </row>
    <row r="67558">
      <c r="N67558" s="561" t="n"/>
    </row>
    <row r="67559">
      <c r="N67559" s="561" t="n"/>
    </row>
    <row r="67560">
      <c r="N67560" s="561" t="n"/>
    </row>
    <row r="67561">
      <c r="N67561" s="561" t="n"/>
    </row>
    <row r="67562">
      <c r="N67562" s="561" t="n"/>
    </row>
    <row r="67563">
      <c r="N67563" s="561" t="n"/>
    </row>
    <row r="67564">
      <c r="N67564" s="561" t="n"/>
    </row>
    <row r="67565">
      <c r="N67565" s="561" t="n"/>
    </row>
    <row r="67566">
      <c r="N67566" s="561" t="n"/>
    </row>
    <row r="67567">
      <c r="N67567" s="561" t="n"/>
    </row>
    <row r="67568">
      <c r="N67568" s="561" t="n"/>
    </row>
    <row r="67569">
      <c r="N67569" s="561" t="n"/>
    </row>
    <row r="67570">
      <c r="N67570" s="561" t="n"/>
    </row>
    <row r="67571">
      <c r="N67571" s="561" t="n"/>
    </row>
    <row r="67572">
      <c r="N67572" s="561" t="n"/>
    </row>
    <row r="67573">
      <c r="N67573" s="561" t="n"/>
    </row>
    <row r="67574">
      <c r="N67574" s="561" t="n"/>
    </row>
    <row r="67575">
      <c r="N67575" s="561" t="n"/>
    </row>
    <row r="67576">
      <c r="N67576" s="561" t="n"/>
    </row>
    <row r="67577">
      <c r="N67577" s="561" t="n"/>
    </row>
    <row r="67578">
      <c r="N67578" s="561" t="n"/>
    </row>
    <row r="67579">
      <c r="N67579" s="561" t="n"/>
    </row>
    <row r="67580">
      <c r="N67580" s="561" t="n"/>
    </row>
    <row r="67581">
      <c r="N67581" s="561" t="n"/>
    </row>
    <row r="67582">
      <c r="N67582" s="561" t="n"/>
    </row>
    <row r="67583">
      <c r="N67583" s="561" t="n"/>
    </row>
    <row r="67584">
      <c r="N67584" s="561" t="n"/>
    </row>
    <row r="67585">
      <c r="N67585" s="561" t="n"/>
    </row>
    <row r="67586">
      <c r="N67586" s="561" t="n"/>
    </row>
    <row r="67587">
      <c r="N67587" s="561" t="n"/>
    </row>
    <row r="67588">
      <c r="N67588" s="561" t="n"/>
    </row>
    <row r="67589">
      <c r="N67589" s="561" t="n"/>
    </row>
    <row r="67590">
      <c r="N67590" s="561" t="n"/>
    </row>
    <row r="67591">
      <c r="N67591" s="561" t="n"/>
    </row>
    <row r="67592">
      <c r="N67592" s="561" t="n"/>
    </row>
    <row r="67593">
      <c r="N67593" s="561" t="n"/>
    </row>
    <row r="67594">
      <c r="N67594" s="561" t="n"/>
    </row>
    <row r="67595">
      <c r="N67595" s="561" t="n"/>
    </row>
    <row r="67596">
      <c r="N67596" s="561" t="n"/>
    </row>
    <row r="67597">
      <c r="N67597" s="561" t="n"/>
    </row>
    <row r="67598">
      <c r="N67598" s="561" t="n"/>
    </row>
    <row r="67599">
      <c r="N67599" s="561" t="n"/>
    </row>
    <row r="67600">
      <c r="N67600" s="561" t="n"/>
    </row>
    <row r="67601">
      <c r="N67601" s="561" t="n"/>
    </row>
    <row r="67602">
      <c r="N67602" s="561" t="n"/>
    </row>
    <row r="67603">
      <c r="N67603" s="561" t="n"/>
    </row>
    <row r="67604">
      <c r="N67604" s="561" t="n"/>
    </row>
    <row r="67605">
      <c r="N67605" s="561" t="n"/>
    </row>
    <row r="67606">
      <c r="N67606" s="561" t="n"/>
    </row>
    <row r="67607">
      <c r="N67607" s="561" t="n"/>
    </row>
    <row r="67608">
      <c r="N67608" s="561" t="n"/>
    </row>
    <row r="67609">
      <c r="N67609" s="561" t="n"/>
    </row>
    <row r="67610">
      <c r="N67610" s="561" t="n"/>
    </row>
    <row r="67611">
      <c r="N67611" s="561" t="n"/>
    </row>
    <row r="67612">
      <c r="N67612" s="561" t="n"/>
    </row>
    <row r="67613">
      <c r="N67613" s="561" t="n"/>
    </row>
    <row r="67614">
      <c r="N67614" s="561" t="n"/>
    </row>
    <row r="67615">
      <c r="N67615" s="561" t="n"/>
    </row>
    <row r="67616">
      <c r="N67616" s="561" t="n"/>
    </row>
    <row r="67617">
      <c r="N67617" s="561" t="n"/>
    </row>
    <row r="67618">
      <c r="N67618" s="561" t="n"/>
    </row>
    <row r="67619">
      <c r="N67619" s="561" t="n"/>
    </row>
    <row r="67620">
      <c r="N67620" s="561" t="n"/>
    </row>
    <row r="67621">
      <c r="N67621" s="561" t="n"/>
    </row>
    <row r="67622">
      <c r="N67622" s="561" t="n"/>
    </row>
    <row r="67623">
      <c r="N67623" s="561" t="n"/>
    </row>
    <row r="67624">
      <c r="N67624" s="561" t="n"/>
    </row>
    <row r="67625">
      <c r="N67625" s="561" t="n"/>
    </row>
    <row r="67626">
      <c r="N67626" s="561" t="n"/>
    </row>
    <row r="67627">
      <c r="N67627" s="561" t="n"/>
    </row>
    <row r="67628">
      <c r="N67628" s="561" t="n"/>
    </row>
    <row r="67629">
      <c r="N67629" s="561" t="n"/>
    </row>
    <row r="67630">
      <c r="N67630" s="561" t="n"/>
    </row>
    <row r="67631">
      <c r="N67631" s="561" t="n"/>
    </row>
    <row r="67632">
      <c r="N67632" s="561" t="n"/>
    </row>
    <row r="67633">
      <c r="N67633" s="561" t="n"/>
    </row>
    <row r="67634">
      <c r="N67634" s="561" t="n"/>
    </row>
    <row r="67635">
      <c r="N67635" s="561" t="n"/>
    </row>
    <row r="67636">
      <c r="N67636" s="561" t="n"/>
    </row>
    <row r="67637">
      <c r="N67637" s="561" t="n"/>
    </row>
    <row r="67638">
      <c r="N67638" s="561" t="n"/>
    </row>
    <row r="67639">
      <c r="N67639" s="561" t="n"/>
    </row>
    <row r="67640">
      <c r="N67640" s="561" t="n"/>
    </row>
    <row r="67641">
      <c r="N67641" s="561" t="n"/>
    </row>
    <row r="67642">
      <c r="N67642" s="561" t="n"/>
    </row>
    <row r="67643">
      <c r="N67643" s="561" t="n"/>
    </row>
    <row r="67644">
      <c r="N67644" s="561" t="n"/>
    </row>
    <row r="67645">
      <c r="N67645" s="561" t="n"/>
    </row>
    <row r="67646">
      <c r="N67646" s="561" t="n"/>
    </row>
    <row r="67647">
      <c r="N67647" s="561" t="n"/>
    </row>
    <row r="67648">
      <c r="N67648" s="561" t="n"/>
    </row>
    <row r="67649">
      <c r="N67649" s="561" t="n"/>
    </row>
    <row r="67650">
      <c r="N67650" s="561" t="n"/>
    </row>
    <row r="67651">
      <c r="N67651" s="561" t="n"/>
    </row>
    <row r="67652">
      <c r="N67652" s="561" t="n"/>
    </row>
    <row r="67653">
      <c r="N67653" s="561" t="n"/>
    </row>
    <row r="67654">
      <c r="N67654" s="561" t="n"/>
    </row>
    <row r="67655">
      <c r="N67655" s="561" t="n"/>
    </row>
    <row r="67656">
      <c r="N67656" s="561" t="n"/>
    </row>
    <row r="67657">
      <c r="N67657" s="561" t="n"/>
    </row>
    <row r="67658">
      <c r="N67658" s="561" t="n"/>
    </row>
    <row r="67659">
      <c r="N67659" s="561" t="n"/>
    </row>
    <row r="67660">
      <c r="N67660" s="561" t="n"/>
    </row>
    <row r="67661">
      <c r="N67661" s="561" t="n"/>
    </row>
    <row r="67662">
      <c r="N67662" s="561" t="n"/>
    </row>
    <row r="67663">
      <c r="N67663" s="561" t="n"/>
    </row>
    <row r="67664">
      <c r="N67664" s="561" t="n"/>
    </row>
    <row r="67665">
      <c r="N67665" s="561" t="n"/>
    </row>
    <row r="67666">
      <c r="N67666" s="561" t="n"/>
    </row>
    <row r="67667">
      <c r="N67667" s="561" t="n"/>
    </row>
    <row r="67668">
      <c r="N67668" s="561" t="n"/>
    </row>
    <row r="67669">
      <c r="N67669" s="561" t="n"/>
    </row>
    <row r="67670">
      <c r="N67670" s="561" t="n"/>
    </row>
    <row r="67671">
      <c r="N67671" s="561" t="n"/>
    </row>
    <row r="67672">
      <c r="N67672" s="561" t="n"/>
    </row>
    <row r="67673">
      <c r="N67673" s="561" t="n"/>
    </row>
    <row r="67674">
      <c r="N67674" s="561" t="n"/>
    </row>
    <row r="67675">
      <c r="N67675" s="561" t="n"/>
    </row>
    <row r="67676">
      <c r="N67676" s="561" t="n"/>
    </row>
    <row r="67677">
      <c r="N67677" s="561" t="n"/>
    </row>
    <row r="67678">
      <c r="N67678" s="561" t="n"/>
    </row>
    <row r="67679">
      <c r="N67679" s="561" t="n"/>
    </row>
    <row r="67680">
      <c r="N67680" s="561" t="n"/>
    </row>
    <row r="67681">
      <c r="N67681" s="561" t="n"/>
    </row>
    <row r="67682">
      <c r="N67682" s="561" t="n"/>
    </row>
    <row r="67683">
      <c r="N67683" s="561" t="n"/>
    </row>
    <row r="67684">
      <c r="N67684" s="561" t="n"/>
    </row>
    <row r="67685">
      <c r="N67685" s="561" t="n"/>
    </row>
    <row r="67686">
      <c r="N67686" s="561" t="n"/>
    </row>
    <row r="67687">
      <c r="N67687" s="561" t="n"/>
    </row>
    <row r="67688">
      <c r="N67688" s="561" t="n"/>
    </row>
    <row r="67689">
      <c r="N67689" s="561" t="n"/>
    </row>
    <row r="67690">
      <c r="N67690" s="561" t="n"/>
    </row>
    <row r="67691">
      <c r="N67691" s="561" t="n"/>
    </row>
    <row r="67692">
      <c r="N67692" s="561" t="n"/>
    </row>
    <row r="67693">
      <c r="N67693" s="561" t="n"/>
    </row>
    <row r="67694">
      <c r="N67694" s="561" t="n"/>
    </row>
    <row r="67695">
      <c r="N67695" s="561" t="n"/>
    </row>
    <row r="67696">
      <c r="N67696" s="561" t="n"/>
    </row>
    <row r="67697">
      <c r="N67697" s="561" t="n"/>
    </row>
    <row r="67698">
      <c r="N67698" s="561" t="n"/>
    </row>
    <row r="67699">
      <c r="N67699" s="561" t="n"/>
    </row>
    <row r="67700">
      <c r="N67700" s="561" t="n"/>
    </row>
    <row r="67701">
      <c r="N67701" s="561" t="n"/>
    </row>
    <row r="67702">
      <c r="N67702" s="561" t="n"/>
    </row>
    <row r="67703">
      <c r="N67703" s="561" t="n"/>
    </row>
    <row r="67704">
      <c r="N67704" s="561" t="n"/>
    </row>
    <row r="67705">
      <c r="N67705" s="561" t="n"/>
    </row>
    <row r="67706">
      <c r="N67706" s="561" t="n"/>
    </row>
    <row r="67707">
      <c r="N67707" s="561" t="n"/>
    </row>
    <row r="67708">
      <c r="N67708" s="561" t="n"/>
    </row>
    <row r="67709">
      <c r="N67709" s="561" t="n"/>
    </row>
    <row r="67710">
      <c r="N67710" s="561" t="n"/>
    </row>
    <row r="67711">
      <c r="N67711" s="561" t="n"/>
    </row>
    <row r="67712">
      <c r="N67712" s="561" t="n"/>
    </row>
    <row r="67713">
      <c r="N67713" s="561" t="n"/>
    </row>
    <row r="67714">
      <c r="N67714" s="561" t="n"/>
    </row>
    <row r="67715">
      <c r="N67715" s="561" t="n"/>
    </row>
    <row r="67716">
      <c r="N67716" s="561" t="n"/>
    </row>
    <row r="67717">
      <c r="N67717" s="561" t="n"/>
    </row>
    <row r="67718">
      <c r="N67718" s="561" t="n"/>
    </row>
    <row r="67719">
      <c r="N67719" s="561" t="n"/>
    </row>
    <row r="67720">
      <c r="N67720" s="561" t="n"/>
    </row>
    <row r="67721">
      <c r="N67721" s="561" t="n"/>
    </row>
    <row r="67722">
      <c r="N67722" s="561" t="n"/>
    </row>
    <row r="67723">
      <c r="N67723" s="561" t="n"/>
    </row>
    <row r="67724">
      <c r="N67724" s="561" t="n"/>
    </row>
    <row r="67725">
      <c r="N67725" s="561" t="n"/>
    </row>
    <row r="67726">
      <c r="N67726" s="561" t="n"/>
    </row>
    <row r="67727">
      <c r="N67727" s="561" t="n"/>
    </row>
    <row r="67728">
      <c r="N67728" s="561" t="n"/>
    </row>
    <row r="67729">
      <c r="N67729" s="561" t="n"/>
    </row>
    <row r="67730">
      <c r="N67730" s="561" t="n"/>
    </row>
    <row r="67731">
      <c r="N67731" s="561" t="n"/>
    </row>
    <row r="67732">
      <c r="N67732" s="561" t="n"/>
    </row>
    <row r="67733">
      <c r="N67733" s="561" t="n"/>
    </row>
    <row r="67734">
      <c r="N67734" s="561" t="n"/>
    </row>
    <row r="67735">
      <c r="N67735" s="561" t="n"/>
    </row>
    <row r="67736">
      <c r="N67736" s="561" t="n"/>
    </row>
    <row r="67737">
      <c r="N67737" s="561" t="n"/>
    </row>
    <row r="67738">
      <c r="N67738" s="561" t="n"/>
    </row>
    <row r="67739">
      <c r="N67739" s="561" t="n"/>
    </row>
    <row r="67740">
      <c r="N67740" s="561" t="n"/>
    </row>
    <row r="67741">
      <c r="N67741" s="561" t="n"/>
    </row>
    <row r="67742">
      <c r="N67742" s="561" t="n"/>
    </row>
    <row r="67743">
      <c r="N67743" s="561" t="n"/>
    </row>
    <row r="67744">
      <c r="N67744" s="561" t="n"/>
    </row>
    <row r="67745">
      <c r="N67745" s="561" t="n"/>
    </row>
    <row r="67746">
      <c r="N67746" s="561" t="n"/>
    </row>
    <row r="67747">
      <c r="N67747" s="561" t="n"/>
    </row>
    <row r="67748">
      <c r="N67748" s="561" t="n"/>
    </row>
    <row r="67749">
      <c r="N67749" s="561" t="n"/>
    </row>
    <row r="67750">
      <c r="N67750" s="561" t="n"/>
    </row>
    <row r="67751">
      <c r="N67751" s="561" t="n"/>
    </row>
    <row r="67752">
      <c r="N67752" s="561" t="n"/>
    </row>
    <row r="67753">
      <c r="N67753" s="561" t="n"/>
    </row>
    <row r="67754">
      <c r="N67754" s="561" t="n"/>
    </row>
    <row r="67755">
      <c r="N67755" s="561" t="n"/>
    </row>
    <row r="67756">
      <c r="N67756" s="561" t="n"/>
    </row>
    <row r="67757">
      <c r="N67757" s="561" t="n"/>
    </row>
    <row r="67758">
      <c r="N67758" s="561" t="n"/>
    </row>
    <row r="67759">
      <c r="N67759" s="561" t="n"/>
    </row>
    <row r="67760">
      <c r="N67760" s="561" t="n"/>
    </row>
    <row r="67761">
      <c r="N67761" s="561" t="n"/>
    </row>
    <row r="67762">
      <c r="N67762" s="561" t="n"/>
    </row>
    <row r="67763">
      <c r="N67763" s="561" t="n"/>
    </row>
    <row r="67764">
      <c r="N67764" s="561" t="n"/>
    </row>
    <row r="67765">
      <c r="N67765" s="561" t="n"/>
    </row>
    <row r="67766">
      <c r="N67766" s="561" t="n"/>
    </row>
    <row r="67767">
      <c r="N67767" s="561" t="n"/>
    </row>
    <row r="67768">
      <c r="N67768" s="561" t="n"/>
    </row>
    <row r="67769">
      <c r="N67769" s="561" t="n"/>
    </row>
    <row r="67770">
      <c r="N67770" s="561" t="n"/>
    </row>
    <row r="67771">
      <c r="N67771" s="561" t="n"/>
    </row>
    <row r="67772">
      <c r="N67772" s="561" t="n"/>
    </row>
    <row r="67773">
      <c r="N67773" s="561" t="n"/>
    </row>
    <row r="67774">
      <c r="N67774" s="561" t="n"/>
    </row>
    <row r="67775">
      <c r="N67775" s="561" t="n"/>
    </row>
    <row r="67776">
      <c r="N67776" s="561" t="n"/>
    </row>
    <row r="67777">
      <c r="N67777" s="561" t="n"/>
    </row>
    <row r="67778">
      <c r="N67778" s="561" t="n"/>
    </row>
    <row r="67779">
      <c r="N67779" s="561" t="n"/>
    </row>
    <row r="67780">
      <c r="N67780" s="561" t="n"/>
    </row>
    <row r="67781">
      <c r="N67781" s="561" t="n"/>
    </row>
    <row r="67782">
      <c r="N67782" s="561" t="n"/>
    </row>
    <row r="67783">
      <c r="N67783" s="561" t="n"/>
    </row>
    <row r="67784">
      <c r="N67784" s="561" t="n"/>
    </row>
    <row r="67785">
      <c r="N67785" s="561" t="n"/>
    </row>
    <row r="67786">
      <c r="N67786" s="561" t="n"/>
    </row>
    <row r="67787">
      <c r="N67787" s="561" t="n"/>
    </row>
    <row r="67788">
      <c r="N67788" s="561" t="n"/>
    </row>
    <row r="67789">
      <c r="N67789" s="561" t="n"/>
    </row>
    <row r="67790">
      <c r="N67790" s="561" t="n"/>
    </row>
    <row r="67791">
      <c r="N67791" s="561" t="n"/>
    </row>
    <row r="67792">
      <c r="N67792" s="561" t="n"/>
    </row>
    <row r="67793">
      <c r="N67793" s="561" t="n"/>
    </row>
    <row r="67794">
      <c r="N67794" s="561" t="n"/>
    </row>
    <row r="67795">
      <c r="N67795" s="561" t="n"/>
    </row>
    <row r="67796">
      <c r="N67796" s="561" t="n"/>
    </row>
    <row r="67797">
      <c r="N67797" s="561" t="n"/>
    </row>
    <row r="67798">
      <c r="N67798" s="561" t="n"/>
    </row>
    <row r="67799">
      <c r="N67799" s="561" t="n"/>
    </row>
    <row r="67800">
      <c r="N67800" s="561" t="n"/>
    </row>
    <row r="67801">
      <c r="N67801" s="561" t="n"/>
    </row>
    <row r="67802">
      <c r="N67802" s="561" t="n"/>
    </row>
    <row r="67803">
      <c r="N67803" s="561" t="n"/>
    </row>
    <row r="67804">
      <c r="N67804" s="561" t="n"/>
    </row>
    <row r="67805">
      <c r="N67805" s="561" t="n"/>
    </row>
    <row r="67806">
      <c r="N67806" s="561" t="n"/>
    </row>
    <row r="67807">
      <c r="N67807" s="561" t="n"/>
    </row>
    <row r="67808">
      <c r="N67808" s="561" t="n"/>
    </row>
    <row r="67809">
      <c r="N67809" s="561" t="n"/>
    </row>
    <row r="67810">
      <c r="N67810" s="561" t="n"/>
    </row>
    <row r="67811">
      <c r="N67811" s="561" t="n"/>
    </row>
    <row r="67812">
      <c r="N67812" s="561" t="n"/>
    </row>
    <row r="67813">
      <c r="N67813" s="561" t="n"/>
    </row>
    <row r="67814">
      <c r="N67814" s="561" t="n"/>
    </row>
    <row r="67815">
      <c r="N67815" s="561" t="n"/>
    </row>
    <row r="67816">
      <c r="N67816" s="561" t="n"/>
    </row>
    <row r="67817">
      <c r="N67817" s="561" t="n"/>
    </row>
    <row r="67818">
      <c r="N67818" s="561" t="n"/>
    </row>
    <row r="67819">
      <c r="N67819" s="561" t="n"/>
    </row>
    <row r="67820">
      <c r="N67820" s="561" t="n"/>
    </row>
    <row r="67821">
      <c r="N67821" s="561" t="n"/>
    </row>
    <row r="67822">
      <c r="N67822" s="561" t="n"/>
    </row>
    <row r="67823">
      <c r="N67823" s="561" t="n"/>
    </row>
    <row r="67824">
      <c r="N67824" s="561" t="n"/>
    </row>
    <row r="67825">
      <c r="N67825" s="561" t="n"/>
    </row>
    <row r="67826">
      <c r="N67826" s="561" t="n"/>
    </row>
    <row r="67827">
      <c r="N67827" s="561" t="n"/>
    </row>
    <row r="67828">
      <c r="N67828" s="561" t="n"/>
    </row>
    <row r="67829">
      <c r="N67829" s="561" t="n"/>
    </row>
    <row r="67830">
      <c r="N67830" s="561" t="n"/>
    </row>
    <row r="67831">
      <c r="N67831" s="561" t="n"/>
    </row>
    <row r="67832">
      <c r="N67832" s="561" t="n"/>
    </row>
    <row r="67833">
      <c r="N67833" s="561" t="n"/>
    </row>
    <row r="67834">
      <c r="N67834" s="561" t="n"/>
    </row>
    <row r="67835">
      <c r="N67835" s="561" t="n"/>
    </row>
    <row r="67836">
      <c r="N67836" s="561" t="n"/>
    </row>
    <row r="67837">
      <c r="N67837" s="561" t="n"/>
    </row>
    <row r="67838">
      <c r="N67838" s="561" t="n"/>
    </row>
    <row r="67839">
      <c r="N67839" s="561" t="n"/>
    </row>
    <row r="67840">
      <c r="N67840" s="561" t="n"/>
    </row>
    <row r="67841">
      <c r="N67841" s="561" t="n"/>
    </row>
    <row r="67842">
      <c r="N67842" s="561" t="n"/>
    </row>
    <row r="67843">
      <c r="N67843" s="561" t="n"/>
    </row>
    <row r="67844">
      <c r="N67844" s="561" t="n"/>
    </row>
    <row r="67845">
      <c r="N67845" s="561" t="n"/>
    </row>
    <row r="67846">
      <c r="N67846" s="561" t="n"/>
    </row>
    <row r="67847">
      <c r="N67847" s="561" t="n"/>
    </row>
    <row r="67848">
      <c r="N67848" s="561" t="n"/>
    </row>
    <row r="67849">
      <c r="N67849" s="561" t="n"/>
    </row>
    <row r="67850">
      <c r="N67850" s="561" t="n"/>
    </row>
    <row r="67851">
      <c r="N67851" s="561" t="n"/>
    </row>
    <row r="67852">
      <c r="N67852" s="561" t="n"/>
    </row>
    <row r="67853">
      <c r="N67853" s="561" t="n"/>
    </row>
    <row r="67854">
      <c r="N67854" s="561" t="n"/>
    </row>
    <row r="67855">
      <c r="N67855" s="561" t="n"/>
    </row>
    <row r="67856">
      <c r="N67856" s="561" t="n"/>
    </row>
    <row r="67857">
      <c r="N67857" s="561" t="n"/>
    </row>
    <row r="67858">
      <c r="N67858" s="561" t="n"/>
    </row>
    <row r="67859">
      <c r="N67859" s="561" t="n"/>
    </row>
    <row r="67860">
      <c r="N67860" s="561" t="n"/>
    </row>
    <row r="67861">
      <c r="N67861" s="561" t="n"/>
    </row>
    <row r="67862">
      <c r="N67862" s="561" t="n"/>
    </row>
    <row r="67863">
      <c r="N67863" s="561" t="n"/>
    </row>
    <row r="67864">
      <c r="N67864" s="561" t="n"/>
    </row>
    <row r="67865">
      <c r="N67865" s="561" t="n"/>
    </row>
    <row r="67866">
      <c r="N67866" s="561" t="n"/>
    </row>
    <row r="67867">
      <c r="N67867" s="561" t="n"/>
    </row>
    <row r="67868">
      <c r="N67868" s="561" t="n"/>
    </row>
    <row r="67869">
      <c r="N67869" s="561" t="n"/>
    </row>
    <row r="67870">
      <c r="N67870" s="561" t="n"/>
    </row>
    <row r="67871">
      <c r="N67871" s="561" t="n"/>
    </row>
    <row r="67872">
      <c r="N67872" s="561" t="n"/>
    </row>
    <row r="67873">
      <c r="N67873" s="561" t="n"/>
    </row>
    <row r="67874">
      <c r="N67874" s="561" t="n"/>
    </row>
    <row r="67875">
      <c r="N67875" s="561" t="n"/>
    </row>
    <row r="67876">
      <c r="N67876" s="561" t="n"/>
    </row>
    <row r="67877">
      <c r="N67877" s="561" t="n"/>
    </row>
    <row r="67878">
      <c r="N67878" s="561" t="n"/>
    </row>
    <row r="67879">
      <c r="N67879" s="561" t="n"/>
    </row>
    <row r="67880">
      <c r="N67880" s="561" t="n"/>
    </row>
    <row r="67881">
      <c r="N67881" s="561" t="n"/>
    </row>
    <row r="67882">
      <c r="N67882" s="561" t="n"/>
    </row>
    <row r="67883">
      <c r="N67883" s="561" t="n"/>
    </row>
    <row r="67884">
      <c r="N67884" s="561" t="n"/>
    </row>
    <row r="67885">
      <c r="N67885" s="561" t="n"/>
    </row>
    <row r="67886">
      <c r="N67886" s="561" t="n"/>
    </row>
    <row r="67887">
      <c r="N67887" s="561" t="n"/>
    </row>
    <row r="67888">
      <c r="N67888" s="561" t="n"/>
    </row>
    <row r="67889">
      <c r="N67889" s="561" t="n"/>
    </row>
    <row r="67890">
      <c r="N67890" s="561" t="n"/>
    </row>
    <row r="67891">
      <c r="N67891" s="561" t="n"/>
    </row>
    <row r="67892">
      <c r="N67892" s="561" t="n"/>
    </row>
    <row r="67893">
      <c r="N67893" s="561" t="n"/>
    </row>
    <row r="67894">
      <c r="N67894" s="561" t="n"/>
    </row>
    <row r="67895">
      <c r="N67895" s="561" t="n"/>
    </row>
    <row r="67896">
      <c r="N67896" s="561" t="n"/>
    </row>
    <row r="67897">
      <c r="N67897" s="561" t="n"/>
    </row>
    <row r="67898">
      <c r="N67898" s="561" t="n"/>
    </row>
    <row r="67899">
      <c r="N67899" s="561" t="n"/>
    </row>
    <row r="67900">
      <c r="N67900" s="561" t="n"/>
    </row>
    <row r="67901">
      <c r="N67901" s="561" t="n"/>
    </row>
    <row r="67902">
      <c r="N67902" s="561" t="n"/>
    </row>
    <row r="67903">
      <c r="N67903" s="561" t="n"/>
    </row>
    <row r="67904">
      <c r="N67904" s="561" t="n"/>
    </row>
    <row r="67905">
      <c r="N67905" s="561" t="n"/>
    </row>
    <row r="67906">
      <c r="N67906" s="561" t="n"/>
    </row>
    <row r="67907">
      <c r="N67907" s="561" t="n"/>
    </row>
    <row r="67908">
      <c r="N67908" s="561" t="n"/>
    </row>
    <row r="67909">
      <c r="N67909" s="561" t="n"/>
    </row>
    <row r="67910">
      <c r="N67910" s="561" t="n"/>
    </row>
    <row r="67911">
      <c r="N67911" s="561" t="n"/>
    </row>
    <row r="67912">
      <c r="N67912" s="561" t="n"/>
    </row>
    <row r="67913">
      <c r="N67913" s="561" t="n"/>
    </row>
    <row r="67914">
      <c r="N67914" s="561" t="n"/>
    </row>
    <row r="67915">
      <c r="N67915" s="561" t="n"/>
    </row>
    <row r="67916">
      <c r="N67916" s="561" t="n"/>
    </row>
    <row r="67917">
      <c r="N67917" s="561" t="n"/>
    </row>
    <row r="67918">
      <c r="N67918" s="561" t="n"/>
    </row>
    <row r="67919">
      <c r="N67919" s="561" t="n"/>
    </row>
    <row r="67920">
      <c r="N67920" s="561" t="n"/>
    </row>
    <row r="67921">
      <c r="N67921" s="561" t="n"/>
    </row>
    <row r="67922">
      <c r="N67922" s="561" t="n"/>
    </row>
    <row r="67923">
      <c r="N67923" s="561" t="n"/>
    </row>
    <row r="67924">
      <c r="N67924" s="561" t="n"/>
    </row>
    <row r="67925">
      <c r="N67925" s="561" t="n"/>
    </row>
    <row r="67926">
      <c r="N67926" s="561" t="n"/>
    </row>
    <row r="67927">
      <c r="N67927" s="561" t="n"/>
    </row>
    <row r="67928">
      <c r="N67928" s="561" t="n"/>
    </row>
    <row r="67929">
      <c r="N67929" s="561" t="n"/>
    </row>
    <row r="67930">
      <c r="N67930" s="561" t="n"/>
    </row>
    <row r="67931">
      <c r="N67931" s="561" t="n"/>
    </row>
    <row r="67932">
      <c r="N67932" s="561" t="n"/>
    </row>
    <row r="67933">
      <c r="N67933" s="561" t="n"/>
    </row>
    <row r="67934">
      <c r="N67934" s="561" t="n"/>
    </row>
    <row r="67935">
      <c r="N67935" s="561" t="n"/>
    </row>
    <row r="67936">
      <c r="N67936" s="561" t="n"/>
    </row>
    <row r="67937">
      <c r="N67937" s="561" t="n"/>
    </row>
    <row r="67938">
      <c r="N67938" s="561" t="n"/>
    </row>
    <row r="67939">
      <c r="N67939" s="561" t="n"/>
    </row>
    <row r="67940">
      <c r="N67940" s="561" t="n"/>
    </row>
    <row r="67941">
      <c r="N67941" s="561" t="n"/>
    </row>
    <row r="67942">
      <c r="N67942" s="561" t="n"/>
    </row>
    <row r="67943">
      <c r="N67943" s="561" t="n"/>
    </row>
    <row r="67944">
      <c r="N67944" s="561" t="n"/>
    </row>
    <row r="67945">
      <c r="N67945" s="561" t="n"/>
    </row>
    <row r="67946">
      <c r="N67946" s="561" t="n"/>
    </row>
    <row r="67947">
      <c r="N67947" s="561" t="n"/>
    </row>
    <row r="67948">
      <c r="N67948" s="561" t="n"/>
    </row>
    <row r="67949">
      <c r="N67949" s="561" t="n"/>
    </row>
    <row r="67950">
      <c r="N67950" s="561" t="n"/>
    </row>
    <row r="67951">
      <c r="N67951" s="561" t="n"/>
    </row>
    <row r="67952">
      <c r="N67952" s="561" t="n"/>
    </row>
    <row r="67953">
      <c r="N67953" s="561" t="n"/>
    </row>
    <row r="67954">
      <c r="N67954" s="561" t="n"/>
    </row>
    <row r="67955">
      <c r="N67955" s="561" t="n"/>
    </row>
    <row r="67956">
      <c r="N67956" s="561" t="n"/>
    </row>
    <row r="67957">
      <c r="N67957" s="561" t="n"/>
    </row>
    <row r="67958">
      <c r="N67958" s="561" t="n"/>
    </row>
    <row r="67959">
      <c r="N67959" s="561" t="n"/>
    </row>
    <row r="67960">
      <c r="N67960" s="561" t="n"/>
    </row>
    <row r="67961">
      <c r="N67961" s="561" t="n"/>
    </row>
    <row r="67962">
      <c r="N67962" s="561" t="n"/>
    </row>
    <row r="67963">
      <c r="N67963" s="561" t="n"/>
    </row>
    <row r="67964">
      <c r="N67964" s="561" t="n"/>
    </row>
    <row r="67965">
      <c r="N67965" s="561" t="n"/>
    </row>
    <row r="67966">
      <c r="N67966" s="561" t="n"/>
    </row>
    <row r="67967">
      <c r="N67967" s="561" t="n"/>
    </row>
    <row r="67968">
      <c r="N67968" s="561" t="n"/>
    </row>
    <row r="67969">
      <c r="N67969" s="561" t="n"/>
    </row>
    <row r="67970">
      <c r="N67970" s="561" t="n"/>
    </row>
    <row r="67971">
      <c r="N67971" s="561" t="n"/>
    </row>
    <row r="67972">
      <c r="N67972" s="561" t="n"/>
    </row>
    <row r="67973">
      <c r="N67973" s="561" t="n"/>
    </row>
    <row r="67974">
      <c r="N67974" s="561" t="n"/>
    </row>
    <row r="67975">
      <c r="N67975" s="561" t="n"/>
    </row>
    <row r="67976">
      <c r="N67976" s="561" t="n"/>
    </row>
    <row r="67977">
      <c r="N67977" s="561" t="n"/>
    </row>
    <row r="67978">
      <c r="N67978" s="561" t="n"/>
    </row>
    <row r="67979">
      <c r="N67979" s="561" t="n"/>
    </row>
    <row r="67980">
      <c r="N67980" s="561" t="n"/>
    </row>
    <row r="67981">
      <c r="N67981" s="561" t="n"/>
    </row>
    <row r="67982">
      <c r="N67982" s="561" t="n"/>
    </row>
    <row r="67983">
      <c r="N67983" s="561" t="n"/>
    </row>
    <row r="67984">
      <c r="N67984" s="561" t="n"/>
    </row>
    <row r="67985">
      <c r="N67985" s="561" t="n"/>
    </row>
    <row r="67986">
      <c r="N67986" s="561" t="n"/>
    </row>
    <row r="67987">
      <c r="N67987" s="561" t="n"/>
    </row>
    <row r="67988">
      <c r="N67988" s="561" t="n"/>
    </row>
    <row r="67989">
      <c r="N67989" s="561" t="n"/>
    </row>
    <row r="67990">
      <c r="N67990" s="561" t="n"/>
    </row>
    <row r="67991">
      <c r="N67991" s="561" t="n"/>
    </row>
    <row r="67992">
      <c r="N67992" s="561" t="n"/>
    </row>
    <row r="67993">
      <c r="N67993" s="561" t="n"/>
    </row>
    <row r="67994">
      <c r="N67994" s="561" t="n"/>
    </row>
    <row r="67995">
      <c r="N67995" s="561" t="n"/>
    </row>
    <row r="67996">
      <c r="N67996" s="561" t="n"/>
    </row>
    <row r="67997">
      <c r="N67997" s="561" t="n"/>
    </row>
    <row r="67998">
      <c r="N67998" s="561" t="n"/>
    </row>
    <row r="67999">
      <c r="N67999" s="561" t="n"/>
    </row>
    <row r="68000">
      <c r="N68000" s="561" t="n"/>
    </row>
    <row r="68001">
      <c r="N68001" s="561" t="n"/>
    </row>
    <row r="68002">
      <c r="N68002" s="561" t="n"/>
    </row>
    <row r="68003">
      <c r="N68003" s="561" t="n"/>
    </row>
    <row r="68004">
      <c r="N68004" s="561" t="n"/>
    </row>
    <row r="68005">
      <c r="N68005" s="561" t="n"/>
    </row>
    <row r="68006">
      <c r="N68006" s="561" t="n"/>
    </row>
    <row r="68007">
      <c r="N68007" s="561" t="n"/>
    </row>
    <row r="68008">
      <c r="N68008" s="561" t="n"/>
    </row>
    <row r="68009">
      <c r="N68009" s="561" t="n"/>
    </row>
    <row r="68010">
      <c r="N68010" s="561" t="n"/>
    </row>
    <row r="68011">
      <c r="N68011" s="561" t="n"/>
    </row>
    <row r="68012">
      <c r="N68012" s="561" t="n"/>
    </row>
    <row r="68013">
      <c r="N68013" s="561" t="n"/>
    </row>
    <row r="68014">
      <c r="N68014" s="561" t="n"/>
    </row>
    <row r="68015">
      <c r="N68015" s="561" t="n"/>
    </row>
    <row r="68016">
      <c r="N68016" s="561" t="n"/>
    </row>
    <row r="68017">
      <c r="N68017" s="561" t="n"/>
    </row>
    <row r="68018">
      <c r="N68018" s="561" t="n"/>
    </row>
    <row r="68019">
      <c r="N68019" s="561" t="n"/>
    </row>
    <row r="68020">
      <c r="N68020" s="561" t="n"/>
    </row>
    <row r="68021">
      <c r="N68021" s="561" t="n"/>
    </row>
    <row r="68022">
      <c r="N68022" s="561" t="n"/>
    </row>
    <row r="68023">
      <c r="N68023" s="561" t="n"/>
    </row>
    <row r="68024">
      <c r="N68024" s="561" t="n"/>
    </row>
    <row r="68025">
      <c r="N68025" s="561" t="n"/>
    </row>
    <row r="68026">
      <c r="N68026" s="561" t="n"/>
    </row>
    <row r="68027">
      <c r="N68027" s="561" t="n"/>
    </row>
    <row r="68028">
      <c r="N68028" s="561" t="n"/>
    </row>
    <row r="68029">
      <c r="N68029" s="561" t="n"/>
    </row>
    <row r="68030">
      <c r="N68030" s="561" t="n"/>
    </row>
    <row r="68031">
      <c r="N68031" s="561" t="n"/>
    </row>
    <row r="68032">
      <c r="N68032" s="561" t="n"/>
    </row>
    <row r="68033">
      <c r="N68033" s="561" t="n"/>
    </row>
    <row r="68034">
      <c r="N68034" s="561" t="n"/>
    </row>
    <row r="68035">
      <c r="N68035" s="561" t="n"/>
    </row>
    <row r="68036">
      <c r="N68036" s="561" t="n"/>
    </row>
    <row r="68037">
      <c r="N68037" s="561" t="n"/>
    </row>
    <row r="68038">
      <c r="N68038" s="561" t="n"/>
    </row>
    <row r="68039">
      <c r="N68039" s="561" t="n"/>
    </row>
    <row r="68040">
      <c r="N68040" s="561" t="n"/>
    </row>
    <row r="68041">
      <c r="N68041" s="561" t="n"/>
    </row>
    <row r="68042">
      <c r="N68042" s="561" t="n"/>
    </row>
    <row r="68043">
      <c r="N68043" s="561" t="n"/>
    </row>
    <row r="68044">
      <c r="N68044" s="561" t="n"/>
    </row>
    <row r="68045">
      <c r="N68045" s="561" t="n"/>
    </row>
    <row r="68046">
      <c r="N68046" s="561" t="n"/>
    </row>
    <row r="68047">
      <c r="N68047" s="561" t="n"/>
    </row>
    <row r="68048">
      <c r="N68048" s="561" t="n"/>
    </row>
    <row r="68049">
      <c r="N68049" s="561" t="n"/>
    </row>
    <row r="68050">
      <c r="N68050" s="561" t="n"/>
    </row>
    <row r="68051">
      <c r="N68051" s="561" t="n"/>
    </row>
    <row r="68052">
      <c r="N68052" s="561" t="n"/>
    </row>
    <row r="68053">
      <c r="N68053" s="561" t="n"/>
    </row>
    <row r="68054">
      <c r="N68054" s="561" t="n"/>
    </row>
    <row r="68055">
      <c r="N68055" s="561" t="n"/>
    </row>
    <row r="68056">
      <c r="N68056" s="561" t="n"/>
    </row>
    <row r="68057">
      <c r="N68057" s="561" t="n"/>
    </row>
    <row r="68058">
      <c r="N68058" s="561" t="n"/>
    </row>
    <row r="68059">
      <c r="N68059" s="561" t="n"/>
    </row>
    <row r="68060">
      <c r="N68060" s="561" t="n"/>
    </row>
    <row r="68061">
      <c r="N68061" s="561" t="n"/>
    </row>
    <row r="68062">
      <c r="N68062" s="561" t="n"/>
    </row>
    <row r="68063">
      <c r="N68063" s="561" t="n"/>
    </row>
    <row r="68064">
      <c r="N68064" s="561" t="n"/>
    </row>
    <row r="68065">
      <c r="N68065" s="561" t="n"/>
    </row>
    <row r="68066">
      <c r="N68066" s="561" t="n"/>
    </row>
    <row r="68067">
      <c r="N68067" s="561" t="n"/>
    </row>
    <row r="68068">
      <c r="N68068" s="561" t="n"/>
    </row>
    <row r="68069">
      <c r="N68069" s="561" t="n"/>
    </row>
    <row r="68070">
      <c r="N68070" s="561" t="n"/>
    </row>
    <row r="68071">
      <c r="N68071" s="561" t="n"/>
    </row>
    <row r="68072">
      <c r="N68072" s="561" t="n"/>
    </row>
    <row r="68073">
      <c r="N68073" s="561" t="n"/>
    </row>
    <row r="68074">
      <c r="N68074" s="561" t="n"/>
    </row>
    <row r="68075">
      <c r="N68075" s="561" t="n"/>
    </row>
    <row r="68076">
      <c r="N68076" s="561" t="n"/>
    </row>
    <row r="68077">
      <c r="N68077" s="561" t="n"/>
    </row>
    <row r="68078">
      <c r="N68078" s="561" t="n"/>
    </row>
    <row r="68079">
      <c r="N68079" s="561" t="n"/>
    </row>
    <row r="68080">
      <c r="N68080" s="561" t="n"/>
    </row>
    <row r="68081">
      <c r="N68081" s="561" t="n"/>
    </row>
    <row r="68082">
      <c r="N68082" s="561" t="n"/>
    </row>
    <row r="68083">
      <c r="N68083" s="561" t="n"/>
    </row>
    <row r="68084">
      <c r="N68084" s="561" t="n"/>
    </row>
    <row r="68085">
      <c r="N68085" s="561" t="n"/>
    </row>
    <row r="68086">
      <c r="N68086" s="561" t="n"/>
    </row>
    <row r="68087">
      <c r="N68087" s="561" t="n"/>
    </row>
    <row r="68088">
      <c r="N68088" s="561" t="n"/>
    </row>
    <row r="68089">
      <c r="N68089" s="561" t="n"/>
    </row>
    <row r="68090">
      <c r="N68090" s="561" t="n"/>
    </row>
    <row r="68091">
      <c r="N68091" s="561" t="n"/>
    </row>
    <row r="68092">
      <c r="N68092" s="561" t="n"/>
    </row>
    <row r="68093">
      <c r="N68093" s="561" t="n"/>
    </row>
    <row r="68094">
      <c r="N68094" s="561" t="n"/>
    </row>
    <row r="68095">
      <c r="N68095" s="561" t="n"/>
    </row>
    <row r="68096">
      <c r="N68096" s="561" t="n"/>
    </row>
    <row r="68097">
      <c r="N68097" s="561" t="n"/>
    </row>
    <row r="68098">
      <c r="N68098" s="561" t="n"/>
    </row>
    <row r="68099">
      <c r="N68099" s="561" t="n"/>
    </row>
    <row r="68100">
      <c r="N68100" s="561" t="n"/>
    </row>
    <row r="68101">
      <c r="N68101" s="561" t="n"/>
    </row>
    <row r="68102">
      <c r="N68102" s="561" t="n"/>
    </row>
    <row r="68103">
      <c r="N68103" s="561" t="n"/>
    </row>
    <row r="68104">
      <c r="N68104" s="561" t="n"/>
    </row>
    <row r="68105">
      <c r="N68105" s="561" t="n"/>
    </row>
    <row r="68106">
      <c r="N68106" s="561" t="n"/>
    </row>
    <row r="68107">
      <c r="N68107" s="561" t="n"/>
    </row>
    <row r="68108">
      <c r="N68108" s="561" t="n"/>
    </row>
    <row r="68109">
      <c r="N68109" s="561" t="n"/>
    </row>
    <row r="68110">
      <c r="N68110" s="561" t="n"/>
    </row>
    <row r="68111">
      <c r="N68111" s="561" t="n"/>
    </row>
    <row r="68112">
      <c r="N68112" s="561" t="n"/>
    </row>
    <row r="68113">
      <c r="N68113" s="561" t="n"/>
    </row>
    <row r="68114">
      <c r="N68114" s="561" t="n"/>
    </row>
    <row r="68115">
      <c r="N68115" s="561" t="n"/>
    </row>
    <row r="68116">
      <c r="N68116" s="561" t="n"/>
    </row>
    <row r="68117">
      <c r="N68117" s="561" t="n"/>
    </row>
    <row r="68118">
      <c r="N68118" s="561" t="n"/>
    </row>
    <row r="68119">
      <c r="N68119" s="561" t="n"/>
    </row>
    <row r="68120">
      <c r="N68120" s="561" t="n"/>
    </row>
    <row r="68121">
      <c r="N68121" s="561" t="n"/>
    </row>
    <row r="68122">
      <c r="N68122" s="561" t="n"/>
    </row>
    <row r="68123">
      <c r="N68123" s="561" t="n"/>
    </row>
    <row r="68124">
      <c r="N68124" s="561" t="n"/>
    </row>
    <row r="68125">
      <c r="N68125" s="561" t="n"/>
    </row>
    <row r="68126">
      <c r="N68126" s="561" t="n"/>
    </row>
    <row r="68127">
      <c r="N68127" s="561" t="n"/>
    </row>
    <row r="68128">
      <c r="N68128" s="561" t="n"/>
    </row>
    <row r="68129">
      <c r="N68129" s="561" t="n"/>
    </row>
    <row r="68130">
      <c r="N68130" s="561" t="n"/>
    </row>
    <row r="68131">
      <c r="N68131" s="561" t="n"/>
    </row>
    <row r="68132">
      <c r="N68132" s="561" t="n"/>
    </row>
    <row r="68133">
      <c r="N68133" s="561" t="n"/>
    </row>
    <row r="68134">
      <c r="N68134" s="561" t="n"/>
    </row>
    <row r="68135">
      <c r="N68135" s="561" t="n"/>
    </row>
    <row r="68136">
      <c r="N68136" s="561" t="n"/>
    </row>
    <row r="68137">
      <c r="N68137" s="561" t="n"/>
    </row>
    <row r="68138">
      <c r="N68138" s="561" t="n"/>
    </row>
    <row r="68139">
      <c r="N68139" s="561" t="n"/>
    </row>
    <row r="68140">
      <c r="N68140" s="561" t="n"/>
    </row>
    <row r="68141">
      <c r="N68141" s="561" t="n"/>
    </row>
    <row r="68142">
      <c r="N68142" s="561" t="n"/>
    </row>
    <row r="68143">
      <c r="N68143" s="561" t="n"/>
    </row>
    <row r="68144">
      <c r="N68144" s="561" t="n"/>
    </row>
    <row r="68145">
      <c r="N68145" s="561" t="n"/>
    </row>
    <row r="68146">
      <c r="N68146" s="561" t="n"/>
    </row>
    <row r="68147">
      <c r="N68147" s="561" t="n"/>
    </row>
    <row r="68148">
      <c r="N68148" s="561" t="n"/>
    </row>
    <row r="68149">
      <c r="N68149" s="561" t="n"/>
    </row>
    <row r="68150">
      <c r="N68150" s="561" t="n"/>
    </row>
    <row r="68151">
      <c r="N68151" s="561" t="n"/>
    </row>
    <row r="68152">
      <c r="N68152" s="561" t="n"/>
    </row>
    <row r="68153">
      <c r="N68153" s="561" t="n"/>
    </row>
    <row r="68154">
      <c r="N68154" s="561" t="n"/>
    </row>
    <row r="68155">
      <c r="N68155" s="561" t="n"/>
    </row>
    <row r="68156">
      <c r="N68156" s="561" t="n"/>
    </row>
    <row r="68157">
      <c r="N68157" s="561" t="n"/>
    </row>
    <row r="68158">
      <c r="N68158" s="561" t="n"/>
    </row>
    <row r="68159">
      <c r="N68159" s="561" t="n"/>
    </row>
    <row r="68160">
      <c r="N68160" s="561" t="n"/>
    </row>
    <row r="68161">
      <c r="N68161" s="561" t="n"/>
    </row>
    <row r="68162">
      <c r="N68162" s="561" t="n"/>
    </row>
    <row r="68163">
      <c r="N68163" s="561" t="n"/>
    </row>
    <row r="68164">
      <c r="N68164" s="561" t="n"/>
    </row>
    <row r="68165">
      <c r="N68165" s="561" t="n"/>
    </row>
    <row r="68166">
      <c r="N68166" s="561" t="n"/>
    </row>
    <row r="68167">
      <c r="N68167" s="561" t="n"/>
    </row>
    <row r="68168">
      <c r="N68168" s="561" t="n"/>
    </row>
    <row r="68169">
      <c r="N68169" s="561" t="n"/>
    </row>
    <row r="68170">
      <c r="N68170" s="561" t="n"/>
    </row>
    <row r="68171">
      <c r="N68171" s="561" t="n"/>
    </row>
    <row r="68172">
      <c r="N68172" s="561" t="n"/>
    </row>
    <row r="68173">
      <c r="N68173" s="561" t="n"/>
    </row>
    <row r="68174">
      <c r="N68174" s="561" t="n"/>
    </row>
    <row r="68175">
      <c r="N68175" s="561" t="n"/>
    </row>
    <row r="68176">
      <c r="N68176" s="561" t="n"/>
    </row>
    <row r="68177">
      <c r="N68177" s="561" t="n"/>
    </row>
    <row r="68178">
      <c r="N68178" s="561" t="n"/>
    </row>
    <row r="68179">
      <c r="N68179" s="561" t="n"/>
    </row>
    <row r="68180">
      <c r="N68180" s="561" t="n"/>
    </row>
    <row r="68181">
      <c r="N68181" s="561" t="n"/>
    </row>
    <row r="68182">
      <c r="N68182" s="561" t="n"/>
    </row>
    <row r="68183">
      <c r="N68183" s="561" t="n"/>
    </row>
    <row r="68184">
      <c r="N68184" s="561" t="n"/>
    </row>
    <row r="68185">
      <c r="N68185" s="561" t="n"/>
    </row>
    <row r="68186">
      <c r="N68186" s="561" t="n"/>
    </row>
    <row r="68187">
      <c r="N68187" s="561" t="n"/>
    </row>
    <row r="68188">
      <c r="N68188" s="561" t="n"/>
    </row>
    <row r="68189">
      <c r="N68189" s="561" t="n"/>
    </row>
    <row r="68190">
      <c r="N68190" s="561" t="n"/>
    </row>
    <row r="68191">
      <c r="N68191" s="561" t="n"/>
    </row>
    <row r="68192">
      <c r="N68192" s="561" t="n"/>
    </row>
    <row r="68193">
      <c r="N68193" s="561" t="n"/>
    </row>
    <row r="68194">
      <c r="N68194" s="561" t="n"/>
    </row>
    <row r="68195">
      <c r="N68195" s="561" t="n"/>
    </row>
    <row r="68196">
      <c r="N68196" s="561" t="n"/>
    </row>
    <row r="68197">
      <c r="N68197" s="561" t="n"/>
    </row>
    <row r="68198">
      <c r="N68198" s="561" t="n"/>
    </row>
    <row r="68199">
      <c r="N68199" s="561" t="n"/>
    </row>
    <row r="68200">
      <c r="N68200" s="561" t="n"/>
    </row>
    <row r="68201">
      <c r="N68201" s="561" t="n"/>
    </row>
    <row r="68202">
      <c r="N68202" s="561" t="n"/>
    </row>
    <row r="68203">
      <c r="N68203" s="561" t="n"/>
    </row>
    <row r="68204">
      <c r="N68204" s="561" t="n"/>
    </row>
    <row r="68205">
      <c r="N68205" s="561" t="n"/>
    </row>
    <row r="68206">
      <c r="N68206" s="561" t="n"/>
    </row>
    <row r="68207">
      <c r="N68207" s="561" t="n"/>
    </row>
    <row r="68208">
      <c r="N68208" s="561" t="n"/>
    </row>
    <row r="68209">
      <c r="N68209" s="561" t="n"/>
    </row>
    <row r="68210">
      <c r="N68210" s="561" t="n"/>
    </row>
    <row r="68211">
      <c r="N68211" s="561" t="n"/>
    </row>
    <row r="68212">
      <c r="N68212" s="561" t="n"/>
    </row>
    <row r="68213">
      <c r="N68213" s="561" t="n"/>
    </row>
    <row r="68214">
      <c r="N68214" s="561" t="n"/>
    </row>
    <row r="68215">
      <c r="N68215" s="561" t="n"/>
    </row>
    <row r="68216">
      <c r="N68216" s="561" t="n"/>
    </row>
    <row r="68217">
      <c r="N68217" s="561" t="n"/>
    </row>
    <row r="68218">
      <c r="N68218" s="561" t="n"/>
    </row>
    <row r="68219">
      <c r="N68219" s="561" t="n"/>
    </row>
    <row r="68220">
      <c r="N68220" s="561" t="n"/>
    </row>
    <row r="68221">
      <c r="N68221" s="561" t="n"/>
    </row>
    <row r="68222">
      <c r="N68222" s="561" t="n"/>
    </row>
    <row r="68223">
      <c r="N68223" s="561" t="n"/>
    </row>
    <row r="68224">
      <c r="N68224" s="561" t="n"/>
    </row>
    <row r="68225">
      <c r="N68225" s="561" t="n"/>
    </row>
    <row r="68226">
      <c r="N68226" s="561" t="n"/>
    </row>
    <row r="68227">
      <c r="N68227" s="561" t="n"/>
    </row>
    <row r="68228">
      <c r="N68228" s="561" t="n"/>
    </row>
    <row r="68229">
      <c r="N68229" s="561" t="n"/>
    </row>
    <row r="68230">
      <c r="N68230" s="561" t="n"/>
    </row>
    <row r="68231">
      <c r="N68231" s="561" t="n"/>
    </row>
    <row r="68232">
      <c r="N68232" s="561" t="n"/>
    </row>
    <row r="68233">
      <c r="N68233" s="561" t="n"/>
    </row>
    <row r="68234">
      <c r="N68234" s="561" t="n"/>
    </row>
    <row r="68235">
      <c r="N68235" s="561" t="n"/>
    </row>
    <row r="68236">
      <c r="N68236" s="561" t="n"/>
    </row>
    <row r="68237">
      <c r="N68237" s="561" t="n"/>
    </row>
    <row r="68238">
      <c r="N68238" s="561" t="n"/>
    </row>
    <row r="68239">
      <c r="N68239" s="561" t="n"/>
    </row>
    <row r="68240">
      <c r="N68240" s="561" t="n"/>
    </row>
    <row r="68241">
      <c r="N68241" s="561" t="n"/>
    </row>
    <row r="68242">
      <c r="N68242" s="561" t="n"/>
    </row>
    <row r="68243">
      <c r="N68243" s="561" t="n"/>
    </row>
    <row r="68244">
      <c r="N68244" s="561" t="n"/>
    </row>
    <row r="68245">
      <c r="N68245" s="561" t="n"/>
    </row>
    <row r="68246">
      <c r="N68246" s="561" t="n"/>
    </row>
    <row r="68247">
      <c r="N68247" s="561" t="n"/>
    </row>
    <row r="68248">
      <c r="N68248" s="561" t="n"/>
    </row>
    <row r="68249">
      <c r="N68249" s="561" t="n"/>
    </row>
    <row r="68250">
      <c r="N68250" s="561" t="n"/>
    </row>
    <row r="68251">
      <c r="N68251" s="561" t="n"/>
    </row>
    <row r="68252">
      <c r="N68252" s="561" t="n"/>
    </row>
    <row r="68253">
      <c r="N68253" s="561" t="n"/>
    </row>
    <row r="68254">
      <c r="N68254" s="561" t="n"/>
    </row>
    <row r="68255">
      <c r="N68255" s="561" t="n"/>
    </row>
    <row r="68256">
      <c r="N68256" s="561" t="n"/>
    </row>
    <row r="68257">
      <c r="N68257" s="561" t="n"/>
    </row>
    <row r="68258">
      <c r="N68258" s="561" t="n"/>
    </row>
    <row r="68259">
      <c r="N68259" s="561" t="n"/>
    </row>
    <row r="68260">
      <c r="N68260" s="561" t="n"/>
    </row>
    <row r="68261">
      <c r="N68261" s="561" t="n"/>
    </row>
    <row r="68262">
      <c r="N68262" s="561" t="n"/>
    </row>
    <row r="68263">
      <c r="N68263" s="561" t="n"/>
    </row>
    <row r="68264">
      <c r="N68264" s="561" t="n"/>
    </row>
    <row r="68265">
      <c r="N68265" s="561" t="n"/>
    </row>
    <row r="68266">
      <c r="N68266" s="561" t="n"/>
    </row>
    <row r="68267">
      <c r="N68267" s="561" t="n"/>
    </row>
    <row r="68268">
      <c r="N68268" s="561" t="n"/>
    </row>
    <row r="68269">
      <c r="N68269" s="561" t="n"/>
    </row>
    <row r="68270">
      <c r="N68270" s="561" t="n"/>
    </row>
    <row r="68271">
      <c r="N68271" s="561" t="n"/>
    </row>
    <row r="68272">
      <c r="N68272" s="561" t="n"/>
    </row>
    <row r="68273">
      <c r="N68273" s="561" t="n"/>
    </row>
    <row r="68274">
      <c r="N68274" s="561" t="n"/>
    </row>
    <row r="68275">
      <c r="N68275" s="561" t="n"/>
    </row>
    <row r="68276">
      <c r="N68276" s="561" t="n"/>
    </row>
    <row r="68277">
      <c r="N68277" s="561" t="n"/>
    </row>
    <row r="68278">
      <c r="N68278" s="561" t="n"/>
    </row>
    <row r="68279">
      <c r="N68279" s="561" t="n"/>
    </row>
    <row r="68280">
      <c r="N68280" s="561" t="n"/>
    </row>
    <row r="68281">
      <c r="N68281" s="561" t="n"/>
    </row>
    <row r="68282">
      <c r="N68282" s="561" t="n"/>
    </row>
    <row r="68283">
      <c r="N68283" s="561" t="n"/>
    </row>
    <row r="68284">
      <c r="N68284" s="561" t="n"/>
    </row>
    <row r="68285">
      <c r="N68285" s="561" t="n"/>
    </row>
    <row r="68286">
      <c r="N68286" s="561" t="n"/>
    </row>
    <row r="68287">
      <c r="N68287" s="561" t="n"/>
    </row>
    <row r="68288">
      <c r="N68288" s="561" t="n"/>
    </row>
    <row r="68289">
      <c r="N68289" s="561" t="n"/>
    </row>
    <row r="68290">
      <c r="N68290" s="561" t="n"/>
    </row>
    <row r="68291">
      <c r="N68291" s="561" t="n"/>
    </row>
    <row r="68292">
      <c r="N68292" s="561" t="n"/>
    </row>
    <row r="68293">
      <c r="N68293" s="561" t="n"/>
    </row>
    <row r="68294">
      <c r="N68294" s="561" t="n"/>
    </row>
    <row r="68295">
      <c r="N68295" s="561" t="n"/>
    </row>
    <row r="68296">
      <c r="N68296" s="561" t="n"/>
    </row>
    <row r="68297">
      <c r="N68297" s="561" t="n"/>
    </row>
    <row r="68298">
      <c r="N68298" s="561" t="n"/>
    </row>
    <row r="68299">
      <c r="N68299" s="561" t="n"/>
    </row>
    <row r="68300">
      <c r="N68300" s="561" t="n"/>
    </row>
    <row r="68301">
      <c r="N68301" s="561" t="n"/>
    </row>
    <row r="68302">
      <c r="N68302" s="561" t="n"/>
    </row>
    <row r="68303">
      <c r="N68303" s="561" t="n"/>
    </row>
    <row r="68304">
      <c r="N68304" s="561" t="n"/>
    </row>
    <row r="68305">
      <c r="N68305" s="561" t="n"/>
    </row>
    <row r="68306">
      <c r="N68306" s="561" t="n"/>
    </row>
    <row r="68307">
      <c r="N68307" s="561" t="n"/>
    </row>
    <row r="68308">
      <c r="N68308" s="561" t="n"/>
    </row>
    <row r="68309">
      <c r="N68309" s="561" t="n"/>
    </row>
    <row r="68310">
      <c r="N68310" s="561" t="n"/>
    </row>
    <row r="68311">
      <c r="N68311" s="561" t="n"/>
    </row>
    <row r="68312">
      <c r="N68312" s="561" t="n"/>
    </row>
    <row r="68313">
      <c r="N68313" s="561" t="n"/>
    </row>
    <row r="68314">
      <c r="N68314" s="561" t="n"/>
    </row>
    <row r="68315">
      <c r="N68315" s="561" t="n"/>
    </row>
    <row r="68316">
      <c r="N68316" s="561" t="n"/>
    </row>
    <row r="68317">
      <c r="N68317" s="561" t="n"/>
    </row>
    <row r="68318">
      <c r="N68318" s="561" t="n"/>
    </row>
    <row r="68319">
      <c r="N68319" s="561" t="n"/>
    </row>
    <row r="68320">
      <c r="N68320" s="561" t="n"/>
    </row>
    <row r="68321">
      <c r="N68321" s="561" t="n"/>
    </row>
    <row r="68322">
      <c r="N68322" s="561" t="n"/>
    </row>
    <row r="68323">
      <c r="N68323" s="561" t="n"/>
    </row>
    <row r="68324">
      <c r="N68324" s="561" t="n"/>
    </row>
    <row r="68325">
      <c r="N68325" s="561" t="n"/>
    </row>
    <row r="68326">
      <c r="N68326" s="561" t="n"/>
    </row>
    <row r="68327">
      <c r="N68327" s="561" t="n"/>
    </row>
    <row r="68328">
      <c r="N68328" s="561" t="n"/>
    </row>
    <row r="68329">
      <c r="N68329" s="561" t="n"/>
    </row>
    <row r="68330">
      <c r="N68330" s="561" t="n"/>
    </row>
    <row r="68331">
      <c r="N68331" s="561" t="n"/>
    </row>
    <row r="68332">
      <c r="N68332" s="561" t="n"/>
    </row>
    <row r="68333">
      <c r="N68333" s="561" t="n"/>
    </row>
    <row r="68334">
      <c r="N68334" s="561" t="n"/>
    </row>
    <row r="68335">
      <c r="N68335" s="561" t="n"/>
    </row>
    <row r="68336">
      <c r="N68336" s="561" t="n"/>
    </row>
    <row r="68337">
      <c r="N68337" s="561" t="n"/>
    </row>
    <row r="68338">
      <c r="N68338" s="561" t="n"/>
    </row>
    <row r="68339">
      <c r="N68339" s="561" t="n"/>
    </row>
    <row r="68340">
      <c r="N68340" s="561" t="n"/>
    </row>
    <row r="68341">
      <c r="N68341" s="561" t="n"/>
    </row>
    <row r="68342">
      <c r="N68342" s="561" t="n"/>
    </row>
    <row r="68343">
      <c r="N68343" s="561" t="n"/>
    </row>
    <row r="68344">
      <c r="N68344" s="561" t="n"/>
    </row>
    <row r="68345">
      <c r="N68345" s="561" t="n"/>
    </row>
    <row r="68346">
      <c r="N68346" s="561" t="n"/>
    </row>
    <row r="68347">
      <c r="N68347" s="561" t="n"/>
    </row>
    <row r="68348">
      <c r="N68348" s="561" t="n"/>
    </row>
    <row r="68349">
      <c r="N68349" s="561" t="n"/>
    </row>
    <row r="68350">
      <c r="N68350" s="561" t="n"/>
    </row>
    <row r="68351">
      <c r="N68351" s="561" t="n"/>
    </row>
    <row r="68352">
      <c r="N68352" s="561" t="n"/>
    </row>
    <row r="68353">
      <c r="N68353" s="561" t="n"/>
    </row>
    <row r="68354">
      <c r="N68354" s="561" t="n"/>
    </row>
    <row r="68355">
      <c r="N68355" s="561" t="n"/>
    </row>
    <row r="68356">
      <c r="N68356" s="561" t="n"/>
    </row>
    <row r="68357">
      <c r="N68357" s="561" t="n"/>
    </row>
    <row r="68358">
      <c r="N68358" s="561" t="n"/>
    </row>
    <row r="68359">
      <c r="N68359" s="561" t="n"/>
    </row>
    <row r="68360">
      <c r="N68360" s="561" t="n"/>
    </row>
    <row r="68361">
      <c r="N68361" s="561" t="n"/>
    </row>
    <row r="68362">
      <c r="N68362" s="561" t="n"/>
    </row>
    <row r="68363">
      <c r="N68363" s="561" t="n"/>
    </row>
    <row r="68364">
      <c r="N68364" s="561" t="n"/>
    </row>
    <row r="68365">
      <c r="N68365" s="561" t="n"/>
    </row>
    <row r="68366">
      <c r="N68366" s="561" t="n"/>
    </row>
    <row r="68367">
      <c r="N68367" s="561" t="n"/>
    </row>
    <row r="68368">
      <c r="N68368" s="561" t="n"/>
    </row>
    <row r="68369">
      <c r="N68369" s="561" t="n"/>
    </row>
    <row r="68370">
      <c r="N68370" s="561" t="n"/>
    </row>
    <row r="68371">
      <c r="N68371" s="561" t="n"/>
    </row>
    <row r="68372">
      <c r="N68372" s="561" t="n"/>
    </row>
    <row r="68373">
      <c r="N68373" s="561" t="n"/>
    </row>
    <row r="68374">
      <c r="N68374" s="561" t="n"/>
    </row>
    <row r="68375">
      <c r="N68375" s="561" t="n"/>
    </row>
    <row r="68376">
      <c r="N68376" s="561" t="n"/>
    </row>
    <row r="68377">
      <c r="N68377" s="561" t="n"/>
    </row>
    <row r="68378">
      <c r="N68378" s="561" t="n"/>
    </row>
    <row r="68379">
      <c r="N68379" s="561" t="n"/>
    </row>
    <row r="68380">
      <c r="N68380" s="561" t="n"/>
    </row>
    <row r="68381">
      <c r="N68381" s="561" t="n"/>
    </row>
    <row r="68382">
      <c r="N68382" s="561" t="n"/>
    </row>
    <row r="68383">
      <c r="N68383" s="561" t="n"/>
    </row>
    <row r="68384">
      <c r="N68384" s="561" t="n"/>
    </row>
    <row r="68385">
      <c r="N68385" s="561" t="n"/>
    </row>
    <row r="68386">
      <c r="N68386" s="561" t="n"/>
    </row>
    <row r="68387">
      <c r="N68387" s="561" t="n"/>
    </row>
    <row r="68388">
      <c r="N68388" s="561" t="n"/>
    </row>
    <row r="68389">
      <c r="N68389" s="561" t="n"/>
    </row>
    <row r="68390">
      <c r="N68390" s="561" t="n"/>
    </row>
    <row r="68391">
      <c r="N68391" s="561" t="n"/>
    </row>
    <row r="68392">
      <c r="N68392" s="561" t="n"/>
    </row>
    <row r="68393">
      <c r="N68393" s="561" t="n"/>
    </row>
    <row r="68394">
      <c r="N68394" s="561" t="n"/>
    </row>
    <row r="68395">
      <c r="N68395" s="561" t="n"/>
    </row>
    <row r="68396">
      <c r="N68396" s="561" t="n"/>
    </row>
    <row r="68397">
      <c r="N68397" s="561" t="n"/>
    </row>
    <row r="68398">
      <c r="N68398" s="561" t="n"/>
    </row>
    <row r="68399">
      <c r="N68399" s="561" t="n"/>
    </row>
    <row r="68400">
      <c r="N68400" s="561" t="n"/>
    </row>
    <row r="68401">
      <c r="N68401" s="561" t="n"/>
    </row>
    <row r="68402">
      <c r="N68402" s="561" t="n"/>
    </row>
    <row r="68403">
      <c r="N68403" s="561" t="n"/>
    </row>
    <row r="68404">
      <c r="N68404" s="561" t="n"/>
    </row>
    <row r="68405">
      <c r="N68405" s="561" t="n"/>
    </row>
    <row r="68406">
      <c r="N68406" s="561" t="n"/>
    </row>
    <row r="68407">
      <c r="N68407" s="561" t="n"/>
    </row>
    <row r="68408">
      <c r="N68408" s="561" t="n"/>
    </row>
    <row r="68409">
      <c r="N68409" s="561" t="n"/>
    </row>
    <row r="68410">
      <c r="N68410" s="561" t="n"/>
    </row>
    <row r="68411">
      <c r="N68411" s="561" t="n"/>
    </row>
    <row r="68412">
      <c r="N68412" s="561" t="n"/>
    </row>
    <row r="68413">
      <c r="N68413" s="561" t="n"/>
    </row>
    <row r="68414">
      <c r="N68414" s="561" t="n"/>
    </row>
    <row r="68415">
      <c r="N68415" s="561" t="n"/>
    </row>
    <row r="68416">
      <c r="N68416" s="561" t="n"/>
    </row>
    <row r="68417">
      <c r="N68417" s="561" t="n"/>
    </row>
    <row r="68418">
      <c r="N68418" s="561" t="n"/>
    </row>
    <row r="68419">
      <c r="N68419" s="561" t="n"/>
    </row>
    <row r="68420">
      <c r="N68420" s="561" t="n"/>
    </row>
    <row r="68421">
      <c r="N68421" s="561" t="n"/>
    </row>
    <row r="68422">
      <c r="N68422" s="561" t="n"/>
    </row>
    <row r="68423">
      <c r="N68423" s="561" t="n"/>
    </row>
    <row r="68424">
      <c r="N68424" s="561" t="n"/>
    </row>
    <row r="68425">
      <c r="N68425" s="561" t="n"/>
    </row>
    <row r="68426">
      <c r="N68426" s="561" t="n"/>
    </row>
    <row r="68427">
      <c r="N68427" s="561" t="n"/>
    </row>
    <row r="68428">
      <c r="N68428" s="561" t="n"/>
    </row>
    <row r="68429">
      <c r="N68429" s="561" t="n"/>
    </row>
    <row r="68430">
      <c r="N68430" s="561" t="n"/>
    </row>
    <row r="68431">
      <c r="N68431" s="561" t="n"/>
    </row>
    <row r="68432">
      <c r="N68432" s="561" t="n"/>
    </row>
    <row r="68433">
      <c r="N68433" s="561" t="n"/>
    </row>
    <row r="68434">
      <c r="N68434" s="561" t="n"/>
    </row>
    <row r="68435">
      <c r="N68435" s="561" t="n"/>
    </row>
    <row r="68436">
      <c r="N68436" s="561" t="n"/>
    </row>
    <row r="68437">
      <c r="N68437" s="561" t="n"/>
    </row>
    <row r="68438">
      <c r="N68438" s="561" t="n"/>
    </row>
    <row r="68439">
      <c r="N68439" s="561" t="n"/>
    </row>
    <row r="68440">
      <c r="N68440" s="561" t="n"/>
    </row>
    <row r="68441">
      <c r="N68441" s="561" t="n"/>
    </row>
    <row r="68442">
      <c r="N68442" s="561" t="n"/>
    </row>
    <row r="68443">
      <c r="N68443" s="561" t="n"/>
    </row>
    <row r="68444">
      <c r="N68444" s="561" t="n"/>
    </row>
    <row r="68445">
      <c r="N68445" s="561" t="n"/>
    </row>
    <row r="68446">
      <c r="N68446" s="561" t="n"/>
    </row>
    <row r="68447">
      <c r="N68447" s="561" t="n"/>
    </row>
    <row r="68448">
      <c r="N68448" s="561" t="n"/>
    </row>
    <row r="68449">
      <c r="N68449" s="561" t="n"/>
    </row>
    <row r="68450">
      <c r="N68450" s="561" t="n"/>
    </row>
    <row r="68451">
      <c r="N68451" s="561" t="n"/>
    </row>
    <row r="68452">
      <c r="N68452" s="561" t="n"/>
    </row>
    <row r="68453">
      <c r="N68453" s="561" t="n"/>
    </row>
    <row r="68454">
      <c r="N68454" s="561" t="n"/>
    </row>
    <row r="68455">
      <c r="N68455" s="561" t="n"/>
    </row>
    <row r="68456">
      <c r="N68456" s="561" t="n"/>
    </row>
    <row r="68457">
      <c r="N68457" s="561" t="n"/>
    </row>
    <row r="68458">
      <c r="N68458" s="561" t="n"/>
    </row>
    <row r="68459">
      <c r="N68459" s="561" t="n"/>
    </row>
    <row r="68460">
      <c r="N68460" s="561" t="n"/>
    </row>
    <row r="68461">
      <c r="N68461" s="561" t="n"/>
    </row>
    <row r="68462">
      <c r="N68462" s="561" t="n"/>
    </row>
    <row r="68463">
      <c r="N68463" s="561" t="n"/>
    </row>
    <row r="68464">
      <c r="N68464" s="561" t="n"/>
    </row>
    <row r="68465">
      <c r="N68465" s="561" t="n"/>
    </row>
    <row r="68466">
      <c r="N68466" s="561" t="n"/>
    </row>
    <row r="68467">
      <c r="N68467" s="561" t="n"/>
    </row>
    <row r="68468">
      <c r="N68468" s="561" t="n"/>
    </row>
    <row r="68469">
      <c r="N68469" s="561" t="n"/>
    </row>
    <row r="68470">
      <c r="N68470" s="561" t="n"/>
    </row>
    <row r="68471">
      <c r="N68471" s="561" t="n"/>
    </row>
    <row r="68472">
      <c r="N68472" s="561" t="n"/>
    </row>
    <row r="68473">
      <c r="N68473" s="561" t="n"/>
    </row>
    <row r="68474">
      <c r="N68474" s="561" t="n"/>
    </row>
    <row r="68475">
      <c r="N68475" s="561" t="n"/>
    </row>
    <row r="68476">
      <c r="N68476" s="561" t="n"/>
    </row>
    <row r="68477">
      <c r="N68477" s="561" t="n"/>
    </row>
    <row r="68478">
      <c r="N68478" s="561" t="n"/>
    </row>
    <row r="68479">
      <c r="N68479" s="561" t="n"/>
    </row>
    <row r="68480">
      <c r="N68480" s="561" t="n"/>
    </row>
    <row r="68481">
      <c r="N68481" s="561" t="n"/>
    </row>
    <row r="68482">
      <c r="N68482" s="561" t="n"/>
    </row>
    <row r="68483">
      <c r="N68483" s="561" t="n"/>
    </row>
    <row r="68484">
      <c r="N68484" s="561" t="n"/>
    </row>
    <row r="68485">
      <c r="N68485" s="561" t="n"/>
    </row>
    <row r="68486">
      <c r="N68486" s="561" t="n"/>
    </row>
    <row r="68487">
      <c r="N68487" s="561" t="n"/>
    </row>
    <row r="68488">
      <c r="N68488" s="561" t="n"/>
    </row>
    <row r="68489">
      <c r="N68489" s="561" t="n"/>
    </row>
    <row r="68490">
      <c r="N68490" s="561" t="n"/>
    </row>
    <row r="68491">
      <c r="N68491" s="561" t="n"/>
    </row>
    <row r="68492">
      <c r="N68492" s="561" t="n"/>
    </row>
    <row r="68493">
      <c r="N68493" s="561" t="n"/>
    </row>
    <row r="68494">
      <c r="N68494" s="561" t="n"/>
    </row>
    <row r="68495">
      <c r="N68495" s="561" t="n"/>
    </row>
    <row r="68496">
      <c r="N68496" s="561" t="n"/>
    </row>
    <row r="68497">
      <c r="N68497" s="561" t="n"/>
    </row>
    <row r="68498">
      <c r="N68498" s="561" t="n"/>
    </row>
    <row r="68499">
      <c r="N68499" s="561" t="n"/>
    </row>
    <row r="68500">
      <c r="N68500" s="561" t="n"/>
    </row>
    <row r="68501">
      <c r="N68501" s="561" t="n"/>
    </row>
    <row r="68502">
      <c r="N68502" s="561" t="n"/>
    </row>
    <row r="68503">
      <c r="N68503" s="561" t="n"/>
    </row>
    <row r="68504">
      <c r="N68504" s="561" t="n"/>
    </row>
    <row r="68505">
      <c r="N68505" s="561" t="n"/>
    </row>
    <row r="68506">
      <c r="N68506" s="561" t="n"/>
    </row>
    <row r="68507">
      <c r="N68507" s="561" t="n"/>
    </row>
    <row r="68508">
      <c r="N68508" s="561" t="n"/>
    </row>
    <row r="68509">
      <c r="N68509" s="561" t="n"/>
    </row>
    <row r="68510">
      <c r="N68510" s="561" t="n"/>
    </row>
    <row r="68511">
      <c r="N68511" s="561" t="n"/>
    </row>
    <row r="68512">
      <c r="N68512" s="561" t="n"/>
    </row>
    <row r="68513">
      <c r="N68513" s="561" t="n"/>
    </row>
    <row r="68514">
      <c r="N68514" s="561" t="n"/>
    </row>
    <row r="68515">
      <c r="N68515" s="561" t="n"/>
    </row>
    <row r="68516">
      <c r="N68516" s="561" t="n"/>
    </row>
    <row r="68517">
      <c r="N68517" s="561" t="n"/>
    </row>
    <row r="68518">
      <c r="N68518" s="561" t="n"/>
    </row>
    <row r="68519">
      <c r="N68519" s="561" t="n"/>
    </row>
    <row r="68520">
      <c r="N68520" s="561" t="n"/>
    </row>
    <row r="68521">
      <c r="N68521" s="561" t="n"/>
    </row>
    <row r="68522">
      <c r="N68522" s="561" t="n"/>
    </row>
    <row r="68523">
      <c r="N68523" s="561" t="n"/>
    </row>
    <row r="68524">
      <c r="N68524" s="561" t="n"/>
    </row>
    <row r="68525">
      <c r="N68525" s="561" t="n"/>
    </row>
    <row r="68526">
      <c r="N68526" s="561" t="n"/>
    </row>
    <row r="68527">
      <c r="N68527" s="561" t="n"/>
    </row>
    <row r="68528">
      <c r="N68528" s="561" t="n"/>
    </row>
    <row r="68529">
      <c r="N68529" s="561" t="n"/>
    </row>
    <row r="68530">
      <c r="N68530" s="561" t="n"/>
    </row>
    <row r="68531">
      <c r="N68531" s="561" t="n"/>
    </row>
    <row r="68532">
      <c r="N68532" s="561" t="n"/>
    </row>
    <row r="68533">
      <c r="N68533" s="561" t="n"/>
    </row>
    <row r="68534">
      <c r="N68534" s="561" t="n"/>
    </row>
    <row r="68535">
      <c r="N68535" s="561" t="n"/>
    </row>
    <row r="68536">
      <c r="N68536" s="561" t="n"/>
    </row>
    <row r="68537">
      <c r="N68537" s="561" t="n"/>
    </row>
    <row r="68538">
      <c r="N68538" s="561" t="n"/>
    </row>
    <row r="68539">
      <c r="N68539" s="561" t="n"/>
    </row>
    <row r="68540">
      <c r="N68540" s="561" t="n"/>
    </row>
    <row r="68541">
      <c r="N68541" s="561" t="n"/>
    </row>
    <row r="68542">
      <c r="N68542" s="561" t="n"/>
    </row>
    <row r="68543">
      <c r="N68543" s="561" t="n"/>
    </row>
    <row r="68544">
      <c r="N68544" s="561" t="n"/>
    </row>
    <row r="68545">
      <c r="N68545" s="561" t="n"/>
    </row>
    <row r="68546">
      <c r="N68546" s="561" t="n"/>
    </row>
    <row r="68547">
      <c r="N68547" s="561" t="n"/>
    </row>
    <row r="68548">
      <c r="N68548" s="561" t="n"/>
    </row>
    <row r="68549">
      <c r="N68549" s="561" t="n"/>
    </row>
    <row r="68550">
      <c r="N68550" s="561" t="n"/>
    </row>
    <row r="68551">
      <c r="N68551" s="561" t="n"/>
    </row>
    <row r="68552">
      <c r="N68552" s="561" t="n"/>
    </row>
    <row r="68553">
      <c r="N68553" s="561" t="n"/>
    </row>
    <row r="68554">
      <c r="N68554" s="561" t="n"/>
    </row>
    <row r="68555">
      <c r="N68555" s="561" t="n"/>
    </row>
    <row r="68556">
      <c r="N68556" s="561" t="n"/>
    </row>
    <row r="68557">
      <c r="N68557" s="561" t="n"/>
    </row>
    <row r="68558">
      <c r="N68558" s="561" t="n"/>
    </row>
    <row r="68559">
      <c r="N68559" s="561" t="n"/>
    </row>
    <row r="68560">
      <c r="N68560" s="561" t="n"/>
    </row>
    <row r="68561">
      <c r="N68561" s="561" t="n"/>
    </row>
    <row r="68562">
      <c r="N68562" s="561" t="n"/>
    </row>
    <row r="68563">
      <c r="N68563" s="561" t="n"/>
    </row>
    <row r="68564">
      <c r="N68564" s="561" t="n"/>
    </row>
    <row r="68565">
      <c r="N68565" s="561" t="n"/>
    </row>
    <row r="68566">
      <c r="N68566" s="561" t="n"/>
    </row>
    <row r="68567">
      <c r="N68567" s="561" t="n"/>
    </row>
    <row r="68568">
      <c r="N68568" s="561" t="n"/>
    </row>
    <row r="68569">
      <c r="N68569" s="561" t="n"/>
    </row>
    <row r="68570">
      <c r="N68570" s="561" t="n"/>
    </row>
    <row r="68571">
      <c r="N68571" s="561" t="n"/>
    </row>
    <row r="68572">
      <c r="N68572" s="561" t="n"/>
    </row>
    <row r="68573">
      <c r="N68573" s="561" t="n"/>
    </row>
    <row r="68574">
      <c r="N68574" s="561" t="n"/>
    </row>
    <row r="68575">
      <c r="N68575" s="561" t="n"/>
    </row>
    <row r="68576">
      <c r="N68576" s="561" t="n"/>
    </row>
    <row r="68577">
      <c r="N68577" s="561" t="n"/>
    </row>
    <row r="68578">
      <c r="N68578" s="561" t="n"/>
    </row>
    <row r="68579">
      <c r="N68579" s="561" t="n"/>
    </row>
    <row r="68580">
      <c r="N68580" s="561" t="n"/>
    </row>
    <row r="68581">
      <c r="N68581" s="561" t="n"/>
    </row>
    <row r="68582">
      <c r="N68582" s="561" t="n"/>
    </row>
    <row r="68583">
      <c r="N68583" s="561" t="n"/>
    </row>
    <row r="68584">
      <c r="N68584" s="561" t="n"/>
    </row>
    <row r="68585">
      <c r="N68585" s="561" t="n"/>
    </row>
    <row r="68586">
      <c r="N68586" s="561" t="n"/>
    </row>
    <row r="68587">
      <c r="N68587" s="561" t="n"/>
    </row>
    <row r="68588">
      <c r="N68588" s="561" t="n"/>
    </row>
    <row r="68589">
      <c r="N68589" s="561" t="n"/>
    </row>
    <row r="68590">
      <c r="N68590" s="561" t="n"/>
    </row>
    <row r="68591">
      <c r="N68591" s="561" t="n"/>
    </row>
    <row r="68592">
      <c r="N68592" s="561" t="n"/>
    </row>
    <row r="68593">
      <c r="N68593" s="561" t="n"/>
    </row>
    <row r="68594">
      <c r="N68594" s="561" t="n"/>
    </row>
    <row r="68595">
      <c r="N68595" s="561" t="n"/>
    </row>
    <row r="68596">
      <c r="N68596" s="561" t="n"/>
    </row>
    <row r="68597">
      <c r="N68597" s="561" t="n"/>
    </row>
    <row r="68598">
      <c r="N68598" s="561" t="n"/>
    </row>
    <row r="68599">
      <c r="N68599" s="561" t="n"/>
    </row>
    <row r="68600">
      <c r="N68600" s="561" t="n"/>
    </row>
    <row r="68601">
      <c r="N68601" s="561" t="n"/>
    </row>
    <row r="68602">
      <c r="N68602" s="561" t="n"/>
    </row>
    <row r="68603">
      <c r="N68603" s="561" t="n"/>
    </row>
    <row r="68604">
      <c r="N68604" s="561" t="n"/>
    </row>
    <row r="68605">
      <c r="N68605" s="561" t="n"/>
    </row>
    <row r="68606">
      <c r="N68606" s="561" t="n"/>
    </row>
    <row r="68607">
      <c r="N68607" s="561" t="n"/>
    </row>
    <row r="68608">
      <c r="N68608" s="561" t="n"/>
    </row>
    <row r="68609">
      <c r="N68609" s="561" t="n"/>
    </row>
    <row r="68610">
      <c r="N68610" s="561" t="n"/>
    </row>
    <row r="68611">
      <c r="N68611" s="561" t="n"/>
    </row>
    <row r="68612">
      <c r="N68612" s="561" t="n"/>
    </row>
    <row r="68613">
      <c r="N68613" s="561" t="n"/>
    </row>
    <row r="68614">
      <c r="N68614" s="561" t="n"/>
    </row>
    <row r="68615">
      <c r="N68615" s="561" t="n"/>
    </row>
    <row r="68616">
      <c r="N68616" s="561" t="n"/>
    </row>
    <row r="68617">
      <c r="N68617" s="561" t="n"/>
    </row>
    <row r="68618">
      <c r="N68618" s="561" t="n"/>
    </row>
    <row r="68619">
      <c r="N68619" s="561" t="n"/>
    </row>
    <row r="68620">
      <c r="N68620" s="561" t="n"/>
    </row>
    <row r="68621">
      <c r="N68621" s="561" t="n"/>
    </row>
    <row r="68622">
      <c r="N68622" s="561" t="n"/>
    </row>
    <row r="68623">
      <c r="N68623" s="561" t="n"/>
    </row>
    <row r="68624">
      <c r="N68624" s="561" t="n"/>
    </row>
    <row r="68625">
      <c r="N68625" s="561" t="n"/>
    </row>
    <row r="68626">
      <c r="N68626" s="561" t="n"/>
    </row>
    <row r="68627">
      <c r="N68627" s="561" t="n"/>
    </row>
    <row r="68628">
      <c r="N68628" s="561" t="n"/>
    </row>
    <row r="68629">
      <c r="N68629" s="561" t="n"/>
    </row>
    <row r="68630">
      <c r="N68630" s="561" t="n"/>
    </row>
    <row r="68631">
      <c r="N68631" s="561" t="n"/>
    </row>
    <row r="68632">
      <c r="N68632" s="561" t="n"/>
    </row>
    <row r="68633">
      <c r="N68633" s="561" t="n"/>
    </row>
    <row r="68634">
      <c r="N68634" s="561" t="n"/>
    </row>
    <row r="68635">
      <c r="N68635" s="561" t="n"/>
    </row>
    <row r="68636">
      <c r="N68636" s="561" t="n"/>
    </row>
    <row r="68637">
      <c r="N68637" s="561" t="n"/>
    </row>
    <row r="68638">
      <c r="N68638" s="561" t="n"/>
    </row>
    <row r="68639">
      <c r="N68639" s="561" t="n"/>
    </row>
    <row r="68640">
      <c r="N68640" s="561" t="n"/>
    </row>
    <row r="68641">
      <c r="N68641" s="561" t="n"/>
    </row>
    <row r="68642">
      <c r="N68642" s="561" t="n"/>
    </row>
    <row r="68643">
      <c r="N68643" s="561" t="n"/>
    </row>
    <row r="68644">
      <c r="N68644" s="561" t="n"/>
    </row>
    <row r="68645">
      <c r="N68645" s="561" t="n"/>
    </row>
    <row r="68646">
      <c r="N68646" s="561" t="n"/>
    </row>
    <row r="68647">
      <c r="N68647" s="561" t="n"/>
    </row>
    <row r="68648">
      <c r="N68648" s="561" t="n"/>
    </row>
    <row r="68649">
      <c r="N68649" s="561" t="n"/>
    </row>
    <row r="68650">
      <c r="N68650" s="561" t="n"/>
    </row>
    <row r="68651">
      <c r="N68651" s="561" t="n"/>
    </row>
    <row r="68652">
      <c r="N68652" s="561" t="n"/>
    </row>
    <row r="68653">
      <c r="N68653" s="561" t="n"/>
    </row>
    <row r="68654">
      <c r="N68654" s="561" t="n"/>
    </row>
    <row r="68655">
      <c r="N68655" s="561" t="n"/>
    </row>
    <row r="68656">
      <c r="N68656" s="561" t="n"/>
    </row>
    <row r="68657">
      <c r="N68657" s="561" t="n"/>
    </row>
    <row r="68658">
      <c r="N68658" s="561" t="n"/>
    </row>
    <row r="68659">
      <c r="N68659" s="561" t="n"/>
    </row>
    <row r="68660">
      <c r="N68660" s="561" t="n"/>
    </row>
    <row r="68661">
      <c r="N68661" s="561" t="n"/>
    </row>
    <row r="68662">
      <c r="N68662" s="561" t="n"/>
    </row>
    <row r="68663">
      <c r="N68663" s="561" t="n"/>
    </row>
    <row r="68664">
      <c r="N68664" s="561" t="n"/>
    </row>
    <row r="68665">
      <c r="N68665" s="561" t="n"/>
    </row>
    <row r="68666">
      <c r="N68666" s="561" t="n"/>
    </row>
    <row r="68667">
      <c r="N68667" s="561" t="n"/>
    </row>
    <row r="68668">
      <c r="N68668" s="561" t="n"/>
    </row>
    <row r="68669">
      <c r="N68669" s="561" t="n"/>
    </row>
    <row r="68670">
      <c r="N68670" s="561" t="n"/>
    </row>
    <row r="68671">
      <c r="N68671" s="561" t="n"/>
    </row>
    <row r="68672">
      <c r="N68672" s="561" t="n"/>
    </row>
    <row r="68673">
      <c r="N68673" s="561" t="n"/>
    </row>
    <row r="68674">
      <c r="N68674" s="561" t="n"/>
    </row>
    <row r="68675">
      <c r="N68675" s="561" t="n"/>
    </row>
    <row r="68676">
      <c r="N68676" s="561" t="n"/>
    </row>
    <row r="68677">
      <c r="N68677" s="561" t="n"/>
    </row>
    <row r="68678">
      <c r="N68678" s="561" t="n"/>
    </row>
    <row r="68679">
      <c r="N68679" s="561" t="n"/>
    </row>
    <row r="68680">
      <c r="N68680" s="561" t="n"/>
    </row>
    <row r="68681">
      <c r="N68681" s="561" t="n"/>
    </row>
    <row r="68682">
      <c r="N68682" s="561" t="n"/>
    </row>
    <row r="68683">
      <c r="N68683" s="561" t="n"/>
    </row>
    <row r="68684">
      <c r="N68684" s="561" t="n"/>
    </row>
    <row r="68685">
      <c r="N68685" s="561" t="n"/>
    </row>
    <row r="68686">
      <c r="N68686" s="561" t="n"/>
    </row>
    <row r="68687">
      <c r="N68687" s="561" t="n"/>
    </row>
    <row r="68688">
      <c r="N68688" s="561" t="n"/>
    </row>
    <row r="68689">
      <c r="N68689" s="561" t="n"/>
    </row>
    <row r="68690">
      <c r="N68690" s="561" t="n"/>
    </row>
    <row r="68691">
      <c r="N68691" s="561" t="n"/>
    </row>
    <row r="68692">
      <c r="N68692" s="561" t="n"/>
    </row>
    <row r="68693">
      <c r="N68693" s="561" t="n"/>
    </row>
    <row r="68694">
      <c r="N68694" s="561" t="n"/>
    </row>
    <row r="68695">
      <c r="N68695" s="561" t="n"/>
    </row>
    <row r="68696">
      <c r="N68696" s="561" t="n"/>
    </row>
    <row r="68697">
      <c r="N68697" s="561" t="n"/>
    </row>
    <row r="68698">
      <c r="N68698" s="561" t="n"/>
    </row>
    <row r="68699">
      <c r="N68699" s="561" t="n"/>
    </row>
    <row r="68700">
      <c r="N68700" s="561" t="n"/>
    </row>
    <row r="68701">
      <c r="N68701" s="561" t="n"/>
    </row>
    <row r="68702">
      <c r="N68702" s="561" t="n"/>
    </row>
    <row r="68703">
      <c r="N68703" s="561" t="n"/>
    </row>
    <row r="68704">
      <c r="N68704" s="561" t="n"/>
    </row>
    <row r="68705">
      <c r="N68705" s="561" t="n"/>
    </row>
    <row r="68706">
      <c r="N68706" s="561" t="n"/>
    </row>
    <row r="68707">
      <c r="N68707" s="561" t="n"/>
    </row>
    <row r="68708">
      <c r="N68708" s="561" t="n"/>
    </row>
    <row r="68709">
      <c r="N68709" s="561" t="n"/>
    </row>
    <row r="68710">
      <c r="N68710" s="561" t="n"/>
    </row>
    <row r="68711">
      <c r="N68711" s="561" t="n"/>
    </row>
    <row r="68712">
      <c r="N68712" s="561" t="n"/>
    </row>
    <row r="68713">
      <c r="N68713" s="561" t="n"/>
    </row>
    <row r="68714">
      <c r="N68714" s="561" t="n"/>
    </row>
    <row r="68715">
      <c r="N68715" s="561" t="n"/>
    </row>
    <row r="68716">
      <c r="N68716" s="561" t="n"/>
    </row>
    <row r="68717">
      <c r="N68717" s="561" t="n"/>
    </row>
    <row r="68718">
      <c r="N68718" s="561" t="n"/>
    </row>
    <row r="68719">
      <c r="N68719" s="561" t="n"/>
    </row>
    <row r="68720">
      <c r="N68720" s="561" t="n"/>
    </row>
    <row r="68721">
      <c r="N68721" s="561" t="n"/>
    </row>
    <row r="68722">
      <c r="N68722" s="561" t="n"/>
    </row>
    <row r="68723">
      <c r="N68723" s="561" t="n"/>
    </row>
    <row r="68724">
      <c r="N68724" s="561" t="n"/>
    </row>
    <row r="68725">
      <c r="N68725" s="561" t="n"/>
    </row>
    <row r="68726">
      <c r="N68726" s="561" t="n"/>
    </row>
    <row r="68727">
      <c r="N68727" s="561" t="n"/>
    </row>
    <row r="68728">
      <c r="N68728" s="561" t="n"/>
    </row>
    <row r="68729">
      <c r="N68729" s="561" t="n"/>
    </row>
    <row r="68730">
      <c r="N68730" s="561" t="n"/>
    </row>
    <row r="68731">
      <c r="N68731" s="561" t="n"/>
    </row>
    <row r="68732">
      <c r="N68732" s="561" t="n"/>
    </row>
    <row r="68733">
      <c r="N68733" s="561" t="n"/>
    </row>
    <row r="68734">
      <c r="N68734" s="561" t="n"/>
    </row>
    <row r="68735">
      <c r="N68735" s="561" t="n"/>
    </row>
    <row r="68736">
      <c r="N68736" s="561" t="n"/>
    </row>
    <row r="68737">
      <c r="N68737" s="561" t="n"/>
    </row>
    <row r="68738">
      <c r="N68738" s="561" t="n"/>
    </row>
    <row r="68739">
      <c r="N68739" s="561" t="n"/>
    </row>
    <row r="68740">
      <c r="N68740" s="561" t="n"/>
    </row>
    <row r="68741">
      <c r="N68741" s="561" t="n"/>
    </row>
    <row r="68742">
      <c r="N68742" s="561" t="n"/>
    </row>
    <row r="68743">
      <c r="N68743" s="561" t="n"/>
    </row>
    <row r="68744">
      <c r="N68744" s="561" t="n"/>
    </row>
    <row r="68745">
      <c r="N68745" s="561" t="n"/>
    </row>
    <row r="68746">
      <c r="N68746" s="561" t="n"/>
    </row>
    <row r="68747">
      <c r="N68747" s="561" t="n"/>
    </row>
    <row r="68748">
      <c r="N68748" s="561" t="n"/>
    </row>
    <row r="68749">
      <c r="N68749" s="561" t="n"/>
    </row>
    <row r="68750">
      <c r="N68750" s="561" t="n"/>
    </row>
    <row r="68751">
      <c r="N68751" s="561" t="n"/>
    </row>
    <row r="68752">
      <c r="N68752" s="561" t="n"/>
    </row>
    <row r="68753">
      <c r="N68753" s="561" t="n"/>
    </row>
    <row r="68754">
      <c r="N68754" s="561" t="n"/>
    </row>
    <row r="68755">
      <c r="N68755" s="561" t="n"/>
    </row>
    <row r="68756">
      <c r="N68756" s="561" t="n"/>
    </row>
    <row r="68757">
      <c r="N68757" s="561" t="n"/>
    </row>
    <row r="68758">
      <c r="N68758" s="561" t="n"/>
    </row>
    <row r="68759">
      <c r="N68759" s="561" t="n"/>
    </row>
    <row r="68760">
      <c r="N68760" s="561" t="n"/>
    </row>
    <row r="68761">
      <c r="N68761" s="561" t="n"/>
    </row>
    <row r="68762">
      <c r="N68762" s="561" t="n"/>
    </row>
    <row r="68763">
      <c r="N68763" s="561" t="n"/>
    </row>
    <row r="68764">
      <c r="N68764" s="561" t="n"/>
    </row>
    <row r="68765">
      <c r="N68765" s="561" t="n"/>
    </row>
    <row r="68766">
      <c r="N68766" s="561" t="n"/>
    </row>
    <row r="68767">
      <c r="N68767" s="561" t="n"/>
    </row>
    <row r="68768">
      <c r="N68768" s="561" t="n"/>
    </row>
    <row r="68769">
      <c r="N68769" s="561" t="n"/>
    </row>
    <row r="68770">
      <c r="N68770" s="561" t="n"/>
    </row>
    <row r="68771">
      <c r="N68771" s="561" t="n"/>
    </row>
    <row r="68772">
      <c r="N68772" s="561" t="n"/>
    </row>
    <row r="68773">
      <c r="N68773" s="561" t="n"/>
    </row>
    <row r="68774">
      <c r="N68774" s="561" t="n"/>
    </row>
    <row r="68775">
      <c r="N68775" s="561" t="n"/>
    </row>
    <row r="68776">
      <c r="N68776" s="561" t="n"/>
    </row>
    <row r="68777">
      <c r="N68777" s="561" t="n"/>
    </row>
    <row r="68778">
      <c r="N68778" s="561" t="n"/>
    </row>
    <row r="68779">
      <c r="N68779" s="561" t="n"/>
    </row>
    <row r="68780">
      <c r="N68780" s="561" t="n"/>
    </row>
    <row r="68781">
      <c r="N68781" s="561" t="n"/>
    </row>
    <row r="68782">
      <c r="N68782" s="561" t="n"/>
    </row>
    <row r="68783">
      <c r="N68783" s="561" t="n"/>
    </row>
    <row r="68784">
      <c r="N68784" s="561" t="n"/>
    </row>
    <row r="68785">
      <c r="N68785" s="561" t="n"/>
    </row>
    <row r="68786">
      <c r="N68786" s="561" t="n"/>
    </row>
    <row r="68787">
      <c r="N68787" s="561" t="n"/>
    </row>
    <row r="68788">
      <c r="N68788" s="561" t="n"/>
    </row>
    <row r="68789">
      <c r="N68789" s="561" t="n"/>
    </row>
    <row r="68790">
      <c r="N68790" s="561" t="n"/>
    </row>
    <row r="68791">
      <c r="N68791" s="561" t="n"/>
    </row>
    <row r="68792">
      <c r="N68792" s="561" t="n"/>
    </row>
    <row r="68793">
      <c r="N68793" s="561" t="n"/>
    </row>
    <row r="68794">
      <c r="N68794" s="561" t="n"/>
    </row>
    <row r="68795">
      <c r="N68795" s="561" t="n"/>
    </row>
    <row r="68796">
      <c r="N68796" s="561" t="n"/>
    </row>
    <row r="68797">
      <c r="N68797" s="561" t="n"/>
    </row>
    <row r="68798">
      <c r="N68798" s="561" t="n"/>
    </row>
    <row r="68799">
      <c r="N68799" s="561" t="n"/>
    </row>
    <row r="68800">
      <c r="N68800" s="561" t="n"/>
    </row>
    <row r="68801">
      <c r="N68801" s="561" t="n"/>
    </row>
    <row r="68802">
      <c r="N68802" s="561" t="n"/>
    </row>
    <row r="68803">
      <c r="N68803" s="561" t="n"/>
    </row>
    <row r="68804">
      <c r="N68804" s="561" t="n"/>
    </row>
    <row r="68805">
      <c r="N68805" s="561" t="n"/>
    </row>
    <row r="68806">
      <c r="N68806" s="561" t="n"/>
    </row>
    <row r="68807">
      <c r="N68807" s="561" t="n"/>
    </row>
    <row r="68808">
      <c r="N68808" s="561" t="n"/>
    </row>
    <row r="68809">
      <c r="N68809" s="561" t="n"/>
    </row>
    <row r="68810">
      <c r="N68810" s="561" t="n"/>
    </row>
    <row r="68811">
      <c r="N68811" s="561" t="n"/>
    </row>
    <row r="68812">
      <c r="N68812" s="561" t="n"/>
    </row>
    <row r="68813">
      <c r="N68813" s="561" t="n"/>
    </row>
    <row r="68814">
      <c r="N68814" s="561" t="n"/>
    </row>
    <row r="68815">
      <c r="N68815" s="561" t="n"/>
    </row>
    <row r="68816">
      <c r="N68816" s="561" t="n"/>
    </row>
    <row r="68817">
      <c r="N68817" s="561" t="n"/>
    </row>
    <row r="68818">
      <c r="N68818" s="561" t="n"/>
    </row>
    <row r="68819">
      <c r="N68819" s="561" t="n"/>
    </row>
    <row r="68820">
      <c r="N68820" s="561" t="n"/>
    </row>
    <row r="68821">
      <c r="N68821" s="561" t="n"/>
    </row>
    <row r="68822">
      <c r="N68822" s="561" t="n"/>
    </row>
    <row r="68823">
      <c r="N68823" s="561" t="n"/>
    </row>
    <row r="68824">
      <c r="N68824" s="561" t="n"/>
    </row>
    <row r="68825">
      <c r="N68825" s="561" t="n"/>
    </row>
    <row r="68826">
      <c r="N68826" s="561" t="n"/>
    </row>
    <row r="68827">
      <c r="N68827" s="561" t="n"/>
    </row>
    <row r="68828">
      <c r="N68828" s="561" t="n"/>
    </row>
    <row r="68829">
      <c r="N68829" s="561" t="n"/>
    </row>
    <row r="68830">
      <c r="N68830" s="561" t="n"/>
    </row>
    <row r="68831">
      <c r="N68831" s="561" t="n"/>
    </row>
    <row r="68832">
      <c r="N68832" s="561" t="n"/>
    </row>
    <row r="68833">
      <c r="N68833" s="561" t="n"/>
    </row>
    <row r="68834">
      <c r="N68834" s="561" t="n"/>
    </row>
    <row r="68835">
      <c r="N68835" s="561" t="n"/>
    </row>
    <row r="68836">
      <c r="N68836" s="561" t="n"/>
    </row>
    <row r="68837">
      <c r="N68837" s="561" t="n"/>
    </row>
    <row r="68838">
      <c r="N68838" s="561" t="n"/>
    </row>
    <row r="68839">
      <c r="N68839" s="561" t="n"/>
    </row>
    <row r="68840">
      <c r="N68840" s="561" t="n"/>
    </row>
    <row r="68841">
      <c r="N68841" s="561" t="n"/>
    </row>
    <row r="68842">
      <c r="N68842" s="561" t="n"/>
    </row>
    <row r="68843">
      <c r="N68843" s="561" t="n"/>
    </row>
    <row r="68844">
      <c r="N68844" s="561" t="n"/>
    </row>
    <row r="68845">
      <c r="N68845" s="561" t="n"/>
    </row>
    <row r="68846">
      <c r="N68846" s="561" t="n"/>
    </row>
    <row r="68847">
      <c r="N68847" s="561" t="n"/>
    </row>
    <row r="68848">
      <c r="N68848" s="561" t="n"/>
    </row>
    <row r="68849">
      <c r="N68849" s="561" t="n"/>
    </row>
    <row r="68850">
      <c r="N68850" s="561" t="n"/>
    </row>
    <row r="68851">
      <c r="N68851" s="561" t="n"/>
    </row>
    <row r="68852">
      <c r="N68852" s="561" t="n"/>
    </row>
    <row r="68853">
      <c r="N68853" s="561" t="n"/>
    </row>
    <row r="68854">
      <c r="N68854" s="561" t="n"/>
    </row>
    <row r="68855">
      <c r="N68855" s="561" t="n"/>
    </row>
    <row r="68856">
      <c r="N68856" s="561" t="n"/>
    </row>
    <row r="68857">
      <c r="N68857" s="561" t="n"/>
    </row>
    <row r="68858">
      <c r="N68858" s="561" t="n"/>
    </row>
    <row r="68859">
      <c r="N68859" s="561" t="n"/>
    </row>
    <row r="68860">
      <c r="N68860" s="561" t="n"/>
    </row>
    <row r="68861">
      <c r="N68861" s="561" t="n"/>
    </row>
    <row r="68862">
      <c r="N68862" s="561" t="n"/>
    </row>
    <row r="68863">
      <c r="N68863" s="561" t="n"/>
    </row>
    <row r="68864">
      <c r="N68864" s="561" t="n"/>
    </row>
    <row r="68865">
      <c r="N68865" s="561" t="n"/>
    </row>
    <row r="68866">
      <c r="N68866" s="561" t="n"/>
    </row>
    <row r="68867">
      <c r="N68867" s="561" t="n"/>
    </row>
    <row r="68868">
      <c r="N68868" s="561" t="n"/>
    </row>
    <row r="68869">
      <c r="N68869" s="561" t="n"/>
    </row>
    <row r="68870">
      <c r="N68870" s="561" t="n"/>
    </row>
    <row r="68871">
      <c r="N68871" s="561" t="n"/>
    </row>
    <row r="68872">
      <c r="N68872" s="561" t="n"/>
    </row>
    <row r="68873">
      <c r="N68873" s="561" t="n"/>
    </row>
    <row r="68874">
      <c r="N68874" s="561" t="n"/>
    </row>
    <row r="68875">
      <c r="N68875" s="561" t="n"/>
    </row>
    <row r="68876">
      <c r="N68876" s="561" t="n"/>
    </row>
    <row r="68877">
      <c r="N68877" s="561" t="n"/>
    </row>
    <row r="68878">
      <c r="N68878" s="561" t="n"/>
    </row>
    <row r="68879">
      <c r="N68879" s="561" t="n"/>
    </row>
    <row r="68880">
      <c r="N68880" s="561" t="n"/>
    </row>
    <row r="68881">
      <c r="N68881" s="561" t="n"/>
    </row>
    <row r="68882">
      <c r="N68882" s="561" t="n"/>
    </row>
    <row r="68883">
      <c r="N68883" s="561" t="n"/>
    </row>
    <row r="68884">
      <c r="N68884" s="561" t="n"/>
    </row>
    <row r="68885">
      <c r="N68885" s="561" t="n"/>
    </row>
    <row r="68886">
      <c r="N68886" s="561" t="n"/>
    </row>
    <row r="68887">
      <c r="N68887" s="561" t="n"/>
    </row>
    <row r="68888">
      <c r="N68888" s="561" t="n"/>
    </row>
    <row r="68889">
      <c r="N68889" s="561" t="n"/>
    </row>
    <row r="68890">
      <c r="N68890" s="561" t="n"/>
    </row>
    <row r="68891">
      <c r="N68891" s="561" t="n"/>
    </row>
    <row r="68892">
      <c r="N68892" s="561" t="n"/>
    </row>
    <row r="68893">
      <c r="N68893" s="561" t="n"/>
    </row>
    <row r="68894">
      <c r="N68894" s="561" t="n"/>
    </row>
    <row r="68895">
      <c r="N68895" s="561" t="n"/>
    </row>
    <row r="68896">
      <c r="N68896" s="561" t="n"/>
    </row>
    <row r="68897">
      <c r="N68897" s="561" t="n"/>
    </row>
    <row r="68898">
      <c r="N68898" s="561" t="n"/>
    </row>
    <row r="68899">
      <c r="N68899" s="561" t="n"/>
    </row>
    <row r="68900">
      <c r="N68900" s="561" t="n"/>
    </row>
    <row r="68901">
      <c r="N68901" s="561" t="n"/>
    </row>
    <row r="68902">
      <c r="N68902" s="561" t="n"/>
    </row>
    <row r="68903">
      <c r="N68903" s="561" t="n"/>
    </row>
    <row r="68904">
      <c r="N68904" s="561" t="n"/>
    </row>
    <row r="68905">
      <c r="N68905" s="561" t="n"/>
    </row>
    <row r="68906">
      <c r="N68906" s="561" t="n"/>
    </row>
    <row r="68907">
      <c r="N68907" s="561" t="n"/>
    </row>
    <row r="68908">
      <c r="N68908" s="561" t="n"/>
    </row>
    <row r="68909">
      <c r="N68909" s="561" t="n"/>
    </row>
    <row r="68910">
      <c r="N68910" s="561" t="n"/>
    </row>
    <row r="68911">
      <c r="N68911" s="561" t="n"/>
    </row>
    <row r="68912">
      <c r="N68912" s="561" t="n"/>
    </row>
    <row r="68913">
      <c r="N68913" s="561" t="n"/>
    </row>
    <row r="68914">
      <c r="N68914" s="561" t="n"/>
    </row>
    <row r="68915">
      <c r="N68915" s="561" t="n"/>
    </row>
    <row r="68916">
      <c r="N68916" s="561" t="n"/>
    </row>
    <row r="68917">
      <c r="N68917" s="561" t="n"/>
    </row>
    <row r="68918">
      <c r="N68918" s="561" t="n"/>
    </row>
    <row r="68919">
      <c r="N68919" s="561" t="n"/>
    </row>
    <row r="68920">
      <c r="N68920" s="561" t="n"/>
    </row>
    <row r="68921">
      <c r="N68921" s="561" t="n"/>
    </row>
    <row r="68922">
      <c r="N68922" s="561" t="n"/>
    </row>
    <row r="68923">
      <c r="N68923" s="561" t="n"/>
    </row>
    <row r="68924">
      <c r="N68924" s="561" t="n"/>
    </row>
    <row r="68925">
      <c r="N68925" s="561" t="n"/>
    </row>
    <row r="68926">
      <c r="N68926" s="561" t="n"/>
    </row>
    <row r="68927">
      <c r="N68927" s="561" t="n"/>
    </row>
    <row r="68928">
      <c r="N68928" s="561" t="n"/>
    </row>
    <row r="68929">
      <c r="N68929" s="561" t="n"/>
    </row>
    <row r="68930">
      <c r="N68930" s="561" t="n"/>
    </row>
    <row r="68931">
      <c r="N68931" s="561" t="n"/>
    </row>
    <row r="68932">
      <c r="N68932" s="561" t="n"/>
    </row>
    <row r="68933">
      <c r="N68933" s="561" t="n"/>
    </row>
    <row r="68934">
      <c r="N68934" s="561" t="n"/>
    </row>
    <row r="68935">
      <c r="N68935" s="561" t="n"/>
    </row>
    <row r="68936">
      <c r="N68936" s="561" t="n"/>
    </row>
    <row r="68937">
      <c r="N68937" s="561" t="n"/>
    </row>
    <row r="68938">
      <c r="N68938" s="561" t="n"/>
    </row>
    <row r="68939">
      <c r="N68939" s="561" t="n"/>
    </row>
    <row r="68940">
      <c r="N68940" s="561" t="n"/>
    </row>
    <row r="68941">
      <c r="N68941" s="561" t="n"/>
    </row>
    <row r="68942">
      <c r="N68942" s="561" t="n"/>
    </row>
    <row r="68943">
      <c r="N68943" s="561" t="n"/>
    </row>
    <row r="68944">
      <c r="N68944" s="561" t="n"/>
    </row>
    <row r="68945">
      <c r="N68945" s="561" t="n"/>
    </row>
    <row r="68946">
      <c r="N68946" s="561" t="n"/>
    </row>
    <row r="68947">
      <c r="N68947" s="561" t="n"/>
    </row>
    <row r="68948">
      <c r="N68948" s="561" t="n"/>
    </row>
    <row r="68949">
      <c r="N68949" s="561" t="n"/>
    </row>
    <row r="68950">
      <c r="N68950" s="561" t="n"/>
    </row>
    <row r="68951">
      <c r="N68951" s="561" t="n"/>
    </row>
    <row r="68952">
      <c r="N68952" s="561" t="n"/>
    </row>
    <row r="68953">
      <c r="N68953" s="561" t="n"/>
    </row>
    <row r="68954">
      <c r="N68954" s="561" t="n"/>
    </row>
    <row r="68955">
      <c r="N68955" s="561" t="n"/>
    </row>
    <row r="68956">
      <c r="N68956" s="561" t="n"/>
    </row>
    <row r="68957">
      <c r="N68957" s="561" t="n"/>
    </row>
    <row r="68958">
      <c r="N68958" s="561" t="n"/>
    </row>
    <row r="68959">
      <c r="N68959" s="561" t="n"/>
    </row>
    <row r="68960">
      <c r="N68960" s="561" t="n"/>
    </row>
    <row r="68961">
      <c r="N68961" s="561" t="n"/>
    </row>
    <row r="68962">
      <c r="N68962" s="561" t="n"/>
    </row>
    <row r="68963">
      <c r="N68963" s="561" t="n"/>
    </row>
    <row r="68964">
      <c r="N68964" s="561" t="n"/>
    </row>
    <row r="68965">
      <c r="N68965" s="561" t="n"/>
    </row>
    <row r="68966">
      <c r="N68966" s="561" t="n"/>
    </row>
    <row r="68967">
      <c r="N68967" s="561" t="n"/>
    </row>
    <row r="68968">
      <c r="N68968" s="561" t="n"/>
    </row>
    <row r="68969">
      <c r="N68969" s="561" t="n"/>
    </row>
    <row r="68970">
      <c r="N68970" s="561" t="n"/>
    </row>
    <row r="68971">
      <c r="N68971" s="561" t="n"/>
    </row>
    <row r="68972">
      <c r="N68972" s="561" t="n"/>
    </row>
    <row r="68973">
      <c r="N68973" s="561" t="n"/>
    </row>
    <row r="68974">
      <c r="N68974" s="561" t="n"/>
    </row>
    <row r="68975">
      <c r="N68975" s="561" t="n"/>
    </row>
    <row r="68976">
      <c r="N68976" s="561" t="n"/>
    </row>
    <row r="68977">
      <c r="N68977" s="561" t="n"/>
    </row>
    <row r="68978">
      <c r="N68978" s="561" t="n"/>
    </row>
    <row r="68979">
      <c r="N68979" s="561" t="n"/>
    </row>
    <row r="68980">
      <c r="N68980" s="561" t="n"/>
    </row>
    <row r="68981">
      <c r="N68981" s="561" t="n"/>
    </row>
    <row r="68982">
      <c r="N68982" s="561" t="n"/>
    </row>
    <row r="68983">
      <c r="N68983" s="561" t="n"/>
    </row>
    <row r="68984">
      <c r="N68984" s="561" t="n"/>
    </row>
    <row r="68985">
      <c r="N68985" s="561" t="n"/>
    </row>
    <row r="68986">
      <c r="N68986" s="561" t="n"/>
    </row>
    <row r="68987">
      <c r="N68987" s="561" t="n"/>
    </row>
    <row r="68988">
      <c r="N68988" s="561" t="n"/>
    </row>
    <row r="68989">
      <c r="N68989" s="561" t="n"/>
    </row>
    <row r="68990">
      <c r="N68990" s="561" t="n"/>
    </row>
    <row r="68991">
      <c r="N68991" s="561" t="n"/>
    </row>
    <row r="68992">
      <c r="N68992" s="561" t="n"/>
    </row>
    <row r="68993">
      <c r="N68993" s="561" t="n"/>
    </row>
    <row r="68994">
      <c r="N68994" s="561" t="n"/>
    </row>
    <row r="68995">
      <c r="N68995" s="561" t="n"/>
    </row>
    <row r="68996">
      <c r="N68996" s="561" t="n"/>
    </row>
    <row r="68997">
      <c r="N68997" s="561" t="n"/>
    </row>
    <row r="68998">
      <c r="N68998" s="561" t="n"/>
    </row>
    <row r="68999">
      <c r="N68999" s="561" t="n"/>
    </row>
    <row r="69000">
      <c r="N69000" s="561" t="n"/>
    </row>
    <row r="69001">
      <c r="N69001" s="561" t="n"/>
    </row>
    <row r="69002">
      <c r="N69002" s="561" t="n"/>
    </row>
    <row r="69003">
      <c r="N69003" s="561" t="n"/>
    </row>
    <row r="69004">
      <c r="N69004" s="561" t="n"/>
    </row>
    <row r="69005">
      <c r="N69005" s="561" t="n"/>
    </row>
    <row r="69006">
      <c r="N69006" s="561" t="n"/>
    </row>
    <row r="69007">
      <c r="N69007" s="561" t="n"/>
    </row>
    <row r="69008">
      <c r="N69008" s="561" t="n"/>
    </row>
    <row r="69009">
      <c r="N69009" s="561" t="n"/>
    </row>
    <row r="69010">
      <c r="N69010" s="561" t="n"/>
    </row>
    <row r="69011">
      <c r="N69011" s="561" t="n"/>
    </row>
    <row r="69012">
      <c r="N69012" s="561" t="n"/>
    </row>
    <row r="69013">
      <c r="N69013" s="561" t="n"/>
    </row>
    <row r="69014">
      <c r="N69014" s="561" t="n"/>
    </row>
    <row r="69015">
      <c r="N69015" s="561" t="n"/>
    </row>
    <row r="69016">
      <c r="N69016" s="561" t="n"/>
    </row>
    <row r="69017">
      <c r="N69017" s="561" t="n"/>
    </row>
    <row r="69018">
      <c r="N69018" s="561" t="n"/>
    </row>
    <row r="69019">
      <c r="N69019" s="561" t="n"/>
    </row>
    <row r="69020">
      <c r="N69020" s="561" t="n"/>
    </row>
    <row r="69021">
      <c r="N69021" s="561" t="n"/>
    </row>
    <row r="69022">
      <c r="N69022" s="561" t="n"/>
    </row>
    <row r="69023">
      <c r="N69023" s="561" t="n"/>
    </row>
    <row r="69024">
      <c r="N69024" s="561" t="n"/>
    </row>
    <row r="69025">
      <c r="N69025" s="561" t="n"/>
    </row>
    <row r="69026">
      <c r="N69026" s="561" t="n"/>
    </row>
    <row r="69027">
      <c r="N69027" s="561" t="n"/>
    </row>
    <row r="69028">
      <c r="N69028" s="561" t="n"/>
    </row>
    <row r="69029">
      <c r="N69029" s="561" t="n"/>
    </row>
    <row r="69030">
      <c r="N69030" s="561" t="n"/>
    </row>
    <row r="69031">
      <c r="N69031" s="561" t="n"/>
    </row>
    <row r="69032">
      <c r="N69032" s="561" t="n"/>
    </row>
    <row r="69033">
      <c r="N69033" s="561" t="n"/>
    </row>
    <row r="69034">
      <c r="N69034" s="561" t="n"/>
    </row>
    <row r="69035">
      <c r="N69035" s="561" t="n"/>
    </row>
    <row r="69036">
      <c r="N69036" s="561" t="n"/>
    </row>
    <row r="69037">
      <c r="N69037" s="561" t="n"/>
    </row>
    <row r="69038">
      <c r="N69038" s="561" t="n"/>
    </row>
    <row r="69039">
      <c r="N69039" s="561" t="n"/>
    </row>
    <row r="69040">
      <c r="N69040" s="561" t="n"/>
    </row>
    <row r="69041">
      <c r="N69041" s="561" t="n"/>
    </row>
    <row r="69042">
      <c r="N69042" s="561" t="n"/>
    </row>
    <row r="69043">
      <c r="N69043" s="561" t="n"/>
    </row>
    <row r="69044">
      <c r="N69044" s="561" t="n"/>
    </row>
    <row r="69045">
      <c r="N69045" s="561" t="n"/>
    </row>
    <row r="69046">
      <c r="N69046" s="561" t="n"/>
    </row>
    <row r="69047">
      <c r="N69047" s="561" t="n"/>
    </row>
    <row r="69048">
      <c r="N69048" s="561" t="n"/>
    </row>
    <row r="69049">
      <c r="N69049" s="561" t="n"/>
    </row>
    <row r="69050">
      <c r="N69050" s="561" t="n"/>
    </row>
    <row r="69051">
      <c r="N69051" s="561" t="n"/>
    </row>
    <row r="69052">
      <c r="N69052" s="561" t="n"/>
    </row>
    <row r="69053">
      <c r="N69053" s="561" t="n"/>
    </row>
    <row r="69054">
      <c r="N69054" s="561" t="n"/>
    </row>
    <row r="69055">
      <c r="N69055" s="561" t="n"/>
    </row>
    <row r="69056">
      <c r="N69056" s="561" t="n"/>
    </row>
    <row r="69057">
      <c r="N69057" s="561" t="n"/>
    </row>
    <row r="69058">
      <c r="N69058" s="561" t="n"/>
    </row>
    <row r="69059">
      <c r="N69059" s="561" t="n"/>
    </row>
    <row r="69060">
      <c r="N69060" s="561" t="n"/>
    </row>
    <row r="69061">
      <c r="N69061" s="561" t="n"/>
    </row>
    <row r="69062">
      <c r="N69062" s="561" t="n"/>
    </row>
    <row r="69063">
      <c r="N69063" s="561" t="n"/>
    </row>
    <row r="69064">
      <c r="N69064" s="561" t="n"/>
    </row>
    <row r="69065">
      <c r="N69065" s="561" t="n"/>
    </row>
    <row r="69066">
      <c r="N69066" s="561" t="n"/>
    </row>
    <row r="69067">
      <c r="N69067" s="561" t="n"/>
    </row>
    <row r="69068">
      <c r="N69068" s="561" t="n"/>
    </row>
    <row r="69069">
      <c r="N69069" s="561" t="n"/>
    </row>
    <row r="69070">
      <c r="N69070" s="561" t="n"/>
    </row>
    <row r="69071">
      <c r="N69071" s="561" t="n"/>
    </row>
    <row r="69072">
      <c r="N69072" s="561" t="n"/>
    </row>
    <row r="69073">
      <c r="N69073" s="561" t="n"/>
    </row>
    <row r="69074">
      <c r="N69074" s="561" t="n"/>
    </row>
    <row r="69075">
      <c r="N69075" s="561" t="n"/>
    </row>
    <row r="69076">
      <c r="N69076" s="561" t="n"/>
    </row>
    <row r="69077">
      <c r="N69077" s="561" t="n"/>
    </row>
    <row r="69078">
      <c r="N69078" s="561" t="n"/>
    </row>
    <row r="69079">
      <c r="N69079" s="561" t="n"/>
    </row>
    <row r="69080">
      <c r="N69080" s="561" t="n"/>
    </row>
    <row r="69081">
      <c r="N69081" s="561" t="n"/>
    </row>
    <row r="69082">
      <c r="N69082" s="561" t="n"/>
    </row>
    <row r="69083">
      <c r="N69083" s="561" t="n"/>
    </row>
    <row r="69084">
      <c r="N69084" s="561" t="n"/>
    </row>
    <row r="69085">
      <c r="N69085" s="561" t="n"/>
    </row>
    <row r="69086">
      <c r="N69086" s="561" t="n"/>
    </row>
    <row r="69087">
      <c r="N69087" s="561" t="n"/>
    </row>
    <row r="69088">
      <c r="N69088" s="561" t="n"/>
    </row>
    <row r="69089">
      <c r="N69089" s="561" t="n"/>
    </row>
    <row r="69090">
      <c r="N69090" s="561" t="n"/>
    </row>
    <row r="69091">
      <c r="N69091" s="561" t="n"/>
    </row>
    <row r="69092">
      <c r="N69092" s="561" t="n"/>
    </row>
    <row r="69093">
      <c r="N69093" s="561" t="n"/>
    </row>
    <row r="69094">
      <c r="N69094" s="561" t="n"/>
    </row>
    <row r="69095">
      <c r="N69095" s="561" t="n"/>
    </row>
    <row r="69096">
      <c r="N69096" s="561" t="n"/>
    </row>
    <row r="69097">
      <c r="N69097" s="561" t="n"/>
    </row>
    <row r="69098">
      <c r="N69098" s="561" t="n"/>
    </row>
    <row r="69099">
      <c r="N69099" s="561" t="n"/>
    </row>
    <row r="69100">
      <c r="N69100" s="561" t="n"/>
    </row>
    <row r="69101">
      <c r="N69101" s="561" t="n"/>
    </row>
    <row r="69102">
      <c r="N69102" s="561" t="n"/>
    </row>
    <row r="69103">
      <c r="N69103" s="561" t="n"/>
    </row>
    <row r="69104">
      <c r="N69104" s="561" t="n"/>
    </row>
    <row r="69105">
      <c r="N69105" s="561" t="n"/>
    </row>
    <row r="69106">
      <c r="N69106" s="561" t="n"/>
    </row>
    <row r="69107">
      <c r="N69107" s="561" t="n"/>
    </row>
    <row r="69108">
      <c r="N69108" s="561" t="n"/>
    </row>
    <row r="69109">
      <c r="N69109" s="561" t="n"/>
    </row>
    <row r="69110">
      <c r="N69110" s="561" t="n"/>
    </row>
    <row r="69111">
      <c r="N69111" s="561" t="n"/>
    </row>
    <row r="69112">
      <c r="N69112" s="561" t="n"/>
    </row>
    <row r="69113">
      <c r="N69113" s="561" t="n"/>
    </row>
    <row r="69114">
      <c r="N69114" s="561" t="n"/>
    </row>
    <row r="69115">
      <c r="N69115" s="561" t="n"/>
    </row>
    <row r="69116">
      <c r="N69116" s="561" t="n"/>
    </row>
    <row r="69117">
      <c r="N69117" s="561" t="n"/>
    </row>
    <row r="69118">
      <c r="N69118" s="561" t="n"/>
    </row>
    <row r="69119">
      <c r="N69119" s="561" t="n"/>
    </row>
    <row r="69120">
      <c r="N69120" s="561" t="n"/>
    </row>
    <row r="69121">
      <c r="N69121" s="561" t="n"/>
    </row>
    <row r="69122">
      <c r="N69122" s="561" t="n"/>
    </row>
    <row r="69123">
      <c r="N69123" s="561" t="n"/>
    </row>
    <row r="69124">
      <c r="N69124" s="561" t="n"/>
    </row>
    <row r="69125">
      <c r="N69125" s="561" t="n"/>
    </row>
    <row r="69126">
      <c r="N69126" s="561" t="n"/>
    </row>
    <row r="69127">
      <c r="N69127" s="561" t="n"/>
    </row>
    <row r="69128">
      <c r="N69128" s="561" t="n"/>
    </row>
    <row r="69129">
      <c r="N69129" s="561" t="n"/>
    </row>
    <row r="69130">
      <c r="N69130" s="561" t="n"/>
    </row>
    <row r="69131">
      <c r="N69131" s="561" t="n"/>
    </row>
    <row r="69132">
      <c r="N69132" s="561" t="n"/>
    </row>
    <row r="69133">
      <c r="N69133" s="561" t="n"/>
    </row>
    <row r="69134">
      <c r="N69134" s="561" t="n"/>
    </row>
    <row r="69135">
      <c r="N69135" s="561" t="n"/>
    </row>
    <row r="69136">
      <c r="N69136" s="561" t="n"/>
    </row>
    <row r="69137">
      <c r="N69137" s="561" t="n"/>
    </row>
    <row r="69138">
      <c r="N69138" s="561" t="n"/>
    </row>
    <row r="69139">
      <c r="N69139" s="561" t="n"/>
    </row>
    <row r="69140">
      <c r="N69140" s="561" t="n"/>
    </row>
    <row r="69141">
      <c r="N69141" s="561" t="n"/>
    </row>
    <row r="69142">
      <c r="N69142" s="561" t="n"/>
    </row>
    <row r="69143">
      <c r="N69143" s="561" t="n"/>
    </row>
    <row r="69144">
      <c r="N69144" s="561" t="n"/>
    </row>
    <row r="69145">
      <c r="N69145" s="561" t="n"/>
    </row>
    <row r="69146">
      <c r="N69146" s="561" t="n"/>
    </row>
    <row r="69147">
      <c r="N69147" s="561" t="n"/>
    </row>
    <row r="69148">
      <c r="N69148" s="561" t="n"/>
    </row>
    <row r="69149">
      <c r="N69149" s="561" t="n"/>
    </row>
    <row r="69150">
      <c r="N69150" s="561" t="n"/>
    </row>
    <row r="69151">
      <c r="N69151" s="561" t="n"/>
    </row>
    <row r="69152">
      <c r="N69152" s="561" t="n"/>
    </row>
    <row r="69153">
      <c r="N69153" s="561" t="n"/>
    </row>
    <row r="69154">
      <c r="N69154" s="561" t="n"/>
    </row>
    <row r="69155">
      <c r="N69155" s="561" t="n"/>
    </row>
    <row r="69156">
      <c r="N69156" s="561" t="n"/>
    </row>
    <row r="69157">
      <c r="N69157" s="561" t="n"/>
    </row>
    <row r="69158">
      <c r="N69158" s="561" t="n"/>
    </row>
    <row r="69159">
      <c r="N69159" s="561" t="n"/>
    </row>
    <row r="69160">
      <c r="N69160" s="561" t="n"/>
    </row>
    <row r="69161">
      <c r="N69161" s="561" t="n"/>
    </row>
    <row r="69162">
      <c r="N69162" s="561" t="n"/>
    </row>
    <row r="69163">
      <c r="N69163" s="561" t="n"/>
    </row>
    <row r="69164">
      <c r="N69164" s="561" t="n"/>
    </row>
    <row r="69165">
      <c r="N69165" s="561" t="n"/>
    </row>
    <row r="69166">
      <c r="N69166" s="561" t="n"/>
    </row>
    <row r="69167">
      <c r="N69167" s="561" t="n"/>
    </row>
    <row r="69168">
      <c r="N69168" s="561" t="n"/>
    </row>
    <row r="69169">
      <c r="N69169" s="561" t="n"/>
    </row>
    <row r="69170">
      <c r="N69170" s="561" t="n"/>
    </row>
    <row r="69171">
      <c r="N69171" s="561" t="n"/>
    </row>
    <row r="69172">
      <c r="N69172" s="561" t="n"/>
    </row>
    <row r="69173">
      <c r="N69173" s="561" t="n"/>
    </row>
    <row r="69174">
      <c r="N69174" s="561" t="n"/>
    </row>
    <row r="69175">
      <c r="N69175" s="561" t="n"/>
    </row>
    <row r="69176">
      <c r="N69176" s="561" t="n"/>
    </row>
    <row r="69177">
      <c r="N69177" s="561" t="n"/>
    </row>
    <row r="69178">
      <c r="N69178" s="561" t="n"/>
    </row>
    <row r="69179">
      <c r="N69179" s="561" t="n"/>
    </row>
    <row r="69180">
      <c r="N69180" s="561" t="n"/>
    </row>
    <row r="69181">
      <c r="N69181" s="561" t="n"/>
    </row>
    <row r="69182">
      <c r="N69182" s="561" t="n"/>
    </row>
    <row r="69183">
      <c r="N69183" s="561" t="n"/>
    </row>
    <row r="69184">
      <c r="N69184" s="561" t="n"/>
    </row>
    <row r="69185">
      <c r="N69185" s="561" t="n"/>
    </row>
    <row r="69186">
      <c r="N69186" s="561" t="n"/>
    </row>
    <row r="69187">
      <c r="N69187" s="561" t="n"/>
    </row>
    <row r="69188">
      <c r="N69188" s="561" t="n"/>
    </row>
    <row r="69189">
      <c r="N69189" s="561" t="n"/>
    </row>
    <row r="69190">
      <c r="N69190" s="561" t="n"/>
    </row>
    <row r="69191">
      <c r="N69191" s="561" t="n"/>
    </row>
    <row r="69192">
      <c r="N69192" s="561" t="n"/>
    </row>
    <row r="69193">
      <c r="N69193" s="561" t="n"/>
    </row>
    <row r="69194">
      <c r="N69194" s="561" t="n"/>
    </row>
    <row r="69195">
      <c r="N69195" s="561" t="n"/>
    </row>
    <row r="69196">
      <c r="N69196" s="561" t="n"/>
    </row>
    <row r="69197">
      <c r="N69197" s="561" t="n"/>
    </row>
    <row r="69198">
      <c r="N69198" s="561" t="n"/>
    </row>
    <row r="69199">
      <c r="N69199" s="561" t="n"/>
    </row>
    <row r="69200">
      <c r="N69200" s="561" t="n"/>
    </row>
    <row r="69201">
      <c r="N69201" s="561" t="n"/>
    </row>
    <row r="69202">
      <c r="N69202" s="561" t="n"/>
    </row>
    <row r="69203">
      <c r="N69203" s="561" t="n"/>
    </row>
    <row r="69204">
      <c r="N69204" s="561" t="n"/>
    </row>
    <row r="69205">
      <c r="N69205" s="561" t="n"/>
    </row>
    <row r="69206">
      <c r="N69206" s="561" t="n"/>
    </row>
    <row r="69207">
      <c r="N69207" s="561" t="n"/>
    </row>
    <row r="69208">
      <c r="N69208" s="561" t="n"/>
    </row>
    <row r="69209">
      <c r="N69209" s="561" t="n"/>
    </row>
    <row r="69210">
      <c r="N69210" s="561" t="n"/>
    </row>
    <row r="69211">
      <c r="N69211" s="561" t="n"/>
    </row>
    <row r="69212">
      <c r="N69212" s="561" t="n"/>
    </row>
    <row r="69213">
      <c r="N69213" s="561" t="n"/>
    </row>
    <row r="69214">
      <c r="N69214" s="561" t="n"/>
    </row>
    <row r="69215">
      <c r="N69215" s="561" t="n"/>
    </row>
    <row r="69216">
      <c r="N69216" s="561" t="n"/>
    </row>
    <row r="69217">
      <c r="N69217" s="561" t="n"/>
    </row>
    <row r="69218">
      <c r="N69218" s="561" t="n"/>
    </row>
    <row r="69219">
      <c r="N69219" s="561" t="n"/>
    </row>
    <row r="69220">
      <c r="N69220" s="561" t="n"/>
    </row>
    <row r="69221">
      <c r="N69221" s="561" t="n"/>
    </row>
    <row r="69222">
      <c r="N69222" s="561" t="n"/>
    </row>
    <row r="69223">
      <c r="N69223" s="561" t="n"/>
    </row>
    <row r="69224">
      <c r="N69224" s="561" t="n"/>
    </row>
    <row r="69225">
      <c r="N69225" s="561" t="n"/>
    </row>
    <row r="69226">
      <c r="N69226" s="561" t="n"/>
    </row>
    <row r="69227">
      <c r="N69227" s="561" t="n"/>
    </row>
    <row r="69228">
      <c r="N69228" s="561" t="n"/>
    </row>
    <row r="69229">
      <c r="N69229" s="561" t="n"/>
    </row>
    <row r="69230">
      <c r="N69230" s="561" t="n"/>
    </row>
    <row r="69231">
      <c r="N69231" s="561" t="n"/>
    </row>
    <row r="69232">
      <c r="N69232" s="561" t="n"/>
    </row>
    <row r="69233">
      <c r="N69233" s="561" t="n"/>
    </row>
    <row r="69234">
      <c r="N69234" s="561" t="n"/>
    </row>
    <row r="69235">
      <c r="N69235" s="561" t="n"/>
    </row>
    <row r="69236">
      <c r="N69236" s="561" t="n"/>
    </row>
    <row r="69237">
      <c r="N69237" s="561" t="n"/>
    </row>
    <row r="69238">
      <c r="N69238" s="561" t="n"/>
    </row>
    <row r="69239">
      <c r="N69239" s="561" t="n"/>
    </row>
    <row r="69240">
      <c r="N69240" s="561" t="n"/>
    </row>
    <row r="69241">
      <c r="N69241" s="561" t="n"/>
    </row>
    <row r="69242">
      <c r="N69242" s="561" t="n"/>
    </row>
    <row r="69243">
      <c r="N69243" s="561" t="n"/>
    </row>
    <row r="69244">
      <c r="N69244" s="561" t="n"/>
    </row>
    <row r="69245">
      <c r="N69245" s="561" t="n"/>
    </row>
    <row r="69246">
      <c r="N69246" s="561" t="n"/>
    </row>
    <row r="69247">
      <c r="N69247" s="561" t="n"/>
    </row>
    <row r="69248">
      <c r="N69248" s="561" t="n"/>
    </row>
    <row r="69249">
      <c r="N69249" s="561" t="n"/>
    </row>
    <row r="69250">
      <c r="N69250" s="561" t="n"/>
    </row>
    <row r="69251">
      <c r="N69251" s="561" t="n"/>
    </row>
    <row r="69252">
      <c r="N69252" s="561" t="n"/>
    </row>
    <row r="69253">
      <c r="N69253" s="561" t="n"/>
    </row>
    <row r="69254">
      <c r="N69254" s="561" t="n"/>
    </row>
    <row r="69255">
      <c r="N69255" s="561" t="n"/>
    </row>
    <row r="69256">
      <c r="N69256" s="561" t="n"/>
    </row>
    <row r="69257">
      <c r="N69257" s="561" t="n"/>
    </row>
    <row r="69258">
      <c r="N69258" s="561" t="n"/>
    </row>
    <row r="69259">
      <c r="N69259" s="561" t="n"/>
    </row>
    <row r="69260">
      <c r="N69260" s="561" t="n"/>
    </row>
    <row r="69261">
      <c r="N69261" s="561" t="n"/>
    </row>
    <row r="69262">
      <c r="N69262" s="561" t="n"/>
    </row>
    <row r="69263">
      <c r="N69263" s="561" t="n"/>
    </row>
    <row r="69264">
      <c r="N69264" s="561" t="n"/>
    </row>
    <row r="69265">
      <c r="N69265" s="561" t="n"/>
    </row>
    <row r="69266">
      <c r="N69266" s="561" t="n"/>
    </row>
    <row r="69267">
      <c r="N69267" s="561" t="n"/>
    </row>
    <row r="69268">
      <c r="N69268" s="561" t="n"/>
    </row>
    <row r="69269">
      <c r="N69269" s="561" t="n"/>
    </row>
    <row r="69270">
      <c r="N69270" s="561" t="n"/>
    </row>
    <row r="69271">
      <c r="N69271" s="561" t="n"/>
    </row>
    <row r="69272">
      <c r="N69272" s="561" t="n"/>
    </row>
    <row r="69273">
      <c r="N69273" s="561" t="n"/>
    </row>
    <row r="69274">
      <c r="N69274" s="561" t="n"/>
    </row>
    <row r="69275">
      <c r="N69275" s="561" t="n"/>
    </row>
    <row r="69276">
      <c r="N69276" s="561" t="n"/>
    </row>
    <row r="69277">
      <c r="N69277" s="561" t="n"/>
    </row>
    <row r="69278">
      <c r="N69278" s="561" t="n"/>
    </row>
    <row r="69279">
      <c r="N69279" s="561" t="n"/>
    </row>
    <row r="69280">
      <c r="N69280" s="561" t="n"/>
    </row>
    <row r="69281">
      <c r="N69281" s="561" t="n"/>
    </row>
    <row r="69282">
      <c r="N69282" s="561" t="n"/>
    </row>
    <row r="69283">
      <c r="N69283" s="561" t="n"/>
    </row>
    <row r="69284">
      <c r="N69284" s="561" t="n"/>
    </row>
    <row r="69285">
      <c r="N69285" s="561" t="n"/>
    </row>
    <row r="69286">
      <c r="N69286" s="561" t="n"/>
    </row>
    <row r="69287">
      <c r="N69287" s="561" t="n"/>
    </row>
    <row r="69288">
      <c r="N69288" s="561" t="n"/>
    </row>
    <row r="69289">
      <c r="N69289" s="561" t="n"/>
    </row>
    <row r="69290">
      <c r="N69290" s="561" t="n"/>
    </row>
    <row r="69291">
      <c r="N69291" s="561" t="n"/>
    </row>
    <row r="69292">
      <c r="N69292" s="561" t="n"/>
    </row>
    <row r="69293">
      <c r="N69293" s="561" t="n"/>
    </row>
    <row r="69294">
      <c r="N69294" s="561" t="n"/>
    </row>
    <row r="69295">
      <c r="N69295" s="561" t="n"/>
    </row>
    <row r="69296">
      <c r="N69296" s="561" t="n"/>
    </row>
    <row r="69297">
      <c r="N69297" s="561" t="n"/>
    </row>
    <row r="69298">
      <c r="N69298" s="561" t="n"/>
    </row>
    <row r="69299">
      <c r="N69299" s="561" t="n"/>
    </row>
    <row r="69300">
      <c r="N69300" s="561" t="n"/>
    </row>
    <row r="69301">
      <c r="N69301" s="561" t="n"/>
    </row>
    <row r="69302">
      <c r="N69302" s="561" t="n"/>
    </row>
    <row r="69303">
      <c r="N69303" s="561" t="n"/>
    </row>
    <row r="69304">
      <c r="N69304" s="561" t="n"/>
    </row>
    <row r="69305">
      <c r="N69305" s="561" t="n"/>
    </row>
    <row r="69306">
      <c r="N69306" s="561" t="n"/>
    </row>
    <row r="69307">
      <c r="N69307" s="561" t="n"/>
    </row>
    <row r="69308">
      <c r="N69308" s="561" t="n"/>
    </row>
    <row r="69309">
      <c r="N69309" s="561" t="n"/>
    </row>
    <row r="69310">
      <c r="N69310" s="561" t="n"/>
    </row>
    <row r="69311">
      <c r="N69311" s="561" t="n"/>
    </row>
    <row r="69312">
      <c r="N69312" s="561" t="n"/>
    </row>
    <row r="69313">
      <c r="N69313" s="561" t="n"/>
    </row>
    <row r="69314">
      <c r="N69314" s="561" t="n"/>
    </row>
    <row r="69315">
      <c r="N69315" s="561" t="n"/>
    </row>
    <row r="69316">
      <c r="N69316" s="561" t="n"/>
    </row>
    <row r="69317">
      <c r="N69317" s="561" t="n"/>
    </row>
    <row r="69318">
      <c r="N69318" s="561" t="n"/>
    </row>
    <row r="69319">
      <c r="N69319" s="561" t="n"/>
    </row>
    <row r="69320">
      <c r="N69320" s="561" t="n"/>
    </row>
    <row r="69321">
      <c r="N69321" s="561" t="n"/>
    </row>
    <row r="69322">
      <c r="N69322" s="561" t="n"/>
    </row>
    <row r="69323">
      <c r="N69323" s="561" t="n"/>
    </row>
    <row r="69324">
      <c r="N69324" s="561" t="n"/>
    </row>
    <row r="69325">
      <c r="N69325" s="561" t="n"/>
    </row>
    <row r="69326">
      <c r="N69326" s="561" t="n"/>
    </row>
    <row r="69327">
      <c r="N69327" s="561" t="n"/>
    </row>
    <row r="69328">
      <c r="N69328" s="561" t="n"/>
    </row>
    <row r="69329">
      <c r="N69329" s="561" t="n"/>
    </row>
    <row r="69330">
      <c r="N69330" s="561" t="n"/>
    </row>
    <row r="69331">
      <c r="N69331" s="561" t="n"/>
    </row>
    <row r="69332">
      <c r="N69332" s="561" t="n"/>
    </row>
    <row r="69333">
      <c r="N69333" s="561" t="n"/>
    </row>
    <row r="69334">
      <c r="N69334" s="561" t="n"/>
    </row>
    <row r="69335">
      <c r="N69335" s="561" t="n"/>
    </row>
    <row r="69336">
      <c r="N69336" s="561" t="n"/>
    </row>
    <row r="69337">
      <c r="N69337" s="561" t="n"/>
    </row>
    <row r="69338">
      <c r="N69338" s="561" t="n"/>
    </row>
    <row r="69339">
      <c r="N69339" s="561" t="n"/>
    </row>
    <row r="69340">
      <c r="N69340" s="561" t="n"/>
    </row>
    <row r="69341">
      <c r="N69341" s="561" t="n"/>
    </row>
    <row r="69342">
      <c r="N69342" s="561" t="n"/>
    </row>
    <row r="69343">
      <c r="N69343" s="561" t="n"/>
    </row>
    <row r="69344">
      <c r="N69344" s="561" t="n"/>
    </row>
    <row r="69345">
      <c r="N69345" s="561" t="n"/>
    </row>
    <row r="69346">
      <c r="N69346" s="561" t="n"/>
    </row>
    <row r="69347">
      <c r="N69347" s="561" t="n"/>
    </row>
    <row r="69348">
      <c r="N69348" s="561" t="n"/>
    </row>
    <row r="69349">
      <c r="N69349" s="561" t="n"/>
    </row>
    <row r="69350">
      <c r="N69350" s="561" t="n"/>
    </row>
    <row r="69351">
      <c r="N69351" s="561" t="n"/>
    </row>
    <row r="69352">
      <c r="N69352" s="561" t="n"/>
    </row>
    <row r="69353">
      <c r="N69353" s="561" t="n"/>
    </row>
    <row r="69354">
      <c r="N69354" s="561" t="n"/>
    </row>
    <row r="69355">
      <c r="N69355" s="561" t="n"/>
    </row>
    <row r="69356">
      <c r="N69356" s="561" t="n"/>
    </row>
    <row r="69357">
      <c r="N69357" s="561" t="n"/>
    </row>
    <row r="69358">
      <c r="N69358" s="561" t="n"/>
    </row>
    <row r="69359">
      <c r="N69359" s="561" t="n"/>
    </row>
    <row r="69360">
      <c r="N69360" s="561" t="n"/>
    </row>
    <row r="69361">
      <c r="N69361" s="561" t="n"/>
    </row>
    <row r="69362">
      <c r="N69362" s="561" t="n"/>
    </row>
    <row r="69363">
      <c r="N69363" s="561" t="n"/>
    </row>
    <row r="69364">
      <c r="N69364" s="561" t="n"/>
    </row>
    <row r="69365">
      <c r="N69365" s="561" t="n"/>
    </row>
    <row r="69366">
      <c r="N69366" s="561" t="n"/>
    </row>
    <row r="69367">
      <c r="N69367" s="561" t="n"/>
    </row>
    <row r="69368">
      <c r="N69368" s="561" t="n"/>
    </row>
    <row r="69369">
      <c r="N69369" s="561" t="n"/>
    </row>
    <row r="69370">
      <c r="N69370" s="561" t="n"/>
    </row>
    <row r="69371">
      <c r="N69371" s="561" t="n"/>
    </row>
    <row r="69372">
      <c r="N69372" s="561" t="n"/>
    </row>
    <row r="69373">
      <c r="N69373" s="561" t="n"/>
    </row>
    <row r="69374">
      <c r="N69374" s="561" t="n"/>
    </row>
    <row r="69375">
      <c r="N69375" s="561" t="n"/>
    </row>
    <row r="69376">
      <c r="N69376" s="561" t="n"/>
    </row>
    <row r="69377">
      <c r="N69377" s="561" t="n"/>
    </row>
    <row r="69378">
      <c r="N69378" s="561" t="n"/>
    </row>
    <row r="69379">
      <c r="N69379" s="561" t="n"/>
    </row>
    <row r="69380">
      <c r="N69380" s="561" t="n"/>
    </row>
    <row r="69381">
      <c r="N69381" s="561" t="n"/>
    </row>
    <row r="69382">
      <c r="N69382" s="561" t="n"/>
    </row>
    <row r="69383">
      <c r="N69383" s="561" t="n"/>
    </row>
    <row r="69384">
      <c r="N69384" s="561" t="n"/>
    </row>
    <row r="69385">
      <c r="N69385" s="561" t="n"/>
    </row>
    <row r="69386">
      <c r="N69386" s="561" t="n"/>
    </row>
    <row r="69387">
      <c r="N69387" s="561" t="n"/>
    </row>
    <row r="69388">
      <c r="N69388" s="561" t="n"/>
    </row>
    <row r="69389">
      <c r="N69389" s="561" t="n"/>
    </row>
    <row r="69390">
      <c r="N69390" s="561" t="n"/>
    </row>
    <row r="69391">
      <c r="N69391" s="561" t="n"/>
    </row>
    <row r="69392">
      <c r="N69392" s="561" t="n"/>
    </row>
    <row r="69393">
      <c r="N69393" s="561" t="n"/>
    </row>
    <row r="69394">
      <c r="N69394" s="561" t="n"/>
    </row>
    <row r="69395">
      <c r="N69395" s="561" t="n"/>
    </row>
    <row r="69396">
      <c r="N69396" s="561" t="n"/>
    </row>
    <row r="69397">
      <c r="N69397" s="561" t="n"/>
    </row>
    <row r="69398">
      <c r="N69398" s="561" t="n"/>
    </row>
    <row r="69399">
      <c r="N69399" s="561" t="n"/>
    </row>
    <row r="69400">
      <c r="N69400" s="561" t="n"/>
    </row>
    <row r="69401">
      <c r="N69401" s="561" t="n"/>
    </row>
    <row r="69402">
      <c r="N69402" s="561" t="n"/>
    </row>
    <row r="69403">
      <c r="N69403" s="561" t="n"/>
    </row>
    <row r="69404">
      <c r="N69404" s="561" t="n"/>
    </row>
    <row r="69405">
      <c r="N69405" s="561" t="n"/>
    </row>
    <row r="69406">
      <c r="N69406" s="561" t="n"/>
    </row>
    <row r="69407">
      <c r="N69407" s="561" t="n"/>
    </row>
    <row r="69408">
      <c r="N69408" s="561" t="n"/>
    </row>
    <row r="69409">
      <c r="N69409" s="561" t="n"/>
    </row>
    <row r="69410">
      <c r="N69410" s="561" t="n"/>
    </row>
    <row r="69411">
      <c r="N69411" s="561" t="n"/>
    </row>
    <row r="69412">
      <c r="N69412" s="561" t="n"/>
    </row>
    <row r="69413">
      <c r="N69413" s="561" t="n"/>
    </row>
    <row r="69414">
      <c r="N69414" s="561" t="n"/>
    </row>
    <row r="69415">
      <c r="N69415" s="561" t="n"/>
    </row>
    <row r="69416">
      <c r="N69416" s="561" t="n"/>
    </row>
    <row r="69417">
      <c r="N69417" s="561" t="n"/>
    </row>
    <row r="69418">
      <c r="N69418" s="561" t="n"/>
    </row>
    <row r="69419">
      <c r="N69419" s="561" t="n"/>
    </row>
    <row r="69420">
      <c r="N69420" s="561" t="n"/>
    </row>
    <row r="69421">
      <c r="N69421" s="561" t="n"/>
    </row>
    <row r="69422">
      <c r="N69422" s="561" t="n"/>
    </row>
    <row r="69423">
      <c r="N69423" s="561" t="n"/>
    </row>
    <row r="69424">
      <c r="N69424" s="561" t="n"/>
    </row>
    <row r="69425">
      <c r="N69425" s="561" t="n"/>
    </row>
    <row r="69426">
      <c r="N69426" s="561" t="n"/>
    </row>
    <row r="69427">
      <c r="N69427" s="561" t="n"/>
    </row>
    <row r="69428">
      <c r="N69428" s="561" t="n"/>
    </row>
    <row r="69429">
      <c r="N69429" s="561" t="n"/>
    </row>
    <row r="69430">
      <c r="N69430" s="561" t="n"/>
    </row>
    <row r="69431">
      <c r="N69431" s="561" t="n"/>
    </row>
    <row r="69432">
      <c r="N69432" s="561" t="n"/>
    </row>
    <row r="69433">
      <c r="N69433" s="561" t="n"/>
    </row>
    <row r="69434">
      <c r="N69434" s="561" t="n"/>
    </row>
    <row r="69435">
      <c r="N69435" s="561" t="n"/>
    </row>
    <row r="69436">
      <c r="N69436" s="561" t="n"/>
    </row>
    <row r="69437">
      <c r="N69437" s="561" t="n"/>
    </row>
    <row r="69438">
      <c r="N69438" s="561" t="n"/>
    </row>
    <row r="69439">
      <c r="N69439" s="561" t="n"/>
    </row>
    <row r="69440">
      <c r="N69440" s="561" t="n"/>
    </row>
    <row r="69441">
      <c r="N69441" s="561" t="n"/>
    </row>
    <row r="69442">
      <c r="N69442" s="561" t="n"/>
    </row>
    <row r="69443">
      <c r="N69443" s="561" t="n"/>
    </row>
    <row r="69444">
      <c r="N69444" s="561" t="n"/>
    </row>
    <row r="69445">
      <c r="N69445" s="561" t="n"/>
    </row>
    <row r="69446">
      <c r="N69446" s="561" t="n"/>
    </row>
    <row r="69447">
      <c r="N69447" s="561" t="n"/>
    </row>
    <row r="69448">
      <c r="N69448" s="561" t="n"/>
    </row>
    <row r="69449">
      <c r="N69449" s="561" t="n"/>
    </row>
    <row r="69450">
      <c r="N69450" s="561" t="n"/>
    </row>
    <row r="69451">
      <c r="N69451" s="561" t="n"/>
    </row>
    <row r="69452">
      <c r="N69452" s="561" t="n"/>
    </row>
    <row r="69453">
      <c r="N69453" s="561" t="n"/>
    </row>
    <row r="69454">
      <c r="N69454" s="561" t="n"/>
    </row>
    <row r="69455">
      <c r="N69455" s="561" t="n"/>
    </row>
    <row r="69456">
      <c r="N69456" s="561" t="n"/>
    </row>
    <row r="69457">
      <c r="N69457" s="561" t="n"/>
    </row>
    <row r="69458">
      <c r="N69458" s="561" t="n"/>
    </row>
    <row r="69459">
      <c r="N69459" s="561" t="n"/>
    </row>
    <row r="69460">
      <c r="N69460" s="561" t="n"/>
    </row>
    <row r="69461">
      <c r="N69461" s="561" t="n"/>
    </row>
    <row r="69462">
      <c r="N69462" s="561" t="n"/>
    </row>
    <row r="69463">
      <c r="N69463" s="561" t="n"/>
    </row>
    <row r="69464">
      <c r="N69464" s="561" t="n"/>
    </row>
    <row r="69465">
      <c r="N69465" s="561" t="n"/>
    </row>
    <row r="69466">
      <c r="N69466" s="561" t="n"/>
    </row>
    <row r="69467">
      <c r="N69467" s="561" t="n"/>
    </row>
    <row r="69468">
      <c r="N69468" s="561" t="n"/>
    </row>
    <row r="69469">
      <c r="N69469" s="561" t="n"/>
    </row>
    <row r="69470">
      <c r="N69470" s="561" t="n"/>
    </row>
    <row r="69471">
      <c r="N69471" s="561" t="n"/>
    </row>
    <row r="69472">
      <c r="N69472" s="561" t="n"/>
    </row>
    <row r="69473">
      <c r="N69473" s="561" t="n"/>
    </row>
    <row r="69474">
      <c r="N69474" s="561" t="n"/>
    </row>
    <row r="69475">
      <c r="N69475" s="561" t="n"/>
    </row>
    <row r="69476">
      <c r="N69476" s="561" t="n"/>
    </row>
    <row r="69477">
      <c r="N69477" s="561" t="n"/>
    </row>
    <row r="69478">
      <c r="N69478" s="561" t="n"/>
    </row>
    <row r="69479">
      <c r="N69479" s="561" t="n"/>
    </row>
    <row r="69480">
      <c r="N69480" s="561" t="n"/>
    </row>
    <row r="69481">
      <c r="N69481" s="561" t="n"/>
    </row>
    <row r="69482">
      <c r="N69482" s="561" t="n"/>
    </row>
    <row r="69483">
      <c r="N69483" s="561" t="n"/>
    </row>
    <row r="69484">
      <c r="N69484" s="561" t="n"/>
    </row>
    <row r="69485">
      <c r="N69485" s="561" t="n"/>
    </row>
    <row r="69486">
      <c r="N69486" s="561" t="n"/>
    </row>
    <row r="69487">
      <c r="N69487" s="561" t="n"/>
    </row>
    <row r="69488">
      <c r="N69488" s="561" t="n"/>
    </row>
    <row r="69489">
      <c r="N69489" s="561" t="n"/>
    </row>
    <row r="69490">
      <c r="N69490" s="561" t="n"/>
    </row>
    <row r="69491">
      <c r="N69491" s="561" t="n"/>
    </row>
    <row r="69492">
      <c r="N69492" s="561" t="n"/>
    </row>
    <row r="69493">
      <c r="N69493" s="561" t="n"/>
    </row>
    <row r="69494">
      <c r="N69494" s="561" t="n"/>
    </row>
    <row r="69495">
      <c r="N69495" s="561" t="n"/>
    </row>
    <row r="69496">
      <c r="N69496" s="561" t="n"/>
    </row>
    <row r="69497">
      <c r="N69497" s="561" t="n"/>
    </row>
    <row r="69498">
      <c r="N69498" s="561" t="n"/>
    </row>
    <row r="69499">
      <c r="N69499" s="561" t="n"/>
    </row>
    <row r="69500">
      <c r="N69500" s="561" t="n"/>
    </row>
    <row r="69501">
      <c r="N69501" s="561" t="n"/>
    </row>
    <row r="69502">
      <c r="N69502" s="561" t="n"/>
    </row>
    <row r="69503">
      <c r="N69503" s="561" t="n"/>
    </row>
    <row r="69504">
      <c r="N69504" s="561" t="n"/>
    </row>
    <row r="69505">
      <c r="N69505" s="561" t="n"/>
    </row>
    <row r="69506">
      <c r="N69506" s="561" t="n"/>
    </row>
    <row r="69507">
      <c r="N69507" s="561" t="n"/>
    </row>
    <row r="69508">
      <c r="N69508" s="561" t="n"/>
    </row>
    <row r="69509">
      <c r="N69509" s="561" t="n"/>
    </row>
    <row r="69510">
      <c r="N69510" s="561" t="n"/>
    </row>
    <row r="69511">
      <c r="N69511" s="561" t="n"/>
    </row>
    <row r="69512">
      <c r="N69512" s="561" t="n"/>
    </row>
    <row r="69513">
      <c r="N69513" s="561" t="n"/>
    </row>
    <row r="69514">
      <c r="N69514" s="561" t="n"/>
    </row>
    <row r="69515">
      <c r="N69515" s="561" t="n"/>
    </row>
    <row r="69516">
      <c r="N69516" s="561" t="n"/>
    </row>
    <row r="69517">
      <c r="N69517" s="561" t="n"/>
    </row>
    <row r="69518">
      <c r="N69518" s="561" t="n"/>
    </row>
    <row r="69519">
      <c r="N69519" s="561" t="n"/>
    </row>
    <row r="69520">
      <c r="N69520" s="561" t="n"/>
    </row>
    <row r="69521">
      <c r="N69521" s="561" t="n"/>
    </row>
    <row r="69522">
      <c r="N69522" s="561" t="n"/>
    </row>
    <row r="69523">
      <c r="N69523" s="561" t="n"/>
    </row>
    <row r="69524">
      <c r="N69524" s="561" t="n"/>
    </row>
    <row r="69525">
      <c r="N69525" s="561" t="n"/>
    </row>
    <row r="69526">
      <c r="N69526" s="561" t="n"/>
    </row>
    <row r="69527">
      <c r="N69527" s="561" t="n"/>
    </row>
    <row r="69528">
      <c r="N69528" s="561" t="n"/>
    </row>
    <row r="69529">
      <c r="N69529" s="561" t="n"/>
    </row>
    <row r="69530">
      <c r="N69530" s="561" t="n"/>
    </row>
    <row r="69531">
      <c r="N69531" s="561" t="n"/>
    </row>
    <row r="69532">
      <c r="N69532" s="561" t="n"/>
    </row>
    <row r="69533">
      <c r="N69533" s="561" t="n"/>
    </row>
    <row r="69534">
      <c r="N69534" s="561" t="n"/>
    </row>
    <row r="69535">
      <c r="N69535" s="561" t="n"/>
    </row>
    <row r="69536">
      <c r="N69536" s="561" t="n"/>
    </row>
    <row r="69537">
      <c r="N69537" s="561" t="n"/>
    </row>
    <row r="69538">
      <c r="N69538" s="561" t="n"/>
    </row>
    <row r="69539">
      <c r="N69539" s="561" t="n"/>
    </row>
    <row r="69540">
      <c r="N69540" s="561" t="n"/>
    </row>
    <row r="69541">
      <c r="N69541" s="561" t="n"/>
    </row>
    <row r="69542">
      <c r="N69542" s="561" t="n"/>
    </row>
    <row r="69543">
      <c r="N69543" s="561" t="n"/>
    </row>
    <row r="69544">
      <c r="N69544" s="561" t="n"/>
    </row>
    <row r="69545">
      <c r="N69545" s="561" t="n"/>
    </row>
    <row r="69546">
      <c r="N69546" s="561" t="n"/>
    </row>
    <row r="69547">
      <c r="N69547" s="561" t="n"/>
    </row>
    <row r="69548">
      <c r="N69548" s="561" t="n"/>
    </row>
    <row r="69549">
      <c r="N69549" s="561" t="n"/>
    </row>
    <row r="69550">
      <c r="N69550" s="561" t="n"/>
    </row>
    <row r="69551">
      <c r="N69551" s="561" t="n"/>
    </row>
    <row r="69552">
      <c r="N69552" s="561" t="n"/>
    </row>
    <row r="69553">
      <c r="N69553" s="561" t="n"/>
    </row>
    <row r="69554">
      <c r="N69554" s="561" t="n"/>
    </row>
    <row r="69555">
      <c r="N69555" s="561" t="n"/>
    </row>
    <row r="69556">
      <c r="N69556" s="561" t="n"/>
    </row>
    <row r="69557">
      <c r="N69557" s="561" t="n"/>
    </row>
    <row r="69558">
      <c r="N69558" s="561" t="n"/>
    </row>
    <row r="69559">
      <c r="N69559" s="561" t="n"/>
    </row>
    <row r="69560">
      <c r="N69560" s="561" t="n"/>
    </row>
    <row r="69561">
      <c r="N69561" s="561" t="n"/>
    </row>
    <row r="69562">
      <c r="N69562" s="561" t="n"/>
    </row>
    <row r="69563">
      <c r="N69563" s="561" t="n"/>
    </row>
    <row r="69564">
      <c r="N69564" s="561" t="n"/>
    </row>
    <row r="69565">
      <c r="N69565" s="561" t="n"/>
    </row>
    <row r="69566">
      <c r="N69566" s="561" t="n"/>
    </row>
    <row r="69567">
      <c r="N69567" s="561" t="n"/>
    </row>
    <row r="69568">
      <c r="N69568" s="561" t="n"/>
    </row>
    <row r="69569">
      <c r="N69569" s="561" t="n"/>
    </row>
    <row r="69570">
      <c r="N69570" s="561" t="n"/>
    </row>
    <row r="69571">
      <c r="N69571" s="561" t="n"/>
    </row>
    <row r="69572">
      <c r="N69572" s="561" t="n"/>
    </row>
    <row r="69573">
      <c r="N69573" s="561" t="n"/>
    </row>
    <row r="69574">
      <c r="N69574" s="561" t="n"/>
    </row>
    <row r="69575">
      <c r="N69575" s="561" t="n"/>
    </row>
    <row r="69576">
      <c r="N69576" s="561" t="n"/>
    </row>
    <row r="69577">
      <c r="N69577" s="561" t="n"/>
    </row>
    <row r="69578">
      <c r="N69578" s="561" t="n"/>
    </row>
    <row r="69579">
      <c r="N69579" s="561" t="n"/>
    </row>
    <row r="69580">
      <c r="N69580" s="561" t="n"/>
    </row>
    <row r="69581">
      <c r="N69581" s="561" t="n"/>
    </row>
    <row r="69582">
      <c r="N69582" s="561" t="n"/>
    </row>
    <row r="69583">
      <c r="N69583" s="561" t="n"/>
    </row>
    <row r="69584">
      <c r="N69584" s="561" t="n"/>
    </row>
    <row r="69585">
      <c r="N69585" s="561" t="n"/>
    </row>
    <row r="69586">
      <c r="N69586" s="561" t="n"/>
    </row>
    <row r="69587">
      <c r="N69587" s="561" t="n"/>
    </row>
    <row r="69588">
      <c r="N69588" s="561" t="n"/>
    </row>
    <row r="69589">
      <c r="N69589" s="561" t="n"/>
    </row>
    <row r="69590">
      <c r="N69590" s="561" t="n"/>
    </row>
    <row r="69591">
      <c r="N69591" s="561" t="n"/>
    </row>
    <row r="69592">
      <c r="N69592" s="561" t="n"/>
    </row>
    <row r="69593">
      <c r="N69593" s="561" t="n"/>
    </row>
    <row r="69594">
      <c r="N69594" s="561" t="n"/>
    </row>
    <row r="69595">
      <c r="N69595" s="561" t="n"/>
    </row>
    <row r="69596">
      <c r="N69596" s="561" t="n"/>
    </row>
    <row r="69597">
      <c r="N69597" s="561" t="n"/>
    </row>
    <row r="69598">
      <c r="N69598" s="561" t="n"/>
    </row>
    <row r="69599">
      <c r="N69599" s="561" t="n"/>
    </row>
    <row r="69600">
      <c r="N69600" s="561" t="n"/>
    </row>
    <row r="69601">
      <c r="N69601" s="561" t="n"/>
    </row>
    <row r="69602">
      <c r="N69602" s="561" t="n"/>
    </row>
    <row r="69603">
      <c r="N69603" s="561" t="n"/>
    </row>
    <row r="69604">
      <c r="N69604" s="561" t="n"/>
    </row>
    <row r="69605">
      <c r="N69605" s="561" t="n"/>
    </row>
    <row r="69606">
      <c r="N69606" s="561" t="n"/>
    </row>
    <row r="69607">
      <c r="N69607" s="561" t="n"/>
    </row>
    <row r="69608">
      <c r="N69608" s="561" t="n"/>
    </row>
    <row r="69609">
      <c r="N69609" s="561" t="n"/>
    </row>
    <row r="69610">
      <c r="N69610" s="561" t="n"/>
    </row>
    <row r="69611">
      <c r="N69611" s="561" t="n"/>
    </row>
    <row r="69612">
      <c r="N69612" s="561" t="n"/>
    </row>
    <row r="69613">
      <c r="N69613" s="561" t="n"/>
    </row>
    <row r="69614">
      <c r="N69614" s="561" t="n"/>
    </row>
    <row r="69615">
      <c r="N69615" s="561" t="n"/>
    </row>
    <row r="69616">
      <c r="N69616" s="561" t="n"/>
    </row>
    <row r="69617">
      <c r="N69617" s="561" t="n"/>
    </row>
    <row r="69618">
      <c r="N69618" s="561" t="n"/>
    </row>
    <row r="69619">
      <c r="N69619" s="561" t="n"/>
    </row>
    <row r="69620">
      <c r="N69620" s="561" t="n"/>
    </row>
    <row r="69621">
      <c r="N69621" s="561" t="n"/>
    </row>
    <row r="69622">
      <c r="N69622" s="561" t="n"/>
    </row>
    <row r="69623">
      <c r="N69623" s="561" t="n"/>
    </row>
    <row r="69624">
      <c r="N69624" s="561" t="n"/>
    </row>
    <row r="69625">
      <c r="N69625" s="561" t="n"/>
    </row>
    <row r="69626">
      <c r="N69626" s="561" t="n"/>
    </row>
    <row r="69627">
      <c r="N69627" s="561" t="n"/>
    </row>
    <row r="69628">
      <c r="N69628" s="561" t="n"/>
    </row>
    <row r="69629">
      <c r="N69629" s="561" t="n"/>
    </row>
    <row r="69630">
      <c r="N69630" s="561" t="n"/>
    </row>
    <row r="69631">
      <c r="N69631" s="561" t="n"/>
    </row>
    <row r="69632">
      <c r="N69632" s="561" t="n"/>
    </row>
    <row r="69633">
      <c r="N69633" s="561" t="n"/>
    </row>
    <row r="69634">
      <c r="N69634" s="561" t="n"/>
    </row>
    <row r="69635">
      <c r="N69635" s="561" t="n"/>
    </row>
    <row r="69636">
      <c r="N69636" s="561" t="n"/>
    </row>
    <row r="69637">
      <c r="N69637" s="561" t="n"/>
    </row>
    <row r="69638">
      <c r="N69638" s="561" t="n"/>
    </row>
    <row r="69639">
      <c r="N69639" s="561" t="n"/>
    </row>
    <row r="69640">
      <c r="N69640" s="561" t="n"/>
    </row>
    <row r="69641">
      <c r="N69641" s="561" t="n"/>
    </row>
    <row r="69642">
      <c r="N69642" s="561" t="n"/>
    </row>
    <row r="69643">
      <c r="N69643" s="561" t="n"/>
    </row>
    <row r="69644">
      <c r="N69644" s="561" t="n"/>
    </row>
    <row r="69645">
      <c r="N69645" s="561" t="n"/>
    </row>
    <row r="69646">
      <c r="N69646" s="561" t="n"/>
    </row>
    <row r="69647">
      <c r="N69647" s="561" t="n"/>
    </row>
    <row r="69648">
      <c r="N69648" s="561" t="n"/>
    </row>
    <row r="69649">
      <c r="N69649" s="561" t="n"/>
    </row>
    <row r="69650">
      <c r="N69650" s="561" t="n"/>
    </row>
    <row r="69651">
      <c r="N69651" s="561" t="n"/>
    </row>
    <row r="69652">
      <c r="N69652" s="561" t="n"/>
    </row>
    <row r="69653">
      <c r="N69653" s="561" t="n"/>
    </row>
    <row r="69654">
      <c r="N69654" s="561" t="n"/>
    </row>
    <row r="69655">
      <c r="N69655" s="561" t="n"/>
    </row>
    <row r="69656">
      <c r="N69656" s="561" t="n"/>
    </row>
    <row r="69657">
      <c r="N69657" s="561" t="n"/>
    </row>
    <row r="69658">
      <c r="N69658" s="561" t="n"/>
    </row>
    <row r="69659">
      <c r="N69659" s="561" t="n"/>
    </row>
    <row r="69660">
      <c r="N69660" s="561" t="n"/>
    </row>
    <row r="69661">
      <c r="N69661" s="561" t="n"/>
    </row>
    <row r="69662">
      <c r="N69662" s="561" t="n"/>
    </row>
    <row r="69663">
      <c r="N69663" s="561" t="n"/>
    </row>
    <row r="69664">
      <c r="N69664" s="561" t="n"/>
    </row>
    <row r="69665">
      <c r="N69665" s="561" t="n"/>
    </row>
    <row r="69666">
      <c r="N69666" s="561" t="n"/>
    </row>
    <row r="69667">
      <c r="N69667" s="561" t="n"/>
    </row>
    <row r="69668">
      <c r="N69668" s="561" t="n"/>
    </row>
    <row r="69669">
      <c r="N69669" s="561" t="n"/>
    </row>
    <row r="69670">
      <c r="N69670" s="561" t="n"/>
    </row>
    <row r="69671">
      <c r="N69671" s="561" t="n"/>
    </row>
    <row r="69672">
      <c r="N69672" s="561" t="n"/>
    </row>
    <row r="69673">
      <c r="N69673" s="561" t="n"/>
    </row>
    <row r="69674">
      <c r="N69674" s="561" t="n"/>
    </row>
    <row r="69675">
      <c r="N69675" s="561" t="n"/>
    </row>
    <row r="69676">
      <c r="N69676" s="561" t="n"/>
    </row>
    <row r="69677">
      <c r="N69677" s="561" t="n"/>
    </row>
    <row r="69678">
      <c r="N69678" s="561" t="n"/>
    </row>
    <row r="69679">
      <c r="N69679" s="561" t="n"/>
    </row>
    <row r="69680">
      <c r="N69680" s="561" t="n"/>
    </row>
    <row r="69681">
      <c r="N69681" s="561" t="n"/>
    </row>
    <row r="69682">
      <c r="N69682" s="561" t="n"/>
    </row>
    <row r="69683">
      <c r="N69683" s="561" t="n"/>
    </row>
    <row r="69684">
      <c r="N69684" s="561" t="n"/>
    </row>
    <row r="69685">
      <c r="N69685" s="561" t="n"/>
    </row>
    <row r="69686">
      <c r="N69686" s="561" t="n"/>
    </row>
    <row r="69687">
      <c r="N69687" s="561" t="n"/>
    </row>
    <row r="69688">
      <c r="N69688" s="561" t="n"/>
    </row>
    <row r="69689">
      <c r="N69689" s="561" t="n"/>
    </row>
    <row r="69690">
      <c r="N69690" s="561" t="n"/>
    </row>
    <row r="69691">
      <c r="N69691" s="561" t="n"/>
    </row>
    <row r="69692">
      <c r="N69692" s="561" t="n"/>
    </row>
    <row r="69693">
      <c r="N69693" s="561" t="n"/>
    </row>
    <row r="69694">
      <c r="N69694" s="561" t="n"/>
    </row>
    <row r="69695">
      <c r="N69695" s="561" t="n"/>
    </row>
    <row r="69696">
      <c r="N69696" s="561" t="n"/>
    </row>
    <row r="69697">
      <c r="N69697" s="561" t="n"/>
    </row>
    <row r="69698">
      <c r="N69698" s="561" t="n"/>
    </row>
    <row r="69699">
      <c r="N69699" s="561" t="n"/>
    </row>
    <row r="69700">
      <c r="N69700" s="561" t="n"/>
    </row>
    <row r="69701">
      <c r="N69701" s="561" t="n"/>
    </row>
    <row r="69702">
      <c r="N69702" s="561" t="n"/>
    </row>
    <row r="69703">
      <c r="N69703" s="561" t="n"/>
    </row>
    <row r="69704">
      <c r="N69704" s="561" t="n"/>
    </row>
    <row r="69705">
      <c r="N69705" s="561" t="n"/>
    </row>
    <row r="69706">
      <c r="N69706" s="561" t="n"/>
    </row>
    <row r="69707">
      <c r="N69707" s="561" t="n"/>
    </row>
    <row r="69708">
      <c r="N69708" s="561" t="n"/>
    </row>
    <row r="69709">
      <c r="N69709" s="561" t="n"/>
    </row>
    <row r="69710">
      <c r="N69710" s="561" t="n"/>
    </row>
    <row r="69711">
      <c r="N69711" s="561" t="n"/>
    </row>
    <row r="69712">
      <c r="N69712" s="561" t="n"/>
    </row>
    <row r="69713">
      <c r="N69713" s="561" t="n"/>
    </row>
    <row r="69714">
      <c r="N69714" s="561" t="n"/>
    </row>
    <row r="69715">
      <c r="N69715" s="561" t="n"/>
    </row>
    <row r="69716">
      <c r="N69716" s="561" t="n"/>
    </row>
    <row r="69717">
      <c r="N69717" s="561" t="n"/>
    </row>
    <row r="69718">
      <c r="N69718" s="561" t="n"/>
    </row>
    <row r="69719">
      <c r="N69719" s="561" t="n"/>
    </row>
    <row r="69720">
      <c r="N69720" s="561" t="n"/>
    </row>
    <row r="69721">
      <c r="N69721" s="561" t="n"/>
    </row>
    <row r="69722">
      <c r="N69722" s="561" t="n"/>
    </row>
    <row r="69723">
      <c r="N69723" s="561" t="n"/>
    </row>
    <row r="69724">
      <c r="N69724" s="561" t="n"/>
    </row>
    <row r="69725">
      <c r="N69725" s="561" t="n"/>
    </row>
    <row r="69726">
      <c r="N69726" s="561" t="n"/>
    </row>
    <row r="69727">
      <c r="N69727" s="561" t="n"/>
    </row>
    <row r="69728">
      <c r="N69728" s="561" t="n"/>
    </row>
    <row r="69729">
      <c r="N69729" s="561" t="n"/>
    </row>
    <row r="69730">
      <c r="N69730" s="561" t="n"/>
    </row>
    <row r="69731">
      <c r="N69731" s="561" t="n"/>
    </row>
    <row r="69732">
      <c r="N69732" s="561" t="n"/>
    </row>
    <row r="69733">
      <c r="N69733" s="561" t="n"/>
    </row>
    <row r="69734">
      <c r="N69734" s="561" t="n"/>
    </row>
    <row r="69735">
      <c r="N69735" s="561" t="n"/>
    </row>
    <row r="69736">
      <c r="N69736" s="561" t="n"/>
    </row>
    <row r="69737">
      <c r="N69737" s="561" t="n"/>
    </row>
    <row r="69738">
      <c r="N69738" s="561" t="n"/>
    </row>
    <row r="69739">
      <c r="N69739" s="561" t="n"/>
    </row>
    <row r="69740">
      <c r="N69740" s="561" t="n"/>
    </row>
    <row r="69741">
      <c r="N69741" s="561" t="n"/>
    </row>
    <row r="69742">
      <c r="N69742" s="561" t="n"/>
    </row>
    <row r="69743">
      <c r="N69743" s="561" t="n"/>
    </row>
    <row r="69744">
      <c r="N69744" s="561" t="n"/>
    </row>
    <row r="69745">
      <c r="N69745" s="561" t="n"/>
    </row>
    <row r="69746">
      <c r="N69746" s="561" t="n"/>
    </row>
    <row r="69747">
      <c r="N69747" s="561" t="n"/>
    </row>
    <row r="69748">
      <c r="N69748" s="561" t="n"/>
    </row>
    <row r="69749">
      <c r="N69749" s="561" t="n"/>
    </row>
    <row r="69750">
      <c r="N69750" s="561" t="n"/>
    </row>
    <row r="69751">
      <c r="N69751" s="561" t="n"/>
    </row>
    <row r="69752">
      <c r="N69752" s="561" t="n"/>
    </row>
    <row r="69753">
      <c r="N69753" s="561" t="n"/>
    </row>
    <row r="69754">
      <c r="N69754" s="561" t="n"/>
    </row>
    <row r="69755">
      <c r="N69755" s="561" t="n"/>
    </row>
    <row r="69756">
      <c r="N69756" s="561" t="n"/>
    </row>
    <row r="69757">
      <c r="N69757" s="561" t="n"/>
    </row>
    <row r="69758">
      <c r="N69758" s="561" t="n"/>
    </row>
    <row r="69759">
      <c r="N69759" s="561" t="n"/>
    </row>
    <row r="69760">
      <c r="N69760" s="561" t="n"/>
    </row>
    <row r="69761">
      <c r="N69761" s="561" t="n"/>
    </row>
    <row r="69762">
      <c r="N69762" s="561" t="n"/>
    </row>
    <row r="69763">
      <c r="N69763" s="561" t="n"/>
    </row>
    <row r="69764">
      <c r="N69764" s="561" t="n"/>
    </row>
    <row r="69765">
      <c r="N69765" s="561" t="n"/>
    </row>
    <row r="69766">
      <c r="N69766" s="561" t="n"/>
    </row>
    <row r="69767">
      <c r="N69767" s="561" t="n"/>
    </row>
    <row r="69768">
      <c r="N69768" s="561" t="n"/>
    </row>
    <row r="69769">
      <c r="N69769" s="561" t="n"/>
    </row>
    <row r="69770">
      <c r="N69770" s="561" t="n"/>
    </row>
    <row r="69771">
      <c r="N69771" s="561" t="n"/>
    </row>
    <row r="69772">
      <c r="N69772" s="561" t="n"/>
    </row>
    <row r="69773">
      <c r="N69773" s="561" t="n"/>
    </row>
    <row r="69774">
      <c r="N69774" s="561" t="n"/>
    </row>
    <row r="69775">
      <c r="N69775" s="561" t="n"/>
    </row>
    <row r="69776">
      <c r="N69776" s="561" t="n"/>
    </row>
    <row r="69777">
      <c r="N69777" s="561" t="n"/>
    </row>
    <row r="69778">
      <c r="N69778" s="561" t="n"/>
    </row>
    <row r="69779">
      <c r="N69779" s="561" t="n"/>
    </row>
    <row r="69780">
      <c r="N69780" s="561" t="n"/>
    </row>
    <row r="69781">
      <c r="N69781" s="561" t="n"/>
    </row>
    <row r="69782">
      <c r="N69782" s="561" t="n"/>
    </row>
    <row r="69783">
      <c r="N69783" s="561" t="n"/>
    </row>
    <row r="69784">
      <c r="N69784" s="561" t="n"/>
    </row>
    <row r="69785">
      <c r="N69785" s="561" t="n"/>
    </row>
    <row r="69786">
      <c r="N69786" s="561" t="n"/>
    </row>
    <row r="69787">
      <c r="N69787" s="561" t="n"/>
    </row>
    <row r="69788">
      <c r="N69788" s="561" t="n"/>
    </row>
    <row r="69789">
      <c r="N69789" s="561" t="n"/>
    </row>
    <row r="69790">
      <c r="N69790" s="561" t="n"/>
    </row>
    <row r="69791">
      <c r="N69791" s="561" t="n"/>
    </row>
    <row r="69792">
      <c r="N69792" s="561" t="n"/>
    </row>
    <row r="69793">
      <c r="N69793" s="561" t="n"/>
    </row>
    <row r="69794">
      <c r="N69794" s="561" t="n"/>
    </row>
    <row r="69795">
      <c r="N69795" s="561" t="n"/>
    </row>
    <row r="69796">
      <c r="N69796" s="561" t="n"/>
    </row>
    <row r="69797">
      <c r="N69797" s="561" t="n"/>
    </row>
    <row r="69798">
      <c r="N69798" s="561" t="n"/>
    </row>
    <row r="69799">
      <c r="N69799" s="561" t="n"/>
    </row>
    <row r="69800">
      <c r="N69800" s="561" t="n"/>
    </row>
    <row r="69801">
      <c r="N69801" s="561" t="n"/>
    </row>
    <row r="69802">
      <c r="N69802" s="561" t="n"/>
    </row>
    <row r="69803">
      <c r="N69803" s="561" t="n"/>
    </row>
    <row r="69804">
      <c r="N69804" s="561" t="n"/>
    </row>
    <row r="69805">
      <c r="N69805" s="561" t="n"/>
    </row>
    <row r="69806">
      <c r="N69806" s="561" t="n"/>
    </row>
    <row r="69807">
      <c r="N69807" s="561" t="n"/>
    </row>
    <row r="69808">
      <c r="N69808" s="561" t="n"/>
    </row>
    <row r="69809">
      <c r="N69809" s="561" t="n"/>
    </row>
    <row r="69810">
      <c r="N69810" s="561" t="n"/>
    </row>
    <row r="69811">
      <c r="N69811" s="561" t="n"/>
    </row>
    <row r="69812">
      <c r="N69812" s="561" t="n"/>
    </row>
    <row r="69813">
      <c r="N69813" s="561" t="n"/>
    </row>
    <row r="69814">
      <c r="N69814" s="561" t="n"/>
    </row>
    <row r="69815">
      <c r="N69815" s="561" t="n"/>
    </row>
    <row r="69816">
      <c r="N69816" s="561" t="n"/>
    </row>
    <row r="69817">
      <c r="N69817" s="561" t="n"/>
    </row>
    <row r="69818">
      <c r="N69818" s="561" t="n"/>
    </row>
    <row r="69819">
      <c r="N69819" s="561" t="n"/>
    </row>
    <row r="69820">
      <c r="N69820" s="561" t="n"/>
    </row>
    <row r="69821">
      <c r="N69821" s="561" t="n"/>
    </row>
    <row r="69822">
      <c r="N69822" s="561" t="n"/>
    </row>
    <row r="69823">
      <c r="N69823" s="561" t="n"/>
    </row>
    <row r="69824">
      <c r="N69824" s="561" t="n"/>
    </row>
    <row r="69825">
      <c r="N69825" s="561" t="n"/>
    </row>
    <row r="69826">
      <c r="N69826" s="561" t="n"/>
    </row>
    <row r="69827">
      <c r="N69827" s="561" t="n"/>
    </row>
    <row r="69828">
      <c r="N69828" s="561" t="n"/>
    </row>
    <row r="69829">
      <c r="N69829" s="561" t="n"/>
    </row>
    <row r="69830">
      <c r="N69830" s="561" t="n"/>
    </row>
    <row r="69831">
      <c r="N69831" s="561" t="n"/>
    </row>
    <row r="69832">
      <c r="N69832" s="561" t="n"/>
    </row>
    <row r="69833">
      <c r="N69833" s="561" t="n"/>
    </row>
    <row r="69834">
      <c r="N69834" s="561" t="n"/>
    </row>
    <row r="69835">
      <c r="N69835" s="561" t="n"/>
    </row>
    <row r="69836">
      <c r="N69836" s="561" t="n"/>
    </row>
    <row r="69837">
      <c r="N69837" s="561" t="n"/>
    </row>
    <row r="69838">
      <c r="N69838" s="561" t="n"/>
    </row>
    <row r="69839">
      <c r="N69839" s="561" t="n"/>
    </row>
    <row r="69840">
      <c r="N69840" s="561" t="n"/>
    </row>
    <row r="69841">
      <c r="N69841" s="561" t="n"/>
    </row>
    <row r="69842">
      <c r="N69842" s="561" t="n"/>
    </row>
    <row r="69843">
      <c r="N69843" s="561" t="n"/>
    </row>
    <row r="69844">
      <c r="N69844" s="561" t="n"/>
    </row>
    <row r="69845">
      <c r="N69845" s="561" t="n"/>
    </row>
    <row r="69846">
      <c r="N69846" s="561" t="n"/>
    </row>
    <row r="69847">
      <c r="N69847" s="561" t="n"/>
    </row>
    <row r="69848">
      <c r="N69848" s="561" t="n"/>
    </row>
    <row r="69849">
      <c r="N69849" s="561" t="n"/>
    </row>
    <row r="69850">
      <c r="N69850" s="561" t="n"/>
    </row>
    <row r="69851">
      <c r="N69851" s="561" t="n"/>
    </row>
    <row r="69852">
      <c r="N69852" s="561" t="n"/>
    </row>
    <row r="69853">
      <c r="N69853" s="561" t="n"/>
    </row>
    <row r="69854">
      <c r="N69854" s="561" t="n"/>
    </row>
    <row r="69855">
      <c r="N69855" s="561" t="n"/>
    </row>
    <row r="69856">
      <c r="N69856" s="561" t="n"/>
    </row>
    <row r="69857">
      <c r="N69857" s="561" t="n"/>
    </row>
    <row r="69858">
      <c r="N69858" s="561" t="n"/>
    </row>
    <row r="69859">
      <c r="N69859" s="561" t="n"/>
    </row>
    <row r="69860">
      <c r="N69860" s="561" t="n"/>
    </row>
    <row r="69861">
      <c r="N69861" s="561" t="n"/>
    </row>
    <row r="69862">
      <c r="N69862" s="561" t="n"/>
    </row>
    <row r="69863">
      <c r="N69863" s="561" t="n"/>
    </row>
    <row r="69864">
      <c r="N69864" s="561" t="n"/>
    </row>
    <row r="69865">
      <c r="N69865" s="561" t="n"/>
    </row>
    <row r="69866">
      <c r="N69866" s="561" t="n"/>
    </row>
    <row r="69867">
      <c r="N69867" s="561" t="n"/>
    </row>
    <row r="69868">
      <c r="N69868" s="561" t="n"/>
    </row>
    <row r="69869">
      <c r="N69869" s="561" t="n"/>
    </row>
    <row r="69870">
      <c r="N69870" s="561" t="n"/>
    </row>
    <row r="69871">
      <c r="N69871" s="561" t="n"/>
    </row>
    <row r="69872">
      <c r="N69872" s="561" t="n"/>
    </row>
    <row r="69873">
      <c r="N69873" s="561" t="n"/>
    </row>
    <row r="69874">
      <c r="N69874" s="561" t="n"/>
    </row>
    <row r="69875">
      <c r="N69875" s="561" t="n"/>
    </row>
    <row r="69876">
      <c r="N69876" s="561" t="n"/>
    </row>
    <row r="69877">
      <c r="N69877" s="561" t="n"/>
    </row>
    <row r="69878">
      <c r="N69878" s="561" t="n"/>
    </row>
    <row r="69879">
      <c r="N69879" s="561" t="n"/>
    </row>
    <row r="69880">
      <c r="N69880" s="561" t="n"/>
    </row>
    <row r="69881">
      <c r="N69881" s="561" t="n"/>
    </row>
    <row r="69882">
      <c r="N69882" s="561" t="n"/>
    </row>
    <row r="69883">
      <c r="N69883" s="561" t="n"/>
    </row>
    <row r="69884">
      <c r="N69884" s="561" t="n"/>
    </row>
    <row r="69885">
      <c r="N69885" s="561" t="n"/>
    </row>
    <row r="69886">
      <c r="N69886" s="561" t="n"/>
    </row>
    <row r="69887">
      <c r="N69887" s="561" t="n"/>
    </row>
    <row r="69888">
      <c r="N69888" s="561" t="n"/>
    </row>
    <row r="69889">
      <c r="N69889" s="561" t="n"/>
    </row>
    <row r="69890">
      <c r="N69890" s="561" t="n"/>
    </row>
    <row r="69891">
      <c r="N69891" s="561" t="n"/>
    </row>
    <row r="69892">
      <c r="N69892" s="561" t="n"/>
    </row>
    <row r="69893">
      <c r="N69893" s="561" t="n"/>
    </row>
    <row r="69894">
      <c r="N69894" s="561" t="n"/>
    </row>
    <row r="69895">
      <c r="N69895" s="561" t="n"/>
    </row>
    <row r="69896">
      <c r="N69896" s="561" t="n"/>
    </row>
    <row r="69897">
      <c r="N69897" s="561" t="n"/>
    </row>
    <row r="69898">
      <c r="N69898" s="561" t="n"/>
    </row>
    <row r="69899">
      <c r="N69899" s="561" t="n"/>
    </row>
    <row r="69900">
      <c r="N69900" s="561" t="n"/>
    </row>
    <row r="69901">
      <c r="N69901" s="561" t="n"/>
    </row>
    <row r="69902">
      <c r="N69902" s="561" t="n"/>
    </row>
    <row r="69903">
      <c r="N69903" s="561" t="n"/>
    </row>
    <row r="69904">
      <c r="N69904" s="561" t="n"/>
    </row>
    <row r="69905">
      <c r="N69905" s="561" t="n"/>
    </row>
    <row r="69906">
      <c r="N69906" s="561" t="n"/>
    </row>
    <row r="69907">
      <c r="N69907" s="561" t="n"/>
    </row>
    <row r="69908">
      <c r="N69908" s="561" t="n"/>
    </row>
    <row r="69909">
      <c r="N69909" s="561" t="n"/>
    </row>
    <row r="69910">
      <c r="N69910" s="561" t="n"/>
    </row>
    <row r="69911">
      <c r="N69911" s="561" t="n"/>
    </row>
    <row r="69912">
      <c r="N69912" s="561" t="n"/>
    </row>
    <row r="69913">
      <c r="N69913" s="561" t="n"/>
    </row>
    <row r="69914">
      <c r="N69914" s="561" t="n"/>
    </row>
    <row r="69915">
      <c r="N69915" s="561" t="n"/>
    </row>
    <row r="69916">
      <c r="N69916" s="561" t="n"/>
    </row>
    <row r="69917">
      <c r="N69917" s="561" t="n"/>
    </row>
    <row r="69918">
      <c r="N69918" s="561" t="n"/>
    </row>
    <row r="69919">
      <c r="N69919" s="561" t="n"/>
    </row>
    <row r="69920">
      <c r="N69920" s="561" t="n"/>
    </row>
    <row r="69921">
      <c r="N69921" s="561" t="n"/>
    </row>
    <row r="69922">
      <c r="N69922" s="561" t="n"/>
    </row>
    <row r="69923">
      <c r="N69923" s="561" t="n"/>
    </row>
    <row r="69924">
      <c r="N69924" s="561" t="n"/>
    </row>
    <row r="69925">
      <c r="N69925" s="561" t="n"/>
    </row>
    <row r="69926">
      <c r="N69926" s="561" t="n"/>
    </row>
    <row r="69927">
      <c r="N69927" s="561" t="n"/>
    </row>
    <row r="69928">
      <c r="N69928" s="561" t="n"/>
    </row>
    <row r="69929">
      <c r="N69929" s="561" t="n"/>
    </row>
    <row r="69930">
      <c r="N69930" s="561" t="n"/>
    </row>
    <row r="69931">
      <c r="N69931" s="561" t="n"/>
    </row>
    <row r="69932">
      <c r="N69932" s="561" t="n"/>
    </row>
    <row r="69933">
      <c r="N69933" s="561" t="n"/>
    </row>
    <row r="69934">
      <c r="N69934" s="561" t="n"/>
    </row>
    <row r="69935">
      <c r="N69935" s="561" t="n"/>
    </row>
    <row r="69936">
      <c r="N69936" s="561" t="n"/>
    </row>
    <row r="69937">
      <c r="N69937" s="561" t="n"/>
    </row>
    <row r="69938">
      <c r="N69938" s="561" t="n"/>
    </row>
    <row r="69939">
      <c r="N69939" s="561" t="n"/>
    </row>
    <row r="69940">
      <c r="N69940" s="561" t="n"/>
    </row>
    <row r="69941">
      <c r="N69941" s="561" t="n"/>
    </row>
    <row r="69942">
      <c r="N69942" s="561" t="n"/>
    </row>
    <row r="69943">
      <c r="N69943" s="561" t="n"/>
    </row>
    <row r="69944">
      <c r="N69944" s="561" t="n"/>
    </row>
    <row r="69945">
      <c r="N69945" s="561" t="n"/>
    </row>
    <row r="69946">
      <c r="N69946" s="561" t="n"/>
    </row>
    <row r="69947">
      <c r="N69947" s="561" t="n"/>
    </row>
    <row r="69948">
      <c r="N69948" s="561" t="n"/>
    </row>
    <row r="69949">
      <c r="N69949" s="561" t="n"/>
    </row>
    <row r="69950">
      <c r="N69950" s="561" t="n"/>
    </row>
    <row r="69951">
      <c r="N69951" s="561" t="n"/>
    </row>
    <row r="69952">
      <c r="N69952" s="561" t="n"/>
    </row>
    <row r="69953">
      <c r="N69953" s="561" t="n"/>
    </row>
    <row r="69954">
      <c r="N69954" s="561" t="n"/>
    </row>
    <row r="69955">
      <c r="N69955" s="561" t="n"/>
    </row>
    <row r="69956">
      <c r="N69956" s="561" t="n"/>
    </row>
    <row r="69957">
      <c r="N69957" s="561" t="n"/>
    </row>
    <row r="69958">
      <c r="N69958" s="561" t="n"/>
    </row>
    <row r="69959">
      <c r="N69959" s="561" t="n"/>
    </row>
    <row r="69960">
      <c r="N69960" s="561" t="n"/>
    </row>
    <row r="69961">
      <c r="N69961" s="561" t="n"/>
    </row>
    <row r="69962">
      <c r="N69962" s="561" t="n"/>
    </row>
    <row r="69963">
      <c r="N69963" s="561" t="n"/>
    </row>
    <row r="69964">
      <c r="N69964" s="561" t="n"/>
    </row>
    <row r="69965">
      <c r="N69965" s="561" t="n"/>
    </row>
    <row r="69966">
      <c r="N69966" s="561" t="n"/>
    </row>
    <row r="69967">
      <c r="N69967" s="561" t="n"/>
    </row>
    <row r="69968">
      <c r="N69968" s="561" t="n"/>
    </row>
    <row r="69969">
      <c r="N69969" s="561" t="n"/>
    </row>
    <row r="69970">
      <c r="N69970" s="561" t="n"/>
    </row>
    <row r="69971">
      <c r="N69971" s="561" t="n"/>
    </row>
    <row r="69972">
      <c r="N69972" s="561" t="n"/>
    </row>
    <row r="69973">
      <c r="N69973" s="561" t="n"/>
    </row>
    <row r="69974">
      <c r="N69974" s="561" t="n"/>
    </row>
    <row r="69975">
      <c r="N69975" s="561" t="n"/>
    </row>
    <row r="69976">
      <c r="N69976" s="561" t="n"/>
    </row>
    <row r="69977">
      <c r="N69977" s="561" t="n"/>
    </row>
    <row r="69978">
      <c r="N69978" s="561" t="n"/>
    </row>
    <row r="69979">
      <c r="N69979" s="561" t="n"/>
    </row>
    <row r="69980">
      <c r="N69980" s="561" t="n"/>
    </row>
    <row r="69981">
      <c r="N69981" s="561" t="n"/>
    </row>
    <row r="69982">
      <c r="N69982" s="561" t="n"/>
    </row>
    <row r="69983">
      <c r="N69983" s="561" t="n"/>
    </row>
    <row r="69984">
      <c r="N69984" s="561" t="n"/>
    </row>
    <row r="69985">
      <c r="N69985" s="561" t="n"/>
    </row>
    <row r="69986">
      <c r="N69986" s="561" t="n"/>
    </row>
    <row r="69987">
      <c r="N69987" s="561" t="n"/>
    </row>
    <row r="69988">
      <c r="N69988" s="561" t="n"/>
    </row>
    <row r="69989">
      <c r="N69989" s="561" t="n"/>
    </row>
    <row r="69990">
      <c r="N69990" s="561" t="n"/>
    </row>
    <row r="69991">
      <c r="N69991" s="561" t="n"/>
    </row>
    <row r="69992">
      <c r="N69992" s="561" t="n"/>
    </row>
    <row r="69993">
      <c r="N69993" s="561" t="n"/>
    </row>
    <row r="69994">
      <c r="N69994" s="561" t="n"/>
    </row>
    <row r="69995">
      <c r="N69995" s="561" t="n"/>
    </row>
    <row r="69996">
      <c r="N69996" s="561" t="n"/>
    </row>
    <row r="69997">
      <c r="N69997" s="561" t="n"/>
    </row>
    <row r="69998">
      <c r="N69998" s="561" t="n"/>
    </row>
    <row r="69999">
      <c r="N69999" s="561" t="n"/>
    </row>
    <row r="70000">
      <c r="N70000" s="561" t="n"/>
    </row>
    <row r="70001">
      <c r="N70001" s="561" t="n"/>
    </row>
    <row r="70002">
      <c r="N70002" s="561" t="n"/>
    </row>
    <row r="70003">
      <c r="N70003" s="561" t="n"/>
    </row>
    <row r="70004">
      <c r="N70004" s="561" t="n"/>
    </row>
    <row r="70005">
      <c r="N70005" s="561" t="n"/>
    </row>
    <row r="70006">
      <c r="N70006" s="561" t="n"/>
    </row>
    <row r="70007">
      <c r="N70007" s="561" t="n"/>
    </row>
    <row r="70008">
      <c r="N70008" s="561" t="n"/>
    </row>
    <row r="70009">
      <c r="N70009" s="561" t="n"/>
    </row>
    <row r="70010">
      <c r="N70010" s="561" t="n"/>
    </row>
    <row r="70011">
      <c r="N70011" s="561" t="n"/>
    </row>
    <row r="70012">
      <c r="N70012" s="561" t="n"/>
    </row>
    <row r="70013">
      <c r="N70013" s="561" t="n"/>
    </row>
    <row r="70014">
      <c r="N70014" s="561" t="n"/>
    </row>
    <row r="70015">
      <c r="N70015" s="561" t="n"/>
    </row>
    <row r="70016">
      <c r="N70016" s="561" t="n"/>
    </row>
    <row r="70017">
      <c r="N70017" s="561" t="n"/>
    </row>
    <row r="70018">
      <c r="N70018" s="561" t="n"/>
    </row>
    <row r="70019">
      <c r="N70019" s="561" t="n"/>
    </row>
    <row r="70020">
      <c r="N70020" s="561" t="n"/>
    </row>
    <row r="70021">
      <c r="N70021" s="561" t="n"/>
    </row>
    <row r="70022">
      <c r="N70022" s="561" t="n"/>
    </row>
    <row r="70023">
      <c r="N70023" s="561" t="n"/>
    </row>
    <row r="70024">
      <c r="N70024" s="561" t="n"/>
    </row>
    <row r="70025">
      <c r="N70025" s="561" t="n"/>
    </row>
    <row r="70026">
      <c r="N70026" s="561" t="n"/>
    </row>
    <row r="70027">
      <c r="N70027" s="561" t="n"/>
    </row>
    <row r="70028">
      <c r="N70028" s="561" t="n"/>
    </row>
    <row r="70029">
      <c r="N70029" s="561" t="n"/>
    </row>
    <row r="70030">
      <c r="N70030" s="561" t="n"/>
    </row>
    <row r="70031">
      <c r="N70031" s="561" t="n"/>
    </row>
    <row r="70032">
      <c r="N70032" s="561" t="n"/>
    </row>
    <row r="70033">
      <c r="N70033" s="561" t="n"/>
    </row>
    <row r="70034">
      <c r="N70034" s="561" t="n"/>
    </row>
    <row r="70035">
      <c r="N70035" s="561" t="n"/>
    </row>
    <row r="70036">
      <c r="N70036" s="561" t="n"/>
    </row>
    <row r="70037">
      <c r="N70037" s="561" t="n"/>
    </row>
    <row r="70038">
      <c r="N70038" s="561" t="n"/>
    </row>
    <row r="70039">
      <c r="N70039" s="561" t="n"/>
    </row>
    <row r="70040">
      <c r="N70040" s="561" t="n"/>
    </row>
    <row r="70041">
      <c r="N70041" s="561" t="n"/>
    </row>
    <row r="70042">
      <c r="N70042" s="561" t="n"/>
    </row>
    <row r="70043">
      <c r="N70043" s="561" t="n"/>
    </row>
    <row r="70044">
      <c r="N70044" s="561" t="n"/>
    </row>
    <row r="70045">
      <c r="N70045" s="561" t="n"/>
    </row>
    <row r="70046">
      <c r="N70046" s="561" t="n"/>
    </row>
    <row r="70047">
      <c r="N70047" s="561" t="n"/>
    </row>
    <row r="70048">
      <c r="N70048" s="561" t="n"/>
    </row>
    <row r="70049">
      <c r="N70049" s="561" t="n"/>
    </row>
    <row r="70050">
      <c r="N70050" s="561" t="n"/>
    </row>
    <row r="70051">
      <c r="N70051" s="561" t="n"/>
    </row>
    <row r="70052">
      <c r="N70052" s="561" t="n"/>
    </row>
    <row r="70053">
      <c r="N70053" s="561" t="n"/>
    </row>
    <row r="70054">
      <c r="N70054" s="561" t="n"/>
    </row>
    <row r="70055">
      <c r="N70055" s="561" t="n"/>
    </row>
    <row r="70056">
      <c r="N70056" s="561" t="n"/>
    </row>
    <row r="70057">
      <c r="N70057" s="561" t="n"/>
    </row>
    <row r="70058">
      <c r="N70058" s="561" t="n"/>
    </row>
    <row r="70059">
      <c r="N70059" s="561" t="n"/>
    </row>
    <row r="70060">
      <c r="N70060" s="561" t="n"/>
    </row>
    <row r="70061">
      <c r="N70061" s="561" t="n"/>
    </row>
    <row r="70062">
      <c r="N70062" s="561" t="n"/>
    </row>
    <row r="70063">
      <c r="N70063" s="561" t="n"/>
    </row>
    <row r="70064">
      <c r="N70064" s="561" t="n"/>
    </row>
    <row r="70065">
      <c r="N70065" s="561" t="n"/>
    </row>
    <row r="70066">
      <c r="N70066" s="561" t="n"/>
    </row>
    <row r="70067">
      <c r="N70067" s="561" t="n"/>
    </row>
    <row r="70068">
      <c r="N70068" s="561" t="n"/>
    </row>
    <row r="70069">
      <c r="N70069" s="561" t="n"/>
    </row>
    <row r="70070">
      <c r="N70070" s="561" t="n"/>
    </row>
    <row r="70071">
      <c r="N70071" s="561" t="n"/>
    </row>
    <row r="70072">
      <c r="N70072" s="561" t="n"/>
    </row>
    <row r="70073">
      <c r="N70073" s="561" t="n"/>
    </row>
    <row r="70074">
      <c r="N70074" s="561" t="n"/>
    </row>
    <row r="70075">
      <c r="N70075" s="561" t="n"/>
    </row>
    <row r="70076">
      <c r="N70076" s="561" t="n"/>
    </row>
    <row r="70077">
      <c r="N70077" s="561" t="n"/>
    </row>
    <row r="70078">
      <c r="N70078" s="561" t="n"/>
    </row>
    <row r="70079">
      <c r="N70079" s="561" t="n"/>
    </row>
    <row r="70080">
      <c r="N70080" s="561" t="n"/>
    </row>
    <row r="70081">
      <c r="N70081" s="561" t="n"/>
    </row>
    <row r="70082">
      <c r="N70082" s="561" t="n"/>
    </row>
    <row r="70083">
      <c r="N70083" s="561" t="n"/>
    </row>
    <row r="70084">
      <c r="N70084" s="561" t="n"/>
    </row>
    <row r="70085">
      <c r="N70085" s="561" t="n"/>
    </row>
    <row r="70086">
      <c r="N70086" s="561" t="n"/>
    </row>
    <row r="70087">
      <c r="N70087" s="561" t="n"/>
    </row>
    <row r="70088">
      <c r="N70088" s="561" t="n"/>
    </row>
    <row r="70089">
      <c r="N70089" s="561" t="n"/>
    </row>
    <row r="70090">
      <c r="N70090" s="561" t="n"/>
    </row>
    <row r="70091">
      <c r="N70091" s="561" t="n"/>
    </row>
    <row r="70092">
      <c r="N70092" s="561" t="n"/>
    </row>
    <row r="70093">
      <c r="N70093" s="561" t="n"/>
    </row>
    <row r="70094">
      <c r="N70094" s="561" t="n"/>
    </row>
    <row r="70095">
      <c r="N70095" s="561" t="n"/>
    </row>
    <row r="70096">
      <c r="N70096" s="561" t="n"/>
    </row>
    <row r="70097">
      <c r="N70097" s="561" t="n"/>
    </row>
    <row r="70098">
      <c r="N70098" s="561" t="n"/>
    </row>
    <row r="70099">
      <c r="N70099" s="561" t="n"/>
    </row>
    <row r="70100">
      <c r="N70100" s="561" t="n"/>
    </row>
    <row r="70101">
      <c r="N70101" s="561" t="n"/>
    </row>
    <row r="70102">
      <c r="N70102" s="561" t="n"/>
    </row>
    <row r="70103">
      <c r="N70103" s="561" t="n"/>
    </row>
    <row r="70104">
      <c r="N70104" s="561" t="n"/>
    </row>
    <row r="70105">
      <c r="N70105" s="561" t="n"/>
    </row>
    <row r="70106">
      <c r="N70106" s="561" t="n"/>
    </row>
    <row r="70107">
      <c r="N70107" s="561" t="n"/>
    </row>
    <row r="70108">
      <c r="N70108" s="561" t="n"/>
    </row>
    <row r="70109">
      <c r="N70109" s="561" t="n"/>
    </row>
    <row r="70110">
      <c r="N70110" s="561" t="n"/>
    </row>
    <row r="70111">
      <c r="N70111" s="561" t="n"/>
    </row>
    <row r="70112">
      <c r="N70112" s="561" t="n"/>
    </row>
    <row r="70113">
      <c r="N70113" s="561" t="n"/>
    </row>
    <row r="70114">
      <c r="N70114" s="561" t="n"/>
    </row>
    <row r="70115">
      <c r="N70115" s="561" t="n"/>
    </row>
    <row r="70116">
      <c r="N70116" s="561" t="n"/>
    </row>
    <row r="70117">
      <c r="N70117" s="561" t="n"/>
    </row>
    <row r="70118">
      <c r="N70118" s="561" t="n"/>
    </row>
    <row r="70119">
      <c r="N70119" s="561" t="n"/>
    </row>
    <row r="70120">
      <c r="N70120" s="561" t="n"/>
    </row>
    <row r="70121">
      <c r="N70121" s="561" t="n"/>
    </row>
    <row r="70122">
      <c r="N70122" s="561" t="n"/>
    </row>
    <row r="70123">
      <c r="N70123" s="561" t="n"/>
    </row>
    <row r="70124">
      <c r="N70124" s="561" t="n"/>
    </row>
    <row r="70125">
      <c r="N70125" s="561" t="n"/>
    </row>
    <row r="70126">
      <c r="N70126" s="561" t="n"/>
    </row>
    <row r="70127">
      <c r="N70127" s="561" t="n"/>
    </row>
    <row r="70128">
      <c r="N70128" s="561" t="n"/>
    </row>
    <row r="70129">
      <c r="N70129" s="561" t="n"/>
    </row>
    <row r="70130">
      <c r="N70130" s="561" t="n"/>
    </row>
    <row r="70131">
      <c r="N70131" s="561" t="n"/>
    </row>
    <row r="70132">
      <c r="N70132" s="561" t="n"/>
    </row>
    <row r="70133">
      <c r="N70133" s="561" t="n"/>
    </row>
    <row r="70134">
      <c r="N70134" s="561" t="n"/>
    </row>
    <row r="70135">
      <c r="N70135" s="561" t="n"/>
    </row>
    <row r="70136">
      <c r="N70136" s="561" t="n"/>
    </row>
    <row r="70137">
      <c r="N70137" s="561" t="n"/>
    </row>
    <row r="70138">
      <c r="N70138" s="561" t="n"/>
    </row>
    <row r="70139">
      <c r="N70139" s="561" t="n"/>
    </row>
    <row r="70140">
      <c r="N70140" s="561" t="n"/>
    </row>
    <row r="70141">
      <c r="N70141" s="561" t="n"/>
    </row>
    <row r="70142">
      <c r="N70142" s="561" t="n"/>
    </row>
    <row r="70143">
      <c r="N70143" s="561" t="n"/>
    </row>
    <row r="70144">
      <c r="N70144" s="561" t="n"/>
    </row>
    <row r="70145">
      <c r="N70145" s="561" t="n"/>
    </row>
    <row r="70146">
      <c r="N70146" s="561" t="n"/>
    </row>
    <row r="70147">
      <c r="N70147" s="561" t="n"/>
    </row>
    <row r="70148">
      <c r="N70148" s="561" t="n"/>
    </row>
    <row r="70149">
      <c r="N70149" s="561" t="n"/>
    </row>
    <row r="70150">
      <c r="N70150" s="561" t="n"/>
    </row>
    <row r="70151">
      <c r="N70151" s="561" t="n"/>
    </row>
    <row r="70152">
      <c r="N70152" s="561" t="n"/>
    </row>
    <row r="70153">
      <c r="N70153" s="561" t="n"/>
    </row>
    <row r="70154">
      <c r="N70154" s="561" t="n"/>
    </row>
    <row r="70155">
      <c r="N70155" s="561" t="n"/>
    </row>
    <row r="70156">
      <c r="N70156" s="561" t="n"/>
    </row>
    <row r="70157">
      <c r="N70157" s="561" t="n"/>
    </row>
    <row r="70158">
      <c r="N70158" s="561" t="n"/>
    </row>
    <row r="70159">
      <c r="N70159" s="561" t="n"/>
    </row>
    <row r="70160">
      <c r="N70160" s="561" t="n"/>
    </row>
    <row r="70161">
      <c r="N70161" s="561" t="n"/>
    </row>
    <row r="70162">
      <c r="N70162" s="561" t="n"/>
    </row>
    <row r="70163">
      <c r="N70163" s="561" t="n"/>
    </row>
    <row r="70164">
      <c r="N70164" s="561" t="n"/>
    </row>
    <row r="70165">
      <c r="N70165" s="561" t="n"/>
    </row>
    <row r="70166">
      <c r="N70166" s="561" t="n"/>
    </row>
    <row r="70167">
      <c r="N70167" s="561" t="n"/>
    </row>
    <row r="70168">
      <c r="N70168" s="561" t="n"/>
    </row>
    <row r="70169">
      <c r="N70169" s="561" t="n"/>
    </row>
    <row r="70170">
      <c r="N70170" s="561" t="n"/>
    </row>
    <row r="70171">
      <c r="N70171" s="561" t="n"/>
    </row>
    <row r="70172">
      <c r="N70172" s="561" t="n"/>
    </row>
    <row r="70173">
      <c r="N70173" s="561" t="n"/>
    </row>
    <row r="70174">
      <c r="N70174" s="561" t="n"/>
    </row>
    <row r="70175">
      <c r="N70175" s="561" t="n"/>
    </row>
    <row r="70176">
      <c r="N70176" s="561" t="n"/>
    </row>
    <row r="70177">
      <c r="N70177" s="561" t="n"/>
    </row>
    <row r="70178">
      <c r="N70178" s="561" t="n"/>
    </row>
    <row r="70179">
      <c r="N70179" s="561" t="n"/>
    </row>
    <row r="70180">
      <c r="N70180" s="561" t="n"/>
    </row>
    <row r="70181">
      <c r="N70181" s="561" t="n"/>
    </row>
    <row r="70182">
      <c r="N70182" s="561" t="n"/>
    </row>
    <row r="70183">
      <c r="N70183" s="561" t="n"/>
    </row>
    <row r="70184">
      <c r="N70184" s="561" t="n"/>
    </row>
    <row r="70185">
      <c r="N70185" s="561" t="n"/>
    </row>
    <row r="70186">
      <c r="N70186" s="561" t="n"/>
    </row>
    <row r="70187">
      <c r="N70187" s="561" t="n"/>
    </row>
    <row r="70188">
      <c r="N70188" s="561" t="n"/>
    </row>
    <row r="70189">
      <c r="N70189" s="561" t="n"/>
    </row>
    <row r="70190">
      <c r="N70190" s="561" t="n"/>
    </row>
    <row r="70191">
      <c r="N70191" s="561" t="n"/>
    </row>
    <row r="70192">
      <c r="N70192" s="561" t="n"/>
    </row>
    <row r="70193">
      <c r="N70193" s="561" t="n"/>
    </row>
    <row r="70194">
      <c r="N70194" s="561" t="n"/>
    </row>
    <row r="70195">
      <c r="N70195" s="561" t="n"/>
    </row>
    <row r="70196">
      <c r="N70196" s="561" t="n"/>
    </row>
    <row r="70197">
      <c r="N70197" s="561" t="n"/>
    </row>
    <row r="70198">
      <c r="N70198" s="561" t="n"/>
    </row>
    <row r="70199">
      <c r="N70199" s="561" t="n"/>
    </row>
    <row r="70200">
      <c r="N70200" s="561" t="n"/>
    </row>
    <row r="70201">
      <c r="N70201" s="561" t="n"/>
    </row>
    <row r="70202">
      <c r="N70202" s="561" t="n"/>
    </row>
    <row r="70203">
      <c r="N70203" s="561" t="n"/>
    </row>
    <row r="70204">
      <c r="N70204" s="561" t="n"/>
    </row>
    <row r="70205">
      <c r="N70205" s="561" t="n"/>
    </row>
    <row r="70206">
      <c r="N70206" s="561" t="n"/>
    </row>
    <row r="70207">
      <c r="N70207" s="561" t="n"/>
    </row>
    <row r="70208">
      <c r="N70208" s="561" t="n"/>
    </row>
    <row r="70209">
      <c r="N70209" s="561" t="n"/>
    </row>
    <row r="70210">
      <c r="N70210" s="561" t="n"/>
    </row>
    <row r="70211">
      <c r="N70211" s="561" t="n"/>
    </row>
    <row r="70212">
      <c r="N70212" s="561" t="n"/>
    </row>
    <row r="70213">
      <c r="N70213" s="561" t="n"/>
    </row>
    <row r="70214">
      <c r="N70214" s="561" t="n"/>
    </row>
    <row r="70215">
      <c r="N70215" s="561" t="n"/>
    </row>
    <row r="70216">
      <c r="N70216" s="561" t="n"/>
    </row>
    <row r="70217">
      <c r="N70217" s="561" t="n"/>
    </row>
    <row r="70218">
      <c r="N70218" s="561" t="n"/>
    </row>
    <row r="70219">
      <c r="N70219" s="561" t="n"/>
    </row>
    <row r="70220">
      <c r="N70220" s="561" t="n"/>
    </row>
    <row r="70221">
      <c r="N70221" s="561" t="n"/>
    </row>
    <row r="70222">
      <c r="N70222" s="561" t="n"/>
    </row>
    <row r="70223">
      <c r="N70223" s="561" t="n"/>
    </row>
    <row r="70224">
      <c r="N70224" s="561" t="n"/>
    </row>
    <row r="70225">
      <c r="N70225" s="561" t="n"/>
    </row>
    <row r="70226">
      <c r="N70226" s="561" t="n"/>
    </row>
    <row r="70227">
      <c r="N70227" s="561" t="n"/>
    </row>
    <row r="70228">
      <c r="N70228" s="561" t="n"/>
    </row>
    <row r="70229">
      <c r="N70229" s="561" t="n"/>
    </row>
    <row r="70230">
      <c r="N70230" s="561" t="n"/>
    </row>
    <row r="70231">
      <c r="N70231" s="561" t="n"/>
    </row>
    <row r="70232">
      <c r="N70232" s="561" t="n"/>
    </row>
    <row r="70233">
      <c r="N70233" s="561" t="n"/>
    </row>
    <row r="70234">
      <c r="N70234" s="561" t="n"/>
    </row>
    <row r="70235">
      <c r="N70235" s="561" t="n"/>
    </row>
    <row r="70236">
      <c r="N70236" s="561" t="n"/>
    </row>
    <row r="70237">
      <c r="N70237" s="561" t="n"/>
    </row>
    <row r="70238">
      <c r="N70238" s="561" t="n"/>
    </row>
    <row r="70239">
      <c r="N70239" s="561" t="n"/>
    </row>
    <row r="70240">
      <c r="N70240" s="561" t="n"/>
    </row>
    <row r="70241">
      <c r="N70241" s="561" t="n"/>
    </row>
    <row r="70242">
      <c r="N70242" s="561" t="n"/>
    </row>
    <row r="70243">
      <c r="N70243" s="561" t="n"/>
    </row>
    <row r="70244">
      <c r="N70244" s="561" t="n"/>
    </row>
    <row r="70245">
      <c r="N70245" s="561" t="n"/>
    </row>
    <row r="70246">
      <c r="N70246" s="561" t="n"/>
    </row>
    <row r="70247">
      <c r="N70247" s="561" t="n"/>
    </row>
    <row r="70248">
      <c r="N70248" s="561" t="n"/>
    </row>
    <row r="70249">
      <c r="N70249" s="561" t="n"/>
    </row>
    <row r="70250">
      <c r="N70250" s="561" t="n"/>
    </row>
    <row r="70251">
      <c r="N70251" s="561" t="n"/>
    </row>
    <row r="70252">
      <c r="N70252" s="561" t="n"/>
    </row>
    <row r="70253">
      <c r="N70253" s="561" t="n"/>
    </row>
    <row r="70254">
      <c r="N70254" s="561" t="n"/>
    </row>
    <row r="70255">
      <c r="N70255" s="561" t="n"/>
    </row>
    <row r="70256">
      <c r="N70256" s="561" t="n"/>
    </row>
    <row r="70257">
      <c r="N70257" s="561" t="n"/>
    </row>
    <row r="70258">
      <c r="N70258" s="561" t="n"/>
    </row>
    <row r="70259">
      <c r="N70259" s="561" t="n"/>
    </row>
    <row r="70260">
      <c r="N70260" s="561" t="n"/>
    </row>
    <row r="70261">
      <c r="N70261" s="561" t="n"/>
    </row>
    <row r="70262">
      <c r="N70262" s="561" t="n"/>
    </row>
    <row r="70263">
      <c r="N70263" s="561" t="n"/>
    </row>
    <row r="70264">
      <c r="N70264" s="561" t="n"/>
    </row>
    <row r="70265">
      <c r="N70265" s="561" t="n"/>
    </row>
    <row r="70266">
      <c r="N70266" s="561" t="n"/>
    </row>
    <row r="70267">
      <c r="N70267" s="561" t="n"/>
    </row>
    <row r="70268">
      <c r="N70268" s="561" t="n"/>
    </row>
    <row r="70269">
      <c r="N70269" s="561" t="n"/>
    </row>
    <row r="70270">
      <c r="N70270" s="561" t="n"/>
    </row>
    <row r="70271">
      <c r="N70271" s="561" t="n"/>
    </row>
    <row r="70272">
      <c r="N70272" s="561" t="n"/>
    </row>
    <row r="70273">
      <c r="N70273" s="561" t="n"/>
    </row>
    <row r="70274">
      <c r="N70274" s="561" t="n"/>
    </row>
    <row r="70275">
      <c r="N70275" s="561" t="n"/>
    </row>
    <row r="70276">
      <c r="N70276" s="561" t="n"/>
    </row>
    <row r="70277">
      <c r="N70277" s="561" t="n"/>
    </row>
    <row r="70278">
      <c r="N70278" s="561" t="n"/>
    </row>
    <row r="70279">
      <c r="N70279" s="561" t="n"/>
    </row>
    <row r="70280">
      <c r="N70280" s="561" t="n"/>
    </row>
    <row r="70281">
      <c r="N70281" s="561" t="n"/>
    </row>
    <row r="70282">
      <c r="N70282" s="561" t="n"/>
    </row>
    <row r="70283">
      <c r="N70283" s="561" t="n"/>
    </row>
    <row r="70284">
      <c r="N70284" s="561" t="n"/>
    </row>
    <row r="70285">
      <c r="N70285" s="561" t="n"/>
    </row>
    <row r="70286">
      <c r="N70286" s="561" t="n"/>
    </row>
    <row r="70287">
      <c r="N70287" s="561" t="n"/>
    </row>
    <row r="70288">
      <c r="N70288" s="561" t="n"/>
    </row>
    <row r="70289">
      <c r="N70289" s="561" t="n"/>
    </row>
    <row r="70290">
      <c r="N70290" s="561" t="n"/>
    </row>
    <row r="70291">
      <c r="N70291" s="561" t="n"/>
    </row>
    <row r="70292">
      <c r="N70292" s="561" t="n"/>
    </row>
    <row r="70293">
      <c r="N70293" s="561" t="n"/>
    </row>
    <row r="70294">
      <c r="N70294" s="561" t="n"/>
    </row>
    <row r="70295">
      <c r="N70295" s="561" t="n"/>
    </row>
    <row r="70296">
      <c r="N70296" s="561" t="n"/>
    </row>
    <row r="70297">
      <c r="N70297" s="561" t="n"/>
    </row>
    <row r="70298">
      <c r="N70298" s="561" t="n"/>
    </row>
    <row r="70299">
      <c r="N70299" s="561" t="n"/>
    </row>
    <row r="70300">
      <c r="N70300" s="561" t="n"/>
    </row>
    <row r="70301">
      <c r="N70301" s="561" t="n"/>
    </row>
    <row r="70302">
      <c r="N70302" s="561" t="n"/>
    </row>
    <row r="70303">
      <c r="N70303" s="561" t="n"/>
    </row>
    <row r="70304">
      <c r="N70304" s="561" t="n"/>
    </row>
    <row r="70305">
      <c r="N70305" s="561" t="n"/>
    </row>
    <row r="70306">
      <c r="N70306" s="561" t="n"/>
    </row>
    <row r="70307">
      <c r="N70307" s="561" t="n"/>
    </row>
    <row r="70308">
      <c r="N70308" s="561" t="n"/>
    </row>
    <row r="70309">
      <c r="N70309" s="561" t="n"/>
    </row>
    <row r="70310">
      <c r="N70310" s="561" t="n"/>
    </row>
    <row r="70311">
      <c r="N70311" s="561" t="n"/>
    </row>
    <row r="70312">
      <c r="N70312" s="561" t="n"/>
    </row>
    <row r="70313">
      <c r="N70313" s="561" t="n"/>
    </row>
    <row r="70314">
      <c r="N70314" s="561" t="n"/>
    </row>
    <row r="70315">
      <c r="N70315" s="561" t="n"/>
    </row>
    <row r="70316">
      <c r="N70316" s="561" t="n"/>
    </row>
    <row r="70317">
      <c r="N70317" s="561" t="n"/>
    </row>
    <row r="70318">
      <c r="N70318" s="561" t="n"/>
    </row>
    <row r="70319">
      <c r="N70319" s="561" t="n"/>
    </row>
    <row r="70320">
      <c r="N70320" s="561" t="n"/>
    </row>
    <row r="70321">
      <c r="N70321" s="561" t="n"/>
    </row>
    <row r="70322">
      <c r="N70322" s="561" t="n"/>
    </row>
    <row r="70323">
      <c r="N70323" s="561" t="n"/>
    </row>
    <row r="70324">
      <c r="N70324" s="561" t="n"/>
    </row>
    <row r="70325">
      <c r="N70325" s="561" t="n"/>
    </row>
    <row r="70326">
      <c r="N70326" s="561" t="n"/>
    </row>
    <row r="70327">
      <c r="N70327" s="561" t="n"/>
    </row>
    <row r="70328">
      <c r="N70328" s="561" t="n"/>
    </row>
    <row r="70329">
      <c r="N70329" s="561" t="n"/>
    </row>
    <row r="70330">
      <c r="N70330" s="561" t="n"/>
    </row>
    <row r="70331">
      <c r="N70331" s="561" t="n"/>
    </row>
    <row r="70332">
      <c r="N70332" s="561" t="n"/>
    </row>
    <row r="70333">
      <c r="N70333" s="561" t="n"/>
    </row>
    <row r="70334">
      <c r="N70334" s="561" t="n"/>
    </row>
    <row r="70335">
      <c r="N70335" s="561" t="n"/>
    </row>
    <row r="70336">
      <c r="N70336" s="561" t="n"/>
    </row>
    <row r="70337">
      <c r="N70337" s="561" t="n"/>
    </row>
    <row r="70338">
      <c r="N70338" s="561" t="n"/>
    </row>
    <row r="70339">
      <c r="N70339" s="561" t="n"/>
    </row>
    <row r="70340">
      <c r="N70340" s="561" t="n"/>
    </row>
    <row r="70341">
      <c r="N70341" s="561" t="n"/>
    </row>
    <row r="70342">
      <c r="N70342" s="561" t="n"/>
    </row>
    <row r="70343">
      <c r="N70343" s="561" t="n"/>
    </row>
    <row r="70344">
      <c r="N70344" s="561" t="n"/>
    </row>
    <row r="70345">
      <c r="N70345" s="561" t="n"/>
    </row>
    <row r="70346">
      <c r="N70346" s="561" t="n"/>
    </row>
    <row r="70347">
      <c r="N70347" s="561" t="n"/>
    </row>
    <row r="70348">
      <c r="N70348" s="561" t="n"/>
    </row>
    <row r="70349">
      <c r="N70349" s="561" t="n"/>
    </row>
    <row r="70350">
      <c r="N70350" s="561" t="n"/>
    </row>
    <row r="70351">
      <c r="N70351" s="561" t="n"/>
    </row>
    <row r="70352">
      <c r="N70352" s="561" t="n"/>
    </row>
    <row r="70353">
      <c r="N70353" s="561" t="n"/>
    </row>
    <row r="70354">
      <c r="N70354" s="561" t="n"/>
    </row>
    <row r="70355">
      <c r="N70355" s="561" t="n"/>
    </row>
    <row r="70356">
      <c r="N70356" s="561" t="n"/>
    </row>
    <row r="70357">
      <c r="N70357" s="561" t="n"/>
    </row>
    <row r="70358">
      <c r="N70358" s="561" t="n"/>
    </row>
    <row r="70359">
      <c r="N70359" s="561" t="n"/>
    </row>
    <row r="70360">
      <c r="N70360" s="561" t="n"/>
    </row>
    <row r="70361">
      <c r="N70361" s="561" t="n"/>
    </row>
    <row r="70362">
      <c r="N70362" s="561" t="n"/>
    </row>
    <row r="70363">
      <c r="N70363" s="561" t="n"/>
    </row>
    <row r="70364">
      <c r="N70364" s="561" t="n"/>
    </row>
    <row r="70365">
      <c r="N70365" s="561" t="n"/>
    </row>
    <row r="70366">
      <c r="N70366" s="561" t="n"/>
    </row>
    <row r="70367">
      <c r="N70367" s="561" t="n"/>
    </row>
    <row r="70368">
      <c r="N70368" s="561" t="n"/>
    </row>
    <row r="70369">
      <c r="N70369" s="561" t="n"/>
    </row>
    <row r="70370">
      <c r="N70370" s="561" t="n"/>
    </row>
    <row r="70371">
      <c r="N70371" s="561" t="n"/>
    </row>
    <row r="70372">
      <c r="N70372" s="561" t="n"/>
    </row>
    <row r="70373">
      <c r="N70373" s="561" t="n"/>
    </row>
    <row r="70374">
      <c r="N70374" s="561" t="n"/>
    </row>
    <row r="70375">
      <c r="N70375" s="561" t="n"/>
    </row>
    <row r="70376">
      <c r="N70376" s="561" t="n"/>
    </row>
    <row r="70377">
      <c r="N70377" s="561" t="n"/>
    </row>
    <row r="70378">
      <c r="N70378" s="561" t="n"/>
    </row>
    <row r="70379">
      <c r="N70379" s="561" t="n"/>
    </row>
    <row r="70380">
      <c r="N70380" s="561" t="n"/>
    </row>
    <row r="70381">
      <c r="N70381" s="561" t="n"/>
    </row>
    <row r="70382">
      <c r="N70382" s="561" t="n"/>
    </row>
    <row r="70383">
      <c r="N70383" s="561" t="n"/>
    </row>
    <row r="70384">
      <c r="N70384" s="561" t="n"/>
    </row>
    <row r="70385">
      <c r="N70385" s="561" t="n"/>
    </row>
    <row r="70386">
      <c r="N70386" s="561" t="n"/>
    </row>
    <row r="70387">
      <c r="N70387" s="561" t="n"/>
    </row>
    <row r="70388">
      <c r="N70388" s="561" t="n"/>
    </row>
    <row r="70389">
      <c r="N70389" s="561" t="n"/>
    </row>
    <row r="70390">
      <c r="N70390" s="561" t="n"/>
    </row>
    <row r="70391">
      <c r="N70391" s="561" t="n"/>
    </row>
    <row r="70392">
      <c r="N70392" s="561" t="n"/>
    </row>
    <row r="70393">
      <c r="N70393" s="561" t="n"/>
    </row>
    <row r="70394">
      <c r="N70394" s="561" t="n"/>
    </row>
    <row r="70395">
      <c r="N70395" s="561" t="n"/>
    </row>
    <row r="70396">
      <c r="N70396" s="561" t="n"/>
    </row>
    <row r="70397">
      <c r="N70397" s="561" t="n"/>
    </row>
    <row r="70398">
      <c r="N70398" s="561" t="n"/>
    </row>
    <row r="70399">
      <c r="N70399" s="561" t="n"/>
    </row>
    <row r="70400">
      <c r="N70400" s="561" t="n"/>
    </row>
    <row r="70401">
      <c r="N70401" s="561" t="n"/>
    </row>
    <row r="70402">
      <c r="N70402" s="561" t="n"/>
    </row>
    <row r="70403">
      <c r="N70403" s="561" t="n"/>
    </row>
    <row r="70404">
      <c r="N70404" s="561" t="n"/>
    </row>
    <row r="70405">
      <c r="N70405" s="561" t="n"/>
    </row>
    <row r="70406">
      <c r="N70406" s="561" t="n"/>
    </row>
    <row r="70407">
      <c r="N70407" s="561" t="n"/>
    </row>
    <row r="70408">
      <c r="N70408" s="561" t="n"/>
    </row>
    <row r="70409">
      <c r="N70409" s="561" t="n"/>
    </row>
    <row r="70410">
      <c r="N70410" s="561" t="n"/>
    </row>
    <row r="70411">
      <c r="N70411" s="561" t="n"/>
    </row>
    <row r="70412">
      <c r="N70412" s="561" t="n"/>
    </row>
    <row r="70413">
      <c r="N70413" s="561" t="n"/>
    </row>
    <row r="70414">
      <c r="N70414" s="561" t="n"/>
    </row>
    <row r="70415">
      <c r="N70415" s="561" t="n"/>
    </row>
    <row r="70416">
      <c r="N70416" s="561" t="n"/>
    </row>
    <row r="70417">
      <c r="N70417" s="561" t="n"/>
    </row>
    <row r="70418">
      <c r="N70418" s="561" t="n"/>
    </row>
    <row r="70419">
      <c r="N70419" s="561" t="n"/>
    </row>
    <row r="70420">
      <c r="N70420" s="561" t="n"/>
    </row>
    <row r="70421">
      <c r="N70421" s="561" t="n"/>
    </row>
    <row r="70422">
      <c r="N70422" s="561" t="n"/>
    </row>
    <row r="70423">
      <c r="N70423" s="561" t="n"/>
    </row>
    <row r="70424">
      <c r="N70424" s="561" t="n"/>
    </row>
    <row r="70425">
      <c r="N70425" s="561" t="n"/>
    </row>
    <row r="70426">
      <c r="N70426" s="561" t="n"/>
    </row>
    <row r="70427">
      <c r="N70427" s="561" t="n"/>
    </row>
    <row r="70428">
      <c r="N70428" s="561" t="n"/>
    </row>
    <row r="70429">
      <c r="N70429" s="561" t="n"/>
    </row>
    <row r="70430">
      <c r="N70430" s="561" t="n"/>
    </row>
    <row r="70431">
      <c r="N70431" s="561" t="n"/>
    </row>
    <row r="70432">
      <c r="N70432" s="561" t="n"/>
    </row>
    <row r="70433">
      <c r="N70433" s="561" t="n"/>
    </row>
    <row r="70434">
      <c r="N70434" s="561" t="n"/>
    </row>
    <row r="70435">
      <c r="N70435" s="561" t="n"/>
    </row>
    <row r="70436">
      <c r="N70436" s="561" t="n"/>
    </row>
    <row r="70437">
      <c r="N70437" s="561" t="n"/>
    </row>
    <row r="70438">
      <c r="N70438" s="561" t="n"/>
    </row>
    <row r="70439">
      <c r="N70439" s="561" t="n"/>
    </row>
    <row r="70440">
      <c r="N70440" s="561" t="n"/>
    </row>
    <row r="70441">
      <c r="N70441" s="561" t="n"/>
    </row>
    <row r="70442">
      <c r="N70442" s="561" t="n"/>
    </row>
    <row r="70443">
      <c r="N70443" s="561" t="n"/>
    </row>
    <row r="70444">
      <c r="N70444" s="561" t="n"/>
    </row>
    <row r="70445">
      <c r="N70445" s="561" t="n"/>
    </row>
    <row r="70446">
      <c r="N70446" s="561" t="n"/>
    </row>
    <row r="70447">
      <c r="N70447" s="561" t="n"/>
    </row>
    <row r="70448">
      <c r="N70448" s="561" t="n"/>
    </row>
    <row r="70449">
      <c r="N70449" s="561" t="n"/>
    </row>
    <row r="70450">
      <c r="N70450" s="561" t="n"/>
    </row>
    <row r="70451">
      <c r="N70451" s="561" t="n"/>
    </row>
    <row r="70452">
      <c r="N70452" s="561" t="n"/>
    </row>
    <row r="70453">
      <c r="N70453" s="561" t="n"/>
    </row>
    <row r="70454">
      <c r="N70454" s="561" t="n"/>
    </row>
    <row r="70455">
      <c r="N70455" s="561" t="n"/>
    </row>
    <row r="70456">
      <c r="N70456" s="561" t="n"/>
    </row>
    <row r="70457">
      <c r="N70457" s="561" t="n"/>
    </row>
    <row r="70458">
      <c r="N70458" s="561" t="n"/>
    </row>
    <row r="70459">
      <c r="N70459" s="561" t="n"/>
    </row>
    <row r="70460">
      <c r="N70460" s="561" t="n"/>
    </row>
    <row r="70461">
      <c r="N70461" s="561" t="n"/>
    </row>
    <row r="70462">
      <c r="N70462" s="561" t="n"/>
    </row>
    <row r="70463">
      <c r="N70463" s="561" t="n"/>
    </row>
    <row r="70464">
      <c r="N70464" s="561" t="n"/>
    </row>
    <row r="70465">
      <c r="N70465" s="561" t="n"/>
    </row>
    <row r="70466">
      <c r="N70466" s="561" t="n"/>
    </row>
    <row r="70467">
      <c r="N70467" s="561" t="n"/>
    </row>
    <row r="70468">
      <c r="N70468" s="561" t="n"/>
    </row>
    <row r="70469">
      <c r="N70469" s="561" t="n"/>
    </row>
    <row r="70470">
      <c r="N70470" s="561" t="n"/>
    </row>
    <row r="70471">
      <c r="N70471" s="561" t="n"/>
    </row>
    <row r="70472">
      <c r="N70472" s="561" t="n"/>
    </row>
    <row r="70473">
      <c r="N70473" s="561" t="n"/>
    </row>
    <row r="70474">
      <c r="N70474" s="561" t="n"/>
    </row>
    <row r="70475">
      <c r="N70475" s="561" t="n"/>
    </row>
    <row r="70476">
      <c r="N70476" s="561" t="n"/>
    </row>
    <row r="70477">
      <c r="N70477" s="561" t="n"/>
    </row>
    <row r="70478">
      <c r="N70478" s="561" t="n"/>
    </row>
    <row r="70479">
      <c r="N70479" s="561" t="n"/>
    </row>
    <row r="70480">
      <c r="N70480" s="561" t="n"/>
    </row>
    <row r="70481">
      <c r="N70481" s="561" t="n"/>
    </row>
    <row r="70482">
      <c r="N70482" s="561" t="n"/>
    </row>
    <row r="70483">
      <c r="N70483" s="561" t="n"/>
    </row>
    <row r="70484">
      <c r="N70484" s="561" t="n"/>
    </row>
    <row r="70485">
      <c r="N70485" s="561" t="n"/>
    </row>
    <row r="70486">
      <c r="N70486" s="561" t="n"/>
    </row>
    <row r="70487">
      <c r="N70487" s="561" t="n"/>
    </row>
    <row r="70488">
      <c r="N70488" s="561" t="n"/>
    </row>
    <row r="70489">
      <c r="N70489" s="561" t="n"/>
    </row>
    <row r="70490">
      <c r="N70490" s="561" t="n"/>
    </row>
    <row r="70491">
      <c r="N70491" s="561" t="n"/>
    </row>
    <row r="70492">
      <c r="N70492" s="561" t="n"/>
    </row>
    <row r="70493">
      <c r="N70493" s="561" t="n"/>
    </row>
    <row r="70494">
      <c r="N70494" s="561" t="n"/>
    </row>
    <row r="70495">
      <c r="N70495" s="561" t="n"/>
    </row>
    <row r="70496">
      <c r="N70496" s="561" t="n"/>
    </row>
    <row r="70497">
      <c r="N70497" s="561" t="n"/>
    </row>
    <row r="70498">
      <c r="N70498" s="561" t="n"/>
    </row>
    <row r="70499">
      <c r="N70499" s="561" t="n"/>
    </row>
    <row r="70500">
      <c r="N70500" s="561" t="n"/>
    </row>
    <row r="70501">
      <c r="N70501" s="561" t="n"/>
    </row>
    <row r="70502">
      <c r="N70502" s="561" t="n"/>
    </row>
    <row r="70503">
      <c r="N70503" s="561" t="n"/>
    </row>
    <row r="70504">
      <c r="N70504" s="561" t="n"/>
    </row>
    <row r="70505">
      <c r="N70505" s="561" t="n"/>
    </row>
    <row r="70506">
      <c r="N70506" s="561" t="n"/>
    </row>
    <row r="70507">
      <c r="N70507" s="561" t="n"/>
    </row>
    <row r="70508">
      <c r="N70508" s="561" t="n"/>
    </row>
    <row r="70509">
      <c r="N70509" s="561" t="n"/>
    </row>
    <row r="70510">
      <c r="N70510" s="561" t="n"/>
    </row>
    <row r="70511">
      <c r="N70511" s="561" t="n"/>
    </row>
    <row r="70512">
      <c r="N70512" s="561" t="n"/>
    </row>
    <row r="70513">
      <c r="N70513" s="561" t="n"/>
    </row>
    <row r="70514">
      <c r="N70514" s="561" t="n"/>
    </row>
    <row r="70515">
      <c r="N70515" s="561" t="n"/>
    </row>
    <row r="70516">
      <c r="N70516" s="561" t="n"/>
    </row>
    <row r="70517">
      <c r="N70517" s="561" t="n"/>
    </row>
    <row r="70518">
      <c r="N70518" s="561" t="n"/>
    </row>
    <row r="70519">
      <c r="N70519" s="561" t="n"/>
    </row>
    <row r="70520">
      <c r="N70520" s="561" t="n"/>
    </row>
    <row r="70521">
      <c r="N70521" s="561" t="n"/>
    </row>
    <row r="70522">
      <c r="N70522" s="561" t="n"/>
    </row>
    <row r="70523">
      <c r="N70523" s="561" t="n"/>
    </row>
    <row r="70524">
      <c r="N70524" s="561" t="n"/>
    </row>
    <row r="70525">
      <c r="N70525" s="561" t="n"/>
    </row>
    <row r="70526">
      <c r="N70526" s="561" t="n"/>
    </row>
    <row r="70527">
      <c r="N70527" s="561" t="n"/>
    </row>
    <row r="70528">
      <c r="N70528" s="561" t="n"/>
    </row>
    <row r="70529">
      <c r="N70529" s="561" t="n"/>
    </row>
    <row r="70530">
      <c r="N70530" s="561" t="n"/>
    </row>
    <row r="70531">
      <c r="N70531" s="561" t="n"/>
    </row>
    <row r="70532">
      <c r="N70532" s="561" t="n"/>
    </row>
    <row r="70533">
      <c r="N70533" s="561" t="n"/>
    </row>
    <row r="70534">
      <c r="N70534" s="561" t="n"/>
    </row>
    <row r="70535">
      <c r="N70535" s="561" t="n"/>
    </row>
    <row r="70536">
      <c r="N70536" s="561" t="n"/>
    </row>
    <row r="70537">
      <c r="N70537" s="561" t="n"/>
    </row>
    <row r="70538">
      <c r="N70538" s="561" t="n"/>
    </row>
    <row r="70539">
      <c r="N70539" s="561" t="n"/>
    </row>
    <row r="70540">
      <c r="N70540" s="561" t="n"/>
    </row>
    <row r="70541">
      <c r="N70541" s="561" t="n"/>
    </row>
    <row r="70542">
      <c r="N70542" s="561" t="n"/>
    </row>
    <row r="70543">
      <c r="N70543" s="561" t="n"/>
    </row>
    <row r="70544">
      <c r="N70544" s="561" t="n"/>
    </row>
    <row r="70545">
      <c r="N70545" s="561" t="n"/>
    </row>
    <row r="70546">
      <c r="N70546" s="561" t="n"/>
    </row>
    <row r="70547">
      <c r="N70547" s="561" t="n"/>
    </row>
    <row r="70548">
      <c r="N70548" s="561" t="n"/>
    </row>
    <row r="70549">
      <c r="N70549" s="561" t="n"/>
    </row>
    <row r="70550">
      <c r="N70550" s="561" t="n"/>
    </row>
    <row r="70551">
      <c r="N70551" s="561" t="n"/>
    </row>
    <row r="70552">
      <c r="N70552" s="561" t="n"/>
    </row>
    <row r="70553">
      <c r="N70553" s="561" t="n"/>
    </row>
    <row r="70554">
      <c r="N70554" s="561" t="n"/>
    </row>
    <row r="70555">
      <c r="N70555" s="561" t="n"/>
    </row>
    <row r="70556">
      <c r="N70556" s="561" t="n"/>
    </row>
    <row r="70557">
      <c r="N70557" s="561" t="n"/>
    </row>
    <row r="70558">
      <c r="N70558" s="561" t="n"/>
    </row>
    <row r="70559">
      <c r="N70559" s="561" t="n"/>
    </row>
    <row r="70560">
      <c r="N70560" s="561" t="n"/>
    </row>
    <row r="70561">
      <c r="N70561" s="561" t="n"/>
    </row>
    <row r="70562">
      <c r="N70562" s="561" t="n"/>
    </row>
    <row r="70563">
      <c r="N70563" s="561" t="n"/>
    </row>
    <row r="70564">
      <c r="N70564" s="561" t="n"/>
    </row>
    <row r="70565">
      <c r="N70565" s="561" t="n"/>
    </row>
    <row r="70566">
      <c r="N70566" s="561" t="n"/>
    </row>
    <row r="70567">
      <c r="N70567" s="561" t="n"/>
    </row>
    <row r="70568">
      <c r="N70568" s="561" t="n"/>
    </row>
    <row r="70569">
      <c r="N70569" s="561" t="n"/>
    </row>
    <row r="70570">
      <c r="N70570" s="561" t="n"/>
    </row>
    <row r="70571">
      <c r="N70571" s="561" t="n"/>
    </row>
    <row r="70572">
      <c r="N70572" s="561" t="n"/>
    </row>
    <row r="70573">
      <c r="N70573" s="561" t="n"/>
    </row>
    <row r="70574">
      <c r="N70574" s="561" t="n"/>
    </row>
    <row r="70575">
      <c r="N70575" s="561" t="n"/>
    </row>
    <row r="70576">
      <c r="N70576" s="561" t="n"/>
    </row>
    <row r="70577">
      <c r="N70577" s="561" t="n"/>
    </row>
    <row r="70578">
      <c r="N70578" s="561" t="n"/>
    </row>
    <row r="70579">
      <c r="N70579" s="561" t="n"/>
    </row>
    <row r="70580">
      <c r="N70580" s="561" t="n"/>
    </row>
    <row r="70581">
      <c r="N70581" s="561" t="n"/>
    </row>
    <row r="70582">
      <c r="N70582" s="561" t="n"/>
    </row>
    <row r="70583">
      <c r="N70583" s="561" t="n"/>
    </row>
    <row r="70584">
      <c r="N70584" s="561" t="n"/>
    </row>
    <row r="70585">
      <c r="N70585" s="561" t="n"/>
    </row>
    <row r="70586">
      <c r="N70586" s="561" t="n"/>
    </row>
    <row r="70587">
      <c r="N70587" s="561" t="n"/>
    </row>
    <row r="70588">
      <c r="N70588" s="561" t="n"/>
    </row>
    <row r="70589">
      <c r="N70589" s="561" t="n"/>
    </row>
    <row r="70590">
      <c r="N70590" s="561" t="n"/>
    </row>
    <row r="70591">
      <c r="N70591" s="561" t="n"/>
    </row>
    <row r="70592">
      <c r="N70592" s="561" t="n"/>
    </row>
    <row r="70593">
      <c r="N70593" s="561" t="n"/>
    </row>
    <row r="70594">
      <c r="N70594" s="561" t="n"/>
    </row>
    <row r="70595">
      <c r="N70595" s="561" t="n"/>
    </row>
    <row r="70596">
      <c r="N70596" s="561" t="n"/>
    </row>
    <row r="70597">
      <c r="N70597" s="561" t="n"/>
    </row>
    <row r="70598">
      <c r="N70598" s="561" t="n"/>
    </row>
    <row r="70599">
      <c r="N70599" s="561" t="n"/>
    </row>
    <row r="70600">
      <c r="N70600" s="561" t="n"/>
    </row>
    <row r="70601">
      <c r="N70601" s="561" t="n"/>
    </row>
    <row r="70602">
      <c r="N70602" s="561" t="n"/>
    </row>
    <row r="70603">
      <c r="N70603" s="561" t="n"/>
    </row>
    <row r="70604">
      <c r="N70604" s="561" t="n"/>
    </row>
    <row r="70605">
      <c r="N70605" s="561" t="n"/>
    </row>
    <row r="70606">
      <c r="N70606" s="561" t="n"/>
    </row>
    <row r="70607">
      <c r="N70607" s="561" t="n"/>
    </row>
    <row r="70608">
      <c r="N70608" s="561" t="n"/>
    </row>
    <row r="70609">
      <c r="N70609" s="561" t="n"/>
    </row>
    <row r="70610">
      <c r="N70610" s="561" t="n"/>
    </row>
    <row r="70611">
      <c r="N70611" s="561" t="n"/>
    </row>
    <row r="70612">
      <c r="N70612" s="561" t="n"/>
    </row>
    <row r="70613">
      <c r="N70613" s="561" t="n"/>
    </row>
    <row r="70614">
      <c r="N70614" s="561" t="n"/>
    </row>
    <row r="70615">
      <c r="N70615" s="561" t="n"/>
    </row>
    <row r="70616">
      <c r="N70616" s="561" t="n"/>
    </row>
    <row r="70617">
      <c r="N70617" s="561" t="n"/>
    </row>
    <row r="70618">
      <c r="N70618" s="561" t="n"/>
    </row>
    <row r="70619">
      <c r="N70619" s="561" t="n"/>
    </row>
    <row r="70620">
      <c r="N70620" s="561" t="n"/>
    </row>
    <row r="70621">
      <c r="N70621" s="561" t="n"/>
    </row>
    <row r="70622">
      <c r="N70622" s="561" t="n"/>
    </row>
    <row r="70623">
      <c r="N70623" s="561" t="n"/>
    </row>
    <row r="70624">
      <c r="N70624" s="561" t="n"/>
    </row>
    <row r="70625">
      <c r="N70625" s="561" t="n"/>
    </row>
    <row r="70626">
      <c r="N70626" s="561" t="n"/>
    </row>
    <row r="70627">
      <c r="N70627" s="561" t="n"/>
    </row>
    <row r="70628">
      <c r="N70628" s="561" t="n"/>
    </row>
    <row r="70629">
      <c r="N70629" s="561" t="n"/>
    </row>
    <row r="70630">
      <c r="N70630" s="561" t="n"/>
    </row>
    <row r="70631">
      <c r="N70631" s="561" t="n"/>
    </row>
    <row r="70632">
      <c r="N70632" s="561" t="n"/>
    </row>
    <row r="70633">
      <c r="N70633" s="561" t="n"/>
    </row>
    <row r="70634">
      <c r="N70634" s="561" t="n"/>
    </row>
    <row r="70635">
      <c r="N70635" s="561" t="n"/>
    </row>
    <row r="70636">
      <c r="N70636" s="561" t="n"/>
    </row>
    <row r="70637">
      <c r="N70637" s="561" t="n"/>
    </row>
    <row r="70638">
      <c r="N70638" s="561" t="n"/>
    </row>
    <row r="70639">
      <c r="N70639" s="561" t="n"/>
    </row>
    <row r="70640">
      <c r="N70640" s="561" t="n"/>
    </row>
    <row r="70641">
      <c r="N70641" s="561" t="n"/>
    </row>
    <row r="70642">
      <c r="N70642" s="561" t="n"/>
    </row>
    <row r="70643">
      <c r="N70643" s="561" t="n"/>
    </row>
    <row r="70644">
      <c r="N70644" s="561" t="n"/>
    </row>
    <row r="70645">
      <c r="N70645" s="561" t="n"/>
    </row>
    <row r="70646">
      <c r="N70646" s="561" t="n"/>
    </row>
    <row r="70647">
      <c r="N70647" s="561" t="n"/>
    </row>
    <row r="70648">
      <c r="N70648" s="561" t="n"/>
    </row>
    <row r="70649">
      <c r="N70649" s="561" t="n"/>
    </row>
    <row r="70650">
      <c r="N70650" s="561" t="n"/>
    </row>
    <row r="70651">
      <c r="N70651" s="561" t="n"/>
    </row>
    <row r="70652">
      <c r="N70652" s="561" t="n"/>
    </row>
    <row r="70653">
      <c r="N70653" s="561" t="n"/>
    </row>
    <row r="70654">
      <c r="N70654" s="561" t="n"/>
    </row>
    <row r="70655">
      <c r="N70655" s="561" t="n"/>
    </row>
    <row r="70656">
      <c r="N70656" s="561" t="n"/>
    </row>
    <row r="70657">
      <c r="N70657" s="561" t="n"/>
    </row>
    <row r="70658">
      <c r="N70658" s="561" t="n"/>
    </row>
    <row r="70659">
      <c r="N70659" s="561" t="n"/>
    </row>
    <row r="70660">
      <c r="N70660" s="561" t="n"/>
    </row>
    <row r="70661">
      <c r="N70661" s="561" t="n"/>
    </row>
    <row r="70662">
      <c r="N70662" s="561" t="n"/>
    </row>
    <row r="70663">
      <c r="N70663" s="561" t="n"/>
    </row>
    <row r="70664">
      <c r="N70664" s="561" t="n"/>
    </row>
    <row r="70665">
      <c r="N70665" s="561" t="n"/>
    </row>
    <row r="70666">
      <c r="N70666" s="561" t="n"/>
    </row>
    <row r="70667">
      <c r="N70667" s="561" t="n"/>
    </row>
    <row r="70668">
      <c r="N70668" s="561" t="n"/>
    </row>
    <row r="70669">
      <c r="N70669" s="561" t="n"/>
    </row>
    <row r="70670">
      <c r="N70670" s="561" t="n"/>
    </row>
    <row r="70671">
      <c r="N70671" s="561" t="n"/>
    </row>
    <row r="70672">
      <c r="N70672" s="561" t="n"/>
    </row>
    <row r="70673">
      <c r="N70673" s="561" t="n"/>
    </row>
    <row r="70674">
      <c r="N70674" s="561" t="n"/>
    </row>
    <row r="70675">
      <c r="N70675" s="561" t="n"/>
    </row>
    <row r="70676">
      <c r="N70676" s="561" t="n"/>
    </row>
    <row r="70677">
      <c r="N70677" s="561" t="n"/>
    </row>
    <row r="70678">
      <c r="N70678" s="561" t="n"/>
    </row>
    <row r="70679">
      <c r="N70679" s="561" t="n"/>
    </row>
    <row r="70680">
      <c r="N70680" s="561" t="n"/>
    </row>
    <row r="70681">
      <c r="N70681" s="561" t="n"/>
    </row>
    <row r="70682">
      <c r="N70682" s="561" t="n"/>
    </row>
    <row r="70683">
      <c r="N70683" s="561" t="n"/>
    </row>
    <row r="70684">
      <c r="N70684" s="561" t="n"/>
    </row>
    <row r="70685">
      <c r="N70685" s="561" t="n"/>
    </row>
    <row r="70686">
      <c r="N70686" s="561" t="n"/>
    </row>
    <row r="70687">
      <c r="N70687" s="561" t="n"/>
    </row>
    <row r="70688">
      <c r="N70688" s="561" t="n"/>
    </row>
    <row r="70689">
      <c r="N70689" s="561" t="n"/>
    </row>
    <row r="70690">
      <c r="N70690" s="561" t="n"/>
    </row>
    <row r="70691">
      <c r="N70691" s="561" t="n"/>
    </row>
    <row r="70692">
      <c r="N70692" s="561" t="n"/>
    </row>
    <row r="70693">
      <c r="N70693" s="561" t="n"/>
    </row>
    <row r="70694">
      <c r="N70694" s="561" t="n"/>
    </row>
    <row r="70695">
      <c r="N70695" s="561" t="n"/>
    </row>
    <row r="70696">
      <c r="N70696" s="561" t="n"/>
    </row>
    <row r="70697">
      <c r="N70697" s="561" t="n"/>
    </row>
    <row r="70698">
      <c r="N70698" s="561" t="n"/>
    </row>
    <row r="70699">
      <c r="N70699" s="561" t="n"/>
    </row>
    <row r="70700">
      <c r="N70700" s="561" t="n"/>
    </row>
    <row r="70701">
      <c r="N70701" s="561" t="n"/>
    </row>
    <row r="70702">
      <c r="N70702" s="561" t="n"/>
    </row>
    <row r="70703">
      <c r="N70703" s="561" t="n"/>
    </row>
    <row r="70704">
      <c r="N70704" s="561" t="n"/>
    </row>
    <row r="70705">
      <c r="N70705" s="561" t="n"/>
    </row>
    <row r="70706">
      <c r="N70706" s="561" t="n"/>
    </row>
    <row r="70707">
      <c r="N70707" s="561" t="n"/>
    </row>
    <row r="70708">
      <c r="N70708" s="561" t="n"/>
    </row>
    <row r="70709">
      <c r="N70709" s="561" t="n"/>
    </row>
    <row r="70710">
      <c r="N70710" s="561" t="n"/>
    </row>
    <row r="70711">
      <c r="N70711" s="561" t="n"/>
    </row>
    <row r="70712">
      <c r="N70712" s="561" t="n"/>
    </row>
    <row r="70713">
      <c r="N70713" s="561" t="n"/>
    </row>
    <row r="70714">
      <c r="N70714" s="561" t="n"/>
    </row>
    <row r="70715">
      <c r="N70715" s="561" t="n"/>
    </row>
    <row r="70716">
      <c r="N70716" s="561" t="n"/>
    </row>
    <row r="70717">
      <c r="N70717" s="561" t="n"/>
    </row>
    <row r="70718">
      <c r="N70718" s="561" t="n"/>
    </row>
    <row r="70719">
      <c r="N70719" s="561" t="n"/>
    </row>
    <row r="70720">
      <c r="N70720" s="561" t="n"/>
    </row>
    <row r="70721">
      <c r="N70721" s="561" t="n"/>
    </row>
    <row r="70722">
      <c r="N70722" s="561" t="n"/>
    </row>
    <row r="70723">
      <c r="N70723" s="561" t="n"/>
    </row>
    <row r="70724">
      <c r="N70724" s="561" t="n"/>
    </row>
    <row r="70725">
      <c r="N70725" s="561" t="n"/>
    </row>
    <row r="70726">
      <c r="N70726" s="561" t="n"/>
    </row>
    <row r="70727">
      <c r="N70727" s="561" t="n"/>
    </row>
    <row r="70728">
      <c r="N70728" s="561" t="n"/>
    </row>
    <row r="70729">
      <c r="N70729" s="561" t="n"/>
    </row>
    <row r="70730">
      <c r="N70730" s="561" t="n"/>
    </row>
    <row r="70731">
      <c r="N70731" s="561" t="n"/>
    </row>
    <row r="70732">
      <c r="N70732" s="561" t="n"/>
    </row>
    <row r="70733">
      <c r="N70733" s="561" t="n"/>
    </row>
    <row r="70734">
      <c r="N70734" s="561" t="n"/>
    </row>
    <row r="70735">
      <c r="N70735" s="561" t="n"/>
    </row>
    <row r="70736">
      <c r="N70736" s="561" t="n"/>
    </row>
    <row r="70737">
      <c r="N70737" s="561" t="n"/>
    </row>
    <row r="70738">
      <c r="N70738" s="561" t="n"/>
    </row>
    <row r="70739">
      <c r="N70739" s="561" t="n"/>
    </row>
    <row r="70740">
      <c r="N70740" s="561" t="n"/>
    </row>
    <row r="70741">
      <c r="N70741" s="561" t="n"/>
    </row>
    <row r="70742">
      <c r="N70742" s="561" t="n"/>
    </row>
    <row r="70743">
      <c r="N70743" s="561" t="n"/>
    </row>
    <row r="70744">
      <c r="N70744" s="561" t="n"/>
    </row>
    <row r="70745">
      <c r="N70745" s="561" t="n"/>
    </row>
    <row r="70746">
      <c r="N70746" s="561" t="n"/>
    </row>
    <row r="70747">
      <c r="N70747" s="561" t="n"/>
    </row>
    <row r="70748">
      <c r="N70748" s="561" t="n"/>
    </row>
    <row r="70749">
      <c r="N70749" s="561" t="n"/>
    </row>
    <row r="70750">
      <c r="N70750" s="561" t="n"/>
    </row>
    <row r="70751">
      <c r="N70751" s="561" t="n"/>
    </row>
    <row r="70752">
      <c r="N70752" s="561" t="n"/>
    </row>
    <row r="70753">
      <c r="N70753" s="561" t="n"/>
    </row>
    <row r="70754">
      <c r="N70754" s="561" t="n"/>
    </row>
    <row r="70755">
      <c r="N70755" s="561" t="n"/>
    </row>
    <row r="70756">
      <c r="N70756" s="561" t="n"/>
    </row>
    <row r="70757">
      <c r="N70757" s="561" t="n"/>
    </row>
    <row r="70758">
      <c r="N70758" s="561" t="n"/>
    </row>
    <row r="70759">
      <c r="N70759" s="561" t="n"/>
    </row>
    <row r="70760">
      <c r="N70760" s="561" t="n"/>
    </row>
    <row r="70761">
      <c r="N70761" s="561" t="n"/>
    </row>
    <row r="70762">
      <c r="N70762" s="561" t="n"/>
    </row>
    <row r="70763">
      <c r="N70763" s="561" t="n"/>
    </row>
    <row r="70764">
      <c r="N70764" s="561" t="n"/>
    </row>
    <row r="70765">
      <c r="N70765" s="561" t="n"/>
    </row>
    <row r="70766">
      <c r="N70766" s="561" t="n"/>
    </row>
    <row r="70767">
      <c r="N70767" s="561" t="n"/>
    </row>
    <row r="70768">
      <c r="N70768" s="561" t="n"/>
    </row>
    <row r="70769">
      <c r="N70769" s="561" t="n"/>
    </row>
    <row r="70770">
      <c r="N70770" s="561" t="n"/>
    </row>
    <row r="70771">
      <c r="N70771" s="561" t="n"/>
    </row>
    <row r="70772">
      <c r="N70772" s="561" t="n"/>
    </row>
    <row r="70773">
      <c r="N70773" s="561" t="n"/>
    </row>
    <row r="70774">
      <c r="N70774" s="561" t="n"/>
    </row>
    <row r="70775">
      <c r="N70775" s="561" t="n"/>
    </row>
    <row r="70776">
      <c r="N70776" s="561" t="n"/>
    </row>
    <row r="70777">
      <c r="N70777" s="561" t="n"/>
    </row>
    <row r="70778">
      <c r="N70778" s="561" t="n"/>
    </row>
    <row r="70779">
      <c r="N70779" s="561" t="n"/>
    </row>
    <row r="70780">
      <c r="N70780" s="561" t="n"/>
    </row>
    <row r="70781">
      <c r="N70781" s="561" t="n"/>
    </row>
    <row r="70782">
      <c r="N70782" s="561" t="n"/>
    </row>
    <row r="70783">
      <c r="N70783" s="561" t="n"/>
    </row>
    <row r="70784">
      <c r="N70784" s="561" t="n"/>
    </row>
    <row r="70785">
      <c r="N70785" s="561" t="n"/>
    </row>
    <row r="70786">
      <c r="N70786" s="561" t="n"/>
    </row>
    <row r="70787">
      <c r="N70787" s="561" t="n"/>
    </row>
    <row r="70788">
      <c r="N70788" s="561" t="n"/>
    </row>
    <row r="70789">
      <c r="N70789" s="561" t="n"/>
    </row>
    <row r="70790">
      <c r="N70790" s="561" t="n"/>
    </row>
    <row r="70791">
      <c r="N70791" s="561" t="n"/>
    </row>
    <row r="70792">
      <c r="N70792" s="561" t="n"/>
    </row>
    <row r="70793">
      <c r="N70793" s="561" t="n"/>
    </row>
    <row r="70794">
      <c r="N70794" s="561" t="n"/>
    </row>
    <row r="70795">
      <c r="N70795" s="561" t="n"/>
    </row>
    <row r="70796">
      <c r="N70796" s="561" t="n"/>
    </row>
    <row r="70797">
      <c r="N70797" s="561" t="n"/>
    </row>
    <row r="70798">
      <c r="N70798" s="561" t="n"/>
    </row>
    <row r="70799">
      <c r="N70799" s="561" t="n"/>
    </row>
    <row r="70800">
      <c r="N70800" s="561" t="n"/>
    </row>
    <row r="70801">
      <c r="N70801" s="561" t="n"/>
    </row>
    <row r="70802">
      <c r="N70802" s="561" t="n"/>
    </row>
    <row r="70803">
      <c r="N70803" s="561" t="n"/>
    </row>
    <row r="70804">
      <c r="N70804" s="561" t="n"/>
    </row>
    <row r="70805">
      <c r="N70805" s="561" t="n"/>
    </row>
    <row r="70806">
      <c r="N70806" s="561" t="n"/>
    </row>
    <row r="70807">
      <c r="N70807" s="561" t="n"/>
    </row>
    <row r="70808">
      <c r="N70808" s="561" t="n"/>
    </row>
    <row r="70809">
      <c r="N70809" s="561" t="n"/>
    </row>
    <row r="70810">
      <c r="N70810" s="561" t="n"/>
    </row>
    <row r="70811">
      <c r="N70811" s="561" t="n"/>
    </row>
    <row r="70812">
      <c r="N70812" s="561" t="n"/>
    </row>
    <row r="70813">
      <c r="N70813" s="561" t="n"/>
    </row>
    <row r="70814">
      <c r="N70814" s="561" t="n"/>
    </row>
    <row r="70815">
      <c r="N70815" s="561" t="n"/>
    </row>
    <row r="70816">
      <c r="N70816" s="561" t="n"/>
    </row>
    <row r="70817">
      <c r="N70817" s="561" t="n"/>
    </row>
    <row r="70818">
      <c r="N70818" s="561" t="n"/>
    </row>
    <row r="70819">
      <c r="N70819" s="561" t="n"/>
    </row>
    <row r="70820">
      <c r="N70820" s="561" t="n"/>
    </row>
    <row r="70821">
      <c r="N70821" s="561" t="n"/>
    </row>
    <row r="70822">
      <c r="N70822" s="561" t="n"/>
    </row>
    <row r="70823">
      <c r="N70823" s="561" t="n"/>
    </row>
    <row r="70824">
      <c r="N70824" s="561" t="n"/>
    </row>
    <row r="70825">
      <c r="N70825" s="561" t="n"/>
    </row>
    <row r="70826">
      <c r="N70826" s="561" t="n"/>
    </row>
    <row r="70827">
      <c r="N70827" s="561" t="n"/>
    </row>
    <row r="70828">
      <c r="N70828" s="561" t="n"/>
    </row>
    <row r="70829">
      <c r="N70829" s="561" t="n"/>
    </row>
    <row r="70830">
      <c r="N70830" s="561" t="n"/>
    </row>
    <row r="70831">
      <c r="N70831" s="561" t="n"/>
    </row>
    <row r="70832">
      <c r="N70832" s="561" t="n"/>
    </row>
    <row r="70833">
      <c r="N70833" s="561" t="n"/>
    </row>
    <row r="70834">
      <c r="N70834" s="561" t="n"/>
    </row>
    <row r="70835">
      <c r="N70835" s="561" t="n"/>
    </row>
    <row r="70836">
      <c r="N70836" s="561" t="n"/>
    </row>
    <row r="70837">
      <c r="N70837" s="561" t="n"/>
    </row>
    <row r="70838">
      <c r="N70838" s="561" t="n"/>
    </row>
    <row r="70839">
      <c r="N70839" s="561" t="n"/>
    </row>
    <row r="70840">
      <c r="N70840" s="561" t="n"/>
    </row>
    <row r="70841">
      <c r="N70841" s="561" t="n"/>
    </row>
    <row r="70842">
      <c r="N70842" s="561" t="n"/>
    </row>
    <row r="70843">
      <c r="N70843" s="561" t="n"/>
    </row>
    <row r="70844">
      <c r="N70844" s="561" t="n"/>
    </row>
    <row r="70845">
      <c r="N70845" s="561" t="n"/>
    </row>
    <row r="70846">
      <c r="N70846" s="561" t="n"/>
    </row>
    <row r="70847">
      <c r="N70847" s="561" t="n"/>
    </row>
    <row r="70848">
      <c r="N70848" s="561" t="n"/>
    </row>
    <row r="70849">
      <c r="N70849" s="561" t="n"/>
    </row>
    <row r="70850">
      <c r="N70850" s="561" t="n"/>
    </row>
    <row r="70851">
      <c r="N70851" s="561" t="n"/>
    </row>
    <row r="70852">
      <c r="N70852" s="561" t="n"/>
    </row>
    <row r="70853">
      <c r="N70853" s="561" t="n"/>
    </row>
    <row r="70854">
      <c r="N70854" s="561" t="n"/>
    </row>
    <row r="70855">
      <c r="N70855" s="561" t="n"/>
    </row>
    <row r="70856">
      <c r="N70856" s="561" t="n"/>
    </row>
    <row r="70857">
      <c r="N70857" s="561" t="n"/>
    </row>
    <row r="70858">
      <c r="N70858" s="561" t="n"/>
    </row>
    <row r="70859">
      <c r="N70859" s="561" t="n"/>
    </row>
    <row r="70860">
      <c r="N70860" s="561" t="n"/>
    </row>
    <row r="70861">
      <c r="N70861" s="561" t="n"/>
    </row>
    <row r="70862">
      <c r="N70862" s="561" t="n"/>
    </row>
    <row r="70863">
      <c r="N70863" s="561" t="n"/>
    </row>
    <row r="70864">
      <c r="N70864" s="561" t="n"/>
    </row>
    <row r="70865">
      <c r="N70865" s="561" t="n"/>
    </row>
    <row r="70866">
      <c r="N70866" s="561" t="n"/>
    </row>
    <row r="70867">
      <c r="N70867" s="561" t="n"/>
    </row>
    <row r="70868">
      <c r="N70868" s="561" t="n"/>
    </row>
    <row r="70869">
      <c r="N70869" s="561" t="n"/>
    </row>
    <row r="70870">
      <c r="N70870" s="561" t="n"/>
    </row>
    <row r="70871">
      <c r="N70871" s="561" t="n"/>
    </row>
    <row r="70872">
      <c r="N70872" s="561" t="n"/>
    </row>
    <row r="70873">
      <c r="N70873" s="561" t="n"/>
    </row>
    <row r="70874">
      <c r="N70874" s="561" t="n"/>
    </row>
    <row r="70875">
      <c r="N70875" s="561" t="n"/>
    </row>
    <row r="70876">
      <c r="N70876" s="561" t="n"/>
    </row>
    <row r="70877">
      <c r="N70877" s="561" t="n"/>
    </row>
    <row r="70878">
      <c r="N70878" s="561" t="n"/>
    </row>
    <row r="70879">
      <c r="N70879" s="561" t="n"/>
    </row>
    <row r="70880">
      <c r="N70880" s="561" t="n"/>
    </row>
    <row r="70881">
      <c r="N70881" s="561" t="n"/>
    </row>
    <row r="70882">
      <c r="N70882" s="561" t="n"/>
    </row>
    <row r="70883">
      <c r="N70883" s="561" t="n"/>
    </row>
    <row r="70884">
      <c r="N70884" s="561" t="n"/>
    </row>
    <row r="70885">
      <c r="N70885" s="561" t="n"/>
    </row>
    <row r="70886">
      <c r="N70886" s="561" t="n"/>
    </row>
    <row r="70887">
      <c r="N70887" s="561" t="n"/>
    </row>
    <row r="70888">
      <c r="N70888" s="561" t="n"/>
    </row>
    <row r="70889">
      <c r="N70889" s="561" t="n"/>
    </row>
    <row r="70890">
      <c r="N70890" s="561" t="n"/>
    </row>
    <row r="70891">
      <c r="N70891" s="561" t="n"/>
    </row>
    <row r="70892">
      <c r="N70892" s="561" t="n"/>
    </row>
    <row r="70893">
      <c r="N70893" s="561" t="n"/>
    </row>
    <row r="70894">
      <c r="N70894" s="561" t="n"/>
    </row>
    <row r="70895">
      <c r="N70895" s="561" t="n"/>
    </row>
    <row r="70896">
      <c r="N70896" s="561" t="n"/>
    </row>
    <row r="70897">
      <c r="N70897" s="561" t="n"/>
    </row>
    <row r="70898">
      <c r="N70898" s="561" t="n"/>
    </row>
    <row r="70899">
      <c r="N70899" s="561" t="n"/>
    </row>
    <row r="70900">
      <c r="N70900" s="561" t="n"/>
    </row>
    <row r="70901">
      <c r="N70901" s="561" t="n"/>
    </row>
    <row r="70902">
      <c r="N70902" s="561" t="n"/>
    </row>
    <row r="70903">
      <c r="N70903" s="561" t="n"/>
    </row>
    <row r="70904">
      <c r="N70904" s="561" t="n"/>
    </row>
    <row r="70905">
      <c r="N70905" s="561" t="n"/>
    </row>
    <row r="70906">
      <c r="N70906" s="561" t="n"/>
    </row>
    <row r="70907">
      <c r="N70907" s="561" t="n"/>
    </row>
    <row r="70908">
      <c r="N70908" s="561" t="n"/>
    </row>
    <row r="70909">
      <c r="N70909" s="561" t="n"/>
    </row>
    <row r="70910">
      <c r="N70910" s="561" t="n"/>
    </row>
    <row r="70911">
      <c r="N70911" s="561" t="n"/>
    </row>
    <row r="70912">
      <c r="N70912" s="561" t="n"/>
    </row>
    <row r="70913">
      <c r="N70913" s="561" t="n"/>
    </row>
    <row r="70914">
      <c r="N70914" s="561" t="n"/>
    </row>
    <row r="70915">
      <c r="N70915" s="561" t="n"/>
    </row>
    <row r="70916">
      <c r="N70916" s="561" t="n"/>
    </row>
    <row r="70917">
      <c r="N70917" s="561" t="n"/>
    </row>
    <row r="70918">
      <c r="N70918" s="561" t="n"/>
    </row>
    <row r="70919">
      <c r="N70919" s="561" t="n"/>
    </row>
    <row r="70920">
      <c r="N70920" s="561" t="n"/>
    </row>
    <row r="70921">
      <c r="N70921" s="561" t="n"/>
    </row>
    <row r="70922">
      <c r="N70922" s="561" t="n"/>
    </row>
    <row r="70923">
      <c r="N70923" s="561" t="n"/>
    </row>
    <row r="70924">
      <c r="N70924" s="561" t="n"/>
    </row>
    <row r="70925">
      <c r="N70925" s="561" t="n"/>
    </row>
    <row r="70926">
      <c r="N70926" s="561" t="n"/>
    </row>
    <row r="70927">
      <c r="N70927" s="561" t="n"/>
    </row>
    <row r="70928">
      <c r="N70928" s="561" t="n"/>
    </row>
    <row r="70929">
      <c r="N70929" s="561" t="n"/>
    </row>
    <row r="70930">
      <c r="N70930" s="561" t="n"/>
    </row>
    <row r="70931">
      <c r="N70931" s="561" t="n"/>
    </row>
    <row r="70932">
      <c r="N70932" s="561" t="n"/>
    </row>
    <row r="70933">
      <c r="N70933" s="561" t="n"/>
    </row>
    <row r="70934">
      <c r="N70934" s="561" t="n"/>
    </row>
    <row r="70935">
      <c r="N70935" s="561" t="n"/>
    </row>
    <row r="70936">
      <c r="N70936" s="561" t="n"/>
    </row>
    <row r="70937">
      <c r="N70937" s="561" t="n"/>
    </row>
    <row r="70938">
      <c r="N70938" s="561" t="n"/>
    </row>
    <row r="70939">
      <c r="N70939" s="561" t="n"/>
    </row>
    <row r="70940">
      <c r="N70940" s="561" t="n"/>
    </row>
    <row r="70941">
      <c r="N70941" s="561" t="n"/>
    </row>
    <row r="70942">
      <c r="N70942" s="561" t="n"/>
    </row>
    <row r="70943">
      <c r="N70943" s="561" t="n"/>
    </row>
    <row r="70944">
      <c r="N70944" s="561" t="n"/>
    </row>
    <row r="70945">
      <c r="N70945" s="561" t="n"/>
    </row>
    <row r="70946">
      <c r="N70946" s="561" t="n"/>
    </row>
    <row r="70947">
      <c r="N70947" s="561" t="n"/>
    </row>
    <row r="70948">
      <c r="N70948" s="561" t="n"/>
    </row>
    <row r="70949">
      <c r="N70949" s="561" t="n"/>
    </row>
    <row r="70950">
      <c r="N70950" s="561" t="n"/>
    </row>
    <row r="70951">
      <c r="N70951" s="561" t="n"/>
    </row>
    <row r="70952">
      <c r="N70952" s="561" t="n"/>
    </row>
    <row r="70953">
      <c r="N70953" s="561" t="n"/>
    </row>
    <row r="70954">
      <c r="N70954" s="561" t="n"/>
    </row>
    <row r="70955">
      <c r="N70955" s="561" t="n"/>
    </row>
    <row r="70956">
      <c r="N70956" s="561" t="n"/>
    </row>
    <row r="70957">
      <c r="N70957" s="561" t="n"/>
    </row>
    <row r="70958">
      <c r="N70958" s="561" t="n"/>
    </row>
    <row r="70959">
      <c r="N70959" s="561" t="n"/>
    </row>
    <row r="70960">
      <c r="N70960" s="561" t="n"/>
    </row>
    <row r="70961">
      <c r="N70961" s="561" t="n"/>
    </row>
    <row r="70962">
      <c r="N70962" s="561" t="n"/>
    </row>
    <row r="70963">
      <c r="N70963" s="561" t="n"/>
    </row>
    <row r="70964">
      <c r="N70964" s="561" t="n"/>
    </row>
    <row r="70965">
      <c r="N70965" s="561" t="n"/>
    </row>
    <row r="70966">
      <c r="N70966" s="561" t="n"/>
    </row>
    <row r="70967">
      <c r="N70967" s="561" t="n"/>
    </row>
    <row r="70968">
      <c r="N70968" s="561" t="n"/>
    </row>
    <row r="70969">
      <c r="N70969" s="561" t="n"/>
    </row>
    <row r="70970">
      <c r="N70970" s="561" t="n"/>
    </row>
    <row r="70971">
      <c r="N70971" s="561" t="n"/>
    </row>
    <row r="70972">
      <c r="N70972" s="561" t="n"/>
    </row>
    <row r="70973">
      <c r="N70973" s="561" t="n"/>
    </row>
    <row r="70974">
      <c r="N70974" s="561" t="n"/>
    </row>
    <row r="70975">
      <c r="N70975" s="561" t="n"/>
    </row>
    <row r="70976">
      <c r="N70976" s="561" t="n"/>
    </row>
    <row r="70977">
      <c r="N70977" s="561" t="n"/>
    </row>
    <row r="70978">
      <c r="N70978" s="561" t="n"/>
    </row>
    <row r="70979">
      <c r="N70979" s="561" t="n"/>
    </row>
    <row r="70980">
      <c r="N70980" s="561" t="n"/>
    </row>
    <row r="70981">
      <c r="N70981" s="561" t="n"/>
    </row>
    <row r="70982">
      <c r="N70982" s="561" t="n"/>
    </row>
    <row r="70983">
      <c r="N70983" s="561" t="n"/>
    </row>
    <row r="70984">
      <c r="N70984" s="561" t="n"/>
    </row>
    <row r="70985">
      <c r="N70985" s="561" t="n"/>
    </row>
    <row r="70986">
      <c r="N70986" s="561" t="n"/>
    </row>
    <row r="70987">
      <c r="N70987" s="561" t="n"/>
    </row>
    <row r="70988">
      <c r="N70988" s="561" t="n"/>
    </row>
    <row r="70989">
      <c r="N70989" s="561" t="n"/>
    </row>
    <row r="70990">
      <c r="N70990" s="561" t="n"/>
    </row>
    <row r="70991">
      <c r="N70991" s="561" t="n"/>
    </row>
    <row r="70992">
      <c r="N70992" s="561" t="n"/>
    </row>
    <row r="70993">
      <c r="N70993" s="561" t="n"/>
    </row>
    <row r="70994">
      <c r="N70994" s="561" t="n"/>
    </row>
    <row r="70995">
      <c r="N70995" s="561" t="n"/>
    </row>
    <row r="70996">
      <c r="N70996" s="561" t="n"/>
    </row>
    <row r="70997">
      <c r="N70997" s="561" t="n"/>
    </row>
    <row r="70998">
      <c r="N70998" s="561" t="n"/>
    </row>
    <row r="70999">
      <c r="N70999" s="561" t="n"/>
    </row>
    <row r="71000">
      <c r="N71000" s="561" t="n"/>
    </row>
    <row r="71001">
      <c r="N71001" s="561" t="n"/>
    </row>
    <row r="71002">
      <c r="N71002" s="561" t="n"/>
    </row>
    <row r="71003">
      <c r="N71003" s="561" t="n"/>
    </row>
    <row r="71004">
      <c r="N71004" s="561" t="n"/>
    </row>
    <row r="71005">
      <c r="N71005" s="561" t="n"/>
    </row>
    <row r="71006">
      <c r="N71006" s="561" t="n"/>
    </row>
    <row r="71007">
      <c r="N71007" s="561" t="n"/>
    </row>
    <row r="71008">
      <c r="N71008" s="561" t="n"/>
    </row>
    <row r="71009">
      <c r="N71009" s="561" t="n"/>
    </row>
    <row r="71010">
      <c r="N71010" s="561" t="n"/>
    </row>
    <row r="71011">
      <c r="N71011" s="561" t="n"/>
    </row>
    <row r="71012">
      <c r="N71012" s="561" t="n"/>
    </row>
    <row r="71013">
      <c r="N71013" s="561" t="n"/>
    </row>
    <row r="71014">
      <c r="N71014" s="561" t="n"/>
    </row>
    <row r="71015">
      <c r="N71015" s="561" t="n"/>
    </row>
    <row r="71016">
      <c r="N71016" s="561" t="n"/>
    </row>
    <row r="71017">
      <c r="N71017" s="561" t="n"/>
    </row>
    <row r="71018">
      <c r="N71018" s="561" t="n"/>
    </row>
    <row r="71019">
      <c r="N71019" s="561" t="n"/>
    </row>
    <row r="71020">
      <c r="N71020" s="561" t="n"/>
    </row>
    <row r="71021">
      <c r="N71021" s="561" t="n"/>
    </row>
    <row r="71022">
      <c r="N71022" s="561" t="n"/>
    </row>
    <row r="71023">
      <c r="N71023" s="561" t="n"/>
    </row>
    <row r="71024">
      <c r="N71024" s="561" t="n"/>
    </row>
    <row r="71025">
      <c r="N71025" s="561" t="n"/>
    </row>
    <row r="71026">
      <c r="N71026" s="561" t="n"/>
    </row>
    <row r="71027">
      <c r="N71027" s="561" t="n"/>
    </row>
    <row r="71028">
      <c r="N71028" s="561" t="n"/>
    </row>
    <row r="71029">
      <c r="N71029" s="561" t="n"/>
    </row>
    <row r="71030">
      <c r="N71030" s="561" t="n"/>
    </row>
    <row r="71031">
      <c r="N71031" s="561" t="n"/>
    </row>
    <row r="71032">
      <c r="N71032" s="561" t="n"/>
    </row>
    <row r="71033">
      <c r="N71033" s="561" t="n"/>
    </row>
    <row r="71034">
      <c r="N71034" s="561" t="n"/>
    </row>
    <row r="71035">
      <c r="N71035" s="561" t="n"/>
    </row>
    <row r="71036">
      <c r="N71036" s="561" t="n"/>
    </row>
    <row r="71037">
      <c r="N71037" s="561" t="n"/>
    </row>
    <row r="71038">
      <c r="N71038" s="561" t="n"/>
    </row>
    <row r="71039">
      <c r="N71039" s="561" t="n"/>
    </row>
    <row r="71040">
      <c r="N71040" s="561" t="n"/>
    </row>
    <row r="71041">
      <c r="N71041" s="561" t="n"/>
    </row>
    <row r="71042">
      <c r="N71042" s="561" t="n"/>
    </row>
    <row r="71043">
      <c r="N71043" s="561" t="n"/>
    </row>
    <row r="71044">
      <c r="N71044" s="561" t="n"/>
    </row>
    <row r="71045">
      <c r="N71045" s="561" t="n"/>
    </row>
    <row r="71046">
      <c r="N71046" s="561" t="n"/>
    </row>
    <row r="71047">
      <c r="N71047" s="561" t="n"/>
    </row>
    <row r="71048">
      <c r="N71048" s="561" t="n"/>
    </row>
    <row r="71049">
      <c r="N71049" s="561" t="n"/>
    </row>
    <row r="71050">
      <c r="N71050" s="561" t="n"/>
    </row>
    <row r="71051">
      <c r="N71051" s="561" t="n"/>
    </row>
    <row r="71052">
      <c r="N71052" s="561" t="n"/>
    </row>
    <row r="71053">
      <c r="N71053" s="561" t="n"/>
    </row>
    <row r="71054">
      <c r="N71054" s="561" t="n"/>
    </row>
    <row r="71055">
      <c r="N71055" s="561" t="n"/>
    </row>
    <row r="71056">
      <c r="N71056" s="561" t="n"/>
    </row>
    <row r="71057">
      <c r="N71057" s="561" t="n"/>
    </row>
    <row r="71058">
      <c r="N71058" s="561" t="n"/>
    </row>
    <row r="71059">
      <c r="N71059" s="561" t="n"/>
    </row>
    <row r="71060">
      <c r="N71060" s="561" t="n"/>
    </row>
    <row r="71061">
      <c r="N71061" s="561" t="n"/>
    </row>
    <row r="71062">
      <c r="N71062" s="561" t="n"/>
    </row>
    <row r="71063">
      <c r="N71063" s="561" t="n"/>
    </row>
    <row r="71064">
      <c r="N71064" s="561" t="n"/>
    </row>
    <row r="71065">
      <c r="N71065" s="561" t="n"/>
    </row>
    <row r="71066">
      <c r="N71066" s="561" t="n"/>
    </row>
    <row r="71067">
      <c r="N71067" s="561" t="n"/>
    </row>
    <row r="71068">
      <c r="N71068" s="561" t="n"/>
    </row>
    <row r="71069">
      <c r="N71069" s="561" t="n"/>
    </row>
    <row r="71070">
      <c r="N71070" s="561" t="n"/>
    </row>
    <row r="71071">
      <c r="N71071" s="561" t="n"/>
    </row>
    <row r="71072">
      <c r="N71072" s="561" t="n"/>
    </row>
    <row r="71073">
      <c r="N71073" s="561" t="n"/>
    </row>
    <row r="71074">
      <c r="N71074" s="561" t="n"/>
    </row>
    <row r="71075">
      <c r="N71075" s="561" t="n"/>
    </row>
    <row r="71076">
      <c r="N71076" s="561" t="n"/>
    </row>
    <row r="71077">
      <c r="N71077" s="561" t="n"/>
    </row>
    <row r="71078">
      <c r="N71078" s="561" t="n"/>
    </row>
    <row r="71079">
      <c r="N71079" s="561" t="n"/>
    </row>
    <row r="71080">
      <c r="N71080" s="561" t="n"/>
    </row>
    <row r="71081">
      <c r="N71081" s="561" t="n"/>
    </row>
    <row r="71082">
      <c r="N71082" s="561" t="n"/>
    </row>
    <row r="71083">
      <c r="N71083" s="561" t="n"/>
    </row>
    <row r="71084">
      <c r="N71084" s="561" t="n"/>
    </row>
    <row r="71085">
      <c r="N71085" s="561" t="n"/>
    </row>
    <row r="71086">
      <c r="N71086" s="561" t="n"/>
    </row>
    <row r="71087">
      <c r="N71087" s="561" t="n"/>
    </row>
    <row r="71088">
      <c r="N71088" s="561" t="n"/>
    </row>
    <row r="71089">
      <c r="N71089" s="561" t="n"/>
    </row>
    <row r="71090">
      <c r="N71090" s="561" t="n"/>
    </row>
    <row r="71091">
      <c r="N71091" s="561" t="n"/>
    </row>
    <row r="71092">
      <c r="N71092" s="561" t="n"/>
    </row>
    <row r="71093">
      <c r="N71093" s="561" t="n"/>
    </row>
    <row r="71094">
      <c r="N71094" s="561" t="n"/>
    </row>
    <row r="71095">
      <c r="N71095" s="561" t="n"/>
    </row>
    <row r="71096">
      <c r="N71096" s="561" t="n"/>
    </row>
    <row r="71097">
      <c r="N71097" s="561" t="n"/>
    </row>
    <row r="71098">
      <c r="N71098" s="561" t="n"/>
    </row>
    <row r="71099">
      <c r="N71099" s="561" t="n"/>
    </row>
    <row r="71100">
      <c r="N71100" s="561" t="n"/>
    </row>
    <row r="71101">
      <c r="N71101" s="561" t="n"/>
    </row>
    <row r="71102">
      <c r="N71102" s="561" t="n"/>
    </row>
    <row r="71103">
      <c r="N71103" s="561" t="n"/>
    </row>
    <row r="71104">
      <c r="N71104" s="561" t="n"/>
    </row>
    <row r="71105">
      <c r="N71105" s="561" t="n"/>
    </row>
    <row r="71106">
      <c r="N71106" s="561" t="n"/>
    </row>
    <row r="71107">
      <c r="N71107" s="561" t="n"/>
    </row>
    <row r="71108">
      <c r="N71108" s="561" t="n"/>
    </row>
    <row r="71109">
      <c r="N71109" s="561" t="n"/>
    </row>
    <row r="71110">
      <c r="N71110" s="561" t="n"/>
    </row>
    <row r="71111">
      <c r="N71111" s="561" t="n"/>
    </row>
    <row r="71112">
      <c r="N71112" s="561" t="n"/>
    </row>
    <row r="71113">
      <c r="N71113" s="561" t="n"/>
    </row>
    <row r="71114">
      <c r="N71114" s="561" t="n"/>
    </row>
    <row r="71115">
      <c r="N71115" s="561" t="n"/>
    </row>
    <row r="71116">
      <c r="N71116" s="561" t="n"/>
    </row>
    <row r="71117">
      <c r="N71117" s="561" t="n"/>
    </row>
    <row r="71118">
      <c r="N71118" s="561" t="n"/>
    </row>
    <row r="71119">
      <c r="N71119" s="561" t="n"/>
    </row>
    <row r="71120">
      <c r="N71120" s="561" t="n"/>
    </row>
    <row r="71121">
      <c r="N71121" s="561" t="n"/>
    </row>
    <row r="71122">
      <c r="N71122" s="561" t="n"/>
    </row>
    <row r="71123">
      <c r="N71123" s="561" t="n"/>
    </row>
    <row r="71124">
      <c r="N71124" s="561" t="n"/>
    </row>
    <row r="71125">
      <c r="N71125" s="561" t="n"/>
    </row>
    <row r="71126">
      <c r="N71126" s="561" t="n"/>
    </row>
    <row r="71127">
      <c r="N71127" s="561" t="n"/>
    </row>
    <row r="71128">
      <c r="N71128" s="561" t="n"/>
    </row>
    <row r="71129">
      <c r="N71129" s="561" t="n"/>
    </row>
    <row r="71130">
      <c r="N71130" s="561" t="n"/>
    </row>
    <row r="71131">
      <c r="N71131" s="561" t="n"/>
    </row>
    <row r="71132">
      <c r="N71132" s="561" t="n"/>
    </row>
    <row r="71133">
      <c r="N71133" s="561" t="n"/>
    </row>
    <row r="71134">
      <c r="N71134" s="561" t="n"/>
    </row>
    <row r="71135">
      <c r="N71135" s="561" t="n"/>
    </row>
    <row r="71136">
      <c r="N71136" s="561" t="n"/>
    </row>
    <row r="71137">
      <c r="N71137" s="561" t="n"/>
    </row>
    <row r="71138">
      <c r="N71138" s="561" t="n"/>
    </row>
    <row r="71139">
      <c r="N71139" s="561" t="n"/>
    </row>
    <row r="71140">
      <c r="N71140" s="561" t="n"/>
    </row>
    <row r="71141">
      <c r="N71141" s="561" t="n"/>
    </row>
    <row r="71142">
      <c r="N71142" s="561" t="n"/>
    </row>
    <row r="71143">
      <c r="N71143" s="561" t="n"/>
    </row>
    <row r="71144">
      <c r="N71144" s="561" t="n"/>
    </row>
    <row r="71145">
      <c r="N71145" s="561" t="n"/>
    </row>
    <row r="71146">
      <c r="N71146" s="561" t="n"/>
    </row>
    <row r="71147">
      <c r="N71147" s="561" t="n"/>
    </row>
    <row r="71148">
      <c r="N71148" s="561" t="n"/>
    </row>
    <row r="71149">
      <c r="N71149" s="561" t="n"/>
    </row>
    <row r="71150">
      <c r="N71150" s="561" t="n"/>
    </row>
    <row r="71151">
      <c r="N71151" s="561" t="n"/>
    </row>
    <row r="71152">
      <c r="N71152" s="561" t="n"/>
    </row>
    <row r="71153">
      <c r="N71153" s="561" t="n"/>
    </row>
    <row r="71154">
      <c r="N71154" s="561" t="n"/>
    </row>
    <row r="71155">
      <c r="N71155" s="561" t="n"/>
    </row>
    <row r="71156">
      <c r="N71156" s="561" t="n"/>
    </row>
    <row r="71157">
      <c r="N71157" s="561" t="n"/>
    </row>
    <row r="71158">
      <c r="N71158" s="561" t="n"/>
    </row>
    <row r="71159">
      <c r="N71159" s="561" t="n"/>
    </row>
    <row r="71160">
      <c r="N71160" s="561" t="n"/>
    </row>
    <row r="71161">
      <c r="N71161" s="561" t="n"/>
    </row>
    <row r="71162">
      <c r="N71162" s="561" t="n"/>
    </row>
    <row r="71163">
      <c r="N71163" s="561" t="n"/>
    </row>
    <row r="71164">
      <c r="N71164" s="561" t="n"/>
    </row>
    <row r="71165">
      <c r="N71165" s="561" t="n"/>
    </row>
    <row r="71166">
      <c r="N71166" s="561" t="n"/>
    </row>
    <row r="71167">
      <c r="N71167" s="561" t="n"/>
    </row>
    <row r="71168">
      <c r="N71168" s="561" t="n"/>
    </row>
    <row r="71169">
      <c r="N71169" s="561" t="n"/>
    </row>
    <row r="71170">
      <c r="N71170" s="561" t="n"/>
    </row>
    <row r="71171">
      <c r="N71171" s="561" t="n"/>
    </row>
    <row r="71172">
      <c r="N71172" s="561" t="n"/>
    </row>
    <row r="71173">
      <c r="N71173" s="561" t="n"/>
    </row>
    <row r="71174">
      <c r="N71174" s="561" t="n"/>
    </row>
    <row r="71175">
      <c r="N71175" s="561" t="n"/>
    </row>
    <row r="71176">
      <c r="N71176" s="561" t="n"/>
    </row>
    <row r="71177">
      <c r="N71177" s="561" t="n"/>
    </row>
    <row r="71178">
      <c r="N71178" s="561" t="n"/>
    </row>
    <row r="71179">
      <c r="N71179" s="561" t="n"/>
    </row>
    <row r="71180">
      <c r="N71180" s="561" t="n"/>
    </row>
    <row r="71181">
      <c r="N71181" s="561" t="n"/>
    </row>
    <row r="71182">
      <c r="N71182" s="561" t="n"/>
    </row>
    <row r="71183">
      <c r="N71183" s="561" t="n"/>
    </row>
    <row r="71184">
      <c r="N71184" s="561" t="n"/>
    </row>
    <row r="71185">
      <c r="N71185" s="561" t="n"/>
    </row>
    <row r="71186">
      <c r="N71186" s="561" t="n"/>
    </row>
    <row r="71187">
      <c r="N71187" s="561" t="n"/>
    </row>
    <row r="71188">
      <c r="N71188" s="561" t="n"/>
    </row>
    <row r="71189">
      <c r="N71189" s="561" t="n"/>
    </row>
    <row r="71190">
      <c r="N71190" s="561" t="n"/>
    </row>
    <row r="71191">
      <c r="N71191" s="561" t="n"/>
    </row>
    <row r="71192">
      <c r="N71192" s="561" t="n"/>
    </row>
    <row r="71193">
      <c r="N71193" s="561" t="n"/>
    </row>
    <row r="71194">
      <c r="N71194" s="561" t="n"/>
    </row>
    <row r="71195">
      <c r="N71195" s="561" t="n"/>
    </row>
    <row r="71196">
      <c r="N71196" s="561" t="n"/>
    </row>
    <row r="71197">
      <c r="N71197" s="561" t="n"/>
    </row>
    <row r="71198">
      <c r="N71198" s="561" t="n"/>
    </row>
    <row r="71199">
      <c r="N71199" s="561" t="n"/>
    </row>
    <row r="71200">
      <c r="N71200" s="561" t="n"/>
    </row>
    <row r="71201">
      <c r="N71201" s="561" t="n"/>
    </row>
    <row r="71202">
      <c r="N71202" s="561" t="n"/>
    </row>
    <row r="71203">
      <c r="N71203" s="561" t="n"/>
    </row>
    <row r="71204">
      <c r="N71204" s="561" t="n"/>
    </row>
    <row r="71205">
      <c r="N71205" s="561" t="n"/>
    </row>
    <row r="71206">
      <c r="N71206" s="561" t="n"/>
    </row>
    <row r="71207">
      <c r="N71207" s="561" t="n"/>
    </row>
    <row r="71208">
      <c r="N71208" s="561" t="n"/>
    </row>
    <row r="71209">
      <c r="N71209" s="561" t="n"/>
    </row>
    <row r="71210">
      <c r="N71210" s="561" t="n"/>
    </row>
    <row r="71211">
      <c r="N71211" s="561" t="n"/>
    </row>
    <row r="71212">
      <c r="N71212" s="561" t="n"/>
    </row>
    <row r="71213">
      <c r="N71213" s="561" t="n"/>
    </row>
    <row r="71214">
      <c r="N71214" s="561" t="n"/>
    </row>
    <row r="71215">
      <c r="N71215" s="561" t="n"/>
    </row>
    <row r="71216">
      <c r="N71216" s="561" t="n"/>
    </row>
    <row r="71217">
      <c r="N71217" s="561" t="n"/>
    </row>
    <row r="71218">
      <c r="N71218" s="561" t="n"/>
    </row>
    <row r="71219">
      <c r="N71219" s="561" t="n"/>
    </row>
    <row r="71220">
      <c r="N71220" s="561" t="n"/>
    </row>
    <row r="71221">
      <c r="N71221" s="561" t="n"/>
    </row>
    <row r="71222">
      <c r="N71222" s="561" t="n"/>
    </row>
    <row r="71223">
      <c r="N71223" s="561" t="n"/>
    </row>
    <row r="71224">
      <c r="N71224" s="561" t="n"/>
    </row>
    <row r="71225">
      <c r="N71225" s="561" t="n"/>
    </row>
    <row r="71226">
      <c r="N71226" s="561" t="n"/>
    </row>
    <row r="71227">
      <c r="N71227" s="561" t="n"/>
    </row>
    <row r="71228">
      <c r="N71228" s="561" t="n"/>
    </row>
    <row r="71229">
      <c r="N71229" s="561" t="n"/>
    </row>
    <row r="71230">
      <c r="N71230" s="561" t="n"/>
    </row>
    <row r="71231">
      <c r="N71231" s="561" t="n"/>
    </row>
    <row r="71232">
      <c r="N71232" s="561" t="n"/>
    </row>
    <row r="71233">
      <c r="N71233" s="561" t="n"/>
    </row>
    <row r="71234">
      <c r="N71234" s="561" t="n"/>
    </row>
    <row r="71235">
      <c r="N71235" s="561" t="n"/>
    </row>
    <row r="71236">
      <c r="N71236" s="561" t="n"/>
    </row>
    <row r="71237">
      <c r="N71237" s="561" t="n"/>
    </row>
    <row r="71238">
      <c r="N71238" s="561" t="n"/>
    </row>
    <row r="71239">
      <c r="N71239" s="561" t="n"/>
    </row>
    <row r="71240">
      <c r="N71240" s="561" t="n"/>
    </row>
    <row r="71241">
      <c r="N71241" s="561" t="n"/>
    </row>
    <row r="71242">
      <c r="N71242" s="561" t="n"/>
    </row>
    <row r="71243">
      <c r="N71243" s="561" t="n"/>
    </row>
    <row r="71244">
      <c r="N71244" s="561" t="n"/>
    </row>
    <row r="71245">
      <c r="N71245" s="561" t="n"/>
    </row>
    <row r="71246">
      <c r="N71246" s="561" t="n"/>
    </row>
    <row r="71247">
      <c r="N71247" s="561" t="n"/>
    </row>
    <row r="71248">
      <c r="N71248" s="561" t="n"/>
    </row>
    <row r="71249">
      <c r="N71249" s="561" t="n"/>
    </row>
    <row r="71250">
      <c r="N71250" s="561" t="n"/>
    </row>
    <row r="71251">
      <c r="N71251" s="561" t="n"/>
    </row>
    <row r="71252">
      <c r="N71252" s="561" t="n"/>
    </row>
    <row r="71253">
      <c r="N71253" s="561" t="n"/>
    </row>
    <row r="71254">
      <c r="N71254" s="561" t="n"/>
    </row>
    <row r="71255">
      <c r="N71255" s="561" t="n"/>
    </row>
    <row r="71256">
      <c r="N71256" s="561" t="n"/>
    </row>
    <row r="71257">
      <c r="N71257" s="561" t="n"/>
    </row>
    <row r="71258">
      <c r="N71258" s="561" t="n"/>
    </row>
    <row r="71259">
      <c r="N71259" s="561" t="n"/>
    </row>
    <row r="71260">
      <c r="N71260" s="561" t="n"/>
    </row>
    <row r="71261">
      <c r="N71261" s="561" t="n"/>
    </row>
    <row r="71262">
      <c r="N71262" s="561" t="n"/>
    </row>
    <row r="71263">
      <c r="N71263" s="561" t="n"/>
    </row>
    <row r="71264">
      <c r="N71264" s="561" t="n"/>
    </row>
    <row r="71265">
      <c r="N71265" s="561" t="n"/>
    </row>
    <row r="71266">
      <c r="N71266" s="561" t="n"/>
    </row>
    <row r="71267">
      <c r="N71267" s="561" t="n"/>
    </row>
    <row r="71268">
      <c r="N71268" s="561" t="n"/>
    </row>
    <row r="71269">
      <c r="N71269" s="561" t="n"/>
    </row>
    <row r="71270">
      <c r="N71270" s="561" t="n"/>
    </row>
    <row r="71271">
      <c r="N71271" s="561" t="n"/>
    </row>
    <row r="71272">
      <c r="N71272" s="561" t="n"/>
    </row>
    <row r="71273">
      <c r="N71273" s="561" t="n"/>
    </row>
    <row r="71274">
      <c r="N71274" s="561" t="n"/>
    </row>
    <row r="71275">
      <c r="N71275" s="561" t="n"/>
    </row>
    <row r="71276">
      <c r="N71276" s="561" t="n"/>
    </row>
    <row r="71277">
      <c r="N71277" s="561" t="n"/>
    </row>
    <row r="71278">
      <c r="N71278" s="561" t="n"/>
    </row>
    <row r="71279">
      <c r="N71279" s="561" t="n"/>
    </row>
    <row r="71280">
      <c r="N71280" s="561" t="n"/>
    </row>
    <row r="71281">
      <c r="N71281" s="561" t="n"/>
    </row>
    <row r="71282">
      <c r="N71282" s="561" t="n"/>
    </row>
    <row r="71283">
      <c r="N71283" s="561" t="n"/>
    </row>
    <row r="71284">
      <c r="N71284" s="561" t="n"/>
    </row>
    <row r="71285">
      <c r="N71285" s="561" t="n"/>
    </row>
    <row r="71286">
      <c r="N71286" s="561" t="n"/>
    </row>
    <row r="71287">
      <c r="N71287" s="561" t="n"/>
    </row>
    <row r="71288">
      <c r="N71288" s="561" t="n"/>
    </row>
    <row r="71289">
      <c r="N71289" s="561" t="n"/>
    </row>
    <row r="71290">
      <c r="N71290" s="561" t="n"/>
    </row>
    <row r="71291">
      <c r="N71291" s="561" t="n"/>
    </row>
    <row r="71292">
      <c r="N71292" s="561" t="n"/>
    </row>
    <row r="71293">
      <c r="N71293" s="561" t="n"/>
    </row>
    <row r="71294">
      <c r="N71294" s="561" t="n"/>
    </row>
    <row r="71295">
      <c r="N71295" s="561" t="n"/>
    </row>
    <row r="71296">
      <c r="N71296" s="561" t="n"/>
    </row>
    <row r="71297">
      <c r="N71297" s="561" t="n"/>
    </row>
    <row r="71298">
      <c r="N71298" s="561" t="n"/>
    </row>
    <row r="71299">
      <c r="N71299" s="561" t="n"/>
    </row>
    <row r="71300">
      <c r="N71300" s="561" t="n"/>
    </row>
    <row r="71301">
      <c r="N71301" s="561" t="n"/>
    </row>
    <row r="71302">
      <c r="N71302" s="561" t="n"/>
    </row>
    <row r="71303">
      <c r="N71303" s="561" t="n"/>
    </row>
    <row r="71304">
      <c r="N71304" s="561" t="n"/>
    </row>
    <row r="71305">
      <c r="N71305" s="561" t="n"/>
    </row>
    <row r="71306">
      <c r="N71306" s="561" t="n"/>
    </row>
    <row r="71307">
      <c r="N71307" s="561" t="n"/>
    </row>
    <row r="71308">
      <c r="N71308" s="561" t="n"/>
    </row>
    <row r="71309">
      <c r="N71309" s="561" t="n"/>
    </row>
    <row r="71310">
      <c r="N71310" s="561" t="n"/>
    </row>
    <row r="71311">
      <c r="N71311" s="561" t="n"/>
    </row>
    <row r="71312">
      <c r="N71312" s="561" t="n"/>
    </row>
    <row r="71313">
      <c r="N71313" s="561" t="n"/>
    </row>
    <row r="71314">
      <c r="N71314" s="561" t="n"/>
    </row>
    <row r="71315">
      <c r="N71315" s="561" t="n"/>
    </row>
    <row r="71316">
      <c r="N71316" s="561" t="n"/>
    </row>
    <row r="71317">
      <c r="N71317" s="561" t="n"/>
    </row>
    <row r="71318">
      <c r="N71318" s="561" t="n"/>
    </row>
    <row r="71319">
      <c r="N71319" s="561" t="n"/>
    </row>
    <row r="71320">
      <c r="N71320" s="561" t="n"/>
    </row>
    <row r="71321">
      <c r="N71321" s="561" t="n"/>
    </row>
    <row r="71322">
      <c r="N71322" s="561" t="n"/>
    </row>
    <row r="71323">
      <c r="N71323" s="561" t="n"/>
    </row>
    <row r="71324">
      <c r="N71324" s="561" t="n"/>
    </row>
    <row r="71325">
      <c r="N71325" s="561" t="n"/>
    </row>
    <row r="71326">
      <c r="N71326" s="561" t="n"/>
    </row>
    <row r="71327">
      <c r="N71327" s="561" t="n"/>
    </row>
    <row r="71328">
      <c r="N71328" s="561" t="n"/>
    </row>
    <row r="71329">
      <c r="N71329" s="561" t="n"/>
    </row>
    <row r="71330">
      <c r="N71330" s="561" t="n"/>
    </row>
    <row r="71331">
      <c r="N71331" s="561" t="n"/>
    </row>
    <row r="71332">
      <c r="N71332" s="561" t="n"/>
    </row>
    <row r="71333">
      <c r="N71333" s="561" t="n"/>
    </row>
    <row r="71334">
      <c r="N71334" s="561" t="n"/>
    </row>
    <row r="71335">
      <c r="N71335" s="561" t="n"/>
    </row>
    <row r="71336">
      <c r="N71336" s="561" t="n"/>
    </row>
    <row r="71337">
      <c r="N71337" s="561" t="n"/>
    </row>
    <row r="71338">
      <c r="N71338" s="561" t="n"/>
    </row>
    <row r="71339">
      <c r="N71339" s="561" t="n"/>
    </row>
    <row r="71340">
      <c r="N71340" s="561" t="n"/>
    </row>
    <row r="71341">
      <c r="N71341" s="561" t="n"/>
    </row>
    <row r="71342">
      <c r="N71342" s="561" t="n"/>
    </row>
    <row r="71343">
      <c r="N71343" s="561" t="n"/>
    </row>
    <row r="71344">
      <c r="N71344" s="561" t="n"/>
    </row>
    <row r="71345">
      <c r="N71345" s="561" t="n"/>
    </row>
    <row r="71346">
      <c r="N71346" s="561" t="n"/>
    </row>
    <row r="71347">
      <c r="N71347" s="561" t="n"/>
    </row>
    <row r="71348">
      <c r="N71348" s="561" t="n"/>
    </row>
    <row r="71349">
      <c r="N71349" s="561" t="n"/>
    </row>
    <row r="71350">
      <c r="N71350" s="561" t="n"/>
    </row>
    <row r="71351">
      <c r="N71351" s="561" t="n"/>
    </row>
    <row r="71352">
      <c r="N71352" s="561" t="n"/>
    </row>
    <row r="71353">
      <c r="N71353" s="561" t="n"/>
    </row>
    <row r="71354">
      <c r="N71354" s="561" t="n"/>
    </row>
    <row r="71355">
      <c r="N71355" s="561" t="n"/>
    </row>
    <row r="71356">
      <c r="N71356" s="561" t="n"/>
    </row>
    <row r="71357">
      <c r="N71357" s="561" t="n"/>
    </row>
    <row r="71358">
      <c r="N71358" s="561" t="n"/>
    </row>
    <row r="71359">
      <c r="N71359" s="561" t="n"/>
    </row>
    <row r="71360">
      <c r="N71360" s="561" t="n"/>
    </row>
    <row r="71361">
      <c r="N71361" s="561" t="n"/>
    </row>
    <row r="71362">
      <c r="N71362" s="561" t="n"/>
    </row>
    <row r="71363">
      <c r="N71363" s="561" t="n"/>
    </row>
    <row r="71364">
      <c r="N71364" s="561" t="n"/>
    </row>
    <row r="71365">
      <c r="N71365" s="561" t="n"/>
    </row>
    <row r="71366">
      <c r="N71366" s="561" t="n"/>
    </row>
    <row r="71367">
      <c r="N71367" s="561" t="n"/>
    </row>
    <row r="71368">
      <c r="N71368" s="561" t="n"/>
    </row>
    <row r="71369">
      <c r="N71369" s="561" t="n"/>
    </row>
    <row r="71370">
      <c r="N71370" s="561" t="n"/>
    </row>
    <row r="71371">
      <c r="N71371" s="561" t="n"/>
    </row>
    <row r="71372">
      <c r="N71372" s="561" t="n"/>
    </row>
    <row r="71373">
      <c r="N71373" s="561" t="n"/>
    </row>
    <row r="71374">
      <c r="N71374" s="561" t="n"/>
    </row>
    <row r="71375">
      <c r="N71375" s="561" t="n"/>
    </row>
    <row r="71376">
      <c r="N71376" s="561" t="n"/>
    </row>
    <row r="71377">
      <c r="N71377" s="561" t="n"/>
    </row>
    <row r="71378">
      <c r="N71378" s="561" t="n"/>
    </row>
    <row r="71379">
      <c r="N71379" s="561" t="n"/>
    </row>
    <row r="71380">
      <c r="N71380" s="561" t="n"/>
    </row>
    <row r="71381">
      <c r="N71381" s="561" t="n"/>
    </row>
    <row r="71382">
      <c r="N71382" s="561" t="n"/>
    </row>
    <row r="71383">
      <c r="N71383" s="561" t="n"/>
    </row>
    <row r="71384">
      <c r="N71384" s="561" t="n"/>
    </row>
    <row r="71385">
      <c r="N71385" s="561" t="n"/>
    </row>
    <row r="71386">
      <c r="N71386" s="561" t="n"/>
    </row>
    <row r="71387">
      <c r="N71387" s="561" t="n"/>
    </row>
    <row r="71388">
      <c r="N71388" s="561" t="n"/>
    </row>
    <row r="71389">
      <c r="N71389" s="561" t="n"/>
    </row>
    <row r="71390">
      <c r="N71390" s="561" t="n"/>
    </row>
    <row r="71391">
      <c r="N71391" s="561" t="n"/>
    </row>
    <row r="71392">
      <c r="N71392" s="561" t="n"/>
    </row>
    <row r="71393">
      <c r="N71393" s="561" t="n"/>
    </row>
    <row r="71394">
      <c r="N71394" s="561" t="n"/>
    </row>
    <row r="71395">
      <c r="N71395" s="561" t="n"/>
    </row>
    <row r="71396">
      <c r="N71396" s="561" t="n"/>
    </row>
    <row r="71397">
      <c r="N71397" s="561" t="n"/>
    </row>
    <row r="71398">
      <c r="N71398" s="561" t="n"/>
    </row>
    <row r="71399">
      <c r="N71399" s="561" t="n"/>
    </row>
    <row r="71400">
      <c r="N71400" s="561" t="n"/>
    </row>
    <row r="71401">
      <c r="N71401" s="561" t="n"/>
    </row>
    <row r="71402">
      <c r="N71402" s="561" t="n"/>
    </row>
    <row r="71403">
      <c r="N71403" s="561" t="n"/>
    </row>
    <row r="71404">
      <c r="N71404" s="561" t="n"/>
    </row>
    <row r="71405">
      <c r="N71405" s="561" t="n"/>
    </row>
    <row r="71406">
      <c r="N71406" s="561" t="n"/>
    </row>
    <row r="71407">
      <c r="N71407" s="561" t="n"/>
    </row>
    <row r="71408">
      <c r="N71408" s="561" t="n"/>
    </row>
    <row r="71409">
      <c r="N71409" s="561" t="n"/>
    </row>
    <row r="71410">
      <c r="N71410" s="561" t="n"/>
    </row>
    <row r="71411">
      <c r="N71411" s="561" t="n"/>
    </row>
    <row r="71412">
      <c r="N71412" s="561" t="n"/>
    </row>
    <row r="71413">
      <c r="N71413" s="561" t="n"/>
    </row>
    <row r="71414">
      <c r="N71414" s="561" t="n"/>
    </row>
    <row r="71415">
      <c r="N71415" s="561" t="n"/>
    </row>
    <row r="71416">
      <c r="N71416" s="561" t="n"/>
    </row>
    <row r="71417">
      <c r="N71417" s="561" t="n"/>
    </row>
    <row r="71418">
      <c r="N71418" s="561" t="n"/>
    </row>
    <row r="71419">
      <c r="N71419" s="561" t="n"/>
    </row>
    <row r="71420">
      <c r="N71420" s="561" t="n"/>
    </row>
    <row r="71421">
      <c r="N71421" s="561" t="n"/>
    </row>
    <row r="71422">
      <c r="N71422" s="561" t="n"/>
    </row>
    <row r="71423">
      <c r="N71423" s="561" t="n"/>
    </row>
    <row r="71424">
      <c r="N71424" s="561" t="n"/>
    </row>
    <row r="71425">
      <c r="N71425" s="561" t="n"/>
    </row>
    <row r="71426">
      <c r="N71426" s="561" t="n"/>
    </row>
    <row r="71427">
      <c r="N71427" s="561" t="n"/>
    </row>
    <row r="71428">
      <c r="N71428" s="561" t="n"/>
    </row>
    <row r="71429">
      <c r="N71429" s="561" t="n"/>
    </row>
    <row r="71430">
      <c r="N71430" s="561" t="n"/>
    </row>
    <row r="71431">
      <c r="N71431" s="561" t="n"/>
    </row>
    <row r="71432">
      <c r="N71432" s="561" t="n"/>
    </row>
    <row r="71433">
      <c r="N71433" s="561" t="n"/>
    </row>
    <row r="71434">
      <c r="N71434" s="561" t="n"/>
    </row>
    <row r="71435">
      <c r="N71435" s="561" t="n"/>
    </row>
    <row r="71436">
      <c r="N71436" s="561" t="n"/>
    </row>
    <row r="71437">
      <c r="N71437" s="561" t="n"/>
    </row>
    <row r="71438">
      <c r="N71438" s="561" t="n"/>
    </row>
    <row r="71439">
      <c r="N71439" s="561" t="n"/>
    </row>
    <row r="71440">
      <c r="N71440" s="561" t="n"/>
    </row>
    <row r="71441">
      <c r="N71441" s="561" t="n"/>
    </row>
    <row r="71442">
      <c r="N71442" s="561" t="n"/>
    </row>
    <row r="71443">
      <c r="N71443" s="561" t="n"/>
    </row>
    <row r="71444">
      <c r="N71444" s="561" t="n"/>
    </row>
    <row r="71445">
      <c r="N71445" s="561" t="n"/>
    </row>
    <row r="71446">
      <c r="N71446" s="561" t="n"/>
    </row>
    <row r="71447">
      <c r="N71447" s="561" t="n"/>
    </row>
    <row r="71448">
      <c r="N71448" s="561" t="n"/>
    </row>
    <row r="71449">
      <c r="N71449" s="561" t="n"/>
    </row>
    <row r="71450">
      <c r="N71450" s="561" t="n"/>
    </row>
    <row r="71451">
      <c r="N71451" s="561" t="n"/>
    </row>
    <row r="71452">
      <c r="N71452" s="561" t="n"/>
    </row>
    <row r="71453">
      <c r="N71453" s="561" t="n"/>
    </row>
    <row r="71454">
      <c r="N71454" s="561" t="n"/>
    </row>
    <row r="71455">
      <c r="N71455" s="561" t="n"/>
    </row>
    <row r="71456">
      <c r="N71456" s="561" t="n"/>
    </row>
    <row r="71457">
      <c r="N71457" s="561" t="n"/>
    </row>
    <row r="71458">
      <c r="N71458" s="561" t="n"/>
    </row>
    <row r="71459">
      <c r="N71459" s="561" t="n"/>
    </row>
    <row r="71460">
      <c r="N71460" s="561" t="n"/>
    </row>
    <row r="71461">
      <c r="N71461" s="561" t="n"/>
    </row>
    <row r="71462">
      <c r="N71462" s="561" t="n"/>
    </row>
    <row r="71463">
      <c r="N71463" s="561" t="n"/>
    </row>
    <row r="71464">
      <c r="N71464" s="561" t="n"/>
    </row>
    <row r="71465">
      <c r="N71465" s="561" t="n"/>
    </row>
    <row r="71466">
      <c r="N71466" s="561" t="n"/>
    </row>
    <row r="71467">
      <c r="N71467" s="561" t="n"/>
    </row>
    <row r="71468">
      <c r="N71468" s="561" t="n"/>
    </row>
    <row r="71469">
      <c r="N71469" s="561" t="n"/>
    </row>
    <row r="71470">
      <c r="N71470" s="561" t="n"/>
    </row>
    <row r="71471">
      <c r="N71471" s="561" t="n"/>
    </row>
    <row r="71472">
      <c r="N71472" s="561" t="n"/>
    </row>
    <row r="71473">
      <c r="N71473" s="561" t="n"/>
    </row>
    <row r="71474">
      <c r="N71474" s="561" t="n"/>
    </row>
    <row r="71475">
      <c r="N71475" s="561" t="n"/>
    </row>
    <row r="71476">
      <c r="N71476" s="561" t="n"/>
    </row>
    <row r="71477">
      <c r="N71477" s="561" t="n"/>
    </row>
    <row r="71478">
      <c r="N71478" s="561" t="n"/>
    </row>
    <row r="71479">
      <c r="N71479" s="561" t="n"/>
    </row>
    <row r="71480">
      <c r="N71480" s="561" t="n"/>
    </row>
    <row r="71481">
      <c r="N71481" s="561" t="n"/>
    </row>
    <row r="71482">
      <c r="N71482" s="561" t="n"/>
    </row>
    <row r="71483">
      <c r="N71483" s="561" t="n"/>
    </row>
    <row r="71484">
      <c r="N71484" s="561" t="n"/>
    </row>
    <row r="71485">
      <c r="N71485" s="561" t="n"/>
    </row>
    <row r="71486">
      <c r="N71486" s="561" t="n"/>
    </row>
    <row r="71487">
      <c r="N71487" s="561" t="n"/>
    </row>
    <row r="71488">
      <c r="N71488" s="561" t="n"/>
    </row>
    <row r="71489">
      <c r="N71489" s="561" t="n"/>
    </row>
    <row r="71490">
      <c r="N71490" s="561" t="n"/>
    </row>
    <row r="71491">
      <c r="N71491" s="561" t="n"/>
    </row>
    <row r="71492">
      <c r="N71492" s="561" t="n"/>
    </row>
    <row r="71493">
      <c r="N71493" s="561" t="n"/>
    </row>
    <row r="71494">
      <c r="N71494" s="561" t="n"/>
    </row>
    <row r="71495">
      <c r="N71495" s="561" t="n"/>
    </row>
    <row r="71496">
      <c r="N71496" s="561" t="n"/>
    </row>
    <row r="71497">
      <c r="N71497" s="561" t="n"/>
    </row>
    <row r="71498">
      <c r="N71498" s="561" t="n"/>
    </row>
    <row r="71499">
      <c r="N71499" s="561" t="n"/>
    </row>
    <row r="71500">
      <c r="N71500" s="561" t="n"/>
    </row>
    <row r="71501">
      <c r="N71501" s="561" t="n"/>
    </row>
    <row r="71502">
      <c r="N71502" s="561" t="n"/>
    </row>
    <row r="71503">
      <c r="N71503" s="561" t="n"/>
    </row>
    <row r="71504">
      <c r="N71504" s="561" t="n"/>
    </row>
    <row r="71505">
      <c r="N71505" s="561" t="n"/>
    </row>
    <row r="71506">
      <c r="N71506" s="561" t="n"/>
    </row>
    <row r="71507">
      <c r="N71507" s="561" t="n"/>
    </row>
    <row r="71508">
      <c r="N71508" s="561" t="n"/>
    </row>
    <row r="71509">
      <c r="N71509" s="561" t="n"/>
    </row>
    <row r="71510">
      <c r="N71510" s="561" t="n"/>
    </row>
    <row r="71511">
      <c r="N71511" s="561" t="n"/>
    </row>
    <row r="71512">
      <c r="N71512" s="561" t="n"/>
    </row>
    <row r="71513">
      <c r="N71513" s="561" t="n"/>
    </row>
    <row r="71514">
      <c r="N71514" s="561" t="n"/>
    </row>
    <row r="71515">
      <c r="N71515" s="561" t="n"/>
    </row>
    <row r="71516">
      <c r="N71516" s="561" t="n"/>
    </row>
    <row r="71517">
      <c r="N71517" s="561" t="n"/>
    </row>
    <row r="71518">
      <c r="N71518" s="561" t="n"/>
    </row>
    <row r="71519">
      <c r="N71519" s="561" t="n"/>
    </row>
    <row r="71520">
      <c r="N71520" s="561" t="n"/>
    </row>
    <row r="71521">
      <c r="N71521" s="561" t="n"/>
    </row>
    <row r="71522">
      <c r="N71522" s="561" t="n"/>
    </row>
    <row r="71523">
      <c r="N71523" s="561" t="n"/>
    </row>
    <row r="71524">
      <c r="N71524" s="561" t="n"/>
    </row>
    <row r="71525">
      <c r="N71525" s="561" t="n"/>
    </row>
    <row r="71526">
      <c r="N71526" s="561" t="n"/>
    </row>
    <row r="71527">
      <c r="N71527" s="561" t="n"/>
    </row>
    <row r="71528">
      <c r="N71528" s="561" t="n"/>
    </row>
    <row r="71529">
      <c r="N71529" s="561" t="n"/>
    </row>
    <row r="71530">
      <c r="N71530" s="561" t="n"/>
    </row>
    <row r="71531">
      <c r="N71531" s="561" t="n"/>
    </row>
    <row r="71532">
      <c r="N71532" s="561" t="n"/>
    </row>
    <row r="71533">
      <c r="N71533" s="561" t="n"/>
    </row>
    <row r="71534">
      <c r="N71534" s="561" t="n"/>
    </row>
    <row r="71535">
      <c r="N71535" s="561" t="n"/>
    </row>
    <row r="71536">
      <c r="N71536" s="561" t="n"/>
    </row>
    <row r="71537">
      <c r="N71537" s="561" t="n"/>
    </row>
    <row r="71538">
      <c r="N71538" s="561" t="n"/>
    </row>
    <row r="71539">
      <c r="N71539" s="561" t="n"/>
    </row>
    <row r="71540">
      <c r="N71540" s="561" t="n"/>
    </row>
    <row r="71541">
      <c r="N71541" s="561" t="n"/>
    </row>
    <row r="71542">
      <c r="N71542" s="561" t="n"/>
    </row>
    <row r="71543">
      <c r="N71543" s="561" t="n"/>
    </row>
    <row r="71544">
      <c r="N71544" s="561" t="n"/>
    </row>
    <row r="71545">
      <c r="N71545" s="561" t="n"/>
    </row>
    <row r="71546">
      <c r="N71546" s="561" t="n"/>
    </row>
    <row r="71547">
      <c r="N71547" s="561" t="n"/>
    </row>
    <row r="71548">
      <c r="N71548" s="561" t="n"/>
    </row>
    <row r="71549">
      <c r="N71549" s="561" t="n"/>
    </row>
    <row r="71550">
      <c r="N71550" s="561" t="n"/>
    </row>
    <row r="71551">
      <c r="N71551" s="561" t="n"/>
    </row>
    <row r="71552">
      <c r="N71552" s="561" t="n"/>
    </row>
    <row r="71553">
      <c r="N71553" s="561" t="n"/>
    </row>
    <row r="71554">
      <c r="N71554" s="561" t="n"/>
    </row>
    <row r="71555">
      <c r="N71555" s="561" t="n"/>
    </row>
    <row r="71556">
      <c r="N71556" s="561" t="n"/>
    </row>
    <row r="71557">
      <c r="N71557" s="561" t="n"/>
    </row>
    <row r="71558">
      <c r="N71558" s="561" t="n"/>
    </row>
    <row r="71559">
      <c r="N71559" s="561" t="n"/>
    </row>
    <row r="71560">
      <c r="N71560" s="561" t="n"/>
    </row>
    <row r="71561">
      <c r="N71561" s="561" t="n"/>
    </row>
    <row r="71562">
      <c r="N71562" s="561" t="n"/>
    </row>
    <row r="71563">
      <c r="N71563" s="561" t="n"/>
    </row>
    <row r="71564">
      <c r="N71564" s="561" t="n"/>
    </row>
    <row r="71565">
      <c r="N71565" s="561" t="n"/>
    </row>
    <row r="71566">
      <c r="N71566" s="561" t="n"/>
    </row>
    <row r="71567">
      <c r="N71567" s="561" t="n"/>
    </row>
    <row r="71568">
      <c r="N71568" s="561" t="n"/>
    </row>
    <row r="71569">
      <c r="N71569" s="561" t="n"/>
    </row>
    <row r="71570">
      <c r="N71570" s="561" t="n"/>
    </row>
    <row r="71571">
      <c r="N71571" s="561" t="n"/>
    </row>
    <row r="71572">
      <c r="N71572" s="561" t="n"/>
    </row>
    <row r="71573">
      <c r="N71573" s="561" t="n"/>
    </row>
    <row r="71574">
      <c r="N71574" s="561" t="n"/>
    </row>
    <row r="71575">
      <c r="N71575" s="561" t="n"/>
    </row>
    <row r="71576">
      <c r="N71576" s="561" t="n"/>
    </row>
    <row r="71577">
      <c r="N71577" s="561" t="n"/>
    </row>
    <row r="71578">
      <c r="N71578" s="561" t="n"/>
    </row>
    <row r="71579">
      <c r="N71579" s="561" t="n"/>
    </row>
    <row r="71580">
      <c r="N71580" s="561" t="n"/>
    </row>
    <row r="71581">
      <c r="N71581" s="561" t="n"/>
    </row>
    <row r="71582">
      <c r="N71582" s="561" t="n"/>
    </row>
    <row r="71583">
      <c r="N71583" s="561" t="n"/>
    </row>
    <row r="71584">
      <c r="N71584" s="561" t="n"/>
    </row>
    <row r="71585">
      <c r="N71585" s="561" t="n"/>
    </row>
    <row r="71586">
      <c r="N71586" s="561" t="n"/>
    </row>
    <row r="71587">
      <c r="N71587" s="561" t="n"/>
    </row>
    <row r="71588">
      <c r="N71588" s="561" t="n"/>
    </row>
    <row r="71589">
      <c r="N71589" s="561" t="n"/>
    </row>
    <row r="71590">
      <c r="N71590" s="561" t="n"/>
    </row>
    <row r="71591">
      <c r="N71591" s="561" t="n"/>
    </row>
    <row r="71592">
      <c r="N71592" s="561" t="n"/>
    </row>
    <row r="71593">
      <c r="N71593" s="561" t="n"/>
    </row>
    <row r="71594">
      <c r="N71594" s="561" t="n"/>
    </row>
    <row r="71595">
      <c r="N71595" s="561" t="n"/>
    </row>
    <row r="71596">
      <c r="N71596" s="561" t="n"/>
    </row>
    <row r="71597">
      <c r="N71597" s="561" t="n"/>
    </row>
    <row r="71598">
      <c r="N71598" s="561" t="n"/>
    </row>
    <row r="71599">
      <c r="N71599" s="561" t="n"/>
    </row>
    <row r="71600">
      <c r="N71600" s="561" t="n"/>
    </row>
    <row r="71601">
      <c r="N71601" s="561" t="n"/>
    </row>
    <row r="71602">
      <c r="N71602" s="561" t="n"/>
    </row>
    <row r="71603">
      <c r="N71603" s="561" t="n"/>
    </row>
    <row r="71604">
      <c r="N71604" s="561" t="n"/>
    </row>
    <row r="71605">
      <c r="N71605" s="561" t="n"/>
    </row>
    <row r="71606">
      <c r="N71606" s="561" t="n"/>
    </row>
    <row r="71607">
      <c r="N71607" s="561" t="n"/>
    </row>
    <row r="71608">
      <c r="N71608" s="561" t="n"/>
    </row>
    <row r="71609">
      <c r="N71609" s="561" t="n"/>
    </row>
    <row r="71610">
      <c r="N71610" s="561" t="n"/>
    </row>
    <row r="71611">
      <c r="N71611" s="561" t="n"/>
    </row>
    <row r="71612">
      <c r="N71612" s="561" t="n"/>
    </row>
    <row r="71613">
      <c r="N71613" s="561" t="n"/>
    </row>
    <row r="71614">
      <c r="N71614" s="561" t="n"/>
    </row>
    <row r="71615">
      <c r="N71615" s="561" t="n"/>
    </row>
    <row r="71616">
      <c r="N71616" s="561" t="n"/>
    </row>
    <row r="71617">
      <c r="N71617" s="561" t="n"/>
    </row>
    <row r="71618">
      <c r="N71618" s="561" t="n"/>
    </row>
    <row r="71619">
      <c r="N71619" s="561" t="n"/>
    </row>
    <row r="71620">
      <c r="N71620" s="561" t="n"/>
    </row>
    <row r="71621">
      <c r="N71621" s="561" t="n"/>
    </row>
    <row r="71622">
      <c r="N71622" s="561" t="n"/>
    </row>
    <row r="71623">
      <c r="N71623" s="561" t="n"/>
    </row>
    <row r="71624">
      <c r="N71624" s="561" t="n"/>
    </row>
    <row r="71625">
      <c r="N71625" s="561" t="n"/>
    </row>
    <row r="71626">
      <c r="N71626" s="561" t="n"/>
    </row>
    <row r="71627">
      <c r="N71627" s="561" t="n"/>
    </row>
    <row r="71628">
      <c r="N71628" s="561" t="n"/>
    </row>
    <row r="71629">
      <c r="N71629" s="561" t="n"/>
    </row>
    <row r="71630">
      <c r="N71630" s="561" t="n"/>
    </row>
    <row r="71631">
      <c r="N71631" s="561" t="n"/>
    </row>
    <row r="71632">
      <c r="N71632" s="561" t="n"/>
    </row>
    <row r="71633">
      <c r="N71633" s="561" t="n"/>
    </row>
    <row r="71634">
      <c r="N71634" s="561" t="n"/>
    </row>
    <row r="71635">
      <c r="N71635" s="561" t="n"/>
    </row>
    <row r="71636">
      <c r="N71636" s="561" t="n"/>
    </row>
    <row r="71637">
      <c r="N71637" s="561" t="n"/>
    </row>
    <row r="71638">
      <c r="N71638" s="561" t="n"/>
    </row>
    <row r="71639">
      <c r="N71639" s="561" t="n"/>
    </row>
    <row r="71640">
      <c r="N71640" s="561" t="n"/>
    </row>
    <row r="71641">
      <c r="N71641" s="561" t="n"/>
    </row>
    <row r="71642">
      <c r="N71642" s="561" t="n"/>
    </row>
    <row r="71643">
      <c r="N71643" s="561" t="n"/>
    </row>
    <row r="71644">
      <c r="N71644" s="561" t="n"/>
    </row>
    <row r="71645">
      <c r="N71645" s="561" t="n"/>
    </row>
    <row r="71646">
      <c r="N71646" s="561" t="n"/>
    </row>
    <row r="71647">
      <c r="N71647" s="561" t="n"/>
    </row>
    <row r="71648">
      <c r="N71648" s="561" t="n"/>
    </row>
    <row r="71649">
      <c r="N71649" s="561" t="n"/>
    </row>
    <row r="71650">
      <c r="N71650" s="561" t="n"/>
    </row>
    <row r="71651">
      <c r="N71651" s="561" t="n"/>
    </row>
    <row r="71652">
      <c r="N71652" s="561" t="n"/>
    </row>
    <row r="71653">
      <c r="N71653" s="561" t="n"/>
    </row>
    <row r="71654">
      <c r="N71654" s="561" t="n"/>
    </row>
    <row r="71655">
      <c r="N71655" s="561" t="n"/>
    </row>
    <row r="71656">
      <c r="N71656" s="561" t="n"/>
    </row>
    <row r="71657">
      <c r="N71657" s="561" t="n"/>
    </row>
    <row r="71658">
      <c r="N71658" s="561" t="n"/>
    </row>
    <row r="71659">
      <c r="N71659" s="561" t="n"/>
    </row>
    <row r="71660">
      <c r="N71660" s="561" t="n"/>
    </row>
    <row r="71661">
      <c r="N71661" s="561" t="n"/>
    </row>
    <row r="71662">
      <c r="N71662" s="561" t="n"/>
    </row>
    <row r="71663">
      <c r="N71663" s="561" t="n"/>
    </row>
    <row r="71664">
      <c r="N71664" s="561" t="n"/>
    </row>
    <row r="71665">
      <c r="N71665" s="561" t="n"/>
    </row>
    <row r="71666">
      <c r="N71666" s="561" t="n"/>
    </row>
    <row r="71667">
      <c r="N71667" s="561" t="n"/>
    </row>
    <row r="71668">
      <c r="N71668" s="561" t="n"/>
    </row>
    <row r="71669">
      <c r="N71669" s="561" t="n"/>
    </row>
    <row r="71670">
      <c r="N71670" s="561" t="n"/>
    </row>
    <row r="71671">
      <c r="N71671" s="561" t="n"/>
    </row>
    <row r="71672">
      <c r="N71672" s="561" t="n"/>
    </row>
    <row r="71673">
      <c r="N71673" s="561" t="n"/>
    </row>
    <row r="71674">
      <c r="N71674" s="561" t="n"/>
    </row>
    <row r="71675">
      <c r="N71675" s="561" t="n"/>
    </row>
    <row r="71676">
      <c r="N71676" s="561" t="n"/>
    </row>
    <row r="71677">
      <c r="N71677" s="561" t="n"/>
    </row>
    <row r="71678">
      <c r="N71678" s="561" t="n"/>
    </row>
    <row r="71679">
      <c r="N71679" s="561" t="n"/>
    </row>
    <row r="71680">
      <c r="N71680" s="561" t="n"/>
    </row>
    <row r="71681">
      <c r="N71681" s="561" t="n"/>
    </row>
    <row r="71682">
      <c r="N71682" s="561" t="n"/>
    </row>
    <row r="71683">
      <c r="N71683" s="561" t="n"/>
    </row>
    <row r="71684">
      <c r="N71684" s="561" t="n"/>
    </row>
    <row r="71685">
      <c r="N71685" s="561" t="n"/>
    </row>
    <row r="71686">
      <c r="N71686" s="561" t="n"/>
    </row>
    <row r="71687">
      <c r="N71687" s="561" t="n"/>
    </row>
    <row r="71688">
      <c r="N71688" s="561" t="n"/>
    </row>
    <row r="71689">
      <c r="N71689" s="561" t="n"/>
    </row>
    <row r="71690">
      <c r="N71690" s="561" t="n"/>
    </row>
    <row r="71691">
      <c r="N71691" s="561" t="n"/>
    </row>
    <row r="71692">
      <c r="N71692" s="561" t="n"/>
    </row>
    <row r="71693">
      <c r="N71693" s="561" t="n"/>
    </row>
    <row r="71694">
      <c r="N71694" s="561" t="n"/>
    </row>
    <row r="71695">
      <c r="N71695" s="561" t="n"/>
    </row>
    <row r="71696">
      <c r="N71696" s="561" t="n"/>
    </row>
    <row r="71697">
      <c r="N71697" s="561" t="n"/>
    </row>
    <row r="71698">
      <c r="N71698" s="561" t="n"/>
    </row>
    <row r="71699">
      <c r="N71699" s="561" t="n"/>
    </row>
    <row r="71700">
      <c r="N71700" s="561" t="n"/>
    </row>
    <row r="71701">
      <c r="N71701" s="561" t="n"/>
    </row>
    <row r="71702">
      <c r="N71702" s="561" t="n"/>
    </row>
    <row r="71703">
      <c r="N71703" s="561" t="n"/>
    </row>
    <row r="71704">
      <c r="N71704" s="561" t="n"/>
    </row>
    <row r="71705">
      <c r="N71705" s="561" t="n"/>
    </row>
    <row r="71706">
      <c r="N71706" s="561" t="n"/>
    </row>
    <row r="71707">
      <c r="N71707" s="561" t="n"/>
    </row>
    <row r="71708">
      <c r="N71708" s="561" t="n"/>
    </row>
    <row r="71709">
      <c r="N71709" s="561" t="n"/>
    </row>
    <row r="71710">
      <c r="N71710" s="561" t="n"/>
    </row>
    <row r="71711">
      <c r="N71711" s="561" t="n"/>
    </row>
    <row r="71712">
      <c r="N71712" s="561" t="n"/>
    </row>
    <row r="71713">
      <c r="N71713" s="561" t="n"/>
    </row>
    <row r="71714">
      <c r="N71714" s="561" t="n"/>
    </row>
    <row r="71715">
      <c r="N71715" s="561" t="n"/>
    </row>
    <row r="71716">
      <c r="N71716" s="561" t="n"/>
    </row>
    <row r="71717">
      <c r="N71717" s="561" t="n"/>
    </row>
    <row r="71718">
      <c r="N71718" s="561" t="n"/>
    </row>
    <row r="71719">
      <c r="N71719" s="561" t="n"/>
    </row>
    <row r="71720">
      <c r="N71720" s="561" t="n"/>
    </row>
    <row r="71721">
      <c r="N71721" s="561" t="n"/>
    </row>
    <row r="71722">
      <c r="N71722" s="561" t="n"/>
    </row>
    <row r="71723">
      <c r="N71723" s="561" t="n"/>
    </row>
    <row r="71724">
      <c r="N71724" s="561" t="n"/>
    </row>
    <row r="71725">
      <c r="N71725" s="561" t="n"/>
    </row>
    <row r="71726">
      <c r="N71726" s="561" t="n"/>
    </row>
    <row r="71727">
      <c r="N71727" s="561" t="n"/>
    </row>
    <row r="71728">
      <c r="N71728" s="561" t="n"/>
    </row>
    <row r="71729">
      <c r="N71729" s="561" t="n"/>
    </row>
    <row r="71730">
      <c r="N71730" s="561" t="n"/>
    </row>
    <row r="71731">
      <c r="N71731" s="561" t="n"/>
    </row>
    <row r="71732">
      <c r="N71732" s="561" t="n"/>
    </row>
    <row r="71733">
      <c r="N71733" s="561" t="n"/>
    </row>
    <row r="71734">
      <c r="N71734" s="561" t="n"/>
    </row>
    <row r="71735">
      <c r="N71735" s="561" t="n"/>
    </row>
    <row r="71736">
      <c r="N71736" s="561" t="n"/>
    </row>
    <row r="71737">
      <c r="N71737" s="561" t="n"/>
    </row>
    <row r="71738">
      <c r="N71738" s="561" t="n"/>
    </row>
    <row r="71739">
      <c r="N71739" s="561" t="n"/>
    </row>
    <row r="71740">
      <c r="N71740" s="561" t="n"/>
    </row>
    <row r="71741">
      <c r="N71741" s="561" t="n"/>
    </row>
    <row r="71742">
      <c r="N71742" s="561" t="n"/>
    </row>
    <row r="71743">
      <c r="N71743" s="561" t="n"/>
    </row>
    <row r="71744">
      <c r="N71744" s="561" t="n"/>
    </row>
    <row r="71745">
      <c r="N71745" s="561" t="n"/>
    </row>
    <row r="71746">
      <c r="N71746" s="561" t="n"/>
    </row>
    <row r="71747">
      <c r="N71747" s="561" t="n"/>
    </row>
    <row r="71748">
      <c r="N71748" s="561" t="n"/>
    </row>
    <row r="71749">
      <c r="N71749" s="561" t="n"/>
    </row>
    <row r="71750">
      <c r="N71750" s="561" t="n"/>
    </row>
    <row r="71751">
      <c r="N71751" s="561" t="n"/>
    </row>
    <row r="71752">
      <c r="N71752" s="561" t="n"/>
    </row>
    <row r="71753">
      <c r="N71753" s="561" t="n"/>
    </row>
    <row r="71754">
      <c r="N71754" s="561" t="n"/>
    </row>
    <row r="71755">
      <c r="N71755" s="561" t="n"/>
    </row>
    <row r="71756">
      <c r="N71756" s="561" t="n"/>
    </row>
    <row r="71757">
      <c r="N71757" s="561" t="n"/>
    </row>
    <row r="71758">
      <c r="N71758" s="561" t="n"/>
    </row>
    <row r="71759">
      <c r="N71759" s="561" t="n"/>
    </row>
    <row r="71760">
      <c r="N71760" s="561" t="n"/>
    </row>
    <row r="71761">
      <c r="N71761" s="561" t="n"/>
    </row>
    <row r="71762">
      <c r="N71762" s="561" t="n"/>
    </row>
    <row r="71763">
      <c r="N71763" s="561" t="n"/>
    </row>
    <row r="71764">
      <c r="N71764" s="561" t="n"/>
    </row>
    <row r="71765">
      <c r="N71765" s="561" t="n"/>
    </row>
    <row r="71766">
      <c r="N71766" s="561" t="n"/>
    </row>
    <row r="71767">
      <c r="N71767" s="561" t="n"/>
    </row>
    <row r="71768">
      <c r="N71768" s="561" t="n"/>
    </row>
    <row r="71769">
      <c r="N71769" s="561" t="n"/>
    </row>
    <row r="71770">
      <c r="N71770" s="561" t="n"/>
    </row>
    <row r="71771">
      <c r="N71771" s="561" t="n"/>
    </row>
    <row r="71772">
      <c r="N71772" s="561" t="n"/>
    </row>
    <row r="71773">
      <c r="N71773" s="561" t="n"/>
    </row>
    <row r="71774">
      <c r="N71774" s="561" t="n"/>
    </row>
    <row r="71775">
      <c r="N71775" s="561" t="n"/>
    </row>
    <row r="71776">
      <c r="N71776" s="561" t="n"/>
    </row>
    <row r="71777">
      <c r="N71777" s="561" t="n"/>
    </row>
    <row r="71778">
      <c r="N71778" s="561" t="n"/>
    </row>
    <row r="71779">
      <c r="N71779" s="561" t="n"/>
    </row>
    <row r="71780">
      <c r="N71780" s="561" t="n"/>
    </row>
    <row r="71781">
      <c r="N71781" s="561" t="n"/>
    </row>
    <row r="71782">
      <c r="N71782" s="561" t="n"/>
    </row>
    <row r="71783">
      <c r="N71783" s="561" t="n"/>
    </row>
    <row r="71784">
      <c r="N71784" s="561" t="n"/>
    </row>
    <row r="71785">
      <c r="N71785" s="561" t="n"/>
    </row>
    <row r="71786">
      <c r="N71786" s="561" t="n"/>
    </row>
    <row r="71787">
      <c r="N71787" s="561" t="n"/>
    </row>
    <row r="71788">
      <c r="N71788" s="561" t="n"/>
    </row>
    <row r="71789">
      <c r="N71789" s="561" t="n"/>
    </row>
    <row r="71790">
      <c r="N71790" s="561" t="n"/>
    </row>
    <row r="71791">
      <c r="N71791" s="561" t="n"/>
    </row>
    <row r="71792">
      <c r="N71792" s="561" t="n"/>
    </row>
    <row r="71793">
      <c r="N71793" s="561" t="n"/>
    </row>
    <row r="71794">
      <c r="N71794" s="561" t="n"/>
    </row>
    <row r="71795">
      <c r="N71795" s="561" t="n"/>
    </row>
    <row r="71796">
      <c r="N71796" s="561" t="n"/>
    </row>
    <row r="71797">
      <c r="N71797" s="561" t="n"/>
    </row>
    <row r="71798">
      <c r="N71798" s="561" t="n"/>
    </row>
    <row r="71799">
      <c r="N71799" s="561" t="n"/>
    </row>
    <row r="71800">
      <c r="N71800" s="561" t="n"/>
    </row>
    <row r="71801">
      <c r="N71801" s="561" t="n"/>
    </row>
    <row r="71802">
      <c r="N71802" s="561" t="n"/>
    </row>
    <row r="71803">
      <c r="N71803" s="561" t="n"/>
    </row>
    <row r="71804">
      <c r="N71804" s="561" t="n"/>
    </row>
    <row r="71805">
      <c r="N71805" s="561" t="n"/>
    </row>
    <row r="71806">
      <c r="N71806" s="561" t="n"/>
    </row>
    <row r="71807">
      <c r="N71807" s="561" t="n"/>
    </row>
    <row r="71808">
      <c r="N71808" s="561" t="n"/>
    </row>
    <row r="71809">
      <c r="N71809" s="561" t="n"/>
    </row>
    <row r="71810">
      <c r="N71810" s="561" t="n"/>
    </row>
    <row r="71811">
      <c r="N71811" s="561" t="n"/>
    </row>
    <row r="71812">
      <c r="N71812" s="561" t="n"/>
    </row>
    <row r="71813">
      <c r="N71813" s="561" t="n"/>
    </row>
    <row r="71814">
      <c r="N71814" s="561" t="n"/>
    </row>
    <row r="71815">
      <c r="N71815" s="561" t="n"/>
    </row>
    <row r="71816">
      <c r="N71816" s="561" t="n"/>
    </row>
    <row r="71817">
      <c r="N71817" s="561" t="n"/>
    </row>
    <row r="71818">
      <c r="N71818" s="561" t="n"/>
    </row>
    <row r="71819">
      <c r="N71819" s="561" t="n"/>
    </row>
    <row r="71820">
      <c r="N71820" s="561" t="n"/>
    </row>
    <row r="71821">
      <c r="N71821" s="561" t="n"/>
    </row>
    <row r="71822">
      <c r="N71822" s="561" t="n"/>
    </row>
    <row r="71823">
      <c r="N71823" s="561" t="n"/>
    </row>
    <row r="71824">
      <c r="N71824" s="561" t="n"/>
    </row>
    <row r="71825">
      <c r="N71825" s="561" t="n"/>
    </row>
    <row r="71826">
      <c r="N71826" s="561" t="n"/>
    </row>
    <row r="71827">
      <c r="N71827" s="561" t="n"/>
    </row>
    <row r="71828">
      <c r="N71828" s="561" t="n"/>
    </row>
    <row r="71829">
      <c r="N71829" s="561" t="n"/>
    </row>
    <row r="71830">
      <c r="N71830" s="561" t="n"/>
    </row>
    <row r="71831">
      <c r="N71831" s="561" t="n"/>
    </row>
    <row r="71832">
      <c r="N71832" s="561" t="n"/>
    </row>
    <row r="71833">
      <c r="N71833" s="561" t="n"/>
    </row>
    <row r="71834">
      <c r="N71834" s="561" t="n"/>
    </row>
    <row r="71835">
      <c r="N71835" s="561" t="n"/>
    </row>
    <row r="71836">
      <c r="N71836" s="561" t="n"/>
    </row>
    <row r="71837">
      <c r="N71837" s="561" t="n"/>
    </row>
    <row r="71838">
      <c r="N71838" s="561" t="n"/>
    </row>
    <row r="71839">
      <c r="N71839" s="561" t="n"/>
    </row>
    <row r="71840">
      <c r="N71840" s="561" t="n"/>
    </row>
    <row r="71841">
      <c r="N71841" s="561" t="n"/>
    </row>
    <row r="71842">
      <c r="N71842" s="561" t="n"/>
    </row>
    <row r="71843">
      <c r="N71843" s="561" t="n"/>
    </row>
    <row r="71844">
      <c r="N71844" s="561" t="n"/>
    </row>
    <row r="71845">
      <c r="N71845" s="561" t="n"/>
    </row>
    <row r="71846">
      <c r="N71846" s="561" t="n"/>
    </row>
    <row r="71847">
      <c r="N71847" s="561" t="n"/>
    </row>
    <row r="71848">
      <c r="N71848" s="561" t="n"/>
    </row>
    <row r="71849">
      <c r="N71849" s="561" t="n"/>
    </row>
    <row r="71850">
      <c r="N71850" s="561" t="n"/>
    </row>
    <row r="71851">
      <c r="N71851" s="561" t="n"/>
    </row>
    <row r="71852">
      <c r="N71852" s="561" t="n"/>
    </row>
    <row r="71853">
      <c r="N71853" s="561" t="n"/>
    </row>
    <row r="71854">
      <c r="N71854" s="561" t="n"/>
    </row>
    <row r="71855">
      <c r="N71855" s="561" t="n"/>
    </row>
    <row r="71856">
      <c r="N71856" s="561" t="n"/>
    </row>
    <row r="71857">
      <c r="N71857" s="561" t="n"/>
    </row>
    <row r="71858">
      <c r="N71858" s="561" t="n"/>
    </row>
    <row r="71859">
      <c r="N71859" s="561" t="n"/>
    </row>
    <row r="71860">
      <c r="N71860" s="561" t="n"/>
    </row>
    <row r="71861">
      <c r="N71861" s="561" t="n"/>
    </row>
    <row r="71862">
      <c r="N71862" s="561" t="n"/>
    </row>
    <row r="71863">
      <c r="N71863" s="561" t="n"/>
    </row>
    <row r="71864">
      <c r="N71864" s="561" t="n"/>
    </row>
    <row r="71865">
      <c r="N71865" s="561" t="n"/>
    </row>
    <row r="71866">
      <c r="N71866" s="561" t="n"/>
    </row>
    <row r="71867">
      <c r="N71867" s="561" t="n"/>
    </row>
    <row r="71868">
      <c r="N71868" s="561" t="n"/>
    </row>
    <row r="71869">
      <c r="N71869" s="561" t="n"/>
    </row>
    <row r="71870">
      <c r="N71870" s="561" t="n"/>
    </row>
    <row r="71871">
      <c r="N71871" s="561" t="n"/>
    </row>
    <row r="71872">
      <c r="N71872" s="561" t="n"/>
    </row>
    <row r="71873">
      <c r="N71873" s="561" t="n"/>
    </row>
    <row r="71874">
      <c r="N71874" s="561" t="n"/>
    </row>
    <row r="71875">
      <c r="N71875" s="561" t="n"/>
    </row>
    <row r="71876">
      <c r="N71876" s="561" t="n"/>
    </row>
    <row r="71877">
      <c r="N71877" s="561" t="n"/>
    </row>
    <row r="71878">
      <c r="N71878" s="561" t="n"/>
    </row>
    <row r="71879">
      <c r="N71879" s="561" t="n"/>
    </row>
    <row r="71880">
      <c r="N71880" s="561" t="n"/>
    </row>
    <row r="71881">
      <c r="N71881" s="561" t="n"/>
    </row>
    <row r="71882">
      <c r="N71882" s="561" t="n"/>
    </row>
    <row r="71883">
      <c r="N71883" s="561" t="n"/>
    </row>
    <row r="71884">
      <c r="N71884" s="561" t="n"/>
    </row>
    <row r="71885">
      <c r="N71885" s="561" t="n"/>
    </row>
    <row r="71886">
      <c r="N71886" s="561" t="n"/>
    </row>
    <row r="71887">
      <c r="N71887" s="561" t="n"/>
    </row>
    <row r="71888">
      <c r="N71888" s="561" t="n"/>
    </row>
    <row r="71889">
      <c r="N71889" s="561" t="n"/>
    </row>
    <row r="71890">
      <c r="N71890" s="561" t="n"/>
    </row>
    <row r="71891">
      <c r="N71891" s="561" t="n"/>
    </row>
    <row r="71892">
      <c r="N71892" s="561" t="n"/>
    </row>
    <row r="71893">
      <c r="N71893" s="561" t="n"/>
    </row>
    <row r="71894">
      <c r="N71894" s="561" t="n"/>
    </row>
    <row r="71895">
      <c r="N71895" s="561" t="n"/>
    </row>
    <row r="71896">
      <c r="N71896" s="561" t="n"/>
    </row>
    <row r="71897">
      <c r="N71897" s="561" t="n"/>
    </row>
    <row r="71898">
      <c r="N71898" s="561" t="n"/>
    </row>
    <row r="71899">
      <c r="N71899" s="561" t="n"/>
    </row>
    <row r="71900">
      <c r="N71900" s="561" t="n"/>
    </row>
    <row r="71901">
      <c r="N71901" s="561" t="n"/>
    </row>
    <row r="71902">
      <c r="N71902" s="561" t="n"/>
    </row>
    <row r="71903">
      <c r="N71903" s="561" t="n"/>
    </row>
    <row r="71904">
      <c r="N71904" s="561" t="n"/>
    </row>
    <row r="71905">
      <c r="N71905" s="561" t="n"/>
    </row>
    <row r="71906">
      <c r="N71906" s="561" t="n"/>
    </row>
    <row r="71907">
      <c r="N71907" s="561" t="n"/>
    </row>
    <row r="71908">
      <c r="N71908" s="561" t="n"/>
    </row>
    <row r="71909">
      <c r="N71909" s="561" t="n"/>
    </row>
    <row r="71910">
      <c r="N71910" s="561" t="n"/>
    </row>
    <row r="71911">
      <c r="N71911" s="561" t="n"/>
    </row>
    <row r="71912">
      <c r="N71912" s="561" t="n"/>
    </row>
    <row r="71913">
      <c r="N71913" s="561" t="n"/>
    </row>
    <row r="71914">
      <c r="N71914" s="561" t="n"/>
    </row>
    <row r="71915">
      <c r="N71915" s="561" t="n"/>
    </row>
    <row r="71916">
      <c r="N71916" s="561" t="n"/>
    </row>
    <row r="71917">
      <c r="N71917" s="561" t="n"/>
    </row>
    <row r="71918">
      <c r="N71918" s="561" t="n"/>
    </row>
    <row r="71919">
      <c r="N71919" s="561" t="n"/>
    </row>
    <row r="71920">
      <c r="N71920" s="561" t="n"/>
    </row>
    <row r="71921">
      <c r="N71921" s="561" t="n"/>
    </row>
    <row r="71922">
      <c r="N71922" s="561" t="n"/>
    </row>
    <row r="71923">
      <c r="N71923" s="561" t="n"/>
    </row>
    <row r="71924">
      <c r="N71924" s="561" t="n"/>
    </row>
    <row r="71925">
      <c r="N71925" s="561" t="n"/>
    </row>
    <row r="71926">
      <c r="N71926" s="561" t="n"/>
    </row>
    <row r="71927">
      <c r="N71927" s="561" t="n"/>
    </row>
    <row r="71928">
      <c r="N71928" s="561" t="n"/>
    </row>
    <row r="71929">
      <c r="N71929" s="561" t="n"/>
    </row>
    <row r="71930">
      <c r="N71930" s="561" t="n"/>
    </row>
    <row r="71931">
      <c r="N71931" s="561" t="n"/>
    </row>
    <row r="71932">
      <c r="N71932" s="561" t="n"/>
    </row>
    <row r="71933">
      <c r="N71933" s="561" t="n"/>
    </row>
    <row r="71934">
      <c r="N71934" s="561" t="n"/>
    </row>
    <row r="71935">
      <c r="N71935" s="561" t="n"/>
    </row>
    <row r="71936">
      <c r="N71936" s="561" t="n"/>
    </row>
    <row r="71937">
      <c r="N71937" s="561" t="n"/>
    </row>
    <row r="71938">
      <c r="N71938" s="561" t="n"/>
    </row>
    <row r="71939">
      <c r="N71939" s="561" t="n"/>
    </row>
    <row r="71940">
      <c r="N71940" s="561" t="n"/>
    </row>
    <row r="71941">
      <c r="N71941" s="561" t="n"/>
    </row>
    <row r="71942">
      <c r="N71942" s="561" t="n"/>
    </row>
    <row r="71943">
      <c r="N71943" s="561" t="n"/>
    </row>
    <row r="71944">
      <c r="N71944" s="561" t="n"/>
    </row>
    <row r="71945">
      <c r="N71945" s="561" t="n"/>
    </row>
    <row r="71946">
      <c r="N71946" s="561" t="n"/>
    </row>
    <row r="71947">
      <c r="N71947" s="561" t="n"/>
    </row>
    <row r="71948">
      <c r="N71948" s="561" t="n"/>
    </row>
    <row r="71949">
      <c r="N71949" s="561" t="n"/>
    </row>
    <row r="71950">
      <c r="N71950" s="561" t="n"/>
    </row>
    <row r="71951">
      <c r="N71951" s="561" t="n"/>
    </row>
    <row r="71952">
      <c r="N71952" s="561" t="n"/>
    </row>
    <row r="71953">
      <c r="N71953" s="561" t="n"/>
    </row>
    <row r="71954">
      <c r="N71954" s="561" t="n"/>
    </row>
    <row r="71955">
      <c r="N71955" s="561" t="n"/>
    </row>
    <row r="71956">
      <c r="N71956" s="561" t="n"/>
    </row>
    <row r="71957">
      <c r="N71957" s="561" t="n"/>
    </row>
    <row r="71958">
      <c r="N71958" s="561" t="n"/>
    </row>
    <row r="71959">
      <c r="N71959" s="561" t="n"/>
    </row>
    <row r="71960">
      <c r="N71960" s="561" t="n"/>
    </row>
    <row r="71961">
      <c r="N71961" s="561" t="n"/>
    </row>
    <row r="71962">
      <c r="N71962" s="561" t="n"/>
    </row>
    <row r="71963">
      <c r="N71963" s="561" t="n"/>
    </row>
    <row r="71964">
      <c r="N71964" s="561" t="n"/>
    </row>
    <row r="71965">
      <c r="N71965" s="561" t="n"/>
    </row>
    <row r="71966">
      <c r="N71966" s="561" t="n"/>
    </row>
    <row r="71967">
      <c r="N71967" s="561" t="n"/>
    </row>
    <row r="71968">
      <c r="N71968" s="561" t="n"/>
    </row>
    <row r="71969">
      <c r="N71969" s="561" t="n"/>
    </row>
    <row r="71970">
      <c r="N71970" s="561" t="n"/>
    </row>
    <row r="71971">
      <c r="N71971" s="561" t="n"/>
    </row>
    <row r="71972">
      <c r="N71972" s="561" t="n"/>
    </row>
    <row r="71973">
      <c r="N71973" s="561" t="n"/>
    </row>
    <row r="71974">
      <c r="N71974" s="561" t="n"/>
    </row>
    <row r="71975">
      <c r="N71975" s="561" t="n"/>
    </row>
    <row r="71976">
      <c r="N71976" s="561" t="n"/>
    </row>
    <row r="71977">
      <c r="N71977" s="561" t="n"/>
    </row>
    <row r="71978">
      <c r="N71978" s="561" t="n"/>
    </row>
    <row r="71979">
      <c r="N71979" s="561" t="n"/>
    </row>
    <row r="71980">
      <c r="N71980" s="561" t="n"/>
    </row>
    <row r="71981">
      <c r="N71981" s="561" t="n"/>
    </row>
    <row r="71982">
      <c r="N71982" s="561" t="n"/>
    </row>
    <row r="71983">
      <c r="N71983" s="561" t="n"/>
    </row>
    <row r="71984">
      <c r="N71984" s="561" t="n"/>
    </row>
    <row r="71985">
      <c r="N71985" s="561" t="n"/>
    </row>
    <row r="71986">
      <c r="N71986" s="561" t="n"/>
    </row>
    <row r="71987">
      <c r="N71987" s="561" t="n"/>
    </row>
    <row r="71988">
      <c r="N71988" s="561" t="n"/>
    </row>
    <row r="71989">
      <c r="N71989" s="561" t="n"/>
    </row>
    <row r="71990">
      <c r="N71990" s="561" t="n"/>
    </row>
    <row r="71991">
      <c r="N71991" s="561" t="n"/>
    </row>
    <row r="71992">
      <c r="N71992" s="561" t="n"/>
    </row>
    <row r="71993">
      <c r="N71993" s="561" t="n"/>
    </row>
    <row r="71994">
      <c r="N71994" s="561" t="n"/>
    </row>
    <row r="71995">
      <c r="N71995" s="561" t="n"/>
    </row>
    <row r="71996">
      <c r="N71996" s="561" t="n"/>
    </row>
    <row r="71997">
      <c r="N71997" s="561" t="n"/>
    </row>
    <row r="71998">
      <c r="N71998" s="561" t="n"/>
    </row>
    <row r="71999">
      <c r="N71999" s="561" t="n"/>
    </row>
    <row r="72000">
      <c r="N72000" s="561" t="n"/>
    </row>
    <row r="72001">
      <c r="N72001" s="561" t="n"/>
    </row>
    <row r="72002">
      <c r="N72002" s="561" t="n"/>
    </row>
    <row r="72003">
      <c r="N72003" s="561" t="n"/>
    </row>
    <row r="72004">
      <c r="N72004" s="561" t="n"/>
    </row>
    <row r="72005">
      <c r="N72005" s="561" t="n"/>
    </row>
    <row r="72006">
      <c r="N72006" s="561" t="n"/>
    </row>
    <row r="72007">
      <c r="N72007" s="561" t="n"/>
    </row>
    <row r="72008">
      <c r="N72008" s="561" t="n"/>
    </row>
    <row r="72009">
      <c r="N72009" s="561" t="n"/>
    </row>
    <row r="72010">
      <c r="N72010" s="561" t="n"/>
    </row>
    <row r="72011">
      <c r="N72011" s="561" t="n"/>
    </row>
    <row r="72012">
      <c r="N72012" s="561" t="n"/>
    </row>
    <row r="72013">
      <c r="N72013" s="561" t="n"/>
    </row>
    <row r="72014">
      <c r="N72014" s="561" t="n"/>
    </row>
    <row r="72015">
      <c r="N72015" s="561" t="n"/>
    </row>
    <row r="72016">
      <c r="N72016" s="561" t="n"/>
    </row>
    <row r="72017">
      <c r="N72017" s="561" t="n"/>
    </row>
    <row r="72018">
      <c r="N72018" s="561" t="n"/>
    </row>
    <row r="72019">
      <c r="N72019" s="561" t="n"/>
    </row>
    <row r="72020">
      <c r="N72020" s="561" t="n"/>
    </row>
    <row r="72021">
      <c r="N72021" s="561" t="n"/>
    </row>
    <row r="72022">
      <c r="N72022" s="561" t="n"/>
    </row>
    <row r="72023">
      <c r="N72023" s="561" t="n"/>
    </row>
    <row r="72024">
      <c r="N72024" s="561" t="n"/>
    </row>
    <row r="72025">
      <c r="N72025" s="561" t="n"/>
    </row>
    <row r="72026">
      <c r="N72026" s="561" t="n"/>
    </row>
    <row r="72027">
      <c r="N72027" s="561" t="n"/>
    </row>
    <row r="72028">
      <c r="N72028" s="561" t="n"/>
    </row>
    <row r="72029">
      <c r="N72029" s="561" t="n"/>
    </row>
    <row r="72030">
      <c r="N72030" s="561" t="n"/>
    </row>
    <row r="72031">
      <c r="N72031" s="561" t="n"/>
    </row>
    <row r="72032">
      <c r="N72032" s="561" t="n"/>
    </row>
    <row r="72033">
      <c r="N72033" s="561" t="n"/>
    </row>
    <row r="72034">
      <c r="N72034" s="561" t="n"/>
    </row>
    <row r="72035">
      <c r="N72035" s="561" t="n"/>
    </row>
    <row r="72036">
      <c r="N72036" s="561" t="n"/>
    </row>
    <row r="72037">
      <c r="N72037" s="561" t="n"/>
    </row>
    <row r="72038">
      <c r="N72038" s="561" t="n"/>
    </row>
    <row r="72039">
      <c r="N72039" s="561" t="n"/>
    </row>
    <row r="72040">
      <c r="N72040" s="561" t="n"/>
    </row>
    <row r="72041">
      <c r="N72041" s="561" t="n"/>
    </row>
    <row r="72042">
      <c r="N72042" s="561" t="n"/>
    </row>
    <row r="72043">
      <c r="N72043" s="561" t="n"/>
    </row>
    <row r="72044">
      <c r="N72044" s="561" t="n"/>
    </row>
    <row r="72045">
      <c r="N72045" s="561" t="n"/>
    </row>
    <row r="72046">
      <c r="N72046" s="561" t="n"/>
    </row>
    <row r="72047">
      <c r="N72047" s="561" t="n"/>
    </row>
    <row r="72048">
      <c r="N72048" s="561" t="n"/>
    </row>
    <row r="72049">
      <c r="N72049" s="561" t="n"/>
    </row>
    <row r="72050">
      <c r="N72050" s="561" t="n"/>
    </row>
    <row r="72051">
      <c r="N72051" s="561" t="n"/>
    </row>
    <row r="72052">
      <c r="N72052" s="561" t="n"/>
    </row>
    <row r="72053">
      <c r="N72053" s="561" t="n"/>
    </row>
    <row r="72054">
      <c r="N72054" s="561" t="n"/>
    </row>
    <row r="72055">
      <c r="N72055" s="561" t="n"/>
    </row>
    <row r="72056">
      <c r="N72056" s="561" t="n"/>
    </row>
    <row r="72057">
      <c r="N72057" s="561" t="n"/>
    </row>
    <row r="72058">
      <c r="N72058" s="561" t="n"/>
    </row>
    <row r="72059">
      <c r="N72059" s="561" t="n"/>
    </row>
    <row r="72060">
      <c r="N72060" s="561" t="n"/>
    </row>
    <row r="72061">
      <c r="N72061" s="561" t="n"/>
    </row>
    <row r="72062">
      <c r="N72062" s="561" t="n"/>
    </row>
    <row r="72063">
      <c r="N72063" s="561" t="n"/>
    </row>
    <row r="72064">
      <c r="N72064" s="561" t="n"/>
    </row>
    <row r="72065">
      <c r="N72065" s="561" t="n"/>
    </row>
    <row r="72066">
      <c r="N72066" s="561" t="n"/>
    </row>
    <row r="72067">
      <c r="N72067" s="561" t="n"/>
    </row>
    <row r="72068">
      <c r="N72068" s="561" t="n"/>
    </row>
    <row r="72069">
      <c r="N72069" s="561" t="n"/>
    </row>
    <row r="72070">
      <c r="N72070" s="561" t="n"/>
    </row>
    <row r="72071">
      <c r="N72071" s="561" t="n"/>
    </row>
    <row r="72072">
      <c r="N72072" s="561" t="n"/>
    </row>
    <row r="72073">
      <c r="N72073" s="561" t="n"/>
    </row>
    <row r="72074">
      <c r="N72074" s="561" t="n"/>
    </row>
    <row r="72075">
      <c r="N72075" s="561" t="n"/>
    </row>
    <row r="72076">
      <c r="N72076" s="561" t="n"/>
    </row>
    <row r="72077">
      <c r="N72077" s="561" t="n"/>
    </row>
    <row r="72078">
      <c r="N72078" s="561" t="n"/>
    </row>
    <row r="72079">
      <c r="N72079" s="561" t="n"/>
    </row>
    <row r="72080">
      <c r="N72080" s="561" t="n"/>
    </row>
    <row r="72081">
      <c r="N72081" s="561" t="n"/>
    </row>
    <row r="72082">
      <c r="N72082" s="561" t="n"/>
    </row>
    <row r="72083">
      <c r="N72083" s="561" t="n"/>
    </row>
    <row r="72084">
      <c r="N72084" s="561" t="n"/>
    </row>
    <row r="72085">
      <c r="N72085" s="561" t="n"/>
    </row>
    <row r="72086">
      <c r="N72086" s="561" t="n"/>
    </row>
    <row r="72087">
      <c r="N72087" s="561" t="n"/>
    </row>
    <row r="72088">
      <c r="N72088" s="561" t="n"/>
    </row>
    <row r="72089">
      <c r="N72089" s="561" t="n"/>
    </row>
    <row r="72090">
      <c r="N72090" s="561" t="n"/>
    </row>
    <row r="72091">
      <c r="N72091" s="561" t="n"/>
    </row>
    <row r="72092">
      <c r="N72092" s="561" t="n"/>
    </row>
    <row r="72093">
      <c r="N72093" s="561" t="n"/>
    </row>
    <row r="72094">
      <c r="N72094" s="561" t="n"/>
    </row>
    <row r="72095">
      <c r="N72095" s="561" t="n"/>
    </row>
    <row r="72096">
      <c r="N72096" s="561" t="n"/>
    </row>
    <row r="72097">
      <c r="N72097" s="561" t="n"/>
    </row>
    <row r="72098">
      <c r="N72098" s="561" t="n"/>
    </row>
    <row r="72099">
      <c r="N72099" s="561" t="n"/>
    </row>
    <row r="72100">
      <c r="N72100" s="561" t="n"/>
    </row>
    <row r="72101">
      <c r="N72101" s="561" t="n"/>
    </row>
    <row r="72102">
      <c r="N72102" s="561" t="n"/>
    </row>
    <row r="72103">
      <c r="N72103" s="561" t="n"/>
    </row>
    <row r="72104">
      <c r="N72104" s="561" t="n"/>
    </row>
    <row r="72105">
      <c r="N72105" s="561" t="n"/>
    </row>
    <row r="72106">
      <c r="N72106" s="561" t="n"/>
    </row>
    <row r="72107">
      <c r="N72107" s="561" t="n"/>
    </row>
    <row r="72108">
      <c r="N72108" s="561" t="n"/>
    </row>
    <row r="72109">
      <c r="N72109" s="561" t="n"/>
    </row>
    <row r="72110">
      <c r="N72110" s="561" t="n"/>
    </row>
    <row r="72111">
      <c r="N72111" s="561" t="n"/>
    </row>
    <row r="72112">
      <c r="N72112" s="561" t="n"/>
    </row>
    <row r="72113">
      <c r="N72113" s="561" t="n"/>
    </row>
    <row r="72114">
      <c r="N72114" s="561" t="n"/>
    </row>
    <row r="72115">
      <c r="N72115" s="561" t="n"/>
    </row>
    <row r="72116">
      <c r="N72116" s="561" t="n"/>
    </row>
    <row r="72117">
      <c r="N72117" s="561" t="n"/>
    </row>
    <row r="72118">
      <c r="N72118" s="561" t="n"/>
    </row>
    <row r="72119">
      <c r="N72119" s="561" t="n"/>
    </row>
    <row r="72120">
      <c r="N72120" s="561" t="n"/>
    </row>
    <row r="72121">
      <c r="N72121" s="561" t="n"/>
    </row>
    <row r="72122">
      <c r="N72122" s="561" t="n"/>
    </row>
    <row r="72123">
      <c r="N72123" s="561" t="n"/>
    </row>
    <row r="72124">
      <c r="N72124" s="561" t="n"/>
    </row>
    <row r="72125">
      <c r="N72125" s="561" t="n"/>
    </row>
    <row r="72126">
      <c r="N72126" s="561" t="n"/>
    </row>
    <row r="72127">
      <c r="N72127" s="561" t="n"/>
    </row>
    <row r="72128">
      <c r="N72128" s="561" t="n"/>
    </row>
    <row r="72129">
      <c r="N72129" s="561" t="n"/>
    </row>
    <row r="72130">
      <c r="N72130" s="561" t="n"/>
    </row>
    <row r="72131">
      <c r="N72131" s="561" t="n"/>
    </row>
    <row r="72132">
      <c r="N72132" s="561" t="n"/>
    </row>
    <row r="72133">
      <c r="N72133" s="561" t="n"/>
    </row>
    <row r="72134">
      <c r="N72134" s="561" t="n"/>
    </row>
    <row r="72135">
      <c r="N72135" s="561" t="n"/>
    </row>
    <row r="72136">
      <c r="N72136" s="561" t="n"/>
    </row>
    <row r="72137">
      <c r="N72137" s="561" t="n"/>
    </row>
    <row r="72138">
      <c r="N72138" s="561" t="n"/>
    </row>
    <row r="72139">
      <c r="N72139" s="561" t="n"/>
    </row>
    <row r="72140">
      <c r="N72140" s="561" t="n"/>
    </row>
    <row r="72141">
      <c r="N72141" s="561" t="n"/>
    </row>
    <row r="72142">
      <c r="N72142" s="561" t="n"/>
    </row>
    <row r="72143">
      <c r="N72143" s="561" t="n"/>
    </row>
    <row r="72144">
      <c r="N72144" s="561" t="n"/>
    </row>
    <row r="72145">
      <c r="N72145" s="561" t="n"/>
    </row>
    <row r="72146">
      <c r="N72146" s="561" t="n"/>
    </row>
    <row r="72147">
      <c r="N72147" s="561" t="n"/>
    </row>
    <row r="72148">
      <c r="N72148" s="561" t="n"/>
    </row>
    <row r="72149">
      <c r="N72149" s="561" t="n"/>
    </row>
    <row r="72150">
      <c r="N72150" s="561" t="n"/>
    </row>
    <row r="72151">
      <c r="N72151" s="561" t="n"/>
    </row>
    <row r="72152">
      <c r="N72152" s="561" t="n"/>
    </row>
    <row r="72153">
      <c r="N72153" s="561" t="n"/>
    </row>
    <row r="72154">
      <c r="N72154" s="561" t="n"/>
    </row>
    <row r="72155">
      <c r="N72155" s="561" t="n"/>
    </row>
    <row r="72156">
      <c r="N72156" s="561" t="n"/>
    </row>
    <row r="72157">
      <c r="N72157" s="561" t="n"/>
    </row>
    <row r="72158">
      <c r="N72158" s="561" t="n"/>
    </row>
    <row r="72159">
      <c r="N72159" s="561" t="n"/>
    </row>
    <row r="72160">
      <c r="N72160" s="561" t="n"/>
    </row>
    <row r="72161">
      <c r="N72161" s="561" t="n"/>
    </row>
    <row r="72162">
      <c r="N72162" s="561" t="n"/>
    </row>
    <row r="72163">
      <c r="N72163" s="561" t="n"/>
    </row>
    <row r="72164">
      <c r="N72164" s="561" t="n"/>
    </row>
    <row r="72165">
      <c r="N72165" s="561" t="n"/>
    </row>
    <row r="72166">
      <c r="N72166" s="561" t="n"/>
    </row>
    <row r="72167">
      <c r="N72167" s="561" t="n"/>
    </row>
    <row r="72168">
      <c r="N72168" s="561" t="n"/>
    </row>
    <row r="72169">
      <c r="N72169" s="561" t="n"/>
    </row>
    <row r="72170">
      <c r="N72170" s="561" t="n"/>
    </row>
    <row r="72171">
      <c r="N72171" s="561" t="n"/>
    </row>
    <row r="72172">
      <c r="N72172" s="561" t="n"/>
    </row>
    <row r="72173">
      <c r="N72173" s="561" t="n"/>
    </row>
    <row r="72174">
      <c r="N72174" s="561" t="n"/>
    </row>
    <row r="72175">
      <c r="N72175" s="561" t="n"/>
    </row>
    <row r="72176">
      <c r="N72176" s="561" t="n"/>
    </row>
    <row r="72177">
      <c r="N72177" s="561" t="n"/>
    </row>
    <row r="72178">
      <c r="N72178" s="561" t="n"/>
    </row>
    <row r="72179">
      <c r="N72179" s="561" t="n"/>
    </row>
    <row r="72180">
      <c r="N72180" s="561" t="n"/>
    </row>
    <row r="72181">
      <c r="N72181" s="561" t="n"/>
    </row>
    <row r="72182">
      <c r="N72182" s="561" t="n"/>
    </row>
    <row r="72183">
      <c r="N72183" s="561" t="n"/>
    </row>
    <row r="72184">
      <c r="N72184" s="561" t="n"/>
    </row>
    <row r="72185">
      <c r="N72185" s="561" t="n"/>
    </row>
    <row r="72186">
      <c r="N72186" s="561" t="n"/>
    </row>
    <row r="72187">
      <c r="N72187" s="561" t="n"/>
    </row>
    <row r="72188">
      <c r="N72188" s="561" t="n"/>
    </row>
    <row r="72189">
      <c r="N72189" s="561" t="n"/>
    </row>
    <row r="72190">
      <c r="N72190" s="561" t="n"/>
    </row>
    <row r="72191">
      <c r="N72191" s="561" t="n"/>
    </row>
    <row r="72192">
      <c r="N72192" s="561" t="n"/>
    </row>
    <row r="72193">
      <c r="N72193" s="561" t="n"/>
    </row>
    <row r="72194">
      <c r="N72194" s="561" t="n"/>
    </row>
    <row r="72195">
      <c r="N72195" s="561" t="n"/>
    </row>
    <row r="72196">
      <c r="N72196" s="561" t="n"/>
    </row>
    <row r="72197">
      <c r="N72197" s="561" t="n"/>
    </row>
    <row r="72198">
      <c r="N72198" s="561" t="n"/>
    </row>
    <row r="72199">
      <c r="N72199" s="561" t="n"/>
    </row>
    <row r="72200">
      <c r="N72200" s="561" t="n"/>
    </row>
    <row r="72201">
      <c r="N72201" s="561" t="n"/>
    </row>
    <row r="72202">
      <c r="N72202" s="561" t="n"/>
    </row>
    <row r="72203">
      <c r="N72203" s="561" t="n"/>
    </row>
    <row r="72204">
      <c r="N72204" s="561" t="n"/>
    </row>
    <row r="72205">
      <c r="N72205" s="561" t="n"/>
    </row>
    <row r="72206">
      <c r="N72206" s="561" t="n"/>
    </row>
    <row r="72207">
      <c r="N72207" s="561" t="n"/>
    </row>
    <row r="72208">
      <c r="N72208" s="561" t="n"/>
    </row>
    <row r="72209">
      <c r="N72209" s="561" t="n"/>
    </row>
    <row r="72210">
      <c r="N72210" s="561" t="n"/>
    </row>
    <row r="72211">
      <c r="N72211" s="561" t="n"/>
    </row>
    <row r="72212">
      <c r="N72212" s="561" t="n"/>
    </row>
    <row r="72213">
      <c r="N72213" s="561" t="n"/>
    </row>
    <row r="72214">
      <c r="N72214" s="561" t="n"/>
    </row>
    <row r="72215">
      <c r="N72215" s="561" t="n"/>
    </row>
    <row r="72216">
      <c r="N72216" s="561" t="n"/>
    </row>
    <row r="72217">
      <c r="N72217" s="561" t="n"/>
    </row>
    <row r="72218">
      <c r="N72218" s="561" t="n"/>
    </row>
    <row r="72219">
      <c r="N72219" s="561" t="n"/>
    </row>
    <row r="72220">
      <c r="N72220" s="561" t="n"/>
    </row>
    <row r="72221">
      <c r="N72221" s="561" t="n"/>
    </row>
    <row r="72222">
      <c r="N72222" s="561" t="n"/>
    </row>
    <row r="72223">
      <c r="N72223" s="561" t="n"/>
    </row>
    <row r="72224">
      <c r="N72224" s="561" t="n"/>
    </row>
    <row r="72225">
      <c r="N72225" s="561" t="n"/>
    </row>
    <row r="72226">
      <c r="N72226" s="561" t="n"/>
    </row>
    <row r="72227">
      <c r="N72227" s="561" t="n"/>
    </row>
    <row r="72228">
      <c r="N72228" s="561" t="n"/>
    </row>
    <row r="72229">
      <c r="N72229" s="561" t="n"/>
    </row>
    <row r="72230">
      <c r="N72230" s="561" t="n"/>
    </row>
    <row r="72231">
      <c r="N72231" s="561" t="n"/>
    </row>
    <row r="72232">
      <c r="N72232" s="561" t="n"/>
    </row>
    <row r="72233">
      <c r="N72233" s="561" t="n"/>
    </row>
    <row r="72234">
      <c r="N72234" s="561" t="n"/>
    </row>
    <row r="72235">
      <c r="N72235" s="561" t="n"/>
    </row>
    <row r="72236">
      <c r="N72236" s="561" t="n"/>
    </row>
    <row r="72237">
      <c r="N72237" s="561" t="n"/>
    </row>
    <row r="72238">
      <c r="N72238" s="561" t="n"/>
    </row>
    <row r="72239">
      <c r="N72239" s="561" t="n"/>
    </row>
    <row r="72240">
      <c r="N72240" s="561" t="n"/>
    </row>
    <row r="72241">
      <c r="N72241" s="561" t="n"/>
    </row>
    <row r="72242">
      <c r="N72242" s="561" t="n"/>
    </row>
    <row r="72243">
      <c r="N72243" s="561" t="n"/>
    </row>
    <row r="72244">
      <c r="N72244" s="561" t="n"/>
    </row>
    <row r="72245">
      <c r="N72245" s="561" t="n"/>
    </row>
    <row r="72246">
      <c r="N72246" s="561" t="n"/>
    </row>
    <row r="72247">
      <c r="N72247" s="561" t="n"/>
    </row>
    <row r="72248">
      <c r="N72248" s="561" t="n"/>
    </row>
    <row r="72249">
      <c r="N72249" s="561" t="n"/>
    </row>
    <row r="72250">
      <c r="N72250" s="561" t="n"/>
    </row>
    <row r="72251">
      <c r="N72251" s="561" t="n"/>
    </row>
    <row r="72252">
      <c r="N72252" s="561" t="n"/>
    </row>
    <row r="72253">
      <c r="N72253" s="561" t="n"/>
    </row>
    <row r="72254">
      <c r="N72254" s="561" t="n"/>
    </row>
    <row r="72255">
      <c r="N72255" s="561" t="n"/>
    </row>
    <row r="72256">
      <c r="N72256" s="561" t="n"/>
    </row>
    <row r="72257">
      <c r="N72257" s="561" t="n"/>
    </row>
    <row r="72258">
      <c r="N72258" s="561" t="n"/>
    </row>
    <row r="72259">
      <c r="N72259" s="561" t="n"/>
    </row>
    <row r="72260">
      <c r="N72260" s="561" t="n"/>
    </row>
    <row r="72261">
      <c r="N72261" s="561" t="n"/>
    </row>
    <row r="72262">
      <c r="N72262" s="561" t="n"/>
    </row>
    <row r="72263">
      <c r="N72263" s="561" t="n"/>
    </row>
    <row r="72264">
      <c r="N72264" s="561" t="n"/>
    </row>
    <row r="72265">
      <c r="N72265" s="561" t="n"/>
    </row>
    <row r="72266">
      <c r="N72266" s="561" t="n"/>
    </row>
    <row r="72267">
      <c r="N72267" s="561" t="n"/>
    </row>
    <row r="72268">
      <c r="N72268" s="561" t="n"/>
    </row>
    <row r="72269">
      <c r="N72269" s="561" t="n"/>
    </row>
    <row r="72270">
      <c r="N72270" s="561" t="n"/>
    </row>
    <row r="72271">
      <c r="N72271" s="561" t="n"/>
    </row>
    <row r="72272">
      <c r="N72272" s="561" t="n"/>
    </row>
    <row r="72273">
      <c r="N72273" s="561" t="n"/>
    </row>
    <row r="72274">
      <c r="N72274" s="561" t="n"/>
    </row>
    <row r="72275">
      <c r="N72275" s="561" t="n"/>
    </row>
    <row r="72276">
      <c r="N72276" s="561" t="n"/>
    </row>
    <row r="72277">
      <c r="N72277" s="561" t="n"/>
    </row>
    <row r="72278">
      <c r="N72278" s="561" t="n"/>
    </row>
    <row r="72279">
      <c r="N72279" s="561" t="n"/>
    </row>
    <row r="72280">
      <c r="N72280" s="561" t="n"/>
    </row>
    <row r="72281">
      <c r="N72281" s="561" t="n"/>
    </row>
    <row r="72282">
      <c r="N72282" s="561" t="n"/>
    </row>
    <row r="72283">
      <c r="N72283" s="561" t="n"/>
    </row>
    <row r="72284">
      <c r="N72284" s="561" t="n"/>
    </row>
    <row r="72285">
      <c r="N72285" s="561" t="n"/>
    </row>
    <row r="72286">
      <c r="N72286" s="561" t="n"/>
    </row>
    <row r="72287">
      <c r="N72287" s="561" t="n"/>
    </row>
    <row r="72288">
      <c r="N72288" s="561" t="n"/>
    </row>
    <row r="72289">
      <c r="N72289" s="561" t="n"/>
    </row>
    <row r="72290">
      <c r="N72290" s="561" t="n"/>
    </row>
    <row r="72291">
      <c r="N72291" s="561" t="n"/>
    </row>
    <row r="72292">
      <c r="N72292" s="561" t="n"/>
    </row>
    <row r="72293">
      <c r="N72293" s="561" t="n"/>
    </row>
    <row r="72294">
      <c r="N72294" s="561" t="n"/>
    </row>
    <row r="72295">
      <c r="N72295" s="561" t="n"/>
    </row>
    <row r="72296">
      <c r="N72296" s="561" t="n"/>
    </row>
    <row r="72297">
      <c r="N72297" s="561" t="n"/>
    </row>
    <row r="72298">
      <c r="N72298" s="561" t="n"/>
    </row>
    <row r="72299">
      <c r="N72299" s="561" t="n"/>
    </row>
    <row r="72300">
      <c r="N72300" s="561" t="n"/>
    </row>
    <row r="72301">
      <c r="N72301" s="561" t="n"/>
    </row>
    <row r="72302">
      <c r="N72302" s="561" t="n"/>
    </row>
    <row r="72303">
      <c r="N72303" s="561" t="n"/>
    </row>
    <row r="72304">
      <c r="N72304" s="561" t="n"/>
    </row>
    <row r="72305">
      <c r="N72305" s="561" t="n"/>
    </row>
    <row r="72306">
      <c r="N72306" s="561" t="n"/>
    </row>
    <row r="72307">
      <c r="N72307" s="561" t="n"/>
    </row>
    <row r="72308">
      <c r="N72308" s="561" t="n"/>
    </row>
    <row r="72309">
      <c r="N72309" s="561" t="n"/>
    </row>
    <row r="72310">
      <c r="N72310" s="561" t="n"/>
    </row>
    <row r="72311">
      <c r="N72311" s="561" t="n"/>
    </row>
    <row r="72312">
      <c r="N72312" s="561" t="n"/>
    </row>
    <row r="72313">
      <c r="N72313" s="561" t="n"/>
    </row>
    <row r="72314">
      <c r="N72314" s="561" t="n"/>
    </row>
    <row r="72315">
      <c r="N72315" s="561" t="n"/>
    </row>
    <row r="72316">
      <c r="N72316" s="561" t="n"/>
    </row>
    <row r="72317">
      <c r="N72317" s="561" t="n"/>
    </row>
    <row r="72318">
      <c r="N72318" s="561" t="n"/>
    </row>
    <row r="72319">
      <c r="N72319" s="561" t="n"/>
    </row>
    <row r="72320">
      <c r="N72320" s="561" t="n"/>
    </row>
    <row r="72321">
      <c r="N72321" s="561" t="n"/>
    </row>
    <row r="72322">
      <c r="N72322" s="561" t="n"/>
    </row>
    <row r="72323">
      <c r="N72323" s="561" t="n"/>
    </row>
    <row r="72324">
      <c r="N72324" s="561" t="n"/>
    </row>
    <row r="72325">
      <c r="N72325" s="561" t="n"/>
    </row>
    <row r="72326">
      <c r="N72326" s="561" t="n"/>
    </row>
    <row r="72327">
      <c r="N72327" s="561" t="n"/>
    </row>
    <row r="72328">
      <c r="N72328" s="561" t="n"/>
    </row>
    <row r="72329">
      <c r="N72329" s="561" t="n"/>
    </row>
    <row r="72330">
      <c r="N72330" s="561" t="n"/>
    </row>
    <row r="72331">
      <c r="N72331" s="561" t="n"/>
    </row>
    <row r="72332">
      <c r="N72332" s="561" t="n"/>
    </row>
    <row r="72333">
      <c r="N72333" s="561" t="n"/>
    </row>
    <row r="72334">
      <c r="N72334" s="561" t="n"/>
    </row>
    <row r="72335">
      <c r="N72335" s="561" t="n"/>
    </row>
    <row r="72336">
      <c r="N72336" s="561" t="n"/>
    </row>
    <row r="72337">
      <c r="N72337" s="561" t="n"/>
    </row>
    <row r="72338">
      <c r="N72338" s="561" t="n"/>
    </row>
    <row r="72339">
      <c r="N72339" s="561" t="n"/>
    </row>
    <row r="72340">
      <c r="N72340" s="561" t="n"/>
    </row>
    <row r="72341">
      <c r="N72341" s="561" t="n"/>
    </row>
    <row r="72342">
      <c r="N72342" s="561" t="n"/>
    </row>
    <row r="72343">
      <c r="N72343" s="561" t="n"/>
    </row>
    <row r="72344">
      <c r="N72344" s="561" t="n"/>
    </row>
    <row r="72345">
      <c r="N72345" s="561" t="n"/>
    </row>
    <row r="72346">
      <c r="N72346" s="561" t="n"/>
    </row>
    <row r="72347">
      <c r="N72347" s="561" t="n"/>
    </row>
    <row r="72348">
      <c r="N72348" s="561" t="n"/>
    </row>
    <row r="72349">
      <c r="N72349" s="561" t="n"/>
    </row>
    <row r="72350">
      <c r="N72350" s="561" t="n"/>
    </row>
    <row r="72351">
      <c r="N72351" s="561" t="n"/>
    </row>
    <row r="72352">
      <c r="N72352" s="561" t="n"/>
    </row>
    <row r="72353">
      <c r="N72353" s="561" t="n"/>
    </row>
    <row r="72354">
      <c r="N72354" s="561" t="n"/>
    </row>
    <row r="72355">
      <c r="N72355" s="561" t="n"/>
    </row>
    <row r="72356">
      <c r="N72356" s="561" t="n"/>
    </row>
    <row r="72357">
      <c r="N72357" s="561" t="n"/>
    </row>
    <row r="72358">
      <c r="N72358" s="561" t="n"/>
    </row>
    <row r="72359">
      <c r="N72359" s="561" t="n"/>
    </row>
    <row r="72360">
      <c r="N72360" s="561" t="n"/>
    </row>
    <row r="72361">
      <c r="N72361" s="561" t="n"/>
    </row>
    <row r="72362">
      <c r="N72362" s="561" t="n"/>
    </row>
    <row r="72363">
      <c r="N72363" s="561" t="n"/>
    </row>
    <row r="72364">
      <c r="N72364" s="561" t="n"/>
    </row>
    <row r="72365">
      <c r="N72365" s="561" t="n"/>
    </row>
    <row r="72366">
      <c r="N72366" s="561" t="n"/>
    </row>
    <row r="72367">
      <c r="N72367" s="561" t="n"/>
    </row>
    <row r="72368">
      <c r="N72368" s="561" t="n"/>
    </row>
    <row r="72369">
      <c r="N72369" s="561" t="n"/>
    </row>
    <row r="72370">
      <c r="N72370" s="561" t="n"/>
    </row>
    <row r="72371">
      <c r="N72371" s="561" t="n"/>
    </row>
    <row r="72372">
      <c r="N72372" s="561" t="n"/>
    </row>
    <row r="72373">
      <c r="N72373" s="561" t="n"/>
    </row>
    <row r="72374">
      <c r="N72374" s="561" t="n"/>
    </row>
    <row r="72375">
      <c r="N72375" s="561" t="n"/>
    </row>
    <row r="72376">
      <c r="N72376" s="561" t="n"/>
    </row>
    <row r="72377">
      <c r="N72377" s="561" t="n"/>
    </row>
    <row r="72378">
      <c r="N72378" s="561" t="n"/>
    </row>
    <row r="72379">
      <c r="N72379" s="561" t="n"/>
    </row>
    <row r="72380">
      <c r="N72380" s="561" t="n"/>
    </row>
    <row r="72381">
      <c r="N72381" s="561" t="n"/>
    </row>
    <row r="72382">
      <c r="N72382" s="561" t="n"/>
    </row>
    <row r="72383">
      <c r="N72383" s="561" t="n"/>
    </row>
    <row r="72384">
      <c r="N72384" s="561" t="n"/>
    </row>
    <row r="72385">
      <c r="N72385" s="561" t="n"/>
    </row>
    <row r="72386">
      <c r="N72386" s="561" t="n"/>
    </row>
    <row r="72387">
      <c r="N72387" s="561" t="n"/>
    </row>
    <row r="72388">
      <c r="N72388" s="561" t="n"/>
    </row>
    <row r="72389">
      <c r="N72389" s="561" t="n"/>
    </row>
    <row r="72390">
      <c r="N72390" s="561" t="n"/>
    </row>
    <row r="72391">
      <c r="N72391" s="561" t="n"/>
    </row>
    <row r="72392">
      <c r="N72392" s="561" t="n"/>
    </row>
    <row r="72393">
      <c r="N72393" s="561" t="n"/>
    </row>
    <row r="72394">
      <c r="N72394" s="561" t="n"/>
    </row>
    <row r="72395">
      <c r="N72395" s="561" t="n"/>
    </row>
    <row r="72396">
      <c r="N72396" s="561" t="n"/>
    </row>
    <row r="72397">
      <c r="N72397" s="561" t="n"/>
    </row>
    <row r="72398">
      <c r="N72398" s="561" t="n"/>
    </row>
    <row r="72399">
      <c r="N72399" s="561" t="n"/>
    </row>
    <row r="72400">
      <c r="N72400" s="561" t="n"/>
    </row>
    <row r="72401">
      <c r="N72401" s="561" t="n"/>
    </row>
    <row r="72402">
      <c r="N72402" s="561" t="n"/>
    </row>
    <row r="72403">
      <c r="N72403" s="561" t="n"/>
    </row>
    <row r="72404">
      <c r="N72404" s="561" t="n"/>
    </row>
    <row r="72405">
      <c r="N72405" s="561" t="n"/>
    </row>
    <row r="72406">
      <c r="N72406" s="561" t="n"/>
    </row>
    <row r="72407">
      <c r="N72407" s="561" t="n"/>
    </row>
    <row r="72408">
      <c r="N72408" s="561" t="n"/>
    </row>
    <row r="72409">
      <c r="N72409" s="561" t="n"/>
    </row>
    <row r="72410">
      <c r="N72410" s="561" t="n"/>
    </row>
    <row r="72411">
      <c r="N72411" s="561" t="n"/>
    </row>
    <row r="72412">
      <c r="N72412" s="561" t="n"/>
    </row>
    <row r="72413">
      <c r="N72413" s="561" t="n"/>
    </row>
    <row r="72414">
      <c r="N72414" s="561" t="n"/>
    </row>
    <row r="72415">
      <c r="N72415" s="561" t="n"/>
    </row>
    <row r="72416">
      <c r="N72416" s="561" t="n"/>
    </row>
    <row r="72417">
      <c r="N72417" s="561" t="n"/>
    </row>
    <row r="72418">
      <c r="N72418" s="561" t="n"/>
    </row>
    <row r="72419">
      <c r="N72419" s="561" t="n"/>
    </row>
    <row r="72420">
      <c r="N72420" s="561" t="n"/>
    </row>
    <row r="72421">
      <c r="N72421" s="561" t="n"/>
    </row>
    <row r="72422">
      <c r="N72422" s="561" t="n"/>
    </row>
    <row r="72423">
      <c r="N72423" s="561" t="n"/>
    </row>
    <row r="72424">
      <c r="N72424" s="561" t="n"/>
    </row>
    <row r="72425">
      <c r="N72425" s="561" t="n"/>
    </row>
    <row r="72426">
      <c r="N72426" s="561" t="n"/>
    </row>
    <row r="72427">
      <c r="N72427" s="561" t="n"/>
    </row>
    <row r="72428">
      <c r="N72428" s="561" t="n"/>
    </row>
    <row r="72429">
      <c r="N72429" s="561" t="n"/>
    </row>
    <row r="72430">
      <c r="N72430" s="561" t="n"/>
    </row>
    <row r="72431">
      <c r="N72431" s="561" t="n"/>
    </row>
    <row r="72432">
      <c r="N72432" s="561" t="n"/>
    </row>
    <row r="72433">
      <c r="N72433" s="561" t="n"/>
    </row>
    <row r="72434">
      <c r="N72434" s="561" t="n"/>
    </row>
    <row r="72435">
      <c r="N72435" s="561" t="n"/>
    </row>
    <row r="72436">
      <c r="N72436" s="561" t="n"/>
    </row>
    <row r="72437">
      <c r="N72437" s="561" t="n"/>
    </row>
    <row r="72438">
      <c r="N72438" s="561" t="n"/>
    </row>
    <row r="72439">
      <c r="N72439" s="561" t="n"/>
    </row>
    <row r="72440">
      <c r="N72440" s="561" t="n"/>
    </row>
    <row r="72441">
      <c r="N72441" s="561" t="n"/>
    </row>
    <row r="72442">
      <c r="N72442" s="561" t="n"/>
    </row>
    <row r="72443">
      <c r="N72443" s="561" t="n"/>
    </row>
    <row r="72444">
      <c r="N72444" s="561" t="n"/>
    </row>
    <row r="72445">
      <c r="N72445" s="561" t="n"/>
    </row>
    <row r="72446">
      <c r="N72446" s="561" t="n"/>
    </row>
    <row r="72447">
      <c r="N72447" s="561" t="n"/>
    </row>
    <row r="72448">
      <c r="N72448" s="561" t="n"/>
    </row>
    <row r="72449">
      <c r="N72449" s="561" t="n"/>
    </row>
    <row r="72450">
      <c r="N72450" s="561" t="n"/>
    </row>
    <row r="72451">
      <c r="N72451" s="561" t="n"/>
    </row>
    <row r="72452">
      <c r="N72452" s="561" t="n"/>
    </row>
    <row r="72453">
      <c r="N72453" s="561" t="n"/>
    </row>
    <row r="72454">
      <c r="N72454" s="561" t="n"/>
    </row>
    <row r="72455">
      <c r="N72455" s="561" t="n"/>
    </row>
    <row r="72456">
      <c r="N72456" s="561" t="n"/>
    </row>
    <row r="72457">
      <c r="N72457" s="561" t="n"/>
    </row>
    <row r="72458">
      <c r="N72458" s="561" t="n"/>
    </row>
    <row r="72459">
      <c r="N72459" s="561" t="n"/>
    </row>
    <row r="72460">
      <c r="N72460" s="561" t="n"/>
    </row>
    <row r="72461">
      <c r="N72461" s="561" t="n"/>
    </row>
    <row r="72462">
      <c r="N72462" s="561" t="n"/>
    </row>
    <row r="72463">
      <c r="N72463" s="561" t="n"/>
    </row>
    <row r="72464">
      <c r="N72464" s="561" t="n"/>
    </row>
    <row r="72465">
      <c r="N72465" s="561" t="n"/>
    </row>
    <row r="72466">
      <c r="N72466" s="561" t="n"/>
    </row>
    <row r="72467">
      <c r="N72467" s="561" t="n"/>
    </row>
    <row r="72468">
      <c r="N72468" s="561" t="n"/>
    </row>
    <row r="72469">
      <c r="N72469" s="561" t="n"/>
    </row>
    <row r="72470">
      <c r="N72470" s="561" t="n"/>
    </row>
    <row r="72471">
      <c r="N72471" s="561" t="n"/>
    </row>
    <row r="72472">
      <c r="N72472" s="561" t="n"/>
    </row>
    <row r="72473">
      <c r="N72473" s="561" t="n"/>
    </row>
    <row r="72474">
      <c r="N72474" s="561" t="n"/>
    </row>
    <row r="72475">
      <c r="N72475" s="561" t="n"/>
    </row>
    <row r="72476">
      <c r="N72476" s="561" t="n"/>
    </row>
    <row r="72477">
      <c r="N72477" s="561" t="n"/>
    </row>
    <row r="72478">
      <c r="N72478" s="561" t="n"/>
    </row>
    <row r="72479">
      <c r="N72479" s="561" t="n"/>
    </row>
    <row r="72480">
      <c r="N72480" s="561" t="n"/>
    </row>
    <row r="72481">
      <c r="N72481" s="561" t="n"/>
    </row>
    <row r="72482">
      <c r="N72482" s="561" t="n"/>
    </row>
    <row r="72483">
      <c r="N72483" s="561" t="n"/>
    </row>
    <row r="72484">
      <c r="N72484" s="561" t="n"/>
    </row>
    <row r="72485">
      <c r="N72485" s="561" t="n"/>
    </row>
    <row r="72486">
      <c r="N72486" s="561" t="n"/>
    </row>
    <row r="72487">
      <c r="N72487" s="561" t="n"/>
    </row>
    <row r="72488">
      <c r="N72488" s="561" t="n"/>
    </row>
    <row r="72489">
      <c r="N72489" s="561" t="n"/>
    </row>
    <row r="72490">
      <c r="N72490" s="561" t="n"/>
    </row>
    <row r="72491">
      <c r="N72491" s="561" t="n"/>
    </row>
    <row r="72492">
      <c r="N72492" s="561" t="n"/>
    </row>
    <row r="72493">
      <c r="N72493" s="561" t="n"/>
    </row>
    <row r="72494">
      <c r="N72494" s="561" t="n"/>
    </row>
    <row r="72495">
      <c r="N72495" s="561" t="n"/>
    </row>
    <row r="72496">
      <c r="N72496" s="561" t="n"/>
    </row>
    <row r="72497">
      <c r="N72497" s="561" t="n"/>
    </row>
    <row r="72498">
      <c r="N72498" s="561" t="n"/>
    </row>
    <row r="72499">
      <c r="N72499" s="561" t="n"/>
    </row>
    <row r="72500">
      <c r="N72500" s="561" t="n"/>
    </row>
    <row r="72501">
      <c r="N72501" s="561" t="n"/>
    </row>
    <row r="72502">
      <c r="N72502" s="561" t="n"/>
    </row>
    <row r="72503">
      <c r="N72503" s="561" t="n"/>
    </row>
    <row r="72504">
      <c r="N72504" s="561" t="n"/>
    </row>
    <row r="72505">
      <c r="N72505" s="561" t="n"/>
    </row>
    <row r="72506">
      <c r="N72506" s="561" t="n"/>
    </row>
    <row r="72507">
      <c r="N72507" s="561" t="n"/>
    </row>
    <row r="72508">
      <c r="N72508" s="561" t="n"/>
    </row>
    <row r="72509">
      <c r="N72509" s="561" t="n"/>
    </row>
    <row r="72510">
      <c r="N72510" s="561" t="n"/>
    </row>
    <row r="72511">
      <c r="N72511" s="561" t="n"/>
    </row>
    <row r="72512">
      <c r="N72512" s="561" t="n"/>
    </row>
    <row r="72513">
      <c r="N72513" s="561" t="n"/>
    </row>
    <row r="72514">
      <c r="N72514" s="561" t="n"/>
    </row>
    <row r="72515">
      <c r="N72515" s="561" t="n"/>
    </row>
    <row r="72516">
      <c r="N72516" s="561" t="n"/>
    </row>
    <row r="72517">
      <c r="N72517" s="561" t="n"/>
    </row>
    <row r="72518">
      <c r="N72518" s="561" t="n"/>
    </row>
    <row r="72519">
      <c r="N72519" s="561" t="n"/>
    </row>
    <row r="72520">
      <c r="N72520" s="561" t="n"/>
    </row>
    <row r="72521">
      <c r="N72521" s="561" t="n"/>
    </row>
    <row r="72522">
      <c r="N72522" s="561" t="n"/>
    </row>
    <row r="72523">
      <c r="N72523" s="561" t="n"/>
    </row>
    <row r="72524">
      <c r="N72524" s="561" t="n"/>
    </row>
    <row r="72525">
      <c r="N72525" s="561" t="n"/>
    </row>
    <row r="72526">
      <c r="N72526" s="561" t="n"/>
    </row>
    <row r="72527">
      <c r="N72527" s="561" t="n"/>
    </row>
    <row r="72528">
      <c r="N72528" s="561" t="n"/>
    </row>
    <row r="72529">
      <c r="N72529" s="561" t="n"/>
    </row>
    <row r="72530">
      <c r="N72530" s="561" t="n"/>
    </row>
    <row r="72531">
      <c r="N72531" s="561" t="n"/>
    </row>
    <row r="72532">
      <c r="N72532" s="561" t="n"/>
    </row>
    <row r="72533">
      <c r="N72533" s="561" t="n"/>
    </row>
    <row r="72534">
      <c r="N72534" s="561" t="n"/>
    </row>
    <row r="72535">
      <c r="N72535" s="561" t="n"/>
    </row>
    <row r="72536">
      <c r="N72536" s="561" t="n"/>
    </row>
    <row r="72537">
      <c r="N72537" s="561" t="n"/>
    </row>
    <row r="72538">
      <c r="N72538" s="561" t="n"/>
    </row>
    <row r="72539">
      <c r="N72539" s="561" t="n"/>
    </row>
    <row r="72540">
      <c r="N72540" s="561" t="n"/>
    </row>
    <row r="72541">
      <c r="N72541" s="561" t="n"/>
    </row>
    <row r="72542">
      <c r="N72542" s="561" t="n"/>
    </row>
    <row r="72543">
      <c r="N72543" s="561" t="n"/>
    </row>
    <row r="72544">
      <c r="N72544" s="561" t="n"/>
    </row>
    <row r="72545">
      <c r="N72545" s="561" t="n"/>
    </row>
    <row r="72546">
      <c r="N72546" s="561" t="n"/>
    </row>
    <row r="72547">
      <c r="N72547" s="561" t="n"/>
    </row>
    <row r="72548">
      <c r="N72548" s="561" t="n"/>
    </row>
    <row r="72549">
      <c r="N72549" s="561" t="n"/>
    </row>
    <row r="72550">
      <c r="N72550" s="561" t="n"/>
    </row>
    <row r="72551">
      <c r="N72551" s="561" t="n"/>
    </row>
    <row r="72552">
      <c r="N72552" s="561" t="n"/>
    </row>
    <row r="72553">
      <c r="N72553" s="561" t="n"/>
    </row>
    <row r="72554">
      <c r="N72554" s="561" t="n"/>
    </row>
    <row r="72555">
      <c r="N72555" s="561" t="n"/>
    </row>
    <row r="72556">
      <c r="N72556" s="561" t="n"/>
    </row>
    <row r="72557">
      <c r="N72557" s="561" t="n"/>
    </row>
    <row r="72558">
      <c r="N72558" s="561" t="n"/>
    </row>
    <row r="72559">
      <c r="N72559" s="561" t="n"/>
    </row>
    <row r="72560">
      <c r="N72560" s="561" t="n"/>
    </row>
    <row r="72561">
      <c r="N72561" s="561" t="n"/>
    </row>
    <row r="72562">
      <c r="N72562" s="561" t="n"/>
    </row>
    <row r="72563">
      <c r="N72563" s="561" t="n"/>
    </row>
    <row r="72564">
      <c r="N72564" s="561" t="n"/>
    </row>
    <row r="72565">
      <c r="N72565" s="561" t="n"/>
    </row>
    <row r="72566">
      <c r="N72566" s="561" t="n"/>
    </row>
    <row r="72567">
      <c r="N72567" s="561" t="n"/>
    </row>
    <row r="72568">
      <c r="N72568" s="561" t="n"/>
    </row>
    <row r="72569">
      <c r="N72569" s="561" t="n"/>
    </row>
    <row r="72570">
      <c r="N72570" s="561" t="n"/>
    </row>
    <row r="72571">
      <c r="N72571" s="561" t="n"/>
    </row>
    <row r="72572">
      <c r="N72572" s="561" t="n"/>
    </row>
    <row r="72573">
      <c r="N72573" s="561" t="n"/>
    </row>
    <row r="72574">
      <c r="N72574" s="561" t="n"/>
    </row>
    <row r="72575">
      <c r="N72575" s="561" t="n"/>
    </row>
    <row r="72576">
      <c r="N72576" s="561" t="n"/>
    </row>
    <row r="72577">
      <c r="N72577" s="561" t="n"/>
    </row>
    <row r="72578">
      <c r="N72578" s="561" t="n"/>
    </row>
    <row r="72579">
      <c r="N72579" s="561" t="n"/>
    </row>
    <row r="72580">
      <c r="N72580" s="561" t="n"/>
    </row>
    <row r="72581">
      <c r="N72581" s="561" t="n"/>
    </row>
    <row r="72582">
      <c r="N72582" s="561" t="n"/>
    </row>
    <row r="72583">
      <c r="N72583" s="561" t="n"/>
    </row>
    <row r="72584">
      <c r="N72584" s="561" t="n"/>
    </row>
    <row r="72585">
      <c r="N72585" s="561" t="n"/>
    </row>
    <row r="72586">
      <c r="N72586" s="561" t="n"/>
    </row>
    <row r="72587">
      <c r="N72587" s="561" t="n"/>
    </row>
    <row r="72588">
      <c r="N72588" s="561" t="n"/>
    </row>
    <row r="72589">
      <c r="N72589" s="561" t="n"/>
    </row>
    <row r="72590">
      <c r="N72590" s="561" t="n"/>
    </row>
    <row r="72591">
      <c r="N72591" s="561" t="n"/>
    </row>
    <row r="72592">
      <c r="N72592" s="561" t="n"/>
    </row>
    <row r="72593">
      <c r="N72593" s="561" t="n"/>
    </row>
    <row r="72594">
      <c r="N72594" s="561" t="n"/>
    </row>
    <row r="72595">
      <c r="N72595" s="561" t="n"/>
    </row>
    <row r="72596">
      <c r="N72596" s="561" t="n"/>
    </row>
    <row r="72597">
      <c r="N72597" s="561" t="n"/>
    </row>
    <row r="72598">
      <c r="N72598" s="561" t="n"/>
    </row>
    <row r="72599">
      <c r="N72599" s="561" t="n"/>
    </row>
    <row r="72600">
      <c r="N72600" s="561" t="n"/>
    </row>
    <row r="72601">
      <c r="N72601" s="561" t="n"/>
    </row>
    <row r="72602">
      <c r="N72602" s="561" t="n"/>
    </row>
    <row r="72603">
      <c r="N72603" s="561" t="n"/>
    </row>
    <row r="72604">
      <c r="N72604" s="561" t="n"/>
    </row>
    <row r="72605">
      <c r="N72605" s="561" t="n"/>
    </row>
    <row r="72606">
      <c r="N72606" s="561" t="n"/>
    </row>
    <row r="72607">
      <c r="N72607" s="561" t="n"/>
    </row>
    <row r="72608">
      <c r="N72608" s="561" t="n"/>
    </row>
    <row r="72609">
      <c r="N72609" s="561" t="n"/>
    </row>
    <row r="72610">
      <c r="N72610" s="561" t="n"/>
    </row>
    <row r="72611">
      <c r="N72611" s="561" t="n"/>
    </row>
    <row r="72612">
      <c r="N72612" s="561" t="n"/>
    </row>
    <row r="72613">
      <c r="N72613" s="561" t="n"/>
    </row>
    <row r="72614">
      <c r="N72614" s="561" t="n"/>
    </row>
    <row r="72615">
      <c r="N72615" s="561" t="n"/>
    </row>
    <row r="72616">
      <c r="N72616" s="561" t="n"/>
    </row>
    <row r="72617">
      <c r="N72617" s="561" t="n"/>
    </row>
    <row r="72618">
      <c r="N72618" s="561" t="n"/>
    </row>
    <row r="72619">
      <c r="N72619" s="561" t="n"/>
    </row>
    <row r="72620">
      <c r="N72620" s="561" t="n"/>
    </row>
    <row r="72621">
      <c r="N72621" s="561" t="n"/>
    </row>
    <row r="72622">
      <c r="N72622" s="561" t="n"/>
    </row>
    <row r="72623">
      <c r="N72623" s="561" t="n"/>
    </row>
    <row r="72624">
      <c r="N72624" s="561" t="n"/>
    </row>
    <row r="72625">
      <c r="N72625" s="561" t="n"/>
    </row>
    <row r="72626">
      <c r="N72626" s="561" t="n"/>
    </row>
    <row r="72627">
      <c r="N72627" s="561" t="n"/>
    </row>
    <row r="72628">
      <c r="N72628" s="561" t="n"/>
    </row>
    <row r="72629">
      <c r="N72629" s="561" t="n"/>
    </row>
    <row r="72630">
      <c r="N72630" s="561" t="n"/>
    </row>
    <row r="72631">
      <c r="N72631" s="561" t="n"/>
    </row>
    <row r="72632">
      <c r="N72632" s="561" t="n"/>
    </row>
    <row r="72633">
      <c r="N72633" s="561" t="n"/>
    </row>
    <row r="72634">
      <c r="N72634" s="561" t="n"/>
    </row>
    <row r="72635">
      <c r="N72635" s="561" t="n"/>
    </row>
    <row r="72636">
      <c r="N72636" s="561" t="n"/>
    </row>
    <row r="72637">
      <c r="N72637" s="561" t="n"/>
    </row>
    <row r="72638">
      <c r="N72638" s="561" t="n"/>
    </row>
    <row r="72639">
      <c r="N72639" s="561" t="n"/>
    </row>
    <row r="72640">
      <c r="N72640" s="561" t="n"/>
    </row>
    <row r="72641">
      <c r="N72641" s="561" t="n"/>
    </row>
    <row r="72642">
      <c r="N72642" s="561" t="n"/>
    </row>
    <row r="72643">
      <c r="N72643" s="561" t="n"/>
    </row>
    <row r="72644">
      <c r="N72644" s="561" t="n"/>
    </row>
    <row r="72645">
      <c r="N72645" s="561" t="n"/>
    </row>
    <row r="72646">
      <c r="N72646" s="561" t="n"/>
    </row>
    <row r="72647">
      <c r="N72647" s="561" t="n"/>
    </row>
    <row r="72648">
      <c r="N72648" s="561" t="n"/>
    </row>
    <row r="72649">
      <c r="N72649" s="561" t="n"/>
    </row>
    <row r="72650">
      <c r="N72650" s="561" t="n"/>
    </row>
    <row r="72651">
      <c r="N72651" s="561" t="n"/>
    </row>
    <row r="72652">
      <c r="N72652" s="561" t="n"/>
    </row>
    <row r="72653">
      <c r="N72653" s="561" t="n"/>
    </row>
    <row r="72654">
      <c r="N72654" s="561" t="n"/>
    </row>
    <row r="72655">
      <c r="N72655" s="561" t="n"/>
    </row>
    <row r="72656">
      <c r="N72656" s="561" t="n"/>
    </row>
    <row r="72657">
      <c r="N72657" s="561" t="n"/>
    </row>
    <row r="72658">
      <c r="N72658" s="561" t="n"/>
    </row>
    <row r="72659">
      <c r="N72659" s="561" t="n"/>
    </row>
    <row r="72660">
      <c r="N72660" s="561" t="n"/>
    </row>
    <row r="72661">
      <c r="N72661" s="561" t="n"/>
    </row>
    <row r="72662">
      <c r="N72662" s="561" t="n"/>
    </row>
    <row r="72663">
      <c r="N72663" s="561" t="n"/>
    </row>
    <row r="72664">
      <c r="N72664" s="561" t="n"/>
    </row>
    <row r="72665">
      <c r="N72665" s="561" t="n"/>
    </row>
    <row r="72666">
      <c r="N72666" s="561" t="n"/>
    </row>
    <row r="72667">
      <c r="N72667" s="561" t="n"/>
    </row>
    <row r="72668">
      <c r="N72668" s="561" t="n"/>
    </row>
    <row r="72669">
      <c r="N72669" s="561" t="n"/>
    </row>
    <row r="72670">
      <c r="N72670" s="561" t="n"/>
    </row>
    <row r="72671">
      <c r="N72671" s="561" t="n"/>
    </row>
    <row r="72672">
      <c r="N72672" s="561" t="n"/>
    </row>
    <row r="72673">
      <c r="N72673" s="561" t="n"/>
    </row>
    <row r="72674">
      <c r="N72674" s="561" t="n"/>
    </row>
    <row r="72675">
      <c r="N72675" s="561" t="n"/>
    </row>
    <row r="72676">
      <c r="N72676" s="561" t="n"/>
    </row>
    <row r="72677">
      <c r="N72677" s="561" t="n"/>
    </row>
    <row r="72678">
      <c r="N72678" s="561" t="n"/>
    </row>
    <row r="72679">
      <c r="N72679" s="561" t="n"/>
    </row>
    <row r="72680">
      <c r="N72680" s="561" t="n"/>
    </row>
    <row r="72681">
      <c r="N72681" s="561" t="n"/>
    </row>
    <row r="72682">
      <c r="N72682" s="561" t="n"/>
    </row>
    <row r="72683">
      <c r="N72683" s="561" t="n"/>
    </row>
    <row r="72684">
      <c r="N72684" s="561" t="n"/>
    </row>
    <row r="72685">
      <c r="N72685" s="561" t="n"/>
    </row>
    <row r="72686">
      <c r="N72686" s="561" t="n"/>
    </row>
    <row r="72687">
      <c r="N72687" s="561" t="n"/>
    </row>
    <row r="72688">
      <c r="N72688" s="561" t="n"/>
    </row>
    <row r="72689">
      <c r="N72689" s="561" t="n"/>
    </row>
    <row r="72690">
      <c r="N72690" s="561" t="n"/>
    </row>
    <row r="72691">
      <c r="N72691" s="561" t="n"/>
    </row>
    <row r="72692">
      <c r="N72692" s="561" t="n"/>
    </row>
    <row r="72693">
      <c r="N72693" s="561" t="n"/>
    </row>
    <row r="72694">
      <c r="N72694" s="561" t="n"/>
    </row>
    <row r="72695">
      <c r="N72695" s="561" t="n"/>
    </row>
    <row r="72696">
      <c r="N72696" s="561" t="n"/>
    </row>
    <row r="72697">
      <c r="N72697" s="561" t="n"/>
    </row>
    <row r="72698">
      <c r="N72698" s="561" t="n"/>
    </row>
    <row r="72699">
      <c r="N72699" s="561" t="n"/>
    </row>
    <row r="72700">
      <c r="N72700" s="561" t="n"/>
    </row>
    <row r="72701">
      <c r="N72701" s="561" t="n"/>
    </row>
    <row r="72702">
      <c r="N72702" s="561" t="n"/>
    </row>
    <row r="72703">
      <c r="N72703" s="561" t="n"/>
    </row>
    <row r="72704">
      <c r="N72704" s="561" t="n"/>
    </row>
    <row r="72705">
      <c r="N72705" s="561" t="n"/>
    </row>
    <row r="72706">
      <c r="N72706" s="561" t="n"/>
    </row>
    <row r="72707">
      <c r="N72707" s="561" t="n"/>
    </row>
    <row r="72708">
      <c r="N72708" s="561" t="n"/>
    </row>
    <row r="72709">
      <c r="N72709" s="561" t="n"/>
    </row>
    <row r="72710">
      <c r="N72710" s="561" t="n"/>
    </row>
    <row r="72711">
      <c r="N72711" s="561" t="n"/>
    </row>
    <row r="72712">
      <c r="N72712" s="561" t="n"/>
    </row>
    <row r="72713">
      <c r="N72713" s="561" t="n"/>
    </row>
    <row r="72714">
      <c r="N72714" s="561" t="n"/>
    </row>
    <row r="72715">
      <c r="N72715" s="561" t="n"/>
    </row>
    <row r="72716">
      <c r="N72716" s="561" t="n"/>
    </row>
    <row r="72717">
      <c r="N72717" s="561" t="n"/>
    </row>
    <row r="72718">
      <c r="N72718" s="561" t="n"/>
    </row>
    <row r="72719">
      <c r="N72719" s="561" t="n"/>
    </row>
    <row r="72720">
      <c r="N72720" s="561" t="n"/>
    </row>
    <row r="72721">
      <c r="N72721" s="561" t="n"/>
    </row>
    <row r="72722">
      <c r="N72722" s="561" t="n"/>
    </row>
    <row r="72723">
      <c r="N72723" s="561" t="n"/>
    </row>
    <row r="72724">
      <c r="N72724" s="561" t="n"/>
    </row>
    <row r="72725">
      <c r="N72725" s="561" t="n"/>
    </row>
    <row r="72726">
      <c r="N72726" s="561" t="n"/>
    </row>
    <row r="72727">
      <c r="N72727" s="561" t="n"/>
    </row>
    <row r="72728">
      <c r="N72728" s="561" t="n"/>
    </row>
    <row r="72729">
      <c r="N72729" s="561" t="n"/>
    </row>
    <row r="72730">
      <c r="N72730" s="561" t="n"/>
    </row>
    <row r="72731">
      <c r="N72731" s="561" t="n"/>
    </row>
    <row r="72732">
      <c r="N72732" s="561" t="n"/>
    </row>
    <row r="72733">
      <c r="N72733" s="561" t="n"/>
    </row>
    <row r="72734">
      <c r="N72734" s="561" t="n"/>
    </row>
    <row r="72735">
      <c r="N72735" s="561" t="n"/>
    </row>
    <row r="72736">
      <c r="N72736" s="561" t="n"/>
    </row>
    <row r="72737">
      <c r="N72737" s="561" t="n"/>
    </row>
    <row r="72738">
      <c r="N72738" s="561" t="n"/>
    </row>
    <row r="72739">
      <c r="N72739" s="561" t="n"/>
    </row>
    <row r="72740">
      <c r="N72740" s="561" t="n"/>
    </row>
    <row r="72741">
      <c r="N72741" s="561" t="n"/>
    </row>
    <row r="72742">
      <c r="N72742" s="561" t="n"/>
    </row>
    <row r="72743">
      <c r="N72743" s="561" t="n"/>
    </row>
    <row r="72744">
      <c r="N72744" s="561" t="n"/>
    </row>
    <row r="72745">
      <c r="N72745" s="561" t="n"/>
    </row>
    <row r="72746">
      <c r="N72746" s="561" t="n"/>
    </row>
    <row r="72747">
      <c r="N72747" s="561" t="n"/>
    </row>
    <row r="72748">
      <c r="N72748" s="561" t="n"/>
    </row>
    <row r="72749">
      <c r="N72749" s="561" t="n"/>
    </row>
    <row r="72750">
      <c r="N72750" s="561" t="n"/>
    </row>
    <row r="72751">
      <c r="N72751" s="561" t="n"/>
    </row>
    <row r="72752">
      <c r="N72752" s="561" t="n"/>
    </row>
    <row r="72753">
      <c r="N72753" s="561" t="n"/>
    </row>
    <row r="72754">
      <c r="N72754" s="561" t="n"/>
    </row>
    <row r="72755">
      <c r="N72755" s="561" t="n"/>
    </row>
    <row r="72756">
      <c r="N72756" s="561" t="n"/>
    </row>
    <row r="72757">
      <c r="N72757" s="561" t="n"/>
    </row>
    <row r="72758">
      <c r="N72758" s="561" t="n"/>
    </row>
    <row r="72759">
      <c r="N72759" s="561" t="n"/>
    </row>
    <row r="72760">
      <c r="N72760" s="561" t="n"/>
    </row>
    <row r="72761">
      <c r="N72761" s="561" t="n"/>
    </row>
    <row r="72762">
      <c r="N72762" s="561" t="n"/>
    </row>
    <row r="72763">
      <c r="N72763" s="561" t="n"/>
    </row>
    <row r="72764">
      <c r="N72764" s="561" t="n"/>
    </row>
    <row r="72765">
      <c r="N72765" s="561" t="n"/>
    </row>
    <row r="72766">
      <c r="N72766" s="561" t="n"/>
    </row>
    <row r="72767">
      <c r="N72767" s="561" t="n"/>
    </row>
    <row r="72768">
      <c r="N72768" s="561" t="n"/>
    </row>
    <row r="72769">
      <c r="N72769" s="561" t="n"/>
    </row>
    <row r="72770">
      <c r="N72770" s="561" t="n"/>
    </row>
    <row r="72771">
      <c r="N72771" s="561" t="n"/>
    </row>
    <row r="72772">
      <c r="N72772" s="561" t="n"/>
    </row>
    <row r="72773">
      <c r="N72773" s="561" t="n"/>
    </row>
    <row r="72774">
      <c r="N72774" s="561" t="n"/>
    </row>
    <row r="72775">
      <c r="N72775" s="561" t="n"/>
    </row>
    <row r="72776">
      <c r="N72776" s="561" t="n"/>
    </row>
    <row r="72777">
      <c r="N72777" s="561" t="n"/>
    </row>
    <row r="72778">
      <c r="N72778" s="561" t="n"/>
    </row>
    <row r="72779">
      <c r="N72779" s="561" t="n"/>
    </row>
    <row r="72780">
      <c r="N72780" s="561" t="n"/>
    </row>
    <row r="72781">
      <c r="N72781" s="561" t="n"/>
    </row>
    <row r="72782">
      <c r="N72782" s="561" t="n"/>
    </row>
    <row r="72783">
      <c r="N72783" s="561" t="n"/>
    </row>
    <row r="72784">
      <c r="N72784" s="561" t="n"/>
    </row>
    <row r="72785">
      <c r="N72785" s="561" t="n"/>
    </row>
    <row r="72786">
      <c r="N72786" s="561" t="n"/>
    </row>
    <row r="72787">
      <c r="N72787" s="561" t="n"/>
    </row>
    <row r="72788">
      <c r="N72788" s="561" t="n"/>
    </row>
    <row r="72789">
      <c r="N72789" s="561" t="n"/>
    </row>
    <row r="72790">
      <c r="N72790" s="561" t="n"/>
    </row>
    <row r="72791">
      <c r="N72791" s="561" t="n"/>
    </row>
    <row r="72792">
      <c r="N72792" s="561" t="n"/>
    </row>
    <row r="72793">
      <c r="N72793" s="561" t="n"/>
    </row>
    <row r="72794">
      <c r="N72794" s="561" t="n"/>
    </row>
    <row r="72795">
      <c r="N72795" s="561" t="n"/>
    </row>
    <row r="72796">
      <c r="N72796" s="561" t="n"/>
    </row>
    <row r="72797">
      <c r="N72797" s="561" t="n"/>
    </row>
    <row r="72798">
      <c r="N72798" s="561" t="n"/>
    </row>
    <row r="72799">
      <c r="N72799" s="561" t="n"/>
    </row>
    <row r="72800">
      <c r="N72800" s="561" t="n"/>
    </row>
    <row r="72801">
      <c r="N72801" s="561" t="n"/>
    </row>
    <row r="72802">
      <c r="N72802" s="561" t="n"/>
    </row>
    <row r="72803">
      <c r="N72803" s="561" t="n"/>
    </row>
    <row r="72804">
      <c r="N72804" s="561" t="n"/>
    </row>
    <row r="72805">
      <c r="N72805" s="561" t="n"/>
    </row>
    <row r="72806">
      <c r="N72806" s="561" t="n"/>
    </row>
    <row r="72807">
      <c r="N72807" s="561" t="n"/>
    </row>
    <row r="72808">
      <c r="N72808" s="561" t="n"/>
    </row>
    <row r="72809">
      <c r="N72809" s="561" t="n"/>
    </row>
    <row r="72810">
      <c r="N72810" s="561" t="n"/>
    </row>
    <row r="72811">
      <c r="N72811" s="561" t="n"/>
    </row>
    <row r="72812">
      <c r="N72812" s="561" t="n"/>
    </row>
    <row r="72813">
      <c r="N72813" s="561" t="n"/>
    </row>
    <row r="72814">
      <c r="N72814" s="561" t="n"/>
    </row>
    <row r="72815">
      <c r="N72815" s="561" t="n"/>
    </row>
    <row r="72816">
      <c r="N72816" s="561" t="n"/>
    </row>
    <row r="72817">
      <c r="N72817" s="561" t="n"/>
    </row>
    <row r="72818">
      <c r="N72818" s="561" t="n"/>
    </row>
    <row r="72819">
      <c r="N72819" s="561" t="n"/>
    </row>
    <row r="72820">
      <c r="N72820" s="561" t="n"/>
    </row>
    <row r="72821">
      <c r="N72821" s="561" t="n"/>
    </row>
    <row r="72822">
      <c r="N72822" s="561" t="n"/>
    </row>
    <row r="72823">
      <c r="N72823" s="561" t="n"/>
    </row>
    <row r="72824">
      <c r="N72824" s="561" t="n"/>
    </row>
    <row r="72825">
      <c r="N72825" s="561" t="n"/>
    </row>
    <row r="72826">
      <c r="N72826" s="561" t="n"/>
    </row>
    <row r="72827">
      <c r="N72827" s="561" t="n"/>
    </row>
    <row r="72828">
      <c r="N72828" s="561" t="n"/>
    </row>
    <row r="72829">
      <c r="N72829" s="561" t="n"/>
    </row>
    <row r="72830">
      <c r="N72830" s="561" t="n"/>
    </row>
    <row r="72831">
      <c r="N72831" s="561" t="n"/>
    </row>
    <row r="72832">
      <c r="N72832" s="561" t="n"/>
    </row>
    <row r="72833">
      <c r="N72833" s="561" t="n"/>
    </row>
    <row r="72834">
      <c r="N72834" s="561" t="n"/>
    </row>
    <row r="72835">
      <c r="N72835" s="561" t="n"/>
    </row>
    <row r="72836">
      <c r="N72836" s="561" t="n"/>
    </row>
    <row r="72837">
      <c r="N72837" s="561" t="n"/>
    </row>
    <row r="72838">
      <c r="N72838" s="561" t="n"/>
    </row>
    <row r="72839">
      <c r="N72839" s="561" t="n"/>
    </row>
    <row r="72840">
      <c r="N72840" s="561" t="n"/>
    </row>
    <row r="72841">
      <c r="N72841" s="561" t="n"/>
    </row>
    <row r="72842">
      <c r="N72842" s="561" t="n"/>
    </row>
    <row r="72843">
      <c r="N72843" s="561" t="n"/>
    </row>
    <row r="72844">
      <c r="N72844" s="561" t="n"/>
    </row>
    <row r="72845">
      <c r="N72845" s="561" t="n"/>
    </row>
    <row r="72846">
      <c r="N72846" s="561" t="n"/>
    </row>
    <row r="72847">
      <c r="N72847" s="561" t="n"/>
    </row>
    <row r="72848">
      <c r="N72848" s="561" t="n"/>
    </row>
    <row r="72849">
      <c r="N72849" s="561" t="n"/>
    </row>
    <row r="72850">
      <c r="N72850" s="561" t="n"/>
    </row>
    <row r="72851">
      <c r="N72851" s="561" t="n"/>
    </row>
    <row r="72852">
      <c r="N72852" s="561" t="n"/>
    </row>
    <row r="72853">
      <c r="N72853" s="561" t="n"/>
    </row>
    <row r="72854">
      <c r="N72854" s="561" t="n"/>
    </row>
    <row r="72855">
      <c r="N72855" s="561" t="n"/>
    </row>
    <row r="72856">
      <c r="N72856" s="561" t="n"/>
    </row>
    <row r="72857">
      <c r="N72857" s="561" t="n"/>
    </row>
    <row r="72858">
      <c r="N72858" s="561" t="n"/>
    </row>
    <row r="72859">
      <c r="N72859" s="561" t="n"/>
    </row>
    <row r="72860">
      <c r="N72860" s="561" t="n"/>
    </row>
    <row r="72861">
      <c r="N72861" s="561" t="n"/>
    </row>
    <row r="72862">
      <c r="N72862" s="561" t="n"/>
    </row>
    <row r="72863">
      <c r="N72863" s="561" t="n"/>
    </row>
    <row r="72864">
      <c r="N72864" s="561" t="n"/>
    </row>
    <row r="72865">
      <c r="N72865" s="561" t="n"/>
    </row>
    <row r="72866">
      <c r="N72866" s="561" t="n"/>
    </row>
    <row r="72867">
      <c r="N72867" s="561" t="n"/>
    </row>
    <row r="72868">
      <c r="N72868" s="561" t="n"/>
    </row>
    <row r="72869">
      <c r="N72869" s="561" t="n"/>
    </row>
    <row r="72870">
      <c r="N72870" s="561" t="n"/>
    </row>
    <row r="72871">
      <c r="N72871" s="561" t="n"/>
    </row>
    <row r="72872">
      <c r="N72872" s="561" t="n"/>
    </row>
    <row r="72873">
      <c r="N72873" s="561" t="n"/>
    </row>
    <row r="72874">
      <c r="N72874" s="561" t="n"/>
    </row>
    <row r="72875">
      <c r="N72875" s="561" t="n"/>
    </row>
    <row r="72876">
      <c r="N72876" s="561" t="n"/>
    </row>
    <row r="72877">
      <c r="N72877" s="561" t="n"/>
    </row>
    <row r="72878">
      <c r="N72878" s="561" t="n"/>
    </row>
    <row r="72879">
      <c r="N72879" s="561" t="n"/>
    </row>
    <row r="72880">
      <c r="N72880" s="561" t="n"/>
    </row>
    <row r="72881">
      <c r="N72881" s="561" t="n"/>
    </row>
    <row r="72882">
      <c r="N72882" s="561" t="n"/>
    </row>
    <row r="72883">
      <c r="N72883" s="561" t="n"/>
    </row>
    <row r="72884">
      <c r="N72884" s="561" t="n"/>
    </row>
    <row r="72885">
      <c r="N72885" s="561" t="n"/>
    </row>
    <row r="72886">
      <c r="N72886" s="561" t="n"/>
    </row>
    <row r="72887">
      <c r="N72887" s="561" t="n"/>
    </row>
    <row r="72888">
      <c r="N72888" s="561" t="n"/>
    </row>
    <row r="72889">
      <c r="N72889" s="561" t="n"/>
    </row>
    <row r="72890">
      <c r="N72890" s="561" t="n"/>
    </row>
    <row r="72891">
      <c r="N72891" s="561" t="n"/>
    </row>
    <row r="72892">
      <c r="N72892" s="561" t="n"/>
    </row>
    <row r="72893">
      <c r="N72893" s="561" t="n"/>
    </row>
    <row r="72894">
      <c r="N72894" s="561" t="n"/>
    </row>
    <row r="72895">
      <c r="N72895" s="561" t="n"/>
    </row>
    <row r="72896">
      <c r="N72896" s="561" t="n"/>
    </row>
    <row r="72897">
      <c r="N72897" s="561" t="n"/>
    </row>
    <row r="72898">
      <c r="N72898" s="561" t="n"/>
    </row>
    <row r="72899">
      <c r="N72899" s="561" t="n"/>
    </row>
    <row r="72900">
      <c r="N72900" s="561" t="n"/>
    </row>
    <row r="72901">
      <c r="N72901" s="561" t="n"/>
    </row>
    <row r="72902">
      <c r="N72902" s="561" t="n"/>
    </row>
    <row r="72903">
      <c r="N72903" s="561" t="n"/>
    </row>
    <row r="72904">
      <c r="N72904" s="561" t="n"/>
    </row>
    <row r="72905">
      <c r="N72905" s="561" t="n"/>
    </row>
    <row r="72906">
      <c r="N72906" s="561" t="n"/>
    </row>
    <row r="72907">
      <c r="N72907" s="561" t="n"/>
    </row>
    <row r="72908">
      <c r="N72908" s="561" t="n"/>
    </row>
    <row r="72909">
      <c r="N72909" s="561" t="n"/>
    </row>
    <row r="72910">
      <c r="N72910" s="561" t="n"/>
    </row>
    <row r="72911">
      <c r="N72911" s="561" t="n"/>
    </row>
    <row r="72912">
      <c r="N72912" s="561" t="n"/>
    </row>
    <row r="72913">
      <c r="N72913" s="561" t="n"/>
    </row>
    <row r="72914">
      <c r="N72914" s="561" t="n"/>
    </row>
    <row r="72915">
      <c r="N72915" s="561" t="n"/>
    </row>
    <row r="72916">
      <c r="N72916" s="561" t="n"/>
    </row>
    <row r="72917">
      <c r="N72917" s="561" t="n"/>
    </row>
    <row r="72918">
      <c r="N72918" s="561" t="n"/>
    </row>
    <row r="72919">
      <c r="N72919" s="561" t="n"/>
    </row>
    <row r="72920">
      <c r="N72920" s="561" t="n"/>
    </row>
    <row r="72921">
      <c r="N72921" s="561" t="n"/>
    </row>
    <row r="72922">
      <c r="N72922" s="561" t="n"/>
    </row>
    <row r="72923">
      <c r="N72923" s="561" t="n"/>
    </row>
    <row r="72924">
      <c r="N72924" s="561" t="n"/>
    </row>
    <row r="72925">
      <c r="N72925" s="561" t="n"/>
    </row>
    <row r="72926">
      <c r="N72926" s="561" t="n"/>
    </row>
    <row r="72927">
      <c r="N72927" s="561" t="n"/>
    </row>
    <row r="72928">
      <c r="N72928" s="561" t="n"/>
    </row>
    <row r="72929">
      <c r="N72929" s="561" t="n"/>
    </row>
    <row r="72930">
      <c r="N72930" s="561" t="n"/>
    </row>
    <row r="72931">
      <c r="N72931" s="561" t="n"/>
    </row>
    <row r="72932">
      <c r="N72932" s="561" t="n"/>
    </row>
    <row r="72933">
      <c r="N72933" s="561" t="n"/>
    </row>
    <row r="72934">
      <c r="N72934" s="561" t="n"/>
    </row>
    <row r="72935">
      <c r="N72935" s="561" t="n"/>
    </row>
    <row r="72936">
      <c r="N72936" s="561" t="n"/>
    </row>
    <row r="72937">
      <c r="N72937" s="561" t="n"/>
    </row>
    <row r="72938">
      <c r="N72938" s="561" t="n"/>
    </row>
    <row r="72939">
      <c r="N72939" s="561" t="n"/>
    </row>
    <row r="72940">
      <c r="N72940" s="561" t="n"/>
    </row>
    <row r="72941">
      <c r="N72941" s="561" t="n"/>
    </row>
    <row r="72942">
      <c r="N72942" s="561" t="n"/>
    </row>
    <row r="72943">
      <c r="N72943" s="561" t="n"/>
    </row>
    <row r="72944">
      <c r="N72944" s="561" t="n"/>
    </row>
    <row r="72945">
      <c r="N72945" s="561" t="n"/>
    </row>
    <row r="72946">
      <c r="N72946" s="561" t="n"/>
    </row>
    <row r="72947">
      <c r="N72947" s="561" t="n"/>
    </row>
    <row r="72948">
      <c r="N72948" s="561" t="n"/>
    </row>
    <row r="72949">
      <c r="N72949" s="561" t="n"/>
    </row>
    <row r="72950">
      <c r="N72950" s="561" t="n"/>
    </row>
    <row r="72951">
      <c r="N72951" s="561" t="n"/>
    </row>
    <row r="72952">
      <c r="N72952" s="561" t="n"/>
    </row>
    <row r="72953">
      <c r="N72953" s="561" t="n"/>
    </row>
    <row r="72954">
      <c r="N72954" s="561" t="n"/>
    </row>
    <row r="72955">
      <c r="N72955" s="561" t="n"/>
    </row>
    <row r="72956">
      <c r="N72956" s="561" t="n"/>
    </row>
    <row r="72957">
      <c r="N72957" s="561" t="n"/>
    </row>
    <row r="72958">
      <c r="N72958" s="561" t="n"/>
    </row>
    <row r="72959">
      <c r="N72959" s="561" t="n"/>
    </row>
    <row r="72960">
      <c r="N72960" s="561" t="n"/>
    </row>
    <row r="72961">
      <c r="N72961" s="561" t="n"/>
    </row>
    <row r="72962">
      <c r="N72962" s="561" t="n"/>
    </row>
    <row r="72963">
      <c r="N72963" s="561" t="n"/>
    </row>
    <row r="72964">
      <c r="N72964" s="561" t="n"/>
    </row>
    <row r="72965">
      <c r="N72965" s="561" t="n"/>
    </row>
    <row r="72966">
      <c r="N72966" s="561" t="n"/>
    </row>
    <row r="72967">
      <c r="N72967" s="561" t="n"/>
    </row>
    <row r="72968">
      <c r="N72968" s="561" t="n"/>
    </row>
    <row r="72969">
      <c r="N72969" s="561" t="n"/>
    </row>
    <row r="72970">
      <c r="N72970" s="561" t="n"/>
    </row>
    <row r="72971">
      <c r="N72971" s="561" t="n"/>
    </row>
    <row r="72972">
      <c r="N72972" s="561" t="n"/>
    </row>
    <row r="72973">
      <c r="N72973" s="561" t="n"/>
    </row>
    <row r="72974">
      <c r="N72974" s="561" t="n"/>
    </row>
    <row r="72975">
      <c r="N72975" s="561" t="n"/>
    </row>
    <row r="72976">
      <c r="N72976" s="561" t="n"/>
    </row>
    <row r="72977">
      <c r="N72977" s="561" t="n"/>
    </row>
    <row r="72978">
      <c r="N72978" s="561" t="n"/>
    </row>
    <row r="72979">
      <c r="N72979" s="561" t="n"/>
    </row>
    <row r="72980">
      <c r="N72980" s="561" t="n"/>
    </row>
    <row r="72981">
      <c r="N72981" s="561" t="n"/>
    </row>
    <row r="72982">
      <c r="N72982" s="561" t="n"/>
    </row>
    <row r="72983">
      <c r="N72983" s="561" t="n"/>
    </row>
    <row r="72984">
      <c r="N72984" s="561" t="n"/>
    </row>
    <row r="72985">
      <c r="N72985" s="561" t="n"/>
    </row>
    <row r="72986">
      <c r="N72986" s="561" t="n"/>
    </row>
    <row r="72987">
      <c r="N72987" s="561" t="n"/>
    </row>
    <row r="72988">
      <c r="N72988" s="561" t="n"/>
    </row>
    <row r="72989">
      <c r="N72989" s="561" t="n"/>
    </row>
    <row r="72990">
      <c r="N72990" s="561" t="n"/>
    </row>
    <row r="72991">
      <c r="N72991" s="561" t="n"/>
    </row>
    <row r="72992">
      <c r="N72992" s="561" t="n"/>
    </row>
    <row r="72993">
      <c r="N72993" s="561" t="n"/>
    </row>
    <row r="72994">
      <c r="N72994" s="561" t="n"/>
    </row>
    <row r="72995">
      <c r="N72995" s="561" t="n"/>
    </row>
    <row r="72996">
      <c r="N72996" s="561" t="n"/>
    </row>
    <row r="72997">
      <c r="N72997" s="561" t="n"/>
    </row>
    <row r="72998">
      <c r="N72998" s="561" t="n"/>
    </row>
    <row r="72999">
      <c r="N72999" s="561" t="n"/>
    </row>
    <row r="73000">
      <c r="N73000" s="561" t="n"/>
    </row>
    <row r="73001">
      <c r="N73001" s="561" t="n"/>
    </row>
    <row r="73002">
      <c r="N73002" s="561" t="n"/>
    </row>
    <row r="73003">
      <c r="N73003" s="561" t="n"/>
    </row>
    <row r="73004">
      <c r="N73004" s="561" t="n"/>
    </row>
    <row r="73005">
      <c r="N73005" s="561" t="n"/>
    </row>
    <row r="73006">
      <c r="N73006" s="561" t="n"/>
    </row>
    <row r="73007">
      <c r="N73007" s="561" t="n"/>
    </row>
    <row r="73008">
      <c r="N73008" s="561" t="n"/>
    </row>
    <row r="73009">
      <c r="N73009" s="561" t="n"/>
    </row>
    <row r="73010">
      <c r="N73010" s="561" t="n"/>
    </row>
    <row r="73011">
      <c r="N73011" s="561" t="n"/>
    </row>
    <row r="73012">
      <c r="N73012" s="561" t="n"/>
    </row>
    <row r="73013">
      <c r="N73013" s="561" t="n"/>
    </row>
    <row r="73014">
      <c r="N73014" s="561" t="n"/>
    </row>
    <row r="73015">
      <c r="N73015" s="561" t="n"/>
    </row>
    <row r="73016">
      <c r="N73016" s="561" t="n"/>
    </row>
    <row r="73017">
      <c r="N73017" s="561" t="n"/>
    </row>
    <row r="73018">
      <c r="N73018" s="561" t="n"/>
    </row>
    <row r="73019">
      <c r="N73019" s="561" t="n"/>
    </row>
    <row r="73020">
      <c r="N73020" s="561" t="n"/>
    </row>
    <row r="73021">
      <c r="N73021" s="561" t="n"/>
    </row>
    <row r="73022">
      <c r="N73022" s="561" t="n"/>
    </row>
    <row r="73023">
      <c r="N73023" s="561" t="n"/>
    </row>
    <row r="73024">
      <c r="N73024" s="561" t="n"/>
    </row>
    <row r="73025">
      <c r="N73025" s="561" t="n"/>
    </row>
    <row r="73026">
      <c r="N73026" s="561" t="n"/>
    </row>
    <row r="73027">
      <c r="N73027" s="561" t="n"/>
    </row>
    <row r="73028">
      <c r="N73028" s="561" t="n"/>
    </row>
    <row r="73029">
      <c r="N73029" s="561" t="n"/>
    </row>
    <row r="73030">
      <c r="N73030" s="561" t="n"/>
    </row>
    <row r="73031">
      <c r="N73031" s="561" t="n"/>
    </row>
    <row r="73032">
      <c r="N73032" s="561" t="n"/>
    </row>
    <row r="73033">
      <c r="N73033" s="561" t="n"/>
    </row>
    <row r="73034">
      <c r="N73034" s="561" t="n"/>
    </row>
    <row r="73035">
      <c r="N73035" s="561" t="n"/>
    </row>
    <row r="73036">
      <c r="N73036" s="561" t="n"/>
    </row>
    <row r="73037">
      <c r="N73037" s="561" t="n"/>
    </row>
    <row r="73038">
      <c r="N73038" s="561" t="n"/>
    </row>
    <row r="73039">
      <c r="N73039" s="561" t="n"/>
    </row>
    <row r="73040">
      <c r="N73040" s="561" t="n"/>
    </row>
    <row r="73041">
      <c r="N73041" s="561" t="n"/>
    </row>
    <row r="73042">
      <c r="N73042" s="561" t="n"/>
    </row>
    <row r="73043">
      <c r="N73043" s="561" t="n"/>
    </row>
    <row r="73044">
      <c r="N73044" s="561" t="n"/>
    </row>
    <row r="73045">
      <c r="N73045" s="561" t="n"/>
    </row>
    <row r="73046">
      <c r="N73046" s="561" t="n"/>
    </row>
    <row r="73047">
      <c r="N73047" s="561" t="n"/>
    </row>
    <row r="73048">
      <c r="N73048" s="561" t="n"/>
    </row>
    <row r="73049">
      <c r="N73049" s="561" t="n"/>
    </row>
    <row r="73050">
      <c r="N73050" s="561" t="n"/>
    </row>
    <row r="73051">
      <c r="N73051" s="561" t="n"/>
    </row>
    <row r="73052">
      <c r="N73052" s="561" t="n"/>
    </row>
    <row r="73053">
      <c r="N73053" s="561" t="n"/>
    </row>
    <row r="73054">
      <c r="N73054" s="561" t="n"/>
    </row>
    <row r="73055">
      <c r="N73055" s="561" t="n"/>
    </row>
    <row r="73056">
      <c r="N73056" s="561" t="n"/>
    </row>
    <row r="73057">
      <c r="N73057" s="561" t="n"/>
    </row>
    <row r="73058">
      <c r="N73058" s="561" t="n"/>
    </row>
    <row r="73059">
      <c r="N73059" s="561" t="n"/>
    </row>
    <row r="73060">
      <c r="N73060" s="561" t="n"/>
    </row>
    <row r="73061">
      <c r="N73061" s="561" t="n"/>
    </row>
    <row r="73062">
      <c r="N73062" s="561" t="n"/>
    </row>
    <row r="73063">
      <c r="N73063" s="561" t="n"/>
    </row>
    <row r="73064">
      <c r="N73064" s="561" t="n"/>
    </row>
    <row r="73065">
      <c r="N73065" s="561" t="n"/>
    </row>
    <row r="73066">
      <c r="N73066" s="561" t="n"/>
    </row>
    <row r="73067">
      <c r="N73067" s="561" t="n"/>
    </row>
    <row r="73068">
      <c r="N73068" s="561" t="n"/>
    </row>
    <row r="73069">
      <c r="N73069" s="561" t="n"/>
    </row>
    <row r="73070">
      <c r="N73070" s="561" t="n"/>
    </row>
    <row r="73071">
      <c r="N73071" s="561" t="n"/>
    </row>
    <row r="73072">
      <c r="N73072" s="561" t="n"/>
    </row>
    <row r="73073">
      <c r="N73073" s="561" t="n"/>
    </row>
    <row r="73074">
      <c r="N73074" s="561" t="n"/>
    </row>
    <row r="73075">
      <c r="N73075" s="561" t="n"/>
    </row>
    <row r="73076">
      <c r="N73076" s="561" t="n"/>
    </row>
    <row r="73077">
      <c r="N73077" s="561" t="n"/>
    </row>
    <row r="73078">
      <c r="N73078" s="561" t="n"/>
    </row>
    <row r="73079">
      <c r="N73079" s="561" t="n"/>
    </row>
    <row r="73080">
      <c r="N73080" s="561" t="n"/>
    </row>
    <row r="73081">
      <c r="N73081" s="561" t="n"/>
    </row>
    <row r="73082">
      <c r="N73082" s="561" t="n"/>
    </row>
    <row r="73083">
      <c r="N73083" s="561" t="n"/>
    </row>
    <row r="73084">
      <c r="N73084" s="561" t="n"/>
    </row>
    <row r="73085">
      <c r="N73085" s="561" t="n"/>
    </row>
    <row r="73086">
      <c r="N73086" s="561" t="n"/>
    </row>
    <row r="73087">
      <c r="N73087" s="561" t="n"/>
    </row>
    <row r="73088">
      <c r="N73088" s="561" t="n"/>
    </row>
    <row r="73089">
      <c r="N73089" s="561" t="n"/>
    </row>
    <row r="73090">
      <c r="N73090" s="561" t="n"/>
    </row>
    <row r="73091">
      <c r="N73091" s="561" t="n"/>
    </row>
    <row r="73092">
      <c r="N73092" s="561" t="n"/>
    </row>
    <row r="73093">
      <c r="N73093" s="561" t="n"/>
    </row>
    <row r="73094">
      <c r="N73094" s="561" t="n"/>
    </row>
    <row r="73095">
      <c r="N73095" s="561" t="n"/>
    </row>
    <row r="73096">
      <c r="N73096" s="561" t="n"/>
    </row>
    <row r="73097">
      <c r="N73097" s="561" t="n"/>
    </row>
    <row r="73098">
      <c r="N73098" s="561" t="n"/>
    </row>
    <row r="73099">
      <c r="N73099" s="561" t="n"/>
    </row>
    <row r="73100">
      <c r="N73100" s="561" t="n"/>
    </row>
    <row r="73101">
      <c r="N73101" s="561" t="n"/>
    </row>
    <row r="73102">
      <c r="N73102" s="561" t="n"/>
    </row>
    <row r="73103">
      <c r="N73103" s="561" t="n"/>
    </row>
    <row r="73104">
      <c r="N73104" s="561" t="n"/>
    </row>
    <row r="73105">
      <c r="N73105" s="561" t="n"/>
    </row>
    <row r="73106">
      <c r="N73106" s="561" t="n"/>
    </row>
    <row r="73107">
      <c r="N73107" s="561" t="n"/>
    </row>
    <row r="73108">
      <c r="N73108" s="561" t="n"/>
    </row>
    <row r="73109">
      <c r="N73109" s="561" t="n"/>
    </row>
    <row r="73110">
      <c r="N73110" s="561" t="n"/>
    </row>
    <row r="73111">
      <c r="N73111" s="561" t="n"/>
    </row>
    <row r="73112">
      <c r="N73112" s="561" t="n"/>
    </row>
    <row r="73113">
      <c r="N73113" s="561" t="n"/>
    </row>
    <row r="73114">
      <c r="N73114" s="561" t="n"/>
    </row>
    <row r="73115">
      <c r="N73115" s="561" t="n"/>
    </row>
    <row r="73116">
      <c r="N73116" s="561" t="n"/>
    </row>
    <row r="73117">
      <c r="N73117" s="561" t="n"/>
    </row>
    <row r="73118">
      <c r="N73118" s="561" t="n"/>
    </row>
    <row r="73119">
      <c r="N73119" s="561" t="n"/>
    </row>
    <row r="73120">
      <c r="N73120" s="561" t="n"/>
    </row>
    <row r="73121">
      <c r="N73121" s="561" t="n"/>
    </row>
    <row r="73122">
      <c r="N73122" s="561" t="n"/>
    </row>
    <row r="73123">
      <c r="N73123" s="561" t="n"/>
    </row>
    <row r="73124">
      <c r="N73124" s="561" t="n"/>
    </row>
    <row r="73125">
      <c r="N73125" s="561" t="n"/>
    </row>
    <row r="73126">
      <c r="N73126" s="561" t="n"/>
    </row>
    <row r="73127">
      <c r="N73127" s="561" t="n"/>
    </row>
    <row r="73128">
      <c r="N73128" s="561" t="n"/>
    </row>
    <row r="73129">
      <c r="N73129" s="561" t="n"/>
    </row>
    <row r="73130">
      <c r="N73130" s="561" t="n"/>
    </row>
    <row r="73131">
      <c r="N73131" s="561" t="n"/>
    </row>
    <row r="73132">
      <c r="N73132" s="561" t="n"/>
    </row>
    <row r="73133">
      <c r="N73133" s="561" t="n"/>
    </row>
    <row r="73134">
      <c r="N73134" s="561" t="n"/>
    </row>
    <row r="73135">
      <c r="N73135" s="561" t="n"/>
    </row>
    <row r="73136">
      <c r="N73136" s="561" t="n"/>
    </row>
    <row r="73137">
      <c r="N73137" s="561" t="n"/>
    </row>
    <row r="73138">
      <c r="N73138" s="561" t="n"/>
    </row>
    <row r="73139">
      <c r="N73139" s="561" t="n"/>
    </row>
    <row r="73140">
      <c r="N73140" s="561" t="n"/>
    </row>
    <row r="73141">
      <c r="N73141" s="561" t="n"/>
    </row>
    <row r="73142">
      <c r="N73142" s="561" t="n"/>
    </row>
    <row r="73143">
      <c r="N73143" s="561" t="n"/>
    </row>
    <row r="73144">
      <c r="N73144" s="561" t="n"/>
    </row>
    <row r="73145">
      <c r="N73145" s="561" t="n"/>
    </row>
    <row r="73146">
      <c r="N73146" s="561" t="n"/>
    </row>
    <row r="73147">
      <c r="N73147" s="561" t="n"/>
    </row>
    <row r="73148">
      <c r="N73148" s="561" t="n"/>
    </row>
    <row r="73149">
      <c r="N73149" s="561" t="n"/>
    </row>
    <row r="73150">
      <c r="N73150" s="561" t="n"/>
    </row>
    <row r="73151">
      <c r="N73151" s="561" t="n"/>
    </row>
    <row r="73152">
      <c r="N73152" s="561" t="n"/>
    </row>
    <row r="73153">
      <c r="N73153" s="561" t="n"/>
    </row>
    <row r="73154">
      <c r="N73154" s="561" t="n"/>
    </row>
    <row r="73155">
      <c r="N73155" s="561" t="n"/>
    </row>
    <row r="73156">
      <c r="N73156" s="561" t="n"/>
    </row>
    <row r="73157">
      <c r="N73157" s="561" t="n"/>
    </row>
    <row r="73158">
      <c r="N73158" s="561" t="n"/>
    </row>
    <row r="73159">
      <c r="N73159" s="561" t="n"/>
    </row>
    <row r="73160">
      <c r="N73160" s="561" t="n"/>
    </row>
    <row r="73161">
      <c r="N73161" s="561" t="n"/>
    </row>
    <row r="73162">
      <c r="N73162" s="561" t="n"/>
    </row>
    <row r="73163">
      <c r="N73163" s="561" t="n"/>
    </row>
    <row r="73164">
      <c r="N73164" s="561" t="n"/>
    </row>
    <row r="73165">
      <c r="N73165" s="561" t="n"/>
    </row>
    <row r="73166">
      <c r="N73166" s="561" t="n"/>
    </row>
    <row r="73167">
      <c r="N73167" s="561" t="n"/>
    </row>
    <row r="73168">
      <c r="N73168" s="561" t="n"/>
    </row>
    <row r="73169">
      <c r="N73169" s="561" t="n"/>
    </row>
    <row r="73170">
      <c r="N73170" s="561" t="n"/>
    </row>
    <row r="73171">
      <c r="N73171" s="561" t="n"/>
    </row>
    <row r="73172">
      <c r="N73172" s="561" t="n"/>
    </row>
    <row r="73173">
      <c r="N73173" s="561" t="n"/>
    </row>
    <row r="73174">
      <c r="N73174" s="561" t="n"/>
    </row>
    <row r="73175">
      <c r="N73175" s="561" t="n"/>
    </row>
    <row r="73176">
      <c r="N73176" s="561" t="n"/>
    </row>
    <row r="73177">
      <c r="N73177" s="561" t="n"/>
    </row>
    <row r="73178">
      <c r="N73178" s="561" t="n"/>
    </row>
    <row r="73179">
      <c r="N73179" s="561" t="n"/>
    </row>
    <row r="73180">
      <c r="N73180" s="561" t="n"/>
    </row>
    <row r="73181">
      <c r="N73181" s="561" t="n"/>
    </row>
    <row r="73182">
      <c r="N73182" s="561" t="n"/>
    </row>
    <row r="73183">
      <c r="N73183" s="561" t="n"/>
    </row>
    <row r="73184">
      <c r="N73184" s="561" t="n"/>
    </row>
    <row r="73185">
      <c r="N73185" s="561" t="n"/>
    </row>
    <row r="73186">
      <c r="N73186" s="561" t="n"/>
    </row>
    <row r="73187">
      <c r="N73187" s="561" t="n"/>
    </row>
    <row r="73188">
      <c r="N73188" s="561" t="n"/>
    </row>
    <row r="73189">
      <c r="N73189" s="561" t="n"/>
    </row>
    <row r="73190">
      <c r="N73190" s="561" t="n"/>
    </row>
    <row r="73191">
      <c r="N73191" s="561" t="n"/>
    </row>
    <row r="73192">
      <c r="N73192" s="561" t="n"/>
    </row>
    <row r="73193">
      <c r="N73193" s="561" t="n"/>
    </row>
    <row r="73194">
      <c r="N73194" s="561" t="n"/>
    </row>
    <row r="73195">
      <c r="N73195" s="561" t="n"/>
    </row>
    <row r="73196">
      <c r="N73196" s="561" t="n"/>
    </row>
    <row r="73197">
      <c r="N73197" s="561" t="n"/>
    </row>
    <row r="73198">
      <c r="N73198" s="561" t="n"/>
    </row>
    <row r="73199">
      <c r="N73199" s="561" t="n"/>
    </row>
    <row r="73200">
      <c r="N73200" s="561" t="n"/>
    </row>
    <row r="73201">
      <c r="N73201" s="561" t="n"/>
    </row>
    <row r="73202">
      <c r="N73202" s="561" t="n"/>
    </row>
    <row r="73203">
      <c r="N73203" s="561" t="n"/>
    </row>
    <row r="73204">
      <c r="N73204" s="561" t="n"/>
    </row>
    <row r="73205">
      <c r="N73205" s="561" t="n"/>
    </row>
    <row r="73206">
      <c r="N73206" s="561" t="n"/>
    </row>
    <row r="73207">
      <c r="N73207" s="561" t="n"/>
    </row>
    <row r="73208">
      <c r="N73208" s="561" t="n"/>
    </row>
    <row r="73209">
      <c r="N73209" s="561" t="n"/>
    </row>
    <row r="73210">
      <c r="N73210" s="561" t="n"/>
    </row>
    <row r="73211">
      <c r="N73211" s="561" t="n"/>
    </row>
    <row r="73212">
      <c r="N73212" s="561" t="n"/>
    </row>
    <row r="73213">
      <c r="N73213" s="561" t="n"/>
    </row>
    <row r="73214">
      <c r="N73214" s="561" t="n"/>
    </row>
    <row r="73215">
      <c r="N73215" s="561" t="n"/>
    </row>
    <row r="73216">
      <c r="N73216" s="561" t="n"/>
    </row>
    <row r="73217">
      <c r="N73217" s="561" t="n"/>
    </row>
    <row r="73218">
      <c r="N73218" s="561" t="n"/>
    </row>
    <row r="73219">
      <c r="N73219" s="561" t="n"/>
    </row>
    <row r="73220">
      <c r="N73220" s="561" t="n"/>
    </row>
    <row r="73221">
      <c r="N73221" s="561" t="n"/>
    </row>
    <row r="73222">
      <c r="N73222" s="561" t="n"/>
    </row>
    <row r="73223">
      <c r="N73223" s="561" t="n"/>
    </row>
    <row r="73224">
      <c r="N73224" s="561" t="n"/>
    </row>
    <row r="73225">
      <c r="N73225" s="561" t="n"/>
    </row>
    <row r="73226">
      <c r="N73226" s="561" t="n"/>
    </row>
    <row r="73227">
      <c r="N73227" s="561" t="n"/>
    </row>
    <row r="73228">
      <c r="N73228" s="561" t="n"/>
    </row>
    <row r="73229">
      <c r="N73229" s="561" t="n"/>
    </row>
    <row r="73230">
      <c r="N73230" s="561" t="n"/>
    </row>
    <row r="73231">
      <c r="N73231" s="561" t="n"/>
    </row>
    <row r="73232">
      <c r="N73232" s="561" t="n"/>
    </row>
    <row r="73233">
      <c r="N73233" s="561" t="n"/>
    </row>
    <row r="73234">
      <c r="N73234" s="561" t="n"/>
    </row>
    <row r="73235">
      <c r="N73235" s="561" t="n"/>
    </row>
    <row r="73236">
      <c r="N73236" s="561" t="n"/>
    </row>
    <row r="73237">
      <c r="N73237" s="561" t="n"/>
    </row>
    <row r="73238">
      <c r="N73238" s="561" t="n"/>
    </row>
    <row r="73239">
      <c r="N73239" s="561" t="n"/>
    </row>
    <row r="73240">
      <c r="N73240" s="561" t="n"/>
    </row>
    <row r="73241">
      <c r="N73241" s="561" t="n"/>
    </row>
    <row r="73242">
      <c r="N73242" s="561" t="n"/>
    </row>
    <row r="73243">
      <c r="N73243" s="561" t="n"/>
    </row>
    <row r="73244">
      <c r="N73244" s="561" t="n"/>
    </row>
    <row r="73245">
      <c r="N73245" s="561" t="n"/>
    </row>
    <row r="73246">
      <c r="N73246" s="561" t="n"/>
    </row>
    <row r="73247">
      <c r="N73247" s="561" t="n"/>
    </row>
    <row r="73248">
      <c r="N73248" s="561" t="n"/>
    </row>
    <row r="73249">
      <c r="N73249" s="561" t="n"/>
    </row>
    <row r="73250">
      <c r="N73250" s="561" t="n"/>
    </row>
    <row r="73251">
      <c r="N73251" s="561" t="n"/>
    </row>
    <row r="73252">
      <c r="N73252" s="561" t="n"/>
    </row>
    <row r="73253">
      <c r="N73253" s="561" t="n"/>
    </row>
    <row r="73254">
      <c r="N73254" s="561" t="n"/>
    </row>
    <row r="73255">
      <c r="N73255" s="561" t="n"/>
    </row>
    <row r="73256">
      <c r="N73256" s="561" t="n"/>
    </row>
    <row r="73257">
      <c r="N73257" s="561" t="n"/>
    </row>
    <row r="73258">
      <c r="N73258" s="561" t="n"/>
    </row>
    <row r="73259">
      <c r="N73259" s="561" t="n"/>
    </row>
    <row r="73260">
      <c r="N73260" s="561" t="n"/>
    </row>
    <row r="73261">
      <c r="N73261" s="561" t="n"/>
    </row>
    <row r="73262">
      <c r="N73262" s="561" t="n"/>
    </row>
    <row r="73263">
      <c r="N73263" s="561" t="n"/>
    </row>
    <row r="73264">
      <c r="N73264" s="561" t="n"/>
    </row>
    <row r="73265">
      <c r="N73265" s="561" t="n"/>
    </row>
    <row r="73266">
      <c r="N73266" s="561" t="n"/>
    </row>
    <row r="73267">
      <c r="N73267" s="561" t="n"/>
    </row>
    <row r="73268">
      <c r="N73268" s="561" t="n"/>
    </row>
    <row r="73269">
      <c r="N73269" s="561" t="n"/>
    </row>
    <row r="73270">
      <c r="N73270" s="561" t="n"/>
    </row>
    <row r="73271">
      <c r="N73271" s="561" t="n"/>
    </row>
    <row r="73272">
      <c r="N73272" s="561" t="n"/>
    </row>
    <row r="73273">
      <c r="N73273" s="561" t="n"/>
    </row>
    <row r="73274">
      <c r="N73274" s="561" t="n"/>
    </row>
    <row r="73275">
      <c r="N73275" s="561" t="n"/>
    </row>
    <row r="73276">
      <c r="N73276" s="561" t="n"/>
    </row>
    <row r="73277">
      <c r="N73277" s="561" t="n"/>
    </row>
    <row r="73278">
      <c r="N73278" s="561" t="n"/>
    </row>
    <row r="73279">
      <c r="N73279" s="561" t="n"/>
    </row>
    <row r="73280">
      <c r="N73280" s="561" t="n"/>
    </row>
    <row r="73281">
      <c r="N73281" s="561" t="n"/>
    </row>
    <row r="73282">
      <c r="N73282" s="561" t="n"/>
    </row>
    <row r="73283">
      <c r="N73283" s="561" t="n"/>
    </row>
    <row r="73284">
      <c r="N73284" s="561" t="n"/>
    </row>
    <row r="73285">
      <c r="N73285" s="561" t="n"/>
    </row>
    <row r="73286">
      <c r="N73286" s="561" t="n"/>
    </row>
    <row r="73287">
      <c r="N73287" s="561" t="n"/>
    </row>
    <row r="73288">
      <c r="N73288" s="561" t="n"/>
    </row>
    <row r="73289">
      <c r="N73289" s="561" t="n"/>
    </row>
    <row r="73290">
      <c r="N73290" s="561" t="n"/>
    </row>
    <row r="73291">
      <c r="N73291" s="561" t="n"/>
    </row>
    <row r="73292">
      <c r="N73292" s="561" t="n"/>
    </row>
    <row r="73293">
      <c r="N73293" s="561" t="n"/>
    </row>
    <row r="73294">
      <c r="N73294" s="561" t="n"/>
    </row>
    <row r="73295">
      <c r="N73295" s="561" t="n"/>
    </row>
    <row r="73296">
      <c r="N73296" s="561" t="n"/>
    </row>
    <row r="73297">
      <c r="N73297" s="561" t="n"/>
    </row>
    <row r="73298">
      <c r="N73298" s="561" t="n"/>
    </row>
    <row r="73299">
      <c r="N73299" s="561" t="n"/>
    </row>
    <row r="73300">
      <c r="N73300" s="561" t="n"/>
    </row>
    <row r="73301">
      <c r="N73301" s="561" t="n"/>
    </row>
    <row r="73302">
      <c r="N73302" s="561" t="n"/>
    </row>
    <row r="73303">
      <c r="N73303" s="561" t="n"/>
    </row>
    <row r="73304">
      <c r="N73304" s="561" t="n"/>
    </row>
    <row r="73305">
      <c r="N73305" s="561" t="n"/>
    </row>
    <row r="73306">
      <c r="N73306" s="561" t="n"/>
    </row>
    <row r="73307">
      <c r="N73307" s="561" t="n"/>
    </row>
    <row r="73308">
      <c r="N73308" s="561" t="n"/>
    </row>
    <row r="73309">
      <c r="N73309" s="561" t="n"/>
    </row>
    <row r="73310">
      <c r="N73310" s="561" t="n"/>
    </row>
    <row r="73311">
      <c r="N73311" s="561" t="n"/>
    </row>
    <row r="73312">
      <c r="N73312" s="561" t="n"/>
    </row>
    <row r="73313">
      <c r="N73313" s="561" t="n"/>
    </row>
    <row r="73314">
      <c r="N73314" s="561" t="n"/>
    </row>
    <row r="73315">
      <c r="N73315" s="561" t="n"/>
    </row>
    <row r="73316">
      <c r="N73316" s="561" t="n"/>
    </row>
    <row r="73317">
      <c r="N73317" s="561" t="n"/>
    </row>
    <row r="73318">
      <c r="N73318" s="561" t="n"/>
    </row>
    <row r="73319">
      <c r="N73319" s="561" t="n"/>
    </row>
    <row r="73320">
      <c r="N73320" s="561" t="n"/>
    </row>
    <row r="73321">
      <c r="N73321" s="561" t="n"/>
    </row>
    <row r="73322">
      <c r="N73322" s="561" t="n"/>
    </row>
    <row r="73323">
      <c r="N73323" s="561" t="n"/>
    </row>
    <row r="73324">
      <c r="N73324" s="561" t="n"/>
    </row>
    <row r="73325">
      <c r="N73325" s="561" t="n"/>
    </row>
    <row r="73326">
      <c r="N73326" s="561" t="n"/>
    </row>
    <row r="73327">
      <c r="N73327" s="561" t="n"/>
    </row>
    <row r="73328">
      <c r="N73328" s="561" t="n"/>
    </row>
    <row r="73329">
      <c r="N73329" s="561" t="n"/>
    </row>
    <row r="73330">
      <c r="N73330" s="561" t="n"/>
    </row>
    <row r="73331">
      <c r="N73331" s="561" t="n"/>
    </row>
    <row r="73332">
      <c r="N73332" s="561" t="n"/>
    </row>
    <row r="73333">
      <c r="N73333" s="561" t="n"/>
    </row>
    <row r="73334">
      <c r="N73334" s="561" t="n"/>
    </row>
    <row r="73335">
      <c r="N73335" s="561" t="n"/>
    </row>
    <row r="73336">
      <c r="N73336" s="561" t="n"/>
    </row>
    <row r="73337">
      <c r="N73337" s="561" t="n"/>
    </row>
    <row r="73338">
      <c r="N73338" s="561" t="n"/>
    </row>
    <row r="73339">
      <c r="N73339" s="561" t="n"/>
    </row>
    <row r="73340">
      <c r="N73340" s="561" t="n"/>
    </row>
    <row r="73341">
      <c r="N73341" s="561" t="n"/>
    </row>
    <row r="73342">
      <c r="N73342" s="561" t="n"/>
    </row>
    <row r="73343">
      <c r="N73343" s="561" t="n"/>
    </row>
    <row r="73344">
      <c r="N73344" s="561" t="n"/>
    </row>
    <row r="73345">
      <c r="N73345" s="561" t="n"/>
    </row>
    <row r="73346">
      <c r="N73346" s="561" t="n"/>
    </row>
    <row r="73347">
      <c r="N73347" s="561" t="n"/>
    </row>
    <row r="73348">
      <c r="N73348" s="561" t="n"/>
    </row>
    <row r="73349">
      <c r="N73349" s="561" t="n"/>
    </row>
    <row r="73350">
      <c r="N73350" s="561" t="n"/>
    </row>
    <row r="73351">
      <c r="N73351" s="561" t="n"/>
    </row>
    <row r="73352">
      <c r="N73352" s="561" t="n"/>
    </row>
    <row r="73353">
      <c r="N73353" s="561" t="n"/>
    </row>
    <row r="73354">
      <c r="N73354" s="561" t="n"/>
    </row>
    <row r="73355">
      <c r="N73355" s="561" t="n"/>
    </row>
    <row r="73356">
      <c r="N73356" s="561" t="n"/>
    </row>
    <row r="73357">
      <c r="N73357" s="561" t="n"/>
    </row>
    <row r="73358">
      <c r="N73358" s="561" t="n"/>
    </row>
    <row r="73359">
      <c r="N73359" s="561" t="n"/>
    </row>
    <row r="73360">
      <c r="N73360" s="561" t="n"/>
    </row>
    <row r="73361">
      <c r="N73361" s="561" t="n"/>
    </row>
    <row r="73362">
      <c r="N73362" s="561" t="n"/>
    </row>
    <row r="73363">
      <c r="N73363" s="561" t="n"/>
    </row>
    <row r="73364">
      <c r="N73364" s="561" t="n"/>
    </row>
    <row r="73365">
      <c r="N73365" s="561" t="n"/>
    </row>
    <row r="73366">
      <c r="N73366" s="561" t="n"/>
    </row>
    <row r="73367">
      <c r="N73367" s="561" t="n"/>
    </row>
    <row r="73368">
      <c r="N73368" s="561" t="n"/>
    </row>
    <row r="73369">
      <c r="N73369" s="561" t="n"/>
    </row>
    <row r="73370">
      <c r="N73370" s="561" t="n"/>
    </row>
    <row r="73371">
      <c r="N73371" s="561" t="n"/>
    </row>
    <row r="73372">
      <c r="N73372" s="561" t="n"/>
    </row>
    <row r="73373">
      <c r="N73373" s="561" t="n"/>
    </row>
    <row r="73374">
      <c r="N73374" s="561" t="n"/>
    </row>
    <row r="73375">
      <c r="N73375" s="561" t="n"/>
    </row>
    <row r="73376">
      <c r="N73376" s="561" t="n"/>
    </row>
    <row r="73377">
      <c r="N73377" s="561" t="n"/>
    </row>
    <row r="73378">
      <c r="N73378" s="561" t="n"/>
    </row>
    <row r="73379">
      <c r="N73379" s="561" t="n"/>
    </row>
    <row r="73380">
      <c r="N73380" s="561" t="n"/>
    </row>
    <row r="73381">
      <c r="N73381" s="561" t="n"/>
    </row>
    <row r="73382">
      <c r="N73382" s="561" t="n"/>
    </row>
    <row r="73383">
      <c r="N73383" s="561" t="n"/>
    </row>
    <row r="73384">
      <c r="N73384" s="561" t="n"/>
    </row>
    <row r="73385">
      <c r="N73385" s="561" t="n"/>
    </row>
    <row r="73386">
      <c r="N73386" s="561" t="n"/>
    </row>
    <row r="73387">
      <c r="N73387" s="561" t="n"/>
    </row>
    <row r="73388">
      <c r="N73388" s="561" t="n"/>
    </row>
    <row r="73389">
      <c r="N73389" s="561" t="n"/>
    </row>
    <row r="73390">
      <c r="N73390" s="561" t="n"/>
    </row>
    <row r="73391">
      <c r="N73391" s="561" t="n"/>
    </row>
    <row r="73392">
      <c r="N73392" s="561" t="n"/>
    </row>
    <row r="73393">
      <c r="N73393" s="561" t="n"/>
    </row>
    <row r="73394">
      <c r="N73394" s="561" t="n"/>
    </row>
    <row r="73395">
      <c r="N73395" s="561" t="n"/>
    </row>
    <row r="73396">
      <c r="N73396" s="561" t="n"/>
    </row>
    <row r="73397">
      <c r="N73397" s="561" t="n"/>
    </row>
    <row r="73398">
      <c r="N73398" s="561" t="n"/>
    </row>
    <row r="73399">
      <c r="N73399" s="561" t="n"/>
    </row>
    <row r="73400">
      <c r="N73400" s="561" t="n"/>
    </row>
    <row r="73401">
      <c r="N73401" s="561" t="n"/>
    </row>
    <row r="73402">
      <c r="N73402" s="561" t="n"/>
    </row>
    <row r="73403">
      <c r="N73403" s="561" t="n"/>
    </row>
    <row r="73404">
      <c r="N73404" s="561" t="n"/>
    </row>
    <row r="73405">
      <c r="N73405" s="561" t="n"/>
    </row>
    <row r="73406">
      <c r="N73406" s="561" t="n"/>
    </row>
    <row r="73407">
      <c r="N73407" s="561" t="n"/>
    </row>
    <row r="73408">
      <c r="N73408" s="561" t="n"/>
    </row>
    <row r="73409">
      <c r="N73409" s="561" t="n"/>
    </row>
    <row r="73410">
      <c r="N73410" s="561" t="n"/>
    </row>
    <row r="73411">
      <c r="N73411" s="561" t="n"/>
    </row>
    <row r="73412">
      <c r="N73412" s="561" t="n"/>
    </row>
    <row r="73413">
      <c r="N73413" s="561" t="n"/>
    </row>
    <row r="73414">
      <c r="N73414" s="561" t="n"/>
    </row>
    <row r="73415">
      <c r="N73415" s="561" t="n"/>
    </row>
    <row r="73416">
      <c r="N73416" s="561" t="n"/>
    </row>
    <row r="73417">
      <c r="N73417" s="561" t="n"/>
    </row>
    <row r="73418">
      <c r="N73418" s="561" t="n"/>
    </row>
    <row r="73419">
      <c r="N73419" s="561" t="n"/>
    </row>
    <row r="73420">
      <c r="N73420" s="561" t="n"/>
    </row>
    <row r="73421">
      <c r="N73421" s="561" t="n"/>
    </row>
    <row r="73422">
      <c r="N73422" s="561" t="n"/>
    </row>
    <row r="73423">
      <c r="N73423" s="561" t="n"/>
    </row>
    <row r="73424">
      <c r="N73424" s="561" t="n"/>
    </row>
    <row r="73425">
      <c r="N73425" s="561" t="n"/>
    </row>
    <row r="73426">
      <c r="N73426" s="561" t="n"/>
    </row>
    <row r="73427">
      <c r="N73427" s="561" t="n"/>
    </row>
    <row r="73428">
      <c r="N73428" s="561" t="n"/>
    </row>
    <row r="73429">
      <c r="N73429" s="561" t="n"/>
    </row>
    <row r="73430">
      <c r="N73430" s="561" t="n"/>
    </row>
    <row r="73431">
      <c r="N73431" s="561" t="n"/>
    </row>
    <row r="73432">
      <c r="N73432" s="561" t="n"/>
    </row>
    <row r="73433">
      <c r="N73433" s="561" t="n"/>
    </row>
    <row r="73434">
      <c r="N73434" s="561" t="n"/>
    </row>
    <row r="73435">
      <c r="N73435" s="561" t="n"/>
    </row>
    <row r="73436">
      <c r="N73436" s="561" t="n"/>
    </row>
    <row r="73437">
      <c r="N73437" s="561" t="n"/>
    </row>
    <row r="73438">
      <c r="N73438" s="561" t="n"/>
    </row>
    <row r="73439">
      <c r="N73439" s="561" t="n"/>
    </row>
    <row r="73440">
      <c r="N73440" s="561" t="n"/>
    </row>
    <row r="73441">
      <c r="N73441" s="561" t="n"/>
    </row>
    <row r="73442">
      <c r="N73442" s="561" t="n"/>
    </row>
    <row r="73443">
      <c r="N73443" s="561" t="n"/>
    </row>
    <row r="73444">
      <c r="N73444" s="561" t="n"/>
    </row>
    <row r="73445">
      <c r="N73445" s="561" t="n"/>
    </row>
    <row r="73446">
      <c r="N73446" s="561" t="n"/>
    </row>
    <row r="73447">
      <c r="N73447" s="561" t="n"/>
    </row>
    <row r="73448">
      <c r="N73448" s="561" t="n"/>
    </row>
    <row r="73449">
      <c r="N73449" s="561" t="n"/>
    </row>
    <row r="73450">
      <c r="N73450" s="561" t="n"/>
    </row>
    <row r="73451">
      <c r="N73451" s="561" t="n"/>
    </row>
    <row r="73452">
      <c r="N73452" s="561" t="n"/>
    </row>
    <row r="73453">
      <c r="N73453" s="561" t="n"/>
    </row>
    <row r="73454">
      <c r="N73454" s="561" t="n"/>
    </row>
    <row r="73455">
      <c r="N73455" s="561" t="n"/>
    </row>
    <row r="73456">
      <c r="N73456" s="561" t="n"/>
    </row>
    <row r="73457">
      <c r="N73457" s="561" t="n"/>
    </row>
    <row r="73458">
      <c r="N73458" s="561" t="n"/>
    </row>
    <row r="73459">
      <c r="N73459" s="561" t="n"/>
    </row>
    <row r="73460">
      <c r="N73460" s="561" t="n"/>
    </row>
    <row r="73461">
      <c r="N73461" s="561" t="n"/>
    </row>
    <row r="73462">
      <c r="N73462" s="561" t="n"/>
    </row>
    <row r="73463">
      <c r="N73463" s="561" t="n"/>
    </row>
    <row r="73464">
      <c r="N73464" s="561" t="n"/>
    </row>
    <row r="73465">
      <c r="N73465" s="561" t="n"/>
    </row>
    <row r="73466">
      <c r="N73466" s="561" t="n"/>
    </row>
    <row r="73467">
      <c r="N73467" s="561" t="n"/>
    </row>
    <row r="73468">
      <c r="N73468" s="561" t="n"/>
    </row>
    <row r="73469">
      <c r="N73469" s="561" t="n"/>
    </row>
    <row r="73470">
      <c r="N73470" s="561" t="n"/>
    </row>
    <row r="73471">
      <c r="N73471" s="561" t="n"/>
    </row>
    <row r="73472">
      <c r="N73472" s="561" t="n"/>
    </row>
    <row r="73473">
      <c r="N73473" s="561" t="n"/>
    </row>
    <row r="73474">
      <c r="N73474" s="561" t="n"/>
    </row>
    <row r="73475">
      <c r="N73475" s="561" t="n"/>
    </row>
    <row r="73476">
      <c r="N73476" s="561" t="n"/>
    </row>
    <row r="73477">
      <c r="N73477" s="561" t="n"/>
    </row>
    <row r="73478">
      <c r="N73478" s="561" t="n"/>
    </row>
    <row r="73479">
      <c r="N73479" s="561" t="n"/>
    </row>
    <row r="73480">
      <c r="N73480" s="561" t="n"/>
    </row>
    <row r="73481">
      <c r="N73481" s="561" t="n"/>
    </row>
    <row r="73482">
      <c r="N73482" s="561" t="n"/>
    </row>
    <row r="73483">
      <c r="N73483" s="561" t="n"/>
    </row>
    <row r="73484">
      <c r="N73484" s="561" t="n"/>
    </row>
    <row r="73485">
      <c r="N73485" s="561" t="n"/>
    </row>
    <row r="73486">
      <c r="N73486" s="561" t="n"/>
    </row>
    <row r="73487">
      <c r="N73487" s="561" t="n"/>
    </row>
    <row r="73488">
      <c r="N73488" s="561" t="n"/>
    </row>
    <row r="73489">
      <c r="N73489" s="561" t="n"/>
    </row>
    <row r="73490">
      <c r="N73490" s="561" t="n"/>
    </row>
    <row r="73491">
      <c r="N73491" s="561" t="n"/>
    </row>
    <row r="73492">
      <c r="N73492" s="561" t="n"/>
    </row>
    <row r="73493">
      <c r="N73493" s="561" t="n"/>
    </row>
    <row r="73494">
      <c r="N73494" s="561" t="n"/>
    </row>
    <row r="73495">
      <c r="N73495" s="561" t="n"/>
    </row>
    <row r="73496">
      <c r="N73496" s="561" t="n"/>
    </row>
    <row r="73497">
      <c r="N73497" s="561" t="n"/>
    </row>
    <row r="73498">
      <c r="N73498" s="561" t="n"/>
    </row>
    <row r="73499">
      <c r="N73499" s="561" t="n"/>
    </row>
    <row r="73500">
      <c r="N73500" s="561" t="n"/>
    </row>
    <row r="73501">
      <c r="N73501" s="561" t="n"/>
    </row>
    <row r="73502">
      <c r="N73502" s="561" t="n"/>
    </row>
    <row r="73503">
      <c r="N73503" s="561" t="n"/>
    </row>
    <row r="73504">
      <c r="N73504" s="561" t="n"/>
    </row>
    <row r="73505">
      <c r="N73505" s="561" t="n"/>
    </row>
    <row r="73506">
      <c r="N73506" s="561" t="n"/>
    </row>
    <row r="73507">
      <c r="N73507" s="561" t="n"/>
    </row>
    <row r="73508">
      <c r="N73508" s="561" t="n"/>
    </row>
    <row r="73509">
      <c r="N73509" s="561" t="n"/>
    </row>
    <row r="73510">
      <c r="N73510" s="561" t="n"/>
    </row>
    <row r="73511">
      <c r="N73511" s="561" t="n"/>
    </row>
    <row r="73512">
      <c r="N73512" s="561" t="n"/>
    </row>
    <row r="73513">
      <c r="N73513" s="561" t="n"/>
    </row>
    <row r="73514">
      <c r="N73514" s="561" t="n"/>
    </row>
    <row r="73515">
      <c r="N73515" s="561" t="n"/>
    </row>
    <row r="73516">
      <c r="N73516" s="561" t="n"/>
    </row>
    <row r="73517">
      <c r="N73517" s="561" t="n"/>
    </row>
    <row r="73518">
      <c r="N73518" s="561" t="n"/>
    </row>
    <row r="73519">
      <c r="N73519" s="561" t="n"/>
    </row>
    <row r="73520">
      <c r="N73520" s="561" t="n"/>
    </row>
    <row r="73521">
      <c r="N73521" s="561" t="n"/>
    </row>
    <row r="73522">
      <c r="N73522" s="561" t="n"/>
    </row>
    <row r="73523">
      <c r="N73523" s="561" t="n"/>
    </row>
    <row r="73524">
      <c r="N73524" s="561" t="n"/>
    </row>
    <row r="73525">
      <c r="N73525" s="561" t="n"/>
    </row>
    <row r="73526">
      <c r="N73526" s="561" t="n"/>
    </row>
    <row r="73527">
      <c r="N73527" s="561" t="n"/>
    </row>
    <row r="73528">
      <c r="N73528" s="561" t="n"/>
    </row>
    <row r="73529">
      <c r="N73529" s="561" t="n"/>
    </row>
    <row r="73530">
      <c r="N73530" s="561" t="n"/>
    </row>
    <row r="73531">
      <c r="N73531" s="561" t="n"/>
    </row>
    <row r="73532">
      <c r="N73532" s="561" t="n"/>
    </row>
    <row r="73533">
      <c r="N73533" s="561" t="n"/>
    </row>
    <row r="73534">
      <c r="N73534" s="561" t="n"/>
    </row>
    <row r="73535">
      <c r="N73535" s="561" t="n"/>
    </row>
    <row r="73536">
      <c r="N73536" s="561" t="n"/>
    </row>
    <row r="73537">
      <c r="N73537" s="561" t="n"/>
    </row>
    <row r="73538">
      <c r="N73538" s="561" t="n"/>
    </row>
    <row r="73539">
      <c r="N73539" s="561" t="n"/>
    </row>
    <row r="73540">
      <c r="N73540" s="561" t="n"/>
    </row>
    <row r="73541">
      <c r="N73541" s="561" t="n"/>
    </row>
    <row r="73542">
      <c r="N73542" s="561" t="n"/>
    </row>
    <row r="73543">
      <c r="N73543" s="561" t="n"/>
    </row>
    <row r="73544">
      <c r="N73544" s="561" t="n"/>
    </row>
    <row r="73545">
      <c r="N73545" s="561" t="n"/>
    </row>
    <row r="73546">
      <c r="N73546" s="561" t="n"/>
    </row>
    <row r="73547">
      <c r="N73547" s="561" t="n"/>
    </row>
    <row r="73548">
      <c r="N73548" s="561" t="n"/>
    </row>
    <row r="73549">
      <c r="N73549" s="561" t="n"/>
    </row>
    <row r="73550">
      <c r="N73550" s="561" t="n"/>
    </row>
    <row r="73551">
      <c r="N73551" s="561" t="n"/>
    </row>
    <row r="73552">
      <c r="N73552" s="561" t="n"/>
    </row>
    <row r="73553">
      <c r="N73553" s="561" t="n"/>
    </row>
    <row r="73554">
      <c r="N73554" s="561" t="n"/>
    </row>
    <row r="73555">
      <c r="N73555" s="561" t="n"/>
    </row>
    <row r="73556">
      <c r="N73556" s="561" t="n"/>
    </row>
    <row r="73557">
      <c r="N73557" s="561" t="n"/>
    </row>
    <row r="73558">
      <c r="N73558" s="561" t="n"/>
    </row>
    <row r="73559">
      <c r="N73559" s="561" t="n"/>
    </row>
    <row r="73560">
      <c r="N73560" s="561" t="n"/>
    </row>
    <row r="73561">
      <c r="N73561" s="561" t="n"/>
    </row>
    <row r="73562">
      <c r="N73562" s="561" t="n"/>
    </row>
    <row r="73563">
      <c r="N73563" s="561" t="n"/>
    </row>
    <row r="73564">
      <c r="N73564" s="561" t="n"/>
    </row>
    <row r="73565">
      <c r="N73565" s="561" t="n"/>
    </row>
    <row r="73566">
      <c r="N73566" s="561" t="n"/>
    </row>
    <row r="73567">
      <c r="N73567" s="561" t="n"/>
    </row>
    <row r="73568">
      <c r="N73568" s="561" t="n"/>
    </row>
    <row r="73569">
      <c r="N73569" s="561" t="n"/>
    </row>
    <row r="73570">
      <c r="N73570" s="561" t="n"/>
    </row>
    <row r="73571">
      <c r="N73571" s="561" t="n"/>
    </row>
    <row r="73572">
      <c r="N73572" s="561" t="n"/>
    </row>
    <row r="73573">
      <c r="N73573" s="561" t="n"/>
    </row>
    <row r="73574">
      <c r="N73574" s="561" t="n"/>
    </row>
    <row r="73575">
      <c r="N73575" s="561" t="n"/>
    </row>
    <row r="73576">
      <c r="N73576" s="561" t="n"/>
    </row>
    <row r="73577">
      <c r="N73577" s="561" t="n"/>
    </row>
    <row r="73578">
      <c r="N73578" s="561" t="n"/>
    </row>
    <row r="73579">
      <c r="N73579" s="561" t="n"/>
    </row>
    <row r="73580">
      <c r="N73580" s="561" t="n"/>
    </row>
    <row r="73581">
      <c r="N73581" s="561" t="n"/>
    </row>
    <row r="73582">
      <c r="N73582" s="561" t="n"/>
    </row>
    <row r="73583">
      <c r="N73583" s="561" t="n"/>
    </row>
    <row r="73584">
      <c r="N73584" s="561" t="n"/>
    </row>
    <row r="73585">
      <c r="N73585" s="561" t="n"/>
    </row>
    <row r="73586">
      <c r="N73586" s="561" t="n"/>
    </row>
    <row r="73587">
      <c r="N73587" s="561" t="n"/>
    </row>
    <row r="73588">
      <c r="N73588" s="561" t="n"/>
    </row>
    <row r="73589">
      <c r="N73589" s="561" t="n"/>
    </row>
    <row r="73590">
      <c r="N73590" s="561" t="n"/>
    </row>
    <row r="73591">
      <c r="N73591" s="561" t="n"/>
    </row>
    <row r="73592">
      <c r="N73592" s="561" t="n"/>
    </row>
    <row r="73593">
      <c r="N73593" s="561" t="n"/>
    </row>
    <row r="73594">
      <c r="N73594" s="561" t="n"/>
    </row>
    <row r="73595">
      <c r="N73595" s="561" t="n"/>
    </row>
    <row r="73596">
      <c r="N73596" s="561" t="n"/>
    </row>
    <row r="73597">
      <c r="N73597" s="561" t="n"/>
    </row>
    <row r="73598">
      <c r="N73598" s="561" t="n"/>
    </row>
    <row r="73599">
      <c r="N73599" s="561" t="n"/>
    </row>
    <row r="73600">
      <c r="N73600" s="561" t="n"/>
    </row>
    <row r="73601">
      <c r="N73601" s="561" t="n"/>
    </row>
    <row r="73602">
      <c r="N73602" s="561" t="n"/>
    </row>
    <row r="73603">
      <c r="N73603" s="561" t="n"/>
    </row>
    <row r="73604">
      <c r="N73604" s="561" t="n"/>
    </row>
    <row r="73605">
      <c r="N73605" s="561" t="n"/>
    </row>
    <row r="73606">
      <c r="N73606" s="561" t="n"/>
    </row>
    <row r="73607">
      <c r="N73607" s="561" t="n"/>
    </row>
    <row r="73608">
      <c r="N73608" s="561" t="n"/>
    </row>
    <row r="73609">
      <c r="N73609" s="561" t="n"/>
    </row>
    <row r="73610">
      <c r="N73610" s="561" t="n"/>
    </row>
    <row r="73611">
      <c r="N73611" s="561" t="n"/>
    </row>
    <row r="73612">
      <c r="N73612" s="561" t="n"/>
    </row>
    <row r="73613">
      <c r="N73613" s="561" t="n"/>
    </row>
    <row r="73614">
      <c r="N73614" s="561" t="n"/>
    </row>
    <row r="73615">
      <c r="N73615" s="561" t="n"/>
    </row>
    <row r="73616">
      <c r="N73616" s="561" t="n"/>
    </row>
    <row r="73617">
      <c r="N73617" s="561" t="n"/>
    </row>
    <row r="73618">
      <c r="N73618" s="561" t="n"/>
    </row>
    <row r="73619">
      <c r="N73619" s="561" t="n"/>
    </row>
    <row r="73620">
      <c r="N73620" s="561" t="n"/>
    </row>
    <row r="73621">
      <c r="N73621" s="561" t="n"/>
    </row>
    <row r="73622">
      <c r="N73622" s="561" t="n"/>
    </row>
    <row r="73623">
      <c r="N73623" s="561" t="n"/>
    </row>
    <row r="73624">
      <c r="N73624" s="561" t="n"/>
    </row>
    <row r="73625">
      <c r="N73625" s="561" t="n"/>
    </row>
    <row r="73626">
      <c r="N73626" s="561" t="n"/>
    </row>
    <row r="73627">
      <c r="N73627" s="561" t="n"/>
    </row>
    <row r="73628">
      <c r="N73628" s="561" t="n"/>
    </row>
    <row r="73629">
      <c r="N73629" s="561" t="n"/>
    </row>
    <row r="73630">
      <c r="N73630" s="561" t="n"/>
    </row>
    <row r="73631">
      <c r="N73631" s="561" t="n"/>
    </row>
    <row r="73632">
      <c r="N73632" s="561" t="n"/>
    </row>
    <row r="73633">
      <c r="N73633" s="561" t="n"/>
    </row>
    <row r="73634">
      <c r="N73634" s="561" t="n"/>
    </row>
    <row r="73635">
      <c r="N73635" s="561" t="n"/>
    </row>
    <row r="73636">
      <c r="N73636" s="561" t="n"/>
    </row>
    <row r="73637">
      <c r="N73637" s="561" t="n"/>
    </row>
    <row r="73638">
      <c r="N73638" s="561" t="n"/>
    </row>
    <row r="73639">
      <c r="N73639" s="561" t="n"/>
    </row>
    <row r="73640">
      <c r="N73640" s="561" t="n"/>
    </row>
    <row r="73641">
      <c r="N73641" s="561" t="n"/>
    </row>
    <row r="73642">
      <c r="N73642" s="561" t="n"/>
    </row>
    <row r="73643">
      <c r="N73643" s="561" t="n"/>
    </row>
    <row r="73644">
      <c r="N73644" s="561" t="n"/>
    </row>
    <row r="73645">
      <c r="N73645" s="561" t="n"/>
    </row>
    <row r="73646">
      <c r="N73646" s="561" t="n"/>
    </row>
    <row r="73647">
      <c r="N73647" s="561" t="n"/>
    </row>
    <row r="73648">
      <c r="N73648" s="561" t="n"/>
    </row>
    <row r="73649">
      <c r="N73649" s="561" t="n"/>
    </row>
    <row r="73650">
      <c r="N73650" s="561" t="n"/>
    </row>
    <row r="73651">
      <c r="N73651" s="561" t="n"/>
    </row>
    <row r="73652">
      <c r="N73652" s="561" t="n"/>
    </row>
    <row r="73653">
      <c r="N73653" s="561" t="n"/>
    </row>
    <row r="73654">
      <c r="N73654" s="561" t="n"/>
    </row>
    <row r="73655">
      <c r="N73655" s="561" t="n"/>
    </row>
    <row r="73656">
      <c r="N73656" s="561" t="n"/>
    </row>
    <row r="73657">
      <c r="N73657" s="561" t="n"/>
    </row>
    <row r="73658">
      <c r="N73658" s="561" t="n"/>
    </row>
    <row r="73659">
      <c r="N73659" s="561" t="n"/>
    </row>
    <row r="73660">
      <c r="N73660" s="561" t="n"/>
    </row>
    <row r="73661">
      <c r="N73661" s="561" t="n"/>
    </row>
    <row r="73662">
      <c r="N73662" s="561" t="n"/>
    </row>
    <row r="73663">
      <c r="N73663" s="561" t="n"/>
    </row>
    <row r="73664">
      <c r="N73664" s="561" t="n"/>
    </row>
    <row r="73665">
      <c r="N73665" s="561" t="n"/>
    </row>
    <row r="73666">
      <c r="N73666" s="561" t="n"/>
    </row>
    <row r="73667">
      <c r="N73667" s="561" t="n"/>
    </row>
    <row r="73668">
      <c r="N73668" s="561" t="n"/>
    </row>
    <row r="73669">
      <c r="N73669" s="561" t="n"/>
    </row>
    <row r="73670">
      <c r="N73670" s="561" t="n"/>
    </row>
    <row r="73671">
      <c r="N73671" s="561" t="n"/>
    </row>
    <row r="73672">
      <c r="N73672" s="561" t="n"/>
    </row>
    <row r="73673">
      <c r="N73673" s="561" t="n"/>
    </row>
    <row r="73674">
      <c r="N73674" s="561" t="n"/>
    </row>
    <row r="73675">
      <c r="N73675" s="561" t="n"/>
    </row>
    <row r="73676">
      <c r="N73676" s="561" t="n"/>
    </row>
    <row r="73677">
      <c r="N73677" s="561" t="n"/>
    </row>
    <row r="73678">
      <c r="N73678" s="561" t="n"/>
    </row>
    <row r="73679">
      <c r="N73679" s="561" t="n"/>
    </row>
    <row r="73680">
      <c r="N73680" s="561" t="n"/>
    </row>
    <row r="73681">
      <c r="N73681" s="561" t="n"/>
    </row>
    <row r="73682">
      <c r="N73682" s="561" t="n"/>
    </row>
    <row r="73683">
      <c r="N73683" s="561" t="n"/>
    </row>
    <row r="73684">
      <c r="N73684" s="561" t="n"/>
    </row>
    <row r="73685">
      <c r="N73685" s="561" t="n"/>
    </row>
    <row r="73686">
      <c r="N73686" s="561" t="n"/>
    </row>
    <row r="73687">
      <c r="N73687" s="561" t="n"/>
    </row>
    <row r="73688">
      <c r="N73688" s="561" t="n"/>
    </row>
    <row r="73689">
      <c r="N73689" s="561" t="n"/>
    </row>
    <row r="73690">
      <c r="N73690" s="561" t="n"/>
    </row>
    <row r="73691">
      <c r="N73691" s="561" t="n"/>
    </row>
    <row r="73692">
      <c r="N73692" s="561" t="n"/>
    </row>
    <row r="73693">
      <c r="N73693" s="561" t="n"/>
    </row>
    <row r="73694">
      <c r="N73694" s="561" t="n"/>
    </row>
    <row r="73695">
      <c r="N73695" s="561" t="n"/>
    </row>
    <row r="73696">
      <c r="N73696" s="561" t="n"/>
    </row>
    <row r="73697">
      <c r="N73697" s="561" t="n"/>
    </row>
    <row r="73698">
      <c r="N73698" s="561" t="n"/>
    </row>
    <row r="73699">
      <c r="N73699" s="561" t="n"/>
    </row>
    <row r="73700">
      <c r="N73700" s="561" t="n"/>
    </row>
    <row r="73701">
      <c r="N73701" s="561" t="n"/>
    </row>
    <row r="73702">
      <c r="N73702" s="561" t="n"/>
    </row>
    <row r="73703">
      <c r="N73703" s="561" t="n"/>
    </row>
    <row r="73704">
      <c r="N73704" s="561" t="n"/>
    </row>
    <row r="73705">
      <c r="N73705" s="561" t="n"/>
    </row>
    <row r="73706">
      <c r="N73706" s="561" t="n"/>
    </row>
    <row r="73707">
      <c r="N73707" s="561" t="n"/>
    </row>
    <row r="73708">
      <c r="N73708" s="561" t="n"/>
    </row>
    <row r="73709">
      <c r="N73709" s="561" t="n"/>
    </row>
    <row r="73710">
      <c r="N73710" s="561" t="n"/>
    </row>
    <row r="73711">
      <c r="N73711" s="561" t="n"/>
    </row>
    <row r="73712">
      <c r="N73712" s="561" t="n"/>
    </row>
    <row r="73713">
      <c r="N73713" s="561" t="n"/>
    </row>
    <row r="73714">
      <c r="N73714" s="561" t="n"/>
    </row>
    <row r="73715">
      <c r="N73715" s="561" t="n"/>
    </row>
    <row r="73716">
      <c r="N73716" s="561" t="n"/>
    </row>
    <row r="73717">
      <c r="N73717" s="561" t="n"/>
    </row>
    <row r="73718">
      <c r="N73718" s="561" t="n"/>
    </row>
    <row r="73719">
      <c r="N73719" s="561" t="n"/>
    </row>
    <row r="73720">
      <c r="N73720" s="561" t="n"/>
    </row>
    <row r="73721">
      <c r="N73721" s="561" t="n"/>
    </row>
    <row r="73722">
      <c r="N73722" s="561" t="n"/>
    </row>
    <row r="73723">
      <c r="N73723" s="561" t="n"/>
    </row>
    <row r="73724">
      <c r="N73724" s="561" t="n"/>
    </row>
    <row r="73725">
      <c r="N73725" s="561" t="n"/>
    </row>
    <row r="73726">
      <c r="N73726" s="561" t="n"/>
    </row>
    <row r="73727">
      <c r="N73727" s="561" t="n"/>
    </row>
    <row r="73728">
      <c r="N73728" s="561" t="n"/>
    </row>
    <row r="73729">
      <c r="N73729" s="561" t="n"/>
    </row>
    <row r="73730">
      <c r="N73730" s="561" t="n"/>
    </row>
    <row r="73731">
      <c r="N73731" s="561" t="n"/>
    </row>
    <row r="73732">
      <c r="N73732" s="561" t="n"/>
    </row>
    <row r="73733">
      <c r="N73733" s="561" t="n"/>
    </row>
    <row r="73734">
      <c r="N73734" s="561" t="n"/>
    </row>
    <row r="73735">
      <c r="N73735" s="561" t="n"/>
    </row>
    <row r="73736">
      <c r="N73736" s="561" t="n"/>
    </row>
    <row r="73737">
      <c r="N73737" s="561" t="n"/>
    </row>
    <row r="73738">
      <c r="N73738" s="561" t="n"/>
    </row>
    <row r="73739">
      <c r="N73739" s="561" t="n"/>
    </row>
    <row r="73740">
      <c r="N73740" s="561" t="n"/>
    </row>
    <row r="73741">
      <c r="N73741" s="561" t="n"/>
    </row>
    <row r="73742">
      <c r="N73742" s="561" t="n"/>
    </row>
    <row r="73743">
      <c r="N73743" s="561" t="n"/>
    </row>
    <row r="73744">
      <c r="N73744" s="561" t="n"/>
    </row>
    <row r="73745">
      <c r="N73745" s="561" t="n"/>
    </row>
    <row r="73746">
      <c r="N73746" s="561" t="n"/>
    </row>
    <row r="73747">
      <c r="N73747" s="561" t="n"/>
    </row>
    <row r="73748">
      <c r="N73748" s="561" t="n"/>
    </row>
    <row r="73749">
      <c r="N73749" s="561" t="n"/>
    </row>
    <row r="73750">
      <c r="N73750" s="561" t="n"/>
    </row>
    <row r="73751">
      <c r="N73751" s="561" t="n"/>
    </row>
    <row r="73752">
      <c r="N73752" s="561" t="n"/>
    </row>
    <row r="73753">
      <c r="N73753" s="561" t="n"/>
    </row>
    <row r="73754">
      <c r="N73754" s="561" t="n"/>
    </row>
    <row r="73755">
      <c r="N73755" s="561" t="n"/>
    </row>
    <row r="73756">
      <c r="N73756" s="561" t="n"/>
    </row>
    <row r="73757">
      <c r="N73757" s="561" t="n"/>
    </row>
    <row r="73758">
      <c r="N73758" s="561" t="n"/>
    </row>
    <row r="73759">
      <c r="N73759" s="561" t="n"/>
    </row>
    <row r="73760">
      <c r="N73760" s="561" t="n"/>
    </row>
    <row r="73761">
      <c r="N73761" s="561" t="n"/>
    </row>
    <row r="73762">
      <c r="N73762" s="561" t="n"/>
    </row>
    <row r="73763">
      <c r="N73763" s="561" t="n"/>
    </row>
    <row r="73764">
      <c r="N73764" s="561" t="n"/>
    </row>
    <row r="73765">
      <c r="N73765" s="561" t="n"/>
    </row>
    <row r="73766">
      <c r="N73766" s="561" t="n"/>
    </row>
    <row r="73767">
      <c r="N73767" s="561" t="n"/>
    </row>
    <row r="73768">
      <c r="N73768" s="561" t="n"/>
    </row>
    <row r="73769">
      <c r="N73769" s="561" t="n"/>
    </row>
    <row r="73770">
      <c r="N73770" s="561" t="n"/>
    </row>
    <row r="73771">
      <c r="N73771" s="561" t="n"/>
    </row>
    <row r="73772">
      <c r="N73772" s="561" t="n"/>
    </row>
    <row r="73773">
      <c r="N73773" s="561" t="n"/>
    </row>
    <row r="73774">
      <c r="N73774" s="561" t="n"/>
    </row>
    <row r="73775">
      <c r="N73775" s="561" t="n"/>
    </row>
    <row r="73776">
      <c r="N73776" s="561" t="n"/>
    </row>
    <row r="73777">
      <c r="N73777" s="561" t="n"/>
    </row>
    <row r="73778">
      <c r="N73778" s="561" t="n"/>
    </row>
    <row r="73779">
      <c r="N73779" s="561" t="n"/>
    </row>
    <row r="73780">
      <c r="N73780" s="561" t="n"/>
    </row>
    <row r="73781">
      <c r="N73781" s="561" t="n"/>
    </row>
    <row r="73782">
      <c r="N73782" s="561" t="n"/>
    </row>
    <row r="73783">
      <c r="N73783" s="561" t="n"/>
    </row>
    <row r="73784">
      <c r="N73784" s="561" t="n"/>
    </row>
    <row r="73785">
      <c r="N73785" s="561" t="n"/>
    </row>
    <row r="73786">
      <c r="N73786" s="561" t="n"/>
    </row>
    <row r="73787">
      <c r="N73787" s="561" t="n"/>
    </row>
    <row r="73788">
      <c r="N73788" s="561" t="n"/>
    </row>
    <row r="73789">
      <c r="N73789" s="561" t="n"/>
    </row>
    <row r="73790">
      <c r="N73790" s="561" t="n"/>
    </row>
    <row r="73791">
      <c r="N73791" s="561" t="n"/>
    </row>
    <row r="73792">
      <c r="N73792" s="561" t="n"/>
    </row>
    <row r="73793">
      <c r="N73793" s="561" t="n"/>
    </row>
    <row r="73794">
      <c r="N73794" s="561" t="n"/>
    </row>
    <row r="73795">
      <c r="N73795" s="561" t="n"/>
    </row>
    <row r="73796">
      <c r="N73796" s="561" t="n"/>
    </row>
    <row r="73797">
      <c r="N73797" s="561" t="n"/>
    </row>
    <row r="73798">
      <c r="N73798" s="561" t="n"/>
    </row>
    <row r="73799">
      <c r="N73799" s="561" t="n"/>
    </row>
    <row r="73800">
      <c r="N73800" s="561" t="n"/>
    </row>
    <row r="73801">
      <c r="N73801" s="561" t="n"/>
    </row>
    <row r="73802">
      <c r="N73802" s="561" t="n"/>
    </row>
    <row r="73803">
      <c r="N73803" s="561" t="n"/>
    </row>
    <row r="73804">
      <c r="N73804" s="561" t="n"/>
    </row>
    <row r="73805">
      <c r="N73805" s="561" t="n"/>
    </row>
    <row r="73806">
      <c r="N73806" s="561" t="n"/>
    </row>
    <row r="73807">
      <c r="N73807" s="561" t="n"/>
    </row>
    <row r="73808">
      <c r="N73808" s="561" t="n"/>
    </row>
    <row r="73809">
      <c r="N73809" s="561" t="n"/>
    </row>
    <row r="73810">
      <c r="N73810" s="561" t="n"/>
    </row>
    <row r="73811">
      <c r="N73811" s="561" t="n"/>
    </row>
    <row r="73812">
      <c r="N73812" s="561" t="n"/>
    </row>
    <row r="73813">
      <c r="N73813" s="561" t="n"/>
    </row>
    <row r="73814">
      <c r="N73814" s="561" t="n"/>
    </row>
    <row r="73815">
      <c r="N73815" s="561" t="n"/>
    </row>
    <row r="73816">
      <c r="N73816" s="561" t="n"/>
    </row>
    <row r="73817">
      <c r="N73817" s="561" t="n"/>
    </row>
    <row r="73818">
      <c r="N73818" s="561" t="n"/>
    </row>
    <row r="73819">
      <c r="N73819" s="561" t="n"/>
    </row>
    <row r="73820">
      <c r="N73820" s="561" t="n"/>
    </row>
    <row r="73821">
      <c r="N73821" s="561" t="n"/>
    </row>
    <row r="73822">
      <c r="N73822" s="561" t="n"/>
    </row>
    <row r="73823">
      <c r="N73823" s="561" t="n"/>
    </row>
    <row r="73824">
      <c r="N73824" s="561" t="n"/>
    </row>
    <row r="73825">
      <c r="N73825" s="561" t="n"/>
    </row>
    <row r="73826">
      <c r="N73826" s="561" t="n"/>
    </row>
    <row r="73827">
      <c r="N73827" s="561" t="n"/>
    </row>
    <row r="73828">
      <c r="N73828" s="561" t="n"/>
    </row>
    <row r="73829">
      <c r="N73829" s="561" t="n"/>
    </row>
    <row r="73830">
      <c r="N73830" s="561" t="n"/>
    </row>
    <row r="73831">
      <c r="N73831" s="561" t="n"/>
    </row>
    <row r="73832">
      <c r="N73832" s="561" t="n"/>
    </row>
    <row r="73833">
      <c r="N73833" s="561" t="n"/>
    </row>
    <row r="73834">
      <c r="N73834" s="561" t="n"/>
    </row>
    <row r="73835">
      <c r="N73835" s="561" t="n"/>
    </row>
    <row r="73836">
      <c r="N73836" s="561" t="n"/>
    </row>
    <row r="73837">
      <c r="N73837" s="561" t="n"/>
    </row>
    <row r="73838">
      <c r="N73838" s="561" t="n"/>
    </row>
    <row r="73839">
      <c r="N73839" s="561" t="n"/>
    </row>
    <row r="73840">
      <c r="N73840" s="561" t="n"/>
    </row>
    <row r="73841">
      <c r="N73841" s="561" t="n"/>
    </row>
    <row r="73842">
      <c r="N73842" s="561" t="n"/>
    </row>
    <row r="73843">
      <c r="N73843" s="561" t="n"/>
    </row>
    <row r="73844">
      <c r="N73844" s="561" t="n"/>
    </row>
    <row r="73845">
      <c r="N73845" s="561" t="n"/>
    </row>
    <row r="73846">
      <c r="N73846" s="561" t="n"/>
    </row>
    <row r="73847">
      <c r="N73847" s="561" t="n"/>
    </row>
    <row r="73848">
      <c r="N73848" s="561" t="n"/>
    </row>
    <row r="73849">
      <c r="N73849" s="561" t="n"/>
    </row>
    <row r="73850">
      <c r="N73850" s="561" t="n"/>
    </row>
    <row r="73851">
      <c r="N73851" s="561" t="n"/>
    </row>
    <row r="73852">
      <c r="N73852" s="561" t="n"/>
    </row>
    <row r="73853">
      <c r="N73853" s="561" t="n"/>
    </row>
    <row r="73854">
      <c r="N73854" s="561" t="n"/>
    </row>
    <row r="73855">
      <c r="N73855" s="561" t="n"/>
    </row>
    <row r="73856">
      <c r="N73856" s="561" t="n"/>
    </row>
    <row r="73857">
      <c r="N73857" s="561" t="n"/>
    </row>
    <row r="73858">
      <c r="N73858" s="561" t="n"/>
    </row>
    <row r="73859">
      <c r="N73859" s="561" t="n"/>
    </row>
    <row r="73860">
      <c r="N73860" s="561" t="n"/>
    </row>
    <row r="73861">
      <c r="N73861" s="561" t="n"/>
    </row>
    <row r="73862">
      <c r="N73862" s="561" t="n"/>
    </row>
    <row r="73863">
      <c r="N73863" s="561" t="n"/>
    </row>
    <row r="73864">
      <c r="N73864" s="561" t="n"/>
    </row>
    <row r="73865">
      <c r="N73865" s="561" t="n"/>
    </row>
    <row r="73866">
      <c r="N73866" s="561" t="n"/>
    </row>
    <row r="73867">
      <c r="N73867" s="561" t="n"/>
    </row>
    <row r="73868">
      <c r="N73868" s="561" t="n"/>
    </row>
    <row r="73869">
      <c r="N73869" s="561" t="n"/>
    </row>
    <row r="73870">
      <c r="N73870" s="561" t="n"/>
    </row>
    <row r="73871">
      <c r="N73871" s="561" t="n"/>
    </row>
    <row r="73872">
      <c r="N73872" s="561" t="n"/>
    </row>
    <row r="73873">
      <c r="N73873" s="561" t="n"/>
    </row>
    <row r="73874">
      <c r="N73874" s="561" t="n"/>
    </row>
    <row r="73875">
      <c r="N73875" s="561" t="n"/>
    </row>
    <row r="73876">
      <c r="N73876" s="561" t="n"/>
    </row>
    <row r="73877">
      <c r="N73877" s="561" t="n"/>
    </row>
    <row r="73878">
      <c r="N73878" s="561" t="n"/>
    </row>
    <row r="73879">
      <c r="N73879" s="561" t="n"/>
    </row>
    <row r="73880">
      <c r="N73880" s="561" t="n"/>
    </row>
    <row r="73881">
      <c r="N73881" s="561" t="n"/>
    </row>
    <row r="73882">
      <c r="N73882" s="561" t="n"/>
    </row>
    <row r="73883">
      <c r="N73883" s="561" t="n"/>
    </row>
    <row r="73884">
      <c r="N73884" s="561" t="n"/>
    </row>
    <row r="73885">
      <c r="N73885" s="561" t="n"/>
    </row>
    <row r="73886">
      <c r="N73886" s="561" t="n"/>
    </row>
    <row r="73887">
      <c r="N73887" s="561" t="n"/>
    </row>
    <row r="73888">
      <c r="N73888" s="561" t="n"/>
    </row>
    <row r="73889">
      <c r="N73889" s="561" t="n"/>
    </row>
    <row r="73890">
      <c r="N73890" s="561" t="n"/>
    </row>
    <row r="73891">
      <c r="N73891" s="561" t="n"/>
    </row>
    <row r="73892">
      <c r="N73892" s="561" t="n"/>
    </row>
    <row r="73893">
      <c r="N73893" s="561" t="n"/>
    </row>
    <row r="73894">
      <c r="N73894" s="561" t="n"/>
    </row>
    <row r="73895">
      <c r="N73895" s="561" t="n"/>
    </row>
    <row r="73896">
      <c r="N73896" s="561" t="n"/>
    </row>
    <row r="73897">
      <c r="N73897" s="561" t="n"/>
    </row>
    <row r="73898">
      <c r="N73898" s="561" t="n"/>
    </row>
    <row r="73899">
      <c r="N73899" s="561" t="n"/>
    </row>
    <row r="73900">
      <c r="N73900" s="561" t="n"/>
    </row>
    <row r="73901">
      <c r="N73901" s="561" t="n"/>
    </row>
    <row r="73902">
      <c r="N73902" s="561" t="n"/>
    </row>
    <row r="73903">
      <c r="N73903" s="561" t="n"/>
    </row>
    <row r="73904">
      <c r="N73904" s="561" t="n"/>
    </row>
    <row r="73905">
      <c r="N73905" s="561" t="n"/>
    </row>
    <row r="73906">
      <c r="N73906" s="561" t="n"/>
    </row>
    <row r="73907">
      <c r="N73907" s="561" t="n"/>
    </row>
    <row r="73908">
      <c r="N73908" s="561" t="n"/>
    </row>
    <row r="73909">
      <c r="N73909" s="561" t="n"/>
    </row>
    <row r="73910">
      <c r="N73910" s="561" t="n"/>
    </row>
    <row r="73911">
      <c r="N73911" s="561" t="n"/>
    </row>
    <row r="73912">
      <c r="N73912" s="561" t="n"/>
    </row>
    <row r="73913">
      <c r="N73913" s="561" t="n"/>
    </row>
    <row r="73914">
      <c r="N73914" s="561" t="n"/>
    </row>
    <row r="73915">
      <c r="N73915" s="561" t="n"/>
    </row>
    <row r="73916">
      <c r="N73916" s="561" t="n"/>
    </row>
    <row r="73917">
      <c r="N73917" s="561" t="n"/>
    </row>
    <row r="73918">
      <c r="N73918" s="561" t="n"/>
    </row>
    <row r="73919">
      <c r="N73919" s="561" t="n"/>
    </row>
    <row r="73920">
      <c r="N73920" s="561" t="n"/>
    </row>
    <row r="73921">
      <c r="N73921" s="561" t="n"/>
    </row>
    <row r="73922">
      <c r="N73922" s="561" t="n"/>
    </row>
    <row r="73923">
      <c r="N73923" s="561" t="n"/>
    </row>
    <row r="73924">
      <c r="N73924" s="561" t="n"/>
    </row>
    <row r="73925">
      <c r="N73925" s="561" t="n"/>
    </row>
    <row r="73926">
      <c r="N73926" s="561" t="n"/>
    </row>
    <row r="73927">
      <c r="N73927" s="561" t="n"/>
    </row>
    <row r="73928">
      <c r="N73928" s="561" t="n"/>
    </row>
    <row r="73929">
      <c r="N73929" s="561" t="n"/>
    </row>
    <row r="73930">
      <c r="N73930" s="561" t="n"/>
    </row>
    <row r="73931">
      <c r="N73931" s="561" t="n"/>
    </row>
    <row r="73932">
      <c r="N73932" s="561" t="n"/>
    </row>
    <row r="73933">
      <c r="N73933" s="561" t="n"/>
    </row>
    <row r="73934">
      <c r="N73934" s="561" t="n"/>
    </row>
    <row r="73935">
      <c r="N73935" s="561" t="n"/>
    </row>
    <row r="73936">
      <c r="N73936" s="561" t="n"/>
    </row>
    <row r="73937">
      <c r="N73937" s="561" t="n"/>
    </row>
    <row r="73938">
      <c r="N73938" s="561" t="n"/>
    </row>
    <row r="73939">
      <c r="N73939" s="561" t="n"/>
    </row>
    <row r="73940">
      <c r="N73940" s="561" t="n"/>
    </row>
    <row r="73941">
      <c r="N73941" s="561" t="n"/>
    </row>
    <row r="73942">
      <c r="N73942" s="561" t="n"/>
    </row>
    <row r="73943">
      <c r="N73943" s="561" t="n"/>
    </row>
    <row r="73944">
      <c r="N73944" s="561" t="n"/>
    </row>
    <row r="73945">
      <c r="N73945" s="561" t="n"/>
    </row>
    <row r="73946">
      <c r="N73946" s="561" t="n"/>
    </row>
    <row r="73947">
      <c r="N73947" s="561" t="n"/>
    </row>
    <row r="73948">
      <c r="N73948" s="561" t="n"/>
    </row>
    <row r="73949">
      <c r="N73949" s="561" t="n"/>
    </row>
    <row r="73950">
      <c r="N73950" s="561" t="n"/>
    </row>
    <row r="73951">
      <c r="N73951" s="561" t="n"/>
    </row>
    <row r="73952">
      <c r="N73952" s="561" t="n"/>
    </row>
    <row r="73953">
      <c r="N73953" s="561" t="n"/>
    </row>
    <row r="73954">
      <c r="N73954" s="561" t="n"/>
    </row>
    <row r="73955">
      <c r="N73955" s="561" t="n"/>
    </row>
    <row r="73956">
      <c r="N73956" s="561" t="n"/>
    </row>
    <row r="73957">
      <c r="N73957" s="561" t="n"/>
    </row>
    <row r="73958">
      <c r="N73958" s="561" t="n"/>
    </row>
    <row r="73959">
      <c r="N73959" s="561" t="n"/>
    </row>
    <row r="73960">
      <c r="N73960" s="561" t="n"/>
    </row>
    <row r="73961">
      <c r="N73961" s="561" t="n"/>
    </row>
    <row r="73962">
      <c r="N73962" s="561" t="n"/>
    </row>
    <row r="73963">
      <c r="N73963" s="561" t="n"/>
    </row>
    <row r="73964">
      <c r="N73964" s="561" t="n"/>
    </row>
    <row r="73965">
      <c r="N73965" s="561" t="n"/>
    </row>
    <row r="73966">
      <c r="N73966" s="561" t="n"/>
    </row>
    <row r="73967">
      <c r="N73967" s="561" t="n"/>
    </row>
    <row r="73968">
      <c r="N73968" s="561" t="n"/>
    </row>
    <row r="73969">
      <c r="N73969" s="561" t="n"/>
    </row>
    <row r="73970">
      <c r="N73970" s="561" t="n"/>
    </row>
    <row r="73971">
      <c r="N73971" s="561" t="n"/>
    </row>
    <row r="73972">
      <c r="N73972" s="561" t="n"/>
    </row>
    <row r="73973">
      <c r="N73973" s="561" t="n"/>
    </row>
    <row r="73974">
      <c r="N73974" s="561" t="n"/>
    </row>
    <row r="73975">
      <c r="N73975" s="561" t="n"/>
    </row>
    <row r="73976">
      <c r="N73976" s="561" t="n"/>
    </row>
    <row r="73977">
      <c r="N73977" s="561" t="n"/>
    </row>
    <row r="73978">
      <c r="N73978" s="561" t="n"/>
    </row>
    <row r="73979">
      <c r="N73979" s="561" t="n"/>
    </row>
    <row r="73980">
      <c r="N73980" s="561" t="n"/>
    </row>
    <row r="73981">
      <c r="N73981" s="561" t="n"/>
    </row>
    <row r="73982">
      <c r="N73982" s="561" t="n"/>
    </row>
    <row r="73983">
      <c r="N73983" s="561" t="n"/>
    </row>
    <row r="73984">
      <c r="N73984" s="561" t="n"/>
    </row>
    <row r="73985">
      <c r="N73985" s="561" t="n"/>
    </row>
    <row r="73986">
      <c r="N73986" s="561" t="n"/>
    </row>
    <row r="73987">
      <c r="N73987" s="561" t="n"/>
    </row>
    <row r="73988">
      <c r="N73988" s="561" t="n"/>
    </row>
    <row r="73989">
      <c r="N73989" s="561" t="n"/>
    </row>
    <row r="73990">
      <c r="N73990" s="561" t="n"/>
    </row>
    <row r="73991">
      <c r="N73991" s="561" t="n"/>
    </row>
    <row r="73992">
      <c r="N73992" s="561" t="n"/>
    </row>
    <row r="73993">
      <c r="N73993" s="561" t="n"/>
    </row>
    <row r="73994">
      <c r="N73994" s="561" t="n"/>
    </row>
    <row r="73995">
      <c r="N73995" s="561" t="n"/>
    </row>
    <row r="73996">
      <c r="N73996" s="561" t="n"/>
    </row>
    <row r="73997">
      <c r="N73997" s="561" t="n"/>
    </row>
    <row r="73998">
      <c r="N73998" s="561" t="n"/>
    </row>
    <row r="73999">
      <c r="N73999" s="561" t="n"/>
    </row>
    <row r="74000">
      <c r="N74000" s="561" t="n"/>
    </row>
    <row r="74001">
      <c r="N74001" s="561" t="n"/>
    </row>
    <row r="74002">
      <c r="N74002" s="561" t="n"/>
    </row>
    <row r="74003">
      <c r="N74003" s="561" t="n"/>
    </row>
    <row r="74004">
      <c r="N74004" s="561" t="n"/>
    </row>
    <row r="74005">
      <c r="N74005" s="561" t="n"/>
    </row>
    <row r="74006">
      <c r="N74006" s="561" t="n"/>
    </row>
    <row r="74007">
      <c r="N74007" s="561" t="n"/>
    </row>
    <row r="74008">
      <c r="N74008" s="561" t="n"/>
    </row>
    <row r="74009">
      <c r="N74009" s="561" t="n"/>
    </row>
    <row r="74010">
      <c r="N74010" s="561" t="n"/>
    </row>
    <row r="74011">
      <c r="N74011" s="561" t="n"/>
    </row>
    <row r="74012">
      <c r="N74012" s="561" t="n"/>
    </row>
    <row r="74013">
      <c r="N74013" s="561" t="n"/>
    </row>
    <row r="74014">
      <c r="N74014" s="561" t="n"/>
    </row>
    <row r="74015">
      <c r="N74015" s="561" t="n"/>
    </row>
    <row r="74016">
      <c r="N74016" s="561" t="n"/>
    </row>
    <row r="74017">
      <c r="N74017" s="561" t="n"/>
    </row>
    <row r="74018">
      <c r="N74018" s="561" t="n"/>
    </row>
    <row r="74019">
      <c r="N74019" s="561" t="n"/>
    </row>
    <row r="74020">
      <c r="N74020" s="561" t="n"/>
    </row>
    <row r="74021">
      <c r="N74021" s="561" t="n"/>
    </row>
    <row r="74022">
      <c r="N74022" s="561" t="n"/>
    </row>
    <row r="74023">
      <c r="N74023" s="561" t="n"/>
    </row>
    <row r="74024">
      <c r="N74024" s="561" t="n"/>
    </row>
    <row r="74025">
      <c r="N74025" s="561" t="n"/>
    </row>
    <row r="74026">
      <c r="N74026" s="561" t="n"/>
    </row>
    <row r="74027">
      <c r="N74027" s="561" t="n"/>
    </row>
    <row r="74028">
      <c r="N74028" s="561" t="n"/>
    </row>
    <row r="74029">
      <c r="N74029" s="561" t="n"/>
    </row>
    <row r="74030">
      <c r="N74030" s="561" t="n"/>
    </row>
    <row r="74031">
      <c r="N74031" s="561" t="n"/>
    </row>
    <row r="74032">
      <c r="N74032" s="561" t="n"/>
    </row>
    <row r="74033">
      <c r="N74033" s="561" t="n"/>
    </row>
    <row r="74034">
      <c r="N74034" s="561" t="n"/>
    </row>
    <row r="74035">
      <c r="N74035" s="561" t="n"/>
    </row>
    <row r="74036">
      <c r="N74036" s="561" t="n"/>
    </row>
    <row r="74037">
      <c r="N74037" s="561" t="n"/>
    </row>
    <row r="74038">
      <c r="N74038" s="561" t="n"/>
    </row>
    <row r="74039">
      <c r="N74039" s="561" t="n"/>
    </row>
    <row r="74040">
      <c r="N74040" s="561" t="n"/>
    </row>
    <row r="74041">
      <c r="N74041" s="561" t="n"/>
    </row>
    <row r="74042">
      <c r="N74042" s="561" t="n"/>
    </row>
    <row r="74043">
      <c r="N74043" s="561" t="n"/>
    </row>
    <row r="74044">
      <c r="N74044" s="561" t="n"/>
    </row>
    <row r="74045">
      <c r="N74045" s="561" t="n"/>
    </row>
    <row r="74046">
      <c r="N74046" s="561" t="n"/>
    </row>
    <row r="74047">
      <c r="N74047" s="561" t="n"/>
    </row>
    <row r="74048">
      <c r="N74048" s="561" t="n"/>
    </row>
    <row r="74049">
      <c r="N74049" s="561" t="n"/>
    </row>
    <row r="74050">
      <c r="N74050" s="561" t="n"/>
    </row>
    <row r="74051">
      <c r="N74051" s="561" t="n"/>
    </row>
    <row r="74052">
      <c r="N74052" s="561" t="n"/>
    </row>
    <row r="74053">
      <c r="N74053" s="561" t="n"/>
    </row>
    <row r="74054">
      <c r="N74054" s="561" t="n"/>
    </row>
    <row r="74055">
      <c r="N74055" s="561" t="n"/>
    </row>
    <row r="74056">
      <c r="N74056" s="561" t="n"/>
    </row>
    <row r="74057">
      <c r="N74057" s="561" t="n"/>
    </row>
    <row r="74058">
      <c r="N74058" s="561" t="n"/>
    </row>
    <row r="74059">
      <c r="N74059" s="561" t="n"/>
    </row>
    <row r="74060">
      <c r="N74060" s="561" t="n"/>
    </row>
    <row r="74061">
      <c r="N74061" s="561" t="n"/>
    </row>
    <row r="74062">
      <c r="N74062" s="561" t="n"/>
    </row>
    <row r="74063">
      <c r="N74063" s="561" t="n"/>
    </row>
    <row r="74064">
      <c r="N74064" s="561" t="n"/>
    </row>
    <row r="74065">
      <c r="N74065" s="561" t="n"/>
    </row>
    <row r="74066">
      <c r="N74066" s="561" t="n"/>
    </row>
    <row r="74067">
      <c r="N74067" s="561" t="n"/>
    </row>
    <row r="74068">
      <c r="N74068" s="561" t="n"/>
    </row>
    <row r="74069">
      <c r="N74069" s="561" t="n"/>
    </row>
    <row r="74070">
      <c r="N74070" s="561" t="n"/>
    </row>
    <row r="74071">
      <c r="N74071" s="561" t="n"/>
    </row>
    <row r="74072">
      <c r="N74072" s="561" t="n"/>
    </row>
    <row r="74073">
      <c r="N74073" s="561" t="n"/>
    </row>
    <row r="74074">
      <c r="N74074" s="561" t="n"/>
    </row>
    <row r="74075">
      <c r="N74075" s="561" t="n"/>
    </row>
    <row r="74076">
      <c r="N74076" s="561" t="n"/>
    </row>
    <row r="74077">
      <c r="N74077" s="561" t="n"/>
    </row>
    <row r="74078">
      <c r="N74078" s="561" t="n"/>
    </row>
    <row r="74079">
      <c r="N74079" s="561" t="n"/>
    </row>
    <row r="74080">
      <c r="N74080" s="561" t="n"/>
    </row>
    <row r="74081">
      <c r="N74081" s="561" t="n"/>
    </row>
    <row r="74082">
      <c r="N74082" s="561" t="n"/>
    </row>
    <row r="74083">
      <c r="N74083" s="561" t="n"/>
    </row>
    <row r="74084">
      <c r="N74084" s="561" t="n"/>
    </row>
    <row r="74085">
      <c r="N74085" s="561" t="n"/>
    </row>
    <row r="74086">
      <c r="N74086" s="561" t="n"/>
    </row>
    <row r="74087">
      <c r="N74087" s="561" t="n"/>
    </row>
    <row r="74088">
      <c r="N74088" s="561" t="n"/>
    </row>
    <row r="74089">
      <c r="N74089" s="561" t="n"/>
    </row>
    <row r="74090">
      <c r="N74090" s="561" t="n"/>
    </row>
    <row r="74091">
      <c r="N74091" s="561" t="n"/>
    </row>
    <row r="74092">
      <c r="N74092" s="561" t="n"/>
    </row>
    <row r="74093">
      <c r="N74093" s="561" t="n"/>
    </row>
    <row r="74094">
      <c r="N74094" s="561" t="n"/>
    </row>
    <row r="74095">
      <c r="N74095" s="561" t="n"/>
    </row>
    <row r="74096">
      <c r="N74096" s="561" t="n"/>
    </row>
    <row r="74097">
      <c r="N74097" s="561" t="n"/>
    </row>
    <row r="74098">
      <c r="N74098" s="561" t="n"/>
    </row>
    <row r="74099">
      <c r="N74099" s="561" t="n"/>
    </row>
    <row r="74100">
      <c r="N74100" s="561" t="n"/>
    </row>
    <row r="74101">
      <c r="N74101" s="561" t="n"/>
    </row>
    <row r="74102">
      <c r="N74102" s="561" t="n"/>
    </row>
    <row r="74103">
      <c r="N74103" s="561" t="n"/>
    </row>
    <row r="74104">
      <c r="N74104" s="561" t="n"/>
    </row>
    <row r="74105">
      <c r="N74105" s="561" t="n"/>
    </row>
    <row r="74106">
      <c r="N74106" s="561" t="n"/>
    </row>
    <row r="74107">
      <c r="N74107" s="561" t="n"/>
    </row>
    <row r="74108">
      <c r="N74108" s="561" t="n"/>
    </row>
    <row r="74109">
      <c r="N74109" s="561" t="n"/>
    </row>
    <row r="74110">
      <c r="N74110" s="561" t="n"/>
    </row>
    <row r="74111">
      <c r="N74111" s="561" t="n"/>
    </row>
    <row r="74112">
      <c r="N74112" s="561" t="n"/>
    </row>
    <row r="74113">
      <c r="N74113" s="561" t="n"/>
    </row>
    <row r="74114">
      <c r="N74114" s="561" t="n"/>
    </row>
    <row r="74115">
      <c r="N74115" s="561" t="n"/>
    </row>
    <row r="74116">
      <c r="N74116" s="561" t="n"/>
    </row>
    <row r="74117">
      <c r="N74117" s="561" t="n"/>
    </row>
    <row r="74118">
      <c r="N74118" s="561" t="n"/>
    </row>
    <row r="74119">
      <c r="N74119" s="561" t="n"/>
    </row>
    <row r="74120">
      <c r="N74120" s="561" t="n"/>
    </row>
    <row r="74121">
      <c r="N74121" s="561" t="n"/>
    </row>
    <row r="74122">
      <c r="N74122" s="561" t="n"/>
    </row>
    <row r="74123">
      <c r="N74123" s="561" t="n"/>
    </row>
    <row r="74124">
      <c r="N74124" s="561" t="n"/>
    </row>
    <row r="74125">
      <c r="N74125" s="561" t="n"/>
    </row>
    <row r="74126">
      <c r="N74126" s="561" t="n"/>
    </row>
    <row r="74127">
      <c r="N74127" s="561" t="n"/>
    </row>
    <row r="74128">
      <c r="N74128" s="561" t="n"/>
    </row>
    <row r="74129">
      <c r="N74129" s="561" t="n"/>
    </row>
    <row r="74130">
      <c r="N74130" s="561" t="n"/>
    </row>
    <row r="74131">
      <c r="N74131" s="561" t="n"/>
    </row>
    <row r="74132">
      <c r="N74132" s="561" t="n"/>
    </row>
    <row r="74133">
      <c r="N74133" s="561" t="n"/>
    </row>
    <row r="74134">
      <c r="N74134" s="561" t="n"/>
    </row>
    <row r="74135">
      <c r="N74135" s="561" t="n"/>
    </row>
    <row r="74136">
      <c r="N74136" s="561" t="n"/>
    </row>
    <row r="74137">
      <c r="N74137" s="561" t="n"/>
    </row>
    <row r="74138">
      <c r="N74138" s="561" t="n"/>
    </row>
    <row r="74139">
      <c r="N74139" s="561" t="n"/>
    </row>
    <row r="74140">
      <c r="N74140" s="561" t="n"/>
    </row>
    <row r="74141">
      <c r="N74141" s="561" t="n"/>
    </row>
    <row r="74142">
      <c r="N74142" s="561" t="n"/>
    </row>
    <row r="74143">
      <c r="N74143" s="561" t="n"/>
    </row>
    <row r="74144">
      <c r="N74144" s="561" t="n"/>
    </row>
    <row r="74145">
      <c r="N74145" s="561" t="n"/>
    </row>
    <row r="74146">
      <c r="N74146" s="561" t="n"/>
    </row>
    <row r="74147">
      <c r="N74147" s="561" t="n"/>
    </row>
    <row r="74148">
      <c r="N74148" s="561" t="n"/>
    </row>
    <row r="74149">
      <c r="N74149" s="561" t="n"/>
    </row>
    <row r="74150">
      <c r="N74150" s="561" t="n"/>
    </row>
    <row r="74151">
      <c r="N74151" s="561" t="n"/>
    </row>
    <row r="74152">
      <c r="N74152" s="561" t="n"/>
    </row>
    <row r="74153">
      <c r="N74153" s="561" t="n"/>
    </row>
    <row r="74154">
      <c r="N74154" s="561" t="n"/>
    </row>
    <row r="74155">
      <c r="N74155" s="561" t="n"/>
    </row>
    <row r="74156">
      <c r="N74156" s="561" t="n"/>
    </row>
    <row r="74157">
      <c r="N74157" s="561" t="n"/>
    </row>
    <row r="74158">
      <c r="N74158" s="561" t="n"/>
    </row>
    <row r="74159">
      <c r="N74159" s="561" t="n"/>
    </row>
    <row r="74160">
      <c r="N74160" s="561" t="n"/>
    </row>
    <row r="74161">
      <c r="N74161" s="561" t="n"/>
    </row>
    <row r="74162">
      <c r="N74162" s="561" t="n"/>
    </row>
    <row r="74163">
      <c r="N74163" s="561" t="n"/>
    </row>
    <row r="74164">
      <c r="N74164" s="561" t="n"/>
    </row>
    <row r="74165">
      <c r="N74165" s="561" t="n"/>
    </row>
    <row r="74166">
      <c r="N74166" s="561" t="n"/>
    </row>
    <row r="74167">
      <c r="N74167" s="561" t="n"/>
    </row>
    <row r="74168">
      <c r="N74168" s="561" t="n"/>
    </row>
    <row r="74169">
      <c r="N74169" s="561" t="n"/>
    </row>
    <row r="74170">
      <c r="N74170" s="561" t="n"/>
    </row>
    <row r="74171">
      <c r="N74171" s="561" t="n"/>
    </row>
    <row r="74172">
      <c r="N74172" s="561" t="n"/>
    </row>
    <row r="74173">
      <c r="N74173" s="561" t="n"/>
    </row>
    <row r="74174">
      <c r="N74174" s="561" t="n"/>
    </row>
    <row r="74175">
      <c r="N74175" s="561" t="n"/>
    </row>
    <row r="74176">
      <c r="N74176" s="561" t="n"/>
    </row>
    <row r="74177">
      <c r="N74177" s="561" t="n"/>
    </row>
    <row r="74178">
      <c r="N74178" s="561" t="n"/>
    </row>
    <row r="74179">
      <c r="N74179" s="561" t="n"/>
    </row>
    <row r="74180">
      <c r="N74180" s="561" t="n"/>
    </row>
    <row r="74181">
      <c r="N74181" s="561" t="n"/>
    </row>
    <row r="74182">
      <c r="N74182" s="561" t="n"/>
    </row>
    <row r="74183">
      <c r="N74183" s="561" t="n"/>
    </row>
    <row r="74184">
      <c r="N74184" s="561" t="n"/>
    </row>
    <row r="74185">
      <c r="N74185" s="561" t="n"/>
    </row>
    <row r="74186">
      <c r="N74186" s="561" t="n"/>
    </row>
    <row r="74187">
      <c r="N74187" s="561" t="n"/>
    </row>
    <row r="74188">
      <c r="N74188" s="561" t="n"/>
    </row>
    <row r="74189">
      <c r="N74189" s="561" t="n"/>
    </row>
    <row r="74190">
      <c r="N74190" s="561" t="n"/>
    </row>
    <row r="74191">
      <c r="N74191" s="561" t="n"/>
    </row>
    <row r="74192">
      <c r="N74192" s="561" t="n"/>
    </row>
    <row r="74193">
      <c r="N74193" s="561" t="n"/>
    </row>
    <row r="74194">
      <c r="N74194" s="561" t="n"/>
    </row>
    <row r="74195">
      <c r="N74195" s="561" t="n"/>
    </row>
    <row r="74196">
      <c r="N74196" s="561" t="n"/>
    </row>
    <row r="74197">
      <c r="N74197" s="561" t="n"/>
    </row>
    <row r="74198">
      <c r="N74198" s="561" t="n"/>
    </row>
    <row r="74199">
      <c r="N74199" s="561" t="n"/>
    </row>
    <row r="74200">
      <c r="N74200" s="561" t="n"/>
    </row>
    <row r="74201">
      <c r="N74201" s="561" t="n"/>
    </row>
    <row r="74202">
      <c r="N74202" s="561" t="n"/>
    </row>
    <row r="74203">
      <c r="N74203" s="561" t="n"/>
    </row>
    <row r="74204">
      <c r="N74204" s="561" t="n"/>
    </row>
    <row r="74205">
      <c r="N74205" s="561" t="n"/>
    </row>
    <row r="74206">
      <c r="N74206" s="561" t="n"/>
    </row>
    <row r="74207">
      <c r="N74207" s="561" t="n"/>
    </row>
    <row r="74208">
      <c r="N74208" s="561" t="n"/>
    </row>
    <row r="74209">
      <c r="N74209" s="561" t="n"/>
    </row>
    <row r="74210">
      <c r="N74210" s="561" t="n"/>
    </row>
    <row r="74211">
      <c r="N74211" s="561" t="n"/>
    </row>
    <row r="74212">
      <c r="N74212" s="561" t="n"/>
    </row>
    <row r="74213">
      <c r="N74213" s="561" t="n"/>
    </row>
    <row r="74214">
      <c r="N74214" s="561" t="n"/>
    </row>
    <row r="74215">
      <c r="N74215" s="561" t="n"/>
    </row>
    <row r="74216">
      <c r="N74216" s="561" t="n"/>
    </row>
    <row r="74217">
      <c r="N74217" s="561" t="n"/>
    </row>
    <row r="74218">
      <c r="N74218" s="561" t="n"/>
    </row>
    <row r="74219">
      <c r="N74219" s="561" t="n"/>
    </row>
    <row r="74220">
      <c r="N74220" s="561" t="n"/>
    </row>
    <row r="74221">
      <c r="N74221" s="561" t="n"/>
    </row>
    <row r="74222">
      <c r="N74222" s="561" t="n"/>
    </row>
    <row r="74223">
      <c r="N74223" s="561" t="n"/>
    </row>
    <row r="74224">
      <c r="N74224" s="561" t="n"/>
    </row>
    <row r="74225">
      <c r="N74225" s="561" t="n"/>
    </row>
    <row r="74226">
      <c r="N74226" s="561" t="n"/>
    </row>
    <row r="74227">
      <c r="N74227" s="561" t="n"/>
    </row>
    <row r="74228">
      <c r="N74228" s="561" t="n"/>
    </row>
    <row r="74229">
      <c r="N74229" s="561" t="n"/>
    </row>
    <row r="74230">
      <c r="N74230" s="561" t="n"/>
    </row>
    <row r="74231">
      <c r="N74231" s="561" t="n"/>
    </row>
    <row r="74232">
      <c r="N74232" s="561" t="n"/>
    </row>
    <row r="74233">
      <c r="N74233" s="561" t="n"/>
    </row>
    <row r="74234">
      <c r="N74234" s="561" t="n"/>
    </row>
    <row r="74235">
      <c r="N74235" s="561" t="n"/>
    </row>
    <row r="74236">
      <c r="N74236" s="561" t="n"/>
    </row>
    <row r="74237">
      <c r="N74237" s="561" t="n"/>
    </row>
    <row r="74238">
      <c r="N74238" s="561" t="n"/>
    </row>
    <row r="74239">
      <c r="N74239" s="561" t="n"/>
    </row>
    <row r="74240">
      <c r="N74240" s="561" t="n"/>
    </row>
    <row r="74241">
      <c r="N74241" s="561" t="n"/>
    </row>
    <row r="74242">
      <c r="N74242" s="561" t="n"/>
    </row>
    <row r="74243">
      <c r="N74243" s="561" t="n"/>
    </row>
    <row r="74244">
      <c r="N74244" s="561" t="n"/>
    </row>
    <row r="74245">
      <c r="N74245" s="561" t="n"/>
    </row>
    <row r="74246">
      <c r="N74246" s="561" t="n"/>
    </row>
    <row r="74247">
      <c r="N74247" s="561" t="n"/>
    </row>
    <row r="74248">
      <c r="N74248" s="561" t="n"/>
    </row>
    <row r="74249">
      <c r="N74249" s="561" t="n"/>
    </row>
    <row r="74250">
      <c r="N74250" s="561" t="n"/>
    </row>
    <row r="74251">
      <c r="N74251" s="561" t="n"/>
    </row>
    <row r="74252">
      <c r="N74252" s="561" t="n"/>
    </row>
    <row r="74253">
      <c r="N74253" s="561" t="n"/>
    </row>
    <row r="74254">
      <c r="N74254" s="561" t="n"/>
    </row>
    <row r="74255">
      <c r="N74255" s="561" t="n"/>
    </row>
    <row r="74256">
      <c r="N74256" s="561" t="n"/>
    </row>
    <row r="74257">
      <c r="N74257" s="561" t="n"/>
    </row>
    <row r="74258">
      <c r="N74258" s="561" t="n"/>
    </row>
    <row r="74259">
      <c r="N74259" s="561" t="n"/>
    </row>
    <row r="74260">
      <c r="N74260" s="561" t="n"/>
    </row>
    <row r="74261">
      <c r="N74261" s="561" t="n"/>
    </row>
    <row r="74262">
      <c r="N74262" s="561" t="n"/>
    </row>
    <row r="74263">
      <c r="N74263" s="561" t="n"/>
    </row>
    <row r="74264">
      <c r="N74264" s="561" t="n"/>
    </row>
    <row r="74265">
      <c r="N74265" s="561" t="n"/>
    </row>
    <row r="74266">
      <c r="N74266" s="561" t="n"/>
    </row>
    <row r="74267">
      <c r="N74267" s="561" t="n"/>
    </row>
    <row r="74268">
      <c r="N74268" s="561" t="n"/>
    </row>
    <row r="74269">
      <c r="N74269" s="561" t="n"/>
    </row>
    <row r="74270">
      <c r="N74270" s="561" t="n"/>
    </row>
    <row r="74271">
      <c r="N74271" s="561" t="n"/>
    </row>
    <row r="74272">
      <c r="N74272" s="561" t="n"/>
    </row>
    <row r="74273">
      <c r="N74273" s="561" t="n"/>
    </row>
    <row r="74274">
      <c r="N74274" s="561" t="n"/>
    </row>
    <row r="74275">
      <c r="N74275" s="561" t="n"/>
    </row>
    <row r="74276">
      <c r="N74276" s="561" t="n"/>
    </row>
    <row r="74277">
      <c r="N74277" s="561" t="n"/>
    </row>
    <row r="74278">
      <c r="N74278" s="561" t="n"/>
    </row>
    <row r="74279">
      <c r="N74279" s="561" t="n"/>
    </row>
    <row r="74280">
      <c r="N74280" s="561" t="n"/>
    </row>
    <row r="74281">
      <c r="N74281" s="561" t="n"/>
    </row>
    <row r="74282">
      <c r="N74282" s="561" t="n"/>
    </row>
    <row r="74283">
      <c r="N74283" s="561" t="n"/>
    </row>
    <row r="74284">
      <c r="N74284" s="561" t="n"/>
    </row>
    <row r="74285">
      <c r="N74285" s="561" t="n"/>
    </row>
    <row r="74286">
      <c r="N74286" s="561" t="n"/>
    </row>
    <row r="74287">
      <c r="N74287" s="561" t="n"/>
    </row>
    <row r="74288">
      <c r="N74288" s="561" t="n"/>
    </row>
    <row r="74289">
      <c r="N74289" s="561" t="n"/>
    </row>
    <row r="74290">
      <c r="N74290" s="561" t="n"/>
    </row>
    <row r="74291">
      <c r="N74291" s="561" t="n"/>
    </row>
    <row r="74292">
      <c r="N74292" s="561" t="n"/>
    </row>
    <row r="74293">
      <c r="N74293" s="561" t="n"/>
    </row>
    <row r="74294">
      <c r="N74294" s="561" t="n"/>
    </row>
    <row r="74295">
      <c r="N74295" s="561" t="n"/>
    </row>
    <row r="74296">
      <c r="N74296" s="561" t="n"/>
    </row>
    <row r="74297">
      <c r="N74297" s="561" t="n"/>
    </row>
    <row r="74298">
      <c r="N74298" s="561" t="n"/>
    </row>
    <row r="74299">
      <c r="N74299" s="561" t="n"/>
    </row>
    <row r="74300">
      <c r="N74300" s="561" t="n"/>
    </row>
    <row r="74301">
      <c r="N74301" s="561" t="n"/>
    </row>
    <row r="74302">
      <c r="N74302" s="561" t="n"/>
    </row>
    <row r="74303">
      <c r="N74303" s="561" t="n"/>
    </row>
    <row r="74304">
      <c r="N74304" s="561" t="n"/>
    </row>
    <row r="74305">
      <c r="N74305" s="561" t="n"/>
    </row>
    <row r="74306">
      <c r="N74306" s="561" t="n"/>
    </row>
    <row r="74307">
      <c r="N74307" s="561" t="n"/>
    </row>
    <row r="74308">
      <c r="N74308" s="561" t="n"/>
    </row>
    <row r="74309">
      <c r="N74309" s="561" t="n"/>
    </row>
    <row r="74310">
      <c r="N74310" s="561" t="n"/>
    </row>
    <row r="74311">
      <c r="N74311" s="561" t="n"/>
    </row>
    <row r="74312">
      <c r="N74312" s="561" t="n"/>
    </row>
    <row r="74313">
      <c r="N74313" s="561" t="n"/>
    </row>
    <row r="74314">
      <c r="N74314" s="561" t="n"/>
    </row>
    <row r="74315">
      <c r="N74315" s="561" t="n"/>
    </row>
    <row r="74316">
      <c r="N74316" s="561" t="n"/>
    </row>
    <row r="74317">
      <c r="N74317" s="561" t="n"/>
    </row>
    <row r="74318">
      <c r="N74318" s="561" t="n"/>
    </row>
    <row r="74319">
      <c r="N74319" s="561" t="n"/>
    </row>
    <row r="74320">
      <c r="N74320" s="561" t="n"/>
    </row>
    <row r="74321">
      <c r="N74321" s="561" t="n"/>
    </row>
    <row r="74322">
      <c r="N74322" s="561" t="n"/>
    </row>
    <row r="74323">
      <c r="N74323" s="561" t="n"/>
    </row>
    <row r="74324">
      <c r="N74324" s="561" t="n"/>
    </row>
    <row r="74325">
      <c r="N74325" s="561" t="n"/>
    </row>
    <row r="74326">
      <c r="N74326" s="561" t="n"/>
    </row>
    <row r="74327">
      <c r="N74327" s="561" t="n"/>
    </row>
    <row r="74328">
      <c r="N74328" s="561" t="n"/>
    </row>
    <row r="74329">
      <c r="N74329" s="561" t="n"/>
    </row>
    <row r="74330">
      <c r="N74330" s="561" t="n"/>
    </row>
    <row r="74331">
      <c r="N74331" s="561" t="n"/>
    </row>
    <row r="74332">
      <c r="N74332" s="561" t="n"/>
    </row>
    <row r="74333">
      <c r="N74333" s="561" t="n"/>
    </row>
    <row r="74334">
      <c r="N74334" s="561" t="n"/>
    </row>
    <row r="74335">
      <c r="N74335" s="561" t="n"/>
    </row>
    <row r="74336">
      <c r="N74336" s="561" t="n"/>
    </row>
    <row r="74337">
      <c r="N74337" s="561" t="n"/>
    </row>
    <row r="74338">
      <c r="N74338" s="561" t="n"/>
    </row>
    <row r="74339">
      <c r="N74339" s="561" t="n"/>
    </row>
    <row r="74340">
      <c r="N74340" s="561" t="n"/>
    </row>
    <row r="74341">
      <c r="N74341" s="561" t="n"/>
    </row>
    <row r="74342">
      <c r="N74342" s="561" t="n"/>
    </row>
    <row r="74343">
      <c r="N74343" s="561" t="n"/>
    </row>
    <row r="74344">
      <c r="N74344" s="561" t="n"/>
    </row>
    <row r="74345">
      <c r="N74345" s="561" t="n"/>
    </row>
    <row r="74346">
      <c r="N74346" s="561" t="n"/>
    </row>
    <row r="74347">
      <c r="N74347" s="561" t="n"/>
    </row>
    <row r="74348">
      <c r="N74348" s="561" t="n"/>
    </row>
    <row r="74349">
      <c r="N74349" s="561" t="n"/>
    </row>
    <row r="74350">
      <c r="N74350" s="561" t="n"/>
    </row>
    <row r="74351">
      <c r="N74351" s="561" t="n"/>
    </row>
    <row r="74352">
      <c r="N74352" s="561" t="n"/>
    </row>
    <row r="74353">
      <c r="N74353" s="561" t="n"/>
    </row>
    <row r="74354">
      <c r="N74354" s="561" t="n"/>
    </row>
    <row r="74355">
      <c r="N74355" s="561" t="n"/>
    </row>
    <row r="74356">
      <c r="N74356" s="561" t="n"/>
    </row>
    <row r="74357">
      <c r="N74357" s="561" t="n"/>
    </row>
    <row r="74358">
      <c r="N74358" s="561" t="n"/>
    </row>
    <row r="74359">
      <c r="N74359" s="561" t="n"/>
    </row>
    <row r="74360">
      <c r="N74360" s="561" t="n"/>
    </row>
    <row r="74361">
      <c r="N74361" s="561" t="n"/>
    </row>
    <row r="74362">
      <c r="N74362" s="561" t="n"/>
    </row>
    <row r="74363">
      <c r="N74363" s="561" t="n"/>
    </row>
    <row r="74364">
      <c r="N74364" s="561" t="n"/>
    </row>
    <row r="74365">
      <c r="N74365" s="561" t="n"/>
    </row>
    <row r="74366">
      <c r="N74366" s="561" t="n"/>
    </row>
    <row r="74367">
      <c r="N74367" s="561" t="n"/>
    </row>
    <row r="74368">
      <c r="N74368" s="561" t="n"/>
    </row>
    <row r="74369">
      <c r="N74369" s="561" t="n"/>
    </row>
    <row r="74370">
      <c r="N74370" s="561" t="n"/>
    </row>
    <row r="74371">
      <c r="N74371" s="561" t="n"/>
    </row>
    <row r="74372">
      <c r="N74372" s="561" t="n"/>
    </row>
    <row r="74373">
      <c r="N74373" s="561" t="n"/>
    </row>
    <row r="74374">
      <c r="N74374" s="561" t="n"/>
    </row>
    <row r="74375">
      <c r="N74375" s="561" t="n"/>
    </row>
    <row r="74376">
      <c r="N74376" s="561" t="n"/>
    </row>
    <row r="74377">
      <c r="N74377" s="561" t="n"/>
    </row>
    <row r="74378">
      <c r="N74378" s="561" t="n"/>
    </row>
    <row r="74379">
      <c r="N74379" s="561" t="n"/>
    </row>
    <row r="74380">
      <c r="N74380" s="561" t="n"/>
    </row>
    <row r="74381">
      <c r="N74381" s="561" t="n"/>
    </row>
    <row r="74382">
      <c r="N74382" s="561" t="n"/>
    </row>
    <row r="74383">
      <c r="N74383" s="561" t="n"/>
    </row>
    <row r="74384">
      <c r="N74384" s="561" t="n"/>
    </row>
    <row r="74385">
      <c r="N74385" s="561" t="n"/>
    </row>
    <row r="74386">
      <c r="N74386" s="561" t="n"/>
    </row>
    <row r="74387">
      <c r="N74387" s="561" t="n"/>
    </row>
    <row r="74388">
      <c r="N74388" s="561" t="n"/>
    </row>
    <row r="74389">
      <c r="N74389" s="561" t="n"/>
    </row>
    <row r="74390">
      <c r="N74390" s="561" t="n"/>
    </row>
    <row r="74391">
      <c r="N74391" s="561" t="n"/>
    </row>
    <row r="74392">
      <c r="N74392" s="561" t="n"/>
    </row>
    <row r="74393">
      <c r="N74393" s="561" t="n"/>
    </row>
    <row r="74394">
      <c r="N74394" s="561" t="n"/>
    </row>
    <row r="74395">
      <c r="N74395" s="561" t="n"/>
    </row>
    <row r="74396">
      <c r="N74396" s="561" t="n"/>
    </row>
    <row r="74397">
      <c r="N74397" s="561" t="n"/>
    </row>
    <row r="74398">
      <c r="N74398" s="561" t="n"/>
    </row>
    <row r="74399">
      <c r="N74399" s="561" t="n"/>
    </row>
    <row r="74400">
      <c r="N74400" s="561" t="n"/>
    </row>
    <row r="74401">
      <c r="N74401" s="561" t="n"/>
    </row>
    <row r="74402">
      <c r="N74402" s="561" t="n"/>
    </row>
    <row r="74403">
      <c r="N74403" s="561" t="n"/>
    </row>
    <row r="74404">
      <c r="N74404" s="561" t="n"/>
    </row>
    <row r="74405">
      <c r="N74405" s="561" t="n"/>
    </row>
    <row r="74406">
      <c r="N74406" s="561" t="n"/>
    </row>
    <row r="74407">
      <c r="N74407" s="561" t="n"/>
    </row>
    <row r="74408">
      <c r="N74408" s="561" t="n"/>
    </row>
    <row r="74409">
      <c r="N74409" s="561" t="n"/>
    </row>
    <row r="74410">
      <c r="N74410" s="561" t="n"/>
    </row>
    <row r="74411">
      <c r="N74411" s="561" t="n"/>
    </row>
    <row r="74412">
      <c r="N74412" s="561" t="n"/>
    </row>
    <row r="74413">
      <c r="N74413" s="561" t="n"/>
    </row>
    <row r="74414">
      <c r="N74414" s="561" t="n"/>
    </row>
    <row r="74415">
      <c r="N74415" s="561" t="n"/>
    </row>
    <row r="74416">
      <c r="N74416" s="561" t="n"/>
    </row>
    <row r="74417">
      <c r="N74417" s="561" t="n"/>
    </row>
    <row r="74418">
      <c r="N74418" s="561" t="n"/>
    </row>
    <row r="74419">
      <c r="N74419" s="561" t="n"/>
    </row>
    <row r="74420">
      <c r="N74420" s="561" t="n"/>
    </row>
    <row r="74421">
      <c r="N74421" s="561" t="n"/>
    </row>
    <row r="74422">
      <c r="N74422" s="561" t="n"/>
    </row>
    <row r="74423">
      <c r="N74423" s="561" t="n"/>
    </row>
    <row r="74424">
      <c r="N74424" s="561" t="n"/>
    </row>
    <row r="74425">
      <c r="N74425" s="561" t="n"/>
    </row>
    <row r="74426">
      <c r="N74426" s="561" t="n"/>
    </row>
    <row r="74427">
      <c r="N74427" s="561" t="n"/>
    </row>
    <row r="74428">
      <c r="N74428" s="561" t="n"/>
    </row>
    <row r="74429">
      <c r="N74429" s="561" t="n"/>
    </row>
    <row r="74430">
      <c r="N74430" s="561" t="n"/>
    </row>
    <row r="74431">
      <c r="N74431" s="561" t="n"/>
    </row>
    <row r="74432">
      <c r="N74432" s="561" t="n"/>
    </row>
    <row r="74433">
      <c r="N74433" s="561" t="n"/>
    </row>
    <row r="74434">
      <c r="N74434" s="561" t="n"/>
    </row>
    <row r="74435">
      <c r="N74435" s="561" t="n"/>
    </row>
    <row r="74436">
      <c r="N74436" s="561" t="n"/>
    </row>
    <row r="74437">
      <c r="N74437" s="561" t="n"/>
    </row>
    <row r="74438">
      <c r="N74438" s="561" t="n"/>
    </row>
    <row r="74439">
      <c r="N74439" s="561" t="n"/>
    </row>
    <row r="74440">
      <c r="N74440" s="561" t="n"/>
    </row>
    <row r="74441">
      <c r="N74441" s="561" t="n"/>
    </row>
    <row r="74442">
      <c r="N74442" s="561" t="n"/>
    </row>
    <row r="74443">
      <c r="N74443" s="561" t="n"/>
    </row>
    <row r="74444">
      <c r="N74444" s="561" t="n"/>
    </row>
    <row r="74445">
      <c r="N74445" s="561" t="n"/>
    </row>
    <row r="74446">
      <c r="N74446" s="561" t="n"/>
    </row>
    <row r="74447">
      <c r="N74447" s="561" t="n"/>
    </row>
    <row r="74448">
      <c r="N74448" s="561" t="n"/>
    </row>
    <row r="74449">
      <c r="N74449" s="561" t="n"/>
    </row>
    <row r="74450">
      <c r="N74450" s="561" t="n"/>
    </row>
    <row r="74451">
      <c r="N74451" s="561" t="n"/>
    </row>
    <row r="74452">
      <c r="N74452" s="561" t="n"/>
    </row>
    <row r="74453">
      <c r="N74453" s="561" t="n"/>
    </row>
    <row r="74454">
      <c r="N74454" s="561" t="n"/>
    </row>
    <row r="74455">
      <c r="N74455" s="561" t="n"/>
    </row>
    <row r="74456">
      <c r="N74456" s="561" t="n"/>
    </row>
    <row r="74457">
      <c r="N74457" s="561" t="n"/>
    </row>
    <row r="74458">
      <c r="N74458" s="561" t="n"/>
    </row>
    <row r="74459">
      <c r="N74459" s="561" t="n"/>
    </row>
    <row r="74460">
      <c r="N74460" s="561" t="n"/>
    </row>
    <row r="74461">
      <c r="N74461" s="561" t="n"/>
    </row>
    <row r="74462">
      <c r="N74462" s="561" t="n"/>
    </row>
    <row r="74463">
      <c r="N74463" s="561" t="n"/>
    </row>
    <row r="74464">
      <c r="N74464" s="561" t="n"/>
    </row>
    <row r="74465">
      <c r="N74465" s="561" t="n"/>
    </row>
    <row r="74466">
      <c r="N74466" s="561" t="n"/>
    </row>
    <row r="74467">
      <c r="N74467" s="561" t="n"/>
    </row>
    <row r="74468">
      <c r="N74468" s="561" t="n"/>
    </row>
    <row r="74469">
      <c r="N74469" s="561" t="n"/>
    </row>
    <row r="74470">
      <c r="N74470" s="561" t="n"/>
    </row>
    <row r="74471">
      <c r="N74471" s="561" t="n"/>
    </row>
    <row r="74472">
      <c r="N74472" s="561" t="n"/>
    </row>
    <row r="74473">
      <c r="N74473" s="561" t="n"/>
    </row>
    <row r="74474">
      <c r="N74474" s="561" t="n"/>
    </row>
    <row r="74475">
      <c r="N74475" s="561" t="n"/>
    </row>
    <row r="74476">
      <c r="N74476" s="561" t="n"/>
    </row>
    <row r="74477">
      <c r="N74477" s="561" t="n"/>
    </row>
    <row r="74478">
      <c r="N74478" s="561" t="n"/>
    </row>
    <row r="74479">
      <c r="N74479" s="561" t="n"/>
    </row>
    <row r="74480">
      <c r="N74480" s="561" t="n"/>
    </row>
    <row r="74481">
      <c r="N74481" s="561" t="n"/>
    </row>
    <row r="74482">
      <c r="N74482" s="561" t="n"/>
    </row>
    <row r="74483">
      <c r="N74483" s="561" t="n"/>
    </row>
    <row r="74484">
      <c r="N74484" s="561" t="n"/>
    </row>
    <row r="74485">
      <c r="N74485" s="561" t="n"/>
    </row>
    <row r="74486">
      <c r="N74486" s="561" t="n"/>
    </row>
    <row r="74487">
      <c r="N74487" s="561" t="n"/>
    </row>
    <row r="74488">
      <c r="N74488" s="561" t="n"/>
    </row>
    <row r="74489">
      <c r="N74489" s="561" t="n"/>
    </row>
    <row r="74490">
      <c r="N74490" s="561" t="n"/>
    </row>
    <row r="74491">
      <c r="N74491" s="561" t="n"/>
    </row>
    <row r="74492">
      <c r="N74492" s="561" t="n"/>
    </row>
    <row r="74493">
      <c r="N74493" s="561" t="n"/>
    </row>
    <row r="74494">
      <c r="N74494" s="561" t="n"/>
    </row>
    <row r="74495">
      <c r="N74495" s="561" t="n"/>
    </row>
    <row r="74496">
      <c r="N74496" s="561" t="n"/>
    </row>
    <row r="74497">
      <c r="N74497" s="561" t="n"/>
    </row>
    <row r="74498">
      <c r="N74498" s="561" t="n"/>
    </row>
    <row r="74499">
      <c r="N74499" s="561" t="n"/>
    </row>
    <row r="74500">
      <c r="N74500" s="561" t="n"/>
    </row>
    <row r="74501">
      <c r="N74501" s="561" t="n"/>
    </row>
    <row r="74502">
      <c r="N74502" s="561" t="n"/>
    </row>
    <row r="74503">
      <c r="N74503" s="561" t="n"/>
    </row>
    <row r="74504">
      <c r="N74504" s="561" t="n"/>
    </row>
    <row r="74505">
      <c r="N74505" s="561" t="n"/>
    </row>
    <row r="74506">
      <c r="N74506" s="561" t="n"/>
    </row>
    <row r="74507">
      <c r="N74507" s="561" t="n"/>
    </row>
    <row r="74508">
      <c r="N74508" s="561" t="n"/>
    </row>
    <row r="74509">
      <c r="N74509" s="561" t="n"/>
    </row>
    <row r="74510">
      <c r="N74510" s="561" t="n"/>
    </row>
    <row r="74511">
      <c r="N74511" s="561" t="n"/>
    </row>
    <row r="74512">
      <c r="N74512" s="561" t="n"/>
    </row>
    <row r="74513">
      <c r="N74513" s="561" t="n"/>
    </row>
    <row r="74514">
      <c r="N74514" s="561" t="n"/>
    </row>
    <row r="74515">
      <c r="N74515" s="561" t="n"/>
    </row>
    <row r="74516">
      <c r="N74516" s="561" t="n"/>
    </row>
    <row r="74517">
      <c r="N74517" s="561" t="n"/>
    </row>
    <row r="74518">
      <c r="N74518" s="561" t="n"/>
    </row>
    <row r="74519">
      <c r="N74519" s="561" t="n"/>
    </row>
    <row r="74520">
      <c r="N74520" s="561" t="n"/>
    </row>
    <row r="74521">
      <c r="N74521" s="561" t="n"/>
    </row>
    <row r="74522">
      <c r="N74522" s="561" t="n"/>
    </row>
    <row r="74523">
      <c r="N74523" s="561" t="n"/>
    </row>
    <row r="74524">
      <c r="N74524" s="561" t="n"/>
    </row>
    <row r="74525">
      <c r="N74525" s="561" t="n"/>
    </row>
    <row r="74526">
      <c r="N74526" s="561" t="n"/>
    </row>
    <row r="74527">
      <c r="N74527" s="561" t="n"/>
    </row>
    <row r="74528">
      <c r="N74528" s="561" t="n"/>
    </row>
    <row r="74529">
      <c r="N74529" s="561" t="n"/>
    </row>
    <row r="74530">
      <c r="N74530" s="561" t="n"/>
    </row>
    <row r="74531">
      <c r="N74531" s="561" t="n"/>
    </row>
    <row r="74532">
      <c r="N74532" s="561" t="n"/>
    </row>
    <row r="74533">
      <c r="N74533" s="561" t="n"/>
    </row>
    <row r="74534">
      <c r="N74534" s="561" t="n"/>
    </row>
    <row r="74535">
      <c r="N74535" s="561" t="n"/>
    </row>
    <row r="74536">
      <c r="N74536" s="561" t="n"/>
    </row>
    <row r="74537">
      <c r="N74537" s="561" t="n"/>
    </row>
    <row r="74538">
      <c r="N74538" s="561" t="n"/>
    </row>
    <row r="74539">
      <c r="N74539" s="561" t="n"/>
    </row>
    <row r="74540">
      <c r="N74540" s="561" t="n"/>
    </row>
    <row r="74541">
      <c r="N74541" s="561" t="n"/>
    </row>
    <row r="74542">
      <c r="N74542" s="561" t="n"/>
    </row>
    <row r="74543">
      <c r="N74543" s="561" t="n"/>
    </row>
    <row r="74544">
      <c r="N74544" s="561" t="n"/>
    </row>
    <row r="74545">
      <c r="N74545" s="561" t="n"/>
    </row>
    <row r="74546">
      <c r="N74546" s="561" t="n"/>
    </row>
    <row r="74547">
      <c r="N74547" s="561" t="n"/>
    </row>
    <row r="74548">
      <c r="N74548" s="561" t="n"/>
    </row>
    <row r="74549">
      <c r="N74549" s="561" t="n"/>
    </row>
    <row r="74550">
      <c r="N74550" s="561" t="n"/>
    </row>
    <row r="74551">
      <c r="N74551" s="561" t="n"/>
    </row>
    <row r="74552">
      <c r="N74552" s="561" t="n"/>
    </row>
    <row r="74553">
      <c r="N74553" s="561" t="n"/>
    </row>
    <row r="74554">
      <c r="N74554" s="561" t="n"/>
    </row>
    <row r="74555">
      <c r="N74555" s="561" t="n"/>
    </row>
    <row r="74556">
      <c r="N74556" s="561" t="n"/>
    </row>
    <row r="74557">
      <c r="N74557" s="561" t="n"/>
    </row>
    <row r="74558">
      <c r="N74558" s="561" t="n"/>
    </row>
    <row r="74559">
      <c r="N74559" s="561" t="n"/>
    </row>
    <row r="74560">
      <c r="N74560" s="561" t="n"/>
    </row>
    <row r="74561">
      <c r="N74561" s="561" t="n"/>
    </row>
    <row r="74562">
      <c r="N74562" s="561" t="n"/>
    </row>
    <row r="74563">
      <c r="N74563" s="561" t="n"/>
    </row>
    <row r="74564">
      <c r="N74564" s="561" t="n"/>
    </row>
    <row r="74565">
      <c r="N74565" s="561" t="n"/>
    </row>
    <row r="74566">
      <c r="N74566" s="561" t="n"/>
    </row>
    <row r="74567">
      <c r="N74567" s="561" t="n"/>
    </row>
    <row r="74568">
      <c r="N74568" s="561" t="n"/>
    </row>
    <row r="74569">
      <c r="N74569" s="561" t="n"/>
    </row>
    <row r="74570">
      <c r="N74570" s="561" t="n"/>
    </row>
    <row r="74571">
      <c r="N74571" s="561" t="n"/>
    </row>
    <row r="74572">
      <c r="N74572" s="561" t="n"/>
    </row>
    <row r="74573">
      <c r="N74573" s="561" t="n"/>
    </row>
    <row r="74574">
      <c r="N74574" s="561" t="n"/>
    </row>
    <row r="74575">
      <c r="N74575" s="561" t="n"/>
    </row>
    <row r="74576">
      <c r="N74576" s="561" t="n"/>
    </row>
    <row r="74577">
      <c r="N74577" s="561" t="n"/>
    </row>
    <row r="74578">
      <c r="N74578" s="561" t="n"/>
    </row>
    <row r="74579">
      <c r="N74579" s="561" t="n"/>
    </row>
    <row r="74580">
      <c r="N74580" s="561" t="n"/>
    </row>
    <row r="74581">
      <c r="N74581" s="561" t="n"/>
    </row>
    <row r="74582">
      <c r="N74582" s="561" t="n"/>
    </row>
    <row r="74583">
      <c r="N74583" s="561" t="n"/>
    </row>
    <row r="74584">
      <c r="N74584" s="561" t="n"/>
    </row>
    <row r="74585">
      <c r="N74585" s="561" t="n"/>
    </row>
    <row r="74586">
      <c r="N74586" s="561" t="n"/>
    </row>
    <row r="74587">
      <c r="N74587" s="561" t="n"/>
    </row>
    <row r="74588">
      <c r="N74588" s="561" t="n"/>
    </row>
    <row r="74589">
      <c r="N74589" s="561" t="n"/>
    </row>
    <row r="74590">
      <c r="N74590" s="561" t="n"/>
    </row>
    <row r="74591">
      <c r="N74591" s="561" t="n"/>
    </row>
    <row r="74592">
      <c r="N74592" s="561" t="n"/>
    </row>
    <row r="74593">
      <c r="N74593" s="561" t="n"/>
    </row>
    <row r="74594">
      <c r="N74594" s="561" t="n"/>
    </row>
    <row r="74595">
      <c r="N74595" s="561" t="n"/>
    </row>
    <row r="74596">
      <c r="N74596" s="561" t="n"/>
    </row>
    <row r="74597">
      <c r="N74597" s="561" t="n"/>
    </row>
    <row r="74598">
      <c r="N74598" s="561" t="n"/>
    </row>
    <row r="74599">
      <c r="N74599" s="561" t="n"/>
    </row>
    <row r="74600">
      <c r="N74600" s="561" t="n"/>
    </row>
    <row r="74601">
      <c r="N74601" s="561" t="n"/>
    </row>
    <row r="74602">
      <c r="N74602" s="561" t="n"/>
    </row>
    <row r="74603">
      <c r="N74603" s="561" t="n"/>
    </row>
    <row r="74604">
      <c r="N74604" s="561" t="n"/>
    </row>
    <row r="74605">
      <c r="N74605" s="561" t="n"/>
    </row>
    <row r="74606">
      <c r="N74606" s="561" t="n"/>
    </row>
    <row r="74607">
      <c r="N74607" s="561" t="n"/>
    </row>
    <row r="74608">
      <c r="N74608" s="561" t="n"/>
    </row>
    <row r="74609">
      <c r="N74609" s="561" t="n"/>
    </row>
    <row r="74610">
      <c r="N74610" s="561" t="n"/>
    </row>
    <row r="74611">
      <c r="N74611" s="561" t="n"/>
    </row>
    <row r="74612">
      <c r="N74612" s="561" t="n"/>
    </row>
    <row r="74613">
      <c r="N74613" s="561" t="n"/>
    </row>
    <row r="74614">
      <c r="N74614" s="561" t="n"/>
    </row>
    <row r="74615">
      <c r="N74615" s="561" t="n"/>
    </row>
    <row r="74616">
      <c r="N74616" s="561" t="n"/>
    </row>
    <row r="74617">
      <c r="N74617" s="561" t="n"/>
    </row>
    <row r="74618">
      <c r="N74618" s="561" t="n"/>
    </row>
    <row r="74619">
      <c r="N74619" s="561" t="n"/>
    </row>
    <row r="74620">
      <c r="N74620" s="561" t="n"/>
    </row>
    <row r="74621">
      <c r="N74621" s="561" t="n"/>
    </row>
    <row r="74622">
      <c r="N74622" s="561" t="n"/>
    </row>
    <row r="74623">
      <c r="N74623" s="561" t="n"/>
    </row>
    <row r="74624">
      <c r="N74624" s="561" t="n"/>
    </row>
    <row r="74625">
      <c r="N74625" s="561" t="n"/>
    </row>
    <row r="74626">
      <c r="N74626" s="561" t="n"/>
    </row>
    <row r="74627">
      <c r="N74627" s="561" t="n"/>
    </row>
    <row r="74628">
      <c r="N74628" s="561" t="n"/>
    </row>
    <row r="74629">
      <c r="N74629" s="561" t="n"/>
    </row>
    <row r="74630">
      <c r="N74630" s="561" t="n"/>
    </row>
    <row r="74631">
      <c r="N74631" s="561" t="n"/>
    </row>
    <row r="74632">
      <c r="N74632" s="561" t="n"/>
    </row>
    <row r="74633">
      <c r="N74633" s="561" t="n"/>
    </row>
    <row r="74634">
      <c r="N74634" s="561" t="n"/>
    </row>
    <row r="74635">
      <c r="N74635" s="561" t="n"/>
    </row>
    <row r="74636">
      <c r="N74636" s="561" t="n"/>
    </row>
    <row r="74637">
      <c r="N74637" s="561" t="n"/>
    </row>
    <row r="74638">
      <c r="N74638" s="561" t="n"/>
    </row>
    <row r="74639">
      <c r="N74639" s="561" t="n"/>
    </row>
    <row r="74640">
      <c r="N74640" s="561" t="n"/>
    </row>
    <row r="74641">
      <c r="N74641" s="561" t="n"/>
    </row>
    <row r="74642">
      <c r="N74642" s="561" t="n"/>
    </row>
    <row r="74643">
      <c r="N74643" s="561" t="n"/>
    </row>
    <row r="74644">
      <c r="N74644" s="561" t="n"/>
    </row>
    <row r="74645">
      <c r="N74645" s="561" t="n"/>
    </row>
    <row r="74646">
      <c r="N74646" s="561" t="n"/>
    </row>
    <row r="74647">
      <c r="N74647" s="561" t="n"/>
    </row>
    <row r="74648">
      <c r="N74648" s="561" t="n"/>
    </row>
    <row r="74649">
      <c r="N74649" s="561" t="n"/>
    </row>
    <row r="74650">
      <c r="N74650" s="561" t="n"/>
    </row>
    <row r="74651">
      <c r="N74651" s="561" t="n"/>
    </row>
    <row r="74652">
      <c r="N74652" s="561" t="n"/>
    </row>
    <row r="74653">
      <c r="N74653" s="561" t="n"/>
    </row>
    <row r="74654">
      <c r="N74654" s="561" t="n"/>
    </row>
    <row r="74655">
      <c r="N74655" s="561" t="n"/>
    </row>
    <row r="74656">
      <c r="N74656" s="561" t="n"/>
    </row>
    <row r="74657">
      <c r="N74657" s="561" t="n"/>
    </row>
    <row r="74658">
      <c r="N74658" s="561" t="n"/>
    </row>
    <row r="74659">
      <c r="N74659" s="561" t="n"/>
    </row>
    <row r="74660">
      <c r="N74660" s="561" t="n"/>
    </row>
    <row r="74661">
      <c r="N74661" s="561" t="n"/>
    </row>
    <row r="74662">
      <c r="N74662" s="561" t="n"/>
    </row>
    <row r="74663">
      <c r="N74663" s="561" t="n"/>
    </row>
    <row r="74664">
      <c r="N74664" s="561" t="n"/>
    </row>
    <row r="74665">
      <c r="N74665" s="561" t="n"/>
    </row>
    <row r="74666">
      <c r="N74666" s="561" t="n"/>
    </row>
    <row r="74667">
      <c r="N74667" s="561" t="n"/>
    </row>
    <row r="74668">
      <c r="N74668" s="561" t="n"/>
    </row>
    <row r="74669">
      <c r="N74669" s="561" t="n"/>
    </row>
    <row r="74670">
      <c r="N74670" s="561" t="n"/>
    </row>
    <row r="74671">
      <c r="N74671" s="561" t="n"/>
    </row>
    <row r="74672">
      <c r="N74672" s="561" t="n"/>
    </row>
    <row r="74673">
      <c r="N74673" s="561" t="n"/>
    </row>
    <row r="74674">
      <c r="N74674" s="561" t="n"/>
    </row>
    <row r="74675">
      <c r="N74675" s="561" t="n"/>
    </row>
    <row r="74676">
      <c r="N74676" s="561" t="n"/>
    </row>
    <row r="74677">
      <c r="N74677" s="561" t="n"/>
    </row>
    <row r="74678">
      <c r="N74678" s="561" t="n"/>
    </row>
    <row r="74679">
      <c r="N74679" s="561" t="n"/>
    </row>
    <row r="74680">
      <c r="N74680" s="561" t="n"/>
    </row>
    <row r="74681">
      <c r="N74681" s="561" t="n"/>
    </row>
    <row r="74682">
      <c r="N74682" s="561" t="n"/>
    </row>
    <row r="74683">
      <c r="N74683" s="561" t="n"/>
    </row>
    <row r="74684">
      <c r="N74684" s="561" t="n"/>
    </row>
    <row r="74685">
      <c r="N74685" s="561" t="n"/>
    </row>
    <row r="74686">
      <c r="N74686" s="561" t="n"/>
    </row>
    <row r="74687">
      <c r="N74687" s="561" t="n"/>
    </row>
    <row r="74688">
      <c r="N74688" s="561" t="n"/>
    </row>
    <row r="74689">
      <c r="N74689" s="561" t="n"/>
    </row>
    <row r="74690">
      <c r="N74690" s="561" t="n"/>
    </row>
    <row r="74691">
      <c r="N74691" s="561" t="n"/>
    </row>
    <row r="74692">
      <c r="N74692" s="561" t="n"/>
    </row>
    <row r="74693">
      <c r="N74693" s="561" t="n"/>
    </row>
    <row r="74694">
      <c r="N74694" s="561" t="n"/>
    </row>
    <row r="74695">
      <c r="N74695" s="561" t="n"/>
    </row>
    <row r="74696">
      <c r="N74696" s="561" t="n"/>
    </row>
    <row r="74697">
      <c r="N74697" s="561" t="n"/>
    </row>
    <row r="74698">
      <c r="N74698" s="561" t="n"/>
    </row>
    <row r="74699">
      <c r="N74699" s="561" t="n"/>
    </row>
    <row r="74700">
      <c r="N74700" s="561" t="n"/>
    </row>
    <row r="74701">
      <c r="N74701" s="561" t="n"/>
    </row>
    <row r="74702">
      <c r="N74702" s="561" t="n"/>
    </row>
    <row r="74703">
      <c r="N74703" s="561" t="n"/>
    </row>
    <row r="74704">
      <c r="N74704" s="561" t="n"/>
    </row>
    <row r="74705">
      <c r="N74705" s="561" t="n"/>
    </row>
    <row r="74706">
      <c r="N74706" s="561" t="n"/>
    </row>
    <row r="74707">
      <c r="N74707" s="561" t="n"/>
    </row>
    <row r="74708">
      <c r="N74708" s="561" t="n"/>
    </row>
    <row r="74709">
      <c r="N74709" s="561" t="n"/>
    </row>
    <row r="74710">
      <c r="N74710" s="561" t="n"/>
    </row>
    <row r="74711">
      <c r="N74711" s="561" t="n"/>
    </row>
    <row r="74712">
      <c r="N74712" s="561" t="n"/>
    </row>
    <row r="74713">
      <c r="N74713" s="561" t="n"/>
    </row>
    <row r="74714">
      <c r="N74714" s="561" t="n"/>
    </row>
    <row r="74715">
      <c r="N74715" s="561" t="n"/>
    </row>
    <row r="74716">
      <c r="N74716" s="561" t="n"/>
    </row>
    <row r="74717">
      <c r="N74717" s="561" t="n"/>
    </row>
    <row r="74718">
      <c r="N74718" s="561" t="n"/>
    </row>
    <row r="74719">
      <c r="N74719" s="561" t="n"/>
    </row>
    <row r="74720">
      <c r="N74720" s="561" t="n"/>
    </row>
    <row r="74721">
      <c r="N74721" s="561" t="n"/>
    </row>
    <row r="74722">
      <c r="N74722" s="561" t="n"/>
    </row>
    <row r="74723">
      <c r="N74723" s="561" t="n"/>
    </row>
    <row r="74724">
      <c r="N74724" s="561" t="n"/>
    </row>
    <row r="74725">
      <c r="N74725" s="561" t="n"/>
    </row>
    <row r="74726">
      <c r="N74726" s="561" t="n"/>
    </row>
    <row r="74727">
      <c r="N74727" s="561" t="n"/>
    </row>
    <row r="74728">
      <c r="N74728" s="561" t="n"/>
    </row>
    <row r="74729">
      <c r="N74729" s="561" t="n"/>
    </row>
    <row r="74730">
      <c r="N74730" s="561" t="n"/>
    </row>
    <row r="74731">
      <c r="N74731" s="561" t="n"/>
    </row>
    <row r="74732">
      <c r="N74732" s="561" t="n"/>
    </row>
    <row r="74733">
      <c r="N74733" s="561" t="n"/>
    </row>
    <row r="74734">
      <c r="N74734" s="561" t="n"/>
    </row>
    <row r="74735">
      <c r="N74735" s="561" t="n"/>
    </row>
    <row r="74736">
      <c r="N74736" s="561" t="n"/>
    </row>
    <row r="74737">
      <c r="N74737" s="561" t="n"/>
    </row>
    <row r="74738">
      <c r="N74738" s="561" t="n"/>
    </row>
    <row r="74739">
      <c r="N74739" s="561" t="n"/>
    </row>
    <row r="74740">
      <c r="N74740" s="561" t="n"/>
    </row>
    <row r="74741">
      <c r="N74741" s="561" t="n"/>
    </row>
    <row r="74742">
      <c r="N74742" s="561" t="n"/>
    </row>
    <row r="74743">
      <c r="N74743" s="561" t="n"/>
    </row>
    <row r="74744">
      <c r="N74744" s="561" t="n"/>
    </row>
    <row r="74745">
      <c r="N74745" s="561" t="n"/>
    </row>
    <row r="74746">
      <c r="N74746" s="561" t="n"/>
    </row>
    <row r="74747">
      <c r="N74747" s="561" t="n"/>
    </row>
    <row r="74748">
      <c r="N74748" s="561" t="n"/>
    </row>
    <row r="74749">
      <c r="N74749" s="561" t="n"/>
    </row>
    <row r="74750">
      <c r="N74750" s="561" t="n"/>
    </row>
    <row r="74751">
      <c r="N74751" s="561" t="n"/>
    </row>
    <row r="74752">
      <c r="N74752" s="561" t="n"/>
    </row>
    <row r="74753">
      <c r="N74753" s="561" t="n"/>
    </row>
    <row r="74754">
      <c r="N74754" s="561" t="n"/>
    </row>
    <row r="74755">
      <c r="N74755" s="561" t="n"/>
    </row>
    <row r="74756">
      <c r="N74756" s="561" t="n"/>
    </row>
    <row r="74757">
      <c r="N74757" s="561" t="n"/>
    </row>
    <row r="74758">
      <c r="N74758" s="561" t="n"/>
    </row>
    <row r="74759">
      <c r="N74759" s="561" t="n"/>
    </row>
    <row r="74760">
      <c r="N74760" s="561" t="n"/>
    </row>
    <row r="74761">
      <c r="N74761" s="561" t="n"/>
    </row>
    <row r="74762">
      <c r="N74762" s="561" t="n"/>
    </row>
    <row r="74763">
      <c r="N74763" s="561" t="n"/>
    </row>
    <row r="74764">
      <c r="N74764" s="561" t="n"/>
    </row>
    <row r="74765">
      <c r="N74765" s="561" t="n"/>
    </row>
    <row r="74766">
      <c r="N74766" s="561" t="n"/>
    </row>
    <row r="74767">
      <c r="N74767" s="561" t="n"/>
    </row>
    <row r="74768">
      <c r="N74768" s="561" t="n"/>
    </row>
    <row r="74769">
      <c r="N74769" s="561" t="n"/>
    </row>
    <row r="74770">
      <c r="N74770" s="561" t="n"/>
    </row>
    <row r="74771">
      <c r="N74771" s="561" t="n"/>
    </row>
    <row r="74772">
      <c r="N74772" s="561" t="n"/>
    </row>
    <row r="74773">
      <c r="N74773" s="561" t="n"/>
    </row>
    <row r="74774">
      <c r="N74774" s="561" t="n"/>
    </row>
    <row r="74775">
      <c r="N74775" s="561" t="n"/>
    </row>
    <row r="74776">
      <c r="N74776" s="561" t="n"/>
    </row>
    <row r="74777">
      <c r="N74777" s="561" t="n"/>
    </row>
    <row r="74778">
      <c r="N74778" s="561" t="n"/>
    </row>
    <row r="74779">
      <c r="N74779" s="561" t="n"/>
    </row>
    <row r="74780">
      <c r="N74780" s="561" t="n"/>
    </row>
    <row r="74781">
      <c r="N74781" s="561" t="n"/>
    </row>
    <row r="74782">
      <c r="N74782" s="561" t="n"/>
    </row>
    <row r="74783">
      <c r="N74783" s="561" t="n"/>
    </row>
    <row r="74784">
      <c r="N74784" s="561" t="n"/>
    </row>
    <row r="74785">
      <c r="N74785" s="561" t="n"/>
    </row>
    <row r="74786">
      <c r="N74786" s="561" t="n"/>
    </row>
    <row r="74787">
      <c r="N74787" s="561" t="n"/>
    </row>
    <row r="74788">
      <c r="N74788" s="561" t="n"/>
    </row>
    <row r="74789">
      <c r="N74789" s="561" t="n"/>
    </row>
    <row r="74790">
      <c r="N74790" s="561" t="n"/>
    </row>
    <row r="74791">
      <c r="N74791" s="561" t="n"/>
    </row>
    <row r="74792">
      <c r="N74792" s="561" t="n"/>
    </row>
    <row r="74793">
      <c r="N74793" s="561" t="n"/>
    </row>
    <row r="74794">
      <c r="N74794" s="561" t="n"/>
    </row>
    <row r="74795">
      <c r="N74795" s="561" t="n"/>
    </row>
    <row r="74796">
      <c r="N74796" s="561" t="n"/>
    </row>
    <row r="74797">
      <c r="N74797" s="561" t="n"/>
    </row>
    <row r="74798">
      <c r="N74798" s="561" t="n"/>
    </row>
    <row r="74799">
      <c r="N74799" s="561" t="n"/>
    </row>
    <row r="74800">
      <c r="N74800" s="561" t="n"/>
    </row>
    <row r="74801">
      <c r="N74801" s="561" t="n"/>
    </row>
    <row r="74802">
      <c r="N74802" s="561" t="n"/>
    </row>
    <row r="74803">
      <c r="N74803" s="561" t="n"/>
    </row>
    <row r="74804">
      <c r="N74804" s="561" t="n"/>
    </row>
    <row r="74805">
      <c r="N74805" s="561" t="n"/>
    </row>
    <row r="74806">
      <c r="N74806" s="561" t="n"/>
    </row>
    <row r="74807">
      <c r="N74807" s="561" t="n"/>
    </row>
    <row r="74808">
      <c r="N74808" s="561" t="n"/>
    </row>
    <row r="74809">
      <c r="N74809" s="561" t="n"/>
    </row>
    <row r="74810">
      <c r="N74810" s="561" t="n"/>
    </row>
    <row r="74811">
      <c r="N74811" s="561" t="n"/>
    </row>
    <row r="74812">
      <c r="N74812" s="561" t="n"/>
    </row>
    <row r="74813">
      <c r="N74813" s="561" t="n"/>
    </row>
    <row r="74814">
      <c r="N74814" s="561" t="n"/>
    </row>
    <row r="74815">
      <c r="N74815" s="561" t="n"/>
    </row>
    <row r="74816">
      <c r="N74816" s="561" t="n"/>
    </row>
    <row r="74817">
      <c r="N74817" s="561" t="n"/>
    </row>
    <row r="74818">
      <c r="N74818" s="561" t="n"/>
    </row>
    <row r="74819">
      <c r="N74819" s="561" t="n"/>
    </row>
    <row r="74820">
      <c r="N74820" s="561" t="n"/>
    </row>
    <row r="74821">
      <c r="N74821" s="561" t="n"/>
    </row>
    <row r="74822">
      <c r="N74822" s="561" t="n"/>
    </row>
    <row r="74823">
      <c r="N74823" s="561" t="n"/>
    </row>
    <row r="74824">
      <c r="N74824" s="561" t="n"/>
    </row>
    <row r="74825">
      <c r="N74825" s="561" t="n"/>
    </row>
    <row r="74826">
      <c r="N74826" s="561" t="n"/>
    </row>
    <row r="74827">
      <c r="N74827" s="561" t="n"/>
    </row>
    <row r="74828">
      <c r="N74828" s="561" t="n"/>
    </row>
    <row r="74829">
      <c r="N74829" s="561" t="n"/>
    </row>
    <row r="74830">
      <c r="N74830" s="561" t="n"/>
    </row>
    <row r="74831">
      <c r="N74831" s="561" t="n"/>
    </row>
    <row r="74832">
      <c r="N74832" s="561" t="n"/>
    </row>
    <row r="74833">
      <c r="N74833" s="561" t="n"/>
    </row>
    <row r="74834">
      <c r="N74834" s="561" t="n"/>
    </row>
    <row r="74835">
      <c r="N74835" s="561" t="n"/>
    </row>
    <row r="74836">
      <c r="N74836" s="561" t="n"/>
    </row>
    <row r="74837">
      <c r="N74837" s="561" t="n"/>
    </row>
    <row r="74838">
      <c r="N74838" s="561" t="n"/>
    </row>
    <row r="74839">
      <c r="N74839" s="561" t="n"/>
    </row>
    <row r="74840">
      <c r="N74840" s="561" t="n"/>
    </row>
    <row r="74841">
      <c r="N74841" s="561" t="n"/>
    </row>
    <row r="74842">
      <c r="N74842" s="561" t="n"/>
    </row>
    <row r="74843">
      <c r="N74843" s="561" t="n"/>
    </row>
    <row r="74844">
      <c r="N74844" s="561" t="n"/>
    </row>
    <row r="74845">
      <c r="N74845" s="561" t="n"/>
    </row>
    <row r="74846">
      <c r="N74846" s="561" t="n"/>
    </row>
    <row r="74847">
      <c r="N74847" s="561" t="n"/>
    </row>
    <row r="74848">
      <c r="N74848" s="561" t="n"/>
    </row>
    <row r="74849">
      <c r="N74849" s="561" t="n"/>
    </row>
    <row r="74850">
      <c r="N74850" s="561" t="n"/>
    </row>
    <row r="74851">
      <c r="N74851" s="561" t="n"/>
    </row>
    <row r="74852">
      <c r="N74852" s="561" t="n"/>
    </row>
    <row r="74853">
      <c r="N74853" s="561" t="n"/>
    </row>
    <row r="74854">
      <c r="N74854" s="561" t="n"/>
    </row>
    <row r="74855">
      <c r="N74855" s="561" t="n"/>
    </row>
    <row r="74856">
      <c r="N74856" s="561" t="n"/>
    </row>
    <row r="74857">
      <c r="N74857" s="561" t="n"/>
    </row>
    <row r="74858">
      <c r="N74858" s="561" t="n"/>
    </row>
    <row r="74859">
      <c r="N74859" s="561" t="n"/>
    </row>
    <row r="74860">
      <c r="N74860" s="561" t="n"/>
    </row>
    <row r="74861">
      <c r="N74861" s="561" t="n"/>
    </row>
    <row r="74862">
      <c r="N74862" s="561" t="n"/>
    </row>
    <row r="74863">
      <c r="N74863" s="561" t="n"/>
    </row>
    <row r="74864">
      <c r="N74864" s="561" t="n"/>
    </row>
    <row r="74865">
      <c r="N74865" s="561" t="n"/>
    </row>
    <row r="74866">
      <c r="N74866" s="561" t="n"/>
    </row>
    <row r="74867">
      <c r="N74867" s="561" t="n"/>
    </row>
    <row r="74868">
      <c r="N74868" s="561" t="n"/>
    </row>
    <row r="74869">
      <c r="N74869" s="561" t="n"/>
    </row>
    <row r="74870">
      <c r="N74870" s="561" t="n"/>
    </row>
    <row r="74871">
      <c r="N74871" s="561" t="n"/>
    </row>
    <row r="74872">
      <c r="N74872" s="561" t="n"/>
    </row>
    <row r="74873">
      <c r="N74873" s="561" t="n"/>
    </row>
    <row r="74874">
      <c r="N74874" s="561" t="n"/>
    </row>
    <row r="74875">
      <c r="N74875" s="561" t="n"/>
    </row>
    <row r="74876">
      <c r="N74876" s="561" t="n"/>
    </row>
    <row r="74877">
      <c r="N74877" s="561" t="n"/>
    </row>
    <row r="74878">
      <c r="N74878" s="561" t="n"/>
    </row>
    <row r="74879">
      <c r="N74879" s="561" t="n"/>
    </row>
    <row r="74880">
      <c r="N74880" s="561" t="n"/>
    </row>
    <row r="74881">
      <c r="N74881" s="561" t="n"/>
    </row>
    <row r="74882">
      <c r="N74882" s="561" t="n"/>
    </row>
    <row r="74883">
      <c r="N74883" s="561" t="n"/>
    </row>
    <row r="74884">
      <c r="N74884" s="561" t="n"/>
    </row>
    <row r="74885">
      <c r="N74885" s="561" t="n"/>
    </row>
    <row r="74886">
      <c r="N74886" s="561" t="n"/>
    </row>
    <row r="74887">
      <c r="N74887" s="561" t="n"/>
    </row>
    <row r="74888">
      <c r="N74888" s="561" t="n"/>
    </row>
    <row r="74889">
      <c r="N74889" s="561" t="n"/>
    </row>
    <row r="74890">
      <c r="N74890" s="561" t="n"/>
    </row>
    <row r="74891">
      <c r="N74891" s="561" t="n"/>
    </row>
    <row r="74892">
      <c r="N74892" s="561" t="n"/>
    </row>
    <row r="74893">
      <c r="N74893" s="561" t="n"/>
    </row>
    <row r="74894">
      <c r="N74894" s="561" t="n"/>
    </row>
    <row r="74895">
      <c r="N74895" s="561" t="n"/>
    </row>
    <row r="74896">
      <c r="N74896" s="561" t="n"/>
    </row>
    <row r="74897">
      <c r="N74897" s="561" t="n"/>
    </row>
    <row r="74898">
      <c r="N74898" s="561" t="n"/>
    </row>
    <row r="74899">
      <c r="N74899" s="561" t="n"/>
    </row>
    <row r="74900">
      <c r="N74900" s="561" t="n"/>
    </row>
    <row r="74901">
      <c r="N74901" s="561" t="n"/>
    </row>
    <row r="74902">
      <c r="N74902" s="561" t="n"/>
    </row>
    <row r="74903">
      <c r="N74903" s="561" t="n"/>
    </row>
    <row r="74904">
      <c r="N74904" s="561" t="n"/>
    </row>
    <row r="74905">
      <c r="N74905" s="561" t="n"/>
    </row>
    <row r="74906">
      <c r="N74906" s="561" t="n"/>
    </row>
    <row r="74907">
      <c r="N74907" s="561" t="n"/>
    </row>
    <row r="74908">
      <c r="N74908" s="561" t="n"/>
    </row>
    <row r="74909">
      <c r="N74909" s="561" t="n"/>
    </row>
    <row r="74910">
      <c r="N74910" s="561" t="n"/>
    </row>
    <row r="74911">
      <c r="N74911" s="561" t="n"/>
    </row>
    <row r="74912">
      <c r="N74912" s="561" t="n"/>
    </row>
    <row r="74913">
      <c r="N74913" s="561" t="n"/>
    </row>
    <row r="74914">
      <c r="N74914" s="561" t="n"/>
    </row>
    <row r="74915">
      <c r="N74915" s="561" t="n"/>
    </row>
    <row r="74916">
      <c r="N74916" s="561" t="n"/>
    </row>
    <row r="74917">
      <c r="N74917" s="561" t="n"/>
    </row>
    <row r="74918">
      <c r="N74918" s="561" t="n"/>
    </row>
    <row r="74919">
      <c r="N74919" s="561" t="n"/>
    </row>
    <row r="74920">
      <c r="N74920" s="561" t="n"/>
    </row>
    <row r="74921">
      <c r="N74921" s="561" t="n"/>
    </row>
    <row r="74922">
      <c r="N74922" s="561" t="n"/>
    </row>
    <row r="74923">
      <c r="N74923" s="561" t="n"/>
    </row>
    <row r="74924">
      <c r="N74924" s="561" t="n"/>
    </row>
    <row r="74925">
      <c r="N74925" s="561" t="n"/>
    </row>
    <row r="74926">
      <c r="N74926" s="561" t="n"/>
    </row>
    <row r="74927">
      <c r="N74927" s="561" t="n"/>
    </row>
    <row r="74928">
      <c r="N74928" s="561" t="n"/>
    </row>
    <row r="74929">
      <c r="N74929" s="561" t="n"/>
    </row>
    <row r="74930">
      <c r="N74930" s="561" t="n"/>
    </row>
    <row r="74931">
      <c r="N74931" s="561" t="n"/>
    </row>
    <row r="74932">
      <c r="N74932" s="561" t="n"/>
    </row>
    <row r="74933">
      <c r="N74933" s="561" t="n"/>
    </row>
    <row r="74934">
      <c r="N74934" s="561" t="n"/>
    </row>
    <row r="74935">
      <c r="N74935" s="561" t="n"/>
    </row>
    <row r="74936">
      <c r="N74936" s="561" t="n"/>
    </row>
    <row r="74937">
      <c r="N74937" s="561" t="n"/>
    </row>
    <row r="74938">
      <c r="N74938" s="561" t="n"/>
    </row>
    <row r="74939">
      <c r="N74939" s="561" t="n"/>
    </row>
    <row r="74940">
      <c r="N74940" s="561" t="n"/>
    </row>
    <row r="74941">
      <c r="N74941" s="561" t="n"/>
    </row>
    <row r="74942">
      <c r="N74942" s="561" t="n"/>
    </row>
    <row r="74943">
      <c r="N74943" s="561" t="n"/>
    </row>
    <row r="74944">
      <c r="N74944" s="561" t="n"/>
    </row>
    <row r="74945">
      <c r="N74945" s="561" t="n"/>
    </row>
    <row r="74946">
      <c r="N74946" s="561" t="n"/>
    </row>
    <row r="74947">
      <c r="N74947" s="561" t="n"/>
    </row>
    <row r="74948">
      <c r="N74948" s="561" t="n"/>
    </row>
    <row r="74949">
      <c r="N74949" s="561" t="n"/>
    </row>
    <row r="74950">
      <c r="N74950" s="561" t="n"/>
    </row>
    <row r="74951">
      <c r="N74951" s="561" t="n"/>
    </row>
    <row r="74952">
      <c r="N74952" s="561" t="n"/>
    </row>
    <row r="74953">
      <c r="N74953" s="561" t="n"/>
    </row>
    <row r="74954">
      <c r="N74954" s="561" t="n"/>
    </row>
    <row r="74955">
      <c r="N74955" s="561" t="n"/>
    </row>
    <row r="74956">
      <c r="N74956" s="561" t="n"/>
    </row>
    <row r="74957">
      <c r="N74957" s="561" t="n"/>
    </row>
    <row r="74958">
      <c r="N74958" s="561" t="n"/>
    </row>
    <row r="74959">
      <c r="N74959" s="561" t="n"/>
    </row>
    <row r="74960">
      <c r="N74960" s="561" t="n"/>
    </row>
    <row r="74961">
      <c r="N74961" s="561" t="n"/>
    </row>
    <row r="74962">
      <c r="N74962" s="561" t="n"/>
    </row>
    <row r="74963">
      <c r="N74963" s="561" t="n"/>
    </row>
    <row r="74964">
      <c r="N74964" s="561" t="n"/>
    </row>
    <row r="74965">
      <c r="N74965" s="561" t="n"/>
    </row>
    <row r="74966">
      <c r="N74966" s="561" t="n"/>
    </row>
    <row r="74967">
      <c r="N74967" s="561" t="n"/>
    </row>
    <row r="74968">
      <c r="N74968" s="561" t="n"/>
    </row>
    <row r="74969">
      <c r="N74969" s="561" t="n"/>
    </row>
    <row r="74970">
      <c r="N74970" s="561" t="n"/>
    </row>
    <row r="74971">
      <c r="N74971" s="561" t="n"/>
    </row>
    <row r="74972">
      <c r="N74972" s="561" t="n"/>
    </row>
    <row r="74973">
      <c r="N74973" s="561" t="n"/>
    </row>
    <row r="74974">
      <c r="N74974" s="561" t="n"/>
    </row>
    <row r="74975">
      <c r="N74975" s="561" t="n"/>
    </row>
    <row r="74976">
      <c r="N74976" s="561" t="n"/>
    </row>
    <row r="74977">
      <c r="N74977" s="561" t="n"/>
    </row>
    <row r="74978">
      <c r="N74978" s="561" t="n"/>
    </row>
    <row r="74979">
      <c r="N74979" s="561" t="n"/>
    </row>
    <row r="74980">
      <c r="N74980" s="561" t="n"/>
    </row>
    <row r="74981">
      <c r="N74981" s="561" t="n"/>
    </row>
    <row r="74982">
      <c r="N74982" s="561" t="n"/>
    </row>
    <row r="74983">
      <c r="N74983" s="561" t="n"/>
    </row>
    <row r="74984">
      <c r="N74984" s="561" t="n"/>
    </row>
    <row r="74985">
      <c r="N74985" s="561" t="n"/>
    </row>
    <row r="74986">
      <c r="N74986" s="561" t="n"/>
    </row>
    <row r="74987">
      <c r="N74987" s="561" t="n"/>
    </row>
    <row r="74988">
      <c r="N74988" s="561" t="n"/>
    </row>
    <row r="74989">
      <c r="N74989" s="561" t="n"/>
    </row>
    <row r="74990">
      <c r="N74990" s="561" t="n"/>
    </row>
    <row r="74991">
      <c r="N74991" s="561" t="n"/>
    </row>
    <row r="74992">
      <c r="N74992" s="561" t="n"/>
    </row>
    <row r="74993">
      <c r="N74993" s="561" t="n"/>
    </row>
    <row r="74994">
      <c r="N74994" s="561" t="n"/>
    </row>
    <row r="74995">
      <c r="N74995" s="561" t="n"/>
    </row>
    <row r="74996">
      <c r="N74996" s="561" t="n"/>
    </row>
    <row r="74997">
      <c r="N74997" s="561" t="n"/>
    </row>
    <row r="74998">
      <c r="N74998" s="561" t="n"/>
    </row>
    <row r="74999">
      <c r="N74999" s="561" t="n"/>
    </row>
    <row r="75000">
      <c r="N75000" s="561" t="n"/>
    </row>
    <row r="75001">
      <c r="N75001" s="561" t="n"/>
    </row>
    <row r="75002">
      <c r="N75002" s="561" t="n"/>
    </row>
    <row r="75003">
      <c r="N75003" s="561" t="n"/>
    </row>
    <row r="75004">
      <c r="N75004" s="561" t="n"/>
    </row>
    <row r="75005">
      <c r="N75005" s="561" t="n"/>
    </row>
    <row r="75006">
      <c r="N75006" s="561" t="n"/>
    </row>
    <row r="75007">
      <c r="N75007" s="561" t="n"/>
    </row>
    <row r="75008">
      <c r="N75008" s="561" t="n"/>
    </row>
    <row r="75009">
      <c r="N75009" s="561" t="n"/>
    </row>
    <row r="75010">
      <c r="N75010" s="561" t="n"/>
    </row>
    <row r="75011">
      <c r="N75011" s="561" t="n"/>
    </row>
    <row r="75012">
      <c r="N75012" s="561" t="n"/>
    </row>
    <row r="75013">
      <c r="N75013" s="561" t="n"/>
    </row>
    <row r="75014">
      <c r="N75014" s="561" t="n"/>
    </row>
    <row r="75015">
      <c r="N75015" s="561" t="n"/>
    </row>
    <row r="75016">
      <c r="N75016" s="561" t="n"/>
    </row>
    <row r="75017">
      <c r="N75017" s="561" t="n"/>
    </row>
    <row r="75018">
      <c r="N75018" s="561" t="n"/>
    </row>
    <row r="75019">
      <c r="N75019" s="561" t="n"/>
    </row>
    <row r="75020">
      <c r="N75020" s="561" t="n"/>
    </row>
    <row r="75021">
      <c r="N75021" s="561" t="n"/>
    </row>
    <row r="75022">
      <c r="N75022" s="561" t="n"/>
    </row>
    <row r="75023">
      <c r="N75023" s="561" t="n"/>
    </row>
    <row r="75024">
      <c r="N75024" s="561" t="n"/>
    </row>
    <row r="75025">
      <c r="N75025" s="561" t="n"/>
    </row>
    <row r="75026">
      <c r="N75026" s="561" t="n"/>
    </row>
    <row r="75027">
      <c r="N75027" s="561" t="n"/>
    </row>
    <row r="75028">
      <c r="N75028" s="561" t="n"/>
    </row>
    <row r="75029">
      <c r="N75029" s="561" t="n"/>
    </row>
    <row r="75030">
      <c r="N75030" s="561" t="n"/>
    </row>
    <row r="75031">
      <c r="N75031" s="561" t="n"/>
    </row>
    <row r="75032">
      <c r="N75032" s="561" t="n"/>
    </row>
    <row r="75033">
      <c r="N75033" s="561" t="n"/>
    </row>
    <row r="75034">
      <c r="N75034" s="561" t="n"/>
    </row>
    <row r="75035">
      <c r="N75035" s="561" t="n"/>
    </row>
    <row r="75036">
      <c r="N75036" s="561" t="n"/>
    </row>
    <row r="75037">
      <c r="N75037" s="561" t="n"/>
    </row>
    <row r="75038">
      <c r="N75038" s="561" t="n"/>
    </row>
    <row r="75039">
      <c r="N75039" s="561" t="n"/>
    </row>
    <row r="75040">
      <c r="N75040" s="561" t="n"/>
    </row>
    <row r="75041">
      <c r="N75041" s="561" t="n"/>
    </row>
    <row r="75042">
      <c r="N75042" s="561" t="n"/>
    </row>
    <row r="75043">
      <c r="N75043" s="561" t="n"/>
    </row>
    <row r="75044">
      <c r="N75044" s="561" t="n"/>
    </row>
    <row r="75045">
      <c r="N75045" s="561" t="n"/>
    </row>
    <row r="75046">
      <c r="N75046" s="561" t="n"/>
    </row>
    <row r="75047">
      <c r="N75047" s="561" t="n"/>
    </row>
    <row r="75048">
      <c r="N75048" s="561" t="n"/>
    </row>
    <row r="75049">
      <c r="N75049" s="561" t="n"/>
    </row>
    <row r="75050">
      <c r="N75050" s="561" t="n"/>
    </row>
    <row r="75051">
      <c r="N75051" s="561" t="n"/>
    </row>
    <row r="75052">
      <c r="N75052" s="561" t="n"/>
    </row>
    <row r="75053">
      <c r="N75053" s="561" t="n"/>
    </row>
    <row r="75054">
      <c r="N75054" s="561" t="n"/>
    </row>
    <row r="75055">
      <c r="N75055" s="561" t="n"/>
    </row>
    <row r="75056">
      <c r="N75056" s="561" t="n"/>
    </row>
    <row r="75057">
      <c r="N75057" s="561" t="n"/>
    </row>
    <row r="75058">
      <c r="N75058" s="561" t="n"/>
    </row>
    <row r="75059">
      <c r="N75059" s="561" t="n"/>
    </row>
    <row r="75060">
      <c r="N75060" s="561" t="n"/>
    </row>
    <row r="75061">
      <c r="N75061" s="561" t="n"/>
    </row>
    <row r="75062">
      <c r="N75062" s="561" t="n"/>
    </row>
    <row r="75063">
      <c r="N75063" s="561" t="n"/>
    </row>
    <row r="75064">
      <c r="N75064" s="561" t="n"/>
    </row>
    <row r="75065">
      <c r="N75065" s="561" t="n"/>
    </row>
    <row r="75066">
      <c r="N75066" s="561" t="n"/>
    </row>
    <row r="75067">
      <c r="N75067" s="561" t="n"/>
    </row>
    <row r="75068">
      <c r="N75068" s="561" t="n"/>
    </row>
    <row r="75069">
      <c r="N75069" s="561" t="n"/>
    </row>
    <row r="75070">
      <c r="N75070" s="561" t="n"/>
    </row>
    <row r="75071">
      <c r="N75071" s="561" t="n"/>
    </row>
    <row r="75072">
      <c r="N75072" s="561" t="n"/>
    </row>
    <row r="75073">
      <c r="N75073" s="561" t="n"/>
    </row>
    <row r="75074">
      <c r="N75074" s="561" t="n"/>
    </row>
    <row r="75075">
      <c r="N75075" s="561" t="n"/>
    </row>
    <row r="75076">
      <c r="N75076" s="561" t="n"/>
    </row>
    <row r="75077">
      <c r="N75077" s="561" t="n"/>
    </row>
    <row r="75078">
      <c r="N75078" s="561" t="n"/>
    </row>
    <row r="75079">
      <c r="N75079" s="561" t="n"/>
    </row>
    <row r="75080">
      <c r="N75080" s="561" t="n"/>
    </row>
    <row r="75081">
      <c r="N75081" s="561" t="n"/>
    </row>
    <row r="75082">
      <c r="N75082" s="561" t="n"/>
    </row>
    <row r="75083">
      <c r="N75083" s="561" t="n"/>
    </row>
    <row r="75084">
      <c r="N75084" s="561" t="n"/>
    </row>
    <row r="75085">
      <c r="N75085" s="561" t="n"/>
    </row>
    <row r="75086">
      <c r="N75086" s="561" t="n"/>
    </row>
    <row r="75087">
      <c r="N75087" s="561" t="n"/>
    </row>
    <row r="75088">
      <c r="N75088" s="561" t="n"/>
    </row>
    <row r="75089">
      <c r="N75089" s="561" t="n"/>
    </row>
    <row r="75090">
      <c r="N75090" s="561" t="n"/>
    </row>
    <row r="75091">
      <c r="N75091" s="561" t="n"/>
    </row>
    <row r="75092">
      <c r="N75092" s="561" t="n"/>
    </row>
    <row r="75093">
      <c r="N75093" s="561" t="n"/>
    </row>
    <row r="75094">
      <c r="N75094" s="561" t="n"/>
    </row>
    <row r="75095">
      <c r="N75095" s="561" t="n"/>
    </row>
    <row r="75096">
      <c r="N75096" s="561" t="n"/>
    </row>
    <row r="75097">
      <c r="N75097" s="561" t="n"/>
    </row>
    <row r="75098">
      <c r="N75098" s="561" t="n"/>
    </row>
    <row r="75099">
      <c r="N75099" s="561" t="n"/>
    </row>
    <row r="75100">
      <c r="N75100" s="561" t="n"/>
    </row>
    <row r="75101">
      <c r="N75101" s="561" t="n"/>
    </row>
    <row r="75102">
      <c r="N75102" s="561" t="n"/>
    </row>
    <row r="75103">
      <c r="N75103" s="561" t="n"/>
    </row>
    <row r="75104">
      <c r="N75104" s="561" t="n"/>
    </row>
    <row r="75105">
      <c r="N75105" s="561" t="n"/>
    </row>
    <row r="75106">
      <c r="N75106" s="561" t="n"/>
    </row>
    <row r="75107">
      <c r="N75107" s="561" t="n"/>
    </row>
    <row r="75108">
      <c r="N75108" s="561" t="n"/>
    </row>
    <row r="75109">
      <c r="N75109" s="561" t="n"/>
    </row>
    <row r="75110">
      <c r="N75110" s="561" t="n"/>
    </row>
    <row r="75111">
      <c r="N75111" s="561" t="n"/>
    </row>
    <row r="75112">
      <c r="N75112" s="561" t="n"/>
    </row>
    <row r="75113">
      <c r="N75113" s="561" t="n"/>
    </row>
    <row r="75114">
      <c r="N75114" s="561" t="n"/>
    </row>
    <row r="75115">
      <c r="N75115" s="561" t="n"/>
    </row>
    <row r="75116">
      <c r="N75116" s="561" t="n"/>
    </row>
    <row r="75117">
      <c r="N75117" s="561" t="n"/>
    </row>
    <row r="75118">
      <c r="N75118" s="561" t="n"/>
    </row>
    <row r="75119">
      <c r="N75119" s="561" t="n"/>
    </row>
    <row r="75120">
      <c r="N75120" s="561" t="n"/>
    </row>
    <row r="75121">
      <c r="N75121" s="561" t="n"/>
    </row>
    <row r="75122">
      <c r="N75122" s="561" t="n"/>
    </row>
    <row r="75123">
      <c r="N75123" s="561" t="n"/>
    </row>
    <row r="75124">
      <c r="N75124" s="561" t="n"/>
    </row>
    <row r="75125">
      <c r="N75125" s="561" t="n"/>
    </row>
    <row r="75126">
      <c r="N75126" s="561" t="n"/>
    </row>
    <row r="75127">
      <c r="N75127" s="561" t="n"/>
    </row>
    <row r="75128">
      <c r="N75128" s="561" t="n"/>
    </row>
    <row r="75129">
      <c r="N75129" s="561" t="n"/>
    </row>
    <row r="75130">
      <c r="N75130" s="561" t="n"/>
    </row>
    <row r="75131">
      <c r="N75131" s="561" t="n"/>
    </row>
    <row r="75132">
      <c r="N75132" s="561" t="n"/>
    </row>
    <row r="75133">
      <c r="N75133" s="561" t="n"/>
    </row>
    <row r="75134">
      <c r="N75134" s="561" t="n"/>
    </row>
    <row r="75135">
      <c r="N75135" s="561" t="n"/>
    </row>
    <row r="75136">
      <c r="N75136" s="561" t="n"/>
    </row>
    <row r="75137">
      <c r="N75137" s="561" t="n"/>
    </row>
    <row r="75138">
      <c r="N75138" s="561" t="n"/>
    </row>
    <row r="75139">
      <c r="N75139" s="561" t="n"/>
    </row>
    <row r="75140">
      <c r="N75140" s="561" t="n"/>
    </row>
    <row r="75141">
      <c r="N75141" s="561" t="n"/>
    </row>
    <row r="75142">
      <c r="N75142" s="561" t="n"/>
    </row>
    <row r="75143">
      <c r="N75143" s="561" t="n"/>
    </row>
    <row r="75144">
      <c r="N75144" s="561" t="n"/>
    </row>
    <row r="75145">
      <c r="N75145" s="561" t="n"/>
    </row>
    <row r="75146">
      <c r="N75146" s="561" t="n"/>
    </row>
    <row r="75147">
      <c r="N75147" s="561" t="n"/>
    </row>
    <row r="75148">
      <c r="N75148" s="561" t="n"/>
    </row>
    <row r="75149">
      <c r="N75149" s="561" t="n"/>
    </row>
    <row r="75150">
      <c r="N75150" s="561" t="n"/>
    </row>
    <row r="75151">
      <c r="N75151" s="561" t="n"/>
    </row>
    <row r="75152">
      <c r="N75152" s="561" t="n"/>
    </row>
    <row r="75153">
      <c r="N75153" s="561" t="n"/>
    </row>
    <row r="75154">
      <c r="N75154" s="561" t="n"/>
    </row>
    <row r="75155">
      <c r="N75155" s="561" t="n"/>
    </row>
    <row r="75156">
      <c r="N75156" s="561" t="n"/>
    </row>
    <row r="75157">
      <c r="N75157" s="561" t="n"/>
    </row>
    <row r="75158">
      <c r="N75158" s="561" t="n"/>
    </row>
    <row r="75159">
      <c r="N75159" s="561" t="n"/>
    </row>
    <row r="75160">
      <c r="N75160" s="561" t="n"/>
    </row>
    <row r="75161">
      <c r="N75161" s="561" t="n"/>
    </row>
    <row r="75162">
      <c r="N75162" s="561" t="n"/>
    </row>
    <row r="75163">
      <c r="N75163" s="561" t="n"/>
    </row>
    <row r="75164">
      <c r="N75164" s="561" t="n"/>
    </row>
    <row r="75165">
      <c r="N75165" s="561" t="n"/>
    </row>
    <row r="75166">
      <c r="N75166" s="561" t="n"/>
    </row>
    <row r="75167">
      <c r="N75167" s="561" t="n"/>
    </row>
    <row r="75168">
      <c r="N75168" s="561" t="n"/>
    </row>
    <row r="75169">
      <c r="N75169" s="561" t="n"/>
    </row>
    <row r="75170">
      <c r="N75170" s="561" t="n"/>
    </row>
    <row r="75171">
      <c r="N75171" s="561" t="n"/>
    </row>
    <row r="75172">
      <c r="N75172" s="561" t="n"/>
    </row>
    <row r="75173">
      <c r="N75173" s="561" t="n"/>
    </row>
    <row r="75174">
      <c r="N75174" s="561" t="n"/>
    </row>
    <row r="75175">
      <c r="N75175" s="561" t="n"/>
    </row>
    <row r="75176">
      <c r="N75176" s="561" t="n"/>
    </row>
    <row r="75177">
      <c r="N75177" s="561" t="n"/>
    </row>
    <row r="75178">
      <c r="N75178" s="561" t="n"/>
    </row>
    <row r="75179">
      <c r="N75179" s="561" t="n"/>
    </row>
    <row r="75180">
      <c r="N75180" s="561" t="n"/>
    </row>
    <row r="75181">
      <c r="N75181" s="561" t="n"/>
    </row>
    <row r="75182">
      <c r="N75182" s="561" t="n"/>
    </row>
    <row r="75183">
      <c r="N75183" s="561" t="n"/>
    </row>
    <row r="75184">
      <c r="N75184" s="561" t="n"/>
    </row>
    <row r="75185">
      <c r="N75185" s="561" t="n"/>
    </row>
    <row r="75186">
      <c r="N75186" s="561" t="n"/>
    </row>
    <row r="75187">
      <c r="N75187" s="561" t="n"/>
    </row>
    <row r="75188">
      <c r="N75188" s="561" t="n"/>
    </row>
    <row r="75189">
      <c r="N75189" s="561" t="n"/>
    </row>
    <row r="75190">
      <c r="N75190" s="561" t="n"/>
    </row>
    <row r="75191">
      <c r="N75191" s="561" t="n"/>
    </row>
    <row r="75192">
      <c r="N75192" s="561" t="n"/>
    </row>
    <row r="75193">
      <c r="N75193" s="561" t="n"/>
    </row>
    <row r="75194">
      <c r="N75194" s="561" t="n"/>
    </row>
    <row r="75195">
      <c r="N75195" s="561" t="n"/>
    </row>
    <row r="75196">
      <c r="N75196" s="561" t="n"/>
    </row>
    <row r="75197">
      <c r="N75197" s="561" t="n"/>
    </row>
    <row r="75198">
      <c r="N75198" s="561" t="n"/>
    </row>
    <row r="75199">
      <c r="N75199" s="561" t="n"/>
    </row>
    <row r="75200">
      <c r="N75200" s="561" t="n"/>
    </row>
    <row r="75201">
      <c r="N75201" s="561" t="n"/>
    </row>
    <row r="75202">
      <c r="N75202" s="561" t="n"/>
    </row>
    <row r="75203">
      <c r="N75203" s="561" t="n"/>
    </row>
    <row r="75204">
      <c r="N75204" s="561" t="n"/>
    </row>
    <row r="75205">
      <c r="N75205" s="561" t="n"/>
    </row>
    <row r="75206">
      <c r="N75206" s="561" t="n"/>
    </row>
    <row r="75207">
      <c r="N75207" s="561" t="n"/>
    </row>
    <row r="75208">
      <c r="N75208" s="561" t="n"/>
    </row>
    <row r="75209">
      <c r="N75209" s="561" t="n"/>
    </row>
    <row r="75210">
      <c r="N75210" s="561" t="n"/>
    </row>
    <row r="75211">
      <c r="N75211" s="561" t="n"/>
    </row>
    <row r="75212">
      <c r="N75212" s="561" t="n"/>
    </row>
    <row r="75213">
      <c r="N75213" s="561" t="n"/>
    </row>
    <row r="75214">
      <c r="N75214" s="561" t="n"/>
    </row>
    <row r="75215">
      <c r="N75215" s="561" t="n"/>
    </row>
    <row r="75216">
      <c r="N75216" s="561" t="n"/>
    </row>
    <row r="75217">
      <c r="N75217" s="561" t="n"/>
    </row>
    <row r="75218">
      <c r="N75218" s="561" t="n"/>
    </row>
    <row r="75219">
      <c r="N75219" s="561" t="n"/>
    </row>
    <row r="75220">
      <c r="N75220" s="561" t="n"/>
    </row>
    <row r="75221">
      <c r="N75221" s="561" t="n"/>
    </row>
    <row r="75222">
      <c r="N75222" s="561" t="n"/>
    </row>
    <row r="75223">
      <c r="N75223" s="561" t="n"/>
    </row>
    <row r="75224">
      <c r="N75224" s="561" t="n"/>
    </row>
    <row r="75225">
      <c r="N75225" s="561" t="n"/>
    </row>
    <row r="75226">
      <c r="N75226" s="561" t="n"/>
    </row>
    <row r="75227">
      <c r="N75227" s="561" t="n"/>
    </row>
    <row r="75228">
      <c r="N75228" s="561" t="n"/>
    </row>
    <row r="75229">
      <c r="N75229" s="561" t="n"/>
    </row>
    <row r="75230">
      <c r="N75230" s="561" t="n"/>
    </row>
    <row r="75231">
      <c r="N75231" s="561" t="n"/>
    </row>
    <row r="75232">
      <c r="N75232" s="561" t="n"/>
    </row>
    <row r="75233">
      <c r="N75233" s="561" t="n"/>
    </row>
    <row r="75234">
      <c r="N75234" s="561" t="n"/>
    </row>
    <row r="75235">
      <c r="N75235" s="561" t="n"/>
    </row>
    <row r="75236">
      <c r="N75236" s="561" t="n"/>
    </row>
    <row r="75237">
      <c r="N75237" s="561" t="n"/>
    </row>
    <row r="75238">
      <c r="N75238" s="561" t="n"/>
    </row>
    <row r="75239">
      <c r="N75239" s="561" t="n"/>
    </row>
    <row r="75240">
      <c r="N75240" s="561" t="n"/>
    </row>
    <row r="75241">
      <c r="N75241" s="561" t="n"/>
    </row>
    <row r="75242">
      <c r="N75242" s="561" t="n"/>
    </row>
    <row r="75243">
      <c r="N75243" s="561" t="n"/>
    </row>
    <row r="75244">
      <c r="N75244" s="561" t="n"/>
    </row>
    <row r="75245">
      <c r="N75245" s="561" t="n"/>
    </row>
    <row r="75246">
      <c r="N75246" s="561" t="n"/>
    </row>
    <row r="75247">
      <c r="N75247" s="561" t="n"/>
    </row>
    <row r="75248">
      <c r="N75248" s="561" t="n"/>
    </row>
    <row r="75249">
      <c r="N75249" s="561" t="n"/>
    </row>
    <row r="75250">
      <c r="N75250" s="561" t="n"/>
    </row>
    <row r="75251">
      <c r="N75251" s="561" t="n"/>
    </row>
    <row r="75252">
      <c r="N75252" s="561" t="n"/>
    </row>
    <row r="75253">
      <c r="N75253" s="561" t="n"/>
    </row>
    <row r="75254">
      <c r="N75254" s="561" t="n"/>
    </row>
    <row r="75255">
      <c r="N75255" s="561" t="n"/>
    </row>
    <row r="75256">
      <c r="N75256" s="561" t="n"/>
    </row>
    <row r="75257">
      <c r="N75257" s="561" t="n"/>
    </row>
    <row r="75258">
      <c r="N75258" s="561" t="n"/>
    </row>
    <row r="75259">
      <c r="N75259" s="561" t="n"/>
    </row>
    <row r="75260">
      <c r="N75260" s="561" t="n"/>
    </row>
    <row r="75261">
      <c r="N75261" s="561" t="n"/>
    </row>
    <row r="75262">
      <c r="N75262" s="561" t="n"/>
    </row>
    <row r="75263">
      <c r="N75263" s="561" t="n"/>
    </row>
    <row r="75264">
      <c r="N75264" s="561" t="n"/>
    </row>
    <row r="75265">
      <c r="N75265" s="561" t="n"/>
    </row>
    <row r="75266">
      <c r="N75266" s="561" t="n"/>
    </row>
    <row r="75267">
      <c r="N75267" s="561" t="n"/>
    </row>
    <row r="75268">
      <c r="N75268" s="561" t="n"/>
    </row>
    <row r="75269">
      <c r="N75269" s="561" t="n"/>
    </row>
    <row r="75270">
      <c r="N75270" s="561" t="n"/>
    </row>
    <row r="75271">
      <c r="N75271" s="561" t="n"/>
    </row>
    <row r="75272">
      <c r="N75272" s="561" t="n"/>
    </row>
    <row r="75273">
      <c r="N75273" s="561" t="n"/>
    </row>
    <row r="75274">
      <c r="N75274" s="561" t="n"/>
    </row>
    <row r="75275">
      <c r="N75275" s="561" t="n"/>
    </row>
    <row r="75276">
      <c r="N75276" s="561" t="n"/>
    </row>
    <row r="75277">
      <c r="N75277" s="561" t="n"/>
    </row>
    <row r="75278">
      <c r="N75278" s="561" t="n"/>
    </row>
    <row r="75279">
      <c r="N75279" s="561" t="n"/>
    </row>
    <row r="75280">
      <c r="N75280" s="561" t="n"/>
    </row>
    <row r="75281">
      <c r="N75281" s="561" t="n"/>
    </row>
    <row r="75282">
      <c r="N75282" s="561" t="n"/>
    </row>
    <row r="75283">
      <c r="N75283" s="561" t="n"/>
    </row>
    <row r="75284">
      <c r="N75284" s="561" t="n"/>
    </row>
    <row r="75285">
      <c r="N75285" s="561" t="n"/>
    </row>
    <row r="75286">
      <c r="N75286" s="561" t="n"/>
    </row>
    <row r="75287">
      <c r="N75287" s="561" t="n"/>
    </row>
    <row r="75288">
      <c r="N75288" s="561" t="n"/>
    </row>
    <row r="75289">
      <c r="N75289" s="561" t="n"/>
    </row>
    <row r="75290">
      <c r="N75290" s="561" t="n"/>
    </row>
    <row r="75291">
      <c r="N75291" s="561" t="n"/>
    </row>
    <row r="75292">
      <c r="N75292" s="561" t="n"/>
    </row>
    <row r="75293">
      <c r="N75293" s="561" t="n"/>
    </row>
    <row r="75294">
      <c r="N75294" s="561" t="n"/>
    </row>
    <row r="75295">
      <c r="N75295" s="561" t="n"/>
    </row>
    <row r="75296">
      <c r="N75296" s="561" t="n"/>
    </row>
    <row r="75297">
      <c r="N75297" s="561" t="n"/>
    </row>
    <row r="75298">
      <c r="N75298" s="561" t="n"/>
    </row>
    <row r="75299">
      <c r="N75299" s="561" t="n"/>
    </row>
    <row r="75300">
      <c r="N75300" s="561" t="n"/>
    </row>
    <row r="75301">
      <c r="N75301" s="561" t="n"/>
    </row>
    <row r="75302">
      <c r="N75302" s="561" t="n"/>
    </row>
    <row r="75303">
      <c r="N75303" s="561" t="n"/>
    </row>
    <row r="75304">
      <c r="N75304" s="561" t="n"/>
    </row>
    <row r="75305">
      <c r="N75305" s="561" t="n"/>
    </row>
    <row r="75306">
      <c r="N75306" s="561" t="n"/>
    </row>
    <row r="75307">
      <c r="N75307" s="561" t="n"/>
    </row>
    <row r="75308">
      <c r="N75308" s="561" t="n"/>
    </row>
    <row r="75309">
      <c r="N75309" s="561" t="n"/>
    </row>
    <row r="75310">
      <c r="N75310" s="561" t="n"/>
    </row>
    <row r="75311">
      <c r="N75311" s="561" t="n"/>
    </row>
    <row r="75312">
      <c r="N75312" s="561" t="n"/>
    </row>
    <row r="75313">
      <c r="N75313" s="561" t="n"/>
    </row>
    <row r="75314">
      <c r="N75314" s="561" t="n"/>
    </row>
    <row r="75315">
      <c r="N75315" s="561" t="n"/>
    </row>
    <row r="75316">
      <c r="N75316" s="561" t="n"/>
    </row>
    <row r="75317">
      <c r="N75317" s="561" t="n"/>
    </row>
    <row r="75318">
      <c r="N75318" s="561" t="n"/>
    </row>
    <row r="75319">
      <c r="N75319" s="561" t="n"/>
    </row>
    <row r="75320">
      <c r="N75320" s="561" t="n"/>
    </row>
    <row r="75321">
      <c r="N75321" s="561" t="n"/>
    </row>
    <row r="75322">
      <c r="N75322" s="561" t="n"/>
    </row>
    <row r="75323">
      <c r="N75323" s="561" t="n"/>
    </row>
    <row r="75324">
      <c r="N75324" s="561" t="n"/>
    </row>
    <row r="75325">
      <c r="N75325" s="561" t="n"/>
    </row>
    <row r="75326">
      <c r="N75326" s="561" t="n"/>
    </row>
    <row r="75327">
      <c r="N75327" s="561" t="n"/>
    </row>
    <row r="75328">
      <c r="N75328" s="561" t="n"/>
    </row>
    <row r="75329">
      <c r="N75329" s="561" t="n"/>
    </row>
    <row r="75330">
      <c r="N75330" s="561" t="n"/>
    </row>
    <row r="75331">
      <c r="N75331" s="561" t="n"/>
    </row>
    <row r="75332">
      <c r="N75332" s="561" t="n"/>
    </row>
    <row r="75333">
      <c r="N75333" s="561" t="n"/>
    </row>
    <row r="75334">
      <c r="N75334" s="561" t="n"/>
    </row>
    <row r="75335">
      <c r="N75335" s="561" t="n"/>
    </row>
    <row r="75336">
      <c r="N75336" s="561" t="n"/>
    </row>
    <row r="75337">
      <c r="N75337" s="561" t="n"/>
    </row>
    <row r="75338">
      <c r="N75338" s="561" t="n"/>
    </row>
    <row r="75339">
      <c r="N75339" s="561" t="n"/>
    </row>
    <row r="75340">
      <c r="N75340" s="561" t="n"/>
    </row>
    <row r="75341">
      <c r="N75341" s="561" t="n"/>
    </row>
    <row r="75342">
      <c r="N75342" s="561" t="n"/>
    </row>
    <row r="75343">
      <c r="N75343" s="561" t="n"/>
    </row>
    <row r="75344">
      <c r="N75344" s="561" t="n"/>
    </row>
    <row r="75345">
      <c r="N75345" s="561" t="n"/>
    </row>
    <row r="75346">
      <c r="N75346" s="561" t="n"/>
    </row>
    <row r="75347">
      <c r="N75347" s="561" t="n"/>
    </row>
    <row r="75348">
      <c r="N75348" s="561" t="n"/>
    </row>
    <row r="75349">
      <c r="N75349" s="561" t="n"/>
    </row>
    <row r="75350">
      <c r="N75350" s="561" t="n"/>
    </row>
    <row r="75351">
      <c r="N75351" s="561" t="n"/>
    </row>
    <row r="75352">
      <c r="N75352" s="561" t="n"/>
    </row>
    <row r="75353">
      <c r="N75353" s="561" t="n"/>
    </row>
    <row r="75354">
      <c r="N75354" s="561" t="n"/>
    </row>
    <row r="75355">
      <c r="N75355" s="561" t="n"/>
    </row>
    <row r="75356">
      <c r="N75356" s="561" t="n"/>
    </row>
    <row r="75357">
      <c r="N75357" s="561" t="n"/>
    </row>
    <row r="75358">
      <c r="N75358" s="561" t="n"/>
    </row>
    <row r="75359">
      <c r="N75359" s="561" t="n"/>
    </row>
    <row r="75360">
      <c r="N75360" s="561" t="n"/>
    </row>
    <row r="75361">
      <c r="N75361" s="561" t="n"/>
    </row>
    <row r="75362">
      <c r="N75362" s="561" t="n"/>
    </row>
    <row r="75363">
      <c r="N75363" s="561" t="n"/>
    </row>
    <row r="75364">
      <c r="N75364" s="561" t="n"/>
    </row>
    <row r="75365">
      <c r="N75365" s="561" t="n"/>
    </row>
    <row r="75366">
      <c r="N75366" s="561" t="n"/>
    </row>
    <row r="75367">
      <c r="N75367" s="561" t="n"/>
    </row>
    <row r="75368">
      <c r="N75368" s="561" t="n"/>
    </row>
    <row r="75369">
      <c r="N75369" s="561" t="n"/>
    </row>
    <row r="75370">
      <c r="N75370" s="561" t="n"/>
    </row>
    <row r="75371">
      <c r="N75371" s="561" t="n"/>
    </row>
    <row r="75372">
      <c r="N75372" s="561" t="n"/>
    </row>
    <row r="75373">
      <c r="N75373" s="561" t="n"/>
    </row>
    <row r="75374">
      <c r="N75374" s="561" t="n"/>
    </row>
    <row r="75375">
      <c r="N75375" s="561" t="n"/>
    </row>
    <row r="75376">
      <c r="N75376" s="561" t="n"/>
    </row>
    <row r="75377">
      <c r="N75377" s="561" t="n"/>
    </row>
    <row r="75378">
      <c r="N75378" s="561" t="n"/>
    </row>
    <row r="75379">
      <c r="N75379" s="561" t="n"/>
    </row>
    <row r="75380">
      <c r="N75380" s="561" t="n"/>
    </row>
    <row r="75381">
      <c r="N75381" s="561" t="n"/>
    </row>
    <row r="75382">
      <c r="N75382" s="561" t="n"/>
    </row>
    <row r="75383">
      <c r="N75383" s="561" t="n"/>
    </row>
    <row r="75384">
      <c r="N75384" s="561" t="n"/>
    </row>
    <row r="75385">
      <c r="N75385" s="561" t="n"/>
    </row>
    <row r="75386">
      <c r="N75386" s="561" t="n"/>
    </row>
    <row r="75387">
      <c r="N75387" s="561" t="n"/>
    </row>
    <row r="75388">
      <c r="N75388" s="561" t="n"/>
    </row>
    <row r="75389">
      <c r="N75389" s="561" t="n"/>
    </row>
    <row r="75390">
      <c r="N75390" s="561" t="n"/>
    </row>
    <row r="75391">
      <c r="N75391" s="561" t="n"/>
    </row>
    <row r="75392">
      <c r="N75392" s="561" t="n"/>
    </row>
    <row r="75393">
      <c r="N75393" s="561" t="n"/>
    </row>
    <row r="75394">
      <c r="N75394" s="561" t="n"/>
    </row>
    <row r="75395">
      <c r="N75395" s="561" t="n"/>
    </row>
    <row r="75396">
      <c r="N75396" s="561" t="n"/>
    </row>
    <row r="75397">
      <c r="N75397" s="561" t="n"/>
    </row>
    <row r="75398">
      <c r="N75398" s="561" t="n"/>
    </row>
    <row r="75399">
      <c r="N75399" s="561" t="n"/>
    </row>
    <row r="75400">
      <c r="N75400" s="561" t="n"/>
    </row>
    <row r="75401">
      <c r="N75401" s="561" t="n"/>
    </row>
    <row r="75402">
      <c r="N75402" s="561" t="n"/>
    </row>
    <row r="75403">
      <c r="N75403" s="561" t="n"/>
    </row>
    <row r="75404">
      <c r="N75404" s="561" t="n"/>
    </row>
    <row r="75405">
      <c r="N75405" s="561" t="n"/>
    </row>
    <row r="75406">
      <c r="N75406" s="561" t="n"/>
    </row>
    <row r="75407">
      <c r="N75407" s="561" t="n"/>
    </row>
    <row r="75408">
      <c r="N75408" s="561" t="n"/>
    </row>
    <row r="75409">
      <c r="N75409" s="561" t="n"/>
    </row>
    <row r="75410">
      <c r="N75410" s="561" t="n"/>
    </row>
    <row r="75411">
      <c r="N75411" s="561" t="n"/>
    </row>
    <row r="75412">
      <c r="N75412" s="561" t="n"/>
    </row>
    <row r="75413">
      <c r="N75413" s="561" t="n"/>
    </row>
    <row r="75414">
      <c r="N75414" s="561" t="n"/>
    </row>
    <row r="75415">
      <c r="N75415" s="561" t="n"/>
    </row>
    <row r="75416">
      <c r="N75416" s="561" t="n"/>
    </row>
    <row r="75417">
      <c r="N75417" s="561" t="n"/>
    </row>
    <row r="75418">
      <c r="N75418" s="561" t="n"/>
    </row>
    <row r="75419">
      <c r="N75419" s="561" t="n"/>
    </row>
    <row r="75420">
      <c r="N75420" s="561" t="n"/>
    </row>
    <row r="75421">
      <c r="N75421" s="561" t="n"/>
    </row>
    <row r="75422">
      <c r="N75422" s="561" t="n"/>
    </row>
    <row r="75423">
      <c r="N75423" s="561" t="n"/>
    </row>
    <row r="75424">
      <c r="N75424" s="561" t="n"/>
    </row>
    <row r="75425">
      <c r="N75425" s="561" t="n"/>
    </row>
    <row r="75426">
      <c r="N75426" s="561" t="n"/>
    </row>
    <row r="75427">
      <c r="N75427" s="561" t="n"/>
    </row>
    <row r="75428">
      <c r="N75428" s="561" t="n"/>
    </row>
    <row r="75429">
      <c r="N75429" s="561" t="n"/>
    </row>
    <row r="75430">
      <c r="N75430" s="561" t="n"/>
    </row>
    <row r="75431">
      <c r="N75431" s="561" t="n"/>
    </row>
    <row r="75432">
      <c r="N75432" s="561" t="n"/>
    </row>
    <row r="75433">
      <c r="N75433" s="561" t="n"/>
    </row>
    <row r="75434">
      <c r="N75434" s="561" t="n"/>
    </row>
    <row r="75435">
      <c r="N75435" s="561" t="n"/>
    </row>
    <row r="75436">
      <c r="N75436" s="561" t="n"/>
    </row>
    <row r="75437">
      <c r="N75437" s="561" t="n"/>
    </row>
    <row r="75438">
      <c r="N75438" s="561" t="n"/>
    </row>
    <row r="75439">
      <c r="N75439" s="561" t="n"/>
    </row>
    <row r="75440">
      <c r="N75440" s="561" t="n"/>
    </row>
    <row r="75441">
      <c r="N75441" s="561" t="n"/>
    </row>
    <row r="75442">
      <c r="N75442" s="561" t="n"/>
    </row>
    <row r="75443">
      <c r="N75443" s="561" t="n"/>
    </row>
    <row r="75444">
      <c r="N75444" s="561" t="n"/>
    </row>
    <row r="75445">
      <c r="N75445" s="561" t="n"/>
    </row>
    <row r="75446">
      <c r="N75446" s="561" t="n"/>
    </row>
    <row r="75447">
      <c r="N75447" s="561" t="n"/>
    </row>
    <row r="75448">
      <c r="N75448" s="561" t="n"/>
    </row>
    <row r="75449">
      <c r="N75449" s="561" t="n"/>
    </row>
    <row r="75450">
      <c r="N75450" s="561" t="n"/>
    </row>
    <row r="75451">
      <c r="N75451" s="561" t="n"/>
    </row>
    <row r="75452">
      <c r="N75452" s="561" t="n"/>
    </row>
    <row r="75453">
      <c r="N75453" s="561" t="n"/>
    </row>
    <row r="75454">
      <c r="N75454" s="561" t="n"/>
    </row>
    <row r="75455">
      <c r="N75455" s="561" t="n"/>
    </row>
    <row r="75456">
      <c r="N75456" s="561" t="n"/>
    </row>
    <row r="75457">
      <c r="N75457" s="561" t="n"/>
    </row>
    <row r="75458">
      <c r="N75458" s="561" t="n"/>
    </row>
    <row r="75459">
      <c r="N75459" s="561" t="n"/>
    </row>
    <row r="75460">
      <c r="N75460" s="561" t="n"/>
    </row>
    <row r="75461">
      <c r="N75461" s="561" t="n"/>
    </row>
    <row r="75462">
      <c r="N75462" s="561" t="n"/>
    </row>
    <row r="75463">
      <c r="N75463" s="561" t="n"/>
    </row>
    <row r="75464">
      <c r="N75464" s="561" t="n"/>
    </row>
    <row r="75465">
      <c r="N75465" s="561" t="n"/>
    </row>
    <row r="75466">
      <c r="N75466" s="561" t="n"/>
    </row>
    <row r="75467">
      <c r="N75467" s="561" t="n"/>
    </row>
    <row r="75468">
      <c r="N75468" s="561" t="n"/>
    </row>
    <row r="75469">
      <c r="N75469" s="561" t="n"/>
    </row>
    <row r="75470">
      <c r="N75470" s="561" t="n"/>
    </row>
    <row r="75471">
      <c r="N75471" s="561" t="n"/>
    </row>
    <row r="75472">
      <c r="N75472" s="561" t="n"/>
    </row>
    <row r="75473">
      <c r="N75473" s="561" t="n"/>
    </row>
    <row r="75474">
      <c r="N75474" s="561" t="n"/>
    </row>
    <row r="75475">
      <c r="N75475" s="561" t="n"/>
    </row>
    <row r="75476">
      <c r="N75476" s="561" t="n"/>
    </row>
    <row r="75477">
      <c r="N75477" s="561" t="n"/>
    </row>
    <row r="75478">
      <c r="N75478" s="561" t="n"/>
    </row>
    <row r="75479">
      <c r="N75479" s="561" t="n"/>
    </row>
    <row r="75480">
      <c r="N75480" s="561" t="n"/>
    </row>
    <row r="75481">
      <c r="N75481" s="561" t="n"/>
    </row>
    <row r="75482">
      <c r="N75482" s="561" t="n"/>
    </row>
    <row r="75483">
      <c r="N75483" s="561" t="n"/>
    </row>
    <row r="75484">
      <c r="N75484" s="561" t="n"/>
    </row>
    <row r="75485">
      <c r="N75485" s="561" t="n"/>
    </row>
    <row r="75486">
      <c r="N75486" s="561" t="n"/>
    </row>
    <row r="75487">
      <c r="N75487" s="561" t="n"/>
    </row>
    <row r="75488">
      <c r="N75488" s="561" t="n"/>
    </row>
    <row r="75489">
      <c r="N75489" s="561" t="n"/>
    </row>
    <row r="75490">
      <c r="N75490" s="561" t="n"/>
    </row>
    <row r="75491">
      <c r="N75491" s="561" t="n"/>
    </row>
    <row r="75492">
      <c r="N75492" s="561" t="n"/>
    </row>
    <row r="75493">
      <c r="N75493" s="561" t="n"/>
    </row>
    <row r="75494">
      <c r="N75494" s="561" t="n"/>
    </row>
    <row r="75495">
      <c r="N75495" s="561" t="n"/>
    </row>
    <row r="75496">
      <c r="N75496" s="561" t="n"/>
    </row>
    <row r="75497">
      <c r="N75497" s="561" t="n"/>
    </row>
    <row r="75498">
      <c r="N75498" s="561" t="n"/>
    </row>
    <row r="75499">
      <c r="N75499" s="561" t="n"/>
    </row>
    <row r="75500">
      <c r="N75500" s="561" t="n"/>
    </row>
    <row r="75501">
      <c r="N75501" s="561" t="n"/>
    </row>
    <row r="75502">
      <c r="N75502" s="561" t="n"/>
    </row>
    <row r="75503">
      <c r="N75503" s="561" t="n"/>
    </row>
    <row r="75504">
      <c r="N75504" s="561" t="n"/>
    </row>
    <row r="75505">
      <c r="N75505" s="561" t="n"/>
    </row>
    <row r="75506">
      <c r="N75506" s="561" t="n"/>
    </row>
    <row r="75507">
      <c r="N75507" s="561" t="n"/>
    </row>
    <row r="75508">
      <c r="N75508" s="561" t="n"/>
    </row>
    <row r="75509">
      <c r="N75509" s="561" t="n"/>
    </row>
    <row r="75510">
      <c r="N75510" s="561" t="n"/>
    </row>
    <row r="75511">
      <c r="N75511" s="561" t="n"/>
    </row>
    <row r="75512">
      <c r="N75512" s="561" t="n"/>
    </row>
    <row r="75513">
      <c r="N75513" s="561" t="n"/>
    </row>
    <row r="75514">
      <c r="N75514" s="561" t="n"/>
    </row>
    <row r="75515">
      <c r="N75515" s="561" t="n"/>
    </row>
    <row r="75516">
      <c r="N75516" s="561" t="n"/>
    </row>
    <row r="75517">
      <c r="N75517" s="561" t="n"/>
    </row>
    <row r="75518">
      <c r="N75518" s="561" t="n"/>
    </row>
    <row r="75519">
      <c r="N75519" s="561" t="n"/>
    </row>
    <row r="75520">
      <c r="N75520" s="561" t="n"/>
    </row>
    <row r="75521">
      <c r="N75521" s="561" t="n"/>
    </row>
    <row r="75522">
      <c r="N75522" s="561" t="n"/>
    </row>
    <row r="75523">
      <c r="N75523" s="561" t="n"/>
    </row>
    <row r="75524">
      <c r="N75524" s="561" t="n"/>
    </row>
    <row r="75525">
      <c r="N75525" s="561" t="n"/>
    </row>
    <row r="75526">
      <c r="N75526" s="561" t="n"/>
    </row>
    <row r="75527">
      <c r="N75527" s="561" t="n"/>
    </row>
    <row r="75528">
      <c r="N75528" s="561" t="n"/>
    </row>
    <row r="75529">
      <c r="N75529" s="561" t="n"/>
    </row>
    <row r="75530">
      <c r="N75530" s="561" t="n"/>
    </row>
    <row r="75531">
      <c r="N75531" s="561" t="n"/>
    </row>
    <row r="75532">
      <c r="N75532" s="561" t="n"/>
    </row>
    <row r="75533">
      <c r="N75533" s="561" t="n"/>
    </row>
    <row r="75534">
      <c r="N75534" s="561" t="n"/>
    </row>
    <row r="75535">
      <c r="N75535" s="561" t="n"/>
    </row>
    <row r="75536">
      <c r="N75536" s="561" t="n"/>
    </row>
    <row r="75537">
      <c r="N75537" s="561" t="n"/>
    </row>
    <row r="75538">
      <c r="N75538" s="561" t="n"/>
    </row>
    <row r="75539">
      <c r="N75539" s="561" t="n"/>
    </row>
    <row r="75540">
      <c r="N75540" s="561" t="n"/>
    </row>
    <row r="75541">
      <c r="N75541" s="561" t="n"/>
    </row>
    <row r="75542">
      <c r="N75542" s="561" t="n"/>
    </row>
    <row r="75543">
      <c r="N75543" s="561" t="n"/>
    </row>
    <row r="75544">
      <c r="N75544" s="561" t="n"/>
    </row>
    <row r="75545">
      <c r="N75545" s="561" t="n"/>
    </row>
    <row r="75546">
      <c r="N75546" s="561" t="n"/>
    </row>
    <row r="75547">
      <c r="N75547" s="561" t="n"/>
    </row>
    <row r="75548">
      <c r="N75548" s="561" t="n"/>
    </row>
    <row r="75549">
      <c r="N75549" s="561" t="n"/>
    </row>
    <row r="75550">
      <c r="N75550" s="561" t="n"/>
    </row>
    <row r="75551">
      <c r="N75551" s="561" t="n"/>
    </row>
    <row r="75552">
      <c r="N75552" s="561" t="n"/>
    </row>
    <row r="75553">
      <c r="N75553" s="561" t="n"/>
    </row>
    <row r="75554">
      <c r="N75554" s="561" t="n"/>
    </row>
    <row r="75555">
      <c r="N75555" s="561" t="n"/>
    </row>
    <row r="75556">
      <c r="N75556" s="561" t="n"/>
    </row>
    <row r="75557">
      <c r="N75557" s="561" t="n"/>
    </row>
    <row r="75558">
      <c r="N75558" s="561" t="n"/>
    </row>
    <row r="75559">
      <c r="N75559" s="561" t="n"/>
    </row>
    <row r="75560">
      <c r="N75560" s="561" t="n"/>
    </row>
    <row r="75561">
      <c r="N75561" s="561" t="n"/>
    </row>
    <row r="75562">
      <c r="N75562" s="561" t="n"/>
    </row>
    <row r="75563">
      <c r="N75563" s="561" t="n"/>
    </row>
    <row r="75564">
      <c r="N75564" s="561" t="n"/>
    </row>
    <row r="75565">
      <c r="N75565" s="561" t="n"/>
    </row>
    <row r="75566">
      <c r="N75566" s="561" t="n"/>
    </row>
    <row r="75567">
      <c r="N75567" s="561" t="n"/>
    </row>
    <row r="75568">
      <c r="N75568" s="561" t="n"/>
    </row>
    <row r="75569">
      <c r="N75569" s="561" t="n"/>
    </row>
    <row r="75570">
      <c r="N75570" s="561" t="n"/>
    </row>
    <row r="75571">
      <c r="N75571" s="561" t="n"/>
    </row>
    <row r="75572">
      <c r="N75572" s="561" t="n"/>
    </row>
    <row r="75573">
      <c r="N75573" s="561" t="n"/>
    </row>
    <row r="75574">
      <c r="N75574" s="561" t="n"/>
    </row>
    <row r="75575">
      <c r="N75575" s="561" t="n"/>
    </row>
    <row r="75576">
      <c r="N75576" s="561" t="n"/>
    </row>
    <row r="75577">
      <c r="N75577" s="561" t="n"/>
    </row>
    <row r="75578">
      <c r="N75578" s="561" t="n"/>
    </row>
    <row r="75579">
      <c r="N75579" s="561" t="n"/>
    </row>
    <row r="75580">
      <c r="N75580" s="561" t="n"/>
    </row>
    <row r="75581">
      <c r="N75581" s="561" t="n"/>
    </row>
    <row r="75582">
      <c r="N75582" s="561" t="n"/>
    </row>
    <row r="75583">
      <c r="N75583" s="561" t="n"/>
    </row>
    <row r="75584">
      <c r="N75584" s="561" t="n"/>
    </row>
    <row r="75585">
      <c r="N75585" s="561" t="n"/>
    </row>
    <row r="75586">
      <c r="N75586" s="561" t="n"/>
    </row>
    <row r="75587">
      <c r="N75587" s="561" t="n"/>
    </row>
    <row r="75588">
      <c r="N75588" s="561" t="n"/>
    </row>
    <row r="75589">
      <c r="N75589" s="561" t="n"/>
    </row>
    <row r="75590">
      <c r="N75590" s="561" t="n"/>
    </row>
    <row r="75591">
      <c r="N75591" s="561" t="n"/>
    </row>
    <row r="75592">
      <c r="N75592" s="561" t="n"/>
    </row>
    <row r="75593">
      <c r="N75593" s="561" t="n"/>
    </row>
    <row r="75594">
      <c r="N75594" s="561" t="n"/>
    </row>
    <row r="75595">
      <c r="N75595" s="561" t="n"/>
    </row>
    <row r="75596">
      <c r="N75596" s="561" t="n"/>
    </row>
    <row r="75597">
      <c r="N75597" s="561" t="n"/>
    </row>
    <row r="75598">
      <c r="N75598" s="561" t="n"/>
    </row>
    <row r="75599">
      <c r="N75599" s="561" t="n"/>
    </row>
    <row r="75600">
      <c r="N75600" s="561" t="n"/>
    </row>
    <row r="75601">
      <c r="N75601" s="561" t="n"/>
    </row>
    <row r="75602">
      <c r="N75602" s="561" t="n"/>
    </row>
    <row r="75603">
      <c r="N75603" s="561" t="n"/>
    </row>
    <row r="75604">
      <c r="N75604" s="561" t="n"/>
    </row>
    <row r="75605">
      <c r="N75605" s="561" t="n"/>
    </row>
    <row r="75606">
      <c r="N75606" s="561" t="n"/>
    </row>
    <row r="75607">
      <c r="N75607" s="561" t="n"/>
    </row>
    <row r="75608">
      <c r="N75608" s="561" t="n"/>
    </row>
    <row r="75609">
      <c r="N75609" s="561" t="n"/>
    </row>
    <row r="75610">
      <c r="N75610" s="561" t="n"/>
    </row>
    <row r="75611">
      <c r="N75611" s="561" t="n"/>
    </row>
    <row r="75612">
      <c r="N75612" s="561" t="n"/>
    </row>
    <row r="75613">
      <c r="N75613" s="561" t="n"/>
    </row>
    <row r="75614">
      <c r="N75614" s="561" t="n"/>
    </row>
    <row r="75615">
      <c r="N75615" s="561" t="n"/>
    </row>
    <row r="75616">
      <c r="N75616" s="561" t="n"/>
    </row>
    <row r="75617">
      <c r="N75617" s="561" t="n"/>
    </row>
    <row r="75618">
      <c r="N75618" s="561" t="n"/>
    </row>
    <row r="75619">
      <c r="N75619" s="561" t="n"/>
    </row>
    <row r="75620">
      <c r="N75620" s="561" t="n"/>
    </row>
    <row r="75621">
      <c r="N75621" s="561" t="n"/>
    </row>
    <row r="75622">
      <c r="N75622" s="561" t="n"/>
    </row>
    <row r="75623">
      <c r="N75623" s="561" t="n"/>
    </row>
    <row r="75624">
      <c r="N75624" s="561" t="n"/>
    </row>
    <row r="75625">
      <c r="N75625" s="561" t="n"/>
    </row>
    <row r="75626">
      <c r="N75626" s="561" t="n"/>
    </row>
    <row r="75627">
      <c r="N75627" s="561" t="n"/>
    </row>
    <row r="75628">
      <c r="N75628" s="561" t="n"/>
    </row>
    <row r="75629">
      <c r="N75629" s="561" t="n"/>
    </row>
    <row r="75630">
      <c r="N75630" s="561" t="n"/>
    </row>
    <row r="75631">
      <c r="N75631" s="561" t="n"/>
    </row>
    <row r="75632">
      <c r="N75632" s="561" t="n"/>
    </row>
    <row r="75633">
      <c r="N75633" s="561" t="n"/>
    </row>
    <row r="75634">
      <c r="N75634" s="561" t="n"/>
    </row>
    <row r="75635">
      <c r="N75635" s="561" t="n"/>
    </row>
    <row r="75636">
      <c r="N75636" s="561" t="n"/>
    </row>
    <row r="75637">
      <c r="N75637" s="561" t="n"/>
    </row>
    <row r="75638">
      <c r="N75638" s="561" t="n"/>
    </row>
    <row r="75639">
      <c r="N75639" s="561" t="n"/>
    </row>
    <row r="75640">
      <c r="N75640" s="561" t="n"/>
    </row>
    <row r="75641">
      <c r="N75641" s="561" t="n"/>
    </row>
    <row r="75642">
      <c r="N75642" s="561" t="n"/>
    </row>
    <row r="75643">
      <c r="N75643" s="561" t="n"/>
    </row>
    <row r="75644">
      <c r="N75644" s="561" t="n"/>
    </row>
    <row r="75645">
      <c r="N75645" s="561" t="n"/>
    </row>
    <row r="75646">
      <c r="N75646" s="561" t="n"/>
    </row>
    <row r="75647">
      <c r="N75647" s="561" t="n"/>
    </row>
    <row r="75648">
      <c r="N75648" s="561" t="n"/>
    </row>
    <row r="75649">
      <c r="N75649" s="561" t="n"/>
    </row>
    <row r="75650">
      <c r="N75650" s="561" t="n"/>
    </row>
    <row r="75651">
      <c r="N75651" s="561" t="n"/>
    </row>
    <row r="75652">
      <c r="N75652" s="561" t="n"/>
    </row>
    <row r="75653">
      <c r="N75653" s="561" t="n"/>
    </row>
    <row r="75654">
      <c r="N75654" s="561" t="n"/>
    </row>
    <row r="75655">
      <c r="N75655" s="561" t="n"/>
    </row>
    <row r="75656">
      <c r="N75656" s="561" t="n"/>
    </row>
    <row r="75657">
      <c r="N75657" s="561" t="n"/>
    </row>
    <row r="75658">
      <c r="N75658" s="561" t="n"/>
    </row>
    <row r="75659">
      <c r="N75659" s="561" t="n"/>
    </row>
    <row r="75660">
      <c r="N75660" s="561" t="n"/>
    </row>
    <row r="75661">
      <c r="N75661" s="561" t="n"/>
    </row>
    <row r="75662">
      <c r="N75662" s="561" t="n"/>
    </row>
    <row r="75663">
      <c r="N75663" s="561" t="n"/>
    </row>
    <row r="75664">
      <c r="N75664" s="561" t="n"/>
    </row>
    <row r="75665">
      <c r="N75665" s="561" t="n"/>
    </row>
    <row r="75666">
      <c r="N75666" s="561" t="n"/>
    </row>
    <row r="75667">
      <c r="N75667" s="561" t="n"/>
    </row>
    <row r="75668">
      <c r="N75668" s="561" t="n"/>
    </row>
    <row r="75669">
      <c r="N75669" s="561" t="n"/>
    </row>
    <row r="75670">
      <c r="N75670" s="561" t="n"/>
    </row>
    <row r="75671">
      <c r="N75671" s="561" t="n"/>
    </row>
    <row r="75672">
      <c r="N75672" s="561" t="n"/>
    </row>
    <row r="75673">
      <c r="N75673" s="561" t="n"/>
    </row>
    <row r="75674">
      <c r="N75674" s="561" t="n"/>
    </row>
    <row r="75675">
      <c r="N75675" s="561" t="n"/>
    </row>
    <row r="75676">
      <c r="N75676" s="561" t="n"/>
    </row>
    <row r="75677">
      <c r="N75677" s="561" t="n"/>
    </row>
    <row r="75678">
      <c r="N75678" s="561" t="n"/>
    </row>
    <row r="75679">
      <c r="N75679" s="561" t="n"/>
    </row>
    <row r="75680">
      <c r="N75680" s="561" t="n"/>
    </row>
    <row r="75681">
      <c r="N75681" s="561" t="n"/>
    </row>
    <row r="75682">
      <c r="N75682" s="561" t="n"/>
    </row>
    <row r="75683">
      <c r="N75683" s="561" t="n"/>
    </row>
    <row r="75684">
      <c r="N75684" s="561" t="n"/>
    </row>
    <row r="75685">
      <c r="N75685" s="561" t="n"/>
    </row>
    <row r="75686">
      <c r="N75686" s="561" t="n"/>
    </row>
    <row r="75687">
      <c r="N75687" s="561" t="n"/>
    </row>
    <row r="75688">
      <c r="N75688" s="561" t="n"/>
    </row>
    <row r="75689">
      <c r="N75689" s="561" t="n"/>
    </row>
    <row r="75690">
      <c r="N75690" s="561" t="n"/>
    </row>
    <row r="75691">
      <c r="N75691" s="561" t="n"/>
    </row>
    <row r="75692">
      <c r="N75692" s="561" t="n"/>
    </row>
    <row r="75693">
      <c r="N75693" s="561" t="n"/>
    </row>
    <row r="75694">
      <c r="N75694" s="561" t="n"/>
    </row>
    <row r="75695">
      <c r="N75695" s="561" t="n"/>
    </row>
    <row r="75696">
      <c r="N75696" s="561" t="n"/>
    </row>
    <row r="75697">
      <c r="N75697" s="561" t="n"/>
    </row>
    <row r="75698">
      <c r="N75698" s="561" t="n"/>
    </row>
    <row r="75699">
      <c r="N75699" s="561" t="n"/>
    </row>
    <row r="75700">
      <c r="N75700" s="561" t="n"/>
    </row>
    <row r="75701">
      <c r="N75701" s="561" t="n"/>
    </row>
    <row r="75702">
      <c r="N75702" s="561" t="n"/>
    </row>
    <row r="75703">
      <c r="N75703" s="561" t="n"/>
    </row>
    <row r="75704">
      <c r="N75704" s="561" t="n"/>
    </row>
    <row r="75705">
      <c r="N75705" s="561" t="n"/>
    </row>
    <row r="75706">
      <c r="N75706" s="561" t="n"/>
    </row>
    <row r="75707">
      <c r="N75707" s="561" t="n"/>
    </row>
    <row r="75708">
      <c r="N75708" s="561" t="n"/>
    </row>
    <row r="75709">
      <c r="N75709" s="561" t="n"/>
    </row>
    <row r="75710">
      <c r="N75710" s="561" t="n"/>
    </row>
    <row r="75711">
      <c r="N75711" s="561" t="n"/>
    </row>
    <row r="75712">
      <c r="N75712" s="561" t="n"/>
    </row>
    <row r="75713">
      <c r="N75713" s="561" t="n"/>
    </row>
    <row r="75714">
      <c r="N75714" s="561" t="n"/>
    </row>
    <row r="75715">
      <c r="N75715" s="561" t="n"/>
    </row>
    <row r="75716">
      <c r="N75716" s="561" t="n"/>
    </row>
    <row r="75717">
      <c r="N75717" s="561" t="n"/>
    </row>
    <row r="75718">
      <c r="N75718" s="561" t="n"/>
    </row>
    <row r="75719">
      <c r="N75719" s="561" t="n"/>
    </row>
    <row r="75720">
      <c r="N75720" s="561" t="n"/>
    </row>
    <row r="75721">
      <c r="N75721" s="561" t="n"/>
    </row>
    <row r="75722">
      <c r="N75722" s="561" t="n"/>
    </row>
    <row r="75723">
      <c r="N75723" s="561" t="n"/>
    </row>
    <row r="75724">
      <c r="N75724" s="561" t="n"/>
    </row>
    <row r="75725">
      <c r="N75725" s="561" t="n"/>
    </row>
    <row r="75726">
      <c r="N75726" s="561" t="n"/>
    </row>
    <row r="75727">
      <c r="N75727" s="561" t="n"/>
    </row>
    <row r="75728">
      <c r="N75728" s="561" t="n"/>
    </row>
    <row r="75729">
      <c r="N75729" s="561" t="n"/>
    </row>
    <row r="75730">
      <c r="N75730" s="561" t="n"/>
    </row>
    <row r="75731">
      <c r="N75731" s="561" t="n"/>
    </row>
    <row r="75732">
      <c r="N75732" s="561" t="n"/>
    </row>
    <row r="75733">
      <c r="N75733" s="561" t="n"/>
    </row>
    <row r="75734">
      <c r="N75734" s="561" t="n"/>
    </row>
    <row r="75735">
      <c r="N75735" s="561" t="n"/>
    </row>
    <row r="75736">
      <c r="N75736" s="561" t="n"/>
    </row>
    <row r="75737">
      <c r="N75737" s="561" t="n"/>
    </row>
    <row r="75738">
      <c r="N75738" s="561" t="n"/>
    </row>
    <row r="75739">
      <c r="N75739" s="561" t="n"/>
    </row>
    <row r="75740">
      <c r="N75740" s="561" t="n"/>
    </row>
    <row r="75741">
      <c r="N75741" s="561" t="n"/>
    </row>
    <row r="75742">
      <c r="N75742" s="561" t="n"/>
    </row>
    <row r="75743">
      <c r="N75743" s="561" t="n"/>
    </row>
    <row r="75744">
      <c r="N75744" s="561" t="n"/>
    </row>
    <row r="75745">
      <c r="N75745" s="561" t="n"/>
    </row>
    <row r="75746">
      <c r="N75746" s="561" t="n"/>
    </row>
    <row r="75747">
      <c r="N75747" s="561" t="n"/>
    </row>
    <row r="75748">
      <c r="N75748" s="561" t="n"/>
    </row>
    <row r="75749">
      <c r="N75749" s="561" t="n"/>
    </row>
    <row r="75750">
      <c r="N75750" s="561" t="n"/>
    </row>
    <row r="75751">
      <c r="N75751" s="561" t="n"/>
    </row>
    <row r="75752">
      <c r="N75752" s="561" t="n"/>
    </row>
    <row r="75753">
      <c r="N75753" s="561" t="n"/>
    </row>
    <row r="75754">
      <c r="N75754" s="561" t="n"/>
    </row>
    <row r="75755">
      <c r="N75755" s="561" t="n"/>
    </row>
    <row r="75756">
      <c r="N75756" s="561" t="n"/>
    </row>
    <row r="75757">
      <c r="N75757" s="561" t="n"/>
    </row>
    <row r="75758">
      <c r="N75758" s="561" t="n"/>
    </row>
    <row r="75759">
      <c r="N75759" s="561" t="n"/>
    </row>
    <row r="75760">
      <c r="N75760" s="561" t="n"/>
    </row>
    <row r="75761">
      <c r="N75761" s="561" t="n"/>
    </row>
    <row r="75762">
      <c r="N75762" s="561" t="n"/>
    </row>
    <row r="75763">
      <c r="N75763" s="561" t="n"/>
    </row>
    <row r="75764">
      <c r="N75764" s="561" t="n"/>
    </row>
    <row r="75765">
      <c r="N75765" s="561" t="n"/>
    </row>
    <row r="75766">
      <c r="N75766" s="561" t="n"/>
    </row>
    <row r="75767">
      <c r="N75767" s="561" t="n"/>
    </row>
    <row r="75768">
      <c r="N75768" s="561" t="n"/>
    </row>
    <row r="75769">
      <c r="N75769" s="561" t="n"/>
    </row>
    <row r="75770">
      <c r="N75770" s="561" t="n"/>
    </row>
    <row r="75771">
      <c r="N75771" s="561" t="n"/>
    </row>
    <row r="75772">
      <c r="N75772" s="561" t="n"/>
    </row>
    <row r="75773">
      <c r="N75773" s="561" t="n"/>
    </row>
    <row r="75774">
      <c r="N75774" s="561" t="n"/>
    </row>
    <row r="75775">
      <c r="N75775" s="561" t="n"/>
    </row>
    <row r="75776">
      <c r="N75776" s="561" t="n"/>
    </row>
    <row r="75777">
      <c r="N75777" s="561" t="n"/>
    </row>
    <row r="75778">
      <c r="N75778" s="561" t="n"/>
    </row>
    <row r="75779">
      <c r="N75779" s="561" t="n"/>
    </row>
    <row r="75780">
      <c r="N75780" s="561" t="n"/>
    </row>
    <row r="75781">
      <c r="N75781" s="561" t="n"/>
    </row>
    <row r="75782">
      <c r="N75782" s="561" t="n"/>
    </row>
    <row r="75783">
      <c r="N75783" s="561" t="n"/>
    </row>
    <row r="75784">
      <c r="N75784" s="561" t="n"/>
    </row>
    <row r="75785">
      <c r="N75785" s="561" t="n"/>
    </row>
    <row r="75786">
      <c r="N75786" s="561" t="n"/>
    </row>
    <row r="75787">
      <c r="N75787" s="561" t="n"/>
    </row>
    <row r="75788">
      <c r="N75788" s="561" t="n"/>
    </row>
    <row r="75789">
      <c r="N75789" s="561" t="n"/>
    </row>
    <row r="75790">
      <c r="N75790" s="561" t="n"/>
    </row>
    <row r="75791">
      <c r="N75791" s="561" t="n"/>
    </row>
    <row r="75792">
      <c r="N75792" s="561" t="n"/>
    </row>
    <row r="75793">
      <c r="N75793" s="561" t="n"/>
    </row>
    <row r="75794">
      <c r="N75794" s="561" t="n"/>
    </row>
    <row r="75795">
      <c r="N75795" s="561" t="n"/>
    </row>
    <row r="75796">
      <c r="N75796" s="561" t="n"/>
    </row>
    <row r="75797">
      <c r="N75797" s="561" t="n"/>
    </row>
    <row r="75798">
      <c r="N75798" s="561" t="n"/>
    </row>
    <row r="75799">
      <c r="N75799" s="561" t="n"/>
    </row>
    <row r="75800">
      <c r="N75800" s="561" t="n"/>
    </row>
    <row r="75801">
      <c r="N75801" s="561" t="n"/>
    </row>
    <row r="75802">
      <c r="N75802" s="561" t="n"/>
    </row>
    <row r="75803">
      <c r="N75803" s="561" t="n"/>
    </row>
    <row r="75804">
      <c r="N75804" s="561" t="n"/>
    </row>
    <row r="75805">
      <c r="N75805" s="561" t="n"/>
    </row>
    <row r="75806">
      <c r="N75806" s="561" t="n"/>
    </row>
    <row r="75807">
      <c r="N75807" s="561" t="n"/>
    </row>
    <row r="75808">
      <c r="N75808" s="561" t="n"/>
    </row>
    <row r="75809">
      <c r="N75809" s="561" t="n"/>
    </row>
    <row r="75810">
      <c r="N75810" s="561" t="n"/>
    </row>
    <row r="75811">
      <c r="N75811" s="561" t="n"/>
    </row>
    <row r="75812">
      <c r="N75812" s="561" t="n"/>
    </row>
    <row r="75813">
      <c r="N75813" s="561" t="n"/>
    </row>
    <row r="75814">
      <c r="N75814" s="561" t="n"/>
    </row>
    <row r="75815">
      <c r="N75815" s="561" t="n"/>
    </row>
    <row r="75816">
      <c r="N75816" s="561" t="n"/>
    </row>
    <row r="75817">
      <c r="N75817" s="561" t="n"/>
    </row>
    <row r="75818">
      <c r="N75818" s="561" t="n"/>
    </row>
    <row r="75819">
      <c r="N75819" s="561" t="n"/>
    </row>
    <row r="75820">
      <c r="N75820" s="561" t="n"/>
    </row>
    <row r="75821">
      <c r="N75821" s="561" t="n"/>
    </row>
    <row r="75822">
      <c r="N75822" s="561" t="n"/>
    </row>
    <row r="75823">
      <c r="N75823" s="561" t="n"/>
    </row>
    <row r="75824">
      <c r="N75824" s="561" t="n"/>
    </row>
    <row r="75825">
      <c r="N75825" s="561" t="n"/>
    </row>
    <row r="75826">
      <c r="N75826" s="561" t="n"/>
    </row>
    <row r="75827">
      <c r="N75827" s="561" t="n"/>
    </row>
    <row r="75828">
      <c r="N75828" s="561" t="n"/>
    </row>
    <row r="75829">
      <c r="N75829" s="561" t="n"/>
    </row>
    <row r="75830">
      <c r="N75830" s="561" t="n"/>
    </row>
    <row r="75831">
      <c r="N75831" s="561" t="n"/>
    </row>
    <row r="75832">
      <c r="N75832" s="561" t="n"/>
    </row>
    <row r="75833">
      <c r="N75833" s="561" t="n"/>
    </row>
    <row r="75834">
      <c r="N75834" s="561" t="n"/>
    </row>
    <row r="75835">
      <c r="N75835" s="561" t="n"/>
    </row>
    <row r="75836">
      <c r="N75836" s="561" t="n"/>
    </row>
    <row r="75837">
      <c r="N75837" s="561" t="n"/>
    </row>
    <row r="75838">
      <c r="N75838" s="561" t="n"/>
    </row>
    <row r="75839">
      <c r="N75839" s="561" t="n"/>
    </row>
    <row r="75840">
      <c r="N75840" s="561" t="n"/>
    </row>
    <row r="75841">
      <c r="N75841" s="561" t="n"/>
    </row>
    <row r="75842">
      <c r="N75842" s="561" t="n"/>
    </row>
    <row r="75843">
      <c r="N75843" s="561" t="n"/>
    </row>
    <row r="75844">
      <c r="N75844" s="561" t="n"/>
    </row>
    <row r="75845">
      <c r="N75845" s="561" t="n"/>
    </row>
    <row r="75846">
      <c r="N75846" s="561" t="n"/>
    </row>
    <row r="75847">
      <c r="N75847" s="561" t="n"/>
    </row>
    <row r="75848">
      <c r="N75848" s="561" t="n"/>
    </row>
    <row r="75849">
      <c r="N75849" s="561" t="n"/>
    </row>
    <row r="75850">
      <c r="N75850" s="561" t="n"/>
    </row>
    <row r="75851">
      <c r="N75851" s="561" t="n"/>
    </row>
    <row r="75852">
      <c r="N75852" s="561" t="n"/>
    </row>
    <row r="75853">
      <c r="N75853" s="561" t="n"/>
    </row>
    <row r="75854">
      <c r="N75854" s="561" t="n"/>
    </row>
    <row r="75855">
      <c r="N75855" s="561" t="n"/>
    </row>
    <row r="75856">
      <c r="N75856" s="561" t="n"/>
    </row>
    <row r="75857">
      <c r="N75857" s="561" t="n"/>
    </row>
    <row r="75858">
      <c r="N75858" s="561" t="n"/>
    </row>
    <row r="75859">
      <c r="N75859" s="561" t="n"/>
    </row>
    <row r="75860">
      <c r="N75860" s="561" t="n"/>
    </row>
    <row r="75861">
      <c r="N75861" s="561" t="n"/>
    </row>
    <row r="75862">
      <c r="N75862" s="561" t="n"/>
    </row>
    <row r="75863">
      <c r="N75863" s="561" t="n"/>
    </row>
    <row r="75864">
      <c r="N75864" s="561" t="n"/>
    </row>
    <row r="75865">
      <c r="N75865" s="561" t="n"/>
    </row>
    <row r="75866">
      <c r="N75866" s="561" t="n"/>
    </row>
    <row r="75867">
      <c r="N75867" s="561" t="n"/>
    </row>
    <row r="75868">
      <c r="N75868" s="561" t="n"/>
    </row>
    <row r="75869">
      <c r="N75869" s="561" t="n"/>
    </row>
    <row r="75870">
      <c r="N75870" s="561" t="n"/>
    </row>
    <row r="75871">
      <c r="N75871" s="561" t="n"/>
    </row>
    <row r="75872">
      <c r="N75872" s="561" t="n"/>
    </row>
    <row r="75873">
      <c r="N75873" s="561" t="n"/>
    </row>
    <row r="75874">
      <c r="N75874" s="561" t="n"/>
    </row>
    <row r="75875">
      <c r="N75875" s="561" t="n"/>
    </row>
    <row r="75876">
      <c r="N75876" s="561" t="n"/>
    </row>
    <row r="75877">
      <c r="N75877" s="561" t="n"/>
    </row>
    <row r="75878">
      <c r="N75878" s="561" t="n"/>
    </row>
    <row r="75879">
      <c r="N75879" s="561" t="n"/>
    </row>
    <row r="75880">
      <c r="N75880" s="561" t="n"/>
    </row>
    <row r="75881">
      <c r="N75881" s="561" t="n"/>
    </row>
    <row r="75882">
      <c r="N75882" s="561" t="n"/>
    </row>
    <row r="75883">
      <c r="N75883" s="561" t="n"/>
    </row>
    <row r="75884">
      <c r="N75884" s="561" t="n"/>
    </row>
    <row r="75885">
      <c r="N75885" s="561" t="n"/>
    </row>
    <row r="75886">
      <c r="N75886" s="561" t="n"/>
    </row>
    <row r="75887">
      <c r="N75887" s="561" t="n"/>
    </row>
    <row r="75888">
      <c r="N75888" s="561" t="n"/>
    </row>
    <row r="75889">
      <c r="N75889" s="561" t="n"/>
    </row>
    <row r="75890">
      <c r="N75890" s="561" t="n"/>
    </row>
    <row r="75891">
      <c r="N75891" s="561" t="n"/>
    </row>
    <row r="75892">
      <c r="N75892" s="561" t="n"/>
    </row>
    <row r="75893">
      <c r="N75893" s="561" t="n"/>
    </row>
    <row r="75894">
      <c r="N75894" s="561" t="n"/>
    </row>
    <row r="75895">
      <c r="N75895" s="561" t="n"/>
    </row>
    <row r="75896">
      <c r="N75896" s="561" t="n"/>
    </row>
    <row r="75897">
      <c r="N75897" s="561" t="n"/>
    </row>
    <row r="75898">
      <c r="N75898" s="561" t="n"/>
    </row>
    <row r="75899">
      <c r="N75899" s="561" t="n"/>
    </row>
    <row r="75900">
      <c r="N75900" s="561" t="n"/>
    </row>
    <row r="75901">
      <c r="N75901" s="561" t="n"/>
    </row>
    <row r="75902">
      <c r="N75902" s="561" t="n"/>
    </row>
    <row r="75903">
      <c r="N75903" s="561" t="n"/>
    </row>
    <row r="75904">
      <c r="N75904" s="561" t="n"/>
    </row>
    <row r="75905">
      <c r="N75905" s="561" t="n"/>
    </row>
    <row r="75906">
      <c r="N75906" s="561" t="n"/>
    </row>
    <row r="75907">
      <c r="N75907" s="561" t="n"/>
    </row>
    <row r="75908">
      <c r="N75908" s="561" t="n"/>
    </row>
    <row r="75909">
      <c r="N75909" s="561" t="n"/>
    </row>
    <row r="75910">
      <c r="N75910" s="561" t="n"/>
    </row>
    <row r="75911">
      <c r="N75911" s="561" t="n"/>
    </row>
    <row r="75912">
      <c r="N75912" s="561" t="n"/>
    </row>
    <row r="75913">
      <c r="N75913" s="561" t="n"/>
    </row>
    <row r="75914">
      <c r="N75914" s="561" t="n"/>
    </row>
    <row r="75915">
      <c r="N75915" s="561" t="n"/>
    </row>
    <row r="75916">
      <c r="N75916" s="561" t="n"/>
    </row>
    <row r="75917">
      <c r="N75917" s="561" t="n"/>
    </row>
    <row r="75918">
      <c r="N75918" s="561" t="n"/>
    </row>
    <row r="75919">
      <c r="N75919" s="561" t="n"/>
    </row>
    <row r="75920">
      <c r="N75920" s="561" t="n"/>
    </row>
    <row r="75921">
      <c r="N75921" s="561" t="n"/>
    </row>
    <row r="75922">
      <c r="N75922" s="561" t="n"/>
    </row>
    <row r="75923">
      <c r="N75923" s="561" t="n"/>
    </row>
    <row r="75924">
      <c r="N75924" s="561" t="n"/>
    </row>
    <row r="75925">
      <c r="N75925" s="561" t="n"/>
    </row>
    <row r="75926">
      <c r="N75926" s="561" t="n"/>
    </row>
    <row r="75927">
      <c r="N75927" s="561" t="n"/>
    </row>
    <row r="75928">
      <c r="N75928" s="561" t="n"/>
    </row>
    <row r="75929">
      <c r="N75929" s="561" t="n"/>
    </row>
    <row r="75930">
      <c r="N75930" s="561" t="n"/>
    </row>
    <row r="75931">
      <c r="N75931" s="561" t="n"/>
    </row>
    <row r="75932">
      <c r="N75932" s="561" t="n"/>
    </row>
    <row r="75933">
      <c r="N75933" s="561" t="n"/>
    </row>
    <row r="75934">
      <c r="N75934" s="561" t="n"/>
    </row>
    <row r="75935">
      <c r="N75935" s="561" t="n"/>
    </row>
    <row r="75936">
      <c r="N75936" s="561" t="n"/>
    </row>
    <row r="75937">
      <c r="N75937" s="561" t="n"/>
    </row>
    <row r="75938">
      <c r="N75938" s="561" t="n"/>
    </row>
    <row r="75939">
      <c r="N75939" s="561" t="n"/>
    </row>
    <row r="75940">
      <c r="N75940" s="561" t="n"/>
    </row>
    <row r="75941">
      <c r="N75941" s="561" t="n"/>
    </row>
    <row r="75942">
      <c r="N75942" s="561" t="n"/>
    </row>
    <row r="75943">
      <c r="N75943" s="561" t="n"/>
    </row>
    <row r="75944">
      <c r="N75944" s="561" t="n"/>
    </row>
    <row r="75945">
      <c r="N75945" s="561" t="n"/>
    </row>
    <row r="75946">
      <c r="N75946" s="561" t="n"/>
    </row>
    <row r="75947">
      <c r="N75947" s="561" t="n"/>
    </row>
    <row r="75948">
      <c r="N75948" s="561" t="n"/>
    </row>
    <row r="75949">
      <c r="N75949" s="561" t="n"/>
    </row>
    <row r="75950">
      <c r="N75950" s="561" t="n"/>
    </row>
    <row r="75951">
      <c r="N75951" s="561" t="n"/>
    </row>
    <row r="75952">
      <c r="N75952" s="561" t="n"/>
    </row>
    <row r="75953">
      <c r="N75953" s="561" t="n"/>
    </row>
    <row r="75954">
      <c r="N75954" s="561" t="n"/>
    </row>
    <row r="75955">
      <c r="N75955" s="561" t="n"/>
    </row>
    <row r="75956">
      <c r="N75956" s="561" t="n"/>
    </row>
    <row r="75957">
      <c r="N75957" s="561" t="n"/>
    </row>
    <row r="75958">
      <c r="N75958" s="561" t="n"/>
    </row>
    <row r="75959">
      <c r="N75959" s="561" t="n"/>
    </row>
    <row r="75960">
      <c r="N75960" s="561" t="n"/>
    </row>
    <row r="75961">
      <c r="N75961" s="561" t="n"/>
    </row>
    <row r="75962">
      <c r="N75962" s="561" t="n"/>
    </row>
    <row r="75963">
      <c r="N75963" s="561" t="n"/>
    </row>
    <row r="75964">
      <c r="N75964" s="561" t="n"/>
    </row>
    <row r="75965">
      <c r="N75965" s="561" t="n"/>
    </row>
    <row r="75966">
      <c r="N75966" s="561" t="n"/>
    </row>
    <row r="75967">
      <c r="N75967" s="561" t="n"/>
    </row>
    <row r="75968">
      <c r="N75968" s="561" t="n"/>
    </row>
    <row r="75969">
      <c r="N75969" s="561" t="n"/>
    </row>
    <row r="75970">
      <c r="N75970" s="561" t="n"/>
    </row>
    <row r="75971">
      <c r="N75971" s="561" t="n"/>
    </row>
    <row r="75972">
      <c r="N75972" s="561" t="n"/>
    </row>
    <row r="75973">
      <c r="N75973" s="561" t="n"/>
    </row>
    <row r="75974">
      <c r="N75974" s="561" t="n"/>
    </row>
    <row r="75975">
      <c r="N75975" s="561" t="n"/>
    </row>
    <row r="75976">
      <c r="N75976" s="561" t="n"/>
    </row>
    <row r="75977">
      <c r="N75977" s="561" t="n"/>
    </row>
    <row r="75978">
      <c r="N75978" s="561" t="n"/>
    </row>
    <row r="75979">
      <c r="N75979" s="561" t="n"/>
    </row>
    <row r="75980">
      <c r="N75980" s="561" t="n"/>
    </row>
    <row r="75981">
      <c r="N75981" s="561" t="n"/>
    </row>
    <row r="75982">
      <c r="N75982" s="561" t="n"/>
    </row>
    <row r="75983">
      <c r="N75983" s="561" t="n"/>
    </row>
    <row r="75984">
      <c r="N75984" s="561" t="n"/>
    </row>
    <row r="75985">
      <c r="N75985" s="561" t="n"/>
    </row>
    <row r="75986">
      <c r="N75986" s="561" t="n"/>
    </row>
    <row r="75987">
      <c r="N75987" s="561" t="n"/>
    </row>
    <row r="75988">
      <c r="N75988" s="561" t="n"/>
    </row>
    <row r="75989">
      <c r="N75989" s="561" t="n"/>
    </row>
    <row r="75990">
      <c r="N75990" s="561" t="n"/>
    </row>
    <row r="75991">
      <c r="N75991" s="561" t="n"/>
    </row>
    <row r="75992">
      <c r="N75992" s="561" t="n"/>
    </row>
    <row r="75993">
      <c r="N75993" s="561" t="n"/>
    </row>
    <row r="75994">
      <c r="N75994" s="561" t="n"/>
    </row>
    <row r="75995">
      <c r="N75995" s="561" t="n"/>
    </row>
    <row r="75996">
      <c r="N75996" s="561" t="n"/>
    </row>
    <row r="75997">
      <c r="N75997" s="561" t="n"/>
    </row>
    <row r="75998">
      <c r="N75998" s="561" t="n"/>
    </row>
    <row r="75999">
      <c r="N75999" s="561" t="n"/>
    </row>
    <row r="76000">
      <c r="N76000" s="561" t="n"/>
    </row>
    <row r="76001">
      <c r="N76001" s="561" t="n"/>
    </row>
    <row r="76002">
      <c r="N76002" s="561" t="n"/>
    </row>
    <row r="76003">
      <c r="N76003" s="561" t="n"/>
    </row>
    <row r="76004">
      <c r="N76004" s="561" t="n"/>
    </row>
    <row r="76005">
      <c r="N76005" s="561" t="n"/>
    </row>
    <row r="76006">
      <c r="N76006" s="561" t="n"/>
    </row>
    <row r="76007">
      <c r="N76007" s="561" t="n"/>
    </row>
    <row r="76008">
      <c r="N76008" s="561" t="n"/>
    </row>
    <row r="76009">
      <c r="N76009" s="561" t="n"/>
    </row>
    <row r="76010">
      <c r="N76010" s="561" t="n"/>
    </row>
    <row r="76011">
      <c r="N76011" s="561" t="n"/>
    </row>
    <row r="76012">
      <c r="N76012" s="561" t="n"/>
    </row>
    <row r="76013">
      <c r="N76013" s="561" t="n"/>
    </row>
    <row r="76014">
      <c r="N76014" s="561" t="n"/>
    </row>
    <row r="76015">
      <c r="N76015" s="561" t="n"/>
    </row>
    <row r="76016">
      <c r="N76016" s="561" t="n"/>
    </row>
    <row r="76017">
      <c r="N76017" s="561" t="n"/>
    </row>
    <row r="76018">
      <c r="N76018" s="561" t="n"/>
    </row>
    <row r="76019">
      <c r="N76019" s="561" t="n"/>
    </row>
    <row r="76020">
      <c r="N76020" s="561" t="n"/>
    </row>
    <row r="76021">
      <c r="N76021" s="561" t="n"/>
    </row>
    <row r="76022">
      <c r="N76022" s="561" t="n"/>
    </row>
    <row r="76023">
      <c r="N76023" s="561" t="n"/>
    </row>
    <row r="76024">
      <c r="N76024" s="561" t="n"/>
    </row>
    <row r="76025">
      <c r="N76025" s="561" t="n"/>
    </row>
    <row r="76026">
      <c r="N76026" s="561" t="n"/>
    </row>
    <row r="76027">
      <c r="N76027" s="561" t="n"/>
    </row>
    <row r="76028">
      <c r="N76028" s="561" t="n"/>
    </row>
    <row r="76029">
      <c r="N76029" s="561" t="n"/>
    </row>
    <row r="76030">
      <c r="N76030" s="561" t="n"/>
    </row>
    <row r="76031">
      <c r="N76031" s="561" t="n"/>
    </row>
    <row r="76032">
      <c r="N76032" s="561" t="n"/>
    </row>
    <row r="76033">
      <c r="N76033" s="561" t="n"/>
    </row>
    <row r="76034">
      <c r="N76034" s="561" t="n"/>
    </row>
    <row r="76035">
      <c r="N76035" s="561" t="n"/>
    </row>
    <row r="76036">
      <c r="N76036" s="561" t="n"/>
    </row>
    <row r="76037">
      <c r="N76037" s="561" t="n"/>
    </row>
    <row r="76038">
      <c r="N76038" s="561" t="n"/>
    </row>
    <row r="76039">
      <c r="N76039" s="561" t="n"/>
    </row>
    <row r="76040">
      <c r="N76040" s="561" t="n"/>
    </row>
    <row r="76041">
      <c r="N76041" s="561" t="n"/>
    </row>
    <row r="76042">
      <c r="N76042" s="561" t="n"/>
    </row>
    <row r="76043">
      <c r="N76043" s="561" t="n"/>
    </row>
    <row r="76044">
      <c r="N76044" s="561" t="n"/>
    </row>
    <row r="76045">
      <c r="N76045" s="561" t="n"/>
    </row>
    <row r="76046">
      <c r="N76046" s="561" t="n"/>
    </row>
    <row r="76047">
      <c r="N76047" s="561" t="n"/>
    </row>
    <row r="76048">
      <c r="N76048" s="561" t="n"/>
    </row>
    <row r="76049">
      <c r="N76049" s="561" t="n"/>
    </row>
    <row r="76050">
      <c r="N76050" s="561" t="n"/>
    </row>
    <row r="76051">
      <c r="N76051" s="561" t="n"/>
    </row>
    <row r="76052">
      <c r="N76052" s="561" t="n"/>
    </row>
    <row r="76053">
      <c r="N76053" s="561" t="n"/>
    </row>
    <row r="76054">
      <c r="N76054" s="561" t="n"/>
    </row>
    <row r="76055">
      <c r="N76055" s="561" t="n"/>
    </row>
    <row r="76056">
      <c r="N76056" s="561" t="n"/>
    </row>
    <row r="76057">
      <c r="N76057" s="561" t="n"/>
    </row>
    <row r="76058">
      <c r="N76058" s="561" t="n"/>
    </row>
    <row r="76059">
      <c r="N76059" s="561" t="n"/>
    </row>
    <row r="76060">
      <c r="N76060" s="561" t="n"/>
    </row>
    <row r="76061">
      <c r="N76061" s="561" t="n"/>
    </row>
    <row r="76062">
      <c r="N76062" s="561" t="n"/>
    </row>
    <row r="76063">
      <c r="N76063" s="561" t="n"/>
    </row>
    <row r="76064">
      <c r="N76064" s="561" t="n"/>
    </row>
    <row r="76065">
      <c r="N76065" s="561" t="n"/>
    </row>
    <row r="76066">
      <c r="N76066" s="561" t="n"/>
    </row>
    <row r="76067">
      <c r="N76067" s="561" t="n"/>
    </row>
    <row r="76068">
      <c r="N76068" s="561" t="n"/>
    </row>
    <row r="76069">
      <c r="N76069" s="561" t="n"/>
    </row>
    <row r="76070">
      <c r="N76070" s="561" t="n"/>
    </row>
    <row r="76071">
      <c r="N76071" s="561" t="n"/>
    </row>
    <row r="76072">
      <c r="N76072" s="561" t="n"/>
    </row>
    <row r="76073">
      <c r="N76073" s="561" t="n"/>
    </row>
    <row r="76074">
      <c r="N76074" s="561" t="n"/>
    </row>
    <row r="76075">
      <c r="N76075" s="561" t="n"/>
    </row>
    <row r="76076">
      <c r="N76076" s="561" t="n"/>
    </row>
    <row r="76077">
      <c r="N76077" s="561" t="n"/>
    </row>
    <row r="76078">
      <c r="N76078" s="561" t="n"/>
    </row>
    <row r="76079">
      <c r="N76079" s="561" t="n"/>
    </row>
    <row r="76080">
      <c r="N76080" s="561" t="n"/>
    </row>
    <row r="76081">
      <c r="N76081" s="561" t="n"/>
    </row>
    <row r="76082">
      <c r="N76082" s="561" t="n"/>
    </row>
    <row r="76083">
      <c r="N76083" s="561" t="n"/>
    </row>
    <row r="76084">
      <c r="N76084" s="561" t="n"/>
    </row>
    <row r="76085">
      <c r="N76085" s="561" t="n"/>
    </row>
    <row r="76086">
      <c r="N76086" s="561" t="n"/>
    </row>
    <row r="76087">
      <c r="N76087" s="561" t="n"/>
    </row>
    <row r="76088">
      <c r="N76088" s="561" t="n"/>
    </row>
    <row r="76089">
      <c r="N76089" s="561" t="n"/>
    </row>
    <row r="76090">
      <c r="N76090" s="561" t="n"/>
    </row>
    <row r="76091">
      <c r="N76091" s="561" t="n"/>
    </row>
    <row r="76092">
      <c r="N76092" s="561" t="n"/>
    </row>
    <row r="76093">
      <c r="N76093" s="561" t="n"/>
    </row>
    <row r="76094">
      <c r="N76094" s="561" t="n"/>
    </row>
    <row r="76095">
      <c r="N76095" s="561" t="n"/>
    </row>
    <row r="76096">
      <c r="N76096" s="561" t="n"/>
    </row>
    <row r="76097">
      <c r="N76097" s="561" t="n"/>
    </row>
    <row r="76098">
      <c r="N76098" s="561" t="n"/>
    </row>
    <row r="76099">
      <c r="N76099" s="561" t="n"/>
    </row>
    <row r="76100">
      <c r="N76100" s="561" t="n"/>
    </row>
    <row r="76101">
      <c r="N76101" s="561" t="n"/>
    </row>
    <row r="76102">
      <c r="N76102" s="561" t="n"/>
    </row>
    <row r="76103">
      <c r="N76103" s="561" t="n"/>
    </row>
    <row r="76104">
      <c r="N76104" s="561" t="n"/>
    </row>
    <row r="76105">
      <c r="N76105" s="561" t="n"/>
    </row>
    <row r="76106">
      <c r="N76106" s="561" t="n"/>
    </row>
    <row r="76107">
      <c r="N76107" s="561" t="n"/>
    </row>
    <row r="76108">
      <c r="N76108" s="561" t="n"/>
    </row>
    <row r="76109">
      <c r="N76109" s="561" t="n"/>
    </row>
    <row r="76110">
      <c r="N76110" s="561" t="n"/>
    </row>
    <row r="76111">
      <c r="N76111" s="561" t="n"/>
    </row>
    <row r="76112">
      <c r="N76112" s="561" t="n"/>
    </row>
    <row r="76113">
      <c r="N76113" s="561" t="n"/>
    </row>
    <row r="76114">
      <c r="N76114" s="561" t="n"/>
    </row>
    <row r="76115">
      <c r="N76115" s="561" t="n"/>
    </row>
    <row r="76116">
      <c r="N76116" s="561" t="n"/>
    </row>
    <row r="76117">
      <c r="N76117" s="561" t="n"/>
    </row>
    <row r="76118">
      <c r="N76118" s="561" t="n"/>
    </row>
    <row r="76119">
      <c r="N76119" s="561" t="n"/>
    </row>
    <row r="76120">
      <c r="N76120" s="561" t="n"/>
    </row>
    <row r="76121">
      <c r="N76121" s="561" t="n"/>
    </row>
    <row r="76122">
      <c r="N76122" s="561" t="n"/>
    </row>
    <row r="76123">
      <c r="N76123" s="561" t="n"/>
    </row>
    <row r="76124">
      <c r="N76124" s="561" t="n"/>
    </row>
    <row r="76125">
      <c r="N76125" s="561" t="n"/>
    </row>
    <row r="76126">
      <c r="N76126" s="561" t="n"/>
    </row>
    <row r="76127">
      <c r="N76127" s="561" t="n"/>
    </row>
    <row r="76128">
      <c r="N76128" s="561" t="n"/>
    </row>
    <row r="76129">
      <c r="N76129" s="561" t="n"/>
    </row>
    <row r="76130">
      <c r="N76130" s="561" t="n"/>
    </row>
    <row r="76131">
      <c r="N76131" s="561" t="n"/>
    </row>
    <row r="76132">
      <c r="N76132" s="561" t="n"/>
    </row>
    <row r="76133">
      <c r="N76133" s="561" t="n"/>
    </row>
    <row r="76134">
      <c r="N76134" s="561" t="n"/>
    </row>
    <row r="76135">
      <c r="N76135" s="561" t="n"/>
    </row>
    <row r="76136">
      <c r="N76136" s="561" t="n"/>
    </row>
    <row r="76137">
      <c r="N76137" s="561" t="n"/>
    </row>
    <row r="76138">
      <c r="N76138" s="561" t="n"/>
    </row>
    <row r="76139">
      <c r="N76139" s="561" t="n"/>
    </row>
    <row r="76140">
      <c r="N76140" s="561" t="n"/>
    </row>
    <row r="76141">
      <c r="N76141" s="561" t="n"/>
    </row>
    <row r="76142">
      <c r="N76142" s="561" t="n"/>
    </row>
    <row r="76143">
      <c r="N76143" s="561" t="n"/>
    </row>
    <row r="76144">
      <c r="N76144" s="561" t="n"/>
    </row>
    <row r="76145">
      <c r="N76145" s="561" t="n"/>
    </row>
    <row r="76146">
      <c r="N76146" s="561" t="n"/>
    </row>
    <row r="76147">
      <c r="N76147" s="561" t="n"/>
    </row>
    <row r="76148">
      <c r="N76148" s="561" t="n"/>
    </row>
    <row r="76149">
      <c r="N76149" s="561" t="n"/>
    </row>
    <row r="76150">
      <c r="N76150" s="561" t="n"/>
    </row>
    <row r="76151">
      <c r="N76151" s="561" t="n"/>
    </row>
    <row r="76152">
      <c r="N76152" s="561" t="n"/>
    </row>
    <row r="76153">
      <c r="N76153" s="561" t="n"/>
    </row>
    <row r="76154">
      <c r="N76154" s="561" t="n"/>
    </row>
    <row r="76155">
      <c r="N76155" s="561" t="n"/>
    </row>
    <row r="76156">
      <c r="N76156" s="561" t="n"/>
    </row>
    <row r="76157">
      <c r="N76157" s="561" t="n"/>
    </row>
    <row r="76158">
      <c r="N76158" s="561" t="n"/>
    </row>
    <row r="76159">
      <c r="N76159" s="561" t="n"/>
    </row>
    <row r="76160">
      <c r="N76160" s="561" t="n"/>
    </row>
    <row r="76161">
      <c r="N76161" s="561" t="n"/>
    </row>
    <row r="76162">
      <c r="N76162" s="561" t="n"/>
    </row>
    <row r="76163">
      <c r="N76163" s="561" t="n"/>
    </row>
    <row r="76164">
      <c r="N76164" s="561" t="n"/>
    </row>
    <row r="76165">
      <c r="N76165" s="561" t="n"/>
    </row>
    <row r="76166">
      <c r="N76166" s="561" t="n"/>
    </row>
    <row r="76167">
      <c r="N76167" s="561" t="n"/>
    </row>
    <row r="76168">
      <c r="N76168" s="561" t="n"/>
    </row>
    <row r="76169">
      <c r="N76169" s="561" t="n"/>
    </row>
    <row r="76170">
      <c r="N76170" s="561" t="n"/>
    </row>
    <row r="76171">
      <c r="N76171" s="561" t="n"/>
    </row>
    <row r="76172">
      <c r="N76172" s="561" t="n"/>
    </row>
    <row r="76173">
      <c r="N76173" s="561" t="n"/>
    </row>
    <row r="76174">
      <c r="N76174" s="561" t="n"/>
    </row>
    <row r="76175">
      <c r="N76175" s="561" t="n"/>
    </row>
    <row r="76176">
      <c r="N76176" s="561" t="n"/>
    </row>
    <row r="76177">
      <c r="N76177" s="561" t="n"/>
    </row>
    <row r="76178">
      <c r="N76178" s="561" t="n"/>
    </row>
    <row r="76179">
      <c r="N76179" s="561" t="n"/>
    </row>
    <row r="76180">
      <c r="N76180" s="561" t="n"/>
    </row>
    <row r="76181">
      <c r="N76181" s="561" t="n"/>
    </row>
    <row r="76182">
      <c r="N76182" s="561" t="n"/>
    </row>
    <row r="76183">
      <c r="N76183" s="561" t="n"/>
    </row>
    <row r="76184">
      <c r="N76184" s="561" t="n"/>
    </row>
    <row r="76185">
      <c r="N76185" s="561" t="n"/>
    </row>
    <row r="76186">
      <c r="N76186" s="561" t="n"/>
    </row>
    <row r="76187">
      <c r="N76187" s="561" t="n"/>
    </row>
    <row r="76188">
      <c r="N76188" s="561" t="n"/>
    </row>
    <row r="76189">
      <c r="N76189" s="561" t="n"/>
    </row>
    <row r="76190">
      <c r="N76190" s="561" t="n"/>
    </row>
    <row r="76191">
      <c r="N76191" s="561" t="n"/>
    </row>
    <row r="76192">
      <c r="N76192" s="561" t="n"/>
    </row>
    <row r="76193">
      <c r="N76193" s="561" t="n"/>
    </row>
    <row r="76194">
      <c r="N76194" s="561" t="n"/>
    </row>
    <row r="76195">
      <c r="N76195" s="561" t="n"/>
    </row>
    <row r="76196">
      <c r="N76196" s="561" t="n"/>
    </row>
    <row r="76197">
      <c r="N76197" s="561" t="n"/>
    </row>
    <row r="76198">
      <c r="N76198" s="561" t="n"/>
    </row>
    <row r="76199">
      <c r="N76199" s="561" t="n"/>
    </row>
    <row r="76200">
      <c r="N76200" s="561" t="n"/>
    </row>
    <row r="76201">
      <c r="N76201" s="561" t="n"/>
    </row>
    <row r="76202">
      <c r="N76202" s="561" t="n"/>
    </row>
    <row r="76203">
      <c r="N76203" s="561" t="n"/>
    </row>
    <row r="76204">
      <c r="N76204" s="561" t="n"/>
    </row>
    <row r="76205">
      <c r="N76205" s="561" t="n"/>
    </row>
    <row r="76206">
      <c r="N76206" s="561" t="n"/>
    </row>
    <row r="76207">
      <c r="N76207" s="561" t="n"/>
    </row>
    <row r="76208">
      <c r="N76208" s="561" t="n"/>
    </row>
    <row r="76209">
      <c r="N76209" s="561" t="n"/>
    </row>
    <row r="76210">
      <c r="N76210" s="561" t="n"/>
    </row>
    <row r="76211">
      <c r="N76211" s="561" t="n"/>
    </row>
    <row r="76212">
      <c r="N76212" s="561" t="n"/>
    </row>
    <row r="76213">
      <c r="N76213" s="561" t="n"/>
    </row>
    <row r="76214">
      <c r="N76214" s="561" t="n"/>
    </row>
    <row r="76215">
      <c r="N76215" s="561" t="n"/>
    </row>
    <row r="76216">
      <c r="N76216" s="561" t="n"/>
    </row>
    <row r="76217">
      <c r="N76217" s="561" t="n"/>
    </row>
    <row r="76218">
      <c r="N76218" s="561" t="n"/>
    </row>
    <row r="76219">
      <c r="N76219" s="561" t="n"/>
    </row>
    <row r="76220">
      <c r="N76220" s="561" t="n"/>
    </row>
    <row r="76221">
      <c r="N76221" s="561" t="n"/>
    </row>
    <row r="76222">
      <c r="N76222" s="561" t="n"/>
    </row>
    <row r="76223">
      <c r="N76223" s="561" t="n"/>
    </row>
    <row r="76224">
      <c r="N76224" s="561" t="n"/>
    </row>
    <row r="76225">
      <c r="N76225" s="561" t="n"/>
    </row>
    <row r="76226">
      <c r="N76226" s="561" t="n"/>
    </row>
    <row r="76227">
      <c r="N76227" s="561" t="n"/>
    </row>
    <row r="76228">
      <c r="N76228" s="561" t="n"/>
    </row>
    <row r="76229">
      <c r="N76229" s="561" t="n"/>
    </row>
    <row r="76230">
      <c r="N76230" s="561" t="n"/>
    </row>
    <row r="76231">
      <c r="N76231" s="561" t="n"/>
    </row>
    <row r="76232">
      <c r="N76232" s="561" t="n"/>
    </row>
    <row r="76233">
      <c r="N76233" s="561" t="n"/>
    </row>
    <row r="76234">
      <c r="N76234" s="561" t="n"/>
    </row>
    <row r="76235">
      <c r="N76235" s="561" t="n"/>
    </row>
    <row r="76236">
      <c r="N76236" s="561" t="n"/>
    </row>
    <row r="76237">
      <c r="N76237" s="561" t="n"/>
    </row>
    <row r="76238">
      <c r="N76238" s="561" t="n"/>
    </row>
    <row r="76239">
      <c r="N76239" s="561" t="n"/>
    </row>
    <row r="76240">
      <c r="N76240" s="561" t="n"/>
    </row>
    <row r="76241">
      <c r="N76241" s="561" t="n"/>
    </row>
    <row r="76242">
      <c r="N76242" s="561" t="n"/>
    </row>
    <row r="76243">
      <c r="N76243" s="561" t="n"/>
    </row>
    <row r="76244">
      <c r="N76244" s="561" t="n"/>
    </row>
    <row r="76245">
      <c r="N76245" s="561" t="n"/>
    </row>
    <row r="76246">
      <c r="N76246" s="561" t="n"/>
    </row>
    <row r="76247">
      <c r="N76247" s="561" t="n"/>
    </row>
    <row r="76248">
      <c r="N76248" s="561" t="n"/>
    </row>
    <row r="76249">
      <c r="N76249" s="561" t="n"/>
    </row>
    <row r="76250">
      <c r="N76250" s="561" t="n"/>
    </row>
    <row r="76251">
      <c r="N76251" s="561" t="n"/>
    </row>
    <row r="76252">
      <c r="N76252" s="561" t="n"/>
    </row>
    <row r="76253">
      <c r="N76253" s="561" t="n"/>
    </row>
    <row r="76254">
      <c r="N76254" s="561" t="n"/>
    </row>
    <row r="76255">
      <c r="N76255" s="561" t="n"/>
    </row>
    <row r="76256">
      <c r="N76256" s="561" t="n"/>
    </row>
    <row r="76257">
      <c r="N76257" s="561" t="n"/>
    </row>
    <row r="76258">
      <c r="N76258" s="561" t="n"/>
    </row>
    <row r="76259">
      <c r="N76259" s="561" t="n"/>
    </row>
    <row r="76260">
      <c r="N76260" s="561" t="n"/>
    </row>
    <row r="76261">
      <c r="N76261" s="561" t="n"/>
    </row>
    <row r="76262">
      <c r="N76262" s="561" t="n"/>
    </row>
    <row r="76263">
      <c r="N76263" s="561" t="n"/>
    </row>
    <row r="76264">
      <c r="N76264" s="561" t="n"/>
    </row>
    <row r="76265">
      <c r="N76265" s="561" t="n"/>
    </row>
    <row r="76266">
      <c r="N76266" s="561" t="n"/>
    </row>
    <row r="76267">
      <c r="N76267" s="561" t="n"/>
    </row>
    <row r="76268">
      <c r="N76268" s="561" t="n"/>
    </row>
    <row r="76269">
      <c r="N76269" s="561" t="n"/>
    </row>
    <row r="76270">
      <c r="N76270" s="561" t="n"/>
    </row>
    <row r="76271">
      <c r="N76271" s="561" t="n"/>
    </row>
    <row r="76272">
      <c r="N76272" s="561" t="n"/>
    </row>
    <row r="76273">
      <c r="N76273" s="561" t="n"/>
    </row>
    <row r="76274">
      <c r="N76274" s="561" t="n"/>
    </row>
    <row r="76275">
      <c r="N76275" s="561" t="n"/>
    </row>
    <row r="76276">
      <c r="N76276" s="561" t="n"/>
    </row>
    <row r="76277">
      <c r="N76277" s="561" t="n"/>
    </row>
    <row r="76278">
      <c r="N76278" s="561" t="n"/>
    </row>
    <row r="76279">
      <c r="N76279" s="561" t="n"/>
    </row>
    <row r="76280">
      <c r="N76280" s="561" t="n"/>
    </row>
    <row r="76281">
      <c r="N76281" s="561" t="n"/>
    </row>
    <row r="76282">
      <c r="N76282" s="561" t="n"/>
    </row>
    <row r="76283">
      <c r="N76283" s="561" t="n"/>
    </row>
    <row r="76284">
      <c r="N76284" s="561" t="n"/>
    </row>
    <row r="76285">
      <c r="N76285" s="561" t="n"/>
    </row>
    <row r="76286">
      <c r="N76286" s="561" t="n"/>
    </row>
    <row r="76287">
      <c r="N76287" s="561" t="n"/>
    </row>
    <row r="76288">
      <c r="N76288" s="561" t="n"/>
    </row>
    <row r="76289">
      <c r="N76289" s="561" t="n"/>
    </row>
    <row r="76290">
      <c r="N76290" s="561" t="n"/>
    </row>
    <row r="76291">
      <c r="N76291" s="561" t="n"/>
    </row>
    <row r="76292">
      <c r="N76292" s="561" t="n"/>
    </row>
    <row r="76293">
      <c r="N76293" s="561" t="n"/>
    </row>
    <row r="76294">
      <c r="N76294" s="561" t="n"/>
    </row>
    <row r="76295">
      <c r="N76295" s="561" t="n"/>
    </row>
    <row r="76296">
      <c r="N76296" s="561" t="n"/>
    </row>
    <row r="76297">
      <c r="N76297" s="561" t="n"/>
    </row>
    <row r="76298">
      <c r="N76298" s="561" t="n"/>
    </row>
    <row r="76299">
      <c r="N76299" s="561" t="n"/>
    </row>
    <row r="76300">
      <c r="N76300" s="561" t="n"/>
    </row>
    <row r="76301">
      <c r="N76301" s="561" t="n"/>
    </row>
    <row r="76302">
      <c r="N76302" s="561" t="n"/>
    </row>
    <row r="76303">
      <c r="N76303" s="561" t="n"/>
    </row>
    <row r="76304">
      <c r="N76304" s="561" t="n"/>
    </row>
    <row r="76305">
      <c r="N76305" s="561" t="n"/>
    </row>
    <row r="76306">
      <c r="N76306" s="561" t="n"/>
    </row>
    <row r="76307">
      <c r="N76307" s="561" t="n"/>
    </row>
    <row r="76308">
      <c r="N76308" s="561" t="n"/>
    </row>
    <row r="76309">
      <c r="N76309" s="561" t="n"/>
    </row>
    <row r="76310">
      <c r="N76310" s="561" t="n"/>
    </row>
    <row r="76311">
      <c r="N76311" s="561" t="n"/>
    </row>
    <row r="76312">
      <c r="N76312" s="561" t="n"/>
    </row>
    <row r="76313">
      <c r="N76313" s="561" t="n"/>
    </row>
    <row r="76314">
      <c r="N76314" s="561" t="n"/>
    </row>
    <row r="76315">
      <c r="N76315" s="561" t="n"/>
    </row>
    <row r="76316">
      <c r="N76316" s="561" t="n"/>
    </row>
    <row r="76317">
      <c r="N76317" s="561" t="n"/>
    </row>
    <row r="76318">
      <c r="N76318" s="561" t="n"/>
    </row>
    <row r="76319">
      <c r="N76319" s="561" t="n"/>
    </row>
    <row r="76320">
      <c r="N76320" s="561" t="n"/>
    </row>
    <row r="76321">
      <c r="N76321" s="561" t="n"/>
    </row>
    <row r="76322">
      <c r="N76322" s="561" t="n"/>
    </row>
    <row r="76323">
      <c r="N76323" s="561" t="n"/>
    </row>
    <row r="76324">
      <c r="N76324" s="561" t="n"/>
    </row>
    <row r="76325">
      <c r="N76325" s="561" t="n"/>
    </row>
    <row r="76326">
      <c r="N76326" s="561" t="n"/>
    </row>
    <row r="76327">
      <c r="N76327" s="561" t="n"/>
    </row>
    <row r="76328">
      <c r="N76328" s="561" t="n"/>
    </row>
    <row r="76329">
      <c r="N76329" s="561" t="n"/>
    </row>
    <row r="76330">
      <c r="N76330" s="561" t="n"/>
    </row>
    <row r="76331">
      <c r="N76331" s="561" t="n"/>
    </row>
    <row r="76332">
      <c r="N76332" s="561" t="n"/>
    </row>
    <row r="76333">
      <c r="N76333" s="561" t="n"/>
    </row>
    <row r="76334">
      <c r="N76334" s="561" t="n"/>
    </row>
    <row r="76335">
      <c r="N76335" s="561" t="n"/>
    </row>
    <row r="76336">
      <c r="N76336" s="561" t="n"/>
    </row>
    <row r="76337">
      <c r="N76337" s="561" t="n"/>
    </row>
    <row r="76338">
      <c r="N76338" s="561" t="n"/>
    </row>
    <row r="76339">
      <c r="N76339" s="561" t="n"/>
    </row>
    <row r="76340">
      <c r="N76340" s="561" t="n"/>
    </row>
    <row r="76341">
      <c r="N76341" s="561" t="n"/>
    </row>
    <row r="76342">
      <c r="N76342" s="561" t="n"/>
    </row>
    <row r="76343">
      <c r="N76343" s="561" t="n"/>
    </row>
    <row r="76344">
      <c r="N76344" s="561" t="n"/>
    </row>
    <row r="76345">
      <c r="N76345" s="561" t="n"/>
    </row>
    <row r="76346">
      <c r="N76346" s="561" t="n"/>
    </row>
    <row r="76347">
      <c r="N76347" s="561" t="n"/>
    </row>
    <row r="76348">
      <c r="N76348" s="561" t="n"/>
    </row>
    <row r="76349">
      <c r="N76349" s="561" t="n"/>
    </row>
    <row r="76350">
      <c r="N76350" s="561" t="n"/>
    </row>
    <row r="76351">
      <c r="N76351" s="561" t="n"/>
    </row>
    <row r="76352">
      <c r="N76352" s="561" t="n"/>
    </row>
    <row r="76353">
      <c r="N76353" s="561" t="n"/>
    </row>
    <row r="76354">
      <c r="N76354" s="561" t="n"/>
    </row>
    <row r="76355">
      <c r="N76355" s="561" t="n"/>
    </row>
    <row r="76356">
      <c r="N76356" s="561" t="n"/>
    </row>
    <row r="76357">
      <c r="N76357" s="561" t="n"/>
    </row>
    <row r="76358">
      <c r="N76358" s="561" t="n"/>
    </row>
    <row r="76359">
      <c r="N76359" s="561" t="n"/>
    </row>
    <row r="76360">
      <c r="N76360" s="561" t="n"/>
    </row>
    <row r="76361">
      <c r="N76361" s="561" t="n"/>
    </row>
    <row r="76362">
      <c r="N76362" s="561" t="n"/>
    </row>
    <row r="76363">
      <c r="N76363" s="561" t="n"/>
    </row>
    <row r="76364">
      <c r="N76364" s="561" t="n"/>
    </row>
    <row r="76365">
      <c r="N76365" s="561" t="n"/>
    </row>
    <row r="76366">
      <c r="N76366" s="561" t="n"/>
    </row>
    <row r="76367">
      <c r="N76367" s="561" t="n"/>
    </row>
    <row r="76368">
      <c r="N76368" s="561" t="n"/>
    </row>
    <row r="76369">
      <c r="N76369" s="561" t="n"/>
    </row>
    <row r="76370">
      <c r="N76370" s="561" t="n"/>
    </row>
    <row r="76371">
      <c r="N76371" s="561" t="n"/>
    </row>
    <row r="76372">
      <c r="N76372" s="561" t="n"/>
    </row>
    <row r="76373">
      <c r="N76373" s="561" t="n"/>
    </row>
    <row r="76374">
      <c r="N76374" s="561" t="n"/>
    </row>
    <row r="76375">
      <c r="N76375" s="561" t="n"/>
    </row>
    <row r="76376">
      <c r="N76376" s="561" t="n"/>
    </row>
    <row r="76377">
      <c r="N76377" s="561" t="n"/>
    </row>
    <row r="76378">
      <c r="N76378" s="561" t="n"/>
    </row>
    <row r="76379">
      <c r="N76379" s="561" t="n"/>
    </row>
    <row r="76380">
      <c r="N76380" s="561" t="n"/>
    </row>
    <row r="76381">
      <c r="N76381" s="561" t="n"/>
    </row>
    <row r="76382">
      <c r="N76382" s="561" t="n"/>
    </row>
    <row r="76383">
      <c r="N76383" s="561" t="n"/>
    </row>
    <row r="76384">
      <c r="N76384" s="561" t="n"/>
    </row>
    <row r="76385">
      <c r="N76385" s="561" t="n"/>
    </row>
    <row r="76386">
      <c r="N76386" s="561" t="n"/>
    </row>
    <row r="76387">
      <c r="N76387" s="561" t="n"/>
    </row>
    <row r="76388">
      <c r="N76388" s="561" t="n"/>
    </row>
    <row r="76389">
      <c r="N76389" s="561" t="n"/>
    </row>
    <row r="76390">
      <c r="N76390" s="561" t="n"/>
    </row>
    <row r="76391">
      <c r="N76391" s="561" t="n"/>
    </row>
    <row r="76392">
      <c r="N76392" s="561" t="n"/>
    </row>
    <row r="76393">
      <c r="N76393" s="561" t="n"/>
    </row>
    <row r="76394">
      <c r="N76394" s="561" t="n"/>
    </row>
    <row r="76395">
      <c r="N76395" s="561" t="n"/>
    </row>
    <row r="76396">
      <c r="N76396" s="561" t="n"/>
    </row>
    <row r="76397">
      <c r="N76397" s="561" t="n"/>
    </row>
    <row r="76398">
      <c r="N76398" s="561" t="n"/>
    </row>
    <row r="76399">
      <c r="N76399" s="561" t="n"/>
    </row>
    <row r="76400">
      <c r="N76400" s="561" t="n"/>
    </row>
    <row r="76401">
      <c r="N76401" s="561" t="n"/>
    </row>
    <row r="76402">
      <c r="N76402" s="561" t="n"/>
    </row>
    <row r="76403">
      <c r="N76403" s="561" t="n"/>
    </row>
    <row r="76404">
      <c r="N76404" s="561" t="n"/>
    </row>
    <row r="76405">
      <c r="N76405" s="561" t="n"/>
    </row>
    <row r="76406">
      <c r="N76406" s="561" t="n"/>
    </row>
    <row r="76407">
      <c r="N76407" s="561" t="n"/>
    </row>
    <row r="76408">
      <c r="N76408" s="561" t="n"/>
    </row>
    <row r="76409">
      <c r="N76409" s="561" t="n"/>
    </row>
    <row r="76410">
      <c r="N76410" s="561" t="n"/>
    </row>
    <row r="76411">
      <c r="N76411" s="561" t="n"/>
    </row>
    <row r="76412">
      <c r="N76412" s="561" t="n"/>
    </row>
    <row r="76413">
      <c r="N76413" s="561" t="n"/>
    </row>
    <row r="76414">
      <c r="N76414" s="561" t="n"/>
    </row>
    <row r="76415">
      <c r="N76415" s="561" t="n"/>
    </row>
    <row r="76416">
      <c r="N76416" s="561" t="n"/>
    </row>
    <row r="76417">
      <c r="N76417" s="561" t="n"/>
    </row>
    <row r="76418">
      <c r="N76418" s="561" t="n"/>
    </row>
    <row r="76419">
      <c r="N76419" s="561" t="n"/>
    </row>
    <row r="76420">
      <c r="N76420" s="561" t="n"/>
    </row>
    <row r="76421">
      <c r="N76421" s="561" t="n"/>
    </row>
    <row r="76422">
      <c r="N76422" s="561" t="n"/>
    </row>
    <row r="76423">
      <c r="N76423" s="561" t="n"/>
    </row>
    <row r="76424">
      <c r="N76424" s="561" t="n"/>
    </row>
    <row r="76425">
      <c r="N76425" s="561" t="n"/>
    </row>
    <row r="76426">
      <c r="N76426" s="561" t="n"/>
    </row>
    <row r="76427">
      <c r="N76427" s="561" t="n"/>
    </row>
    <row r="76428">
      <c r="N76428" s="561" t="n"/>
    </row>
    <row r="76429">
      <c r="N76429" s="561" t="n"/>
    </row>
    <row r="76430">
      <c r="N76430" s="561" t="n"/>
    </row>
    <row r="76431">
      <c r="N76431" s="561" t="n"/>
    </row>
    <row r="76432">
      <c r="N76432" s="561" t="n"/>
    </row>
    <row r="76433">
      <c r="N76433" s="561" t="n"/>
    </row>
    <row r="76434">
      <c r="N76434" s="561" t="n"/>
    </row>
    <row r="76435">
      <c r="N76435" s="561" t="n"/>
    </row>
    <row r="76436">
      <c r="N76436" s="561" t="n"/>
    </row>
    <row r="76437">
      <c r="N76437" s="561" t="n"/>
    </row>
    <row r="76438">
      <c r="N76438" s="561" t="n"/>
    </row>
    <row r="76439">
      <c r="N76439" s="561" t="n"/>
    </row>
    <row r="76440">
      <c r="N76440" s="561" t="n"/>
    </row>
    <row r="76441">
      <c r="N76441" s="561" t="n"/>
    </row>
    <row r="76442">
      <c r="N76442" s="561" t="n"/>
    </row>
    <row r="76443">
      <c r="N76443" s="561" t="n"/>
    </row>
    <row r="76444">
      <c r="N76444" s="561" t="n"/>
    </row>
    <row r="76445">
      <c r="N76445" s="561" t="n"/>
    </row>
    <row r="76446">
      <c r="N76446" s="561" t="n"/>
    </row>
    <row r="76447">
      <c r="N76447" s="561" t="n"/>
    </row>
    <row r="76448">
      <c r="N76448" s="561" t="n"/>
    </row>
    <row r="76449">
      <c r="N76449" s="561" t="n"/>
    </row>
    <row r="76450">
      <c r="N76450" s="561" t="n"/>
    </row>
    <row r="76451">
      <c r="N76451" s="561" t="n"/>
    </row>
    <row r="76452">
      <c r="N76452" s="561" t="n"/>
    </row>
    <row r="76453">
      <c r="N76453" s="561" t="n"/>
    </row>
    <row r="76454">
      <c r="N76454" s="561" t="n"/>
    </row>
    <row r="76455">
      <c r="N76455" s="561" t="n"/>
    </row>
    <row r="76456">
      <c r="N76456" s="561" t="n"/>
    </row>
    <row r="76457">
      <c r="N76457" s="561" t="n"/>
    </row>
    <row r="76458">
      <c r="N76458" s="561" t="n"/>
    </row>
    <row r="76459">
      <c r="N76459" s="561" t="n"/>
    </row>
    <row r="76460">
      <c r="N76460" s="561" t="n"/>
    </row>
    <row r="76461">
      <c r="N76461" s="561" t="n"/>
    </row>
    <row r="76462">
      <c r="N76462" s="561" t="n"/>
    </row>
    <row r="76463">
      <c r="N76463" s="561" t="n"/>
    </row>
    <row r="76464">
      <c r="N76464" s="561" t="n"/>
    </row>
    <row r="76465">
      <c r="N76465" s="561" t="n"/>
    </row>
    <row r="76466">
      <c r="N76466" s="561" t="n"/>
    </row>
    <row r="76467">
      <c r="N76467" s="561" t="n"/>
    </row>
    <row r="76468">
      <c r="N76468" s="561" t="n"/>
    </row>
    <row r="76469">
      <c r="N76469" s="561" t="n"/>
    </row>
    <row r="76470">
      <c r="N76470" s="561" t="n"/>
    </row>
    <row r="76471">
      <c r="N76471" s="561" t="n"/>
    </row>
    <row r="76472">
      <c r="N76472" s="561" t="n"/>
    </row>
    <row r="76473">
      <c r="N76473" s="561" t="n"/>
    </row>
    <row r="76474">
      <c r="N76474" s="561" t="n"/>
    </row>
    <row r="76475">
      <c r="N76475" s="561" t="n"/>
    </row>
    <row r="76476">
      <c r="N76476" s="561" t="n"/>
    </row>
    <row r="76477">
      <c r="N76477" s="561" t="n"/>
    </row>
    <row r="76478">
      <c r="N76478" s="561" t="n"/>
    </row>
    <row r="76479">
      <c r="N76479" s="561" t="n"/>
    </row>
    <row r="76480">
      <c r="N76480" s="561" t="n"/>
    </row>
    <row r="76481">
      <c r="N76481" s="561" t="n"/>
    </row>
    <row r="76482">
      <c r="N76482" s="561" t="n"/>
    </row>
    <row r="76483">
      <c r="N76483" s="561" t="n"/>
    </row>
    <row r="76484">
      <c r="N76484" s="561" t="n"/>
    </row>
    <row r="76485">
      <c r="N76485" s="561" t="n"/>
    </row>
    <row r="76486">
      <c r="N76486" s="561" t="n"/>
    </row>
    <row r="76487">
      <c r="N76487" s="561" t="n"/>
    </row>
    <row r="76488">
      <c r="N76488" s="561" t="n"/>
    </row>
    <row r="76489">
      <c r="N76489" s="561" t="n"/>
    </row>
    <row r="76490">
      <c r="N76490" s="561" t="n"/>
    </row>
    <row r="76491">
      <c r="N76491" s="561" t="n"/>
    </row>
    <row r="76492">
      <c r="N76492" s="561" t="n"/>
    </row>
    <row r="76493">
      <c r="N76493" s="561" t="n"/>
    </row>
    <row r="76494">
      <c r="N76494" s="561" t="n"/>
    </row>
    <row r="76495">
      <c r="N76495" s="561" t="n"/>
    </row>
    <row r="76496">
      <c r="N76496" s="561" t="n"/>
    </row>
    <row r="76497">
      <c r="N76497" s="561" t="n"/>
    </row>
    <row r="76498">
      <c r="N76498" s="561" t="n"/>
    </row>
    <row r="76499">
      <c r="N76499" s="561" t="n"/>
    </row>
    <row r="76500">
      <c r="N76500" s="561" t="n"/>
    </row>
    <row r="76501">
      <c r="N76501" s="561" t="n"/>
    </row>
    <row r="76502">
      <c r="N76502" s="561" t="n"/>
    </row>
    <row r="76503">
      <c r="N76503" s="561" t="n"/>
    </row>
    <row r="76504">
      <c r="N76504" s="561" t="n"/>
    </row>
    <row r="76505">
      <c r="N76505" s="561" t="n"/>
    </row>
    <row r="76506">
      <c r="N76506" s="561" t="n"/>
    </row>
    <row r="76507">
      <c r="N76507" s="561" t="n"/>
    </row>
    <row r="76508">
      <c r="N76508" s="561" t="n"/>
    </row>
    <row r="76509">
      <c r="N76509" s="561" t="n"/>
    </row>
    <row r="76510">
      <c r="N76510" s="561" t="n"/>
    </row>
    <row r="76511">
      <c r="N76511" s="561" t="n"/>
    </row>
    <row r="76512">
      <c r="N76512" s="561" t="n"/>
    </row>
    <row r="76513">
      <c r="N76513" s="561" t="n"/>
    </row>
    <row r="76514">
      <c r="N76514" s="561" t="n"/>
    </row>
    <row r="76515">
      <c r="N76515" s="561" t="n"/>
    </row>
    <row r="76516">
      <c r="N76516" s="561" t="n"/>
    </row>
    <row r="76517">
      <c r="N76517" s="561" t="n"/>
    </row>
    <row r="76518">
      <c r="N76518" s="561" t="n"/>
    </row>
    <row r="76519">
      <c r="N76519" s="561" t="n"/>
    </row>
    <row r="76520">
      <c r="N76520" s="561" t="n"/>
    </row>
    <row r="76521">
      <c r="N76521" s="561" t="n"/>
    </row>
    <row r="76522">
      <c r="N76522" s="561" t="n"/>
    </row>
    <row r="76523">
      <c r="N76523" s="561" t="n"/>
    </row>
    <row r="76524">
      <c r="N76524" s="561" t="n"/>
    </row>
    <row r="76525">
      <c r="N76525" s="561" t="n"/>
    </row>
    <row r="76526">
      <c r="N76526" s="561" t="n"/>
    </row>
    <row r="76527">
      <c r="N76527" s="561" t="n"/>
    </row>
    <row r="76528">
      <c r="N76528" s="561" t="n"/>
    </row>
    <row r="76529">
      <c r="N76529" s="561" t="n"/>
    </row>
    <row r="76530">
      <c r="N76530" s="561" t="n"/>
    </row>
    <row r="76531">
      <c r="N76531" s="561" t="n"/>
    </row>
    <row r="76532">
      <c r="N76532" s="561" t="n"/>
    </row>
    <row r="76533">
      <c r="N76533" s="561" t="n"/>
    </row>
    <row r="76534">
      <c r="N76534" s="561" t="n"/>
    </row>
    <row r="76535">
      <c r="N76535" s="561" t="n"/>
    </row>
    <row r="76536">
      <c r="N76536" s="561" t="n"/>
    </row>
    <row r="76537">
      <c r="N76537" s="561" t="n"/>
    </row>
    <row r="76538">
      <c r="N76538" s="561" t="n"/>
    </row>
    <row r="76539">
      <c r="N76539" s="561" t="n"/>
    </row>
    <row r="76540">
      <c r="N76540" s="561" t="n"/>
    </row>
    <row r="76541">
      <c r="N76541" s="561" t="n"/>
    </row>
    <row r="76542">
      <c r="N76542" s="561" t="n"/>
    </row>
    <row r="76543">
      <c r="N76543" s="561" t="n"/>
    </row>
    <row r="76544">
      <c r="N76544" s="561" t="n"/>
    </row>
    <row r="76545">
      <c r="N76545" s="561" t="n"/>
    </row>
    <row r="76546">
      <c r="N76546" s="561" t="n"/>
    </row>
    <row r="76547">
      <c r="N76547" s="561" t="n"/>
    </row>
    <row r="76548">
      <c r="N76548" s="561" t="n"/>
    </row>
    <row r="76549">
      <c r="N76549" s="561" t="n"/>
    </row>
    <row r="76550">
      <c r="N76550" s="561" t="n"/>
    </row>
    <row r="76551">
      <c r="N76551" s="561" t="n"/>
    </row>
    <row r="76552">
      <c r="N76552" s="561" t="n"/>
    </row>
    <row r="76553">
      <c r="N76553" s="561" t="n"/>
    </row>
    <row r="76554">
      <c r="N76554" s="561" t="n"/>
    </row>
    <row r="76555">
      <c r="N76555" s="561" t="n"/>
    </row>
    <row r="76556">
      <c r="N76556" s="561" t="n"/>
    </row>
    <row r="76557">
      <c r="N76557" s="561" t="n"/>
    </row>
    <row r="76558">
      <c r="N76558" s="561" t="n"/>
    </row>
    <row r="76559">
      <c r="N76559" s="561" t="n"/>
    </row>
    <row r="76560">
      <c r="N76560" s="561" t="n"/>
    </row>
    <row r="76561">
      <c r="N76561" s="561" t="n"/>
    </row>
    <row r="76562">
      <c r="N76562" s="561" t="n"/>
    </row>
    <row r="76563">
      <c r="N76563" s="561" t="n"/>
    </row>
    <row r="76564">
      <c r="N76564" s="561" t="n"/>
    </row>
    <row r="76565">
      <c r="N76565" s="561" t="n"/>
    </row>
    <row r="76566">
      <c r="N76566" s="561" t="n"/>
    </row>
    <row r="76567">
      <c r="N76567" s="561" t="n"/>
    </row>
    <row r="76568">
      <c r="N76568" s="561" t="n"/>
    </row>
    <row r="76569">
      <c r="N76569" s="561" t="n"/>
    </row>
    <row r="76570">
      <c r="N76570" s="561" t="n"/>
    </row>
    <row r="76571">
      <c r="N76571" s="561" t="n"/>
    </row>
    <row r="76572">
      <c r="N76572" s="561" t="n"/>
    </row>
    <row r="76573">
      <c r="N76573" s="561" t="n"/>
    </row>
    <row r="76574">
      <c r="N76574" s="561" t="n"/>
    </row>
    <row r="76575">
      <c r="N76575" s="561" t="n"/>
    </row>
    <row r="76576">
      <c r="N76576" s="561" t="n"/>
    </row>
    <row r="76577">
      <c r="N76577" s="561" t="n"/>
    </row>
    <row r="76578">
      <c r="N76578" s="561" t="n"/>
    </row>
    <row r="76579">
      <c r="N76579" s="561" t="n"/>
    </row>
    <row r="76580">
      <c r="N76580" s="561" t="n"/>
    </row>
    <row r="76581">
      <c r="N76581" s="561" t="n"/>
    </row>
    <row r="76582">
      <c r="N76582" s="561" t="n"/>
    </row>
    <row r="76583">
      <c r="N76583" s="561" t="n"/>
    </row>
    <row r="76584">
      <c r="N76584" s="561" t="n"/>
    </row>
    <row r="76585">
      <c r="N76585" s="561" t="n"/>
    </row>
    <row r="76586">
      <c r="N76586" s="561" t="n"/>
    </row>
    <row r="76587">
      <c r="N76587" s="561" t="n"/>
    </row>
    <row r="76588">
      <c r="N76588" s="561" t="n"/>
    </row>
    <row r="76589">
      <c r="N76589" s="561" t="n"/>
    </row>
    <row r="76590">
      <c r="N76590" s="561" t="n"/>
    </row>
    <row r="76591">
      <c r="N76591" s="561" t="n"/>
    </row>
    <row r="76592">
      <c r="N76592" s="561" t="n"/>
    </row>
    <row r="76593">
      <c r="N76593" s="561" t="n"/>
    </row>
    <row r="76594">
      <c r="N76594" s="561" t="n"/>
    </row>
    <row r="76595">
      <c r="N76595" s="561" t="n"/>
    </row>
    <row r="76596">
      <c r="N76596" s="561" t="n"/>
    </row>
    <row r="76597">
      <c r="N76597" s="561" t="n"/>
    </row>
    <row r="76598">
      <c r="N76598" s="561" t="n"/>
    </row>
    <row r="76599">
      <c r="N76599" s="561" t="n"/>
    </row>
    <row r="76600">
      <c r="N76600" s="561" t="n"/>
    </row>
    <row r="76601">
      <c r="N76601" s="561" t="n"/>
    </row>
    <row r="76602">
      <c r="N76602" s="561" t="n"/>
    </row>
    <row r="76603">
      <c r="N76603" s="561" t="n"/>
    </row>
    <row r="76604">
      <c r="N76604" s="561" t="n"/>
    </row>
    <row r="76605">
      <c r="N76605" s="561" t="n"/>
    </row>
    <row r="76606">
      <c r="N76606" s="561" t="n"/>
    </row>
    <row r="76607">
      <c r="N76607" s="561" t="n"/>
    </row>
    <row r="76608">
      <c r="N76608" s="561" t="n"/>
    </row>
    <row r="76609">
      <c r="N76609" s="561" t="n"/>
    </row>
    <row r="76610">
      <c r="N76610" s="561" t="n"/>
    </row>
    <row r="76611">
      <c r="N76611" s="561" t="n"/>
    </row>
    <row r="76612">
      <c r="N76612" s="561" t="n"/>
    </row>
    <row r="76613">
      <c r="N76613" s="561" t="n"/>
    </row>
    <row r="76614">
      <c r="N76614" s="561" t="n"/>
    </row>
    <row r="76615">
      <c r="N76615" s="561" t="n"/>
    </row>
    <row r="76616">
      <c r="N76616" s="561" t="n"/>
    </row>
    <row r="76617">
      <c r="N76617" s="561" t="n"/>
    </row>
    <row r="76618">
      <c r="N76618" s="561" t="n"/>
    </row>
    <row r="76619">
      <c r="N76619" s="561" t="n"/>
    </row>
    <row r="76620">
      <c r="N76620" s="561" t="n"/>
    </row>
    <row r="76621">
      <c r="N76621" s="561" t="n"/>
    </row>
    <row r="76622">
      <c r="N76622" s="561" t="n"/>
    </row>
    <row r="76623">
      <c r="N76623" s="561" t="n"/>
    </row>
    <row r="76624">
      <c r="N76624" s="561" t="n"/>
    </row>
    <row r="76625">
      <c r="N76625" s="561" t="n"/>
    </row>
    <row r="76626">
      <c r="N76626" s="561" t="n"/>
    </row>
    <row r="76627">
      <c r="N76627" s="561" t="n"/>
    </row>
    <row r="76628">
      <c r="N76628" s="561" t="n"/>
    </row>
    <row r="76629">
      <c r="N76629" s="561" t="n"/>
    </row>
    <row r="76630">
      <c r="N76630" s="561" t="n"/>
    </row>
    <row r="76631">
      <c r="N76631" s="561" t="n"/>
    </row>
    <row r="76632">
      <c r="N76632" s="561" t="n"/>
    </row>
    <row r="76633">
      <c r="N76633" s="561" t="n"/>
    </row>
    <row r="76634">
      <c r="N76634" s="561" t="n"/>
    </row>
    <row r="76635">
      <c r="N76635" s="561" t="n"/>
    </row>
    <row r="76636">
      <c r="N76636" s="561" t="n"/>
    </row>
    <row r="76637">
      <c r="N76637" s="561" t="n"/>
    </row>
    <row r="76638">
      <c r="N76638" s="561" t="n"/>
    </row>
    <row r="76639">
      <c r="N76639" s="561" t="n"/>
    </row>
    <row r="76640">
      <c r="N76640" s="561" t="n"/>
    </row>
    <row r="76641">
      <c r="N76641" s="561" t="n"/>
    </row>
    <row r="76642">
      <c r="N76642" s="561" t="n"/>
    </row>
    <row r="76643">
      <c r="N76643" s="561" t="n"/>
    </row>
    <row r="76644">
      <c r="N76644" s="561" t="n"/>
    </row>
    <row r="76645">
      <c r="N76645" s="561" t="n"/>
    </row>
    <row r="76646">
      <c r="N76646" s="561" t="n"/>
    </row>
    <row r="76647">
      <c r="N76647" s="561" t="n"/>
    </row>
    <row r="76648">
      <c r="N76648" s="561" t="n"/>
    </row>
    <row r="76649">
      <c r="N76649" s="561" t="n"/>
    </row>
    <row r="76650">
      <c r="N76650" s="561" t="n"/>
    </row>
    <row r="76651">
      <c r="N76651" s="561" t="n"/>
    </row>
    <row r="76652">
      <c r="N76652" s="561" t="n"/>
    </row>
    <row r="76653">
      <c r="N76653" s="561" t="n"/>
    </row>
    <row r="76654">
      <c r="N76654" s="561" t="n"/>
    </row>
    <row r="76655">
      <c r="N76655" s="561" t="n"/>
    </row>
    <row r="76656">
      <c r="N76656" s="561" t="n"/>
    </row>
    <row r="76657">
      <c r="N76657" s="561" t="n"/>
    </row>
    <row r="76658">
      <c r="N76658" s="561" t="n"/>
    </row>
    <row r="76659">
      <c r="N76659" s="561" t="n"/>
    </row>
    <row r="76660">
      <c r="N76660" s="561" t="n"/>
    </row>
    <row r="76661">
      <c r="N76661" s="561" t="n"/>
    </row>
    <row r="76662">
      <c r="N76662" s="561" t="n"/>
    </row>
    <row r="76663">
      <c r="N76663" s="561" t="n"/>
    </row>
    <row r="76664">
      <c r="N76664" s="561" t="n"/>
    </row>
    <row r="76665">
      <c r="N76665" s="561" t="n"/>
    </row>
    <row r="76666">
      <c r="N76666" s="561" t="n"/>
    </row>
    <row r="76667">
      <c r="N76667" s="561" t="n"/>
    </row>
    <row r="76668">
      <c r="N76668" s="561" t="n"/>
    </row>
    <row r="76669">
      <c r="N76669" s="561" t="n"/>
    </row>
    <row r="76670">
      <c r="N76670" s="561" t="n"/>
    </row>
    <row r="76671">
      <c r="N76671" s="561" t="n"/>
    </row>
    <row r="76672">
      <c r="N76672" s="561" t="n"/>
    </row>
    <row r="76673">
      <c r="N76673" s="561" t="n"/>
    </row>
    <row r="76674">
      <c r="N76674" s="561" t="n"/>
    </row>
    <row r="76675">
      <c r="N76675" s="561" t="n"/>
    </row>
    <row r="76676">
      <c r="N76676" s="561" t="n"/>
    </row>
    <row r="76677">
      <c r="N76677" s="561" t="n"/>
    </row>
    <row r="76678">
      <c r="N76678" s="561" t="n"/>
    </row>
    <row r="76679">
      <c r="N76679" s="561" t="n"/>
    </row>
    <row r="76680">
      <c r="N76680" s="561" t="n"/>
    </row>
    <row r="76681">
      <c r="N76681" s="561" t="n"/>
    </row>
    <row r="76682">
      <c r="N76682" s="561" t="n"/>
    </row>
    <row r="76683">
      <c r="N76683" s="561" t="n"/>
    </row>
    <row r="76684">
      <c r="N76684" s="561" t="n"/>
    </row>
    <row r="76685">
      <c r="N76685" s="561" t="n"/>
    </row>
    <row r="76686">
      <c r="N76686" s="561" t="n"/>
    </row>
    <row r="76687">
      <c r="N76687" s="561" t="n"/>
    </row>
    <row r="76688">
      <c r="N76688" s="561" t="n"/>
    </row>
    <row r="76689">
      <c r="N76689" s="561" t="n"/>
    </row>
    <row r="76690">
      <c r="N76690" s="561" t="n"/>
    </row>
    <row r="76691">
      <c r="N76691" s="561" t="n"/>
    </row>
    <row r="76692">
      <c r="N76692" s="561" t="n"/>
    </row>
    <row r="76693">
      <c r="N76693" s="561" t="n"/>
    </row>
    <row r="76694">
      <c r="N76694" s="561" t="n"/>
    </row>
    <row r="76695">
      <c r="N76695" s="561" t="n"/>
    </row>
    <row r="76696">
      <c r="N76696" s="561" t="n"/>
    </row>
    <row r="76697">
      <c r="N76697" s="561" t="n"/>
    </row>
    <row r="76698">
      <c r="N76698" s="561" t="n"/>
    </row>
    <row r="76699">
      <c r="N76699" s="561" t="n"/>
    </row>
    <row r="76700">
      <c r="N76700" s="561" t="n"/>
    </row>
    <row r="76701">
      <c r="N76701" s="561" t="n"/>
    </row>
    <row r="76702">
      <c r="N76702" s="561" t="n"/>
    </row>
    <row r="76703">
      <c r="N76703" s="561" t="n"/>
    </row>
    <row r="76704">
      <c r="N76704" s="561" t="n"/>
    </row>
    <row r="76705">
      <c r="N76705" s="561" t="n"/>
    </row>
    <row r="76706">
      <c r="N76706" s="561" t="n"/>
    </row>
    <row r="76707">
      <c r="N76707" s="561" t="n"/>
    </row>
    <row r="76708">
      <c r="N76708" s="561" t="n"/>
    </row>
    <row r="76709">
      <c r="N76709" s="561" t="n"/>
    </row>
    <row r="76710">
      <c r="N76710" s="561" t="n"/>
    </row>
    <row r="76711">
      <c r="N76711" s="561" t="n"/>
    </row>
    <row r="76712">
      <c r="N76712" s="561" t="n"/>
    </row>
    <row r="76713">
      <c r="N76713" s="561" t="n"/>
    </row>
    <row r="76714">
      <c r="N76714" s="561" t="n"/>
    </row>
    <row r="76715">
      <c r="N76715" s="561" t="n"/>
    </row>
    <row r="76716">
      <c r="N76716" s="561" t="n"/>
    </row>
    <row r="76717">
      <c r="N76717" s="561" t="n"/>
    </row>
    <row r="76718">
      <c r="N76718" s="561" t="n"/>
    </row>
    <row r="76719">
      <c r="N76719" s="561" t="n"/>
    </row>
    <row r="76720">
      <c r="N76720" s="561" t="n"/>
    </row>
    <row r="76721">
      <c r="N76721" s="561" t="n"/>
    </row>
    <row r="76722">
      <c r="N76722" s="561" t="n"/>
    </row>
    <row r="76723">
      <c r="N76723" s="561" t="n"/>
    </row>
    <row r="76724">
      <c r="N76724" s="561" t="n"/>
    </row>
    <row r="76725">
      <c r="N76725" s="561" t="n"/>
    </row>
    <row r="76726">
      <c r="N76726" s="561" t="n"/>
    </row>
    <row r="76727">
      <c r="N76727" s="561" t="n"/>
    </row>
    <row r="76728">
      <c r="N76728" s="561" t="n"/>
    </row>
    <row r="76729">
      <c r="N76729" s="561" t="n"/>
    </row>
    <row r="76730">
      <c r="N76730" s="561" t="n"/>
    </row>
    <row r="76731">
      <c r="N76731" s="561" t="n"/>
    </row>
    <row r="76732">
      <c r="N76732" s="561" t="n"/>
    </row>
    <row r="76733">
      <c r="N76733" s="561" t="n"/>
    </row>
    <row r="76734">
      <c r="N76734" s="561" t="n"/>
    </row>
    <row r="76735">
      <c r="N76735" s="561" t="n"/>
    </row>
    <row r="76736">
      <c r="N76736" s="561" t="n"/>
    </row>
    <row r="76737">
      <c r="N76737" s="561" t="n"/>
    </row>
    <row r="76738">
      <c r="N76738" s="561" t="n"/>
    </row>
    <row r="76739">
      <c r="N76739" s="561" t="n"/>
    </row>
    <row r="76740">
      <c r="N76740" s="561" t="n"/>
    </row>
    <row r="76741">
      <c r="N76741" s="561" t="n"/>
    </row>
    <row r="76742">
      <c r="N76742" s="561" t="n"/>
    </row>
    <row r="76743">
      <c r="N76743" s="561" t="n"/>
    </row>
    <row r="76744">
      <c r="N76744" s="561" t="n"/>
    </row>
    <row r="76745">
      <c r="N76745" s="561" t="n"/>
    </row>
    <row r="76746">
      <c r="N76746" s="561" t="n"/>
    </row>
    <row r="76747">
      <c r="N76747" s="561" t="n"/>
    </row>
    <row r="76748">
      <c r="N76748" s="561" t="n"/>
    </row>
    <row r="76749">
      <c r="N76749" s="561" t="n"/>
    </row>
    <row r="76750">
      <c r="N76750" s="561" t="n"/>
    </row>
    <row r="76751">
      <c r="N76751" s="561" t="n"/>
    </row>
    <row r="76752">
      <c r="N76752" s="561" t="n"/>
    </row>
    <row r="76753">
      <c r="N76753" s="561" t="n"/>
    </row>
    <row r="76754">
      <c r="N76754" s="561" t="n"/>
    </row>
    <row r="76755">
      <c r="N76755" s="561" t="n"/>
    </row>
    <row r="76756">
      <c r="N76756" s="561" t="n"/>
    </row>
    <row r="76757">
      <c r="N76757" s="561" t="n"/>
    </row>
    <row r="76758">
      <c r="N76758" s="561" t="n"/>
    </row>
    <row r="76759">
      <c r="N76759" s="561" t="n"/>
    </row>
    <row r="76760">
      <c r="N76760" s="561" t="n"/>
    </row>
    <row r="76761">
      <c r="N76761" s="561" t="n"/>
    </row>
    <row r="76762">
      <c r="N76762" s="561" t="n"/>
    </row>
    <row r="76763">
      <c r="N76763" s="561" t="n"/>
    </row>
    <row r="76764">
      <c r="N76764" s="561" t="n"/>
    </row>
    <row r="76765">
      <c r="N76765" s="561" t="n"/>
    </row>
    <row r="76766">
      <c r="N76766" s="561" t="n"/>
    </row>
    <row r="76767">
      <c r="N76767" s="561" t="n"/>
    </row>
    <row r="76768">
      <c r="N76768" s="561" t="n"/>
    </row>
    <row r="76769">
      <c r="N76769" s="561" t="n"/>
    </row>
    <row r="76770">
      <c r="N76770" s="561" t="n"/>
    </row>
    <row r="76771">
      <c r="N76771" s="561" t="n"/>
    </row>
    <row r="76772">
      <c r="N76772" s="561" t="n"/>
    </row>
    <row r="76773">
      <c r="N76773" s="561" t="n"/>
    </row>
    <row r="76774">
      <c r="N76774" s="561" t="n"/>
    </row>
    <row r="76775">
      <c r="N76775" s="561" t="n"/>
    </row>
    <row r="76776">
      <c r="N76776" s="561" t="n"/>
    </row>
    <row r="76777">
      <c r="N76777" s="561" t="n"/>
    </row>
    <row r="76778">
      <c r="N76778" s="561" t="n"/>
    </row>
    <row r="76779">
      <c r="N76779" s="561" t="n"/>
    </row>
    <row r="76780">
      <c r="N76780" s="561" t="n"/>
    </row>
    <row r="76781">
      <c r="N76781" s="561" t="n"/>
    </row>
    <row r="76782">
      <c r="N76782" s="561" t="n"/>
    </row>
    <row r="76783">
      <c r="N76783" s="561" t="n"/>
    </row>
    <row r="76784">
      <c r="N76784" s="561" t="n"/>
    </row>
    <row r="76785">
      <c r="N76785" s="561" t="n"/>
    </row>
    <row r="76786">
      <c r="N76786" s="561" t="n"/>
    </row>
    <row r="76787">
      <c r="N76787" s="561" t="n"/>
    </row>
    <row r="76788">
      <c r="N76788" s="561" t="n"/>
    </row>
    <row r="76789">
      <c r="N76789" s="561" t="n"/>
    </row>
    <row r="76790">
      <c r="N76790" s="561" t="n"/>
    </row>
    <row r="76791">
      <c r="N76791" s="561" t="n"/>
    </row>
    <row r="76792">
      <c r="N76792" s="561" t="n"/>
    </row>
    <row r="76793">
      <c r="N76793" s="561" t="n"/>
    </row>
    <row r="76794">
      <c r="N76794" s="561" t="n"/>
    </row>
    <row r="76795">
      <c r="N76795" s="561" t="n"/>
    </row>
    <row r="76796">
      <c r="N76796" s="561" t="n"/>
    </row>
    <row r="76797">
      <c r="N76797" s="561" t="n"/>
    </row>
    <row r="76798">
      <c r="N76798" s="561" t="n"/>
    </row>
    <row r="76799">
      <c r="N76799" s="561" t="n"/>
    </row>
    <row r="76800">
      <c r="N76800" s="561" t="n"/>
    </row>
    <row r="76801">
      <c r="N76801" s="561" t="n"/>
    </row>
    <row r="76802">
      <c r="N76802" s="561" t="n"/>
    </row>
    <row r="76803">
      <c r="N76803" s="561" t="n"/>
    </row>
    <row r="76804">
      <c r="N76804" s="561" t="n"/>
    </row>
    <row r="76805">
      <c r="N76805" s="561" t="n"/>
    </row>
    <row r="76806">
      <c r="N76806" s="561" t="n"/>
    </row>
    <row r="76807">
      <c r="N76807" s="561" t="n"/>
    </row>
    <row r="76808">
      <c r="N76808" s="561" t="n"/>
    </row>
    <row r="76809">
      <c r="N76809" s="561" t="n"/>
    </row>
    <row r="76810">
      <c r="N76810" s="561" t="n"/>
    </row>
    <row r="76811">
      <c r="N76811" s="561" t="n"/>
    </row>
    <row r="76812">
      <c r="N76812" s="561" t="n"/>
    </row>
    <row r="76813">
      <c r="N76813" s="561" t="n"/>
    </row>
    <row r="76814">
      <c r="N76814" s="561" t="n"/>
    </row>
    <row r="76815">
      <c r="N76815" s="561" t="n"/>
    </row>
    <row r="76816">
      <c r="N76816" s="561" t="n"/>
    </row>
    <row r="76817">
      <c r="N76817" s="561" t="n"/>
    </row>
    <row r="76818">
      <c r="N76818" s="561" t="n"/>
    </row>
    <row r="76819">
      <c r="N76819" s="561" t="n"/>
    </row>
    <row r="76820">
      <c r="N76820" s="561" t="n"/>
    </row>
    <row r="76821">
      <c r="N76821" s="561" t="n"/>
    </row>
    <row r="76822">
      <c r="N76822" s="561" t="n"/>
    </row>
    <row r="76823">
      <c r="N76823" s="561" t="n"/>
    </row>
    <row r="76824">
      <c r="N76824" s="561" t="n"/>
    </row>
    <row r="76825">
      <c r="N76825" s="561" t="n"/>
    </row>
    <row r="76826">
      <c r="N76826" s="561" t="n"/>
    </row>
    <row r="76827">
      <c r="N76827" s="561" t="n"/>
    </row>
    <row r="76828">
      <c r="N76828" s="561" t="n"/>
    </row>
    <row r="76829">
      <c r="N76829" s="561" t="n"/>
    </row>
    <row r="76830">
      <c r="N76830" s="561" t="n"/>
    </row>
    <row r="76831">
      <c r="N76831" s="561" t="n"/>
    </row>
    <row r="76832">
      <c r="N76832" s="561" t="n"/>
    </row>
    <row r="76833">
      <c r="N76833" s="561" t="n"/>
    </row>
    <row r="76834">
      <c r="N76834" s="561" t="n"/>
    </row>
    <row r="76835">
      <c r="N76835" s="561" t="n"/>
    </row>
    <row r="76836">
      <c r="N76836" s="561" t="n"/>
    </row>
    <row r="76837">
      <c r="N76837" s="561" t="n"/>
    </row>
    <row r="76838">
      <c r="N76838" s="561" t="n"/>
    </row>
    <row r="76839">
      <c r="N76839" s="561" t="n"/>
    </row>
    <row r="76840">
      <c r="N76840" s="561" t="n"/>
    </row>
    <row r="76841">
      <c r="N76841" s="561" t="n"/>
    </row>
    <row r="76842">
      <c r="N76842" s="561" t="n"/>
    </row>
    <row r="76843">
      <c r="N76843" s="561" t="n"/>
    </row>
    <row r="76844">
      <c r="N76844" s="561" t="n"/>
    </row>
    <row r="76845">
      <c r="N76845" s="561" t="n"/>
    </row>
    <row r="76846">
      <c r="N76846" s="561" t="n"/>
    </row>
    <row r="76847">
      <c r="N76847" s="561" t="n"/>
    </row>
    <row r="76848">
      <c r="N76848" s="561" t="n"/>
    </row>
    <row r="76849">
      <c r="N76849" s="561" t="n"/>
    </row>
    <row r="76850">
      <c r="N76850" s="561" t="n"/>
    </row>
    <row r="76851">
      <c r="N76851" s="561" t="n"/>
    </row>
    <row r="76852">
      <c r="N76852" s="561" t="n"/>
    </row>
    <row r="76853">
      <c r="N76853" s="561" t="n"/>
    </row>
    <row r="76854">
      <c r="N76854" s="561" t="n"/>
    </row>
    <row r="76855">
      <c r="N76855" s="561" t="n"/>
    </row>
    <row r="76856">
      <c r="N76856" s="561" t="n"/>
    </row>
    <row r="76857">
      <c r="N76857" s="561" t="n"/>
    </row>
    <row r="76858">
      <c r="N76858" s="561" t="n"/>
    </row>
    <row r="76859">
      <c r="N76859" s="561" t="n"/>
    </row>
    <row r="76860">
      <c r="N76860" s="561" t="n"/>
    </row>
    <row r="76861">
      <c r="N76861" s="561" t="n"/>
    </row>
    <row r="76862">
      <c r="N76862" s="561" t="n"/>
    </row>
    <row r="76863">
      <c r="N76863" s="561" t="n"/>
    </row>
    <row r="76864">
      <c r="N76864" s="561" t="n"/>
    </row>
    <row r="76865">
      <c r="N76865" s="561" t="n"/>
    </row>
    <row r="76866">
      <c r="N76866" s="561" t="n"/>
    </row>
    <row r="76867">
      <c r="N76867" s="561" t="n"/>
    </row>
    <row r="76868">
      <c r="N76868" s="561" t="n"/>
    </row>
    <row r="76869">
      <c r="N76869" s="561" t="n"/>
    </row>
    <row r="76870">
      <c r="N76870" s="561" t="n"/>
    </row>
    <row r="76871">
      <c r="N76871" s="561" t="n"/>
    </row>
    <row r="76872">
      <c r="N76872" s="561" t="n"/>
    </row>
    <row r="76873">
      <c r="N76873" s="561" t="n"/>
    </row>
    <row r="76874">
      <c r="N76874" s="561" t="n"/>
    </row>
    <row r="76875">
      <c r="N76875" s="561" t="n"/>
    </row>
    <row r="76876">
      <c r="N76876" s="561" t="n"/>
    </row>
    <row r="76877">
      <c r="N76877" s="561" t="n"/>
    </row>
    <row r="76878">
      <c r="N76878" s="561" t="n"/>
    </row>
    <row r="76879">
      <c r="N76879" s="561" t="n"/>
    </row>
    <row r="76880">
      <c r="N76880" s="561" t="n"/>
    </row>
    <row r="76881">
      <c r="N76881" s="561" t="n"/>
    </row>
    <row r="76882">
      <c r="N76882" s="561" t="n"/>
    </row>
    <row r="76883">
      <c r="N76883" s="561" t="n"/>
    </row>
    <row r="76884">
      <c r="N76884" s="561" t="n"/>
    </row>
    <row r="76885">
      <c r="N76885" s="561" t="n"/>
    </row>
    <row r="76886">
      <c r="N76886" s="561" t="n"/>
    </row>
    <row r="76887">
      <c r="N76887" s="561" t="n"/>
    </row>
    <row r="76888">
      <c r="N76888" s="561" t="n"/>
    </row>
    <row r="76889">
      <c r="N76889" s="561" t="n"/>
    </row>
    <row r="76890">
      <c r="N76890" s="561" t="n"/>
    </row>
    <row r="76891">
      <c r="N76891" s="561" t="n"/>
    </row>
    <row r="76892">
      <c r="N76892" s="561" t="n"/>
    </row>
    <row r="76893">
      <c r="N76893" s="561" t="n"/>
    </row>
    <row r="76894">
      <c r="N76894" s="561" t="n"/>
    </row>
    <row r="76895">
      <c r="N76895" s="561" t="n"/>
    </row>
    <row r="76896">
      <c r="N76896" s="561" t="n"/>
    </row>
    <row r="76897">
      <c r="N76897" s="561" t="n"/>
    </row>
    <row r="76898">
      <c r="N76898" s="561" t="n"/>
    </row>
    <row r="76899">
      <c r="N76899" s="561" t="n"/>
    </row>
    <row r="76900">
      <c r="N76900" s="561" t="n"/>
    </row>
    <row r="76901">
      <c r="N76901" s="561" t="n"/>
    </row>
    <row r="76902">
      <c r="N76902" s="561" t="n"/>
    </row>
    <row r="76903">
      <c r="N76903" s="561" t="n"/>
    </row>
    <row r="76904">
      <c r="N76904" s="561" t="n"/>
    </row>
    <row r="76905">
      <c r="N76905" s="561" t="n"/>
    </row>
    <row r="76906">
      <c r="N76906" s="561" t="n"/>
    </row>
    <row r="76907">
      <c r="N76907" s="561" t="n"/>
    </row>
    <row r="76908">
      <c r="N76908" s="561" t="n"/>
    </row>
    <row r="76909">
      <c r="N76909" s="561" t="n"/>
    </row>
    <row r="76910">
      <c r="N76910" s="561" t="n"/>
    </row>
    <row r="76911">
      <c r="N76911" s="561" t="n"/>
    </row>
    <row r="76912">
      <c r="N76912" s="561" t="n"/>
    </row>
    <row r="76913">
      <c r="N76913" s="561" t="n"/>
    </row>
    <row r="76914">
      <c r="N76914" s="561" t="n"/>
    </row>
    <row r="76915">
      <c r="N76915" s="561" t="n"/>
    </row>
    <row r="76916">
      <c r="N76916" s="561" t="n"/>
    </row>
    <row r="76917">
      <c r="N76917" s="561" t="n"/>
    </row>
    <row r="76918">
      <c r="N76918" s="561" t="n"/>
    </row>
    <row r="76919">
      <c r="N76919" s="561" t="n"/>
    </row>
    <row r="76920">
      <c r="N76920" s="561" t="n"/>
    </row>
    <row r="76921">
      <c r="N76921" s="561" t="n"/>
    </row>
    <row r="76922">
      <c r="N76922" s="561" t="n"/>
    </row>
    <row r="76923">
      <c r="N76923" s="561" t="n"/>
    </row>
    <row r="76924">
      <c r="N76924" s="561" t="n"/>
    </row>
    <row r="76925">
      <c r="N76925" s="561" t="n"/>
    </row>
    <row r="76926">
      <c r="N76926" s="561" t="n"/>
    </row>
    <row r="76927">
      <c r="N76927" s="561" t="n"/>
    </row>
    <row r="76928">
      <c r="N76928" s="561" t="n"/>
    </row>
    <row r="76929">
      <c r="N76929" s="561" t="n"/>
    </row>
    <row r="76930">
      <c r="N76930" s="561" t="n"/>
    </row>
    <row r="76931">
      <c r="N76931" s="561" t="n"/>
    </row>
    <row r="76932">
      <c r="N76932" s="561" t="n"/>
    </row>
    <row r="76933">
      <c r="N76933" s="561" t="n"/>
    </row>
    <row r="76934">
      <c r="N76934" s="561" t="n"/>
    </row>
    <row r="76935">
      <c r="N76935" s="561" t="n"/>
    </row>
    <row r="76936">
      <c r="N76936" s="561" t="n"/>
    </row>
    <row r="76937">
      <c r="N76937" s="561" t="n"/>
    </row>
    <row r="76938">
      <c r="N76938" s="561" t="n"/>
    </row>
    <row r="76939">
      <c r="N76939" s="561" t="n"/>
    </row>
    <row r="76940">
      <c r="N76940" s="561" t="n"/>
    </row>
    <row r="76941">
      <c r="N76941" s="561" t="n"/>
    </row>
    <row r="76942">
      <c r="N76942" s="561" t="n"/>
    </row>
    <row r="76943">
      <c r="N76943" s="561" t="n"/>
    </row>
    <row r="76944">
      <c r="N76944" s="561" t="n"/>
    </row>
    <row r="76945">
      <c r="N76945" s="561" t="n"/>
    </row>
    <row r="76946">
      <c r="N76946" s="561" t="n"/>
    </row>
    <row r="76947">
      <c r="N76947" s="561" t="n"/>
    </row>
    <row r="76948">
      <c r="N76948" s="561" t="n"/>
    </row>
    <row r="76949">
      <c r="N76949" s="561" t="n"/>
    </row>
    <row r="76950">
      <c r="N76950" s="561" t="n"/>
    </row>
    <row r="76951">
      <c r="N76951" s="561" t="n"/>
    </row>
    <row r="76952">
      <c r="N76952" s="561" t="n"/>
    </row>
    <row r="76953">
      <c r="N76953" s="561" t="n"/>
    </row>
    <row r="76954">
      <c r="N76954" s="561" t="n"/>
    </row>
    <row r="76955">
      <c r="N76955" s="561" t="n"/>
    </row>
    <row r="76956">
      <c r="N76956" s="561" t="n"/>
    </row>
    <row r="76957">
      <c r="N76957" s="561" t="n"/>
    </row>
    <row r="76958">
      <c r="N76958" s="561" t="n"/>
    </row>
    <row r="76959">
      <c r="N76959" s="561" t="n"/>
    </row>
    <row r="76960">
      <c r="N76960" s="561" t="n"/>
    </row>
    <row r="76961">
      <c r="N76961" s="561" t="n"/>
    </row>
    <row r="76962">
      <c r="N76962" s="561" t="n"/>
    </row>
    <row r="76963">
      <c r="N76963" s="561" t="n"/>
    </row>
    <row r="76964">
      <c r="N76964" s="561" t="n"/>
    </row>
    <row r="76965">
      <c r="N76965" s="561" t="n"/>
    </row>
    <row r="76966">
      <c r="N76966" s="561" t="n"/>
    </row>
    <row r="76967">
      <c r="N76967" s="561" t="n"/>
    </row>
    <row r="76968">
      <c r="N76968" s="561" t="n"/>
    </row>
    <row r="76969">
      <c r="N76969" s="561" t="n"/>
    </row>
    <row r="76970">
      <c r="N76970" s="561" t="n"/>
    </row>
    <row r="76971">
      <c r="N76971" s="561" t="n"/>
    </row>
    <row r="76972">
      <c r="N76972" s="561" t="n"/>
    </row>
    <row r="76973">
      <c r="N76973" s="561" t="n"/>
    </row>
    <row r="76974">
      <c r="N76974" s="561" t="n"/>
    </row>
    <row r="76975">
      <c r="N76975" s="561" t="n"/>
    </row>
    <row r="76976">
      <c r="N76976" s="561" t="n"/>
    </row>
    <row r="76977">
      <c r="N76977" s="561" t="n"/>
    </row>
    <row r="76978">
      <c r="N76978" s="561" t="n"/>
    </row>
    <row r="76979">
      <c r="N76979" s="561" t="n"/>
    </row>
    <row r="76980">
      <c r="N76980" s="561" t="n"/>
    </row>
    <row r="76981">
      <c r="N76981" s="561" t="n"/>
    </row>
    <row r="76982">
      <c r="N76982" s="561" t="n"/>
    </row>
    <row r="76983">
      <c r="N76983" s="561" t="n"/>
    </row>
    <row r="76984">
      <c r="N76984" s="561" t="n"/>
    </row>
    <row r="76985">
      <c r="N76985" s="561" t="n"/>
    </row>
    <row r="76986">
      <c r="N76986" s="561" t="n"/>
    </row>
    <row r="76987">
      <c r="N76987" s="561" t="n"/>
    </row>
    <row r="76988">
      <c r="N76988" s="561" t="n"/>
    </row>
    <row r="76989">
      <c r="N76989" s="561" t="n"/>
    </row>
    <row r="76990">
      <c r="N76990" s="561" t="n"/>
    </row>
    <row r="76991">
      <c r="N76991" s="561" t="n"/>
    </row>
    <row r="76992">
      <c r="N76992" s="561" t="n"/>
    </row>
    <row r="76993">
      <c r="N76993" s="561" t="n"/>
    </row>
    <row r="76994">
      <c r="N76994" s="561" t="n"/>
    </row>
    <row r="76995">
      <c r="N76995" s="561" t="n"/>
    </row>
    <row r="76996">
      <c r="N76996" s="561" t="n"/>
    </row>
    <row r="76997">
      <c r="N76997" s="561" t="n"/>
    </row>
    <row r="76998">
      <c r="N76998" s="561" t="n"/>
    </row>
    <row r="76999">
      <c r="N76999" s="561" t="n"/>
    </row>
    <row r="77000">
      <c r="N77000" s="561" t="n"/>
    </row>
    <row r="77001">
      <c r="N77001" s="561" t="n"/>
    </row>
    <row r="77002">
      <c r="N77002" s="561" t="n"/>
    </row>
    <row r="77003">
      <c r="N77003" s="561" t="n"/>
    </row>
    <row r="77004">
      <c r="N77004" s="561" t="n"/>
    </row>
    <row r="77005">
      <c r="N77005" s="561" t="n"/>
    </row>
    <row r="77006">
      <c r="N77006" s="561" t="n"/>
    </row>
    <row r="77007">
      <c r="N77007" s="561" t="n"/>
    </row>
    <row r="77008">
      <c r="N77008" s="561" t="n"/>
    </row>
    <row r="77009">
      <c r="N77009" s="561" t="n"/>
    </row>
    <row r="77010">
      <c r="N77010" s="561" t="n"/>
    </row>
    <row r="77011">
      <c r="N77011" s="561" t="n"/>
    </row>
    <row r="77012">
      <c r="N77012" s="561" t="n"/>
    </row>
    <row r="77013">
      <c r="N77013" s="561" t="n"/>
    </row>
    <row r="77014">
      <c r="N77014" s="561" t="n"/>
    </row>
    <row r="77015">
      <c r="N77015" s="561" t="n"/>
    </row>
    <row r="77016">
      <c r="N77016" s="561" t="n"/>
    </row>
    <row r="77017">
      <c r="N77017" s="561" t="n"/>
    </row>
    <row r="77018">
      <c r="N77018" s="561" t="n"/>
    </row>
    <row r="77019">
      <c r="N77019" s="561" t="n"/>
    </row>
    <row r="77020">
      <c r="N77020" s="561" t="n"/>
    </row>
    <row r="77021">
      <c r="N77021" s="561" t="n"/>
    </row>
    <row r="77022">
      <c r="N77022" s="561" t="n"/>
    </row>
    <row r="77023">
      <c r="N77023" s="561" t="n"/>
    </row>
    <row r="77024">
      <c r="N77024" s="561" t="n"/>
    </row>
    <row r="77025">
      <c r="N77025" s="561" t="n"/>
    </row>
    <row r="77026">
      <c r="N77026" s="561" t="n"/>
    </row>
    <row r="77027">
      <c r="N77027" s="561" t="n"/>
    </row>
    <row r="77028">
      <c r="N77028" s="561" t="n"/>
    </row>
    <row r="77029">
      <c r="N77029" s="561" t="n"/>
    </row>
    <row r="77030">
      <c r="N77030" s="561" t="n"/>
    </row>
    <row r="77031">
      <c r="N77031" s="561" t="n"/>
    </row>
    <row r="77032">
      <c r="N77032" s="561" t="n"/>
    </row>
    <row r="77033">
      <c r="N77033" s="561" t="n"/>
    </row>
    <row r="77034">
      <c r="N77034" s="561" t="n"/>
    </row>
    <row r="77035">
      <c r="N77035" s="561" t="n"/>
    </row>
    <row r="77036">
      <c r="N77036" s="561" t="n"/>
    </row>
    <row r="77037">
      <c r="N77037" s="561" t="n"/>
    </row>
    <row r="77038">
      <c r="N77038" s="561" t="n"/>
    </row>
    <row r="77039">
      <c r="N77039" s="561" t="n"/>
    </row>
    <row r="77040">
      <c r="N77040" s="561" t="n"/>
    </row>
    <row r="77041">
      <c r="N77041" s="561" t="n"/>
    </row>
    <row r="77042">
      <c r="N77042" s="561" t="n"/>
    </row>
    <row r="77043">
      <c r="N77043" s="561" t="n"/>
    </row>
    <row r="77044">
      <c r="N77044" s="561" t="n"/>
    </row>
    <row r="77045">
      <c r="N77045" s="561" t="n"/>
    </row>
    <row r="77046">
      <c r="N77046" s="561" t="n"/>
    </row>
    <row r="77047">
      <c r="N77047" s="561" t="n"/>
    </row>
    <row r="77048">
      <c r="N77048" s="561" t="n"/>
    </row>
    <row r="77049">
      <c r="N77049" s="561" t="n"/>
    </row>
    <row r="77050">
      <c r="N77050" s="561" t="n"/>
    </row>
    <row r="77051">
      <c r="N77051" s="561" t="n"/>
    </row>
    <row r="77052">
      <c r="N77052" s="561" t="n"/>
    </row>
    <row r="77053">
      <c r="N77053" s="561" t="n"/>
    </row>
    <row r="77054">
      <c r="N77054" s="561" t="n"/>
    </row>
    <row r="77055">
      <c r="N77055" s="561" t="n"/>
    </row>
    <row r="77056">
      <c r="N77056" s="561" t="n"/>
    </row>
    <row r="77057">
      <c r="N77057" s="561" t="n"/>
    </row>
    <row r="77058">
      <c r="N77058" s="561" t="n"/>
    </row>
    <row r="77059">
      <c r="N77059" s="561" t="n"/>
    </row>
    <row r="77060">
      <c r="N77060" s="561" t="n"/>
    </row>
    <row r="77061">
      <c r="N77061" s="561" t="n"/>
    </row>
    <row r="77062">
      <c r="N77062" s="561" t="n"/>
    </row>
    <row r="77063">
      <c r="N77063" s="561" t="n"/>
    </row>
    <row r="77064">
      <c r="N77064" s="561" t="n"/>
    </row>
    <row r="77065">
      <c r="N77065" s="561" t="n"/>
    </row>
    <row r="77066">
      <c r="N77066" s="561" t="n"/>
    </row>
    <row r="77067">
      <c r="N77067" s="561" t="n"/>
    </row>
    <row r="77068">
      <c r="N77068" s="561" t="n"/>
    </row>
    <row r="77069">
      <c r="N77069" s="561" t="n"/>
    </row>
    <row r="77070">
      <c r="N77070" s="561" t="n"/>
    </row>
    <row r="77071">
      <c r="N77071" s="561" t="n"/>
    </row>
    <row r="77072">
      <c r="N77072" s="561" t="n"/>
    </row>
    <row r="77073">
      <c r="N77073" s="561" t="n"/>
    </row>
    <row r="77074">
      <c r="N77074" s="561" t="n"/>
    </row>
    <row r="77075">
      <c r="N77075" s="561" t="n"/>
    </row>
    <row r="77076">
      <c r="N77076" s="561" t="n"/>
    </row>
    <row r="77077">
      <c r="N77077" s="561" t="n"/>
    </row>
    <row r="77078">
      <c r="N77078" s="561" t="n"/>
    </row>
    <row r="77079">
      <c r="N77079" s="561" t="n"/>
    </row>
    <row r="77080">
      <c r="N77080" s="561" t="n"/>
    </row>
    <row r="77081">
      <c r="N77081" s="561" t="n"/>
    </row>
    <row r="77082">
      <c r="N77082" s="561" t="n"/>
    </row>
    <row r="77083">
      <c r="N77083" s="561" t="n"/>
    </row>
    <row r="77084">
      <c r="N77084" s="561" t="n"/>
    </row>
    <row r="77085">
      <c r="N77085" s="561" t="n"/>
    </row>
    <row r="77086">
      <c r="N77086" s="561" t="n"/>
    </row>
    <row r="77087">
      <c r="N77087" s="561" t="n"/>
    </row>
    <row r="77088">
      <c r="N77088" s="561" t="n"/>
    </row>
    <row r="77089">
      <c r="N77089" s="561" t="n"/>
    </row>
    <row r="77090">
      <c r="N77090" s="561" t="n"/>
    </row>
    <row r="77091">
      <c r="N77091" s="561" t="n"/>
    </row>
    <row r="77092">
      <c r="N77092" s="561" t="n"/>
    </row>
    <row r="77093">
      <c r="N77093" s="561" t="n"/>
    </row>
    <row r="77094">
      <c r="N77094" s="561" t="n"/>
    </row>
    <row r="77095">
      <c r="N77095" s="561" t="n"/>
    </row>
    <row r="77096">
      <c r="N77096" s="561" t="n"/>
    </row>
    <row r="77097">
      <c r="N77097" s="561" t="n"/>
    </row>
    <row r="77098">
      <c r="N77098" s="561" t="n"/>
    </row>
    <row r="77099">
      <c r="N77099" s="561" t="n"/>
    </row>
    <row r="77100">
      <c r="N77100" s="561" t="n"/>
    </row>
    <row r="77101">
      <c r="N77101" s="561" t="n"/>
    </row>
    <row r="77102">
      <c r="N77102" s="561" t="n"/>
    </row>
    <row r="77103">
      <c r="N77103" s="561" t="n"/>
    </row>
    <row r="77104">
      <c r="N77104" s="561" t="n"/>
    </row>
    <row r="77105">
      <c r="N77105" s="561" t="n"/>
    </row>
    <row r="77106">
      <c r="N77106" s="561" t="n"/>
    </row>
    <row r="77107">
      <c r="N77107" s="561" t="n"/>
    </row>
    <row r="77108">
      <c r="N77108" s="561" t="n"/>
    </row>
    <row r="77109">
      <c r="N77109" s="561" t="n"/>
    </row>
    <row r="77110">
      <c r="N77110" s="561" t="n"/>
    </row>
    <row r="77111">
      <c r="N77111" s="561" t="n"/>
    </row>
    <row r="77112">
      <c r="N77112" s="561" t="n"/>
    </row>
    <row r="77113">
      <c r="N77113" s="561" t="n"/>
    </row>
    <row r="77114">
      <c r="N77114" s="561" t="n"/>
    </row>
    <row r="77115">
      <c r="N77115" s="561" t="n"/>
    </row>
    <row r="77116">
      <c r="N77116" s="561" t="n"/>
    </row>
    <row r="77117">
      <c r="N77117" s="561" t="n"/>
    </row>
    <row r="77118">
      <c r="N77118" s="561" t="n"/>
    </row>
    <row r="77119">
      <c r="N77119" s="561" t="n"/>
    </row>
    <row r="77120">
      <c r="N77120" s="561" t="n"/>
    </row>
    <row r="77121">
      <c r="N77121" s="561" t="n"/>
    </row>
    <row r="77122">
      <c r="N77122" s="561" t="n"/>
    </row>
    <row r="77123">
      <c r="N77123" s="561" t="n"/>
    </row>
    <row r="77124">
      <c r="N77124" s="561" t="n"/>
    </row>
    <row r="77125">
      <c r="N77125" s="561" t="n"/>
    </row>
    <row r="77126">
      <c r="N77126" s="561" t="n"/>
    </row>
    <row r="77127">
      <c r="N77127" s="561" t="n"/>
    </row>
    <row r="77128">
      <c r="N77128" s="561" t="n"/>
    </row>
    <row r="77129">
      <c r="N77129" s="561" t="n"/>
    </row>
    <row r="77130">
      <c r="N77130" s="561" t="n"/>
    </row>
    <row r="77131">
      <c r="N77131" s="561" t="n"/>
    </row>
    <row r="77132">
      <c r="N77132" s="561" t="n"/>
    </row>
    <row r="77133">
      <c r="N77133" s="561" t="n"/>
    </row>
    <row r="77134">
      <c r="N77134" s="561" t="n"/>
    </row>
    <row r="77135">
      <c r="N77135" s="561" t="n"/>
    </row>
    <row r="77136">
      <c r="N77136" s="561" t="n"/>
    </row>
    <row r="77137">
      <c r="N77137" s="561" t="n"/>
    </row>
    <row r="77138">
      <c r="N77138" s="561" t="n"/>
    </row>
    <row r="77139">
      <c r="N77139" s="561" t="n"/>
    </row>
    <row r="77140">
      <c r="N77140" s="561" t="n"/>
    </row>
    <row r="77141">
      <c r="N77141" s="561" t="n"/>
    </row>
    <row r="77142">
      <c r="N77142" s="561" t="n"/>
    </row>
    <row r="77143">
      <c r="N77143" s="561" t="n"/>
    </row>
    <row r="77144">
      <c r="N77144" s="561" t="n"/>
    </row>
    <row r="77145">
      <c r="N77145" s="561" t="n"/>
    </row>
    <row r="77146">
      <c r="N77146" s="561" t="n"/>
    </row>
    <row r="77147">
      <c r="N77147" s="561" t="n"/>
    </row>
    <row r="77148">
      <c r="N77148" s="561" t="n"/>
    </row>
    <row r="77149">
      <c r="N77149" s="561" t="n"/>
    </row>
    <row r="77150">
      <c r="N77150" s="561" t="n"/>
    </row>
    <row r="77151">
      <c r="N77151" s="561" t="n"/>
    </row>
    <row r="77152">
      <c r="N77152" s="561" t="n"/>
    </row>
    <row r="77153">
      <c r="N77153" s="561" t="n"/>
    </row>
    <row r="77154">
      <c r="N77154" s="561" t="n"/>
    </row>
    <row r="77155">
      <c r="N77155" s="561" t="n"/>
    </row>
    <row r="77156">
      <c r="N77156" s="561" t="n"/>
    </row>
    <row r="77157">
      <c r="N77157" s="561" t="n"/>
    </row>
    <row r="77158">
      <c r="N77158" s="561" t="n"/>
    </row>
    <row r="77159">
      <c r="N77159" s="561" t="n"/>
    </row>
    <row r="77160">
      <c r="N77160" s="561" t="n"/>
    </row>
    <row r="77161">
      <c r="N77161" s="561" t="n"/>
    </row>
    <row r="77162">
      <c r="N77162" s="561" t="n"/>
    </row>
    <row r="77163">
      <c r="N77163" s="561" t="n"/>
    </row>
    <row r="77164">
      <c r="N77164" s="561" t="n"/>
    </row>
    <row r="77165">
      <c r="N77165" s="561" t="n"/>
    </row>
    <row r="77166">
      <c r="N77166" s="561" t="n"/>
    </row>
    <row r="77167">
      <c r="N77167" s="561" t="n"/>
    </row>
    <row r="77168">
      <c r="N77168" s="561" t="n"/>
    </row>
    <row r="77169">
      <c r="N77169" s="561" t="n"/>
    </row>
    <row r="77170">
      <c r="N77170" s="561" t="n"/>
    </row>
    <row r="77171">
      <c r="N77171" s="561" t="n"/>
    </row>
    <row r="77172">
      <c r="N77172" s="561" t="n"/>
    </row>
    <row r="77173">
      <c r="N77173" s="561" t="n"/>
    </row>
    <row r="77174">
      <c r="N77174" s="561" t="n"/>
    </row>
    <row r="77175">
      <c r="N77175" s="561" t="n"/>
    </row>
    <row r="77176">
      <c r="N77176" s="561" t="n"/>
    </row>
    <row r="77177">
      <c r="N77177" s="561" t="n"/>
    </row>
    <row r="77178">
      <c r="N77178" s="561" t="n"/>
    </row>
    <row r="77179">
      <c r="N77179" s="561" t="n"/>
    </row>
    <row r="77180">
      <c r="N77180" s="561" t="n"/>
    </row>
    <row r="77181">
      <c r="N77181" s="561" t="n"/>
    </row>
    <row r="77182">
      <c r="N77182" s="561" t="n"/>
    </row>
    <row r="77183">
      <c r="N77183" s="561" t="n"/>
    </row>
    <row r="77184">
      <c r="N77184" s="561" t="n"/>
    </row>
    <row r="77185">
      <c r="N77185" s="561" t="n"/>
    </row>
    <row r="77186">
      <c r="N77186" s="561" t="n"/>
    </row>
    <row r="77187">
      <c r="N77187" s="561" t="n"/>
    </row>
    <row r="77188">
      <c r="N77188" s="561" t="n"/>
    </row>
    <row r="77189">
      <c r="N77189" s="561" t="n"/>
    </row>
    <row r="77190">
      <c r="N77190" s="561" t="n"/>
    </row>
    <row r="77191">
      <c r="N77191" s="561" t="n"/>
    </row>
    <row r="77192">
      <c r="N77192" s="561" t="n"/>
    </row>
    <row r="77193">
      <c r="N77193" s="561" t="n"/>
    </row>
    <row r="77194">
      <c r="N77194" s="561" t="n"/>
    </row>
    <row r="77195">
      <c r="N77195" s="561" t="n"/>
    </row>
    <row r="77196">
      <c r="N77196" s="561" t="n"/>
    </row>
    <row r="77197">
      <c r="N77197" s="561" t="n"/>
    </row>
    <row r="77198">
      <c r="N77198" s="561" t="n"/>
    </row>
    <row r="77199">
      <c r="N77199" s="561" t="n"/>
    </row>
    <row r="77200">
      <c r="N77200" s="561" t="n"/>
    </row>
    <row r="77201">
      <c r="N77201" s="561" t="n"/>
    </row>
    <row r="77202">
      <c r="N77202" s="561" t="n"/>
    </row>
    <row r="77203">
      <c r="N77203" s="561" t="n"/>
    </row>
    <row r="77204">
      <c r="N77204" s="561" t="n"/>
    </row>
    <row r="77205">
      <c r="N77205" s="561" t="n"/>
    </row>
    <row r="77206">
      <c r="N77206" s="561" t="n"/>
    </row>
    <row r="77207">
      <c r="N77207" s="561" t="n"/>
    </row>
    <row r="77208">
      <c r="N77208" s="561" t="n"/>
    </row>
    <row r="77209">
      <c r="N77209" s="561" t="n"/>
    </row>
    <row r="77210">
      <c r="N77210" s="561" t="n"/>
    </row>
    <row r="77211">
      <c r="N77211" s="561" t="n"/>
    </row>
    <row r="77212">
      <c r="N77212" s="561" t="n"/>
    </row>
    <row r="77213">
      <c r="N77213" s="561" t="n"/>
    </row>
    <row r="77214">
      <c r="N77214" s="561" t="n"/>
    </row>
    <row r="77215">
      <c r="N77215" s="561" t="n"/>
    </row>
    <row r="77216">
      <c r="N77216" s="561" t="n"/>
    </row>
    <row r="77217">
      <c r="N77217" s="561" t="n"/>
    </row>
    <row r="77218">
      <c r="N77218" s="561" t="n"/>
    </row>
    <row r="77219">
      <c r="N77219" s="561" t="n"/>
    </row>
    <row r="77220">
      <c r="N77220" s="561" t="n"/>
    </row>
    <row r="77221">
      <c r="N77221" s="561" t="n"/>
    </row>
    <row r="77222">
      <c r="N77222" s="561" t="n"/>
    </row>
    <row r="77223">
      <c r="N77223" s="561" t="n"/>
    </row>
    <row r="77224">
      <c r="N77224" s="561" t="n"/>
    </row>
    <row r="77225">
      <c r="N77225" s="561" t="n"/>
    </row>
    <row r="77226">
      <c r="N77226" s="561" t="n"/>
    </row>
    <row r="77227">
      <c r="N77227" s="561" t="n"/>
    </row>
    <row r="77228">
      <c r="N77228" s="561" t="n"/>
    </row>
    <row r="77229">
      <c r="N77229" s="561" t="n"/>
    </row>
    <row r="77230">
      <c r="N77230" s="561" t="n"/>
    </row>
    <row r="77231">
      <c r="N77231" s="561" t="n"/>
    </row>
    <row r="77232">
      <c r="N77232" s="561" t="n"/>
    </row>
    <row r="77233">
      <c r="N77233" s="561" t="n"/>
    </row>
    <row r="77234">
      <c r="N77234" s="561" t="n"/>
    </row>
    <row r="77235">
      <c r="N77235" s="561" t="n"/>
    </row>
    <row r="77236">
      <c r="N77236" s="561" t="n"/>
    </row>
    <row r="77237">
      <c r="N77237" s="561" t="n"/>
    </row>
    <row r="77238">
      <c r="N77238" s="561" t="n"/>
    </row>
    <row r="77239">
      <c r="N77239" s="561" t="n"/>
    </row>
    <row r="77240">
      <c r="N77240" s="561" t="n"/>
    </row>
    <row r="77241">
      <c r="N77241" s="561" t="n"/>
    </row>
    <row r="77242">
      <c r="N77242" s="561" t="n"/>
    </row>
    <row r="77243">
      <c r="N77243" s="561" t="n"/>
    </row>
    <row r="77244">
      <c r="N77244" s="561" t="n"/>
    </row>
    <row r="77245">
      <c r="N77245" s="561" t="n"/>
    </row>
    <row r="77246">
      <c r="N77246" s="561" t="n"/>
    </row>
    <row r="77247">
      <c r="N77247" s="561" t="n"/>
    </row>
    <row r="77248">
      <c r="N77248" s="561" t="n"/>
    </row>
    <row r="77249">
      <c r="N77249" s="561" t="n"/>
    </row>
    <row r="77250">
      <c r="N77250" s="561" t="n"/>
    </row>
    <row r="77251">
      <c r="N77251" s="561" t="n"/>
    </row>
    <row r="77252">
      <c r="N77252" s="561" t="n"/>
    </row>
    <row r="77253">
      <c r="N77253" s="561" t="n"/>
    </row>
    <row r="77254">
      <c r="N77254" s="561" t="n"/>
    </row>
    <row r="77255">
      <c r="N77255" s="561" t="n"/>
    </row>
    <row r="77256">
      <c r="N77256" s="561" t="n"/>
    </row>
    <row r="77257">
      <c r="N77257" s="561" t="n"/>
    </row>
    <row r="77258">
      <c r="N77258" s="561" t="n"/>
    </row>
    <row r="77259">
      <c r="N77259" s="561" t="n"/>
    </row>
    <row r="77260">
      <c r="N77260" s="561" t="n"/>
    </row>
    <row r="77261">
      <c r="N77261" s="561" t="n"/>
    </row>
    <row r="77262">
      <c r="N77262" s="561" t="n"/>
    </row>
    <row r="77263">
      <c r="N77263" s="561" t="n"/>
    </row>
    <row r="77264">
      <c r="N77264" s="561" t="n"/>
    </row>
    <row r="77265">
      <c r="N77265" s="561" t="n"/>
    </row>
    <row r="77266">
      <c r="N77266" s="561" t="n"/>
    </row>
    <row r="77267">
      <c r="N77267" s="561" t="n"/>
    </row>
    <row r="77268">
      <c r="N77268" s="561" t="n"/>
    </row>
    <row r="77269">
      <c r="N77269" s="561" t="n"/>
    </row>
    <row r="77270">
      <c r="N77270" s="561" t="n"/>
    </row>
    <row r="77271">
      <c r="N77271" s="561" t="n"/>
    </row>
    <row r="77272">
      <c r="N77272" s="561" t="n"/>
    </row>
    <row r="77273">
      <c r="N77273" s="561" t="n"/>
    </row>
    <row r="77274">
      <c r="N77274" s="561" t="n"/>
    </row>
    <row r="77275">
      <c r="N77275" s="561" t="n"/>
    </row>
    <row r="77276">
      <c r="N77276" s="561" t="n"/>
    </row>
    <row r="77277">
      <c r="N77277" s="561" t="n"/>
    </row>
    <row r="77278">
      <c r="N77278" s="561" t="n"/>
    </row>
    <row r="77279">
      <c r="N77279" s="561" t="n"/>
    </row>
    <row r="77280">
      <c r="N77280" s="561" t="n"/>
    </row>
    <row r="77281">
      <c r="N77281" s="561" t="n"/>
    </row>
    <row r="77282">
      <c r="N77282" s="561" t="n"/>
    </row>
    <row r="77283">
      <c r="N77283" s="561" t="n"/>
    </row>
    <row r="77284">
      <c r="N77284" s="561" t="n"/>
    </row>
    <row r="77285">
      <c r="N77285" s="561" t="n"/>
    </row>
    <row r="77286">
      <c r="N77286" s="561" t="n"/>
    </row>
    <row r="77287">
      <c r="N77287" s="561" t="n"/>
    </row>
    <row r="77288">
      <c r="N77288" s="561" t="n"/>
    </row>
    <row r="77289">
      <c r="N77289" s="561" t="n"/>
    </row>
    <row r="77290">
      <c r="N77290" s="561" t="n"/>
    </row>
    <row r="77291">
      <c r="N77291" s="561" t="n"/>
    </row>
    <row r="77292">
      <c r="N77292" s="561" t="n"/>
    </row>
    <row r="77293">
      <c r="N77293" s="561" t="n"/>
    </row>
    <row r="77294">
      <c r="N77294" s="561" t="n"/>
    </row>
    <row r="77295">
      <c r="N77295" s="561" t="n"/>
    </row>
    <row r="77296">
      <c r="N77296" s="561" t="n"/>
    </row>
    <row r="77297">
      <c r="N77297" s="561" t="n"/>
    </row>
    <row r="77298">
      <c r="N77298" s="561" t="n"/>
    </row>
    <row r="77299">
      <c r="N77299" s="561" t="n"/>
    </row>
    <row r="77300">
      <c r="N77300" s="561" t="n"/>
    </row>
    <row r="77301">
      <c r="N77301" s="561" t="n"/>
    </row>
    <row r="77302">
      <c r="N77302" s="561" t="n"/>
    </row>
    <row r="77303">
      <c r="N77303" s="561" t="n"/>
    </row>
    <row r="77304">
      <c r="N77304" s="561" t="n"/>
    </row>
    <row r="77305">
      <c r="N77305" s="561" t="n"/>
    </row>
    <row r="77306">
      <c r="N77306" s="561" t="n"/>
    </row>
    <row r="77307">
      <c r="N77307" s="561" t="n"/>
    </row>
    <row r="77308">
      <c r="N77308" s="561" t="n"/>
    </row>
    <row r="77309">
      <c r="N77309" s="561" t="n"/>
    </row>
    <row r="77310">
      <c r="N77310" s="561" t="n"/>
    </row>
    <row r="77311">
      <c r="N77311" s="561" t="n"/>
    </row>
    <row r="77312">
      <c r="N77312" s="561" t="n"/>
    </row>
    <row r="77313">
      <c r="N77313" s="561" t="n"/>
    </row>
    <row r="77314">
      <c r="N77314" s="561" t="n"/>
    </row>
    <row r="77315">
      <c r="N77315" s="561" t="n"/>
    </row>
    <row r="77316">
      <c r="N77316" s="561" t="n"/>
    </row>
    <row r="77317">
      <c r="N77317" s="561" t="n"/>
    </row>
    <row r="77318">
      <c r="N77318" s="561" t="n"/>
    </row>
    <row r="77319">
      <c r="N77319" s="561" t="n"/>
    </row>
    <row r="77320">
      <c r="N77320" s="561" t="n"/>
    </row>
    <row r="77321">
      <c r="N77321" s="561" t="n"/>
    </row>
    <row r="77322">
      <c r="N77322" s="561" t="n"/>
    </row>
    <row r="77323">
      <c r="N77323" s="561" t="n"/>
    </row>
    <row r="77324">
      <c r="N77324" s="561" t="n"/>
    </row>
    <row r="77325">
      <c r="N77325" s="561" t="n"/>
    </row>
    <row r="77326">
      <c r="N77326" s="561" t="n"/>
    </row>
    <row r="77327">
      <c r="N77327" s="561" t="n"/>
    </row>
    <row r="77328">
      <c r="N77328" s="561" t="n"/>
    </row>
    <row r="77329">
      <c r="N77329" s="561" t="n"/>
    </row>
    <row r="77330">
      <c r="N77330" s="561" t="n"/>
    </row>
    <row r="77331">
      <c r="N77331" s="561" t="n"/>
    </row>
    <row r="77332">
      <c r="N77332" s="561" t="n"/>
    </row>
    <row r="77333">
      <c r="N77333" s="561" t="n"/>
    </row>
    <row r="77334">
      <c r="N77334" s="561" t="n"/>
    </row>
    <row r="77335">
      <c r="N77335" s="561" t="n"/>
    </row>
    <row r="77336">
      <c r="N77336" s="561" t="n"/>
    </row>
    <row r="77337">
      <c r="N77337" s="561" t="n"/>
    </row>
    <row r="77338">
      <c r="N77338" s="561" t="n"/>
    </row>
    <row r="77339">
      <c r="N77339" s="561" t="n"/>
    </row>
    <row r="77340">
      <c r="N77340" s="561" t="n"/>
    </row>
    <row r="77341">
      <c r="N77341" s="561" t="n"/>
    </row>
    <row r="77342">
      <c r="N77342" s="561" t="n"/>
    </row>
    <row r="77343">
      <c r="N77343" s="561" t="n"/>
    </row>
    <row r="77344">
      <c r="N77344" s="561" t="n"/>
    </row>
    <row r="77345">
      <c r="N77345" s="561" t="n"/>
    </row>
    <row r="77346">
      <c r="N77346" s="561" t="n"/>
    </row>
    <row r="77347">
      <c r="N77347" s="561" t="n"/>
    </row>
    <row r="77348">
      <c r="N77348" s="561" t="n"/>
    </row>
    <row r="77349">
      <c r="N77349" s="561" t="n"/>
    </row>
    <row r="77350">
      <c r="N77350" s="561" t="n"/>
    </row>
    <row r="77351">
      <c r="N77351" s="561" t="n"/>
    </row>
    <row r="77352">
      <c r="N77352" s="561" t="n"/>
    </row>
    <row r="77353">
      <c r="N77353" s="561" t="n"/>
    </row>
    <row r="77354">
      <c r="N77354" s="561" t="n"/>
    </row>
    <row r="77355">
      <c r="N77355" s="561" t="n"/>
    </row>
    <row r="77356">
      <c r="N77356" s="561" t="n"/>
    </row>
    <row r="77357">
      <c r="N77357" s="561" t="n"/>
    </row>
    <row r="77358">
      <c r="N77358" s="561" t="n"/>
    </row>
    <row r="77359">
      <c r="N77359" s="561" t="n"/>
    </row>
    <row r="77360">
      <c r="N77360" s="561" t="n"/>
    </row>
    <row r="77361">
      <c r="N77361" s="561" t="n"/>
    </row>
    <row r="77362">
      <c r="N77362" s="561" t="n"/>
    </row>
    <row r="77363">
      <c r="N77363" s="561" t="n"/>
    </row>
    <row r="77364">
      <c r="N77364" s="561" t="n"/>
    </row>
    <row r="77365">
      <c r="N77365" s="561" t="n"/>
    </row>
    <row r="77366">
      <c r="N77366" s="561" t="n"/>
    </row>
    <row r="77367">
      <c r="N77367" s="561" t="n"/>
    </row>
    <row r="77368">
      <c r="N77368" s="561" t="n"/>
    </row>
    <row r="77369">
      <c r="N77369" s="561" t="n"/>
    </row>
    <row r="77370">
      <c r="N77370" s="561" t="n"/>
    </row>
    <row r="77371">
      <c r="N77371" s="561" t="n"/>
    </row>
    <row r="77372">
      <c r="N77372" s="561" t="n"/>
    </row>
    <row r="77373">
      <c r="N77373" s="561" t="n"/>
    </row>
    <row r="77374">
      <c r="N77374" s="561" t="n"/>
    </row>
    <row r="77375">
      <c r="N77375" s="561" t="n"/>
    </row>
    <row r="77376">
      <c r="N77376" s="561" t="n"/>
    </row>
    <row r="77377">
      <c r="N77377" s="561" t="n"/>
    </row>
    <row r="77378">
      <c r="N77378" s="561" t="n"/>
    </row>
    <row r="77379">
      <c r="N77379" s="561" t="n"/>
    </row>
    <row r="77380">
      <c r="N77380" s="561" t="n"/>
    </row>
    <row r="77381">
      <c r="N77381" s="561" t="n"/>
    </row>
    <row r="77382">
      <c r="N77382" s="561" t="n"/>
    </row>
    <row r="77383">
      <c r="N77383" s="561" t="n"/>
    </row>
    <row r="77384">
      <c r="N77384" s="561" t="n"/>
    </row>
    <row r="77385">
      <c r="N77385" s="561" t="n"/>
    </row>
    <row r="77386">
      <c r="N77386" s="561" t="n"/>
    </row>
    <row r="77387">
      <c r="N77387" s="561" t="n"/>
    </row>
    <row r="77388">
      <c r="N77388" s="561" t="n"/>
    </row>
    <row r="77389">
      <c r="N77389" s="561" t="n"/>
    </row>
    <row r="77390">
      <c r="N77390" s="561" t="n"/>
    </row>
    <row r="77391">
      <c r="N77391" s="561" t="n"/>
    </row>
    <row r="77392">
      <c r="N77392" s="561" t="n"/>
    </row>
    <row r="77393">
      <c r="N77393" s="561" t="n"/>
    </row>
    <row r="77394">
      <c r="N77394" s="561" t="n"/>
    </row>
    <row r="77395">
      <c r="N77395" s="561" t="n"/>
    </row>
    <row r="77396">
      <c r="N77396" s="561" t="n"/>
    </row>
    <row r="77397">
      <c r="N77397" s="561" t="n"/>
    </row>
    <row r="77398">
      <c r="N77398" s="561" t="n"/>
    </row>
    <row r="77399">
      <c r="N77399" s="561" t="n"/>
    </row>
    <row r="77400">
      <c r="N77400" s="561" t="n"/>
    </row>
    <row r="77401">
      <c r="N77401" s="561" t="n"/>
    </row>
    <row r="77402">
      <c r="N77402" s="561" t="n"/>
    </row>
    <row r="77403">
      <c r="N77403" s="561" t="n"/>
    </row>
    <row r="77404">
      <c r="N77404" s="561" t="n"/>
    </row>
    <row r="77405">
      <c r="N77405" s="561" t="n"/>
    </row>
    <row r="77406">
      <c r="N77406" s="561" t="n"/>
    </row>
    <row r="77407">
      <c r="N77407" s="561" t="n"/>
    </row>
    <row r="77408">
      <c r="N77408" s="561" t="n"/>
    </row>
    <row r="77409">
      <c r="N77409" s="561" t="n"/>
    </row>
    <row r="77410">
      <c r="N77410" s="561" t="n"/>
    </row>
    <row r="77411">
      <c r="N77411" s="561" t="n"/>
    </row>
    <row r="77412">
      <c r="N77412" s="561" t="n"/>
    </row>
    <row r="77413">
      <c r="N77413" s="561" t="n"/>
    </row>
    <row r="77414">
      <c r="N77414" s="561" t="n"/>
    </row>
    <row r="77415">
      <c r="N77415" s="561" t="n"/>
    </row>
    <row r="77416">
      <c r="N77416" s="561" t="n"/>
    </row>
    <row r="77417">
      <c r="N77417" s="561" t="n"/>
    </row>
    <row r="77418">
      <c r="N77418" s="561" t="n"/>
    </row>
    <row r="77419">
      <c r="N77419" s="561" t="n"/>
    </row>
    <row r="77420">
      <c r="N77420" s="561" t="n"/>
    </row>
    <row r="77421">
      <c r="N77421" s="561" t="n"/>
    </row>
    <row r="77422">
      <c r="N77422" s="561" t="n"/>
    </row>
    <row r="77423">
      <c r="N77423" s="561" t="n"/>
    </row>
    <row r="77424">
      <c r="N77424" s="561" t="n"/>
    </row>
    <row r="77425">
      <c r="N77425" s="561" t="n"/>
    </row>
    <row r="77426">
      <c r="N77426" s="561" t="n"/>
    </row>
    <row r="77427">
      <c r="N77427" s="561" t="n"/>
    </row>
    <row r="77428">
      <c r="N77428" s="561" t="n"/>
    </row>
    <row r="77429">
      <c r="N77429" s="561" t="n"/>
    </row>
    <row r="77430">
      <c r="N77430" s="561" t="n"/>
    </row>
    <row r="77431">
      <c r="N77431" s="561" t="n"/>
    </row>
    <row r="77432">
      <c r="N77432" s="561" t="n"/>
    </row>
    <row r="77433">
      <c r="N77433" s="561" t="n"/>
    </row>
    <row r="77434">
      <c r="N77434" s="561" t="n"/>
    </row>
    <row r="77435">
      <c r="N77435" s="561" t="n"/>
    </row>
    <row r="77436">
      <c r="N77436" s="561" t="n"/>
    </row>
    <row r="77437">
      <c r="N77437" s="561" t="n"/>
    </row>
    <row r="77438">
      <c r="N77438" s="561" t="n"/>
    </row>
    <row r="77439">
      <c r="N77439" s="561" t="n"/>
    </row>
    <row r="77440">
      <c r="N77440" s="561" t="n"/>
    </row>
    <row r="77441">
      <c r="N77441" s="561" t="n"/>
    </row>
    <row r="77442">
      <c r="N77442" s="561" t="n"/>
    </row>
    <row r="77443">
      <c r="N77443" s="561" t="n"/>
    </row>
    <row r="77444">
      <c r="N77444" s="561" t="n"/>
    </row>
    <row r="77445">
      <c r="N77445" s="561" t="n"/>
    </row>
    <row r="77446">
      <c r="N77446" s="561" t="n"/>
    </row>
    <row r="77447">
      <c r="N77447" s="561" t="n"/>
    </row>
    <row r="77448">
      <c r="N77448" s="561" t="n"/>
    </row>
    <row r="77449">
      <c r="N77449" s="561" t="n"/>
    </row>
    <row r="77450">
      <c r="N77450" s="561" t="n"/>
    </row>
    <row r="77451">
      <c r="N77451" s="561" t="n"/>
    </row>
    <row r="77452">
      <c r="N77452" s="561" t="n"/>
    </row>
    <row r="77453">
      <c r="N77453" s="561" t="n"/>
    </row>
    <row r="77454">
      <c r="N77454" s="561" t="n"/>
    </row>
    <row r="77455">
      <c r="N77455" s="561" t="n"/>
    </row>
    <row r="77456">
      <c r="N77456" s="561" t="n"/>
    </row>
    <row r="77457">
      <c r="N77457" s="561" t="n"/>
    </row>
    <row r="77458">
      <c r="N77458" s="561" t="n"/>
    </row>
    <row r="77459">
      <c r="N77459" s="561" t="n"/>
    </row>
    <row r="77460">
      <c r="N77460" s="561" t="n"/>
    </row>
    <row r="77461">
      <c r="N77461" s="561" t="n"/>
    </row>
    <row r="77462">
      <c r="N77462" s="561" t="n"/>
    </row>
    <row r="77463">
      <c r="N77463" s="561" t="n"/>
    </row>
    <row r="77464">
      <c r="N77464" s="561" t="n"/>
    </row>
    <row r="77465">
      <c r="N77465" s="561" t="n"/>
    </row>
    <row r="77466">
      <c r="N77466" s="561" t="n"/>
    </row>
    <row r="77467">
      <c r="N77467" s="561" t="n"/>
    </row>
    <row r="77468">
      <c r="N77468" s="561" t="n"/>
    </row>
    <row r="77469">
      <c r="N77469" s="561" t="n"/>
    </row>
    <row r="77470">
      <c r="N77470" s="561" t="n"/>
    </row>
    <row r="77471">
      <c r="N77471" s="561" t="n"/>
    </row>
    <row r="77472">
      <c r="N77472" s="561" t="n"/>
    </row>
    <row r="77473">
      <c r="N77473" s="561" t="n"/>
    </row>
    <row r="77474">
      <c r="N77474" s="561" t="n"/>
    </row>
    <row r="77475">
      <c r="N77475" s="561" t="n"/>
    </row>
    <row r="77476">
      <c r="N77476" s="561" t="n"/>
    </row>
    <row r="77477">
      <c r="N77477" s="561" t="n"/>
    </row>
    <row r="77478">
      <c r="N77478" s="561" t="n"/>
    </row>
    <row r="77479">
      <c r="N77479" s="561" t="n"/>
    </row>
    <row r="77480">
      <c r="N77480" s="561" t="n"/>
    </row>
    <row r="77481">
      <c r="N77481" s="561" t="n"/>
    </row>
    <row r="77482">
      <c r="N77482" s="561" t="n"/>
    </row>
    <row r="77483">
      <c r="N77483" s="561" t="n"/>
    </row>
    <row r="77484">
      <c r="N77484" s="561" t="n"/>
    </row>
    <row r="77485">
      <c r="N77485" s="561" t="n"/>
    </row>
    <row r="77486">
      <c r="N77486" s="561" t="n"/>
    </row>
    <row r="77487">
      <c r="N77487" s="561" t="n"/>
    </row>
    <row r="77488">
      <c r="N77488" s="561" t="n"/>
    </row>
    <row r="77489">
      <c r="N77489" s="561" t="n"/>
    </row>
    <row r="77490">
      <c r="N77490" s="561" t="n"/>
    </row>
    <row r="77491">
      <c r="N77491" s="561" t="n"/>
    </row>
    <row r="77492">
      <c r="N77492" s="561" t="n"/>
    </row>
    <row r="77493">
      <c r="N77493" s="561" t="n"/>
    </row>
    <row r="77494">
      <c r="N77494" s="561" t="n"/>
    </row>
    <row r="77495">
      <c r="N77495" s="561" t="n"/>
    </row>
    <row r="77496">
      <c r="N77496" s="561" t="n"/>
    </row>
    <row r="77497">
      <c r="N77497" s="561" t="n"/>
    </row>
    <row r="77498">
      <c r="N77498" s="561" t="n"/>
    </row>
    <row r="77499">
      <c r="N77499" s="561" t="n"/>
    </row>
    <row r="77500">
      <c r="N77500" s="561" t="n"/>
    </row>
    <row r="77501">
      <c r="N77501" s="561" t="n"/>
    </row>
    <row r="77502">
      <c r="N77502" s="561" t="n"/>
    </row>
    <row r="77503">
      <c r="N77503" s="561" t="n"/>
    </row>
    <row r="77504">
      <c r="N77504" s="561" t="n"/>
    </row>
    <row r="77505">
      <c r="N77505" s="561" t="n"/>
    </row>
    <row r="77506">
      <c r="N77506" s="561" t="n"/>
    </row>
    <row r="77507">
      <c r="N77507" s="561" t="n"/>
    </row>
    <row r="77508">
      <c r="N77508" s="561" t="n"/>
    </row>
    <row r="77509">
      <c r="N77509" s="561" t="n"/>
    </row>
    <row r="77510">
      <c r="N77510" s="561" t="n"/>
    </row>
    <row r="77511">
      <c r="N77511" s="561" t="n"/>
    </row>
    <row r="77512">
      <c r="N77512" s="561" t="n"/>
    </row>
    <row r="77513">
      <c r="N77513" s="561" t="n"/>
    </row>
    <row r="77514">
      <c r="N77514" s="561" t="n"/>
    </row>
    <row r="77515">
      <c r="N77515" s="561" t="n"/>
    </row>
    <row r="77516">
      <c r="N77516" s="561" t="n"/>
    </row>
    <row r="77517">
      <c r="N77517" s="561" t="n"/>
    </row>
    <row r="77518">
      <c r="N77518" s="561" t="n"/>
    </row>
    <row r="77519">
      <c r="N77519" s="561" t="n"/>
    </row>
    <row r="77520">
      <c r="N77520" s="561" t="n"/>
    </row>
    <row r="77521">
      <c r="N77521" s="561" t="n"/>
    </row>
    <row r="77522">
      <c r="N77522" s="561" t="n"/>
    </row>
    <row r="77523">
      <c r="N77523" s="561" t="n"/>
    </row>
    <row r="77524">
      <c r="N77524" s="561" t="n"/>
    </row>
    <row r="77525">
      <c r="N77525" s="561" t="n"/>
    </row>
    <row r="77526">
      <c r="N77526" s="561" t="n"/>
    </row>
    <row r="77527">
      <c r="N77527" s="561" t="n"/>
    </row>
    <row r="77528">
      <c r="N77528" s="561" t="n"/>
    </row>
    <row r="77529">
      <c r="N77529" s="561" t="n"/>
    </row>
    <row r="77530">
      <c r="N77530" s="561" t="n"/>
    </row>
    <row r="77531">
      <c r="N77531" s="561" t="n"/>
    </row>
    <row r="77532">
      <c r="N77532" s="561" t="n"/>
    </row>
    <row r="77533">
      <c r="N77533" s="561" t="n"/>
    </row>
    <row r="77534">
      <c r="N77534" s="561" t="n"/>
    </row>
    <row r="77535">
      <c r="N77535" s="561" t="n"/>
    </row>
    <row r="77536">
      <c r="N77536" s="561" t="n"/>
    </row>
    <row r="77537">
      <c r="N77537" s="561" t="n"/>
    </row>
    <row r="77538">
      <c r="N77538" s="561" t="n"/>
    </row>
    <row r="77539">
      <c r="N77539" s="561" t="n"/>
    </row>
    <row r="77540">
      <c r="N77540" s="561" t="n"/>
    </row>
    <row r="77541">
      <c r="N77541" s="561" t="n"/>
    </row>
    <row r="77542">
      <c r="N77542" s="561" t="n"/>
    </row>
    <row r="77543">
      <c r="N77543" s="561" t="n"/>
    </row>
    <row r="77544">
      <c r="N77544" s="561" t="n"/>
    </row>
    <row r="77545">
      <c r="N77545" s="561" t="n"/>
    </row>
    <row r="77546">
      <c r="N77546" s="561" t="n"/>
    </row>
    <row r="77547">
      <c r="N77547" s="561" t="n"/>
    </row>
    <row r="77548">
      <c r="N77548" s="561" t="n"/>
    </row>
    <row r="77549">
      <c r="N77549" s="561" t="n"/>
    </row>
    <row r="77550">
      <c r="N77550" s="561" t="n"/>
    </row>
    <row r="77551">
      <c r="N77551" s="561" t="n"/>
    </row>
    <row r="77552">
      <c r="N77552" s="561" t="n"/>
    </row>
    <row r="77553">
      <c r="N77553" s="561" t="n"/>
    </row>
    <row r="77554">
      <c r="N77554" s="561" t="n"/>
    </row>
    <row r="77555">
      <c r="N77555" s="561" t="n"/>
    </row>
    <row r="77556">
      <c r="N77556" s="561" t="n"/>
    </row>
    <row r="77557">
      <c r="N77557" s="561" t="n"/>
    </row>
    <row r="77558">
      <c r="N77558" s="561" t="n"/>
    </row>
    <row r="77559">
      <c r="N77559" s="561" t="n"/>
    </row>
    <row r="77560">
      <c r="N77560" s="561" t="n"/>
    </row>
    <row r="77561">
      <c r="N77561" s="561" t="n"/>
    </row>
    <row r="77562">
      <c r="N77562" s="561" t="n"/>
    </row>
    <row r="77563">
      <c r="N77563" s="561" t="n"/>
    </row>
    <row r="77564">
      <c r="N77564" s="561" t="n"/>
    </row>
    <row r="77565">
      <c r="N77565" s="561" t="n"/>
    </row>
    <row r="77566">
      <c r="N77566" s="561" t="n"/>
    </row>
    <row r="77567">
      <c r="N77567" s="561" t="n"/>
    </row>
    <row r="77568">
      <c r="N77568" s="561" t="n"/>
    </row>
    <row r="77569">
      <c r="N77569" s="561" t="n"/>
    </row>
    <row r="77570">
      <c r="N77570" s="561" t="n"/>
    </row>
    <row r="77571">
      <c r="N77571" s="561" t="n"/>
    </row>
    <row r="77572">
      <c r="N77572" s="561" t="n"/>
    </row>
    <row r="77573">
      <c r="N77573" s="561" t="n"/>
    </row>
    <row r="77574">
      <c r="N77574" s="561" t="n"/>
    </row>
    <row r="77575">
      <c r="N77575" s="561" t="n"/>
    </row>
    <row r="77576">
      <c r="N77576" s="561" t="n"/>
    </row>
    <row r="77577">
      <c r="N77577" s="561" t="n"/>
    </row>
    <row r="77578">
      <c r="N77578" s="561" t="n"/>
    </row>
    <row r="77579">
      <c r="N77579" s="561" t="n"/>
    </row>
    <row r="77580">
      <c r="N77580" s="561" t="n"/>
    </row>
    <row r="77581">
      <c r="N77581" s="561" t="n"/>
    </row>
    <row r="77582">
      <c r="N77582" s="561" t="n"/>
    </row>
    <row r="77583">
      <c r="N77583" s="561" t="n"/>
    </row>
    <row r="77584">
      <c r="N77584" s="561" t="n"/>
    </row>
    <row r="77585">
      <c r="N77585" s="561" t="n"/>
    </row>
    <row r="77586">
      <c r="N77586" s="561" t="n"/>
    </row>
    <row r="77587">
      <c r="N77587" s="561" t="n"/>
    </row>
    <row r="77588">
      <c r="N77588" s="561" t="n"/>
    </row>
    <row r="77589">
      <c r="N77589" s="561" t="n"/>
    </row>
    <row r="77590">
      <c r="N77590" s="561" t="n"/>
    </row>
    <row r="77591">
      <c r="N77591" s="561" t="n"/>
    </row>
    <row r="77592">
      <c r="N77592" s="561" t="n"/>
    </row>
    <row r="77593">
      <c r="N77593" s="561" t="n"/>
    </row>
    <row r="77594">
      <c r="N77594" s="561" t="n"/>
    </row>
    <row r="77595">
      <c r="N77595" s="561" t="n"/>
    </row>
    <row r="77596">
      <c r="N77596" s="561" t="n"/>
    </row>
    <row r="77597">
      <c r="N77597" s="561" t="n"/>
    </row>
    <row r="77598">
      <c r="N77598" s="561" t="n"/>
    </row>
    <row r="77599">
      <c r="N77599" s="561" t="n"/>
    </row>
    <row r="77600">
      <c r="N77600" s="561" t="n"/>
    </row>
    <row r="77601">
      <c r="N77601" s="561" t="n"/>
    </row>
    <row r="77602">
      <c r="N77602" s="561" t="n"/>
    </row>
    <row r="77603">
      <c r="N77603" s="561" t="n"/>
    </row>
    <row r="77604">
      <c r="N77604" s="561" t="n"/>
    </row>
    <row r="77605">
      <c r="N77605" s="561" t="n"/>
    </row>
    <row r="77606">
      <c r="N77606" s="561" t="n"/>
    </row>
    <row r="77607">
      <c r="N77607" s="561" t="n"/>
    </row>
    <row r="77608">
      <c r="N77608" s="561" t="n"/>
    </row>
    <row r="77609">
      <c r="N77609" s="561" t="n"/>
    </row>
    <row r="77610">
      <c r="N77610" s="561" t="n"/>
    </row>
    <row r="77611">
      <c r="N77611" s="561" t="n"/>
    </row>
    <row r="77612">
      <c r="N77612" s="561" t="n"/>
    </row>
    <row r="77613">
      <c r="N77613" s="561" t="n"/>
    </row>
    <row r="77614">
      <c r="N77614" s="561" t="n"/>
    </row>
    <row r="77615">
      <c r="N77615" s="561" t="n"/>
    </row>
    <row r="77616">
      <c r="N77616" s="561" t="n"/>
    </row>
    <row r="77617">
      <c r="N77617" s="561" t="n"/>
    </row>
    <row r="77618">
      <c r="N77618" s="561" t="n"/>
    </row>
    <row r="77619">
      <c r="N77619" s="561" t="n"/>
    </row>
    <row r="77620">
      <c r="N77620" s="561" t="n"/>
    </row>
    <row r="77621">
      <c r="N77621" s="561" t="n"/>
    </row>
    <row r="77622">
      <c r="N77622" s="561" t="n"/>
    </row>
    <row r="77623">
      <c r="N77623" s="561" t="n"/>
    </row>
    <row r="77624">
      <c r="N77624" s="561" t="n"/>
    </row>
    <row r="77625">
      <c r="N77625" s="561" t="n"/>
    </row>
    <row r="77626">
      <c r="N77626" s="561" t="n"/>
    </row>
    <row r="77627">
      <c r="N77627" s="561" t="n"/>
    </row>
    <row r="77628">
      <c r="N77628" s="561" t="n"/>
    </row>
    <row r="77629">
      <c r="N77629" s="561" t="n"/>
    </row>
    <row r="77630">
      <c r="N77630" s="561" t="n"/>
    </row>
    <row r="77631">
      <c r="N77631" s="561" t="n"/>
    </row>
    <row r="77632">
      <c r="N77632" s="561" t="n"/>
    </row>
    <row r="77633">
      <c r="N77633" s="561" t="n"/>
    </row>
    <row r="77634">
      <c r="N77634" s="561" t="n"/>
    </row>
    <row r="77635">
      <c r="N77635" s="561" t="n"/>
    </row>
    <row r="77636">
      <c r="N77636" s="561" t="n"/>
    </row>
    <row r="77637">
      <c r="N77637" s="561" t="n"/>
    </row>
    <row r="77638">
      <c r="N77638" s="561" t="n"/>
    </row>
    <row r="77639">
      <c r="N77639" s="561" t="n"/>
    </row>
    <row r="77640">
      <c r="N77640" s="561" t="n"/>
    </row>
    <row r="77641">
      <c r="N77641" s="561" t="n"/>
    </row>
    <row r="77642">
      <c r="N77642" s="561" t="n"/>
    </row>
    <row r="77643">
      <c r="N77643" s="561" t="n"/>
    </row>
    <row r="77644">
      <c r="N77644" s="561" t="n"/>
    </row>
    <row r="77645">
      <c r="N77645" s="561" t="n"/>
    </row>
    <row r="77646">
      <c r="N77646" s="561" t="n"/>
    </row>
    <row r="77647">
      <c r="N77647" s="561" t="n"/>
    </row>
    <row r="77648">
      <c r="N77648" s="561" t="n"/>
    </row>
    <row r="77649">
      <c r="N77649" s="561" t="n"/>
    </row>
    <row r="77650">
      <c r="N77650" s="561" t="n"/>
    </row>
    <row r="77651">
      <c r="N77651" s="561" t="n"/>
    </row>
    <row r="77652">
      <c r="N77652" s="561" t="n"/>
    </row>
    <row r="77653">
      <c r="N77653" s="561" t="n"/>
    </row>
    <row r="77654">
      <c r="N77654" s="561" t="n"/>
    </row>
    <row r="77655">
      <c r="N77655" s="561" t="n"/>
    </row>
    <row r="77656">
      <c r="N77656" s="561" t="n"/>
    </row>
    <row r="77657">
      <c r="N77657" s="561" t="n"/>
    </row>
    <row r="77658">
      <c r="N77658" s="561" t="n"/>
    </row>
    <row r="77659">
      <c r="N77659" s="561" t="n"/>
    </row>
    <row r="77660">
      <c r="N77660" s="561" t="n"/>
    </row>
    <row r="77661">
      <c r="N77661" s="561" t="n"/>
    </row>
    <row r="77662">
      <c r="N77662" s="561" t="n"/>
    </row>
    <row r="77663">
      <c r="N77663" s="561" t="n"/>
    </row>
    <row r="77664">
      <c r="N77664" s="561" t="n"/>
    </row>
    <row r="77665">
      <c r="N77665" s="561" t="n"/>
    </row>
    <row r="77666">
      <c r="N77666" s="561" t="n"/>
    </row>
    <row r="77667">
      <c r="N77667" s="561" t="n"/>
    </row>
    <row r="77668">
      <c r="N77668" s="561" t="n"/>
    </row>
    <row r="77669">
      <c r="N77669" s="561" t="n"/>
    </row>
    <row r="77670">
      <c r="N77670" s="561" t="n"/>
    </row>
    <row r="77671">
      <c r="N77671" s="561" t="n"/>
    </row>
    <row r="77672">
      <c r="N77672" s="561" t="n"/>
    </row>
    <row r="77673">
      <c r="N77673" s="561" t="n"/>
    </row>
    <row r="77674">
      <c r="N77674" s="561" t="n"/>
    </row>
    <row r="77675">
      <c r="N77675" s="561" t="n"/>
    </row>
    <row r="77676">
      <c r="N77676" s="561" t="n"/>
    </row>
    <row r="77677">
      <c r="N77677" s="561" t="n"/>
    </row>
    <row r="77678">
      <c r="N77678" s="561" t="n"/>
    </row>
    <row r="77679">
      <c r="N77679" s="561" t="n"/>
    </row>
    <row r="77680">
      <c r="N77680" s="561" t="n"/>
    </row>
    <row r="77681">
      <c r="N77681" s="561" t="n"/>
    </row>
    <row r="77682">
      <c r="N77682" s="561" t="n"/>
    </row>
    <row r="77683">
      <c r="N77683" s="561" t="n"/>
    </row>
    <row r="77684">
      <c r="N77684" s="561" t="n"/>
    </row>
    <row r="77685">
      <c r="N77685" s="561" t="n"/>
    </row>
    <row r="77686">
      <c r="N77686" s="561" t="n"/>
    </row>
    <row r="77687">
      <c r="N77687" s="561" t="n"/>
    </row>
    <row r="77688">
      <c r="N77688" s="561" t="n"/>
    </row>
    <row r="77689">
      <c r="N77689" s="561" t="n"/>
    </row>
    <row r="77690">
      <c r="N77690" s="561" t="n"/>
    </row>
    <row r="77691">
      <c r="N77691" s="561" t="n"/>
    </row>
    <row r="77692">
      <c r="N77692" s="561" t="n"/>
    </row>
    <row r="77693">
      <c r="N77693" s="561" t="n"/>
    </row>
    <row r="77694">
      <c r="N77694" s="561" t="n"/>
    </row>
    <row r="77695">
      <c r="N77695" s="561" t="n"/>
    </row>
    <row r="77696">
      <c r="N77696" s="561" t="n"/>
    </row>
    <row r="77697">
      <c r="N77697" s="561" t="n"/>
    </row>
    <row r="77698">
      <c r="N77698" s="561" t="n"/>
    </row>
    <row r="77699">
      <c r="N77699" s="561" t="n"/>
    </row>
    <row r="77700">
      <c r="N77700" s="561" t="n"/>
    </row>
    <row r="77701">
      <c r="N77701" s="561" t="n"/>
    </row>
    <row r="77702">
      <c r="N77702" s="561" t="n"/>
    </row>
    <row r="77703">
      <c r="N77703" s="561" t="n"/>
    </row>
    <row r="77704">
      <c r="N77704" s="561" t="n"/>
    </row>
    <row r="77705">
      <c r="N77705" s="561" t="n"/>
    </row>
    <row r="77706">
      <c r="N77706" s="561" t="n"/>
    </row>
    <row r="77707">
      <c r="N77707" s="561" t="n"/>
    </row>
    <row r="77708">
      <c r="N77708" s="561" t="n"/>
    </row>
    <row r="77709">
      <c r="N77709" s="561" t="n"/>
    </row>
    <row r="77710">
      <c r="N77710" s="561" t="n"/>
    </row>
    <row r="77711">
      <c r="N77711" s="561" t="n"/>
    </row>
    <row r="77712">
      <c r="N77712" s="561" t="n"/>
    </row>
    <row r="77713">
      <c r="N77713" s="561" t="n"/>
    </row>
    <row r="77714">
      <c r="N77714" s="561" t="n"/>
    </row>
    <row r="77715">
      <c r="N77715" s="561" t="n"/>
    </row>
    <row r="77716">
      <c r="N77716" s="561" t="n"/>
    </row>
    <row r="77717">
      <c r="N77717" s="561" t="n"/>
    </row>
    <row r="77718">
      <c r="N77718" s="561" t="n"/>
    </row>
    <row r="77719">
      <c r="N77719" s="561" t="n"/>
    </row>
    <row r="77720">
      <c r="N77720" s="561" t="n"/>
    </row>
    <row r="77721">
      <c r="N77721" s="561" t="n"/>
    </row>
    <row r="77722">
      <c r="N77722" s="561" t="n"/>
    </row>
    <row r="77723">
      <c r="N77723" s="561" t="n"/>
    </row>
    <row r="77724">
      <c r="N77724" s="561" t="n"/>
    </row>
    <row r="77725">
      <c r="N77725" s="561" t="n"/>
    </row>
    <row r="77726">
      <c r="N77726" s="561" t="n"/>
    </row>
    <row r="77727">
      <c r="N77727" s="561" t="n"/>
    </row>
    <row r="77728">
      <c r="N77728" s="561" t="n"/>
    </row>
    <row r="77729">
      <c r="N77729" s="561" t="n"/>
    </row>
    <row r="77730">
      <c r="N77730" s="561" t="n"/>
    </row>
    <row r="77731">
      <c r="N77731" s="561" t="n"/>
    </row>
    <row r="77732">
      <c r="N77732" s="561" t="n"/>
    </row>
    <row r="77733">
      <c r="N77733" s="561" t="n"/>
    </row>
    <row r="77734">
      <c r="N77734" s="561" t="n"/>
    </row>
    <row r="77735">
      <c r="N77735" s="561" t="n"/>
    </row>
    <row r="77736">
      <c r="N77736" s="561" t="n"/>
    </row>
    <row r="77737">
      <c r="N77737" s="561" t="n"/>
    </row>
    <row r="77738">
      <c r="N77738" s="561" t="n"/>
    </row>
    <row r="77739">
      <c r="N77739" s="561" t="n"/>
    </row>
    <row r="77740">
      <c r="N77740" s="561" t="n"/>
    </row>
    <row r="77741">
      <c r="N77741" s="561" t="n"/>
    </row>
    <row r="77742">
      <c r="N77742" s="561" t="n"/>
    </row>
    <row r="77743">
      <c r="N77743" s="561" t="n"/>
    </row>
    <row r="77744">
      <c r="N77744" s="561" t="n"/>
    </row>
    <row r="77745">
      <c r="N77745" s="561" t="n"/>
    </row>
    <row r="77746">
      <c r="N77746" s="561" t="n"/>
    </row>
    <row r="77747">
      <c r="N77747" s="561" t="n"/>
    </row>
    <row r="77748">
      <c r="N77748" s="561" t="n"/>
    </row>
    <row r="77749">
      <c r="N77749" s="561" t="n"/>
    </row>
    <row r="77750">
      <c r="N77750" s="561" t="n"/>
    </row>
    <row r="77751">
      <c r="N77751" s="561" t="n"/>
    </row>
    <row r="77752">
      <c r="N77752" s="561" t="n"/>
    </row>
    <row r="77753">
      <c r="N77753" s="561" t="n"/>
    </row>
    <row r="77754">
      <c r="N77754" s="561" t="n"/>
    </row>
    <row r="77755">
      <c r="N77755" s="561" t="n"/>
    </row>
    <row r="77756">
      <c r="N77756" s="561" t="n"/>
    </row>
    <row r="77757">
      <c r="N77757" s="561" t="n"/>
    </row>
    <row r="77758">
      <c r="N77758" s="561" t="n"/>
    </row>
    <row r="77759">
      <c r="N77759" s="561" t="n"/>
    </row>
    <row r="77760">
      <c r="N77760" s="561" t="n"/>
    </row>
    <row r="77761">
      <c r="N77761" s="561" t="n"/>
    </row>
    <row r="77762">
      <c r="N77762" s="561" t="n"/>
    </row>
    <row r="77763">
      <c r="N77763" s="561" t="n"/>
    </row>
    <row r="77764">
      <c r="N77764" s="561" t="n"/>
    </row>
    <row r="77765">
      <c r="N77765" s="561" t="n"/>
    </row>
    <row r="77766">
      <c r="N77766" s="561" t="n"/>
    </row>
    <row r="77767">
      <c r="N77767" s="561" t="n"/>
    </row>
    <row r="77768">
      <c r="N77768" s="561" t="n"/>
    </row>
    <row r="77769">
      <c r="N77769" s="561" t="n"/>
    </row>
    <row r="77770">
      <c r="N77770" s="561" t="n"/>
    </row>
    <row r="77771">
      <c r="N77771" s="561" t="n"/>
    </row>
    <row r="77772">
      <c r="N77772" s="561" t="n"/>
    </row>
    <row r="77773">
      <c r="N77773" s="561" t="n"/>
    </row>
    <row r="77774">
      <c r="N77774" s="561" t="n"/>
    </row>
    <row r="77775">
      <c r="N77775" s="561" t="n"/>
    </row>
    <row r="77776">
      <c r="N77776" s="561" t="n"/>
    </row>
    <row r="77777">
      <c r="N77777" s="561" t="n"/>
    </row>
    <row r="77778">
      <c r="N77778" s="561" t="n"/>
    </row>
    <row r="77779">
      <c r="N77779" s="561" t="n"/>
    </row>
    <row r="77780">
      <c r="N77780" s="561" t="n"/>
    </row>
    <row r="77781">
      <c r="N77781" s="561" t="n"/>
    </row>
    <row r="77782">
      <c r="N77782" s="561" t="n"/>
    </row>
    <row r="77783">
      <c r="N77783" s="561" t="n"/>
    </row>
    <row r="77784">
      <c r="N77784" s="561" t="n"/>
    </row>
    <row r="77785">
      <c r="N77785" s="561" t="n"/>
    </row>
    <row r="77786">
      <c r="N77786" s="561" t="n"/>
    </row>
    <row r="77787">
      <c r="N77787" s="561" t="n"/>
    </row>
    <row r="77788">
      <c r="N77788" s="561" t="n"/>
    </row>
    <row r="77789">
      <c r="N77789" s="561" t="n"/>
    </row>
    <row r="77790">
      <c r="N77790" s="561" t="n"/>
    </row>
    <row r="77791">
      <c r="N77791" s="561" t="n"/>
    </row>
    <row r="77792">
      <c r="N77792" s="561" t="n"/>
    </row>
    <row r="77793">
      <c r="N77793" s="561" t="n"/>
    </row>
    <row r="77794">
      <c r="N77794" s="561" t="n"/>
    </row>
    <row r="77795">
      <c r="N77795" s="561" t="n"/>
    </row>
    <row r="77796">
      <c r="N77796" s="561" t="n"/>
    </row>
    <row r="77797">
      <c r="N77797" s="561" t="n"/>
    </row>
    <row r="77798">
      <c r="N77798" s="561" t="n"/>
    </row>
    <row r="77799">
      <c r="N77799" s="561" t="n"/>
    </row>
    <row r="77800">
      <c r="N77800" s="561" t="n"/>
    </row>
    <row r="77801">
      <c r="N77801" s="561" t="n"/>
    </row>
    <row r="77802">
      <c r="N77802" s="561" t="n"/>
    </row>
    <row r="77803">
      <c r="N77803" s="561" t="n"/>
    </row>
    <row r="77804">
      <c r="N77804" s="561" t="n"/>
    </row>
    <row r="77805">
      <c r="N77805" s="561" t="n"/>
    </row>
    <row r="77806">
      <c r="N77806" s="561" t="n"/>
    </row>
    <row r="77807">
      <c r="N77807" s="561" t="n"/>
    </row>
    <row r="77808">
      <c r="N77808" s="561" t="n"/>
    </row>
    <row r="77809">
      <c r="N77809" s="561" t="n"/>
    </row>
    <row r="77810">
      <c r="N77810" s="561" t="n"/>
    </row>
    <row r="77811">
      <c r="N77811" s="561" t="n"/>
    </row>
    <row r="77812">
      <c r="N77812" s="561" t="n"/>
    </row>
    <row r="77813">
      <c r="N77813" s="561" t="n"/>
    </row>
    <row r="77814">
      <c r="N77814" s="561" t="n"/>
    </row>
    <row r="77815">
      <c r="N77815" s="561" t="n"/>
    </row>
    <row r="77816">
      <c r="N77816" s="561" t="n"/>
    </row>
    <row r="77817">
      <c r="N77817" s="561" t="n"/>
    </row>
    <row r="77818">
      <c r="N77818" s="561" t="n"/>
    </row>
    <row r="77819">
      <c r="N77819" s="561" t="n"/>
    </row>
    <row r="77820">
      <c r="N77820" s="561" t="n"/>
    </row>
    <row r="77821">
      <c r="N77821" s="561" t="n"/>
    </row>
    <row r="77822">
      <c r="N77822" s="561" t="n"/>
    </row>
    <row r="77823">
      <c r="N77823" s="561" t="n"/>
    </row>
    <row r="77824">
      <c r="N77824" s="561" t="n"/>
    </row>
    <row r="77825">
      <c r="N77825" s="561" t="n"/>
    </row>
    <row r="77826">
      <c r="N77826" s="561" t="n"/>
    </row>
    <row r="77827">
      <c r="N77827" s="561" t="n"/>
    </row>
    <row r="77828">
      <c r="N77828" s="561" t="n"/>
    </row>
    <row r="77829">
      <c r="N77829" s="561" t="n"/>
    </row>
    <row r="77830">
      <c r="N77830" s="561" t="n"/>
    </row>
    <row r="77831">
      <c r="N77831" s="561" t="n"/>
    </row>
    <row r="77832">
      <c r="N77832" s="561" t="n"/>
    </row>
    <row r="77833">
      <c r="N77833" s="561" t="n"/>
    </row>
    <row r="77834">
      <c r="N77834" s="561" t="n"/>
    </row>
    <row r="77835">
      <c r="N77835" s="561" t="n"/>
    </row>
    <row r="77836">
      <c r="N77836" s="561" t="n"/>
    </row>
    <row r="77837">
      <c r="N77837" s="561" t="n"/>
    </row>
    <row r="77838">
      <c r="N77838" s="561" t="n"/>
    </row>
    <row r="77839">
      <c r="N77839" s="561" t="n"/>
    </row>
    <row r="77840">
      <c r="N77840" s="561" t="n"/>
    </row>
    <row r="77841">
      <c r="N77841" s="561" t="n"/>
    </row>
    <row r="77842">
      <c r="N77842" s="561" t="n"/>
    </row>
    <row r="77843">
      <c r="N77843" s="561" t="n"/>
    </row>
    <row r="77844">
      <c r="N77844" s="561" t="n"/>
    </row>
    <row r="77845">
      <c r="N77845" s="561" t="n"/>
    </row>
    <row r="77846">
      <c r="N77846" s="561" t="n"/>
    </row>
    <row r="77847">
      <c r="N77847" s="561" t="n"/>
    </row>
    <row r="77848">
      <c r="N77848" s="561" t="n"/>
    </row>
    <row r="77849">
      <c r="N77849" s="561" t="n"/>
    </row>
    <row r="77850">
      <c r="N77850" s="561" t="n"/>
    </row>
    <row r="77851">
      <c r="N77851" s="561" t="n"/>
    </row>
    <row r="77852">
      <c r="N77852" s="561" t="n"/>
    </row>
    <row r="77853">
      <c r="N77853" s="561" t="n"/>
    </row>
    <row r="77854">
      <c r="N77854" s="561" t="n"/>
    </row>
    <row r="77855">
      <c r="N77855" s="561" t="n"/>
    </row>
    <row r="77856">
      <c r="N77856" s="561" t="n"/>
    </row>
    <row r="77857">
      <c r="N77857" s="561" t="n"/>
    </row>
    <row r="77858">
      <c r="N77858" s="561" t="n"/>
    </row>
    <row r="77859">
      <c r="N77859" s="561" t="n"/>
    </row>
    <row r="77860">
      <c r="N77860" s="561" t="n"/>
    </row>
    <row r="77861">
      <c r="N77861" s="561" t="n"/>
    </row>
    <row r="77862">
      <c r="N77862" s="561" t="n"/>
    </row>
    <row r="77863">
      <c r="N77863" s="561" t="n"/>
    </row>
    <row r="77864">
      <c r="N77864" s="561" t="n"/>
    </row>
    <row r="77865">
      <c r="N77865" s="561" t="n"/>
    </row>
    <row r="77866">
      <c r="N77866" s="561" t="n"/>
    </row>
    <row r="77867">
      <c r="N77867" s="561" t="n"/>
    </row>
    <row r="77868">
      <c r="N77868" s="561" t="n"/>
    </row>
    <row r="77869">
      <c r="N77869" s="561" t="n"/>
    </row>
    <row r="77870">
      <c r="N77870" s="561" t="n"/>
    </row>
    <row r="77871">
      <c r="N77871" s="561" t="n"/>
    </row>
    <row r="77872">
      <c r="N77872" s="561" t="n"/>
    </row>
    <row r="77873">
      <c r="N77873" s="561" t="n"/>
    </row>
    <row r="77874">
      <c r="N77874" s="561" t="n"/>
    </row>
    <row r="77875">
      <c r="N77875" s="561" t="n"/>
    </row>
    <row r="77876">
      <c r="N77876" s="561" t="n"/>
    </row>
    <row r="77877">
      <c r="N77877" s="561" t="n"/>
    </row>
    <row r="77878">
      <c r="N77878" s="561" t="n"/>
    </row>
    <row r="77879">
      <c r="N77879" s="561" t="n"/>
    </row>
    <row r="77880">
      <c r="N77880" s="561" t="n"/>
    </row>
    <row r="77881">
      <c r="N77881" s="561" t="n"/>
    </row>
    <row r="77882">
      <c r="N77882" s="561" t="n"/>
    </row>
    <row r="77883">
      <c r="N77883" s="561" t="n"/>
    </row>
    <row r="77884">
      <c r="N77884" s="561" t="n"/>
    </row>
    <row r="77885">
      <c r="N77885" s="561" t="n"/>
    </row>
    <row r="77886">
      <c r="N77886" s="561" t="n"/>
    </row>
    <row r="77887">
      <c r="N77887" s="561" t="n"/>
    </row>
    <row r="77888">
      <c r="N77888" s="561" t="n"/>
    </row>
    <row r="77889">
      <c r="N77889" s="561" t="n"/>
    </row>
    <row r="77890">
      <c r="N77890" s="561" t="n"/>
    </row>
    <row r="77891">
      <c r="N77891" s="561" t="n"/>
    </row>
    <row r="77892">
      <c r="N77892" s="561" t="n"/>
    </row>
    <row r="77893">
      <c r="N77893" s="561" t="n"/>
    </row>
    <row r="77894">
      <c r="N77894" s="561" t="n"/>
    </row>
    <row r="77895">
      <c r="N77895" s="561" t="n"/>
    </row>
    <row r="77896">
      <c r="N77896" s="561" t="n"/>
    </row>
    <row r="77897">
      <c r="N77897" s="561" t="n"/>
    </row>
    <row r="77898">
      <c r="N77898" s="561" t="n"/>
    </row>
    <row r="77899">
      <c r="N77899" s="561" t="n"/>
    </row>
    <row r="77900">
      <c r="N77900" s="561" t="n"/>
    </row>
    <row r="77901">
      <c r="N77901" s="561" t="n"/>
    </row>
    <row r="77902">
      <c r="N77902" s="561" t="n"/>
    </row>
    <row r="77903">
      <c r="N77903" s="561" t="n"/>
    </row>
    <row r="77904">
      <c r="N77904" s="561" t="n"/>
    </row>
    <row r="77905">
      <c r="N77905" s="561" t="n"/>
    </row>
    <row r="77906">
      <c r="N77906" s="561" t="n"/>
    </row>
    <row r="77907">
      <c r="N77907" s="561" t="n"/>
    </row>
    <row r="77908">
      <c r="N77908" s="561" t="n"/>
    </row>
    <row r="77909">
      <c r="N77909" s="561" t="n"/>
    </row>
    <row r="77910">
      <c r="N77910" s="561" t="n"/>
    </row>
    <row r="77911">
      <c r="N77911" s="561" t="n"/>
    </row>
    <row r="77912">
      <c r="N77912" s="561" t="n"/>
    </row>
    <row r="77913">
      <c r="N77913" s="561" t="n"/>
    </row>
    <row r="77914">
      <c r="N77914" s="561" t="n"/>
    </row>
    <row r="77915">
      <c r="N77915" s="561" t="n"/>
    </row>
    <row r="77916">
      <c r="N77916" s="561" t="n"/>
    </row>
    <row r="77917">
      <c r="N77917" s="561" t="n"/>
    </row>
    <row r="77918">
      <c r="N77918" s="561" t="n"/>
    </row>
    <row r="77919">
      <c r="N77919" s="561" t="n"/>
    </row>
    <row r="77920">
      <c r="N77920" s="561" t="n"/>
    </row>
    <row r="77921">
      <c r="N77921" s="561" t="n"/>
    </row>
    <row r="77922">
      <c r="N77922" s="561" t="n"/>
    </row>
    <row r="77923">
      <c r="N77923" s="561" t="n"/>
    </row>
    <row r="77924">
      <c r="N77924" s="561" t="n"/>
    </row>
    <row r="77925">
      <c r="N77925" s="561" t="n"/>
    </row>
    <row r="77926">
      <c r="N77926" s="561" t="n"/>
    </row>
    <row r="77927">
      <c r="N77927" s="561" t="n"/>
    </row>
    <row r="77928">
      <c r="N77928" s="561" t="n"/>
    </row>
    <row r="77929">
      <c r="N77929" s="561" t="n"/>
    </row>
    <row r="77930">
      <c r="N77930" s="561" t="n"/>
    </row>
    <row r="77931">
      <c r="N77931" s="561" t="n"/>
    </row>
    <row r="77932">
      <c r="N77932" s="561" t="n"/>
    </row>
    <row r="77933">
      <c r="N77933" s="561" t="n"/>
    </row>
    <row r="77934">
      <c r="N77934" s="561" t="n"/>
    </row>
    <row r="77935">
      <c r="N77935" s="561" t="n"/>
    </row>
    <row r="77936">
      <c r="N77936" s="561" t="n"/>
    </row>
    <row r="77937">
      <c r="N77937" s="561" t="n"/>
    </row>
    <row r="77938">
      <c r="N77938" s="561" t="n"/>
    </row>
    <row r="77939">
      <c r="N77939" s="561" t="n"/>
    </row>
    <row r="77940">
      <c r="N77940" s="561" t="n"/>
    </row>
    <row r="77941">
      <c r="N77941" s="561" t="n"/>
    </row>
    <row r="77942">
      <c r="N77942" s="561" t="n"/>
    </row>
    <row r="77943">
      <c r="N77943" s="561" t="n"/>
    </row>
    <row r="77944">
      <c r="N77944" s="561" t="n"/>
    </row>
    <row r="77945">
      <c r="N77945" s="561" t="n"/>
    </row>
    <row r="77946">
      <c r="N77946" s="561" t="n"/>
    </row>
    <row r="77947">
      <c r="N77947" s="561" t="n"/>
    </row>
    <row r="77948">
      <c r="N77948" s="561" t="n"/>
    </row>
    <row r="77949">
      <c r="N77949" s="561" t="n"/>
    </row>
    <row r="77950">
      <c r="N77950" s="561" t="n"/>
    </row>
    <row r="77951">
      <c r="N77951" s="561" t="n"/>
    </row>
    <row r="77952">
      <c r="N77952" s="561" t="n"/>
    </row>
    <row r="77953">
      <c r="N77953" s="561" t="n"/>
    </row>
    <row r="77954">
      <c r="N77954" s="561" t="n"/>
    </row>
    <row r="77955">
      <c r="N77955" s="561" t="n"/>
    </row>
    <row r="77956">
      <c r="N77956" s="561" t="n"/>
    </row>
    <row r="77957">
      <c r="N77957" s="561" t="n"/>
    </row>
    <row r="77958">
      <c r="N77958" s="561" t="n"/>
    </row>
    <row r="77959">
      <c r="N77959" s="561" t="n"/>
    </row>
    <row r="77960">
      <c r="N77960" s="561" t="n"/>
    </row>
    <row r="77961">
      <c r="N77961" s="561" t="n"/>
    </row>
    <row r="77962">
      <c r="N77962" s="561" t="n"/>
    </row>
    <row r="77963">
      <c r="N77963" s="561" t="n"/>
    </row>
    <row r="77964">
      <c r="N77964" s="561" t="n"/>
    </row>
    <row r="77965">
      <c r="N77965" s="561" t="n"/>
    </row>
    <row r="77966">
      <c r="N77966" s="561" t="n"/>
    </row>
    <row r="77967">
      <c r="N77967" s="561" t="n"/>
    </row>
    <row r="77968">
      <c r="N77968" s="561" t="n"/>
    </row>
    <row r="77969">
      <c r="N77969" s="561" t="n"/>
    </row>
    <row r="77970">
      <c r="N77970" s="561" t="n"/>
    </row>
    <row r="77971">
      <c r="N77971" s="561" t="n"/>
    </row>
    <row r="77972">
      <c r="N77972" s="561" t="n"/>
    </row>
    <row r="77973">
      <c r="N77973" s="561" t="n"/>
    </row>
    <row r="77974">
      <c r="N77974" s="561" t="n"/>
    </row>
    <row r="77975">
      <c r="N77975" s="561" t="n"/>
    </row>
    <row r="77976">
      <c r="N77976" s="561" t="n"/>
    </row>
    <row r="77977">
      <c r="N77977" s="561" t="n"/>
    </row>
    <row r="77978">
      <c r="N77978" s="561" t="n"/>
    </row>
    <row r="77979">
      <c r="N77979" s="561" t="n"/>
    </row>
    <row r="77980">
      <c r="N77980" s="561" t="n"/>
    </row>
    <row r="77981">
      <c r="N77981" s="561" t="n"/>
    </row>
    <row r="77982">
      <c r="N77982" s="561" t="n"/>
    </row>
    <row r="77983">
      <c r="N77983" s="561" t="n"/>
    </row>
    <row r="77984">
      <c r="N77984" s="561" t="n"/>
    </row>
    <row r="77985">
      <c r="N77985" s="561" t="n"/>
    </row>
    <row r="77986">
      <c r="N77986" s="561" t="n"/>
    </row>
    <row r="77987">
      <c r="N77987" s="561" t="n"/>
    </row>
    <row r="77988">
      <c r="N77988" s="561" t="n"/>
    </row>
    <row r="77989">
      <c r="N77989" s="561" t="n"/>
    </row>
    <row r="77990">
      <c r="N77990" s="561" t="n"/>
    </row>
    <row r="77991">
      <c r="N77991" s="561" t="n"/>
    </row>
    <row r="77992">
      <c r="N77992" s="561" t="n"/>
    </row>
    <row r="77993">
      <c r="N77993" s="561" t="n"/>
    </row>
    <row r="77994">
      <c r="N77994" s="561" t="n"/>
    </row>
    <row r="77995">
      <c r="N77995" s="561" t="n"/>
    </row>
    <row r="77996">
      <c r="N77996" s="561" t="n"/>
    </row>
    <row r="77997">
      <c r="N77997" s="561" t="n"/>
    </row>
    <row r="77998">
      <c r="N77998" s="561" t="n"/>
    </row>
    <row r="77999">
      <c r="N77999" s="561" t="n"/>
    </row>
    <row r="78000">
      <c r="N78000" s="561" t="n"/>
    </row>
    <row r="78001">
      <c r="N78001" s="561" t="n"/>
    </row>
    <row r="78002">
      <c r="N78002" s="561" t="n"/>
    </row>
    <row r="78003">
      <c r="N78003" s="561" t="n"/>
    </row>
    <row r="78004">
      <c r="N78004" s="561" t="n"/>
    </row>
    <row r="78005">
      <c r="N78005" s="561" t="n"/>
    </row>
    <row r="78006">
      <c r="N78006" s="561" t="n"/>
    </row>
    <row r="78007">
      <c r="N78007" s="561" t="n"/>
    </row>
    <row r="78008">
      <c r="N78008" s="561" t="n"/>
    </row>
    <row r="78009">
      <c r="N78009" s="561" t="n"/>
    </row>
    <row r="78010">
      <c r="N78010" s="561" t="n"/>
    </row>
    <row r="78011">
      <c r="N78011" s="561" t="n"/>
    </row>
    <row r="78012">
      <c r="N78012" s="561" t="n"/>
    </row>
    <row r="78013">
      <c r="N78013" s="561" t="n"/>
    </row>
    <row r="78014">
      <c r="N78014" s="561" t="n"/>
    </row>
    <row r="78015">
      <c r="N78015" s="561" t="n"/>
    </row>
    <row r="78016">
      <c r="N78016" s="561" t="n"/>
    </row>
    <row r="78017">
      <c r="N78017" s="561" t="n"/>
    </row>
    <row r="78018">
      <c r="N78018" s="561" t="n"/>
    </row>
    <row r="78019">
      <c r="N78019" s="561" t="n"/>
    </row>
    <row r="78020">
      <c r="N78020" s="561" t="n"/>
    </row>
    <row r="78021">
      <c r="N78021" s="561" t="n"/>
    </row>
    <row r="78022">
      <c r="N78022" s="561" t="n"/>
    </row>
    <row r="78023">
      <c r="N78023" s="561" t="n"/>
    </row>
    <row r="78024">
      <c r="N78024" s="561" t="n"/>
    </row>
    <row r="78025">
      <c r="N78025" s="561" t="n"/>
    </row>
    <row r="78026">
      <c r="N78026" s="561" t="n"/>
    </row>
    <row r="78027">
      <c r="N78027" s="561" t="n"/>
    </row>
    <row r="78028">
      <c r="N78028" s="561" t="n"/>
    </row>
    <row r="78029">
      <c r="N78029" s="561" t="n"/>
    </row>
    <row r="78030">
      <c r="N78030" s="561" t="n"/>
    </row>
    <row r="78031">
      <c r="N78031" s="561" t="n"/>
    </row>
    <row r="78032">
      <c r="N78032" s="561" t="n"/>
    </row>
    <row r="78033">
      <c r="N78033" s="561" t="n"/>
    </row>
    <row r="78034">
      <c r="N78034" s="561" t="n"/>
    </row>
    <row r="78035">
      <c r="N78035" s="561" t="n"/>
    </row>
    <row r="78036">
      <c r="N78036" s="561" t="n"/>
    </row>
    <row r="78037">
      <c r="N78037" s="561" t="n"/>
    </row>
    <row r="78038">
      <c r="N78038" s="561" t="n"/>
    </row>
    <row r="78039">
      <c r="N78039" s="561" t="n"/>
    </row>
    <row r="78040">
      <c r="N78040" s="561" t="n"/>
    </row>
    <row r="78041">
      <c r="N78041" s="561" t="n"/>
    </row>
    <row r="78042">
      <c r="N78042" s="561" t="n"/>
    </row>
    <row r="78043">
      <c r="N78043" s="561" t="n"/>
    </row>
    <row r="78044">
      <c r="N78044" s="561" t="n"/>
    </row>
    <row r="78045">
      <c r="N78045" s="561" t="n"/>
    </row>
    <row r="78046">
      <c r="N78046" s="561" t="n"/>
    </row>
    <row r="78047">
      <c r="N78047" s="561" t="n"/>
    </row>
    <row r="78048">
      <c r="N78048" s="561" t="n"/>
    </row>
    <row r="78049">
      <c r="N78049" s="561" t="n"/>
    </row>
    <row r="78050">
      <c r="N78050" s="561" t="n"/>
    </row>
    <row r="78051">
      <c r="N78051" s="561" t="n"/>
    </row>
    <row r="78052">
      <c r="N78052" s="561" t="n"/>
    </row>
    <row r="78053">
      <c r="N78053" s="561" t="n"/>
    </row>
    <row r="78054">
      <c r="N78054" s="561" t="n"/>
    </row>
    <row r="78055">
      <c r="N78055" s="561" t="n"/>
    </row>
    <row r="78056">
      <c r="N78056" s="561" t="n"/>
    </row>
    <row r="78057">
      <c r="N78057" s="561" t="n"/>
    </row>
    <row r="78058">
      <c r="N78058" s="561" t="n"/>
    </row>
    <row r="78059">
      <c r="N78059" s="561" t="n"/>
    </row>
    <row r="78060">
      <c r="N78060" s="561" t="n"/>
    </row>
    <row r="78061">
      <c r="N78061" s="561" t="n"/>
    </row>
    <row r="78062">
      <c r="N78062" s="561" t="n"/>
    </row>
    <row r="78063">
      <c r="N78063" s="561" t="n"/>
    </row>
    <row r="78064">
      <c r="N78064" s="561" t="n"/>
    </row>
    <row r="78065">
      <c r="N78065" s="561" t="n"/>
    </row>
    <row r="78066">
      <c r="N78066" s="561" t="n"/>
    </row>
    <row r="78067">
      <c r="N78067" s="561" t="n"/>
    </row>
    <row r="78068">
      <c r="N78068" s="561" t="n"/>
    </row>
    <row r="78069">
      <c r="N78069" s="561" t="n"/>
    </row>
    <row r="78070">
      <c r="N78070" s="561" t="n"/>
    </row>
    <row r="78071">
      <c r="N78071" s="561" t="n"/>
    </row>
    <row r="78072">
      <c r="N78072" s="561" t="n"/>
    </row>
    <row r="78073">
      <c r="N78073" s="561" t="n"/>
    </row>
    <row r="78074">
      <c r="N78074" s="561" t="n"/>
    </row>
    <row r="78075">
      <c r="N78075" s="561" t="n"/>
    </row>
    <row r="78076">
      <c r="N78076" s="561" t="n"/>
    </row>
    <row r="78077">
      <c r="N78077" s="561" t="n"/>
    </row>
    <row r="78078">
      <c r="N78078" s="561" t="n"/>
    </row>
    <row r="78079">
      <c r="N78079" s="561" t="n"/>
    </row>
    <row r="78080">
      <c r="N78080" s="561" t="n"/>
    </row>
    <row r="78081">
      <c r="N78081" s="561" t="n"/>
    </row>
    <row r="78082">
      <c r="N78082" s="561" t="n"/>
    </row>
    <row r="78083">
      <c r="N78083" s="561" t="n"/>
    </row>
    <row r="78084">
      <c r="N78084" s="561" t="n"/>
    </row>
    <row r="78085">
      <c r="N78085" s="561" t="n"/>
    </row>
    <row r="78086">
      <c r="N78086" s="561" t="n"/>
    </row>
    <row r="78087">
      <c r="N78087" s="561" t="n"/>
    </row>
    <row r="78088">
      <c r="N78088" s="561" t="n"/>
    </row>
    <row r="78089">
      <c r="N78089" s="561" t="n"/>
    </row>
    <row r="78090">
      <c r="N78090" s="561" t="n"/>
    </row>
    <row r="78091">
      <c r="N78091" s="561" t="n"/>
    </row>
    <row r="78092">
      <c r="N78092" s="561" t="n"/>
    </row>
    <row r="78093">
      <c r="N78093" s="561" t="n"/>
    </row>
    <row r="78094">
      <c r="N78094" s="561" t="n"/>
    </row>
    <row r="78095">
      <c r="N78095" s="561" t="n"/>
    </row>
    <row r="78096">
      <c r="N78096" s="561" t="n"/>
    </row>
    <row r="78097">
      <c r="N78097" s="561" t="n"/>
    </row>
    <row r="78098">
      <c r="N78098" s="561" t="n"/>
    </row>
    <row r="78099">
      <c r="N78099" s="561" t="n"/>
    </row>
    <row r="78100">
      <c r="N78100" s="561" t="n"/>
    </row>
    <row r="78101">
      <c r="N78101" s="561" t="n"/>
    </row>
    <row r="78102">
      <c r="N78102" s="561" t="n"/>
    </row>
    <row r="78103">
      <c r="N78103" s="561" t="n"/>
    </row>
    <row r="78104">
      <c r="N78104" s="561" t="n"/>
    </row>
    <row r="78105">
      <c r="N78105" s="561" t="n"/>
    </row>
    <row r="78106">
      <c r="N78106" s="561" t="n"/>
    </row>
    <row r="78107">
      <c r="N78107" s="561" t="n"/>
    </row>
    <row r="78108">
      <c r="N78108" s="561" t="n"/>
    </row>
    <row r="78109">
      <c r="N78109" s="561" t="n"/>
    </row>
    <row r="78110">
      <c r="N78110" s="561" t="n"/>
    </row>
    <row r="78111">
      <c r="N78111" s="561" t="n"/>
    </row>
    <row r="78112">
      <c r="N78112" s="561" t="n"/>
    </row>
    <row r="78113">
      <c r="N78113" s="561" t="n"/>
    </row>
    <row r="78114">
      <c r="N78114" s="561" t="n"/>
    </row>
    <row r="78115">
      <c r="N78115" s="561" t="n"/>
    </row>
    <row r="78116">
      <c r="N78116" s="561" t="n"/>
    </row>
    <row r="78117">
      <c r="N78117" s="561" t="n"/>
    </row>
    <row r="78118">
      <c r="N78118" s="561" t="n"/>
    </row>
    <row r="78119">
      <c r="N78119" s="561" t="n"/>
    </row>
    <row r="78120">
      <c r="N78120" s="561" t="n"/>
    </row>
    <row r="78121">
      <c r="N78121" s="561" t="n"/>
    </row>
    <row r="78122">
      <c r="N78122" s="561" t="n"/>
    </row>
    <row r="78123">
      <c r="N78123" s="561" t="n"/>
    </row>
    <row r="78124">
      <c r="N78124" s="561" t="n"/>
    </row>
    <row r="78125">
      <c r="N78125" s="561" t="n"/>
    </row>
    <row r="78126">
      <c r="N78126" s="561" t="n"/>
    </row>
    <row r="78127">
      <c r="N78127" s="561" t="n"/>
    </row>
    <row r="78128">
      <c r="N78128" s="561" t="n"/>
    </row>
    <row r="78129">
      <c r="N78129" s="561" t="n"/>
    </row>
    <row r="78130">
      <c r="N78130" s="561" t="n"/>
    </row>
    <row r="78131">
      <c r="N78131" s="561" t="n"/>
    </row>
    <row r="78132">
      <c r="N78132" s="561" t="n"/>
    </row>
    <row r="78133">
      <c r="N78133" s="561" t="n"/>
    </row>
    <row r="78134">
      <c r="N78134" s="561" t="n"/>
    </row>
    <row r="78135">
      <c r="N78135" s="561" t="n"/>
    </row>
    <row r="78136">
      <c r="N78136" s="561" t="n"/>
    </row>
    <row r="78137">
      <c r="N78137" s="561" t="n"/>
    </row>
    <row r="78138">
      <c r="N78138" s="561" t="n"/>
    </row>
    <row r="78139">
      <c r="N78139" s="561" t="n"/>
    </row>
    <row r="78140">
      <c r="N78140" s="561" t="n"/>
    </row>
    <row r="78141">
      <c r="N78141" s="561" t="n"/>
    </row>
    <row r="78142">
      <c r="N78142" s="561" t="n"/>
    </row>
    <row r="78143">
      <c r="N78143" s="561" t="n"/>
    </row>
    <row r="78144">
      <c r="N78144" s="561" t="n"/>
    </row>
    <row r="78145">
      <c r="N78145" s="561" t="n"/>
    </row>
    <row r="78146">
      <c r="N78146" s="561" t="n"/>
    </row>
    <row r="78147">
      <c r="N78147" s="561" t="n"/>
    </row>
    <row r="78148">
      <c r="N78148" s="561" t="n"/>
    </row>
    <row r="78149">
      <c r="N78149" s="561" t="n"/>
    </row>
    <row r="78150">
      <c r="N78150" s="561" t="n"/>
    </row>
    <row r="78151">
      <c r="N78151" s="561" t="n"/>
    </row>
    <row r="78152">
      <c r="N78152" s="561" t="n"/>
    </row>
    <row r="78153">
      <c r="N78153" s="561" t="n"/>
    </row>
    <row r="78154">
      <c r="N78154" s="561" t="n"/>
    </row>
    <row r="78155">
      <c r="N78155" s="561" t="n"/>
    </row>
    <row r="78156">
      <c r="N78156" s="561" t="n"/>
    </row>
    <row r="78157">
      <c r="N78157" s="561" t="n"/>
    </row>
    <row r="78158">
      <c r="N78158" s="561" t="n"/>
    </row>
    <row r="78159">
      <c r="N78159" s="561" t="n"/>
    </row>
    <row r="78160">
      <c r="N78160" s="561" t="n"/>
    </row>
    <row r="78161">
      <c r="N78161" s="561" t="n"/>
    </row>
    <row r="78162">
      <c r="N78162" s="561" t="n"/>
    </row>
    <row r="78163">
      <c r="N78163" s="561" t="n"/>
    </row>
    <row r="78164">
      <c r="N78164" s="561" t="n"/>
    </row>
    <row r="78165">
      <c r="N78165" s="561" t="n"/>
    </row>
    <row r="78166">
      <c r="N78166" s="561" t="n"/>
    </row>
    <row r="78167">
      <c r="N78167" s="561" t="n"/>
    </row>
    <row r="78168">
      <c r="N78168" s="561" t="n"/>
    </row>
    <row r="78169">
      <c r="N78169" s="561" t="n"/>
    </row>
    <row r="78170">
      <c r="N78170" s="561" t="n"/>
    </row>
    <row r="78171">
      <c r="N78171" s="561" t="n"/>
    </row>
    <row r="78172">
      <c r="N78172" s="561" t="n"/>
    </row>
    <row r="78173">
      <c r="N78173" s="561" t="n"/>
    </row>
    <row r="78174">
      <c r="N78174" s="561" t="n"/>
    </row>
    <row r="78175">
      <c r="N78175" s="561" t="n"/>
    </row>
    <row r="78176">
      <c r="N78176" s="561" t="n"/>
    </row>
    <row r="78177">
      <c r="N78177" s="561" t="n"/>
    </row>
    <row r="78178">
      <c r="N78178" s="561" t="n"/>
    </row>
    <row r="78179">
      <c r="N78179" s="561" t="n"/>
    </row>
    <row r="78180">
      <c r="N78180" s="561" t="n"/>
    </row>
    <row r="78181">
      <c r="N78181" s="561" t="n"/>
    </row>
    <row r="78182">
      <c r="N78182" s="561" t="n"/>
    </row>
    <row r="78183">
      <c r="N78183" s="561" t="n"/>
    </row>
    <row r="78184">
      <c r="N78184" s="561" t="n"/>
    </row>
    <row r="78185">
      <c r="N78185" s="561" t="n"/>
    </row>
    <row r="78186">
      <c r="N78186" s="561" t="n"/>
    </row>
    <row r="78187">
      <c r="N78187" s="561" t="n"/>
    </row>
    <row r="78188">
      <c r="N78188" s="561" t="n"/>
    </row>
    <row r="78189">
      <c r="N78189" s="561" t="n"/>
    </row>
    <row r="78190">
      <c r="N78190" s="561" t="n"/>
    </row>
    <row r="78191">
      <c r="N78191" s="561" t="n"/>
    </row>
    <row r="78192">
      <c r="N78192" s="561" t="n"/>
    </row>
    <row r="78193">
      <c r="N78193" s="561" t="n"/>
    </row>
    <row r="78194">
      <c r="N78194" s="561" t="n"/>
    </row>
    <row r="78195">
      <c r="N78195" s="561" t="n"/>
    </row>
    <row r="78196">
      <c r="N78196" s="561" t="n"/>
    </row>
    <row r="78197">
      <c r="N78197" s="561" t="n"/>
    </row>
    <row r="78198">
      <c r="N78198" s="561" t="n"/>
    </row>
    <row r="78199">
      <c r="N78199" s="561" t="n"/>
    </row>
    <row r="78200">
      <c r="N78200" s="561" t="n"/>
    </row>
    <row r="78201">
      <c r="N78201" s="561" t="n"/>
    </row>
    <row r="78202">
      <c r="N78202" s="561" t="n"/>
    </row>
    <row r="78203">
      <c r="N78203" s="561" t="n"/>
    </row>
    <row r="78204">
      <c r="N78204" s="561" t="n"/>
    </row>
    <row r="78205">
      <c r="N78205" s="561" t="n"/>
    </row>
    <row r="78206">
      <c r="N78206" s="561" t="n"/>
    </row>
    <row r="78207">
      <c r="N78207" s="561" t="n"/>
    </row>
    <row r="78208">
      <c r="N78208" s="561" t="n"/>
    </row>
    <row r="78209">
      <c r="N78209" s="561" t="n"/>
    </row>
    <row r="78210">
      <c r="N78210" s="561" t="n"/>
    </row>
    <row r="78211">
      <c r="N78211" s="561" t="n"/>
    </row>
    <row r="78212">
      <c r="N78212" s="561" t="n"/>
    </row>
    <row r="78213">
      <c r="N78213" s="561" t="n"/>
    </row>
    <row r="78214">
      <c r="N78214" s="561" t="n"/>
    </row>
    <row r="78215">
      <c r="N78215" s="561" t="n"/>
    </row>
    <row r="78216">
      <c r="N78216" s="561" t="n"/>
    </row>
    <row r="78217">
      <c r="N78217" s="561" t="n"/>
    </row>
    <row r="78218">
      <c r="N78218" s="561" t="n"/>
    </row>
    <row r="78219">
      <c r="N78219" s="561" t="n"/>
    </row>
    <row r="78220">
      <c r="N78220" s="561" t="n"/>
    </row>
    <row r="78221">
      <c r="N78221" s="561" t="n"/>
    </row>
    <row r="78222">
      <c r="N78222" s="561" t="n"/>
    </row>
    <row r="78223">
      <c r="N78223" s="561" t="n"/>
    </row>
    <row r="78224">
      <c r="N78224" s="561" t="n"/>
    </row>
    <row r="78225">
      <c r="N78225" s="561" t="n"/>
    </row>
    <row r="78226">
      <c r="N78226" s="561" t="n"/>
    </row>
    <row r="78227">
      <c r="N78227" s="561" t="n"/>
    </row>
    <row r="78228">
      <c r="N78228" s="561" t="n"/>
    </row>
    <row r="78229">
      <c r="N78229" s="561" t="n"/>
    </row>
    <row r="78230">
      <c r="N78230" s="561" t="n"/>
    </row>
    <row r="78231">
      <c r="N78231" s="561" t="n"/>
    </row>
    <row r="78232">
      <c r="N78232" s="561" t="n"/>
    </row>
    <row r="78233">
      <c r="N78233" s="561" t="n"/>
    </row>
    <row r="78234">
      <c r="N78234" s="561" t="n"/>
    </row>
    <row r="78235">
      <c r="N78235" s="561" t="n"/>
    </row>
    <row r="78236">
      <c r="N78236" s="561" t="n"/>
    </row>
    <row r="78237">
      <c r="N78237" s="561" t="n"/>
    </row>
    <row r="78238">
      <c r="N78238" s="561" t="n"/>
    </row>
    <row r="78239">
      <c r="N78239" s="561" t="n"/>
    </row>
    <row r="78240">
      <c r="N78240" s="561" t="n"/>
    </row>
    <row r="78241">
      <c r="N78241" s="561" t="n"/>
    </row>
    <row r="78242">
      <c r="N78242" s="561" t="n"/>
    </row>
    <row r="78243">
      <c r="N78243" s="561" t="n"/>
    </row>
    <row r="78244">
      <c r="N78244" s="561" t="n"/>
    </row>
    <row r="78245">
      <c r="N78245" s="561" t="n"/>
    </row>
    <row r="78246">
      <c r="N78246" s="561" t="n"/>
    </row>
    <row r="78247">
      <c r="N78247" s="561" t="n"/>
    </row>
    <row r="78248">
      <c r="N78248" s="561" t="n"/>
    </row>
    <row r="78249">
      <c r="N78249" s="561" t="n"/>
    </row>
    <row r="78250">
      <c r="N78250" s="561" t="n"/>
    </row>
    <row r="78251">
      <c r="N78251" s="561" t="n"/>
    </row>
    <row r="78252">
      <c r="N78252" s="561" t="n"/>
    </row>
    <row r="78253">
      <c r="N78253" s="561" t="n"/>
    </row>
    <row r="78254">
      <c r="N78254" s="561" t="n"/>
    </row>
    <row r="78255">
      <c r="N78255" s="561" t="n"/>
    </row>
    <row r="78256">
      <c r="N78256" s="561" t="n"/>
    </row>
    <row r="78257">
      <c r="N78257" s="561" t="n"/>
    </row>
    <row r="78258">
      <c r="N78258" s="561" t="n"/>
    </row>
    <row r="78259">
      <c r="N78259" s="561" t="n"/>
    </row>
    <row r="78260">
      <c r="N78260" s="561" t="n"/>
    </row>
    <row r="78261">
      <c r="N78261" s="561" t="n"/>
    </row>
    <row r="78262">
      <c r="N78262" s="561" t="n"/>
    </row>
    <row r="78263">
      <c r="N78263" s="561" t="n"/>
    </row>
    <row r="78264">
      <c r="N78264" s="561" t="n"/>
    </row>
    <row r="78265">
      <c r="N78265" s="561" t="n"/>
    </row>
    <row r="78266">
      <c r="N78266" s="561" t="n"/>
    </row>
    <row r="78267">
      <c r="N78267" s="561" t="n"/>
    </row>
    <row r="78268">
      <c r="N78268" s="561" t="n"/>
    </row>
    <row r="78269">
      <c r="N78269" s="561" t="n"/>
    </row>
    <row r="78270">
      <c r="N78270" s="561" t="n"/>
    </row>
    <row r="78271">
      <c r="N78271" s="561" t="n"/>
    </row>
    <row r="78272">
      <c r="N78272" s="561" t="n"/>
    </row>
    <row r="78273">
      <c r="N78273" s="561" t="n"/>
    </row>
    <row r="78274">
      <c r="N78274" s="561" t="n"/>
    </row>
    <row r="78275">
      <c r="N78275" s="561" t="n"/>
    </row>
    <row r="78276">
      <c r="N78276" s="561" t="n"/>
    </row>
    <row r="78277">
      <c r="N78277" s="561" t="n"/>
    </row>
    <row r="78278">
      <c r="N78278" s="561" t="n"/>
    </row>
    <row r="78279">
      <c r="N78279" s="561" t="n"/>
    </row>
    <row r="78280">
      <c r="N78280" s="561" t="n"/>
    </row>
    <row r="78281">
      <c r="N78281" s="561" t="n"/>
    </row>
    <row r="78282">
      <c r="N78282" s="561" t="n"/>
    </row>
    <row r="78283">
      <c r="N78283" s="561" t="n"/>
    </row>
    <row r="78284">
      <c r="N78284" s="561" t="n"/>
    </row>
    <row r="78285">
      <c r="N78285" s="561" t="n"/>
    </row>
    <row r="78286">
      <c r="N78286" s="561" t="n"/>
    </row>
    <row r="78287">
      <c r="N78287" s="561" t="n"/>
    </row>
    <row r="78288">
      <c r="N78288" s="561" t="n"/>
    </row>
    <row r="78289">
      <c r="N78289" s="561" t="n"/>
    </row>
    <row r="78290">
      <c r="N78290" s="561" t="n"/>
    </row>
    <row r="78291">
      <c r="N78291" s="561" t="n"/>
    </row>
    <row r="78292">
      <c r="N78292" s="561" t="n"/>
    </row>
    <row r="78293">
      <c r="N78293" s="561" t="n"/>
    </row>
    <row r="78294">
      <c r="N78294" s="561" t="n"/>
    </row>
    <row r="78295">
      <c r="N78295" s="561" t="n"/>
    </row>
    <row r="78296">
      <c r="N78296" s="561" t="n"/>
    </row>
    <row r="78297">
      <c r="N78297" s="561" t="n"/>
    </row>
    <row r="78298">
      <c r="N78298" s="561" t="n"/>
    </row>
    <row r="78299">
      <c r="N78299" s="561" t="n"/>
    </row>
    <row r="78300">
      <c r="N78300" s="561" t="n"/>
    </row>
    <row r="78301">
      <c r="N78301" s="561" t="n"/>
    </row>
    <row r="78302">
      <c r="N78302" s="561" t="n"/>
    </row>
    <row r="78303">
      <c r="N78303" s="561" t="n"/>
    </row>
    <row r="78304">
      <c r="N78304" s="561" t="n"/>
    </row>
    <row r="78305">
      <c r="N78305" s="561" t="n"/>
    </row>
    <row r="78306">
      <c r="N78306" s="561" t="n"/>
    </row>
    <row r="78307">
      <c r="N78307" s="561" t="n"/>
    </row>
    <row r="78308">
      <c r="N78308" s="561" t="n"/>
    </row>
    <row r="78309">
      <c r="N78309" s="561" t="n"/>
    </row>
    <row r="78310">
      <c r="N78310" s="561" t="n"/>
    </row>
    <row r="78311">
      <c r="N78311" s="561" t="n"/>
    </row>
    <row r="78312">
      <c r="N78312" s="561" t="n"/>
    </row>
    <row r="78313">
      <c r="N78313" s="561" t="n"/>
    </row>
    <row r="78314">
      <c r="N78314" s="561" t="n"/>
    </row>
    <row r="78315">
      <c r="N78315" s="561" t="n"/>
    </row>
    <row r="78316">
      <c r="N78316" s="561" t="n"/>
    </row>
    <row r="78317">
      <c r="N78317" s="561" t="n"/>
    </row>
    <row r="78318">
      <c r="N78318" s="561" t="n"/>
    </row>
    <row r="78319">
      <c r="N78319" s="561" t="n"/>
    </row>
    <row r="78320">
      <c r="N78320" s="561" t="n"/>
    </row>
    <row r="78321">
      <c r="N78321" s="561" t="n"/>
    </row>
    <row r="78322">
      <c r="N78322" s="561" t="n"/>
    </row>
    <row r="78323">
      <c r="N78323" s="561" t="n"/>
    </row>
    <row r="78324">
      <c r="N78324" s="561" t="n"/>
    </row>
    <row r="78325">
      <c r="N78325" s="561" t="n"/>
    </row>
    <row r="78326">
      <c r="N78326" s="561" t="n"/>
    </row>
    <row r="78327">
      <c r="N78327" s="561" t="n"/>
    </row>
    <row r="78328">
      <c r="N78328" s="561" t="n"/>
    </row>
    <row r="78329">
      <c r="N78329" s="561" t="n"/>
    </row>
    <row r="78330">
      <c r="N78330" s="561" t="n"/>
    </row>
    <row r="78331">
      <c r="N78331" s="561" t="n"/>
    </row>
    <row r="78332">
      <c r="N78332" s="561" t="n"/>
    </row>
    <row r="78333">
      <c r="N78333" s="561" t="n"/>
    </row>
    <row r="78334">
      <c r="N78334" s="561" t="n"/>
    </row>
    <row r="78335">
      <c r="N78335" s="561" t="n"/>
    </row>
    <row r="78336">
      <c r="N78336" s="561" t="n"/>
    </row>
    <row r="78337">
      <c r="N78337" s="561" t="n"/>
    </row>
    <row r="78338">
      <c r="N78338" s="561" t="n"/>
    </row>
    <row r="78339">
      <c r="N78339" s="561" t="n"/>
    </row>
    <row r="78340">
      <c r="N78340" s="561" t="n"/>
    </row>
    <row r="78341">
      <c r="N78341" s="561" t="n"/>
    </row>
    <row r="78342">
      <c r="N78342" s="561" t="n"/>
    </row>
    <row r="78343">
      <c r="N78343" s="561" t="n"/>
    </row>
    <row r="78344">
      <c r="N78344" s="561" t="n"/>
    </row>
    <row r="78345">
      <c r="N78345" s="561" t="n"/>
    </row>
    <row r="78346">
      <c r="N78346" s="561" t="n"/>
    </row>
    <row r="78347">
      <c r="N78347" s="561" t="n"/>
    </row>
    <row r="78348">
      <c r="N78348" s="561" t="n"/>
    </row>
    <row r="78349">
      <c r="N78349" s="561" t="n"/>
    </row>
    <row r="78350">
      <c r="N78350" s="561" t="n"/>
    </row>
    <row r="78351">
      <c r="N78351" s="561" t="n"/>
    </row>
    <row r="78352">
      <c r="N78352" s="561" t="n"/>
    </row>
    <row r="78353">
      <c r="N78353" s="561" t="n"/>
    </row>
    <row r="78354">
      <c r="N78354" s="561" t="n"/>
    </row>
    <row r="78355">
      <c r="N78355" s="561" t="n"/>
    </row>
    <row r="78356">
      <c r="N78356" s="561" t="n"/>
    </row>
    <row r="78357">
      <c r="N78357" s="561" t="n"/>
    </row>
    <row r="78358">
      <c r="N78358" s="561" t="n"/>
    </row>
    <row r="78359">
      <c r="N78359" s="561" t="n"/>
    </row>
    <row r="78360">
      <c r="N78360" s="561" t="n"/>
    </row>
    <row r="78361">
      <c r="N78361" s="561" t="n"/>
    </row>
    <row r="78362">
      <c r="N78362" s="561" t="n"/>
    </row>
    <row r="78363">
      <c r="N78363" s="561" t="n"/>
    </row>
    <row r="78364">
      <c r="N78364" s="561" t="n"/>
    </row>
    <row r="78365">
      <c r="N78365" s="561" t="n"/>
    </row>
    <row r="78366">
      <c r="N78366" s="561" t="n"/>
    </row>
    <row r="78367">
      <c r="N78367" s="561" t="n"/>
    </row>
    <row r="78368">
      <c r="N78368" s="561" t="n"/>
    </row>
    <row r="78369">
      <c r="N78369" s="561" t="n"/>
    </row>
    <row r="78370">
      <c r="N78370" s="561" t="n"/>
    </row>
    <row r="78371">
      <c r="N78371" s="561" t="n"/>
    </row>
    <row r="78372">
      <c r="N78372" s="561" t="n"/>
    </row>
    <row r="78373">
      <c r="N78373" s="561" t="n"/>
    </row>
    <row r="78374">
      <c r="N78374" s="561" t="n"/>
    </row>
    <row r="78375">
      <c r="N78375" s="561" t="n"/>
    </row>
    <row r="78376">
      <c r="N78376" s="561" t="n"/>
    </row>
    <row r="78377">
      <c r="N78377" s="561" t="n"/>
    </row>
    <row r="78378">
      <c r="N78378" s="561" t="n"/>
    </row>
    <row r="78379">
      <c r="N78379" s="561" t="n"/>
    </row>
    <row r="78380">
      <c r="N78380" s="561" t="n"/>
    </row>
    <row r="78381">
      <c r="N78381" s="561" t="n"/>
    </row>
    <row r="78382">
      <c r="N78382" s="561" t="n"/>
    </row>
    <row r="78383">
      <c r="N78383" s="561" t="n"/>
    </row>
    <row r="78384">
      <c r="N78384" s="561" t="n"/>
    </row>
    <row r="78385">
      <c r="N78385" s="561" t="n"/>
    </row>
    <row r="78386">
      <c r="N78386" s="561" t="n"/>
    </row>
    <row r="78387">
      <c r="N78387" s="561" t="n"/>
    </row>
    <row r="78388">
      <c r="N78388" s="561" t="n"/>
    </row>
    <row r="78389">
      <c r="N78389" s="561" t="n"/>
    </row>
    <row r="78390">
      <c r="N78390" s="561" t="n"/>
    </row>
    <row r="78391">
      <c r="N78391" s="561" t="n"/>
    </row>
    <row r="78392">
      <c r="N78392" s="561" t="n"/>
    </row>
    <row r="78393">
      <c r="N78393" s="561" t="n"/>
    </row>
    <row r="78394">
      <c r="N78394" s="561" t="n"/>
    </row>
    <row r="78395">
      <c r="N78395" s="561" t="n"/>
    </row>
    <row r="78396">
      <c r="N78396" s="561" t="n"/>
    </row>
    <row r="78397">
      <c r="N78397" s="561" t="n"/>
    </row>
    <row r="78398">
      <c r="N78398" s="561" t="n"/>
    </row>
    <row r="78399">
      <c r="N78399" s="561" t="n"/>
    </row>
    <row r="78400">
      <c r="N78400" s="561" t="n"/>
    </row>
    <row r="78401">
      <c r="N78401" s="561" t="n"/>
    </row>
    <row r="78402">
      <c r="N78402" s="561" t="n"/>
    </row>
    <row r="78403">
      <c r="N78403" s="561" t="n"/>
    </row>
    <row r="78404">
      <c r="N78404" s="561" t="n"/>
    </row>
    <row r="78405">
      <c r="N78405" s="561" t="n"/>
    </row>
    <row r="78406">
      <c r="N78406" s="561" t="n"/>
    </row>
    <row r="78407">
      <c r="N78407" s="561" t="n"/>
    </row>
    <row r="78408">
      <c r="N78408" s="561" t="n"/>
    </row>
    <row r="78409">
      <c r="N78409" s="561" t="n"/>
    </row>
    <row r="78410">
      <c r="N78410" s="561" t="n"/>
    </row>
    <row r="78411">
      <c r="N78411" s="561" t="n"/>
    </row>
    <row r="78412">
      <c r="N78412" s="561" t="n"/>
    </row>
    <row r="78413">
      <c r="N78413" s="561" t="n"/>
    </row>
    <row r="78414">
      <c r="N78414" s="561" t="n"/>
    </row>
    <row r="78415">
      <c r="N78415" s="561" t="n"/>
    </row>
    <row r="78416">
      <c r="N78416" s="561" t="n"/>
    </row>
    <row r="78417">
      <c r="N78417" s="561" t="n"/>
    </row>
    <row r="78418">
      <c r="N78418" s="561" t="n"/>
    </row>
    <row r="78419">
      <c r="N78419" s="561" t="n"/>
    </row>
    <row r="78420">
      <c r="N78420" s="561" t="n"/>
    </row>
    <row r="78421">
      <c r="N78421" s="561" t="n"/>
    </row>
    <row r="78422">
      <c r="N78422" s="561" t="n"/>
    </row>
    <row r="78423">
      <c r="N78423" s="561" t="n"/>
    </row>
    <row r="78424">
      <c r="N78424" s="561" t="n"/>
    </row>
    <row r="78425">
      <c r="N78425" s="561" t="n"/>
    </row>
    <row r="78426">
      <c r="N78426" s="561" t="n"/>
    </row>
    <row r="78427">
      <c r="N78427" s="561" t="n"/>
    </row>
    <row r="78428">
      <c r="N78428" s="561" t="n"/>
    </row>
    <row r="78429">
      <c r="N78429" s="561" t="n"/>
    </row>
    <row r="78430">
      <c r="N78430" s="561" t="n"/>
    </row>
    <row r="78431">
      <c r="N78431" s="561" t="n"/>
    </row>
    <row r="78432">
      <c r="N78432" s="561" t="n"/>
    </row>
    <row r="78433">
      <c r="N78433" s="561" t="n"/>
    </row>
    <row r="78434">
      <c r="N78434" s="561" t="n"/>
    </row>
    <row r="78435">
      <c r="N78435" s="561" t="n"/>
    </row>
    <row r="78436">
      <c r="N78436" s="561" t="n"/>
    </row>
    <row r="78437">
      <c r="N78437" s="561" t="n"/>
    </row>
    <row r="78438">
      <c r="N78438" s="561" t="n"/>
    </row>
    <row r="78439">
      <c r="N78439" s="561" t="n"/>
    </row>
    <row r="78440">
      <c r="N78440" s="561" t="n"/>
    </row>
    <row r="78441">
      <c r="N78441" s="561" t="n"/>
    </row>
    <row r="78442">
      <c r="N78442" s="561" t="n"/>
    </row>
    <row r="78443">
      <c r="N78443" s="561" t="n"/>
    </row>
    <row r="78444">
      <c r="N78444" s="561" t="n"/>
    </row>
    <row r="78445">
      <c r="N78445" s="561" t="n"/>
    </row>
    <row r="78446">
      <c r="N78446" s="561" t="n"/>
    </row>
    <row r="78447">
      <c r="N78447" s="561" t="n"/>
    </row>
    <row r="78448">
      <c r="N78448" s="561" t="n"/>
    </row>
    <row r="78449">
      <c r="N78449" s="561" t="n"/>
    </row>
    <row r="78450">
      <c r="N78450" s="561" t="n"/>
    </row>
    <row r="78451">
      <c r="N78451" s="561" t="n"/>
    </row>
    <row r="78452">
      <c r="N78452" s="561" t="n"/>
    </row>
    <row r="78453">
      <c r="N78453" s="561" t="n"/>
    </row>
    <row r="78454">
      <c r="N78454" s="561" t="n"/>
    </row>
    <row r="78455">
      <c r="N78455" s="561" t="n"/>
    </row>
    <row r="78456">
      <c r="N78456" s="561" t="n"/>
    </row>
    <row r="78457">
      <c r="N78457" s="561" t="n"/>
    </row>
    <row r="78458">
      <c r="N78458" s="561" t="n"/>
    </row>
    <row r="78459">
      <c r="N78459" s="561" t="n"/>
    </row>
    <row r="78460">
      <c r="N78460" s="561" t="n"/>
    </row>
    <row r="78461">
      <c r="N78461" s="561" t="n"/>
    </row>
    <row r="78462">
      <c r="N78462" s="561" t="n"/>
    </row>
    <row r="78463">
      <c r="N78463" s="561" t="n"/>
    </row>
    <row r="78464">
      <c r="N78464" s="561" t="n"/>
    </row>
    <row r="78465">
      <c r="N78465" s="561" t="n"/>
    </row>
    <row r="78466">
      <c r="N78466" s="561" t="n"/>
    </row>
    <row r="78467">
      <c r="N78467" s="561" t="n"/>
    </row>
    <row r="78468">
      <c r="N78468" s="561" t="n"/>
    </row>
    <row r="78469">
      <c r="N78469" s="561" t="n"/>
    </row>
    <row r="78470">
      <c r="N78470" s="561" t="n"/>
    </row>
    <row r="78471">
      <c r="N78471" s="561" t="n"/>
    </row>
    <row r="78472">
      <c r="N78472" s="561" t="n"/>
    </row>
    <row r="78473">
      <c r="N78473" s="561" t="n"/>
    </row>
    <row r="78474">
      <c r="N78474" s="561" t="n"/>
    </row>
    <row r="78475">
      <c r="N78475" s="561" t="n"/>
    </row>
    <row r="78476">
      <c r="N78476" s="561" t="n"/>
    </row>
    <row r="78477">
      <c r="N78477" s="561" t="n"/>
    </row>
    <row r="78478">
      <c r="N78478" s="561" t="n"/>
    </row>
    <row r="78479">
      <c r="N78479" s="561" t="n"/>
    </row>
    <row r="78480">
      <c r="N78480" s="561" t="n"/>
    </row>
    <row r="78481">
      <c r="N78481" s="561" t="n"/>
    </row>
    <row r="78482">
      <c r="N78482" s="561" t="n"/>
    </row>
    <row r="78483">
      <c r="N78483" s="561" t="n"/>
    </row>
    <row r="78484">
      <c r="N78484" s="561" t="n"/>
    </row>
    <row r="78485">
      <c r="N78485" s="561" t="n"/>
    </row>
    <row r="78486">
      <c r="N78486" s="561" t="n"/>
    </row>
    <row r="78487">
      <c r="N78487" s="561" t="n"/>
    </row>
    <row r="78488">
      <c r="N78488" s="561" t="n"/>
    </row>
    <row r="78489">
      <c r="N78489" s="561" t="n"/>
    </row>
    <row r="78490">
      <c r="N78490" s="561" t="n"/>
    </row>
    <row r="78491">
      <c r="N78491" s="561" t="n"/>
    </row>
    <row r="78492">
      <c r="N78492" s="561" t="n"/>
    </row>
    <row r="78493">
      <c r="N78493" s="561" t="n"/>
    </row>
    <row r="78494">
      <c r="N78494" s="561" t="n"/>
    </row>
    <row r="78495">
      <c r="N78495" s="561" t="n"/>
    </row>
    <row r="78496">
      <c r="N78496" s="561" t="n"/>
    </row>
    <row r="78497">
      <c r="N78497" s="561" t="n"/>
    </row>
    <row r="78498">
      <c r="N78498" s="561" t="n"/>
    </row>
    <row r="78499">
      <c r="N78499" s="561" t="n"/>
    </row>
    <row r="78500">
      <c r="N78500" s="561" t="n"/>
    </row>
    <row r="78501">
      <c r="N78501" s="561" t="n"/>
    </row>
    <row r="78502">
      <c r="N78502" s="561" t="n"/>
    </row>
    <row r="78503">
      <c r="N78503" s="561" t="n"/>
    </row>
    <row r="78504">
      <c r="N78504" s="561" t="n"/>
    </row>
    <row r="78505">
      <c r="N78505" s="561" t="n"/>
    </row>
    <row r="78506">
      <c r="N78506" s="561" t="n"/>
    </row>
    <row r="78507">
      <c r="N78507" s="561" t="n"/>
    </row>
    <row r="78508">
      <c r="N78508" s="561" t="n"/>
    </row>
    <row r="78509">
      <c r="N78509" s="561" t="n"/>
    </row>
    <row r="78510">
      <c r="N78510" s="561" t="n"/>
    </row>
    <row r="78511">
      <c r="N78511" s="561" t="n"/>
    </row>
    <row r="78512">
      <c r="N78512" s="561" t="n"/>
    </row>
    <row r="78513">
      <c r="N78513" s="561" t="n"/>
    </row>
    <row r="78514">
      <c r="N78514" s="561" t="n"/>
    </row>
    <row r="78515">
      <c r="N78515" s="561" t="n"/>
    </row>
    <row r="78516">
      <c r="N78516" s="561" t="n"/>
    </row>
    <row r="78517">
      <c r="N78517" s="561" t="n"/>
    </row>
    <row r="78518">
      <c r="N78518" s="561" t="n"/>
    </row>
    <row r="78519">
      <c r="N78519" s="561" t="n"/>
    </row>
    <row r="78520">
      <c r="N78520" s="561" t="n"/>
    </row>
    <row r="78521">
      <c r="N78521" s="561" t="n"/>
    </row>
    <row r="78522">
      <c r="N78522" s="561" t="n"/>
    </row>
    <row r="78523">
      <c r="N78523" s="561" t="n"/>
    </row>
    <row r="78524">
      <c r="N78524" s="561" t="n"/>
    </row>
    <row r="78525">
      <c r="N78525" s="561" t="n"/>
    </row>
    <row r="78526">
      <c r="N78526" s="561" t="n"/>
    </row>
    <row r="78527">
      <c r="N78527" s="561" t="n"/>
    </row>
    <row r="78528">
      <c r="N78528" s="561" t="n"/>
    </row>
    <row r="78529">
      <c r="N78529" s="561" t="n"/>
    </row>
    <row r="78530">
      <c r="N78530" s="561" t="n"/>
    </row>
    <row r="78531">
      <c r="N78531" s="561" t="n"/>
    </row>
    <row r="78532">
      <c r="N78532" s="561" t="n"/>
    </row>
    <row r="78533">
      <c r="N78533" s="561" t="n"/>
    </row>
    <row r="78534">
      <c r="N78534" s="561" t="n"/>
    </row>
    <row r="78535">
      <c r="N78535" s="561" t="n"/>
    </row>
    <row r="78536">
      <c r="N78536" s="561" t="n"/>
    </row>
    <row r="78537">
      <c r="N78537" s="561" t="n"/>
    </row>
    <row r="78538">
      <c r="N78538" s="561" t="n"/>
    </row>
    <row r="78539">
      <c r="N78539" s="561" t="n"/>
    </row>
    <row r="78540">
      <c r="N78540" s="561" t="n"/>
    </row>
    <row r="78541">
      <c r="N78541" s="561" t="n"/>
    </row>
    <row r="78542">
      <c r="N78542" s="561" t="n"/>
    </row>
    <row r="78543">
      <c r="N78543" s="561" t="n"/>
    </row>
    <row r="78544">
      <c r="N78544" s="561" t="n"/>
    </row>
    <row r="78545">
      <c r="N78545" s="561" t="n"/>
    </row>
    <row r="78546">
      <c r="N78546" s="561" t="n"/>
    </row>
    <row r="78547">
      <c r="N78547" s="561" t="n"/>
    </row>
    <row r="78548">
      <c r="N78548" s="561" t="n"/>
    </row>
    <row r="78549">
      <c r="N78549" s="561" t="n"/>
    </row>
    <row r="78550">
      <c r="N78550" s="561" t="n"/>
    </row>
    <row r="78551">
      <c r="N78551" s="561" t="n"/>
    </row>
    <row r="78552">
      <c r="N78552" s="561" t="n"/>
    </row>
    <row r="78553">
      <c r="N78553" s="561" t="n"/>
    </row>
    <row r="78554">
      <c r="N78554" s="561" t="n"/>
    </row>
    <row r="78555">
      <c r="N78555" s="561" t="n"/>
    </row>
    <row r="78556">
      <c r="N78556" s="561" t="n"/>
    </row>
    <row r="78557">
      <c r="N78557" s="561" t="n"/>
    </row>
    <row r="78558">
      <c r="N78558" s="561" t="n"/>
    </row>
    <row r="78559">
      <c r="N78559" s="561" t="n"/>
    </row>
    <row r="78560">
      <c r="N78560" s="561" t="n"/>
    </row>
    <row r="78561">
      <c r="N78561" s="561" t="n"/>
    </row>
    <row r="78562">
      <c r="N78562" s="561" t="n"/>
    </row>
    <row r="78563">
      <c r="N78563" s="561" t="n"/>
    </row>
    <row r="78564">
      <c r="N78564" s="561" t="n"/>
    </row>
    <row r="78565">
      <c r="N78565" s="561" t="n"/>
    </row>
    <row r="78566">
      <c r="N78566" s="561" t="n"/>
    </row>
    <row r="78567">
      <c r="N78567" s="561" t="n"/>
    </row>
    <row r="78568">
      <c r="N78568" s="561" t="n"/>
    </row>
    <row r="78569">
      <c r="N78569" s="561" t="n"/>
    </row>
    <row r="78570">
      <c r="N78570" s="561" t="n"/>
    </row>
    <row r="78571">
      <c r="N78571" s="561" t="n"/>
    </row>
    <row r="78572">
      <c r="N78572" s="561" t="n"/>
    </row>
    <row r="78573">
      <c r="N78573" s="561" t="n"/>
    </row>
    <row r="78574">
      <c r="N78574" s="561" t="n"/>
    </row>
    <row r="78575">
      <c r="N78575" s="561" t="n"/>
    </row>
    <row r="78576">
      <c r="N78576" s="561" t="n"/>
    </row>
    <row r="78577">
      <c r="N78577" s="561" t="n"/>
    </row>
    <row r="78578">
      <c r="N78578" s="561" t="n"/>
    </row>
    <row r="78579">
      <c r="N78579" s="561" t="n"/>
    </row>
    <row r="78580">
      <c r="N78580" s="561" t="n"/>
    </row>
    <row r="78581">
      <c r="N78581" s="561" t="n"/>
    </row>
    <row r="78582">
      <c r="N78582" s="561" t="n"/>
    </row>
    <row r="78583">
      <c r="N78583" s="561" t="n"/>
    </row>
    <row r="78584">
      <c r="N78584" s="561" t="n"/>
    </row>
    <row r="78585">
      <c r="N78585" s="561" t="n"/>
    </row>
    <row r="78586">
      <c r="N78586" s="561" t="n"/>
    </row>
    <row r="78587">
      <c r="N78587" s="561" t="n"/>
    </row>
    <row r="78588">
      <c r="N78588" s="561" t="n"/>
    </row>
    <row r="78589">
      <c r="N78589" s="561" t="n"/>
    </row>
    <row r="78590">
      <c r="N78590" s="561" t="n"/>
    </row>
    <row r="78591">
      <c r="N78591" s="561" t="n"/>
    </row>
    <row r="78592">
      <c r="N78592" s="561" t="n"/>
    </row>
    <row r="78593">
      <c r="N78593" s="561" t="n"/>
    </row>
    <row r="78594">
      <c r="N78594" s="561" t="n"/>
    </row>
    <row r="78595">
      <c r="N78595" s="561" t="n"/>
    </row>
    <row r="78596">
      <c r="N78596" s="561" t="n"/>
    </row>
    <row r="78597">
      <c r="N78597" s="561" t="n"/>
    </row>
    <row r="78598">
      <c r="N78598" s="561" t="n"/>
    </row>
    <row r="78599">
      <c r="N78599" s="561" t="n"/>
    </row>
    <row r="78600">
      <c r="N78600" s="561" t="n"/>
    </row>
    <row r="78601">
      <c r="N78601" s="561" t="n"/>
    </row>
    <row r="78602">
      <c r="N78602" s="561" t="n"/>
    </row>
    <row r="78603">
      <c r="N78603" s="561" t="n"/>
    </row>
    <row r="78604">
      <c r="N78604" s="561" t="n"/>
    </row>
    <row r="78605">
      <c r="N78605" s="561" t="n"/>
    </row>
    <row r="78606">
      <c r="N78606" s="561" t="n"/>
    </row>
    <row r="78607">
      <c r="N78607" s="561" t="n"/>
    </row>
    <row r="78608">
      <c r="N78608" s="561" t="n"/>
    </row>
    <row r="78609">
      <c r="N78609" s="561" t="n"/>
    </row>
    <row r="78610">
      <c r="N78610" s="561" t="n"/>
    </row>
    <row r="78611">
      <c r="N78611" s="561" t="n"/>
    </row>
    <row r="78612">
      <c r="N78612" s="561" t="n"/>
    </row>
    <row r="78613">
      <c r="N78613" s="561" t="n"/>
    </row>
    <row r="78614">
      <c r="N78614" s="561" t="n"/>
    </row>
    <row r="78615">
      <c r="N78615" s="561" t="n"/>
    </row>
    <row r="78616">
      <c r="N78616" s="561" t="n"/>
    </row>
    <row r="78617">
      <c r="N78617" s="561" t="n"/>
    </row>
    <row r="78618">
      <c r="N78618" s="561" t="n"/>
    </row>
    <row r="78619">
      <c r="N78619" s="561" t="n"/>
    </row>
    <row r="78620">
      <c r="N78620" s="561" t="n"/>
    </row>
    <row r="78621">
      <c r="N78621" s="561" t="n"/>
    </row>
    <row r="78622">
      <c r="N78622" s="561" t="n"/>
    </row>
    <row r="78623">
      <c r="N78623" s="561" t="n"/>
    </row>
    <row r="78624">
      <c r="N78624" s="561" t="n"/>
    </row>
    <row r="78625">
      <c r="N78625" s="561" t="n"/>
    </row>
    <row r="78626">
      <c r="N78626" s="561" t="n"/>
    </row>
    <row r="78627">
      <c r="N78627" s="561" t="n"/>
    </row>
    <row r="78628">
      <c r="N78628" s="561" t="n"/>
    </row>
    <row r="78629">
      <c r="N78629" s="561" t="n"/>
    </row>
    <row r="78630">
      <c r="N78630" s="561" t="n"/>
    </row>
    <row r="78631">
      <c r="N78631" s="561" t="n"/>
    </row>
    <row r="78632">
      <c r="N78632" s="561" t="n"/>
    </row>
    <row r="78633">
      <c r="N78633" s="561" t="n"/>
    </row>
    <row r="78634">
      <c r="N78634" s="561" t="n"/>
    </row>
    <row r="78635">
      <c r="N78635" s="561" t="n"/>
    </row>
    <row r="78636">
      <c r="N78636" s="561" t="n"/>
    </row>
    <row r="78637">
      <c r="N78637" s="561" t="n"/>
    </row>
    <row r="78638">
      <c r="N78638" s="561" t="n"/>
    </row>
    <row r="78639">
      <c r="N78639" s="561" t="n"/>
    </row>
    <row r="78640">
      <c r="N78640" s="561" t="n"/>
    </row>
    <row r="78641">
      <c r="N78641" s="561" t="n"/>
    </row>
    <row r="78642">
      <c r="N78642" s="561" t="n"/>
    </row>
    <row r="78643">
      <c r="N78643" s="561" t="n"/>
    </row>
    <row r="78644">
      <c r="N78644" s="561" t="n"/>
    </row>
    <row r="78645">
      <c r="N78645" s="561" t="n"/>
    </row>
    <row r="78646">
      <c r="N78646" s="561" t="n"/>
    </row>
    <row r="78647">
      <c r="N78647" s="561" t="n"/>
    </row>
    <row r="78648">
      <c r="N78648" s="561" t="n"/>
    </row>
    <row r="78649">
      <c r="N78649" s="561" t="n"/>
    </row>
    <row r="78650">
      <c r="N78650" s="561" t="n"/>
    </row>
    <row r="78651">
      <c r="N78651" s="561" t="n"/>
    </row>
    <row r="78652">
      <c r="N78652" s="561" t="n"/>
    </row>
    <row r="78653">
      <c r="N78653" s="561" t="n"/>
    </row>
    <row r="78654">
      <c r="N78654" s="561" t="n"/>
    </row>
    <row r="78655">
      <c r="N78655" s="561" t="n"/>
    </row>
    <row r="78656">
      <c r="N78656" s="561" t="n"/>
    </row>
    <row r="78657">
      <c r="N78657" s="561" t="n"/>
    </row>
    <row r="78658">
      <c r="N78658" s="561" t="n"/>
    </row>
    <row r="78659">
      <c r="N78659" s="561" t="n"/>
    </row>
    <row r="78660">
      <c r="N78660" s="561" t="n"/>
    </row>
    <row r="78661">
      <c r="N78661" s="561" t="n"/>
    </row>
    <row r="78662">
      <c r="N78662" s="561" t="n"/>
    </row>
    <row r="78663">
      <c r="N78663" s="561" t="n"/>
    </row>
    <row r="78664">
      <c r="N78664" s="561" t="n"/>
    </row>
    <row r="78665">
      <c r="N78665" s="561" t="n"/>
    </row>
    <row r="78666">
      <c r="N78666" s="561" t="n"/>
    </row>
    <row r="78667">
      <c r="N78667" s="561" t="n"/>
    </row>
    <row r="78668">
      <c r="N78668" s="561" t="n"/>
    </row>
    <row r="78669">
      <c r="N78669" s="561" t="n"/>
    </row>
    <row r="78670">
      <c r="N78670" s="561" t="n"/>
    </row>
    <row r="78671">
      <c r="N78671" s="561" t="n"/>
    </row>
    <row r="78672">
      <c r="N78672" s="561" t="n"/>
    </row>
    <row r="78673">
      <c r="N78673" s="561" t="n"/>
    </row>
    <row r="78674">
      <c r="N78674" s="561" t="n"/>
    </row>
    <row r="78675">
      <c r="N78675" s="561" t="n"/>
    </row>
    <row r="78676">
      <c r="N78676" s="561" t="n"/>
    </row>
    <row r="78677">
      <c r="N78677" s="561" t="n"/>
    </row>
    <row r="78678">
      <c r="N78678" s="561" t="n"/>
    </row>
    <row r="78679">
      <c r="N78679" s="561" t="n"/>
    </row>
    <row r="78680">
      <c r="N78680" s="561" t="n"/>
    </row>
    <row r="78681">
      <c r="N78681" s="561" t="n"/>
    </row>
    <row r="78682">
      <c r="N78682" s="561" t="n"/>
    </row>
    <row r="78683">
      <c r="N78683" s="561" t="n"/>
    </row>
    <row r="78684">
      <c r="N78684" s="561" t="n"/>
    </row>
    <row r="78685">
      <c r="N78685" s="561" t="n"/>
    </row>
    <row r="78686">
      <c r="N78686" s="561" t="n"/>
    </row>
    <row r="78687">
      <c r="N78687" s="561" t="n"/>
    </row>
    <row r="78688">
      <c r="N78688" s="561" t="n"/>
    </row>
    <row r="78689">
      <c r="N78689" s="561" t="n"/>
    </row>
    <row r="78690">
      <c r="N78690" s="561" t="n"/>
    </row>
    <row r="78691">
      <c r="N78691" s="561" t="n"/>
    </row>
    <row r="78692">
      <c r="N78692" s="561" t="n"/>
    </row>
    <row r="78693">
      <c r="N78693" s="561" t="n"/>
    </row>
    <row r="78694">
      <c r="N78694" s="561" t="n"/>
    </row>
    <row r="78695">
      <c r="N78695" s="561" t="n"/>
    </row>
    <row r="78696">
      <c r="N78696" s="561" t="n"/>
    </row>
    <row r="78697">
      <c r="N78697" s="561" t="n"/>
    </row>
    <row r="78698">
      <c r="N78698" s="561" t="n"/>
    </row>
    <row r="78699">
      <c r="N78699" s="561" t="n"/>
    </row>
    <row r="78700">
      <c r="N78700" s="561" t="n"/>
    </row>
    <row r="78701">
      <c r="N78701" s="561" t="n"/>
    </row>
    <row r="78702">
      <c r="N78702" s="561" t="n"/>
    </row>
    <row r="78703">
      <c r="N78703" s="561" t="n"/>
    </row>
    <row r="78704">
      <c r="N78704" s="561" t="n"/>
    </row>
    <row r="78705">
      <c r="N78705" s="561" t="n"/>
    </row>
    <row r="78706">
      <c r="N78706" s="561" t="n"/>
    </row>
    <row r="78707">
      <c r="N78707" s="561" t="n"/>
    </row>
    <row r="78708">
      <c r="N78708" s="561" t="n"/>
    </row>
    <row r="78709">
      <c r="N78709" s="561" t="n"/>
    </row>
    <row r="78710">
      <c r="N78710" s="561" t="n"/>
    </row>
    <row r="78711">
      <c r="N78711" s="561" t="n"/>
    </row>
    <row r="78712">
      <c r="N78712" s="561" t="n"/>
    </row>
    <row r="78713">
      <c r="N78713" s="561" t="n"/>
    </row>
    <row r="78714">
      <c r="N78714" s="561" t="n"/>
    </row>
    <row r="78715">
      <c r="N78715" s="561" t="n"/>
    </row>
    <row r="78716">
      <c r="N78716" s="561" t="n"/>
    </row>
    <row r="78717">
      <c r="N78717" s="561" t="n"/>
    </row>
    <row r="78718">
      <c r="N78718" s="561" t="n"/>
    </row>
    <row r="78719">
      <c r="N78719" s="561" t="n"/>
    </row>
    <row r="78720">
      <c r="N78720" s="561" t="n"/>
    </row>
    <row r="78721">
      <c r="N78721" s="561" t="n"/>
    </row>
    <row r="78722">
      <c r="N78722" s="561" t="n"/>
    </row>
    <row r="78723">
      <c r="N78723" s="561" t="n"/>
    </row>
    <row r="78724">
      <c r="N78724" s="561" t="n"/>
    </row>
    <row r="78725">
      <c r="N78725" s="561" t="n"/>
    </row>
    <row r="78726">
      <c r="N78726" s="561" t="n"/>
    </row>
    <row r="78727">
      <c r="N78727" s="561" t="n"/>
    </row>
    <row r="78728">
      <c r="N78728" s="561" t="n"/>
    </row>
    <row r="78729">
      <c r="N78729" s="561" t="n"/>
    </row>
    <row r="78730">
      <c r="N78730" s="561" t="n"/>
    </row>
    <row r="78731">
      <c r="N78731" s="561" t="n"/>
    </row>
    <row r="78732">
      <c r="N78732" s="561" t="n"/>
    </row>
    <row r="78733">
      <c r="N78733" s="561" t="n"/>
    </row>
    <row r="78734">
      <c r="N78734" s="561" t="n"/>
    </row>
    <row r="78735">
      <c r="N78735" s="561" t="n"/>
    </row>
    <row r="78736">
      <c r="N78736" s="561" t="n"/>
    </row>
    <row r="78737">
      <c r="N78737" s="561" t="n"/>
    </row>
    <row r="78738">
      <c r="N78738" s="561" t="n"/>
    </row>
    <row r="78739">
      <c r="N78739" s="561" t="n"/>
    </row>
    <row r="78740">
      <c r="N78740" s="561" t="n"/>
    </row>
    <row r="78741">
      <c r="N78741" s="561" t="n"/>
    </row>
    <row r="78742">
      <c r="N78742" s="561" t="n"/>
    </row>
    <row r="78743">
      <c r="N78743" s="561" t="n"/>
    </row>
    <row r="78744">
      <c r="N78744" s="561" t="n"/>
    </row>
    <row r="78745">
      <c r="N78745" s="561" t="n"/>
    </row>
    <row r="78746">
      <c r="N78746" s="561" t="n"/>
    </row>
    <row r="78747">
      <c r="N78747" s="561" t="n"/>
    </row>
    <row r="78748">
      <c r="N78748" s="561" t="n"/>
    </row>
    <row r="78749">
      <c r="N78749" s="561" t="n"/>
    </row>
    <row r="78750">
      <c r="N78750" s="561" t="n"/>
    </row>
    <row r="78751">
      <c r="N78751" s="561" t="n"/>
    </row>
    <row r="78752">
      <c r="N78752" s="561" t="n"/>
    </row>
    <row r="78753">
      <c r="N78753" s="561" t="n"/>
    </row>
    <row r="78754">
      <c r="N78754" s="561" t="n"/>
    </row>
    <row r="78755">
      <c r="N78755" s="561" t="n"/>
    </row>
    <row r="78756">
      <c r="N78756" s="561" t="n"/>
    </row>
    <row r="78757">
      <c r="N78757" s="561" t="n"/>
    </row>
    <row r="78758">
      <c r="N78758" s="561" t="n"/>
    </row>
    <row r="78759">
      <c r="N78759" s="561" t="n"/>
    </row>
    <row r="78760">
      <c r="N78760" s="561" t="n"/>
    </row>
    <row r="78761">
      <c r="N78761" s="561" t="n"/>
    </row>
    <row r="78762">
      <c r="N78762" s="561" t="n"/>
    </row>
    <row r="78763">
      <c r="N78763" s="561" t="n"/>
    </row>
    <row r="78764">
      <c r="N78764" s="561" t="n"/>
    </row>
    <row r="78765">
      <c r="N78765" s="561" t="n"/>
    </row>
    <row r="78766">
      <c r="N78766" s="561" t="n"/>
    </row>
    <row r="78767">
      <c r="N78767" s="561" t="n"/>
    </row>
    <row r="78768">
      <c r="N78768" s="561" t="n"/>
    </row>
    <row r="78769">
      <c r="N78769" s="561" t="n"/>
    </row>
    <row r="78770">
      <c r="N78770" s="561" t="n"/>
    </row>
    <row r="78771">
      <c r="N78771" s="561" t="n"/>
    </row>
    <row r="78772">
      <c r="N78772" s="561" t="n"/>
    </row>
    <row r="78773">
      <c r="N78773" s="561" t="n"/>
    </row>
    <row r="78774">
      <c r="N78774" s="561" t="n"/>
    </row>
    <row r="78775">
      <c r="N78775" s="561" t="n"/>
    </row>
    <row r="78776">
      <c r="N78776" s="561" t="n"/>
    </row>
    <row r="78777">
      <c r="N78777" s="561" t="n"/>
    </row>
    <row r="78778">
      <c r="N78778" s="561" t="n"/>
    </row>
    <row r="78779">
      <c r="N78779" s="561" t="n"/>
    </row>
    <row r="78780">
      <c r="N78780" s="561" t="n"/>
    </row>
    <row r="78781">
      <c r="N78781" s="561" t="n"/>
    </row>
    <row r="78782">
      <c r="N78782" s="561" t="n"/>
    </row>
    <row r="78783">
      <c r="N78783" s="561" t="n"/>
    </row>
    <row r="78784">
      <c r="N78784" s="561" t="n"/>
    </row>
    <row r="78785">
      <c r="N78785" s="561" t="n"/>
    </row>
    <row r="78786">
      <c r="N78786" s="561" t="n"/>
    </row>
    <row r="78787">
      <c r="N78787" s="561" t="n"/>
    </row>
    <row r="78788">
      <c r="N78788" s="561" t="n"/>
    </row>
    <row r="78789">
      <c r="N78789" s="561" t="n"/>
    </row>
    <row r="78790">
      <c r="N78790" s="561" t="n"/>
    </row>
    <row r="78791">
      <c r="N78791" s="561" t="n"/>
    </row>
    <row r="78792">
      <c r="N78792" s="561" t="n"/>
    </row>
    <row r="78793">
      <c r="N78793" s="561" t="n"/>
    </row>
    <row r="78794">
      <c r="N78794" s="561" t="n"/>
    </row>
    <row r="78795">
      <c r="N78795" s="561" t="n"/>
    </row>
    <row r="78796">
      <c r="N78796" s="561" t="n"/>
    </row>
    <row r="78797">
      <c r="N78797" s="561" t="n"/>
    </row>
    <row r="78798">
      <c r="N78798" s="561" t="n"/>
    </row>
    <row r="78799">
      <c r="N78799" s="561" t="n"/>
    </row>
    <row r="78800">
      <c r="N78800" s="561" t="n"/>
    </row>
    <row r="78801">
      <c r="N78801" s="561" t="n"/>
    </row>
    <row r="78802">
      <c r="N78802" s="561" t="n"/>
    </row>
    <row r="78803">
      <c r="N78803" s="561" t="n"/>
    </row>
    <row r="78804">
      <c r="N78804" s="561" t="n"/>
    </row>
    <row r="78805">
      <c r="N78805" s="561" t="n"/>
    </row>
    <row r="78806">
      <c r="N78806" s="561" t="n"/>
    </row>
    <row r="78807">
      <c r="N78807" s="561" t="n"/>
    </row>
    <row r="78808">
      <c r="N78808" s="561" t="n"/>
    </row>
    <row r="78809">
      <c r="N78809" s="561" t="n"/>
    </row>
    <row r="78810">
      <c r="N78810" s="561" t="n"/>
    </row>
    <row r="78811">
      <c r="N78811" s="561" t="n"/>
    </row>
    <row r="78812">
      <c r="N78812" s="561" t="n"/>
    </row>
    <row r="78813">
      <c r="N78813" s="561" t="n"/>
    </row>
    <row r="78814">
      <c r="N78814" s="561" t="n"/>
    </row>
    <row r="78815">
      <c r="N78815" s="561" t="n"/>
    </row>
    <row r="78816">
      <c r="N78816" s="561" t="n"/>
    </row>
    <row r="78817">
      <c r="N78817" s="561" t="n"/>
    </row>
    <row r="78818">
      <c r="N78818" s="561" t="n"/>
    </row>
    <row r="78819">
      <c r="N78819" s="561" t="n"/>
    </row>
    <row r="78820">
      <c r="N78820" s="561" t="n"/>
    </row>
    <row r="78821">
      <c r="N78821" s="561" t="n"/>
    </row>
    <row r="78822">
      <c r="N78822" s="561" t="n"/>
    </row>
    <row r="78823">
      <c r="N78823" s="561" t="n"/>
    </row>
    <row r="78824">
      <c r="N78824" s="561" t="n"/>
    </row>
    <row r="78825">
      <c r="N78825" s="561" t="n"/>
    </row>
    <row r="78826">
      <c r="N78826" s="561" t="n"/>
    </row>
    <row r="78827">
      <c r="N78827" s="561" t="n"/>
    </row>
    <row r="78828">
      <c r="N78828" s="561" t="n"/>
    </row>
    <row r="78829">
      <c r="N78829" s="561" t="n"/>
    </row>
    <row r="78830">
      <c r="N78830" s="561" t="n"/>
    </row>
    <row r="78831">
      <c r="N78831" s="561" t="n"/>
    </row>
    <row r="78832">
      <c r="N78832" s="561" t="n"/>
    </row>
    <row r="78833">
      <c r="N78833" s="561" t="n"/>
    </row>
    <row r="78834">
      <c r="N78834" s="561" t="n"/>
    </row>
    <row r="78835">
      <c r="N78835" s="561" t="n"/>
    </row>
    <row r="78836">
      <c r="N78836" s="561" t="n"/>
    </row>
    <row r="78837">
      <c r="N78837" s="561" t="n"/>
    </row>
    <row r="78838">
      <c r="N78838" s="561" t="n"/>
    </row>
    <row r="78839">
      <c r="N78839" s="561" t="n"/>
    </row>
    <row r="78840">
      <c r="N78840" s="561" t="n"/>
    </row>
    <row r="78841">
      <c r="N78841" s="561" t="n"/>
    </row>
    <row r="78842">
      <c r="N78842" s="561" t="n"/>
    </row>
    <row r="78843">
      <c r="N78843" s="561" t="n"/>
    </row>
    <row r="78844">
      <c r="N78844" s="561" t="n"/>
    </row>
    <row r="78845">
      <c r="N78845" s="561" t="n"/>
    </row>
    <row r="78846">
      <c r="N78846" s="561" t="n"/>
    </row>
    <row r="78847">
      <c r="N78847" s="561" t="n"/>
    </row>
    <row r="78848">
      <c r="N78848" s="561" t="n"/>
    </row>
    <row r="78849">
      <c r="N78849" s="561" t="n"/>
    </row>
    <row r="78850">
      <c r="N78850" s="561" t="n"/>
    </row>
    <row r="78851">
      <c r="N78851" s="561" t="n"/>
    </row>
    <row r="78852">
      <c r="N78852" s="561" t="n"/>
    </row>
    <row r="78853">
      <c r="N78853" s="561" t="n"/>
    </row>
    <row r="78854">
      <c r="N78854" s="561" t="n"/>
    </row>
    <row r="78855">
      <c r="N78855" s="561" t="n"/>
    </row>
    <row r="78856">
      <c r="N78856" s="561" t="n"/>
    </row>
    <row r="78857">
      <c r="N78857" s="561" t="n"/>
    </row>
    <row r="78858">
      <c r="N78858" s="561" t="n"/>
    </row>
    <row r="78859">
      <c r="N78859" s="561" t="n"/>
    </row>
    <row r="78860">
      <c r="N78860" s="561" t="n"/>
    </row>
    <row r="78861">
      <c r="N78861" s="561" t="n"/>
    </row>
    <row r="78862">
      <c r="N78862" s="561" t="n"/>
    </row>
    <row r="78863">
      <c r="N78863" s="561" t="n"/>
    </row>
    <row r="78864">
      <c r="N78864" s="561" t="n"/>
    </row>
    <row r="78865">
      <c r="N78865" s="561" t="n"/>
    </row>
    <row r="78866">
      <c r="N78866" s="561" t="n"/>
    </row>
    <row r="78867">
      <c r="N78867" s="561" t="n"/>
    </row>
    <row r="78868">
      <c r="N78868" s="561" t="n"/>
    </row>
    <row r="78869">
      <c r="N78869" s="561" t="n"/>
    </row>
    <row r="78870">
      <c r="N78870" s="561" t="n"/>
    </row>
    <row r="78871">
      <c r="N78871" s="561" t="n"/>
    </row>
    <row r="78872">
      <c r="N78872" s="561" t="n"/>
    </row>
    <row r="78873">
      <c r="N78873" s="561" t="n"/>
    </row>
    <row r="78874">
      <c r="N78874" s="561" t="n"/>
    </row>
    <row r="78875">
      <c r="N78875" s="561" t="n"/>
    </row>
    <row r="78876">
      <c r="N78876" s="561" t="n"/>
    </row>
    <row r="78877">
      <c r="N78877" s="561" t="n"/>
    </row>
    <row r="78878">
      <c r="N78878" s="561" t="n"/>
    </row>
    <row r="78879">
      <c r="N78879" s="561" t="n"/>
    </row>
    <row r="78880">
      <c r="N78880" s="561" t="n"/>
    </row>
    <row r="78881">
      <c r="N78881" s="561" t="n"/>
    </row>
    <row r="78882">
      <c r="N78882" s="561" t="n"/>
    </row>
    <row r="78883">
      <c r="N78883" s="561" t="n"/>
    </row>
    <row r="78884">
      <c r="N78884" s="561" t="n"/>
    </row>
    <row r="78885">
      <c r="N78885" s="561" t="n"/>
    </row>
    <row r="78886">
      <c r="N78886" s="561" t="n"/>
    </row>
    <row r="78887">
      <c r="N78887" s="561" t="n"/>
    </row>
    <row r="78888">
      <c r="N78888" s="561" t="n"/>
    </row>
    <row r="78889">
      <c r="N78889" s="561" t="n"/>
    </row>
    <row r="78890">
      <c r="N78890" s="561" t="n"/>
    </row>
    <row r="78891">
      <c r="N78891" s="561" t="n"/>
    </row>
    <row r="78892">
      <c r="N78892" s="561" t="n"/>
    </row>
    <row r="78893">
      <c r="N78893" s="561" t="n"/>
    </row>
    <row r="78894">
      <c r="N78894" s="561" t="n"/>
    </row>
    <row r="78895">
      <c r="N78895" s="561" t="n"/>
    </row>
    <row r="78896">
      <c r="N78896" s="561" t="n"/>
    </row>
    <row r="78897">
      <c r="N78897" s="561" t="n"/>
    </row>
    <row r="78898">
      <c r="N78898" s="561" t="n"/>
    </row>
    <row r="78899">
      <c r="N78899" s="561" t="n"/>
    </row>
    <row r="78900">
      <c r="N78900" s="561" t="n"/>
    </row>
    <row r="78901">
      <c r="N78901" s="561" t="n"/>
    </row>
    <row r="78902">
      <c r="N78902" s="561" t="n"/>
    </row>
    <row r="78903">
      <c r="N78903" s="561" t="n"/>
    </row>
    <row r="78904">
      <c r="N78904" s="561" t="n"/>
    </row>
    <row r="78905">
      <c r="N78905" s="561" t="n"/>
    </row>
    <row r="78906">
      <c r="N78906" s="561" t="n"/>
    </row>
    <row r="78907">
      <c r="N78907" s="561" t="n"/>
    </row>
    <row r="78908">
      <c r="N78908" s="561" t="n"/>
    </row>
    <row r="78909">
      <c r="N78909" s="561" t="n"/>
    </row>
    <row r="78910">
      <c r="N78910" s="561" t="n"/>
    </row>
    <row r="78911">
      <c r="N78911" s="561" t="n"/>
    </row>
    <row r="78912">
      <c r="N78912" s="561" t="n"/>
    </row>
    <row r="78913">
      <c r="N78913" s="561" t="n"/>
    </row>
    <row r="78914">
      <c r="N78914" s="561" t="n"/>
    </row>
    <row r="78915">
      <c r="N78915" s="561" t="n"/>
    </row>
    <row r="78916">
      <c r="N78916" s="561" t="n"/>
    </row>
    <row r="78917">
      <c r="N78917" s="561" t="n"/>
    </row>
    <row r="78918">
      <c r="N78918" s="561" t="n"/>
    </row>
    <row r="78919">
      <c r="N78919" s="561" t="n"/>
    </row>
    <row r="78920">
      <c r="N78920" s="561" t="n"/>
    </row>
    <row r="78921">
      <c r="N78921" s="561" t="n"/>
    </row>
    <row r="78922">
      <c r="N78922" s="561" t="n"/>
    </row>
    <row r="78923">
      <c r="N78923" s="561" t="n"/>
    </row>
    <row r="78924">
      <c r="N78924" s="561" t="n"/>
    </row>
    <row r="78925">
      <c r="N78925" s="561" t="n"/>
    </row>
    <row r="78926">
      <c r="N78926" s="561" t="n"/>
    </row>
    <row r="78927">
      <c r="N78927" s="561" t="n"/>
    </row>
    <row r="78928">
      <c r="N78928" s="561" t="n"/>
    </row>
    <row r="78929">
      <c r="N78929" s="561" t="n"/>
    </row>
    <row r="78930">
      <c r="N78930" s="561" t="n"/>
    </row>
    <row r="78931">
      <c r="N78931" s="561" t="n"/>
    </row>
    <row r="78932">
      <c r="N78932" s="561" t="n"/>
    </row>
    <row r="78933">
      <c r="N78933" s="561" t="n"/>
    </row>
    <row r="78934">
      <c r="N78934" s="561" t="n"/>
    </row>
    <row r="78935">
      <c r="N78935" s="561" t="n"/>
    </row>
    <row r="78936">
      <c r="N78936" s="561" t="n"/>
    </row>
    <row r="78937">
      <c r="N78937" s="561" t="n"/>
    </row>
    <row r="78938">
      <c r="N78938" s="561" t="n"/>
    </row>
    <row r="78939">
      <c r="N78939" s="561" t="n"/>
    </row>
    <row r="78940">
      <c r="N78940" s="561" t="n"/>
    </row>
    <row r="78941">
      <c r="N78941" s="561" t="n"/>
    </row>
    <row r="78942">
      <c r="N78942" s="561" t="n"/>
    </row>
    <row r="78943">
      <c r="N78943" s="561" t="n"/>
    </row>
    <row r="78944">
      <c r="N78944" s="561" t="n"/>
    </row>
    <row r="78945">
      <c r="N78945" s="561" t="n"/>
    </row>
    <row r="78946">
      <c r="N78946" s="561" t="n"/>
    </row>
    <row r="78947">
      <c r="N78947" s="561" t="n"/>
    </row>
    <row r="78948">
      <c r="N78948" s="561" t="n"/>
    </row>
    <row r="78949">
      <c r="N78949" s="561" t="n"/>
    </row>
    <row r="78950">
      <c r="N78950" s="561" t="n"/>
    </row>
    <row r="78951">
      <c r="N78951" s="561" t="n"/>
    </row>
    <row r="78952">
      <c r="N78952" s="561" t="n"/>
    </row>
    <row r="78953">
      <c r="N78953" s="561" t="n"/>
    </row>
    <row r="78954">
      <c r="N78954" s="561" t="n"/>
    </row>
    <row r="78955">
      <c r="N78955" s="561" t="n"/>
    </row>
    <row r="78956">
      <c r="N78956" s="561" t="n"/>
    </row>
    <row r="78957">
      <c r="N78957" s="561" t="n"/>
    </row>
    <row r="78958">
      <c r="N78958" s="561" t="n"/>
    </row>
    <row r="78959">
      <c r="N78959" s="561" t="n"/>
    </row>
    <row r="78960">
      <c r="N78960" s="561" t="n"/>
    </row>
    <row r="78961">
      <c r="N78961" s="561" t="n"/>
    </row>
    <row r="78962">
      <c r="N78962" s="561" t="n"/>
    </row>
    <row r="78963">
      <c r="N78963" s="561" t="n"/>
    </row>
    <row r="78964">
      <c r="N78964" s="561" t="n"/>
    </row>
    <row r="78965">
      <c r="N78965" s="561" t="n"/>
    </row>
    <row r="78966">
      <c r="N78966" s="561" t="n"/>
    </row>
    <row r="78967">
      <c r="N78967" s="561" t="n"/>
    </row>
    <row r="78968">
      <c r="N78968" s="561" t="n"/>
    </row>
    <row r="78969">
      <c r="N78969" s="561" t="n"/>
    </row>
    <row r="78970">
      <c r="N78970" s="561" t="n"/>
    </row>
    <row r="78971">
      <c r="N78971" s="561" t="n"/>
    </row>
    <row r="78972">
      <c r="N78972" s="561" t="n"/>
    </row>
    <row r="78973">
      <c r="N78973" s="561" t="n"/>
    </row>
    <row r="78974">
      <c r="N78974" s="561" t="n"/>
    </row>
    <row r="78975">
      <c r="N78975" s="561" t="n"/>
    </row>
    <row r="78976">
      <c r="N78976" s="561" t="n"/>
    </row>
    <row r="78977">
      <c r="N78977" s="561" t="n"/>
    </row>
    <row r="78978">
      <c r="N78978" s="561" t="n"/>
    </row>
    <row r="78979">
      <c r="N78979" s="561" t="n"/>
    </row>
    <row r="78980">
      <c r="N78980" s="561" t="n"/>
    </row>
    <row r="78981">
      <c r="N78981" s="561" t="n"/>
    </row>
    <row r="78982">
      <c r="N78982" s="561" t="n"/>
    </row>
    <row r="78983">
      <c r="N78983" s="561" t="n"/>
    </row>
    <row r="78984">
      <c r="N78984" s="561" t="n"/>
    </row>
    <row r="78985">
      <c r="N78985" s="561" t="n"/>
    </row>
    <row r="78986">
      <c r="N78986" s="561" t="n"/>
    </row>
    <row r="78987">
      <c r="N78987" s="561" t="n"/>
    </row>
    <row r="78988">
      <c r="N78988" s="561" t="n"/>
    </row>
    <row r="78989">
      <c r="N78989" s="561" t="n"/>
    </row>
    <row r="78990">
      <c r="N78990" s="561" t="n"/>
    </row>
    <row r="78991">
      <c r="N78991" s="561" t="n"/>
    </row>
    <row r="78992">
      <c r="N78992" s="561" t="n"/>
    </row>
    <row r="78993">
      <c r="N78993" s="561" t="n"/>
    </row>
    <row r="78994">
      <c r="N78994" s="561" t="n"/>
    </row>
    <row r="78995">
      <c r="N78995" s="561" t="n"/>
    </row>
    <row r="78996">
      <c r="N78996" s="561" t="n"/>
    </row>
    <row r="78997">
      <c r="N78997" s="561" t="n"/>
    </row>
    <row r="78998">
      <c r="N78998" s="561" t="n"/>
    </row>
    <row r="78999">
      <c r="N78999" s="561" t="n"/>
    </row>
    <row r="79000">
      <c r="N79000" s="561" t="n"/>
    </row>
    <row r="79001">
      <c r="N79001" s="561" t="n"/>
    </row>
    <row r="79002">
      <c r="N79002" s="561" t="n"/>
    </row>
    <row r="79003">
      <c r="N79003" s="561" t="n"/>
    </row>
    <row r="79004">
      <c r="N79004" s="561" t="n"/>
    </row>
    <row r="79005">
      <c r="N79005" s="561" t="n"/>
    </row>
    <row r="79006">
      <c r="N79006" s="561" t="n"/>
    </row>
    <row r="79007">
      <c r="N79007" s="561" t="n"/>
    </row>
    <row r="79008">
      <c r="N79008" s="561" t="n"/>
    </row>
    <row r="79009">
      <c r="N79009" s="561" t="n"/>
    </row>
    <row r="79010">
      <c r="N79010" s="561" t="n"/>
    </row>
    <row r="79011">
      <c r="N79011" s="561" t="n"/>
    </row>
    <row r="79012">
      <c r="N79012" s="561" t="n"/>
    </row>
    <row r="79013">
      <c r="N79013" s="561" t="n"/>
    </row>
    <row r="79014">
      <c r="N79014" s="561" t="n"/>
    </row>
    <row r="79015">
      <c r="N79015" s="561" t="n"/>
    </row>
    <row r="79016">
      <c r="N79016" s="561" t="n"/>
    </row>
    <row r="79017">
      <c r="N79017" s="561" t="n"/>
    </row>
    <row r="79018">
      <c r="N79018" s="561" t="n"/>
    </row>
    <row r="79019">
      <c r="N79019" s="561" t="n"/>
    </row>
    <row r="79020">
      <c r="N79020" s="561" t="n"/>
    </row>
    <row r="79021">
      <c r="N79021" s="561" t="n"/>
    </row>
    <row r="79022">
      <c r="N79022" s="561" t="n"/>
    </row>
    <row r="79023">
      <c r="N79023" s="561" t="n"/>
    </row>
    <row r="79024">
      <c r="N79024" s="561" t="n"/>
    </row>
    <row r="79025">
      <c r="N79025" s="561" t="n"/>
    </row>
    <row r="79026">
      <c r="N79026" s="561" t="n"/>
    </row>
    <row r="79027">
      <c r="N79027" s="561" t="n"/>
    </row>
    <row r="79028">
      <c r="N79028" s="561" t="n"/>
    </row>
    <row r="79029">
      <c r="N79029" s="561" t="n"/>
    </row>
    <row r="79030">
      <c r="N79030" s="561" t="n"/>
    </row>
    <row r="79031">
      <c r="N79031" s="561" t="n"/>
    </row>
    <row r="79032">
      <c r="N79032" s="561" t="n"/>
    </row>
    <row r="79033">
      <c r="N79033" s="561" t="n"/>
    </row>
    <row r="79034">
      <c r="N79034" s="561" t="n"/>
    </row>
    <row r="79035">
      <c r="N79035" s="561" t="n"/>
    </row>
    <row r="79036">
      <c r="N79036" s="561" t="n"/>
    </row>
    <row r="79037">
      <c r="N79037" s="561" t="n"/>
    </row>
    <row r="79038">
      <c r="N79038" s="561" t="n"/>
    </row>
    <row r="79039">
      <c r="N79039" s="561" t="n"/>
    </row>
    <row r="79040">
      <c r="N79040" s="561" t="n"/>
    </row>
    <row r="79041">
      <c r="N79041" s="561" t="n"/>
    </row>
    <row r="79042">
      <c r="N79042" s="561" t="n"/>
    </row>
    <row r="79043">
      <c r="N79043" s="561" t="n"/>
    </row>
    <row r="79044">
      <c r="N79044" s="561" t="n"/>
    </row>
    <row r="79045">
      <c r="N79045" s="561" t="n"/>
    </row>
    <row r="79046">
      <c r="N79046" s="561" t="n"/>
    </row>
    <row r="79047">
      <c r="N79047" s="561" t="n"/>
    </row>
    <row r="79048">
      <c r="N79048" s="561" t="n"/>
    </row>
    <row r="79049">
      <c r="N79049" s="561" t="n"/>
    </row>
    <row r="79050">
      <c r="N79050" s="561" t="n"/>
    </row>
    <row r="79051">
      <c r="N79051" s="561" t="n"/>
    </row>
    <row r="79052">
      <c r="N79052" s="561" t="n"/>
    </row>
    <row r="79053">
      <c r="N79053" s="561" t="n"/>
    </row>
    <row r="79054">
      <c r="N79054" s="561" t="n"/>
    </row>
    <row r="79055">
      <c r="N79055" s="561" t="n"/>
    </row>
    <row r="79056">
      <c r="N79056" s="561" t="n"/>
    </row>
    <row r="79057">
      <c r="N79057" s="561" t="n"/>
    </row>
    <row r="79058">
      <c r="N79058" s="561" t="n"/>
    </row>
    <row r="79059">
      <c r="N79059" s="561" t="n"/>
    </row>
    <row r="79060">
      <c r="N79060" s="561" t="n"/>
    </row>
    <row r="79061">
      <c r="N79061" s="561" t="n"/>
    </row>
    <row r="79062">
      <c r="N79062" s="561" t="n"/>
    </row>
    <row r="79063">
      <c r="N79063" s="561" t="n"/>
    </row>
    <row r="79064">
      <c r="N79064" s="561" t="n"/>
    </row>
    <row r="79065">
      <c r="N79065" s="561" t="n"/>
    </row>
    <row r="79066">
      <c r="N79066" s="561" t="n"/>
    </row>
    <row r="79067">
      <c r="N79067" s="561" t="n"/>
    </row>
    <row r="79068">
      <c r="N79068" s="561" t="n"/>
    </row>
    <row r="79069">
      <c r="N79069" s="561" t="n"/>
    </row>
    <row r="79070">
      <c r="N79070" s="561" t="n"/>
    </row>
    <row r="79071">
      <c r="N79071" s="561" t="n"/>
    </row>
    <row r="79072">
      <c r="N79072" s="561" t="n"/>
    </row>
    <row r="79073">
      <c r="N79073" s="561" t="n"/>
    </row>
    <row r="79074">
      <c r="N79074" s="561" t="n"/>
    </row>
    <row r="79075">
      <c r="N79075" s="561" t="n"/>
    </row>
    <row r="79076">
      <c r="N79076" s="561" t="n"/>
    </row>
    <row r="79077">
      <c r="N79077" s="561" t="n"/>
    </row>
    <row r="79078">
      <c r="N79078" s="561" t="n"/>
    </row>
    <row r="79079">
      <c r="N79079" s="561" t="n"/>
    </row>
    <row r="79080">
      <c r="N79080" s="561" t="n"/>
    </row>
    <row r="79081">
      <c r="N79081" s="561" t="n"/>
    </row>
    <row r="79082">
      <c r="N79082" s="561" t="n"/>
    </row>
    <row r="79083">
      <c r="N79083" s="561" t="n"/>
    </row>
    <row r="79084">
      <c r="N79084" s="561" t="n"/>
    </row>
    <row r="79085">
      <c r="N79085" s="561" t="n"/>
    </row>
    <row r="79086">
      <c r="N79086" s="561" t="n"/>
    </row>
    <row r="79087">
      <c r="N79087" s="561" t="n"/>
    </row>
    <row r="79088">
      <c r="N79088" s="561" t="n"/>
    </row>
    <row r="79089">
      <c r="N79089" s="561" t="n"/>
    </row>
    <row r="79090">
      <c r="N79090" s="561" t="n"/>
    </row>
    <row r="79091">
      <c r="N79091" s="561" t="n"/>
    </row>
    <row r="79092">
      <c r="N79092" s="561" t="n"/>
    </row>
    <row r="79093">
      <c r="N79093" s="561" t="n"/>
    </row>
    <row r="79094">
      <c r="N79094" s="561" t="n"/>
    </row>
    <row r="79095">
      <c r="N79095" s="561" t="n"/>
    </row>
    <row r="79096">
      <c r="N79096" s="561" t="n"/>
    </row>
    <row r="79097">
      <c r="N79097" s="561" t="n"/>
    </row>
    <row r="79098">
      <c r="N79098" s="561" t="n"/>
    </row>
    <row r="79099">
      <c r="N79099" s="561" t="n"/>
    </row>
    <row r="79100">
      <c r="N79100" s="561" t="n"/>
    </row>
    <row r="79101">
      <c r="N79101" s="561" t="n"/>
    </row>
    <row r="79102">
      <c r="N79102" s="561" t="n"/>
    </row>
    <row r="79103">
      <c r="N79103" s="561" t="n"/>
    </row>
    <row r="79104">
      <c r="N79104" s="561" t="n"/>
    </row>
    <row r="79105">
      <c r="N79105" s="561" t="n"/>
    </row>
    <row r="79106">
      <c r="N79106" s="561" t="n"/>
    </row>
    <row r="79107">
      <c r="N79107" s="561" t="n"/>
    </row>
    <row r="79108">
      <c r="N79108" s="561" t="n"/>
    </row>
    <row r="79109">
      <c r="N79109" s="561" t="n"/>
    </row>
    <row r="79110">
      <c r="N79110" s="561" t="n"/>
    </row>
    <row r="79111">
      <c r="N79111" s="561" t="n"/>
    </row>
    <row r="79112">
      <c r="N79112" s="561" t="n"/>
    </row>
    <row r="79113">
      <c r="N79113" s="561" t="n"/>
    </row>
    <row r="79114">
      <c r="N79114" s="561" t="n"/>
    </row>
    <row r="79115">
      <c r="N79115" s="561" t="n"/>
    </row>
    <row r="79116">
      <c r="N79116" s="561" t="n"/>
    </row>
    <row r="79117">
      <c r="N79117" s="561" t="n"/>
    </row>
    <row r="79118">
      <c r="N79118" s="561" t="n"/>
    </row>
    <row r="79119">
      <c r="N79119" s="561" t="n"/>
    </row>
    <row r="79120">
      <c r="N79120" s="561" t="n"/>
    </row>
    <row r="79121">
      <c r="N79121" s="561" t="n"/>
    </row>
    <row r="79122">
      <c r="N79122" s="561" t="n"/>
    </row>
    <row r="79123">
      <c r="N79123" s="561" t="n"/>
    </row>
    <row r="79124">
      <c r="N79124" s="561" t="n"/>
    </row>
    <row r="79125">
      <c r="N79125" s="561" t="n"/>
    </row>
    <row r="79126">
      <c r="N79126" s="561" t="n"/>
    </row>
    <row r="79127">
      <c r="N79127" s="561" t="n"/>
    </row>
    <row r="79128">
      <c r="N79128" s="561" t="n"/>
    </row>
    <row r="79129">
      <c r="N79129" s="561" t="n"/>
    </row>
    <row r="79130">
      <c r="N79130" s="561" t="n"/>
    </row>
    <row r="79131">
      <c r="N79131" s="561" t="n"/>
    </row>
    <row r="79132">
      <c r="N79132" s="561" t="n"/>
    </row>
    <row r="79133">
      <c r="N79133" s="561" t="n"/>
    </row>
    <row r="79134">
      <c r="N79134" s="561" t="n"/>
    </row>
    <row r="79135">
      <c r="N79135" s="561" t="n"/>
    </row>
    <row r="79136">
      <c r="N79136" s="561" t="n"/>
    </row>
    <row r="79137">
      <c r="N79137" s="561" t="n"/>
    </row>
    <row r="79138">
      <c r="N79138" s="561" t="n"/>
    </row>
    <row r="79139">
      <c r="N79139" s="561" t="n"/>
    </row>
    <row r="79140">
      <c r="N79140" s="561" t="n"/>
    </row>
    <row r="79141">
      <c r="N79141" s="561" t="n"/>
    </row>
    <row r="79142">
      <c r="N79142" s="561" t="n"/>
    </row>
    <row r="79143">
      <c r="N79143" s="561" t="n"/>
    </row>
    <row r="79144">
      <c r="N79144" s="561" t="n"/>
    </row>
    <row r="79145">
      <c r="N79145" s="561" t="n"/>
    </row>
    <row r="79146">
      <c r="N79146" s="561" t="n"/>
    </row>
    <row r="79147">
      <c r="N79147" s="561" t="n"/>
    </row>
    <row r="79148">
      <c r="N79148" s="561" t="n"/>
    </row>
    <row r="79149">
      <c r="N79149" s="561" t="n"/>
    </row>
    <row r="79150">
      <c r="N79150" s="561" t="n"/>
    </row>
    <row r="79151">
      <c r="N79151" s="561" t="n"/>
    </row>
    <row r="79152">
      <c r="N79152" s="561" t="n"/>
    </row>
    <row r="79153">
      <c r="N79153" s="561" t="n"/>
    </row>
    <row r="79154">
      <c r="N79154" s="561" t="n"/>
    </row>
    <row r="79155">
      <c r="N79155" s="561" t="n"/>
    </row>
    <row r="79156">
      <c r="N79156" s="561" t="n"/>
    </row>
    <row r="79157">
      <c r="N79157" s="561" t="n"/>
    </row>
    <row r="79158">
      <c r="N79158" s="561" t="n"/>
    </row>
    <row r="79159">
      <c r="N79159" s="561" t="n"/>
    </row>
    <row r="79160">
      <c r="N79160" s="561" t="n"/>
    </row>
    <row r="79161">
      <c r="N79161" s="561" t="n"/>
    </row>
    <row r="79162">
      <c r="N79162" s="561" t="n"/>
    </row>
    <row r="79163">
      <c r="N79163" s="561" t="n"/>
    </row>
    <row r="79164">
      <c r="N79164" s="561" t="n"/>
    </row>
    <row r="79165">
      <c r="N79165" s="561" t="n"/>
    </row>
    <row r="79166">
      <c r="N79166" s="561" t="n"/>
    </row>
    <row r="79167">
      <c r="N79167" s="561" t="n"/>
    </row>
    <row r="79168">
      <c r="N79168" s="561" t="n"/>
    </row>
    <row r="79169">
      <c r="N79169" s="561" t="n"/>
    </row>
    <row r="79170">
      <c r="N79170" s="561" t="n"/>
    </row>
    <row r="79171">
      <c r="N79171" s="561" t="n"/>
    </row>
    <row r="79172">
      <c r="N79172" s="561" t="n"/>
    </row>
    <row r="79173">
      <c r="N79173" s="561" t="n"/>
    </row>
    <row r="79174">
      <c r="N79174" s="561" t="n"/>
    </row>
    <row r="79175">
      <c r="N79175" s="561" t="n"/>
    </row>
    <row r="79176">
      <c r="N79176" s="561" t="n"/>
    </row>
    <row r="79177">
      <c r="N79177" s="561" t="n"/>
    </row>
    <row r="79178">
      <c r="N79178" s="561" t="n"/>
    </row>
    <row r="79179">
      <c r="N79179" s="561" t="n"/>
    </row>
    <row r="79180">
      <c r="N79180" s="561" t="n"/>
    </row>
    <row r="79181">
      <c r="N79181" s="561" t="n"/>
    </row>
    <row r="79182">
      <c r="N79182" s="561" t="n"/>
    </row>
    <row r="79183">
      <c r="N79183" s="561" t="n"/>
    </row>
    <row r="79184">
      <c r="N79184" s="561" t="n"/>
    </row>
    <row r="79185">
      <c r="N79185" s="561" t="n"/>
    </row>
    <row r="79186">
      <c r="N79186" s="561" t="n"/>
    </row>
    <row r="79187">
      <c r="N79187" s="561" t="n"/>
    </row>
    <row r="79188">
      <c r="N79188" s="561" t="n"/>
    </row>
    <row r="79189">
      <c r="N79189" s="561" t="n"/>
    </row>
    <row r="79190">
      <c r="N79190" s="561" t="n"/>
    </row>
    <row r="79191">
      <c r="N79191" s="561" t="n"/>
    </row>
    <row r="79192">
      <c r="N79192" s="561" t="n"/>
    </row>
    <row r="79193">
      <c r="N79193" s="561" t="n"/>
    </row>
    <row r="79194">
      <c r="N79194" s="561" t="n"/>
    </row>
    <row r="79195">
      <c r="N79195" s="561" t="n"/>
    </row>
    <row r="79196">
      <c r="N79196" s="561" t="n"/>
    </row>
    <row r="79197">
      <c r="N79197" s="561" t="n"/>
    </row>
    <row r="79198">
      <c r="N79198" s="561" t="n"/>
    </row>
    <row r="79199">
      <c r="N79199" s="561" t="n"/>
    </row>
    <row r="79200">
      <c r="N79200" s="561" t="n"/>
    </row>
    <row r="79201">
      <c r="N79201" s="561" t="n"/>
    </row>
    <row r="79202">
      <c r="N79202" s="561" t="n"/>
    </row>
    <row r="79203">
      <c r="N79203" s="561" t="n"/>
    </row>
    <row r="79204">
      <c r="N79204" s="561" t="n"/>
    </row>
    <row r="79205">
      <c r="N79205" s="561" t="n"/>
    </row>
    <row r="79206">
      <c r="N79206" s="561" t="n"/>
    </row>
    <row r="79207">
      <c r="N79207" s="561" t="n"/>
    </row>
    <row r="79208">
      <c r="N79208" s="561" t="n"/>
    </row>
    <row r="79209">
      <c r="N79209" s="561" t="n"/>
    </row>
    <row r="79210">
      <c r="N79210" s="561" t="n"/>
    </row>
    <row r="79211">
      <c r="N79211" s="561" t="n"/>
    </row>
    <row r="79212">
      <c r="N79212" s="561" t="n"/>
    </row>
    <row r="79213">
      <c r="N79213" s="561" t="n"/>
    </row>
    <row r="79214">
      <c r="N79214" s="561" t="n"/>
    </row>
    <row r="79215">
      <c r="N79215" s="561" t="n"/>
    </row>
    <row r="79216">
      <c r="N79216" s="561" t="n"/>
    </row>
    <row r="79217">
      <c r="N79217" s="561" t="n"/>
    </row>
    <row r="79218">
      <c r="N79218" s="561" t="n"/>
    </row>
    <row r="79219">
      <c r="N79219" s="561" t="n"/>
    </row>
    <row r="79220">
      <c r="N79220" s="561" t="n"/>
    </row>
    <row r="79221">
      <c r="N79221" s="561" t="n"/>
    </row>
    <row r="79222">
      <c r="N79222" s="561" t="n"/>
    </row>
    <row r="79223">
      <c r="N79223" s="561" t="n"/>
    </row>
    <row r="79224">
      <c r="N79224" s="561" t="n"/>
    </row>
    <row r="79225">
      <c r="N79225" s="561" t="n"/>
    </row>
    <row r="79226">
      <c r="N79226" s="561" t="n"/>
    </row>
    <row r="79227">
      <c r="N79227" s="561" t="n"/>
    </row>
    <row r="79228">
      <c r="N79228" s="561" t="n"/>
    </row>
    <row r="79229">
      <c r="N79229" s="561" t="n"/>
    </row>
    <row r="79230">
      <c r="N79230" s="561" t="n"/>
    </row>
    <row r="79231">
      <c r="N79231" s="561" t="n"/>
    </row>
    <row r="79232">
      <c r="N79232" s="561" t="n"/>
    </row>
    <row r="79233">
      <c r="N79233" s="561" t="n"/>
    </row>
    <row r="79234">
      <c r="N79234" s="561" t="n"/>
    </row>
    <row r="79235">
      <c r="N79235" s="561" t="n"/>
    </row>
    <row r="79236">
      <c r="N79236" s="561" t="n"/>
    </row>
    <row r="79237">
      <c r="N79237" s="561" t="n"/>
    </row>
    <row r="79238">
      <c r="N79238" s="561" t="n"/>
    </row>
    <row r="79239">
      <c r="N79239" s="561" t="n"/>
    </row>
    <row r="79240">
      <c r="N79240" s="561" t="n"/>
    </row>
    <row r="79241">
      <c r="N79241" s="561" t="n"/>
    </row>
    <row r="79242">
      <c r="N79242" s="561" t="n"/>
    </row>
    <row r="79243">
      <c r="N79243" s="561" t="n"/>
    </row>
    <row r="79244">
      <c r="N79244" s="561" t="n"/>
    </row>
    <row r="79245">
      <c r="N79245" s="561" t="n"/>
    </row>
    <row r="79246">
      <c r="N79246" s="561" t="n"/>
    </row>
    <row r="79247">
      <c r="N79247" s="561" t="n"/>
    </row>
    <row r="79248">
      <c r="N79248" s="561" t="n"/>
    </row>
    <row r="79249">
      <c r="N79249" s="561" t="n"/>
    </row>
    <row r="79250">
      <c r="N79250" s="561" t="n"/>
    </row>
    <row r="79251">
      <c r="N79251" s="561" t="n"/>
    </row>
    <row r="79252">
      <c r="N79252" s="561" t="n"/>
    </row>
    <row r="79253">
      <c r="N79253" s="561" t="n"/>
    </row>
    <row r="79254">
      <c r="N79254" s="561" t="n"/>
    </row>
    <row r="79255">
      <c r="N79255" s="561" t="n"/>
    </row>
    <row r="79256">
      <c r="N79256" s="561" t="n"/>
    </row>
    <row r="79257">
      <c r="N79257" s="561" t="n"/>
    </row>
    <row r="79258">
      <c r="N79258" s="561" t="n"/>
    </row>
    <row r="79259">
      <c r="N79259" s="561" t="n"/>
    </row>
    <row r="79260">
      <c r="N79260" s="561" t="n"/>
    </row>
    <row r="79261">
      <c r="N79261" s="561" t="n"/>
    </row>
    <row r="79262">
      <c r="N79262" s="561" t="n"/>
    </row>
    <row r="79263">
      <c r="N79263" s="561" t="n"/>
    </row>
    <row r="79264">
      <c r="N79264" s="561" t="n"/>
    </row>
    <row r="79265">
      <c r="N79265" s="561" t="n"/>
    </row>
    <row r="79266">
      <c r="N79266" s="561" t="n"/>
    </row>
    <row r="79267">
      <c r="N79267" s="561" t="n"/>
    </row>
    <row r="79268">
      <c r="N79268" s="561" t="n"/>
    </row>
    <row r="79269">
      <c r="N79269" s="561" t="n"/>
    </row>
    <row r="79270">
      <c r="N79270" s="561" t="n"/>
    </row>
    <row r="79271">
      <c r="N79271" s="561" t="n"/>
    </row>
    <row r="79272">
      <c r="N79272" s="561" t="n"/>
    </row>
    <row r="79273">
      <c r="N79273" s="561" t="n"/>
    </row>
    <row r="79274">
      <c r="N79274" s="561" t="n"/>
    </row>
    <row r="79275">
      <c r="N79275" s="561" t="n"/>
    </row>
    <row r="79276">
      <c r="N79276" s="561" t="n"/>
    </row>
    <row r="79277">
      <c r="N79277" s="561" t="n"/>
    </row>
    <row r="79278">
      <c r="N79278" s="561" t="n"/>
    </row>
    <row r="79279">
      <c r="N79279" s="561" t="n"/>
    </row>
    <row r="79280">
      <c r="N79280" s="561" t="n"/>
    </row>
    <row r="79281">
      <c r="N79281" s="561" t="n"/>
    </row>
    <row r="79282">
      <c r="N79282" s="561" t="n"/>
    </row>
    <row r="79283">
      <c r="N79283" s="561" t="n"/>
    </row>
    <row r="79284">
      <c r="N79284" s="561" t="n"/>
    </row>
    <row r="79285">
      <c r="N79285" s="561" t="n"/>
    </row>
    <row r="79286">
      <c r="N79286" s="561" t="n"/>
    </row>
    <row r="79287">
      <c r="N79287" s="561" t="n"/>
    </row>
    <row r="79288">
      <c r="N79288" s="561" t="n"/>
    </row>
    <row r="79289">
      <c r="N79289" s="561" t="n"/>
    </row>
    <row r="79290">
      <c r="N79290" s="561" t="n"/>
    </row>
    <row r="79291">
      <c r="N79291" s="561" t="n"/>
    </row>
    <row r="79292">
      <c r="N79292" s="561" t="n"/>
    </row>
    <row r="79293">
      <c r="N79293" s="561" t="n"/>
    </row>
    <row r="79294">
      <c r="N79294" s="561" t="n"/>
    </row>
    <row r="79295">
      <c r="N79295" s="561" t="n"/>
    </row>
    <row r="79296">
      <c r="N79296" s="561" t="n"/>
    </row>
    <row r="79297">
      <c r="N79297" s="561" t="n"/>
    </row>
    <row r="79298">
      <c r="N79298" s="561" t="n"/>
    </row>
    <row r="79299">
      <c r="N79299" s="561" t="n"/>
    </row>
    <row r="79300">
      <c r="N79300" s="561" t="n"/>
    </row>
    <row r="79301">
      <c r="N79301" s="561" t="n"/>
    </row>
    <row r="79302">
      <c r="N79302" s="561" t="n"/>
    </row>
    <row r="79303">
      <c r="N79303" s="561" t="n"/>
    </row>
    <row r="79304">
      <c r="N79304" s="561" t="n"/>
    </row>
    <row r="79305">
      <c r="N79305" s="561" t="n"/>
    </row>
    <row r="79306">
      <c r="N79306" s="561" t="n"/>
    </row>
    <row r="79307">
      <c r="N79307" s="561" t="n"/>
    </row>
    <row r="79308">
      <c r="N79308" s="561" t="n"/>
    </row>
    <row r="79309">
      <c r="N79309" s="561" t="n"/>
    </row>
    <row r="79310">
      <c r="N79310" s="561" t="n"/>
    </row>
    <row r="79311">
      <c r="N79311" s="561" t="n"/>
    </row>
    <row r="79312">
      <c r="N79312" s="561" t="n"/>
    </row>
    <row r="79313">
      <c r="N79313" s="561" t="n"/>
    </row>
    <row r="79314">
      <c r="N79314" s="561" t="n"/>
    </row>
    <row r="79315">
      <c r="N79315" s="561" t="n"/>
    </row>
    <row r="79316">
      <c r="N79316" s="561" t="n"/>
    </row>
    <row r="79317">
      <c r="N79317" s="561" t="n"/>
    </row>
    <row r="79318">
      <c r="N79318" s="561" t="n"/>
    </row>
    <row r="79319">
      <c r="N79319" s="561" t="n"/>
    </row>
    <row r="79320">
      <c r="N79320" s="561" t="n"/>
    </row>
    <row r="79321">
      <c r="N79321" s="561" t="n"/>
    </row>
    <row r="79322">
      <c r="N79322" s="561" t="n"/>
    </row>
    <row r="79323">
      <c r="N79323" s="561" t="n"/>
    </row>
    <row r="79324">
      <c r="N79324" s="561" t="n"/>
    </row>
    <row r="79325">
      <c r="N79325" s="561" t="n"/>
    </row>
    <row r="79326">
      <c r="N79326" s="561" t="n"/>
    </row>
    <row r="79327">
      <c r="N79327" s="561" t="n"/>
    </row>
    <row r="79328">
      <c r="N79328" s="561" t="n"/>
    </row>
    <row r="79329">
      <c r="N79329" s="561" t="n"/>
    </row>
    <row r="79330">
      <c r="N79330" s="561" t="n"/>
    </row>
    <row r="79331">
      <c r="N79331" s="561" t="n"/>
    </row>
    <row r="79332">
      <c r="N79332" s="561" t="n"/>
    </row>
    <row r="79333">
      <c r="N79333" s="561" t="n"/>
    </row>
    <row r="79334">
      <c r="N79334" s="561" t="n"/>
    </row>
    <row r="79335">
      <c r="N79335" s="561" t="n"/>
    </row>
    <row r="79336">
      <c r="N79336" s="561" t="n"/>
    </row>
    <row r="79337">
      <c r="N79337" s="561" t="n"/>
    </row>
    <row r="79338">
      <c r="N79338" s="561" t="n"/>
    </row>
    <row r="79339">
      <c r="N79339" s="561" t="n"/>
    </row>
    <row r="79340">
      <c r="N79340" s="561" t="n"/>
    </row>
    <row r="79341">
      <c r="N79341" s="561" t="n"/>
    </row>
    <row r="79342">
      <c r="N79342" s="561" t="n"/>
    </row>
    <row r="79343">
      <c r="N79343" s="561" t="n"/>
    </row>
    <row r="79344">
      <c r="N79344" s="561" t="n"/>
    </row>
    <row r="79345">
      <c r="N79345" s="561" t="n"/>
    </row>
    <row r="79346">
      <c r="N79346" s="561" t="n"/>
    </row>
    <row r="79347">
      <c r="N79347" s="561" t="n"/>
    </row>
    <row r="79348">
      <c r="N79348" s="561" t="n"/>
    </row>
    <row r="79349">
      <c r="N79349" s="561" t="n"/>
    </row>
    <row r="79350">
      <c r="N79350" s="561" t="n"/>
    </row>
    <row r="79351">
      <c r="N79351" s="561" t="n"/>
    </row>
    <row r="79352">
      <c r="N79352" s="561" t="n"/>
    </row>
    <row r="79353">
      <c r="N79353" s="561" t="n"/>
    </row>
    <row r="79354">
      <c r="N79354" s="561" t="n"/>
    </row>
    <row r="79355">
      <c r="N79355" s="561" t="n"/>
    </row>
    <row r="79356">
      <c r="N79356" s="561" t="n"/>
    </row>
    <row r="79357">
      <c r="N79357" s="561" t="n"/>
    </row>
    <row r="79358">
      <c r="N79358" s="561" t="n"/>
    </row>
    <row r="79359">
      <c r="N79359" s="561" t="n"/>
    </row>
    <row r="79360">
      <c r="N79360" s="561" t="n"/>
    </row>
    <row r="79361">
      <c r="N79361" s="561" t="n"/>
    </row>
    <row r="79362">
      <c r="N79362" s="561" t="n"/>
    </row>
    <row r="79363">
      <c r="N79363" s="561" t="n"/>
    </row>
    <row r="79364">
      <c r="N79364" s="561" t="n"/>
    </row>
    <row r="79365">
      <c r="N79365" s="561" t="n"/>
    </row>
    <row r="79366">
      <c r="N79366" s="561" t="n"/>
    </row>
    <row r="79367">
      <c r="N79367" s="561" t="n"/>
    </row>
    <row r="79368">
      <c r="N79368" s="561" t="n"/>
    </row>
    <row r="79369">
      <c r="N79369" s="561" t="n"/>
    </row>
    <row r="79370">
      <c r="N79370" s="561" t="n"/>
    </row>
    <row r="79371">
      <c r="N79371" s="561" t="n"/>
    </row>
    <row r="79372">
      <c r="N79372" s="561" t="n"/>
    </row>
    <row r="79373">
      <c r="N79373" s="561" t="n"/>
    </row>
    <row r="79374">
      <c r="N79374" s="561" t="n"/>
    </row>
    <row r="79375">
      <c r="N79375" s="561" t="n"/>
    </row>
    <row r="79376">
      <c r="N79376" s="561" t="n"/>
    </row>
    <row r="79377">
      <c r="N79377" s="561" t="n"/>
    </row>
    <row r="79378">
      <c r="N79378" s="561" t="n"/>
    </row>
    <row r="79379">
      <c r="N79379" s="561" t="n"/>
    </row>
    <row r="79380">
      <c r="N79380" s="561" t="n"/>
    </row>
    <row r="79381">
      <c r="N79381" s="561" t="n"/>
    </row>
    <row r="79382">
      <c r="N79382" s="561" t="n"/>
    </row>
    <row r="79383">
      <c r="N79383" s="561" t="n"/>
    </row>
    <row r="79384">
      <c r="N79384" s="561" t="n"/>
    </row>
    <row r="79385">
      <c r="N79385" s="561" t="n"/>
    </row>
    <row r="79386">
      <c r="N79386" s="561" t="n"/>
    </row>
    <row r="79387">
      <c r="N79387" s="561" t="n"/>
    </row>
    <row r="79388">
      <c r="N79388" s="561" t="n"/>
    </row>
    <row r="79389">
      <c r="N79389" s="561" t="n"/>
    </row>
    <row r="79390">
      <c r="N79390" s="561" t="n"/>
    </row>
    <row r="79391">
      <c r="N79391" s="561" t="n"/>
    </row>
    <row r="79392">
      <c r="N79392" s="561" t="n"/>
    </row>
    <row r="79393">
      <c r="N79393" s="561" t="n"/>
    </row>
    <row r="79394">
      <c r="N79394" s="561" t="n"/>
    </row>
    <row r="79395">
      <c r="N79395" s="561" t="n"/>
    </row>
    <row r="79396">
      <c r="N79396" s="561" t="n"/>
    </row>
    <row r="79397">
      <c r="N79397" s="561" t="n"/>
    </row>
    <row r="79398">
      <c r="N79398" s="561" t="n"/>
    </row>
    <row r="79399">
      <c r="N79399" s="561" t="n"/>
    </row>
    <row r="79400">
      <c r="N79400" s="561" t="n"/>
    </row>
    <row r="79401">
      <c r="N79401" s="561" t="n"/>
    </row>
    <row r="79402">
      <c r="N79402" s="561" t="n"/>
    </row>
    <row r="79403">
      <c r="N79403" s="561" t="n"/>
    </row>
    <row r="79404">
      <c r="N79404" s="561" t="n"/>
    </row>
    <row r="79405">
      <c r="N79405" s="561" t="n"/>
    </row>
    <row r="79406">
      <c r="N79406" s="561" t="n"/>
    </row>
    <row r="79407">
      <c r="N79407" s="561" t="n"/>
    </row>
    <row r="79408">
      <c r="N79408" s="561" t="n"/>
    </row>
    <row r="79409">
      <c r="N79409" s="561" t="n"/>
    </row>
    <row r="79410">
      <c r="N79410" s="561" t="n"/>
    </row>
    <row r="79411">
      <c r="N79411" s="561" t="n"/>
    </row>
    <row r="79412">
      <c r="N79412" s="561" t="n"/>
    </row>
    <row r="79413">
      <c r="N79413" s="561" t="n"/>
    </row>
    <row r="79414">
      <c r="N79414" s="561" t="n"/>
    </row>
    <row r="79415">
      <c r="N79415" s="561" t="n"/>
    </row>
    <row r="79416">
      <c r="N79416" s="561" t="n"/>
    </row>
    <row r="79417">
      <c r="N79417" s="561" t="n"/>
    </row>
    <row r="79418">
      <c r="N79418" s="561" t="n"/>
    </row>
    <row r="79419">
      <c r="N79419" s="561" t="n"/>
    </row>
    <row r="79420">
      <c r="N79420" s="561" t="n"/>
    </row>
    <row r="79421">
      <c r="N79421" s="561" t="n"/>
    </row>
    <row r="79422">
      <c r="N79422" s="561" t="n"/>
    </row>
    <row r="79423">
      <c r="N79423" s="561" t="n"/>
    </row>
    <row r="79424">
      <c r="N79424" s="561" t="n"/>
    </row>
    <row r="79425">
      <c r="N79425" s="561" t="n"/>
    </row>
    <row r="79426">
      <c r="N79426" s="561" t="n"/>
    </row>
    <row r="79427">
      <c r="N79427" s="561" t="n"/>
    </row>
    <row r="79428">
      <c r="N79428" s="561" t="n"/>
    </row>
    <row r="79429">
      <c r="N79429" s="561" t="n"/>
    </row>
    <row r="79430">
      <c r="N79430" s="561" t="n"/>
    </row>
    <row r="79431">
      <c r="N79431" s="561" t="n"/>
    </row>
    <row r="79432">
      <c r="N79432" s="561" t="n"/>
    </row>
    <row r="79433">
      <c r="N79433" s="561" t="n"/>
    </row>
    <row r="79434">
      <c r="N79434" s="561" t="n"/>
    </row>
    <row r="79435">
      <c r="N79435" s="561" t="n"/>
    </row>
    <row r="79436">
      <c r="N79436" s="561" t="n"/>
    </row>
    <row r="79437">
      <c r="N79437" s="561" t="n"/>
    </row>
    <row r="79438">
      <c r="N79438" s="561" t="n"/>
    </row>
    <row r="79439">
      <c r="N79439" s="561" t="n"/>
    </row>
    <row r="79440">
      <c r="N79440" s="561" t="n"/>
    </row>
    <row r="79441">
      <c r="N79441" s="561" t="n"/>
    </row>
    <row r="79442">
      <c r="N79442" s="561" t="n"/>
    </row>
    <row r="79443">
      <c r="N79443" s="561" t="n"/>
    </row>
    <row r="79444">
      <c r="N79444" s="561" t="n"/>
    </row>
    <row r="79445">
      <c r="N79445" s="561" t="n"/>
    </row>
    <row r="79446">
      <c r="N79446" s="561" t="n"/>
    </row>
    <row r="79447">
      <c r="N79447" s="561" t="n"/>
    </row>
    <row r="79448">
      <c r="N79448" s="561" t="n"/>
    </row>
    <row r="79449">
      <c r="N79449" s="561" t="n"/>
    </row>
    <row r="79450">
      <c r="N79450" s="561" t="n"/>
    </row>
    <row r="79451">
      <c r="N79451" s="561" t="n"/>
    </row>
    <row r="79452">
      <c r="N79452" s="561" t="n"/>
    </row>
    <row r="79453">
      <c r="N79453" s="561" t="n"/>
    </row>
    <row r="79454">
      <c r="N79454" s="561" t="n"/>
    </row>
    <row r="79455">
      <c r="N79455" s="561" t="n"/>
    </row>
    <row r="79456">
      <c r="N79456" s="561" t="n"/>
    </row>
    <row r="79457">
      <c r="N79457" s="561" t="n"/>
    </row>
    <row r="79458">
      <c r="N79458" s="561" t="n"/>
    </row>
    <row r="79459">
      <c r="N79459" s="561" t="n"/>
    </row>
    <row r="79460">
      <c r="N79460" s="561" t="n"/>
    </row>
    <row r="79461">
      <c r="N79461" s="561" t="n"/>
    </row>
    <row r="79462">
      <c r="N79462" s="561" t="n"/>
    </row>
    <row r="79463">
      <c r="N79463" s="561" t="n"/>
    </row>
    <row r="79464">
      <c r="N79464" s="561" t="n"/>
    </row>
    <row r="79465">
      <c r="N79465" s="561" t="n"/>
    </row>
    <row r="79466">
      <c r="N79466" s="561" t="n"/>
    </row>
    <row r="79467">
      <c r="N79467" s="561" t="n"/>
    </row>
    <row r="79468">
      <c r="N79468" s="561" t="n"/>
    </row>
    <row r="79469">
      <c r="N79469" s="561" t="n"/>
    </row>
    <row r="79470">
      <c r="N79470" s="561" t="n"/>
    </row>
    <row r="79471">
      <c r="N79471" s="561" t="n"/>
    </row>
    <row r="79472">
      <c r="N79472" s="561" t="n"/>
    </row>
    <row r="79473">
      <c r="N79473" s="561" t="n"/>
    </row>
    <row r="79474">
      <c r="N79474" s="561" t="n"/>
    </row>
    <row r="79475">
      <c r="N79475" s="561" t="n"/>
    </row>
    <row r="79476">
      <c r="N79476" s="561" t="n"/>
    </row>
    <row r="79477">
      <c r="N79477" s="561" t="n"/>
    </row>
    <row r="79478">
      <c r="N79478" s="561" t="n"/>
    </row>
    <row r="79479">
      <c r="N79479" s="561" t="n"/>
    </row>
    <row r="79480">
      <c r="N79480" s="561" t="n"/>
    </row>
    <row r="79481">
      <c r="N79481" s="561" t="n"/>
    </row>
    <row r="79482">
      <c r="N79482" s="561" t="n"/>
    </row>
    <row r="79483">
      <c r="N79483" s="561" t="n"/>
    </row>
    <row r="79484">
      <c r="N79484" s="561" t="n"/>
    </row>
    <row r="79485">
      <c r="N79485" s="561" t="n"/>
    </row>
    <row r="79486">
      <c r="N79486" s="561" t="n"/>
    </row>
    <row r="79487">
      <c r="N79487" s="561" t="n"/>
    </row>
    <row r="79488">
      <c r="N79488" s="561" t="n"/>
    </row>
    <row r="79489">
      <c r="N79489" s="561" t="n"/>
    </row>
    <row r="79490">
      <c r="N79490" s="561" t="n"/>
    </row>
    <row r="79491">
      <c r="N79491" s="561" t="n"/>
    </row>
    <row r="79492">
      <c r="N79492" s="561" t="n"/>
    </row>
    <row r="79493">
      <c r="N79493" s="561" t="n"/>
    </row>
    <row r="79494">
      <c r="N79494" s="561" t="n"/>
    </row>
    <row r="79495">
      <c r="N79495" s="561" t="n"/>
    </row>
    <row r="79496">
      <c r="N79496" s="561" t="n"/>
    </row>
    <row r="79497">
      <c r="N79497" s="561" t="n"/>
    </row>
    <row r="79498">
      <c r="N79498" s="561" t="n"/>
    </row>
    <row r="79499">
      <c r="N79499" s="561" t="n"/>
    </row>
    <row r="79500">
      <c r="N79500" s="561" t="n"/>
    </row>
    <row r="79501">
      <c r="N79501" s="561" t="n"/>
    </row>
    <row r="79502">
      <c r="N79502" s="561" t="n"/>
    </row>
    <row r="79503">
      <c r="N79503" s="561" t="n"/>
    </row>
    <row r="79504">
      <c r="N79504" s="561" t="n"/>
    </row>
    <row r="79505">
      <c r="N79505" s="561" t="n"/>
    </row>
    <row r="79506">
      <c r="N79506" s="561" t="n"/>
    </row>
    <row r="79507">
      <c r="N79507" s="561" t="n"/>
    </row>
    <row r="79508">
      <c r="N79508" s="561" t="n"/>
    </row>
    <row r="79509">
      <c r="N79509" s="561" t="n"/>
    </row>
    <row r="79510">
      <c r="N79510" s="561" t="n"/>
    </row>
    <row r="79511">
      <c r="N79511" s="561" t="n"/>
    </row>
    <row r="79512">
      <c r="N79512" s="561" t="n"/>
    </row>
    <row r="79513">
      <c r="N79513" s="561" t="n"/>
    </row>
    <row r="79514">
      <c r="N79514" s="561" t="n"/>
    </row>
    <row r="79515">
      <c r="N79515" s="561" t="n"/>
    </row>
    <row r="79516">
      <c r="N79516" s="561" t="n"/>
    </row>
    <row r="79517">
      <c r="N79517" s="561" t="n"/>
    </row>
    <row r="79518">
      <c r="N79518" s="561" t="n"/>
    </row>
    <row r="79519">
      <c r="N79519" s="561" t="n"/>
    </row>
    <row r="79520">
      <c r="N79520" s="561" t="n"/>
    </row>
    <row r="79521">
      <c r="N79521" s="561" t="n"/>
    </row>
    <row r="79522">
      <c r="N79522" s="561" t="n"/>
    </row>
    <row r="79523">
      <c r="N79523" s="561" t="n"/>
    </row>
    <row r="79524">
      <c r="N79524" s="561" t="n"/>
    </row>
    <row r="79525">
      <c r="N79525" s="561" t="n"/>
    </row>
    <row r="79526">
      <c r="N79526" s="561" t="n"/>
    </row>
    <row r="79527">
      <c r="N79527" s="561" t="n"/>
    </row>
    <row r="79528">
      <c r="N79528" s="561" t="n"/>
    </row>
    <row r="79529">
      <c r="N79529" s="561" t="n"/>
    </row>
    <row r="79530">
      <c r="N79530" s="561" t="n"/>
    </row>
    <row r="79531">
      <c r="N79531" s="561" t="n"/>
    </row>
    <row r="79532">
      <c r="N79532" s="561" t="n"/>
    </row>
    <row r="79533">
      <c r="N79533" s="561" t="n"/>
    </row>
    <row r="79534">
      <c r="N79534" s="561" t="n"/>
    </row>
    <row r="79535">
      <c r="N79535" s="561" t="n"/>
    </row>
    <row r="79536">
      <c r="N79536" s="561" t="n"/>
    </row>
    <row r="79537">
      <c r="N79537" s="561" t="n"/>
    </row>
    <row r="79538">
      <c r="N79538" s="561" t="n"/>
    </row>
    <row r="79539">
      <c r="N79539" s="561" t="n"/>
    </row>
    <row r="79540">
      <c r="N79540" s="561" t="n"/>
    </row>
    <row r="79541">
      <c r="N79541" s="561" t="n"/>
    </row>
    <row r="79542">
      <c r="N79542" s="561" t="n"/>
    </row>
    <row r="79543">
      <c r="N79543" s="561" t="n"/>
    </row>
    <row r="79544">
      <c r="N79544" s="561" t="n"/>
    </row>
    <row r="79545">
      <c r="N79545" s="561" t="n"/>
    </row>
    <row r="79546">
      <c r="N79546" s="561" t="n"/>
    </row>
    <row r="79547">
      <c r="N79547" s="561" t="n"/>
    </row>
    <row r="79548">
      <c r="N79548" s="561" t="n"/>
    </row>
    <row r="79549">
      <c r="N79549" s="561" t="n"/>
    </row>
    <row r="79550">
      <c r="N79550" s="561" t="n"/>
    </row>
    <row r="79551">
      <c r="N79551" s="561" t="n"/>
    </row>
    <row r="79552">
      <c r="N79552" s="561" t="n"/>
    </row>
    <row r="79553">
      <c r="N79553" s="561" t="n"/>
    </row>
    <row r="79554">
      <c r="N79554" s="561" t="n"/>
    </row>
    <row r="79555">
      <c r="N79555" s="561" t="n"/>
    </row>
    <row r="79556">
      <c r="N79556" s="561" t="n"/>
    </row>
    <row r="79557">
      <c r="N79557" s="561" t="n"/>
    </row>
    <row r="79558">
      <c r="N79558" s="561" t="n"/>
    </row>
    <row r="79559">
      <c r="N79559" s="561" t="n"/>
    </row>
    <row r="79560">
      <c r="N79560" s="561" t="n"/>
    </row>
    <row r="79561">
      <c r="N79561" s="561" t="n"/>
    </row>
    <row r="79562">
      <c r="N79562" s="561" t="n"/>
    </row>
    <row r="79563">
      <c r="N79563" s="561" t="n"/>
    </row>
    <row r="79564">
      <c r="N79564" s="561" t="n"/>
    </row>
    <row r="79565">
      <c r="N79565" s="561" t="n"/>
    </row>
    <row r="79566">
      <c r="N79566" s="561" t="n"/>
    </row>
    <row r="79567">
      <c r="N79567" s="561" t="n"/>
    </row>
    <row r="79568">
      <c r="N79568" s="561" t="n"/>
    </row>
    <row r="79569">
      <c r="N79569" s="561" t="n"/>
    </row>
    <row r="79570">
      <c r="N79570" s="561" t="n"/>
    </row>
    <row r="79571">
      <c r="N79571" s="561" t="n"/>
    </row>
    <row r="79572">
      <c r="N79572" s="561" t="n"/>
    </row>
    <row r="79573">
      <c r="N79573" s="561" t="n"/>
    </row>
    <row r="79574">
      <c r="N79574" s="561" t="n"/>
    </row>
    <row r="79575">
      <c r="N79575" s="561" t="n"/>
    </row>
    <row r="79576">
      <c r="N79576" s="561" t="n"/>
    </row>
    <row r="79577">
      <c r="N79577" s="561" t="n"/>
    </row>
    <row r="79578">
      <c r="N79578" s="561" t="n"/>
    </row>
    <row r="79579">
      <c r="N79579" s="561" t="n"/>
    </row>
    <row r="79580">
      <c r="N79580" s="561" t="n"/>
    </row>
    <row r="79581">
      <c r="N79581" s="561" t="n"/>
    </row>
    <row r="79582">
      <c r="N79582" s="561" t="n"/>
    </row>
    <row r="79583">
      <c r="N79583" s="561" t="n"/>
    </row>
    <row r="79584">
      <c r="N79584" s="561" t="n"/>
    </row>
    <row r="79585">
      <c r="N79585" s="561" t="n"/>
    </row>
    <row r="79586">
      <c r="N79586" s="561" t="n"/>
    </row>
    <row r="79587">
      <c r="N79587" s="561" t="n"/>
    </row>
    <row r="79588">
      <c r="N79588" s="561" t="n"/>
    </row>
    <row r="79589">
      <c r="N79589" s="561" t="n"/>
    </row>
    <row r="79590">
      <c r="N79590" s="561" t="n"/>
    </row>
    <row r="79591">
      <c r="N79591" s="561" t="n"/>
    </row>
    <row r="79592">
      <c r="N79592" s="561" t="n"/>
    </row>
    <row r="79593">
      <c r="N79593" s="561" t="n"/>
    </row>
    <row r="79594">
      <c r="N79594" s="561" t="n"/>
    </row>
    <row r="79595">
      <c r="N79595" s="561" t="n"/>
    </row>
    <row r="79596">
      <c r="N79596" s="561" t="n"/>
    </row>
    <row r="79597">
      <c r="N79597" s="561" t="n"/>
    </row>
    <row r="79598">
      <c r="N79598" s="561" t="n"/>
    </row>
    <row r="79599">
      <c r="N79599" s="561" t="n"/>
    </row>
    <row r="79600">
      <c r="N79600" s="561" t="n"/>
    </row>
    <row r="79601">
      <c r="N79601" s="561" t="n"/>
    </row>
    <row r="79602">
      <c r="N79602" s="561" t="n"/>
    </row>
    <row r="79603">
      <c r="N79603" s="561" t="n"/>
    </row>
    <row r="79604">
      <c r="N79604" s="561" t="n"/>
    </row>
    <row r="79605">
      <c r="N79605" s="561" t="n"/>
    </row>
    <row r="79606">
      <c r="N79606" s="561" t="n"/>
    </row>
    <row r="79607">
      <c r="N79607" s="561" t="n"/>
    </row>
    <row r="79608">
      <c r="N79608" s="561" t="n"/>
    </row>
    <row r="79609">
      <c r="N79609" s="561" t="n"/>
    </row>
    <row r="79610">
      <c r="N79610" s="561" t="n"/>
    </row>
    <row r="79611">
      <c r="N79611" s="561" t="n"/>
    </row>
    <row r="79612">
      <c r="N79612" s="561" t="n"/>
    </row>
    <row r="79613">
      <c r="N79613" s="561" t="n"/>
    </row>
    <row r="79614">
      <c r="N79614" s="561" t="n"/>
    </row>
    <row r="79615">
      <c r="N79615" s="561" t="n"/>
    </row>
    <row r="79616">
      <c r="N79616" s="561" t="n"/>
    </row>
    <row r="79617">
      <c r="N79617" s="561" t="n"/>
    </row>
    <row r="79618">
      <c r="N79618" s="561" t="n"/>
    </row>
    <row r="79619">
      <c r="N79619" s="561" t="n"/>
    </row>
    <row r="79620">
      <c r="N79620" s="561" t="n"/>
    </row>
    <row r="79621">
      <c r="N79621" s="561" t="n"/>
    </row>
    <row r="79622">
      <c r="N79622" s="561" t="n"/>
    </row>
    <row r="79623">
      <c r="N79623" s="561" t="n"/>
    </row>
    <row r="79624">
      <c r="N79624" s="561" t="n"/>
    </row>
    <row r="79625">
      <c r="N79625" s="561" t="n"/>
    </row>
    <row r="79626">
      <c r="N79626" s="561" t="n"/>
    </row>
    <row r="79627">
      <c r="N79627" s="561" t="n"/>
    </row>
    <row r="79628">
      <c r="N79628" s="561" t="n"/>
    </row>
    <row r="79629">
      <c r="N79629" s="561" t="n"/>
    </row>
    <row r="79630">
      <c r="N79630" s="561" t="n"/>
    </row>
    <row r="79631">
      <c r="N79631" s="561" t="n"/>
    </row>
    <row r="79632">
      <c r="N79632" s="561" t="n"/>
    </row>
    <row r="79633">
      <c r="N79633" s="561" t="n"/>
    </row>
    <row r="79634">
      <c r="N79634" s="561" t="n"/>
    </row>
    <row r="79635">
      <c r="N79635" s="561" t="n"/>
    </row>
    <row r="79636">
      <c r="N79636" s="561" t="n"/>
    </row>
    <row r="79637">
      <c r="N79637" s="561" t="n"/>
    </row>
    <row r="79638">
      <c r="N79638" s="561" t="n"/>
    </row>
    <row r="79639">
      <c r="N79639" s="561" t="n"/>
    </row>
    <row r="79640">
      <c r="N79640" s="561" t="n"/>
    </row>
    <row r="79641">
      <c r="N79641" s="561" t="n"/>
    </row>
    <row r="79642">
      <c r="N79642" s="561" t="n"/>
    </row>
    <row r="79643">
      <c r="N79643" s="561" t="n"/>
    </row>
    <row r="79644">
      <c r="N79644" s="561" t="n"/>
    </row>
    <row r="79645">
      <c r="N79645" s="561" t="n"/>
    </row>
    <row r="79646">
      <c r="N79646" s="561" t="n"/>
    </row>
    <row r="79647">
      <c r="N79647" s="561" t="n"/>
    </row>
    <row r="79648">
      <c r="N79648" s="561" t="n"/>
    </row>
    <row r="79649">
      <c r="N79649" s="561" t="n"/>
    </row>
    <row r="79650">
      <c r="N79650" s="561" t="n"/>
    </row>
    <row r="79651">
      <c r="N79651" s="561" t="n"/>
    </row>
    <row r="79652">
      <c r="N79652" s="561" t="n"/>
    </row>
    <row r="79653">
      <c r="N79653" s="561" t="n"/>
    </row>
    <row r="79654">
      <c r="N79654" s="561" t="n"/>
    </row>
    <row r="79655">
      <c r="N79655" s="561" t="n"/>
    </row>
    <row r="79656">
      <c r="N79656" s="561" t="n"/>
    </row>
    <row r="79657">
      <c r="N79657" s="561" t="n"/>
    </row>
    <row r="79658">
      <c r="N79658" s="561" t="n"/>
    </row>
    <row r="79659">
      <c r="N79659" s="561" t="n"/>
    </row>
    <row r="79660">
      <c r="N79660" s="561" t="n"/>
    </row>
    <row r="79661">
      <c r="N79661" s="561" t="n"/>
    </row>
    <row r="79662">
      <c r="N79662" s="561" t="n"/>
    </row>
    <row r="79663">
      <c r="N79663" s="561" t="n"/>
    </row>
    <row r="79664">
      <c r="N79664" s="561" t="n"/>
    </row>
    <row r="79665">
      <c r="N79665" s="561" t="n"/>
    </row>
    <row r="79666">
      <c r="N79666" s="561" t="n"/>
    </row>
    <row r="79667">
      <c r="N79667" s="561" t="n"/>
    </row>
    <row r="79668">
      <c r="N79668" s="561" t="n"/>
    </row>
    <row r="79669">
      <c r="N79669" s="561" t="n"/>
    </row>
    <row r="79670">
      <c r="N79670" s="561" t="n"/>
    </row>
    <row r="79671">
      <c r="N79671" s="561" t="n"/>
    </row>
    <row r="79672">
      <c r="N79672" s="561" t="n"/>
    </row>
    <row r="79673">
      <c r="N79673" s="561" t="n"/>
    </row>
    <row r="79674">
      <c r="N79674" s="561" t="n"/>
    </row>
    <row r="79675">
      <c r="N79675" s="561" t="n"/>
    </row>
    <row r="79676">
      <c r="N79676" s="561" t="n"/>
    </row>
    <row r="79677">
      <c r="N79677" s="561" t="n"/>
    </row>
    <row r="79678">
      <c r="N79678" s="561" t="n"/>
    </row>
    <row r="79679">
      <c r="N79679" s="561" t="n"/>
    </row>
    <row r="79680">
      <c r="N79680" s="561" t="n"/>
    </row>
    <row r="79681">
      <c r="N79681" s="561" t="n"/>
    </row>
    <row r="79682">
      <c r="N79682" s="561" t="n"/>
    </row>
    <row r="79683">
      <c r="N79683" s="561" t="n"/>
    </row>
    <row r="79684">
      <c r="N79684" s="561" t="n"/>
    </row>
    <row r="79685">
      <c r="N79685" s="561" t="n"/>
    </row>
    <row r="79686">
      <c r="N79686" s="561" t="n"/>
    </row>
    <row r="79687">
      <c r="N79687" s="561" t="n"/>
    </row>
    <row r="79688">
      <c r="N79688" s="561" t="n"/>
    </row>
    <row r="79689">
      <c r="N79689" s="561" t="n"/>
    </row>
    <row r="79690">
      <c r="N79690" s="561" t="n"/>
    </row>
    <row r="79691">
      <c r="N79691" s="561" t="n"/>
    </row>
    <row r="79692">
      <c r="N79692" s="561" t="n"/>
    </row>
    <row r="79693">
      <c r="N79693" s="561" t="n"/>
    </row>
    <row r="79694">
      <c r="N79694" s="561" t="n"/>
    </row>
    <row r="79695">
      <c r="N79695" s="561" t="n"/>
    </row>
    <row r="79696">
      <c r="N79696" s="561" t="n"/>
    </row>
    <row r="79697">
      <c r="N79697" s="561" t="n"/>
    </row>
    <row r="79698">
      <c r="N79698" s="561" t="n"/>
    </row>
    <row r="79699">
      <c r="N79699" s="561" t="n"/>
    </row>
    <row r="79700">
      <c r="N79700" s="561" t="n"/>
    </row>
    <row r="79701">
      <c r="N79701" s="561" t="n"/>
    </row>
    <row r="79702">
      <c r="N79702" s="561" t="n"/>
    </row>
    <row r="79703">
      <c r="N79703" s="561" t="n"/>
    </row>
    <row r="79704">
      <c r="N79704" s="561" t="n"/>
    </row>
    <row r="79705">
      <c r="N79705" s="561" t="n"/>
    </row>
    <row r="79706">
      <c r="N79706" s="561" t="n"/>
    </row>
    <row r="79707">
      <c r="N79707" s="561" t="n"/>
    </row>
    <row r="79708">
      <c r="N79708" s="561" t="n"/>
    </row>
    <row r="79709">
      <c r="N79709" s="561" t="n"/>
    </row>
    <row r="79710">
      <c r="N79710" s="561" t="n"/>
    </row>
    <row r="79711">
      <c r="N79711" s="561" t="n"/>
    </row>
    <row r="79712">
      <c r="N79712" s="561" t="n"/>
    </row>
    <row r="79713">
      <c r="N79713" s="561" t="n"/>
    </row>
    <row r="79714">
      <c r="N79714" s="561" t="n"/>
    </row>
    <row r="79715">
      <c r="N79715" s="561" t="n"/>
    </row>
    <row r="79716">
      <c r="N79716" s="561" t="n"/>
    </row>
    <row r="79717">
      <c r="N79717" s="561" t="n"/>
    </row>
    <row r="79718">
      <c r="N79718" s="561" t="n"/>
    </row>
    <row r="79719">
      <c r="N79719" s="561" t="n"/>
    </row>
    <row r="79720">
      <c r="N79720" s="561" t="n"/>
    </row>
    <row r="79721">
      <c r="N79721" s="561" t="n"/>
    </row>
    <row r="79722">
      <c r="N79722" s="561" t="n"/>
    </row>
    <row r="79723">
      <c r="N79723" s="561" t="n"/>
    </row>
    <row r="79724">
      <c r="N79724" s="561" t="n"/>
    </row>
    <row r="79725">
      <c r="N79725" s="561" t="n"/>
    </row>
    <row r="79726">
      <c r="N79726" s="561" t="n"/>
    </row>
    <row r="79727">
      <c r="N79727" s="561" t="n"/>
    </row>
    <row r="79728">
      <c r="N79728" s="561" t="n"/>
    </row>
    <row r="79729">
      <c r="N79729" s="561" t="n"/>
    </row>
    <row r="79730">
      <c r="N79730" s="561" t="n"/>
    </row>
    <row r="79731">
      <c r="N79731" s="561" t="n"/>
    </row>
    <row r="79732">
      <c r="N79732" s="561" t="n"/>
    </row>
    <row r="79733">
      <c r="N79733" s="561" t="n"/>
    </row>
    <row r="79734">
      <c r="N79734" s="561" t="n"/>
    </row>
    <row r="79735">
      <c r="N79735" s="561" t="n"/>
    </row>
    <row r="79736">
      <c r="N79736" s="561" t="n"/>
    </row>
    <row r="79737">
      <c r="N79737" s="561" t="n"/>
    </row>
    <row r="79738">
      <c r="N79738" s="561" t="n"/>
    </row>
    <row r="79739">
      <c r="N79739" s="561" t="n"/>
    </row>
    <row r="79740">
      <c r="N79740" s="561" t="n"/>
    </row>
    <row r="79741">
      <c r="N79741" s="561" t="n"/>
    </row>
    <row r="79742">
      <c r="N79742" s="561" t="n"/>
    </row>
    <row r="79743">
      <c r="N79743" s="561" t="n"/>
    </row>
    <row r="79744">
      <c r="N79744" s="561" t="n"/>
    </row>
    <row r="79745">
      <c r="N79745" s="561" t="n"/>
    </row>
    <row r="79746">
      <c r="N79746" s="561" t="n"/>
    </row>
    <row r="79747">
      <c r="N79747" s="561" t="n"/>
    </row>
    <row r="79748">
      <c r="N79748" s="561" t="n"/>
    </row>
    <row r="79749">
      <c r="N79749" s="561" t="n"/>
    </row>
    <row r="79750">
      <c r="N79750" s="561" t="n"/>
    </row>
    <row r="79751">
      <c r="N79751" s="561" t="n"/>
    </row>
    <row r="79752">
      <c r="N79752" s="561" t="n"/>
    </row>
    <row r="79753">
      <c r="N79753" s="561" t="n"/>
    </row>
    <row r="79754">
      <c r="N79754" s="561" t="n"/>
    </row>
    <row r="79755">
      <c r="N79755" s="561" t="n"/>
    </row>
    <row r="79756">
      <c r="N79756" s="561" t="n"/>
    </row>
    <row r="79757">
      <c r="N79757" s="561" t="n"/>
    </row>
    <row r="79758">
      <c r="N79758" s="561" t="n"/>
    </row>
    <row r="79759">
      <c r="N79759" s="561" t="n"/>
    </row>
    <row r="79760">
      <c r="N79760" s="561" t="n"/>
    </row>
    <row r="79761">
      <c r="N79761" s="561" t="n"/>
    </row>
    <row r="79762">
      <c r="N79762" s="561" t="n"/>
    </row>
    <row r="79763">
      <c r="N79763" s="561" t="n"/>
    </row>
    <row r="79764">
      <c r="N79764" s="561" t="n"/>
    </row>
    <row r="79765">
      <c r="N79765" s="561" t="n"/>
    </row>
    <row r="79766">
      <c r="N79766" s="561" t="n"/>
    </row>
    <row r="79767">
      <c r="N79767" s="561" t="n"/>
    </row>
    <row r="79768">
      <c r="N79768" s="561" t="n"/>
    </row>
    <row r="79769">
      <c r="N79769" s="561" t="n"/>
    </row>
    <row r="79770">
      <c r="N79770" s="561" t="n"/>
    </row>
    <row r="79771">
      <c r="N79771" s="561" t="n"/>
    </row>
    <row r="79772">
      <c r="N79772" s="561" t="n"/>
    </row>
    <row r="79773">
      <c r="N79773" s="561" t="n"/>
    </row>
    <row r="79774">
      <c r="N79774" s="561" t="n"/>
    </row>
    <row r="79775">
      <c r="N79775" s="561" t="n"/>
    </row>
    <row r="79776">
      <c r="N79776" s="561" t="n"/>
    </row>
    <row r="79777">
      <c r="N79777" s="561" t="n"/>
    </row>
    <row r="79778">
      <c r="N79778" s="561" t="n"/>
    </row>
    <row r="79779">
      <c r="N79779" s="561" t="n"/>
    </row>
    <row r="79780">
      <c r="N79780" s="561" t="n"/>
    </row>
    <row r="79781">
      <c r="N79781" s="561" t="n"/>
    </row>
    <row r="79782">
      <c r="N79782" s="561" t="n"/>
    </row>
    <row r="79783">
      <c r="N79783" s="561" t="n"/>
    </row>
    <row r="79784">
      <c r="N79784" s="561" t="n"/>
    </row>
    <row r="79785">
      <c r="N79785" s="561" t="n"/>
    </row>
    <row r="79786">
      <c r="N79786" s="561" t="n"/>
    </row>
    <row r="79787">
      <c r="N79787" s="561" t="n"/>
    </row>
    <row r="79788">
      <c r="N79788" s="561" t="n"/>
    </row>
    <row r="79789">
      <c r="N79789" s="561" t="n"/>
    </row>
    <row r="79790">
      <c r="N79790" s="561" t="n"/>
    </row>
    <row r="79791">
      <c r="N79791" s="561" t="n"/>
    </row>
    <row r="79792">
      <c r="N79792" s="561" t="n"/>
    </row>
    <row r="79793">
      <c r="N79793" s="561" t="n"/>
    </row>
    <row r="79794">
      <c r="N79794" s="561" t="n"/>
    </row>
    <row r="79795">
      <c r="N79795" s="561" t="n"/>
    </row>
    <row r="79796">
      <c r="N79796" s="561" t="n"/>
    </row>
    <row r="79797">
      <c r="N79797" s="561" t="n"/>
    </row>
    <row r="79798">
      <c r="N79798" s="561" t="n"/>
    </row>
    <row r="79799">
      <c r="N79799" s="561" t="n"/>
    </row>
    <row r="79800">
      <c r="N79800" s="561" t="n"/>
    </row>
    <row r="79801">
      <c r="N79801" s="561" t="n"/>
    </row>
    <row r="79802">
      <c r="N79802" s="561" t="n"/>
    </row>
    <row r="79803">
      <c r="N79803" s="561" t="n"/>
    </row>
    <row r="79804">
      <c r="N79804" s="561" t="n"/>
    </row>
    <row r="79805">
      <c r="N79805" s="561" t="n"/>
    </row>
    <row r="79806">
      <c r="N79806" s="561" t="n"/>
    </row>
    <row r="79807">
      <c r="N79807" s="561" t="n"/>
    </row>
    <row r="79808">
      <c r="N79808" s="561" t="n"/>
    </row>
    <row r="79809">
      <c r="N79809" s="561" t="n"/>
    </row>
    <row r="79810">
      <c r="N79810" s="561" t="n"/>
    </row>
    <row r="79811">
      <c r="N79811" s="561" t="n"/>
    </row>
    <row r="79812">
      <c r="N79812" s="561" t="n"/>
    </row>
    <row r="79813">
      <c r="N79813" s="561" t="n"/>
    </row>
    <row r="79814">
      <c r="N79814" s="561" t="n"/>
    </row>
    <row r="79815">
      <c r="N79815" s="561" t="n"/>
    </row>
    <row r="79816">
      <c r="N79816" s="561" t="n"/>
    </row>
    <row r="79817">
      <c r="N79817" s="561" t="n"/>
    </row>
    <row r="79818">
      <c r="N79818" s="561" t="n"/>
    </row>
    <row r="79819">
      <c r="N79819" s="561" t="n"/>
    </row>
    <row r="79820">
      <c r="N79820" s="561" t="n"/>
    </row>
    <row r="79821">
      <c r="N79821" s="561" t="n"/>
    </row>
    <row r="79822">
      <c r="N79822" s="561" t="n"/>
    </row>
    <row r="79823">
      <c r="N79823" s="561" t="n"/>
    </row>
    <row r="79824">
      <c r="N79824" s="561" t="n"/>
    </row>
    <row r="79825">
      <c r="N79825" s="561" t="n"/>
    </row>
    <row r="79826">
      <c r="N79826" s="561" t="n"/>
    </row>
    <row r="79827">
      <c r="N79827" s="561" t="n"/>
    </row>
    <row r="79828">
      <c r="N79828" s="561" t="n"/>
    </row>
    <row r="79829">
      <c r="N79829" s="561" t="n"/>
    </row>
    <row r="79830">
      <c r="N79830" s="561" t="n"/>
    </row>
    <row r="79831">
      <c r="N79831" s="561" t="n"/>
    </row>
    <row r="79832">
      <c r="N79832" s="561" t="n"/>
    </row>
    <row r="79833">
      <c r="N79833" s="561" t="n"/>
    </row>
    <row r="79834">
      <c r="N79834" s="561" t="n"/>
    </row>
    <row r="79835">
      <c r="N79835" s="561" t="n"/>
    </row>
    <row r="79836">
      <c r="N79836" s="561" t="n"/>
    </row>
    <row r="79837">
      <c r="N79837" s="561" t="n"/>
    </row>
    <row r="79838">
      <c r="N79838" s="561" t="n"/>
    </row>
    <row r="79839">
      <c r="N79839" s="561" t="n"/>
    </row>
    <row r="79840">
      <c r="N79840" s="561" t="n"/>
    </row>
    <row r="79841">
      <c r="N79841" s="561" t="n"/>
    </row>
    <row r="79842">
      <c r="N79842" s="561" t="n"/>
    </row>
    <row r="79843">
      <c r="N79843" s="561" t="n"/>
    </row>
    <row r="79844">
      <c r="N79844" s="561" t="n"/>
    </row>
    <row r="79845">
      <c r="N79845" s="561" t="n"/>
    </row>
    <row r="79846">
      <c r="N79846" s="561" t="n"/>
    </row>
    <row r="79847">
      <c r="N79847" s="561" t="n"/>
    </row>
    <row r="79848">
      <c r="N79848" s="561" t="n"/>
    </row>
    <row r="79849">
      <c r="N79849" s="561" t="n"/>
    </row>
    <row r="79850">
      <c r="N79850" s="561" t="n"/>
    </row>
    <row r="79851">
      <c r="N79851" s="561" t="n"/>
    </row>
    <row r="79852">
      <c r="N79852" s="561" t="n"/>
    </row>
    <row r="79853">
      <c r="N79853" s="561" t="n"/>
    </row>
    <row r="79854">
      <c r="N79854" s="561" t="n"/>
    </row>
    <row r="79855">
      <c r="N79855" s="561" t="n"/>
    </row>
    <row r="79856">
      <c r="N79856" s="561" t="n"/>
    </row>
    <row r="79857">
      <c r="N79857" s="561" t="n"/>
    </row>
    <row r="79858">
      <c r="N79858" s="561" t="n"/>
    </row>
    <row r="79859">
      <c r="N79859" s="561" t="n"/>
    </row>
    <row r="79860">
      <c r="N79860" s="561" t="n"/>
    </row>
    <row r="79861">
      <c r="N79861" s="561" t="n"/>
    </row>
    <row r="79862">
      <c r="N79862" s="561" t="n"/>
    </row>
    <row r="79863">
      <c r="N79863" s="561" t="n"/>
    </row>
    <row r="79864">
      <c r="N79864" s="561" t="n"/>
    </row>
    <row r="79865">
      <c r="N79865" s="561" t="n"/>
    </row>
    <row r="79866">
      <c r="N79866" s="561" t="n"/>
    </row>
    <row r="79867">
      <c r="N79867" s="561" t="n"/>
    </row>
    <row r="79868">
      <c r="N79868" s="561" t="n"/>
    </row>
    <row r="79869">
      <c r="N79869" s="561" t="n"/>
    </row>
    <row r="79870">
      <c r="N79870" s="561" t="n"/>
    </row>
    <row r="79871">
      <c r="N79871" s="561" t="n"/>
    </row>
    <row r="79872">
      <c r="N79872" s="561" t="n"/>
    </row>
    <row r="79873">
      <c r="N79873" s="561" t="n"/>
    </row>
    <row r="79874">
      <c r="N79874" s="561" t="n"/>
    </row>
    <row r="79875">
      <c r="N79875" s="561" t="n"/>
    </row>
    <row r="79876">
      <c r="N79876" s="561" t="n"/>
    </row>
    <row r="79877">
      <c r="N79877" s="561" t="n"/>
    </row>
    <row r="79878">
      <c r="N79878" s="561" t="n"/>
    </row>
    <row r="79879">
      <c r="N79879" s="561" t="n"/>
    </row>
    <row r="79880">
      <c r="N79880" s="561" t="n"/>
    </row>
    <row r="79881">
      <c r="N79881" s="561" t="n"/>
    </row>
    <row r="79882">
      <c r="N79882" s="561" t="n"/>
    </row>
    <row r="79883">
      <c r="N79883" s="561" t="n"/>
    </row>
    <row r="79884">
      <c r="N79884" s="561" t="n"/>
    </row>
    <row r="79885">
      <c r="N79885" s="561" t="n"/>
    </row>
    <row r="79886">
      <c r="N79886" s="561" t="n"/>
    </row>
    <row r="79887">
      <c r="N79887" s="561" t="n"/>
    </row>
    <row r="79888">
      <c r="N79888" s="561" t="n"/>
    </row>
    <row r="79889">
      <c r="N79889" s="561" t="n"/>
    </row>
    <row r="79890">
      <c r="N79890" s="561" t="n"/>
    </row>
    <row r="79891">
      <c r="N79891" s="561" t="n"/>
    </row>
    <row r="79892">
      <c r="N79892" s="561" t="n"/>
    </row>
    <row r="79893">
      <c r="N79893" s="561" t="n"/>
    </row>
    <row r="79894">
      <c r="N79894" s="561" t="n"/>
    </row>
    <row r="79895">
      <c r="N79895" s="561" t="n"/>
    </row>
    <row r="79896">
      <c r="N79896" s="561" t="n"/>
    </row>
    <row r="79897">
      <c r="N79897" s="561" t="n"/>
    </row>
    <row r="79898">
      <c r="N79898" s="561" t="n"/>
    </row>
    <row r="79899">
      <c r="N79899" s="561" t="n"/>
    </row>
    <row r="79900">
      <c r="N79900" s="561" t="n"/>
    </row>
    <row r="79901">
      <c r="N79901" s="561" t="n"/>
    </row>
    <row r="79902">
      <c r="N79902" s="561" t="n"/>
    </row>
    <row r="79903">
      <c r="N79903" s="561" t="n"/>
    </row>
    <row r="79904">
      <c r="N79904" s="561" t="n"/>
    </row>
    <row r="79905">
      <c r="N79905" s="561" t="n"/>
    </row>
    <row r="79906">
      <c r="N79906" s="561" t="n"/>
    </row>
    <row r="79907">
      <c r="N79907" s="561" t="n"/>
    </row>
    <row r="79908">
      <c r="N79908" s="561" t="n"/>
    </row>
    <row r="79909">
      <c r="N79909" s="561" t="n"/>
    </row>
    <row r="79910">
      <c r="N79910" s="561" t="n"/>
    </row>
    <row r="79911">
      <c r="N79911" s="561" t="n"/>
    </row>
    <row r="79912">
      <c r="N79912" s="561" t="n"/>
    </row>
    <row r="79913">
      <c r="N79913" s="561" t="n"/>
    </row>
    <row r="79914">
      <c r="N79914" s="561" t="n"/>
    </row>
    <row r="79915">
      <c r="N79915" s="561" t="n"/>
    </row>
    <row r="79916">
      <c r="N79916" s="561" t="n"/>
    </row>
    <row r="79917">
      <c r="N79917" s="561" t="n"/>
    </row>
    <row r="79918">
      <c r="N79918" s="561" t="n"/>
    </row>
    <row r="79919">
      <c r="N79919" s="561" t="n"/>
    </row>
    <row r="79920">
      <c r="N79920" s="561" t="n"/>
    </row>
    <row r="79921">
      <c r="N79921" s="561" t="n"/>
    </row>
    <row r="79922">
      <c r="N79922" s="561" t="n"/>
    </row>
    <row r="79923">
      <c r="N79923" s="561" t="n"/>
    </row>
    <row r="79924">
      <c r="N79924" s="561" t="n"/>
    </row>
    <row r="79925">
      <c r="N79925" s="561" t="n"/>
    </row>
    <row r="79926">
      <c r="N79926" s="561" t="n"/>
    </row>
    <row r="79927">
      <c r="N79927" s="561" t="n"/>
    </row>
    <row r="79928">
      <c r="N79928" s="561" t="n"/>
    </row>
    <row r="79929">
      <c r="N79929" s="561" t="n"/>
    </row>
    <row r="79930">
      <c r="N79930" s="561" t="n"/>
    </row>
    <row r="79931">
      <c r="N79931" s="561" t="n"/>
    </row>
    <row r="79932">
      <c r="N79932" s="561" t="n"/>
    </row>
    <row r="79933">
      <c r="N79933" s="561" t="n"/>
    </row>
    <row r="79934">
      <c r="N79934" s="561" t="n"/>
    </row>
    <row r="79935">
      <c r="N79935" s="561" t="n"/>
    </row>
    <row r="79936">
      <c r="N79936" s="561" t="n"/>
    </row>
    <row r="79937">
      <c r="N79937" s="561" t="n"/>
    </row>
    <row r="79938">
      <c r="N79938" s="561" t="n"/>
    </row>
    <row r="79939">
      <c r="N79939" s="561" t="n"/>
    </row>
    <row r="79940">
      <c r="N79940" s="561" t="n"/>
    </row>
    <row r="79941">
      <c r="N79941" s="561" t="n"/>
    </row>
    <row r="79942">
      <c r="N79942" s="561" t="n"/>
    </row>
    <row r="79943">
      <c r="N79943" s="561" t="n"/>
    </row>
    <row r="79944">
      <c r="N79944" s="561" t="n"/>
    </row>
    <row r="79945">
      <c r="N79945" s="561" t="n"/>
    </row>
    <row r="79946">
      <c r="N79946" s="561" t="n"/>
    </row>
    <row r="79947">
      <c r="N79947" s="561" t="n"/>
    </row>
    <row r="79948">
      <c r="N79948" s="561" t="n"/>
    </row>
    <row r="79949">
      <c r="N79949" s="561" t="n"/>
    </row>
    <row r="79950">
      <c r="N79950" s="561" t="n"/>
    </row>
    <row r="79951">
      <c r="N79951" s="561" t="n"/>
    </row>
    <row r="79952">
      <c r="N79952" s="561" t="n"/>
    </row>
    <row r="79953">
      <c r="N79953" s="561" t="n"/>
    </row>
    <row r="79954">
      <c r="N79954" s="561" t="n"/>
    </row>
    <row r="79955">
      <c r="N79955" s="561" t="n"/>
    </row>
    <row r="79956">
      <c r="N79956" s="561" t="n"/>
    </row>
    <row r="79957">
      <c r="N79957" s="561" t="n"/>
    </row>
    <row r="79958">
      <c r="N79958" s="561" t="n"/>
    </row>
    <row r="79959">
      <c r="N79959" s="561" t="n"/>
    </row>
    <row r="79960">
      <c r="N79960" s="561" t="n"/>
    </row>
    <row r="79961">
      <c r="N79961" s="561" t="n"/>
    </row>
    <row r="79962">
      <c r="N79962" s="561" t="n"/>
    </row>
    <row r="79963">
      <c r="N79963" s="561" t="n"/>
    </row>
    <row r="79964">
      <c r="N79964" s="561" t="n"/>
    </row>
    <row r="79965">
      <c r="N79965" s="561" t="n"/>
    </row>
    <row r="79966">
      <c r="N79966" s="561" t="n"/>
    </row>
    <row r="79967">
      <c r="N79967" s="561" t="n"/>
    </row>
    <row r="79968">
      <c r="N79968" s="561" t="n"/>
    </row>
    <row r="79969">
      <c r="N79969" s="561" t="n"/>
    </row>
    <row r="79970">
      <c r="N79970" s="561" t="n"/>
    </row>
    <row r="79971">
      <c r="N79971" s="561" t="n"/>
    </row>
    <row r="79972">
      <c r="N79972" s="561" t="n"/>
    </row>
    <row r="79973">
      <c r="N79973" s="561" t="n"/>
    </row>
    <row r="79974">
      <c r="N79974" s="561" t="n"/>
    </row>
    <row r="79975">
      <c r="N79975" s="561" t="n"/>
    </row>
    <row r="79976">
      <c r="N79976" s="561" t="n"/>
    </row>
    <row r="79977">
      <c r="N79977" s="561" t="n"/>
    </row>
    <row r="79978">
      <c r="N79978" s="561" t="n"/>
    </row>
    <row r="79979">
      <c r="N79979" s="561" t="n"/>
    </row>
    <row r="79980">
      <c r="N79980" s="561" t="n"/>
    </row>
    <row r="79981">
      <c r="N79981" s="561" t="n"/>
    </row>
    <row r="79982">
      <c r="N79982" s="561" t="n"/>
    </row>
    <row r="79983">
      <c r="N79983" s="561" t="n"/>
    </row>
    <row r="79984">
      <c r="N79984" s="561" t="n"/>
    </row>
    <row r="79985">
      <c r="N79985" s="561" t="n"/>
    </row>
    <row r="79986">
      <c r="N79986" s="561" t="n"/>
    </row>
    <row r="79987">
      <c r="N79987" s="561" t="n"/>
    </row>
    <row r="79988">
      <c r="N79988" s="561" t="n"/>
    </row>
    <row r="79989">
      <c r="N79989" s="561" t="n"/>
    </row>
    <row r="79990">
      <c r="N79990" s="561" t="n"/>
    </row>
    <row r="79991">
      <c r="N79991" s="561" t="n"/>
    </row>
    <row r="79992">
      <c r="N79992" s="561" t="n"/>
    </row>
    <row r="79993">
      <c r="N79993" s="561" t="n"/>
    </row>
    <row r="79994">
      <c r="N79994" s="561" t="n"/>
    </row>
    <row r="79995">
      <c r="N79995" s="561" t="n"/>
    </row>
    <row r="79996">
      <c r="N79996" s="561" t="n"/>
    </row>
    <row r="79997">
      <c r="N79997" s="561" t="n"/>
    </row>
    <row r="79998">
      <c r="N79998" s="561" t="n"/>
    </row>
    <row r="79999">
      <c r="N79999" s="561" t="n"/>
    </row>
    <row r="80000">
      <c r="N80000" s="561" t="n"/>
    </row>
    <row r="80001">
      <c r="N80001" s="561" t="n"/>
    </row>
    <row r="80002">
      <c r="N80002" s="561" t="n"/>
    </row>
    <row r="80003">
      <c r="N80003" s="561" t="n"/>
    </row>
    <row r="80004">
      <c r="N80004" s="561" t="n"/>
    </row>
    <row r="80005">
      <c r="N80005" s="561" t="n"/>
    </row>
    <row r="80006">
      <c r="N80006" s="561" t="n"/>
    </row>
    <row r="80007">
      <c r="N80007" s="561" t="n"/>
    </row>
    <row r="80008">
      <c r="N80008" s="561" t="n"/>
    </row>
    <row r="80009">
      <c r="N80009" s="561" t="n"/>
    </row>
    <row r="80010">
      <c r="N80010" s="561" t="n"/>
    </row>
    <row r="80011">
      <c r="N80011" s="561" t="n"/>
    </row>
    <row r="80012">
      <c r="N80012" s="561" t="n"/>
    </row>
    <row r="80013">
      <c r="N80013" s="561" t="n"/>
    </row>
    <row r="80014">
      <c r="N80014" s="561" t="n"/>
    </row>
    <row r="80015">
      <c r="N80015" s="561" t="n"/>
    </row>
    <row r="80016">
      <c r="N80016" s="561" t="n"/>
    </row>
    <row r="80017">
      <c r="N80017" s="561" t="n"/>
    </row>
    <row r="80018">
      <c r="N80018" s="561" t="n"/>
    </row>
    <row r="80019">
      <c r="N80019" s="561" t="n"/>
    </row>
    <row r="80020">
      <c r="N80020" s="561" t="n"/>
    </row>
    <row r="80021">
      <c r="N80021" s="561" t="n"/>
    </row>
    <row r="80022">
      <c r="N80022" s="561" t="n"/>
    </row>
    <row r="80023">
      <c r="N80023" s="561" t="n"/>
    </row>
    <row r="80024">
      <c r="N80024" s="561" t="n"/>
    </row>
    <row r="80025">
      <c r="N80025" s="561" t="n"/>
    </row>
    <row r="80026">
      <c r="N80026" s="561" t="n"/>
    </row>
    <row r="80027">
      <c r="N80027" s="561" t="n"/>
    </row>
    <row r="80028">
      <c r="N80028" s="561" t="n"/>
    </row>
    <row r="80029">
      <c r="N80029" s="561" t="n"/>
    </row>
    <row r="80030">
      <c r="N80030" s="561" t="n"/>
    </row>
    <row r="80031">
      <c r="N80031" s="561" t="n"/>
    </row>
    <row r="80032">
      <c r="N80032" s="561" t="n"/>
    </row>
    <row r="80033">
      <c r="N80033" s="561" t="n"/>
    </row>
    <row r="80034">
      <c r="N80034" s="561" t="n"/>
    </row>
    <row r="80035">
      <c r="N80035" s="561" t="n"/>
    </row>
    <row r="80036">
      <c r="N80036" s="561" t="n"/>
    </row>
    <row r="80037">
      <c r="N80037" s="561" t="n"/>
    </row>
    <row r="80038">
      <c r="N80038" s="561" t="n"/>
    </row>
    <row r="80039">
      <c r="N80039" s="561" t="n"/>
    </row>
    <row r="80040">
      <c r="N80040" s="561" t="n"/>
    </row>
    <row r="80041">
      <c r="N80041" s="561" t="n"/>
    </row>
    <row r="80042">
      <c r="N80042" s="561" t="n"/>
    </row>
    <row r="80043">
      <c r="N80043" s="561" t="n"/>
    </row>
    <row r="80044">
      <c r="N80044" s="561" t="n"/>
    </row>
    <row r="80045">
      <c r="N80045" s="561" t="n"/>
    </row>
    <row r="80046">
      <c r="N80046" s="561" t="n"/>
    </row>
    <row r="80047">
      <c r="N80047" s="561" t="n"/>
    </row>
    <row r="80048">
      <c r="N80048" s="561" t="n"/>
    </row>
    <row r="80049">
      <c r="N80049" s="561" t="n"/>
    </row>
    <row r="80050">
      <c r="N80050" s="561" t="n"/>
    </row>
    <row r="80051">
      <c r="N80051" s="561" t="n"/>
    </row>
    <row r="80052">
      <c r="N80052" s="561" t="n"/>
    </row>
    <row r="80053">
      <c r="N80053" s="561" t="n"/>
    </row>
    <row r="80054">
      <c r="N80054" s="561" t="n"/>
    </row>
    <row r="80055">
      <c r="N80055" s="561" t="n"/>
    </row>
    <row r="80056">
      <c r="N80056" s="561" t="n"/>
    </row>
    <row r="80057">
      <c r="N80057" s="561" t="n"/>
    </row>
    <row r="80058">
      <c r="N80058" s="561" t="n"/>
    </row>
    <row r="80059">
      <c r="N80059" s="561" t="n"/>
    </row>
    <row r="80060">
      <c r="N80060" s="561" t="n"/>
    </row>
    <row r="80061">
      <c r="N80061" s="561" t="n"/>
    </row>
    <row r="80062">
      <c r="N80062" s="561" t="n"/>
    </row>
    <row r="80063">
      <c r="N80063" s="561" t="n"/>
    </row>
    <row r="80064">
      <c r="N80064" s="561" t="n"/>
    </row>
    <row r="80065">
      <c r="N80065" s="561" t="n"/>
    </row>
    <row r="80066">
      <c r="N80066" s="561" t="n"/>
    </row>
    <row r="80067">
      <c r="N80067" s="561" t="n"/>
    </row>
    <row r="80068">
      <c r="N80068" s="561" t="n"/>
    </row>
    <row r="80069">
      <c r="N80069" s="561" t="n"/>
    </row>
    <row r="80070">
      <c r="N80070" s="561" t="n"/>
    </row>
    <row r="80071">
      <c r="N80071" s="561" t="n"/>
    </row>
    <row r="80072">
      <c r="N80072" s="561" t="n"/>
    </row>
    <row r="80073">
      <c r="N80073" s="561" t="n"/>
    </row>
    <row r="80074">
      <c r="N80074" s="561" t="n"/>
    </row>
    <row r="80075">
      <c r="N80075" s="561" t="n"/>
    </row>
    <row r="80076">
      <c r="N80076" s="561" t="n"/>
    </row>
    <row r="80077">
      <c r="N80077" s="561" t="n"/>
    </row>
    <row r="80078">
      <c r="N80078" s="561" t="n"/>
    </row>
    <row r="80079">
      <c r="N80079" s="561" t="n"/>
    </row>
    <row r="80080">
      <c r="N80080" s="561" t="n"/>
    </row>
    <row r="80081">
      <c r="N80081" s="561" t="n"/>
    </row>
    <row r="80082">
      <c r="N80082" s="561" t="n"/>
    </row>
    <row r="80083">
      <c r="N80083" s="561" t="n"/>
    </row>
    <row r="80084">
      <c r="N80084" s="561" t="n"/>
    </row>
    <row r="80085">
      <c r="N80085" s="561" t="n"/>
    </row>
    <row r="80086">
      <c r="N80086" s="561" t="n"/>
    </row>
    <row r="80087">
      <c r="N80087" s="561" t="n"/>
    </row>
    <row r="80088">
      <c r="N80088" s="561" t="n"/>
    </row>
    <row r="80089">
      <c r="N80089" s="561" t="n"/>
    </row>
    <row r="80090">
      <c r="N80090" s="561" t="n"/>
    </row>
    <row r="80091">
      <c r="N80091" s="561" t="n"/>
    </row>
    <row r="80092">
      <c r="N80092" s="561" t="n"/>
    </row>
    <row r="80093">
      <c r="N80093" s="561" t="n"/>
    </row>
    <row r="80094">
      <c r="N80094" s="561" t="n"/>
    </row>
    <row r="80095">
      <c r="N80095" s="561" t="n"/>
    </row>
    <row r="80096">
      <c r="N80096" s="561" t="n"/>
    </row>
    <row r="80097">
      <c r="N80097" s="561" t="n"/>
    </row>
    <row r="80098">
      <c r="N80098" s="561" t="n"/>
    </row>
    <row r="80099">
      <c r="N80099" s="561" t="n"/>
    </row>
    <row r="80100">
      <c r="N80100" s="561" t="n"/>
    </row>
    <row r="80101">
      <c r="N80101" s="561" t="n"/>
    </row>
    <row r="80102">
      <c r="N80102" s="561" t="n"/>
    </row>
    <row r="80103">
      <c r="N80103" s="561" t="n"/>
    </row>
    <row r="80104">
      <c r="N80104" s="561" t="n"/>
    </row>
    <row r="80105">
      <c r="N80105" s="561" t="n"/>
    </row>
    <row r="80106">
      <c r="N80106" s="561" t="n"/>
    </row>
    <row r="80107">
      <c r="N80107" s="561" t="n"/>
    </row>
    <row r="80108">
      <c r="N80108" s="561" t="n"/>
    </row>
    <row r="80109">
      <c r="N80109" s="561" t="n"/>
    </row>
    <row r="80110">
      <c r="N80110" s="561" t="n"/>
    </row>
    <row r="80111">
      <c r="N80111" s="561" t="n"/>
    </row>
    <row r="80112">
      <c r="N80112" s="561" t="n"/>
    </row>
    <row r="80113">
      <c r="N80113" s="561" t="n"/>
    </row>
    <row r="80114">
      <c r="N80114" s="561" t="n"/>
    </row>
    <row r="80115">
      <c r="N80115" s="561" t="n"/>
    </row>
    <row r="80116">
      <c r="N80116" s="561" t="n"/>
    </row>
    <row r="80117">
      <c r="N80117" s="561" t="n"/>
    </row>
    <row r="80118">
      <c r="N80118" s="561" t="n"/>
    </row>
    <row r="80119">
      <c r="N80119" s="561" t="n"/>
    </row>
    <row r="80120">
      <c r="N80120" s="561" t="n"/>
    </row>
    <row r="80121">
      <c r="N80121" s="561" t="n"/>
    </row>
    <row r="80122">
      <c r="N80122" s="561" t="n"/>
    </row>
    <row r="80123">
      <c r="N80123" s="561" t="n"/>
    </row>
    <row r="80124">
      <c r="N80124" s="561" t="n"/>
    </row>
    <row r="80125">
      <c r="N80125" s="561" t="n"/>
    </row>
    <row r="80126">
      <c r="N80126" s="561" t="n"/>
    </row>
    <row r="80127">
      <c r="N80127" s="561" t="n"/>
    </row>
    <row r="80128">
      <c r="N80128" s="561" t="n"/>
    </row>
    <row r="80129">
      <c r="N80129" s="561" t="n"/>
    </row>
    <row r="80130">
      <c r="N80130" s="561" t="n"/>
    </row>
    <row r="80131">
      <c r="N80131" s="561" t="n"/>
    </row>
    <row r="80132">
      <c r="N80132" s="561" t="n"/>
    </row>
    <row r="80133">
      <c r="N80133" s="561" t="n"/>
    </row>
    <row r="80134">
      <c r="N80134" s="561" t="n"/>
    </row>
    <row r="80135">
      <c r="N80135" s="561" t="n"/>
    </row>
    <row r="80136">
      <c r="N80136" s="561" t="n"/>
    </row>
    <row r="80137">
      <c r="N80137" s="561" t="n"/>
    </row>
    <row r="80138">
      <c r="N80138" s="561" t="n"/>
    </row>
    <row r="80139">
      <c r="N80139" s="561" t="n"/>
    </row>
    <row r="80140">
      <c r="N80140" s="561" t="n"/>
    </row>
    <row r="80141">
      <c r="N80141" s="561" t="n"/>
    </row>
    <row r="80142">
      <c r="N80142" s="561" t="n"/>
    </row>
    <row r="80143">
      <c r="N80143" s="561" t="n"/>
    </row>
    <row r="80144">
      <c r="N80144" s="561" t="n"/>
    </row>
    <row r="80145">
      <c r="N80145" s="561" t="n"/>
    </row>
    <row r="80146">
      <c r="N80146" s="561" t="n"/>
    </row>
    <row r="80147">
      <c r="N80147" s="561" t="n"/>
    </row>
    <row r="80148">
      <c r="N80148" s="561" t="n"/>
    </row>
    <row r="80149">
      <c r="N80149" s="561" t="n"/>
    </row>
    <row r="80150">
      <c r="N80150" s="561" t="n"/>
    </row>
    <row r="80151">
      <c r="N80151" s="561" t="n"/>
    </row>
    <row r="80152">
      <c r="N80152" s="561" t="n"/>
    </row>
    <row r="80153">
      <c r="N80153" s="561" t="n"/>
    </row>
    <row r="80154">
      <c r="N80154" s="561" t="n"/>
    </row>
    <row r="80155">
      <c r="N80155" s="561" t="n"/>
    </row>
    <row r="80156">
      <c r="N80156" s="561" t="n"/>
    </row>
    <row r="80157">
      <c r="N80157" s="561" t="n"/>
    </row>
    <row r="80158">
      <c r="N80158" s="561" t="n"/>
    </row>
    <row r="80159">
      <c r="N80159" s="561" t="n"/>
    </row>
    <row r="80160">
      <c r="N80160" s="561" t="n"/>
    </row>
    <row r="80161">
      <c r="N80161" s="561" t="n"/>
    </row>
    <row r="80162">
      <c r="N80162" s="561" t="n"/>
    </row>
    <row r="80163">
      <c r="N80163" s="561" t="n"/>
    </row>
    <row r="80164">
      <c r="N80164" s="561" t="n"/>
    </row>
    <row r="80165">
      <c r="N80165" s="561" t="n"/>
    </row>
    <row r="80166">
      <c r="N80166" s="561" t="n"/>
    </row>
    <row r="80167">
      <c r="N80167" s="561" t="n"/>
    </row>
    <row r="80168">
      <c r="N80168" s="561" t="n"/>
    </row>
    <row r="80169">
      <c r="N80169" s="561" t="n"/>
    </row>
    <row r="80170">
      <c r="N80170" s="561" t="n"/>
    </row>
    <row r="80171">
      <c r="N80171" s="561" t="n"/>
    </row>
    <row r="80172">
      <c r="N80172" s="561" t="n"/>
    </row>
    <row r="80173">
      <c r="N80173" s="561" t="n"/>
    </row>
    <row r="80174">
      <c r="N80174" s="561" t="n"/>
    </row>
    <row r="80175">
      <c r="N80175" s="561" t="n"/>
    </row>
    <row r="80176">
      <c r="N80176" s="561" t="n"/>
    </row>
    <row r="80177">
      <c r="N80177" s="561" t="n"/>
    </row>
    <row r="80178">
      <c r="N80178" s="561" t="n"/>
    </row>
    <row r="80179">
      <c r="N80179" s="561" t="n"/>
    </row>
    <row r="80180">
      <c r="N80180" s="561" t="n"/>
    </row>
    <row r="80181">
      <c r="N80181" s="561" t="n"/>
    </row>
    <row r="80182">
      <c r="N80182" s="561" t="n"/>
    </row>
    <row r="80183">
      <c r="N80183" s="561" t="n"/>
    </row>
    <row r="80184">
      <c r="N80184" s="561" t="n"/>
    </row>
    <row r="80185">
      <c r="N80185" s="561" t="n"/>
    </row>
    <row r="80186">
      <c r="N80186" s="561" t="n"/>
    </row>
    <row r="80187">
      <c r="N80187" s="561" t="n"/>
    </row>
    <row r="80188">
      <c r="N80188" s="561" t="n"/>
    </row>
    <row r="80189">
      <c r="N80189" s="561" t="n"/>
    </row>
    <row r="80190">
      <c r="N80190" s="561" t="n"/>
    </row>
    <row r="80191">
      <c r="N80191" s="561" t="n"/>
    </row>
    <row r="80192">
      <c r="N80192" s="561" t="n"/>
    </row>
    <row r="80193">
      <c r="N80193" s="561" t="n"/>
    </row>
    <row r="80194">
      <c r="N80194" s="561" t="n"/>
    </row>
    <row r="80195">
      <c r="N80195" s="561" t="n"/>
    </row>
    <row r="80196">
      <c r="N80196" s="561" t="n"/>
    </row>
    <row r="80197">
      <c r="N80197" s="561" t="n"/>
    </row>
    <row r="80198">
      <c r="N80198" s="561" t="n"/>
    </row>
    <row r="80199">
      <c r="N80199" s="561" t="n"/>
    </row>
    <row r="80200">
      <c r="N80200" s="561" t="n"/>
    </row>
    <row r="80201">
      <c r="N80201" s="561" t="n"/>
    </row>
    <row r="80202">
      <c r="N80202" s="561" t="n"/>
    </row>
    <row r="80203">
      <c r="N80203" s="561" t="n"/>
    </row>
    <row r="80204">
      <c r="N80204" s="561" t="n"/>
    </row>
    <row r="80205">
      <c r="N80205" s="561" t="n"/>
    </row>
    <row r="80206">
      <c r="N80206" s="561" t="n"/>
    </row>
    <row r="80207">
      <c r="N80207" s="561" t="n"/>
    </row>
    <row r="80208">
      <c r="N80208" s="561" t="n"/>
    </row>
    <row r="80209">
      <c r="N80209" s="561" t="n"/>
    </row>
    <row r="80210">
      <c r="N80210" s="561" t="n"/>
    </row>
    <row r="80211">
      <c r="N80211" s="561" t="n"/>
    </row>
    <row r="80212">
      <c r="N80212" s="561" t="n"/>
    </row>
    <row r="80213">
      <c r="N80213" s="561" t="n"/>
    </row>
    <row r="80214">
      <c r="N80214" s="561" t="n"/>
    </row>
    <row r="80215">
      <c r="N80215" s="561" t="n"/>
    </row>
    <row r="80216">
      <c r="N80216" s="561" t="n"/>
    </row>
    <row r="80217">
      <c r="N80217" s="561" t="n"/>
    </row>
    <row r="80218">
      <c r="N80218" s="561" t="n"/>
    </row>
    <row r="80219">
      <c r="N80219" s="561" t="n"/>
    </row>
    <row r="80220">
      <c r="N80220" s="561" t="n"/>
    </row>
    <row r="80221">
      <c r="N80221" s="561" t="n"/>
    </row>
    <row r="80222">
      <c r="N80222" s="561" t="n"/>
    </row>
    <row r="80223">
      <c r="N80223" s="561" t="n"/>
    </row>
    <row r="80224">
      <c r="N80224" s="561" t="n"/>
    </row>
    <row r="80225">
      <c r="N80225" s="561" t="n"/>
    </row>
    <row r="80226">
      <c r="N80226" s="561" t="n"/>
    </row>
    <row r="80227">
      <c r="N80227" s="561" t="n"/>
    </row>
    <row r="80228">
      <c r="N80228" s="561" t="n"/>
    </row>
    <row r="80229">
      <c r="N80229" s="561" t="n"/>
    </row>
    <row r="80230">
      <c r="N80230" s="561" t="n"/>
    </row>
    <row r="80231">
      <c r="N80231" s="561" t="n"/>
    </row>
    <row r="80232">
      <c r="N80232" s="561" t="n"/>
    </row>
    <row r="80233">
      <c r="N80233" s="561" t="n"/>
    </row>
    <row r="80234">
      <c r="N80234" s="561" t="n"/>
    </row>
    <row r="80235">
      <c r="N80235" s="561" t="n"/>
    </row>
    <row r="80236">
      <c r="N80236" s="561" t="n"/>
    </row>
    <row r="80237">
      <c r="N80237" s="561" t="n"/>
    </row>
    <row r="80238">
      <c r="N80238" s="561" t="n"/>
    </row>
    <row r="80239">
      <c r="N80239" s="561" t="n"/>
    </row>
    <row r="80240">
      <c r="N80240" s="561" t="n"/>
    </row>
    <row r="80241">
      <c r="N80241" s="561" t="n"/>
    </row>
    <row r="80242">
      <c r="N80242" s="561" t="n"/>
    </row>
    <row r="80243">
      <c r="N80243" s="561" t="n"/>
    </row>
    <row r="80244">
      <c r="N80244" s="561" t="n"/>
    </row>
    <row r="80245">
      <c r="N80245" s="561" t="n"/>
    </row>
    <row r="80246">
      <c r="N80246" s="561" t="n"/>
    </row>
    <row r="80247">
      <c r="N80247" s="561" t="n"/>
    </row>
    <row r="80248">
      <c r="N80248" s="561" t="n"/>
    </row>
    <row r="80249">
      <c r="N80249" s="561" t="n"/>
    </row>
    <row r="80250">
      <c r="N80250" s="561" t="n"/>
    </row>
    <row r="80251">
      <c r="N80251" s="561" t="n"/>
    </row>
    <row r="80252">
      <c r="N80252" s="561" t="n"/>
    </row>
    <row r="80253">
      <c r="N80253" s="561" t="n"/>
    </row>
    <row r="80254">
      <c r="N80254" s="561" t="n"/>
    </row>
    <row r="80255">
      <c r="N80255" s="561" t="n"/>
    </row>
    <row r="80256">
      <c r="N80256" s="561" t="n"/>
    </row>
    <row r="80257">
      <c r="N80257" s="561" t="n"/>
    </row>
    <row r="80258">
      <c r="N80258" s="561" t="n"/>
    </row>
    <row r="80259">
      <c r="N80259" s="561" t="n"/>
    </row>
    <row r="80260">
      <c r="N80260" s="561" t="n"/>
    </row>
    <row r="80261">
      <c r="N80261" s="561" t="n"/>
    </row>
    <row r="80262">
      <c r="N80262" s="561" t="n"/>
    </row>
    <row r="80263">
      <c r="N80263" s="561" t="n"/>
    </row>
    <row r="80264">
      <c r="N80264" s="561" t="n"/>
    </row>
    <row r="80265">
      <c r="N80265" s="561" t="n"/>
    </row>
    <row r="80266">
      <c r="N80266" s="561" t="n"/>
    </row>
    <row r="80267">
      <c r="N80267" s="561" t="n"/>
    </row>
    <row r="80268">
      <c r="N80268" s="561" t="n"/>
    </row>
    <row r="80269">
      <c r="N80269" s="561" t="n"/>
    </row>
    <row r="80270">
      <c r="N80270" s="561" t="n"/>
    </row>
    <row r="80271">
      <c r="N80271" s="561" t="n"/>
    </row>
    <row r="80272">
      <c r="N80272" s="561" t="n"/>
    </row>
    <row r="80273">
      <c r="N80273" s="561" t="n"/>
    </row>
    <row r="80274">
      <c r="N80274" s="561" t="n"/>
    </row>
    <row r="80275">
      <c r="N80275" s="561" t="n"/>
    </row>
    <row r="80276">
      <c r="N80276" s="561" t="n"/>
    </row>
    <row r="80277">
      <c r="N80277" s="561" t="n"/>
    </row>
    <row r="80278">
      <c r="N80278" s="561" t="n"/>
    </row>
    <row r="80279">
      <c r="N80279" s="561" t="n"/>
    </row>
    <row r="80280">
      <c r="N80280" s="561" t="n"/>
    </row>
    <row r="80281">
      <c r="N80281" s="561" t="n"/>
    </row>
    <row r="80282">
      <c r="N80282" s="561" t="n"/>
    </row>
    <row r="80283">
      <c r="N80283" s="561" t="n"/>
    </row>
    <row r="80284">
      <c r="N80284" s="561" t="n"/>
    </row>
    <row r="80285">
      <c r="N80285" s="561" t="n"/>
    </row>
    <row r="80286">
      <c r="N80286" s="561" t="n"/>
    </row>
    <row r="80287">
      <c r="N80287" s="561" t="n"/>
    </row>
    <row r="80288">
      <c r="N80288" s="561" t="n"/>
    </row>
    <row r="80289">
      <c r="N80289" s="561" t="n"/>
    </row>
    <row r="80290">
      <c r="N80290" s="561" t="n"/>
    </row>
    <row r="80291">
      <c r="N80291" s="561" t="n"/>
    </row>
    <row r="80292">
      <c r="N80292" s="561" t="n"/>
    </row>
    <row r="80293">
      <c r="N80293" s="561" t="n"/>
    </row>
    <row r="80294">
      <c r="N80294" s="561" t="n"/>
    </row>
    <row r="80295">
      <c r="N80295" s="561" t="n"/>
    </row>
    <row r="80296">
      <c r="N80296" s="561" t="n"/>
    </row>
    <row r="80297">
      <c r="N80297" s="561" t="n"/>
    </row>
    <row r="80298">
      <c r="N80298" s="561" t="n"/>
    </row>
    <row r="80299">
      <c r="N80299" s="561" t="n"/>
    </row>
    <row r="80300">
      <c r="N80300" s="561" t="n"/>
    </row>
    <row r="80301">
      <c r="N80301" s="561" t="n"/>
    </row>
    <row r="80302">
      <c r="N80302" s="561" t="n"/>
    </row>
    <row r="80303">
      <c r="N80303" s="561" t="n"/>
    </row>
    <row r="80304">
      <c r="N80304" s="561" t="n"/>
    </row>
    <row r="80305">
      <c r="N80305" s="561" t="n"/>
    </row>
    <row r="80306">
      <c r="N80306" s="561" t="n"/>
    </row>
    <row r="80307">
      <c r="N80307" s="561" t="n"/>
    </row>
    <row r="80308">
      <c r="N80308" s="561" t="n"/>
    </row>
    <row r="80309">
      <c r="N80309" s="561" t="n"/>
    </row>
    <row r="80310">
      <c r="N80310" s="561" t="n"/>
    </row>
    <row r="80311">
      <c r="N80311" s="561" t="n"/>
    </row>
    <row r="80312">
      <c r="N80312" s="561" t="n"/>
    </row>
    <row r="80313">
      <c r="N80313" s="561" t="n"/>
    </row>
    <row r="80314">
      <c r="N80314" s="561" t="n"/>
    </row>
    <row r="80315">
      <c r="N80315" s="561" t="n"/>
    </row>
    <row r="80316">
      <c r="N80316" s="561" t="n"/>
    </row>
    <row r="80317">
      <c r="N80317" s="561" t="n"/>
    </row>
    <row r="80318">
      <c r="N80318" s="561" t="n"/>
    </row>
    <row r="80319">
      <c r="N80319" s="561" t="n"/>
    </row>
    <row r="80320">
      <c r="N80320" s="561" t="n"/>
    </row>
    <row r="80321">
      <c r="N80321" s="561" t="n"/>
    </row>
    <row r="80322">
      <c r="N80322" s="561" t="n"/>
    </row>
    <row r="80323">
      <c r="N80323" s="561" t="n"/>
    </row>
    <row r="80324">
      <c r="N80324" s="561" t="n"/>
    </row>
    <row r="80325">
      <c r="N80325" s="561" t="n"/>
    </row>
    <row r="80326">
      <c r="N80326" s="561" t="n"/>
    </row>
    <row r="80327">
      <c r="N80327" s="561" t="n"/>
    </row>
    <row r="80328">
      <c r="N80328" s="561" t="n"/>
    </row>
    <row r="80329">
      <c r="N80329" s="561" t="n"/>
    </row>
    <row r="80330">
      <c r="N80330" s="561" t="n"/>
    </row>
    <row r="80331">
      <c r="N80331" s="561" t="n"/>
    </row>
    <row r="80332">
      <c r="N80332" s="561" t="n"/>
    </row>
    <row r="80333">
      <c r="N80333" s="561" t="n"/>
    </row>
    <row r="80334">
      <c r="N80334" s="561" t="n"/>
    </row>
    <row r="80335">
      <c r="N80335" s="561" t="n"/>
    </row>
    <row r="80336">
      <c r="N80336" s="561" t="n"/>
    </row>
    <row r="80337">
      <c r="N80337" s="561" t="n"/>
    </row>
    <row r="80338">
      <c r="N80338" s="561" t="n"/>
    </row>
    <row r="80339">
      <c r="N80339" s="561" t="n"/>
    </row>
    <row r="80340">
      <c r="N80340" s="561" t="n"/>
    </row>
    <row r="80341">
      <c r="N80341" s="561" t="n"/>
    </row>
    <row r="80342">
      <c r="N80342" s="561" t="n"/>
    </row>
    <row r="80343">
      <c r="N80343" s="561" t="n"/>
    </row>
    <row r="80344">
      <c r="N80344" s="561" t="n"/>
    </row>
    <row r="80345">
      <c r="N80345" s="561" t="n"/>
    </row>
    <row r="80346">
      <c r="N80346" s="561" t="n"/>
    </row>
    <row r="80347">
      <c r="N80347" s="561" t="n"/>
    </row>
    <row r="80348">
      <c r="N80348" s="561" t="n"/>
    </row>
    <row r="80349">
      <c r="N80349" s="561" t="n"/>
    </row>
    <row r="80350">
      <c r="N80350" s="561" t="n"/>
    </row>
    <row r="80351">
      <c r="N80351" s="561" t="n"/>
    </row>
    <row r="80352">
      <c r="N80352" s="561" t="n"/>
    </row>
    <row r="80353">
      <c r="N80353" s="561" t="n"/>
    </row>
    <row r="80354">
      <c r="N80354" s="561" t="n"/>
    </row>
    <row r="80355">
      <c r="N80355" s="561" t="n"/>
    </row>
    <row r="80356">
      <c r="N80356" s="561" t="n"/>
    </row>
    <row r="80357">
      <c r="N80357" s="561" t="n"/>
    </row>
    <row r="80358">
      <c r="N80358" s="561" t="n"/>
    </row>
    <row r="80359">
      <c r="N80359" s="561" t="n"/>
    </row>
    <row r="80360">
      <c r="N80360" s="561" t="n"/>
    </row>
    <row r="80361">
      <c r="N80361" s="561" t="n"/>
    </row>
    <row r="80362">
      <c r="N80362" s="561" t="n"/>
    </row>
    <row r="80363">
      <c r="N80363" s="561" t="n"/>
    </row>
    <row r="80364">
      <c r="N80364" s="561" t="n"/>
    </row>
    <row r="80365">
      <c r="N80365" s="561" t="n"/>
    </row>
    <row r="80366">
      <c r="N80366" s="561" t="n"/>
    </row>
    <row r="80367">
      <c r="N80367" s="561" t="n"/>
    </row>
    <row r="80368">
      <c r="N80368" s="561" t="n"/>
    </row>
    <row r="80369">
      <c r="N80369" s="561" t="n"/>
    </row>
    <row r="80370">
      <c r="N80370" s="561" t="n"/>
    </row>
    <row r="80371">
      <c r="N80371" s="561" t="n"/>
    </row>
    <row r="80372">
      <c r="N80372" s="561" t="n"/>
    </row>
    <row r="80373">
      <c r="N80373" s="561" t="n"/>
    </row>
    <row r="80374">
      <c r="N80374" s="561" t="n"/>
    </row>
    <row r="80375">
      <c r="N80375" s="561" t="n"/>
    </row>
    <row r="80376">
      <c r="N80376" s="561" t="n"/>
    </row>
    <row r="80377">
      <c r="N80377" s="561" t="n"/>
    </row>
    <row r="80378">
      <c r="N80378" s="561" t="n"/>
    </row>
    <row r="80379">
      <c r="N80379" s="561" t="n"/>
    </row>
    <row r="80380">
      <c r="N80380" s="561" t="n"/>
    </row>
    <row r="80381">
      <c r="N80381" s="561" t="n"/>
    </row>
    <row r="80382">
      <c r="N80382" s="561" t="n"/>
    </row>
    <row r="80383">
      <c r="N80383" s="561" t="n"/>
    </row>
    <row r="80384">
      <c r="N80384" s="561" t="n"/>
    </row>
    <row r="80385">
      <c r="N80385" s="561" t="n"/>
    </row>
    <row r="80386">
      <c r="N80386" s="561" t="n"/>
    </row>
    <row r="80387">
      <c r="N80387" s="561" t="n"/>
    </row>
    <row r="80388">
      <c r="N80388" s="561" t="n"/>
    </row>
    <row r="80389">
      <c r="N80389" s="561" t="n"/>
    </row>
    <row r="80390">
      <c r="N80390" s="561" t="n"/>
    </row>
    <row r="80391">
      <c r="N80391" s="561" t="n"/>
    </row>
    <row r="80392">
      <c r="N80392" s="561" t="n"/>
    </row>
    <row r="80393">
      <c r="N80393" s="561" t="n"/>
    </row>
    <row r="80394">
      <c r="N80394" s="561" t="n"/>
    </row>
    <row r="80395">
      <c r="N80395" s="561" t="n"/>
    </row>
    <row r="80396">
      <c r="N80396" s="561" t="n"/>
    </row>
    <row r="80397">
      <c r="N80397" s="561" t="n"/>
    </row>
    <row r="80398">
      <c r="N80398" s="561" t="n"/>
    </row>
    <row r="80399">
      <c r="N80399" s="561" t="n"/>
    </row>
    <row r="80400">
      <c r="N80400" s="561" t="n"/>
    </row>
    <row r="80401">
      <c r="N80401" s="561" t="n"/>
    </row>
    <row r="80402">
      <c r="N80402" s="561" t="n"/>
    </row>
    <row r="80403">
      <c r="N80403" s="561" t="n"/>
    </row>
    <row r="80404">
      <c r="N80404" s="561" t="n"/>
    </row>
    <row r="80405">
      <c r="N80405" s="561" t="n"/>
    </row>
    <row r="80406">
      <c r="N80406" s="561" t="n"/>
    </row>
    <row r="80407">
      <c r="N80407" s="561" t="n"/>
    </row>
    <row r="80408">
      <c r="N80408" s="561" t="n"/>
    </row>
    <row r="80409">
      <c r="N80409" s="561" t="n"/>
    </row>
    <row r="80410">
      <c r="N80410" s="561" t="n"/>
    </row>
    <row r="80411">
      <c r="N80411" s="561" t="n"/>
    </row>
    <row r="80412">
      <c r="N80412" s="561" t="n"/>
    </row>
    <row r="80413">
      <c r="N80413" s="561" t="n"/>
    </row>
    <row r="80414">
      <c r="N80414" s="561" t="n"/>
    </row>
    <row r="80415">
      <c r="N80415" s="561" t="n"/>
    </row>
    <row r="80416">
      <c r="N80416" s="561" t="n"/>
    </row>
    <row r="80417">
      <c r="N80417" s="561" t="n"/>
    </row>
    <row r="80418">
      <c r="N80418" s="561" t="n"/>
    </row>
    <row r="80419">
      <c r="N80419" s="561" t="n"/>
    </row>
    <row r="80420">
      <c r="N80420" s="561" t="n"/>
    </row>
    <row r="80421">
      <c r="N80421" s="561" t="n"/>
    </row>
    <row r="80422">
      <c r="N80422" s="561" t="n"/>
    </row>
    <row r="80423">
      <c r="N80423" s="561" t="n"/>
    </row>
    <row r="80424">
      <c r="N80424" s="561" t="n"/>
    </row>
    <row r="80425">
      <c r="N80425" s="561" t="n"/>
    </row>
    <row r="80426">
      <c r="N80426" s="561" t="n"/>
    </row>
    <row r="80427">
      <c r="N80427" s="561" t="n"/>
    </row>
    <row r="80428">
      <c r="N80428" s="561" t="n"/>
    </row>
    <row r="80429">
      <c r="N80429" s="561" t="n"/>
    </row>
    <row r="80430">
      <c r="N80430" s="561" t="n"/>
    </row>
    <row r="80431">
      <c r="N80431" s="561" t="n"/>
    </row>
    <row r="80432">
      <c r="N80432" s="561" t="n"/>
    </row>
    <row r="80433">
      <c r="N80433" s="561" t="n"/>
    </row>
    <row r="80434">
      <c r="N80434" s="561" t="n"/>
    </row>
    <row r="80435">
      <c r="N80435" s="561" t="n"/>
    </row>
    <row r="80436">
      <c r="N80436" s="561" t="n"/>
    </row>
    <row r="80437">
      <c r="N80437" s="561" t="n"/>
    </row>
    <row r="80438">
      <c r="N80438" s="561" t="n"/>
    </row>
    <row r="80439">
      <c r="N80439" s="561" t="n"/>
    </row>
    <row r="80440">
      <c r="N80440" s="561" t="n"/>
    </row>
    <row r="80441">
      <c r="N80441" s="561" t="n"/>
    </row>
    <row r="80442">
      <c r="N80442" s="561" t="n"/>
    </row>
    <row r="80443">
      <c r="N80443" s="561" t="n"/>
    </row>
    <row r="80444">
      <c r="N80444" s="561" t="n"/>
    </row>
    <row r="80445">
      <c r="N80445" s="561" t="n"/>
    </row>
    <row r="80446">
      <c r="N80446" s="561" t="n"/>
    </row>
    <row r="80447">
      <c r="N80447" s="561" t="n"/>
    </row>
    <row r="80448">
      <c r="N80448" s="561" t="n"/>
    </row>
    <row r="80449">
      <c r="N80449" s="561" t="n"/>
    </row>
    <row r="80450">
      <c r="N80450" s="561" t="n"/>
    </row>
    <row r="80451">
      <c r="N80451" s="561" t="n"/>
    </row>
    <row r="80452">
      <c r="N80452" s="561" t="n"/>
    </row>
    <row r="80453">
      <c r="N80453" s="561" t="n"/>
    </row>
    <row r="80454">
      <c r="N80454" s="561" t="n"/>
    </row>
    <row r="80455">
      <c r="N80455" s="561" t="n"/>
    </row>
    <row r="80456">
      <c r="N80456" s="561" t="n"/>
    </row>
    <row r="80457">
      <c r="N80457" s="561" t="n"/>
    </row>
    <row r="80458">
      <c r="N80458" s="561" t="n"/>
    </row>
    <row r="80459">
      <c r="N80459" s="561" t="n"/>
    </row>
    <row r="80460">
      <c r="N80460" s="561" t="n"/>
    </row>
    <row r="80461">
      <c r="N80461" s="561" t="n"/>
    </row>
    <row r="80462">
      <c r="N80462" s="561" t="n"/>
    </row>
    <row r="80463">
      <c r="N80463" s="561" t="n"/>
    </row>
    <row r="80464">
      <c r="N80464" s="561" t="n"/>
    </row>
    <row r="80465">
      <c r="N80465" s="561" t="n"/>
    </row>
    <row r="80466">
      <c r="N80466" s="561" t="n"/>
    </row>
    <row r="80467">
      <c r="N80467" s="561" t="n"/>
    </row>
    <row r="80468">
      <c r="N80468" s="561" t="n"/>
    </row>
    <row r="80469">
      <c r="N80469" s="561" t="n"/>
    </row>
    <row r="80470">
      <c r="N80470" s="561" t="n"/>
    </row>
    <row r="80471">
      <c r="N80471" s="561" t="n"/>
    </row>
    <row r="80472">
      <c r="N80472" s="561" t="n"/>
    </row>
    <row r="80473">
      <c r="N80473" s="561" t="n"/>
    </row>
    <row r="80474">
      <c r="N80474" s="561" t="n"/>
    </row>
    <row r="80475">
      <c r="N80475" s="561" t="n"/>
    </row>
    <row r="80476">
      <c r="N80476" s="561" t="n"/>
    </row>
    <row r="80477">
      <c r="N80477" s="561" t="n"/>
    </row>
    <row r="80478">
      <c r="N80478" s="561" t="n"/>
    </row>
    <row r="80479">
      <c r="N80479" s="561" t="n"/>
    </row>
    <row r="80480">
      <c r="N80480" s="561" t="n"/>
    </row>
    <row r="80481">
      <c r="N80481" s="561" t="n"/>
    </row>
    <row r="80482">
      <c r="N80482" s="561" t="n"/>
    </row>
    <row r="80483">
      <c r="N80483" s="561" t="n"/>
    </row>
    <row r="80484">
      <c r="N80484" s="561" t="n"/>
    </row>
    <row r="80485">
      <c r="N80485" s="561" t="n"/>
    </row>
    <row r="80486">
      <c r="N80486" s="561" t="n"/>
    </row>
    <row r="80487">
      <c r="N80487" s="561" t="n"/>
    </row>
    <row r="80488">
      <c r="N80488" s="561" t="n"/>
    </row>
    <row r="80489">
      <c r="N80489" s="561" t="n"/>
    </row>
    <row r="80490">
      <c r="N80490" s="561" t="n"/>
    </row>
    <row r="80491">
      <c r="N80491" s="561" t="n"/>
    </row>
    <row r="80492">
      <c r="N80492" s="561" t="n"/>
    </row>
    <row r="80493">
      <c r="N80493" s="561" t="n"/>
    </row>
    <row r="80494">
      <c r="N80494" s="561" t="n"/>
    </row>
    <row r="80495">
      <c r="N80495" s="561" t="n"/>
    </row>
    <row r="80496">
      <c r="N80496" s="561" t="n"/>
    </row>
    <row r="80497">
      <c r="N80497" s="561" t="n"/>
    </row>
    <row r="80498">
      <c r="N80498" s="561" t="n"/>
    </row>
    <row r="80499">
      <c r="N80499" s="561" t="n"/>
    </row>
    <row r="80500">
      <c r="N80500" s="561" t="n"/>
    </row>
    <row r="80501">
      <c r="N80501" s="561" t="n"/>
    </row>
    <row r="80502">
      <c r="N80502" s="561" t="n"/>
    </row>
    <row r="80503">
      <c r="N80503" s="561" t="n"/>
    </row>
    <row r="80504">
      <c r="N80504" s="561" t="n"/>
    </row>
    <row r="80505">
      <c r="N80505" s="561" t="n"/>
    </row>
    <row r="80506">
      <c r="N80506" s="561" t="n"/>
    </row>
    <row r="80507">
      <c r="N80507" s="561" t="n"/>
    </row>
    <row r="80508">
      <c r="N80508" s="561" t="n"/>
    </row>
    <row r="80509">
      <c r="N80509" s="561" t="n"/>
    </row>
    <row r="80510">
      <c r="N80510" s="561" t="n"/>
    </row>
    <row r="80511">
      <c r="N80511" s="561" t="n"/>
    </row>
    <row r="80512">
      <c r="N80512" s="561" t="n"/>
    </row>
    <row r="80513">
      <c r="N80513" s="561" t="n"/>
    </row>
    <row r="80514">
      <c r="N80514" s="561" t="n"/>
    </row>
    <row r="80515">
      <c r="N80515" s="561" t="n"/>
    </row>
    <row r="80516">
      <c r="N80516" s="561" t="n"/>
    </row>
    <row r="80517">
      <c r="N80517" s="561" t="n"/>
    </row>
    <row r="80518">
      <c r="N80518" s="561" t="n"/>
    </row>
    <row r="80519">
      <c r="N80519" s="561" t="n"/>
    </row>
    <row r="80520">
      <c r="N80520" s="561" t="n"/>
    </row>
    <row r="80521">
      <c r="N80521" s="561" t="n"/>
    </row>
    <row r="80522">
      <c r="N80522" s="561" t="n"/>
    </row>
    <row r="80523">
      <c r="N80523" s="561" t="n"/>
    </row>
    <row r="80524">
      <c r="N80524" s="561" t="n"/>
    </row>
    <row r="80525">
      <c r="N80525" s="561" t="n"/>
    </row>
    <row r="80526">
      <c r="N80526" s="561" t="n"/>
    </row>
    <row r="80527">
      <c r="N80527" s="561" t="n"/>
    </row>
    <row r="80528">
      <c r="N80528" s="561" t="n"/>
    </row>
    <row r="80529">
      <c r="N80529" s="561" t="n"/>
    </row>
    <row r="80530">
      <c r="N80530" s="561" t="n"/>
    </row>
    <row r="80531">
      <c r="N80531" s="561" t="n"/>
    </row>
    <row r="80532">
      <c r="N80532" s="561" t="n"/>
    </row>
    <row r="80533">
      <c r="N80533" s="561" t="n"/>
    </row>
    <row r="80534">
      <c r="N80534" s="561" t="n"/>
    </row>
    <row r="80535">
      <c r="N80535" s="561" t="n"/>
    </row>
    <row r="80536">
      <c r="N80536" s="561" t="n"/>
    </row>
    <row r="80537">
      <c r="N80537" s="561" t="n"/>
    </row>
    <row r="80538">
      <c r="N80538" s="561" t="n"/>
    </row>
    <row r="80539">
      <c r="N80539" s="561" t="n"/>
    </row>
    <row r="80540">
      <c r="N80540" s="561" t="n"/>
    </row>
    <row r="80541">
      <c r="N80541" s="561" t="n"/>
    </row>
    <row r="80542">
      <c r="N80542" s="561" t="n"/>
    </row>
    <row r="80543">
      <c r="N80543" s="561" t="n"/>
    </row>
    <row r="80544">
      <c r="N80544" s="561" t="n"/>
    </row>
    <row r="80545">
      <c r="N80545" s="561" t="n"/>
    </row>
    <row r="80546">
      <c r="N80546" s="561" t="n"/>
    </row>
    <row r="80547">
      <c r="N80547" s="561" t="n"/>
    </row>
    <row r="80548">
      <c r="N80548" s="561" t="n"/>
    </row>
    <row r="80549">
      <c r="N80549" s="561" t="n"/>
    </row>
    <row r="80550">
      <c r="N80550" s="561" t="n"/>
    </row>
    <row r="80551">
      <c r="N80551" s="561" t="n"/>
    </row>
    <row r="80552">
      <c r="N80552" s="561" t="n"/>
    </row>
    <row r="80553">
      <c r="N80553" s="561" t="n"/>
    </row>
    <row r="80554">
      <c r="N80554" s="561" t="n"/>
    </row>
    <row r="80555">
      <c r="N80555" s="561" t="n"/>
    </row>
    <row r="80556">
      <c r="N80556" s="561" t="n"/>
    </row>
    <row r="80557">
      <c r="N80557" s="561" t="n"/>
    </row>
    <row r="80558">
      <c r="N80558" s="561" t="n"/>
    </row>
    <row r="80559">
      <c r="N80559" s="561" t="n"/>
    </row>
    <row r="80560">
      <c r="N80560" s="561" t="n"/>
    </row>
    <row r="80561">
      <c r="N80561" s="561" t="n"/>
    </row>
    <row r="80562">
      <c r="N80562" s="561" t="n"/>
    </row>
    <row r="80563">
      <c r="N80563" s="561" t="n"/>
    </row>
    <row r="80564">
      <c r="N80564" s="561" t="n"/>
    </row>
    <row r="80565">
      <c r="N80565" s="561" t="n"/>
    </row>
    <row r="80566">
      <c r="N80566" s="561" t="n"/>
    </row>
    <row r="80567">
      <c r="N80567" s="561" t="n"/>
    </row>
    <row r="80568">
      <c r="N80568" s="561" t="n"/>
    </row>
    <row r="80569">
      <c r="N80569" s="561" t="n"/>
    </row>
    <row r="80570">
      <c r="N80570" s="561" t="n"/>
    </row>
    <row r="80571">
      <c r="N80571" s="561" t="n"/>
    </row>
    <row r="80572">
      <c r="N80572" s="561" t="n"/>
    </row>
    <row r="80573">
      <c r="N80573" s="561" t="n"/>
    </row>
    <row r="80574">
      <c r="N80574" s="561" t="n"/>
    </row>
    <row r="80575">
      <c r="N80575" s="561" t="n"/>
    </row>
    <row r="80576">
      <c r="N80576" s="561" t="n"/>
    </row>
    <row r="80577">
      <c r="N80577" s="561" t="n"/>
    </row>
    <row r="80578">
      <c r="N80578" s="561" t="n"/>
    </row>
    <row r="80579">
      <c r="N80579" s="561" t="n"/>
    </row>
    <row r="80580">
      <c r="N80580" s="561" t="n"/>
    </row>
    <row r="80581">
      <c r="N80581" s="561" t="n"/>
    </row>
    <row r="80582">
      <c r="N80582" s="561" t="n"/>
    </row>
    <row r="80583">
      <c r="N80583" s="561" t="n"/>
    </row>
    <row r="80584">
      <c r="N80584" s="561" t="n"/>
    </row>
    <row r="80585">
      <c r="N80585" s="561" t="n"/>
    </row>
    <row r="80586">
      <c r="N80586" s="561" t="n"/>
    </row>
    <row r="80587">
      <c r="N80587" s="561" t="n"/>
    </row>
    <row r="80588">
      <c r="N80588" s="561" t="n"/>
    </row>
    <row r="80589">
      <c r="N80589" s="561" t="n"/>
    </row>
    <row r="80590">
      <c r="N80590" s="561" t="n"/>
    </row>
    <row r="80591">
      <c r="N80591" s="561" t="n"/>
    </row>
    <row r="80592">
      <c r="N80592" s="561" t="n"/>
    </row>
    <row r="80593">
      <c r="N80593" s="561" t="n"/>
    </row>
    <row r="80594">
      <c r="N80594" s="561" t="n"/>
    </row>
    <row r="80595">
      <c r="N80595" s="561" t="n"/>
    </row>
    <row r="80596">
      <c r="N80596" s="561" t="n"/>
    </row>
    <row r="80597">
      <c r="N80597" s="561" t="n"/>
    </row>
    <row r="80598">
      <c r="N80598" s="561" t="n"/>
    </row>
    <row r="80599">
      <c r="N80599" s="561" t="n"/>
    </row>
    <row r="80600">
      <c r="N80600" s="561" t="n"/>
    </row>
    <row r="80601">
      <c r="N80601" s="561" t="n"/>
    </row>
    <row r="80602">
      <c r="N80602" s="561" t="n"/>
    </row>
    <row r="80603">
      <c r="N80603" s="561" t="n"/>
    </row>
    <row r="80604">
      <c r="N80604" s="561" t="n"/>
    </row>
    <row r="80605">
      <c r="N80605" s="561" t="n"/>
    </row>
    <row r="80606">
      <c r="N80606" s="561" t="n"/>
    </row>
    <row r="80607">
      <c r="N80607" s="561" t="n"/>
    </row>
    <row r="80608">
      <c r="N80608" s="561" t="n"/>
    </row>
    <row r="80609">
      <c r="N80609" s="561" t="n"/>
    </row>
    <row r="80610">
      <c r="N80610" s="561" t="n"/>
    </row>
    <row r="80611">
      <c r="N80611" s="561" t="n"/>
    </row>
    <row r="80612">
      <c r="N80612" s="561" t="n"/>
    </row>
    <row r="80613">
      <c r="N80613" s="561" t="n"/>
    </row>
    <row r="80614">
      <c r="N80614" s="561" t="n"/>
    </row>
    <row r="80615">
      <c r="N80615" s="561" t="n"/>
    </row>
    <row r="80616">
      <c r="N80616" s="561" t="n"/>
    </row>
    <row r="80617">
      <c r="N80617" s="561" t="n"/>
    </row>
    <row r="80618">
      <c r="N80618" s="561" t="n"/>
    </row>
    <row r="80619">
      <c r="N80619" s="561" t="n"/>
    </row>
    <row r="80620">
      <c r="N80620" s="561" t="n"/>
    </row>
    <row r="80621">
      <c r="N80621" s="561" t="n"/>
    </row>
    <row r="80622">
      <c r="N80622" s="561" t="n"/>
    </row>
    <row r="80623">
      <c r="N80623" s="561" t="n"/>
    </row>
    <row r="80624">
      <c r="N80624" s="561" t="n"/>
    </row>
    <row r="80625">
      <c r="N80625" s="561" t="n"/>
    </row>
    <row r="80626">
      <c r="N80626" s="561" t="n"/>
    </row>
    <row r="80627">
      <c r="N80627" s="561" t="n"/>
    </row>
    <row r="80628">
      <c r="N80628" s="561" t="n"/>
    </row>
    <row r="80629">
      <c r="N80629" s="561" t="n"/>
    </row>
    <row r="80630">
      <c r="N80630" s="561" t="n"/>
    </row>
    <row r="80631">
      <c r="N80631" s="561" t="n"/>
    </row>
    <row r="80632">
      <c r="N80632" s="561" t="n"/>
    </row>
    <row r="80633">
      <c r="N80633" s="561" t="n"/>
    </row>
    <row r="80634">
      <c r="N80634" s="561" t="n"/>
    </row>
    <row r="80635">
      <c r="N80635" s="561" t="n"/>
    </row>
    <row r="80636">
      <c r="N80636" s="561" t="n"/>
    </row>
    <row r="80637">
      <c r="N80637" s="561" t="n"/>
    </row>
    <row r="80638">
      <c r="N80638" s="561" t="n"/>
    </row>
    <row r="80639">
      <c r="N80639" s="561" t="n"/>
    </row>
    <row r="80640">
      <c r="N80640" s="561" t="n"/>
    </row>
    <row r="80641">
      <c r="N80641" s="561" t="n"/>
    </row>
    <row r="80642">
      <c r="N80642" s="561" t="n"/>
    </row>
    <row r="80643">
      <c r="N80643" s="561" t="n"/>
    </row>
    <row r="80644">
      <c r="N80644" s="561" t="n"/>
    </row>
    <row r="80645">
      <c r="N80645" s="561" t="n"/>
    </row>
    <row r="80646">
      <c r="N80646" s="561" t="n"/>
    </row>
    <row r="80647">
      <c r="N80647" s="561" t="n"/>
    </row>
    <row r="80648">
      <c r="N80648" s="561" t="n"/>
    </row>
    <row r="80649">
      <c r="N80649" s="561" t="n"/>
    </row>
    <row r="80650">
      <c r="N80650" s="561" t="n"/>
    </row>
    <row r="80651">
      <c r="N80651" s="561" t="n"/>
    </row>
    <row r="80652">
      <c r="N80652" s="561" t="n"/>
    </row>
    <row r="80653">
      <c r="N80653" s="561" t="n"/>
    </row>
    <row r="80654">
      <c r="N80654" s="561" t="n"/>
    </row>
    <row r="80655">
      <c r="N80655" s="561" t="n"/>
    </row>
    <row r="80656">
      <c r="N80656" s="561" t="n"/>
    </row>
    <row r="80657">
      <c r="N80657" s="561" t="n"/>
    </row>
    <row r="80658">
      <c r="N80658" s="561" t="n"/>
    </row>
    <row r="80659">
      <c r="N80659" s="561" t="n"/>
    </row>
    <row r="80660">
      <c r="N80660" s="561" t="n"/>
    </row>
    <row r="80661">
      <c r="N80661" s="561" t="n"/>
    </row>
    <row r="80662">
      <c r="N80662" s="561" t="n"/>
    </row>
    <row r="80663">
      <c r="N80663" s="561" t="n"/>
    </row>
    <row r="80664">
      <c r="N80664" s="561" t="n"/>
    </row>
    <row r="80665">
      <c r="N80665" s="561" t="n"/>
    </row>
    <row r="80666">
      <c r="N80666" s="561" t="n"/>
    </row>
    <row r="80667">
      <c r="N80667" s="561" t="n"/>
    </row>
    <row r="80668">
      <c r="N80668" s="561" t="n"/>
    </row>
    <row r="80669">
      <c r="N80669" s="561" t="n"/>
    </row>
    <row r="80670">
      <c r="N80670" s="561" t="n"/>
    </row>
    <row r="80671">
      <c r="N80671" s="561" t="n"/>
    </row>
    <row r="80672">
      <c r="N80672" s="561" t="n"/>
    </row>
    <row r="80673">
      <c r="N80673" s="561" t="n"/>
    </row>
    <row r="80674">
      <c r="N80674" s="561" t="n"/>
    </row>
    <row r="80675">
      <c r="N80675" s="561" t="n"/>
    </row>
    <row r="80676">
      <c r="N80676" s="561" t="n"/>
    </row>
    <row r="80677">
      <c r="N80677" s="561" t="n"/>
    </row>
    <row r="80678">
      <c r="N80678" s="561" t="n"/>
    </row>
    <row r="80679">
      <c r="N80679" s="561" t="n"/>
    </row>
    <row r="80680">
      <c r="N80680" s="561" t="n"/>
    </row>
    <row r="80681">
      <c r="N80681" s="561" t="n"/>
    </row>
    <row r="80682">
      <c r="N80682" s="561" t="n"/>
    </row>
    <row r="80683">
      <c r="N80683" s="561" t="n"/>
    </row>
    <row r="80684">
      <c r="N80684" s="561" t="n"/>
    </row>
    <row r="80685">
      <c r="N80685" s="561" t="n"/>
    </row>
    <row r="80686">
      <c r="N80686" s="561" t="n"/>
    </row>
    <row r="80687">
      <c r="N80687" s="561" t="n"/>
    </row>
    <row r="80688">
      <c r="N80688" s="561" t="n"/>
    </row>
    <row r="80689">
      <c r="N80689" s="561" t="n"/>
    </row>
    <row r="80690">
      <c r="N80690" s="561" t="n"/>
    </row>
    <row r="80691">
      <c r="N80691" s="561" t="n"/>
    </row>
    <row r="80692">
      <c r="N80692" s="561" t="n"/>
    </row>
    <row r="80693">
      <c r="N80693" s="561" t="n"/>
    </row>
    <row r="80694">
      <c r="N80694" s="561" t="n"/>
    </row>
    <row r="80695">
      <c r="N80695" s="561" t="n"/>
    </row>
    <row r="80696">
      <c r="N80696" s="561" t="n"/>
    </row>
    <row r="80697">
      <c r="N80697" s="561" t="n"/>
    </row>
    <row r="80698">
      <c r="N80698" s="561" t="n"/>
    </row>
    <row r="80699">
      <c r="N80699" s="561" t="n"/>
    </row>
    <row r="80700">
      <c r="N80700" s="561" t="n"/>
    </row>
    <row r="80701">
      <c r="N80701" s="561" t="n"/>
    </row>
    <row r="80702">
      <c r="N80702" s="561" t="n"/>
    </row>
    <row r="80703">
      <c r="N80703" s="561" t="n"/>
    </row>
    <row r="80704">
      <c r="N80704" s="561" t="n"/>
    </row>
    <row r="80705">
      <c r="N80705" s="561" t="n"/>
    </row>
    <row r="80706">
      <c r="N80706" s="561" t="n"/>
    </row>
    <row r="80707">
      <c r="N80707" s="561" t="n"/>
    </row>
    <row r="80708">
      <c r="N80708" s="561" t="n"/>
    </row>
    <row r="80709">
      <c r="N80709" s="561" t="n"/>
    </row>
    <row r="80710">
      <c r="N80710" s="561" t="n"/>
    </row>
    <row r="80711">
      <c r="N80711" s="561" t="n"/>
    </row>
    <row r="80712">
      <c r="N80712" s="561" t="n"/>
    </row>
    <row r="80713">
      <c r="N80713" s="561" t="n"/>
    </row>
    <row r="80714">
      <c r="N80714" s="561" t="n"/>
    </row>
    <row r="80715">
      <c r="N80715" s="561" t="n"/>
    </row>
    <row r="80716">
      <c r="N80716" s="561" t="n"/>
    </row>
    <row r="80717">
      <c r="N80717" s="561" t="n"/>
    </row>
    <row r="80718">
      <c r="N80718" s="561" t="n"/>
    </row>
    <row r="80719">
      <c r="N80719" s="561" t="n"/>
    </row>
    <row r="80720">
      <c r="N80720" s="561" t="n"/>
    </row>
    <row r="80721">
      <c r="N80721" s="561" t="n"/>
    </row>
    <row r="80722">
      <c r="N80722" s="561" t="n"/>
    </row>
    <row r="80723">
      <c r="N80723" s="561" t="n"/>
    </row>
    <row r="80724">
      <c r="N80724" s="561" t="n"/>
    </row>
    <row r="80725">
      <c r="N80725" s="561" t="n"/>
    </row>
    <row r="80726">
      <c r="N80726" s="561" t="n"/>
    </row>
    <row r="80727">
      <c r="N80727" s="561" t="n"/>
    </row>
    <row r="80728">
      <c r="N80728" s="561" t="n"/>
    </row>
    <row r="80729">
      <c r="N80729" s="561" t="n"/>
    </row>
    <row r="80730">
      <c r="N80730" s="561" t="n"/>
    </row>
    <row r="80731">
      <c r="N80731" s="561" t="n"/>
    </row>
    <row r="80732">
      <c r="N80732" s="561" t="n"/>
    </row>
    <row r="80733">
      <c r="N80733" s="561" t="n"/>
    </row>
    <row r="80734">
      <c r="N80734" s="561" t="n"/>
    </row>
    <row r="80735">
      <c r="N80735" s="561" t="n"/>
    </row>
    <row r="80736">
      <c r="N80736" s="561" t="n"/>
    </row>
    <row r="80737">
      <c r="N80737" s="561" t="n"/>
    </row>
    <row r="80738">
      <c r="N80738" s="561" t="n"/>
    </row>
    <row r="80739">
      <c r="N80739" s="561" t="n"/>
    </row>
    <row r="80740">
      <c r="N80740" s="561" t="n"/>
    </row>
    <row r="80741">
      <c r="N80741" s="561" t="n"/>
    </row>
    <row r="80742">
      <c r="N80742" s="561" t="n"/>
    </row>
    <row r="80743">
      <c r="N80743" s="561" t="n"/>
    </row>
    <row r="80744">
      <c r="N80744" s="561" t="n"/>
    </row>
    <row r="80745">
      <c r="N80745" s="561" t="n"/>
    </row>
    <row r="80746">
      <c r="N80746" s="561" t="n"/>
    </row>
    <row r="80747">
      <c r="N80747" s="561" t="n"/>
    </row>
    <row r="80748">
      <c r="N80748" s="561" t="n"/>
    </row>
    <row r="80749">
      <c r="N80749" s="561" t="n"/>
    </row>
    <row r="80750">
      <c r="N80750" s="561" t="n"/>
    </row>
    <row r="80751">
      <c r="N80751" s="561" t="n"/>
    </row>
    <row r="80752">
      <c r="N80752" s="561" t="n"/>
    </row>
    <row r="80753">
      <c r="N80753" s="561" t="n"/>
    </row>
    <row r="80754">
      <c r="N80754" s="561" t="n"/>
    </row>
    <row r="80755">
      <c r="N80755" s="561" t="n"/>
    </row>
    <row r="80756">
      <c r="N80756" s="561" t="n"/>
    </row>
    <row r="80757">
      <c r="N80757" s="561" t="n"/>
    </row>
    <row r="80758">
      <c r="N80758" s="561" t="n"/>
    </row>
    <row r="80759">
      <c r="N80759" s="561" t="n"/>
    </row>
    <row r="80760">
      <c r="N80760" s="561" t="n"/>
    </row>
    <row r="80761">
      <c r="N80761" s="561" t="n"/>
    </row>
    <row r="80762">
      <c r="N80762" s="561" t="n"/>
    </row>
    <row r="80763">
      <c r="N80763" s="561" t="n"/>
    </row>
    <row r="80764">
      <c r="N80764" s="561" t="n"/>
    </row>
    <row r="80765">
      <c r="N80765" s="561" t="n"/>
    </row>
    <row r="80766">
      <c r="N80766" s="561" t="n"/>
    </row>
    <row r="80767">
      <c r="N80767" s="561" t="n"/>
    </row>
    <row r="80768">
      <c r="N80768" s="561" t="n"/>
    </row>
    <row r="80769">
      <c r="N80769" s="561" t="n"/>
    </row>
    <row r="80770">
      <c r="N80770" s="561" t="n"/>
    </row>
    <row r="80771">
      <c r="N80771" s="561" t="n"/>
    </row>
    <row r="80772">
      <c r="N80772" s="561" t="n"/>
    </row>
    <row r="80773">
      <c r="N80773" s="561" t="n"/>
    </row>
    <row r="80774">
      <c r="N80774" s="561" t="n"/>
    </row>
    <row r="80775">
      <c r="N80775" s="561" t="n"/>
    </row>
    <row r="80776">
      <c r="N80776" s="561" t="n"/>
    </row>
    <row r="80777">
      <c r="N80777" s="561" t="n"/>
    </row>
    <row r="80778">
      <c r="N80778" s="561" t="n"/>
    </row>
    <row r="80779">
      <c r="N80779" s="561" t="n"/>
    </row>
    <row r="80780">
      <c r="N80780" s="561" t="n"/>
    </row>
    <row r="80781">
      <c r="N80781" s="561" t="n"/>
    </row>
    <row r="80782">
      <c r="N80782" s="561" t="n"/>
    </row>
    <row r="80783">
      <c r="N80783" s="561" t="n"/>
    </row>
    <row r="80784">
      <c r="N80784" s="561" t="n"/>
    </row>
    <row r="80785">
      <c r="N80785" s="561" t="n"/>
    </row>
    <row r="80786">
      <c r="N80786" s="561" t="n"/>
    </row>
    <row r="80787">
      <c r="N80787" s="561" t="n"/>
    </row>
    <row r="80788">
      <c r="N80788" s="561" t="n"/>
    </row>
    <row r="80789">
      <c r="N80789" s="561" t="n"/>
    </row>
    <row r="80790">
      <c r="N80790" s="561" t="n"/>
    </row>
    <row r="80791">
      <c r="N80791" s="561" t="n"/>
    </row>
    <row r="80792">
      <c r="N80792" s="561" t="n"/>
    </row>
    <row r="80793">
      <c r="N80793" s="561" t="n"/>
    </row>
    <row r="80794">
      <c r="N80794" s="561" t="n"/>
    </row>
    <row r="80795">
      <c r="N80795" s="561" t="n"/>
    </row>
    <row r="80796">
      <c r="N80796" s="561" t="n"/>
    </row>
    <row r="80797">
      <c r="N80797" s="561" t="n"/>
    </row>
    <row r="80798">
      <c r="N80798" s="561" t="n"/>
    </row>
    <row r="80799">
      <c r="N80799" s="561" t="n"/>
    </row>
    <row r="80800">
      <c r="N80800" s="561" t="n"/>
    </row>
    <row r="80801">
      <c r="N80801" s="561" t="n"/>
    </row>
    <row r="80802">
      <c r="N80802" s="561" t="n"/>
    </row>
    <row r="80803">
      <c r="N80803" s="561" t="n"/>
    </row>
    <row r="80804">
      <c r="N80804" s="561" t="n"/>
    </row>
    <row r="80805">
      <c r="N80805" s="561" t="n"/>
    </row>
    <row r="80806">
      <c r="N80806" s="561" t="n"/>
    </row>
    <row r="80807">
      <c r="N80807" s="561" t="n"/>
    </row>
    <row r="80808">
      <c r="N80808" s="561" t="n"/>
    </row>
    <row r="80809">
      <c r="N80809" s="561" t="n"/>
    </row>
    <row r="80810">
      <c r="N80810" s="561" t="n"/>
    </row>
    <row r="80811">
      <c r="N80811" s="561" t="n"/>
    </row>
    <row r="80812">
      <c r="N80812" s="561" t="n"/>
    </row>
    <row r="80813">
      <c r="N80813" s="561" t="n"/>
    </row>
    <row r="80814">
      <c r="N80814" s="561" t="n"/>
    </row>
    <row r="80815">
      <c r="N80815" s="561" t="n"/>
    </row>
    <row r="80816">
      <c r="N80816" s="561" t="n"/>
    </row>
    <row r="80817">
      <c r="N80817" s="561" t="n"/>
    </row>
    <row r="80818">
      <c r="N80818" s="561" t="n"/>
    </row>
    <row r="80819">
      <c r="N80819" s="561" t="n"/>
    </row>
    <row r="80820">
      <c r="N80820" s="561" t="n"/>
    </row>
    <row r="80821">
      <c r="N80821" s="561" t="n"/>
    </row>
    <row r="80822">
      <c r="N80822" s="561" t="n"/>
    </row>
    <row r="80823">
      <c r="N80823" s="561" t="n"/>
    </row>
    <row r="80824">
      <c r="N80824" s="561" t="n"/>
    </row>
    <row r="80825">
      <c r="N80825" s="561" t="n"/>
    </row>
    <row r="80826">
      <c r="N80826" s="561" t="n"/>
    </row>
    <row r="80827">
      <c r="N80827" s="561" t="n"/>
    </row>
    <row r="80828">
      <c r="N80828" s="561" t="n"/>
    </row>
    <row r="80829">
      <c r="N80829" s="561" t="n"/>
    </row>
    <row r="80830">
      <c r="N80830" s="561" t="n"/>
    </row>
    <row r="80831">
      <c r="N80831" s="561" t="n"/>
    </row>
    <row r="80832">
      <c r="N80832" s="561" t="n"/>
    </row>
    <row r="80833">
      <c r="N80833" s="561" t="n"/>
    </row>
    <row r="80834">
      <c r="N80834" s="561" t="n"/>
    </row>
    <row r="80835">
      <c r="N80835" s="561" t="n"/>
    </row>
    <row r="80836">
      <c r="N80836" s="561" t="n"/>
    </row>
    <row r="80837">
      <c r="N80837" s="561" t="n"/>
    </row>
    <row r="80838">
      <c r="N80838" s="561" t="n"/>
    </row>
    <row r="80839">
      <c r="N80839" s="561" t="n"/>
    </row>
    <row r="80840">
      <c r="N80840" s="561" t="n"/>
    </row>
    <row r="80841">
      <c r="N80841" s="561" t="n"/>
    </row>
    <row r="80842">
      <c r="N80842" s="561" t="n"/>
    </row>
    <row r="80843">
      <c r="N80843" s="561" t="n"/>
    </row>
    <row r="80844">
      <c r="N80844" s="561" t="n"/>
    </row>
    <row r="80845">
      <c r="N80845" s="561" t="n"/>
    </row>
    <row r="80846">
      <c r="N80846" s="561" t="n"/>
    </row>
    <row r="80847">
      <c r="N80847" s="561" t="n"/>
    </row>
    <row r="80848">
      <c r="N80848" s="561" t="n"/>
    </row>
    <row r="80849">
      <c r="N80849" s="561" t="n"/>
    </row>
    <row r="80850">
      <c r="N80850" s="561" t="n"/>
    </row>
    <row r="80851">
      <c r="N80851" s="561" t="n"/>
    </row>
    <row r="80852">
      <c r="N80852" s="561" t="n"/>
    </row>
    <row r="80853">
      <c r="N80853" s="561" t="n"/>
    </row>
    <row r="80854">
      <c r="N80854" s="561" t="n"/>
    </row>
    <row r="80855">
      <c r="N80855" s="561" t="n"/>
    </row>
    <row r="80856">
      <c r="N80856" s="561" t="n"/>
    </row>
    <row r="80857">
      <c r="N80857" s="561" t="n"/>
    </row>
    <row r="80858">
      <c r="N80858" s="561" t="n"/>
    </row>
    <row r="80859">
      <c r="N80859" s="561" t="n"/>
    </row>
    <row r="80860">
      <c r="N80860" s="561" t="n"/>
    </row>
    <row r="80861">
      <c r="N80861" s="561" t="n"/>
    </row>
    <row r="80862">
      <c r="N80862" s="561" t="n"/>
    </row>
    <row r="80863">
      <c r="N80863" s="561" t="n"/>
    </row>
    <row r="80864">
      <c r="N80864" s="561" t="n"/>
    </row>
    <row r="80865">
      <c r="N80865" s="561" t="n"/>
    </row>
    <row r="80866">
      <c r="N80866" s="561" t="n"/>
    </row>
    <row r="80867">
      <c r="N80867" s="561" t="n"/>
    </row>
    <row r="80868">
      <c r="N80868" s="561" t="n"/>
    </row>
    <row r="80869">
      <c r="N80869" s="561" t="n"/>
    </row>
    <row r="80870">
      <c r="N80870" s="561" t="n"/>
    </row>
    <row r="80871">
      <c r="N80871" s="561" t="n"/>
    </row>
    <row r="80872">
      <c r="N80872" s="561" t="n"/>
    </row>
    <row r="80873">
      <c r="N80873" s="561" t="n"/>
    </row>
    <row r="80874">
      <c r="N80874" s="561" t="n"/>
    </row>
    <row r="80875">
      <c r="N80875" s="561" t="n"/>
    </row>
    <row r="80876">
      <c r="N80876" s="561" t="n"/>
    </row>
    <row r="80877">
      <c r="N80877" s="561" t="n"/>
    </row>
    <row r="80878">
      <c r="N80878" s="561" t="n"/>
    </row>
    <row r="80879">
      <c r="N80879" s="561" t="n"/>
    </row>
    <row r="80880">
      <c r="N80880" s="561" t="n"/>
    </row>
    <row r="80881">
      <c r="N80881" s="561" t="n"/>
    </row>
    <row r="80882">
      <c r="N80882" s="561" t="n"/>
    </row>
    <row r="80883">
      <c r="N80883" s="561" t="n"/>
    </row>
    <row r="80884">
      <c r="N80884" s="561" t="n"/>
    </row>
    <row r="80885">
      <c r="N80885" s="561" t="n"/>
    </row>
    <row r="80886">
      <c r="N80886" s="561" t="n"/>
    </row>
    <row r="80887">
      <c r="N80887" s="561" t="n"/>
    </row>
    <row r="80888">
      <c r="N80888" s="561" t="n"/>
    </row>
    <row r="80889">
      <c r="N80889" s="561" t="n"/>
    </row>
    <row r="80890">
      <c r="N80890" s="561" t="n"/>
    </row>
    <row r="80891">
      <c r="N80891" s="561" t="n"/>
    </row>
    <row r="80892">
      <c r="N80892" s="561" t="n"/>
    </row>
    <row r="80893">
      <c r="N80893" s="561" t="n"/>
    </row>
    <row r="80894">
      <c r="N80894" s="561" t="n"/>
    </row>
    <row r="80895">
      <c r="N80895" s="561" t="n"/>
    </row>
    <row r="80896">
      <c r="N80896" s="561" t="n"/>
    </row>
    <row r="80897">
      <c r="N80897" s="561" t="n"/>
    </row>
    <row r="80898">
      <c r="N80898" s="561" t="n"/>
    </row>
    <row r="80899">
      <c r="N80899" s="561" t="n"/>
    </row>
    <row r="80900">
      <c r="N80900" s="561" t="n"/>
    </row>
    <row r="80901">
      <c r="N80901" s="561" t="n"/>
    </row>
    <row r="80902">
      <c r="N80902" s="561" t="n"/>
    </row>
    <row r="80903">
      <c r="N80903" s="561" t="n"/>
    </row>
    <row r="80904">
      <c r="N80904" s="561" t="n"/>
    </row>
    <row r="80905">
      <c r="N80905" s="561" t="n"/>
    </row>
    <row r="80906">
      <c r="N80906" s="561" t="n"/>
    </row>
    <row r="80907">
      <c r="N80907" s="561" t="n"/>
    </row>
    <row r="80908">
      <c r="N80908" s="561" t="n"/>
    </row>
    <row r="80909">
      <c r="N80909" s="561" t="n"/>
    </row>
    <row r="80910">
      <c r="N80910" s="561" t="n"/>
    </row>
    <row r="80911">
      <c r="N80911" s="561" t="n"/>
    </row>
    <row r="80912">
      <c r="N80912" s="561" t="n"/>
    </row>
    <row r="80913">
      <c r="N80913" s="561" t="n"/>
    </row>
    <row r="80914">
      <c r="N80914" s="561" t="n"/>
    </row>
    <row r="80915">
      <c r="N80915" s="561" t="n"/>
    </row>
    <row r="80916">
      <c r="N80916" s="561" t="n"/>
    </row>
    <row r="80917">
      <c r="N80917" s="561" t="n"/>
    </row>
    <row r="80918">
      <c r="N80918" s="561" t="n"/>
    </row>
    <row r="80919">
      <c r="N80919" s="561" t="n"/>
    </row>
    <row r="80920">
      <c r="N80920" s="561" t="n"/>
    </row>
    <row r="80921">
      <c r="N80921" s="561" t="n"/>
    </row>
    <row r="80922">
      <c r="N80922" s="561" t="n"/>
    </row>
    <row r="80923">
      <c r="N80923" s="561" t="n"/>
    </row>
    <row r="80924">
      <c r="N80924" s="561" t="n"/>
    </row>
    <row r="80925">
      <c r="N80925" s="561" t="n"/>
    </row>
    <row r="80926">
      <c r="N80926" s="561" t="n"/>
    </row>
    <row r="80927">
      <c r="N80927" s="561" t="n"/>
    </row>
    <row r="80928">
      <c r="N80928" s="561" t="n"/>
    </row>
    <row r="80929">
      <c r="N80929" s="561" t="n"/>
    </row>
    <row r="80930">
      <c r="N80930" s="561" t="n"/>
    </row>
    <row r="80931">
      <c r="N80931" s="561" t="n"/>
    </row>
    <row r="80932">
      <c r="N80932" s="561" t="n"/>
    </row>
    <row r="80933">
      <c r="N80933" s="561" t="n"/>
    </row>
    <row r="80934">
      <c r="N80934" s="561" t="n"/>
    </row>
    <row r="80935">
      <c r="N80935" s="561" t="n"/>
    </row>
    <row r="80936">
      <c r="N80936" s="561" t="n"/>
    </row>
    <row r="80937">
      <c r="N80937" s="561" t="n"/>
    </row>
    <row r="80938">
      <c r="N80938" s="561" t="n"/>
    </row>
    <row r="80939">
      <c r="N80939" s="561" t="n"/>
    </row>
    <row r="80940">
      <c r="N80940" s="561" t="n"/>
    </row>
    <row r="80941">
      <c r="N80941" s="561" t="n"/>
    </row>
    <row r="80942">
      <c r="N80942" s="561" t="n"/>
    </row>
    <row r="80943">
      <c r="N80943" s="561" t="n"/>
    </row>
    <row r="80944">
      <c r="N80944" s="561" t="n"/>
    </row>
    <row r="80945">
      <c r="N80945" s="561" t="n"/>
    </row>
    <row r="80946">
      <c r="N80946" s="561" t="n"/>
    </row>
    <row r="80947">
      <c r="N80947" s="561" t="n"/>
    </row>
    <row r="80948">
      <c r="N80948" s="561" t="n"/>
    </row>
    <row r="80949">
      <c r="N80949" s="561" t="n"/>
    </row>
    <row r="80950">
      <c r="N80950" s="561" t="n"/>
    </row>
    <row r="80951">
      <c r="N80951" s="561" t="n"/>
    </row>
    <row r="80952">
      <c r="N80952" s="561" t="n"/>
    </row>
    <row r="80953">
      <c r="N80953" s="561" t="n"/>
    </row>
    <row r="80954">
      <c r="N80954" s="561" t="n"/>
    </row>
    <row r="80955">
      <c r="N80955" s="561" t="n"/>
    </row>
    <row r="80956">
      <c r="N80956" s="561" t="n"/>
    </row>
    <row r="80957">
      <c r="N80957" s="561" t="n"/>
    </row>
    <row r="80958">
      <c r="N80958" s="561" t="n"/>
    </row>
    <row r="80959">
      <c r="N80959" s="561" t="n"/>
    </row>
    <row r="80960">
      <c r="N80960" s="561" t="n"/>
    </row>
    <row r="80961">
      <c r="N80961" s="561" t="n"/>
    </row>
    <row r="80962">
      <c r="N80962" s="561" t="n"/>
    </row>
    <row r="80963">
      <c r="N80963" s="561" t="n"/>
    </row>
    <row r="80964">
      <c r="N80964" s="561" t="n"/>
    </row>
    <row r="80965">
      <c r="N80965" s="561" t="n"/>
    </row>
    <row r="80966">
      <c r="N80966" s="561" t="n"/>
    </row>
    <row r="80967">
      <c r="N80967" s="561" t="n"/>
    </row>
    <row r="80968">
      <c r="N80968" s="561" t="n"/>
    </row>
    <row r="80969">
      <c r="N80969" s="561" t="n"/>
    </row>
    <row r="80970">
      <c r="N80970" s="561" t="n"/>
    </row>
    <row r="80971">
      <c r="N80971" s="561" t="n"/>
    </row>
    <row r="80972">
      <c r="N80972" s="561" t="n"/>
    </row>
    <row r="80973">
      <c r="N80973" s="561" t="n"/>
    </row>
    <row r="80974">
      <c r="N80974" s="561" t="n"/>
    </row>
    <row r="80975">
      <c r="N80975" s="561" t="n"/>
    </row>
    <row r="80976">
      <c r="N80976" s="561" t="n"/>
    </row>
    <row r="80977">
      <c r="N80977" s="561" t="n"/>
    </row>
    <row r="80978">
      <c r="N80978" s="561" t="n"/>
    </row>
    <row r="80979">
      <c r="N80979" s="561" t="n"/>
    </row>
    <row r="80980">
      <c r="N80980" s="561" t="n"/>
    </row>
    <row r="80981">
      <c r="N80981" s="561" t="n"/>
    </row>
    <row r="80982">
      <c r="N80982" s="561" t="n"/>
    </row>
    <row r="80983">
      <c r="N80983" s="561" t="n"/>
    </row>
    <row r="80984">
      <c r="N80984" s="561" t="n"/>
    </row>
    <row r="80985">
      <c r="N80985" s="561" t="n"/>
    </row>
    <row r="80986">
      <c r="N80986" s="561" t="n"/>
    </row>
    <row r="80987">
      <c r="N80987" s="561" t="n"/>
    </row>
    <row r="80988">
      <c r="N80988" s="561" t="n"/>
    </row>
    <row r="80989">
      <c r="N80989" s="561" t="n"/>
    </row>
    <row r="80990">
      <c r="N80990" s="561" t="n"/>
    </row>
    <row r="80991">
      <c r="N80991" s="561" t="n"/>
    </row>
    <row r="80992">
      <c r="N80992" s="561" t="n"/>
    </row>
    <row r="80993">
      <c r="N80993" s="561" t="n"/>
    </row>
    <row r="80994">
      <c r="N80994" s="561" t="n"/>
    </row>
    <row r="80995">
      <c r="N80995" s="561" t="n"/>
    </row>
    <row r="80996">
      <c r="N80996" s="561" t="n"/>
    </row>
    <row r="80997">
      <c r="N80997" s="561" t="n"/>
    </row>
    <row r="80998">
      <c r="N80998" s="561" t="n"/>
    </row>
    <row r="80999">
      <c r="N80999" s="561" t="n"/>
    </row>
    <row r="81000">
      <c r="N81000" s="561" t="n"/>
    </row>
    <row r="81001">
      <c r="N81001" s="561" t="n"/>
    </row>
    <row r="81002">
      <c r="N81002" s="561" t="n"/>
    </row>
    <row r="81003">
      <c r="N81003" s="561" t="n"/>
    </row>
    <row r="81004">
      <c r="N81004" s="561" t="n"/>
    </row>
    <row r="81005">
      <c r="N81005" s="561" t="n"/>
    </row>
    <row r="81006">
      <c r="N81006" s="561" t="n"/>
    </row>
    <row r="81007">
      <c r="N81007" s="561" t="n"/>
    </row>
    <row r="81008">
      <c r="N81008" s="561" t="n"/>
    </row>
    <row r="81009">
      <c r="N81009" s="561" t="n"/>
    </row>
    <row r="81010">
      <c r="N81010" s="561" t="n"/>
    </row>
    <row r="81011">
      <c r="N81011" s="561" t="n"/>
    </row>
    <row r="81012">
      <c r="N81012" s="561" t="n"/>
    </row>
    <row r="81013">
      <c r="N81013" s="561" t="n"/>
    </row>
    <row r="81014">
      <c r="N81014" s="561" t="n"/>
    </row>
    <row r="81015">
      <c r="N81015" s="561" t="n"/>
    </row>
    <row r="81016">
      <c r="N81016" s="561" t="n"/>
    </row>
    <row r="81017">
      <c r="N81017" s="561" t="n"/>
    </row>
    <row r="81018">
      <c r="N81018" s="561" t="n"/>
    </row>
    <row r="81019">
      <c r="N81019" s="561" t="n"/>
    </row>
    <row r="81020">
      <c r="N81020" s="561" t="n"/>
    </row>
    <row r="81021">
      <c r="N81021" s="561" t="n"/>
    </row>
    <row r="81022">
      <c r="N81022" s="561" t="n"/>
    </row>
    <row r="81023">
      <c r="N81023" s="561" t="n"/>
    </row>
    <row r="81024">
      <c r="N81024" s="561" t="n"/>
    </row>
    <row r="81025">
      <c r="N81025" s="561" t="n"/>
    </row>
    <row r="81026">
      <c r="N81026" s="561" t="n"/>
    </row>
    <row r="81027">
      <c r="N81027" s="561" t="n"/>
    </row>
    <row r="81028">
      <c r="N81028" s="561" t="n"/>
    </row>
    <row r="81029">
      <c r="N81029" s="561" t="n"/>
    </row>
    <row r="81030">
      <c r="N81030" s="561" t="n"/>
    </row>
    <row r="81031">
      <c r="N81031" s="561" t="n"/>
    </row>
    <row r="81032">
      <c r="N81032" s="561" t="n"/>
    </row>
    <row r="81033">
      <c r="N81033" s="561" t="n"/>
    </row>
    <row r="81034">
      <c r="N81034" s="561" t="n"/>
    </row>
    <row r="81035">
      <c r="N81035" s="561" t="n"/>
    </row>
    <row r="81036">
      <c r="N81036" s="561" t="n"/>
    </row>
    <row r="81037">
      <c r="N81037" s="561" t="n"/>
    </row>
    <row r="81038">
      <c r="N81038" s="561" t="n"/>
    </row>
    <row r="81039">
      <c r="N81039" s="561" t="n"/>
    </row>
    <row r="81040">
      <c r="N81040" s="561" t="n"/>
    </row>
    <row r="81041">
      <c r="N81041" s="561" t="n"/>
    </row>
    <row r="81042">
      <c r="N81042" s="561" t="n"/>
    </row>
    <row r="81043">
      <c r="N81043" s="561" t="n"/>
    </row>
    <row r="81044">
      <c r="N81044" s="561" t="n"/>
    </row>
    <row r="81045">
      <c r="N81045" s="561" t="n"/>
    </row>
    <row r="81046">
      <c r="N81046" s="561" t="n"/>
    </row>
    <row r="81047">
      <c r="N81047" s="561" t="n"/>
    </row>
    <row r="81048">
      <c r="N81048" s="561" t="n"/>
    </row>
    <row r="81049">
      <c r="N81049" s="561" t="n"/>
    </row>
    <row r="81050">
      <c r="N81050" s="561" t="n"/>
    </row>
    <row r="81051">
      <c r="N81051" s="561" t="n"/>
    </row>
    <row r="81052">
      <c r="N81052" s="561" t="n"/>
    </row>
    <row r="81053">
      <c r="N81053" s="561" t="n"/>
    </row>
    <row r="81054">
      <c r="N81054" s="561" t="n"/>
    </row>
    <row r="81055">
      <c r="N81055" s="561" t="n"/>
    </row>
    <row r="81056">
      <c r="N81056" s="561" t="n"/>
    </row>
    <row r="81057">
      <c r="N81057" s="561" t="n"/>
    </row>
    <row r="81058">
      <c r="N81058" s="561" t="n"/>
    </row>
    <row r="81059">
      <c r="N81059" s="561" t="n"/>
    </row>
    <row r="81060">
      <c r="N81060" s="561" t="n"/>
    </row>
    <row r="81061">
      <c r="N81061" s="561" t="n"/>
    </row>
    <row r="81062">
      <c r="N81062" s="561" t="n"/>
    </row>
    <row r="81063">
      <c r="N81063" s="561" t="n"/>
    </row>
    <row r="81064">
      <c r="N81064" s="561" t="n"/>
    </row>
    <row r="81065">
      <c r="N81065" s="561" t="n"/>
    </row>
    <row r="81066">
      <c r="N81066" s="561" t="n"/>
    </row>
    <row r="81067">
      <c r="N81067" s="561" t="n"/>
    </row>
    <row r="81068">
      <c r="N81068" s="561" t="n"/>
    </row>
    <row r="81069">
      <c r="N81069" s="561" t="n"/>
    </row>
    <row r="81070">
      <c r="N81070" s="561" t="n"/>
    </row>
    <row r="81071">
      <c r="N81071" s="561" t="n"/>
    </row>
    <row r="81072">
      <c r="N81072" s="561" t="n"/>
    </row>
    <row r="81073">
      <c r="N81073" s="561" t="n"/>
    </row>
    <row r="81074">
      <c r="N81074" s="561" t="n"/>
    </row>
    <row r="81075">
      <c r="N81075" s="561" t="n"/>
    </row>
    <row r="81076">
      <c r="N81076" s="561" t="n"/>
    </row>
    <row r="81077">
      <c r="N81077" s="561" t="n"/>
    </row>
    <row r="81078">
      <c r="N81078" s="561" t="n"/>
    </row>
    <row r="81079">
      <c r="N81079" s="561" t="n"/>
    </row>
    <row r="81080">
      <c r="N81080" s="561" t="n"/>
    </row>
    <row r="81081">
      <c r="N81081" s="561" t="n"/>
    </row>
    <row r="81082">
      <c r="N81082" s="561" t="n"/>
    </row>
    <row r="81083">
      <c r="N81083" s="561" t="n"/>
    </row>
    <row r="81084">
      <c r="N81084" s="561" t="n"/>
    </row>
    <row r="81085">
      <c r="N81085" s="561" t="n"/>
    </row>
    <row r="81086">
      <c r="N81086" s="561" t="n"/>
    </row>
    <row r="81087">
      <c r="N81087" s="561" t="n"/>
    </row>
    <row r="81088">
      <c r="N81088" s="561" t="n"/>
    </row>
    <row r="81089">
      <c r="N81089" s="561" t="n"/>
    </row>
    <row r="81090">
      <c r="N81090" s="561" t="n"/>
    </row>
    <row r="81091">
      <c r="N81091" s="561" t="n"/>
    </row>
    <row r="81092">
      <c r="N81092" s="561" t="n"/>
    </row>
    <row r="81093">
      <c r="N81093" s="561" t="n"/>
    </row>
    <row r="81094">
      <c r="N81094" s="561" t="n"/>
    </row>
    <row r="81095">
      <c r="N81095" s="561" t="n"/>
    </row>
    <row r="81096">
      <c r="N81096" s="561" t="n"/>
    </row>
    <row r="81097">
      <c r="N81097" s="561" t="n"/>
    </row>
    <row r="81098">
      <c r="N81098" s="561" t="n"/>
    </row>
    <row r="81099">
      <c r="N81099" s="561" t="n"/>
    </row>
    <row r="81100">
      <c r="N81100" s="561" t="n"/>
    </row>
    <row r="81101">
      <c r="N81101" s="561" t="n"/>
    </row>
    <row r="81102">
      <c r="N81102" s="561" t="n"/>
    </row>
    <row r="81103">
      <c r="N81103" s="561" t="n"/>
    </row>
    <row r="81104">
      <c r="N81104" s="561" t="n"/>
    </row>
    <row r="81105">
      <c r="N81105" s="561" t="n"/>
    </row>
    <row r="81106">
      <c r="N81106" s="561" t="n"/>
    </row>
    <row r="81107">
      <c r="N81107" s="561" t="n"/>
    </row>
    <row r="81108">
      <c r="N81108" s="561" t="n"/>
    </row>
    <row r="81109">
      <c r="N81109" s="561" t="n"/>
    </row>
    <row r="81110">
      <c r="N81110" s="561" t="n"/>
    </row>
    <row r="81111">
      <c r="N81111" s="561" t="n"/>
    </row>
    <row r="81112">
      <c r="N81112" s="561" t="n"/>
    </row>
    <row r="81113">
      <c r="N81113" s="561" t="n"/>
    </row>
    <row r="81114">
      <c r="N81114" s="561" t="n"/>
    </row>
    <row r="81115">
      <c r="N81115" s="561" t="n"/>
    </row>
    <row r="81116">
      <c r="N81116" s="561" t="n"/>
    </row>
    <row r="81117">
      <c r="N81117" s="561" t="n"/>
    </row>
    <row r="81118">
      <c r="N81118" s="561" t="n"/>
    </row>
    <row r="81119">
      <c r="N81119" s="561" t="n"/>
    </row>
    <row r="81120">
      <c r="N81120" s="561" t="n"/>
    </row>
    <row r="81121">
      <c r="N81121" s="561" t="n"/>
    </row>
    <row r="81122">
      <c r="N81122" s="561" t="n"/>
    </row>
    <row r="81123">
      <c r="N81123" s="561" t="n"/>
    </row>
    <row r="81124">
      <c r="N81124" s="561" t="n"/>
    </row>
    <row r="81125">
      <c r="N81125" s="561" t="n"/>
    </row>
    <row r="81126">
      <c r="N81126" s="561" t="n"/>
    </row>
    <row r="81127">
      <c r="N81127" s="561" t="n"/>
    </row>
    <row r="81128">
      <c r="N81128" s="561" t="n"/>
    </row>
    <row r="81129">
      <c r="N81129" s="561" t="n"/>
    </row>
    <row r="81130">
      <c r="N81130" s="561" t="n"/>
    </row>
    <row r="81131">
      <c r="N81131" s="561" t="n"/>
    </row>
    <row r="81132">
      <c r="N81132" s="561" t="n"/>
    </row>
    <row r="81133">
      <c r="N81133" s="561" t="n"/>
    </row>
    <row r="81134">
      <c r="N81134" s="561" t="n"/>
    </row>
    <row r="81135">
      <c r="N81135" s="561" t="n"/>
    </row>
    <row r="81136">
      <c r="N81136" s="561" t="n"/>
    </row>
    <row r="81137">
      <c r="N81137" s="561" t="n"/>
    </row>
    <row r="81138">
      <c r="N81138" s="561" t="n"/>
    </row>
    <row r="81139">
      <c r="N81139" s="561" t="n"/>
    </row>
    <row r="81140">
      <c r="N81140" s="561" t="n"/>
    </row>
    <row r="81141">
      <c r="N81141" s="561" t="n"/>
    </row>
    <row r="81142">
      <c r="N81142" s="561" t="n"/>
    </row>
    <row r="81143">
      <c r="N81143" s="561" t="n"/>
    </row>
    <row r="81144">
      <c r="N81144" s="561" t="n"/>
    </row>
    <row r="81145">
      <c r="N81145" s="561" t="n"/>
    </row>
    <row r="81146">
      <c r="N81146" s="561" t="n"/>
    </row>
    <row r="81147">
      <c r="N81147" s="561" t="n"/>
    </row>
    <row r="81148">
      <c r="N81148" s="561" t="n"/>
    </row>
    <row r="81149">
      <c r="N81149" s="561" t="n"/>
    </row>
    <row r="81150">
      <c r="N81150" s="561" t="n"/>
    </row>
    <row r="81151">
      <c r="N81151" s="561" t="n"/>
    </row>
    <row r="81152">
      <c r="N81152" s="561" t="n"/>
    </row>
    <row r="81153">
      <c r="N81153" s="561" t="n"/>
    </row>
    <row r="81154">
      <c r="N81154" s="561" t="n"/>
    </row>
    <row r="81155">
      <c r="N81155" s="561" t="n"/>
    </row>
    <row r="81156">
      <c r="N81156" s="561" t="n"/>
    </row>
    <row r="81157">
      <c r="N81157" s="561" t="n"/>
    </row>
    <row r="81158">
      <c r="N81158" s="561" t="n"/>
    </row>
    <row r="81159">
      <c r="N81159" s="561" t="n"/>
    </row>
    <row r="81160">
      <c r="N81160" s="561" t="n"/>
    </row>
    <row r="81161">
      <c r="N81161" s="561" t="n"/>
    </row>
    <row r="81162">
      <c r="N81162" s="561" t="n"/>
    </row>
    <row r="81163">
      <c r="N81163" s="561" t="n"/>
    </row>
    <row r="81164">
      <c r="N81164" s="561" t="n"/>
    </row>
    <row r="81165">
      <c r="N81165" s="561" t="n"/>
    </row>
    <row r="81166">
      <c r="N81166" s="561" t="n"/>
    </row>
    <row r="81167">
      <c r="N81167" s="561" t="n"/>
    </row>
    <row r="81168">
      <c r="N81168" s="561" t="n"/>
    </row>
    <row r="81169">
      <c r="N81169" s="561" t="n"/>
    </row>
    <row r="81170">
      <c r="N81170" s="561" t="n"/>
    </row>
    <row r="81171">
      <c r="N81171" s="561" t="n"/>
    </row>
    <row r="81172">
      <c r="N81172" s="561" t="n"/>
    </row>
    <row r="81173">
      <c r="N81173" s="561" t="n"/>
    </row>
    <row r="81174">
      <c r="N81174" s="561" t="n"/>
    </row>
    <row r="81175">
      <c r="N81175" s="561" t="n"/>
    </row>
    <row r="81176">
      <c r="N81176" s="561" t="n"/>
    </row>
    <row r="81177">
      <c r="N81177" s="561" t="n"/>
    </row>
    <row r="81178">
      <c r="N81178" s="561" t="n"/>
    </row>
    <row r="81179">
      <c r="N81179" s="561" t="n"/>
    </row>
    <row r="81180">
      <c r="N81180" s="561" t="n"/>
    </row>
    <row r="81181">
      <c r="N81181" s="561" t="n"/>
    </row>
    <row r="81182">
      <c r="N81182" s="561" t="n"/>
    </row>
    <row r="81183">
      <c r="N81183" s="561" t="n"/>
    </row>
    <row r="81184">
      <c r="N81184" s="561" t="n"/>
    </row>
    <row r="81185">
      <c r="N81185" s="561" t="n"/>
    </row>
    <row r="81186">
      <c r="N81186" s="561" t="n"/>
    </row>
    <row r="81187">
      <c r="N81187" s="561" t="n"/>
    </row>
    <row r="81188">
      <c r="N81188" s="561" t="n"/>
    </row>
    <row r="81189">
      <c r="N81189" s="561" t="n"/>
    </row>
    <row r="81190">
      <c r="N81190" s="561" t="n"/>
    </row>
    <row r="81191">
      <c r="N81191" s="561" t="n"/>
    </row>
    <row r="81192">
      <c r="N81192" s="561" t="n"/>
    </row>
    <row r="81193">
      <c r="N81193" s="561" t="n"/>
    </row>
    <row r="81194">
      <c r="N81194" s="561" t="n"/>
    </row>
    <row r="81195">
      <c r="N81195" s="561" t="n"/>
    </row>
    <row r="81196">
      <c r="N81196" s="561" t="n"/>
    </row>
    <row r="81197">
      <c r="N81197" s="561" t="n"/>
    </row>
    <row r="81198">
      <c r="N81198" s="561" t="n"/>
    </row>
    <row r="81199">
      <c r="N81199" s="561" t="n"/>
    </row>
    <row r="81200">
      <c r="N81200" s="561" t="n"/>
    </row>
    <row r="81201">
      <c r="N81201" s="561" t="n"/>
    </row>
    <row r="81202">
      <c r="N81202" s="561" t="n"/>
    </row>
    <row r="81203">
      <c r="N81203" s="561" t="n"/>
    </row>
    <row r="81204">
      <c r="N81204" s="561" t="n"/>
    </row>
    <row r="81205">
      <c r="N81205" s="561" t="n"/>
    </row>
    <row r="81206">
      <c r="N81206" s="561" t="n"/>
    </row>
    <row r="81207">
      <c r="N81207" s="561" t="n"/>
    </row>
    <row r="81208">
      <c r="N81208" s="561" t="n"/>
    </row>
    <row r="81209">
      <c r="N81209" s="561" t="n"/>
    </row>
    <row r="81210">
      <c r="N81210" s="561" t="n"/>
    </row>
    <row r="81211">
      <c r="N81211" s="561" t="n"/>
    </row>
    <row r="81212">
      <c r="N81212" s="561" t="n"/>
    </row>
    <row r="81213">
      <c r="N81213" s="561" t="n"/>
    </row>
    <row r="81214">
      <c r="N81214" s="561" t="n"/>
    </row>
    <row r="81215">
      <c r="N81215" s="561" t="n"/>
    </row>
    <row r="81216">
      <c r="N81216" s="561" t="n"/>
    </row>
    <row r="81217">
      <c r="N81217" s="561" t="n"/>
    </row>
    <row r="81218">
      <c r="N81218" s="561" t="n"/>
    </row>
    <row r="81219">
      <c r="N81219" s="561" t="n"/>
    </row>
    <row r="81220">
      <c r="N81220" s="561" t="n"/>
    </row>
    <row r="81221">
      <c r="N81221" s="561" t="n"/>
    </row>
    <row r="81222">
      <c r="N81222" s="561" t="n"/>
    </row>
    <row r="81223">
      <c r="N81223" s="561" t="n"/>
    </row>
    <row r="81224">
      <c r="N81224" s="561" t="n"/>
    </row>
    <row r="81225">
      <c r="N81225" s="561" t="n"/>
    </row>
    <row r="81226">
      <c r="N81226" s="561" t="n"/>
    </row>
    <row r="81227">
      <c r="N81227" s="561" t="n"/>
    </row>
    <row r="81228">
      <c r="N81228" s="561" t="n"/>
    </row>
    <row r="81229">
      <c r="N81229" s="561" t="n"/>
    </row>
    <row r="81230">
      <c r="N81230" s="561" t="n"/>
    </row>
    <row r="81231">
      <c r="N81231" s="561" t="n"/>
    </row>
    <row r="81232">
      <c r="N81232" s="561" t="n"/>
    </row>
    <row r="81233">
      <c r="N81233" s="561" t="n"/>
    </row>
    <row r="81234">
      <c r="N81234" s="561" t="n"/>
    </row>
    <row r="81235">
      <c r="N81235" s="561" t="n"/>
    </row>
    <row r="81236">
      <c r="N81236" s="561" t="n"/>
    </row>
    <row r="81237">
      <c r="N81237" s="561" t="n"/>
    </row>
    <row r="81238">
      <c r="N81238" s="561" t="n"/>
    </row>
    <row r="81239">
      <c r="N81239" s="561" t="n"/>
    </row>
    <row r="81240">
      <c r="N81240" s="561" t="n"/>
    </row>
    <row r="81241">
      <c r="N81241" s="561" t="n"/>
    </row>
    <row r="81242">
      <c r="N81242" s="561" t="n"/>
    </row>
    <row r="81243">
      <c r="N81243" s="561" t="n"/>
    </row>
    <row r="81244">
      <c r="N81244" s="561" t="n"/>
    </row>
    <row r="81245">
      <c r="N81245" s="561" t="n"/>
    </row>
    <row r="81246">
      <c r="N81246" s="561" t="n"/>
    </row>
    <row r="81247">
      <c r="N81247" s="561" t="n"/>
    </row>
    <row r="81248">
      <c r="N81248" s="561" t="n"/>
    </row>
    <row r="81249">
      <c r="N81249" s="561" t="n"/>
    </row>
    <row r="81250">
      <c r="N81250" s="561" t="n"/>
    </row>
    <row r="81251">
      <c r="N81251" s="561" t="n"/>
    </row>
    <row r="81252">
      <c r="N81252" s="561" t="n"/>
    </row>
    <row r="81253">
      <c r="N81253" s="561" t="n"/>
    </row>
    <row r="81254">
      <c r="N81254" s="561" t="n"/>
    </row>
    <row r="81255">
      <c r="N81255" s="561" t="n"/>
    </row>
    <row r="81256">
      <c r="N81256" s="561" t="n"/>
    </row>
    <row r="81257">
      <c r="N81257" s="561" t="n"/>
    </row>
    <row r="81258">
      <c r="N81258" s="561" t="n"/>
    </row>
    <row r="81259">
      <c r="N81259" s="561" t="n"/>
    </row>
    <row r="81260">
      <c r="N81260" s="561" t="n"/>
    </row>
    <row r="81261">
      <c r="N81261" s="561" t="n"/>
    </row>
    <row r="81262">
      <c r="N81262" s="561" t="n"/>
    </row>
    <row r="81263">
      <c r="N81263" s="561" t="n"/>
    </row>
    <row r="81264">
      <c r="N81264" s="561" t="n"/>
    </row>
    <row r="81265">
      <c r="N81265" s="561" t="n"/>
    </row>
    <row r="81266">
      <c r="N81266" s="561" t="n"/>
    </row>
    <row r="81267">
      <c r="N81267" s="561" t="n"/>
    </row>
    <row r="81268">
      <c r="N81268" s="561" t="n"/>
    </row>
    <row r="81269">
      <c r="N81269" s="561" t="n"/>
    </row>
    <row r="81270">
      <c r="N81270" s="561" t="n"/>
    </row>
    <row r="81271">
      <c r="N81271" s="561" t="n"/>
    </row>
    <row r="81272">
      <c r="N81272" s="561" t="n"/>
    </row>
    <row r="81273">
      <c r="N81273" s="561" t="n"/>
    </row>
    <row r="81274">
      <c r="N81274" s="561" t="n"/>
    </row>
    <row r="81275">
      <c r="N81275" s="561" t="n"/>
    </row>
    <row r="81276">
      <c r="N81276" s="561" t="n"/>
    </row>
    <row r="81277">
      <c r="N81277" s="561" t="n"/>
    </row>
    <row r="81278">
      <c r="N81278" s="561" t="n"/>
    </row>
    <row r="81279">
      <c r="N81279" s="561" t="n"/>
    </row>
    <row r="81280">
      <c r="N81280" s="561" t="n"/>
    </row>
    <row r="81281">
      <c r="N81281" s="561" t="n"/>
    </row>
    <row r="81282">
      <c r="N81282" s="561" t="n"/>
    </row>
    <row r="81283">
      <c r="N81283" s="561" t="n"/>
    </row>
    <row r="81284">
      <c r="N81284" s="561" t="n"/>
    </row>
    <row r="81285">
      <c r="N81285" s="561" t="n"/>
    </row>
    <row r="81286">
      <c r="N81286" s="561" t="n"/>
    </row>
    <row r="81287">
      <c r="N81287" s="561" t="n"/>
    </row>
    <row r="81288">
      <c r="N81288" s="561" t="n"/>
    </row>
    <row r="81289">
      <c r="N81289" s="561" t="n"/>
    </row>
    <row r="81290">
      <c r="N81290" s="561" t="n"/>
    </row>
    <row r="81291">
      <c r="N81291" s="561" t="n"/>
    </row>
    <row r="81292">
      <c r="N81292" s="561" t="n"/>
    </row>
    <row r="81293">
      <c r="N81293" s="561" t="n"/>
    </row>
    <row r="81294">
      <c r="N81294" s="561" t="n"/>
    </row>
    <row r="81295">
      <c r="N81295" s="561" t="n"/>
    </row>
    <row r="81296">
      <c r="N81296" s="561" t="n"/>
    </row>
    <row r="81297">
      <c r="N81297" s="561" t="n"/>
    </row>
    <row r="81298">
      <c r="N81298" s="561" t="n"/>
    </row>
    <row r="81299">
      <c r="N81299" s="561" t="n"/>
    </row>
    <row r="81300">
      <c r="N81300" s="561" t="n"/>
    </row>
    <row r="81301">
      <c r="N81301" s="561" t="n"/>
    </row>
    <row r="81302">
      <c r="N81302" s="561" t="n"/>
    </row>
    <row r="81303">
      <c r="N81303" s="561" t="n"/>
    </row>
    <row r="81304">
      <c r="N81304" s="561" t="n"/>
    </row>
    <row r="81305">
      <c r="N81305" s="561" t="n"/>
    </row>
    <row r="81306">
      <c r="N81306" s="561" t="n"/>
    </row>
    <row r="81307">
      <c r="N81307" s="561" t="n"/>
    </row>
    <row r="81308">
      <c r="N81308" s="561" t="n"/>
    </row>
    <row r="81309">
      <c r="N81309" s="561" t="n"/>
    </row>
    <row r="81310">
      <c r="N81310" s="561" t="n"/>
    </row>
    <row r="81311">
      <c r="N81311" s="561" t="n"/>
    </row>
    <row r="81312">
      <c r="N81312" s="561" t="n"/>
    </row>
    <row r="81313">
      <c r="N81313" s="561" t="n"/>
    </row>
    <row r="81314">
      <c r="N81314" s="561" t="n"/>
    </row>
    <row r="81315">
      <c r="N81315" s="561" t="n"/>
    </row>
    <row r="81316">
      <c r="N81316" s="561" t="n"/>
    </row>
    <row r="81317">
      <c r="N81317" s="561" t="n"/>
    </row>
    <row r="81318">
      <c r="N81318" s="561" t="n"/>
    </row>
    <row r="81319">
      <c r="N81319" s="561" t="n"/>
    </row>
    <row r="81320">
      <c r="N81320" s="561" t="n"/>
    </row>
    <row r="81321">
      <c r="N81321" s="561" t="n"/>
    </row>
    <row r="81322">
      <c r="N81322" s="561" t="n"/>
    </row>
    <row r="81323">
      <c r="N81323" s="561" t="n"/>
    </row>
    <row r="81324">
      <c r="N81324" s="561" t="n"/>
    </row>
    <row r="81325">
      <c r="N81325" s="561" t="n"/>
    </row>
    <row r="81326">
      <c r="N81326" s="561" t="n"/>
    </row>
    <row r="81327">
      <c r="N81327" s="561" t="n"/>
    </row>
    <row r="81328">
      <c r="N81328" s="561" t="n"/>
    </row>
    <row r="81329">
      <c r="N81329" s="561" t="n"/>
    </row>
    <row r="81330">
      <c r="N81330" s="561" t="n"/>
    </row>
    <row r="81331">
      <c r="N81331" s="561" t="n"/>
    </row>
    <row r="81332">
      <c r="N81332" s="561" t="n"/>
    </row>
    <row r="81333">
      <c r="N81333" s="561" t="n"/>
    </row>
    <row r="81334">
      <c r="N81334" s="561" t="n"/>
    </row>
    <row r="81335">
      <c r="N81335" s="561" t="n"/>
    </row>
    <row r="81336">
      <c r="N81336" s="561" t="n"/>
    </row>
    <row r="81337">
      <c r="N81337" s="561" t="n"/>
    </row>
    <row r="81338">
      <c r="N81338" s="561" t="n"/>
    </row>
    <row r="81339">
      <c r="N81339" s="561" t="n"/>
    </row>
    <row r="81340">
      <c r="N81340" s="561" t="n"/>
    </row>
    <row r="81341">
      <c r="N81341" s="561" t="n"/>
    </row>
    <row r="81342">
      <c r="N81342" s="561" t="n"/>
    </row>
    <row r="81343">
      <c r="N81343" s="561" t="n"/>
    </row>
    <row r="81344">
      <c r="N81344" s="561" t="n"/>
    </row>
    <row r="81345">
      <c r="N81345" s="561" t="n"/>
    </row>
    <row r="81346">
      <c r="N81346" s="561" t="n"/>
    </row>
    <row r="81347">
      <c r="N81347" s="561" t="n"/>
    </row>
    <row r="81348">
      <c r="N81348" s="561" t="n"/>
    </row>
    <row r="81349">
      <c r="N81349" s="561" t="n"/>
    </row>
    <row r="81350">
      <c r="N81350" s="561" t="n"/>
    </row>
    <row r="81351">
      <c r="N81351" s="561" t="n"/>
    </row>
    <row r="81352">
      <c r="N81352" s="561" t="n"/>
    </row>
    <row r="81353">
      <c r="N81353" s="561" t="n"/>
    </row>
    <row r="81354">
      <c r="N81354" s="561" t="n"/>
    </row>
    <row r="81355">
      <c r="N81355" s="561" t="n"/>
    </row>
    <row r="81356">
      <c r="N81356" s="561" t="n"/>
    </row>
    <row r="81357">
      <c r="N81357" s="561" t="n"/>
    </row>
    <row r="81358">
      <c r="N81358" s="561" t="n"/>
    </row>
    <row r="81359">
      <c r="N81359" s="561" t="n"/>
    </row>
    <row r="81360">
      <c r="N81360" s="561" t="n"/>
    </row>
    <row r="81361">
      <c r="N81361" s="561" t="n"/>
    </row>
    <row r="81362">
      <c r="N81362" s="561" t="n"/>
    </row>
    <row r="81363">
      <c r="N81363" s="561" t="n"/>
    </row>
    <row r="81364">
      <c r="N81364" s="561" t="n"/>
    </row>
    <row r="81365">
      <c r="N81365" s="561" t="n"/>
    </row>
    <row r="81366">
      <c r="N81366" s="561" t="n"/>
    </row>
    <row r="81367">
      <c r="N81367" s="561" t="n"/>
    </row>
    <row r="81368">
      <c r="N81368" s="561" t="n"/>
    </row>
    <row r="81369">
      <c r="N81369" s="561" t="n"/>
    </row>
    <row r="81370">
      <c r="N81370" s="561" t="n"/>
    </row>
    <row r="81371">
      <c r="N81371" s="561" t="n"/>
    </row>
    <row r="81372">
      <c r="N81372" s="561" t="n"/>
    </row>
    <row r="81373">
      <c r="N81373" s="561" t="n"/>
    </row>
    <row r="81374">
      <c r="N81374" s="561" t="n"/>
    </row>
    <row r="81375">
      <c r="N81375" s="561" t="n"/>
    </row>
    <row r="81376">
      <c r="N81376" s="561" t="n"/>
    </row>
    <row r="81377">
      <c r="N81377" s="561" t="n"/>
    </row>
    <row r="81378">
      <c r="N81378" s="561" t="n"/>
    </row>
    <row r="81379">
      <c r="N81379" s="561" t="n"/>
    </row>
    <row r="81380">
      <c r="N81380" s="561" t="n"/>
    </row>
    <row r="81381">
      <c r="N81381" s="561" t="n"/>
    </row>
    <row r="81382">
      <c r="N81382" s="561" t="n"/>
    </row>
    <row r="81383">
      <c r="N81383" s="561" t="n"/>
    </row>
    <row r="81384">
      <c r="N81384" s="561" t="n"/>
    </row>
    <row r="81385">
      <c r="N81385" s="561" t="n"/>
    </row>
    <row r="81386">
      <c r="N81386" s="561" t="n"/>
    </row>
    <row r="81387">
      <c r="N81387" s="561" t="n"/>
    </row>
    <row r="81388">
      <c r="N81388" s="561" t="n"/>
    </row>
    <row r="81389">
      <c r="N81389" s="561" t="n"/>
    </row>
    <row r="81390">
      <c r="N81390" s="561" t="n"/>
    </row>
    <row r="81391">
      <c r="N81391" s="561" t="n"/>
    </row>
    <row r="81392">
      <c r="N81392" s="561" t="n"/>
    </row>
    <row r="81393">
      <c r="N81393" s="561" t="n"/>
    </row>
    <row r="81394">
      <c r="N81394" s="561" t="n"/>
    </row>
    <row r="81395">
      <c r="N81395" s="561" t="n"/>
    </row>
    <row r="81396">
      <c r="N81396" s="561" t="n"/>
    </row>
    <row r="81397">
      <c r="N81397" s="561" t="n"/>
    </row>
    <row r="81398">
      <c r="N81398" s="561" t="n"/>
    </row>
    <row r="81399">
      <c r="N81399" s="561" t="n"/>
    </row>
    <row r="81400">
      <c r="N81400" s="561" t="n"/>
    </row>
    <row r="81401">
      <c r="N81401" s="561" t="n"/>
    </row>
    <row r="81402">
      <c r="N81402" s="561" t="n"/>
    </row>
    <row r="81403">
      <c r="N81403" s="561" t="n"/>
    </row>
    <row r="81404">
      <c r="N81404" s="561" t="n"/>
    </row>
    <row r="81405">
      <c r="N81405" s="561" t="n"/>
    </row>
    <row r="81406">
      <c r="N81406" s="561" t="n"/>
    </row>
    <row r="81407">
      <c r="N81407" s="561" t="n"/>
    </row>
    <row r="81408">
      <c r="N81408" s="561" t="n"/>
    </row>
    <row r="81409">
      <c r="N81409" s="561" t="n"/>
    </row>
    <row r="81410">
      <c r="N81410" s="561" t="n"/>
    </row>
    <row r="81411">
      <c r="N81411" s="561" t="n"/>
    </row>
    <row r="81412">
      <c r="N81412" s="561" t="n"/>
    </row>
    <row r="81413">
      <c r="N81413" s="561" t="n"/>
    </row>
    <row r="81414">
      <c r="N81414" s="561" t="n"/>
    </row>
    <row r="81415">
      <c r="N81415" s="561" t="n"/>
    </row>
    <row r="81416">
      <c r="N81416" s="561" t="n"/>
    </row>
    <row r="81417">
      <c r="N81417" s="561" t="n"/>
    </row>
    <row r="81418">
      <c r="N81418" s="561" t="n"/>
    </row>
    <row r="81419">
      <c r="N81419" s="561" t="n"/>
    </row>
    <row r="81420">
      <c r="N81420" s="561" t="n"/>
    </row>
    <row r="81421">
      <c r="N81421" s="561" t="n"/>
    </row>
    <row r="81422">
      <c r="N81422" s="561" t="n"/>
    </row>
    <row r="81423">
      <c r="N81423" s="561" t="n"/>
    </row>
    <row r="81424">
      <c r="N81424" s="561" t="n"/>
    </row>
    <row r="81425">
      <c r="N81425" s="561" t="n"/>
    </row>
    <row r="81426">
      <c r="N81426" s="561" t="n"/>
    </row>
    <row r="81427">
      <c r="N81427" s="561" t="n"/>
    </row>
    <row r="81428">
      <c r="N81428" s="561" t="n"/>
    </row>
    <row r="81429">
      <c r="N81429" s="561" t="n"/>
    </row>
    <row r="81430">
      <c r="N81430" s="561" t="n"/>
    </row>
    <row r="81431">
      <c r="N81431" s="561" t="n"/>
    </row>
    <row r="81432">
      <c r="N81432" s="561" t="n"/>
    </row>
    <row r="81433">
      <c r="N81433" s="561" t="n"/>
    </row>
    <row r="81434">
      <c r="N81434" s="561" t="n"/>
    </row>
    <row r="81435">
      <c r="N81435" s="561" t="n"/>
    </row>
    <row r="81436">
      <c r="N81436" s="561" t="n"/>
    </row>
    <row r="81437">
      <c r="N81437" s="561" t="n"/>
    </row>
    <row r="81438">
      <c r="N81438" s="561" t="n"/>
    </row>
    <row r="81439">
      <c r="N81439" s="561" t="n"/>
    </row>
    <row r="81440">
      <c r="N81440" s="561" t="n"/>
    </row>
    <row r="81441">
      <c r="N81441" s="561" t="n"/>
    </row>
    <row r="81442">
      <c r="N81442" s="561" t="n"/>
    </row>
    <row r="81443">
      <c r="N81443" s="561" t="n"/>
    </row>
    <row r="81444">
      <c r="N81444" s="561" t="n"/>
    </row>
    <row r="81445">
      <c r="N81445" s="561" t="n"/>
    </row>
    <row r="81446">
      <c r="N81446" s="561" t="n"/>
    </row>
    <row r="81447">
      <c r="N81447" s="561" t="n"/>
    </row>
    <row r="81448">
      <c r="N81448" s="561" t="n"/>
    </row>
    <row r="81449">
      <c r="N81449" s="561" t="n"/>
    </row>
    <row r="81450">
      <c r="N81450" s="561" t="n"/>
    </row>
    <row r="81451">
      <c r="N81451" s="561" t="n"/>
    </row>
    <row r="81452">
      <c r="N81452" s="561" t="n"/>
    </row>
    <row r="81453">
      <c r="N81453" s="561" t="n"/>
    </row>
    <row r="81454">
      <c r="N81454" s="561" t="n"/>
    </row>
    <row r="81455">
      <c r="N81455" s="561" t="n"/>
    </row>
    <row r="81456">
      <c r="N81456" s="561" t="n"/>
    </row>
    <row r="81457">
      <c r="N81457" s="561" t="n"/>
    </row>
    <row r="81458">
      <c r="N81458" s="561" t="n"/>
    </row>
    <row r="81459">
      <c r="N81459" s="561" t="n"/>
    </row>
    <row r="81460">
      <c r="N81460" s="561" t="n"/>
    </row>
    <row r="81461">
      <c r="N81461" s="561" t="n"/>
    </row>
    <row r="81462">
      <c r="N81462" s="561" t="n"/>
    </row>
    <row r="81463">
      <c r="N81463" s="561" t="n"/>
    </row>
    <row r="81464">
      <c r="N81464" s="561" t="n"/>
    </row>
    <row r="81465">
      <c r="N81465" s="561" t="n"/>
    </row>
    <row r="81466">
      <c r="N81466" s="561" t="n"/>
    </row>
    <row r="81467">
      <c r="N81467" s="561" t="n"/>
    </row>
    <row r="81468">
      <c r="N81468" s="561" t="n"/>
    </row>
    <row r="81469">
      <c r="N81469" s="561" t="n"/>
    </row>
    <row r="81470">
      <c r="N81470" s="561" t="n"/>
    </row>
    <row r="81471">
      <c r="N81471" s="561" t="n"/>
    </row>
    <row r="81472">
      <c r="N81472" s="561" t="n"/>
    </row>
    <row r="81473">
      <c r="N81473" s="561" t="n"/>
    </row>
    <row r="81474">
      <c r="N81474" s="561" t="n"/>
    </row>
    <row r="81475">
      <c r="N81475" s="561" t="n"/>
    </row>
    <row r="81476">
      <c r="N81476" s="561" t="n"/>
    </row>
    <row r="81477">
      <c r="N81477" s="561" t="n"/>
    </row>
    <row r="81478">
      <c r="N81478" s="561" t="n"/>
    </row>
    <row r="81479">
      <c r="N81479" s="561" t="n"/>
    </row>
    <row r="81480">
      <c r="N81480" s="561" t="n"/>
    </row>
    <row r="81481">
      <c r="N81481" s="561" t="n"/>
    </row>
    <row r="81482">
      <c r="N81482" s="561" t="n"/>
    </row>
    <row r="81483">
      <c r="N81483" s="561" t="n"/>
    </row>
    <row r="81484">
      <c r="N81484" s="561" t="n"/>
    </row>
    <row r="81485">
      <c r="N81485" s="561" t="n"/>
    </row>
    <row r="81486">
      <c r="N81486" s="561" t="n"/>
    </row>
    <row r="81487">
      <c r="N81487" s="561" t="n"/>
    </row>
    <row r="81488">
      <c r="N81488" s="561" t="n"/>
    </row>
    <row r="81489">
      <c r="N81489" s="561" t="n"/>
    </row>
    <row r="81490">
      <c r="N81490" s="561" t="n"/>
    </row>
    <row r="81491">
      <c r="N81491" s="561" t="n"/>
    </row>
    <row r="81492">
      <c r="N81492" s="561" t="n"/>
    </row>
    <row r="81493">
      <c r="N81493" s="561" t="n"/>
    </row>
    <row r="81494">
      <c r="N81494" s="561" t="n"/>
    </row>
    <row r="81495">
      <c r="N81495" s="561" t="n"/>
    </row>
    <row r="81496">
      <c r="N81496" s="561" t="n"/>
    </row>
    <row r="81497">
      <c r="N81497" s="561" t="n"/>
    </row>
    <row r="81498">
      <c r="N81498" s="561" t="n"/>
    </row>
    <row r="81499">
      <c r="N81499" s="561" t="n"/>
    </row>
    <row r="81500">
      <c r="N81500" s="561" t="n"/>
    </row>
    <row r="81501">
      <c r="N81501" s="561" t="n"/>
    </row>
    <row r="81502">
      <c r="N81502" s="561" t="n"/>
    </row>
    <row r="81503">
      <c r="N81503" s="561" t="n"/>
    </row>
    <row r="81504">
      <c r="N81504" s="561" t="n"/>
    </row>
    <row r="81505">
      <c r="N81505" s="561" t="n"/>
    </row>
    <row r="81506">
      <c r="N81506" s="561" t="n"/>
    </row>
    <row r="81507">
      <c r="N81507" s="561" t="n"/>
    </row>
    <row r="81508">
      <c r="N81508" s="561" t="n"/>
    </row>
    <row r="81509">
      <c r="N81509" s="561" t="n"/>
    </row>
    <row r="81510">
      <c r="N81510" s="561" t="n"/>
    </row>
    <row r="81511">
      <c r="N81511" s="561" t="n"/>
    </row>
    <row r="81512">
      <c r="N81512" s="561" t="n"/>
    </row>
    <row r="81513">
      <c r="N81513" s="561" t="n"/>
    </row>
    <row r="81514">
      <c r="N81514" s="561" t="n"/>
    </row>
    <row r="81515">
      <c r="N81515" s="561" t="n"/>
    </row>
    <row r="81516">
      <c r="N81516" s="561" t="n"/>
    </row>
    <row r="81517">
      <c r="N81517" s="561" t="n"/>
    </row>
    <row r="81518">
      <c r="N81518" s="561" t="n"/>
    </row>
    <row r="81519">
      <c r="N81519" s="561" t="n"/>
    </row>
    <row r="81520">
      <c r="N81520" s="561" t="n"/>
    </row>
    <row r="81521">
      <c r="N81521" s="561" t="n"/>
    </row>
    <row r="81522">
      <c r="N81522" s="561" t="n"/>
    </row>
    <row r="81523">
      <c r="N81523" s="561" t="n"/>
    </row>
    <row r="81524">
      <c r="N81524" s="561" t="n"/>
    </row>
    <row r="81525">
      <c r="N81525" s="561" t="n"/>
    </row>
    <row r="81526">
      <c r="N81526" s="561" t="n"/>
    </row>
    <row r="81527">
      <c r="N81527" s="561" t="n"/>
    </row>
    <row r="81528">
      <c r="N81528" s="561" t="n"/>
    </row>
    <row r="81529">
      <c r="N81529" s="561" t="n"/>
    </row>
    <row r="81530">
      <c r="N81530" s="561" t="n"/>
    </row>
    <row r="81531">
      <c r="N81531" s="561" t="n"/>
    </row>
    <row r="81532">
      <c r="N81532" s="561" t="n"/>
    </row>
    <row r="81533">
      <c r="N81533" s="561" t="n"/>
    </row>
    <row r="81534">
      <c r="N81534" s="561" t="n"/>
    </row>
    <row r="81535">
      <c r="N81535" s="561" t="n"/>
    </row>
    <row r="81536">
      <c r="N81536" s="561" t="n"/>
    </row>
    <row r="81537">
      <c r="N81537" s="561" t="n"/>
    </row>
    <row r="81538">
      <c r="N81538" s="561" t="n"/>
    </row>
    <row r="81539">
      <c r="N81539" s="561" t="n"/>
    </row>
    <row r="81540">
      <c r="N81540" s="561" t="n"/>
    </row>
    <row r="81541">
      <c r="N81541" s="561" t="n"/>
    </row>
    <row r="81542">
      <c r="N81542" s="561" t="n"/>
    </row>
    <row r="81543">
      <c r="N81543" s="561" t="n"/>
    </row>
    <row r="81544">
      <c r="N81544" s="561" t="n"/>
    </row>
    <row r="81545">
      <c r="N81545" s="561" t="n"/>
    </row>
    <row r="81546">
      <c r="N81546" s="561" t="n"/>
    </row>
    <row r="81547">
      <c r="N81547" s="561" t="n"/>
    </row>
    <row r="81548">
      <c r="N81548" s="561" t="n"/>
    </row>
    <row r="81549">
      <c r="N81549" s="561" t="n"/>
    </row>
    <row r="81550">
      <c r="N81550" s="561" t="n"/>
    </row>
    <row r="81551">
      <c r="N81551" s="561" t="n"/>
    </row>
    <row r="81552">
      <c r="N81552" s="561" t="n"/>
    </row>
    <row r="81553">
      <c r="N81553" s="561" t="n"/>
    </row>
    <row r="81554">
      <c r="N81554" s="561" t="n"/>
    </row>
    <row r="81555">
      <c r="N81555" s="561" t="n"/>
    </row>
    <row r="81556">
      <c r="N81556" s="561" t="n"/>
    </row>
    <row r="81557">
      <c r="N81557" s="561" t="n"/>
    </row>
    <row r="81558">
      <c r="N81558" s="561" t="n"/>
    </row>
    <row r="81559">
      <c r="N81559" s="561" t="n"/>
    </row>
    <row r="81560">
      <c r="N81560" s="561" t="n"/>
    </row>
    <row r="81561">
      <c r="N81561" s="561" t="n"/>
    </row>
    <row r="81562">
      <c r="N81562" s="561" t="n"/>
    </row>
    <row r="81563">
      <c r="N81563" s="561" t="n"/>
    </row>
    <row r="81564">
      <c r="N81564" s="561" t="n"/>
    </row>
    <row r="81565">
      <c r="N81565" s="561" t="n"/>
    </row>
    <row r="81566">
      <c r="N81566" s="561" t="n"/>
    </row>
    <row r="81567">
      <c r="N81567" s="561" t="n"/>
    </row>
    <row r="81568">
      <c r="N81568" s="561" t="n"/>
    </row>
    <row r="81569">
      <c r="N81569" s="561" t="n"/>
    </row>
    <row r="81570">
      <c r="N81570" s="561" t="n"/>
    </row>
    <row r="81571">
      <c r="N81571" s="561" t="n"/>
    </row>
    <row r="81572">
      <c r="N81572" s="561" t="n"/>
    </row>
    <row r="81573">
      <c r="N81573" s="561" t="n"/>
    </row>
    <row r="81574">
      <c r="N81574" s="561" t="n"/>
    </row>
    <row r="81575">
      <c r="N81575" s="561" t="n"/>
    </row>
    <row r="81576">
      <c r="N81576" s="561" t="n"/>
    </row>
    <row r="81577">
      <c r="N81577" s="561" t="n"/>
    </row>
    <row r="81578">
      <c r="N81578" s="561" t="n"/>
    </row>
    <row r="81579">
      <c r="N81579" s="561" t="n"/>
    </row>
    <row r="81580">
      <c r="N81580" s="561" t="n"/>
    </row>
    <row r="81581">
      <c r="N81581" s="561" t="n"/>
    </row>
    <row r="81582">
      <c r="N81582" s="561" t="n"/>
    </row>
    <row r="81583">
      <c r="N81583" s="561" t="n"/>
    </row>
    <row r="81584">
      <c r="N81584" s="561" t="n"/>
    </row>
    <row r="81585">
      <c r="N81585" s="561" t="n"/>
    </row>
    <row r="81586">
      <c r="N81586" s="561" t="n"/>
    </row>
    <row r="81587">
      <c r="N81587" s="561" t="n"/>
    </row>
    <row r="81588">
      <c r="N81588" s="561" t="n"/>
    </row>
    <row r="81589">
      <c r="N81589" s="561" t="n"/>
    </row>
    <row r="81590">
      <c r="N81590" s="561" t="n"/>
    </row>
    <row r="81591">
      <c r="N81591" s="561" t="n"/>
    </row>
    <row r="81592">
      <c r="N81592" s="561" t="n"/>
    </row>
    <row r="81593">
      <c r="N81593" s="561" t="n"/>
    </row>
    <row r="81594">
      <c r="N81594" s="561" t="n"/>
    </row>
    <row r="81595">
      <c r="N81595" s="561" t="n"/>
    </row>
    <row r="81596">
      <c r="N81596" s="561" t="n"/>
    </row>
    <row r="81597">
      <c r="N81597" s="561" t="n"/>
    </row>
    <row r="81598">
      <c r="N81598" s="561" t="n"/>
    </row>
    <row r="81599">
      <c r="N81599" s="561" t="n"/>
    </row>
    <row r="81600">
      <c r="N81600" s="561" t="n"/>
    </row>
    <row r="81601">
      <c r="N81601" s="561" t="n"/>
    </row>
    <row r="81602">
      <c r="N81602" s="561" t="n"/>
    </row>
    <row r="81603">
      <c r="N81603" s="561" t="n"/>
    </row>
    <row r="81604">
      <c r="N81604" s="561" t="n"/>
    </row>
    <row r="81605">
      <c r="N81605" s="561" t="n"/>
    </row>
    <row r="81606">
      <c r="N81606" s="561" t="n"/>
    </row>
    <row r="81607">
      <c r="N81607" s="561" t="n"/>
    </row>
    <row r="81608">
      <c r="N81608" s="561" t="n"/>
    </row>
    <row r="81609">
      <c r="N81609" s="561" t="n"/>
    </row>
    <row r="81610">
      <c r="N81610" s="561" t="n"/>
    </row>
    <row r="81611">
      <c r="N81611" s="561" t="n"/>
    </row>
    <row r="81612">
      <c r="N81612" s="561" t="n"/>
    </row>
    <row r="81613">
      <c r="N81613" s="561" t="n"/>
    </row>
    <row r="81614">
      <c r="N81614" s="561" t="n"/>
    </row>
    <row r="81615">
      <c r="N81615" s="561" t="n"/>
    </row>
    <row r="81616">
      <c r="N81616" s="561" t="n"/>
    </row>
    <row r="81617">
      <c r="N81617" s="561" t="n"/>
    </row>
    <row r="81618">
      <c r="N81618" s="561" t="n"/>
    </row>
    <row r="81619">
      <c r="N81619" s="561" t="n"/>
    </row>
    <row r="81620">
      <c r="N81620" s="561" t="n"/>
    </row>
    <row r="81621">
      <c r="N81621" s="561" t="n"/>
    </row>
    <row r="81622">
      <c r="N81622" s="561" t="n"/>
    </row>
    <row r="81623">
      <c r="N81623" s="561" t="n"/>
    </row>
    <row r="81624">
      <c r="N81624" s="561" t="n"/>
    </row>
    <row r="81625">
      <c r="N81625" s="561" t="n"/>
    </row>
    <row r="81626">
      <c r="N81626" s="561" t="n"/>
    </row>
    <row r="81627">
      <c r="N81627" s="561" t="n"/>
    </row>
    <row r="81628">
      <c r="N81628" s="561" t="n"/>
    </row>
    <row r="81629">
      <c r="N81629" s="561" t="n"/>
    </row>
    <row r="81630">
      <c r="N81630" s="561" t="n"/>
    </row>
    <row r="81631">
      <c r="N81631" s="561" t="n"/>
    </row>
    <row r="81632">
      <c r="N81632" s="561" t="n"/>
    </row>
    <row r="81633">
      <c r="N81633" s="561" t="n"/>
    </row>
    <row r="81634">
      <c r="N81634" s="561" t="n"/>
    </row>
    <row r="81635">
      <c r="N81635" s="561" t="n"/>
    </row>
    <row r="81636">
      <c r="N81636" s="561" t="n"/>
    </row>
    <row r="81637">
      <c r="N81637" s="561" t="n"/>
    </row>
    <row r="81638">
      <c r="N81638" s="561" t="n"/>
    </row>
    <row r="81639">
      <c r="N81639" s="561" t="n"/>
    </row>
    <row r="81640">
      <c r="N81640" s="561" t="n"/>
    </row>
    <row r="81641">
      <c r="N81641" s="561" t="n"/>
    </row>
    <row r="81642">
      <c r="N81642" s="561" t="n"/>
    </row>
    <row r="81643">
      <c r="N81643" s="561" t="n"/>
    </row>
    <row r="81644">
      <c r="N81644" s="561" t="n"/>
    </row>
    <row r="81645">
      <c r="N81645" s="561" t="n"/>
    </row>
    <row r="81646">
      <c r="N81646" s="561" t="n"/>
    </row>
    <row r="81647">
      <c r="N81647" s="561" t="n"/>
    </row>
    <row r="81648">
      <c r="N81648" s="561" t="n"/>
    </row>
    <row r="81649">
      <c r="N81649" s="561" t="n"/>
    </row>
    <row r="81650">
      <c r="N81650" s="561" t="n"/>
    </row>
    <row r="81651">
      <c r="N81651" s="561" t="n"/>
    </row>
    <row r="81652">
      <c r="N81652" s="561" t="n"/>
    </row>
    <row r="81653">
      <c r="N81653" s="561" t="n"/>
    </row>
    <row r="81654">
      <c r="N81654" s="561" t="n"/>
    </row>
    <row r="81655">
      <c r="N81655" s="561" t="n"/>
    </row>
    <row r="81656">
      <c r="N81656" s="561" t="n"/>
    </row>
    <row r="81657">
      <c r="N81657" s="561" t="n"/>
    </row>
    <row r="81658">
      <c r="N81658" s="561" t="n"/>
    </row>
    <row r="81659">
      <c r="N81659" s="561" t="n"/>
    </row>
    <row r="81660">
      <c r="N81660" s="561" t="n"/>
    </row>
    <row r="81661">
      <c r="N81661" s="561" t="n"/>
    </row>
    <row r="81662">
      <c r="N81662" s="561" t="n"/>
    </row>
    <row r="81663">
      <c r="N81663" s="561" t="n"/>
    </row>
    <row r="81664">
      <c r="N81664" s="561" t="n"/>
    </row>
    <row r="81665">
      <c r="N81665" s="561" t="n"/>
    </row>
    <row r="81666">
      <c r="N81666" s="561" t="n"/>
    </row>
    <row r="81667">
      <c r="N81667" s="561" t="n"/>
    </row>
    <row r="81668">
      <c r="N81668" s="561" t="n"/>
    </row>
    <row r="81669">
      <c r="N81669" s="561" t="n"/>
    </row>
    <row r="81670">
      <c r="N81670" s="561" t="n"/>
    </row>
    <row r="81671">
      <c r="N81671" s="561" t="n"/>
    </row>
    <row r="81672">
      <c r="N81672" s="561" t="n"/>
    </row>
    <row r="81673">
      <c r="N81673" s="561" t="n"/>
    </row>
    <row r="81674">
      <c r="N81674" s="561" t="n"/>
    </row>
    <row r="81675">
      <c r="N81675" s="561" t="n"/>
    </row>
    <row r="81676">
      <c r="N81676" s="561" t="n"/>
    </row>
    <row r="81677">
      <c r="N81677" s="561" t="n"/>
    </row>
    <row r="81678">
      <c r="N81678" s="561" t="n"/>
    </row>
    <row r="81679">
      <c r="N81679" s="561" t="n"/>
    </row>
    <row r="81680">
      <c r="N81680" s="561" t="n"/>
    </row>
    <row r="81681">
      <c r="N81681" s="561" t="n"/>
    </row>
    <row r="81682">
      <c r="N81682" s="561" t="n"/>
    </row>
    <row r="81683">
      <c r="N81683" s="561" t="n"/>
    </row>
    <row r="81684">
      <c r="N81684" s="561" t="n"/>
    </row>
    <row r="81685">
      <c r="N81685" s="561" t="n"/>
    </row>
    <row r="81686">
      <c r="N81686" s="561" t="n"/>
    </row>
    <row r="81687">
      <c r="N81687" s="561" t="n"/>
    </row>
    <row r="81688">
      <c r="N81688" s="561" t="n"/>
    </row>
    <row r="81689">
      <c r="N81689" s="561" t="n"/>
    </row>
    <row r="81690">
      <c r="N81690" s="561" t="n"/>
    </row>
    <row r="81691">
      <c r="N81691" s="561" t="n"/>
    </row>
    <row r="81692">
      <c r="N81692" s="561" t="n"/>
    </row>
    <row r="81693">
      <c r="N81693" s="561" t="n"/>
    </row>
    <row r="81694">
      <c r="N81694" s="561" t="n"/>
    </row>
    <row r="81695">
      <c r="N81695" s="561" t="n"/>
    </row>
    <row r="81696">
      <c r="N81696" s="561" t="n"/>
    </row>
    <row r="81697">
      <c r="N81697" s="561" t="n"/>
    </row>
    <row r="81698">
      <c r="N81698" s="561" t="n"/>
    </row>
    <row r="81699">
      <c r="N81699" s="561" t="n"/>
    </row>
    <row r="81700">
      <c r="N81700" s="561" t="n"/>
    </row>
    <row r="81701">
      <c r="N81701" s="561" t="n"/>
    </row>
    <row r="81702">
      <c r="N81702" s="561" t="n"/>
    </row>
    <row r="81703">
      <c r="N81703" s="561" t="n"/>
    </row>
    <row r="81704">
      <c r="N81704" s="561" t="n"/>
    </row>
    <row r="81705">
      <c r="N81705" s="561" t="n"/>
    </row>
    <row r="81706">
      <c r="N81706" s="561" t="n"/>
    </row>
    <row r="81707">
      <c r="N81707" s="561" t="n"/>
    </row>
    <row r="81708">
      <c r="N81708" s="561" t="n"/>
    </row>
    <row r="81709">
      <c r="N81709" s="561" t="n"/>
    </row>
    <row r="81710">
      <c r="N81710" s="561" t="n"/>
    </row>
    <row r="81711">
      <c r="N81711" s="561" t="n"/>
    </row>
    <row r="81712">
      <c r="N81712" s="561" t="n"/>
    </row>
    <row r="81713">
      <c r="N81713" s="561" t="n"/>
    </row>
    <row r="81714">
      <c r="N81714" s="561" t="n"/>
    </row>
    <row r="81715">
      <c r="N81715" s="561" t="n"/>
    </row>
    <row r="81716">
      <c r="N81716" s="561" t="n"/>
    </row>
    <row r="81717">
      <c r="N81717" s="561" t="n"/>
    </row>
    <row r="81718">
      <c r="N81718" s="561" t="n"/>
    </row>
    <row r="81719">
      <c r="N81719" s="561" t="n"/>
    </row>
    <row r="81720">
      <c r="N81720" s="561" t="n"/>
    </row>
    <row r="81721">
      <c r="N81721" s="561" t="n"/>
    </row>
    <row r="81722">
      <c r="N81722" s="561" t="n"/>
    </row>
    <row r="81723">
      <c r="N81723" s="561" t="n"/>
    </row>
    <row r="81724">
      <c r="N81724" s="561" t="n"/>
    </row>
    <row r="81725">
      <c r="N81725" s="561" t="n"/>
    </row>
    <row r="81726">
      <c r="N81726" s="561" t="n"/>
    </row>
    <row r="81727">
      <c r="N81727" s="561" t="n"/>
    </row>
    <row r="81728">
      <c r="N81728" s="561" t="n"/>
    </row>
    <row r="81729">
      <c r="N81729" s="561" t="n"/>
    </row>
    <row r="81730">
      <c r="N81730" s="561" t="n"/>
    </row>
    <row r="81731">
      <c r="N81731" s="561" t="n"/>
    </row>
    <row r="81732">
      <c r="N81732" s="561" t="n"/>
    </row>
    <row r="81733">
      <c r="N81733" s="561" t="n"/>
    </row>
    <row r="81734">
      <c r="N81734" s="561" t="n"/>
    </row>
    <row r="81735">
      <c r="N81735" s="561" t="n"/>
    </row>
    <row r="81736">
      <c r="N81736" s="561" t="n"/>
    </row>
    <row r="81737">
      <c r="N81737" s="561" t="n"/>
    </row>
    <row r="81738">
      <c r="N81738" s="561" t="n"/>
    </row>
    <row r="81739">
      <c r="N81739" s="561" t="n"/>
    </row>
    <row r="81740">
      <c r="N81740" s="561" t="n"/>
    </row>
    <row r="81741">
      <c r="N81741" s="561" t="n"/>
    </row>
    <row r="81742">
      <c r="N81742" s="561" t="n"/>
    </row>
    <row r="81743">
      <c r="N81743" s="561" t="n"/>
    </row>
    <row r="81744">
      <c r="N81744" s="561" t="n"/>
    </row>
    <row r="81745">
      <c r="N81745" s="561" t="n"/>
    </row>
    <row r="81746">
      <c r="N81746" s="561" t="n"/>
    </row>
    <row r="81747">
      <c r="N81747" s="561" t="n"/>
    </row>
    <row r="81748">
      <c r="N81748" s="561" t="n"/>
    </row>
    <row r="81749">
      <c r="N81749" s="561" t="n"/>
    </row>
    <row r="81750">
      <c r="N81750" s="561" t="n"/>
    </row>
    <row r="81751">
      <c r="N81751" s="561" t="n"/>
    </row>
    <row r="81752">
      <c r="N81752" s="561" t="n"/>
    </row>
    <row r="81753">
      <c r="N81753" s="561" t="n"/>
    </row>
    <row r="81754">
      <c r="N81754" s="561" t="n"/>
    </row>
    <row r="81755">
      <c r="N81755" s="561" t="n"/>
    </row>
    <row r="81756">
      <c r="N81756" s="561" t="n"/>
    </row>
    <row r="81757">
      <c r="N81757" s="561" t="n"/>
    </row>
    <row r="81758">
      <c r="N81758" s="561" t="n"/>
    </row>
    <row r="81759">
      <c r="N81759" s="561" t="n"/>
    </row>
    <row r="81760">
      <c r="N81760" s="561" t="n"/>
    </row>
    <row r="81761">
      <c r="N81761" s="561" t="n"/>
    </row>
    <row r="81762">
      <c r="N81762" s="561" t="n"/>
    </row>
    <row r="81763">
      <c r="N81763" s="561" t="n"/>
    </row>
    <row r="81764">
      <c r="N81764" s="561" t="n"/>
    </row>
    <row r="81765">
      <c r="N81765" s="561" t="n"/>
    </row>
    <row r="81766">
      <c r="N81766" s="561" t="n"/>
    </row>
    <row r="81767">
      <c r="N81767" s="561" t="n"/>
    </row>
    <row r="81768">
      <c r="N81768" s="561" t="n"/>
    </row>
    <row r="81769">
      <c r="N81769" s="561" t="n"/>
    </row>
    <row r="81770">
      <c r="N81770" s="561" t="n"/>
    </row>
    <row r="81771">
      <c r="N81771" s="561" t="n"/>
    </row>
    <row r="81772">
      <c r="N81772" s="561" t="n"/>
    </row>
    <row r="81773">
      <c r="N81773" s="561" t="n"/>
    </row>
    <row r="81774">
      <c r="N81774" s="561" t="n"/>
    </row>
    <row r="81775">
      <c r="N81775" s="561" t="n"/>
    </row>
    <row r="81776">
      <c r="N81776" s="561" t="n"/>
    </row>
    <row r="81777">
      <c r="N81777" s="561" t="n"/>
    </row>
    <row r="81778">
      <c r="N81778" s="561" t="n"/>
    </row>
    <row r="81779">
      <c r="N81779" s="561" t="n"/>
    </row>
    <row r="81780">
      <c r="N81780" s="561" t="n"/>
    </row>
    <row r="81781">
      <c r="N81781" s="561" t="n"/>
    </row>
    <row r="81782">
      <c r="N81782" s="561" t="n"/>
    </row>
    <row r="81783">
      <c r="N81783" s="561" t="n"/>
    </row>
    <row r="81784">
      <c r="N81784" s="561" t="n"/>
    </row>
    <row r="81785">
      <c r="N81785" s="561" t="n"/>
    </row>
    <row r="81786">
      <c r="N81786" s="561" t="n"/>
    </row>
    <row r="81787">
      <c r="N81787" s="561" t="n"/>
    </row>
    <row r="81788">
      <c r="N81788" s="561" t="n"/>
    </row>
    <row r="81789">
      <c r="N81789" s="561" t="n"/>
    </row>
    <row r="81790">
      <c r="N81790" s="561" t="n"/>
    </row>
    <row r="81791">
      <c r="N81791" s="561" t="n"/>
    </row>
    <row r="81792">
      <c r="N81792" s="561" t="n"/>
    </row>
    <row r="81793">
      <c r="N81793" s="561" t="n"/>
    </row>
    <row r="81794">
      <c r="N81794" s="561" t="n"/>
    </row>
    <row r="81795">
      <c r="N81795" s="561" t="n"/>
    </row>
    <row r="81796">
      <c r="N81796" s="561" t="n"/>
    </row>
    <row r="81797">
      <c r="N81797" s="561" t="n"/>
    </row>
    <row r="81798">
      <c r="N81798" s="561" t="n"/>
    </row>
    <row r="81799">
      <c r="N81799" s="561" t="n"/>
    </row>
    <row r="81800">
      <c r="N81800" s="561" t="n"/>
    </row>
    <row r="81801">
      <c r="N81801" s="561" t="n"/>
    </row>
    <row r="81802">
      <c r="N81802" s="561" t="n"/>
    </row>
    <row r="81803">
      <c r="N81803" s="561" t="n"/>
    </row>
    <row r="81804">
      <c r="N81804" s="561" t="n"/>
    </row>
    <row r="81805">
      <c r="N81805" s="561" t="n"/>
    </row>
    <row r="81806">
      <c r="N81806" s="561" t="n"/>
    </row>
    <row r="81807">
      <c r="N81807" s="561" t="n"/>
    </row>
    <row r="81808">
      <c r="N81808" s="561" t="n"/>
    </row>
    <row r="81809">
      <c r="N81809" s="561" t="n"/>
    </row>
    <row r="81810">
      <c r="N81810" s="561" t="n"/>
    </row>
    <row r="81811">
      <c r="N81811" s="561" t="n"/>
    </row>
    <row r="81812">
      <c r="N81812" s="561" t="n"/>
    </row>
    <row r="81813">
      <c r="N81813" s="561" t="n"/>
    </row>
    <row r="81814">
      <c r="N81814" s="561" t="n"/>
    </row>
    <row r="81815">
      <c r="N81815" s="561" t="n"/>
    </row>
    <row r="81816">
      <c r="N81816" s="561" t="n"/>
    </row>
    <row r="81817">
      <c r="N81817" s="561" t="n"/>
    </row>
    <row r="81818">
      <c r="N81818" s="561" t="n"/>
    </row>
    <row r="81819">
      <c r="N81819" s="561" t="n"/>
    </row>
    <row r="81820">
      <c r="N81820" s="561" t="n"/>
    </row>
    <row r="81821">
      <c r="N81821" s="561" t="n"/>
    </row>
    <row r="81822">
      <c r="N81822" s="561" t="n"/>
    </row>
    <row r="81823">
      <c r="N81823" s="561" t="n"/>
    </row>
    <row r="81824">
      <c r="N81824" s="561" t="n"/>
    </row>
    <row r="81825">
      <c r="N81825" s="561" t="n"/>
    </row>
    <row r="81826">
      <c r="N81826" s="561" t="n"/>
    </row>
    <row r="81827">
      <c r="N81827" s="561" t="n"/>
    </row>
    <row r="81828">
      <c r="N81828" s="561" t="n"/>
    </row>
    <row r="81829">
      <c r="N81829" s="561" t="n"/>
    </row>
    <row r="81830">
      <c r="N81830" s="561" t="n"/>
    </row>
    <row r="81831">
      <c r="N81831" s="561" t="n"/>
    </row>
    <row r="81832">
      <c r="N81832" s="561" t="n"/>
    </row>
    <row r="81833">
      <c r="N81833" s="561" t="n"/>
    </row>
    <row r="81834">
      <c r="N81834" s="561" t="n"/>
    </row>
    <row r="81835">
      <c r="N81835" s="561" t="n"/>
    </row>
    <row r="81836">
      <c r="N81836" s="561" t="n"/>
    </row>
    <row r="81837">
      <c r="N81837" s="561" t="n"/>
    </row>
    <row r="81838">
      <c r="N81838" s="561" t="n"/>
    </row>
    <row r="81839">
      <c r="N81839" s="561" t="n"/>
    </row>
    <row r="81840">
      <c r="N81840" s="561" t="n"/>
    </row>
    <row r="81841">
      <c r="N81841" s="561" t="n"/>
    </row>
    <row r="81842">
      <c r="N81842" s="561" t="n"/>
    </row>
    <row r="81843">
      <c r="N81843" s="561" t="n"/>
    </row>
    <row r="81844">
      <c r="N81844" s="561" t="n"/>
    </row>
    <row r="81845">
      <c r="N81845" s="561" t="n"/>
    </row>
    <row r="81846">
      <c r="N81846" s="561" t="n"/>
    </row>
    <row r="81847">
      <c r="N81847" s="561" t="n"/>
    </row>
    <row r="81848">
      <c r="N81848" s="561" t="n"/>
    </row>
    <row r="81849">
      <c r="N81849" s="561" t="n"/>
    </row>
    <row r="81850">
      <c r="N81850" s="561" t="n"/>
    </row>
    <row r="81851">
      <c r="N81851" s="561" t="n"/>
    </row>
    <row r="81852">
      <c r="N81852" s="561" t="n"/>
    </row>
    <row r="81853">
      <c r="N81853" s="561" t="n"/>
    </row>
    <row r="81854">
      <c r="N81854" s="561" t="n"/>
    </row>
    <row r="81855">
      <c r="N81855" s="561" t="n"/>
    </row>
    <row r="81856">
      <c r="N81856" s="561" t="n"/>
    </row>
    <row r="81857">
      <c r="N81857" s="561" t="n"/>
    </row>
    <row r="81858">
      <c r="N81858" s="561" t="n"/>
    </row>
    <row r="81859">
      <c r="N81859" s="561" t="n"/>
    </row>
    <row r="81860">
      <c r="N81860" s="561" t="n"/>
    </row>
    <row r="81861">
      <c r="N81861" s="561" t="n"/>
    </row>
    <row r="81862">
      <c r="N81862" s="561" t="n"/>
    </row>
    <row r="81863">
      <c r="N81863" s="561" t="n"/>
    </row>
    <row r="81864">
      <c r="N81864" s="561" t="n"/>
    </row>
    <row r="81865">
      <c r="N81865" s="561" t="n"/>
    </row>
    <row r="81866">
      <c r="N81866" s="561" t="n"/>
    </row>
    <row r="81867">
      <c r="N81867" s="561" t="n"/>
    </row>
    <row r="81868">
      <c r="N81868" s="561" t="n"/>
    </row>
    <row r="81869">
      <c r="N81869" s="561" t="n"/>
    </row>
    <row r="81870">
      <c r="N81870" s="561" t="n"/>
    </row>
    <row r="81871">
      <c r="N81871" s="561" t="n"/>
    </row>
    <row r="81872">
      <c r="N81872" s="561" t="n"/>
    </row>
    <row r="81873">
      <c r="N81873" s="561" t="n"/>
    </row>
    <row r="81874">
      <c r="N81874" s="561" t="n"/>
    </row>
    <row r="81875">
      <c r="N81875" s="561" t="n"/>
    </row>
    <row r="81876">
      <c r="N81876" s="561" t="n"/>
    </row>
    <row r="81877">
      <c r="N81877" s="561" t="n"/>
    </row>
    <row r="81878">
      <c r="N81878" s="561" t="n"/>
    </row>
    <row r="81879">
      <c r="N81879" s="561" t="n"/>
    </row>
    <row r="81880">
      <c r="N81880" s="561" t="n"/>
    </row>
    <row r="81881">
      <c r="N81881" s="561" t="n"/>
    </row>
    <row r="81882">
      <c r="N81882" s="561" t="n"/>
    </row>
    <row r="81883">
      <c r="N81883" s="561" t="n"/>
    </row>
    <row r="81884">
      <c r="N81884" s="561" t="n"/>
    </row>
    <row r="81885">
      <c r="N81885" s="561" t="n"/>
    </row>
    <row r="81886">
      <c r="N81886" s="561" t="n"/>
    </row>
    <row r="81887">
      <c r="N81887" s="561" t="n"/>
    </row>
    <row r="81888">
      <c r="N81888" s="561" t="n"/>
    </row>
    <row r="81889">
      <c r="N81889" s="561" t="n"/>
    </row>
    <row r="81890">
      <c r="N81890" s="561" t="n"/>
    </row>
    <row r="81891">
      <c r="N81891" s="561" t="n"/>
    </row>
    <row r="81892">
      <c r="N81892" s="561" t="n"/>
    </row>
    <row r="81893">
      <c r="N81893" s="561" t="n"/>
    </row>
    <row r="81894">
      <c r="N81894" s="561" t="n"/>
    </row>
    <row r="81895">
      <c r="N81895" s="561" t="n"/>
    </row>
    <row r="81896">
      <c r="N81896" s="561" t="n"/>
    </row>
    <row r="81897">
      <c r="N81897" s="561" t="n"/>
    </row>
    <row r="81898">
      <c r="N81898" s="561" t="n"/>
    </row>
    <row r="81899">
      <c r="N81899" s="561" t="n"/>
    </row>
    <row r="81900">
      <c r="N81900" s="561" t="n"/>
    </row>
    <row r="81901">
      <c r="N81901" s="561" t="n"/>
    </row>
    <row r="81902">
      <c r="N81902" s="561" t="n"/>
    </row>
    <row r="81903">
      <c r="N81903" s="561" t="n"/>
    </row>
    <row r="81904">
      <c r="N81904" s="561" t="n"/>
    </row>
    <row r="81905">
      <c r="N81905" s="561" t="n"/>
    </row>
    <row r="81906">
      <c r="N81906" s="561" t="n"/>
    </row>
    <row r="81907">
      <c r="N81907" s="561" t="n"/>
    </row>
    <row r="81908">
      <c r="N81908" s="561" t="n"/>
    </row>
    <row r="81909">
      <c r="N81909" s="561" t="n"/>
    </row>
    <row r="81910">
      <c r="N81910" s="561" t="n"/>
    </row>
    <row r="81911">
      <c r="N81911" s="561" t="n"/>
    </row>
    <row r="81912">
      <c r="N81912" s="561" t="n"/>
    </row>
    <row r="81913">
      <c r="N81913" s="561" t="n"/>
    </row>
    <row r="81914">
      <c r="N81914" s="561" t="n"/>
    </row>
    <row r="81915">
      <c r="N81915" s="561" t="n"/>
    </row>
    <row r="81916">
      <c r="N81916" s="561" t="n"/>
    </row>
    <row r="81917">
      <c r="N81917" s="561" t="n"/>
    </row>
    <row r="81918">
      <c r="N81918" s="561" t="n"/>
    </row>
    <row r="81919">
      <c r="N81919" s="561" t="n"/>
    </row>
    <row r="81920">
      <c r="N81920" s="561" t="n"/>
    </row>
    <row r="81921">
      <c r="N81921" s="561" t="n"/>
    </row>
    <row r="81922">
      <c r="N81922" s="561" t="n"/>
    </row>
    <row r="81923">
      <c r="N81923" s="561" t="n"/>
    </row>
    <row r="81924">
      <c r="N81924" s="561" t="n"/>
    </row>
    <row r="81925">
      <c r="N81925" s="561" t="n"/>
    </row>
    <row r="81926">
      <c r="N81926" s="561" t="n"/>
    </row>
    <row r="81927">
      <c r="N81927" s="561" t="n"/>
    </row>
    <row r="81928">
      <c r="N81928" s="561" t="n"/>
    </row>
    <row r="81929">
      <c r="N81929" s="561" t="n"/>
    </row>
    <row r="81930">
      <c r="N81930" s="561" t="n"/>
    </row>
    <row r="81931">
      <c r="N81931" s="561" t="n"/>
    </row>
    <row r="81932">
      <c r="N81932" s="561" t="n"/>
    </row>
    <row r="81933">
      <c r="N81933" s="561" t="n"/>
    </row>
    <row r="81934">
      <c r="N81934" s="561" t="n"/>
    </row>
    <row r="81935">
      <c r="N81935" s="561" t="n"/>
    </row>
    <row r="81936">
      <c r="N81936" s="561" t="n"/>
    </row>
    <row r="81937">
      <c r="N81937" s="561" t="n"/>
    </row>
    <row r="81938">
      <c r="N81938" s="561" t="n"/>
    </row>
    <row r="81939">
      <c r="N81939" s="561" t="n"/>
    </row>
    <row r="81940">
      <c r="N81940" s="561" t="n"/>
    </row>
    <row r="81941">
      <c r="N81941" s="561" t="n"/>
    </row>
    <row r="81942">
      <c r="N81942" s="561" t="n"/>
    </row>
    <row r="81943">
      <c r="N81943" s="561" t="n"/>
    </row>
    <row r="81944">
      <c r="N81944" s="561" t="n"/>
    </row>
    <row r="81945">
      <c r="N81945" s="561" t="n"/>
    </row>
    <row r="81946">
      <c r="N81946" s="561" t="n"/>
    </row>
    <row r="81947">
      <c r="N81947" s="561" t="n"/>
    </row>
    <row r="81948">
      <c r="N81948" s="561" t="n"/>
    </row>
    <row r="81949">
      <c r="N81949" s="561" t="n"/>
    </row>
    <row r="81950">
      <c r="N81950" s="561" t="n"/>
    </row>
    <row r="81951">
      <c r="N81951" s="561" t="n"/>
    </row>
    <row r="81952">
      <c r="N81952" s="561" t="n"/>
    </row>
    <row r="81953">
      <c r="N81953" s="561" t="n"/>
    </row>
    <row r="81954">
      <c r="N81954" s="561" t="n"/>
    </row>
    <row r="81955">
      <c r="N81955" s="561" t="n"/>
    </row>
    <row r="81956">
      <c r="N81956" s="561" t="n"/>
    </row>
    <row r="81957">
      <c r="N81957" s="561" t="n"/>
    </row>
    <row r="81958">
      <c r="N81958" s="561" t="n"/>
    </row>
    <row r="81959">
      <c r="N81959" s="561" t="n"/>
    </row>
    <row r="81960">
      <c r="N81960" s="561" t="n"/>
    </row>
    <row r="81961">
      <c r="N81961" s="561" t="n"/>
    </row>
    <row r="81962">
      <c r="N81962" s="561" t="n"/>
    </row>
    <row r="81963">
      <c r="N81963" s="561" t="n"/>
    </row>
    <row r="81964">
      <c r="N81964" s="561" t="n"/>
    </row>
    <row r="81965">
      <c r="N81965" s="561" t="n"/>
    </row>
    <row r="81966">
      <c r="N81966" s="561" t="n"/>
    </row>
    <row r="81967">
      <c r="N81967" s="561" t="n"/>
    </row>
    <row r="81968">
      <c r="N81968" s="561" t="n"/>
    </row>
    <row r="81969">
      <c r="N81969" s="561" t="n"/>
    </row>
    <row r="81970">
      <c r="N81970" s="561" t="n"/>
    </row>
    <row r="81971">
      <c r="N81971" s="561" t="n"/>
    </row>
    <row r="81972">
      <c r="N81972" s="561" t="n"/>
    </row>
    <row r="81973">
      <c r="N81973" s="561" t="n"/>
    </row>
    <row r="81974">
      <c r="N81974" s="561" t="n"/>
    </row>
    <row r="81975">
      <c r="N81975" s="561" t="n"/>
    </row>
    <row r="81976">
      <c r="N81976" s="561" t="n"/>
    </row>
    <row r="81977">
      <c r="N81977" s="561" t="n"/>
    </row>
    <row r="81978">
      <c r="N81978" s="561" t="n"/>
    </row>
    <row r="81979">
      <c r="N81979" s="561" t="n"/>
    </row>
    <row r="81980">
      <c r="N81980" s="561" t="n"/>
    </row>
    <row r="81981">
      <c r="N81981" s="561" t="n"/>
    </row>
    <row r="81982">
      <c r="N81982" s="561" t="n"/>
    </row>
    <row r="81983">
      <c r="N81983" s="561" t="n"/>
    </row>
    <row r="81984">
      <c r="N81984" s="561" t="n"/>
    </row>
    <row r="81985">
      <c r="N81985" s="561" t="n"/>
    </row>
    <row r="81986">
      <c r="N81986" s="561" t="n"/>
    </row>
    <row r="81987">
      <c r="N81987" s="561" t="n"/>
    </row>
    <row r="81988">
      <c r="N81988" s="561" t="n"/>
    </row>
    <row r="81989">
      <c r="N81989" s="561" t="n"/>
    </row>
    <row r="81990">
      <c r="N81990" s="561" t="n"/>
    </row>
    <row r="81991">
      <c r="N81991" s="561" t="n"/>
    </row>
    <row r="81992">
      <c r="N81992" s="561" t="n"/>
    </row>
    <row r="81993">
      <c r="N81993" s="561" t="n"/>
    </row>
    <row r="81994">
      <c r="N81994" s="561" t="n"/>
    </row>
    <row r="81995">
      <c r="N81995" s="561" t="n"/>
    </row>
    <row r="81996">
      <c r="N81996" s="561" t="n"/>
    </row>
    <row r="81997">
      <c r="N81997" s="561" t="n"/>
    </row>
    <row r="81998">
      <c r="N81998" s="561" t="n"/>
    </row>
    <row r="81999">
      <c r="N81999" s="561" t="n"/>
    </row>
    <row r="82000">
      <c r="N82000" s="561" t="n"/>
    </row>
    <row r="82001">
      <c r="N82001" s="561" t="n"/>
    </row>
    <row r="82002">
      <c r="N82002" s="561" t="n"/>
    </row>
    <row r="82003">
      <c r="N82003" s="561" t="n"/>
    </row>
    <row r="82004">
      <c r="N82004" s="561" t="n"/>
    </row>
    <row r="82005">
      <c r="N82005" s="561" t="n"/>
    </row>
    <row r="82006">
      <c r="N82006" s="561" t="n"/>
    </row>
    <row r="82007">
      <c r="N82007" s="561" t="n"/>
    </row>
    <row r="82008">
      <c r="N82008" s="561" t="n"/>
    </row>
    <row r="82009">
      <c r="N82009" s="561" t="n"/>
    </row>
    <row r="82010">
      <c r="N82010" s="561" t="n"/>
    </row>
    <row r="82011">
      <c r="N82011" s="561" t="n"/>
    </row>
    <row r="82012">
      <c r="N82012" s="561" t="n"/>
    </row>
    <row r="82013">
      <c r="N82013" s="561" t="n"/>
    </row>
    <row r="82014">
      <c r="N82014" s="561" t="n"/>
    </row>
    <row r="82015">
      <c r="N82015" s="561" t="n"/>
    </row>
    <row r="82016">
      <c r="N82016" s="561" t="n"/>
    </row>
    <row r="82017">
      <c r="N82017" s="561" t="n"/>
    </row>
    <row r="82018">
      <c r="N82018" s="561" t="n"/>
    </row>
    <row r="82019">
      <c r="N82019" s="561" t="n"/>
    </row>
    <row r="82020">
      <c r="N82020" s="561" t="n"/>
    </row>
    <row r="82021">
      <c r="N82021" s="561" t="n"/>
    </row>
    <row r="82022">
      <c r="N82022" s="561" t="n"/>
    </row>
    <row r="82023">
      <c r="N82023" s="561" t="n"/>
    </row>
    <row r="82024">
      <c r="N82024" s="561" t="n"/>
    </row>
    <row r="82025">
      <c r="N82025" s="561" t="n"/>
    </row>
    <row r="82026">
      <c r="N82026" s="561" t="n"/>
    </row>
    <row r="82027">
      <c r="N82027" s="561" t="n"/>
    </row>
    <row r="82028">
      <c r="N82028" s="561" t="n"/>
    </row>
    <row r="82029">
      <c r="N82029" s="561" t="n"/>
    </row>
    <row r="82030">
      <c r="N82030" s="561" t="n"/>
    </row>
    <row r="82031">
      <c r="N82031" s="561" t="n"/>
    </row>
    <row r="82032">
      <c r="N82032" s="561" t="n"/>
    </row>
    <row r="82033">
      <c r="N82033" s="561" t="n"/>
    </row>
    <row r="82034">
      <c r="N82034" s="561" t="n"/>
    </row>
    <row r="82035">
      <c r="N82035" s="561" t="n"/>
    </row>
    <row r="82036">
      <c r="N82036" s="561" t="n"/>
    </row>
    <row r="82037">
      <c r="N82037" s="561" t="n"/>
    </row>
    <row r="82038">
      <c r="N82038" s="561" t="n"/>
    </row>
    <row r="82039">
      <c r="N82039" s="561" t="n"/>
    </row>
    <row r="82040">
      <c r="N82040" s="561" t="n"/>
    </row>
    <row r="82041">
      <c r="N82041" s="561" t="n"/>
    </row>
    <row r="82042">
      <c r="N82042" s="561" t="n"/>
    </row>
    <row r="82043">
      <c r="N82043" s="561" t="n"/>
    </row>
    <row r="82044">
      <c r="N82044" s="561" t="n"/>
    </row>
    <row r="82045">
      <c r="N82045" s="561" t="n"/>
    </row>
    <row r="82046">
      <c r="N82046" s="561" t="n"/>
    </row>
    <row r="82047">
      <c r="N82047" s="561" t="n"/>
    </row>
    <row r="82048">
      <c r="N82048" s="561" t="n"/>
    </row>
    <row r="82049">
      <c r="N82049" s="561" t="n"/>
    </row>
    <row r="82050">
      <c r="N82050" s="561" t="n"/>
    </row>
    <row r="82051">
      <c r="N82051" s="561" t="n"/>
    </row>
    <row r="82052">
      <c r="N82052" s="561" t="n"/>
    </row>
    <row r="82053">
      <c r="N82053" s="561" t="n"/>
    </row>
    <row r="82054">
      <c r="N82054" s="561" t="n"/>
    </row>
    <row r="82055">
      <c r="N82055" s="561" t="n"/>
    </row>
    <row r="82056">
      <c r="N82056" s="561" t="n"/>
    </row>
    <row r="82057">
      <c r="N82057" s="561" t="n"/>
    </row>
    <row r="82058">
      <c r="N82058" s="561" t="n"/>
    </row>
    <row r="82059">
      <c r="N82059" s="561" t="n"/>
    </row>
    <row r="82060">
      <c r="N82060" s="561" t="n"/>
    </row>
    <row r="82061">
      <c r="N82061" s="561" t="n"/>
    </row>
    <row r="82062">
      <c r="N82062" s="561" t="n"/>
    </row>
    <row r="82063">
      <c r="N82063" s="561" t="n"/>
    </row>
    <row r="82064">
      <c r="N82064" s="561" t="n"/>
    </row>
    <row r="82065">
      <c r="N82065" s="561" t="n"/>
    </row>
    <row r="82066">
      <c r="N82066" s="561" t="n"/>
    </row>
    <row r="82067">
      <c r="N82067" s="561" t="n"/>
    </row>
    <row r="82068">
      <c r="N82068" s="561" t="n"/>
    </row>
    <row r="82069">
      <c r="N82069" s="561" t="n"/>
    </row>
    <row r="82070">
      <c r="N82070" s="561" t="n"/>
    </row>
    <row r="82071">
      <c r="N82071" s="561" t="n"/>
    </row>
    <row r="82072">
      <c r="N82072" s="561" t="n"/>
    </row>
    <row r="82073">
      <c r="N82073" s="561" t="n"/>
    </row>
    <row r="82074">
      <c r="N82074" s="561" t="n"/>
    </row>
    <row r="82075">
      <c r="N82075" s="561" t="n"/>
    </row>
    <row r="82076">
      <c r="N82076" s="561" t="n"/>
    </row>
    <row r="82077">
      <c r="N82077" s="561" t="n"/>
    </row>
    <row r="82078">
      <c r="N82078" s="561" t="n"/>
    </row>
    <row r="82079">
      <c r="N82079" s="561" t="n"/>
    </row>
    <row r="82080">
      <c r="N82080" s="561" t="n"/>
    </row>
    <row r="82081">
      <c r="N82081" s="561" t="n"/>
    </row>
    <row r="82082">
      <c r="N82082" s="561" t="n"/>
    </row>
    <row r="82083">
      <c r="N82083" s="561" t="n"/>
    </row>
    <row r="82084">
      <c r="N82084" s="561" t="n"/>
    </row>
    <row r="82085">
      <c r="N82085" s="561" t="n"/>
    </row>
    <row r="82086">
      <c r="N82086" s="561" t="n"/>
    </row>
    <row r="82087">
      <c r="N82087" s="561" t="n"/>
    </row>
    <row r="82088">
      <c r="N82088" s="561" t="n"/>
    </row>
    <row r="82089">
      <c r="N82089" s="561" t="n"/>
    </row>
    <row r="82090">
      <c r="N82090" s="561" t="n"/>
    </row>
    <row r="82091">
      <c r="N82091" s="561" t="n"/>
    </row>
    <row r="82092">
      <c r="N82092" s="561" t="n"/>
    </row>
    <row r="82093">
      <c r="N82093" s="561" t="n"/>
    </row>
    <row r="82094">
      <c r="N82094" s="561" t="n"/>
    </row>
    <row r="82095">
      <c r="N82095" s="561" t="n"/>
    </row>
    <row r="82096">
      <c r="N82096" s="561" t="n"/>
    </row>
    <row r="82097">
      <c r="N82097" s="561" t="n"/>
    </row>
    <row r="82098">
      <c r="N82098" s="561" t="n"/>
    </row>
    <row r="82099">
      <c r="N82099" s="561" t="n"/>
    </row>
    <row r="82100">
      <c r="N82100" s="561" t="n"/>
    </row>
    <row r="82101">
      <c r="N82101" s="561" t="n"/>
    </row>
    <row r="82102">
      <c r="N82102" s="561" t="n"/>
    </row>
    <row r="82103">
      <c r="N82103" s="561" t="n"/>
    </row>
    <row r="82104">
      <c r="N82104" s="561" t="n"/>
    </row>
    <row r="82105">
      <c r="N82105" s="561" t="n"/>
    </row>
    <row r="82106">
      <c r="N82106" s="561" t="n"/>
    </row>
    <row r="82107">
      <c r="N82107" s="561" t="n"/>
    </row>
    <row r="82108">
      <c r="N82108" s="561" t="n"/>
    </row>
    <row r="82109">
      <c r="N82109" s="561" t="n"/>
    </row>
    <row r="82110">
      <c r="N82110" s="561" t="n"/>
    </row>
    <row r="82111">
      <c r="N82111" s="561" t="n"/>
    </row>
    <row r="82112">
      <c r="N82112" s="561" t="n"/>
    </row>
    <row r="82113">
      <c r="N82113" s="561" t="n"/>
    </row>
    <row r="82114">
      <c r="N82114" s="561" t="n"/>
    </row>
    <row r="82115">
      <c r="N82115" s="561" t="n"/>
    </row>
    <row r="82116">
      <c r="N82116" s="561" t="n"/>
    </row>
    <row r="82117">
      <c r="N82117" s="561" t="n"/>
    </row>
    <row r="82118">
      <c r="N82118" s="561" t="n"/>
    </row>
    <row r="82119">
      <c r="N82119" s="561" t="n"/>
    </row>
    <row r="82120">
      <c r="N82120" s="561" t="n"/>
    </row>
    <row r="82121">
      <c r="N82121" s="561" t="n"/>
    </row>
    <row r="82122">
      <c r="N82122" s="561" t="n"/>
    </row>
    <row r="82123">
      <c r="N82123" s="561" t="n"/>
    </row>
    <row r="82124">
      <c r="N82124" s="561" t="n"/>
    </row>
    <row r="82125">
      <c r="N82125" s="561" t="n"/>
    </row>
    <row r="82126">
      <c r="N82126" s="561" t="n"/>
    </row>
    <row r="82127">
      <c r="N82127" s="561" t="n"/>
    </row>
    <row r="82128">
      <c r="N82128" s="561" t="n"/>
    </row>
    <row r="82129">
      <c r="N82129" s="561" t="n"/>
    </row>
    <row r="82130">
      <c r="N82130" s="561" t="n"/>
    </row>
    <row r="82131">
      <c r="N82131" s="561" t="n"/>
    </row>
    <row r="82132">
      <c r="N82132" s="561" t="n"/>
    </row>
    <row r="82133">
      <c r="N82133" s="561" t="n"/>
    </row>
    <row r="82134">
      <c r="N82134" s="561" t="n"/>
    </row>
    <row r="82135">
      <c r="N82135" s="561" t="n"/>
    </row>
    <row r="82136">
      <c r="N82136" s="561" t="n"/>
    </row>
    <row r="82137">
      <c r="N82137" s="561" t="n"/>
    </row>
    <row r="82138">
      <c r="N82138" s="561" t="n"/>
    </row>
    <row r="82139">
      <c r="N82139" s="561" t="n"/>
    </row>
    <row r="82140">
      <c r="N82140" s="561" t="n"/>
    </row>
    <row r="82141">
      <c r="N82141" s="561" t="n"/>
    </row>
    <row r="82142">
      <c r="N82142" s="561" t="n"/>
    </row>
    <row r="82143">
      <c r="N82143" s="561" t="n"/>
    </row>
    <row r="82144">
      <c r="N82144" s="561" t="n"/>
    </row>
    <row r="82145">
      <c r="N82145" s="561" t="n"/>
    </row>
    <row r="82146">
      <c r="N82146" s="561" t="n"/>
    </row>
    <row r="82147">
      <c r="N82147" s="561" t="n"/>
    </row>
    <row r="82148">
      <c r="N82148" s="561" t="n"/>
    </row>
    <row r="82149">
      <c r="N82149" s="561" t="n"/>
    </row>
    <row r="82150">
      <c r="N82150" s="561" t="n"/>
    </row>
    <row r="82151">
      <c r="N82151" s="561" t="n"/>
    </row>
    <row r="82152">
      <c r="N82152" s="561" t="n"/>
    </row>
    <row r="82153">
      <c r="N82153" s="561" t="n"/>
    </row>
    <row r="82154">
      <c r="N82154" s="561" t="n"/>
    </row>
    <row r="82155">
      <c r="N82155" s="561" t="n"/>
    </row>
    <row r="82156">
      <c r="N82156" s="561" t="n"/>
    </row>
    <row r="82157">
      <c r="N82157" s="561" t="n"/>
    </row>
    <row r="82158">
      <c r="N82158" s="561" t="n"/>
    </row>
    <row r="82159">
      <c r="N82159" s="561" t="n"/>
    </row>
    <row r="82160">
      <c r="N82160" s="561" t="n"/>
    </row>
    <row r="82161">
      <c r="N82161" s="561" t="n"/>
    </row>
    <row r="82162">
      <c r="N82162" s="561" t="n"/>
    </row>
    <row r="82163">
      <c r="N82163" s="561" t="n"/>
    </row>
    <row r="82164">
      <c r="N82164" s="561" t="n"/>
    </row>
    <row r="82165">
      <c r="N82165" s="561" t="n"/>
    </row>
    <row r="82166">
      <c r="N82166" s="561" t="n"/>
    </row>
    <row r="82167">
      <c r="N82167" s="561" t="n"/>
    </row>
    <row r="82168">
      <c r="N82168" s="561" t="n"/>
    </row>
    <row r="82169">
      <c r="N82169" s="561" t="n"/>
    </row>
    <row r="82170">
      <c r="N82170" s="561" t="n"/>
    </row>
    <row r="82171">
      <c r="N82171" s="561" t="n"/>
    </row>
    <row r="82172">
      <c r="N82172" s="561" t="n"/>
    </row>
    <row r="82173">
      <c r="N82173" s="561" t="n"/>
    </row>
    <row r="82174">
      <c r="N82174" s="561" t="n"/>
    </row>
    <row r="82175">
      <c r="N82175" s="561" t="n"/>
    </row>
    <row r="82176">
      <c r="N82176" s="561" t="n"/>
    </row>
    <row r="82177">
      <c r="N82177" s="561" t="n"/>
    </row>
    <row r="82178">
      <c r="N82178" s="561" t="n"/>
    </row>
    <row r="82179">
      <c r="N82179" s="561" t="n"/>
    </row>
    <row r="82180">
      <c r="N82180" s="561" t="n"/>
    </row>
    <row r="82181">
      <c r="N82181" s="561" t="n"/>
    </row>
    <row r="82182">
      <c r="N82182" s="561" t="n"/>
    </row>
    <row r="82183">
      <c r="N82183" s="561" t="n"/>
    </row>
    <row r="82184">
      <c r="N82184" s="561" t="n"/>
    </row>
    <row r="82185">
      <c r="N82185" s="561" t="n"/>
    </row>
    <row r="82186">
      <c r="N82186" s="561" t="n"/>
    </row>
    <row r="82187">
      <c r="N82187" s="561" t="n"/>
    </row>
    <row r="82188">
      <c r="N82188" s="561" t="n"/>
    </row>
    <row r="82189">
      <c r="N82189" s="561" t="n"/>
    </row>
    <row r="82190">
      <c r="N82190" s="561" t="n"/>
    </row>
    <row r="82191">
      <c r="N82191" s="561" t="n"/>
    </row>
    <row r="82192">
      <c r="N82192" s="561" t="n"/>
    </row>
    <row r="82193">
      <c r="N82193" s="561" t="n"/>
    </row>
    <row r="82194">
      <c r="N82194" s="561" t="n"/>
    </row>
    <row r="82195">
      <c r="N82195" s="561" t="n"/>
    </row>
    <row r="82196">
      <c r="N82196" s="561" t="n"/>
    </row>
    <row r="82197">
      <c r="N82197" s="561" t="n"/>
    </row>
    <row r="82198">
      <c r="N82198" s="561" t="n"/>
    </row>
    <row r="82199">
      <c r="N82199" s="561" t="n"/>
    </row>
    <row r="82200">
      <c r="N82200" s="561" t="n"/>
    </row>
    <row r="82201">
      <c r="N82201" s="561" t="n"/>
    </row>
    <row r="82202">
      <c r="N82202" s="561" t="n"/>
    </row>
    <row r="82203">
      <c r="N82203" s="561" t="n"/>
    </row>
    <row r="82204">
      <c r="N82204" s="561" t="n"/>
    </row>
    <row r="82205">
      <c r="N82205" s="561" t="n"/>
    </row>
    <row r="82206">
      <c r="N82206" s="561" t="n"/>
    </row>
    <row r="82207">
      <c r="N82207" s="561" t="n"/>
    </row>
    <row r="82208">
      <c r="N82208" s="561" t="n"/>
    </row>
    <row r="82209">
      <c r="N82209" s="561" t="n"/>
    </row>
    <row r="82210">
      <c r="N82210" s="561" t="n"/>
    </row>
    <row r="82211">
      <c r="N82211" s="561" t="n"/>
    </row>
    <row r="82212">
      <c r="N82212" s="561" t="n"/>
    </row>
    <row r="82213">
      <c r="N82213" s="561" t="n"/>
    </row>
    <row r="82214">
      <c r="N82214" s="561" t="n"/>
    </row>
    <row r="82215">
      <c r="N82215" s="561" t="n"/>
    </row>
    <row r="82216">
      <c r="N82216" s="561" t="n"/>
    </row>
    <row r="82217">
      <c r="N82217" s="561" t="n"/>
    </row>
    <row r="82218">
      <c r="N82218" s="561" t="n"/>
    </row>
    <row r="82219">
      <c r="N82219" s="561" t="n"/>
    </row>
    <row r="82220">
      <c r="N82220" s="561" t="n"/>
    </row>
    <row r="82221">
      <c r="N82221" s="561" t="n"/>
    </row>
    <row r="82222">
      <c r="N82222" s="561" t="n"/>
    </row>
    <row r="82223">
      <c r="N82223" s="561" t="n"/>
    </row>
    <row r="82224">
      <c r="N82224" s="561" t="n"/>
    </row>
    <row r="82225">
      <c r="N82225" s="561" t="n"/>
    </row>
    <row r="82226">
      <c r="N82226" s="561" t="n"/>
    </row>
    <row r="82227">
      <c r="N82227" s="561" t="n"/>
    </row>
    <row r="82228">
      <c r="N82228" s="561" t="n"/>
    </row>
    <row r="82229">
      <c r="N82229" s="561" t="n"/>
    </row>
    <row r="82230">
      <c r="N82230" s="561" t="n"/>
    </row>
    <row r="82231">
      <c r="N82231" s="561" t="n"/>
    </row>
    <row r="82232">
      <c r="N82232" s="561" t="n"/>
    </row>
    <row r="82233">
      <c r="N82233" s="561" t="n"/>
    </row>
    <row r="82234">
      <c r="N82234" s="561" t="n"/>
    </row>
    <row r="82235">
      <c r="N82235" s="561" t="n"/>
    </row>
    <row r="82236">
      <c r="N82236" s="561" t="n"/>
    </row>
    <row r="82237">
      <c r="N82237" s="561" t="n"/>
    </row>
    <row r="82238">
      <c r="N82238" s="561" t="n"/>
    </row>
    <row r="82239">
      <c r="N82239" s="561" t="n"/>
    </row>
    <row r="82240">
      <c r="N82240" s="561" t="n"/>
    </row>
    <row r="82241">
      <c r="N82241" s="561" t="n"/>
    </row>
    <row r="82242">
      <c r="N82242" s="561" t="n"/>
    </row>
    <row r="82243">
      <c r="N82243" s="561" t="n"/>
    </row>
    <row r="82244">
      <c r="N82244" s="561" t="n"/>
    </row>
    <row r="82245">
      <c r="N82245" s="561" t="n"/>
    </row>
    <row r="82246">
      <c r="N82246" s="561" t="n"/>
    </row>
    <row r="82247">
      <c r="N82247" s="561" t="n"/>
    </row>
    <row r="82248">
      <c r="N82248" s="561" t="n"/>
    </row>
    <row r="82249">
      <c r="N82249" s="561" t="n"/>
    </row>
    <row r="82250">
      <c r="N82250" s="561" t="n"/>
    </row>
    <row r="82251">
      <c r="N82251" s="561" t="n"/>
    </row>
    <row r="82252">
      <c r="N82252" s="561" t="n"/>
    </row>
    <row r="82253">
      <c r="N82253" s="561" t="n"/>
    </row>
    <row r="82254">
      <c r="N82254" s="561" t="n"/>
    </row>
    <row r="82255">
      <c r="N82255" s="561" t="n"/>
    </row>
    <row r="82256">
      <c r="N82256" s="561" t="n"/>
    </row>
    <row r="82257">
      <c r="N82257" s="561" t="n"/>
    </row>
    <row r="82258">
      <c r="N82258" s="561" t="n"/>
    </row>
    <row r="82259">
      <c r="N82259" s="561" t="n"/>
    </row>
    <row r="82260">
      <c r="N82260" s="561" t="n"/>
    </row>
    <row r="82261">
      <c r="N82261" s="561" t="n"/>
    </row>
    <row r="82262">
      <c r="N82262" s="561" t="n"/>
    </row>
    <row r="82263">
      <c r="N82263" s="561" t="n"/>
    </row>
    <row r="82264">
      <c r="N82264" s="561" t="n"/>
    </row>
    <row r="82265">
      <c r="N82265" s="561" t="n"/>
    </row>
    <row r="82266">
      <c r="N82266" s="561" t="n"/>
    </row>
    <row r="82267">
      <c r="N82267" s="561" t="n"/>
    </row>
    <row r="82268">
      <c r="N82268" s="561" t="n"/>
    </row>
    <row r="82269">
      <c r="N82269" s="561" t="n"/>
    </row>
    <row r="82270">
      <c r="N82270" s="561" t="n"/>
    </row>
    <row r="82271">
      <c r="N82271" s="561" t="n"/>
    </row>
    <row r="82272">
      <c r="N82272" s="561" t="n"/>
    </row>
    <row r="82273">
      <c r="N82273" s="561" t="n"/>
    </row>
    <row r="82274">
      <c r="N82274" s="561" t="n"/>
    </row>
    <row r="82275">
      <c r="N82275" s="561" t="n"/>
    </row>
    <row r="82276">
      <c r="N82276" s="561" t="n"/>
    </row>
    <row r="82277">
      <c r="N82277" s="561" t="n"/>
    </row>
    <row r="82278">
      <c r="N82278" s="561" t="n"/>
    </row>
    <row r="82279">
      <c r="N82279" s="561" t="n"/>
    </row>
    <row r="82280">
      <c r="N82280" s="561" t="n"/>
    </row>
    <row r="82281">
      <c r="N82281" s="561" t="n"/>
    </row>
    <row r="82282">
      <c r="N82282" s="561" t="n"/>
    </row>
    <row r="82283">
      <c r="N82283" s="561" t="n"/>
    </row>
    <row r="82284">
      <c r="N82284" s="561" t="n"/>
    </row>
    <row r="82285">
      <c r="N82285" s="561" t="n"/>
    </row>
    <row r="82286">
      <c r="N82286" s="561" t="n"/>
    </row>
    <row r="82287">
      <c r="N82287" s="561" t="n"/>
    </row>
    <row r="82288">
      <c r="N82288" s="561" t="n"/>
    </row>
    <row r="82289">
      <c r="N82289" s="561" t="n"/>
    </row>
    <row r="82290">
      <c r="N82290" s="561" t="n"/>
    </row>
    <row r="82291">
      <c r="N82291" s="561" t="n"/>
    </row>
    <row r="82292">
      <c r="N82292" s="561" t="n"/>
    </row>
    <row r="82293">
      <c r="N82293" s="561" t="n"/>
    </row>
    <row r="82294">
      <c r="N82294" s="561" t="n"/>
    </row>
    <row r="82295">
      <c r="N82295" s="561" t="n"/>
    </row>
    <row r="82296">
      <c r="N82296" s="561" t="n"/>
    </row>
    <row r="82297">
      <c r="N82297" s="561" t="n"/>
    </row>
    <row r="82298">
      <c r="N82298" s="561" t="n"/>
    </row>
    <row r="82299">
      <c r="N82299" s="561" t="n"/>
    </row>
    <row r="82300">
      <c r="N82300" s="561" t="n"/>
    </row>
    <row r="82301">
      <c r="N82301" s="561" t="n"/>
    </row>
    <row r="82302">
      <c r="N82302" s="561" t="n"/>
    </row>
    <row r="82303">
      <c r="N82303" s="561" t="n"/>
    </row>
    <row r="82304">
      <c r="N82304" s="561" t="n"/>
    </row>
    <row r="82305">
      <c r="N82305" s="561" t="n"/>
    </row>
    <row r="82306">
      <c r="N82306" s="561" t="n"/>
    </row>
    <row r="82307">
      <c r="N82307" s="561" t="n"/>
    </row>
    <row r="82308">
      <c r="N82308" s="561" t="n"/>
    </row>
    <row r="82309">
      <c r="N82309" s="561" t="n"/>
    </row>
    <row r="82310">
      <c r="N82310" s="561" t="n"/>
    </row>
    <row r="82311">
      <c r="N82311" s="561" t="n"/>
    </row>
    <row r="82312">
      <c r="N82312" s="561" t="n"/>
    </row>
    <row r="82313">
      <c r="N82313" s="561" t="n"/>
    </row>
    <row r="82314">
      <c r="N82314" s="561" t="n"/>
    </row>
    <row r="82315">
      <c r="N82315" s="561" t="n"/>
    </row>
    <row r="82316">
      <c r="N82316" s="561" t="n"/>
    </row>
    <row r="82317">
      <c r="N82317" s="561" t="n"/>
    </row>
    <row r="82318">
      <c r="N82318" s="561" t="n"/>
    </row>
    <row r="82319">
      <c r="N82319" s="561" t="n"/>
    </row>
    <row r="82320">
      <c r="N82320" s="561" t="n"/>
    </row>
    <row r="82321">
      <c r="N82321" s="561" t="n"/>
    </row>
    <row r="82322">
      <c r="N82322" s="561" t="n"/>
    </row>
    <row r="82323">
      <c r="N82323" s="561" t="n"/>
    </row>
    <row r="82324">
      <c r="N82324" s="561" t="n"/>
    </row>
    <row r="82325">
      <c r="N82325" s="561" t="n"/>
    </row>
    <row r="82326">
      <c r="N82326" s="561" t="n"/>
    </row>
    <row r="82327">
      <c r="N82327" s="561" t="n"/>
    </row>
    <row r="82328">
      <c r="N82328" s="561" t="n"/>
    </row>
    <row r="82329">
      <c r="N82329" s="561" t="n"/>
    </row>
    <row r="82330">
      <c r="N82330" s="561" t="n"/>
    </row>
    <row r="82331">
      <c r="N82331" s="561" t="n"/>
    </row>
    <row r="82332">
      <c r="N82332" s="561" t="n"/>
    </row>
    <row r="82333">
      <c r="N82333" s="561" t="n"/>
    </row>
    <row r="82334">
      <c r="N82334" s="561" t="n"/>
    </row>
    <row r="82335">
      <c r="N82335" s="561" t="n"/>
    </row>
    <row r="82336">
      <c r="N82336" s="561" t="n"/>
    </row>
    <row r="82337">
      <c r="N82337" s="561" t="n"/>
    </row>
    <row r="82338">
      <c r="N82338" s="561" t="n"/>
    </row>
    <row r="82339">
      <c r="N82339" s="561" t="n"/>
    </row>
    <row r="82340">
      <c r="N82340" s="561" t="n"/>
    </row>
    <row r="82341">
      <c r="N82341" s="561" t="n"/>
    </row>
    <row r="82342">
      <c r="N82342" s="561" t="n"/>
    </row>
    <row r="82343">
      <c r="N82343" s="561" t="n"/>
    </row>
    <row r="82344">
      <c r="N82344" s="561" t="n"/>
    </row>
    <row r="82345">
      <c r="N82345" s="561" t="n"/>
    </row>
    <row r="82346">
      <c r="N82346" s="561" t="n"/>
    </row>
    <row r="82347">
      <c r="N82347" s="561" t="n"/>
    </row>
    <row r="82348">
      <c r="N82348" s="561" t="n"/>
    </row>
    <row r="82349">
      <c r="N82349" s="561" t="n"/>
    </row>
    <row r="82350">
      <c r="N82350" s="561" t="n"/>
    </row>
    <row r="82351">
      <c r="N82351" s="561" t="n"/>
    </row>
    <row r="82352">
      <c r="N82352" s="561" t="n"/>
    </row>
    <row r="82353">
      <c r="N82353" s="561" t="n"/>
    </row>
    <row r="82354">
      <c r="N82354" s="561" t="n"/>
    </row>
    <row r="82355">
      <c r="N82355" s="561" t="n"/>
    </row>
    <row r="82356">
      <c r="N82356" s="561" t="n"/>
    </row>
    <row r="82357">
      <c r="N82357" s="561" t="n"/>
    </row>
    <row r="82358">
      <c r="N82358" s="561" t="n"/>
    </row>
    <row r="82359">
      <c r="N82359" s="561" t="n"/>
    </row>
    <row r="82360">
      <c r="N82360" s="561" t="n"/>
    </row>
    <row r="82361">
      <c r="N82361" s="561" t="n"/>
    </row>
    <row r="82362">
      <c r="N82362" s="561" t="n"/>
    </row>
    <row r="82363">
      <c r="N82363" s="561" t="n"/>
    </row>
    <row r="82364">
      <c r="N82364" s="561" t="n"/>
    </row>
    <row r="82365">
      <c r="N82365" s="561" t="n"/>
    </row>
    <row r="82366">
      <c r="N82366" s="561" t="n"/>
    </row>
    <row r="82367">
      <c r="N82367" s="561" t="n"/>
    </row>
    <row r="82368">
      <c r="N82368" s="561" t="n"/>
    </row>
    <row r="82369">
      <c r="N82369" s="561" t="n"/>
    </row>
    <row r="82370">
      <c r="N82370" s="561" t="n"/>
    </row>
    <row r="82371">
      <c r="N82371" s="561" t="n"/>
    </row>
    <row r="82372">
      <c r="N82372" s="561" t="n"/>
    </row>
    <row r="82373">
      <c r="N82373" s="561" t="n"/>
    </row>
    <row r="82374">
      <c r="N82374" s="561" t="n"/>
    </row>
    <row r="82375">
      <c r="N82375" s="561" t="n"/>
    </row>
    <row r="82376">
      <c r="N82376" s="561" t="n"/>
    </row>
    <row r="82377">
      <c r="N82377" s="561" t="n"/>
    </row>
    <row r="82378">
      <c r="N82378" s="561" t="n"/>
    </row>
    <row r="82379">
      <c r="N82379" s="561" t="n"/>
    </row>
    <row r="82380">
      <c r="N82380" s="561" t="n"/>
    </row>
    <row r="82381">
      <c r="N82381" s="561" t="n"/>
    </row>
    <row r="82382">
      <c r="N82382" s="561" t="n"/>
    </row>
    <row r="82383">
      <c r="N82383" s="561" t="n"/>
    </row>
    <row r="82384">
      <c r="N82384" s="561" t="n"/>
    </row>
    <row r="82385">
      <c r="N82385" s="561" t="n"/>
    </row>
    <row r="82386">
      <c r="N82386" s="561" t="n"/>
    </row>
    <row r="82387">
      <c r="N82387" s="561" t="n"/>
    </row>
    <row r="82388">
      <c r="N82388" s="561" t="n"/>
    </row>
    <row r="82389">
      <c r="N82389" s="561" t="n"/>
    </row>
    <row r="82390">
      <c r="N82390" s="561" t="n"/>
    </row>
    <row r="82391">
      <c r="N82391" s="561" t="n"/>
    </row>
    <row r="82392">
      <c r="N82392" s="561" t="n"/>
    </row>
    <row r="82393">
      <c r="N82393" s="561" t="n"/>
    </row>
    <row r="82394">
      <c r="N82394" s="561" t="n"/>
    </row>
    <row r="82395">
      <c r="N82395" s="561" t="n"/>
    </row>
    <row r="82396">
      <c r="N82396" s="561" t="n"/>
    </row>
    <row r="82397">
      <c r="N82397" s="561" t="n"/>
    </row>
    <row r="82398">
      <c r="N82398" s="561" t="n"/>
    </row>
    <row r="82399">
      <c r="N82399" s="561" t="n"/>
    </row>
    <row r="82400">
      <c r="N82400" s="561" t="n"/>
    </row>
    <row r="82401">
      <c r="N82401" s="561" t="n"/>
    </row>
    <row r="82402">
      <c r="N82402" s="561" t="n"/>
    </row>
    <row r="82403">
      <c r="N82403" s="561" t="n"/>
    </row>
    <row r="82404">
      <c r="N82404" s="561" t="n"/>
    </row>
    <row r="82405">
      <c r="N82405" s="561" t="n"/>
    </row>
    <row r="82406">
      <c r="N82406" s="561" t="n"/>
    </row>
    <row r="82407">
      <c r="N82407" s="561" t="n"/>
    </row>
    <row r="82408">
      <c r="N82408" s="561" t="n"/>
    </row>
    <row r="82409">
      <c r="N82409" s="561" t="n"/>
    </row>
    <row r="82410">
      <c r="N82410" s="561" t="n"/>
    </row>
    <row r="82411">
      <c r="N82411" s="561" t="n"/>
    </row>
    <row r="82412">
      <c r="N82412" s="561" t="n"/>
    </row>
    <row r="82413">
      <c r="N82413" s="561" t="n"/>
    </row>
    <row r="82414">
      <c r="N82414" s="561" t="n"/>
    </row>
    <row r="82415">
      <c r="N82415" s="561" t="n"/>
    </row>
    <row r="82416">
      <c r="N82416" s="561" t="n"/>
    </row>
    <row r="82417">
      <c r="N82417" s="561" t="n"/>
    </row>
    <row r="82418">
      <c r="N82418" s="561" t="n"/>
    </row>
    <row r="82419">
      <c r="N82419" s="561" t="n"/>
    </row>
    <row r="82420">
      <c r="N82420" s="561" t="n"/>
    </row>
    <row r="82421">
      <c r="N82421" s="561" t="n"/>
    </row>
    <row r="82422">
      <c r="N82422" s="561" t="n"/>
    </row>
    <row r="82423">
      <c r="N82423" s="561" t="n"/>
    </row>
    <row r="82424">
      <c r="N82424" s="561" t="n"/>
    </row>
    <row r="82425">
      <c r="N82425" s="561" t="n"/>
    </row>
    <row r="82426">
      <c r="N82426" s="561" t="n"/>
    </row>
    <row r="82427">
      <c r="N82427" s="561" t="n"/>
    </row>
    <row r="82428">
      <c r="N82428" s="561" t="n"/>
    </row>
    <row r="82429">
      <c r="N82429" s="561" t="n"/>
    </row>
    <row r="82430">
      <c r="N82430" s="561" t="n"/>
    </row>
    <row r="82431">
      <c r="N82431" s="561" t="n"/>
    </row>
    <row r="82432">
      <c r="N82432" s="561" t="n"/>
    </row>
    <row r="82433">
      <c r="N82433" s="561" t="n"/>
    </row>
    <row r="82434">
      <c r="N82434" s="561" t="n"/>
    </row>
    <row r="82435">
      <c r="N82435" s="561" t="n"/>
    </row>
    <row r="82436">
      <c r="N82436" s="561" t="n"/>
    </row>
    <row r="82437">
      <c r="N82437" s="561" t="n"/>
    </row>
    <row r="82438">
      <c r="N82438" s="561" t="n"/>
    </row>
    <row r="82439">
      <c r="N82439" s="561" t="n"/>
    </row>
    <row r="82440">
      <c r="N82440" s="561" t="n"/>
    </row>
    <row r="82441">
      <c r="N82441" s="561" t="n"/>
    </row>
    <row r="82442">
      <c r="N82442" s="561" t="n"/>
    </row>
    <row r="82443">
      <c r="N82443" s="561" t="n"/>
    </row>
    <row r="82444">
      <c r="N82444" s="561" t="n"/>
    </row>
    <row r="82445">
      <c r="N82445" s="561" t="n"/>
    </row>
    <row r="82446">
      <c r="N82446" s="561" t="n"/>
    </row>
    <row r="82447">
      <c r="N82447" s="561" t="n"/>
    </row>
    <row r="82448">
      <c r="N82448" s="561" t="n"/>
    </row>
    <row r="82449">
      <c r="N82449" s="561" t="n"/>
    </row>
    <row r="82450">
      <c r="N82450" s="561" t="n"/>
    </row>
    <row r="82451">
      <c r="N82451" s="561" t="n"/>
    </row>
    <row r="82452">
      <c r="N82452" s="561" t="n"/>
    </row>
    <row r="82453">
      <c r="N82453" s="561" t="n"/>
    </row>
    <row r="82454">
      <c r="N82454" s="561" t="n"/>
    </row>
    <row r="82455">
      <c r="N82455" s="561" t="n"/>
    </row>
    <row r="82456">
      <c r="N82456" s="561" t="n"/>
    </row>
    <row r="82457">
      <c r="N82457" s="561" t="n"/>
    </row>
    <row r="82458">
      <c r="N82458" s="561" t="n"/>
    </row>
    <row r="82459">
      <c r="N82459" s="561" t="n"/>
    </row>
    <row r="82460">
      <c r="N82460" s="561" t="n"/>
    </row>
    <row r="82461">
      <c r="N82461" s="561" t="n"/>
    </row>
    <row r="82462">
      <c r="N82462" s="561" t="n"/>
    </row>
    <row r="82463">
      <c r="N82463" s="561" t="n"/>
    </row>
    <row r="82464">
      <c r="N82464" s="561" t="n"/>
    </row>
    <row r="82465">
      <c r="N82465" s="561" t="n"/>
    </row>
    <row r="82466">
      <c r="N82466" s="561" t="n"/>
    </row>
    <row r="82467">
      <c r="N82467" s="561" t="n"/>
    </row>
    <row r="82468">
      <c r="N82468" s="561" t="n"/>
    </row>
    <row r="82469">
      <c r="N82469" s="561" t="n"/>
    </row>
    <row r="82470">
      <c r="N82470" s="561" t="n"/>
    </row>
    <row r="82471">
      <c r="N82471" s="561" t="n"/>
    </row>
    <row r="82472">
      <c r="N82472" s="561" t="n"/>
    </row>
    <row r="82473">
      <c r="N82473" s="561" t="n"/>
    </row>
    <row r="82474">
      <c r="N82474" s="561" t="n"/>
    </row>
    <row r="82475">
      <c r="N82475" s="561" t="n"/>
    </row>
    <row r="82476">
      <c r="N82476" s="561" t="n"/>
    </row>
    <row r="82477">
      <c r="N82477" s="561" t="n"/>
    </row>
    <row r="82478">
      <c r="N82478" s="561" t="n"/>
    </row>
    <row r="82479">
      <c r="N82479" s="561" t="n"/>
    </row>
    <row r="82480">
      <c r="N82480" s="561" t="n"/>
    </row>
    <row r="82481">
      <c r="N82481" s="561" t="n"/>
    </row>
    <row r="82482">
      <c r="N82482" s="561" t="n"/>
    </row>
    <row r="82483">
      <c r="N82483" s="561" t="n"/>
    </row>
    <row r="82484">
      <c r="N82484" s="561" t="n"/>
    </row>
    <row r="82485">
      <c r="N82485" s="561" t="n"/>
    </row>
    <row r="82486">
      <c r="N82486" s="561" t="n"/>
    </row>
    <row r="82487">
      <c r="N82487" s="561" t="n"/>
    </row>
    <row r="82488">
      <c r="N82488" s="561" t="n"/>
    </row>
    <row r="82489">
      <c r="N82489" s="561" t="n"/>
    </row>
    <row r="82490">
      <c r="N82490" s="561" t="n"/>
    </row>
    <row r="82491">
      <c r="N82491" s="561" t="n"/>
    </row>
    <row r="82492">
      <c r="N82492" s="561" t="n"/>
    </row>
    <row r="82493">
      <c r="N82493" s="561" t="n"/>
    </row>
    <row r="82494">
      <c r="N82494" s="561" t="n"/>
    </row>
    <row r="82495">
      <c r="N82495" s="561" t="n"/>
    </row>
    <row r="82496">
      <c r="N82496" s="561" t="n"/>
    </row>
    <row r="82497">
      <c r="N82497" s="561" t="n"/>
    </row>
    <row r="82498">
      <c r="N82498" s="561" t="n"/>
    </row>
    <row r="82499">
      <c r="N82499" s="561" t="n"/>
    </row>
    <row r="82500">
      <c r="N82500" s="561" t="n"/>
    </row>
    <row r="82501">
      <c r="N82501" s="561" t="n"/>
    </row>
    <row r="82502">
      <c r="N82502" s="561" t="n"/>
    </row>
    <row r="82503">
      <c r="N82503" s="561" t="n"/>
    </row>
    <row r="82504">
      <c r="N82504" s="561" t="n"/>
    </row>
    <row r="82505">
      <c r="N82505" s="561" t="n"/>
    </row>
    <row r="82506">
      <c r="N82506" s="561" t="n"/>
    </row>
    <row r="82507">
      <c r="N82507" s="561" t="n"/>
    </row>
    <row r="82508">
      <c r="N82508" s="561" t="n"/>
    </row>
    <row r="82509">
      <c r="N82509" s="561" t="n"/>
    </row>
    <row r="82510">
      <c r="N82510" s="561" t="n"/>
    </row>
    <row r="82511">
      <c r="N82511" s="561" t="n"/>
    </row>
    <row r="82512">
      <c r="N82512" s="561" t="n"/>
    </row>
    <row r="82513">
      <c r="N82513" s="561" t="n"/>
    </row>
    <row r="82514">
      <c r="N82514" s="561" t="n"/>
    </row>
    <row r="82515">
      <c r="N82515" s="561" t="n"/>
    </row>
    <row r="82516">
      <c r="N82516" s="561" t="n"/>
    </row>
    <row r="82517">
      <c r="N82517" s="561" t="n"/>
    </row>
    <row r="82518">
      <c r="N82518" s="561" t="n"/>
    </row>
    <row r="82519">
      <c r="N82519" s="561" t="n"/>
    </row>
    <row r="82520">
      <c r="N82520" s="561" t="n"/>
    </row>
    <row r="82521">
      <c r="N82521" s="561" t="n"/>
    </row>
    <row r="82522">
      <c r="N82522" s="561" t="n"/>
    </row>
    <row r="82523">
      <c r="N82523" s="561" t="n"/>
    </row>
    <row r="82524">
      <c r="N82524" s="561" t="n"/>
    </row>
    <row r="82525">
      <c r="N82525" s="561" t="n"/>
    </row>
    <row r="82526">
      <c r="N82526" s="561" t="n"/>
    </row>
    <row r="82527">
      <c r="N82527" s="561" t="n"/>
    </row>
    <row r="82528">
      <c r="N82528" s="561" t="n"/>
    </row>
    <row r="82529">
      <c r="N82529" s="561" t="n"/>
    </row>
    <row r="82530">
      <c r="N82530" s="561" t="n"/>
    </row>
    <row r="82531">
      <c r="N82531" s="561" t="n"/>
    </row>
    <row r="82532">
      <c r="N82532" s="561" t="n"/>
    </row>
    <row r="82533">
      <c r="N82533" s="561" t="n"/>
    </row>
    <row r="82534">
      <c r="N82534" s="561" t="n"/>
    </row>
    <row r="82535">
      <c r="N82535" s="561" t="n"/>
    </row>
    <row r="82536">
      <c r="N82536" s="561" t="n"/>
    </row>
    <row r="82537">
      <c r="N82537" s="561" t="n"/>
    </row>
    <row r="82538">
      <c r="N82538" s="561" t="n"/>
    </row>
    <row r="82539">
      <c r="N82539" s="561" t="n"/>
    </row>
    <row r="82540">
      <c r="N82540" s="561" t="n"/>
    </row>
    <row r="82541">
      <c r="N82541" s="561" t="n"/>
    </row>
    <row r="82542">
      <c r="N82542" s="561" t="n"/>
    </row>
    <row r="82543">
      <c r="N82543" s="561" t="n"/>
    </row>
    <row r="82544">
      <c r="N82544" s="561" t="n"/>
    </row>
    <row r="82545">
      <c r="N82545" s="561" t="n"/>
    </row>
    <row r="82546">
      <c r="N82546" s="561" t="n"/>
    </row>
    <row r="82547">
      <c r="N82547" s="561" t="n"/>
    </row>
    <row r="82548">
      <c r="N82548" s="561" t="n"/>
    </row>
    <row r="82549">
      <c r="N82549" s="561" t="n"/>
    </row>
    <row r="82550">
      <c r="N82550" s="561" t="n"/>
    </row>
    <row r="82551">
      <c r="N82551" s="561" t="n"/>
    </row>
    <row r="82552">
      <c r="N82552" s="561" t="n"/>
    </row>
    <row r="82553">
      <c r="N82553" s="561" t="n"/>
    </row>
    <row r="82554">
      <c r="N82554" s="561" t="n"/>
    </row>
    <row r="82555">
      <c r="N82555" s="561" t="n"/>
    </row>
    <row r="82556">
      <c r="N82556" s="561" t="n"/>
    </row>
    <row r="82557">
      <c r="N82557" s="561" t="n"/>
    </row>
    <row r="82558">
      <c r="N82558" s="561" t="n"/>
    </row>
    <row r="82559">
      <c r="N82559" s="561" t="n"/>
    </row>
    <row r="82560">
      <c r="N82560" s="561" t="n"/>
    </row>
    <row r="82561">
      <c r="N82561" s="561" t="n"/>
    </row>
    <row r="82562">
      <c r="N82562" s="561" t="n"/>
    </row>
    <row r="82563">
      <c r="N82563" s="561" t="n"/>
    </row>
    <row r="82564">
      <c r="N82564" s="561" t="n"/>
    </row>
    <row r="82565">
      <c r="N82565" s="561" t="n"/>
    </row>
    <row r="82566">
      <c r="N82566" s="561" t="n"/>
    </row>
    <row r="82567">
      <c r="N82567" s="561" t="n"/>
    </row>
    <row r="82568">
      <c r="N82568" s="561" t="n"/>
    </row>
    <row r="82569">
      <c r="N82569" s="561" t="n"/>
    </row>
    <row r="82570">
      <c r="N82570" s="561" t="n"/>
    </row>
    <row r="82571">
      <c r="N82571" s="561" t="n"/>
    </row>
    <row r="82572">
      <c r="N82572" s="561" t="n"/>
    </row>
    <row r="82573">
      <c r="N82573" s="561" t="n"/>
    </row>
    <row r="82574">
      <c r="N82574" s="561" t="n"/>
    </row>
    <row r="82575">
      <c r="N82575" s="561" t="n"/>
    </row>
    <row r="82576">
      <c r="N82576" s="561" t="n"/>
    </row>
    <row r="82577">
      <c r="N82577" s="561" t="n"/>
    </row>
    <row r="82578">
      <c r="N82578" s="561" t="n"/>
    </row>
    <row r="82579">
      <c r="N82579" s="561" t="n"/>
    </row>
    <row r="82580">
      <c r="N82580" s="561" t="n"/>
    </row>
    <row r="82581">
      <c r="N82581" s="561" t="n"/>
    </row>
    <row r="82582">
      <c r="N82582" s="561" t="n"/>
    </row>
    <row r="82583">
      <c r="N82583" s="561" t="n"/>
    </row>
    <row r="82584">
      <c r="N82584" s="561" t="n"/>
    </row>
    <row r="82585">
      <c r="N82585" s="561" t="n"/>
    </row>
    <row r="82586">
      <c r="N82586" s="561" t="n"/>
    </row>
    <row r="82587">
      <c r="N82587" s="561" t="n"/>
    </row>
    <row r="82588">
      <c r="N82588" s="561" t="n"/>
    </row>
    <row r="82589">
      <c r="N82589" s="561" t="n"/>
    </row>
    <row r="82590">
      <c r="N82590" s="561" t="n"/>
    </row>
    <row r="82591">
      <c r="N82591" s="561" t="n"/>
    </row>
    <row r="82592">
      <c r="N82592" s="561" t="n"/>
    </row>
    <row r="82593">
      <c r="N82593" s="561" t="n"/>
    </row>
    <row r="82594">
      <c r="N82594" s="561" t="n"/>
    </row>
    <row r="82595">
      <c r="N82595" s="561" t="n"/>
    </row>
    <row r="82596">
      <c r="N82596" s="561" t="n"/>
    </row>
    <row r="82597">
      <c r="N82597" s="561" t="n"/>
    </row>
    <row r="82598">
      <c r="N82598" s="561" t="n"/>
    </row>
    <row r="82599">
      <c r="N82599" s="561" t="n"/>
    </row>
    <row r="82600">
      <c r="N82600" s="561" t="n"/>
    </row>
    <row r="82601">
      <c r="N82601" s="561" t="n"/>
    </row>
    <row r="82602">
      <c r="N82602" s="561" t="n"/>
    </row>
    <row r="82603">
      <c r="N82603" s="561" t="n"/>
    </row>
    <row r="82604">
      <c r="N82604" s="561" t="n"/>
    </row>
    <row r="82605">
      <c r="N82605" s="561" t="n"/>
    </row>
    <row r="82606">
      <c r="N82606" s="561" t="n"/>
    </row>
    <row r="82607">
      <c r="N82607" s="561" t="n"/>
    </row>
    <row r="82608">
      <c r="N82608" s="561" t="n"/>
    </row>
    <row r="82609">
      <c r="N82609" s="561" t="n"/>
    </row>
    <row r="82610">
      <c r="N82610" s="561" t="n"/>
    </row>
    <row r="82611">
      <c r="N82611" s="561" t="n"/>
    </row>
    <row r="82612">
      <c r="N82612" s="561" t="n"/>
    </row>
    <row r="82613">
      <c r="N82613" s="561" t="n"/>
    </row>
    <row r="82614">
      <c r="N82614" s="561" t="n"/>
    </row>
    <row r="82615">
      <c r="N82615" s="561" t="n"/>
    </row>
    <row r="82616">
      <c r="N82616" s="561" t="n"/>
    </row>
    <row r="82617">
      <c r="N82617" s="561" t="n"/>
    </row>
    <row r="82618">
      <c r="N82618" s="561" t="n"/>
    </row>
    <row r="82619">
      <c r="N82619" s="561" t="n"/>
    </row>
    <row r="82620">
      <c r="N82620" s="561" t="n"/>
    </row>
    <row r="82621">
      <c r="N82621" s="561" t="n"/>
    </row>
    <row r="82622">
      <c r="N82622" s="561" t="n"/>
    </row>
    <row r="82623">
      <c r="N82623" s="561" t="n"/>
    </row>
    <row r="82624">
      <c r="N82624" s="561" t="n"/>
    </row>
    <row r="82625">
      <c r="N82625" s="561" t="n"/>
    </row>
    <row r="82626">
      <c r="N82626" s="561" t="n"/>
    </row>
    <row r="82627">
      <c r="N82627" s="561" t="n"/>
    </row>
    <row r="82628">
      <c r="N82628" s="561" t="n"/>
    </row>
    <row r="82629">
      <c r="N82629" s="561" t="n"/>
    </row>
    <row r="82630">
      <c r="N82630" s="561" t="n"/>
    </row>
    <row r="82631">
      <c r="N82631" s="561" t="n"/>
    </row>
    <row r="82632">
      <c r="N82632" s="561" t="n"/>
    </row>
    <row r="82633">
      <c r="N82633" s="561" t="n"/>
    </row>
    <row r="82634">
      <c r="N82634" s="561" t="n"/>
    </row>
    <row r="82635">
      <c r="N82635" s="561" t="n"/>
    </row>
    <row r="82636">
      <c r="N82636" s="561" t="n"/>
    </row>
    <row r="82637">
      <c r="N82637" s="561" t="n"/>
    </row>
    <row r="82638">
      <c r="N82638" s="561" t="n"/>
    </row>
    <row r="82639">
      <c r="N82639" s="561" t="n"/>
    </row>
    <row r="82640">
      <c r="N82640" s="561" t="n"/>
    </row>
    <row r="82641">
      <c r="N82641" s="561" t="n"/>
    </row>
    <row r="82642">
      <c r="N82642" s="561" t="n"/>
    </row>
    <row r="82643">
      <c r="N82643" s="561" t="n"/>
    </row>
    <row r="82644">
      <c r="N82644" s="561" t="n"/>
    </row>
    <row r="82645">
      <c r="N82645" s="561" t="n"/>
    </row>
    <row r="82646">
      <c r="N82646" s="561" t="n"/>
    </row>
    <row r="82647">
      <c r="N82647" s="561" t="n"/>
    </row>
    <row r="82648">
      <c r="N82648" s="561" t="n"/>
    </row>
    <row r="82649">
      <c r="N82649" s="561" t="n"/>
    </row>
    <row r="82650">
      <c r="N82650" s="561" t="n"/>
    </row>
    <row r="82651">
      <c r="N82651" s="561" t="n"/>
    </row>
    <row r="82652">
      <c r="N82652" s="561" t="n"/>
    </row>
    <row r="82653">
      <c r="N82653" s="561" t="n"/>
    </row>
    <row r="82654">
      <c r="N82654" s="561" t="n"/>
    </row>
    <row r="82655">
      <c r="N82655" s="561" t="n"/>
    </row>
    <row r="82656">
      <c r="N82656" s="561" t="n"/>
    </row>
    <row r="82657">
      <c r="N82657" s="561" t="n"/>
    </row>
    <row r="82658">
      <c r="N82658" s="561" t="n"/>
    </row>
    <row r="82659">
      <c r="N82659" s="561" t="n"/>
    </row>
    <row r="82660">
      <c r="N82660" s="561" t="n"/>
    </row>
    <row r="82661">
      <c r="N82661" s="561" t="n"/>
    </row>
    <row r="82662">
      <c r="N82662" s="561" t="n"/>
    </row>
    <row r="82663">
      <c r="N82663" s="561" t="n"/>
    </row>
    <row r="82664">
      <c r="N82664" s="561" t="n"/>
    </row>
    <row r="82665">
      <c r="N82665" s="561" t="n"/>
    </row>
    <row r="82666">
      <c r="N82666" s="561" t="n"/>
    </row>
    <row r="82667">
      <c r="N82667" s="561" t="n"/>
    </row>
    <row r="82668">
      <c r="N82668" s="561" t="n"/>
    </row>
    <row r="82669">
      <c r="N82669" s="561" t="n"/>
    </row>
    <row r="82670">
      <c r="N82670" s="561" t="n"/>
    </row>
    <row r="82671">
      <c r="N82671" s="561" t="n"/>
    </row>
    <row r="82672">
      <c r="N82672" s="561" t="n"/>
    </row>
    <row r="82673">
      <c r="N82673" s="561" t="n"/>
    </row>
    <row r="82674">
      <c r="N82674" s="561" t="n"/>
    </row>
    <row r="82675">
      <c r="N82675" s="561" t="n"/>
    </row>
    <row r="82676">
      <c r="N82676" s="561" t="n"/>
    </row>
    <row r="82677">
      <c r="N82677" s="561" t="n"/>
    </row>
    <row r="82678">
      <c r="N82678" s="561" t="n"/>
    </row>
    <row r="82679">
      <c r="N82679" s="561" t="n"/>
    </row>
    <row r="82680">
      <c r="N82680" s="561" t="n"/>
    </row>
    <row r="82681">
      <c r="N82681" s="561" t="n"/>
    </row>
    <row r="82682">
      <c r="N82682" s="561" t="n"/>
    </row>
    <row r="82683">
      <c r="N82683" s="561" t="n"/>
    </row>
    <row r="82684">
      <c r="N82684" s="561" t="n"/>
    </row>
    <row r="82685">
      <c r="N82685" s="561" t="n"/>
    </row>
    <row r="82686">
      <c r="N82686" s="561" t="n"/>
    </row>
    <row r="82687">
      <c r="N82687" s="561" t="n"/>
    </row>
    <row r="82688">
      <c r="N82688" s="561" t="n"/>
    </row>
    <row r="82689">
      <c r="N82689" s="561" t="n"/>
    </row>
    <row r="82690">
      <c r="N82690" s="561" t="n"/>
    </row>
    <row r="82691">
      <c r="N82691" s="561" t="n"/>
    </row>
    <row r="82692">
      <c r="N82692" s="561" t="n"/>
    </row>
    <row r="82693">
      <c r="N82693" s="561" t="n"/>
    </row>
    <row r="82694">
      <c r="N82694" s="561" t="n"/>
    </row>
    <row r="82695">
      <c r="N82695" s="561" t="n"/>
    </row>
    <row r="82696">
      <c r="N82696" s="561" t="n"/>
    </row>
    <row r="82697">
      <c r="N82697" s="561" t="n"/>
    </row>
    <row r="82698">
      <c r="N82698" s="561" t="n"/>
    </row>
    <row r="82699">
      <c r="N82699" s="561" t="n"/>
    </row>
    <row r="82700">
      <c r="N82700" s="561" t="n"/>
    </row>
    <row r="82701">
      <c r="N82701" s="561" t="n"/>
    </row>
    <row r="82702">
      <c r="N82702" s="561" t="n"/>
    </row>
    <row r="82703">
      <c r="N82703" s="561" t="n"/>
    </row>
    <row r="82704">
      <c r="N82704" s="561" t="n"/>
    </row>
    <row r="82705">
      <c r="N82705" s="561" t="n"/>
    </row>
    <row r="82706">
      <c r="N82706" s="561" t="n"/>
    </row>
    <row r="82707">
      <c r="N82707" s="561" t="n"/>
    </row>
    <row r="82708">
      <c r="N82708" s="561" t="n"/>
    </row>
    <row r="82709">
      <c r="N82709" s="561" t="n"/>
    </row>
    <row r="82710">
      <c r="N82710" s="561" t="n"/>
    </row>
    <row r="82711">
      <c r="N82711" s="561" t="n"/>
    </row>
    <row r="82712">
      <c r="N82712" s="561" t="n"/>
    </row>
    <row r="82713">
      <c r="N82713" s="561" t="n"/>
    </row>
    <row r="82714">
      <c r="N82714" s="561" t="n"/>
    </row>
    <row r="82715">
      <c r="N82715" s="561" t="n"/>
    </row>
    <row r="82716">
      <c r="N82716" s="561" t="n"/>
    </row>
    <row r="82717">
      <c r="N82717" s="561" t="n"/>
    </row>
    <row r="82718">
      <c r="N82718" s="561" t="n"/>
    </row>
    <row r="82719">
      <c r="N82719" s="561" t="n"/>
    </row>
    <row r="82720">
      <c r="N82720" s="561" t="n"/>
    </row>
    <row r="82721">
      <c r="N82721" s="561" t="n"/>
    </row>
    <row r="82722">
      <c r="N82722" s="561" t="n"/>
    </row>
    <row r="82723">
      <c r="N82723" s="561" t="n"/>
    </row>
    <row r="82724">
      <c r="N82724" s="561" t="n"/>
    </row>
    <row r="82725">
      <c r="N82725" s="561" t="n"/>
    </row>
    <row r="82726">
      <c r="N82726" s="561" t="n"/>
    </row>
    <row r="82727">
      <c r="N82727" s="561" t="n"/>
    </row>
    <row r="82728">
      <c r="N82728" s="561" t="n"/>
    </row>
    <row r="82729">
      <c r="N82729" s="561" t="n"/>
    </row>
    <row r="82730">
      <c r="N82730" s="561" t="n"/>
    </row>
    <row r="82731">
      <c r="N82731" s="561" t="n"/>
    </row>
    <row r="82732">
      <c r="N82732" s="561" t="n"/>
    </row>
    <row r="82733">
      <c r="N82733" s="561" t="n"/>
    </row>
    <row r="82734">
      <c r="N82734" s="561" t="n"/>
    </row>
    <row r="82735">
      <c r="N82735" s="561" t="n"/>
    </row>
    <row r="82736">
      <c r="N82736" s="561" t="n"/>
    </row>
    <row r="82737">
      <c r="N82737" s="561" t="n"/>
    </row>
    <row r="82738">
      <c r="N82738" s="561" t="n"/>
    </row>
    <row r="82739">
      <c r="N82739" s="561" t="n"/>
    </row>
    <row r="82740">
      <c r="N82740" s="561" t="n"/>
    </row>
    <row r="82741">
      <c r="N82741" s="561" t="n"/>
    </row>
    <row r="82742">
      <c r="N82742" s="561" t="n"/>
    </row>
    <row r="82743">
      <c r="N82743" s="561" t="n"/>
    </row>
    <row r="82744">
      <c r="N82744" s="561" t="n"/>
    </row>
    <row r="82745">
      <c r="N82745" s="561" t="n"/>
    </row>
    <row r="82746">
      <c r="N82746" s="561" t="n"/>
    </row>
    <row r="82747">
      <c r="N82747" s="561" t="n"/>
    </row>
    <row r="82748">
      <c r="N82748" s="561" t="n"/>
    </row>
    <row r="82749">
      <c r="N82749" s="561" t="n"/>
    </row>
    <row r="82750">
      <c r="N82750" s="561" t="n"/>
    </row>
    <row r="82751">
      <c r="N82751" s="561" t="n"/>
    </row>
    <row r="82752">
      <c r="N82752" s="561" t="n"/>
    </row>
    <row r="82753">
      <c r="N82753" s="561" t="n"/>
    </row>
    <row r="82754">
      <c r="N82754" s="561" t="n"/>
    </row>
    <row r="82755">
      <c r="N82755" s="561" t="n"/>
    </row>
    <row r="82756">
      <c r="N82756" s="561" t="n"/>
    </row>
    <row r="82757">
      <c r="N82757" s="561" t="n"/>
    </row>
    <row r="82758">
      <c r="N82758" s="561" t="n"/>
    </row>
    <row r="82759">
      <c r="N82759" s="561" t="n"/>
    </row>
    <row r="82760">
      <c r="N82760" s="561" t="n"/>
    </row>
    <row r="82761">
      <c r="N82761" s="561" t="n"/>
    </row>
    <row r="82762">
      <c r="N82762" s="561" t="n"/>
    </row>
    <row r="82763">
      <c r="N82763" s="561" t="n"/>
    </row>
    <row r="82764">
      <c r="N82764" s="561" t="n"/>
    </row>
    <row r="82765">
      <c r="N82765" s="561" t="n"/>
    </row>
    <row r="82766">
      <c r="N82766" s="561" t="n"/>
    </row>
    <row r="82767">
      <c r="N82767" s="561" t="n"/>
    </row>
    <row r="82768">
      <c r="N82768" s="561" t="n"/>
    </row>
    <row r="82769">
      <c r="N82769" s="561" t="n"/>
    </row>
    <row r="82770">
      <c r="N82770" s="561" t="n"/>
    </row>
    <row r="82771">
      <c r="N82771" s="561" t="n"/>
    </row>
    <row r="82772">
      <c r="N82772" s="561" t="n"/>
    </row>
    <row r="82773">
      <c r="N82773" s="561" t="n"/>
    </row>
    <row r="82774">
      <c r="N82774" s="561" t="n"/>
    </row>
    <row r="82775">
      <c r="N82775" s="561" t="n"/>
    </row>
    <row r="82776">
      <c r="N82776" s="561" t="n"/>
    </row>
    <row r="82777">
      <c r="N82777" s="561" t="n"/>
    </row>
    <row r="82778">
      <c r="N82778" s="561" t="n"/>
    </row>
    <row r="82779">
      <c r="N82779" s="561" t="n"/>
    </row>
    <row r="82780">
      <c r="N82780" s="561" t="n"/>
    </row>
    <row r="82781">
      <c r="N82781" s="561" t="n"/>
    </row>
    <row r="82782">
      <c r="N82782" s="561" t="n"/>
    </row>
    <row r="82783">
      <c r="N82783" s="561" t="n"/>
    </row>
    <row r="82784">
      <c r="N82784" s="561" t="n"/>
    </row>
    <row r="82785">
      <c r="N82785" s="561" t="n"/>
    </row>
    <row r="82786">
      <c r="N82786" s="561" t="n"/>
    </row>
    <row r="82787">
      <c r="N82787" s="561" t="n"/>
    </row>
    <row r="82788">
      <c r="N82788" s="561" t="n"/>
    </row>
    <row r="82789">
      <c r="N82789" s="561" t="n"/>
    </row>
    <row r="82790">
      <c r="N82790" s="561" t="n"/>
    </row>
    <row r="82791">
      <c r="N82791" s="561" t="n"/>
    </row>
    <row r="82792">
      <c r="N82792" s="561" t="n"/>
    </row>
    <row r="82793">
      <c r="N82793" s="561" t="n"/>
    </row>
    <row r="82794">
      <c r="N82794" s="561" t="n"/>
    </row>
    <row r="82795">
      <c r="N82795" s="561" t="n"/>
    </row>
    <row r="82796">
      <c r="N82796" s="561" t="n"/>
    </row>
    <row r="82797">
      <c r="N82797" s="561" t="n"/>
    </row>
    <row r="82798">
      <c r="N82798" s="561" t="n"/>
    </row>
    <row r="82799">
      <c r="N82799" s="561" t="n"/>
    </row>
    <row r="82800">
      <c r="N82800" s="561" t="n"/>
    </row>
    <row r="82801">
      <c r="N82801" s="561" t="n"/>
    </row>
    <row r="82802">
      <c r="N82802" s="561" t="n"/>
    </row>
    <row r="82803">
      <c r="N82803" s="561" t="n"/>
    </row>
    <row r="82804">
      <c r="N82804" s="561" t="n"/>
    </row>
    <row r="82805">
      <c r="N82805" s="561" t="n"/>
    </row>
    <row r="82806">
      <c r="N82806" s="561" t="n"/>
    </row>
    <row r="82807">
      <c r="N82807" s="561" t="n"/>
    </row>
    <row r="82808">
      <c r="N82808" s="561" t="n"/>
    </row>
    <row r="82809">
      <c r="N82809" s="561" t="n"/>
    </row>
    <row r="82810">
      <c r="N82810" s="561" t="n"/>
    </row>
    <row r="82811">
      <c r="N82811" s="561" t="n"/>
    </row>
    <row r="82812">
      <c r="N82812" s="561" t="n"/>
    </row>
    <row r="82813">
      <c r="N82813" s="561" t="n"/>
    </row>
    <row r="82814">
      <c r="N82814" s="561" t="n"/>
    </row>
    <row r="82815">
      <c r="N82815" s="561" t="n"/>
    </row>
    <row r="82816">
      <c r="N82816" s="561" t="n"/>
    </row>
    <row r="82817">
      <c r="N82817" s="561" t="n"/>
    </row>
    <row r="82818">
      <c r="N82818" s="561" t="n"/>
    </row>
    <row r="82819">
      <c r="N82819" s="561" t="n"/>
    </row>
    <row r="82820">
      <c r="N82820" s="561" t="n"/>
    </row>
    <row r="82821">
      <c r="N82821" s="561" t="n"/>
    </row>
    <row r="82822">
      <c r="N82822" s="561" t="n"/>
    </row>
    <row r="82823">
      <c r="N82823" s="561" t="n"/>
    </row>
    <row r="82824">
      <c r="N82824" s="561" t="n"/>
    </row>
    <row r="82825">
      <c r="N82825" s="561" t="n"/>
    </row>
    <row r="82826">
      <c r="N82826" s="561" t="n"/>
    </row>
    <row r="82827">
      <c r="N82827" s="561" t="n"/>
    </row>
    <row r="82828">
      <c r="N82828" s="561" t="n"/>
    </row>
    <row r="82829">
      <c r="N82829" s="561" t="n"/>
    </row>
    <row r="82830">
      <c r="N82830" s="561" t="n"/>
    </row>
    <row r="82831">
      <c r="N82831" s="561" t="n"/>
    </row>
    <row r="82832">
      <c r="N82832" s="561" t="n"/>
    </row>
    <row r="82833">
      <c r="N82833" s="561" t="n"/>
    </row>
    <row r="82834">
      <c r="N82834" s="561" t="n"/>
    </row>
    <row r="82835">
      <c r="N82835" s="561" t="n"/>
    </row>
    <row r="82836">
      <c r="N82836" s="561" t="n"/>
    </row>
    <row r="82837">
      <c r="N82837" s="561" t="n"/>
    </row>
    <row r="82838">
      <c r="N82838" s="561" t="n"/>
    </row>
    <row r="82839">
      <c r="N82839" s="561" t="n"/>
    </row>
    <row r="82840">
      <c r="N82840" s="561" t="n"/>
    </row>
    <row r="82841">
      <c r="N82841" s="561" t="n"/>
    </row>
    <row r="82842">
      <c r="N82842" s="561" t="n"/>
    </row>
    <row r="82843">
      <c r="N82843" s="561" t="n"/>
    </row>
    <row r="82844">
      <c r="N82844" s="561" t="n"/>
    </row>
    <row r="82845">
      <c r="N82845" s="561" t="n"/>
    </row>
    <row r="82846">
      <c r="N82846" s="561" t="n"/>
    </row>
    <row r="82847">
      <c r="N82847" s="561" t="n"/>
    </row>
    <row r="82848">
      <c r="N82848" s="561" t="n"/>
    </row>
    <row r="82849">
      <c r="N82849" s="561" t="n"/>
    </row>
    <row r="82850">
      <c r="N82850" s="561" t="n"/>
    </row>
    <row r="82851">
      <c r="N82851" s="561" t="n"/>
    </row>
    <row r="82852">
      <c r="N82852" s="561" t="n"/>
    </row>
    <row r="82853">
      <c r="N82853" s="561" t="n"/>
    </row>
    <row r="82854">
      <c r="N82854" s="561" t="n"/>
    </row>
    <row r="82855">
      <c r="N82855" s="561" t="n"/>
    </row>
    <row r="82856">
      <c r="N82856" s="561" t="n"/>
    </row>
    <row r="82857">
      <c r="N82857" s="561" t="n"/>
    </row>
    <row r="82858">
      <c r="N82858" s="561" t="n"/>
    </row>
    <row r="82859">
      <c r="N82859" s="561" t="n"/>
    </row>
    <row r="82860">
      <c r="N82860" s="561" t="n"/>
    </row>
    <row r="82861">
      <c r="N82861" s="561" t="n"/>
    </row>
    <row r="82862">
      <c r="N82862" s="561" t="n"/>
    </row>
    <row r="82863">
      <c r="N82863" s="561" t="n"/>
    </row>
    <row r="82864">
      <c r="N82864" s="561" t="n"/>
    </row>
    <row r="82865">
      <c r="N82865" s="561" t="n"/>
    </row>
    <row r="82866">
      <c r="N82866" s="561" t="n"/>
    </row>
    <row r="82867">
      <c r="N82867" s="561" t="n"/>
    </row>
    <row r="82868">
      <c r="N82868" s="561" t="n"/>
    </row>
    <row r="82869">
      <c r="N82869" s="561" t="n"/>
    </row>
    <row r="82870">
      <c r="N82870" s="561" t="n"/>
    </row>
    <row r="82871">
      <c r="N82871" s="561" t="n"/>
    </row>
    <row r="82872">
      <c r="N82872" s="561" t="n"/>
    </row>
    <row r="82873">
      <c r="N82873" s="561" t="n"/>
    </row>
    <row r="82874">
      <c r="N82874" s="561" t="n"/>
    </row>
    <row r="82875">
      <c r="N82875" s="561" t="n"/>
    </row>
    <row r="82876">
      <c r="N82876" s="561" t="n"/>
    </row>
    <row r="82877">
      <c r="N82877" s="561" t="n"/>
    </row>
    <row r="82878">
      <c r="N82878" s="561" t="n"/>
    </row>
    <row r="82879">
      <c r="N82879" s="561" t="n"/>
    </row>
    <row r="82880">
      <c r="N82880" s="561" t="n"/>
    </row>
    <row r="82881">
      <c r="N82881" s="561" t="n"/>
    </row>
    <row r="82882">
      <c r="N82882" s="561" t="n"/>
    </row>
    <row r="82883">
      <c r="N82883" s="561" t="n"/>
    </row>
    <row r="82884">
      <c r="N82884" s="561" t="n"/>
    </row>
    <row r="82885">
      <c r="N82885" s="561" t="n"/>
    </row>
    <row r="82886">
      <c r="N82886" s="561" t="n"/>
    </row>
    <row r="82887">
      <c r="N82887" s="561" t="n"/>
    </row>
    <row r="82888">
      <c r="N82888" s="561" t="n"/>
    </row>
    <row r="82889">
      <c r="N82889" s="561" t="n"/>
    </row>
    <row r="82890">
      <c r="N82890" s="561" t="n"/>
    </row>
    <row r="82891">
      <c r="N82891" s="561" t="n"/>
    </row>
    <row r="82892">
      <c r="N82892" s="561" t="n"/>
    </row>
    <row r="82893">
      <c r="N82893" s="561" t="n"/>
    </row>
    <row r="82894">
      <c r="N82894" s="561" t="n"/>
    </row>
    <row r="82895">
      <c r="N82895" s="561" t="n"/>
    </row>
    <row r="82896">
      <c r="N82896" s="561" t="n"/>
    </row>
    <row r="82897">
      <c r="N82897" s="561" t="n"/>
    </row>
    <row r="82898">
      <c r="N82898" s="561" t="n"/>
    </row>
    <row r="82899">
      <c r="N82899" s="561" t="n"/>
    </row>
    <row r="82900">
      <c r="N82900" s="561" t="n"/>
    </row>
    <row r="82901">
      <c r="N82901" s="561" t="n"/>
    </row>
    <row r="82902">
      <c r="N82902" s="561" t="n"/>
    </row>
    <row r="82903">
      <c r="N82903" s="561" t="n"/>
    </row>
    <row r="82904">
      <c r="N82904" s="561" t="n"/>
    </row>
    <row r="82905">
      <c r="N82905" s="561" t="n"/>
    </row>
    <row r="82906">
      <c r="N82906" s="561" t="n"/>
    </row>
    <row r="82907">
      <c r="N82907" s="561" t="n"/>
    </row>
    <row r="82908">
      <c r="N82908" s="561" t="n"/>
    </row>
    <row r="82909">
      <c r="N82909" s="561" t="n"/>
    </row>
    <row r="82910">
      <c r="N82910" s="561" t="n"/>
    </row>
    <row r="82911">
      <c r="N82911" s="561" t="n"/>
    </row>
    <row r="82912">
      <c r="N82912" s="561" t="n"/>
    </row>
    <row r="82913">
      <c r="N82913" s="561" t="n"/>
    </row>
    <row r="82914">
      <c r="N82914" s="561" t="n"/>
    </row>
    <row r="82915">
      <c r="N82915" s="561" t="n"/>
    </row>
    <row r="82916">
      <c r="N82916" s="561" t="n"/>
    </row>
    <row r="82917">
      <c r="N82917" s="561" t="n"/>
    </row>
    <row r="82918">
      <c r="N82918" s="561" t="n"/>
    </row>
    <row r="82919">
      <c r="N82919" s="561" t="n"/>
    </row>
    <row r="82920">
      <c r="N82920" s="561" t="n"/>
    </row>
    <row r="82921">
      <c r="N82921" s="561" t="n"/>
    </row>
    <row r="82922">
      <c r="N82922" s="561" t="n"/>
    </row>
    <row r="82923">
      <c r="N82923" s="561" t="n"/>
    </row>
    <row r="82924">
      <c r="N82924" s="561" t="n"/>
    </row>
    <row r="82925">
      <c r="N82925" s="561" t="n"/>
    </row>
    <row r="82926">
      <c r="N82926" s="561" t="n"/>
    </row>
    <row r="82927">
      <c r="N82927" s="561" t="n"/>
    </row>
    <row r="82928">
      <c r="N82928" s="561" t="n"/>
    </row>
    <row r="82929">
      <c r="N82929" s="561" t="n"/>
    </row>
    <row r="82930">
      <c r="N82930" s="561" t="n"/>
    </row>
    <row r="82931">
      <c r="N82931" s="561" t="n"/>
    </row>
    <row r="82932">
      <c r="N82932" s="561" t="n"/>
    </row>
    <row r="82933">
      <c r="N82933" s="561" t="n"/>
    </row>
    <row r="82934">
      <c r="N82934" s="561" t="n"/>
    </row>
    <row r="82935">
      <c r="N82935" s="561" t="n"/>
    </row>
    <row r="82936">
      <c r="N82936" s="561" t="n"/>
    </row>
    <row r="82937">
      <c r="N82937" s="561" t="n"/>
    </row>
    <row r="82938">
      <c r="N82938" s="561" t="n"/>
    </row>
    <row r="82939">
      <c r="N82939" s="561" t="n"/>
    </row>
    <row r="82940">
      <c r="N82940" s="561" t="n"/>
    </row>
    <row r="82941">
      <c r="N82941" s="561" t="n"/>
    </row>
    <row r="82942">
      <c r="N82942" s="561" t="n"/>
    </row>
    <row r="82943">
      <c r="N82943" s="561" t="n"/>
    </row>
    <row r="82944">
      <c r="N82944" s="561" t="n"/>
    </row>
    <row r="82945">
      <c r="N82945" s="561" t="n"/>
    </row>
    <row r="82946">
      <c r="N82946" s="561" t="n"/>
    </row>
    <row r="82947">
      <c r="N82947" s="561" t="n"/>
    </row>
    <row r="82948">
      <c r="N82948" s="561" t="n"/>
    </row>
    <row r="82949">
      <c r="N82949" s="561" t="n"/>
    </row>
    <row r="82950">
      <c r="N82950" s="561" t="n"/>
    </row>
    <row r="82951">
      <c r="N82951" s="561" t="n"/>
    </row>
    <row r="82952">
      <c r="N82952" s="561" t="n"/>
    </row>
    <row r="82953">
      <c r="N82953" s="561" t="n"/>
    </row>
    <row r="82954">
      <c r="N82954" s="561" t="n"/>
    </row>
    <row r="82955">
      <c r="N82955" s="561" t="n"/>
    </row>
    <row r="82956">
      <c r="N82956" s="561" t="n"/>
    </row>
    <row r="82957">
      <c r="N82957" s="561" t="n"/>
    </row>
    <row r="82958">
      <c r="N82958" s="561" t="n"/>
    </row>
    <row r="82959">
      <c r="N82959" s="561" t="n"/>
    </row>
    <row r="82960">
      <c r="N82960" s="561" t="n"/>
    </row>
    <row r="82961">
      <c r="N82961" s="561" t="n"/>
    </row>
    <row r="82962">
      <c r="N82962" s="561" t="n"/>
    </row>
    <row r="82963">
      <c r="N82963" s="561" t="n"/>
    </row>
    <row r="82964">
      <c r="N82964" s="561" t="n"/>
    </row>
    <row r="82965">
      <c r="N82965" s="561" t="n"/>
    </row>
    <row r="82966">
      <c r="N82966" s="561" t="n"/>
    </row>
    <row r="82967">
      <c r="N82967" s="561" t="n"/>
    </row>
    <row r="82968">
      <c r="N82968" s="561" t="n"/>
    </row>
    <row r="82969">
      <c r="N82969" s="561" t="n"/>
    </row>
    <row r="82970">
      <c r="N82970" s="561" t="n"/>
    </row>
    <row r="82971">
      <c r="N82971" s="561" t="n"/>
    </row>
    <row r="82972">
      <c r="N82972" s="561" t="n"/>
    </row>
    <row r="82973">
      <c r="N82973" s="561" t="n"/>
    </row>
    <row r="82974">
      <c r="N82974" s="561" t="n"/>
    </row>
    <row r="82975">
      <c r="N82975" s="561" t="n"/>
    </row>
    <row r="82976">
      <c r="N82976" s="561" t="n"/>
    </row>
    <row r="82977">
      <c r="N82977" s="561" t="n"/>
    </row>
    <row r="82978">
      <c r="N82978" s="561" t="n"/>
    </row>
    <row r="82979">
      <c r="N82979" s="561" t="n"/>
    </row>
    <row r="82980">
      <c r="N82980" s="561" t="n"/>
    </row>
    <row r="82981">
      <c r="N82981" s="561" t="n"/>
    </row>
    <row r="82982">
      <c r="N82982" s="561" t="n"/>
    </row>
    <row r="82983">
      <c r="N82983" s="561" t="n"/>
    </row>
    <row r="82984">
      <c r="N82984" s="561" t="n"/>
    </row>
    <row r="82985">
      <c r="N82985" s="561" t="n"/>
    </row>
    <row r="82986">
      <c r="N82986" s="561" t="n"/>
    </row>
    <row r="82987">
      <c r="N82987" s="561" t="n"/>
    </row>
    <row r="82988">
      <c r="N82988" s="561" t="n"/>
    </row>
    <row r="82989">
      <c r="N82989" s="561" t="n"/>
    </row>
    <row r="82990">
      <c r="N82990" s="561" t="n"/>
    </row>
    <row r="82991">
      <c r="N82991" s="561" t="n"/>
    </row>
    <row r="82992">
      <c r="N82992" s="561" t="n"/>
    </row>
    <row r="82993">
      <c r="N82993" s="561" t="n"/>
    </row>
    <row r="82994">
      <c r="N82994" s="561" t="n"/>
    </row>
    <row r="82995">
      <c r="N82995" s="561" t="n"/>
    </row>
    <row r="82996">
      <c r="N82996" s="561" t="n"/>
    </row>
    <row r="82997">
      <c r="N82997" s="561" t="n"/>
    </row>
    <row r="82998">
      <c r="N82998" s="561" t="n"/>
    </row>
    <row r="82999">
      <c r="N82999" s="561" t="n"/>
    </row>
    <row r="83000">
      <c r="N83000" s="561" t="n"/>
    </row>
    <row r="83001">
      <c r="N83001" s="561" t="n"/>
    </row>
    <row r="83002">
      <c r="N83002" s="561" t="n"/>
    </row>
    <row r="83003">
      <c r="N83003" s="561" t="n"/>
    </row>
    <row r="83004">
      <c r="N83004" s="561" t="n"/>
    </row>
    <row r="83005">
      <c r="N83005" s="561" t="n"/>
    </row>
    <row r="83006">
      <c r="N83006" s="561" t="n"/>
    </row>
    <row r="83007">
      <c r="N83007" s="561" t="n"/>
    </row>
    <row r="83008">
      <c r="N83008" s="561" t="n"/>
    </row>
    <row r="83009">
      <c r="N83009" s="561" t="n"/>
    </row>
    <row r="83010">
      <c r="N83010" s="561" t="n"/>
    </row>
    <row r="83011">
      <c r="N83011" s="561" t="n"/>
    </row>
    <row r="83012">
      <c r="N83012" s="561" t="n"/>
    </row>
    <row r="83013">
      <c r="N83013" s="561" t="n"/>
    </row>
    <row r="83014">
      <c r="N83014" s="561" t="n"/>
    </row>
    <row r="83015">
      <c r="N83015" s="561" t="n"/>
    </row>
    <row r="83016">
      <c r="N83016" s="561" t="n"/>
    </row>
    <row r="83017">
      <c r="N83017" s="561" t="n"/>
    </row>
    <row r="83018">
      <c r="N83018" s="561" t="n"/>
    </row>
    <row r="83019">
      <c r="N83019" s="561" t="n"/>
    </row>
    <row r="83020">
      <c r="N83020" s="561" t="n"/>
    </row>
    <row r="83021">
      <c r="N83021" s="561" t="n"/>
    </row>
    <row r="83022">
      <c r="N83022" s="561" t="n"/>
    </row>
    <row r="83023">
      <c r="N83023" s="561" t="n"/>
    </row>
    <row r="83024">
      <c r="N83024" s="561" t="n"/>
    </row>
    <row r="83025">
      <c r="N83025" s="561" t="n"/>
    </row>
    <row r="83026">
      <c r="N83026" s="561" t="n"/>
    </row>
    <row r="83027">
      <c r="N83027" s="561" t="n"/>
    </row>
    <row r="83028">
      <c r="N83028" s="561" t="n"/>
    </row>
    <row r="83029">
      <c r="N83029" s="561" t="n"/>
    </row>
    <row r="83030">
      <c r="N83030" s="561" t="n"/>
    </row>
    <row r="83031">
      <c r="N83031" s="561" t="n"/>
    </row>
    <row r="83032">
      <c r="N83032" s="561" t="n"/>
    </row>
    <row r="83033">
      <c r="N83033" s="561" t="n"/>
    </row>
    <row r="83034">
      <c r="N83034" s="561" t="n"/>
    </row>
    <row r="83035">
      <c r="N83035" s="561" t="n"/>
    </row>
    <row r="83036">
      <c r="N83036" s="561" t="n"/>
    </row>
    <row r="83037">
      <c r="N83037" s="561" t="n"/>
    </row>
    <row r="83038">
      <c r="N83038" s="561" t="n"/>
    </row>
    <row r="83039">
      <c r="N83039" s="561" t="n"/>
    </row>
    <row r="83040">
      <c r="N83040" s="561" t="n"/>
    </row>
    <row r="83041">
      <c r="N83041" s="561" t="n"/>
    </row>
    <row r="83042">
      <c r="N83042" s="561" t="n"/>
    </row>
    <row r="83043">
      <c r="N83043" s="561" t="n"/>
    </row>
    <row r="83044">
      <c r="N83044" s="561" t="n"/>
    </row>
    <row r="83045">
      <c r="N83045" s="561" t="n"/>
    </row>
    <row r="83046">
      <c r="N83046" s="561" t="n"/>
    </row>
    <row r="83047">
      <c r="N83047" s="561" t="n"/>
    </row>
    <row r="83048">
      <c r="N83048" s="561" t="n"/>
    </row>
    <row r="83049">
      <c r="N83049" s="561" t="n"/>
    </row>
    <row r="83050">
      <c r="N83050" s="561" t="n"/>
    </row>
    <row r="83051">
      <c r="N83051" s="561" t="n"/>
    </row>
    <row r="83052">
      <c r="N83052" s="561" t="n"/>
    </row>
    <row r="83053">
      <c r="N83053" s="561" t="n"/>
    </row>
    <row r="83054">
      <c r="N83054" s="561" t="n"/>
    </row>
    <row r="83055">
      <c r="N83055" s="561" t="n"/>
    </row>
    <row r="83056">
      <c r="N83056" s="561" t="n"/>
    </row>
    <row r="83057">
      <c r="N83057" s="561" t="n"/>
    </row>
    <row r="83058">
      <c r="N83058" s="561" t="n"/>
    </row>
    <row r="83059">
      <c r="N83059" s="561" t="n"/>
    </row>
    <row r="83060">
      <c r="N83060" s="561" t="n"/>
    </row>
    <row r="83061">
      <c r="N83061" s="561" t="n"/>
    </row>
    <row r="83062">
      <c r="N83062" s="561" t="n"/>
    </row>
    <row r="83063">
      <c r="N83063" s="561" t="n"/>
    </row>
    <row r="83064">
      <c r="N83064" s="561" t="n"/>
    </row>
    <row r="83065">
      <c r="N83065" s="561" t="n"/>
    </row>
    <row r="83066">
      <c r="N83066" s="561" t="n"/>
    </row>
    <row r="83067">
      <c r="N83067" s="561" t="n"/>
    </row>
    <row r="83068">
      <c r="N83068" s="561" t="n"/>
    </row>
    <row r="83069">
      <c r="N83069" s="561" t="n"/>
    </row>
    <row r="83070">
      <c r="N83070" s="561" t="n"/>
    </row>
    <row r="83071">
      <c r="N83071" s="561" t="n"/>
    </row>
    <row r="83072">
      <c r="N83072" s="561" t="n"/>
    </row>
    <row r="83073">
      <c r="N83073" s="561" t="n"/>
    </row>
    <row r="83074">
      <c r="N83074" s="561" t="n"/>
    </row>
    <row r="83075">
      <c r="N83075" s="561" t="n"/>
    </row>
    <row r="83076">
      <c r="N83076" s="561" t="n"/>
    </row>
    <row r="83077">
      <c r="N83077" s="561" t="n"/>
    </row>
    <row r="83078">
      <c r="N83078" s="561" t="n"/>
    </row>
    <row r="83079">
      <c r="N83079" s="561" t="n"/>
    </row>
    <row r="83080">
      <c r="N83080" s="561" t="n"/>
    </row>
    <row r="83081">
      <c r="N83081" s="561" t="n"/>
    </row>
    <row r="83082">
      <c r="N83082" s="561" t="n"/>
    </row>
    <row r="83083">
      <c r="N83083" s="561" t="n"/>
    </row>
    <row r="83084">
      <c r="N83084" s="561" t="n"/>
    </row>
    <row r="83085">
      <c r="N83085" s="561" t="n"/>
    </row>
    <row r="83086">
      <c r="N83086" s="561" t="n"/>
    </row>
    <row r="83087">
      <c r="N83087" s="561" t="n"/>
    </row>
    <row r="83088">
      <c r="N83088" s="561" t="n"/>
    </row>
    <row r="83089">
      <c r="N83089" s="561" t="n"/>
    </row>
    <row r="83090">
      <c r="N83090" s="561" t="n"/>
    </row>
    <row r="83091">
      <c r="N83091" s="561" t="n"/>
    </row>
    <row r="83092">
      <c r="N83092" s="561" t="n"/>
    </row>
    <row r="83093">
      <c r="N83093" s="561" t="n"/>
    </row>
    <row r="83094">
      <c r="N83094" s="561" t="n"/>
    </row>
    <row r="83095">
      <c r="N83095" s="561" t="n"/>
    </row>
    <row r="83096">
      <c r="N83096" s="561" t="n"/>
    </row>
    <row r="83097">
      <c r="N83097" s="561" t="n"/>
    </row>
    <row r="83098">
      <c r="N83098" s="561" t="n"/>
    </row>
    <row r="83099">
      <c r="N83099" s="561" t="n"/>
    </row>
    <row r="83100">
      <c r="N83100" s="561" t="n"/>
    </row>
    <row r="83101">
      <c r="N83101" s="561" t="n"/>
    </row>
    <row r="83102">
      <c r="N83102" s="561" t="n"/>
    </row>
    <row r="83103">
      <c r="N83103" s="561" t="n"/>
    </row>
    <row r="83104">
      <c r="N83104" s="561" t="n"/>
    </row>
    <row r="83105">
      <c r="N83105" s="561" t="n"/>
    </row>
    <row r="83106">
      <c r="N83106" s="561" t="n"/>
    </row>
    <row r="83107">
      <c r="N83107" s="561" t="n"/>
    </row>
    <row r="83108">
      <c r="N83108" s="561" t="n"/>
    </row>
    <row r="83109">
      <c r="N83109" s="561" t="n"/>
    </row>
    <row r="83110">
      <c r="N83110" s="561" t="n"/>
    </row>
    <row r="83111">
      <c r="N83111" s="561" t="n"/>
    </row>
    <row r="83112">
      <c r="N83112" s="561" t="n"/>
    </row>
    <row r="83113">
      <c r="N83113" s="561" t="n"/>
    </row>
    <row r="83114">
      <c r="N83114" s="561" t="n"/>
    </row>
    <row r="83115">
      <c r="N83115" s="561" t="n"/>
    </row>
    <row r="83116">
      <c r="N83116" s="561" t="n"/>
    </row>
    <row r="83117">
      <c r="N83117" s="561" t="n"/>
    </row>
    <row r="83118">
      <c r="N83118" s="561" t="n"/>
    </row>
    <row r="83119">
      <c r="N83119" s="561" t="n"/>
    </row>
    <row r="83120">
      <c r="N83120" s="561" t="n"/>
    </row>
    <row r="83121">
      <c r="N83121" s="561" t="n"/>
    </row>
    <row r="83122">
      <c r="N83122" s="561" t="n"/>
    </row>
    <row r="83123">
      <c r="N83123" s="561" t="n"/>
    </row>
    <row r="83124">
      <c r="N83124" s="561" t="n"/>
    </row>
    <row r="83125">
      <c r="N83125" s="561" t="n"/>
    </row>
    <row r="83126">
      <c r="N83126" s="561" t="n"/>
    </row>
    <row r="83127">
      <c r="N83127" s="561" t="n"/>
    </row>
    <row r="83128">
      <c r="N83128" s="561" t="n"/>
    </row>
    <row r="83129">
      <c r="N83129" s="561" t="n"/>
    </row>
    <row r="83130">
      <c r="N83130" s="561" t="n"/>
    </row>
    <row r="83131">
      <c r="N83131" s="561" t="n"/>
    </row>
    <row r="83132">
      <c r="N83132" s="561" t="n"/>
    </row>
    <row r="83133">
      <c r="N83133" s="561" t="n"/>
    </row>
    <row r="83134">
      <c r="N83134" s="561" t="n"/>
    </row>
    <row r="83135">
      <c r="N83135" s="561" t="n"/>
    </row>
    <row r="83136">
      <c r="N83136" s="561" t="n"/>
    </row>
    <row r="83137">
      <c r="N83137" s="561" t="n"/>
    </row>
    <row r="83138">
      <c r="N83138" s="561" t="n"/>
    </row>
    <row r="83139">
      <c r="N83139" s="561" t="n"/>
    </row>
    <row r="83140">
      <c r="N83140" s="561" t="n"/>
    </row>
    <row r="83141">
      <c r="N83141" s="561" t="n"/>
    </row>
    <row r="83142">
      <c r="N83142" s="561" t="n"/>
    </row>
    <row r="83143">
      <c r="N83143" s="561" t="n"/>
    </row>
    <row r="83144">
      <c r="N83144" s="561" t="n"/>
    </row>
    <row r="83145">
      <c r="N83145" s="561" t="n"/>
    </row>
    <row r="83146">
      <c r="N83146" s="561" t="n"/>
    </row>
    <row r="83147">
      <c r="N83147" s="561" t="n"/>
    </row>
    <row r="83148">
      <c r="N83148" s="561" t="n"/>
    </row>
    <row r="83149">
      <c r="N83149" s="561" t="n"/>
    </row>
    <row r="83150">
      <c r="N83150" s="561" t="n"/>
    </row>
    <row r="83151">
      <c r="N83151" s="561" t="n"/>
    </row>
    <row r="83152">
      <c r="N83152" s="561" t="n"/>
    </row>
    <row r="83153">
      <c r="N83153" s="561" t="n"/>
    </row>
    <row r="83154">
      <c r="N83154" s="561" t="n"/>
    </row>
    <row r="83155">
      <c r="N83155" s="561" t="n"/>
    </row>
    <row r="83156">
      <c r="N83156" s="561" t="n"/>
    </row>
    <row r="83157">
      <c r="N83157" s="561" t="n"/>
    </row>
    <row r="83158">
      <c r="N83158" s="561" t="n"/>
    </row>
    <row r="83159">
      <c r="N83159" s="561" t="n"/>
    </row>
    <row r="83160">
      <c r="N83160" s="561" t="n"/>
    </row>
    <row r="83161">
      <c r="N83161" s="561" t="n"/>
    </row>
    <row r="83162">
      <c r="N83162" s="561" t="n"/>
    </row>
    <row r="83163">
      <c r="N83163" s="561" t="n"/>
    </row>
    <row r="83164">
      <c r="N83164" s="561" t="n"/>
    </row>
    <row r="83165">
      <c r="N83165" s="561" t="n"/>
    </row>
    <row r="83166">
      <c r="N83166" s="561" t="n"/>
    </row>
    <row r="83167">
      <c r="N83167" s="561" t="n"/>
    </row>
    <row r="83168">
      <c r="N83168" s="561" t="n"/>
    </row>
    <row r="83169">
      <c r="N83169" s="561" t="n"/>
    </row>
    <row r="83170">
      <c r="N83170" s="561" t="n"/>
    </row>
    <row r="83171">
      <c r="N83171" s="561" t="n"/>
    </row>
    <row r="83172">
      <c r="N83172" s="561" t="n"/>
    </row>
    <row r="83173">
      <c r="N83173" s="561" t="n"/>
    </row>
    <row r="83174">
      <c r="N83174" s="561" t="n"/>
    </row>
    <row r="83175">
      <c r="N83175" s="561" t="n"/>
    </row>
    <row r="83176">
      <c r="N83176" s="561" t="n"/>
    </row>
    <row r="83177">
      <c r="N83177" s="561" t="n"/>
    </row>
    <row r="83178">
      <c r="N83178" s="561" t="n"/>
    </row>
    <row r="83179">
      <c r="N83179" s="561" t="n"/>
    </row>
    <row r="83180">
      <c r="N83180" s="561" t="n"/>
    </row>
    <row r="83181">
      <c r="N83181" s="561" t="n"/>
    </row>
    <row r="83182">
      <c r="N83182" s="561" t="n"/>
    </row>
    <row r="83183">
      <c r="N83183" s="561" t="n"/>
    </row>
    <row r="83184">
      <c r="N83184" s="561" t="n"/>
    </row>
    <row r="83185">
      <c r="N83185" s="561" t="n"/>
    </row>
    <row r="83186">
      <c r="N83186" s="561" t="n"/>
    </row>
    <row r="83187">
      <c r="N83187" s="561" t="n"/>
    </row>
    <row r="83188">
      <c r="N83188" s="561" t="n"/>
    </row>
    <row r="83189">
      <c r="N83189" s="561" t="n"/>
    </row>
    <row r="83190">
      <c r="N83190" s="561" t="n"/>
    </row>
    <row r="83191">
      <c r="N83191" s="561" t="n"/>
    </row>
    <row r="83192">
      <c r="N83192" s="561" t="n"/>
    </row>
    <row r="83193">
      <c r="N83193" s="561" t="n"/>
    </row>
    <row r="83194">
      <c r="N83194" s="561" t="n"/>
    </row>
    <row r="83195">
      <c r="N83195" s="561" t="n"/>
    </row>
    <row r="83196">
      <c r="N83196" s="561" t="n"/>
    </row>
    <row r="83197">
      <c r="N83197" s="561" t="n"/>
    </row>
    <row r="83198">
      <c r="N83198" s="561" t="n"/>
    </row>
    <row r="83199">
      <c r="N83199" s="561" t="n"/>
    </row>
    <row r="83200">
      <c r="N83200" s="561" t="n"/>
    </row>
    <row r="83201">
      <c r="N83201" s="561" t="n"/>
    </row>
    <row r="83202">
      <c r="N83202" s="561" t="n"/>
    </row>
    <row r="83203">
      <c r="N83203" s="561" t="n"/>
    </row>
    <row r="83204">
      <c r="N83204" s="561" t="n"/>
    </row>
    <row r="83205">
      <c r="N83205" s="561" t="n"/>
    </row>
    <row r="83206">
      <c r="N83206" s="561" t="n"/>
    </row>
    <row r="83207">
      <c r="N83207" s="561" t="n"/>
    </row>
    <row r="83208">
      <c r="N83208" s="561" t="n"/>
    </row>
    <row r="83209">
      <c r="N83209" s="561" t="n"/>
    </row>
    <row r="83210">
      <c r="N83210" s="561" t="n"/>
    </row>
    <row r="83211">
      <c r="N83211" s="561" t="n"/>
    </row>
    <row r="83212">
      <c r="N83212" s="561" t="n"/>
    </row>
    <row r="83213">
      <c r="N83213" s="561" t="n"/>
    </row>
    <row r="83214">
      <c r="N83214" s="561" t="n"/>
    </row>
    <row r="83215">
      <c r="N83215" s="561" t="n"/>
    </row>
    <row r="83216">
      <c r="N83216" s="561" t="n"/>
    </row>
    <row r="83217">
      <c r="N83217" s="561" t="n"/>
    </row>
    <row r="83218">
      <c r="N83218" s="561" t="n"/>
    </row>
    <row r="83219">
      <c r="N83219" s="561" t="n"/>
    </row>
    <row r="83220">
      <c r="N83220" s="561" t="n"/>
    </row>
    <row r="83221">
      <c r="N83221" s="561" t="n"/>
    </row>
    <row r="83222">
      <c r="N83222" s="561" t="n"/>
    </row>
    <row r="83223">
      <c r="N83223" s="561" t="n"/>
    </row>
    <row r="83224">
      <c r="N83224" s="561" t="n"/>
    </row>
    <row r="83225">
      <c r="N83225" s="561" t="n"/>
    </row>
    <row r="83226">
      <c r="N83226" s="561" t="n"/>
    </row>
    <row r="83227">
      <c r="N83227" s="561" t="n"/>
    </row>
    <row r="83228">
      <c r="N83228" s="561" t="n"/>
    </row>
    <row r="83229">
      <c r="N83229" s="561" t="n"/>
    </row>
    <row r="83230">
      <c r="N83230" s="561" t="n"/>
    </row>
    <row r="83231">
      <c r="N83231" s="561" t="n"/>
    </row>
    <row r="83232">
      <c r="N83232" s="561" t="n"/>
    </row>
    <row r="83233">
      <c r="N83233" s="561" t="n"/>
    </row>
    <row r="83234">
      <c r="N83234" s="561" t="n"/>
    </row>
    <row r="83235">
      <c r="N83235" s="561" t="n"/>
    </row>
    <row r="83236">
      <c r="N83236" s="561" t="n"/>
    </row>
    <row r="83237">
      <c r="N83237" s="561" t="n"/>
    </row>
    <row r="83238">
      <c r="N83238" s="561" t="n"/>
    </row>
    <row r="83239">
      <c r="N83239" s="561" t="n"/>
    </row>
    <row r="83240">
      <c r="N83240" s="561" t="n"/>
    </row>
    <row r="83241">
      <c r="N83241" s="561" t="n"/>
    </row>
    <row r="83242">
      <c r="N83242" s="561" t="n"/>
    </row>
    <row r="83243">
      <c r="N83243" s="561" t="n"/>
    </row>
    <row r="83244">
      <c r="N83244" s="561" t="n"/>
    </row>
    <row r="83245">
      <c r="N83245" s="561" t="n"/>
    </row>
    <row r="83246">
      <c r="N83246" s="561" t="n"/>
    </row>
    <row r="83247">
      <c r="N83247" s="561" t="n"/>
    </row>
    <row r="83248">
      <c r="N83248" s="561" t="n"/>
    </row>
    <row r="83249">
      <c r="N83249" s="561" t="n"/>
    </row>
    <row r="83250">
      <c r="N83250" s="561" t="n"/>
    </row>
    <row r="83251">
      <c r="N83251" s="561" t="n"/>
    </row>
    <row r="83252">
      <c r="N83252" s="561" t="n"/>
    </row>
    <row r="83253">
      <c r="N83253" s="561" t="n"/>
    </row>
    <row r="83254">
      <c r="N83254" s="561" t="n"/>
    </row>
    <row r="83255">
      <c r="N83255" s="561" t="n"/>
    </row>
    <row r="83256">
      <c r="N83256" s="561" t="n"/>
    </row>
    <row r="83257">
      <c r="N83257" s="561" t="n"/>
    </row>
    <row r="83258">
      <c r="N83258" s="561" t="n"/>
    </row>
    <row r="83259">
      <c r="N83259" s="561" t="n"/>
    </row>
    <row r="83260">
      <c r="N83260" s="561" t="n"/>
    </row>
    <row r="83261">
      <c r="N83261" s="561" t="n"/>
    </row>
    <row r="83262">
      <c r="N83262" s="561" t="n"/>
    </row>
    <row r="83263">
      <c r="N83263" s="561" t="n"/>
    </row>
    <row r="83264">
      <c r="N83264" s="561" t="n"/>
    </row>
    <row r="83265">
      <c r="N83265" s="561" t="n"/>
    </row>
    <row r="83266">
      <c r="N83266" s="561" t="n"/>
    </row>
    <row r="83267">
      <c r="N83267" s="561" t="n"/>
    </row>
    <row r="83268">
      <c r="N83268" s="561" t="n"/>
    </row>
    <row r="83269">
      <c r="N83269" s="561" t="n"/>
    </row>
    <row r="83270">
      <c r="N83270" s="561" t="n"/>
    </row>
    <row r="83271">
      <c r="N83271" s="561" t="n"/>
    </row>
    <row r="83272">
      <c r="N83272" s="561" t="n"/>
    </row>
    <row r="83273">
      <c r="N83273" s="561" t="n"/>
    </row>
    <row r="83274">
      <c r="N83274" s="561" t="n"/>
    </row>
    <row r="83275">
      <c r="N83275" s="561" t="n"/>
    </row>
    <row r="83276">
      <c r="N83276" s="561" t="n"/>
    </row>
    <row r="83277">
      <c r="N83277" s="561" t="n"/>
    </row>
    <row r="83278">
      <c r="N83278" s="561" t="n"/>
    </row>
    <row r="83279">
      <c r="N83279" s="561" t="n"/>
    </row>
    <row r="83280">
      <c r="N83280" s="561" t="n"/>
    </row>
    <row r="83281">
      <c r="N83281" s="561" t="n"/>
    </row>
    <row r="83282">
      <c r="N83282" s="561" t="n"/>
    </row>
    <row r="83283">
      <c r="N83283" s="561" t="n"/>
    </row>
    <row r="83284">
      <c r="N83284" s="561" t="n"/>
    </row>
    <row r="83285">
      <c r="N83285" s="561" t="n"/>
    </row>
    <row r="83286">
      <c r="N83286" s="561" t="n"/>
    </row>
    <row r="83287">
      <c r="N83287" s="561" t="n"/>
    </row>
    <row r="83288">
      <c r="N83288" s="561" t="n"/>
    </row>
    <row r="83289">
      <c r="N83289" s="561" t="n"/>
    </row>
    <row r="83290">
      <c r="N83290" s="561" t="n"/>
    </row>
    <row r="83291">
      <c r="N83291" s="561" t="n"/>
    </row>
    <row r="83292">
      <c r="N83292" s="561" t="n"/>
    </row>
    <row r="83293">
      <c r="N83293" s="561" t="n"/>
    </row>
    <row r="83294">
      <c r="N83294" s="561" t="n"/>
    </row>
    <row r="83295">
      <c r="N83295" s="561" t="n"/>
    </row>
    <row r="83296">
      <c r="N83296" s="561" t="n"/>
    </row>
    <row r="83297">
      <c r="N83297" s="561" t="n"/>
    </row>
    <row r="83298">
      <c r="N83298" s="561" t="n"/>
    </row>
    <row r="83299">
      <c r="N83299" s="561" t="n"/>
    </row>
    <row r="83300">
      <c r="N83300" s="561" t="n"/>
    </row>
    <row r="83301">
      <c r="N83301" s="561" t="n"/>
    </row>
    <row r="83302">
      <c r="N83302" s="561" t="n"/>
    </row>
    <row r="83303">
      <c r="N83303" s="561" t="n"/>
    </row>
    <row r="83304">
      <c r="N83304" s="561" t="n"/>
    </row>
    <row r="83305">
      <c r="N83305" s="561" t="n"/>
    </row>
    <row r="83306">
      <c r="N83306" s="561" t="n"/>
    </row>
    <row r="83307">
      <c r="N83307" s="561" t="n"/>
    </row>
    <row r="83308">
      <c r="N83308" s="561" t="n"/>
    </row>
    <row r="83309">
      <c r="N83309" s="561" t="n"/>
    </row>
    <row r="83310">
      <c r="N83310" s="561" t="n"/>
    </row>
    <row r="83311">
      <c r="N83311" s="561" t="n"/>
    </row>
    <row r="83312">
      <c r="N83312" s="561" t="n"/>
    </row>
    <row r="83313">
      <c r="N83313" s="561" t="n"/>
    </row>
    <row r="83314">
      <c r="N83314" s="561" t="n"/>
    </row>
    <row r="83315">
      <c r="N83315" s="561" t="n"/>
    </row>
    <row r="83316">
      <c r="N83316" s="561" t="n"/>
    </row>
    <row r="83317">
      <c r="N83317" s="561" t="n"/>
    </row>
    <row r="83318">
      <c r="N83318" s="561" t="n"/>
    </row>
    <row r="83319">
      <c r="N83319" s="561" t="n"/>
    </row>
    <row r="83320">
      <c r="N83320" s="561" t="n"/>
    </row>
    <row r="83321">
      <c r="N83321" s="561" t="n"/>
    </row>
    <row r="83322">
      <c r="N83322" s="561" t="n"/>
    </row>
    <row r="83323">
      <c r="N83323" s="561" t="n"/>
    </row>
    <row r="83324">
      <c r="N83324" s="561" t="n"/>
    </row>
    <row r="83325">
      <c r="N83325" s="561" t="n"/>
    </row>
    <row r="83326">
      <c r="N83326" s="561" t="n"/>
    </row>
    <row r="83327">
      <c r="N83327" s="561" t="n"/>
    </row>
    <row r="83328">
      <c r="N83328" s="561" t="n"/>
    </row>
    <row r="83329">
      <c r="N83329" s="561" t="n"/>
    </row>
    <row r="83330">
      <c r="N83330" s="561" t="n"/>
    </row>
    <row r="83331">
      <c r="N83331" s="561" t="n"/>
    </row>
    <row r="83332">
      <c r="N83332" s="561" t="n"/>
    </row>
    <row r="83333">
      <c r="N83333" s="561" t="n"/>
    </row>
    <row r="83334">
      <c r="N83334" s="561" t="n"/>
    </row>
    <row r="83335">
      <c r="N83335" s="561" t="n"/>
    </row>
    <row r="83336">
      <c r="N83336" s="561" t="n"/>
    </row>
    <row r="83337">
      <c r="N83337" s="561" t="n"/>
    </row>
    <row r="83338">
      <c r="N83338" s="561" t="n"/>
    </row>
    <row r="83339">
      <c r="N83339" s="561" t="n"/>
    </row>
    <row r="83340">
      <c r="N83340" s="561" t="n"/>
    </row>
    <row r="83341">
      <c r="N83341" s="561" t="n"/>
    </row>
    <row r="83342">
      <c r="N83342" s="561" t="n"/>
    </row>
    <row r="83343">
      <c r="N83343" s="561" t="n"/>
    </row>
    <row r="83344">
      <c r="N83344" s="561" t="n"/>
    </row>
    <row r="83345">
      <c r="N83345" s="561" t="n"/>
    </row>
    <row r="83346">
      <c r="N83346" s="561" t="n"/>
    </row>
    <row r="83347">
      <c r="N83347" s="561" t="n"/>
    </row>
    <row r="83348">
      <c r="N83348" s="561" t="n"/>
    </row>
    <row r="83349">
      <c r="N83349" s="561" t="n"/>
    </row>
    <row r="83350">
      <c r="N83350" s="561" t="n"/>
    </row>
    <row r="83351">
      <c r="N83351" s="561" t="n"/>
    </row>
    <row r="83352">
      <c r="N83352" s="561" t="n"/>
    </row>
    <row r="83353">
      <c r="N83353" s="561" t="n"/>
    </row>
    <row r="83354">
      <c r="N83354" s="561" t="n"/>
    </row>
    <row r="83355">
      <c r="N83355" s="561" t="n"/>
    </row>
    <row r="83356">
      <c r="N83356" s="561" t="n"/>
    </row>
    <row r="83357">
      <c r="N83357" s="561" t="n"/>
    </row>
    <row r="83358">
      <c r="N83358" s="561" t="n"/>
    </row>
    <row r="83359">
      <c r="N83359" s="561" t="n"/>
    </row>
    <row r="83360">
      <c r="N83360" s="561" t="n"/>
    </row>
    <row r="83361">
      <c r="N83361" s="561" t="n"/>
    </row>
    <row r="83362">
      <c r="N83362" s="561" t="n"/>
    </row>
    <row r="83363">
      <c r="N83363" s="561" t="n"/>
    </row>
    <row r="83364">
      <c r="N83364" s="561" t="n"/>
    </row>
    <row r="83365">
      <c r="N83365" s="561" t="n"/>
    </row>
    <row r="83366">
      <c r="N83366" s="561" t="n"/>
    </row>
    <row r="83367">
      <c r="N83367" s="561" t="n"/>
    </row>
    <row r="83368">
      <c r="N83368" s="561" t="n"/>
    </row>
    <row r="83369">
      <c r="N83369" s="561" t="n"/>
    </row>
    <row r="83370">
      <c r="N83370" s="561" t="n"/>
    </row>
    <row r="83371">
      <c r="N83371" s="561" t="n"/>
    </row>
    <row r="83372">
      <c r="N83372" s="561" t="n"/>
    </row>
    <row r="83373">
      <c r="N83373" s="561" t="n"/>
    </row>
    <row r="83374">
      <c r="N83374" s="561" t="n"/>
    </row>
    <row r="83375">
      <c r="N83375" s="561" t="n"/>
    </row>
    <row r="83376">
      <c r="N83376" s="561" t="n"/>
    </row>
    <row r="83377">
      <c r="N83377" s="561" t="n"/>
    </row>
    <row r="83378">
      <c r="N83378" s="561" t="n"/>
    </row>
    <row r="83379">
      <c r="N83379" s="561" t="n"/>
    </row>
    <row r="83380">
      <c r="N83380" s="561" t="n"/>
    </row>
    <row r="83381">
      <c r="N83381" s="561" t="n"/>
    </row>
    <row r="83382">
      <c r="N83382" s="561" t="n"/>
    </row>
    <row r="83383">
      <c r="N83383" s="561" t="n"/>
    </row>
    <row r="83384">
      <c r="N83384" s="561" t="n"/>
    </row>
    <row r="83385">
      <c r="N83385" s="561" t="n"/>
    </row>
    <row r="83386">
      <c r="N83386" s="561" t="n"/>
    </row>
    <row r="83387">
      <c r="N83387" s="561" t="n"/>
    </row>
    <row r="83388">
      <c r="N83388" s="561" t="n"/>
    </row>
    <row r="83389">
      <c r="N83389" s="561" t="n"/>
    </row>
    <row r="83390">
      <c r="N83390" s="561" t="n"/>
    </row>
    <row r="83391">
      <c r="N83391" s="561" t="n"/>
    </row>
    <row r="83392">
      <c r="N83392" s="561" t="n"/>
    </row>
    <row r="83393">
      <c r="N83393" s="561" t="n"/>
    </row>
    <row r="83394">
      <c r="N83394" s="561" t="n"/>
    </row>
    <row r="83395">
      <c r="N83395" s="561" t="n"/>
    </row>
    <row r="83396">
      <c r="N83396" s="561" t="n"/>
    </row>
    <row r="83397">
      <c r="N83397" s="561" t="n"/>
    </row>
    <row r="83398">
      <c r="N83398" s="561" t="n"/>
    </row>
    <row r="83399">
      <c r="N83399" s="561" t="n"/>
    </row>
    <row r="83400">
      <c r="N83400" s="561" t="n"/>
    </row>
    <row r="83401">
      <c r="N83401" s="561" t="n"/>
    </row>
    <row r="83402">
      <c r="N83402" s="561" t="n"/>
    </row>
    <row r="83403">
      <c r="N83403" s="561" t="n"/>
    </row>
    <row r="83404">
      <c r="N83404" s="561" t="n"/>
    </row>
    <row r="83405">
      <c r="N83405" s="561" t="n"/>
    </row>
    <row r="83406">
      <c r="N83406" s="561" t="n"/>
    </row>
    <row r="83407">
      <c r="N83407" s="561" t="n"/>
    </row>
    <row r="83408">
      <c r="N83408" s="561" t="n"/>
    </row>
    <row r="83409">
      <c r="N83409" s="561" t="n"/>
    </row>
    <row r="83410">
      <c r="N83410" s="561" t="n"/>
    </row>
    <row r="83411">
      <c r="N83411" s="561" t="n"/>
    </row>
    <row r="83412">
      <c r="N83412" s="561" t="n"/>
    </row>
    <row r="83413">
      <c r="N83413" s="561" t="n"/>
    </row>
    <row r="83414">
      <c r="N83414" s="561" t="n"/>
    </row>
    <row r="83415">
      <c r="N83415" s="561" t="n"/>
    </row>
    <row r="83416">
      <c r="N83416" s="561" t="n"/>
    </row>
    <row r="83417">
      <c r="N83417" s="561" t="n"/>
    </row>
    <row r="83418">
      <c r="N83418" s="561" t="n"/>
    </row>
    <row r="83419">
      <c r="N83419" s="561" t="n"/>
    </row>
    <row r="83420">
      <c r="N83420" s="561" t="n"/>
    </row>
    <row r="83421">
      <c r="N83421" s="561" t="n"/>
    </row>
    <row r="83422">
      <c r="N83422" s="561" t="n"/>
    </row>
    <row r="83423">
      <c r="N83423" s="561" t="n"/>
    </row>
    <row r="83424">
      <c r="N83424" s="561" t="n"/>
    </row>
    <row r="83425">
      <c r="N83425" s="561" t="n"/>
    </row>
    <row r="83426">
      <c r="N83426" s="561" t="n"/>
    </row>
    <row r="83427">
      <c r="N83427" s="561" t="n"/>
    </row>
    <row r="83428">
      <c r="N83428" s="561" t="n"/>
    </row>
    <row r="83429">
      <c r="N83429" s="561" t="n"/>
    </row>
    <row r="83430">
      <c r="N83430" s="561" t="n"/>
    </row>
    <row r="83431">
      <c r="N83431" s="561" t="n"/>
    </row>
    <row r="83432">
      <c r="N83432" s="561" t="n"/>
    </row>
    <row r="83433">
      <c r="N83433" s="561" t="n"/>
    </row>
    <row r="83434">
      <c r="N83434" s="561" t="n"/>
    </row>
    <row r="83435">
      <c r="N83435" s="561" t="n"/>
    </row>
    <row r="83436">
      <c r="N83436" s="561" t="n"/>
    </row>
    <row r="83437">
      <c r="N83437" s="561" t="n"/>
    </row>
    <row r="83438">
      <c r="N83438" s="561" t="n"/>
    </row>
    <row r="83439">
      <c r="N83439" s="561" t="n"/>
    </row>
    <row r="83440">
      <c r="N83440" s="561" t="n"/>
    </row>
    <row r="83441">
      <c r="N83441" s="561" t="n"/>
    </row>
    <row r="83442">
      <c r="N83442" s="561" t="n"/>
    </row>
    <row r="83443">
      <c r="N83443" s="561" t="n"/>
    </row>
    <row r="83444">
      <c r="N83444" s="561" t="n"/>
    </row>
    <row r="83445">
      <c r="N83445" s="561" t="n"/>
    </row>
    <row r="83446">
      <c r="N83446" s="561" t="n"/>
    </row>
    <row r="83447">
      <c r="N83447" s="561" t="n"/>
    </row>
    <row r="83448">
      <c r="N83448" s="561" t="n"/>
    </row>
    <row r="83449">
      <c r="N83449" s="561" t="n"/>
    </row>
    <row r="83450">
      <c r="N83450" s="561" t="n"/>
    </row>
    <row r="83451">
      <c r="N83451" s="561" t="n"/>
    </row>
    <row r="83452">
      <c r="N83452" s="561" t="n"/>
    </row>
    <row r="83453">
      <c r="N83453" s="561" t="n"/>
    </row>
    <row r="83454">
      <c r="N83454" s="561" t="n"/>
    </row>
    <row r="83455">
      <c r="N83455" s="561" t="n"/>
    </row>
    <row r="83456">
      <c r="N83456" s="561" t="n"/>
    </row>
    <row r="83457">
      <c r="N83457" s="561" t="n"/>
    </row>
    <row r="83458">
      <c r="N83458" s="561" t="n"/>
    </row>
    <row r="83459">
      <c r="N83459" s="561" t="n"/>
    </row>
    <row r="83460">
      <c r="N83460" s="561" t="n"/>
    </row>
    <row r="83461">
      <c r="N83461" s="561" t="n"/>
    </row>
    <row r="83462">
      <c r="N83462" s="561" t="n"/>
    </row>
    <row r="83463">
      <c r="N83463" s="561" t="n"/>
    </row>
    <row r="83464">
      <c r="N83464" s="561" t="n"/>
    </row>
    <row r="83465">
      <c r="N83465" s="561" t="n"/>
    </row>
    <row r="83466">
      <c r="N83466" s="561" t="n"/>
    </row>
    <row r="83467">
      <c r="N83467" s="561" t="n"/>
    </row>
    <row r="83468">
      <c r="N83468" s="561" t="n"/>
    </row>
    <row r="83469">
      <c r="N83469" s="561" t="n"/>
    </row>
    <row r="83470">
      <c r="N83470" s="561" t="n"/>
    </row>
    <row r="83471">
      <c r="N83471" s="561" t="n"/>
    </row>
    <row r="83472">
      <c r="N83472" s="561" t="n"/>
    </row>
    <row r="83473">
      <c r="N83473" s="561" t="n"/>
    </row>
    <row r="83474">
      <c r="N83474" s="561" t="n"/>
    </row>
    <row r="83475">
      <c r="N83475" s="561" t="n"/>
    </row>
    <row r="83476">
      <c r="N83476" s="561" t="n"/>
    </row>
    <row r="83477">
      <c r="N83477" s="561" t="n"/>
    </row>
    <row r="83478">
      <c r="N83478" s="561" t="n"/>
    </row>
    <row r="83479">
      <c r="N83479" s="561" t="n"/>
    </row>
    <row r="83480">
      <c r="N83480" s="561" t="n"/>
    </row>
    <row r="83481">
      <c r="N83481" s="561" t="n"/>
    </row>
    <row r="83482">
      <c r="N83482" s="561" t="n"/>
    </row>
    <row r="83483">
      <c r="N83483" s="561" t="n"/>
    </row>
    <row r="83484">
      <c r="N83484" s="561" t="n"/>
    </row>
    <row r="83485">
      <c r="N83485" s="561" t="n"/>
    </row>
    <row r="83486">
      <c r="N83486" s="561" t="n"/>
    </row>
    <row r="83487">
      <c r="N83487" s="561" t="n"/>
    </row>
    <row r="83488">
      <c r="N83488" s="561" t="n"/>
    </row>
    <row r="83489">
      <c r="N83489" s="561" t="n"/>
    </row>
    <row r="83490">
      <c r="N83490" s="561" t="n"/>
    </row>
    <row r="83491">
      <c r="N83491" s="561" t="n"/>
    </row>
    <row r="83492">
      <c r="N83492" s="561" t="n"/>
    </row>
    <row r="83493">
      <c r="N83493" s="561" t="n"/>
    </row>
    <row r="83494">
      <c r="N83494" s="561" t="n"/>
    </row>
    <row r="83495">
      <c r="N83495" s="561" t="n"/>
    </row>
    <row r="83496">
      <c r="N83496" s="561" t="n"/>
    </row>
    <row r="83497">
      <c r="N83497" s="561" t="n"/>
    </row>
    <row r="83498">
      <c r="N83498" s="561" t="n"/>
    </row>
    <row r="83499">
      <c r="N83499" s="561" t="n"/>
    </row>
    <row r="83500">
      <c r="N83500" s="561" t="n"/>
    </row>
    <row r="83501">
      <c r="N83501" s="561" t="n"/>
    </row>
    <row r="83502">
      <c r="N83502" s="561" t="n"/>
    </row>
    <row r="83503">
      <c r="N83503" s="561" t="n"/>
    </row>
    <row r="83504">
      <c r="N83504" s="561" t="n"/>
    </row>
    <row r="83505">
      <c r="N83505" s="561" t="n"/>
    </row>
    <row r="83506">
      <c r="N83506" s="561" t="n"/>
    </row>
    <row r="83507">
      <c r="N83507" s="561" t="n"/>
    </row>
    <row r="83508">
      <c r="N83508" s="561" t="n"/>
    </row>
    <row r="83509">
      <c r="N83509" s="561" t="n"/>
    </row>
    <row r="83510">
      <c r="N83510" s="561" t="n"/>
    </row>
    <row r="83511">
      <c r="N83511" s="561" t="n"/>
    </row>
    <row r="83512">
      <c r="N83512" s="561" t="n"/>
    </row>
    <row r="83513">
      <c r="N83513" s="561" t="n"/>
    </row>
    <row r="83514">
      <c r="N83514" s="561" t="n"/>
    </row>
    <row r="83515">
      <c r="N83515" s="561" t="n"/>
    </row>
    <row r="83516">
      <c r="N83516" s="561" t="n"/>
    </row>
    <row r="83517">
      <c r="N83517" s="561" t="n"/>
    </row>
    <row r="83518">
      <c r="N83518" s="561" t="n"/>
    </row>
    <row r="83519">
      <c r="N83519" s="561" t="n"/>
    </row>
    <row r="83520">
      <c r="N83520" s="561" t="n"/>
    </row>
    <row r="83521">
      <c r="N83521" s="561" t="n"/>
    </row>
    <row r="83522">
      <c r="N83522" s="561" t="n"/>
    </row>
    <row r="83523">
      <c r="N83523" s="561" t="n"/>
    </row>
    <row r="83524">
      <c r="N83524" s="561" t="n"/>
    </row>
    <row r="83525">
      <c r="N83525" s="561" t="n"/>
    </row>
    <row r="83526">
      <c r="N83526" s="561" t="n"/>
    </row>
    <row r="83527">
      <c r="N83527" s="561" t="n"/>
    </row>
    <row r="83528">
      <c r="N83528" s="561" t="n"/>
    </row>
    <row r="83529">
      <c r="N83529" s="561" t="n"/>
    </row>
    <row r="83530">
      <c r="N83530" s="561" t="n"/>
    </row>
    <row r="83531">
      <c r="N83531" s="561" t="n"/>
    </row>
    <row r="83532">
      <c r="N83532" s="561" t="n"/>
    </row>
    <row r="83533">
      <c r="N83533" s="561" t="n"/>
    </row>
    <row r="83534">
      <c r="N83534" s="561" t="n"/>
    </row>
    <row r="83535">
      <c r="N83535" s="561" t="n"/>
    </row>
    <row r="83536">
      <c r="N83536" s="561" t="n"/>
    </row>
    <row r="83537">
      <c r="N83537" s="561" t="n"/>
    </row>
    <row r="83538">
      <c r="N83538" s="561" t="n"/>
    </row>
    <row r="83539">
      <c r="N83539" s="561" t="n"/>
    </row>
    <row r="83540">
      <c r="N83540" s="561" t="n"/>
    </row>
    <row r="83541">
      <c r="N83541" s="561" t="n"/>
    </row>
    <row r="83542">
      <c r="N83542" s="561" t="n"/>
    </row>
    <row r="83543">
      <c r="N83543" s="561" t="n"/>
    </row>
    <row r="83544">
      <c r="N83544" s="561" t="n"/>
    </row>
    <row r="83545">
      <c r="N83545" s="561" t="n"/>
    </row>
    <row r="83546">
      <c r="N83546" s="561" t="n"/>
    </row>
    <row r="83547">
      <c r="N83547" s="561" t="n"/>
    </row>
    <row r="83548">
      <c r="N83548" s="561" t="n"/>
    </row>
    <row r="83549">
      <c r="N83549" s="561" t="n"/>
    </row>
    <row r="83550">
      <c r="N83550" s="561" t="n"/>
    </row>
    <row r="83551">
      <c r="N83551" s="561" t="n"/>
    </row>
    <row r="83552">
      <c r="N83552" s="561" t="n"/>
    </row>
    <row r="83553">
      <c r="N83553" s="561" t="n"/>
    </row>
    <row r="83554">
      <c r="N83554" s="561" t="n"/>
    </row>
    <row r="83555">
      <c r="N83555" s="561" t="n"/>
    </row>
    <row r="83556">
      <c r="N83556" s="561" t="n"/>
    </row>
    <row r="83557">
      <c r="N83557" s="561" t="n"/>
    </row>
    <row r="83558">
      <c r="N83558" s="561" t="n"/>
    </row>
    <row r="83559">
      <c r="N83559" s="561" t="n"/>
    </row>
    <row r="83560">
      <c r="N83560" s="561" t="n"/>
    </row>
    <row r="83561">
      <c r="N83561" s="561" t="n"/>
    </row>
    <row r="83562">
      <c r="N83562" s="561" t="n"/>
    </row>
    <row r="83563">
      <c r="N83563" s="561" t="n"/>
    </row>
    <row r="83564">
      <c r="N83564" s="561" t="n"/>
    </row>
    <row r="83565">
      <c r="N83565" s="561" t="n"/>
    </row>
    <row r="83566">
      <c r="N83566" s="561" t="n"/>
    </row>
    <row r="83567">
      <c r="N83567" s="561" t="n"/>
    </row>
    <row r="83568">
      <c r="N83568" s="561" t="n"/>
    </row>
    <row r="83569">
      <c r="N83569" s="561" t="n"/>
    </row>
    <row r="83570">
      <c r="N83570" s="561" t="n"/>
    </row>
    <row r="83571">
      <c r="N83571" s="561" t="n"/>
    </row>
    <row r="83572">
      <c r="N83572" s="561" t="n"/>
    </row>
    <row r="83573">
      <c r="N83573" s="561" t="n"/>
    </row>
    <row r="83574">
      <c r="N83574" s="561" t="n"/>
    </row>
    <row r="83575">
      <c r="N83575" s="561" t="n"/>
    </row>
    <row r="83576">
      <c r="N83576" s="561" t="n"/>
    </row>
    <row r="83577">
      <c r="N83577" s="561" t="n"/>
    </row>
    <row r="83578">
      <c r="N83578" s="561" t="n"/>
    </row>
    <row r="83579">
      <c r="N83579" s="561" t="n"/>
    </row>
    <row r="83580">
      <c r="N83580" s="561" t="n"/>
    </row>
    <row r="83581">
      <c r="N83581" s="561" t="n"/>
    </row>
    <row r="83582">
      <c r="N83582" s="561" t="n"/>
    </row>
    <row r="83583">
      <c r="N83583" s="561" t="n"/>
    </row>
    <row r="83584">
      <c r="N83584" s="561" t="n"/>
    </row>
    <row r="83585">
      <c r="N83585" s="561" t="n"/>
    </row>
    <row r="83586">
      <c r="N83586" s="561" t="n"/>
    </row>
    <row r="83587">
      <c r="N83587" s="561" t="n"/>
    </row>
    <row r="83588">
      <c r="N83588" s="561" t="n"/>
    </row>
    <row r="83589">
      <c r="N83589" s="561" t="n"/>
    </row>
    <row r="83590">
      <c r="N83590" s="561" t="n"/>
    </row>
    <row r="83591">
      <c r="N83591" s="561" t="n"/>
    </row>
    <row r="83592">
      <c r="N83592" s="561" t="n"/>
    </row>
    <row r="83593">
      <c r="N83593" s="561" t="n"/>
    </row>
    <row r="83594">
      <c r="N83594" s="561" t="n"/>
    </row>
    <row r="83595">
      <c r="N83595" s="561" t="n"/>
    </row>
    <row r="83596">
      <c r="N83596" s="561" t="n"/>
    </row>
    <row r="83597">
      <c r="N83597" s="561" t="n"/>
    </row>
    <row r="83598">
      <c r="N83598" s="561" t="n"/>
    </row>
    <row r="83599">
      <c r="N83599" s="561" t="n"/>
    </row>
    <row r="83600">
      <c r="N83600" s="561" t="n"/>
    </row>
    <row r="83601">
      <c r="N83601" s="561" t="n"/>
    </row>
    <row r="83602">
      <c r="N83602" s="561" t="n"/>
    </row>
    <row r="83603">
      <c r="N83603" s="561" t="n"/>
    </row>
    <row r="83604">
      <c r="N83604" s="561" t="n"/>
    </row>
    <row r="83605">
      <c r="N83605" s="561" t="n"/>
    </row>
    <row r="83606">
      <c r="N83606" s="561" t="n"/>
    </row>
    <row r="83607">
      <c r="N83607" s="561" t="n"/>
    </row>
    <row r="83608">
      <c r="N83608" s="561" t="n"/>
    </row>
    <row r="83609">
      <c r="N83609" s="561" t="n"/>
    </row>
    <row r="83610">
      <c r="N83610" s="561" t="n"/>
    </row>
    <row r="83611">
      <c r="N83611" s="561" t="n"/>
    </row>
    <row r="83612">
      <c r="N83612" s="561" t="n"/>
    </row>
    <row r="83613">
      <c r="N83613" s="561" t="n"/>
    </row>
    <row r="83614">
      <c r="N83614" s="561" t="n"/>
    </row>
    <row r="83615">
      <c r="N83615" s="561" t="n"/>
    </row>
    <row r="83616">
      <c r="N83616" s="561" t="n"/>
    </row>
    <row r="83617">
      <c r="N83617" s="561" t="n"/>
    </row>
    <row r="83618">
      <c r="N83618" s="561" t="n"/>
    </row>
    <row r="83619">
      <c r="N83619" s="561" t="n"/>
    </row>
    <row r="83620">
      <c r="N83620" s="561" t="n"/>
    </row>
    <row r="83621">
      <c r="N83621" s="561" t="n"/>
    </row>
    <row r="83622">
      <c r="N83622" s="561" t="n"/>
    </row>
    <row r="83623">
      <c r="N83623" s="561" t="n"/>
    </row>
    <row r="83624">
      <c r="N83624" s="561" t="n"/>
    </row>
    <row r="83625">
      <c r="N83625" s="561" t="n"/>
    </row>
    <row r="83626">
      <c r="N83626" s="561" t="n"/>
    </row>
    <row r="83627">
      <c r="N83627" s="561" t="n"/>
    </row>
    <row r="83628">
      <c r="N83628" s="561" t="n"/>
    </row>
    <row r="83629">
      <c r="N83629" s="561" t="n"/>
    </row>
    <row r="83630">
      <c r="N83630" s="561" t="n"/>
    </row>
    <row r="83631">
      <c r="N83631" s="561" t="n"/>
    </row>
    <row r="83632">
      <c r="N83632" s="561" t="n"/>
    </row>
    <row r="83633">
      <c r="N83633" s="561" t="n"/>
    </row>
    <row r="83634">
      <c r="N83634" s="561" t="n"/>
    </row>
    <row r="83635">
      <c r="N83635" s="561" t="n"/>
    </row>
    <row r="83636">
      <c r="N83636" s="561" t="n"/>
    </row>
    <row r="83637">
      <c r="N83637" s="561" t="n"/>
    </row>
    <row r="83638">
      <c r="N83638" s="561" t="n"/>
    </row>
    <row r="83639">
      <c r="N83639" s="561" t="n"/>
    </row>
    <row r="83640">
      <c r="N83640" s="561" t="n"/>
    </row>
    <row r="83641">
      <c r="N83641" s="561" t="n"/>
    </row>
    <row r="83642">
      <c r="N83642" s="561" t="n"/>
    </row>
    <row r="83643">
      <c r="N83643" s="561" t="n"/>
    </row>
    <row r="83644">
      <c r="N83644" s="561" t="n"/>
    </row>
    <row r="83645">
      <c r="N83645" s="561" t="n"/>
    </row>
    <row r="83646">
      <c r="N83646" s="561" t="n"/>
    </row>
    <row r="83647">
      <c r="N83647" s="561" t="n"/>
    </row>
    <row r="83648">
      <c r="N83648" s="561" t="n"/>
    </row>
    <row r="83649">
      <c r="N83649" s="561" t="n"/>
    </row>
    <row r="83650">
      <c r="N83650" s="561" t="n"/>
    </row>
    <row r="83651">
      <c r="N83651" s="561" t="n"/>
    </row>
    <row r="83652">
      <c r="N83652" s="561" t="n"/>
    </row>
    <row r="83653">
      <c r="N83653" s="561" t="n"/>
    </row>
    <row r="83654">
      <c r="N83654" s="561" t="n"/>
    </row>
    <row r="83655">
      <c r="N83655" s="561" t="n"/>
    </row>
    <row r="83656">
      <c r="N83656" s="561" t="n"/>
    </row>
    <row r="83657">
      <c r="N83657" s="561" t="n"/>
    </row>
    <row r="83658">
      <c r="N83658" s="561" t="n"/>
    </row>
    <row r="83659">
      <c r="N83659" s="561" t="n"/>
    </row>
    <row r="83660">
      <c r="N83660" s="561" t="n"/>
    </row>
    <row r="83661">
      <c r="N83661" s="561" t="n"/>
    </row>
    <row r="83662">
      <c r="N83662" s="561" t="n"/>
    </row>
    <row r="83663">
      <c r="N83663" s="561" t="n"/>
    </row>
    <row r="83664">
      <c r="N83664" s="561" t="n"/>
    </row>
    <row r="83665">
      <c r="N83665" s="561" t="n"/>
    </row>
    <row r="83666">
      <c r="N83666" s="561" t="n"/>
    </row>
    <row r="83667">
      <c r="N83667" s="561" t="n"/>
    </row>
    <row r="83668">
      <c r="N83668" s="561" t="n"/>
    </row>
    <row r="83669">
      <c r="N83669" s="561" t="n"/>
    </row>
    <row r="83670">
      <c r="N83670" s="561" t="n"/>
    </row>
    <row r="83671">
      <c r="N83671" s="561" t="n"/>
    </row>
    <row r="83672">
      <c r="N83672" s="561" t="n"/>
    </row>
    <row r="83673">
      <c r="N83673" s="561" t="n"/>
    </row>
    <row r="83674">
      <c r="N83674" s="561" t="n"/>
    </row>
    <row r="83675">
      <c r="N83675" s="561" t="n"/>
    </row>
    <row r="83676">
      <c r="N83676" s="561" t="n"/>
    </row>
    <row r="83677">
      <c r="N83677" s="561" t="n"/>
    </row>
    <row r="83678">
      <c r="N83678" s="561" t="n"/>
    </row>
    <row r="83679">
      <c r="N83679" s="561" t="n"/>
    </row>
    <row r="83680">
      <c r="N83680" s="561" t="n"/>
    </row>
    <row r="83681">
      <c r="N83681" s="561" t="n"/>
    </row>
    <row r="83682">
      <c r="N83682" s="561" t="n"/>
    </row>
    <row r="83683">
      <c r="N83683" s="561" t="n"/>
    </row>
    <row r="83684">
      <c r="N83684" s="561" t="n"/>
    </row>
    <row r="83685">
      <c r="N83685" s="561" t="n"/>
    </row>
    <row r="83686">
      <c r="N83686" s="561" t="n"/>
    </row>
    <row r="83687">
      <c r="N83687" s="561" t="n"/>
    </row>
    <row r="83688">
      <c r="N83688" s="561" t="n"/>
    </row>
    <row r="83689">
      <c r="N83689" s="561" t="n"/>
    </row>
    <row r="83690">
      <c r="N83690" s="561" t="n"/>
    </row>
    <row r="83691">
      <c r="N83691" s="561" t="n"/>
    </row>
    <row r="83692">
      <c r="N83692" s="561" t="n"/>
    </row>
    <row r="83693">
      <c r="N83693" s="561" t="n"/>
    </row>
    <row r="83694">
      <c r="N83694" s="561" t="n"/>
    </row>
    <row r="83695">
      <c r="N83695" s="561" t="n"/>
    </row>
    <row r="83696">
      <c r="N83696" s="561" t="n"/>
    </row>
    <row r="83697">
      <c r="N83697" s="561" t="n"/>
    </row>
    <row r="83698">
      <c r="N83698" s="561" t="n"/>
    </row>
    <row r="83699">
      <c r="N83699" s="561" t="n"/>
    </row>
    <row r="83700">
      <c r="N83700" s="561" t="n"/>
    </row>
    <row r="83701">
      <c r="N83701" s="561" t="n"/>
    </row>
    <row r="83702">
      <c r="N83702" s="561" t="n"/>
    </row>
    <row r="83703">
      <c r="N83703" s="561" t="n"/>
    </row>
    <row r="83704">
      <c r="N83704" s="561" t="n"/>
    </row>
    <row r="83705">
      <c r="N83705" s="561" t="n"/>
    </row>
    <row r="83706">
      <c r="N83706" s="561" t="n"/>
    </row>
    <row r="83707">
      <c r="N83707" s="561" t="n"/>
    </row>
    <row r="83708">
      <c r="N83708" s="561" t="n"/>
    </row>
    <row r="83709">
      <c r="N83709" s="561" t="n"/>
    </row>
    <row r="83710">
      <c r="N83710" s="561" t="n"/>
    </row>
    <row r="83711">
      <c r="N83711" s="561" t="n"/>
    </row>
    <row r="83712">
      <c r="N83712" s="561" t="n"/>
    </row>
    <row r="83713">
      <c r="N83713" s="561" t="n"/>
    </row>
    <row r="83714">
      <c r="N83714" s="561" t="n"/>
    </row>
    <row r="83715">
      <c r="N83715" s="561" t="n"/>
    </row>
    <row r="83716">
      <c r="N83716" s="561" t="n"/>
    </row>
    <row r="83717">
      <c r="N83717" s="561" t="n"/>
    </row>
    <row r="83718">
      <c r="N83718" s="561" t="n"/>
    </row>
    <row r="83719">
      <c r="N83719" s="561" t="n"/>
    </row>
    <row r="83720">
      <c r="N83720" s="561" t="n"/>
    </row>
    <row r="83721">
      <c r="N83721" s="561" t="n"/>
    </row>
    <row r="83722">
      <c r="N83722" s="561" t="n"/>
    </row>
    <row r="83723">
      <c r="N83723" s="561" t="n"/>
    </row>
    <row r="83724">
      <c r="N83724" s="561" t="n"/>
    </row>
    <row r="83725">
      <c r="N83725" s="561" t="n"/>
    </row>
    <row r="83726">
      <c r="N83726" s="561" t="n"/>
    </row>
    <row r="83727">
      <c r="N83727" s="561" t="n"/>
    </row>
    <row r="83728">
      <c r="N83728" s="561" t="n"/>
    </row>
    <row r="83729">
      <c r="N83729" s="561" t="n"/>
    </row>
    <row r="83730">
      <c r="N83730" s="561" t="n"/>
    </row>
    <row r="83731">
      <c r="N83731" s="561" t="n"/>
    </row>
    <row r="83732">
      <c r="N83732" s="561" t="n"/>
    </row>
    <row r="83733">
      <c r="N83733" s="561" t="n"/>
    </row>
    <row r="83734">
      <c r="N83734" s="561" t="n"/>
    </row>
    <row r="83735">
      <c r="N83735" s="561" t="n"/>
    </row>
    <row r="83736">
      <c r="N83736" s="561" t="n"/>
    </row>
    <row r="83737">
      <c r="N83737" s="561" t="n"/>
    </row>
    <row r="83738">
      <c r="N83738" s="561" t="n"/>
    </row>
    <row r="83739">
      <c r="N83739" s="561" t="n"/>
    </row>
    <row r="83740">
      <c r="N83740" s="561" t="n"/>
    </row>
    <row r="83741">
      <c r="N83741" s="561" t="n"/>
    </row>
    <row r="83742">
      <c r="N83742" s="561" t="n"/>
    </row>
    <row r="83743">
      <c r="N83743" s="561" t="n"/>
    </row>
    <row r="83744">
      <c r="N83744" s="561" t="n"/>
    </row>
    <row r="83745">
      <c r="N83745" s="561" t="n"/>
    </row>
    <row r="83746">
      <c r="N83746" s="561" t="n"/>
    </row>
    <row r="83747">
      <c r="N83747" s="561" t="n"/>
    </row>
    <row r="83748">
      <c r="N83748" s="561" t="n"/>
    </row>
    <row r="83749">
      <c r="N83749" s="561" t="n"/>
    </row>
    <row r="83750">
      <c r="N83750" s="561" t="n"/>
    </row>
    <row r="83751">
      <c r="N83751" s="561" t="n"/>
    </row>
    <row r="83752">
      <c r="N83752" s="561" t="n"/>
    </row>
    <row r="83753">
      <c r="N83753" s="561" t="n"/>
    </row>
    <row r="83754">
      <c r="N83754" s="561" t="n"/>
    </row>
    <row r="83755">
      <c r="N83755" s="561" t="n"/>
    </row>
    <row r="83756">
      <c r="N83756" s="561" t="n"/>
    </row>
    <row r="83757">
      <c r="N83757" s="561" t="n"/>
    </row>
    <row r="83758">
      <c r="N83758" s="561" t="n"/>
    </row>
    <row r="83759">
      <c r="N83759" s="561" t="n"/>
    </row>
    <row r="83760">
      <c r="N83760" s="561" t="n"/>
    </row>
    <row r="83761">
      <c r="N83761" s="561" t="n"/>
    </row>
    <row r="83762">
      <c r="N83762" s="561" t="n"/>
    </row>
    <row r="83763">
      <c r="N83763" s="561" t="n"/>
    </row>
    <row r="83764">
      <c r="N83764" s="561" t="n"/>
    </row>
    <row r="83765">
      <c r="N83765" s="561" t="n"/>
    </row>
    <row r="83766">
      <c r="N83766" s="561" t="n"/>
    </row>
    <row r="83767">
      <c r="N83767" s="561" t="n"/>
    </row>
    <row r="83768">
      <c r="N83768" s="561" t="n"/>
    </row>
    <row r="83769">
      <c r="N83769" s="561" t="n"/>
    </row>
    <row r="83770">
      <c r="N83770" s="561" t="n"/>
    </row>
    <row r="83771">
      <c r="N83771" s="561" t="n"/>
    </row>
    <row r="83772">
      <c r="N83772" s="561" t="n"/>
    </row>
    <row r="83773">
      <c r="N83773" s="561" t="n"/>
    </row>
    <row r="83774">
      <c r="N83774" s="561" t="n"/>
    </row>
    <row r="83775">
      <c r="N83775" s="561" t="n"/>
    </row>
    <row r="83776">
      <c r="N83776" s="561" t="n"/>
    </row>
    <row r="83777">
      <c r="N83777" s="561" t="n"/>
    </row>
    <row r="83778">
      <c r="N83778" s="561" t="n"/>
    </row>
    <row r="83779">
      <c r="N83779" s="561" t="n"/>
    </row>
    <row r="83780">
      <c r="N83780" s="561" t="n"/>
    </row>
    <row r="83781">
      <c r="N83781" s="561" t="n"/>
    </row>
    <row r="83782">
      <c r="N83782" s="561" t="n"/>
    </row>
    <row r="83783">
      <c r="N83783" s="561" t="n"/>
    </row>
    <row r="83784">
      <c r="N83784" s="561" t="n"/>
    </row>
    <row r="83785">
      <c r="N83785" s="561" t="n"/>
    </row>
    <row r="83786">
      <c r="N83786" s="561" t="n"/>
    </row>
    <row r="83787">
      <c r="N83787" s="561" t="n"/>
    </row>
    <row r="83788">
      <c r="N83788" s="561" t="n"/>
    </row>
    <row r="83789">
      <c r="N83789" s="561" t="n"/>
    </row>
    <row r="83790">
      <c r="N83790" s="561" t="n"/>
    </row>
    <row r="83791">
      <c r="N83791" s="561" t="n"/>
    </row>
    <row r="83792">
      <c r="N83792" s="561" t="n"/>
    </row>
    <row r="83793">
      <c r="N83793" s="561" t="n"/>
    </row>
    <row r="83794">
      <c r="N83794" s="561" t="n"/>
    </row>
    <row r="83795">
      <c r="N83795" s="561" t="n"/>
    </row>
    <row r="83796">
      <c r="N83796" s="561" t="n"/>
    </row>
    <row r="83797">
      <c r="N83797" s="561" t="n"/>
    </row>
    <row r="83798">
      <c r="N83798" s="561" t="n"/>
    </row>
    <row r="83799">
      <c r="N83799" s="561" t="n"/>
    </row>
    <row r="83800">
      <c r="N83800" s="561" t="n"/>
    </row>
    <row r="83801">
      <c r="N83801" s="561" t="n"/>
    </row>
    <row r="83802">
      <c r="N83802" s="561" t="n"/>
    </row>
    <row r="83803">
      <c r="N83803" s="561" t="n"/>
    </row>
    <row r="83804">
      <c r="N83804" s="561" t="n"/>
    </row>
    <row r="83805">
      <c r="N83805" s="561" t="n"/>
    </row>
    <row r="83806">
      <c r="N83806" s="561" t="n"/>
    </row>
    <row r="83807">
      <c r="N83807" s="561" t="n"/>
    </row>
    <row r="83808">
      <c r="N83808" s="561" t="n"/>
    </row>
    <row r="83809">
      <c r="N83809" s="561" t="n"/>
    </row>
    <row r="83810">
      <c r="N83810" s="561" t="n"/>
    </row>
    <row r="83811">
      <c r="N83811" s="561" t="n"/>
    </row>
    <row r="83812">
      <c r="N83812" s="561" t="n"/>
    </row>
    <row r="83813">
      <c r="N83813" s="561" t="n"/>
    </row>
    <row r="83814">
      <c r="N83814" s="561" t="n"/>
    </row>
    <row r="83815">
      <c r="N83815" s="561" t="n"/>
    </row>
    <row r="83816">
      <c r="N83816" s="561" t="n"/>
    </row>
    <row r="83817">
      <c r="N83817" s="561" t="n"/>
    </row>
    <row r="83818">
      <c r="N83818" s="561" t="n"/>
    </row>
    <row r="83819">
      <c r="N83819" s="561" t="n"/>
    </row>
    <row r="83820">
      <c r="N83820" s="561" t="n"/>
    </row>
    <row r="83821">
      <c r="N83821" s="561" t="n"/>
    </row>
    <row r="83822">
      <c r="N83822" s="561" t="n"/>
    </row>
    <row r="83823">
      <c r="N83823" s="561" t="n"/>
    </row>
    <row r="83824">
      <c r="N83824" s="561" t="n"/>
    </row>
    <row r="83825">
      <c r="N83825" s="561" t="n"/>
    </row>
    <row r="83826">
      <c r="N83826" s="561" t="n"/>
    </row>
    <row r="83827">
      <c r="N83827" s="561" t="n"/>
    </row>
    <row r="83828">
      <c r="N83828" s="561" t="n"/>
    </row>
    <row r="83829">
      <c r="N83829" s="561" t="n"/>
    </row>
    <row r="83830">
      <c r="N83830" s="561" t="n"/>
    </row>
    <row r="83831">
      <c r="N83831" s="561" t="n"/>
    </row>
    <row r="83832">
      <c r="N83832" s="561" t="n"/>
    </row>
    <row r="83833">
      <c r="N83833" s="561" t="n"/>
    </row>
    <row r="83834">
      <c r="N83834" s="561" t="n"/>
    </row>
    <row r="83835">
      <c r="N83835" s="561" t="n"/>
    </row>
    <row r="83836">
      <c r="N83836" s="561" t="n"/>
    </row>
    <row r="83837">
      <c r="N83837" s="561" t="n"/>
    </row>
    <row r="83838">
      <c r="N83838" s="561" t="n"/>
    </row>
    <row r="83839">
      <c r="N83839" s="561" t="n"/>
    </row>
    <row r="83840">
      <c r="N83840" s="561" t="n"/>
    </row>
    <row r="83841">
      <c r="N83841" s="561" t="n"/>
    </row>
    <row r="83842">
      <c r="N83842" s="561" t="n"/>
    </row>
    <row r="83843">
      <c r="N83843" s="561" t="n"/>
    </row>
    <row r="83844">
      <c r="N83844" s="561" t="n"/>
    </row>
    <row r="83845">
      <c r="N83845" s="561" t="n"/>
    </row>
    <row r="83846">
      <c r="N83846" s="561" t="n"/>
    </row>
    <row r="83847">
      <c r="N83847" s="561" t="n"/>
    </row>
    <row r="83848">
      <c r="N83848" s="561" t="n"/>
    </row>
    <row r="83849">
      <c r="N83849" s="561" t="n"/>
    </row>
    <row r="83850">
      <c r="N83850" s="561" t="n"/>
    </row>
    <row r="83851">
      <c r="N83851" s="561" t="n"/>
    </row>
    <row r="83852">
      <c r="N83852" s="561" t="n"/>
    </row>
    <row r="83853">
      <c r="N83853" s="561" t="n"/>
    </row>
    <row r="83854">
      <c r="N83854" s="561" t="n"/>
    </row>
    <row r="83855">
      <c r="N83855" s="561" t="n"/>
    </row>
    <row r="83856">
      <c r="N83856" s="561" t="n"/>
    </row>
    <row r="83857">
      <c r="N83857" s="561" t="n"/>
    </row>
    <row r="83858">
      <c r="N83858" s="561" t="n"/>
    </row>
    <row r="83859">
      <c r="N83859" s="561" t="n"/>
    </row>
    <row r="83860">
      <c r="N83860" s="561" t="n"/>
    </row>
    <row r="83861">
      <c r="N83861" s="561" t="n"/>
    </row>
    <row r="83862">
      <c r="N83862" s="561" t="n"/>
    </row>
    <row r="83863">
      <c r="N83863" s="561" t="n"/>
    </row>
    <row r="83864">
      <c r="N83864" s="561" t="n"/>
    </row>
    <row r="83865">
      <c r="N83865" s="561" t="n"/>
    </row>
    <row r="83866">
      <c r="N83866" s="561" t="n"/>
    </row>
    <row r="83867">
      <c r="N83867" s="561" t="n"/>
    </row>
    <row r="83868">
      <c r="N83868" s="561" t="n"/>
    </row>
    <row r="83869">
      <c r="N83869" s="561" t="n"/>
    </row>
    <row r="83870">
      <c r="N83870" s="561" t="n"/>
    </row>
    <row r="83871">
      <c r="N83871" s="561" t="n"/>
    </row>
    <row r="83872">
      <c r="N83872" s="561" t="n"/>
    </row>
    <row r="83873">
      <c r="N83873" s="561" t="n"/>
    </row>
    <row r="83874">
      <c r="N83874" s="561" t="n"/>
    </row>
    <row r="83875">
      <c r="N83875" s="561" t="n"/>
    </row>
    <row r="83876">
      <c r="N83876" s="561" t="n"/>
    </row>
    <row r="83877">
      <c r="N83877" s="561" t="n"/>
    </row>
    <row r="83878">
      <c r="N83878" s="561" t="n"/>
    </row>
    <row r="83879">
      <c r="N83879" s="561" t="n"/>
    </row>
    <row r="83880">
      <c r="N83880" s="561" t="n"/>
    </row>
    <row r="83881">
      <c r="N83881" s="561" t="n"/>
    </row>
    <row r="83882">
      <c r="N83882" s="561" t="n"/>
    </row>
    <row r="83883">
      <c r="N83883" s="561" t="n"/>
    </row>
    <row r="83884">
      <c r="N83884" s="561" t="n"/>
    </row>
    <row r="83885">
      <c r="N83885" s="561" t="n"/>
    </row>
    <row r="83886">
      <c r="N83886" s="561" t="n"/>
    </row>
    <row r="83887">
      <c r="N83887" s="561" t="n"/>
    </row>
    <row r="83888">
      <c r="N83888" s="561" t="n"/>
    </row>
    <row r="83889">
      <c r="N83889" s="561" t="n"/>
    </row>
    <row r="83890">
      <c r="N83890" s="561" t="n"/>
    </row>
    <row r="83891">
      <c r="N83891" s="561" t="n"/>
    </row>
    <row r="83892">
      <c r="N83892" s="561" t="n"/>
    </row>
    <row r="83893">
      <c r="N83893" s="561" t="n"/>
    </row>
    <row r="83894">
      <c r="N83894" s="561" t="n"/>
    </row>
    <row r="83895">
      <c r="N83895" s="561" t="n"/>
    </row>
    <row r="83896">
      <c r="N83896" s="561" t="n"/>
    </row>
    <row r="83897">
      <c r="N83897" s="561" t="n"/>
    </row>
    <row r="83898">
      <c r="N83898" s="561" t="n"/>
    </row>
    <row r="83899">
      <c r="N83899" s="561" t="n"/>
    </row>
    <row r="83900">
      <c r="N83900" s="561" t="n"/>
    </row>
    <row r="83901">
      <c r="N83901" s="561" t="n"/>
    </row>
    <row r="83902">
      <c r="N83902" s="561" t="n"/>
    </row>
    <row r="83903">
      <c r="N83903" s="561" t="n"/>
    </row>
    <row r="83904">
      <c r="N83904" s="561" t="n"/>
    </row>
    <row r="83905">
      <c r="N83905" s="561" t="n"/>
    </row>
    <row r="83906">
      <c r="N83906" s="561" t="n"/>
    </row>
    <row r="83907">
      <c r="N83907" s="561" t="n"/>
    </row>
    <row r="83908">
      <c r="N83908" s="561" t="n"/>
    </row>
    <row r="83909">
      <c r="N83909" s="561" t="n"/>
    </row>
    <row r="83910">
      <c r="N83910" s="561" t="n"/>
    </row>
    <row r="83911">
      <c r="N83911" s="561" t="n"/>
    </row>
    <row r="83912">
      <c r="N83912" s="561" t="n"/>
    </row>
    <row r="83913">
      <c r="N83913" s="561" t="n"/>
    </row>
    <row r="83914">
      <c r="N83914" s="561" t="n"/>
    </row>
    <row r="83915">
      <c r="N83915" s="561" t="n"/>
    </row>
    <row r="83916">
      <c r="N83916" s="561" t="n"/>
    </row>
    <row r="83917">
      <c r="N83917" s="561" t="n"/>
    </row>
    <row r="83918">
      <c r="N83918" s="561" t="n"/>
    </row>
    <row r="83919">
      <c r="N83919" s="561" t="n"/>
    </row>
    <row r="83920">
      <c r="N83920" s="561" t="n"/>
    </row>
    <row r="83921">
      <c r="N83921" s="561" t="n"/>
    </row>
    <row r="83922">
      <c r="N83922" s="561" t="n"/>
    </row>
    <row r="83923">
      <c r="N83923" s="561" t="n"/>
    </row>
    <row r="83924">
      <c r="N83924" s="561" t="n"/>
    </row>
    <row r="83925">
      <c r="N83925" s="561" t="n"/>
    </row>
    <row r="83926">
      <c r="N83926" s="561" t="n"/>
    </row>
    <row r="83927">
      <c r="N83927" s="561" t="n"/>
    </row>
    <row r="83928">
      <c r="N83928" s="561" t="n"/>
    </row>
    <row r="83929">
      <c r="N83929" s="561" t="n"/>
    </row>
    <row r="83930">
      <c r="N83930" s="561" t="n"/>
    </row>
    <row r="83931">
      <c r="N83931" s="561" t="n"/>
    </row>
    <row r="83932">
      <c r="N83932" s="561" t="n"/>
    </row>
    <row r="83933">
      <c r="N83933" s="561" t="n"/>
    </row>
    <row r="83934">
      <c r="N83934" s="561" t="n"/>
    </row>
    <row r="83935">
      <c r="N83935" s="561" t="n"/>
    </row>
    <row r="83936">
      <c r="N83936" s="561" t="n"/>
    </row>
    <row r="83937">
      <c r="N83937" s="561" t="n"/>
    </row>
    <row r="83938">
      <c r="N83938" s="561" t="n"/>
    </row>
    <row r="83939">
      <c r="N83939" s="561" t="n"/>
    </row>
    <row r="83940">
      <c r="N83940" s="561" t="n"/>
    </row>
    <row r="83941">
      <c r="N83941" s="561" t="n"/>
    </row>
    <row r="83942">
      <c r="N83942" s="561" t="n"/>
    </row>
    <row r="83943">
      <c r="N83943" s="561" t="n"/>
    </row>
    <row r="83944">
      <c r="N83944" s="561" t="n"/>
    </row>
    <row r="83945">
      <c r="N83945" s="561" t="n"/>
    </row>
    <row r="83946">
      <c r="N83946" s="561" t="n"/>
    </row>
    <row r="83947">
      <c r="N83947" s="561" t="n"/>
    </row>
    <row r="83948">
      <c r="N83948" s="561" t="n"/>
    </row>
    <row r="83949">
      <c r="N83949" s="561" t="n"/>
    </row>
    <row r="83950">
      <c r="N83950" s="561" t="n"/>
    </row>
    <row r="83951">
      <c r="N83951" s="561" t="n"/>
    </row>
    <row r="83952">
      <c r="N83952" s="561" t="n"/>
    </row>
    <row r="83953">
      <c r="N83953" s="561" t="n"/>
    </row>
    <row r="83954">
      <c r="N83954" s="561" t="n"/>
    </row>
    <row r="83955">
      <c r="N83955" s="561" t="n"/>
    </row>
    <row r="83956">
      <c r="N83956" s="561" t="n"/>
    </row>
    <row r="83957">
      <c r="N83957" s="561" t="n"/>
    </row>
    <row r="83958">
      <c r="N83958" s="561" t="n"/>
    </row>
    <row r="83959">
      <c r="N83959" s="561" t="n"/>
    </row>
    <row r="83960">
      <c r="N83960" s="561" t="n"/>
    </row>
    <row r="83961">
      <c r="N83961" s="561" t="n"/>
    </row>
    <row r="83962">
      <c r="N83962" s="561" t="n"/>
    </row>
    <row r="83963">
      <c r="N83963" s="561" t="n"/>
    </row>
    <row r="83964">
      <c r="N83964" s="561" t="n"/>
    </row>
    <row r="83965">
      <c r="N83965" s="561" t="n"/>
    </row>
    <row r="83966">
      <c r="N83966" s="561" t="n"/>
    </row>
    <row r="83967">
      <c r="N83967" s="561" t="n"/>
    </row>
    <row r="83968">
      <c r="N83968" s="561" t="n"/>
    </row>
    <row r="83969">
      <c r="N83969" s="561" t="n"/>
    </row>
    <row r="83970">
      <c r="N83970" s="561" t="n"/>
    </row>
    <row r="83971">
      <c r="N83971" s="561" t="n"/>
    </row>
    <row r="83972">
      <c r="N83972" s="561" t="n"/>
    </row>
    <row r="83973">
      <c r="N83973" s="561" t="n"/>
    </row>
    <row r="83974">
      <c r="N83974" s="561" t="n"/>
    </row>
    <row r="83975">
      <c r="N83975" s="561" t="n"/>
    </row>
    <row r="83976">
      <c r="N83976" s="561" t="n"/>
    </row>
    <row r="83977">
      <c r="N83977" s="561" t="n"/>
    </row>
    <row r="83978">
      <c r="N83978" s="561" t="n"/>
    </row>
    <row r="83979">
      <c r="N83979" s="561" t="n"/>
    </row>
    <row r="83980">
      <c r="N83980" s="561" t="n"/>
    </row>
    <row r="83981">
      <c r="N83981" s="561" t="n"/>
    </row>
    <row r="83982">
      <c r="N83982" s="561" t="n"/>
    </row>
    <row r="83983">
      <c r="N83983" s="561" t="n"/>
    </row>
    <row r="83984">
      <c r="N83984" s="561" t="n"/>
    </row>
    <row r="83985">
      <c r="N83985" s="561" t="n"/>
    </row>
    <row r="83986">
      <c r="N83986" s="561" t="n"/>
    </row>
    <row r="83987">
      <c r="N83987" s="561" t="n"/>
    </row>
    <row r="83988">
      <c r="N83988" s="561" t="n"/>
    </row>
    <row r="83989">
      <c r="N83989" s="561" t="n"/>
    </row>
    <row r="83990">
      <c r="N83990" s="561" t="n"/>
    </row>
    <row r="83991">
      <c r="N83991" s="561" t="n"/>
    </row>
    <row r="83992">
      <c r="N83992" s="561" t="n"/>
    </row>
    <row r="83993">
      <c r="N83993" s="561" t="n"/>
    </row>
    <row r="83994">
      <c r="N83994" s="561" t="n"/>
    </row>
    <row r="83995">
      <c r="N83995" s="561" t="n"/>
    </row>
    <row r="83996">
      <c r="N83996" s="561" t="n"/>
    </row>
    <row r="83997">
      <c r="N83997" s="561" t="n"/>
    </row>
    <row r="83998">
      <c r="N83998" s="561" t="n"/>
    </row>
    <row r="83999">
      <c r="N83999" s="561" t="n"/>
    </row>
    <row r="84000">
      <c r="N84000" s="561" t="n"/>
    </row>
    <row r="84001">
      <c r="N84001" s="561" t="n"/>
    </row>
    <row r="84002">
      <c r="N84002" s="561" t="n"/>
    </row>
    <row r="84003">
      <c r="N84003" s="561" t="n"/>
    </row>
    <row r="84004">
      <c r="N84004" s="561" t="n"/>
    </row>
    <row r="84005">
      <c r="N84005" s="561" t="n"/>
    </row>
    <row r="84006">
      <c r="N84006" s="561" t="n"/>
    </row>
    <row r="84007">
      <c r="N84007" s="561" t="n"/>
    </row>
    <row r="84008">
      <c r="N84008" s="561" t="n"/>
    </row>
    <row r="84009">
      <c r="N84009" s="561" t="n"/>
    </row>
    <row r="84010">
      <c r="N84010" s="561" t="n"/>
    </row>
    <row r="84011">
      <c r="N84011" s="561" t="n"/>
    </row>
    <row r="84012">
      <c r="N84012" s="561" t="n"/>
    </row>
    <row r="84013">
      <c r="N84013" s="561" t="n"/>
    </row>
    <row r="84014">
      <c r="N84014" s="561" t="n"/>
    </row>
    <row r="84015">
      <c r="N84015" s="561" t="n"/>
    </row>
    <row r="84016">
      <c r="N84016" s="561" t="n"/>
    </row>
    <row r="84017">
      <c r="N84017" s="561" t="n"/>
    </row>
    <row r="84018">
      <c r="N84018" s="561" t="n"/>
    </row>
    <row r="84019">
      <c r="N84019" s="561" t="n"/>
    </row>
    <row r="84020">
      <c r="N84020" s="561" t="n"/>
    </row>
    <row r="84021">
      <c r="N84021" s="561" t="n"/>
    </row>
    <row r="84022">
      <c r="N84022" s="561" t="n"/>
    </row>
    <row r="84023">
      <c r="N84023" s="561" t="n"/>
    </row>
    <row r="84024">
      <c r="N84024" s="561" t="n"/>
    </row>
    <row r="84025">
      <c r="N84025" s="561" t="n"/>
    </row>
    <row r="84026">
      <c r="N84026" s="561" t="n"/>
    </row>
    <row r="84027">
      <c r="N84027" s="561" t="n"/>
    </row>
    <row r="84028">
      <c r="N84028" s="561" t="n"/>
    </row>
    <row r="84029">
      <c r="N84029" s="561" t="n"/>
    </row>
    <row r="84030">
      <c r="N84030" s="561" t="n"/>
    </row>
    <row r="84031">
      <c r="N84031" s="561" t="n"/>
    </row>
    <row r="84032">
      <c r="N84032" s="561" t="n"/>
    </row>
    <row r="84033">
      <c r="N84033" s="561" t="n"/>
    </row>
    <row r="84034">
      <c r="N84034" s="561" t="n"/>
    </row>
    <row r="84035">
      <c r="N84035" s="561" t="n"/>
    </row>
    <row r="84036">
      <c r="N84036" s="561" t="n"/>
    </row>
    <row r="84037">
      <c r="N84037" s="561" t="n"/>
    </row>
    <row r="84038">
      <c r="N84038" s="561" t="n"/>
    </row>
    <row r="84039">
      <c r="N84039" s="561" t="n"/>
    </row>
    <row r="84040">
      <c r="N84040" s="561" t="n"/>
    </row>
    <row r="84041">
      <c r="N84041" s="561" t="n"/>
    </row>
    <row r="84042">
      <c r="N84042" s="561" t="n"/>
    </row>
    <row r="84043">
      <c r="N84043" s="561" t="n"/>
    </row>
    <row r="84044">
      <c r="N84044" s="561" t="n"/>
    </row>
    <row r="84045">
      <c r="N84045" s="561" t="n"/>
    </row>
    <row r="84046">
      <c r="N84046" s="561" t="n"/>
    </row>
    <row r="84047">
      <c r="N84047" s="561" t="n"/>
    </row>
    <row r="84048">
      <c r="N84048" s="561" t="n"/>
    </row>
    <row r="84049">
      <c r="N84049" s="561" t="n"/>
    </row>
    <row r="84050">
      <c r="N84050" s="561" t="n"/>
    </row>
    <row r="84051">
      <c r="N84051" s="561" t="n"/>
    </row>
    <row r="84052">
      <c r="N84052" s="561" t="n"/>
    </row>
    <row r="84053">
      <c r="N84053" s="561" t="n"/>
    </row>
    <row r="84054">
      <c r="N84054" s="561" t="n"/>
    </row>
    <row r="84055">
      <c r="N84055" s="561" t="n"/>
    </row>
    <row r="84056">
      <c r="N84056" s="561" t="n"/>
    </row>
    <row r="84057">
      <c r="N84057" s="561" t="n"/>
    </row>
    <row r="84058">
      <c r="N84058" s="561" t="n"/>
    </row>
    <row r="84059">
      <c r="N84059" s="561" t="n"/>
    </row>
    <row r="84060">
      <c r="N84060" s="561" t="n"/>
    </row>
    <row r="84061">
      <c r="N84061" s="561" t="n"/>
    </row>
    <row r="84062">
      <c r="N84062" s="561" t="n"/>
    </row>
    <row r="84063">
      <c r="N84063" s="561" t="n"/>
    </row>
    <row r="84064">
      <c r="N84064" s="561" t="n"/>
    </row>
    <row r="84065">
      <c r="N84065" s="561" t="n"/>
    </row>
    <row r="84066">
      <c r="N84066" s="561" t="n"/>
    </row>
    <row r="84067">
      <c r="N84067" s="561" t="n"/>
    </row>
    <row r="84068">
      <c r="N84068" s="561" t="n"/>
    </row>
    <row r="84069">
      <c r="N84069" s="561" t="n"/>
    </row>
    <row r="84070">
      <c r="N84070" s="561" t="n"/>
    </row>
    <row r="84071">
      <c r="N84071" s="561" t="n"/>
    </row>
    <row r="84072">
      <c r="N84072" s="561" t="n"/>
    </row>
    <row r="84073">
      <c r="N84073" s="561" t="n"/>
    </row>
    <row r="84074">
      <c r="N84074" s="561" t="n"/>
    </row>
    <row r="84075">
      <c r="N84075" s="561" t="n"/>
    </row>
    <row r="84076">
      <c r="N84076" s="561" t="n"/>
    </row>
    <row r="84077">
      <c r="N84077" s="561" t="n"/>
    </row>
    <row r="84078">
      <c r="N84078" s="561" t="n"/>
    </row>
    <row r="84079">
      <c r="N84079" s="561" t="n"/>
    </row>
    <row r="84080">
      <c r="N84080" s="561" t="n"/>
    </row>
    <row r="84081">
      <c r="N84081" s="561" t="n"/>
    </row>
    <row r="84082">
      <c r="N84082" s="561" t="n"/>
    </row>
    <row r="84083">
      <c r="N84083" s="561" t="n"/>
    </row>
    <row r="84084">
      <c r="N84084" s="561" t="n"/>
    </row>
    <row r="84085">
      <c r="N84085" s="561" t="n"/>
    </row>
    <row r="84086">
      <c r="N84086" s="561" t="n"/>
    </row>
    <row r="84087">
      <c r="N84087" s="561" t="n"/>
    </row>
    <row r="84088">
      <c r="N84088" s="561" t="n"/>
    </row>
    <row r="84089">
      <c r="N84089" s="561" t="n"/>
    </row>
    <row r="84090">
      <c r="N84090" s="561" t="n"/>
    </row>
    <row r="84091">
      <c r="N84091" s="561" t="n"/>
    </row>
    <row r="84092">
      <c r="N84092" s="561" t="n"/>
    </row>
    <row r="84093">
      <c r="N84093" s="561" t="n"/>
    </row>
    <row r="84094">
      <c r="N84094" s="561" t="n"/>
    </row>
    <row r="84095">
      <c r="N84095" s="561" t="n"/>
    </row>
    <row r="84096">
      <c r="N84096" s="561" t="n"/>
    </row>
    <row r="84097">
      <c r="N84097" s="561" t="n"/>
    </row>
    <row r="84098">
      <c r="N84098" s="561" t="n"/>
    </row>
    <row r="84099">
      <c r="N84099" s="561" t="n"/>
    </row>
    <row r="84100">
      <c r="N84100" s="561" t="n"/>
    </row>
    <row r="84101">
      <c r="N84101" s="561" t="n"/>
    </row>
    <row r="84102">
      <c r="N84102" s="561" t="n"/>
    </row>
    <row r="84103">
      <c r="N84103" s="561" t="n"/>
    </row>
    <row r="84104">
      <c r="N84104" s="561" t="n"/>
    </row>
    <row r="84105">
      <c r="N84105" s="561" t="n"/>
    </row>
    <row r="84106">
      <c r="N84106" s="561" t="n"/>
    </row>
    <row r="84107">
      <c r="N84107" s="561" t="n"/>
    </row>
    <row r="84108">
      <c r="N84108" s="561" t="n"/>
    </row>
    <row r="84109">
      <c r="N84109" s="561" t="n"/>
    </row>
    <row r="84110">
      <c r="N84110" s="561" t="n"/>
    </row>
    <row r="84111">
      <c r="N84111" s="561" t="n"/>
    </row>
    <row r="84112">
      <c r="N84112" s="561" t="n"/>
    </row>
    <row r="84113">
      <c r="N84113" s="561" t="n"/>
    </row>
    <row r="84114">
      <c r="N84114" s="561" t="n"/>
    </row>
    <row r="84115">
      <c r="N84115" s="561" t="n"/>
    </row>
    <row r="84116">
      <c r="N84116" s="561" t="n"/>
    </row>
    <row r="84117">
      <c r="N84117" s="561" t="n"/>
    </row>
    <row r="84118">
      <c r="N84118" s="561" t="n"/>
    </row>
    <row r="84119">
      <c r="N84119" s="561" t="n"/>
    </row>
    <row r="84120">
      <c r="N84120" s="561" t="n"/>
    </row>
    <row r="84121">
      <c r="N84121" s="561" t="n"/>
    </row>
    <row r="84122">
      <c r="N84122" s="561" t="n"/>
    </row>
    <row r="84123">
      <c r="N84123" s="561" t="n"/>
    </row>
    <row r="84124">
      <c r="N84124" s="561" t="n"/>
    </row>
    <row r="84125">
      <c r="N84125" s="561" t="n"/>
    </row>
    <row r="84126">
      <c r="N84126" s="561" t="n"/>
    </row>
    <row r="84127">
      <c r="N84127" s="561" t="n"/>
    </row>
    <row r="84128">
      <c r="N84128" s="561" t="n"/>
    </row>
    <row r="84129">
      <c r="N84129" s="561" t="n"/>
    </row>
    <row r="84130">
      <c r="N84130" s="561" t="n"/>
    </row>
    <row r="84131">
      <c r="N84131" s="561" t="n"/>
    </row>
    <row r="84132">
      <c r="N84132" s="561" t="n"/>
    </row>
    <row r="84133">
      <c r="N84133" s="561" t="n"/>
    </row>
    <row r="84134">
      <c r="N84134" s="561" t="n"/>
    </row>
    <row r="84135">
      <c r="N84135" s="561" t="n"/>
    </row>
    <row r="84136">
      <c r="N84136" s="561" t="n"/>
    </row>
    <row r="84137">
      <c r="N84137" s="561" t="n"/>
    </row>
    <row r="84138">
      <c r="N84138" s="561" t="n"/>
    </row>
    <row r="84139">
      <c r="N84139" s="561" t="n"/>
    </row>
    <row r="84140">
      <c r="N84140" s="561" t="n"/>
    </row>
    <row r="84141">
      <c r="N84141" s="561" t="n"/>
    </row>
    <row r="84142">
      <c r="N84142" s="561" t="n"/>
    </row>
    <row r="84143">
      <c r="N84143" s="561" t="n"/>
    </row>
    <row r="84144">
      <c r="N84144" s="561" t="n"/>
    </row>
    <row r="84145">
      <c r="N84145" s="561" t="n"/>
    </row>
    <row r="84146">
      <c r="N84146" s="561" t="n"/>
    </row>
    <row r="84147">
      <c r="N84147" s="561" t="n"/>
    </row>
    <row r="84148">
      <c r="N84148" s="561" t="n"/>
    </row>
    <row r="84149">
      <c r="N84149" s="561" t="n"/>
    </row>
    <row r="84150">
      <c r="N84150" s="561" t="n"/>
    </row>
    <row r="84151">
      <c r="N84151" s="561" t="n"/>
    </row>
    <row r="84152">
      <c r="N84152" s="561" t="n"/>
    </row>
    <row r="84153">
      <c r="N84153" s="561" t="n"/>
    </row>
    <row r="84154">
      <c r="N84154" s="561" t="n"/>
    </row>
    <row r="84155">
      <c r="N84155" s="561" t="n"/>
    </row>
    <row r="84156">
      <c r="N84156" s="561" t="n"/>
    </row>
    <row r="84157">
      <c r="N84157" s="561" t="n"/>
    </row>
    <row r="84158">
      <c r="N84158" s="561" t="n"/>
    </row>
    <row r="84159">
      <c r="N84159" s="561" t="n"/>
    </row>
    <row r="84160">
      <c r="N84160" s="561" t="n"/>
    </row>
    <row r="84161">
      <c r="N84161" s="561" t="n"/>
    </row>
    <row r="84162">
      <c r="N84162" s="561" t="n"/>
    </row>
    <row r="84163">
      <c r="N84163" s="561" t="n"/>
    </row>
    <row r="84164">
      <c r="N84164" s="561" t="n"/>
    </row>
    <row r="84165">
      <c r="N84165" s="561" t="n"/>
    </row>
    <row r="84166">
      <c r="N84166" s="561" t="n"/>
    </row>
    <row r="84167">
      <c r="N84167" s="561" t="n"/>
    </row>
    <row r="84168">
      <c r="N84168" s="561" t="n"/>
    </row>
    <row r="84169">
      <c r="N84169" s="561" t="n"/>
    </row>
    <row r="84170">
      <c r="N84170" s="561" t="n"/>
    </row>
    <row r="84171">
      <c r="N84171" s="561" t="n"/>
    </row>
    <row r="84172">
      <c r="N84172" s="561" t="n"/>
    </row>
    <row r="84173">
      <c r="N84173" s="561" t="n"/>
    </row>
    <row r="84174">
      <c r="N84174" s="561" t="n"/>
    </row>
    <row r="84175">
      <c r="N84175" s="561" t="n"/>
    </row>
    <row r="84176">
      <c r="N84176" s="561" t="n"/>
    </row>
    <row r="84177">
      <c r="N84177" s="561" t="n"/>
    </row>
    <row r="84178">
      <c r="N84178" s="561" t="n"/>
    </row>
    <row r="84179">
      <c r="N84179" s="561" t="n"/>
    </row>
    <row r="84180">
      <c r="N84180" s="561" t="n"/>
    </row>
    <row r="84181">
      <c r="N84181" s="561" t="n"/>
    </row>
    <row r="84182">
      <c r="N84182" s="561" t="n"/>
    </row>
    <row r="84183">
      <c r="N84183" s="561" t="n"/>
    </row>
    <row r="84184">
      <c r="N84184" s="561" t="n"/>
    </row>
    <row r="84185">
      <c r="N84185" s="561" t="n"/>
    </row>
    <row r="84186">
      <c r="N84186" s="561" t="n"/>
    </row>
    <row r="84187">
      <c r="N84187" s="561" t="n"/>
    </row>
    <row r="84188">
      <c r="N84188" s="561" t="n"/>
    </row>
    <row r="84189">
      <c r="N84189" s="561" t="n"/>
    </row>
    <row r="84190">
      <c r="N84190" s="561" t="n"/>
    </row>
    <row r="84191">
      <c r="N84191" s="561" t="n"/>
    </row>
    <row r="84192">
      <c r="N84192" s="561" t="n"/>
    </row>
    <row r="84193">
      <c r="N84193" s="561" t="n"/>
    </row>
    <row r="84194">
      <c r="N84194" s="561" t="n"/>
    </row>
    <row r="84195">
      <c r="N84195" s="561" t="n"/>
    </row>
    <row r="84196">
      <c r="N84196" s="561" t="n"/>
    </row>
    <row r="84197">
      <c r="N84197" s="561" t="n"/>
    </row>
    <row r="84198">
      <c r="N84198" s="561" t="n"/>
    </row>
    <row r="84199">
      <c r="N84199" s="561" t="n"/>
    </row>
    <row r="84200">
      <c r="N84200" s="561" t="n"/>
    </row>
    <row r="84201">
      <c r="N84201" s="561" t="n"/>
    </row>
    <row r="84202">
      <c r="N84202" s="561" t="n"/>
    </row>
    <row r="84203">
      <c r="N84203" s="561" t="n"/>
    </row>
    <row r="84204">
      <c r="N84204" s="561" t="n"/>
    </row>
    <row r="84205">
      <c r="N84205" s="561" t="n"/>
    </row>
    <row r="84206">
      <c r="N84206" s="561" t="n"/>
    </row>
    <row r="84207">
      <c r="N84207" s="561" t="n"/>
    </row>
    <row r="84208">
      <c r="N84208" s="561" t="n"/>
    </row>
    <row r="84209">
      <c r="N84209" s="561" t="n"/>
    </row>
    <row r="84210">
      <c r="N84210" s="561" t="n"/>
    </row>
    <row r="84211">
      <c r="N84211" s="561" t="n"/>
    </row>
    <row r="84212">
      <c r="N84212" s="561" t="n"/>
    </row>
    <row r="84213">
      <c r="N84213" s="561" t="n"/>
    </row>
    <row r="84214">
      <c r="N84214" s="561" t="n"/>
    </row>
    <row r="84215">
      <c r="N84215" s="561" t="n"/>
    </row>
    <row r="84216">
      <c r="N84216" s="561" t="n"/>
    </row>
    <row r="84217">
      <c r="N84217" s="561" t="n"/>
    </row>
    <row r="84218">
      <c r="N84218" s="561" t="n"/>
    </row>
    <row r="84219">
      <c r="N84219" s="561" t="n"/>
    </row>
    <row r="84220">
      <c r="N84220" s="561" t="n"/>
    </row>
    <row r="84221">
      <c r="N84221" s="561" t="n"/>
    </row>
    <row r="84222">
      <c r="N84222" s="561" t="n"/>
    </row>
    <row r="84223">
      <c r="N84223" s="561" t="n"/>
    </row>
    <row r="84224">
      <c r="N84224" s="561" t="n"/>
    </row>
    <row r="84225">
      <c r="N84225" s="561" t="n"/>
    </row>
    <row r="84226">
      <c r="N84226" s="561" t="n"/>
    </row>
    <row r="84227">
      <c r="N84227" s="561" t="n"/>
    </row>
    <row r="84228">
      <c r="N84228" s="561" t="n"/>
    </row>
    <row r="84229">
      <c r="N84229" s="561" t="n"/>
    </row>
    <row r="84230">
      <c r="N84230" s="561" t="n"/>
    </row>
    <row r="84231">
      <c r="N84231" s="561" t="n"/>
    </row>
    <row r="84232">
      <c r="N84232" s="561" t="n"/>
    </row>
    <row r="84233">
      <c r="N84233" s="561" t="n"/>
    </row>
    <row r="84234">
      <c r="N84234" s="561" t="n"/>
    </row>
    <row r="84235">
      <c r="N84235" s="561" t="n"/>
    </row>
    <row r="84236">
      <c r="N84236" s="561" t="n"/>
    </row>
    <row r="84237">
      <c r="N84237" s="561" t="n"/>
    </row>
    <row r="84238">
      <c r="N84238" s="561" t="n"/>
    </row>
    <row r="84239">
      <c r="N84239" s="561" t="n"/>
    </row>
    <row r="84240">
      <c r="N84240" s="561" t="n"/>
    </row>
    <row r="84241">
      <c r="N84241" s="561" t="n"/>
    </row>
    <row r="84242">
      <c r="N84242" s="561" t="n"/>
    </row>
    <row r="84243">
      <c r="N84243" s="561" t="n"/>
    </row>
    <row r="84244">
      <c r="N84244" s="561" t="n"/>
    </row>
    <row r="84245">
      <c r="N84245" s="561" t="n"/>
    </row>
    <row r="84246">
      <c r="N84246" s="561" t="n"/>
    </row>
    <row r="84247">
      <c r="N84247" s="561" t="n"/>
    </row>
    <row r="84248">
      <c r="N84248" s="561" t="n"/>
    </row>
    <row r="84249">
      <c r="N84249" s="561" t="n"/>
    </row>
    <row r="84250">
      <c r="N84250" s="561" t="n"/>
    </row>
    <row r="84251">
      <c r="N84251" s="561" t="n"/>
    </row>
    <row r="84252">
      <c r="N84252" s="561" t="n"/>
    </row>
    <row r="84253">
      <c r="N84253" s="561" t="n"/>
    </row>
    <row r="84254">
      <c r="N84254" s="561" t="n"/>
    </row>
    <row r="84255">
      <c r="N84255" s="561" t="n"/>
    </row>
    <row r="84256">
      <c r="N84256" s="561" t="n"/>
    </row>
    <row r="84257">
      <c r="N84257" s="561" t="n"/>
    </row>
    <row r="84258">
      <c r="N84258" s="561" t="n"/>
    </row>
    <row r="84259">
      <c r="N84259" s="561" t="n"/>
    </row>
    <row r="84260">
      <c r="N84260" s="561" t="n"/>
    </row>
    <row r="84261">
      <c r="N84261" s="561" t="n"/>
    </row>
    <row r="84262">
      <c r="N84262" s="561" t="n"/>
    </row>
    <row r="84263">
      <c r="N84263" s="561" t="n"/>
    </row>
    <row r="84264">
      <c r="N84264" s="561" t="n"/>
    </row>
    <row r="84265">
      <c r="N84265" s="561" t="n"/>
    </row>
    <row r="84266">
      <c r="N84266" s="561" t="n"/>
    </row>
    <row r="84267">
      <c r="N84267" s="561" t="n"/>
    </row>
    <row r="84268">
      <c r="N84268" s="561" t="n"/>
    </row>
    <row r="84269">
      <c r="N84269" s="561" t="n"/>
    </row>
    <row r="84270">
      <c r="N84270" s="561" t="n"/>
    </row>
    <row r="84271">
      <c r="N84271" s="561" t="n"/>
    </row>
    <row r="84272">
      <c r="N84272" s="561" t="n"/>
    </row>
    <row r="84273">
      <c r="N84273" s="561" t="n"/>
    </row>
    <row r="84274">
      <c r="N84274" s="561" t="n"/>
    </row>
    <row r="84275">
      <c r="N84275" s="561" t="n"/>
    </row>
    <row r="84276">
      <c r="N84276" s="561" t="n"/>
    </row>
    <row r="84277">
      <c r="N84277" s="561" t="n"/>
    </row>
    <row r="84278">
      <c r="N84278" s="561" t="n"/>
    </row>
    <row r="84279">
      <c r="N84279" s="561" t="n"/>
    </row>
    <row r="84280">
      <c r="N84280" s="561" t="n"/>
    </row>
    <row r="84281">
      <c r="N84281" s="561" t="n"/>
    </row>
    <row r="84282">
      <c r="N84282" s="561" t="n"/>
    </row>
    <row r="84283">
      <c r="N84283" s="561" t="n"/>
    </row>
    <row r="84284">
      <c r="N84284" s="561" t="n"/>
    </row>
    <row r="84285">
      <c r="N84285" s="561" t="n"/>
    </row>
    <row r="84286">
      <c r="N84286" s="561" t="n"/>
    </row>
    <row r="84287">
      <c r="N84287" s="561" t="n"/>
    </row>
    <row r="84288">
      <c r="N84288" s="561" t="n"/>
    </row>
    <row r="84289">
      <c r="N84289" s="561" t="n"/>
    </row>
    <row r="84290">
      <c r="N84290" s="561" t="n"/>
    </row>
    <row r="84291">
      <c r="N84291" s="561" t="n"/>
    </row>
    <row r="84292">
      <c r="N84292" s="561" t="n"/>
    </row>
    <row r="84293">
      <c r="N84293" s="561" t="n"/>
    </row>
    <row r="84294">
      <c r="N84294" s="561" t="n"/>
    </row>
    <row r="84295">
      <c r="N84295" s="561" t="n"/>
    </row>
    <row r="84296">
      <c r="N84296" s="561" t="n"/>
    </row>
    <row r="84297">
      <c r="N84297" s="561" t="n"/>
    </row>
    <row r="84298">
      <c r="N84298" s="561" t="n"/>
    </row>
    <row r="84299">
      <c r="N84299" s="561" t="n"/>
    </row>
    <row r="84300">
      <c r="N84300" s="561" t="n"/>
    </row>
    <row r="84301">
      <c r="N84301" s="561" t="n"/>
    </row>
    <row r="84302">
      <c r="N84302" s="561" t="n"/>
    </row>
    <row r="84303">
      <c r="N84303" s="561" t="n"/>
    </row>
    <row r="84304">
      <c r="N84304" s="561" t="n"/>
    </row>
    <row r="84305">
      <c r="N84305" s="561" t="n"/>
    </row>
    <row r="84306">
      <c r="N84306" s="561" t="n"/>
    </row>
    <row r="84307">
      <c r="N84307" s="561" t="n"/>
    </row>
    <row r="84308">
      <c r="N84308" s="561" t="n"/>
    </row>
    <row r="84309">
      <c r="N84309" s="561" t="n"/>
    </row>
    <row r="84310">
      <c r="N84310" s="561" t="n"/>
    </row>
    <row r="84311">
      <c r="N84311" s="561" t="n"/>
    </row>
    <row r="84312">
      <c r="N84312" s="561" t="n"/>
    </row>
    <row r="84313">
      <c r="N84313" s="561" t="n"/>
    </row>
    <row r="84314">
      <c r="N84314" s="561" t="n"/>
    </row>
    <row r="84315">
      <c r="N84315" s="561" t="n"/>
    </row>
    <row r="84316">
      <c r="N84316" s="561" t="n"/>
    </row>
    <row r="84317">
      <c r="N84317" s="561" t="n"/>
    </row>
    <row r="84318">
      <c r="N84318" s="561" t="n"/>
    </row>
    <row r="84319">
      <c r="N84319" s="561" t="n"/>
    </row>
    <row r="84320">
      <c r="N84320" s="561" t="n"/>
    </row>
    <row r="84321">
      <c r="N84321" s="561" t="n"/>
    </row>
    <row r="84322">
      <c r="N84322" s="561" t="n"/>
    </row>
    <row r="84323">
      <c r="N84323" s="561" t="n"/>
    </row>
    <row r="84324">
      <c r="N84324" s="561" t="n"/>
    </row>
    <row r="84325">
      <c r="N84325" s="561" t="n"/>
    </row>
    <row r="84326">
      <c r="N84326" s="561" t="n"/>
    </row>
    <row r="84327">
      <c r="N84327" s="561" t="n"/>
    </row>
    <row r="84328">
      <c r="N84328" s="561" t="n"/>
    </row>
    <row r="84329">
      <c r="N84329" s="561" t="n"/>
    </row>
    <row r="84330">
      <c r="N84330" s="561" t="n"/>
    </row>
    <row r="84331">
      <c r="N84331" s="561" t="n"/>
    </row>
    <row r="84332">
      <c r="N84332" s="561" t="n"/>
    </row>
    <row r="84333">
      <c r="N84333" s="561" t="n"/>
    </row>
    <row r="84334">
      <c r="N84334" s="561" t="n"/>
    </row>
    <row r="84335">
      <c r="N84335" s="561" t="n"/>
    </row>
    <row r="84336">
      <c r="N84336" s="561" t="n"/>
    </row>
    <row r="84337">
      <c r="N84337" s="561" t="n"/>
    </row>
    <row r="84338">
      <c r="N84338" s="561" t="n"/>
    </row>
    <row r="84339">
      <c r="N84339" s="561" t="n"/>
    </row>
    <row r="84340">
      <c r="N84340" s="561" t="n"/>
    </row>
    <row r="84341">
      <c r="N84341" s="561" t="n"/>
    </row>
    <row r="84342">
      <c r="N84342" s="561" t="n"/>
    </row>
    <row r="84343">
      <c r="N84343" s="561" t="n"/>
    </row>
    <row r="84344">
      <c r="N84344" s="561" t="n"/>
    </row>
    <row r="84345">
      <c r="N84345" s="561" t="n"/>
    </row>
    <row r="84346">
      <c r="N84346" s="561" t="n"/>
    </row>
    <row r="84347">
      <c r="N84347" s="561" t="n"/>
    </row>
    <row r="84348">
      <c r="N84348" s="561" t="n"/>
    </row>
    <row r="84349">
      <c r="N84349" s="561" t="n"/>
    </row>
    <row r="84350">
      <c r="N84350" s="561" t="n"/>
    </row>
    <row r="84351">
      <c r="N84351" s="561" t="n"/>
    </row>
    <row r="84352">
      <c r="N84352" s="561" t="n"/>
    </row>
    <row r="84353">
      <c r="N84353" s="561" t="n"/>
    </row>
    <row r="84354">
      <c r="N84354" s="561" t="n"/>
    </row>
    <row r="84355">
      <c r="N84355" s="561" t="n"/>
    </row>
    <row r="84356">
      <c r="N84356" s="561" t="n"/>
    </row>
    <row r="84357">
      <c r="N84357" s="561" t="n"/>
    </row>
    <row r="84358">
      <c r="N84358" s="561" t="n"/>
    </row>
    <row r="84359">
      <c r="N84359" s="561" t="n"/>
    </row>
    <row r="84360">
      <c r="N84360" s="561" t="n"/>
    </row>
    <row r="84361">
      <c r="N84361" s="561" t="n"/>
    </row>
    <row r="84362">
      <c r="N84362" s="561" t="n"/>
    </row>
    <row r="84363">
      <c r="N84363" s="561" t="n"/>
    </row>
    <row r="84364">
      <c r="N84364" s="561" t="n"/>
    </row>
    <row r="84365">
      <c r="N84365" s="561" t="n"/>
    </row>
    <row r="84366">
      <c r="N84366" s="561" t="n"/>
    </row>
    <row r="84367">
      <c r="N84367" s="561" t="n"/>
    </row>
    <row r="84368">
      <c r="N84368" s="561" t="n"/>
    </row>
    <row r="84369">
      <c r="N84369" s="561" t="n"/>
    </row>
    <row r="84370">
      <c r="N84370" s="561" t="n"/>
    </row>
    <row r="84371">
      <c r="N84371" s="561" t="n"/>
    </row>
    <row r="84372">
      <c r="N84372" s="561" t="n"/>
    </row>
    <row r="84373">
      <c r="N84373" s="561" t="n"/>
    </row>
    <row r="84374">
      <c r="N84374" s="561" t="n"/>
    </row>
    <row r="84375">
      <c r="N84375" s="561" t="n"/>
    </row>
    <row r="84376">
      <c r="N84376" s="561" t="n"/>
    </row>
    <row r="84377">
      <c r="N84377" s="561" t="n"/>
    </row>
    <row r="84378">
      <c r="N84378" s="561" t="n"/>
    </row>
    <row r="84379">
      <c r="N84379" s="561" t="n"/>
    </row>
    <row r="84380">
      <c r="N84380" s="561" t="n"/>
    </row>
    <row r="84381">
      <c r="N84381" s="561" t="n"/>
    </row>
    <row r="84382">
      <c r="N84382" s="561" t="n"/>
    </row>
    <row r="84383">
      <c r="N84383" s="561" t="n"/>
    </row>
    <row r="84384">
      <c r="N84384" s="561" t="n"/>
    </row>
    <row r="84385">
      <c r="N84385" s="561" t="n"/>
    </row>
    <row r="84386">
      <c r="N84386" s="561" t="n"/>
    </row>
    <row r="84387">
      <c r="N84387" s="561" t="n"/>
    </row>
    <row r="84388">
      <c r="N84388" s="561" t="n"/>
    </row>
    <row r="84389">
      <c r="N84389" s="561" t="n"/>
    </row>
    <row r="84390">
      <c r="N84390" s="561" t="n"/>
    </row>
    <row r="84391">
      <c r="N84391" s="561" t="n"/>
    </row>
    <row r="84392">
      <c r="N84392" s="561" t="n"/>
    </row>
    <row r="84393">
      <c r="N84393" s="561" t="n"/>
    </row>
    <row r="84394">
      <c r="N84394" s="561" t="n"/>
    </row>
    <row r="84395">
      <c r="N84395" s="561" t="n"/>
    </row>
    <row r="84396">
      <c r="N84396" s="561" t="n"/>
    </row>
    <row r="84397">
      <c r="N84397" s="561" t="n"/>
    </row>
    <row r="84398">
      <c r="N84398" s="561" t="n"/>
    </row>
    <row r="84399">
      <c r="N84399" s="561" t="n"/>
    </row>
    <row r="84400">
      <c r="N84400" s="561" t="n"/>
    </row>
    <row r="84401">
      <c r="N84401" s="561" t="n"/>
    </row>
    <row r="84402">
      <c r="N84402" s="561" t="n"/>
    </row>
    <row r="84403">
      <c r="N84403" s="561" t="n"/>
    </row>
    <row r="84404">
      <c r="N84404" s="561" t="n"/>
    </row>
    <row r="84405">
      <c r="N84405" s="561" t="n"/>
    </row>
    <row r="84406">
      <c r="N84406" s="561" t="n"/>
    </row>
    <row r="84407">
      <c r="N84407" s="561" t="n"/>
    </row>
    <row r="84408">
      <c r="N84408" s="561" t="n"/>
    </row>
    <row r="84409">
      <c r="N84409" s="561" t="n"/>
    </row>
    <row r="84410">
      <c r="N84410" s="561" t="n"/>
    </row>
    <row r="84411">
      <c r="N84411" s="561" t="n"/>
    </row>
    <row r="84412">
      <c r="N84412" s="561" t="n"/>
    </row>
    <row r="84413">
      <c r="N84413" s="561" t="n"/>
    </row>
    <row r="84414">
      <c r="N84414" s="561" t="n"/>
    </row>
    <row r="84415">
      <c r="N84415" s="561" t="n"/>
    </row>
    <row r="84416">
      <c r="N84416" s="561" t="n"/>
    </row>
    <row r="84417">
      <c r="N84417" s="561" t="n"/>
    </row>
    <row r="84418">
      <c r="N84418" s="561" t="n"/>
    </row>
    <row r="84419">
      <c r="N84419" s="561" t="n"/>
    </row>
    <row r="84420">
      <c r="N84420" s="561" t="n"/>
    </row>
    <row r="84421">
      <c r="N84421" s="561" t="n"/>
    </row>
    <row r="84422">
      <c r="N84422" s="561" t="n"/>
    </row>
    <row r="84423">
      <c r="N84423" s="561" t="n"/>
    </row>
    <row r="84424">
      <c r="N84424" s="561" t="n"/>
    </row>
    <row r="84425">
      <c r="N84425" s="561" t="n"/>
    </row>
    <row r="84426">
      <c r="N84426" s="561" t="n"/>
    </row>
    <row r="84427">
      <c r="N84427" s="561" t="n"/>
    </row>
    <row r="84428">
      <c r="N84428" s="561" t="n"/>
    </row>
    <row r="84429">
      <c r="N84429" s="561" t="n"/>
    </row>
    <row r="84430">
      <c r="N84430" s="561" t="n"/>
    </row>
    <row r="84431">
      <c r="N84431" s="561" t="n"/>
    </row>
    <row r="84432">
      <c r="N84432" s="561" t="n"/>
    </row>
    <row r="84433">
      <c r="N84433" s="561" t="n"/>
    </row>
    <row r="84434">
      <c r="N84434" s="561" t="n"/>
    </row>
    <row r="84435">
      <c r="N84435" s="561" t="n"/>
    </row>
    <row r="84436">
      <c r="N84436" s="561" t="n"/>
    </row>
    <row r="84437">
      <c r="N84437" s="561" t="n"/>
    </row>
    <row r="84438">
      <c r="N84438" s="561" t="n"/>
    </row>
    <row r="84439">
      <c r="N84439" s="561" t="n"/>
    </row>
    <row r="84440">
      <c r="N84440" s="561" t="n"/>
    </row>
    <row r="84441">
      <c r="N84441" s="561" t="n"/>
    </row>
    <row r="84442">
      <c r="N84442" s="561" t="n"/>
    </row>
    <row r="84443">
      <c r="N84443" s="561" t="n"/>
    </row>
    <row r="84444">
      <c r="N84444" s="561" t="n"/>
    </row>
    <row r="84445">
      <c r="N84445" s="561" t="n"/>
    </row>
    <row r="84446">
      <c r="N84446" s="561" t="n"/>
    </row>
    <row r="84447">
      <c r="N84447" s="561" t="n"/>
    </row>
    <row r="84448">
      <c r="N84448" s="561" t="n"/>
    </row>
    <row r="84449">
      <c r="N84449" s="561" t="n"/>
    </row>
    <row r="84450">
      <c r="N84450" s="561" t="n"/>
    </row>
    <row r="84451">
      <c r="N84451" s="561" t="n"/>
    </row>
    <row r="84452">
      <c r="N84452" s="561" t="n"/>
    </row>
    <row r="84453">
      <c r="N84453" s="561" t="n"/>
    </row>
    <row r="84454">
      <c r="N84454" s="561" t="n"/>
    </row>
    <row r="84455">
      <c r="N84455" s="561" t="n"/>
    </row>
    <row r="84456">
      <c r="N84456" s="561" t="n"/>
    </row>
    <row r="84457">
      <c r="N84457" s="561" t="n"/>
    </row>
    <row r="84458">
      <c r="N84458" s="561" t="n"/>
    </row>
    <row r="84459">
      <c r="N84459" s="561" t="n"/>
    </row>
    <row r="84460">
      <c r="N84460" s="561" t="n"/>
    </row>
    <row r="84461">
      <c r="N84461" s="561" t="n"/>
    </row>
    <row r="84462">
      <c r="N84462" s="561" t="n"/>
    </row>
    <row r="84463">
      <c r="N84463" s="561" t="n"/>
    </row>
    <row r="84464">
      <c r="N84464" s="561" t="n"/>
    </row>
    <row r="84465">
      <c r="N84465" s="561" t="n"/>
    </row>
    <row r="84466">
      <c r="N84466" s="561" t="n"/>
    </row>
    <row r="84467">
      <c r="N84467" s="561" t="n"/>
    </row>
    <row r="84468">
      <c r="N84468" s="561" t="n"/>
    </row>
    <row r="84469">
      <c r="N84469" s="561" t="n"/>
    </row>
    <row r="84470">
      <c r="N84470" s="561" t="n"/>
    </row>
    <row r="84471">
      <c r="N84471" s="561" t="n"/>
    </row>
    <row r="84472">
      <c r="N84472" s="561" t="n"/>
    </row>
    <row r="84473">
      <c r="N84473" s="561" t="n"/>
    </row>
    <row r="84474">
      <c r="N84474" s="561" t="n"/>
    </row>
    <row r="84475">
      <c r="N84475" s="561" t="n"/>
    </row>
    <row r="84476">
      <c r="N84476" s="561" t="n"/>
    </row>
    <row r="84477">
      <c r="N84477" s="561" t="n"/>
    </row>
    <row r="84478">
      <c r="N84478" s="561" t="n"/>
    </row>
    <row r="84479">
      <c r="N84479" s="561" t="n"/>
    </row>
    <row r="84480">
      <c r="N84480" s="561" t="n"/>
    </row>
    <row r="84481">
      <c r="N84481" s="561" t="n"/>
    </row>
    <row r="84482">
      <c r="N84482" s="561" t="n"/>
    </row>
    <row r="84483">
      <c r="N84483" s="561" t="n"/>
    </row>
    <row r="84484">
      <c r="N84484" s="561" t="n"/>
    </row>
    <row r="84485">
      <c r="N84485" s="561" t="n"/>
    </row>
    <row r="84486">
      <c r="N84486" s="561" t="n"/>
    </row>
    <row r="84487">
      <c r="N84487" s="561" t="n"/>
    </row>
    <row r="84488">
      <c r="N84488" s="561" t="n"/>
    </row>
    <row r="84489">
      <c r="N84489" s="561" t="n"/>
    </row>
    <row r="84490">
      <c r="N84490" s="561" t="n"/>
    </row>
    <row r="84491">
      <c r="N84491" s="561" t="n"/>
    </row>
    <row r="84492">
      <c r="N84492" s="561" t="n"/>
    </row>
    <row r="84493">
      <c r="N84493" s="561" t="n"/>
    </row>
    <row r="84494">
      <c r="N84494" s="561" t="n"/>
    </row>
    <row r="84495">
      <c r="N84495" s="561" t="n"/>
    </row>
    <row r="84496">
      <c r="N84496" s="561" t="n"/>
    </row>
    <row r="84497">
      <c r="N84497" s="561" t="n"/>
    </row>
    <row r="84498">
      <c r="N84498" s="561" t="n"/>
    </row>
    <row r="84499">
      <c r="N84499" s="561" t="n"/>
    </row>
    <row r="84500">
      <c r="N84500" s="561" t="n"/>
    </row>
    <row r="84501">
      <c r="N84501" s="561" t="n"/>
    </row>
    <row r="84502">
      <c r="N84502" s="561" t="n"/>
    </row>
    <row r="84503">
      <c r="N84503" s="561" t="n"/>
    </row>
    <row r="84504">
      <c r="N84504" s="561" t="n"/>
    </row>
    <row r="84505">
      <c r="N84505" s="561" t="n"/>
    </row>
    <row r="84506">
      <c r="N84506" s="561" t="n"/>
    </row>
    <row r="84507">
      <c r="N84507" s="561" t="n"/>
    </row>
    <row r="84508">
      <c r="N84508" s="561" t="n"/>
    </row>
    <row r="84509">
      <c r="N84509" s="561" t="n"/>
    </row>
    <row r="84510">
      <c r="N84510" s="561" t="n"/>
    </row>
    <row r="84511">
      <c r="N84511" s="561" t="n"/>
    </row>
    <row r="84512">
      <c r="N84512" s="561" t="n"/>
    </row>
    <row r="84513">
      <c r="N84513" s="561" t="n"/>
    </row>
    <row r="84514">
      <c r="N84514" s="561" t="n"/>
    </row>
    <row r="84515">
      <c r="N84515" s="561" t="n"/>
    </row>
    <row r="84516">
      <c r="N84516" s="561" t="n"/>
    </row>
    <row r="84517">
      <c r="N84517" s="561" t="n"/>
    </row>
    <row r="84518">
      <c r="N84518" s="561" t="n"/>
    </row>
    <row r="84519">
      <c r="N84519" s="561" t="n"/>
    </row>
    <row r="84520">
      <c r="N84520" s="561" t="n"/>
    </row>
    <row r="84521">
      <c r="N84521" s="561" t="n"/>
    </row>
    <row r="84522">
      <c r="N84522" s="561" t="n"/>
    </row>
    <row r="84523">
      <c r="N84523" s="561" t="n"/>
    </row>
    <row r="84524">
      <c r="N84524" s="561" t="n"/>
    </row>
    <row r="84525">
      <c r="N84525" s="561" t="n"/>
    </row>
    <row r="84526">
      <c r="N84526" s="561" t="n"/>
    </row>
    <row r="84527">
      <c r="N84527" s="561" t="n"/>
    </row>
    <row r="84528">
      <c r="N84528" s="561" t="n"/>
    </row>
    <row r="84529">
      <c r="N84529" s="561" t="n"/>
    </row>
    <row r="84530">
      <c r="N84530" s="561" t="n"/>
    </row>
    <row r="84531">
      <c r="N84531" s="561" t="n"/>
    </row>
    <row r="84532">
      <c r="N84532" s="561" t="n"/>
    </row>
    <row r="84533">
      <c r="N84533" s="561" t="n"/>
    </row>
    <row r="84534">
      <c r="N84534" s="561" t="n"/>
    </row>
    <row r="84535">
      <c r="N84535" s="561" t="n"/>
    </row>
    <row r="84536">
      <c r="N84536" s="561" t="n"/>
    </row>
    <row r="84537">
      <c r="N84537" s="561" t="n"/>
    </row>
    <row r="84538">
      <c r="N84538" s="561" t="n"/>
    </row>
    <row r="84539">
      <c r="N84539" s="561" t="n"/>
    </row>
    <row r="84540">
      <c r="N84540" s="561" t="n"/>
    </row>
    <row r="84541">
      <c r="N84541" s="561" t="n"/>
    </row>
    <row r="84542">
      <c r="N84542" s="561" t="n"/>
    </row>
    <row r="84543">
      <c r="N84543" s="561" t="n"/>
    </row>
    <row r="84544">
      <c r="N84544" s="561" t="n"/>
    </row>
    <row r="84545">
      <c r="N84545" s="561" t="n"/>
    </row>
    <row r="84546">
      <c r="N84546" s="561" t="n"/>
    </row>
    <row r="84547">
      <c r="N84547" s="561" t="n"/>
    </row>
    <row r="84548">
      <c r="N84548" s="561" t="n"/>
    </row>
    <row r="84549">
      <c r="N84549" s="561" t="n"/>
    </row>
    <row r="84550">
      <c r="N84550" s="561" t="n"/>
    </row>
    <row r="84551">
      <c r="N84551" s="561" t="n"/>
    </row>
    <row r="84552">
      <c r="N84552" s="561" t="n"/>
    </row>
    <row r="84553">
      <c r="N84553" s="561" t="n"/>
    </row>
    <row r="84554">
      <c r="N84554" s="561" t="n"/>
    </row>
    <row r="84555">
      <c r="N84555" s="561" t="n"/>
    </row>
    <row r="84556">
      <c r="N84556" s="561" t="n"/>
    </row>
    <row r="84557">
      <c r="N84557" s="561" t="n"/>
    </row>
    <row r="84558">
      <c r="N84558" s="561" t="n"/>
    </row>
    <row r="84559">
      <c r="N84559" s="561" t="n"/>
    </row>
    <row r="84560">
      <c r="N84560" s="561" t="n"/>
    </row>
    <row r="84561">
      <c r="N84561" s="561" t="n"/>
    </row>
    <row r="84562">
      <c r="N84562" s="561" t="n"/>
    </row>
    <row r="84563">
      <c r="N84563" s="561" t="n"/>
    </row>
    <row r="84564">
      <c r="N84564" s="561" t="n"/>
    </row>
    <row r="84565">
      <c r="N84565" s="561" t="n"/>
    </row>
    <row r="84566">
      <c r="N84566" s="561" t="n"/>
    </row>
    <row r="84567">
      <c r="N84567" s="561" t="n"/>
    </row>
    <row r="84568">
      <c r="N84568" s="561" t="n"/>
    </row>
    <row r="84569">
      <c r="N84569" s="561" t="n"/>
    </row>
    <row r="84570">
      <c r="N84570" s="561" t="n"/>
    </row>
    <row r="84571">
      <c r="N84571" s="561" t="n"/>
    </row>
    <row r="84572">
      <c r="N84572" s="561" t="n"/>
    </row>
    <row r="84573">
      <c r="N84573" s="561" t="n"/>
    </row>
    <row r="84574">
      <c r="N84574" s="561" t="n"/>
    </row>
    <row r="84575">
      <c r="N84575" s="561" t="n"/>
    </row>
    <row r="84576">
      <c r="N84576" s="561" t="n"/>
    </row>
    <row r="84577">
      <c r="N84577" s="561" t="n"/>
    </row>
    <row r="84578">
      <c r="N84578" s="561" t="n"/>
    </row>
    <row r="84579">
      <c r="N84579" s="561" t="n"/>
    </row>
    <row r="84580">
      <c r="N84580" s="561" t="n"/>
    </row>
    <row r="84581">
      <c r="N84581" s="561" t="n"/>
    </row>
    <row r="84582">
      <c r="N84582" s="561" t="n"/>
    </row>
    <row r="84583">
      <c r="N84583" s="561" t="n"/>
    </row>
    <row r="84584">
      <c r="N84584" s="561" t="n"/>
    </row>
    <row r="84585">
      <c r="N84585" s="561" t="n"/>
    </row>
    <row r="84586">
      <c r="N84586" s="561" t="n"/>
    </row>
    <row r="84587">
      <c r="N84587" s="561" t="n"/>
    </row>
    <row r="84588">
      <c r="N84588" s="561" t="n"/>
    </row>
    <row r="84589">
      <c r="N84589" s="561" t="n"/>
    </row>
    <row r="84590">
      <c r="N84590" s="561" t="n"/>
    </row>
    <row r="84591">
      <c r="N84591" s="561" t="n"/>
    </row>
    <row r="84592">
      <c r="N84592" s="561" t="n"/>
    </row>
    <row r="84593">
      <c r="N84593" s="561" t="n"/>
    </row>
    <row r="84594">
      <c r="N84594" s="561" t="n"/>
    </row>
    <row r="84595">
      <c r="N84595" s="561" t="n"/>
    </row>
    <row r="84596">
      <c r="N84596" s="561" t="n"/>
    </row>
    <row r="84597">
      <c r="N84597" s="561" t="n"/>
    </row>
    <row r="84598">
      <c r="N84598" s="561" t="n"/>
    </row>
    <row r="84599">
      <c r="N84599" s="561" t="n"/>
    </row>
    <row r="84600">
      <c r="N84600" s="561" t="n"/>
    </row>
    <row r="84601">
      <c r="N84601" s="561" t="n"/>
    </row>
    <row r="84602">
      <c r="N84602" s="561" t="n"/>
    </row>
    <row r="84603">
      <c r="N84603" s="561" t="n"/>
    </row>
    <row r="84604">
      <c r="N84604" s="561" t="n"/>
    </row>
    <row r="84605">
      <c r="N84605" s="561" t="n"/>
    </row>
    <row r="84606">
      <c r="N84606" s="561" t="n"/>
    </row>
    <row r="84607">
      <c r="N84607" s="561" t="n"/>
    </row>
    <row r="84608">
      <c r="N84608" s="561" t="n"/>
    </row>
    <row r="84609">
      <c r="N84609" s="561" t="n"/>
    </row>
    <row r="84610">
      <c r="N84610" s="561" t="n"/>
    </row>
    <row r="84611">
      <c r="N84611" s="561" t="n"/>
    </row>
    <row r="84612">
      <c r="N84612" s="561" t="n"/>
    </row>
    <row r="84613">
      <c r="N84613" s="561" t="n"/>
    </row>
    <row r="84614">
      <c r="N84614" s="561" t="n"/>
    </row>
    <row r="84615">
      <c r="N84615" s="561" t="n"/>
    </row>
    <row r="84616">
      <c r="N84616" s="561" t="n"/>
    </row>
    <row r="84617">
      <c r="N84617" s="561" t="n"/>
    </row>
    <row r="84618">
      <c r="N84618" s="561" t="n"/>
    </row>
    <row r="84619">
      <c r="N84619" s="561" t="n"/>
    </row>
    <row r="84620">
      <c r="N84620" s="561" t="n"/>
    </row>
    <row r="84621">
      <c r="N84621" s="561" t="n"/>
    </row>
    <row r="84622">
      <c r="N84622" s="561" t="n"/>
    </row>
    <row r="84623">
      <c r="N84623" s="561" t="n"/>
    </row>
    <row r="84624">
      <c r="N84624" s="561" t="n"/>
    </row>
    <row r="84625">
      <c r="N84625" s="561" t="n"/>
    </row>
    <row r="84626">
      <c r="N84626" s="561" t="n"/>
    </row>
    <row r="84627">
      <c r="N84627" s="561" t="n"/>
    </row>
    <row r="84628">
      <c r="N84628" s="561" t="n"/>
    </row>
    <row r="84629">
      <c r="N84629" s="561" t="n"/>
    </row>
    <row r="84630">
      <c r="N84630" s="561" t="n"/>
    </row>
    <row r="84631">
      <c r="N84631" s="561" t="n"/>
    </row>
    <row r="84632">
      <c r="N84632" s="561" t="n"/>
    </row>
    <row r="84633">
      <c r="N84633" s="561" t="n"/>
    </row>
    <row r="84634">
      <c r="N84634" s="561" t="n"/>
    </row>
    <row r="84635">
      <c r="N84635" s="561" t="n"/>
    </row>
    <row r="84636">
      <c r="N84636" s="561" t="n"/>
    </row>
    <row r="84637">
      <c r="N84637" s="561" t="n"/>
    </row>
    <row r="84638">
      <c r="N84638" s="561" t="n"/>
    </row>
    <row r="84639">
      <c r="N84639" s="561" t="n"/>
    </row>
    <row r="84640">
      <c r="N84640" s="561" t="n"/>
    </row>
    <row r="84641">
      <c r="N84641" s="561" t="n"/>
    </row>
    <row r="84642">
      <c r="N84642" s="561" t="n"/>
    </row>
    <row r="84643">
      <c r="N84643" s="561" t="n"/>
    </row>
    <row r="84644">
      <c r="N84644" s="561" t="n"/>
    </row>
    <row r="84645">
      <c r="N84645" s="561" t="n"/>
    </row>
    <row r="84646">
      <c r="N84646" s="561" t="n"/>
    </row>
    <row r="84647">
      <c r="N84647" s="561" t="n"/>
    </row>
    <row r="84648">
      <c r="N84648" s="561" t="n"/>
    </row>
    <row r="84649">
      <c r="N84649" s="561" t="n"/>
    </row>
    <row r="84650">
      <c r="N84650" s="561" t="n"/>
    </row>
    <row r="84651">
      <c r="N84651" s="561" t="n"/>
    </row>
    <row r="84652">
      <c r="N84652" s="561" t="n"/>
    </row>
    <row r="84653">
      <c r="N84653" s="561" t="n"/>
    </row>
    <row r="84654">
      <c r="N84654" s="561" t="n"/>
    </row>
    <row r="84655">
      <c r="N84655" s="561" t="n"/>
    </row>
    <row r="84656">
      <c r="N84656" s="561" t="n"/>
    </row>
    <row r="84657">
      <c r="N84657" s="561" t="n"/>
    </row>
    <row r="84658">
      <c r="N84658" s="561" t="n"/>
    </row>
    <row r="84659">
      <c r="N84659" s="561" t="n"/>
    </row>
    <row r="84660">
      <c r="N84660" s="561" t="n"/>
    </row>
    <row r="84661">
      <c r="N84661" s="561" t="n"/>
    </row>
    <row r="84662">
      <c r="N84662" s="561" t="n"/>
    </row>
    <row r="84663">
      <c r="N84663" s="561" t="n"/>
    </row>
    <row r="84664">
      <c r="N84664" s="561" t="n"/>
    </row>
    <row r="84665">
      <c r="N84665" s="561" t="n"/>
    </row>
    <row r="84666">
      <c r="N84666" s="561" t="n"/>
    </row>
    <row r="84667">
      <c r="N84667" s="561" t="n"/>
    </row>
    <row r="84668">
      <c r="N84668" s="561" t="n"/>
    </row>
    <row r="84669">
      <c r="N84669" s="561" t="n"/>
    </row>
    <row r="84670">
      <c r="N84670" s="561" t="n"/>
    </row>
    <row r="84671">
      <c r="N84671" s="561" t="n"/>
    </row>
    <row r="84672">
      <c r="N84672" s="561" t="n"/>
    </row>
    <row r="84673">
      <c r="N84673" s="561" t="n"/>
    </row>
    <row r="84674">
      <c r="N84674" s="561" t="n"/>
    </row>
    <row r="84675">
      <c r="N84675" s="561" t="n"/>
    </row>
    <row r="84676">
      <c r="N84676" s="561" t="n"/>
    </row>
    <row r="84677">
      <c r="N84677" s="561" t="n"/>
    </row>
    <row r="84678">
      <c r="N84678" s="561" t="n"/>
    </row>
    <row r="84679">
      <c r="N84679" s="561" t="n"/>
    </row>
    <row r="84680">
      <c r="N84680" s="561" t="n"/>
    </row>
    <row r="84681">
      <c r="N84681" s="561" t="n"/>
    </row>
    <row r="84682">
      <c r="N84682" s="561" t="n"/>
    </row>
    <row r="84683">
      <c r="N84683" s="561" t="n"/>
    </row>
    <row r="84684">
      <c r="N84684" s="561" t="n"/>
    </row>
    <row r="84685">
      <c r="N84685" s="561" t="n"/>
    </row>
    <row r="84686">
      <c r="N84686" s="561" t="n"/>
    </row>
    <row r="84687">
      <c r="N84687" s="561" t="n"/>
    </row>
    <row r="84688">
      <c r="N84688" s="561" t="n"/>
    </row>
    <row r="84689">
      <c r="N84689" s="561" t="n"/>
    </row>
    <row r="84690">
      <c r="N84690" s="561" t="n"/>
    </row>
    <row r="84691">
      <c r="N84691" s="561" t="n"/>
    </row>
    <row r="84692">
      <c r="N84692" s="561" t="n"/>
    </row>
    <row r="84693">
      <c r="N84693" s="561" t="n"/>
    </row>
    <row r="84694">
      <c r="N84694" s="561" t="n"/>
    </row>
    <row r="84695">
      <c r="N84695" s="561" t="n"/>
    </row>
    <row r="84696">
      <c r="N84696" s="561" t="n"/>
    </row>
    <row r="84697">
      <c r="N84697" s="561" t="n"/>
    </row>
    <row r="84698">
      <c r="N84698" s="561" t="n"/>
    </row>
    <row r="84699">
      <c r="N84699" s="561" t="n"/>
    </row>
    <row r="84700">
      <c r="N84700" s="561" t="n"/>
    </row>
    <row r="84701">
      <c r="N84701" s="561" t="n"/>
    </row>
    <row r="84702">
      <c r="N84702" s="561" t="n"/>
    </row>
    <row r="84703">
      <c r="N84703" s="561" t="n"/>
    </row>
    <row r="84704">
      <c r="N84704" s="561" t="n"/>
    </row>
    <row r="84705">
      <c r="N84705" s="561" t="n"/>
    </row>
    <row r="84706">
      <c r="N84706" s="561" t="n"/>
    </row>
    <row r="84707">
      <c r="N84707" s="561" t="n"/>
    </row>
    <row r="84708">
      <c r="N84708" s="561" t="n"/>
    </row>
    <row r="84709">
      <c r="N84709" s="561" t="n"/>
    </row>
    <row r="84710">
      <c r="N84710" s="561" t="n"/>
    </row>
    <row r="84711">
      <c r="N84711" s="561" t="n"/>
    </row>
    <row r="84712">
      <c r="N84712" s="561" t="n"/>
    </row>
    <row r="84713">
      <c r="N84713" s="561" t="n"/>
    </row>
    <row r="84714">
      <c r="N84714" s="561" t="n"/>
    </row>
    <row r="84715">
      <c r="N84715" s="561" t="n"/>
    </row>
    <row r="84716">
      <c r="N84716" s="561" t="n"/>
    </row>
    <row r="84717">
      <c r="N84717" s="561" t="n"/>
    </row>
    <row r="84718">
      <c r="N84718" s="561" t="n"/>
    </row>
    <row r="84719">
      <c r="N84719" s="561" t="n"/>
    </row>
    <row r="84720">
      <c r="N84720" s="561" t="n"/>
    </row>
    <row r="84721">
      <c r="N84721" s="561" t="n"/>
    </row>
    <row r="84722">
      <c r="N84722" s="561" t="n"/>
    </row>
    <row r="84723">
      <c r="N84723" s="561" t="n"/>
    </row>
    <row r="84724">
      <c r="N84724" s="561" t="n"/>
    </row>
    <row r="84725">
      <c r="N84725" s="561" t="n"/>
    </row>
    <row r="84726">
      <c r="N84726" s="561" t="n"/>
    </row>
    <row r="84727">
      <c r="N84727" s="561" t="n"/>
    </row>
    <row r="84728">
      <c r="N84728" s="561" t="n"/>
    </row>
    <row r="84729">
      <c r="N84729" s="561" t="n"/>
    </row>
    <row r="84730">
      <c r="N84730" s="561" t="n"/>
    </row>
    <row r="84731">
      <c r="N84731" s="561" t="n"/>
    </row>
    <row r="84732">
      <c r="N84732" s="561" t="n"/>
    </row>
    <row r="84733">
      <c r="N84733" s="561" t="n"/>
    </row>
    <row r="84734">
      <c r="N84734" s="561" t="n"/>
    </row>
    <row r="84735">
      <c r="N84735" s="561" t="n"/>
    </row>
    <row r="84736">
      <c r="N84736" s="561" t="n"/>
    </row>
    <row r="84737">
      <c r="N84737" s="561" t="n"/>
    </row>
    <row r="84738">
      <c r="N84738" s="561" t="n"/>
    </row>
    <row r="84739">
      <c r="N84739" s="561" t="n"/>
    </row>
    <row r="84740">
      <c r="N84740" s="561" t="n"/>
    </row>
    <row r="84741">
      <c r="N84741" s="561" t="n"/>
    </row>
    <row r="84742">
      <c r="N84742" s="561" t="n"/>
    </row>
    <row r="84743">
      <c r="N84743" s="561" t="n"/>
    </row>
    <row r="84744">
      <c r="N84744" s="561" t="n"/>
    </row>
    <row r="84745">
      <c r="N84745" s="561" t="n"/>
    </row>
    <row r="84746">
      <c r="N84746" s="561" t="n"/>
    </row>
    <row r="84747">
      <c r="N84747" s="561" t="n"/>
    </row>
    <row r="84748">
      <c r="N84748" s="561" t="n"/>
    </row>
    <row r="84749">
      <c r="N84749" s="561" t="n"/>
    </row>
    <row r="84750">
      <c r="N84750" s="561" t="n"/>
    </row>
    <row r="84751">
      <c r="N84751" s="561" t="n"/>
    </row>
    <row r="84752">
      <c r="N84752" s="561" t="n"/>
    </row>
    <row r="84753">
      <c r="N84753" s="561" t="n"/>
    </row>
    <row r="84754">
      <c r="N84754" s="561" t="n"/>
    </row>
    <row r="84755">
      <c r="N84755" s="561" t="n"/>
    </row>
    <row r="84756">
      <c r="N84756" s="561" t="n"/>
    </row>
    <row r="84757">
      <c r="N84757" s="561" t="n"/>
    </row>
    <row r="84758">
      <c r="N84758" s="561" t="n"/>
    </row>
    <row r="84759">
      <c r="N84759" s="561" t="n"/>
    </row>
    <row r="84760">
      <c r="N84760" s="561" t="n"/>
    </row>
    <row r="84761">
      <c r="N84761" s="561" t="n"/>
    </row>
    <row r="84762">
      <c r="N84762" s="561" t="n"/>
    </row>
    <row r="84763">
      <c r="N84763" s="561" t="n"/>
    </row>
    <row r="84764">
      <c r="N84764" s="561" t="n"/>
    </row>
    <row r="84765">
      <c r="N84765" s="561" t="n"/>
    </row>
    <row r="84766">
      <c r="N84766" s="561" t="n"/>
    </row>
    <row r="84767">
      <c r="N84767" s="561" t="n"/>
    </row>
    <row r="84768">
      <c r="N84768" s="561" t="n"/>
    </row>
    <row r="84769">
      <c r="N84769" s="561" t="n"/>
    </row>
    <row r="84770">
      <c r="N84770" s="561" t="n"/>
    </row>
    <row r="84771">
      <c r="N84771" s="561" t="n"/>
    </row>
    <row r="84772">
      <c r="N84772" s="561" t="n"/>
    </row>
    <row r="84773">
      <c r="N84773" s="561" t="n"/>
    </row>
    <row r="84774">
      <c r="N84774" s="561" t="n"/>
    </row>
    <row r="84775">
      <c r="N84775" s="561" t="n"/>
    </row>
    <row r="84776">
      <c r="N84776" s="561" t="n"/>
    </row>
    <row r="84777">
      <c r="N84777" s="561" t="n"/>
    </row>
    <row r="84778">
      <c r="N84778" s="561" t="n"/>
    </row>
    <row r="84779">
      <c r="N84779" s="561" t="n"/>
    </row>
    <row r="84780">
      <c r="N84780" s="561" t="n"/>
    </row>
    <row r="84781">
      <c r="N84781" s="561" t="n"/>
    </row>
    <row r="84782">
      <c r="N84782" s="561" t="n"/>
    </row>
    <row r="84783">
      <c r="N84783" s="561" t="n"/>
    </row>
    <row r="84784">
      <c r="N84784" s="561" t="n"/>
    </row>
    <row r="84785">
      <c r="N84785" s="561" t="n"/>
    </row>
    <row r="84786">
      <c r="N84786" s="561" t="n"/>
    </row>
    <row r="84787">
      <c r="N84787" s="561" t="n"/>
    </row>
    <row r="84788">
      <c r="N84788" s="561" t="n"/>
    </row>
    <row r="84789">
      <c r="N84789" s="561" t="n"/>
    </row>
    <row r="84790">
      <c r="N84790" s="561" t="n"/>
    </row>
    <row r="84791">
      <c r="N84791" s="561" t="n"/>
    </row>
    <row r="84792">
      <c r="N84792" s="561" t="n"/>
    </row>
    <row r="84793">
      <c r="N84793" s="561" t="n"/>
    </row>
    <row r="84794">
      <c r="N84794" s="561" t="n"/>
    </row>
    <row r="84795">
      <c r="N84795" s="561" t="n"/>
    </row>
    <row r="84796">
      <c r="N84796" s="561" t="n"/>
    </row>
    <row r="84797">
      <c r="N84797" s="561" t="n"/>
    </row>
    <row r="84798">
      <c r="N84798" s="561" t="n"/>
    </row>
    <row r="84799">
      <c r="N84799" s="561" t="n"/>
    </row>
    <row r="84800">
      <c r="N84800" s="561" t="n"/>
    </row>
    <row r="84801">
      <c r="N84801" s="561" t="n"/>
    </row>
    <row r="84802">
      <c r="N84802" s="561" t="n"/>
    </row>
    <row r="84803">
      <c r="N84803" s="561" t="n"/>
    </row>
    <row r="84804">
      <c r="N84804" s="561" t="n"/>
    </row>
    <row r="84805">
      <c r="N84805" s="561" t="n"/>
    </row>
    <row r="84806">
      <c r="N84806" s="561" t="n"/>
    </row>
    <row r="84807">
      <c r="N84807" s="561" t="n"/>
    </row>
    <row r="84808">
      <c r="N84808" s="561" t="n"/>
    </row>
    <row r="84809">
      <c r="N84809" s="561" t="n"/>
    </row>
    <row r="84810">
      <c r="N84810" s="561" t="n"/>
    </row>
    <row r="84811">
      <c r="N84811" s="561" t="n"/>
    </row>
    <row r="84812">
      <c r="N84812" s="561" t="n"/>
    </row>
    <row r="84813">
      <c r="N84813" s="561" t="n"/>
    </row>
    <row r="84814">
      <c r="N84814" s="561" t="n"/>
    </row>
    <row r="84815">
      <c r="N84815" s="561" t="n"/>
    </row>
    <row r="84816">
      <c r="N84816" s="561" t="n"/>
    </row>
    <row r="84817">
      <c r="N84817" s="561" t="n"/>
    </row>
    <row r="84818">
      <c r="N84818" s="561" t="n"/>
    </row>
    <row r="84819">
      <c r="N84819" s="561" t="n"/>
    </row>
    <row r="84820">
      <c r="N84820" s="561" t="n"/>
    </row>
    <row r="84821">
      <c r="N84821" s="561" t="n"/>
    </row>
    <row r="84822">
      <c r="N84822" s="561" t="n"/>
    </row>
    <row r="84823">
      <c r="N84823" s="561" t="n"/>
    </row>
    <row r="84824">
      <c r="N84824" s="561" t="n"/>
    </row>
    <row r="84825">
      <c r="N84825" s="561" t="n"/>
    </row>
    <row r="84826">
      <c r="N84826" s="561" t="n"/>
    </row>
    <row r="84827">
      <c r="N84827" s="561" t="n"/>
    </row>
    <row r="84828">
      <c r="N84828" s="561" t="n"/>
    </row>
    <row r="84829">
      <c r="N84829" s="561" t="n"/>
    </row>
    <row r="84830">
      <c r="N84830" s="561" t="n"/>
    </row>
    <row r="84831">
      <c r="N84831" s="561" t="n"/>
    </row>
    <row r="84832">
      <c r="N84832" s="561" t="n"/>
    </row>
    <row r="84833">
      <c r="N84833" s="561" t="n"/>
    </row>
    <row r="84834">
      <c r="N84834" s="561" t="n"/>
    </row>
    <row r="84835">
      <c r="N84835" s="561" t="n"/>
    </row>
    <row r="84836">
      <c r="N84836" s="561" t="n"/>
    </row>
    <row r="84837">
      <c r="N84837" s="561" t="n"/>
    </row>
    <row r="84838">
      <c r="N84838" s="561" t="n"/>
    </row>
    <row r="84839">
      <c r="N84839" s="561" t="n"/>
    </row>
    <row r="84840">
      <c r="N84840" s="561" t="n"/>
    </row>
    <row r="84841">
      <c r="N84841" s="561" t="n"/>
    </row>
    <row r="84842">
      <c r="N84842" s="561" t="n"/>
    </row>
    <row r="84843">
      <c r="N84843" s="561" t="n"/>
    </row>
    <row r="84844">
      <c r="N84844" s="561" t="n"/>
    </row>
    <row r="84845">
      <c r="N84845" s="561" t="n"/>
    </row>
    <row r="84846">
      <c r="N84846" s="561" t="n"/>
    </row>
    <row r="84847">
      <c r="N84847" s="561" t="n"/>
    </row>
    <row r="84848">
      <c r="N84848" s="561" t="n"/>
    </row>
    <row r="84849">
      <c r="N84849" s="561" t="n"/>
    </row>
    <row r="84850">
      <c r="N84850" s="561" t="n"/>
    </row>
    <row r="84851">
      <c r="N84851" s="561" t="n"/>
    </row>
    <row r="84852">
      <c r="N84852" s="561" t="n"/>
    </row>
    <row r="84853">
      <c r="N84853" s="561" t="n"/>
    </row>
    <row r="84854">
      <c r="N84854" s="561" t="n"/>
    </row>
    <row r="84855">
      <c r="N84855" s="561" t="n"/>
    </row>
    <row r="84856">
      <c r="N84856" s="561" t="n"/>
    </row>
    <row r="84857">
      <c r="N84857" s="561" t="n"/>
    </row>
    <row r="84858">
      <c r="N84858" s="561" t="n"/>
    </row>
    <row r="84859">
      <c r="N84859" s="561" t="n"/>
    </row>
    <row r="84860">
      <c r="N84860" s="561" t="n"/>
    </row>
    <row r="84861">
      <c r="N84861" s="561" t="n"/>
    </row>
    <row r="84862">
      <c r="N84862" s="561" t="n"/>
    </row>
    <row r="84863">
      <c r="N84863" s="561" t="n"/>
    </row>
    <row r="84864">
      <c r="N84864" s="561" t="n"/>
    </row>
    <row r="84865">
      <c r="N84865" s="561" t="n"/>
    </row>
    <row r="84866">
      <c r="N84866" s="561" t="n"/>
    </row>
    <row r="84867">
      <c r="N84867" s="561" t="n"/>
    </row>
    <row r="84868">
      <c r="N84868" s="561" t="n"/>
    </row>
    <row r="84869">
      <c r="N84869" s="561" t="n"/>
    </row>
    <row r="84870">
      <c r="N84870" s="561" t="n"/>
    </row>
    <row r="84871">
      <c r="N84871" s="561" t="n"/>
    </row>
    <row r="84872">
      <c r="N84872" s="561" t="n"/>
    </row>
    <row r="84873">
      <c r="N84873" s="561" t="n"/>
    </row>
    <row r="84874">
      <c r="N84874" s="561" t="n"/>
    </row>
    <row r="84875">
      <c r="N84875" s="561" t="n"/>
    </row>
    <row r="84876">
      <c r="N84876" s="561" t="n"/>
    </row>
    <row r="84877">
      <c r="N84877" s="561" t="n"/>
    </row>
    <row r="84878">
      <c r="N84878" s="561" t="n"/>
    </row>
    <row r="84879">
      <c r="N84879" s="561" t="n"/>
    </row>
    <row r="84880">
      <c r="N84880" s="561" t="n"/>
    </row>
    <row r="84881">
      <c r="N84881" s="561" t="n"/>
    </row>
    <row r="84882">
      <c r="N84882" s="561" t="n"/>
    </row>
    <row r="84883">
      <c r="N84883" s="561" t="n"/>
    </row>
    <row r="84884">
      <c r="N84884" s="561" t="n"/>
    </row>
    <row r="84885">
      <c r="N84885" s="561" t="n"/>
    </row>
    <row r="84886">
      <c r="N84886" s="561" t="n"/>
    </row>
    <row r="84887">
      <c r="N84887" s="561" t="n"/>
    </row>
    <row r="84888">
      <c r="N84888" s="561" t="n"/>
    </row>
    <row r="84889">
      <c r="N84889" s="561" t="n"/>
    </row>
    <row r="84890">
      <c r="N84890" s="561" t="n"/>
    </row>
    <row r="84891">
      <c r="N84891" s="561" t="n"/>
    </row>
    <row r="84892">
      <c r="N84892" s="561" t="n"/>
    </row>
    <row r="84893">
      <c r="N84893" s="561" t="n"/>
    </row>
    <row r="84894">
      <c r="N84894" s="561" t="n"/>
    </row>
    <row r="84895">
      <c r="N84895" s="561" t="n"/>
    </row>
    <row r="84896">
      <c r="N84896" s="561" t="n"/>
    </row>
    <row r="84897">
      <c r="N84897" s="561" t="n"/>
    </row>
    <row r="84898">
      <c r="N84898" s="561" t="n"/>
    </row>
    <row r="84899">
      <c r="N84899" s="561" t="n"/>
    </row>
    <row r="84900">
      <c r="N84900" s="561" t="n"/>
    </row>
    <row r="84901">
      <c r="N84901" s="561" t="n"/>
    </row>
    <row r="84902">
      <c r="N84902" s="561" t="n"/>
    </row>
    <row r="84903">
      <c r="N84903" s="561" t="n"/>
    </row>
    <row r="84904">
      <c r="N84904" s="561" t="n"/>
    </row>
    <row r="84905">
      <c r="N84905" s="561" t="n"/>
    </row>
    <row r="84906">
      <c r="N84906" s="561" t="n"/>
    </row>
    <row r="84907">
      <c r="N84907" s="561" t="n"/>
    </row>
    <row r="84908">
      <c r="N84908" s="561" t="n"/>
    </row>
    <row r="84909">
      <c r="N84909" s="561" t="n"/>
    </row>
    <row r="84910">
      <c r="N84910" s="561" t="n"/>
    </row>
    <row r="84911">
      <c r="N84911" s="561" t="n"/>
    </row>
    <row r="84912">
      <c r="N84912" s="561" t="n"/>
    </row>
    <row r="84913">
      <c r="N84913" s="561" t="n"/>
    </row>
    <row r="84914">
      <c r="N84914" s="561" t="n"/>
    </row>
    <row r="84915">
      <c r="N84915" s="561" t="n"/>
    </row>
    <row r="84916">
      <c r="N84916" s="561" t="n"/>
    </row>
    <row r="84917">
      <c r="N84917" s="561" t="n"/>
    </row>
    <row r="84918">
      <c r="N84918" s="561" t="n"/>
    </row>
    <row r="84919">
      <c r="N84919" s="561" t="n"/>
    </row>
    <row r="84920">
      <c r="N84920" s="561" t="n"/>
    </row>
    <row r="84921">
      <c r="N84921" s="561" t="n"/>
    </row>
    <row r="84922">
      <c r="N84922" s="561" t="n"/>
    </row>
    <row r="84923">
      <c r="N84923" s="561" t="n"/>
    </row>
    <row r="84924">
      <c r="N84924" s="561" t="n"/>
    </row>
    <row r="84925">
      <c r="N84925" s="561" t="n"/>
    </row>
    <row r="84926">
      <c r="N84926" s="561" t="n"/>
    </row>
    <row r="84927">
      <c r="N84927" s="561" t="n"/>
    </row>
    <row r="84928">
      <c r="N84928" s="561" t="n"/>
    </row>
    <row r="84929">
      <c r="N84929" s="561" t="n"/>
    </row>
    <row r="84930">
      <c r="N84930" s="561" t="n"/>
    </row>
    <row r="84931">
      <c r="N84931" s="561" t="n"/>
    </row>
    <row r="84932">
      <c r="N84932" s="561" t="n"/>
    </row>
    <row r="84933">
      <c r="N84933" s="561" t="n"/>
    </row>
    <row r="84934">
      <c r="N84934" s="561" t="n"/>
    </row>
    <row r="84935">
      <c r="N84935" s="561" t="n"/>
    </row>
    <row r="84936">
      <c r="N84936" s="561" t="n"/>
    </row>
    <row r="84937">
      <c r="N84937" s="561" t="n"/>
    </row>
    <row r="84938">
      <c r="N84938" s="561" t="n"/>
    </row>
    <row r="84939">
      <c r="N84939" s="561" t="n"/>
    </row>
    <row r="84940">
      <c r="N84940" s="561" t="n"/>
    </row>
    <row r="84941">
      <c r="N84941" s="561" t="n"/>
    </row>
    <row r="84942">
      <c r="N84942" s="561" t="n"/>
    </row>
    <row r="84943">
      <c r="N84943" s="561" t="n"/>
    </row>
    <row r="84944">
      <c r="N84944" s="561" t="n"/>
    </row>
    <row r="84945">
      <c r="N84945" s="561" t="n"/>
    </row>
    <row r="84946">
      <c r="N84946" s="561" t="n"/>
    </row>
    <row r="84947">
      <c r="N84947" s="561" t="n"/>
    </row>
    <row r="84948">
      <c r="N84948" s="561" t="n"/>
    </row>
    <row r="84949">
      <c r="N84949" s="561" t="n"/>
    </row>
    <row r="84950">
      <c r="N84950" s="561" t="n"/>
    </row>
    <row r="84951">
      <c r="N84951" s="561" t="n"/>
    </row>
    <row r="84952">
      <c r="N84952" s="561" t="n"/>
    </row>
    <row r="84953">
      <c r="N84953" s="561" t="n"/>
    </row>
    <row r="84954">
      <c r="N84954" s="561" t="n"/>
    </row>
    <row r="84955">
      <c r="N84955" s="561" t="n"/>
    </row>
    <row r="84956">
      <c r="N84956" s="561" t="n"/>
    </row>
    <row r="84957">
      <c r="N84957" s="561" t="n"/>
    </row>
    <row r="84958">
      <c r="N84958" s="561" t="n"/>
    </row>
    <row r="84959">
      <c r="N84959" s="561" t="n"/>
    </row>
    <row r="84960">
      <c r="N84960" s="561" t="n"/>
    </row>
    <row r="84961">
      <c r="N84961" s="561" t="n"/>
    </row>
    <row r="84962">
      <c r="N84962" s="561" t="n"/>
    </row>
    <row r="84963">
      <c r="N84963" s="561" t="n"/>
    </row>
    <row r="84964">
      <c r="N84964" s="561" t="n"/>
    </row>
    <row r="84965">
      <c r="N84965" s="561" t="n"/>
    </row>
    <row r="84966">
      <c r="N84966" s="561" t="n"/>
    </row>
    <row r="84967">
      <c r="N84967" s="561" t="n"/>
    </row>
    <row r="84968">
      <c r="N84968" s="561" t="n"/>
    </row>
    <row r="84969">
      <c r="N84969" s="561" t="n"/>
    </row>
    <row r="84970">
      <c r="N84970" s="561" t="n"/>
    </row>
    <row r="84971">
      <c r="N84971" s="561" t="n"/>
    </row>
    <row r="84972">
      <c r="N84972" s="561" t="n"/>
    </row>
    <row r="84973">
      <c r="N84973" s="561" t="n"/>
    </row>
    <row r="84974">
      <c r="N84974" s="561" t="n"/>
    </row>
    <row r="84975">
      <c r="N84975" s="561" t="n"/>
    </row>
    <row r="84976">
      <c r="N84976" s="561" t="n"/>
    </row>
    <row r="84977">
      <c r="N84977" s="561" t="n"/>
    </row>
    <row r="84978">
      <c r="N84978" s="561" t="n"/>
    </row>
    <row r="84979">
      <c r="N84979" s="561" t="n"/>
    </row>
    <row r="84980">
      <c r="N84980" s="561" t="n"/>
    </row>
    <row r="84981">
      <c r="N84981" s="561" t="n"/>
    </row>
    <row r="84982">
      <c r="N84982" s="561" t="n"/>
    </row>
    <row r="84983">
      <c r="N84983" s="561" t="n"/>
    </row>
    <row r="84984">
      <c r="N84984" s="561" t="n"/>
    </row>
    <row r="84985">
      <c r="N84985" s="561" t="n"/>
    </row>
    <row r="84986">
      <c r="N84986" s="561" t="n"/>
    </row>
    <row r="84987">
      <c r="N84987" s="561" t="n"/>
    </row>
    <row r="84988">
      <c r="N84988" s="561" t="n"/>
    </row>
    <row r="84989">
      <c r="N84989" s="561" t="n"/>
    </row>
    <row r="84990">
      <c r="N84990" s="561" t="n"/>
    </row>
    <row r="84991">
      <c r="N84991" s="561" t="n"/>
    </row>
    <row r="84992">
      <c r="N84992" s="561" t="n"/>
    </row>
    <row r="84993">
      <c r="N84993" s="561" t="n"/>
    </row>
    <row r="84994">
      <c r="N84994" s="561" t="n"/>
    </row>
    <row r="84995">
      <c r="N84995" s="561" t="n"/>
    </row>
    <row r="84996">
      <c r="N84996" s="561" t="n"/>
    </row>
    <row r="84997">
      <c r="N84997" s="561" t="n"/>
    </row>
    <row r="84998">
      <c r="N84998" s="561" t="n"/>
    </row>
    <row r="84999">
      <c r="N84999" s="561" t="n"/>
    </row>
    <row r="85000">
      <c r="N85000" s="561" t="n"/>
    </row>
    <row r="85001">
      <c r="N85001" s="561" t="n"/>
    </row>
    <row r="85002">
      <c r="N85002" s="561" t="n"/>
    </row>
    <row r="85003">
      <c r="N85003" s="561" t="n"/>
    </row>
    <row r="85004">
      <c r="N85004" s="561" t="n"/>
    </row>
    <row r="85005">
      <c r="N85005" s="561" t="n"/>
    </row>
    <row r="85006">
      <c r="N85006" s="561" t="n"/>
    </row>
    <row r="85007">
      <c r="N85007" s="561" t="n"/>
    </row>
    <row r="85008">
      <c r="N85008" s="561" t="n"/>
    </row>
    <row r="85009">
      <c r="N85009" s="561" t="n"/>
    </row>
    <row r="85010">
      <c r="N85010" s="561" t="n"/>
    </row>
    <row r="85011">
      <c r="N85011" s="561" t="n"/>
    </row>
    <row r="85012">
      <c r="N85012" s="561" t="n"/>
    </row>
    <row r="85013">
      <c r="N85013" s="561" t="n"/>
    </row>
    <row r="85014">
      <c r="N85014" s="561" t="n"/>
    </row>
    <row r="85015">
      <c r="N85015" s="561" t="n"/>
    </row>
    <row r="85016">
      <c r="N85016" s="561" t="n"/>
    </row>
    <row r="85017">
      <c r="N85017" s="561" t="n"/>
    </row>
    <row r="85018">
      <c r="N85018" s="561" t="n"/>
    </row>
    <row r="85019">
      <c r="N85019" s="561" t="n"/>
    </row>
    <row r="85020">
      <c r="N85020" s="561" t="n"/>
    </row>
    <row r="85021">
      <c r="N85021" s="561" t="n"/>
    </row>
    <row r="85022">
      <c r="N85022" s="561" t="n"/>
    </row>
    <row r="85023">
      <c r="N85023" s="561" t="n"/>
    </row>
    <row r="85024">
      <c r="N85024" s="561" t="n"/>
    </row>
    <row r="85025">
      <c r="N85025" s="561" t="n"/>
    </row>
    <row r="85026">
      <c r="N85026" s="561" t="n"/>
    </row>
    <row r="85027">
      <c r="N85027" s="561" t="n"/>
    </row>
    <row r="85028">
      <c r="N85028" s="561" t="n"/>
    </row>
    <row r="85029">
      <c r="N85029" s="561" t="n"/>
    </row>
    <row r="85030">
      <c r="N85030" s="561" t="n"/>
    </row>
    <row r="85031">
      <c r="N85031" s="561" t="n"/>
    </row>
    <row r="85032">
      <c r="N85032" s="561" t="n"/>
    </row>
    <row r="85033">
      <c r="N85033" s="561" t="n"/>
    </row>
    <row r="85034">
      <c r="N85034" s="561" t="n"/>
    </row>
    <row r="85035">
      <c r="N85035" s="561" t="n"/>
    </row>
    <row r="85036">
      <c r="N85036" s="561" t="n"/>
    </row>
    <row r="85037">
      <c r="N85037" s="561" t="n"/>
    </row>
    <row r="85038">
      <c r="N85038" s="561" t="n"/>
    </row>
    <row r="85039">
      <c r="N85039" s="561" t="n"/>
    </row>
    <row r="85040">
      <c r="N85040" s="561" t="n"/>
    </row>
    <row r="85041">
      <c r="N85041" s="561" t="n"/>
    </row>
    <row r="85042">
      <c r="N85042" s="561" t="n"/>
    </row>
    <row r="85043">
      <c r="N85043" s="561" t="n"/>
    </row>
    <row r="85044">
      <c r="N85044" s="561" t="n"/>
    </row>
    <row r="85045">
      <c r="N85045" s="561" t="n"/>
    </row>
    <row r="85046">
      <c r="N85046" s="561" t="n"/>
    </row>
    <row r="85047">
      <c r="N85047" s="561" t="n"/>
    </row>
    <row r="85048">
      <c r="N85048" s="561" t="n"/>
    </row>
    <row r="85049">
      <c r="N85049" s="561" t="n"/>
    </row>
    <row r="85050">
      <c r="N85050" s="561" t="n"/>
    </row>
    <row r="85051">
      <c r="N85051" s="561" t="n"/>
    </row>
    <row r="85052">
      <c r="N85052" s="561" t="n"/>
    </row>
    <row r="85053">
      <c r="N85053" s="561" t="n"/>
    </row>
    <row r="85054">
      <c r="N85054" s="561" t="n"/>
    </row>
    <row r="85055">
      <c r="N85055" s="561" t="n"/>
    </row>
    <row r="85056">
      <c r="N85056" s="561" t="n"/>
    </row>
    <row r="85057">
      <c r="N85057" s="561" t="n"/>
    </row>
    <row r="85058">
      <c r="N85058" s="561" t="n"/>
    </row>
    <row r="85059">
      <c r="N85059" s="561" t="n"/>
    </row>
    <row r="85060">
      <c r="N85060" s="561" t="n"/>
    </row>
    <row r="85061">
      <c r="N85061" s="561" t="n"/>
    </row>
    <row r="85062">
      <c r="N85062" s="561" t="n"/>
    </row>
    <row r="85063">
      <c r="N85063" s="561" t="n"/>
    </row>
    <row r="85064">
      <c r="N85064" s="561" t="n"/>
    </row>
    <row r="85065">
      <c r="N85065" s="561" t="n"/>
    </row>
    <row r="85066">
      <c r="N85066" s="561" t="n"/>
    </row>
    <row r="85067">
      <c r="N85067" s="561" t="n"/>
    </row>
    <row r="85068">
      <c r="N85068" s="561" t="n"/>
    </row>
    <row r="85069">
      <c r="N85069" s="561" t="n"/>
    </row>
    <row r="85070">
      <c r="N85070" s="561" t="n"/>
    </row>
    <row r="85071">
      <c r="N85071" s="561" t="n"/>
    </row>
    <row r="85072">
      <c r="N85072" s="561" t="n"/>
    </row>
    <row r="85073">
      <c r="N85073" s="561" t="n"/>
    </row>
    <row r="85074">
      <c r="N85074" s="561" t="n"/>
    </row>
    <row r="85075">
      <c r="N85075" s="561" t="n"/>
    </row>
    <row r="85076">
      <c r="N85076" s="561" t="n"/>
    </row>
    <row r="85077">
      <c r="N85077" s="561" t="n"/>
    </row>
    <row r="85078">
      <c r="N85078" s="561" t="n"/>
    </row>
    <row r="85079">
      <c r="N85079" s="561" t="n"/>
    </row>
    <row r="85080">
      <c r="N85080" s="561" t="n"/>
    </row>
    <row r="85081">
      <c r="N85081" s="561" t="n"/>
    </row>
    <row r="85082">
      <c r="N85082" s="561" t="n"/>
    </row>
    <row r="85083">
      <c r="N85083" s="561" t="n"/>
    </row>
    <row r="85084">
      <c r="N85084" s="561" t="n"/>
    </row>
    <row r="85085">
      <c r="N85085" s="561" t="n"/>
    </row>
    <row r="85086">
      <c r="N85086" s="561" t="n"/>
    </row>
    <row r="85087">
      <c r="N85087" s="561" t="n"/>
    </row>
    <row r="85088">
      <c r="N85088" s="561" t="n"/>
    </row>
    <row r="85089">
      <c r="N85089" s="561" t="n"/>
    </row>
    <row r="85090">
      <c r="N85090" s="561" t="n"/>
    </row>
    <row r="85091">
      <c r="N85091" s="561" t="n"/>
    </row>
    <row r="85092">
      <c r="N85092" s="561" t="n"/>
    </row>
    <row r="85093">
      <c r="N85093" s="561" t="n"/>
    </row>
    <row r="85094">
      <c r="N85094" s="561" t="n"/>
    </row>
    <row r="85095">
      <c r="N85095" s="561" t="n"/>
    </row>
    <row r="85096">
      <c r="N85096" s="561" t="n"/>
    </row>
    <row r="85097">
      <c r="N85097" s="561" t="n"/>
    </row>
    <row r="85098">
      <c r="N85098" s="561" t="n"/>
    </row>
    <row r="85099">
      <c r="N85099" s="561" t="n"/>
    </row>
    <row r="85100">
      <c r="N85100" s="561" t="n"/>
    </row>
    <row r="85101">
      <c r="N85101" s="561" t="n"/>
    </row>
    <row r="85102">
      <c r="N85102" s="561" t="n"/>
    </row>
    <row r="85103">
      <c r="N85103" s="561" t="n"/>
    </row>
    <row r="85104">
      <c r="N85104" s="561" t="n"/>
    </row>
    <row r="85105">
      <c r="N85105" s="561" t="n"/>
    </row>
    <row r="85106">
      <c r="N85106" s="561" t="n"/>
    </row>
    <row r="85107">
      <c r="N85107" s="561" t="n"/>
    </row>
    <row r="85108">
      <c r="N85108" s="561" t="n"/>
    </row>
    <row r="85109">
      <c r="N85109" s="561" t="n"/>
    </row>
    <row r="85110">
      <c r="N85110" s="561" t="n"/>
    </row>
    <row r="85111">
      <c r="N85111" s="561" t="n"/>
    </row>
    <row r="85112">
      <c r="N85112" s="561" t="n"/>
    </row>
    <row r="85113">
      <c r="N85113" s="561" t="n"/>
    </row>
    <row r="85114">
      <c r="N85114" s="561" t="n"/>
    </row>
    <row r="85115">
      <c r="N85115" s="561" t="n"/>
    </row>
    <row r="85116">
      <c r="N85116" s="561" t="n"/>
    </row>
    <row r="85117">
      <c r="N85117" s="561" t="n"/>
    </row>
    <row r="85118">
      <c r="N85118" s="561" t="n"/>
    </row>
    <row r="85119">
      <c r="N85119" s="561" t="n"/>
    </row>
    <row r="85120">
      <c r="N85120" s="561" t="n"/>
    </row>
    <row r="85121">
      <c r="N85121" s="561" t="n"/>
    </row>
    <row r="85122">
      <c r="N85122" s="561" t="n"/>
    </row>
    <row r="85123">
      <c r="N85123" s="561" t="n"/>
    </row>
    <row r="85124">
      <c r="N85124" s="561" t="n"/>
    </row>
    <row r="85125">
      <c r="N85125" s="561" t="n"/>
    </row>
    <row r="85126">
      <c r="N85126" s="561" t="n"/>
    </row>
    <row r="85127">
      <c r="N85127" s="561" t="n"/>
    </row>
    <row r="85128">
      <c r="N85128" s="561" t="n"/>
    </row>
    <row r="85129">
      <c r="N85129" s="561" t="n"/>
    </row>
    <row r="85130">
      <c r="N85130" s="561" t="n"/>
    </row>
    <row r="85131">
      <c r="N85131" s="561" t="n"/>
    </row>
    <row r="85132">
      <c r="N85132" s="561" t="n"/>
    </row>
    <row r="85133">
      <c r="N85133" s="561" t="n"/>
    </row>
    <row r="85134">
      <c r="N85134" s="561" t="n"/>
    </row>
    <row r="85135">
      <c r="N85135" s="561" t="n"/>
    </row>
    <row r="85136">
      <c r="N85136" s="561" t="n"/>
    </row>
    <row r="85137">
      <c r="N85137" s="561" t="n"/>
    </row>
    <row r="85138">
      <c r="N85138" s="561" t="n"/>
    </row>
    <row r="85139">
      <c r="N85139" s="561" t="n"/>
    </row>
    <row r="85140">
      <c r="N85140" s="561" t="n"/>
    </row>
    <row r="85141">
      <c r="N85141" s="561" t="n"/>
    </row>
    <row r="85142">
      <c r="N85142" s="561" t="n"/>
    </row>
    <row r="85143">
      <c r="N85143" s="561" t="n"/>
    </row>
    <row r="85144">
      <c r="N85144" s="561" t="n"/>
    </row>
    <row r="85145">
      <c r="N85145" s="561" t="n"/>
    </row>
    <row r="85146">
      <c r="N85146" s="561" t="n"/>
    </row>
    <row r="85147">
      <c r="N85147" s="561" t="n"/>
    </row>
    <row r="85148">
      <c r="N85148" s="561" t="n"/>
    </row>
    <row r="85149">
      <c r="N85149" s="561" t="n"/>
    </row>
    <row r="85150">
      <c r="N85150" s="561" t="n"/>
    </row>
    <row r="85151">
      <c r="N85151" s="561" t="n"/>
    </row>
    <row r="85152">
      <c r="N85152" s="561" t="n"/>
    </row>
    <row r="85153">
      <c r="N85153" s="561" t="n"/>
    </row>
    <row r="85154">
      <c r="N85154" s="561" t="n"/>
    </row>
    <row r="85155">
      <c r="N85155" s="561" t="n"/>
    </row>
    <row r="85156">
      <c r="N85156" s="561" t="n"/>
    </row>
    <row r="85157">
      <c r="N85157" s="561" t="n"/>
    </row>
    <row r="85158">
      <c r="N85158" s="561" t="n"/>
    </row>
    <row r="85159">
      <c r="N85159" s="561" t="n"/>
    </row>
    <row r="85160">
      <c r="N85160" s="561" t="n"/>
    </row>
    <row r="85161">
      <c r="N85161" s="561" t="n"/>
    </row>
    <row r="85162">
      <c r="N85162" s="561" t="n"/>
    </row>
    <row r="85163">
      <c r="N85163" s="561" t="n"/>
    </row>
    <row r="85164">
      <c r="N85164" s="561" t="n"/>
    </row>
    <row r="85165">
      <c r="N85165" s="561" t="n"/>
    </row>
    <row r="85166">
      <c r="N85166" s="561" t="n"/>
    </row>
    <row r="85167">
      <c r="N85167" s="561" t="n"/>
    </row>
    <row r="85168">
      <c r="N85168" s="561" t="n"/>
    </row>
    <row r="85169">
      <c r="N85169" s="561" t="n"/>
    </row>
    <row r="85170">
      <c r="N85170" s="561" t="n"/>
    </row>
    <row r="85171">
      <c r="N85171" s="561" t="n"/>
    </row>
    <row r="85172">
      <c r="N85172" s="561" t="n"/>
    </row>
    <row r="85173">
      <c r="N85173" s="561" t="n"/>
    </row>
    <row r="85174">
      <c r="N85174" s="561" t="n"/>
    </row>
    <row r="85175">
      <c r="N85175" s="561" t="n"/>
    </row>
    <row r="85176">
      <c r="N85176" s="561" t="n"/>
    </row>
    <row r="85177">
      <c r="N85177" s="561" t="n"/>
    </row>
    <row r="85178">
      <c r="N85178" s="561" t="n"/>
    </row>
    <row r="85179">
      <c r="N85179" s="561" t="n"/>
    </row>
    <row r="85180">
      <c r="N85180" s="561" t="n"/>
    </row>
    <row r="85181">
      <c r="N85181" s="561" t="n"/>
    </row>
    <row r="85182">
      <c r="N85182" s="561" t="n"/>
    </row>
    <row r="85183">
      <c r="N85183" s="561" t="n"/>
    </row>
    <row r="85184">
      <c r="N85184" s="561" t="n"/>
    </row>
    <row r="85185">
      <c r="N85185" s="561" t="n"/>
    </row>
    <row r="85186">
      <c r="N85186" s="561" t="n"/>
    </row>
    <row r="85187">
      <c r="N85187" s="561" t="n"/>
    </row>
    <row r="85188">
      <c r="N85188" s="561" t="n"/>
    </row>
    <row r="85189">
      <c r="N85189" s="561" t="n"/>
    </row>
    <row r="85190">
      <c r="N85190" s="561" t="n"/>
    </row>
    <row r="85191">
      <c r="N85191" s="561" t="n"/>
    </row>
    <row r="85192">
      <c r="N85192" s="561" t="n"/>
    </row>
    <row r="85193">
      <c r="N85193" s="561" t="n"/>
    </row>
    <row r="85194">
      <c r="N85194" s="561" t="n"/>
    </row>
    <row r="85195">
      <c r="N85195" s="561" t="n"/>
    </row>
    <row r="85196">
      <c r="N85196" s="561" t="n"/>
    </row>
    <row r="85197">
      <c r="N85197" s="561" t="n"/>
    </row>
    <row r="85198">
      <c r="N85198" s="561" t="n"/>
    </row>
    <row r="85199">
      <c r="N85199" s="561" t="n"/>
    </row>
    <row r="85200">
      <c r="N85200" s="561" t="n"/>
    </row>
    <row r="85201">
      <c r="N85201" s="561" t="n"/>
    </row>
    <row r="85202">
      <c r="N85202" s="561" t="n"/>
    </row>
    <row r="85203">
      <c r="N85203" s="561" t="n"/>
    </row>
    <row r="85204">
      <c r="N85204" s="561" t="n"/>
    </row>
    <row r="85205">
      <c r="N85205" s="561" t="n"/>
    </row>
    <row r="85206">
      <c r="N85206" s="561" t="n"/>
    </row>
    <row r="85207">
      <c r="N85207" s="561" t="n"/>
    </row>
    <row r="85208">
      <c r="N85208" s="561" t="n"/>
    </row>
    <row r="85209">
      <c r="N85209" s="561" t="n"/>
    </row>
    <row r="85210">
      <c r="N85210" s="561" t="n"/>
    </row>
    <row r="85211">
      <c r="N85211" s="561" t="n"/>
    </row>
    <row r="85212">
      <c r="N85212" s="561" t="n"/>
    </row>
    <row r="85213">
      <c r="N85213" s="561" t="n"/>
    </row>
    <row r="85214">
      <c r="N85214" s="561" t="n"/>
    </row>
    <row r="85215">
      <c r="N85215" s="561" t="n"/>
    </row>
    <row r="85216">
      <c r="N85216" s="561" t="n"/>
    </row>
    <row r="85217">
      <c r="N85217" s="561" t="n"/>
    </row>
    <row r="85218">
      <c r="N85218" s="561" t="n"/>
    </row>
    <row r="85219">
      <c r="N85219" s="561" t="n"/>
    </row>
    <row r="85220">
      <c r="N85220" s="561" t="n"/>
    </row>
    <row r="85221">
      <c r="N85221" s="561" t="n"/>
    </row>
    <row r="85222">
      <c r="N85222" s="561" t="n"/>
    </row>
    <row r="85223">
      <c r="N85223" s="561" t="n"/>
    </row>
    <row r="85224">
      <c r="N85224" s="561" t="n"/>
    </row>
    <row r="85225">
      <c r="N85225" s="561" t="n"/>
    </row>
    <row r="85226">
      <c r="N85226" s="561" t="n"/>
    </row>
    <row r="85227">
      <c r="N85227" s="561" t="n"/>
    </row>
    <row r="85228">
      <c r="N85228" s="561" t="n"/>
    </row>
    <row r="85229">
      <c r="N85229" s="561" t="n"/>
    </row>
    <row r="85230">
      <c r="N85230" s="561" t="n"/>
    </row>
    <row r="85231">
      <c r="N85231" s="561" t="n"/>
    </row>
    <row r="85232">
      <c r="N85232" s="561" t="n"/>
    </row>
    <row r="85233">
      <c r="N85233" s="561" t="n"/>
    </row>
    <row r="85234">
      <c r="N85234" s="561" t="n"/>
    </row>
    <row r="85235">
      <c r="N85235" s="561" t="n"/>
    </row>
    <row r="85236">
      <c r="N85236" s="561" t="n"/>
    </row>
    <row r="85237">
      <c r="N85237" s="561" t="n"/>
    </row>
    <row r="85238">
      <c r="N85238" s="561" t="n"/>
    </row>
    <row r="85239">
      <c r="N85239" s="561" t="n"/>
    </row>
    <row r="85240">
      <c r="N85240" s="561" t="n"/>
    </row>
    <row r="85241">
      <c r="N85241" s="561" t="n"/>
    </row>
    <row r="85242">
      <c r="N85242" s="561" t="n"/>
    </row>
    <row r="85243">
      <c r="N85243" s="561" t="n"/>
    </row>
    <row r="85244">
      <c r="N85244" s="561" t="n"/>
    </row>
    <row r="85245">
      <c r="N85245" s="561" t="n"/>
    </row>
    <row r="85246">
      <c r="N85246" s="561" t="n"/>
    </row>
    <row r="85247">
      <c r="N85247" s="561" t="n"/>
    </row>
    <row r="85248">
      <c r="N85248" s="561" t="n"/>
    </row>
    <row r="85249">
      <c r="N85249" s="561" t="n"/>
    </row>
    <row r="85250">
      <c r="N85250" s="561" t="n"/>
    </row>
    <row r="85251">
      <c r="N85251" s="561" t="n"/>
    </row>
    <row r="85252">
      <c r="N85252" s="561" t="n"/>
    </row>
    <row r="85253">
      <c r="N85253" s="561" t="n"/>
    </row>
    <row r="85254">
      <c r="N85254" s="561" t="n"/>
    </row>
    <row r="85255">
      <c r="N85255" s="561" t="n"/>
    </row>
    <row r="85256">
      <c r="N85256" s="561" t="n"/>
    </row>
    <row r="85257">
      <c r="N85257" s="561" t="n"/>
    </row>
    <row r="85258">
      <c r="N85258" s="561" t="n"/>
    </row>
    <row r="85259">
      <c r="N85259" s="561" t="n"/>
    </row>
    <row r="85260">
      <c r="N85260" s="561" t="n"/>
    </row>
    <row r="85261">
      <c r="N85261" s="561" t="n"/>
    </row>
    <row r="85262">
      <c r="N85262" s="561" t="n"/>
    </row>
    <row r="85263">
      <c r="N85263" s="561" t="n"/>
    </row>
    <row r="85264">
      <c r="N85264" s="561" t="n"/>
    </row>
    <row r="85265">
      <c r="N85265" s="561" t="n"/>
    </row>
    <row r="85266">
      <c r="N85266" s="561" t="n"/>
    </row>
    <row r="85267">
      <c r="N85267" s="561" t="n"/>
    </row>
    <row r="85268">
      <c r="N85268" s="561" t="n"/>
    </row>
    <row r="85269">
      <c r="N85269" s="561" t="n"/>
    </row>
    <row r="85270">
      <c r="N85270" s="561" t="n"/>
    </row>
    <row r="85271">
      <c r="N85271" s="561" t="n"/>
    </row>
    <row r="85272">
      <c r="N85272" s="561" t="n"/>
    </row>
    <row r="85273">
      <c r="N85273" s="561" t="n"/>
    </row>
    <row r="85274">
      <c r="N85274" s="561" t="n"/>
    </row>
    <row r="85275">
      <c r="N85275" s="561" t="n"/>
    </row>
    <row r="85276">
      <c r="N85276" s="561" t="n"/>
    </row>
    <row r="85277">
      <c r="N85277" s="561" t="n"/>
    </row>
    <row r="85278">
      <c r="N85278" s="561" t="n"/>
    </row>
    <row r="85279">
      <c r="N85279" s="561" t="n"/>
    </row>
    <row r="85280">
      <c r="N85280" s="561" t="n"/>
    </row>
    <row r="85281">
      <c r="N85281" s="561" t="n"/>
    </row>
    <row r="85282">
      <c r="N85282" s="561" t="n"/>
    </row>
    <row r="85283">
      <c r="N85283" s="561" t="n"/>
    </row>
    <row r="85284">
      <c r="N85284" s="561" t="n"/>
    </row>
    <row r="85285">
      <c r="N85285" s="561" t="n"/>
    </row>
    <row r="85286">
      <c r="N85286" s="561" t="n"/>
    </row>
    <row r="85287">
      <c r="N85287" s="561" t="n"/>
    </row>
    <row r="85288">
      <c r="N85288" s="561" t="n"/>
    </row>
    <row r="85289">
      <c r="N85289" s="561" t="n"/>
    </row>
    <row r="85290">
      <c r="N85290" s="561" t="n"/>
    </row>
    <row r="85291">
      <c r="N85291" s="561" t="n"/>
    </row>
    <row r="85292">
      <c r="N85292" s="561" t="n"/>
    </row>
    <row r="85293">
      <c r="N85293" s="561" t="n"/>
    </row>
    <row r="85294">
      <c r="N85294" s="561" t="n"/>
    </row>
    <row r="85295">
      <c r="N85295" s="561" t="n"/>
    </row>
    <row r="85296">
      <c r="N85296" s="561" t="n"/>
    </row>
    <row r="85297">
      <c r="N85297" s="561" t="n"/>
    </row>
    <row r="85298">
      <c r="N85298" s="561" t="n"/>
    </row>
    <row r="85299">
      <c r="N85299" s="561" t="n"/>
    </row>
    <row r="85300">
      <c r="N85300" s="561" t="n"/>
    </row>
    <row r="85301">
      <c r="N85301" s="561" t="n"/>
    </row>
    <row r="85302">
      <c r="N85302" s="561" t="n"/>
    </row>
    <row r="85303">
      <c r="N85303" s="561" t="n"/>
    </row>
    <row r="85304">
      <c r="N85304" s="561" t="n"/>
    </row>
    <row r="85305">
      <c r="N85305" s="561" t="n"/>
    </row>
    <row r="85306">
      <c r="N85306" s="561" t="n"/>
    </row>
    <row r="85307">
      <c r="N85307" s="561" t="n"/>
    </row>
    <row r="85308">
      <c r="N85308" s="561" t="n"/>
    </row>
    <row r="85309">
      <c r="N85309" s="561" t="n"/>
    </row>
    <row r="85310">
      <c r="N85310" s="561" t="n"/>
    </row>
    <row r="85311">
      <c r="N85311" s="561" t="n"/>
    </row>
    <row r="85312">
      <c r="N85312" s="561" t="n"/>
    </row>
    <row r="85313">
      <c r="N85313" s="561" t="n"/>
    </row>
    <row r="85314">
      <c r="N85314" s="561" t="n"/>
    </row>
    <row r="85315">
      <c r="N85315" s="561" t="n"/>
    </row>
    <row r="85316">
      <c r="N85316" s="561" t="n"/>
    </row>
    <row r="85317">
      <c r="N85317" s="561" t="n"/>
    </row>
    <row r="85318">
      <c r="N85318" s="561" t="n"/>
    </row>
    <row r="85319">
      <c r="N85319" s="561" t="n"/>
    </row>
    <row r="85320">
      <c r="N85320" s="561" t="n"/>
    </row>
    <row r="85321">
      <c r="N85321" s="561" t="n"/>
    </row>
    <row r="85322">
      <c r="N85322" s="561" t="n"/>
    </row>
    <row r="85323">
      <c r="N85323" s="561" t="n"/>
    </row>
    <row r="85324">
      <c r="N85324" s="561" t="n"/>
    </row>
    <row r="85325">
      <c r="N85325" s="561" t="n"/>
    </row>
    <row r="85326">
      <c r="N85326" s="561" t="n"/>
    </row>
    <row r="85327">
      <c r="N85327" s="561" t="n"/>
    </row>
    <row r="85328">
      <c r="N85328" s="561" t="n"/>
    </row>
    <row r="85329">
      <c r="N85329" s="561" t="n"/>
    </row>
    <row r="85330">
      <c r="N85330" s="561" t="n"/>
    </row>
    <row r="85331">
      <c r="N85331" s="561" t="n"/>
    </row>
    <row r="85332">
      <c r="N85332" s="561" t="n"/>
    </row>
    <row r="85333">
      <c r="N85333" s="561" t="n"/>
    </row>
    <row r="85334">
      <c r="N85334" s="561" t="n"/>
    </row>
    <row r="85335">
      <c r="N85335" s="561" t="n"/>
    </row>
    <row r="85336">
      <c r="N85336" s="561" t="n"/>
    </row>
    <row r="85337">
      <c r="N85337" s="561" t="n"/>
    </row>
    <row r="85338">
      <c r="N85338" s="561" t="n"/>
    </row>
    <row r="85339">
      <c r="N85339" s="561" t="n"/>
    </row>
    <row r="85340">
      <c r="N85340" s="561" t="n"/>
    </row>
    <row r="85341">
      <c r="N85341" s="561" t="n"/>
    </row>
    <row r="85342">
      <c r="N85342" s="561" t="n"/>
    </row>
    <row r="85343">
      <c r="N85343" s="561" t="n"/>
    </row>
    <row r="85344">
      <c r="N85344" s="561" t="n"/>
    </row>
    <row r="85345">
      <c r="N85345" s="561" t="n"/>
    </row>
    <row r="85346">
      <c r="N85346" s="561" t="n"/>
    </row>
    <row r="85347">
      <c r="N85347" s="561" t="n"/>
    </row>
    <row r="85348">
      <c r="N85348" s="561" t="n"/>
    </row>
    <row r="85349">
      <c r="N85349" s="561" t="n"/>
    </row>
    <row r="85350">
      <c r="N85350" s="561" t="n"/>
    </row>
    <row r="85351">
      <c r="N85351" s="561" t="n"/>
    </row>
    <row r="85352">
      <c r="N85352" s="561" t="n"/>
    </row>
    <row r="85353">
      <c r="N85353" s="561" t="n"/>
    </row>
    <row r="85354">
      <c r="N85354" s="561" t="n"/>
    </row>
    <row r="85355">
      <c r="N85355" s="561" t="n"/>
    </row>
    <row r="85356">
      <c r="N85356" s="561" t="n"/>
    </row>
    <row r="85357">
      <c r="N85357" s="561" t="n"/>
    </row>
    <row r="85358">
      <c r="N85358" s="561" t="n"/>
    </row>
    <row r="85359">
      <c r="N85359" s="561" t="n"/>
    </row>
    <row r="85360">
      <c r="N85360" s="561" t="n"/>
    </row>
    <row r="85361">
      <c r="N85361" s="561" t="n"/>
    </row>
    <row r="85362">
      <c r="N85362" s="561" t="n"/>
    </row>
    <row r="85363">
      <c r="N85363" s="561" t="n"/>
    </row>
    <row r="85364">
      <c r="N85364" s="561" t="n"/>
    </row>
    <row r="85365">
      <c r="N85365" s="561" t="n"/>
    </row>
    <row r="85366">
      <c r="N85366" s="561" t="n"/>
    </row>
    <row r="85367">
      <c r="N85367" s="561" t="n"/>
    </row>
    <row r="85368">
      <c r="N85368" s="561" t="n"/>
    </row>
    <row r="85369">
      <c r="N85369" s="561" t="n"/>
    </row>
    <row r="85370">
      <c r="N85370" s="561" t="n"/>
    </row>
    <row r="85371">
      <c r="N85371" s="561" t="n"/>
    </row>
    <row r="85372">
      <c r="N85372" s="561" t="n"/>
    </row>
    <row r="85373">
      <c r="N85373" s="561" t="n"/>
    </row>
    <row r="85374">
      <c r="N85374" s="561" t="n"/>
    </row>
    <row r="85375">
      <c r="N85375" s="561" t="n"/>
    </row>
    <row r="85376">
      <c r="N85376" s="561" t="n"/>
    </row>
    <row r="85377">
      <c r="N85377" s="561" t="n"/>
    </row>
    <row r="85378">
      <c r="N85378" s="561" t="n"/>
    </row>
    <row r="85379">
      <c r="N85379" s="561" t="n"/>
    </row>
    <row r="85380">
      <c r="N85380" s="561" t="n"/>
    </row>
    <row r="85381">
      <c r="N85381" s="561" t="n"/>
    </row>
    <row r="85382">
      <c r="N85382" s="561" t="n"/>
    </row>
    <row r="85383">
      <c r="N85383" s="561" t="n"/>
    </row>
    <row r="85384">
      <c r="N85384" s="561" t="n"/>
    </row>
    <row r="85385">
      <c r="N85385" s="561" t="n"/>
    </row>
    <row r="85386">
      <c r="N85386" s="561" t="n"/>
    </row>
    <row r="85387">
      <c r="N85387" s="561" t="n"/>
    </row>
    <row r="85388">
      <c r="N85388" s="561" t="n"/>
    </row>
    <row r="85389">
      <c r="N85389" s="561" t="n"/>
    </row>
    <row r="85390">
      <c r="N85390" s="561" t="n"/>
    </row>
    <row r="85391">
      <c r="N85391" s="561" t="n"/>
    </row>
    <row r="85392">
      <c r="N85392" s="561" t="n"/>
    </row>
    <row r="85393">
      <c r="N85393" s="561" t="n"/>
    </row>
    <row r="85394">
      <c r="N85394" s="561" t="n"/>
    </row>
    <row r="85395">
      <c r="N85395" s="561" t="n"/>
    </row>
    <row r="85396">
      <c r="N85396" s="561" t="n"/>
    </row>
    <row r="85397">
      <c r="N85397" s="561" t="n"/>
    </row>
    <row r="85398">
      <c r="N85398" s="561" t="n"/>
    </row>
    <row r="85399">
      <c r="N85399" s="561" t="n"/>
    </row>
    <row r="85400">
      <c r="N85400" s="561" t="n"/>
    </row>
    <row r="85401">
      <c r="N85401" s="561" t="n"/>
    </row>
    <row r="85402">
      <c r="N85402" s="561" t="n"/>
    </row>
    <row r="85403">
      <c r="N85403" s="561" t="n"/>
    </row>
    <row r="85404">
      <c r="N85404" s="561" t="n"/>
    </row>
    <row r="85405">
      <c r="N85405" s="561" t="n"/>
    </row>
    <row r="85406">
      <c r="N85406" s="561" t="n"/>
    </row>
    <row r="85407">
      <c r="N85407" s="561" t="n"/>
    </row>
    <row r="85408">
      <c r="N85408" s="561" t="n"/>
    </row>
    <row r="85409">
      <c r="N85409" s="561" t="n"/>
    </row>
    <row r="85410">
      <c r="N85410" s="561" t="n"/>
    </row>
    <row r="85411">
      <c r="N85411" s="561" t="n"/>
    </row>
    <row r="85412">
      <c r="N85412" s="561" t="n"/>
    </row>
    <row r="85413">
      <c r="N85413" s="561" t="n"/>
    </row>
    <row r="85414">
      <c r="N85414" s="561" t="n"/>
    </row>
    <row r="85415">
      <c r="N85415" s="561" t="n"/>
    </row>
    <row r="85416">
      <c r="N85416" s="561" t="n"/>
    </row>
    <row r="85417">
      <c r="N85417" s="561" t="n"/>
    </row>
    <row r="85418">
      <c r="N85418" s="561" t="n"/>
    </row>
    <row r="85419">
      <c r="N85419" s="561" t="n"/>
    </row>
    <row r="85420">
      <c r="N85420" s="561" t="n"/>
    </row>
    <row r="85421">
      <c r="N85421" s="561" t="n"/>
    </row>
    <row r="85422">
      <c r="N85422" s="561" t="n"/>
    </row>
    <row r="85423">
      <c r="N85423" s="561" t="n"/>
    </row>
    <row r="85424">
      <c r="N85424" s="561" t="n"/>
    </row>
    <row r="85425">
      <c r="N85425" s="561" t="n"/>
    </row>
    <row r="85426">
      <c r="N85426" s="561" t="n"/>
    </row>
    <row r="85427">
      <c r="N85427" s="561" t="n"/>
    </row>
    <row r="85428">
      <c r="N85428" s="561" t="n"/>
    </row>
    <row r="85429">
      <c r="N85429" s="561" t="n"/>
    </row>
    <row r="85430">
      <c r="N85430" s="561" t="n"/>
    </row>
    <row r="85431">
      <c r="N85431" s="561" t="n"/>
    </row>
    <row r="85432">
      <c r="N85432" s="561" t="n"/>
    </row>
    <row r="85433">
      <c r="N85433" s="561" t="n"/>
    </row>
    <row r="85434">
      <c r="N85434" s="561" t="n"/>
    </row>
    <row r="85435">
      <c r="N85435" s="561" t="n"/>
    </row>
    <row r="85436">
      <c r="N85436" s="561" t="n"/>
    </row>
    <row r="85437">
      <c r="N85437" s="561" t="n"/>
    </row>
    <row r="85438">
      <c r="N85438" s="561" t="n"/>
    </row>
    <row r="85439">
      <c r="N85439" s="561" t="n"/>
    </row>
    <row r="85440">
      <c r="N85440" s="561" t="n"/>
    </row>
    <row r="85441">
      <c r="N85441" s="561" t="n"/>
    </row>
    <row r="85442">
      <c r="N85442" s="561" t="n"/>
    </row>
    <row r="85443">
      <c r="N85443" s="561" t="n"/>
    </row>
    <row r="85444">
      <c r="N85444" s="561" t="n"/>
    </row>
    <row r="85445">
      <c r="N85445" s="561" t="n"/>
    </row>
    <row r="85446">
      <c r="N85446" s="561" t="n"/>
    </row>
    <row r="85447">
      <c r="N85447" s="561" t="n"/>
    </row>
    <row r="85448">
      <c r="N85448" s="561" t="n"/>
    </row>
    <row r="85449">
      <c r="N85449" s="561" t="n"/>
    </row>
    <row r="85450">
      <c r="N85450" s="561" t="n"/>
    </row>
    <row r="85451">
      <c r="N85451" s="561" t="n"/>
    </row>
    <row r="85452">
      <c r="N85452" s="561" t="n"/>
    </row>
    <row r="85453">
      <c r="N85453" s="561" t="n"/>
    </row>
    <row r="85454">
      <c r="N85454" s="561" t="n"/>
    </row>
    <row r="85455">
      <c r="N85455" s="561" t="n"/>
    </row>
    <row r="85456">
      <c r="N85456" s="561" t="n"/>
    </row>
    <row r="85457">
      <c r="N85457" s="561" t="n"/>
    </row>
    <row r="85458">
      <c r="N85458" s="561" t="n"/>
    </row>
    <row r="85459">
      <c r="N85459" s="561" t="n"/>
    </row>
    <row r="85460">
      <c r="N85460" s="561" t="n"/>
    </row>
    <row r="85461">
      <c r="N85461" s="561" t="n"/>
    </row>
    <row r="85462">
      <c r="N85462" s="561" t="n"/>
    </row>
    <row r="85463">
      <c r="N85463" s="561" t="n"/>
    </row>
    <row r="85464">
      <c r="N85464" s="561" t="n"/>
    </row>
    <row r="85465">
      <c r="N85465" s="561" t="n"/>
    </row>
    <row r="85466">
      <c r="N85466" s="561" t="n"/>
    </row>
    <row r="85467">
      <c r="N85467" s="561" t="n"/>
    </row>
    <row r="85468">
      <c r="N85468" s="561" t="n"/>
    </row>
    <row r="85469">
      <c r="N85469" s="561" t="n"/>
    </row>
    <row r="85470">
      <c r="N85470" s="561" t="n"/>
    </row>
    <row r="85471">
      <c r="N85471" s="561" t="n"/>
    </row>
    <row r="85472">
      <c r="N85472" s="561" t="n"/>
    </row>
    <row r="85473">
      <c r="N85473" s="561" t="n"/>
    </row>
    <row r="85474">
      <c r="N85474" s="561" t="n"/>
    </row>
    <row r="85475">
      <c r="N85475" s="561" t="n"/>
    </row>
    <row r="85476">
      <c r="N85476" s="561" t="n"/>
    </row>
    <row r="85477">
      <c r="N85477" s="561" t="n"/>
    </row>
    <row r="85478">
      <c r="N85478" s="561" t="n"/>
    </row>
    <row r="85479">
      <c r="N85479" s="561" t="n"/>
    </row>
    <row r="85480">
      <c r="N85480" s="561" t="n"/>
    </row>
    <row r="85481">
      <c r="N85481" s="561" t="n"/>
    </row>
    <row r="85482">
      <c r="N85482" s="561" t="n"/>
    </row>
    <row r="85483">
      <c r="N85483" s="561" t="n"/>
    </row>
    <row r="85484">
      <c r="N85484" s="561" t="n"/>
    </row>
    <row r="85485">
      <c r="N85485" s="561" t="n"/>
    </row>
    <row r="85486">
      <c r="N85486" s="561" t="n"/>
    </row>
    <row r="85487">
      <c r="N85487" s="561" t="n"/>
    </row>
    <row r="85488">
      <c r="N85488" s="561" t="n"/>
    </row>
    <row r="85489">
      <c r="N85489" s="561" t="n"/>
    </row>
    <row r="85490">
      <c r="N85490" s="561" t="n"/>
    </row>
    <row r="85491">
      <c r="N85491" s="561" t="n"/>
    </row>
    <row r="85492">
      <c r="N85492" s="561" t="n"/>
    </row>
    <row r="85493">
      <c r="N85493" s="561" t="n"/>
    </row>
    <row r="85494">
      <c r="N85494" s="561" t="n"/>
    </row>
    <row r="85495">
      <c r="N85495" s="561" t="n"/>
    </row>
    <row r="85496">
      <c r="N85496" s="561" t="n"/>
    </row>
    <row r="85497">
      <c r="N85497" s="561" t="n"/>
    </row>
    <row r="85498">
      <c r="N85498" s="561" t="n"/>
    </row>
    <row r="85499">
      <c r="N85499" s="561" t="n"/>
    </row>
    <row r="85500">
      <c r="N85500" s="561" t="n"/>
    </row>
    <row r="85501">
      <c r="N85501" s="561" t="n"/>
    </row>
    <row r="85502">
      <c r="N85502" s="561" t="n"/>
    </row>
    <row r="85503">
      <c r="N85503" s="561" t="n"/>
    </row>
    <row r="85504">
      <c r="N85504" s="561" t="n"/>
    </row>
    <row r="85505">
      <c r="N85505" s="561" t="n"/>
    </row>
    <row r="85506">
      <c r="N85506" s="561" t="n"/>
    </row>
    <row r="85507">
      <c r="N85507" s="561" t="n"/>
    </row>
    <row r="85508">
      <c r="N85508" s="561" t="n"/>
    </row>
    <row r="85509">
      <c r="N85509" s="561" t="n"/>
    </row>
    <row r="85510">
      <c r="N85510" s="561" t="n"/>
    </row>
    <row r="85511">
      <c r="N85511" s="561" t="n"/>
    </row>
    <row r="85512">
      <c r="N85512" s="561" t="n"/>
    </row>
    <row r="85513">
      <c r="N85513" s="561" t="n"/>
    </row>
    <row r="85514">
      <c r="N85514" s="561" t="n"/>
    </row>
    <row r="85515">
      <c r="N85515" s="561" t="n"/>
    </row>
    <row r="85516">
      <c r="N85516" s="561" t="n"/>
    </row>
    <row r="85517">
      <c r="N85517" s="561" t="n"/>
    </row>
    <row r="85518">
      <c r="N85518" s="561" t="n"/>
    </row>
    <row r="85519">
      <c r="N85519" s="561" t="n"/>
    </row>
    <row r="85520">
      <c r="N85520" s="561" t="n"/>
    </row>
    <row r="85521">
      <c r="N85521" s="561" t="n"/>
    </row>
    <row r="85522">
      <c r="N85522" s="561" t="n"/>
    </row>
    <row r="85523">
      <c r="N85523" s="561" t="n"/>
    </row>
    <row r="85524">
      <c r="N85524" s="561" t="n"/>
    </row>
    <row r="85525">
      <c r="N85525" s="561" t="n"/>
    </row>
    <row r="85526">
      <c r="N85526" s="561" t="n"/>
    </row>
    <row r="85527">
      <c r="N85527" s="561" t="n"/>
    </row>
    <row r="85528">
      <c r="N85528" s="561" t="n"/>
    </row>
    <row r="85529">
      <c r="N85529" s="561" t="n"/>
    </row>
    <row r="85530">
      <c r="N85530" s="561" t="n"/>
    </row>
    <row r="85531">
      <c r="N85531" s="561" t="n"/>
    </row>
    <row r="85532">
      <c r="N85532" s="561" t="n"/>
    </row>
    <row r="85533">
      <c r="N85533" s="561" t="n"/>
    </row>
    <row r="85534">
      <c r="N85534" s="561" t="n"/>
    </row>
    <row r="85535">
      <c r="N85535" s="561" t="n"/>
    </row>
    <row r="85536">
      <c r="N85536" s="561" t="n"/>
    </row>
    <row r="85537">
      <c r="N85537" s="561" t="n"/>
    </row>
    <row r="85538">
      <c r="N85538" s="561" t="n"/>
    </row>
    <row r="85539">
      <c r="N85539" s="561" t="n"/>
    </row>
    <row r="85540">
      <c r="N85540" s="561" t="n"/>
    </row>
    <row r="85541">
      <c r="N85541" s="561" t="n"/>
    </row>
    <row r="85542">
      <c r="N85542" s="561" t="n"/>
    </row>
    <row r="85543">
      <c r="N85543" s="561" t="n"/>
    </row>
    <row r="85544">
      <c r="N85544" s="561" t="n"/>
    </row>
    <row r="85545">
      <c r="N85545" s="561" t="n"/>
    </row>
    <row r="85546">
      <c r="N85546" s="561" t="n"/>
    </row>
    <row r="85547">
      <c r="N85547" s="561" t="n"/>
    </row>
    <row r="85548">
      <c r="N85548" s="561" t="n"/>
    </row>
    <row r="85549">
      <c r="N85549" s="561" t="n"/>
    </row>
    <row r="85550">
      <c r="N85550" s="561" t="n"/>
    </row>
    <row r="85551">
      <c r="N85551" s="561" t="n"/>
    </row>
    <row r="85552">
      <c r="N85552" s="561" t="n"/>
    </row>
    <row r="85553">
      <c r="N85553" s="561" t="n"/>
    </row>
    <row r="85554">
      <c r="N85554" s="561" t="n"/>
    </row>
    <row r="85555">
      <c r="N85555" s="561" t="n"/>
    </row>
    <row r="85556">
      <c r="N85556" s="561" t="n"/>
    </row>
    <row r="85557">
      <c r="N85557" s="561" t="n"/>
    </row>
    <row r="85558">
      <c r="N85558" s="561" t="n"/>
    </row>
    <row r="85559">
      <c r="N85559" s="561" t="n"/>
    </row>
    <row r="85560">
      <c r="N85560" s="561" t="n"/>
    </row>
    <row r="85561">
      <c r="N85561" s="561" t="n"/>
    </row>
    <row r="85562">
      <c r="N85562" s="561" t="n"/>
    </row>
    <row r="85563">
      <c r="N85563" s="561" t="n"/>
    </row>
    <row r="85564">
      <c r="N85564" s="561" t="n"/>
    </row>
    <row r="85565">
      <c r="N85565" s="561" t="n"/>
    </row>
    <row r="85566">
      <c r="N85566" s="561" t="n"/>
    </row>
    <row r="85567">
      <c r="N85567" s="561" t="n"/>
    </row>
    <row r="85568">
      <c r="N85568" s="561" t="n"/>
    </row>
    <row r="85569">
      <c r="N85569" s="561" t="n"/>
    </row>
    <row r="85570">
      <c r="N85570" s="561" t="n"/>
    </row>
    <row r="85571">
      <c r="N85571" s="561" t="n"/>
    </row>
    <row r="85572">
      <c r="N85572" s="561" t="n"/>
    </row>
    <row r="85573">
      <c r="N85573" s="561" t="n"/>
    </row>
    <row r="85574">
      <c r="N85574" s="561" t="n"/>
    </row>
    <row r="85575">
      <c r="N85575" s="561" t="n"/>
    </row>
    <row r="85576">
      <c r="N85576" s="561" t="n"/>
    </row>
    <row r="85577">
      <c r="N85577" s="561" t="n"/>
    </row>
    <row r="85578">
      <c r="N85578" s="561" t="n"/>
    </row>
    <row r="85579">
      <c r="N85579" s="561" t="n"/>
    </row>
    <row r="85580">
      <c r="N85580" s="561" t="n"/>
    </row>
    <row r="85581">
      <c r="N85581" s="561" t="n"/>
    </row>
    <row r="85582">
      <c r="N85582" s="561" t="n"/>
    </row>
    <row r="85583">
      <c r="N85583" s="561" t="n"/>
    </row>
    <row r="85584">
      <c r="N85584" s="561" t="n"/>
    </row>
    <row r="85585">
      <c r="N85585" s="561" t="n"/>
    </row>
    <row r="85586">
      <c r="N85586" s="561" t="n"/>
    </row>
    <row r="85587">
      <c r="N85587" s="561" t="n"/>
    </row>
    <row r="85588">
      <c r="N85588" s="561" t="n"/>
    </row>
    <row r="85589">
      <c r="N85589" s="561" t="n"/>
    </row>
    <row r="85590">
      <c r="N85590" s="561" t="n"/>
    </row>
    <row r="85591">
      <c r="N85591" s="561" t="n"/>
    </row>
    <row r="85592">
      <c r="N85592" s="561" t="n"/>
    </row>
    <row r="85593">
      <c r="N85593" s="561" t="n"/>
    </row>
    <row r="85594">
      <c r="N85594" s="561" t="n"/>
    </row>
    <row r="85595">
      <c r="N85595" s="561" t="n"/>
    </row>
    <row r="85596">
      <c r="N85596" s="561" t="n"/>
    </row>
    <row r="85597">
      <c r="N85597" s="561" t="n"/>
    </row>
    <row r="85598">
      <c r="N85598" s="561" t="n"/>
    </row>
    <row r="85599">
      <c r="N85599" s="561" t="n"/>
    </row>
    <row r="85600">
      <c r="N85600" s="561" t="n"/>
    </row>
    <row r="85601">
      <c r="N85601" s="561" t="n"/>
    </row>
    <row r="85602">
      <c r="N85602" s="561" t="n"/>
    </row>
    <row r="85603">
      <c r="N85603" s="561" t="n"/>
    </row>
    <row r="85604">
      <c r="N85604" s="561" t="n"/>
    </row>
    <row r="85605">
      <c r="N85605" s="561" t="n"/>
    </row>
    <row r="85606">
      <c r="N85606" s="561" t="n"/>
    </row>
    <row r="85607">
      <c r="N85607" s="561" t="n"/>
    </row>
    <row r="85608">
      <c r="N85608" s="561" t="n"/>
    </row>
    <row r="85609">
      <c r="N85609" s="561" t="n"/>
    </row>
    <row r="85610">
      <c r="N85610" s="561" t="n"/>
    </row>
    <row r="85611">
      <c r="N85611" s="561" t="n"/>
    </row>
    <row r="85612">
      <c r="N85612" s="561" t="n"/>
    </row>
    <row r="85613">
      <c r="N85613" s="561" t="n"/>
    </row>
    <row r="85614">
      <c r="N85614" s="561" t="n"/>
    </row>
    <row r="85615">
      <c r="N85615" s="561" t="n"/>
    </row>
    <row r="85616">
      <c r="N85616" s="561" t="n"/>
    </row>
    <row r="85617">
      <c r="N85617" s="561" t="n"/>
    </row>
    <row r="85618">
      <c r="N85618" s="561" t="n"/>
    </row>
    <row r="85619">
      <c r="N85619" s="561" t="n"/>
    </row>
    <row r="85620">
      <c r="N85620" s="561" t="n"/>
    </row>
    <row r="85621">
      <c r="N85621" s="561" t="n"/>
    </row>
    <row r="85622">
      <c r="N85622" s="561" t="n"/>
    </row>
    <row r="85623">
      <c r="N85623" s="561" t="n"/>
    </row>
    <row r="85624">
      <c r="N85624" s="561" t="n"/>
    </row>
    <row r="85625">
      <c r="N85625" s="561" t="n"/>
    </row>
    <row r="85626">
      <c r="N85626" s="561" t="n"/>
    </row>
    <row r="85627">
      <c r="N85627" s="561" t="n"/>
    </row>
    <row r="85628">
      <c r="N85628" s="561" t="n"/>
    </row>
    <row r="85629">
      <c r="N85629" s="561" t="n"/>
    </row>
    <row r="85630">
      <c r="N85630" s="561" t="n"/>
    </row>
    <row r="85631">
      <c r="N85631" s="561" t="n"/>
    </row>
    <row r="85632">
      <c r="N85632" s="561" t="n"/>
    </row>
    <row r="85633">
      <c r="N85633" s="561" t="n"/>
    </row>
    <row r="85634">
      <c r="N85634" s="561" t="n"/>
    </row>
    <row r="85635">
      <c r="N85635" s="561" t="n"/>
    </row>
    <row r="85636">
      <c r="N85636" s="561" t="n"/>
    </row>
    <row r="85637">
      <c r="N85637" s="561" t="n"/>
    </row>
    <row r="85638">
      <c r="N85638" s="561" t="n"/>
    </row>
    <row r="85639">
      <c r="N85639" s="561" t="n"/>
    </row>
    <row r="85640">
      <c r="N85640" s="561" t="n"/>
    </row>
    <row r="85641">
      <c r="N85641" s="561" t="n"/>
    </row>
    <row r="85642">
      <c r="N85642" s="561" t="n"/>
    </row>
    <row r="85643">
      <c r="N85643" s="561" t="n"/>
    </row>
    <row r="85644">
      <c r="N85644" s="561" t="n"/>
    </row>
    <row r="85645">
      <c r="N85645" s="561" t="n"/>
    </row>
    <row r="85646">
      <c r="N85646" s="561" t="n"/>
    </row>
    <row r="85647">
      <c r="N85647" s="561" t="n"/>
    </row>
    <row r="85648">
      <c r="N85648" s="561" t="n"/>
    </row>
    <row r="85649">
      <c r="N85649" s="561" t="n"/>
    </row>
    <row r="85650">
      <c r="N85650" s="561" t="n"/>
    </row>
    <row r="85651">
      <c r="N85651" s="561" t="n"/>
    </row>
    <row r="85652">
      <c r="N85652" s="561" t="n"/>
    </row>
    <row r="85653">
      <c r="N85653" s="561" t="n"/>
    </row>
    <row r="85654">
      <c r="N85654" s="561" t="n"/>
    </row>
    <row r="85655">
      <c r="N85655" s="561" t="n"/>
    </row>
    <row r="85656">
      <c r="N85656" s="561" t="n"/>
    </row>
    <row r="85657">
      <c r="N85657" s="561" t="n"/>
    </row>
    <row r="85658">
      <c r="N85658" s="561" t="n"/>
    </row>
    <row r="85659">
      <c r="N85659" s="561" t="n"/>
    </row>
    <row r="85660">
      <c r="N85660" s="561" t="n"/>
    </row>
    <row r="85661">
      <c r="N85661" s="561" t="n"/>
    </row>
    <row r="85662">
      <c r="N85662" s="561" t="n"/>
    </row>
    <row r="85663">
      <c r="N85663" s="561" t="n"/>
    </row>
    <row r="85664">
      <c r="N85664" s="561" t="n"/>
    </row>
    <row r="85665">
      <c r="N85665" s="561" t="n"/>
    </row>
    <row r="85666">
      <c r="N85666" s="561" t="n"/>
    </row>
    <row r="85667">
      <c r="N85667" s="561" t="n"/>
    </row>
    <row r="85668">
      <c r="N85668" s="561" t="n"/>
    </row>
    <row r="85669">
      <c r="N85669" s="561" t="n"/>
    </row>
    <row r="85670">
      <c r="N85670" s="561" t="n"/>
    </row>
    <row r="85671">
      <c r="N85671" s="561" t="n"/>
    </row>
    <row r="85672">
      <c r="N85672" s="561" t="n"/>
    </row>
    <row r="85673">
      <c r="N85673" s="561" t="n"/>
    </row>
    <row r="85674">
      <c r="N85674" s="561" t="n"/>
    </row>
    <row r="85675">
      <c r="N85675" s="561" t="n"/>
    </row>
    <row r="85676">
      <c r="N85676" s="561" t="n"/>
    </row>
    <row r="85677">
      <c r="N85677" s="561" t="n"/>
    </row>
    <row r="85678">
      <c r="N85678" s="561" t="n"/>
    </row>
    <row r="85679">
      <c r="N85679" s="561" t="n"/>
    </row>
    <row r="85680">
      <c r="N85680" s="561" t="n"/>
    </row>
    <row r="85681">
      <c r="N85681" s="561" t="n"/>
    </row>
    <row r="85682">
      <c r="N85682" s="561" t="n"/>
    </row>
    <row r="85683">
      <c r="N85683" s="561" t="n"/>
    </row>
    <row r="85684">
      <c r="N85684" s="561" t="n"/>
    </row>
    <row r="85685">
      <c r="N85685" s="561" t="n"/>
    </row>
    <row r="85686">
      <c r="N85686" s="561" t="n"/>
    </row>
    <row r="85687">
      <c r="N85687" s="561" t="n"/>
    </row>
    <row r="85688">
      <c r="N85688" s="561" t="n"/>
    </row>
    <row r="85689">
      <c r="N85689" s="561" t="n"/>
    </row>
    <row r="85690">
      <c r="N85690" s="561" t="n"/>
    </row>
    <row r="85691">
      <c r="N85691" s="561" t="n"/>
    </row>
    <row r="85692">
      <c r="N85692" s="561" t="n"/>
    </row>
    <row r="85693">
      <c r="N85693" s="561" t="n"/>
    </row>
    <row r="85694">
      <c r="N85694" s="561" t="n"/>
    </row>
    <row r="85695">
      <c r="N85695" s="561" t="n"/>
    </row>
    <row r="85696">
      <c r="N85696" s="561" t="n"/>
    </row>
    <row r="85697">
      <c r="N85697" s="561" t="n"/>
    </row>
    <row r="85698">
      <c r="N85698" s="561" t="n"/>
    </row>
    <row r="85699">
      <c r="N85699" s="561" t="n"/>
    </row>
    <row r="85700">
      <c r="N85700" s="561" t="n"/>
    </row>
    <row r="85701">
      <c r="N85701" s="561" t="n"/>
    </row>
    <row r="85702">
      <c r="N85702" s="561" t="n"/>
    </row>
    <row r="85703">
      <c r="N85703" s="561" t="n"/>
    </row>
    <row r="85704">
      <c r="N85704" s="561" t="n"/>
    </row>
    <row r="85705">
      <c r="N85705" s="561" t="n"/>
    </row>
    <row r="85706">
      <c r="N85706" s="561" t="n"/>
    </row>
    <row r="85707">
      <c r="N85707" s="561" t="n"/>
    </row>
    <row r="85708">
      <c r="N85708" s="561" t="n"/>
    </row>
    <row r="85709">
      <c r="N85709" s="561" t="n"/>
    </row>
    <row r="85710">
      <c r="N85710" s="561" t="n"/>
    </row>
    <row r="85711">
      <c r="N85711" s="561" t="n"/>
    </row>
    <row r="85712">
      <c r="N85712" s="561" t="n"/>
    </row>
    <row r="85713">
      <c r="N85713" s="561" t="n"/>
    </row>
    <row r="85714">
      <c r="N85714" s="561" t="n"/>
    </row>
    <row r="85715">
      <c r="N85715" s="561" t="n"/>
    </row>
    <row r="85716">
      <c r="N85716" s="561" t="n"/>
    </row>
    <row r="85717">
      <c r="N85717" s="561" t="n"/>
    </row>
    <row r="85718">
      <c r="N85718" s="561" t="n"/>
    </row>
    <row r="85719">
      <c r="N85719" s="561" t="n"/>
    </row>
    <row r="85720">
      <c r="N85720" s="561" t="n"/>
    </row>
    <row r="85721">
      <c r="N85721" s="561" t="n"/>
    </row>
    <row r="85722">
      <c r="N85722" s="561" t="n"/>
    </row>
    <row r="85723">
      <c r="N85723" s="561" t="n"/>
    </row>
    <row r="85724">
      <c r="N85724" s="561" t="n"/>
    </row>
    <row r="85725">
      <c r="N85725" s="561" t="n"/>
    </row>
    <row r="85726">
      <c r="N85726" s="561" t="n"/>
    </row>
    <row r="85727">
      <c r="N85727" s="561" t="n"/>
    </row>
    <row r="85728">
      <c r="N85728" s="561" t="n"/>
    </row>
    <row r="85729">
      <c r="N85729" s="561" t="n"/>
    </row>
    <row r="85730">
      <c r="N85730" s="561" t="n"/>
    </row>
    <row r="85731">
      <c r="N85731" s="561" t="n"/>
    </row>
    <row r="85732">
      <c r="N85732" s="561" t="n"/>
    </row>
    <row r="85733">
      <c r="N85733" s="561" t="n"/>
    </row>
    <row r="85734">
      <c r="N85734" s="561" t="n"/>
    </row>
    <row r="85735">
      <c r="N85735" s="561" t="n"/>
    </row>
    <row r="85736">
      <c r="N85736" s="561" t="n"/>
    </row>
    <row r="85737">
      <c r="N85737" s="561" t="n"/>
    </row>
    <row r="85738">
      <c r="N85738" s="561" t="n"/>
    </row>
    <row r="85739">
      <c r="N85739" s="561" t="n"/>
    </row>
    <row r="85740">
      <c r="N85740" s="561" t="n"/>
    </row>
    <row r="85741">
      <c r="N85741" s="561" t="n"/>
    </row>
    <row r="85742">
      <c r="N85742" s="561" t="n"/>
    </row>
    <row r="85743">
      <c r="N85743" s="561" t="n"/>
    </row>
    <row r="85744">
      <c r="N85744" s="561" t="n"/>
    </row>
    <row r="85745">
      <c r="N85745" s="561" t="n"/>
    </row>
    <row r="85746">
      <c r="N85746" s="561" t="n"/>
    </row>
    <row r="85747">
      <c r="N85747" s="561" t="n"/>
    </row>
    <row r="85748">
      <c r="N85748" s="561" t="n"/>
    </row>
    <row r="85749">
      <c r="N85749" s="561" t="n"/>
    </row>
    <row r="85750">
      <c r="N85750" s="561" t="n"/>
    </row>
    <row r="85751">
      <c r="N85751" s="561" t="n"/>
    </row>
    <row r="85752">
      <c r="N85752" s="561" t="n"/>
    </row>
    <row r="85753">
      <c r="N85753" s="561" t="n"/>
    </row>
    <row r="85754">
      <c r="N85754" s="561" t="n"/>
    </row>
    <row r="85755">
      <c r="N85755" s="561" t="n"/>
    </row>
    <row r="85756">
      <c r="N85756" s="561" t="n"/>
    </row>
    <row r="85757">
      <c r="N85757" s="561" t="n"/>
    </row>
    <row r="85758">
      <c r="N85758" s="561" t="n"/>
    </row>
    <row r="85759">
      <c r="N85759" s="561" t="n"/>
    </row>
    <row r="85760">
      <c r="N85760" s="561" t="n"/>
    </row>
    <row r="85761">
      <c r="N85761" s="561" t="n"/>
    </row>
    <row r="85762">
      <c r="N85762" s="561" t="n"/>
    </row>
    <row r="85763">
      <c r="N85763" s="561" t="n"/>
    </row>
    <row r="85764">
      <c r="N85764" s="561" t="n"/>
    </row>
    <row r="85765">
      <c r="N85765" s="561" t="n"/>
    </row>
    <row r="85766">
      <c r="N85766" s="561" t="n"/>
    </row>
    <row r="85767">
      <c r="N85767" s="561" t="n"/>
    </row>
    <row r="85768">
      <c r="N85768" s="561" t="n"/>
    </row>
    <row r="85769">
      <c r="N85769" s="561" t="n"/>
    </row>
    <row r="85770">
      <c r="N85770" s="561" t="n"/>
    </row>
    <row r="85771">
      <c r="N85771" s="561" t="n"/>
    </row>
    <row r="85772">
      <c r="N85772" s="561" t="n"/>
    </row>
    <row r="85773">
      <c r="N85773" s="561" t="n"/>
    </row>
    <row r="85774">
      <c r="N85774" s="561" t="n"/>
    </row>
    <row r="85775">
      <c r="N85775" s="561" t="n"/>
    </row>
    <row r="85776">
      <c r="N85776" s="561" t="n"/>
    </row>
    <row r="85777">
      <c r="N85777" s="561" t="n"/>
    </row>
    <row r="85778">
      <c r="N85778" s="561" t="n"/>
    </row>
    <row r="85779">
      <c r="N85779" s="561" t="n"/>
    </row>
    <row r="85780">
      <c r="N85780" s="561" t="n"/>
    </row>
    <row r="85781">
      <c r="N85781" s="561" t="n"/>
    </row>
    <row r="85782">
      <c r="N85782" s="561" t="n"/>
    </row>
    <row r="85783">
      <c r="N85783" s="561" t="n"/>
    </row>
    <row r="85784">
      <c r="N85784" s="561" t="n"/>
    </row>
    <row r="85785">
      <c r="N85785" s="561" t="n"/>
    </row>
    <row r="85786">
      <c r="N85786" s="561" t="n"/>
    </row>
    <row r="85787">
      <c r="N85787" s="561" t="n"/>
    </row>
    <row r="85788">
      <c r="N85788" s="561" t="n"/>
    </row>
    <row r="85789">
      <c r="N85789" s="561" t="n"/>
    </row>
    <row r="85790">
      <c r="N85790" s="561" t="n"/>
    </row>
    <row r="85791">
      <c r="N85791" s="561" t="n"/>
    </row>
    <row r="85792">
      <c r="N85792" s="561" t="n"/>
    </row>
    <row r="85793">
      <c r="N85793" s="561" t="n"/>
    </row>
    <row r="85794">
      <c r="N85794" s="561" t="n"/>
    </row>
    <row r="85795">
      <c r="N85795" s="561" t="n"/>
    </row>
    <row r="85796">
      <c r="N85796" s="561" t="n"/>
    </row>
    <row r="85797">
      <c r="N85797" s="561" t="n"/>
    </row>
    <row r="85798">
      <c r="N85798" s="561" t="n"/>
    </row>
    <row r="85799">
      <c r="N85799" s="561" t="n"/>
    </row>
    <row r="85800">
      <c r="N85800" s="561" t="n"/>
    </row>
    <row r="85801">
      <c r="N85801" s="561" t="n"/>
    </row>
    <row r="85802">
      <c r="N85802" s="561" t="n"/>
    </row>
    <row r="85803">
      <c r="N85803" s="561" t="n"/>
    </row>
    <row r="85804">
      <c r="N85804" s="561" t="n"/>
    </row>
    <row r="85805">
      <c r="N85805" s="561" t="n"/>
    </row>
    <row r="85806">
      <c r="N85806" s="561" t="n"/>
    </row>
    <row r="85807">
      <c r="N85807" s="561" t="n"/>
    </row>
    <row r="85808">
      <c r="N85808" s="561" t="n"/>
    </row>
    <row r="85809">
      <c r="N85809" s="561" t="n"/>
    </row>
    <row r="85810">
      <c r="N85810" s="561" t="n"/>
    </row>
    <row r="85811">
      <c r="N85811" s="561" t="n"/>
    </row>
    <row r="85812">
      <c r="N85812" s="561" t="n"/>
    </row>
    <row r="85813">
      <c r="N85813" s="561" t="n"/>
    </row>
    <row r="85814">
      <c r="N85814" s="561" t="n"/>
    </row>
    <row r="85815">
      <c r="N85815" s="561" t="n"/>
    </row>
    <row r="85816">
      <c r="N85816" s="561" t="n"/>
    </row>
    <row r="85817">
      <c r="N85817" s="561" t="n"/>
    </row>
    <row r="85818">
      <c r="N85818" s="561" t="n"/>
    </row>
    <row r="85819">
      <c r="N85819" s="561" t="n"/>
    </row>
    <row r="85820">
      <c r="N85820" s="561" t="n"/>
    </row>
    <row r="85821">
      <c r="N85821" s="561" t="n"/>
    </row>
    <row r="85822">
      <c r="N85822" s="561" t="n"/>
    </row>
    <row r="85823">
      <c r="N85823" s="561" t="n"/>
    </row>
    <row r="85824">
      <c r="N85824" s="561" t="n"/>
    </row>
    <row r="85825">
      <c r="N85825" s="561" t="n"/>
    </row>
    <row r="85826">
      <c r="N85826" s="561" t="n"/>
    </row>
    <row r="85827">
      <c r="N85827" s="561" t="n"/>
    </row>
    <row r="85828">
      <c r="N85828" s="561" t="n"/>
    </row>
    <row r="85829">
      <c r="N85829" s="561" t="n"/>
    </row>
    <row r="85830">
      <c r="N85830" s="561" t="n"/>
    </row>
    <row r="85831">
      <c r="N85831" s="561" t="n"/>
    </row>
    <row r="85832">
      <c r="N85832" s="561" t="n"/>
    </row>
    <row r="85833">
      <c r="N85833" s="561" t="n"/>
    </row>
    <row r="85834">
      <c r="N85834" s="561" t="n"/>
    </row>
    <row r="85835">
      <c r="N85835" s="561" t="n"/>
    </row>
    <row r="85836">
      <c r="N85836" s="561" t="n"/>
    </row>
    <row r="85837">
      <c r="N85837" s="561" t="n"/>
    </row>
    <row r="85838">
      <c r="N85838" s="561" t="n"/>
    </row>
    <row r="85839">
      <c r="N85839" s="561" t="n"/>
    </row>
    <row r="85840">
      <c r="N85840" s="561" t="n"/>
    </row>
    <row r="85841">
      <c r="N85841" s="561" t="n"/>
    </row>
    <row r="85842">
      <c r="N85842" s="561" t="n"/>
    </row>
    <row r="85843">
      <c r="N85843" s="561" t="n"/>
    </row>
    <row r="85844">
      <c r="N85844" s="561" t="n"/>
    </row>
    <row r="85845">
      <c r="N85845" s="561" t="n"/>
    </row>
    <row r="85846">
      <c r="N85846" s="561" t="n"/>
    </row>
    <row r="85847">
      <c r="N85847" s="561" t="n"/>
    </row>
    <row r="85848">
      <c r="N85848" s="561" t="n"/>
    </row>
    <row r="85849">
      <c r="N85849" s="561" t="n"/>
    </row>
    <row r="85850">
      <c r="N85850" s="561" t="n"/>
    </row>
    <row r="85851">
      <c r="N85851" s="561" t="n"/>
    </row>
    <row r="85852">
      <c r="N85852" s="561" t="n"/>
    </row>
    <row r="85853">
      <c r="N85853" s="561" t="n"/>
    </row>
    <row r="85854">
      <c r="N85854" s="561" t="n"/>
    </row>
    <row r="85855">
      <c r="N85855" s="561" t="n"/>
    </row>
    <row r="85856">
      <c r="N85856" s="561" t="n"/>
    </row>
    <row r="85857">
      <c r="N85857" s="561" t="n"/>
    </row>
    <row r="85858">
      <c r="N85858" s="561" t="n"/>
    </row>
    <row r="85859">
      <c r="N85859" s="561" t="n"/>
    </row>
    <row r="85860">
      <c r="N85860" s="561" t="n"/>
    </row>
    <row r="85861">
      <c r="N85861" s="561" t="n"/>
    </row>
    <row r="85862">
      <c r="N85862" s="561" t="n"/>
    </row>
    <row r="85863">
      <c r="N85863" s="561" t="n"/>
    </row>
    <row r="85864">
      <c r="N85864" s="561" t="n"/>
    </row>
    <row r="85865">
      <c r="N85865" s="561" t="n"/>
    </row>
    <row r="85866">
      <c r="N85866" s="561" t="n"/>
    </row>
    <row r="85867">
      <c r="N85867" s="561" t="n"/>
    </row>
    <row r="85868">
      <c r="N85868" s="561" t="n"/>
    </row>
    <row r="85869">
      <c r="N85869" s="561" t="n"/>
    </row>
    <row r="85870">
      <c r="N85870" s="561" t="n"/>
    </row>
    <row r="85871">
      <c r="N85871" s="561" t="n"/>
    </row>
    <row r="85872">
      <c r="N85872" s="561" t="n"/>
    </row>
    <row r="85873">
      <c r="N85873" s="561" t="n"/>
    </row>
    <row r="85874">
      <c r="N85874" s="561" t="n"/>
    </row>
    <row r="85875">
      <c r="N85875" s="561" t="n"/>
    </row>
    <row r="85876">
      <c r="N85876" s="561" t="n"/>
    </row>
    <row r="85877">
      <c r="N85877" s="561" t="n"/>
    </row>
    <row r="85878">
      <c r="N85878" s="561" t="n"/>
    </row>
    <row r="85879">
      <c r="N85879" s="561" t="n"/>
    </row>
    <row r="85880">
      <c r="N85880" s="561" t="n"/>
    </row>
    <row r="85881">
      <c r="N85881" s="561" t="n"/>
    </row>
    <row r="85882">
      <c r="N85882" s="561" t="n"/>
    </row>
    <row r="85883">
      <c r="N85883" s="561" t="n"/>
    </row>
    <row r="85884">
      <c r="N85884" s="561" t="n"/>
    </row>
    <row r="85885">
      <c r="N85885" s="561" t="n"/>
    </row>
    <row r="85886">
      <c r="N85886" s="561" t="n"/>
    </row>
    <row r="85887">
      <c r="N85887" s="561" t="n"/>
    </row>
    <row r="85888">
      <c r="N85888" s="561" t="n"/>
    </row>
    <row r="85889">
      <c r="N85889" s="561" t="n"/>
    </row>
    <row r="85890">
      <c r="N85890" s="561" t="n"/>
    </row>
    <row r="85891">
      <c r="N85891" s="561" t="n"/>
    </row>
    <row r="85892">
      <c r="N85892" s="561" t="n"/>
    </row>
    <row r="85893">
      <c r="N85893" s="561" t="n"/>
    </row>
    <row r="85894">
      <c r="N85894" s="561" t="n"/>
    </row>
    <row r="85895">
      <c r="N85895" s="561" t="n"/>
    </row>
    <row r="85896">
      <c r="N85896" s="561" t="n"/>
    </row>
    <row r="85897">
      <c r="N85897" s="561" t="n"/>
    </row>
    <row r="85898">
      <c r="N85898" s="561" t="n"/>
    </row>
    <row r="85899">
      <c r="N85899" s="561" t="n"/>
    </row>
    <row r="85900">
      <c r="N85900" s="561" t="n"/>
    </row>
    <row r="85901">
      <c r="N85901" s="561" t="n"/>
    </row>
    <row r="85902">
      <c r="N85902" s="561" t="n"/>
    </row>
    <row r="85903">
      <c r="N85903" s="561" t="n"/>
    </row>
    <row r="85904">
      <c r="N85904" s="561" t="n"/>
    </row>
    <row r="85905">
      <c r="N85905" s="561" t="n"/>
    </row>
    <row r="85906">
      <c r="N85906" s="561" t="n"/>
    </row>
    <row r="85907">
      <c r="N85907" s="561" t="n"/>
    </row>
    <row r="85908">
      <c r="N85908" s="561" t="n"/>
    </row>
    <row r="85909">
      <c r="N85909" s="561" t="n"/>
    </row>
    <row r="85910">
      <c r="N85910" s="561" t="n"/>
    </row>
    <row r="85911">
      <c r="N85911" s="561" t="n"/>
    </row>
    <row r="85912">
      <c r="N85912" s="561" t="n"/>
    </row>
    <row r="85913">
      <c r="N85913" s="561" t="n"/>
    </row>
    <row r="85914">
      <c r="N85914" s="561" t="n"/>
    </row>
    <row r="85915">
      <c r="N85915" s="561" t="n"/>
    </row>
    <row r="85916">
      <c r="N85916" s="561" t="n"/>
    </row>
    <row r="85917">
      <c r="N85917" s="561" t="n"/>
    </row>
    <row r="85918">
      <c r="N85918" s="561" t="n"/>
    </row>
    <row r="85919">
      <c r="N85919" s="561" t="n"/>
    </row>
    <row r="85920">
      <c r="N85920" s="561" t="n"/>
    </row>
    <row r="85921">
      <c r="N85921" s="561" t="n"/>
    </row>
    <row r="85922">
      <c r="N85922" s="561" t="n"/>
    </row>
    <row r="85923">
      <c r="N85923" s="561" t="n"/>
    </row>
    <row r="85924">
      <c r="N85924" s="561" t="n"/>
    </row>
    <row r="85925">
      <c r="N85925" s="561" t="n"/>
    </row>
    <row r="85926">
      <c r="N85926" s="561" t="n"/>
    </row>
    <row r="85927">
      <c r="N85927" s="561" t="n"/>
    </row>
    <row r="85928">
      <c r="N85928" s="561" t="n"/>
    </row>
    <row r="85929">
      <c r="N85929" s="561" t="n"/>
    </row>
    <row r="85930">
      <c r="N85930" s="561" t="n"/>
    </row>
    <row r="85931">
      <c r="N85931" s="561" t="n"/>
    </row>
    <row r="85932">
      <c r="N85932" s="561" t="n"/>
    </row>
    <row r="85933">
      <c r="N85933" s="561" t="n"/>
    </row>
    <row r="85934">
      <c r="N85934" s="561" t="n"/>
    </row>
    <row r="85935">
      <c r="N85935" s="561" t="n"/>
    </row>
    <row r="85936">
      <c r="N85936" s="561" t="n"/>
    </row>
    <row r="85937">
      <c r="N85937" s="561" t="n"/>
    </row>
    <row r="85938">
      <c r="N85938" s="561" t="n"/>
    </row>
    <row r="85939">
      <c r="N85939" s="561" t="n"/>
    </row>
    <row r="85940">
      <c r="N85940" s="561" t="n"/>
    </row>
    <row r="85941">
      <c r="N85941" s="561" t="n"/>
    </row>
    <row r="85942">
      <c r="N85942" s="561" t="n"/>
    </row>
    <row r="85943">
      <c r="N85943" s="561" t="n"/>
    </row>
    <row r="85944">
      <c r="N85944" s="561" t="n"/>
    </row>
    <row r="85945">
      <c r="N85945" s="561" t="n"/>
    </row>
    <row r="85946">
      <c r="N85946" s="561" t="n"/>
    </row>
    <row r="85947">
      <c r="N85947" s="561" t="n"/>
    </row>
    <row r="85948">
      <c r="N85948" s="561" t="n"/>
    </row>
    <row r="85949">
      <c r="N85949" s="561" t="n"/>
    </row>
    <row r="85950">
      <c r="N85950" s="561" t="n"/>
    </row>
    <row r="85951">
      <c r="N85951" s="561" t="n"/>
    </row>
    <row r="85952">
      <c r="N85952" s="561" t="n"/>
    </row>
    <row r="85953">
      <c r="N85953" s="561" t="n"/>
    </row>
    <row r="85954">
      <c r="N85954" s="561" t="n"/>
    </row>
    <row r="85955">
      <c r="N85955" s="561" t="n"/>
    </row>
    <row r="85956">
      <c r="N85956" s="561" t="n"/>
    </row>
    <row r="85957">
      <c r="N85957" s="561" t="n"/>
    </row>
    <row r="85958">
      <c r="N85958" s="561" t="n"/>
    </row>
    <row r="85959">
      <c r="N85959" s="561" t="n"/>
    </row>
    <row r="85960">
      <c r="N85960" s="561" t="n"/>
    </row>
    <row r="85961">
      <c r="N85961" s="561" t="n"/>
    </row>
    <row r="85962">
      <c r="N85962" s="561" t="n"/>
    </row>
    <row r="85963">
      <c r="N85963" s="561" t="n"/>
    </row>
    <row r="85964">
      <c r="N85964" s="561" t="n"/>
    </row>
    <row r="85965">
      <c r="N85965" s="561" t="n"/>
    </row>
    <row r="85966">
      <c r="N85966" s="561" t="n"/>
    </row>
    <row r="85967">
      <c r="N85967" s="561" t="n"/>
    </row>
    <row r="85968">
      <c r="N85968" s="561" t="n"/>
    </row>
    <row r="85969">
      <c r="N85969" s="561" t="n"/>
    </row>
    <row r="85970">
      <c r="N85970" s="561" t="n"/>
    </row>
    <row r="85971">
      <c r="N85971" s="561" t="n"/>
    </row>
    <row r="85972">
      <c r="N85972" s="561" t="n"/>
    </row>
    <row r="85973">
      <c r="N85973" s="561" t="n"/>
    </row>
    <row r="85974">
      <c r="N85974" s="561" t="n"/>
    </row>
    <row r="85975">
      <c r="N85975" s="561" t="n"/>
    </row>
    <row r="85976">
      <c r="N85976" s="561" t="n"/>
    </row>
    <row r="85977">
      <c r="N85977" s="561" t="n"/>
    </row>
    <row r="85978">
      <c r="N85978" s="561" t="n"/>
    </row>
    <row r="85979">
      <c r="N85979" s="561" t="n"/>
    </row>
    <row r="85980">
      <c r="N85980" s="561" t="n"/>
    </row>
    <row r="85981">
      <c r="N85981" s="561" t="n"/>
    </row>
    <row r="85982">
      <c r="N85982" s="561" t="n"/>
    </row>
    <row r="85983">
      <c r="N85983" s="561" t="n"/>
    </row>
    <row r="85984">
      <c r="N85984" s="561" t="n"/>
    </row>
    <row r="85985">
      <c r="N85985" s="561" t="n"/>
    </row>
    <row r="85986">
      <c r="N85986" s="561" t="n"/>
    </row>
    <row r="85987">
      <c r="N85987" s="561" t="n"/>
    </row>
    <row r="85988">
      <c r="N85988" s="561" t="n"/>
    </row>
    <row r="85989">
      <c r="N85989" s="561" t="n"/>
    </row>
    <row r="85990">
      <c r="N85990" s="561" t="n"/>
    </row>
    <row r="85991">
      <c r="N85991" s="561" t="n"/>
    </row>
    <row r="85992">
      <c r="N85992" s="561" t="n"/>
    </row>
    <row r="85993">
      <c r="N85993" s="561" t="n"/>
    </row>
    <row r="85994">
      <c r="N85994" s="561" t="n"/>
    </row>
    <row r="85995">
      <c r="N85995" s="561" t="n"/>
    </row>
    <row r="85996">
      <c r="N85996" s="561" t="n"/>
    </row>
    <row r="85997">
      <c r="N85997" s="561" t="n"/>
    </row>
    <row r="85998">
      <c r="N85998" s="561" t="n"/>
    </row>
    <row r="85999">
      <c r="N85999" s="561" t="n"/>
    </row>
    <row r="86000">
      <c r="N86000" s="561" t="n"/>
    </row>
    <row r="86001">
      <c r="N86001" s="561" t="n"/>
    </row>
    <row r="86002">
      <c r="N86002" s="561" t="n"/>
    </row>
    <row r="86003">
      <c r="N86003" s="561" t="n"/>
    </row>
    <row r="86004">
      <c r="N86004" s="561" t="n"/>
    </row>
    <row r="86005">
      <c r="N86005" s="561" t="n"/>
    </row>
    <row r="86006">
      <c r="N86006" s="561" t="n"/>
    </row>
    <row r="86007">
      <c r="N86007" s="561" t="n"/>
    </row>
    <row r="86008">
      <c r="N86008" s="561" t="n"/>
    </row>
    <row r="86009">
      <c r="N86009" s="561" t="n"/>
    </row>
    <row r="86010">
      <c r="N86010" s="561" t="n"/>
    </row>
    <row r="86011">
      <c r="N86011" s="561" t="n"/>
    </row>
    <row r="86012">
      <c r="N86012" s="561" t="n"/>
    </row>
    <row r="86013">
      <c r="N86013" s="561" t="n"/>
    </row>
    <row r="86014">
      <c r="N86014" s="561" t="n"/>
    </row>
    <row r="86015">
      <c r="N86015" s="561" t="n"/>
    </row>
    <row r="86016">
      <c r="N86016" s="561" t="n"/>
    </row>
    <row r="86017">
      <c r="N86017" s="561" t="n"/>
    </row>
    <row r="86018">
      <c r="N86018" s="561" t="n"/>
    </row>
    <row r="86019">
      <c r="N86019" s="561" t="n"/>
    </row>
    <row r="86020">
      <c r="N86020" s="561" t="n"/>
    </row>
    <row r="86021">
      <c r="N86021" s="561" t="n"/>
    </row>
    <row r="86022">
      <c r="N86022" s="561" t="n"/>
    </row>
    <row r="86023">
      <c r="N86023" s="561" t="n"/>
    </row>
    <row r="86024">
      <c r="N86024" s="561" t="n"/>
    </row>
    <row r="86025">
      <c r="N86025" s="561" t="n"/>
    </row>
    <row r="86026">
      <c r="N86026" s="561" t="n"/>
    </row>
    <row r="86027">
      <c r="N86027" s="561" t="n"/>
    </row>
    <row r="86028">
      <c r="N86028" s="561" t="n"/>
    </row>
    <row r="86029">
      <c r="N86029" s="561" t="n"/>
    </row>
    <row r="86030">
      <c r="N86030" s="561" t="n"/>
    </row>
    <row r="86031">
      <c r="N86031" s="561" t="n"/>
    </row>
    <row r="86032">
      <c r="N86032" s="561" t="n"/>
    </row>
    <row r="86033">
      <c r="N86033" s="561" t="n"/>
    </row>
    <row r="86034">
      <c r="N86034" s="561" t="n"/>
    </row>
    <row r="86035">
      <c r="N86035" s="561" t="n"/>
    </row>
    <row r="86036">
      <c r="N86036" s="561" t="n"/>
    </row>
    <row r="86037">
      <c r="N86037" s="561" t="n"/>
    </row>
    <row r="86038">
      <c r="N86038" s="561" t="n"/>
    </row>
    <row r="86039">
      <c r="N86039" s="561" t="n"/>
    </row>
    <row r="86040">
      <c r="N86040" s="561" t="n"/>
    </row>
    <row r="86041">
      <c r="N86041" s="561" t="n"/>
    </row>
    <row r="86042">
      <c r="N86042" s="561" t="n"/>
    </row>
    <row r="86043">
      <c r="N86043" s="561" t="n"/>
    </row>
    <row r="86044">
      <c r="N86044" s="561" t="n"/>
    </row>
    <row r="86045">
      <c r="N86045" s="561" t="n"/>
    </row>
    <row r="86046">
      <c r="N86046" s="561" t="n"/>
    </row>
    <row r="86047">
      <c r="N86047" s="561" t="n"/>
    </row>
    <row r="86048">
      <c r="N86048" s="561" t="n"/>
    </row>
    <row r="86049">
      <c r="N86049" s="561" t="n"/>
    </row>
    <row r="86050">
      <c r="N86050" s="561" t="n"/>
    </row>
    <row r="86051">
      <c r="N86051" s="561" t="n"/>
    </row>
    <row r="86052">
      <c r="N86052" s="561" t="n"/>
    </row>
    <row r="86053">
      <c r="N86053" s="561" t="n"/>
    </row>
    <row r="86054">
      <c r="N86054" s="561" t="n"/>
    </row>
    <row r="86055">
      <c r="N86055" s="561" t="n"/>
    </row>
    <row r="86056">
      <c r="N86056" s="561" t="n"/>
    </row>
    <row r="86057">
      <c r="N86057" s="561" t="n"/>
    </row>
    <row r="86058">
      <c r="N86058" s="561" t="n"/>
    </row>
    <row r="86059">
      <c r="N86059" s="561" t="n"/>
    </row>
    <row r="86060">
      <c r="N86060" s="561" t="n"/>
    </row>
    <row r="86061">
      <c r="N86061" s="561" t="n"/>
    </row>
    <row r="86062">
      <c r="N86062" s="561" t="n"/>
    </row>
    <row r="86063">
      <c r="N86063" s="561" t="n"/>
    </row>
    <row r="86064">
      <c r="N86064" s="561" t="n"/>
    </row>
    <row r="86065">
      <c r="N86065" s="561" t="n"/>
    </row>
    <row r="86066">
      <c r="N86066" s="561" t="n"/>
    </row>
    <row r="86067">
      <c r="N86067" s="561" t="n"/>
    </row>
    <row r="86068">
      <c r="N86068" s="561" t="n"/>
    </row>
    <row r="86069">
      <c r="N86069" s="561" t="n"/>
    </row>
    <row r="86070">
      <c r="N86070" s="561" t="n"/>
    </row>
    <row r="86071">
      <c r="N86071" s="561" t="n"/>
    </row>
    <row r="86072">
      <c r="N86072" s="561" t="n"/>
    </row>
    <row r="86073">
      <c r="N86073" s="561" t="n"/>
    </row>
    <row r="86074">
      <c r="N86074" s="561" t="n"/>
    </row>
    <row r="86075">
      <c r="N86075" s="561" t="n"/>
    </row>
    <row r="86076">
      <c r="N86076" s="561" t="n"/>
    </row>
    <row r="86077">
      <c r="N86077" s="561" t="n"/>
    </row>
    <row r="86078">
      <c r="N86078" s="561" t="n"/>
    </row>
    <row r="86079">
      <c r="N86079" s="561" t="n"/>
    </row>
    <row r="86080">
      <c r="N86080" s="561" t="n"/>
    </row>
    <row r="86081">
      <c r="N86081" s="561" t="n"/>
    </row>
    <row r="86082">
      <c r="N86082" s="561" t="n"/>
    </row>
    <row r="86083">
      <c r="N86083" s="561" t="n"/>
    </row>
    <row r="86084">
      <c r="N86084" s="561" t="n"/>
    </row>
    <row r="86085">
      <c r="N86085" s="561" t="n"/>
    </row>
    <row r="86086">
      <c r="N86086" s="561" t="n"/>
    </row>
    <row r="86087">
      <c r="N86087" s="561" t="n"/>
    </row>
    <row r="86088">
      <c r="N86088" s="561" t="n"/>
    </row>
    <row r="86089">
      <c r="N86089" s="561" t="n"/>
    </row>
    <row r="86090">
      <c r="N86090" s="561" t="n"/>
    </row>
    <row r="86091">
      <c r="N86091" s="561" t="n"/>
    </row>
    <row r="86092">
      <c r="N86092" s="561" t="n"/>
    </row>
    <row r="86093">
      <c r="N86093" s="561" t="n"/>
    </row>
    <row r="86094">
      <c r="N86094" s="561" t="n"/>
    </row>
    <row r="86095">
      <c r="N86095" s="561" t="n"/>
    </row>
    <row r="86096">
      <c r="N86096" s="561" t="n"/>
    </row>
    <row r="86097">
      <c r="N86097" s="561" t="n"/>
    </row>
    <row r="86098">
      <c r="N86098" s="561" t="n"/>
    </row>
    <row r="86099">
      <c r="N86099" s="561" t="n"/>
    </row>
    <row r="86100">
      <c r="N86100" s="561" t="n"/>
    </row>
    <row r="86101">
      <c r="N86101" s="561" t="n"/>
    </row>
    <row r="86102">
      <c r="N86102" s="561" t="n"/>
    </row>
    <row r="86103">
      <c r="N86103" s="561" t="n"/>
    </row>
    <row r="86104">
      <c r="N86104" s="561" t="n"/>
    </row>
    <row r="86105">
      <c r="N86105" s="561" t="n"/>
    </row>
    <row r="86106">
      <c r="N86106" s="561" t="n"/>
    </row>
    <row r="86107">
      <c r="N86107" s="561" t="n"/>
    </row>
    <row r="86108">
      <c r="N86108" s="561" t="n"/>
    </row>
    <row r="86109">
      <c r="N86109" s="561" t="n"/>
    </row>
    <row r="86110">
      <c r="N86110" s="561" t="n"/>
    </row>
    <row r="86111">
      <c r="N86111" s="561" t="n"/>
    </row>
    <row r="86112">
      <c r="N86112" s="561" t="n"/>
    </row>
    <row r="86113">
      <c r="N86113" s="561" t="n"/>
    </row>
    <row r="86114">
      <c r="N86114" s="561" t="n"/>
    </row>
    <row r="86115">
      <c r="N86115" s="561" t="n"/>
    </row>
    <row r="86116">
      <c r="N86116" s="561" t="n"/>
    </row>
    <row r="86117">
      <c r="N86117" s="561" t="n"/>
    </row>
    <row r="86118">
      <c r="N86118" s="561" t="n"/>
    </row>
    <row r="86119">
      <c r="N86119" s="561" t="n"/>
    </row>
    <row r="86120">
      <c r="N86120" s="561" t="n"/>
    </row>
    <row r="86121">
      <c r="N86121" s="561" t="n"/>
    </row>
    <row r="86122">
      <c r="N86122" s="561" t="n"/>
    </row>
    <row r="86123">
      <c r="N86123" s="561" t="n"/>
    </row>
    <row r="86124">
      <c r="N86124" s="561" t="n"/>
    </row>
    <row r="86125">
      <c r="N86125" s="561" t="n"/>
    </row>
    <row r="86126">
      <c r="N86126" s="561" t="n"/>
    </row>
    <row r="86127">
      <c r="N86127" s="561" t="n"/>
    </row>
    <row r="86128">
      <c r="N86128" s="561" t="n"/>
    </row>
    <row r="86129">
      <c r="N86129" s="561" t="n"/>
    </row>
    <row r="86130">
      <c r="N86130" s="561" t="n"/>
    </row>
    <row r="86131">
      <c r="N86131" s="561" t="n"/>
    </row>
    <row r="86132">
      <c r="N86132" s="561" t="n"/>
    </row>
    <row r="86133">
      <c r="N86133" s="561" t="n"/>
    </row>
    <row r="86134">
      <c r="N86134" s="561" t="n"/>
    </row>
    <row r="86135">
      <c r="N86135" s="561" t="n"/>
    </row>
    <row r="86136">
      <c r="N86136" s="561" t="n"/>
    </row>
    <row r="86137">
      <c r="N86137" s="561" t="n"/>
    </row>
    <row r="86138">
      <c r="N86138" s="561" t="n"/>
    </row>
    <row r="86139">
      <c r="N86139" s="561" t="n"/>
    </row>
    <row r="86140">
      <c r="N86140" s="561" t="n"/>
    </row>
    <row r="86141">
      <c r="N86141" s="561" t="n"/>
    </row>
    <row r="86142">
      <c r="N86142" s="561" t="n"/>
    </row>
    <row r="86143">
      <c r="N86143" s="561" t="n"/>
    </row>
    <row r="86144">
      <c r="N86144" s="561" t="n"/>
    </row>
    <row r="86145">
      <c r="N86145" s="561" t="n"/>
    </row>
    <row r="86146">
      <c r="N86146" s="561" t="n"/>
    </row>
    <row r="86147">
      <c r="N86147" s="561" t="n"/>
    </row>
    <row r="86148">
      <c r="N86148" s="561" t="n"/>
    </row>
    <row r="86149">
      <c r="N86149" s="561" t="n"/>
    </row>
    <row r="86150">
      <c r="N86150" s="561" t="n"/>
    </row>
    <row r="86151">
      <c r="N86151" s="561" t="n"/>
    </row>
    <row r="86152">
      <c r="N86152" s="561" t="n"/>
    </row>
    <row r="86153">
      <c r="N86153" s="561" t="n"/>
    </row>
    <row r="86154">
      <c r="N86154" s="561" t="n"/>
    </row>
    <row r="86155">
      <c r="N86155" s="561" t="n"/>
    </row>
    <row r="86156">
      <c r="N86156" s="561" t="n"/>
    </row>
    <row r="86157">
      <c r="N86157" s="561" t="n"/>
    </row>
    <row r="86158">
      <c r="N86158" s="561" t="n"/>
    </row>
    <row r="86159">
      <c r="N86159" s="561" t="n"/>
    </row>
    <row r="86160">
      <c r="N86160" s="561" t="n"/>
    </row>
    <row r="86161">
      <c r="N86161" s="561" t="n"/>
    </row>
    <row r="86162">
      <c r="N86162" s="561" t="n"/>
    </row>
    <row r="86163">
      <c r="N86163" s="561" t="n"/>
    </row>
    <row r="86164">
      <c r="N86164" s="561" t="n"/>
    </row>
    <row r="86165">
      <c r="N86165" s="561" t="n"/>
    </row>
    <row r="86166">
      <c r="N86166" s="561" t="n"/>
    </row>
    <row r="86167">
      <c r="N86167" s="561" t="n"/>
    </row>
    <row r="86168">
      <c r="N86168" s="561" t="n"/>
    </row>
    <row r="86169">
      <c r="N86169" s="561" t="n"/>
    </row>
    <row r="86170">
      <c r="N86170" s="561" t="n"/>
    </row>
    <row r="86171">
      <c r="N86171" s="561" t="n"/>
    </row>
    <row r="86172">
      <c r="N86172" s="561" t="n"/>
    </row>
    <row r="86173">
      <c r="N86173" s="561" t="n"/>
    </row>
    <row r="86174">
      <c r="N86174" s="561" t="n"/>
    </row>
    <row r="86175">
      <c r="N86175" s="561" t="n"/>
    </row>
    <row r="86176">
      <c r="N86176" s="561" t="n"/>
    </row>
    <row r="86177">
      <c r="N86177" s="561" t="n"/>
    </row>
    <row r="86178">
      <c r="N86178" s="561" t="n"/>
    </row>
    <row r="86179">
      <c r="N86179" s="561" t="n"/>
    </row>
    <row r="86180">
      <c r="N86180" s="561" t="n"/>
    </row>
    <row r="86181">
      <c r="N86181" s="561" t="n"/>
    </row>
    <row r="86182">
      <c r="N86182" s="561" t="n"/>
    </row>
    <row r="86183">
      <c r="N86183" s="561" t="n"/>
    </row>
    <row r="86184">
      <c r="N86184" s="561" t="n"/>
    </row>
    <row r="86185">
      <c r="N86185" s="561" t="n"/>
    </row>
    <row r="86186">
      <c r="N86186" s="561" t="n"/>
    </row>
    <row r="86187">
      <c r="N86187" s="561" t="n"/>
    </row>
    <row r="86188">
      <c r="N86188" s="561" t="n"/>
    </row>
    <row r="86189">
      <c r="N86189" s="561" t="n"/>
    </row>
    <row r="86190">
      <c r="N86190" s="561" t="n"/>
    </row>
    <row r="86191">
      <c r="N86191" s="561" t="n"/>
    </row>
    <row r="86192">
      <c r="N86192" s="561" t="n"/>
    </row>
    <row r="86193">
      <c r="N86193" s="561" t="n"/>
    </row>
    <row r="86194">
      <c r="N86194" s="561" t="n"/>
    </row>
    <row r="86195">
      <c r="N86195" s="561" t="n"/>
    </row>
    <row r="86196">
      <c r="N86196" s="561" t="n"/>
    </row>
    <row r="86197">
      <c r="N86197" s="561" t="n"/>
    </row>
    <row r="86198">
      <c r="N86198" s="561" t="n"/>
    </row>
    <row r="86199">
      <c r="N86199" s="561" t="n"/>
    </row>
    <row r="86200">
      <c r="N86200" s="561" t="n"/>
    </row>
    <row r="86201">
      <c r="N86201" s="561" t="n"/>
    </row>
    <row r="86202">
      <c r="N86202" s="561" t="n"/>
    </row>
    <row r="86203">
      <c r="N86203" s="561" t="n"/>
    </row>
    <row r="86204">
      <c r="N86204" s="561" t="n"/>
    </row>
    <row r="86205">
      <c r="N86205" s="561" t="n"/>
    </row>
    <row r="86206">
      <c r="N86206" s="561" t="n"/>
    </row>
    <row r="86207">
      <c r="N86207" s="561" t="n"/>
    </row>
    <row r="86208">
      <c r="N86208" s="561" t="n"/>
    </row>
    <row r="86209">
      <c r="N86209" s="561" t="n"/>
    </row>
    <row r="86210">
      <c r="N86210" s="561" t="n"/>
    </row>
    <row r="86211">
      <c r="N86211" s="561" t="n"/>
    </row>
    <row r="86212">
      <c r="N86212" s="561" t="n"/>
    </row>
    <row r="86213">
      <c r="N86213" s="561" t="n"/>
    </row>
    <row r="86214">
      <c r="N86214" s="561" t="n"/>
    </row>
    <row r="86215">
      <c r="N86215" s="561" t="n"/>
    </row>
    <row r="86216">
      <c r="N86216" s="561" t="n"/>
    </row>
    <row r="86217">
      <c r="N86217" s="561" t="n"/>
    </row>
    <row r="86218">
      <c r="N86218" s="561" t="n"/>
    </row>
    <row r="86219">
      <c r="N86219" s="561" t="n"/>
    </row>
    <row r="86220">
      <c r="N86220" s="561" t="n"/>
    </row>
    <row r="86221">
      <c r="N86221" s="561" t="n"/>
    </row>
    <row r="86222">
      <c r="N86222" s="561" t="n"/>
    </row>
    <row r="86223">
      <c r="N86223" s="561" t="n"/>
    </row>
    <row r="86224">
      <c r="N86224" s="561" t="n"/>
    </row>
    <row r="86225">
      <c r="N86225" s="561" t="n"/>
    </row>
    <row r="86226">
      <c r="N86226" s="561" t="n"/>
    </row>
    <row r="86227">
      <c r="N86227" s="561" t="n"/>
    </row>
    <row r="86228">
      <c r="N86228" s="561" t="n"/>
    </row>
    <row r="86229">
      <c r="N86229" s="561" t="n"/>
    </row>
    <row r="86230">
      <c r="N86230" s="561" t="n"/>
    </row>
    <row r="86231">
      <c r="N86231" s="561" t="n"/>
    </row>
    <row r="86232">
      <c r="N86232" s="561" t="n"/>
    </row>
    <row r="86233">
      <c r="N86233" s="561" t="n"/>
    </row>
    <row r="86234">
      <c r="N86234" s="561" t="n"/>
    </row>
    <row r="86235">
      <c r="N86235" s="561" t="n"/>
    </row>
    <row r="86236">
      <c r="N86236" s="561" t="n"/>
    </row>
    <row r="86237">
      <c r="N86237" s="561" t="n"/>
    </row>
    <row r="86238">
      <c r="N86238" s="561" t="n"/>
    </row>
    <row r="86239">
      <c r="N86239" s="561" t="n"/>
    </row>
    <row r="86240">
      <c r="N86240" s="561" t="n"/>
    </row>
    <row r="86241">
      <c r="N86241" s="561" t="n"/>
    </row>
    <row r="86242">
      <c r="N86242" s="561" t="n"/>
    </row>
    <row r="86243">
      <c r="N86243" s="561" t="n"/>
    </row>
    <row r="86244">
      <c r="N86244" s="561" t="n"/>
    </row>
    <row r="86245">
      <c r="N86245" s="561" t="n"/>
    </row>
    <row r="86246">
      <c r="N86246" s="561" t="n"/>
    </row>
    <row r="86247">
      <c r="N86247" s="561" t="n"/>
    </row>
    <row r="86248">
      <c r="N86248" s="561" t="n"/>
    </row>
    <row r="86249">
      <c r="N86249" s="561" t="n"/>
    </row>
    <row r="86250">
      <c r="N86250" s="561" t="n"/>
    </row>
    <row r="86251">
      <c r="N86251" s="561" t="n"/>
    </row>
    <row r="86252">
      <c r="N86252" s="561" t="n"/>
    </row>
    <row r="86253">
      <c r="N86253" s="561" t="n"/>
    </row>
    <row r="86254">
      <c r="N86254" s="561" t="n"/>
    </row>
    <row r="86255">
      <c r="N86255" s="561" t="n"/>
    </row>
    <row r="86256">
      <c r="N86256" s="561" t="n"/>
    </row>
    <row r="86257">
      <c r="N86257" s="561" t="n"/>
    </row>
    <row r="86258">
      <c r="N86258" s="561" t="n"/>
    </row>
    <row r="86259">
      <c r="N86259" s="561" t="n"/>
    </row>
    <row r="86260">
      <c r="N86260" s="561" t="n"/>
    </row>
    <row r="86261">
      <c r="N86261" s="561" t="n"/>
    </row>
    <row r="86262">
      <c r="N86262" s="561" t="n"/>
    </row>
    <row r="86263">
      <c r="N86263" s="561" t="n"/>
    </row>
    <row r="86264">
      <c r="N86264" s="561" t="n"/>
    </row>
    <row r="86265">
      <c r="N86265" s="561" t="n"/>
    </row>
    <row r="86266">
      <c r="N86266" s="561" t="n"/>
    </row>
    <row r="86267">
      <c r="N86267" s="561" t="n"/>
    </row>
    <row r="86268">
      <c r="N86268" s="561" t="n"/>
    </row>
    <row r="86269">
      <c r="N86269" s="561" t="n"/>
    </row>
    <row r="86270">
      <c r="N86270" s="561" t="n"/>
    </row>
    <row r="86271">
      <c r="N86271" s="561" t="n"/>
    </row>
    <row r="86272">
      <c r="N86272" s="561" t="n"/>
    </row>
    <row r="86273">
      <c r="N86273" s="561" t="n"/>
    </row>
    <row r="86274">
      <c r="N86274" s="561" t="n"/>
    </row>
    <row r="86275">
      <c r="N86275" s="561" t="n"/>
    </row>
    <row r="86276">
      <c r="N86276" s="561" t="n"/>
    </row>
    <row r="86277">
      <c r="N86277" s="561" t="n"/>
    </row>
    <row r="86278">
      <c r="N86278" s="561" t="n"/>
    </row>
    <row r="86279">
      <c r="N86279" s="561" t="n"/>
    </row>
    <row r="86280">
      <c r="N86280" s="561" t="n"/>
    </row>
    <row r="86281">
      <c r="N86281" s="561" t="n"/>
    </row>
    <row r="86282">
      <c r="N86282" s="561" t="n"/>
    </row>
    <row r="86283">
      <c r="N86283" s="561" t="n"/>
    </row>
    <row r="86284">
      <c r="N86284" s="561" t="n"/>
    </row>
    <row r="86285">
      <c r="N86285" s="561" t="n"/>
    </row>
    <row r="86286">
      <c r="N86286" s="561" t="n"/>
    </row>
    <row r="86287">
      <c r="N86287" s="561" t="n"/>
    </row>
    <row r="86288">
      <c r="N86288" s="561" t="n"/>
    </row>
    <row r="86289">
      <c r="N86289" s="561" t="n"/>
    </row>
    <row r="86290">
      <c r="N86290" s="561" t="n"/>
    </row>
    <row r="86291">
      <c r="N86291" s="561" t="n"/>
    </row>
    <row r="86292">
      <c r="N86292" s="561" t="n"/>
    </row>
    <row r="86293">
      <c r="N86293" s="561" t="n"/>
    </row>
    <row r="86294">
      <c r="N86294" s="561" t="n"/>
    </row>
    <row r="86295">
      <c r="N86295" s="561" t="n"/>
    </row>
    <row r="86296">
      <c r="N86296" s="561" t="n"/>
    </row>
    <row r="86297">
      <c r="N86297" s="561" t="n"/>
    </row>
    <row r="86298">
      <c r="N86298" s="561" t="n"/>
    </row>
    <row r="86299">
      <c r="N86299" s="561" t="n"/>
    </row>
    <row r="86300">
      <c r="N86300" s="561" t="n"/>
    </row>
    <row r="86301">
      <c r="N86301" s="561" t="n"/>
    </row>
    <row r="86302">
      <c r="N86302" s="561" t="n"/>
    </row>
    <row r="86303">
      <c r="N86303" s="561" t="n"/>
    </row>
    <row r="86304">
      <c r="N86304" s="561" t="n"/>
    </row>
    <row r="86305">
      <c r="N86305" s="561" t="n"/>
    </row>
    <row r="86306">
      <c r="N86306" s="561" t="n"/>
    </row>
    <row r="86307">
      <c r="N86307" s="561" t="n"/>
    </row>
    <row r="86308">
      <c r="N86308" s="561" t="n"/>
    </row>
    <row r="86309">
      <c r="N86309" s="561" t="n"/>
    </row>
    <row r="86310">
      <c r="N86310" s="561" t="n"/>
    </row>
    <row r="86311">
      <c r="N86311" s="561" t="n"/>
    </row>
    <row r="86312">
      <c r="N86312" s="561" t="n"/>
    </row>
    <row r="86313">
      <c r="N86313" s="561" t="n"/>
    </row>
    <row r="86314">
      <c r="N86314" s="561" t="n"/>
    </row>
    <row r="86315">
      <c r="N86315" s="561" t="n"/>
    </row>
    <row r="86316">
      <c r="N86316" s="561" t="n"/>
    </row>
    <row r="86317">
      <c r="N86317" s="561" t="n"/>
    </row>
    <row r="86318">
      <c r="N86318" s="561" t="n"/>
    </row>
    <row r="86319">
      <c r="N86319" s="561" t="n"/>
    </row>
    <row r="86320">
      <c r="N86320" s="561" t="n"/>
    </row>
    <row r="86321">
      <c r="N86321" s="561" t="n"/>
    </row>
    <row r="86322">
      <c r="N86322" s="561" t="n"/>
    </row>
    <row r="86323">
      <c r="N86323" s="561" t="n"/>
    </row>
    <row r="86324">
      <c r="N86324" s="561" t="n"/>
    </row>
    <row r="86325">
      <c r="N86325" s="561" t="n"/>
    </row>
    <row r="86326">
      <c r="N86326" s="561" t="n"/>
    </row>
    <row r="86327">
      <c r="N86327" s="561" t="n"/>
    </row>
    <row r="86328">
      <c r="N86328" s="561" t="n"/>
    </row>
    <row r="86329">
      <c r="N86329" s="561" t="n"/>
    </row>
    <row r="86330">
      <c r="N86330" s="561" t="n"/>
    </row>
    <row r="86331">
      <c r="N86331" s="561" t="n"/>
    </row>
    <row r="86332">
      <c r="N86332" s="561" t="n"/>
    </row>
    <row r="86333">
      <c r="N86333" s="561" t="n"/>
    </row>
    <row r="86334">
      <c r="N86334" s="561" t="n"/>
    </row>
    <row r="86335">
      <c r="N86335" s="561" t="n"/>
    </row>
    <row r="86336">
      <c r="N86336" s="561" t="n"/>
    </row>
    <row r="86337">
      <c r="N86337" s="561" t="n"/>
    </row>
    <row r="86338">
      <c r="N86338" s="561" t="n"/>
    </row>
    <row r="86339">
      <c r="N86339" s="561" t="n"/>
    </row>
    <row r="86340">
      <c r="N86340" s="561" t="n"/>
    </row>
    <row r="86341">
      <c r="N86341" s="561" t="n"/>
    </row>
    <row r="86342">
      <c r="N86342" s="561" t="n"/>
    </row>
    <row r="86343">
      <c r="N86343" s="561" t="n"/>
    </row>
    <row r="86344">
      <c r="N86344" s="561" t="n"/>
    </row>
    <row r="86345">
      <c r="N86345" s="561" t="n"/>
    </row>
    <row r="86346">
      <c r="N86346" s="561" t="n"/>
    </row>
    <row r="86347">
      <c r="N86347" s="561" t="n"/>
    </row>
    <row r="86348">
      <c r="N86348" s="561" t="n"/>
    </row>
    <row r="86349">
      <c r="N86349" s="561" t="n"/>
    </row>
    <row r="86350">
      <c r="N86350" s="561" t="n"/>
    </row>
    <row r="86351">
      <c r="N86351" s="561" t="n"/>
    </row>
    <row r="86352">
      <c r="N86352" s="561" t="n"/>
    </row>
    <row r="86353">
      <c r="N86353" s="561" t="n"/>
    </row>
    <row r="86354">
      <c r="N86354" s="561" t="n"/>
    </row>
    <row r="86355">
      <c r="N86355" s="561" t="n"/>
    </row>
    <row r="86356">
      <c r="N86356" s="561" t="n"/>
    </row>
    <row r="86357">
      <c r="N86357" s="561" t="n"/>
    </row>
    <row r="86358">
      <c r="N86358" s="561" t="n"/>
    </row>
    <row r="86359">
      <c r="N86359" s="561" t="n"/>
    </row>
    <row r="86360">
      <c r="N86360" s="561" t="n"/>
    </row>
    <row r="86361">
      <c r="N86361" s="561" t="n"/>
    </row>
    <row r="86362">
      <c r="N86362" s="561" t="n"/>
    </row>
    <row r="86363">
      <c r="N86363" s="561" t="n"/>
    </row>
    <row r="86364">
      <c r="N86364" s="561" t="n"/>
    </row>
    <row r="86365">
      <c r="N86365" s="561" t="n"/>
    </row>
    <row r="86366">
      <c r="N86366" s="561" t="n"/>
    </row>
    <row r="86367">
      <c r="N86367" s="561" t="n"/>
    </row>
    <row r="86368">
      <c r="N86368" s="561" t="n"/>
    </row>
    <row r="86369">
      <c r="N86369" s="561" t="n"/>
    </row>
    <row r="86370">
      <c r="N86370" s="561" t="n"/>
    </row>
    <row r="86371">
      <c r="N86371" s="561" t="n"/>
    </row>
    <row r="86372">
      <c r="N86372" s="561" t="n"/>
    </row>
    <row r="86373">
      <c r="N86373" s="561" t="n"/>
    </row>
    <row r="86374">
      <c r="N86374" s="561" t="n"/>
    </row>
    <row r="86375">
      <c r="N86375" s="561" t="n"/>
    </row>
    <row r="86376">
      <c r="N86376" s="561" t="n"/>
    </row>
    <row r="86377">
      <c r="N86377" s="561" t="n"/>
    </row>
    <row r="86378">
      <c r="N86378" s="561" t="n"/>
    </row>
    <row r="86379">
      <c r="N86379" s="561" t="n"/>
    </row>
    <row r="86380">
      <c r="N86380" s="561" t="n"/>
    </row>
    <row r="86381">
      <c r="N86381" s="561" t="n"/>
    </row>
    <row r="86382">
      <c r="N86382" s="561" t="n"/>
    </row>
    <row r="86383">
      <c r="N86383" s="561" t="n"/>
    </row>
    <row r="86384">
      <c r="N86384" s="561" t="n"/>
    </row>
    <row r="86385">
      <c r="N86385" s="561" t="n"/>
    </row>
    <row r="86386">
      <c r="N86386" s="561" t="n"/>
    </row>
    <row r="86387">
      <c r="N86387" s="561" t="n"/>
    </row>
    <row r="86388">
      <c r="N86388" s="561" t="n"/>
    </row>
    <row r="86389">
      <c r="N86389" s="561" t="n"/>
    </row>
    <row r="86390">
      <c r="N86390" s="561" t="n"/>
    </row>
    <row r="86391">
      <c r="N86391" s="561" t="n"/>
    </row>
    <row r="86392">
      <c r="N86392" s="561" t="n"/>
    </row>
    <row r="86393">
      <c r="N86393" s="561" t="n"/>
    </row>
    <row r="86394">
      <c r="N86394" s="561" t="n"/>
    </row>
    <row r="86395">
      <c r="N86395" s="561" t="n"/>
    </row>
    <row r="86396">
      <c r="N86396" s="561" t="n"/>
    </row>
    <row r="86397">
      <c r="N86397" s="561" t="n"/>
    </row>
    <row r="86398">
      <c r="N86398" s="561" t="n"/>
    </row>
    <row r="86399">
      <c r="N86399" s="561" t="n"/>
    </row>
    <row r="86400">
      <c r="N86400" s="561" t="n"/>
    </row>
    <row r="86401">
      <c r="N86401" s="561" t="n"/>
    </row>
    <row r="86402">
      <c r="N86402" s="561" t="n"/>
    </row>
    <row r="86403">
      <c r="N86403" s="561" t="n"/>
    </row>
    <row r="86404">
      <c r="N86404" s="561" t="n"/>
    </row>
    <row r="86405">
      <c r="N86405" s="561" t="n"/>
    </row>
    <row r="86406">
      <c r="N86406" s="561" t="n"/>
    </row>
    <row r="86407">
      <c r="N86407" s="561" t="n"/>
    </row>
    <row r="86408">
      <c r="N86408" s="561" t="n"/>
    </row>
    <row r="86409">
      <c r="N86409" s="561" t="n"/>
    </row>
    <row r="86410">
      <c r="N86410" s="561" t="n"/>
    </row>
    <row r="86411">
      <c r="N86411" s="561" t="n"/>
    </row>
    <row r="86412">
      <c r="N86412" s="561" t="n"/>
    </row>
    <row r="86413">
      <c r="N86413" s="561" t="n"/>
    </row>
    <row r="86414">
      <c r="N86414" s="561" t="n"/>
    </row>
    <row r="86415">
      <c r="N86415" s="561" t="n"/>
    </row>
    <row r="86416">
      <c r="N86416" s="561" t="n"/>
    </row>
    <row r="86417">
      <c r="N86417" s="561" t="n"/>
    </row>
    <row r="86418">
      <c r="N86418" s="561" t="n"/>
    </row>
    <row r="86419">
      <c r="N86419" s="561" t="n"/>
    </row>
    <row r="86420">
      <c r="N86420" s="561" t="n"/>
    </row>
    <row r="86421">
      <c r="N86421" s="561" t="n"/>
    </row>
    <row r="86422">
      <c r="N86422" s="561" t="n"/>
    </row>
    <row r="86423">
      <c r="N86423" s="561" t="n"/>
    </row>
    <row r="86424">
      <c r="N86424" s="561" t="n"/>
    </row>
    <row r="86425">
      <c r="N86425" s="561" t="n"/>
    </row>
    <row r="86426">
      <c r="N86426" s="561" t="n"/>
    </row>
    <row r="86427">
      <c r="N86427" s="561" t="n"/>
    </row>
    <row r="86428">
      <c r="N86428" s="561" t="n"/>
    </row>
    <row r="86429">
      <c r="N86429" s="561" t="n"/>
    </row>
    <row r="86430">
      <c r="N86430" s="561" t="n"/>
    </row>
    <row r="86431">
      <c r="N86431" s="561" t="n"/>
    </row>
    <row r="86432">
      <c r="N86432" s="561" t="n"/>
    </row>
    <row r="86433">
      <c r="N86433" s="561" t="n"/>
    </row>
    <row r="86434">
      <c r="N86434" s="561" t="n"/>
    </row>
    <row r="86435">
      <c r="N86435" s="561" t="n"/>
    </row>
    <row r="86436">
      <c r="N86436" s="561" t="n"/>
    </row>
    <row r="86437">
      <c r="N86437" s="561" t="n"/>
    </row>
    <row r="86438">
      <c r="N86438" s="561" t="n"/>
    </row>
    <row r="86439">
      <c r="N86439" s="561" t="n"/>
    </row>
    <row r="86440">
      <c r="N86440" s="561" t="n"/>
    </row>
    <row r="86441">
      <c r="N86441" s="561" t="n"/>
    </row>
    <row r="86442">
      <c r="N86442" s="561" t="n"/>
    </row>
    <row r="86443">
      <c r="N86443" s="561" t="n"/>
    </row>
    <row r="86444">
      <c r="N86444" s="561" t="n"/>
    </row>
    <row r="86445">
      <c r="N86445" s="561" t="n"/>
    </row>
    <row r="86446">
      <c r="N86446" s="561" t="n"/>
    </row>
    <row r="86447">
      <c r="N86447" s="561" t="n"/>
    </row>
    <row r="86448">
      <c r="N86448" s="561" t="n"/>
    </row>
    <row r="86449">
      <c r="N86449" s="561" t="n"/>
    </row>
    <row r="86450">
      <c r="N86450" s="561" t="n"/>
    </row>
    <row r="86451">
      <c r="N86451" s="561" t="n"/>
    </row>
    <row r="86452">
      <c r="N86452" s="561" t="n"/>
    </row>
    <row r="86453">
      <c r="N86453" s="561" t="n"/>
    </row>
    <row r="86454">
      <c r="N86454" s="561" t="n"/>
    </row>
    <row r="86455">
      <c r="N86455" s="561" t="n"/>
    </row>
    <row r="86456">
      <c r="N86456" s="561" t="n"/>
    </row>
    <row r="86457">
      <c r="N86457" s="561" t="n"/>
    </row>
    <row r="86458">
      <c r="N86458" s="561" t="n"/>
    </row>
    <row r="86459">
      <c r="N86459" s="561" t="n"/>
    </row>
    <row r="86460">
      <c r="N86460" s="561" t="n"/>
    </row>
    <row r="86461">
      <c r="N86461" s="561" t="n"/>
    </row>
    <row r="86462">
      <c r="N86462" s="561" t="n"/>
    </row>
    <row r="86463">
      <c r="N86463" s="561" t="n"/>
    </row>
    <row r="86464">
      <c r="N86464" s="561" t="n"/>
    </row>
    <row r="86465">
      <c r="N86465" s="561" t="n"/>
    </row>
    <row r="86466">
      <c r="N86466" s="561" t="n"/>
    </row>
    <row r="86467">
      <c r="N86467" s="561" t="n"/>
    </row>
    <row r="86468">
      <c r="N86468" s="561" t="n"/>
    </row>
    <row r="86469">
      <c r="N86469" s="561" t="n"/>
    </row>
    <row r="86470">
      <c r="N86470" s="561" t="n"/>
    </row>
    <row r="86471">
      <c r="N86471" s="561" t="n"/>
    </row>
    <row r="86472">
      <c r="N86472" s="561" t="n"/>
    </row>
    <row r="86473">
      <c r="N86473" s="561" t="n"/>
    </row>
    <row r="86474">
      <c r="N86474" s="561" t="n"/>
    </row>
    <row r="86475">
      <c r="N86475" s="561" t="n"/>
    </row>
    <row r="86476">
      <c r="N86476" s="561" t="n"/>
    </row>
    <row r="86477">
      <c r="N86477" s="561" t="n"/>
    </row>
    <row r="86478">
      <c r="N86478" s="561" t="n"/>
    </row>
    <row r="86479">
      <c r="N86479" s="561" t="n"/>
    </row>
    <row r="86480">
      <c r="N86480" s="561" t="n"/>
    </row>
    <row r="86481">
      <c r="N86481" s="561" t="n"/>
    </row>
    <row r="86482">
      <c r="N86482" s="561" t="n"/>
    </row>
    <row r="86483">
      <c r="N86483" s="561" t="n"/>
    </row>
    <row r="86484">
      <c r="N86484" s="561" t="n"/>
    </row>
    <row r="86485">
      <c r="N86485" s="561" t="n"/>
    </row>
    <row r="86486">
      <c r="N86486" s="561" t="n"/>
    </row>
    <row r="86487">
      <c r="N86487" s="561" t="n"/>
    </row>
    <row r="86488">
      <c r="N86488" s="561" t="n"/>
    </row>
    <row r="86489">
      <c r="N86489" s="561" t="n"/>
    </row>
    <row r="86490">
      <c r="N86490" s="561" t="n"/>
    </row>
    <row r="86491">
      <c r="N86491" s="561" t="n"/>
    </row>
    <row r="86492">
      <c r="N86492" s="561" t="n"/>
    </row>
    <row r="86493">
      <c r="N86493" s="561" t="n"/>
    </row>
    <row r="86494">
      <c r="N86494" s="561" t="n"/>
    </row>
    <row r="86495">
      <c r="N86495" s="561" t="n"/>
    </row>
    <row r="86496">
      <c r="N86496" s="561" t="n"/>
    </row>
    <row r="86497">
      <c r="N86497" s="561" t="n"/>
    </row>
    <row r="86498">
      <c r="N86498" s="561" t="n"/>
    </row>
    <row r="86499">
      <c r="N86499" s="561" t="n"/>
    </row>
    <row r="86500">
      <c r="N86500" s="561" t="n"/>
    </row>
    <row r="86501">
      <c r="N86501" s="561" t="n"/>
    </row>
    <row r="86502">
      <c r="N86502" s="561" t="n"/>
    </row>
    <row r="86503">
      <c r="N86503" s="561" t="n"/>
    </row>
    <row r="86504">
      <c r="N86504" s="561" t="n"/>
    </row>
    <row r="86505">
      <c r="N86505" s="561" t="n"/>
    </row>
    <row r="86506">
      <c r="N86506" s="561" t="n"/>
    </row>
    <row r="86507">
      <c r="N86507" s="561" t="n"/>
    </row>
    <row r="86508">
      <c r="N86508" s="561" t="n"/>
    </row>
    <row r="86509">
      <c r="N86509" s="561" t="n"/>
    </row>
    <row r="86510">
      <c r="N86510" s="561" t="n"/>
    </row>
    <row r="86511">
      <c r="N86511" s="561" t="n"/>
    </row>
    <row r="86512">
      <c r="N86512" s="561" t="n"/>
    </row>
    <row r="86513">
      <c r="N86513" s="561" t="n"/>
    </row>
    <row r="86514">
      <c r="N86514" s="561" t="n"/>
    </row>
    <row r="86515">
      <c r="N86515" s="561" t="n"/>
    </row>
    <row r="86516">
      <c r="N86516" s="561" t="n"/>
    </row>
    <row r="86517">
      <c r="N86517" s="561" t="n"/>
    </row>
    <row r="86518">
      <c r="N86518" s="561" t="n"/>
    </row>
    <row r="86519">
      <c r="N86519" s="561" t="n"/>
    </row>
    <row r="86520">
      <c r="N86520" s="561" t="n"/>
    </row>
    <row r="86521">
      <c r="N86521" s="561" t="n"/>
    </row>
    <row r="86522">
      <c r="N86522" s="561" t="n"/>
    </row>
    <row r="86523">
      <c r="N86523" s="561" t="n"/>
    </row>
    <row r="86524">
      <c r="N86524" s="561" t="n"/>
    </row>
    <row r="86525">
      <c r="N86525" s="561" t="n"/>
    </row>
    <row r="86526">
      <c r="N86526" s="561" t="n"/>
    </row>
    <row r="86527">
      <c r="N86527" s="561" t="n"/>
    </row>
    <row r="86528">
      <c r="N86528" s="561" t="n"/>
    </row>
    <row r="86529">
      <c r="N86529" s="561" t="n"/>
    </row>
    <row r="86530">
      <c r="N86530" s="561" t="n"/>
    </row>
    <row r="86531">
      <c r="N86531" s="561" t="n"/>
    </row>
    <row r="86532">
      <c r="N86532" s="561" t="n"/>
    </row>
    <row r="86533">
      <c r="N86533" s="561" t="n"/>
    </row>
    <row r="86534">
      <c r="N86534" s="561" t="n"/>
    </row>
    <row r="86535">
      <c r="N86535" s="561" t="n"/>
    </row>
    <row r="86536">
      <c r="N86536" s="561" t="n"/>
    </row>
    <row r="86537">
      <c r="N86537" s="561" t="n"/>
    </row>
    <row r="86538">
      <c r="N86538" s="561" t="n"/>
    </row>
    <row r="86539">
      <c r="N86539" s="561" t="n"/>
    </row>
    <row r="86540">
      <c r="N86540" s="561" t="n"/>
    </row>
    <row r="86541">
      <c r="N86541" s="561" t="n"/>
    </row>
    <row r="86542">
      <c r="N86542" s="561" t="n"/>
    </row>
    <row r="86543">
      <c r="N86543" s="561" t="n"/>
    </row>
    <row r="86544">
      <c r="N86544" s="561" t="n"/>
    </row>
    <row r="86545">
      <c r="N86545" s="561" t="n"/>
    </row>
    <row r="86546">
      <c r="N86546" s="561" t="n"/>
    </row>
    <row r="86547">
      <c r="N86547" s="561" t="n"/>
    </row>
    <row r="86548">
      <c r="N86548" s="561" t="n"/>
    </row>
    <row r="86549">
      <c r="N86549" s="561" t="n"/>
    </row>
    <row r="86550">
      <c r="N86550" s="561" t="n"/>
    </row>
    <row r="86551">
      <c r="N86551" s="561" t="n"/>
    </row>
    <row r="86552">
      <c r="N86552" s="561" t="n"/>
    </row>
    <row r="86553">
      <c r="N86553" s="561" t="n"/>
    </row>
    <row r="86554">
      <c r="N86554" s="561" t="n"/>
    </row>
    <row r="86555">
      <c r="N86555" s="561" t="n"/>
    </row>
    <row r="86556">
      <c r="N86556" s="561" t="n"/>
    </row>
    <row r="86557">
      <c r="N86557" s="561" t="n"/>
    </row>
    <row r="86558">
      <c r="N86558" s="561" t="n"/>
    </row>
    <row r="86559">
      <c r="N86559" s="561" t="n"/>
    </row>
    <row r="86560">
      <c r="N86560" s="561" t="n"/>
    </row>
    <row r="86561">
      <c r="N86561" s="561" t="n"/>
    </row>
    <row r="86562">
      <c r="N86562" s="561" t="n"/>
    </row>
    <row r="86563">
      <c r="N86563" s="561" t="n"/>
    </row>
    <row r="86564">
      <c r="N86564" s="561" t="n"/>
    </row>
    <row r="86565">
      <c r="N86565" s="561" t="n"/>
    </row>
    <row r="86566">
      <c r="N86566" s="561" t="n"/>
    </row>
    <row r="86567">
      <c r="N86567" s="561" t="n"/>
    </row>
    <row r="86568">
      <c r="N86568" s="561" t="n"/>
    </row>
    <row r="86569">
      <c r="N86569" s="561" t="n"/>
    </row>
    <row r="86570">
      <c r="N86570" s="561" t="n"/>
    </row>
    <row r="86571">
      <c r="N86571" s="561" t="n"/>
    </row>
    <row r="86572">
      <c r="N86572" s="561" t="n"/>
    </row>
    <row r="86573">
      <c r="N86573" s="561" t="n"/>
    </row>
    <row r="86574">
      <c r="N86574" s="561" t="n"/>
    </row>
    <row r="86575">
      <c r="N86575" s="561" t="n"/>
    </row>
    <row r="86576">
      <c r="N86576" s="561" t="n"/>
    </row>
    <row r="86577">
      <c r="N86577" s="561" t="n"/>
    </row>
    <row r="86578">
      <c r="N86578" s="561" t="n"/>
    </row>
    <row r="86579">
      <c r="N86579" s="561" t="n"/>
    </row>
    <row r="86580">
      <c r="N86580" s="561" t="n"/>
    </row>
    <row r="86581">
      <c r="N86581" s="561" t="n"/>
    </row>
    <row r="86582">
      <c r="N86582" s="561" t="n"/>
    </row>
    <row r="86583">
      <c r="N86583" s="561" t="n"/>
    </row>
    <row r="86584">
      <c r="N86584" s="561" t="n"/>
    </row>
    <row r="86585">
      <c r="N86585" s="561" t="n"/>
    </row>
    <row r="86586">
      <c r="N86586" s="561" t="n"/>
    </row>
    <row r="86587">
      <c r="N86587" s="561" t="n"/>
    </row>
    <row r="86588">
      <c r="N86588" s="561" t="n"/>
    </row>
    <row r="86589">
      <c r="N86589" s="561" t="n"/>
    </row>
    <row r="86590">
      <c r="N86590" s="561" t="n"/>
    </row>
    <row r="86591">
      <c r="N86591" s="561" t="n"/>
    </row>
    <row r="86592">
      <c r="N86592" s="561" t="n"/>
    </row>
    <row r="86593">
      <c r="N86593" s="561" t="n"/>
    </row>
    <row r="86594">
      <c r="N86594" s="561" t="n"/>
    </row>
    <row r="86595">
      <c r="N86595" s="561" t="n"/>
    </row>
    <row r="86596">
      <c r="N86596" s="561" t="n"/>
    </row>
    <row r="86597">
      <c r="N86597" s="561" t="n"/>
    </row>
    <row r="86598">
      <c r="N86598" s="561" t="n"/>
    </row>
    <row r="86599">
      <c r="N86599" s="561" t="n"/>
    </row>
    <row r="86600">
      <c r="N86600" s="561" t="n"/>
    </row>
    <row r="86601">
      <c r="N86601" s="561" t="n"/>
    </row>
    <row r="86602">
      <c r="N86602" s="561" t="n"/>
    </row>
    <row r="86603">
      <c r="N86603" s="561" t="n"/>
    </row>
    <row r="86604">
      <c r="N86604" s="561" t="n"/>
    </row>
    <row r="86605">
      <c r="N86605" s="561" t="n"/>
    </row>
    <row r="86606">
      <c r="N86606" s="561" t="n"/>
    </row>
    <row r="86607">
      <c r="N86607" s="561" t="n"/>
    </row>
    <row r="86608">
      <c r="N86608" s="561" t="n"/>
    </row>
    <row r="86609">
      <c r="N86609" s="561" t="n"/>
    </row>
    <row r="86610">
      <c r="N86610" s="561" t="n"/>
    </row>
    <row r="86611">
      <c r="N86611" s="561" t="n"/>
    </row>
    <row r="86612">
      <c r="N86612" s="561" t="n"/>
    </row>
    <row r="86613">
      <c r="N86613" s="561" t="n"/>
    </row>
    <row r="86614">
      <c r="N86614" s="561" t="n"/>
    </row>
    <row r="86615">
      <c r="N86615" s="561" t="n"/>
    </row>
    <row r="86616">
      <c r="N86616" s="561" t="n"/>
    </row>
    <row r="86617">
      <c r="N86617" s="561" t="n"/>
    </row>
    <row r="86618">
      <c r="N86618" s="561" t="n"/>
    </row>
    <row r="86619">
      <c r="N86619" s="561" t="n"/>
    </row>
    <row r="86620">
      <c r="N86620" s="561" t="n"/>
    </row>
    <row r="86621">
      <c r="N86621" s="561" t="n"/>
    </row>
    <row r="86622">
      <c r="N86622" s="561" t="n"/>
    </row>
    <row r="86623">
      <c r="N86623" s="561" t="n"/>
    </row>
    <row r="86624">
      <c r="N86624" s="561" t="n"/>
    </row>
    <row r="86625">
      <c r="N86625" s="561" t="n"/>
    </row>
    <row r="86626">
      <c r="N86626" s="561" t="n"/>
    </row>
    <row r="86627">
      <c r="N86627" s="561" t="n"/>
    </row>
    <row r="86628">
      <c r="N86628" s="561" t="n"/>
    </row>
    <row r="86629">
      <c r="N86629" s="561" t="n"/>
    </row>
    <row r="86630">
      <c r="N86630" s="561" t="n"/>
    </row>
    <row r="86631">
      <c r="N86631" s="561" t="n"/>
    </row>
    <row r="86632">
      <c r="N86632" s="561" t="n"/>
    </row>
    <row r="86633">
      <c r="N86633" s="561" t="n"/>
    </row>
    <row r="86634">
      <c r="N86634" s="561" t="n"/>
    </row>
    <row r="86635">
      <c r="N86635" s="561" t="n"/>
    </row>
    <row r="86636">
      <c r="N86636" s="561" t="n"/>
    </row>
    <row r="86637">
      <c r="N86637" s="561" t="n"/>
    </row>
    <row r="86638">
      <c r="N86638" s="561" t="n"/>
    </row>
    <row r="86639">
      <c r="N86639" s="561" t="n"/>
    </row>
    <row r="86640">
      <c r="N86640" s="561" t="n"/>
    </row>
    <row r="86641">
      <c r="N86641" s="561" t="n"/>
    </row>
    <row r="86642">
      <c r="N86642" s="561" t="n"/>
    </row>
    <row r="86643">
      <c r="N86643" s="561" t="n"/>
    </row>
    <row r="86644">
      <c r="N86644" s="561" t="n"/>
    </row>
    <row r="86645">
      <c r="N86645" s="561" t="n"/>
    </row>
    <row r="86646">
      <c r="N86646" s="561" t="n"/>
    </row>
    <row r="86647">
      <c r="N86647" s="561" t="n"/>
    </row>
    <row r="86648">
      <c r="N86648" s="561" t="n"/>
    </row>
    <row r="86649">
      <c r="N86649" s="561" t="n"/>
    </row>
    <row r="86650">
      <c r="N86650" s="561" t="n"/>
    </row>
    <row r="86651">
      <c r="N86651" s="561" t="n"/>
    </row>
    <row r="86652">
      <c r="N86652" s="561" t="n"/>
    </row>
    <row r="86653">
      <c r="N86653" s="561" t="n"/>
    </row>
    <row r="86654">
      <c r="N86654" s="561" t="n"/>
    </row>
    <row r="86655">
      <c r="N86655" s="561" t="n"/>
    </row>
    <row r="86656">
      <c r="N86656" s="561" t="n"/>
    </row>
    <row r="86657">
      <c r="N86657" s="561" t="n"/>
    </row>
    <row r="86658">
      <c r="N86658" s="561" t="n"/>
    </row>
    <row r="86659">
      <c r="N86659" s="561" t="n"/>
    </row>
    <row r="86660">
      <c r="N86660" s="561" t="n"/>
    </row>
    <row r="86661">
      <c r="N86661" s="561" t="n"/>
    </row>
    <row r="86662">
      <c r="N86662" s="561" t="n"/>
    </row>
    <row r="86663">
      <c r="N86663" s="561" t="n"/>
    </row>
    <row r="86664">
      <c r="N86664" s="561" t="n"/>
    </row>
    <row r="86665">
      <c r="N86665" s="561" t="n"/>
    </row>
    <row r="86666">
      <c r="N86666" s="561" t="n"/>
    </row>
    <row r="86667">
      <c r="N86667" s="561" t="n"/>
    </row>
    <row r="86668">
      <c r="N86668" s="561" t="n"/>
    </row>
    <row r="86669">
      <c r="N86669" s="561" t="n"/>
    </row>
    <row r="86670">
      <c r="N86670" s="561" t="n"/>
    </row>
    <row r="86671">
      <c r="N86671" s="561" t="n"/>
    </row>
    <row r="86672">
      <c r="N86672" s="561" t="n"/>
    </row>
    <row r="86673">
      <c r="N86673" s="561" t="n"/>
    </row>
    <row r="86674">
      <c r="N86674" s="561" t="n"/>
    </row>
    <row r="86675">
      <c r="N86675" s="561" t="n"/>
    </row>
    <row r="86676">
      <c r="N86676" s="561" t="n"/>
    </row>
    <row r="86677">
      <c r="N86677" s="561" t="n"/>
    </row>
    <row r="86678">
      <c r="N86678" s="561" t="n"/>
    </row>
    <row r="86679">
      <c r="N86679" s="561" t="n"/>
    </row>
    <row r="86680">
      <c r="N86680" s="561" t="n"/>
    </row>
    <row r="86681">
      <c r="N86681" s="561" t="n"/>
    </row>
    <row r="86682">
      <c r="N86682" s="561" t="n"/>
    </row>
    <row r="86683">
      <c r="N86683" s="561" t="n"/>
    </row>
    <row r="86684">
      <c r="N86684" s="561" t="n"/>
    </row>
    <row r="86685">
      <c r="N86685" s="561" t="n"/>
    </row>
    <row r="86686">
      <c r="N86686" s="561" t="n"/>
    </row>
    <row r="86687">
      <c r="N86687" s="561" t="n"/>
    </row>
    <row r="86688">
      <c r="N86688" s="561" t="n"/>
    </row>
    <row r="86689">
      <c r="N86689" s="561" t="n"/>
    </row>
    <row r="86690">
      <c r="N86690" s="561" t="n"/>
    </row>
    <row r="86691">
      <c r="N86691" s="561" t="n"/>
    </row>
    <row r="86692">
      <c r="N86692" s="561" t="n"/>
    </row>
    <row r="86693">
      <c r="N86693" s="561" t="n"/>
    </row>
    <row r="86694">
      <c r="N86694" s="561" t="n"/>
    </row>
    <row r="86695">
      <c r="N86695" s="561" t="n"/>
    </row>
    <row r="86696">
      <c r="N86696" s="561" t="n"/>
    </row>
    <row r="86697">
      <c r="N86697" s="561" t="n"/>
    </row>
    <row r="86698">
      <c r="N86698" s="561" t="n"/>
    </row>
    <row r="86699">
      <c r="N86699" s="561" t="n"/>
    </row>
    <row r="86700">
      <c r="N86700" s="561" t="n"/>
    </row>
    <row r="86701">
      <c r="N86701" s="561" t="n"/>
    </row>
    <row r="86702">
      <c r="N86702" s="561" t="n"/>
    </row>
    <row r="86703">
      <c r="N86703" s="561" t="n"/>
    </row>
    <row r="86704">
      <c r="N86704" s="561" t="n"/>
    </row>
    <row r="86705">
      <c r="N86705" s="561" t="n"/>
    </row>
    <row r="86706">
      <c r="N86706" s="561" t="n"/>
    </row>
    <row r="86707">
      <c r="N86707" s="561" t="n"/>
    </row>
    <row r="86708">
      <c r="N86708" s="561" t="n"/>
    </row>
    <row r="86709">
      <c r="N86709" s="561" t="n"/>
    </row>
    <row r="86710">
      <c r="N86710" s="561" t="n"/>
    </row>
    <row r="86711">
      <c r="N86711" s="561" t="n"/>
    </row>
    <row r="86712">
      <c r="N86712" s="561" t="n"/>
    </row>
    <row r="86713">
      <c r="N86713" s="561" t="n"/>
    </row>
    <row r="86714">
      <c r="N86714" s="561" t="n"/>
    </row>
    <row r="86715">
      <c r="N86715" s="561" t="n"/>
    </row>
    <row r="86716">
      <c r="N86716" s="561" t="n"/>
    </row>
    <row r="86717">
      <c r="N86717" s="561" t="n"/>
    </row>
    <row r="86718">
      <c r="N86718" s="561" t="n"/>
    </row>
    <row r="86719">
      <c r="N86719" s="561" t="n"/>
    </row>
    <row r="86720">
      <c r="N86720" s="561" t="n"/>
    </row>
    <row r="86721">
      <c r="N86721" s="561" t="n"/>
    </row>
    <row r="86722">
      <c r="N86722" s="561" t="n"/>
    </row>
    <row r="86723">
      <c r="N86723" s="561" t="n"/>
    </row>
    <row r="86724">
      <c r="N86724" s="561" t="n"/>
    </row>
    <row r="86725">
      <c r="N86725" s="561" t="n"/>
    </row>
    <row r="86726">
      <c r="N86726" s="561" t="n"/>
    </row>
    <row r="86727">
      <c r="N86727" s="561" t="n"/>
    </row>
    <row r="86728">
      <c r="N86728" s="561" t="n"/>
    </row>
    <row r="86729">
      <c r="N86729" s="561" t="n"/>
    </row>
    <row r="86730">
      <c r="N86730" s="561" t="n"/>
    </row>
    <row r="86731">
      <c r="N86731" s="561" t="n"/>
    </row>
    <row r="86732">
      <c r="N86732" s="561" t="n"/>
    </row>
    <row r="86733">
      <c r="N86733" s="561" t="n"/>
    </row>
    <row r="86734">
      <c r="N86734" s="561" t="n"/>
    </row>
    <row r="86735">
      <c r="N86735" s="561" t="n"/>
    </row>
    <row r="86736">
      <c r="N86736" s="561" t="n"/>
    </row>
    <row r="86737">
      <c r="N86737" s="561" t="n"/>
    </row>
    <row r="86738">
      <c r="N86738" s="561" t="n"/>
    </row>
    <row r="86739">
      <c r="N86739" s="561" t="n"/>
    </row>
    <row r="86740">
      <c r="N86740" s="561" t="n"/>
    </row>
    <row r="86741">
      <c r="N86741" s="561" t="n"/>
    </row>
    <row r="86742">
      <c r="N86742" s="561" t="n"/>
    </row>
    <row r="86743">
      <c r="N86743" s="561" t="n"/>
    </row>
    <row r="86744">
      <c r="N86744" s="561" t="n"/>
    </row>
    <row r="86745">
      <c r="N86745" s="561" t="n"/>
    </row>
    <row r="86746">
      <c r="N86746" s="561" t="n"/>
    </row>
    <row r="86747">
      <c r="N86747" s="561" t="n"/>
    </row>
    <row r="86748">
      <c r="N86748" s="561" t="n"/>
    </row>
    <row r="86749">
      <c r="N86749" s="561" t="n"/>
    </row>
    <row r="86750">
      <c r="N86750" s="561" t="n"/>
    </row>
    <row r="86751">
      <c r="N86751" s="561" t="n"/>
    </row>
    <row r="86752">
      <c r="N86752" s="561" t="n"/>
    </row>
    <row r="86753">
      <c r="N86753" s="561" t="n"/>
    </row>
    <row r="86754">
      <c r="N86754" s="561" t="n"/>
    </row>
    <row r="86755">
      <c r="N86755" s="561" t="n"/>
    </row>
    <row r="86756">
      <c r="N86756" s="561" t="n"/>
    </row>
    <row r="86757">
      <c r="N86757" s="561" t="n"/>
    </row>
    <row r="86758">
      <c r="N86758" s="561" t="n"/>
    </row>
    <row r="86759">
      <c r="N86759" s="561" t="n"/>
    </row>
    <row r="86760">
      <c r="N86760" s="561" t="n"/>
    </row>
    <row r="86761">
      <c r="N86761" s="561" t="n"/>
    </row>
    <row r="86762">
      <c r="N86762" s="561" t="n"/>
    </row>
    <row r="86763">
      <c r="N86763" s="561" t="n"/>
    </row>
    <row r="86764">
      <c r="N86764" s="561" t="n"/>
    </row>
    <row r="86765">
      <c r="N86765" s="561" t="n"/>
    </row>
    <row r="86766">
      <c r="N86766" s="561" t="n"/>
    </row>
    <row r="86767">
      <c r="N86767" s="561" t="n"/>
    </row>
    <row r="86768">
      <c r="N86768" s="561" t="n"/>
    </row>
    <row r="86769">
      <c r="N86769" s="561" t="n"/>
    </row>
    <row r="86770">
      <c r="N86770" s="561" t="n"/>
    </row>
    <row r="86771">
      <c r="N86771" s="561" t="n"/>
    </row>
    <row r="86772">
      <c r="N86772" s="561" t="n"/>
    </row>
    <row r="86773">
      <c r="N86773" s="561" t="n"/>
    </row>
    <row r="86774">
      <c r="N86774" s="561" t="n"/>
    </row>
    <row r="86775">
      <c r="N86775" s="561" t="n"/>
    </row>
    <row r="86776">
      <c r="N86776" s="561" t="n"/>
    </row>
    <row r="86777">
      <c r="N86777" s="561" t="n"/>
    </row>
    <row r="86778">
      <c r="N86778" s="561" t="n"/>
    </row>
    <row r="86779">
      <c r="N86779" s="561" t="n"/>
    </row>
    <row r="86780">
      <c r="N86780" s="561" t="n"/>
    </row>
    <row r="86781">
      <c r="N86781" s="561" t="n"/>
    </row>
    <row r="86782">
      <c r="N86782" s="561" t="n"/>
    </row>
    <row r="86783">
      <c r="N86783" s="561" t="n"/>
    </row>
    <row r="86784">
      <c r="N86784" s="561" t="n"/>
    </row>
    <row r="86785">
      <c r="N86785" s="561" t="n"/>
    </row>
    <row r="86786">
      <c r="N86786" s="561" t="n"/>
    </row>
    <row r="86787">
      <c r="N86787" s="561" t="n"/>
    </row>
    <row r="86788">
      <c r="N86788" s="561" t="n"/>
    </row>
    <row r="86789">
      <c r="N86789" s="561" t="n"/>
    </row>
    <row r="86790">
      <c r="N86790" s="561" t="n"/>
    </row>
    <row r="86791">
      <c r="N86791" s="561" t="n"/>
    </row>
    <row r="86792">
      <c r="N86792" s="561" t="n"/>
    </row>
    <row r="86793">
      <c r="N86793" s="561" t="n"/>
    </row>
    <row r="86794">
      <c r="N86794" s="561" t="n"/>
    </row>
    <row r="86795">
      <c r="N86795" s="561" t="n"/>
    </row>
    <row r="86796">
      <c r="N86796" s="561" t="n"/>
    </row>
    <row r="86797">
      <c r="N86797" s="561" t="n"/>
    </row>
    <row r="86798">
      <c r="N86798" s="561" t="n"/>
    </row>
    <row r="86799">
      <c r="N86799" s="561" t="n"/>
    </row>
    <row r="86800">
      <c r="N86800" s="561" t="n"/>
    </row>
    <row r="86801">
      <c r="N86801" s="561" t="n"/>
    </row>
    <row r="86802">
      <c r="N86802" s="561" t="n"/>
    </row>
    <row r="86803">
      <c r="N86803" s="561" t="n"/>
    </row>
    <row r="86804">
      <c r="N86804" s="561" t="n"/>
    </row>
    <row r="86805">
      <c r="N86805" s="561" t="n"/>
    </row>
    <row r="86806">
      <c r="N86806" s="561" t="n"/>
    </row>
    <row r="86807">
      <c r="N86807" s="561" t="n"/>
    </row>
    <row r="86808">
      <c r="N86808" s="561" t="n"/>
    </row>
    <row r="86809">
      <c r="N86809" s="561" t="n"/>
    </row>
    <row r="86810">
      <c r="N86810" s="561" t="n"/>
    </row>
    <row r="86811">
      <c r="N86811" s="561" t="n"/>
    </row>
    <row r="86812">
      <c r="N86812" s="561" t="n"/>
    </row>
    <row r="86813">
      <c r="N86813" s="561" t="n"/>
    </row>
    <row r="86814">
      <c r="N86814" s="561" t="n"/>
    </row>
    <row r="86815">
      <c r="N86815" s="561" t="n"/>
    </row>
    <row r="86816">
      <c r="N86816" s="561" t="n"/>
    </row>
    <row r="86817">
      <c r="N86817" s="561" t="n"/>
    </row>
    <row r="86818">
      <c r="N86818" s="561" t="n"/>
    </row>
    <row r="86819">
      <c r="N86819" s="561" t="n"/>
    </row>
    <row r="86820">
      <c r="N86820" s="561" t="n"/>
    </row>
    <row r="86821">
      <c r="N86821" s="561" t="n"/>
    </row>
    <row r="86822">
      <c r="N86822" s="561" t="n"/>
    </row>
    <row r="86823">
      <c r="N86823" s="561" t="n"/>
    </row>
    <row r="86824">
      <c r="N86824" s="561" t="n"/>
    </row>
    <row r="86825">
      <c r="N86825" s="561" t="n"/>
    </row>
    <row r="86826">
      <c r="N86826" s="561" t="n"/>
    </row>
    <row r="86827">
      <c r="N86827" s="561" t="n"/>
    </row>
    <row r="86828">
      <c r="N86828" s="561" t="n"/>
    </row>
    <row r="86829">
      <c r="N86829" s="561" t="n"/>
    </row>
    <row r="86830">
      <c r="N86830" s="561" t="n"/>
    </row>
    <row r="86831">
      <c r="N86831" s="561" t="n"/>
    </row>
    <row r="86832">
      <c r="N86832" s="561" t="n"/>
    </row>
    <row r="86833">
      <c r="N86833" s="561" t="n"/>
    </row>
    <row r="86834">
      <c r="N86834" s="561" t="n"/>
    </row>
    <row r="86835">
      <c r="N86835" s="561" t="n"/>
    </row>
    <row r="86836">
      <c r="N86836" s="561" t="n"/>
    </row>
    <row r="86837">
      <c r="N86837" s="561" t="n"/>
    </row>
    <row r="86838">
      <c r="N86838" s="561" t="n"/>
    </row>
    <row r="86839">
      <c r="N86839" s="561" t="n"/>
    </row>
    <row r="86840">
      <c r="N86840" s="561" t="n"/>
    </row>
    <row r="86841">
      <c r="N86841" s="561" t="n"/>
    </row>
    <row r="86842">
      <c r="N86842" s="561" t="n"/>
    </row>
    <row r="86843">
      <c r="N86843" s="561" t="n"/>
    </row>
    <row r="86844">
      <c r="N86844" s="561" t="n"/>
    </row>
    <row r="86845">
      <c r="N86845" s="561" t="n"/>
    </row>
    <row r="86846">
      <c r="N86846" s="561" t="n"/>
    </row>
    <row r="86847">
      <c r="N86847" s="561" t="n"/>
    </row>
    <row r="86848">
      <c r="N86848" s="561" t="n"/>
    </row>
    <row r="86849">
      <c r="N86849" s="561" t="n"/>
    </row>
    <row r="86850">
      <c r="N86850" s="561" t="n"/>
    </row>
    <row r="86851">
      <c r="N86851" s="561" t="n"/>
    </row>
    <row r="86852">
      <c r="N86852" s="561" t="n"/>
    </row>
    <row r="86853">
      <c r="N86853" s="561" t="n"/>
    </row>
    <row r="86854">
      <c r="N86854" s="561" t="n"/>
    </row>
    <row r="86855">
      <c r="N86855" s="561" t="n"/>
    </row>
    <row r="86856">
      <c r="N86856" s="561" t="n"/>
    </row>
    <row r="86857">
      <c r="N86857" s="561" t="n"/>
    </row>
    <row r="86858">
      <c r="N86858" s="561" t="n"/>
    </row>
    <row r="86859">
      <c r="N86859" s="561" t="n"/>
    </row>
    <row r="86860">
      <c r="N86860" s="561" t="n"/>
    </row>
    <row r="86861">
      <c r="N86861" s="561" t="n"/>
    </row>
    <row r="86862">
      <c r="N86862" s="561" t="n"/>
    </row>
    <row r="86863">
      <c r="N86863" s="561" t="n"/>
    </row>
    <row r="86864">
      <c r="N86864" s="561" t="n"/>
    </row>
    <row r="86865">
      <c r="N86865" s="561" t="n"/>
    </row>
    <row r="86866">
      <c r="N86866" s="561" t="n"/>
    </row>
    <row r="86867">
      <c r="N86867" s="561" t="n"/>
    </row>
    <row r="86868">
      <c r="N86868" s="561" t="n"/>
    </row>
    <row r="86869">
      <c r="N86869" s="561" t="n"/>
    </row>
    <row r="86870">
      <c r="N86870" s="561" t="n"/>
    </row>
    <row r="86871">
      <c r="N86871" s="561" t="n"/>
    </row>
    <row r="86872">
      <c r="N86872" s="561" t="n"/>
    </row>
    <row r="86873">
      <c r="N86873" s="561" t="n"/>
    </row>
    <row r="86874">
      <c r="N86874" s="561" t="n"/>
    </row>
    <row r="86875">
      <c r="N86875" s="561" t="n"/>
    </row>
    <row r="86876">
      <c r="N86876" s="561" t="n"/>
    </row>
    <row r="86877">
      <c r="N86877" s="561" t="n"/>
    </row>
    <row r="86878">
      <c r="N86878" s="561" t="n"/>
    </row>
    <row r="86879">
      <c r="N86879" s="561" t="n"/>
    </row>
    <row r="86880">
      <c r="N86880" s="561" t="n"/>
    </row>
    <row r="86881">
      <c r="N86881" s="561" t="n"/>
    </row>
    <row r="86882">
      <c r="N86882" s="561" t="n"/>
    </row>
    <row r="86883">
      <c r="N86883" s="561" t="n"/>
    </row>
    <row r="86884">
      <c r="N86884" s="561" t="n"/>
    </row>
    <row r="86885">
      <c r="N86885" s="561" t="n"/>
    </row>
    <row r="86886">
      <c r="N86886" s="561" t="n"/>
    </row>
    <row r="86887">
      <c r="N86887" s="561" t="n"/>
    </row>
    <row r="86888">
      <c r="N86888" s="561" t="n"/>
    </row>
    <row r="86889">
      <c r="N86889" s="561" t="n"/>
    </row>
    <row r="86890">
      <c r="N86890" s="561" t="n"/>
    </row>
    <row r="86891">
      <c r="N86891" s="561" t="n"/>
    </row>
    <row r="86892">
      <c r="N86892" s="561" t="n"/>
    </row>
    <row r="86893">
      <c r="N86893" s="561" t="n"/>
    </row>
    <row r="86894">
      <c r="N86894" s="561" t="n"/>
    </row>
    <row r="86895">
      <c r="N86895" s="561" t="n"/>
    </row>
    <row r="86896">
      <c r="N86896" s="561" t="n"/>
    </row>
    <row r="86897">
      <c r="N86897" s="561" t="n"/>
    </row>
    <row r="86898">
      <c r="N86898" s="561" t="n"/>
    </row>
    <row r="86899">
      <c r="N86899" s="561" t="n"/>
    </row>
    <row r="86900">
      <c r="N86900" s="561" t="n"/>
    </row>
    <row r="86901">
      <c r="N86901" s="561" t="n"/>
    </row>
    <row r="86902">
      <c r="N86902" s="561" t="n"/>
    </row>
    <row r="86903">
      <c r="N86903" s="561" t="n"/>
    </row>
    <row r="86904">
      <c r="N86904" s="561" t="n"/>
    </row>
    <row r="86905">
      <c r="N86905" s="561" t="n"/>
    </row>
    <row r="86906">
      <c r="N86906" s="561" t="n"/>
    </row>
    <row r="86907">
      <c r="N86907" s="561" t="n"/>
    </row>
    <row r="86908">
      <c r="N86908" s="561" t="n"/>
    </row>
    <row r="86909">
      <c r="N86909" s="561" t="n"/>
    </row>
    <row r="86910">
      <c r="N86910" s="561" t="n"/>
    </row>
    <row r="86911">
      <c r="N86911" s="561" t="n"/>
    </row>
    <row r="86912">
      <c r="N86912" s="561" t="n"/>
    </row>
    <row r="86913">
      <c r="N86913" s="561" t="n"/>
    </row>
    <row r="86914">
      <c r="N86914" s="561" t="n"/>
    </row>
    <row r="86915">
      <c r="N86915" s="561" t="n"/>
    </row>
    <row r="86916">
      <c r="N86916" s="561" t="n"/>
    </row>
    <row r="86917">
      <c r="N86917" s="561" t="n"/>
    </row>
    <row r="86918">
      <c r="N86918" s="561" t="n"/>
    </row>
    <row r="86919">
      <c r="N86919" s="561" t="n"/>
    </row>
    <row r="86920">
      <c r="N86920" s="561" t="n"/>
    </row>
    <row r="86921">
      <c r="N86921" s="561" t="n"/>
    </row>
    <row r="86922">
      <c r="N86922" s="561" t="n"/>
    </row>
    <row r="86923">
      <c r="N86923" s="561" t="n"/>
    </row>
    <row r="86924">
      <c r="N86924" s="561" t="n"/>
    </row>
    <row r="86925">
      <c r="N86925" s="561" t="n"/>
    </row>
    <row r="86926">
      <c r="N86926" s="561" t="n"/>
    </row>
    <row r="86927">
      <c r="N86927" s="561" t="n"/>
    </row>
    <row r="86928">
      <c r="N86928" s="561" t="n"/>
    </row>
    <row r="86929">
      <c r="N86929" s="561" t="n"/>
    </row>
    <row r="86930">
      <c r="N86930" s="561" t="n"/>
    </row>
    <row r="86931">
      <c r="N86931" s="561" t="n"/>
    </row>
    <row r="86932">
      <c r="N86932" s="561" t="n"/>
    </row>
    <row r="86933">
      <c r="N86933" s="561" t="n"/>
    </row>
    <row r="86934">
      <c r="N86934" s="561" t="n"/>
    </row>
    <row r="86935">
      <c r="N86935" s="561" t="n"/>
    </row>
    <row r="86936">
      <c r="N86936" s="561" t="n"/>
    </row>
    <row r="86937">
      <c r="N86937" s="561" t="n"/>
    </row>
    <row r="86938">
      <c r="N86938" s="561" t="n"/>
    </row>
    <row r="86939">
      <c r="N86939" s="561" t="n"/>
    </row>
    <row r="86940">
      <c r="N86940" s="561" t="n"/>
    </row>
    <row r="86941">
      <c r="N86941" s="561" t="n"/>
    </row>
    <row r="86942">
      <c r="N86942" s="561" t="n"/>
    </row>
    <row r="86943">
      <c r="N86943" s="561" t="n"/>
    </row>
    <row r="86944">
      <c r="N86944" s="561" t="n"/>
    </row>
    <row r="86945">
      <c r="N86945" s="561" t="n"/>
    </row>
    <row r="86946">
      <c r="N86946" s="561" t="n"/>
    </row>
    <row r="86947">
      <c r="N86947" s="561" t="n"/>
    </row>
    <row r="86948">
      <c r="N86948" s="561" t="n"/>
    </row>
    <row r="86949">
      <c r="N86949" s="561" t="n"/>
    </row>
    <row r="86950">
      <c r="N86950" s="561" t="n"/>
    </row>
    <row r="86951">
      <c r="N86951" s="561" t="n"/>
    </row>
    <row r="86952">
      <c r="N86952" s="561" t="n"/>
    </row>
    <row r="86953">
      <c r="N86953" s="561" t="n"/>
    </row>
    <row r="86954">
      <c r="N86954" s="561" t="n"/>
    </row>
    <row r="86955">
      <c r="N86955" s="561" t="n"/>
    </row>
    <row r="86956">
      <c r="N86956" s="561" t="n"/>
    </row>
    <row r="86957">
      <c r="N86957" s="561" t="n"/>
    </row>
    <row r="86958">
      <c r="N86958" s="561" t="n"/>
    </row>
    <row r="86959">
      <c r="N86959" s="561" t="n"/>
    </row>
    <row r="86960">
      <c r="N86960" s="561" t="n"/>
    </row>
    <row r="86961">
      <c r="N86961" s="561" t="n"/>
    </row>
    <row r="86962">
      <c r="N86962" s="561" t="n"/>
    </row>
    <row r="86963">
      <c r="N86963" s="561" t="n"/>
    </row>
    <row r="86964">
      <c r="N86964" s="561" t="n"/>
    </row>
    <row r="86965">
      <c r="N86965" s="561" t="n"/>
    </row>
    <row r="86966">
      <c r="N86966" s="561" t="n"/>
    </row>
    <row r="86967">
      <c r="N86967" s="561" t="n"/>
    </row>
    <row r="86968">
      <c r="N86968" s="561" t="n"/>
    </row>
    <row r="86969">
      <c r="N86969" s="561" t="n"/>
    </row>
    <row r="86970">
      <c r="N86970" s="561" t="n"/>
    </row>
    <row r="86971">
      <c r="N86971" s="561" t="n"/>
    </row>
    <row r="86972">
      <c r="N86972" s="561" t="n"/>
    </row>
    <row r="86973">
      <c r="N86973" s="561" t="n"/>
    </row>
    <row r="86974">
      <c r="N86974" s="561" t="n"/>
    </row>
    <row r="86975">
      <c r="N86975" s="561" t="n"/>
    </row>
    <row r="86976">
      <c r="N86976" s="561" t="n"/>
    </row>
    <row r="86977">
      <c r="N86977" s="561" t="n"/>
    </row>
    <row r="86978">
      <c r="N86978" s="561" t="n"/>
    </row>
    <row r="86979">
      <c r="N86979" s="561" t="n"/>
    </row>
    <row r="86980">
      <c r="N86980" s="561" t="n"/>
    </row>
    <row r="86981">
      <c r="N86981" s="561" t="n"/>
    </row>
    <row r="86982">
      <c r="N86982" s="561" t="n"/>
    </row>
    <row r="86983">
      <c r="N86983" s="561" t="n"/>
    </row>
    <row r="86984">
      <c r="N86984" s="561" t="n"/>
    </row>
    <row r="86985">
      <c r="N86985" s="561" t="n"/>
    </row>
    <row r="86986">
      <c r="N86986" s="561" t="n"/>
    </row>
    <row r="86987">
      <c r="N86987" s="561" t="n"/>
    </row>
    <row r="86988">
      <c r="N86988" s="561" t="n"/>
    </row>
    <row r="86989">
      <c r="N86989" s="561" t="n"/>
    </row>
    <row r="86990">
      <c r="N86990" s="561" t="n"/>
    </row>
    <row r="86991">
      <c r="N86991" s="561" t="n"/>
    </row>
    <row r="86992">
      <c r="N86992" s="561" t="n"/>
    </row>
    <row r="86993">
      <c r="N86993" s="561" t="n"/>
    </row>
    <row r="86994">
      <c r="N86994" s="561" t="n"/>
    </row>
    <row r="86995">
      <c r="N86995" s="561" t="n"/>
    </row>
    <row r="86996">
      <c r="N86996" s="561" t="n"/>
    </row>
    <row r="86997">
      <c r="N86997" s="561" t="n"/>
    </row>
    <row r="86998">
      <c r="N86998" s="561" t="n"/>
    </row>
    <row r="86999">
      <c r="N86999" s="561" t="n"/>
    </row>
    <row r="87000">
      <c r="N87000" s="561" t="n"/>
    </row>
    <row r="87001">
      <c r="N87001" s="561" t="n"/>
    </row>
    <row r="87002">
      <c r="N87002" s="561" t="n"/>
    </row>
    <row r="87003">
      <c r="N87003" s="561" t="n"/>
    </row>
    <row r="87004">
      <c r="N87004" s="561" t="n"/>
    </row>
    <row r="87005">
      <c r="N87005" s="561" t="n"/>
    </row>
    <row r="87006">
      <c r="N87006" s="561" t="n"/>
    </row>
    <row r="87007">
      <c r="N87007" s="561" t="n"/>
    </row>
    <row r="87008">
      <c r="N87008" s="561" t="n"/>
    </row>
    <row r="87009">
      <c r="N87009" s="561" t="n"/>
    </row>
    <row r="87010">
      <c r="N87010" s="561" t="n"/>
    </row>
    <row r="87011">
      <c r="N87011" s="561" t="n"/>
    </row>
    <row r="87012">
      <c r="N87012" s="561" t="n"/>
    </row>
    <row r="87013">
      <c r="N87013" s="561" t="n"/>
    </row>
    <row r="87014">
      <c r="N87014" s="561" t="n"/>
    </row>
    <row r="87015">
      <c r="N87015" s="561" t="n"/>
    </row>
    <row r="87016">
      <c r="N87016" s="561" t="n"/>
    </row>
    <row r="87017">
      <c r="N87017" s="561" t="n"/>
    </row>
    <row r="87018">
      <c r="N87018" s="561" t="n"/>
    </row>
    <row r="87019">
      <c r="N87019" s="561" t="n"/>
    </row>
    <row r="87020">
      <c r="N87020" s="561" t="n"/>
    </row>
    <row r="87021">
      <c r="N87021" s="561" t="n"/>
    </row>
    <row r="87022">
      <c r="N87022" s="561" t="n"/>
    </row>
    <row r="87023">
      <c r="N87023" s="561" t="n"/>
    </row>
    <row r="87024">
      <c r="N87024" s="561" t="n"/>
    </row>
    <row r="87025">
      <c r="N87025" s="561" t="n"/>
    </row>
    <row r="87026">
      <c r="N87026" s="561" t="n"/>
    </row>
    <row r="87027">
      <c r="N87027" s="561" t="n"/>
    </row>
    <row r="87028">
      <c r="N87028" s="561" t="n"/>
    </row>
    <row r="87029">
      <c r="N87029" s="561" t="n"/>
    </row>
    <row r="87030">
      <c r="N87030" s="561" t="n"/>
    </row>
    <row r="87031">
      <c r="N87031" s="561" t="n"/>
    </row>
    <row r="87032">
      <c r="N87032" s="561" t="n"/>
    </row>
    <row r="87033">
      <c r="N87033" s="561" t="n"/>
    </row>
    <row r="87034">
      <c r="N87034" s="561" t="n"/>
    </row>
    <row r="87035">
      <c r="N87035" s="561" t="n"/>
    </row>
    <row r="87036">
      <c r="N87036" s="561" t="n"/>
    </row>
    <row r="87037">
      <c r="N87037" s="561" t="n"/>
    </row>
    <row r="87038">
      <c r="N87038" s="561" t="n"/>
    </row>
    <row r="87039">
      <c r="N87039" s="561" t="n"/>
    </row>
    <row r="87040">
      <c r="N87040" s="561" t="n"/>
    </row>
    <row r="87041">
      <c r="N87041" s="561" t="n"/>
    </row>
    <row r="87042">
      <c r="N87042" s="561" t="n"/>
    </row>
    <row r="87043">
      <c r="N87043" s="561" t="n"/>
    </row>
    <row r="87044">
      <c r="N87044" s="561" t="n"/>
    </row>
    <row r="87045">
      <c r="N87045" s="561" t="n"/>
    </row>
    <row r="87046">
      <c r="N87046" s="561" t="n"/>
    </row>
    <row r="87047">
      <c r="N87047" s="561" t="n"/>
    </row>
    <row r="87048">
      <c r="N87048" s="561" t="n"/>
    </row>
    <row r="87049">
      <c r="N87049" s="561" t="n"/>
    </row>
    <row r="87050">
      <c r="N87050" s="561" t="n"/>
    </row>
    <row r="87051">
      <c r="N87051" s="561" t="n"/>
    </row>
    <row r="87052">
      <c r="N87052" s="561" t="n"/>
    </row>
    <row r="87053">
      <c r="N87053" s="561" t="n"/>
    </row>
    <row r="87054">
      <c r="N87054" s="561" t="n"/>
    </row>
    <row r="87055">
      <c r="N87055" s="561" t="n"/>
    </row>
    <row r="87056">
      <c r="N87056" s="561" t="n"/>
    </row>
    <row r="87057">
      <c r="N87057" s="561" t="n"/>
    </row>
    <row r="87058">
      <c r="N87058" s="561" t="n"/>
    </row>
    <row r="87059">
      <c r="N87059" s="561" t="n"/>
    </row>
    <row r="87060">
      <c r="N87060" s="561" t="n"/>
    </row>
    <row r="87061">
      <c r="N87061" s="561" t="n"/>
    </row>
    <row r="87062">
      <c r="N87062" s="561" t="n"/>
    </row>
    <row r="87063">
      <c r="N87063" s="561" t="n"/>
    </row>
    <row r="87064">
      <c r="N87064" s="561" t="n"/>
    </row>
    <row r="87065">
      <c r="N87065" s="561" t="n"/>
    </row>
    <row r="87066">
      <c r="N87066" s="561" t="n"/>
    </row>
    <row r="87067">
      <c r="N87067" s="561" t="n"/>
    </row>
    <row r="87068">
      <c r="N87068" s="561" t="n"/>
    </row>
    <row r="87069">
      <c r="N87069" s="561" t="n"/>
    </row>
    <row r="87070">
      <c r="N87070" s="561" t="n"/>
    </row>
    <row r="87071">
      <c r="N87071" s="561" t="n"/>
    </row>
    <row r="87072">
      <c r="N87072" s="561" t="n"/>
    </row>
    <row r="87073">
      <c r="N87073" s="561" t="n"/>
    </row>
    <row r="87074">
      <c r="N87074" s="561" t="n"/>
    </row>
    <row r="87075">
      <c r="N87075" s="561" t="n"/>
    </row>
    <row r="87076">
      <c r="N87076" s="561" t="n"/>
    </row>
    <row r="87077">
      <c r="N87077" s="561" t="n"/>
    </row>
    <row r="87078">
      <c r="N87078" s="561" t="n"/>
    </row>
    <row r="87079">
      <c r="N87079" s="561" t="n"/>
    </row>
    <row r="87080">
      <c r="N87080" s="561" t="n"/>
    </row>
    <row r="87081">
      <c r="N87081" s="561" t="n"/>
    </row>
    <row r="87082">
      <c r="N87082" s="561" t="n"/>
    </row>
    <row r="87083">
      <c r="N87083" s="561" t="n"/>
    </row>
    <row r="87084">
      <c r="N87084" s="561" t="n"/>
    </row>
    <row r="87085">
      <c r="N87085" s="561" t="n"/>
    </row>
    <row r="87086">
      <c r="N87086" s="561" t="n"/>
    </row>
    <row r="87087">
      <c r="N87087" s="561" t="n"/>
    </row>
    <row r="87088">
      <c r="N87088" s="561" t="n"/>
    </row>
    <row r="87089">
      <c r="N87089" s="561" t="n"/>
    </row>
    <row r="87090">
      <c r="N87090" s="561" t="n"/>
    </row>
    <row r="87091">
      <c r="N87091" s="561" t="n"/>
    </row>
    <row r="87092">
      <c r="N87092" s="561" t="n"/>
    </row>
    <row r="87093">
      <c r="N87093" s="561" t="n"/>
    </row>
    <row r="87094">
      <c r="N87094" s="561" t="n"/>
    </row>
    <row r="87095">
      <c r="N87095" s="561" t="n"/>
    </row>
    <row r="87096">
      <c r="N87096" s="561" t="n"/>
    </row>
    <row r="87097">
      <c r="N87097" s="561" t="n"/>
    </row>
    <row r="87098">
      <c r="N87098" s="561" t="n"/>
    </row>
    <row r="87099">
      <c r="N87099" s="561" t="n"/>
    </row>
    <row r="87100">
      <c r="N87100" s="561" t="n"/>
    </row>
    <row r="87101">
      <c r="N87101" s="561" t="n"/>
    </row>
    <row r="87102">
      <c r="N87102" s="561" t="n"/>
    </row>
    <row r="87103">
      <c r="N87103" s="561" t="n"/>
    </row>
    <row r="87104">
      <c r="N87104" s="561" t="n"/>
    </row>
    <row r="87105">
      <c r="N87105" s="561" t="n"/>
    </row>
    <row r="87106">
      <c r="N87106" s="561" t="n"/>
    </row>
    <row r="87107">
      <c r="N87107" s="561" t="n"/>
    </row>
    <row r="87108">
      <c r="N87108" s="561" t="n"/>
    </row>
    <row r="87109">
      <c r="N87109" s="561" t="n"/>
    </row>
    <row r="87110">
      <c r="N87110" s="561" t="n"/>
    </row>
    <row r="87111">
      <c r="N87111" s="561" t="n"/>
    </row>
    <row r="87112">
      <c r="N87112" s="561" t="n"/>
    </row>
    <row r="87113">
      <c r="N87113" s="561" t="n"/>
    </row>
    <row r="87114">
      <c r="N87114" s="561" t="n"/>
    </row>
    <row r="87115">
      <c r="N87115" s="561" t="n"/>
    </row>
    <row r="87116">
      <c r="N87116" s="561" t="n"/>
    </row>
    <row r="87117">
      <c r="N87117" s="561" t="n"/>
    </row>
    <row r="87118">
      <c r="N87118" s="561" t="n"/>
    </row>
    <row r="87119">
      <c r="N87119" s="561" t="n"/>
    </row>
    <row r="87120">
      <c r="N87120" s="561" t="n"/>
    </row>
    <row r="87121">
      <c r="N87121" s="561" t="n"/>
    </row>
    <row r="87122">
      <c r="N87122" s="561" t="n"/>
    </row>
    <row r="87123">
      <c r="N87123" s="561" t="n"/>
    </row>
    <row r="87124">
      <c r="N87124" s="561" t="n"/>
    </row>
    <row r="87125">
      <c r="N87125" s="561" t="n"/>
    </row>
    <row r="87126">
      <c r="N87126" s="561" t="n"/>
    </row>
    <row r="87127">
      <c r="N87127" s="561" t="n"/>
    </row>
    <row r="87128">
      <c r="N87128" s="561" t="n"/>
    </row>
    <row r="87129">
      <c r="N87129" s="561" t="n"/>
    </row>
    <row r="87130">
      <c r="N87130" s="561" t="n"/>
    </row>
    <row r="87131">
      <c r="N87131" s="561" t="n"/>
    </row>
    <row r="87132">
      <c r="N87132" s="561" t="n"/>
    </row>
    <row r="87133">
      <c r="N87133" s="561" t="n"/>
    </row>
    <row r="87134">
      <c r="N87134" s="561" t="n"/>
    </row>
    <row r="87135">
      <c r="N87135" s="561" t="n"/>
    </row>
    <row r="87136">
      <c r="N87136" s="561" t="n"/>
    </row>
    <row r="87137">
      <c r="N87137" s="561" t="n"/>
    </row>
    <row r="87138">
      <c r="N87138" s="561" t="n"/>
    </row>
    <row r="87139">
      <c r="N87139" s="561" t="n"/>
    </row>
    <row r="87140">
      <c r="N87140" s="561" t="n"/>
    </row>
    <row r="87141">
      <c r="N87141" s="561" t="n"/>
    </row>
    <row r="87142">
      <c r="N87142" s="561" t="n"/>
    </row>
    <row r="87143">
      <c r="N87143" s="561" t="n"/>
    </row>
    <row r="87144">
      <c r="N87144" s="561" t="n"/>
    </row>
    <row r="87145">
      <c r="N87145" s="561" t="n"/>
    </row>
    <row r="87146">
      <c r="N87146" s="561" t="n"/>
    </row>
    <row r="87147">
      <c r="N87147" s="561" t="n"/>
    </row>
    <row r="87148">
      <c r="N87148" s="561" t="n"/>
    </row>
    <row r="87149">
      <c r="N87149" s="561" t="n"/>
    </row>
    <row r="87150">
      <c r="N87150" s="561" t="n"/>
    </row>
    <row r="87151">
      <c r="N87151" s="561" t="n"/>
    </row>
    <row r="87152">
      <c r="N87152" s="561" t="n"/>
    </row>
    <row r="87153">
      <c r="N87153" s="561" t="n"/>
    </row>
    <row r="87154">
      <c r="N87154" s="561" t="n"/>
    </row>
    <row r="87155">
      <c r="N87155" s="561" t="n"/>
    </row>
    <row r="87156">
      <c r="N87156" s="561" t="n"/>
    </row>
    <row r="87157">
      <c r="N87157" s="561" t="n"/>
    </row>
    <row r="87158">
      <c r="N87158" s="561" t="n"/>
    </row>
    <row r="87159">
      <c r="N87159" s="561" t="n"/>
    </row>
    <row r="87160">
      <c r="N87160" s="561" t="n"/>
    </row>
    <row r="87161">
      <c r="N87161" s="561" t="n"/>
    </row>
    <row r="87162">
      <c r="N87162" s="561" t="n"/>
    </row>
    <row r="87163">
      <c r="N87163" s="561" t="n"/>
    </row>
    <row r="87164">
      <c r="N87164" s="561" t="n"/>
    </row>
    <row r="87165">
      <c r="N87165" s="561" t="n"/>
    </row>
    <row r="87166">
      <c r="N87166" s="561" t="n"/>
    </row>
    <row r="87167">
      <c r="N87167" s="561" t="n"/>
    </row>
    <row r="87168">
      <c r="N87168" s="561" t="n"/>
    </row>
    <row r="87169">
      <c r="N87169" s="561" t="n"/>
    </row>
    <row r="87170">
      <c r="N87170" s="561" t="n"/>
    </row>
    <row r="87171">
      <c r="N87171" s="561" t="n"/>
    </row>
    <row r="87172">
      <c r="N87172" s="561" t="n"/>
    </row>
    <row r="87173">
      <c r="N87173" s="561" t="n"/>
    </row>
    <row r="87174">
      <c r="N87174" s="561" t="n"/>
    </row>
    <row r="87175">
      <c r="N87175" s="561" t="n"/>
    </row>
    <row r="87176">
      <c r="N87176" s="561" t="n"/>
    </row>
    <row r="87177">
      <c r="N87177" s="561" t="n"/>
    </row>
    <row r="87178">
      <c r="N87178" s="561" t="n"/>
    </row>
    <row r="87179">
      <c r="N87179" s="561" t="n"/>
    </row>
    <row r="87180">
      <c r="N87180" s="561" t="n"/>
    </row>
    <row r="87181">
      <c r="N87181" s="561" t="n"/>
    </row>
    <row r="87182">
      <c r="N87182" s="561" t="n"/>
    </row>
    <row r="87183">
      <c r="N87183" s="561" t="n"/>
    </row>
    <row r="87184">
      <c r="N87184" s="561" t="n"/>
    </row>
    <row r="87185">
      <c r="N87185" s="561" t="n"/>
    </row>
    <row r="87186">
      <c r="N87186" s="561" t="n"/>
    </row>
    <row r="87187">
      <c r="N87187" s="561" t="n"/>
    </row>
    <row r="87188">
      <c r="N87188" s="561" t="n"/>
    </row>
    <row r="87189">
      <c r="N87189" s="561" t="n"/>
    </row>
    <row r="87190">
      <c r="N87190" s="561" t="n"/>
    </row>
    <row r="87191">
      <c r="N87191" s="561" t="n"/>
    </row>
    <row r="87192">
      <c r="N87192" s="561" t="n"/>
    </row>
    <row r="87193">
      <c r="N87193" s="561" t="n"/>
    </row>
    <row r="87194">
      <c r="N87194" s="561" t="n"/>
    </row>
    <row r="87195">
      <c r="N87195" s="561" t="n"/>
    </row>
    <row r="87196">
      <c r="N87196" s="561" t="n"/>
    </row>
    <row r="87197">
      <c r="N87197" s="561" t="n"/>
    </row>
    <row r="87198">
      <c r="N87198" s="561" t="n"/>
    </row>
    <row r="87199">
      <c r="N87199" s="561" t="n"/>
    </row>
    <row r="87200">
      <c r="N87200" s="561" t="n"/>
    </row>
    <row r="87201">
      <c r="N87201" s="561" t="n"/>
    </row>
    <row r="87202">
      <c r="N87202" s="561" t="n"/>
    </row>
    <row r="87203">
      <c r="N87203" s="561" t="n"/>
    </row>
    <row r="87204">
      <c r="N87204" s="561" t="n"/>
    </row>
    <row r="87205">
      <c r="N87205" s="561" t="n"/>
    </row>
    <row r="87206">
      <c r="N87206" s="561" t="n"/>
    </row>
    <row r="87207">
      <c r="N87207" s="561" t="n"/>
    </row>
    <row r="87208">
      <c r="N87208" s="561" t="n"/>
    </row>
    <row r="87209">
      <c r="N87209" s="561" t="n"/>
    </row>
    <row r="87210">
      <c r="N87210" s="561" t="n"/>
    </row>
    <row r="87211">
      <c r="N87211" s="561" t="n"/>
    </row>
    <row r="87212">
      <c r="N87212" s="561" t="n"/>
    </row>
    <row r="87213">
      <c r="N87213" s="561" t="n"/>
    </row>
    <row r="87214">
      <c r="N87214" s="561" t="n"/>
    </row>
    <row r="87215">
      <c r="N87215" s="561" t="n"/>
    </row>
    <row r="87216">
      <c r="N87216" s="561" t="n"/>
    </row>
    <row r="87217">
      <c r="N87217" s="561" t="n"/>
    </row>
    <row r="87218">
      <c r="N87218" s="561" t="n"/>
    </row>
    <row r="87219">
      <c r="N87219" s="561" t="n"/>
    </row>
    <row r="87220">
      <c r="N87220" s="561" t="n"/>
    </row>
    <row r="87221">
      <c r="N87221" s="561" t="n"/>
    </row>
    <row r="87222">
      <c r="N87222" s="561" t="n"/>
    </row>
    <row r="87223">
      <c r="N87223" s="561" t="n"/>
    </row>
    <row r="87224">
      <c r="N87224" s="561" t="n"/>
    </row>
    <row r="87225">
      <c r="N87225" s="561" t="n"/>
    </row>
    <row r="87226">
      <c r="N87226" s="561" t="n"/>
    </row>
    <row r="87227">
      <c r="N87227" s="561" t="n"/>
    </row>
    <row r="87228">
      <c r="N87228" s="561" t="n"/>
    </row>
    <row r="87229">
      <c r="N87229" s="561" t="n"/>
    </row>
    <row r="87230">
      <c r="N87230" s="561" t="n"/>
    </row>
    <row r="87231">
      <c r="N87231" s="561" t="n"/>
    </row>
    <row r="87232">
      <c r="N87232" s="561" t="n"/>
    </row>
    <row r="87233">
      <c r="N87233" s="561" t="n"/>
    </row>
    <row r="87234">
      <c r="N87234" s="561" t="n"/>
    </row>
    <row r="87235">
      <c r="N87235" s="561" t="n"/>
    </row>
    <row r="87236">
      <c r="N87236" s="561" t="n"/>
    </row>
    <row r="87237">
      <c r="N87237" s="561" t="n"/>
    </row>
    <row r="87238">
      <c r="N87238" s="561" t="n"/>
    </row>
    <row r="87239">
      <c r="N87239" s="561" t="n"/>
    </row>
    <row r="87240">
      <c r="N87240" s="561" t="n"/>
    </row>
    <row r="87241">
      <c r="N87241" s="561" t="n"/>
    </row>
    <row r="87242">
      <c r="N87242" s="561" t="n"/>
    </row>
    <row r="87243">
      <c r="N87243" s="561" t="n"/>
    </row>
    <row r="87244">
      <c r="N87244" s="561" t="n"/>
    </row>
    <row r="87245">
      <c r="N87245" s="561" t="n"/>
    </row>
    <row r="87246">
      <c r="N87246" s="561" t="n"/>
    </row>
    <row r="87247">
      <c r="N87247" s="561" t="n"/>
    </row>
    <row r="87248">
      <c r="N87248" s="561" t="n"/>
    </row>
    <row r="87249">
      <c r="N87249" s="561" t="n"/>
    </row>
    <row r="87250">
      <c r="N87250" s="561" t="n"/>
    </row>
    <row r="87251">
      <c r="N87251" s="561" t="n"/>
    </row>
    <row r="87252">
      <c r="N87252" s="561" t="n"/>
    </row>
    <row r="87253">
      <c r="N87253" s="561" t="n"/>
    </row>
    <row r="87254">
      <c r="N87254" s="561" t="n"/>
    </row>
    <row r="87255">
      <c r="N87255" s="561" t="n"/>
    </row>
    <row r="87256">
      <c r="N87256" s="561" t="n"/>
    </row>
    <row r="87257">
      <c r="N87257" s="561" t="n"/>
    </row>
    <row r="87258">
      <c r="N87258" s="561" t="n"/>
    </row>
    <row r="87259">
      <c r="N87259" s="561" t="n"/>
    </row>
    <row r="87260">
      <c r="N87260" s="561" t="n"/>
    </row>
    <row r="87261">
      <c r="N87261" s="561" t="n"/>
    </row>
    <row r="87262">
      <c r="N87262" s="561" t="n"/>
    </row>
    <row r="87263">
      <c r="N87263" s="561" t="n"/>
    </row>
    <row r="87264">
      <c r="N87264" s="561" t="n"/>
    </row>
    <row r="87265">
      <c r="N87265" s="561" t="n"/>
    </row>
    <row r="87266">
      <c r="N87266" s="561" t="n"/>
    </row>
    <row r="87267">
      <c r="N87267" s="561" t="n"/>
    </row>
    <row r="87268">
      <c r="N87268" s="561" t="n"/>
    </row>
    <row r="87269">
      <c r="N87269" s="561" t="n"/>
    </row>
    <row r="87270">
      <c r="N87270" s="561" t="n"/>
    </row>
    <row r="87271">
      <c r="N87271" s="561" t="n"/>
    </row>
    <row r="87272">
      <c r="N87272" s="561" t="n"/>
    </row>
    <row r="87273">
      <c r="N87273" s="561" t="n"/>
    </row>
    <row r="87274">
      <c r="N87274" s="561" t="n"/>
    </row>
    <row r="87275">
      <c r="N87275" s="561" t="n"/>
    </row>
    <row r="87276">
      <c r="N87276" s="561" t="n"/>
    </row>
    <row r="87277">
      <c r="N87277" s="561" t="n"/>
    </row>
    <row r="87278">
      <c r="N87278" s="561" t="n"/>
    </row>
    <row r="87279">
      <c r="N87279" s="561" t="n"/>
    </row>
    <row r="87280">
      <c r="N87280" s="561" t="n"/>
    </row>
    <row r="87281">
      <c r="N87281" s="561" t="n"/>
    </row>
    <row r="87282">
      <c r="N87282" s="561" t="n"/>
    </row>
    <row r="87283">
      <c r="N87283" s="561" t="n"/>
    </row>
    <row r="87284">
      <c r="N87284" s="561" t="n"/>
    </row>
    <row r="87285">
      <c r="N87285" s="561" t="n"/>
    </row>
    <row r="87286">
      <c r="N87286" s="561" t="n"/>
    </row>
    <row r="87287">
      <c r="N87287" s="561" t="n"/>
    </row>
    <row r="87288">
      <c r="N87288" s="561" t="n"/>
    </row>
    <row r="87289">
      <c r="N87289" s="561" t="n"/>
    </row>
    <row r="87290">
      <c r="N87290" s="561" t="n"/>
    </row>
    <row r="87291">
      <c r="N87291" s="561" t="n"/>
    </row>
    <row r="87292">
      <c r="N87292" s="561" t="n"/>
    </row>
    <row r="87293">
      <c r="N87293" s="561" t="n"/>
    </row>
    <row r="87294">
      <c r="N87294" s="561" t="n"/>
    </row>
    <row r="87295">
      <c r="N87295" s="561" t="n"/>
    </row>
    <row r="87296">
      <c r="N87296" s="561" t="n"/>
    </row>
    <row r="87297">
      <c r="N87297" s="561" t="n"/>
    </row>
    <row r="87298">
      <c r="N87298" s="561" t="n"/>
    </row>
    <row r="87299">
      <c r="N87299" s="561" t="n"/>
    </row>
    <row r="87300">
      <c r="N87300" s="561" t="n"/>
    </row>
    <row r="87301">
      <c r="N87301" s="561" t="n"/>
    </row>
    <row r="87302">
      <c r="N87302" s="561" t="n"/>
    </row>
    <row r="87303">
      <c r="N87303" s="561" t="n"/>
    </row>
    <row r="87304">
      <c r="N87304" s="561" t="n"/>
    </row>
    <row r="87305">
      <c r="N87305" s="561" t="n"/>
    </row>
    <row r="87306">
      <c r="N87306" s="561" t="n"/>
    </row>
    <row r="87307">
      <c r="N87307" s="561" t="n"/>
    </row>
    <row r="87308">
      <c r="N87308" s="561" t="n"/>
    </row>
    <row r="87309">
      <c r="N87309" s="561" t="n"/>
    </row>
    <row r="87310">
      <c r="N87310" s="561" t="n"/>
    </row>
    <row r="87311">
      <c r="N87311" s="561" t="n"/>
    </row>
    <row r="87312">
      <c r="N87312" s="561" t="n"/>
    </row>
    <row r="87313">
      <c r="N87313" s="561" t="n"/>
    </row>
    <row r="87314">
      <c r="N87314" s="561" t="n"/>
    </row>
    <row r="87315">
      <c r="N87315" s="561" t="n"/>
    </row>
    <row r="87316">
      <c r="N87316" s="561" t="n"/>
    </row>
    <row r="87317">
      <c r="N87317" s="561" t="n"/>
    </row>
    <row r="87318">
      <c r="N87318" s="561" t="n"/>
    </row>
    <row r="87319">
      <c r="N87319" s="561" t="n"/>
    </row>
    <row r="87320">
      <c r="N87320" s="561" t="n"/>
    </row>
    <row r="87321">
      <c r="N87321" s="561" t="n"/>
    </row>
    <row r="87322">
      <c r="N87322" s="561" t="n"/>
    </row>
    <row r="87323">
      <c r="N87323" s="561" t="n"/>
    </row>
    <row r="87324">
      <c r="N87324" s="561" t="n"/>
    </row>
    <row r="87325">
      <c r="N87325" s="561" t="n"/>
    </row>
    <row r="87326">
      <c r="N87326" s="561" t="n"/>
    </row>
    <row r="87327">
      <c r="N87327" s="561" t="n"/>
    </row>
    <row r="87328">
      <c r="N87328" s="561" t="n"/>
    </row>
    <row r="87329">
      <c r="N87329" s="561" t="n"/>
    </row>
    <row r="87330">
      <c r="N87330" s="561" t="n"/>
    </row>
    <row r="87331">
      <c r="N87331" s="561" t="n"/>
    </row>
    <row r="87332">
      <c r="N87332" s="561" t="n"/>
    </row>
    <row r="87333">
      <c r="N87333" s="561" t="n"/>
    </row>
    <row r="87334">
      <c r="N87334" s="561" t="n"/>
    </row>
    <row r="87335">
      <c r="N87335" s="561" t="n"/>
    </row>
    <row r="87336">
      <c r="N87336" s="561" t="n"/>
    </row>
    <row r="87337">
      <c r="N87337" s="561" t="n"/>
    </row>
    <row r="87338">
      <c r="N87338" s="561" t="n"/>
    </row>
    <row r="87339">
      <c r="N87339" s="561" t="n"/>
    </row>
    <row r="87340">
      <c r="N87340" s="561" t="n"/>
    </row>
    <row r="87341">
      <c r="N87341" s="561" t="n"/>
    </row>
    <row r="87342">
      <c r="N87342" s="561" t="n"/>
    </row>
    <row r="87343">
      <c r="N87343" s="561" t="n"/>
    </row>
    <row r="87344">
      <c r="N87344" s="561" t="n"/>
    </row>
    <row r="87345">
      <c r="N87345" s="561" t="n"/>
    </row>
    <row r="87346">
      <c r="N87346" s="561" t="n"/>
    </row>
    <row r="87347">
      <c r="N87347" s="561" t="n"/>
    </row>
    <row r="87348">
      <c r="N87348" s="561" t="n"/>
    </row>
    <row r="87349">
      <c r="N87349" s="561" t="n"/>
    </row>
    <row r="87350">
      <c r="N87350" s="561" t="n"/>
    </row>
    <row r="87351">
      <c r="N87351" s="561" t="n"/>
    </row>
    <row r="87352">
      <c r="N87352" s="561" t="n"/>
    </row>
    <row r="87353">
      <c r="N87353" s="561" t="n"/>
    </row>
    <row r="87354">
      <c r="N87354" s="561" t="n"/>
    </row>
    <row r="87355">
      <c r="N87355" s="561" t="n"/>
    </row>
    <row r="87356">
      <c r="N87356" s="561" t="n"/>
    </row>
    <row r="87357">
      <c r="N87357" s="561" t="n"/>
    </row>
    <row r="87358">
      <c r="N87358" s="561" t="n"/>
    </row>
    <row r="87359">
      <c r="N87359" s="561" t="n"/>
    </row>
    <row r="87360">
      <c r="N87360" s="561" t="n"/>
    </row>
    <row r="87361">
      <c r="N87361" s="561" t="n"/>
    </row>
    <row r="87362">
      <c r="N87362" s="561" t="n"/>
    </row>
    <row r="87363">
      <c r="N87363" s="561" t="n"/>
    </row>
    <row r="87364">
      <c r="N87364" s="561" t="n"/>
    </row>
    <row r="87365">
      <c r="N87365" s="561" t="n"/>
    </row>
    <row r="87366">
      <c r="N87366" s="561" t="n"/>
    </row>
    <row r="87367">
      <c r="N87367" s="561" t="n"/>
    </row>
    <row r="87368">
      <c r="N87368" s="561" t="n"/>
    </row>
    <row r="87369">
      <c r="N87369" s="561" t="n"/>
    </row>
    <row r="87370">
      <c r="N87370" s="561" t="n"/>
    </row>
    <row r="87371">
      <c r="N87371" s="561" t="n"/>
    </row>
    <row r="87372">
      <c r="N87372" s="561" t="n"/>
    </row>
    <row r="87373">
      <c r="N87373" s="561" t="n"/>
    </row>
    <row r="87374">
      <c r="N87374" s="561" t="n"/>
    </row>
    <row r="87375">
      <c r="N87375" s="561" t="n"/>
    </row>
    <row r="87376">
      <c r="N87376" s="561" t="n"/>
    </row>
    <row r="87377">
      <c r="N87377" s="561" t="n"/>
    </row>
    <row r="87378">
      <c r="N87378" s="561" t="n"/>
    </row>
    <row r="87379">
      <c r="N87379" s="561" t="n"/>
    </row>
    <row r="87380">
      <c r="N87380" s="561" t="n"/>
    </row>
    <row r="87381">
      <c r="N87381" s="561" t="n"/>
    </row>
    <row r="87382">
      <c r="N87382" s="561" t="n"/>
    </row>
    <row r="87383">
      <c r="N87383" s="561" t="n"/>
    </row>
    <row r="87384">
      <c r="N87384" s="561" t="n"/>
    </row>
    <row r="87385">
      <c r="N87385" s="561" t="n"/>
    </row>
    <row r="87386">
      <c r="N87386" s="561" t="n"/>
    </row>
    <row r="87387">
      <c r="N87387" s="561" t="n"/>
    </row>
    <row r="87388">
      <c r="N87388" s="561" t="n"/>
    </row>
    <row r="87389">
      <c r="N87389" s="561" t="n"/>
    </row>
    <row r="87390">
      <c r="N87390" s="561" t="n"/>
    </row>
    <row r="87391">
      <c r="N87391" s="561" t="n"/>
    </row>
    <row r="87392">
      <c r="N87392" s="561" t="n"/>
    </row>
    <row r="87393">
      <c r="N87393" s="561" t="n"/>
    </row>
    <row r="87394">
      <c r="N87394" s="561" t="n"/>
    </row>
    <row r="87395">
      <c r="N87395" s="561" t="n"/>
    </row>
    <row r="87396">
      <c r="N87396" s="561" t="n"/>
    </row>
    <row r="87397">
      <c r="N87397" s="561" t="n"/>
    </row>
    <row r="87398">
      <c r="N87398" s="561" t="n"/>
    </row>
    <row r="87399">
      <c r="N87399" s="561" t="n"/>
    </row>
    <row r="87400">
      <c r="N87400" s="561" t="n"/>
    </row>
    <row r="87401">
      <c r="N87401" s="561" t="n"/>
    </row>
    <row r="87402">
      <c r="N87402" s="561" t="n"/>
    </row>
    <row r="87403">
      <c r="N87403" s="561" t="n"/>
    </row>
    <row r="87404">
      <c r="N87404" s="561" t="n"/>
    </row>
    <row r="87405">
      <c r="N87405" s="561" t="n"/>
    </row>
    <row r="87406">
      <c r="N87406" s="561" t="n"/>
    </row>
    <row r="87407">
      <c r="N87407" s="561" t="n"/>
    </row>
    <row r="87408">
      <c r="N87408" s="561" t="n"/>
    </row>
    <row r="87409">
      <c r="N87409" s="561" t="n"/>
    </row>
    <row r="87410">
      <c r="N87410" s="561" t="n"/>
    </row>
    <row r="87411">
      <c r="N87411" s="561" t="n"/>
    </row>
    <row r="87412">
      <c r="N87412" s="561" t="n"/>
    </row>
    <row r="87413">
      <c r="N87413" s="561" t="n"/>
    </row>
    <row r="87414">
      <c r="N87414" s="561" t="n"/>
    </row>
    <row r="87415">
      <c r="N87415" s="561" t="n"/>
    </row>
    <row r="87416">
      <c r="N87416" s="561" t="n"/>
    </row>
    <row r="87417">
      <c r="N87417" s="561" t="n"/>
    </row>
    <row r="87418">
      <c r="N87418" s="561" t="n"/>
    </row>
    <row r="87419">
      <c r="N87419" s="561" t="n"/>
    </row>
    <row r="87420">
      <c r="N87420" s="561" t="n"/>
    </row>
    <row r="87421">
      <c r="N87421" s="561" t="n"/>
    </row>
    <row r="87422">
      <c r="N87422" s="561" t="n"/>
    </row>
    <row r="87423">
      <c r="N87423" s="561" t="n"/>
    </row>
    <row r="87424">
      <c r="N87424" s="561" t="n"/>
    </row>
    <row r="87425">
      <c r="N87425" s="561" t="n"/>
    </row>
    <row r="87426">
      <c r="N87426" s="561" t="n"/>
    </row>
    <row r="87427">
      <c r="N87427" s="561" t="n"/>
    </row>
    <row r="87428">
      <c r="N87428" s="561" t="n"/>
    </row>
    <row r="87429">
      <c r="N87429" s="561" t="n"/>
    </row>
    <row r="87430">
      <c r="N87430" s="561" t="n"/>
    </row>
    <row r="87431">
      <c r="N87431" s="561" t="n"/>
    </row>
    <row r="87432">
      <c r="N87432" s="561" t="n"/>
    </row>
    <row r="87433">
      <c r="N87433" s="561" t="n"/>
    </row>
    <row r="87434">
      <c r="N87434" s="561" t="n"/>
    </row>
    <row r="87435">
      <c r="N87435" s="561" t="n"/>
    </row>
    <row r="87436">
      <c r="N87436" s="561" t="n"/>
    </row>
    <row r="87437">
      <c r="N87437" s="561" t="n"/>
    </row>
    <row r="87438">
      <c r="N87438" s="561" t="n"/>
    </row>
    <row r="87439">
      <c r="N87439" s="561" t="n"/>
    </row>
    <row r="87440">
      <c r="N87440" s="561" t="n"/>
    </row>
    <row r="87441">
      <c r="N87441" s="561" t="n"/>
    </row>
    <row r="87442">
      <c r="N87442" s="561" t="n"/>
    </row>
    <row r="87443">
      <c r="N87443" s="561" t="n"/>
    </row>
    <row r="87444">
      <c r="N87444" s="561" t="n"/>
    </row>
    <row r="87445">
      <c r="N87445" s="561" t="n"/>
    </row>
    <row r="87446">
      <c r="N87446" s="561" t="n"/>
    </row>
    <row r="87447">
      <c r="N87447" s="561" t="n"/>
    </row>
    <row r="87448">
      <c r="N87448" s="561" t="n"/>
    </row>
    <row r="87449">
      <c r="N87449" s="561" t="n"/>
    </row>
    <row r="87450">
      <c r="N87450" s="561" t="n"/>
    </row>
    <row r="87451">
      <c r="N87451" s="561" t="n"/>
    </row>
    <row r="87452">
      <c r="N87452" s="561" t="n"/>
    </row>
    <row r="87453">
      <c r="N87453" s="561" t="n"/>
    </row>
    <row r="87454">
      <c r="N87454" s="561" t="n"/>
    </row>
    <row r="87455">
      <c r="N87455" s="561" t="n"/>
    </row>
    <row r="87456">
      <c r="N87456" s="561" t="n"/>
    </row>
    <row r="87457">
      <c r="N87457" s="561" t="n"/>
    </row>
    <row r="87458">
      <c r="N87458" s="561" t="n"/>
    </row>
    <row r="87459">
      <c r="N87459" s="561" t="n"/>
    </row>
    <row r="87460">
      <c r="N87460" s="561" t="n"/>
    </row>
    <row r="87461">
      <c r="N87461" s="561" t="n"/>
    </row>
    <row r="87462">
      <c r="N87462" s="561" t="n"/>
    </row>
    <row r="87463">
      <c r="N87463" s="561" t="n"/>
    </row>
    <row r="87464">
      <c r="N87464" s="561" t="n"/>
    </row>
    <row r="87465">
      <c r="N87465" s="561" t="n"/>
    </row>
    <row r="87466">
      <c r="N87466" s="561" t="n"/>
    </row>
    <row r="87467">
      <c r="N87467" s="561" t="n"/>
    </row>
    <row r="87468">
      <c r="N87468" s="561" t="n"/>
    </row>
    <row r="87469">
      <c r="N87469" s="561" t="n"/>
    </row>
    <row r="87470">
      <c r="N87470" s="561" t="n"/>
    </row>
    <row r="87471">
      <c r="N87471" s="561" t="n"/>
    </row>
    <row r="87472">
      <c r="N87472" s="561" t="n"/>
    </row>
    <row r="87473">
      <c r="N87473" s="561" t="n"/>
    </row>
    <row r="87474">
      <c r="N87474" s="561" t="n"/>
    </row>
    <row r="87475">
      <c r="N87475" s="561" t="n"/>
    </row>
    <row r="87476">
      <c r="N87476" s="561" t="n"/>
    </row>
    <row r="87477">
      <c r="N87477" s="561" t="n"/>
    </row>
    <row r="87478">
      <c r="N87478" s="561" t="n"/>
    </row>
    <row r="87479">
      <c r="N87479" s="561" t="n"/>
    </row>
    <row r="87480">
      <c r="N87480" s="561" t="n"/>
    </row>
    <row r="87481">
      <c r="N87481" s="561" t="n"/>
    </row>
    <row r="87482">
      <c r="N87482" s="561" t="n"/>
    </row>
    <row r="87483">
      <c r="N87483" s="561" t="n"/>
    </row>
    <row r="87484">
      <c r="N87484" s="561" t="n"/>
    </row>
    <row r="87485">
      <c r="N87485" s="561" t="n"/>
    </row>
    <row r="87486">
      <c r="N87486" s="561" t="n"/>
    </row>
    <row r="87487">
      <c r="N87487" s="561" t="n"/>
    </row>
    <row r="87488">
      <c r="N87488" s="561" t="n"/>
    </row>
    <row r="87489">
      <c r="N87489" s="561" t="n"/>
    </row>
    <row r="87490">
      <c r="N87490" s="561" t="n"/>
    </row>
    <row r="87491">
      <c r="N87491" s="561" t="n"/>
    </row>
    <row r="87492">
      <c r="N87492" s="561" t="n"/>
    </row>
    <row r="87493">
      <c r="N87493" s="561" t="n"/>
    </row>
    <row r="87494">
      <c r="N87494" s="561" t="n"/>
    </row>
    <row r="87495">
      <c r="N87495" s="561" t="n"/>
    </row>
    <row r="87496">
      <c r="N87496" s="561" t="n"/>
    </row>
    <row r="87497">
      <c r="N87497" s="561" t="n"/>
    </row>
    <row r="87498">
      <c r="N87498" s="561" t="n"/>
    </row>
    <row r="87499">
      <c r="N87499" s="561" t="n"/>
    </row>
    <row r="87500">
      <c r="N87500" s="561" t="n"/>
    </row>
    <row r="87501">
      <c r="N87501" s="561" t="n"/>
    </row>
    <row r="87502">
      <c r="N87502" s="561" t="n"/>
    </row>
    <row r="87503">
      <c r="N87503" s="561" t="n"/>
    </row>
    <row r="87504">
      <c r="N87504" s="561" t="n"/>
    </row>
    <row r="87505">
      <c r="N87505" s="561" t="n"/>
    </row>
    <row r="87506">
      <c r="N87506" s="561" t="n"/>
    </row>
    <row r="87507">
      <c r="N87507" s="561" t="n"/>
    </row>
    <row r="87508">
      <c r="N87508" s="561" t="n"/>
    </row>
    <row r="87509">
      <c r="N87509" s="561" t="n"/>
    </row>
    <row r="87510">
      <c r="N87510" s="561" t="n"/>
    </row>
    <row r="87511">
      <c r="N87511" s="561" t="n"/>
    </row>
    <row r="87512">
      <c r="N87512" s="561" t="n"/>
    </row>
    <row r="87513">
      <c r="N87513" s="561" t="n"/>
    </row>
    <row r="87514">
      <c r="N87514" s="561" t="n"/>
    </row>
    <row r="87515">
      <c r="N87515" s="561" t="n"/>
    </row>
    <row r="87516">
      <c r="N87516" s="561" t="n"/>
    </row>
    <row r="87517">
      <c r="N87517" s="561" t="n"/>
    </row>
    <row r="87518">
      <c r="N87518" s="561" t="n"/>
    </row>
    <row r="87519">
      <c r="N87519" s="561" t="n"/>
    </row>
    <row r="87520">
      <c r="N87520" s="561" t="n"/>
    </row>
    <row r="87521">
      <c r="N87521" s="561" t="n"/>
    </row>
    <row r="87522">
      <c r="N87522" s="561" t="n"/>
    </row>
    <row r="87523">
      <c r="N87523" s="561" t="n"/>
    </row>
    <row r="87524">
      <c r="N87524" s="561" t="n"/>
    </row>
    <row r="87525">
      <c r="N87525" s="561" t="n"/>
    </row>
    <row r="87526">
      <c r="N87526" s="561" t="n"/>
    </row>
    <row r="87527">
      <c r="N87527" s="561" t="n"/>
    </row>
    <row r="87528">
      <c r="N87528" s="561" t="n"/>
    </row>
    <row r="87529">
      <c r="N87529" s="561" t="n"/>
    </row>
    <row r="87530">
      <c r="N87530" s="561" t="n"/>
    </row>
    <row r="87531">
      <c r="N87531" s="561" t="n"/>
    </row>
    <row r="87532">
      <c r="N87532" s="561" t="n"/>
    </row>
    <row r="87533">
      <c r="N87533" s="561" t="n"/>
    </row>
    <row r="87534">
      <c r="N87534" s="561" t="n"/>
    </row>
    <row r="87535">
      <c r="N87535" s="561" t="n"/>
    </row>
    <row r="87536">
      <c r="N87536" s="561" t="n"/>
    </row>
    <row r="87537">
      <c r="N87537" s="561" t="n"/>
    </row>
    <row r="87538">
      <c r="N87538" s="561" t="n"/>
    </row>
    <row r="87539">
      <c r="N87539" s="561" t="n"/>
    </row>
    <row r="87540">
      <c r="N87540" s="561" t="n"/>
    </row>
    <row r="87541">
      <c r="N87541" s="561" t="n"/>
    </row>
    <row r="87542">
      <c r="N87542" s="561" t="n"/>
    </row>
    <row r="87543">
      <c r="N87543" s="561" t="n"/>
    </row>
    <row r="87544">
      <c r="N87544" s="561" t="n"/>
    </row>
    <row r="87545">
      <c r="N87545" s="561" t="n"/>
    </row>
    <row r="87546">
      <c r="N87546" s="561" t="n"/>
    </row>
    <row r="87547">
      <c r="N87547" s="561" t="n"/>
    </row>
    <row r="87548">
      <c r="N87548" s="561" t="n"/>
    </row>
    <row r="87549">
      <c r="N87549" s="561" t="n"/>
    </row>
    <row r="87550">
      <c r="N87550" s="561" t="n"/>
    </row>
    <row r="87551">
      <c r="N87551" s="561" t="n"/>
    </row>
    <row r="87552">
      <c r="N87552" s="561" t="n"/>
    </row>
    <row r="87553">
      <c r="N87553" s="561" t="n"/>
    </row>
    <row r="87554">
      <c r="N87554" s="561" t="n"/>
    </row>
    <row r="87555">
      <c r="N87555" s="561" t="n"/>
    </row>
    <row r="87556">
      <c r="N87556" s="561" t="n"/>
    </row>
    <row r="87557">
      <c r="N87557" s="561" t="n"/>
    </row>
    <row r="87558">
      <c r="N87558" s="561" t="n"/>
    </row>
    <row r="87559">
      <c r="N87559" s="561" t="n"/>
    </row>
    <row r="87560">
      <c r="N87560" s="561" t="n"/>
    </row>
    <row r="87561">
      <c r="N87561" s="561" t="n"/>
    </row>
    <row r="87562">
      <c r="N87562" s="561" t="n"/>
    </row>
    <row r="87563">
      <c r="N87563" s="561" t="n"/>
    </row>
    <row r="87564">
      <c r="N87564" s="561" t="n"/>
    </row>
    <row r="87565">
      <c r="N87565" s="561" t="n"/>
    </row>
    <row r="87566">
      <c r="N87566" s="561" t="n"/>
    </row>
    <row r="87567">
      <c r="N87567" s="561" t="n"/>
    </row>
    <row r="87568">
      <c r="N87568" s="561" t="n"/>
    </row>
    <row r="87569">
      <c r="N87569" s="561" t="n"/>
    </row>
    <row r="87570">
      <c r="N87570" s="561" t="n"/>
    </row>
    <row r="87571">
      <c r="N87571" s="561" t="n"/>
    </row>
    <row r="87572">
      <c r="N87572" s="561" t="n"/>
    </row>
    <row r="87573">
      <c r="N87573" s="561" t="n"/>
    </row>
    <row r="87574">
      <c r="N87574" s="561" t="n"/>
    </row>
    <row r="87575">
      <c r="N87575" s="561" t="n"/>
    </row>
    <row r="87576">
      <c r="N87576" s="561" t="n"/>
    </row>
    <row r="87577">
      <c r="N87577" s="561" t="n"/>
    </row>
    <row r="87578">
      <c r="N87578" s="561" t="n"/>
    </row>
    <row r="87579">
      <c r="N87579" s="561" t="n"/>
    </row>
    <row r="87580">
      <c r="N87580" s="561" t="n"/>
    </row>
    <row r="87581">
      <c r="N87581" s="561" t="n"/>
    </row>
    <row r="87582">
      <c r="N87582" s="561" t="n"/>
    </row>
    <row r="87583">
      <c r="N87583" s="561" t="n"/>
    </row>
    <row r="87584">
      <c r="N87584" s="561" t="n"/>
    </row>
    <row r="87585">
      <c r="N87585" s="561" t="n"/>
    </row>
    <row r="87586">
      <c r="N87586" s="561" t="n"/>
    </row>
    <row r="87587">
      <c r="N87587" s="561" t="n"/>
    </row>
    <row r="87588">
      <c r="N87588" s="561" t="n"/>
    </row>
    <row r="87589">
      <c r="N87589" s="561" t="n"/>
    </row>
    <row r="87590">
      <c r="N87590" s="561" t="n"/>
    </row>
    <row r="87591">
      <c r="N87591" s="561" t="n"/>
    </row>
    <row r="87592">
      <c r="N87592" s="561" t="n"/>
    </row>
    <row r="87593">
      <c r="N87593" s="561" t="n"/>
    </row>
    <row r="87594">
      <c r="N87594" s="561" t="n"/>
    </row>
    <row r="87595">
      <c r="N87595" s="561" t="n"/>
    </row>
    <row r="87596">
      <c r="N87596" s="561" t="n"/>
    </row>
    <row r="87597">
      <c r="N87597" s="561" t="n"/>
    </row>
    <row r="87598">
      <c r="N87598" s="561" t="n"/>
    </row>
    <row r="87599">
      <c r="N87599" s="561" t="n"/>
    </row>
    <row r="87600">
      <c r="N87600" s="561" t="n"/>
    </row>
    <row r="87601">
      <c r="N87601" s="561" t="n"/>
    </row>
    <row r="87602">
      <c r="N87602" s="561" t="n"/>
    </row>
    <row r="87603">
      <c r="N87603" s="561" t="n"/>
    </row>
    <row r="87604">
      <c r="N87604" s="561" t="n"/>
    </row>
    <row r="87605">
      <c r="N87605" s="561" t="n"/>
    </row>
    <row r="87606">
      <c r="N87606" s="561" t="n"/>
    </row>
    <row r="87607">
      <c r="N87607" s="561" t="n"/>
    </row>
    <row r="87608">
      <c r="N87608" s="561" t="n"/>
    </row>
    <row r="87609">
      <c r="N87609" s="561" t="n"/>
    </row>
    <row r="87610">
      <c r="N87610" s="561" t="n"/>
    </row>
    <row r="87611">
      <c r="N87611" s="561" t="n"/>
    </row>
    <row r="87612">
      <c r="N87612" s="561" t="n"/>
    </row>
    <row r="87613">
      <c r="N87613" s="561" t="n"/>
    </row>
    <row r="87614">
      <c r="N87614" s="561" t="n"/>
    </row>
    <row r="87615">
      <c r="N87615" s="561" t="n"/>
    </row>
    <row r="87616">
      <c r="N87616" s="561" t="n"/>
    </row>
    <row r="87617">
      <c r="N87617" s="561" t="n"/>
    </row>
    <row r="87618">
      <c r="N87618" s="561" t="n"/>
    </row>
    <row r="87619">
      <c r="N87619" s="561" t="n"/>
    </row>
    <row r="87620">
      <c r="N87620" s="561" t="n"/>
    </row>
    <row r="87621">
      <c r="N87621" s="561" t="n"/>
    </row>
    <row r="87622">
      <c r="N87622" s="561" t="n"/>
    </row>
    <row r="87623">
      <c r="N87623" s="561" t="n"/>
    </row>
    <row r="87624">
      <c r="N87624" s="561" t="n"/>
    </row>
    <row r="87625">
      <c r="N87625" s="561" t="n"/>
    </row>
    <row r="87626">
      <c r="N87626" s="561" t="n"/>
    </row>
    <row r="87627">
      <c r="N87627" s="561" t="n"/>
    </row>
    <row r="87628">
      <c r="N87628" s="561" t="n"/>
    </row>
    <row r="87629">
      <c r="N87629" s="561" t="n"/>
    </row>
    <row r="87630">
      <c r="N87630" s="561" t="n"/>
    </row>
    <row r="87631">
      <c r="N87631" s="561" t="n"/>
    </row>
    <row r="87632">
      <c r="N87632" s="561" t="n"/>
    </row>
    <row r="87633">
      <c r="N87633" s="561" t="n"/>
    </row>
    <row r="87634">
      <c r="N87634" s="561" t="n"/>
    </row>
    <row r="87635">
      <c r="N87635" s="561" t="n"/>
    </row>
    <row r="87636">
      <c r="N87636" s="561" t="n"/>
    </row>
    <row r="87637">
      <c r="N87637" s="561" t="n"/>
    </row>
    <row r="87638">
      <c r="N87638" s="561" t="n"/>
    </row>
    <row r="87639">
      <c r="N87639" s="561" t="n"/>
    </row>
    <row r="87640">
      <c r="N87640" s="561" t="n"/>
    </row>
    <row r="87641">
      <c r="N87641" s="561" t="n"/>
    </row>
    <row r="87642">
      <c r="N87642" s="561" t="n"/>
    </row>
    <row r="87643">
      <c r="N87643" s="561" t="n"/>
    </row>
    <row r="87644">
      <c r="N87644" s="561" t="n"/>
    </row>
    <row r="87645">
      <c r="N87645" s="561" t="n"/>
    </row>
    <row r="87646">
      <c r="N87646" s="561" t="n"/>
    </row>
    <row r="87647">
      <c r="N87647" s="561" t="n"/>
    </row>
    <row r="87648">
      <c r="N87648" s="561" t="n"/>
    </row>
    <row r="87649">
      <c r="N87649" s="561" t="n"/>
    </row>
    <row r="87650">
      <c r="N87650" s="561" t="n"/>
    </row>
    <row r="87651">
      <c r="N87651" s="561" t="n"/>
    </row>
    <row r="87652">
      <c r="N87652" s="561" t="n"/>
    </row>
    <row r="87653">
      <c r="N87653" s="561" t="n"/>
    </row>
    <row r="87654">
      <c r="N87654" s="561" t="n"/>
    </row>
    <row r="87655">
      <c r="N87655" s="561" t="n"/>
    </row>
    <row r="87656">
      <c r="N87656" s="561" t="n"/>
    </row>
    <row r="87657">
      <c r="N87657" s="561" t="n"/>
    </row>
    <row r="87658">
      <c r="N87658" s="561" t="n"/>
    </row>
    <row r="87659">
      <c r="N87659" s="561" t="n"/>
    </row>
    <row r="87660">
      <c r="N87660" s="561" t="n"/>
    </row>
    <row r="87661">
      <c r="N87661" s="561" t="n"/>
    </row>
    <row r="87662">
      <c r="N87662" s="561" t="n"/>
    </row>
    <row r="87663">
      <c r="N87663" s="561" t="n"/>
    </row>
    <row r="87664">
      <c r="N87664" s="561" t="n"/>
    </row>
    <row r="87665">
      <c r="N87665" s="561" t="n"/>
    </row>
    <row r="87666">
      <c r="N87666" s="561" t="n"/>
    </row>
    <row r="87667">
      <c r="N87667" s="561" t="n"/>
    </row>
    <row r="87668">
      <c r="N87668" s="561" t="n"/>
    </row>
    <row r="87669">
      <c r="N87669" s="561" t="n"/>
    </row>
    <row r="87670">
      <c r="N87670" s="561" t="n"/>
    </row>
    <row r="87671">
      <c r="N87671" s="561" t="n"/>
    </row>
    <row r="87672">
      <c r="N87672" s="561" t="n"/>
    </row>
    <row r="87673">
      <c r="N87673" s="561" t="n"/>
    </row>
    <row r="87674">
      <c r="N87674" s="561" t="n"/>
    </row>
    <row r="87675">
      <c r="N87675" s="561" t="n"/>
    </row>
    <row r="87676">
      <c r="N87676" s="561" t="n"/>
    </row>
    <row r="87677">
      <c r="N87677" s="561" t="n"/>
    </row>
    <row r="87678">
      <c r="N87678" s="561" t="n"/>
    </row>
    <row r="87679">
      <c r="N87679" s="561" t="n"/>
    </row>
    <row r="87680">
      <c r="N87680" s="561" t="n"/>
    </row>
    <row r="87681">
      <c r="N87681" s="561" t="n"/>
    </row>
    <row r="87682">
      <c r="N87682" s="561" t="n"/>
    </row>
    <row r="87683">
      <c r="N87683" s="561" t="n"/>
    </row>
    <row r="87684">
      <c r="N87684" s="561" t="n"/>
    </row>
    <row r="87685">
      <c r="N87685" s="561" t="n"/>
    </row>
    <row r="87686">
      <c r="N87686" s="561" t="n"/>
    </row>
    <row r="87687">
      <c r="N87687" s="561" t="n"/>
    </row>
    <row r="87688">
      <c r="N87688" s="561" t="n"/>
    </row>
    <row r="87689">
      <c r="N87689" s="561" t="n"/>
    </row>
    <row r="87690">
      <c r="N87690" s="561" t="n"/>
    </row>
    <row r="87691">
      <c r="N87691" s="561" t="n"/>
    </row>
    <row r="87692">
      <c r="N87692" s="561" t="n"/>
    </row>
    <row r="87693">
      <c r="N87693" s="561" t="n"/>
    </row>
    <row r="87694">
      <c r="N87694" s="561" t="n"/>
    </row>
    <row r="87695">
      <c r="N87695" s="561" t="n"/>
    </row>
    <row r="87696">
      <c r="N87696" s="561" t="n"/>
    </row>
    <row r="87697">
      <c r="N87697" s="561" t="n"/>
    </row>
    <row r="87698">
      <c r="N87698" s="561" t="n"/>
    </row>
    <row r="87699">
      <c r="N87699" s="561" t="n"/>
    </row>
    <row r="87700">
      <c r="N87700" s="561" t="n"/>
    </row>
    <row r="87701">
      <c r="N87701" s="561" t="n"/>
    </row>
    <row r="87702">
      <c r="N87702" s="561" t="n"/>
    </row>
    <row r="87703">
      <c r="N87703" s="561" t="n"/>
    </row>
    <row r="87704">
      <c r="N87704" s="561" t="n"/>
    </row>
    <row r="87705">
      <c r="N87705" s="561" t="n"/>
    </row>
    <row r="87706">
      <c r="N87706" s="561" t="n"/>
    </row>
    <row r="87707">
      <c r="N87707" s="561" t="n"/>
    </row>
    <row r="87708">
      <c r="N87708" s="561" t="n"/>
    </row>
    <row r="87709">
      <c r="N87709" s="561" t="n"/>
    </row>
    <row r="87710">
      <c r="N87710" s="561" t="n"/>
    </row>
    <row r="87711">
      <c r="N87711" s="561" t="n"/>
    </row>
    <row r="87712">
      <c r="N87712" s="561" t="n"/>
    </row>
    <row r="87713">
      <c r="N87713" s="561" t="n"/>
    </row>
    <row r="87714">
      <c r="N87714" s="561" t="n"/>
    </row>
    <row r="87715">
      <c r="N87715" s="561" t="n"/>
    </row>
    <row r="87716">
      <c r="N87716" s="561" t="n"/>
    </row>
    <row r="87717">
      <c r="N87717" s="561" t="n"/>
    </row>
    <row r="87718">
      <c r="N87718" s="561" t="n"/>
    </row>
    <row r="87719">
      <c r="N87719" s="561" t="n"/>
    </row>
    <row r="87720">
      <c r="N87720" s="561" t="n"/>
    </row>
    <row r="87721">
      <c r="N87721" s="561" t="n"/>
    </row>
    <row r="87722">
      <c r="N87722" s="561" t="n"/>
    </row>
    <row r="87723">
      <c r="N87723" s="561" t="n"/>
    </row>
    <row r="87724">
      <c r="N87724" s="561" t="n"/>
    </row>
    <row r="87725">
      <c r="N87725" s="561" t="n"/>
    </row>
    <row r="87726">
      <c r="N87726" s="561" t="n"/>
    </row>
    <row r="87727">
      <c r="N87727" s="561" t="n"/>
    </row>
    <row r="87728">
      <c r="N87728" s="561" t="n"/>
    </row>
    <row r="87729">
      <c r="N87729" s="561" t="n"/>
    </row>
    <row r="87730">
      <c r="N87730" s="561" t="n"/>
    </row>
    <row r="87731">
      <c r="N87731" s="561" t="n"/>
    </row>
    <row r="87732">
      <c r="N87732" s="561" t="n"/>
    </row>
    <row r="87733">
      <c r="N87733" s="561" t="n"/>
    </row>
    <row r="87734">
      <c r="N87734" s="561" t="n"/>
    </row>
    <row r="87735">
      <c r="N87735" s="561" t="n"/>
    </row>
    <row r="87736">
      <c r="N87736" s="561" t="n"/>
    </row>
    <row r="87737">
      <c r="N87737" s="561" t="n"/>
    </row>
    <row r="87738">
      <c r="N87738" s="561" t="n"/>
    </row>
    <row r="87739">
      <c r="N87739" s="561" t="n"/>
    </row>
    <row r="87740">
      <c r="N87740" s="561" t="n"/>
    </row>
    <row r="87741">
      <c r="N87741" s="561" t="n"/>
    </row>
    <row r="87742">
      <c r="N87742" s="561" t="n"/>
    </row>
    <row r="87743">
      <c r="N87743" s="561" t="n"/>
    </row>
    <row r="87744">
      <c r="N87744" s="561" t="n"/>
    </row>
    <row r="87745">
      <c r="N87745" s="561" t="n"/>
    </row>
    <row r="87746">
      <c r="N87746" s="561" t="n"/>
    </row>
    <row r="87747">
      <c r="N87747" s="561" t="n"/>
    </row>
    <row r="87748">
      <c r="N87748" s="561" t="n"/>
    </row>
    <row r="87749">
      <c r="N87749" s="561" t="n"/>
    </row>
    <row r="87750">
      <c r="N87750" s="561" t="n"/>
    </row>
    <row r="87751">
      <c r="N87751" s="561" t="n"/>
    </row>
    <row r="87752">
      <c r="N87752" s="561" t="n"/>
    </row>
    <row r="87753">
      <c r="N87753" s="561" t="n"/>
    </row>
    <row r="87754">
      <c r="N87754" s="561" t="n"/>
    </row>
    <row r="87755">
      <c r="N87755" s="561" t="n"/>
    </row>
    <row r="87756">
      <c r="N87756" s="561" t="n"/>
    </row>
    <row r="87757">
      <c r="N87757" s="561" t="n"/>
    </row>
    <row r="87758">
      <c r="N87758" s="561" t="n"/>
    </row>
    <row r="87759">
      <c r="N87759" s="561" t="n"/>
    </row>
    <row r="87760">
      <c r="N87760" s="561" t="n"/>
    </row>
    <row r="87761">
      <c r="N87761" s="561" t="n"/>
    </row>
    <row r="87762">
      <c r="N87762" s="561" t="n"/>
    </row>
    <row r="87763">
      <c r="N87763" s="561" t="n"/>
    </row>
    <row r="87764">
      <c r="N87764" s="561" t="n"/>
    </row>
    <row r="87765">
      <c r="N87765" s="561" t="n"/>
    </row>
    <row r="87766">
      <c r="N87766" s="561" t="n"/>
    </row>
    <row r="87767">
      <c r="N87767" s="561" t="n"/>
    </row>
    <row r="87768">
      <c r="N87768" s="561" t="n"/>
    </row>
    <row r="87769">
      <c r="N87769" s="561" t="n"/>
    </row>
    <row r="87770">
      <c r="N87770" s="561" t="n"/>
    </row>
    <row r="87771">
      <c r="N87771" s="561" t="n"/>
    </row>
    <row r="87772">
      <c r="N87772" s="561" t="n"/>
    </row>
    <row r="87773">
      <c r="N87773" s="561" t="n"/>
    </row>
    <row r="87774">
      <c r="N87774" s="561" t="n"/>
    </row>
    <row r="87775">
      <c r="N87775" s="561" t="n"/>
    </row>
    <row r="87776">
      <c r="N87776" s="561" t="n"/>
    </row>
    <row r="87777">
      <c r="N87777" s="561" t="n"/>
    </row>
    <row r="87778">
      <c r="N87778" s="561" t="n"/>
    </row>
    <row r="87779">
      <c r="N87779" s="561" t="n"/>
    </row>
    <row r="87780">
      <c r="N87780" s="561" t="n"/>
    </row>
    <row r="87781">
      <c r="N87781" s="561" t="n"/>
    </row>
    <row r="87782">
      <c r="N87782" s="561" t="n"/>
    </row>
    <row r="87783">
      <c r="N87783" s="561" t="n"/>
    </row>
    <row r="87784">
      <c r="N87784" s="561" t="n"/>
    </row>
    <row r="87785">
      <c r="N87785" s="561" t="n"/>
    </row>
    <row r="87786">
      <c r="N87786" s="561" t="n"/>
    </row>
    <row r="87787">
      <c r="N87787" s="561" t="n"/>
    </row>
    <row r="87788">
      <c r="N87788" s="561" t="n"/>
    </row>
    <row r="87789">
      <c r="N87789" s="561" t="n"/>
    </row>
    <row r="87790">
      <c r="N87790" s="561" t="n"/>
    </row>
    <row r="87791">
      <c r="N87791" s="561" t="n"/>
    </row>
    <row r="87792">
      <c r="N87792" s="561" t="n"/>
    </row>
    <row r="87793">
      <c r="N87793" s="561" t="n"/>
    </row>
    <row r="87794">
      <c r="N87794" s="561" t="n"/>
    </row>
    <row r="87795">
      <c r="N87795" s="561" t="n"/>
    </row>
    <row r="87796">
      <c r="N87796" s="561" t="n"/>
    </row>
    <row r="87797">
      <c r="N87797" s="561" t="n"/>
    </row>
    <row r="87798">
      <c r="N87798" s="561" t="n"/>
    </row>
    <row r="87799">
      <c r="N87799" s="561" t="n"/>
    </row>
    <row r="87800">
      <c r="N87800" s="561" t="n"/>
    </row>
    <row r="87801">
      <c r="N87801" s="561" t="n"/>
    </row>
    <row r="87802">
      <c r="N87802" s="561" t="n"/>
    </row>
    <row r="87803">
      <c r="N87803" s="561" t="n"/>
    </row>
    <row r="87804">
      <c r="N87804" s="561" t="n"/>
    </row>
    <row r="87805">
      <c r="N87805" s="561" t="n"/>
    </row>
    <row r="87806">
      <c r="N87806" s="561" t="n"/>
    </row>
    <row r="87807">
      <c r="N87807" s="561" t="n"/>
    </row>
    <row r="87808">
      <c r="N87808" s="561" t="n"/>
    </row>
    <row r="87809">
      <c r="N87809" s="561" t="n"/>
    </row>
    <row r="87810">
      <c r="N87810" s="561" t="n"/>
    </row>
    <row r="87811">
      <c r="N87811" s="561" t="n"/>
    </row>
    <row r="87812">
      <c r="N87812" s="561" t="n"/>
    </row>
    <row r="87813">
      <c r="N87813" s="561" t="n"/>
    </row>
    <row r="87814">
      <c r="N87814" s="561" t="n"/>
    </row>
    <row r="87815">
      <c r="N87815" s="561" t="n"/>
    </row>
    <row r="87816">
      <c r="N87816" s="561" t="n"/>
    </row>
    <row r="87817">
      <c r="N87817" s="561" t="n"/>
    </row>
    <row r="87818">
      <c r="N87818" s="561" t="n"/>
    </row>
    <row r="87819">
      <c r="N87819" s="561" t="n"/>
    </row>
    <row r="87820">
      <c r="N87820" s="561" t="n"/>
    </row>
    <row r="87821">
      <c r="N87821" s="561" t="n"/>
    </row>
    <row r="87822">
      <c r="N87822" s="561" t="n"/>
    </row>
    <row r="87823">
      <c r="N87823" s="561" t="n"/>
    </row>
    <row r="87824">
      <c r="N87824" s="561" t="n"/>
    </row>
    <row r="87825">
      <c r="N87825" s="561" t="n"/>
    </row>
    <row r="87826">
      <c r="N87826" s="561" t="n"/>
    </row>
    <row r="87827">
      <c r="N87827" s="561" t="n"/>
    </row>
    <row r="87828">
      <c r="N87828" s="561" t="n"/>
    </row>
    <row r="87829">
      <c r="N87829" s="561" t="n"/>
    </row>
    <row r="87830">
      <c r="N87830" s="561" t="n"/>
    </row>
    <row r="87831">
      <c r="N87831" s="561" t="n"/>
    </row>
    <row r="87832">
      <c r="N87832" s="561" t="n"/>
    </row>
    <row r="87833">
      <c r="N87833" s="561" t="n"/>
    </row>
    <row r="87834">
      <c r="N87834" s="561" t="n"/>
    </row>
    <row r="87835">
      <c r="N87835" s="561" t="n"/>
    </row>
    <row r="87836">
      <c r="N87836" s="561" t="n"/>
    </row>
    <row r="87837">
      <c r="N87837" s="561" t="n"/>
    </row>
    <row r="87838">
      <c r="N87838" s="561" t="n"/>
    </row>
    <row r="87839">
      <c r="N87839" s="561" t="n"/>
    </row>
    <row r="87840">
      <c r="N87840" s="561" t="n"/>
    </row>
    <row r="87841">
      <c r="N87841" s="561" t="n"/>
    </row>
    <row r="87842">
      <c r="N87842" s="561" t="n"/>
    </row>
    <row r="87843">
      <c r="N87843" s="561" t="n"/>
    </row>
    <row r="87844">
      <c r="N87844" s="561" t="n"/>
    </row>
    <row r="87845">
      <c r="N87845" s="561" t="n"/>
    </row>
    <row r="87846">
      <c r="N87846" s="561" t="n"/>
    </row>
    <row r="87847">
      <c r="N87847" s="561" t="n"/>
    </row>
    <row r="87848">
      <c r="N87848" s="561" t="n"/>
    </row>
    <row r="87849">
      <c r="N87849" s="561" t="n"/>
    </row>
    <row r="87850">
      <c r="N87850" s="561" t="n"/>
    </row>
    <row r="87851">
      <c r="N87851" s="561" t="n"/>
    </row>
    <row r="87852">
      <c r="N87852" s="561" t="n"/>
    </row>
    <row r="87853">
      <c r="N87853" s="561" t="n"/>
    </row>
    <row r="87854">
      <c r="N87854" s="561" t="n"/>
    </row>
    <row r="87855">
      <c r="N87855" s="561" t="n"/>
    </row>
    <row r="87856">
      <c r="N87856" s="561" t="n"/>
    </row>
    <row r="87857">
      <c r="N87857" s="561" t="n"/>
    </row>
    <row r="87858">
      <c r="N87858" s="561" t="n"/>
    </row>
    <row r="87859">
      <c r="N87859" s="561" t="n"/>
    </row>
    <row r="87860">
      <c r="N87860" s="561" t="n"/>
    </row>
    <row r="87861">
      <c r="N87861" s="561" t="n"/>
    </row>
    <row r="87862">
      <c r="N87862" s="561" t="n"/>
    </row>
    <row r="87863">
      <c r="N87863" s="561" t="n"/>
    </row>
    <row r="87864">
      <c r="N87864" s="561" t="n"/>
    </row>
    <row r="87865">
      <c r="N87865" s="561" t="n"/>
    </row>
    <row r="87866">
      <c r="N87866" s="561" t="n"/>
    </row>
    <row r="87867">
      <c r="N87867" s="561" t="n"/>
    </row>
    <row r="87868">
      <c r="N87868" s="561" t="n"/>
    </row>
    <row r="87869">
      <c r="N87869" s="561" t="n"/>
    </row>
    <row r="87870">
      <c r="N87870" s="561" t="n"/>
    </row>
    <row r="87871">
      <c r="N87871" s="561" t="n"/>
    </row>
    <row r="87872">
      <c r="N87872" s="561" t="n"/>
    </row>
    <row r="87873">
      <c r="N87873" s="561" t="n"/>
    </row>
    <row r="87874">
      <c r="N87874" s="561" t="n"/>
    </row>
    <row r="87875">
      <c r="N87875" s="561" t="n"/>
    </row>
    <row r="87876">
      <c r="N87876" s="561" t="n"/>
    </row>
    <row r="87877">
      <c r="N87877" s="561" t="n"/>
    </row>
    <row r="87878">
      <c r="N87878" s="561" t="n"/>
    </row>
    <row r="87879">
      <c r="N87879" s="561" t="n"/>
    </row>
    <row r="87880">
      <c r="N87880" s="561" t="n"/>
    </row>
    <row r="87881">
      <c r="N87881" s="561" t="n"/>
    </row>
    <row r="87882">
      <c r="N87882" s="561" t="n"/>
    </row>
    <row r="87883">
      <c r="N87883" s="561" t="n"/>
    </row>
    <row r="87884">
      <c r="N87884" s="561" t="n"/>
    </row>
    <row r="87885">
      <c r="N87885" s="561" t="n"/>
    </row>
    <row r="87886">
      <c r="N87886" s="561" t="n"/>
    </row>
    <row r="87887">
      <c r="N87887" s="561" t="n"/>
    </row>
    <row r="87888">
      <c r="N87888" s="561" t="n"/>
    </row>
    <row r="87889">
      <c r="N87889" s="561" t="n"/>
    </row>
    <row r="87890">
      <c r="N87890" s="561" t="n"/>
    </row>
    <row r="87891">
      <c r="N87891" s="561" t="n"/>
    </row>
    <row r="87892">
      <c r="N87892" s="561" t="n"/>
    </row>
    <row r="87893">
      <c r="N87893" s="561" t="n"/>
    </row>
    <row r="87894">
      <c r="N87894" s="561" t="n"/>
    </row>
    <row r="87895">
      <c r="N87895" s="561" t="n"/>
    </row>
    <row r="87896">
      <c r="N87896" s="561" t="n"/>
    </row>
    <row r="87897">
      <c r="N87897" s="561" t="n"/>
    </row>
    <row r="87898">
      <c r="N87898" s="561" t="n"/>
    </row>
    <row r="87899">
      <c r="N87899" s="561" t="n"/>
    </row>
    <row r="87900">
      <c r="N87900" s="561" t="n"/>
    </row>
    <row r="87901">
      <c r="N87901" s="561" t="n"/>
    </row>
    <row r="87902">
      <c r="N87902" s="561" t="n"/>
    </row>
    <row r="87903">
      <c r="N87903" s="561" t="n"/>
    </row>
    <row r="87904">
      <c r="N87904" s="561" t="n"/>
    </row>
    <row r="87905">
      <c r="N87905" s="561" t="n"/>
    </row>
    <row r="87906">
      <c r="N87906" s="561" t="n"/>
    </row>
    <row r="87907">
      <c r="N87907" s="561" t="n"/>
    </row>
    <row r="87908">
      <c r="N87908" s="561" t="n"/>
    </row>
    <row r="87909">
      <c r="N87909" s="561" t="n"/>
    </row>
    <row r="87910">
      <c r="N87910" s="561" t="n"/>
    </row>
    <row r="87911">
      <c r="N87911" s="561" t="n"/>
    </row>
    <row r="87912">
      <c r="N87912" s="561" t="n"/>
    </row>
    <row r="87913">
      <c r="N87913" s="561" t="n"/>
    </row>
    <row r="87914">
      <c r="N87914" s="561" t="n"/>
    </row>
    <row r="87915">
      <c r="N87915" s="561" t="n"/>
    </row>
    <row r="87916">
      <c r="N87916" s="561" t="n"/>
    </row>
    <row r="87917">
      <c r="N87917" s="561" t="n"/>
    </row>
    <row r="87918">
      <c r="N87918" s="561" t="n"/>
    </row>
    <row r="87919">
      <c r="N87919" s="561" t="n"/>
    </row>
    <row r="87920">
      <c r="N87920" s="561" t="n"/>
    </row>
    <row r="87921">
      <c r="N87921" s="561" t="n"/>
    </row>
    <row r="87922">
      <c r="N87922" s="561" t="n"/>
    </row>
    <row r="87923">
      <c r="N87923" s="561" t="n"/>
    </row>
    <row r="87924">
      <c r="N87924" s="561" t="n"/>
    </row>
    <row r="87925">
      <c r="N87925" s="561" t="n"/>
    </row>
    <row r="87926">
      <c r="N87926" s="561" t="n"/>
    </row>
    <row r="87927">
      <c r="N87927" s="561" t="n"/>
    </row>
    <row r="87928">
      <c r="N87928" s="561" t="n"/>
    </row>
    <row r="87929">
      <c r="N87929" s="561" t="n"/>
    </row>
    <row r="87930">
      <c r="N87930" s="561" t="n"/>
    </row>
    <row r="87931">
      <c r="N87931" s="561" t="n"/>
    </row>
    <row r="87932">
      <c r="N87932" s="561" t="n"/>
    </row>
    <row r="87933">
      <c r="N87933" s="561" t="n"/>
    </row>
    <row r="87934">
      <c r="N87934" s="561" t="n"/>
    </row>
    <row r="87935">
      <c r="N87935" s="561" t="n"/>
    </row>
    <row r="87936">
      <c r="N87936" s="561" t="n"/>
    </row>
    <row r="87937">
      <c r="N87937" s="561" t="n"/>
    </row>
    <row r="87938">
      <c r="N87938" s="561" t="n"/>
    </row>
    <row r="87939">
      <c r="N87939" s="561" t="n"/>
    </row>
    <row r="87940">
      <c r="N87940" s="561" t="n"/>
    </row>
    <row r="87941">
      <c r="N87941" s="561" t="n"/>
    </row>
    <row r="87942">
      <c r="N87942" s="561" t="n"/>
    </row>
    <row r="87943">
      <c r="N87943" s="561" t="n"/>
    </row>
    <row r="87944">
      <c r="N87944" s="561" t="n"/>
    </row>
    <row r="87945">
      <c r="N87945" s="561" t="n"/>
    </row>
    <row r="87946">
      <c r="N87946" s="561" t="n"/>
    </row>
    <row r="87947">
      <c r="N87947" s="561" t="n"/>
    </row>
    <row r="87948">
      <c r="N87948" s="561" t="n"/>
    </row>
    <row r="87949">
      <c r="N87949" s="561" t="n"/>
    </row>
    <row r="87950">
      <c r="N87950" s="561" t="n"/>
    </row>
    <row r="87951">
      <c r="N87951" s="561" t="n"/>
    </row>
    <row r="87952">
      <c r="N87952" s="561" t="n"/>
    </row>
    <row r="87953">
      <c r="N87953" s="561" t="n"/>
    </row>
    <row r="87954">
      <c r="N87954" s="561" t="n"/>
    </row>
    <row r="87955">
      <c r="N87955" s="561" t="n"/>
    </row>
    <row r="87956">
      <c r="N87956" s="561" t="n"/>
    </row>
    <row r="87957">
      <c r="N87957" s="561" t="n"/>
    </row>
    <row r="87958">
      <c r="N87958" s="561" t="n"/>
    </row>
    <row r="87959">
      <c r="N87959" s="561" t="n"/>
    </row>
    <row r="87960">
      <c r="N87960" s="561" t="n"/>
    </row>
    <row r="87961">
      <c r="N87961" s="561" t="n"/>
    </row>
    <row r="87962">
      <c r="N87962" s="561" t="n"/>
    </row>
    <row r="87963">
      <c r="N87963" s="561" t="n"/>
    </row>
    <row r="87964">
      <c r="N87964" s="561" t="n"/>
    </row>
    <row r="87965">
      <c r="N87965" s="561" t="n"/>
    </row>
    <row r="87966">
      <c r="N87966" s="561" t="n"/>
    </row>
    <row r="87967">
      <c r="N87967" s="561" t="n"/>
    </row>
    <row r="87968">
      <c r="N87968" s="561" t="n"/>
    </row>
    <row r="87969">
      <c r="N87969" s="561" t="n"/>
    </row>
    <row r="87970">
      <c r="N87970" s="561" t="n"/>
    </row>
    <row r="87971">
      <c r="N87971" s="561" t="n"/>
    </row>
    <row r="87972">
      <c r="N87972" s="561" t="n"/>
    </row>
    <row r="87973">
      <c r="N87973" s="561" t="n"/>
    </row>
    <row r="87974">
      <c r="N87974" s="561" t="n"/>
    </row>
    <row r="87975">
      <c r="N87975" s="561" t="n"/>
    </row>
    <row r="87976">
      <c r="N87976" s="561" t="n"/>
    </row>
    <row r="87977">
      <c r="N87977" s="561" t="n"/>
    </row>
    <row r="87978">
      <c r="N87978" s="561" t="n"/>
    </row>
    <row r="87979">
      <c r="N87979" s="561" t="n"/>
    </row>
    <row r="87980">
      <c r="N87980" s="561" t="n"/>
    </row>
    <row r="87981">
      <c r="N87981" s="561" t="n"/>
    </row>
    <row r="87982">
      <c r="N87982" s="561" t="n"/>
    </row>
    <row r="87983">
      <c r="N87983" s="561" t="n"/>
    </row>
    <row r="87984">
      <c r="N87984" s="561" t="n"/>
    </row>
    <row r="87985">
      <c r="N87985" s="561" t="n"/>
    </row>
    <row r="87986">
      <c r="N87986" s="561" t="n"/>
    </row>
    <row r="87987">
      <c r="N87987" s="561" t="n"/>
    </row>
    <row r="87988">
      <c r="N87988" s="561" t="n"/>
    </row>
    <row r="87989">
      <c r="N87989" s="561" t="n"/>
    </row>
    <row r="87990">
      <c r="N87990" s="561" t="n"/>
    </row>
    <row r="87991">
      <c r="N87991" s="561" t="n"/>
    </row>
    <row r="87992">
      <c r="N87992" s="561" t="n"/>
    </row>
    <row r="87993">
      <c r="N87993" s="561" t="n"/>
    </row>
    <row r="87994">
      <c r="N87994" s="561" t="n"/>
    </row>
    <row r="87995">
      <c r="N87995" s="561" t="n"/>
    </row>
    <row r="87996">
      <c r="N87996" s="561" t="n"/>
    </row>
    <row r="87997">
      <c r="N87997" s="561" t="n"/>
    </row>
    <row r="87998">
      <c r="N87998" s="561" t="n"/>
    </row>
    <row r="87999">
      <c r="N87999" s="561" t="n"/>
    </row>
    <row r="88000">
      <c r="N88000" s="561" t="n"/>
    </row>
    <row r="88001">
      <c r="N88001" s="561" t="n"/>
    </row>
    <row r="88002">
      <c r="N88002" s="561" t="n"/>
    </row>
    <row r="88003">
      <c r="N88003" s="561" t="n"/>
    </row>
    <row r="88004">
      <c r="N88004" s="561" t="n"/>
    </row>
    <row r="88005">
      <c r="N88005" s="561" t="n"/>
    </row>
    <row r="88006">
      <c r="N88006" s="561" t="n"/>
    </row>
    <row r="88007">
      <c r="N88007" s="561" t="n"/>
    </row>
    <row r="88008">
      <c r="N88008" s="561" t="n"/>
    </row>
    <row r="88009">
      <c r="N88009" s="561" t="n"/>
    </row>
    <row r="88010">
      <c r="N88010" s="561" t="n"/>
    </row>
    <row r="88011">
      <c r="N88011" s="561" t="n"/>
    </row>
    <row r="88012">
      <c r="N88012" s="561" t="n"/>
    </row>
    <row r="88013">
      <c r="N88013" s="561" t="n"/>
    </row>
    <row r="88014">
      <c r="N88014" s="561" t="n"/>
    </row>
    <row r="88015">
      <c r="N88015" s="561" t="n"/>
    </row>
    <row r="88016">
      <c r="N88016" s="561" t="n"/>
    </row>
    <row r="88017">
      <c r="N88017" s="561" t="n"/>
    </row>
    <row r="88018">
      <c r="N88018" s="561" t="n"/>
    </row>
    <row r="88019">
      <c r="N88019" s="561" t="n"/>
    </row>
    <row r="88020">
      <c r="N88020" s="561" t="n"/>
    </row>
    <row r="88021">
      <c r="N88021" s="561" t="n"/>
    </row>
    <row r="88022">
      <c r="N88022" s="561" t="n"/>
    </row>
    <row r="88023">
      <c r="N88023" s="561" t="n"/>
    </row>
    <row r="88024">
      <c r="N88024" s="561" t="n"/>
    </row>
    <row r="88025">
      <c r="N88025" s="561" t="n"/>
    </row>
    <row r="88026">
      <c r="N88026" s="561" t="n"/>
    </row>
    <row r="88027">
      <c r="N88027" s="561" t="n"/>
    </row>
    <row r="88028">
      <c r="N88028" s="561" t="n"/>
    </row>
    <row r="88029">
      <c r="N88029" s="561" t="n"/>
    </row>
    <row r="88030">
      <c r="N88030" s="561" t="n"/>
    </row>
    <row r="88031">
      <c r="N88031" s="561" t="n"/>
    </row>
    <row r="88032">
      <c r="N88032" s="561" t="n"/>
    </row>
    <row r="88033">
      <c r="N88033" s="561" t="n"/>
    </row>
    <row r="88034">
      <c r="N88034" s="561" t="n"/>
    </row>
    <row r="88035">
      <c r="N88035" s="561" t="n"/>
    </row>
    <row r="88036">
      <c r="N88036" s="561" t="n"/>
    </row>
    <row r="88037">
      <c r="N88037" s="561" t="n"/>
    </row>
    <row r="88038">
      <c r="N88038" s="561" t="n"/>
    </row>
    <row r="88039">
      <c r="N88039" s="561" t="n"/>
    </row>
    <row r="88040">
      <c r="N88040" s="561" t="n"/>
    </row>
    <row r="88041">
      <c r="N88041" s="561" t="n"/>
    </row>
    <row r="88042">
      <c r="N88042" s="561" t="n"/>
    </row>
    <row r="88043">
      <c r="N88043" s="561" t="n"/>
    </row>
    <row r="88044">
      <c r="N88044" s="561" t="n"/>
    </row>
    <row r="88045">
      <c r="N88045" s="561" t="n"/>
    </row>
    <row r="88046">
      <c r="N88046" s="561" t="n"/>
    </row>
    <row r="88047">
      <c r="N88047" s="561" t="n"/>
    </row>
    <row r="88048">
      <c r="N88048" s="561" t="n"/>
    </row>
    <row r="88049">
      <c r="N88049" s="561" t="n"/>
    </row>
    <row r="88050">
      <c r="N88050" s="561" t="n"/>
    </row>
    <row r="88051">
      <c r="N88051" s="561" t="n"/>
    </row>
    <row r="88052">
      <c r="N88052" s="561" t="n"/>
    </row>
    <row r="88053">
      <c r="N88053" s="561" t="n"/>
    </row>
    <row r="88054">
      <c r="N88054" s="561" t="n"/>
    </row>
    <row r="88055">
      <c r="N88055" s="561" t="n"/>
    </row>
    <row r="88056">
      <c r="N88056" s="561" t="n"/>
    </row>
    <row r="88057">
      <c r="N88057" s="561" t="n"/>
    </row>
    <row r="88058">
      <c r="N88058" s="561" t="n"/>
    </row>
    <row r="88059">
      <c r="N88059" s="561" t="n"/>
    </row>
    <row r="88060">
      <c r="N88060" s="561" t="n"/>
    </row>
    <row r="88061">
      <c r="N88061" s="561" t="n"/>
    </row>
    <row r="88062">
      <c r="N88062" s="561" t="n"/>
    </row>
    <row r="88063">
      <c r="N88063" s="561" t="n"/>
    </row>
    <row r="88064">
      <c r="N88064" s="561" t="n"/>
    </row>
    <row r="88065">
      <c r="N88065" s="561" t="n"/>
    </row>
    <row r="88066">
      <c r="N88066" s="561" t="n"/>
    </row>
    <row r="88067">
      <c r="N88067" s="561" t="n"/>
    </row>
    <row r="88068">
      <c r="N88068" s="561" t="n"/>
    </row>
    <row r="88069">
      <c r="N88069" s="561" t="n"/>
    </row>
    <row r="88070">
      <c r="N88070" s="561" t="n"/>
    </row>
    <row r="88071">
      <c r="N88071" s="561" t="n"/>
    </row>
    <row r="88072">
      <c r="N88072" s="561" t="n"/>
    </row>
    <row r="88073">
      <c r="N88073" s="561" t="n"/>
    </row>
    <row r="88074">
      <c r="N88074" s="561" t="n"/>
    </row>
    <row r="88075">
      <c r="N88075" s="561" t="n"/>
    </row>
    <row r="88076">
      <c r="N88076" s="561" t="n"/>
    </row>
    <row r="88077">
      <c r="N88077" s="561" t="n"/>
    </row>
    <row r="88078">
      <c r="N88078" s="561" t="n"/>
    </row>
    <row r="88079">
      <c r="N88079" s="561" t="n"/>
    </row>
    <row r="88080">
      <c r="N88080" s="561" t="n"/>
    </row>
    <row r="88081">
      <c r="N88081" s="561" t="n"/>
    </row>
    <row r="88082">
      <c r="N88082" s="561" t="n"/>
    </row>
    <row r="88083">
      <c r="N88083" s="561" t="n"/>
    </row>
    <row r="88084">
      <c r="N88084" s="561" t="n"/>
    </row>
    <row r="88085">
      <c r="N88085" s="561" t="n"/>
    </row>
    <row r="88086">
      <c r="N88086" s="561" t="n"/>
    </row>
    <row r="88087">
      <c r="N88087" s="561" t="n"/>
    </row>
    <row r="88088">
      <c r="N88088" s="561" t="n"/>
    </row>
    <row r="88089">
      <c r="N88089" s="561" t="n"/>
    </row>
    <row r="88090">
      <c r="N88090" s="561" t="n"/>
    </row>
    <row r="88091">
      <c r="N88091" s="561" t="n"/>
    </row>
    <row r="88092">
      <c r="N88092" s="561" t="n"/>
    </row>
    <row r="88093">
      <c r="N88093" s="561" t="n"/>
    </row>
    <row r="88094">
      <c r="N88094" s="561" t="n"/>
    </row>
    <row r="88095">
      <c r="N88095" s="561" t="n"/>
    </row>
    <row r="88096">
      <c r="N88096" s="561" t="n"/>
    </row>
    <row r="88097">
      <c r="N88097" s="561" t="n"/>
    </row>
    <row r="88098">
      <c r="N88098" s="561" t="n"/>
    </row>
    <row r="88099">
      <c r="N88099" s="561" t="n"/>
    </row>
    <row r="88100">
      <c r="N88100" s="561" t="n"/>
    </row>
    <row r="88101">
      <c r="N88101" s="561" t="n"/>
    </row>
    <row r="88102">
      <c r="N88102" s="561" t="n"/>
    </row>
    <row r="88103">
      <c r="N88103" s="561" t="n"/>
    </row>
    <row r="88104">
      <c r="N88104" s="561" t="n"/>
    </row>
    <row r="88105">
      <c r="N88105" s="561" t="n"/>
    </row>
    <row r="88106">
      <c r="N88106" s="561" t="n"/>
    </row>
    <row r="88107">
      <c r="N88107" s="561" t="n"/>
    </row>
    <row r="88108">
      <c r="N88108" s="561" t="n"/>
    </row>
    <row r="88109">
      <c r="N88109" s="561" t="n"/>
    </row>
    <row r="88110">
      <c r="N88110" s="561" t="n"/>
    </row>
    <row r="88111">
      <c r="N88111" s="561" t="n"/>
    </row>
    <row r="88112">
      <c r="N88112" s="561" t="n"/>
    </row>
    <row r="88113">
      <c r="N88113" s="561" t="n"/>
    </row>
    <row r="88114">
      <c r="N88114" s="561" t="n"/>
    </row>
    <row r="88115">
      <c r="N88115" s="561" t="n"/>
    </row>
    <row r="88116">
      <c r="N88116" s="561" t="n"/>
    </row>
    <row r="88117">
      <c r="N88117" s="561" t="n"/>
    </row>
    <row r="88118">
      <c r="N88118" s="561" t="n"/>
    </row>
    <row r="88119">
      <c r="N88119" s="561" t="n"/>
    </row>
    <row r="88120">
      <c r="N88120" s="561" t="n"/>
    </row>
    <row r="88121">
      <c r="N88121" s="561" t="n"/>
    </row>
    <row r="88122">
      <c r="N88122" s="561" t="n"/>
    </row>
    <row r="88123">
      <c r="N88123" s="561" t="n"/>
    </row>
    <row r="88124">
      <c r="N88124" s="561" t="n"/>
    </row>
    <row r="88125">
      <c r="N88125" s="561" t="n"/>
    </row>
    <row r="88126">
      <c r="N88126" s="561" t="n"/>
    </row>
    <row r="88127">
      <c r="N88127" s="561" t="n"/>
    </row>
    <row r="88128">
      <c r="N88128" s="561" t="n"/>
    </row>
    <row r="88129">
      <c r="N88129" s="561" t="n"/>
    </row>
    <row r="88130">
      <c r="N88130" s="561" t="n"/>
    </row>
    <row r="88131">
      <c r="N88131" s="561" t="n"/>
    </row>
    <row r="88132">
      <c r="N88132" s="561" t="n"/>
    </row>
    <row r="88133">
      <c r="N88133" s="561" t="n"/>
    </row>
    <row r="88134">
      <c r="N88134" s="561" t="n"/>
    </row>
    <row r="88135">
      <c r="N88135" s="561" t="n"/>
    </row>
    <row r="88136">
      <c r="N88136" s="561" t="n"/>
    </row>
    <row r="88137">
      <c r="N88137" s="561" t="n"/>
    </row>
    <row r="88138">
      <c r="N88138" s="561" t="n"/>
    </row>
    <row r="88139">
      <c r="N88139" s="561" t="n"/>
    </row>
    <row r="88140">
      <c r="N88140" s="561" t="n"/>
    </row>
    <row r="88141">
      <c r="N88141" s="561" t="n"/>
    </row>
    <row r="88142">
      <c r="N88142" s="561" t="n"/>
    </row>
    <row r="88143">
      <c r="N88143" s="561" t="n"/>
    </row>
    <row r="88144">
      <c r="N88144" s="561" t="n"/>
    </row>
    <row r="88145">
      <c r="N88145" s="561" t="n"/>
    </row>
    <row r="88146">
      <c r="N88146" s="561" t="n"/>
    </row>
    <row r="88147">
      <c r="N88147" s="561" t="n"/>
    </row>
    <row r="88148">
      <c r="N88148" s="561" t="n"/>
    </row>
    <row r="88149">
      <c r="N88149" s="561" t="n"/>
    </row>
    <row r="88150">
      <c r="N88150" s="561" t="n"/>
    </row>
    <row r="88151">
      <c r="N88151" s="561" t="n"/>
    </row>
    <row r="88152">
      <c r="N88152" s="561" t="n"/>
    </row>
    <row r="88153">
      <c r="N88153" s="561" t="n"/>
    </row>
    <row r="88154">
      <c r="N88154" s="561" t="n"/>
    </row>
    <row r="88155">
      <c r="N88155" s="561" t="n"/>
    </row>
    <row r="88156">
      <c r="N88156" s="561" t="n"/>
    </row>
    <row r="88157">
      <c r="N88157" s="561" t="n"/>
    </row>
    <row r="88158">
      <c r="N88158" s="561" t="n"/>
    </row>
    <row r="88159">
      <c r="N88159" s="561" t="n"/>
    </row>
    <row r="88160">
      <c r="N88160" s="561" t="n"/>
    </row>
    <row r="88161">
      <c r="N88161" s="561" t="n"/>
    </row>
    <row r="88162">
      <c r="N88162" s="561" t="n"/>
    </row>
    <row r="88163">
      <c r="N88163" s="561" t="n"/>
    </row>
    <row r="88164">
      <c r="N88164" s="561" t="n"/>
    </row>
    <row r="88165">
      <c r="N88165" s="561" t="n"/>
    </row>
    <row r="88166">
      <c r="N88166" s="561" t="n"/>
    </row>
    <row r="88167">
      <c r="N88167" s="561" t="n"/>
    </row>
    <row r="88168">
      <c r="N88168" s="561" t="n"/>
    </row>
    <row r="88169">
      <c r="N88169" s="561" t="n"/>
    </row>
    <row r="88170">
      <c r="N88170" s="561" t="n"/>
    </row>
    <row r="88171">
      <c r="N88171" s="561" t="n"/>
    </row>
    <row r="88172">
      <c r="N88172" s="561" t="n"/>
    </row>
    <row r="88173">
      <c r="N88173" s="561" t="n"/>
    </row>
    <row r="88174">
      <c r="N88174" s="561" t="n"/>
    </row>
    <row r="88175">
      <c r="N88175" s="561" t="n"/>
    </row>
    <row r="88176">
      <c r="N88176" s="561" t="n"/>
    </row>
    <row r="88177">
      <c r="N88177" s="561" t="n"/>
    </row>
    <row r="88178">
      <c r="N88178" s="561" t="n"/>
    </row>
    <row r="88179">
      <c r="N88179" s="561" t="n"/>
    </row>
    <row r="88180">
      <c r="N88180" s="561" t="n"/>
    </row>
    <row r="88181">
      <c r="N88181" s="561" t="n"/>
    </row>
    <row r="88182">
      <c r="N88182" s="561" t="n"/>
    </row>
    <row r="88183">
      <c r="N88183" s="561" t="n"/>
    </row>
    <row r="88184">
      <c r="N88184" s="561" t="n"/>
    </row>
    <row r="88185">
      <c r="N88185" s="561" t="n"/>
    </row>
    <row r="88186">
      <c r="N88186" s="561" t="n"/>
    </row>
    <row r="88187">
      <c r="N88187" s="561" t="n"/>
    </row>
    <row r="88188">
      <c r="N88188" s="561" t="n"/>
    </row>
    <row r="88189">
      <c r="N88189" s="561" t="n"/>
    </row>
    <row r="88190">
      <c r="N88190" s="561" t="n"/>
    </row>
    <row r="88191">
      <c r="N88191" s="561" t="n"/>
    </row>
    <row r="88192">
      <c r="N88192" s="561" t="n"/>
    </row>
    <row r="88193">
      <c r="N88193" s="561" t="n"/>
    </row>
    <row r="88194">
      <c r="N88194" s="561" t="n"/>
    </row>
    <row r="88195">
      <c r="N88195" s="561" t="n"/>
    </row>
    <row r="88196">
      <c r="N88196" s="561" t="n"/>
    </row>
    <row r="88197">
      <c r="N88197" s="561" t="n"/>
    </row>
    <row r="88198">
      <c r="N88198" s="561" t="n"/>
    </row>
    <row r="88199">
      <c r="N88199" s="561" t="n"/>
    </row>
    <row r="88200">
      <c r="N88200" s="561" t="n"/>
    </row>
    <row r="88201">
      <c r="N88201" s="561" t="n"/>
    </row>
    <row r="88202">
      <c r="N88202" s="561" t="n"/>
    </row>
    <row r="88203">
      <c r="N88203" s="561" t="n"/>
    </row>
    <row r="88204">
      <c r="N88204" s="561" t="n"/>
    </row>
    <row r="88205">
      <c r="N88205" s="561" t="n"/>
    </row>
    <row r="88206">
      <c r="N88206" s="561" t="n"/>
    </row>
    <row r="88207">
      <c r="N88207" s="561" t="n"/>
    </row>
    <row r="88208">
      <c r="N88208" s="561" t="n"/>
    </row>
    <row r="88209">
      <c r="N88209" s="561" t="n"/>
    </row>
    <row r="88210">
      <c r="N88210" s="561" t="n"/>
    </row>
    <row r="88211">
      <c r="N88211" s="561" t="n"/>
    </row>
    <row r="88212">
      <c r="N88212" s="561" t="n"/>
    </row>
    <row r="88213">
      <c r="N88213" s="561" t="n"/>
    </row>
    <row r="88214">
      <c r="N88214" s="561" t="n"/>
    </row>
    <row r="88215">
      <c r="N88215" s="561" t="n"/>
    </row>
    <row r="88216">
      <c r="N88216" s="561" t="n"/>
    </row>
    <row r="88217">
      <c r="N88217" s="561" t="n"/>
    </row>
    <row r="88218">
      <c r="N88218" s="561" t="n"/>
    </row>
    <row r="88219">
      <c r="N88219" s="561" t="n"/>
    </row>
    <row r="88220">
      <c r="N88220" s="561" t="n"/>
    </row>
    <row r="88221">
      <c r="N88221" s="561" t="n"/>
    </row>
    <row r="88222">
      <c r="N88222" s="561" t="n"/>
    </row>
    <row r="88223">
      <c r="N88223" s="561" t="n"/>
    </row>
    <row r="88224">
      <c r="N88224" s="561" t="n"/>
    </row>
    <row r="88225">
      <c r="N88225" s="561" t="n"/>
    </row>
    <row r="88226">
      <c r="N88226" s="561" t="n"/>
    </row>
    <row r="88227">
      <c r="N88227" s="561" t="n"/>
    </row>
    <row r="88228">
      <c r="N88228" s="561" t="n"/>
    </row>
    <row r="88229">
      <c r="N88229" s="561" t="n"/>
    </row>
    <row r="88230">
      <c r="N88230" s="561" t="n"/>
    </row>
    <row r="88231">
      <c r="N88231" s="561" t="n"/>
    </row>
    <row r="88232">
      <c r="N88232" s="561" t="n"/>
    </row>
    <row r="88233">
      <c r="N88233" s="561" t="n"/>
    </row>
    <row r="88234">
      <c r="N88234" s="561" t="n"/>
    </row>
    <row r="88235">
      <c r="N88235" s="561" t="n"/>
    </row>
    <row r="88236">
      <c r="N88236" s="561" t="n"/>
    </row>
    <row r="88237">
      <c r="N88237" s="561" t="n"/>
    </row>
    <row r="88238">
      <c r="N88238" s="561" t="n"/>
    </row>
    <row r="88239">
      <c r="N88239" s="561" t="n"/>
    </row>
    <row r="88240">
      <c r="N88240" s="561" t="n"/>
    </row>
    <row r="88241">
      <c r="N88241" s="561" t="n"/>
    </row>
    <row r="88242">
      <c r="N88242" s="561" t="n"/>
    </row>
    <row r="88243">
      <c r="N88243" s="561" t="n"/>
    </row>
    <row r="88244">
      <c r="N88244" s="561" t="n"/>
    </row>
    <row r="88245">
      <c r="N88245" s="561" t="n"/>
    </row>
    <row r="88246">
      <c r="N88246" s="561" t="n"/>
    </row>
    <row r="88247">
      <c r="N88247" s="561" t="n"/>
    </row>
    <row r="88248">
      <c r="N88248" s="561" t="n"/>
    </row>
    <row r="88249">
      <c r="N88249" s="561" t="n"/>
    </row>
    <row r="88250">
      <c r="N88250" s="561" t="n"/>
    </row>
    <row r="88251">
      <c r="N88251" s="561" t="n"/>
    </row>
    <row r="88252">
      <c r="N88252" s="561" t="n"/>
    </row>
    <row r="88253">
      <c r="N88253" s="561" t="n"/>
    </row>
    <row r="88254">
      <c r="N88254" s="561" t="n"/>
    </row>
    <row r="88255">
      <c r="N88255" s="561" t="n"/>
    </row>
    <row r="88256">
      <c r="N88256" s="561" t="n"/>
    </row>
    <row r="88257">
      <c r="N88257" s="561" t="n"/>
    </row>
    <row r="88258">
      <c r="N88258" s="561" t="n"/>
    </row>
    <row r="88259">
      <c r="N88259" s="561" t="n"/>
    </row>
    <row r="88260">
      <c r="N88260" s="561" t="n"/>
    </row>
    <row r="88261">
      <c r="N88261" s="561" t="n"/>
    </row>
    <row r="88262">
      <c r="N88262" s="561" t="n"/>
    </row>
    <row r="88263">
      <c r="N88263" s="561" t="n"/>
    </row>
    <row r="88264">
      <c r="N88264" s="561" t="n"/>
    </row>
    <row r="88265">
      <c r="N88265" s="561" t="n"/>
    </row>
    <row r="88266">
      <c r="N88266" s="561" t="n"/>
    </row>
    <row r="88267">
      <c r="N88267" s="561" t="n"/>
    </row>
    <row r="88268">
      <c r="N88268" s="561" t="n"/>
    </row>
    <row r="88269">
      <c r="N88269" s="561" t="n"/>
    </row>
    <row r="88270">
      <c r="N88270" s="561" t="n"/>
    </row>
    <row r="88271">
      <c r="N88271" s="561" t="n"/>
    </row>
    <row r="88272">
      <c r="N88272" s="561" t="n"/>
    </row>
    <row r="88273">
      <c r="N88273" s="561" t="n"/>
    </row>
    <row r="88274">
      <c r="N88274" s="561" t="n"/>
    </row>
    <row r="88275">
      <c r="N88275" s="561" t="n"/>
    </row>
    <row r="88276">
      <c r="N88276" s="561" t="n"/>
    </row>
    <row r="88277">
      <c r="N88277" s="561" t="n"/>
    </row>
    <row r="88278">
      <c r="N88278" s="561" t="n"/>
    </row>
    <row r="88279">
      <c r="N88279" s="561" t="n"/>
    </row>
    <row r="88280">
      <c r="N88280" s="561" t="n"/>
    </row>
    <row r="88281">
      <c r="N88281" s="561" t="n"/>
    </row>
    <row r="88282">
      <c r="N88282" s="561" t="n"/>
    </row>
    <row r="88283">
      <c r="N88283" s="561" t="n"/>
    </row>
    <row r="88284">
      <c r="N88284" s="561" t="n"/>
    </row>
    <row r="88285">
      <c r="N88285" s="561" t="n"/>
    </row>
    <row r="88286">
      <c r="N88286" s="561" t="n"/>
    </row>
    <row r="88287">
      <c r="N88287" s="561" t="n"/>
    </row>
    <row r="88288">
      <c r="N88288" s="561" t="n"/>
    </row>
    <row r="88289">
      <c r="N88289" s="561" t="n"/>
    </row>
    <row r="88290">
      <c r="N88290" s="561" t="n"/>
    </row>
    <row r="88291">
      <c r="N88291" s="561" t="n"/>
    </row>
    <row r="88292">
      <c r="N88292" s="561" t="n"/>
    </row>
    <row r="88293">
      <c r="N88293" s="561" t="n"/>
    </row>
    <row r="88294">
      <c r="N88294" s="561" t="n"/>
    </row>
    <row r="88295">
      <c r="N88295" s="561" t="n"/>
    </row>
    <row r="88296">
      <c r="N88296" s="561" t="n"/>
    </row>
    <row r="88297">
      <c r="N88297" s="561" t="n"/>
    </row>
    <row r="88298">
      <c r="N88298" s="561" t="n"/>
    </row>
    <row r="88299">
      <c r="N88299" s="561" t="n"/>
    </row>
    <row r="88300">
      <c r="N88300" s="561" t="n"/>
    </row>
    <row r="88301">
      <c r="N88301" s="561" t="n"/>
    </row>
    <row r="88302">
      <c r="N88302" s="561" t="n"/>
    </row>
    <row r="88303">
      <c r="N88303" s="561" t="n"/>
    </row>
    <row r="88304">
      <c r="N88304" s="561" t="n"/>
    </row>
    <row r="88305">
      <c r="N88305" s="561" t="n"/>
    </row>
    <row r="88306">
      <c r="N88306" s="561" t="n"/>
    </row>
    <row r="88307">
      <c r="N88307" s="561" t="n"/>
    </row>
    <row r="88308">
      <c r="N88308" s="561" t="n"/>
    </row>
    <row r="88309">
      <c r="N88309" s="561" t="n"/>
    </row>
    <row r="88310">
      <c r="N88310" s="561" t="n"/>
    </row>
    <row r="88311">
      <c r="N88311" s="561" t="n"/>
    </row>
    <row r="88312">
      <c r="N88312" s="561" t="n"/>
    </row>
    <row r="88313">
      <c r="N88313" s="561" t="n"/>
    </row>
    <row r="88314">
      <c r="N88314" s="561" t="n"/>
    </row>
    <row r="88315">
      <c r="N88315" s="561" t="n"/>
    </row>
    <row r="88316">
      <c r="N88316" s="561" t="n"/>
    </row>
    <row r="88317">
      <c r="N88317" s="561" t="n"/>
    </row>
    <row r="88318">
      <c r="N88318" s="561" t="n"/>
    </row>
    <row r="88319">
      <c r="N88319" s="561" t="n"/>
    </row>
    <row r="88320">
      <c r="N88320" s="561" t="n"/>
    </row>
    <row r="88321">
      <c r="N88321" s="561" t="n"/>
    </row>
    <row r="88322">
      <c r="N88322" s="561" t="n"/>
    </row>
    <row r="88323">
      <c r="N88323" s="561" t="n"/>
    </row>
    <row r="88324">
      <c r="N88324" s="561" t="n"/>
    </row>
    <row r="88325">
      <c r="N88325" s="561" t="n"/>
    </row>
    <row r="88326">
      <c r="N88326" s="561" t="n"/>
    </row>
    <row r="88327">
      <c r="N88327" s="561" t="n"/>
    </row>
    <row r="88328">
      <c r="N88328" s="561" t="n"/>
    </row>
    <row r="88329">
      <c r="N88329" s="561" t="n"/>
    </row>
    <row r="88330">
      <c r="N88330" s="561" t="n"/>
    </row>
    <row r="88331">
      <c r="N88331" s="561" t="n"/>
    </row>
    <row r="88332">
      <c r="N88332" s="561" t="n"/>
    </row>
    <row r="88333">
      <c r="N88333" s="561" t="n"/>
    </row>
    <row r="88334">
      <c r="N88334" s="561" t="n"/>
    </row>
    <row r="88335">
      <c r="N88335" s="561" t="n"/>
    </row>
    <row r="88336">
      <c r="N88336" s="561" t="n"/>
    </row>
    <row r="88337">
      <c r="N88337" s="561" t="n"/>
    </row>
    <row r="88338">
      <c r="N88338" s="561" t="n"/>
    </row>
    <row r="88339">
      <c r="N88339" s="561" t="n"/>
    </row>
    <row r="88340">
      <c r="N88340" s="561" t="n"/>
    </row>
    <row r="88341">
      <c r="N88341" s="561" t="n"/>
    </row>
    <row r="88342">
      <c r="N88342" s="561" t="n"/>
    </row>
    <row r="88343">
      <c r="N88343" s="561" t="n"/>
    </row>
    <row r="88344">
      <c r="N88344" s="561" t="n"/>
    </row>
    <row r="88345">
      <c r="N88345" s="561" t="n"/>
    </row>
    <row r="88346">
      <c r="N88346" s="561" t="n"/>
    </row>
    <row r="88347">
      <c r="N88347" s="561" t="n"/>
    </row>
    <row r="88348">
      <c r="N88348" s="561" t="n"/>
    </row>
    <row r="88349">
      <c r="N88349" s="561" t="n"/>
    </row>
    <row r="88350">
      <c r="N88350" s="561" t="n"/>
    </row>
    <row r="88351">
      <c r="N88351" s="561" t="n"/>
    </row>
    <row r="88352">
      <c r="N88352" s="561" t="n"/>
    </row>
    <row r="88353">
      <c r="N88353" s="561" t="n"/>
    </row>
    <row r="88354">
      <c r="N88354" s="561" t="n"/>
    </row>
    <row r="88355">
      <c r="N88355" s="561" t="n"/>
    </row>
    <row r="88356">
      <c r="N88356" s="561" t="n"/>
    </row>
    <row r="88357">
      <c r="N88357" s="561" t="n"/>
    </row>
    <row r="88358">
      <c r="N88358" s="561" t="n"/>
    </row>
    <row r="88359">
      <c r="N88359" s="561" t="n"/>
    </row>
    <row r="88360">
      <c r="N88360" s="561" t="n"/>
    </row>
    <row r="88361">
      <c r="N88361" s="561" t="n"/>
    </row>
    <row r="88362">
      <c r="N88362" s="561" t="n"/>
    </row>
    <row r="88363">
      <c r="N88363" s="561" t="n"/>
    </row>
    <row r="88364">
      <c r="N88364" s="561" t="n"/>
    </row>
    <row r="88365">
      <c r="N88365" s="561" t="n"/>
    </row>
    <row r="88366">
      <c r="N88366" s="561" t="n"/>
    </row>
    <row r="88367">
      <c r="N88367" s="561" t="n"/>
    </row>
    <row r="88368">
      <c r="N88368" s="561" t="n"/>
    </row>
    <row r="88369">
      <c r="N88369" s="561" t="n"/>
    </row>
    <row r="88370">
      <c r="N88370" s="561" t="n"/>
    </row>
    <row r="88371">
      <c r="N88371" s="561" t="n"/>
    </row>
    <row r="88372">
      <c r="N88372" s="561" t="n"/>
    </row>
    <row r="88373">
      <c r="N88373" s="561" t="n"/>
    </row>
    <row r="88374">
      <c r="N88374" s="561" t="n"/>
    </row>
    <row r="88375">
      <c r="N88375" s="561" t="n"/>
    </row>
    <row r="88376">
      <c r="N88376" s="561" t="n"/>
    </row>
    <row r="88377">
      <c r="N88377" s="561" t="n"/>
    </row>
    <row r="88378">
      <c r="N88378" s="561" t="n"/>
    </row>
    <row r="88379">
      <c r="N88379" s="561" t="n"/>
    </row>
    <row r="88380">
      <c r="N88380" s="561" t="n"/>
    </row>
    <row r="88381">
      <c r="N88381" s="561" t="n"/>
    </row>
    <row r="88382">
      <c r="N88382" s="561" t="n"/>
    </row>
    <row r="88383">
      <c r="N88383" s="561" t="n"/>
    </row>
    <row r="88384">
      <c r="N88384" s="561" t="n"/>
    </row>
    <row r="88385">
      <c r="N88385" s="561" t="n"/>
    </row>
    <row r="88386">
      <c r="N88386" s="561" t="n"/>
    </row>
    <row r="88387">
      <c r="N88387" s="561" t="n"/>
    </row>
    <row r="88388">
      <c r="N88388" s="561" t="n"/>
    </row>
    <row r="88389">
      <c r="N88389" s="561" t="n"/>
    </row>
    <row r="88390">
      <c r="N88390" s="561" t="n"/>
    </row>
    <row r="88391">
      <c r="N88391" s="561" t="n"/>
    </row>
    <row r="88392">
      <c r="N88392" s="561" t="n"/>
    </row>
    <row r="88393">
      <c r="N88393" s="561" t="n"/>
    </row>
    <row r="88394">
      <c r="N88394" s="561" t="n"/>
    </row>
    <row r="88395">
      <c r="N88395" s="561" t="n"/>
    </row>
    <row r="88396">
      <c r="N88396" s="561" t="n"/>
    </row>
    <row r="88397">
      <c r="N88397" s="561" t="n"/>
    </row>
    <row r="88398">
      <c r="N88398" s="561" t="n"/>
    </row>
    <row r="88399">
      <c r="N88399" s="561" t="n"/>
    </row>
    <row r="88400">
      <c r="N88400" s="561" t="n"/>
    </row>
    <row r="88401">
      <c r="N88401" s="561" t="n"/>
    </row>
    <row r="88402">
      <c r="N88402" s="561" t="n"/>
    </row>
    <row r="88403">
      <c r="N88403" s="561" t="n"/>
    </row>
    <row r="88404">
      <c r="N88404" s="561" t="n"/>
    </row>
    <row r="88405">
      <c r="N88405" s="561" t="n"/>
    </row>
    <row r="88406">
      <c r="N88406" s="561" t="n"/>
    </row>
    <row r="88407">
      <c r="N88407" s="561" t="n"/>
    </row>
    <row r="88408">
      <c r="N88408" s="561" t="n"/>
    </row>
    <row r="88409">
      <c r="N88409" s="561" t="n"/>
    </row>
    <row r="88410">
      <c r="N88410" s="561" t="n"/>
    </row>
    <row r="88411">
      <c r="N88411" s="561" t="n"/>
    </row>
    <row r="88412">
      <c r="N88412" s="561" t="n"/>
    </row>
    <row r="88413">
      <c r="N88413" s="561" t="n"/>
    </row>
    <row r="88414">
      <c r="N88414" s="561" t="n"/>
    </row>
    <row r="88415">
      <c r="N88415" s="561" t="n"/>
    </row>
    <row r="88416">
      <c r="N88416" s="561" t="n"/>
    </row>
    <row r="88417">
      <c r="N88417" s="561" t="n"/>
    </row>
    <row r="88418">
      <c r="N88418" s="561" t="n"/>
    </row>
    <row r="88419">
      <c r="N88419" s="561" t="n"/>
    </row>
    <row r="88420">
      <c r="N88420" s="561" t="n"/>
    </row>
    <row r="88421">
      <c r="N88421" s="561" t="n"/>
    </row>
    <row r="88422">
      <c r="N88422" s="561" t="n"/>
    </row>
    <row r="88423">
      <c r="N88423" s="561" t="n"/>
    </row>
    <row r="88424">
      <c r="N88424" s="561" t="n"/>
    </row>
    <row r="88425">
      <c r="N88425" s="561" t="n"/>
    </row>
    <row r="88426">
      <c r="N88426" s="561" t="n"/>
    </row>
    <row r="88427">
      <c r="N88427" s="561" t="n"/>
    </row>
    <row r="88428">
      <c r="N88428" s="561" t="n"/>
    </row>
    <row r="88429">
      <c r="N88429" s="561" t="n"/>
    </row>
    <row r="88430">
      <c r="N88430" s="561" t="n"/>
    </row>
    <row r="88431">
      <c r="N88431" s="561" t="n"/>
    </row>
    <row r="88432">
      <c r="N88432" s="561" t="n"/>
    </row>
    <row r="88433">
      <c r="N88433" s="561" t="n"/>
    </row>
    <row r="88434">
      <c r="N88434" s="561" t="n"/>
    </row>
    <row r="88435">
      <c r="N88435" s="561" t="n"/>
    </row>
    <row r="88436">
      <c r="N88436" s="561" t="n"/>
    </row>
    <row r="88437">
      <c r="N88437" s="561" t="n"/>
    </row>
    <row r="88438">
      <c r="N88438" s="561" t="n"/>
    </row>
    <row r="88439">
      <c r="N88439" s="561" t="n"/>
    </row>
    <row r="88440">
      <c r="N88440" s="561" t="n"/>
    </row>
    <row r="88441">
      <c r="N88441" s="561" t="n"/>
    </row>
    <row r="88442">
      <c r="N88442" s="561" t="n"/>
    </row>
    <row r="88443">
      <c r="N88443" s="561" t="n"/>
    </row>
    <row r="88444">
      <c r="N88444" s="561" t="n"/>
    </row>
    <row r="88445">
      <c r="N88445" s="561" t="n"/>
    </row>
    <row r="88446">
      <c r="N88446" s="561" t="n"/>
    </row>
    <row r="88447">
      <c r="N88447" s="561" t="n"/>
    </row>
    <row r="88448">
      <c r="N88448" s="561" t="n"/>
    </row>
    <row r="88449">
      <c r="N88449" s="561" t="n"/>
    </row>
    <row r="88450">
      <c r="N88450" s="561" t="n"/>
    </row>
    <row r="88451">
      <c r="N88451" s="561" t="n"/>
    </row>
    <row r="88452">
      <c r="N88452" s="561" t="n"/>
    </row>
    <row r="88453">
      <c r="N88453" s="561" t="n"/>
    </row>
    <row r="88454">
      <c r="N88454" s="561" t="n"/>
    </row>
    <row r="88455">
      <c r="N88455" s="561" t="n"/>
    </row>
    <row r="88456">
      <c r="N88456" s="561" t="n"/>
    </row>
    <row r="88457">
      <c r="N88457" s="561" t="n"/>
    </row>
    <row r="88458">
      <c r="N88458" s="561" t="n"/>
    </row>
    <row r="88459">
      <c r="N88459" s="561" t="n"/>
    </row>
    <row r="88460">
      <c r="N88460" s="561" t="n"/>
    </row>
    <row r="88461">
      <c r="N88461" s="561" t="n"/>
    </row>
    <row r="88462">
      <c r="N88462" s="561" t="n"/>
    </row>
    <row r="88463">
      <c r="N88463" s="561" t="n"/>
    </row>
    <row r="88464">
      <c r="N88464" s="561" t="n"/>
    </row>
    <row r="88465">
      <c r="N88465" s="561" t="n"/>
    </row>
    <row r="88466">
      <c r="N88466" s="561" t="n"/>
    </row>
    <row r="88467">
      <c r="N88467" s="561" t="n"/>
    </row>
    <row r="88468">
      <c r="N88468" s="561" t="n"/>
    </row>
    <row r="88469">
      <c r="N88469" s="561" t="n"/>
    </row>
    <row r="88470">
      <c r="N88470" s="561" t="n"/>
    </row>
    <row r="88471">
      <c r="N88471" s="561" t="n"/>
    </row>
    <row r="88472">
      <c r="N88472" s="561" t="n"/>
    </row>
    <row r="88473">
      <c r="N88473" s="561" t="n"/>
    </row>
    <row r="88474">
      <c r="N88474" s="561" t="n"/>
    </row>
    <row r="88475">
      <c r="N88475" s="561" t="n"/>
    </row>
    <row r="88476">
      <c r="N88476" s="561" t="n"/>
    </row>
    <row r="88477">
      <c r="N88477" s="561" t="n"/>
    </row>
    <row r="88478">
      <c r="N88478" s="561" t="n"/>
    </row>
    <row r="88479">
      <c r="N88479" s="561" t="n"/>
    </row>
    <row r="88480">
      <c r="N88480" s="561" t="n"/>
    </row>
    <row r="88481">
      <c r="N88481" s="561" t="n"/>
    </row>
    <row r="88482">
      <c r="N88482" s="561" t="n"/>
    </row>
    <row r="88483">
      <c r="N88483" s="561" t="n"/>
    </row>
    <row r="88484">
      <c r="N88484" s="561" t="n"/>
    </row>
    <row r="88485">
      <c r="N88485" s="561" t="n"/>
    </row>
    <row r="88486">
      <c r="N88486" s="561" t="n"/>
    </row>
    <row r="88487">
      <c r="N88487" s="561" t="n"/>
    </row>
    <row r="88488">
      <c r="N88488" s="561" t="n"/>
    </row>
    <row r="88489">
      <c r="N88489" s="561" t="n"/>
    </row>
    <row r="88490">
      <c r="N88490" s="561" t="n"/>
    </row>
    <row r="88491">
      <c r="N88491" s="561" t="n"/>
    </row>
    <row r="88492">
      <c r="N88492" s="561" t="n"/>
    </row>
    <row r="88493">
      <c r="N88493" s="561" t="n"/>
    </row>
    <row r="88494">
      <c r="N88494" s="561" t="n"/>
    </row>
    <row r="88495">
      <c r="N88495" s="561" t="n"/>
    </row>
    <row r="88496">
      <c r="N88496" s="561" t="n"/>
    </row>
    <row r="88497">
      <c r="N88497" s="561" t="n"/>
    </row>
    <row r="88498">
      <c r="N88498" s="561" t="n"/>
    </row>
    <row r="88499">
      <c r="N88499" s="561" t="n"/>
    </row>
    <row r="88500">
      <c r="N88500" s="561" t="n"/>
    </row>
    <row r="88501">
      <c r="N88501" s="561" t="n"/>
    </row>
    <row r="88502">
      <c r="N88502" s="561" t="n"/>
    </row>
    <row r="88503">
      <c r="N88503" s="561" t="n"/>
    </row>
    <row r="88504">
      <c r="N88504" s="561" t="n"/>
    </row>
    <row r="88505">
      <c r="N88505" s="561" t="n"/>
    </row>
    <row r="88506">
      <c r="N88506" s="561" t="n"/>
    </row>
    <row r="88507">
      <c r="N88507" s="561" t="n"/>
    </row>
    <row r="88508">
      <c r="N88508" s="561" t="n"/>
    </row>
    <row r="88509">
      <c r="N88509" s="561" t="n"/>
    </row>
    <row r="88510">
      <c r="N88510" s="561" t="n"/>
    </row>
    <row r="88511">
      <c r="N88511" s="561" t="n"/>
    </row>
    <row r="88512">
      <c r="N88512" s="561" t="n"/>
    </row>
    <row r="88513">
      <c r="N88513" s="561" t="n"/>
    </row>
    <row r="88514">
      <c r="N88514" s="561" t="n"/>
    </row>
    <row r="88515">
      <c r="N88515" s="561" t="n"/>
    </row>
    <row r="88516">
      <c r="N88516" s="561" t="n"/>
    </row>
    <row r="88517">
      <c r="N88517" s="561" t="n"/>
    </row>
    <row r="88518">
      <c r="N88518" s="561" t="n"/>
    </row>
    <row r="88519">
      <c r="N88519" s="561" t="n"/>
    </row>
    <row r="88520">
      <c r="N88520" s="561" t="n"/>
    </row>
    <row r="88521">
      <c r="N88521" s="561" t="n"/>
    </row>
    <row r="88522">
      <c r="N88522" s="561" t="n"/>
    </row>
    <row r="88523">
      <c r="N88523" s="561" t="n"/>
    </row>
    <row r="88524">
      <c r="N88524" s="561" t="n"/>
    </row>
    <row r="88525">
      <c r="N88525" s="561" t="n"/>
    </row>
    <row r="88526">
      <c r="N88526" s="561" t="n"/>
    </row>
    <row r="88527">
      <c r="N88527" s="561" t="n"/>
    </row>
    <row r="88528">
      <c r="N88528" s="561" t="n"/>
    </row>
    <row r="88529">
      <c r="N88529" s="561" t="n"/>
    </row>
    <row r="88530">
      <c r="N88530" s="561" t="n"/>
    </row>
    <row r="88531">
      <c r="N88531" s="561" t="n"/>
    </row>
    <row r="88532">
      <c r="N88532" s="561" t="n"/>
    </row>
    <row r="88533">
      <c r="N88533" s="561" t="n"/>
    </row>
    <row r="88534">
      <c r="N88534" s="561" t="n"/>
    </row>
    <row r="88535">
      <c r="N88535" s="561" t="n"/>
    </row>
    <row r="88536">
      <c r="N88536" s="561" t="n"/>
    </row>
    <row r="88537">
      <c r="N88537" s="561" t="n"/>
    </row>
    <row r="88538">
      <c r="N88538" s="561" t="n"/>
    </row>
    <row r="88539">
      <c r="N88539" s="561" t="n"/>
    </row>
    <row r="88540">
      <c r="N88540" s="561" t="n"/>
    </row>
    <row r="88541">
      <c r="N88541" s="561" t="n"/>
    </row>
    <row r="88542">
      <c r="N88542" s="561" t="n"/>
    </row>
    <row r="88543">
      <c r="N88543" s="561" t="n"/>
    </row>
    <row r="88544">
      <c r="N88544" s="561" t="n"/>
    </row>
    <row r="88545">
      <c r="N88545" s="561" t="n"/>
    </row>
    <row r="88546">
      <c r="N88546" s="561" t="n"/>
    </row>
    <row r="88547">
      <c r="N88547" s="561" t="n"/>
    </row>
    <row r="88548">
      <c r="N88548" s="561" t="n"/>
    </row>
    <row r="88549">
      <c r="N88549" s="561" t="n"/>
    </row>
    <row r="88550">
      <c r="N88550" s="561" t="n"/>
    </row>
    <row r="88551">
      <c r="N88551" s="561" t="n"/>
    </row>
    <row r="88552">
      <c r="N88552" s="561" t="n"/>
    </row>
    <row r="88553">
      <c r="N88553" s="561" t="n"/>
    </row>
    <row r="88554">
      <c r="N88554" s="561" t="n"/>
    </row>
    <row r="88555">
      <c r="N88555" s="561" t="n"/>
    </row>
    <row r="88556">
      <c r="N88556" s="561" t="n"/>
    </row>
    <row r="88557">
      <c r="N88557" s="561" t="n"/>
    </row>
    <row r="88558">
      <c r="N88558" s="561" t="n"/>
    </row>
    <row r="88559">
      <c r="N88559" s="561" t="n"/>
    </row>
    <row r="88560">
      <c r="N88560" s="561" t="n"/>
    </row>
    <row r="88561">
      <c r="N88561" s="561" t="n"/>
    </row>
    <row r="88562">
      <c r="N88562" s="561" t="n"/>
    </row>
    <row r="88563">
      <c r="N88563" s="561" t="n"/>
    </row>
    <row r="88564">
      <c r="N88564" s="561" t="n"/>
    </row>
    <row r="88565">
      <c r="N88565" s="561" t="n"/>
    </row>
    <row r="88566">
      <c r="N88566" s="561" t="n"/>
    </row>
    <row r="88567">
      <c r="N88567" s="561" t="n"/>
    </row>
    <row r="88568">
      <c r="N88568" s="561" t="n"/>
    </row>
    <row r="88569">
      <c r="N88569" s="561" t="n"/>
    </row>
    <row r="88570">
      <c r="N88570" s="561" t="n"/>
    </row>
    <row r="88571">
      <c r="N88571" s="561" t="n"/>
    </row>
    <row r="88572">
      <c r="N88572" s="561" t="n"/>
    </row>
    <row r="88573">
      <c r="N88573" s="561" t="n"/>
    </row>
    <row r="88574">
      <c r="N88574" s="561" t="n"/>
    </row>
    <row r="88575">
      <c r="N88575" s="561" t="n"/>
    </row>
    <row r="88576">
      <c r="N88576" s="561" t="n"/>
    </row>
    <row r="88577">
      <c r="N88577" s="561" t="n"/>
    </row>
    <row r="88578">
      <c r="N88578" s="561" t="n"/>
    </row>
    <row r="88579">
      <c r="N88579" s="561" t="n"/>
    </row>
    <row r="88580">
      <c r="N88580" s="561" t="n"/>
    </row>
    <row r="88581">
      <c r="N88581" s="561" t="n"/>
    </row>
    <row r="88582">
      <c r="N88582" s="561" t="n"/>
    </row>
    <row r="88583">
      <c r="N88583" s="561" t="n"/>
    </row>
    <row r="88584">
      <c r="N88584" s="561" t="n"/>
    </row>
    <row r="88585">
      <c r="N88585" s="561" t="n"/>
    </row>
    <row r="88586">
      <c r="N88586" s="561" t="n"/>
    </row>
    <row r="88587">
      <c r="N88587" s="561" t="n"/>
    </row>
    <row r="88588">
      <c r="N88588" s="561" t="n"/>
    </row>
    <row r="88589">
      <c r="N88589" s="561" t="n"/>
    </row>
    <row r="88590">
      <c r="N88590" s="561" t="n"/>
    </row>
    <row r="88591">
      <c r="N88591" s="561" t="n"/>
    </row>
    <row r="88592">
      <c r="N88592" s="561" t="n"/>
    </row>
    <row r="88593">
      <c r="N88593" s="561" t="n"/>
    </row>
    <row r="88594">
      <c r="N88594" s="561" t="n"/>
    </row>
    <row r="88595">
      <c r="N88595" s="561" t="n"/>
    </row>
    <row r="88596">
      <c r="N88596" s="561" t="n"/>
    </row>
    <row r="88597">
      <c r="N88597" s="561" t="n"/>
    </row>
    <row r="88598">
      <c r="N88598" s="561" t="n"/>
    </row>
    <row r="88599">
      <c r="N88599" s="561" t="n"/>
    </row>
    <row r="88600">
      <c r="N88600" s="561" t="n"/>
    </row>
    <row r="88601">
      <c r="N88601" s="561" t="n"/>
    </row>
    <row r="88602">
      <c r="N88602" s="561" t="n"/>
    </row>
    <row r="88603">
      <c r="N88603" s="561" t="n"/>
    </row>
    <row r="88604">
      <c r="N88604" s="561" t="n"/>
    </row>
    <row r="88605">
      <c r="N88605" s="561" t="n"/>
    </row>
    <row r="88606">
      <c r="N88606" s="561" t="n"/>
    </row>
    <row r="88607">
      <c r="N88607" s="561" t="n"/>
    </row>
    <row r="88608">
      <c r="N88608" s="561" t="n"/>
    </row>
    <row r="88609">
      <c r="N88609" s="561" t="n"/>
    </row>
    <row r="88610">
      <c r="N88610" s="561" t="n"/>
    </row>
    <row r="88611">
      <c r="N88611" s="561" t="n"/>
    </row>
    <row r="88612">
      <c r="N88612" s="561" t="n"/>
    </row>
    <row r="88613">
      <c r="N88613" s="561" t="n"/>
    </row>
    <row r="88614">
      <c r="N88614" s="561" t="n"/>
    </row>
    <row r="88615">
      <c r="N88615" s="561" t="n"/>
    </row>
    <row r="88616">
      <c r="N88616" s="561" t="n"/>
    </row>
    <row r="88617">
      <c r="N88617" s="561" t="n"/>
    </row>
    <row r="88618">
      <c r="N88618" s="561" t="n"/>
    </row>
    <row r="88619">
      <c r="N88619" s="561" t="n"/>
    </row>
    <row r="88620">
      <c r="N88620" s="561" t="n"/>
    </row>
    <row r="88621">
      <c r="N88621" s="561" t="n"/>
    </row>
    <row r="88622">
      <c r="N88622" s="561" t="n"/>
    </row>
    <row r="88623">
      <c r="N88623" s="561" t="n"/>
    </row>
    <row r="88624">
      <c r="N88624" s="561" t="n"/>
    </row>
    <row r="88625">
      <c r="N88625" s="561" t="n"/>
    </row>
    <row r="88626">
      <c r="N88626" s="561" t="n"/>
    </row>
    <row r="88627">
      <c r="N88627" s="561" t="n"/>
    </row>
    <row r="88628">
      <c r="N88628" s="561" t="n"/>
    </row>
    <row r="88629">
      <c r="N88629" s="561" t="n"/>
    </row>
    <row r="88630">
      <c r="N88630" s="561" t="n"/>
    </row>
    <row r="88631">
      <c r="N88631" s="561" t="n"/>
    </row>
    <row r="88632">
      <c r="N88632" s="561" t="n"/>
    </row>
    <row r="88633">
      <c r="N88633" s="561" t="n"/>
    </row>
    <row r="88634">
      <c r="N88634" s="561" t="n"/>
    </row>
    <row r="88635">
      <c r="N88635" s="561" t="n"/>
    </row>
    <row r="88636">
      <c r="N88636" s="561" t="n"/>
    </row>
    <row r="88637">
      <c r="N88637" s="561" t="n"/>
    </row>
    <row r="88638">
      <c r="N88638" s="561" t="n"/>
    </row>
    <row r="88639">
      <c r="N88639" s="561" t="n"/>
    </row>
    <row r="88640">
      <c r="N88640" s="561" t="n"/>
    </row>
    <row r="88641">
      <c r="N88641" s="561" t="n"/>
    </row>
    <row r="88642">
      <c r="N88642" s="561" t="n"/>
    </row>
    <row r="88643">
      <c r="N88643" s="561" t="n"/>
    </row>
    <row r="88644">
      <c r="N88644" s="561" t="n"/>
    </row>
    <row r="88645">
      <c r="N88645" s="561" t="n"/>
    </row>
    <row r="88646">
      <c r="N88646" s="561" t="n"/>
    </row>
    <row r="88647">
      <c r="N88647" s="561" t="n"/>
    </row>
    <row r="88648">
      <c r="N88648" s="561" t="n"/>
    </row>
    <row r="88649">
      <c r="N88649" s="561" t="n"/>
    </row>
    <row r="88650">
      <c r="N88650" s="561" t="n"/>
    </row>
    <row r="88651">
      <c r="N88651" s="561" t="n"/>
    </row>
    <row r="88652">
      <c r="N88652" s="561" t="n"/>
    </row>
    <row r="88653">
      <c r="N88653" s="561" t="n"/>
    </row>
    <row r="88654">
      <c r="N88654" s="561" t="n"/>
    </row>
    <row r="88655">
      <c r="N88655" s="561" t="n"/>
    </row>
    <row r="88656">
      <c r="N88656" s="561" t="n"/>
    </row>
    <row r="88657">
      <c r="N88657" s="561" t="n"/>
    </row>
    <row r="88658">
      <c r="N88658" s="561" t="n"/>
    </row>
    <row r="88659">
      <c r="N88659" s="561" t="n"/>
    </row>
    <row r="88660">
      <c r="N88660" s="561" t="n"/>
    </row>
    <row r="88661">
      <c r="N88661" s="561" t="n"/>
    </row>
    <row r="88662">
      <c r="N88662" s="561" t="n"/>
    </row>
    <row r="88663">
      <c r="N88663" s="561" t="n"/>
    </row>
    <row r="88664">
      <c r="N88664" s="561" t="n"/>
    </row>
    <row r="88665">
      <c r="N88665" s="561" t="n"/>
    </row>
    <row r="88666">
      <c r="N88666" s="561" t="n"/>
    </row>
    <row r="88667">
      <c r="N88667" s="561" t="n"/>
    </row>
    <row r="88668">
      <c r="N88668" s="561" t="n"/>
    </row>
    <row r="88669">
      <c r="N88669" s="561" t="n"/>
    </row>
    <row r="88670">
      <c r="N88670" s="561" t="n"/>
    </row>
    <row r="88671">
      <c r="N88671" s="561" t="n"/>
    </row>
    <row r="88672">
      <c r="N88672" s="561" t="n"/>
    </row>
    <row r="88673">
      <c r="N88673" s="561" t="n"/>
    </row>
    <row r="88674">
      <c r="N88674" s="561" t="n"/>
    </row>
    <row r="88675">
      <c r="N88675" s="561" t="n"/>
    </row>
    <row r="88676">
      <c r="N88676" s="561" t="n"/>
    </row>
    <row r="88677">
      <c r="N88677" s="561" t="n"/>
    </row>
    <row r="88678">
      <c r="N88678" s="561" t="n"/>
    </row>
    <row r="88679">
      <c r="N88679" s="561" t="n"/>
    </row>
    <row r="88680">
      <c r="N88680" s="561" t="n"/>
    </row>
    <row r="88681">
      <c r="N88681" s="561" t="n"/>
    </row>
    <row r="88682">
      <c r="N88682" s="561" t="n"/>
    </row>
    <row r="88683">
      <c r="N88683" s="561" t="n"/>
    </row>
    <row r="88684">
      <c r="N88684" s="561" t="n"/>
    </row>
    <row r="88685">
      <c r="N88685" s="561" t="n"/>
    </row>
    <row r="88686">
      <c r="N88686" s="561" t="n"/>
    </row>
    <row r="88687">
      <c r="N88687" s="561" t="n"/>
    </row>
    <row r="88688">
      <c r="N88688" s="561" t="n"/>
    </row>
    <row r="88689">
      <c r="N88689" s="561" t="n"/>
    </row>
    <row r="88690">
      <c r="N88690" s="561" t="n"/>
    </row>
    <row r="88691">
      <c r="N88691" s="561" t="n"/>
    </row>
    <row r="88692">
      <c r="N88692" s="561" t="n"/>
    </row>
    <row r="88693">
      <c r="N88693" s="561" t="n"/>
    </row>
    <row r="88694">
      <c r="N88694" s="561" t="n"/>
    </row>
    <row r="88695">
      <c r="N88695" s="561" t="n"/>
    </row>
    <row r="88696">
      <c r="N88696" s="561" t="n"/>
    </row>
    <row r="88697">
      <c r="N88697" s="561" t="n"/>
    </row>
    <row r="88698">
      <c r="N88698" s="561" t="n"/>
    </row>
    <row r="88699">
      <c r="N88699" s="561" t="n"/>
    </row>
    <row r="88700">
      <c r="N88700" s="561" t="n"/>
    </row>
    <row r="88701">
      <c r="N88701" s="561" t="n"/>
    </row>
    <row r="88702">
      <c r="N88702" s="561" t="n"/>
    </row>
    <row r="88703">
      <c r="N88703" s="561" t="n"/>
    </row>
    <row r="88704">
      <c r="N88704" s="561" t="n"/>
    </row>
    <row r="88705">
      <c r="N88705" s="561" t="n"/>
    </row>
    <row r="88706">
      <c r="N88706" s="561" t="n"/>
    </row>
    <row r="88707">
      <c r="N88707" s="561" t="n"/>
    </row>
    <row r="88708">
      <c r="N88708" s="561" t="n"/>
    </row>
    <row r="88709">
      <c r="N88709" s="561" t="n"/>
    </row>
    <row r="88710">
      <c r="N88710" s="561" t="n"/>
    </row>
    <row r="88711">
      <c r="N88711" s="561" t="n"/>
    </row>
    <row r="88712">
      <c r="N88712" s="561" t="n"/>
    </row>
    <row r="88713">
      <c r="N88713" s="561" t="n"/>
    </row>
    <row r="88714">
      <c r="N88714" s="561" t="n"/>
    </row>
    <row r="88715">
      <c r="N88715" s="561" t="n"/>
    </row>
    <row r="88716">
      <c r="N88716" s="561" t="n"/>
    </row>
    <row r="88717">
      <c r="N88717" s="561" t="n"/>
    </row>
    <row r="88718">
      <c r="N88718" s="561" t="n"/>
    </row>
    <row r="88719">
      <c r="N88719" s="561" t="n"/>
    </row>
    <row r="88720">
      <c r="N88720" s="561" t="n"/>
    </row>
    <row r="88721">
      <c r="N88721" s="561" t="n"/>
    </row>
    <row r="88722">
      <c r="N88722" s="561" t="n"/>
    </row>
    <row r="88723">
      <c r="N88723" s="561" t="n"/>
    </row>
    <row r="88724">
      <c r="N88724" s="561" t="n"/>
    </row>
    <row r="88725">
      <c r="N88725" s="561" t="n"/>
    </row>
    <row r="88726">
      <c r="N88726" s="561" t="n"/>
    </row>
    <row r="88727">
      <c r="N88727" s="561" t="n"/>
    </row>
    <row r="88728">
      <c r="N88728" s="561" t="n"/>
    </row>
    <row r="88729">
      <c r="N88729" s="561" t="n"/>
    </row>
    <row r="88730">
      <c r="N88730" s="561" t="n"/>
    </row>
    <row r="88731">
      <c r="N88731" s="561" t="n"/>
    </row>
    <row r="88732">
      <c r="N88732" s="561" t="n"/>
    </row>
    <row r="88733">
      <c r="N88733" s="561" t="n"/>
    </row>
    <row r="88734">
      <c r="N88734" s="561" t="n"/>
    </row>
    <row r="88735">
      <c r="N88735" s="561" t="n"/>
    </row>
    <row r="88736">
      <c r="N88736" s="561" t="n"/>
    </row>
    <row r="88737">
      <c r="N88737" s="561" t="n"/>
    </row>
    <row r="88738">
      <c r="N88738" s="561" t="n"/>
    </row>
    <row r="88739">
      <c r="N88739" s="561" t="n"/>
    </row>
    <row r="88740">
      <c r="N88740" s="561" t="n"/>
    </row>
    <row r="88741">
      <c r="N88741" s="561" t="n"/>
    </row>
    <row r="88742">
      <c r="N88742" s="561" t="n"/>
    </row>
    <row r="88743">
      <c r="N88743" s="561" t="n"/>
    </row>
    <row r="88744">
      <c r="N88744" s="561" t="n"/>
    </row>
    <row r="88745">
      <c r="N88745" s="561" t="n"/>
    </row>
    <row r="88746">
      <c r="N88746" s="561" t="n"/>
    </row>
    <row r="88747">
      <c r="N88747" s="561" t="n"/>
    </row>
    <row r="88748">
      <c r="N88748" s="561" t="n"/>
    </row>
    <row r="88749">
      <c r="N88749" s="561" t="n"/>
    </row>
    <row r="88750">
      <c r="N88750" s="561" t="n"/>
    </row>
    <row r="88751">
      <c r="N88751" s="561" t="n"/>
    </row>
    <row r="88752">
      <c r="N88752" s="561" t="n"/>
    </row>
    <row r="88753">
      <c r="N88753" s="561" t="n"/>
    </row>
    <row r="88754">
      <c r="N88754" s="561" t="n"/>
    </row>
    <row r="88755">
      <c r="N88755" s="561" t="n"/>
    </row>
    <row r="88756">
      <c r="N88756" s="561" t="n"/>
    </row>
    <row r="88757">
      <c r="N88757" s="561" t="n"/>
    </row>
    <row r="88758">
      <c r="N88758" s="561" t="n"/>
    </row>
    <row r="88759">
      <c r="N88759" s="561" t="n"/>
    </row>
    <row r="88760">
      <c r="N88760" s="561" t="n"/>
    </row>
    <row r="88761">
      <c r="N88761" s="561" t="n"/>
    </row>
    <row r="88762">
      <c r="N88762" s="561" t="n"/>
    </row>
    <row r="88763">
      <c r="N88763" s="561" t="n"/>
    </row>
    <row r="88764">
      <c r="N88764" s="561" t="n"/>
    </row>
    <row r="88765">
      <c r="N88765" s="561" t="n"/>
    </row>
    <row r="88766">
      <c r="N88766" s="561" t="n"/>
    </row>
    <row r="88767">
      <c r="N88767" s="561" t="n"/>
    </row>
    <row r="88768">
      <c r="N88768" s="561" t="n"/>
    </row>
    <row r="88769">
      <c r="N88769" s="561" t="n"/>
    </row>
    <row r="88770">
      <c r="N88770" s="561" t="n"/>
    </row>
    <row r="88771">
      <c r="N88771" s="561" t="n"/>
    </row>
    <row r="88772">
      <c r="N88772" s="561" t="n"/>
    </row>
    <row r="88773">
      <c r="N88773" s="561" t="n"/>
    </row>
    <row r="88774">
      <c r="N88774" s="561" t="n"/>
    </row>
    <row r="88775">
      <c r="N88775" s="561" t="n"/>
    </row>
    <row r="88776">
      <c r="N88776" s="561" t="n"/>
    </row>
    <row r="88777">
      <c r="N88777" s="561" t="n"/>
    </row>
    <row r="88778">
      <c r="N88778" s="561" t="n"/>
    </row>
    <row r="88779">
      <c r="N88779" s="561" t="n"/>
    </row>
    <row r="88780">
      <c r="N88780" s="561" t="n"/>
    </row>
    <row r="88781">
      <c r="N88781" s="561" t="n"/>
    </row>
    <row r="88782">
      <c r="N88782" s="561" t="n"/>
    </row>
    <row r="88783">
      <c r="N88783" s="561" t="n"/>
    </row>
    <row r="88784">
      <c r="N88784" s="561" t="n"/>
    </row>
    <row r="88785">
      <c r="N88785" s="561" t="n"/>
    </row>
    <row r="88786">
      <c r="N88786" s="561" t="n"/>
    </row>
    <row r="88787">
      <c r="N88787" s="561" t="n"/>
    </row>
    <row r="88788">
      <c r="N88788" s="561" t="n"/>
    </row>
    <row r="88789">
      <c r="N88789" s="561" t="n"/>
    </row>
    <row r="88790">
      <c r="N88790" s="561" t="n"/>
    </row>
    <row r="88791">
      <c r="N88791" s="561" t="n"/>
    </row>
    <row r="88792">
      <c r="N88792" s="561" t="n"/>
    </row>
    <row r="88793">
      <c r="N88793" s="561" t="n"/>
    </row>
    <row r="88794">
      <c r="N88794" s="561" t="n"/>
    </row>
    <row r="88795">
      <c r="N88795" s="561" t="n"/>
    </row>
    <row r="88796">
      <c r="N88796" s="561" t="n"/>
    </row>
    <row r="88797">
      <c r="N88797" s="561" t="n"/>
    </row>
    <row r="88798">
      <c r="N88798" s="561" t="n"/>
    </row>
    <row r="88799">
      <c r="N88799" s="561" t="n"/>
    </row>
    <row r="88800">
      <c r="N88800" s="561" t="n"/>
    </row>
    <row r="88801">
      <c r="N88801" s="561" t="n"/>
    </row>
    <row r="88802">
      <c r="N88802" s="561" t="n"/>
    </row>
    <row r="88803">
      <c r="N88803" s="561" t="n"/>
    </row>
    <row r="88804">
      <c r="N88804" s="561" t="n"/>
    </row>
    <row r="88805">
      <c r="N88805" s="561" t="n"/>
    </row>
    <row r="88806">
      <c r="N88806" s="561" t="n"/>
    </row>
    <row r="88807">
      <c r="N88807" s="561" t="n"/>
    </row>
    <row r="88808">
      <c r="N88808" s="561" t="n"/>
    </row>
    <row r="88809">
      <c r="N88809" s="561" t="n"/>
    </row>
    <row r="88810">
      <c r="N88810" s="561" t="n"/>
    </row>
    <row r="88811">
      <c r="N88811" s="561" t="n"/>
    </row>
    <row r="88812">
      <c r="N88812" s="561" t="n"/>
    </row>
    <row r="88813">
      <c r="N88813" s="561" t="n"/>
    </row>
    <row r="88814">
      <c r="N88814" s="561" t="n"/>
    </row>
    <row r="88815">
      <c r="N88815" s="561" t="n"/>
    </row>
    <row r="88816">
      <c r="N88816" s="561" t="n"/>
    </row>
    <row r="88817">
      <c r="N88817" s="561" t="n"/>
    </row>
    <row r="88818">
      <c r="N88818" s="561" t="n"/>
    </row>
    <row r="88819">
      <c r="N88819" s="561" t="n"/>
    </row>
    <row r="88820">
      <c r="N88820" s="561" t="n"/>
    </row>
    <row r="88821">
      <c r="N88821" s="561" t="n"/>
    </row>
    <row r="88822">
      <c r="N88822" s="561" t="n"/>
    </row>
    <row r="88823">
      <c r="N88823" s="561" t="n"/>
    </row>
    <row r="88824">
      <c r="N88824" s="561" t="n"/>
    </row>
    <row r="88825">
      <c r="N88825" s="561" t="n"/>
    </row>
    <row r="88826">
      <c r="N88826" s="561" t="n"/>
    </row>
    <row r="88827">
      <c r="N88827" s="561" t="n"/>
    </row>
    <row r="88828">
      <c r="N88828" s="561" t="n"/>
    </row>
    <row r="88829">
      <c r="N88829" s="561" t="n"/>
    </row>
    <row r="88830">
      <c r="N88830" s="561" t="n"/>
    </row>
    <row r="88831">
      <c r="N88831" s="561" t="n"/>
    </row>
    <row r="88832">
      <c r="N88832" s="561" t="n"/>
    </row>
    <row r="88833">
      <c r="N88833" s="561" t="n"/>
    </row>
    <row r="88834">
      <c r="N88834" s="561" t="n"/>
    </row>
    <row r="88835">
      <c r="N88835" s="561" t="n"/>
    </row>
    <row r="88836">
      <c r="N88836" s="561" t="n"/>
    </row>
    <row r="88837">
      <c r="N88837" s="561" t="n"/>
    </row>
    <row r="88838">
      <c r="N88838" s="561" t="n"/>
    </row>
    <row r="88839">
      <c r="N88839" s="561" t="n"/>
    </row>
    <row r="88840">
      <c r="N88840" s="561" t="n"/>
    </row>
    <row r="88841">
      <c r="N88841" s="561" t="n"/>
    </row>
    <row r="88842">
      <c r="N88842" s="561" t="n"/>
    </row>
    <row r="88843">
      <c r="N88843" s="561" t="n"/>
    </row>
    <row r="88844">
      <c r="N88844" s="561" t="n"/>
    </row>
    <row r="88845">
      <c r="N88845" s="561" t="n"/>
    </row>
    <row r="88846">
      <c r="N88846" s="561" t="n"/>
    </row>
    <row r="88847">
      <c r="N88847" s="561" t="n"/>
    </row>
    <row r="88848">
      <c r="N88848" s="561" t="n"/>
    </row>
    <row r="88849">
      <c r="N88849" s="561" t="n"/>
    </row>
    <row r="88850">
      <c r="N88850" s="561" t="n"/>
    </row>
    <row r="88851">
      <c r="N88851" s="561" t="n"/>
    </row>
    <row r="88852">
      <c r="N88852" s="561" t="n"/>
    </row>
    <row r="88853">
      <c r="N88853" s="561" t="n"/>
    </row>
    <row r="88854">
      <c r="N88854" s="561" t="n"/>
    </row>
    <row r="88855">
      <c r="N88855" s="561" t="n"/>
    </row>
    <row r="88856">
      <c r="N88856" s="561" t="n"/>
    </row>
    <row r="88857">
      <c r="N88857" s="561" t="n"/>
    </row>
    <row r="88858">
      <c r="N88858" s="561" t="n"/>
    </row>
    <row r="88859">
      <c r="N88859" s="561" t="n"/>
    </row>
    <row r="88860">
      <c r="N88860" s="561" t="n"/>
    </row>
    <row r="88861">
      <c r="N88861" s="561" t="n"/>
    </row>
    <row r="88862">
      <c r="N88862" s="561" t="n"/>
    </row>
    <row r="88863">
      <c r="N88863" s="561" t="n"/>
    </row>
    <row r="88864">
      <c r="N88864" s="561" t="n"/>
    </row>
    <row r="88865">
      <c r="N88865" s="561" t="n"/>
    </row>
    <row r="88866">
      <c r="N88866" s="561" t="n"/>
    </row>
    <row r="88867">
      <c r="N88867" s="561" t="n"/>
    </row>
    <row r="88868">
      <c r="N88868" s="561" t="n"/>
    </row>
    <row r="88869">
      <c r="N88869" s="561" t="n"/>
    </row>
    <row r="88870">
      <c r="N88870" s="561" t="n"/>
    </row>
    <row r="88871">
      <c r="N88871" s="561" t="n"/>
    </row>
    <row r="88872">
      <c r="N88872" s="561" t="n"/>
    </row>
    <row r="88873">
      <c r="N88873" s="561" t="n"/>
    </row>
    <row r="88874">
      <c r="N88874" s="561" t="n"/>
    </row>
    <row r="88875">
      <c r="N88875" s="561" t="n"/>
    </row>
    <row r="88876">
      <c r="N88876" s="561" t="n"/>
    </row>
    <row r="88877">
      <c r="N88877" s="561" t="n"/>
    </row>
    <row r="88878">
      <c r="N88878" s="561" t="n"/>
    </row>
    <row r="88879">
      <c r="N88879" s="561" t="n"/>
    </row>
    <row r="88880">
      <c r="N88880" s="561" t="n"/>
    </row>
    <row r="88881">
      <c r="N88881" s="561" t="n"/>
    </row>
    <row r="88882">
      <c r="N88882" s="561" t="n"/>
    </row>
    <row r="88883">
      <c r="N88883" s="561" t="n"/>
    </row>
    <row r="88884">
      <c r="N88884" s="561" t="n"/>
    </row>
    <row r="88885">
      <c r="N88885" s="561" t="n"/>
    </row>
    <row r="88886">
      <c r="N88886" s="561" t="n"/>
    </row>
    <row r="88887">
      <c r="N88887" s="561" t="n"/>
    </row>
    <row r="88888">
      <c r="N88888" s="561" t="n"/>
    </row>
    <row r="88889">
      <c r="N88889" s="561" t="n"/>
    </row>
    <row r="88890">
      <c r="N88890" s="561" t="n"/>
    </row>
    <row r="88891">
      <c r="N88891" s="561" t="n"/>
    </row>
    <row r="88892">
      <c r="N88892" s="561" t="n"/>
    </row>
    <row r="88893">
      <c r="N88893" s="561" t="n"/>
    </row>
    <row r="88894">
      <c r="N88894" s="561" t="n"/>
    </row>
    <row r="88895">
      <c r="N88895" s="561" t="n"/>
    </row>
    <row r="88896">
      <c r="N88896" s="561" t="n"/>
    </row>
    <row r="88897">
      <c r="N88897" s="561" t="n"/>
    </row>
    <row r="88898">
      <c r="N88898" s="561" t="n"/>
    </row>
    <row r="88899">
      <c r="N88899" s="561" t="n"/>
    </row>
    <row r="88900">
      <c r="N88900" s="561" t="n"/>
    </row>
    <row r="88901">
      <c r="N88901" s="561" t="n"/>
    </row>
    <row r="88902">
      <c r="N88902" s="561" t="n"/>
    </row>
    <row r="88903">
      <c r="N88903" s="561" t="n"/>
    </row>
    <row r="88904">
      <c r="N88904" s="561" t="n"/>
    </row>
    <row r="88905">
      <c r="N88905" s="561" t="n"/>
    </row>
    <row r="88906">
      <c r="N88906" s="561" t="n"/>
    </row>
    <row r="88907">
      <c r="N88907" s="561" t="n"/>
    </row>
    <row r="88908">
      <c r="N88908" s="561" t="n"/>
    </row>
    <row r="88909">
      <c r="N88909" s="561" t="n"/>
    </row>
    <row r="88910">
      <c r="N88910" s="561" t="n"/>
    </row>
    <row r="88911">
      <c r="N88911" s="561" t="n"/>
    </row>
    <row r="88912">
      <c r="N88912" s="561" t="n"/>
    </row>
    <row r="88913">
      <c r="N88913" s="561" t="n"/>
    </row>
    <row r="88914">
      <c r="N88914" s="561" t="n"/>
    </row>
    <row r="88915">
      <c r="N88915" s="561" t="n"/>
    </row>
    <row r="88916">
      <c r="N88916" s="561" t="n"/>
    </row>
    <row r="88917">
      <c r="N88917" s="561" t="n"/>
    </row>
    <row r="88918">
      <c r="N88918" s="561" t="n"/>
    </row>
    <row r="88919">
      <c r="N88919" s="561" t="n"/>
    </row>
    <row r="88920">
      <c r="N88920" s="561" t="n"/>
    </row>
    <row r="88921">
      <c r="N88921" s="561" t="n"/>
    </row>
    <row r="88922">
      <c r="N88922" s="561" t="n"/>
    </row>
    <row r="88923">
      <c r="N88923" s="561" t="n"/>
    </row>
    <row r="88924">
      <c r="N88924" s="561" t="n"/>
    </row>
    <row r="88925">
      <c r="N88925" s="561" t="n"/>
    </row>
    <row r="88926">
      <c r="N88926" s="561" t="n"/>
    </row>
    <row r="88927">
      <c r="N88927" s="561" t="n"/>
    </row>
    <row r="88928">
      <c r="N88928" s="561" t="n"/>
    </row>
    <row r="88929">
      <c r="N88929" s="561" t="n"/>
    </row>
    <row r="88930">
      <c r="N88930" s="561" t="n"/>
    </row>
    <row r="88931">
      <c r="N88931" s="561" t="n"/>
    </row>
    <row r="88932">
      <c r="N88932" s="561" t="n"/>
    </row>
    <row r="88933">
      <c r="N88933" s="561" t="n"/>
    </row>
    <row r="88934">
      <c r="N88934" s="561" t="n"/>
    </row>
    <row r="88935">
      <c r="N88935" s="561" t="n"/>
    </row>
    <row r="88936">
      <c r="N88936" s="561" t="n"/>
    </row>
    <row r="88937">
      <c r="N88937" s="561" t="n"/>
    </row>
    <row r="88938">
      <c r="N88938" s="561" t="n"/>
    </row>
    <row r="88939">
      <c r="N88939" s="561" t="n"/>
    </row>
    <row r="88940">
      <c r="N88940" s="561" t="n"/>
    </row>
    <row r="88941">
      <c r="N88941" s="561" t="n"/>
    </row>
    <row r="88942">
      <c r="N88942" s="561" t="n"/>
    </row>
    <row r="88943">
      <c r="N88943" s="561" t="n"/>
    </row>
    <row r="88944">
      <c r="N88944" s="561" t="n"/>
    </row>
    <row r="88945">
      <c r="N88945" s="561" t="n"/>
    </row>
    <row r="88946">
      <c r="N88946" s="561" t="n"/>
    </row>
    <row r="88947">
      <c r="N88947" s="561" t="n"/>
    </row>
    <row r="88948">
      <c r="N88948" s="561" t="n"/>
    </row>
    <row r="88949">
      <c r="N88949" s="561" t="n"/>
    </row>
    <row r="88950">
      <c r="N88950" s="561" t="n"/>
    </row>
    <row r="88951">
      <c r="N88951" s="561" t="n"/>
    </row>
    <row r="88952">
      <c r="N88952" s="561" t="n"/>
    </row>
    <row r="88953">
      <c r="N88953" s="561" t="n"/>
    </row>
    <row r="88954">
      <c r="N88954" s="561" t="n"/>
    </row>
    <row r="88955">
      <c r="N88955" s="561" t="n"/>
    </row>
    <row r="88956">
      <c r="N88956" s="561" t="n"/>
    </row>
    <row r="88957">
      <c r="N88957" s="561" t="n"/>
    </row>
    <row r="88958">
      <c r="N88958" s="561" t="n"/>
    </row>
    <row r="88959">
      <c r="N88959" s="561" t="n"/>
    </row>
    <row r="88960">
      <c r="N88960" s="561" t="n"/>
    </row>
    <row r="88961">
      <c r="N88961" s="561" t="n"/>
    </row>
    <row r="88962">
      <c r="N88962" s="561" t="n"/>
    </row>
    <row r="88963">
      <c r="N88963" s="561" t="n"/>
    </row>
    <row r="88964">
      <c r="N88964" s="561" t="n"/>
    </row>
    <row r="88965">
      <c r="N88965" s="561" t="n"/>
    </row>
    <row r="88966">
      <c r="N88966" s="561" t="n"/>
    </row>
    <row r="88967">
      <c r="N88967" s="561" t="n"/>
    </row>
    <row r="88968">
      <c r="N88968" s="561" t="n"/>
    </row>
    <row r="88969">
      <c r="N88969" s="561" t="n"/>
    </row>
    <row r="88970">
      <c r="N88970" s="561" t="n"/>
    </row>
    <row r="88971">
      <c r="N88971" s="561" t="n"/>
    </row>
    <row r="88972">
      <c r="N88972" s="561" t="n"/>
    </row>
    <row r="88973">
      <c r="N88973" s="561" t="n"/>
    </row>
    <row r="88974">
      <c r="N88974" s="561" t="n"/>
    </row>
    <row r="88975">
      <c r="N88975" s="561" t="n"/>
    </row>
    <row r="88976">
      <c r="N88976" s="561" t="n"/>
    </row>
    <row r="88977">
      <c r="N88977" s="561" t="n"/>
    </row>
    <row r="88978">
      <c r="N88978" s="561" t="n"/>
    </row>
    <row r="88979">
      <c r="N88979" s="561" t="n"/>
    </row>
    <row r="88980">
      <c r="N88980" s="561" t="n"/>
    </row>
    <row r="88981">
      <c r="N88981" s="561" t="n"/>
    </row>
    <row r="88982">
      <c r="N88982" s="561" t="n"/>
    </row>
    <row r="88983">
      <c r="N88983" s="561" t="n"/>
    </row>
    <row r="88984">
      <c r="N88984" s="561" t="n"/>
    </row>
    <row r="88985">
      <c r="N88985" s="561" t="n"/>
    </row>
    <row r="88986">
      <c r="N88986" s="561" t="n"/>
    </row>
    <row r="88987">
      <c r="N88987" s="561" t="n"/>
    </row>
    <row r="88988">
      <c r="N88988" s="561" t="n"/>
    </row>
    <row r="88989">
      <c r="N88989" s="561" t="n"/>
    </row>
    <row r="88990">
      <c r="N88990" s="561" t="n"/>
    </row>
    <row r="88991">
      <c r="N88991" s="561" t="n"/>
    </row>
    <row r="88992">
      <c r="N88992" s="561" t="n"/>
    </row>
    <row r="88993">
      <c r="N88993" s="561" t="n"/>
    </row>
    <row r="88994">
      <c r="N88994" s="561" t="n"/>
    </row>
    <row r="88995">
      <c r="N88995" s="561" t="n"/>
    </row>
    <row r="88996">
      <c r="N88996" s="561" t="n"/>
    </row>
    <row r="88997">
      <c r="N88997" s="561" t="n"/>
    </row>
    <row r="88998">
      <c r="N88998" s="561" t="n"/>
    </row>
    <row r="88999">
      <c r="N88999" s="561" t="n"/>
    </row>
    <row r="89000">
      <c r="N89000" s="561" t="n"/>
    </row>
    <row r="89001">
      <c r="N89001" s="561" t="n"/>
    </row>
    <row r="89002">
      <c r="N89002" s="561" t="n"/>
    </row>
    <row r="89003">
      <c r="N89003" s="561" t="n"/>
    </row>
    <row r="89004">
      <c r="N89004" s="561" t="n"/>
    </row>
    <row r="89005">
      <c r="N89005" s="561" t="n"/>
    </row>
    <row r="89006">
      <c r="N89006" s="561" t="n"/>
    </row>
    <row r="89007">
      <c r="N89007" s="561" t="n"/>
    </row>
    <row r="89008">
      <c r="N89008" s="561" t="n"/>
    </row>
    <row r="89009">
      <c r="N89009" s="561" t="n"/>
    </row>
    <row r="89010">
      <c r="N89010" s="561" t="n"/>
    </row>
    <row r="89011">
      <c r="N89011" s="561" t="n"/>
    </row>
    <row r="89012">
      <c r="N89012" s="561" t="n"/>
    </row>
    <row r="89013">
      <c r="N89013" s="561" t="n"/>
    </row>
    <row r="89014">
      <c r="N89014" s="561" t="n"/>
    </row>
    <row r="89015">
      <c r="N89015" s="561" t="n"/>
    </row>
    <row r="89016">
      <c r="N89016" s="561" t="n"/>
    </row>
    <row r="89017">
      <c r="N89017" s="561" t="n"/>
    </row>
    <row r="89018">
      <c r="N89018" s="561" t="n"/>
    </row>
    <row r="89019">
      <c r="N89019" s="561" t="n"/>
    </row>
    <row r="89020">
      <c r="N89020" s="561" t="n"/>
    </row>
    <row r="89021">
      <c r="N89021" s="561" t="n"/>
    </row>
    <row r="89022">
      <c r="N89022" s="561" t="n"/>
    </row>
    <row r="89023">
      <c r="N89023" s="561" t="n"/>
    </row>
    <row r="89024">
      <c r="N89024" s="561" t="n"/>
    </row>
    <row r="89025">
      <c r="N89025" s="561" t="n"/>
    </row>
    <row r="89026">
      <c r="N89026" s="561" t="n"/>
    </row>
    <row r="89027">
      <c r="N89027" s="561" t="n"/>
    </row>
    <row r="89028">
      <c r="N89028" s="561" t="n"/>
    </row>
    <row r="89029">
      <c r="N89029" s="561" t="n"/>
    </row>
    <row r="89030">
      <c r="N89030" s="561" t="n"/>
    </row>
    <row r="89031">
      <c r="N89031" s="561" t="n"/>
    </row>
    <row r="89032">
      <c r="N89032" s="561" t="n"/>
    </row>
    <row r="89033">
      <c r="N89033" s="561" t="n"/>
    </row>
    <row r="89034">
      <c r="N89034" s="561" t="n"/>
    </row>
    <row r="89035">
      <c r="N89035" s="561" t="n"/>
    </row>
    <row r="89036">
      <c r="N89036" s="561" t="n"/>
    </row>
    <row r="89037">
      <c r="N89037" s="561" t="n"/>
    </row>
    <row r="89038">
      <c r="N89038" s="561" t="n"/>
    </row>
    <row r="89039">
      <c r="N89039" s="561" t="n"/>
    </row>
    <row r="89040">
      <c r="N89040" s="561" t="n"/>
    </row>
    <row r="89041">
      <c r="N89041" s="561" t="n"/>
    </row>
    <row r="89042">
      <c r="N89042" s="561" t="n"/>
    </row>
    <row r="89043">
      <c r="N89043" s="561" t="n"/>
    </row>
    <row r="89044">
      <c r="N89044" s="561" t="n"/>
    </row>
    <row r="89045">
      <c r="N89045" s="561" t="n"/>
    </row>
    <row r="89046">
      <c r="N89046" s="561" t="n"/>
    </row>
    <row r="89047">
      <c r="N89047" s="561" t="n"/>
    </row>
    <row r="89048">
      <c r="N89048" s="561" t="n"/>
    </row>
    <row r="89049">
      <c r="N89049" s="561" t="n"/>
    </row>
    <row r="89050">
      <c r="N89050" s="561" t="n"/>
    </row>
    <row r="89051">
      <c r="N89051" s="561" t="n"/>
    </row>
    <row r="89052">
      <c r="N89052" s="561" t="n"/>
    </row>
    <row r="89053">
      <c r="N89053" s="561" t="n"/>
    </row>
    <row r="89054">
      <c r="N89054" s="561" t="n"/>
    </row>
    <row r="89055">
      <c r="N89055" s="561" t="n"/>
    </row>
    <row r="89056">
      <c r="N89056" s="561" t="n"/>
    </row>
    <row r="89057">
      <c r="N89057" s="561" t="n"/>
    </row>
    <row r="89058">
      <c r="N89058" s="561" t="n"/>
    </row>
    <row r="89059">
      <c r="N89059" s="561" t="n"/>
    </row>
    <row r="89060">
      <c r="N89060" s="561" t="n"/>
    </row>
    <row r="89061">
      <c r="N89061" s="561" t="n"/>
    </row>
    <row r="89062">
      <c r="N89062" s="561" t="n"/>
    </row>
    <row r="89063">
      <c r="N89063" s="561" t="n"/>
    </row>
    <row r="89064">
      <c r="N89064" s="561" t="n"/>
    </row>
    <row r="89065">
      <c r="N89065" s="561" t="n"/>
    </row>
    <row r="89066">
      <c r="N89066" s="561" t="n"/>
    </row>
    <row r="89067">
      <c r="N89067" s="561" t="n"/>
    </row>
    <row r="89068">
      <c r="N89068" s="561" t="n"/>
    </row>
    <row r="89069">
      <c r="N89069" s="561" t="n"/>
    </row>
    <row r="89070">
      <c r="N89070" s="561" t="n"/>
    </row>
    <row r="89071">
      <c r="N89071" s="561" t="n"/>
    </row>
    <row r="89072">
      <c r="N89072" s="561" t="n"/>
    </row>
    <row r="89073">
      <c r="N89073" s="561" t="n"/>
    </row>
    <row r="89074">
      <c r="N89074" s="561" t="n"/>
    </row>
    <row r="89075">
      <c r="N89075" s="561" t="n"/>
    </row>
    <row r="89076">
      <c r="N89076" s="561" t="n"/>
    </row>
    <row r="89077">
      <c r="N89077" s="561" t="n"/>
    </row>
    <row r="89078">
      <c r="N89078" s="561" t="n"/>
    </row>
    <row r="89079">
      <c r="N89079" s="561" t="n"/>
    </row>
    <row r="89080">
      <c r="N89080" s="561" t="n"/>
    </row>
    <row r="89081">
      <c r="N89081" s="561" t="n"/>
    </row>
    <row r="89082">
      <c r="N89082" s="561" t="n"/>
    </row>
    <row r="89083">
      <c r="N89083" s="561" t="n"/>
    </row>
    <row r="89084">
      <c r="N89084" s="561" t="n"/>
    </row>
    <row r="89085">
      <c r="N89085" s="561" t="n"/>
    </row>
    <row r="89086">
      <c r="N89086" s="561" t="n"/>
    </row>
    <row r="89087">
      <c r="N89087" s="561" t="n"/>
    </row>
    <row r="89088">
      <c r="N89088" s="561" t="n"/>
    </row>
    <row r="89089">
      <c r="N89089" s="561" t="n"/>
    </row>
    <row r="89090">
      <c r="N89090" s="561" t="n"/>
    </row>
    <row r="89091">
      <c r="N89091" s="561" t="n"/>
    </row>
    <row r="89092">
      <c r="N89092" s="561" t="n"/>
    </row>
    <row r="89093">
      <c r="N89093" s="561" t="n"/>
    </row>
    <row r="89094">
      <c r="N89094" s="561" t="n"/>
    </row>
    <row r="89095">
      <c r="N89095" s="561" t="n"/>
    </row>
    <row r="89096">
      <c r="N89096" s="561" t="n"/>
    </row>
    <row r="89097">
      <c r="N89097" s="561" t="n"/>
    </row>
    <row r="89098">
      <c r="N89098" s="561" t="n"/>
    </row>
    <row r="89099">
      <c r="N89099" s="561" t="n"/>
    </row>
    <row r="89100">
      <c r="N89100" s="561" t="n"/>
    </row>
    <row r="89101">
      <c r="N89101" s="561" t="n"/>
    </row>
    <row r="89102">
      <c r="N89102" s="561" t="n"/>
    </row>
    <row r="89103">
      <c r="N89103" s="561" t="n"/>
    </row>
    <row r="89104">
      <c r="N89104" s="561" t="n"/>
    </row>
    <row r="89105">
      <c r="N89105" s="561" t="n"/>
    </row>
    <row r="89106">
      <c r="N89106" s="561" t="n"/>
    </row>
    <row r="89107">
      <c r="N89107" s="561" t="n"/>
    </row>
    <row r="89108">
      <c r="N89108" s="561" t="n"/>
    </row>
    <row r="89109">
      <c r="N89109" s="561" t="n"/>
    </row>
    <row r="89110">
      <c r="N89110" s="561" t="n"/>
    </row>
    <row r="89111">
      <c r="N89111" s="561" t="n"/>
    </row>
    <row r="89112">
      <c r="N89112" s="561" t="n"/>
    </row>
    <row r="89113">
      <c r="N89113" s="561" t="n"/>
    </row>
    <row r="89114">
      <c r="N89114" s="561" t="n"/>
    </row>
    <row r="89115">
      <c r="N89115" s="561" t="n"/>
    </row>
    <row r="89116">
      <c r="N89116" s="561" t="n"/>
    </row>
    <row r="89117">
      <c r="N89117" s="561" t="n"/>
    </row>
    <row r="89118">
      <c r="N89118" s="561" t="n"/>
    </row>
    <row r="89119">
      <c r="N89119" s="561" t="n"/>
    </row>
    <row r="89120">
      <c r="N89120" s="561" t="n"/>
    </row>
    <row r="89121">
      <c r="N89121" s="561" t="n"/>
    </row>
    <row r="89122">
      <c r="N89122" s="561" t="n"/>
    </row>
    <row r="89123">
      <c r="N89123" s="561" t="n"/>
    </row>
    <row r="89124">
      <c r="N89124" s="561" t="n"/>
    </row>
    <row r="89125">
      <c r="N89125" s="561" t="n"/>
    </row>
    <row r="89126">
      <c r="N89126" s="561" t="n"/>
    </row>
    <row r="89127">
      <c r="N89127" s="561" t="n"/>
    </row>
    <row r="89128">
      <c r="N89128" s="561" t="n"/>
    </row>
    <row r="89129">
      <c r="N89129" s="561" t="n"/>
    </row>
    <row r="89130">
      <c r="N89130" s="561" t="n"/>
    </row>
    <row r="89131">
      <c r="N89131" s="561" t="n"/>
    </row>
    <row r="89132">
      <c r="N89132" s="561" t="n"/>
    </row>
    <row r="89133">
      <c r="N89133" s="561" t="n"/>
    </row>
    <row r="89134">
      <c r="N89134" s="561" t="n"/>
    </row>
    <row r="89135">
      <c r="N89135" s="561" t="n"/>
    </row>
    <row r="89136">
      <c r="N89136" s="561" t="n"/>
    </row>
    <row r="89137">
      <c r="N89137" s="561" t="n"/>
    </row>
    <row r="89138">
      <c r="N89138" s="561" t="n"/>
    </row>
    <row r="89139">
      <c r="N89139" s="561" t="n"/>
    </row>
    <row r="89140">
      <c r="N89140" s="561" t="n"/>
    </row>
    <row r="89141">
      <c r="N89141" s="561" t="n"/>
    </row>
    <row r="89142">
      <c r="N89142" s="561" t="n"/>
    </row>
    <row r="89143">
      <c r="N89143" s="561" t="n"/>
    </row>
    <row r="89144">
      <c r="N89144" s="561" t="n"/>
    </row>
    <row r="89145">
      <c r="N89145" s="561" t="n"/>
    </row>
    <row r="89146">
      <c r="N89146" s="561" t="n"/>
    </row>
    <row r="89147">
      <c r="N89147" s="561" t="n"/>
    </row>
    <row r="89148">
      <c r="N89148" s="561" t="n"/>
    </row>
    <row r="89149">
      <c r="N89149" s="561" t="n"/>
    </row>
    <row r="89150">
      <c r="N89150" s="561" t="n"/>
    </row>
    <row r="89151">
      <c r="N89151" s="561" t="n"/>
    </row>
    <row r="89152">
      <c r="N89152" s="561" t="n"/>
    </row>
    <row r="89153">
      <c r="N89153" s="561" t="n"/>
    </row>
    <row r="89154">
      <c r="N89154" s="561" t="n"/>
    </row>
    <row r="89155">
      <c r="N89155" s="561" t="n"/>
    </row>
    <row r="89156">
      <c r="N89156" s="561" t="n"/>
    </row>
    <row r="89157">
      <c r="N89157" s="561" t="n"/>
    </row>
    <row r="89158">
      <c r="N89158" s="561" t="n"/>
    </row>
    <row r="89159">
      <c r="N89159" s="561" t="n"/>
    </row>
    <row r="89160">
      <c r="N89160" s="561" t="n"/>
    </row>
    <row r="89161">
      <c r="N89161" s="561" t="n"/>
    </row>
    <row r="89162">
      <c r="N89162" s="561" t="n"/>
    </row>
    <row r="89163">
      <c r="N89163" s="561" t="n"/>
    </row>
    <row r="89164">
      <c r="N89164" s="561" t="n"/>
    </row>
    <row r="89165">
      <c r="N89165" s="561" t="n"/>
    </row>
    <row r="89166">
      <c r="N89166" s="561" t="n"/>
    </row>
    <row r="89167">
      <c r="N89167" s="561" t="n"/>
    </row>
    <row r="89168">
      <c r="N89168" s="561" t="n"/>
    </row>
    <row r="89169">
      <c r="N89169" s="561" t="n"/>
    </row>
    <row r="89170">
      <c r="N89170" s="561" t="n"/>
    </row>
    <row r="89171">
      <c r="N89171" s="561" t="n"/>
    </row>
    <row r="89172">
      <c r="N89172" s="561" t="n"/>
    </row>
    <row r="89173">
      <c r="N89173" s="561" t="n"/>
    </row>
    <row r="89174">
      <c r="N89174" s="561" t="n"/>
    </row>
    <row r="89175">
      <c r="N89175" s="561" t="n"/>
    </row>
    <row r="89176">
      <c r="N89176" s="561" t="n"/>
    </row>
    <row r="89177">
      <c r="N89177" s="561" t="n"/>
    </row>
    <row r="89178">
      <c r="N89178" s="561" t="n"/>
    </row>
    <row r="89179">
      <c r="N89179" s="561" t="n"/>
    </row>
    <row r="89180">
      <c r="N89180" s="561" t="n"/>
    </row>
    <row r="89181">
      <c r="N89181" s="561" t="n"/>
    </row>
    <row r="89182">
      <c r="N89182" s="561" t="n"/>
    </row>
    <row r="89183">
      <c r="N89183" s="561" t="n"/>
    </row>
    <row r="89184">
      <c r="N89184" s="561" t="n"/>
    </row>
    <row r="89185">
      <c r="N89185" s="561" t="n"/>
    </row>
    <row r="89186">
      <c r="N89186" s="561" t="n"/>
    </row>
    <row r="89187">
      <c r="N89187" s="561" t="n"/>
    </row>
    <row r="89188">
      <c r="N89188" s="561" t="n"/>
    </row>
    <row r="89189">
      <c r="N89189" s="561" t="n"/>
    </row>
    <row r="89190">
      <c r="N89190" s="561" t="n"/>
    </row>
    <row r="89191">
      <c r="N89191" s="561" t="n"/>
    </row>
    <row r="89192">
      <c r="N89192" s="561" t="n"/>
    </row>
    <row r="89193">
      <c r="N89193" s="561" t="n"/>
    </row>
    <row r="89194">
      <c r="N89194" s="561" t="n"/>
    </row>
    <row r="89195">
      <c r="N89195" s="561" t="n"/>
    </row>
    <row r="89196">
      <c r="N89196" s="561" t="n"/>
    </row>
    <row r="89197">
      <c r="N89197" s="561" t="n"/>
    </row>
    <row r="89198">
      <c r="N89198" s="561" t="n"/>
    </row>
    <row r="89199">
      <c r="N89199" s="561" t="n"/>
    </row>
    <row r="89200">
      <c r="N89200" s="561" t="n"/>
    </row>
    <row r="89201">
      <c r="N89201" s="561" t="n"/>
    </row>
    <row r="89202">
      <c r="N89202" s="561" t="n"/>
    </row>
    <row r="89203">
      <c r="N89203" s="561" t="n"/>
    </row>
    <row r="89204">
      <c r="N89204" s="561" t="n"/>
    </row>
    <row r="89205">
      <c r="N89205" s="561" t="n"/>
    </row>
    <row r="89206">
      <c r="N89206" s="561" t="n"/>
    </row>
    <row r="89207">
      <c r="N89207" s="561" t="n"/>
    </row>
    <row r="89208">
      <c r="N89208" s="561" t="n"/>
    </row>
    <row r="89209">
      <c r="N89209" s="561" t="n"/>
    </row>
    <row r="89210">
      <c r="N89210" s="561" t="n"/>
    </row>
    <row r="89211">
      <c r="N89211" s="561" t="n"/>
    </row>
    <row r="89212">
      <c r="N89212" s="561" t="n"/>
    </row>
    <row r="89213">
      <c r="N89213" s="561" t="n"/>
    </row>
    <row r="89214">
      <c r="N89214" s="561" t="n"/>
    </row>
    <row r="89215">
      <c r="N89215" s="561" t="n"/>
    </row>
    <row r="89216">
      <c r="N89216" s="561" t="n"/>
    </row>
    <row r="89217">
      <c r="N89217" s="561" t="n"/>
    </row>
    <row r="89218">
      <c r="N89218" s="561" t="n"/>
    </row>
    <row r="89219">
      <c r="N89219" s="561" t="n"/>
    </row>
    <row r="89220">
      <c r="N89220" s="561" t="n"/>
    </row>
    <row r="89221">
      <c r="N89221" s="561" t="n"/>
    </row>
    <row r="89222">
      <c r="N89222" s="561" t="n"/>
    </row>
    <row r="89223">
      <c r="N89223" s="561" t="n"/>
    </row>
    <row r="89224">
      <c r="N89224" s="561" t="n"/>
    </row>
    <row r="89225">
      <c r="N89225" s="561" t="n"/>
    </row>
    <row r="89226">
      <c r="N89226" s="561" t="n"/>
    </row>
    <row r="89227">
      <c r="N89227" s="561" t="n"/>
    </row>
    <row r="89228">
      <c r="N89228" s="561" t="n"/>
    </row>
    <row r="89229">
      <c r="N89229" s="561" t="n"/>
    </row>
    <row r="89230">
      <c r="N89230" s="561" t="n"/>
    </row>
    <row r="89231">
      <c r="N89231" s="561" t="n"/>
    </row>
    <row r="89232">
      <c r="N89232" s="561" t="n"/>
    </row>
    <row r="89233">
      <c r="N89233" s="561" t="n"/>
    </row>
    <row r="89234">
      <c r="N89234" s="561" t="n"/>
    </row>
    <row r="89235">
      <c r="N89235" s="561" t="n"/>
    </row>
    <row r="89236">
      <c r="N89236" s="561" t="n"/>
    </row>
    <row r="89237">
      <c r="N89237" s="561" t="n"/>
    </row>
    <row r="89238">
      <c r="N89238" s="561" t="n"/>
    </row>
    <row r="89239">
      <c r="N89239" s="561" t="n"/>
    </row>
    <row r="89240">
      <c r="N89240" s="561" t="n"/>
    </row>
    <row r="89241">
      <c r="N89241" s="561" t="n"/>
    </row>
    <row r="89242">
      <c r="N89242" s="561" t="n"/>
    </row>
    <row r="89243">
      <c r="N89243" s="561" t="n"/>
    </row>
    <row r="89244">
      <c r="N89244" s="561" t="n"/>
    </row>
    <row r="89245">
      <c r="N89245" s="561" t="n"/>
    </row>
    <row r="89246">
      <c r="N89246" s="561" t="n"/>
    </row>
    <row r="89247">
      <c r="N89247" s="561" t="n"/>
    </row>
    <row r="89248">
      <c r="N89248" s="561" t="n"/>
    </row>
    <row r="89249">
      <c r="N89249" s="561" t="n"/>
    </row>
    <row r="89250">
      <c r="N89250" s="561" t="n"/>
    </row>
    <row r="89251">
      <c r="N89251" s="561" t="n"/>
    </row>
    <row r="89252">
      <c r="N89252" s="561" t="n"/>
    </row>
    <row r="89253">
      <c r="N89253" s="561" t="n"/>
    </row>
    <row r="89254">
      <c r="N89254" s="561" t="n"/>
    </row>
    <row r="89255">
      <c r="N89255" s="561" t="n"/>
    </row>
    <row r="89256">
      <c r="N89256" s="561" t="n"/>
    </row>
    <row r="89257">
      <c r="N89257" s="561" t="n"/>
    </row>
    <row r="89258">
      <c r="N89258" s="561" t="n"/>
    </row>
    <row r="89259">
      <c r="N89259" s="561" t="n"/>
    </row>
    <row r="89260">
      <c r="N89260" s="561" t="n"/>
    </row>
    <row r="89261">
      <c r="N89261" s="561" t="n"/>
    </row>
    <row r="89262">
      <c r="N89262" s="561" t="n"/>
    </row>
    <row r="89263">
      <c r="N89263" s="561" t="n"/>
    </row>
    <row r="89264">
      <c r="N89264" s="561" t="n"/>
    </row>
    <row r="89265">
      <c r="N89265" s="561" t="n"/>
    </row>
    <row r="89266">
      <c r="N89266" s="561" t="n"/>
    </row>
    <row r="89267">
      <c r="N89267" s="561" t="n"/>
    </row>
    <row r="89268">
      <c r="N89268" s="561" t="n"/>
    </row>
    <row r="89269">
      <c r="N89269" s="561" t="n"/>
    </row>
    <row r="89270">
      <c r="N89270" s="561" t="n"/>
    </row>
    <row r="89271">
      <c r="N89271" s="561" t="n"/>
    </row>
    <row r="89272">
      <c r="N89272" s="561" t="n"/>
    </row>
    <row r="89273">
      <c r="N89273" s="561" t="n"/>
    </row>
    <row r="89274">
      <c r="N89274" s="561" t="n"/>
    </row>
    <row r="89275">
      <c r="N89275" s="561" t="n"/>
    </row>
    <row r="89276">
      <c r="N89276" s="561" t="n"/>
    </row>
    <row r="89277">
      <c r="N89277" s="561" t="n"/>
    </row>
    <row r="89278">
      <c r="N89278" s="561" t="n"/>
    </row>
    <row r="89279">
      <c r="N89279" s="561" t="n"/>
    </row>
    <row r="89280">
      <c r="N89280" s="561" t="n"/>
    </row>
    <row r="89281">
      <c r="N89281" s="561" t="n"/>
    </row>
    <row r="89282">
      <c r="N89282" s="561" t="n"/>
    </row>
    <row r="89283">
      <c r="N89283" s="561" t="n"/>
    </row>
    <row r="89284">
      <c r="N89284" s="561" t="n"/>
    </row>
    <row r="89285">
      <c r="N89285" s="561" t="n"/>
    </row>
    <row r="89286">
      <c r="N89286" s="561" t="n"/>
    </row>
    <row r="89287">
      <c r="N89287" s="561" t="n"/>
    </row>
    <row r="89288">
      <c r="N89288" s="561" t="n"/>
    </row>
    <row r="89289">
      <c r="N89289" s="561" t="n"/>
    </row>
    <row r="89290">
      <c r="N89290" s="561" t="n"/>
    </row>
    <row r="89291">
      <c r="N89291" s="561" t="n"/>
    </row>
    <row r="89292">
      <c r="N89292" s="561" t="n"/>
    </row>
    <row r="89293">
      <c r="N89293" s="561" t="n"/>
    </row>
    <row r="89294">
      <c r="N89294" s="561" t="n"/>
    </row>
    <row r="89295">
      <c r="N89295" s="561" t="n"/>
    </row>
    <row r="89296">
      <c r="N89296" s="561" t="n"/>
    </row>
    <row r="89297">
      <c r="N89297" s="561" t="n"/>
    </row>
    <row r="89298">
      <c r="N89298" s="561" t="n"/>
    </row>
    <row r="89299">
      <c r="N89299" s="561" t="n"/>
    </row>
    <row r="89300">
      <c r="N89300" s="561" t="n"/>
    </row>
    <row r="89301">
      <c r="N89301" s="561" t="n"/>
    </row>
    <row r="89302">
      <c r="N89302" s="561" t="n"/>
    </row>
    <row r="89303">
      <c r="N89303" s="561" t="n"/>
    </row>
    <row r="89304">
      <c r="N89304" s="561" t="n"/>
    </row>
    <row r="89305">
      <c r="N89305" s="561" t="n"/>
    </row>
    <row r="89306">
      <c r="N89306" s="561" t="n"/>
    </row>
    <row r="89307">
      <c r="N89307" s="561" t="n"/>
    </row>
    <row r="89308">
      <c r="N89308" s="561" t="n"/>
    </row>
    <row r="89309">
      <c r="N89309" s="561" t="n"/>
    </row>
    <row r="89310">
      <c r="N89310" s="561" t="n"/>
    </row>
    <row r="89311">
      <c r="N89311" s="561" t="n"/>
    </row>
    <row r="89312">
      <c r="N89312" s="561" t="n"/>
    </row>
    <row r="89313">
      <c r="N89313" s="561" t="n"/>
    </row>
    <row r="89314">
      <c r="N89314" s="561" t="n"/>
    </row>
    <row r="89315">
      <c r="N89315" s="561" t="n"/>
    </row>
    <row r="89316">
      <c r="N89316" s="561" t="n"/>
    </row>
    <row r="89317">
      <c r="N89317" s="561" t="n"/>
    </row>
    <row r="89318">
      <c r="N89318" s="561" t="n"/>
    </row>
    <row r="89319">
      <c r="N89319" s="561" t="n"/>
    </row>
    <row r="89320">
      <c r="N89320" s="561" t="n"/>
    </row>
    <row r="89321">
      <c r="N89321" s="561" t="n"/>
    </row>
    <row r="89322">
      <c r="N89322" s="561" t="n"/>
    </row>
    <row r="89323">
      <c r="N89323" s="561" t="n"/>
    </row>
    <row r="89324">
      <c r="N89324" s="561" t="n"/>
    </row>
    <row r="89325">
      <c r="N89325" s="561" t="n"/>
    </row>
    <row r="89326">
      <c r="N89326" s="561" t="n"/>
    </row>
    <row r="89327">
      <c r="N89327" s="561" t="n"/>
    </row>
    <row r="89328">
      <c r="N89328" s="561" t="n"/>
    </row>
    <row r="89329">
      <c r="N89329" s="561" t="n"/>
    </row>
    <row r="89330">
      <c r="N89330" s="561" t="n"/>
    </row>
    <row r="89331">
      <c r="N89331" s="561" t="n"/>
    </row>
    <row r="89332">
      <c r="N89332" s="561" t="n"/>
    </row>
    <row r="89333">
      <c r="N89333" s="561" t="n"/>
    </row>
    <row r="89334">
      <c r="N89334" s="561" t="n"/>
    </row>
    <row r="89335">
      <c r="N89335" s="561" t="n"/>
    </row>
    <row r="89336">
      <c r="N89336" s="561" t="n"/>
    </row>
    <row r="89337">
      <c r="N89337" s="561" t="n"/>
    </row>
    <row r="89338">
      <c r="N89338" s="561" t="n"/>
    </row>
    <row r="89339">
      <c r="N89339" s="561" t="n"/>
    </row>
    <row r="89340">
      <c r="N89340" s="561" t="n"/>
    </row>
    <row r="89341">
      <c r="N89341" s="561" t="n"/>
    </row>
    <row r="89342">
      <c r="N89342" s="561" t="n"/>
    </row>
    <row r="89343">
      <c r="N89343" s="561" t="n"/>
    </row>
    <row r="89344">
      <c r="N89344" s="561" t="n"/>
    </row>
    <row r="89345">
      <c r="N89345" s="561" t="n"/>
    </row>
    <row r="89346">
      <c r="N89346" s="561" t="n"/>
    </row>
    <row r="89347">
      <c r="N89347" s="561" t="n"/>
    </row>
    <row r="89348">
      <c r="N89348" s="561" t="n"/>
    </row>
    <row r="89349">
      <c r="N89349" s="561" t="n"/>
    </row>
    <row r="89350">
      <c r="N89350" s="561" t="n"/>
    </row>
    <row r="89351">
      <c r="N89351" s="561" t="n"/>
    </row>
    <row r="89352">
      <c r="N89352" s="561" t="n"/>
    </row>
    <row r="89353">
      <c r="N89353" s="561" t="n"/>
    </row>
    <row r="89354">
      <c r="N89354" s="561" t="n"/>
    </row>
    <row r="89355">
      <c r="N89355" s="561" t="n"/>
    </row>
    <row r="89356">
      <c r="N89356" s="561" t="n"/>
    </row>
    <row r="89357">
      <c r="N89357" s="561" t="n"/>
    </row>
    <row r="89358">
      <c r="N89358" s="561" t="n"/>
    </row>
    <row r="89359">
      <c r="N89359" s="561" t="n"/>
    </row>
    <row r="89360">
      <c r="N89360" s="561" t="n"/>
    </row>
    <row r="89361">
      <c r="N89361" s="561" t="n"/>
    </row>
    <row r="89362">
      <c r="N89362" s="561" t="n"/>
    </row>
    <row r="89363">
      <c r="N89363" s="561" t="n"/>
    </row>
    <row r="89364">
      <c r="N89364" s="561" t="n"/>
    </row>
    <row r="89365">
      <c r="N89365" s="561" t="n"/>
    </row>
    <row r="89366">
      <c r="N89366" s="561" t="n"/>
    </row>
    <row r="89367">
      <c r="N89367" s="561" t="n"/>
    </row>
    <row r="89368">
      <c r="N89368" s="561" t="n"/>
    </row>
    <row r="89369">
      <c r="N89369" s="561" t="n"/>
    </row>
    <row r="89370">
      <c r="N89370" s="561" t="n"/>
    </row>
    <row r="89371">
      <c r="N89371" s="561" t="n"/>
    </row>
    <row r="89372">
      <c r="N89372" s="561" t="n"/>
    </row>
    <row r="89373">
      <c r="N89373" s="561" t="n"/>
    </row>
    <row r="89374">
      <c r="N89374" s="561" t="n"/>
    </row>
    <row r="89375">
      <c r="N89375" s="561" t="n"/>
    </row>
    <row r="89376">
      <c r="N89376" s="561" t="n"/>
    </row>
    <row r="89377">
      <c r="N89377" s="561" t="n"/>
    </row>
    <row r="89378">
      <c r="N89378" s="561" t="n"/>
    </row>
    <row r="89379">
      <c r="N89379" s="561" t="n"/>
    </row>
    <row r="89380">
      <c r="N89380" s="561" t="n"/>
    </row>
    <row r="89381">
      <c r="N89381" s="561" t="n"/>
    </row>
    <row r="89382">
      <c r="N89382" s="561" t="n"/>
    </row>
    <row r="89383">
      <c r="N89383" s="561" t="n"/>
    </row>
    <row r="89384">
      <c r="N89384" s="561" t="n"/>
    </row>
    <row r="89385">
      <c r="N89385" s="561" t="n"/>
    </row>
    <row r="89386">
      <c r="N89386" s="561" t="n"/>
    </row>
    <row r="89387">
      <c r="N89387" s="561" t="n"/>
    </row>
    <row r="89388">
      <c r="N89388" s="561" t="n"/>
    </row>
    <row r="89389">
      <c r="N89389" s="561" t="n"/>
    </row>
    <row r="89390">
      <c r="N89390" s="561" t="n"/>
    </row>
    <row r="89391">
      <c r="N89391" s="561" t="n"/>
    </row>
    <row r="89392">
      <c r="N89392" s="561" t="n"/>
    </row>
    <row r="89393">
      <c r="N89393" s="561" t="n"/>
    </row>
    <row r="89394">
      <c r="N89394" s="561" t="n"/>
    </row>
    <row r="89395">
      <c r="N89395" s="561" t="n"/>
    </row>
    <row r="89396">
      <c r="N89396" s="561" t="n"/>
    </row>
    <row r="89397">
      <c r="N89397" s="561" t="n"/>
    </row>
    <row r="89398">
      <c r="N89398" s="561" t="n"/>
    </row>
    <row r="89399">
      <c r="N89399" s="561" t="n"/>
    </row>
    <row r="89400">
      <c r="N89400" s="561" t="n"/>
    </row>
    <row r="89401">
      <c r="N89401" s="561" t="n"/>
    </row>
    <row r="89402">
      <c r="N89402" s="561" t="n"/>
    </row>
    <row r="89403">
      <c r="N89403" s="561" t="n"/>
    </row>
    <row r="89404">
      <c r="N89404" s="561" t="n"/>
    </row>
    <row r="89405">
      <c r="N89405" s="561" t="n"/>
    </row>
    <row r="89406">
      <c r="N89406" s="561" t="n"/>
    </row>
    <row r="89407">
      <c r="N89407" s="561" t="n"/>
    </row>
    <row r="89408">
      <c r="N89408" s="561" t="n"/>
    </row>
    <row r="89409">
      <c r="N89409" s="561" t="n"/>
    </row>
    <row r="89410">
      <c r="N89410" s="561" t="n"/>
    </row>
    <row r="89411">
      <c r="N89411" s="561" t="n"/>
    </row>
    <row r="89412">
      <c r="N89412" s="561" t="n"/>
    </row>
    <row r="89413">
      <c r="N89413" s="561" t="n"/>
    </row>
    <row r="89414">
      <c r="N89414" s="561" t="n"/>
    </row>
    <row r="89415">
      <c r="N89415" s="561" t="n"/>
    </row>
    <row r="89416">
      <c r="N89416" s="561" t="n"/>
    </row>
    <row r="89417">
      <c r="N89417" s="561" t="n"/>
    </row>
    <row r="89418">
      <c r="N89418" s="561" t="n"/>
    </row>
    <row r="89419">
      <c r="N89419" s="561" t="n"/>
    </row>
    <row r="89420">
      <c r="N89420" s="561" t="n"/>
    </row>
    <row r="89421">
      <c r="N89421" s="561" t="n"/>
    </row>
    <row r="89422">
      <c r="N89422" s="561" t="n"/>
    </row>
    <row r="89423">
      <c r="N89423" s="561" t="n"/>
    </row>
    <row r="89424">
      <c r="N89424" s="561" t="n"/>
    </row>
    <row r="89425">
      <c r="N89425" s="561" t="n"/>
    </row>
    <row r="89426">
      <c r="N89426" s="561" t="n"/>
    </row>
    <row r="89427">
      <c r="N89427" s="561" t="n"/>
    </row>
    <row r="89428">
      <c r="N89428" s="561" t="n"/>
    </row>
    <row r="89429">
      <c r="N89429" s="561" t="n"/>
    </row>
    <row r="89430">
      <c r="N89430" s="561" t="n"/>
    </row>
    <row r="89431">
      <c r="N89431" s="561" t="n"/>
    </row>
    <row r="89432">
      <c r="N89432" s="561" t="n"/>
    </row>
    <row r="89433">
      <c r="N89433" s="561" t="n"/>
    </row>
    <row r="89434">
      <c r="N89434" s="561" t="n"/>
    </row>
    <row r="89435">
      <c r="N89435" s="561" t="n"/>
    </row>
    <row r="89436">
      <c r="N89436" s="561" t="n"/>
    </row>
    <row r="89437">
      <c r="N89437" s="561" t="n"/>
    </row>
    <row r="89438">
      <c r="N89438" s="561" t="n"/>
    </row>
    <row r="89439">
      <c r="N89439" s="561" t="n"/>
    </row>
    <row r="89440">
      <c r="N89440" s="561" t="n"/>
    </row>
    <row r="89441">
      <c r="N89441" s="561" t="n"/>
    </row>
    <row r="89442">
      <c r="N89442" s="561" t="n"/>
    </row>
    <row r="89443">
      <c r="N89443" s="561" t="n"/>
    </row>
    <row r="89444">
      <c r="N89444" s="561" t="n"/>
    </row>
    <row r="89445">
      <c r="N89445" s="561" t="n"/>
    </row>
    <row r="89446">
      <c r="N89446" s="561" t="n"/>
    </row>
    <row r="89447">
      <c r="N89447" s="561" t="n"/>
    </row>
    <row r="89448">
      <c r="N89448" s="561" t="n"/>
    </row>
    <row r="89449">
      <c r="N89449" s="561" t="n"/>
    </row>
    <row r="89450">
      <c r="N89450" s="561" t="n"/>
    </row>
    <row r="89451">
      <c r="N89451" s="561" t="n"/>
    </row>
    <row r="89452">
      <c r="N89452" s="561" t="n"/>
    </row>
    <row r="89453">
      <c r="N89453" s="561" t="n"/>
    </row>
    <row r="89454">
      <c r="N89454" s="561" t="n"/>
    </row>
    <row r="89455">
      <c r="N89455" s="561" t="n"/>
    </row>
    <row r="89456">
      <c r="N89456" s="561" t="n"/>
    </row>
    <row r="89457">
      <c r="N89457" s="561" t="n"/>
    </row>
    <row r="89458">
      <c r="N89458" s="561" t="n"/>
    </row>
    <row r="89459">
      <c r="N89459" s="561" t="n"/>
    </row>
    <row r="89460">
      <c r="N89460" s="561" t="n"/>
    </row>
    <row r="89461">
      <c r="N89461" s="561" t="n"/>
    </row>
    <row r="89462">
      <c r="N89462" s="561" t="n"/>
    </row>
    <row r="89463">
      <c r="N89463" s="561" t="n"/>
    </row>
    <row r="89464">
      <c r="N89464" s="561" t="n"/>
    </row>
    <row r="89465">
      <c r="N89465" s="561" t="n"/>
    </row>
    <row r="89466">
      <c r="N89466" s="561" t="n"/>
    </row>
    <row r="89467">
      <c r="N89467" s="561" t="n"/>
    </row>
    <row r="89468">
      <c r="N89468" s="561" t="n"/>
    </row>
    <row r="89469">
      <c r="N89469" s="561" t="n"/>
    </row>
    <row r="89470">
      <c r="N89470" s="561" t="n"/>
    </row>
    <row r="89471">
      <c r="N89471" s="561" t="n"/>
    </row>
    <row r="89472">
      <c r="N89472" s="561" t="n"/>
    </row>
    <row r="89473">
      <c r="N89473" s="561" t="n"/>
    </row>
    <row r="89474">
      <c r="N89474" s="561" t="n"/>
    </row>
    <row r="89475">
      <c r="N89475" s="561" t="n"/>
    </row>
    <row r="89476">
      <c r="N89476" s="561" t="n"/>
    </row>
    <row r="89477">
      <c r="N89477" s="561" t="n"/>
    </row>
    <row r="89478">
      <c r="N89478" s="561" t="n"/>
    </row>
    <row r="89479">
      <c r="N89479" s="561" t="n"/>
    </row>
    <row r="89480">
      <c r="N89480" s="561" t="n"/>
    </row>
    <row r="89481">
      <c r="N89481" s="561" t="n"/>
    </row>
    <row r="89482">
      <c r="N89482" s="561" t="n"/>
    </row>
    <row r="89483">
      <c r="N89483" s="561" t="n"/>
    </row>
    <row r="89484">
      <c r="N89484" s="561" t="n"/>
    </row>
    <row r="89485">
      <c r="N89485" s="561" t="n"/>
    </row>
    <row r="89486">
      <c r="N89486" s="561" t="n"/>
    </row>
    <row r="89487">
      <c r="N89487" s="561" t="n"/>
    </row>
    <row r="89488">
      <c r="N89488" s="561" t="n"/>
    </row>
    <row r="89489">
      <c r="N89489" s="561" t="n"/>
    </row>
    <row r="89490">
      <c r="N89490" s="561" t="n"/>
    </row>
    <row r="89491">
      <c r="N89491" s="561" t="n"/>
    </row>
    <row r="89492">
      <c r="N89492" s="561" t="n"/>
    </row>
    <row r="89493">
      <c r="N89493" s="561" t="n"/>
    </row>
    <row r="89494">
      <c r="N89494" s="561" t="n"/>
    </row>
    <row r="89495">
      <c r="N89495" s="561" t="n"/>
    </row>
    <row r="89496">
      <c r="N89496" s="561" t="n"/>
    </row>
    <row r="89497">
      <c r="N89497" s="561" t="n"/>
    </row>
    <row r="89498">
      <c r="N89498" s="561" t="n"/>
    </row>
    <row r="89499">
      <c r="N89499" s="561" t="n"/>
    </row>
    <row r="89500">
      <c r="N89500" s="561" t="n"/>
    </row>
    <row r="89501">
      <c r="N89501" s="561" t="n"/>
    </row>
    <row r="89502">
      <c r="N89502" s="561" t="n"/>
    </row>
    <row r="89503">
      <c r="N89503" s="561" t="n"/>
    </row>
    <row r="89504">
      <c r="N89504" s="561" t="n"/>
    </row>
    <row r="89505">
      <c r="N89505" s="561" t="n"/>
    </row>
    <row r="89506">
      <c r="N89506" s="561" t="n"/>
    </row>
    <row r="89507">
      <c r="N89507" s="561" t="n"/>
    </row>
    <row r="89508">
      <c r="N89508" s="561" t="n"/>
    </row>
    <row r="89509">
      <c r="N89509" s="561" t="n"/>
    </row>
    <row r="89510">
      <c r="N89510" s="561" t="n"/>
    </row>
    <row r="89511">
      <c r="N89511" s="561" t="n"/>
    </row>
    <row r="89512">
      <c r="N89512" s="561" t="n"/>
    </row>
    <row r="89513">
      <c r="N89513" s="561" t="n"/>
    </row>
    <row r="89514">
      <c r="N89514" s="561" t="n"/>
    </row>
    <row r="89515">
      <c r="N89515" s="561" t="n"/>
    </row>
    <row r="89516">
      <c r="N89516" s="561" t="n"/>
    </row>
    <row r="89517">
      <c r="N89517" s="561" t="n"/>
    </row>
    <row r="89518">
      <c r="N89518" s="561" t="n"/>
    </row>
    <row r="89519">
      <c r="N89519" s="561" t="n"/>
    </row>
    <row r="89520">
      <c r="N89520" s="561" t="n"/>
    </row>
    <row r="89521">
      <c r="N89521" s="561" t="n"/>
    </row>
    <row r="89522">
      <c r="N89522" s="561" t="n"/>
    </row>
    <row r="89523">
      <c r="N89523" s="561" t="n"/>
    </row>
    <row r="89524">
      <c r="N89524" s="561" t="n"/>
    </row>
    <row r="89525">
      <c r="N89525" s="561" t="n"/>
    </row>
    <row r="89526">
      <c r="N89526" s="561" t="n"/>
    </row>
    <row r="89527">
      <c r="N89527" s="561" t="n"/>
    </row>
    <row r="89528">
      <c r="N89528" s="561" t="n"/>
    </row>
    <row r="89529">
      <c r="N89529" s="561" t="n"/>
    </row>
    <row r="89530">
      <c r="N89530" s="561" t="n"/>
    </row>
    <row r="89531">
      <c r="N89531" s="561" t="n"/>
    </row>
    <row r="89532">
      <c r="N89532" s="561" t="n"/>
    </row>
    <row r="89533">
      <c r="N89533" s="561" t="n"/>
    </row>
    <row r="89534">
      <c r="N89534" s="561" t="n"/>
    </row>
    <row r="89535">
      <c r="N89535" s="561" t="n"/>
    </row>
    <row r="89536">
      <c r="N89536" s="561" t="n"/>
    </row>
    <row r="89537">
      <c r="N89537" s="561" t="n"/>
    </row>
    <row r="89538">
      <c r="N89538" s="561" t="n"/>
    </row>
    <row r="89539">
      <c r="N89539" s="561" t="n"/>
    </row>
    <row r="89540">
      <c r="N89540" s="561" t="n"/>
    </row>
    <row r="89541">
      <c r="N89541" s="561" t="n"/>
    </row>
    <row r="89542">
      <c r="N89542" s="561" t="n"/>
    </row>
    <row r="89543">
      <c r="N89543" s="561" t="n"/>
    </row>
    <row r="89544">
      <c r="N89544" s="561" t="n"/>
    </row>
    <row r="89545">
      <c r="N89545" s="561" t="n"/>
    </row>
    <row r="89546">
      <c r="N89546" s="561" t="n"/>
    </row>
    <row r="89547">
      <c r="N89547" s="561" t="n"/>
    </row>
    <row r="89548">
      <c r="N89548" s="561" t="n"/>
    </row>
    <row r="89549">
      <c r="N89549" s="561" t="n"/>
    </row>
    <row r="89550">
      <c r="N89550" s="561" t="n"/>
    </row>
    <row r="89551">
      <c r="N89551" s="561" t="n"/>
    </row>
    <row r="89552">
      <c r="N89552" s="561" t="n"/>
    </row>
    <row r="89553">
      <c r="N89553" s="561" t="n"/>
    </row>
    <row r="89554">
      <c r="N89554" s="561" t="n"/>
    </row>
    <row r="89555">
      <c r="N89555" s="561" t="n"/>
    </row>
    <row r="89556">
      <c r="N89556" s="561" t="n"/>
    </row>
    <row r="89557">
      <c r="N89557" s="561" t="n"/>
    </row>
    <row r="89558">
      <c r="N89558" s="561" t="n"/>
    </row>
    <row r="89559">
      <c r="N89559" s="561" t="n"/>
    </row>
    <row r="89560">
      <c r="N89560" s="561" t="n"/>
    </row>
    <row r="89561">
      <c r="N89561" s="561" t="n"/>
    </row>
    <row r="89562">
      <c r="N89562" s="561" t="n"/>
    </row>
    <row r="89563">
      <c r="N89563" s="561" t="n"/>
    </row>
    <row r="89564">
      <c r="N89564" s="561" t="n"/>
    </row>
    <row r="89565">
      <c r="N89565" s="561" t="n"/>
    </row>
    <row r="89566">
      <c r="N89566" s="561" t="n"/>
    </row>
    <row r="89567">
      <c r="N89567" s="561" t="n"/>
    </row>
    <row r="89568">
      <c r="N89568" s="561" t="n"/>
    </row>
    <row r="89569">
      <c r="N89569" s="561" t="n"/>
    </row>
    <row r="89570">
      <c r="N89570" s="561" t="n"/>
    </row>
    <row r="89571">
      <c r="N89571" s="561" t="n"/>
    </row>
    <row r="89572">
      <c r="N89572" s="561" t="n"/>
    </row>
    <row r="89573">
      <c r="N89573" s="561" t="n"/>
    </row>
    <row r="89574">
      <c r="N89574" s="561" t="n"/>
    </row>
    <row r="89575">
      <c r="N89575" s="561" t="n"/>
    </row>
    <row r="89576">
      <c r="N89576" s="561" t="n"/>
    </row>
    <row r="89577">
      <c r="N89577" s="561" t="n"/>
    </row>
    <row r="89578">
      <c r="N89578" s="561" t="n"/>
    </row>
    <row r="89579">
      <c r="N89579" s="561" t="n"/>
    </row>
    <row r="89580">
      <c r="N89580" s="561" t="n"/>
    </row>
    <row r="89581">
      <c r="N89581" s="561" t="n"/>
    </row>
    <row r="89582">
      <c r="N89582" s="561" t="n"/>
    </row>
    <row r="89583">
      <c r="N89583" s="561" t="n"/>
    </row>
    <row r="89584">
      <c r="N89584" s="561" t="n"/>
    </row>
    <row r="89585">
      <c r="N89585" s="561" t="n"/>
    </row>
    <row r="89586">
      <c r="N89586" s="561" t="n"/>
    </row>
    <row r="89587">
      <c r="N89587" s="561" t="n"/>
    </row>
    <row r="89588">
      <c r="N89588" s="561" t="n"/>
    </row>
    <row r="89589">
      <c r="N89589" s="561" t="n"/>
    </row>
    <row r="89590">
      <c r="N89590" s="561" t="n"/>
    </row>
    <row r="89591">
      <c r="N89591" s="561" t="n"/>
    </row>
    <row r="89592">
      <c r="N89592" s="561" t="n"/>
    </row>
    <row r="89593">
      <c r="N89593" s="561" t="n"/>
    </row>
    <row r="89594">
      <c r="N89594" s="561" t="n"/>
    </row>
    <row r="89595">
      <c r="N89595" s="561" t="n"/>
    </row>
    <row r="89596">
      <c r="N89596" s="561" t="n"/>
    </row>
    <row r="89597">
      <c r="N89597" s="561" t="n"/>
    </row>
    <row r="89598">
      <c r="N89598" s="561" t="n"/>
    </row>
    <row r="89599">
      <c r="N89599" s="561" t="n"/>
    </row>
    <row r="89600">
      <c r="N89600" s="561" t="n"/>
    </row>
    <row r="89601">
      <c r="N89601" s="561" t="n"/>
    </row>
    <row r="89602">
      <c r="N89602" s="561" t="n"/>
    </row>
    <row r="89603">
      <c r="N89603" s="561" t="n"/>
    </row>
    <row r="89604">
      <c r="N89604" s="561" t="n"/>
    </row>
    <row r="89605">
      <c r="N89605" s="561" t="n"/>
    </row>
    <row r="89606">
      <c r="N89606" s="561" t="n"/>
    </row>
    <row r="89607">
      <c r="N89607" s="561" t="n"/>
    </row>
    <row r="89608">
      <c r="N89608" s="561" t="n"/>
    </row>
    <row r="89609">
      <c r="N89609" s="561" t="n"/>
    </row>
    <row r="89610">
      <c r="N89610" s="561" t="n"/>
    </row>
    <row r="89611">
      <c r="N89611" s="561" t="n"/>
    </row>
    <row r="89612">
      <c r="N89612" s="561" t="n"/>
    </row>
    <row r="89613">
      <c r="N89613" s="561" t="n"/>
    </row>
    <row r="89614">
      <c r="N89614" s="561" t="n"/>
    </row>
    <row r="89615">
      <c r="N89615" s="561" t="n"/>
    </row>
    <row r="89616">
      <c r="N89616" s="561" t="n"/>
    </row>
    <row r="89617">
      <c r="N89617" s="561" t="n"/>
    </row>
    <row r="89618">
      <c r="N89618" s="561" t="n"/>
    </row>
    <row r="89619">
      <c r="N89619" s="561" t="n"/>
    </row>
    <row r="89620">
      <c r="N89620" s="561" t="n"/>
    </row>
    <row r="89621">
      <c r="N89621" s="561" t="n"/>
    </row>
    <row r="89622">
      <c r="N89622" s="561" t="n"/>
    </row>
    <row r="89623">
      <c r="N89623" s="561" t="n"/>
    </row>
    <row r="89624">
      <c r="N89624" s="561" t="n"/>
    </row>
    <row r="89625">
      <c r="N89625" s="561" t="n"/>
    </row>
    <row r="89626">
      <c r="N89626" s="561" t="n"/>
    </row>
    <row r="89627">
      <c r="N89627" s="561" t="n"/>
    </row>
    <row r="89628">
      <c r="N89628" s="561" t="n"/>
    </row>
    <row r="89629">
      <c r="N89629" s="561" t="n"/>
    </row>
    <row r="89630">
      <c r="N89630" s="561" t="n"/>
    </row>
    <row r="89631">
      <c r="N89631" s="561" t="n"/>
    </row>
    <row r="89632">
      <c r="N89632" s="561" t="n"/>
    </row>
    <row r="89633">
      <c r="N89633" s="561" t="n"/>
    </row>
    <row r="89634">
      <c r="N89634" s="561" t="n"/>
    </row>
    <row r="89635">
      <c r="N89635" s="561" t="n"/>
    </row>
    <row r="89636">
      <c r="N89636" s="561" t="n"/>
    </row>
    <row r="89637">
      <c r="N89637" s="561" t="n"/>
    </row>
    <row r="89638">
      <c r="N89638" s="561" t="n"/>
    </row>
    <row r="89639">
      <c r="N89639" s="561" t="n"/>
    </row>
    <row r="89640">
      <c r="N89640" s="561" t="n"/>
    </row>
    <row r="89641">
      <c r="N89641" s="561" t="n"/>
    </row>
    <row r="89642">
      <c r="N89642" s="561" t="n"/>
    </row>
    <row r="89643">
      <c r="N89643" s="561" t="n"/>
    </row>
    <row r="89644">
      <c r="N89644" s="561" t="n"/>
    </row>
    <row r="89645">
      <c r="N89645" s="561" t="n"/>
    </row>
    <row r="89646">
      <c r="N89646" s="561" t="n"/>
    </row>
    <row r="89647">
      <c r="N89647" s="561" t="n"/>
    </row>
    <row r="89648">
      <c r="N89648" s="561" t="n"/>
    </row>
    <row r="89649">
      <c r="N89649" s="561" t="n"/>
    </row>
    <row r="89650">
      <c r="N89650" s="561" t="n"/>
    </row>
    <row r="89651">
      <c r="N89651" s="561" t="n"/>
    </row>
    <row r="89652">
      <c r="N89652" s="561" t="n"/>
    </row>
    <row r="89653">
      <c r="N89653" s="561" t="n"/>
    </row>
    <row r="89654">
      <c r="N89654" s="561" t="n"/>
    </row>
    <row r="89655">
      <c r="N89655" s="561" t="n"/>
    </row>
    <row r="89656">
      <c r="N89656" s="561" t="n"/>
    </row>
    <row r="89657">
      <c r="N89657" s="561" t="n"/>
    </row>
    <row r="89658">
      <c r="N89658" s="561" t="n"/>
    </row>
    <row r="89659">
      <c r="N89659" s="561" t="n"/>
    </row>
    <row r="89660">
      <c r="N89660" s="561" t="n"/>
    </row>
    <row r="89661">
      <c r="N89661" s="561" t="n"/>
    </row>
    <row r="89662">
      <c r="N89662" s="561" t="n"/>
    </row>
    <row r="89663">
      <c r="N89663" s="561" t="n"/>
    </row>
    <row r="89664">
      <c r="N89664" s="561" t="n"/>
    </row>
    <row r="89665">
      <c r="N89665" s="561" t="n"/>
    </row>
    <row r="89666">
      <c r="N89666" s="561" t="n"/>
    </row>
    <row r="89667">
      <c r="N89667" s="561" t="n"/>
    </row>
    <row r="89668">
      <c r="N89668" s="561" t="n"/>
    </row>
    <row r="89669">
      <c r="N89669" s="561" t="n"/>
    </row>
    <row r="89670">
      <c r="N89670" s="561" t="n"/>
    </row>
    <row r="89671">
      <c r="N89671" s="561" t="n"/>
    </row>
    <row r="89672">
      <c r="N89672" s="561" t="n"/>
    </row>
    <row r="89673">
      <c r="N89673" s="561" t="n"/>
    </row>
    <row r="89674">
      <c r="N89674" s="561" t="n"/>
    </row>
    <row r="89675">
      <c r="N89675" s="561" t="n"/>
    </row>
    <row r="89676">
      <c r="N89676" s="561" t="n"/>
    </row>
    <row r="89677">
      <c r="N89677" s="561" t="n"/>
    </row>
    <row r="89678">
      <c r="N89678" s="561" t="n"/>
    </row>
    <row r="89679">
      <c r="N89679" s="561" t="n"/>
    </row>
    <row r="89680">
      <c r="N89680" s="561" t="n"/>
    </row>
    <row r="89681">
      <c r="N89681" s="561" t="n"/>
    </row>
    <row r="89682">
      <c r="N89682" s="561" t="n"/>
    </row>
    <row r="89683">
      <c r="N89683" s="561" t="n"/>
    </row>
    <row r="89684">
      <c r="N89684" s="561" t="n"/>
    </row>
    <row r="89685">
      <c r="N89685" s="561" t="n"/>
    </row>
    <row r="89686">
      <c r="N89686" s="561" t="n"/>
    </row>
    <row r="89687">
      <c r="N89687" s="561" t="n"/>
    </row>
    <row r="89688">
      <c r="N89688" s="561" t="n"/>
    </row>
    <row r="89689">
      <c r="N89689" s="561" t="n"/>
    </row>
    <row r="89690">
      <c r="N89690" s="561" t="n"/>
    </row>
    <row r="89691">
      <c r="N89691" s="561" t="n"/>
    </row>
    <row r="89692">
      <c r="N89692" s="561" t="n"/>
    </row>
    <row r="89693">
      <c r="N89693" s="561" t="n"/>
    </row>
    <row r="89694">
      <c r="N89694" s="561" t="n"/>
    </row>
    <row r="89695">
      <c r="N89695" s="561" t="n"/>
    </row>
    <row r="89696">
      <c r="N89696" s="561" t="n"/>
    </row>
    <row r="89697">
      <c r="N89697" s="561" t="n"/>
    </row>
    <row r="89698">
      <c r="N89698" s="561" t="n"/>
    </row>
    <row r="89699">
      <c r="N89699" s="561" t="n"/>
    </row>
    <row r="89700">
      <c r="N89700" s="561" t="n"/>
    </row>
    <row r="89701">
      <c r="N89701" s="561" t="n"/>
    </row>
    <row r="89702">
      <c r="N89702" s="561" t="n"/>
    </row>
    <row r="89703">
      <c r="N89703" s="561" t="n"/>
    </row>
    <row r="89704">
      <c r="N89704" s="561" t="n"/>
    </row>
    <row r="89705">
      <c r="N89705" s="561" t="n"/>
    </row>
    <row r="89706">
      <c r="N89706" s="561" t="n"/>
    </row>
    <row r="89707">
      <c r="N89707" s="561" t="n"/>
    </row>
    <row r="89708">
      <c r="N89708" s="561" t="n"/>
    </row>
    <row r="89709">
      <c r="N89709" s="561" t="n"/>
    </row>
    <row r="89710">
      <c r="N89710" s="561" t="n"/>
    </row>
    <row r="89711">
      <c r="N89711" s="561" t="n"/>
    </row>
    <row r="89712">
      <c r="N89712" s="561" t="n"/>
    </row>
    <row r="89713">
      <c r="N89713" s="561" t="n"/>
    </row>
    <row r="89714">
      <c r="N89714" s="561" t="n"/>
    </row>
    <row r="89715">
      <c r="N89715" s="561" t="n"/>
    </row>
    <row r="89716">
      <c r="N89716" s="561" t="n"/>
    </row>
    <row r="89717">
      <c r="N89717" s="561" t="n"/>
    </row>
    <row r="89718">
      <c r="N89718" s="561" t="n"/>
    </row>
    <row r="89719">
      <c r="N89719" s="561" t="n"/>
    </row>
    <row r="89720">
      <c r="N89720" s="561" t="n"/>
    </row>
    <row r="89721">
      <c r="N89721" s="561" t="n"/>
    </row>
    <row r="89722">
      <c r="N89722" s="561" t="n"/>
    </row>
    <row r="89723">
      <c r="N89723" s="561" t="n"/>
    </row>
    <row r="89724">
      <c r="N89724" s="561" t="n"/>
    </row>
    <row r="89725">
      <c r="N89725" s="561" t="n"/>
    </row>
    <row r="89726">
      <c r="N89726" s="561" t="n"/>
    </row>
    <row r="89727">
      <c r="N89727" s="561" t="n"/>
    </row>
    <row r="89728">
      <c r="N89728" s="561" t="n"/>
    </row>
    <row r="89729">
      <c r="N89729" s="561" t="n"/>
    </row>
    <row r="89730">
      <c r="N89730" s="561" t="n"/>
    </row>
    <row r="89731">
      <c r="N89731" s="561" t="n"/>
    </row>
    <row r="89732">
      <c r="N89732" s="561" t="n"/>
    </row>
    <row r="89733">
      <c r="N89733" s="561" t="n"/>
    </row>
    <row r="89734">
      <c r="N89734" s="561" t="n"/>
    </row>
    <row r="89735">
      <c r="N89735" s="561" t="n"/>
    </row>
    <row r="89736">
      <c r="N89736" s="561" t="n"/>
    </row>
    <row r="89737">
      <c r="N89737" s="561" t="n"/>
    </row>
    <row r="89738">
      <c r="N89738" s="561" t="n"/>
    </row>
    <row r="89739">
      <c r="N89739" s="561" t="n"/>
    </row>
    <row r="89740">
      <c r="N89740" s="561" t="n"/>
    </row>
    <row r="89741">
      <c r="N89741" s="561" t="n"/>
    </row>
    <row r="89742">
      <c r="N89742" s="561" t="n"/>
    </row>
    <row r="89743">
      <c r="N89743" s="561" t="n"/>
    </row>
    <row r="89744">
      <c r="N89744" s="561" t="n"/>
    </row>
    <row r="89745">
      <c r="N89745" s="561" t="n"/>
    </row>
    <row r="89746">
      <c r="N89746" s="561" t="n"/>
    </row>
    <row r="89747">
      <c r="N89747" s="561" t="n"/>
    </row>
    <row r="89748">
      <c r="N89748" s="561" t="n"/>
    </row>
    <row r="89749">
      <c r="N89749" s="561" t="n"/>
    </row>
    <row r="89750">
      <c r="N89750" s="561" t="n"/>
    </row>
    <row r="89751">
      <c r="N89751" s="561" t="n"/>
    </row>
    <row r="89752">
      <c r="N89752" s="561" t="n"/>
    </row>
    <row r="89753">
      <c r="N89753" s="561" t="n"/>
    </row>
    <row r="89754">
      <c r="N89754" s="561" t="n"/>
    </row>
    <row r="89755">
      <c r="N89755" s="561" t="n"/>
    </row>
    <row r="89756">
      <c r="N89756" s="561" t="n"/>
    </row>
    <row r="89757">
      <c r="N89757" s="561" t="n"/>
    </row>
    <row r="89758">
      <c r="N89758" s="561" t="n"/>
    </row>
    <row r="89759">
      <c r="N89759" s="561" t="n"/>
    </row>
    <row r="89760">
      <c r="N89760" s="561" t="n"/>
    </row>
    <row r="89761">
      <c r="N89761" s="561" t="n"/>
    </row>
    <row r="89762">
      <c r="N89762" s="561" t="n"/>
    </row>
    <row r="89763">
      <c r="N89763" s="561" t="n"/>
    </row>
    <row r="89764">
      <c r="N89764" s="561" t="n"/>
    </row>
    <row r="89765">
      <c r="N89765" s="561" t="n"/>
    </row>
    <row r="89766">
      <c r="N89766" s="561" t="n"/>
    </row>
    <row r="89767">
      <c r="N89767" s="561" t="n"/>
    </row>
    <row r="89768">
      <c r="N89768" s="561" t="n"/>
    </row>
    <row r="89769">
      <c r="N89769" s="561" t="n"/>
    </row>
    <row r="89770">
      <c r="N89770" s="561" t="n"/>
    </row>
    <row r="89771">
      <c r="N89771" s="561" t="n"/>
    </row>
    <row r="89772">
      <c r="N89772" s="561" t="n"/>
    </row>
    <row r="89773">
      <c r="N89773" s="561" t="n"/>
    </row>
    <row r="89774">
      <c r="N89774" s="561" t="n"/>
    </row>
    <row r="89775">
      <c r="N89775" s="561" t="n"/>
    </row>
    <row r="89776">
      <c r="N89776" s="561" t="n"/>
    </row>
    <row r="89777">
      <c r="N89777" s="561" t="n"/>
    </row>
    <row r="89778">
      <c r="N89778" s="561" t="n"/>
    </row>
    <row r="89779">
      <c r="N89779" s="561" t="n"/>
    </row>
    <row r="89780">
      <c r="N89780" s="561" t="n"/>
    </row>
    <row r="89781">
      <c r="N89781" s="561" t="n"/>
    </row>
    <row r="89782">
      <c r="N89782" s="561" t="n"/>
    </row>
    <row r="89783">
      <c r="N89783" s="561" t="n"/>
    </row>
    <row r="89784">
      <c r="N89784" s="561" t="n"/>
    </row>
    <row r="89785">
      <c r="N89785" s="561" t="n"/>
    </row>
    <row r="89786">
      <c r="N89786" s="561" t="n"/>
    </row>
    <row r="89787">
      <c r="N89787" s="561" t="n"/>
    </row>
    <row r="89788">
      <c r="N89788" s="561" t="n"/>
    </row>
    <row r="89789">
      <c r="N89789" s="561" t="n"/>
    </row>
    <row r="89790">
      <c r="N89790" s="561" t="n"/>
    </row>
    <row r="89791">
      <c r="N89791" s="561" t="n"/>
    </row>
    <row r="89792">
      <c r="N89792" s="561" t="n"/>
    </row>
    <row r="89793">
      <c r="N89793" s="561" t="n"/>
    </row>
    <row r="89794">
      <c r="N89794" s="561" t="n"/>
    </row>
    <row r="89795">
      <c r="N89795" s="561" t="n"/>
    </row>
    <row r="89796">
      <c r="N89796" s="561" t="n"/>
    </row>
    <row r="89797">
      <c r="N89797" s="561" t="n"/>
    </row>
    <row r="89798">
      <c r="N89798" s="561" t="n"/>
    </row>
    <row r="89799">
      <c r="N89799" s="561" t="n"/>
    </row>
    <row r="89800">
      <c r="N89800" s="561" t="n"/>
    </row>
    <row r="89801">
      <c r="N89801" s="561" t="n"/>
    </row>
    <row r="89802">
      <c r="N89802" s="561" t="n"/>
    </row>
    <row r="89803">
      <c r="N89803" s="561" t="n"/>
    </row>
    <row r="89804">
      <c r="N89804" s="561" t="n"/>
    </row>
    <row r="89805">
      <c r="N89805" s="561" t="n"/>
    </row>
    <row r="89806">
      <c r="N89806" s="561" t="n"/>
    </row>
    <row r="89807">
      <c r="N89807" s="561" t="n"/>
    </row>
    <row r="89808">
      <c r="N89808" s="561" t="n"/>
    </row>
    <row r="89809">
      <c r="N89809" s="561" t="n"/>
    </row>
    <row r="89810">
      <c r="N89810" s="561" t="n"/>
    </row>
    <row r="89811">
      <c r="N89811" s="561" t="n"/>
    </row>
    <row r="89812">
      <c r="N89812" s="561" t="n"/>
    </row>
    <row r="89813">
      <c r="N89813" s="561" t="n"/>
    </row>
    <row r="89814">
      <c r="N89814" s="561" t="n"/>
    </row>
    <row r="89815">
      <c r="N89815" s="561" t="n"/>
    </row>
    <row r="89816">
      <c r="N89816" s="561" t="n"/>
    </row>
    <row r="89817">
      <c r="N89817" s="561" t="n"/>
    </row>
    <row r="89818">
      <c r="N89818" s="561" t="n"/>
    </row>
    <row r="89819">
      <c r="N89819" s="561" t="n"/>
    </row>
    <row r="89820">
      <c r="N89820" s="561" t="n"/>
    </row>
    <row r="89821">
      <c r="N89821" s="561" t="n"/>
    </row>
    <row r="89822">
      <c r="N89822" s="561" t="n"/>
    </row>
    <row r="89823">
      <c r="N89823" s="561" t="n"/>
    </row>
    <row r="89824">
      <c r="N89824" s="561" t="n"/>
    </row>
    <row r="89825">
      <c r="N89825" s="561" t="n"/>
    </row>
    <row r="89826">
      <c r="N89826" s="561" t="n"/>
    </row>
    <row r="89827">
      <c r="N89827" s="561" t="n"/>
    </row>
    <row r="89828">
      <c r="N89828" s="561" t="n"/>
    </row>
    <row r="89829">
      <c r="N89829" s="561" t="n"/>
    </row>
    <row r="89830">
      <c r="N89830" s="561" t="n"/>
    </row>
    <row r="89831">
      <c r="N89831" s="561" t="n"/>
    </row>
    <row r="89832">
      <c r="N89832" s="561" t="n"/>
    </row>
    <row r="89833">
      <c r="N89833" s="561" t="n"/>
    </row>
    <row r="89834">
      <c r="N89834" s="561" t="n"/>
    </row>
    <row r="89835">
      <c r="N89835" s="561" t="n"/>
    </row>
    <row r="89836">
      <c r="N89836" s="561" t="n"/>
    </row>
    <row r="89837">
      <c r="N89837" s="561" t="n"/>
    </row>
    <row r="89838">
      <c r="N89838" s="561" t="n"/>
    </row>
    <row r="89839">
      <c r="N89839" s="561" t="n"/>
    </row>
    <row r="89840">
      <c r="N89840" s="561" t="n"/>
    </row>
    <row r="89841">
      <c r="N89841" s="561" t="n"/>
    </row>
    <row r="89842">
      <c r="N89842" s="561" t="n"/>
    </row>
    <row r="89843">
      <c r="N89843" s="561" t="n"/>
    </row>
    <row r="89844">
      <c r="N89844" s="561" t="n"/>
    </row>
    <row r="89845">
      <c r="N89845" s="561" t="n"/>
    </row>
    <row r="89846">
      <c r="N89846" s="561" t="n"/>
    </row>
    <row r="89847">
      <c r="N89847" s="561" t="n"/>
    </row>
    <row r="89848">
      <c r="N89848" s="561" t="n"/>
    </row>
    <row r="89849">
      <c r="N89849" s="561" t="n"/>
    </row>
    <row r="89850">
      <c r="N89850" s="561" t="n"/>
    </row>
    <row r="89851">
      <c r="N89851" s="561" t="n"/>
    </row>
    <row r="89852">
      <c r="N89852" s="561" t="n"/>
    </row>
    <row r="89853">
      <c r="N89853" s="561" t="n"/>
    </row>
    <row r="89854">
      <c r="N89854" s="561" t="n"/>
    </row>
    <row r="89855">
      <c r="N89855" s="561" t="n"/>
    </row>
    <row r="89856">
      <c r="N89856" s="561" t="n"/>
    </row>
    <row r="89857">
      <c r="N89857" s="561" t="n"/>
    </row>
    <row r="89858">
      <c r="N89858" s="561" t="n"/>
    </row>
    <row r="89859">
      <c r="N89859" s="561" t="n"/>
    </row>
    <row r="89860">
      <c r="N89860" s="561" t="n"/>
    </row>
    <row r="89861">
      <c r="N89861" s="561" t="n"/>
    </row>
    <row r="89862">
      <c r="N89862" s="561" t="n"/>
    </row>
    <row r="89863">
      <c r="N89863" s="561" t="n"/>
    </row>
    <row r="89864">
      <c r="N89864" s="561" t="n"/>
    </row>
    <row r="89865">
      <c r="N89865" s="561" t="n"/>
    </row>
    <row r="89866">
      <c r="N89866" s="561" t="n"/>
    </row>
    <row r="89867">
      <c r="N89867" s="561" t="n"/>
    </row>
    <row r="89868">
      <c r="N89868" s="561" t="n"/>
    </row>
    <row r="89869">
      <c r="N89869" s="561" t="n"/>
    </row>
    <row r="89870">
      <c r="N89870" s="561" t="n"/>
    </row>
    <row r="89871">
      <c r="N89871" s="561" t="n"/>
    </row>
    <row r="89872">
      <c r="N89872" s="561" t="n"/>
    </row>
    <row r="89873">
      <c r="N89873" s="561" t="n"/>
    </row>
    <row r="89874">
      <c r="N89874" s="561" t="n"/>
    </row>
    <row r="89875">
      <c r="N89875" s="561" t="n"/>
    </row>
    <row r="89876">
      <c r="N89876" s="561" t="n"/>
    </row>
    <row r="89877">
      <c r="N89877" s="561" t="n"/>
    </row>
    <row r="89878">
      <c r="N89878" s="561" t="n"/>
    </row>
    <row r="89879">
      <c r="N89879" s="561" t="n"/>
    </row>
    <row r="89880">
      <c r="N89880" s="561" t="n"/>
    </row>
    <row r="89881">
      <c r="N89881" s="561" t="n"/>
    </row>
    <row r="89882">
      <c r="N89882" s="561" t="n"/>
    </row>
    <row r="89883">
      <c r="N89883" s="561" t="n"/>
    </row>
    <row r="89884">
      <c r="N89884" s="561" t="n"/>
    </row>
    <row r="89885">
      <c r="N89885" s="561" t="n"/>
    </row>
    <row r="89886">
      <c r="N89886" s="561" t="n"/>
    </row>
    <row r="89887">
      <c r="N89887" s="561" t="n"/>
    </row>
    <row r="89888">
      <c r="N89888" s="561" t="n"/>
    </row>
    <row r="89889">
      <c r="N89889" s="561" t="n"/>
    </row>
    <row r="89890">
      <c r="N89890" s="561" t="n"/>
    </row>
    <row r="89891">
      <c r="N89891" s="561" t="n"/>
    </row>
    <row r="89892">
      <c r="N89892" s="561" t="n"/>
    </row>
    <row r="89893">
      <c r="N89893" s="561" t="n"/>
    </row>
    <row r="89894">
      <c r="N89894" s="561" t="n"/>
    </row>
    <row r="89895">
      <c r="N89895" s="561" t="n"/>
    </row>
    <row r="89896">
      <c r="N89896" s="561" t="n"/>
    </row>
    <row r="89897">
      <c r="N89897" s="561" t="n"/>
    </row>
    <row r="89898">
      <c r="N89898" s="561" t="n"/>
    </row>
    <row r="89899">
      <c r="N89899" s="561" t="n"/>
    </row>
    <row r="89900">
      <c r="N89900" s="561" t="n"/>
    </row>
    <row r="89901">
      <c r="N89901" s="561" t="n"/>
    </row>
    <row r="89902">
      <c r="N89902" s="561" t="n"/>
    </row>
    <row r="89903">
      <c r="N89903" s="561" t="n"/>
    </row>
    <row r="89904">
      <c r="N89904" s="561" t="n"/>
    </row>
    <row r="89905">
      <c r="N89905" s="561" t="n"/>
    </row>
    <row r="89906">
      <c r="N89906" s="561" t="n"/>
    </row>
    <row r="89907">
      <c r="N89907" s="561" t="n"/>
    </row>
    <row r="89908">
      <c r="N89908" s="561" t="n"/>
    </row>
    <row r="89909">
      <c r="N89909" s="561" t="n"/>
    </row>
    <row r="89910">
      <c r="N89910" s="561" t="n"/>
    </row>
    <row r="89911">
      <c r="N89911" s="561" t="n"/>
    </row>
    <row r="89912">
      <c r="N89912" s="561" t="n"/>
    </row>
    <row r="89913">
      <c r="N89913" s="561" t="n"/>
    </row>
    <row r="89914">
      <c r="N89914" s="561" t="n"/>
    </row>
    <row r="89915">
      <c r="N89915" s="561" t="n"/>
    </row>
    <row r="89916">
      <c r="N89916" s="561" t="n"/>
    </row>
    <row r="89917">
      <c r="N89917" s="561" t="n"/>
    </row>
    <row r="89918">
      <c r="N89918" s="561" t="n"/>
    </row>
    <row r="89919">
      <c r="N89919" s="561" t="n"/>
    </row>
    <row r="89920">
      <c r="N89920" s="561" t="n"/>
    </row>
    <row r="89921">
      <c r="N89921" s="561" t="n"/>
    </row>
    <row r="89922">
      <c r="N89922" s="561" t="n"/>
    </row>
    <row r="89923">
      <c r="N89923" s="561" t="n"/>
    </row>
    <row r="89924">
      <c r="N89924" s="561" t="n"/>
    </row>
    <row r="89925">
      <c r="N89925" s="561" t="n"/>
    </row>
    <row r="89926">
      <c r="N89926" s="561" t="n"/>
    </row>
    <row r="89927">
      <c r="N89927" s="561" t="n"/>
    </row>
    <row r="89928">
      <c r="N89928" s="561" t="n"/>
    </row>
    <row r="89929">
      <c r="N89929" s="561" t="n"/>
    </row>
    <row r="89930">
      <c r="N89930" s="561" t="n"/>
    </row>
    <row r="89931">
      <c r="N89931" s="561" t="n"/>
    </row>
    <row r="89932">
      <c r="N89932" s="561" t="n"/>
    </row>
    <row r="89933">
      <c r="N89933" s="561" t="n"/>
    </row>
    <row r="89934">
      <c r="N89934" s="561" t="n"/>
    </row>
    <row r="89935">
      <c r="N89935" s="561" t="n"/>
    </row>
    <row r="89936">
      <c r="N89936" s="561" t="n"/>
    </row>
    <row r="89937">
      <c r="N89937" s="561" t="n"/>
    </row>
    <row r="89938">
      <c r="N89938" s="561" t="n"/>
    </row>
    <row r="89939">
      <c r="N89939" s="561" t="n"/>
    </row>
    <row r="89940">
      <c r="N89940" s="561" t="n"/>
    </row>
    <row r="89941">
      <c r="N89941" s="561" t="n"/>
    </row>
    <row r="89942">
      <c r="N89942" s="561" t="n"/>
    </row>
    <row r="89943">
      <c r="N89943" s="561" t="n"/>
    </row>
    <row r="89944">
      <c r="N89944" s="561" t="n"/>
    </row>
    <row r="89945">
      <c r="N89945" s="561" t="n"/>
    </row>
    <row r="89946">
      <c r="N89946" s="561" t="n"/>
    </row>
    <row r="89947">
      <c r="N89947" s="561" t="n"/>
    </row>
    <row r="89948">
      <c r="N89948" s="561" t="n"/>
    </row>
    <row r="89949">
      <c r="N89949" s="561" t="n"/>
    </row>
    <row r="89950">
      <c r="N89950" s="561" t="n"/>
    </row>
    <row r="89951">
      <c r="N89951" s="561" t="n"/>
    </row>
    <row r="89952">
      <c r="N89952" s="561" t="n"/>
    </row>
    <row r="89953">
      <c r="N89953" s="561" t="n"/>
    </row>
    <row r="89954">
      <c r="N89954" s="561" t="n"/>
    </row>
    <row r="89955">
      <c r="N89955" s="561" t="n"/>
    </row>
    <row r="89956">
      <c r="N89956" s="561" t="n"/>
    </row>
    <row r="89957">
      <c r="N89957" s="561" t="n"/>
    </row>
    <row r="89958">
      <c r="N89958" s="561" t="n"/>
    </row>
    <row r="89959">
      <c r="N89959" s="561" t="n"/>
    </row>
    <row r="89960">
      <c r="N89960" s="561" t="n"/>
    </row>
    <row r="89961">
      <c r="N89961" s="561" t="n"/>
    </row>
    <row r="89962">
      <c r="N89962" s="561" t="n"/>
    </row>
    <row r="89963">
      <c r="N89963" s="561" t="n"/>
    </row>
    <row r="89964">
      <c r="N89964" s="561" t="n"/>
    </row>
    <row r="89965">
      <c r="N89965" s="561" t="n"/>
    </row>
    <row r="89966">
      <c r="N89966" s="561" t="n"/>
    </row>
    <row r="89967">
      <c r="N89967" s="561" t="n"/>
    </row>
    <row r="89968">
      <c r="N89968" s="561" t="n"/>
    </row>
    <row r="89969">
      <c r="N89969" s="561" t="n"/>
    </row>
    <row r="89970">
      <c r="N89970" s="561" t="n"/>
    </row>
    <row r="89971">
      <c r="N89971" s="561" t="n"/>
    </row>
    <row r="89972">
      <c r="N89972" s="561" t="n"/>
    </row>
    <row r="89973">
      <c r="N89973" s="561" t="n"/>
    </row>
    <row r="89974">
      <c r="N89974" s="561" t="n"/>
    </row>
    <row r="89975">
      <c r="N89975" s="561" t="n"/>
    </row>
    <row r="89976">
      <c r="N89976" s="561" t="n"/>
    </row>
    <row r="89977">
      <c r="N89977" s="561" t="n"/>
    </row>
    <row r="89978">
      <c r="N89978" s="561" t="n"/>
    </row>
    <row r="89979">
      <c r="N89979" s="561" t="n"/>
    </row>
    <row r="89980">
      <c r="N89980" s="561" t="n"/>
    </row>
    <row r="89981">
      <c r="N89981" s="561" t="n"/>
    </row>
    <row r="89982">
      <c r="N89982" s="561" t="n"/>
    </row>
    <row r="89983">
      <c r="N89983" s="561" t="n"/>
    </row>
    <row r="89984">
      <c r="N89984" s="561" t="n"/>
    </row>
    <row r="89985">
      <c r="N89985" s="561" t="n"/>
    </row>
    <row r="89986">
      <c r="N89986" s="561" t="n"/>
    </row>
    <row r="89987">
      <c r="N89987" s="561" t="n"/>
    </row>
    <row r="89988">
      <c r="N89988" s="561" t="n"/>
    </row>
    <row r="89989">
      <c r="N89989" s="561" t="n"/>
    </row>
    <row r="89990">
      <c r="N89990" s="561" t="n"/>
    </row>
    <row r="89991">
      <c r="N89991" s="561" t="n"/>
    </row>
    <row r="89992">
      <c r="N89992" s="561" t="n"/>
    </row>
    <row r="89993">
      <c r="N89993" s="561" t="n"/>
    </row>
    <row r="89994">
      <c r="N89994" s="561" t="n"/>
    </row>
    <row r="89995">
      <c r="N89995" s="561" t="n"/>
    </row>
    <row r="89996">
      <c r="N89996" s="561" t="n"/>
    </row>
    <row r="89997">
      <c r="N89997" s="561" t="n"/>
    </row>
    <row r="89998">
      <c r="N89998" s="561" t="n"/>
    </row>
    <row r="89999">
      <c r="N89999" s="561" t="n"/>
    </row>
    <row r="90000">
      <c r="N90000" s="561" t="n"/>
    </row>
    <row r="90001">
      <c r="N90001" s="561" t="n"/>
    </row>
    <row r="90002">
      <c r="N90002" s="561" t="n"/>
    </row>
    <row r="90003">
      <c r="N90003" s="561" t="n"/>
    </row>
    <row r="90004">
      <c r="N90004" s="561" t="n"/>
    </row>
    <row r="90005">
      <c r="N90005" s="561" t="n"/>
    </row>
    <row r="90006">
      <c r="N90006" s="561" t="n"/>
    </row>
    <row r="90007">
      <c r="N90007" s="561" t="n"/>
    </row>
    <row r="90008">
      <c r="N90008" s="561" t="n"/>
    </row>
    <row r="90009">
      <c r="N90009" s="561" t="n"/>
    </row>
    <row r="90010">
      <c r="N90010" s="561" t="n"/>
    </row>
    <row r="90011">
      <c r="N90011" s="561" t="n"/>
    </row>
    <row r="90012">
      <c r="N90012" s="561" t="n"/>
    </row>
    <row r="90013">
      <c r="N90013" s="561" t="n"/>
    </row>
    <row r="90014">
      <c r="N90014" s="561" t="n"/>
    </row>
    <row r="90015">
      <c r="N90015" s="561" t="n"/>
    </row>
    <row r="90016">
      <c r="N90016" s="561" t="n"/>
    </row>
    <row r="90017">
      <c r="N90017" s="561" t="n"/>
    </row>
    <row r="90018">
      <c r="N90018" s="561" t="n"/>
    </row>
    <row r="90019">
      <c r="N90019" s="561" t="n"/>
    </row>
    <row r="90020">
      <c r="N90020" s="561" t="n"/>
    </row>
    <row r="90021">
      <c r="N90021" s="561" t="n"/>
    </row>
    <row r="90022">
      <c r="N90022" s="561" t="n"/>
    </row>
    <row r="90023">
      <c r="N90023" s="561" t="n"/>
    </row>
    <row r="90024">
      <c r="N90024" s="561" t="n"/>
    </row>
    <row r="90025">
      <c r="N90025" s="561" t="n"/>
    </row>
    <row r="90026">
      <c r="N90026" s="561" t="n"/>
    </row>
    <row r="90027">
      <c r="N90027" s="561" t="n"/>
    </row>
    <row r="90028">
      <c r="N90028" s="561" t="n"/>
    </row>
    <row r="90029">
      <c r="N90029" s="561" t="n"/>
    </row>
    <row r="90030">
      <c r="N90030" s="561" t="n"/>
    </row>
    <row r="90031">
      <c r="N90031" s="561" t="n"/>
    </row>
    <row r="90032">
      <c r="N90032" s="561" t="n"/>
    </row>
    <row r="90033">
      <c r="N90033" s="561" t="n"/>
    </row>
    <row r="90034">
      <c r="N90034" s="561" t="n"/>
    </row>
    <row r="90035">
      <c r="N90035" s="561" t="n"/>
    </row>
    <row r="90036">
      <c r="N90036" s="561" t="n"/>
    </row>
    <row r="90037">
      <c r="N90037" s="561" t="n"/>
    </row>
    <row r="90038">
      <c r="N90038" s="561" t="n"/>
    </row>
    <row r="90039">
      <c r="N90039" s="561" t="n"/>
    </row>
    <row r="90040">
      <c r="N90040" s="561" t="n"/>
    </row>
    <row r="90041">
      <c r="N90041" s="561" t="n"/>
    </row>
    <row r="90042">
      <c r="N90042" s="561" t="n"/>
    </row>
    <row r="90043">
      <c r="N90043" s="561" t="n"/>
    </row>
    <row r="90044">
      <c r="N90044" s="561" t="n"/>
    </row>
    <row r="90045">
      <c r="N90045" s="561" t="n"/>
    </row>
    <row r="90046">
      <c r="N90046" s="561" t="n"/>
    </row>
    <row r="90047">
      <c r="N90047" s="561" t="n"/>
    </row>
    <row r="90048">
      <c r="N90048" s="561" t="n"/>
    </row>
    <row r="90049">
      <c r="N90049" s="561" t="n"/>
    </row>
    <row r="90050">
      <c r="N90050" s="561" t="n"/>
    </row>
    <row r="90051">
      <c r="N90051" s="561" t="n"/>
    </row>
    <row r="90052">
      <c r="N90052" s="561" t="n"/>
    </row>
    <row r="90053">
      <c r="N90053" s="561" t="n"/>
    </row>
    <row r="90054">
      <c r="N90054" s="561" t="n"/>
    </row>
    <row r="90055">
      <c r="N90055" s="561" t="n"/>
    </row>
    <row r="90056">
      <c r="N90056" s="561" t="n"/>
    </row>
    <row r="90057">
      <c r="N90057" s="561" t="n"/>
    </row>
    <row r="90058">
      <c r="N90058" s="561" t="n"/>
    </row>
    <row r="90059">
      <c r="N90059" s="561" t="n"/>
    </row>
    <row r="90060">
      <c r="N90060" s="561" t="n"/>
    </row>
    <row r="90061">
      <c r="N90061" s="561" t="n"/>
    </row>
    <row r="90062">
      <c r="N90062" s="561" t="n"/>
    </row>
    <row r="90063">
      <c r="N90063" s="561" t="n"/>
    </row>
    <row r="90064">
      <c r="N90064" s="561" t="n"/>
    </row>
    <row r="90065">
      <c r="N90065" s="561" t="n"/>
    </row>
    <row r="90066">
      <c r="N90066" s="561" t="n"/>
    </row>
    <row r="90067">
      <c r="N90067" s="561" t="n"/>
    </row>
    <row r="90068">
      <c r="N90068" s="561" t="n"/>
    </row>
    <row r="90069">
      <c r="N90069" s="561" t="n"/>
    </row>
    <row r="90070">
      <c r="N90070" s="561" t="n"/>
    </row>
    <row r="90071">
      <c r="N90071" s="561" t="n"/>
    </row>
    <row r="90072">
      <c r="N90072" s="561" t="n"/>
    </row>
    <row r="90073">
      <c r="N90073" s="561" t="n"/>
    </row>
    <row r="90074">
      <c r="N90074" s="561" t="n"/>
    </row>
    <row r="90075">
      <c r="N90075" s="561" t="n"/>
    </row>
    <row r="90076">
      <c r="N90076" s="561" t="n"/>
    </row>
    <row r="90077">
      <c r="N90077" s="561" t="n"/>
    </row>
    <row r="90078">
      <c r="N90078" s="561" t="n"/>
    </row>
    <row r="90079">
      <c r="N90079" s="561" t="n"/>
    </row>
    <row r="90080">
      <c r="N90080" s="561" t="n"/>
    </row>
    <row r="90081">
      <c r="N90081" s="561" t="n"/>
    </row>
    <row r="90082">
      <c r="N90082" s="561" t="n"/>
    </row>
    <row r="90083">
      <c r="N90083" s="561" t="n"/>
    </row>
    <row r="90084">
      <c r="N90084" s="561" t="n"/>
    </row>
    <row r="90085">
      <c r="N90085" s="561" t="n"/>
    </row>
    <row r="90086">
      <c r="N90086" s="561" t="n"/>
    </row>
    <row r="90087">
      <c r="N90087" s="561" t="n"/>
    </row>
    <row r="90088">
      <c r="N90088" s="561" t="n"/>
    </row>
    <row r="90089">
      <c r="N90089" s="561" t="n"/>
    </row>
    <row r="90090">
      <c r="N90090" s="561" t="n"/>
    </row>
    <row r="90091">
      <c r="N90091" s="561" t="n"/>
    </row>
    <row r="90092">
      <c r="N90092" s="561" t="n"/>
    </row>
    <row r="90093">
      <c r="N90093" s="561" t="n"/>
    </row>
    <row r="90094">
      <c r="N90094" s="561" t="n"/>
    </row>
    <row r="90095">
      <c r="N90095" s="561" t="n"/>
    </row>
    <row r="90096">
      <c r="N90096" s="561" t="n"/>
    </row>
    <row r="90097">
      <c r="N90097" s="561" t="n"/>
    </row>
    <row r="90098">
      <c r="N90098" s="561" t="n"/>
    </row>
    <row r="90099">
      <c r="N90099" s="561" t="n"/>
    </row>
    <row r="90100">
      <c r="N90100" s="561" t="n"/>
    </row>
    <row r="90101">
      <c r="N90101" s="561" t="n"/>
    </row>
    <row r="90102">
      <c r="N90102" s="561" t="n"/>
    </row>
    <row r="90103">
      <c r="N90103" s="561" t="n"/>
    </row>
    <row r="90104">
      <c r="N90104" s="561" t="n"/>
    </row>
    <row r="90105">
      <c r="N90105" s="561" t="n"/>
    </row>
    <row r="90106">
      <c r="N90106" s="561" t="n"/>
    </row>
    <row r="90107">
      <c r="N90107" s="561" t="n"/>
    </row>
    <row r="90108">
      <c r="N90108" s="561" t="n"/>
    </row>
    <row r="90109">
      <c r="N90109" s="561" t="n"/>
    </row>
    <row r="90110">
      <c r="N90110" s="561" t="n"/>
    </row>
    <row r="90111">
      <c r="N90111" s="561" t="n"/>
    </row>
    <row r="90112">
      <c r="N90112" s="561" t="n"/>
    </row>
    <row r="90113">
      <c r="N90113" s="561" t="n"/>
    </row>
    <row r="90114">
      <c r="N90114" s="561" t="n"/>
    </row>
    <row r="90115">
      <c r="N90115" s="561" t="n"/>
    </row>
    <row r="90116">
      <c r="N90116" s="561" t="n"/>
    </row>
    <row r="90117">
      <c r="N90117" s="561" t="n"/>
    </row>
    <row r="90118">
      <c r="N90118" s="561" t="n"/>
    </row>
    <row r="90119">
      <c r="N90119" s="561" t="n"/>
    </row>
    <row r="90120">
      <c r="N90120" s="561" t="n"/>
    </row>
    <row r="90121">
      <c r="N90121" s="561" t="n"/>
    </row>
    <row r="90122">
      <c r="N90122" s="561" t="n"/>
    </row>
    <row r="90123">
      <c r="N90123" s="561" t="n"/>
    </row>
    <row r="90124">
      <c r="N90124" s="561" t="n"/>
    </row>
    <row r="90125">
      <c r="N90125" s="561" t="n"/>
    </row>
    <row r="90126">
      <c r="N90126" s="561" t="n"/>
    </row>
    <row r="90127">
      <c r="N90127" s="561" t="n"/>
    </row>
    <row r="90128">
      <c r="N90128" s="561" t="n"/>
    </row>
    <row r="90129">
      <c r="N90129" s="561" t="n"/>
    </row>
    <row r="90130">
      <c r="N90130" s="561" t="n"/>
    </row>
    <row r="90131">
      <c r="N90131" s="561" t="n"/>
    </row>
    <row r="90132">
      <c r="N90132" s="561" t="n"/>
    </row>
    <row r="90133">
      <c r="N90133" s="561" t="n"/>
    </row>
    <row r="90134">
      <c r="N90134" s="561" t="n"/>
    </row>
    <row r="90135">
      <c r="N90135" s="561" t="n"/>
    </row>
    <row r="90136">
      <c r="N90136" s="561" t="n"/>
    </row>
    <row r="90137">
      <c r="N90137" s="561" t="n"/>
    </row>
    <row r="90138">
      <c r="N90138" s="561" t="n"/>
    </row>
    <row r="90139">
      <c r="N90139" s="561" t="n"/>
    </row>
    <row r="90140">
      <c r="N90140" s="561" t="n"/>
    </row>
    <row r="90141">
      <c r="N90141" s="561" t="n"/>
    </row>
    <row r="90142">
      <c r="N90142" s="561" t="n"/>
    </row>
    <row r="90143">
      <c r="N90143" s="561" t="n"/>
    </row>
    <row r="90144">
      <c r="N90144" s="561" t="n"/>
    </row>
    <row r="90145">
      <c r="N90145" s="561" t="n"/>
    </row>
    <row r="90146">
      <c r="N90146" s="561" t="n"/>
    </row>
    <row r="90147">
      <c r="N90147" s="561" t="n"/>
    </row>
    <row r="90148">
      <c r="N90148" s="561" t="n"/>
    </row>
    <row r="90149">
      <c r="N90149" s="561" t="n"/>
    </row>
    <row r="90150">
      <c r="N90150" s="561" t="n"/>
    </row>
    <row r="90151">
      <c r="N90151" s="561" t="n"/>
    </row>
    <row r="90152">
      <c r="N90152" s="561" t="n"/>
    </row>
    <row r="90153">
      <c r="N90153" s="561" t="n"/>
    </row>
    <row r="90154">
      <c r="N90154" s="561" t="n"/>
    </row>
    <row r="90155">
      <c r="N90155" s="561" t="n"/>
    </row>
    <row r="90156">
      <c r="N90156" s="561" t="n"/>
    </row>
    <row r="90157">
      <c r="N90157" s="561" t="n"/>
    </row>
    <row r="90158">
      <c r="N90158" s="561" t="n"/>
    </row>
    <row r="90159">
      <c r="N90159" s="561" t="n"/>
    </row>
    <row r="90160">
      <c r="N90160" s="561" t="n"/>
    </row>
    <row r="90161">
      <c r="N90161" s="561" t="n"/>
    </row>
    <row r="90162">
      <c r="N90162" s="561" t="n"/>
    </row>
    <row r="90163">
      <c r="N90163" s="561" t="n"/>
    </row>
    <row r="90164">
      <c r="N90164" s="561" t="n"/>
    </row>
    <row r="90165">
      <c r="N90165" s="561" t="n"/>
    </row>
    <row r="90166">
      <c r="N90166" s="561" t="n"/>
    </row>
    <row r="90167">
      <c r="N90167" s="561" t="n"/>
    </row>
    <row r="90168">
      <c r="N90168" s="561" t="n"/>
    </row>
    <row r="90169">
      <c r="N90169" s="561" t="n"/>
    </row>
    <row r="90170">
      <c r="N90170" s="561" t="n"/>
    </row>
    <row r="90171">
      <c r="N90171" s="561" t="n"/>
    </row>
    <row r="90172">
      <c r="N90172" s="561" t="n"/>
    </row>
    <row r="90173">
      <c r="N90173" s="561" t="n"/>
    </row>
    <row r="90174">
      <c r="N90174" s="561" t="n"/>
    </row>
    <row r="90175">
      <c r="N90175" s="561" t="n"/>
    </row>
    <row r="90176">
      <c r="N90176" s="561" t="n"/>
    </row>
    <row r="90177">
      <c r="N90177" s="561" t="n"/>
    </row>
    <row r="90178">
      <c r="N90178" s="561" t="n"/>
    </row>
    <row r="90179">
      <c r="N90179" s="561" t="n"/>
    </row>
    <row r="90180">
      <c r="N90180" s="561" t="n"/>
    </row>
    <row r="90181">
      <c r="N90181" s="561" t="n"/>
    </row>
    <row r="90182">
      <c r="N90182" s="561" t="n"/>
    </row>
    <row r="90183">
      <c r="N90183" s="561" t="n"/>
    </row>
    <row r="90184">
      <c r="N90184" s="561" t="n"/>
    </row>
    <row r="90185">
      <c r="N90185" s="561" t="n"/>
    </row>
    <row r="90186">
      <c r="N90186" s="561" t="n"/>
    </row>
    <row r="90187">
      <c r="N90187" s="561" t="n"/>
    </row>
    <row r="90188">
      <c r="N90188" s="561" t="n"/>
    </row>
    <row r="90189">
      <c r="N90189" s="561" t="n"/>
    </row>
    <row r="90190">
      <c r="N90190" s="561" t="n"/>
    </row>
    <row r="90191">
      <c r="N90191" s="561" t="n"/>
    </row>
    <row r="90192">
      <c r="N90192" s="561" t="n"/>
    </row>
    <row r="90193">
      <c r="N90193" s="561" t="n"/>
    </row>
    <row r="90194">
      <c r="N90194" s="561" t="n"/>
    </row>
    <row r="90195">
      <c r="N90195" s="561" t="n"/>
    </row>
    <row r="90196">
      <c r="N90196" s="561" t="n"/>
    </row>
    <row r="90197">
      <c r="N90197" s="561" t="n"/>
    </row>
    <row r="90198">
      <c r="N90198" s="561" t="n"/>
    </row>
    <row r="90199">
      <c r="N90199" s="561" t="n"/>
    </row>
    <row r="90200">
      <c r="N90200" s="561" t="n"/>
    </row>
    <row r="90201">
      <c r="N90201" s="561" t="n"/>
    </row>
    <row r="90202">
      <c r="N90202" s="561" t="n"/>
    </row>
    <row r="90203">
      <c r="N90203" s="561" t="n"/>
    </row>
    <row r="90204">
      <c r="N90204" s="561" t="n"/>
    </row>
    <row r="90205">
      <c r="N90205" s="561" t="n"/>
    </row>
    <row r="90206">
      <c r="N90206" s="561" t="n"/>
    </row>
    <row r="90207">
      <c r="N90207" s="561" t="n"/>
    </row>
    <row r="90208">
      <c r="N90208" s="561" t="n"/>
    </row>
    <row r="90209">
      <c r="N90209" s="561" t="n"/>
    </row>
    <row r="90210">
      <c r="N90210" s="561" t="n"/>
    </row>
    <row r="90211">
      <c r="N90211" s="561" t="n"/>
    </row>
    <row r="90212">
      <c r="N90212" s="561" t="n"/>
    </row>
    <row r="90213">
      <c r="N90213" s="561" t="n"/>
    </row>
    <row r="90214">
      <c r="N90214" s="561" t="n"/>
    </row>
    <row r="90215">
      <c r="N90215" s="561" t="n"/>
    </row>
    <row r="90216">
      <c r="N90216" s="561" t="n"/>
    </row>
    <row r="90217">
      <c r="N90217" s="561" t="n"/>
    </row>
    <row r="90218">
      <c r="N90218" s="561" t="n"/>
    </row>
    <row r="90219">
      <c r="N90219" s="561" t="n"/>
    </row>
    <row r="90220">
      <c r="N90220" s="561" t="n"/>
    </row>
    <row r="90221">
      <c r="N90221" s="561" t="n"/>
    </row>
    <row r="90222">
      <c r="N90222" s="561" t="n"/>
    </row>
    <row r="90223">
      <c r="N90223" s="561" t="n"/>
    </row>
    <row r="90224">
      <c r="N90224" s="561" t="n"/>
    </row>
    <row r="90225">
      <c r="N90225" s="561" t="n"/>
    </row>
    <row r="90226">
      <c r="N90226" s="561" t="n"/>
    </row>
    <row r="90227">
      <c r="N90227" s="561" t="n"/>
    </row>
    <row r="90228">
      <c r="N90228" s="561" t="n"/>
    </row>
    <row r="90229">
      <c r="N90229" s="561" t="n"/>
    </row>
    <row r="90230">
      <c r="N90230" s="561" t="n"/>
    </row>
    <row r="90231">
      <c r="N90231" s="561" t="n"/>
    </row>
    <row r="90232">
      <c r="N90232" s="561" t="n"/>
    </row>
    <row r="90233">
      <c r="N90233" s="561" t="n"/>
    </row>
    <row r="90234">
      <c r="N90234" s="561" t="n"/>
    </row>
    <row r="90235">
      <c r="N90235" s="561" t="n"/>
    </row>
    <row r="90236">
      <c r="N90236" s="561" t="n"/>
    </row>
    <row r="90237">
      <c r="N90237" s="561" t="n"/>
    </row>
    <row r="90238">
      <c r="N90238" s="561" t="n"/>
    </row>
    <row r="90239">
      <c r="N90239" s="561" t="n"/>
    </row>
    <row r="90240">
      <c r="N90240" s="561" t="n"/>
    </row>
    <row r="90241">
      <c r="N90241" s="561" t="n"/>
    </row>
    <row r="90242">
      <c r="N90242" s="561" t="n"/>
    </row>
    <row r="90243">
      <c r="N90243" s="561" t="n"/>
    </row>
    <row r="90244">
      <c r="N90244" s="561" t="n"/>
    </row>
    <row r="90245">
      <c r="N90245" s="561" t="n"/>
    </row>
    <row r="90246">
      <c r="N90246" s="561" t="n"/>
    </row>
    <row r="90247">
      <c r="N90247" s="561" t="n"/>
    </row>
    <row r="90248">
      <c r="N90248" s="561" t="n"/>
    </row>
    <row r="90249">
      <c r="N90249" s="561" t="n"/>
    </row>
    <row r="90250">
      <c r="N90250" s="561" t="n"/>
    </row>
    <row r="90251">
      <c r="N90251" s="561" t="n"/>
    </row>
    <row r="90252">
      <c r="N90252" s="561" t="n"/>
    </row>
    <row r="90253">
      <c r="N90253" s="561" t="n"/>
    </row>
    <row r="90254">
      <c r="N90254" s="561" t="n"/>
    </row>
    <row r="90255">
      <c r="N90255" s="561" t="n"/>
    </row>
    <row r="90256">
      <c r="N90256" s="561" t="n"/>
    </row>
    <row r="90257">
      <c r="N90257" s="561" t="n"/>
    </row>
    <row r="90258">
      <c r="N90258" s="561" t="n"/>
    </row>
    <row r="90259">
      <c r="N90259" s="561" t="n"/>
    </row>
    <row r="90260">
      <c r="N90260" s="561" t="n"/>
    </row>
    <row r="90261">
      <c r="N90261" s="561" t="n"/>
    </row>
    <row r="90262">
      <c r="N90262" s="561" t="n"/>
    </row>
    <row r="90263">
      <c r="N90263" s="561" t="n"/>
    </row>
    <row r="90264">
      <c r="N90264" s="561" t="n"/>
    </row>
    <row r="90265">
      <c r="N90265" s="561" t="n"/>
    </row>
    <row r="90266">
      <c r="N90266" s="561" t="n"/>
    </row>
    <row r="90267">
      <c r="N90267" s="561" t="n"/>
    </row>
    <row r="90268">
      <c r="N90268" s="561" t="n"/>
    </row>
    <row r="90269">
      <c r="N90269" s="561" t="n"/>
    </row>
    <row r="90270">
      <c r="N90270" s="561" t="n"/>
    </row>
    <row r="90271">
      <c r="N90271" s="561" t="n"/>
    </row>
    <row r="90272">
      <c r="N90272" s="561" t="n"/>
    </row>
    <row r="90273">
      <c r="N90273" s="561" t="n"/>
    </row>
    <row r="90274">
      <c r="N90274" s="561" t="n"/>
    </row>
    <row r="90275">
      <c r="N90275" s="561" t="n"/>
    </row>
    <row r="90276">
      <c r="N90276" s="561" t="n"/>
    </row>
    <row r="90277">
      <c r="N90277" s="561" t="n"/>
    </row>
    <row r="90278">
      <c r="N90278" s="561" t="n"/>
    </row>
    <row r="90279">
      <c r="N90279" s="561" t="n"/>
    </row>
    <row r="90280">
      <c r="N90280" s="561" t="n"/>
    </row>
    <row r="90281">
      <c r="N90281" s="561" t="n"/>
    </row>
    <row r="90282">
      <c r="N90282" s="561" t="n"/>
    </row>
    <row r="90283">
      <c r="N90283" s="561" t="n"/>
    </row>
    <row r="90284">
      <c r="N90284" s="561" t="n"/>
    </row>
    <row r="90285">
      <c r="N90285" s="561" t="n"/>
    </row>
    <row r="90286">
      <c r="N90286" s="561" t="n"/>
    </row>
    <row r="90287">
      <c r="N90287" s="561" t="n"/>
    </row>
    <row r="90288">
      <c r="N90288" s="561" t="n"/>
    </row>
    <row r="90289">
      <c r="N90289" s="561" t="n"/>
    </row>
    <row r="90290">
      <c r="N90290" s="561" t="n"/>
    </row>
    <row r="90291">
      <c r="N90291" s="561" t="n"/>
    </row>
    <row r="90292">
      <c r="N90292" s="561" t="n"/>
    </row>
    <row r="90293">
      <c r="N90293" s="561" t="n"/>
    </row>
    <row r="90294">
      <c r="N90294" s="561" t="n"/>
    </row>
    <row r="90295">
      <c r="N90295" s="561" t="n"/>
    </row>
    <row r="90296">
      <c r="N90296" s="561" t="n"/>
    </row>
    <row r="90297">
      <c r="N90297" s="561" t="n"/>
    </row>
    <row r="90298">
      <c r="N90298" s="561" t="n"/>
    </row>
    <row r="90299">
      <c r="N90299" s="561" t="n"/>
    </row>
    <row r="90300">
      <c r="N90300" s="561" t="n"/>
    </row>
    <row r="90301">
      <c r="N90301" s="561" t="n"/>
    </row>
    <row r="90302">
      <c r="N90302" s="561" t="n"/>
    </row>
    <row r="90303">
      <c r="N90303" s="561" t="n"/>
    </row>
    <row r="90304">
      <c r="N90304" s="561" t="n"/>
    </row>
    <row r="90305">
      <c r="N90305" s="561" t="n"/>
    </row>
    <row r="90306">
      <c r="N90306" s="561" t="n"/>
    </row>
    <row r="90307">
      <c r="N90307" s="561" t="n"/>
    </row>
    <row r="90308">
      <c r="N90308" s="561" t="n"/>
    </row>
    <row r="90309">
      <c r="N90309" s="561" t="n"/>
    </row>
    <row r="90310">
      <c r="N90310" s="561" t="n"/>
    </row>
    <row r="90311">
      <c r="N90311" s="561" t="n"/>
    </row>
    <row r="90312">
      <c r="N90312" s="561" t="n"/>
    </row>
    <row r="90313">
      <c r="N90313" s="561" t="n"/>
    </row>
    <row r="90314">
      <c r="N90314" s="561" t="n"/>
    </row>
    <row r="90315">
      <c r="N90315" s="561" t="n"/>
    </row>
    <row r="90316">
      <c r="N90316" s="561" t="n"/>
    </row>
    <row r="90317">
      <c r="N90317" s="561" t="n"/>
    </row>
    <row r="90318">
      <c r="N90318" s="561" t="n"/>
    </row>
    <row r="90319">
      <c r="N90319" s="561" t="n"/>
    </row>
    <row r="90320">
      <c r="N90320" s="561" t="n"/>
    </row>
    <row r="90321">
      <c r="N90321" s="561" t="n"/>
    </row>
    <row r="90322">
      <c r="N90322" s="561" t="n"/>
    </row>
    <row r="90323">
      <c r="N90323" s="561" t="n"/>
    </row>
    <row r="90324">
      <c r="N90324" s="561" t="n"/>
    </row>
    <row r="90325">
      <c r="N90325" s="561" t="n"/>
    </row>
    <row r="90326">
      <c r="N90326" s="561" t="n"/>
    </row>
    <row r="90327">
      <c r="N90327" s="561" t="n"/>
    </row>
    <row r="90328">
      <c r="N90328" s="561" t="n"/>
    </row>
    <row r="90329">
      <c r="N90329" s="561" t="n"/>
    </row>
    <row r="90330">
      <c r="N90330" s="561" t="n"/>
    </row>
    <row r="90331">
      <c r="N90331" s="561" t="n"/>
    </row>
    <row r="90332">
      <c r="N90332" s="561" t="n"/>
    </row>
    <row r="90333">
      <c r="N90333" s="561" t="n"/>
    </row>
    <row r="90334">
      <c r="N90334" s="561" t="n"/>
    </row>
    <row r="90335">
      <c r="N90335" s="561" t="n"/>
    </row>
    <row r="90336">
      <c r="N90336" s="561" t="n"/>
    </row>
    <row r="90337">
      <c r="N90337" s="561" t="n"/>
    </row>
    <row r="90338">
      <c r="N90338" s="561" t="n"/>
    </row>
    <row r="90339">
      <c r="N90339" s="561" t="n"/>
    </row>
    <row r="90340">
      <c r="N90340" s="561" t="n"/>
    </row>
    <row r="90341">
      <c r="N90341" s="561" t="n"/>
    </row>
    <row r="90342">
      <c r="N90342" s="561" t="n"/>
    </row>
    <row r="90343">
      <c r="N90343" s="561" t="n"/>
    </row>
    <row r="90344">
      <c r="N90344" s="561" t="n"/>
    </row>
    <row r="90345">
      <c r="N90345" s="561" t="n"/>
    </row>
    <row r="90346">
      <c r="N90346" s="561" t="n"/>
    </row>
    <row r="90347">
      <c r="N90347" s="561" t="n"/>
    </row>
    <row r="90348">
      <c r="N90348" s="561" t="n"/>
    </row>
    <row r="90349">
      <c r="N90349" s="561" t="n"/>
    </row>
    <row r="90350">
      <c r="N90350" s="561" t="n"/>
    </row>
    <row r="90351">
      <c r="N90351" s="561" t="n"/>
    </row>
    <row r="90352">
      <c r="N90352" s="561" t="n"/>
    </row>
    <row r="90353">
      <c r="N90353" s="561" t="n"/>
    </row>
    <row r="90354">
      <c r="N90354" s="561" t="n"/>
    </row>
    <row r="90355">
      <c r="N90355" s="561" t="n"/>
    </row>
    <row r="90356">
      <c r="N90356" s="561" t="n"/>
    </row>
    <row r="90357">
      <c r="N90357" s="561" t="n"/>
    </row>
    <row r="90358">
      <c r="N90358" s="561" t="n"/>
    </row>
    <row r="90359">
      <c r="N90359" s="561" t="n"/>
    </row>
    <row r="90360">
      <c r="N90360" s="561" t="n"/>
    </row>
    <row r="90361">
      <c r="N90361" s="561" t="n"/>
    </row>
    <row r="90362">
      <c r="N90362" s="561" t="n"/>
    </row>
    <row r="90363">
      <c r="N90363" s="561" t="n"/>
    </row>
    <row r="90364">
      <c r="N90364" s="561" t="n"/>
    </row>
    <row r="90365">
      <c r="N90365" s="561" t="n"/>
    </row>
    <row r="90366">
      <c r="N90366" s="561" t="n"/>
    </row>
    <row r="90367">
      <c r="N90367" s="561" t="n"/>
    </row>
    <row r="90368">
      <c r="N90368" s="561" t="n"/>
    </row>
    <row r="90369">
      <c r="N90369" s="561" t="n"/>
    </row>
    <row r="90370">
      <c r="N90370" s="561" t="n"/>
    </row>
    <row r="90371">
      <c r="N90371" s="561" t="n"/>
    </row>
    <row r="90372">
      <c r="N90372" s="561" t="n"/>
    </row>
    <row r="90373">
      <c r="N90373" s="561" t="n"/>
    </row>
    <row r="90374">
      <c r="N90374" s="561" t="n"/>
    </row>
    <row r="90375">
      <c r="N90375" s="561" t="n"/>
    </row>
    <row r="90376">
      <c r="N90376" s="561" t="n"/>
    </row>
    <row r="90377">
      <c r="N90377" s="561" t="n"/>
    </row>
    <row r="90378">
      <c r="N90378" s="561" t="n"/>
    </row>
    <row r="90379">
      <c r="N90379" s="561" t="n"/>
    </row>
    <row r="90380">
      <c r="N90380" s="561" t="n"/>
    </row>
    <row r="90381">
      <c r="N90381" s="561" t="n"/>
    </row>
    <row r="90382">
      <c r="N90382" s="561" t="n"/>
    </row>
    <row r="90383">
      <c r="N90383" s="561" t="n"/>
    </row>
    <row r="90384">
      <c r="N90384" s="561" t="n"/>
    </row>
    <row r="90385">
      <c r="N90385" s="561" t="n"/>
    </row>
    <row r="90386">
      <c r="N90386" s="561" t="n"/>
    </row>
    <row r="90387">
      <c r="N90387" s="561" t="n"/>
    </row>
    <row r="90388">
      <c r="N90388" s="561" t="n"/>
    </row>
    <row r="90389">
      <c r="N90389" s="561" t="n"/>
    </row>
    <row r="90390">
      <c r="N90390" s="561" t="n"/>
    </row>
    <row r="90391">
      <c r="N90391" s="561" t="n"/>
    </row>
    <row r="90392">
      <c r="N90392" s="561" t="n"/>
    </row>
    <row r="90393">
      <c r="N90393" s="561" t="n"/>
    </row>
    <row r="90394">
      <c r="N90394" s="561" t="n"/>
    </row>
    <row r="90395">
      <c r="N90395" s="561" t="n"/>
    </row>
    <row r="90396">
      <c r="N90396" s="561" t="n"/>
    </row>
    <row r="90397">
      <c r="N90397" s="561" t="n"/>
    </row>
    <row r="90398">
      <c r="N90398" s="561" t="n"/>
    </row>
    <row r="90399">
      <c r="N90399" s="561" t="n"/>
    </row>
    <row r="90400">
      <c r="N90400" s="561" t="n"/>
    </row>
    <row r="90401">
      <c r="N90401" s="561" t="n"/>
    </row>
    <row r="90402">
      <c r="N90402" s="561" t="n"/>
    </row>
    <row r="90403">
      <c r="N90403" s="561" t="n"/>
    </row>
    <row r="90404">
      <c r="N90404" s="561" t="n"/>
    </row>
    <row r="90405">
      <c r="N90405" s="561" t="n"/>
    </row>
    <row r="90406">
      <c r="N90406" s="561" t="n"/>
    </row>
    <row r="90407">
      <c r="N90407" s="561" t="n"/>
    </row>
    <row r="90408">
      <c r="N90408" s="561" t="n"/>
    </row>
    <row r="90409">
      <c r="N90409" s="561" t="n"/>
    </row>
    <row r="90410">
      <c r="N90410" s="561" t="n"/>
    </row>
    <row r="90411">
      <c r="N90411" s="561" t="n"/>
    </row>
    <row r="90412">
      <c r="N90412" s="561" t="n"/>
    </row>
    <row r="90413">
      <c r="N90413" s="561" t="n"/>
    </row>
    <row r="90414">
      <c r="N90414" s="561" t="n"/>
    </row>
    <row r="90415">
      <c r="N90415" s="561" t="n"/>
    </row>
    <row r="90416">
      <c r="N90416" s="561" t="n"/>
    </row>
    <row r="90417">
      <c r="N90417" s="561" t="n"/>
    </row>
    <row r="90418">
      <c r="N90418" s="561" t="n"/>
    </row>
    <row r="90419">
      <c r="N90419" s="561" t="n"/>
    </row>
    <row r="90420">
      <c r="N90420" s="561" t="n"/>
    </row>
    <row r="90421">
      <c r="N90421" s="561" t="n"/>
    </row>
    <row r="90422">
      <c r="N90422" s="561" t="n"/>
    </row>
    <row r="90423">
      <c r="N90423" s="561" t="n"/>
    </row>
    <row r="90424">
      <c r="N90424" s="561" t="n"/>
    </row>
    <row r="90425">
      <c r="N90425" s="561" t="n"/>
    </row>
    <row r="90426">
      <c r="N90426" s="561" t="n"/>
    </row>
    <row r="90427">
      <c r="N90427" s="561" t="n"/>
    </row>
    <row r="90428">
      <c r="N90428" s="561" t="n"/>
    </row>
    <row r="90429">
      <c r="N90429" s="561" t="n"/>
    </row>
    <row r="90430">
      <c r="N90430" s="561" t="n"/>
    </row>
    <row r="90431">
      <c r="N90431" s="561" t="n"/>
    </row>
    <row r="90432">
      <c r="N90432" s="561" t="n"/>
    </row>
    <row r="90433">
      <c r="N90433" s="561" t="n"/>
    </row>
    <row r="90434">
      <c r="N90434" s="561" t="n"/>
    </row>
    <row r="90435">
      <c r="N90435" s="561" t="n"/>
    </row>
    <row r="90436">
      <c r="N90436" s="561" t="n"/>
    </row>
    <row r="90437">
      <c r="N90437" s="561" t="n"/>
    </row>
    <row r="90438">
      <c r="N90438" s="561" t="n"/>
    </row>
    <row r="90439">
      <c r="N90439" s="561" t="n"/>
    </row>
    <row r="90440">
      <c r="N90440" s="561" t="n"/>
    </row>
    <row r="90441">
      <c r="N90441" s="561" t="n"/>
    </row>
    <row r="90442">
      <c r="N90442" s="561" t="n"/>
    </row>
    <row r="90443">
      <c r="N90443" s="561" t="n"/>
    </row>
    <row r="90444">
      <c r="N90444" s="561" t="n"/>
    </row>
    <row r="90445">
      <c r="N90445" s="561" t="n"/>
    </row>
    <row r="90446">
      <c r="N90446" s="561" t="n"/>
    </row>
    <row r="90447">
      <c r="N90447" s="561" t="n"/>
    </row>
    <row r="90448">
      <c r="N90448" s="561" t="n"/>
    </row>
    <row r="90449">
      <c r="N90449" s="561" t="n"/>
    </row>
    <row r="90450">
      <c r="N90450" s="561" t="n"/>
    </row>
    <row r="90451">
      <c r="N90451" s="561" t="n"/>
    </row>
    <row r="90452">
      <c r="N90452" s="561" t="n"/>
    </row>
    <row r="90453">
      <c r="N90453" s="561" t="n"/>
    </row>
    <row r="90454">
      <c r="N90454" s="561" t="n"/>
    </row>
    <row r="90455">
      <c r="N90455" s="561" t="n"/>
    </row>
    <row r="90456">
      <c r="N90456" s="561" t="n"/>
    </row>
    <row r="90457">
      <c r="N90457" s="561" t="n"/>
    </row>
    <row r="90458">
      <c r="N90458" s="561" t="n"/>
    </row>
    <row r="90459">
      <c r="N90459" s="561" t="n"/>
    </row>
    <row r="90460">
      <c r="N90460" s="561" t="n"/>
    </row>
    <row r="90461">
      <c r="N90461" s="561" t="n"/>
    </row>
    <row r="90462">
      <c r="N90462" s="561" t="n"/>
    </row>
    <row r="90463">
      <c r="N90463" s="561" t="n"/>
    </row>
    <row r="90464">
      <c r="N90464" s="561" t="n"/>
    </row>
    <row r="90465">
      <c r="N90465" s="561" t="n"/>
    </row>
    <row r="90466">
      <c r="N90466" s="561" t="n"/>
    </row>
    <row r="90467">
      <c r="N90467" s="561" t="n"/>
    </row>
    <row r="90468">
      <c r="N90468" s="561" t="n"/>
    </row>
    <row r="90469">
      <c r="N90469" s="561" t="n"/>
    </row>
    <row r="90470">
      <c r="N90470" s="561" t="n"/>
    </row>
    <row r="90471">
      <c r="N90471" s="561" t="n"/>
    </row>
    <row r="90472">
      <c r="N90472" s="561" t="n"/>
    </row>
    <row r="90473">
      <c r="N90473" s="561" t="n"/>
    </row>
    <row r="90474">
      <c r="N90474" s="561" t="n"/>
    </row>
    <row r="90475">
      <c r="N90475" s="561" t="n"/>
    </row>
    <row r="90476">
      <c r="N90476" s="561" t="n"/>
    </row>
    <row r="90477">
      <c r="N90477" s="561" t="n"/>
    </row>
    <row r="90478">
      <c r="N90478" s="561" t="n"/>
    </row>
    <row r="90479">
      <c r="N90479" s="561" t="n"/>
    </row>
    <row r="90480">
      <c r="N90480" s="561" t="n"/>
    </row>
    <row r="90481">
      <c r="N90481" s="561" t="n"/>
    </row>
    <row r="90482">
      <c r="N90482" s="561" t="n"/>
    </row>
    <row r="90483">
      <c r="N90483" s="561" t="n"/>
    </row>
    <row r="90484">
      <c r="N90484" s="561" t="n"/>
    </row>
    <row r="90485">
      <c r="N90485" s="561" t="n"/>
    </row>
    <row r="90486">
      <c r="N90486" s="561" t="n"/>
    </row>
    <row r="90487">
      <c r="N90487" s="561" t="n"/>
    </row>
    <row r="90488">
      <c r="N90488" s="561" t="n"/>
    </row>
    <row r="90489">
      <c r="N90489" s="561" t="n"/>
    </row>
    <row r="90490">
      <c r="N90490" s="561" t="n"/>
    </row>
    <row r="90491">
      <c r="N90491" s="561" t="n"/>
    </row>
    <row r="90492">
      <c r="N90492" s="561" t="n"/>
    </row>
    <row r="90493">
      <c r="N90493" s="561" t="n"/>
    </row>
    <row r="90494">
      <c r="N90494" s="561" t="n"/>
    </row>
    <row r="90495">
      <c r="N90495" s="561" t="n"/>
    </row>
    <row r="90496">
      <c r="N90496" s="561" t="n"/>
    </row>
    <row r="90497">
      <c r="N90497" s="561" t="n"/>
    </row>
    <row r="90498">
      <c r="N90498" s="561" t="n"/>
    </row>
    <row r="90499">
      <c r="N90499" s="561" t="n"/>
    </row>
    <row r="90500">
      <c r="N90500" s="561" t="n"/>
    </row>
    <row r="90501">
      <c r="N90501" s="561" t="n"/>
    </row>
    <row r="90502">
      <c r="N90502" s="561" t="n"/>
    </row>
    <row r="90503">
      <c r="N90503" s="561" t="n"/>
    </row>
    <row r="90504">
      <c r="N90504" s="561" t="n"/>
    </row>
    <row r="90505">
      <c r="N90505" s="561" t="n"/>
    </row>
    <row r="90506">
      <c r="N90506" s="561" t="n"/>
    </row>
    <row r="90507">
      <c r="N90507" s="561" t="n"/>
    </row>
    <row r="90508">
      <c r="N90508" s="561" t="n"/>
    </row>
    <row r="90509">
      <c r="N90509" s="561" t="n"/>
    </row>
    <row r="90510">
      <c r="N90510" s="561" t="n"/>
    </row>
    <row r="90511">
      <c r="N90511" s="561" t="n"/>
    </row>
    <row r="90512">
      <c r="N90512" s="561" t="n"/>
    </row>
    <row r="90513">
      <c r="N90513" s="561" t="n"/>
    </row>
    <row r="90514">
      <c r="N90514" s="561" t="n"/>
    </row>
    <row r="90515">
      <c r="N90515" s="561" t="n"/>
    </row>
    <row r="90516">
      <c r="N90516" s="561" t="n"/>
    </row>
    <row r="90517">
      <c r="N90517" s="561" t="n"/>
    </row>
    <row r="90518">
      <c r="N90518" s="561" t="n"/>
    </row>
    <row r="90519">
      <c r="N90519" s="561" t="n"/>
    </row>
    <row r="90520">
      <c r="N90520" s="561" t="n"/>
    </row>
    <row r="90521">
      <c r="N90521" s="561" t="n"/>
    </row>
    <row r="90522">
      <c r="N90522" s="561" t="n"/>
    </row>
    <row r="90523">
      <c r="N90523" s="561" t="n"/>
    </row>
    <row r="90524">
      <c r="N90524" s="561" t="n"/>
    </row>
    <row r="90525">
      <c r="N90525" s="561" t="n"/>
    </row>
    <row r="90526">
      <c r="N90526" s="561" t="n"/>
    </row>
    <row r="90527">
      <c r="N90527" s="561" t="n"/>
    </row>
    <row r="90528">
      <c r="N90528" s="561" t="n"/>
    </row>
    <row r="90529">
      <c r="N90529" s="561" t="n"/>
    </row>
    <row r="90530">
      <c r="N90530" s="561" t="n"/>
    </row>
    <row r="90531">
      <c r="N90531" s="561" t="n"/>
    </row>
    <row r="90532">
      <c r="N90532" s="561" t="n"/>
    </row>
    <row r="90533">
      <c r="N90533" s="561" t="n"/>
    </row>
    <row r="90534">
      <c r="N90534" s="561" t="n"/>
    </row>
    <row r="90535">
      <c r="N90535" s="561" t="n"/>
    </row>
    <row r="90536">
      <c r="N90536" s="561" t="n"/>
    </row>
    <row r="90537">
      <c r="N90537" s="561" t="n"/>
    </row>
    <row r="90538">
      <c r="N90538" s="561" t="n"/>
    </row>
    <row r="90539">
      <c r="N90539" s="561" t="n"/>
    </row>
    <row r="90540">
      <c r="N90540" s="561" t="n"/>
    </row>
    <row r="90541">
      <c r="N90541" s="561" t="n"/>
    </row>
    <row r="90542">
      <c r="N90542" s="561" t="n"/>
    </row>
    <row r="90543">
      <c r="N90543" s="561" t="n"/>
    </row>
    <row r="90544">
      <c r="N90544" s="561" t="n"/>
    </row>
    <row r="90545">
      <c r="N90545" s="561" t="n"/>
    </row>
    <row r="90546">
      <c r="N90546" s="561" t="n"/>
    </row>
    <row r="90547">
      <c r="N90547" s="561" t="n"/>
    </row>
    <row r="90548">
      <c r="N90548" s="561" t="n"/>
    </row>
    <row r="90549">
      <c r="N90549" s="561" t="n"/>
    </row>
    <row r="90550">
      <c r="N90550" s="561" t="n"/>
    </row>
    <row r="90551">
      <c r="N90551" s="561" t="n"/>
    </row>
    <row r="90552">
      <c r="N90552" s="561" t="n"/>
    </row>
    <row r="90553">
      <c r="N90553" s="561" t="n"/>
    </row>
    <row r="90554">
      <c r="N90554" s="561" t="n"/>
    </row>
    <row r="90555">
      <c r="N90555" s="561" t="n"/>
    </row>
    <row r="90556">
      <c r="N90556" s="561" t="n"/>
    </row>
    <row r="90557">
      <c r="N90557" s="561" t="n"/>
    </row>
    <row r="90558">
      <c r="N90558" s="561" t="n"/>
    </row>
    <row r="90559">
      <c r="N90559" s="561" t="n"/>
    </row>
    <row r="90560">
      <c r="N90560" s="561" t="n"/>
    </row>
    <row r="90561">
      <c r="N90561" s="561" t="n"/>
    </row>
    <row r="90562">
      <c r="N90562" s="561" t="n"/>
    </row>
    <row r="90563">
      <c r="N90563" s="561" t="n"/>
    </row>
    <row r="90564">
      <c r="N90564" s="561" t="n"/>
    </row>
    <row r="90565">
      <c r="N90565" s="561" t="n"/>
    </row>
    <row r="90566">
      <c r="N90566" s="561" t="n"/>
    </row>
    <row r="90567">
      <c r="N90567" s="561" t="n"/>
    </row>
    <row r="90568">
      <c r="N90568" s="561" t="n"/>
    </row>
    <row r="90569">
      <c r="N90569" s="561" t="n"/>
    </row>
    <row r="90570">
      <c r="N90570" s="561" t="n"/>
    </row>
    <row r="90571">
      <c r="N90571" s="561" t="n"/>
    </row>
    <row r="90572">
      <c r="N90572" s="561" t="n"/>
    </row>
    <row r="90573">
      <c r="N90573" s="561" t="n"/>
    </row>
    <row r="90574">
      <c r="N90574" s="561" t="n"/>
    </row>
    <row r="90575">
      <c r="N90575" s="561" t="n"/>
    </row>
    <row r="90576">
      <c r="N90576" s="561" t="n"/>
    </row>
    <row r="90577">
      <c r="N90577" s="561" t="n"/>
    </row>
    <row r="90578">
      <c r="N90578" s="561" t="n"/>
    </row>
    <row r="90579">
      <c r="N90579" s="561" t="n"/>
    </row>
    <row r="90580">
      <c r="N90580" s="561" t="n"/>
    </row>
    <row r="90581">
      <c r="N90581" s="561" t="n"/>
    </row>
    <row r="90582">
      <c r="N90582" s="561" t="n"/>
    </row>
    <row r="90583">
      <c r="N90583" s="561" t="n"/>
    </row>
    <row r="90584">
      <c r="N90584" s="561" t="n"/>
    </row>
    <row r="90585">
      <c r="N90585" s="561" t="n"/>
    </row>
    <row r="90586">
      <c r="N90586" s="561" t="n"/>
    </row>
    <row r="90587">
      <c r="N90587" s="561" t="n"/>
    </row>
    <row r="90588">
      <c r="N90588" s="561" t="n"/>
    </row>
    <row r="90589">
      <c r="N90589" s="561" t="n"/>
    </row>
    <row r="90590">
      <c r="N90590" s="561" t="n"/>
    </row>
    <row r="90591">
      <c r="N90591" s="561" t="n"/>
    </row>
    <row r="90592">
      <c r="N90592" s="561" t="n"/>
    </row>
    <row r="90593">
      <c r="N90593" s="561" t="n"/>
    </row>
    <row r="90594">
      <c r="N90594" s="561" t="n"/>
    </row>
    <row r="90595">
      <c r="N90595" s="561" t="n"/>
    </row>
    <row r="90596">
      <c r="N90596" s="561" t="n"/>
    </row>
    <row r="90597">
      <c r="N90597" s="561" t="n"/>
    </row>
    <row r="90598">
      <c r="N90598" s="561" t="n"/>
    </row>
    <row r="90599">
      <c r="N90599" s="561" t="n"/>
    </row>
    <row r="90600">
      <c r="N90600" s="561" t="n"/>
    </row>
    <row r="90601">
      <c r="N90601" s="561" t="n"/>
    </row>
    <row r="90602">
      <c r="N90602" s="561" t="n"/>
    </row>
    <row r="90603">
      <c r="N90603" s="561" t="n"/>
    </row>
    <row r="90604">
      <c r="N90604" s="561" t="n"/>
    </row>
    <row r="90605">
      <c r="N90605" s="561" t="n"/>
    </row>
    <row r="90606">
      <c r="N90606" s="561" t="n"/>
    </row>
    <row r="90607">
      <c r="N90607" s="561" t="n"/>
    </row>
    <row r="90608">
      <c r="N90608" s="561" t="n"/>
    </row>
    <row r="90609">
      <c r="N90609" s="561" t="n"/>
    </row>
    <row r="90610">
      <c r="N90610" s="561" t="n"/>
    </row>
    <row r="90611">
      <c r="N90611" s="561" t="n"/>
    </row>
    <row r="90612">
      <c r="N90612" s="561" t="n"/>
    </row>
    <row r="90613">
      <c r="N90613" s="561" t="n"/>
    </row>
    <row r="90614">
      <c r="N90614" s="561" t="n"/>
    </row>
    <row r="90615">
      <c r="N90615" s="561" t="n"/>
    </row>
    <row r="90616">
      <c r="N90616" s="561" t="n"/>
    </row>
    <row r="90617">
      <c r="N90617" s="561" t="n"/>
    </row>
    <row r="90618">
      <c r="N90618" s="561" t="n"/>
    </row>
    <row r="90619">
      <c r="N90619" s="561" t="n"/>
    </row>
    <row r="90620">
      <c r="N90620" s="561" t="n"/>
    </row>
    <row r="90621">
      <c r="N90621" s="561" t="n"/>
    </row>
    <row r="90622">
      <c r="N90622" s="561" t="n"/>
    </row>
    <row r="90623">
      <c r="N90623" s="561" t="n"/>
    </row>
    <row r="90624">
      <c r="N90624" s="561" t="n"/>
    </row>
    <row r="90625">
      <c r="N90625" s="561" t="n"/>
    </row>
    <row r="90626">
      <c r="N90626" s="561" t="n"/>
    </row>
    <row r="90627">
      <c r="N90627" s="561" t="n"/>
    </row>
    <row r="90628">
      <c r="N90628" s="561" t="n"/>
    </row>
    <row r="90629">
      <c r="N90629" s="561" t="n"/>
    </row>
    <row r="90630">
      <c r="N90630" s="561" t="n"/>
    </row>
    <row r="90631">
      <c r="N90631" s="561" t="n"/>
    </row>
    <row r="90632">
      <c r="N90632" s="561" t="n"/>
    </row>
    <row r="90633">
      <c r="N90633" s="561" t="n"/>
    </row>
    <row r="90634">
      <c r="N90634" s="561" t="n"/>
    </row>
    <row r="90635">
      <c r="N90635" s="561" t="n"/>
    </row>
    <row r="90636">
      <c r="N90636" s="561" t="n"/>
    </row>
    <row r="90637">
      <c r="N90637" s="561" t="n"/>
    </row>
    <row r="90638">
      <c r="N90638" s="561" t="n"/>
    </row>
    <row r="90639">
      <c r="N90639" s="561" t="n"/>
    </row>
    <row r="90640">
      <c r="N90640" s="561" t="n"/>
    </row>
    <row r="90641">
      <c r="N90641" s="561" t="n"/>
    </row>
    <row r="90642">
      <c r="N90642" s="561" t="n"/>
    </row>
    <row r="90643">
      <c r="N90643" s="561" t="n"/>
    </row>
    <row r="90644">
      <c r="N90644" s="561" t="n"/>
    </row>
    <row r="90645">
      <c r="N90645" s="561" t="n"/>
    </row>
    <row r="90646">
      <c r="N90646" s="561" t="n"/>
    </row>
    <row r="90647">
      <c r="N90647" s="561" t="n"/>
    </row>
    <row r="90648">
      <c r="N90648" s="561" t="n"/>
    </row>
    <row r="90649">
      <c r="N90649" s="561" t="n"/>
    </row>
    <row r="90650">
      <c r="N90650" s="561" t="n"/>
    </row>
    <row r="90651">
      <c r="N90651" s="561" t="n"/>
    </row>
    <row r="90652">
      <c r="N90652" s="561" t="n"/>
    </row>
    <row r="90653">
      <c r="N90653" s="561" t="n"/>
    </row>
    <row r="90654">
      <c r="N90654" s="561" t="n"/>
    </row>
    <row r="90655">
      <c r="N90655" s="561" t="n"/>
    </row>
    <row r="90656">
      <c r="N90656" s="561" t="n"/>
    </row>
    <row r="90657">
      <c r="N90657" s="561" t="n"/>
    </row>
    <row r="90658">
      <c r="N90658" s="561" t="n"/>
    </row>
    <row r="90659">
      <c r="N90659" s="561" t="n"/>
    </row>
    <row r="90660">
      <c r="N90660" s="561" t="n"/>
    </row>
    <row r="90661">
      <c r="N90661" s="561" t="n"/>
    </row>
    <row r="90662">
      <c r="N90662" s="561" t="n"/>
    </row>
    <row r="90663">
      <c r="N90663" s="561" t="n"/>
    </row>
    <row r="90664">
      <c r="N90664" s="561" t="n"/>
    </row>
    <row r="90665">
      <c r="N90665" s="561" t="n"/>
    </row>
    <row r="90666">
      <c r="N90666" s="561" t="n"/>
    </row>
    <row r="90667">
      <c r="N90667" s="561" t="n"/>
    </row>
    <row r="90668">
      <c r="N90668" s="561" t="n"/>
    </row>
    <row r="90669">
      <c r="N90669" s="561" t="n"/>
    </row>
    <row r="90670">
      <c r="N90670" s="561" t="n"/>
    </row>
    <row r="90671">
      <c r="N90671" s="561" t="n"/>
    </row>
    <row r="90672">
      <c r="N90672" s="561" t="n"/>
    </row>
    <row r="90673">
      <c r="N90673" s="561" t="n"/>
    </row>
    <row r="90674">
      <c r="N90674" s="561" t="n"/>
    </row>
    <row r="90675">
      <c r="N90675" s="561" t="n"/>
    </row>
    <row r="90676">
      <c r="N90676" s="561" t="n"/>
    </row>
    <row r="90677">
      <c r="N90677" s="561" t="n"/>
    </row>
    <row r="90678">
      <c r="N90678" s="561" t="n"/>
    </row>
    <row r="90679">
      <c r="N90679" s="561" t="n"/>
    </row>
    <row r="90680">
      <c r="N90680" s="561" t="n"/>
    </row>
    <row r="90681">
      <c r="N90681" s="561" t="n"/>
    </row>
    <row r="90682">
      <c r="N90682" s="561" t="n"/>
    </row>
    <row r="90683">
      <c r="N90683" s="561" t="n"/>
    </row>
    <row r="90684">
      <c r="N90684" s="561" t="n"/>
    </row>
    <row r="90685">
      <c r="N90685" s="561" t="n"/>
    </row>
    <row r="90686">
      <c r="N90686" s="561" t="n"/>
    </row>
    <row r="90687">
      <c r="N90687" s="561" t="n"/>
    </row>
    <row r="90688">
      <c r="N90688" s="561" t="n"/>
    </row>
    <row r="90689">
      <c r="N90689" s="561" t="n"/>
    </row>
    <row r="90690">
      <c r="N90690" s="561" t="n"/>
    </row>
    <row r="90691">
      <c r="N90691" s="561" t="n"/>
    </row>
    <row r="90692">
      <c r="N90692" s="561" t="n"/>
    </row>
    <row r="90693">
      <c r="N90693" s="561" t="n"/>
    </row>
    <row r="90694">
      <c r="N90694" s="561" t="n"/>
    </row>
    <row r="90695">
      <c r="N90695" s="561" t="n"/>
    </row>
    <row r="90696">
      <c r="N90696" s="561" t="n"/>
    </row>
    <row r="90697">
      <c r="N90697" s="561" t="n"/>
    </row>
    <row r="90698">
      <c r="N90698" s="561" t="n"/>
    </row>
    <row r="90699">
      <c r="N90699" s="561" t="n"/>
    </row>
    <row r="90700">
      <c r="N90700" s="561" t="n"/>
    </row>
    <row r="90701">
      <c r="N90701" s="561" t="n"/>
    </row>
    <row r="90702">
      <c r="N90702" s="561" t="n"/>
    </row>
    <row r="90703">
      <c r="N90703" s="561" t="n"/>
    </row>
    <row r="90704">
      <c r="N90704" s="561" t="n"/>
    </row>
    <row r="90705">
      <c r="N90705" s="561" t="n"/>
    </row>
    <row r="90706">
      <c r="N90706" s="561" t="n"/>
    </row>
    <row r="90707">
      <c r="N90707" s="561" t="n"/>
    </row>
    <row r="90708">
      <c r="N90708" s="561" t="n"/>
    </row>
    <row r="90709">
      <c r="N90709" s="561" t="n"/>
    </row>
    <row r="90710">
      <c r="N90710" s="561" t="n"/>
    </row>
    <row r="90711">
      <c r="N90711" s="561" t="n"/>
    </row>
    <row r="90712">
      <c r="N90712" s="561" t="n"/>
    </row>
    <row r="90713">
      <c r="N90713" s="561" t="n"/>
    </row>
    <row r="90714">
      <c r="N90714" s="561" t="n"/>
    </row>
    <row r="90715">
      <c r="N90715" s="561" t="n"/>
    </row>
    <row r="90716">
      <c r="N90716" s="561" t="n"/>
    </row>
    <row r="90717">
      <c r="N90717" s="561" t="n"/>
    </row>
    <row r="90718">
      <c r="N90718" s="561" t="n"/>
    </row>
    <row r="90719">
      <c r="N90719" s="561" t="n"/>
    </row>
    <row r="90720">
      <c r="N90720" s="561" t="n"/>
    </row>
    <row r="90721">
      <c r="N90721" s="561" t="n"/>
    </row>
    <row r="90722">
      <c r="N90722" s="561" t="n"/>
    </row>
    <row r="90723">
      <c r="N90723" s="561" t="n"/>
    </row>
    <row r="90724">
      <c r="N90724" s="561" t="n"/>
    </row>
    <row r="90725">
      <c r="N90725" s="561" t="n"/>
    </row>
    <row r="90726">
      <c r="N90726" s="561" t="n"/>
    </row>
    <row r="90727">
      <c r="N90727" s="561" t="n"/>
    </row>
    <row r="90728">
      <c r="N90728" s="561" t="n"/>
    </row>
    <row r="90729">
      <c r="N90729" s="561" t="n"/>
    </row>
    <row r="90730">
      <c r="N90730" s="561" t="n"/>
    </row>
    <row r="90731">
      <c r="N90731" s="561" t="n"/>
    </row>
    <row r="90732">
      <c r="N90732" s="561" t="n"/>
    </row>
    <row r="90733">
      <c r="N90733" s="561" t="n"/>
    </row>
    <row r="90734">
      <c r="N90734" s="561" t="n"/>
    </row>
    <row r="90735">
      <c r="N90735" s="561" t="n"/>
    </row>
    <row r="90736">
      <c r="N90736" s="561" t="n"/>
    </row>
    <row r="90737">
      <c r="N90737" s="561" t="n"/>
    </row>
    <row r="90738">
      <c r="N90738" s="561" t="n"/>
    </row>
    <row r="90739">
      <c r="N90739" s="561" t="n"/>
    </row>
    <row r="90740">
      <c r="N90740" s="561" t="n"/>
    </row>
    <row r="90741">
      <c r="N90741" s="561" t="n"/>
    </row>
    <row r="90742">
      <c r="N90742" s="561" t="n"/>
    </row>
    <row r="90743">
      <c r="N90743" s="561" t="n"/>
    </row>
    <row r="90744">
      <c r="N90744" s="561" t="n"/>
    </row>
    <row r="90745">
      <c r="N90745" s="561" t="n"/>
    </row>
    <row r="90746">
      <c r="N90746" s="561" t="n"/>
    </row>
    <row r="90747">
      <c r="N90747" s="561" t="n"/>
    </row>
    <row r="90748">
      <c r="N90748" s="561" t="n"/>
    </row>
    <row r="90749">
      <c r="N90749" s="561" t="n"/>
    </row>
    <row r="90750">
      <c r="N90750" s="561" t="n"/>
    </row>
    <row r="90751">
      <c r="N90751" s="561" t="n"/>
    </row>
    <row r="90752">
      <c r="N90752" s="561" t="n"/>
    </row>
    <row r="90753">
      <c r="N90753" s="561" t="n"/>
    </row>
    <row r="90754">
      <c r="N90754" s="561" t="n"/>
    </row>
    <row r="90755">
      <c r="N90755" s="561" t="n"/>
    </row>
    <row r="90756">
      <c r="N90756" s="561" t="n"/>
    </row>
    <row r="90757">
      <c r="N90757" s="561" t="n"/>
    </row>
    <row r="90758">
      <c r="N90758" s="561" t="n"/>
    </row>
    <row r="90759">
      <c r="N90759" s="561" t="n"/>
    </row>
    <row r="90760">
      <c r="N90760" s="561" t="n"/>
    </row>
    <row r="90761">
      <c r="N90761" s="561" t="n"/>
    </row>
    <row r="90762">
      <c r="N90762" s="561" t="n"/>
    </row>
    <row r="90763">
      <c r="N90763" s="561" t="n"/>
    </row>
    <row r="90764">
      <c r="N90764" s="561" t="n"/>
    </row>
    <row r="90765">
      <c r="N90765" s="561" t="n"/>
    </row>
    <row r="90766">
      <c r="N90766" s="561" t="n"/>
    </row>
    <row r="90767">
      <c r="N90767" s="561" t="n"/>
    </row>
    <row r="90768">
      <c r="N90768" s="561" t="n"/>
    </row>
    <row r="90769">
      <c r="N90769" s="561" t="n"/>
    </row>
    <row r="90770">
      <c r="N90770" s="561" t="n"/>
    </row>
    <row r="90771">
      <c r="N90771" s="561" t="n"/>
    </row>
    <row r="90772">
      <c r="N90772" s="561" t="n"/>
    </row>
    <row r="90773">
      <c r="N90773" s="561" t="n"/>
    </row>
    <row r="90774">
      <c r="N90774" s="561" t="n"/>
    </row>
    <row r="90775">
      <c r="N90775" s="561" t="n"/>
    </row>
    <row r="90776">
      <c r="N90776" s="561" t="n"/>
    </row>
    <row r="90777">
      <c r="N90777" s="561" t="n"/>
    </row>
    <row r="90778">
      <c r="N90778" s="561" t="n"/>
    </row>
    <row r="90779">
      <c r="N90779" s="561" t="n"/>
    </row>
    <row r="90780">
      <c r="N90780" s="561" t="n"/>
    </row>
    <row r="90781">
      <c r="N90781" s="561" t="n"/>
    </row>
    <row r="90782">
      <c r="N90782" s="561" t="n"/>
    </row>
    <row r="90783">
      <c r="N90783" s="561" t="n"/>
    </row>
    <row r="90784">
      <c r="N90784" s="561" t="n"/>
    </row>
    <row r="90785">
      <c r="N90785" s="561" t="n"/>
    </row>
    <row r="90786">
      <c r="N90786" s="561" t="n"/>
    </row>
    <row r="90787">
      <c r="N90787" s="561" t="n"/>
    </row>
    <row r="90788">
      <c r="N90788" s="561" t="n"/>
    </row>
    <row r="90789">
      <c r="N90789" s="561" t="n"/>
    </row>
    <row r="90790">
      <c r="N90790" s="561" t="n"/>
    </row>
    <row r="90791">
      <c r="N90791" s="561" t="n"/>
    </row>
    <row r="90792">
      <c r="N90792" s="561" t="n"/>
    </row>
    <row r="90793">
      <c r="N90793" s="561" t="n"/>
    </row>
    <row r="90794">
      <c r="N90794" s="561" t="n"/>
    </row>
    <row r="90795">
      <c r="N90795" s="561" t="n"/>
    </row>
    <row r="90796">
      <c r="N90796" s="561" t="n"/>
    </row>
    <row r="90797">
      <c r="N90797" s="561" t="n"/>
    </row>
    <row r="90798">
      <c r="N90798" s="561" t="n"/>
    </row>
    <row r="90799">
      <c r="N90799" s="561" t="n"/>
    </row>
    <row r="90800">
      <c r="N90800" s="561" t="n"/>
    </row>
    <row r="90801">
      <c r="N90801" s="561" t="n"/>
    </row>
    <row r="90802">
      <c r="N90802" s="561" t="n"/>
    </row>
    <row r="90803">
      <c r="N90803" s="561" t="n"/>
    </row>
    <row r="90804">
      <c r="N90804" s="561" t="n"/>
    </row>
    <row r="90805">
      <c r="N90805" s="561" t="n"/>
    </row>
    <row r="90806">
      <c r="N90806" s="561" t="n"/>
    </row>
    <row r="90807">
      <c r="N90807" s="561" t="n"/>
    </row>
    <row r="90808">
      <c r="N90808" s="561" t="n"/>
    </row>
    <row r="90809">
      <c r="N90809" s="561" t="n"/>
    </row>
    <row r="90810">
      <c r="N90810" s="561" t="n"/>
    </row>
    <row r="90811">
      <c r="N90811" s="561" t="n"/>
    </row>
    <row r="90812">
      <c r="N90812" s="561" t="n"/>
    </row>
    <row r="90813">
      <c r="N90813" s="561" t="n"/>
    </row>
    <row r="90814">
      <c r="N90814" s="561" t="n"/>
    </row>
    <row r="90815">
      <c r="N90815" s="561" t="n"/>
    </row>
    <row r="90816">
      <c r="N90816" s="561" t="n"/>
    </row>
    <row r="90817">
      <c r="N90817" s="561" t="n"/>
    </row>
    <row r="90818">
      <c r="N90818" s="561" t="n"/>
    </row>
    <row r="90819">
      <c r="N90819" s="561" t="n"/>
    </row>
    <row r="90820">
      <c r="N90820" s="561" t="n"/>
    </row>
    <row r="90821">
      <c r="N90821" s="561" t="n"/>
    </row>
    <row r="90822">
      <c r="N90822" s="561" t="n"/>
    </row>
    <row r="90823">
      <c r="N90823" s="561" t="n"/>
    </row>
    <row r="90824">
      <c r="N90824" s="561" t="n"/>
    </row>
    <row r="90825">
      <c r="N90825" s="561" t="n"/>
    </row>
    <row r="90826">
      <c r="N90826" s="561" t="n"/>
    </row>
    <row r="90827">
      <c r="N90827" s="561" t="n"/>
    </row>
    <row r="90828">
      <c r="N90828" s="561" t="n"/>
    </row>
    <row r="90829">
      <c r="N90829" s="561" t="n"/>
    </row>
    <row r="90830">
      <c r="N90830" s="561" t="n"/>
    </row>
    <row r="90831">
      <c r="N90831" s="561" t="n"/>
    </row>
    <row r="90832">
      <c r="N90832" s="561" t="n"/>
    </row>
    <row r="90833">
      <c r="N90833" s="561" t="n"/>
    </row>
    <row r="90834">
      <c r="N90834" s="561" t="n"/>
    </row>
    <row r="90835">
      <c r="N90835" s="561" t="n"/>
    </row>
    <row r="90836">
      <c r="N90836" s="561" t="n"/>
    </row>
    <row r="90837">
      <c r="N90837" s="561" t="n"/>
    </row>
    <row r="90838">
      <c r="N90838" s="561" t="n"/>
    </row>
    <row r="90839">
      <c r="N90839" s="561" t="n"/>
    </row>
    <row r="90840">
      <c r="N90840" s="561" t="n"/>
    </row>
    <row r="90841">
      <c r="N90841" s="561" t="n"/>
    </row>
    <row r="90842">
      <c r="N90842" s="561" t="n"/>
    </row>
    <row r="90843">
      <c r="N90843" s="561" t="n"/>
    </row>
    <row r="90844">
      <c r="N90844" s="561" t="n"/>
    </row>
    <row r="90845">
      <c r="N90845" s="561" t="n"/>
    </row>
    <row r="90846">
      <c r="N90846" s="561" t="n"/>
    </row>
    <row r="90847">
      <c r="N90847" s="561" t="n"/>
    </row>
    <row r="90848">
      <c r="N90848" s="561" t="n"/>
    </row>
    <row r="90849">
      <c r="N90849" s="561" t="n"/>
    </row>
    <row r="90850">
      <c r="N90850" s="561" t="n"/>
    </row>
    <row r="90851">
      <c r="N90851" s="561" t="n"/>
    </row>
    <row r="90852">
      <c r="N90852" s="561" t="n"/>
    </row>
    <row r="90853">
      <c r="N90853" s="561" t="n"/>
    </row>
    <row r="90854">
      <c r="N90854" s="561" t="n"/>
    </row>
    <row r="90855">
      <c r="N90855" s="561" t="n"/>
    </row>
    <row r="90856">
      <c r="N90856" s="561" t="n"/>
    </row>
    <row r="90857">
      <c r="N90857" s="561" t="n"/>
    </row>
    <row r="90858">
      <c r="N90858" s="561" t="n"/>
    </row>
    <row r="90859">
      <c r="N90859" s="561" t="n"/>
    </row>
    <row r="90860">
      <c r="N90860" s="561" t="n"/>
    </row>
    <row r="90861">
      <c r="N90861" s="561" t="n"/>
    </row>
    <row r="90862">
      <c r="N90862" s="561" t="n"/>
    </row>
    <row r="90863">
      <c r="N90863" s="561" t="n"/>
    </row>
    <row r="90864">
      <c r="N90864" s="561" t="n"/>
    </row>
    <row r="90865">
      <c r="N90865" s="561" t="n"/>
    </row>
    <row r="90866">
      <c r="N90866" s="561" t="n"/>
    </row>
    <row r="90867">
      <c r="N90867" s="561" t="n"/>
    </row>
    <row r="90868">
      <c r="N90868" s="561" t="n"/>
    </row>
    <row r="90869">
      <c r="N90869" s="561" t="n"/>
    </row>
    <row r="90870">
      <c r="N90870" s="561" t="n"/>
    </row>
    <row r="90871">
      <c r="N90871" s="561" t="n"/>
    </row>
    <row r="90872">
      <c r="N90872" s="561" t="n"/>
    </row>
    <row r="90873">
      <c r="N90873" s="561" t="n"/>
    </row>
    <row r="90874">
      <c r="N90874" s="561" t="n"/>
    </row>
    <row r="90875">
      <c r="N90875" s="561" t="n"/>
    </row>
    <row r="90876">
      <c r="N90876" s="561" t="n"/>
    </row>
    <row r="90877">
      <c r="N90877" s="561" t="n"/>
    </row>
    <row r="90878">
      <c r="N90878" s="561" t="n"/>
    </row>
    <row r="90879">
      <c r="N90879" s="561" t="n"/>
    </row>
    <row r="90880">
      <c r="N90880" s="561" t="n"/>
    </row>
    <row r="90881">
      <c r="N90881" s="561" t="n"/>
    </row>
    <row r="90882">
      <c r="N90882" s="561" t="n"/>
    </row>
    <row r="90883">
      <c r="N90883" s="561" t="n"/>
    </row>
    <row r="90884">
      <c r="N90884" s="561" t="n"/>
    </row>
    <row r="90885">
      <c r="N90885" s="561" t="n"/>
    </row>
    <row r="90886">
      <c r="N90886" s="561" t="n"/>
    </row>
    <row r="90887">
      <c r="N90887" s="561" t="n"/>
    </row>
    <row r="90888">
      <c r="N90888" s="561" t="n"/>
    </row>
    <row r="90889">
      <c r="N90889" s="561" t="n"/>
    </row>
    <row r="90890">
      <c r="N90890" s="561" t="n"/>
    </row>
    <row r="90891">
      <c r="N90891" s="561" t="n"/>
    </row>
    <row r="90892">
      <c r="N90892" s="561" t="n"/>
    </row>
    <row r="90893">
      <c r="N90893" s="561" t="n"/>
    </row>
    <row r="90894">
      <c r="N90894" s="561" t="n"/>
    </row>
    <row r="90895">
      <c r="N90895" s="561" t="n"/>
    </row>
    <row r="90896">
      <c r="N90896" s="561" t="n"/>
    </row>
    <row r="90897">
      <c r="N90897" s="561" t="n"/>
    </row>
    <row r="90898">
      <c r="N90898" s="561" t="n"/>
    </row>
    <row r="90899">
      <c r="N90899" s="561" t="n"/>
    </row>
    <row r="90900">
      <c r="N90900" s="561" t="n"/>
    </row>
    <row r="90901">
      <c r="N90901" s="561" t="n"/>
    </row>
    <row r="90902">
      <c r="N90902" s="561" t="n"/>
    </row>
    <row r="90903">
      <c r="N90903" s="561" t="n"/>
    </row>
    <row r="90904">
      <c r="N90904" s="561" t="n"/>
    </row>
    <row r="90905">
      <c r="N90905" s="561" t="n"/>
    </row>
    <row r="90906">
      <c r="N90906" s="561" t="n"/>
    </row>
    <row r="90907">
      <c r="N90907" s="561" t="n"/>
    </row>
    <row r="90908">
      <c r="N90908" s="561" t="n"/>
    </row>
    <row r="90909">
      <c r="N90909" s="561" t="n"/>
    </row>
    <row r="90910">
      <c r="N90910" s="561" t="n"/>
    </row>
    <row r="90911">
      <c r="N90911" s="561" t="n"/>
    </row>
    <row r="90912">
      <c r="N90912" s="561" t="n"/>
    </row>
    <row r="90913">
      <c r="N90913" s="561" t="n"/>
    </row>
    <row r="90914">
      <c r="N90914" s="561" t="n"/>
    </row>
    <row r="90915">
      <c r="N90915" s="561" t="n"/>
    </row>
    <row r="90916">
      <c r="N90916" s="561" t="n"/>
    </row>
    <row r="90917">
      <c r="N90917" s="561" t="n"/>
    </row>
    <row r="90918">
      <c r="N90918" s="561" t="n"/>
    </row>
    <row r="90919">
      <c r="N90919" s="561" t="n"/>
    </row>
    <row r="90920">
      <c r="N90920" s="561" t="n"/>
    </row>
    <row r="90921">
      <c r="N90921" s="561" t="n"/>
    </row>
    <row r="90922">
      <c r="N90922" s="561" t="n"/>
    </row>
    <row r="90923">
      <c r="N90923" s="561" t="n"/>
    </row>
    <row r="90924">
      <c r="N90924" s="561" t="n"/>
    </row>
    <row r="90925">
      <c r="N90925" s="561" t="n"/>
    </row>
    <row r="90926">
      <c r="N90926" s="561" t="n"/>
    </row>
    <row r="90927">
      <c r="N90927" s="561" t="n"/>
    </row>
    <row r="90928">
      <c r="N90928" s="561" t="n"/>
    </row>
    <row r="90929">
      <c r="N90929" s="561" t="n"/>
    </row>
    <row r="90930">
      <c r="N90930" s="561" t="n"/>
    </row>
    <row r="90931">
      <c r="N90931" s="561" t="n"/>
    </row>
    <row r="90932">
      <c r="N90932" s="561" t="n"/>
    </row>
    <row r="90933">
      <c r="N90933" s="561" t="n"/>
    </row>
    <row r="90934">
      <c r="N90934" s="561" t="n"/>
    </row>
    <row r="90935">
      <c r="N90935" s="561" t="n"/>
    </row>
    <row r="90936">
      <c r="N90936" s="561" t="n"/>
    </row>
    <row r="90937">
      <c r="N90937" s="561" t="n"/>
    </row>
    <row r="90938">
      <c r="N90938" s="561" t="n"/>
    </row>
    <row r="90939">
      <c r="N90939" s="561" t="n"/>
    </row>
    <row r="90940">
      <c r="N90940" s="561" t="n"/>
    </row>
    <row r="90941">
      <c r="N90941" s="561" t="n"/>
    </row>
    <row r="90942">
      <c r="N90942" s="561" t="n"/>
    </row>
    <row r="90943">
      <c r="N90943" s="561" t="n"/>
    </row>
    <row r="90944">
      <c r="N90944" s="561" t="n"/>
    </row>
    <row r="90945">
      <c r="N90945" s="561" t="n"/>
    </row>
    <row r="90946">
      <c r="N90946" s="561" t="n"/>
    </row>
    <row r="90947">
      <c r="N90947" s="561" t="n"/>
    </row>
    <row r="90948">
      <c r="N90948" s="561" t="n"/>
    </row>
    <row r="90949">
      <c r="N90949" s="561" t="n"/>
    </row>
    <row r="90950">
      <c r="N90950" s="561" t="n"/>
    </row>
    <row r="90951">
      <c r="N90951" s="561" t="n"/>
    </row>
    <row r="90952">
      <c r="N90952" s="561" t="n"/>
    </row>
    <row r="90953">
      <c r="N90953" s="561" t="n"/>
    </row>
    <row r="90954">
      <c r="N90954" s="561" t="n"/>
    </row>
    <row r="90955">
      <c r="N90955" s="561" t="n"/>
    </row>
    <row r="90956">
      <c r="N90956" s="561" t="n"/>
    </row>
    <row r="90957">
      <c r="N90957" s="561" t="n"/>
    </row>
    <row r="90958">
      <c r="N90958" s="561" t="n"/>
    </row>
    <row r="90959">
      <c r="N90959" s="561" t="n"/>
    </row>
    <row r="90960">
      <c r="N90960" s="561" t="n"/>
    </row>
    <row r="90961">
      <c r="N90961" s="561" t="n"/>
    </row>
    <row r="90962">
      <c r="N90962" s="561" t="n"/>
    </row>
    <row r="90963">
      <c r="N90963" s="561" t="n"/>
    </row>
    <row r="90964">
      <c r="N90964" s="561" t="n"/>
    </row>
    <row r="90965">
      <c r="N90965" s="561" t="n"/>
    </row>
    <row r="90966">
      <c r="N90966" s="561" t="n"/>
    </row>
    <row r="90967">
      <c r="N90967" s="561" t="n"/>
    </row>
    <row r="90968">
      <c r="N90968" s="561" t="n"/>
    </row>
    <row r="90969">
      <c r="N90969" s="561" t="n"/>
    </row>
    <row r="90970">
      <c r="N90970" s="561" t="n"/>
    </row>
    <row r="90971">
      <c r="N90971" s="561" t="n"/>
    </row>
    <row r="90972">
      <c r="N90972" s="561" t="n"/>
    </row>
    <row r="90973">
      <c r="N90973" s="561" t="n"/>
    </row>
    <row r="90974">
      <c r="N90974" s="561" t="n"/>
    </row>
    <row r="90975">
      <c r="N90975" s="561" t="n"/>
    </row>
    <row r="90976">
      <c r="N90976" s="561" t="n"/>
    </row>
    <row r="90977">
      <c r="N90977" s="561" t="n"/>
    </row>
    <row r="90978">
      <c r="N90978" s="561" t="n"/>
    </row>
    <row r="90979">
      <c r="N90979" s="561" t="n"/>
    </row>
    <row r="90980">
      <c r="N90980" s="561" t="n"/>
    </row>
    <row r="90981">
      <c r="N90981" s="561" t="n"/>
    </row>
    <row r="90982">
      <c r="N90982" s="561" t="n"/>
    </row>
    <row r="90983">
      <c r="N90983" s="561" t="n"/>
    </row>
    <row r="90984">
      <c r="N90984" s="561" t="n"/>
    </row>
    <row r="90985">
      <c r="N90985" s="561" t="n"/>
    </row>
    <row r="90986">
      <c r="N90986" s="561" t="n"/>
    </row>
    <row r="90987">
      <c r="N90987" s="561" t="n"/>
    </row>
    <row r="90988">
      <c r="N90988" s="561" t="n"/>
    </row>
    <row r="90989">
      <c r="N90989" s="561" t="n"/>
    </row>
    <row r="90990">
      <c r="N90990" s="561" t="n"/>
    </row>
    <row r="90991">
      <c r="N90991" s="561" t="n"/>
    </row>
    <row r="90992">
      <c r="N90992" s="561" t="n"/>
    </row>
    <row r="90993">
      <c r="N90993" s="561" t="n"/>
    </row>
    <row r="90994">
      <c r="N90994" s="561" t="n"/>
    </row>
    <row r="90995">
      <c r="N90995" s="561" t="n"/>
    </row>
    <row r="90996">
      <c r="N90996" s="561" t="n"/>
    </row>
    <row r="90997">
      <c r="N90997" s="561" t="n"/>
    </row>
    <row r="90998">
      <c r="N90998" s="561" t="n"/>
    </row>
    <row r="90999">
      <c r="N90999" s="561" t="n"/>
    </row>
    <row r="91000">
      <c r="N91000" s="561" t="n"/>
    </row>
    <row r="91001">
      <c r="N91001" s="561" t="n"/>
    </row>
    <row r="91002">
      <c r="N91002" s="561" t="n"/>
    </row>
    <row r="91003">
      <c r="N91003" s="561" t="n"/>
    </row>
    <row r="91004">
      <c r="N91004" s="561" t="n"/>
    </row>
    <row r="91005">
      <c r="N91005" s="561" t="n"/>
    </row>
    <row r="91006">
      <c r="N91006" s="561" t="n"/>
    </row>
    <row r="91007">
      <c r="N91007" s="561" t="n"/>
    </row>
    <row r="91008">
      <c r="N91008" s="561" t="n"/>
    </row>
    <row r="91009">
      <c r="N91009" s="561" t="n"/>
    </row>
    <row r="91010">
      <c r="N91010" s="561" t="n"/>
    </row>
    <row r="91011">
      <c r="N91011" s="561" t="n"/>
    </row>
    <row r="91012">
      <c r="N91012" s="561" t="n"/>
    </row>
    <row r="91013">
      <c r="N91013" s="561" t="n"/>
    </row>
    <row r="91014">
      <c r="N91014" s="561" t="n"/>
    </row>
    <row r="91015">
      <c r="N91015" s="561" t="n"/>
    </row>
    <row r="91016">
      <c r="N91016" s="561" t="n"/>
    </row>
    <row r="91017">
      <c r="N91017" s="561" t="n"/>
    </row>
    <row r="91018">
      <c r="N91018" s="561" t="n"/>
    </row>
    <row r="91019">
      <c r="N91019" s="561" t="n"/>
    </row>
    <row r="91020">
      <c r="N91020" s="561" t="n"/>
    </row>
    <row r="91021">
      <c r="N91021" s="561" t="n"/>
    </row>
    <row r="91022">
      <c r="N91022" s="561" t="n"/>
    </row>
    <row r="91023">
      <c r="N91023" s="561" t="n"/>
    </row>
    <row r="91024">
      <c r="N91024" s="561" t="n"/>
    </row>
    <row r="91025">
      <c r="N91025" s="561" t="n"/>
    </row>
    <row r="91026">
      <c r="N91026" s="561" t="n"/>
    </row>
    <row r="91027">
      <c r="N91027" s="561" t="n"/>
    </row>
    <row r="91028">
      <c r="N91028" s="561" t="n"/>
    </row>
    <row r="91029">
      <c r="N91029" s="561" t="n"/>
    </row>
    <row r="91030">
      <c r="N91030" s="561" t="n"/>
    </row>
    <row r="91031">
      <c r="N91031" s="561" t="n"/>
    </row>
    <row r="91032">
      <c r="N91032" s="561" t="n"/>
    </row>
    <row r="91033">
      <c r="N91033" s="561" t="n"/>
    </row>
    <row r="91034">
      <c r="N91034" s="561" t="n"/>
    </row>
    <row r="91035">
      <c r="N91035" s="561" t="n"/>
    </row>
    <row r="91036">
      <c r="N91036" s="561" t="n"/>
    </row>
    <row r="91037">
      <c r="N91037" s="561" t="n"/>
    </row>
    <row r="91038">
      <c r="N91038" s="561" t="n"/>
    </row>
    <row r="91039">
      <c r="N91039" s="561" t="n"/>
    </row>
    <row r="91040">
      <c r="N91040" s="561" t="n"/>
    </row>
    <row r="91041">
      <c r="N91041" s="561" t="n"/>
    </row>
    <row r="91042">
      <c r="N91042" s="561" t="n"/>
    </row>
    <row r="91043">
      <c r="N91043" s="561" t="n"/>
    </row>
    <row r="91044">
      <c r="N91044" s="561" t="n"/>
    </row>
    <row r="91045">
      <c r="N91045" s="561" t="n"/>
    </row>
    <row r="91046">
      <c r="N91046" s="561" t="n"/>
    </row>
    <row r="91047">
      <c r="N91047" s="561" t="n"/>
    </row>
    <row r="91048">
      <c r="N91048" s="561" t="n"/>
    </row>
    <row r="91049">
      <c r="N91049" s="561" t="n"/>
    </row>
    <row r="91050">
      <c r="N91050" s="561" t="n"/>
    </row>
    <row r="91051">
      <c r="N91051" s="561" t="n"/>
    </row>
    <row r="91052">
      <c r="N91052" s="561" t="n"/>
    </row>
    <row r="91053">
      <c r="N91053" s="561" t="n"/>
    </row>
    <row r="91054">
      <c r="N91054" s="561" t="n"/>
    </row>
    <row r="91055">
      <c r="N91055" s="561" t="n"/>
    </row>
    <row r="91056">
      <c r="N91056" s="561" t="n"/>
    </row>
    <row r="91057">
      <c r="N91057" s="561" t="n"/>
    </row>
    <row r="91058">
      <c r="N91058" s="561" t="n"/>
    </row>
    <row r="91059">
      <c r="N91059" s="561" t="n"/>
    </row>
    <row r="91060">
      <c r="N91060" s="561" t="n"/>
    </row>
    <row r="91061">
      <c r="N91061" s="561" t="n"/>
    </row>
    <row r="91062">
      <c r="N91062" s="561" t="n"/>
    </row>
    <row r="91063">
      <c r="N91063" s="561" t="n"/>
    </row>
    <row r="91064">
      <c r="N91064" s="561" t="n"/>
    </row>
    <row r="91065">
      <c r="N91065" s="561" t="n"/>
    </row>
    <row r="91066">
      <c r="N91066" s="561" t="n"/>
    </row>
    <row r="91067">
      <c r="N91067" s="561" t="n"/>
    </row>
    <row r="91068">
      <c r="N91068" s="561" t="n"/>
    </row>
    <row r="91069">
      <c r="N91069" s="561" t="n"/>
    </row>
    <row r="91070">
      <c r="N91070" s="561" t="n"/>
    </row>
    <row r="91071">
      <c r="N91071" s="561" t="n"/>
    </row>
    <row r="91072">
      <c r="N91072" s="561" t="n"/>
    </row>
    <row r="91073">
      <c r="N91073" s="561" t="n"/>
    </row>
    <row r="91074">
      <c r="N91074" s="561" t="n"/>
    </row>
    <row r="91075">
      <c r="N91075" s="561" t="n"/>
    </row>
    <row r="91076">
      <c r="N91076" s="561" t="n"/>
    </row>
    <row r="91077">
      <c r="N91077" s="561" t="n"/>
    </row>
    <row r="91078">
      <c r="N91078" s="561" t="n"/>
    </row>
    <row r="91079">
      <c r="N91079" s="561" t="n"/>
    </row>
    <row r="91080">
      <c r="N91080" s="561" t="n"/>
    </row>
    <row r="91081">
      <c r="N91081" s="561" t="n"/>
    </row>
    <row r="91082">
      <c r="N91082" s="561" t="n"/>
    </row>
    <row r="91083">
      <c r="N91083" s="561" t="n"/>
    </row>
    <row r="91084">
      <c r="N91084" s="561" t="n"/>
    </row>
    <row r="91085">
      <c r="N91085" s="561" t="n"/>
    </row>
    <row r="91086">
      <c r="N91086" s="561" t="n"/>
    </row>
    <row r="91087">
      <c r="N91087" s="561" t="n"/>
    </row>
    <row r="91088">
      <c r="N91088" s="561" t="n"/>
    </row>
    <row r="91089">
      <c r="N91089" s="561" t="n"/>
    </row>
    <row r="91090">
      <c r="N91090" s="561" t="n"/>
    </row>
    <row r="91091">
      <c r="N91091" s="561" t="n"/>
    </row>
    <row r="91092">
      <c r="N91092" s="561" t="n"/>
    </row>
    <row r="91093">
      <c r="N91093" s="561" t="n"/>
    </row>
    <row r="91094">
      <c r="N91094" s="561" t="n"/>
    </row>
    <row r="91095">
      <c r="N91095" s="561" t="n"/>
    </row>
    <row r="91096">
      <c r="N91096" s="561" t="n"/>
    </row>
    <row r="91097">
      <c r="N91097" s="561" t="n"/>
    </row>
    <row r="91098">
      <c r="N91098" s="561" t="n"/>
    </row>
    <row r="91099">
      <c r="N91099" s="561" t="n"/>
    </row>
    <row r="91100">
      <c r="N91100" s="561" t="n"/>
    </row>
    <row r="91101">
      <c r="N91101" s="561" t="n"/>
    </row>
    <row r="91102">
      <c r="N91102" s="561" t="n"/>
    </row>
    <row r="91103">
      <c r="N91103" s="561" t="n"/>
    </row>
    <row r="91104">
      <c r="N91104" s="561" t="n"/>
    </row>
    <row r="91105">
      <c r="N91105" s="561" t="n"/>
    </row>
    <row r="91106">
      <c r="N91106" s="561" t="n"/>
    </row>
    <row r="91107">
      <c r="N91107" s="561" t="n"/>
    </row>
    <row r="91108">
      <c r="N91108" s="561" t="n"/>
    </row>
    <row r="91109">
      <c r="N91109" s="561" t="n"/>
    </row>
    <row r="91110">
      <c r="N91110" s="561" t="n"/>
    </row>
    <row r="91111">
      <c r="N91111" s="561" t="n"/>
    </row>
    <row r="91112">
      <c r="N91112" s="561" t="n"/>
    </row>
    <row r="91113">
      <c r="N91113" s="561" t="n"/>
    </row>
    <row r="91114">
      <c r="N91114" s="561" t="n"/>
    </row>
    <row r="91115">
      <c r="N91115" s="561" t="n"/>
    </row>
    <row r="91116">
      <c r="N91116" s="561" t="n"/>
    </row>
    <row r="91117">
      <c r="N91117" s="561" t="n"/>
    </row>
    <row r="91118">
      <c r="N91118" s="561" t="n"/>
    </row>
    <row r="91119">
      <c r="N91119" s="561" t="n"/>
    </row>
    <row r="91120">
      <c r="N91120" s="561" t="n"/>
    </row>
    <row r="91121">
      <c r="N91121" s="561" t="n"/>
    </row>
    <row r="91122">
      <c r="N91122" s="561" t="n"/>
    </row>
    <row r="91123">
      <c r="N91123" s="561" t="n"/>
    </row>
    <row r="91124">
      <c r="N91124" s="561" t="n"/>
    </row>
    <row r="91125">
      <c r="N91125" s="561" t="n"/>
    </row>
    <row r="91126">
      <c r="N91126" s="561" t="n"/>
    </row>
    <row r="91127">
      <c r="N91127" s="561" t="n"/>
    </row>
    <row r="91128">
      <c r="N91128" s="561" t="n"/>
    </row>
    <row r="91129">
      <c r="N91129" s="561" t="n"/>
    </row>
    <row r="91130">
      <c r="N91130" s="561" t="n"/>
    </row>
    <row r="91131">
      <c r="N91131" s="561" t="n"/>
    </row>
    <row r="91132">
      <c r="N91132" s="561" t="n"/>
    </row>
    <row r="91133">
      <c r="N91133" s="561" t="n"/>
    </row>
    <row r="91134">
      <c r="N91134" s="561" t="n"/>
    </row>
    <row r="91135">
      <c r="N91135" s="561" t="n"/>
    </row>
    <row r="91136">
      <c r="N91136" s="561" t="n"/>
    </row>
    <row r="91137">
      <c r="N91137" s="561" t="n"/>
    </row>
    <row r="91138">
      <c r="N91138" s="561" t="n"/>
    </row>
    <row r="91139">
      <c r="N91139" s="561" t="n"/>
    </row>
    <row r="91140">
      <c r="N91140" s="561" t="n"/>
    </row>
    <row r="91141">
      <c r="N91141" s="561" t="n"/>
    </row>
    <row r="91142">
      <c r="N91142" s="561" t="n"/>
    </row>
    <row r="91143">
      <c r="N91143" s="561" t="n"/>
    </row>
    <row r="91144">
      <c r="N91144" s="561" t="n"/>
    </row>
    <row r="91145">
      <c r="N91145" s="561" t="n"/>
    </row>
    <row r="91146">
      <c r="N91146" s="561" t="n"/>
    </row>
    <row r="91147">
      <c r="N91147" s="561" t="n"/>
    </row>
    <row r="91148">
      <c r="N91148" s="561" t="n"/>
    </row>
    <row r="91149">
      <c r="N91149" s="561" t="n"/>
    </row>
    <row r="91150">
      <c r="N91150" s="561" t="n"/>
    </row>
    <row r="91151">
      <c r="N91151" s="561" t="n"/>
    </row>
    <row r="91152">
      <c r="N91152" s="561" t="n"/>
    </row>
    <row r="91153">
      <c r="N91153" s="561" t="n"/>
    </row>
    <row r="91154">
      <c r="N91154" s="561" t="n"/>
    </row>
    <row r="91155">
      <c r="N91155" s="561" t="n"/>
    </row>
    <row r="91156">
      <c r="N91156" s="561" t="n"/>
    </row>
    <row r="91157">
      <c r="N91157" s="561" t="n"/>
    </row>
    <row r="91158">
      <c r="N91158" s="561" t="n"/>
    </row>
    <row r="91159">
      <c r="N91159" s="561" t="n"/>
    </row>
    <row r="91160">
      <c r="N91160" s="561" t="n"/>
    </row>
    <row r="91161">
      <c r="N91161" s="561" t="n"/>
    </row>
    <row r="91162">
      <c r="N91162" s="561" t="n"/>
    </row>
    <row r="91163">
      <c r="N91163" s="561" t="n"/>
    </row>
    <row r="91164">
      <c r="N91164" s="561" t="n"/>
    </row>
    <row r="91165">
      <c r="N91165" s="561" t="n"/>
    </row>
    <row r="91166">
      <c r="N91166" s="561" t="n"/>
    </row>
    <row r="91167">
      <c r="N91167" s="561" t="n"/>
    </row>
    <row r="91168">
      <c r="N91168" s="561" t="n"/>
    </row>
    <row r="91169">
      <c r="N91169" s="561" t="n"/>
    </row>
    <row r="91170">
      <c r="N91170" s="561" t="n"/>
    </row>
    <row r="91171">
      <c r="N91171" s="561" t="n"/>
    </row>
    <row r="91172">
      <c r="N91172" s="561" t="n"/>
    </row>
    <row r="91173">
      <c r="N91173" s="561" t="n"/>
    </row>
    <row r="91174">
      <c r="N91174" s="561" t="n"/>
    </row>
    <row r="91175">
      <c r="N91175" s="561" t="n"/>
    </row>
    <row r="91176">
      <c r="N91176" s="561" t="n"/>
    </row>
    <row r="91177">
      <c r="N91177" s="561" t="n"/>
    </row>
    <row r="91178">
      <c r="N91178" s="561" t="n"/>
    </row>
    <row r="91179">
      <c r="N91179" s="561" t="n"/>
    </row>
    <row r="91180">
      <c r="N91180" s="561" t="n"/>
    </row>
    <row r="91181">
      <c r="N91181" s="561" t="n"/>
    </row>
    <row r="91182">
      <c r="N91182" s="561" t="n"/>
    </row>
    <row r="91183">
      <c r="N91183" s="561" t="n"/>
    </row>
    <row r="91184">
      <c r="N91184" s="561" t="n"/>
    </row>
    <row r="91185">
      <c r="N91185" s="561" t="n"/>
    </row>
    <row r="91186">
      <c r="N91186" s="561" t="n"/>
    </row>
    <row r="91187">
      <c r="N91187" s="561" t="n"/>
    </row>
    <row r="91188">
      <c r="N91188" s="561" t="n"/>
    </row>
    <row r="91189">
      <c r="N91189" s="561" t="n"/>
    </row>
    <row r="91190">
      <c r="N91190" s="561" t="n"/>
    </row>
    <row r="91191">
      <c r="N91191" s="561" t="n"/>
    </row>
    <row r="91192">
      <c r="N91192" s="561" t="n"/>
    </row>
    <row r="91193">
      <c r="N91193" s="561" t="n"/>
    </row>
    <row r="91194">
      <c r="N91194" s="561" t="n"/>
    </row>
    <row r="91195">
      <c r="N91195" s="561" t="n"/>
    </row>
    <row r="91196">
      <c r="N91196" s="561" t="n"/>
    </row>
    <row r="91197">
      <c r="N91197" s="561" t="n"/>
    </row>
    <row r="91198">
      <c r="N91198" s="561" t="n"/>
    </row>
    <row r="91199">
      <c r="N91199" s="561" t="n"/>
    </row>
    <row r="91200">
      <c r="N91200" s="561" t="n"/>
    </row>
    <row r="91201">
      <c r="N91201" s="561" t="n"/>
    </row>
    <row r="91202">
      <c r="N91202" s="561" t="n"/>
    </row>
    <row r="91203">
      <c r="N91203" s="561" t="n"/>
    </row>
    <row r="91204">
      <c r="N91204" s="561" t="n"/>
    </row>
    <row r="91205">
      <c r="N91205" s="561" t="n"/>
    </row>
    <row r="91206">
      <c r="N91206" s="561" t="n"/>
    </row>
    <row r="91207">
      <c r="N91207" s="561" t="n"/>
    </row>
    <row r="91208">
      <c r="N91208" s="561" t="n"/>
    </row>
    <row r="91209">
      <c r="N91209" s="561" t="n"/>
    </row>
    <row r="91210">
      <c r="N91210" s="561" t="n"/>
    </row>
    <row r="91211">
      <c r="N91211" s="561" t="n"/>
    </row>
    <row r="91212">
      <c r="N91212" s="561" t="n"/>
    </row>
    <row r="91213">
      <c r="N91213" s="561" t="n"/>
    </row>
    <row r="91214">
      <c r="N91214" s="561" t="n"/>
    </row>
    <row r="91215">
      <c r="N91215" s="561" t="n"/>
    </row>
    <row r="91216">
      <c r="N91216" s="561" t="n"/>
    </row>
    <row r="91217">
      <c r="N91217" s="561" t="n"/>
    </row>
    <row r="91218">
      <c r="N91218" s="561" t="n"/>
    </row>
    <row r="91219">
      <c r="N91219" s="561" t="n"/>
    </row>
    <row r="91220">
      <c r="N91220" s="561" t="n"/>
    </row>
    <row r="91221">
      <c r="N91221" s="561" t="n"/>
    </row>
    <row r="91222">
      <c r="N91222" s="561" t="n"/>
    </row>
    <row r="91223">
      <c r="N91223" s="561" t="n"/>
    </row>
    <row r="91224">
      <c r="N91224" s="561" t="n"/>
    </row>
    <row r="91225">
      <c r="N91225" s="561" t="n"/>
    </row>
    <row r="91226">
      <c r="N91226" s="561" t="n"/>
    </row>
    <row r="91227">
      <c r="N91227" s="561" t="n"/>
    </row>
    <row r="91228">
      <c r="N91228" s="561" t="n"/>
    </row>
    <row r="91229">
      <c r="N91229" s="561" t="n"/>
    </row>
    <row r="91230">
      <c r="N91230" s="561" t="n"/>
    </row>
    <row r="91231">
      <c r="N91231" s="561" t="n"/>
    </row>
    <row r="91232">
      <c r="N91232" s="561" t="n"/>
    </row>
    <row r="91233">
      <c r="N91233" s="561" t="n"/>
    </row>
    <row r="91234">
      <c r="N91234" s="561" t="n"/>
    </row>
    <row r="91235">
      <c r="N91235" s="561" t="n"/>
    </row>
    <row r="91236">
      <c r="N91236" s="561" t="n"/>
    </row>
    <row r="91237">
      <c r="N91237" s="561" t="n"/>
    </row>
    <row r="91238">
      <c r="N91238" s="561" t="n"/>
    </row>
    <row r="91239">
      <c r="N91239" s="561" t="n"/>
    </row>
    <row r="91240">
      <c r="N91240" s="561" t="n"/>
    </row>
    <row r="91241">
      <c r="N91241" s="561" t="n"/>
    </row>
    <row r="91242">
      <c r="N91242" s="561" t="n"/>
    </row>
    <row r="91243">
      <c r="N91243" s="561" t="n"/>
    </row>
    <row r="91244">
      <c r="N91244" s="561" t="n"/>
    </row>
    <row r="91245">
      <c r="N91245" s="561" t="n"/>
    </row>
    <row r="91246">
      <c r="N91246" s="561" t="n"/>
    </row>
    <row r="91247">
      <c r="N91247" s="561" t="n"/>
    </row>
    <row r="91248">
      <c r="N91248" s="561" t="n"/>
    </row>
    <row r="91249">
      <c r="N91249" s="561" t="n"/>
    </row>
    <row r="91250">
      <c r="N91250" s="561" t="n"/>
    </row>
    <row r="91251">
      <c r="N91251" s="561" t="n"/>
    </row>
    <row r="91252">
      <c r="N91252" s="561" t="n"/>
    </row>
    <row r="91253">
      <c r="N91253" s="561" t="n"/>
    </row>
    <row r="91254">
      <c r="N91254" s="561" t="n"/>
    </row>
    <row r="91255">
      <c r="N91255" s="561" t="n"/>
    </row>
    <row r="91256">
      <c r="N91256" s="561" t="n"/>
    </row>
    <row r="91257">
      <c r="N91257" s="561" t="n"/>
    </row>
    <row r="91258">
      <c r="N91258" s="561" t="n"/>
    </row>
    <row r="91259">
      <c r="N91259" s="561" t="n"/>
    </row>
    <row r="91260">
      <c r="N91260" s="561" t="n"/>
    </row>
    <row r="91261">
      <c r="N91261" s="561" t="n"/>
    </row>
    <row r="91262">
      <c r="N91262" s="561" t="n"/>
    </row>
    <row r="91263">
      <c r="N91263" s="561" t="n"/>
    </row>
    <row r="91264">
      <c r="N91264" s="561" t="n"/>
    </row>
    <row r="91265">
      <c r="N91265" s="561" t="n"/>
    </row>
    <row r="91266">
      <c r="N91266" s="561" t="n"/>
    </row>
    <row r="91267">
      <c r="N91267" s="561" t="n"/>
    </row>
    <row r="91268">
      <c r="N91268" s="561" t="n"/>
    </row>
    <row r="91269">
      <c r="N91269" s="561" t="n"/>
    </row>
    <row r="91270">
      <c r="N91270" s="561" t="n"/>
    </row>
    <row r="91271">
      <c r="N91271" s="561" t="n"/>
    </row>
    <row r="91272">
      <c r="N91272" s="561" t="n"/>
    </row>
    <row r="91273">
      <c r="N91273" s="561" t="n"/>
    </row>
    <row r="91274">
      <c r="N91274" s="561" t="n"/>
    </row>
    <row r="91275">
      <c r="N91275" s="561" t="n"/>
    </row>
    <row r="91276">
      <c r="N91276" s="561" t="n"/>
    </row>
    <row r="91277">
      <c r="N91277" s="561" t="n"/>
    </row>
    <row r="91278">
      <c r="N91278" s="561" t="n"/>
    </row>
    <row r="91279">
      <c r="N91279" s="561" t="n"/>
    </row>
    <row r="91280">
      <c r="N91280" s="561" t="n"/>
    </row>
    <row r="91281">
      <c r="N91281" s="561" t="n"/>
    </row>
    <row r="91282">
      <c r="N91282" s="561" t="n"/>
    </row>
    <row r="91283">
      <c r="N91283" s="561" t="n"/>
    </row>
    <row r="91284">
      <c r="N91284" s="561" t="n"/>
    </row>
    <row r="91285">
      <c r="N91285" s="561" t="n"/>
    </row>
    <row r="91286">
      <c r="N91286" s="561" t="n"/>
    </row>
    <row r="91287">
      <c r="N91287" s="561" t="n"/>
    </row>
    <row r="91288">
      <c r="N91288" s="561" t="n"/>
    </row>
    <row r="91289">
      <c r="N91289" s="561" t="n"/>
    </row>
    <row r="91290">
      <c r="N91290" s="561" t="n"/>
    </row>
    <row r="91291">
      <c r="N91291" s="561" t="n"/>
    </row>
    <row r="91292">
      <c r="N91292" s="561" t="n"/>
    </row>
    <row r="91293">
      <c r="N91293" s="561" t="n"/>
    </row>
    <row r="91294">
      <c r="N91294" s="561" t="n"/>
    </row>
    <row r="91295">
      <c r="N91295" s="561" t="n"/>
    </row>
    <row r="91296">
      <c r="N91296" s="561" t="n"/>
    </row>
    <row r="91297">
      <c r="N91297" s="561" t="n"/>
    </row>
    <row r="91298">
      <c r="N91298" s="561" t="n"/>
    </row>
    <row r="91299">
      <c r="N91299" s="561" t="n"/>
    </row>
    <row r="91300">
      <c r="N91300" s="561" t="n"/>
    </row>
    <row r="91301">
      <c r="N91301" s="561" t="n"/>
    </row>
    <row r="91302">
      <c r="N91302" s="561" t="n"/>
    </row>
    <row r="91303">
      <c r="N91303" s="561" t="n"/>
    </row>
    <row r="91304">
      <c r="N91304" s="561" t="n"/>
    </row>
    <row r="91305">
      <c r="N91305" s="561" t="n"/>
    </row>
    <row r="91306">
      <c r="N91306" s="561" t="n"/>
    </row>
    <row r="91307">
      <c r="N91307" s="561" t="n"/>
    </row>
    <row r="91308">
      <c r="N91308" s="561" t="n"/>
    </row>
    <row r="91309">
      <c r="N91309" s="561" t="n"/>
    </row>
    <row r="91310">
      <c r="N91310" s="561" t="n"/>
    </row>
    <row r="91311">
      <c r="N91311" s="561" t="n"/>
    </row>
    <row r="91312">
      <c r="N91312" s="561" t="n"/>
    </row>
    <row r="91313">
      <c r="N91313" s="561" t="n"/>
    </row>
    <row r="91314">
      <c r="N91314" s="561" t="n"/>
    </row>
    <row r="91315">
      <c r="N91315" s="561" t="n"/>
    </row>
    <row r="91316">
      <c r="N91316" s="561" t="n"/>
    </row>
    <row r="91317">
      <c r="N91317" s="561" t="n"/>
    </row>
    <row r="91318">
      <c r="N91318" s="561" t="n"/>
    </row>
    <row r="91319">
      <c r="N91319" s="561" t="n"/>
    </row>
    <row r="91320">
      <c r="N91320" s="561" t="n"/>
    </row>
    <row r="91321">
      <c r="N91321" s="561" t="n"/>
    </row>
    <row r="91322">
      <c r="N91322" s="561" t="n"/>
    </row>
    <row r="91323">
      <c r="N91323" s="561" t="n"/>
    </row>
    <row r="91324">
      <c r="N91324" s="561" t="n"/>
    </row>
    <row r="91325">
      <c r="N91325" s="561" t="n"/>
    </row>
    <row r="91326">
      <c r="N91326" s="561" t="n"/>
    </row>
    <row r="91327">
      <c r="N91327" s="561" t="n"/>
    </row>
    <row r="91328">
      <c r="N91328" s="561" t="n"/>
    </row>
    <row r="91329">
      <c r="N91329" s="561" t="n"/>
    </row>
    <row r="91330">
      <c r="N91330" s="561" t="n"/>
    </row>
    <row r="91331">
      <c r="N91331" s="561" t="n"/>
    </row>
    <row r="91332">
      <c r="N91332" s="561" t="n"/>
    </row>
    <row r="91333">
      <c r="N91333" s="561" t="n"/>
    </row>
    <row r="91334">
      <c r="N91334" s="561" t="n"/>
    </row>
    <row r="91335">
      <c r="N91335" s="561" t="n"/>
    </row>
    <row r="91336">
      <c r="N91336" s="561" t="n"/>
    </row>
    <row r="91337">
      <c r="N91337" s="561" t="n"/>
    </row>
    <row r="91338">
      <c r="N91338" s="561" t="n"/>
    </row>
    <row r="91339">
      <c r="N91339" s="561" t="n"/>
    </row>
    <row r="91340">
      <c r="N91340" s="561" t="n"/>
    </row>
    <row r="91341">
      <c r="N91341" s="561" t="n"/>
    </row>
    <row r="91342">
      <c r="N91342" s="561" t="n"/>
    </row>
    <row r="91343">
      <c r="N91343" s="561" t="n"/>
    </row>
    <row r="91344">
      <c r="N91344" s="561" t="n"/>
    </row>
    <row r="91345">
      <c r="N91345" s="561" t="n"/>
    </row>
    <row r="91346">
      <c r="N91346" s="561" t="n"/>
    </row>
    <row r="91347">
      <c r="N91347" s="561" t="n"/>
    </row>
    <row r="91348">
      <c r="N91348" s="561" t="n"/>
    </row>
    <row r="91349">
      <c r="N91349" s="561" t="n"/>
    </row>
    <row r="91350">
      <c r="N91350" s="561" t="n"/>
    </row>
    <row r="91351">
      <c r="N91351" s="561" t="n"/>
    </row>
    <row r="91352">
      <c r="N91352" s="561" t="n"/>
    </row>
    <row r="91353">
      <c r="N91353" s="561" t="n"/>
    </row>
    <row r="91354">
      <c r="N91354" s="561" t="n"/>
    </row>
    <row r="91355">
      <c r="N91355" s="561" t="n"/>
    </row>
    <row r="91356">
      <c r="N91356" s="561" t="n"/>
    </row>
    <row r="91357">
      <c r="N91357" s="561" t="n"/>
    </row>
    <row r="91358">
      <c r="N91358" s="561" t="n"/>
    </row>
    <row r="91359">
      <c r="N91359" s="561" t="n"/>
    </row>
    <row r="91360">
      <c r="N91360" s="561" t="n"/>
    </row>
    <row r="91361">
      <c r="N91361" s="561" t="n"/>
    </row>
    <row r="91362">
      <c r="N91362" s="561" t="n"/>
    </row>
    <row r="91363">
      <c r="N91363" s="561" t="n"/>
    </row>
    <row r="91364">
      <c r="N91364" s="561" t="n"/>
    </row>
    <row r="91365">
      <c r="N91365" s="561" t="n"/>
    </row>
    <row r="91366">
      <c r="N91366" s="561" t="n"/>
    </row>
    <row r="91367">
      <c r="N91367" s="561" t="n"/>
    </row>
    <row r="91368">
      <c r="N91368" s="561" t="n"/>
    </row>
    <row r="91369">
      <c r="N91369" s="561" t="n"/>
    </row>
    <row r="91370">
      <c r="N91370" s="561" t="n"/>
    </row>
    <row r="91371">
      <c r="N91371" s="561" t="n"/>
    </row>
    <row r="91372">
      <c r="N91372" s="561" t="n"/>
    </row>
    <row r="91373">
      <c r="N91373" s="561" t="n"/>
    </row>
    <row r="91374">
      <c r="N91374" s="561" t="n"/>
    </row>
    <row r="91375">
      <c r="N91375" s="561" t="n"/>
    </row>
    <row r="91376">
      <c r="N91376" s="561" t="n"/>
    </row>
    <row r="91377">
      <c r="N91377" s="561" t="n"/>
    </row>
    <row r="91378">
      <c r="N91378" s="561" t="n"/>
    </row>
    <row r="91379">
      <c r="N91379" s="561" t="n"/>
    </row>
    <row r="91380">
      <c r="N91380" s="561" t="n"/>
    </row>
    <row r="91381">
      <c r="N91381" s="561" t="n"/>
    </row>
    <row r="91382">
      <c r="N91382" s="561" t="n"/>
    </row>
    <row r="91383">
      <c r="N91383" s="561" t="n"/>
    </row>
    <row r="91384">
      <c r="N91384" s="561" t="n"/>
    </row>
    <row r="91385">
      <c r="N91385" s="561" t="n"/>
    </row>
    <row r="91386">
      <c r="N91386" s="561" t="n"/>
    </row>
    <row r="91387">
      <c r="N91387" s="561" t="n"/>
    </row>
    <row r="91388">
      <c r="N91388" s="561" t="n"/>
    </row>
    <row r="91389">
      <c r="N91389" s="561" t="n"/>
    </row>
    <row r="91390">
      <c r="N91390" s="561" t="n"/>
    </row>
    <row r="91391">
      <c r="N91391" s="561" t="n"/>
    </row>
    <row r="91392">
      <c r="N91392" s="561" t="n"/>
    </row>
    <row r="91393">
      <c r="N91393" s="561" t="n"/>
    </row>
    <row r="91394">
      <c r="N91394" s="561" t="n"/>
    </row>
    <row r="91395">
      <c r="N91395" s="561" t="n"/>
    </row>
    <row r="91396">
      <c r="N91396" s="561" t="n"/>
    </row>
    <row r="91397">
      <c r="N91397" s="561" t="n"/>
    </row>
    <row r="91398">
      <c r="N91398" s="561" t="n"/>
    </row>
    <row r="91399">
      <c r="N91399" s="561" t="n"/>
    </row>
    <row r="91400">
      <c r="N91400" s="561" t="n"/>
    </row>
    <row r="91401">
      <c r="N91401" s="561" t="n"/>
    </row>
    <row r="91402">
      <c r="N91402" s="561" t="n"/>
    </row>
    <row r="91403">
      <c r="N91403" s="561" t="n"/>
    </row>
    <row r="91404">
      <c r="N91404" s="561" t="n"/>
    </row>
    <row r="91405">
      <c r="N91405" s="561" t="n"/>
    </row>
    <row r="91406">
      <c r="N91406" s="561" t="n"/>
    </row>
    <row r="91407">
      <c r="N91407" s="561" t="n"/>
    </row>
    <row r="91408">
      <c r="N91408" s="561" t="n"/>
    </row>
    <row r="91409">
      <c r="N91409" s="561" t="n"/>
    </row>
    <row r="91410">
      <c r="N91410" s="561" t="n"/>
    </row>
    <row r="91411">
      <c r="N91411" s="561" t="n"/>
    </row>
    <row r="91412">
      <c r="N91412" s="561" t="n"/>
    </row>
    <row r="91413">
      <c r="N91413" s="561" t="n"/>
    </row>
    <row r="91414">
      <c r="N91414" s="561" t="n"/>
    </row>
    <row r="91415">
      <c r="N91415" s="561" t="n"/>
    </row>
    <row r="91416">
      <c r="N91416" s="561" t="n"/>
    </row>
    <row r="91417">
      <c r="N91417" s="561" t="n"/>
    </row>
    <row r="91418">
      <c r="N91418" s="561" t="n"/>
    </row>
    <row r="91419">
      <c r="N91419" s="561" t="n"/>
    </row>
    <row r="91420">
      <c r="N91420" s="561" t="n"/>
    </row>
    <row r="91421">
      <c r="N91421" s="561" t="n"/>
    </row>
    <row r="91422">
      <c r="N91422" s="561" t="n"/>
    </row>
    <row r="91423">
      <c r="N91423" s="561" t="n"/>
    </row>
    <row r="91424">
      <c r="N91424" s="561" t="n"/>
    </row>
    <row r="91425">
      <c r="N91425" s="561" t="n"/>
    </row>
    <row r="91426">
      <c r="N91426" s="561" t="n"/>
    </row>
    <row r="91427">
      <c r="N91427" s="561" t="n"/>
    </row>
    <row r="91428">
      <c r="N91428" s="561" t="n"/>
    </row>
    <row r="91429">
      <c r="N91429" s="561" t="n"/>
    </row>
    <row r="91430">
      <c r="N91430" s="561" t="n"/>
    </row>
    <row r="91431">
      <c r="N91431" s="561" t="n"/>
    </row>
    <row r="91432">
      <c r="N91432" s="561" t="n"/>
    </row>
    <row r="91433">
      <c r="N91433" s="561" t="n"/>
    </row>
    <row r="91434">
      <c r="N91434" s="561" t="n"/>
    </row>
    <row r="91435">
      <c r="N91435" s="561" t="n"/>
    </row>
    <row r="91436">
      <c r="N91436" s="561" t="n"/>
    </row>
    <row r="91437">
      <c r="N91437" s="561" t="n"/>
    </row>
    <row r="91438">
      <c r="N91438" s="561" t="n"/>
    </row>
    <row r="91439">
      <c r="N91439" s="561" t="n"/>
    </row>
    <row r="91440">
      <c r="N91440" s="561" t="n"/>
    </row>
    <row r="91441">
      <c r="N91441" s="561" t="n"/>
    </row>
    <row r="91442">
      <c r="N91442" s="561" t="n"/>
    </row>
    <row r="91443">
      <c r="N91443" s="561" t="n"/>
    </row>
    <row r="91444">
      <c r="N91444" s="561" t="n"/>
    </row>
    <row r="91445">
      <c r="N91445" s="561" t="n"/>
    </row>
    <row r="91446">
      <c r="N91446" s="561" t="n"/>
    </row>
    <row r="91447">
      <c r="N91447" s="561" t="n"/>
    </row>
    <row r="91448">
      <c r="N91448" s="561" t="n"/>
    </row>
    <row r="91449">
      <c r="N91449" s="561" t="n"/>
    </row>
    <row r="91450">
      <c r="N91450" s="561" t="n"/>
    </row>
    <row r="91451">
      <c r="N91451" s="561" t="n"/>
    </row>
    <row r="91452">
      <c r="N91452" s="561" t="n"/>
    </row>
    <row r="91453">
      <c r="N91453" s="561" t="n"/>
    </row>
    <row r="91454">
      <c r="N91454" s="561" t="n"/>
    </row>
    <row r="91455">
      <c r="N91455" s="561" t="n"/>
    </row>
    <row r="91456">
      <c r="N91456" s="561" t="n"/>
    </row>
    <row r="91457">
      <c r="N91457" s="561" t="n"/>
    </row>
    <row r="91458">
      <c r="N91458" s="561" t="n"/>
    </row>
    <row r="91459">
      <c r="N91459" s="561" t="n"/>
    </row>
    <row r="91460">
      <c r="N91460" s="561" t="n"/>
    </row>
    <row r="91461">
      <c r="N91461" s="561" t="n"/>
    </row>
    <row r="91462">
      <c r="N91462" s="561" t="n"/>
    </row>
    <row r="91463">
      <c r="N91463" s="561" t="n"/>
    </row>
    <row r="91464">
      <c r="N91464" s="561" t="n"/>
    </row>
    <row r="91465">
      <c r="N91465" s="561" t="n"/>
    </row>
    <row r="91466">
      <c r="N91466" s="561" t="n"/>
    </row>
    <row r="91467">
      <c r="N91467" s="561" t="n"/>
    </row>
    <row r="91468">
      <c r="N91468" s="561" t="n"/>
    </row>
    <row r="91469">
      <c r="N91469" s="561" t="n"/>
    </row>
    <row r="91470">
      <c r="N91470" s="561" t="n"/>
    </row>
    <row r="91471">
      <c r="N91471" s="561" t="n"/>
    </row>
    <row r="91472">
      <c r="N91472" s="561" t="n"/>
    </row>
    <row r="91473">
      <c r="N91473" s="561" t="n"/>
    </row>
    <row r="91474">
      <c r="N91474" s="561" t="n"/>
    </row>
    <row r="91475">
      <c r="N91475" s="561" t="n"/>
    </row>
    <row r="91476">
      <c r="N91476" s="561" t="n"/>
    </row>
    <row r="91477">
      <c r="N91477" s="561" t="n"/>
    </row>
    <row r="91478">
      <c r="N91478" s="561" t="n"/>
    </row>
    <row r="91479">
      <c r="N91479" s="561" t="n"/>
    </row>
    <row r="91480">
      <c r="N91480" s="561" t="n"/>
    </row>
    <row r="91481">
      <c r="N91481" s="561" t="n"/>
    </row>
    <row r="91482">
      <c r="N91482" s="561" t="n"/>
    </row>
    <row r="91483">
      <c r="N91483" s="561" t="n"/>
    </row>
    <row r="91484">
      <c r="N91484" s="561" t="n"/>
    </row>
    <row r="91485">
      <c r="N91485" s="561" t="n"/>
    </row>
    <row r="91486">
      <c r="N91486" s="561" t="n"/>
    </row>
    <row r="91487">
      <c r="N91487" s="561" t="n"/>
    </row>
    <row r="91488">
      <c r="N91488" s="561" t="n"/>
    </row>
    <row r="91489">
      <c r="N91489" s="561" t="n"/>
    </row>
    <row r="91490">
      <c r="N91490" s="561" t="n"/>
    </row>
    <row r="91491">
      <c r="N91491" s="561" t="n"/>
    </row>
    <row r="91492">
      <c r="N91492" s="561" t="n"/>
    </row>
    <row r="91493">
      <c r="N91493" s="561" t="n"/>
    </row>
    <row r="91494">
      <c r="N91494" s="561" t="n"/>
    </row>
    <row r="91495">
      <c r="N91495" s="561" t="n"/>
    </row>
    <row r="91496">
      <c r="N91496" s="561" t="n"/>
    </row>
    <row r="91497">
      <c r="N91497" s="561" t="n"/>
    </row>
    <row r="91498">
      <c r="N91498" s="561" t="n"/>
    </row>
    <row r="91499">
      <c r="N91499" s="561" t="n"/>
    </row>
    <row r="91500">
      <c r="N91500" s="561" t="n"/>
    </row>
    <row r="91501">
      <c r="N91501" s="561" t="n"/>
    </row>
    <row r="91502">
      <c r="N91502" s="561" t="n"/>
    </row>
    <row r="91503">
      <c r="N91503" s="561" t="n"/>
    </row>
    <row r="91504">
      <c r="N91504" s="561" t="n"/>
    </row>
    <row r="91505">
      <c r="N91505" s="561" t="n"/>
    </row>
    <row r="91506">
      <c r="N91506" s="561" t="n"/>
    </row>
    <row r="91507">
      <c r="N91507" s="561" t="n"/>
    </row>
    <row r="91508">
      <c r="N91508" s="561" t="n"/>
    </row>
    <row r="91509">
      <c r="N91509" s="561" t="n"/>
    </row>
    <row r="91510">
      <c r="N91510" s="561" t="n"/>
    </row>
    <row r="91511">
      <c r="N91511" s="561" t="n"/>
    </row>
    <row r="91512">
      <c r="N91512" s="561" t="n"/>
    </row>
    <row r="91513">
      <c r="N91513" s="561" t="n"/>
    </row>
    <row r="91514">
      <c r="N91514" s="561" t="n"/>
    </row>
    <row r="91515">
      <c r="N91515" s="561" t="n"/>
    </row>
    <row r="91516">
      <c r="N91516" s="561" t="n"/>
    </row>
    <row r="91517">
      <c r="N91517" s="561" t="n"/>
    </row>
    <row r="91518">
      <c r="N91518" s="561" t="n"/>
    </row>
    <row r="91519">
      <c r="N91519" s="561" t="n"/>
    </row>
    <row r="91520">
      <c r="N91520" s="561" t="n"/>
    </row>
    <row r="91521">
      <c r="N91521" s="561" t="n"/>
    </row>
    <row r="91522">
      <c r="N91522" s="561" t="n"/>
    </row>
    <row r="91523">
      <c r="N91523" s="561" t="n"/>
    </row>
    <row r="91524">
      <c r="N91524" s="561" t="n"/>
    </row>
    <row r="91525">
      <c r="N91525" s="561" t="n"/>
    </row>
    <row r="91526">
      <c r="N91526" s="561" t="n"/>
    </row>
    <row r="91527">
      <c r="N91527" s="561" t="n"/>
    </row>
    <row r="91528">
      <c r="N91528" s="561" t="n"/>
    </row>
    <row r="91529">
      <c r="N91529" s="561" t="n"/>
    </row>
    <row r="91530">
      <c r="N91530" s="561" t="n"/>
    </row>
    <row r="91531">
      <c r="N91531" s="561" t="n"/>
    </row>
    <row r="91532">
      <c r="N91532" s="561" t="n"/>
    </row>
    <row r="91533">
      <c r="N91533" s="561" t="n"/>
    </row>
    <row r="91534">
      <c r="N91534" s="561" t="n"/>
    </row>
    <row r="91535">
      <c r="N91535" s="561" t="n"/>
    </row>
    <row r="91536">
      <c r="N91536" s="561" t="n"/>
    </row>
    <row r="91537">
      <c r="N91537" s="561" t="n"/>
    </row>
    <row r="91538">
      <c r="N91538" s="561" t="n"/>
    </row>
    <row r="91539">
      <c r="N91539" s="561" t="n"/>
    </row>
    <row r="91540">
      <c r="N91540" s="561" t="n"/>
    </row>
    <row r="91541">
      <c r="N91541" s="561" t="n"/>
    </row>
    <row r="91542">
      <c r="N91542" s="561" t="n"/>
    </row>
    <row r="91543">
      <c r="N91543" s="561" t="n"/>
    </row>
    <row r="91544">
      <c r="N91544" s="561" t="n"/>
    </row>
    <row r="91545">
      <c r="N91545" s="561" t="n"/>
    </row>
    <row r="91546">
      <c r="N91546" s="561" t="n"/>
    </row>
    <row r="91547">
      <c r="N91547" s="561" t="n"/>
    </row>
    <row r="91548">
      <c r="N91548" s="561" t="n"/>
    </row>
    <row r="91549">
      <c r="N91549" s="561" t="n"/>
    </row>
    <row r="91550">
      <c r="N91550" s="561" t="n"/>
    </row>
    <row r="91551">
      <c r="N91551" s="561" t="n"/>
    </row>
    <row r="91552">
      <c r="N91552" s="561" t="n"/>
    </row>
    <row r="91553">
      <c r="N91553" s="561" t="n"/>
    </row>
    <row r="91554">
      <c r="N91554" s="561" t="n"/>
    </row>
    <row r="91555">
      <c r="N91555" s="561" t="n"/>
    </row>
    <row r="91556">
      <c r="N91556" s="561" t="n"/>
    </row>
    <row r="91557">
      <c r="N91557" s="561" t="n"/>
    </row>
    <row r="91558">
      <c r="N91558" s="561" t="n"/>
    </row>
    <row r="91559">
      <c r="N91559" s="561" t="n"/>
    </row>
    <row r="91560">
      <c r="N91560" s="561" t="n"/>
    </row>
    <row r="91561">
      <c r="N91561" s="561" t="n"/>
    </row>
    <row r="91562">
      <c r="N91562" s="561" t="n"/>
    </row>
    <row r="91563">
      <c r="N91563" s="561" t="n"/>
    </row>
    <row r="91564">
      <c r="N91564" s="561" t="n"/>
    </row>
    <row r="91565">
      <c r="N91565" s="561" t="n"/>
    </row>
    <row r="91566">
      <c r="N91566" s="561" t="n"/>
    </row>
    <row r="91567">
      <c r="N91567" s="561" t="n"/>
    </row>
    <row r="91568">
      <c r="N91568" s="561" t="n"/>
    </row>
    <row r="91569">
      <c r="N91569" s="561" t="n"/>
    </row>
    <row r="91570">
      <c r="N91570" s="561" t="n"/>
    </row>
    <row r="91571">
      <c r="N91571" s="561" t="n"/>
    </row>
    <row r="91572">
      <c r="N91572" s="561" t="n"/>
    </row>
    <row r="91573">
      <c r="N91573" s="561" t="n"/>
    </row>
    <row r="91574">
      <c r="N91574" s="561" t="n"/>
    </row>
    <row r="91575">
      <c r="N91575" s="561" t="n"/>
    </row>
    <row r="91576">
      <c r="N91576" s="561" t="n"/>
    </row>
    <row r="91577">
      <c r="N91577" s="561" t="n"/>
    </row>
    <row r="91578">
      <c r="N91578" s="561" t="n"/>
    </row>
    <row r="91579">
      <c r="N91579" s="561" t="n"/>
    </row>
    <row r="91580">
      <c r="N91580" s="561" t="n"/>
    </row>
    <row r="91581">
      <c r="N91581" s="561" t="n"/>
    </row>
    <row r="91582">
      <c r="N91582" s="561" t="n"/>
    </row>
    <row r="91583">
      <c r="N91583" s="561" t="n"/>
    </row>
    <row r="91584">
      <c r="N91584" s="561" t="n"/>
    </row>
    <row r="91585">
      <c r="N91585" s="561" t="n"/>
    </row>
    <row r="91586">
      <c r="N91586" s="561" t="n"/>
    </row>
    <row r="91587">
      <c r="N91587" s="561" t="n"/>
    </row>
    <row r="91588">
      <c r="N91588" s="561" t="n"/>
    </row>
    <row r="91589">
      <c r="N91589" s="561" t="n"/>
    </row>
    <row r="91590">
      <c r="N91590" s="561" t="n"/>
    </row>
    <row r="91591">
      <c r="N91591" s="561" t="n"/>
    </row>
    <row r="91592">
      <c r="N91592" s="561" t="n"/>
    </row>
    <row r="91593">
      <c r="N91593" s="561" t="n"/>
    </row>
    <row r="91594">
      <c r="N91594" s="561" t="n"/>
    </row>
    <row r="91595">
      <c r="N91595" s="561" t="n"/>
    </row>
    <row r="91596">
      <c r="N91596" s="561" t="n"/>
    </row>
    <row r="91597">
      <c r="N91597" s="561" t="n"/>
    </row>
    <row r="91598">
      <c r="N91598" s="561" t="n"/>
    </row>
    <row r="91599">
      <c r="N91599" s="561" t="n"/>
    </row>
    <row r="91600">
      <c r="N91600" s="561" t="n"/>
    </row>
    <row r="91601">
      <c r="N91601" s="561" t="n"/>
    </row>
    <row r="91602">
      <c r="N91602" s="561" t="n"/>
    </row>
    <row r="91603">
      <c r="N91603" s="561" t="n"/>
    </row>
    <row r="91604">
      <c r="N91604" s="561" t="n"/>
    </row>
    <row r="91605">
      <c r="N91605" s="561" t="n"/>
    </row>
    <row r="91606">
      <c r="N91606" s="561" t="n"/>
    </row>
    <row r="91607">
      <c r="N91607" s="561" t="n"/>
    </row>
    <row r="91608">
      <c r="N91608" s="561" t="n"/>
    </row>
    <row r="91609">
      <c r="N91609" s="561" t="n"/>
    </row>
    <row r="91610">
      <c r="N91610" s="561" t="n"/>
    </row>
    <row r="91611">
      <c r="N91611" s="561" t="n"/>
    </row>
    <row r="91612">
      <c r="N91612" s="561" t="n"/>
    </row>
    <row r="91613">
      <c r="N91613" s="561" t="n"/>
    </row>
    <row r="91614">
      <c r="N91614" s="561" t="n"/>
    </row>
    <row r="91615">
      <c r="N91615" s="561" t="n"/>
    </row>
    <row r="91616">
      <c r="N91616" s="561" t="n"/>
    </row>
    <row r="91617">
      <c r="N91617" s="561" t="n"/>
    </row>
    <row r="91618">
      <c r="N91618" s="561" t="n"/>
    </row>
    <row r="91619">
      <c r="N91619" s="561" t="n"/>
    </row>
    <row r="91620">
      <c r="N91620" s="561" t="n"/>
    </row>
    <row r="91621">
      <c r="N91621" s="561" t="n"/>
    </row>
    <row r="91622">
      <c r="N91622" s="561" t="n"/>
    </row>
    <row r="91623">
      <c r="N91623" s="561" t="n"/>
    </row>
    <row r="91624">
      <c r="N91624" s="561" t="n"/>
    </row>
    <row r="91625">
      <c r="N91625" s="561" t="n"/>
    </row>
    <row r="91626">
      <c r="N91626" s="561" t="n"/>
    </row>
    <row r="91627">
      <c r="N91627" s="561" t="n"/>
    </row>
    <row r="91628">
      <c r="N91628" s="561" t="n"/>
    </row>
    <row r="91629">
      <c r="N91629" s="561" t="n"/>
    </row>
    <row r="91630">
      <c r="N91630" s="561" t="n"/>
    </row>
    <row r="91631">
      <c r="N91631" s="561" t="n"/>
    </row>
    <row r="91632">
      <c r="N91632" s="561" t="n"/>
    </row>
    <row r="91633">
      <c r="N91633" s="561" t="n"/>
    </row>
    <row r="91634">
      <c r="N91634" s="561" t="n"/>
    </row>
    <row r="91635">
      <c r="N91635" s="561" t="n"/>
    </row>
    <row r="91636">
      <c r="N91636" s="561" t="n"/>
    </row>
    <row r="91637">
      <c r="N91637" s="561" t="n"/>
    </row>
    <row r="91638">
      <c r="N91638" s="561" t="n"/>
    </row>
    <row r="91639">
      <c r="N91639" s="561" t="n"/>
    </row>
    <row r="91640">
      <c r="N91640" s="561" t="n"/>
    </row>
    <row r="91641">
      <c r="N91641" s="561" t="n"/>
    </row>
    <row r="91642">
      <c r="N91642" s="561" t="n"/>
    </row>
    <row r="91643">
      <c r="N91643" s="561" t="n"/>
    </row>
    <row r="91644">
      <c r="N91644" s="561" t="n"/>
    </row>
    <row r="91645">
      <c r="N91645" s="561" t="n"/>
    </row>
    <row r="91646">
      <c r="N91646" s="561" t="n"/>
    </row>
    <row r="91647">
      <c r="N91647" s="561" t="n"/>
    </row>
    <row r="91648">
      <c r="N91648" s="561" t="n"/>
    </row>
    <row r="91649">
      <c r="N91649" s="561" t="n"/>
    </row>
    <row r="91650">
      <c r="N91650" s="561" t="n"/>
    </row>
    <row r="91651">
      <c r="N91651" s="561" t="n"/>
    </row>
    <row r="91652">
      <c r="N91652" s="561" t="n"/>
    </row>
    <row r="91653">
      <c r="N91653" s="561" t="n"/>
    </row>
    <row r="91654">
      <c r="N91654" s="561" t="n"/>
    </row>
    <row r="91655">
      <c r="N91655" s="561" t="n"/>
    </row>
    <row r="91656">
      <c r="N91656" s="561" t="n"/>
    </row>
    <row r="91657">
      <c r="N91657" s="561" t="n"/>
    </row>
    <row r="91658">
      <c r="N91658" s="561" t="n"/>
    </row>
    <row r="91659">
      <c r="N91659" s="561" t="n"/>
    </row>
    <row r="91660">
      <c r="N91660" s="561" t="n"/>
    </row>
    <row r="91661">
      <c r="N91661" s="561" t="n"/>
    </row>
    <row r="91662">
      <c r="N91662" s="561" t="n"/>
    </row>
    <row r="91663">
      <c r="N91663" s="561" t="n"/>
    </row>
    <row r="91664">
      <c r="N91664" s="561" t="n"/>
    </row>
    <row r="91665">
      <c r="N91665" s="561" t="n"/>
    </row>
    <row r="91666">
      <c r="N91666" s="561" t="n"/>
    </row>
    <row r="91667">
      <c r="N91667" s="561" t="n"/>
    </row>
    <row r="91668">
      <c r="N91668" s="561" t="n"/>
    </row>
    <row r="91669">
      <c r="N91669" s="561" t="n"/>
    </row>
    <row r="91670">
      <c r="N91670" s="561" t="n"/>
    </row>
    <row r="91671">
      <c r="N91671" s="561" t="n"/>
    </row>
    <row r="91672">
      <c r="N91672" s="561" t="n"/>
    </row>
    <row r="91673">
      <c r="N91673" s="561" t="n"/>
    </row>
    <row r="91674">
      <c r="N91674" s="561" t="n"/>
    </row>
    <row r="91675">
      <c r="N91675" s="561" t="n"/>
    </row>
    <row r="91676">
      <c r="N91676" s="561" t="n"/>
    </row>
    <row r="91677">
      <c r="N91677" s="561" t="n"/>
    </row>
    <row r="91678">
      <c r="N91678" s="561" t="n"/>
    </row>
    <row r="91679">
      <c r="N91679" s="561" t="n"/>
    </row>
    <row r="91680">
      <c r="N91680" s="561" t="n"/>
    </row>
    <row r="91681">
      <c r="N91681" s="561" t="n"/>
    </row>
    <row r="91682">
      <c r="N91682" s="561" t="n"/>
    </row>
    <row r="91683">
      <c r="N91683" s="561" t="n"/>
    </row>
    <row r="91684">
      <c r="N91684" s="561" t="n"/>
    </row>
    <row r="91685">
      <c r="N91685" s="561" t="n"/>
    </row>
    <row r="91686">
      <c r="N91686" s="561" t="n"/>
    </row>
    <row r="91687">
      <c r="N91687" s="561" t="n"/>
    </row>
    <row r="91688">
      <c r="N91688" s="561" t="n"/>
    </row>
    <row r="91689">
      <c r="N91689" s="561" t="n"/>
    </row>
    <row r="91690">
      <c r="N91690" s="561" t="n"/>
    </row>
    <row r="91691">
      <c r="N91691" s="561" t="n"/>
    </row>
    <row r="91692">
      <c r="N91692" s="561" t="n"/>
    </row>
    <row r="91693">
      <c r="N91693" s="561" t="n"/>
    </row>
    <row r="91694">
      <c r="N91694" s="561" t="n"/>
    </row>
    <row r="91695">
      <c r="N91695" s="561" t="n"/>
    </row>
    <row r="91696">
      <c r="N91696" s="561" t="n"/>
    </row>
    <row r="91697">
      <c r="N91697" s="561" t="n"/>
    </row>
    <row r="91698">
      <c r="N91698" s="561" t="n"/>
    </row>
    <row r="91699">
      <c r="N91699" s="561" t="n"/>
    </row>
    <row r="91700">
      <c r="N91700" s="561" t="n"/>
    </row>
    <row r="91701">
      <c r="N91701" s="561" t="n"/>
    </row>
    <row r="91702">
      <c r="N91702" s="561" t="n"/>
    </row>
    <row r="91703">
      <c r="N91703" s="561" t="n"/>
    </row>
    <row r="91704">
      <c r="N91704" s="561" t="n"/>
    </row>
    <row r="91705">
      <c r="N91705" s="561" t="n"/>
    </row>
    <row r="91706">
      <c r="N91706" s="561" t="n"/>
    </row>
    <row r="91707">
      <c r="N91707" s="561" t="n"/>
    </row>
    <row r="91708">
      <c r="N91708" s="561" t="n"/>
    </row>
    <row r="91709">
      <c r="N91709" s="561" t="n"/>
    </row>
    <row r="91710">
      <c r="N91710" s="561" t="n"/>
    </row>
    <row r="91711">
      <c r="N91711" s="561" t="n"/>
    </row>
    <row r="91712">
      <c r="N91712" s="561" t="n"/>
    </row>
    <row r="91713">
      <c r="N91713" s="561" t="n"/>
    </row>
    <row r="91714">
      <c r="N91714" s="561" t="n"/>
    </row>
    <row r="91715">
      <c r="N91715" s="561" t="n"/>
    </row>
    <row r="91716">
      <c r="N91716" s="561" t="n"/>
    </row>
    <row r="91717">
      <c r="N91717" s="561" t="n"/>
    </row>
    <row r="91718">
      <c r="N91718" s="561" t="n"/>
    </row>
    <row r="91719">
      <c r="N91719" s="561" t="n"/>
    </row>
    <row r="91720">
      <c r="N91720" s="561" t="n"/>
    </row>
    <row r="91721">
      <c r="N91721" s="561" t="n"/>
    </row>
    <row r="91722">
      <c r="N91722" s="561" t="n"/>
    </row>
    <row r="91723">
      <c r="N91723" s="561" t="n"/>
    </row>
    <row r="91724">
      <c r="N91724" s="561" t="n"/>
    </row>
    <row r="91725">
      <c r="N91725" s="561" t="n"/>
    </row>
    <row r="91726">
      <c r="N91726" s="561" t="n"/>
    </row>
    <row r="91727">
      <c r="N91727" s="561" t="n"/>
    </row>
    <row r="91728">
      <c r="N91728" s="561" t="n"/>
    </row>
    <row r="91729">
      <c r="N91729" s="561" t="n"/>
    </row>
    <row r="91730">
      <c r="N91730" s="561" t="n"/>
    </row>
    <row r="91731">
      <c r="N91731" s="561" t="n"/>
    </row>
    <row r="91732">
      <c r="N91732" s="561" t="n"/>
    </row>
    <row r="91733">
      <c r="N91733" s="561" t="n"/>
    </row>
    <row r="91734">
      <c r="N91734" s="561" t="n"/>
    </row>
    <row r="91735">
      <c r="N91735" s="561" t="n"/>
    </row>
    <row r="91736">
      <c r="N91736" s="561" t="n"/>
    </row>
    <row r="91737">
      <c r="N91737" s="561" t="n"/>
    </row>
    <row r="91738">
      <c r="N91738" s="561" t="n"/>
    </row>
    <row r="91739">
      <c r="N91739" s="561" t="n"/>
    </row>
    <row r="91740">
      <c r="N91740" s="561" t="n"/>
    </row>
    <row r="91741">
      <c r="N91741" s="561" t="n"/>
    </row>
    <row r="91742">
      <c r="N91742" s="561" t="n"/>
    </row>
    <row r="91743">
      <c r="N91743" s="561" t="n"/>
    </row>
    <row r="91744">
      <c r="N91744" s="561" t="n"/>
    </row>
    <row r="91745">
      <c r="N91745" s="561" t="n"/>
    </row>
    <row r="91746">
      <c r="N91746" s="561" t="n"/>
    </row>
    <row r="91747">
      <c r="N91747" s="561" t="n"/>
    </row>
    <row r="91748">
      <c r="N91748" s="561" t="n"/>
    </row>
    <row r="91749">
      <c r="N91749" s="561" t="n"/>
    </row>
    <row r="91750">
      <c r="N91750" s="561" t="n"/>
    </row>
    <row r="91751">
      <c r="N91751" s="561" t="n"/>
    </row>
    <row r="91752">
      <c r="N91752" s="561" t="n"/>
    </row>
    <row r="91753">
      <c r="N91753" s="561" t="n"/>
    </row>
    <row r="91754">
      <c r="N91754" s="561" t="n"/>
    </row>
    <row r="91755">
      <c r="N91755" s="561" t="n"/>
    </row>
    <row r="91756">
      <c r="N91756" s="561" t="n"/>
    </row>
    <row r="91757">
      <c r="N91757" s="561" t="n"/>
    </row>
    <row r="91758">
      <c r="N91758" s="561" t="n"/>
    </row>
    <row r="91759">
      <c r="N91759" s="561" t="n"/>
    </row>
    <row r="91760">
      <c r="N91760" s="561" t="n"/>
    </row>
    <row r="91761">
      <c r="N91761" s="561" t="n"/>
    </row>
    <row r="91762">
      <c r="N91762" s="561" t="n"/>
    </row>
    <row r="91763">
      <c r="N91763" s="561" t="n"/>
    </row>
    <row r="91764">
      <c r="N91764" s="561" t="n"/>
    </row>
    <row r="91765">
      <c r="N91765" s="561" t="n"/>
    </row>
    <row r="91766">
      <c r="N91766" s="561" t="n"/>
    </row>
    <row r="91767">
      <c r="N91767" s="561" t="n"/>
    </row>
    <row r="91768">
      <c r="N91768" s="561" t="n"/>
    </row>
    <row r="91769">
      <c r="N91769" s="561" t="n"/>
    </row>
    <row r="91770">
      <c r="N91770" s="561" t="n"/>
    </row>
    <row r="91771">
      <c r="N91771" s="561" t="n"/>
    </row>
    <row r="91772">
      <c r="N91772" s="561" t="n"/>
    </row>
    <row r="91773">
      <c r="N91773" s="561" t="n"/>
    </row>
    <row r="91774">
      <c r="N91774" s="561" t="n"/>
    </row>
    <row r="91775">
      <c r="N91775" s="561" t="n"/>
    </row>
    <row r="91776">
      <c r="N91776" s="561" t="n"/>
    </row>
    <row r="91777">
      <c r="N91777" s="561" t="n"/>
    </row>
    <row r="91778">
      <c r="N91778" s="561" t="n"/>
    </row>
    <row r="91779">
      <c r="N91779" s="561" t="n"/>
    </row>
    <row r="91780">
      <c r="N91780" s="561" t="n"/>
    </row>
    <row r="91781">
      <c r="N91781" s="561" t="n"/>
    </row>
    <row r="91782">
      <c r="N91782" s="561" t="n"/>
    </row>
    <row r="91783">
      <c r="N91783" s="561" t="n"/>
    </row>
    <row r="91784">
      <c r="N91784" s="561" t="n"/>
    </row>
    <row r="91785">
      <c r="N91785" s="561" t="n"/>
    </row>
    <row r="91786">
      <c r="N91786" s="561" t="n"/>
    </row>
    <row r="91787">
      <c r="N91787" s="561" t="n"/>
    </row>
    <row r="91788">
      <c r="N91788" s="561" t="n"/>
    </row>
    <row r="91789">
      <c r="N91789" s="561" t="n"/>
    </row>
    <row r="91790">
      <c r="N91790" s="561" t="n"/>
    </row>
    <row r="91791">
      <c r="N91791" s="561" t="n"/>
    </row>
    <row r="91792">
      <c r="N91792" s="561" t="n"/>
    </row>
    <row r="91793">
      <c r="N91793" s="561" t="n"/>
    </row>
    <row r="91794">
      <c r="N91794" s="561" t="n"/>
    </row>
    <row r="91795">
      <c r="N91795" s="561" t="n"/>
    </row>
    <row r="91796">
      <c r="N91796" s="561" t="n"/>
    </row>
    <row r="91797">
      <c r="N91797" s="561" t="n"/>
    </row>
    <row r="91798">
      <c r="N91798" s="561" t="n"/>
    </row>
    <row r="91799">
      <c r="N91799" s="561" t="n"/>
    </row>
    <row r="91800">
      <c r="N91800" s="561" t="n"/>
    </row>
    <row r="91801">
      <c r="N91801" s="561" t="n"/>
    </row>
    <row r="91802">
      <c r="N91802" s="561" t="n"/>
    </row>
    <row r="91803">
      <c r="N91803" s="561" t="n"/>
    </row>
    <row r="91804">
      <c r="N91804" s="561" t="n"/>
    </row>
    <row r="91805">
      <c r="N91805" s="561" t="n"/>
    </row>
    <row r="91806">
      <c r="N91806" s="561" t="n"/>
    </row>
    <row r="91807">
      <c r="N91807" s="561" t="n"/>
    </row>
    <row r="91808">
      <c r="N91808" s="561" t="n"/>
    </row>
    <row r="91809">
      <c r="N91809" s="561" t="n"/>
    </row>
    <row r="91810">
      <c r="N91810" s="561" t="n"/>
    </row>
    <row r="91811">
      <c r="N91811" s="561" t="n"/>
    </row>
    <row r="91812">
      <c r="N91812" s="561" t="n"/>
    </row>
    <row r="91813">
      <c r="N91813" s="561" t="n"/>
    </row>
    <row r="91814">
      <c r="N91814" s="561" t="n"/>
    </row>
    <row r="91815">
      <c r="N91815" s="561" t="n"/>
    </row>
    <row r="91816">
      <c r="N91816" s="561" t="n"/>
    </row>
    <row r="91817">
      <c r="N91817" s="561" t="n"/>
    </row>
    <row r="91818">
      <c r="N91818" s="561" t="n"/>
    </row>
    <row r="91819">
      <c r="N91819" s="561" t="n"/>
    </row>
    <row r="91820">
      <c r="N91820" s="561" t="n"/>
    </row>
    <row r="91821">
      <c r="N91821" s="561" t="n"/>
    </row>
    <row r="91822">
      <c r="N91822" s="561" t="n"/>
    </row>
    <row r="91823">
      <c r="N91823" s="561" t="n"/>
    </row>
    <row r="91824">
      <c r="N91824" s="561" t="n"/>
    </row>
    <row r="91825">
      <c r="N91825" s="561" t="n"/>
    </row>
    <row r="91826">
      <c r="N91826" s="561" t="n"/>
    </row>
    <row r="91827">
      <c r="N91827" s="561" t="n"/>
    </row>
    <row r="91828">
      <c r="N91828" s="561" t="n"/>
    </row>
    <row r="91829">
      <c r="N91829" s="561" t="n"/>
    </row>
    <row r="91830">
      <c r="N91830" s="561" t="n"/>
    </row>
    <row r="91831">
      <c r="N91831" s="561" t="n"/>
    </row>
    <row r="91832">
      <c r="N91832" s="561" t="n"/>
    </row>
    <row r="91833">
      <c r="N91833" s="561" t="n"/>
    </row>
    <row r="91834">
      <c r="N91834" s="561" t="n"/>
    </row>
    <row r="91835">
      <c r="N91835" s="561" t="n"/>
    </row>
    <row r="91836">
      <c r="N91836" s="561" t="n"/>
    </row>
    <row r="91837">
      <c r="N91837" s="561" t="n"/>
    </row>
    <row r="91838">
      <c r="N91838" s="561" t="n"/>
    </row>
    <row r="91839">
      <c r="N91839" s="561" t="n"/>
    </row>
    <row r="91840">
      <c r="N91840" s="561" t="n"/>
    </row>
    <row r="91841">
      <c r="N91841" s="561" t="n"/>
    </row>
    <row r="91842">
      <c r="N91842" s="561" t="n"/>
    </row>
    <row r="91843">
      <c r="N91843" s="561" t="n"/>
    </row>
    <row r="91844">
      <c r="N91844" s="561" t="n"/>
    </row>
    <row r="91845">
      <c r="N91845" s="561" t="n"/>
    </row>
    <row r="91846">
      <c r="N91846" s="561" t="n"/>
    </row>
    <row r="91847">
      <c r="N91847" s="561" t="n"/>
    </row>
    <row r="91848">
      <c r="N91848" s="561" t="n"/>
    </row>
    <row r="91849">
      <c r="N91849" s="561" t="n"/>
    </row>
    <row r="91850">
      <c r="N91850" s="561" t="n"/>
    </row>
    <row r="91851">
      <c r="N91851" s="561" t="n"/>
    </row>
    <row r="91852">
      <c r="N91852" s="561" t="n"/>
    </row>
    <row r="91853">
      <c r="N91853" s="561" t="n"/>
    </row>
    <row r="91854">
      <c r="N91854" s="561" t="n"/>
    </row>
    <row r="91855">
      <c r="N91855" s="561" t="n"/>
    </row>
    <row r="91856">
      <c r="N91856" s="561" t="n"/>
    </row>
    <row r="91857">
      <c r="N91857" s="561" t="n"/>
    </row>
    <row r="91858">
      <c r="N91858" s="561" t="n"/>
    </row>
    <row r="91859">
      <c r="N91859" s="561" t="n"/>
    </row>
    <row r="91860">
      <c r="N91860" s="561" t="n"/>
    </row>
    <row r="91861">
      <c r="N91861" s="561" t="n"/>
    </row>
    <row r="91862">
      <c r="N91862" s="561" t="n"/>
    </row>
    <row r="91863">
      <c r="N91863" s="561" t="n"/>
    </row>
    <row r="91864">
      <c r="N91864" s="561" t="n"/>
    </row>
    <row r="91865">
      <c r="N91865" s="561" t="n"/>
    </row>
    <row r="91866">
      <c r="N91866" s="561" t="n"/>
    </row>
    <row r="91867">
      <c r="N91867" s="561" t="n"/>
    </row>
    <row r="91868">
      <c r="N91868" s="561" t="n"/>
    </row>
    <row r="91869">
      <c r="N91869" s="561" t="n"/>
    </row>
    <row r="91870">
      <c r="N91870" s="561" t="n"/>
    </row>
    <row r="91871">
      <c r="N91871" s="561" t="n"/>
    </row>
    <row r="91872">
      <c r="N91872" s="561" t="n"/>
    </row>
    <row r="91873">
      <c r="N91873" s="561" t="n"/>
    </row>
    <row r="91874">
      <c r="N91874" s="561" t="n"/>
    </row>
    <row r="91875">
      <c r="N91875" s="561" t="n"/>
    </row>
    <row r="91876">
      <c r="N91876" s="561" t="n"/>
    </row>
    <row r="91877">
      <c r="N91877" s="561" t="n"/>
    </row>
    <row r="91878">
      <c r="N91878" s="561" t="n"/>
    </row>
    <row r="91879">
      <c r="N91879" s="561" t="n"/>
    </row>
    <row r="91880">
      <c r="N91880" s="561" t="n"/>
    </row>
    <row r="91881">
      <c r="N91881" s="561" t="n"/>
    </row>
    <row r="91882">
      <c r="N91882" s="561" t="n"/>
    </row>
    <row r="91883">
      <c r="N91883" s="561" t="n"/>
    </row>
    <row r="91884">
      <c r="N91884" s="561" t="n"/>
    </row>
    <row r="91885">
      <c r="N91885" s="561" t="n"/>
    </row>
    <row r="91886">
      <c r="N91886" s="561" t="n"/>
    </row>
    <row r="91887">
      <c r="N91887" s="561" t="n"/>
    </row>
    <row r="91888">
      <c r="N91888" s="561" t="n"/>
    </row>
    <row r="91889">
      <c r="N91889" s="561" t="n"/>
    </row>
    <row r="91890">
      <c r="N91890" s="561" t="n"/>
    </row>
    <row r="91891">
      <c r="N91891" s="561" t="n"/>
    </row>
    <row r="91892">
      <c r="N91892" s="561" t="n"/>
    </row>
    <row r="91893">
      <c r="N91893" s="561" t="n"/>
    </row>
    <row r="91894">
      <c r="N91894" s="561" t="n"/>
    </row>
    <row r="91895">
      <c r="N91895" s="561" t="n"/>
    </row>
    <row r="91896">
      <c r="N91896" s="561" t="n"/>
    </row>
    <row r="91897">
      <c r="N91897" s="561" t="n"/>
    </row>
    <row r="91898">
      <c r="N91898" s="561" t="n"/>
    </row>
    <row r="91899">
      <c r="N91899" s="561" t="n"/>
    </row>
    <row r="91900">
      <c r="N91900" s="561" t="n"/>
    </row>
    <row r="91901">
      <c r="N91901" s="561" t="n"/>
    </row>
    <row r="91902">
      <c r="N91902" s="561" t="n"/>
    </row>
    <row r="91903">
      <c r="N91903" s="561" t="n"/>
    </row>
    <row r="91904">
      <c r="N91904" s="561" t="n"/>
    </row>
    <row r="91905">
      <c r="N91905" s="561" t="n"/>
    </row>
    <row r="91906">
      <c r="N91906" s="561" t="n"/>
    </row>
    <row r="91907">
      <c r="N91907" s="561" t="n"/>
    </row>
    <row r="91908">
      <c r="N91908" s="561" t="n"/>
    </row>
    <row r="91909">
      <c r="N91909" s="561" t="n"/>
    </row>
    <row r="91910">
      <c r="N91910" s="561" t="n"/>
    </row>
    <row r="91911">
      <c r="N91911" s="561" t="n"/>
    </row>
    <row r="91912">
      <c r="N91912" s="561" t="n"/>
    </row>
    <row r="91913">
      <c r="N91913" s="561" t="n"/>
    </row>
    <row r="91914">
      <c r="N91914" s="561" t="n"/>
    </row>
    <row r="91915">
      <c r="N91915" s="561" t="n"/>
    </row>
    <row r="91916">
      <c r="N91916" s="561" t="n"/>
    </row>
    <row r="91917">
      <c r="N91917" s="561" t="n"/>
    </row>
    <row r="91918">
      <c r="N91918" s="561" t="n"/>
    </row>
    <row r="91919">
      <c r="N91919" s="561" t="n"/>
    </row>
    <row r="91920">
      <c r="N91920" s="561" t="n"/>
    </row>
    <row r="91921">
      <c r="N91921" s="561" t="n"/>
    </row>
    <row r="91922">
      <c r="N91922" s="561" t="n"/>
    </row>
    <row r="91923">
      <c r="N91923" s="561" t="n"/>
    </row>
    <row r="91924">
      <c r="N91924" s="561" t="n"/>
    </row>
    <row r="91925">
      <c r="N91925" s="561" t="n"/>
    </row>
    <row r="91926">
      <c r="N91926" s="561" t="n"/>
    </row>
    <row r="91927">
      <c r="N91927" s="561" t="n"/>
    </row>
    <row r="91928">
      <c r="N91928" s="561" t="n"/>
    </row>
    <row r="91929">
      <c r="N91929" s="561" t="n"/>
    </row>
    <row r="91930">
      <c r="N91930" s="561" t="n"/>
    </row>
    <row r="91931">
      <c r="N91931" s="561" t="n"/>
    </row>
    <row r="91932">
      <c r="N91932" s="561" t="n"/>
    </row>
    <row r="91933">
      <c r="N91933" s="561" t="n"/>
    </row>
    <row r="91934">
      <c r="N91934" s="561" t="n"/>
    </row>
    <row r="91935">
      <c r="N91935" s="561" t="n"/>
    </row>
    <row r="91936">
      <c r="N91936" s="561" t="n"/>
    </row>
    <row r="91937">
      <c r="N91937" s="561" t="n"/>
    </row>
    <row r="91938">
      <c r="N91938" s="561" t="n"/>
    </row>
    <row r="91939">
      <c r="N91939" s="561" t="n"/>
    </row>
    <row r="91940">
      <c r="N91940" s="561" t="n"/>
    </row>
    <row r="91941">
      <c r="N91941" s="561" t="n"/>
    </row>
    <row r="91942">
      <c r="N91942" s="561" t="n"/>
    </row>
    <row r="91943">
      <c r="N91943" s="561" t="n"/>
    </row>
    <row r="91944">
      <c r="N91944" s="561" t="n"/>
    </row>
    <row r="91945">
      <c r="N91945" s="561" t="n"/>
    </row>
    <row r="91946">
      <c r="N91946" s="561" t="n"/>
    </row>
    <row r="91947">
      <c r="N91947" s="561" t="n"/>
    </row>
    <row r="91948">
      <c r="N91948" s="561" t="n"/>
    </row>
    <row r="91949">
      <c r="N91949" s="561" t="n"/>
    </row>
    <row r="91950">
      <c r="N91950" s="561" t="n"/>
    </row>
    <row r="91951">
      <c r="N91951" s="561" t="n"/>
    </row>
    <row r="91952">
      <c r="N91952" s="561" t="n"/>
    </row>
    <row r="91953">
      <c r="N91953" s="561" t="n"/>
    </row>
    <row r="91954">
      <c r="N91954" s="561" t="n"/>
    </row>
    <row r="91955">
      <c r="N91955" s="561" t="n"/>
    </row>
    <row r="91956">
      <c r="N91956" s="561" t="n"/>
    </row>
    <row r="91957">
      <c r="N91957" s="561" t="n"/>
    </row>
    <row r="91958">
      <c r="N91958" s="561" t="n"/>
    </row>
    <row r="91959">
      <c r="N91959" s="561" t="n"/>
    </row>
    <row r="91960">
      <c r="N91960" s="561" t="n"/>
    </row>
    <row r="91961">
      <c r="N91961" s="561" t="n"/>
    </row>
    <row r="91962">
      <c r="N91962" s="561" t="n"/>
    </row>
    <row r="91963">
      <c r="N91963" s="561" t="n"/>
    </row>
    <row r="91964">
      <c r="N91964" s="561" t="n"/>
    </row>
    <row r="91965">
      <c r="N91965" s="561" t="n"/>
    </row>
    <row r="91966">
      <c r="N91966" s="561" t="n"/>
    </row>
    <row r="91967">
      <c r="N91967" s="561" t="n"/>
    </row>
    <row r="91968">
      <c r="N91968" s="561" t="n"/>
    </row>
    <row r="91969">
      <c r="N91969" s="561" t="n"/>
    </row>
    <row r="91970">
      <c r="N91970" s="561" t="n"/>
    </row>
    <row r="91971">
      <c r="N91971" s="561" t="n"/>
    </row>
    <row r="91972">
      <c r="N91972" s="561" t="n"/>
    </row>
    <row r="91973">
      <c r="N91973" s="561" t="n"/>
    </row>
    <row r="91974">
      <c r="N91974" s="561" t="n"/>
    </row>
    <row r="91975">
      <c r="N91975" s="561" t="n"/>
    </row>
    <row r="91976">
      <c r="N91976" s="561" t="n"/>
    </row>
    <row r="91977">
      <c r="N91977" s="561" t="n"/>
    </row>
    <row r="91978">
      <c r="N91978" s="561" t="n"/>
    </row>
    <row r="91979">
      <c r="N91979" s="561" t="n"/>
    </row>
    <row r="91980">
      <c r="N91980" s="561" t="n"/>
    </row>
    <row r="91981">
      <c r="N91981" s="561" t="n"/>
    </row>
    <row r="91982">
      <c r="N91982" s="561" t="n"/>
    </row>
    <row r="91983">
      <c r="N91983" s="561" t="n"/>
    </row>
    <row r="91984">
      <c r="N91984" s="561" t="n"/>
    </row>
    <row r="91985">
      <c r="N91985" s="561" t="n"/>
    </row>
    <row r="91986">
      <c r="N91986" s="561" t="n"/>
    </row>
    <row r="91987">
      <c r="N91987" s="561" t="n"/>
    </row>
    <row r="91988">
      <c r="N91988" s="561" t="n"/>
    </row>
    <row r="91989">
      <c r="N91989" s="561" t="n"/>
    </row>
    <row r="91990">
      <c r="N91990" s="561" t="n"/>
    </row>
    <row r="91991">
      <c r="N91991" s="561" t="n"/>
    </row>
    <row r="91992">
      <c r="N91992" s="561" t="n"/>
    </row>
    <row r="91993">
      <c r="N91993" s="561" t="n"/>
    </row>
    <row r="91994">
      <c r="N91994" s="561" t="n"/>
    </row>
    <row r="91995">
      <c r="N91995" s="561" t="n"/>
    </row>
    <row r="91996">
      <c r="N91996" s="561" t="n"/>
    </row>
    <row r="91997">
      <c r="N91997" s="561" t="n"/>
    </row>
    <row r="91998">
      <c r="N91998" s="561" t="n"/>
    </row>
    <row r="91999">
      <c r="N91999" s="561" t="n"/>
    </row>
    <row r="92000">
      <c r="N92000" s="561" t="n"/>
    </row>
    <row r="92001">
      <c r="N92001" s="561" t="n"/>
    </row>
    <row r="92002">
      <c r="N92002" s="561" t="n"/>
    </row>
    <row r="92003">
      <c r="N92003" s="561" t="n"/>
    </row>
    <row r="92004">
      <c r="N92004" s="561" t="n"/>
    </row>
    <row r="92005">
      <c r="N92005" s="561" t="n"/>
    </row>
    <row r="92006">
      <c r="N92006" s="561" t="n"/>
    </row>
    <row r="92007">
      <c r="N92007" s="561" t="n"/>
    </row>
    <row r="92008">
      <c r="N92008" s="561" t="n"/>
    </row>
    <row r="92009">
      <c r="N92009" s="561" t="n"/>
    </row>
    <row r="92010">
      <c r="N92010" s="561" t="n"/>
    </row>
    <row r="92011">
      <c r="N92011" s="561" t="n"/>
    </row>
    <row r="92012">
      <c r="N92012" s="561" t="n"/>
    </row>
    <row r="92013">
      <c r="N92013" s="561" t="n"/>
    </row>
    <row r="92014">
      <c r="N92014" s="561" t="n"/>
    </row>
    <row r="92015">
      <c r="N92015" s="561" t="n"/>
    </row>
    <row r="92016">
      <c r="N92016" s="561" t="n"/>
    </row>
    <row r="92017">
      <c r="N92017" s="561" t="n"/>
    </row>
    <row r="92018">
      <c r="N92018" s="561" t="n"/>
    </row>
    <row r="92019">
      <c r="N92019" s="561" t="n"/>
    </row>
    <row r="92020">
      <c r="N92020" s="561" t="n"/>
    </row>
    <row r="92021">
      <c r="N92021" s="561" t="n"/>
    </row>
    <row r="92022">
      <c r="N92022" s="561" t="n"/>
    </row>
    <row r="92023">
      <c r="N92023" s="561" t="n"/>
    </row>
    <row r="92024">
      <c r="N92024" s="561" t="n"/>
    </row>
    <row r="92025">
      <c r="N92025" s="561" t="n"/>
    </row>
    <row r="92026">
      <c r="N92026" s="561" t="n"/>
    </row>
    <row r="92027">
      <c r="N92027" s="561" t="n"/>
    </row>
    <row r="92028">
      <c r="N92028" s="561" t="n"/>
    </row>
    <row r="92029">
      <c r="N92029" s="561" t="n"/>
    </row>
    <row r="92030">
      <c r="N92030" s="561" t="n"/>
    </row>
    <row r="92031">
      <c r="N92031" s="561" t="n"/>
    </row>
    <row r="92032">
      <c r="N92032" s="561" t="n"/>
    </row>
    <row r="92033">
      <c r="N92033" s="561" t="n"/>
    </row>
    <row r="92034">
      <c r="N92034" s="561" t="n"/>
    </row>
    <row r="92035">
      <c r="N92035" s="561" t="n"/>
    </row>
    <row r="92036">
      <c r="N92036" s="561" t="n"/>
    </row>
    <row r="92037">
      <c r="N92037" s="561" t="n"/>
    </row>
    <row r="92038">
      <c r="N92038" s="561" t="n"/>
    </row>
    <row r="92039">
      <c r="N92039" s="561" t="n"/>
    </row>
    <row r="92040">
      <c r="N92040" s="561" t="n"/>
    </row>
    <row r="92041">
      <c r="N92041" s="561" t="n"/>
    </row>
    <row r="92042">
      <c r="N92042" s="561" t="n"/>
    </row>
    <row r="92043">
      <c r="N92043" s="561" t="n"/>
    </row>
    <row r="92044">
      <c r="N92044" s="561" t="n"/>
    </row>
    <row r="92045">
      <c r="N92045" s="561" t="n"/>
    </row>
    <row r="92046">
      <c r="N92046" s="561" t="n"/>
    </row>
    <row r="92047">
      <c r="N92047" s="561" t="n"/>
    </row>
    <row r="92048">
      <c r="N92048" s="561" t="n"/>
    </row>
    <row r="92049">
      <c r="N92049" s="561" t="n"/>
    </row>
    <row r="92050">
      <c r="N92050" s="561" t="n"/>
    </row>
    <row r="92051">
      <c r="N92051" s="561" t="n"/>
    </row>
    <row r="92052">
      <c r="N92052" s="561" t="n"/>
    </row>
    <row r="92053">
      <c r="N92053" s="561" t="n"/>
    </row>
    <row r="92054">
      <c r="N92054" s="561" t="n"/>
    </row>
    <row r="92055">
      <c r="N92055" s="561" t="n"/>
    </row>
    <row r="92056">
      <c r="N92056" s="561" t="n"/>
    </row>
    <row r="92057">
      <c r="N92057" s="561" t="n"/>
    </row>
    <row r="92058">
      <c r="N92058" s="561" t="n"/>
    </row>
    <row r="92059">
      <c r="N92059" s="561" t="n"/>
    </row>
    <row r="92060">
      <c r="N92060" s="561" t="n"/>
    </row>
    <row r="92061">
      <c r="N92061" s="561" t="n"/>
    </row>
    <row r="92062">
      <c r="N92062" s="561" t="n"/>
    </row>
    <row r="92063">
      <c r="N92063" s="561" t="n"/>
    </row>
    <row r="92064">
      <c r="N92064" s="561" t="n"/>
    </row>
    <row r="92065">
      <c r="N92065" s="561" t="n"/>
    </row>
    <row r="92066">
      <c r="N92066" s="561" t="n"/>
    </row>
    <row r="92067">
      <c r="N92067" s="561" t="n"/>
    </row>
    <row r="92068">
      <c r="N92068" s="561" t="n"/>
    </row>
    <row r="92069">
      <c r="N92069" s="561" t="n"/>
    </row>
    <row r="92070">
      <c r="N92070" s="561" t="n"/>
    </row>
    <row r="92071">
      <c r="N92071" s="561" t="n"/>
    </row>
    <row r="92072">
      <c r="N92072" s="561" t="n"/>
    </row>
    <row r="92073">
      <c r="N92073" s="561" t="n"/>
    </row>
    <row r="92074">
      <c r="N92074" s="561" t="n"/>
    </row>
    <row r="92075">
      <c r="N92075" s="561" t="n"/>
    </row>
    <row r="92076">
      <c r="N92076" s="561" t="n"/>
    </row>
    <row r="92077">
      <c r="N92077" s="561" t="n"/>
    </row>
    <row r="92078">
      <c r="N92078" s="561" t="n"/>
    </row>
    <row r="92079">
      <c r="N92079" s="561" t="n"/>
    </row>
    <row r="92080">
      <c r="N92080" s="561" t="n"/>
    </row>
    <row r="92081">
      <c r="N92081" s="561" t="n"/>
    </row>
    <row r="92082">
      <c r="N92082" s="561" t="n"/>
    </row>
    <row r="92083">
      <c r="N92083" s="561" t="n"/>
    </row>
    <row r="92084">
      <c r="N92084" s="561" t="n"/>
    </row>
    <row r="92085">
      <c r="N92085" s="561" t="n"/>
    </row>
    <row r="92086">
      <c r="N92086" s="561" t="n"/>
    </row>
    <row r="92087">
      <c r="N92087" s="561" t="n"/>
    </row>
    <row r="92088">
      <c r="N92088" s="561" t="n"/>
    </row>
    <row r="92089">
      <c r="N92089" s="561" t="n"/>
    </row>
    <row r="92090">
      <c r="N92090" s="561" t="n"/>
    </row>
    <row r="92091">
      <c r="N92091" s="561" t="n"/>
    </row>
    <row r="92092">
      <c r="N92092" s="561" t="n"/>
    </row>
    <row r="92093">
      <c r="N92093" s="561" t="n"/>
    </row>
    <row r="92094">
      <c r="N92094" s="561" t="n"/>
    </row>
    <row r="92095">
      <c r="N92095" s="561" t="n"/>
    </row>
    <row r="92096">
      <c r="N92096" s="561" t="n"/>
    </row>
    <row r="92097">
      <c r="N92097" s="561" t="n"/>
    </row>
    <row r="92098">
      <c r="N92098" s="561" t="n"/>
    </row>
    <row r="92099">
      <c r="N92099" s="561" t="n"/>
    </row>
    <row r="92100">
      <c r="N92100" s="561" t="n"/>
    </row>
    <row r="92101">
      <c r="N92101" s="561" t="n"/>
    </row>
    <row r="92102">
      <c r="N92102" s="561" t="n"/>
    </row>
    <row r="92103">
      <c r="N92103" s="561" t="n"/>
    </row>
    <row r="92104">
      <c r="N92104" s="561" t="n"/>
    </row>
    <row r="92105">
      <c r="N92105" s="561" t="n"/>
    </row>
    <row r="92106">
      <c r="N92106" s="561" t="n"/>
    </row>
    <row r="92107">
      <c r="N92107" s="561" t="n"/>
    </row>
    <row r="92108">
      <c r="N92108" s="561" t="n"/>
    </row>
    <row r="92109">
      <c r="N92109" s="561" t="n"/>
    </row>
    <row r="92110">
      <c r="N92110" s="561" t="n"/>
    </row>
    <row r="92111">
      <c r="N92111" s="561" t="n"/>
    </row>
    <row r="92112">
      <c r="N92112" s="561" t="n"/>
    </row>
    <row r="92113">
      <c r="N92113" s="561" t="n"/>
    </row>
    <row r="92114">
      <c r="N92114" s="561" t="n"/>
    </row>
    <row r="92115">
      <c r="N92115" s="561" t="n"/>
    </row>
    <row r="92116">
      <c r="N92116" s="561" t="n"/>
    </row>
    <row r="92117">
      <c r="N92117" s="561" t="n"/>
    </row>
    <row r="92118">
      <c r="N92118" s="561" t="n"/>
    </row>
    <row r="92119">
      <c r="N92119" s="561" t="n"/>
    </row>
    <row r="92120">
      <c r="N92120" s="561" t="n"/>
    </row>
    <row r="92121">
      <c r="N92121" s="561" t="n"/>
    </row>
    <row r="92122">
      <c r="N92122" s="561" t="n"/>
    </row>
    <row r="92123">
      <c r="N92123" s="561" t="n"/>
    </row>
    <row r="92124">
      <c r="N92124" s="561" t="n"/>
    </row>
    <row r="92125">
      <c r="N92125" s="561" t="n"/>
    </row>
    <row r="92126">
      <c r="N92126" s="561" t="n"/>
    </row>
    <row r="92127">
      <c r="N92127" s="561" t="n"/>
    </row>
    <row r="92128">
      <c r="N92128" s="561" t="n"/>
    </row>
    <row r="92129">
      <c r="N92129" s="561" t="n"/>
    </row>
    <row r="92130">
      <c r="N92130" s="561" t="n"/>
    </row>
    <row r="92131">
      <c r="N92131" s="561" t="n"/>
    </row>
    <row r="92132">
      <c r="N92132" s="561" t="n"/>
    </row>
    <row r="92133">
      <c r="N92133" s="561" t="n"/>
    </row>
    <row r="92134">
      <c r="N92134" s="561" t="n"/>
    </row>
    <row r="92135">
      <c r="N92135" s="561" t="n"/>
    </row>
    <row r="92136">
      <c r="N92136" s="561" t="n"/>
    </row>
    <row r="92137">
      <c r="N92137" s="561" t="n"/>
    </row>
    <row r="92138">
      <c r="N92138" s="561" t="n"/>
    </row>
    <row r="92139">
      <c r="N92139" s="561" t="n"/>
    </row>
    <row r="92140">
      <c r="N92140" s="561" t="n"/>
    </row>
    <row r="92141">
      <c r="N92141" s="561" t="n"/>
    </row>
    <row r="92142">
      <c r="N92142" s="561" t="n"/>
    </row>
    <row r="92143">
      <c r="N92143" s="561" t="n"/>
    </row>
    <row r="92144">
      <c r="N92144" s="561" t="n"/>
    </row>
    <row r="92145">
      <c r="N92145" s="561" t="n"/>
    </row>
    <row r="92146">
      <c r="N92146" s="561" t="n"/>
    </row>
    <row r="92147">
      <c r="N92147" s="561" t="n"/>
    </row>
    <row r="92148">
      <c r="N92148" s="561" t="n"/>
    </row>
    <row r="92149">
      <c r="N92149" s="561" t="n"/>
    </row>
    <row r="92150">
      <c r="N92150" s="561" t="n"/>
    </row>
    <row r="92151">
      <c r="N92151" s="561" t="n"/>
    </row>
    <row r="92152">
      <c r="N92152" s="561" t="n"/>
    </row>
    <row r="92153">
      <c r="N92153" s="561" t="n"/>
    </row>
    <row r="92154">
      <c r="N92154" s="561" t="n"/>
    </row>
    <row r="92155">
      <c r="N92155" s="561" t="n"/>
    </row>
    <row r="92156">
      <c r="N92156" s="561" t="n"/>
    </row>
    <row r="92157">
      <c r="N92157" s="561" t="n"/>
    </row>
    <row r="92158">
      <c r="N92158" s="561" t="n"/>
    </row>
    <row r="92159">
      <c r="N92159" s="561" t="n"/>
    </row>
    <row r="92160">
      <c r="N92160" s="561" t="n"/>
    </row>
    <row r="92161">
      <c r="N92161" s="561" t="n"/>
    </row>
    <row r="92162">
      <c r="N92162" s="561" t="n"/>
    </row>
    <row r="92163">
      <c r="N92163" s="561" t="n"/>
    </row>
    <row r="92164">
      <c r="N92164" s="561" t="n"/>
    </row>
    <row r="92165">
      <c r="N92165" s="561" t="n"/>
    </row>
    <row r="92166">
      <c r="N92166" s="561" t="n"/>
    </row>
    <row r="92167">
      <c r="N92167" s="561" t="n"/>
    </row>
    <row r="92168">
      <c r="N92168" s="561" t="n"/>
    </row>
    <row r="92169">
      <c r="N92169" s="561" t="n"/>
    </row>
    <row r="92170">
      <c r="N92170" s="561" t="n"/>
    </row>
    <row r="92171">
      <c r="N92171" s="561" t="n"/>
    </row>
    <row r="92172">
      <c r="N92172" s="561" t="n"/>
    </row>
    <row r="92173">
      <c r="N92173" s="561" t="n"/>
    </row>
    <row r="92174">
      <c r="N92174" s="561" t="n"/>
    </row>
    <row r="92175">
      <c r="N92175" s="561" t="n"/>
    </row>
    <row r="92176">
      <c r="N92176" s="561" t="n"/>
    </row>
    <row r="92177">
      <c r="N92177" s="561" t="n"/>
    </row>
    <row r="92178">
      <c r="N92178" s="561" t="n"/>
    </row>
    <row r="92179">
      <c r="N92179" s="561" t="n"/>
    </row>
    <row r="92180">
      <c r="N92180" s="561" t="n"/>
    </row>
    <row r="92181">
      <c r="N92181" s="561" t="n"/>
    </row>
    <row r="92182">
      <c r="N92182" s="561" t="n"/>
    </row>
    <row r="92183">
      <c r="N92183" s="561" t="n"/>
    </row>
    <row r="92184">
      <c r="N92184" s="561" t="n"/>
    </row>
    <row r="92185">
      <c r="N92185" s="561" t="n"/>
    </row>
    <row r="92186">
      <c r="N92186" s="561" t="n"/>
    </row>
    <row r="92187">
      <c r="N92187" s="561" t="n"/>
    </row>
    <row r="92188">
      <c r="N92188" s="561" t="n"/>
    </row>
    <row r="92189">
      <c r="N92189" s="561" t="n"/>
    </row>
    <row r="92190">
      <c r="N92190" s="561" t="n"/>
    </row>
    <row r="92191">
      <c r="N92191" s="561" t="n"/>
    </row>
    <row r="92192">
      <c r="N92192" s="561" t="n"/>
    </row>
    <row r="92193">
      <c r="N92193" s="561" t="n"/>
    </row>
    <row r="92194">
      <c r="N92194" s="561" t="n"/>
    </row>
    <row r="92195">
      <c r="N92195" s="561" t="n"/>
    </row>
    <row r="92196">
      <c r="N92196" s="561" t="n"/>
    </row>
    <row r="92197">
      <c r="N92197" s="561" t="n"/>
    </row>
    <row r="92198">
      <c r="N92198" s="561" t="n"/>
    </row>
    <row r="92199">
      <c r="N92199" s="561" t="n"/>
    </row>
    <row r="92200">
      <c r="N92200" s="561" t="n"/>
    </row>
    <row r="92201">
      <c r="N92201" s="561" t="n"/>
    </row>
    <row r="92202">
      <c r="N92202" s="561" t="n"/>
    </row>
    <row r="92203">
      <c r="N92203" s="561" t="n"/>
    </row>
    <row r="92204">
      <c r="N92204" s="561" t="n"/>
    </row>
    <row r="92205">
      <c r="N92205" s="561" t="n"/>
    </row>
    <row r="92206">
      <c r="N92206" s="561" t="n"/>
    </row>
    <row r="92207">
      <c r="N92207" s="561" t="n"/>
    </row>
    <row r="92208">
      <c r="N92208" s="561" t="n"/>
    </row>
    <row r="92209">
      <c r="N92209" s="561" t="n"/>
    </row>
    <row r="92210">
      <c r="N92210" s="561" t="n"/>
    </row>
    <row r="92211">
      <c r="N92211" s="561" t="n"/>
    </row>
    <row r="92212">
      <c r="N92212" s="561" t="n"/>
    </row>
    <row r="92213">
      <c r="N92213" s="561" t="n"/>
    </row>
    <row r="92214">
      <c r="N92214" s="561" t="n"/>
    </row>
    <row r="92215">
      <c r="N92215" s="561" t="n"/>
    </row>
    <row r="92216">
      <c r="N92216" s="561" t="n"/>
    </row>
    <row r="92217">
      <c r="N92217" s="561" t="n"/>
    </row>
    <row r="92218">
      <c r="N92218" s="561" t="n"/>
    </row>
    <row r="92219">
      <c r="N92219" s="561" t="n"/>
    </row>
    <row r="92220">
      <c r="N92220" s="561" t="n"/>
    </row>
    <row r="92221">
      <c r="N92221" s="561" t="n"/>
    </row>
    <row r="92222">
      <c r="N92222" s="561" t="n"/>
    </row>
    <row r="92223">
      <c r="N92223" s="561" t="n"/>
    </row>
    <row r="92224">
      <c r="N92224" s="561" t="n"/>
    </row>
    <row r="92225">
      <c r="N92225" s="561" t="n"/>
    </row>
    <row r="92226">
      <c r="N92226" s="561" t="n"/>
    </row>
    <row r="92227">
      <c r="N92227" s="561" t="n"/>
    </row>
    <row r="92228">
      <c r="N92228" s="561" t="n"/>
    </row>
    <row r="92229">
      <c r="N92229" s="561" t="n"/>
    </row>
    <row r="92230">
      <c r="N92230" s="561" t="n"/>
    </row>
    <row r="92231">
      <c r="N92231" s="561" t="n"/>
    </row>
    <row r="92232">
      <c r="N92232" s="561" t="n"/>
    </row>
    <row r="92233">
      <c r="N92233" s="561" t="n"/>
    </row>
    <row r="92234">
      <c r="N92234" s="561" t="n"/>
    </row>
    <row r="92235">
      <c r="N92235" s="561" t="n"/>
    </row>
    <row r="92236">
      <c r="N92236" s="561" t="n"/>
    </row>
    <row r="92237">
      <c r="N92237" s="561" t="n"/>
    </row>
    <row r="92238">
      <c r="N92238" s="561" t="n"/>
    </row>
    <row r="92239">
      <c r="N92239" s="561" t="n"/>
    </row>
    <row r="92240">
      <c r="N92240" s="561" t="n"/>
    </row>
    <row r="92241">
      <c r="N92241" s="561" t="n"/>
    </row>
    <row r="92242">
      <c r="N92242" s="561" t="n"/>
    </row>
    <row r="92243">
      <c r="N92243" s="561" t="n"/>
    </row>
    <row r="92244">
      <c r="N92244" s="561" t="n"/>
    </row>
    <row r="92245">
      <c r="N92245" s="561" t="n"/>
    </row>
    <row r="92246">
      <c r="N92246" s="561" t="n"/>
    </row>
    <row r="92247">
      <c r="N92247" s="561" t="n"/>
    </row>
    <row r="92248">
      <c r="N92248" s="561" t="n"/>
    </row>
    <row r="92249">
      <c r="N92249" s="561" t="n"/>
    </row>
    <row r="92250">
      <c r="N92250" s="561" t="n"/>
    </row>
    <row r="92251">
      <c r="N92251" s="561" t="n"/>
    </row>
    <row r="92252">
      <c r="N92252" s="561" t="n"/>
    </row>
    <row r="92253">
      <c r="N92253" s="561" t="n"/>
    </row>
    <row r="92254">
      <c r="N92254" s="561" t="n"/>
    </row>
    <row r="92255">
      <c r="N92255" s="561" t="n"/>
    </row>
    <row r="92256">
      <c r="N92256" s="561" t="n"/>
    </row>
    <row r="92257">
      <c r="N92257" s="561" t="n"/>
    </row>
    <row r="92258">
      <c r="N92258" s="561" t="n"/>
    </row>
    <row r="92259">
      <c r="N92259" s="561" t="n"/>
    </row>
    <row r="92260">
      <c r="N92260" s="561" t="n"/>
    </row>
    <row r="92261">
      <c r="N92261" s="561" t="n"/>
    </row>
    <row r="92262">
      <c r="N92262" s="561" t="n"/>
    </row>
    <row r="92263">
      <c r="N92263" s="561" t="n"/>
    </row>
    <row r="92264">
      <c r="N92264" s="561" t="n"/>
    </row>
    <row r="92265">
      <c r="N92265" s="561" t="n"/>
    </row>
    <row r="92266">
      <c r="N92266" s="561" t="n"/>
    </row>
    <row r="92267">
      <c r="N92267" s="561" t="n"/>
    </row>
    <row r="92268">
      <c r="N92268" s="561" t="n"/>
    </row>
    <row r="92269">
      <c r="N92269" s="561" t="n"/>
    </row>
    <row r="92270">
      <c r="N92270" s="561" t="n"/>
    </row>
    <row r="92271">
      <c r="N92271" s="561" t="n"/>
    </row>
    <row r="92272">
      <c r="N92272" s="561" t="n"/>
    </row>
    <row r="92273">
      <c r="N92273" s="561" t="n"/>
    </row>
    <row r="92274">
      <c r="N92274" s="561" t="n"/>
    </row>
    <row r="92275">
      <c r="N92275" s="561" t="n"/>
    </row>
    <row r="92276">
      <c r="N92276" s="561" t="n"/>
    </row>
    <row r="92277">
      <c r="N92277" s="561" t="n"/>
    </row>
    <row r="92278">
      <c r="N92278" s="561" t="n"/>
    </row>
    <row r="92279">
      <c r="N92279" s="561" t="n"/>
    </row>
    <row r="92280">
      <c r="N92280" s="561" t="n"/>
    </row>
    <row r="92281">
      <c r="N92281" s="561" t="n"/>
    </row>
    <row r="92282">
      <c r="N92282" s="561" t="n"/>
    </row>
    <row r="92283">
      <c r="N92283" s="561" t="n"/>
    </row>
    <row r="92284">
      <c r="N92284" s="561" t="n"/>
    </row>
    <row r="92285">
      <c r="N92285" s="561" t="n"/>
    </row>
    <row r="92286">
      <c r="N92286" s="561" t="n"/>
    </row>
    <row r="92287">
      <c r="N92287" s="561" t="n"/>
    </row>
    <row r="92288">
      <c r="N92288" s="561" t="n"/>
    </row>
    <row r="92289">
      <c r="N92289" s="561" t="n"/>
    </row>
    <row r="92290">
      <c r="N92290" s="561" t="n"/>
    </row>
    <row r="92291">
      <c r="N92291" s="561" t="n"/>
    </row>
    <row r="92292">
      <c r="N92292" s="561" t="n"/>
    </row>
    <row r="92293">
      <c r="N92293" s="561" t="n"/>
    </row>
    <row r="92294">
      <c r="N92294" s="561" t="n"/>
    </row>
    <row r="92295">
      <c r="N92295" s="561" t="n"/>
    </row>
    <row r="92296">
      <c r="N92296" s="561" t="n"/>
    </row>
    <row r="92297">
      <c r="N92297" s="561" t="n"/>
    </row>
    <row r="92298">
      <c r="N92298" s="561" t="n"/>
    </row>
    <row r="92299">
      <c r="N92299" s="561" t="n"/>
    </row>
    <row r="92300">
      <c r="N92300" s="561" t="n"/>
    </row>
    <row r="92301">
      <c r="N92301" s="561" t="n"/>
    </row>
    <row r="92302">
      <c r="N92302" s="561" t="n"/>
    </row>
    <row r="92303">
      <c r="N92303" s="561" t="n"/>
    </row>
    <row r="92304">
      <c r="N92304" s="561" t="n"/>
    </row>
    <row r="92305">
      <c r="N92305" s="561" t="n"/>
    </row>
    <row r="92306">
      <c r="N92306" s="561" t="n"/>
    </row>
    <row r="92307">
      <c r="N92307" s="561" t="n"/>
    </row>
    <row r="92308">
      <c r="N92308" s="561" t="n"/>
    </row>
    <row r="92309">
      <c r="N92309" s="561" t="n"/>
    </row>
    <row r="92310">
      <c r="N92310" s="561" t="n"/>
    </row>
    <row r="92311">
      <c r="N92311" s="561" t="n"/>
    </row>
    <row r="92312">
      <c r="N92312" s="561" t="n"/>
    </row>
    <row r="92313">
      <c r="N92313" s="561" t="n"/>
    </row>
    <row r="92314">
      <c r="N92314" s="561" t="n"/>
    </row>
    <row r="92315">
      <c r="N92315" s="561" t="n"/>
    </row>
    <row r="92316">
      <c r="N92316" s="561" t="n"/>
    </row>
    <row r="92317">
      <c r="N92317" s="561" t="n"/>
    </row>
    <row r="92318">
      <c r="N92318" s="561" t="n"/>
    </row>
    <row r="92319">
      <c r="N92319" s="561" t="n"/>
    </row>
    <row r="92320">
      <c r="N92320" s="561" t="n"/>
    </row>
    <row r="92321">
      <c r="N92321" s="561" t="n"/>
    </row>
    <row r="92322">
      <c r="N92322" s="561" t="n"/>
    </row>
    <row r="92323">
      <c r="N92323" s="561" t="n"/>
    </row>
    <row r="92324">
      <c r="N92324" s="561" t="n"/>
    </row>
    <row r="92325">
      <c r="N92325" s="561" t="n"/>
    </row>
    <row r="92326">
      <c r="N92326" s="561" t="n"/>
    </row>
    <row r="92327">
      <c r="N92327" s="561" t="n"/>
    </row>
    <row r="92328">
      <c r="N92328" s="561" t="n"/>
    </row>
    <row r="92329">
      <c r="N92329" s="561" t="n"/>
    </row>
    <row r="92330">
      <c r="N92330" s="561" t="n"/>
    </row>
    <row r="92331">
      <c r="N92331" s="561" t="n"/>
    </row>
    <row r="92332">
      <c r="N92332" s="561" t="n"/>
    </row>
    <row r="92333">
      <c r="N92333" s="561" t="n"/>
    </row>
    <row r="92334">
      <c r="N92334" s="561" t="n"/>
    </row>
    <row r="92335">
      <c r="N92335" s="561" t="n"/>
    </row>
    <row r="92336">
      <c r="N92336" s="561" t="n"/>
    </row>
    <row r="92337">
      <c r="N92337" s="561" t="n"/>
    </row>
    <row r="92338">
      <c r="N92338" s="561" t="n"/>
    </row>
    <row r="92339">
      <c r="N92339" s="561" t="n"/>
    </row>
    <row r="92340">
      <c r="N92340" s="561" t="n"/>
    </row>
    <row r="92341">
      <c r="N92341" s="561" t="n"/>
    </row>
    <row r="92342">
      <c r="N92342" s="561" t="n"/>
    </row>
    <row r="92343">
      <c r="N92343" s="561" t="n"/>
    </row>
    <row r="92344">
      <c r="N92344" s="561" t="n"/>
    </row>
    <row r="92345">
      <c r="N92345" s="561" t="n"/>
    </row>
    <row r="92346">
      <c r="N92346" s="561" t="n"/>
    </row>
    <row r="92347">
      <c r="N92347" s="561" t="n"/>
    </row>
    <row r="92348">
      <c r="N92348" s="561" t="n"/>
    </row>
    <row r="92349">
      <c r="N92349" s="561" t="n"/>
    </row>
    <row r="92350">
      <c r="N92350" s="561" t="n"/>
    </row>
    <row r="92351">
      <c r="N92351" s="561" t="n"/>
    </row>
    <row r="92352">
      <c r="N92352" s="561" t="n"/>
    </row>
    <row r="92353">
      <c r="N92353" s="561" t="n"/>
    </row>
    <row r="92354">
      <c r="N92354" s="561" t="n"/>
    </row>
    <row r="92355">
      <c r="N92355" s="561" t="n"/>
    </row>
    <row r="92356">
      <c r="N92356" s="561" t="n"/>
    </row>
    <row r="92357">
      <c r="N92357" s="561" t="n"/>
    </row>
    <row r="92358">
      <c r="N92358" s="561" t="n"/>
    </row>
    <row r="92359">
      <c r="N92359" s="561" t="n"/>
    </row>
    <row r="92360">
      <c r="N92360" s="561" t="n"/>
    </row>
    <row r="92361">
      <c r="N92361" s="561" t="n"/>
    </row>
    <row r="92362">
      <c r="N92362" s="561" t="n"/>
    </row>
    <row r="92363">
      <c r="N92363" s="561" t="n"/>
    </row>
    <row r="92364">
      <c r="N92364" s="561" t="n"/>
    </row>
    <row r="92365">
      <c r="N92365" s="561" t="n"/>
    </row>
    <row r="92366">
      <c r="N92366" s="561" t="n"/>
    </row>
    <row r="92367">
      <c r="N92367" s="561" t="n"/>
    </row>
    <row r="92368">
      <c r="N92368" s="561" t="n"/>
    </row>
    <row r="92369">
      <c r="N92369" s="561" t="n"/>
    </row>
    <row r="92370">
      <c r="N92370" s="561" t="n"/>
    </row>
    <row r="92371">
      <c r="N92371" s="561" t="n"/>
    </row>
    <row r="92372">
      <c r="N92372" s="561" t="n"/>
    </row>
    <row r="92373">
      <c r="N92373" s="561" t="n"/>
    </row>
    <row r="92374">
      <c r="N92374" s="561" t="n"/>
    </row>
    <row r="92375">
      <c r="N92375" s="561" t="n"/>
    </row>
    <row r="92376">
      <c r="N92376" s="561" t="n"/>
    </row>
    <row r="92377">
      <c r="N92377" s="561" t="n"/>
    </row>
    <row r="92378">
      <c r="N92378" s="561" t="n"/>
    </row>
    <row r="92379">
      <c r="N92379" s="561" t="n"/>
    </row>
    <row r="92380">
      <c r="N92380" s="561" t="n"/>
    </row>
    <row r="92381">
      <c r="N92381" s="561" t="n"/>
    </row>
    <row r="92382">
      <c r="N92382" s="561" t="n"/>
    </row>
    <row r="92383">
      <c r="N92383" s="561" t="n"/>
    </row>
    <row r="92384">
      <c r="N92384" s="561" t="n"/>
    </row>
    <row r="92385">
      <c r="N92385" s="561" t="n"/>
    </row>
    <row r="92386">
      <c r="N92386" s="561" t="n"/>
    </row>
    <row r="92387">
      <c r="N92387" s="561" t="n"/>
    </row>
    <row r="92388">
      <c r="N92388" s="561" t="n"/>
    </row>
    <row r="92389">
      <c r="N92389" s="561" t="n"/>
    </row>
    <row r="92390">
      <c r="N92390" s="561" t="n"/>
    </row>
    <row r="92391">
      <c r="N92391" s="561" t="n"/>
    </row>
    <row r="92392">
      <c r="N92392" s="561" t="n"/>
    </row>
    <row r="92393">
      <c r="N92393" s="561" t="n"/>
    </row>
    <row r="92394">
      <c r="N92394" s="561" t="n"/>
    </row>
    <row r="92395">
      <c r="N92395" s="561" t="n"/>
    </row>
    <row r="92396">
      <c r="N92396" s="561" t="n"/>
    </row>
    <row r="92397">
      <c r="N92397" s="561" t="n"/>
    </row>
    <row r="92398">
      <c r="N92398" s="561" t="n"/>
    </row>
    <row r="92399">
      <c r="N92399" s="561" t="n"/>
    </row>
    <row r="92400">
      <c r="N92400" s="561" t="n"/>
    </row>
    <row r="92401">
      <c r="N92401" s="561" t="n"/>
    </row>
    <row r="92402">
      <c r="N92402" s="561" t="n"/>
    </row>
    <row r="92403">
      <c r="N92403" s="561" t="n"/>
    </row>
    <row r="92404">
      <c r="N92404" s="561" t="n"/>
    </row>
    <row r="92405">
      <c r="N92405" s="561" t="n"/>
    </row>
    <row r="92406">
      <c r="N92406" s="561" t="n"/>
    </row>
    <row r="92407">
      <c r="N92407" s="561" t="n"/>
    </row>
    <row r="92408">
      <c r="N92408" s="561" t="n"/>
    </row>
    <row r="92409">
      <c r="N92409" s="561" t="n"/>
    </row>
    <row r="92410">
      <c r="N92410" s="561" t="n"/>
    </row>
    <row r="92411">
      <c r="N92411" s="561" t="n"/>
    </row>
    <row r="92412">
      <c r="N92412" s="561" t="n"/>
    </row>
    <row r="92413">
      <c r="N92413" s="561" t="n"/>
    </row>
    <row r="92414">
      <c r="N92414" s="561" t="n"/>
    </row>
    <row r="92415">
      <c r="N92415" s="561" t="n"/>
    </row>
    <row r="92416">
      <c r="N92416" s="561" t="n"/>
    </row>
    <row r="92417">
      <c r="N92417" s="561" t="n"/>
    </row>
    <row r="92418">
      <c r="N92418" s="561" t="n"/>
    </row>
    <row r="92419">
      <c r="N92419" s="561" t="n"/>
    </row>
    <row r="92420">
      <c r="N92420" s="561" t="n"/>
    </row>
    <row r="92421">
      <c r="N92421" s="561" t="n"/>
    </row>
    <row r="92422">
      <c r="N92422" s="561" t="n"/>
    </row>
    <row r="92423">
      <c r="N92423" s="561" t="n"/>
    </row>
    <row r="92424">
      <c r="N92424" s="561" t="n"/>
    </row>
    <row r="92425">
      <c r="N92425" s="561" t="n"/>
    </row>
    <row r="92426">
      <c r="N92426" s="561" t="n"/>
    </row>
    <row r="92427">
      <c r="N92427" s="561" t="n"/>
    </row>
    <row r="92428">
      <c r="N92428" s="561" t="n"/>
    </row>
    <row r="92429">
      <c r="N92429" s="561" t="n"/>
    </row>
    <row r="92430">
      <c r="N92430" s="561" t="n"/>
    </row>
    <row r="92431">
      <c r="N92431" s="561" t="n"/>
    </row>
    <row r="92432">
      <c r="N92432" s="561" t="n"/>
    </row>
    <row r="92433">
      <c r="N92433" s="561" t="n"/>
    </row>
    <row r="92434">
      <c r="N92434" s="561" t="n"/>
    </row>
    <row r="92435">
      <c r="N92435" s="561" t="n"/>
    </row>
    <row r="92436">
      <c r="N92436" s="561" t="n"/>
    </row>
    <row r="92437">
      <c r="N92437" s="561" t="n"/>
    </row>
    <row r="92438">
      <c r="N92438" s="561" t="n"/>
    </row>
    <row r="92439">
      <c r="N92439" s="561" t="n"/>
    </row>
    <row r="92440">
      <c r="N92440" s="561" t="n"/>
    </row>
    <row r="92441">
      <c r="N92441" s="561" t="n"/>
    </row>
    <row r="92442">
      <c r="N92442" s="561" t="n"/>
    </row>
    <row r="92443">
      <c r="N92443" s="561" t="n"/>
    </row>
    <row r="92444">
      <c r="N92444" s="561" t="n"/>
    </row>
    <row r="92445">
      <c r="N92445" s="561" t="n"/>
    </row>
    <row r="92446">
      <c r="N92446" s="561" t="n"/>
    </row>
    <row r="92447">
      <c r="N92447" s="561" t="n"/>
    </row>
    <row r="92448">
      <c r="N92448" s="561" t="n"/>
    </row>
    <row r="92449">
      <c r="N92449" s="561" t="n"/>
    </row>
    <row r="92450">
      <c r="N92450" s="561" t="n"/>
    </row>
    <row r="92451">
      <c r="N92451" s="561" t="n"/>
    </row>
    <row r="92452">
      <c r="N92452" s="561" t="n"/>
    </row>
    <row r="92453">
      <c r="N92453" s="561" t="n"/>
    </row>
    <row r="92454">
      <c r="N92454" s="561" t="n"/>
    </row>
    <row r="92455">
      <c r="N92455" s="561" t="n"/>
    </row>
    <row r="92456">
      <c r="N92456" s="561" t="n"/>
    </row>
    <row r="92457">
      <c r="N92457" s="561" t="n"/>
    </row>
    <row r="92458">
      <c r="N92458" s="561" t="n"/>
    </row>
    <row r="92459">
      <c r="N92459" s="561" t="n"/>
    </row>
    <row r="92460">
      <c r="N92460" s="561" t="n"/>
    </row>
    <row r="92461">
      <c r="N92461" s="561" t="n"/>
    </row>
    <row r="92462">
      <c r="N92462" s="561" t="n"/>
    </row>
    <row r="92463">
      <c r="N92463" s="561" t="n"/>
    </row>
    <row r="92464">
      <c r="N92464" s="561" t="n"/>
    </row>
    <row r="92465">
      <c r="N92465" s="561" t="n"/>
    </row>
    <row r="92466">
      <c r="N92466" s="561" t="n"/>
    </row>
    <row r="92467">
      <c r="N92467" s="561" t="n"/>
    </row>
    <row r="92468">
      <c r="N92468" s="561" t="n"/>
    </row>
    <row r="92469">
      <c r="N92469" s="561" t="n"/>
    </row>
    <row r="92470">
      <c r="N92470" s="561" t="n"/>
    </row>
    <row r="92471">
      <c r="N92471" s="561" t="n"/>
    </row>
    <row r="92472">
      <c r="N92472" s="561" t="n"/>
    </row>
    <row r="92473">
      <c r="N92473" s="561" t="n"/>
    </row>
    <row r="92474">
      <c r="N92474" s="561" t="n"/>
    </row>
    <row r="92475">
      <c r="N92475" s="561" t="n"/>
    </row>
    <row r="92476">
      <c r="N92476" s="561" t="n"/>
    </row>
    <row r="92477">
      <c r="N92477" s="561" t="n"/>
    </row>
    <row r="92478">
      <c r="N92478" s="561" t="n"/>
    </row>
    <row r="92479">
      <c r="N92479" s="561" t="n"/>
    </row>
    <row r="92480">
      <c r="N92480" s="561" t="n"/>
    </row>
    <row r="92481">
      <c r="N92481" s="561" t="n"/>
    </row>
    <row r="92482">
      <c r="N92482" s="561" t="n"/>
    </row>
    <row r="92483">
      <c r="N92483" s="561" t="n"/>
    </row>
    <row r="92484">
      <c r="N92484" s="561" t="n"/>
    </row>
    <row r="92485">
      <c r="N92485" s="561" t="n"/>
    </row>
    <row r="92486">
      <c r="N92486" s="561" t="n"/>
    </row>
    <row r="92487">
      <c r="N92487" s="561" t="n"/>
    </row>
    <row r="92488">
      <c r="N92488" s="561" t="n"/>
    </row>
    <row r="92489">
      <c r="N92489" s="561" t="n"/>
    </row>
    <row r="92490">
      <c r="N92490" s="561" t="n"/>
    </row>
    <row r="92491">
      <c r="N92491" s="561" t="n"/>
    </row>
    <row r="92492">
      <c r="N92492" s="561" t="n"/>
    </row>
    <row r="92493">
      <c r="N92493" s="561" t="n"/>
    </row>
    <row r="92494">
      <c r="N92494" s="561" t="n"/>
    </row>
    <row r="92495">
      <c r="N92495" s="561" t="n"/>
    </row>
    <row r="92496">
      <c r="N92496" s="561" t="n"/>
    </row>
    <row r="92497">
      <c r="N92497" s="561" t="n"/>
    </row>
    <row r="92498">
      <c r="N92498" s="561" t="n"/>
    </row>
    <row r="92499">
      <c r="N92499" s="561" t="n"/>
    </row>
    <row r="92500">
      <c r="N92500" s="561" t="n"/>
    </row>
    <row r="92501">
      <c r="N92501" s="561" t="n"/>
    </row>
    <row r="92502">
      <c r="N92502" s="561" t="n"/>
    </row>
    <row r="92503">
      <c r="N92503" s="561" t="n"/>
    </row>
    <row r="92504">
      <c r="N92504" s="561" t="n"/>
    </row>
    <row r="92505">
      <c r="N92505" s="561" t="n"/>
    </row>
    <row r="92506">
      <c r="N92506" s="561" t="n"/>
    </row>
    <row r="92507">
      <c r="N92507" s="561" t="n"/>
    </row>
    <row r="92508">
      <c r="N92508" s="561" t="n"/>
    </row>
    <row r="92509">
      <c r="N92509" s="561" t="n"/>
    </row>
    <row r="92510">
      <c r="N92510" s="561" t="n"/>
    </row>
    <row r="92511">
      <c r="N92511" s="561" t="n"/>
    </row>
    <row r="92512">
      <c r="N92512" s="561" t="n"/>
    </row>
    <row r="92513">
      <c r="N92513" s="561" t="n"/>
    </row>
    <row r="92514">
      <c r="N92514" s="561" t="n"/>
    </row>
    <row r="92515">
      <c r="N92515" s="561" t="n"/>
    </row>
    <row r="92516">
      <c r="N92516" s="561" t="n"/>
    </row>
    <row r="92517">
      <c r="N92517" s="561" t="n"/>
    </row>
    <row r="92518">
      <c r="N92518" s="561" t="n"/>
    </row>
    <row r="92519">
      <c r="N92519" s="561" t="n"/>
    </row>
    <row r="92520">
      <c r="N92520" s="561" t="n"/>
    </row>
    <row r="92521">
      <c r="N92521" s="561" t="n"/>
    </row>
    <row r="92522">
      <c r="N92522" s="561" t="n"/>
    </row>
    <row r="92523">
      <c r="N92523" s="561" t="n"/>
    </row>
    <row r="92524">
      <c r="N92524" s="561" t="n"/>
    </row>
    <row r="92525">
      <c r="N92525" s="561" t="n"/>
    </row>
    <row r="92526">
      <c r="N92526" s="561" t="n"/>
    </row>
    <row r="92527">
      <c r="N92527" s="561" t="n"/>
    </row>
    <row r="92528">
      <c r="N92528" s="561" t="n"/>
    </row>
    <row r="92529">
      <c r="N92529" s="561" t="n"/>
    </row>
    <row r="92530">
      <c r="N92530" s="561" t="n"/>
    </row>
    <row r="92531">
      <c r="N92531" s="561" t="n"/>
    </row>
    <row r="92532">
      <c r="N92532" s="561" t="n"/>
    </row>
    <row r="92533">
      <c r="N92533" s="561" t="n"/>
    </row>
    <row r="92534">
      <c r="N92534" s="561" t="n"/>
    </row>
    <row r="92535">
      <c r="N92535" s="561" t="n"/>
    </row>
    <row r="92536">
      <c r="N92536" s="561" t="n"/>
    </row>
    <row r="92537">
      <c r="N92537" s="561" t="n"/>
    </row>
    <row r="92538">
      <c r="N92538" s="561" t="n"/>
    </row>
    <row r="92539">
      <c r="N92539" s="561" t="n"/>
    </row>
    <row r="92540">
      <c r="N92540" s="561" t="n"/>
    </row>
    <row r="92541">
      <c r="N92541" s="561" t="n"/>
    </row>
    <row r="92542">
      <c r="N92542" s="561" t="n"/>
    </row>
    <row r="92543">
      <c r="N92543" s="561" t="n"/>
    </row>
    <row r="92544">
      <c r="N92544" s="561" t="n"/>
    </row>
    <row r="92545">
      <c r="N92545" s="561" t="n"/>
    </row>
    <row r="92546">
      <c r="N92546" s="561" t="n"/>
    </row>
    <row r="92547">
      <c r="N92547" s="561" t="n"/>
    </row>
    <row r="92548">
      <c r="N92548" s="561" t="n"/>
    </row>
    <row r="92549">
      <c r="N92549" s="561" t="n"/>
    </row>
    <row r="92550">
      <c r="N92550" s="561" t="n"/>
    </row>
    <row r="92551">
      <c r="N92551" s="561" t="n"/>
    </row>
    <row r="92552">
      <c r="N92552" s="561" t="n"/>
    </row>
    <row r="92553">
      <c r="N92553" s="561" t="n"/>
    </row>
    <row r="92554">
      <c r="N92554" s="561" t="n"/>
    </row>
    <row r="92555">
      <c r="N92555" s="561" t="n"/>
    </row>
    <row r="92556">
      <c r="N92556" s="561" t="n"/>
    </row>
    <row r="92557">
      <c r="N92557" s="561" t="n"/>
    </row>
    <row r="92558">
      <c r="N92558" s="561" t="n"/>
    </row>
    <row r="92559">
      <c r="N92559" s="561" t="n"/>
    </row>
    <row r="92560">
      <c r="N92560" s="561" t="n"/>
    </row>
    <row r="92561">
      <c r="N92561" s="561" t="n"/>
    </row>
    <row r="92562">
      <c r="N92562" s="561" t="n"/>
    </row>
    <row r="92563">
      <c r="N92563" s="561" t="n"/>
    </row>
    <row r="92564">
      <c r="N92564" s="561" t="n"/>
    </row>
    <row r="92565">
      <c r="N92565" s="561" t="n"/>
    </row>
    <row r="92566">
      <c r="N92566" s="561" t="n"/>
    </row>
    <row r="92567">
      <c r="N92567" s="561" t="n"/>
    </row>
    <row r="92568">
      <c r="N92568" s="561" t="n"/>
    </row>
    <row r="92569">
      <c r="N92569" s="561" t="n"/>
    </row>
    <row r="92570">
      <c r="N92570" s="561" t="n"/>
    </row>
    <row r="92571">
      <c r="N92571" s="561" t="n"/>
    </row>
    <row r="92572">
      <c r="N92572" s="561" t="n"/>
    </row>
    <row r="92573">
      <c r="N92573" s="561" t="n"/>
    </row>
    <row r="92574">
      <c r="N92574" s="561" t="n"/>
    </row>
    <row r="92575">
      <c r="N92575" s="561" t="n"/>
    </row>
    <row r="92576">
      <c r="N92576" s="561" t="n"/>
    </row>
    <row r="92577">
      <c r="N92577" s="561" t="n"/>
    </row>
    <row r="92578">
      <c r="N92578" s="561" t="n"/>
    </row>
    <row r="92579">
      <c r="N92579" s="561" t="n"/>
    </row>
    <row r="92580">
      <c r="N92580" s="561" t="n"/>
    </row>
    <row r="92581">
      <c r="N92581" s="561" t="n"/>
    </row>
    <row r="92582">
      <c r="N92582" s="561" t="n"/>
    </row>
    <row r="92583">
      <c r="N92583" s="561" t="n"/>
    </row>
    <row r="92584">
      <c r="N92584" s="561" t="n"/>
    </row>
    <row r="92585">
      <c r="N92585" s="561" t="n"/>
    </row>
    <row r="92586">
      <c r="N92586" s="561" t="n"/>
    </row>
    <row r="92587">
      <c r="N92587" s="561" t="n"/>
    </row>
    <row r="92588">
      <c r="N92588" s="561" t="n"/>
    </row>
    <row r="92589">
      <c r="N92589" s="561" t="n"/>
    </row>
    <row r="92590">
      <c r="N92590" s="561" t="n"/>
    </row>
    <row r="92591">
      <c r="N92591" s="561" t="n"/>
    </row>
    <row r="92592">
      <c r="N92592" s="561" t="n"/>
    </row>
    <row r="92593">
      <c r="N92593" s="561" t="n"/>
    </row>
    <row r="92594">
      <c r="N92594" s="561" t="n"/>
    </row>
    <row r="92595">
      <c r="N92595" s="561" t="n"/>
    </row>
    <row r="92596">
      <c r="N92596" s="561" t="n"/>
    </row>
    <row r="92597">
      <c r="N92597" s="561" t="n"/>
    </row>
    <row r="92598">
      <c r="N92598" s="561" t="n"/>
    </row>
    <row r="92599">
      <c r="N92599" s="561" t="n"/>
    </row>
    <row r="92600">
      <c r="N92600" s="561" t="n"/>
    </row>
    <row r="92601">
      <c r="N92601" s="561" t="n"/>
    </row>
    <row r="92602">
      <c r="N92602" s="561" t="n"/>
    </row>
    <row r="92603">
      <c r="N92603" s="561" t="n"/>
    </row>
    <row r="92604">
      <c r="N92604" s="561" t="n"/>
    </row>
    <row r="92605">
      <c r="N92605" s="561" t="n"/>
    </row>
    <row r="92606">
      <c r="N92606" s="561" t="n"/>
    </row>
    <row r="92607">
      <c r="N92607" s="561" t="n"/>
    </row>
    <row r="92608">
      <c r="N92608" s="561" t="n"/>
    </row>
    <row r="92609">
      <c r="N92609" s="561" t="n"/>
    </row>
    <row r="92610">
      <c r="N92610" s="561" t="n"/>
    </row>
    <row r="92611">
      <c r="N92611" s="561" t="n"/>
    </row>
    <row r="92612">
      <c r="N92612" s="561" t="n"/>
    </row>
    <row r="92613">
      <c r="N92613" s="561" t="n"/>
    </row>
    <row r="92614">
      <c r="N92614" s="561" t="n"/>
    </row>
    <row r="92615">
      <c r="N92615" s="561" t="n"/>
    </row>
    <row r="92616">
      <c r="N92616" s="561" t="n"/>
    </row>
    <row r="92617">
      <c r="N92617" s="561" t="n"/>
    </row>
    <row r="92618">
      <c r="N92618" s="561" t="n"/>
    </row>
    <row r="92619">
      <c r="N92619" s="561" t="n"/>
    </row>
    <row r="92620">
      <c r="N92620" s="561" t="n"/>
    </row>
    <row r="92621">
      <c r="N92621" s="561" t="n"/>
    </row>
    <row r="92622">
      <c r="N92622" s="561" t="n"/>
    </row>
    <row r="92623">
      <c r="N92623" s="561" t="n"/>
    </row>
    <row r="92624">
      <c r="N92624" s="561" t="n"/>
    </row>
    <row r="92625">
      <c r="N92625" s="561" t="n"/>
    </row>
    <row r="92626">
      <c r="N92626" s="561" t="n"/>
    </row>
    <row r="92627">
      <c r="N92627" s="561" t="n"/>
    </row>
    <row r="92628">
      <c r="N92628" s="561" t="n"/>
    </row>
    <row r="92629">
      <c r="N92629" s="561" t="n"/>
    </row>
    <row r="92630">
      <c r="N92630" s="561" t="n"/>
    </row>
    <row r="92631">
      <c r="N92631" s="561" t="n"/>
    </row>
    <row r="92632">
      <c r="N92632" s="561" t="n"/>
    </row>
    <row r="92633">
      <c r="N92633" s="561" t="n"/>
    </row>
    <row r="92634">
      <c r="N92634" s="561" t="n"/>
    </row>
    <row r="92635">
      <c r="N92635" s="561" t="n"/>
    </row>
    <row r="92636">
      <c r="N92636" s="561" t="n"/>
    </row>
    <row r="92637">
      <c r="N92637" s="561" t="n"/>
    </row>
    <row r="92638">
      <c r="N92638" s="561" t="n"/>
    </row>
    <row r="92639">
      <c r="N92639" s="561" t="n"/>
    </row>
    <row r="92640">
      <c r="N92640" s="561" t="n"/>
    </row>
    <row r="92641">
      <c r="N92641" s="561" t="n"/>
    </row>
    <row r="92642">
      <c r="N92642" s="561" t="n"/>
    </row>
    <row r="92643">
      <c r="N92643" s="561" t="n"/>
    </row>
    <row r="92644">
      <c r="N92644" s="561" t="n"/>
    </row>
    <row r="92645">
      <c r="N92645" s="561" t="n"/>
    </row>
    <row r="92646">
      <c r="N92646" s="561" t="n"/>
    </row>
    <row r="92647">
      <c r="N92647" s="561" t="n"/>
    </row>
    <row r="92648">
      <c r="N92648" s="561" t="n"/>
    </row>
    <row r="92649">
      <c r="N92649" s="561" t="n"/>
    </row>
    <row r="92650">
      <c r="N92650" s="561" t="n"/>
    </row>
    <row r="92651">
      <c r="N92651" s="561" t="n"/>
    </row>
    <row r="92652">
      <c r="N92652" s="561" t="n"/>
    </row>
    <row r="92653">
      <c r="N92653" s="561" t="n"/>
    </row>
    <row r="92654">
      <c r="N92654" s="561" t="n"/>
    </row>
    <row r="92655">
      <c r="N92655" s="561" t="n"/>
    </row>
    <row r="92656">
      <c r="N92656" s="561" t="n"/>
    </row>
    <row r="92657">
      <c r="N92657" s="561" t="n"/>
    </row>
    <row r="92658">
      <c r="N92658" s="561" t="n"/>
    </row>
    <row r="92659">
      <c r="N92659" s="561" t="n"/>
    </row>
    <row r="92660">
      <c r="N92660" s="561" t="n"/>
    </row>
    <row r="92661">
      <c r="N92661" s="561" t="n"/>
    </row>
    <row r="92662">
      <c r="N92662" s="561" t="n"/>
    </row>
    <row r="92663">
      <c r="N92663" s="561" t="n"/>
    </row>
    <row r="92664">
      <c r="N92664" s="561" t="n"/>
    </row>
    <row r="92665">
      <c r="N92665" s="561" t="n"/>
    </row>
    <row r="92666">
      <c r="N92666" s="561" t="n"/>
    </row>
    <row r="92667">
      <c r="N92667" s="561" t="n"/>
    </row>
    <row r="92668">
      <c r="N92668" s="561" t="n"/>
    </row>
    <row r="92669">
      <c r="N92669" s="561" t="n"/>
    </row>
    <row r="92670">
      <c r="N92670" s="561" t="n"/>
    </row>
    <row r="92671">
      <c r="N92671" s="561" t="n"/>
    </row>
    <row r="92672">
      <c r="N92672" s="561" t="n"/>
    </row>
    <row r="92673">
      <c r="N92673" s="561" t="n"/>
    </row>
    <row r="92674">
      <c r="N92674" s="561" t="n"/>
    </row>
    <row r="92675">
      <c r="N92675" s="561" t="n"/>
    </row>
    <row r="92676">
      <c r="N92676" s="561" t="n"/>
    </row>
    <row r="92677">
      <c r="N92677" s="561" t="n"/>
    </row>
    <row r="92678">
      <c r="N92678" s="561" t="n"/>
    </row>
    <row r="92679">
      <c r="N92679" s="561" t="n"/>
    </row>
    <row r="92680">
      <c r="N92680" s="561" t="n"/>
    </row>
    <row r="92681">
      <c r="N92681" s="561" t="n"/>
    </row>
    <row r="92682">
      <c r="N92682" s="561" t="n"/>
    </row>
    <row r="92683">
      <c r="N92683" s="561" t="n"/>
    </row>
    <row r="92684">
      <c r="N92684" s="561" t="n"/>
    </row>
    <row r="92685">
      <c r="N92685" s="561" t="n"/>
    </row>
    <row r="92686">
      <c r="N92686" s="561" t="n"/>
    </row>
    <row r="92687">
      <c r="N92687" s="561" t="n"/>
    </row>
    <row r="92688">
      <c r="N92688" s="561" t="n"/>
    </row>
    <row r="92689">
      <c r="N92689" s="561" t="n"/>
    </row>
    <row r="92690">
      <c r="N92690" s="561" t="n"/>
    </row>
    <row r="92691">
      <c r="N92691" s="561" t="n"/>
    </row>
    <row r="92692">
      <c r="N92692" s="561" t="n"/>
    </row>
    <row r="92693">
      <c r="N92693" s="561" t="n"/>
    </row>
    <row r="92694">
      <c r="N92694" s="561" t="n"/>
    </row>
    <row r="92695">
      <c r="N92695" s="561" t="n"/>
    </row>
    <row r="92696">
      <c r="N92696" s="561" t="n"/>
    </row>
    <row r="92697">
      <c r="N92697" s="561" t="n"/>
    </row>
    <row r="92698">
      <c r="N92698" s="561" t="n"/>
    </row>
    <row r="92699">
      <c r="N92699" s="561" t="n"/>
    </row>
    <row r="92700">
      <c r="N92700" s="561" t="n"/>
    </row>
    <row r="92701">
      <c r="N92701" s="561" t="n"/>
    </row>
    <row r="92702">
      <c r="N92702" s="561" t="n"/>
    </row>
    <row r="92703">
      <c r="N92703" s="561" t="n"/>
    </row>
    <row r="92704">
      <c r="N92704" s="561" t="n"/>
    </row>
    <row r="92705">
      <c r="N92705" s="561" t="n"/>
    </row>
    <row r="92706">
      <c r="N92706" s="561" t="n"/>
    </row>
    <row r="92707">
      <c r="N92707" s="561" t="n"/>
    </row>
    <row r="92708">
      <c r="N92708" s="561" t="n"/>
    </row>
    <row r="92709">
      <c r="N92709" s="561" t="n"/>
    </row>
    <row r="92710">
      <c r="N92710" s="561" t="n"/>
    </row>
    <row r="92711">
      <c r="N92711" s="561" t="n"/>
    </row>
    <row r="92712">
      <c r="N92712" s="561" t="n"/>
    </row>
    <row r="92713">
      <c r="N92713" s="561" t="n"/>
    </row>
    <row r="92714">
      <c r="N92714" s="561" t="n"/>
    </row>
    <row r="92715">
      <c r="N92715" s="561" t="n"/>
    </row>
    <row r="92716">
      <c r="N92716" s="561" t="n"/>
    </row>
    <row r="92717">
      <c r="N92717" s="561" t="n"/>
    </row>
    <row r="92718">
      <c r="N92718" s="561" t="n"/>
    </row>
    <row r="92719">
      <c r="N92719" s="561" t="n"/>
    </row>
    <row r="92720">
      <c r="N92720" s="561" t="n"/>
    </row>
    <row r="92721">
      <c r="N92721" s="561" t="n"/>
    </row>
    <row r="92722">
      <c r="N92722" s="561" t="n"/>
    </row>
    <row r="92723">
      <c r="N92723" s="561" t="n"/>
    </row>
    <row r="92724">
      <c r="N92724" s="561" t="n"/>
    </row>
    <row r="92725">
      <c r="N92725" s="561" t="n"/>
    </row>
    <row r="92726">
      <c r="N92726" s="561" t="n"/>
    </row>
    <row r="92727">
      <c r="N92727" s="561" t="n"/>
    </row>
    <row r="92728">
      <c r="N92728" s="561" t="n"/>
    </row>
    <row r="92729">
      <c r="N92729" s="561" t="n"/>
    </row>
    <row r="92730">
      <c r="N92730" s="561" t="n"/>
    </row>
    <row r="92731">
      <c r="N92731" s="561" t="n"/>
    </row>
    <row r="92732">
      <c r="N92732" s="561" t="n"/>
    </row>
    <row r="92733">
      <c r="N92733" s="561" t="n"/>
    </row>
    <row r="92734">
      <c r="N92734" s="561" t="n"/>
    </row>
    <row r="92735">
      <c r="N92735" s="561" t="n"/>
    </row>
    <row r="92736">
      <c r="N92736" s="561" t="n"/>
    </row>
    <row r="92737">
      <c r="N92737" s="561" t="n"/>
    </row>
    <row r="92738">
      <c r="N92738" s="561" t="n"/>
    </row>
    <row r="92739">
      <c r="N92739" s="561" t="n"/>
    </row>
    <row r="92740">
      <c r="N92740" s="561" t="n"/>
    </row>
    <row r="92741">
      <c r="N92741" s="561" t="n"/>
    </row>
    <row r="92742">
      <c r="N92742" s="561" t="n"/>
    </row>
    <row r="92743">
      <c r="N92743" s="561" t="n"/>
    </row>
    <row r="92744">
      <c r="N92744" s="561" t="n"/>
    </row>
    <row r="92745">
      <c r="N92745" s="561" t="n"/>
    </row>
    <row r="92746">
      <c r="N92746" s="561" t="n"/>
    </row>
    <row r="92747">
      <c r="N92747" s="561" t="n"/>
    </row>
    <row r="92748">
      <c r="N92748" s="561" t="n"/>
    </row>
    <row r="92749">
      <c r="N92749" s="561" t="n"/>
    </row>
    <row r="92750">
      <c r="N92750" s="561" t="n"/>
    </row>
    <row r="92751">
      <c r="N92751" s="561" t="n"/>
    </row>
    <row r="92752">
      <c r="N92752" s="561" t="n"/>
    </row>
    <row r="92753">
      <c r="N92753" s="561" t="n"/>
    </row>
    <row r="92754">
      <c r="N92754" s="561" t="n"/>
    </row>
    <row r="92755">
      <c r="N92755" s="561" t="n"/>
    </row>
    <row r="92756">
      <c r="N92756" s="561" t="n"/>
    </row>
    <row r="92757">
      <c r="N92757" s="561" t="n"/>
    </row>
    <row r="92758">
      <c r="N92758" s="561" t="n"/>
    </row>
    <row r="92759">
      <c r="N92759" s="561" t="n"/>
    </row>
    <row r="92760">
      <c r="N92760" s="561" t="n"/>
    </row>
    <row r="92761">
      <c r="N92761" s="561" t="n"/>
    </row>
    <row r="92762">
      <c r="N92762" s="561" t="n"/>
    </row>
    <row r="92763">
      <c r="N92763" s="561" t="n"/>
    </row>
    <row r="92764">
      <c r="N92764" s="561" t="n"/>
    </row>
    <row r="92765">
      <c r="N92765" s="561" t="n"/>
    </row>
    <row r="92766">
      <c r="N92766" s="561" t="n"/>
    </row>
    <row r="92767">
      <c r="N92767" s="561" t="n"/>
    </row>
    <row r="92768">
      <c r="N92768" s="561" t="n"/>
    </row>
    <row r="92769">
      <c r="N92769" s="561" t="n"/>
    </row>
    <row r="92770">
      <c r="N92770" s="561" t="n"/>
    </row>
    <row r="92771">
      <c r="N92771" s="561" t="n"/>
    </row>
    <row r="92772">
      <c r="N92772" s="561" t="n"/>
    </row>
    <row r="92773">
      <c r="N92773" s="561" t="n"/>
    </row>
    <row r="92774">
      <c r="N92774" s="561" t="n"/>
    </row>
    <row r="92775">
      <c r="N92775" s="561" t="n"/>
    </row>
    <row r="92776">
      <c r="N92776" s="561" t="n"/>
    </row>
    <row r="92777">
      <c r="N92777" s="561" t="n"/>
    </row>
    <row r="92778">
      <c r="N92778" s="561" t="n"/>
    </row>
    <row r="92779">
      <c r="N92779" s="561" t="n"/>
    </row>
    <row r="92780">
      <c r="N92780" s="561" t="n"/>
    </row>
    <row r="92781">
      <c r="N92781" s="561" t="n"/>
    </row>
    <row r="92782">
      <c r="N92782" s="561" t="n"/>
    </row>
    <row r="92783">
      <c r="N92783" s="561" t="n"/>
    </row>
    <row r="92784">
      <c r="N92784" s="561" t="n"/>
    </row>
    <row r="92785">
      <c r="N92785" s="561" t="n"/>
    </row>
    <row r="92786">
      <c r="N92786" s="561" t="n"/>
    </row>
    <row r="92787">
      <c r="N92787" s="561" t="n"/>
    </row>
    <row r="92788">
      <c r="N92788" s="561" t="n"/>
    </row>
    <row r="92789">
      <c r="N92789" s="561" t="n"/>
    </row>
    <row r="92790">
      <c r="N92790" s="561" t="n"/>
    </row>
    <row r="92791">
      <c r="N92791" s="561" t="n"/>
    </row>
    <row r="92792">
      <c r="N92792" s="561" t="n"/>
    </row>
    <row r="92793">
      <c r="N92793" s="561" t="n"/>
    </row>
    <row r="92794">
      <c r="N92794" s="561" t="n"/>
    </row>
    <row r="92795">
      <c r="N92795" s="561" t="n"/>
    </row>
    <row r="92796">
      <c r="N92796" s="561" t="n"/>
    </row>
    <row r="92797">
      <c r="N92797" s="561" t="n"/>
    </row>
    <row r="92798">
      <c r="N92798" s="561" t="n"/>
    </row>
    <row r="92799">
      <c r="N92799" s="561" t="n"/>
    </row>
    <row r="92800">
      <c r="N92800" s="561" t="n"/>
    </row>
    <row r="92801">
      <c r="N92801" s="561" t="n"/>
    </row>
    <row r="92802">
      <c r="N92802" s="561" t="n"/>
    </row>
    <row r="92803">
      <c r="N92803" s="561" t="n"/>
    </row>
    <row r="92804">
      <c r="N92804" s="561" t="n"/>
    </row>
    <row r="92805">
      <c r="N92805" s="561" t="n"/>
    </row>
    <row r="92806">
      <c r="N92806" s="561" t="n"/>
    </row>
    <row r="92807">
      <c r="N92807" s="561" t="n"/>
    </row>
    <row r="92808">
      <c r="N92808" s="561" t="n"/>
    </row>
    <row r="92809">
      <c r="N92809" s="561" t="n"/>
    </row>
    <row r="92810">
      <c r="N92810" s="561" t="n"/>
    </row>
    <row r="92811">
      <c r="N92811" s="561" t="n"/>
    </row>
    <row r="92812">
      <c r="N92812" s="561" t="n"/>
    </row>
    <row r="92813">
      <c r="N92813" s="561" t="n"/>
    </row>
    <row r="92814">
      <c r="N92814" s="561" t="n"/>
    </row>
    <row r="92815">
      <c r="N92815" s="561" t="n"/>
    </row>
    <row r="92816">
      <c r="N92816" s="561" t="n"/>
    </row>
    <row r="92817">
      <c r="N92817" s="561" t="n"/>
    </row>
    <row r="92818">
      <c r="N92818" s="561" t="n"/>
    </row>
    <row r="92819">
      <c r="N92819" s="561" t="n"/>
    </row>
    <row r="92820">
      <c r="N92820" s="561" t="n"/>
    </row>
    <row r="92821">
      <c r="N92821" s="561" t="n"/>
    </row>
    <row r="92822">
      <c r="N92822" s="561" t="n"/>
    </row>
    <row r="92823">
      <c r="N92823" s="561" t="n"/>
    </row>
    <row r="92824">
      <c r="N92824" s="561" t="n"/>
    </row>
    <row r="92825">
      <c r="N92825" s="561" t="n"/>
    </row>
    <row r="92826">
      <c r="N92826" s="561" t="n"/>
    </row>
    <row r="92827">
      <c r="N92827" s="561" t="n"/>
    </row>
    <row r="92828">
      <c r="N92828" s="561" t="n"/>
    </row>
    <row r="92829">
      <c r="N92829" s="561" t="n"/>
    </row>
    <row r="92830">
      <c r="N92830" s="561" t="n"/>
    </row>
    <row r="92831">
      <c r="N92831" s="561" t="n"/>
    </row>
    <row r="92832">
      <c r="N92832" s="561" t="n"/>
    </row>
    <row r="92833">
      <c r="N92833" s="561" t="n"/>
    </row>
    <row r="92834">
      <c r="N92834" s="561" t="n"/>
    </row>
    <row r="92835">
      <c r="N92835" s="561" t="n"/>
    </row>
    <row r="92836">
      <c r="N92836" s="561" t="n"/>
    </row>
    <row r="92837">
      <c r="N92837" s="561" t="n"/>
    </row>
    <row r="92838">
      <c r="N92838" s="561" t="n"/>
    </row>
    <row r="92839">
      <c r="N92839" s="561" t="n"/>
    </row>
    <row r="92840">
      <c r="N92840" s="561" t="n"/>
    </row>
    <row r="92841">
      <c r="N92841" s="561" t="n"/>
    </row>
    <row r="92842">
      <c r="N92842" s="561" t="n"/>
    </row>
    <row r="92843">
      <c r="N92843" s="561" t="n"/>
    </row>
    <row r="92844">
      <c r="N92844" s="561" t="n"/>
    </row>
    <row r="92845">
      <c r="N92845" s="561" t="n"/>
    </row>
    <row r="92846">
      <c r="N92846" s="561" t="n"/>
    </row>
    <row r="92847">
      <c r="N92847" s="561" t="n"/>
    </row>
    <row r="92848">
      <c r="N92848" s="561" t="n"/>
    </row>
    <row r="92849">
      <c r="N92849" s="561" t="n"/>
    </row>
    <row r="92850">
      <c r="N92850" s="561" t="n"/>
    </row>
    <row r="92851">
      <c r="N92851" s="561" t="n"/>
    </row>
    <row r="92852">
      <c r="N92852" s="561" t="n"/>
    </row>
    <row r="92853">
      <c r="N92853" s="561" t="n"/>
    </row>
    <row r="92854">
      <c r="N92854" s="561" t="n"/>
    </row>
    <row r="92855">
      <c r="N92855" s="561" t="n"/>
    </row>
    <row r="92856">
      <c r="N92856" s="561" t="n"/>
    </row>
    <row r="92857">
      <c r="N92857" s="561" t="n"/>
    </row>
    <row r="92858">
      <c r="N92858" s="561" t="n"/>
    </row>
    <row r="92859">
      <c r="N92859" s="561" t="n"/>
    </row>
    <row r="92860">
      <c r="N92860" s="561" t="n"/>
    </row>
    <row r="92861">
      <c r="N92861" s="561" t="n"/>
    </row>
    <row r="92862">
      <c r="N92862" s="561" t="n"/>
    </row>
    <row r="92863">
      <c r="N92863" s="561" t="n"/>
    </row>
    <row r="92864">
      <c r="N92864" s="561" t="n"/>
    </row>
    <row r="92865">
      <c r="N92865" s="561" t="n"/>
    </row>
    <row r="92866">
      <c r="N92866" s="561" t="n"/>
    </row>
    <row r="92867">
      <c r="N92867" s="561" t="n"/>
    </row>
    <row r="92868">
      <c r="N92868" s="561" t="n"/>
    </row>
    <row r="92869">
      <c r="N92869" s="561" t="n"/>
    </row>
    <row r="92870">
      <c r="N92870" s="561" t="n"/>
    </row>
    <row r="92871">
      <c r="N92871" s="561" t="n"/>
    </row>
    <row r="92872">
      <c r="N92872" s="561" t="n"/>
    </row>
    <row r="92873">
      <c r="N92873" s="561" t="n"/>
    </row>
    <row r="92874">
      <c r="N92874" s="561" t="n"/>
    </row>
    <row r="92875">
      <c r="N92875" s="561" t="n"/>
    </row>
    <row r="92876">
      <c r="N92876" s="561" t="n"/>
    </row>
    <row r="92877">
      <c r="N92877" s="561" t="n"/>
    </row>
    <row r="92878">
      <c r="N92878" s="561" t="n"/>
    </row>
    <row r="92879">
      <c r="N92879" s="561" t="n"/>
    </row>
    <row r="92880">
      <c r="N92880" s="561" t="n"/>
    </row>
    <row r="92881">
      <c r="N92881" s="561" t="n"/>
    </row>
    <row r="92882">
      <c r="N92882" s="561" t="n"/>
    </row>
    <row r="92883">
      <c r="N92883" s="561" t="n"/>
    </row>
    <row r="92884">
      <c r="N92884" s="561" t="n"/>
    </row>
    <row r="92885">
      <c r="N92885" s="561" t="n"/>
    </row>
    <row r="92886">
      <c r="N92886" s="561" t="n"/>
    </row>
    <row r="92887">
      <c r="N92887" s="561" t="n"/>
    </row>
    <row r="92888">
      <c r="N92888" s="561" t="n"/>
    </row>
    <row r="92889">
      <c r="N92889" s="561" t="n"/>
    </row>
    <row r="92890">
      <c r="N92890" s="561" t="n"/>
    </row>
    <row r="92891">
      <c r="N92891" s="561" t="n"/>
    </row>
    <row r="92892">
      <c r="N92892" s="561" t="n"/>
    </row>
    <row r="92893">
      <c r="N92893" s="561" t="n"/>
    </row>
    <row r="92894">
      <c r="N92894" s="561" t="n"/>
    </row>
    <row r="92895">
      <c r="N92895" s="561" t="n"/>
    </row>
    <row r="92896">
      <c r="N92896" s="561" t="n"/>
    </row>
    <row r="92897">
      <c r="N92897" s="561" t="n"/>
    </row>
    <row r="92898">
      <c r="N92898" s="561" t="n"/>
    </row>
    <row r="92899">
      <c r="N92899" s="561" t="n"/>
    </row>
    <row r="92900">
      <c r="N92900" s="561" t="n"/>
    </row>
    <row r="92901">
      <c r="N92901" s="561" t="n"/>
    </row>
    <row r="92902">
      <c r="N92902" s="561" t="n"/>
    </row>
    <row r="92903">
      <c r="N92903" s="561" t="n"/>
    </row>
    <row r="92904">
      <c r="N92904" s="561" t="n"/>
    </row>
    <row r="92905">
      <c r="N92905" s="561" t="n"/>
    </row>
    <row r="92906">
      <c r="N92906" s="561" t="n"/>
    </row>
    <row r="92907">
      <c r="N92907" s="561" t="n"/>
    </row>
    <row r="92908">
      <c r="N92908" s="561" t="n"/>
    </row>
    <row r="92909">
      <c r="N92909" s="561" t="n"/>
    </row>
    <row r="92910">
      <c r="N92910" s="561" t="n"/>
    </row>
    <row r="92911">
      <c r="N92911" s="561" t="n"/>
    </row>
    <row r="92912">
      <c r="N92912" s="561" t="n"/>
    </row>
    <row r="92913">
      <c r="N92913" s="561" t="n"/>
    </row>
    <row r="92914">
      <c r="N92914" s="561" t="n"/>
    </row>
    <row r="92915">
      <c r="N92915" s="561" t="n"/>
    </row>
    <row r="92916">
      <c r="N92916" s="561" t="n"/>
    </row>
    <row r="92917">
      <c r="N92917" s="561" t="n"/>
    </row>
    <row r="92918">
      <c r="N92918" s="561" t="n"/>
    </row>
    <row r="92919">
      <c r="N92919" s="561" t="n"/>
    </row>
    <row r="92920">
      <c r="N92920" s="561" t="n"/>
    </row>
    <row r="92921">
      <c r="N92921" s="561" t="n"/>
    </row>
    <row r="92922">
      <c r="N92922" s="561" t="n"/>
    </row>
    <row r="92923">
      <c r="N92923" s="561" t="n"/>
    </row>
    <row r="92924">
      <c r="N92924" s="561" t="n"/>
    </row>
    <row r="92925">
      <c r="N92925" s="561" t="n"/>
    </row>
    <row r="92926">
      <c r="N92926" s="561" t="n"/>
    </row>
    <row r="92927">
      <c r="N92927" s="561" t="n"/>
    </row>
    <row r="92928">
      <c r="N92928" s="561" t="n"/>
    </row>
    <row r="92929">
      <c r="N92929" s="561" t="n"/>
    </row>
    <row r="92930">
      <c r="N92930" s="561" t="n"/>
    </row>
    <row r="92931">
      <c r="N92931" s="561" t="n"/>
    </row>
    <row r="92932">
      <c r="N92932" s="561" t="n"/>
    </row>
    <row r="92933">
      <c r="N92933" s="561" t="n"/>
    </row>
    <row r="92934">
      <c r="N92934" s="561" t="n"/>
    </row>
    <row r="92935">
      <c r="N92935" s="561" t="n"/>
    </row>
    <row r="92936">
      <c r="N92936" s="561" t="n"/>
    </row>
    <row r="92937">
      <c r="N92937" s="561" t="n"/>
    </row>
    <row r="92938">
      <c r="N92938" s="561" t="n"/>
    </row>
    <row r="92939">
      <c r="N92939" s="561" t="n"/>
    </row>
    <row r="92940">
      <c r="N92940" s="561" t="n"/>
    </row>
    <row r="92941">
      <c r="N92941" s="561" t="n"/>
    </row>
    <row r="92942">
      <c r="N92942" s="561" t="n"/>
    </row>
    <row r="92943">
      <c r="N92943" s="561" t="n"/>
    </row>
    <row r="92944">
      <c r="N92944" s="561" t="n"/>
    </row>
    <row r="92945">
      <c r="N92945" s="561" t="n"/>
    </row>
    <row r="92946">
      <c r="N92946" s="561" t="n"/>
    </row>
    <row r="92947">
      <c r="N92947" s="561" t="n"/>
    </row>
    <row r="92948">
      <c r="N92948" s="561" t="n"/>
    </row>
    <row r="92949">
      <c r="N92949" s="561" t="n"/>
    </row>
    <row r="92950">
      <c r="N92950" s="561" t="n"/>
    </row>
    <row r="92951">
      <c r="N92951" s="561" t="n"/>
    </row>
    <row r="92952">
      <c r="N92952" s="561" t="n"/>
    </row>
    <row r="92953">
      <c r="N92953" s="561" t="n"/>
    </row>
    <row r="92954">
      <c r="N92954" s="561" t="n"/>
    </row>
    <row r="92955">
      <c r="N92955" s="561" t="n"/>
    </row>
    <row r="92956">
      <c r="N92956" s="561" t="n"/>
    </row>
    <row r="92957">
      <c r="N92957" s="561" t="n"/>
    </row>
    <row r="92958">
      <c r="N92958" s="561" t="n"/>
    </row>
    <row r="92959">
      <c r="N92959" s="561" t="n"/>
    </row>
    <row r="92960">
      <c r="N92960" s="561" t="n"/>
    </row>
    <row r="92961">
      <c r="N92961" s="561" t="n"/>
    </row>
    <row r="92962">
      <c r="N92962" s="561" t="n"/>
    </row>
    <row r="92963">
      <c r="N92963" s="561" t="n"/>
    </row>
    <row r="92964">
      <c r="N92964" s="561" t="n"/>
    </row>
    <row r="92965">
      <c r="N92965" s="561" t="n"/>
    </row>
    <row r="92966">
      <c r="N92966" s="561" t="n"/>
    </row>
    <row r="92967">
      <c r="N92967" s="561" t="n"/>
    </row>
    <row r="92968">
      <c r="N92968" s="561" t="n"/>
    </row>
    <row r="92969">
      <c r="N92969" s="561" t="n"/>
    </row>
    <row r="92970">
      <c r="N92970" s="561" t="n"/>
    </row>
    <row r="92971">
      <c r="N92971" s="561" t="n"/>
    </row>
    <row r="92972">
      <c r="N92972" s="561" t="n"/>
    </row>
    <row r="92973">
      <c r="N92973" s="561" t="n"/>
    </row>
    <row r="92974">
      <c r="N92974" s="561" t="n"/>
    </row>
    <row r="92975">
      <c r="N92975" s="561" t="n"/>
    </row>
    <row r="92976">
      <c r="N92976" s="561" t="n"/>
    </row>
    <row r="92977">
      <c r="N92977" s="561" t="n"/>
    </row>
    <row r="92978">
      <c r="N92978" s="561" t="n"/>
    </row>
    <row r="92979">
      <c r="N92979" s="561" t="n"/>
    </row>
    <row r="92980">
      <c r="N92980" s="561" t="n"/>
    </row>
    <row r="92981">
      <c r="N92981" s="561" t="n"/>
    </row>
    <row r="92982">
      <c r="N92982" s="561" t="n"/>
    </row>
    <row r="92983">
      <c r="N92983" s="561" t="n"/>
    </row>
    <row r="92984">
      <c r="N92984" s="561" t="n"/>
    </row>
    <row r="92985">
      <c r="N92985" s="561" t="n"/>
    </row>
    <row r="92986">
      <c r="N92986" s="561" t="n"/>
    </row>
    <row r="92987">
      <c r="N92987" s="561" t="n"/>
    </row>
    <row r="92988">
      <c r="N92988" s="561" t="n"/>
    </row>
    <row r="92989">
      <c r="N92989" s="561" t="n"/>
    </row>
    <row r="92990">
      <c r="N92990" s="561" t="n"/>
    </row>
    <row r="92991">
      <c r="N92991" s="561" t="n"/>
    </row>
    <row r="92992">
      <c r="N92992" s="561" t="n"/>
    </row>
    <row r="92993">
      <c r="N92993" s="561" t="n"/>
    </row>
    <row r="92994">
      <c r="N92994" s="561" t="n"/>
    </row>
    <row r="92995">
      <c r="N92995" s="561" t="n"/>
    </row>
    <row r="92996">
      <c r="N92996" s="561" t="n"/>
    </row>
    <row r="92997">
      <c r="N92997" s="561" t="n"/>
    </row>
    <row r="92998">
      <c r="N92998" s="561" t="n"/>
    </row>
    <row r="92999">
      <c r="N92999" s="561" t="n"/>
    </row>
    <row r="93000">
      <c r="N93000" s="561" t="n"/>
    </row>
    <row r="93001">
      <c r="N93001" s="561" t="n"/>
    </row>
    <row r="93002">
      <c r="N93002" s="561" t="n"/>
    </row>
    <row r="93003">
      <c r="N93003" s="561" t="n"/>
    </row>
    <row r="93004">
      <c r="N93004" s="561" t="n"/>
    </row>
    <row r="93005">
      <c r="N93005" s="561" t="n"/>
    </row>
    <row r="93006">
      <c r="N93006" s="561" t="n"/>
    </row>
    <row r="93007">
      <c r="N93007" s="561" t="n"/>
    </row>
    <row r="93008">
      <c r="N93008" s="561" t="n"/>
    </row>
    <row r="93009">
      <c r="N93009" s="561" t="n"/>
    </row>
    <row r="93010">
      <c r="N93010" s="561" t="n"/>
    </row>
    <row r="93011">
      <c r="N93011" s="561" t="n"/>
    </row>
    <row r="93012">
      <c r="N93012" s="561" t="n"/>
    </row>
    <row r="93013">
      <c r="N93013" s="561" t="n"/>
    </row>
    <row r="93014">
      <c r="N93014" s="561" t="n"/>
    </row>
    <row r="93015">
      <c r="N93015" s="561" t="n"/>
    </row>
    <row r="93016">
      <c r="N93016" s="561" t="n"/>
    </row>
    <row r="93017">
      <c r="N93017" s="561" t="n"/>
    </row>
    <row r="93018">
      <c r="N93018" s="561" t="n"/>
    </row>
    <row r="93019">
      <c r="N93019" s="561" t="n"/>
    </row>
    <row r="93020">
      <c r="N93020" s="561" t="n"/>
    </row>
    <row r="93021">
      <c r="N93021" s="561" t="n"/>
    </row>
    <row r="93022">
      <c r="N93022" s="561" t="n"/>
    </row>
    <row r="93023">
      <c r="N93023" s="561" t="n"/>
    </row>
    <row r="93024">
      <c r="N93024" s="561" t="n"/>
    </row>
    <row r="93025">
      <c r="N93025" s="561" t="n"/>
    </row>
    <row r="93026">
      <c r="N93026" s="561" t="n"/>
    </row>
    <row r="93027">
      <c r="N93027" s="561" t="n"/>
    </row>
    <row r="93028">
      <c r="N93028" s="561" t="n"/>
    </row>
    <row r="93029">
      <c r="N93029" s="561" t="n"/>
    </row>
    <row r="93030">
      <c r="N93030" s="561" t="n"/>
    </row>
    <row r="93031">
      <c r="N93031" s="561" t="n"/>
    </row>
    <row r="93032">
      <c r="N93032" s="561" t="n"/>
    </row>
    <row r="93033">
      <c r="N93033" s="561" t="n"/>
    </row>
    <row r="93034">
      <c r="N93034" s="561" t="n"/>
    </row>
    <row r="93035">
      <c r="N93035" s="561" t="n"/>
    </row>
    <row r="93036">
      <c r="N93036" s="561" t="n"/>
    </row>
    <row r="93037">
      <c r="N93037" s="561" t="n"/>
    </row>
    <row r="93038">
      <c r="N93038" s="561" t="n"/>
    </row>
    <row r="93039">
      <c r="N93039" s="561" t="n"/>
    </row>
    <row r="93040">
      <c r="N93040" s="561" t="n"/>
    </row>
    <row r="93041">
      <c r="N93041" s="561" t="n"/>
    </row>
    <row r="93042">
      <c r="N93042" s="561" t="n"/>
    </row>
    <row r="93043">
      <c r="N93043" s="561" t="n"/>
    </row>
    <row r="93044">
      <c r="N93044" s="561" t="n"/>
    </row>
    <row r="93045">
      <c r="N93045" s="561" t="n"/>
    </row>
    <row r="93046">
      <c r="N93046" s="561" t="n"/>
    </row>
    <row r="93047">
      <c r="N93047" s="561" t="n"/>
    </row>
    <row r="93048">
      <c r="N93048" s="561" t="n"/>
    </row>
    <row r="93049">
      <c r="N93049" s="561" t="n"/>
    </row>
    <row r="93050">
      <c r="N93050" s="561" t="n"/>
    </row>
    <row r="93051">
      <c r="N93051" s="561" t="n"/>
    </row>
    <row r="93052">
      <c r="N93052" s="561" t="n"/>
    </row>
    <row r="93053">
      <c r="N93053" s="561" t="n"/>
    </row>
    <row r="93054">
      <c r="N93054" s="561" t="n"/>
    </row>
    <row r="93055">
      <c r="N93055" s="561" t="n"/>
    </row>
    <row r="93056">
      <c r="N93056" s="561" t="n"/>
    </row>
    <row r="93057">
      <c r="N93057" s="561" t="n"/>
    </row>
    <row r="93058">
      <c r="N93058" s="561" t="n"/>
    </row>
    <row r="93059">
      <c r="N93059" s="561" t="n"/>
    </row>
    <row r="93060">
      <c r="N93060" s="561" t="n"/>
    </row>
    <row r="93061">
      <c r="N93061" s="561" t="n"/>
    </row>
    <row r="93062">
      <c r="N93062" s="561" t="n"/>
    </row>
    <row r="93063">
      <c r="N93063" s="561" t="n"/>
    </row>
    <row r="93064">
      <c r="N93064" s="561" t="n"/>
    </row>
    <row r="93065">
      <c r="N93065" s="561" t="n"/>
    </row>
    <row r="93066">
      <c r="N93066" s="561" t="n"/>
    </row>
    <row r="93067">
      <c r="N93067" s="561" t="n"/>
    </row>
    <row r="93068">
      <c r="N93068" s="561" t="n"/>
    </row>
    <row r="93069">
      <c r="N93069" s="561" t="n"/>
    </row>
    <row r="93070">
      <c r="N93070" s="561" t="n"/>
    </row>
    <row r="93071">
      <c r="N93071" s="561" t="n"/>
    </row>
    <row r="93072">
      <c r="N93072" s="561" t="n"/>
    </row>
    <row r="93073">
      <c r="N93073" s="561" t="n"/>
    </row>
    <row r="93074">
      <c r="N93074" s="561" t="n"/>
    </row>
    <row r="93075">
      <c r="N93075" s="561" t="n"/>
    </row>
    <row r="93076">
      <c r="N93076" s="561" t="n"/>
    </row>
    <row r="93077">
      <c r="N93077" s="561" t="n"/>
    </row>
    <row r="93078">
      <c r="N93078" s="561" t="n"/>
    </row>
    <row r="93079">
      <c r="N93079" s="561" t="n"/>
    </row>
    <row r="93080">
      <c r="N93080" s="561" t="n"/>
    </row>
    <row r="93081">
      <c r="N93081" s="561" t="n"/>
    </row>
    <row r="93082">
      <c r="N93082" s="561" t="n"/>
    </row>
    <row r="93083">
      <c r="N93083" s="561" t="n"/>
    </row>
    <row r="93084">
      <c r="N93084" s="561" t="n"/>
    </row>
    <row r="93085">
      <c r="N93085" s="561" t="n"/>
    </row>
    <row r="93086">
      <c r="N93086" s="561" t="n"/>
    </row>
    <row r="93087">
      <c r="N93087" s="561" t="n"/>
    </row>
    <row r="93088">
      <c r="N93088" s="561" t="n"/>
    </row>
    <row r="93089">
      <c r="N93089" s="561" t="n"/>
    </row>
    <row r="93090">
      <c r="N93090" s="561" t="n"/>
    </row>
    <row r="93091">
      <c r="N93091" s="561" t="n"/>
    </row>
    <row r="93092">
      <c r="N93092" s="561" t="n"/>
    </row>
    <row r="93093">
      <c r="N93093" s="561" t="n"/>
    </row>
    <row r="93094">
      <c r="N93094" s="561" t="n"/>
    </row>
    <row r="93095">
      <c r="N93095" s="561" t="n"/>
    </row>
    <row r="93096">
      <c r="N93096" s="561" t="n"/>
    </row>
    <row r="93097">
      <c r="N93097" s="561" t="n"/>
    </row>
    <row r="93098">
      <c r="N93098" s="561" t="n"/>
    </row>
    <row r="93099">
      <c r="N93099" s="561" t="n"/>
    </row>
    <row r="93100">
      <c r="N93100" s="561" t="n"/>
    </row>
    <row r="93101">
      <c r="N93101" s="561" t="n"/>
    </row>
    <row r="93102">
      <c r="N93102" s="561" t="n"/>
    </row>
    <row r="93103">
      <c r="N93103" s="561" t="n"/>
    </row>
    <row r="93104">
      <c r="N93104" s="561" t="n"/>
    </row>
    <row r="93105">
      <c r="N93105" s="561" t="n"/>
    </row>
    <row r="93106">
      <c r="N93106" s="561" t="n"/>
    </row>
    <row r="93107">
      <c r="N93107" s="561" t="n"/>
    </row>
    <row r="93108">
      <c r="N93108" s="561" t="n"/>
    </row>
    <row r="93109">
      <c r="N93109" s="561" t="n"/>
    </row>
    <row r="93110">
      <c r="N93110" s="561" t="n"/>
    </row>
    <row r="93111">
      <c r="N93111" s="561" t="n"/>
    </row>
    <row r="93112">
      <c r="N93112" s="561" t="n"/>
    </row>
    <row r="93113">
      <c r="N93113" s="561" t="n"/>
    </row>
    <row r="93114">
      <c r="N93114" s="561" t="n"/>
    </row>
    <row r="93115">
      <c r="N93115" s="561" t="n"/>
    </row>
    <row r="93116">
      <c r="N93116" s="561" t="n"/>
    </row>
    <row r="93117">
      <c r="N93117" s="561" t="n"/>
    </row>
    <row r="93118">
      <c r="N93118" s="561" t="n"/>
    </row>
    <row r="93119">
      <c r="N93119" s="561" t="n"/>
    </row>
    <row r="93120">
      <c r="N93120" s="561" t="n"/>
    </row>
    <row r="93121">
      <c r="N93121" s="561" t="n"/>
    </row>
    <row r="93122">
      <c r="N93122" s="561" t="n"/>
    </row>
    <row r="93123">
      <c r="N93123" s="561" t="n"/>
    </row>
    <row r="93124">
      <c r="N93124" s="561" t="n"/>
    </row>
    <row r="93125">
      <c r="N93125" s="561" t="n"/>
    </row>
    <row r="93126">
      <c r="N93126" s="561" t="n"/>
    </row>
    <row r="93127">
      <c r="N93127" s="561" t="n"/>
    </row>
    <row r="93128">
      <c r="N93128" s="561" t="n"/>
    </row>
    <row r="93129">
      <c r="N93129" s="561" t="n"/>
    </row>
    <row r="93130">
      <c r="N93130" s="561" t="n"/>
    </row>
    <row r="93131">
      <c r="N93131" s="561" t="n"/>
    </row>
    <row r="93132">
      <c r="N93132" s="561" t="n"/>
    </row>
    <row r="93133">
      <c r="N93133" s="561" t="n"/>
    </row>
    <row r="93134">
      <c r="N93134" s="561" t="n"/>
    </row>
    <row r="93135">
      <c r="N93135" s="561" t="n"/>
    </row>
    <row r="93136">
      <c r="N93136" s="561" t="n"/>
    </row>
    <row r="93137">
      <c r="N93137" s="561" t="n"/>
    </row>
    <row r="93138">
      <c r="N93138" s="561" t="n"/>
    </row>
    <row r="93139">
      <c r="N93139" s="561" t="n"/>
    </row>
    <row r="93140">
      <c r="N93140" s="561" t="n"/>
    </row>
    <row r="93141">
      <c r="N93141" s="561" t="n"/>
    </row>
    <row r="93142">
      <c r="N93142" s="561" t="n"/>
    </row>
    <row r="93143">
      <c r="N93143" s="561" t="n"/>
    </row>
    <row r="93144">
      <c r="N93144" s="561" t="n"/>
    </row>
    <row r="93145">
      <c r="N93145" s="561" t="n"/>
    </row>
    <row r="93146">
      <c r="N93146" s="561" t="n"/>
    </row>
    <row r="93147">
      <c r="N93147" s="561" t="n"/>
    </row>
    <row r="93148">
      <c r="N93148" s="561" t="n"/>
    </row>
    <row r="93149">
      <c r="N93149" s="561" t="n"/>
    </row>
    <row r="93150">
      <c r="N93150" s="561" t="n"/>
    </row>
    <row r="93151">
      <c r="N93151" s="561" t="n"/>
    </row>
    <row r="93152">
      <c r="N93152" s="561" t="n"/>
    </row>
    <row r="93153">
      <c r="N93153" s="561" t="n"/>
    </row>
    <row r="93154">
      <c r="N93154" s="561" t="n"/>
    </row>
    <row r="93155">
      <c r="N93155" s="561" t="n"/>
    </row>
    <row r="93156">
      <c r="N93156" s="561" t="n"/>
    </row>
    <row r="93157">
      <c r="N93157" s="561" t="n"/>
    </row>
    <row r="93158">
      <c r="N93158" s="561" t="n"/>
    </row>
    <row r="93159">
      <c r="N93159" s="561" t="n"/>
    </row>
    <row r="93160">
      <c r="N93160" s="561" t="n"/>
    </row>
    <row r="93161">
      <c r="N93161" s="561" t="n"/>
    </row>
    <row r="93162">
      <c r="N93162" s="561" t="n"/>
    </row>
    <row r="93163">
      <c r="N93163" s="561" t="n"/>
    </row>
    <row r="93164">
      <c r="N93164" s="561" t="n"/>
    </row>
    <row r="93165">
      <c r="N93165" s="561" t="n"/>
    </row>
    <row r="93166">
      <c r="N93166" s="561" t="n"/>
    </row>
    <row r="93167">
      <c r="N93167" s="561" t="n"/>
    </row>
    <row r="93168">
      <c r="N93168" s="561" t="n"/>
    </row>
    <row r="93169">
      <c r="N93169" s="561" t="n"/>
    </row>
    <row r="93170">
      <c r="N93170" s="561" t="n"/>
    </row>
    <row r="93171">
      <c r="N93171" s="561" t="n"/>
    </row>
    <row r="93172">
      <c r="N93172" s="561" t="n"/>
    </row>
    <row r="93173">
      <c r="N93173" s="561" t="n"/>
    </row>
    <row r="93174">
      <c r="N93174" s="561" t="n"/>
    </row>
    <row r="93175">
      <c r="N93175" s="561" t="n"/>
    </row>
    <row r="93176">
      <c r="N93176" s="561" t="n"/>
    </row>
    <row r="93177">
      <c r="N93177" s="561" t="n"/>
    </row>
    <row r="93178">
      <c r="N93178" s="561" t="n"/>
    </row>
    <row r="93179">
      <c r="N93179" s="561" t="n"/>
    </row>
    <row r="93180">
      <c r="N93180" s="561" t="n"/>
    </row>
    <row r="93181">
      <c r="N93181" s="561" t="n"/>
    </row>
    <row r="93182">
      <c r="N93182" s="561" t="n"/>
    </row>
    <row r="93183">
      <c r="N93183" s="561" t="n"/>
    </row>
    <row r="93184">
      <c r="N93184" s="561" t="n"/>
    </row>
    <row r="93185">
      <c r="N93185" s="561" t="n"/>
    </row>
    <row r="93186">
      <c r="N93186" s="561" t="n"/>
    </row>
    <row r="93187">
      <c r="N93187" s="561" t="n"/>
    </row>
    <row r="93188">
      <c r="N93188" s="561" t="n"/>
    </row>
    <row r="93189">
      <c r="N93189" s="561" t="n"/>
    </row>
    <row r="93190">
      <c r="N93190" s="561" t="n"/>
    </row>
    <row r="93191">
      <c r="N93191" s="561" t="n"/>
    </row>
    <row r="93192">
      <c r="N93192" s="561" t="n"/>
    </row>
    <row r="93193">
      <c r="N93193" s="561" t="n"/>
    </row>
    <row r="93194">
      <c r="N93194" s="561" t="n"/>
    </row>
    <row r="93195">
      <c r="N93195" s="561" t="n"/>
    </row>
    <row r="93196">
      <c r="N93196" s="561" t="n"/>
    </row>
    <row r="93197">
      <c r="N93197" s="561" t="n"/>
    </row>
    <row r="93198">
      <c r="N93198" s="561" t="n"/>
    </row>
    <row r="93199">
      <c r="N93199" s="561" t="n"/>
    </row>
    <row r="93200">
      <c r="N93200" s="561" t="n"/>
    </row>
    <row r="93201">
      <c r="N93201" s="561" t="n"/>
    </row>
    <row r="93202">
      <c r="N93202" s="561" t="n"/>
    </row>
    <row r="93203">
      <c r="N93203" s="561" t="n"/>
    </row>
    <row r="93204">
      <c r="N93204" s="561" t="n"/>
    </row>
    <row r="93205">
      <c r="N93205" s="561" t="n"/>
    </row>
    <row r="93206">
      <c r="N93206" s="561" t="n"/>
    </row>
    <row r="93207">
      <c r="N93207" s="561" t="n"/>
    </row>
    <row r="93208">
      <c r="N93208" s="561" t="n"/>
    </row>
    <row r="93209">
      <c r="N93209" s="561" t="n"/>
    </row>
    <row r="93210">
      <c r="N93210" s="561" t="n"/>
    </row>
    <row r="93211">
      <c r="N93211" s="561" t="n"/>
    </row>
    <row r="93212">
      <c r="N93212" s="561" t="n"/>
    </row>
    <row r="93213">
      <c r="N93213" s="561" t="n"/>
    </row>
    <row r="93214">
      <c r="N93214" s="561" t="n"/>
    </row>
    <row r="93215">
      <c r="N93215" s="561" t="n"/>
    </row>
    <row r="93216">
      <c r="N93216" s="561" t="n"/>
    </row>
    <row r="93217">
      <c r="N93217" s="561" t="n"/>
    </row>
    <row r="93218">
      <c r="N93218" s="561" t="n"/>
    </row>
    <row r="93219">
      <c r="N93219" s="561" t="n"/>
    </row>
    <row r="93220">
      <c r="N93220" s="561" t="n"/>
    </row>
    <row r="93221">
      <c r="N93221" s="561" t="n"/>
    </row>
    <row r="93222">
      <c r="N93222" s="561" t="n"/>
    </row>
    <row r="93223">
      <c r="N93223" s="561" t="n"/>
    </row>
    <row r="93224">
      <c r="N93224" s="561" t="n"/>
    </row>
    <row r="93225">
      <c r="N93225" s="561" t="n"/>
    </row>
    <row r="93226">
      <c r="N93226" s="561" t="n"/>
    </row>
    <row r="93227">
      <c r="N93227" s="561" t="n"/>
    </row>
    <row r="93228">
      <c r="N93228" s="561" t="n"/>
    </row>
    <row r="93229">
      <c r="N93229" s="561" t="n"/>
    </row>
    <row r="93230">
      <c r="N93230" s="561" t="n"/>
    </row>
    <row r="93231">
      <c r="N93231" s="561" t="n"/>
    </row>
    <row r="93232">
      <c r="N93232" s="561" t="n"/>
    </row>
    <row r="93233">
      <c r="N93233" s="561" t="n"/>
    </row>
    <row r="93234">
      <c r="N93234" s="561" t="n"/>
    </row>
    <row r="93235">
      <c r="N93235" s="561" t="n"/>
    </row>
    <row r="93236">
      <c r="N93236" s="561" t="n"/>
    </row>
    <row r="93237">
      <c r="N93237" s="561" t="n"/>
    </row>
    <row r="93238">
      <c r="N93238" s="561" t="n"/>
    </row>
    <row r="93239">
      <c r="N93239" s="561" t="n"/>
    </row>
    <row r="93240">
      <c r="N93240" s="561" t="n"/>
    </row>
    <row r="93241">
      <c r="N93241" s="561" t="n"/>
    </row>
    <row r="93242">
      <c r="N93242" s="561" t="n"/>
    </row>
    <row r="93243">
      <c r="N93243" s="561" t="n"/>
    </row>
    <row r="93244">
      <c r="N93244" s="561" t="n"/>
    </row>
    <row r="93245">
      <c r="N93245" s="561" t="n"/>
    </row>
    <row r="93246">
      <c r="N93246" s="561" t="n"/>
    </row>
    <row r="93247">
      <c r="N93247" s="561" t="n"/>
    </row>
    <row r="93248">
      <c r="N93248" s="561" t="n"/>
    </row>
    <row r="93249">
      <c r="N93249" s="561" t="n"/>
    </row>
    <row r="93250">
      <c r="N93250" s="561" t="n"/>
    </row>
    <row r="93251">
      <c r="N93251" s="561" t="n"/>
    </row>
    <row r="93252">
      <c r="N93252" s="561" t="n"/>
    </row>
    <row r="93253">
      <c r="N93253" s="561" t="n"/>
    </row>
    <row r="93254">
      <c r="N93254" s="561" t="n"/>
    </row>
    <row r="93255">
      <c r="N93255" s="561" t="n"/>
    </row>
    <row r="93256">
      <c r="N93256" s="561" t="n"/>
    </row>
    <row r="93257">
      <c r="N93257" s="561" t="n"/>
    </row>
    <row r="93258">
      <c r="N93258" s="561" t="n"/>
    </row>
    <row r="93259">
      <c r="N93259" s="561" t="n"/>
    </row>
    <row r="93260">
      <c r="N93260" s="561" t="n"/>
    </row>
    <row r="93261">
      <c r="N93261" s="561" t="n"/>
    </row>
    <row r="93262">
      <c r="N93262" s="561" t="n"/>
    </row>
    <row r="93263">
      <c r="N93263" s="561" t="n"/>
    </row>
    <row r="93264">
      <c r="N93264" s="561" t="n"/>
    </row>
    <row r="93265">
      <c r="N93265" s="561" t="n"/>
    </row>
    <row r="93266">
      <c r="N93266" s="561" t="n"/>
    </row>
    <row r="93267">
      <c r="N93267" s="561" t="n"/>
    </row>
    <row r="93268">
      <c r="N93268" s="561" t="n"/>
    </row>
    <row r="93269">
      <c r="N93269" s="561" t="n"/>
    </row>
    <row r="93270">
      <c r="N93270" s="561" t="n"/>
    </row>
    <row r="93271">
      <c r="N93271" s="561" t="n"/>
    </row>
    <row r="93272">
      <c r="N93272" s="561" t="n"/>
    </row>
    <row r="93273">
      <c r="N93273" s="561" t="n"/>
    </row>
    <row r="93274">
      <c r="N93274" s="561" t="n"/>
    </row>
    <row r="93275">
      <c r="N93275" s="561" t="n"/>
    </row>
    <row r="93276">
      <c r="N93276" s="561" t="n"/>
    </row>
    <row r="93277">
      <c r="N93277" s="561" t="n"/>
    </row>
    <row r="93278">
      <c r="N93278" s="561" t="n"/>
    </row>
    <row r="93279">
      <c r="N93279" s="561" t="n"/>
    </row>
    <row r="93280">
      <c r="N93280" s="561" t="n"/>
    </row>
    <row r="93281">
      <c r="N93281" s="561" t="n"/>
    </row>
    <row r="93282">
      <c r="N93282" s="561" t="n"/>
    </row>
    <row r="93283">
      <c r="N93283" s="561" t="n"/>
    </row>
    <row r="93284">
      <c r="N93284" s="561" t="n"/>
    </row>
    <row r="93285">
      <c r="N93285" s="561" t="n"/>
    </row>
    <row r="93286">
      <c r="N93286" s="561" t="n"/>
    </row>
    <row r="93287">
      <c r="N93287" s="561" t="n"/>
    </row>
    <row r="93288">
      <c r="N93288" s="561" t="n"/>
    </row>
    <row r="93289">
      <c r="N93289" s="561" t="n"/>
    </row>
    <row r="93290">
      <c r="N93290" s="561" t="n"/>
    </row>
    <row r="93291">
      <c r="N93291" s="561" t="n"/>
    </row>
    <row r="93292">
      <c r="N93292" s="561" t="n"/>
    </row>
    <row r="93293">
      <c r="N93293" s="561" t="n"/>
    </row>
    <row r="93294">
      <c r="N93294" s="561" t="n"/>
    </row>
    <row r="93295">
      <c r="N93295" s="561" t="n"/>
    </row>
    <row r="93296">
      <c r="N93296" s="561" t="n"/>
    </row>
    <row r="93297">
      <c r="N93297" s="561" t="n"/>
    </row>
    <row r="93298">
      <c r="N93298" s="561" t="n"/>
    </row>
    <row r="93299">
      <c r="N93299" s="561" t="n"/>
    </row>
    <row r="93300">
      <c r="N93300" s="561" t="n"/>
    </row>
    <row r="93301">
      <c r="N93301" s="561" t="n"/>
    </row>
    <row r="93302">
      <c r="N93302" s="561" t="n"/>
    </row>
    <row r="93303">
      <c r="N93303" s="561" t="n"/>
    </row>
    <row r="93304">
      <c r="N93304" s="561" t="n"/>
    </row>
    <row r="93305">
      <c r="N93305" s="561" t="n"/>
    </row>
    <row r="93306">
      <c r="N93306" s="561" t="n"/>
    </row>
    <row r="93307">
      <c r="N93307" s="561" t="n"/>
    </row>
    <row r="93308">
      <c r="N93308" s="561" t="n"/>
    </row>
    <row r="93309">
      <c r="N93309" s="561" t="n"/>
    </row>
    <row r="93310">
      <c r="N93310" s="561" t="n"/>
    </row>
    <row r="93311">
      <c r="N93311" s="561" t="n"/>
    </row>
    <row r="93312">
      <c r="N93312" s="561" t="n"/>
    </row>
    <row r="93313">
      <c r="N93313" s="561" t="n"/>
    </row>
    <row r="93314">
      <c r="N93314" s="561" t="n"/>
    </row>
    <row r="93315">
      <c r="N93315" s="561" t="n"/>
    </row>
    <row r="93316">
      <c r="N93316" s="561" t="n"/>
    </row>
    <row r="93317">
      <c r="N93317" s="561" t="n"/>
    </row>
    <row r="93318">
      <c r="N93318" s="561" t="n"/>
    </row>
    <row r="93319">
      <c r="N93319" s="561" t="n"/>
    </row>
    <row r="93320">
      <c r="N93320" s="561" t="n"/>
    </row>
    <row r="93321">
      <c r="N93321" s="561" t="n"/>
    </row>
    <row r="93322">
      <c r="N93322" s="561" t="n"/>
    </row>
    <row r="93323">
      <c r="N93323" s="561" t="n"/>
    </row>
    <row r="93324">
      <c r="N93324" s="561" t="n"/>
    </row>
    <row r="93325">
      <c r="N93325" s="561" t="n"/>
    </row>
    <row r="93326">
      <c r="N93326" s="561" t="n"/>
    </row>
    <row r="93327">
      <c r="N93327" s="561" t="n"/>
    </row>
    <row r="93328">
      <c r="N93328" s="561" t="n"/>
    </row>
    <row r="93329">
      <c r="N93329" s="561" t="n"/>
    </row>
    <row r="93330">
      <c r="N93330" s="561" t="n"/>
    </row>
    <row r="93331">
      <c r="N93331" s="561" t="n"/>
    </row>
    <row r="93332">
      <c r="N93332" s="561" t="n"/>
    </row>
    <row r="93333">
      <c r="N93333" s="561" t="n"/>
    </row>
    <row r="93334">
      <c r="N93334" s="561" t="n"/>
    </row>
    <row r="93335">
      <c r="N93335" s="561" t="n"/>
    </row>
    <row r="93336">
      <c r="N93336" s="561" t="n"/>
    </row>
    <row r="93337">
      <c r="N93337" s="561" t="n"/>
    </row>
    <row r="93338">
      <c r="N93338" s="561" t="n"/>
    </row>
    <row r="93339">
      <c r="N93339" s="561" t="n"/>
    </row>
    <row r="93340">
      <c r="N93340" s="561" t="n"/>
    </row>
    <row r="93341">
      <c r="N93341" s="561" t="n"/>
    </row>
    <row r="93342">
      <c r="N93342" s="561" t="n"/>
    </row>
    <row r="93343">
      <c r="N93343" s="561" t="n"/>
    </row>
    <row r="93344">
      <c r="N93344" s="561" t="n"/>
    </row>
    <row r="93345">
      <c r="N93345" s="561" t="n"/>
    </row>
    <row r="93346">
      <c r="N93346" s="561" t="n"/>
    </row>
    <row r="93347">
      <c r="N93347" s="561" t="n"/>
    </row>
    <row r="93348">
      <c r="N93348" s="561" t="n"/>
    </row>
    <row r="93349">
      <c r="N93349" s="561" t="n"/>
    </row>
    <row r="93350">
      <c r="N93350" s="561" t="n"/>
    </row>
    <row r="93351">
      <c r="N93351" s="561" t="n"/>
    </row>
    <row r="93352">
      <c r="N93352" s="561" t="n"/>
    </row>
    <row r="93353">
      <c r="N93353" s="561" t="n"/>
    </row>
    <row r="93354">
      <c r="N93354" s="561" t="n"/>
    </row>
    <row r="93355">
      <c r="N93355" s="561" t="n"/>
    </row>
    <row r="93356">
      <c r="N93356" s="561" t="n"/>
    </row>
    <row r="93357">
      <c r="N93357" s="561" t="n"/>
    </row>
    <row r="93358">
      <c r="N93358" s="561" t="n"/>
    </row>
    <row r="93359">
      <c r="N93359" s="561" t="n"/>
    </row>
    <row r="93360">
      <c r="N93360" s="561" t="n"/>
    </row>
    <row r="93361">
      <c r="N93361" s="561" t="n"/>
    </row>
    <row r="93362">
      <c r="N93362" s="561" t="n"/>
    </row>
    <row r="93363">
      <c r="N93363" s="561" t="n"/>
    </row>
    <row r="93364">
      <c r="N93364" s="561" t="n"/>
    </row>
    <row r="93365">
      <c r="N93365" s="561" t="n"/>
    </row>
    <row r="93366">
      <c r="N93366" s="561" t="n"/>
    </row>
    <row r="93367">
      <c r="N93367" s="561" t="n"/>
    </row>
    <row r="93368">
      <c r="N93368" s="561" t="n"/>
    </row>
    <row r="93369">
      <c r="N93369" s="561" t="n"/>
    </row>
    <row r="93370">
      <c r="N93370" s="561" t="n"/>
    </row>
    <row r="93371">
      <c r="N93371" s="561" t="n"/>
    </row>
    <row r="93372">
      <c r="N93372" s="561" t="n"/>
    </row>
    <row r="93373">
      <c r="N93373" s="561" t="n"/>
    </row>
    <row r="93374">
      <c r="N93374" s="561" t="n"/>
    </row>
    <row r="93375">
      <c r="N93375" s="561" t="n"/>
    </row>
    <row r="93376">
      <c r="N93376" s="561" t="n"/>
    </row>
    <row r="93377">
      <c r="N93377" s="561" t="n"/>
    </row>
    <row r="93378">
      <c r="N93378" s="561" t="n"/>
    </row>
    <row r="93379">
      <c r="N93379" s="561" t="n"/>
    </row>
    <row r="93380">
      <c r="N93380" s="561" t="n"/>
    </row>
    <row r="93381">
      <c r="N93381" s="561" t="n"/>
    </row>
    <row r="93382">
      <c r="N93382" s="561" t="n"/>
    </row>
    <row r="93383">
      <c r="N93383" s="561" t="n"/>
    </row>
    <row r="93384">
      <c r="N93384" s="561" t="n"/>
    </row>
    <row r="93385">
      <c r="N93385" s="561" t="n"/>
    </row>
    <row r="93386">
      <c r="N93386" s="561" t="n"/>
    </row>
    <row r="93387">
      <c r="N93387" s="561" t="n"/>
    </row>
    <row r="93388">
      <c r="N93388" s="561" t="n"/>
    </row>
    <row r="93389">
      <c r="N93389" s="561" t="n"/>
    </row>
    <row r="93390">
      <c r="N93390" s="561" t="n"/>
    </row>
    <row r="93391">
      <c r="N93391" s="561" t="n"/>
    </row>
    <row r="93392">
      <c r="N93392" s="561" t="n"/>
    </row>
    <row r="93393">
      <c r="N93393" s="561" t="n"/>
    </row>
    <row r="93394">
      <c r="N93394" s="561" t="n"/>
    </row>
    <row r="93395">
      <c r="N93395" s="561" t="n"/>
    </row>
    <row r="93396">
      <c r="N93396" s="561" t="n"/>
    </row>
    <row r="93397">
      <c r="N93397" s="561" t="n"/>
    </row>
    <row r="93398">
      <c r="N93398" s="561" t="n"/>
    </row>
    <row r="93399">
      <c r="N93399" s="561" t="n"/>
    </row>
    <row r="93400">
      <c r="N93400" s="561" t="n"/>
    </row>
    <row r="93401">
      <c r="N93401" s="561" t="n"/>
    </row>
    <row r="93402">
      <c r="N93402" s="561" t="n"/>
    </row>
    <row r="93403">
      <c r="N93403" s="561" t="n"/>
    </row>
    <row r="93404">
      <c r="N93404" s="561" t="n"/>
    </row>
    <row r="93405">
      <c r="N93405" s="561" t="n"/>
    </row>
    <row r="93406">
      <c r="N93406" s="561" t="n"/>
    </row>
    <row r="93407">
      <c r="N93407" s="561" t="n"/>
    </row>
    <row r="93408">
      <c r="N93408" s="561" t="n"/>
    </row>
    <row r="93409">
      <c r="N93409" s="561" t="n"/>
    </row>
    <row r="93410">
      <c r="N93410" s="561" t="n"/>
    </row>
    <row r="93411">
      <c r="N93411" s="561" t="n"/>
    </row>
    <row r="93412">
      <c r="N93412" s="561" t="n"/>
    </row>
    <row r="93413">
      <c r="N93413" s="561" t="n"/>
    </row>
    <row r="93414">
      <c r="N93414" s="561" t="n"/>
    </row>
    <row r="93415">
      <c r="N93415" s="561" t="n"/>
    </row>
    <row r="93416">
      <c r="N93416" s="561" t="n"/>
    </row>
    <row r="93417">
      <c r="N93417" s="561" t="n"/>
    </row>
    <row r="93418">
      <c r="N93418" s="561" t="n"/>
    </row>
    <row r="93419">
      <c r="N93419" s="561" t="n"/>
    </row>
    <row r="93420">
      <c r="N93420" s="561" t="n"/>
    </row>
    <row r="93421">
      <c r="N93421" s="561" t="n"/>
    </row>
    <row r="93422">
      <c r="N93422" s="561" t="n"/>
    </row>
    <row r="93423">
      <c r="N93423" s="561" t="n"/>
    </row>
    <row r="93424">
      <c r="N93424" s="561" t="n"/>
    </row>
    <row r="93425">
      <c r="N93425" s="561" t="n"/>
    </row>
    <row r="93426">
      <c r="N93426" s="561" t="n"/>
    </row>
    <row r="93427">
      <c r="N93427" s="561" t="n"/>
    </row>
    <row r="93428">
      <c r="N93428" s="561" t="n"/>
    </row>
    <row r="93429">
      <c r="N93429" s="561" t="n"/>
    </row>
    <row r="93430">
      <c r="N93430" s="561" t="n"/>
    </row>
    <row r="93431">
      <c r="N93431" s="561" t="n"/>
    </row>
    <row r="93432">
      <c r="N93432" s="561" t="n"/>
    </row>
    <row r="93433">
      <c r="N93433" s="561" t="n"/>
    </row>
    <row r="93434">
      <c r="N93434" s="561" t="n"/>
    </row>
    <row r="93435">
      <c r="N93435" s="561" t="n"/>
    </row>
    <row r="93436">
      <c r="N93436" s="561" t="n"/>
    </row>
    <row r="93437">
      <c r="N93437" s="561" t="n"/>
    </row>
    <row r="93438">
      <c r="N93438" s="561" t="n"/>
    </row>
    <row r="93439">
      <c r="N93439" s="561" t="n"/>
    </row>
    <row r="93440">
      <c r="N93440" s="561" t="n"/>
    </row>
    <row r="93441">
      <c r="N93441" s="561" t="n"/>
    </row>
    <row r="93442">
      <c r="N93442" s="561" t="n"/>
    </row>
    <row r="93443">
      <c r="N93443" s="561" t="n"/>
    </row>
    <row r="93444">
      <c r="N93444" s="561" t="n"/>
    </row>
    <row r="93445">
      <c r="N93445" s="561" t="n"/>
    </row>
    <row r="93446">
      <c r="N93446" s="561" t="n"/>
    </row>
    <row r="93447">
      <c r="N93447" s="561" t="n"/>
    </row>
    <row r="93448">
      <c r="N93448" s="561" t="n"/>
    </row>
    <row r="93449">
      <c r="N93449" s="561" t="n"/>
    </row>
    <row r="93450">
      <c r="N93450" s="561" t="n"/>
    </row>
    <row r="93451">
      <c r="N93451" s="561" t="n"/>
    </row>
    <row r="93452">
      <c r="N93452" s="561" t="n"/>
    </row>
    <row r="93453">
      <c r="N93453" s="561" t="n"/>
    </row>
    <row r="93454">
      <c r="N93454" s="561" t="n"/>
    </row>
    <row r="93455">
      <c r="N93455" s="561" t="n"/>
    </row>
    <row r="93456">
      <c r="N93456" s="561" t="n"/>
    </row>
    <row r="93457">
      <c r="N93457" s="561" t="n"/>
    </row>
    <row r="93458">
      <c r="N93458" s="561" t="n"/>
    </row>
    <row r="93459">
      <c r="N93459" s="561" t="n"/>
    </row>
    <row r="93460">
      <c r="N93460" s="561" t="n"/>
    </row>
    <row r="93461">
      <c r="N93461" s="561" t="n"/>
    </row>
    <row r="93462">
      <c r="N93462" s="561" t="n"/>
    </row>
    <row r="93463">
      <c r="N93463" s="561" t="n"/>
    </row>
    <row r="93464">
      <c r="N93464" s="561" t="n"/>
    </row>
    <row r="93465">
      <c r="N93465" s="561" t="n"/>
    </row>
    <row r="93466">
      <c r="N93466" s="561" t="n"/>
    </row>
    <row r="93467">
      <c r="N93467" s="561" t="n"/>
    </row>
    <row r="93468">
      <c r="N93468" s="561" t="n"/>
    </row>
    <row r="93469">
      <c r="N93469" s="561" t="n"/>
    </row>
    <row r="93470">
      <c r="N93470" s="561" t="n"/>
    </row>
    <row r="93471">
      <c r="N93471" s="561" t="n"/>
    </row>
    <row r="93472">
      <c r="N93472" s="561" t="n"/>
    </row>
    <row r="93473">
      <c r="N93473" s="561" t="n"/>
    </row>
    <row r="93474">
      <c r="N93474" s="561" t="n"/>
    </row>
    <row r="93475">
      <c r="N93475" s="561" t="n"/>
    </row>
    <row r="93476">
      <c r="N93476" s="561" t="n"/>
    </row>
    <row r="93477">
      <c r="N93477" s="561" t="n"/>
    </row>
    <row r="93478">
      <c r="N93478" s="561" t="n"/>
    </row>
    <row r="93479">
      <c r="N93479" s="561" t="n"/>
    </row>
    <row r="93480">
      <c r="N93480" s="561" t="n"/>
    </row>
    <row r="93481">
      <c r="N93481" s="561" t="n"/>
    </row>
    <row r="93482">
      <c r="N93482" s="561" t="n"/>
    </row>
    <row r="93483">
      <c r="N93483" s="561" t="n"/>
    </row>
    <row r="93484">
      <c r="N93484" s="561" t="n"/>
    </row>
    <row r="93485">
      <c r="N93485" s="561" t="n"/>
    </row>
    <row r="93486">
      <c r="N93486" s="561" t="n"/>
    </row>
    <row r="93487">
      <c r="N93487" s="561" t="n"/>
    </row>
    <row r="93488">
      <c r="N93488" s="561" t="n"/>
    </row>
    <row r="93489">
      <c r="N93489" s="561" t="n"/>
    </row>
    <row r="93490">
      <c r="N93490" s="561" t="n"/>
    </row>
    <row r="93491">
      <c r="N93491" s="561" t="n"/>
    </row>
    <row r="93492">
      <c r="N93492" s="561" t="n"/>
    </row>
    <row r="93493">
      <c r="N93493" s="561" t="n"/>
    </row>
    <row r="93494">
      <c r="N93494" s="561" t="n"/>
    </row>
    <row r="93495">
      <c r="N93495" s="561" t="n"/>
    </row>
    <row r="93496">
      <c r="N93496" s="561" t="n"/>
    </row>
    <row r="93497">
      <c r="N93497" s="561" t="n"/>
    </row>
    <row r="93498">
      <c r="N93498" s="561" t="n"/>
    </row>
    <row r="93499">
      <c r="N93499" s="561" t="n"/>
    </row>
    <row r="93500">
      <c r="N93500" s="561" t="n"/>
    </row>
    <row r="93501">
      <c r="N93501" s="561" t="n"/>
    </row>
    <row r="93502">
      <c r="N93502" s="561" t="n"/>
    </row>
    <row r="93503">
      <c r="N93503" s="561" t="n"/>
    </row>
    <row r="93504">
      <c r="N93504" s="561" t="n"/>
    </row>
    <row r="93505">
      <c r="N93505" s="561" t="n"/>
    </row>
    <row r="93506">
      <c r="N93506" s="561" t="n"/>
    </row>
    <row r="93507">
      <c r="N93507" s="561" t="n"/>
    </row>
    <row r="93508">
      <c r="N93508" s="561" t="n"/>
    </row>
    <row r="93509">
      <c r="N93509" s="561" t="n"/>
    </row>
    <row r="93510">
      <c r="N93510" s="561" t="n"/>
    </row>
    <row r="93511">
      <c r="N93511" s="561" t="n"/>
    </row>
    <row r="93512">
      <c r="N93512" s="561" t="n"/>
    </row>
    <row r="93513">
      <c r="N93513" s="561" t="n"/>
    </row>
    <row r="93514">
      <c r="N93514" s="561" t="n"/>
    </row>
    <row r="93515">
      <c r="N93515" s="561" t="n"/>
    </row>
    <row r="93516">
      <c r="N93516" s="561" t="n"/>
    </row>
    <row r="93517">
      <c r="N93517" s="561" t="n"/>
    </row>
    <row r="93518">
      <c r="N93518" s="561" t="n"/>
    </row>
    <row r="93519">
      <c r="N93519" s="561" t="n"/>
    </row>
    <row r="93520">
      <c r="N93520" s="561" t="n"/>
    </row>
    <row r="93521">
      <c r="N93521" s="561" t="n"/>
    </row>
    <row r="93522">
      <c r="N93522" s="561" t="n"/>
    </row>
    <row r="93523">
      <c r="N93523" s="561" t="n"/>
    </row>
    <row r="93524">
      <c r="N93524" s="561" t="n"/>
    </row>
    <row r="93525">
      <c r="N93525" s="561" t="n"/>
    </row>
    <row r="93526">
      <c r="N93526" s="561" t="n"/>
    </row>
    <row r="93527">
      <c r="N93527" s="561" t="n"/>
    </row>
    <row r="93528">
      <c r="N93528" s="561" t="n"/>
    </row>
    <row r="93529">
      <c r="N93529" s="561" t="n"/>
    </row>
    <row r="93530">
      <c r="N93530" s="561" t="n"/>
    </row>
    <row r="93531">
      <c r="N93531" s="561" t="n"/>
    </row>
    <row r="93532">
      <c r="N93532" s="561" t="n"/>
    </row>
    <row r="93533">
      <c r="N93533" s="561" t="n"/>
    </row>
    <row r="93534">
      <c r="N93534" s="561" t="n"/>
    </row>
    <row r="93535">
      <c r="N93535" s="561" t="n"/>
    </row>
    <row r="93536">
      <c r="N93536" s="561" t="n"/>
    </row>
    <row r="93537">
      <c r="N93537" s="561" t="n"/>
    </row>
    <row r="93538">
      <c r="N93538" s="561" t="n"/>
    </row>
    <row r="93539">
      <c r="N93539" s="561" t="n"/>
    </row>
    <row r="93540">
      <c r="N93540" s="561" t="n"/>
    </row>
    <row r="93541">
      <c r="N93541" s="561" t="n"/>
    </row>
    <row r="93542">
      <c r="N93542" s="561" t="n"/>
    </row>
    <row r="93543">
      <c r="N93543" s="561" t="n"/>
    </row>
    <row r="93544">
      <c r="N93544" s="561" t="n"/>
    </row>
    <row r="93545">
      <c r="N93545" s="561" t="n"/>
    </row>
    <row r="93546">
      <c r="N93546" s="561" t="n"/>
    </row>
    <row r="93547">
      <c r="N93547" s="561" t="n"/>
    </row>
    <row r="93548">
      <c r="N93548" s="561" t="n"/>
    </row>
    <row r="93549">
      <c r="N93549" s="561" t="n"/>
    </row>
    <row r="93550">
      <c r="N93550" s="561" t="n"/>
    </row>
    <row r="93551">
      <c r="N93551" s="561" t="n"/>
    </row>
    <row r="93552">
      <c r="N93552" s="561" t="n"/>
    </row>
    <row r="93553">
      <c r="N93553" s="561" t="n"/>
    </row>
    <row r="93554">
      <c r="N93554" s="561" t="n"/>
    </row>
    <row r="93555">
      <c r="N93555" s="561" t="n"/>
    </row>
    <row r="93556">
      <c r="N93556" s="561" t="n"/>
    </row>
    <row r="93557">
      <c r="N93557" s="561" t="n"/>
    </row>
    <row r="93558">
      <c r="N93558" s="561" t="n"/>
    </row>
    <row r="93559">
      <c r="N93559" s="561" t="n"/>
    </row>
    <row r="93560">
      <c r="N93560" s="561" t="n"/>
    </row>
    <row r="93561">
      <c r="N93561" s="561" t="n"/>
    </row>
    <row r="93562">
      <c r="N93562" s="561" t="n"/>
    </row>
    <row r="93563">
      <c r="N93563" s="561" t="n"/>
    </row>
    <row r="93564">
      <c r="N93564" s="561" t="n"/>
    </row>
    <row r="93565">
      <c r="N93565" s="561" t="n"/>
    </row>
    <row r="93566">
      <c r="N93566" s="561" t="n"/>
    </row>
    <row r="93567">
      <c r="N93567" s="561" t="n"/>
    </row>
    <row r="93568">
      <c r="N93568" s="561" t="n"/>
    </row>
    <row r="93569">
      <c r="N93569" s="561" t="n"/>
    </row>
    <row r="93570">
      <c r="N93570" s="561" t="n"/>
    </row>
    <row r="93571">
      <c r="N93571" s="561" t="n"/>
    </row>
    <row r="93572">
      <c r="N93572" s="561" t="n"/>
    </row>
    <row r="93573">
      <c r="N93573" s="561" t="n"/>
    </row>
    <row r="93574">
      <c r="N93574" s="561" t="n"/>
    </row>
    <row r="93575">
      <c r="N93575" s="561" t="n"/>
    </row>
    <row r="93576">
      <c r="N93576" s="561" t="n"/>
    </row>
    <row r="93577">
      <c r="N93577" s="561" t="n"/>
    </row>
    <row r="93578">
      <c r="N93578" s="561" t="n"/>
    </row>
    <row r="93579">
      <c r="N93579" s="561" t="n"/>
    </row>
    <row r="93580">
      <c r="N93580" s="561" t="n"/>
    </row>
    <row r="93581">
      <c r="N93581" s="561" t="n"/>
    </row>
    <row r="93582">
      <c r="N93582" s="561" t="n"/>
    </row>
    <row r="93583">
      <c r="N93583" s="561" t="n"/>
    </row>
    <row r="93584">
      <c r="N93584" s="561" t="n"/>
    </row>
    <row r="93585">
      <c r="N93585" s="561" t="n"/>
    </row>
    <row r="93586">
      <c r="N93586" s="561" t="n"/>
    </row>
    <row r="93587">
      <c r="N93587" s="561" t="n"/>
    </row>
    <row r="93588">
      <c r="N93588" s="561" t="n"/>
    </row>
    <row r="93589">
      <c r="N93589" s="561" t="n"/>
    </row>
    <row r="93590">
      <c r="N93590" s="561" t="n"/>
    </row>
    <row r="93591">
      <c r="N93591" s="561" t="n"/>
    </row>
    <row r="93592">
      <c r="N93592" s="561" t="n"/>
    </row>
    <row r="93593">
      <c r="N93593" s="561" t="n"/>
    </row>
    <row r="93594">
      <c r="N93594" s="561" t="n"/>
    </row>
    <row r="93595">
      <c r="N93595" s="561" t="n"/>
    </row>
    <row r="93596">
      <c r="N93596" s="561" t="n"/>
    </row>
    <row r="93597">
      <c r="N93597" s="561" t="n"/>
    </row>
    <row r="93598">
      <c r="N93598" s="561" t="n"/>
    </row>
    <row r="93599">
      <c r="N93599" s="561" t="n"/>
    </row>
    <row r="93600">
      <c r="N93600" s="561" t="n"/>
    </row>
    <row r="93601">
      <c r="N93601" s="561" t="n"/>
    </row>
    <row r="93602">
      <c r="N93602" s="561" t="n"/>
    </row>
    <row r="93603">
      <c r="N93603" s="561" t="n"/>
    </row>
    <row r="93604">
      <c r="N93604" s="561" t="n"/>
    </row>
    <row r="93605">
      <c r="N93605" s="561" t="n"/>
    </row>
    <row r="93606">
      <c r="N93606" s="561" t="n"/>
    </row>
    <row r="93607">
      <c r="N93607" s="561" t="n"/>
    </row>
    <row r="93608">
      <c r="N93608" s="561" t="n"/>
    </row>
    <row r="93609">
      <c r="N93609" s="561" t="n"/>
    </row>
    <row r="93610">
      <c r="N93610" s="561" t="n"/>
    </row>
    <row r="93611">
      <c r="N93611" s="561" t="n"/>
    </row>
    <row r="93612">
      <c r="N93612" s="561" t="n"/>
    </row>
    <row r="93613">
      <c r="N93613" s="561" t="n"/>
    </row>
    <row r="93614">
      <c r="N93614" s="561" t="n"/>
    </row>
    <row r="93615">
      <c r="N93615" s="561" t="n"/>
    </row>
    <row r="93616">
      <c r="N93616" s="561" t="n"/>
    </row>
    <row r="93617">
      <c r="N93617" s="561" t="n"/>
    </row>
    <row r="93618">
      <c r="N93618" s="561" t="n"/>
    </row>
    <row r="93619">
      <c r="N93619" s="561" t="n"/>
    </row>
    <row r="93620">
      <c r="N93620" s="561" t="n"/>
    </row>
    <row r="93621">
      <c r="N93621" s="561" t="n"/>
    </row>
    <row r="93622">
      <c r="N93622" s="561" t="n"/>
    </row>
    <row r="93623">
      <c r="N93623" s="561" t="n"/>
    </row>
    <row r="93624">
      <c r="N93624" s="561" t="n"/>
    </row>
    <row r="93625">
      <c r="N93625" s="561" t="n"/>
    </row>
    <row r="93626">
      <c r="N93626" s="561" t="n"/>
    </row>
    <row r="93627">
      <c r="N93627" s="561" t="n"/>
    </row>
    <row r="93628">
      <c r="N93628" s="561" t="n"/>
    </row>
    <row r="93629">
      <c r="N93629" s="561" t="n"/>
    </row>
    <row r="93630">
      <c r="N93630" s="561" t="n"/>
    </row>
    <row r="93631">
      <c r="N93631" s="561" t="n"/>
    </row>
    <row r="93632">
      <c r="N93632" s="561" t="n"/>
    </row>
    <row r="93633">
      <c r="N93633" s="561" t="n"/>
    </row>
    <row r="93634">
      <c r="N93634" s="561" t="n"/>
    </row>
    <row r="93635">
      <c r="N93635" s="561" t="n"/>
    </row>
    <row r="93636">
      <c r="N93636" s="561" t="n"/>
    </row>
    <row r="93637">
      <c r="N93637" s="561" t="n"/>
    </row>
    <row r="93638">
      <c r="N93638" s="561" t="n"/>
    </row>
    <row r="93639">
      <c r="N93639" s="561" t="n"/>
    </row>
    <row r="93640">
      <c r="N93640" s="561" t="n"/>
    </row>
    <row r="93641">
      <c r="N93641" s="561" t="n"/>
    </row>
    <row r="93642">
      <c r="N93642" s="561" t="n"/>
    </row>
    <row r="93643">
      <c r="N93643" s="561" t="n"/>
    </row>
    <row r="93644">
      <c r="N93644" s="561" t="n"/>
    </row>
    <row r="93645">
      <c r="N93645" s="561" t="n"/>
    </row>
    <row r="93646">
      <c r="N93646" s="561" t="n"/>
    </row>
    <row r="93647">
      <c r="N93647" s="561" t="n"/>
    </row>
    <row r="93648">
      <c r="N93648" s="561" t="n"/>
    </row>
    <row r="93649">
      <c r="N93649" s="561" t="n"/>
    </row>
    <row r="93650">
      <c r="N93650" s="561" t="n"/>
    </row>
    <row r="93651">
      <c r="N93651" s="561" t="n"/>
    </row>
    <row r="93652">
      <c r="N93652" s="561" t="n"/>
    </row>
    <row r="93653">
      <c r="N93653" s="561" t="n"/>
    </row>
    <row r="93654">
      <c r="N93654" s="561" t="n"/>
    </row>
    <row r="93655">
      <c r="N93655" s="561" t="n"/>
    </row>
    <row r="93656">
      <c r="N93656" s="561" t="n"/>
    </row>
    <row r="93657">
      <c r="N93657" s="561" t="n"/>
    </row>
    <row r="93658">
      <c r="N93658" s="561" t="n"/>
    </row>
    <row r="93659">
      <c r="N93659" s="561" t="n"/>
    </row>
    <row r="93660">
      <c r="N93660" s="561" t="n"/>
    </row>
    <row r="93661">
      <c r="N93661" s="561" t="n"/>
    </row>
    <row r="93662">
      <c r="N93662" s="561" t="n"/>
    </row>
    <row r="93663">
      <c r="N93663" s="561" t="n"/>
    </row>
    <row r="93664">
      <c r="N93664" s="561" t="n"/>
    </row>
    <row r="93665">
      <c r="N93665" s="561" t="n"/>
    </row>
    <row r="93666">
      <c r="N93666" s="561" t="n"/>
    </row>
    <row r="93667">
      <c r="N93667" s="561" t="n"/>
    </row>
    <row r="93668">
      <c r="N93668" s="561" t="n"/>
    </row>
    <row r="93669">
      <c r="N93669" s="561" t="n"/>
    </row>
    <row r="93670">
      <c r="N93670" s="561" t="n"/>
    </row>
    <row r="93671">
      <c r="N93671" s="561" t="n"/>
    </row>
    <row r="93672">
      <c r="N93672" s="561" t="n"/>
    </row>
    <row r="93673">
      <c r="N93673" s="561" t="n"/>
    </row>
    <row r="93674">
      <c r="N93674" s="561" t="n"/>
    </row>
    <row r="93675">
      <c r="N93675" s="561" t="n"/>
    </row>
    <row r="93676">
      <c r="N93676" s="561" t="n"/>
    </row>
    <row r="93677">
      <c r="N93677" s="561" t="n"/>
    </row>
    <row r="93678">
      <c r="N93678" s="561" t="n"/>
    </row>
    <row r="93679">
      <c r="N93679" s="561" t="n"/>
    </row>
    <row r="93680">
      <c r="N93680" s="561" t="n"/>
    </row>
    <row r="93681">
      <c r="N93681" s="561" t="n"/>
    </row>
    <row r="93682">
      <c r="N93682" s="561" t="n"/>
    </row>
    <row r="93683">
      <c r="N93683" s="561" t="n"/>
    </row>
    <row r="93684">
      <c r="N93684" s="561" t="n"/>
    </row>
    <row r="93685">
      <c r="N93685" s="561" t="n"/>
    </row>
    <row r="93686">
      <c r="N93686" s="561" t="n"/>
    </row>
    <row r="93687">
      <c r="N93687" s="561" t="n"/>
    </row>
    <row r="93688">
      <c r="N93688" s="561" t="n"/>
    </row>
    <row r="93689">
      <c r="N93689" s="561" t="n"/>
    </row>
    <row r="93690">
      <c r="N93690" s="561" t="n"/>
    </row>
    <row r="93691">
      <c r="N93691" s="561" t="n"/>
    </row>
    <row r="93692">
      <c r="N93692" s="561" t="n"/>
    </row>
    <row r="93693">
      <c r="N93693" s="561" t="n"/>
    </row>
    <row r="93694">
      <c r="N93694" s="561" t="n"/>
    </row>
    <row r="93695">
      <c r="N93695" s="561" t="n"/>
    </row>
    <row r="93696">
      <c r="N93696" s="561" t="n"/>
    </row>
    <row r="93697">
      <c r="N93697" s="561" t="n"/>
    </row>
    <row r="93698">
      <c r="N93698" s="561" t="n"/>
    </row>
    <row r="93699">
      <c r="N93699" s="561" t="n"/>
    </row>
    <row r="93700">
      <c r="N93700" s="561" t="n"/>
    </row>
    <row r="93701">
      <c r="N93701" s="561" t="n"/>
    </row>
    <row r="93702">
      <c r="N93702" s="561" t="n"/>
    </row>
    <row r="93703">
      <c r="N93703" s="561" t="n"/>
    </row>
    <row r="93704">
      <c r="N93704" s="561" t="n"/>
    </row>
    <row r="93705">
      <c r="N93705" s="561" t="n"/>
    </row>
    <row r="93706">
      <c r="N93706" s="561" t="n"/>
    </row>
    <row r="93707">
      <c r="N93707" s="561" t="n"/>
    </row>
    <row r="93708">
      <c r="N93708" s="561" t="n"/>
    </row>
    <row r="93709">
      <c r="N93709" s="561" t="n"/>
    </row>
    <row r="93710">
      <c r="N93710" s="561" t="n"/>
    </row>
    <row r="93711">
      <c r="N93711" s="561" t="n"/>
    </row>
    <row r="93712">
      <c r="N93712" s="561" t="n"/>
    </row>
    <row r="93713">
      <c r="N93713" s="561" t="n"/>
    </row>
    <row r="93714">
      <c r="N93714" s="561" t="n"/>
    </row>
    <row r="93715">
      <c r="N93715" s="561" t="n"/>
    </row>
    <row r="93716">
      <c r="N93716" s="561" t="n"/>
    </row>
    <row r="93717">
      <c r="N93717" s="561" t="n"/>
    </row>
    <row r="93718">
      <c r="N93718" s="561" t="n"/>
    </row>
    <row r="93719">
      <c r="N93719" s="561" t="n"/>
    </row>
    <row r="93720">
      <c r="N93720" s="561" t="n"/>
    </row>
    <row r="93721">
      <c r="N93721" s="561" t="n"/>
    </row>
    <row r="93722">
      <c r="N93722" s="561" t="n"/>
    </row>
    <row r="93723">
      <c r="N93723" s="561" t="n"/>
    </row>
    <row r="93724">
      <c r="N93724" s="561" t="n"/>
    </row>
    <row r="93725">
      <c r="N93725" s="561" t="n"/>
    </row>
    <row r="93726">
      <c r="N93726" s="561" t="n"/>
    </row>
    <row r="93727">
      <c r="N93727" s="561" t="n"/>
    </row>
    <row r="93728">
      <c r="N93728" s="561" t="n"/>
    </row>
    <row r="93729">
      <c r="N93729" s="561" t="n"/>
    </row>
    <row r="93730">
      <c r="N93730" s="561" t="n"/>
    </row>
    <row r="93731">
      <c r="N93731" s="561" t="n"/>
    </row>
    <row r="93732">
      <c r="N93732" s="561" t="n"/>
    </row>
    <row r="93733">
      <c r="N93733" s="561" t="n"/>
    </row>
    <row r="93734">
      <c r="N93734" s="561" t="n"/>
    </row>
    <row r="93735">
      <c r="N93735" s="561" t="n"/>
    </row>
    <row r="93736">
      <c r="N93736" s="561" t="n"/>
    </row>
    <row r="93737">
      <c r="N93737" s="561" t="n"/>
    </row>
    <row r="93738">
      <c r="N93738" s="561" t="n"/>
    </row>
    <row r="93739">
      <c r="N93739" s="561" t="n"/>
    </row>
    <row r="93740">
      <c r="N93740" s="561" t="n"/>
    </row>
    <row r="93741">
      <c r="N93741" s="561" t="n"/>
    </row>
    <row r="93742">
      <c r="N93742" s="561" t="n"/>
    </row>
    <row r="93743">
      <c r="N93743" s="561" t="n"/>
    </row>
    <row r="93744">
      <c r="N93744" s="561" t="n"/>
    </row>
    <row r="93745">
      <c r="N93745" s="561" t="n"/>
    </row>
    <row r="93746">
      <c r="N93746" s="561" t="n"/>
    </row>
    <row r="93747">
      <c r="N93747" s="561" t="n"/>
    </row>
    <row r="93748">
      <c r="N93748" s="561" t="n"/>
    </row>
    <row r="93749">
      <c r="N93749" s="561" t="n"/>
    </row>
    <row r="93750">
      <c r="N93750" s="561" t="n"/>
    </row>
    <row r="93751">
      <c r="N93751" s="561" t="n"/>
    </row>
    <row r="93752">
      <c r="N93752" s="561" t="n"/>
    </row>
    <row r="93753">
      <c r="N93753" s="561" t="n"/>
    </row>
    <row r="93754">
      <c r="N93754" s="561" t="n"/>
    </row>
    <row r="93755">
      <c r="N93755" s="561" t="n"/>
    </row>
    <row r="93756">
      <c r="N93756" s="561" t="n"/>
    </row>
    <row r="93757">
      <c r="N93757" s="561" t="n"/>
    </row>
    <row r="93758">
      <c r="N93758" s="561" t="n"/>
    </row>
    <row r="93759">
      <c r="N93759" s="561" t="n"/>
    </row>
    <row r="93760">
      <c r="N93760" s="561" t="n"/>
    </row>
    <row r="93761">
      <c r="N93761" s="561" t="n"/>
    </row>
    <row r="93762">
      <c r="N93762" s="561" t="n"/>
    </row>
    <row r="93763">
      <c r="N93763" s="561" t="n"/>
    </row>
    <row r="93764">
      <c r="N93764" s="561" t="n"/>
    </row>
    <row r="93765">
      <c r="N93765" s="561" t="n"/>
    </row>
    <row r="93766">
      <c r="N93766" s="561" t="n"/>
    </row>
    <row r="93767">
      <c r="N93767" s="561" t="n"/>
    </row>
    <row r="93768">
      <c r="N93768" s="561" t="n"/>
    </row>
    <row r="93769">
      <c r="N93769" s="561" t="n"/>
    </row>
    <row r="93770">
      <c r="N93770" s="561" t="n"/>
    </row>
    <row r="93771">
      <c r="N93771" s="561" t="n"/>
    </row>
    <row r="93772">
      <c r="N93772" s="561" t="n"/>
    </row>
    <row r="93773">
      <c r="N93773" s="561" t="n"/>
    </row>
    <row r="93774">
      <c r="N93774" s="561" t="n"/>
    </row>
    <row r="93775">
      <c r="N93775" s="561" t="n"/>
    </row>
    <row r="93776">
      <c r="N93776" s="561" t="n"/>
    </row>
    <row r="93777">
      <c r="N93777" s="561" t="n"/>
    </row>
    <row r="93778">
      <c r="N93778" s="561" t="n"/>
    </row>
    <row r="93779">
      <c r="N93779" s="561" t="n"/>
    </row>
    <row r="93780">
      <c r="N93780" s="561" t="n"/>
    </row>
    <row r="93781">
      <c r="N93781" s="561" t="n"/>
    </row>
    <row r="93782">
      <c r="N93782" s="561" t="n"/>
    </row>
    <row r="93783">
      <c r="N93783" s="561" t="n"/>
    </row>
    <row r="93784">
      <c r="N93784" s="561" t="n"/>
    </row>
    <row r="93785">
      <c r="N93785" s="561" t="n"/>
    </row>
    <row r="93786">
      <c r="N93786" s="561" t="n"/>
    </row>
    <row r="93787">
      <c r="N93787" s="561" t="n"/>
    </row>
    <row r="93788">
      <c r="N93788" s="561" t="n"/>
    </row>
    <row r="93789">
      <c r="N93789" s="561" t="n"/>
    </row>
    <row r="93790">
      <c r="N93790" s="561" t="n"/>
    </row>
    <row r="93791">
      <c r="N93791" s="561" t="n"/>
    </row>
    <row r="93792">
      <c r="N93792" s="561" t="n"/>
    </row>
    <row r="93793">
      <c r="N93793" s="561" t="n"/>
    </row>
    <row r="93794">
      <c r="N93794" s="561" t="n"/>
    </row>
    <row r="93795">
      <c r="N93795" s="561" t="n"/>
    </row>
    <row r="93796">
      <c r="N93796" s="561" t="n"/>
    </row>
    <row r="93797">
      <c r="N93797" s="561" t="n"/>
    </row>
    <row r="93798">
      <c r="N93798" s="561" t="n"/>
    </row>
    <row r="93799">
      <c r="N93799" s="561" t="n"/>
    </row>
    <row r="93800">
      <c r="N93800" s="561" t="n"/>
    </row>
    <row r="93801">
      <c r="N93801" s="561" t="n"/>
    </row>
    <row r="93802">
      <c r="N93802" s="561" t="n"/>
    </row>
    <row r="93803">
      <c r="N93803" s="561" t="n"/>
    </row>
    <row r="93804">
      <c r="N93804" s="561" t="n"/>
    </row>
    <row r="93805">
      <c r="N93805" s="561" t="n"/>
    </row>
    <row r="93806">
      <c r="N93806" s="561" t="n"/>
    </row>
    <row r="93807">
      <c r="N93807" s="561" t="n"/>
    </row>
    <row r="93808">
      <c r="N93808" s="561" t="n"/>
    </row>
    <row r="93809">
      <c r="N93809" s="561" t="n"/>
    </row>
    <row r="93810">
      <c r="N93810" s="561" t="n"/>
    </row>
    <row r="93811">
      <c r="N93811" s="561" t="n"/>
    </row>
    <row r="93812">
      <c r="N93812" s="561" t="n"/>
    </row>
    <row r="93813">
      <c r="N93813" s="561" t="n"/>
    </row>
    <row r="93814">
      <c r="N93814" s="561" t="n"/>
    </row>
    <row r="93815">
      <c r="N93815" s="561" t="n"/>
    </row>
    <row r="93816">
      <c r="N93816" s="561" t="n"/>
    </row>
    <row r="93817">
      <c r="N93817" s="561" t="n"/>
    </row>
    <row r="93818">
      <c r="N93818" s="561" t="n"/>
    </row>
    <row r="93819">
      <c r="N93819" s="561" t="n"/>
    </row>
    <row r="93820">
      <c r="N93820" s="561" t="n"/>
    </row>
    <row r="93821">
      <c r="N93821" s="561" t="n"/>
    </row>
    <row r="93822">
      <c r="N93822" s="561" t="n"/>
    </row>
    <row r="93823">
      <c r="N93823" s="561" t="n"/>
    </row>
    <row r="93824">
      <c r="N93824" s="561" t="n"/>
    </row>
    <row r="93825">
      <c r="N93825" s="561" t="n"/>
    </row>
    <row r="93826">
      <c r="N93826" s="561" t="n"/>
    </row>
    <row r="93827">
      <c r="N93827" s="561" t="n"/>
    </row>
    <row r="93828">
      <c r="N93828" s="561" t="n"/>
    </row>
    <row r="93829">
      <c r="N93829" s="561" t="n"/>
    </row>
    <row r="93830">
      <c r="N93830" s="561" t="n"/>
    </row>
    <row r="93831">
      <c r="N93831" s="561" t="n"/>
    </row>
    <row r="93832">
      <c r="N93832" s="561" t="n"/>
    </row>
    <row r="93833">
      <c r="N93833" s="561" t="n"/>
    </row>
    <row r="93834">
      <c r="N93834" s="561" t="n"/>
    </row>
    <row r="93835">
      <c r="N93835" s="561" t="n"/>
    </row>
    <row r="93836">
      <c r="N93836" s="561" t="n"/>
    </row>
    <row r="93837">
      <c r="N93837" s="561" t="n"/>
    </row>
    <row r="93838">
      <c r="N93838" s="561" t="n"/>
    </row>
    <row r="93839">
      <c r="N93839" s="561" t="n"/>
    </row>
    <row r="93840">
      <c r="N93840" s="561" t="n"/>
    </row>
    <row r="93841">
      <c r="N93841" s="561" t="n"/>
    </row>
    <row r="93842">
      <c r="N93842" s="561" t="n"/>
    </row>
    <row r="93843">
      <c r="N93843" s="561" t="n"/>
    </row>
    <row r="93844">
      <c r="N93844" s="561" t="n"/>
    </row>
    <row r="93845">
      <c r="N93845" s="561" t="n"/>
    </row>
    <row r="93846">
      <c r="N93846" s="561" t="n"/>
    </row>
    <row r="93847">
      <c r="N93847" s="561" t="n"/>
    </row>
    <row r="93848">
      <c r="N93848" s="561" t="n"/>
    </row>
    <row r="93849">
      <c r="N93849" s="561" t="n"/>
    </row>
    <row r="93850">
      <c r="N93850" s="561" t="n"/>
    </row>
    <row r="93851">
      <c r="N93851" s="561" t="n"/>
    </row>
    <row r="93852">
      <c r="N93852" s="561" t="n"/>
    </row>
    <row r="93853">
      <c r="N93853" s="561" t="n"/>
    </row>
    <row r="93854">
      <c r="N93854" s="561" t="n"/>
    </row>
    <row r="93855">
      <c r="N93855" s="561" t="n"/>
    </row>
    <row r="93856">
      <c r="N93856" s="561" t="n"/>
    </row>
    <row r="93857">
      <c r="N93857" s="561" t="n"/>
    </row>
    <row r="93858">
      <c r="N93858" s="561" t="n"/>
    </row>
    <row r="93859">
      <c r="N93859" s="561" t="n"/>
    </row>
    <row r="93860">
      <c r="N93860" s="561" t="n"/>
    </row>
    <row r="93861">
      <c r="N93861" s="561" t="n"/>
    </row>
    <row r="93862">
      <c r="N93862" s="561" t="n"/>
    </row>
    <row r="93863">
      <c r="N93863" s="561" t="n"/>
    </row>
    <row r="93864">
      <c r="N93864" s="561" t="n"/>
    </row>
    <row r="93865">
      <c r="N93865" s="561" t="n"/>
    </row>
    <row r="93866">
      <c r="N93866" s="561" t="n"/>
    </row>
    <row r="93867">
      <c r="N93867" s="561" t="n"/>
    </row>
    <row r="93868">
      <c r="N93868" s="561" t="n"/>
    </row>
    <row r="93869">
      <c r="N93869" s="561" t="n"/>
    </row>
    <row r="93870">
      <c r="N93870" s="561" t="n"/>
    </row>
    <row r="93871">
      <c r="N93871" s="561" t="n"/>
    </row>
    <row r="93872">
      <c r="N93872" s="561" t="n"/>
    </row>
    <row r="93873">
      <c r="N93873" s="561" t="n"/>
    </row>
    <row r="93874">
      <c r="N93874" s="561" t="n"/>
    </row>
    <row r="93875">
      <c r="N93875" s="561" t="n"/>
    </row>
    <row r="93876">
      <c r="N93876" s="561" t="n"/>
    </row>
    <row r="93877">
      <c r="N93877" s="561" t="n"/>
    </row>
    <row r="93878">
      <c r="N93878" s="561" t="n"/>
    </row>
    <row r="93879">
      <c r="N93879" s="561" t="n"/>
    </row>
    <row r="93880">
      <c r="N93880" s="561" t="n"/>
    </row>
    <row r="93881">
      <c r="N93881" s="561" t="n"/>
    </row>
    <row r="93882">
      <c r="N93882" s="561" t="n"/>
    </row>
    <row r="93883">
      <c r="N93883" s="561" t="n"/>
    </row>
    <row r="93884">
      <c r="N93884" s="561" t="n"/>
    </row>
    <row r="93885">
      <c r="N93885" s="561" t="n"/>
    </row>
    <row r="93886">
      <c r="N93886" s="561" t="n"/>
    </row>
    <row r="93887">
      <c r="N93887" s="561" t="n"/>
    </row>
    <row r="93888">
      <c r="N93888" s="561" t="n"/>
    </row>
    <row r="93889">
      <c r="N93889" s="561" t="n"/>
    </row>
    <row r="93890">
      <c r="N93890" s="561" t="n"/>
    </row>
    <row r="93891">
      <c r="N93891" s="561" t="n"/>
    </row>
    <row r="93892">
      <c r="N93892" s="561" t="n"/>
    </row>
    <row r="93893">
      <c r="N93893" s="561" t="n"/>
    </row>
    <row r="93894">
      <c r="N93894" s="561" t="n"/>
    </row>
    <row r="93895">
      <c r="N93895" s="561" t="n"/>
    </row>
    <row r="93896">
      <c r="N93896" s="561" t="n"/>
    </row>
    <row r="93897">
      <c r="N93897" s="561" t="n"/>
    </row>
    <row r="93898">
      <c r="N93898" s="561" t="n"/>
    </row>
    <row r="93899">
      <c r="N93899" s="561" t="n"/>
    </row>
    <row r="93900">
      <c r="N93900" s="561" t="n"/>
    </row>
    <row r="93901">
      <c r="N93901" s="561" t="n"/>
    </row>
    <row r="93902">
      <c r="N93902" s="561" t="n"/>
    </row>
    <row r="93903">
      <c r="N93903" s="561" t="n"/>
    </row>
    <row r="93904">
      <c r="N93904" s="561" t="n"/>
    </row>
    <row r="93905">
      <c r="N93905" s="561" t="n"/>
    </row>
    <row r="93906">
      <c r="N93906" s="561" t="n"/>
    </row>
    <row r="93907">
      <c r="N93907" s="561" t="n"/>
    </row>
    <row r="93908">
      <c r="N93908" s="561" t="n"/>
    </row>
    <row r="93909">
      <c r="N93909" s="561" t="n"/>
    </row>
    <row r="93910">
      <c r="N93910" s="561" t="n"/>
    </row>
    <row r="93911">
      <c r="N93911" s="561" t="n"/>
    </row>
    <row r="93912">
      <c r="N93912" s="561" t="n"/>
    </row>
    <row r="93913">
      <c r="N93913" s="561" t="n"/>
    </row>
    <row r="93914">
      <c r="N93914" s="561" t="n"/>
    </row>
    <row r="93915">
      <c r="N93915" s="561" t="n"/>
    </row>
    <row r="93916">
      <c r="N93916" s="561" t="n"/>
    </row>
    <row r="93917">
      <c r="N93917" s="561" t="n"/>
    </row>
    <row r="93918">
      <c r="N93918" s="561" t="n"/>
    </row>
    <row r="93919">
      <c r="N93919" s="561" t="n"/>
    </row>
    <row r="93920">
      <c r="N93920" s="561" t="n"/>
    </row>
    <row r="93921">
      <c r="N93921" s="561" t="n"/>
    </row>
    <row r="93922">
      <c r="N93922" s="561" t="n"/>
    </row>
    <row r="93923">
      <c r="N93923" s="561" t="n"/>
    </row>
    <row r="93924">
      <c r="N93924" s="561" t="n"/>
    </row>
    <row r="93925">
      <c r="N93925" s="561" t="n"/>
    </row>
    <row r="93926">
      <c r="N93926" s="561" t="n"/>
    </row>
    <row r="93927">
      <c r="N93927" s="561" t="n"/>
    </row>
    <row r="93928">
      <c r="N93928" s="561" t="n"/>
    </row>
    <row r="93929">
      <c r="N93929" s="561" t="n"/>
    </row>
    <row r="93930">
      <c r="N93930" s="561" t="n"/>
    </row>
    <row r="93931">
      <c r="N93931" s="561" t="n"/>
    </row>
    <row r="93932">
      <c r="N93932" s="561" t="n"/>
    </row>
    <row r="93933">
      <c r="N93933" s="561" t="n"/>
    </row>
    <row r="93934">
      <c r="N93934" s="561" t="n"/>
    </row>
    <row r="93935">
      <c r="N93935" s="561" t="n"/>
    </row>
    <row r="93936">
      <c r="N93936" s="561" t="n"/>
    </row>
    <row r="93937">
      <c r="N93937" s="561" t="n"/>
    </row>
    <row r="93938">
      <c r="N93938" s="561" t="n"/>
    </row>
    <row r="93939">
      <c r="N93939" s="561" t="n"/>
    </row>
    <row r="93940">
      <c r="N93940" s="561" t="n"/>
    </row>
    <row r="93941">
      <c r="N93941" s="561" t="n"/>
    </row>
    <row r="93942">
      <c r="N93942" s="561" t="n"/>
    </row>
    <row r="93943">
      <c r="N93943" s="561" t="n"/>
    </row>
    <row r="93944">
      <c r="N93944" s="561" t="n"/>
    </row>
    <row r="93945">
      <c r="N93945" s="561" t="n"/>
    </row>
    <row r="93946">
      <c r="N93946" s="561" t="n"/>
    </row>
    <row r="93947">
      <c r="N93947" s="561" t="n"/>
    </row>
    <row r="93948">
      <c r="N93948" s="561" t="n"/>
    </row>
    <row r="93949">
      <c r="N93949" s="561" t="n"/>
    </row>
    <row r="93950">
      <c r="N93950" s="561" t="n"/>
    </row>
    <row r="93951">
      <c r="N93951" s="561" t="n"/>
    </row>
    <row r="93952">
      <c r="N93952" s="561" t="n"/>
    </row>
    <row r="93953">
      <c r="N93953" s="561" t="n"/>
    </row>
    <row r="93954">
      <c r="N93954" s="561" t="n"/>
    </row>
    <row r="93955">
      <c r="N93955" s="561" t="n"/>
    </row>
    <row r="93956">
      <c r="N93956" s="561" t="n"/>
    </row>
    <row r="93957">
      <c r="N93957" s="561" t="n"/>
    </row>
    <row r="93958">
      <c r="N93958" s="561" t="n"/>
    </row>
    <row r="93959">
      <c r="N93959" s="561" t="n"/>
    </row>
    <row r="93960">
      <c r="N93960" s="561" t="n"/>
    </row>
    <row r="93961">
      <c r="N93961" s="561" t="n"/>
    </row>
    <row r="93962">
      <c r="N93962" s="561" t="n"/>
    </row>
    <row r="93963">
      <c r="N93963" s="561" t="n"/>
    </row>
    <row r="93964">
      <c r="N93964" s="561" t="n"/>
    </row>
    <row r="93965">
      <c r="N93965" s="561" t="n"/>
    </row>
    <row r="93966">
      <c r="N93966" s="561" t="n"/>
    </row>
    <row r="93967">
      <c r="N93967" s="561" t="n"/>
    </row>
    <row r="93968">
      <c r="N93968" s="561" t="n"/>
    </row>
    <row r="93969">
      <c r="N93969" s="561" t="n"/>
    </row>
    <row r="93970">
      <c r="N93970" s="561" t="n"/>
    </row>
    <row r="93971">
      <c r="N93971" s="561" t="n"/>
    </row>
    <row r="93972">
      <c r="N93972" s="561" t="n"/>
    </row>
    <row r="93973">
      <c r="N93973" s="561" t="n"/>
    </row>
    <row r="93974">
      <c r="N93974" s="561" t="n"/>
    </row>
    <row r="93975">
      <c r="N93975" s="561" t="n"/>
    </row>
    <row r="93976">
      <c r="N93976" s="561" t="n"/>
    </row>
    <row r="93977">
      <c r="N93977" s="561" t="n"/>
    </row>
    <row r="93978">
      <c r="N93978" s="561" t="n"/>
    </row>
    <row r="93979">
      <c r="N93979" s="561" t="n"/>
    </row>
    <row r="93980">
      <c r="N93980" s="561" t="n"/>
    </row>
    <row r="93981">
      <c r="N93981" s="561" t="n"/>
    </row>
    <row r="93982">
      <c r="N93982" s="561" t="n"/>
    </row>
    <row r="93983">
      <c r="N93983" s="561" t="n"/>
    </row>
    <row r="93984">
      <c r="N93984" s="561" t="n"/>
    </row>
    <row r="93985">
      <c r="N93985" s="561" t="n"/>
    </row>
    <row r="93986">
      <c r="N93986" s="561" t="n"/>
    </row>
    <row r="93987">
      <c r="N93987" s="561" t="n"/>
    </row>
    <row r="93988">
      <c r="N93988" s="561" t="n"/>
    </row>
    <row r="93989">
      <c r="N93989" s="561" t="n"/>
    </row>
    <row r="93990">
      <c r="N93990" s="561" t="n"/>
    </row>
    <row r="93991">
      <c r="N93991" s="561" t="n"/>
    </row>
    <row r="93992">
      <c r="N93992" s="561" t="n"/>
    </row>
    <row r="93993">
      <c r="N93993" s="561" t="n"/>
    </row>
    <row r="93994">
      <c r="N93994" s="561" t="n"/>
    </row>
    <row r="93995">
      <c r="N93995" s="561" t="n"/>
    </row>
    <row r="93996">
      <c r="N93996" s="561" t="n"/>
    </row>
    <row r="93997">
      <c r="N93997" s="561" t="n"/>
    </row>
    <row r="93998">
      <c r="N93998" s="561" t="n"/>
    </row>
    <row r="93999">
      <c r="N93999" s="561" t="n"/>
    </row>
    <row r="94000">
      <c r="N94000" s="561" t="n"/>
    </row>
    <row r="94001">
      <c r="N94001" s="561" t="n"/>
    </row>
    <row r="94002">
      <c r="N94002" s="561" t="n"/>
    </row>
    <row r="94003">
      <c r="N94003" s="561" t="n"/>
    </row>
    <row r="94004">
      <c r="N94004" s="561" t="n"/>
    </row>
    <row r="94005">
      <c r="N94005" s="561" t="n"/>
    </row>
    <row r="94006">
      <c r="N94006" s="561" t="n"/>
    </row>
    <row r="94007">
      <c r="N94007" s="561" t="n"/>
    </row>
    <row r="94008">
      <c r="N94008" s="561" t="n"/>
    </row>
    <row r="94009">
      <c r="N94009" s="561" t="n"/>
    </row>
    <row r="94010">
      <c r="N94010" s="561" t="n"/>
    </row>
    <row r="94011">
      <c r="N94011" s="561" t="n"/>
    </row>
    <row r="94012">
      <c r="N94012" s="561" t="n"/>
    </row>
    <row r="94013">
      <c r="N94013" s="561" t="n"/>
    </row>
    <row r="94014">
      <c r="N94014" s="561" t="n"/>
    </row>
    <row r="94015">
      <c r="N94015" s="561" t="n"/>
    </row>
    <row r="94016">
      <c r="N94016" s="561" t="n"/>
    </row>
    <row r="94017">
      <c r="N94017" s="561" t="n"/>
    </row>
    <row r="94018">
      <c r="N94018" s="561" t="n"/>
    </row>
    <row r="94019">
      <c r="N94019" s="561" t="n"/>
    </row>
    <row r="94020">
      <c r="N94020" s="561" t="n"/>
    </row>
    <row r="94021">
      <c r="N94021" s="561" t="n"/>
    </row>
    <row r="94022">
      <c r="N94022" s="561" t="n"/>
    </row>
    <row r="94023">
      <c r="N94023" s="561" t="n"/>
    </row>
    <row r="94024">
      <c r="N94024" s="561" t="n"/>
    </row>
    <row r="94025">
      <c r="N94025" s="561" t="n"/>
    </row>
    <row r="94026">
      <c r="N94026" s="561" t="n"/>
    </row>
    <row r="94027">
      <c r="N94027" s="561" t="n"/>
    </row>
    <row r="94028">
      <c r="N94028" s="561" t="n"/>
    </row>
    <row r="94029">
      <c r="N94029" s="561" t="n"/>
    </row>
    <row r="94030">
      <c r="N94030" s="561" t="n"/>
    </row>
    <row r="94031">
      <c r="N94031" s="561" t="n"/>
    </row>
    <row r="94032">
      <c r="N94032" s="561" t="n"/>
    </row>
    <row r="94033">
      <c r="N94033" s="561" t="n"/>
    </row>
    <row r="94034">
      <c r="N94034" s="561" t="n"/>
    </row>
    <row r="94035">
      <c r="N94035" s="561" t="n"/>
    </row>
    <row r="94036">
      <c r="N94036" s="561" t="n"/>
    </row>
    <row r="94037">
      <c r="N94037" s="561" t="n"/>
    </row>
    <row r="94038">
      <c r="N94038" s="561" t="n"/>
    </row>
    <row r="94039">
      <c r="N94039" s="561" t="n"/>
    </row>
    <row r="94040">
      <c r="N94040" s="561" t="n"/>
    </row>
    <row r="94041">
      <c r="N94041" s="561" t="n"/>
    </row>
    <row r="94042">
      <c r="N94042" s="561" t="n"/>
    </row>
    <row r="94043">
      <c r="N94043" s="561" t="n"/>
    </row>
    <row r="94044">
      <c r="N94044" s="561" t="n"/>
    </row>
    <row r="94045">
      <c r="N94045" s="561" t="n"/>
    </row>
    <row r="94046">
      <c r="N94046" s="561" t="n"/>
    </row>
    <row r="94047">
      <c r="N94047" s="561" t="n"/>
    </row>
    <row r="94048">
      <c r="N94048" s="561" t="n"/>
    </row>
    <row r="94049">
      <c r="N94049" s="561" t="n"/>
    </row>
    <row r="94050">
      <c r="N94050" s="561" t="n"/>
    </row>
    <row r="94051">
      <c r="N94051" s="561" t="n"/>
    </row>
    <row r="94052">
      <c r="N94052" s="561" t="n"/>
    </row>
    <row r="94053">
      <c r="N94053" s="561" t="n"/>
    </row>
    <row r="94054">
      <c r="N94054" s="561" t="n"/>
    </row>
    <row r="94055">
      <c r="N94055" s="561" t="n"/>
    </row>
    <row r="94056">
      <c r="N94056" s="561" t="n"/>
    </row>
    <row r="94057">
      <c r="N94057" s="561" t="n"/>
    </row>
    <row r="94058">
      <c r="N94058" s="561" t="n"/>
    </row>
    <row r="94059">
      <c r="N94059" s="561" t="n"/>
    </row>
    <row r="94060">
      <c r="N94060" s="561" t="n"/>
    </row>
    <row r="94061">
      <c r="N94061" s="561" t="n"/>
    </row>
    <row r="94062">
      <c r="N94062" s="561" t="n"/>
    </row>
    <row r="94063">
      <c r="N94063" s="561" t="n"/>
    </row>
    <row r="94064">
      <c r="N94064" s="561" t="n"/>
    </row>
    <row r="94065">
      <c r="N94065" s="561" t="n"/>
    </row>
    <row r="94066">
      <c r="N94066" s="561" t="n"/>
    </row>
    <row r="94067">
      <c r="N94067" s="561" t="n"/>
    </row>
    <row r="94068">
      <c r="N94068" s="561" t="n"/>
    </row>
    <row r="94069">
      <c r="N94069" s="561" t="n"/>
    </row>
    <row r="94070">
      <c r="N94070" s="561" t="n"/>
    </row>
    <row r="94071">
      <c r="N94071" s="561" t="n"/>
    </row>
    <row r="94072">
      <c r="N94072" s="561" t="n"/>
    </row>
    <row r="94073">
      <c r="N94073" s="561" t="n"/>
    </row>
    <row r="94074">
      <c r="N94074" s="561" t="n"/>
    </row>
    <row r="94075">
      <c r="N94075" s="561" t="n"/>
    </row>
    <row r="94076">
      <c r="N94076" s="561" t="n"/>
    </row>
    <row r="94077">
      <c r="N94077" s="561" t="n"/>
    </row>
    <row r="94078">
      <c r="N94078" s="561" t="n"/>
    </row>
    <row r="94079">
      <c r="N94079" s="561" t="n"/>
    </row>
    <row r="94080">
      <c r="N94080" s="561" t="n"/>
    </row>
    <row r="94081">
      <c r="N94081" s="561" t="n"/>
    </row>
    <row r="94082">
      <c r="N94082" s="561" t="n"/>
    </row>
    <row r="94083">
      <c r="N94083" s="561" t="n"/>
    </row>
    <row r="94084">
      <c r="N94084" s="561" t="n"/>
    </row>
    <row r="94085">
      <c r="N94085" s="561" t="n"/>
    </row>
    <row r="94086">
      <c r="N94086" s="561" t="n"/>
    </row>
    <row r="94087">
      <c r="N94087" s="561" t="n"/>
    </row>
    <row r="94088">
      <c r="N94088" s="561" t="n"/>
    </row>
    <row r="94089">
      <c r="N94089" s="561" t="n"/>
    </row>
    <row r="94090">
      <c r="N94090" s="561" t="n"/>
    </row>
    <row r="94091">
      <c r="N94091" s="561" t="n"/>
    </row>
    <row r="94092">
      <c r="N94092" s="561" t="n"/>
    </row>
    <row r="94093">
      <c r="N94093" s="561" t="n"/>
    </row>
    <row r="94094">
      <c r="N94094" s="561" t="n"/>
    </row>
    <row r="94095">
      <c r="N94095" s="561" t="n"/>
    </row>
    <row r="94096">
      <c r="N94096" s="561" t="n"/>
    </row>
    <row r="94097">
      <c r="N94097" s="561" t="n"/>
    </row>
    <row r="94098">
      <c r="N94098" s="561" t="n"/>
    </row>
    <row r="94099">
      <c r="N94099" s="561" t="n"/>
    </row>
    <row r="94100">
      <c r="N94100" s="561" t="n"/>
    </row>
    <row r="94101">
      <c r="N94101" s="561" t="n"/>
    </row>
    <row r="94102">
      <c r="N94102" s="561" t="n"/>
    </row>
    <row r="94103">
      <c r="N94103" s="561" t="n"/>
    </row>
    <row r="94104">
      <c r="N94104" s="561" t="n"/>
    </row>
    <row r="94105">
      <c r="N94105" s="561" t="n"/>
    </row>
    <row r="94106">
      <c r="N94106" s="561" t="n"/>
    </row>
    <row r="94107">
      <c r="N94107" s="561" t="n"/>
    </row>
    <row r="94108">
      <c r="N94108" s="561" t="n"/>
    </row>
    <row r="94109">
      <c r="N94109" s="561" t="n"/>
    </row>
    <row r="94110">
      <c r="N94110" s="561" t="n"/>
    </row>
    <row r="94111">
      <c r="N94111" s="561" t="n"/>
    </row>
    <row r="94112">
      <c r="N94112" s="561" t="n"/>
    </row>
    <row r="94113">
      <c r="N94113" s="561" t="n"/>
    </row>
    <row r="94114">
      <c r="N94114" s="561" t="n"/>
    </row>
    <row r="94115">
      <c r="N94115" s="561" t="n"/>
    </row>
    <row r="94116">
      <c r="N94116" s="561" t="n"/>
    </row>
    <row r="94117">
      <c r="N94117" s="561" t="n"/>
    </row>
    <row r="94118">
      <c r="N94118" s="561" t="n"/>
    </row>
    <row r="94119">
      <c r="N94119" s="561" t="n"/>
    </row>
    <row r="94120">
      <c r="N94120" s="561" t="n"/>
    </row>
    <row r="94121">
      <c r="N94121" s="561" t="n"/>
    </row>
    <row r="94122">
      <c r="N94122" s="561" t="n"/>
    </row>
    <row r="94123">
      <c r="N94123" s="561" t="n"/>
    </row>
    <row r="94124">
      <c r="N94124" s="561" t="n"/>
    </row>
    <row r="94125">
      <c r="N94125" s="561" t="n"/>
    </row>
    <row r="94126">
      <c r="N94126" s="561" t="n"/>
    </row>
    <row r="94127">
      <c r="N94127" s="561" t="n"/>
    </row>
    <row r="94128">
      <c r="N94128" s="561" t="n"/>
    </row>
    <row r="94129">
      <c r="N94129" s="561" t="n"/>
    </row>
    <row r="94130">
      <c r="N94130" s="561" t="n"/>
    </row>
    <row r="94131">
      <c r="N94131" s="561" t="n"/>
    </row>
    <row r="94132">
      <c r="N94132" s="561" t="n"/>
    </row>
    <row r="94133">
      <c r="N94133" s="561" t="n"/>
    </row>
    <row r="94134">
      <c r="N94134" s="561" t="n"/>
    </row>
    <row r="94135">
      <c r="N94135" s="561" t="n"/>
    </row>
    <row r="94136">
      <c r="N94136" s="561" t="n"/>
    </row>
    <row r="94137">
      <c r="N94137" s="561" t="n"/>
    </row>
    <row r="94138">
      <c r="N94138" s="561" t="n"/>
    </row>
    <row r="94139">
      <c r="N94139" s="561" t="n"/>
    </row>
    <row r="94140">
      <c r="N94140" s="561" t="n"/>
    </row>
    <row r="94141">
      <c r="N94141" s="561" t="n"/>
    </row>
    <row r="94142">
      <c r="N94142" s="561" t="n"/>
    </row>
    <row r="94143">
      <c r="N94143" s="561" t="n"/>
    </row>
    <row r="94144">
      <c r="N94144" s="561" t="n"/>
    </row>
    <row r="94145">
      <c r="N94145" s="561" t="n"/>
    </row>
    <row r="94146">
      <c r="N94146" s="561" t="n"/>
    </row>
    <row r="94147">
      <c r="N94147" s="561" t="n"/>
    </row>
    <row r="94148">
      <c r="N94148" s="561" t="n"/>
    </row>
    <row r="94149">
      <c r="N94149" s="561" t="n"/>
    </row>
    <row r="94150">
      <c r="N94150" s="561" t="n"/>
    </row>
    <row r="94151">
      <c r="N94151" s="561" t="n"/>
    </row>
    <row r="94152">
      <c r="N94152" s="561" t="n"/>
    </row>
    <row r="94153">
      <c r="N94153" s="561" t="n"/>
    </row>
    <row r="94154">
      <c r="N94154" s="561" t="n"/>
    </row>
    <row r="94155">
      <c r="N94155" s="561" t="n"/>
    </row>
    <row r="94156">
      <c r="N94156" s="561" t="n"/>
    </row>
    <row r="94157">
      <c r="N94157" s="561" t="n"/>
    </row>
    <row r="94158">
      <c r="N94158" s="561" t="n"/>
    </row>
    <row r="94159">
      <c r="N94159" s="561" t="n"/>
    </row>
    <row r="94160">
      <c r="N94160" s="561" t="n"/>
    </row>
    <row r="94161">
      <c r="N94161" s="561" t="n"/>
    </row>
    <row r="94162">
      <c r="N94162" s="561" t="n"/>
    </row>
    <row r="94163">
      <c r="N94163" s="561" t="n"/>
    </row>
    <row r="94164">
      <c r="N94164" s="561" t="n"/>
    </row>
    <row r="94165">
      <c r="N94165" s="561" t="n"/>
    </row>
    <row r="94166">
      <c r="N94166" s="561" t="n"/>
    </row>
    <row r="94167">
      <c r="N94167" s="561" t="n"/>
    </row>
    <row r="94168">
      <c r="N94168" s="561" t="n"/>
    </row>
    <row r="94169">
      <c r="N94169" s="561" t="n"/>
    </row>
    <row r="94170">
      <c r="N94170" s="561" t="n"/>
    </row>
    <row r="94171">
      <c r="N94171" s="561" t="n"/>
    </row>
    <row r="94172">
      <c r="N94172" s="561" t="n"/>
    </row>
    <row r="94173">
      <c r="N94173" s="561" t="n"/>
    </row>
    <row r="94174">
      <c r="N94174" s="561" t="n"/>
    </row>
    <row r="94175">
      <c r="N94175" s="561" t="n"/>
    </row>
    <row r="94176">
      <c r="N94176" s="561" t="n"/>
    </row>
    <row r="94177">
      <c r="N94177" s="561" t="n"/>
    </row>
    <row r="94178">
      <c r="N94178" s="561" t="n"/>
    </row>
    <row r="94179">
      <c r="N94179" s="561" t="n"/>
    </row>
    <row r="94180">
      <c r="N94180" s="561" t="n"/>
    </row>
    <row r="94181">
      <c r="N94181" s="561" t="n"/>
    </row>
    <row r="94182">
      <c r="N94182" s="561" t="n"/>
    </row>
    <row r="94183">
      <c r="N94183" s="561" t="n"/>
    </row>
    <row r="94184">
      <c r="N94184" s="561" t="n"/>
    </row>
    <row r="94185">
      <c r="N94185" s="561" t="n"/>
    </row>
    <row r="94186">
      <c r="N94186" s="561" t="n"/>
    </row>
    <row r="94187">
      <c r="N94187" s="561" t="n"/>
    </row>
    <row r="94188">
      <c r="N94188" s="561" t="n"/>
    </row>
    <row r="94189">
      <c r="N94189" s="561" t="n"/>
    </row>
    <row r="94190">
      <c r="N94190" s="561" t="n"/>
    </row>
    <row r="94191">
      <c r="N94191" s="561" t="n"/>
    </row>
    <row r="94192">
      <c r="N94192" s="561" t="n"/>
    </row>
    <row r="94193">
      <c r="N94193" s="561" t="n"/>
    </row>
    <row r="94194">
      <c r="N94194" s="561" t="n"/>
    </row>
    <row r="94195">
      <c r="N94195" s="561" t="n"/>
    </row>
    <row r="94196">
      <c r="N94196" s="561" t="n"/>
    </row>
    <row r="94197">
      <c r="N94197" s="561" t="n"/>
    </row>
    <row r="94198">
      <c r="N94198" s="561" t="n"/>
    </row>
    <row r="94199">
      <c r="N94199" s="561" t="n"/>
    </row>
    <row r="94200">
      <c r="N94200" s="561" t="n"/>
    </row>
    <row r="94201">
      <c r="N94201" s="561" t="n"/>
    </row>
    <row r="94202">
      <c r="N94202" s="561" t="n"/>
    </row>
    <row r="94203">
      <c r="N94203" s="561" t="n"/>
    </row>
    <row r="94204">
      <c r="N94204" s="561" t="n"/>
    </row>
    <row r="94205">
      <c r="N94205" s="561" t="n"/>
    </row>
    <row r="94206">
      <c r="N94206" s="561" t="n"/>
    </row>
    <row r="94207">
      <c r="N94207" s="561" t="n"/>
    </row>
    <row r="94208">
      <c r="N94208" s="561" t="n"/>
    </row>
    <row r="94209">
      <c r="N94209" s="561" t="n"/>
    </row>
    <row r="94210">
      <c r="N94210" s="561" t="n"/>
    </row>
    <row r="94211">
      <c r="N94211" s="561" t="n"/>
    </row>
    <row r="94212">
      <c r="N94212" s="561" t="n"/>
    </row>
    <row r="94213">
      <c r="N94213" s="561" t="n"/>
    </row>
    <row r="94214">
      <c r="N94214" s="561" t="n"/>
    </row>
    <row r="94215">
      <c r="N94215" s="561" t="n"/>
    </row>
    <row r="94216">
      <c r="N94216" s="561" t="n"/>
    </row>
    <row r="94217">
      <c r="N94217" s="561" t="n"/>
    </row>
    <row r="94218">
      <c r="N94218" s="561" t="n"/>
    </row>
    <row r="94219">
      <c r="N94219" s="561" t="n"/>
    </row>
    <row r="94220">
      <c r="N94220" s="561" t="n"/>
    </row>
    <row r="94221">
      <c r="N94221" s="561" t="n"/>
    </row>
    <row r="94222">
      <c r="N94222" s="561" t="n"/>
    </row>
    <row r="94223">
      <c r="N94223" s="561" t="n"/>
    </row>
    <row r="94224">
      <c r="N94224" s="561" t="n"/>
    </row>
    <row r="94225">
      <c r="N94225" s="561" t="n"/>
    </row>
    <row r="94226">
      <c r="N94226" s="561" t="n"/>
    </row>
    <row r="94227">
      <c r="N94227" s="561" t="n"/>
    </row>
    <row r="94228">
      <c r="N94228" s="561" t="n"/>
    </row>
    <row r="94229">
      <c r="N94229" s="561" t="n"/>
    </row>
    <row r="94230">
      <c r="N94230" s="561" t="n"/>
    </row>
    <row r="94231">
      <c r="N94231" s="561" t="n"/>
    </row>
    <row r="94232">
      <c r="N94232" s="561" t="n"/>
    </row>
    <row r="94233">
      <c r="N94233" s="561" t="n"/>
    </row>
    <row r="94234">
      <c r="N94234" s="561" t="n"/>
    </row>
    <row r="94235">
      <c r="N94235" s="561" t="n"/>
    </row>
    <row r="94236">
      <c r="N94236" s="561" t="n"/>
    </row>
    <row r="94237">
      <c r="N94237" s="561" t="n"/>
    </row>
    <row r="94238">
      <c r="N94238" s="561" t="n"/>
    </row>
    <row r="94239">
      <c r="N94239" s="561" t="n"/>
    </row>
    <row r="94240">
      <c r="N94240" s="561" t="n"/>
    </row>
    <row r="94241">
      <c r="N94241" s="561" t="n"/>
    </row>
    <row r="94242">
      <c r="N94242" s="561" t="n"/>
    </row>
    <row r="94243">
      <c r="N94243" s="561" t="n"/>
    </row>
    <row r="94244">
      <c r="N94244" s="561" t="n"/>
    </row>
    <row r="94245">
      <c r="N94245" s="561" t="n"/>
    </row>
    <row r="94246">
      <c r="N94246" s="561" t="n"/>
    </row>
    <row r="94247">
      <c r="N94247" s="561" t="n"/>
    </row>
    <row r="94248">
      <c r="N94248" s="561" t="n"/>
    </row>
    <row r="94249">
      <c r="N94249" s="561" t="n"/>
    </row>
    <row r="94250">
      <c r="N94250" s="561" t="n"/>
    </row>
    <row r="94251">
      <c r="N94251" s="561" t="n"/>
    </row>
    <row r="94252">
      <c r="N94252" s="561" t="n"/>
    </row>
    <row r="94253">
      <c r="N94253" s="561" t="n"/>
    </row>
    <row r="94254">
      <c r="N94254" s="561" t="n"/>
    </row>
    <row r="94255">
      <c r="N94255" s="561" t="n"/>
    </row>
    <row r="94256">
      <c r="N94256" s="561" t="n"/>
    </row>
    <row r="94257">
      <c r="N94257" s="561" t="n"/>
    </row>
    <row r="94258">
      <c r="N94258" s="561" t="n"/>
    </row>
    <row r="94259">
      <c r="N94259" s="561" t="n"/>
    </row>
    <row r="94260">
      <c r="N94260" s="561" t="n"/>
    </row>
    <row r="94261">
      <c r="N94261" s="561" t="n"/>
    </row>
    <row r="94262">
      <c r="N94262" s="561" t="n"/>
    </row>
    <row r="94263">
      <c r="N94263" s="561" t="n"/>
    </row>
    <row r="94264">
      <c r="N94264" s="561" t="n"/>
    </row>
    <row r="94265">
      <c r="N94265" s="561" t="n"/>
    </row>
    <row r="94266">
      <c r="N94266" s="561" t="n"/>
    </row>
    <row r="94267">
      <c r="N94267" s="561" t="n"/>
    </row>
    <row r="94268">
      <c r="N94268" s="561" t="n"/>
    </row>
    <row r="94269">
      <c r="N94269" s="561" t="n"/>
    </row>
    <row r="94270">
      <c r="N94270" s="561" t="n"/>
    </row>
    <row r="94271">
      <c r="N94271" s="561" t="n"/>
    </row>
    <row r="94272">
      <c r="N94272" s="561" t="n"/>
    </row>
    <row r="94273">
      <c r="N94273" s="561" t="n"/>
    </row>
    <row r="94274">
      <c r="N94274" s="561" t="n"/>
    </row>
    <row r="94275">
      <c r="N94275" s="561" t="n"/>
    </row>
    <row r="94276">
      <c r="N94276" s="561" t="n"/>
    </row>
    <row r="94277">
      <c r="N94277" s="561" t="n"/>
    </row>
    <row r="94278">
      <c r="N94278" s="561" t="n"/>
    </row>
    <row r="94279">
      <c r="N94279" s="561" t="n"/>
    </row>
    <row r="94280">
      <c r="N94280" s="561" t="n"/>
    </row>
    <row r="94281">
      <c r="N94281" s="561" t="n"/>
    </row>
    <row r="94282">
      <c r="N94282" s="561" t="n"/>
    </row>
    <row r="94283">
      <c r="N94283" s="561" t="n"/>
    </row>
    <row r="94284">
      <c r="N94284" s="561" t="n"/>
    </row>
    <row r="94285">
      <c r="N94285" s="561" t="n"/>
    </row>
    <row r="94286">
      <c r="N94286" s="561" t="n"/>
    </row>
    <row r="94287">
      <c r="N94287" s="561" t="n"/>
    </row>
    <row r="94288">
      <c r="N94288" s="561" t="n"/>
    </row>
    <row r="94289">
      <c r="N94289" s="561" t="n"/>
    </row>
    <row r="94290">
      <c r="N94290" s="561" t="n"/>
    </row>
    <row r="94291">
      <c r="N94291" s="561" t="n"/>
    </row>
    <row r="94292">
      <c r="N94292" s="561" t="n"/>
    </row>
    <row r="94293">
      <c r="N94293" s="561" t="n"/>
    </row>
    <row r="94294">
      <c r="N94294" s="561" t="n"/>
    </row>
    <row r="94295">
      <c r="N94295" s="561" t="n"/>
    </row>
    <row r="94296">
      <c r="N94296" s="561" t="n"/>
    </row>
    <row r="94297">
      <c r="N94297" s="561" t="n"/>
    </row>
    <row r="94298">
      <c r="N94298" s="561" t="n"/>
    </row>
    <row r="94299">
      <c r="N94299" s="561" t="n"/>
    </row>
    <row r="94300">
      <c r="N94300" s="561" t="n"/>
    </row>
    <row r="94301">
      <c r="N94301" s="561" t="n"/>
    </row>
    <row r="94302">
      <c r="N94302" s="561" t="n"/>
    </row>
    <row r="94303">
      <c r="N94303" s="561" t="n"/>
    </row>
    <row r="94304">
      <c r="N94304" s="561" t="n"/>
    </row>
    <row r="94305">
      <c r="N94305" s="561" t="n"/>
    </row>
    <row r="94306">
      <c r="N94306" s="561" t="n"/>
    </row>
    <row r="94307">
      <c r="N94307" s="561" t="n"/>
    </row>
    <row r="94308">
      <c r="N94308" s="561" t="n"/>
    </row>
    <row r="94309">
      <c r="N94309" s="561" t="n"/>
    </row>
    <row r="94310">
      <c r="N94310" s="561" t="n"/>
    </row>
    <row r="94311">
      <c r="N94311" s="561" t="n"/>
    </row>
    <row r="94312">
      <c r="N94312" s="561" t="n"/>
    </row>
    <row r="94313">
      <c r="N94313" s="561" t="n"/>
    </row>
    <row r="94314">
      <c r="N94314" s="561" t="n"/>
    </row>
    <row r="94315">
      <c r="N94315" s="561" t="n"/>
    </row>
    <row r="94316">
      <c r="N94316" s="561" t="n"/>
    </row>
    <row r="94317">
      <c r="N94317" s="561" t="n"/>
    </row>
    <row r="94318">
      <c r="N94318" s="561" t="n"/>
    </row>
    <row r="94319">
      <c r="N94319" s="561" t="n"/>
    </row>
    <row r="94320">
      <c r="N94320" s="561" t="n"/>
    </row>
    <row r="94321">
      <c r="N94321" s="561" t="n"/>
    </row>
    <row r="94322">
      <c r="N94322" s="561" t="n"/>
    </row>
    <row r="94323">
      <c r="N94323" s="561" t="n"/>
    </row>
    <row r="94324">
      <c r="N94324" s="561" t="n"/>
    </row>
    <row r="94325">
      <c r="N94325" s="561" t="n"/>
    </row>
    <row r="94326">
      <c r="N94326" s="561" t="n"/>
    </row>
    <row r="94327">
      <c r="N94327" s="561" t="n"/>
    </row>
    <row r="94328">
      <c r="N94328" s="561" t="n"/>
    </row>
    <row r="94329">
      <c r="N94329" s="561" t="n"/>
    </row>
    <row r="94330">
      <c r="N94330" s="561" t="n"/>
    </row>
    <row r="94331">
      <c r="N94331" s="561" t="n"/>
    </row>
    <row r="94332">
      <c r="N94332" s="561" t="n"/>
    </row>
    <row r="94333">
      <c r="N94333" s="561" t="n"/>
    </row>
    <row r="94334">
      <c r="N94334" s="561" t="n"/>
    </row>
    <row r="94335">
      <c r="N94335" s="561" t="n"/>
    </row>
    <row r="94336">
      <c r="N94336" s="561" t="n"/>
    </row>
    <row r="94337">
      <c r="N94337" s="561" t="n"/>
    </row>
    <row r="94338">
      <c r="N94338" s="561" t="n"/>
    </row>
    <row r="94339">
      <c r="N94339" s="561" t="n"/>
    </row>
    <row r="94340">
      <c r="N94340" s="561" t="n"/>
    </row>
    <row r="94341">
      <c r="N94341" s="561" t="n"/>
    </row>
    <row r="94342">
      <c r="N94342" s="561" t="n"/>
    </row>
    <row r="94343">
      <c r="N94343" s="561" t="n"/>
    </row>
    <row r="94344">
      <c r="N94344" s="561" t="n"/>
    </row>
    <row r="94345">
      <c r="N94345" s="561" t="n"/>
    </row>
    <row r="94346">
      <c r="N94346" s="561" t="n"/>
    </row>
    <row r="94347">
      <c r="N94347" s="561" t="n"/>
    </row>
    <row r="94348">
      <c r="N94348" s="561" t="n"/>
    </row>
    <row r="94349">
      <c r="N94349" s="561" t="n"/>
    </row>
    <row r="94350">
      <c r="N94350" s="561" t="n"/>
    </row>
    <row r="94351">
      <c r="N94351" s="561" t="n"/>
    </row>
    <row r="94352">
      <c r="N94352" s="561" t="n"/>
    </row>
    <row r="94353">
      <c r="N94353" s="561" t="n"/>
    </row>
    <row r="94354">
      <c r="N94354" s="561" t="n"/>
    </row>
    <row r="94355">
      <c r="N94355" s="561" t="n"/>
    </row>
    <row r="94356">
      <c r="N94356" s="561" t="n"/>
    </row>
    <row r="94357">
      <c r="N94357" s="561" t="n"/>
    </row>
    <row r="94358">
      <c r="N94358" s="561" t="n"/>
    </row>
    <row r="94359">
      <c r="N94359" s="561" t="n"/>
    </row>
    <row r="94360">
      <c r="N94360" s="561" t="n"/>
    </row>
    <row r="94361">
      <c r="N94361" s="561" t="n"/>
    </row>
    <row r="94362">
      <c r="N94362" s="561" t="n"/>
    </row>
    <row r="94363">
      <c r="N94363" s="561" t="n"/>
    </row>
    <row r="94364">
      <c r="N94364" s="561" t="n"/>
    </row>
    <row r="94365">
      <c r="N94365" s="561" t="n"/>
    </row>
    <row r="94366">
      <c r="N94366" s="561" t="n"/>
    </row>
    <row r="94367">
      <c r="N94367" s="561" t="n"/>
    </row>
    <row r="94368">
      <c r="N94368" s="561" t="n"/>
    </row>
    <row r="94369">
      <c r="N94369" s="561" t="n"/>
    </row>
    <row r="94370">
      <c r="N94370" s="561" t="n"/>
    </row>
    <row r="94371">
      <c r="N94371" s="561" t="n"/>
    </row>
    <row r="94372">
      <c r="N94372" s="561" t="n"/>
    </row>
    <row r="94373">
      <c r="N94373" s="561" t="n"/>
    </row>
    <row r="94374">
      <c r="N94374" s="561" t="n"/>
    </row>
    <row r="94375">
      <c r="N94375" s="561" t="n"/>
    </row>
    <row r="94376">
      <c r="N94376" s="561" t="n"/>
    </row>
    <row r="94377">
      <c r="N94377" s="561" t="n"/>
    </row>
    <row r="94378">
      <c r="N94378" s="561" t="n"/>
    </row>
    <row r="94379">
      <c r="N94379" s="561" t="n"/>
    </row>
    <row r="94380">
      <c r="N94380" s="561" t="n"/>
    </row>
    <row r="94381">
      <c r="N94381" s="561" t="n"/>
    </row>
    <row r="94382">
      <c r="N94382" s="561" t="n"/>
    </row>
    <row r="94383">
      <c r="N94383" s="561" t="n"/>
    </row>
    <row r="94384">
      <c r="N94384" s="561" t="n"/>
    </row>
    <row r="94385">
      <c r="N94385" s="561" t="n"/>
    </row>
    <row r="94386">
      <c r="N94386" s="561" t="n"/>
    </row>
    <row r="94387">
      <c r="N94387" s="561" t="n"/>
    </row>
    <row r="94388">
      <c r="N94388" s="561" t="n"/>
    </row>
    <row r="94389">
      <c r="N94389" s="561" t="n"/>
    </row>
    <row r="94390">
      <c r="N94390" s="561" t="n"/>
    </row>
    <row r="94391">
      <c r="N94391" s="561" t="n"/>
    </row>
    <row r="94392">
      <c r="N94392" s="561" t="n"/>
    </row>
    <row r="94393">
      <c r="N94393" s="561" t="n"/>
    </row>
    <row r="94394">
      <c r="N94394" s="561" t="n"/>
    </row>
    <row r="94395">
      <c r="N94395" s="561" t="n"/>
    </row>
    <row r="94396">
      <c r="N94396" s="561" t="n"/>
    </row>
    <row r="94397">
      <c r="N94397" s="561" t="n"/>
    </row>
    <row r="94398">
      <c r="N94398" s="561" t="n"/>
    </row>
    <row r="94399">
      <c r="N94399" s="561" t="n"/>
    </row>
    <row r="94400">
      <c r="N94400" s="561" t="n"/>
    </row>
    <row r="94401">
      <c r="N94401" s="561" t="n"/>
    </row>
    <row r="94402">
      <c r="N94402" s="561" t="n"/>
    </row>
    <row r="94403">
      <c r="N94403" s="561" t="n"/>
    </row>
    <row r="94404">
      <c r="N94404" s="561" t="n"/>
    </row>
    <row r="94405">
      <c r="N94405" s="561" t="n"/>
    </row>
    <row r="94406">
      <c r="N94406" s="561" t="n"/>
    </row>
    <row r="94407">
      <c r="N94407" s="561" t="n"/>
    </row>
    <row r="94408">
      <c r="N94408" s="561" t="n"/>
    </row>
    <row r="94409">
      <c r="N94409" s="561" t="n"/>
    </row>
    <row r="94410">
      <c r="N94410" s="561" t="n"/>
    </row>
    <row r="94411">
      <c r="N94411" s="561" t="n"/>
    </row>
    <row r="94412">
      <c r="N94412" s="561" t="n"/>
    </row>
    <row r="94413">
      <c r="N94413" s="561" t="n"/>
    </row>
    <row r="94414">
      <c r="N94414" s="561" t="n"/>
    </row>
    <row r="94415">
      <c r="N94415" s="561" t="n"/>
    </row>
    <row r="94416">
      <c r="N94416" s="561" t="n"/>
    </row>
    <row r="94417">
      <c r="N94417" s="561" t="n"/>
    </row>
    <row r="94418">
      <c r="N94418" s="561" t="n"/>
    </row>
    <row r="94419">
      <c r="N94419" s="561" t="n"/>
    </row>
    <row r="94420">
      <c r="N94420" s="561" t="n"/>
    </row>
    <row r="94421">
      <c r="N94421" s="561" t="n"/>
    </row>
    <row r="94422">
      <c r="N94422" s="561" t="n"/>
    </row>
    <row r="94423">
      <c r="N94423" s="561" t="n"/>
    </row>
    <row r="94424">
      <c r="N94424" s="561" t="n"/>
    </row>
    <row r="94425">
      <c r="N94425" s="561" t="n"/>
    </row>
    <row r="94426">
      <c r="N94426" s="561" t="n"/>
    </row>
    <row r="94427">
      <c r="N94427" s="561" t="n"/>
    </row>
    <row r="94428">
      <c r="N94428" s="561" t="n"/>
    </row>
    <row r="94429">
      <c r="N94429" s="561" t="n"/>
    </row>
    <row r="94430">
      <c r="N94430" s="561" t="n"/>
    </row>
    <row r="94431">
      <c r="N94431" s="561" t="n"/>
    </row>
    <row r="94432">
      <c r="N94432" s="561" t="n"/>
    </row>
    <row r="94433">
      <c r="N94433" s="561" t="n"/>
    </row>
    <row r="94434">
      <c r="N94434" s="561" t="n"/>
    </row>
    <row r="94435">
      <c r="N94435" s="561" t="n"/>
    </row>
    <row r="94436">
      <c r="N94436" s="561" t="n"/>
    </row>
    <row r="94437">
      <c r="N94437" s="561" t="n"/>
    </row>
    <row r="94438">
      <c r="N94438" s="561" t="n"/>
    </row>
    <row r="94439">
      <c r="N94439" s="561" t="n"/>
    </row>
    <row r="94440">
      <c r="N94440" s="561" t="n"/>
    </row>
    <row r="94441">
      <c r="N94441" s="561" t="n"/>
    </row>
    <row r="94442">
      <c r="N94442" s="561" t="n"/>
    </row>
    <row r="94443">
      <c r="N94443" s="561" t="n"/>
    </row>
    <row r="94444">
      <c r="N94444" s="561" t="n"/>
    </row>
    <row r="94445">
      <c r="N94445" s="561" t="n"/>
    </row>
    <row r="94446">
      <c r="N94446" s="561" t="n"/>
    </row>
    <row r="94447">
      <c r="N94447" s="561" t="n"/>
    </row>
    <row r="94448">
      <c r="N94448" s="561" t="n"/>
    </row>
    <row r="94449">
      <c r="N94449" s="561" t="n"/>
    </row>
    <row r="94450">
      <c r="N94450" s="561" t="n"/>
    </row>
    <row r="94451">
      <c r="N94451" s="561" t="n"/>
    </row>
    <row r="94452">
      <c r="N94452" s="561" t="n"/>
    </row>
    <row r="94453">
      <c r="N94453" s="561" t="n"/>
    </row>
    <row r="94454">
      <c r="N94454" s="561" t="n"/>
    </row>
    <row r="94455">
      <c r="N94455" s="561" t="n"/>
    </row>
    <row r="94456">
      <c r="N94456" s="561" t="n"/>
    </row>
    <row r="94457">
      <c r="N94457" s="561" t="n"/>
    </row>
    <row r="94458">
      <c r="N94458" s="561" t="n"/>
    </row>
    <row r="94459">
      <c r="N94459" s="561" t="n"/>
    </row>
    <row r="94460">
      <c r="N94460" s="561" t="n"/>
    </row>
    <row r="94461">
      <c r="N94461" s="561" t="n"/>
    </row>
    <row r="94462">
      <c r="N94462" s="561" t="n"/>
    </row>
    <row r="94463">
      <c r="N94463" s="561" t="n"/>
    </row>
    <row r="94464">
      <c r="N94464" s="561" t="n"/>
    </row>
    <row r="94465">
      <c r="N94465" s="561" t="n"/>
    </row>
    <row r="94466">
      <c r="N94466" s="561" t="n"/>
    </row>
    <row r="94467">
      <c r="N94467" s="561" t="n"/>
    </row>
    <row r="94468">
      <c r="N94468" s="561" t="n"/>
    </row>
    <row r="94469">
      <c r="N94469" s="561" t="n"/>
    </row>
    <row r="94470">
      <c r="N94470" s="561" t="n"/>
    </row>
    <row r="94471">
      <c r="N94471" s="561" t="n"/>
    </row>
    <row r="94472">
      <c r="N94472" s="561" t="n"/>
    </row>
    <row r="94473">
      <c r="N94473" s="561" t="n"/>
    </row>
    <row r="94474">
      <c r="N94474" s="561" t="n"/>
    </row>
    <row r="94475">
      <c r="N94475" s="561" t="n"/>
    </row>
    <row r="94476">
      <c r="N94476" s="561" t="n"/>
    </row>
    <row r="94477">
      <c r="N94477" s="561" t="n"/>
    </row>
    <row r="94478">
      <c r="N94478" s="561" t="n"/>
    </row>
    <row r="94479">
      <c r="N94479" s="561" t="n"/>
    </row>
    <row r="94480">
      <c r="N94480" s="561" t="n"/>
    </row>
    <row r="94481">
      <c r="N94481" s="561" t="n"/>
    </row>
    <row r="94482">
      <c r="N94482" s="561" t="n"/>
    </row>
    <row r="94483">
      <c r="N94483" s="561" t="n"/>
    </row>
    <row r="94484">
      <c r="N94484" s="561" t="n"/>
    </row>
    <row r="94485">
      <c r="N94485" s="561" t="n"/>
    </row>
    <row r="94486">
      <c r="N94486" s="561" t="n"/>
    </row>
    <row r="94487">
      <c r="N94487" s="561" t="n"/>
    </row>
    <row r="94488">
      <c r="N94488" s="561" t="n"/>
    </row>
    <row r="94489">
      <c r="N94489" s="561" t="n"/>
    </row>
    <row r="94490">
      <c r="N94490" s="561" t="n"/>
    </row>
    <row r="94491">
      <c r="N94491" s="561" t="n"/>
    </row>
    <row r="94492">
      <c r="N94492" s="561" t="n"/>
    </row>
    <row r="94493">
      <c r="N94493" s="561" t="n"/>
    </row>
    <row r="94494">
      <c r="N94494" s="561" t="n"/>
    </row>
    <row r="94495">
      <c r="N94495" s="561" t="n"/>
    </row>
    <row r="94496">
      <c r="N94496" s="561" t="n"/>
    </row>
    <row r="94497">
      <c r="N94497" s="561" t="n"/>
    </row>
    <row r="94498">
      <c r="N94498" s="561" t="n"/>
    </row>
    <row r="94499">
      <c r="N94499" s="561" t="n"/>
    </row>
    <row r="94500">
      <c r="N94500" s="561" t="n"/>
    </row>
    <row r="94501">
      <c r="N94501" s="561" t="n"/>
    </row>
    <row r="94502">
      <c r="N94502" s="561" t="n"/>
    </row>
    <row r="94503">
      <c r="N94503" s="561" t="n"/>
    </row>
    <row r="94504">
      <c r="N94504" s="561" t="n"/>
    </row>
    <row r="94505">
      <c r="N94505" s="561" t="n"/>
    </row>
    <row r="94506">
      <c r="N94506" s="561" t="n"/>
    </row>
    <row r="94507">
      <c r="N94507" s="561" t="n"/>
    </row>
    <row r="94508">
      <c r="N94508" s="561" t="n"/>
    </row>
    <row r="94509">
      <c r="N94509" s="561" t="n"/>
    </row>
    <row r="94510">
      <c r="N94510" s="561" t="n"/>
    </row>
    <row r="94511">
      <c r="N94511" s="561" t="n"/>
    </row>
    <row r="94512">
      <c r="N94512" s="561" t="n"/>
    </row>
    <row r="94513">
      <c r="N94513" s="561" t="n"/>
    </row>
    <row r="94514">
      <c r="N94514" s="561" t="n"/>
    </row>
    <row r="94515">
      <c r="N94515" s="561" t="n"/>
    </row>
    <row r="94516">
      <c r="N94516" s="561" t="n"/>
    </row>
    <row r="94517">
      <c r="N94517" s="561" t="n"/>
    </row>
    <row r="94518">
      <c r="N94518" s="561" t="n"/>
    </row>
    <row r="94519">
      <c r="N94519" s="561" t="n"/>
    </row>
    <row r="94520">
      <c r="N94520" s="561" t="n"/>
    </row>
    <row r="94521">
      <c r="N94521" s="561" t="n"/>
    </row>
    <row r="94522">
      <c r="N94522" s="561" t="n"/>
    </row>
    <row r="94523">
      <c r="N94523" s="561" t="n"/>
    </row>
    <row r="94524">
      <c r="N94524" s="561" t="n"/>
    </row>
    <row r="94525">
      <c r="N94525" s="561" t="n"/>
    </row>
    <row r="94526">
      <c r="N94526" s="561" t="n"/>
    </row>
    <row r="94527">
      <c r="N94527" s="561" t="n"/>
    </row>
    <row r="94528">
      <c r="N94528" s="561" t="n"/>
    </row>
    <row r="94529">
      <c r="N94529" s="561" t="n"/>
    </row>
    <row r="94530">
      <c r="N94530" s="561" t="n"/>
    </row>
    <row r="94531">
      <c r="N94531" s="561" t="n"/>
    </row>
    <row r="94532">
      <c r="N94532" s="561" t="n"/>
    </row>
    <row r="94533">
      <c r="N94533" s="561" t="n"/>
    </row>
    <row r="94534">
      <c r="N94534" s="561" t="n"/>
    </row>
    <row r="94535">
      <c r="N94535" s="561" t="n"/>
    </row>
    <row r="94536">
      <c r="N94536" s="561" t="n"/>
    </row>
    <row r="94537">
      <c r="N94537" s="561" t="n"/>
    </row>
    <row r="94538">
      <c r="N94538" s="561" t="n"/>
    </row>
    <row r="94539">
      <c r="N94539" s="561" t="n"/>
    </row>
    <row r="94540">
      <c r="N94540" s="561" t="n"/>
    </row>
    <row r="94541">
      <c r="N94541" s="561" t="n"/>
    </row>
    <row r="94542">
      <c r="N94542" s="561" t="n"/>
    </row>
    <row r="94543">
      <c r="N94543" s="561" t="n"/>
    </row>
    <row r="94544">
      <c r="N94544" s="561" t="n"/>
    </row>
    <row r="94545">
      <c r="N94545" s="561" t="n"/>
    </row>
    <row r="94546">
      <c r="N94546" s="561" t="n"/>
    </row>
    <row r="94547">
      <c r="N94547" s="561" t="n"/>
    </row>
    <row r="94548">
      <c r="N94548" s="561" t="n"/>
    </row>
    <row r="94549">
      <c r="N94549" s="561" t="n"/>
    </row>
    <row r="94550">
      <c r="N94550" s="561" t="n"/>
    </row>
    <row r="94551">
      <c r="N94551" s="561" t="n"/>
    </row>
    <row r="94552">
      <c r="N94552" s="561" t="n"/>
    </row>
    <row r="94553">
      <c r="N94553" s="561" t="n"/>
    </row>
    <row r="94554">
      <c r="N94554" s="561" t="n"/>
    </row>
    <row r="94555">
      <c r="N94555" s="561" t="n"/>
    </row>
    <row r="94556">
      <c r="N94556" s="561" t="n"/>
    </row>
    <row r="94557">
      <c r="N94557" s="561" t="n"/>
    </row>
    <row r="94558">
      <c r="N94558" s="561" t="n"/>
    </row>
    <row r="94559">
      <c r="N94559" s="561" t="n"/>
    </row>
    <row r="94560">
      <c r="N94560" s="561" t="n"/>
    </row>
    <row r="94561">
      <c r="N94561" s="561" t="n"/>
    </row>
    <row r="94562">
      <c r="N94562" s="561" t="n"/>
    </row>
    <row r="94563">
      <c r="N94563" s="561" t="n"/>
    </row>
    <row r="94564">
      <c r="N94564" s="561" t="n"/>
    </row>
    <row r="94565">
      <c r="N94565" s="561" t="n"/>
    </row>
    <row r="94566">
      <c r="N94566" s="561" t="n"/>
    </row>
    <row r="94567">
      <c r="N94567" s="561" t="n"/>
    </row>
    <row r="94568">
      <c r="N94568" s="561" t="n"/>
    </row>
    <row r="94569">
      <c r="N94569" s="561" t="n"/>
    </row>
    <row r="94570">
      <c r="N94570" s="561" t="n"/>
    </row>
    <row r="94571">
      <c r="N94571" s="561" t="n"/>
    </row>
    <row r="94572">
      <c r="N94572" s="561" t="n"/>
    </row>
    <row r="94573">
      <c r="N94573" s="561" t="n"/>
    </row>
    <row r="94574">
      <c r="N94574" s="561" t="n"/>
    </row>
    <row r="94575">
      <c r="N94575" s="561" t="n"/>
    </row>
    <row r="94576">
      <c r="N94576" s="561" t="n"/>
    </row>
    <row r="94577">
      <c r="N94577" s="561" t="n"/>
    </row>
    <row r="94578">
      <c r="N94578" s="561" t="n"/>
    </row>
    <row r="94579">
      <c r="N94579" s="561" t="n"/>
    </row>
    <row r="94580">
      <c r="N94580" s="561" t="n"/>
    </row>
    <row r="94581">
      <c r="N94581" s="561" t="n"/>
    </row>
    <row r="94582">
      <c r="N94582" s="561" t="n"/>
    </row>
    <row r="94583">
      <c r="N94583" s="561" t="n"/>
    </row>
    <row r="94584">
      <c r="N94584" s="561" t="n"/>
    </row>
    <row r="94585">
      <c r="N94585" s="561" t="n"/>
    </row>
    <row r="94586">
      <c r="N94586" s="561" t="n"/>
    </row>
    <row r="94587">
      <c r="N94587" s="561" t="n"/>
    </row>
    <row r="94588">
      <c r="N94588" s="561" t="n"/>
    </row>
    <row r="94589">
      <c r="N94589" s="561" t="n"/>
    </row>
    <row r="94590">
      <c r="N94590" s="561" t="n"/>
    </row>
    <row r="94591">
      <c r="N94591" s="561" t="n"/>
    </row>
    <row r="94592">
      <c r="N94592" s="561" t="n"/>
    </row>
    <row r="94593">
      <c r="N94593" s="561" t="n"/>
    </row>
    <row r="94594">
      <c r="N94594" s="561" t="n"/>
    </row>
    <row r="94595">
      <c r="N94595" s="561" t="n"/>
    </row>
    <row r="94596">
      <c r="N94596" s="561" t="n"/>
    </row>
    <row r="94597">
      <c r="N94597" s="561" t="n"/>
    </row>
    <row r="94598">
      <c r="N94598" s="561" t="n"/>
    </row>
    <row r="94599">
      <c r="N94599" s="561" t="n"/>
    </row>
    <row r="94600">
      <c r="N94600" s="561" t="n"/>
    </row>
    <row r="94601">
      <c r="N94601" s="561" t="n"/>
    </row>
    <row r="94602">
      <c r="N94602" s="561" t="n"/>
    </row>
    <row r="94603">
      <c r="N94603" s="561" t="n"/>
    </row>
    <row r="94604">
      <c r="N94604" s="561" t="n"/>
    </row>
    <row r="94605">
      <c r="N94605" s="561" t="n"/>
    </row>
    <row r="94606">
      <c r="N94606" s="561" t="n"/>
    </row>
    <row r="94607">
      <c r="N94607" s="561" t="n"/>
    </row>
    <row r="94608">
      <c r="N94608" s="561" t="n"/>
    </row>
    <row r="94609">
      <c r="N94609" s="561" t="n"/>
    </row>
    <row r="94610">
      <c r="N94610" s="561" t="n"/>
    </row>
    <row r="94611">
      <c r="N94611" s="561" t="n"/>
    </row>
    <row r="94612">
      <c r="N94612" s="561" t="n"/>
    </row>
    <row r="94613">
      <c r="N94613" s="561" t="n"/>
    </row>
    <row r="94614">
      <c r="N94614" s="561" t="n"/>
    </row>
    <row r="94615">
      <c r="N94615" s="561" t="n"/>
    </row>
    <row r="94616">
      <c r="N94616" s="561" t="n"/>
    </row>
    <row r="94617">
      <c r="N94617" s="561" t="n"/>
    </row>
    <row r="94618">
      <c r="N94618" s="561" t="n"/>
    </row>
    <row r="94619">
      <c r="N94619" s="561" t="n"/>
    </row>
    <row r="94620">
      <c r="N94620" s="561" t="n"/>
    </row>
    <row r="94621">
      <c r="N94621" s="561" t="n"/>
    </row>
    <row r="94622">
      <c r="N94622" s="561" t="n"/>
    </row>
    <row r="94623">
      <c r="N94623" s="561" t="n"/>
    </row>
    <row r="94624">
      <c r="N94624" s="561" t="n"/>
    </row>
    <row r="94625">
      <c r="N94625" s="561" t="n"/>
    </row>
    <row r="94626">
      <c r="N94626" s="561" t="n"/>
    </row>
    <row r="94627">
      <c r="N94627" s="561" t="n"/>
    </row>
    <row r="94628">
      <c r="N94628" s="561" t="n"/>
    </row>
    <row r="94629">
      <c r="N94629" s="561" t="n"/>
    </row>
    <row r="94630">
      <c r="N94630" s="561" t="n"/>
    </row>
    <row r="94631">
      <c r="N94631" s="561" t="n"/>
    </row>
    <row r="94632">
      <c r="N94632" s="561" t="n"/>
    </row>
    <row r="94633">
      <c r="N94633" s="561" t="n"/>
    </row>
    <row r="94634">
      <c r="N94634" s="561" t="n"/>
    </row>
    <row r="94635">
      <c r="N94635" s="561" t="n"/>
    </row>
    <row r="94636">
      <c r="N94636" s="561" t="n"/>
    </row>
    <row r="94637">
      <c r="N94637" s="561" t="n"/>
    </row>
    <row r="94638">
      <c r="N94638" s="561" t="n"/>
    </row>
    <row r="94639">
      <c r="N94639" s="561" t="n"/>
    </row>
    <row r="94640">
      <c r="N94640" s="561" t="n"/>
    </row>
    <row r="94641">
      <c r="N94641" s="561" t="n"/>
    </row>
    <row r="94642">
      <c r="N94642" s="561" t="n"/>
    </row>
    <row r="94643">
      <c r="N94643" s="561" t="n"/>
    </row>
    <row r="94644">
      <c r="N94644" s="561" t="n"/>
    </row>
    <row r="94645">
      <c r="N94645" s="561" t="n"/>
    </row>
    <row r="94646">
      <c r="N94646" s="561" t="n"/>
    </row>
    <row r="94647">
      <c r="N94647" s="561" t="n"/>
    </row>
    <row r="94648">
      <c r="N94648" s="561" t="n"/>
    </row>
    <row r="94649">
      <c r="N94649" s="561" t="n"/>
    </row>
    <row r="94650">
      <c r="N94650" s="561" t="n"/>
    </row>
    <row r="94651">
      <c r="N94651" s="561" t="n"/>
    </row>
    <row r="94652">
      <c r="N94652" s="561" t="n"/>
    </row>
    <row r="94653">
      <c r="N94653" s="561" t="n"/>
    </row>
    <row r="94654">
      <c r="N94654" s="561" t="n"/>
    </row>
    <row r="94655">
      <c r="N94655" s="561" t="n"/>
    </row>
    <row r="94656">
      <c r="N94656" s="561" t="n"/>
    </row>
    <row r="94657">
      <c r="N94657" s="561" t="n"/>
    </row>
    <row r="94658">
      <c r="N94658" s="561" t="n"/>
    </row>
    <row r="94659">
      <c r="N94659" s="561" t="n"/>
    </row>
    <row r="94660">
      <c r="N94660" s="561" t="n"/>
    </row>
    <row r="94661">
      <c r="N94661" s="561" t="n"/>
    </row>
    <row r="94662">
      <c r="N94662" s="561" t="n"/>
    </row>
    <row r="94663">
      <c r="N94663" s="561" t="n"/>
    </row>
    <row r="94664">
      <c r="N94664" s="561" t="n"/>
    </row>
    <row r="94665">
      <c r="N94665" s="561" t="n"/>
    </row>
    <row r="94666">
      <c r="N94666" s="561" t="n"/>
    </row>
    <row r="94667">
      <c r="N94667" s="561" t="n"/>
    </row>
    <row r="94668">
      <c r="N94668" s="561" t="n"/>
    </row>
    <row r="94669">
      <c r="N94669" s="561" t="n"/>
    </row>
    <row r="94670">
      <c r="N94670" s="561" t="n"/>
    </row>
    <row r="94671">
      <c r="N94671" s="561" t="n"/>
    </row>
    <row r="94672">
      <c r="N94672" s="561" t="n"/>
    </row>
    <row r="94673">
      <c r="N94673" s="561" t="n"/>
    </row>
    <row r="94674">
      <c r="N94674" s="561" t="n"/>
    </row>
    <row r="94675">
      <c r="N94675" s="561" t="n"/>
    </row>
    <row r="94676">
      <c r="N94676" s="561" t="n"/>
    </row>
    <row r="94677">
      <c r="N94677" s="561" t="n"/>
    </row>
    <row r="94678">
      <c r="N94678" s="561" t="n"/>
    </row>
    <row r="94679">
      <c r="N94679" s="561" t="n"/>
    </row>
    <row r="94680">
      <c r="N94680" s="561" t="n"/>
    </row>
    <row r="94681">
      <c r="N94681" s="561" t="n"/>
    </row>
    <row r="94682">
      <c r="N94682" s="561" t="n"/>
    </row>
    <row r="94683">
      <c r="N94683" s="561" t="n"/>
    </row>
    <row r="94684">
      <c r="N94684" s="561" t="n"/>
    </row>
    <row r="94685">
      <c r="N94685" s="561" t="n"/>
    </row>
    <row r="94686">
      <c r="N94686" s="561" t="n"/>
    </row>
    <row r="94687">
      <c r="N94687" s="561" t="n"/>
    </row>
    <row r="94688">
      <c r="N94688" s="561" t="n"/>
    </row>
    <row r="94689">
      <c r="N94689" s="561" t="n"/>
    </row>
    <row r="94690">
      <c r="N94690" s="561" t="n"/>
    </row>
    <row r="94691">
      <c r="N94691" s="561" t="n"/>
    </row>
    <row r="94692">
      <c r="N94692" s="561" t="n"/>
    </row>
    <row r="94693">
      <c r="N94693" s="561" t="n"/>
    </row>
    <row r="94694">
      <c r="N94694" s="561" t="n"/>
    </row>
    <row r="94695">
      <c r="N94695" s="561" t="n"/>
    </row>
    <row r="94696">
      <c r="N94696" s="561" t="n"/>
    </row>
    <row r="94697">
      <c r="N94697" s="561" t="n"/>
    </row>
    <row r="94698">
      <c r="N94698" s="561" t="n"/>
    </row>
    <row r="94699">
      <c r="N94699" s="561" t="n"/>
    </row>
    <row r="94700">
      <c r="N94700" s="561" t="n"/>
    </row>
    <row r="94701">
      <c r="N94701" s="561" t="n"/>
    </row>
    <row r="94702">
      <c r="N94702" s="561" t="n"/>
    </row>
    <row r="94703">
      <c r="N94703" s="561" t="n"/>
    </row>
    <row r="94704">
      <c r="N94704" s="561" t="n"/>
    </row>
    <row r="94705">
      <c r="N94705" s="561" t="n"/>
    </row>
    <row r="94706">
      <c r="N94706" s="561" t="n"/>
    </row>
    <row r="94707">
      <c r="N94707" s="561" t="n"/>
    </row>
    <row r="94708">
      <c r="N94708" s="561" t="n"/>
    </row>
    <row r="94709">
      <c r="N94709" s="561" t="n"/>
    </row>
    <row r="94710">
      <c r="N94710" s="561" t="n"/>
    </row>
    <row r="94711">
      <c r="N94711" s="561" t="n"/>
    </row>
    <row r="94712">
      <c r="N94712" s="561" t="n"/>
    </row>
    <row r="94713">
      <c r="N94713" s="561" t="n"/>
    </row>
    <row r="94714">
      <c r="N94714" s="561" t="n"/>
    </row>
    <row r="94715">
      <c r="N94715" s="561" t="n"/>
    </row>
    <row r="94716">
      <c r="N94716" s="561" t="n"/>
    </row>
    <row r="94717">
      <c r="N94717" s="561" t="n"/>
    </row>
    <row r="94718">
      <c r="N94718" s="561" t="n"/>
    </row>
    <row r="94719">
      <c r="N94719" s="561" t="n"/>
    </row>
    <row r="94720">
      <c r="N94720" s="561" t="n"/>
    </row>
    <row r="94721">
      <c r="N94721" s="561" t="n"/>
    </row>
    <row r="94722">
      <c r="N94722" s="561" t="n"/>
    </row>
    <row r="94723">
      <c r="N94723" s="561" t="n"/>
    </row>
    <row r="94724">
      <c r="N94724" s="561" t="n"/>
    </row>
    <row r="94725">
      <c r="N94725" s="561" t="n"/>
    </row>
    <row r="94726">
      <c r="N94726" s="561" t="n"/>
    </row>
    <row r="94727">
      <c r="N94727" s="561" t="n"/>
    </row>
    <row r="94728">
      <c r="N94728" s="561" t="n"/>
    </row>
    <row r="94729">
      <c r="N94729" s="561" t="n"/>
    </row>
    <row r="94730">
      <c r="N94730" s="561" t="n"/>
    </row>
    <row r="94731">
      <c r="N94731" s="561" t="n"/>
    </row>
    <row r="94732">
      <c r="N94732" s="561" t="n"/>
    </row>
    <row r="94733">
      <c r="N94733" s="561" t="n"/>
    </row>
    <row r="94734">
      <c r="N94734" s="561" t="n"/>
    </row>
    <row r="94735">
      <c r="N94735" s="561" t="n"/>
    </row>
    <row r="94736">
      <c r="N94736" s="561" t="n"/>
    </row>
    <row r="94737">
      <c r="N94737" s="561" t="n"/>
    </row>
    <row r="94738">
      <c r="N94738" s="561" t="n"/>
    </row>
    <row r="94739">
      <c r="N94739" s="561" t="n"/>
    </row>
    <row r="94740">
      <c r="N94740" s="561" t="n"/>
    </row>
    <row r="94741">
      <c r="N94741" s="561" t="n"/>
    </row>
    <row r="94742">
      <c r="N94742" s="561" t="n"/>
    </row>
    <row r="94743">
      <c r="N94743" s="561" t="n"/>
    </row>
    <row r="94744">
      <c r="N94744" s="561" t="n"/>
    </row>
    <row r="94745">
      <c r="N94745" s="561" t="n"/>
    </row>
    <row r="94746">
      <c r="N94746" s="561" t="n"/>
    </row>
    <row r="94747">
      <c r="N94747" s="561" t="n"/>
    </row>
    <row r="94748">
      <c r="N94748" s="561" t="n"/>
    </row>
    <row r="94749">
      <c r="N94749" s="561" t="n"/>
    </row>
    <row r="94750">
      <c r="N94750" s="561" t="n"/>
    </row>
    <row r="94751">
      <c r="N94751" s="561" t="n"/>
    </row>
    <row r="94752">
      <c r="N94752" s="561" t="n"/>
    </row>
    <row r="94753">
      <c r="N94753" s="561" t="n"/>
    </row>
    <row r="94754">
      <c r="N94754" s="561" t="n"/>
    </row>
    <row r="94755">
      <c r="N94755" s="561" t="n"/>
    </row>
    <row r="94756">
      <c r="N94756" s="561" t="n"/>
    </row>
    <row r="94757">
      <c r="N94757" s="561" t="n"/>
    </row>
    <row r="94758">
      <c r="N94758" s="561" t="n"/>
    </row>
    <row r="94759">
      <c r="N94759" s="561" t="n"/>
    </row>
    <row r="94760">
      <c r="N94760" s="561" t="n"/>
    </row>
    <row r="94761">
      <c r="N94761" s="561" t="n"/>
    </row>
    <row r="94762">
      <c r="N94762" s="561" t="n"/>
    </row>
    <row r="94763">
      <c r="N94763" s="561" t="n"/>
    </row>
    <row r="94764">
      <c r="N94764" s="561" t="n"/>
    </row>
    <row r="94765">
      <c r="N94765" s="561" t="n"/>
    </row>
    <row r="94766">
      <c r="N94766" s="561" t="n"/>
    </row>
    <row r="94767">
      <c r="N94767" s="561" t="n"/>
    </row>
    <row r="94768">
      <c r="N94768" s="561" t="n"/>
    </row>
    <row r="94769">
      <c r="N94769" s="561" t="n"/>
    </row>
    <row r="94770">
      <c r="N94770" s="561" t="n"/>
    </row>
    <row r="94771">
      <c r="N94771" s="561" t="n"/>
    </row>
    <row r="94772">
      <c r="N94772" s="561" t="n"/>
    </row>
    <row r="94773">
      <c r="N94773" s="561" t="n"/>
    </row>
    <row r="94774">
      <c r="N94774" s="561" t="n"/>
    </row>
    <row r="94775">
      <c r="N94775" s="561" t="n"/>
    </row>
    <row r="94776">
      <c r="N94776" s="561" t="n"/>
    </row>
    <row r="94777">
      <c r="N94777" s="561" t="n"/>
    </row>
    <row r="94778">
      <c r="N94778" s="561" t="n"/>
    </row>
    <row r="94779">
      <c r="N94779" s="561" t="n"/>
    </row>
    <row r="94780">
      <c r="N94780" s="561" t="n"/>
    </row>
    <row r="94781">
      <c r="N94781" s="561" t="n"/>
    </row>
    <row r="94782">
      <c r="N94782" s="561" t="n"/>
    </row>
    <row r="94783">
      <c r="N94783" s="561" t="n"/>
    </row>
    <row r="94784">
      <c r="N94784" s="561" t="n"/>
    </row>
    <row r="94785">
      <c r="N94785" s="561" t="n"/>
    </row>
    <row r="94786">
      <c r="N94786" s="561" t="n"/>
    </row>
    <row r="94787">
      <c r="N94787" s="561" t="n"/>
    </row>
    <row r="94788">
      <c r="N94788" s="561" t="n"/>
    </row>
    <row r="94789">
      <c r="N94789" s="561" t="n"/>
    </row>
    <row r="94790">
      <c r="N94790" s="561" t="n"/>
    </row>
    <row r="94791">
      <c r="N94791" s="561" t="n"/>
    </row>
    <row r="94792">
      <c r="N94792" s="561" t="n"/>
    </row>
    <row r="94793">
      <c r="N94793" s="561" t="n"/>
    </row>
    <row r="94794">
      <c r="N94794" s="561" t="n"/>
    </row>
    <row r="94795">
      <c r="N94795" s="561" t="n"/>
    </row>
    <row r="94796">
      <c r="N94796" s="561" t="n"/>
    </row>
    <row r="94797">
      <c r="N94797" s="561" t="n"/>
    </row>
    <row r="94798">
      <c r="N94798" s="561" t="n"/>
    </row>
    <row r="94799">
      <c r="N94799" s="561" t="n"/>
    </row>
    <row r="94800">
      <c r="N94800" s="561" t="n"/>
    </row>
    <row r="94801">
      <c r="N94801" s="561" t="n"/>
    </row>
    <row r="94802">
      <c r="N94802" s="561" t="n"/>
    </row>
    <row r="94803">
      <c r="N94803" s="561" t="n"/>
    </row>
    <row r="94804">
      <c r="N94804" s="561" t="n"/>
    </row>
    <row r="94805">
      <c r="N94805" s="561" t="n"/>
    </row>
    <row r="94806">
      <c r="N94806" s="561" t="n"/>
    </row>
    <row r="94807">
      <c r="N94807" s="561" t="n"/>
    </row>
    <row r="94808">
      <c r="N94808" s="561" t="n"/>
    </row>
    <row r="94809">
      <c r="N94809" s="561" t="n"/>
    </row>
    <row r="94810">
      <c r="N94810" s="561" t="n"/>
    </row>
    <row r="94811">
      <c r="N94811" s="561" t="n"/>
    </row>
    <row r="94812">
      <c r="N94812" s="561" t="n"/>
    </row>
    <row r="94813">
      <c r="N94813" s="561" t="n"/>
    </row>
    <row r="94814">
      <c r="N94814" s="561" t="n"/>
    </row>
    <row r="94815">
      <c r="N94815" s="561" t="n"/>
    </row>
    <row r="94816">
      <c r="N94816" s="561" t="n"/>
    </row>
    <row r="94817">
      <c r="N94817" s="561" t="n"/>
    </row>
    <row r="94818">
      <c r="N94818" s="561" t="n"/>
    </row>
    <row r="94819">
      <c r="N94819" s="561" t="n"/>
    </row>
    <row r="94820">
      <c r="N94820" s="561" t="n"/>
    </row>
    <row r="94821">
      <c r="N94821" s="561" t="n"/>
    </row>
    <row r="94822">
      <c r="N94822" s="561" t="n"/>
    </row>
    <row r="94823">
      <c r="N94823" s="561" t="n"/>
    </row>
    <row r="94824">
      <c r="N94824" s="561" t="n"/>
    </row>
    <row r="94825">
      <c r="N94825" s="561" t="n"/>
    </row>
    <row r="94826">
      <c r="N94826" s="561" t="n"/>
    </row>
    <row r="94827">
      <c r="N94827" s="561" t="n"/>
    </row>
    <row r="94828">
      <c r="N94828" s="561" t="n"/>
    </row>
    <row r="94829">
      <c r="N94829" s="561" t="n"/>
    </row>
    <row r="94830">
      <c r="N94830" s="561" t="n"/>
    </row>
    <row r="94831">
      <c r="N94831" s="561" t="n"/>
    </row>
    <row r="94832">
      <c r="N94832" s="561" t="n"/>
    </row>
    <row r="94833">
      <c r="N94833" s="561" t="n"/>
    </row>
    <row r="94834">
      <c r="N94834" s="561" t="n"/>
    </row>
    <row r="94835">
      <c r="N94835" s="561" t="n"/>
    </row>
    <row r="94836">
      <c r="N94836" s="561" t="n"/>
    </row>
    <row r="94837">
      <c r="N94837" s="561" t="n"/>
    </row>
    <row r="94838">
      <c r="N94838" s="561" t="n"/>
    </row>
    <row r="94839">
      <c r="N94839" s="561" t="n"/>
    </row>
    <row r="94840">
      <c r="N94840" s="561" t="n"/>
    </row>
    <row r="94841">
      <c r="N94841" s="561" t="n"/>
    </row>
    <row r="94842">
      <c r="N94842" s="561" t="n"/>
    </row>
    <row r="94843">
      <c r="N94843" s="561" t="n"/>
    </row>
    <row r="94844">
      <c r="N94844" s="561" t="n"/>
    </row>
    <row r="94845">
      <c r="N94845" s="561" t="n"/>
    </row>
    <row r="94846">
      <c r="N94846" s="561" t="n"/>
    </row>
    <row r="94847">
      <c r="N94847" s="561" t="n"/>
    </row>
    <row r="94848">
      <c r="N94848" s="561" t="n"/>
    </row>
    <row r="94849">
      <c r="N94849" s="561" t="n"/>
    </row>
    <row r="94850">
      <c r="N94850" s="561" t="n"/>
    </row>
    <row r="94851">
      <c r="N94851" s="561" t="n"/>
    </row>
    <row r="94852">
      <c r="N94852" s="561" t="n"/>
    </row>
    <row r="94853">
      <c r="N94853" s="561" t="n"/>
    </row>
    <row r="94854">
      <c r="N94854" s="561" t="n"/>
    </row>
    <row r="94855">
      <c r="N94855" s="561" t="n"/>
    </row>
    <row r="94856">
      <c r="N94856" s="561" t="n"/>
    </row>
    <row r="94857">
      <c r="N94857" s="561" t="n"/>
    </row>
    <row r="94858">
      <c r="N94858" s="561" t="n"/>
    </row>
    <row r="94859">
      <c r="N94859" s="561" t="n"/>
    </row>
    <row r="94860">
      <c r="N94860" s="561" t="n"/>
    </row>
    <row r="94861">
      <c r="N94861" s="561" t="n"/>
    </row>
    <row r="94862">
      <c r="N94862" s="561" t="n"/>
    </row>
    <row r="94863">
      <c r="N94863" s="561" t="n"/>
    </row>
    <row r="94864">
      <c r="N94864" s="561" t="n"/>
    </row>
    <row r="94865">
      <c r="N94865" s="561" t="n"/>
    </row>
    <row r="94866">
      <c r="N94866" s="561" t="n"/>
    </row>
    <row r="94867">
      <c r="N94867" s="561" t="n"/>
    </row>
    <row r="94868">
      <c r="N94868" s="561" t="n"/>
    </row>
    <row r="94869">
      <c r="N94869" s="561" t="n"/>
    </row>
    <row r="94870">
      <c r="N94870" s="561" t="n"/>
    </row>
    <row r="94871">
      <c r="N94871" s="561" t="n"/>
    </row>
    <row r="94872">
      <c r="N94872" s="561" t="n"/>
    </row>
    <row r="94873">
      <c r="N94873" s="561" t="n"/>
    </row>
    <row r="94874">
      <c r="N94874" s="561" t="n"/>
    </row>
    <row r="94875">
      <c r="N94875" s="561" t="n"/>
    </row>
    <row r="94876">
      <c r="N94876" s="561" t="n"/>
    </row>
    <row r="94877">
      <c r="N94877" s="561" t="n"/>
    </row>
    <row r="94878">
      <c r="N94878" s="561" t="n"/>
    </row>
    <row r="94879">
      <c r="N94879" s="561" t="n"/>
    </row>
    <row r="94880">
      <c r="N94880" s="561" t="n"/>
    </row>
    <row r="94881">
      <c r="N94881" s="561" t="n"/>
    </row>
    <row r="94882">
      <c r="N94882" s="561" t="n"/>
    </row>
    <row r="94883">
      <c r="N94883" s="561" t="n"/>
    </row>
    <row r="94884">
      <c r="N94884" s="561" t="n"/>
    </row>
    <row r="94885">
      <c r="N94885" s="561" t="n"/>
    </row>
    <row r="94886">
      <c r="N94886" s="561" t="n"/>
    </row>
    <row r="94887">
      <c r="N94887" s="561" t="n"/>
    </row>
    <row r="94888">
      <c r="N94888" s="561" t="n"/>
    </row>
    <row r="94889">
      <c r="N94889" s="561" t="n"/>
    </row>
    <row r="94890">
      <c r="N94890" s="561" t="n"/>
    </row>
    <row r="94891">
      <c r="N94891" s="561" t="n"/>
    </row>
    <row r="94892">
      <c r="N94892" s="561" t="n"/>
    </row>
    <row r="94893">
      <c r="N94893" s="561" t="n"/>
    </row>
    <row r="94894">
      <c r="N94894" s="561" t="n"/>
    </row>
    <row r="94895">
      <c r="N94895" s="561" t="n"/>
    </row>
    <row r="94896">
      <c r="N94896" s="561" t="n"/>
    </row>
    <row r="94897">
      <c r="N94897" s="561" t="n"/>
    </row>
    <row r="94898">
      <c r="N94898" s="561" t="n"/>
    </row>
    <row r="94899">
      <c r="N94899" s="561" t="n"/>
    </row>
    <row r="94900">
      <c r="N94900" s="561" t="n"/>
    </row>
    <row r="94901">
      <c r="N94901" s="561" t="n"/>
    </row>
    <row r="94902">
      <c r="N94902" s="561" t="n"/>
    </row>
    <row r="94903">
      <c r="N94903" s="561" t="n"/>
    </row>
    <row r="94904">
      <c r="N94904" s="561" t="n"/>
    </row>
    <row r="94905">
      <c r="N94905" s="561" t="n"/>
    </row>
    <row r="94906">
      <c r="N94906" s="561" t="n"/>
    </row>
    <row r="94907">
      <c r="N94907" s="561" t="n"/>
    </row>
    <row r="94908">
      <c r="N94908" s="561" t="n"/>
    </row>
    <row r="94909">
      <c r="N94909" s="561" t="n"/>
    </row>
    <row r="94910">
      <c r="N94910" s="561" t="n"/>
    </row>
    <row r="94911">
      <c r="N94911" s="561" t="n"/>
    </row>
    <row r="94912">
      <c r="N94912" s="561" t="n"/>
    </row>
    <row r="94913">
      <c r="N94913" s="561" t="n"/>
    </row>
    <row r="94914">
      <c r="N94914" s="561" t="n"/>
    </row>
    <row r="94915">
      <c r="N94915" s="561" t="n"/>
    </row>
    <row r="94916">
      <c r="N94916" s="561" t="n"/>
    </row>
    <row r="94917">
      <c r="N94917" s="561" t="n"/>
    </row>
    <row r="94918">
      <c r="N94918" s="561" t="n"/>
    </row>
    <row r="94919">
      <c r="N94919" s="561" t="n"/>
    </row>
    <row r="94920">
      <c r="N94920" s="561" t="n"/>
    </row>
    <row r="94921">
      <c r="N94921" s="561" t="n"/>
    </row>
    <row r="94922">
      <c r="N94922" s="561" t="n"/>
    </row>
    <row r="94923">
      <c r="N94923" s="561" t="n"/>
    </row>
    <row r="94924">
      <c r="N94924" s="561" t="n"/>
    </row>
    <row r="94925">
      <c r="N94925" s="561" t="n"/>
    </row>
    <row r="94926">
      <c r="N94926" s="561" t="n"/>
    </row>
    <row r="94927">
      <c r="N94927" s="561" t="n"/>
    </row>
    <row r="94928">
      <c r="N94928" s="561" t="n"/>
    </row>
    <row r="94929">
      <c r="N94929" s="561" t="n"/>
    </row>
    <row r="94930">
      <c r="N94930" s="561" t="n"/>
    </row>
    <row r="94931">
      <c r="N94931" s="561" t="n"/>
    </row>
    <row r="94932">
      <c r="N94932" s="561" t="n"/>
    </row>
    <row r="94933">
      <c r="N94933" s="561" t="n"/>
    </row>
    <row r="94934">
      <c r="N94934" s="561" t="n"/>
    </row>
    <row r="94935">
      <c r="N94935" s="561" t="n"/>
    </row>
    <row r="94936">
      <c r="N94936" s="561" t="n"/>
    </row>
    <row r="94937">
      <c r="N94937" s="561" t="n"/>
    </row>
    <row r="94938">
      <c r="N94938" s="561" t="n"/>
    </row>
    <row r="94939">
      <c r="N94939" s="561" t="n"/>
    </row>
    <row r="94940">
      <c r="N94940" s="561" t="n"/>
    </row>
    <row r="94941">
      <c r="N94941" s="561" t="n"/>
    </row>
    <row r="94942">
      <c r="N94942" s="561" t="n"/>
    </row>
    <row r="94943">
      <c r="N94943" s="561" t="n"/>
    </row>
    <row r="94944">
      <c r="N94944" s="561" t="n"/>
    </row>
    <row r="94945">
      <c r="N94945" s="561" t="n"/>
    </row>
    <row r="94946">
      <c r="N94946" s="561" t="n"/>
    </row>
    <row r="94947">
      <c r="N94947" s="561" t="n"/>
    </row>
    <row r="94948">
      <c r="N94948" s="561" t="n"/>
    </row>
    <row r="94949">
      <c r="N94949" s="561" t="n"/>
    </row>
    <row r="94950">
      <c r="N94950" s="561" t="n"/>
    </row>
    <row r="94951">
      <c r="N94951" s="561" t="n"/>
    </row>
    <row r="94952">
      <c r="N94952" s="561" t="n"/>
    </row>
    <row r="94953">
      <c r="N94953" s="561" t="n"/>
    </row>
    <row r="94954">
      <c r="N94954" s="561" t="n"/>
    </row>
    <row r="94955">
      <c r="N94955" s="561" t="n"/>
    </row>
    <row r="94956">
      <c r="N94956" s="561" t="n"/>
    </row>
    <row r="94957">
      <c r="N94957" s="561" t="n"/>
    </row>
    <row r="94958">
      <c r="N94958" s="561" t="n"/>
    </row>
    <row r="94959">
      <c r="N94959" s="561" t="n"/>
    </row>
    <row r="94960">
      <c r="N94960" s="561" t="n"/>
    </row>
    <row r="94961">
      <c r="N94961" s="561" t="n"/>
    </row>
    <row r="94962">
      <c r="N94962" s="561" t="n"/>
    </row>
    <row r="94963">
      <c r="N94963" s="561" t="n"/>
    </row>
    <row r="94964">
      <c r="N94964" s="561" t="n"/>
    </row>
    <row r="94965">
      <c r="N94965" s="561" t="n"/>
    </row>
    <row r="94966">
      <c r="N94966" s="561" t="n"/>
    </row>
    <row r="94967">
      <c r="N94967" s="561" t="n"/>
    </row>
    <row r="94968">
      <c r="N94968" s="561" t="n"/>
    </row>
    <row r="94969">
      <c r="N94969" s="561" t="n"/>
    </row>
    <row r="94970">
      <c r="N94970" s="561" t="n"/>
    </row>
    <row r="94971">
      <c r="N94971" s="561" t="n"/>
    </row>
    <row r="94972">
      <c r="N94972" s="561" t="n"/>
    </row>
    <row r="94973">
      <c r="N94973" s="561" t="n"/>
    </row>
    <row r="94974">
      <c r="N94974" s="561" t="n"/>
    </row>
    <row r="94975">
      <c r="N94975" s="561" t="n"/>
    </row>
    <row r="94976">
      <c r="N94976" s="561" t="n"/>
    </row>
    <row r="94977">
      <c r="N94977" s="561" t="n"/>
    </row>
    <row r="94978">
      <c r="N94978" s="561" t="n"/>
    </row>
    <row r="94979">
      <c r="N94979" s="561" t="n"/>
    </row>
    <row r="94980">
      <c r="N94980" s="561" t="n"/>
    </row>
    <row r="94981">
      <c r="N94981" s="561" t="n"/>
    </row>
    <row r="94982">
      <c r="N94982" s="561" t="n"/>
    </row>
    <row r="94983">
      <c r="N94983" s="561" t="n"/>
    </row>
    <row r="94984">
      <c r="N94984" s="561" t="n"/>
    </row>
    <row r="94985">
      <c r="N94985" s="561" t="n"/>
    </row>
    <row r="94986">
      <c r="N94986" s="561" t="n"/>
    </row>
    <row r="94987">
      <c r="N94987" s="561" t="n"/>
    </row>
    <row r="94988">
      <c r="N94988" s="561" t="n"/>
    </row>
    <row r="94989">
      <c r="N94989" s="561" t="n"/>
    </row>
    <row r="94990">
      <c r="N94990" s="561" t="n"/>
    </row>
    <row r="94991">
      <c r="N94991" s="561" t="n"/>
    </row>
    <row r="94992">
      <c r="N94992" s="561" t="n"/>
    </row>
    <row r="94993">
      <c r="N94993" s="561" t="n"/>
    </row>
    <row r="94994">
      <c r="N94994" s="561" t="n"/>
    </row>
    <row r="94995">
      <c r="N94995" s="561" t="n"/>
    </row>
    <row r="94996">
      <c r="N94996" s="561" t="n"/>
    </row>
    <row r="94997">
      <c r="N94997" s="561" t="n"/>
    </row>
    <row r="94998">
      <c r="N94998" s="561" t="n"/>
    </row>
    <row r="94999">
      <c r="N94999" s="561" t="n"/>
    </row>
    <row r="95000">
      <c r="N95000" s="561" t="n"/>
    </row>
    <row r="95001">
      <c r="N95001" s="561" t="n"/>
    </row>
    <row r="95002">
      <c r="N95002" s="561" t="n"/>
    </row>
    <row r="95003">
      <c r="N95003" s="561" t="n"/>
    </row>
    <row r="95004">
      <c r="N95004" s="561" t="n"/>
    </row>
    <row r="95005">
      <c r="N95005" s="561" t="n"/>
    </row>
    <row r="95006">
      <c r="N95006" s="561" t="n"/>
    </row>
    <row r="95007">
      <c r="N95007" s="561" t="n"/>
    </row>
    <row r="95008">
      <c r="N95008" s="561" t="n"/>
    </row>
    <row r="95009">
      <c r="N95009" s="561" t="n"/>
    </row>
    <row r="95010">
      <c r="N95010" s="561" t="n"/>
    </row>
    <row r="95011">
      <c r="N95011" s="561" t="n"/>
    </row>
    <row r="95012">
      <c r="N95012" s="561" t="n"/>
    </row>
    <row r="95013">
      <c r="N95013" s="561" t="n"/>
    </row>
    <row r="95014">
      <c r="N95014" s="561" t="n"/>
    </row>
    <row r="95015">
      <c r="N95015" s="561" t="n"/>
    </row>
    <row r="95016">
      <c r="N95016" s="561" t="n"/>
    </row>
    <row r="95017">
      <c r="N95017" s="561" t="n"/>
    </row>
    <row r="95018">
      <c r="N95018" s="561" t="n"/>
    </row>
    <row r="95019">
      <c r="N95019" s="561" t="n"/>
    </row>
    <row r="95020">
      <c r="N95020" s="561" t="n"/>
    </row>
    <row r="95021">
      <c r="N95021" s="561" t="n"/>
    </row>
    <row r="95022">
      <c r="N95022" s="561" t="n"/>
    </row>
    <row r="95023">
      <c r="N95023" s="561" t="n"/>
    </row>
    <row r="95024">
      <c r="N95024" s="561" t="n"/>
    </row>
    <row r="95025">
      <c r="N95025" s="561" t="n"/>
    </row>
    <row r="95026">
      <c r="N95026" s="561" t="n"/>
    </row>
    <row r="95027">
      <c r="N95027" s="561" t="n"/>
    </row>
    <row r="95028">
      <c r="N95028" s="561" t="n"/>
    </row>
    <row r="95029">
      <c r="N95029" s="561" t="n"/>
    </row>
    <row r="95030">
      <c r="N95030" s="561" t="n"/>
    </row>
    <row r="95031">
      <c r="N95031" s="561" t="n"/>
    </row>
    <row r="95032">
      <c r="N95032" s="561" t="n"/>
    </row>
    <row r="95033">
      <c r="N95033" s="561" t="n"/>
    </row>
    <row r="95034">
      <c r="N95034" s="561" t="n"/>
    </row>
    <row r="95035">
      <c r="N95035" s="561" t="n"/>
    </row>
    <row r="95036">
      <c r="N95036" s="561" t="n"/>
    </row>
    <row r="95037">
      <c r="N95037" s="561" t="n"/>
    </row>
    <row r="95038">
      <c r="N95038" s="561" t="n"/>
    </row>
    <row r="95039">
      <c r="N95039" s="561" t="n"/>
    </row>
    <row r="95040">
      <c r="N95040" s="561" t="n"/>
    </row>
    <row r="95041">
      <c r="N95041" s="561" t="n"/>
    </row>
    <row r="95042">
      <c r="N95042" s="561" t="n"/>
    </row>
    <row r="95043">
      <c r="N95043" s="561" t="n"/>
    </row>
    <row r="95044">
      <c r="N95044" s="561" t="n"/>
    </row>
    <row r="95045">
      <c r="N95045" s="561" t="n"/>
    </row>
    <row r="95046">
      <c r="N95046" s="561" t="n"/>
    </row>
    <row r="95047">
      <c r="N95047" s="561" t="n"/>
    </row>
    <row r="95048">
      <c r="N95048" s="561" t="n"/>
    </row>
    <row r="95049">
      <c r="N95049" s="561" t="n"/>
    </row>
    <row r="95050">
      <c r="N95050" s="561" t="n"/>
    </row>
    <row r="95051">
      <c r="N95051" s="561" t="n"/>
    </row>
    <row r="95052">
      <c r="N95052" s="561" t="n"/>
    </row>
    <row r="95053">
      <c r="N95053" s="561" t="n"/>
    </row>
    <row r="95054">
      <c r="N95054" s="561" t="n"/>
    </row>
    <row r="95055">
      <c r="N95055" s="561" t="n"/>
    </row>
    <row r="95056">
      <c r="N95056" s="561" t="n"/>
    </row>
    <row r="95057">
      <c r="N95057" s="561" t="n"/>
    </row>
    <row r="95058">
      <c r="N95058" s="561" t="n"/>
    </row>
    <row r="95059">
      <c r="N95059" s="561" t="n"/>
    </row>
    <row r="95060">
      <c r="N95060" s="561" t="n"/>
    </row>
    <row r="95061">
      <c r="N95061" s="561" t="n"/>
    </row>
    <row r="95062">
      <c r="N95062" s="561" t="n"/>
    </row>
    <row r="95063">
      <c r="N95063" s="561" t="n"/>
    </row>
    <row r="95064">
      <c r="N95064" s="561" t="n"/>
    </row>
    <row r="95065">
      <c r="N95065" s="561" t="n"/>
    </row>
    <row r="95066">
      <c r="N95066" s="561" t="n"/>
    </row>
    <row r="95067">
      <c r="N95067" s="561" t="n"/>
    </row>
    <row r="95068">
      <c r="N95068" s="561" t="n"/>
    </row>
    <row r="95069">
      <c r="N95069" s="561" t="n"/>
    </row>
    <row r="95070">
      <c r="N95070" s="561" t="n"/>
    </row>
    <row r="95071">
      <c r="N95071" s="561" t="n"/>
    </row>
    <row r="95072">
      <c r="N95072" s="561" t="n"/>
    </row>
    <row r="95073">
      <c r="N95073" s="561" t="n"/>
    </row>
    <row r="95074">
      <c r="N95074" s="561" t="n"/>
    </row>
    <row r="95075">
      <c r="N95075" s="561" t="n"/>
    </row>
    <row r="95076">
      <c r="N95076" s="561" t="n"/>
    </row>
    <row r="95077">
      <c r="N95077" s="561" t="n"/>
    </row>
    <row r="95078">
      <c r="N95078" s="561" t="n"/>
    </row>
    <row r="95079">
      <c r="N95079" s="561" t="n"/>
    </row>
    <row r="95080">
      <c r="N95080" s="561" t="n"/>
    </row>
    <row r="95081">
      <c r="N95081" s="561" t="n"/>
    </row>
    <row r="95082">
      <c r="N95082" s="561" t="n"/>
    </row>
    <row r="95083">
      <c r="N95083" s="561" t="n"/>
    </row>
    <row r="95084">
      <c r="N95084" s="561" t="n"/>
    </row>
    <row r="95085">
      <c r="N95085" s="561" t="n"/>
    </row>
    <row r="95086">
      <c r="N95086" s="561" t="n"/>
    </row>
    <row r="95087">
      <c r="N95087" s="561" t="n"/>
    </row>
    <row r="95088">
      <c r="N95088" s="561" t="n"/>
    </row>
    <row r="95089">
      <c r="N95089" s="561" t="n"/>
    </row>
    <row r="95090">
      <c r="N95090" s="561" t="n"/>
    </row>
    <row r="95091">
      <c r="N95091" s="561" t="n"/>
    </row>
    <row r="95092">
      <c r="N95092" s="561" t="n"/>
    </row>
    <row r="95093">
      <c r="N95093" s="561" t="n"/>
    </row>
    <row r="95094">
      <c r="N95094" s="561" t="n"/>
    </row>
    <row r="95095">
      <c r="N95095" s="561" t="n"/>
    </row>
    <row r="95096">
      <c r="N95096" s="561" t="n"/>
    </row>
    <row r="95097">
      <c r="N95097" s="561" t="n"/>
    </row>
    <row r="95098">
      <c r="N95098" s="561" t="n"/>
    </row>
    <row r="95099">
      <c r="N95099" s="561" t="n"/>
    </row>
    <row r="95100">
      <c r="N95100" s="561" t="n"/>
    </row>
    <row r="95101">
      <c r="N95101" s="561" t="n"/>
    </row>
    <row r="95102">
      <c r="N95102" s="561" t="n"/>
    </row>
    <row r="95103">
      <c r="N95103" s="561" t="n"/>
    </row>
    <row r="95104">
      <c r="N95104" s="561" t="n"/>
    </row>
    <row r="95105">
      <c r="N95105" s="561" t="n"/>
    </row>
    <row r="95106">
      <c r="N95106" s="561" t="n"/>
    </row>
    <row r="95107">
      <c r="N95107" s="561" t="n"/>
    </row>
    <row r="95108">
      <c r="N95108" s="561" t="n"/>
    </row>
    <row r="95109">
      <c r="N95109" s="561" t="n"/>
    </row>
    <row r="95110">
      <c r="N95110" s="561" t="n"/>
    </row>
    <row r="95111">
      <c r="N95111" s="561" t="n"/>
    </row>
    <row r="95112">
      <c r="N95112" s="561" t="n"/>
    </row>
    <row r="95113">
      <c r="N95113" s="561" t="n"/>
    </row>
    <row r="95114">
      <c r="N95114" s="561" t="n"/>
    </row>
    <row r="95115">
      <c r="N95115" s="561" t="n"/>
    </row>
    <row r="95116">
      <c r="N95116" s="561" t="n"/>
    </row>
    <row r="95117">
      <c r="N95117" s="561" t="n"/>
    </row>
    <row r="95118">
      <c r="N95118" s="561" t="n"/>
    </row>
    <row r="95119">
      <c r="N95119" s="561" t="n"/>
    </row>
    <row r="95120">
      <c r="N95120" s="561" t="n"/>
    </row>
    <row r="95121">
      <c r="N95121" s="561" t="n"/>
    </row>
    <row r="95122">
      <c r="N95122" s="561" t="n"/>
    </row>
    <row r="95123">
      <c r="N95123" s="561" t="n"/>
    </row>
    <row r="95124">
      <c r="N95124" s="561" t="n"/>
    </row>
    <row r="95125">
      <c r="N95125" s="561" t="n"/>
    </row>
    <row r="95126">
      <c r="N95126" s="561" t="n"/>
    </row>
    <row r="95127">
      <c r="N95127" s="561" t="n"/>
    </row>
    <row r="95128">
      <c r="N95128" s="561" t="n"/>
    </row>
    <row r="95129">
      <c r="N95129" s="561" t="n"/>
    </row>
    <row r="95130">
      <c r="N95130" s="561" t="n"/>
    </row>
    <row r="95131">
      <c r="N95131" s="561" t="n"/>
    </row>
    <row r="95132">
      <c r="N95132" s="561" t="n"/>
    </row>
    <row r="95133">
      <c r="N95133" s="561" t="n"/>
    </row>
    <row r="95134">
      <c r="N95134" s="561" t="n"/>
    </row>
    <row r="95135">
      <c r="N95135" s="561" t="n"/>
    </row>
    <row r="95136">
      <c r="N95136" s="561" t="n"/>
    </row>
    <row r="95137">
      <c r="N95137" s="561" t="n"/>
    </row>
    <row r="95138">
      <c r="N95138" s="561" t="n"/>
    </row>
    <row r="95139">
      <c r="N95139" s="561" t="n"/>
    </row>
    <row r="95140">
      <c r="N95140" s="561" t="n"/>
    </row>
    <row r="95141">
      <c r="N95141" s="561" t="n"/>
    </row>
    <row r="95142">
      <c r="N95142" s="561" t="n"/>
    </row>
    <row r="95143">
      <c r="N95143" s="561" t="n"/>
    </row>
    <row r="95144">
      <c r="N95144" s="561" t="n"/>
    </row>
    <row r="95145">
      <c r="N95145" s="561" t="n"/>
    </row>
    <row r="95146">
      <c r="N95146" s="561" t="n"/>
    </row>
    <row r="95147">
      <c r="N95147" s="561" t="n"/>
    </row>
    <row r="95148">
      <c r="N95148" s="561" t="n"/>
    </row>
    <row r="95149">
      <c r="N95149" s="561" t="n"/>
    </row>
    <row r="95150">
      <c r="N95150" s="561" t="n"/>
    </row>
    <row r="95151">
      <c r="N95151" s="561" t="n"/>
    </row>
    <row r="95152">
      <c r="N95152" s="561" t="n"/>
    </row>
    <row r="95153">
      <c r="N95153" s="561" t="n"/>
    </row>
    <row r="95154">
      <c r="N95154" s="561" t="n"/>
    </row>
    <row r="95155">
      <c r="N95155" s="561" t="n"/>
    </row>
    <row r="95156">
      <c r="N95156" s="561" t="n"/>
    </row>
    <row r="95157">
      <c r="N95157" s="561" t="n"/>
    </row>
    <row r="95158">
      <c r="N95158" s="561" t="n"/>
    </row>
    <row r="95159">
      <c r="N95159" s="561" t="n"/>
    </row>
    <row r="95160">
      <c r="N95160" s="561" t="n"/>
    </row>
    <row r="95161">
      <c r="N95161" s="561" t="n"/>
    </row>
    <row r="95162">
      <c r="N95162" s="561" t="n"/>
    </row>
    <row r="95163">
      <c r="N95163" s="561" t="n"/>
    </row>
    <row r="95164">
      <c r="N95164" s="561" t="n"/>
    </row>
    <row r="95165">
      <c r="N95165" s="561" t="n"/>
    </row>
    <row r="95166">
      <c r="N95166" s="561" t="n"/>
    </row>
    <row r="95167">
      <c r="N95167" s="561" t="n"/>
    </row>
    <row r="95168">
      <c r="N95168" s="561" t="n"/>
    </row>
    <row r="95169">
      <c r="N95169" s="561" t="n"/>
    </row>
    <row r="95170">
      <c r="N95170" s="561" t="n"/>
    </row>
    <row r="95171">
      <c r="N95171" s="561" t="n"/>
    </row>
    <row r="95172">
      <c r="N95172" s="561" t="n"/>
    </row>
    <row r="95173">
      <c r="N95173" s="561" t="n"/>
    </row>
    <row r="95174">
      <c r="N95174" s="561" t="n"/>
    </row>
    <row r="95175">
      <c r="N95175" s="561" t="n"/>
    </row>
    <row r="95176">
      <c r="N95176" s="561" t="n"/>
    </row>
    <row r="95177">
      <c r="N95177" s="561" t="n"/>
    </row>
    <row r="95178">
      <c r="N95178" s="561" t="n"/>
    </row>
    <row r="95179">
      <c r="N95179" s="561" t="n"/>
    </row>
    <row r="95180">
      <c r="N95180" s="561" t="n"/>
    </row>
    <row r="95181">
      <c r="N95181" s="561" t="n"/>
    </row>
    <row r="95182">
      <c r="N95182" s="561" t="n"/>
    </row>
    <row r="95183">
      <c r="N95183" s="561" t="n"/>
    </row>
    <row r="95184">
      <c r="N95184" s="561" t="n"/>
    </row>
    <row r="95185">
      <c r="N95185" s="561" t="n"/>
    </row>
    <row r="95186">
      <c r="N95186" s="561" t="n"/>
    </row>
    <row r="95187">
      <c r="N95187" s="561" t="n"/>
    </row>
    <row r="95188">
      <c r="N95188" s="561" t="n"/>
    </row>
    <row r="95189">
      <c r="N95189" s="561" t="n"/>
    </row>
    <row r="95190">
      <c r="N95190" s="561" t="n"/>
    </row>
    <row r="95191">
      <c r="N95191" s="561" t="n"/>
    </row>
    <row r="95192">
      <c r="N95192" s="561" t="n"/>
    </row>
    <row r="95193">
      <c r="N95193" s="561" t="n"/>
    </row>
    <row r="95194">
      <c r="N95194" s="561" t="n"/>
    </row>
    <row r="95195">
      <c r="N95195" s="561" t="n"/>
    </row>
    <row r="95196">
      <c r="N95196" s="561" t="n"/>
    </row>
    <row r="95197">
      <c r="N95197" s="561" t="n"/>
    </row>
    <row r="95198">
      <c r="N95198" s="561" t="n"/>
    </row>
    <row r="95199">
      <c r="N95199" s="561" t="n"/>
    </row>
    <row r="95200">
      <c r="N95200" s="561" t="n"/>
    </row>
    <row r="95201">
      <c r="N95201" s="561" t="n"/>
    </row>
    <row r="95202">
      <c r="N95202" s="561" t="n"/>
    </row>
    <row r="95203">
      <c r="N95203" s="561" t="n"/>
    </row>
    <row r="95204">
      <c r="N95204" s="561" t="n"/>
    </row>
    <row r="95205">
      <c r="N95205" s="561" t="n"/>
    </row>
    <row r="95206">
      <c r="N95206" s="561" t="n"/>
    </row>
    <row r="95207">
      <c r="N95207" s="561" t="n"/>
    </row>
    <row r="95208">
      <c r="N95208" s="561" t="n"/>
    </row>
    <row r="95209">
      <c r="N95209" s="561" t="n"/>
    </row>
    <row r="95210">
      <c r="N95210" s="561" t="n"/>
    </row>
    <row r="95211">
      <c r="N95211" s="561" t="n"/>
    </row>
    <row r="95212">
      <c r="N95212" s="561" t="n"/>
    </row>
    <row r="95213">
      <c r="N95213" s="561" t="n"/>
    </row>
    <row r="95214">
      <c r="N95214" s="561" t="n"/>
    </row>
    <row r="95215">
      <c r="N95215" s="561" t="n"/>
    </row>
    <row r="95216">
      <c r="N95216" s="561" t="n"/>
    </row>
    <row r="95217">
      <c r="N95217" s="561" t="n"/>
    </row>
    <row r="95218">
      <c r="N95218" s="561" t="n"/>
    </row>
    <row r="95219">
      <c r="N95219" s="561" t="n"/>
    </row>
    <row r="95220">
      <c r="N95220" s="561" t="n"/>
    </row>
    <row r="95221">
      <c r="N95221" s="561" t="n"/>
    </row>
    <row r="95222">
      <c r="N95222" s="561" t="n"/>
    </row>
    <row r="95223">
      <c r="N95223" s="561" t="n"/>
    </row>
    <row r="95224">
      <c r="N95224" s="561" t="n"/>
    </row>
    <row r="95225">
      <c r="N95225" s="561" t="n"/>
    </row>
    <row r="95226">
      <c r="N95226" s="561" t="n"/>
    </row>
    <row r="95227">
      <c r="N95227" s="561" t="n"/>
    </row>
    <row r="95228">
      <c r="N95228" s="561" t="n"/>
    </row>
    <row r="95229">
      <c r="N95229" s="561" t="n"/>
    </row>
    <row r="95230">
      <c r="N95230" s="561" t="n"/>
    </row>
    <row r="95231">
      <c r="N95231" s="561" t="n"/>
    </row>
    <row r="95232">
      <c r="N95232" s="561" t="n"/>
    </row>
    <row r="95233">
      <c r="N95233" s="561" t="n"/>
    </row>
    <row r="95234">
      <c r="N95234" s="561" t="n"/>
    </row>
    <row r="95235">
      <c r="N95235" s="561" t="n"/>
    </row>
    <row r="95236">
      <c r="N95236" s="561" t="n"/>
    </row>
    <row r="95237">
      <c r="N95237" s="561" t="n"/>
    </row>
    <row r="95238">
      <c r="N95238" s="561" t="n"/>
    </row>
    <row r="95239">
      <c r="N95239" s="561" t="n"/>
    </row>
    <row r="95240">
      <c r="N95240" s="561" t="n"/>
    </row>
    <row r="95241">
      <c r="N95241" s="561" t="n"/>
    </row>
    <row r="95242">
      <c r="N95242" s="561" t="n"/>
    </row>
    <row r="95243">
      <c r="N95243" s="561" t="n"/>
    </row>
    <row r="95244">
      <c r="N95244" s="561" t="n"/>
    </row>
    <row r="95245">
      <c r="N95245" s="561" t="n"/>
    </row>
    <row r="95246">
      <c r="N95246" s="561" t="n"/>
    </row>
    <row r="95247">
      <c r="N95247" s="561" t="n"/>
    </row>
    <row r="95248">
      <c r="N95248" s="561" t="n"/>
    </row>
    <row r="95249">
      <c r="N95249" s="561" t="n"/>
    </row>
    <row r="95250">
      <c r="N95250" s="561" t="n"/>
    </row>
    <row r="95251">
      <c r="N95251" s="561" t="n"/>
    </row>
    <row r="95252">
      <c r="N95252" s="561" t="n"/>
    </row>
    <row r="95253">
      <c r="N95253" s="561" t="n"/>
    </row>
    <row r="95254">
      <c r="N95254" s="561" t="n"/>
    </row>
    <row r="95255">
      <c r="N95255" s="561" t="n"/>
    </row>
    <row r="95256">
      <c r="N95256" s="561" t="n"/>
    </row>
    <row r="95257">
      <c r="N95257" s="561" t="n"/>
    </row>
    <row r="95258">
      <c r="N95258" s="561" t="n"/>
    </row>
    <row r="95259">
      <c r="N95259" s="561" t="n"/>
    </row>
    <row r="95260">
      <c r="N95260" s="561" t="n"/>
    </row>
    <row r="95261">
      <c r="N95261" s="561" t="n"/>
    </row>
    <row r="95262">
      <c r="N95262" s="561" t="n"/>
    </row>
    <row r="95263">
      <c r="N95263" s="561" t="n"/>
    </row>
    <row r="95264">
      <c r="N95264" s="561" t="n"/>
    </row>
    <row r="95265">
      <c r="N95265" s="561" t="n"/>
    </row>
    <row r="95266">
      <c r="N95266" s="561" t="n"/>
    </row>
    <row r="95267">
      <c r="N95267" s="561" t="n"/>
    </row>
    <row r="95268">
      <c r="N95268" s="561" t="n"/>
    </row>
    <row r="95269">
      <c r="N95269" s="561" t="n"/>
    </row>
    <row r="95270">
      <c r="N95270" s="561" t="n"/>
    </row>
    <row r="95271">
      <c r="N95271" s="561" t="n"/>
    </row>
    <row r="95272">
      <c r="N95272" s="561" t="n"/>
    </row>
    <row r="95273">
      <c r="N95273" s="561" t="n"/>
    </row>
    <row r="95274">
      <c r="N95274" s="561" t="n"/>
    </row>
    <row r="95275">
      <c r="N95275" s="561" t="n"/>
    </row>
    <row r="95276">
      <c r="N95276" s="561" t="n"/>
    </row>
    <row r="95277">
      <c r="N95277" s="561" t="n"/>
    </row>
    <row r="95278">
      <c r="N95278" s="561" t="n"/>
    </row>
    <row r="95279">
      <c r="N95279" s="561" t="n"/>
    </row>
    <row r="95280">
      <c r="N95280" s="561" t="n"/>
    </row>
    <row r="95281">
      <c r="N95281" s="561" t="n"/>
    </row>
    <row r="95282">
      <c r="N95282" s="561" t="n"/>
    </row>
    <row r="95283">
      <c r="N95283" s="561" t="n"/>
    </row>
    <row r="95284">
      <c r="N95284" s="561" t="n"/>
    </row>
    <row r="95285">
      <c r="N95285" s="561" t="n"/>
    </row>
    <row r="95286">
      <c r="N95286" s="561" t="n"/>
    </row>
    <row r="95287">
      <c r="N95287" s="561" t="n"/>
    </row>
    <row r="95288">
      <c r="N95288" s="561" t="n"/>
    </row>
    <row r="95289">
      <c r="N95289" s="561" t="n"/>
    </row>
    <row r="95290">
      <c r="N95290" s="561" t="n"/>
    </row>
    <row r="95291">
      <c r="N95291" s="561" t="n"/>
    </row>
    <row r="95292">
      <c r="N95292" s="561" t="n"/>
    </row>
    <row r="95293">
      <c r="N95293" s="561" t="n"/>
    </row>
    <row r="95294">
      <c r="N95294" s="561" t="n"/>
    </row>
    <row r="95295">
      <c r="N95295" s="561" t="n"/>
    </row>
    <row r="95296">
      <c r="N95296" s="561" t="n"/>
    </row>
    <row r="95297">
      <c r="N95297" s="561" t="n"/>
    </row>
    <row r="95298">
      <c r="N95298" s="561" t="n"/>
    </row>
    <row r="95299">
      <c r="N95299" s="561" t="n"/>
    </row>
    <row r="95300">
      <c r="N95300" s="561" t="n"/>
    </row>
    <row r="95301">
      <c r="N95301" s="561" t="n"/>
    </row>
    <row r="95302">
      <c r="N95302" s="561" t="n"/>
    </row>
    <row r="95303">
      <c r="N95303" s="561" t="n"/>
    </row>
    <row r="95304">
      <c r="N95304" s="561" t="n"/>
    </row>
    <row r="95305">
      <c r="N95305" s="561" t="n"/>
    </row>
    <row r="95306">
      <c r="N95306" s="561" t="n"/>
    </row>
    <row r="95307">
      <c r="N95307" s="561" t="n"/>
    </row>
    <row r="95308">
      <c r="N95308" s="561" t="n"/>
    </row>
    <row r="95309">
      <c r="N95309" s="561" t="n"/>
    </row>
    <row r="95310">
      <c r="N95310" s="561" t="n"/>
    </row>
    <row r="95311">
      <c r="N95311" s="561" t="n"/>
    </row>
    <row r="95312">
      <c r="N95312" s="561" t="n"/>
    </row>
    <row r="95313">
      <c r="N95313" s="561" t="n"/>
    </row>
    <row r="95314">
      <c r="N95314" s="561" t="n"/>
    </row>
    <row r="95315">
      <c r="N95315" s="561" t="n"/>
    </row>
    <row r="95316">
      <c r="N95316" s="561" t="n"/>
    </row>
    <row r="95317">
      <c r="N95317" s="561" t="n"/>
    </row>
    <row r="95318">
      <c r="N95318" s="561" t="n"/>
    </row>
    <row r="95319">
      <c r="N95319" s="561" t="n"/>
    </row>
    <row r="95320">
      <c r="N95320" s="561" t="n"/>
    </row>
    <row r="95321">
      <c r="N95321" s="561" t="n"/>
    </row>
    <row r="95322">
      <c r="N95322" s="561" t="n"/>
    </row>
    <row r="95323">
      <c r="N95323" s="561" t="n"/>
    </row>
    <row r="95324">
      <c r="N95324" s="561" t="n"/>
    </row>
    <row r="95325">
      <c r="N95325" s="561" t="n"/>
    </row>
    <row r="95326">
      <c r="N95326" s="561" t="n"/>
    </row>
    <row r="95327">
      <c r="N95327" s="561" t="n"/>
    </row>
    <row r="95328">
      <c r="N95328" s="561" t="n"/>
    </row>
    <row r="95329">
      <c r="N95329" s="561" t="n"/>
    </row>
    <row r="95330">
      <c r="N95330" s="561" t="n"/>
    </row>
    <row r="95331">
      <c r="N95331" s="561" t="n"/>
    </row>
    <row r="95332">
      <c r="N95332" s="561" t="n"/>
    </row>
    <row r="95333">
      <c r="N95333" s="561" t="n"/>
    </row>
    <row r="95334">
      <c r="N95334" s="561" t="n"/>
    </row>
    <row r="95335">
      <c r="N95335" s="561" t="n"/>
    </row>
    <row r="95336">
      <c r="N95336" s="561" t="n"/>
    </row>
    <row r="95337">
      <c r="N95337" s="561" t="n"/>
    </row>
    <row r="95338">
      <c r="N95338" s="561" t="n"/>
    </row>
    <row r="95339">
      <c r="N95339" s="561" t="n"/>
    </row>
    <row r="95340">
      <c r="N95340" s="561" t="n"/>
    </row>
    <row r="95341">
      <c r="N95341" s="561" t="n"/>
    </row>
    <row r="95342">
      <c r="N95342" s="561" t="n"/>
    </row>
    <row r="95343">
      <c r="N95343" s="561" t="n"/>
    </row>
    <row r="95344">
      <c r="N95344" s="561" t="n"/>
    </row>
    <row r="95345">
      <c r="N95345" s="561" t="n"/>
    </row>
    <row r="95346">
      <c r="N95346" s="561" t="n"/>
    </row>
    <row r="95347">
      <c r="N95347" s="561" t="n"/>
    </row>
    <row r="95348">
      <c r="N95348" s="561" t="n"/>
    </row>
    <row r="95349">
      <c r="N95349" s="561" t="n"/>
    </row>
    <row r="95350">
      <c r="N95350" s="561" t="n"/>
    </row>
    <row r="95351">
      <c r="N95351" s="561" t="n"/>
    </row>
    <row r="95352">
      <c r="N95352" s="561" t="n"/>
    </row>
    <row r="95353">
      <c r="N95353" s="561" t="n"/>
    </row>
    <row r="95354">
      <c r="N95354" s="561" t="n"/>
    </row>
    <row r="95355">
      <c r="N95355" s="561" t="n"/>
    </row>
    <row r="95356">
      <c r="N95356" s="561" t="n"/>
    </row>
    <row r="95357">
      <c r="N95357" s="561" t="n"/>
    </row>
    <row r="95358">
      <c r="N95358" s="561" t="n"/>
    </row>
    <row r="95359">
      <c r="N95359" s="561" t="n"/>
    </row>
    <row r="95360">
      <c r="N95360" s="561" t="n"/>
    </row>
    <row r="95361">
      <c r="N95361" s="561" t="n"/>
    </row>
    <row r="95362">
      <c r="N95362" s="561" t="n"/>
    </row>
    <row r="95363">
      <c r="N95363" s="561" t="n"/>
    </row>
    <row r="95364">
      <c r="N95364" s="561" t="n"/>
    </row>
    <row r="95365">
      <c r="N95365" s="561" t="n"/>
    </row>
    <row r="95366">
      <c r="N95366" s="561" t="n"/>
    </row>
    <row r="95367">
      <c r="N95367" s="561" t="n"/>
    </row>
    <row r="95368">
      <c r="N95368" s="561" t="n"/>
    </row>
    <row r="95369">
      <c r="N95369" s="561" t="n"/>
    </row>
    <row r="95370">
      <c r="N95370" s="561" t="n"/>
    </row>
    <row r="95371">
      <c r="N95371" s="561" t="n"/>
    </row>
    <row r="95372">
      <c r="N95372" s="561" t="n"/>
    </row>
    <row r="95373">
      <c r="N95373" s="561" t="n"/>
    </row>
    <row r="95374">
      <c r="N95374" s="561" t="n"/>
    </row>
    <row r="95375">
      <c r="N95375" s="561" t="n"/>
    </row>
    <row r="95376">
      <c r="N95376" s="561" t="n"/>
    </row>
    <row r="95377">
      <c r="N95377" s="561" t="n"/>
    </row>
    <row r="95378">
      <c r="N95378" s="561" t="n"/>
    </row>
    <row r="95379">
      <c r="N95379" s="561" t="n"/>
    </row>
    <row r="95380">
      <c r="N95380" s="561" t="n"/>
    </row>
    <row r="95381">
      <c r="N95381" s="561" t="n"/>
    </row>
    <row r="95382">
      <c r="N95382" s="561" t="n"/>
    </row>
    <row r="95383">
      <c r="N95383" s="561" t="n"/>
    </row>
    <row r="95384">
      <c r="N95384" s="561" t="n"/>
    </row>
    <row r="95385">
      <c r="N95385" s="561" t="n"/>
    </row>
    <row r="95386">
      <c r="N95386" s="561" t="n"/>
    </row>
    <row r="95387">
      <c r="N95387" s="561" t="n"/>
    </row>
    <row r="95388">
      <c r="N95388" s="561" t="n"/>
    </row>
    <row r="95389">
      <c r="N95389" s="561" t="n"/>
    </row>
    <row r="95390">
      <c r="N95390" s="561" t="n"/>
    </row>
    <row r="95391">
      <c r="N95391" s="561" t="n"/>
    </row>
    <row r="95392">
      <c r="N95392" s="561" t="n"/>
    </row>
    <row r="95393">
      <c r="N95393" s="561" t="n"/>
    </row>
    <row r="95394">
      <c r="N95394" s="561" t="n"/>
    </row>
    <row r="95395">
      <c r="N95395" s="561" t="n"/>
    </row>
    <row r="95396">
      <c r="N95396" s="561" t="n"/>
    </row>
    <row r="95397">
      <c r="N95397" s="561" t="n"/>
    </row>
    <row r="95398">
      <c r="N95398" s="561" t="n"/>
    </row>
    <row r="95399">
      <c r="N95399" s="561" t="n"/>
    </row>
    <row r="95400">
      <c r="N95400" s="561" t="n"/>
    </row>
    <row r="95401">
      <c r="N95401" s="561" t="n"/>
    </row>
    <row r="95402">
      <c r="N95402" s="561" t="n"/>
    </row>
    <row r="95403">
      <c r="N95403" s="561" t="n"/>
    </row>
    <row r="95404">
      <c r="N95404" s="561" t="n"/>
    </row>
    <row r="95405">
      <c r="N95405" s="561" t="n"/>
    </row>
    <row r="95406">
      <c r="N95406" s="561" t="n"/>
    </row>
    <row r="95407">
      <c r="N95407" s="561" t="n"/>
    </row>
    <row r="95408">
      <c r="N95408" s="561" t="n"/>
    </row>
    <row r="95409">
      <c r="N95409" s="561" t="n"/>
    </row>
    <row r="95410">
      <c r="N95410" s="561" t="n"/>
    </row>
    <row r="95411">
      <c r="N95411" s="561" t="n"/>
    </row>
    <row r="95412">
      <c r="N95412" s="561" t="n"/>
    </row>
    <row r="95413">
      <c r="N95413" s="561" t="n"/>
    </row>
    <row r="95414">
      <c r="N95414" s="561" t="n"/>
    </row>
    <row r="95415">
      <c r="N95415" s="561" t="n"/>
    </row>
    <row r="95416">
      <c r="N95416" s="561" t="n"/>
    </row>
    <row r="95417">
      <c r="N95417" s="561" t="n"/>
    </row>
    <row r="95418">
      <c r="N95418" s="561" t="n"/>
    </row>
    <row r="95419">
      <c r="N95419" s="561" t="n"/>
    </row>
    <row r="95420">
      <c r="N95420" s="561" t="n"/>
    </row>
    <row r="95421">
      <c r="N95421" s="561" t="n"/>
    </row>
    <row r="95422">
      <c r="N95422" s="561" t="n"/>
    </row>
    <row r="95423">
      <c r="N95423" s="561" t="n"/>
    </row>
    <row r="95424">
      <c r="N95424" s="561" t="n"/>
    </row>
    <row r="95425">
      <c r="N95425" s="561" t="n"/>
    </row>
    <row r="95426">
      <c r="N95426" s="561" t="n"/>
    </row>
    <row r="95427">
      <c r="N95427" s="561" t="n"/>
    </row>
    <row r="95428">
      <c r="N95428" s="561" t="n"/>
    </row>
    <row r="95429">
      <c r="N95429" s="561" t="n"/>
    </row>
    <row r="95430">
      <c r="N95430" s="561" t="n"/>
    </row>
    <row r="95431">
      <c r="N95431" s="561" t="n"/>
    </row>
    <row r="95432">
      <c r="N95432" s="561" t="n"/>
    </row>
    <row r="95433">
      <c r="N95433" s="561" t="n"/>
    </row>
    <row r="95434">
      <c r="N95434" s="561" t="n"/>
    </row>
    <row r="95435">
      <c r="N95435" s="561" t="n"/>
    </row>
    <row r="95436">
      <c r="N95436" s="561" t="n"/>
    </row>
    <row r="95437">
      <c r="N95437" s="561" t="n"/>
    </row>
    <row r="95438">
      <c r="N95438" s="561" t="n"/>
    </row>
    <row r="95439">
      <c r="N95439" s="561" t="n"/>
    </row>
    <row r="95440">
      <c r="N95440" s="561" t="n"/>
    </row>
    <row r="95441">
      <c r="N95441" s="561" t="n"/>
    </row>
    <row r="95442">
      <c r="N95442" s="561" t="n"/>
    </row>
    <row r="95443">
      <c r="N95443" s="561" t="n"/>
    </row>
    <row r="95444">
      <c r="N95444" s="561" t="n"/>
    </row>
    <row r="95445">
      <c r="N95445" s="561" t="n"/>
    </row>
    <row r="95446">
      <c r="N95446" s="561" t="n"/>
    </row>
    <row r="95447">
      <c r="N95447" s="561" t="n"/>
    </row>
    <row r="95448">
      <c r="N95448" s="561" t="n"/>
    </row>
    <row r="95449">
      <c r="N95449" s="561" t="n"/>
    </row>
    <row r="95450">
      <c r="N95450" s="561" t="n"/>
    </row>
    <row r="95451">
      <c r="N95451" s="561" t="n"/>
    </row>
    <row r="95452">
      <c r="N95452" s="561" t="n"/>
    </row>
    <row r="95453">
      <c r="N95453" s="561" t="n"/>
    </row>
    <row r="95454">
      <c r="N95454" s="561" t="n"/>
    </row>
    <row r="95455">
      <c r="N95455" s="561" t="n"/>
    </row>
    <row r="95456">
      <c r="N95456" s="561" t="n"/>
    </row>
    <row r="95457">
      <c r="N95457" s="561" t="n"/>
    </row>
    <row r="95458">
      <c r="N95458" s="561" t="n"/>
    </row>
    <row r="95459">
      <c r="N95459" s="561" t="n"/>
    </row>
    <row r="95460">
      <c r="N95460" s="561" t="n"/>
    </row>
    <row r="95461">
      <c r="N95461" s="561" t="n"/>
    </row>
    <row r="95462">
      <c r="N95462" s="561" t="n"/>
    </row>
    <row r="95463">
      <c r="N95463" s="561" t="n"/>
    </row>
    <row r="95464">
      <c r="N95464" s="561" t="n"/>
    </row>
    <row r="95465">
      <c r="N95465" s="561" t="n"/>
    </row>
    <row r="95466">
      <c r="N95466" s="561" t="n"/>
    </row>
    <row r="95467">
      <c r="N95467" s="561" t="n"/>
    </row>
    <row r="95468">
      <c r="N95468" s="561" t="n"/>
    </row>
    <row r="95469">
      <c r="N95469" s="561" t="n"/>
    </row>
    <row r="95470">
      <c r="N95470" s="561" t="n"/>
    </row>
    <row r="95471">
      <c r="N95471" s="561" t="n"/>
    </row>
    <row r="95472">
      <c r="N95472" s="561" t="n"/>
    </row>
    <row r="95473">
      <c r="N95473" s="561" t="n"/>
    </row>
    <row r="95474">
      <c r="N95474" s="561" t="n"/>
    </row>
    <row r="95475">
      <c r="N95475" s="561" t="n"/>
    </row>
    <row r="95476">
      <c r="N95476" s="561" t="n"/>
    </row>
    <row r="95477">
      <c r="N95477" s="561" t="n"/>
    </row>
    <row r="95478">
      <c r="N95478" s="561" t="n"/>
    </row>
    <row r="95479">
      <c r="N95479" s="561" t="n"/>
    </row>
    <row r="95480">
      <c r="N95480" s="561" t="n"/>
    </row>
    <row r="95481">
      <c r="N95481" s="561" t="n"/>
    </row>
    <row r="95482">
      <c r="N95482" s="561" t="n"/>
    </row>
    <row r="95483">
      <c r="N95483" s="561" t="n"/>
    </row>
    <row r="95484">
      <c r="N95484" s="561" t="n"/>
    </row>
    <row r="95485">
      <c r="N95485" s="561" t="n"/>
    </row>
    <row r="95486">
      <c r="N95486" s="561" t="n"/>
    </row>
    <row r="95487">
      <c r="N95487" s="561" t="n"/>
    </row>
    <row r="95488">
      <c r="N95488" s="561" t="n"/>
    </row>
    <row r="95489">
      <c r="N95489" s="561" t="n"/>
    </row>
    <row r="95490">
      <c r="N95490" s="561" t="n"/>
    </row>
    <row r="95491">
      <c r="N95491" s="561" t="n"/>
    </row>
    <row r="95492">
      <c r="N95492" s="561" t="n"/>
    </row>
    <row r="95493">
      <c r="N95493" s="561" t="n"/>
    </row>
    <row r="95494">
      <c r="N95494" s="561" t="n"/>
    </row>
    <row r="95495">
      <c r="N95495" s="561" t="n"/>
    </row>
    <row r="95496">
      <c r="N95496" s="561" t="n"/>
    </row>
    <row r="95497">
      <c r="N95497" s="561" t="n"/>
    </row>
    <row r="95498">
      <c r="N95498" s="561" t="n"/>
    </row>
    <row r="95499">
      <c r="N95499" s="561" t="n"/>
    </row>
    <row r="95500">
      <c r="N95500" s="561" t="n"/>
    </row>
    <row r="95501">
      <c r="N95501" s="561" t="n"/>
    </row>
    <row r="95502">
      <c r="N95502" s="561" t="n"/>
    </row>
    <row r="95503">
      <c r="N95503" s="561" t="n"/>
    </row>
    <row r="95504">
      <c r="N95504" s="561" t="n"/>
    </row>
    <row r="95505">
      <c r="N95505" s="561" t="n"/>
    </row>
    <row r="95506">
      <c r="N95506" s="561" t="n"/>
    </row>
    <row r="95507">
      <c r="N95507" s="561" t="n"/>
    </row>
    <row r="95508">
      <c r="N95508" s="561" t="n"/>
    </row>
    <row r="95509">
      <c r="N95509" s="561" t="n"/>
    </row>
    <row r="95510">
      <c r="N95510" s="561" t="n"/>
    </row>
    <row r="95511">
      <c r="N95511" s="561" t="n"/>
    </row>
    <row r="95512">
      <c r="N95512" s="561" t="n"/>
    </row>
    <row r="95513">
      <c r="N95513" s="561" t="n"/>
    </row>
    <row r="95514">
      <c r="N95514" s="561" t="n"/>
    </row>
    <row r="95515">
      <c r="N95515" s="561" t="n"/>
    </row>
    <row r="95516">
      <c r="N95516" s="561" t="n"/>
    </row>
    <row r="95517">
      <c r="N95517" s="561" t="n"/>
    </row>
    <row r="95518">
      <c r="N95518" s="561" t="n"/>
    </row>
    <row r="95519">
      <c r="N95519" s="561" t="n"/>
    </row>
    <row r="95520">
      <c r="N95520" s="561" t="n"/>
    </row>
    <row r="95521">
      <c r="N95521" s="561" t="n"/>
    </row>
    <row r="95522">
      <c r="N95522" s="561" t="n"/>
    </row>
    <row r="95523">
      <c r="N95523" s="561" t="n"/>
    </row>
    <row r="95524">
      <c r="N95524" s="561" t="n"/>
    </row>
    <row r="95525">
      <c r="N95525" s="561" t="n"/>
    </row>
    <row r="95526">
      <c r="N95526" s="561" t="n"/>
    </row>
    <row r="95527">
      <c r="N95527" s="561" t="n"/>
    </row>
    <row r="95528">
      <c r="N95528" s="561" t="n"/>
    </row>
    <row r="95529">
      <c r="N95529" s="561" t="n"/>
    </row>
    <row r="95530">
      <c r="N95530" s="561" t="n"/>
    </row>
    <row r="95531">
      <c r="N95531" s="561" t="n"/>
    </row>
    <row r="95532">
      <c r="N95532" s="561" t="n"/>
    </row>
    <row r="95533">
      <c r="N95533" s="561" t="n"/>
    </row>
    <row r="95534">
      <c r="N95534" s="561" t="n"/>
    </row>
    <row r="95535">
      <c r="N95535" s="561" t="n"/>
    </row>
    <row r="95536">
      <c r="N95536" s="561" t="n"/>
    </row>
    <row r="95537">
      <c r="N95537" s="561" t="n"/>
    </row>
    <row r="95538">
      <c r="N95538" s="561" t="n"/>
    </row>
    <row r="95539">
      <c r="N95539" s="561" t="n"/>
    </row>
    <row r="95540">
      <c r="N95540" s="561" t="n"/>
    </row>
    <row r="95541">
      <c r="N95541" s="561" t="n"/>
    </row>
    <row r="95542">
      <c r="N95542" s="561" t="n"/>
    </row>
    <row r="95543">
      <c r="N95543" s="561" t="n"/>
    </row>
    <row r="95544">
      <c r="N95544" s="561" t="n"/>
    </row>
    <row r="95545">
      <c r="N95545" s="561" t="n"/>
    </row>
    <row r="95546">
      <c r="N95546" s="561" t="n"/>
    </row>
    <row r="95547">
      <c r="N95547" s="561" t="n"/>
    </row>
    <row r="95548">
      <c r="N95548" s="561" t="n"/>
    </row>
    <row r="95549">
      <c r="N95549" s="561" t="n"/>
    </row>
    <row r="95550">
      <c r="N95550" s="561" t="n"/>
    </row>
    <row r="95551">
      <c r="N95551" s="561" t="n"/>
    </row>
    <row r="95552">
      <c r="N95552" s="561" t="n"/>
    </row>
    <row r="95553">
      <c r="N95553" s="561" t="n"/>
    </row>
    <row r="95554">
      <c r="N95554" s="561" t="n"/>
    </row>
    <row r="95555">
      <c r="N95555" s="561" t="n"/>
    </row>
    <row r="95556">
      <c r="N95556" s="561" t="n"/>
    </row>
    <row r="95557">
      <c r="N95557" s="561" t="n"/>
    </row>
    <row r="95558">
      <c r="N95558" s="561" t="n"/>
    </row>
    <row r="95559">
      <c r="N95559" s="561" t="n"/>
    </row>
    <row r="95560">
      <c r="N95560" s="561" t="n"/>
    </row>
    <row r="95561">
      <c r="N95561" s="561" t="n"/>
    </row>
    <row r="95562">
      <c r="N95562" s="561" t="n"/>
    </row>
    <row r="95563">
      <c r="N95563" s="561" t="n"/>
    </row>
    <row r="95564">
      <c r="N95564" s="561" t="n"/>
    </row>
    <row r="95565">
      <c r="N95565" s="561" t="n"/>
    </row>
    <row r="95566">
      <c r="N95566" s="561" t="n"/>
    </row>
    <row r="95567">
      <c r="N95567" s="561" t="n"/>
    </row>
    <row r="95568">
      <c r="N95568" s="561" t="n"/>
    </row>
    <row r="95569">
      <c r="N95569" s="561" t="n"/>
    </row>
    <row r="95570">
      <c r="N95570" s="561" t="n"/>
    </row>
    <row r="95571">
      <c r="N95571" s="561" t="n"/>
    </row>
    <row r="95572">
      <c r="N95572" s="561" t="n"/>
    </row>
    <row r="95573">
      <c r="N95573" s="561" t="n"/>
    </row>
    <row r="95574">
      <c r="N95574" s="561" t="n"/>
    </row>
    <row r="95575">
      <c r="N95575" s="561" t="n"/>
    </row>
    <row r="95576">
      <c r="N95576" s="561" t="n"/>
    </row>
    <row r="95577">
      <c r="N95577" s="561" t="n"/>
    </row>
    <row r="95578">
      <c r="N95578" s="561" t="n"/>
    </row>
    <row r="95579">
      <c r="N95579" s="561" t="n"/>
    </row>
    <row r="95580">
      <c r="N95580" s="561" t="n"/>
    </row>
    <row r="95581">
      <c r="N95581" s="561" t="n"/>
    </row>
    <row r="95582">
      <c r="N95582" s="561" t="n"/>
    </row>
    <row r="95583">
      <c r="N95583" s="561" t="n"/>
    </row>
    <row r="95584">
      <c r="N95584" s="561" t="n"/>
    </row>
    <row r="95585">
      <c r="N95585" s="561" t="n"/>
    </row>
    <row r="95586">
      <c r="N95586" s="561" t="n"/>
    </row>
    <row r="95587">
      <c r="N95587" s="561" t="n"/>
    </row>
    <row r="95588">
      <c r="N95588" s="561" t="n"/>
    </row>
    <row r="95589">
      <c r="N95589" s="561" t="n"/>
    </row>
    <row r="95590">
      <c r="N95590" s="561" t="n"/>
    </row>
    <row r="95591">
      <c r="N95591" s="561" t="n"/>
    </row>
    <row r="95592">
      <c r="N95592" s="561" t="n"/>
    </row>
    <row r="95593">
      <c r="N95593" s="561" t="n"/>
    </row>
    <row r="95594">
      <c r="N95594" s="561" t="n"/>
    </row>
    <row r="95595">
      <c r="N95595" s="561" t="n"/>
    </row>
    <row r="95596">
      <c r="N95596" s="561" t="n"/>
    </row>
    <row r="95597">
      <c r="N95597" s="561" t="n"/>
    </row>
    <row r="95598">
      <c r="N95598" s="561" t="n"/>
    </row>
    <row r="95599">
      <c r="N95599" s="561" t="n"/>
    </row>
    <row r="95600">
      <c r="N95600" s="561" t="n"/>
    </row>
    <row r="95601">
      <c r="N95601" s="561" t="n"/>
    </row>
    <row r="95602">
      <c r="N95602" s="561" t="n"/>
    </row>
    <row r="95603">
      <c r="N95603" s="561" t="n"/>
    </row>
    <row r="95604">
      <c r="N95604" s="561" t="n"/>
    </row>
    <row r="95605">
      <c r="N95605" s="561" t="n"/>
    </row>
    <row r="95606">
      <c r="N95606" s="561" t="n"/>
    </row>
    <row r="95607">
      <c r="N95607" s="561" t="n"/>
    </row>
    <row r="95608">
      <c r="N95608" s="561" t="n"/>
    </row>
    <row r="95609">
      <c r="N95609" s="561" t="n"/>
    </row>
    <row r="95610">
      <c r="N95610" s="561" t="n"/>
    </row>
    <row r="95611">
      <c r="N95611" s="561" t="n"/>
    </row>
    <row r="95612">
      <c r="N95612" s="561" t="n"/>
    </row>
    <row r="95613">
      <c r="N95613" s="561" t="n"/>
    </row>
    <row r="95614">
      <c r="N95614" s="561" t="n"/>
    </row>
    <row r="95615">
      <c r="N95615" s="561" t="n"/>
    </row>
    <row r="95616">
      <c r="N95616" s="561" t="n"/>
    </row>
    <row r="95617">
      <c r="N95617" s="561" t="n"/>
    </row>
    <row r="95618">
      <c r="N95618" s="561" t="n"/>
    </row>
    <row r="95619">
      <c r="N95619" s="561" t="n"/>
    </row>
    <row r="95620">
      <c r="N95620" s="561" t="n"/>
    </row>
    <row r="95621">
      <c r="N95621" s="561" t="n"/>
    </row>
    <row r="95622">
      <c r="N95622" s="561" t="n"/>
    </row>
    <row r="95623">
      <c r="N95623" s="561" t="n"/>
    </row>
    <row r="95624">
      <c r="N95624" s="561" t="n"/>
    </row>
    <row r="95625">
      <c r="N95625" s="561" t="n"/>
    </row>
    <row r="95626">
      <c r="N95626" s="561" t="n"/>
    </row>
    <row r="95627">
      <c r="N95627" s="561" t="n"/>
    </row>
    <row r="95628">
      <c r="N95628" s="561" t="n"/>
    </row>
    <row r="95629">
      <c r="N95629" s="561" t="n"/>
    </row>
    <row r="95630">
      <c r="N95630" s="561" t="n"/>
    </row>
    <row r="95631">
      <c r="N95631" s="561" t="n"/>
    </row>
    <row r="95632">
      <c r="N95632" s="561" t="n"/>
    </row>
    <row r="95633">
      <c r="N95633" s="561" t="n"/>
    </row>
    <row r="95634">
      <c r="N95634" s="561" t="n"/>
    </row>
    <row r="95635">
      <c r="N95635" s="561" t="n"/>
    </row>
    <row r="95636">
      <c r="N95636" s="561" t="n"/>
    </row>
    <row r="95637">
      <c r="N95637" s="561" t="n"/>
    </row>
    <row r="95638">
      <c r="N95638" s="561" t="n"/>
    </row>
    <row r="95639">
      <c r="N95639" s="561" t="n"/>
    </row>
    <row r="95640">
      <c r="N95640" s="561" t="n"/>
    </row>
    <row r="95641">
      <c r="N95641" s="561" t="n"/>
    </row>
    <row r="95642">
      <c r="N95642" s="561" t="n"/>
    </row>
    <row r="95643">
      <c r="N95643" s="561" t="n"/>
    </row>
    <row r="95644">
      <c r="N95644" s="561" t="n"/>
    </row>
    <row r="95645">
      <c r="N95645" s="561" t="n"/>
    </row>
    <row r="95646">
      <c r="N95646" s="561" t="n"/>
    </row>
    <row r="95647">
      <c r="N95647" s="561" t="n"/>
    </row>
    <row r="95648">
      <c r="N95648" s="561" t="n"/>
    </row>
    <row r="95649">
      <c r="N95649" s="561" t="n"/>
    </row>
    <row r="95650">
      <c r="N95650" s="561" t="n"/>
    </row>
    <row r="95651">
      <c r="N95651" s="561" t="n"/>
    </row>
    <row r="95652">
      <c r="N95652" s="561" t="n"/>
    </row>
    <row r="95653">
      <c r="N95653" s="561" t="n"/>
    </row>
    <row r="95654">
      <c r="N95654" s="561" t="n"/>
    </row>
    <row r="95655">
      <c r="N95655" s="561" t="n"/>
    </row>
    <row r="95656">
      <c r="N95656" s="561" t="n"/>
    </row>
    <row r="95657">
      <c r="N95657" s="561" t="n"/>
    </row>
    <row r="95658">
      <c r="N95658" s="561" t="n"/>
    </row>
    <row r="95659">
      <c r="N95659" s="561" t="n"/>
    </row>
    <row r="95660">
      <c r="N95660" s="561" t="n"/>
    </row>
    <row r="95661">
      <c r="N95661" s="561" t="n"/>
    </row>
    <row r="95662">
      <c r="N95662" s="561" t="n"/>
    </row>
    <row r="95663">
      <c r="N95663" s="561" t="n"/>
    </row>
    <row r="95664">
      <c r="N95664" s="561" t="n"/>
    </row>
    <row r="95665">
      <c r="N95665" s="561" t="n"/>
    </row>
    <row r="95666">
      <c r="N95666" s="561" t="n"/>
    </row>
    <row r="95667">
      <c r="N95667" s="561" t="n"/>
    </row>
    <row r="95668">
      <c r="N95668" s="561" t="n"/>
    </row>
    <row r="95669">
      <c r="N95669" s="561" t="n"/>
    </row>
    <row r="95670">
      <c r="N95670" s="561" t="n"/>
    </row>
    <row r="95671">
      <c r="N95671" s="561" t="n"/>
    </row>
    <row r="95672">
      <c r="N95672" s="561" t="n"/>
    </row>
    <row r="95673">
      <c r="N95673" s="561" t="n"/>
    </row>
    <row r="95674">
      <c r="N95674" s="561" t="n"/>
    </row>
    <row r="95675">
      <c r="N95675" s="561" t="n"/>
    </row>
    <row r="95676">
      <c r="N95676" s="561" t="n"/>
    </row>
    <row r="95677">
      <c r="N95677" s="561" t="n"/>
    </row>
    <row r="95678">
      <c r="N95678" s="561" t="n"/>
    </row>
    <row r="95679">
      <c r="N95679" s="561" t="n"/>
    </row>
    <row r="95680">
      <c r="N95680" s="561" t="n"/>
    </row>
    <row r="95681">
      <c r="N95681" s="561" t="n"/>
    </row>
    <row r="95682">
      <c r="N95682" s="561" t="n"/>
    </row>
    <row r="95683">
      <c r="N95683" s="561" t="n"/>
    </row>
    <row r="95684">
      <c r="N95684" s="561" t="n"/>
    </row>
    <row r="95685">
      <c r="N95685" s="561" t="n"/>
    </row>
    <row r="95686">
      <c r="N95686" s="561" t="n"/>
    </row>
    <row r="95687">
      <c r="N95687" s="561" t="n"/>
    </row>
    <row r="95688">
      <c r="N95688" s="561" t="n"/>
    </row>
    <row r="95689">
      <c r="N95689" s="561" t="n"/>
    </row>
    <row r="95690">
      <c r="N95690" s="561" t="n"/>
    </row>
    <row r="95691">
      <c r="N95691" s="561" t="n"/>
    </row>
    <row r="95692">
      <c r="N95692" s="561" t="n"/>
    </row>
    <row r="95693">
      <c r="N95693" s="561" t="n"/>
    </row>
    <row r="95694">
      <c r="N95694" s="561" t="n"/>
    </row>
    <row r="95695">
      <c r="N95695" s="561" t="n"/>
    </row>
    <row r="95696">
      <c r="N95696" s="561" t="n"/>
    </row>
    <row r="95697">
      <c r="N95697" s="561" t="n"/>
    </row>
    <row r="95698">
      <c r="N95698" s="561" t="n"/>
    </row>
    <row r="95699">
      <c r="N95699" s="561" t="n"/>
    </row>
    <row r="95700">
      <c r="N95700" s="561" t="n"/>
    </row>
    <row r="95701">
      <c r="N95701" s="561" t="n"/>
    </row>
    <row r="95702">
      <c r="N95702" s="561" t="n"/>
    </row>
    <row r="95703">
      <c r="N95703" s="561" t="n"/>
    </row>
    <row r="95704">
      <c r="N95704" s="561" t="n"/>
    </row>
    <row r="95705">
      <c r="N95705" s="561" t="n"/>
    </row>
    <row r="95706">
      <c r="N95706" s="561" t="n"/>
    </row>
    <row r="95707">
      <c r="N95707" s="561" t="n"/>
    </row>
    <row r="95708">
      <c r="N95708" s="561" t="n"/>
    </row>
    <row r="95709">
      <c r="N95709" s="561" t="n"/>
    </row>
    <row r="95710">
      <c r="N95710" s="561" t="n"/>
    </row>
    <row r="95711">
      <c r="N95711" s="561" t="n"/>
    </row>
    <row r="95712">
      <c r="N95712" s="561" t="n"/>
    </row>
    <row r="95713">
      <c r="N95713" s="561" t="n"/>
    </row>
    <row r="95714">
      <c r="N95714" s="561" t="n"/>
    </row>
    <row r="95715">
      <c r="N95715" s="561" t="n"/>
    </row>
    <row r="95716">
      <c r="N95716" s="561" t="n"/>
    </row>
    <row r="95717">
      <c r="N95717" s="561" t="n"/>
    </row>
    <row r="95718">
      <c r="N95718" s="561" t="n"/>
    </row>
    <row r="95719">
      <c r="N95719" s="561" t="n"/>
    </row>
    <row r="95720">
      <c r="N95720" s="561" t="n"/>
    </row>
    <row r="95721">
      <c r="N95721" s="561" t="n"/>
    </row>
    <row r="95722">
      <c r="N95722" s="561" t="n"/>
    </row>
    <row r="95723">
      <c r="N95723" s="561" t="n"/>
    </row>
    <row r="95724">
      <c r="N95724" s="561" t="n"/>
    </row>
    <row r="95725">
      <c r="N95725" s="561" t="n"/>
    </row>
    <row r="95726">
      <c r="N95726" s="561" t="n"/>
    </row>
    <row r="95727">
      <c r="N95727" s="561" t="n"/>
    </row>
    <row r="95728">
      <c r="N95728" s="561" t="n"/>
    </row>
    <row r="95729">
      <c r="N95729" s="561" t="n"/>
    </row>
    <row r="95730">
      <c r="N95730" s="561" t="n"/>
    </row>
    <row r="95731">
      <c r="N95731" s="561" t="n"/>
    </row>
    <row r="95732">
      <c r="N95732" s="561" t="n"/>
    </row>
    <row r="95733">
      <c r="N95733" s="561" t="n"/>
    </row>
    <row r="95734">
      <c r="N95734" s="561" t="n"/>
    </row>
    <row r="95735">
      <c r="N95735" s="561" t="n"/>
    </row>
    <row r="95736">
      <c r="N95736" s="561" t="n"/>
    </row>
    <row r="95737">
      <c r="N95737" s="561" t="n"/>
    </row>
    <row r="95738">
      <c r="N95738" s="561" t="n"/>
    </row>
    <row r="95739">
      <c r="N95739" s="561" t="n"/>
    </row>
    <row r="95740">
      <c r="N95740" s="561" t="n"/>
    </row>
    <row r="95741">
      <c r="N95741" s="561" t="n"/>
    </row>
    <row r="95742">
      <c r="N95742" s="561" t="n"/>
    </row>
    <row r="95743">
      <c r="N95743" s="561" t="n"/>
    </row>
    <row r="95744">
      <c r="N95744" s="561" t="n"/>
    </row>
    <row r="95745">
      <c r="N95745" s="561" t="n"/>
    </row>
    <row r="95746">
      <c r="N95746" s="561" t="n"/>
    </row>
    <row r="95747">
      <c r="N95747" s="561" t="n"/>
    </row>
    <row r="95748">
      <c r="N95748" s="561" t="n"/>
    </row>
    <row r="95749">
      <c r="N95749" s="561" t="n"/>
    </row>
    <row r="95750">
      <c r="N95750" s="561" t="n"/>
    </row>
    <row r="95751">
      <c r="N95751" s="561" t="n"/>
    </row>
    <row r="95752">
      <c r="N95752" s="561" t="n"/>
    </row>
    <row r="95753">
      <c r="N95753" s="561" t="n"/>
    </row>
    <row r="95754">
      <c r="N95754" s="561" t="n"/>
    </row>
    <row r="95755">
      <c r="N95755" s="561" t="n"/>
    </row>
    <row r="95756">
      <c r="N95756" s="561" t="n"/>
    </row>
    <row r="95757">
      <c r="N95757" s="561" t="n"/>
    </row>
    <row r="95758">
      <c r="N95758" s="561" t="n"/>
    </row>
    <row r="95759">
      <c r="N95759" s="561" t="n"/>
    </row>
    <row r="95760">
      <c r="N95760" s="561" t="n"/>
    </row>
    <row r="95761">
      <c r="N95761" s="561" t="n"/>
    </row>
    <row r="95762">
      <c r="N95762" s="561" t="n"/>
    </row>
    <row r="95763">
      <c r="N95763" s="561" t="n"/>
    </row>
    <row r="95764">
      <c r="N95764" s="561" t="n"/>
    </row>
    <row r="95765">
      <c r="N95765" s="561" t="n"/>
    </row>
    <row r="95766">
      <c r="N95766" s="561" t="n"/>
    </row>
    <row r="95767">
      <c r="N95767" s="561" t="n"/>
    </row>
    <row r="95768">
      <c r="N95768" s="561" t="n"/>
    </row>
    <row r="95769">
      <c r="N95769" s="561" t="n"/>
    </row>
    <row r="95770">
      <c r="N95770" s="561" t="n"/>
    </row>
    <row r="95771">
      <c r="N95771" s="561" t="n"/>
    </row>
    <row r="95772">
      <c r="N95772" s="561" t="n"/>
    </row>
    <row r="95773">
      <c r="N95773" s="561" t="n"/>
    </row>
    <row r="95774">
      <c r="N95774" s="561" t="n"/>
    </row>
    <row r="95775">
      <c r="N95775" s="561" t="n"/>
    </row>
    <row r="95776">
      <c r="N95776" s="561" t="n"/>
    </row>
    <row r="95777">
      <c r="N95777" s="561" t="n"/>
    </row>
    <row r="95778">
      <c r="N95778" s="561" t="n"/>
    </row>
    <row r="95779">
      <c r="N95779" s="561" t="n"/>
    </row>
    <row r="95780">
      <c r="N95780" s="561" t="n"/>
    </row>
    <row r="95781">
      <c r="N95781" s="561" t="n"/>
    </row>
    <row r="95782">
      <c r="N95782" s="561" t="n"/>
    </row>
    <row r="95783">
      <c r="N95783" s="561" t="n"/>
    </row>
    <row r="95784">
      <c r="N95784" s="561" t="n"/>
    </row>
    <row r="95785">
      <c r="N95785" s="561" t="n"/>
    </row>
    <row r="95786">
      <c r="N95786" s="561" t="n"/>
    </row>
    <row r="95787">
      <c r="N95787" s="561" t="n"/>
    </row>
    <row r="95788">
      <c r="N95788" s="561" t="n"/>
    </row>
    <row r="95789">
      <c r="N95789" s="561" t="n"/>
    </row>
    <row r="95790">
      <c r="N95790" s="561" t="n"/>
    </row>
    <row r="95791">
      <c r="N95791" s="561" t="n"/>
    </row>
    <row r="95792">
      <c r="N95792" s="561" t="n"/>
    </row>
    <row r="95793">
      <c r="N95793" s="561" t="n"/>
    </row>
    <row r="95794">
      <c r="N95794" s="561" t="n"/>
    </row>
    <row r="95795">
      <c r="N95795" s="561" t="n"/>
    </row>
    <row r="95796">
      <c r="N95796" s="561" t="n"/>
    </row>
    <row r="95797">
      <c r="N95797" s="561" t="n"/>
    </row>
    <row r="95798">
      <c r="N95798" s="561" t="n"/>
    </row>
    <row r="95799">
      <c r="N95799" s="561" t="n"/>
    </row>
    <row r="95800">
      <c r="N95800" s="561" t="n"/>
    </row>
    <row r="95801">
      <c r="N95801" s="561" t="n"/>
    </row>
    <row r="95802">
      <c r="N95802" s="561" t="n"/>
    </row>
    <row r="95803">
      <c r="N95803" s="561" t="n"/>
    </row>
    <row r="95804">
      <c r="N95804" s="561" t="n"/>
    </row>
    <row r="95805">
      <c r="N95805" s="561" t="n"/>
    </row>
    <row r="95806">
      <c r="N95806" s="561" t="n"/>
    </row>
    <row r="95807">
      <c r="N95807" s="561" t="n"/>
    </row>
    <row r="95808">
      <c r="N95808" s="561" t="n"/>
    </row>
    <row r="95809">
      <c r="N95809" s="561" t="n"/>
    </row>
    <row r="95810">
      <c r="N95810" s="561" t="n"/>
    </row>
    <row r="95811">
      <c r="N95811" s="561" t="n"/>
    </row>
    <row r="95812">
      <c r="N95812" s="561" t="n"/>
    </row>
    <row r="95813">
      <c r="N95813" s="561" t="n"/>
    </row>
    <row r="95814">
      <c r="N95814" s="561" t="n"/>
    </row>
    <row r="95815">
      <c r="N95815" s="561" t="n"/>
    </row>
    <row r="95816">
      <c r="N95816" s="561" t="n"/>
    </row>
    <row r="95817">
      <c r="N95817" s="561" t="n"/>
    </row>
    <row r="95818">
      <c r="N95818" s="561" t="n"/>
    </row>
    <row r="95819">
      <c r="N95819" s="561" t="n"/>
    </row>
    <row r="95820">
      <c r="N95820" s="561" t="n"/>
    </row>
    <row r="95821">
      <c r="N95821" s="561" t="n"/>
    </row>
    <row r="95822">
      <c r="N95822" s="561" t="n"/>
    </row>
    <row r="95823">
      <c r="N95823" s="561" t="n"/>
    </row>
    <row r="95824">
      <c r="N95824" s="561" t="n"/>
    </row>
    <row r="95825">
      <c r="N95825" s="561" t="n"/>
    </row>
    <row r="95826">
      <c r="N95826" s="561" t="n"/>
    </row>
    <row r="95827">
      <c r="N95827" s="561" t="n"/>
    </row>
    <row r="95828">
      <c r="N95828" s="561" t="n"/>
    </row>
    <row r="95829">
      <c r="N95829" s="561" t="n"/>
    </row>
    <row r="95830">
      <c r="N95830" s="561" t="n"/>
    </row>
    <row r="95831">
      <c r="N95831" s="561" t="n"/>
    </row>
    <row r="95832">
      <c r="N95832" s="561" t="n"/>
    </row>
    <row r="95833">
      <c r="N95833" s="561" t="n"/>
    </row>
    <row r="95834">
      <c r="N95834" s="561" t="n"/>
    </row>
    <row r="95835">
      <c r="N95835" s="561" t="n"/>
    </row>
    <row r="95836">
      <c r="N95836" s="561" t="n"/>
    </row>
    <row r="95837">
      <c r="N95837" s="561" t="n"/>
    </row>
    <row r="95838">
      <c r="N95838" s="561" t="n"/>
    </row>
    <row r="95839">
      <c r="N95839" s="561" t="n"/>
    </row>
    <row r="95840">
      <c r="N95840" s="561" t="n"/>
    </row>
    <row r="95841">
      <c r="N95841" s="561" t="n"/>
    </row>
    <row r="95842">
      <c r="N95842" s="561" t="n"/>
    </row>
    <row r="95843">
      <c r="N95843" s="561" t="n"/>
    </row>
    <row r="95844">
      <c r="N95844" s="561" t="n"/>
    </row>
    <row r="95845">
      <c r="N95845" s="561" t="n"/>
    </row>
    <row r="95846">
      <c r="N95846" s="561" t="n"/>
    </row>
    <row r="95847">
      <c r="N95847" s="561" t="n"/>
    </row>
    <row r="95848">
      <c r="N95848" s="561" t="n"/>
    </row>
    <row r="95849">
      <c r="N95849" s="561" t="n"/>
    </row>
    <row r="95850">
      <c r="N95850" s="561" t="n"/>
    </row>
    <row r="95851">
      <c r="N95851" s="561" t="n"/>
    </row>
    <row r="95852">
      <c r="N95852" s="561" t="n"/>
    </row>
    <row r="95853">
      <c r="N95853" s="561" t="n"/>
    </row>
    <row r="95854">
      <c r="N95854" s="561" t="n"/>
    </row>
    <row r="95855">
      <c r="N95855" s="561" t="n"/>
    </row>
    <row r="95856">
      <c r="N95856" s="561" t="n"/>
    </row>
    <row r="95857">
      <c r="N95857" s="561" t="n"/>
    </row>
    <row r="95858">
      <c r="N95858" s="561" t="n"/>
    </row>
    <row r="95859">
      <c r="N95859" s="561" t="n"/>
    </row>
    <row r="95860">
      <c r="N95860" s="561" t="n"/>
    </row>
    <row r="95861">
      <c r="N95861" s="561" t="n"/>
    </row>
    <row r="95862">
      <c r="N95862" s="561" t="n"/>
    </row>
    <row r="95863">
      <c r="N95863" s="561" t="n"/>
    </row>
    <row r="95864">
      <c r="N95864" s="561" t="n"/>
    </row>
    <row r="95865">
      <c r="N95865" s="561" t="n"/>
    </row>
    <row r="95866">
      <c r="N95866" s="561" t="n"/>
    </row>
    <row r="95867">
      <c r="N95867" s="561" t="n"/>
    </row>
    <row r="95868">
      <c r="N95868" s="561" t="n"/>
    </row>
    <row r="95869">
      <c r="N95869" s="561" t="n"/>
    </row>
    <row r="95870">
      <c r="N95870" s="561" t="n"/>
    </row>
    <row r="95871">
      <c r="N95871" s="561" t="n"/>
    </row>
    <row r="95872">
      <c r="N95872" s="561" t="n"/>
    </row>
    <row r="95873">
      <c r="N95873" s="561" t="n"/>
    </row>
    <row r="95874">
      <c r="N95874" s="561" t="n"/>
    </row>
    <row r="95875">
      <c r="N95875" s="561" t="n"/>
    </row>
    <row r="95876">
      <c r="N95876" s="561" t="n"/>
    </row>
    <row r="95877">
      <c r="N95877" s="561" t="n"/>
    </row>
    <row r="95878">
      <c r="N95878" s="561" t="n"/>
    </row>
    <row r="95879">
      <c r="N95879" s="561" t="n"/>
    </row>
    <row r="95880">
      <c r="N95880" s="561" t="n"/>
    </row>
    <row r="95881">
      <c r="N95881" s="561" t="n"/>
    </row>
    <row r="95882">
      <c r="N95882" s="561" t="n"/>
    </row>
    <row r="95883">
      <c r="N95883" s="561" t="n"/>
    </row>
    <row r="95884">
      <c r="N95884" s="561" t="n"/>
    </row>
    <row r="95885">
      <c r="N95885" s="561" t="n"/>
    </row>
    <row r="95886">
      <c r="N95886" s="561" t="n"/>
    </row>
    <row r="95887">
      <c r="N95887" s="561" t="n"/>
    </row>
    <row r="95888">
      <c r="N95888" s="561" t="n"/>
    </row>
    <row r="95889">
      <c r="N95889" s="561" t="n"/>
    </row>
    <row r="95890">
      <c r="N95890" s="561" t="n"/>
    </row>
    <row r="95891">
      <c r="N95891" s="561" t="n"/>
    </row>
    <row r="95892">
      <c r="N95892" s="561" t="n"/>
    </row>
    <row r="95893">
      <c r="N95893" s="561" t="n"/>
    </row>
    <row r="95894">
      <c r="N95894" s="561" t="n"/>
    </row>
    <row r="95895">
      <c r="N95895" s="561" t="n"/>
    </row>
    <row r="95896">
      <c r="N95896" s="561" t="n"/>
    </row>
    <row r="95897">
      <c r="N95897" s="561" t="n"/>
    </row>
    <row r="95898">
      <c r="N95898" s="561" t="n"/>
    </row>
    <row r="95899">
      <c r="N95899" s="561" t="n"/>
    </row>
    <row r="95900">
      <c r="N95900" s="561" t="n"/>
    </row>
    <row r="95901">
      <c r="N95901" s="561" t="n"/>
    </row>
    <row r="95902">
      <c r="N95902" s="561" t="n"/>
    </row>
    <row r="95903">
      <c r="N95903" s="561" t="n"/>
    </row>
    <row r="95904">
      <c r="N95904" s="561" t="n"/>
    </row>
    <row r="95905">
      <c r="N95905" s="561" t="n"/>
    </row>
    <row r="95906">
      <c r="N95906" s="561" t="n"/>
    </row>
    <row r="95907">
      <c r="N95907" s="561" t="n"/>
    </row>
    <row r="95908">
      <c r="N95908" s="561" t="n"/>
    </row>
    <row r="95909">
      <c r="N95909" s="561" t="n"/>
    </row>
    <row r="95910">
      <c r="N95910" s="561" t="n"/>
    </row>
    <row r="95911">
      <c r="N95911" s="561" t="n"/>
    </row>
    <row r="95912">
      <c r="N95912" s="561" t="n"/>
    </row>
    <row r="95913">
      <c r="N95913" s="561" t="n"/>
    </row>
    <row r="95914">
      <c r="N95914" s="561" t="n"/>
    </row>
    <row r="95915">
      <c r="N95915" s="561" t="n"/>
    </row>
    <row r="95916">
      <c r="N95916" s="561" t="n"/>
    </row>
    <row r="95917">
      <c r="N95917" s="561" t="n"/>
    </row>
    <row r="95918">
      <c r="N95918" s="561" t="n"/>
    </row>
    <row r="95919">
      <c r="N95919" s="561" t="n"/>
    </row>
    <row r="95920">
      <c r="N95920" s="561" t="n"/>
    </row>
    <row r="95921">
      <c r="N95921" s="561" t="n"/>
    </row>
    <row r="95922">
      <c r="N95922" s="561" t="n"/>
    </row>
    <row r="95923">
      <c r="N95923" s="561" t="n"/>
    </row>
    <row r="95924">
      <c r="N95924" s="561" t="n"/>
    </row>
    <row r="95925">
      <c r="N95925" s="561" t="n"/>
    </row>
    <row r="95926">
      <c r="N95926" s="561" t="n"/>
    </row>
    <row r="95927">
      <c r="N95927" s="561" t="n"/>
    </row>
    <row r="95928">
      <c r="N95928" s="561" t="n"/>
    </row>
    <row r="95929">
      <c r="N95929" s="561" t="n"/>
    </row>
    <row r="95930">
      <c r="N95930" s="561" t="n"/>
    </row>
    <row r="95931">
      <c r="N95931" s="561" t="n"/>
    </row>
    <row r="95932">
      <c r="N95932" s="561" t="n"/>
    </row>
    <row r="95933">
      <c r="N95933" s="561" t="n"/>
    </row>
    <row r="95934">
      <c r="N95934" s="561" t="n"/>
    </row>
    <row r="95935">
      <c r="N95935" s="561" t="n"/>
    </row>
    <row r="95936">
      <c r="N95936" s="561" t="n"/>
    </row>
    <row r="95937">
      <c r="N95937" s="561" t="n"/>
    </row>
    <row r="95938">
      <c r="N95938" s="561" t="n"/>
    </row>
    <row r="95939">
      <c r="N95939" s="561" t="n"/>
    </row>
    <row r="95940">
      <c r="N95940" s="561" t="n"/>
    </row>
    <row r="95941">
      <c r="N95941" s="561" t="n"/>
    </row>
    <row r="95942">
      <c r="N95942" s="561" t="n"/>
    </row>
    <row r="95943">
      <c r="N95943" s="561" t="n"/>
    </row>
    <row r="95944">
      <c r="N95944" s="561" t="n"/>
    </row>
    <row r="95945">
      <c r="N95945" s="561" t="n"/>
    </row>
    <row r="95946">
      <c r="N95946" s="561" t="n"/>
    </row>
    <row r="95947">
      <c r="N95947" s="561" t="n"/>
    </row>
    <row r="95948">
      <c r="N95948" s="561" t="n"/>
    </row>
    <row r="95949">
      <c r="N95949" s="561" t="n"/>
    </row>
    <row r="95950">
      <c r="N95950" s="561" t="n"/>
    </row>
    <row r="95951">
      <c r="N95951" s="561" t="n"/>
    </row>
    <row r="95952">
      <c r="N95952" s="561" t="n"/>
    </row>
    <row r="95953">
      <c r="N95953" s="561" t="n"/>
    </row>
    <row r="95954">
      <c r="N95954" s="561" t="n"/>
    </row>
    <row r="95955">
      <c r="N95955" s="561" t="n"/>
    </row>
    <row r="95956">
      <c r="N95956" s="561" t="n"/>
    </row>
    <row r="95957">
      <c r="N95957" s="561" t="n"/>
    </row>
    <row r="95958">
      <c r="N95958" s="561" t="n"/>
    </row>
    <row r="95959">
      <c r="N95959" s="561" t="n"/>
    </row>
    <row r="95960">
      <c r="N95960" s="561" t="n"/>
    </row>
    <row r="95961">
      <c r="N95961" s="561" t="n"/>
    </row>
    <row r="95962">
      <c r="N95962" s="561" t="n"/>
    </row>
    <row r="95963">
      <c r="N95963" s="561" t="n"/>
    </row>
    <row r="95964">
      <c r="N95964" s="561" t="n"/>
    </row>
    <row r="95965">
      <c r="N95965" s="561" t="n"/>
    </row>
    <row r="95966">
      <c r="N95966" s="561" t="n"/>
    </row>
    <row r="95967">
      <c r="N95967" s="561" t="n"/>
    </row>
    <row r="95968">
      <c r="N95968" s="561" t="n"/>
    </row>
    <row r="95969">
      <c r="N95969" s="561" t="n"/>
    </row>
    <row r="95970">
      <c r="N95970" s="561" t="n"/>
    </row>
    <row r="95971">
      <c r="N95971" s="561" t="n"/>
    </row>
    <row r="95972">
      <c r="N95972" s="561" t="n"/>
    </row>
    <row r="95973">
      <c r="N95973" s="561" t="n"/>
    </row>
    <row r="95974">
      <c r="N95974" s="561" t="n"/>
    </row>
    <row r="95975">
      <c r="N95975" s="561" t="n"/>
    </row>
    <row r="95976">
      <c r="N95976" s="561" t="n"/>
    </row>
    <row r="95977">
      <c r="N95977" s="561" t="n"/>
    </row>
    <row r="95978">
      <c r="N95978" s="561" t="n"/>
    </row>
    <row r="95979">
      <c r="N95979" s="561" t="n"/>
    </row>
    <row r="95980">
      <c r="N95980" s="561" t="n"/>
    </row>
    <row r="95981">
      <c r="N95981" s="561" t="n"/>
    </row>
    <row r="95982">
      <c r="N95982" s="561" t="n"/>
    </row>
    <row r="95983">
      <c r="N95983" s="561" t="n"/>
    </row>
    <row r="95984">
      <c r="N95984" s="561" t="n"/>
    </row>
    <row r="95985">
      <c r="N95985" s="561" t="n"/>
    </row>
    <row r="95986">
      <c r="N95986" s="561" t="n"/>
    </row>
    <row r="95987">
      <c r="N95987" s="561" t="n"/>
    </row>
    <row r="95988">
      <c r="N95988" s="561" t="n"/>
    </row>
    <row r="95989">
      <c r="N95989" s="561" t="n"/>
    </row>
    <row r="95990">
      <c r="N95990" s="561" t="n"/>
    </row>
    <row r="95991">
      <c r="N95991" s="561" t="n"/>
    </row>
    <row r="95992">
      <c r="N95992" s="561" t="n"/>
    </row>
    <row r="95993">
      <c r="N95993" s="561" t="n"/>
    </row>
    <row r="95994">
      <c r="N95994" s="561" t="n"/>
    </row>
    <row r="95995">
      <c r="N95995" s="561" t="n"/>
    </row>
    <row r="95996">
      <c r="N95996" s="561" t="n"/>
    </row>
    <row r="95997">
      <c r="N95997" s="561" t="n"/>
    </row>
    <row r="95998">
      <c r="N95998" s="561" t="n"/>
    </row>
    <row r="95999">
      <c r="N95999" s="561" t="n"/>
    </row>
    <row r="96000">
      <c r="N96000" s="561" t="n"/>
    </row>
    <row r="96001">
      <c r="N96001" s="561" t="n"/>
    </row>
    <row r="96002">
      <c r="N96002" s="561" t="n"/>
    </row>
    <row r="96003">
      <c r="N96003" s="561" t="n"/>
    </row>
    <row r="96004">
      <c r="N96004" s="561" t="n"/>
    </row>
    <row r="96005">
      <c r="N96005" s="561" t="n"/>
    </row>
    <row r="96006">
      <c r="N96006" s="561" t="n"/>
    </row>
    <row r="96007">
      <c r="N96007" s="561" t="n"/>
    </row>
    <row r="96008">
      <c r="N96008" s="561" t="n"/>
    </row>
    <row r="96009">
      <c r="N96009" s="561" t="n"/>
    </row>
    <row r="96010">
      <c r="N96010" s="561" t="n"/>
    </row>
    <row r="96011">
      <c r="N96011" s="561" t="n"/>
    </row>
    <row r="96012">
      <c r="N96012" s="561" t="n"/>
    </row>
    <row r="96013">
      <c r="N96013" s="561" t="n"/>
    </row>
    <row r="96014">
      <c r="N96014" s="561" t="n"/>
    </row>
    <row r="96015">
      <c r="N96015" s="561" t="n"/>
    </row>
    <row r="96016">
      <c r="N96016" s="561" t="n"/>
    </row>
    <row r="96017">
      <c r="N96017" s="561" t="n"/>
    </row>
    <row r="96018">
      <c r="N96018" s="561" t="n"/>
    </row>
    <row r="96019">
      <c r="N96019" s="561" t="n"/>
    </row>
    <row r="96020">
      <c r="N96020" s="561" t="n"/>
    </row>
    <row r="96021">
      <c r="N96021" s="561" t="n"/>
    </row>
    <row r="96022">
      <c r="N96022" s="561" t="n"/>
    </row>
    <row r="96023">
      <c r="N96023" s="561" t="n"/>
    </row>
    <row r="96024">
      <c r="N96024" s="561" t="n"/>
    </row>
    <row r="96025">
      <c r="N96025" s="561" t="n"/>
    </row>
    <row r="96026">
      <c r="N96026" s="561" t="n"/>
    </row>
    <row r="96027">
      <c r="N96027" s="561" t="n"/>
    </row>
    <row r="96028">
      <c r="N96028" s="561" t="n"/>
    </row>
    <row r="96029">
      <c r="N96029" s="561" t="n"/>
    </row>
    <row r="96030">
      <c r="N96030" s="561" t="n"/>
    </row>
    <row r="96031">
      <c r="N96031" s="561" t="n"/>
    </row>
    <row r="96032">
      <c r="N96032" s="561" t="n"/>
    </row>
    <row r="96033">
      <c r="N96033" s="561" t="n"/>
    </row>
    <row r="96034">
      <c r="N96034" s="561" t="n"/>
    </row>
    <row r="96035">
      <c r="N96035" s="561" t="n"/>
    </row>
    <row r="96036">
      <c r="N96036" s="561" t="n"/>
    </row>
    <row r="96037">
      <c r="N96037" s="561" t="n"/>
    </row>
    <row r="96038">
      <c r="N96038" s="561" t="n"/>
    </row>
    <row r="96039">
      <c r="N96039" s="561" t="n"/>
    </row>
    <row r="96040">
      <c r="N96040" s="561" t="n"/>
    </row>
    <row r="96041">
      <c r="N96041" s="561" t="n"/>
    </row>
    <row r="96042">
      <c r="N96042" s="561" t="n"/>
    </row>
    <row r="96043">
      <c r="N96043" s="561" t="n"/>
    </row>
    <row r="96044">
      <c r="N96044" s="561" t="n"/>
    </row>
    <row r="96045">
      <c r="N96045" s="561" t="n"/>
    </row>
    <row r="96046">
      <c r="N96046" s="561" t="n"/>
    </row>
    <row r="96047">
      <c r="N96047" s="561" t="n"/>
    </row>
    <row r="96048">
      <c r="N96048" s="561" t="n"/>
    </row>
    <row r="96049">
      <c r="N96049" s="561" t="n"/>
    </row>
    <row r="96050">
      <c r="N96050" s="561" t="n"/>
    </row>
    <row r="96051">
      <c r="N96051" s="561" t="n"/>
    </row>
    <row r="96052">
      <c r="N96052" s="561" t="n"/>
    </row>
    <row r="96053">
      <c r="N96053" s="561" t="n"/>
    </row>
    <row r="96054">
      <c r="N96054" s="561" t="n"/>
    </row>
    <row r="96055">
      <c r="N96055" s="561" t="n"/>
    </row>
    <row r="96056">
      <c r="N96056" s="561" t="n"/>
    </row>
    <row r="96057">
      <c r="N96057" s="561" t="n"/>
    </row>
    <row r="96058">
      <c r="N96058" s="561" t="n"/>
    </row>
    <row r="96059">
      <c r="N96059" s="561" t="n"/>
    </row>
    <row r="96060">
      <c r="N96060" s="561" t="n"/>
    </row>
    <row r="96061">
      <c r="N96061" s="561" t="n"/>
    </row>
    <row r="96062">
      <c r="N96062" s="561" t="n"/>
    </row>
    <row r="96063">
      <c r="N96063" s="561" t="n"/>
    </row>
    <row r="96064">
      <c r="N96064" s="561" t="n"/>
    </row>
    <row r="96065">
      <c r="N96065" s="561" t="n"/>
    </row>
    <row r="96066">
      <c r="N96066" s="561" t="n"/>
    </row>
    <row r="96067">
      <c r="N96067" s="561" t="n"/>
    </row>
    <row r="96068">
      <c r="N96068" s="561" t="n"/>
    </row>
    <row r="96069">
      <c r="N96069" s="561" t="n"/>
    </row>
    <row r="96070">
      <c r="N96070" s="561" t="n"/>
    </row>
    <row r="96071">
      <c r="N96071" s="561" t="n"/>
    </row>
    <row r="96072">
      <c r="N96072" s="561" t="n"/>
    </row>
    <row r="96073">
      <c r="N96073" s="561" t="n"/>
    </row>
    <row r="96074">
      <c r="N96074" s="561" t="n"/>
    </row>
    <row r="96075">
      <c r="N96075" s="561" t="n"/>
    </row>
    <row r="96076">
      <c r="N96076" s="561" t="n"/>
    </row>
    <row r="96077">
      <c r="N96077" s="561" t="n"/>
    </row>
    <row r="96078">
      <c r="N96078" s="561" t="n"/>
    </row>
    <row r="96079">
      <c r="N96079" s="561" t="n"/>
    </row>
    <row r="96080">
      <c r="N96080" s="561" t="n"/>
    </row>
    <row r="96081">
      <c r="N96081" s="561" t="n"/>
    </row>
    <row r="96082">
      <c r="N96082" s="561" t="n"/>
    </row>
    <row r="96083">
      <c r="N96083" s="561" t="n"/>
    </row>
    <row r="96084">
      <c r="N96084" s="561" t="n"/>
    </row>
    <row r="96085">
      <c r="N96085" s="561" t="n"/>
    </row>
    <row r="96086">
      <c r="N96086" s="561" t="n"/>
    </row>
    <row r="96087">
      <c r="N96087" s="561" t="n"/>
    </row>
    <row r="96088">
      <c r="N96088" s="561" t="n"/>
    </row>
    <row r="96089">
      <c r="N96089" s="561" t="n"/>
    </row>
    <row r="96090">
      <c r="N96090" s="561" t="n"/>
    </row>
    <row r="96091">
      <c r="N96091" s="561" t="n"/>
    </row>
    <row r="96092">
      <c r="N96092" s="561" t="n"/>
    </row>
    <row r="96093">
      <c r="N96093" s="561" t="n"/>
    </row>
    <row r="96094">
      <c r="N96094" s="561" t="n"/>
    </row>
    <row r="96095">
      <c r="N96095" s="561" t="n"/>
    </row>
    <row r="96096">
      <c r="N96096" s="561" t="n"/>
    </row>
    <row r="96097">
      <c r="N96097" s="561" t="n"/>
    </row>
    <row r="96098">
      <c r="N96098" s="561" t="n"/>
    </row>
    <row r="96099">
      <c r="N96099" s="561" t="n"/>
    </row>
    <row r="96100">
      <c r="N96100" s="561" t="n"/>
    </row>
    <row r="96101">
      <c r="N96101" s="561" t="n"/>
    </row>
    <row r="96102">
      <c r="N96102" s="561" t="n"/>
    </row>
    <row r="96103">
      <c r="N96103" s="561" t="n"/>
    </row>
    <row r="96104">
      <c r="N96104" s="561" t="n"/>
    </row>
    <row r="96105">
      <c r="N96105" s="561" t="n"/>
    </row>
    <row r="96106">
      <c r="N96106" s="561" t="n"/>
    </row>
    <row r="96107">
      <c r="N96107" s="561" t="n"/>
    </row>
    <row r="96108">
      <c r="N96108" s="561" t="n"/>
    </row>
    <row r="96109">
      <c r="N96109" s="561" t="n"/>
    </row>
    <row r="96110">
      <c r="N96110" s="561" t="n"/>
    </row>
    <row r="96111">
      <c r="N96111" s="561" t="n"/>
    </row>
    <row r="96112">
      <c r="N96112" s="561" t="n"/>
    </row>
    <row r="96113">
      <c r="N96113" s="561" t="n"/>
    </row>
    <row r="96114">
      <c r="N96114" s="561" t="n"/>
    </row>
    <row r="96115">
      <c r="N96115" s="561" t="n"/>
    </row>
    <row r="96116">
      <c r="N96116" s="561" t="n"/>
    </row>
    <row r="96117">
      <c r="N96117" s="561" t="n"/>
    </row>
    <row r="96118">
      <c r="N96118" s="561" t="n"/>
    </row>
    <row r="96119">
      <c r="N96119" s="561" t="n"/>
    </row>
    <row r="96120">
      <c r="N96120" s="561" t="n"/>
    </row>
    <row r="96121">
      <c r="N96121" s="561" t="n"/>
    </row>
    <row r="96122">
      <c r="N96122" s="561" t="n"/>
    </row>
    <row r="96123">
      <c r="N96123" s="561" t="n"/>
    </row>
    <row r="96124">
      <c r="N96124" s="561" t="n"/>
    </row>
    <row r="96125">
      <c r="N96125" s="561" t="n"/>
    </row>
    <row r="96126">
      <c r="N96126" s="561" t="n"/>
    </row>
    <row r="96127">
      <c r="N96127" s="561" t="n"/>
    </row>
    <row r="96128">
      <c r="N96128" s="561" t="n"/>
    </row>
    <row r="96129">
      <c r="N96129" s="561" t="n"/>
    </row>
    <row r="96130">
      <c r="N96130" s="561" t="n"/>
    </row>
    <row r="96131">
      <c r="N96131" s="561" t="n"/>
    </row>
    <row r="96132">
      <c r="N96132" s="561" t="n"/>
    </row>
    <row r="96133">
      <c r="N96133" s="561" t="n"/>
    </row>
    <row r="96134">
      <c r="N96134" s="561" t="n"/>
    </row>
    <row r="96135">
      <c r="N96135" s="561" t="n"/>
    </row>
    <row r="96136">
      <c r="N96136" s="561" t="n"/>
    </row>
    <row r="96137">
      <c r="N96137" s="561" t="n"/>
    </row>
    <row r="96138">
      <c r="N96138" s="561" t="n"/>
    </row>
    <row r="96139">
      <c r="N96139" s="561" t="n"/>
    </row>
    <row r="96140">
      <c r="N96140" s="561" t="n"/>
    </row>
    <row r="96141">
      <c r="N96141" s="561" t="n"/>
    </row>
    <row r="96142">
      <c r="N96142" s="561" t="n"/>
    </row>
    <row r="96143">
      <c r="N96143" s="561" t="n"/>
    </row>
    <row r="96144">
      <c r="N96144" s="561" t="n"/>
    </row>
    <row r="96145">
      <c r="N96145" s="561" t="n"/>
    </row>
    <row r="96146">
      <c r="N96146" s="561" t="n"/>
    </row>
    <row r="96147">
      <c r="N96147" s="561" t="n"/>
    </row>
    <row r="96148">
      <c r="N96148" s="561" t="n"/>
    </row>
    <row r="96149">
      <c r="N96149" s="561" t="n"/>
    </row>
    <row r="96150">
      <c r="N96150" s="561" t="n"/>
    </row>
    <row r="96151">
      <c r="N96151" s="561" t="n"/>
    </row>
    <row r="96152">
      <c r="N96152" s="561" t="n"/>
    </row>
    <row r="96153">
      <c r="N96153" s="561" t="n"/>
    </row>
    <row r="96154">
      <c r="N96154" s="561" t="n"/>
    </row>
    <row r="96155">
      <c r="N96155" s="561" t="n"/>
    </row>
    <row r="96156">
      <c r="N96156" s="561" t="n"/>
    </row>
    <row r="96157">
      <c r="N96157" s="561" t="n"/>
    </row>
    <row r="96158">
      <c r="N96158" s="561" t="n"/>
    </row>
    <row r="96159">
      <c r="N96159" s="561" t="n"/>
    </row>
    <row r="96160">
      <c r="N96160" s="561" t="n"/>
    </row>
    <row r="96161">
      <c r="N96161" s="561" t="n"/>
    </row>
    <row r="96162">
      <c r="N96162" s="561" t="n"/>
    </row>
    <row r="96163">
      <c r="N96163" s="561" t="n"/>
    </row>
    <row r="96164">
      <c r="N96164" s="561" t="n"/>
    </row>
    <row r="96165">
      <c r="N96165" s="561" t="n"/>
    </row>
    <row r="96166">
      <c r="N96166" s="561" t="n"/>
    </row>
    <row r="96167">
      <c r="N96167" s="561" t="n"/>
    </row>
    <row r="96168">
      <c r="N96168" s="561" t="n"/>
    </row>
    <row r="96169">
      <c r="N96169" s="561" t="n"/>
    </row>
    <row r="96170">
      <c r="N96170" s="561" t="n"/>
    </row>
    <row r="96171">
      <c r="N96171" s="561" t="n"/>
    </row>
    <row r="96172">
      <c r="N96172" s="561" t="n"/>
    </row>
    <row r="96173">
      <c r="N96173" s="561" t="n"/>
    </row>
    <row r="96174">
      <c r="N96174" s="561" t="n"/>
    </row>
    <row r="96175">
      <c r="N96175" s="561" t="n"/>
    </row>
    <row r="96176">
      <c r="N96176" s="561" t="n"/>
    </row>
    <row r="96177">
      <c r="N96177" s="561" t="n"/>
    </row>
    <row r="96178">
      <c r="N96178" s="561" t="n"/>
    </row>
    <row r="96179">
      <c r="N96179" s="561" t="n"/>
    </row>
    <row r="96180">
      <c r="N96180" s="561" t="n"/>
    </row>
    <row r="96181">
      <c r="N96181" s="561" t="n"/>
    </row>
    <row r="96182">
      <c r="N96182" s="561" t="n"/>
    </row>
    <row r="96183">
      <c r="N96183" s="561" t="n"/>
    </row>
    <row r="96184">
      <c r="N96184" s="561" t="n"/>
    </row>
    <row r="96185">
      <c r="N96185" s="561" t="n"/>
    </row>
    <row r="96186">
      <c r="N96186" s="561" t="n"/>
    </row>
    <row r="96187">
      <c r="N96187" s="561" t="n"/>
    </row>
    <row r="96188">
      <c r="N96188" s="561" t="n"/>
    </row>
    <row r="96189">
      <c r="N96189" s="561" t="n"/>
    </row>
    <row r="96190">
      <c r="N96190" s="561" t="n"/>
    </row>
    <row r="96191">
      <c r="N96191" s="561" t="n"/>
    </row>
    <row r="96192">
      <c r="N96192" s="561" t="n"/>
    </row>
    <row r="96193">
      <c r="N96193" s="561" t="n"/>
    </row>
    <row r="96194">
      <c r="N96194" s="561" t="n"/>
    </row>
    <row r="96195">
      <c r="N96195" s="561" t="n"/>
    </row>
    <row r="96196">
      <c r="N96196" s="561" t="n"/>
    </row>
    <row r="96197">
      <c r="N96197" s="561" t="n"/>
    </row>
    <row r="96198">
      <c r="N96198" s="561" t="n"/>
    </row>
    <row r="96199">
      <c r="N96199" s="561" t="n"/>
    </row>
    <row r="96200">
      <c r="N96200" s="561" t="n"/>
    </row>
    <row r="96201">
      <c r="N96201" s="561" t="n"/>
    </row>
    <row r="96202">
      <c r="N96202" s="561" t="n"/>
    </row>
    <row r="96203">
      <c r="N96203" s="561" t="n"/>
    </row>
    <row r="96204">
      <c r="N96204" s="561" t="n"/>
    </row>
    <row r="96205">
      <c r="N96205" s="561" t="n"/>
    </row>
    <row r="96206">
      <c r="N96206" s="561" t="n"/>
    </row>
    <row r="96207">
      <c r="N96207" s="561" t="n"/>
    </row>
    <row r="96208">
      <c r="N96208" s="561" t="n"/>
    </row>
    <row r="96209">
      <c r="N96209" s="561" t="n"/>
    </row>
    <row r="96210">
      <c r="N96210" s="561" t="n"/>
    </row>
    <row r="96211">
      <c r="N96211" s="561" t="n"/>
    </row>
    <row r="96212">
      <c r="N96212" s="561" t="n"/>
    </row>
    <row r="96213">
      <c r="N96213" s="561" t="n"/>
    </row>
    <row r="96214">
      <c r="N96214" s="561" t="n"/>
    </row>
    <row r="96215">
      <c r="N96215" s="561" t="n"/>
    </row>
    <row r="96216">
      <c r="N96216" s="561" t="n"/>
    </row>
    <row r="96217">
      <c r="N96217" s="561" t="n"/>
    </row>
    <row r="96218">
      <c r="N96218" s="561" t="n"/>
    </row>
    <row r="96219">
      <c r="N96219" s="561" t="n"/>
    </row>
    <row r="96220">
      <c r="N96220" s="561" t="n"/>
    </row>
    <row r="96221">
      <c r="N96221" s="561" t="n"/>
    </row>
    <row r="96222">
      <c r="N96222" s="561" t="n"/>
    </row>
    <row r="96223">
      <c r="N96223" s="561" t="n"/>
    </row>
    <row r="96224">
      <c r="N96224" s="561" t="n"/>
    </row>
    <row r="96225">
      <c r="N96225" s="561" t="n"/>
    </row>
    <row r="96226">
      <c r="N96226" s="561" t="n"/>
    </row>
    <row r="96227">
      <c r="N96227" s="561" t="n"/>
    </row>
    <row r="96228">
      <c r="N96228" s="561" t="n"/>
    </row>
    <row r="96229">
      <c r="N96229" s="561" t="n"/>
    </row>
    <row r="96230">
      <c r="N96230" s="561" t="n"/>
    </row>
    <row r="96231">
      <c r="N96231" s="561" t="n"/>
    </row>
    <row r="96232">
      <c r="N96232" s="561" t="n"/>
    </row>
    <row r="96233">
      <c r="N96233" s="561" t="n"/>
    </row>
    <row r="96234">
      <c r="N96234" s="561" t="n"/>
    </row>
    <row r="96235">
      <c r="N96235" s="561" t="n"/>
    </row>
    <row r="96236">
      <c r="N96236" s="561" t="n"/>
    </row>
    <row r="96237">
      <c r="N96237" s="561" t="n"/>
    </row>
    <row r="96238">
      <c r="N96238" s="561" t="n"/>
    </row>
    <row r="96239">
      <c r="N96239" s="561" t="n"/>
    </row>
    <row r="96240">
      <c r="N96240" s="561" t="n"/>
    </row>
    <row r="96241">
      <c r="N96241" s="561" t="n"/>
    </row>
    <row r="96242">
      <c r="N96242" s="561" t="n"/>
    </row>
    <row r="96243">
      <c r="N96243" s="561" t="n"/>
    </row>
    <row r="96244">
      <c r="N96244" s="561" t="n"/>
    </row>
    <row r="96245">
      <c r="N96245" s="561" t="n"/>
    </row>
    <row r="96246">
      <c r="N96246" s="561" t="n"/>
    </row>
    <row r="96247">
      <c r="N96247" s="561" t="n"/>
    </row>
    <row r="96248">
      <c r="N96248" s="561" t="n"/>
    </row>
    <row r="96249">
      <c r="N96249" s="561" t="n"/>
    </row>
    <row r="96250">
      <c r="N96250" s="561" t="n"/>
    </row>
    <row r="96251">
      <c r="N96251" s="561" t="n"/>
    </row>
    <row r="96252">
      <c r="N96252" s="561" t="n"/>
    </row>
    <row r="96253">
      <c r="N96253" s="561" t="n"/>
    </row>
    <row r="96254">
      <c r="N96254" s="561" t="n"/>
    </row>
    <row r="96255">
      <c r="N96255" s="561" t="n"/>
    </row>
    <row r="96256">
      <c r="N96256" s="561" t="n"/>
    </row>
    <row r="96257">
      <c r="N96257" s="561" t="n"/>
    </row>
    <row r="96258">
      <c r="N96258" s="561" t="n"/>
    </row>
    <row r="96259">
      <c r="N96259" s="561" t="n"/>
    </row>
    <row r="96260">
      <c r="N96260" s="561" t="n"/>
    </row>
    <row r="96261">
      <c r="N96261" s="561" t="n"/>
    </row>
    <row r="96262">
      <c r="N96262" s="561" t="n"/>
    </row>
    <row r="96263">
      <c r="N96263" s="561" t="n"/>
    </row>
    <row r="96264">
      <c r="N96264" s="561" t="n"/>
    </row>
    <row r="96265">
      <c r="N96265" s="561" t="n"/>
    </row>
    <row r="96266">
      <c r="N96266" s="561" t="n"/>
    </row>
    <row r="96267">
      <c r="N96267" s="561" t="n"/>
    </row>
    <row r="96268">
      <c r="N96268" s="561" t="n"/>
    </row>
    <row r="96269">
      <c r="N96269" s="561" t="n"/>
    </row>
    <row r="96270">
      <c r="N96270" s="561" t="n"/>
    </row>
    <row r="96271">
      <c r="N96271" s="561" t="n"/>
    </row>
    <row r="96272">
      <c r="N96272" s="561" t="n"/>
    </row>
    <row r="96273">
      <c r="N96273" s="561" t="n"/>
    </row>
    <row r="96274">
      <c r="N96274" s="561" t="n"/>
    </row>
    <row r="96275">
      <c r="N96275" s="561" t="n"/>
    </row>
    <row r="96276">
      <c r="N96276" s="561" t="n"/>
    </row>
    <row r="96277">
      <c r="N96277" s="561" t="n"/>
    </row>
    <row r="96278">
      <c r="N96278" s="561" t="n"/>
    </row>
    <row r="96279">
      <c r="N96279" s="561" t="n"/>
    </row>
    <row r="96280">
      <c r="N96280" s="561" t="n"/>
    </row>
    <row r="96281">
      <c r="N96281" s="561" t="n"/>
    </row>
    <row r="96282">
      <c r="N96282" s="561" t="n"/>
    </row>
    <row r="96283">
      <c r="N96283" s="561" t="n"/>
    </row>
    <row r="96284">
      <c r="N96284" s="561" t="n"/>
    </row>
    <row r="96285">
      <c r="N96285" s="561" t="n"/>
    </row>
    <row r="96286">
      <c r="N96286" s="561" t="n"/>
    </row>
    <row r="96287">
      <c r="N96287" s="561" t="n"/>
    </row>
    <row r="96288">
      <c r="N96288" s="561" t="n"/>
    </row>
    <row r="96289">
      <c r="N96289" s="561" t="n"/>
    </row>
    <row r="96290">
      <c r="N96290" s="561" t="n"/>
    </row>
    <row r="96291">
      <c r="N96291" s="561" t="n"/>
    </row>
    <row r="96292">
      <c r="N96292" s="561" t="n"/>
    </row>
    <row r="96293">
      <c r="N96293" s="561" t="n"/>
    </row>
    <row r="96294">
      <c r="N96294" s="561" t="n"/>
    </row>
    <row r="96295">
      <c r="N96295" s="561" t="n"/>
    </row>
    <row r="96296">
      <c r="N96296" s="561" t="n"/>
    </row>
    <row r="96297">
      <c r="N96297" s="561" t="n"/>
    </row>
    <row r="96298">
      <c r="N96298" s="561" t="n"/>
    </row>
    <row r="96299">
      <c r="N96299" s="561" t="n"/>
    </row>
    <row r="96300">
      <c r="N96300" s="561" t="n"/>
    </row>
    <row r="96301">
      <c r="N96301" s="561" t="n"/>
    </row>
    <row r="96302">
      <c r="N96302" s="561" t="n"/>
    </row>
    <row r="96303">
      <c r="N96303" s="561" t="n"/>
    </row>
    <row r="96304">
      <c r="N96304" s="561" t="n"/>
    </row>
    <row r="96305">
      <c r="N96305" s="561" t="n"/>
    </row>
    <row r="96306">
      <c r="N96306" s="561" t="n"/>
    </row>
    <row r="96307">
      <c r="N96307" s="561" t="n"/>
    </row>
    <row r="96308">
      <c r="N96308" s="561" t="n"/>
    </row>
    <row r="96309">
      <c r="N96309" s="561" t="n"/>
    </row>
    <row r="96310">
      <c r="N96310" s="561" t="n"/>
    </row>
    <row r="96311">
      <c r="N96311" s="561" t="n"/>
    </row>
    <row r="96312">
      <c r="N96312" s="561" t="n"/>
    </row>
    <row r="96313">
      <c r="N96313" s="561" t="n"/>
    </row>
    <row r="96314">
      <c r="N96314" s="561" t="n"/>
    </row>
    <row r="96315">
      <c r="N96315" s="561" t="n"/>
    </row>
    <row r="96316">
      <c r="N96316" s="561" t="n"/>
    </row>
    <row r="96317">
      <c r="N96317" s="561" t="n"/>
    </row>
    <row r="96318">
      <c r="N96318" s="561" t="n"/>
    </row>
    <row r="96319">
      <c r="N96319" s="561" t="n"/>
    </row>
    <row r="96320">
      <c r="N96320" s="561" t="n"/>
    </row>
    <row r="96321">
      <c r="N96321" s="561" t="n"/>
    </row>
    <row r="96322">
      <c r="N96322" s="561" t="n"/>
    </row>
    <row r="96323">
      <c r="N96323" s="561" t="n"/>
    </row>
    <row r="96324">
      <c r="N96324" s="561" t="n"/>
    </row>
    <row r="96325">
      <c r="N96325" s="561" t="n"/>
    </row>
    <row r="96326">
      <c r="N96326" s="561" t="n"/>
    </row>
    <row r="96327">
      <c r="N96327" s="561" t="n"/>
    </row>
    <row r="96328">
      <c r="N96328" s="561" t="n"/>
    </row>
    <row r="96329">
      <c r="N96329" s="561" t="n"/>
    </row>
    <row r="96330">
      <c r="N96330" s="561" t="n"/>
    </row>
    <row r="96331">
      <c r="N96331" s="561" t="n"/>
    </row>
    <row r="96332">
      <c r="N96332" s="561" t="n"/>
    </row>
    <row r="96333">
      <c r="N96333" s="561" t="n"/>
    </row>
    <row r="96334">
      <c r="N96334" s="561" t="n"/>
    </row>
    <row r="96335">
      <c r="N96335" s="561" t="n"/>
    </row>
    <row r="96336">
      <c r="N96336" s="561" t="n"/>
    </row>
    <row r="96337">
      <c r="N96337" s="561" t="n"/>
    </row>
    <row r="96338">
      <c r="N96338" s="561" t="n"/>
    </row>
    <row r="96339">
      <c r="N96339" s="561" t="n"/>
    </row>
    <row r="96340">
      <c r="N96340" s="561" t="n"/>
    </row>
    <row r="96341">
      <c r="N96341" s="561" t="n"/>
    </row>
    <row r="96342">
      <c r="N96342" s="561" t="n"/>
    </row>
    <row r="96343">
      <c r="N96343" s="561" t="n"/>
    </row>
    <row r="96344">
      <c r="N96344" s="561" t="n"/>
    </row>
    <row r="96345">
      <c r="N96345" s="561" t="n"/>
    </row>
    <row r="96346">
      <c r="N96346" s="561" t="n"/>
    </row>
    <row r="96347">
      <c r="N96347" s="561" t="n"/>
    </row>
    <row r="96348">
      <c r="N96348" s="561" t="n"/>
    </row>
    <row r="96349">
      <c r="N96349" s="561" t="n"/>
    </row>
    <row r="96350">
      <c r="N96350" s="561" t="n"/>
    </row>
    <row r="96351">
      <c r="N96351" s="561" t="n"/>
    </row>
    <row r="96352">
      <c r="N96352" s="561" t="n"/>
    </row>
    <row r="96353">
      <c r="N96353" s="561" t="n"/>
    </row>
    <row r="96354">
      <c r="N96354" s="561" t="n"/>
    </row>
    <row r="96355">
      <c r="N96355" s="561" t="n"/>
    </row>
    <row r="96356">
      <c r="N96356" s="561" t="n"/>
    </row>
    <row r="96357">
      <c r="N96357" s="561" t="n"/>
    </row>
    <row r="96358">
      <c r="N96358" s="561" t="n"/>
    </row>
    <row r="96359">
      <c r="N96359" s="561" t="n"/>
    </row>
    <row r="96360">
      <c r="N96360" s="561" t="n"/>
    </row>
    <row r="96361">
      <c r="N96361" s="561" t="n"/>
    </row>
    <row r="96362">
      <c r="N96362" s="561" t="n"/>
    </row>
    <row r="96363">
      <c r="N96363" s="561" t="n"/>
    </row>
    <row r="96364">
      <c r="N96364" s="561" t="n"/>
    </row>
    <row r="96365">
      <c r="N96365" s="561" t="n"/>
    </row>
    <row r="96366">
      <c r="N96366" s="561" t="n"/>
    </row>
    <row r="96367">
      <c r="N96367" s="561" t="n"/>
    </row>
    <row r="96368">
      <c r="N96368" s="561" t="n"/>
    </row>
    <row r="96369">
      <c r="N96369" s="561" t="n"/>
    </row>
    <row r="96370">
      <c r="N96370" s="561" t="n"/>
    </row>
    <row r="96371">
      <c r="N96371" s="561" t="n"/>
    </row>
    <row r="96372">
      <c r="N96372" s="561" t="n"/>
    </row>
    <row r="96373">
      <c r="N96373" s="561" t="n"/>
    </row>
    <row r="96374">
      <c r="N96374" s="561" t="n"/>
    </row>
    <row r="96375">
      <c r="N96375" s="561" t="n"/>
    </row>
    <row r="96376">
      <c r="N96376" s="561" t="n"/>
    </row>
    <row r="96377">
      <c r="N96377" s="561" t="n"/>
    </row>
    <row r="96378">
      <c r="N96378" s="561" t="n"/>
    </row>
    <row r="96379">
      <c r="N96379" s="561" t="n"/>
    </row>
    <row r="96380">
      <c r="N96380" s="561" t="n"/>
    </row>
    <row r="96381">
      <c r="N96381" s="561" t="n"/>
    </row>
    <row r="96382">
      <c r="N96382" s="561" t="n"/>
    </row>
    <row r="96383">
      <c r="N96383" s="561" t="n"/>
    </row>
    <row r="96384">
      <c r="N96384" s="561" t="n"/>
    </row>
    <row r="96385">
      <c r="N96385" s="561" t="n"/>
    </row>
    <row r="96386">
      <c r="N96386" s="561" t="n"/>
    </row>
    <row r="96387">
      <c r="N96387" s="561" t="n"/>
    </row>
    <row r="96388">
      <c r="N96388" s="561" t="n"/>
    </row>
    <row r="96389">
      <c r="N96389" s="561" t="n"/>
    </row>
    <row r="96390">
      <c r="N96390" s="561" t="n"/>
    </row>
    <row r="96391">
      <c r="N96391" s="561" t="n"/>
    </row>
    <row r="96392">
      <c r="N96392" s="561" t="n"/>
    </row>
    <row r="96393">
      <c r="N96393" s="561" t="n"/>
    </row>
    <row r="96394">
      <c r="N96394" s="561" t="n"/>
    </row>
    <row r="96395">
      <c r="N96395" s="561" t="n"/>
    </row>
    <row r="96396">
      <c r="N96396" s="561" t="n"/>
    </row>
    <row r="96397">
      <c r="N96397" s="561" t="n"/>
    </row>
    <row r="96398">
      <c r="N96398" s="561" t="n"/>
    </row>
    <row r="96399">
      <c r="N96399" s="561" t="n"/>
    </row>
    <row r="96400">
      <c r="N96400" s="561" t="n"/>
    </row>
    <row r="96401">
      <c r="N96401" s="561" t="n"/>
    </row>
    <row r="96402">
      <c r="N96402" s="561" t="n"/>
    </row>
    <row r="96403">
      <c r="N96403" s="561" t="n"/>
    </row>
    <row r="96404">
      <c r="N96404" s="561" t="n"/>
    </row>
    <row r="96405">
      <c r="N96405" s="561" t="n"/>
    </row>
    <row r="96406">
      <c r="N96406" s="561" t="n"/>
    </row>
    <row r="96407">
      <c r="N96407" s="561" t="n"/>
    </row>
    <row r="96408">
      <c r="N96408" s="561" t="n"/>
    </row>
    <row r="96409">
      <c r="N96409" s="561" t="n"/>
    </row>
    <row r="96410">
      <c r="N96410" s="561" t="n"/>
    </row>
    <row r="96411">
      <c r="N96411" s="561" t="n"/>
    </row>
    <row r="96412">
      <c r="N96412" s="561" t="n"/>
    </row>
    <row r="96413">
      <c r="N96413" s="561" t="n"/>
    </row>
    <row r="96414">
      <c r="N96414" s="561" t="n"/>
    </row>
    <row r="96415">
      <c r="N96415" s="561" t="n"/>
    </row>
    <row r="96416">
      <c r="N96416" s="561" t="n"/>
    </row>
    <row r="96417">
      <c r="N96417" s="561" t="n"/>
    </row>
    <row r="96418">
      <c r="N96418" s="561" t="n"/>
    </row>
    <row r="96419">
      <c r="N96419" s="561" t="n"/>
    </row>
    <row r="96420">
      <c r="N96420" s="561" t="n"/>
    </row>
    <row r="96421">
      <c r="N96421" s="561" t="n"/>
    </row>
    <row r="96422">
      <c r="N96422" s="561" t="n"/>
    </row>
    <row r="96423">
      <c r="N96423" s="561" t="n"/>
    </row>
    <row r="96424">
      <c r="N96424" s="561" t="n"/>
    </row>
    <row r="96425">
      <c r="N96425" s="561" t="n"/>
    </row>
    <row r="96426">
      <c r="N96426" s="561" t="n"/>
    </row>
    <row r="96427">
      <c r="N96427" s="561" t="n"/>
    </row>
    <row r="96428">
      <c r="N96428" s="561" t="n"/>
    </row>
    <row r="96429">
      <c r="N96429" s="561" t="n"/>
    </row>
    <row r="96430">
      <c r="N96430" s="561" t="n"/>
    </row>
    <row r="96431">
      <c r="N96431" s="561" t="n"/>
    </row>
    <row r="96432">
      <c r="N96432" s="561" t="n"/>
    </row>
    <row r="96433">
      <c r="N96433" s="561" t="n"/>
    </row>
    <row r="96434">
      <c r="N96434" s="561" t="n"/>
    </row>
    <row r="96435">
      <c r="N96435" s="561" t="n"/>
    </row>
    <row r="96436">
      <c r="N96436" s="561" t="n"/>
    </row>
    <row r="96437">
      <c r="N96437" s="561" t="n"/>
    </row>
    <row r="96438">
      <c r="N96438" s="561" t="n"/>
    </row>
    <row r="96439">
      <c r="N96439" s="561" t="n"/>
    </row>
    <row r="96440">
      <c r="N96440" s="561" t="n"/>
    </row>
    <row r="96441">
      <c r="N96441" s="561" t="n"/>
    </row>
    <row r="96442">
      <c r="N96442" s="561" t="n"/>
    </row>
    <row r="96443">
      <c r="N96443" s="561" t="n"/>
    </row>
    <row r="96444">
      <c r="N96444" s="561" t="n"/>
    </row>
    <row r="96445">
      <c r="N96445" s="561" t="n"/>
    </row>
    <row r="96446">
      <c r="N96446" s="561" t="n"/>
    </row>
    <row r="96447">
      <c r="N96447" s="561" t="n"/>
    </row>
    <row r="96448">
      <c r="N96448" s="561" t="n"/>
    </row>
    <row r="96449">
      <c r="N96449" s="561" t="n"/>
    </row>
    <row r="96450">
      <c r="N96450" s="561" t="n"/>
    </row>
    <row r="96451">
      <c r="N96451" s="561" t="n"/>
    </row>
    <row r="96452">
      <c r="N96452" s="561" t="n"/>
    </row>
    <row r="96453">
      <c r="N96453" s="561" t="n"/>
    </row>
    <row r="96454">
      <c r="N96454" s="561" t="n"/>
    </row>
    <row r="96455">
      <c r="N96455" s="561" t="n"/>
    </row>
    <row r="96456">
      <c r="N96456" s="561" t="n"/>
    </row>
    <row r="96457">
      <c r="N96457" s="561" t="n"/>
    </row>
    <row r="96458">
      <c r="N96458" s="561" t="n"/>
    </row>
    <row r="96459">
      <c r="N96459" s="561" t="n"/>
    </row>
    <row r="96460">
      <c r="N96460" s="561" t="n"/>
    </row>
    <row r="96461">
      <c r="N96461" s="561" t="n"/>
    </row>
    <row r="96462">
      <c r="N96462" s="561" t="n"/>
    </row>
    <row r="96463">
      <c r="N96463" s="561" t="n"/>
    </row>
    <row r="96464">
      <c r="N96464" s="561" t="n"/>
    </row>
    <row r="96465">
      <c r="N96465" s="561" t="n"/>
    </row>
    <row r="96466">
      <c r="N96466" s="561" t="n"/>
    </row>
    <row r="96467">
      <c r="N96467" s="561" t="n"/>
    </row>
    <row r="96468">
      <c r="N96468" s="561" t="n"/>
    </row>
    <row r="96469">
      <c r="N96469" s="561" t="n"/>
    </row>
    <row r="96470">
      <c r="N96470" s="561" t="n"/>
    </row>
    <row r="96471">
      <c r="N96471" s="561" t="n"/>
    </row>
    <row r="96472">
      <c r="N96472" s="561" t="n"/>
    </row>
    <row r="96473">
      <c r="N96473" s="561" t="n"/>
    </row>
    <row r="96474">
      <c r="N96474" s="561" t="n"/>
    </row>
    <row r="96475">
      <c r="N96475" s="561" t="n"/>
    </row>
    <row r="96476">
      <c r="N96476" s="561" t="n"/>
    </row>
    <row r="96477">
      <c r="N96477" s="561" t="n"/>
    </row>
    <row r="96478">
      <c r="N96478" s="561" t="n"/>
    </row>
    <row r="96479">
      <c r="N96479" s="561" t="n"/>
    </row>
    <row r="96480">
      <c r="N96480" s="561" t="n"/>
    </row>
    <row r="96481">
      <c r="N96481" s="561" t="n"/>
    </row>
    <row r="96482">
      <c r="N96482" s="561" t="n"/>
    </row>
    <row r="96483">
      <c r="N96483" s="561" t="n"/>
    </row>
    <row r="96484">
      <c r="N96484" s="561" t="n"/>
    </row>
    <row r="96485">
      <c r="N96485" s="561" t="n"/>
    </row>
    <row r="96486">
      <c r="N96486" s="561" t="n"/>
    </row>
    <row r="96487">
      <c r="N96487" s="561" t="n"/>
    </row>
    <row r="96488">
      <c r="N96488" s="561" t="n"/>
    </row>
    <row r="96489">
      <c r="N96489" s="561" t="n"/>
    </row>
    <row r="96490">
      <c r="N96490" s="561" t="n"/>
    </row>
    <row r="96491">
      <c r="N96491" s="561" t="n"/>
    </row>
    <row r="96492">
      <c r="N96492" s="561" t="n"/>
    </row>
    <row r="96493">
      <c r="N96493" s="561" t="n"/>
    </row>
    <row r="96494">
      <c r="N96494" s="561" t="n"/>
    </row>
    <row r="96495">
      <c r="N96495" s="561" t="n"/>
    </row>
    <row r="96496">
      <c r="N96496" s="561" t="n"/>
    </row>
    <row r="96497">
      <c r="N96497" s="561" t="n"/>
    </row>
    <row r="96498">
      <c r="N96498" s="561" t="n"/>
    </row>
    <row r="96499">
      <c r="N96499" s="561" t="n"/>
    </row>
    <row r="96500">
      <c r="N96500" s="561" t="n"/>
    </row>
    <row r="96501">
      <c r="N96501" s="561" t="n"/>
    </row>
    <row r="96502">
      <c r="N96502" s="561" t="n"/>
    </row>
    <row r="96503">
      <c r="N96503" s="561" t="n"/>
    </row>
    <row r="96504">
      <c r="N96504" s="561" t="n"/>
    </row>
    <row r="96505">
      <c r="N96505" s="561" t="n"/>
    </row>
    <row r="96506">
      <c r="N96506" s="561" t="n"/>
    </row>
    <row r="96507">
      <c r="N96507" s="561" t="n"/>
    </row>
    <row r="96508">
      <c r="N96508" s="561" t="n"/>
    </row>
    <row r="96509">
      <c r="N96509" s="561" t="n"/>
    </row>
    <row r="96510">
      <c r="N96510" s="561" t="n"/>
    </row>
    <row r="96511">
      <c r="N96511" s="561" t="n"/>
    </row>
    <row r="96512">
      <c r="N96512" s="561" t="n"/>
    </row>
    <row r="96513">
      <c r="N96513" s="561" t="n"/>
    </row>
    <row r="96514">
      <c r="N96514" s="561" t="n"/>
    </row>
    <row r="96515">
      <c r="N96515" s="561" t="n"/>
    </row>
    <row r="96516">
      <c r="N96516" s="561" t="n"/>
    </row>
    <row r="96517">
      <c r="N96517" s="561" t="n"/>
    </row>
    <row r="96518">
      <c r="N96518" s="561" t="n"/>
    </row>
    <row r="96519">
      <c r="N96519" s="561" t="n"/>
    </row>
    <row r="96520">
      <c r="N96520" s="561" t="n"/>
    </row>
    <row r="96521">
      <c r="N96521" s="561" t="n"/>
    </row>
    <row r="96522">
      <c r="N96522" s="561" t="n"/>
    </row>
    <row r="96523">
      <c r="N96523" s="561" t="n"/>
    </row>
    <row r="96524">
      <c r="N96524" s="561" t="n"/>
    </row>
    <row r="96525">
      <c r="N96525" s="561" t="n"/>
    </row>
    <row r="96526">
      <c r="N96526" s="561" t="n"/>
    </row>
    <row r="96527">
      <c r="N96527" s="561" t="n"/>
    </row>
    <row r="96528">
      <c r="N96528" s="561" t="n"/>
    </row>
    <row r="96529">
      <c r="N96529" s="561" t="n"/>
    </row>
    <row r="96530">
      <c r="N96530" s="561" t="n"/>
    </row>
    <row r="96531">
      <c r="N96531" s="561" t="n"/>
    </row>
    <row r="96532">
      <c r="N96532" s="561" t="n"/>
    </row>
    <row r="96533">
      <c r="N96533" s="561" t="n"/>
    </row>
    <row r="96534">
      <c r="N96534" s="561" t="n"/>
    </row>
    <row r="96535">
      <c r="N96535" s="561" t="n"/>
    </row>
    <row r="96536">
      <c r="N96536" s="561" t="n"/>
    </row>
    <row r="96537">
      <c r="N96537" s="561" t="n"/>
    </row>
    <row r="96538">
      <c r="N96538" s="561" t="n"/>
    </row>
    <row r="96539">
      <c r="N96539" s="561" t="n"/>
    </row>
    <row r="96540">
      <c r="N96540" s="561" t="n"/>
    </row>
    <row r="96541">
      <c r="N96541" s="561" t="n"/>
    </row>
    <row r="96542">
      <c r="N96542" s="561" t="n"/>
    </row>
    <row r="96543">
      <c r="N96543" s="561" t="n"/>
    </row>
    <row r="96544">
      <c r="N96544" s="561" t="n"/>
    </row>
    <row r="96545">
      <c r="N96545" s="561" t="n"/>
    </row>
    <row r="96546">
      <c r="N96546" s="561" t="n"/>
    </row>
    <row r="96547">
      <c r="N96547" s="561" t="n"/>
    </row>
    <row r="96548">
      <c r="N96548" s="561" t="n"/>
    </row>
    <row r="96549">
      <c r="N96549" s="561" t="n"/>
    </row>
    <row r="96550">
      <c r="N96550" s="561" t="n"/>
    </row>
    <row r="96551">
      <c r="N96551" s="561" t="n"/>
    </row>
    <row r="96552">
      <c r="N96552" s="561" t="n"/>
    </row>
    <row r="96553">
      <c r="N96553" s="561" t="n"/>
    </row>
    <row r="96554">
      <c r="N96554" s="561" t="n"/>
    </row>
    <row r="96555">
      <c r="N96555" s="561" t="n"/>
    </row>
    <row r="96556">
      <c r="N96556" s="561" t="n"/>
    </row>
    <row r="96557">
      <c r="N96557" s="561" t="n"/>
    </row>
    <row r="96558">
      <c r="N96558" s="561" t="n"/>
    </row>
    <row r="96559">
      <c r="N96559" s="561" t="n"/>
    </row>
    <row r="96560">
      <c r="N96560" s="561" t="n"/>
    </row>
    <row r="96561">
      <c r="N96561" s="561" t="n"/>
    </row>
    <row r="96562">
      <c r="N96562" s="561" t="n"/>
    </row>
    <row r="96563">
      <c r="N96563" s="561" t="n"/>
    </row>
    <row r="96564">
      <c r="N96564" s="561" t="n"/>
    </row>
    <row r="96565">
      <c r="N96565" s="561" t="n"/>
    </row>
    <row r="96566">
      <c r="N96566" s="561" t="n"/>
    </row>
    <row r="96567">
      <c r="N96567" s="561" t="n"/>
    </row>
    <row r="96568">
      <c r="N96568" s="561" t="n"/>
    </row>
    <row r="96569">
      <c r="N96569" s="561" t="n"/>
    </row>
    <row r="96570">
      <c r="N96570" s="561" t="n"/>
    </row>
    <row r="96571">
      <c r="N96571" s="561" t="n"/>
    </row>
    <row r="96572">
      <c r="N96572" s="561" t="n"/>
    </row>
    <row r="96573">
      <c r="N96573" s="561" t="n"/>
    </row>
    <row r="96574">
      <c r="N96574" s="561" t="n"/>
    </row>
    <row r="96575">
      <c r="N96575" s="561" t="n"/>
    </row>
    <row r="96576">
      <c r="N96576" s="561" t="n"/>
    </row>
    <row r="96577">
      <c r="N96577" s="561" t="n"/>
    </row>
    <row r="96578">
      <c r="N96578" s="561" t="n"/>
    </row>
    <row r="96579">
      <c r="N96579" s="561" t="n"/>
    </row>
    <row r="96580">
      <c r="N96580" s="561" t="n"/>
    </row>
    <row r="96581">
      <c r="N96581" s="561" t="n"/>
    </row>
    <row r="96582">
      <c r="N96582" s="561" t="n"/>
    </row>
    <row r="96583">
      <c r="N96583" s="561" t="n"/>
    </row>
    <row r="96584">
      <c r="N96584" s="561" t="n"/>
    </row>
    <row r="96585">
      <c r="N96585" s="561" t="n"/>
    </row>
    <row r="96586">
      <c r="N96586" s="561" t="n"/>
    </row>
    <row r="96587">
      <c r="N96587" s="561" t="n"/>
    </row>
    <row r="96588">
      <c r="N96588" s="561" t="n"/>
    </row>
    <row r="96589">
      <c r="N96589" s="561" t="n"/>
    </row>
    <row r="96590">
      <c r="N96590" s="561" t="n"/>
    </row>
    <row r="96591">
      <c r="N96591" s="561" t="n"/>
    </row>
    <row r="96592">
      <c r="N96592" s="561" t="n"/>
    </row>
    <row r="96593">
      <c r="N96593" s="561" t="n"/>
    </row>
    <row r="96594">
      <c r="N96594" s="561" t="n"/>
    </row>
    <row r="96595">
      <c r="N96595" s="561" t="n"/>
    </row>
    <row r="96596">
      <c r="N96596" s="561" t="n"/>
    </row>
    <row r="96597">
      <c r="N96597" s="561" t="n"/>
    </row>
    <row r="96598">
      <c r="N96598" s="561" t="n"/>
    </row>
    <row r="96599">
      <c r="N96599" s="561" t="n"/>
    </row>
    <row r="96600">
      <c r="N96600" s="561" t="n"/>
    </row>
    <row r="96601">
      <c r="N96601" s="561" t="n"/>
    </row>
    <row r="96602">
      <c r="N96602" s="561" t="n"/>
    </row>
    <row r="96603">
      <c r="N96603" s="561" t="n"/>
    </row>
    <row r="96604">
      <c r="N96604" s="561" t="n"/>
    </row>
    <row r="96605">
      <c r="N96605" s="561" t="n"/>
    </row>
    <row r="96606">
      <c r="N96606" s="561" t="n"/>
    </row>
    <row r="96607">
      <c r="N96607" s="561" t="n"/>
    </row>
    <row r="96608">
      <c r="N96608" s="561" t="n"/>
    </row>
    <row r="96609">
      <c r="N96609" s="561" t="n"/>
    </row>
    <row r="96610">
      <c r="N96610" s="561" t="n"/>
    </row>
    <row r="96611">
      <c r="N96611" s="561" t="n"/>
    </row>
    <row r="96612">
      <c r="N96612" s="561" t="n"/>
    </row>
    <row r="96613">
      <c r="N96613" s="561" t="n"/>
    </row>
    <row r="96614">
      <c r="N96614" s="561" t="n"/>
    </row>
    <row r="96615">
      <c r="N96615" s="561" t="n"/>
    </row>
    <row r="96616">
      <c r="N96616" s="561" t="n"/>
    </row>
    <row r="96617">
      <c r="N96617" s="561" t="n"/>
    </row>
    <row r="96618">
      <c r="N96618" s="561" t="n"/>
    </row>
    <row r="96619">
      <c r="N96619" s="561" t="n"/>
    </row>
    <row r="96620">
      <c r="N96620" s="561" t="n"/>
    </row>
    <row r="96621">
      <c r="N96621" s="561" t="n"/>
    </row>
    <row r="96622">
      <c r="N96622" s="561" t="n"/>
    </row>
    <row r="96623">
      <c r="N96623" s="561" t="n"/>
    </row>
    <row r="96624">
      <c r="N96624" s="561" t="n"/>
    </row>
    <row r="96625">
      <c r="N96625" s="561" t="n"/>
    </row>
    <row r="96626">
      <c r="N96626" s="561" t="n"/>
    </row>
    <row r="96627">
      <c r="N96627" s="561" t="n"/>
    </row>
    <row r="96628">
      <c r="N96628" s="561" t="n"/>
    </row>
    <row r="96629">
      <c r="N96629" s="561" t="n"/>
    </row>
    <row r="96630">
      <c r="N96630" s="561" t="n"/>
    </row>
    <row r="96631">
      <c r="N96631" s="561" t="n"/>
    </row>
    <row r="96632">
      <c r="N96632" s="561" t="n"/>
    </row>
    <row r="96633">
      <c r="N96633" s="561" t="n"/>
    </row>
    <row r="96634">
      <c r="N96634" s="561" t="n"/>
    </row>
    <row r="96635">
      <c r="N96635" s="561" t="n"/>
    </row>
    <row r="96636">
      <c r="N96636" s="561" t="n"/>
    </row>
    <row r="96637">
      <c r="N96637" s="561" t="n"/>
    </row>
    <row r="96638">
      <c r="N96638" s="561" t="n"/>
    </row>
    <row r="96639">
      <c r="N96639" s="561" t="n"/>
    </row>
    <row r="96640">
      <c r="N96640" s="561" t="n"/>
    </row>
    <row r="96641">
      <c r="N96641" s="561" t="n"/>
    </row>
    <row r="96642">
      <c r="N96642" s="561" t="n"/>
    </row>
    <row r="96643">
      <c r="N96643" s="561" t="n"/>
    </row>
    <row r="96644">
      <c r="N96644" s="561" t="n"/>
    </row>
    <row r="96645">
      <c r="N96645" s="561" t="n"/>
    </row>
    <row r="96646">
      <c r="N96646" s="561" t="n"/>
    </row>
    <row r="96647">
      <c r="N96647" s="561" t="n"/>
    </row>
    <row r="96648">
      <c r="N96648" s="561" t="n"/>
    </row>
    <row r="96649">
      <c r="N96649" s="561" t="n"/>
    </row>
    <row r="96650">
      <c r="N96650" s="561" t="n"/>
    </row>
    <row r="96651">
      <c r="N96651" s="561" t="n"/>
    </row>
    <row r="96652">
      <c r="N96652" s="561" t="n"/>
    </row>
    <row r="96653">
      <c r="N96653" s="561" t="n"/>
    </row>
    <row r="96654">
      <c r="N96654" s="561" t="n"/>
    </row>
    <row r="96655">
      <c r="N96655" s="561" t="n"/>
    </row>
    <row r="96656">
      <c r="N96656" s="561" t="n"/>
    </row>
    <row r="96657">
      <c r="N96657" s="561" t="n"/>
    </row>
    <row r="96658">
      <c r="N96658" s="561" t="n"/>
    </row>
    <row r="96659">
      <c r="N96659" s="561" t="n"/>
    </row>
    <row r="96660">
      <c r="N96660" s="561" t="n"/>
    </row>
    <row r="96661">
      <c r="N96661" s="561" t="n"/>
    </row>
    <row r="96662">
      <c r="N96662" s="561" t="n"/>
    </row>
    <row r="96663">
      <c r="N96663" s="561" t="n"/>
    </row>
    <row r="96664">
      <c r="N96664" s="561" t="n"/>
    </row>
    <row r="96665">
      <c r="N96665" s="561" t="n"/>
    </row>
    <row r="96666">
      <c r="N96666" s="561" t="n"/>
    </row>
    <row r="96667">
      <c r="N96667" s="561" t="n"/>
    </row>
    <row r="96668">
      <c r="N96668" s="561" t="n"/>
    </row>
    <row r="96669">
      <c r="N96669" s="561" t="n"/>
    </row>
    <row r="96670">
      <c r="N96670" s="561" t="n"/>
    </row>
    <row r="96671">
      <c r="N96671" s="561" t="n"/>
    </row>
    <row r="96672">
      <c r="N96672" s="561" t="n"/>
    </row>
    <row r="96673">
      <c r="N96673" s="561" t="n"/>
    </row>
    <row r="96674">
      <c r="N96674" s="561" t="n"/>
    </row>
    <row r="96675">
      <c r="N96675" s="561" t="n"/>
    </row>
    <row r="96676">
      <c r="N96676" s="561" t="n"/>
    </row>
    <row r="96677">
      <c r="N96677" s="561" t="n"/>
    </row>
    <row r="96678">
      <c r="N96678" s="561" t="n"/>
    </row>
    <row r="96679">
      <c r="N96679" s="561" t="n"/>
    </row>
    <row r="96680">
      <c r="N96680" s="561" t="n"/>
    </row>
    <row r="96681">
      <c r="N96681" s="561" t="n"/>
    </row>
    <row r="96682">
      <c r="N96682" s="561" t="n"/>
    </row>
    <row r="96683">
      <c r="N96683" s="561" t="n"/>
    </row>
    <row r="96684">
      <c r="N96684" s="561" t="n"/>
    </row>
    <row r="96685">
      <c r="N96685" s="561" t="n"/>
    </row>
    <row r="96686">
      <c r="N96686" s="561" t="n"/>
    </row>
    <row r="96687">
      <c r="N96687" s="561" t="n"/>
    </row>
    <row r="96688">
      <c r="N96688" s="561" t="n"/>
    </row>
    <row r="96689">
      <c r="N96689" s="561" t="n"/>
    </row>
    <row r="96690">
      <c r="N96690" s="561" t="n"/>
    </row>
    <row r="96691">
      <c r="N96691" s="561" t="n"/>
    </row>
    <row r="96692">
      <c r="N96692" s="561" t="n"/>
    </row>
    <row r="96693">
      <c r="N96693" s="561" t="n"/>
    </row>
    <row r="96694">
      <c r="N96694" s="561" t="n"/>
    </row>
    <row r="96695">
      <c r="N96695" s="561" t="n"/>
    </row>
    <row r="96696">
      <c r="N96696" s="561" t="n"/>
    </row>
    <row r="96697">
      <c r="N96697" s="561" t="n"/>
    </row>
    <row r="96698">
      <c r="N96698" s="561" t="n"/>
    </row>
    <row r="96699">
      <c r="N96699" s="561" t="n"/>
    </row>
    <row r="96700">
      <c r="N96700" s="561" t="n"/>
    </row>
    <row r="96701">
      <c r="N96701" s="561" t="n"/>
    </row>
    <row r="96702">
      <c r="N96702" s="561" t="n"/>
    </row>
    <row r="96703">
      <c r="N96703" s="561" t="n"/>
    </row>
    <row r="96704">
      <c r="N96704" s="561" t="n"/>
    </row>
    <row r="96705">
      <c r="N96705" s="561" t="n"/>
    </row>
    <row r="96706">
      <c r="N96706" s="561" t="n"/>
    </row>
    <row r="96707">
      <c r="N96707" s="561" t="n"/>
    </row>
    <row r="96708">
      <c r="N96708" s="561" t="n"/>
    </row>
    <row r="96709">
      <c r="N96709" s="561" t="n"/>
    </row>
    <row r="96710">
      <c r="N96710" s="561" t="n"/>
    </row>
    <row r="96711">
      <c r="N96711" s="561" t="n"/>
    </row>
    <row r="96712">
      <c r="N96712" s="561" t="n"/>
    </row>
    <row r="96713">
      <c r="N96713" s="561" t="n"/>
    </row>
    <row r="96714">
      <c r="N96714" s="561" t="n"/>
    </row>
    <row r="96715">
      <c r="N96715" s="561" t="n"/>
    </row>
    <row r="96716">
      <c r="N96716" s="561" t="n"/>
    </row>
    <row r="96717">
      <c r="N96717" s="561" t="n"/>
    </row>
    <row r="96718">
      <c r="N96718" s="561" t="n"/>
    </row>
    <row r="96719">
      <c r="N96719" s="561" t="n"/>
    </row>
    <row r="96720">
      <c r="N96720" s="561" t="n"/>
    </row>
    <row r="96721">
      <c r="N96721" s="561" t="n"/>
    </row>
    <row r="96722">
      <c r="N96722" s="561" t="n"/>
    </row>
    <row r="96723">
      <c r="N96723" s="561" t="n"/>
    </row>
    <row r="96724">
      <c r="N96724" s="561" t="n"/>
    </row>
    <row r="96725">
      <c r="N96725" s="561" t="n"/>
    </row>
    <row r="96726">
      <c r="N96726" s="561" t="n"/>
    </row>
    <row r="96727">
      <c r="N96727" s="561" t="n"/>
    </row>
    <row r="96728">
      <c r="N96728" s="561" t="n"/>
    </row>
    <row r="96729">
      <c r="N96729" s="561" t="n"/>
    </row>
    <row r="96730">
      <c r="N96730" s="561" t="n"/>
    </row>
    <row r="96731">
      <c r="N96731" s="561" t="n"/>
    </row>
    <row r="96732">
      <c r="N96732" s="561" t="n"/>
    </row>
    <row r="96733">
      <c r="N96733" s="561" t="n"/>
    </row>
    <row r="96734">
      <c r="N96734" s="561" t="n"/>
    </row>
    <row r="96735">
      <c r="N96735" s="561" t="n"/>
    </row>
    <row r="96736">
      <c r="N96736" s="561" t="n"/>
    </row>
    <row r="96737">
      <c r="N96737" s="561" t="n"/>
    </row>
    <row r="96738">
      <c r="N96738" s="561" t="n"/>
    </row>
    <row r="96739">
      <c r="N96739" s="561" t="n"/>
    </row>
    <row r="96740">
      <c r="N96740" s="561" t="n"/>
    </row>
    <row r="96741">
      <c r="N96741" s="561" t="n"/>
    </row>
    <row r="96742">
      <c r="N96742" s="561" t="n"/>
    </row>
    <row r="96743">
      <c r="N96743" s="561" t="n"/>
    </row>
    <row r="96744">
      <c r="N96744" s="561" t="n"/>
    </row>
    <row r="96745">
      <c r="N96745" s="561" t="n"/>
    </row>
    <row r="96746">
      <c r="N96746" s="561" t="n"/>
    </row>
    <row r="96747">
      <c r="N96747" s="561" t="n"/>
    </row>
    <row r="96748">
      <c r="N96748" s="561" t="n"/>
    </row>
    <row r="96749">
      <c r="N96749" s="561" t="n"/>
    </row>
    <row r="96750">
      <c r="N96750" s="561" t="n"/>
    </row>
    <row r="96751">
      <c r="N96751" s="561" t="n"/>
    </row>
    <row r="96752">
      <c r="N96752" s="561" t="n"/>
    </row>
    <row r="96753">
      <c r="N96753" s="561" t="n"/>
    </row>
    <row r="96754">
      <c r="N96754" s="561" t="n"/>
    </row>
    <row r="96755">
      <c r="N96755" s="561" t="n"/>
    </row>
    <row r="96756">
      <c r="N96756" s="561" t="n"/>
    </row>
    <row r="96757">
      <c r="N96757" s="561" t="n"/>
    </row>
    <row r="96758">
      <c r="N96758" s="561" t="n"/>
    </row>
    <row r="96759">
      <c r="N96759" s="561" t="n"/>
    </row>
    <row r="96760">
      <c r="N96760" s="561" t="n"/>
    </row>
    <row r="96761">
      <c r="N96761" s="561" t="n"/>
    </row>
    <row r="96762">
      <c r="N96762" s="561" t="n"/>
    </row>
    <row r="96763">
      <c r="N96763" s="561" t="n"/>
    </row>
    <row r="96764">
      <c r="N96764" s="561" t="n"/>
    </row>
    <row r="96765">
      <c r="N96765" s="561" t="n"/>
    </row>
    <row r="96766">
      <c r="N96766" s="561" t="n"/>
    </row>
    <row r="96767">
      <c r="N96767" s="561" t="n"/>
    </row>
    <row r="96768">
      <c r="N96768" s="561" t="n"/>
    </row>
    <row r="96769">
      <c r="N96769" s="561" t="n"/>
    </row>
    <row r="96770">
      <c r="N96770" s="561" t="n"/>
    </row>
    <row r="96771">
      <c r="N96771" s="561" t="n"/>
    </row>
    <row r="96772">
      <c r="N96772" s="561" t="n"/>
    </row>
    <row r="96773">
      <c r="N96773" s="561" t="n"/>
    </row>
    <row r="96774">
      <c r="N96774" s="561" t="n"/>
    </row>
    <row r="96775">
      <c r="N96775" s="561" t="n"/>
    </row>
    <row r="96776">
      <c r="N96776" s="561" t="n"/>
    </row>
    <row r="96777">
      <c r="N96777" s="561" t="n"/>
    </row>
    <row r="96778">
      <c r="N96778" s="561" t="n"/>
    </row>
    <row r="96779">
      <c r="N96779" s="561" t="n"/>
    </row>
    <row r="96780">
      <c r="N96780" s="561" t="n"/>
    </row>
    <row r="96781">
      <c r="N96781" s="561" t="n"/>
    </row>
    <row r="96782">
      <c r="N96782" s="561" t="n"/>
    </row>
    <row r="96783">
      <c r="N96783" s="561" t="n"/>
    </row>
    <row r="96784">
      <c r="N96784" s="561" t="n"/>
    </row>
    <row r="96785">
      <c r="N96785" s="561" t="n"/>
    </row>
    <row r="96786">
      <c r="N96786" s="561" t="n"/>
    </row>
    <row r="96787">
      <c r="N96787" s="561" t="n"/>
    </row>
    <row r="96788">
      <c r="N96788" s="561" t="n"/>
    </row>
    <row r="96789">
      <c r="N96789" s="561" t="n"/>
    </row>
    <row r="96790">
      <c r="N96790" s="561" t="n"/>
    </row>
    <row r="96791">
      <c r="N96791" s="561" t="n"/>
    </row>
    <row r="96792">
      <c r="N96792" s="561" t="n"/>
    </row>
    <row r="96793">
      <c r="N96793" s="561" t="n"/>
    </row>
    <row r="96794">
      <c r="N96794" s="561" t="n"/>
    </row>
    <row r="96795">
      <c r="N96795" s="561" t="n"/>
    </row>
    <row r="96796">
      <c r="N96796" s="561" t="n"/>
    </row>
    <row r="96797">
      <c r="N96797" s="561" t="n"/>
    </row>
    <row r="96798">
      <c r="N96798" s="561" t="n"/>
    </row>
    <row r="96799">
      <c r="N96799" s="561" t="n"/>
    </row>
    <row r="96800">
      <c r="N96800" s="561" t="n"/>
    </row>
    <row r="96801">
      <c r="N96801" s="561" t="n"/>
    </row>
    <row r="96802">
      <c r="N96802" s="561" t="n"/>
    </row>
    <row r="96803">
      <c r="N96803" s="561" t="n"/>
    </row>
    <row r="96804">
      <c r="N96804" s="561" t="n"/>
    </row>
    <row r="96805">
      <c r="N96805" s="561" t="n"/>
    </row>
    <row r="96806">
      <c r="N96806" s="561" t="n"/>
    </row>
    <row r="96807">
      <c r="N96807" s="561" t="n"/>
    </row>
    <row r="96808">
      <c r="N96808" s="561" t="n"/>
    </row>
    <row r="96809">
      <c r="N96809" s="561" t="n"/>
    </row>
    <row r="96810">
      <c r="N96810" s="561" t="n"/>
    </row>
    <row r="96811">
      <c r="N96811" s="561" t="n"/>
    </row>
    <row r="96812">
      <c r="N96812" s="561" t="n"/>
    </row>
    <row r="96813">
      <c r="N96813" s="561" t="n"/>
    </row>
    <row r="96814">
      <c r="N96814" s="561" t="n"/>
    </row>
    <row r="96815">
      <c r="N96815" s="561" t="n"/>
    </row>
    <row r="96816">
      <c r="N96816" s="561" t="n"/>
    </row>
    <row r="96817">
      <c r="N96817" s="561" t="n"/>
    </row>
    <row r="96818">
      <c r="N96818" s="561" t="n"/>
    </row>
    <row r="96819">
      <c r="N96819" s="561" t="n"/>
    </row>
    <row r="96820">
      <c r="N96820" s="561" t="n"/>
    </row>
    <row r="96821">
      <c r="N96821" s="561" t="n"/>
    </row>
    <row r="96822">
      <c r="N96822" s="561" t="n"/>
    </row>
    <row r="96823">
      <c r="N96823" s="561" t="n"/>
    </row>
    <row r="96824">
      <c r="N96824" s="561" t="n"/>
    </row>
    <row r="96825">
      <c r="N96825" s="561" t="n"/>
    </row>
    <row r="96826">
      <c r="N96826" s="561" t="n"/>
    </row>
    <row r="96827">
      <c r="N96827" s="561" t="n"/>
    </row>
    <row r="96828">
      <c r="N96828" s="561" t="n"/>
    </row>
    <row r="96829">
      <c r="N96829" s="561" t="n"/>
    </row>
    <row r="96830">
      <c r="N96830" s="561" t="n"/>
    </row>
    <row r="96831">
      <c r="N96831" s="561" t="n"/>
    </row>
    <row r="96832">
      <c r="N96832" s="561" t="n"/>
    </row>
    <row r="96833">
      <c r="N96833" s="561" t="n"/>
    </row>
    <row r="96834">
      <c r="N96834" s="561" t="n"/>
    </row>
    <row r="96835">
      <c r="N96835" s="561" t="n"/>
    </row>
    <row r="96836">
      <c r="N96836" s="561" t="n"/>
    </row>
    <row r="96837">
      <c r="N96837" s="561" t="n"/>
    </row>
    <row r="96838">
      <c r="N96838" s="561" t="n"/>
    </row>
    <row r="96839">
      <c r="N96839" s="561" t="n"/>
    </row>
    <row r="96840">
      <c r="N96840" s="561" t="n"/>
    </row>
    <row r="96841">
      <c r="N96841" s="561" t="n"/>
    </row>
    <row r="96842">
      <c r="N96842" s="561" t="n"/>
    </row>
    <row r="96843">
      <c r="N96843" s="561" t="n"/>
    </row>
    <row r="96844">
      <c r="N96844" s="561" t="n"/>
    </row>
    <row r="96845">
      <c r="N96845" s="561" t="n"/>
    </row>
    <row r="96846">
      <c r="N96846" s="561" t="n"/>
    </row>
    <row r="96847">
      <c r="N96847" s="561" t="n"/>
    </row>
    <row r="96848">
      <c r="N96848" s="561" t="n"/>
    </row>
    <row r="96849">
      <c r="N96849" s="561" t="n"/>
    </row>
    <row r="96850">
      <c r="N96850" s="561" t="n"/>
    </row>
    <row r="96851">
      <c r="N96851" s="561" t="n"/>
    </row>
    <row r="96852">
      <c r="N96852" s="561" t="n"/>
    </row>
    <row r="96853">
      <c r="N96853" s="561" t="n"/>
    </row>
    <row r="96854">
      <c r="N96854" s="561" t="n"/>
    </row>
    <row r="96855">
      <c r="N96855" s="561" t="n"/>
    </row>
    <row r="96856">
      <c r="N96856" s="561" t="n"/>
    </row>
    <row r="96857">
      <c r="N96857" s="561" t="n"/>
    </row>
    <row r="96858">
      <c r="N96858" s="561" t="n"/>
    </row>
    <row r="96859">
      <c r="N96859" s="561" t="n"/>
    </row>
    <row r="96860">
      <c r="N96860" s="561" t="n"/>
    </row>
    <row r="96861">
      <c r="N96861" s="561" t="n"/>
    </row>
    <row r="96862">
      <c r="N96862" s="561" t="n"/>
    </row>
    <row r="96863">
      <c r="N96863" s="561" t="n"/>
    </row>
    <row r="96864">
      <c r="N96864" s="561" t="n"/>
    </row>
    <row r="96865">
      <c r="N96865" s="561" t="n"/>
    </row>
    <row r="96866">
      <c r="N96866" s="561" t="n"/>
    </row>
    <row r="96867">
      <c r="N96867" s="561" t="n"/>
    </row>
    <row r="96868">
      <c r="N96868" s="561" t="n"/>
    </row>
    <row r="96869">
      <c r="N96869" s="561" t="n"/>
    </row>
    <row r="96870">
      <c r="N96870" s="561" t="n"/>
    </row>
    <row r="96871">
      <c r="N96871" s="561" t="n"/>
    </row>
    <row r="96872">
      <c r="N96872" s="561" t="n"/>
    </row>
    <row r="96873">
      <c r="N96873" s="561" t="n"/>
    </row>
    <row r="96874">
      <c r="N96874" s="561" t="n"/>
    </row>
    <row r="96875">
      <c r="N96875" s="561" t="n"/>
    </row>
    <row r="96876">
      <c r="N96876" s="561" t="n"/>
    </row>
    <row r="96877">
      <c r="N96877" s="561" t="n"/>
    </row>
    <row r="96878">
      <c r="N96878" s="561" t="n"/>
    </row>
    <row r="96879">
      <c r="N96879" s="561" t="n"/>
    </row>
    <row r="96880">
      <c r="N96880" s="561" t="n"/>
    </row>
    <row r="96881">
      <c r="N96881" s="561" t="n"/>
    </row>
    <row r="96882">
      <c r="N96882" s="561" t="n"/>
    </row>
    <row r="96883">
      <c r="N96883" s="561" t="n"/>
    </row>
    <row r="96884">
      <c r="N96884" s="561" t="n"/>
    </row>
    <row r="96885">
      <c r="N96885" s="561" t="n"/>
    </row>
    <row r="96886">
      <c r="N96886" s="561" t="n"/>
    </row>
    <row r="96887">
      <c r="N96887" s="561" t="n"/>
    </row>
    <row r="96888">
      <c r="N96888" s="561" t="n"/>
    </row>
    <row r="96889">
      <c r="N96889" s="561" t="n"/>
    </row>
    <row r="96890">
      <c r="N96890" s="561" t="n"/>
    </row>
    <row r="96891">
      <c r="N96891" s="561" t="n"/>
    </row>
    <row r="96892">
      <c r="N96892" s="561" t="n"/>
    </row>
    <row r="96893">
      <c r="N96893" s="561" t="n"/>
    </row>
    <row r="96894">
      <c r="N96894" s="561" t="n"/>
    </row>
    <row r="96895">
      <c r="N96895" s="561" t="n"/>
    </row>
    <row r="96896">
      <c r="N96896" s="561" t="n"/>
    </row>
    <row r="96897">
      <c r="N96897" s="561" t="n"/>
    </row>
    <row r="96898">
      <c r="N96898" s="561" t="n"/>
    </row>
    <row r="96899">
      <c r="N96899" s="561" t="n"/>
    </row>
    <row r="96900">
      <c r="N96900" s="561" t="n"/>
    </row>
    <row r="96901">
      <c r="N96901" s="561" t="n"/>
    </row>
    <row r="96902">
      <c r="N96902" s="561" t="n"/>
    </row>
    <row r="96903">
      <c r="N96903" s="561" t="n"/>
    </row>
    <row r="96904">
      <c r="N96904" s="561" t="n"/>
    </row>
    <row r="96905">
      <c r="N96905" s="561" t="n"/>
    </row>
    <row r="96906">
      <c r="N96906" s="561" t="n"/>
    </row>
    <row r="96907">
      <c r="N96907" s="561" t="n"/>
    </row>
    <row r="96908">
      <c r="N96908" s="561" t="n"/>
    </row>
    <row r="96909">
      <c r="N96909" s="561" t="n"/>
    </row>
    <row r="96910">
      <c r="N96910" s="561" t="n"/>
    </row>
    <row r="96911">
      <c r="N96911" s="561" t="n"/>
    </row>
    <row r="96912">
      <c r="N96912" s="561" t="n"/>
    </row>
    <row r="96913">
      <c r="N96913" s="561" t="n"/>
    </row>
    <row r="96914">
      <c r="N96914" s="561" t="n"/>
    </row>
    <row r="96915">
      <c r="N96915" s="561" t="n"/>
    </row>
    <row r="96916">
      <c r="N96916" s="561" t="n"/>
    </row>
    <row r="96917">
      <c r="N96917" s="561" t="n"/>
    </row>
    <row r="96918">
      <c r="N96918" s="561" t="n"/>
    </row>
    <row r="96919">
      <c r="N96919" s="561" t="n"/>
    </row>
    <row r="96920">
      <c r="N96920" s="561" t="n"/>
    </row>
    <row r="96921">
      <c r="N96921" s="561" t="n"/>
    </row>
    <row r="96922">
      <c r="N96922" s="561" t="n"/>
    </row>
    <row r="96923">
      <c r="N96923" s="561" t="n"/>
    </row>
    <row r="96924">
      <c r="N96924" s="561" t="n"/>
    </row>
    <row r="96925">
      <c r="N96925" s="561" t="n"/>
    </row>
    <row r="96926">
      <c r="N96926" s="561" t="n"/>
    </row>
    <row r="96927">
      <c r="N96927" s="561" t="n"/>
    </row>
    <row r="96928">
      <c r="N96928" s="561" t="n"/>
    </row>
    <row r="96929">
      <c r="N96929" s="561" t="n"/>
    </row>
    <row r="96930">
      <c r="N96930" s="561" t="n"/>
    </row>
    <row r="96931">
      <c r="N96931" s="561" t="n"/>
    </row>
    <row r="96932">
      <c r="N96932" s="561" t="n"/>
    </row>
    <row r="96933">
      <c r="N96933" s="561" t="n"/>
    </row>
    <row r="96934">
      <c r="N96934" s="561" t="n"/>
    </row>
    <row r="96935">
      <c r="N96935" s="561" t="n"/>
    </row>
    <row r="96936">
      <c r="N96936" s="561" t="n"/>
    </row>
    <row r="96937">
      <c r="N96937" s="561" t="n"/>
    </row>
    <row r="96938">
      <c r="N96938" s="561" t="n"/>
    </row>
    <row r="96939">
      <c r="N96939" s="561" t="n"/>
    </row>
    <row r="96940">
      <c r="N96940" s="561" t="n"/>
    </row>
    <row r="96941">
      <c r="N96941" s="561" t="n"/>
    </row>
    <row r="96942">
      <c r="N96942" s="561" t="n"/>
    </row>
    <row r="96943">
      <c r="N96943" s="561" t="n"/>
    </row>
    <row r="96944">
      <c r="N96944" s="561" t="n"/>
    </row>
    <row r="96945">
      <c r="N96945" s="561" t="n"/>
    </row>
    <row r="96946">
      <c r="N96946" s="561" t="n"/>
    </row>
    <row r="96947">
      <c r="N96947" s="561" t="n"/>
    </row>
    <row r="96948">
      <c r="N96948" s="561" t="n"/>
    </row>
    <row r="96949">
      <c r="N96949" s="561" t="n"/>
    </row>
    <row r="96950">
      <c r="N96950" s="561" t="n"/>
    </row>
    <row r="96951">
      <c r="N96951" s="561" t="n"/>
    </row>
    <row r="96952">
      <c r="N96952" s="561" t="n"/>
    </row>
    <row r="96953">
      <c r="N96953" s="561" t="n"/>
    </row>
    <row r="96954">
      <c r="N96954" s="561" t="n"/>
    </row>
    <row r="96955">
      <c r="N96955" s="561" t="n"/>
    </row>
    <row r="96956">
      <c r="N96956" s="561" t="n"/>
    </row>
    <row r="96957">
      <c r="N96957" s="561" t="n"/>
    </row>
    <row r="96958">
      <c r="N96958" s="561" t="n"/>
    </row>
    <row r="96959">
      <c r="N96959" s="561" t="n"/>
    </row>
    <row r="96960">
      <c r="N96960" s="561" t="n"/>
    </row>
    <row r="96961">
      <c r="N96961" s="561" t="n"/>
    </row>
    <row r="96962">
      <c r="N96962" s="561" t="n"/>
    </row>
    <row r="96963">
      <c r="N96963" s="561" t="n"/>
    </row>
    <row r="96964">
      <c r="N96964" s="561" t="n"/>
    </row>
    <row r="96965">
      <c r="N96965" s="561" t="n"/>
    </row>
    <row r="96966">
      <c r="N96966" s="561" t="n"/>
    </row>
    <row r="96967">
      <c r="N96967" s="561" t="n"/>
    </row>
    <row r="96968">
      <c r="N96968" s="561" t="n"/>
    </row>
    <row r="96969">
      <c r="N96969" s="561" t="n"/>
    </row>
    <row r="96970">
      <c r="N96970" s="561" t="n"/>
    </row>
    <row r="96971">
      <c r="N96971" s="561" t="n"/>
    </row>
    <row r="96972">
      <c r="N96972" s="561" t="n"/>
    </row>
    <row r="96973">
      <c r="N96973" s="561" t="n"/>
    </row>
    <row r="96974">
      <c r="N96974" s="561" t="n"/>
    </row>
    <row r="96975">
      <c r="N96975" s="561" t="n"/>
    </row>
    <row r="96976">
      <c r="N96976" s="561" t="n"/>
    </row>
    <row r="96977">
      <c r="N96977" s="561" t="n"/>
    </row>
    <row r="96978">
      <c r="N96978" s="561" t="n"/>
    </row>
    <row r="96979">
      <c r="N96979" s="561" t="n"/>
    </row>
    <row r="96980">
      <c r="N96980" s="561" t="n"/>
    </row>
    <row r="96981">
      <c r="N96981" s="561" t="n"/>
    </row>
    <row r="96982">
      <c r="N96982" s="561" t="n"/>
    </row>
    <row r="96983">
      <c r="N96983" s="561" t="n"/>
    </row>
    <row r="96984">
      <c r="N96984" s="561" t="n"/>
    </row>
    <row r="96985">
      <c r="N96985" s="561" t="n"/>
    </row>
    <row r="96986">
      <c r="N96986" s="561" t="n"/>
    </row>
    <row r="96987">
      <c r="N96987" s="561" t="n"/>
    </row>
    <row r="96988">
      <c r="N96988" s="561" t="n"/>
    </row>
    <row r="96989">
      <c r="N96989" s="561" t="n"/>
    </row>
    <row r="96990">
      <c r="N96990" s="561" t="n"/>
    </row>
    <row r="96991">
      <c r="N96991" s="561" t="n"/>
    </row>
    <row r="96992">
      <c r="N96992" s="561" t="n"/>
    </row>
    <row r="96993">
      <c r="N96993" s="561" t="n"/>
    </row>
    <row r="96994">
      <c r="N96994" s="561" t="n"/>
    </row>
    <row r="96995">
      <c r="N96995" s="561" t="n"/>
    </row>
    <row r="96996">
      <c r="N96996" s="561" t="n"/>
    </row>
    <row r="96997">
      <c r="N96997" s="561" t="n"/>
    </row>
    <row r="96998">
      <c r="N96998" s="561" t="n"/>
    </row>
    <row r="96999">
      <c r="N96999" s="561" t="n"/>
    </row>
    <row r="97000">
      <c r="N97000" s="561" t="n"/>
    </row>
    <row r="97001">
      <c r="N97001" s="561" t="n"/>
    </row>
    <row r="97002">
      <c r="N97002" s="561" t="n"/>
    </row>
    <row r="97003">
      <c r="N97003" s="561" t="n"/>
    </row>
    <row r="97004">
      <c r="N97004" s="561" t="n"/>
    </row>
    <row r="97005">
      <c r="N97005" s="561" t="n"/>
    </row>
    <row r="97006">
      <c r="N97006" s="561" t="n"/>
    </row>
    <row r="97007">
      <c r="N97007" s="561" t="n"/>
    </row>
    <row r="97008">
      <c r="N97008" s="561" t="n"/>
    </row>
    <row r="97009">
      <c r="N97009" s="561" t="n"/>
    </row>
    <row r="97010">
      <c r="N97010" s="561" t="n"/>
    </row>
    <row r="97011">
      <c r="N97011" s="561" t="n"/>
    </row>
    <row r="97012">
      <c r="N97012" s="561" t="n"/>
    </row>
    <row r="97013">
      <c r="N97013" s="561" t="n"/>
    </row>
    <row r="97014">
      <c r="N97014" s="561" t="n"/>
    </row>
    <row r="97015">
      <c r="N97015" s="561" t="n"/>
    </row>
    <row r="97016">
      <c r="N97016" s="561" t="n"/>
    </row>
    <row r="97017">
      <c r="N97017" s="561" t="n"/>
    </row>
    <row r="97018">
      <c r="N97018" s="561" t="n"/>
    </row>
    <row r="97019">
      <c r="N97019" s="561" t="n"/>
    </row>
    <row r="97020">
      <c r="N97020" s="561" t="n"/>
    </row>
    <row r="97021">
      <c r="N97021" s="561" t="n"/>
    </row>
    <row r="97022">
      <c r="N97022" s="561" t="n"/>
    </row>
    <row r="97023">
      <c r="N97023" s="561" t="n"/>
    </row>
    <row r="97024">
      <c r="N97024" s="561" t="n"/>
    </row>
    <row r="97025">
      <c r="N97025" s="561" t="n"/>
    </row>
    <row r="97026">
      <c r="N97026" s="561" t="n"/>
    </row>
    <row r="97027">
      <c r="N97027" s="561" t="n"/>
    </row>
    <row r="97028">
      <c r="N97028" s="561" t="n"/>
    </row>
    <row r="97029">
      <c r="N97029" s="561" t="n"/>
    </row>
    <row r="97030">
      <c r="N97030" s="561" t="n"/>
    </row>
    <row r="97031">
      <c r="N97031" s="561" t="n"/>
    </row>
    <row r="97032">
      <c r="N97032" s="561" t="n"/>
    </row>
    <row r="97033">
      <c r="N97033" s="561" t="n"/>
    </row>
    <row r="97034">
      <c r="N97034" s="561" t="n"/>
    </row>
    <row r="97035">
      <c r="N97035" s="561" t="n"/>
    </row>
    <row r="97036">
      <c r="N97036" s="561" t="n"/>
    </row>
    <row r="97037">
      <c r="N97037" s="561" t="n"/>
    </row>
    <row r="97038">
      <c r="N97038" s="561" t="n"/>
    </row>
    <row r="97039">
      <c r="N97039" s="561" t="n"/>
    </row>
    <row r="97040">
      <c r="N97040" s="561" t="n"/>
    </row>
    <row r="97041">
      <c r="N97041" s="561" t="n"/>
    </row>
    <row r="97042">
      <c r="N97042" s="561" t="n"/>
    </row>
    <row r="97043">
      <c r="N97043" s="561" t="n"/>
    </row>
    <row r="97044">
      <c r="N97044" s="561" t="n"/>
    </row>
    <row r="97045">
      <c r="N97045" s="561" t="n"/>
    </row>
    <row r="97046">
      <c r="N97046" s="561" t="n"/>
    </row>
    <row r="97047">
      <c r="N97047" s="561" t="n"/>
    </row>
    <row r="97048">
      <c r="N97048" s="561" t="n"/>
    </row>
    <row r="97049">
      <c r="N97049" s="561" t="n"/>
    </row>
    <row r="97050">
      <c r="N97050" s="561" t="n"/>
    </row>
    <row r="97051">
      <c r="N97051" s="561" t="n"/>
    </row>
    <row r="97052">
      <c r="N97052" s="561" t="n"/>
    </row>
    <row r="97053">
      <c r="N97053" s="561" t="n"/>
    </row>
    <row r="97054">
      <c r="N97054" s="561" t="n"/>
    </row>
    <row r="97055">
      <c r="N97055" s="561" t="n"/>
    </row>
    <row r="97056">
      <c r="N97056" s="561" t="n"/>
    </row>
    <row r="97057">
      <c r="N97057" s="561" t="n"/>
    </row>
    <row r="97058">
      <c r="N97058" s="561" t="n"/>
    </row>
    <row r="97059">
      <c r="N97059" s="561" t="n"/>
    </row>
    <row r="97060">
      <c r="N97060" s="561" t="n"/>
    </row>
    <row r="97061">
      <c r="N97061" s="561" t="n"/>
    </row>
    <row r="97062">
      <c r="N97062" s="561" t="n"/>
    </row>
    <row r="97063">
      <c r="N97063" s="561" t="n"/>
    </row>
    <row r="97064">
      <c r="N97064" s="561" t="n"/>
    </row>
    <row r="97065">
      <c r="N97065" s="561" t="n"/>
    </row>
    <row r="97066">
      <c r="N97066" s="561" t="n"/>
    </row>
    <row r="97067">
      <c r="N97067" s="561" t="n"/>
    </row>
    <row r="97068">
      <c r="N97068" s="561" t="n"/>
    </row>
    <row r="97069">
      <c r="N97069" s="561" t="n"/>
    </row>
    <row r="97070">
      <c r="N97070" s="561" t="n"/>
    </row>
    <row r="97071">
      <c r="N97071" s="561" t="n"/>
    </row>
    <row r="97072">
      <c r="N97072" s="561" t="n"/>
    </row>
    <row r="97073">
      <c r="N97073" s="561" t="n"/>
    </row>
    <row r="97074">
      <c r="N97074" s="561" t="n"/>
    </row>
    <row r="97075">
      <c r="N97075" s="561" t="n"/>
    </row>
    <row r="97076">
      <c r="N97076" s="561" t="n"/>
    </row>
    <row r="97077">
      <c r="N97077" s="561" t="n"/>
    </row>
    <row r="97078">
      <c r="N97078" s="561" t="n"/>
    </row>
    <row r="97079">
      <c r="N97079" s="561" t="n"/>
    </row>
    <row r="97080">
      <c r="N97080" s="561" t="n"/>
    </row>
    <row r="97081">
      <c r="N97081" s="561" t="n"/>
    </row>
    <row r="97082">
      <c r="N97082" s="561" t="n"/>
    </row>
    <row r="97083">
      <c r="N97083" s="561" t="n"/>
    </row>
    <row r="97084">
      <c r="N97084" s="561" t="n"/>
    </row>
    <row r="97085">
      <c r="N97085" s="561" t="n"/>
    </row>
    <row r="97086">
      <c r="N97086" s="561" t="n"/>
    </row>
    <row r="97087">
      <c r="N97087" s="561" t="n"/>
    </row>
    <row r="97088">
      <c r="N97088" s="561" t="n"/>
    </row>
    <row r="97089">
      <c r="N97089" s="561" t="n"/>
    </row>
    <row r="97090">
      <c r="N97090" s="561" t="n"/>
    </row>
    <row r="97091">
      <c r="N97091" s="561" t="n"/>
    </row>
    <row r="97092">
      <c r="N97092" s="561" t="n"/>
    </row>
    <row r="97093">
      <c r="N97093" s="561" t="n"/>
    </row>
    <row r="97094">
      <c r="N97094" s="561" t="n"/>
    </row>
    <row r="97095">
      <c r="N97095" s="561" t="n"/>
    </row>
    <row r="97096">
      <c r="N97096" s="561" t="n"/>
    </row>
    <row r="97097">
      <c r="N97097" s="561" t="n"/>
    </row>
    <row r="97098">
      <c r="N97098" s="561" t="n"/>
    </row>
    <row r="97099">
      <c r="N97099" s="561" t="n"/>
    </row>
    <row r="97100">
      <c r="N97100" s="561" t="n"/>
    </row>
    <row r="97101">
      <c r="N97101" s="561" t="n"/>
    </row>
    <row r="97102">
      <c r="N97102" s="561" t="n"/>
    </row>
    <row r="97103">
      <c r="N97103" s="561" t="n"/>
    </row>
    <row r="97104">
      <c r="N97104" s="561" t="n"/>
    </row>
    <row r="97105">
      <c r="N97105" s="561" t="n"/>
    </row>
    <row r="97106">
      <c r="N97106" s="561" t="n"/>
    </row>
    <row r="97107">
      <c r="N97107" s="561" t="n"/>
    </row>
    <row r="97108">
      <c r="N97108" s="561" t="n"/>
    </row>
    <row r="97109">
      <c r="N97109" s="561" t="n"/>
    </row>
    <row r="97110">
      <c r="N97110" s="561" t="n"/>
    </row>
    <row r="97111">
      <c r="N97111" s="561" t="n"/>
    </row>
    <row r="97112">
      <c r="N97112" s="561" t="n"/>
    </row>
    <row r="97113">
      <c r="N97113" s="561" t="n"/>
    </row>
    <row r="97114">
      <c r="N97114" s="561" t="n"/>
    </row>
    <row r="97115">
      <c r="N97115" s="561" t="n"/>
    </row>
    <row r="97116">
      <c r="N97116" s="561" t="n"/>
    </row>
    <row r="97117">
      <c r="N97117" s="561" t="n"/>
    </row>
    <row r="97118">
      <c r="N97118" s="561" t="n"/>
    </row>
    <row r="97119">
      <c r="N97119" s="561" t="n"/>
    </row>
    <row r="97120">
      <c r="N97120" s="561" t="n"/>
    </row>
    <row r="97121">
      <c r="N97121" s="561" t="n"/>
    </row>
    <row r="97122">
      <c r="N97122" s="561" t="n"/>
    </row>
    <row r="97123">
      <c r="N97123" s="561" t="n"/>
    </row>
    <row r="97124">
      <c r="N97124" s="561" t="n"/>
    </row>
    <row r="97125">
      <c r="N97125" s="561" t="n"/>
    </row>
    <row r="97126">
      <c r="N97126" s="561" t="n"/>
    </row>
    <row r="97127">
      <c r="N97127" s="561" t="n"/>
    </row>
    <row r="97128">
      <c r="N97128" s="561" t="n"/>
    </row>
    <row r="97129">
      <c r="N97129" s="561" t="n"/>
    </row>
    <row r="97130">
      <c r="N97130" s="561" t="n"/>
    </row>
    <row r="97131">
      <c r="N97131" s="561" t="n"/>
    </row>
    <row r="97132">
      <c r="N97132" s="561" t="n"/>
    </row>
    <row r="97133">
      <c r="N97133" s="561" t="n"/>
    </row>
    <row r="97134">
      <c r="N97134" s="561" t="n"/>
    </row>
    <row r="97135">
      <c r="N97135" s="561" t="n"/>
    </row>
    <row r="97136">
      <c r="N97136" s="561" t="n"/>
    </row>
    <row r="97137">
      <c r="N97137" s="561" t="n"/>
    </row>
    <row r="97138">
      <c r="N97138" s="561" t="n"/>
    </row>
    <row r="97139">
      <c r="N97139" s="561" t="n"/>
    </row>
    <row r="97140">
      <c r="N97140" s="561" t="n"/>
    </row>
    <row r="97141">
      <c r="N97141" s="561" t="n"/>
    </row>
    <row r="97142">
      <c r="N97142" s="561" t="n"/>
    </row>
    <row r="97143">
      <c r="N97143" s="561" t="n"/>
    </row>
    <row r="97144">
      <c r="N97144" s="561" t="n"/>
    </row>
    <row r="97145">
      <c r="N97145" s="561" t="n"/>
    </row>
    <row r="97146">
      <c r="N97146" s="561" t="n"/>
    </row>
    <row r="97147">
      <c r="N97147" s="561" t="n"/>
    </row>
    <row r="97148">
      <c r="N97148" s="561" t="n"/>
    </row>
    <row r="97149">
      <c r="N97149" s="561" t="n"/>
    </row>
    <row r="97150">
      <c r="N97150" s="561" t="n"/>
    </row>
    <row r="97151">
      <c r="N97151" s="561" t="n"/>
    </row>
    <row r="97152">
      <c r="N97152" s="561" t="n"/>
    </row>
    <row r="97153">
      <c r="N97153" s="561" t="n"/>
    </row>
    <row r="97154">
      <c r="N97154" s="561" t="n"/>
    </row>
    <row r="97155">
      <c r="N97155" s="561" t="n"/>
    </row>
    <row r="97156">
      <c r="N97156" s="561" t="n"/>
    </row>
    <row r="97157">
      <c r="N97157" s="561" t="n"/>
    </row>
    <row r="97158">
      <c r="N97158" s="561" t="n"/>
    </row>
    <row r="97159">
      <c r="N97159" s="561" t="n"/>
    </row>
    <row r="97160">
      <c r="N97160" s="561" t="n"/>
    </row>
    <row r="97161">
      <c r="N97161" s="561" t="n"/>
    </row>
    <row r="97162">
      <c r="N97162" s="561" t="n"/>
    </row>
    <row r="97163">
      <c r="N97163" s="561" t="n"/>
    </row>
    <row r="97164">
      <c r="N97164" s="561" t="n"/>
    </row>
    <row r="97165">
      <c r="N97165" s="561" t="n"/>
    </row>
    <row r="97166">
      <c r="N97166" s="561" t="n"/>
    </row>
    <row r="97167">
      <c r="N97167" s="561" t="n"/>
    </row>
    <row r="97168">
      <c r="N97168" s="561" t="n"/>
    </row>
    <row r="97169">
      <c r="N97169" s="561" t="n"/>
    </row>
    <row r="97170">
      <c r="N97170" s="561" t="n"/>
    </row>
    <row r="97171">
      <c r="N97171" s="561" t="n"/>
    </row>
    <row r="97172">
      <c r="N97172" s="561" t="n"/>
    </row>
    <row r="97173">
      <c r="N97173" s="561" t="n"/>
    </row>
    <row r="97174">
      <c r="N97174" s="561" t="n"/>
    </row>
    <row r="97175">
      <c r="N97175" s="561" t="n"/>
    </row>
    <row r="97176">
      <c r="N97176" s="561" t="n"/>
    </row>
    <row r="97177">
      <c r="N97177" s="561" t="n"/>
    </row>
    <row r="97178">
      <c r="N97178" s="561" t="n"/>
    </row>
    <row r="97179">
      <c r="N97179" s="561" t="n"/>
    </row>
    <row r="97180">
      <c r="N97180" s="561" t="n"/>
    </row>
    <row r="97181">
      <c r="N97181" s="561" t="n"/>
    </row>
    <row r="97182">
      <c r="N97182" s="561" t="n"/>
    </row>
    <row r="97183">
      <c r="N97183" s="561" t="n"/>
    </row>
    <row r="97184">
      <c r="N97184" s="561" t="n"/>
    </row>
    <row r="97185">
      <c r="N97185" s="561" t="n"/>
    </row>
    <row r="97186">
      <c r="N97186" s="561" t="n"/>
    </row>
    <row r="97187">
      <c r="N97187" s="561" t="n"/>
    </row>
    <row r="97188">
      <c r="N97188" s="561" t="n"/>
    </row>
    <row r="97189">
      <c r="N97189" s="561" t="n"/>
    </row>
    <row r="97190">
      <c r="N97190" s="561" t="n"/>
    </row>
    <row r="97191">
      <c r="N97191" s="561" t="n"/>
    </row>
    <row r="97192">
      <c r="N97192" s="561" t="n"/>
    </row>
    <row r="97193">
      <c r="N97193" s="561" t="n"/>
    </row>
    <row r="97194">
      <c r="N97194" s="561" t="n"/>
    </row>
    <row r="97195">
      <c r="N97195" s="561" t="n"/>
    </row>
    <row r="97196">
      <c r="N97196" s="561" t="n"/>
    </row>
    <row r="97197">
      <c r="N97197" s="561" t="n"/>
    </row>
    <row r="97198">
      <c r="N97198" s="561" t="n"/>
    </row>
    <row r="97199">
      <c r="N97199" s="561" t="n"/>
    </row>
    <row r="97200">
      <c r="N97200" s="561" t="n"/>
    </row>
    <row r="97201">
      <c r="N97201" s="561" t="n"/>
    </row>
    <row r="97202">
      <c r="N97202" s="561" t="n"/>
    </row>
    <row r="97203">
      <c r="N97203" s="561" t="n"/>
    </row>
    <row r="97204">
      <c r="N97204" s="561" t="n"/>
    </row>
    <row r="97205">
      <c r="N97205" s="561" t="n"/>
    </row>
    <row r="97206">
      <c r="N97206" s="561" t="n"/>
    </row>
    <row r="97207">
      <c r="N97207" s="561" t="n"/>
    </row>
    <row r="97208">
      <c r="N97208" s="561" t="n"/>
    </row>
    <row r="97209">
      <c r="N97209" s="561" t="n"/>
    </row>
    <row r="97210">
      <c r="N97210" s="561" t="n"/>
    </row>
    <row r="97211">
      <c r="N97211" s="561" t="n"/>
    </row>
    <row r="97212">
      <c r="N97212" s="561" t="n"/>
    </row>
    <row r="97213">
      <c r="N97213" s="561" t="n"/>
    </row>
    <row r="97214">
      <c r="N97214" s="561" t="n"/>
    </row>
    <row r="97215">
      <c r="N97215" s="561" t="n"/>
    </row>
    <row r="97216">
      <c r="N97216" s="561" t="n"/>
    </row>
    <row r="97217">
      <c r="N97217" s="561" t="n"/>
    </row>
    <row r="97218">
      <c r="N97218" s="561" t="n"/>
    </row>
    <row r="97219">
      <c r="N97219" s="561" t="n"/>
    </row>
    <row r="97220">
      <c r="N97220" s="561" t="n"/>
    </row>
    <row r="97221">
      <c r="N97221" s="561" t="n"/>
    </row>
    <row r="97222">
      <c r="N97222" s="561" t="n"/>
    </row>
    <row r="97223">
      <c r="N97223" s="561" t="n"/>
    </row>
    <row r="97224">
      <c r="N97224" s="561" t="n"/>
    </row>
    <row r="97225">
      <c r="N97225" s="561" t="n"/>
    </row>
    <row r="97226">
      <c r="N97226" s="561" t="n"/>
    </row>
    <row r="97227">
      <c r="N97227" s="561" t="n"/>
    </row>
    <row r="97228">
      <c r="N97228" s="561" t="n"/>
    </row>
    <row r="97229">
      <c r="N97229" s="561" t="n"/>
    </row>
    <row r="97230">
      <c r="N97230" s="561" t="n"/>
    </row>
    <row r="97231">
      <c r="N97231" s="561" t="n"/>
    </row>
    <row r="97232">
      <c r="N97232" s="561" t="n"/>
    </row>
    <row r="97233">
      <c r="N97233" s="561" t="n"/>
    </row>
    <row r="97234">
      <c r="N97234" s="561" t="n"/>
    </row>
    <row r="97235">
      <c r="N97235" s="561" t="n"/>
    </row>
    <row r="97236">
      <c r="N97236" s="561" t="n"/>
    </row>
    <row r="97237">
      <c r="N97237" s="561" t="n"/>
    </row>
    <row r="97238">
      <c r="N97238" s="561" t="n"/>
    </row>
    <row r="97239">
      <c r="N97239" s="561" t="n"/>
    </row>
    <row r="97240">
      <c r="N97240" s="561" t="n"/>
    </row>
    <row r="97241">
      <c r="N97241" s="561" t="n"/>
    </row>
    <row r="97242">
      <c r="N97242" s="561" t="n"/>
    </row>
    <row r="97243">
      <c r="N97243" s="561" t="n"/>
    </row>
    <row r="97244">
      <c r="N97244" s="561" t="n"/>
    </row>
    <row r="97245">
      <c r="N97245" s="561" t="n"/>
    </row>
    <row r="97246">
      <c r="N97246" s="561" t="n"/>
    </row>
    <row r="97247">
      <c r="N97247" s="561" t="n"/>
    </row>
    <row r="97248">
      <c r="N97248" s="561" t="n"/>
    </row>
    <row r="97249">
      <c r="N97249" s="561" t="n"/>
    </row>
    <row r="97250">
      <c r="N97250" s="561" t="n"/>
    </row>
    <row r="97251">
      <c r="N97251" s="561" t="n"/>
    </row>
    <row r="97252">
      <c r="N97252" s="561" t="n"/>
    </row>
    <row r="97253">
      <c r="N97253" s="561" t="n"/>
    </row>
    <row r="97254">
      <c r="N97254" s="561" t="n"/>
    </row>
    <row r="97255">
      <c r="N97255" s="561" t="n"/>
    </row>
    <row r="97256">
      <c r="N97256" s="561" t="n"/>
    </row>
    <row r="97257">
      <c r="N97257" s="561" t="n"/>
    </row>
    <row r="97258">
      <c r="N97258" s="561" t="n"/>
    </row>
    <row r="97259">
      <c r="N97259" s="561" t="n"/>
    </row>
    <row r="97260">
      <c r="N97260" s="561" t="n"/>
    </row>
    <row r="97261">
      <c r="N97261" s="561" t="n"/>
    </row>
    <row r="97262">
      <c r="N97262" s="561" t="n"/>
    </row>
    <row r="97263">
      <c r="N97263" s="561" t="n"/>
    </row>
    <row r="97264">
      <c r="N97264" s="561" t="n"/>
    </row>
    <row r="97265">
      <c r="N97265" s="561" t="n"/>
    </row>
    <row r="97266">
      <c r="N97266" s="561" t="n"/>
    </row>
    <row r="97267">
      <c r="N97267" s="561" t="n"/>
    </row>
    <row r="97268">
      <c r="N97268" s="561" t="n"/>
    </row>
    <row r="97269">
      <c r="N97269" s="561" t="n"/>
    </row>
    <row r="97270">
      <c r="N97270" s="561" t="n"/>
    </row>
    <row r="97271">
      <c r="N97271" s="561" t="n"/>
    </row>
    <row r="97272">
      <c r="N97272" s="561" t="n"/>
    </row>
    <row r="97273">
      <c r="N97273" s="561" t="n"/>
    </row>
    <row r="97274">
      <c r="N97274" s="561" t="n"/>
    </row>
    <row r="97275">
      <c r="N97275" s="561" t="n"/>
    </row>
    <row r="97276">
      <c r="N97276" s="561" t="n"/>
    </row>
    <row r="97277">
      <c r="N97277" s="561" t="n"/>
    </row>
    <row r="97278">
      <c r="N97278" s="561" t="n"/>
    </row>
    <row r="97279">
      <c r="N97279" s="561" t="n"/>
    </row>
    <row r="97280">
      <c r="N97280" s="561" t="n"/>
    </row>
    <row r="97281">
      <c r="N97281" s="561" t="n"/>
    </row>
    <row r="97282">
      <c r="N97282" s="561" t="n"/>
    </row>
    <row r="97283">
      <c r="N97283" s="561" t="n"/>
    </row>
    <row r="97284">
      <c r="N97284" s="561" t="n"/>
    </row>
    <row r="97285">
      <c r="N97285" s="561" t="n"/>
    </row>
    <row r="97286">
      <c r="N97286" s="561" t="n"/>
    </row>
    <row r="97287">
      <c r="N97287" s="561" t="n"/>
    </row>
    <row r="97288">
      <c r="N97288" s="561" t="n"/>
    </row>
    <row r="97289">
      <c r="N97289" s="561" t="n"/>
    </row>
    <row r="97290">
      <c r="N97290" s="561" t="n"/>
    </row>
    <row r="97291">
      <c r="N97291" s="561" t="n"/>
    </row>
    <row r="97292">
      <c r="N97292" s="561" t="n"/>
    </row>
    <row r="97293">
      <c r="N97293" s="561" t="n"/>
    </row>
    <row r="97294">
      <c r="N97294" s="561" t="n"/>
    </row>
    <row r="97295">
      <c r="N97295" s="561" t="n"/>
    </row>
    <row r="97296">
      <c r="N97296" s="561" t="n"/>
    </row>
    <row r="97297">
      <c r="N97297" s="561" t="n"/>
    </row>
    <row r="97298">
      <c r="N97298" s="561" t="n"/>
    </row>
    <row r="97299">
      <c r="N97299" s="561" t="n"/>
    </row>
    <row r="97300">
      <c r="N97300" s="561" t="n"/>
    </row>
    <row r="97301">
      <c r="N97301" s="561" t="n"/>
    </row>
    <row r="97302">
      <c r="N97302" s="561" t="n"/>
    </row>
    <row r="97303">
      <c r="N97303" s="561" t="n"/>
    </row>
    <row r="97304">
      <c r="N97304" s="561" t="n"/>
    </row>
    <row r="97305">
      <c r="N97305" s="561" t="n"/>
    </row>
    <row r="97306">
      <c r="N97306" s="561" t="n"/>
    </row>
    <row r="97307">
      <c r="N97307" s="561" t="n"/>
    </row>
    <row r="97308">
      <c r="N97308" s="561" t="n"/>
    </row>
    <row r="97309">
      <c r="N97309" s="561" t="n"/>
    </row>
    <row r="97310">
      <c r="N97310" s="561" t="n"/>
    </row>
    <row r="97311">
      <c r="N97311" s="561" t="n"/>
    </row>
    <row r="97312">
      <c r="N97312" s="561" t="n"/>
    </row>
    <row r="97313">
      <c r="N97313" s="561" t="n"/>
    </row>
    <row r="97314">
      <c r="N97314" s="561" t="n"/>
    </row>
    <row r="97315">
      <c r="N97315" s="561" t="n"/>
    </row>
    <row r="97316">
      <c r="N97316" s="561" t="n"/>
    </row>
    <row r="97317">
      <c r="N97317" s="561" t="n"/>
    </row>
    <row r="97318">
      <c r="N97318" s="561" t="n"/>
    </row>
    <row r="97319">
      <c r="N97319" s="561" t="n"/>
    </row>
    <row r="97320">
      <c r="N97320" s="561" t="n"/>
    </row>
    <row r="97321">
      <c r="N97321" s="561" t="n"/>
    </row>
    <row r="97322">
      <c r="N97322" s="561" t="n"/>
    </row>
    <row r="97323">
      <c r="N97323" s="561" t="n"/>
    </row>
    <row r="97324">
      <c r="N97324" s="561" t="n"/>
    </row>
    <row r="97325">
      <c r="N97325" s="561" t="n"/>
    </row>
    <row r="97326">
      <c r="N97326" s="561" t="n"/>
    </row>
    <row r="97327">
      <c r="N97327" s="561" t="n"/>
    </row>
    <row r="97328">
      <c r="N97328" s="561" t="n"/>
    </row>
    <row r="97329">
      <c r="N97329" s="561" t="n"/>
    </row>
    <row r="97330">
      <c r="N97330" s="561" t="n"/>
    </row>
    <row r="97331">
      <c r="N97331" s="561" t="n"/>
    </row>
    <row r="97332">
      <c r="N97332" s="561" t="n"/>
    </row>
    <row r="97333">
      <c r="N97333" s="561" t="n"/>
    </row>
    <row r="97334">
      <c r="N97334" s="561" t="n"/>
    </row>
    <row r="97335">
      <c r="N97335" s="561" t="n"/>
    </row>
    <row r="97336">
      <c r="N97336" s="561" t="n"/>
    </row>
    <row r="97337">
      <c r="N97337" s="561" t="n"/>
    </row>
    <row r="97338">
      <c r="N97338" s="561" t="n"/>
    </row>
    <row r="97339">
      <c r="N97339" s="561" t="n"/>
    </row>
    <row r="97340">
      <c r="N97340" s="561" t="n"/>
    </row>
    <row r="97341">
      <c r="N97341" s="561" t="n"/>
    </row>
    <row r="97342">
      <c r="N97342" s="561" t="n"/>
    </row>
    <row r="97343">
      <c r="N97343" s="561" t="n"/>
    </row>
    <row r="97344">
      <c r="N97344" s="561" t="n"/>
    </row>
    <row r="97345">
      <c r="N97345" s="561" t="n"/>
    </row>
    <row r="97346">
      <c r="N97346" s="561" t="n"/>
    </row>
    <row r="97347">
      <c r="N97347" s="561" t="n"/>
    </row>
    <row r="97348">
      <c r="N97348" s="561" t="n"/>
    </row>
    <row r="97349">
      <c r="N97349" s="561" t="n"/>
    </row>
    <row r="97350">
      <c r="N97350" s="561" t="n"/>
    </row>
    <row r="97351">
      <c r="N97351" s="561" t="n"/>
    </row>
    <row r="97352">
      <c r="N97352" s="561" t="n"/>
    </row>
    <row r="97353">
      <c r="N97353" s="561" t="n"/>
    </row>
    <row r="97354">
      <c r="N97354" s="561" t="n"/>
    </row>
    <row r="97355">
      <c r="N97355" s="561" t="n"/>
    </row>
    <row r="97356">
      <c r="N97356" s="561" t="n"/>
    </row>
    <row r="97357">
      <c r="N97357" s="561" t="n"/>
    </row>
    <row r="97358">
      <c r="N97358" s="561" t="n"/>
    </row>
    <row r="97359">
      <c r="N97359" s="561" t="n"/>
    </row>
    <row r="97360">
      <c r="N97360" s="561" t="n"/>
    </row>
    <row r="97361">
      <c r="N97361" s="561" t="n"/>
    </row>
    <row r="97362">
      <c r="N97362" s="561" t="n"/>
    </row>
    <row r="97363">
      <c r="N97363" s="561" t="n"/>
    </row>
    <row r="97364">
      <c r="N97364" s="561" t="n"/>
    </row>
    <row r="97365">
      <c r="N97365" s="561" t="n"/>
    </row>
    <row r="97366">
      <c r="N97366" s="561" t="n"/>
    </row>
    <row r="97367">
      <c r="N97367" s="561" t="n"/>
    </row>
    <row r="97368">
      <c r="N97368" s="561" t="n"/>
    </row>
    <row r="97369">
      <c r="N97369" s="561" t="n"/>
    </row>
    <row r="97370">
      <c r="N97370" s="561" t="n"/>
    </row>
    <row r="97371">
      <c r="N97371" s="561" t="n"/>
    </row>
    <row r="97372">
      <c r="N97372" s="561" t="n"/>
    </row>
    <row r="97373">
      <c r="N97373" s="561" t="n"/>
    </row>
    <row r="97374">
      <c r="N97374" s="561" t="n"/>
    </row>
    <row r="97375">
      <c r="N97375" s="561" t="n"/>
    </row>
    <row r="97376">
      <c r="N97376" s="561" t="n"/>
    </row>
    <row r="97377">
      <c r="N97377" s="561" t="n"/>
    </row>
    <row r="97378">
      <c r="N97378" s="561" t="n"/>
    </row>
    <row r="97379">
      <c r="N97379" s="561" t="n"/>
    </row>
    <row r="97380">
      <c r="N97380" s="561" t="n"/>
    </row>
    <row r="97381">
      <c r="N97381" s="561" t="n"/>
    </row>
    <row r="97382">
      <c r="N97382" s="561" t="n"/>
    </row>
    <row r="97383">
      <c r="N97383" s="561" t="n"/>
    </row>
    <row r="97384">
      <c r="N97384" s="561" t="n"/>
    </row>
    <row r="97385">
      <c r="N97385" s="561" t="n"/>
    </row>
    <row r="97386">
      <c r="N97386" s="561" t="n"/>
    </row>
    <row r="97387">
      <c r="N97387" s="561" t="n"/>
    </row>
    <row r="97388">
      <c r="N97388" s="561" t="n"/>
    </row>
    <row r="97389">
      <c r="N97389" s="561" t="n"/>
    </row>
    <row r="97390">
      <c r="N97390" s="561" t="n"/>
    </row>
    <row r="97391">
      <c r="N97391" s="561" t="n"/>
    </row>
    <row r="97392">
      <c r="N97392" s="561" t="n"/>
    </row>
    <row r="97393">
      <c r="N97393" s="561" t="n"/>
    </row>
    <row r="97394">
      <c r="N97394" s="561" t="n"/>
    </row>
    <row r="97395">
      <c r="N97395" s="561" t="n"/>
    </row>
    <row r="97396">
      <c r="N97396" s="561" t="n"/>
    </row>
    <row r="97397">
      <c r="N97397" s="561" t="n"/>
    </row>
    <row r="97398">
      <c r="N97398" s="561" t="n"/>
    </row>
    <row r="97399">
      <c r="N97399" s="561" t="n"/>
    </row>
    <row r="97400">
      <c r="N97400" s="561" t="n"/>
    </row>
    <row r="97401">
      <c r="N97401" s="561" t="n"/>
    </row>
    <row r="97402">
      <c r="N97402" s="561" t="n"/>
    </row>
    <row r="97403">
      <c r="N97403" s="561" t="n"/>
    </row>
    <row r="97404">
      <c r="N97404" s="561" t="n"/>
    </row>
    <row r="97405">
      <c r="N97405" s="561" t="n"/>
    </row>
    <row r="97406">
      <c r="N97406" s="561" t="n"/>
    </row>
    <row r="97407">
      <c r="N97407" s="561" t="n"/>
    </row>
    <row r="97408">
      <c r="N97408" s="561" t="n"/>
    </row>
    <row r="97409">
      <c r="N97409" s="561" t="n"/>
    </row>
    <row r="97410">
      <c r="N97410" s="561" t="n"/>
    </row>
    <row r="97411">
      <c r="N97411" s="561" t="n"/>
    </row>
    <row r="97412">
      <c r="N97412" s="561" t="n"/>
    </row>
    <row r="97413">
      <c r="N97413" s="561" t="n"/>
    </row>
    <row r="97414">
      <c r="N97414" s="561" t="n"/>
    </row>
    <row r="97415">
      <c r="N97415" s="561" t="n"/>
    </row>
    <row r="97416">
      <c r="N97416" s="561" t="n"/>
    </row>
    <row r="97417">
      <c r="N97417" s="561" t="n"/>
    </row>
    <row r="97418">
      <c r="N97418" s="561" t="n"/>
    </row>
    <row r="97419">
      <c r="N97419" s="561" t="n"/>
    </row>
    <row r="97420">
      <c r="N97420" s="561" t="n"/>
    </row>
    <row r="97421">
      <c r="N97421" s="561" t="n"/>
    </row>
    <row r="97422">
      <c r="N97422" s="561" t="n"/>
    </row>
    <row r="97423">
      <c r="N97423" s="561" t="n"/>
    </row>
    <row r="97424">
      <c r="N97424" s="561" t="n"/>
    </row>
    <row r="97425">
      <c r="N97425" s="561" t="n"/>
    </row>
    <row r="97426">
      <c r="N97426" s="561" t="n"/>
    </row>
    <row r="97427">
      <c r="N97427" s="561" t="n"/>
    </row>
    <row r="97428">
      <c r="N97428" s="561" t="n"/>
    </row>
    <row r="97429">
      <c r="N97429" s="561" t="n"/>
    </row>
    <row r="97430">
      <c r="N97430" s="561" t="n"/>
    </row>
    <row r="97431">
      <c r="N97431" s="561" t="n"/>
    </row>
    <row r="97432">
      <c r="N97432" s="561" t="n"/>
    </row>
    <row r="97433">
      <c r="N97433" s="561" t="n"/>
    </row>
    <row r="97434">
      <c r="N97434" s="561" t="n"/>
    </row>
    <row r="97435">
      <c r="N97435" s="561" t="n"/>
    </row>
    <row r="97436">
      <c r="N97436" s="561" t="n"/>
    </row>
    <row r="97437">
      <c r="N97437" s="561" t="n"/>
    </row>
    <row r="97438">
      <c r="N97438" s="561" t="n"/>
    </row>
    <row r="97439">
      <c r="N97439" s="561" t="n"/>
    </row>
    <row r="97440">
      <c r="N97440" s="561" t="n"/>
    </row>
    <row r="97441">
      <c r="N97441" s="561" t="n"/>
    </row>
    <row r="97442">
      <c r="N97442" s="561" t="n"/>
    </row>
    <row r="97443">
      <c r="N97443" s="561" t="n"/>
    </row>
    <row r="97444">
      <c r="N97444" s="561" t="n"/>
    </row>
    <row r="97445">
      <c r="N97445" s="561" t="n"/>
    </row>
    <row r="97446">
      <c r="N97446" s="561" t="n"/>
    </row>
    <row r="97447">
      <c r="N97447" s="561" t="n"/>
    </row>
    <row r="97448">
      <c r="N97448" s="561" t="n"/>
    </row>
    <row r="97449">
      <c r="N97449" s="561" t="n"/>
    </row>
    <row r="97450">
      <c r="N97450" s="561" t="n"/>
    </row>
    <row r="97451">
      <c r="N97451" s="561" t="n"/>
    </row>
    <row r="97452">
      <c r="N97452" s="561" t="n"/>
    </row>
    <row r="97453">
      <c r="N97453" s="561" t="n"/>
    </row>
    <row r="97454">
      <c r="N97454" s="561" t="n"/>
    </row>
    <row r="97455">
      <c r="N97455" s="561" t="n"/>
    </row>
    <row r="97456">
      <c r="N97456" s="561" t="n"/>
    </row>
    <row r="97457">
      <c r="N97457" s="561" t="n"/>
    </row>
    <row r="97458">
      <c r="N97458" s="561" t="n"/>
    </row>
    <row r="97459">
      <c r="N97459" s="561" t="n"/>
    </row>
    <row r="97460">
      <c r="N97460" s="561" t="n"/>
    </row>
    <row r="97461">
      <c r="N97461" s="561" t="n"/>
    </row>
    <row r="97462">
      <c r="N97462" s="561" t="n"/>
    </row>
    <row r="97463">
      <c r="N97463" s="561" t="n"/>
    </row>
    <row r="97464">
      <c r="N97464" s="561" t="n"/>
    </row>
    <row r="97465">
      <c r="N97465" s="561" t="n"/>
    </row>
    <row r="97466">
      <c r="N97466" s="561" t="n"/>
    </row>
    <row r="97467">
      <c r="N97467" s="561" t="n"/>
    </row>
    <row r="97468">
      <c r="N97468" s="561" t="n"/>
    </row>
    <row r="97469">
      <c r="N97469" s="561" t="n"/>
    </row>
    <row r="97470">
      <c r="N97470" s="561" t="n"/>
    </row>
    <row r="97471">
      <c r="N97471" s="561" t="n"/>
    </row>
    <row r="97472">
      <c r="N97472" s="561" t="n"/>
    </row>
    <row r="97473">
      <c r="N97473" s="561" t="n"/>
    </row>
    <row r="97474">
      <c r="N97474" s="561" t="n"/>
    </row>
    <row r="97475">
      <c r="N97475" s="561" t="n"/>
    </row>
    <row r="97476">
      <c r="N97476" s="561" t="n"/>
    </row>
    <row r="97477">
      <c r="N97477" s="561" t="n"/>
    </row>
    <row r="97478">
      <c r="N97478" s="561" t="n"/>
    </row>
    <row r="97479">
      <c r="N97479" s="561" t="n"/>
    </row>
    <row r="97480">
      <c r="N97480" s="561" t="n"/>
    </row>
    <row r="97481">
      <c r="N97481" s="561" t="n"/>
    </row>
    <row r="97482">
      <c r="N97482" s="561" t="n"/>
    </row>
    <row r="97483">
      <c r="N97483" s="561" t="n"/>
    </row>
    <row r="97484">
      <c r="N97484" s="561" t="n"/>
    </row>
    <row r="97485">
      <c r="N97485" s="561" t="n"/>
    </row>
    <row r="97486">
      <c r="N97486" s="561" t="n"/>
    </row>
    <row r="97487">
      <c r="N97487" s="561" t="n"/>
    </row>
    <row r="97488">
      <c r="N97488" s="561" t="n"/>
    </row>
    <row r="97489">
      <c r="N97489" s="561" t="n"/>
    </row>
    <row r="97490">
      <c r="N97490" s="561" t="n"/>
    </row>
    <row r="97491">
      <c r="N97491" s="561" t="n"/>
    </row>
    <row r="97492">
      <c r="N97492" s="561" t="n"/>
    </row>
    <row r="97493">
      <c r="N97493" s="561" t="n"/>
    </row>
    <row r="97494">
      <c r="N97494" s="561" t="n"/>
    </row>
    <row r="97495">
      <c r="N97495" s="561" t="n"/>
    </row>
    <row r="97496">
      <c r="N97496" s="561" t="n"/>
    </row>
    <row r="97497">
      <c r="N97497" s="561" t="n"/>
    </row>
    <row r="97498">
      <c r="N97498" s="561" t="n"/>
    </row>
    <row r="97499">
      <c r="N97499" s="561" t="n"/>
    </row>
    <row r="97500">
      <c r="N97500" s="561" t="n"/>
    </row>
    <row r="97501">
      <c r="N97501" s="561" t="n"/>
    </row>
    <row r="97502">
      <c r="N97502" s="561" t="n"/>
    </row>
    <row r="97503">
      <c r="N97503" s="561" t="n"/>
    </row>
    <row r="97504">
      <c r="N97504" s="561" t="n"/>
    </row>
    <row r="97505">
      <c r="N97505" s="561" t="n"/>
    </row>
    <row r="97506">
      <c r="N97506" s="561" t="n"/>
    </row>
    <row r="97507">
      <c r="N97507" s="561" t="n"/>
    </row>
    <row r="97508">
      <c r="N97508" s="561" t="n"/>
    </row>
    <row r="97509">
      <c r="N97509" s="561" t="n"/>
    </row>
    <row r="97510">
      <c r="N97510" s="561" t="n"/>
    </row>
    <row r="97511">
      <c r="N97511" s="561" t="n"/>
    </row>
    <row r="97512">
      <c r="N97512" s="561" t="n"/>
    </row>
    <row r="97513">
      <c r="N97513" s="561" t="n"/>
    </row>
    <row r="97514">
      <c r="N97514" s="561" t="n"/>
    </row>
    <row r="97515">
      <c r="N97515" s="561" t="n"/>
    </row>
    <row r="97516">
      <c r="N97516" s="561" t="n"/>
    </row>
    <row r="97517">
      <c r="N97517" s="561" t="n"/>
    </row>
    <row r="97518">
      <c r="N97518" s="561" t="n"/>
    </row>
    <row r="97519">
      <c r="N97519" s="561" t="n"/>
    </row>
    <row r="97520">
      <c r="N97520" s="561" t="n"/>
    </row>
    <row r="97521">
      <c r="N97521" s="561" t="n"/>
    </row>
    <row r="97522">
      <c r="N97522" s="561" t="n"/>
    </row>
    <row r="97523">
      <c r="N97523" s="561" t="n"/>
    </row>
    <row r="97524">
      <c r="N97524" s="561" t="n"/>
    </row>
    <row r="97525">
      <c r="N97525" s="561" t="n"/>
    </row>
    <row r="97526">
      <c r="N97526" s="561" t="n"/>
    </row>
    <row r="97527">
      <c r="N97527" s="561" t="n"/>
    </row>
    <row r="97528">
      <c r="N97528" s="561" t="n"/>
    </row>
    <row r="97529">
      <c r="N97529" s="561" t="n"/>
    </row>
    <row r="97530">
      <c r="N97530" s="561" t="n"/>
    </row>
    <row r="97531">
      <c r="N97531" s="561" t="n"/>
    </row>
    <row r="97532">
      <c r="N97532" s="561" t="n"/>
    </row>
    <row r="97533">
      <c r="N97533" s="561" t="n"/>
    </row>
    <row r="97534">
      <c r="N97534" s="561" t="n"/>
    </row>
    <row r="97535">
      <c r="N97535" s="561" t="n"/>
    </row>
    <row r="97536">
      <c r="N97536" s="561" t="n"/>
    </row>
    <row r="97537">
      <c r="N97537" s="561" t="n"/>
    </row>
    <row r="97538">
      <c r="N97538" s="561" t="n"/>
    </row>
    <row r="97539">
      <c r="N97539" s="561" t="n"/>
    </row>
    <row r="97540">
      <c r="N97540" s="561" t="n"/>
    </row>
    <row r="97541">
      <c r="N97541" s="561" t="n"/>
    </row>
    <row r="97542">
      <c r="N97542" s="561" t="n"/>
    </row>
    <row r="97543">
      <c r="N97543" s="561" t="n"/>
    </row>
    <row r="97544">
      <c r="N97544" s="561" t="n"/>
    </row>
    <row r="97545">
      <c r="N97545" s="561" t="n"/>
    </row>
    <row r="97546">
      <c r="N97546" s="561" t="n"/>
    </row>
    <row r="97547">
      <c r="N97547" s="561" t="n"/>
    </row>
    <row r="97548">
      <c r="N97548" s="561" t="n"/>
    </row>
    <row r="97549">
      <c r="N97549" s="561" t="n"/>
    </row>
    <row r="97550">
      <c r="N97550" s="561" t="n"/>
    </row>
    <row r="97551">
      <c r="N97551" s="561" t="n"/>
    </row>
    <row r="97552">
      <c r="N97552" s="561" t="n"/>
    </row>
    <row r="97553">
      <c r="N97553" s="561" t="n"/>
    </row>
    <row r="97554">
      <c r="N97554" s="561" t="n"/>
    </row>
    <row r="97555">
      <c r="N97555" s="561" t="n"/>
    </row>
    <row r="97556">
      <c r="N97556" s="561" t="n"/>
    </row>
    <row r="97557">
      <c r="N97557" s="561" t="n"/>
    </row>
    <row r="97558">
      <c r="N97558" s="561" t="n"/>
    </row>
    <row r="97559">
      <c r="N97559" s="561" t="n"/>
    </row>
    <row r="97560">
      <c r="N97560" s="561" t="n"/>
    </row>
    <row r="97561">
      <c r="N97561" s="561" t="n"/>
    </row>
    <row r="97562">
      <c r="N97562" s="561" t="n"/>
    </row>
    <row r="97563">
      <c r="N97563" s="561" t="n"/>
    </row>
    <row r="97564">
      <c r="N97564" s="561" t="n"/>
    </row>
    <row r="97565">
      <c r="N97565" s="561" t="n"/>
    </row>
    <row r="97566">
      <c r="N97566" s="561" t="n"/>
    </row>
    <row r="97567">
      <c r="N97567" s="561" t="n"/>
    </row>
    <row r="97568">
      <c r="N97568" s="561" t="n"/>
    </row>
    <row r="97569">
      <c r="N97569" s="561" t="n"/>
    </row>
    <row r="97570">
      <c r="N97570" s="561" t="n"/>
    </row>
    <row r="97571">
      <c r="N97571" s="561" t="n"/>
    </row>
    <row r="97572">
      <c r="N97572" s="561" t="n"/>
    </row>
    <row r="97573">
      <c r="N97573" s="561" t="n"/>
    </row>
    <row r="97574">
      <c r="N97574" s="561" t="n"/>
    </row>
    <row r="97575">
      <c r="N97575" s="561" t="n"/>
    </row>
    <row r="97576">
      <c r="N97576" s="561" t="n"/>
    </row>
    <row r="97577">
      <c r="N97577" s="561" t="n"/>
    </row>
    <row r="97578">
      <c r="N97578" s="561" t="n"/>
    </row>
    <row r="97579">
      <c r="N97579" s="561" t="n"/>
    </row>
    <row r="97580">
      <c r="N97580" s="561" t="n"/>
    </row>
    <row r="97581">
      <c r="N97581" s="561" t="n"/>
    </row>
    <row r="97582">
      <c r="N97582" s="561" t="n"/>
    </row>
    <row r="97583">
      <c r="N97583" s="561" t="n"/>
    </row>
    <row r="97584">
      <c r="N97584" s="561" t="n"/>
    </row>
    <row r="97585">
      <c r="N97585" s="561" t="n"/>
    </row>
    <row r="97586">
      <c r="N97586" s="561" t="n"/>
    </row>
    <row r="97587">
      <c r="N97587" s="561" t="n"/>
    </row>
    <row r="97588">
      <c r="N97588" s="561" t="n"/>
    </row>
    <row r="97589">
      <c r="N97589" s="561" t="n"/>
    </row>
    <row r="97590">
      <c r="N97590" s="561" t="n"/>
    </row>
    <row r="97591">
      <c r="N97591" s="561" t="n"/>
    </row>
    <row r="97592">
      <c r="N97592" s="561" t="n"/>
    </row>
    <row r="97593">
      <c r="N97593" s="561" t="n"/>
    </row>
    <row r="97594">
      <c r="N97594" s="561" t="n"/>
    </row>
    <row r="97595">
      <c r="N97595" s="561" t="n"/>
    </row>
    <row r="97596">
      <c r="N97596" s="561" t="n"/>
    </row>
    <row r="97597">
      <c r="N97597" s="561" t="n"/>
    </row>
    <row r="97598">
      <c r="N97598" s="561" t="n"/>
    </row>
    <row r="97599">
      <c r="N97599" s="561" t="n"/>
    </row>
    <row r="97600">
      <c r="N97600" s="561" t="n"/>
    </row>
    <row r="97601">
      <c r="N97601" s="561" t="n"/>
    </row>
    <row r="97602">
      <c r="N97602" s="561" t="n"/>
    </row>
    <row r="97603">
      <c r="N97603" s="561" t="n"/>
    </row>
    <row r="97604">
      <c r="N97604" s="561" t="n"/>
    </row>
    <row r="97605">
      <c r="N97605" s="561" t="n"/>
    </row>
    <row r="97606">
      <c r="N97606" s="561" t="n"/>
    </row>
    <row r="97607">
      <c r="N97607" s="561" t="n"/>
    </row>
    <row r="97608">
      <c r="N97608" s="561" t="n"/>
    </row>
    <row r="97609">
      <c r="N97609" s="561" t="n"/>
    </row>
    <row r="97610">
      <c r="N97610" s="561" t="n"/>
    </row>
    <row r="97611">
      <c r="N97611" s="561" t="n"/>
    </row>
    <row r="97612">
      <c r="N97612" s="561" t="n"/>
    </row>
    <row r="97613">
      <c r="N97613" s="561" t="n"/>
    </row>
    <row r="97614">
      <c r="N97614" s="561" t="n"/>
    </row>
    <row r="97615">
      <c r="N97615" s="561" t="n"/>
    </row>
    <row r="97616">
      <c r="N97616" s="561" t="n"/>
    </row>
    <row r="97617">
      <c r="N97617" s="561" t="n"/>
    </row>
    <row r="97618">
      <c r="N97618" s="561" t="n"/>
    </row>
    <row r="97619">
      <c r="N97619" s="561" t="n"/>
    </row>
    <row r="97620">
      <c r="N97620" s="561" t="n"/>
    </row>
    <row r="97621">
      <c r="N97621" s="561" t="n"/>
    </row>
    <row r="97622">
      <c r="N97622" s="561" t="n"/>
    </row>
    <row r="97623">
      <c r="N97623" s="561" t="n"/>
    </row>
    <row r="97624">
      <c r="N97624" s="561" t="n"/>
    </row>
    <row r="97625">
      <c r="N97625" s="561" t="n"/>
    </row>
    <row r="97626">
      <c r="N97626" s="561" t="n"/>
    </row>
    <row r="97627">
      <c r="N97627" s="561" t="n"/>
    </row>
    <row r="97628">
      <c r="N97628" s="561" t="n"/>
    </row>
    <row r="97629">
      <c r="N97629" s="561" t="n"/>
    </row>
    <row r="97630">
      <c r="N97630" s="561" t="n"/>
    </row>
    <row r="97631">
      <c r="N97631" s="561" t="n"/>
    </row>
    <row r="97632">
      <c r="N97632" s="561" t="n"/>
    </row>
    <row r="97633">
      <c r="N97633" s="561" t="n"/>
    </row>
    <row r="97634">
      <c r="N97634" s="561" t="n"/>
    </row>
    <row r="97635">
      <c r="N97635" s="561" t="n"/>
    </row>
    <row r="97636">
      <c r="N97636" s="561" t="n"/>
    </row>
    <row r="97637">
      <c r="N97637" s="561" t="n"/>
    </row>
    <row r="97638">
      <c r="N97638" s="561" t="n"/>
    </row>
    <row r="97639">
      <c r="N97639" s="561" t="n"/>
    </row>
    <row r="97640">
      <c r="N97640" s="561" t="n"/>
    </row>
    <row r="97641">
      <c r="N97641" s="561" t="n"/>
    </row>
    <row r="97642">
      <c r="N97642" s="561" t="n"/>
    </row>
    <row r="97643">
      <c r="N97643" s="561" t="n"/>
    </row>
    <row r="97644">
      <c r="N97644" s="561" t="n"/>
    </row>
    <row r="97645">
      <c r="N97645" s="561" t="n"/>
    </row>
    <row r="97646">
      <c r="N97646" s="561" t="n"/>
    </row>
    <row r="97647">
      <c r="N97647" s="561" t="n"/>
    </row>
    <row r="97648">
      <c r="N97648" s="561" t="n"/>
    </row>
    <row r="97649">
      <c r="N97649" s="561" t="n"/>
    </row>
    <row r="97650">
      <c r="N97650" s="561" t="n"/>
    </row>
    <row r="97651">
      <c r="N97651" s="561" t="n"/>
    </row>
    <row r="97652">
      <c r="N97652" s="561" t="n"/>
    </row>
    <row r="97653">
      <c r="N97653" s="561" t="n"/>
    </row>
    <row r="97654">
      <c r="N97654" s="561" t="n"/>
    </row>
    <row r="97655">
      <c r="N97655" s="561" t="n"/>
    </row>
    <row r="97656">
      <c r="N97656" s="561" t="n"/>
    </row>
    <row r="97657">
      <c r="N97657" s="561" t="n"/>
    </row>
    <row r="97658">
      <c r="N97658" s="561" t="n"/>
    </row>
    <row r="97659">
      <c r="N97659" s="561" t="n"/>
    </row>
    <row r="97660">
      <c r="N97660" s="561" t="n"/>
    </row>
    <row r="97661">
      <c r="N97661" s="561" t="n"/>
    </row>
    <row r="97662">
      <c r="N97662" s="561" t="n"/>
    </row>
    <row r="97663">
      <c r="N97663" s="561" t="n"/>
    </row>
    <row r="97664">
      <c r="N97664" s="561" t="n"/>
    </row>
    <row r="97665">
      <c r="N97665" s="561" t="n"/>
    </row>
    <row r="97666">
      <c r="N97666" s="561" t="n"/>
    </row>
    <row r="97667">
      <c r="N97667" s="561" t="n"/>
    </row>
    <row r="97668">
      <c r="N97668" s="561" t="n"/>
    </row>
    <row r="97669">
      <c r="N97669" s="561" t="n"/>
    </row>
    <row r="97670">
      <c r="N97670" s="561" t="n"/>
    </row>
    <row r="97671">
      <c r="N97671" s="561" t="n"/>
    </row>
    <row r="97672">
      <c r="N97672" s="561" t="n"/>
    </row>
    <row r="97673">
      <c r="N97673" s="561" t="n"/>
    </row>
    <row r="97674">
      <c r="N97674" s="561" t="n"/>
    </row>
    <row r="97675">
      <c r="N97675" s="561" t="n"/>
    </row>
    <row r="97676">
      <c r="N97676" s="561" t="n"/>
    </row>
    <row r="97677">
      <c r="N97677" s="561" t="n"/>
    </row>
    <row r="97678">
      <c r="N97678" s="561" t="n"/>
    </row>
    <row r="97679">
      <c r="N97679" s="561" t="n"/>
    </row>
    <row r="97680">
      <c r="N97680" s="561" t="n"/>
    </row>
    <row r="97681">
      <c r="N97681" s="561" t="n"/>
    </row>
    <row r="97682">
      <c r="N97682" s="561" t="n"/>
    </row>
    <row r="97683">
      <c r="N97683" s="561" t="n"/>
    </row>
    <row r="97684">
      <c r="N97684" s="561" t="n"/>
    </row>
    <row r="97685">
      <c r="N97685" s="561" t="n"/>
    </row>
    <row r="97686">
      <c r="N97686" s="561" t="n"/>
    </row>
    <row r="97687">
      <c r="N97687" s="561" t="n"/>
    </row>
    <row r="97688">
      <c r="N97688" s="561" t="n"/>
    </row>
    <row r="97689">
      <c r="N97689" s="561" t="n"/>
    </row>
    <row r="97690">
      <c r="N97690" s="561" t="n"/>
    </row>
    <row r="97691">
      <c r="N97691" s="561" t="n"/>
    </row>
    <row r="97692">
      <c r="N97692" s="561" t="n"/>
    </row>
    <row r="97693">
      <c r="N97693" s="561" t="n"/>
    </row>
    <row r="97694">
      <c r="N97694" s="561" t="n"/>
    </row>
    <row r="97695">
      <c r="N97695" s="561" t="n"/>
    </row>
    <row r="97696">
      <c r="N97696" s="561" t="n"/>
    </row>
    <row r="97697">
      <c r="N97697" s="561" t="n"/>
    </row>
    <row r="97698">
      <c r="N97698" s="561" t="n"/>
    </row>
    <row r="97699">
      <c r="N97699" s="561" t="n"/>
    </row>
    <row r="97700">
      <c r="N97700" s="561" t="n"/>
    </row>
    <row r="97701">
      <c r="N97701" s="561" t="n"/>
    </row>
    <row r="97702">
      <c r="N97702" s="561" t="n"/>
    </row>
    <row r="97703">
      <c r="N97703" s="561" t="n"/>
    </row>
    <row r="97704">
      <c r="N97704" s="561" t="n"/>
    </row>
    <row r="97705">
      <c r="N97705" s="561" t="n"/>
    </row>
    <row r="97706">
      <c r="N97706" s="561" t="n"/>
    </row>
    <row r="97707">
      <c r="N97707" s="561" t="n"/>
    </row>
    <row r="97708">
      <c r="N97708" s="561" t="n"/>
    </row>
    <row r="97709">
      <c r="N97709" s="561" t="n"/>
    </row>
    <row r="97710">
      <c r="N97710" s="561" t="n"/>
    </row>
    <row r="97711">
      <c r="N97711" s="561" t="n"/>
    </row>
    <row r="97712">
      <c r="N97712" s="561" t="n"/>
    </row>
    <row r="97713">
      <c r="N97713" s="561" t="n"/>
    </row>
    <row r="97714">
      <c r="N97714" s="561" t="n"/>
    </row>
    <row r="97715">
      <c r="N97715" s="561" t="n"/>
    </row>
    <row r="97716">
      <c r="N97716" s="561" t="n"/>
    </row>
    <row r="97717">
      <c r="N97717" s="561" t="n"/>
    </row>
    <row r="97718">
      <c r="N97718" s="561" t="n"/>
    </row>
    <row r="97719">
      <c r="N97719" s="561" t="n"/>
    </row>
    <row r="97720">
      <c r="N97720" s="561" t="n"/>
    </row>
    <row r="97721">
      <c r="N97721" s="561" t="n"/>
    </row>
    <row r="97722">
      <c r="N97722" s="561" t="n"/>
    </row>
    <row r="97723">
      <c r="N97723" s="561" t="n"/>
    </row>
    <row r="97724">
      <c r="N97724" s="561" t="n"/>
    </row>
    <row r="97725">
      <c r="N97725" s="561" t="n"/>
    </row>
    <row r="97726">
      <c r="N97726" s="561" t="n"/>
    </row>
    <row r="97727">
      <c r="N97727" s="561" t="n"/>
    </row>
    <row r="97728">
      <c r="N97728" s="561" t="n"/>
    </row>
    <row r="97729">
      <c r="N97729" s="561" t="n"/>
    </row>
    <row r="97730">
      <c r="N97730" s="561" t="n"/>
    </row>
    <row r="97731">
      <c r="N97731" s="561" t="n"/>
    </row>
    <row r="97732">
      <c r="N97732" s="561" t="n"/>
    </row>
    <row r="97733">
      <c r="N97733" s="561" t="n"/>
    </row>
    <row r="97734">
      <c r="N97734" s="561" t="n"/>
    </row>
    <row r="97735">
      <c r="N97735" s="561" t="n"/>
    </row>
    <row r="97736">
      <c r="N97736" s="561" t="n"/>
    </row>
    <row r="97737">
      <c r="N97737" s="561" t="n"/>
    </row>
    <row r="97738">
      <c r="N97738" s="561" t="n"/>
    </row>
    <row r="97739">
      <c r="N97739" s="561" t="n"/>
    </row>
    <row r="97740">
      <c r="N97740" s="561" t="n"/>
    </row>
    <row r="97741">
      <c r="N97741" s="561" t="n"/>
    </row>
    <row r="97742">
      <c r="N97742" s="561" t="n"/>
    </row>
    <row r="97743">
      <c r="N97743" s="561" t="n"/>
    </row>
    <row r="97744">
      <c r="N97744" s="561" t="n"/>
    </row>
    <row r="97745">
      <c r="N97745" s="561" t="n"/>
    </row>
    <row r="97746">
      <c r="N97746" s="561" t="n"/>
    </row>
    <row r="97747">
      <c r="N97747" s="561" t="n"/>
    </row>
    <row r="97748">
      <c r="N97748" s="561" t="n"/>
    </row>
    <row r="97749">
      <c r="N97749" s="561" t="n"/>
    </row>
    <row r="97750">
      <c r="N97750" s="561" t="n"/>
    </row>
    <row r="97751">
      <c r="N97751" s="561" t="n"/>
    </row>
    <row r="97752">
      <c r="N97752" s="561" t="n"/>
    </row>
    <row r="97753">
      <c r="N97753" s="561" t="n"/>
    </row>
    <row r="97754">
      <c r="N97754" s="561" t="n"/>
    </row>
    <row r="97755">
      <c r="N97755" s="561" t="n"/>
    </row>
    <row r="97756">
      <c r="N97756" s="561" t="n"/>
    </row>
    <row r="97757">
      <c r="N97757" s="561" t="n"/>
    </row>
    <row r="97758">
      <c r="N97758" s="561" t="n"/>
    </row>
    <row r="97759">
      <c r="N97759" s="561" t="n"/>
    </row>
    <row r="97760">
      <c r="N97760" s="561" t="n"/>
    </row>
    <row r="97761">
      <c r="N97761" s="561" t="n"/>
    </row>
    <row r="97762">
      <c r="N97762" s="561" t="n"/>
    </row>
    <row r="97763">
      <c r="N97763" s="561" t="n"/>
    </row>
    <row r="97764">
      <c r="N97764" s="561" t="n"/>
    </row>
    <row r="97765">
      <c r="N97765" s="561" t="n"/>
    </row>
    <row r="97766">
      <c r="N97766" s="561" t="n"/>
    </row>
    <row r="97767">
      <c r="N97767" s="561" t="n"/>
    </row>
    <row r="97768">
      <c r="N97768" s="561" t="n"/>
    </row>
    <row r="97769">
      <c r="N97769" s="561" t="n"/>
    </row>
    <row r="97770">
      <c r="N97770" s="561" t="n"/>
    </row>
    <row r="97771">
      <c r="N97771" s="561" t="n"/>
    </row>
    <row r="97772">
      <c r="N97772" s="561" t="n"/>
    </row>
    <row r="97773">
      <c r="N97773" s="561" t="n"/>
    </row>
    <row r="97774">
      <c r="N97774" s="561" t="n"/>
    </row>
    <row r="97775">
      <c r="N97775" s="561" t="n"/>
    </row>
    <row r="97776">
      <c r="N97776" s="561" t="n"/>
    </row>
    <row r="97777">
      <c r="N97777" s="561" t="n"/>
    </row>
    <row r="97778">
      <c r="N97778" s="561" t="n"/>
    </row>
    <row r="97779">
      <c r="N97779" s="561" t="n"/>
    </row>
    <row r="97780">
      <c r="N97780" s="561" t="n"/>
    </row>
    <row r="97781">
      <c r="N97781" s="561" t="n"/>
    </row>
    <row r="97782">
      <c r="N97782" s="561" t="n"/>
    </row>
    <row r="97783">
      <c r="N97783" s="561" t="n"/>
    </row>
    <row r="97784">
      <c r="N97784" s="561" t="n"/>
    </row>
    <row r="97785">
      <c r="N97785" s="561" t="n"/>
    </row>
    <row r="97786">
      <c r="N97786" s="561" t="n"/>
    </row>
    <row r="97787">
      <c r="N97787" s="561" t="n"/>
    </row>
    <row r="97788">
      <c r="N97788" s="561" t="n"/>
    </row>
    <row r="97789">
      <c r="N97789" s="561" t="n"/>
    </row>
    <row r="97790">
      <c r="N97790" s="561" t="n"/>
    </row>
    <row r="97791">
      <c r="N97791" s="561" t="n"/>
    </row>
    <row r="97792">
      <c r="N97792" s="561" t="n"/>
    </row>
    <row r="97793">
      <c r="N97793" s="561" t="n"/>
    </row>
    <row r="97794">
      <c r="N97794" s="561" t="n"/>
    </row>
    <row r="97795">
      <c r="N97795" s="561" t="n"/>
    </row>
    <row r="97796">
      <c r="N97796" s="561" t="n"/>
    </row>
    <row r="97797">
      <c r="N97797" s="561" t="n"/>
    </row>
    <row r="97798">
      <c r="N97798" s="561" t="n"/>
    </row>
    <row r="97799">
      <c r="N97799" s="561" t="n"/>
    </row>
    <row r="97800">
      <c r="N97800" s="561" t="n"/>
    </row>
    <row r="97801">
      <c r="N97801" s="561" t="n"/>
    </row>
    <row r="97802">
      <c r="N97802" s="561" t="n"/>
    </row>
    <row r="97803">
      <c r="N97803" s="561" t="n"/>
    </row>
    <row r="97804">
      <c r="N97804" s="561" t="n"/>
    </row>
    <row r="97805">
      <c r="N97805" s="561" t="n"/>
    </row>
    <row r="97806">
      <c r="N97806" s="561" t="n"/>
    </row>
    <row r="97807">
      <c r="N97807" s="561" t="n"/>
    </row>
    <row r="97808">
      <c r="N97808" s="561" t="n"/>
    </row>
    <row r="97809">
      <c r="N97809" s="561" t="n"/>
    </row>
    <row r="97810">
      <c r="N97810" s="561" t="n"/>
    </row>
    <row r="97811">
      <c r="N97811" s="561" t="n"/>
    </row>
    <row r="97812">
      <c r="N97812" s="561" t="n"/>
    </row>
    <row r="97813">
      <c r="N97813" s="561" t="n"/>
    </row>
    <row r="97814">
      <c r="N97814" s="561" t="n"/>
    </row>
    <row r="97815">
      <c r="N97815" s="561" t="n"/>
    </row>
    <row r="97816">
      <c r="N97816" s="561" t="n"/>
    </row>
    <row r="97817">
      <c r="N97817" s="561" t="n"/>
    </row>
    <row r="97818">
      <c r="N97818" s="561" t="n"/>
    </row>
    <row r="97819">
      <c r="N97819" s="561" t="n"/>
    </row>
    <row r="97820">
      <c r="N97820" s="561" t="n"/>
    </row>
    <row r="97821">
      <c r="N97821" s="561" t="n"/>
    </row>
    <row r="97822">
      <c r="N97822" s="561" t="n"/>
    </row>
    <row r="97823">
      <c r="N97823" s="561" t="n"/>
    </row>
    <row r="97824">
      <c r="N97824" s="561" t="n"/>
    </row>
    <row r="97825">
      <c r="N97825" s="561" t="n"/>
    </row>
    <row r="97826">
      <c r="N97826" s="561" t="n"/>
    </row>
    <row r="97827">
      <c r="N97827" s="561" t="n"/>
    </row>
    <row r="97828">
      <c r="N97828" s="561" t="n"/>
    </row>
    <row r="97829">
      <c r="N97829" s="561" t="n"/>
    </row>
    <row r="97830">
      <c r="N97830" s="561" t="n"/>
    </row>
    <row r="97831">
      <c r="N97831" s="561" t="n"/>
    </row>
    <row r="97832">
      <c r="N97832" s="561" t="n"/>
    </row>
    <row r="97833">
      <c r="N97833" s="561" t="n"/>
    </row>
    <row r="97834">
      <c r="N97834" s="561" t="n"/>
    </row>
    <row r="97835">
      <c r="N97835" s="561" t="n"/>
    </row>
    <row r="97836">
      <c r="N97836" s="561" t="n"/>
    </row>
    <row r="97837">
      <c r="N97837" s="561" t="n"/>
    </row>
    <row r="97838">
      <c r="N97838" s="561" t="n"/>
    </row>
    <row r="97839">
      <c r="N97839" s="561" t="n"/>
    </row>
    <row r="97840">
      <c r="N97840" s="561" t="n"/>
    </row>
    <row r="97841">
      <c r="N97841" s="561" t="n"/>
    </row>
    <row r="97842">
      <c r="N97842" s="561" t="n"/>
    </row>
    <row r="97843">
      <c r="N97843" s="561" t="n"/>
    </row>
    <row r="97844">
      <c r="N97844" s="561" t="n"/>
    </row>
    <row r="97845">
      <c r="N97845" s="561" t="n"/>
    </row>
    <row r="97846">
      <c r="N97846" s="561" t="n"/>
    </row>
    <row r="97847">
      <c r="N97847" s="561" t="n"/>
    </row>
    <row r="97848">
      <c r="N97848" s="561" t="n"/>
    </row>
    <row r="97849">
      <c r="N97849" s="561" t="n"/>
    </row>
    <row r="97850">
      <c r="N97850" s="561" t="n"/>
    </row>
    <row r="97851">
      <c r="N97851" s="561" t="n"/>
    </row>
    <row r="97852">
      <c r="N97852" s="561" t="n"/>
    </row>
    <row r="97853">
      <c r="N97853" s="561" t="n"/>
    </row>
    <row r="97854">
      <c r="N97854" s="561" t="n"/>
    </row>
    <row r="97855">
      <c r="N97855" s="561" t="n"/>
    </row>
    <row r="97856">
      <c r="N97856" s="561" t="n"/>
    </row>
    <row r="97857">
      <c r="N97857" s="561" t="n"/>
    </row>
    <row r="97858">
      <c r="N97858" s="561" t="n"/>
    </row>
    <row r="97859">
      <c r="N97859" s="561" t="n"/>
    </row>
    <row r="97860">
      <c r="N97860" s="561" t="n"/>
    </row>
    <row r="97861">
      <c r="N97861" s="561" t="n"/>
    </row>
    <row r="97862">
      <c r="N97862" s="561" t="n"/>
    </row>
    <row r="97863">
      <c r="N97863" s="561" t="n"/>
    </row>
    <row r="97864">
      <c r="N97864" s="561" t="n"/>
    </row>
    <row r="97865">
      <c r="N97865" s="561" t="n"/>
    </row>
    <row r="97866">
      <c r="N97866" s="561" t="n"/>
    </row>
    <row r="97867">
      <c r="N97867" s="561" t="n"/>
    </row>
    <row r="97868">
      <c r="N97868" s="561" t="n"/>
    </row>
    <row r="97869">
      <c r="N97869" s="561" t="n"/>
    </row>
    <row r="97870">
      <c r="N97870" s="561" t="n"/>
    </row>
    <row r="97871">
      <c r="N97871" s="561" t="n"/>
    </row>
    <row r="97872">
      <c r="N97872" s="561" t="n"/>
    </row>
    <row r="97873">
      <c r="N97873" s="561" t="n"/>
    </row>
    <row r="97874">
      <c r="N97874" s="561" t="n"/>
    </row>
    <row r="97875">
      <c r="N97875" s="561" t="n"/>
    </row>
    <row r="97876">
      <c r="N97876" s="561" t="n"/>
    </row>
    <row r="97877">
      <c r="N97877" s="561" t="n"/>
    </row>
    <row r="97878">
      <c r="N97878" s="561" t="n"/>
    </row>
    <row r="97879">
      <c r="N97879" s="561" t="n"/>
    </row>
    <row r="97880">
      <c r="N97880" s="561" t="n"/>
    </row>
    <row r="97881">
      <c r="N97881" s="561" t="n"/>
    </row>
    <row r="97882">
      <c r="N97882" s="561" t="n"/>
    </row>
    <row r="97883">
      <c r="N97883" s="561" t="n"/>
    </row>
    <row r="97884">
      <c r="N97884" s="561" t="n"/>
    </row>
    <row r="97885">
      <c r="N97885" s="561" t="n"/>
    </row>
    <row r="97886">
      <c r="N97886" s="561" t="n"/>
    </row>
    <row r="97887">
      <c r="N97887" s="561" t="n"/>
    </row>
    <row r="97888">
      <c r="N97888" s="561" t="n"/>
    </row>
    <row r="97889">
      <c r="N97889" s="561" t="n"/>
    </row>
    <row r="97890">
      <c r="N97890" s="561" t="n"/>
    </row>
    <row r="97891">
      <c r="N97891" s="561" t="n"/>
    </row>
    <row r="97892">
      <c r="N97892" s="561" t="n"/>
    </row>
    <row r="97893">
      <c r="N97893" s="561" t="n"/>
    </row>
    <row r="97894">
      <c r="N97894" s="561" t="n"/>
    </row>
    <row r="97895">
      <c r="N97895" s="561" t="n"/>
    </row>
    <row r="97896">
      <c r="N97896" s="561" t="n"/>
    </row>
    <row r="97897">
      <c r="N97897" s="561" t="n"/>
    </row>
    <row r="97898">
      <c r="N97898" s="561" t="n"/>
    </row>
    <row r="97899">
      <c r="N97899" s="561" t="n"/>
    </row>
    <row r="97900">
      <c r="N97900" s="561" t="n"/>
    </row>
    <row r="97901">
      <c r="N97901" s="561" t="n"/>
    </row>
    <row r="97902">
      <c r="N97902" s="561" t="n"/>
    </row>
    <row r="97903">
      <c r="N97903" s="561" t="n"/>
    </row>
    <row r="97904">
      <c r="N97904" s="561" t="n"/>
    </row>
    <row r="97905">
      <c r="N97905" s="561" t="n"/>
    </row>
    <row r="97906">
      <c r="N97906" s="561" t="n"/>
    </row>
    <row r="97907">
      <c r="N97907" s="561" t="n"/>
    </row>
    <row r="97908">
      <c r="N97908" s="561" t="n"/>
    </row>
    <row r="97909">
      <c r="N97909" s="561" t="n"/>
    </row>
    <row r="97910">
      <c r="N97910" s="561" t="n"/>
    </row>
    <row r="97911">
      <c r="N97911" s="561" t="n"/>
    </row>
    <row r="97912">
      <c r="N97912" s="561" t="n"/>
    </row>
    <row r="97913">
      <c r="N97913" s="561" t="n"/>
    </row>
    <row r="97914">
      <c r="N97914" s="561" t="n"/>
    </row>
    <row r="97915">
      <c r="N97915" s="561" t="n"/>
    </row>
    <row r="97916">
      <c r="N97916" s="561" t="n"/>
    </row>
    <row r="97917">
      <c r="N97917" s="561" t="n"/>
    </row>
    <row r="97918">
      <c r="N97918" s="561" t="n"/>
    </row>
    <row r="97919">
      <c r="N97919" s="561" t="n"/>
    </row>
    <row r="97920">
      <c r="N97920" s="561" t="n"/>
    </row>
    <row r="97921">
      <c r="N97921" s="561" t="n"/>
    </row>
    <row r="97922">
      <c r="N97922" s="561" t="n"/>
    </row>
    <row r="97923">
      <c r="N97923" s="561" t="n"/>
    </row>
    <row r="97924">
      <c r="N97924" s="561" t="n"/>
    </row>
    <row r="97925">
      <c r="N97925" s="561" t="n"/>
    </row>
    <row r="97926">
      <c r="N97926" s="561" t="n"/>
    </row>
    <row r="97927">
      <c r="N97927" s="561" t="n"/>
    </row>
    <row r="97928">
      <c r="N97928" s="561" t="n"/>
    </row>
    <row r="97929">
      <c r="N97929" s="561" t="n"/>
    </row>
    <row r="97930">
      <c r="N97930" s="561" t="n"/>
    </row>
    <row r="97931">
      <c r="N97931" s="561" t="n"/>
    </row>
    <row r="97932">
      <c r="N97932" s="561" t="n"/>
    </row>
    <row r="97933">
      <c r="N97933" s="561" t="n"/>
    </row>
    <row r="97934">
      <c r="N97934" s="561" t="n"/>
    </row>
    <row r="97935">
      <c r="N97935" s="561" t="n"/>
    </row>
    <row r="97936">
      <c r="N97936" s="561" t="n"/>
    </row>
    <row r="97937">
      <c r="N97937" s="561" t="n"/>
    </row>
    <row r="97938">
      <c r="N97938" s="561" t="n"/>
    </row>
    <row r="97939">
      <c r="N97939" s="561" t="n"/>
    </row>
    <row r="97940">
      <c r="N97940" s="561" t="n"/>
    </row>
    <row r="97941">
      <c r="N97941" s="561" t="n"/>
    </row>
    <row r="97942">
      <c r="N97942" s="561" t="n"/>
    </row>
    <row r="97943">
      <c r="N97943" s="561" t="n"/>
    </row>
    <row r="97944">
      <c r="N97944" s="561" t="n"/>
    </row>
    <row r="97945">
      <c r="N97945" s="561" t="n"/>
    </row>
    <row r="97946">
      <c r="N97946" s="561" t="n"/>
    </row>
    <row r="97947">
      <c r="N97947" s="561" t="n"/>
    </row>
    <row r="97948">
      <c r="N97948" s="561" t="n"/>
    </row>
    <row r="97949">
      <c r="N97949" s="561" t="n"/>
    </row>
    <row r="97950">
      <c r="N97950" s="561" t="n"/>
    </row>
    <row r="97951">
      <c r="N97951" s="561" t="n"/>
    </row>
    <row r="97952">
      <c r="N97952" s="561" t="n"/>
    </row>
    <row r="97953">
      <c r="N97953" s="561" t="n"/>
    </row>
    <row r="97954">
      <c r="N97954" s="561" t="n"/>
    </row>
    <row r="97955">
      <c r="N97955" s="561" t="n"/>
    </row>
    <row r="97956">
      <c r="N97956" s="561" t="n"/>
    </row>
    <row r="97957">
      <c r="N97957" s="561" t="n"/>
    </row>
    <row r="97958">
      <c r="N97958" s="561" t="n"/>
    </row>
    <row r="97959">
      <c r="N97959" s="561" t="n"/>
    </row>
    <row r="97960">
      <c r="N97960" s="561" t="n"/>
    </row>
    <row r="97961">
      <c r="N97961" s="561" t="n"/>
    </row>
    <row r="97962">
      <c r="N97962" s="561" t="n"/>
    </row>
    <row r="97963">
      <c r="N97963" s="561" t="n"/>
    </row>
    <row r="97964">
      <c r="N97964" s="561" t="n"/>
    </row>
    <row r="97965">
      <c r="N97965" s="561" t="n"/>
    </row>
    <row r="97966">
      <c r="N97966" s="561" t="n"/>
    </row>
    <row r="97967">
      <c r="N97967" s="561" t="n"/>
    </row>
    <row r="97968">
      <c r="N97968" s="561" t="n"/>
    </row>
    <row r="97969">
      <c r="N97969" s="561" t="n"/>
    </row>
    <row r="97970">
      <c r="N97970" s="561" t="n"/>
    </row>
    <row r="97971">
      <c r="N97971" s="561" t="n"/>
    </row>
    <row r="97972">
      <c r="N97972" s="561" t="n"/>
    </row>
    <row r="97973">
      <c r="N97973" s="561" t="n"/>
    </row>
    <row r="97974">
      <c r="N97974" s="561" t="n"/>
    </row>
    <row r="97975">
      <c r="N97975" s="561" t="n"/>
    </row>
    <row r="97976">
      <c r="N97976" s="561" t="n"/>
    </row>
    <row r="97977">
      <c r="N97977" s="561" t="n"/>
    </row>
    <row r="97978">
      <c r="N97978" s="561" t="n"/>
    </row>
    <row r="97979">
      <c r="N97979" s="561" t="n"/>
    </row>
    <row r="97980">
      <c r="N97980" s="561" t="n"/>
    </row>
    <row r="97981">
      <c r="N97981" s="561" t="n"/>
    </row>
    <row r="97982">
      <c r="N97982" s="561" t="n"/>
    </row>
    <row r="97983">
      <c r="N97983" s="561" t="n"/>
    </row>
    <row r="97984">
      <c r="N97984" s="561" t="n"/>
    </row>
    <row r="97985">
      <c r="N97985" s="561" t="n"/>
    </row>
    <row r="97986">
      <c r="N97986" s="561" t="n"/>
    </row>
    <row r="97987">
      <c r="N97987" s="561" t="n"/>
    </row>
    <row r="97988">
      <c r="N97988" s="561" t="n"/>
    </row>
    <row r="97989">
      <c r="N97989" s="561" t="n"/>
    </row>
    <row r="97990">
      <c r="N97990" s="561" t="n"/>
    </row>
    <row r="97991">
      <c r="N97991" s="561" t="n"/>
    </row>
    <row r="97992">
      <c r="N97992" s="561" t="n"/>
    </row>
    <row r="97993">
      <c r="N97993" s="561" t="n"/>
    </row>
    <row r="97994">
      <c r="N97994" s="561" t="n"/>
    </row>
    <row r="97995">
      <c r="N97995" s="561" t="n"/>
    </row>
    <row r="97996">
      <c r="N97996" s="561" t="n"/>
    </row>
    <row r="97997">
      <c r="N97997" s="561" t="n"/>
    </row>
    <row r="97998">
      <c r="N97998" s="561" t="n"/>
    </row>
    <row r="97999">
      <c r="N97999" s="561" t="n"/>
    </row>
    <row r="98000">
      <c r="N98000" s="561" t="n"/>
    </row>
    <row r="98001">
      <c r="N98001" s="561" t="n"/>
    </row>
    <row r="98002">
      <c r="N98002" s="561" t="n"/>
    </row>
    <row r="98003">
      <c r="N98003" s="561" t="n"/>
    </row>
    <row r="98004">
      <c r="N98004" s="561" t="n"/>
    </row>
    <row r="98005">
      <c r="N98005" s="561" t="n"/>
    </row>
    <row r="98006">
      <c r="N98006" s="561" t="n"/>
    </row>
    <row r="98007">
      <c r="N98007" s="561" t="n"/>
    </row>
    <row r="98008">
      <c r="N98008" s="561" t="n"/>
    </row>
    <row r="98009">
      <c r="N98009" s="561" t="n"/>
    </row>
    <row r="98010">
      <c r="N98010" s="561" t="n"/>
    </row>
    <row r="98011">
      <c r="N98011" s="561" t="n"/>
    </row>
    <row r="98012">
      <c r="N98012" s="561" t="n"/>
    </row>
    <row r="98013">
      <c r="N98013" s="561" t="n"/>
    </row>
    <row r="98014">
      <c r="N98014" s="561" t="n"/>
    </row>
    <row r="98015">
      <c r="N98015" s="561" t="n"/>
    </row>
    <row r="98016">
      <c r="N98016" s="561" t="n"/>
    </row>
    <row r="98017">
      <c r="N98017" s="561" t="n"/>
    </row>
    <row r="98018">
      <c r="N98018" s="561" t="n"/>
    </row>
    <row r="98019">
      <c r="N98019" s="561" t="n"/>
    </row>
    <row r="98020">
      <c r="N98020" s="561" t="n"/>
    </row>
    <row r="98021">
      <c r="N98021" s="561" t="n"/>
    </row>
    <row r="98022">
      <c r="N98022" s="561" t="n"/>
    </row>
    <row r="98023">
      <c r="N98023" s="561" t="n"/>
    </row>
    <row r="98024">
      <c r="N98024" s="561" t="n"/>
    </row>
    <row r="98025">
      <c r="N98025" s="561" t="n"/>
    </row>
    <row r="98026">
      <c r="N98026" s="561" t="n"/>
    </row>
    <row r="98027">
      <c r="N98027" s="561" t="n"/>
    </row>
    <row r="98028">
      <c r="N98028" s="561" t="n"/>
    </row>
    <row r="98029">
      <c r="N98029" s="561" t="n"/>
    </row>
    <row r="98030">
      <c r="N98030" s="561" t="n"/>
    </row>
    <row r="98031">
      <c r="N98031" s="561" t="n"/>
    </row>
    <row r="98032">
      <c r="N98032" s="561" t="n"/>
    </row>
    <row r="98033">
      <c r="N98033" s="561" t="n"/>
    </row>
    <row r="98034">
      <c r="N98034" s="561" t="n"/>
    </row>
    <row r="98035">
      <c r="N98035" s="561" t="n"/>
    </row>
    <row r="98036">
      <c r="N98036" s="561" t="n"/>
    </row>
    <row r="98037">
      <c r="N98037" s="561" t="n"/>
    </row>
    <row r="98038">
      <c r="N98038" s="561" t="n"/>
    </row>
    <row r="98039">
      <c r="N98039" s="561" t="n"/>
    </row>
    <row r="98040">
      <c r="N98040" s="561" t="n"/>
    </row>
    <row r="98041">
      <c r="N98041" s="561" t="n"/>
    </row>
    <row r="98042">
      <c r="N98042" s="561" t="n"/>
    </row>
    <row r="98043">
      <c r="N98043" s="561" t="n"/>
    </row>
    <row r="98044">
      <c r="N98044" s="561" t="n"/>
    </row>
    <row r="98045">
      <c r="N98045" s="561" t="n"/>
    </row>
    <row r="98046">
      <c r="N98046" s="561" t="n"/>
    </row>
    <row r="98047">
      <c r="N98047" s="561" t="n"/>
    </row>
    <row r="98048">
      <c r="N98048" s="561" t="n"/>
    </row>
    <row r="98049">
      <c r="N98049" s="561" t="n"/>
    </row>
    <row r="98050">
      <c r="N98050" s="561" t="n"/>
    </row>
    <row r="98051">
      <c r="N98051" s="561" t="n"/>
    </row>
    <row r="98052">
      <c r="N98052" s="561" t="n"/>
    </row>
    <row r="98053">
      <c r="N98053" s="561" t="n"/>
    </row>
    <row r="98054">
      <c r="N98054" s="561" t="n"/>
    </row>
    <row r="98055">
      <c r="N98055" s="561" t="n"/>
    </row>
    <row r="98056">
      <c r="N98056" s="561" t="n"/>
    </row>
    <row r="98057">
      <c r="N98057" s="561" t="n"/>
    </row>
    <row r="98058">
      <c r="N98058" s="561" t="n"/>
    </row>
    <row r="98059">
      <c r="N98059" s="561" t="n"/>
    </row>
    <row r="98060">
      <c r="N98060" s="561" t="n"/>
    </row>
    <row r="98061">
      <c r="N98061" s="561" t="n"/>
    </row>
    <row r="98062">
      <c r="N98062" s="561" t="n"/>
    </row>
    <row r="98063">
      <c r="N98063" s="561" t="n"/>
    </row>
    <row r="98064">
      <c r="N98064" s="561" t="n"/>
    </row>
    <row r="98065">
      <c r="N98065" s="561" t="n"/>
    </row>
    <row r="98066">
      <c r="N98066" s="561" t="n"/>
    </row>
    <row r="98067">
      <c r="N98067" s="561" t="n"/>
    </row>
    <row r="98068">
      <c r="N98068" s="561" t="n"/>
    </row>
    <row r="98069">
      <c r="N98069" s="561" t="n"/>
    </row>
    <row r="98070">
      <c r="N98070" s="561" t="n"/>
    </row>
    <row r="98071">
      <c r="N98071" s="561" t="n"/>
    </row>
    <row r="98072">
      <c r="N98072" s="561" t="n"/>
    </row>
    <row r="98073">
      <c r="N98073" s="561" t="n"/>
    </row>
    <row r="98074">
      <c r="N98074" s="561" t="n"/>
    </row>
    <row r="98075">
      <c r="N98075" s="561" t="n"/>
    </row>
    <row r="98076">
      <c r="N98076" s="561" t="n"/>
    </row>
    <row r="98077">
      <c r="N98077" s="561" t="n"/>
    </row>
    <row r="98078">
      <c r="N98078" s="561" t="n"/>
    </row>
    <row r="98079">
      <c r="N98079" s="561" t="n"/>
    </row>
    <row r="98080">
      <c r="N98080" s="561" t="n"/>
    </row>
    <row r="98081">
      <c r="N98081" s="561" t="n"/>
    </row>
    <row r="98082">
      <c r="N98082" s="561" t="n"/>
    </row>
    <row r="98083">
      <c r="N98083" s="561" t="n"/>
    </row>
    <row r="98084">
      <c r="N98084" s="561" t="n"/>
    </row>
    <row r="98085">
      <c r="N98085" s="561" t="n"/>
    </row>
    <row r="98086">
      <c r="N98086" s="561" t="n"/>
    </row>
    <row r="98087">
      <c r="N98087" s="561" t="n"/>
    </row>
    <row r="98088">
      <c r="N98088" s="561" t="n"/>
    </row>
    <row r="98089">
      <c r="N98089" s="561" t="n"/>
    </row>
    <row r="98090">
      <c r="N98090" s="561" t="n"/>
    </row>
    <row r="98091">
      <c r="N98091" s="561" t="n"/>
    </row>
    <row r="98092">
      <c r="N98092" s="561" t="n"/>
    </row>
    <row r="98093">
      <c r="N98093" s="561" t="n"/>
    </row>
    <row r="98094">
      <c r="N98094" s="561" t="n"/>
    </row>
    <row r="98095">
      <c r="N98095" s="561" t="n"/>
    </row>
    <row r="98096">
      <c r="N98096" s="561" t="n"/>
    </row>
    <row r="98097">
      <c r="N98097" s="561" t="n"/>
    </row>
    <row r="98098">
      <c r="N98098" s="561" t="n"/>
    </row>
    <row r="98099">
      <c r="N98099" s="561" t="n"/>
    </row>
    <row r="98100">
      <c r="N98100" s="561" t="n"/>
    </row>
    <row r="98101">
      <c r="N98101" s="561" t="n"/>
    </row>
    <row r="98102">
      <c r="N98102" s="561" t="n"/>
    </row>
    <row r="98103">
      <c r="N98103" s="561" t="n"/>
    </row>
    <row r="98104">
      <c r="N98104" s="561" t="n"/>
    </row>
    <row r="98105">
      <c r="N98105" s="561" t="n"/>
    </row>
    <row r="98106">
      <c r="N98106" s="561" t="n"/>
    </row>
    <row r="98107">
      <c r="N98107" s="561" t="n"/>
    </row>
    <row r="98108">
      <c r="N98108" s="561" t="n"/>
    </row>
    <row r="98109">
      <c r="N98109" s="561" t="n"/>
    </row>
    <row r="98110">
      <c r="N98110" s="561" t="n"/>
    </row>
    <row r="98111">
      <c r="N98111" s="561" t="n"/>
    </row>
    <row r="98112">
      <c r="N98112" s="561" t="n"/>
    </row>
    <row r="98113">
      <c r="N98113" s="561" t="n"/>
    </row>
    <row r="98114">
      <c r="N98114" s="561" t="n"/>
    </row>
    <row r="98115">
      <c r="N98115" s="561" t="n"/>
    </row>
    <row r="98116">
      <c r="N98116" s="561" t="n"/>
    </row>
    <row r="98117">
      <c r="N98117" s="561" t="n"/>
    </row>
    <row r="98118">
      <c r="N98118" s="561" t="n"/>
    </row>
    <row r="98119">
      <c r="N98119" s="561" t="n"/>
    </row>
    <row r="98120">
      <c r="N98120" s="561" t="n"/>
    </row>
    <row r="98121">
      <c r="N98121" s="561" t="n"/>
    </row>
    <row r="98122">
      <c r="N98122" s="561" t="n"/>
    </row>
    <row r="98123">
      <c r="N98123" s="561" t="n"/>
    </row>
    <row r="98124">
      <c r="N98124" s="561" t="n"/>
    </row>
    <row r="98125">
      <c r="N98125" s="561" t="n"/>
    </row>
    <row r="98126">
      <c r="N98126" s="561" t="n"/>
    </row>
    <row r="98127">
      <c r="N98127" s="561" t="n"/>
    </row>
    <row r="98128">
      <c r="N98128" s="561" t="n"/>
    </row>
    <row r="98129">
      <c r="N98129" s="561" t="n"/>
    </row>
    <row r="98130">
      <c r="N98130" s="561" t="n"/>
    </row>
    <row r="98131">
      <c r="N98131" s="561" t="n"/>
    </row>
    <row r="98132">
      <c r="N98132" s="561" t="n"/>
    </row>
    <row r="98133">
      <c r="N98133" s="561" t="n"/>
    </row>
    <row r="98134">
      <c r="N98134" s="561" t="n"/>
    </row>
    <row r="98135">
      <c r="N98135" s="561" t="n"/>
    </row>
    <row r="98136">
      <c r="N98136" s="561" t="n"/>
    </row>
    <row r="98137">
      <c r="N98137" s="561" t="n"/>
    </row>
    <row r="98138">
      <c r="N98138" s="561" t="n"/>
    </row>
    <row r="98139">
      <c r="N98139" s="561" t="n"/>
    </row>
    <row r="98140">
      <c r="N98140" s="561" t="n"/>
    </row>
    <row r="98141">
      <c r="N98141" s="561" t="n"/>
    </row>
    <row r="98142">
      <c r="N98142" s="561" t="n"/>
    </row>
    <row r="98143">
      <c r="N98143" s="561" t="n"/>
    </row>
    <row r="98144">
      <c r="N98144" s="561" t="n"/>
    </row>
    <row r="98145">
      <c r="N98145" s="561" t="n"/>
    </row>
    <row r="98146">
      <c r="N98146" s="561" t="n"/>
    </row>
    <row r="98147">
      <c r="N98147" s="561" t="n"/>
    </row>
    <row r="98148">
      <c r="N98148" s="561" t="n"/>
    </row>
    <row r="98149">
      <c r="N98149" s="561" t="n"/>
    </row>
    <row r="98150">
      <c r="N98150" s="561" t="n"/>
    </row>
    <row r="98151">
      <c r="N98151" s="561" t="n"/>
    </row>
    <row r="98152">
      <c r="N98152" s="561" t="n"/>
    </row>
    <row r="98153">
      <c r="N98153" s="561" t="n"/>
    </row>
    <row r="98154">
      <c r="N98154" s="561" t="n"/>
    </row>
    <row r="98155">
      <c r="N98155" s="561" t="n"/>
    </row>
    <row r="98156">
      <c r="N98156" s="561" t="n"/>
    </row>
    <row r="98157">
      <c r="N98157" s="561" t="n"/>
    </row>
    <row r="98158">
      <c r="N98158" s="561" t="n"/>
    </row>
    <row r="98159">
      <c r="N98159" s="561" t="n"/>
    </row>
    <row r="98160">
      <c r="N98160" s="561" t="n"/>
    </row>
    <row r="98161">
      <c r="N98161" s="561" t="n"/>
    </row>
    <row r="98162">
      <c r="N98162" s="561" t="n"/>
    </row>
    <row r="98163">
      <c r="N98163" s="561" t="n"/>
    </row>
    <row r="98164">
      <c r="N98164" s="561" t="n"/>
    </row>
    <row r="98165">
      <c r="N98165" s="561" t="n"/>
    </row>
    <row r="98166">
      <c r="N98166" s="561" t="n"/>
    </row>
    <row r="98167">
      <c r="N98167" s="561" t="n"/>
    </row>
    <row r="98168">
      <c r="N98168" s="561" t="n"/>
    </row>
    <row r="98169">
      <c r="N98169" s="561" t="n"/>
    </row>
    <row r="98170">
      <c r="N98170" s="561" t="n"/>
    </row>
    <row r="98171">
      <c r="N98171" s="561" t="n"/>
    </row>
    <row r="98172">
      <c r="N98172" s="561" t="n"/>
    </row>
    <row r="98173">
      <c r="N98173" s="561" t="n"/>
    </row>
    <row r="98174">
      <c r="N98174" s="561" t="n"/>
    </row>
    <row r="98175">
      <c r="N98175" s="561" t="n"/>
    </row>
    <row r="98176">
      <c r="N98176" s="561" t="n"/>
    </row>
    <row r="98177">
      <c r="N98177" s="561" t="n"/>
    </row>
    <row r="98178">
      <c r="N98178" s="561" t="n"/>
    </row>
    <row r="98179">
      <c r="N98179" s="561" t="n"/>
    </row>
    <row r="98180">
      <c r="N98180" s="561" t="n"/>
    </row>
    <row r="98181">
      <c r="N98181" s="561" t="n"/>
    </row>
    <row r="98182">
      <c r="N98182" s="561" t="n"/>
    </row>
    <row r="98183">
      <c r="N98183" s="561" t="n"/>
    </row>
    <row r="98184">
      <c r="N98184" s="561" t="n"/>
    </row>
    <row r="98185">
      <c r="N98185" s="561" t="n"/>
    </row>
    <row r="98186">
      <c r="N98186" s="561" t="n"/>
    </row>
    <row r="98187">
      <c r="N98187" s="561" t="n"/>
    </row>
    <row r="98188">
      <c r="N98188" s="561" t="n"/>
    </row>
    <row r="98189">
      <c r="N98189" s="561" t="n"/>
    </row>
    <row r="98190">
      <c r="N98190" s="561" t="n"/>
    </row>
    <row r="98191">
      <c r="N98191" s="561" t="n"/>
    </row>
    <row r="98192">
      <c r="N98192" s="561" t="n"/>
    </row>
    <row r="98193">
      <c r="N98193" s="561" t="n"/>
    </row>
    <row r="98194">
      <c r="N98194" s="561" t="n"/>
    </row>
    <row r="98195">
      <c r="N98195" s="561" t="n"/>
    </row>
    <row r="98196">
      <c r="N98196" s="561" t="n"/>
    </row>
    <row r="98197">
      <c r="N98197" s="561" t="n"/>
    </row>
    <row r="98198">
      <c r="N98198" s="561" t="n"/>
    </row>
    <row r="98199">
      <c r="N98199" s="561" t="n"/>
    </row>
    <row r="98200">
      <c r="N98200" s="561" t="n"/>
    </row>
    <row r="98201">
      <c r="N98201" s="561" t="n"/>
    </row>
    <row r="98202">
      <c r="N98202" s="561" t="n"/>
    </row>
    <row r="98203">
      <c r="N98203" s="561" t="n"/>
    </row>
    <row r="98204">
      <c r="N98204" s="561" t="n"/>
    </row>
    <row r="98205">
      <c r="N98205" s="561" t="n"/>
    </row>
    <row r="98206">
      <c r="N98206" s="561" t="n"/>
    </row>
    <row r="98207">
      <c r="N98207" s="561" t="n"/>
    </row>
    <row r="98208">
      <c r="N98208" s="561" t="n"/>
    </row>
    <row r="98209">
      <c r="N98209" s="561" t="n"/>
    </row>
    <row r="98210">
      <c r="N98210" s="561" t="n"/>
    </row>
    <row r="98211">
      <c r="N98211" s="561" t="n"/>
    </row>
    <row r="98212">
      <c r="N98212" s="561" t="n"/>
    </row>
    <row r="98213">
      <c r="N98213" s="561" t="n"/>
    </row>
    <row r="98214">
      <c r="N98214" s="561" t="n"/>
    </row>
    <row r="98215">
      <c r="N98215" s="561" t="n"/>
    </row>
    <row r="98216">
      <c r="N98216" s="561" t="n"/>
    </row>
    <row r="98217">
      <c r="N98217" s="561" t="n"/>
    </row>
    <row r="98218">
      <c r="N98218" s="561" t="n"/>
    </row>
    <row r="98219">
      <c r="N98219" s="561" t="n"/>
    </row>
    <row r="98220">
      <c r="N98220" s="561" t="n"/>
    </row>
    <row r="98221">
      <c r="N98221" s="561" t="n"/>
    </row>
    <row r="98222">
      <c r="N98222" s="561" t="n"/>
    </row>
    <row r="98223">
      <c r="N98223" s="561" t="n"/>
    </row>
    <row r="98224">
      <c r="N98224" s="561" t="n"/>
    </row>
    <row r="98225">
      <c r="N98225" s="561" t="n"/>
    </row>
    <row r="98226">
      <c r="N98226" s="561" t="n"/>
    </row>
    <row r="98227">
      <c r="N98227" s="561" t="n"/>
    </row>
    <row r="98228">
      <c r="N98228" s="561" t="n"/>
    </row>
    <row r="98229">
      <c r="N98229" s="561" t="n"/>
    </row>
    <row r="98230">
      <c r="N98230" s="561" t="n"/>
    </row>
    <row r="98231">
      <c r="N98231" s="561" t="n"/>
    </row>
    <row r="98232">
      <c r="N98232" s="561" t="n"/>
    </row>
    <row r="98233">
      <c r="N98233" s="561" t="n"/>
    </row>
    <row r="98234">
      <c r="N98234" s="561" t="n"/>
    </row>
    <row r="98235">
      <c r="N98235" s="561" t="n"/>
    </row>
    <row r="98236">
      <c r="N98236" s="561" t="n"/>
    </row>
    <row r="98237">
      <c r="N98237" s="561" t="n"/>
    </row>
    <row r="98238">
      <c r="N98238" s="561" t="n"/>
    </row>
    <row r="98239">
      <c r="N98239" s="561" t="n"/>
    </row>
    <row r="98240">
      <c r="N98240" s="561" t="n"/>
    </row>
    <row r="98241">
      <c r="N98241" s="561" t="n"/>
    </row>
    <row r="98242">
      <c r="N98242" s="561" t="n"/>
    </row>
    <row r="98243">
      <c r="N98243" s="561" t="n"/>
    </row>
    <row r="98244">
      <c r="N98244" s="561" t="n"/>
    </row>
    <row r="98245">
      <c r="N98245" s="561" t="n"/>
    </row>
    <row r="98246">
      <c r="N98246" s="561" t="n"/>
    </row>
    <row r="98247">
      <c r="N98247" s="561" t="n"/>
    </row>
    <row r="98248">
      <c r="N98248" s="561" t="n"/>
    </row>
    <row r="98249">
      <c r="N98249" s="561" t="n"/>
    </row>
    <row r="98250">
      <c r="N98250" s="561" t="n"/>
    </row>
    <row r="98251">
      <c r="N98251" s="561" t="n"/>
    </row>
    <row r="98252">
      <c r="N98252" s="561" t="n"/>
    </row>
    <row r="98253">
      <c r="N98253" s="561" t="n"/>
    </row>
    <row r="98254">
      <c r="N98254" s="561" t="n"/>
    </row>
    <row r="98255">
      <c r="N98255" s="561" t="n"/>
    </row>
    <row r="98256">
      <c r="N98256" s="561" t="n"/>
    </row>
    <row r="98257">
      <c r="N98257" s="561" t="n"/>
    </row>
    <row r="98258">
      <c r="N98258" s="561" t="n"/>
    </row>
    <row r="98259">
      <c r="N98259" s="561" t="n"/>
    </row>
    <row r="98260">
      <c r="N98260" s="561" t="n"/>
    </row>
    <row r="98261">
      <c r="N98261" s="561" t="n"/>
    </row>
    <row r="98262">
      <c r="N98262" s="561" t="n"/>
    </row>
    <row r="98263">
      <c r="N98263" s="561" t="n"/>
    </row>
    <row r="98264">
      <c r="N98264" s="561" t="n"/>
    </row>
    <row r="98265">
      <c r="N98265" s="561" t="n"/>
    </row>
    <row r="98266">
      <c r="N98266" s="561" t="n"/>
    </row>
    <row r="98267">
      <c r="N98267" s="561" t="n"/>
    </row>
    <row r="98268">
      <c r="N98268" s="561" t="n"/>
    </row>
    <row r="98269">
      <c r="N98269" s="561" t="n"/>
    </row>
    <row r="98270">
      <c r="N98270" s="561" t="n"/>
    </row>
    <row r="98271">
      <c r="N98271" s="561" t="n"/>
    </row>
    <row r="98272">
      <c r="N98272" s="561" t="n"/>
    </row>
    <row r="98273">
      <c r="N98273" s="561" t="n"/>
    </row>
    <row r="98274">
      <c r="N98274" s="561" t="n"/>
    </row>
    <row r="98275">
      <c r="N98275" s="561" t="n"/>
    </row>
    <row r="98276">
      <c r="N98276" s="561" t="n"/>
    </row>
    <row r="98277">
      <c r="N98277" s="561" t="n"/>
    </row>
    <row r="98278">
      <c r="N98278" s="561" t="n"/>
    </row>
    <row r="98279">
      <c r="N98279" s="561" t="n"/>
    </row>
    <row r="98280">
      <c r="N98280" s="561" t="n"/>
    </row>
    <row r="98281">
      <c r="N98281" s="561" t="n"/>
    </row>
    <row r="98282">
      <c r="N98282" s="561" t="n"/>
    </row>
    <row r="98283">
      <c r="N98283" s="561" t="n"/>
    </row>
    <row r="98284">
      <c r="N98284" s="561" t="n"/>
    </row>
    <row r="98285">
      <c r="N98285" s="561" t="n"/>
    </row>
    <row r="98286">
      <c r="N98286" s="561" t="n"/>
    </row>
    <row r="98287">
      <c r="N98287" s="561" t="n"/>
    </row>
    <row r="98288">
      <c r="N98288" s="561" t="n"/>
    </row>
    <row r="98289">
      <c r="N98289" s="561" t="n"/>
    </row>
    <row r="98290">
      <c r="N98290" s="561" t="n"/>
    </row>
    <row r="98291">
      <c r="N98291" s="561" t="n"/>
    </row>
    <row r="98292">
      <c r="N98292" s="561" t="n"/>
    </row>
    <row r="98293">
      <c r="N98293" s="561" t="n"/>
    </row>
    <row r="98294">
      <c r="N98294" s="561" t="n"/>
    </row>
    <row r="98295">
      <c r="N98295" s="561" t="n"/>
    </row>
    <row r="98296">
      <c r="N98296" s="561" t="n"/>
    </row>
    <row r="98297">
      <c r="N98297" s="561" t="n"/>
    </row>
    <row r="98298">
      <c r="N98298" s="561" t="n"/>
    </row>
    <row r="98299">
      <c r="N98299" s="561" t="n"/>
    </row>
    <row r="98300">
      <c r="N98300" s="561" t="n"/>
    </row>
    <row r="98301">
      <c r="N98301" s="561" t="n"/>
    </row>
    <row r="98302">
      <c r="N98302" s="561" t="n"/>
    </row>
    <row r="98303">
      <c r="N98303" s="561" t="n"/>
    </row>
    <row r="98304">
      <c r="N98304" s="561" t="n"/>
    </row>
    <row r="98305">
      <c r="N98305" s="561" t="n"/>
    </row>
    <row r="98306">
      <c r="N98306" s="561" t="n"/>
    </row>
    <row r="98307">
      <c r="N98307" s="561" t="n"/>
    </row>
    <row r="98308">
      <c r="N98308" s="561" t="n"/>
    </row>
    <row r="98309">
      <c r="N98309" s="561" t="n"/>
    </row>
    <row r="98310">
      <c r="N98310" s="561" t="n"/>
    </row>
    <row r="98311">
      <c r="N98311" s="561" t="n"/>
    </row>
    <row r="98312">
      <c r="N98312" s="561" t="n"/>
    </row>
    <row r="98313">
      <c r="N98313" s="561" t="n"/>
    </row>
    <row r="98314">
      <c r="N98314" s="561" t="n"/>
    </row>
    <row r="98315">
      <c r="N98315" s="561" t="n"/>
    </row>
    <row r="98316">
      <c r="N98316" s="561" t="n"/>
    </row>
    <row r="98317">
      <c r="N98317" s="561" t="n"/>
    </row>
    <row r="98318">
      <c r="N98318" s="561" t="n"/>
    </row>
    <row r="98319">
      <c r="N98319" s="561" t="n"/>
    </row>
    <row r="98320">
      <c r="N98320" s="561" t="n"/>
    </row>
    <row r="98321">
      <c r="N98321" s="561" t="n"/>
    </row>
    <row r="98322">
      <c r="N98322" s="561" t="n"/>
    </row>
    <row r="98323">
      <c r="N98323" s="561" t="n"/>
    </row>
    <row r="98324">
      <c r="N98324" s="561" t="n"/>
    </row>
    <row r="98325">
      <c r="N98325" s="561" t="n"/>
    </row>
    <row r="98326">
      <c r="N98326" s="561" t="n"/>
    </row>
    <row r="98327">
      <c r="N98327" s="561" t="n"/>
    </row>
    <row r="98328">
      <c r="N98328" s="561" t="n"/>
    </row>
    <row r="98329">
      <c r="N98329" s="561" t="n"/>
    </row>
    <row r="98330">
      <c r="N98330" s="561" t="n"/>
    </row>
    <row r="98331">
      <c r="N98331" s="561" t="n"/>
    </row>
    <row r="98332">
      <c r="N98332" s="561" t="n"/>
    </row>
    <row r="98333">
      <c r="N98333" s="561" t="n"/>
    </row>
    <row r="98334">
      <c r="N98334" s="561" t="n"/>
    </row>
    <row r="98335">
      <c r="N98335" s="561" t="n"/>
    </row>
    <row r="98336">
      <c r="N98336" s="561" t="n"/>
    </row>
    <row r="98337">
      <c r="N98337" s="561" t="n"/>
    </row>
    <row r="98338">
      <c r="N98338" s="561" t="n"/>
    </row>
    <row r="98339">
      <c r="N98339" s="561" t="n"/>
    </row>
    <row r="98340">
      <c r="N98340" s="561" t="n"/>
    </row>
    <row r="98341">
      <c r="N98341" s="561" t="n"/>
    </row>
    <row r="98342">
      <c r="N98342" s="561" t="n"/>
    </row>
    <row r="98343">
      <c r="N98343" s="561" t="n"/>
    </row>
    <row r="98344">
      <c r="N98344" s="561" t="n"/>
    </row>
    <row r="98345">
      <c r="N98345" s="561" t="n"/>
    </row>
    <row r="98346">
      <c r="N98346" s="561" t="n"/>
    </row>
    <row r="98347">
      <c r="N98347" s="561" t="n"/>
    </row>
    <row r="98348">
      <c r="N98348" s="561" t="n"/>
    </row>
    <row r="98349">
      <c r="N98349" s="561" t="n"/>
    </row>
    <row r="98350">
      <c r="N98350" s="561" t="n"/>
    </row>
    <row r="98351">
      <c r="N98351" s="561" t="n"/>
    </row>
    <row r="98352">
      <c r="N98352" s="561" t="n"/>
    </row>
    <row r="98353">
      <c r="N98353" s="561" t="n"/>
    </row>
    <row r="98354">
      <c r="N98354" s="561" t="n"/>
    </row>
    <row r="98355">
      <c r="N98355" s="561" t="n"/>
    </row>
    <row r="98356">
      <c r="N98356" s="561" t="n"/>
    </row>
    <row r="98357">
      <c r="N98357" s="561" t="n"/>
    </row>
    <row r="98358">
      <c r="N98358" s="561" t="n"/>
    </row>
    <row r="98359">
      <c r="N98359" s="561" t="n"/>
    </row>
    <row r="98360">
      <c r="N98360" s="561" t="n"/>
    </row>
    <row r="98361">
      <c r="N98361" s="561" t="n"/>
    </row>
    <row r="98362">
      <c r="N98362" s="561" t="n"/>
    </row>
    <row r="98363">
      <c r="N98363" s="561" t="n"/>
    </row>
    <row r="98364">
      <c r="N98364" s="561" t="n"/>
    </row>
    <row r="98365">
      <c r="N98365" s="561" t="n"/>
    </row>
    <row r="98366">
      <c r="N98366" s="561" t="n"/>
    </row>
    <row r="98367">
      <c r="N98367" s="561" t="n"/>
    </row>
    <row r="98368">
      <c r="N98368" s="561" t="n"/>
    </row>
    <row r="98369">
      <c r="N98369" s="561" t="n"/>
    </row>
    <row r="98370">
      <c r="N98370" s="561" t="n"/>
    </row>
    <row r="98371">
      <c r="N98371" s="561" t="n"/>
    </row>
    <row r="98372">
      <c r="N98372" s="561" t="n"/>
    </row>
    <row r="98373">
      <c r="N98373" s="561" t="n"/>
    </row>
    <row r="98374">
      <c r="N98374" s="561" t="n"/>
    </row>
    <row r="98375">
      <c r="N98375" s="561" t="n"/>
    </row>
    <row r="98376">
      <c r="N98376" s="561" t="n"/>
    </row>
    <row r="98377">
      <c r="N98377" s="561" t="n"/>
    </row>
    <row r="98378">
      <c r="N98378" s="561" t="n"/>
    </row>
    <row r="98379">
      <c r="N98379" s="561" t="n"/>
    </row>
    <row r="98380">
      <c r="N98380" s="561" t="n"/>
    </row>
    <row r="98381">
      <c r="N98381" s="561" t="n"/>
    </row>
    <row r="98382">
      <c r="N98382" s="561" t="n"/>
    </row>
    <row r="98383">
      <c r="N98383" s="561" t="n"/>
    </row>
    <row r="98384">
      <c r="N98384" s="561" t="n"/>
    </row>
    <row r="98385">
      <c r="N98385" s="561" t="n"/>
    </row>
    <row r="98386">
      <c r="N98386" s="561" t="n"/>
    </row>
    <row r="98387">
      <c r="N98387" s="561" t="n"/>
    </row>
    <row r="98388">
      <c r="N98388" s="561" t="n"/>
    </row>
    <row r="98389">
      <c r="N98389" s="561" t="n"/>
    </row>
    <row r="98390">
      <c r="N98390" s="561" t="n"/>
    </row>
    <row r="98391">
      <c r="N98391" s="561" t="n"/>
    </row>
    <row r="98392">
      <c r="N98392" s="561" t="n"/>
    </row>
    <row r="98393">
      <c r="N98393" s="561" t="n"/>
    </row>
    <row r="98394">
      <c r="N98394" s="561" t="n"/>
    </row>
    <row r="98395">
      <c r="N98395" s="561" t="n"/>
    </row>
    <row r="98396">
      <c r="N98396" s="561" t="n"/>
    </row>
    <row r="98397">
      <c r="N98397" s="561" t="n"/>
    </row>
    <row r="98398">
      <c r="N98398" s="561" t="n"/>
    </row>
    <row r="98399">
      <c r="N98399" s="561" t="n"/>
    </row>
    <row r="98400">
      <c r="N98400" s="561" t="n"/>
    </row>
    <row r="98401">
      <c r="N98401" s="561" t="n"/>
    </row>
    <row r="98402">
      <c r="N98402" s="561" t="n"/>
    </row>
    <row r="98403">
      <c r="N98403" s="561" t="n"/>
    </row>
    <row r="98404">
      <c r="N98404" s="561" t="n"/>
    </row>
    <row r="98405">
      <c r="N98405" s="561" t="n"/>
    </row>
    <row r="98406">
      <c r="N98406" s="561" t="n"/>
    </row>
    <row r="98407">
      <c r="N98407" s="561" t="n"/>
    </row>
    <row r="98408">
      <c r="N98408" s="561" t="n"/>
    </row>
    <row r="98409">
      <c r="N98409" s="561" t="n"/>
    </row>
    <row r="98410">
      <c r="N98410" s="561" t="n"/>
    </row>
    <row r="98411">
      <c r="N98411" s="561" t="n"/>
    </row>
    <row r="98412">
      <c r="N98412" s="561" t="n"/>
    </row>
    <row r="98413">
      <c r="N98413" s="561" t="n"/>
    </row>
    <row r="98414">
      <c r="N98414" s="561" t="n"/>
    </row>
    <row r="98415">
      <c r="N98415" s="561" t="n"/>
    </row>
    <row r="98416">
      <c r="N98416" s="561" t="n"/>
    </row>
    <row r="98417">
      <c r="N98417" s="561" t="n"/>
    </row>
    <row r="98418">
      <c r="N98418" s="561" t="n"/>
    </row>
    <row r="98419">
      <c r="N98419" s="561" t="n"/>
    </row>
    <row r="98420">
      <c r="N98420" s="561" t="n"/>
    </row>
    <row r="98421">
      <c r="N98421" s="561" t="n"/>
    </row>
    <row r="98422">
      <c r="N98422" s="561" t="n"/>
    </row>
    <row r="98423">
      <c r="N98423" s="561" t="n"/>
    </row>
    <row r="98424">
      <c r="N98424" s="561" t="n"/>
    </row>
    <row r="98425">
      <c r="N98425" s="561" t="n"/>
    </row>
    <row r="98426">
      <c r="N98426" s="561" t="n"/>
    </row>
    <row r="98427">
      <c r="N98427" s="561" t="n"/>
    </row>
    <row r="98428">
      <c r="N98428" s="561" t="n"/>
    </row>
    <row r="98429">
      <c r="N98429" s="561" t="n"/>
    </row>
    <row r="98430">
      <c r="N98430" s="561" t="n"/>
    </row>
    <row r="98431">
      <c r="N98431" s="561" t="n"/>
    </row>
    <row r="98432">
      <c r="N98432" s="561" t="n"/>
    </row>
    <row r="98433">
      <c r="N98433" s="561" t="n"/>
    </row>
    <row r="98434">
      <c r="N98434" s="561" t="n"/>
    </row>
    <row r="98435">
      <c r="N98435" s="561" t="n"/>
    </row>
    <row r="98436">
      <c r="N98436" s="561" t="n"/>
    </row>
    <row r="98437">
      <c r="N98437" s="561" t="n"/>
    </row>
    <row r="98438">
      <c r="N98438" s="561" t="n"/>
    </row>
    <row r="98439">
      <c r="N98439" s="561" t="n"/>
    </row>
    <row r="98440">
      <c r="N98440" s="561" t="n"/>
    </row>
    <row r="98441">
      <c r="N98441" s="561" t="n"/>
    </row>
    <row r="98442">
      <c r="N98442" s="561" t="n"/>
    </row>
    <row r="98443">
      <c r="N98443" s="561" t="n"/>
    </row>
    <row r="98444">
      <c r="N98444" s="561" t="n"/>
    </row>
    <row r="98445">
      <c r="N98445" s="561" t="n"/>
    </row>
    <row r="98446">
      <c r="N98446" s="561" t="n"/>
    </row>
    <row r="98447">
      <c r="N98447" s="561" t="n"/>
    </row>
    <row r="98448">
      <c r="N98448" s="561" t="n"/>
    </row>
    <row r="98449">
      <c r="N98449" s="561" t="n"/>
    </row>
    <row r="98450">
      <c r="N98450" s="561" t="n"/>
    </row>
    <row r="98451">
      <c r="N98451" s="561" t="n"/>
    </row>
    <row r="98452">
      <c r="N98452" s="561" t="n"/>
    </row>
    <row r="98453">
      <c r="N98453" s="561" t="n"/>
    </row>
    <row r="98454">
      <c r="N98454" s="561" t="n"/>
    </row>
    <row r="98455">
      <c r="N98455" s="561" t="n"/>
    </row>
    <row r="98456">
      <c r="N98456" s="561" t="n"/>
    </row>
    <row r="98457">
      <c r="N98457" s="561" t="n"/>
    </row>
    <row r="98458">
      <c r="N98458" s="561" t="n"/>
    </row>
    <row r="98459">
      <c r="N98459" s="561" t="n"/>
    </row>
    <row r="98460">
      <c r="N98460" s="561" t="n"/>
    </row>
    <row r="98461">
      <c r="N98461" s="561" t="n"/>
    </row>
    <row r="98462">
      <c r="N98462" s="561" t="n"/>
    </row>
    <row r="98463">
      <c r="N98463" s="561" t="n"/>
    </row>
    <row r="98464">
      <c r="N98464" s="561" t="n"/>
    </row>
    <row r="98465">
      <c r="N98465" s="561" t="n"/>
    </row>
    <row r="98466">
      <c r="N98466" s="561" t="n"/>
    </row>
    <row r="98467">
      <c r="N98467" s="561" t="n"/>
    </row>
    <row r="98468">
      <c r="N98468" s="561" t="n"/>
    </row>
    <row r="98469">
      <c r="N98469" s="561" t="n"/>
    </row>
    <row r="98470">
      <c r="N98470" s="561" t="n"/>
    </row>
    <row r="98471">
      <c r="N98471" s="561" t="n"/>
    </row>
    <row r="98472">
      <c r="N98472" s="561" t="n"/>
    </row>
    <row r="98473">
      <c r="N98473" s="561" t="n"/>
    </row>
    <row r="98474">
      <c r="N98474" s="561" t="n"/>
    </row>
    <row r="98475">
      <c r="N98475" s="561" t="n"/>
    </row>
    <row r="98476">
      <c r="N98476" s="561" t="n"/>
    </row>
    <row r="98477">
      <c r="N98477" s="561" t="n"/>
    </row>
    <row r="98478">
      <c r="N98478" s="561" t="n"/>
    </row>
    <row r="98479">
      <c r="N98479" s="561" t="n"/>
    </row>
    <row r="98480">
      <c r="N98480" s="561" t="n"/>
    </row>
    <row r="98481">
      <c r="N98481" s="561" t="n"/>
    </row>
    <row r="98482">
      <c r="N98482" s="561" t="n"/>
    </row>
    <row r="98483">
      <c r="N98483" s="561" t="n"/>
    </row>
    <row r="98484">
      <c r="N98484" s="561" t="n"/>
    </row>
    <row r="98485">
      <c r="N98485" s="561" t="n"/>
    </row>
    <row r="98486">
      <c r="N98486" s="561" t="n"/>
    </row>
    <row r="98487">
      <c r="N98487" s="561" t="n"/>
    </row>
    <row r="98488">
      <c r="N98488" s="561" t="n"/>
    </row>
    <row r="98489">
      <c r="N98489" s="561" t="n"/>
    </row>
    <row r="98490">
      <c r="N98490" s="561" t="n"/>
    </row>
    <row r="98491">
      <c r="N98491" s="561" t="n"/>
    </row>
    <row r="98492">
      <c r="N98492" s="561" t="n"/>
    </row>
    <row r="98493">
      <c r="N98493" s="561" t="n"/>
    </row>
    <row r="98494">
      <c r="N98494" s="561" t="n"/>
    </row>
    <row r="98495">
      <c r="N98495" s="561" t="n"/>
    </row>
    <row r="98496">
      <c r="N98496" s="561" t="n"/>
    </row>
    <row r="98497">
      <c r="N98497" s="561" t="n"/>
    </row>
    <row r="98498">
      <c r="N98498" s="561" t="n"/>
    </row>
    <row r="98499">
      <c r="N98499" s="561" t="n"/>
    </row>
    <row r="98500">
      <c r="N98500" s="561" t="n"/>
    </row>
    <row r="98501">
      <c r="N98501" s="561" t="n"/>
    </row>
    <row r="98502">
      <c r="N98502" s="561" t="n"/>
    </row>
    <row r="98503">
      <c r="N98503" s="561" t="n"/>
    </row>
    <row r="98504">
      <c r="N98504" s="561" t="n"/>
    </row>
    <row r="98505">
      <c r="N98505" s="561" t="n"/>
    </row>
    <row r="98506">
      <c r="N98506" s="561" t="n"/>
    </row>
    <row r="98507">
      <c r="N98507" s="561" t="n"/>
    </row>
    <row r="98508">
      <c r="N98508" s="561" t="n"/>
    </row>
    <row r="98509">
      <c r="N98509" s="561" t="n"/>
    </row>
    <row r="98510">
      <c r="N98510" s="561" t="n"/>
    </row>
    <row r="98511">
      <c r="N98511" s="561" t="n"/>
    </row>
    <row r="98512">
      <c r="N98512" s="561" t="n"/>
    </row>
    <row r="98513">
      <c r="N98513" s="561" t="n"/>
    </row>
    <row r="98514">
      <c r="N98514" s="561" t="n"/>
    </row>
    <row r="98515">
      <c r="N98515" s="561" t="n"/>
    </row>
    <row r="98516">
      <c r="N98516" s="561" t="n"/>
    </row>
    <row r="98517">
      <c r="N98517" s="561" t="n"/>
    </row>
    <row r="98518">
      <c r="N98518" s="561" t="n"/>
    </row>
    <row r="98519">
      <c r="N98519" s="561" t="n"/>
    </row>
    <row r="98520">
      <c r="N98520" s="561" t="n"/>
    </row>
    <row r="98521">
      <c r="N98521" s="561" t="n"/>
    </row>
    <row r="98522">
      <c r="N98522" s="561" t="n"/>
    </row>
    <row r="98523">
      <c r="N98523" s="561" t="n"/>
    </row>
    <row r="98524">
      <c r="N98524" s="561" t="n"/>
    </row>
    <row r="98525">
      <c r="N98525" s="561" t="n"/>
    </row>
    <row r="98526">
      <c r="N98526" s="561" t="n"/>
    </row>
    <row r="98527">
      <c r="N98527" s="561" t="n"/>
    </row>
    <row r="98528">
      <c r="N98528" s="561" t="n"/>
    </row>
    <row r="98529">
      <c r="N98529" s="561" t="n"/>
    </row>
    <row r="98530">
      <c r="N98530" s="561" t="n"/>
    </row>
    <row r="98531">
      <c r="N98531" s="561" t="n"/>
    </row>
    <row r="98532">
      <c r="N98532" s="561" t="n"/>
    </row>
    <row r="98533">
      <c r="N98533" s="561" t="n"/>
    </row>
    <row r="98534">
      <c r="N98534" s="561" t="n"/>
    </row>
    <row r="98535">
      <c r="N98535" s="561" t="n"/>
    </row>
    <row r="98536">
      <c r="N98536" s="561" t="n"/>
    </row>
    <row r="98537">
      <c r="N98537" s="561" t="n"/>
    </row>
    <row r="98538">
      <c r="N98538" s="561" t="n"/>
    </row>
    <row r="98539">
      <c r="N98539" s="561" t="n"/>
    </row>
    <row r="98540">
      <c r="N98540" s="561" t="n"/>
    </row>
    <row r="98541">
      <c r="N98541" s="561" t="n"/>
    </row>
    <row r="98542">
      <c r="N98542" s="561" t="n"/>
    </row>
    <row r="98543">
      <c r="N98543" s="561" t="n"/>
    </row>
    <row r="98544">
      <c r="N98544" s="561" t="n"/>
    </row>
    <row r="98545">
      <c r="N98545" s="561" t="n"/>
    </row>
    <row r="98546">
      <c r="N98546" s="561" t="n"/>
    </row>
    <row r="98547">
      <c r="N98547" s="561" t="n"/>
    </row>
    <row r="98548">
      <c r="N98548" s="561" t="n"/>
    </row>
    <row r="98549">
      <c r="N98549" s="561" t="n"/>
    </row>
    <row r="98550">
      <c r="N98550" s="561" t="n"/>
    </row>
    <row r="98551">
      <c r="N98551" s="561" t="n"/>
    </row>
    <row r="98552">
      <c r="N98552" s="561" t="n"/>
    </row>
    <row r="98553">
      <c r="N98553" s="561" t="n"/>
    </row>
    <row r="98554">
      <c r="N98554" s="561" t="n"/>
    </row>
    <row r="98555">
      <c r="N98555" s="561" t="n"/>
    </row>
    <row r="98556">
      <c r="N98556" s="561" t="n"/>
    </row>
    <row r="98557">
      <c r="N98557" s="561" t="n"/>
    </row>
    <row r="98558">
      <c r="N98558" s="561" t="n"/>
    </row>
    <row r="98559">
      <c r="N98559" s="561" t="n"/>
    </row>
    <row r="98560">
      <c r="N98560" s="561" t="n"/>
    </row>
    <row r="98561">
      <c r="N98561" s="561" t="n"/>
    </row>
    <row r="98562">
      <c r="N98562" s="561" t="n"/>
    </row>
    <row r="98563">
      <c r="N98563" s="561" t="n"/>
    </row>
    <row r="98564">
      <c r="N98564" s="561" t="n"/>
    </row>
    <row r="98565">
      <c r="N98565" s="561" t="n"/>
    </row>
    <row r="98566">
      <c r="N98566" s="561" t="n"/>
    </row>
    <row r="98567">
      <c r="N98567" s="561" t="n"/>
    </row>
    <row r="98568">
      <c r="N98568" s="561" t="n"/>
    </row>
    <row r="98569">
      <c r="N98569" s="561" t="n"/>
    </row>
    <row r="98570">
      <c r="N98570" s="561" t="n"/>
    </row>
    <row r="98571">
      <c r="N98571" s="561" t="n"/>
    </row>
    <row r="98572">
      <c r="N98572" s="561" t="n"/>
    </row>
    <row r="98573">
      <c r="N98573" s="561" t="n"/>
    </row>
    <row r="98574">
      <c r="N98574" s="561" t="n"/>
    </row>
    <row r="98575">
      <c r="N98575" s="561" t="n"/>
    </row>
    <row r="98576">
      <c r="N98576" s="561" t="n"/>
    </row>
    <row r="98577">
      <c r="N98577" s="561" t="n"/>
    </row>
    <row r="98578">
      <c r="N98578" s="561" t="n"/>
    </row>
    <row r="98579">
      <c r="N98579" s="561" t="n"/>
    </row>
    <row r="98580">
      <c r="N98580" s="561" t="n"/>
    </row>
    <row r="98581">
      <c r="N98581" s="561" t="n"/>
    </row>
    <row r="98582">
      <c r="N98582" s="561" t="n"/>
    </row>
    <row r="98583">
      <c r="N98583" s="561" t="n"/>
    </row>
    <row r="98584">
      <c r="N98584" s="561" t="n"/>
    </row>
    <row r="98585">
      <c r="N98585" s="561" t="n"/>
    </row>
    <row r="98586">
      <c r="N98586" s="561" t="n"/>
    </row>
    <row r="98587">
      <c r="N98587" s="561" t="n"/>
    </row>
    <row r="98588">
      <c r="N98588" s="561" t="n"/>
    </row>
    <row r="98589">
      <c r="N98589" s="561" t="n"/>
    </row>
    <row r="98590">
      <c r="N98590" s="561" t="n"/>
    </row>
    <row r="98591">
      <c r="N98591" s="561" t="n"/>
    </row>
    <row r="98592">
      <c r="N98592" s="561" t="n"/>
    </row>
    <row r="98593">
      <c r="N98593" s="561" t="n"/>
    </row>
    <row r="98594">
      <c r="N98594" s="561" t="n"/>
    </row>
    <row r="98595">
      <c r="N98595" s="561" t="n"/>
    </row>
    <row r="98596">
      <c r="N98596" s="561" t="n"/>
    </row>
    <row r="98597">
      <c r="N98597" s="561" t="n"/>
    </row>
    <row r="98598">
      <c r="N98598" s="561" t="n"/>
    </row>
    <row r="98599">
      <c r="N98599" s="561" t="n"/>
    </row>
    <row r="98600">
      <c r="N98600" s="561" t="n"/>
    </row>
    <row r="98601">
      <c r="N98601" s="561" t="n"/>
    </row>
    <row r="98602">
      <c r="N98602" s="561" t="n"/>
    </row>
    <row r="98603">
      <c r="N98603" s="561" t="n"/>
    </row>
    <row r="98604">
      <c r="N98604" s="561" t="n"/>
    </row>
    <row r="98605">
      <c r="N98605" s="561" t="n"/>
    </row>
    <row r="98606">
      <c r="N98606" s="561" t="n"/>
    </row>
    <row r="98607">
      <c r="N98607" s="561" t="n"/>
    </row>
    <row r="98608">
      <c r="N98608" s="561" t="n"/>
    </row>
    <row r="98609">
      <c r="N98609" s="561" t="n"/>
    </row>
    <row r="98610">
      <c r="N98610" s="561" t="n"/>
    </row>
    <row r="98611">
      <c r="N98611" s="561" t="n"/>
    </row>
    <row r="98612">
      <c r="N98612" s="561" t="n"/>
    </row>
    <row r="98613">
      <c r="N98613" s="561" t="n"/>
    </row>
    <row r="98614">
      <c r="N98614" s="561" t="n"/>
    </row>
    <row r="98615">
      <c r="N98615" s="561" t="n"/>
    </row>
    <row r="98616">
      <c r="N98616" s="561" t="n"/>
    </row>
    <row r="98617">
      <c r="N98617" s="561" t="n"/>
    </row>
    <row r="98618">
      <c r="N98618" s="561" t="n"/>
    </row>
    <row r="98619">
      <c r="N98619" s="561" t="n"/>
    </row>
    <row r="98620">
      <c r="N98620" s="561" t="n"/>
    </row>
    <row r="98621">
      <c r="N98621" s="561" t="n"/>
    </row>
    <row r="98622">
      <c r="N98622" s="561" t="n"/>
    </row>
    <row r="98623">
      <c r="N98623" s="561" t="n"/>
    </row>
    <row r="98624">
      <c r="N98624" s="561" t="n"/>
    </row>
    <row r="98625">
      <c r="N98625" s="561" t="n"/>
    </row>
    <row r="98626">
      <c r="N98626" s="561" t="n"/>
    </row>
    <row r="98627">
      <c r="N98627" s="561" t="n"/>
    </row>
    <row r="98628">
      <c r="N98628" s="561" t="n"/>
    </row>
    <row r="98629">
      <c r="N98629" s="561" t="n"/>
    </row>
    <row r="98630">
      <c r="N98630" s="561" t="n"/>
    </row>
    <row r="98631">
      <c r="N98631" s="561" t="n"/>
    </row>
    <row r="98632">
      <c r="N98632" s="561" t="n"/>
    </row>
    <row r="98633">
      <c r="N98633" s="561" t="n"/>
    </row>
    <row r="98634">
      <c r="N98634" s="561" t="n"/>
    </row>
    <row r="98635">
      <c r="N98635" s="561" t="n"/>
    </row>
    <row r="98636">
      <c r="N98636" s="561" t="n"/>
    </row>
    <row r="98637">
      <c r="N98637" s="561" t="n"/>
    </row>
    <row r="98638">
      <c r="N98638" s="561" t="n"/>
    </row>
    <row r="98639">
      <c r="N98639" s="561" t="n"/>
    </row>
    <row r="98640">
      <c r="N98640" s="561" t="n"/>
    </row>
    <row r="98641">
      <c r="N98641" s="561" t="n"/>
    </row>
    <row r="98642">
      <c r="N98642" s="561" t="n"/>
    </row>
    <row r="98643">
      <c r="N98643" s="561" t="n"/>
    </row>
    <row r="98644">
      <c r="N98644" s="561" t="n"/>
    </row>
    <row r="98645">
      <c r="N98645" s="561" t="n"/>
    </row>
    <row r="98646">
      <c r="N98646" s="561" t="n"/>
    </row>
    <row r="98647">
      <c r="N98647" s="561" t="n"/>
    </row>
    <row r="98648">
      <c r="N98648" s="561" t="n"/>
    </row>
    <row r="98649">
      <c r="N98649" s="561" t="n"/>
    </row>
    <row r="98650">
      <c r="N98650" s="561" t="n"/>
    </row>
    <row r="98651">
      <c r="N98651" s="561" t="n"/>
    </row>
    <row r="98652">
      <c r="N98652" s="561" t="n"/>
    </row>
    <row r="98653">
      <c r="N98653" s="561" t="n"/>
    </row>
    <row r="98654">
      <c r="N98654" s="561" t="n"/>
    </row>
    <row r="98655">
      <c r="N98655" s="561" t="n"/>
    </row>
    <row r="98656">
      <c r="N98656" s="561" t="n"/>
    </row>
    <row r="98657">
      <c r="N98657" s="561" t="n"/>
    </row>
    <row r="98658">
      <c r="N98658" s="561" t="n"/>
    </row>
    <row r="98659">
      <c r="N98659" s="561" t="n"/>
    </row>
    <row r="98660">
      <c r="N98660" s="561" t="n"/>
    </row>
    <row r="98661">
      <c r="N98661" s="561" t="n"/>
    </row>
    <row r="98662">
      <c r="N98662" s="561" t="n"/>
    </row>
    <row r="98663">
      <c r="N98663" s="561" t="n"/>
    </row>
    <row r="98664">
      <c r="N98664" s="561" t="n"/>
    </row>
    <row r="98665">
      <c r="N98665" s="561" t="n"/>
    </row>
    <row r="98666">
      <c r="N98666" s="561" t="n"/>
    </row>
    <row r="98667">
      <c r="N98667" s="561" t="n"/>
    </row>
    <row r="98668">
      <c r="N98668" s="561" t="n"/>
    </row>
    <row r="98669">
      <c r="N98669" s="561" t="n"/>
    </row>
    <row r="98670">
      <c r="N98670" s="561" t="n"/>
    </row>
    <row r="98671">
      <c r="N98671" s="561" t="n"/>
    </row>
    <row r="98672">
      <c r="N98672" s="561" t="n"/>
    </row>
    <row r="98673">
      <c r="N98673" s="561" t="n"/>
    </row>
    <row r="98674">
      <c r="N98674" s="561" t="n"/>
    </row>
    <row r="98675">
      <c r="N98675" s="561" t="n"/>
    </row>
    <row r="98676">
      <c r="N98676" s="561" t="n"/>
    </row>
    <row r="98677">
      <c r="N98677" s="561" t="n"/>
    </row>
    <row r="98678">
      <c r="N98678" s="561" t="n"/>
    </row>
    <row r="98679">
      <c r="N98679" s="561" t="n"/>
    </row>
    <row r="98680">
      <c r="N98680" s="561" t="n"/>
    </row>
    <row r="98681">
      <c r="N98681" s="561" t="n"/>
    </row>
    <row r="98682">
      <c r="N98682" s="561" t="n"/>
    </row>
    <row r="98683">
      <c r="N98683" s="561" t="n"/>
    </row>
    <row r="98684">
      <c r="N98684" s="561" t="n"/>
    </row>
    <row r="98685">
      <c r="N98685" s="561" t="n"/>
    </row>
    <row r="98686">
      <c r="N98686" s="561" t="n"/>
    </row>
    <row r="98687">
      <c r="N98687" s="561" t="n"/>
    </row>
    <row r="98688">
      <c r="N98688" s="561" t="n"/>
    </row>
    <row r="98689">
      <c r="N98689" s="561" t="n"/>
    </row>
    <row r="98690">
      <c r="N98690" s="561" t="n"/>
    </row>
    <row r="98691">
      <c r="N98691" s="561" t="n"/>
    </row>
    <row r="98692">
      <c r="N98692" s="561" t="n"/>
    </row>
    <row r="98693">
      <c r="N98693" s="561" t="n"/>
    </row>
    <row r="98694">
      <c r="N98694" s="561" t="n"/>
    </row>
    <row r="98695">
      <c r="N98695" s="561" t="n"/>
    </row>
    <row r="98696">
      <c r="N98696" s="561" t="n"/>
    </row>
    <row r="98697">
      <c r="N98697" s="561" t="n"/>
    </row>
    <row r="98698">
      <c r="N98698" s="561" t="n"/>
    </row>
    <row r="98699">
      <c r="N98699" s="561" t="n"/>
    </row>
    <row r="98700">
      <c r="N98700" s="561" t="n"/>
    </row>
    <row r="98701">
      <c r="N98701" s="561" t="n"/>
    </row>
    <row r="98702">
      <c r="N98702" s="561" t="n"/>
    </row>
    <row r="98703">
      <c r="N98703" s="561" t="n"/>
    </row>
    <row r="98704">
      <c r="N98704" s="561" t="n"/>
    </row>
    <row r="98705">
      <c r="N98705" s="561" t="n"/>
    </row>
    <row r="98706">
      <c r="N98706" s="561" t="n"/>
    </row>
    <row r="98707">
      <c r="N98707" s="561" t="n"/>
    </row>
    <row r="98708">
      <c r="N98708" s="561" t="n"/>
    </row>
    <row r="98709">
      <c r="N98709" s="561" t="n"/>
    </row>
    <row r="98710">
      <c r="N98710" s="561" t="n"/>
    </row>
    <row r="98711">
      <c r="N98711" s="561" t="n"/>
    </row>
    <row r="98712">
      <c r="N98712" s="561" t="n"/>
    </row>
    <row r="98713">
      <c r="N98713" s="561" t="n"/>
    </row>
    <row r="98714">
      <c r="N98714" s="561" t="n"/>
    </row>
    <row r="98715">
      <c r="N98715" s="561" t="n"/>
    </row>
    <row r="98716">
      <c r="N98716" s="561" t="n"/>
    </row>
    <row r="98717">
      <c r="N98717" s="561" t="n"/>
    </row>
    <row r="98718">
      <c r="N98718" s="561" t="n"/>
    </row>
    <row r="98719">
      <c r="N98719" s="561" t="n"/>
    </row>
    <row r="98720">
      <c r="N98720" s="561" t="n"/>
    </row>
    <row r="98721">
      <c r="N98721" s="561" t="n"/>
    </row>
    <row r="98722">
      <c r="N98722" s="561" t="n"/>
    </row>
    <row r="98723">
      <c r="N98723" s="561" t="n"/>
    </row>
    <row r="98724">
      <c r="N98724" s="561" t="n"/>
    </row>
    <row r="98725">
      <c r="N98725" s="561" t="n"/>
    </row>
    <row r="98726">
      <c r="N98726" s="561" t="n"/>
    </row>
    <row r="98727">
      <c r="N98727" s="561" t="n"/>
    </row>
    <row r="98728">
      <c r="N98728" s="561" t="n"/>
    </row>
    <row r="98729">
      <c r="N98729" s="561" t="n"/>
    </row>
    <row r="98730">
      <c r="N98730" s="561" t="n"/>
    </row>
    <row r="98731">
      <c r="N98731" s="561" t="n"/>
    </row>
    <row r="98732">
      <c r="N98732" s="561" t="n"/>
    </row>
    <row r="98733">
      <c r="N98733" s="561" t="n"/>
    </row>
    <row r="98734">
      <c r="N98734" s="561" t="n"/>
    </row>
    <row r="98735">
      <c r="N98735" s="561" t="n"/>
    </row>
    <row r="98736">
      <c r="N98736" s="561" t="n"/>
    </row>
    <row r="98737">
      <c r="N98737" s="561" t="n"/>
    </row>
    <row r="98738">
      <c r="N98738" s="561" t="n"/>
    </row>
    <row r="98739">
      <c r="N98739" s="561" t="n"/>
    </row>
    <row r="98740">
      <c r="N98740" s="561" t="n"/>
    </row>
    <row r="98741">
      <c r="N98741" s="561" t="n"/>
    </row>
    <row r="98742">
      <c r="N98742" s="561" t="n"/>
    </row>
    <row r="98743">
      <c r="N98743" s="561" t="n"/>
    </row>
    <row r="98744">
      <c r="N98744" s="561" t="n"/>
    </row>
    <row r="98745">
      <c r="N98745" s="561" t="n"/>
    </row>
    <row r="98746">
      <c r="N98746" s="561" t="n"/>
    </row>
    <row r="98747">
      <c r="N98747" s="561" t="n"/>
    </row>
    <row r="98748">
      <c r="N98748" s="561" t="n"/>
    </row>
    <row r="98749">
      <c r="N98749" s="561" t="n"/>
    </row>
    <row r="98750">
      <c r="N98750" s="561" t="n"/>
    </row>
    <row r="98751">
      <c r="N98751" s="561" t="n"/>
    </row>
    <row r="98752">
      <c r="N98752" s="561" t="n"/>
    </row>
    <row r="98753">
      <c r="N98753" s="561" t="n"/>
    </row>
    <row r="98754">
      <c r="N98754" s="561" t="n"/>
    </row>
    <row r="98755">
      <c r="N98755" s="561" t="n"/>
    </row>
    <row r="98756">
      <c r="N98756" s="561" t="n"/>
    </row>
    <row r="98757">
      <c r="N98757" s="561" t="n"/>
    </row>
    <row r="98758">
      <c r="N98758" s="561" t="n"/>
    </row>
    <row r="98759">
      <c r="N98759" s="561" t="n"/>
    </row>
    <row r="98760">
      <c r="N98760" s="561" t="n"/>
    </row>
    <row r="98761">
      <c r="N98761" s="561" t="n"/>
    </row>
    <row r="98762">
      <c r="N98762" s="561" t="n"/>
    </row>
    <row r="98763">
      <c r="N98763" s="561" t="n"/>
    </row>
    <row r="98764">
      <c r="N98764" s="561" t="n"/>
    </row>
    <row r="98765">
      <c r="N98765" s="561" t="n"/>
    </row>
    <row r="98766">
      <c r="N98766" s="561" t="n"/>
    </row>
    <row r="98767">
      <c r="N98767" s="561" t="n"/>
    </row>
    <row r="98768">
      <c r="N98768" s="561" t="n"/>
    </row>
    <row r="98769">
      <c r="N98769" s="561" t="n"/>
    </row>
    <row r="98770">
      <c r="N98770" s="561" t="n"/>
    </row>
    <row r="98771">
      <c r="N98771" s="561" t="n"/>
    </row>
    <row r="98772">
      <c r="N98772" s="561" t="n"/>
    </row>
    <row r="98773">
      <c r="N98773" s="561" t="n"/>
    </row>
    <row r="98774">
      <c r="N98774" s="561" t="n"/>
    </row>
    <row r="98775">
      <c r="N98775" s="561" t="n"/>
    </row>
    <row r="98776">
      <c r="N98776" s="561" t="n"/>
    </row>
    <row r="98777">
      <c r="N98777" s="561" t="n"/>
    </row>
    <row r="98778">
      <c r="N98778" s="561" t="n"/>
    </row>
    <row r="98779">
      <c r="N98779" s="561" t="n"/>
    </row>
    <row r="98780">
      <c r="N98780" s="561" t="n"/>
    </row>
    <row r="98781">
      <c r="N98781" s="561" t="n"/>
    </row>
    <row r="98782">
      <c r="N98782" s="561" t="n"/>
    </row>
    <row r="98783">
      <c r="N98783" s="561" t="n"/>
    </row>
    <row r="98784">
      <c r="N98784" s="561" t="n"/>
    </row>
    <row r="98785">
      <c r="N98785" s="561" t="n"/>
    </row>
    <row r="98786">
      <c r="N98786" s="561" t="n"/>
    </row>
    <row r="98787">
      <c r="N98787" s="561" t="n"/>
    </row>
    <row r="98788">
      <c r="N98788" s="561" t="n"/>
    </row>
    <row r="98789">
      <c r="N98789" s="561" t="n"/>
    </row>
    <row r="98790">
      <c r="N98790" s="561" t="n"/>
    </row>
    <row r="98791">
      <c r="N98791" s="561" t="n"/>
    </row>
    <row r="98792">
      <c r="N98792" s="561" t="n"/>
    </row>
    <row r="98793">
      <c r="N98793" s="561" t="n"/>
    </row>
    <row r="98794">
      <c r="N98794" s="561" t="n"/>
    </row>
    <row r="98795">
      <c r="N98795" s="561" t="n"/>
    </row>
    <row r="98796">
      <c r="N98796" s="561" t="n"/>
    </row>
    <row r="98797">
      <c r="N98797" s="561" t="n"/>
    </row>
    <row r="98798">
      <c r="N98798" s="561" t="n"/>
    </row>
    <row r="98799">
      <c r="N98799" s="561" t="n"/>
    </row>
    <row r="98800">
      <c r="N98800" s="561" t="n"/>
    </row>
    <row r="98801">
      <c r="N98801" s="561" t="n"/>
    </row>
    <row r="98802">
      <c r="N98802" s="561" t="n"/>
    </row>
    <row r="98803">
      <c r="N98803" s="561" t="n"/>
    </row>
    <row r="98804">
      <c r="N98804" s="561" t="n"/>
    </row>
    <row r="98805">
      <c r="N98805" s="561" t="n"/>
    </row>
    <row r="98806">
      <c r="N98806" s="561" t="n"/>
    </row>
    <row r="98807">
      <c r="N98807" s="561" t="n"/>
    </row>
    <row r="98808">
      <c r="N98808" s="561" t="n"/>
    </row>
    <row r="98809">
      <c r="N98809" s="561" t="n"/>
    </row>
    <row r="98810">
      <c r="N98810" s="561" t="n"/>
    </row>
    <row r="98811">
      <c r="N98811" s="561" t="n"/>
    </row>
    <row r="98812">
      <c r="N98812" s="561" t="n"/>
    </row>
    <row r="98813">
      <c r="N98813" s="561" t="n"/>
    </row>
    <row r="98814">
      <c r="N98814" s="561" t="n"/>
    </row>
    <row r="98815">
      <c r="N98815" s="561" t="n"/>
    </row>
    <row r="98816">
      <c r="N98816" s="561" t="n"/>
    </row>
    <row r="98817">
      <c r="N98817" s="561" t="n"/>
    </row>
    <row r="98818">
      <c r="N98818" s="561" t="n"/>
    </row>
    <row r="98819">
      <c r="N98819" s="561" t="n"/>
    </row>
    <row r="98820">
      <c r="N98820" s="561" t="n"/>
    </row>
    <row r="98821">
      <c r="N98821" s="561" t="n"/>
    </row>
    <row r="98822">
      <c r="N98822" s="561" t="n"/>
    </row>
    <row r="98823">
      <c r="N98823" s="561" t="n"/>
    </row>
    <row r="98824">
      <c r="N98824" s="561" t="n"/>
    </row>
    <row r="98825">
      <c r="N98825" s="561" t="n"/>
    </row>
    <row r="98826">
      <c r="N98826" s="561" t="n"/>
    </row>
    <row r="98827">
      <c r="N98827" s="561" t="n"/>
    </row>
    <row r="98828">
      <c r="N98828" s="561" t="n"/>
    </row>
    <row r="98829">
      <c r="N98829" s="561" t="n"/>
    </row>
    <row r="98830">
      <c r="N98830" s="561" t="n"/>
    </row>
    <row r="98831">
      <c r="N98831" s="561" t="n"/>
    </row>
    <row r="98832">
      <c r="N98832" s="561" t="n"/>
    </row>
    <row r="98833">
      <c r="N98833" s="561" t="n"/>
    </row>
    <row r="98834">
      <c r="N98834" s="561" t="n"/>
    </row>
    <row r="98835">
      <c r="N98835" s="561" t="n"/>
    </row>
    <row r="98836">
      <c r="N98836" s="561" t="n"/>
    </row>
    <row r="98837">
      <c r="N98837" s="561" t="n"/>
    </row>
    <row r="98838">
      <c r="N98838" s="561" t="n"/>
    </row>
    <row r="98839">
      <c r="N98839" s="561" t="n"/>
    </row>
    <row r="98840">
      <c r="N98840" s="561" t="n"/>
    </row>
    <row r="98841">
      <c r="N98841" s="561" t="n"/>
    </row>
    <row r="98842">
      <c r="N98842" s="561" t="n"/>
    </row>
    <row r="98843">
      <c r="N98843" s="561" t="n"/>
    </row>
    <row r="98844">
      <c r="N98844" s="561" t="n"/>
    </row>
    <row r="98845">
      <c r="N98845" s="561" t="n"/>
    </row>
    <row r="98846">
      <c r="N98846" s="561" t="n"/>
    </row>
    <row r="98847">
      <c r="N98847" s="561" t="n"/>
    </row>
    <row r="98848">
      <c r="N98848" s="561" t="n"/>
    </row>
    <row r="98849">
      <c r="N98849" s="561" t="n"/>
    </row>
    <row r="98850">
      <c r="N98850" s="561" t="n"/>
    </row>
    <row r="98851">
      <c r="N98851" s="561" t="n"/>
    </row>
    <row r="98852">
      <c r="N98852" s="561" t="n"/>
    </row>
    <row r="98853">
      <c r="N98853" s="561" t="n"/>
    </row>
    <row r="98854">
      <c r="N98854" s="561" t="n"/>
    </row>
    <row r="98855">
      <c r="N98855" s="561" t="n"/>
    </row>
    <row r="98856">
      <c r="N98856" s="561" t="n"/>
    </row>
    <row r="98857">
      <c r="N98857" s="561" t="n"/>
    </row>
    <row r="98858">
      <c r="N98858" s="561" t="n"/>
    </row>
    <row r="98859">
      <c r="N98859" s="561" t="n"/>
    </row>
    <row r="98860">
      <c r="N98860" s="561" t="n"/>
    </row>
    <row r="98861">
      <c r="N98861" s="561" t="n"/>
    </row>
    <row r="98862">
      <c r="N98862" s="561" t="n"/>
    </row>
    <row r="98863">
      <c r="N98863" s="561" t="n"/>
    </row>
    <row r="98864">
      <c r="N98864" s="561" t="n"/>
    </row>
    <row r="98865">
      <c r="N98865" s="561" t="n"/>
    </row>
    <row r="98866">
      <c r="N98866" s="561" t="n"/>
    </row>
    <row r="98867">
      <c r="N98867" s="561" t="n"/>
    </row>
    <row r="98868">
      <c r="N98868" s="561" t="n"/>
    </row>
    <row r="98869">
      <c r="N98869" s="561" t="n"/>
    </row>
    <row r="98870">
      <c r="N98870" s="561" t="n"/>
    </row>
    <row r="98871">
      <c r="N98871" s="561" t="n"/>
    </row>
    <row r="98872">
      <c r="N98872" s="561" t="n"/>
    </row>
    <row r="98873">
      <c r="N98873" s="561" t="n"/>
    </row>
    <row r="98874">
      <c r="N98874" s="561" t="n"/>
    </row>
    <row r="98875">
      <c r="N98875" s="561" t="n"/>
    </row>
    <row r="98876">
      <c r="N98876" s="561" t="n"/>
    </row>
    <row r="98877">
      <c r="N98877" s="561" t="n"/>
    </row>
    <row r="98878">
      <c r="N98878" s="561" t="n"/>
    </row>
    <row r="98879">
      <c r="N98879" s="561" t="n"/>
    </row>
    <row r="98880">
      <c r="N98880" s="561" t="n"/>
    </row>
    <row r="98881">
      <c r="N98881" s="561" t="n"/>
    </row>
    <row r="98882">
      <c r="N98882" s="561" t="n"/>
    </row>
    <row r="98883">
      <c r="N98883" s="561" t="n"/>
    </row>
    <row r="98884">
      <c r="N98884" s="561" t="n"/>
    </row>
    <row r="98885">
      <c r="N98885" s="561" t="n"/>
    </row>
    <row r="98886">
      <c r="N98886" s="561" t="n"/>
    </row>
    <row r="98887">
      <c r="N98887" s="561" t="n"/>
    </row>
    <row r="98888">
      <c r="N98888" s="561" t="n"/>
    </row>
    <row r="98889">
      <c r="N98889" s="561" t="n"/>
    </row>
    <row r="98890">
      <c r="N98890" s="561" t="n"/>
    </row>
    <row r="98891">
      <c r="N98891" s="561" t="n"/>
    </row>
    <row r="98892">
      <c r="N98892" s="561" t="n"/>
    </row>
    <row r="98893">
      <c r="N98893" s="561" t="n"/>
    </row>
    <row r="98894">
      <c r="N98894" s="561" t="n"/>
    </row>
    <row r="98895">
      <c r="N98895" s="561" t="n"/>
    </row>
    <row r="98896">
      <c r="N98896" s="561" t="n"/>
    </row>
    <row r="98897">
      <c r="N98897" s="561" t="n"/>
    </row>
    <row r="98898">
      <c r="N98898" s="561" t="n"/>
    </row>
    <row r="98899">
      <c r="N98899" s="561" t="n"/>
    </row>
    <row r="98900">
      <c r="N98900" s="561" t="n"/>
    </row>
    <row r="98901">
      <c r="N98901" s="561" t="n"/>
    </row>
    <row r="98902">
      <c r="N98902" s="561" t="n"/>
    </row>
    <row r="98903">
      <c r="N98903" s="561" t="n"/>
    </row>
    <row r="98904">
      <c r="N98904" s="561" t="n"/>
    </row>
    <row r="98905">
      <c r="N98905" s="561" t="n"/>
    </row>
    <row r="98906">
      <c r="N98906" s="561" t="n"/>
    </row>
    <row r="98907">
      <c r="N98907" s="561" t="n"/>
    </row>
    <row r="98908">
      <c r="N98908" s="561" t="n"/>
    </row>
    <row r="98909">
      <c r="N98909" s="561" t="n"/>
    </row>
    <row r="98910">
      <c r="N98910" s="561" t="n"/>
    </row>
    <row r="98911">
      <c r="N98911" s="561" t="n"/>
    </row>
    <row r="98912">
      <c r="N98912" s="561" t="n"/>
    </row>
    <row r="98913">
      <c r="N98913" s="561" t="n"/>
    </row>
    <row r="98914">
      <c r="N98914" s="561" t="n"/>
    </row>
    <row r="98915">
      <c r="N98915" s="561" t="n"/>
    </row>
    <row r="98916">
      <c r="N98916" s="561" t="n"/>
    </row>
    <row r="98917">
      <c r="N98917" s="561" t="n"/>
    </row>
    <row r="98918">
      <c r="N98918" s="561" t="n"/>
    </row>
    <row r="98919">
      <c r="N98919" s="561" t="n"/>
    </row>
    <row r="98920">
      <c r="N98920" s="561" t="n"/>
    </row>
    <row r="98921">
      <c r="N98921" s="561" t="n"/>
    </row>
    <row r="98922">
      <c r="N98922" s="561" t="n"/>
    </row>
    <row r="98923">
      <c r="N98923" s="561" t="n"/>
    </row>
    <row r="98924">
      <c r="N98924" s="561" t="n"/>
    </row>
    <row r="98925">
      <c r="N98925" s="561" t="n"/>
    </row>
    <row r="98926">
      <c r="N98926" s="561" t="n"/>
    </row>
    <row r="98927">
      <c r="N98927" s="561" t="n"/>
    </row>
    <row r="98928">
      <c r="N98928" s="561" t="n"/>
    </row>
    <row r="98929">
      <c r="N98929" s="561" t="n"/>
    </row>
    <row r="98930">
      <c r="N98930" s="561" t="n"/>
    </row>
    <row r="98931">
      <c r="N98931" s="561" t="n"/>
    </row>
    <row r="98932">
      <c r="N98932" s="561" t="n"/>
    </row>
    <row r="98933">
      <c r="N98933" s="561" t="n"/>
    </row>
    <row r="98934">
      <c r="N98934" s="561" t="n"/>
    </row>
    <row r="98935">
      <c r="N98935" s="561" t="n"/>
    </row>
    <row r="98936">
      <c r="N98936" s="561" t="n"/>
    </row>
    <row r="98937">
      <c r="N98937" s="561" t="n"/>
    </row>
    <row r="98938">
      <c r="N98938" s="561" t="n"/>
    </row>
    <row r="98939">
      <c r="N98939" s="561" t="n"/>
    </row>
    <row r="98940">
      <c r="N98940" s="561" t="n"/>
    </row>
    <row r="98941">
      <c r="N98941" s="561" t="n"/>
    </row>
    <row r="98942">
      <c r="N98942" s="561" t="n"/>
    </row>
    <row r="98943">
      <c r="N98943" s="561" t="n"/>
    </row>
    <row r="98944">
      <c r="N98944" s="561" t="n"/>
    </row>
    <row r="98945">
      <c r="N98945" s="561" t="n"/>
    </row>
    <row r="98946">
      <c r="N98946" s="561" t="n"/>
    </row>
    <row r="98947">
      <c r="N98947" s="561" t="n"/>
    </row>
    <row r="98948">
      <c r="N98948" s="561" t="n"/>
    </row>
    <row r="98949">
      <c r="N98949" s="561" t="n"/>
    </row>
    <row r="98950">
      <c r="N98950" s="561" t="n"/>
    </row>
    <row r="98951">
      <c r="N98951" s="561" t="n"/>
    </row>
    <row r="98952">
      <c r="N98952" s="561" t="n"/>
    </row>
    <row r="98953">
      <c r="N98953" s="561" t="n"/>
    </row>
    <row r="98954">
      <c r="N98954" s="561" t="n"/>
    </row>
    <row r="98955">
      <c r="N98955" s="561" t="n"/>
    </row>
    <row r="98956">
      <c r="N98956" s="561" t="n"/>
    </row>
    <row r="98957">
      <c r="N98957" s="561" t="n"/>
    </row>
    <row r="98958">
      <c r="N98958" s="561" t="n"/>
    </row>
    <row r="98959">
      <c r="N98959" s="561" t="n"/>
    </row>
    <row r="98960">
      <c r="N98960" s="561" t="n"/>
    </row>
    <row r="98961">
      <c r="N98961" s="561" t="n"/>
    </row>
    <row r="98962">
      <c r="N98962" s="561" t="n"/>
    </row>
    <row r="98963">
      <c r="N98963" s="561" t="n"/>
    </row>
    <row r="98964">
      <c r="N98964" s="561" t="n"/>
    </row>
    <row r="98965">
      <c r="N98965" s="561" t="n"/>
    </row>
    <row r="98966">
      <c r="N98966" s="561" t="n"/>
    </row>
    <row r="98967">
      <c r="N98967" s="561" t="n"/>
    </row>
    <row r="98968">
      <c r="N98968" s="561" t="n"/>
    </row>
    <row r="98969">
      <c r="N98969" s="561" t="n"/>
    </row>
    <row r="98970">
      <c r="N98970" s="561" t="n"/>
    </row>
    <row r="98971">
      <c r="N98971" s="561" t="n"/>
    </row>
    <row r="98972">
      <c r="N98972" s="561" t="n"/>
    </row>
    <row r="98973">
      <c r="N98973" s="561" t="n"/>
    </row>
    <row r="98974">
      <c r="N98974" s="561" t="n"/>
    </row>
    <row r="98975">
      <c r="N98975" s="561" t="n"/>
    </row>
    <row r="98976">
      <c r="N98976" s="561" t="n"/>
    </row>
    <row r="98977">
      <c r="N98977" s="561" t="n"/>
    </row>
    <row r="98978">
      <c r="N98978" s="561" t="n"/>
    </row>
    <row r="98979">
      <c r="N98979" s="561" t="n"/>
    </row>
    <row r="98980">
      <c r="N98980" s="561" t="n"/>
    </row>
    <row r="98981">
      <c r="N98981" s="561" t="n"/>
    </row>
    <row r="98982">
      <c r="N98982" s="561" t="n"/>
    </row>
    <row r="98983">
      <c r="N98983" s="561" t="n"/>
    </row>
    <row r="98984">
      <c r="N98984" s="561" t="n"/>
    </row>
    <row r="98985">
      <c r="N98985" s="561" t="n"/>
    </row>
    <row r="98986">
      <c r="N98986" s="561" t="n"/>
    </row>
    <row r="98987">
      <c r="N98987" s="561" t="n"/>
    </row>
    <row r="98988">
      <c r="N98988" s="561" t="n"/>
    </row>
    <row r="98989">
      <c r="N98989" s="561" t="n"/>
    </row>
    <row r="98990">
      <c r="N98990" s="561" t="n"/>
    </row>
    <row r="98991">
      <c r="N98991" s="561" t="n"/>
    </row>
    <row r="98992">
      <c r="N98992" s="561" t="n"/>
    </row>
    <row r="98993">
      <c r="N98993" s="561" t="n"/>
    </row>
    <row r="98994">
      <c r="N98994" s="561" t="n"/>
    </row>
    <row r="98995">
      <c r="N98995" s="561" t="n"/>
    </row>
    <row r="98996">
      <c r="N98996" s="561" t="n"/>
    </row>
    <row r="98997">
      <c r="N98997" s="561" t="n"/>
    </row>
    <row r="98998">
      <c r="N98998" s="561" t="n"/>
    </row>
    <row r="98999">
      <c r="N98999" s="561" t="n"/>
    </row>
    <row r="99000">
      <c r="N99000" s="561" t="n"/>
    </row>
    <row r="99001">
      <c r="N99001" s="561" t="n"/>
    </row>
    <row r="99002">
      <c r="N99002" s="561" t="n"/>
    </row>
    <row r="99003">
      <c r="N99003" s="561" t="n"/>
    </row>
    <row r="99004">
      <c r="N99004" s="561" t="n"/>
    </row>
    <row r="99005">
      <c r="N99005" s="561" t="n"/>
    </row>
    <row r="99006">
      <c r="N99006" s="561" t="n"/>
    </row>
    <row r="99007">
      <c r="N99007" s="561" t="n"/>
    </row>
    <row r="99008">
      <c r="N99008" s="561" t="n"/>
    </row>
    <row r="99009">
      <c r="N99009" s="561" t="n"/>
    </row>
    <row r="99010">
      <c r="N99010" s="561" t="n"/>
    </row>
    <row r="99011">
      <c r="N99011" s="561" t="n"/>
    </row>
    <row r="99012">
      <c r="N99012" s="561" t="n"/>
    </row>
    <row r="99013">
      <c r="N99013" s="561" t="n"/>
    </row>
    <row r="99014">
      <c r="N99014" s="561" t="n"/>
    </row>
    <row r="99015">
      <c r="N99015" s="561" t="n"/>
    </row>
    <row r="99016">
      <c r="N99016" s="561" t="n"/>
    </row>
    <row r="99017">
      <c r="N99017" s="561" t="n"/>
    </row>
    <row r="99018">
      <c r="N99018" s="561" t="n"/>
    </row>
    <row r="99019">
      <c r="N99019" s="561" t="n"/>
    </row>
    <row r="99020">
      <c r="N99020" s="561" t="n"/>
    </row>
    <row r="99021">
      <c r="N99021" s="561" t="n"/>
    </row>
    <row r="99022">
      <c r="N99022" s="561" t="n"/>
    </row>
    <row r="99023">
      <c r="N99023" s="561" t="n"/>
    </row>
    <row r="99024">
      <c r="N99024" s="561" t="n"/>
    </row>
    <row r="99025">
      <c r="N99025" s="561" t="n"/>
    </row>
    <row r="99026">
      <c r="N99026" s="561" t="n"/>
    </row>
    <row r="99027">
      <c r="N99027" s="561" t="n"/>
    </row>
    <row r="99028">
      <c r="N99028" s="561" t="n"/>
    </row>
    <row r="99029">
      <c r="N99029" s="561" t="n"/>
    </row>
    <row r="99030">
      <c r="N99030" s="561" t="n"/>
    </row>
    <row r="99031">
      <c r="N99031" s="561" t="n"/>
    </row>
    <row r="99032">
      <c r="N99032" s="561" t="n"/>
    </row>
    <row r="99033">
      <c r="N99033" s="561" t="n"/>
    </row>
    <row r="99034">
      <c r="N99034" s="561" t="n"/>
    </row>
    <row r="99035">
      <c r="N99035" s="561" t="n"/>
    </row>
    <row r="99036">
      <c r="N99036" s="561" t="n"/>
    </row>
    <row r="99037">
      <c r="N99037" s="561" t="n"/>
    </row>
    <row r="99038">
      <c r="N99038" s="561" t="n"/>
    </row>
    <row r="99039">
      <c r="N99039" s="561" t="n"/>
    </row>
    <row r="99040">
      <c r="N99040" s="561" t="n"/>
    </row>
    <row r="99041">
      <c r="N99041" s="561" t="n"/>
    </row>
    <row r="99042">
      <c r="N99042" s="561" t="n"/>
    </row>
    <row r="99043">
      <c r="N99043" s="561" t="n"/>
    </row>
    <row r="99044">
      <c r="N99044" s="561" t="n"/>
    </row>
    <row r="99045">
      <c r="N99045" s="561" t="n"/>
    </row>
    <row r="99046">
      <c r="N99046" s="561" t="n"/>
    </row>
    <row r="99047">
      <c r="N99047" s="561" t="n"/>
    </row>
    <row r="99048">
      <c r="N99048" s="561" t="n"/>
    </row>
    <row r="99049">
      <c r="N99049" s="561" t="n"/>
    </row>
    <row r="99050">
      <c r="N99050" s="561" t="n"/>
    </row>
    <row r="99051">
      <c r="N99051" s="561" t="n"/>
    </row>
    <row r="99052">
      <c r="N99052" s="561" t="n"/>
    </row>
    <row r="99053">
      <c r="N99053" s="561" t="n"/>
    </row>
    <row r="99054">
      <c r="N99054" s="561" t="n"/>
    </row>
    <row r="99055">
      <c r="N99055" s="561" t="n"/>
    </row>
    <row r="99056">
      <c r="N99056" s="561" t="n"/>
    </row>
    <row r="99057">
      <c r="N99057" s="561" t="n"/>
    </row>
    <row r="99058">
      <c r="N99058" s="561" t="n"/>
    </row>
    <row r="99059">
      <c r="N99059" s="561" t="n"/>
    </row>
    <row r="99060">
      <c r="N99060" s="561" t="n"/>
    </row>
    <row r="99061">
      <c r="N99061" s="561" t="n"/>
    </row>
    <row r="99062">
      <c r="N99062" s="561" t="n"/>
    </row>
    <row r="99063">
      <c r="N99063" s="561" t="n"/>
    </row>
    <row r="99064">
      <c r="N99064" s="561" t="n"/>
    </row>
    <row r="99065">
      <c r="N99065" s="561" t="n"/>
    </row>
    <row r="99066">
      <c r="N99066" s="561" t="n"/>
    </row>
    <row r="99067">
      <c r="N99067" s="561" t="n"/>
    </row>
    <row r="99068">
      <c r="N99068" s="561" t="n"/>
    </row>
    <row r="99069">
      <c r="N99069" s="561" t="n"/>
    </row>
    <row r="99070">
      <c r="N99070" s="561" t="n"/>
    </row>
    <row r="99071">
      <c r="N99071" s="561" t="n"/>
    </row>
    <row r="99072">
      <c r="N99072" s="561" t="n"/>
    </row>
    <row r="99073">
      <c r="N99073" s="561" t="n"/>
    </row>
    <row r="99074">
      <c r="N99074" s="561" t="n"/>
    </row>
    <row r="99075">
      <c r="N99075" s="561" t="n"/>
    </row>
    <row r="99076">
      <c r="N99076" s="561" t="n"/>
    </row>
    <row r="99077">
      <c r="N99077" s="561" t="n"/>
    </row>
    <row r="99078">
      <c r="N99078" s="561" t="n"/>
    </row>
    <row r="99079">
      <c r="N99079" s="561" t="n"/>
    </row>
    <row r="99080">
      <c r="N99080" s="561" t="n"/>
    </row>
    <row r="99081">
      <c r="N99081" s="561" t="n"/>
    </row>
    <row r="99082">
      <c r="N99082" s="561" t="n"/>
    </row>
    <row r="99083">
      <c r="N99083" s="561" t="n"/>
    </row>
    <row r="99084">
      <c r="N99084" s="561" t="n"/>
    </row>
    <row r="99085">
      <c r="N99085" s="561" t="n"/>
    </row>
    <row r="99086">
      <c r="N99086" s="561" t="n"/>
    </row>
    <row r="99087">
      <c r="N99087" s="561" t="n"/>
    </row>
    <row r="99088">
      <c r="N99088" s="561" t="n"/>
    </row>
    <row r="99089">
      <c r="N99089" s="561" t="n"/>
    </row>
    <row r="99090">
      <c r="N99090" s="561" t="n"/>
    </row>
    <row r="99091">
      <c r="N99091" s="561" t="n"/>
    </row>
    <row r="99092">
      <c r="N99092" s="561" t="n"/>
    </row>
    <row r="99093">
      <c r="N99093" s="561" t="n"/>
    </row>
    <row r="99094">
      <c r="N99094" s="561" t="n"/>
    </row>
    <row r="99095">
      <c r="N99095" s="561" t="n"/>
    </row>
    <row r="99096">
      <c r="N99096" s="561" t="n"/>
    </row>
    <row r="99097">
      <c r="N99097" s="561" t="n"/>
    </row>
    <row r="99098">
      <c r="N99098" s="561" t="n"/>
    </row>
    <row r="99099">
      <c r="N99099" s="561" t="n"/>
    </row>
    <row r="99100">
      <c r="N99100" s="561" t="n"/>
    </row>
    <row r="99101">
      <c r="N99101" s="561" t="n"/>
    </row>
    <row r="99102">
      <c r="N99102" s="561" t="n"/>
    </row>
    <row r="99103">
      <c r="N99103" s="561" t="n"/>
    </row>
    <row r="99104">
      <c r="N99104" s="561" t="n"/>
    </row>
    <row r="99105">
      <c r="N99105" s="561" t="n"/>
    </row>
    <row r="99106">
      <c r="N99106" s="561" t="n"/>
    </row>
    <row r="99107">
      <c r="N99107" s="561" t="n"/>
    </row>
    <row r="99108">
      <c r="N99108" s="561" t="n"/>
    </row>
    <row r="99109">
      <c r="N99109" s="561" t="n"/>
    </row>
    <row r="99110">
      <c r="N99110" s="561" t="n"/>
    </row>
    <row r="99111">
      <c r="N99111" s="561" t="n"/>
    </row>
    <row r="99112">
      <c r="N99112" s="561" t="n"/>
    </row>
    <row r="99113">
      <c r="N99113" s="561" t="n"/>
    </row>
    <row r="99114">
      <c r="N99114" s="561" t="n"/>
    </row>
    <row r="99115">
      <c r="N99115" s="561" t="n"/>
    </row>
    <row r="99116">
      <c r="N99116" s="561" t="n"/>
    </row>
    <row r="99117">
      <c r="N99117" s="561" t="n"/>
    </row>
    <row r="99118">
      <c r="N99118" s="561" t="n"/>
    </row>
    <row r="99119">
      <c r="N99119" s="561" t="n"/>
    </row>
    <row r="99120">
      <c r="N99120" s="561" t="n"/>
    </row>
    <row r="99121">
      <c r="N99121" s="561" t="n"/>
    </row>
    <row r="99122">
      <c r="N99122" s="561" t="n"/>
    </row>
    <row r="99123">
      <c r="N99123" s="561" t="n"/>
    </row>
    <row r="99124">
      <c r="N99124" s="561" t="n"/>
    </row>
    <row r="99125">
      <c r="N99125" s="561" t="n"/>
    </row>
    <row r="99126">
      <c r="N99126" s="561" t="n"/>
    </row>
    <row r="99127">
      <c r="N99127" s="561" t="n"/>
    </row>
    <row r="99128">
      <c r="N99128" s="561" t="n"/>
    </row>
    <row r="99129">
      <c r="N99129" s="561" t="n"/>
    </row>
    <row r="99130">
      <c r="N99130" s="561" t="n"/>
    </row>
    <row r="99131">
      <c r="N99131" s="561" t="n"/>
    </row>
    <row r="99132">
      <c r="N99132" s="561" t="n"/>
    </row>
    <row r="99133">
      <c r="N99133" s="561" t="n"/>
    </row>
    <row r="99134">
      <c r="N99134" s="561" t="n"/>
    </row>
    <row r="99135">
      <c r="N99135" s="561" t="n"/>
    </row>
    <row r="99136">
      <c r="N99136" s="561" t="n"/>
    </row>
    <row r="99137">
      <c r="N99137" s="561" t="n"/>
    </row>
    <row r="99138">
      <c r="N99138" s="561" t="n"/>
    </row>
    <row r="99139">
      <c r="N99139" s="561" t="n"/>
    </row>
    <row r="99140">
      <c r="N99140" s="561" t="n"/>
    </row>
    <row r="99141">
      <c r="N99141" s="561" t="n"/>
    </row>
    <row r="99142">
      <c r="N99142" s="561" t="n"/>
    </row>
    <row r="99143">
      <c r="N99143" s="561" t="n"/>
    </row>
    <row r="99144">
      <c r="N99144" s="561" t="n"/>
    </row>
    <row r="99145">
      <c r="N99145" s="561" t="n"/>
    </row>
    <row r="99146">
      <c r="N99146" s="561" t="n"/>
    </row>
    <row r="99147">
      <c r="N99147" s="561" t="n"/>
    </row>
    <row r="99148">
      <c r="N99148" s="561" t="n"/>
    </row>
    <row r="99149">
      <c r="N99149" s="561" t="n"/>
    </row>
    <row r="99150">
      <c r="N99150" s="561" t="n"/>
    </row>
    <row r="99151">
      <c r="N99151" s="561" t="n"/>
    </row>
    <row r="99152">
      <c r="N99152" s="561" t="n"/>
    </row>
    <row r="99153">
      <c r="N99153" s="561" t="n"/>
    </row>
    <row r="99154">
      <c r="N99154" s="561" t="n"/>
    </row>
    <row r="99155">
      <c r="N99155" s="561" t="n"/>
    </row>
    <row r="99156">
      <c r="N99156" s="561" t="n"/>
    </row>
    <row r="99157">
      <c r="N99157" s="561" t="n"/>
    </row>
    <row r="99158">
      <c r="N99158" s="561" t="n"/>
    </row>
    <row r="99159">
      <c r="N99159" s="561" t="n"/>
    </row>
    <row r="99160">
      <c r="N99160" s="561" t="n"/>
    </row>
    <row r="99161">
      <c r="N99161" s="561" t="n"/>
    </row>
    <row r="99162">
      <c r="N99162" s="561" t="n"/>
    </row>
    <row r="99163">
      <c r="N99163" s="561" t="n"/>
    </row>
    <row r="99164">
      <c r="N99164" s="561" t="n"/>
    </row>
    <row r="99165">
      <c r="N99165" s="561" t="n"/>
    </row>
    <row r="99166">
      <c r="N99166" s="561" t="n"/>
    </row>
    <row r="99167">
      <c r="N99167" s="561" t="n"/>
    </row>
    <row r="99168">
      <c r="N99168" s="561" t="n"/>
    </row>
    <row r="99169">
      <c r="N99169" s="561" t="n"/>
    </row>
    <row r="99170">
      <c r="N99170" s="561" t="n"/>
    </row>
    <row r="99171">
      <c r="N99171" s="561" t="n"/>
    </row>
    <row r="99172">
      <c r="N99172" s="561" t="n"/>
    </row>
    <row r="99173">
      <c r="N99173" s="561" t="n"/>
    </row>
    <row r="99174">
      <c r="N99174" s="561" t="n"/>
    </row>
    <row r="99175">
      <c r="N99175" s="561" t="n"/>
    </row>
    <row r="99176">
      <c r="N99176" s="561" t="n"/>
    </row>
    <row r="99177">
      <c r="N99177" s="561" t="n"/>
    </row>
    <row r="99178">
      <c r="N99178" s="561" t="n"/>
    </row>
    <row r="99179">
      <c r="N99179" s="561" t="n"/>
    </row>
    <row r="99180">
      <c r="N99180" s="561" t="n"/>
    </row>
    <row r="99181">
      <c r="N99181" s="561" t="n"/>
    </row>
    <row r="99182">
      <c r="N99182" s="561" t="n"/>
    </row>
    <row r="99183">
      <c r="N99183" s="561" t="n"/>
    </row>
    <row r="99184">
      <c r="N99184" s="561" t="n"/>
    </row>
    <row r="99185">
      <c r="N99185" s="561" t="n"/>
    </row>
    <row r="99186">
      <c r="N99186" s="561" t="n"/>
    </row>
    <row r="99187">
      <c r="N99187" s="561" t="n"/>
    </row>
    <row r="99188">
      <c r="N99188" s="561" t="n"/>
    </row>
    <row r="99189">
      <c r="N99189" s="561" t="n"/>
    </row>
    <row r="99190">
      <c r="N99190" s="561" t="n"/>
    </row>
    <row r="99191">
      <c r="N99191" s="561" t="n"/>
    </row>
    <row r="99192">
      <c r="N99192" s="561" t="n"/>
    </row>
    <row r="99193">
      <c r="N99193" s="561" t="n"/>
    </row>
    <row r="99194">
      <c r="N99194" s="561" t="n"/>
    </row>
    <row r="99195">
      <c r="N99195" s="561" t="n"/>
    </row>
    <row r="99196">
      <c r="N99196" s="561" t="n"/>
    </row>
    <row r="99197">
      <c r="N99197" s="561" t="n"/>
    </row>
    <row r="99198">
      <c r="N99198" s="561" t="n"/>
    </row>
    <row r="99199">
      <c r="N99199" s="561" t="n"/>
    </row>
    <row r="99200">
      <c r="N99200" s="561" t="n"/>
    </row>
    <row r="99201">
      <c r="N99201" s="561" t="n"/>
    </row>
    <row r="99202">
      <c r="N99202" s="561" t="n"/>
    </row>
    <row r="99203">
      <c r="N99203" s="561" t="n"/>
    </row>
    <row r="99204">
      <c r="N99204" s="561" t="n"/>
    </row>
    <row r="99205">
      <c r="N99205" s="561" t="n"/>
    </row>
    <row r="99206">
      <c r="N99206" s="561" t="n"/>
    </row>
    <row r="99207">
      <c r="N99207" s="561" t="n"/>
    </row>
    <row r="99208">
      <c r="N99208" s="561" t="n"/>
    </row>
    <row r="99209">
      <c r="N99209" s="561" t="n"/>
    </row>
    <row r="99210">
      <c r="N99210" s="561" t="n"/>
    </row>
    <row r="99211">
      <c r="N99211" s="561" t="n"/>
    </row>
    <row r="99212">
      <c r="N99212" s="561" t="n"/>
    </row>
    <row r="99213">
      <c r="N99213" s="561" t="n"/>
    </row>
    <row r="99214">
      <c r="N99214" s="561" t="n"/>
    </row>
    <row r="99215">
      <c r="N99215" s="561" t="n"/>
    </row>
    <row r="99216">
      <c r="N99216" s="561" t="n"/>
    </row>
    <row r="99217">
      <c r="N99217" s="561" t="n"/>
    </row>
    <row r="99218">
      <c r="N99218" s="561" t="n"/>
    </row>
    <row r="99219">
      <c r="N99219" s="561" t="n"/>
    </row>
    <row r="99220">
      <c r="N99220" s="561" t="n"/>
    </row>
    <row r="99221">
      <c r="N99221" s="561" t="n"/>
    </row>
    <row r="99222">
      <c r="N99222" s="561" t="n"/>
    </row>
    <row r="99223">
      <c r="N99223" s="561" t="n"/>
    </row>
    <row r="99224">
      <c r="N99224" s="561" t="n"/>
    </row>
    <row r="99225">
      <c r="N99225" s="561" t="n"/>
    </row>
    <row r="99226">
      <c r="N99226" s="561" t="n"/>
    </row>
    <row r="99227">
      <c r="N99227" s="561" t="n"/>
    </row>
    <row r="99228">
      <c r="N99228" s="561" t="n"/>
    </row>
    <row r="99229">
      <c r="N99229" s="561" t="n"/>
    </row>
    <row r="99230">
      <c r="N99230" s="561" t="n"/>
    </row>
    <row r="99231">
      <c r="N99231" s="561" t="n"/>
    </row>
    <row r="99232">
      <c r="N99232" s="561" t="n"/>
    </row>
    <row r="99233">
      <c r="N99233" s="561" t="n"/>
    </row>
    <row r="99234">
      <c r="N99234" s="561" t="n"/>
    </row>
    <row r="99235">
      <c r="N99235" s="561" t="n"/>
    </row>
    <row r="99236">
      <c r="N99236" s="561" t="n"/>
    </row>
    <row r="99237">
      <c r="N99237" s="561" t="n"/>
    </row>
    <row r="99238">
      <c r="N99238" s="561" t="n"/>
    </row>
    <row r="99239">
      <c r="N99239" s="561" t="n"/>
    </row>
    <row r="99240">
      <c r="N99240" s="561" t="n"/>
    </row>
    <row r="99241">
      <c r="N99241" s="561" t="n"/>
    </row>
    <row r="99242">
      <c r="N99242" s="561" t="n"/>
    </row>
    <row r="99243">
      <c r="N99243" s="561" t="n"/>
    </row>
    <row r="99244">
      <c r="N99244" s="561" t="n"/>
    </row>
    <row r="99245">
      <c r="N99245" s="561" t="n"/>
    </row>
    <row r="99246">
      <c r="N99246" s="561" t="n"/>
    </row>
    <row r="99247">
      <c r="N99247" s="561" t="n"/>
    </row>
    <row r="99248">
      <c r="N99248" s="561" t="n"/>
    </row>
    <row r="99249">
      <c r="N99249" s="561" t="n"/>
    </row>
    <row r="99250">
      <c r="N99250" s="561" t="n"/>
    </row>
    <row r="99251">
      <c r="N99251" s="561" t="n"/>
    </row>
    <row r="99252">
      <c r="N99252" s="561" t="n"/>
    </row>
    <row r="99253">
      <c r="N99253" s="561" t="n"/>
    </row>
    <row r="99254">
      <c r="N99254" s="561" t="n"/>
    </row>
    <row r="99255">
      <c r="N99255" s="561" t="n"/>
    </row>
    <row r="99256">
      <c r="N99256" s="561" t="n"/>
    </row>
    <row r="99257">
      <c r="N99257" s="561" t="n"/>
    </row>
    <row r="99258">
      <c r="N99258" s="561" t="n"/>
    </row>
    <row r="99259">
      <c r="N99259" s="561" t="n"/>
    </row>
    <row r="99260">
      <c r="N99260" s="561" t="n"/>
    </row>
    <row r="99261">
      <c r="N99261" s="561" t="n"/>
    </row>
    <row r="99262">
      <c r="N99262" s="561" t="n"/>
    </row>
    <row r="99263">
      <c r="N99263" s="561" t="n"/>
    </row>
    <row r="99264">
      <c r="N99264" s="561" t="n"/>
    </row>
    <row r="99265">
      <c r="N99265" s="561" t="n"/>
    </row>
    <row r="99266">
      <c r="N99266" s="561" t="n"/>
    </row>
    <row r="99267">
      <c r="N99267" s="561" t="n"/>
    </row>
    <row r="99268">
      <c r="N99268" s="561" t="n"/>
    </row>
    <row r="99269">
      <c r="N99269" s="561" t="n"/>
    </row>
    <row r="99270">
      <c r="N99270" s="561" t="n"/>
    </row>
    <row r="99271">
      <c r="N99271" s="561" t="n"/>
    </row>
    <row r="99272">
      <c r="N99272" s="561" t="n"/>
    </row>
    <row r="99273">
      <c r="N99273" s="561" t="n"/>
    </row>
    <row r="99274">
      <c r="N99274" s="561" t="n"/>
    </row>
    <row r="99275">
      <c r="N99275" s="561" t="n"/>
    </row>
    <row r="99276">
      <c r="N99276" s="561" t="n"/>
    </row>
    <row r="99277">
      <c r="N99277" s="561" t="n"/>
    </row>
    <row r="99278">
      <c r="N99278" s="561" t="n"/>
    </row>
    <row r="99279">
      <c r="N99279" s="561" t="n"/>
    </row>
    <row r="99280">
      <c r="N99280" s="561" t="n"/>
    </row>
    <row r="99281">
      <c r="N99281" s="561" t="n"/>
    </row>
    <row r="99282">
      <c r="N99282" s="561" t="n"/>
    </row>
    <row r="99283">
      <c r="N99283" s="561" t="n"/>
    </row>
    <row r="99284">
      <c r="N99284" s="561" t="n"/>
    </row>
    <row r="99285">
      <c r="N99285" s="561" t="n"/>
    </row>
    <row r="99286">
      <c r="N99286" s="561" t="n"/>
    </row>
    <row r="99287">
      <c r="N99287" s="561" t="n"/>
    </row>
    <row r="99288">
      <c r="N99288" s="561" t="n"/>
    </row>
    <row r="99289">
      <c r="N99289" s="561" t="n"/>
    </row>
    <row r="99290">
      <c r="N99290" s="561" t="n"/>
    </row>
    <row r="99291">
      <c r="N99291" s="561" t="n"/>
    </row>
    <row r="99292">
      <c r="N99292" s="561" t="n"/>
    </row>
    <row r="99293">
      <c r="N99293" s="561" t="n"/>
    </row>
    <row r="99294">
      <c r="N99294" s="561" t="n"/>
    </row>
    <row r="99295">
      <c r="N99295" s="561" t="n"/>
    </row>
    <row r="99296">
      <c r="N99296" s="561" t="n"/>
    </row>
    <row r="99297">
      <c r="N99297" s="561" t="n"/>
    </row>
    <row r="99298">
      <c r="N99298" s="561" t="n"/>
    </row>
    <row r="99299">
      <c r="N99299" s="561" t="n"/>
    </row>
    <row r="99300">
      <c r="N99300" s="561" t="n"/>
    </row>
    <row r="99301">
      <c r="N99301" s="561" t="n"/>
    </row>
    <row r="99302">
      <c r="N99302" s="561" t="n"/>
    </row>
    <row r="99303">
      <c r="N99303" s="561" t="n"/>
    </row>
    <row r="99304">
      <c r="N99304" s="561" t="n"/>
    </row>
    <row r="99305">
      <c r="N99305" s="561" t="n"/>
    </row>
    <row r="99306">
      <c r="N99306" s="561" t="n"/>
    </row>
    <row r="99307">
      <c r="N99307" s="561" t="n"/>
    </row>
    <row r="99308">
      <c r="N99308" s="561" t="n"/>
    </row>
    <row r="99309">
      <c r="N99309" s="561" t="n"/>
    </row>
    <row r="99310">
      <c r="N99310" s="561" t="n"/>
    </row>
    <row r="99311">
      <c r="N99311" s="561" t="n"/>
    </row>
    <row r="99312">
      <c r="N99312" s="561" t="n"/>
    </row>
    <row r="99313">
      <c r="N99313" s="561" t="n"/>
    </row>
    <row r="99314">
      <c r="N99314" s="561" t="n"/>
    </row>
    <row r="99315">
      <c r="N99315" s="561" t="n"/>
    </row>
    <row r="99316">
      <c r="N99316" s="561" t="n"/>
    </row>
    <row r="99317">
      <c r="N99317" s="561" t="n"/>
    </row>
    <row r="99318">
      <c r="N99318" s="561" t="n"/>
    </row>
    <row r="99319">
      <c r="N99319" s="561" t="n"/>
    </row>
    <row r="99320">
      <c r="N99320" s="561" t="n"/>
    </row>
    <row r="99321">
      <c r="N99321" s="561" t="n"/>
    </row>
    <row r="99322">
      <c r="N99322" s="561" t="n"/>
    </row>
    <row r="99323">
      <c r="N99323" s="561" t="n"/>
    </row>
    <row r="99324">
      <c r="N99324" s="561" t="n"/>
    </row>
    <row r="99325">
      <c r="N99325" s="561" t="n"/>
    </row>
    <row r="99326">
      <c r="N99326" s="561" t="n"/>
    </row>
    <row r="99327">
      <c r="N99327" s="561" t="n"/>
    </row>
    <row r="99328">
      <c r="N99328" s="561" t="n"/>
    </row>
    <row r="99329">
      <c r="N99329" s="561" t="n"/>
    </row>
    <row r="99330">
      <c r="N99330" s="561" t="n"/>
    </row>
    <row r="99331">
      <c r="N99331" s="561" t="n"/>
    </row>
    <row r="99332">
      <c r="N99332" s="561" t="n"/>
    </row>
    <row r="99333">
      <c r="N99333" s="561" t="n"/>
    </row>
    <row r="99334">
      <c r="N99334" s="561" t="n"/>
    </row>
    <row r="99335">
      <c r="N99335" s="561" t="n"/>
    </row>
    <row r="99336">
      <c r="N99336" s="561" t="n"/>
    </row>
    <row r="99337">
      <c r="N99337" s="561" t="n"/>
    </row>
    <row r="99338">
      <c r="N99338" s="561" t="n"/>
    </row>
    <row r="99339">
      <c r="N99339" s="561" t="n"/>
    </row>
    <row r="99340">
      <c r="N99340" s="561" t="n"/>
    </row>
    <row r="99341">
      <c r="N99341" s="561" t="n"/>
    </row>
    <row r="99342">
      <c r="N99342" s="561" t="n"/>
    </row>
    <row r="99343">
      <c r="N99343" s="561" t="n"/>
    </row>
    <row r="99344">
      <c r="N99344" s="561" t="n"/>
    </row>
    <row r="99345">
      <c r="N99345" s="561" t="n"/>
    </row>
    <row r="99346">
      <c r="N99346" s="561" t="n"/>
    </row>
    <row r="99347">
      <c r="N99347" s="561" t="n"/>
    </row>
    <row r="99348">
      <c r="N99348" s="561" t="n"/>
    </row>
    <row r="99349">
      <c r="N99349" s="561" t="n"/>
    </row>
    <row r="99350">
      <c r="N99350" s="561" t="n"/>
    </row>
    <row r="99351">
      <c r="N99351" s="561" t="n"/>
    </row>
    <row r="99352">
      <c r="N99352" s="561" t="n"/>
    </row>
    <row r="99353">
      <c r="N99353" s="561" t="n"/>
    </row>
    <row r="99354">
      <c r="N99354" s="561" t="n"/>
    </row>
    <row r="99355">
      <c r="N99355" s="561" t="n"/>
    </row>
    <row r="99356">
      <c r="N99356" s="561" t="n"/>
    </row>
    <row r="99357">
      <c r="N99357" s="561" t="n"/>
    </row>
    <row r="99358">
      <c r="N99358" s="561" t="n"/>
    </row>
    <row r="99359">
      <c r="N99359" s="561" t="n"/>
    </row>
    <row r="99360">
      <c r="N99360" s="561" t="n"/>
    </row>
    <row r="99361">
      <c r="N99361" s="561" t="n"/>
    </row>
    <row r="99362">
      <c r="N99362" s="561" t="n"/>
    </row>
    <row r="99363">
      <c r="N99363" s="561" t="n"/>
    </row>
    <row r="99364">
      <c r="N99364" s="561" t="n"/>
    </row>
    <row r="99365">
      <c r="N99365" s="561" t="n"/>
    </row>
    <row r="99366">
      <c r="N99366" s="561" t="n"/>
    </row>
    <row r="99367">
      <c r="N99367" s="561" t="n"/>
    </row>
    <row r="99368">
      <c r="N99368" s="561" t="n"/>
    </row>
    <row r="99369">
      <c r="N99369" s="561" t="n"/>
    </row>
    <row r="99370">
      <c r="N99370" s="561" t="n"/>
    </row>
    <row r="99371">
      <c r="N99371" s="561" t="n"/>
    </row>
    <row r="99372">
      <c r="N99372" s="561" t="n"/>
    </row>
    <row r="99373">
      <c r="N99373" s="561" t="n"/>
    </row>
    <row r="99374">
      <c r="N99374" s="561" t="n"/>
    </row>
    <row r="99375">
      <c r="N99375" s="561" t="n"/>
    </row>
    <row r="99376">
      <c r="N99376" s="561" t="n"/>
    </row>
    <row r="99377">
      <c r="N99377" s="561" t="n"/>
    </row>
    <row r="99378">
      <c r="N99378" s="561" t="n"/>
    </row>
    <row r="99379">
      <c r="N99379" s="561" t="n"/>
    </row>
    <row r="99380">
      <c r="N99380" s="561" t="n"/>
    </row>
    <row r="99381">
      <c r="N99381" s="561" t="n"/>
    </row>
    <row r="99382">
      <c r="N99382" s="561" t="n"/>
    </row>
    <row r="99383">
      <c r="N99383" s="561" t="n"/>
    </row>
    <row r="99384">
      <c r="N99384" s="561" t="n"/>
    </row>
    <row r="99385">
      <c r="N99385" s="561" t="n"/>
    </row>
    <row r="99386">
      <c r="N99386" s="561" t="n"/>
    </row>
    <row r="99387">
      <c r="N99387" s="561" t="n"/>
    </row>
    <row r="99388">
      <c r="N99388" s="561" t="n"/>
    </row>
    <row r="99389">
      <c r="N99389" s="561" t="n"/>
    </row>
    <row r="99390">
      <c r="N99390" s="561" t="n"/>
    </row>
    <row r="99391">
      <c r="N99391" s="561" t="n"/>
    </row>
    <row r="99392">
      <c r="N99392" s="561" t="n"/>
    </row>
    <row r="99393">
      <c r="N99393" s="561" t="n"/>
    </row>
    <row r="99394">
      <c r="N99394" s="561" t="n"/>
    </row>
    <row r="99395">
      <c r="N99395" s="561" t="n"/>
    </row>
    <row r="99396">
      <c r="N99396" s="561" t="n"/>
    </row>
    <row r="99397">
      <c r="N99397" s="561" t="n"/>
    </row>
    <row r="99398">
      <c r="N99398" s="561" t="n"/>
    </row>
    <row r="99399">
      <c r="N99399" s="561" t="n"/>
    </row>
    <row r="99400">
      <c r="N99400" s="561" t="n"/>
    </row>
    <row r="99401">
      <c r="N99401" s="561" t="n"/>
    </row>
    <row r="99402">
      <c r="N99402" s="561" t="n"/>
    </row>
    <row r="99403">
      <c r="N99403" s="561" t="n"/>
    </row>
    <row r="99404">
      <c r="N99404" s="561" t="n"/>
    </row>
    <row r="99405">
      <c r="N99405" s="561" t="n"/>
    </row>
    <row r="99406">
      <c r="N99406" s="561" t="n"/>
    </row>
    <row r="99407">
      <c r="N99407" s="561" t="n"/>
    </row>
    <row r="99408">
      <c r="N99408" s="561" t="n"/>
    </row>
    <row r="99409">
      <c r="N99409" s="561" t="n"/>
    </row>
    <row r="99410">
      <c r="N99410" s="561" t="n"/>
    </row>
    <row r="99411">
      <c r="N99411" s="561" t="n"/>
    </row>
    <row r="99412">
      <c r="N99412" s="561" t="n"/>
    </row>
    <row r="99413">
      <c r="N99413" s="561" t="n"/>
    </row>
    <row r="99414">
      <c r="N99414" s="561" t="n"/>
    </row>
    <row r="99415">
      <c r="N99415" s="561" t="n"/>
    </row>
    <row r="99416">
      <c r="N99416" s="561" t="n"/>
    </row>
    <row r="99417">
      <c r="N99417" s="561" t="n"/>
    </row>
    <row r="99418">
      <c r="N99418" s="561" t="n"/>
    </row>
    <row r="99419">
      <c r="N99419" s="561" t="n"/>
    </row>
    <row r="99420">
      <c r="N99420" s="561" t="n"/>
    </row>
    <row r="99421">
      <c r="N99421" s="561" t="n"/>
    </row>
    <row r="99422">
      <c r="N99422" s="561" t="n"/>
    </row>
    <row r="99423">
      <c r="N99423" s="561" t="n"/>
    </row>
    <row r="99424">
      <c r="N99424" s="561" t="n"/>
    </row>
    <row r="99425">
      <c r="N99425" s="561" t="n"/>
    </row>
    <row r="99426">
      <c r="N99426" s="561" t="n"/>
    </row>
    <row r="99427">
      <c r="N99427" s="561" t="n"/>
    </row>
    <row r="99428">
      <c r="N99428" s="561" t="n"/>
    </row>
    <row r="99429">
      <c r="N99429" s="561" t="n"/>
    </row>
    <row r="99430">
      <c r="N99430" s="561" t="n"/>
    </row>
    <row r="99431">
      <c r="N99431" s="561" t="n"/>
    </row>
    <row r="99432">
      <c r="N99432" s="561" t="n"/>
    </row>
    <row r="99433">
      <c r="N99433" s="561" t="n"/>
    </row>
    <row r="99434">
      <c r="N99434" s="561" t="n"/>
    </row>
    <row r="99435">
      <c r="N99435" s="561" t="n"/>
    </row>
    <row r="99436">
      <c r="N99436" s="561" t="n"/>
    </row>
    <row r="99437">
      <c r="N99437" s="561" t="n"/>
    </row>
    <row r="99438">
      <c r="N99438" s="561" t="n"/>
    </row>
    <row r="99439">
      <c r="N99439" s="561" t="n"/>
    </row>
    <row r="99440">
      <c r="N99440" s="561" t="n"/>
    </row>
    <row r="99441">
      <c r="N99441" s="561" t="n"/>
    </row>
    <row r="99442">
      <c r="N99442" s="561" t="n"/>
    </row>
    <row r="99443">
      <c r="N99443" s="561" t="n"/>
    </row>
    <row r="99444">
      <c r="N99444" s="561" t="n"/>
    </row>
    <row r="99445">
      <c r="N99445" s="561" t="n"/>
    </row>
    <row r="99446">
      <c r="N99446" s="561" t="n"/>
    </row>
    <row r="99447">
      <c r="N99447" s="561" t="n"/>
    </row>
    <row r="99448">
      <c r="N99448" s="561" t="n"/>
    </row>
    <row r="99449">
      <c r="N99449" s="561" t="n"/>
    </row>
    <row r="99450">
      <c r="N99450" s="561" t="n"/>
    </row>
    <row r="99451">
      <c r="N99451" s="561" t="n"/>
    </row>
    <row r="99452">
      <c r="N99452" s="561" t="n"/>
    </row>
    <row r="99453">
      <c r="N99453" s="561" t="n"/>
    </row>
    <row r="99454">
      <c r="N99454" s="561" t="n"/>
    </row>
    <row r="99455">
      <c r="N99455" s="561" t="n"/>
    </row>
    <row r="99456">
      <c r="N99456" s="561" t="n"/>
    </row>
    <row r="99457">
      <c r="N99457" s="561" t="n"/>
    </row>
    <row r="99458">
      <c r="N99458" s="561" t="n"/>
    </row>
    <row r="99459">
      <c r="N99459" s="561" t="n"/>
    </row>
    <row r="99460">
      <c r="N99460" s="561" t="n"/>
    </row>
    <row r="99461">
      <c r="N99461" s="561" t="n"/>
    </row>
    <row r="99462">
      <c r="N99462" s="561" t="n"/>
    </row>
    <row r="99463">
      <c r="N99463" s="561" t="n"/>
    </row>
    <row r="99464">
      <c r="N99464" s="561" t="n"/>
    </row>
    <row r="99465">
      <c r="N99465" s="561" t="n"/>
    </row>
    <row r="99466">
      <c r="N99466" s="561" t="n"/>
    </row>
    <row r="99467">
      <c r="N99467" s="561" t="n"/>
    </row>
    <row r="99468">
      <c r="N99468" s="561" t="n"/>
    </row>
    <row r="99469">
      <c r="N99469" s="561" t="n"/>
    </row>
    <row r="99470">
      <c r="N99470" s="561" t="n"/>
    </row>
    <row r="99471">
      <c r="N99471" s="561" t="n"/>
    </row>
    <row r="99472">
      <c r="N99472" s="561" t="n"/>
    </row>
    <row r="99473">
      <c r="N99473" s="561" t="n"/>
    </row>
    <row r="99474">
      <c r="N99474" s="561" t="n"/>
    </row>
    <row r="99475">
      <c r="N99475" s="561" t="n"/>
    </row>
    <row r="99476">
      <c r="N99476" s="561" t="n"/>
    </row>
    <row r="99477">
      <c r="N99477" s="561" t="n"/>
    </row>
    <row r="99478">
      <c r="N99478" s="561" t="n"/>
    </row>
    <row r="99479">
      <c r="N99479" s="561" t="n"/>
    </row>
    <row r="99480">
      <c r="N99480" s="561" t="n"/>
    </row>
    <row r="99481">
      <c r="N99481" s="561" t="n"/>
    </row>
    <row r="99482">
      <c r="N99482" s="561" t="n"/>
    </row>
    <row r="99483">
      <c r="N99483" s="561" t="n"/>
    </row>
    <row r="99484">
      <c r="N99484" s="561" t="n"/>
    </row>
    <row r="99485">
      <c r="N99485" s="561" t="n"/>
    </row>
    <row r="99486">
      <c r="N99486" s="561" t="n"/>
    </row>
    <row r="99487">
      <c r="N99487" s="561" t="n"/>
    </row>
    <row r="99488">
      <c r="N99488" s="561" t="n"/>
    </row>
    <row r="99489">
      <c r="N99489" s="561" t="n"/>
    </row>
    <row r="99490">
      <c r="N99490" s="561" t="n"/>
    </row>
    <row r="99491">
      <c r="N99491" s="561" t="n"/>
    </row>
    <row r="99492">
      <c r="N99492" s="561" t="n"/>
    </row>
    <row r="99493">
      <c r="N99493" s="561" t="n"/>
    </row>
    <row r="99494">
      <c r="N99494" s="561" t="n"/>
    </row>
    <row r="99495">
      <c r="N99495" s="561" t="n"/>
    </row>
    <row r="99496">
      <c r="N99496" s="561" t="n"/>
    </row>
    <row r="99497">
      <c r="N99497" s="561" t="n"/>
    </row>
    <row r="99498">
      <c r="N99498" s="561" t="n"/>
    </row>
    <row r="99499">
      <c r="N99499" s="561" t="n"/>
    </row>
    <row r="99500">
      <c r="N99500" s="561" t="n"/>
    </row>
    <row r="99501">
      <c r="N99501" s="561" t="n"/>
    </row>
    <row r="99502">
      <c r="N99502" s="561" t="n"/>
    </row>
    <row r="99503">
      <c r="N99503" s="561" t="n"/>
    </row>
    <row r="99504">
      <c r="N99504" s="561" t="n"/>
    </row>
    <row r="99505">
      <c r="N99505" s="561" t="n"/>
    </row>
    <row r="99506">
      <c r="N99506" s="561" t="n"/>
    </row>
    <row r="99507">
      <c r="N99507" s="561" t="n"/>
    </row>
    <row r="99508">
      <c r="N99508" s="561" t="n"/>
    </row>
    <row r="99509">
      <c r="N99509" s="561" t="n"/>
    </row>
    <row r="99510">
      <c r="N99510" s="561" t="n"/>
    </row>
    <row r="99511">
      <c r="N99511" s="561" t="n"/>
    </row>
    <row r="99512">
      <c r="N99512" s="561" t="n"/>
    </row>
    <row r="99513">
      <c r="N99513" s="561" t="n"/>
    </row>
    <row r="99514">
      <c r="N99514" s="561" t="n"/>
    </row>
    <row r="99515">
      <c r="N99515" s="561" t="n"/>
    </row>
    <row r="99516">
      <c r="N99516" s="561" t="n"/>
    </row>
    <row r="99517">
      <c r="N99517" s="561" t="n"/>
    </row>
    <row r="99518">
      <c r="N99518" s="561" t="n"/>
    </row>
    <row r="99519">
      <c r="N99519" s="561" t="n"/>
    </row>
    <row r="99520">
      <c r="N99520" s="561" t="n"/>
    </row>
    <row r="99521">
      <c r="N99521" s="561" t="n"/>
    </row>
    <row r="99522">
      <c r="N99522" s="561" t="n"/>
    </row>
    <row r="99523">
      <c r="N99523" s="561" t="n"/>
    </row>
    <row r="99524">
      <c r="N99524" s="561" t="n"/>
    </row>
    <row r="99525">
      <c r="N99525" s="561" t="n"/>
    </row>
    <row r="99526">
      <c r="N99526" s="561" t="n"/>
    </row>
    <row r="99527">
      <c r="N99527" s="561" t="n"/>
    </row>
    <row r="99528">
      <c r="N99528" s="561" t="n"/>
    </row>
    <row r="99529">
      <c r="N99529" s="561" t="n"/>
    </row>
    <row r="99530">
      <c r="N99530" s="561" t="n"/>
    </row>
    <row r="99531">
      <c r="N99531" s="561" t="n"/>
    </row>
    <row r="99532">
      <c r="N99532" s="561" t="n"/>
    </row>
    <row r="99533">
      <c r="N99533" s="561" t="n"/>
    </row>
    <row r="99534">
      <c r="N99534" s="561" t="n"/>
    </row>
    <row r="99535">
      <c r="N99535" s="561" t="n"/>
    </row>
    <row r="99536">
      <c r="N99536" s="561" t="n"/>
    </row>
    <row r="99537">
      <c r="N99537" s="561" t="n"/>
    </row>
    <row r="99538">
      <c r="N99538" s="561" t="n"/>
    </row>
    <row r="99539">
      <c r="N99539" s="561" t="n"/>
    </row>
    <row r="99540">
      <c r="N99540" s="561" t="n"/>
    </row>
    <row r="99541">
      <c r="N99541" s="561" t="n"/>
    </row>
    <row r="99542">
      <c r="N99542" s="561" t="n"/>
    </row>
    <row r="99543">
      <c r="N99543" s="561" t="n"/>
    </row>
    <row r="99544">
      <c r="N99544" s="561" t="n"/>
    </row>
    <row r="99545">
      <c r="N99545" s="561" t="n"/>
    </row>
    <row r="99546">
      <c r="N99546" s="561" t="n"/>
    </row>
    <row r="99547">
      <c r="N99547" s="561" t="n"/>
    </row>
    <row r="99548">
      <c r="N99548" s="561" t="n"/>
    </row>
    <row r="99549">
      <c r="N99549" s="561" t="n"/>
    </row>
    <row r="99550">
      <c r="N99550" s="561" t="n"/>
    </row>
    <row r="99551">
      <c r="N99551" s="561" t="n"/>
    </row>
    <row r="99552">
      <c r="N99552" s="561" t="n"/>
    </row>
    <row r="99553">
      <c r="N99553" s="561" t="n"/>
    </row>
    <row r="99554">
      <c r="N99554" s="561" t="n"/>
    </row>
    <row r="99555">
      <c r="N99555" s="561" t="n"/>
    </row>
    <row r="99556">
      <c r="N99556" s="561" t="n"/>
    </row>
    <row r="99557">
      <c r="N99557" s="561" t="n"/>
    </row>
    <row r="99558">
      <c r="N99558" s="561" t="n"/>
    </row>
    <row r="99559">
      <c r="N99559" s="561" t="n"/>
    </row>
    <row r="99560">
      <c r="N99560" s="561" t="n"/>
    </row>
    <row r="99561">
      <c r="N99561" s="561" t="n"/>
    </row>
    <row r="99562">
      <c r="N99562" s="561" t="n"/>
    </row>
    <row r="99563">
      <c r="N99563" s="561" t="n"/>
    </row>
    <row r="99564">
      <c r="N99564" s="561" t="n"/>
    </row>
    <row r="99565">
      <c r="N99565" s="561" t="n"/>
    </row>
    <row r="99566">
      <c r="N99566" s="561" t="n"/>
    </row>
    <row r="99567">
      <c r="N99567" s="561" t="n"/>
    </row>
    <row r="99568">
      <c r="N99568" s="561" t="n"/>
    </row>
    <row r="99569">
      <c r="N99569" s="561" t="n"/>
    </row>
    <row r="99570">
      <c r="N99570" s="561" t="n"/>
    </row>
    <row r="99571">
      <c r="N99571" s="561" t="n"/>
    </row>
    <row r="99572">
      <c r="N99572" s="561" t="n"/>
    </row>
    <row r="99573">
      <c r="N99573" s="561" t="n"/>
    </row>
    <row r="99574">
      <c r="N99574" s="561" t="n"/>
    </row>
    <row r="99575">
      <c r="N99575" s="561" t="n"/>
    </row>
    <row r="99576">
      <c r="N99576" s="561" t="n"/>
    </row>
    <row r="99577">
      <c r="N99577" s="561" t="n"/>
    </row>
    <row r="99578">
      <c r="N99578" s="561" t="n"/>
    </row>
    <row r="99579">
      <c r="N99579" s="561" t="n"/>
    </row>
    <row r="99580">
      <c r="N99580" s="561" t="n"/>
    </row>
    <row r="99581">
      <c r="N99581" s="561" t="n"/>
    </row>
    <row r="99582">
      <c r="N99582" s="561" t="n"/>
    </row>
    <row r="99583">
      <c r="N99583" s="561" t="n"/>
    </row>
    <row r="99584">
      <c r="N99584" s="561" t="n"/>
    </row>
    <row r="99585">
      <c r="N99585" s="561" t="n"/>
    </row>
    <row r="99586">
      <c r="N99586" s="561" t="n"/>
    </row>
    <row r="99587">
      <c r="N99587" s="561" t="n"/>
    </row>
    <row r="99588">
      <c r="N99588" s="561" t="n"/>
    </row>
    <row r="99589">
      <c r="N99589" s="561" t="n"/>
    </row>
    <row r="99590">
      <c r="N99590" s="561" t="n"/>
    </row>
    <row r="99591">
      <c r="N99591" s="561" t="n"/>
    </row>
    <row r="99592">
      <c r="N99592" s="561" t="n"/>
    </row>
    <row r="99593">
      <c r="N99593" s="561" t="n"/>
    </row>
    <row r="99594">
      <c r="N99594" s="561" t="n"/>
    </row>
    <row r="99595">
      <c r="N99595" s="561" t="n"/>
    </row>
    <row r="99596">
      <c r="N99596" s="561" t="n"/>
    </row>
    <row r="99597">
      <c r="N99597" s="561" t="n"/>
    </row>
    <row r="99598">
      <c r="N99598" s="561" t="n"/>
    </row>
    <row r="99599">
      <c r="N99599" s="561" t="n"/>
    </row>
    <row r="99600">
      <c r="N99600" s="561" t="n"/>
    </row>
    <row r="99601">
      <c r="N99601" s="561" t="n"/>
    </row>
    <row r="99602">
      <c r="N99602" s="561" t="n"/>
    </row>
    <row r="99603">
      <c r="N99603" s="561" t="n"/>
    </row>
    <row r="99604">
      <c r="N99604" s="561" t="n"/>
    </row>
    <row r="99605">
      <c r="N99605" s="561" t="n"/>
    </row>
    <row r="99606">
      <c r="N99606" s="561" t="n"/>
    </row>
    <row r="99607">
      <c r="N99607" s="561" t="n"/>
    </row>
    <row r="99608">
      <c r="N99608" s="561" t="n"/>
    </row>
    <row r="99609">
      <c r="N99609" s="561" t="n"/>
    </row>
    <row r="99610">
      <c r="N99610" s="561" t="n"/>
    </row>
    <row r="99611">
      <c r="N99611" s="561" t="n"/>
    </row>
    <row r="99612">
      <c r="N99612" s="561" t="n"/>
    </row>
    <row r="99613">
      <c r="N99613" s="561" t="n"/>
    </row>
    <row r="99614">
      <c r="N99614" s="561" t="n"/>
    </row>
    <row r="99615">
      <c r="N99615" s="561" t="n"/>
    </row>
    <row r="99616">
      <c r="N99616" s="561" t="n"/>
    </row>
    <row r="99617">
      <c r="N99617" s="561" t="n"/>
    </row>
    <row r="99618">
      <c r="N99618" s="561" t="n"/>
    </row>
    <row r="99619">
      <c r="N99619" s="561" t="n"/>
    </row>
    <row r="99620">
      <c r="N99620" s="561" t="n"/>
    </row>
    <row r="99621">
      <c r="N99621" s="561" t="n"/>
    </row>
    <row r="99622">
      <c r="N99622" s="561" t="n"/>
    </row>
    <row r="99623">
      <c r="N99623" s="561" t="n"/>
    </row>
    <row r="99624">
      <c r="N99624" s="561" t="n"/>
    </row>
    <row r="99625">
      <c r="N99625" s="561" t="n"/>
    </row>
    <row r="99626">
      <c r="N99626" s="561" t="n"/>
    </row>
    <row r="99627">
      <c r="N99627" s="561" t="n"/>
    </row>
    <row r="99628">
      <c r="N99628" s="561" t="n"/>
    </row>
    <row r="99629">
      <c r="N99629" s="561" t="n"/>
    </row>
    <row r="99630">
      <c r="N99630" s="561" t="n"/>
    </row>
    <row r="99631">
      <c r="N99631" s="561" t="n"/>
    </row>
    <row r="99632">
      <c r="N99632" s="561" t="n"/>
    </row>
    <row r="99633">
      <c r="N99633" s="561" t="n"/>
    </row>
    <row r="99634">
      <c r="N99634" s="561" t="n"/>
    </row>
    <row r="99635">
      <c r="N99635" s="561" t="n"/>
    </row>
    <row r="99636">
      <c r="N99636" s="561" t="n"/>
    </row>
    <row r="99637">
      <c r="N99637" s="561" t="n"/>
    </row>
    <row r="99638">
      <c r="N99638" s="561" t="n"/>
    </row>
    <row r="99639">
      <c r="N99639" s="561" t="n"/>
    </row>
    <row r="99640">
      <c r="N99640" s="561" t="n"/>
    </row>
    <row r="99641">
      <c r="N99641" s="561" t="n"/>
    </row>
    <row r="99642">
      <c r="N99642" s="561" t="n"/>
    </row>
    <row r="99643">
      <c r="N99643" s="561" t="n"/>
    </row>
    <row r="99644">
      <c r="N99644" s="561" t="n"/>
    </row>
    <row r="99645">
      <c r="N99645" s="561" t="n"/>
    </row>
    <row r="99646">
      <c r="N99646" s="561" t="n"/>
    </row>
    <row r="99647">
      <c r="N99647" s="561" t="n"/>
    </row>
    <row r="99648">
      <c r="N99648" s="561" t="n"/>
    </row>
    <row r="99649">
      <c r="N99649" s="561" t="n"/>
    </row>
    <row r="99650">
      <c r="N99650" s="561" t="n"/>
    </row>
    <row r="99651">
      <c r="N99651" s="561" t="n"/>
    </row>
    <row r="99652">
      <c r="N99652" s="561" t="n"/>
    </row>
    <row r="99653">
      <c r="N99653" s="561" t="n"/>
    </row>
    <row r="99654">
      <c r="N99654" s="561" t="n"/>
    </row>
    <row r="99655">
      <c r="N99655" s="561" t="n"/>
    </row>
    <row r="99656">
      <c r="N99656" s="561" t="n"/>
    </row>
    <row r="99657">
      <c r="N99657" s="561" t="n"/>
    </row>
    <row r="99658">
      <c r="N99658" s="561" t="n"/>
    </row>
    <row r="99659">
      <c r="N99659" s="561" t="n"/>
    </row>
    <row r="99660">
      <c r="N99660" s="561" t="n"/>
    </row>
    <row r="99661">
      <c r="N99661" s="561" t="n"/>
    </row>
    <row r="99662">
      <c r="N99662" s="561" t="n"/>
    </row>
    <row r="99663">
      <c r="N99663" s="561" t="n"/>
    </row>
    <row r="99664">
      <c r="N99664" s="561" t="n"/>
    </row>
    <row r="99665">
      <c r="N99665" s="561" t="n"/>
    </row>
    <row r="99666">
      <c r="N99666" s="561" t="n"/>
    </row>
    <row r="99667">
      <c r="N99667" s="561" t="n"/>
    </row>
    <row r="99668">
      <c r="N99668" s="561" t="n"/>
    </row>
    <row r="99669">
      <c r="N99669" s="561" t="n"/>
    </row>
    <row r="99670">
      <c r="N99670" s="561" t="n"/>
    </row>
    <row r="99671">
      <c r="N99671" s="561" t="n"/>
    </row>
    <row r="99672">
      <c r="N99672" s="561" t="n"/>
    </row>
    <row r="99673">
      <c r="N99673" s="561" t="n"/>
    </row>
    <row r="99674">
      <c r="N99674" s="561" t="n"/>
    </row>
    <row r="99675">
      <c r="N99675" s="561" t="n"/>
    </row>
    <row r="99676">
      <c r="N99676" s="561" t="n"/>
    </row>
    <row r="99677">
      <c r="N99677" s="561" t="n"/>
    </row>
    <row r="99678">
      <c r="N99678" s="561" t="n"/>
    </row>
    <row r="99679">
      <c r="N99679" s="561" t="n"/>
    </row>
    <row r="99680">
      <c r="N99680" s="561" t="n"/>
    </row>
    <row r="99681">
      <c r="N99681" s="561" t="n"/>
    </row>
    <row r="99682">
      <c r="N99682" s="561" t="n"/>
    </row>
    <row r="99683">
      <c r="N99683" s="561" t="n"/>
    </row>
    <row r="99684">
      <c r="N99684" s="561" t="n"/>
    </row>
    <row r="99685">
      <c r="N99685" s="561" t="n"/>
    </row>
    <row r="99686">
      <c r="N99686" s="561" t="n"/>
    </row>
    <row r="99687">
      <c r="N99687" s="561" t="n"/>
    </row>
    <row r="99688">
      <c r="N99688" s="561" t="n"/>
    </row>
    <row r="99689">
      <c r="N99689" s="561" t="n"/>
    </row>
    <row r="99690">
      <c r="N99690" s="561" t="n"/>
    </row>
    <row r="99691">
      <c r="N99691" s="561" t="n"/>
    </row>
    <row r="99692">
      <c r="N99692" s="561" t="n"/>
    </row>
    <row r="99693">
      <c r="N99693" s="561" t="n"/>
    </row>
    <row r="99694">
      <c r="N99694" s="561" t="n"/>
    </row>
    <row r="99695">
      <c r="N99695" s="561" t="n"/>
    </row>
    <row r="99696">
      <c r="N99696" s="561" t="n"/>
    </row>
    <row r="99697">
      <c r="N99697" s="561" t="n"/>
    </row>
    <row r="99698">
      <c r="N99698" s="561" t="n"/>
    </row>
    <row r="99699">
      <c r="N99699" s="561" t="n"/>
    </row>
    <row r="99700">
      <c r="N99700" s="561" t="n"/>
    </row>
    <row r="99701">
      <c r="N99701" s="561" t="n"/>
    </row>
    <row r="99702">
      <c r="N99702" s="561" t="n"/>
    </row>
    <row r="99703">
      <c r="N99703" s="561" t="n"/>
    </row>
    <row r="99704">
      <c r="N99704" s="561" t="n"/>
    </row>
    <row r="99705">
      <c r="N99705" s="561" t="n"/>
    </row>
    <row r="99706">
      <c r="N99706" s="561" t="n"/>
    </row>
    <row r="99707">
      <c r="N99707" s="561" t="n"/>
    </row>
    <row r="99708">
      <c r="N99708" s="561" t="n"/>
    </row>
    <row r="99709">
      <c r="N99709" s="561" t="n"/>
    </row>
    <row r="99710">
      <c r="N99710" s="561" t="n"/>
    </row>
    <row r="99711">
      <c r="N99711" s="561" t="n"/>
    </row>
    <row r="99712">
      <c r="N99712" s="561" t="n"/>
    </row>
    <row r="99713">
      <c r="N99713" s="561" t="n"/>
    </row>
    <row r="99714">
      <c r="N99714" s="561" t="n"/>
    </row>
    <row r="99715">
      <c r="N99715" s="561" t="n"/>
    </row>
    <row r="99716">
      <c r="N99716" s="561" t="n"/>
    </row>
    <row r="99717">
      <c r="N99717" s="561" t="n"/>
    </row>
    <row r="99718">
      <c r="N99718" s="561" t="n"/>
    </row>
    <row r="99719">
      <c r="N99719" s="561" t="n"/>
    </row>
    <row r="99720">
      <c r="N99720" s="561" t="n"/>
    </row>
    <row r="99721">
      <c r="N99721" s="561" t="n"/>
    </row>
    <row r="99722">
      <c r="N99722" s="561" t="n"/>
    </row>
    <row r="99723">
      <c r="N99723" s="561" t="n"/>
    </row>
    <row r="99724">
      <c r="N99724" s="561" t="n"/>
    </row>
    <row r="99725">
      <c r="N99725" s="561" t="n"/>
    </row>
    <row r="99726">
      <c r="N99726" s="561" t="n"/>
    </row>
    <row r="99727">
      <c r="N99727" s="561" t="n"/>
    </row>
    <row r="99728">
      <c r="N99728" s="561" t="n"/>
    </row>
    <row r="99729">
      <c r="N99729" s="561" t="n"/>
    </row>
    <row r="99730">
      <c r="N99730" s="561" t="n"/>
    </row>
    <row r="99731">
      <c r="N99731" s="561" t="n"/>
    </row>
    <row r="99732">
      <c r="N99732" s="561" t="n"/>
    </row>
    <row r="99733">
      <c r="N99733" s="561" t="n"/>
    </row>
    <row r="99734">
      <c r="N99734" s="561" t="n"/>
    </row>
    <row r="99735">
      <c r="N99735" s="561" t="n"/>
    </row>
    <row r="99736">
      <c r="N99736" s="561" t="n"/>
    </row>
    <row r="99737">
      <c r="N99737" s="561" t="n"/>
    </row>
    <row r="99738">
      <c r="N99738" s="561" t="n"/>
    </row>
    <row r="99739">
      <c r="N99739" s="561" t="n"/>
    </row>
    <row r="99740">
      <c r="N99740" s="561" t="n"/>
    </row>
    <row r="99741">
      <c r="N99741" s="561" t="n"/>
    </row>
    <row r="99742">
      <c r="N99742" s="561" t="n"/>
    </row>
    <row r="99743">
      <c r="N99743" s="561" t="n"/>
    </row>
    <row r="99744">
      <c r="N99744" s="561" t="n"/>
    </row>
    <row r="99745">
      <c r="N99745" s="561" t="n"/>
    </row>
    <row r="99746">
      <c r="N99746" s="561" t="n"/>
    </row>
    <row r="99747">
      <c r="N99747" s="561" t="n"/>
    </row>
    <row r="99748">
      <c r="N99748" s="561" t="n"/>
    </row>
    <row r="99749">
      <c r="N99749" s="561" t="n"/>
    </row>
    <row r="99750">
      <c r="N99750" s="561" t="n"/>
    </row>
    <row r="99751">
      <c r="N99751" s="561" t="n"/>
    </row>
    <row r="99752">
      <c r="N99752" s="561" t="n"/>
    </row>
    <row r="99753">
      <c r="N99753" s="561" t="n"/>
    </row>
    <row r="99754">
      <c r="N99754" s="561" t="n"/>
    </row>
    <row r="99755">
      <c r="N99755" s="561" t="n"/>
    </row>
    <row r="99756">
      <c r="N99756" s="561" t="n"/>
    </row>
    <row r="99757">
      <c r="N99757" s="561" t="n"/>
    </row>
    <row r="99758">
      <c r="N99758" s="561" t="n"/>
    </row>
    <row r="99759">
      <c r="N99759" s="561" t="n"/>
    </row>
    <row r="99760">
      <c r="N99760" s="561" t="n"/>
    </row>
    <row r="99761">
      <c r="N99761" s="561" t="n"/>
    </row>
    <row r="99762">
      <c r="N99762" s="561" t="n"/>
    </row>
    <row r="99763">
      <c r="N99763" s="561" t="n"/>
    </row>
    <row r="99764">
      <c r="N99764" s="561" t="n"/>
    </row>
    <row r="99765">
      <c r="N99765" s="561" t="n"/>
    </row>
    <row r="99766">
      <c r="N99766" s="561" t="n"/>
    </row>
    <row r="99767">
      <c r="N99767" s="561" t="n"/>
    </row>
    <row r="99768">
      <c r="N99768" s="561" t="n"/>
    </row>
    <row r="99769">
      <c r="N99769" s="561" t="n"/>
    </row>
    <row r="99770">
      <c r="N99770" s="561" t="n"/>
    </row>
    <row r="99771">
      <c r="N99771" s="561" t="n"/>
    </row>
    <row r="99772">
      <c r="N99772" s="561" t="n"/>
    </row>
    <row r="99773">
      <c r="N99773" s="561" t="n"/>
    </row>
    <row r="99774">
      <c r="N99774" s="561" t="n"/>
    </row>
    <row r="99775">
      <c r="N99775" s="561" t="n"/>
    </row>
    <row r="99776">
      <c r="N99776" s="561" t="n"/>
    </row>
    <row r="99777">
      <c r="N99777" s="561" t="n"/>
    </row>
    <row r="99778">
      <c r="N99778" s="561" t="n"/>
    </row>
    <row r="99779">
      <c r="N99779" s="561" t="n"/>
    </row>
    <row r="99780">
      <c r="N99780" s="561" t="n"/>
    </row>
    <row r="99781">
      <c r="N99781" s="561" t="n"/>
    </row>
    <row r="99782">
      <c r="N99782" s="561" t="n"/>
    </row>
    <row r="99783">
      <c r="N99783" s="561" t="n"/>
    </row>
    <row r="99784">
      <c r="N99784" s="561" t="n"/>
    </row>
    <row r="99785">
      <c r="N99785" s="561" t="n"/>
    </row>
    <row r="99786">
      <c r="N99786" s="561" t="n"/>
    </row>
    <row r="99787">
      <c r="N99787" s="561" t="n"/>
    </row>
    <row r="99788">
      <c r="N99788" s="561" t="n"/>
    </row>
    <row r="99789">
      <c r="N99789" s="561" t="n"/>
    </row>
    <row r="99790">
      <c r="N99790" s="561" t="n"/>
    </row>
    <row r="99791">
      <c r="N99791" s="561" t="n"/>
    </row>
    <row r="99792">
      <c r="N99792" s="561" t="n"/>
    </row>
    <row r="99793">
      <c r="N99793" s="561" t="n"/>
    </row>
    <row r="99794">
      <c r="N99794" s="561" t="n"/>
    </row>
    <row r="99795">
      <c r="N99795" s="561" t="n"/>
    </row>
    <row r="99796">
      <c r="N99796" s="561" t="n"/>
    </row>
    <row r="99797">
      <c r="N99797" s="561" t="n"/>
    </row>
    <row r="99798">
      <c r="N99798" s="561" t="n"/>
    </row>
    <row r="99799">
      <c r="N99799" s="561" t="n"/>
    </row>
    <row r="99800">
      <c r="N99800" s="561" t="n"/>
    </row>
    <row r="99801">
      <c r="N99801" s="561" t="n"/>
    </row>
    <row r="99802">
      <c r="N99802" s="561" t="n"/>
    </row>
    <row r="99803">
      <c r="N99803" s="561" t="n"/>
    </row>
    <row r="99804">
      <c r="N99804" s="561" t="n"/>
    </row>
    <row r="99805">
      <c r="N99805" s="561" t="n"/>
    </row>
    <row r="99806">
      <c r="N99806" s="561" t="n"/>
    </row>
    <row r="99807">
      <c r="N99807" s="561" t="n"/>
    </row>
    <row r="99808">
      <c r="N99808" s="561" t="n"/>
    </row>
    <row r="99809">
      <c r="N99809" s="561" t="n"/>
    </row>
    <row r="99810">
      <c r="N99810" s="561" t="n"/>
    </row>
    <row r="99811">
      <c r="N99811" s="561" t="n"/>
    </row>
    <row r="99812">
      <c r="N99812" s="561" t="n"/>
    </row>
    <row r="99813">
      <c r="N99813" s="561" t="n"/>
    </row>
    <row r="99814">
      <c r="N99814" s="561" t="n"/>
    </row>
    <row r="99815">
      <c r="N99815" s="561" t="n"/>
    </row>
    <row r="99816">
      <c r="N99816" s="561" t="n"/>
    </row>
    <row r="99817">
      <c r="N99817" s="561" t="n"/>
    </row>
    <row r="99818">
      <c r="N99818" s="561" t="n"/>
    </row>
    <row r="99819">
      <c r="N99819" s="561" t="n"/>
    </row>
    <row r="99820">
      <c r="N99820" s="561" t="n"/>
    </row>
    <row r="99821">
      <c r="N99821" s="561" t="n"/>
    </row>
    <row r="99822">
      <c r="N99822" s="561" t="n"/>
    </row>
    <row r="99823">
      <c r="N99823" s="561" t="n"/>
    </row>
    <row r="99824">
      <c r="N99824" s="561" t="n"/>
    </row>
    <row r="99825">
      <c r="N99825" s="561" t="n"/>
    </row>
    <row r="99826">
      <c r="N99826" s="561" t="n"/>
    </row>
    <row r="99827">
      <c r="N99827" s="561" t="n"/>
    </row>
    <row r="99828">
      <c r="N99828" s="561" t="n"/>
    </row>
    <row r="99829">
      <c r="N99829" s="561" t="n"/>
    </row>
    <row r="99830">
      <c r="N99830" s="561" t="n"/>
    </row>
    <row r="99831">
      <c r="N99831" s="561" t="n"/>
    </row>
    <row r="99832">
      <c r="N99832" s="561" t="n"/>
    </row>
    <row r="99833">
      <c r="N99833" s="561" t="n"/>
    </row>
    <row r="99834">
      <c r="N99834" s="561" t="n"/>
    </row>
    <row r="99835">
      <c r="N99835" s="561" t="n"/>
    </row>
    <row r="99836">
      <c r="N99836" s="561" t="n"/>
    </row>
    <row r="99837">
      <c r="N99837" s="561" t="n"/>
    </row>
    <row r="99838">
      <c r="N99838" s="561" t="n"/>
    </row>
    <row r="99839">
      <c r="N99839" s="561" t="n"/>
    </row>
    <row r="99840">
      <c r="N99840" s="561" t="n"/>
    </row>
    <row r="99841">
      <c r="N99841" s="561" t="n"/>
    </row>
    <row r="99842">
      <c r="N99842" s="561" t="n"/>
    </row>
    <row r="99843">
      <c r="N99843" s="561" t="n"/>
    </row>
    <row r="99844">
      <c r="N99844" s="561" t="n"/>
    </row>
    <row r="99845">
      <c r="N99845" s="561" t="n"/>
    </row>
    <row r="99846">
      <c r="N99846" s="561" t="n"/>
    </row>
    <row r="99847">
      <c r="N99847" s="561" t="n"/>
    </row>
    <row r="99848">
      <c r="N99848" s="561" t="n"/>
    </row>
    <row r="99849">
      <c r="N99849" s="561" t="n"/>
    </row>
    <row r="99850">
      <c r="N99850" s="561" t="n"/>
    </row>
    <row r="99851">
      <c r="N99851" s="561" t="n"/>
    </row>
    <row r="99852">
      <c r="N99852" s="561" t="n"/>
    </row>
    <row r="99853">
      <c r="N99853" s="561" t="n"/>
    </row>
    <row r="99854">
      <c r="N99854" s="561" t="n"/>
    </row>
    <row r="99855">
      <c r="N99855" s="561" t="n"/>
    </row>
    <row r="99856">
      <c r="N99856" s="561" t="n"/>
    </row>
    <row r="99857">
      <c r="N99857" s="561" t="n"/>
    </row>
    <row r="99858">
      <c r="N99858" s="561" t="n"/>
    </row>
    <row r="99859">
      <c r="N99859" s="561" t="n"/>
    </row>
    <row r="99860">
      <c r="N99860" s="561" t="n"/>
    </row>
    <row r="99861">
      <c r="N99861" s="561" t="n"/>
    </row>
    <row r="99862">
      <c r="N99862" s="561" t="n"/>
    </row>
    <row r="99863">
      <c r="N99863" s="561" t="n"/>
    </row>
    <row r="99864">
      <c r="N99864" s="561" t="n"/>
    </row>
    <row r="99865">
      <c r="N99865" s="561" t="n"/>
    </row>
    <row r="99866">
      <c r="N99866" s="561" t="n"/>
    </row>
    <row r="99867">
      <c r="N99867" s="561" t="n"/>
    </row>
    <row r="99868">
      <c r="N99868" s="561" t="n"/>
    </row>
    <row r="99869">
      <c r="N99869" s="561" t="n"/>
    </row>
    <row r="99870">
      <c r="N99870" s="561" t="n"/>
    </row>
    <row r="99871">
      <c r="N99871" s="561" t="n"/>
    </row>
    <row r="99872">
      <c r="N99872" s="561" t="n"/>
    </row>
    <row r="99873">
      <c r="N99873" s="561" t="n"/>
    </row>
    <row r="99874">
      <c r="N99874" s="561" t="n"/>
    </row>
    <row r="99875">
      <c r="N99875" s="561" t="n"/>
    </row>
    <row r="99876">
      <c r="N99876" s="561" t="n"/>
    </row>
    <row r="99877">
      <c r="N99877" s="561" t="n"/>
    </row>
    <row r="99878">
      <c r="N99878" s="561" t="n"/>
    </row>
    <row r="99879">
      <c r="N99879" s="561" t="n"/>
    </row>
    <row r="99880">
      <c r="N99880" s="561" t="n"/>
    </row>
    <row r="99881">
      <c r="N99881" s="561" t="n"/>
    </row>
    <row r="99882">
      <c r="N99882" s="561" t="n"/>
    </row>
    <row r="99883">
      <c r="N99883" s="561" t="n"/>
    </row>
    <row r="99884">
      <c r="N99884" s="561" t="n"/>
    </row>
    <row r="99885">
      <c r="N99885" s="561" t="n"/>
    </row>
    <row r="99886">
      <c r="N99886" s="561" t="n"/>
    </row>
    <row r="99887">
      <c r="N99887" s="561" t="n"/>
    </row>
    <row r="99888">
      <c r="N99888" s="561" t="n"/>
    </row>
    <row r="99889">
      <c r="N99889" s="561" t="n"/>
    </row>
    <row r="99890">
      <c r="N99890" s="561" t="n"/>
    </row>
    <row r="99891">
      <c r="N99891" s="561" t="n"/>
    </row>
    <row r="99892">
      <c r="N99892" s="561" t="n"/>
    </row>
    <row r="99893">
      <c r="N99893" s="561" t="n"/>
    </row>
    <row r="99894">
      <c r="N99894" s="561" t="n"/>
    </row>
    <row r="99895">
      <c r="N99895" s="561" t="n"/>
    </row>
    <row r="99896">
      <c r="N99896" s="561" t="n"/>
    </row>
    <row r="99897">
      <c r="N99897" s="561" t="n"/>
    </row>
    <row r="99898">
      <c r="N99898" s="561" t="n"/>
    </row>
    <row r="99899">
      <c r="N99899" s="561" t="n"/>
    </row>
    <row r="99900">
      <c r="N99900" s="561" t="n"/>
    </row>
    <row r="99901">
      <c r="N99901" s="561" t="n"/>
    </row>
    <row r="99902">
      <c r="N99902" s="561" t="n"/>
    </row>
    <row r="99903">
      <c r="N99903" s="561" t="n"/>
    </row>
    <row r="99904">
      <c r="N99904" s="561" t="n"/>
    </row>
    <row r="99905">
      <c r="N99905" s="561" t="n"/>
    </row>
    <row r="99906">
      <c r="N99906" s="561" t="n"/>
    </row>
    <row r="99907">
      <c r="N99907" s="561" t="n"/>
    </row>
    <row r="99908">
      <c r="N99908" s="561" t="n"/>
    </row>
    <row r="99909">
      <c r="N99909" s="561" t="n"/>
    </row>
    <row r="99910">
      <c r="N99910" s="561" t="n"/>
    </row>
    <row r="99911">
      <c r="N99911" s="561" t="n"/>
    </row>
    <row r="99912">
      <c r="N99912" s="561" t="n"/>
    </row>
    <row r="99913">
      <c r="N99913" s="561" t="n"/>
    </row>
    <row r="99914">
      <c r="N99914" s="561" t="n"/>
    </row>
    <row r="99915">
      <c r="N99915" s="561" t="n"/>
    </row>
    <row r="99916">
      <c r="N99916" s="561" t="n"/>
    </row>
    <row r="99917">
      <c r="N99917" s="561" t="n"/>
    </row>
    <row r="99918">
      <c r="N99918" s="561" t="n"/>
    </row>
    <row r="99919">
      <c r="N99919" s="561" t="n"/>
    </row>
    <row r="99920">
      <c r="N99920" s="561" t="n"/>
    </row>
    <row r="99921">
      <c r="N99921" s="561" t="n"/>
    </row>
    <row r="99922">
      <c r="N99922" s="561" t="n"/>
    </row>
    <row r="99923">
      <c r="N99923" s="561" t="n"/>
    </row>
    <row r="99924">
      <c r="N99924" s="561" t="n"/>
    </row>
    <row r="99925">
      <c r="N99925" s="561" t="n"/>
    </row>
    <row r="99926">
      <c r="N99926" s="561" t="n"/>
    </row>
    <row r="99927">
      <c r="N99927" s="561" t="n"/>
    </row>
    <row r="99928">
      <c r="N99928" s="561" t="n"/>
    </row>
    <row r="99929">
      <c r="N99929" s="561" t="n"/>
    </row>
    <row r="99930">
      <c r="N99930" s="561" t="n"/>
    </row>
    <row r="99931">
      <c r="N99931" s="561" t="n"/>
    </row>
    <row r="99932">
      <c r="N99932" s="561" t="n"/>
    </row>
    <row r="99933">
      <c r="N99933" s="561" t="n"/>
    </row>
    <row r="99934">
      <c r="N99934" s="561" t="n"/>
    </row>
    <row r="99935">
      <c r="N99935" s="561" t="n"/>
    </row>
    <row r="99936">
      <c r="N99936" s="561" t="n"/>
    </row>
    <row r="99937">
      <c r="N99937" s="561" t="n"/>
    </row>
    <row r="99938">
      <c r="N99938" s="561" t="n"/>
    </row>
    <row r="99939">
      <c r="N99939" s="561" t="n"/>
    </row>
    <row r="99940">
      <c r="N99940" s="561" t="n"/>
    </row>
    <row r="99941">
      <c r="N99941" s="561" t="n"/>
    </row>
    <row r="99942">
      <c r="N99942" s="561" t="n"/>
    </row>
    <row r="99943">
      <c r="N99943" s="561" t="n"/>
    </row>
    <row r="99944">
      <c r="N99944" s="561" t="n"/>
    </row>
    <row r="99945">
      <c r="N99945" s="561" t="n"/>
    </row>
    <row r="99946">
      <c r="N99946" s="561" t="n"/>
    </row>
    <row r="99947">
      <c r="N99947" s="561" t="n"/>
    </row>
    <row r="99948">
      <c r="N99948" s="561" t="n"/>
    </row>
    <row r="99949">
      <c r="N99949" s="561" t="n"/>
    </row>
    <row r="99950">
      <c r="N99950" s="561" t="n"/>
    </row>
    <row r="99951">
      <c r="N99951" s="561" t="n"/>
    </row>
    <row r="99952">
      <c r="N99952" s="561" t="n"/>
    </row>
    <row r="99953">
      <c r="N99953" s="561" t="n"/>
    </row>
    <row r="99954">
      <c r="N99954" s="561" t="n"/>
    </row>
    <row r="99955">
      <c r="N99955" s="561" t="n"/>
    </row>
    <row r="99956">
      <c r="N99956" s="561" t="n"/>
    </row>
    <row r="99957">
      <c r="N99957" s="561" t="n"/>
    </row>
    <row r="99958">
      <c r="N99958" s="561" t="n"/>
    </row>
    <row r="99959">
      <c r="N99959" s="561" t="n"/>
    </row>
    <row r="99960">
      <c r="N99960" s="561" t="n"/>
    </row>
    <row r="99961">
      <c r="N99961" s="561" t="n"/>
    </row>
    <row r="99962">
      <c r="N99962" s="561" t="n"/>
    </row>
    <row r="99963">
      <c r="N99963" s="561" t="n"/>
    </row>
    <row r="99964">
      <c r="N99964" s="561" t="n"/>
    </row>
    <row r="99965">
      <c r="N99965" s="561" t="n"/>
    </row>
    <row r="99966">
      <c r="N99966" s="561" t="n"/>
    </row>
    <row r="99967">
      <c r="N99967" s="561" t="n"/>
    </row>
    <row r="99968">
      <c r="N99968" s="561" t="n"/>
    </row>
    <row r="99969">
      <c r="N99969" s="561" t="n"/>
    </row>
    <row r="99970">
      <c r="N99970" s="561" t="n"/>
    </row>
    <row r="99971">
      <c r="N99971" s="561" t="n"/>
    </row>
    <row r="99972">
      <c r="N99972" s="561" t="n"/>
    </row>
    <row r="99973">
      <c r="N99973" s="561" t="n"/>
    </row>
    <row r="99974">
      <c r="N99974" s="561" t="n"/>
    </row>
    <row r="99975">
      <c r="N99975" s="561" t="n"/>
    </row>
    <row r="99976">
      <c r="N99976" s="561" t="n"/>
    </row>
    <row r="99977">
      <c r="N99977" s="561" t="n"/>
    </row>
    <row r="99978">
      <c r="N99978" s="561" t="n"/>
    </row>
    <row r="99979">
      <c r="N99979" s="561" t="n"/>
    </row>
    <row r="99980">
      <c r="N99980" s="561" t="n"/>
    </row>
    <row r="99981">
      <c r="N99981" s="561" t="n"/>
    </row>
    <row r="99982">
      <c r="N99982" s="561" t="n"/>
    </row>
    <row r="99983">
      <c r="N99983" s="561" t="n"/>
    </row>
    <row r="99984">
      <c r="N99984" s="561" t="n"/>
    </row>
    <row r="99985">
      <c r="N99985" s="561" t="n"/>
    </row>
    <row r="99986">
      <c r="N99986" s="561" t="n"/>
    </row>
    <row r="99987">
      <c r="N99987" s="561" t="n"/>
    </row>
    <row r="99988">
      <c r="N99988" s="561" t="n"/>
    </row>
    <row r="99989">
      <c r="N99989" s="561" t="n"/>
    </row>
    <row r="99990">
      <c r="N99990" s="561" t="n"/>
    </row>
    <row r="99991">
      <c r="N99991" s="561" t="n"/>
    </row>
    <row r="99992">
      <c r="N99992" s="561" t="n"/>
    </row>
    <row r="99993">
      <c r="N99993" s="561" t="n"/>
    </row>
    <row r="99994">
      <c r="N99994" s="561" t="n"/>
    </row>
    <row r="99995">
      <c r="N99995" s="561" t="n"/>
    </row>
    <row r="99996">
      <c r="N99996" s="561" t="n"/>
    </row>
    <row r="99997">
      <c r="N99997" s="561" t="n"/>
    </row>
    <row r="99998">
      <c r="N99998" s="561" t="n"/>
    </row>
    <row r="99999">
      <c r="N99999" s="561" t="n"/>
    </row>
    <row r="100000">
      <c r="N100000" s="561" t="n"/>
    </row>
    <row r="100001">
      <c r="N100001" s="561" t="n"/>
    </row>
    <row r="100002">
      <c r="N100002" s="561" t="n"/>
    </row>
    <row r="100003">
      <c r="N100003" s="561" t="n"/>
    </row>
    <row r="100004">
      <c r="N100004" s="561" t="n"/>
    </row>
    <row r="100005">
      <c r="N100005" s="561" t="n"/>
    </row>
    <row r="100006">
      <c r="N100006" s="561" t="n"/>
    </row>
    <row r="100007">
      <c r="N100007" s="561" t="n"/>
    </row>
    <row r="100008">
      <c r="N100008" s="561" t="n"/>
    </row>
    <row r="100009">
      <c r="N100009" s="561" t="n"/>
    </row>
    <row r="100010">
      <c r="N100010" s="561" t="n"/>
    </row>
    <row r="100011">
      <c r="N100011" s="561" t="n"/>
    </row>
    <row r="100012">
      <c r="N100012" s="561" t="n"/>
    </row>
    <row r="100013">
      <c r="N100013" s="561" t="n"/>
    </row>
    <row r="100014">
      <c r="N100014" s="561" t="n"/>
    </row>
    <row r="100015">
      <c r="N100015" s="561" t="n"/>
    </row>
    <row r="100016">
      <c r="N100016" s="561" t="n"/>
    </row>
    <row r="100017">
      <c r="N100017" s="561" t="n"/>
    </row>
    <row r="100018">
      <c r="N100018" s="561" t="n"/>
    </row>
    <row r="100019">
      <c r="N100019" s="561" t="n"/>
    </row>
    <row r="100020">
      <c r="N100020" s="561" t="n"/>
    </row>
    <row r="100021">
      <c r="N100021" s="561" t="n"/>
    </row>
    <row r="100022">
      <c r="N100022" s="561" t="n"/>
    </row>
    <row r="100023">
      <c r="N100023" s="561" t="n"/>
    </row>
    <row r="100024">
      <c r="N100024" s="561" t="n"/>
    </row>
    <row r="100025">
      <c r="N100025" s="561" t="n"/>
    </row>
    <row r="100026">
      <c r="N100026" s="561" t="n"/>
    </row>
    <row r="100027">
      <c r="N100027" s="561" t="n"/>
    </row>
    <row r="100028">
      <c r="N100028" s="561" t="n"/>
    </row>
    <row r="100029">
      <c r="N100029" s="561" t="n"/>
    </row>
    <row r="100030">
      <c r="N100030" s="561" t="n"/>
    </row>
    <row r="100031">
      <c r="N100031" s="561" t="n"/>
    </row>
    <row r="100032">
      <c r="N100032" s="561" t="n"/>
    </row>
    <row r="100033">
      <c r="N100033" s="561" t="n"/>
    </row>
    <row r="100034">
      <c r="N100034" s="561" t="n"/>
    </row>
    <row r="100035">
      <c r="N100035" s="561" t="n"/>
    </row>
    <row r="100036">
      <c r="N100036" s="561" t="n"/>
    </row>
    <row r="100037">
      <c r="N100037" s="561" t="n"/>
    </row>
    <row r="100038">
      <c r="N100038" s="561" t="n"/>
    </row>
    <row r="100039">
      <c r="N100039" s="561" t="n"/>
    </row>
    <row r="100040">
      <c r="N100040" s="561" t="n"/>
    </row>
    <row r="100041">
      <c r="N100041" s="561" t="n"/>
    </row>
    <row r="100042">
      <c r="N100042" s="561" t="n"/>
    </row>
    <row r="100043">
      <c r="N100043" s="561" t="n"/>
    </row>
    <row r="100044">
      <c r="N100044" s="561" t="n"/>
    </row>
    <row r="100045">
      <c r="N100045" s="561" t="n"/>
    </row>
    <row r="100046">
      <c r="N100046" s="561" t="n"/>
    </row>
    <row r="100047">
      <c r="N100047" s="561" t="n"/>
    </row>
    <row r="100048">
      <c r="N100048" s="561" t="n"/>
    </row>
    <row r="100049">
      <c r="N100049" s="561" t="n"/>
    </row>
    <row r="100050">
      <c r="N100050" s="561" t="n"/>
    </row>
    <row r="100051">
      <c r="N100051" s="561" t="n"/>
    </row>
    <row r="100052">
      <c r="N100052" s="561" t="n"/>
    </row>
    <row r="100053">
      <c r="N100053" s="561" t="n"/>
    </row>
    <row r="100054">
      <c r="N100054" s="561" t="n"/>
    </row>
    <row r="100055">
      <c r="N100055" s="561" t="n"/>
    </row>
    <row r="100056">
      <c r="N100056" s="561" t="n"/>
    </row>
    <row r="100057">
      <c r="N100057" s="561" t="n"/>
    </row>
    <row r="100058">
      <c r="N100058" s="561" t="n"/>
    </row>
    <row r="100059">
      <c r="N100059" s="561" t="n"/>
    </row>
    <row r="100060">
      <c r="N100060" s="561" t="n"/>
    </row>
    <row r="100061">
      <c r="N100061" s="561" t="n"/>
    </row>
    <row r="100062">
      <c r="N100062" s="561" t="n"/>
    </row>
    <row r="100063">
      <c r="N100063" s="561" t="n"/>
    </row>
    <row r="100064">
      <c r="N100064" s="561" t="n"/>
    </row>
    <row r="100065">
      <c r="N100065" s="561" t="n"/>
    </row>
    <row r="100066">
      <c r="N100066" s="561" t="n"/>
    </row>
    <row r="100067">
      <c r="N100067" s="561" t="n"/>
    </row>
    <row r="100068">
      <c r="N100068" s="561" t="n"/>
    </row>
    <row r="100069">
      <c r="N100069" s="561" t="n"/>
    </row>
    <row r="100070">
      <c r="N100070" s="561" t="n"/>
    </row>
    <row r="100071">
      <c r="N100071" s="561" t="n"/>
    </row>
    <row r="100072">
      <c r="N100072" s="561" t="n"/>
    </row>
    <row r="100073">
      <c r="N100073" s="561" t="n"/>
    </row>
    <row r="100074">
      <c r="N100074" s="561" t="n"/>
    </row>
    <row r="100075">
      <c r="N100075" s="561" t="n"/>
    </row>
    <row r="100076">
      <c r="N100076" s="561" t="n"/>
    </row>
    <row r="100077">
      <c r="N100077" s="561" t="n"/>
    </row>
    <row r="100078">
      <c r="N100078" s="561" t="n"/>
    </row>
    <row r="100079">
      <c r="N100079" s="561" t="n"/>
    </row>
    <row r="100080">
      <c r="N100080" s="561" t="n"/>
    </row>
    <row r="100081">
      <c r="N100081" s="561" t="n"/>
    </row>
    <row r="100082">
      <c r="N100082" s="561" t="n"/>
    </row>
    <row r="100083">
      <c r="N100083" s="561" t="n"/>
    </row>
    <row r="100084">
      <c r="N100084" s="561" t="n"/>
    </row>
    <row r="100085">
      <c r="N100085" s="561" t="n"/>
    </row>
    <row r="100086">
      <c r="N100086" s="561" t="n"/>
    </row>
    <row r="100087">
      <c r="N100087" s="561" t="n"/>
    </row>
    <row r="100088">
      <c r="N100088" s="561" t="n"/>
    </row>
    <row r="100089">
      <c r="N100089" s="561" t="n"/>
    </row>
    <row r="100090">
      <c r="N100090" s="561" t="n"/>
    </row>
    <row r="100091">
      <c r="N100091" s="561" t="n"/>
    </row>
    <row r="100092">
      <c r="N100092" s="561" t="n"/>
    </row>
    <row r="100093">
      <c r="N100093" s="561" t="n"/>
    </row>
    <row r="100094">
      <c r="N100094" s="561" t="n"/>
    </row>
    <row r="100095">
      <c r="N100095" s="561" t="n"/>
    </row>
    <row r="100096">
      <c r="N100096" s="561" t="n"/>
    </row>
    <row r="100097">
      <c r="N100097" s="561" t="n"/>
    </row>
    <row r="100098">
      <c r="N100098" s="561" t="n"/>
    </row>
    <row r="100099">
      <c r="N100099" s="561" t="n"/>
    </row>
    <row r="100100">
      <c r="N100100" s="561" t="n"/>
    </row>
    <row r="100101">
      <c r="N100101" s="561" t="n"/>
    </row>
    <row r="100102">
      <c r="N100102" s="561" t="n"/>
    </row>
    <row r="100103">
      <c r="N100103" s="561" t="n"/>
    </row>
    <row r="100104">
      <c r="N100104" s="561" t="n"/>
    </row>
    <row r="100105">
      <c r="N100105" s="561" t="n"/>
    </row>
    <row r="100106">
      <c r="N100106" s="561" t="n"/>
    </row>
    <row r="100107">
      <c r="N100107" s="561" t="n"/>
    </row>
    <row r="100108">
      <c r="N100108" s="561" t="n"/>
    </row>
    <row r="100109">
      <c r="N100109" s="561" t="n"/>
    </row>
    <row r="100110">
      <c r="N100110" s="561" t="n"/>
    </row>
    <row r="100111">
      <c r="N100111" s="561" t="n"/>
    </row>
    <row r="100112">
      <c r="N100112" s="561" t="n"/>
    </row>
    <row r="100113">
      <c r="N100113" s="561" t="n"/>
    </row>
    <row r="100114">
      <c r="N100114" s="561" t="n"/>
    </row>
    <row r="100115">
      <c r="N100115" s="561" t="n"/>
    </row>
    <row r="100116">
      <c r="N100116" s="561" t="n"/>
    </row>
    <row r="100117">
      <c r="N100117" s="561" t="n"/>
    </row>
    <row r="100118">
      <c r="N100118" s="561" t="n"/>
    </row>
    <row r="100119">
      <c r="N100119" s="561" t="n"/>
    </row>
    <row r="100120">
      <c r="N100120" s="561" t="n"/>
    </row>
    <row r="100121">
      <c r="N100121" s="561" t="n"/>
    </row>
    <row r="100122">
      <c r="N100122" s="561" t="n"/>
    </row>
    <row r="100123">
      <c r="N100123" s="561" t="n"/>
    </row>
    <row r="100124">
      <c r="N100124" s="561" t="n"/>
    </row>
    <row r="100125">
      <c r="N100125" s="561" t="n"/>
    </row>
    <row r="100126">
      <c r="N100126" s="561" t="n"/>
    </row>
    <row r="100127">
      <c r="N100127" s="561" t="n"/>
    </row>
    <row r="100128">
      <c r="N100128" s="561" t="n"/>
    </row>
    <row r="100129">
      <c r="N100129" s="561" t="n"/>
    </row>
    <row r="100130">
      <c r="N100130" s="561" t="n"/>
    </row>
    <row r="100131">
      <c r="N100131" s="561" t="n"/>
    </row>
    <row r="100132">
      <c r="N100132" s="561" t="n"/>
    </row>
    <row r="100133">
      <c r="N100133" s="561" t="n"/>
    </row>
    <row r="100134">
      <c r="N100134" s="561" t="n"/>
    </row>
    <row r="100135">
      <c r="N100135" s="561" t="n"/>
    </row>
    <row r="100136">
      <c r="N100136" s="561" t="n"/>
    </row>
    <row r="100137">
      <c r="N100137" s="561" t="n"/>
    </row>
    <row r="100138">
      <c r="N100138" s="561" t="n"/>
    </row>
    <row r="100139">
      <c r="N100139" s="561" t="n"/>
    </row>
    <row r="100140">
      <c r="N100140" s="561" t="n"/>
    </row>
    <row r="100141">
      <c r="N100141" s="561" t="n"/>
    </row>
    <row r="100142">
      <c r="N100142" s="561" t="n"/>
    </row>
    <row r="100143">
      <c r="N100143" s="561" t="n"/>
    </row>
    <row r="100144">
      <c r="N100144" s="561" t="n"/>
    </row>
    <row r="100145">
      <c r="N100145" s="561" t="n"/>
    </row>
    <row r="100146">
      <c r="N100146" s="561" t="n"/>
    </row>
    <row r="100147">
      <c r="N100147" s="561" t="n"/>
    </row>
    <row r="100148">
      <c r="N100148" s="561" t="n"/>
    </row>
    <row r="100149">
      <c r="N100149" s="561" t="n"/>
    </row>
    <row r="100150">
      <c r="N100150" s="561" t="n"/>
    </row>
    <row r="100151">
      <c r="N100151" s="561" t="n"/>
    </row>
    <row r="100152">
      <c r="N100152" s="561" t="n"/>
    </row>
    <row r="100153">
      <c r="N100153" s="561" t="n"/>
    </row>
    <row r="100154">
      <c r="N100154" s="561" t="n"/>
    </row>
    <row r="100155">
      <c r="N100155" s="561" t="n"/>
    </row>
    <row r="100156">
      <c r="N100156" s="561" t="n"/>
    </row>
    <row r="100157">
      <c r="N100157" s="561" t="n"/>
    </row>
    <row r="100158">
      <c r="N100158" s="561" t="n"/>
    </row>
    <row r="100159">
      <c r="N100159" s="561" t="n"/>
    </row>
    <row r="100160">
      <c r="N100160" s="561" t="n"/>
    </row>
    <row r="100161">
      <c r="N100161" s="561" t="n"/>
    </row>
    <row r="100162">
      <c r="N100162" s="561" t="n"/>
    </row>
    <row r="100163">
      <c r="N100163" s="561" t="n"/>
    </row>
    <row r="100164">
      <c r="N100164" s="561" t="n"/>
    </row>
    <row r="100165">
      <c r="N100165" s="561" t="n"/>
    </row>
    <row r="100166">
      <c r="N100166" s="561" t="n"/>
    </row>
    <row r="100167">
      <c r="N100167" s="561" t="n"/>
    </row>
    <row r="100168">
      <c r="N100168" s="561" t="n"/>
    </row>
    <row r="100169">
      <c r="N100169" s="561" t="n"/>
    </row>
    <row r="100170">
      <c r="N100170" s="561" t="n"/>
    </row>
    <row r="100171">
      <c r="N100171" s="561" t="n"/>
    </row>
    <row r="100172">
      <c r="N100172" s="561" t="n"/>
    </row>
    <row r="100173">
      <c r="N100173" s="561" t="n"/>
    </row>
    <row r="100174">
      <c r="N100174" s="561" t="n"/>
    </row>
    <row r="100175">
      <c r="N100175" s="561" t="n"/>
    </row>
    <row r="100176">
      <c r="N100176" s="561" t="n"/>
    </row>
    <row r="100177">
      <c r="N100177" s="561" t="n"/>
    </row>
    <row r="100178">
      <c r="N100178" s="561" t="n"/>
    </row>
    <row r="100179">
      <c r="N100179" s="561" t="n"/>
    </row>
    <row r="100180">
      <c r="N100180" s="561" t="n"/>
    </row>
    <row r="100181">
      <c r="N100181" s="561" t="n"/>
    </row>
    <row r="100182">
      <c r="N100182" s="561" t="n"/>
    </row>
    <row r="100183">
      <c r="N100183" s="561" t="n"/>
    </row>
    <row r="100184">
      <c r="N100184" s="561" t="n"/>
    </row>
    <row r="100185">
      <c r="N100185" s="561" t="n"/>
    </row>
    <row r="100186">
      <c r="N100186" s="561" t="n"/>
    </row>
    <row r="100187">
      <c r="N100187" s="561" t="n"/>
    </row>
    <row r="100188">
      <c r="N100188" s="561" t="n"/>
    </row>
    <row r="100189">
      <c r="N100189" s="561" t="n"/>
    </row>
    <row r="100190">
      <c r="N100190" s="561" t="n"/>
    </row>
    <row r="100191">
      <c r="N100191" s="561" t="n"/>
    </row>
    <row r="100192">
      <c r="N100192" s="561" t="n"/>
    </row>
    <row r="100193">
      <c r="N100193" s="561" t="n"/>
    </row>
    <row r="100194">
      <c r="N100194" s="561" t="n"/>
    </row>
    <row r="100195">
      <c r="N100195" s="561" t="n"/>
    </row>
    <row r="100196">
      <c r="N100196" s="561" t="n"/>
    </row>
    <row r="100197">
      <c r="N100197" s="561" t="n"/>
    </row>
    <row r="100198">
      <c r="N100198" s="561" t="n"/>
    </row>
    <row r="100199">
      <c r="N100199" s="561" t="n"/>
    </row>
    <row r="100200">
      <c r="N100200" s="561" t="n"/>
    </row>
    <row r="100201">
      <c r="N100201" s="561" t="n"/>
    </row>
    <row r="100202">
      <c r="N100202" s="561" t="n"/>
    </row>
    <row r="100203">
      <c r="N100203" s="561" t="n"/>
    </row>
    <row r="100204">
      <c r="N100204" s="561" t="n"/>
    </row>
    <row r="100205">
      <c r="N100205" s="561" t="n"/>
    </row>
    <row r="100206">
      <c r="N100206" s="561" t="n"/>
    </row>
    <row r="100207">
      <c r="N100207" s="561" t="n"/>
    </row>
    <row r="100208">
      <c r="N100208" s="561" t="n"/>
    </row>
    <row r="100209">
      <c r="N100209" s="561" t="n"/>
    </row>
    <row r="100210">
      <c r="N100210" s="561" t="n"/>
    </row>
    <row r="100211">
      <c r="N100211" s="561" t="n"/>
    </row>
    <row r="100212">
      <c r="N100212" s="561" t="n"/>
    </row>
    <row r="100213">
      <c r="N100213" s="561" t="n"/>
    </row>
    <row r="100214">
      <c r="N100214" s="561" t="n"/>
    </row>
    <row r="100215">
      <c r="N100215" s="561" t="n"/>
    </row>
    <row r="100216">
      <c r="N100216" s="561" t="n"/>
    </row>
    <row r="100217">
      <c r="N100217" s="561" t="n"/>
    </row>
    <row r="100218">
      <c r="N100218" s="561" t="n"/>
    </row>
    <row r="100219">
      <c r="N100219" s="561" t="n"/>
    </row>
    <row r="100220">
      <c r="N100220" s="561" t="n"/>
    </row>
    <row r="100221">
      <c r="N100221" s="561" t="n"/>
    </row>
    <row r="100222">
      <c r="N100222" s="561" t="n"/>
    </row>
    <row r="100223">
      <c r="N100223" s="561" t="n"/>
    </row>
    <row r="100224">
      <c r="N100224" s="561" t="n"/>
    </row>
    <row r="100225">
      <c r="N100225" s="561" t="n"/>
    </row>
    <row r="100226">
      <c r="N100226" s="561" t="n"/>
    </row>
    <row r="100227">
      <c r="N100227" s="561" t="n"/>
    </row>
    <row r="100228">
      <c r="N100228" s="561" t="n"/>
    </row>
    <row r="100229">
      <c r="N100229" s="561" t="n"/>
    </row>
    <row r="100230">
      <c r="N100230" s="561" t="n"/>
    </row>
    <row r="100231">
      <c r="N100231" s="561" t="n"/>
    </row>
    <row r="100232">
      <c r="N100232" s="561" t="n"/>
    </row>
    <row r="100233">
      <c r="N100233" s="561" t="n"/>
    </row>
    <row r="100234">
      <c r="N100234" s="561" t="n"/>
    </row>
    <row r="100235">
      <c r="N100235" s="561" t="n"/>
    </row>
    <row r="100236">
      <c r="N100236" s="561" t="n"/>
    </row>
    <row r="100237">
      <c r="N100237" s="561" t="n"/>
    </row>
    <row r="100238">
      <c r="N100238" s="561" t="n"/>
    </row>
    <row r="100239">
      <c r="N100239" s="561" t="n"/>
    </row>
    <row r="100240">
      <c r="N100240" s="561" t="n"/>
    </row>
    <row r="100241">
      <c r="N100241" s="561" t="n"/>
    </row>
    <row r="100242">
      <c r="N100242" s="561" t="n"/>
    </row>
    <row r="100243">
      <c r="N100243" s="561" t="n"/>
    </row>
    <row r="100244">
      <c r="N100244" s="561" t="n"/>
    </row>
    <row r="100245">
      <c r="N100245" s="561" t="n"/>
    </row>
    <row r="100246">
      <c r="N100246" s="561" t="n"/>
    </row>
    <row r="100247">
      <c r="N100247" s="561" t="n"/>
    </row>
    <row r="100248">
      <c r="N100248" s="561" t="n"/>
    </row>
    <row r="100249">
      <c r="N100249" s="561" t="n"/>
    </row>
    <row r="100250">
      <c r="N100250" s="561" t="n"/>
    </row>
    <row r="100251">
      <c r="N100251" s="561" t="n"/>
    </row>
    <row r="100252">
      <c r="N100252" s="561" t="n"/>
    </row>
    <row r="100253">
      <c r="N100253" s="561" t="n"/>
    </row>
    <row r="100254">
      <c r="N100254" s="561" t="n"/>
    </row>
    <row r="100255">
      <c r="N100255" s="561" t="n"/>
    </row>
    <row r="100256">
      <c r="N100256" s="561" t="n"/>
    </row>
    <row r="100257">
      <c r="N100257" s="561" t="n"/>
    </row>
    <row r="100258">
      <c r="N100258" s="561" t="n"/>
    </row>
    <row r="100259">
      <c r="N100259" s="561" t="n"/>
    </row>
    <row r="100260">
      <c r="N100260" s="561" t="n"/>
    </row>
    <row r="100261">
      <c r="N100261" s="561" t="n"/>
    </row>
    <row r="100262">
      <c r="N100262" s="561" t="n"/>
    </row>
    <row r="100263">
      <c r="N100263" s="561" t="n"/>
    </row>
    <row r="100264">
      <c r="N100264" s="561" t="n"/>
    </row>
    <row r="100265">
      <c r="N100265" s="561" t="n"/>
    </row>
    <row r="100266">
      <c r="N100266" s="561" t="n"/>
    </row>
    <row r="100267">
      <c r="N100267" s="561" t="n"/>
    </row>
    <row r="100268">
      <c r="N100268" s="561" t="n"/>
    </row>
    <row r="100269">
      <c r="N100269" s="561" t="n"/>
    </row>
    <row r="100270">
      <c r="N100270" s="561" t="n"/>
    </row>
    <row r="100271">
      <c r="N100271" s="561" t="n"/>
    </row>
    <row r="100272">
      <c r="N100272" s="561" t="n"/>
    </row>
    <row r="100273">
      <c r="N100273" s="561" t="n"/>
    </row>
    <row r="100274">
      <c r="N100274" s="561" t="n"/>
    </row>
    <row r="100275">
      <c r="N100275" s="561" t="n"/>
    </row>
    <row r="100276">
      <c r="N100276" s="561" t="n"/>
    </row>
    <row r="100277">
      <c r="N100277" s="561" t="n"/>
    </row>
    <row r="100278">
      <c r="N100278" s="561" t="n"/>
    </row>
    <row r="100279">
      <c r="N100279" s="561" t="n"/>
    </row>
    <row r="100280">
      <c r="N100280" s="561" t="n"/>
    </row>
    <row r="100281">
      <c r="N100281" s="561" t="n"/>
    </row>
    <row r="100282">
      <c r="N100282" s="561" t="n"/>
    </row>
    <row r="100283">
      <c r="N100283" s="561" t="n"/>
    </row>
    <row r="100284">
      <c r="N100284" s="561" t="n"/>
    </row>
    <row r="100285">
      <c r="N100285" s="561" t="n"/>
    </row>
    <row r="100286">
      <c r="N100286" s="561" t="n"/>
    </row>
    <row r="100287">
      <c r="N100287" s="561" t="n"/>
    </row>
    <row r="100288">
      <c r="N100288" s="561" t="n"/>
    </row>
    <row r="100289">
      <c r="N100289" s="561" t="n"/>
    </row>
    <row r="100290">
      <c r="N100290" s="561" t="n"/>
    </row>
    <row r="100291">
      <c r="N100291" s="561" t="n"/>
    </row>
    <row r="100292">
      <c r="N100292" s="561" t="n"/>
    </row>
    <row r="100293">
      <c r="N100293" s="561" t="n"/>
    </row>
    <row r="100294">
      <c r="N100294" s="561" t="n"/>
    </row>
    <row r="100295">
      <c r="N100295" s="561" t="n"/>
    </row>
    <row r="100296">
      <c r="N100296" s="561" t="n"/>
    </row>
    <row r="100297">
      <c r="N100297" s="561" t="n"/>
    </row>
    <row r="100298">
      <c r="N100298" s="561" t="n"/>
    </row>
    <row r="100299">
      <c r="N100299" s="561" t="n"/>
    </row>
    <row r="100300">
      <c r="N100300" s="561" t="n"/>
    </row>
    <row r="100301">
      <c r="N100301" s="561" t="n"/>
    </row>
    <row r="100302">
      <c r="N100302" s="561" t="n"/>
    </row>
    <row r="100303">
      <c r="N100303" s="561" t="n"/>
    </row>
    <row r="100304">
      <c r="N100304" s="561" t="n"/>
    </row>
    <row r="100305">
      <c r="N100305" s="561" t="n"/>
    </row>
    <row r="100306">
      <c r="N100306" s="561" t="n"/>
    </row>
    <row r="100307">
      <c r="N100307" s="561" t="n"/>
    </row>
    <row r="100308">
      <c r="N100308" s="561" t="n"/>
    </row>
    <row r="100309">
      <c r="N100309" s="561" t="n"/>
    </row>
    <row r="100310">
      <c r="N100310" s="561" t="n"/>
    </row>
    <row r="100311">
      <c r="N100311" s="561" t="n"/>
    </row>
    <row r="100312">
      <c r="N100312" s="561" t="n"/>
    </row>
    <row r="100313">
      <c r="N100313" s="561" t="n"/>
    </row>
    <row r="100314">
      <c r="N100314" s="561" t="n"/>
    </row>
    <row r="100315">
      <c r="N100315" s="561" t="n"/>
    </row>
    <row r="100316">
      <c r="N100316" s="561" t="n"/>
    </row>
    <row r="100317">
      <c r="N100317" s="561" t="n"/>
    </row>
    <row r="100318">
      <c r="N100318" s="561" t="n"/>
    </row>
    <row r="100319">
      <c r="N100319" s="561" t="n"/>
    </row>
    <row r="100320">
      <c r="N100320" s="561" t="n"/>
    </row>
    <row r="100321">
      <c r="N100321" s="561" t="n"/>
    </row>
    <row r="100322">
      <c r="N100322" s="561" t="n"/>
    </row>
    <row r="100323">
      <c r="N100323" s="561" t="n"/>
    </row>
    <row r="100324">
      <c r="N100324" s="561" t="n"/>
    </row>
    <row r="100325">
      <c r="N100325" s="561" t="n"/>
    </row>
    <row r="100326">
      <c r="N100326" s="561" t="n"/>
    </row>
    <row r="100327">
      <c r="N100327" s="561" t="n"/>
    </row>
    <row r="100328">
      <c r="N100328" s="561" t="n"/>
    </row>
    <row r="100329">
      <c r="N100329" s="561" t="n"/>
    </row>
    <row r="100330">
      <c r="N100330" s="561" t="n"/>
    </row>
    <row r="100331">
      <c r="N100331" s="561" t="n"/>
    </row>
    <row r="100332">
      <c r="N100332" s="561" t="n"/>
    </row>
    <row r="100333">
      <c r="N100333" s="561" t="n"/>
    </row>
    <row r="100334">
      <c r="N100334" s="561" t="n"/>
    </row>
    <row r="100335">
      <c r="N100335" s="561" t="n"/>
    </row>
    <row r="100336">
      <c r="N100336" s="561" t="n"/>
    </row>
    <row r="100337">
      <c r="N100337" s="561" t="n"/>
    </row>
    <row r="100338">
      <c r="N100338" s="561" t="n"/>
    </row>
    <row r="100339">
      <c r="N100339" s="561" t="n"/>
    </row>
    <row r="100340">
      <c r="N100340" s="561" t="n"/>
    </row>
    <row r="100341">
      <c r="N100341" s="561" t="n"/>
    </row>
    <row r="100342">
      <c r="N100342" s="561" t="n"/>
    </row>
    <row r="100343">
      <c r="N100343" s="561" t="n"/>
    </row>
    <row r="100344">
      <c r="N100344" s="561" t="n"/>
    </row>
    <row r="100345">
      <c r="N100345" s="561" t="n"/>
    </row>
    <row r="100346">
      <c r="N100346" s="561" t="n"/>
    </row>
    <row r="100347">
      <c r="N100347" s="561" t="n"/>
    </row>
    <row r="100348">
      <c r="N100348" s="561" t="n"/>
    </row>
    <row r="100349">
      <c r="N100349" s="561" t="n"/>
    </row>
    <row r="100350">
      <c r="N100350" s="561" t="n"/>
    </row>
    <row r="100351">
      <c r="N100351" s="561" t="n"/>
    </row>
    <row r="100352">
      <c r="N100352" s="561" t="n"/>
    </row>
    <row r="100353">
      <c r="N100353" s="561" t="n"/>
    </row>
    <row r="100354">
      <c r="N100354" s="561" t="n"/>
    </row>
    <row r="100355">
      <c r="N100355" s="561" t="n"/>
    </row>
    <row r="100356">
      <c r="N100356" s="561" t="n"/>
    </row>
    <row r="100357">
      <c r="N100357" s="561" t="n"/>
    </row>
    <row r="100358">
      <c r="N100358" s="561" t="n"/>
    </row>
    <row r="100359">
      <c r="N100359" s="561" t="n"/>
    </row>
    <row r="100360">
      <c r="N100360" s="561" t="n"/>
    </row>
    <row r="100361">
      <c r="N100361" s="561" t="n"/>
    </row>
    <row r="100362">
      <c r="N100362" s="561" t="n"/>
    </row>
    <row r="100363">
      <c r="N100363" s="561" t="n"/>
    </row>
    <row r="100364">
      <c r="N100364" s="561" t="n"/>
    </row>
    <row r="100365">
      <c r="N100365" s="561" t="n"/>
    </row>
    <row r="100366">
      <c r="N100366" s="561" t="n"/>
    </row>
    <row r="100367">
      <c r="N100367" s="561" t="n"/>
    </row>
    <row r="100368">
      <c r="N100368" s="561" t="n"/>
    </row>
    <row r="100369">
      <c r="N100369" s="561" t="n"/>
    </row>
    <row r="100370">
      <c r="N100370" s="561" t="n"/>
    </row>
    <row r="100371">
      <c r="N100371" s="561" t="n"/>
    </row>
    <row r="100372">
      <c r="N100372" s="561" t="n"/>
    </row>
    <row r="100373">
      <c r="N100373" s="561" t="n"/>
    </row>
    <row r="100374">
      <c r="N100374" s="561" t="n"/>
    </row>
    <row r="100375">
      <c r="N100375" s="561" t="n"/>
    </row>
    <row r="100376">
      <c r="N100376" s="561" t="n"/>
    </row>
    <row r="100377">
      <c r="N100377" s="561" t="n"/>
    </row>
    <row r="100378">
      <c r="N100378" s="561" t="n"/>
    </row>
    <row r="100379">
      <c r="N100379" s="561" t="n"/>
    </row>
    <row r="100380">
      <c r="N100380" s="561" t="n"/>
    </row>
    <row r="100381">
      <c r="N100381" s="561" t="n"/>
    </row>
    <row r="100382">
      <c r="N100382" s="561" t="n"/>
    </row>
    <row r="100383">
      <c r="N100383" s="561" t="n"/>
    </row>
    <row r="100384">
      <c r="N100384" s="561" t="n"/>
    </row>
    <row r="100385">
      <c r="N100385" s="561" t="n"/>
    </row>
    <row r="100386">
      <c r="N100386" s="561" t="n"/>
    </row>
    <row r="100387">
      <c r="N100387" s="561" t="n"/>
    </row>
    <row r="100388">
      <c r="N100388" s="561" t="n"/>
    </row>
    <row r="100389">
      <c r="N100389" s="561" t="n"/>
    </row>
    <row r="100390">
      <c r="N100390" s="561" t="n"/>
    </row>
    <row r="100391">
      <c r="N100391" s="561" t="n"/>
    </row>
    <row r="100392">
      <c r="N100392" s="561" t="n"/>
    </row>
    <row r="100393">
      <c r="N100393" s="561" t="n"/>
    </row>
    <row r="100394">
      <c r="N100394" s="561" t="n"/>
    </row>
    <row r="100395">
      <c r="N100395" s="561" t="n"/>
    </row>
    <row r="100396">
      <c r="N100396" s="561" t="n"/>
    </row>
    <row r="100397">
      <c r="N100397" s="561" t="n"/>
    </row>
    <row r="100398">
      <c r="N100398" s="561" t="n"/>
    </row>
    <row r="100399">
      <c r="N100399" s="561" t="n"/>
    </row>
    <row r="100400">
      <c r="N100400" s="561" t="n"/>
    </row>
    <row r="100401">
      <c r="N100401" s="561" t="n"/>
    </row>
    <row r="100402">
      <c r="N100402" s="561" t="n"/>
    </row>
    <row r="100403">
      <c r="N100403" s="561" t="n"/>
    </row>
    <row r="100404">
      <c r="N100404" s="561" t="n"/>
    </row>
    <row r="100405">
      <c r="N100405" s="561" t="n"/>
    </row>
    <row r="100406">
      <c r="N100406" s="561" t="n"/>
    </row>
    <row r="100407">
      <c r="N100407" s="561" t="n"/>
    </row>
    <row r="100408">
      <c r="N100408" s="561" t="n"/>
    </row>
    <row r="100409">
      <c r="N100409" s="561" t="n"/>
    </row>
    <row r="100410">
      <c r="N100410" s="561" t="n"/>
    </row>
    <row r="100411">
      <c r="N100411" s="561" t="n"/>
    </row>
    <row r="100412">
      <c r="N100412" s="561" t="n"/>
    </row>
    <row r="100413">
      <c r="N100413" s="561" t="n"/>
    </row>
    <row r="100414">
      <c r="N100414" s="561" t="n"/>
    </row>
    <row r="100415">
      <c r="N100415" s="561" t="n"/>
    </row>
    <row r="100416">
      <c r="N100416" s="561" t="n"/>
    </row>
    <row r="100417">
      <c r="N100417" s="561" t="n"/>
    </row>
    <row r="100418">
      <c r="N100418" s="561" t="n"/>
    </row>
    <row r="100419">
      <c r="N100419" s="561" t="n"/>
    </row>
    <row r="100420">
      <c r="N100420" s="561" t="n"/>
    </row>
    <row r="100421">
      <c r="N100421" s="561" t="n"/>
    </row>
    <row r="100422">
      <c r="N100422" s="561" t="n"/>
    </row>
    <row r="100423">
      <c r="N100423" s="561" t="n"/>
    </row>
    <row r="100424">
      <c r="N100424" s="561" t="n"/>
    </row>
    <row r="100425">
      <c r="N100425" s="561" t="n"/>
    </row>
    <row r="100426">
      <c r="N100426" s="561" t="n"/>
    </row>
    <row r="100427">
      <c r="N100427" s="561" t="n"/>
    </row>
    <row r="100428">
      <c r="N100428" s="561" t="n"/>
    </row>
    <row r="100429">
      <c r="N100429" s="561" t="n"/>
    </row>
    <row r="100430">
      <c r="N100430" s="561" t="n"/>
    </row>
    <row r="100431">
      <c r="N100431" s="561" t="n"/>
    </row>
    <row r="100432">
      <c r="N100432" s="561" t="n"/>
    </row>
    <row r="100433">
      <c r="N100433" s="561" t="n"/>
    </row>
    <row r="100434">
      <c r="N100434" s="561" t="n"/>
    </row>
    <row r="100435">
      <c r="N100435" s="561" t="n"/>
    </row>
    <row r="100436">
      <c r="N100436" s="561" t="n"/>
    </row>
    <row r="100437">
      <c r="N100437" s="561" t="n"/>
    </row>
    <row r="100438">
      <c r="N100438" s="561" t="n"/>
    </row>
    <row r="100439">
      <c r="N100439" s="561" t="n"/>
    </row>
    <row r="100440">
      <c r="N100440" s="561" t="n"/>
    </row>
    <row r="100441">
      <c r="N100441" s="561" t="n"/>
    </row>
    <row r="100442">
      <c r="N100442" s="561" t="n"/>
    </row>
    <row r="100443">
      <c r="N100443" s="561" t="n"/>
    </row>
    <row r="100444">
      <c r="N100444" s="561" t="n"/>
    </row>
    <row r="100445">
      <c r="N100445" s="561" t="n"/>
    </row>
    <row r="100446">
      <c r="N100446" s="561" t="n"/>
    </row>
    <row r="100447">
      <c r="N100447" s="561" t="n"/>
    </row>
    <row r="100448">
      <c r="N100448" s="561" t="n"/>
    </row>
    <row r="100449">
      <c r="N100449" s="561" t="n"/>
    </row>
    <row r="100450">
      <c r="N100450" s="561" t="n"/>
    </row>
    <row r="100451">
      <c r="N100451" s="561" t="n"/>
    </row>
    <row r="100452">
      <c r="N100452" s="561" t="n"/>
    </row>
    <row r="100453">
      <c r="N100453" s="561" t="n"/>
    </row>
    <row r="100454">
      <c r="N100454" s="561" t="n"/>
    </row>
    <row r="100455">
      <c r="N100455" s="561" t="n"/>
    </row>
    <row r="100456">
      <c r="N100456" s="561" t="n"/>
    </row>
    <row r="100457">
      <c r="N100457" s="561" t="n"/>
    </row>
    <row r="100458">
      <c r="N100458" s="561" t="n"/>
    </row>
    <row r="100459">
      <c r="N100459" s="561" t="n"/>
    </row>
    <row r="100460">
      <c r="N100460" s="561" t="n"/>
    </row>
    <row r="100461">
      <c r="N100461" s="561" t="n"/>
    </row>
    <row r="100462">
      <c r="N100462" s="561" t="n"/>
    </row>
    <row r="100463">
      <c r="N100463" s="561" t="n"/>
    </row>
    <row r="100464">
      <c r="N100464" s="561" t="n"/>
    </row>
    <row r="100465">
      <c r="N100465" s="561" t="n"/>
    </row>
    <row r="100466">
      <c r="N100466" s="561" t="n"/>
    </row>
    <row r="100467">
      <c r="N100467" s="561" t="n"/>
    </row>
    <row r="100468">
      <c r="N100468" s="561" t="n"/>
    </row>
    <row r="100469">
      <c r="N100469" s="561" t="n"/>
    </row>
    <row r="100470">
      <c r="N100470" s="561" t="n"/>
    </row>
    <row r="100471">
      <c r="N100471" s="561" t="n"/>
    </row>
    <row r="100472">
      <c r="N100472" s="561" t="n"/>
    </row>
    <row r="100473">
      <c r="N100473" s="561" t="n"/>
    </row>
    <row r="100474">
      <c r="N100474" s="561" t="n"/>
    </row>
    <row r="100475">
      <c r="N100475" s="561" t="n"/>
    </row>
    <row r="100476">
      <c r="N100476" s="561" t="n"/>
    </row>
    <row r="100477">
      <c r="N100477" s="561" t="n"/>
    </row>
    <row r="100478">
      <c r="N100478" s="561" t="n"/>
    </row>
    <row r="100479">
      <c r="N100479" s="561" t="n"/>
    </row>
    <row r="100480">
      <c r="N100480" s="561" t="n"/>
    </row>
    <row r="100481">
      <c r="N100481" s="561" t="n"/>
    </row>
    <row r="100482">
      <c r="N100482" s="561" t="n"/>
    </row>
    <row r="100483">
      <c r="N100483" s="561" t="n"/>
    </row>
    <row r="100484">
      <c r="N100484" s="561" t="n"/>
    </row>
    <row r="100485">
      <c r="N100485" s="561" t="n"/>
    </row>
    <row r="100486">
      <c r="N100486" s="561" t="n"/>
    </row>
    <row r="100487">
      <c r="N100487" s="561" t="n"/>
    </row>
    <row r="100488">
      <c r="N100488" s="561" t="n"/>
    </row>
    <row r="100489">
      <c r="N100489" s="561" t="n"/>
    </row>
    <row r="100490">
      <c r="N100490" s="561" t="n"/>
    </row>
    <row r="100491">
      <c r="N100491" s="561" t="n"/>
    </row>
    <row r="100492">
      <c r="N100492" s="561" t="n"/>
    </row>
    <row r="100493">
      <c r="N100493" s="561" t="n"/>
    </row>
    <row r="100494">
      <c r="N100494" s="561" t="n"/>
    </row>
    <row r="100495">
      <c r="N100495" s="561" t="n"/>
    </row>
    <row r="100496">
      <c r="N100496" s="561" t="n"/>
    </row>
    <row r="100497">
      <c r="N100497" s="561" t="n"/>
    </row>
    <row r="100498">
      <c r="N100498" s="561" t="n"/>
    </row>
    <row r="100499">
      <c r="N100499" s="561" t="n"/>
    </row>
    <row r="100500">
      <c r="N100500" s="561" t="n"/>
    </row>
    <row r="100501">
      <c r="N100501" s="561" t="n"/>
    </row>
    <row r="100502">
      <c r="N100502" s="561" t="n"/>
    </row>
    <row r="100503">
      <c r="N100503" s="561" t="n"/>
    </row>
    <row r="100504">
      <c r="N100504" s="561" t="n"/>
    </row>
    <row r="100505">
      <c r="N100505" s="561" t="n"/>
    </row>
    <row r="100506">
      <c r="N100506" s="561" t="n"/>
    </row>
    <row r="100507">
      <c r="N100507" s="561" t="n"/>
    </row>
    <row r="100508">
      <c r="N100508" s="561" t="n"/>
    </row>
    <row r="100509">
      <c r="N100509" s="561" t="n"/>
    </row>
    <row r="100510">
      <c r="N100510" s="561" t="n"/>
    </row>
    <row r="100511">
      <c r="N100511" s="561" t="n"/>
    </row>
    <row r="100512">
      <c r="N100512" s="561" t="n"/>
    </row>
    <row r="100513">
      <c r="N100513" s="561" t="n"/>
    </row>
    <row r="100514">
      <c r="N100514" s="561" t="n"/>
    </row>
    <row r="100515">
      <c r="N100515" s="561" t="n"/>
    </row>
    <row r="100516">
      <c r="N100516" s="561" t="n"/>
    </row>
    <row r="100517">
      <c r="N100517" s="561" t="n"/>
    </row>
    <row r="100518">
      <c r="N100518" s="561" t="n"/>
    </row>
    <row r="100519">
      <c r="N100519" s="561" t="n"/>
    </row>
    <row r="100520">
      <c r="N100520" s="561" t="n"/>
    </row>
    <row r="100521">
      <c r="N100521" s="561" t="n"/>
    </row>
    <row r="100522">
      <c r="N100522" s="561" t="n"/>
    </row>
    <row r="100523">
      <c r="N100523" s="561" t="n"/>
    </row>
    <row r="100524">
      <c r="N100524" s="561" t="n"/>
    </row>
    <row r="100525">
      <c r="N100525" s="561" t="n"/>
    </row>
    <row r="100526">
      <c r="N100526" s="561" t="n"/>
    </row>
    <row r="100527">
      <c r="N100527" s="561" t="n"/>
    </row>
    <row r="100528">
      <c r="N100528" s="561" t="n"/>
    </row>
    <row r="100529">
      <c r="N100529" s="561" t="n"/>
    </row>
    <row r="100530">
      <c r="N100530" s="561" t="n"/>
    </row>
    <row r="100531">
      <c r="N100531" s="561" t="n"/>
    </row>
    <row r="100532">
      <c r="N100532" s="561" t="n"/>
    </row>
    <row r="100533">
      <c r="N100533" s="561" t="n"/>
    </row>
    <row r="100534">
      <c r="N100534" s="561" t="n"/>
    </row>
    <row r="100535">
      <c r="N100535" s="561" t="n"/>
    </row>
    <row r="100536">
      <c r="N100536" s="561" t="n"/>
    </row>
    <row r="100537">
      <c r="N100537" s="561" t="n"/>
    </row>
    <row r="100538">
      <c r="N100538" s="561" t="n"/>
    </row>
    <row r="100539">
      <c r="N100539" s="561" t="n"/>
    </row>
    <row r="100540">
      <c r="N100540" s="561" t="n"/>
    </row>
    <row r="100541">
      <c r="N100541" s="561" t="n"/>
    </row>
    <row r="100542">
      <c r="N100542" s="561" t="n"/>
    </row>
    <row r="100543">
      <c r="N100543" s="561" t="n"/>
    </row>
    <row r="100544">
      <c r="N100544" s="561" t="n"/>
    </row>
    <row r="100545">
      <c r="N100545" s="561" t="n"/>
    </row>
    <row r="100546">
      <c r="N100546" s="561" t="n"/>
    </row>
    <row r="100547">
      <c r="N100547" s="561" t="n"/>
    </row>
    <row r="100548">
      <c r="N100548" s="561" t="n"/>
    </row>
    <row r="100549">
      <c r="N100549" s="561" t="n"/>
    </row>
    <row r="100550">
      <c r="N100550" s="561" t="n"/>
    </row>
    <row r="100551">
      <c r="N100551" s="561" t="n"/>
    </row>
    <row r="100552">
      <c r="N100552" s="561" t="n"/>
    </row>
    <row r="100553">
      <c r="N100553" s="561" t="n"/>
    </row>
    <row r="100554">
      <c r="N100554" s="561" t="n"/>
    </row>
    <row r="100555">
      <c r="N100555" s="561" t="n"/>
    </row>
    <row r="100556">
      <c r="N100556" s="561" t="n"/>
    </row>
    <row r="100557">
      <c r="N100557" s="561" t="n"/>
    </row>
    <row r="100558">
      <c r="N100558" s="561" t="n"/>
    </row>
    <row r="100559">
      <c r="N100559" s="561" t="n"/>
    </row>
    <row r="100560">
      <c r="N100560" s="561" t="n"/>
    </row>
    <row r="100561">
      <c r="N100561" s="561" t="n"/>
    </row>
    <row r="100562">
      <c r="N100562" s="561" t="n"/>
    </row>
    <row r="100563">
      <c r="N100563" s="561" t="n"/>
    </row>
    <row r="100564">
      <c r="N100564" s="561" t="n"/>
    </row>
    <row r="100565">
      <c r="N100565" s="561" t="n"/>
    </row>
    <row r="100566">
      <c r="N100566" s="561" t="n"/>
    </row>
    <row r="100567">
      <c r="N100567" s="561" t="n"/>
    </row>
    <row r="100568">
      <c r="N100568" s="561" t="n"/>
    </row>
    <row r="100569">
      <c r="N100569" s="561" t="n"/>
    </row>
    <row r="100570">
      <c r="N100570" s="561" t="n"/>
    </row>
    <row r="100571">
      <c r="N100571" s="561" t="n"/>
    </row>
    <row r="100572">
      <c r="N100572" s="561" t="n"/>
    </row>
    <row r="100573">
      <c r="N100573" s="561" t="n"/>
    </row>
    <row r="100574">
      <c r="N100574" s="561" t="n"/>
    </row>
    <row r="100575">
      <c r="N100575" s="561" t="n"/>
    </row>
    <row r="100576">
      <c r="N100576" s="561" t="n"/>
    </row>
    <row r="100577">
      <c r="N100577" s="561" t="n"/>
    </row>
    <row r="100578">
      <c r="N100578" s="561" t="n"/>
    </row>
    <row r="100579">
      <c r="N100579" s="561" t="n"/>
    </row>
    <row r="100580">
      <c r="N100580" s="561" t="n"/>
    </row>
    <row r="100581">
      <c r="N100581" s="561" t="n"/>
    </row>
    <row r="100582">
      <c r="N100582" s="561" t="n"/>
    </row>
    <row r="100583">
      <c r="N100583" s="561" t="n"/>
    </row>
    <row r="100584">
      <c r="N100584" s="561" t="n"/>
    </row>
    <row r="100585">
      <c r="N100585" s="561" t="n"/>
    </row>
    <row r="100586">
      <c r="N100586" s="561" t="n"/>
    </row>
    <row r="100587">
      <c r="N100587" s="561" t="n"/>
    </row>
    <row r="100588">
      <c r="N100588" s="561" t="n"/>
    </row>
    <row r="100589">
      <c r="N100589" s="561" t="n"/>
    </row>
    <row r="100590">
      <c r="N100590" s="561" t="n"/>
    </row>
    <row r="100591">
      <c r="N100591" s="561" t="n"/>
    </row>
    <row r="100592">
      <c r="N100592" s="561" t="n"/>
    </row>
    <row r="100593">
      <c r="N100593" s="561" t="n"/>
    </row>
    <row r="100594">
      <c r="N100594" s="561" t="n"/>
    </row>
    <row r="100595">
      <c r="N100595" s="561" t="n"/>
    </row>
    <row r="100596">
      <c r="N100596" s="561" t="n"/>
    </row>
    <row r="100597">
      <c r="N100597" s="561" t="n"/>
    </row>
    <row r="100598">
      <c r="N100598" s="561" t="n"/>
    </row>
    <row r="100599">
      <c r="N100599" s="561" t="n"/>
    </row>
    <row r="100600">
      <c r="N100600" s="561" t="n"/>
    </row>
    <row r="100601">
      <c r="N100601" s="561" t="n"/>
    </row>
    <row r="100602">
      <c r="N100602" s="561" t="n"/>
    </row>
    <row r="100603">
      <c r="N100603" s="561" t="n"/>
    </row>
    <row r="100604">
      <c r="N100604" s="561" t="n"/>
    </row>
    <row r="100605">
      <c r="N100605" s="561" t="n"/>
    </row>
    <row r="100606">
      <c r="N100606" s="561" t="n"/>
    </row>
    <row r="100607">
      <c r="N100607" s="561" t="n"/>
    </row>
    <row r="100608">
      <c r="N100608" s="561" t="n"/>
    </row>
    <row r="100609">
      <c r="N100609" s="561" t="n"/>
    </row>
    <row r="100610">
      <c r="N100610" s="561" t="n"/>
    </row>
    <row r="100611">
      <c r="N100611" s="561" t="n"/>
    </row>
    <row r="100612">
      <c r="N100612" s="561" t="n"/>
    </row>
    <row r="100613">
      <c r="N100613" s="561" t="n"/>
    </row>
    <row r="100614">
      <c r="N100614" s="561" t="n"/>
    </row>
    <row r="100615">
      <c r="N100615" s="561" t="n"/>
    </row>
    <row r="100616">
      <c r="N100616" s="561" t="n"/>
    </row>
    <row r="100617">
      <c r="N100617" s="561" t="n"/>
    </row>
    <row r="100618">
      <c r="N100618" s="561" t="n"/>
    </row>
    <row r="100619">
      <c r="N100619" s="561" t="n"/>
    </row>
    <row r="100620">
      <c r="N100620" s="561" t="n"/>
    </row>
    <row r="100621">
      <c r="N100621" s="561" t="n"/>
    </row>
    <row r="100622">
      <c r="N100622" s="561" t="n"/>
    </row>
    <row r="100623">
      <c r="N100623" s="561" t="n"/>
    </row>
    <row r="100624">
      <c r="N100624" s="561" t="n"/>
    </row>
    <row r="100625">
      <c r="N100625" s="561" t="n"/>
    </row>
    <row r="100626">
      <c r="N100626" s="561" t="n"/>
    </row>
    <row r="100627">
      <c r="N100627" s="561" t="n"/>
    </row>
    <row r="100628">
      <c r="N100628" s="561" t="n"/>
    </row>
    <row r="100629">
      <c r="N100629" s="561" t="n"/>
    </row>
    <row r="100630">
      <c r="N100630" s="561" t="n"/>
    </row>
    <row r="100631">
      <c r="N100631" s="561" t="n"/>
    </row>
    <row r="100632">
      <c r="N100632" s="561" t="n"/>
    </row>
    <row r="100633">
      <c r="N100633" s="561" t="n"/>
    </row>
    <row r="100634">
      <c r="N100634" s="561" t="n"/>
    </row>
    <row r="100635">
      <c r="N100635" s="561" t="n"/>
    </row>
    <row r="100636">
      <c r="N100636" s="561" t="n"/>
    </row>
    <row r="100637">
      <c r="N100637" s="561" t="n"/>
    </row>
    <row r="100638">
      <c r="N100638" s="561" t="n"/>
    </row>
    <row r="100639">
      <c r="N100639" s="561" t="n"/>
    </row>
    <row r="100640">
      <c r="N100640" s="561" t="n"/>
    </row>
    <row r="100641">
      <c r="N100641" s="561" t="n"/>
    </row>
    <row r="100642">
      <c r="N100642" s="561" t="n"/>
    </row>
    <row r="100643">
      <c r="N100643" s="561" t="n"/>
    </row>
    <row r="100644">
      <c r="N100644" s="561" t="n"/>
    </row>
    <row r="100645">
      <c r="N100645" s="561" t="n"/>
    </row>
    <row r="100646">
      <c r="N100646" s="561" t="n"/>
    </row>
    <row r="100647">
      <c r="N100647" s="561" t="n"/>
    </row>
    <row r="100648">
      <c r="N100648" s="561" t="n"/>
    </row>
    <row r="100649">
      <c r="N100649" s="561" t="n"/>
    </row>
    <row r="100650">
      <c r="N100650" s="561" t="n"/>
    </row>
    <row r="100651">
      <c r="N100651" s="561" t="n"/>
    </row>
    <row r="100652">
      <c r="N100652" s="561" t="n"/>
    </row>
    <row r="100653">
      <c r="N100653" s="561" t="n"/>
    </row>
    <row r="100654">
      <c r="N100654" s="561" t="n"/>
    </row>
    <row r="100655">
      <c r="N100655" s="561" t="n"/>
    </row>
    <row r="100656">
      <c r="N100656" s="561" t="n"/>
    </row>
    <row r="100657">
      <c r="N100657" s="561" t="n"/>
    </row>
    <row r="100658">
      <c r="N100658" s="561" t="n"/>
    </row>
    <row r="100659">
      <c r="N100659" s="561" t="n"/>
    </row>
    <row r="100660">
      <c r="N100660" s="561" t="n"/>
    </row>
    <row r="100661">
      <c r="N100661" s="561" t="n"/>
    </row>
    <row r="100662">
      <c r="N100662" s="561" t="n"/>
    </row>
    <row r="100663">
      <c r="N100663" s="561" t="n"/>
    </row>
    <row r="100664">
      <c r="N100664" s="561" t="n"/>
    </row>
    <row r="100665">
      <c r="N100665" s="561" t="n"/>
    </row>
    <row r="100666">
      <c r="N100666" s="561" t="n"/>
    </row>
    <row r="100667">
      <c r="N100667" s="561" t="n"/>
    </row>
    <row r="100668">
      <c r="N100668" s="561" t="n"/>
    </row>
    <row r="100669">
      <c r="N100669" s="561" t="n"/>
    </row>
    <row r="100670">
      <c r="N100670" s="561" t="n"/>
    </row>
    <row r="100671">
      <c r="N100671" s="561" t="n"/>
    </row>
    <row r="100672">
      <c r="N100672" s="561" t="n"/>
    </row>
    <row r="100673">
      <c r="N100673" s="561" t="n"/>
    </row>
    <row r="100674">
      <c r="N100674" s="561" t="n"/>
    </row>
    <row r="100675">
      <c r="N100675" s="561" t="n"/>
    </row>
    <row r="100676">
      <c r="N100676" s="561" t="n"/>
    </row>
    <row r="100677">
      <c r="N100677" s="561" t="n"/>
    </row>
    <row r="100678">
      <c r="N100678" s="561" t="n"/>
    </row>
    <row r="100679">
      <c r="N100679" s="561" t="n"/>
    </row>
    <row r="100680">
      <c r="N100680" s="561" t="n"/>
    </row>
    <row r="100681">
      <c r="N100681" s="561" t="n"/>
    </row>
    <row r="100682">
      <c r="N100682" s="561" t="n"/>
    </row>
    <row r="100683">
      <c r="N100683" s="561" t="n"/>
    </row>
    <row r="100684">
      <c r="N100684" s="561" t="n"/>
    </row>
    <row r="100685">
      <c r="N100685" s="561" t="n"/>
    </row>
    <row r="100686">
      <c r="N100686" s="561" t="n"/>
    </row>
    <row r="100687">
      <c r="N100687" s="561" t="n"/>
    </row>
    <row r="100688">
      <c r="N100688" s="561" t="n"/>
    </row>
    <row r="100689">
      <c r="N100689" s="561" t="n"/>
    </row>
    <row r="100690">
      <c r="N100690" s="561" t="n"/>
    </row>
    <row r="100691">
      <c r="N100691" s="561" t="n"/>
    </row>
    <row r="100692">
      <c r="N100692" s="561" t="n"/>
    </row>
    <row r="100693">
      <c r="N100693" s="561" t="n"/>
    </row>
    <row r="100694">
      <c r="N100694" s="561" t="n"/>
    </row>
    <row r="100695">
      <c r="N100695" s="561" t="n"/>
    </row>
    <row r="100696">
      <c r="N100696" s="561" t="n"/>
    </row>
    <row r="100697">
      <c r="N100697" s="561" t="n"/>
    </row>
    <row r="100698">
      <c r="N100698" s="561" t="n"/>
    </row>
    <row r="100699">
      <c r="N100699" s="561" t="n"/>
    </row>
    <row r="100700">
      <c r="N100700" s="561" t="n"/>
    </row>
    <row r="100701">
      <c r="N100701" s="561" t="n"/>
    </row>
    <row r="100702">
      <c r="N100702" s="561" t="n"/>
    </row>
    <row r="100703">
      <c r="N100703" s="561" t="n"/>
    </row>
    <row r="100704">
      <c r="N100704" s="561" t="n"/>
    </row>
    <row r="100705">
      <c r="N100705" s="561" t="n"/>
    </row>
    <row r="100706">
      <c r="N100706" s="561" t="n"/>
    </row>
    <row r="100707">
      <c r="N100707" s="561" t="n"/>
    </row>
    <row r="100708">
      <c r="N100708" s="561" t="n"/>
    </row>
    <row r="100709">
      <c r="N100709" s="561" t="n"/>
    </row>
    <row r="100710">
      <c r="N100710" s="561" t="n"/>
    </row>
    <row r="100711">
      <c r="N100711" s="561" t="n"/>
    </row>
    <row r="100712">
      <c r="N100712" s="561" t="n"/>
    </row>
    <row r="100713">
      <c r="N100713" s="561" t="n"/>
    </row>
    <row r="100714">
      <c r="N100714" s="561" t="n"/>
    </row>
    <row r="100715">
      <c r="N100715" s="561" t="n"/>
    </row>
    <row r="100716">
      <c r="N100716" s="561" t="n"/>
    </row>
    <row r="100717">
      <c r="N100717" s="561" t="n"/>
    </row>
    <row r="100718">
      <c r="N100718" s="561" t="n"/>
    </row>
    <row r="100719">
      <c r="N100719" s="561" t="n"/>
    </row>
    <row r="100720">
      <c r="N100720" s="561" t="n"/>
    </row>
    <row r="100721">
      <c r="N100721" s="561" t="n"/>
    </row>
    <row r="100722">
      <c r="N100722" s="561" t="n"/>
    </row>
    <row r="100723">
      <c r="N100723" s="561" t="n"/>
    </row>
    <row r="100724">
      <c r="N100724" s="561" t="n"/>
    </row>
    <row r="100725">
      <c r="N100725" s="561" t="n"/>
    </row>
    <row r="100726">
      <c r="N100726" s="561" t="n"/>
    </row>
    <row r="100727">
      <c r="N100727" s="561" t="n"/>
    </row>
    <row r="100728">
      <c r="N100728" s="561" t="n"/>
    </row>
    <row r="100729">
      <c r="N100729" s="561" t="n"/>
    </row>
    <row r="100730">
      <c r="N100730" s="561" t="n"/>
    </row>
    <row r="100731">
      <c r="N100731" s="561" t="n"/>
    </row>
    <row r="100732">
      <c r="N100732" s="561" t="n"/>
    </row>
    <row r="100733">
      <c r="N100733" s="561" t="n"/>
    </row>
    <row r="100734">
      <c r="N100734" s="561" t="n"/>
    </row>
    <row r="100735">
      <c r="N100735" s="561" t="n"/>
    </row>
    <row r="100736">
      <c r="N100736" s="561" t="n"/>
    </row>
    <row r="100737">
      <c r="N100737" s="561" t="n"/>
    </row>
    <row r="100738">
      <c r="N100738" s="561" t="n"/>
    </row>
    <row r="100739">
      <c r="N100739" s="561" t="n"/>
    </row>
    <row r="100740">
      <c r="N100740" s="561" t="n"/>
    </row>
    <row r="100741">
      <c r="N100741" s="561" t="n"/>
    </row>
    <row r="100742">
      <c r="N100742" s="561" t="n"/>
    </row>
    <row r="100743">
      <c r="N100743" s="561" t="n"/>
    </row>
    <row r="100744">
      <c r="N100744" s="561" t="n"/>
    </row>
    <row r="100745">
      <c r="N100745" s="561" t="n"/>
    </row>
    <row r="100746">
      <c r="N100746" s="561" t="n"/>
    </row>
    <row r="100747">
      <c r="N100747" s="561" t="n"/>
    </row>
    <row r="100748">
      <c r="N100748" s="561" t="n"/>
    </row>
    <row r="100749">
      <c r="N100749" s="561" t="n"/>
    </row>
    <row r="100750">
      <c r="N100750" s="561" t="n"/>
    </row>
    <row r="100751">
      <c r="N100751" s="561" t="n"/>
    </row>
    <row r="100752">
      <c r="N100752" s="561" t="n"/>
    </row>
    <row r="100753">
      <c r="N100753" s="561" t="n"/>
    </row>
    <row r="100754">
      <c r="N100754" s="561" t="n"/>
    </row>
    <row r="100755">
      <c r="N100755" s="561" t="n"/>
    </row>
    <row r="100756">
      <c r="N100756" s="561" t="n"/>
    </row>
    <row r="100757">
      <c r="N100757" s="561" t="n"/>
    </row>
    <row r="100758">
      <c r="N100758" s="561" t="n"/>
    </row>
    <row r="100759">
      <c r="N100759" s="561" t="n"/>
    </row>
    <row r="100760">
      <c r="N100760" s="561" t="n"/>
    </row>
    <row r="100761">
      <c r="N100761" s="561" t="n"/>
    </row>
    <row r="100762">
      <c r="N100762" s="561" t="n"/>
    </row>
    <row r="100763">
      <c r="N100763" s="561" t="n"/>
    </row>
    <row r="100764">
      <c r="N100764" s="561" t="n"/>
    </row>
    <row r="100765">
      <c r="N100765" s="561" t="n"/>
    </row>
    <row r="100766">
      <c r="N100766" s="561" t="n"/>
    </row>
    <row r="100767">
      <c r="N100767" s="561" t="n"/>
    </row>
    <row r="100768">
      <c r="N100768" s="561" t="n"/>
    </row>
    <row r="100769">
      <c r="N100769" s="561" t="n"/>
    </row>
    <row r="100770">
      <c r="N100770" s="561" t="n"/>
    </row>
    <row r="100771">
      <c r="N100771" s="561" t="n"/>
    </row>
    <row r="100772">
      <c r="N100772" s="561" t="n"/>
    </row>
    <row r="100773">
      <c r="N100773" s="561" t="n"/>
    </row>
    <row r="100774">
      <c r="N100774" s="561" t="n"/>
    </row>
    <row r="100775">
      <c r="N100775" s="561" t="n"/>
    </row>
    <row r="100776">
      <c r="N100776" s="561" t="n"/>
    </row>
    <row r="100777">
      <c r="N100777" s="561" t="n"/>
    </row>
    <row r="100778">
      <c r="N100778" s="561" t="n"/>
    </row>
    <row r="100779">
      <c r="N100779" s="561" t="n"/>
    </row>
    <row r="100780">
      <c r="N100780" s="561" t="n"/>
    </row>
    <row r="100781">
      <c r="N100781" s="561" t="n"/>
    </row>
    <row r="100782">
      <c r="N100782" s="561" t="n"/>
    </row>
    <row r="100783">
      <c r="N100783" s="561" t="n"/>
    </row>
    <row r="100784">
      <c r="N100784" s="561" t="n"/>
    </row>
    <row r="100785">
      <c r="N100785" s="561" t="n"/>
    </row>
    <row r="100786">
      <c r="N100786" s="561" t="n"/>
    </row>
    <row r="100787">
      <c r="N100787" s="561" t="n"/>
    </row>
    <row r="100788">
      <c r="N100788" s="561" t="n"/>
    </row>
    <row r="100789">
      <c r="N100789" s="561" t="n"/>
    </row>
    <row r="100790">
      <c r="N100790" s="561" t="n"/>
    </row>
    <row r="100791">
      <c r="N100791" s="561" t="n"/>
    </row>
    <row r="100792">
      <c r="N100792" s="561" t="n"/>
    </row>
    <row r="100793">
      <c r="N100793" s="561" t="n"/>
    </row>
    <row r="100794">
      <c r="N100794" s="561" t="n"/>
    </row>
    <row r="100795">
      <c r="N100795" s="561" t="n"/>
    </row>
    <row r="100796">
      <c r="N100796" s="561" t="n"/>
    </row>
    <row r="100797">
      <c r="N100797" s="561" t="n"/>
    </row>
    <row r="100798">
      <c r="N100798" s="561" t="n"/>
    </row>
    <row r="100799">
      <c r="N100799" s="561" t="n"/>
    </row>
    <row r="100800">
      <c r="N100800" s="561" t="n"/>
    </row>
    <row r="100801">
      <c r="N100801" s="561" t="n"/>
    </row>
    <row r="100802">
      <c r="N100802" s="561" t="n"/>
    </row>
    <row r="100803">
      <c r="N100803" s="561" t="n"/>
    </row>
    <row r="100804">
      <c r="N100804" s="561" t="n"/>
    </row>
    <row r="100805">
      <c r="N100805" s="561" t="n"/>
    </row>
    <row r="100806">
      <c r="N100806" s="561" t="n"/>
    </row>
    <row r="100807">
      <c r="N100807" s="561" t="n"/>
    </row>
    <row r="100808">
      <c r="N100808" s="561" t="n"/>
    </row>
    <row r="100809">
      <c r="N100809" s="561" t="n"/>
    </row>
    <row r="100810">
      <c r="N100810" s="561" t="n"/>
    </row>
    <row r="100811">
      <c r="N100811" s="561" t="n"/>
    </row>
    <row r="100812">
      <c r="N100812" s="561" t="n"/>
    </row>
    <row r="100813">
      <c r="N100813" s="561" t="n"/>
    </row>
    <row r="100814">
      <c r="N100814" s="561" t="n"/>
    </row>
    <row r="100815">
      <c r="N100815" s="561" t="n"/>
    </row>
    <row r="100816">
      <c r="N100816" s="561" t="n"/>
    </row>
    <row r="100817">
      <c r="N100817" s="561" t="n"/>
    </row>
    <row r="100818">
      <c r="N100818" s="561" t="n"/>
    </row>
    <row r="100819">
      <c r="N100819" s="561" t="n"/>
    </row>
    <row r="100820">
      <c r="N100820" s="561" t="n"/>
    </row>
    <row r="100821">
      <c r="N100821" s="561" t="n"/>
    </row>
    <row r="100822">
      <c r="N100822" s="561" t="n"/>
    </row>
    <row r="100823">
      <c r="N100823" s="561" t="n"/>
    </row>
    <row r="100824">
      <c r="N100824" s="561" t="n"/>
    </row>
    <row r="100825">
      <c r="N100825" s="561" t="n"/>
    </row>
    <row r="100826">
      <c r="N100826" s="561" t="n"/>
    </row>
    <row r="100827">
      <c r="N100827" s="561" t="n"/>
    </row>
    <row r="100828">
      <c r="N100828" s="561" t="n"/>
    </row>
    <row r="100829">
      <c r="N100829" s="561" t="n"/>
    </row>
    <row r="100830">
      <c r="N100830" s="561" t="n"/>
    </row>
    <row r="100831">
      <c r="N100831" s="561" t="n"/>
    </row>
    <row r="100832">
      <c r="N100832" s="561" t="n"/>
    </row>
    <row r="100833">
      <c r="N100833" s="561" t="n"/>
    </row>
    <row r="100834">
      <c r="N100834" s="561" t="n"/>
    </row>
    <row r="100835">
      <c r="N100835" s="561" t="n"/>
    </row>
    <row r="100836">
      <c r="N100836" s="561" t="n"/>
    </row>
    <row r="100837">
      <c r="N100837" s="561" t="n"/>
    </row>
    <row r="100838">
      <c r="N100838" s="561" t="n"/>
    </row>
    <row r="100839">
      <c r="N100839" s="561" t="n"/>
    </row>
    <row r="100840">
      <c r="N100840" s="561" t="n"/>
    </row>
    <row r="100841">
      <c r="N100841" s="561" t="n"/>
    </row>
    <row r="100842">
      <c r="N100842" s="561" t="n"/>
    </row>
    <row r="100843">
      <c r="N100843" s="561" t="n"/>
    </row>
    <row r="100844">
      <c r="N100844" s="561" t="n"/>
    </row>
    <row r="100845">
      <c r="N100845" s="561" t="n"/>
    </row>
    <row r="100846">
      <c r="N100846" s="561" t="n"/>
    </row>
    <row r="100847">
      <c r="N100847" s="561" t="n"/>
    </row>
    <row r="100848">
      <c r="N100848" s="561" t="n"/>
    </row>
    <row r="100849">
      <c r="N100849" s="561" t="n"/>
    </row>
    <row r="100850">
      <c r="N100850" s="561" t="n"/>
    </row>
    <row r="100851">
      <c r="N100851" s="561" t="n"/>
    </row>
    <row r="100852">
      <c r="N100852" s="561" t="n"/>
    </row>
    <row r="100853">
      <c r="N100853" s="561" t="n"/>
    </row>
    <row r="100854">
      <c r="N100854" s="561" t="n"/>
    </row>
    <row r="100855">
      <c r="N100855" s="561" t="n"/>
    </row>
    <row r="100856">
      <c r="N100856" s="561" t="n"/>
    </row>
    <row r="100857">
      <c r="N100857" s="561" t="n"/>
    </row>
    <row r="100858">
      <c r="N100858" s="561" t="n"/>
    </row>
    <row r="100859">
      <c r="N100859" s="561" t="n"/>
    </row>
    <row r="100860">
      <c r="N100860" s="561" t="n"/>
    </row>
    <row r="100861">
      <c r="N100861" s="561" t="n"/>
    </row>
    <row r="100862">
      <c r="N100862" s="561" t="n"/>
    </row>
    <row r="100863">
      <c r="N100863" s="561" t="n"/>
    </row>
    <row r="100864">
      <c r="N100864" s="561" t="n"/>
    </row>
    <row r="100865">
      <c r="N100865" s="561" t="n"/>
    </row>
    <row r="100866">
      <c r="N100866" s="561" t="n"/>
    </row>
    <row r="100867">
      <c r="N100867" s="561" t="n"/>
    </row>
    <row r="100868">
      <c r="N100868" s="561" t="n"/>
    </row>
    <row r="100869">
      <c r="N100869" s="561" t="n"/>
    </row>
    <row r="100870">
      <c r="N100870" s="561" t="n"/>
    </row>
    <row r="100871">
      <c r="N100871" s="561" t="n"/>
    </row>
    <row r="100872">
      <c r="N100872" s="561" t="n"/>
    </row>
    <row r="100873">
      <c r="N100873" s="561" t="n"/>
    </row>
    <row r="100874">
      <c r="N100874" s="561" t="n"/>
    </row>
    <row r="100875">
      <c r="N100875" s="561" t="n"/>
    </row>
    <row r="100876">
      <c r="N100876" s="561" t="n"/>
    </row>
    <row r="100877">
      <c r="N100877" s="561" t="n"/>
    </row>
    <row r="100878">
      <c r="N100878" s="561" t="n"/>
    </row>
    <row r="100879">
      <c r="N100879" s="561" t="n"/>
    </row>
    <row r="100880">
      <c r="N100880" s="561" t="n"/>
    </row>
    <row r="100881">
      <c r="N100881" s="561" t="n"/>
    </row>
    <row r="100882">
      <c r="N100882" s="561" t="n"/>
    </row>
    <row r="100883">
      <c r="N100883" s="561" t="n"/>
    </row>
    <row r="100884">
      <c r="N100884" s="561" t="n"/>
    </row>
    <row r="100885">
      <c r="N100885" s="561" t="n"/>
    </row>
    <row r="100886">
      <c r="N100886" s="561" t="n"/>
    </row>
    <row r="100887">
      <c r="N100887" s="561" t="n"/>
    </row>
    <row r="100888">
      <c r="N100888" s="561" t="n"/>
    </row>
    <row r="100889">
      <c r="N100889" s="561" t="n"/>
    </row>
    <row r="100890">
      <c r="N100890" s="561" t="n"/>
    </row>
    <row r="100891">
      <c r="N100891" s="561" t="n"/>
    </row>
    <row r="100892">
      <c r="N100892" s="561" t="n"/>
    </row>
    <row r="100893">
      <c r="N100893" s="561" t="n"/>
    </row>
    <row r="100894">
      <c r="N100894" s="561" t="n"/>
    </row>
    <row r="100895">
      <c r="N100895" s="561" t="n"/>
    </row>
    <row r="100896">
      <c r="N100896" s="561" t="n"/>
    </row>
    <row r="100897">
      <c r="N100897" s="561" t="n"/>
    </row>
    <row r="100898">
      <c r="N100898" s="561" t="n"/>
    </row>
    <row r="100899">
      <c r="N100899" s="561" t="n"/>
    </row>
    <row r="100900">
      <c r="N100900" s="561" t="n"/>
    </row>
    <row r="100901">
      <c r="N100901" s="561" t="n"/>
    </row>
    <row r="100902">
      <c r="N100902" s="561" t="n"/>
    </row>
    <row r="100903">
      <c r="N100903" s="561" t="n"/>
    </row>
    <row r="100904">
      <c r="N100904" s="561" t="n"/>
    </row>
    <row r="100905">
      <c r="N100905" s="561" t="n"/>
    </row>
    <row r="100906">
      <c r="N100906" s="561" t="n"/>
    </row>
    <row r="100907">
      <c r="N100907" s="561" t="n"/>
    </row>
    <row r="100908">
      <c r="N100908" s="561" t="n"/>
    </row>
    <row r="100909">
      <c r="N100909" s="561" t="n"/>
    </row>
    <row r="100910">
      <c r="N100910" s="561" t="n"/>
    </row>
    <row r="100911">
      <c r="N100911" s="561" t="n"/>
    </row>
    <row r="100912">
      <c r="N100912" s="561" t="n"/>
    </row>
    <row r="100913">
      <c r="N100913" s="561" t="n"/>
    </row>
    <row r="100914">
      <c r="N100914" s="561" t="n"/>
    </row>
    <row r="100915">
      <c r="N100915" s="561" t="n"/>
    </row>
    <row r="100916">
      <c r="N100916" s="561" t="n"/>
    </row>
    <row r="100917">
      <c r="N100917" s="561" t="n"/>
    </row>
    <row r="100918">
      <c r="N100918" s="561" t="n"/>
    </row>
    <row r="100919">
      <c r="N100919" s="561" t="n"/>
    </row>
    <row r="100920">
      <c r="N100920" s="561" t="n"/>
    </row>
    <row r="100921">
      <c r="N100921" s="561" t="n"/>
    </row>
    <row r="100922">
      <c r="N100922" s="561" t="n"/>
    </row>
    <row r="100923">
      <c r="N100923" s="561" t="n"/>
    </row>
    <row r="100924">
      <c r="N100924" s="561" t="n"/>
    </row>
    <row r="100925">
      <c r="N100925" s="561" t="n"/>
    </row>
    <row r="100926">
      <c r="N100926" s="561" t="n"/>
    </row>
    <row r="100927">
      <c r="N100927" s="561" t="n"/>
    </row>
    <row r="100928">
      <c r="N100928" s="561" t="n"/>
    </row>
    <row r="100929">
      <c r="N100929" s="561" t="n"/>
    </row>
    <row r="100930">
      <c r="N100930" s="561" t="n"/>
    </row>
    <row r="100931">
      <c r="N100931" s="561" t="n"/>
    </row>
    <row r="100932">
      <c r="N100932" s="561" t="n"/>
    </row>
    <row r="100933">
      <c r="N100933" s="561" t="n"/>
    </row>
    <row r="100934">
      <c r="N100934" s="561" t="n"/>
    </row>
    <row r="100935">
      <c r="N100935" s="561" t="n"/>
    </row>
    <row r="100936">
      <c r="N100936" s="561" t="n"/>
    </row>
    <row r="100937">
      <c r="N100937" s="561" t="n"/>
    </row>
    <row r="100938">
      <c r="N100938" s="561" t="n"/>
    </row>
    <row r="100939">
      <c r="N100939" s="561" t="n"/>
    </row>
    <row r="100940">
      <c r="N100940" s="561" t="n"/>
    </row>
    <row r="100941">
      <c r="N100941" s="561" t="n"/>
    </row>
    <row r="100942">
      <c r="N100942" s="561" t="n"/>
    </row>
    <row r="100943">
      <c r="N100943" s="561" t="n"/>
    </row>
    <row r="100944">
      <c r="N100944" s="561" t="n"/>
    </row>
    <row r="100945">
      <c r="N100945" s="561" t="n"/>
    </row>
    <row r="100946">
      <c r="N100946" s="561" t="n"/>
    </row>
    <row r="100947">
      <c r="N100947" s="561" t="n"/>
    </row>
    <row r="100948">
      <c r="N100948" s="561" t="n"/>
    </row>
    <row r="100949">
      <c r="N100949" s="561" t="n"/>
    </row>
    <row r="100950">
      <c r="N100950" s="561" t="n"/>
    </row>
    <row r="100951">
      <c r="N100951" s="561" t="n"/>
    </row>
    <row r="100952">
      <c r="N100952" s="561" t="n"/>
    </row>
    <row r="100953">
      <c r="N100953" s="561" t="n"/>
    </row>
    <row r="100954">
      <c r="N100954" s="561" t="n"/>
    </row>
    <row r="100955">
      <c r="N100955" s="561" t="n"/>
    </row>
    <row r="100956">
      <c r="N100956" s="561" t="n"/>
    </row>
    <row r="100957">
      <c r="N100957" s="561" t="n"/>
    </row>
    <row r="100958">
      <c r="N100958" s="561" t="n"/>
    </row>
    <row r="100959">
      <c r="N100959" s="561" t="n"/>
    </row>
    <row r="100960">
      <c r="N100960" s="561" t="n"/>
    </row>
    <row r="100961">
      <c r="N100961" s="561" t="n"/>
    </row>
    <row r="100962">
      <c r="N100962" s="561" t="n"/>
    </row>
    <row r="100963">
      <c r="N100963" s="561" t="n"/>
    </row>
    <row r="100964">
      <c r="N100964" s="561" t="n"/>
    </row>
    <row r="100965">
      <c r="N100965" s="561" t="n"/>
    </row>
    <row r="100966">
      <c r="N100966" s="561" t="n"/>
    </row>
    <row r="100967">
      <c r="N100967" s="561" t="n"/>
    </row>
    <row r="100968">
      <c r="N100968" s="561" t="n"/>
    </row>
    <row r="100969">
      <c r="N100969" s="561" t="n"/>
    </row>
    <row r="100970">
      <c r="N100970" s="561" t="n"/>
    </row>
    <row r="100971">
      <c r="N100971" s="561" t="n"/>
    </row>
    <row r="100972">
      <c r="N100972" s="561" t="n"/>
    </row>
    <row r="100973">
      <c r="N100973" s="561" t="n"/>
    </row>
    <row r="100974">
      <c r="N100974" s="561" t="n"/>
    </row>
    <row r="100975">
      <c r="N100975" s="561" t="n"/>
    </row>
    <row r="100976">
      <c r="N100976" s="561" t="n"/>
    </row>
    <row r="100977">
      <c r="N100977" s="561" t="n"/>
    </row>
    <row r="100978">
      <c r="N100978" s="561" t="n"/>
    </row>
    <row r="100979">
      <c r="N100979" s="561" t="n"/>
    </row>
    <row r="100980">
      <c r="N100980" s="561" t="n"/>
    </row>
    <row r="100981">
      <c r="N100981" s="561" t="n"/>
    </row>
    <row r="100982">
      <c r="N100982" s="561" t="n"/>
    </row>
    <row r="100983">
      <c r="N100983" s="561" t="n"/>
    </row>
    <row r="100984">
      <c r="N100984" s="561" t="n"/>
    </row>
    <row r="100985">
      <c r="N100985" s="561" t="n"/>
    </row>
    <row r="100986">
      <c r="N100986" s="561" t="n"/>
    </row>
    <row r="100987">
      <c r="N100987" s="561" t="n"/>
    </row>
    <row r="100988">
      <c r="N100988" s="561" t="n"/>
    </row>
    <row r="100989">
      <c r="N100989" s="561" t="n"/>
    </row>
    <row r="100990">
      <c r="N100990" s="561" t="n"/>
    </row>
    <row r="100991">
      <c r="N100991" s="561" t="n"/>
    </row>
    <row r="100992">
      <c r="N100992" s="561" t="n"/>
    </row>
    <row r="100993">
      <c r="N100993" s="561" t="n"/>
    </row>
    <row r="100994">
      <c r="N100994" s="561" t="n"/>
    </row>
    <row r="100995">
      <c r="N100995" s="561" t="n"/>
    </row>
    <row r="100996">
      <c r="N100996" s="561" t="n"/>
    </row>
    <row r="100997">
      <c r="N100997" s="561" t="n"/>
    </row>
    <row r="100998">
      <c r="N100998" s="561" t="n"/>
    </row>
    <row r="100999">
      <c r="N100999" s="561" t="n"/>
    </row>
    <row r="101000">
      <c r="N101000" s="561" t="n"/>
    </row>
    <row r="101001">
      <c r="N101001" s="561" t="n"/>
    </row>
    <row r="101002">
      <c r="N101002" s="561" t="n"/>
    </row>
    <row r="101003">
      <c r="N101003" s="561" t="n"/>
    </row>
    <row r="101004">
      <c r="N101004" s="561" t="n"/>
    </row>
    <row r="101005">
      <c r="N101005" s="561" t="n"/>
    </row>
    <row r="101006">
      <c r="N101006" s="561" t="n"/>
    </row>
    <row r="101007">
      <c r="N101007" s="561" t="n"/>
    </row>
    <row r="101008">
      <c r="N101008" s="561" t="n"/>
    </row>
    <row r="101009">
      <c r="N101009" s="561" t="n"/>
    </row>
    <row r="101010">
      <c r="N101010" s="561" t="n"/>
    </row>
    <row r="101011">
      <c r="N101011" s="561" t="n"/>
    </row>
    <row r="101012">
      <c r="N101012" s="561" t="n"/>
    </row>
    <row r="101013">
      <c r="N101013" s="561" t="n"/>
    </row>
    <row r="101014">
      <c r="N101014" s="561" t="n"/>
    </row>
    <row r="101015">
      <c r="N101015" s="561" t="n"/>
    </row>
    <row r="101016">
      <c r="N101016" s="561" t="n"/>
    </row>
    <row r="101017">
      <c r="N101017" s="561" t="n"/>
    </row>
    <row r="101018">
      <c r="N101018" s="561" t="n"/>
    </row>
    <row r="101019">
      <c r="N101019" s="561" t="n"/>
    </row>
    <row r="101020">
      <c r="N101020" s="561" t="n"/>
    </row>
    <row r="101021">
      <c r="N101021" s="561" t="n"/>
    </row>
    <row r="101022">
      <c r="N101022" s="561" t="n"/>
    </row>
    <row r="101023">
      <c r="N101023" s="561" t="n"/>
    </row>
    <row r="101024">
      <c r="N101024" s="561" t="n"/>
    </row>
    <row r="101025">
      <c r="N101025" s="561" t="n"/>
    </row>
    <row r="101026">
      <c r="N101026" s="561" t="n"/>
    </row>
    <row r="101027">
      <c r="N101027" s="561" t="n"/>
    </row>
    <row r="101028">
      <c r="N101028" s="561" t="n"/>
    </row>
    <row r="101029">
      <c r="N101029" s="561" t="n"/>
    </row>
    <row r="101030">
      <c r="N101030" s="561" t="n"/>
    </row>
    <row r="101031">
      <c r="N101031" s="561" t="n"/>
    </row>
    <row r="101032">
      <c r="N101032" s="561" t="n"/>
    </row>
    <row r="101033">
      <c r="N101033" s="561" t="n"/>
    </row>
    <row r="101034">
      <c r="N101034" s="561" t="n"/>
    </row>
    <row r="101035">
      <c r="N101035" s="561" t="n"/>
    </row>
    <row r="101036">
      <c r="N101036" s="561" t="n"/>
    </row>
    <row r="101037">
      <c r="N101037" s="561" t="n"/>
    </row>
    <row r="101038">
      <c r="N101038" s="561" t="n"/>
    </row>
    <row r="101039">
      <c r="N101039" s="561" t="n"/>
    </row>
    <row r="101040">
      <c r="N101040" s="561" t="n"/>
    </row>
    <row r="101041">
      <c r="N101041" s="561" t="n"/>
    </row>
    <row r="101042">
      <c r="N101042" s="561" t="n"/>
    </row>
    <row r="101043">
      <c r="N101043" s="561" t="n"/>
    </row>
    <row r="101044">
      <c r="N101044" s="561" t="n"/>
    </row>
    <row r="101045">
      <c r="N101045" s="561" t="n"/>
    </row>
    <row r="101046">
      <c r="N101046" s="561" t="n"/>
    </row>
    <row r="101047">
      <c r="N101047" s="561" t="n"/>
    </row>
    <row r="101048">
      <c r="N101048" s="561" t="n"/>
    </row>
    <row r="101049">
      <c r="N101049" s="561" t="n"/>
    </row>
    <row r="101050">
      <c r="N101050" s="561" t="n"/>
    </row>
    <row r="101051">
      <c r="N101051" s="561" t="n"/>
    </row>
    <row r="101052">
      <c r="N101052" s="561" t="n"/>
    </row>
    <row r="101053">
      <c r="N101053" s="561" t="n"/>
    </row>
    <row r="101054">
      <c r="N101054" s="561" t="n"/>
    </row>
    <row r="101055">
      <c r="N101055" s="561" t="n"/>
    </row>
    <row r="101056">
      <c r="N101056" s="561" t="n"/>
    </row>
    <row r="101057">
      <c r="N101057" s="561" t="n"/>
    </row>
    <row r="101058">
      <c r="N101058" s="561" t="n"/>
    </row>
    <row r="101059">
      <c r="N101059" s="561" t="n"/>
    </row>
    <row r="101060">
      <c r="N101060" s="561" t="n"/>
    </row>
    <row r="101061">
      <c r="N101061" s="561" t="n"/>
    </row>
    <row r="101062">
      <c r="N101062" s="561" t="n"/>
    </row>
    <row r="101063">
      <c r="N101063" s="561" t="n"/>
    </row>
    <row r="101064">
      <c r="N101064" s="561" t="n"/>
    </row>
    <row r="101065">
      <c r="N101065" s="561" t="n"/>
    </row>
    <row r="101066">
      <c r="N101066" s="561" t="n"/>
    </row>
    <row r="101067">
      <c r="N101067" s="561" t="n"/>
    </row>
    <row r="101068">
      <c r="N101068" s="561" t="n"/>
    </row>
    <row r="101069">
      <c r="N101069" s="561" t="n"/>
    </row>
    <row r="101070">
      <c r="N101070" s="561" t="n"/>
    </row>
    <row r="101071">
      <c r="N101071" s="561" t="n"/>
    </row>
    <row r="101072">
      <c r="N101072" s="561" t="n"/>
    </row>
    <row r="101073">
      <c r="N101073" s="561" t="n"/>
    </row>
    <row r="101074">
      <c r="N101074" s="561" t="n"/>
    </row>
    <row r="101075">
      <c r="N101075" s="561" t="n"/>
    </row>
    <row r="101076">
      <c r="N101076" s="561" t="n"/>
    </row>
    <row r="101077">
      <c r="N101077" s="561" t="n"/>
    </row>
    <row r="101078">
      <c r="N101078" s="561" t="n"/>
    </row>
    <row r="101079">
      <c r="N101079" s="561" t="n"/>
    </row>
    <row r="101080">
      <c r="N101080" s="561" t="n"/>
    </row>
    <row r="101081">
      <c r="N101081" s="561" t="n"/>
    </row>
    <row r="101082">
      <c r="N101082" s="561" t="n"/>
    </row>
    <row r="101083">
      <c r="N101083" s="561" t="n"/>
    </row>
    <row r="101084">
      <c r="N101084" s="561" t="n"/>
    </row>
    <row r="101085">
      <c r="N101085" s="561" t="n"/>
    </row>
    <row r="101086">
      <c r="N101086" s="561" t="n"/>
    </row>
    <row r="101087">
      <c r="N101087" s="561" t="n"/>
    </row>
    <row r="101088">
      <c r="N101088" s="561" t="n"/>
    </row>
    <row r="101089">
      <c r="N101089" s="561" t="n"/>
    </row>
    <row r="101090">
      <c r="N101090" s="561" t="n"/>
    </row>
    <row r="101091">
      <c r="N101091" s="561" t="n"/>
    </row>
    <row r="101092">
      <c r="N101092" s="561" t="n"/>
    </row>
    <row r="101093">
      <c r="N101093" s="561" t="n"/>
    </row>
    <row r="101094">
      <c r="N101094" s="561" t="n"/>
    </row>
    <row r="101095">
      <c r="N101095" s="561" t="n"/>
    </row>
    <row r="101096">
      <c r="N101096" s="561" t="n"/>
    </row>
    <row r="101097">
      <c r="N101097" s="561" t="n"/>
    </row>
    <row r="101098">
      <c r="N101098" s="561" t="n"/>
    </row>
    <row r="101099">
      <c r="N101099" s="561" t="n"/>
    </row>
    <row r="101100">
      <c r="N101100" s="561" t="n"/>
    </row>
    <row r="101101">
      <c r="N101101" s="561" t="n"/>
    </row>
    <row r="101102">
      <c r="N101102" s="561" t="n"/>
    </row>
    <row r="101103">
      <c r="N101103" s="561" t="n"/>
    </row>
    <row r="101104">
      <c r="N101104" s="561" t="n"/>
    </row>
    <row r="101105">
      <c r="N101105" s="561" t="n"/>
    </row>
    <row r="101106">
      <c r="N101106" s="561" t="n"/>
    </row>
    <row r="101107">
      <c r="N101107" s="561" t="n"/>
    </row>
    <row r="101108">
      <c r="N101108" s="561" t="n"/>
    </row>
    <row r="101109">
      <c r="N101109" s="561" t="n"/>
    </row>
    <row r="101110">
      <c r="N101110" s="561" t="n"/>
    </row>
    <row r="101111">
      <c r="N101111" s="561" t="n"/>
    </row>
    <row r="101112">
      <c r="N101112" s="561" t="n"/>
    </row>
    <row r="101113">
      <c r="N101113" s="561" t="n"/>
    </row>
    <row r="101114">
      <c r="N101114" s="561" t="n"/>
    </row>
    <row r="101115">
      <c r="N101115" s="561" t="n"/>
    </row>
    <row r="101116">
      <c r="N101116" s="561" t="n"/>
    </row>
    <row r="101117">
      <c r="N101117" s="561" t="n"/>
    </row>
    <row r="101118">
      <c r="N101118" s="561" t="n"/>
    </row>
    <row r="101119">
      <c r="N101119" s="561" t="n"/>
    </row>
    <row r="101120">
      <c r="N101120" s="561" t="n"/>
    </row>
    <row r="101121">
      <c r="N101121" s="561" t="n"/>
    </row>
    <row r="101122">
      <c r="N101122" s="561" t="n"/>
    </row>
    <row r="101123">
      <c r="N101123" s="561" t="n"/>
    </row>
    <row r="101124">
      <c r="N101124" s="561" t="n"/>
    </row>
    <row r="101125">
      <c r="N101125" s="561" t="n"/>
    </row>
    <row r="101126">
      <c r="N101126" s="561" t="n"/>
    </row>
    <row r="101127">
      <c r="N101127" s="561" t="n"/>
    </row>
    <row r="101128">
      <c r="N101128" s="561" t="n"/>
    </row>
    <row r="101129">
      <c r="N101129" s="561" t="n"/>
    </row>
    <row r="101130">
      <c r="N101130" s="561" t="n"/>
    </row>
    <row r="101131">
      <c r="N101131" s="561" t="n"/>
    </row>
    <row r="101132">
      <c r="N101132" s="561" t="n"/>
    </row>
    <row r="101133">
      <c r="N101133" s="561" t="n"/>
    </row>
    <row r="101134">
      <c r="N101134" s="561" t="n"/>
    </row>
    <row r="101135">
      <c r="N101135" s="561" t="n"/>
    </row>
    <row r="101136">
      <c r="N101136" s="561" t="n"/>
    </row>
    <row r="101137">
      <c r="N101137" s="561" t="n"/>
    </row>
    <row r="101138">
      <c r="N101138" s="561" t="n"/>
    </row>
    <row r="101139">
      <c r="N101139" s="561" t="n"/>
    </row>
    <row r="101140">
      <c r="N101140" s="561" t="n"/>
    </row>
    <row r="101141">
      <c r="N101141" s="561" t="n"/>
    </row>
    <row r="101142">
      <c r="N101142" s="561" t="n"/>
    </row>
    <row r="101143">
      <c r="N101143" s="561" t="n"/>
    </row>
    <row r="101144">
      <c r="N101144" s="561" t="n"/>
    </row>
    <row r="101145">
      <c r="N101145" s="561" t="n"/>
    </row>
    <row r="101146">
      <c r="N101146" s="561" t="n"/>
    </row>
    <row r="101147">
      <c r="N101147" s="561" t="n"/>
    </row>
    <row r="101148">
      <c r="N101148" s="561" t="n"/>
    </row>
    <row r="101149">
      <c r="N101149" s="561" t="n"/>
    </row>
    <row r="101150">
      <c r="N101150" s="561" t="n"/>
    </row>
    <row r="101151">
      <c r="N101151" s="561" t="n"/>
    </row>
    <row r="101152">
      <c r="N101152" s="561" t="n"/>
    </row>
    <row r="101153">
      <c r="N101153" s="561" t="n"/>
    </row>
    <row r="101154">
      <c r="N101154" s="561" t="n"/>
    </row>
    <row r="101155">
      <c r="N101155" s="561" t="n"/>
    </row>
    <row r="101156">
      <c r="N101156" s="561" t="n"/>
    </row>
    <row r="101157">
      <c r="N101157" s="561" t="n"/>
    </row>
    <row r="101158">
      <c r="N101158" s="561" t="n"/>
    </row>
    <row r="101159">
      <c r="N101159" s="561" t="n"/>
    </row>
    <row r="101160">
      <c r="N101160" s="561" t="n"/>
    </row>
    <row r="101161">
      <c r="N101161" s="561" t="n"/>
    </row>
    <row r="101162">
      <c r="N101162" s="561" t="n"/>
    </row>
    <row r="101163">
      <c r="N101163" s="561" t="n"/>
    </row>
    <row r="101164">
      <c r="N101164" s="561" t="n"/>
    </row>
    <row r="101165">
      <c r="N101165" s="561" t="n"/>
    </row>
    <row r="101166">
      <c r="N101166" s="561" t="n"/>
    </row>
    <row r="101167">
      <c r="N101167" s="561" t="n"/>
    </row>
    <row r="101168">
      <c r="N101168" s="561" t="n"/>
    </row>
    <row r="101169">
      <c r="N101169" s="561" t="n"/>
    </row>
    <row r="101170">
      <c r="N101170" s="561" t="n"/>
    </row>
    <row r="101171">
      <c r="N101171" s="561" t="n"/>
    </row>
    <row r="101172">
      <c r="N101172" s="561" t="n"/>
    </row>
    <row r="101173">
      <c r="N101173" s="561" t="n"/>
    </row>
    <row r="101174">
      <c r="N101174" s="561" t="n"/>
    </row>
    <row r="101175">
      <c r="N101175" s="561" t="n"/>
    </row>
    <row r="101176">
      <c r="N101176" s="561" t="n"/>
    </row>
    <row r="101177">
      <c r="N101177" s="561" t="n"/>
    </row>
    <row r="101178">
      <c r="N101178" s="561" t="n"/>
    </row>
    <row r="101179">
      <c r="N101179" s="561" t="n"/>
    </row>
    <row r="101180">
      <c r="N101180" s="561" t="n"/>
    </row>
    <row r="101181">
      <c r="N101181" s="561" t="n"/>
    </row>
    <row r="101182">
      <c r="N101182" s="561" t="n"/>
    </row>
    <row r="101183">
      <c r="N101183" s="561" t="n"/>
    </row>
    <row r="101184">
      <c r="N101184" s="561" t="n"/>
    </row>
    <row r="101185">
      <c r="N101185" s="561" t="n"/>
    </row>
    <row r="101186">
      <c r="N101186" s="561" t="n"/>
    </row>
    <row r="101187">
      <c r="N101187" s="561" t="n"/>
    </row>
    <row r="101188">
      <c r="N101188" s="561" t="n"/>
    </row>
    <row r="101189">
      <c r="N101189" s="561" t="n"/>
    </row>
    <row r="101190">
      <c r="N101190" s="561" t="n"/>
    </row>
    <row r="101191">
      <c r="N101191" s="561" t="n"/>
    </row>
    <row r="101192">
      <c r="N101192" s="561" t="n"/>
    </row>
    <row r="101193">
      <c r="N101193" s="561" t="n"/>
    </row>
    <row r="101194">
      <c r="N101194" s="561" t="n"/>
    </row>
    <row r="101195">
      <c r="N101195" s="561" t="n"/>
    </row>
    <row r="101196">
      <c r="N101196" s="561" t="n"/>
    </row>
    <row r="101197">
      <c r="N101197" s="561" t="n"/>
    </row>
    <row r="101198">
      <c r="N101198" s="561" t="n"/>
    </row>
    <row r="101199">
      <c r="N101199" s="561" t="n"/>
    </row>
    <row r="101200">
      <c r="N101200" s="561" t="n"/>
    </row>
    <row r="101201">
      <c r="N101201" s="561" t="n"/>
    </row>
    <row r="101202">
      <c r="N101202" s="561" t="n"/>
    </row>
    <row r="101203">
      <c r="N101203" s="561" t="n"/>
    </row>
    <row r="101204">
      <c r="N101204" s="561" t="n"/>
    </row>
    <row r="101205">
      <c r="N101205" s="561" t="n"/>
    </row>
    <row r="101206">
      <c r="N101206" s="561" t="n"/>
    </row>
    <row r="101207">
      <c r="N101207" s="561" t="n"/>
    </row>
    <row r="101208">
      <c r="N101208" s="561" t="n"/>
    </row>
    <row r="101209">
      <c r="N101209" s="561" t="n"/>
    </row>
    <row r="101210">
      <c r="N101210" s="561" t="n"/>
    </row>
    <row r="101211">
      <c r="N101211" s="561" t="n"/>
    </row>
    <row r="101212">
      <c r="N101212" s="561" t="n"/>
    </row>
    <row r="101213">
      <c r="N101213" s="561" t="n"/>
    </row>
    <row r="101214">
      <c r="N101214" s="561" t="n"/>
    </row>
    <row r="101215">
      <c r="N101215" s="561" t="n"/>
    </row>
    <row r="101216">
      <c r="N101216" s="561" t="n"/>
    </row>
    <row r="101217">
      <c r="N101217" s="561" t="n"/>
    </row>
    <row r="101218">
      <c r="N101218" s="561" t="n"/>
    </row>
    <row r="101219">
      <c r="N101219" s="561" t="n"/>
    </row>
    <row r="101220">
      <c r="N101220" s="561" t="n"/>
    </row>
    <row r="101221">
      <c r="N101221" s="561" t="n"/>
    </row>
    <row r="101222">
      <c r="N101222" s="561" t="n"/>
    </row>
    <row r="101223">
      <c r="N101223" s="561" t="n"/>
    </row>
    <row r="101224">
      <c r="N101224" s="561" t="n"/>
    </row>
    <row r="101225">
      <c r="N101225" s="561" t="n"/>
    </row>
    <row r="101226">
      <c r="N101226" s="561" t="n"/>
    </row>
    <row r="101227">
      <c r="N101227" s="561" t="n"/>
    </row>
    <row r="101228">
      <c r="N101228" s="561" t="n"/>
    </row>
    <row r="101229">
      <c r="N101229" s="561" t="n"/>
    </row>
    <row r="101230">
      <c r="N101230" s="561" t="n"/>
    </row>
    <row r="101231">
      <c r="N101231" s="561" t="n"/>
    </row>
    <row r="101232">
      <c r="N101232" s="561" t="n"/>
    </row>
    <row r="101233">
      <c r="N101233" s="561" t="n"/>
    </row>
    <row r="101234">
      <c r="N101234" s="561" t="n"/>
    </row>
    <row r="101235">
      <c r="N101235" s="561" t="n"/>
    </row>
    <row r="101236">
      <c r="N101236" s="561" t="n"/>
    </row>
    <row r="101237">
      <c r="N101237" s="561" t="n"/>
    </row>
    <row r="101238">
      <c r="N101238" s="561" t="n"/>
    </row>
    <row r="101239">
      <c r="N101239" s="561" t="n"/>
    </row>
    <row r="101240">
      <c r="N101240" s="561" t="n"/>
    </row>
    <row r="101241">
      <c r="N101241" s="561" t="n"/>
    </row>
    <row r="101242">
      <c r="N101242" s="561" t="n"/>
    </row>
    <row r="101243">
      <c r="N101243" s="561" t="n"/>
    </row>
    <row r="101244">
      <c r="N101244" s="561" t="n"/>
    </row>
    <row r="101245">
      <c r="N101245" s="561" t="n"/>
    </row>
    <row r="101246">
      <c r="N101246" s="561" t="n"/>
    </row>
    <row r="101247">
      <c r="N101247" s="561" t="n"/>
    </row>
    <row r="101248">
      <c r="N101248" s="561" t="n"/>
    </row>
    <row r="101249">
      <c r="N101249" s="561" t="n"/>
    </row>
    <row r="101250">
      <c r="N101250" s="561" t="n"/>
    </row>
    <row r="101251">
      <c r="N101251" s="561" t="n"/>
    </row>
    <row r="101252">
      <c r="N101252" s="561" t="n"/>
    </row>
    <row r="101253">
      <c r="N101253" s="561" t="n"/>
    </row>
    <row r="101254">
      <c r="N101254" s="561" t="n"/>
    </row>
    <row r="101255">
      <c r="N101255" s="561" t="n"/>
    </row>
    <row r="101256">
      <c r="N101256" s="561" t="n"/>
    </row>
    <row r="101257">
      <c r="N101257" s="561" t="n"/>
    </row>
    <row r="101258">
      <c r="N101258" s="561" t="n"/>
    </row>
    <row r="101259">
      <c r="N101259" s="561" t="n"/>
    </row>
    <row r="101260">
      <c r="N101260" s="561" t="n"/>
    </row>
    <row r="101261">
      <c r="N101261" s="561" t="n"/>
    </row>
    <row r="101262">
      <c r="N101262" s="561" t="n"/>
    </row>
    <row r="101263">
      <c r="N101263" s="561" t="n"/>
    </row>
    <row r="101264">
      <c r="N101264" s="561" t="n"/>
    </row>
    <row r="101265">
      <c r="N101265" s="561" t="n"/>
    </row>
    <row r="101266">
      <c r="N101266" s="561" t="n"/>
    </row>
    <row r="101267">
      <c r="N101267" s="561" t="n"/>
    </row>
    <row r="101268">
      <c r="N101268" s="561" t="n"/>
    </row>
    <row r="101269">
      <c r="N101269" s="561" t="n"/>
    </row>
    <row r="101270">
      <c r="N101270" s="561" t="n"/>
    </row>
    <row r="101271">
      <c r="N101271" s="561" t="n"/>
    </row>
    <row r="101272">
      <c r="N101272" s="561" t="n"/>
    </row>
    <row r="101273">
      <c r="N101273" s="561" t="n"/>
    </row>
    <row r="101274">
      <c r="N101274" s="561" t="n"/>
    </row>
    <row r="101275">
      <c r="N101275" s="561" t="n"/>
    </row>
    <row r="101276">
      <c r="N101276" s="561" t="n"/>
    </row>
    <row r="101277">
      <c r="N101277" s="561" t="n"/>
    </row>
    <row r="101278">
      <c r="N101278" s="561" t="n"/>
    </row>
    <row r="101279">
      <c r="N101279" s="561" t="n"/>
    </row>
    <row r="101280">
      <c r="N101280" s="561" t="n"/>
    </row>
    <row r="101281">
      <c r="N101281" s="561" t="n"/>
    </row>
    <row r="101282">
      <c r="N101282" s="561" t="n"/>
    </row>
    <row r="101283">
      <c r="N101283" s="561" t="n"/>
    </row>
    <row r="101284">
      <c r="N101284" s="561" t="n"/>
    </row>
    <row r="101285">
      <c r="N101285" s="561" t="n"/>
    </row>
    <row r="101286">
      <c r="N101286" s="561" t="n"/>
    </row>
    <row r="101287">
      <c r="N101287" s="561" t="n"/>
    </row>
    <row r="101288">
      <c r="N101288" s="561" t="n"/>
    </row>
    <row r="101289">
      <c r="N101289" s="561" t="n"/>
    </row>
    <row r="101290">
      <c r="N101290" s="561" t="n"/>
    </row>
    <row r="101291">
      <c r="N101291" s="561" t="n"/>
    </row>
    <row r="101292">
      <c r="N101292" s="561" t="n"/>
    </row>
    <row r="101293">
      <c r="N101293" s="561" t="n"/>
    </row>
    <row r="101294">
      <c r="N101294" s="561" t="n"/>
    </row>
    <row r="101295">
      <c r="N101295" s="561" t="n"/>
    </row>
    <row r="101296">
      <c r="N101296" s="561" t="n"/>
    </row>
    <row r="101297">
      <c r="N101297" s="561" t="n"/>
    </row>
    <row r="101298">
      <c r="N101298" s="561" t="n"/>
    </row>
    <row r="101299">
      <c r="N101299" s="561" t="n"/>
    </row>
    <row r="101300">
      <c r="N101300" s="561" t="n"/>
    </row>
    <row r="101301">
      <c r="N101301" s="561" t="n"/>
    </row>
    <row r="101302">
      <c r="N101302" s="561" t="n"/>
    </row>
    <row r="101303">
      <c r="N101303" s="561" t="n"/>
    </row>
    <row r="101304">
      <c r="N101304" s="561" t="n"/>
    </row>
    <row r="101305">
      <c r="N101305" s="561" t="n"/>
    </row>
    <row r="101306">
      <c r="N101306" s="561" t="n"/>
    </row>
    <row r="101307">
      <c r="N101307" s="561" t="n"/>
    </row>
    <row r="101308">
      <c r="N101308" s="561" t="n"/>
    </row>
    <row r="101309">
      <c r="N101309" s="561" t="n"/>
    </row>
    <row r="101310">
      <c r="N101310" s="561" t="n"/>
    </row>
    <row r="101311">
      <c r="N101311" s="561" t="n"/>
    </row>
    <row r="101312">
      <c r="N101312" s="561" t="n"/>
    </row>
    <row r="101313">
      <c r="N101313" s="561" t="n"/>
    </row>
    <row r="101314">
      <c r="N101314" s="561" t="n"/>
    </row>
    <row r="101315">
      <c r="N101315" s="561" t="n"/>
    </row>
    <row r="101316">
      <c r="N101316" s="561" t="n"/>
    </row>
    <row r="101317">
      <c r="N101317" s="561" t="n"/>
    </row>
    <row r="101318">
      <c r="N101318" s="561" t="n"/>
    </row>
    <row r="101319">
      <c r="N101319" s="561" t="n"/>
    </row>
    <row r="101320">
      <c r="N101320" s="561" t="n"/>
    </row>
    <row r="101321">
      <c r="N101321" s="561" t="n"/>
    </row>
    <row r="101322">
      <c r="N101322" s="561" t="n"/>
    </row>
    <row r="101323">
      <c r="N101323" s="561" t="n"/>
    </row>
    <row r="101324">
      <c r="N101324" s="561" t="n"/>
    </row>
    <row r="101325">
      <c r="N101325" s="561" t="n"/>
    </row>
    <row r="101326">
      <c r="N101326" s="561" t="n"/>
    </row>
    <row r="101327">
      <c r="N101327" s="561" t="n"/>
    </row>
    <row r="101328">
      <c r="N101328" s="561" t="n"/>
    </row>
    <row r="101329">
      <c r="N101329" s="561" t="n"/>
    </row>
    <row r="101330">
      <c r="N101330" s="561" t="n"/>
    </row>
    <row r="101331">
      <c r="N101331" s="561" t="n"/>
    </row>
    <row r="101332">
      <c r="N101332" s="561" t="n"/>
    </row>
    <row r="101333">
      <c r="N101333" s="561" t="n"/>
    </row>
    <row r="101334">
      <c r="N101334" s="561" t="n"/>
    </row>
    <row r="101335">
      <c r="N101335" s="561" t="n"/>
    </row>
    <row r="101336">
      <c r="N101336" s="561" t="n"/>
    </row>
    <row r="101337">
      <c r="N101337" s="561" t="n"/>
    </row>
    <row r="101338">
      <c r="N101338" s="561" t="n"/>
    </row>
    <row r="101339">
      <c r="N101339" s="561" t="n"/>
    </row>
    <row r="101340">
      <c r="N101340" s="561" t="n"/>
    </row>
    <row r="101341">
      <c r="N101341" s="561" t="n"/>
    </row>
    <row r="101342">
      <c r="N101342" s="561" t="n"/>
    </row>
    <row r="101343">
      <c r="N101343" s="561" t="n"/>
    </row>
    <row r="101344">
      <c r="N101344" s="561" t="n"/>
    </row>
    <row r="101345">
      <c r="N101345" s="561" t="n"/>
    </row>
    <row r="101346">
      <c r="N101346" s="561" t="n"/>
    </row>
    <row r="101347">
      <c r="N101347" s="561" t="n"/>
    </row>
    <row r="101348">
      <c r="N101348" s="561" t="n"/>
    </row>
    <row r="101349">
      <c r="N101349" s="561" t="n"/>
    </row>
    <row r="101350">
      <c r="N101350" s="561" t="n"/>
    </row>
    <row r="101351">
      <c r="N101351" s="561" t="n"/>
    </row>
    <row r="101352">
      <c r="N101352" s="561" t="n"/>
    </row>
    <row r="101353">
      <c r="N101353" s="561" t="n"/>
    </row>
    <row r="101354">
      <c r="N101354" s="561" t="n"/>
    </row>
    <row r="101355">
      <c r="N101355" s="561" t="n"/>
    </row>
    <row r="101356">
      <c r="N101356" s="561" t="n"/>
    </row>
    <row r="101357">
      <c r="N101357" s="561" t="n"/>
    </row>
    <row r="101358">
      <c r="N101358" s="561" t="n"/>
    </row>
    <row r="101359">
      <c r="N101359" s="561" t="n"/>
    </row>
    <row r="101360">
      <c r="N101360" s="561" t="n"/>
    </row>
    <row r="101361">
      <c r="N101361" s="561" t="n"/>
    </row>
    <row r="101362">
      <c r="N101362" s="561" t="n"/>
    </row>
    <row r="101363">
      <c r="N101363" s="561" t="n"/>
    </row>
    <row r="101364">
      <c r="N101364" s="561" t="n"/>
    </row>
    <row r="101365">
      <c r="N101365" s="561" t="n"/>
    </row>
    <row r="101366">
      <c r="N101366" s="561" t="n"/>
    </row>
    <row r="101367">
      <c r="N101367" s="561" t="n"/>
    </row>
    <row r="101368">
      <c r="N101368" s="561" t="n"/>
    </row>
    <row r="101369">
      <c r="N101369" s="561" t="n"/>
    </row>
    <row r="101370">
      <c r="N101370" s="561" t="n"/>
    </row>
    <row r="101371">
      <c r="N101371" s="561" t="n"/>
    </row>
    <row r="101372">
      <c r="N101372" s="561" t="n"/>
    </row>
    <row r="101373">
      <c r="N101373" s="561" t="n"/>
    </row>
    <row r="101374">
      <c r="N101374" s="561" t="n"/>
    </row>
    <row r="101375">
      <c r="N101375" s="561" t="n"/>
    </row>
    <row r="101376">
      <c r="N101376" s="561" t="n"/>
    </row>
    <row r="101377">
      <c r="N101377" s="561" t="n"/>
    </row>
    <row r="101378">
      <c r="N101378" s="561" t="n"/>
    </row>
    <row r="101379">
      <c r="N101379" s="561" t="n"/>
    </row>
    <row r="101380">
      <c r="N101380" s="561" t="n"/>
    </row>
    <row r="101381">
      <c r="N101381" s="561" t="n"/>
    </row>
    <row r="101382">
      <c r="N101382" s="561" t="n"/>
    </row>
    <row r="101383">
      <c r="N101383" s="561" t="n"/>
    </row>
    <row r="101384">
      <c r="N101384" s="561" t="n"/>
    </row>
    <row r="101385">
      <c r="N101385" s="561" t="n"/>
    </row>
    <row r="101386">
      <c r="N101386" s="561" t="n"/>
    </row>
    <row r="101387">
      <c r="N101387" s="561" t="n"/>
    </row>
    <row r="101388">
      <c r="N101388" s="561" t="n"/>
    </row>
    <row r="101389">
      <c r="N101389" s="561" t="n"/>
    </row>
    <row r="101390">
      <c r="N101390" s="561" t="n"/>
    </row>
    <row r="101391">
      <c r="N101391" s="561" t="n"/>
    </row>
    <row r="101392">
      <c r="N101392" s="561" t="n"/>
    </row>
    <row r="101393">
      <c r="N101393" s="561" t="n"/>
    </row>
    <row r="101394">
      <c r="N101394" s="561" t="n"/>
    </row>
    <row r="101395">
      <c r="N101395" s="561" t="n"/>
    </row>
    <row r="101396">
      <c r="N101396" s="561" t="n"/>
    </row>
    <row r="101397">
      <c r="N101397" s="561" t="n"/>
    </row>
    <row r="101398">
      <c r="N101398" s="561" t="n"/>
    </row>
    <row r="101399">
      <c r="N101399" s="561" t="n"/>
    </row>
    <row r="101400">
      <c r="N101400" s="561" t="n"/>
    </row>
    <row r="101401">
      <c r="N101401" s="561" t="n"/>
    </row>
    <row r="101402">
      <c r="N101402" s="561" t="n"/>
    </row>
    <row r="101403">
      <c r="N101403" s="561" t="n"/>
    </row>
    <row r="101404">
      <c r="N101404" s="561" t="n"/>
    </row>
    <row r="101405">
      <c r="N101405" s="561" t="n"/>
    </row>
    <row r="101406">
      <c r="N101406" s="561" t="n"/>
    </row>
    <row r="101407">
      <c r="N101407" s="561" t="n"/>
    </row>
    <row r="101408">
      <c r="N101408" s="561" t="n"/>
    </row>
    <row r="101409">
      <c r="N101409" s="561" t="n"/>
    </row>
    <row r="101410">
      <c r="N101410" s="561" t="n"/>
    </row>
    <row r="101411">
      <c r="N101411" s="561" t="n"/>
    </row>
    <row r="101412">
      <c r="N101412" s="561" t="n"/>
    </row>
    <row r="101413">
      <c r="N101413" s="561" t="n"/>
    </row>
    <row r="101414">
      <c r="N101414" s="561" t="n"/>
    </row>
    <row r="101415">
      <c r="N101415" s="561" t="n"/>
    </row>
    <row r="101416">
      <c r="N101416" s="561" t="n"/>
    </row>
    <row r="101417">
      <c r="N101417" s="561" t="n"/>
    </row>
    <row r="101418">
      <c r="N101418" s="561" t="n"/>
    </row>
    <row r="101419">
      <c r="N101419" s="561" t="n"/>
    </row>
    <row r="101420">
      <c r="N101420" s="561" t="n"/>
    </row>
    <row r="101421">
      <c r="N101421" s="561" t="n"/>
    </row>
    <row r="101422">
      <c r="N101422" s="561" t="n"/>
    </row>
    <row r="101423">
      <c r="N101423" s="561" t="n"/>
    </row>
    <row r="101424">
      <c r="N101424" s="561" t="n"/>
    </row>
    <row r="101425">
      <c r="N101425" s="561" t="n"/>
    </row>
    <row r="101426">
      <c r="N101426" s="561" t="n"/>
    </row>
    <row r="101427">
      <c r="N101427" s="561" t="n"/>
    </row>
    <row r="101428">
      <c r="N101428" s="561" t="n"/>
    </row>
    <row r="101429">
      <c r="N101429" s="561" t="n"/>
    </row>
    <row r="101430">
      <c r="N101430" s="561" t="n"/>
    </row>
    <row r="101431">
      <c r="N101431" s="561" t="n"/>
    </row>
    <row r="101432">
      <c r="N101432" s="561" t="n"/>
    </row>
    <row r="101433">
      <c r="N101433" s="561" t="n"/>
    </row>
    <row r="101434">
      <c r="N101434" s="561" t="n"/>
    </row>
    <row r="101435">
      <c r="N101435" s="561" t="n"/>
    </row>
    <row r="101436">
      <c r="N101436" s="561" t="n"/>
    </row>
    <row r="101437">
      <c r="N101437" s="561" t="n"/>
    </row>
    <row r="101438">
      <c r="N101438" s="561" t="n"/>
    </row>
    <row r="101439">
      <c r="N101439" s="561" t="n"/>
    </row>
    <row r="101440">
      <c r="N101440" s="561" t="n"/>
    </row>
    <row r="101441">
      <c r="N101441" s="561" t="n"/>
    </row>
    <row r="101442">
      <c r="N101442" s="561" t="n"/>
    </row>
    <row r="101443">
      <c r="N101443" s="561" t="n"/>
    </row>
    <row r="101444">
      <c r="N101444" s="561" t="n"/>
    </row>
    <row r="101445">
      <c r="N101445" s="561" t="n"/>
    </row>
    <row r="101446">
      <c r="N101446" s="561" t="n"/>
    </row>
    <row r="101447">
      <c r="N101447" s="561" t="n"/>
    </row>
    <row r="101448">
      <c r="N101448" s="561" t="n"/>
    </row>
    <row r="101449">
      <c r="N101449" s="561" t="n"/>
    </row>
    <row r="101450">
      <c r="N101450" s="561" t="n"/>
    </row>
    <row r="101451">
      <c r="N101451" s="561" t="n"/>
    </row>
    <row r="101452">
      <c r="N101452" s="561" t="n"/>
    </row>
    <row r="101453">
      <c r="N101453" s="561" t="n"/>
    </row>
    <row r="101454">
      <c r="N101454" s="561" t="n"/>
    </row>
    <row r="101455">
      <c r="N101455" s="561" t="n"/>
    </row>
    <row r="101456">
      <c r="N101456" s="561" t="n"/>
    </row>
    <row r="101457">
      <c r="N101457" s="561" t="n"/>
    </row>
    <row r="101458">
      <c r="N101458" s="561" t="n"/>
    </row>
    <row r="101459">
      <c r="N101459" s="561" t="n"/>
    </row>
    <row r="101460">
      <c r="N101460" s="561" t="n"/>
    </row>
    <row r="101461">
      <c r="N101461" s="561" t="n"/>
    </row>
    <row r="101462">
      <c r="N101462" s="561" t="n"/>
    </row>
    <row r="101463">
      <c r="N101463" s="561" t="n"/>
    </row>
    <row r="101464">
      <c r="N101464" s="561" t="n"/>
    </row>
    <row r="101465">
      <c r="N101465" s="561" t="n"/>
    </row>
    <row r="101466">
      <c r="N101466" s="561" t="n"/>
    </row>
    <row r="101467">
      <c r="N101467" s="561" t="n"/>
    </row>
    <row r="101468">
      <c r="N101468" s="561" t="n"/>
    </row>
    <row r="101469">
      <c r="N101469" s="561" t="n"/>
    </row>
    <row r="101470">
      <c r="N101470" s="561" t="n"/>
    </row>
    <row r="101471">
      <c r="N101471" s="561" t="n"/>
    </row>
    <row r="101472">
      <c r="N101472" s="561" t="n"/>
    </row>
    <row r="101473">
      <c r="N101473" s="561" t="n"/>
    </row>
    <row r="101474">
      <c r="N101474" s="561" t="n"/>
    </row>
    <row r="101475">
      <c r="N101475" s="561" t="n"/>
    </row>
    <row r="101476">
      <c r="N101476" s="561" t="n"/>
    </row>
    <row r="101477">
      <c r="N101477" s="561" t="n"/>
    </row>
    <row r="101478">
      <c r="N101478" s="561" t="n"/>
    </row>
    <row r="101479">
      <c r="N101479" s="561" t="n"/>
    </row>
    <row r="101480">
      <c r="N101480" s="561" t="n"/>
    </row>
    <row r="101481">
      <c r="N101481" s="561" t="n"/>
    </row>
    <row r="101482">
      <c r="N101482" s="561" t="n"/>
    </row>
    <row r="101483">
      <c r="N101483" s="561" t="n"/>
    </row>
    <row r="101484">
      <c r="N101484" s="561" t="n"/>
    </row>
    <row r="101485">
      <c r="N101485" s="561" t="n"/>
    </row>
    <row r="101486">
      <c r="N101486" s="561" t="n"/>
    </row>
    <row r="101487">
      <c r="N101487" s="561" t="n"/>
    </row>
    <row r="101488">
      <c r="N101488" s="561" t="n"/>
    </row>
    <row r="101489">
      <c r="N101489" s="561" t="n"/>
    </row>
    <row r="101490">
      <c r="N101490" s="561" t="n"/>
    </row>
    <row r="101491">
      <c r="N101491" s="561" t="n"/>
    </row>
    <row r="101492">
      <c r="N101492" s="561" t="n"/>
    </row>
    <row r="101493">
      <c r="N101493" s="561" t="n"/>
    </row>
    <row r="101494">
      <c r="N101494" s="561" t="n"/>
    </row>
    <row r="101495">
      <c r="N101495" s="561" t="n"/>
    </row>
    <row r="101496">
      <c r="N101496" s="561" t="n"/>
    </row>
    <row r="101497">
      <c r="N101497" s="561" t="n"/>
    </row>
    <row r="101498">
      <c r="N101498" s="561" t="n"/>
    </row>
    <row r="101499">
      <c r="N101499" s="561" t="n"/>
    </row>
    <row r="101500">
      <c r="N101500" s="561" t="n"/>
    </row>
    <row r="101501">
      <c r="N101501" s="561" t="n"/>
    </row>
    <row r="101502">
      <c r="N101502" s="561" t="n"/>
    </row>
    <row r="101503">
      <c r="N101503" s="561" t="n"/>
    </row>
    <row r="101504">
      <c r="N101504" s="561" t="n"/>
    </row>
    <row r="101505">
      <c r="N101505" s="561" t="n"/>
    </row>
    <row r="101506">
      <c r="N101506" s="561" t="n"/>
    </row>
    <row r="101507">
      <c r="N101507" s="561" t="n"/>
    </row>
    <row r="101508">
      <c r="N101508" s="561" t="n"/>
    </row>
    <row r="101509">
      <c r="N101509" s="561" t="n"/>
    </row>
    <row r="101510">
      <c r="N101510" s="561" t="n"/>
    </row>
    <row r="101511">
      <c r="N101511" s="561" t="n"/>
    </row>
    <row r="101512">
      <c r="N101512" s="561" t="n"/>
    </row>
    <row r="101513">
      <c r="N101513" s="561" t="n"/>
    </row>
    <row r="101514">
      <c r="N101514" s="561" t="n"/>
    </row>
    <row r="101515">
      <c r="N101515" s="561" t="n"/>
    </row>
    <row r="101516">
      <c r="N101516" s="561" t="n"/>
    </row>
    <row r="101517">
      <c r="N101517" s="561" t="n"/>
    </row>
    <row r="101518">
      <c r="N101518" s="561" t="n"/>
    </row>
    <row r="101519">
      <c r="N101519" s="561" t="n"/>
    </row>
    <row r="101520">
      <c r="N101520" s="561" t="n"/>
    </row>
    <row r="101521">
      <c r="N101521" s="561" t="n"/>
    </row>
    <row r="101522">
      <c r="N101522" s="561" t="n"/>
    </row>
    <row r="101523">
      <c r="N101523" s="561" t="n"/>
    </row>
    <row r="101524">
      <c r="N101524" s="561" t="n"/>
    </row>
    <row r="101525">
      <c r="N101525" s="561" t="n"/>
    </row>
    <row r="101526">
      <c r="N101526" s="561" t="n"/>
    </row>
    <row r="101527">
      <c r="N101527" s="561" t="n"/>
    </row>
    <row r="101528">
      <c r="N101528" s="561" t="n"/>
    </row>
    <row r="101529">
      <c r="N101529" s="561" t="n"/>
    </row>
    <row r="101530">
      <c r="N101530" s="561" t="n"/>
    </row>
    <row r="101531">
      <c r="N101531" s="561" t="n"/>
    </row>
    <row r="101532">
      <c r="N101532" s="561" t="n"/>
    </row>
    <row r="101533">
      <c r="N101533" s="561" t="n"/>
    </row>
    <row r="101534">
      <c r="N101534" s="561" t="n"/>
    </row>
    <row r="101535">
      <c r="N101535" s="561" t="n"/>
    </row>
    <row r="101536">
      <c r="N101536" s="561" t="n"/>
    </row>
    <row r="101537">
      <c r="N101537" s="561" t="n"/>
    </row>
    <row r="101538">
      <c r="N101538" s="561" t="n"/>
    </row>
    <row r="101539">
      <c r="N101539" s="561" t="n"/>
    </row>
    <row r="101540">
      <c r="N101540" s="561" t="n"/>
    </row>
    <row r="101541">
      <c r="N101541" s="561" t="n"/>
    </row>
    <row r="101542">
      <c r="N101542" s="561" t="n"/>
    </row>
    <row r="101543">
      <c r="N101543" s="561" t="n"/>
    </row>
    <row r="101544">
      <c r="N101544" s="561" t="n"/>
    </row>
    <row r="101545">
      <c r="N101545" s="561" t="n"/>
    </row>
    <row r="101546">
      <c r="N101546" s="561" t="n"/>
    </row>
    <row r="101547">
      <c r="N101547" s="561" t="n"/>
    </row>
    <row r="101548">
      <c r="N101548" s="561" t="n"/>
    </row>
    <row r="101549">
      <c r="N101549" s="561" t="n"/>
    </row>
    <row r="101550">
      <c r="N101550" s="561" t="n"/>
    </row>
    <row r="101551">
      <c r="N101551" s="561" t="n"/>
    </row>
    <row r="101552">
      <c r="N101552" s="561" t="n"/>
    </row>
    <row r="101553">
      <c r="N101553" s="561" t="n"/>
    </row>
    <row r="101554">
      <c r="N101554" s="561" t="n"/>
    </row>
    <row r="101555">
      <c r="N101555" s="561" t="n"/>
    </row>
    <row r="101556">
      <c r="N101556" s="561" t="n"/>
    </row>
    <row r="101557">
      <c r="N101557" s="561" t="n"/>
    </row>
    <row r="101558">
      <c r="N101558" s="561" t="n"/>
    </row>
    <row r="101559">
      <c r="N101559" s="561" t="n"/>
    </row>
    <row r="101560">
      <c r="N101560" s="561" t="n"/>
    </row>
    <row r="101561">
      <c r="N101561" s="561" t="n"/>
    </row>
    <row r="101562">
      <c r="N101562" s="561" t="n"/>
    </row>
    <row r="101563">
      <c r="N101563" s="561" t="n"/>
    </row>
    <row r="101564">
      <c r="N101564" s="561" t="n"/>
    </row>
    <row r="101565">
      <c r="N101565" s="561" t="n"/>
    </row>
    <row r="101566">
      <c r="N101566" s="561" t="n"/>
    </row>
    <row r="101567">
      <c r="N101567" s="561" t="n"/>
    </row>
    <row r="101568">
      <c r="N101568" s="561" t="n"/>
    </row>
    <row r="101569">
      <c r="N101569" s="561" t="n"/>
    </row>
    <row r="101570">
      <c r="N101570" s="561" t="n"/>
    </row>
    <row r="101571">
      <c r="N101571" s="561" t="n"/>
    </row>
    <row r="101572">
      <c r="N101572" s="561" t="n"/>
    </row>
    <row r="101573">
      <c r="N101573" s="561" t="n"/>
    </row>
    <row r="101574">
      <c r="N101574" s="561" t="n"/>
    </row>
    <row r="101575">
      <c r="N101575" s="561" t="n"/>
    </row>
    <row r="101576">
      <c r="N101576" s="561" t="n"/>
    </row>
    <row r="101577">
      <c r="N101577" s="561" t="n"/>
    </row>
    <row r="101578">
      <c r="N101578" s="561" t="n"/>
    </row>
    <row r="101579">
      <c r="N101579" s="561" t="n"/>
    </row>
    <row r="101580">
      <c r="N101580" s="561" t="n"/>
    </row>
    <row r="101581">
      <c r="N101581" s="561" t="n"/>
    </row>
    <row r="101582">
      <c r="N101582" s="561" t="n"/>
    </row>
    <row r="101583">
      <c r="N101583" s="561" t="n"/>
    </row>
    <row r="101584">
      <c r="N101584" s="561" t="n"/>
    </row>
    <row r="101585">
      <c r="N101585" s="561" t="n"/>
    </row>
    <row r="101586">
      <c r="N101586" s="561" t="n"/>
    </row>
    <row r="101587">
      <c r="N101587" s="561" t="n"/>
    </row>
    <row r="101588">
      <c r="N101588" s="561" t="n"/>
    </row>
    <row r="101589">
      <c r="N101589" s="561" t="n"/>
    </row>
    <row r="101590">
      <c r="N101590" s="561" t="n"/>
    </row>
    <row r="101591">
      <c r="N101591" s="561" t="n"/>
    </row>
    <row r="101592">
      <c r="N101592" s="561" t="n"/>
    </row>
    <row r="101593">
      <c r="N101593" s="561" t="n"/>
    </row>
    <row r="101594">
      <c r="N101594" s="561" t="n"/>
    </row>
    <row r="101595">
      <c r="N101595" s="561" t="n"/>
    </row>
    <row r="101596">
      <c r="N101596" s="561" t="n"/>
    </row>
    <row r="101597">
      <c r="N101597" s="561" t="n"/>
    </row>
    <row r="101598">
      <c r="N101598" s="561" t="n"/>
    </row>
    <row r="101599">
      <c r="N101599" s="561" t="n"/>
    </row>
    <row r="101600">
      <c r="N101600" s="561" t="n"/>
    </row>
    <row r="101601">
      <c r="N101601" s="561" t="n"/>
    </row>
    <row r="101602">
      <c r="N101602" s="561" t="n"/>
    </row>
    <row r="101603">
      <c r="N101603" s="561" t="n"/>
    </row>
    <row r="101604">
      <c r="N101604" s="561" t="n"/>
    </row>
    <row r="101605">
      <c r="N101605" s="561" t="n"/>
    </row>
    <row r="101606">
      <c r="N101606" s="561" t="n"/>
    </row>
    <row r="101607">
      <c r="N101607" s="561" t="n"/>
    </row>
    <row r="101608">
      <c r="N101608" s="561" t="n"/>
    </row>
    <row r="101609">
      <c r="N101609" s="561" t="n"/>
    </row>
    <row r="101610">
      <c r="N101610" s="561" t="n"/>
    </row>
    <row r="101611">
      <c r="N101611" s="561" t="n"/>
    </row>
    <row r="101612">
      <c r="N101612" s="561" t="n"/>
    </row>
    <row r="101613">
      <c r="N101613" s="561" t="n"/>
    </row>
    <row r="101614">
      <c r="N101614" s="561" t="n"/>
    </row>
    <row r="101615">
      <c r="N101615" s="561" t="n"/>
    </row>
    <row r="101616">
      <c r="N101616" s="561" t="n"/>
    </row>
    <row r="101617">
      <c r="N101617" s="561" t="n"/>
    </row>
    <row r="101618">
      <c r="N101618" s="561" t="n"/>
    </row>
    <row r="101619">
      <c r="N101619" s="561" t="n"/>
    </row>
    <row r="101620">
      <c r="N101620" s="561" t="n"/>
    </row>
    <row r="101621">
      <c r="N101621" s="561" t="n"/>
    </row>
    <row r="101622">
      <c r="N101622" s="561" t="n"/>
    </row>
    <row r="101623">
      <c r="N101623" s="561" t="n"/>
    </row>
    <row r="101624">
      <c r="N101624" s="561" t="n"/>
    </row>
    <row r="101625">
      <c r="N101625" s="561" t="n"/>
    </row>
    <row r="101626">
      <c r="N101626" s="561" t="n"/>
    </row>
    <row r="101627">
      <c r="N101627" s="561" t="n"/>
    </row>
    <row r="101628">
      <c r="N101628" s="561" t="n"/>
    </row>
    <row r="101629">
      <c r="N101629" s="561" t="n"/>
    </row>
    <row r="101630">
      <c r="N101630" s="561" t="n"/>
    </row>
    <row r="101631">
      <c r="N101631" s="561" t="n"/>
    </row>
    <row r="101632">
      <c r="N101632" s="561" t="n"/>
    </row>
    <row r="101633">
      <c r="N101633" s="561" t="n"/>
    </row>
    <row r="101634">
      <c r="N101634" s="561" t="n"/>
    </row>
    <row r="101635">
      <c r="N101635" s="561" t="n"/>
    </row>
    <row r="101636">
      <c r="N101636" s="561" t="n"/>
    </row>
    <row r="101637">
      <c r="N101637" s="561" t="n"/>
    </row>
    <row r="101638">
      <c r="N101638" s="561" t="n"/>
    </row>
    <row r="101639">
      <c r="N101639" s="561" t="n"/>
    </row>
    <row r="101640">
      <c r="N101640" s="561" t="n"/>
    </row>
    <row r="101641">
      <c r="N101641" s="561" t="n"/>
    </row>
    <row r="101642">
      <c r="N101642" s="561" t="n"/>
    </row>
    <row r="101643">
      <c r="N101643" s="561" t="n"/>
    </row>
    <row r="101644">
      <c r="N101644" s="561" t="n"/>
    </row>
    <row r="101645">
      <c r="N101645" s="561" t="n"/>
    </row>
    <row r="101646">
      <c r="N101646" s="561" t="n"/>
    </row>
    <row r="101647">
      <c r="N101647" s="561" t="n"/>
    </row>
    <row r="101648">
      <c r="N101648" s="561" t="n"/>
    </row>
    <row r="101649">
      <c r="N101649" s="561" t="n"/>
    </row>
    <row r="101650">
      <c r="N101650" s="561" t="n"/>
    </row>
    <row r="101651">
      <c r="N101651" s="561" t="n"/>
    </row>
    <row r="101652">
      <c r="N101652" s="561" t="n"/>
    </row>
    <row r="101653">
      <c r="N101653" s="561" t="n"/>
    </row>
    <row r="101654">
      <c r="N101654" s="561" t="n"/>
    </row>
    <row r="101655">
      <c r="N101655" s="561" t="n"/>
    </row>
    <row r="101656">
      <c r="N101656" s="561" t="n"/>
    </row>
    <row r="101657">
      <c r="N101657" s="561" t="n"/>
    </row>
    <row r="101658">
      <c r="N101658" s="561" t="n"/>
    </row>
    <row r="101659">
      <c r="N101659" s="561" t="n"/>
    </row>
    <row r="101660">
      <c r="N101660" s="561" t="n"/>
    </row>
    <row r="101661">
      <c r="N101661" s="561" t="n"/>
    </row>
    <row r="101662">
      <c r="N101662" s="561" t="n"/>
    </row>
    <row r="101663">
      <c r="N101663" s="561" t="n"/>
    </row>
    <row r="101664">
      <c r="N101664" s="561" t="n"/>
    </row>
    <row r="101665">
      <c r="N101665" s="561" t="n"/>
    </row>
    <row r="101666">
      <c r="N101666" s="561" t="n"/>
    </row>
    <row r="101667">
      <c r="N101667" s="561" t="n"/>
    </row>
    <row r="101668">
      <c r="N101668" s="561" t="n"/>
    </row>
    <row r="101669">
      <c r="N101669" s="561" t="n"/>
    </row>
    <row r="101670">
      <c r="N101670" s="561" t="n"/>
    </row>
    <row r="101671">
      <c r="N101671" s="561" t="n"/>
    </row>
    <row r="101672">
      <c r="N101672" s="561" t="n"/>
    </row>
    <row r="101673">
      <c r="N101673" s="561" t="n"/>
    </row>
    <row r="101674">
      <c r="N101674" s="561" t="n"/>
    </row>
    <row r="101675">
      <c r="N101675" s="561" t="n"/>
    </row>
    <row r="101676">
      <c r="N101676" s="561" t="n"/>
    </row>
    <row r="101677">
      <c r="N101677" s="561" t="n"/>
    </row>
    <row r="101678">
      <c r="N101678" s="561" t="n"/>
    </row>
    <row r="101679">
      <c r="N101679" s="561" t="n"/>
    </row>
    <row r="101680">
      <c r="N101680" s="561" t="n"/>
    </row>
    <row r="101681">
      <c r="N101681" s="561" t="n"/>
    </row>
    <row r="101682">
      <c r="N101682" s="561" t="n"/>
    </row>
    <row r="101683">
      <c r="N101683" s="561" t="n"/>
    </row>
    <row r="101684">
      <c r="N101684" s="561" t="n"/>
    </row>
    <row r="101685">
      <c r="N101685" s="561" t="n"/>
    </row>
    <row r="101686">
      <c r="N101686" s="561" t="n"/>
    </row>
    <row r="101687">
      <c r="N101687" s="561" t="n"/>
    </row>
    <row r="101688">
      <c r="N101688" s="561" t="n"/>
    </row>
    <row r="101689">
      <c r="N101689" s="561" t="n"/>
    </row>
    <row r="101690">
      <c r="N101690" s="561" t="n"/>
    </row>
    <row r="101691">
      <c r="N101691" s="561" t="n"/>
    </row>
    <row r="101692">
      <c r="N101692" s="561" t="n"/>
    </row>
    <row r="101693">
      <c r="N101693" s="561" t="n"/>
    </row>
    <row r="101694">
      <c r="N101694" s="561" t="n"/>
    </row>
    <row r="101695">
      <c r="N101695" s="561" t="n"/>
    </row>
    <row r="101696">
      <c r="N101696" s="561" t="n"/>
    </row>
    <row r="101697">
      <c r="N101697" s="561" t="n"/>
    </row>
    <row r="101698">
      <c r="N101698" s="561" t="n"/>
    </row>
    <row r="101699">
      <c r="N101699" s="561" t="n"/>
    </row>
    <row r="101700">
      <c r="N101700" s="561" t="n"/>
    </row>
    <row r="101701">
      <c r="N101701" s="561" t="n"/>
    </row>
    <row r="101702">
      <c r="N101702" s="561" t="n"/>
    </row>
    <row r="101703">
      <c r="N101703" s="561" t="n"/>
    </row>
    <row r="101704">
      <c r="N101704" s="561" t="n"/>
    </row>
    <row r="101705">
      <c r="N101705" s="561" t="n"/>
    </row>
    <row r="101706">
      <c r="N101706" s="561" t="n"/>
    </row>
    <row r="101707">
      <c r="N101707" s="561" t="n"/>
    </row>
    <row r="101708">
      <c r="N101708" s="561" t="n"/>
    </row>
    <row r="101709">
      <c r="N101709" s="561" t="n"/>
    </row>
    <row r="101710">
      <c r="N101710" s="561" t="n"/>
    </row>
    <row r="101711">
      <c r="N101711" s="561" t="n"/>
    </row>
    <row r="101712">
      <c r="N101712" s="561" t="n"/>
    </row>
    <row r="101713">
      <c r="N101713" s="561" t="n"/>
    </row>
    <row r="101714">
      <c r="N101714" s="561" t="n"/>
    </row>
    <row r="101715">
      <c r="N101715" s="561" t="n"/>
    </row>
    <row r="101716">
      <c r="N101716" s="561" t="n"/>
    </row>
    <row r="101717">
      <c r="N101717" s="561" t="n"/>
    </row>
    <row r="101718">
      <c r="N101718" s="561" t="n"/>
    </row>
    <row r="101719">
      <c r="N101719" s="561" t="n"/>
    </row>
    <row r="101720">
      <c r="N101720" s="561" t="n"/>
    </row>
    <row r="101721">
      <c r="N101721" s="561" t="n"/>
    </row>
    <row r="101722">
      <c r="N101722" s="561" t="n"/>
    </row>
    <row r="101723">
      <c r="N101723" s="561" t="n"/>
    </row>
    <row r="101724">
      <c r="N101724" s="561" t="n"/>
    </row>
    <row r="101725">
      <c r="N101725" s="561" t="n"/>
    </row>
    <row r="101726">
      <c r="N101726" s="561" t="n"/>
    </row>
    <row r="101727">
      <c r="N101727" s="561" t="n"/>
    </row>
    <row r="101728">
      <c r="N101728" s="561" t="n"/>
    </row>
    <row r="101729">
      <c r="N101729" s="561" t="n"/>
    </row>
    <row r="101730">
      <c r="N101730" s="561" t="n"/>
    </row>
    <row r="101731">
      <c r="N101731" s="561" t="n"/>
    </row>
    <row r="101732">
      <c r="N101732" s="561" t="n"/>
    </row>
    <row r="101733">
      <c r="N101733" s="561" t="n"/>
    </row>
    <row r="101734">
      <c r="N101734" s="561" t="n"/>
    </row>
    <row r="101735">
      <c r="N101735" s="561" t="n"/>
    </row>
    <row r="101736">
      <c r="N101736" s="561" t="n"/>
    </row>
    <row r="101737">
      <c r="N101737" s="561" t="n"/>
    </row>
    <row r="101738">
      <c r="N101738" s="561" t="n"/>
    </row>
    <row r="101739">
      <c r="N101739" s="561" t="n"/>
    </row>
    <row r="101740">
      <c r="N101740" s="561" t="n"/>
    </row>
    <row r="101741">
      <c r="N101741" s="561" t="n"/>
    </row>
    <row r="101742">
      <c r="N101742" s="561" t="n"/>
    </row>
    <row r="101743">
      <c r="N101743" s="561" t="n"/>
    </row>
    <row r="101744">
      <c r="N101744" s="561" t="n"/>
    </row>
    <row r="101745">
      <c r="N101745" s="561" t="n"/>
    </row>
    <row r="101746">
      <c r="N101746" s="561" t="n"/>
    </row>
    <row r="101747">
      <c r="N101747" s="561" t="n"/>
    </row>
    <row r="101748">
      <c r="N101748" s="561" t="n"/>
    </row>
    <row r="101749">
      <c r="N101749" s="561" t="n"/>
    </row>
    <row r="101750">
      <c r="N101750" s="561" t="n"/>
    </row>
    <row r="101751">
      <c r="N101751" s="561" t="n"/>
    </row>
    <row r="101752">
      <c r="N101752" s="561" t="n"/>
    </row>
    <row r="101753">
      <c r="N101753" s="561" t="n"/>
    </row>
    <row r="101754">
      <c r="N101754" s="561" t="n"/>
    </row>
    <row r="101755">
      <c r="N101755" s="561" t="n"/>
    </row>
    <row r="101756">
      <c r="N101756" s="561" t="n"/>
    </row>
    <row r="101757">
      <c r="N101757" s="561" t="n"/>
    </row>
    <row r="101758">
      <c r="N101758" s="561" t="n"/>
    </row>
    <row r="101759">
      <c r="N101759" s="561" t="n"/>
    </row>
    <row r="101760">
      <c r="N101760" s="561" t="n"/>
    </row>
    <row r="101761">
      <c r="N101761" s="561" t="n"/>
    </row>
    <row r="101762">
      <c r="N101762" s="561" t="n"/>
    </row>
    <row r="101763">
      <c r="N101763" s="561" t="n"/>
    </row>
    <row r="101764">
      <c r="N101764" s="561" t="n"/>
    </row>
    <row r="101765">
      <c r="N101765" s="561" t="n"/>
    </row>
    <row r="101766">
      <c r="N101766" s="561" t="n"/>
    </row>
    <row r="101767">
      <c r="N101767" s="561" t="n"/>
    </row>
    <row r="101768">
      <c r="N101768" s="561" t="n"/>
    </row>
    <row r="101769">
      <c r="N101769" s="561" t="n"/>
    </row>
    <row r="101770">
      <c r="N101770" s="561" t="n"/>
    </row>
    <row r="101771">
      <c r="N101771" s="561" t="n"/>
    </row>
    <row r="101772">
      <c r="N101772" s="561" t="n"/>
    </row>
    <row r="101773">
      <c r="N101773" s="561" t="n"/>
    </row>
    <row r="101774">
      <c r="N101774" s="561" t="n"/>
    </row>
    <row r="101775">
      <c r="N101775" s="561" t="n"/>
    </row>
    <row r="101776">
      <c r="N101776" s="561" t="n"/>
    </row>
    <row r="101777">
      <c r="N101777" s="561" t="n"/>
    </row>
    <row r="101778">
      <c r="N101778" s="561" t="n"/>
    </row>
    <row r="101779">
      <c r="N101779" s="561" t="n"/>
    </row>
    <row r="101780">
      <c r="N101780" s="561" t="n"/>
    </row>
    <row r="101781">
      <c r="N101781" s="561" t="n"/>
    </row>
    <row r="101782">
      <c r="N101782" s="561" t="n"/>
    </row>
    <row r="101783">
      <c r="N101783" s="561" t="n"/>
    </row>
    <row r="101784">
      <c r="N101784" s="561" t="n"/>
    </row>
    <row r="101785">
      <c r="N101785" s="561" t="n"/>
    </row>
    <row r="101786">
      <c r="N101786" s="561" t="n"/>
    </row>
    <row r="101787">
      <c r="N101787" s="561" t="n"/>
    </row>
    <row r="101788">
      <c r="N101788" s="561" t="n"/>
    </row>
    <row r="101789">
      <c r="N101789" s="561" t="n"/>
    </row>
    <row r="101790">
      <c r="N101790" s="561" t="n"/>
    </row>
    <row r="101791">
      <c r="N101791" s="561" t="n"/>
    </row>
    <row r="101792">
      <c r="N101792" s="561" t="n"/>
    </row>
    <row r="101793">
      <c r="N101793" s="561" t="n"/>
    </row>
    <row r="101794">
      <c r="N101794" s="561" t="n"/>
    </row>
    <row r="101795">
      <c r="N101795" s="561" t="n"/>
    </row>
    <row r="101796">
      <c r="N101796" s="561" t="n"/>
    </row>
    <row r="101797">
      <c r="N101797" s="561" t="n"/>
    </row>
    <row r="101798">
      <c r="N101798" s="561" t="n"/>
    </row>
    <row r="101799">
      <c r="N101799" s="561" t="n"/>
    </row>
    <row r="101800">
      <c r="N101800" s="561" t="n"/>
    </row>
    <row r="101801">
      <c r="N101801" s="561" t="n"/>
    </row>
    <row r="101802">
      <c r="N101802" s="561" t="n"/>
    </row>
    <row r="101803">
      <c r="N101803" s="561" t="n"/>
    </row>
    <row r="101804">
      <c r="N101804" s="561" t="n"/>
    </row>
    <row r="101805">
      <c r="N101805" s="561" t="n"/>
    </row>
    <row r="101806">
      <c r="N101806" s="561" t="n"/>
    </row>
    <row r="101807">
      <c r="N101807" s="561" t="n"/>
    </row>
    <row r="101808">
      <c r="N101808" s="561" t="n"/>
    </row>
    <row r="101809">
      <c r="N101809" s="561" t="n"/>
    </row>
    <row r="101810">
      <c r="N101810" s="561" t="n"/>
    </row>
    <row r="101811">
      <c r="N101811" s="561" t="n"/>
    </row>
    <row r="101812">
      <c r="N101812" s="561" t="n"/>
    </row>
    <row r="101813">
      <c r="N101813" s="561" t="n"/>
    </row>
    <row r="101814">
      <c r="N101814" s="561" t="n"/>
    </row>
    <row r="101815">
      <c r="N101815" s="561" t="n"/>
    </row>
    <row r="101816">
      <c r="N101816" s="561" t="n"/>
    </row>
    <row r="101817">
      <c r="N101817" s="561" t="n"/>
    </row>
    <row r="101818">
      <c r="N101818" s="561" t="n"/>
    </row>
    <row r="101819">
      <c r="N101819" s="561" t="n"/>
    </row>
    <row r="101820">
      <c r="N101820" s="561" t="n"/>
    </row>
    <row r="101821">
      <c r="N101821" s="561" t="n"/>
    </row>
    <row r="101822">
      <c r="N101822" s="561" t="n"/>
    </row>
    <row r="101823">
      <c r="N101823" s="561" t="n"/>
    </row>
    <row r="101824">
      <c r="N101824" s="561" t="n"/>
    </row>
    <row r="101825">
      <c r="N101825" s="561" t="n"/>
    </row>
    <row r="101826">
      <c r="N101826" s="561" t="n"/>
    </row>
    <row r="101827">
      <c r="N101827" s="561" t="n"/>
    </row>
    <row r="101828">
      <c r="N101828" s="561" t="n"/>
    </row>
    <row r="101829">
      <c r="N101829" s="561" t="n"/>
    </row>
    <row r="101830">
      <c r="N101830" s="561" t="n"/>
    </row>
    <row r="101831">
      <c r="N101831" s="561" t="n"/>
    </row>
    <row r="101832">
      <c r="N101832" s="561" t="n"/>
    </row>
    <row r="101833">
      <c r="N101833" s="561" t="n"/>
    </row>
    <row r="101834">
      <c r="N101834" s="561" t="n"/>
    </row>
    <row r="101835">
      <c r="N101835" s="561" t="n"/>
    </row>
    <row r="101836">
      <c r="N101836" s="561" t="n"/>
    </row>
    <row r="101837">
      <c r="N101837" s="561" t="n"/>
    </row>
    <row r="101838">
      <c r="N101838" s="561" t="n"/>
    </row>
    <row r="101839">
      <c r="N101839" s="561" t="n"/>
    </row>
    <row r="101840">
      <c r="N101840" s="561" t="n"/>
    </row>
    <row r="101841">
      <c r="N101841" s="561" t="n"/>
    </row>
    <row r="101842">
      <c r="N101842" s="561" t="n"/>
    </row>
    <row r="101843">
      <c r="N101843" s="561" t="n"/>
    </row>
    <row r="101844">
      <c r="N101844" s="561" t="n"/>
    </row>
    <row r="101845">
      <c r="N101845" s="561" t="n"/>
    </row>
    <row r="101846">
      <c r="N101846" s="561" t="n"/>
    </row>
    <row r="101847">
      <c r="N101847" s="561" t="n"/>
    </row>
    <row r="101848">
      <c r="N101848" s="561" t="n"/>
    </row>
    <row r="101849">
      <c r="N101849" s="561" t="n"/>
    </row>
    <row r="101850">
      <c r="N101850" s="561" t="n"/>
    </row>
    <row r="101851">
      <c r="N101851" s="561" t="n"/>
    </row>
    <row r="101852">
      <c r="N101852" s="561" t="n"/>
    </row>
    <row r="101853">
      <c r="N101853" s="561" t="n"/>
    </row>
    <row r="101854">
      <c r="N101854" s="561" t="n"/>
    </row>
    <row r="101855">
      <c r="N101855" s="561" t="n"/>
    </row>
    <row r="101856">
      <c r="N101856" s="561" t="n"/>
    </row>
    <row r="101857">
      <c r="N101857" s="561" t="n"/>
    </row>
    <row r="101858">
      <c r="N101858" s="561" t="n"/>
    </row>
    <row r="101859">
      <c r="N101859" s="561" t="n"/>
    </row>
    <row r="101860">
      <c r="N101860" s="561" t="n"/>
    </row>
    <row r="101861">
      <c r="N101861" s="561" t="n"/>
    </row>
    <row r="101862">
      <c r="N101862" s="561" t="n"/>
    </row>
    <row r="101863">
      <c r="N101863" s="561" t="n"/>
    </row>
    <row r="101864">
      <c r="N101864" s="561" t="n"/>
    </row>
    <row r="101865">
      <c r="N101865" s="561" t="n"/>
    </row>
    <row r="101866">
      <c r="N101866" s="561" t="n"/>
    </row>
    <row r="101867">
      <c r="N101867" s="561" t="n"/>
    </row>
    <row r="101868">
      <c r="N101868" s="561" t="n"/>
    </row>
    <row r="101869">
      <c r="N101869" s="561" t="n"/>
    </row>
    <row r="101870">
      <c r="N101870" s="561" t="n"/>
    </row>
    <row r="101871">
      <c r="N101871" s="561" t="n"/>
    </row>
    <row r="101872">
      <c r="N101872" s="561" t="n"/>
    </row>
    <row r="101873">
      <c r="N101873" s="561" t="n"/>
    </row>
    <row r="101874">
      <c r="N101874" s="561" t="n"/>
    </row>
    <row r="101875">
      <c r="N101875" s="561" t="n"/>
    </row>
    <row r="101876">
      <c r="N101876" s="561" t="n"/>
    </row>
    <row r="101877">
      <c r="N101877" s="561" t="n"/>
    </row>
    <row r="101878">
      <c r="N101878" s="561" t="n"/>
    </row>
    <row r="101879">
      <c r="N101879" s="561" t="n"/>
    </row>
    <row r="101880">
      <c r="N101880" s="561" t="n"/>
    </row>
    <row r="101881">
      <c r="N101881" s="561" t="n"/>
    </row>
    <row r="101882">
      <c r="N101882" s="561" t="n"/>
    </row>
    <row r="101883">
      <c r="N101883" s="561" t="n"/>
    </row>
    <row r="101884">
      <c r="N101884" s="561" t="n"/>
    </row>
    <row r="101885">
      <c r="N101885" s="561" t="n"/>
    </row>
    <row r="101886">
      <c r="N101886" s="561" t="n"/>
    </row>
    <row r="101887">
      <c r="N101887" s="561" t="n"/>
    </row>
    <row r="101888">
      <c r="N101888" s="561" t="n"/>
    </row>
    <row r="101889">
      <c r="N101889" s="561" t="n"/>
    </row>
    <row r="101890">
      <c r="N101890" s="561" t="n"/>
    </row>
    <row r="101891">
      <c r="N101891" s="561" t="n"/>
    </row>
    <row r="101892">
      <c r="N101892" s="561" t="n"/>
    </row>
    <row r="101893">
      <c r="N101893" s="561" t="n"/>
    </row>
    <row r="101894">
      <c r="N101894" s="561" t="n"/>
    </row>
    <row r="101895">
      <c r="N101895" s="561" t="n"/>
    </row>
    <row r="101896">
      <c r="N101896" s="561" t="n"/>
    </row>
    <row r="101897">
      <c r="N101897" s="561" t="n"/>
    </row>
    <row r="101898">
      <c r="N101898" s="561" t="n"/>
    </row>
    <row r="101899">
      <c r="N101899" s="561" t="n"/>
    </row>
    <row r="101900">
      <c r="N101900" s="561" t="n"/>
    </row>
    <row r="101901">
      <c r="N101901" s="561" t="n"/>
    </row>
    <row r="101902">
      <c r="N101902" s="561" t="n"/>
    </row>
    <row r="101903">
      <c r="N101903" s="561" t="n"/>
    </row>
    <row r="101904">
      <c r="N101904" s="561" t="n"/>
    </row>
    <row r="101905">
      <c r="N101905" s="561" t="n"/>
    </row>
    <row r="101906">
      <c r="N101906" s="561" t="n"/>
    </row>
    <row r="101907">
      <c r="N101907" s="561" t="n"/>
    </row>
    <row r="101908">
      <c r="N101908" s="561" t="n"/>
    </row>
    <row r="101909">
      <c r="N101909" s="561" t="n"/>
    </row>
    <row r="101910">
      <c r="N101910" s="561" t="n"/>
    </row>
    <row r="101911">
      <c r="N101911" s="561" t="n"/>
    </row>
    <row r="101912">
      <c r="N101912" s="561" t="n"/>
    </row>
    <row r="101913">
      <c r="N101913" s="561" t="n"/>
    </row>
    <row r="101914">
      <c r="N101914" s="561" t="n"/>
    </row>
    <row r="101915">
      <c r="N101915" s="561" t="n"/>
    </row>
    <row r="101916">
      <c r="N101916" s="561" t="n"/>
    </row>
    <row r="101917">
      <c r="N101917" s="561" t="n"/>
    </row>
    <row r="101918">
      <c r="N101918" s="561" t="n"/>
    </row>
    <row r="101919">
      <c r="N101919" s="561" t="n"/>
    </row>
    <row r="101920">
      <c r="N101920" s="561" t="n"/>
    </row>
    <row r="101921">
      <c r="N101921" s="561" t="n"/>
    </row>
    <row r="101922">
      <c r="N101922" s="561" t="n"/>
    </row>
    <row r="101923">
      <c r="N101923" s="561" t="n"/>
    </row>
    <row r="101924">
      <c r="N101924" s="561" t="n"/>
    </row>
    <row r="101925">
      <c r="N101925" s="561" t="n"/>
    </row>
    <row r="101926">
      <c r="N101926" s="561" t="n"/>
    </row>
    <row r="101927">
      <c r="N101927" s="561" t="n"/>
    </row>
    <row r="101928">
      <c r="N101928" s="561" t="n"/>
    </row>
    <row r="101929">
      <c r="N101929" s="561" t="n"/>
    </row>
    <row r="101930">
      <c r="N101930" s="561" t="n"/>
    </row>
    <row r="101931">
      <c r="N101931" s="561" t="n"/>
    </row>
    <row r="101932">
      <c r="N101932" s="561" t="n"/>
    </row>
    <row r="101933">
      <c r="N101933" s="561" t="n"/>
    </row>
    <row r="101934">
      <c r="N101934" s="561" t="n"/>
    </row>
    <row r="101935">
      <c r="N101935" s="561" t="n"/>
    </row>
    <row r="101936">
      <c r="N101936" s="561" t="n"/>
    </row>
    <row r="101937">
      <c r="N101937" s="561" t="n"/>
    </row>
    <row r="101938">
      <c r="N101938" s="561" t="n"/>
    </row>
    <row r="101939">
      <c r="N101939" s="561" t="n"/>
    </row>
    <row r="101940">
      <c r="N101940" s="561" t="n"/>
    </row>
    <row r="101941">
      <c r="N101941" s="561" t="n"/>
    </row>
    <row r="101942">
      <c r="N101942" s="561" t="n"/>
    </row>
    <row r="101943">
      <c r="N101943" s="561" t="n"/>
    </row>
    <row r="101944">
      <c r="N101944" s="561" t="n"/>
    </row>
    <row r="101945">
      <c r="N101945" s="561" t="n"/>
    </row>
    <row r="101946">
      <c r="N101946" s="561" t="n"/>
    </row>
    <row r="101947">
      <c r="N101947" s="561" t="n"/>
    </row>
    <row r="101948">
      <c r="N101948" s="561" t="n"/>
    </row>
    <row r="101949">
      <c r="N101949" s="561" t="n"/>
    </row>
    <row r="101950">
      <c r="N101950" s="561" t="n"/>
    </row>
    <row r="101951">
      <c r="N101951" s="561" t="n"/>
    </row>
    <row r="101952">
      <c r="N101952" s="561" t="n"/>
    </row>
    <row r="101953">
      <c r="N101953" s="561" t="n"/>
    </row>
    <row r="101954">
      <c r="N101954" s="561" t="n"/>
    </row>
    <row r="101955">
      <c r="N101955" s="561" t="n"/>
    </row>
    <row r="101956">
      <c r="N101956" s="561" t="n"/>
    </row>
    <row r="101957">
      <c r="N101957" s="561" t="n"/>
    </row>
    <row r="101958">
      <c r="N101958" s="561" t="n"/>
    </row>
    <row r="101959">
      <c r="N101959" s="561" t="n"/>
    </row>
    <row r="101960">
      <c r="N101960" s="561" t="n"/>
    </row>
    <row r="101961">
      <c r="N101961" s="561" t="n"/>
    </row>
    <row r="101962">
      <c r="N101962" s="561" t="n"/>
    </row>
    <row r="101963">
      <c r="N101963" s="561" t="n"/>
    </row>
    <row r="101964">
      <c r="N101964" s="561" t="n"/>
    </row>
    <row r="101965">
      <c r="N101965" s="561" t="n"/>
    </row>
    <row r="101966">
      <c r="N101966" s="561" t="n"/>
    </row>
    <row r="101967">
      <c r="N101967" s="561" t="n"/>
    </row>
    <row r="101968">
      <c r="N101968" s="561" t="n"/>
    </row>
    <row r="101969">
      <c r="N101969" s="561" t="n"/>
    </row>
    <row r="101970">
      <c r="N101970" s="561" t="n"/>
    </row>
    <row r="101971">
      <c r="N101971" s="561" t="n"/>
    </row>
    <row r="101972">
      <c r="N101972" s="561" t="n"/>
    </row>
    <row r="101973">
      <c r="N101973" s="561" t="n"/>
    </row>
    <row r="101974">
      <c r="N101974" s="561" t="n"/>
    </row>
    <row r="101975">
      <c r="N101975" s="561" t="n"/>
    </row>
    <row r="101976">
      <c r="N101976" s="561" t="n"/>
    </row>
    <row r="101977">
      <c r="N101977" s="561" t="n"/>
    </row>
    <row r="101978">
      <c r="N101978" s="561" t="n"/>
    </row>
    <row r="101979">
      <c r="N101979" s="561" t="n"/>
    </row>
    <row r="101980">
      <c r="N101980" s="561" t="n"/>
    </row>
    <row r="101981">
      <c r="N101981" s="561" t="n"/>
    </row>
    <row r="101982">
      <c r="N101982" s="561" t="n"/>
    </row>
    <row r="101983">
      <c r="N101983" s="561" t="n"/>
    </row>
    <row r="101984">
      <c r="N101984" s="561" t="n"/>
    </row>
    <row r="101985">
      <c r="N101985" s="561" t="n"/>
    </row>
    <row r="101986">
      <c r="N101986" s="561" t="n"/>
    </row>
    <row r="101987">
      <c r="N101987" s="561" t="n"/>
    </row>
    <row r="101988">
      <c r="N101988" s="561" t="n"/>
    </row>
    <row r="101989">
      <c r="N101989" s="561" t="n"/>
    </row>
    <row r="101990">
      <c r="N101990" s="561" t="n"/>
    </row>
    <row r="101991">
      <c r="N101991" s="561" t="n"/>
    </row>
    <row r="101992">
      <c r="N101992" s="561" t="n"/>
    </row>
    <row r="101993">
      <c r="N101993" s="561" t="n"/>
    </row>
    <row r="101994">
      <c r="N101994" s="561" t="n"/>
    </row>
    <row r="101995">
      <c r="N101995" s="561" t="n"/>
    </row>
    <row r="101996">
      <c r="N101996" s="561" t="n"/>
    </row>
    <row r="101997">
      <c r="N101997" s="561" t="n"/>
    </row>
    <row r="101998">
      <c r="N101998" s="561" t="n"/>
    </row>
    <row r="101999">
      <c r="N101999" s="561" t="n"/>
    </row>
    <row r="102000">
      <c r="N102000" s="561" t="n"/>
    </row>
    <row r="102001">
      <c r="N102001" s="561" t="n"/>
    </row>
    <row r="102002">
      <c r="N102002" s="561" t="n"/>
    </row>
    <row r="102003">
      <c r="N102003" s="561" t="n"/>
    </row>
    <row r="102004">
      <c r="N102004" s="561" t="n"/>
    </row>
    <row r="102005">
      <c r="N102005" s="561" t="n"/>
    </row>
    <row r="102006">
      <c r="N102006" s="561" t="n"/>
    </row>
    <row r="102007">
      <c r="N102007" s="561" t="n"/>
    </row>
    <row r="102008">
      <c r="N102008" s="561" t="n"/>
    </row>
    <row r="102009">
      <c r="N102009" s="561" t="n"/>
    </row>
    <row r="102010">
      <c r="N102010" s="561" t="n"/>
    </row>
    <row r="102011">
      <c r="N102011" s="561" t="n"/>
    </row>
    <row r="102012">
      <c r="N102012" s="561" t="n"/>
    </row>
    <row r="102013">
      <c r="N102013" s="561" t="n"/>
    </row>
    <row r="102014">
      <c r="N102014" s="561" t="n"/>
    </row>
    <row r="102015">
      <c r="N102015" s="561" t="n"/>
    </row>
    <row r="102016">
      <c r="N102016" s="561" t="n"/>
    </row>
    <row r="102017">
      <c r="N102017" s="561" t="n"/>
    </row>
    <row r="102018">
      <c r="N102018" s="561" t="n"/>
    </row>
    <row r="102019">
      <c r="N102019" s="561" t="n"/>
    </row>
    <row r="102020">
      <c r="N102020" s="561" t="n"/>
    </row>
    <row r="102021">
      <c r="N102021" s="561" t="n"/>
    </row>
    <row r="102022">
      <c r="N102022" s="561" t="n"/>
    </row>
    <row r="102023">
      <c r="N102023" s="561" t="n"/>
    </row>
    <row r="102024">
      <c r="N102024" s="561" t="n"/>
    </row>
    <row r="102025">
      <c r="N102025" s="561" t="n"/>
    </row>
    <row r="102026">
      <c r="N102026" s="561" t="n"/>
    </row>
    <row r="102027">
      <c r="N102027" s="561" t="n"/>
    </row>
    <row r="102028">
      <c r="N102028" s="561" t="n"/>
    </row>
    <row r="102029">
      <c r="N102029" s="561" t="n"/>
    </row>
    <row r="102030">
      <c r="N102030" s="561" t="n"/>
    </row>
    <row r="102031">
      <c r="N102031" s="561" t="n"/>
    </row>
    <row r="102032">
      <c r="N102032" s="561" t="n"/>
    </row>
    <row r="102033">
      <c r="N102033" s="561" t="n"/>
    </row>
    <row r="102034">
      <c r="N102034" s="561" t="n"/>
    </row>
    <row r="102035">
      <c r="N102035" s="561" t="n"/>
    </row>
    <row r="102036">
      <c r="N102036" s="561" t="n"/>
    </row>
    <row r="102037">
      <c r="N102037" s="561" t="n"/>
    </row>
    <row r="102038">
      <c r="N102038" s="561" t="n"/>
    </row>
    <row r="102039">
      <c r="N102039" s="561" t="n"/>
    </row>
    <row r="102040">
      <c r="N102040" s="561" t="n"/>
    </row>
    <row r="102041">
      <c r="N102041" s="561" t="n"/>
    </row>
    <row r="102042">
      <c r="N102042" s="561" t="n"/>
    </row>
    <row r="102043">
      <c r="N102043" s="561" t="n"/>
    </row>
    <row r="102044">
      <c r="N102044" s="561" t="n"/>
    </row>
    <row r="102045">
      <c r="N102045" s="561" t="n"/>
    </row>
    <row r="102046">
      <c r="N102046" s="561" t="n"/>
    </row>
    <row r="102047">
      <c r="N102047" s="561" t="n"/>
    </row>
    <row r="102048">
      <c r="N102048" s="561" t="n"/>
    </row>
    <row r="102049">
      <c r="N102049" s="561" t="n"/>
    </row>
    <row r="102050">
      <c r="N102050" s="561" t="n"/>
    </row>
    <row r="102051">
      <c r="N102051" s="561" t="n"/>
    </row>
    <row r="102052">
      <c r="N102052" s="561" t="n"/>
    </row>
    <row r="102053">
      <c r="N102053" s="561" t="n"/>
    </row>
    <row r="102054">
      <c r="N102054" s="561" t="n"/>
    </row>
    <row r="102055">
      <c r="N102055" s="561" t="n"/>
    </row>
    <row r="102056">
      <c r="N102056" s="561" t="n"/>
    </row>
    <row r="102057">
      <c r="N102057" s="561" t="n"/>
    </row>
    <row r="102058">
      <c r="N102058" s="561" t="n"/>
    </row>
    <row r="102059">
      <c r="N102059" s="561" t="n"/>
    </row>
    <row r="102060">
      <c r="N102060" s="561" t="n"/>
    </row>
    <row r="102061">
      <c r="N102061" s="561" t="n"/>
    </row>
    <row r="102062">
      <c r="N102062" s="561" t="n"/>
    </row>
    <row r="102063">
      <c r="N102063" s="561" t="n"/>
    </row>
    <row r="102064">
      <c r="N102064" s="561" t="n"/>
    </row>
    <row r="102065">
      <c r="N102065" s="561" t="n"/>
    </row>
    <row r="102066">
      <c r="N102066" s="561" t="n"/>
    </row>
    <row r="102067">
      <c r="N102067" s="561" t="n"/>
    </row>
    <row r="102068">
      <c r="N102068" s="561" t="n"/>
    </row>
    <row r="102069">
      <c r="N102069" s="561" t="n"/>
    </row>
    <row r="102070">
      <c r="N102070" s="561" t="n"/>
    </row>
    <row r="102071">
      <c r="N102071" s="561" t="n"/>
    </row>
    <row r="102072">
      <c r="N102072" s="561" t="n"/>
    </row>
    <row r="102073">
      <c r="N102073" s="561" t="n"/>
    </row>
    <row r="102074">
      <c r="N102074" s="561" t="n"/>
    </row>
    <row r="102075">
      <c r="N102075" s="561" t="n"/>
    </row>
    <row r="102076">
      <c r="N102076" s="561" t="n"/>
    </row>
    <row r="102077">
      <c r="N102077" s="561" t="n"/>
    </row>
    <row r="102078">
      <c r="N102078" s="561" t="n"/>
    </row>
    <row r="102079">
      <c r="N102079" s="561" t="n"/>
    </row>
    <row r="102080">
      <c r="N102080" s="561" t="n"/>
    </row>
    <row r="102081">
      <c r="N102081" s="561" t="n"/>
    </row>
    <row r="102082">
      <c r="N102082" s="561" t="n"/>
    </row>
    <row r="102083">
      <c r="N102083" s="561" t="n"/>
    </row>
    <row r="102084">
      <c r="N102084" s="561" t="n"/>
    </row>
    <row r="102085">
      <c r="N102085" s="561" t="n"/>
    </row>
    <row r="102086">
      <c r="N102086" s="561" t="n"/>
    </row>
    <row r="102087">
      <c r="N102087" s="561" t="n"/>
    </row>
    <row r="102088">
      <c r="N102088" s="561" t="n"/>
    </row>
    <row r="102089">
      <c r="N102089" s="561" t="n"/>
    </row>
    <row r="102090">
      <c r="N102090" s="561" t="n"/>
    </row>
    <row r="102091">
      <c r="N102091" s="561" t="n"/>
    </row>
    <row r="102092">
      <c r="N102092" s="561" t="n"/>
    </row>
    <row r="102093">
      <c r="N102093" s="561" t="n"/>
    </row>
    <row r="102094">
      <c r="N102094" s="561" t="n"/>
    </row>
    <row r="102095">
      <c r="N102095" s="561" t="n"/>
    </row>
    <row r="102096">
      <c r="N102096" s="561" t="n"/>
    </row>
    <row r="102097">
      <c r="N102097" s="561" t="n"/>
    </row>
    <row r="102098">
      <c r="N102098" s="561" t="n"/>
    </row>
    <row r="102099">
      <c r="N102099" s="561" t="n"/>
    </row>
    <row r="102100">
      <c r="N102100" s="561" t="n"/>
    </row>
    <row r="102101">
      <c r="N102101" s="561" t="n"/>
    </row>
    <row r="102102">
      <c r="N102102" s="561" t="n"/>
    </row>
    <row r="102103">
      <c r="N102103" s="561" t="n"/>
    </row>
    <row r="102104">
      <c r="N102104" s="561" t="n"/>
    </row>
    <row r="102105">
      <c r="N102105" s="561" t="n"/>
    </row>
    <row r="102106">
      <c r="N102106" s="561" t="n"/>
    </row>
    <row r="102107">
      <c r="N102107" s="561" t="n"/>
    </row>
    <row r="102108">
      <c r="N102108" s="561" t="n"/>
    </row>
    <row r="102109">
      <c r="N102109" s="561" t="n"/>
    </row>
    <row r="102110">
      <c r="N102110" s="561" t="n"/>
    </row>
    <row r="102111">
      <c r="N102111" s="561" t="n"/>
    </row>
    <row r="102112">
      <c r="N102112" s="561" t="n"/>
    </row>
    <row r="102113">
      <c r="N102113" s="561" t="n"/>
    </row>
    <row r="102114">
      <c r="N102114" s="561" t="n"/>
    </row>
    <row r="102115">
      <c r="N102115" s="561" t="n"/>
    </row>
    <row r="102116">
      <c r="N102116" s="561" t="n"/>
    </row>
    <row r="102117">
      <c r="N102117" s="561" t="n"/>
    </row>
    <row r="102118">
      <c r="N102118" s="561" t="n"/>
    </row>
    <row r="102119">
      <c r="N102119" s="561" t="n"/>
    </row>
    <row r="102120">
      <c r="N102120" s="561" t="n"/>
    </row>
    <row r="102121">
      <c r="N102121" s="561" t="n"/>
    </row>
    <row r="102122">
      <c r="N102122" s="561" t="n"/>
    </row>
    <row r="102123">
      <c r="N102123" s="561" t="n"/>
    </row>
    <row r="102124">
      <c r="N102124" s="561" t="n"/>
    </row>
    <row r="102125">
      <c r="N102125" s="561" t="n"/>
    </row>
    <row r="102126">
      <c r="N102126" s="561" t="n"/>
    </row>
    <row r="102127">
      <c r="N102127" s="561" t="n"/>
    </row>
    <row r="102128">
      <c r="N102128" s="561" t="n"/>
    </row>
    <row r="102129">
      <c r="N102129" s="561" t="n"/>
    </row>
    <row r="102130">
      <c r="N102130" s="561" t="n"/>
    </row>
    <row r="102131">
      <c r="N102131" s="561" t="n"/>
    </row>
    <row r="102132">
      <c r="N102132" s="561" t="n"/>
    </row>
    <row r="102133">
      <c r="N102133" s="561" t="n"/>
    </row>
    <row r="102134">
      <c r="N102134" s="561" t="n"/>
    </row>
    <row r="102135">
      <c r="N102135" s="561" t="n"/>
    </row>
    <row r="102136">
      <c r="N102136" s="561" t="n"/>
    </row>
    <row r="102137">
      <c r="N102137" s="561" t="n"/>
    </row>
    <row r="102138">
      <c r="N102138" s="561" t="n"/>
    </row>
    <row r="102139">
      <c r="N102139" s="561" t="n"/>
    </row>
    <row r="102140">
      <c r="N102140" s="561" t="n"/>
    </row>
    <row r="102141">
      <c r="N102141" s="561" t="n"/>
    </row>
    <row r="102142">
      <c r="N102142" s="561" t="n"/>
    </row>
    <row r="102143">
      <c r="N102143" s="561" t="n"/>
    </row>
    <row r="102144">
      <c r="N102144" s="561" t="n"/>
    </row>
    <row r="102145">
      <c r="N102145" s="561" t="n"/>
    </row>
    <row r="102146">
      <c r="N102146" s="561" t="n"/>
    </row>
    <row r="102147">
      <c r="N102147" s="561" t="n"/>
    </row>
    <row r="102148">
      <c r="N102148" s="561" t="n"/>
    </row>
    <row r="102149">
      <c r="N102149" s="561" t="n"/>
    </row>
    <row r="102150">
      <c r="N102150" s="561" t="n"/>
    </row>
    <row r="102151">
      <c r="N102151" s="561" t="n"/>
    </row>
    <row r="102152">
      <c r="N102152" s="561" t="n"/>
    </row>
    <row r="102153">
      <c r="N102153" s="561" t="n"/>
    </row>
    <row r="102154">
      <c r="N102154" s="561" t="n"/>
    </row>
    <row r="102155">
      <c r="N102155" s="561" t="n"/>
    </row>
    <row r="102156">
      <c r="N102156" s="561" t="n"/>
    </row>
    <row r="102157">
      <c r="N102157" s="561" t="n"/>
    </row>
    <row r="102158">
      <c r="N102158" s="561" t="n"/>
    </row>
    <row r="102159">
      <c r="N102159" s="561" t="n"/>
    </row>
    <row r="102160">
      <c r="N102160" s="561" t="n"/>
    </row>
    <row r="102161">
      <c r="N102161" s="561" t="n"/>
    </row>
    <row r="102162">
      <c r="N102162" s="561" t="n"/>
    </row>
    <row r="102163">
      <c r="N102163" s="561" t="n"/>
    </row>
    <row r="102164">
      <c r="N102164" s="561" t="n"/>
    </row>
    <row r="102165">
      <c r="N102165" s="561" t="n"/>
    </row>
    <row r="102166">
      <c r="N102166" s="561" t="n"/>
    </row>
    <row r="102167">
      <c r="N102167" s="561" t="n"/>
    </row>
    <row r="102168">
      <c r="N102168" s="561" t="n"/>
    </row>
    <row r="102169">
      <c r="N102169" s="561" t="n"/>
    </row>
    <row r="102170">
      <c r="N102170" s="561" t="n"/>
    </row>
    <row r="102171">
      <c r="N102171" s="561" t="n"/>
    </row>
    <row r="102172">
      <c r="N102172" s="561" t="n"/>
    </row>
    <row r="102173">
      <c r="N102173" s="561" t="n"/>
    </row>
    <row r="102174">
      <c r="N102174" s="561" t="n"/>
    </row>
    <row r="102175">
      <c r="N102175" s="561" t="n"/>
    </row>
    <row r="102176">
      <c r="N102176" s="561" t="n"/>
    </row>
    <row r="102177">
      <c r="N102177" s="561" t="n"/>
    </row>
    <row r="102178">
      <c r="N102178" s="561" t="n"/>
    </row>
    <row r="102179">
      <c r="N102179" s="561" t="n"/>
    </row>
    <row r="102180">
      <c r="N102180" s="561" t="n"/>
    </row>
    <row r="102181">
      <c r="N102181" s="561" t="n"/>
    </row>
    <row r="102182">
      <c r="N102182" s="561" t="n"/>
    </row>
    <row r="102183">
      <c r="N102183" s="561" t="n"/>
    </row>
    <row r="102184">
      <c r="N102184" s="561" t="n"/>
    </row>
    <row r="102185">
      <c r="N102185" s="561" t="n"/>
    </row>
    <row r="102186">
      <c r="N102186" s="561" t="n"/>
    </row>
    <row r="102187">
      <c r="N102187" s="561" t="n"/>
    </row>
    <row r="102188">
      <c r="N102188" s="561" t="n"/>
    </row>
    <row r="102189">
      <c r="N102189" s="561" t="n"/>
    </row>
    <row r="102190">
      <c r="N102190" s="561" t="n"/>
    </row>
    <row r="102191">
      <c r="N102191" s="561" t="n"/>
    </row>
    <row r="102192">
      <c r="N102192" s="561" t="n"/>
    </row>
    <row r="102193">
      <c r="N102193" s="561" t="n"/>
    </row>
    <row r="102194">
      <c r="N102194" s="561" t="n"/>
    </row>
    <row r="102195">
      <c r="N102195" s="561" t="n"/>
    </row>
    <row r="102196">
      <c r="N102196" s="561" t="n"/>
    </row>
    <row r="102197">
      <c r="N102197" s="561" t="n"/>
    </row>
    <row r="102198">
      <c r="N102198" s="561" t="n"/>
    </row>
    <row r="102199">
      <c r="N102199" s="561" t="n"/>
    </row>
    <row r="102200">
      <c r="N102200" s="561" t="n"/>
    </row>
    <row r="102201">
      <c r="N102201" s="561" t="n"/>
    </row>
    <row r="102202">
      <c r="N102202" s="561" t="n"/>
    </row>
    <row r="102203">
      <c r="N102203" s="561" t="n"/>
    </row>
    <row r="102204">
      <c r="N102204" s="561" t="n"/>
    </row>
    <row r="102205">
      <c r="N102205" s="561" t="n"/>
    </row>
    <row r="102206">
      <c r="N102206" s="561" t="n"/>
    </row>
    <row r="102207">
      <c r="N102207" s="561" t="n"/>
    </row>
    <row r="102208">
      <c r="N102208" s="561" t="n"/>
    </row>
    <row r="102209">
      <c r="N102209" s="561" t="n"/>
    </row>
    <row r="102210">
      <c r="N102210" s="561" t="n"/>
    </row>
    <row r="102211">
      <c r="N102211" s="561" t="n"/>
    </row>
    <row r="102212">
      <c r="N102212" s="561" t="n"/>
    </row>
    <row r="102213">
      <c r="N102213" s="561" t="n"/>
    </row>
    <row r="102214">
      <c r="N102214" s="561" t="n"/>
    </row>
    <row r="102215">
      <c r="N102215" s="561" t="n"/>
    </row>
    <row r="102216">
      <c r="N102216" s="561" t="n"/>
    </row>
    <row r="102217">
      <c r="N102217" s="561" t="n"/>
    </row>
    <row r="102218">
      <c r="N102218" s="561" t="n"/>
    </row>
    <row r="102219">
      <c r="N102219" s="561" t="n"/>
    </row>
    <row r="102220">
      <c r="N102220" s="561" t="n"/>
    </row>
    <row r="102221">
      <c r="N102221" s="561" t="n"/>
    </row>
    <row r="102222">
      <c r="N102222" s="561" t="n"/>
    </row>
    <row r="102223">
      <c r="N102223" s="561" t="n"/>
    </row>
    <row r="102224">
      <c r="N102224" s="561" t="n"/>
    </row>
    <row r="102225">
      <c r="N102225" s="561" t="n"/>
    </row>
    <row r="102226">
      <c r="N102226" s="561" t="n"/>
    </row>
    <row r="102227">
      <c r="N102227" s="561" t="n"/>
    </row>
    <row r="102228">
      <c r="N102228" s="561" t="n"/>
    </row>
    <row r="102229">
      <c r="N102229" s="561" t="n"/>
    </row>
    <row r="102230">
      <c r="N102230" s="561" t="n"/>
    </row>
    <row r="102231">
      <c r="N102231" s="561" t="n"/>
    </row>
    <row r="102232">
      <c r="N102232" s="561" t="n"/>
    </row>
    <row r="102233">
      <c r="N102233" s="561" t="n"/>
    </row>
    <row r="102234">
      <c r="N102234" s="561" t="n"/>
    </row>
    <row r="102235">
      <c r="N102235" s="561" t="n"/>
    </row>
    <row r="102236">
      <c r="N102236" s="561" t="n"/>
    </row>
    <row r="102237">
      <c r="N102237" s="561" t="n"/>
    </row>
    <row r="102238">
      <c r="N102238" s="561" t="n"/>
    </row>
    <row r="102239">
      <c r="N102239" s="561" t="n"/>
    </row>
    <row r="102240">
      <c r="N102240" s="561" t="n"/>
    </row>
    <row r="102241">
      <c r="N102241" s="561" t="n"/>
    </row>
    <row r="102242">
      <c r="N102242" s="561" t="n"/>
    </row>
    <row r="102243">
      <c r="N102243" s="561" t="n"/>
    </row>
    <row r="102244">
      <c r="N102244" s="561" t="n"/>
    </row>
    <row r="102245">
      <c r="N102245" s="561" t="n"/>
    </row>
    <row r="102246">
      <c r="N102246" s="561" t="n"/>
    </row>
    <row r="102247">
      <c r="N102247" s="561" t="n"/>
    </row>
    <row r="102248">
      <c r="N102248" s="561" t="n"/>
    </row>
    <row r="102249">
      <c r="N102249" s="561" t="n"/>
    </row>
    <row r="102250">
      <c r="N102250" s="561" t="n"/>
    </row>
    <row r="102251">
      <c r="N102251" s="561" t="n"/>
    </row>
    <row r="102252">
      <c r="N102252" s="561" t="n"/>
    </row>
    <row r="102253">
      <c r="N102253" s="561" t="n"/>
    </row>
    <row r="102254">
      <c r="N102254" s="561" t="n"/>
    </row>
    <row r="102255">
      <c r="N102255" s="561" t="n"/>
    </row>
    <row r="102256">
      <c r="N102256" s="561" t="n"/>
    </row>
    <row r="102257">
      <c r="N102257" s="561" t="n"/>
    </row>
    <row r="102258">
      <c r="N102258" s="561" t="n"/>
    </row>
    <row r="102259">
      <c r="N102259" s="561" t="n"/>
    </row>
    <row r="102260">
      <c r="N102260" s="561" t="n"/>
    </row>
    <row r="102261">
      <c r="N102261" s="561" t="n"/>
    </row>
    <row r="102262">
      <c r="N102262" s="561" t="n"/>
    </row>
    <row r="102263">
      <c r="N102263" s="561" t="n"/>
    </row>
    <row r="102264">
      <c r="N102264" s="561" t="n"/>
    </row>
    <row r="102265">
      <c r="N102265" s="561" t="n"/>
    </row>
    <row r="102266">
      <c r="N102266" s="561" t="n"/>
    </row>
    <row r="102267">
      <c r="N102267" s="561" t="n"/>
    </row>
    <row r="102268">
      <c r="N102268" s="561" t="n"/>
    </row>
    <row r="102269">
      <c r="N102269" s="561" t="n"/>
    </row>
    <row r="102270">
      <c r="N102270" s="561" t="n"/>
    </row>
    <row r="102271">
      <c r="N102271" s="561" t="n"/>
    </row>
    <row r="102272">
      <c r="N102272" s="561" t="n"/>
    </row>
    <row r="102273">
      <c r="N102273" s="561" t="n"/>
    </row>
    <row r="102274">
      <c r="N102274" s="561" t="n"/>
    </row>
    <row r="102275">
      <c r="N102275" s="561" t="n"/>
    </row>
    <row r="102276">
      <c r="N102276" s="561" t="n"/>
    </row>
    <row r="102277">
      <c r="N102277" s="561" t="n"/>
    </row>
    <row r="102278">
      <c r="N102278" s="561" t="n"/>
    </row>
    <row r="102279">
      <c r="N102279" s="561" t="n"/>
    </row>
    <row r="102280">
      <c r="N102280" s="561" t="n"/>
    </row>
    <row r="102281">
      <c r="N102281" s="561" t="n"/>
    </row>
    <row r="102282">
      <c r="N102282" s="561" t="n"/>
    </row>
    <row r="102283">
      <c r="N102283" s="561" t="n"/>
    </row>
    <row r="102284">
      <c r="N102284" s="561" t="n"/>
    </row>
    <row r="102285">
      <c r="N102285" s="561" t="n"/>
    </row>
    <row r="102286">
      <c r="N102286" s="561" t="n"/>
    </row>
    <row r="102287">
      <c r="N102287" s="561" t="n"/>
    </row>
    <row r="102288">
      <c r="N102288" s="561" t="n"/>
    </row>
    <row r="102289">
      <c r="N102289" s="561" t="n"/>
    </row>
    <row r="102290">
      <c r="N102290" s="561" t="n"/>
    </row>
    <row r="102291">
      <c r="N102291" s="561" t="n"/>
    </row>
    <row r="102292">
      <c r="N102292" s="561" t="n"/>
    </row>
    <row r="102293">
      <c r="N102293" s="561" t="n"/>
    </row>
    <row r="102294">
      <c r="N102294" s="561" t="n"/>
    </row>
    <row r="102295">
      <c r="N102295" s="561" t="n"/>
    </row>
    <row r="102296">
      <c r="N102296" s="561" t="n"/>
    </row>
    <row r="102297">
      <c r="N102297" s="561" t="n"/>
    </row>
    <row r="102298">
      <c r="N102298" s="561" t="n"/>
    </row>
    <row r="102299">
      <c r="N102299" s="561" t="n"/>
    </row>
    <row r="102300">
      <c r="N102300" s="561" t="n"/>
    </row>
    <row r="102301">
      <c r="N102301" s="561" t="n"/>
    </row>
    <row r="102302">
      <c r="N102302" s="561" t="n"/>
    </row>
    <row r="102303">
      <c r="N102303" s="561" t="n"/>
    </row>
    <row r="102304">
      <c r="N102304" s="561" t="n"/>
    </row>
    <row r="102305">
      <c r="N102305" s="561" t="n"/>
    </row>
    <row r="102306">
      <c r="N102306" s="561" t="n"/>
    </row>
    <row r="102307">
      <c r="N102307" s="561" t="n"/>
    </row>
    <row r="102308">
      <c r="N102308" s="561" t="n"/>
    </row>
    <row r="102309">
      <c r="N102309" s="561" t="n"/>
    </row>
    <row r="102310">
      <c r="N102310" s="561" t="n"/>
    </row>
    <row r="102311">
      <c r="N102311" s="561" t="n"/>
    </row>
    <row r="102312">
      <c r="N102312" s="561" t="n"/>
    </row>
    <row r="102313">
      <c r="N102313" s="561" t="n"/>
    </row>
    <row r="102314">
      <c r="N102314" s="561" t="n"/>
    </row>
    <row r="102315">
      <c r="N102315" s="561" t="n"/>
    </row>
    <row r="102316">
      <c r="N102316" s="561" t="n"/>
    </row>
    <row r="102317">
      <c r="N102317" s="561" t="n"/>
    </row>
    <row r="102318">
      <c r="N102318" s="561" t="n"/>
    </row>
    <row r="102319">
      <c r="N102319" s="561" t="n"/>
    </row>
    <row r="102320">
      <c r="N102320" s="561" t="n"/>
    </row>
    <row r="102321">
      <c r="N102321" s="561" t="n"/>
    </row>
    <row r="102322">
      <c r="N102322" s="561" t="n"/>
    </row>
    <row r="102323">
      <c r="N102323" s="561" t="n"/>
    </row>
    <row r="102324">
      <c r="N102324" s="561" t="n"/>
    </row>
    <row r="102325">
      <c r="N102325" s="561" t="n"/>
    </row>
    <row r="102326">
      <c r="N102326" s="561" t="n"/>
    </row>
    <row r="102327">
      <c r="N102327" s="561" t="n"/>
    </row>
    <row r="102328">
      <c r="N102328" s="561" t="n"/>
    </row>
    <row r="102329">
      <c r="N102329" s="561" t="n"/>
    </row>
    <row r="102330">
      <c r="N102330" s="561" t="n"/>
    </row>
    <row r="102331">
      <c r="N102331" s="561" t="n"/>
    </row>
    <row r="102332">
      <c r="N102332" s="561" t="n"/>
    </row>
    <row r="102333">
      <c r="N102333" s="561" t="n"/>
    </row>
    <row r="102334">
      <c r="N102334" s="561" t="n"/>
    </row>
    <row r="102335">
      <c r="N102335" s="561" t="n"/>
    </row>
    <row r="102336">
      <c r="N102336" s="561" t="n"/>
    </row>
    <row r="102337">
      <c r="N102337" s="561" t="n"/>
    </row>
    <row r="102338">
      <c r="N102338" s="561" t="n"/>
    </row>
    <row r="102339">
      <c r="N102339" s="561" t="n"/>
    </row>
    <row r="102340">
      <c r="N102340" s="561" t="n"/>
    </row>
    <row r="102341">
      <c r="N102341" s="561" t="n"/>
    </row>
    <row r="102342">
      <c r="N102342" s="561" t="n"/>
    </row>
    <row r="102343">
      <c r="N102343" s="561" t="n"/>
    </row>
    <row r="102344">
      <c r="N102344" s="561" t="n"/>
    </row>
    <row r="102345">
      <c r="N102345" s="561" t="n"/>
    </row>
    <row r="102346">
      <c r="N102346" s="561" t="n"/>
    </row>
    <row r="102347">
      <c r="N102347" s="561" t="n"/>
    </row>
    <row r="102348">
      <c r="N102348" s="561" t="n"/>
    </row>
    <row r="102349">
      <c r="N102349" s="561" t="n"/>
    </row>
    <row r="102350">
      <c r="N102350" s="561" t="n"/>
    </row>
    <row r="102351">
      <c r="N102351" s="561" t="n"/>
    </row>
    <row r="102352">
      <c r="N102352" s="561" t="n"/>
    </row>
    <row r="102353">
      <c r="N102353" s="561" t="n"/>
    </row>
    <row r="102354">
      <c r="N102354" s="561" t="n"/>
    </row>
    <row r="102355">
      <c r="N102355" s="561" t="n"/>
    </row>
    <row r="102356">
      <c r="N102356" s="561" t="n"/>
    </row>
    <row r="102357">
      <c r="N102357" s="561" t="n"/>
    </row>
    <row r="102358">
      <c r="N102358" s="561" t="n"/>
    </row>
    <row r="102359">
      <c r="N102359" s="561" t="n"/>
    </row>
    <row r="102360">
      <c r="N102360" s="561" t="n"/>
    </row>
    <row r="102361">
      <c r="N102361" s="561" t="n"/>
    </row>
    <row r="102362">
      <c r="N102362" s="561" t="n"/>
    </row>
    <row r="102363">
      <c r="N102363" s="561" t="n"/>
    </row>
    <row r="102364">
      <c r="N102364" s="561" t="n"/>
    </row>
    <row r="102365">
      <c r="N102365" s="561" t="n"/>
    </row>
    <row r="102366">
      <c r="N102366" s="561" t="n"/>
    </row>
    <row r="102367">
      <c r="N102367" s="561" t="n"/>
    </row>
    <row r="102368">
      <c r="N102368" s="561" t="n"/>
    </row>
    <row r="102369">
      <c r="N102369" s="561" t="n"/>
    </row>
    <row r="102370">
      <c r="N102370" s="561" t="n"/>
    </row>
    <row r="102371">
      <c r="N102371" s="561" t="n"/>
    </row>
    <row r="102372">
      <c r="N102372" s="561" t="n"/>
    </row>
    <row r="102373">
      <c r="N102373" s="561" t="n"/>
    </row>
    <row r="102374">
      <c r="N102374" s="561" t="n"/>
    </row>
    <row r="102375">
      <c r="N102375" s="561" t="n"/>
    </row>
    <row r="102376">
      <c r="N102376" s="561" t="n"/>
    </row>
    <row r="102377">
      <c r="N102377" s="561" t="n"/>
    </row>
    <row r="102378">
      <c r="N102378" s="561" t="n"/>
    </row>
    <row r="102379">
      <c r="N102379" s="561" t="n"/>
    </row>
    <row r="102380">
      <c r="N102380" s="561" t="n"/>
    </row>
    <row r="102381">
      <c r="N102381" s="561" t="n"/>
    </row>
    <row r="102382">
      <c r="N102382" s="561" t="n"/>
    </row>
    <row r="102383">
      <c r="N102383" s="561" t="n"/>
    </row>
    <row r="102384">
      <c r="N102384" s="561" t="n"/>
    </row>
    <row r="102385">
      <c r="N102385" s="561" t="n"/>
    </row>
    <row r="102386">
      <c r="N102386" s="561" t="n"/>
    </row>
    <row r="102387">
      <c r="N102387" s="561" t="n"/>
    </row>
    <row r="102388">
      <c r="N102388" s="561" t="n"/>
    </row>
    <row r="102389">
      <c r="N102389" s="561" t="n"/>
    </row>
    <row r="102390">
      <c r="N102390" s="561" t="n"/>
    </row>
    <row r="102391">
      <c r="N102391" s="561" t="n"/>
    </row>
    <row r="102392">
      <c r="N102392" s="561" t="n"/>
    </row>
    <row r="102393">
      <c r="N102393" s="561" t="n"/>
    </row>
    <row r="102394">
      <c r="N102394" s="561" t="n"/>
    </row>
    <row r="102395">
      <c r="N102395" s="561" t="n"/>
    </row>
    <row r="102396">
      <c r="N102396" s="561" t="n"/>
    </row>
    <row r="102397">
      <c r="N102397" s="561" t="n"/>
    </row>
    <row r="102398">
      <c r="N102398" s="561" t="n"/>
    </row>
    <row r="102399">
      <c r="N102399" s="561" t="n"/>
    </row>
    <row r="102400">
      <c r="N102400" s="561" t="n"/>
    </row>
    <row r="102401">
      <c r="N102401" s="561" t="n"/>
    </row>
    <row r="102402">
      <c r="N102402" s="561" t="n"/>
    </row>
    <row r="102403">
      <c r="N102403" s="561" t="n"/>
    </row>
    <row r="102404">
      <c r="N102404" s="561" t="n"/>
    </row>
    <row r="102405">
      <c r="N102405" s="561" t="n"/>
    </row>
    <row r="102406">
      <c r="N102406" s="561" t="n"/>
    </row>
    <row r="102407">
      <c r="N102407" s="561" t="n"/>
    </row>
    <row r="102408">
      <c r="N102408" s="561" t="n"/>
    </row>
    <row r="102409">
      <c r="N102409" s="561" t="n"/>
    </row>
    <row r="102410">
      <c r="N102410" s="561" t="n"/>
    </row>
    <row r="102411">
      <c r="N102411" s="561" t="n"/>
    </row>
    <row r="102412">
      <c r="N102412" s="561" t="n"/>
    </row>
    <row r="102413">
      <c r="N102413" s="561" t="n"/>
    </row>
    <row r="102414">
      <c r="N102414" s="561" t="n"/>
    </row>
    <row r="102415">
      <c r="N102415" s="561" t="n"/>
    </row>
    <row r="102416">
      <c r="N102416" s="561" t="n"/>
    </row>
    <row r="102417">
      <c r="N102417" s="561" t="n"/>
    </row>
    <row r="102418">
      <c r="N102418" s="561" t="n"/>
    </row>
    <row r="102419">
      <c r="N102419" s="561" t="n"/>
    </row>
    <row r="102420">
      <c r="N102420" s="561" t="n"/>
    </row>
    <row r="102421">
      <c r="N102421" s="561" t="n"/>
    </row>
    <row r="102422">
      <c r="N102422" s="561" t="n"/>
    </row>
    <row r="102423">
      <c r="N102423" s="561" t="n"/>
    </row>
    <row r="102424">
      <c r="N102424" s="561" t="n"/>
    </row>
    <row r="102425">
      <c r="N102425" s="561" t="n"/>
    </row>
    <row r="102426">
      <c r="N102426" s="561" t="n"/>
    </row>
    <row r="102427">
      <c r="N102427" s="561" t="n"/>
    </row>
    <row r="102428">
      <c r="N102428" s="561" t="n"/>
    </row>
    <row r="102429">
      <c r="N102429" s="561" t="n"/>
    </row>
    <row r="102430">
      <c r="N102430" s="561" t="n"/>
    </row>
    <row r="102431">
      <c r="N102431" s="561" t="n"/>
    </row>
    <row r="102432">
      <c r="N102432" s="561" t="n"/>
    </row>
    <row r="102433">
      <c r="N102433" s="561" t="n"/>
    </row>
    <row r="102434">
      <c r="N102434" s="561" t="n"/>
    </row>
    <row r="102435">
      <c r="N102435" s="561" t="n"/>
    </row>
    <row r="102436">
      <c r="N102436" s="561" t="n"/>
    </row>
    <row r="102437">
      <c r="N102437" s="561" t="n"/>
    </row>
    <row r="102438">
      <c r="N102438" s="561" t="n"/>
    </row>
    <row r="102439">
      <c r="N102439" s="561" t="n"/>
    </row>
    <row r="102440">
      <c r="N102440" s="561" t="n"/>
    </row>
    <row r="102441">
      <c r="N102441" s="561" t="n"/>
    </row>
    <row r="102442">
      <c r="N102442" s="561" t="n"/>
    </row>
    <row r="102443">
      <c r="N102443" s="561" t="n"/>
    </row>
    <row r="102444">
      <c r="N102444" s="561" t="n"/>
    </row>
    <row r="102445">
      <c r="N102445" s="561" t="n"/>
    </row>
    <row r="102446">
      <c r="N102446" s="561" t="n"/>
    </row>
    <row r="102447">
      <c r="N102447" s="561" t="n"/>
    </row>
    <row r="102448">
      <c r="N102448" s="561" t="n"/>
    </row>
    <row r="102449">
      <c r="N102449" s="561" t="n"/>
    </row>
    <row r="102450">
      <c r="N102450" s="561" t="n"/>
    </row>
    <row r="102451">
      <c r="N102451" s="561" t="n"/>
    </row>
    <row r="102452">
      <c r="N102452" s="561" t="n"/>
    </row>
    <row r="102453">
      <c r="N102453" s="561" t="n"/>
    </row>
    <row r="102454">
      <c r="N102454" s="561" t="n"/>
    </row>
    <row r="102455">
      <c r="N102455" s="561" t="n"/>
    </row>
    <row r="102456">
      <c r="N102456" s="561" t="n"/>
    </row>
    <row r="102457">
      <c r="N102457" s="561" t="n"/>
    </row>
    <row r="102458">
      <c r="N102458" s="561" t="n"/>
    </row>
    <row r="102459">
      <c r="N102459" s="561" t="n"/>
    </row>
    <row r="102460">
      <c r="N102460" s="561" t="n"/>
    </row>
    <row r="102461">
      <c r="N102461" s="561" t="n"/>
    </row>
    <row r="102462">
      <c r="N102462" s="561" t="n"/>
    </row>
    <row r="102463">
      <c r="N102463" s="561" t="n"/>
    </row>
    <row r="102464">
      <c r="N102464" s="561" t="n"/>
    </row>
    <row r="102465">
      <c r="N102465" s="561" t="n"/>
    </row>
    <row r="102466">
      <c r="N102466" s="561" t="n"/>
    </row>
    <row r="102467">
      <c r="N102467" s="561" t="n"/>
    </row>
    <row r="102468">
      <c r="N102468" s="561" t="n"/>
    </row>
    <row r="102469">
      <c r="N102469" s="561" t="n"/>
    </row>
    <row r="102470">
      <c r="N102470" s="561" t="n"/>
    </row>
    <row r="102471">
      <c r="N102471" s="561" t="n"/>
    </row>
    <row r="102472">
      <c r="N102472" s="561" t="n"/>
    </row>
    <row r="102473">
      <c r="N102473" s="561" t="n"/>
    </row>
    <row r="102474">
      <c r="N102474" s="561" t="n"/>
    </row>
    <row r="102475">
      <c r="N102475" s="561" t="n"/>
    </row>
    <row r="102476">
      <c r="N102476" s="561" t="n"/>
    </row>
    <row r="102477">
      <c r="N102477" s="561" t="n"/>
    </row>
    <row r="102478">
      <c r="N102478" s="561" t="n"/>
    </row>
    <row r="102479">
      <c r="N102479" s="561" t="n"/>
    </row>
    <row r="102480">
      <c r="N102480" s="561" t="n"/>
    </row>
    <row r="102481">
      <c r="N102481" s="561" t="n"/>
    </row>
    <row r="102482">
      <c r="N102482" s="561" t="n"/>
    </row>
    <row r="102483">
      <c r="N102483" s="561" t="n"/>
    </row>
    <row r="102484">
      <c r="N102484" s="561" t="n"/>
    </row>
    <row r="102485">
      <c r="N102485" s="561" t="n"/>
    </row>
    <row r="102486">
      <c r="N102486" s="561" t="n"/>
    </row>
    <row r="102487">
      <c r="N102487" s="561" t="n"/>
    </row>
    <row r="102488">
      <c r="N102488" s="561" t="n"/>
    </row>
    <row r="102489">
      <c r="N102489" s="561" t="n"/>
    </row>
    <row r="102490">
      <c r="N102490" s="561" t="n"/>
    </row>
    <row r="102491">
      <c r="N102491" s="561" t="n"/>
    </row>
    <row r="102492">
      <c r="N102492" s="561" t="n"/>
    </row>
    <row r="102493">
      <c r="N102493" s="561" t="n"/>
    </row>
    <row r="102494">
      <c r="N102494" s="561" t="n"/>
    </row>
    <row r="102495">
      <c r="N102495" s="561" t="n"/>
    </row>
    <row r="102496">
      <c r="N102496" s="561" t="n"/>
    </row>
    <row r="102497">
      <c r="N102497" s="561" t="n"/>
    </row>
    <row r="102498">
      <c r="N102498" s="561" t="n"/>
    </row>
    <row r="102499">
      <c r="N102499" s="561" t="n"/>
    </row>
    <row r="102500">
      <c r="N102500" s="561" t="n"/>
    </row>
    <row r="102501">
      <c r="N102501" s="561" t="n"/>
    </row>
    <row r="102502">
      <c r="N102502" s="561" t="n"/>
    </row>
    <row r="102503">
      <c r="N102503" s="561" t="n"/>
    </row>
    <row r="102504">
      <c r="N102504" s="561" t="n"/>
    </row>
    <row r="102505">
      <c r="N102505" s="561" t="n"/>
    </row>
    <row r="102506">
      <c r="N102506" s="561" t="n"/>
    </row>
    <row r="102507">
      <c r="N102507" s="561" t="n"/>
    </row>
    <row r="102508">
      <c r="N102508" s="561" t="n"/>
    </row>
    <row r="102509">
      <c r="N102509" s="561" t="n"/>
    </row>
    <row r="102510">
      <c r="N102510" s="561" t="n"/>
    </row>
    <row r="102511">
      <c r="N102511" s="561" t="n"/>
    </row>
    <row r="102512">
      <c r="N102512" s="561" t="n"/>
    </row>
    <row r="102513">
      <c r="N102513" s="561" t="n"/>
    </row>
    <row r="102514">
      <c r="N102514" s="561" t="n"/>
    </row>
    <row r="102515">
      <c r="N102515" s="561" t="n"/>
    </row>
    <row r="102516">
      <c r="N102516" s="561" t="n"/>
    </row>
    <row r="102517">
      <c r="N102517" s="561" t="n"/>
    </row>
    <row r="102518">
      <c r="N102518" s="561" t="n"/>
    </row>
    <row r="102519">
      <c r="N102519" s="561" t="n"/>
    </row>
    <row r="102520">
      <c r="N102520" s="561" t="n"/>
    </row>
    <row r="102521">
      <c r="N102521" s="561" t="n"/>
    </row>
    <row r="102522">
      <c r="N102522" s="561" t="n"/>
    </row>
    <row r="102523">
      <c r="N102523" s="561" t="n"/>
    </row>
    <row r="102524">
      <c r="N102524" s="561" t="n"/>
    </row>
    <row r="102525">
      <c r="N102525" s="561" t="n"/>
    </row>
    <row r="102526">
      <c r="N102526" s="561" t="n"/>
    </row>
    <row r="102527">
      <c r="N102527" s="561" t="n"/>
    </row>
    <row r="102528">
      <c r="N102528" s="561" t="n"/>
    </row>
    <row r="102529">
      <c r="N102529" s="561" t="n"/>
    </row>
    <row r="102530">
      <c r="N102530" s="561" t="n"/>
    </row>
    <row r="102531">
      <c r="N102531" s="561" t="n"/>
    </row>
    <row r="102532">
      <c r="N102532" s="561" t="n"/>
    </row>
    <row r="102533">
      <c r="N102533" s="561" t="n"/>
    </row>
    <row r="102534">
      <c r="N102534" s="561" t="n"/>
    </row>
    <row r="102535">
      <c r="N102535" s="561" t="n"/>
    </row>
    <row r="102536">
      <c r="N102536" s="561" t="n"/>
    </row>
    <row r="102537">
      <c r="N102537" s="561" t="n"/>
    </row>
    <row r="102538">
      <c r="N102538" s="561" t="n"/>
    </row>
    <row r="102539">
      <c r="N102539" s="561" t="n"/>
    </row>
    <row r="102540">
      <c r="N102540" s="561" t="n"/>
    </row>
    <row r="102541">
      <c r="N102541" s="561" t="n"/>
    </row>
    <row r="102542">
      <c r="N102542" s="561" t="n"/>
    </row>
    <row r="102543">
      <c r="N102543" s="561" t="n"/>
    </row>
    <row r="102544">
      <c r="N102544" s="561" t="n"/>
    </row>
    <row r="102545">
      <c r="N102545" s="561" t="n"/>
    </row>
    <row r="102546">
      <c r="N102546" s="561" t="n"/>
    </row>
    <row r="102547">
      <c r="N102547" s="561" t="n"/>
    </row>
    <row r="102548">
      <c r="N102548" s="561" t="n"/>
    </row>
    <row r="102549">
      <c r="N102549" s="561" t="n"/>
    </row>
    <row r="102550">
      <c r="N102550" s="561" t="n"/>
    </row>
    <row r="102551">
      <c r="N102551" s="561" t="n"/>
    </row>
    <row r="102552">
      <c r="N102552" s="561" t="n"/>
    </row>
    <row r="102553">
      <c r="N102553" s="561" t="n"/>
    </row>
    <row r="102554">
      <c r="N102554" s="561" t="n"/>
    </row>
    <row r="102555">
      <c r="N102555" s="561" t="n"/>
    </row>
    <row r="102556">
      <c r="N102556" s="561" t="n"/>
    </row>
    <row r="102557">
      <c r="N102557" s="561" t="n"/>
    </row>
    <row r="102558">
      <c r="N102558" s="561" t="n"/>
    </row>
    <row r="102559">
      <c r="N102559" s="561" t="n"/>
    </row>
    <row r="102560">
      <c r="N102560" s="561" t="n"/>
    </row>
    <row r="102561">
      <c r="N102561" s="561" t="n"/>
    </row>
    <row r="102562">
      <c r="N102562" s="561" t="n"/>
    </row>
    <row r="102563">
      <c r="N102563" s="561" t="n"/>
    </row>
    <row r="102564">
      <c r="N102564" s="561" t="n"/>
    </row>
    <row r="102565">
      <c r="N102565" s="561" t="n"/>
    </row>
    <row r="102566">
      <c r="N102566" s="561" t="n"/>
    </row>
    <row r="102567">
      <c r="N102567" s="561" t="n"/>
    </row>
    <row r="102568">
      <c r="N102568" s="561" t="n"/>
    </row>
    <row r="102569">
      <c r="N102569" s="561" t="n"/>
    </row>
    <row r="102570">
      <c r="N102570" s="561" t="n"/>
    </row>
    <row r="102571">
      <c r="N102571" s="561" t="n"/>
    </row>
    <row r="102572">
      <c r="N102572" s="561" t="n"/>
    </row>
    <row r="102573">
      <c r="N102573" s="561" t="n"/>
    </row>
    <row r="102574">
      <c r="N102574" s="561" t="n"/>
    </row>
    <row r="102575">
      <c r="N102575" s="561" t="n"/>
    </row>
    <row r="102576">
      <c r="N102576" s="561" t="n"/>
    </row>
    <row r="102577">
      <c r="N102577" s="561" t="n"/>
    </row>
    <row r="102578">
      <c r="N102578" s="561" t="n"/>
    </row>
    <row r="102579">
      <c r="N102579" s="561" t="n"/>
    </row>
    <row r="102580">
      <c r="N102580" s="561" t="n"/>
    </row>
    <row r="102581">
      <c r="N102581" s="561" t="n"/>
    </row>
    <row r="102582">
      <c r="N102582" s="561" t="n"/>
    </row>
    <row r="102583">
      <c r="N102583" s="561" t="n"/>
    </row>
    <row r="102584">
      <c r="N102584" s="561" t="n"/>
    </row>
    <row r="102585">
      <c r="N102585" s="561" t="n"/>
    </row>
    <row r="102586">
      <c r="N102586" s="561" t="n"/>
    </row>
    <row r="102587">
      <c r="N102587" s="561" t="n"/>
    </row>
    <row r="102588">
      <c r="N102588" s="561" t="n"/>
    </row>
    <row r="102589">
      <c r="N102589" s="561" t="n"/>
    </row>
    <row r="102590">
      <c r="N102590" s="561" t="n"/>
    </row>
    <row r="102591">
      <c r="N102591" s="561" t="n"/>
    </row>
    <row r="102592">
      <c r="N102592" s="561" t="n"/>
    </row>
    <row r="102593">
      <c r="N102593" s="561" t="n"/>
    </row>
    <row r="102594">
      <c r="N102594" s="561" t="n"/>
    </row>
    <row r="102595">
      <c r="N102595" s="561" t="n"/>
    </row>
    <row r="102596">
      <c r="N102596" s="561" t="n"/>
    </row>
    <row r="102597">
      <c r="N102597" s="561" t="n"/>
    </row>
    <row r="102598">
      <c r="N102598" s="561" t="n"/>
    </row>
    <row r="102599">
      <c r="N102599" s="561" t="n"/>
    </row>
    <row r="102600">
      <c r="N102600" s="561" t="n"/>
    </row>
    <row r="102601">
      <c r="N102601" s="561" t="n"/>
    </row>
    <row r="102602">
      <c r="N102602" s="561" t="n"/>
    </row>
    <row r="102603">
      <c r="N102603" s="561" t="n"/>
    </row>
    <row r="102604">
      <c r="N102604" s="561" t="n"/>
    </row>
    <row r="102605">
      <c r="N102605" s="561" t="n"/>
    </row>
    <row r="102606">
      <c r="N102606" s="561" t="n"/>
    </row>
    <row r="102607">
      <c r="N102607" s="561" t="n"/>
    </row>
    <row r="102608">
      <c r="N102608" s="561" t="n"/>
    </row>
    <row r="102609">
      <c r="N102609" s="561" t="n"/>
    </row>
    <row r="102610">
      <c r="N102610" s="561" t="n"/>
    </row>
    <row r="102611">
      <c r="N102611" s="561" t="n"/>
    </row>
    <row r="102612">
      <c r="N102612" s="561" t="n"/>
    </row>
    <row r="102613">
      <c r="N102613" s="561" t="n"/>
    </row>
    <row r="102614">
      <c r="N102614" s="561" t="n"/>
    </row>
    <row r="102615">
      <c r="N102615" s="561" t="n"/>
    </row>
    <row r="102616">
      <c r="N102616" s="561" t="n"/>
    </row>
    <row r="102617">
      <c r="N102617" s="561" t="n"/>
    </row>
    <row r="102618">
      <c r="N102618" s="561" t="n"/>
    </row>
    <row r="102619">
      <c r="N102619" s="561" t="n"/>
    </row>
    <row r="102620">
      <c r="N102620" s="561" t="n"/>
    </row>
    <row r="102621">
      <c r="N102621" s="561" t="n"/>
    </row>
    <row r="102622">
      <c r="N102622" s="561" t="n"/>
    </row>
    <row r="102623">
      <c r="N102623" s="561" t="n"/>
    </row>
    <row r="102624">
      <c r="N102624" s="561" t="n"/>
    </row>
    <row r="102625">
      <c r="N102625" s="561" t="n"/>
    </row>
    <row r="102626">
      <c r="N102626" s="561" t="n"/>
    </row>
    <row r="102627">
      <c r="N102627" s="561" t="n"/>
    </row>
    <row r="102628">
      <c r="N102628" s="561" t="n"/>
    </row>
    <row r="102629">
      <c r="N102629" s="561" t="n"/>
    </row>
    <row r="102630">
      <c r="N102630" s="561" t="n"/>
    </row>
    <row r="102631">
      <c r="N102631" s="561" t="n"/>
    </row>
    <row r="102632">
      <c r="N102632" s="561" t="n"/>
    </row>
    <row r="102633">
      <c r="N102633" s="561" t="n"/>
    </row>
    <row r="102634">
      <c r="N102634" s="561" t="n"/>
    </row>
    <row r="102635">
      <c r="N102635" s="561" t="n"/>
    </row>
    <row r="102636">
      <c r="N102636" s="561" t="n"/>
    </row>
    <row r="102637">
      <c r="N102637" s="561" t="n"/>
    </row>
    <row r="102638">
      <c r="N102638" s="561" t="n"/>
    </row>
    <row r="102639">
      <c r="N102639" s="561" t="n"/>
    </row>
    <row r="102640">
      <c r="N102640" s="561" t="n"/>
    </row>
    <row r="102641">
      <c r="N102641" s="561" t="n"/>
    </row>
    <row r="102642">
      <c r="N102642" s="561" t="n"/>
    </row>
    <row r="102643">
      <c r="N102643" s="561" t="n"/>
    </row>
    <row r="102644">
      <c r="N102644" s="561" t="n"/>
    </row>
    <row r="102645">
      <c r="N102645" s="561" t="n"/>
    </row>
    <row r="102646">
      <c r="N102646" s="561" t="n"/>
    </row>
    <row r="102647">
      <c r="N102647" s="561" t="n"/>
    </row>
    <row r="102648">
      <c r="N102648" s="561" t="n"/>
    </row>
    <row r="102649">
      <c r="N102649" s="561" t="n"/>
    </row>
    <row r="102650">
      <c r="N102650" s="561" t="n"/>
    </row>
    <row r="102651">
      <c r="N102651" s="561" t="n"/>
    </row>
    <row r="102652">
      <c r="N102652" s="561" t="n"/>
    </row>
    <row r="102653">
      <c r="N102653" s="561" t="n"/>
    </row>
    <row r="102654">
      <c r="N102654" s="561" t="n"/>
    </row>
    <row r="102655">
      <c r="N102655" s="561" t="n"/>
    </row>
    <row r="102656">
      <c r="N102656" s="561" t="n"/>
    </row>
    <row r="102657">
      <c r="N102657" s="561" t="n"/>
    </row>
    <row r="102658">
      <c r="N102658" s="561" t="n"/>
    </row>
    <row r="102659">
      <c r="N102659" s="561" t="n"/>
    </row>
    <row r="102660">
      <c r="N102660" s="561" t="n"/>
    </row>
    <row r="102661">
      <c r="N102661" s="561" t="n"/>
    </row>
    <row r="102662">
      <c r="N102662" s="561" t="n"/>
    </row>
    <row r="102663">
      <c r="N102663" s="561" t="n"/>
    </row>
    <row r="102664">
      <c r="N102664" s="561" t="n"/>
    </row>
    <row r="102665">
      <c r="N102665" s="561" t="n"/>
    </row>
    <row r="102666">
      <c r="N102666" s="561" t="n"/>
    </row>
    <row r="102667">
      <c r="N102667" s="561" t="n"/>
    </row>
    <row r="102668">
      <c r="N102668" s="561" t="n"/>
    </row>
    <row r="102669">
      <c r="N102669" s="561" t="n"/>
    </row>
    <row r="102670">
      <c r="N102670" s="561" t="n"/>
    </row>
    <row r="102671">
      <c r="N102671" s="561" t="n"/>
    </row>
    <row r="102672">
      <c r="N102672" s="561" t="n"/>
    </row>
    <row r="102673">
      <c r="N102673" s="561" t="n"/>
    </row>
    <row r="102674">
      <c r="N102674" s="561" t="n"/>
    </row>
    <row r="102675">
      <c r="N102675" s="561" t="n"/>
    </row>
    <row r="102676">
      <c r="N102676" s="561" t="n"/>
    </row>
    <row r="102677">
      <c r="N102677" s="561" t="n"/>
    </row>
    <row r="102678">
      <c r="N102678" s="561" t="n"/>
    </row>
    <row r="102679">
      <c r="N102679" s="561" t="n"/>
    </row>
    <row r="102680">
      <c r="N102680" s="561" t="n"/>
    </row>
    <row r="102681">
      <c r="N102681" s="561" t="n"/>
    </row>
    <row r="102682">
      <c r="N102682" s="561" t="n"/>
    </row>
    <row r="102683">
      <c r="N102683" s="561" t="n"/>
    </row>
    <row r="102684">
      <c r="N102684" s="561" t="n"/>
    </row>
    <row r="102685">
      <c r="N102685" s="561" t="n"/>
    </row>
    <row r="102686">
      <c r="N102686" s="561" t="n"/>
    </row>
    <row r="102687">
      <c r="N102687" s="561" t="n"/>
    </row>
    <row r="102688">
      <c r="N102688" s="561" t="n"/>
    </row>
    <row r="102689">
      <c r="N102689" s="561" t="n"/>
    </row>
    <row r="102690">
      <c r="N102690" s="561" t="n"/>
    </row>
    <row r="102691">
      <c r="N102691" s="561" t="n"/>
    </row>
    <row r="102692">
      <c r="N102692" s="561" t="n"/>
    </row>
    <row r="102693">
      <c r="N102693" s="561" t="n"/>
    </row>
    <row r="102694">
      <c r="N102694" s="561" t="n"/>
    </row>
    <row r="102695">
      <c r="N102695" s="561" t="n"/>
    </row>
    <row r="102696">
      <c r="N102696" s="561" t="n"/>
    </row>
    <row r="102697">
      <c r="N102697" s="561" t="n"/>
    </row>
    <row r="102698">
      <c r="N102698" s="561" t="n"/>
    </row>
    <row r="102699">
      <c r="N102699" s="561" t="n"/>
    </row>
    <row r="102700">
      <c r="N102700" s="561" t="n"/>
    </row>
    <row r="102701">
      <c r="N102701" s="561" t="n"/>
    </row>
    <row r="102702">
      <c r="N102702" s="561" t="n"/>
    </row>
    <row r="102703">
      <c r="N102703" s="561" t="n"/>
    </row>
    <row r="102704">
      <c r="N102704" s="561" t="n"/>
    </row>
    <row r="102705">
      <c r="N102705" s="561" t="n"/>
    </row>
    <row r="102706">
      <c r="N102706" s="561" t="n"/>
    </row>
    <row r="102707">
      <c r="N102707" s="561" t="n"/>
    </row>
    <row r="102708">
      <c r="N102708" s="561" t="n"/>
    </row>
    <row r="102709">
      <c r="N102709" s="561" t="n"/>
    </row>
    <row r="102710">
      <c r="N102710" s="561" t="n"/>
    </row>
    <row r="102711">
      <c r="N102711" s="561" t="n"/>
    </row>
    <row r="102712">
      <c r="N102712" s="561" t="n"/>
    </row>
    <row r="102713">
      <c r="N102713" s="561" t="n"/>
    </row>
    <row r="102714">
      <c r="N102714" s="561" t="n"/>
    </row>
    <row r="102715">
      <c r="N102715" s="561" t="n"/>
    </row>
    <row r="102716">
      <c r="N102716" s="561" t="n"/>
    </row>
    <row r="102717">
      <c r="N102717" s="561" t="n"/>
    </row>
    <row r="102718">
      <c r="N102718" s="561" t="n"/>
    </row>
    <row r="102719">
      <c r="N102719" s="561" t="n"/>
    </row>
    <row r="102720">
      <c r="N102720" s="561" t="n"/>
    </row>
    <row r="102721">
      <c r="N102721" s="561" t="n"/>
    </row>
    <row r="102722">
      <c r="N102722" s="561" t="n"/>
    </row>
    <row r="102723">
      <c r="N102723" s="561" t="n"/>
    </row>
    <row r="102724">
      <c r="N102724" s="561" t="n"/>
    </row>
    <row r="102725">
      <c r="N102725" s="561" t="n"/>
    </row>
    <row r="102726">
      <c r="N102726" s="561" t="n"/>
    </row>
    <row r="102727">
      <c r="N102727" s="561" t="n"/>
    </row>
    <row r="102728">
      <c r="N102728" s="561" t="n"/>
    </row>
    <row r="102729">
      <c r="N102729" s="561" t="n"/>
    </row>
    <row r="102730">
      <c r="N102730" s="561" t="n"/>
    </row>
    <row r="102731">
      <c r="N102731" s="561" t="n"/>
    </row>
    <row r="102732">
      <c r="N102732" s="561" t="n"/>
    </row>
    <row r="102733">
      <c r="N102733" s="561" t="n"/>
    </row>
    <row r="102734">
      <c r="N102734" s="561" t="n"/>
    </row>
    <row r="102735">
      <c r="N102735" s="561" t="n"/>
    </row>
    <row r="102736">
      <c r="N102736" s="561" t="n"/>
    </row>
    <row r="102737">
      <c r="N102737" s="561" t="n"/>
    </row>
    <row r="102738">
      <c r="N102738" s="561" t="n"/>
    </row>
    <row r="102739">
      <c r="N102739" s="561" t="n"/>
    </row>
    <row r="102740">
      <c r="N102740" s="561" t="n"/>
    </row>
    <row r="102741">
      <c r="N102741" s="561" t="n"/>
    </row>
    <row r="102742">
      <c r="N102742" s="561" t="n"/>
    </row>
    <row r="102743">
      <c r="N102743" s="561" t="n"/>
    </row>
    <row r="102744">
      <c r="N102744" s="561" t="n"/>
    </row>
    <row r="102745">
      <c r="N102745" s="561" t="n"/>
    </row>
    <row r="102746">
      <c r="N102746" s="561" t="n"/>
    </row>
    <row r="102747">
      <c r="N102747" s="561" t="n"/>
    </row>
    <row r="102748">
      <c r="N102748" s="561" t="n"/>
    </row>
    <row r="102749">
      <c r="N102749" s="561" t="n"/>
    </row>
    <row r="102750">
      <c r="N102750" s="561" t="n"/>
    </row>
    <row r="102751">
      <c r="N102751" s="561" t="n"/>
    </row>
    <row r="102752">
      <c r="N102752" s="561" t="n"/>
    </row>
    <row r="102753">
      <c r="N102753" s="561" t="n"/>
    </row>
    <row r="102754">
      <c r="N102754" s="561" t="n"/>
    </row>
    <row r="102755">
      <c r="N102755" s="561" t="n"/>
    </row>
    <row r="102756">
      <c r="N102756" s="561" t="n"/>
    </row>
    <row r="102757">
      <c r="N102757" s="561" t="n"/>
    </row>
    <row r="102758">
      <c r="N102758" s="561" t="n"/>
    </row>
    <row r="102759">
      <c r="N102759" s="561" t="n"/>
    </row>
    <row r="102760">
      <c r="N102760" s="561" t="n"/>
    </row>
    <row r="102761">
      <c r="N102761" s="561" t="n"/>
    </row>
    <row r="102762">
      <c r="N102762" s="561" t="n"/>
    </row>
    <row r="102763">
      <c r="N102763" s="561" t="n"/>
    </row>
    <row r="102764">
      <c r="N102764" s="561" t="n"/>
    </row>
    <row r="102765">
      <c r="N102765" s="561" t="n"/>
    </row>
    <row r="102766">
      <c r="N102766" s="561" t="n"/>
    </row>
    <row r="102767">
      <c r="N102767" s="561" t="n"/>
    </row>
    <row r="102768">
      <c r="N102768" s="561" t="n"/>
    </row>
    <row r="102769">
      <c r="N102769" s="561" t="n"/>
    </row>
    <row r="102770">
      <c r="N102770" s="561" t="n"/>
    </row>
    <row r="102771">
      <c r="N102771" s="561" t="n"/>
    </row>
    <row r="102772">
      <c r="N102772" s="561" t="n"/>
    </row>
    <row r="102773">
      <c r="N102773" s="561" t="n"/>
    </row>
    <row r="102774">
      <c r="N102774" s="561" t="n"/>
    </row>
    <row r="102775">
      <c r="N102775" s="561" t="n"/>
    </row>
    <row r="102776">
      <c r="N102776" s="561" t="n"/>
    </row>
    <row r="102777">
      <c r="N102777" s="561" t="n"/>
    </row>
    <row r="102778">
      <c r="N102778" s="561" t="n"/>
    </row>
    <row r="102779">
      <c r="N102779" s="561" t="n"/>
    </row>
    <row r="102780">
      <c r="N102780" s="561" t="n"/>
    </row>
    <row r="102781">
      <c r="N102781" s="561" t="n"/>
    </row>
    <row r="102782">
      <c r="N102782" s="561" t="n"/>
    </row>
    <row r="102783">
      <c r="N102783" s="561" t="n"/>
    </row>
    <row r="102784">
      <c r="N102784" s="561" t="n"/>
    </row>
    <row r="102785">
      <c r="N102785" s="561" t="n"/>
    </row>
    <row r="102786">
      <c r="N102786" s="561" t="n"/>
    </row>
    <row r="102787">
      <c r="N102787" s="561" t="n"/>
    </row>
    <row r="102788">
      <c r="N102788" s="561" t="n"/>
    </row>
    <row r="102789">
      <c r="N102789" s="561" t="n"/>
    </row>
    <row r="102790">
      <c r="N102790" s="561" t="n"/>
    </row>
    <row r="102791">
      <c r="N102791" s="561" t="n"/>
    </row>
    <row r="102792">
      <c r="N102792" s="561" t="n"/>
    </row>
    <row r="102793">
      <c r="N102793" s="561" t="n"/>
    </row>
    <row r="102794">
      <c r="N102794" s="561" t="n"/>
    </row>
    <row r="102795">
      <c r="N102795" s="561" t="n"/>
    </row>
    <row r="102796">
      <c r="N102796" s="561" t="n"/>
    </row>
    <row r="102797">
      <c r="N102797" s="561" t="n"/>
    </row>
    <row r="102798">
      <c r="N102798" s="561" t="n"/>
    </row>
    <row r="102799">
      <c r="N102799" s="561" t="n"/>
    </row>
    <row r="102800">
      <c r="N102800" s="561" t="n"/>
    </row>
    <row r="102801">
      <c r="N102801" s="561" t="n"/>
    </row>
    <row r="102802">
      <c r="N102802" s="561" t="n"/>
    </row>
    <row r="102803">
      <c r="N102803" s="561" t="n"/>
    </row>
    <row r="102804">
      <c r="N102804" s="561" t="n"/>
    </row>
    <row r="102805">
      <c r="N102805" s="561" t="n"/>
    </row>
    <row r="102806">
      <c r="N102806" s="561" t="n"/>
    </row>
    <row r="102807">
      <c r="N102807" s="561" t="n"/>
    </row>
    <row r="102808">
      <c r="N102808" s="561" t="n"/>
    </row>
    <row r="102809">
      <c r="N102809" s="561" t="n"/>
    </row>
    <row r="102810">
      <c r="N102810" s="561" t="n"/>
    </row>
    <row r="102811">
      <c r="N102811" s="561" t="n"/>
    </row>
    <row r="102812">
      <c r="N102812" s="561" t="n"/>
    </row>
    <row r="102813">
      <c r="N102813" s="561" t="n"/>
    </row>
    <row r="102814">
      <c r="N102814" s="561" t="n"/>
    </row>
    <row r="102815">
      <c r="N102815" s="561" t="n"/>
    </row>
    <row r="102816">
      <c r="N102816" s="561" t="n"/>
    </row>
    <row r="102817">
      <c r="N102817" s="561" t="n"/>
    </row>
    <row r="102818">
      <c r="N102818" s="561" t="n"/>
    </row>
    <row r="102819">
      <c r="N102819" s="561" t="n"/>
    </row>
    <row r="102820">
      <c r="N102820" s="561" t="n"/>
    </row>
    <row r="102821">
      <c r="N102821" s="561" t="n"/>
    </row>
    <row r="102822">
      <c r="N102822" s="561" t="n"/>
    </row>
    <row r="102823">
      <c r="N102823" s="561" t="n"/>
    </row>
    <row r="102824">
      <c r="N102824" s="561" t="n"/>
    </row>
    <row r="102825">
      <c r="N102825" s="561" t="n"/>
    </row>
    <row r="102826">
      <c r="N102826" s="561" t="n"/>
    </row>
    <row r="102827">
      <c r="N102827" s="561" t="n"/>
    </row>
    <row r="102828">
      <c r="N102828" s="561" t="n"/>
    </row>
    <row r="102829">
      <c r="N102829" s="561" t="n"/>
    </row>
    <row r="102830">
      <c r="N102830" s="561" t="n"/>
    </row>
    <row r="102831">
      <c r="N102831" s="561" t="n"/>
    </row>
    <row r="102832">
      <c r="N102832" s="561" t="n"/>
    </row>
    <row r="102833">
      <c r="N102833" s="561" t="n"/>
    </row>
    <row r="102834">
      <c r="N102834" s="561" t="n"/>
    </row>
    <row r="102835">
      <c r="N102835" s="561" t="n"/>
    </row>
    <row r="102836">
      <c r="N102836" s="561" t="n"/>
    </row>
    <row r="102837">
      <c r="N102837" s="561" t="n"/>
    </row>
    <row r="102838">
      <c r="N102838" s="561" t="n"/>
    </row>
    <row r="102839">
      <c r="N102839" s="561" t="n"/>
    </row>
    <row r="102840">
      <c r="N102840" s="561" t="n"/>
    </row>
    <row r="102841">
      <c r="N102841" s="561" t="n"/>
    </row>
    <row r="102842">
      <c r="N102842" s="561" t="n"/>
    </row>
    <row r="102843">
      <c r="N102843" s="561" t="n"/>
    </row>
    <row r="102844">
      <c r="N102844" s="561" t="n"/>
    </row>
    <row r="102845">
      <c r="N102845" s="561" t="n"/>
    </row>
    <row r="102846">
      <c r="N102846" s="561" t="n"/>
    </row>
    <row r="102847">
      <c r="N102847" s="561" t="n"/>
    </row>
    <row r="102848">
      <c r="N102848" s="561" t="n"/>
    </row>
    <row r="102849">
      <c r="N102849" s="561" t="n"/>
    </row>
    <row r="102850">
      <c r="N102850" s="561" t="n"/>
    </row>
    <row r="102851">
      <c r="N102851" s="561" t="n"/>
    </row>
    <row r="102852">
      <c r="N102852" s="561" t="n"/>
    </row>
    <row r="102853">
      <c r="N102853" s="561" t="n"/>
    </row>
    <row r="102854">
      <c r="N102854" s="561" t="n"/>
    </row>
    <row r="102855">
      <c r="N102855" s="561" t="n"/>
    </row>
    <row r="102856">
      <c r="N102856" s="561" t="n"/>
    </row>
    <row r="102857">
      <c r="N102857" s="561" t="n"/>
    </row>
    <row r="102858">
      <c r="N102858" s="561" t="n"/>
    </row>
    <row r="102859">
      <c r="N102859" s="561" t="n"/>
    </row>
    <row r="102860">
      <c r="N102860" s="561" t="n"/>
    </row>
    <row r="102861">
      <c r="N102861" s="561" t="n"/>
    </row>
    <row r="102862">
      <c r="N102862" s="561" t="n"/>
    </row>
    <row r="102863">
      <c r="N102863" s="561" t="n"/>
    </row>
    <row r="102864">
      <c r="N102864" s="561" t="n"/>
    </row>
    <row r="102865">
      <c r="N102865" s="561" t="n"/>
    </row>
    <row r="102866">
      <c r="N102866" s="561" t="n"/>
    </row>
    <row r="102867">
      <c r="N102867" s="561" t="n"/>
    </row>
    <row r="102868">
      <c r="N102868" s="561" t="n"/>
    </row>
    <row r="102869">
      <c r="N102869" s="561" t="n"/>
    </row>
    <row r="102870">
      <c r="N102870" s="561" t="n"/>
    </row>
    <row r="102871">
      <c r="N102871" s="561" t="n"/>
    </row>
    <row r="102872">
      <c r="N102872" s="561" t="n"/>
    </row>
    <row r="102873">
      <c r="N102873" s="561" t="n"/>
    </row>
    <row r="102874">
      <c r="N102874" s="561" t="n"/>
    </row>
    <row r="102875">
      <c r="N102875" s="561" t="n"/>
    </row>
    <row r="102876">
      <c r="N102876" s="561" t="n"/>
    </row>
    <row r="102877">
      <c r="N102877" s="561" t="n"/>
    </row>
    <row r="102878">
      <c r="N102878" s="561" t="n"/>
    </row>
    <row r="102879">
      <c r="N102879" s="561" t="n"/>
    </row>
    <row r="102880">
      <c r="N102880" s="561" t="n"/>
    </row>
    <row r="102881">
      <c r="N102881" s="561" t="n"/>
    </row>
    <row r="102882">
      <c r="N102882" s="561" t="n"/>
    </row>
    <row r="102883">
      <c r="N102883" s="561" t="n"/>
    </row>
    <row r="102884">
      <c r="N102884" s="561" t="n"/>
    </row>
    <row r="102885">
      <c r="N102885" s="561" t="n"/>
    </row>
    <row r="102886">
      <c r="N102886" s="561" t="n"/>
    </row>
    <row r="102887">
      <c r="N102887" s="561" t="n"/>
    </row>
    <row r="102888">
      <c r="N102888" s="561" t="n"/>
    </row>
    <row r="102889">
      <c r="N102889" s="561" t="n"/>
    </row>
    <row r="102890">
      <c r="N102890" s="561" t="n"/>
    </row>
    <row r="102891">
      <c r="N102891" s="561" t="n"/>
    </row>
    <row r="102892">
      <c r="N102892" s="561" t="n"/>
    </row>
    <row r="102893">
      <c r="N102893" s="561" t="n"/>
    </row>
    <row r="102894">
      <c r="N102894" s="561" t="n"/>
    </row>
    <row r="102895">
      <c r="N102895" s="561" t="n"/>
    </row>
    <row r="102896">
      <c r="N102896" s="561" t="n"/>
    </row>
    <row r="102897">
      <c r="N102897" s="561" t="n"/>
    </row>
    <row r="102898">
      <c r="N102898" s="561" t="n"/>
    </row>
    <row r="102899">
      <c r="N102899" s="561" t="n"/>
    </row>
    <row r="102900">
      <c r="N102900" s="561" t="n"/>
    </row>
    <row r="102901">
      <c r="N102901" s="561" t="n"/>
    </row>
    <row r="102902">
      <c r="N102902" s="561" t="n"/>
    </row>
    <row r="102903">
      <c r="N102903" s="561" t="n"/>
    </row>
    <row r="102904">
      <c r="N102904" s="561" t="n"/>
    </row>
    <row r="102905">
      <c r="N102905" s="561" t="n"/>
    </row>
    <row r="102906">
      <c r="N102906" s="561" t="n"/>
    </row>
    <row r="102907">
      <c r="N102907" s="561" t="n"/>
    </row>
    <row r="102908">
      <c r="N102908" s="561" t="n"/>
    </row>
    <row r="102909">
      <c r="N102909" s="561" t="n"/>
    </row>
    <row r="102910">
      <c r="N102910" s="561" t="n"/>
    </row>
    <row r="102911">
      <c r="N102911" s="561" t="n"/>
    </row>
    <row r="102912">
      <c r="N102912" s="561" t="n"/>
    </row>
    <row r="102913">
      <c r="N102913" s="561" t="n"/>
    </row>
    <row r="102914">
      <c r="N102914" s="561" t="n"/>
    </row>
    <row r="102915">
      <c r="N102915" s="561" t="n"/>
    </row>
    <row r="102916">
      <c r="N102916" s="561" t="n"/>
    </row>
    <row r="102917">
      <c r="N102917" s="561" t="n"/>
    </row>
    <row r="102918">
      <c r="N102918" s="561" t="n"/>
    </row>
    <row r="102919">
      <c r="N102919" s="561" t="n"/>
    </row>
    <row r="102920">
      <c r="N102920" s="561" t="n"/>
    </row>
    <row r="102921">
      <c r="N102921" s="561" t="n"/>
    </row>
    <row r="102922">
      <c r="N102922" s="561" t="n"/>
    </row>
    <row r="102923">
      <c r="N102923" s="561" t="n"/>
    </row>
    <row r="102924">
      <c r="N102924" s="561" t="n"/>
    </row>
    <row r="102925">
      <c r="N102925" s="561" t="n"/>
    </row>
    <row r="102926">
      <c r="N102926" s="561" t="n"/>
    </row>
    <row r="102927">
      <c r="N102927" s="561" t="n"/>
    </row>
    <row r="102928">
      <c r="N102928" s="561" t="n"/>
    </row>
    <row r="102929">
      <c r="N102929" s="561" t="n"/>
    </row>
    <row r="102930">
      <c r="N102930" s="561" t="n"/>
    </row>
    <row r="102931">
      <c r="N102931" s="561" t="n"/>
    </row>
    <row r="102932">
      <c r="N102932" s="561" t="n"/>
    </row>
    <row r="102933">
      <c r="N102933" s="561" t="n"/>
    </row>
    <row r="102934">
      <c r="N102934" s="561" t="n"/>
    </row>
    <row r="102935">
      <c r="N102935" s="561" t="n"/>
    </row>
    <row r="102936">
      <c r="N102936" s="561" t="n"/>
    </row>
    <row r="102937">
      <c r="N102937" s="561" t="n"/>
    </row>
    <row r="102938">
      <c r="N102938" s="561" t="n"/>
    </row>
    <row r="102939">
      <c r="N102939" s="561" t="n"/>
    </row>
    <row r="102940">
      <c r="N102940" s="561" t="n"/>
    </row>
    <row r="102941">
      <c r="N102941" s="561" t="n"/>
    </row>
    <row r="102942">
      <c r="N102942" s="561" t="n"/>
    </row>
    <row r="102943">
      <c r="N102943" s="561" t="n"/>
    </row>
    <row r="102944">
      <c r="N102944" s="561" t="n"/>
    </row>
    <row r="102945">
      <c r="N102945" s="561" t="n"/>
    </row>
    <row r="102946">
      <c r="N102946" s="561" t="n"/>
    </row>
    <row r="102947">
      <c r="N102947" s="561" t="n"/>
    </row>
    <row r="102948">
      <c r="N102948" s="561" t="n"/>
    </row>
    <row r="102949">
      <c r="N102949" s="561" t="n"/>
    </row>
    <row r="102950">
      <c r="N102950" s="561" t="n"/>
    </row>
    <row r="102951">
      <c r="N102951" s="561" t="n"/>
    </row>
    <row r="102952">
      <c r="N102952" s="561" t="n"/>
    </row>
    <row r="102953">
      <c r="N102953" s="561" t="n"/>
    </row>
    <row r="102954">
      <c r="N102954" s="561" t="n"/>
    </row>
    <row r="102955">
      <c r="N102955" s="561" t="n"/>
    </row>
    <row r="102956">
      <c r="N102956" s="561" t="n"/>
    </row>
    <row r="102957">
      <c r="N102957" s="561" t="n"/>
    </row>
    <row r="102958">
      <c r="N102958" s="561" t="n"/>
    </row>
    <row r="102959">
      <c r="N102959" s="561" t="n"/>
    </row>
    <row r="102960">
      <c r="N102960" s="561" t="n"/>
    </row>
    <row r="102961">
      <c r="N102961" s="561" t="n"/>
    </row>
    <row r="102962">
      <c r="N102962" s="561" t="n"/>
    </row>
    <row r="102963">
      <c r="N102963" s="561" t="n"/>
    </row>
    <row r="102964">
      <c r="N102964" s="561" t="n"/>
    </row>
    <row r="102965">
      <c r="N102965" s="561" t="n"/>
    </row>
    <row r="102966">
      <c r="N102966" s="561" t="n"/>
    </row>
    <row r="102967">
      <c r="N102967" s="561" t="n"/>
    </row>
    <row r="102968">
      <c r="N102968" s="561" t="n"/>
    </row>
    <row r="102969">
      <c r="N102969" s="561" t="n"/>
    </row>
    <row r="102970">
      <c r="N102970" s="561" t="n"/>
    </row>
    <row r="102971">
      <c r="N102971" s="561" t="n"/>
    </row>
    <row r="102972">
      <c r="N102972" s="561" t="n"/>
    </row>
    <row r="102973">
      <c r="N102973" s="561" t="n"/>
    </row>
    <row r="102974">
      <c r="N102974" s="561" t="n"/>
    </row>
    <row r="102975">
      <c r="N102975" s="561" t="n"/>
    </row>
    <row r="102976">
      <c r="N102976" s="561" t="n"/>
    </row>
    <row r="102977">
      <c r="N102977" s="561" t="n"/>
    </row>
    <row r="102978">
      <c r="N102978" s="561" t="n"/>
    </row>
    <row r="102979">
      <c r="N102979" s="561" t="n"/>
    </row>
    <row r="102980">
      <c r="N102980" s="561" t="n"/>
    </row>
    <row r="102981">
      <c r="N102981" s="561" t="n"/>
    </row>
    <row r="102982">
      <c r="N102982" s="561" t="n"/>
    </row>
    <row r="102983">
      <c r="N102983" s="561" t="n"/>
    </row>
    <row r="102984">
      <c r="N102984" s="561" t="n"/>
    </row>
    <row r="102985">
      <c r="N102985" s="561" t="n"/>
    </row>
    <row r="102986">
      <c r="N102986" s="561" t="n"/>
    </row>
    <row r="102987">
      <c r="N102987" s="561" t="n"/>
    </row>
    <row r="102988">
      <c r="N102988" s="561" t="n"/>
    </row>
    <row r="102989">
      <c r="N102989" s="561" t="n"/>
    </row>
    <row r="102990">
      <c r="N102990" s="561" t="n"/>
    </row>
    <row r="102991">
      <c r="N102991" s="561" t="n"/>
    </row>
    <row r="102992">
      <c r="N102992" s="561" t="n"/>
    </row>
    <row r="102993">
      <c r="N102993" s="561" t="n"/>
    </row>
    <row r="102994">
      <c r="N102994" s="561" t="n"/>
    </row>
    <row r="102995">
      <c r="N102995" s="561" t="n"/>
    </row>
    <row r="102996">
      <c r="N102996" s="561" t="n"/>
    </row>
    <row r="102997">
      <c r="N102997" s="561" t="n"/>
    </row>
    <row r="102998">
      <c r="N102998" s="561" t="n"/>
    </row>
    <row r="102999">
      <c r="N102999" s="561" t="n"/>
    </row>
    <row r="103000">
      <c r="N103000" s="561" t="n"/>
    </row>
    <row r="103001">
      <c r="N103001" s="561" t="n"/>
    </row>
    <row r="103002">
      <c r="N103002" s="561" t="n"/>
    </row>
    <row r="103003">
      <c r="N103003" s="561" t="n"/>
    </row>
    <row r="103004">
      <c r="N103004" s="561" t="n"/>
    </row>
    <row r="103005">
      <c r="N103005" s="561" t="n"/>
    </row>
    <row r="103006">
      <c r="N103006" s="561" t="n"/>
    </row>
    <row r="103007">
      <c r="N103007" s="561" t="n"/>
    </row>
    <row r="103008">
      <c r="N103008" s="561" t="n"/>
    </row>
    <row r="103009">
      <c r="N103009" s="561" t="n"/>
    </row>
    <row r="103010">
      <c r="N103010" s="561" t="n"/>
    </row>
    <row r="103011">
      <c r="N103011" s="561" t="n"/>
    </row>
    <row r="103012">
      <c r="N103012" s="561" t="n"/>
    </row>
    <row r="103013">
      <c r="N103013" s="561" t="n"/>
    </row>
    <row r="103014">
      <c r="N103014" s="561" t="n"/>
    </row>
    <row r="103015">
      <c r="N103015" s="561" t="n"/>
    </row>
    <row r="103016">
      <c r="N103016" s="561" t="n"/>
    </row>
    <row r="103017">
      <c r="N103017" s="561" t="n"/>
    </row>
    <row r="103018">
      <c r="N103018" s="561" t="n"/>
    </row>
    <row r="103019">
      <c r="N103019" s="561" t="n"/>
    </row>
    <row r="103020">
      <c r="N103020" s="561" t="n"/>
    </row>
    <row r="103021">
      <c r="N103021" s="561" t="n"/>
    </row>
    <row r="103022">
      <c r="N103022" s="561" t="n"/>
    </row>
    <row r="103023">
      <c r="N103023" s="561" t="n"/>
    </row>
    <row r="103024">
      <c r="N103024" s="561" t="n"/>
    </row>
    <row r="103025">
      <c r="N103025" s="561" t="n"/>
    </row>
    <row r="103026">
      <c r="N103026" s="561" t="n"/>
    </row>
    <row r="103027">
      <c r="N103027" s="561" t="n"/>
    </row>
    <row r="103028">
      <c r="N103028" s="561" t="n"/>
    </row>
    <row r="103029">
      <c r="N103029" s="561" t="n"/>
    </row>
    <row r="103030">
      <c r="N103030" s="561" t="n"/>
    </row>
    <row r="103031">
      <c r="N103031" s="561" t="n"/>
    </row>
    <row r="103032">
      <c r="N103032" s="561" t="n"/>
    </row>
    <row r="103033">
      <c r="N103033" s="561" t="n"/>
    </row>
    <row r="103034">
      <c r="N103034" s="561" t="n"/>
    </row>
    <row r="103035">
      <c r="N103035" s="561" t="n"/>
    </row>
    <row r="103036">
      <c r="N103036" s="561" t="n"/>
    </row>
    <row r="103037">
      <c r="N103037" s="561" t="n"/>
    </row>
    <row r="103038">
      <c r="N103038" s="561" t="n"/>
    </row>
    <row r="103039">
      <c r="N103039" s="561" t="n"/>
    </row>
    <row r="103040">
      <c r="N103040" s="561" t="n"/>
    </row>
    <row r="103041">
      <c r="N103041" s="561" t="n"/>
    </row>
    <row r="103042">
      <c r="N103042" s="561" t="n"/>
    </row>
    <row r="103043">
      <c r="N103043" s="561" t="n"/>
    </row>
    <row r="103044">
      <c r="N103044" s="561" t="n"/>
    </row>
    <row r="103045">
      <c r="N103045" s="561" t="n"/>
    </row>
    <row r="103046">
      <c r="N103046" s="561" t="n"/>
    </row>
    <row r="103047">
      <c r="N103047" s="561" t="n"/>
    </row>
    <row r="103048">
      <c r="N103048" s="561" t="n"/>
    </row>
    <row r="103049">
      <c r="N103049" s="561" t="n"/>
    </row>
    <row r="103050">
      <c r="N103050" s="561" t="n"/>
    </row>
    <row r="103051">
      <c r="N103051" s="561" t="n"/>
    </row>
    <row r="103052">
      <c r="N103052" s="561" t="n"/>
    </row>
    <row r="103053">
      <c r="N103053" s="561" t="n"/>
    </row>
    <row r="103054">
      <c r="N103054" s="561" t="n"/>
    </row>
    <row r="103055">
      <c r="N103055" s="561" t="n"/>
    </row>
    <row r="103056">
      <c r="N103056" s="561" t="n"/>
    </row>
    <row r="103057">
      <c r="N103057" s="561" t="n"/>
    </row>
    <row r="103058">
      <c r="N103058" s="561" t="n"/>
    </row>
    <row r="103059">
      <c r="N103059" s="561" t="n"/>
    </row>
    <row r="103060">
      <c r="N103060" s="561" t="n"/>
    </row>
    <row r="103061">
      <c r="N103061" s="561" t="n"/>
    </row>
    <row r="103062">
      <c r="N103062" s="561" t="n"/>
    </row>
    <row r="103063">
      <c r="N103063" s="561" t="n"/>
    </row>
    <row r="103064">
      <c r="N103064" s="561" t="n"/>
    </row>
    <row r="103065">
      <c r="N103065" s="561" t="n"/>
    </row>
    <row r="103066">
      <c r="N103066" s="561" t="n"/>
    </row>
    <row r="103067">
      <c r="N103067" s="561" t="n"/>
    </row>
    <row r="103068">
      <c r="N103068" s="561" t="n"/>
    </row>
    <row r="103069">
      <c r="N103069" s="561" t="n"/>
    </row>
    <row r="103070">
      <c r="N103070" s="561" t="n"/>
    </row>
    <row r="103071">
      <c r="N103071" s="561" t="n"/>
    </row>
    <row r="103072">
      <c r="N103072" s="561" t="n"/>
    </row>
    <row r="103073">
      <c r="N103073" s="561" t="n"/>
    </row>
    <row r="103074">
      <c r="N103074" s="561" t="n"/>
    </row>
    <row r="103075">
      <c r="N103075" s="561" t="n"/>
    </row>
    <row r="103076">
      <c r="N103076" s="561" t="n"/>
    </row>
    <row r="103077">
      <c r="N103077" s="561" t="n"/>
    </row>
    <row r="103078">
      <c r="N103078" s="561" t="n"/>
    </row>
    <row r="103079">
      <c r="N103079" s="561" t="n"/>
    </row>
    <row r="103080">
      <c r="N103080" s="561" t="n"/>
    </row>
    <row r="103081">
      <c r="N103081" s="561" t="n"/>
    </row>
    <row r="103082">
      <c r="N103082" s="561" t="n"/>
    </row>
    <row r="103083">
      <c r="N103083" s="561" t="n"/>
    </row>
    <row r="103084">
      <c r="N103084" s="561" t="n"/>
    </row>
    <row r="103085">
      <c r="N103085" s="561" t="n"/>
    </row>
    <row r="103086">
      <c r="N103086" s="561" t="n"/>
    </row>
    <row r="103087">
      <c r="N103087" s="561" t="n"/>
    </row>
    <row r="103088">
      <c r="N103088" s="561" t="n"/>
    </row>
    <row r="103089">
      <c r="N103089" s="561" t="n"/>
    </row>
    <row r="103090">
      <c r="N103090" s="561" t="n"/>
    </row>
    <row r="103091">
      <c r="N103091" s="561" t="n"/>
    </row>
    <row r="103092">
      <c r="N103092" s="561" t="n"/>
    </row>
    <row r="103093">
      <c r="N103093" s="561" t="n"/>
    </row>
    <row r="103094">
      <c r="N103094" s="561" t="n"/>
    </row>
    <row r="103095">
      <c r="N103095" s="561" t="n"/>
    </row>
    <row r="103096">
      <c r="N103096" s="561" t="n"/>
    </row>
    <row r="103097">
      <c r="N103097" s="561" t="n"/>
    </row>
    <row r="103098">
      <c r="N103098" s="561" t="n"/>
    </row>
    <row r="103099">
      <c r="N103099" s="561" t="n"/>
    </row>
    <row r="103100">
      <c r="N103100" s="561" t="n"/>
    </row>
    <row r="103101">
      <c r="N103101" s="561" t="n"/>
    </row>
    <row r="103102">
      <c r="N103102" s="561" t="n"/>
    </row>
    <row r="103103">
      <c r="N103103" s="561" t="n"/>
    </row>
    <row r="103104">
      <c r="N103104" s="561" t="n"/>
    </row>
    <row r="103105">
      <c r="N103105" s="561" t="n"/>
    </row>
    <row r="103106">
      <c r="N103106" s="561" t="n"/>
    </row>
    <row r="103107">
      <c r="N103107" s="561" t="n"/>
    </row>
    <row r="103108">
      <c r="N103108" s="561" t="n"/>
    </row>
    <row r="103109">
      <c r="N103109" s="561" t="n"/>
    </row>
    <row r="103110">
      <c r="N103110" s="561" t="n"/>
    </row>
    <row r="103111">
      <c r="N103111" s="561" t="n"/>
    </row>
    <row r="103112">
      <c r="N103112" s="561" t="n"/>
    </row>
    <row r="103113">
      <c r="N103113" s="561" t="n"/>
    </row>
    <row r="103114">
      <c r="N103114" s="561" t="n"/>
    </row>
    <row r="103115">
      <c r="N103115" s="561" t="n"/>
    </row>
    <row r="103116">
      <c r="N103116" s="561" t="n"/>
    </row>
    <row r="103117">
      <c r="N103117" s="561" t="n"/>
    </row>
    <row r="103118">
      <c r="N103118" s="561" t="n"/>
    </row>
    <row r="103119">
      <c r="N103119" s="561" t="n"/>
    </row>
    <row r="103120">
      <c r="N103120" s="561" t="n"/>
    </row>
    <row r="103121">
      <c r="N103121" s="561" t="n"/>
    </row>
    <row r="103122">
      <c r="N103122" s="561" t="n"/>
    </row>
    <row r="103123">
      <c r="N103123" s="561" t="n"/>
    </row>
    <row r="103124">
      <c r="N103124" s="561" t="n"/>
    </row>
    <row r="103125">
      <c r="N103125" s="561" t="n"/>
    </row>
    <row r="103126">
      <c r="N103126" s="561" t="n"/>
    </row>
    <row r="103127">
      <c r="N103127" s="561" t="n"/>
    </row>
    <row r="103128">
      <c r="N103128" s="561" t="n"/>
    </row>
    <row r="103129">
      <c r="N103129" s="561" t="n"/>
    </row>
    <row r="103130">
      <c r="N103130" s="561" t="n"/>
    </row>
    <row r="103131">
      <c r="N103131" s="561" t="n"/>
    </row>
    <row r="103132">
      <c r="N103132" s="561" t="n"/>
    </row>
    <row r="103133">
      <c r="N103133" s="561" t="n"/>
    </row>
    <row r="103134">
      <c r="N103134" s="561" t="n"/>
    </row>
    <row r="103135">
      <c r="N103135" s="561" t="n"/>
    </row>
    <row r="103136">
      <c r="N103136" s="561" t="n"/>
    </row>
    <row r="103137">
      <c r="N103137" s="561" t="n"/>
    </row>
    <row r="103138">
      <c r="N103138" s="561" t="n"/>
    </row>
    <row r="103139">
      <c r="N103139" s="561" t="n"/>
    </row>
    <row r="103140">
      <c r="N103140" s="561" t="n"/>
    </row>
    <row r="103141">
      <c r="N103141" s="561" t="n"/>
    </row>
    <row r="103142">
      <c r="N103142" s="561" t="n"/>
    </row>
    <row r="103143">
      <c r="N103143" s="561" t="n"/>
    </row>
    <row r="103144">
      <c r="N103144" s="561" t="n"/>
    </row>
    <row r="103145">
      <c r="N103145" s="561" t="n"/>
    </row>
    <row r="103146">
      <c r="N103146" s="561" t="n"/>
    </row>
    <row r="103147">
      <c r="N103147" s="561" t="n"/>
    </row>
    <row r="103148">
      <c r="N103148" s="561" t="n"/>
    </row>
    <row r="103149">
      <c r="N103149" s="561" t="n"/>
    </row>
    <row r="103150">
      <c r="N103150" s="561" t="n"/>
    </row>
    <row r="103151">
      <c r="N103151" s="561" t="n"/>
    </row>
    <row r="103152">
      <c r="N103152" s="561" t="n"/>
    </row>
    <row r="103153">
      <c r="N103153" s="561" t="n"/>
    </row>
    <row r="103154">
      <c r="N103154" s="561" t="n"/>
    </row>
    <row r="103155">
      <c r="N103155" s="561" t="n"/>
    </row>
    <row r="103156">
      <c r="N103156" s="561" t="n"/>
    </row>
    <row r="103157">
      <c r="N103157" s="561" t="n"/>
    </row>
    <row r="103158">
      <c r="N103158" s="561" t="n"/>
    </row>
    <row r="103159">
      <c r="N103159" s="561" t="n"/>
    </row>
    <row r="103160">
      <c r="N103160" s="561" t="n"/>
    </row>
    <row r="103161">
      <c r="N103161" s="561" t="n"/>
    </row>
    <row r="103162">
      <c r="N103162" s="561" t="n"/>
    </row>
    <row r="103163">
      <c r="N103163" s="561" t="n"/>
    </row>
    <row r="103164">
      <c r="N103164" s="561" t="n"/>
    </row>
    <row r="103165">
      <c r="N103165" s="561" t="n"/>
    </row>
    <row r="103166">
      <c r="N103166" s="561" t="n"/>
    </row>
    <row r="103167">
      <c r="N103167" s="561" t="n"/>
    </row>
    <row r="103168">
      <c r="N103168" s="561" t="n"/>
    </row>
    <row r="103169">
      <c r="N103169" s="561" t="n"/>
    </row>
    <row r="103170">
      <c r="N103170" s="561" t="n"/>
    </row>
    <row r="103171">
      <c r="N103171" s="561" t="n"/>
    </row>
    <row r="103172">
      <c r="N103172" s="561" t="n"/>
    </row>
    <row r="103173">
      <c r="N103173" s="561" t="n"/>
    </row>
    <row r="103174">
      <c r="N103174" s="561" t="n"/>
    </row>
    <row r="103175">
      <c r="N103175" s="561" t="n"/>
    </row>
    <row r="103176">
      <c r="N103176" s="561" t="n"/>
    </row>
    <row r="103177">
      <c r="N103177" s="561" t="n"/>
    </row>
    <row r="103178">
      <c r="N103178" s="561" t="n"/>
    </row>
    <row r="103179">
      <c r="N103179" s="561" t="n"/>
    </row>
    <row r="103180">
      <c r="N103180" s="561" t="n"/>
    </row>
    <row r="103181">
      <c r="N103181" s="561" t="n"/>
    </row>
    <row r="103182">
      <c r="N103182" s="561" t="n"/>
    </row>
    <row r="103183">
      <c r="N103183" s="561" t="n"/>
    </row>
    <row r="103184">
      <c r="N103184" s="561" t="n"/>
    </row>
    <row r="103185">
      <c r="N103185" s="561" t="n"/>
    </row>
    <row r="103186">
      <c r="N103186" s="561" t="n"/>
    </row>
    <row r="103187">
      <c r="N103187" s="561" t="n"/>
    </row>
    <row r="103188">
      <c r="N103188" s="561" t="n"/>
    </row>
    <row r="103189">
      <c r="N103189" s="561" t="n"/>
    </row>
    <row r="103190">
      <c r="N103190" s="561" t="n"/>
    </row>
    <row r="103191">
      <c r="N103191" s="561" t="n"/>
    </row>
    <row r="103192">
      <c r="N103192" s="561" t="n"/>
    </row>
    <row r="103193">
      <c r="N103193" s="561" t="n"/>
    </row>
    <row r="103194">
      <c r="N103194" s="561" t="n"/>
    </row>
    <row r="103195">
      <c r="N103195" s="561" t="n"/>
    </row>
    <row r="103196">
      <c r="N103196" s="561" t="n"/>
    </row>
    <row r="103197">
      <c r="N103197" s="561" t="n"/>
    </row>
    <row r="103198">
      <c r="N103198" s="561" t="n"/>
    </row>
    <row r="103199">
      <c r="N103199" s="561" t="n"/>
    </row>
    <row r="103200">
      <c r="N103200" s="561" t="n"/>
    </row>
    <row r="103201">
      <c r="N103201" s="561" t="n"/>
    </row>
    <row r="103202">
      <c r="N103202" s="561" t="n"/>
    </row>
    <row r="103203">
      <c r="N103203" s="561" t="n"/>
    </row>
    <row r="103204">
      <c r="N103204" s="561" t="n"/>
    </row>
    <row r="103205">
      <c r="N103205" s="561" t="n"/>
    </row>
    <row r="103206">
      <c r="N103206" s="561" t="n"/>
    </row>
    <row r="103207">
      <c r="N103207" s="561" t="n"/>
    </row>
    <row r="103208">
      <c r="N103208" s="561" t="n"/>
    </row>
    <row r="103209">
      <c r="N103209" s="561" t="n"/>
    </row>
    <row r="103210">
      <c r="N103210" s="561" t="n"/>
    </row>
    <row r="103211">
      <c r="N103211" s="561" t="n"/>
    </row>
    <row r="103212">
      <c r="N103212" s="561" t="n"/>
    </row>
    <row r="103213">
      <c r="N103213" s="561" t="n"/>
    </row>
    <row r="103214">
      <c r="N103214" s="561" t="n"/>
    </row>
    <row r="103215">
      <c r="N103215" s="561" t="n"/>
    </row>
    <row r="103216">
      <c r="N103216" s="561" t="n"/>
    </row>
    <row r="103217">
      <c r="N103217" s="561" t="n"/>
    </row>
    <row r="103218">
      <c r="N103218" s="561" t="n"/>
    </row>
    <row r="103219">
      <c r="N103219" s="561" t="n"/>
    </row>
    <row r="103220">
      <c r="N103220" s="561" t="n"/>
    </row>
    <row r="103221">
      <c r="N103221" s="561" t="n"/>
    </row>
    <row r="103222">
      <c r="N103222" s="561" t="n"/>
    </row>
    <row r="103223">
      <c r="N103223" s="561" t="n"/>
    </row>
    <row r="103224">
      <c r="N103224" s="561" t="n"/>
    </row>
    <row r="103225">
      <c r="N103225" s="561" t="n"/>
    </row>
    <row r="103226">
      <c r="N103226" s="561" t="n"/>
    </row>
    <row r="103227">
      <c r="N103227" s="561" t="n"/>
    </row>
    <row r="103228">
      <c r="N103228" s="561" t="n"/>
    </row>
    <row r="103229">
      <c r="N103229" s="561" t="n"/>
    </row>
    <row r="103230">
      <c r="N103230" s="561" t="n"/>
    </row>
    <row r="103231">
      <c r="N103231" s="561" t="n"/>
    </row>
    <row r="103232">
      <c r="N103232" s="561" t="n"/>
    </row>
    <row r="103233">
      <c r="N103233" s="561" t="n"/>
    </row>
    <row r="103234">
      <c r="N103234" s="561" t="n"/>
    </row>
    <row r="103235">
      <c r="N103235" s="561" t="n"/>
    </row>
    <row r="103236">
      <c r="N103236" s="561" t="n"/>
    </row>
    <row r="103237">
      <c r="N103237" s="561" t="n"/>
    </row>
    <row r="103238">
      <c r="N103238" s="561" t="n"/>
    </row>
    <row r="103239">
      <c r="N103239" s="561" t="n"/>
    </row>
    <row r="103240">
      <c r="N103240" s="561" t="n"/>
    </row>
    <row r="103241">
      <c r="N103241" s="561" t="n"/>
    </row>
    <row r="103242">
      <c r="N103242" s="561" t="n"/>
    </row>
    <row r="103243">
      <c r="N103243" s="561" t="n"/>
    </row>
    <row r="103244">
      <c r="N103244" s="561" t="n"/>
    </row>
    <row r="103245">
      <c r="N103245" s="561" t="n"/>
    </row>
    <row r="103246">
      <c r="N103246" s="561" t="n"/>
    </row>
    <row r="103247">
      <c r="N103247" s="561" t="n"/>
    </row>
    <row r="103248">
      <c r="N103248" s="561" t="n"/>
    </row>
    <row r="103249">
      <c r="N103249" s="561" t="n"/>
    </row>
    <row r="103250">
      <c r="N103250" s="561" t="n"/>
    </row>
    <row r="103251">
      <c r="N103251" s="561" t="n"/>
    </row>
    <row r="103252">
      <c r="N103252" s="561" t="n"/>
    </row>
    <row r="103253">
      <c r="N103253" s="561" t="n"/>
    </row>
    <row r="103254">
      <c r="N103254" s="561" t="n"/>
    </row>
    <row r="103255">
      <c r="N103255" s="561" t="n"/>
    </row>
    <row r="103256">
      <c r="N103256" s="561" t="n"/>
    </row>
    <row r="103257">
      <c r="N103257" s="561" t="n"/>
    </row>
    <row r="103258">
      <c r="N103258" s="561" t="n"/>
    </row>
    <row r="103259">
      <c r="N103259" s="561" t="n"/>
    </row>
    <row r="103260">
      <c r="N103260" s="561" t="n"/>
    </row>
    <row r="103261">
      <c r="N103261" s="561" t="n"/>
    </row>
    <row r="103262">
      <c r="N103262" s="561" t="n"/>
    </row>
    <row r="103263">
      <c r="N103263" s="561" t="n"/>
    </row>
    <row r="103264">
      <c r="N103264" s="561" t="n"/>
    </row>
    <row r="103265">
      <c r="N103265" s="561" t="n"/>
    </row>
    <row r="103266">
      <c r="N103266" s="561" t="n"/>
    </row>
    <row r="103267">
      <c r="N103267" s="561" t="n"/>
    </row>
    <row r="103268">
      <c r="N103268" s="561" t="n"/>
    </row>
    <row r="103269">
      <c r="N103269" s="561" t="n"/>
    </row>
    <row r="103270">
      <c r="N103270" s="561" t="n"/>
    </row>
    <row r="103271">
      <c r="N103271" s="561" t="n"/>
    </row>
    <row r="103272">
      <c r="N103272" s="561" t="n"/>
    </row>
    <row r="103273">
      <c r="N103273" s="561" t="n"/>
    </row>
    <row r="103274">
      <c r="N103274" s="561" t="n"/>
    </row>
    <row r="103275">
      <c r="N103275" s="561" t="n"/>
    </row>
    <row r="103276">
      <c r="N103276" s="561" t="n"/>
    </row>
    <row r="103277">
      <c r="N103277" s="561" t="n"/>
    </row>
    <row r="103278">
      <c r="N103278" s="561" t="n"/>
    </row>
    <row r="103279">
      <c r="N103279" s="561" t="n"/>
    </row>
    <row r="103280">
      <c r="N103280" s="561" t="n"/>
    </row>
    <row r="103281">
      <c r="N103281" s="561" t="n"/>
    </row>
    <row r="103282">
      <c r="N103282" s="561" t="n"/>
    </row>
    <row r="103283">
      <c r="N103283" s="561" t="n"/>
    </row>
    <row r="103284">
      <c r="N103284" s="561" t="n"/>
    </row>
    <row r="103285">
      <c r="N103285" s="561" t="n"/>
    </row>
    <row r="103286">
      <c r="N103286" s="561" t="n"/>
    </row>
    <row r="103287">
      <c r="N103287" s="561" t="n"/>
    </row>
    <row r="103288">
      <c r="N103288" s="561" t="n"/>
    </row>
    <row r="103289">
      <c r="N103289" s="561" t="n"/>
    </row>
    <row r="103290">
      <c r="N103290" s="561" t="n"/>
    </row>
    <row r="103291">
      <c r="N103291" s="561" t="n"/>
    </row>
    <row r="103292">
      <c r="N103292" s="561" t="n"/>
    </row>
    <row r="103293">
      <c r="N103293" s="561" t="n"/>
    </row>
    <row r="103294">
      <c r="N103294" s="561" t="n"/>
    </row>
    <row r="103295">
      <c r="N103295" s="561" t="n"/>
    </row>
    <row r="103296">
      <c r="N103296" s="561" t="n"/>
    </row>
    <row r="103297">
      <c r="N103297" s="561" t="n"/>
    </row>
    <row r="103298">
      <c r="N103298" s="561" t="n"/>
    </row>
    <row r="103299">
      <c r="N103299" s="561" t="n"/>
    </row>
    <row r="103300">
      <c r="N103300" s="561" t="n"/>
    </row>
    <row r="103301">
      <c r="N103301" s="561" t="n"/>
    </row>
    <row r="103302">
      <c r="N103302" s="561" t="n"/>
    </row>
    <row r="103303">
      <c r="N103303" s="561" t="n"/>
    </row>
    <row r="103304">
      <c r="N103304" s="561" t="n"/>
    </row>
    <row r="103305">
      <c r="N103305" s="561" t="n"/>
    </row>
    <row r="103306">
      <c r="N103306" s="561" t="n"/>
    </row>
    <row r="103307">
      <c r="N103307" s="561" t="n"/>
    </row>
    <row r="103308">
      <c r="N103308" s="561" t="n"/>
    </row>
    <row r="103309">
      <c r="N103309" s="561" t="n"/>
    </row>
    <row r="103310">
      <c r="N103310" s="561" t="n"/>
    </row>
    <row r="103311">
      <c r="N103311" s="561" t="n"/>
    </row>
    <row r="103312">
      <c r="N103312" s="561" t="n"/>
    </row>
    <row r="103313">
      <c r="N103313" s="561" t="n"/>
    </row>
    <row r="103314">
      <c r="N103314" s="561" t="n"/>
    </row>
    <row r="103315">
      <c r="N103315" s="561" t="n"/>
    </row>
    <row r="103316">
      <c r="N103316" s="561" t="n"/>
    </row>
    <row r="103317">
      <c r="N103317" s="561" t="n"/>
    </row>
    <row r="103318">
      <c r="N103318" s="561" t="n"/>
    </row>
    <row r="103319">
      <c r="N103319" s="561" t="n"/>
    </row>
    <row r="103320">
      <c r="N103320" s="561" t="n"/>
    </row>
    <row r="103321">
      <c r="N103321" s="561" t="n"/>
    </row>
    <row r="103322">
      <c r="N103322" s="561" t="n"/>
    </row>
    <row r="103323">
      <c r="N103323" s="561" t="n"/>
    </row>
    <row r="103324">
      <c r="N103324" s="561" t="n"/>
    </row>
    <row r="103325">
      <c r="N103325" s="561" t="n"/>
    </row>
    <row r="103326">
      <c r="N103326" s="561" t="n"/>
    </row>
    <row r="103327">
      <c r="N103327" s="561" t="n"/>
    </row>
    <row r="103328">
      <c r="N103328" s="561" t="n"/>
    </row>
    <row r="103329">
      <c r="N103329" s="561" t="n"/>
    </row>
    <row r="103330">
      <c r="N103330" s="561" t="n"/>
    </row>
    <row r="103331">
      <c r="N103331" s="561" t="n"/>
    </row>
    <row r="103332">
      <c r="N103332" s="561" t="n"/>
    </row>
    <row r="103333">
      <c r="N103333" s="561" t="n"/>
    </row>
    <row r="103334">
      <c r="N103334" s="561" t="n"/>
    </row>
    <row r="103335">
      <c r="N103335" s="561" t="n"/>
    </row>
    <row r="103336">
      <c r="N103336" s="561" t="n"/>
    </row>
    <row r="103337">
      <c r="N103337" s="561" t="n"/>
    </row>
    <row r="103338">
      <c r="N103338" s="561" t="n"/>
    </row>
    <row r="103339">
      <c r="N103339" s="561" t="n"/>
    </row>
    <row r="103340">
      <c r="N103340" s="561" t="n"/>
    </row>
    <row r="103341">
      <c r="N103341" s="561" t="n"/>
    </row>
    <row r="103342">
      <c r="N103342" s="561" t="n"/>
    </row>
    <row r="103343">
      <c r="N103343" s="561" t="n"/>
    </row>
    <row r="103344">
      <c r="N103344" s="561" t="n"/>
    </row>
    <row r="103345">
      <c r="N103345" s="561" t="n"/>
    </row>
    <row r="103346">
      <c r="N103346" s="561" t="n"/>
    </row>
    <row r="103347">
      <c r="N103347" s="561" t="n"/>
    </row>
    <row r="103348">
      <c r="N103348" s="561" t="n"/>
    </row>
    <row r="103349">
      <c r="N103349" s="561" t="n"/>
    </row>
    <row r="103350">
      <c r="N103350" s="561" t="n"/>
    </row>
    <row r="103351">
      <c r="N103351" s="561" t="n"/>
    </row>
    <row r="103352">
      <c r="N103352" s="561" t="n"/>
    </row>
    <row r="103353">
      <c r="N103353" s="561" t="n"/>
    </row>
    <row r="103354">
      <c r="N103354" s="561" t="n"/>
    </row>
    <row r="103355">
      <c r="N103355" s="561" t="n"/>
    </row>
    <row r="103356">
      <c r="N103356" s="561" t="n"/>
    </row>
    <row r="103357">
      <c r="N103357" s="561" t="n"/>
    </row>
    <row r="103358">
      <c r="N103358" s="561" t="n"/>
    </row>
    <row r="103359">
      <c r="N103359" s="561" t="n"/>
    </row>
    <row r="103360">
      <c r="N103360" s="561" t="n"/>
    </row>
    <row r="103361">
      <c r="N103361" s="561" t="n"/>
    </row>
    <row r="103362">
      <c r="N103362" s="561" t="n"/>
    </row>
    <row r="103363">
      <c r="N103363" s="561" t="n"/>
    </row>
    <row r="103364">
      <c r="N103364" s="561" t="n"/>
    </row>
    <row r="103365">
      <c r="N103365" s="561" t="n"/>
    </row>
    <row r="103366">
      <c r="N103366" s="561" t="n"/>
    </row>
    <row r="103367">
      <c r="N103367" s="561" t="n"/>
    </row>
    <row r="103368">
      <c r="N103368" s="561" t="n"/>
    </row>
    <row r="103369">
      <c r="N103369" s="561" t="n"/>
    </row>
    <row r="103370">
      <c r="N103370" s="561" t="n"/>
    </row>
    <row r="103371">
      <c r="N103371" s="561" t="n"/>
    </row>
    <row r="103372">
      <c r="N103372" s="561" t="n"/>
    </row>
    <row r="103373">
      <c r="N103373" s="561" t="n"/>
    </row>
    <row r="103374">
      <c r="N103374" s="561" t="n"/>
    </row>
    <row r="103375">
      <c r="N103375" s="561" t="n"/>
    </row>
    <row r="103376">
      <c r="N103376" s="561" t="n"/>
    </row>
    <row r="103377">
      <c r="N103377" s="561" t="n"/>
    </row>
    <row r="103378">
      <c r="N103378" s="561" t="n"/>
    </row>
    <row r="103379">
      <c r="N103379" s="561" t="n"/>
    </row>
    <row r="103380">
      <c r="N103380" s="561" t="n"/>
    </row>
    <row r="103381">
      <c r="N103381" s="561" t="n"/>
    </row>
    <row r="103382">
      <c r="N103382" s="561" t="n"/>
    </row>
    <row r="103383">
      <c r="N103383" s="561" t="n"/>
    </row>
    <row r="103384">
      <c r="N103384" s="561" t="n"/>
    </row>
    <row r="103385">
      <c r="N103385" s="561" t="n"/>
    </row>
    <row r="103386">
      <c r="N103386" s="561" t="n"/>
    </row>
    <row r="103387">
      <c r="N103387" s="561" t="n"/>
    </row>
    <row r="103388">
      <c r="N103388" s="561" t="n"/>
    </row>
    <row r="103389">
      <c r="N103389" s="561" t="n"/>
    </row>
    <row r="103390">
      <c r="N103390" s="561" t="n"/>
    </row>
    <row r="103391">
      <c r="N103391" s="561" t="n"/>
    </row>
    <row r="103392">
      <c r="N103392" s="561" t="n"/>
    </row>
    <row r="103393">
      <c r="N103393" s="561" t="n"/>
    </row>
    <row r="103394">
      <c r="N103394" s="561" t="n"/>
    </row>
    <row r="103395">
      <c r="N103395" s="561" t="n"/>
    </row>
    <row r="103396">
      <c r="N103396" s="561" t="n"/>
    </row>
    <row r="103397">
      <c r="N103397" s="561" t="n"/>
    </row>
    <row r="103398">
      <c r="N103398" s="561" t="n"/>
    </row>
    <row r="103399">
      <c r="N103399" s="561" t="n"/>
    </row>
    <row r="103400">
      <c r="N103400" s="561" t="n"/>
    </row>
    <row r="103401">
      <c r="N103401" s="561" t="n"/>
    </row>
    <row r="103402">
      <c r="N103402" s="561" t="n"/>
    </row>
    <row r="103403">
      <c r="N103403" s="561" t="n"/>
    </row>
    <row r="103404">
      <c r="N103404" s="561" t="n"/>
    </row>
    <row r="103405">
      <c r="N103405" s="561" t="n"/>
    </row>
    <row r="103406">
      <c r="N103406" s="561" t="n"/>
    </row>
    <row r="103407">
      <c r="N103407" s="561" t="n"/>
    </row>
    <row r="103408">
      <c r="N103408" s="561" t="n"/>
    </row>
    <row r="103409">
      <c r="N103409" s="561" t="n"/>
    </row>
    <row r="103410">
      <c r="N103410" s="561" t="n"/>
    </row>
    <row r="103411">
      <c r="N103411" s="561" t="n"/>
    </row>
    <row r="103412">
      <c r="N103412" s="561" t="n"/>
    </row>
    <row r="103413">
      <c r="N103413" s="561" t="n"/>
    </row>
    <row r="103414">
      <c r="N103414" s="561" t="n"/>
    </row>
    <row r="103415">
      <c r="N103415" s="561" t="n"/>
    </row>
    <row r="103416">
      <c r="N103416" s="561" t="n"/>
    </row>
    <row r="103417">
      <c r="N103417" s="561" t="n"/>
    </row>
    <row r="103418">
      <c r="N103418" s="561" t="n"/>
    </row>
    <row r="103419">
      <c r="N103419" s="561" t="n"/>
    </row>
    <row r="103420">
      <c r="N103420" s="561" t="n"/>
    </row>
    <row r="103421">
      <c r="N103421" s="561" t="n"/>
    </row>
    <row r="103422">
      <c r="N103422" s="561" t="n"/>
    </row>
    <row r="103423">
      <c r="N103423" s="561" t="n"/>
    </row>
    <row r="103424">
      <c r="N103424" s="561" t="n"/>
    </row>
    <row r="103425">
      <c r="N103425" s="561" t="n"/>
    </row>
    <row r="103426">
      <c r="N103426" s="561" t="n"/>
    </row>
    <row r="103427">
      <c r="N103427" s="561" t="n"/>
    </row>
    <row r="103428">
      <c r="N103428" s="561" t="n"/>
    </row>
    <row r="103429">
      <c r="N103429" s="561" t="n"/>
    </row>
    <row r="103430">
      <c r="N103430" s="561" t="n"/>
    </row>
    <row r="103431">
      <c r="N103431" s="561" t="n"/>
    </row>
    <row r="103432">
      <c r="N103432" s="561" t="n"/>
    </row>
    <row r="103433">
      <c r="N103433" s="561" t="n"/>
    </row>
    <row r="103434">
      <c r="N103434" s="561" t="n"/>
    </row>
    <row r="103435">
      <c r="N103435" s="561" t="n"/>
    </row>
    <row r="103436">
      <c r="N103436" s="561" t="n"/>
    </row>
    <row r="103437">
      <c r="N103437" s="561" t="n"/>
    </row>
    <row r="103438">
      <c r="N103438" s="561" t="n"/>
    </row>
    <row r="103439">
      <c r="N103439" s="561" t="n"/>
    </row>
    <row r="103440">
      <c r="N103440" s="561" t="n"/>
    </row>
    <row r="103441">
      <c r="N103441" s="561" t="n"/>
    </row>
    <row r="103442">
      <c r="N103442" s="561" t="n"/>
    </row>
    <row r="103443">
      <c r="N103443" s="561" t="n"/>
    </row>
    <row r="103444">
      <c r="N103444" s="561" t="n"/>
    </row>
    <row r="103445">
      <c r="N103445" s="561" t="n"/>
    </row>
    <row r="103446">
      <c r="N103446" s="561" t="n"/>
    </row>
    <row r="103447">
      <c r="N103447" s="561" t="n"/>
    </row>
    <row r="103448">
      <c r="N103448" s="561" t="n"/>
    </row>
    <row r="103449">
      <c r="N103449" s="561" t="n"/>
    </row>
    <row r="103450">
      <c r="N103450" s="561" t="n"/>
    </row>
    <row r="103451">
      <c r="N103451" s="561" t="n"/>
    </row>
    <row r="103452">
      <c r="N103452" s="561" t="n"/>
    </row>
    <row r="103453">
      <c r="N103453" s="561" t="n"/>
    </row>
    <row r="103454">
      <c r="N103454" s="561" t="n"/>
    </row>
    <row r="103455">
      <c r="N103455" s="561" t="n"/>
    </row>
    <row r="103456">
      <c r="N103456" s="561" t="n"/>
    </row>
    <row r="103457">
      <c r="N103457" s="561" t="n"/>
    </row>
    <row r="103458">
      <c r="N103458" s="561" t="n"/>
    </row>
    <row r="103459">
      <c r="N103459" s="561" t="n"/>
    </row>
    <row r="103460">
      <c r="N103460" s="561" t="n"/>
    </row>
    <row r="103461">
      <c r="N103461" s="561" t="n"/>
    </row>
    <row r="103462">
      <c r="N103462" s="561" t="n"/>
    </row>
    <row r="103463">
      <c r="N103463" s="561" t="n"/>
    </row>
    <row r="103464">
      <c r="N103464" s="561" t="n"/>
    </row>
    <row r="103465">
      <c r="N103465" s="561" t="n"/>
    </row>
    <row r="103466">
      <c r="N103466" s="561" t="n"/>
    </row>
    <row r="103467">
      <c r="N103467" s="561" t="n"/>
    </row>
    <row r="103468">
      <c r="N103468" s="561" t="n"/>
    </row>
    <row r="103469">
      <c r="N103469" s="561" t="n"/>
    </row>
    <row r="103470">
      <c r="N103470" s="561" t="n"/>
    </row>
    <row r="103471">
      <c r="N103471" s="561" t="n"/>
    </row>
    <row r="103472">
      <c r="N103472" s="561" t="n"/>
    </row>
    <row r="103473">
      <c r="N103473" s="561" t="n"/>
    </row>
    <row r="103474">
      <c r="N103474" s="561" t="n"/>
    </row>
    <row r="103475">
      <c r="N103475" s="561" t="n"/>
    </row>
    <row r="103476">
      <c r="N103476" s="561" t="n"/>
    </row>
    <row r="103477">
      <c r="N103477" s="561" t="n"/>
    </row>
    <row r="103478">
      <c r="N103478" s="561" t="n"/>
    </row>
    <row r="103479">
      <c r="N103479" s="561" t="n"/>
    </row>
    <row r="103480">
      <c r="N103480" s="561" t="n"/>
    </row>
    <row r="103481">
      <c r="N103481" s="561" t="n"/>
    </row>
    <row r="103482">
      <c r="N103482" s="561" t="n"/>
    </row>
    <row r="103483">
      <c r="N103483" s="561" t="n"/>
    </row>
    <row r="103484">
      <c r="N103484" s="561" t="n"/>
    </row>
    <row r="103485">
      <c r="N103485" s="561" t="n"/>
    </row>
    <row r="103486">
      <c r="N103486" s="561" t="n"/>
    </row>
    <row r="103487">
      <c r="N103487" s="561" t="n"/>
    </row>
    <row r="103488">
      <c r="N103488" s="561" t="n"/>
    </row>
    <row r="103489">
      <c r="N103489" s="561" t="n"/>
    </row>
    <row r="103490">
      <c r="N103490" s="561" t="n"/>
    </row>
    <row r="103491">
      <c r="N103491" s="561" t="n"/>
    </row>
    <row r="103492">
      <c r="N103492" s="561" t="n"/>
    </row>
    <row r="103493">
      <c r="N103493" s="561" t="n"/>
    </row>
    <row r="103494">
      <c r="N103494" s="561" t="n"/>
    </row>
    <row r="103495">
      <c r="N103495" s="561" t="n"/>
    </row>
    <row r="103496">
      <c r="N103496" s="561" t="n"/>
    </row>
    <row r="103497">
      <c r="N103497" s="561" t="n"/>
    </row>
    <row r="103498">
      <c r="N103498" s="561" t="n"/>
    </row>
    <row r="103499">
      <c r="N103499" s="561" t="n"/>
    </row>
    <row r="103500">
      <c r="N103500" s="561" t="n"/>
    </row>
    <row r="103501">
      <c r="N103501" s="561" t="n"/>
    </row>
    <row r="103502">
      <c r="N103502" s="561" t="n"/>
    </row>
    <row r="103503">
      <c r="N103503" s="561" t="n"/>
    </row>
    <row r="103504">
      <c r="N103504" s="561" t="n"/>
    </row>
    <row r="103505">
      <c r="N103505" s="561" t="n"/>
    </row>
    <row r="103506">
      <c r="N103506" s="561" t="n"/>
    </row>
    <row r="103507">
      <c r="N103507" s="561" t="n"/>
    </row>
    <row r="103508">
      <c r="N103508" s="561" t="n"/>
    </row>
    <row r="103509">
      <c r="N103509" s="561" t="n"/>
    </row>
    <row r="103510">
      <c r="N103510" s="561" t="n"/>
    </row>
    <row r="103511">
      <c r="N103511" s="561" t="n"/>
    </row>
    <row r="103512">
      <c r="N103512" s="561" t="n"/>
    </row>
    <row r="103513">
      <c r="N103513" s="561" t="n"/>
    </row>
    <row r="103514">
      <c r="N103514" s="561" t="n"/>
    </row>
    <row r="103515">
      <c r="N103515" s="561" t="n"/>
    </row>
    <row r="103516">
      <c r="N103516" s="561" t="n"/>
    </row>
    <row r="103517">
      <c r="N103517" s="561" t="n"/>
    </row>
    <row r="103518">
      <c r="N103518" s="561" t="n"/>
    </row>
    <row r="103519">
      <c r="N103519" s="561" t="n"/>
    </row>
    <row r="103520">
      <c r="N103520" s="561" t="n"/>
    </row>
    <row r="103521">
      <c r="N103521" s="561" t="n"/>
    </row>
    <row r="103522">
      <c r="N103522" s="561" t="n"/>
    </row>
    <row r="103523">
      <c r="N103523" s="561" t="n"/>
    </row>
    <row r="103524">
      <c r="N103524" s="561" t="n"/>
    </row>
    <row r="103525">
      <c r="N103525" s="561" t="n"/>
    </row>
    <row r="103526">
      <c r="N103526" s="561" t="n"/>
    </row>
    <row r="103527">
      <c r="N103527" s="561" t="n"/>
    </row>
    <row r="103528">
      <c r="N103528" s="561" t="n"/>
    </row>
    <row r="103529">
      <c r="N103529" s="561" t="n"/>
    </row>
    <row r="103530">
      <c r="N103530" s="561" t="n"/>
    </row>
    <row r="103531">
      <c r="N103531" s="561" t="n"/>
    </row>
    <row r="103532">
      <c r="N103532" s="561" t="n"/>
    </row>
    <row r="103533">
      <c r="N103533" s="561" t="n"/>
    </row>
    <row r="103534">
      <c r="N103534" s="561" t="n"/>
    </row>
    <row r="103535">
      <c r="N103535" s="561" t="n"/>
    </row>
    <row r="103536">
      <c r="N103536" s="561" t="n"/>
    </row>
    <row r="103537">
      <c r="N103537" s="561" t="n"/>
    </row>
    <row r="103538">
      <c r="N103538" s="561" t="n"/>
    </row>
    <row r="103539">
      <c r="N103539" s="561" t="n"/>
    </row>
    <row r="103540">
      <c r="N103540" s="561" t="n"/>
    </row>
    <row r="103541">
      <c r="N103541" s="561" t="n"/>
    </row>
    <row r="103542">
      <c r="N103542" s="561" t="n"/>
    </row>
    <row r="103543">
      <c r="N103543" s="561" t="n"/>
    </row>
    <row r="103544">
      <c r="N103544" s="561" t="n"/>
    </row>
    <row r="103545">
      <c r="N103545" s="561" t="n"/>
    </row>
    <row r="103546">
      <c r="N103546" s="561" t="n"/>
    </row>
    <row r="103547">
      <c r="N103547" s="561" t="n"/>
    </row>
    <row r="103548">
      <c r="N103548" s="561" t="n"/>
    </row>
    <row r="103549">
      <c r="N103549" s="561" t="n"/>
    </row>
    <row r="103550">
      <c r="N103550" s="561" t="n"/>
    </row>
    <row r="103551">
      <c r="N103551" s="561" t="n"/>
    </row>
    <row r="103552">
      <c r="N103552" s="561" t="n"/>
    </row>
    <row r="103553">
      <c r="N103553" s="561" t="n"/>
    </row>
    <row r="103554">
      <c r="N103554" s="561" t="n"/>
    </row>
    <row r="103555">
      <c r="N103555" s="561" t="n"/>
    </row>
    <row r="103556">
      <c r="N103556" s="561" t="n"/>
    </row>
    <row r="103557">
      <c r="N103557" s="561" t="n"/>
    </row>
    <row r="103558">
      <c r="N103558" s="561" t="n"/>
    </row>
    <row r="103559">
      <c r="N103559" s="561" t="n"/>
    </row>
    <row r="103560">
      <c r="N103560" s="561" t="n"/>
    </row>
    <row r="103561">
      <c r="N103561" s="561" t="n"/>
    </row>
    <row r="103562">
      <c r="N103562" s="561" t="n"/>
    </row>
    <row r="103563">
      <c r="N103563" s="561" t="n"/>
    </row>
    <row r="103564">
      <c r="N103564" s="561" t="n"/>
    </row>
    <row r="103565">
      <c r="N103565" s="561" t="n"/>
    </row>
    <row r="103566">
      <c r="N103566" s="561" t="n"/>
    </row>
    <row r="103567">
      <c r="N103567" s="561" t="n"/>
    </row>
    <row r="103568">
      <c r="N103568" s="561" t="n"/>
    </row>
    <row r="103569">
      <c r="N103569" s="561" t="n"/>
    </row>
    <row r="103570">
      <c r="N103570" s="561" t="n"/>
    </row>
    <row r="103571">
      <c r="N103571" s="561" t="n"/>
    </row>
    <row r="103572">
      <c r="N103572" s="561" t="n"/>
    </row>
    <row r="103573">
      <c r="N103573" s="561" t="n"/>
    </row>
    <row r="103574">
      <c r="N103574" s="561" t="n"/>
    </row>
    <row r="103575">
      <c r="N103575" s="561" t="n"/>
    </row>
    <row r="103576">
      <c r="N103576" s="561" t="n"/>
    </row>
    <row r="103577">
      <c r="N103577" s="561" t="n"/>
    </row>
    <row r="103578">
      <c r="N103578" s="561" t="n"/>
    </row>
    <row r="103579">
      <c r="N103579" s="561" t="n"/>
    </row>
    <row r="103580">
      <c r="N103580" s="561" t="n"/>
    </row>
    <row r="103581">
      <c r="N103581" s="561" t="n"/>
    </row>
    <row r="103582">
      <c r="N103582" s="561" t="n"/>
    </row>
    <row r="103583">
      <c r="N103583" s="561" t="n"/>
    </row>
    <row r="103584">
      <c r="N103584" s="561" t="n"/>
    </row>
    <row r="103585">
      <c r="N103585" s="561" t="n"/>
    </row>
    <row r="103586">
      <c r="N103586" s="561" t="n"/>
    </row>
    <row r="103587">
      <c r="N103587" s="561" t="n"/>
    </row>
    <row r="103588">
      <c r="N103588" s="561" t="n"/>
    </row>
    <row r="103589">
      <c r="N103589" s="561" t="n"/>
    </row>
    <row r="103590">
      <c r="N103590" s="561" t="n"/>
    </row>
    <row r="103591">
      <c r="N103591" s="561" t="n"/>
    </row>
    <row r="103592">
      <c r="N103592" s="561" t="n"/>
    </row>
    <row r="103593">
      <c r="N103593" s="561" t="n"/>
    </row>
    <row r="103594">
      <c r="N103594" s="561" t="n"/>
    </row>
    <row r="103595">
      <c r="N103595" s="561" t="n"/>
    </row>
    <row r="103596">
      <c r="N103596" s="561" t="n"/>
    </row>
    <row r="103597">
      <c r="N103597" s="561" t="n"/>
    </row>
    <row r="103598">
      <c r="N103598" s="561" t="n"/>
    </row>
    <row r="103599">
      <c r="N103599" s="561" t="n"/>
    </row>
    <row r="103600">
      <c r="N103600" s="561" t="n"/>
    </row>
    <row r="103601">
      <c r="N103601" s="561" t="n"/>
    </row>
    <row r="103602">
      <c r="N103602" s="561" t="n"/>
    </row>
    <row r="103603">
      <c r="N103603" s="561" t="n"/>
    </row>
    <row r="103604">
      <c r="N103604" s="561" t="n"/>
    </row>
    <row r="103605">
      <c r="N103605" s="561" t="n"/>
    </row>
    <row r="103606">
      <c r="N103606" s="561" t="n"/>
    </row>
    <row r="103607">
      <c r="N103607" s="561" t="n"/>
    </row>
    <row r="103608">
      <c r="N103608" s="561" t="n"/>
    </row>
    <row r="103609">
      <c r="N103609" s="561" t="n"/>
    </row>
    <row r="103610">
      <c r="N103610" s="561" t="n"/>
    </row>
    <row r="103611">
      <c r="N103611" s="561" t="n"/>
    </row>
    <row r="103612">
      <c r="N103612" s="561" t="n"/>
    </row>
    <row r="103613">
      <c r="N103613" s="561" t="n"/>
    </row>
    <row r="103614">
      <c r="N103614" s="561" t="n"/>
    </row>
    <row r="103615">
      <c r="N103615" s="561" t="n"/>
    </row>
    <row r="103616">
      <c r="N103616" s="561" t="n"/>
    </row>
    <row r="103617">
      <c r="N103617" s="561" t="n"/>
    </row>
    <row r="103618">
      <c r="N103618" s="561" t="n"/>
    </row>
    <row r="103619">
      <c r="N103619" s="561" t="n"/>
    </row>
    <row r="103620">
      <c r="N103620" s="561" t="n"/>
    </row>
    <row r="103621">
      <c r="N103621" s="561" t="n"/>
    </row>
    <row r="103622">
      <c r="N103622" s="561" t="n"/>
    </row>
    <row r="103623">
      <c r="N103623" s="561" t="n"/>
    </row>
    <row r="103624">
      <c r="N103624" s="561" t="n"/>
    </row>
    <row r="103625">
      <c r="N103625" s="561" t="n"/>
    </row>
    <row r="103626">
      <c r="N103626" s="561" t="n"/>
    </row>
    <row r="103627">
      <c r="N103627" s="561" t="n"/>
    </row>
    <row r="103628">
      <c r="N103628" s="561" t="n"/>
    </row>
    <row r="103629">
      <c r="N103629" s="561" t="n"/>
    </row>
    <row r="103630">
      <c r="N103630" s="561" t="n"/>
    </row>
    <row r="103631">
      <c r="N103631" s="561" t="n"/>
    </row>
    <row r="103632">
      <c r="N103632" s="561" t="n"/>
    </row>
    <row r="103633">
      <c r="N103633" s="561" t="n"/>
    </row>
    <row r="103634">
      <c r="N103634" s="561" t="n"/>
    </row>
    <row r="103635">
      <c r="N103635" s="561" t="n"/>
    </row>
    <row r="103636">
      <c r="N103636" s="561" t="n"/>
    </row>
    <row r="103637">
      <c r="N103637" s="561" t="n"/>
    </row>
    <row r="103638">
      <c r="N103638" s="561" t="n"/>
    </row>
    <row r="103639">
      <c r="N103639" s="561" t="n"/>
    </row>
    <row r="103640">
      <c r="N103640" s="561" t="n"/>
    </row>
    <row r="103641">
      <c r="N103641" s="561" t="n"/>
    </row>
    <row r="103642">
      <c r="N103642" s="561" t="n"/>
    </row>
    <row r="103643">
      <c r="N103643" s="561" t="n"/>
    </row>
    <row r="103644">
      <c r="N103644" s="561" t="n"/>
    </row>
    <row r="103645">
      <c r="N103645" s="561" t="n"/>
    </row>
    <row r="103646">
      <c r="N103646" s="561" t="n"/>
    </row>
    <row r="103647">
      <c r="N103647" s="561" t="n"/>
    </row>
    <row r="103648">
      <c r="N103648" s="561" t="n"/>
    </row>
    <row r="103649">
      <c r="N103649" s="561" t="n"/>
    </row>
    <row r="103650">
      <c r="N103650" s="561" t="n"/>
    </row>
    <row r="103651">
      <c r="N103651" s="561" t="n"/>
    </row>
    <row r="103652">
      <c r="N103652" s="561" t="n"/>
    </row>
    <row r="103653">
      <c r="N103653" s="561" t="n"/>
    </row>
    <row r="103654">
      <c r="N103654" s="561" t="n"/>
    </row>
    <row r="103655">
      <c r="N103655" s="561" t="n"/>
    </row>
    <row r="103656">
      <c r="N103656" s="561" t="n"/>
    </row>
    <row r="103657">
      <c r="N103657" s="561" t="n"/>
    </row>
    <row r="103658">
      <c r="N103658" s="561" t="n"/>
    </row>
    <row r="103659">
      <c r="N103659" s="561" t="n"/>
    </row>
    <row r="103660">
      <c r="N103660" s="561" t="n"/>
    </row>
    <row r="103661">
      <c r="N103661" s="561" t="n"/>
    </row>
    <row r="103662">
      <c r="N103662" s="561" t="n"/>
    </row>
    <row r="103663">
      <c r="N103663" s="561" t="n"/>
    </row>
    <row r="103664">
      <c r="N103664" s="561" t="n"/>
    </row>
    <row r="103665">
      <c r="N103665" s="561" t="n"/>
    </row>
    <row r="103666">
      <c r="N103666" s="561" t="n"/>
    </row>
    <row r="103667">
      <c r="N103667" s="561" t="n"/>
    </row>
    <row r="103668">
      <c r="N103668" s="561" t="n"/>
    </row>
    <row r="103669">
      <c r="N103669" s="561" t="n"/>
    </row>
    <row r="103670">
      <c r="N103670" s="561" t="n"/>
    </row>
    <row r="103671">
      <c r="N103671" s="561" t="n"/>
    </row>
    <row r="103672">
      <c r="N103672" s="561" t="n"/>
    </row>
    <row r="103673">
      <c r="N103673" s="561" t="n"/>
    </row>
    <row r="103674">
      <c r="N103674" s="561" t="n"/>
    </row>
    <row r="103675">
      <c r="N103675" s="561" t="n"/>
    </row>
    <row r="103676">
      <c r="N103676" s="561" t="n"/>
    </row>
    <row r="103677">
      <c r="N103677" s="561" t="n"/>
    </row>
    <row r="103678">
      <c r="N103678" s="561" t="n"/>
    </row>
    <row r="103679">
      <c r="N103679" s="561" t="n"/>
    </row>
    <row r="103680">
      <c r="N103680" s="561" t="n"/>
    </row>
    <row r="103681">
      <c r="N103681" s="561" t="n"/>
    </row>
    <row r="103682">
      <c r="N103682" s="561" t="n"/>
    </row>
    <row r="103683">
      <c r="N103683" s="561" t="n"/>
    </row>
    <row r="103684">
      <c r="N103684" s="561" t="n"/>
    </row>
    <row r="103685">
      <c r="N103685" s="561" t="n"/>
    </row>
    <row r="103686">
      <c r="N103686" s="561" t="n"/>
    </row>
    <row r="103687">
      <c r="N103687" s="561" t="n"/>
    </row>
    <row r="103688">
      <c r="N103688" s="561" t="n"/>
    </row>
    <row r="103689">
      <c r="N103689" s="561" t="n"/>
    </row>
    <row r="103690">
      <c r="N103690" s="561" t="n"/>
    </row>
    <row r="103691">
      <c r="N103691" s="561" t="n"/>
    </row>
    <row r="103692">
      <c r="N103692" s="561" t="n"/>
    </row>
    <row r="103693">
      <c r="N103693" s="561" t="n"/>
    </row>
    <row r="103694">
      <c r="N103694" s="561" t="n"/>
    </row>
    <row r="103695">
      <c r="N103695" s="561" t="n"/>
    </row>
    <row r="103696">
      <c r="N103696" s="561" t="n"/>
    </row>
    <row r="103697">
      <c r="N103697" s="561" t="n"/>
    </row>
    <row r="103698">
      <c r="N103698" s="561" t="n"/>
    </row>
    <row r="103699">
      <c r="N103699" s="561" t="n"/>
    </row>
    <row r="103700">
      <c r="N103700" s="561" t="n"/>
    </row>
    <row r="103701">
      <c r="N103701" s="561" t="n"/>
    </row>
    <row r="103702">
      <c r="N103702" s="561" t="n"/>
    </row>
    <row r="103703">
      <c r="N103703" s="561" t="n"/>
    </row>
    <row r="103704">
      <c r="N103704" s="561" t="n"/>
    </row>
    <row r="103705">
      <c r="N103705" s="561" t="n"/>
    </row>
    <row r="103706">
      <c r="N103706" s="561" t="n"/>
    </row>
    <row r="103707">
      <c r="N103707" s="561" t="n"/>
    </row>
    <row r="103708">
      <c r="N103708" s="561" t="n"/>
    </row>
    <row r="103709">
      <c r="N103709" s="561" t="n"/>
    </row>
    <row r="103710">
      <c r="N103710" s="561" t="n"/>
    </row>
    <row r="103711">
      <c r="N103711" s="561" t="n"/>
    </row>
    <row r="103712">
      <c r="N103712" s="561" t="n"/>
    </row>
    <row r="103713">
      <c r="N103713" s="561" t="n"/>
    </row>
    <row r="103714">
      <c r="N103714" s="561" t="n"/>
    </row>
    <row r="103715">
      <c r="N103715" s="561" t="n"/>
    </row>
    <row r="103716">
      <c r="N103716" s="561" t="n"/>
    </row>
    <row r="103717">
      <c r="N103717" s="561" t="n"/>
    </row>
    <row r="103718">
      <c r="N103718" s="561" t="n"/>
    </row>
    <row r="103719">
      <c r="N103719" s="561" t="n"/>
    </row>
    <row r="103720">
      <c r="N103720" s="561" t="n"/>
    </row>
    <row r="103721">
      <c r="N103721" s="561" t="n"/>
    </row>
    <row r="103722">
      <c r="N103722" s="561" t="n"/>
    </row>
    <row r="103723">
      <c r="N103723" s="561" t="n"/>
    </row>
    <row r="103724">
      <c r="N103724" s="561" t="n"/>
    </row>
    <row r="103725">
      <c r="N103725" s="561" t="n"/>
    </row>
    <row r="103726">
      <c r="N103726" s="561" t="n"/>
    </row>
    <row r="103727">
      <c r="N103727" s="561" t="n"/>
    </row>
    <row r="103728">
      <c r="N103728" s="561" t="n"/>
    </row>
    <row r="103729">
      <c r="N103729" s="561" t="n"/>
    </row>
    <row r="103730">
      <c r="N103730" s="561" t="n"/>
    </row>
    <row r="103731">
      <c r="N103731" s="561" t="n"/>
    </row>
    <row r="103732">
      <c r="N103732" s="561" t="n"/>
    </row>
    <row r="103733">
      <c r="N103733" s="561" t="n"/>
    </row>
    <row r="103734">
      <c r="N103734" s="561" t="n"/>
    </row>
    <row r="103735">
      <c r="N103735" s="561" t="n"/>
    </row>
    <row r="103736">
      <c r="N103736" s="561" t="n"/>
    </row>
    <row r="103737">
      <c r="N103737" s="561" t="n"/>
    </row>
    <row r="103738">
      <c r="N103738" s="561" t="n"/>
    </row>
    <row r="103739">
      <c r="N103739" s="561" t="n"/>
    </row>
    <row r="103740">
      <c r="N103740" s="561" t="n"/>
    </row>
    <row r="103741">
      <c r="N103741" s="561" t="n"/>
    </row>
    <row r="103742">
      <c r="N103742" s="561" t="n"/>
    </row>
    <row r="103743">
      <c r="N103743" s="561" t="n"/>
    </row>
    <row r="103744">
      <c r="N103744" s="561" t="n"/>
    </row>
    <row r="103745">
      <c r="N103745" s="561" t="n"/>
    </row>
    <row r="103746">
      <c r="N103746" s="561" t="n"/>
    </row>
    <row r="103747">
      <c r="N103747" s="561" t="n"/>
    </row>
    <row r="103748">
      <c r="N103748" s="561" t="n"/>
    </row>
    <row r="103749">
      <c r="N103749" s="561" t="n"/>
    </row>
    <row r="103750">
      <c r="N103750" s="561" t="n"/>
    </row>
    <row r="103751">
      <c r="N103751" s="561" t="n"/>
    </row>
    <row r="103752">
      <c r="N103752" s="561" t="n"/>
    </row>
    <row r="103753">
      <c r="N103753" s="561" t="n"/>
    </row>
    <row r="103754">
      <c r="N103754" s="561" t="n"/>
    </row>
    <row r="103755">
      <c r="N103755" s="561" t="n"/>
    </row>
    <row r="103756">
      <c r="N103756" s="561" t="n"/>
    </row>
    <row r="103757">
      <c r="N103757" s="561" t="n"/>
    </row>
    <row r="103758">
      <c r="N103758" s="561" t="n"/>
    </row>
    <row r="103759">
      <c r="N103759" s="561" t="n"/>
    </row>
    <row r="103760">
      <c r="N103760" s="561" t="n"/>
    </row>
    <row r="103761">
      <c r="N103761" s="561" t="n"/>
    </row>
    <row r="103762">
      <c r="N103762" s="561" t="n"/>
    </row>
    <row r="103763">
      <c r="N103763" s="561" t="n"/>
    </row>
    <row r="103764">
      <c r="N103764" s="561" t="n"/>
    </row>
    <row r="103765">
      <c r="N103765" s="561" t="n"/>
    </row>
    <row r="103766">
      <c r="N103766" s="561" t="n"/>
    </row>
    <row r="103767">
      <c r="N103767" s="561" t="n"/>
    </row>
    <row r="103768">
      <c r="N103768" s="561" t="n"/>
    </row>
    <row r="103769">
      <c r="N103769" s="561" t="n"/>
    </row>
    <row r="103770">
      <c r="N103770" s="561" t="n"/>
    </row>
    <row r="103771">
      <c r="N103771" s="561" t="n"/>
    </row>
    <row r="103772">
      <c r="N103772" s="561" t="n"/>
    </row>
    <row r="103773">
      <c r="N103773" s="561" t="n"/>
    </row>
    <row r="103774">
      <c r="N103774" s="561" t="n"/>
    </row>
    <row r="103775">
      <c r="N103775" s="561" t="n"/>
    </row>
    <row r="103776">
      <c r="N103776" s="561" t="n"/>
    </row>
    <row r="103777">
      <c r="N103777" s="561" t="n"/>
    </row>
    <row r="103778">
      <c r="N103778" s="561" t="n"/>
    </row>
    <row r="103779">
      <c r="N103779" s="561" t="n"/>
    </row>
    <row r="103780">
      <c r="N103780" s="561" t="n"/>
    </row>
    <row r="103781">
      <c r="N103781" s="561" t="n"/>
    </row>
    <row r="103782">
      <c r="N103782" s="561" t="n"/>
    </row>
    <row r="103783">
      <c r="N103783" s="561" t="n"/>
    </row>
    <row r="103784">
      <c r="N103784" s="561" t="n"/>
    </row>
    <row r="103785">
      <c r="N103785" s="561" t="n"/>
    </row>
    <row r="103786">
      <c r="N103786" s="561" t="n"/>
    </row>
    <row r="103787">
      <c r="N103787" s="561" t="n"/>
    </row>
    <row r="103788">
      <c r="N103788" s="561" t="n"/>
    </row>
    <row r="103789">
      <c r="N103789" s="561" t="n"/>
    </row>
    <row r="103790">
      <c r="N103790" s="561" t="n"/>
    </row>
    <row r="103791">
      <c r="N103791" s="561" t="n"/>
    </row>
    <row r="103792">
      <c r="N103792" s="561" t="n"/>
    </row>
    <row r="103793">
      <c r="N103793" s="561" t="n"/>
    </row>
    <row r="103794">
      <c r="N103794" s="561" t="n"/>
    </row>
    <row r="103795">
      <c r="N103795" s="561" t="n"/>
    </row>
    <row r="103796">
      <c r="N103796" s="561" t="n"/>
    </row>
    <row r="103797">
      <c r="N103797" s="561" t="n"/>
    </row>
    <row r="103798">
      <c r="N103798" s="561" t="n"/>
    </row>
    <row r="103799">
      <c r="N103799" s="561" t="n"/>
    </row>
    <row r="103800">
      <c r="N103800" s="561" t="n"/>
    </row>
    <row r="103801">
      <c r="N103801" s="561" t="n"/>
    </row>
    <row r="103802">
      <c r="N103802" s="561" t="n"/>
    </row>
    <row r="103803">
      <c r="N103803" s="561" t="n"/>
    </row>
    <row r="103804">
      <c r="N103804" s="561" t="n"/>
    </row>
    <row r="103805">
      <c r="N103805" s="561" t="n"/>
    </row>
    <row r="103806">
      <c r="N103806" s="561" t="n"/>
    </row>
    <row r="103807">
      <c r="N103807" s="561" t="n"/>
    </row>
    <row r="103808">
      <c r="N103808" s="561" t="n"/>
    </row>
    <row r="103809">
      <c r="N103809" s="561" t="n"/>
    </row>
    <row r="103810">
      <c r="N103810" s="561" t="n"/>
    </row>
    <row r="103811">
      <c r="N103811" s="561" t="n"/>
    </row>
    <row r="103812">
      <c r="N103812" s="561" t="n"/>
    </row>
    <row r="103813">
      <c r="N103813" s="561" t="n"/>
    </row>
    <row r="103814">
      <c r="N103814" s="561" t="n"/>
    </row>
    <row r="103815">
      <c r="N103815" s="561" t="n"/>
    </row>
    <row r="103816">
      <c r="N103816" s="561" t="n"/>
    </row>
    <row r="103817">
      <c r="N103817" s="561" t="n"/>
    </row>
    <row r="103818">
      <c r="N103818" s="561" t="n"/>
    </row>
    <row r="103819">
      <c r="N103819" s="561" t="n"/>
    </row>
    <row r="103820">
      <c r="N103820" s="561" t="n"/>
    </row>
    <row r="103821">
      <c r="N103821" s="561" t="n"/>
    </row>
    <row r="103822">
      <c r="N103822" s="561" t="n"/>
    </row>
    <row r="103823">
      <c r="N103823" s="561" t="n"/>
    </row>
    <row r="103824">
      <c r="N103824" s="561" t="n"/>
    </row>
    <row r="103825">
      <c r="N103825" s="561" t="n"/>
    </row>
    <row r="103826">
      <c r="N103826" s="561" t="n"/>
    </row>
    <row r="103827">
      <c r="N103827" s="561" t="n"/>
    </row>
    <row r="103828">
      <c r="N103828" s="561" t="n"/>
    </row>
    <row r="103829">
      <c r="N103829" s="561" t="n"/>
    </row>
    <row r="103830">
      <c r="N103830" s="561" t="n"/>
    </row>
    <row r="103831">
      <c r="N103831" s="561" t="n"/>
    </row>
    <row r="103832">
      <c r="N103832" s="561" t="n"/>
    </row>
    <row r="103833">
      <c r="N103833" s="561" t="n"/>
    </row>
    <row r="103834">
      <c r="N103834" s="561" t="n"/>
    </row>
    <row r="103835">
      <c r="N103835" s="561" t="n"/>
    </row>
    <row r="103836">
      <c r="N103836" s="561" t="n"/>
    </row>
    <row r="103837">
      <c r="N103837" s="561" t="n"/>
    </row>
    <row r="103838">
      <c r="N103838" s="561" t="n"/>
    </row>
    <row r="103839">
      <c r="N103839" s="561" t="n"/>
    </row>
    <row r="103840">
      <c r="N103840" s="561" t="n"/>
    </row>
    <row r="103841">
      <c r="N103841" s="561" t="n"/>
    </row>
    <row r="103842">
      <c r="N103842" s="561" t="n"/>
    </row>
    <row r="103843">
      <c r="N103843" s="561" t="n"/>
    </row>
    <row r="103844">
      <c r="N103844" s="561" t="n"/>
    </row>
    <row r="103845">
      <c r="N103845" s="561" t="n"/>
    </row>
    <row r="103846">
      <c r="N103846" s="561" t="n"/>
    </row>
    <row r="103847">
      <c r="N103847" s="561" t="n"/>
    </row>
    <row r="103848">
      <c r="N103848" s="561" t="n"/>
    </row>
    <row r="103849">
      <c r="N103849" s="561" t="n"/>
    </row>
    <row r="103850">
      <c r="N103850" s="561" t="n"/>
    </row>
    <row r="103851">
      <c r="N103851" s="561" t="n"/>
    </row>
    <row r="103852">
      <c r="N103852" s="561" t="n"/>
    </row>
    <row r="103853">
      <c r="N103853" s="561" t="n"/>
    </row>
    <row r="103854">
      <c r="N103854" s="561" t="n"/>
    </row>
    <row r="103855">
      <c r="N103855" s="561" t="n"/>
    </row>
    <row r="103856">
      <c r="N103856" s="561" t="n"/>
    </row>
    <row r="103857">
      <c r="N103857" s="561" t="n"/>
    </row>
    <row r="103858">
      <c r="N103858" s="561" t="n"/>
    </row>
    <row r="103859">
      <c r="N103859" s="561" t="n"/>
    </row>
    <row r="103860">
      <c r="N103860" s="561" t="n"/>
    </row>
    <row r="103861">
      <c r="N103861" s="561" t="n"/>
    </row>
    <row r="103862">
      <c r="N103862" s="561" t="n"/>
    </row>
    <row r="103863">
      <c r="N103863" s="561" t="n"/>
    </row>
    <row r="103864">
      <c r="N103864" s="561" t="n"/>
    </row>
    <row r="103865">
      <c r="N103865" s="561" t="n"/>
    </row>
    <row r="103866">
      <c r="N103866" s="561" t="n"/>
    </row>
    <row r="103867">
      <c r="N103867" s="561" t="n"/>
    </row>
    <row r="103868">
      <c r="N103868" s="561" t="n"/>
    </row>
    <row r="103869">
      <c r="N103869" s="561" t="n"/>
    </row>
    <row r="103870">
      <c r="N103870" s="561" t="n"/>
    </row>
    <row r="103871">
      <c r="N103871" s="561" t="n"/>
    </row>
    <row r="103872">
      <c r="N103872" s="561" t="n"/>
    </row>
    <row r="103873">
      <c r="N103873" s="561" t="n"/>
    </row>
    <row r="103874">
      <c r="N103874" s="561" t="n"/>
    </row>
    <row r="103875">
      <c r="N103875" s="561" t="n"/>
    </row>
    <row r="103876">
      <c r="N103876" s="561" t="n"/>
    </row>
    <row r="103877">
      <c r="N103877" s="561" t="n"/>
    </row>
    <row r="103878">
      <c r="N103878" s="561" t="n"/>
    </row>
    <row r="103879">
      <c r="N103879" s="561" t="n"/>
    </row>
    <row r="103880">
      <c r="N103880" s="561" t="n"/>
    </row>
    <row r="103881">
      <c r="N103881" s="561" t="n"/>
    </row>
    <row r="103882">
      <c r="N103882" s="561" t="n"/>
    </row>
    <row r="103883">
      <c r="N103883" s="561" t="n"/>
    </row>
    <row r="103884">
      <c r="N103884" s="561" t="n"/>
    </row>
    <row r="103885">
      <c r="N103885" s="561" t="n"/>
    </row>
    <row r="103886">
      <c r="N103886" s="561" t="n"/>
    </row>
    <row r="103887">
      <c r="N103887" s="561" t="n"/>
    </row>
    <row r="103888">
      <c r="N103888" s="561" t="n"/>
    </row>
    <row r="103889">
      <c r="N103889" s="561" t="n"/>
    </row>
    <row r="103890">
      <c r="N103890" s="561" t="n"/>
    </row>
    <row r="103891">
      <c r="N103891" s="561" t="n"/>
    </row>
    <row r="103892">
      <c r="N103892" s="561" t="n"/>
    </row>
    <row r="103893">
      <c r="N103893" s="561" t="n"/>
    </row>
    <row r="103894">
      <c r="N103894" s="561" t="n"/>
    </row>
    <row r="103895">
      <c r="N103895" s="561" t="n"/>
    </row>
    <row r="103896">
      <c r="N103896" s="561" t="n"/>
    </row>
    <row r="103897">
      <c r="N103897" s="561" t="n"/>
    </row>
    <row r="103898">
      <c r="N103898" s="561" t="n"/>
    </row>
    <row r="103899">
      <c r="N103899" s="561" t="n"/>
    </row>
    <row r="103900">
      <c r="N103900" s="561" t="n"/>
    </row>
    <row r="103901">
      <c r="N103901" s="561" t="n"/>
    </row>
    <row r="103902">
      <c r="N103902" s="561" t="n"/>
    </row>
    <row r="103903">
      <c r="N103903" s="561" t="n"/>
    </row>
    <row r="103904">
      <c r="N103904" s="561" t="n"/>
    </row>
    <row r="103905">
      <c r="N103905" s="561" t="n"/>
    </row>
    <row r="103906">
      <c r="N103906" s="561" t="n"/>
    </row>
    <row r="103907">
      <c r="N103907" s="561" t="n"/>
    </row>
    <row r="103908">
      <c r="N103908" s="561" t="n"/>
    </row>
    <row r="103909">
      <c r="N103909" s="561" t="n"/>
    </row>
    <row r="103910">
      <c r="N103910" s="561" t="n"/>
    </row>
    <row r="103911">
      <c r="N103911" s="561" t="n"/>
    </row>
    <row r="103912">
      <c r="N103912" s="561" t="n"/>
    </row>
    <row r="103913">
      <c r="N103913" s="561" t="n"/>
    </row>
    <row r="103914">
      <c r="N103914" s="561" t="n"/>
    </row>
    <row r="103915">
      <c r="N103915" s="561" t="n"/>
    </row>
    <row r="103916">
      <c r="N103916" s="561" t="n"/>
    </row>
    <row r="103917">
      <c r="N103917" s="561" t="n"/>
    </row>
    <row r="103918">
      <c r="N103918" s="561" t="n"/>
    </row>
    <row r="103919">
      <c r="N103919" s="561" t="n"/>
    </row>
    <row r="103920">
      <c r="N103920" s="561" t="n"/>
    </row>
    <row r="103921">
      <c r="N103921" s="561" t="n"/>
    </row>
    <row r="103922">
      <c r="N103922" s="561" t="n"/>
    </row>
    <row r="103923">
      <c r="N103923" s="561" t="n"/>
    </row>
    <row r="103924">
      <c r="N103924" s="561" t="n"/>
    </row>
    <row r="103925">
      <c r="N103925" s="561" t="n"/>
    </row>
    <row r="103926">
      <c r="N103926" s="561" t="n"/>
    </row>
    <row r="103927">
      <c r="N103927" s="561" t="n"/>
    </row>
    <row r="103928">
      <c r="N103928" s="561" t="n"/>
    </row>
    <row r="103929">
      <c r="N103929" s="561" t="n"/>
    </row>
    <row r="103930">
      <c r="N103930" s="561" t="n"/>
    </row>
    <row r="103931">
      <c r="N103931" s="561" t="n"/>
    </row>
    <row r="103932">
      <c r="N103932" s="561" t="n"/>
    </row>
    <row r="103933">
      <c r="N103933" s="561" t="n"/>
    </row>
    <row r="103934">
      <c r="N103934" s="561" t="n"/>
    </row>
    <row r="103935">
      <c r="N103935" s="561" t="n"/>
    </row>
    <row r="103936">
      <c r="N103936" s="561" t="n"/>
    </row>
    <row r="103937">
      <c r="N103937" s="561" t="n"/>
    </row>
    <row r="103938">
      <c r="N103938" s="561" t="n"/>
    </row>
    <row r="103939">
      <c r="N103939" s="561" t="n"/>
    </row>
    <row r="103940">
      <c r="N103940" s="561" t="n"/>
    </row>
    <row r="103941">
      <c r="N103941" s="561" t="n"/>
    </row>
    <row r="103942">
      <c r="N103942" s="561" t="n"/>
    </row>
    <row r="103943">
      <c r="N103943" s="561" t="n"/>
    </row>
    <row r="103944">
      <c r="N103944" s="561" t="n"/>
    </row>
    <row r="103945">
      <c r="N103945" s="561" t="n"/>
    </row>
    <row r="103946">
      <c r="N103946" s="561" t="n"/>
    </row>
    <row r="103947">
      <c r="N103947" s="561" t="n"/>
    </row>
    <row r="103948">
      <c r="N103948" s="561" t="n"/>
    </row>
    <row r="103949">
      <c r="N103949" s="561" t="n"/>
    </row>
    <row r="103950">
      <c r="N103950" s="561" t="n"/>
    </row>
    <row r="103951">
      <c r="N103951" s="561" t="n"/>
    </row>
    <row r="103952">
      <c r="N103952" s="561" t="n"/>
    </row>
    <row r="103953">
      <c r="N103953" s="561" t="n"/>
    </row>
    <row r="103954">
      <c r="N103954" s="561" t="n"/>
    </row>
    <row r="103955">
      <c r="N103955" s="561" t="n"/>
    </row>
    <row r="103956">
      <c r="N103956" s="561" t="n"/>
    </row>
    <row r="103957">
      <c r="N103957" s="561" t="n"/>
    </row>
    <row r="103958">
      <c r="N103958" s="561" t="n"/>
    </row>
    <row r="103959">
      <c r="N103959" s="561" t="n"/>
    </row>
    <row r="103960">
      <c r="N103960" s="561" t="n"/>
    </row>
    <row r="103961">
      <c r="N103961" s="561" t="n"/>
    </row>
    <row r="103962">
      <c r="N103962" s="561" t="n"/>
    </row>
    <row r="103963">
      <c r="N103963" s="561" t="n"/>
    </row>
    <row r="103964">
      <c r="N103964" s="561" t="n"/>
    </row>
    <row r="103965">
      <c r="N103965" s="561" t="n"/>
    </row>
    <row r="103966">
      <c r="N103966" s="561" t="n"/>
    </row>
    <row r="103967">
      <c r="N103967" s="561" t="n"/>
    </row>
    <row r="103968">
      <c r="N103968" s="561" t="n"/>
    </row>
    <row r="103969">
      <c r="N103969" s="561" t="n"/>
    </row>
    <row r="103970">
      <c r="N103970" s="561" t="n"/>
    </row>
    <row r="103971">
      <c r="N103971" s="561" t="n"/>
    </row>
    <row r="103972">
      <c r="N103972" s="561" t="n"/>
    </row>
    <row r="103973">
      <c r="N103973" s="561" t="n"/>
    </row>
    <row r="103974">
      <c r="N103974" s="561" t="n"/>
    </row>
    <row r="103975">
      <c r="N103975" s="561" t="n"/>
    </row>
    <row r="103976">
      <c r="N103976" s="561" t="n"/>
    </row>
    <row r="103977">
      <c r="N103977" s="561" t="n"/>
    </row>
    <row r="103978">
      <c r="N103978" s="561" t="n"/>
    </row>
    <row r="103979">
      <c r="N103979" s="561" t="n"/>
    </row>
    <row r="103980">
      <c r="N103980" s="561" t="n"/>
    </row>
    <row r="103981">
      <c r="N103981" s="561" t="n"/>
    </row>
    <row r="103982">
      <c r="N103982" s="561" t="n"/>
    </row>
    <row r="103983">
      <c r="N103983" s="561" t="n"/>
    </row>
    <row r="103984">
      <c r="N103984" s="561" t="n"/>
    </row>
    <row r="103985">
      <c r="N103985" s="561" t="n"/>
    </row>
    <row r="103986">
      <c r="N103986" s="561" t="n"/>
    </row>
    <row r="103987">
      <c r="N103987" s="561" t="n"/>
    </row>
    <row r="103988">
      <c r="N103988" s="561" t="n"/>
    </row>
    <row r="103989">
      <c r="N103989" s="561" t="n"/>
    </row>
    <row r="103990">
      <c r="N103990" s="561" t="n"/>
    </row>
    <row r="103991">
      <c r="N103991" s="561" t="n"/>
    </row>
    <row r="103992">
      <c r="N103992" s="561" t="n"/>
    </row>
    <row r="103993">
      <c r="N103993" s="561" t="n"/>
    </row>
    <row r="103994">
      <c r="N103994" s="561" t="n"/>
    </row>
    <row r="103995">
      <c r="N103995" s="561" t="n"/>
    </row>
    <row r="103996">
      <c r="N103996" s="561" t="n"/>
    </row>
    <row r="103997">
      <c r="N103997" s="561" t="n"/>
    </row>
    <row r="103998">
      <c r="N103998" s="561" t="n"/>
    </row>
    <row r="103999">
      <c r="N103999" s="561" t="n"/>
    </row>
    <row r="104000">
      <c r="N104000" s="561" t="n"/>
    </row>
    <row r="104001">
      <c r="N104001" s="561" t="n"/>
    </row>
    <row r="104002">
      <c r="N104002" s="561" t="n"/>
    </row>
    <row r="104003">
      <c r="N104003" s="561" t="n"/>
    </row>
    <row r="104004">
      <c r="N104004" s="561" t="n"/>
    </row>
    <row r="104005">
      <c r="N104005" s="561" t="n"/>
    </row>
    <row r="104006">
      <c r="N104006" s="561" t="n"/>
    </row>
    <row r="104007">
      <c r="N104007" s="561" t="n"/>
    </row>
    <row r="104008">
      <c r="N104008" s="561" t="n"/>
    </row>
    <row r="104009">
      <c r="N104009" s="561" t="n"/>
    </row>
    <row r="104010">
      <c r="N104010" s="561" t="n"/>
    </row>
    <row r="104011">
      <c r="N104011" s="561" t="n"/>
    </row>
    <row r="104012">
      <c r="N104012" s="561" t="n"/>
    </row>
    <row r="104013">
      <c r="N104013" s="561" t="n"/>
    </row>
    <row r="104014">
      <c r="N104014" s="561" t="n"/>
    </row>
    <row r="104015">
      <c r="N104015" s="561" t="n"/>
    </row>
    <row r="104016">
      <c r="N104016" s="561" t="n"/>
    </row>
    <row r="104017">
      <c r="N104017" s="561" t="n"/>
    </row>
    <row r="104018">
      <c r="N104018" s="561" t="n"/>
    </row>
    <row r="104019">
      <c r="N104019" s="561" t="n"/>
    </row>
    <row r="104020">
      <c r="N104020" s="561" t="n"/>
    </row>
    <row r="104021">
      <c r="N104021" s="561" t="n"/>
    </row>
    <row r="104022">
      <c r="N104022" s="561" t="n"/>
    </row>
    <row r="104023">
      <c r="N104023" s="561" t="n"/>
    </row>
    <row r="104024">
      <c r="N104024" s="561" t="n"/>
    </row>
    <row r="104025">
      <c r="N104025" s="561" t="n"/>
    </row>
    <row r="104026">
      <c r="N104026" s="561" t="n"/>
    </row>
    <row r="104027">
      <c r="N104027" s="561" t="n"/>
    </row>
    <row r="104028">
      <c r="N104028" s="561" t="n"/>
    </row>
    <row r="104029">
      <c r="N104029" s="561" t="n"/>
    </row>
    <row r="104030">
      <c r="N104030" s="561" t="n"/>
    </row>
    <row r="104031">
      <c r="N104031" s="561" t="n"/>
    </row>
    <row r="104032">
      <c r="N104032" s="561" t="n"/>
    </row>
    <row r="104033">
      <c r="N104033" s="561" t="n"/>
    </row>
    <row r="104034">
      <c r="N104034" s="561" t="n"/>
    </row>
    <row r="104035">
      <c r="N104035" s="561" t="n"/>
    </row>
    <row r="104036">
      <c r="N104036" s="561" t="n"/>
    </row>
    <row r="104037">
      <c r="N104037" s="561" t="n"/>
    </row>
    <row r="104038">
      <c r="N104038" s="561" t="n"/>
    </row>
    <row r="104039">
      <c r="N104039" s="561" t="n"/>
    </row>
    <row r="104040">
      <c r="N104040" s="561" t="n"/>
    </row>
    <row r="104041">
      <c r="N104041" s="561" t="n"/>
    </row>
    <row r="104042">
      <c r="N104042" s="561" t="n"/>
    </row>
    <row r="104043">
      <c r="N104043" s="561" t="n"/>
    </row>
    <row r="104044">
      <c r="N104044" s="561" t="n"/>
    </row>
    <row r="104045">
      <c r="N104045" s="561" t="n"/>
    </row>
    <row r="104046">
      <c r="N104046" s="561" t="n"/>
    </row>
    <row r="104047">
      <c r="N104047" s="561" t="n"/>
    </row>
    <row r="104048">
      <c r="N104048" s="561" t="n"/>
    </row>
    <row r="104049">
      <c r="N104049" s="561" t="n"/>
    </row>
    <row r="104050">
      <c r="N104050" s="561" t="n"/>
    </row>
    <row r="104051">
      <c r="N104051" s="561" t="n"/>
    </row>
    <row r="104052">
      <c r="N104052" s="561" t="n"/>
    </row>
    <row r="104053">
      <c r="N104053" s="561" t="n"/>
    </row>
    <row r="104054">
      <c r="N104054" s="561" t="n"/>
    </row>
    <row r="104055">
      <c r="N104055" s="561" t="n"/>
    </row>
    <row r="104056">
      <c r="N104056" s="561" t="n"/>
    </row>
    <row r="104057">
      <c r="N104057" s="561" t="n"/>
    </row>
    <row r="104058">
      <c r="N104058" s="561" t="n"/>
    </row>
    <row r="104059">
      <c r="N104059" s="561" t="n"/>
    </row>
    <row r="104060">
      <c r="N104060" s="561" t="n"/>
    </row>
    <row r="104061">
      <c r="N104061" s="561" t="n"/>
    </row>
    <row r="104062">
      <c r="N104062" s="561" t="n"/>
    </row>
    <row r="104063">
      <c r="N104063" s="561" t="n"/>
    </row>
    <row r="104064">
      <c r="N104064" s="561" t="n"/>
    </row>
    <row r="104065">
      <c r="N104065" s="561" t="n"/>
    </row>
    <row r="104066">
      <c r="N104066" s="561" t="n"/>
    </row>
    <row r="104067">
      <c r="N104067" s="561" t="n"/>
    </row>
    <row r="104068">
      <c r="N104068" s="561" t="n"/>
    </row>
    <row r="104069">
      <c r="N104069" s="561" t="n"/>
    </row>
    <row r="104070">
      <c r="N104070" s="561" t="n"/>
    </row>
    <row r="104071">
      <c r="N104071" s="561" t="n"/>
    </row>
    <row r="104072">
      <c r="N104072" s="561" t="n"/>
    </row>
    <row r="104073">
      <c r="N104073" s="561" t="n"/>
    </row>
    <row r="104074">
      <c r="N104074" s="561" t="n"/>
    </row>
    <row r="104075">
      <c r="N104075" s="561" t="n"/>
    </row>
    <row r="104076">
      <c r="N104076" s="561" t="n"/>
    </row>
    <row r="104077">
      <c r="N104077" s="561" t="n"/>
    </row>
    <row r="104078">
      <c r="N104078" s="561" t="n"/>
    </row>
    <row r="104079">
      <c r="N104079" s="561" t="n"/>
    </row>
    <row r="104080">
      <c r="N104080" s="561" t="n"/>
    </row>
    <row r="104081">
      <c r="N104081" s="561" t="n"/>
    </row>
    <row r="104082">
      <c r="N104082" s="561" t="n"/>
    </row>
    <row r="104083">
      <c r="N104083" s="561" t="n"/>
    </row>
    <row r="104084">
      <c r="N104084" s="561" t="n"/>
    </row>
    <row r="104085">
      <c r="N104085" s="561" t="n"/>
    </row>
    <row r="104086">
      <c r="N104086" s="561" t="n"/>
    </row>
    <row r="104087">
      <c r="N104087" s="561" t="n"/>
    </row>
    <row r="104088">
      <c r="N104088" s="561" t="n"/>
    </row>
    <row r="104089">
      <c r="N104089" s="561" t="n"/>
    </row>
    <row r="104090">
      <c r="N104090" s="561" t="n"/>
    </row>
    <row r="104091">
      <c r="N104091" s="561" t="n"/>
    </row>
    <row r="104092">
      <c r="N104092" s="561" t="n"/>
    </row>
    <row r="104093">
      <c r="N104093" s="561" t="n"/>
    </row>
    <row r="104094">
      <c r="N104094" s="561" t="n"/>
    </row>
    <row r="104095">
      <c r="N104095" s="561" t="n"/>
    </row>
    <row r="104096">
      <c r="N104096" s="561" t="n"/>
    </row>
    <row r="104097">
      <c r="N104097" s="561" t="n"/>
    </row>
    <row r="104098">
      <c r="N104098" s="561" t="n"/>
    </row>
    <row r="104099">
      <c r="N104099" s="561" t="n"/>
    </row>
    <row r="104100">
      <c r="N104100" s="561" t="n"/>
    </row>
    <row r="104101">
      <c r="N104101" s="561" t="n"/>
    </row>
    <row r="104102">
      <c r="N104102" s="561" t="n"/>
    </row>
    <row r="104103">
      <c r="N104103" s="561" t="n"/>
    </row>
    <row r="104104">
      <c r="N104104" s="561" t="n"/>
    </row>
    <row r="104105">
      <c r="N104105" s="561" t="n"/>
    </row>
    <row r="104106">
      <c r="N104106" s="561" t="n"/>
    </row>
    <row r="104107">
      <c r="N104107" s="561" t="n"/>
    </row>
    <row r="104108">
      <c r="N104108" s="561" t="n"/>
    </row>
    <row r="104109">
      <c r="N104109" s="561" t="n"/>
    </row>
    <row r="104110">
      <c r="N104110" s="561" t="n"/>
    </row>
    <row r="104111">
      <c r="N104111" s="561" t="n"/>
    </row>
    <row r="104112">
      <c r="N104112" s="561" t="n"/>
    </row>
    <row r="104113">
      <c r="N104113" s="561" t="n"/>
    </row>
    <row r="104114">
      <c r="N104114" s="561" t="n"/>
    </row>
    <row r="104115">
      <c r="N104115" s="561" t="n"/>
    </row>
    <row r="104116">
      <c r="N104116" s="561" t="n"/>
    </row>
    <row r="104117">
      <c r="N104117" s="561" t="n"/>
    </row>
    <row r="104118">
      <c r="N104118" s="561" t="n"/>
    </row>
    <row r="104119">
      <c r="N104119" s="561" t="n"/>
    </row>
    <row r="104120">
      <c r="N104120" s="561" t="n"/>
    </row>
    <row r="104121">
      <c r="N104121" s="561" t="n"/>
    </row>
    <row r="104122">
      <c r="N104122" s="561" t="n"/>
    </row>
    <row r="104123">
      <c r="N104123" s="561" t="n"/>
    </row>
    <row r="104124">
      <c r="N104124" s="561" t="n"/>
    </row>
    <row r="104125">
      <c r="N104125" s="561" t="n"/>
    </row>
    <row r="104126">
      <c r="N104126" s="561" t="n"/>
    </row>
    <row r="104127">
      <c r="N104127" s="561" t="n"/>
    </row>
    <row r="104128">
      <c r="N104128" s="561" t="n"/>
    </row>
    <row r="104129">
      <c r="N104129" s="561" t="n"/>
    </row>
    <row r="104130">
      <c r="N104130" s="561" t="n"/>
    </row>
    <row r="104131">
      <c r="N104131" s="561" t="n"/>
    </row>
    <row r="104132">
      <c r="N104132" s="561" t="n"/>
    </row>
    <row r="104133">
      <c r="N104133" s="561" t="n"/>
    </row>
    <row r="104134">
      <c r="N104134" s="561" t="n"/>
    </row>
    <row r="104135">
      <c r="N104135" s="561" t="n"/>
    </row>
    <row r="104136">
      <c r="N104136" s="561" t="n"/>
    </row>
    <row r="104137">
      <c r="N104137" s="561" t="n"/>
    </row>
    <row r="104138">
      <c r="N104138" s="561" t="n"/>
    </row>
    <row r="104139">
      <c r="N104139" s="561" t="n"/>
    </row>
    <row r="104140">
      <c r="N104140" s="561" t="n"/>
    </row>
    <row r="104141">
      <c r="N104141" s="561" t="n"/>
    </row>
    <row r="104142">
      <c r="N104142" s="561" t="n"/>
    </row>
    <row r="104143">
      <c r="N104143" s="561" t="n"/>
    </row>
    <row r="104144">
      <c r="N104144" s="561" t="n"/>
    </row>
    <row r="104145">
      <c r="N104145" s="561" t="n"/>
    </row>
    <row r="104146">
      <c r="N104146" s="561" t="n"/>
    </row>
    <row r="104147">
      <c r="N104147" s="561" t="n"/>
    </row>
    <row r="104148">
      <c r="N104148" s="561" t="n"/>
    </row>
    <row r="104149">
      <c r="N104149" s="561" t="n"/>
    </row>
    <row r="104150">
      <c r="N104150" s="561" t="n"/>
    </row>
    <row r="104151">
      <c r="N104151" s="561" t="n"/>
    </row>
    <row r="104152">
      <c r="N104152" s="561" t="n"/>
    </row>
    <row r="104153">
      <c r="N104153" s="561" t="n"/>
    </row>
    <row r="104154">
      <c r="N104154" s="561" t="n"/>
    </row>
    <row r="104155">
      <c r="N104155" s="561" t="n"/>
    </row>
    <row r="104156">
      <c r="N104156" s="561" t="n"/>
    </row>
    <row r="104157">
      <c r="N104157" s="561" t="n"/>
    </row>
    <row r="104158">
      <c r="N104158" s="561" t="n"/>
    </row>
    <row r="104159">
      <c r="N104159" s="561" t="n"/>
    </row>
    <row r="104160">
      <c r="N104160" s="561" t="n"/>
    </row>
    <row r="104161">
      <c r="N104161" s="561" t="n"/>
    </row>
    <row r="104162">
      <c r="N104162" s="561" t="n"/>
    </row>
    <row r="104163">
      <c r="N104163" s="561" t="n"/>
    </row>
    <row r="104164">
      <c r="N104164" s="561" t="n"/>
    </row>
    <row r="104165">
      <c r="N104165" s="561" t="n"/>
    </row>
    <row r="104166">
      <c r="N104166" s="561" t="n"/>
    </row>
    <row r="104167">
      <c r="N104167" s="561" t="n"/>
    </row>
    <row r="104168">
      <c r="N104168" s="561" t="n"/>
    </row>
    <row r="104169">
      <c r="N104169" s="561" t="n"/>
    </row>
    <row r="104170">
      <c r="N104170" s="561" t="n"/>
    </row>
    <row r="104171">
      <c r="N104171" s="561" t="n"/>
    </row>
    <row r="104172">
      <c r="N104172" s="561" t="n"/>
    </row>
    <row r="104173">
      <c r="N104173" s="561" t="n"/>
    </row>
    <row r="104174">
      <c r="N104174" s="561" t="n"/>
    </row>
    <row r="104175">
      <c r="N104175" s="561" t="n"/>
    </row>
    <row r="104176">
      <c r="N104176" s="561" t="n"/>
    </row>
    <row r="104177">
      <c r="N104177" s="561" t="n"/>
    </row>
    <row r="104178">
      <c r="N104178" s="561" t="n"/>
    </row>
    <row r="104179">
      <c r="N104179" s="561" t="n"/>
    </row>
    <row r="104180">
      <c r="N104180" s="561" t="n"/>
    </row>
    <row r="104181">
      <c r="N104181" s="561" t="n"/>
    </row>
    <row r="104182">
      <c r="N104182" s="561" t="n"/>
    </row>
    <row r="104183">
      <c r="N104183" s="561" t="n"/>
    </row>
    <row r="104184">
      <c r="N104184" s="561" t="n"/>
    </row>
    <row r="104185">
      <c r="N104185" s="561" t="n"/>
    </row>
    <row r="104186">
      <c r="N104186" s="561" t="n"/>
    </row>
    <row r="104187">
      <c r="N104187" s="561" t="n"/>
    </row>
    <row r="104188">
      <c r="N104188" s="561" t="n"/>
    </row>
    <row r="104189">
      <c r="N104189" s="561" t="n"/>
    </row>
    <row r="104190">
      <c r="N104190" s="561" t="n"/>
    </row>
    <row r="104191">
      <c r="N104191" s="561" t="n"/>
    </row>
    <row r="104192">
      <c r="N104192" s="561" t="n"/>
    </row>
    <row r="104193">
      <c r="N104193" s="561" t="n"/>
    </row>
    <row r="104194">
      <c r="N104194" s="561" t="n"/>
    </row>
    <row r="104195">
      <c r="N104195" s="561" t="n"/>
    </row>
    <row r="104196">
      <c r="N104196" s="561" t="n"/>
    </row>
    <row r="104197">
      <c r="N104197" s="561" t="n"/>
    </row>
    <row r="104198">
      <c r="N104198" s="561" t="n"/>
    </row>
    <row r="104199">
      <c r="N104199" s="561" t="n"/>
    </row>
    <row r="104200">
      <c r="N104200" s="561" t="n"/>
    </row>
    <row r="104201">
      <c r="N104201" s="561" t="n"/>
    </row>
    <row r="104202">
      <c r="N104202" s="561" t="n"/>
    </row>
    <row r="104203">
      <c r="N104203" s="561" t="n"/>
    </row>
    <row r="104204">
      <c r="N104204" s="561" t="n"/>
    </row>
    <row r="104205">
      <c r="N104205" s="561" t="n"/>
    </row>
    <row r="104206">
      <c r="N104206" s="561" t="n"/>
    </row>
    <row r="104207">
      <c r="N104207" s="561" t="n"/>
    </row>
    <row r="104208">
      <c r="N104208" s="561" t="n"/>
    </row>
    <row r="104209">
      <c r="N104209" s="561" t="n"/>
    </row>
    <row r="104210">
      <c r="N104210" s="561" t="n"/>
    </row>
    <row r="104211">
      <c r="N104211" s="561" t="n"/>
    </row>
    <row r="104212">
      <c r="N104212" s="561" t="n"/>
    </row>
    <row r="104213">
      <c r="N104213" s="561" t="n"/>
    </row>
    <row r="104214">
      <c r="N104214" s="561" t="n"/>
    </row>
    <row r="104215">
      <c r="N104215" s="561" t="n"/>
    </row>
    <row r="104216">
      <c r="N104216" s="561" t="n"/>
    </row>
    <row r="104217">
      <c r="N104217" s="561" t="n"/>
    </row>
    <row r="104218">
      <c r="N104218" s="561" t="n"/>
    </row>
    <row r="104219">
      <c r="N104219" s="561" t="n"/>
    </row>
    <row r="104220">
      <c r="N104220" s="561" t="n"/>
    </row>
    <row r="104221">
      <c r="N104221" s="561" t="n"/>
    </row>
    <row r="104222">
      <c r="N104222" s="561" t="n"/>
    </row>
    <row r="104223">
      <c r="N104223" s="561" t="n"/>
    </row>
    <row r="104224">
      <c r="N104224" s="561" t="n"/>
    </row>
    <row r="104225">
      <c r="N104225" s="561" t="n"/>
    </row>
    <row r="104226">
      <c r="N104226" s="561" t="n"/>
    </row>
    <row r="104227">
      <c r="N104227" s="561" t="n"/>
    </row>
    <row r="104228">
      <c r="N104228" s="561" t="n"/>
    </row>
    <row r="104229">
      <c r="N104229" s="561" t="n"/>
    </row>
    <row r="104230">
      <c r="N104230" s="561" t="n"/>
    </row>
    <row r="104231">
      <c r="N104231" s="561" t="n"/>
    </row>
    <row r="104232">
      <c r="N104232" s="561" t="n"/>
    </row>
    <row r="104233">
      <c r="N104233" s="561" t="n"/>
    </row>
    <row r="104234">
      <c r="N104234" s="561" t="n"/>
    </row>
    <row r="104235">
      <c r="N104235" s="561" t="n"/>
    </row>
    <row r="104236">
      <c r="N104236" s="561" t="n"/>
    </row>
    <row r="104237">
      <c r="N104237" s="561" t="n"/>
    </row>
    <row r="104238">
      <c r="N104238" s="561" t="n"/>
    </row>
    <row r="104239">
      <c r="N104239" s="561" t="n"/>
    </row>
    <row r="104240">
      <c r="N104240" s="561" t="n"/>
    </row>
    <row r="104241">
      <c r="N104241" s="561" t="n"/>
    </row>
    <row r="104242">
      <c r="N104242" s="561" t="n"/>
    </row>
    <row r="104243">
      <c r="N104243" s="561" t="n"/>
    </row>
    <row r="104244">
      <c r="N104244" s="561" t="n"/>
    </row>
    <row r="104245">
      <c r="N104245" s="561" t="n"/>
    </row>
    <row r="104246">
      <c r="N104246" s="561" t="n"/>
    </row>
    <row r="104247">
      <c r="N104247" s="561" t="n"/>
    </row>
    <row r="104248">
      <c r="N104248" s="561" t="n"/>
    </row>
    <row r="104249">
      <c r="N104249" s="561" t="n"/>
    </row>
    <row r="104250">
      <c r="N104250" s="561" t="n"/>
    </row>
    <row r="104251">
      <c r="N104251" s="561" t="n"/>
    </row>
    <row r="104252">
      <c r="N104252" s="561" t="n"/>
    </row>
    <row r="104253">
      <c r="N104253" s="561" t="n"/>
    </row>
    <row r="104254">
      <c r="N104254" s="561" t="n"/>
    </row>
    <row r="104255">
      <c r="N104255" s="561" t="n"/>
    </row>
    <row r="104256">
      <c r="N104256" s="561" t="n"/>
    </row>
    <row r="104257">
      <c r="N104257" s="561" t="n"/>
    </row>
    <row r="104258">
      <c r="N104258" s="561" t="n"/>
    </row>
    <row r="104259">
      <c r="N104259" s="561" t="n"/>
    </row>
    <row r="104260">
      <c r="N104260" s="561" t="n"/>
    </row>
    <row r="104261">
      <c r="N104261" s="561" t="n"/>
    </row>
    <row r="104262">
      <c r="N104262" s="561" t="n"/>
    </row>
    <row r="104263">
      <c r="N104263" s="561" t="n"/>
    </row>
    <row r="104264">
      <c r="N104264" s="561" t="n"/>
    </row>
    <row r="104265">
      <c r="N104265" s="561" t="n"/>
    </row>
    <row r="104266">
      <c r="N104266" s="561" t="n"/>
    </row>
    <row r="104267">
      <c r="N104267" s="561" t="n"/>
    </row>
    <row r="104268">
      <c r="N104268" s="561" t="n"/>
    </row>
    <row r="104269">
      <c r="N104269" s="561" t="n"/>
    </row>
    <row r="104270">
      <c r="N104270" s="561" t="n"/>
    </row>
    <row r="104271">
      <c r="N104271" s="561" t="n"/>
    </row>
    <row r="104272">
      <c r="N104272" s="561" t="n"/>
    </row>
    <row r="104273">
      <c r="N104273" s="561" t="n"/>
    </row>
    <row r="104274">
      <c r="N104274" s="561" t="n"/>
    </row>
    <row r="104275">
      <c r="N104275" s="561" t="n"/>
    </row>
    <row r="104276">
      <c r="N104276" s="561" t="n"/>
    </row>
    <row r="104277">
      <c r="N104277" s="561" t="n"/>
    </row>
    <row r="104278">
      <c r="N104278" s="561" t="n"/>
    </row>
    <row r="104279">
      <c r="N104279" s="561" t="n"/>
    </row>
    <row r="104280">
      <c r="N104280" s="561" t="n"/>
    </row>
    <row r="104281">
      <c r="N104281" s="561" t="n"/>
    </row>
    <row r="104282">
      <c r="N104282" s="561" t="n"/>
    </row>
    <row r="104283">
      <c r="N104283" s="561" t="n"/>
    </row>
    <row r="104284">
      <c r="N104284" s="561" t="n"/>
    </row>
    <row r="104285">
      <c r="N104285" s="561" t="n"/>
    </row>
    <row r="104286">
      <c r="N104286" s="561" t="n"/>
    </row>
    <row r="104287">
      <c r="N104287" s="561" t="n"/>
    </row>
    <row r="104288">
      <c r="N104288" s="561" t="n"/>
    </row>
    <row r="104289">
      <c r="N104289" s="561" t="n"/>
    </row>
    <row r="104290">
      <c r="N104290" s="561" t="n"/>
    </row>
    <row r="104291">
      <c r="N104291" s="561" t="n"/>
    </row>
    <row r="104292">
      <c r="N104292" s="561" t="n"/>
    </row>
    <row r="104293">
      <c r="N104293" s="561" t="n"/>
    </row>
    <row r="104294">
      <c r="N104294" s="561" t="n"/>
    </row>
    <row r="104295">
      <c r="N104295" s="561" t="n"/>
    </row>
    <row r="104296">
      <c r="N104296" s="561" t="n"/>
    </row>
    <row r="104297">
      <c r="N104297" s="561" t="n"/>
    </row>
    <row r="104298">
      <c r="N104298" s="561" t="n"/>
    </row>
    <row r="104299">
      <c r="N104299" s="561" t="n"/>
    </row>
    <row r="104300">
      <c r="N104300" s="561" t="n"/>
    </row>
    <row r="104301">
      <c r="N104301" s="561" t="n"/>
    </row>
    <row r="104302">
      <c r="N104302" s="561" t="n"/>
    </row>
    <row r="104303">
      <c r="N104303" s="561" t="n"/>
    </row>
    <row r="104304">
      <c r="N104304" s="561" t="n"/>
    </row>
    <row r="104305">
      <c r="N104305" s="561" t="n"/>
    </row>
    <row r="104306">
      <c r="N104306" s="561" t="n"/>
    </row>
    <row r="104307">
      <c r="N104307" s="561" t="n"/>
    </row>
    <row r="104308">
      <c r="N104308" s="561" t="n"/>
    </row>
    <row r="104309">
      <c r="N104309" s="561" t="n"/>
    </row>
    <row r="104310">
      <c r="N104310" s="561" t="n"/>
    </row>
    <row r="104311">
      <c r="N104311" s="561" t="n"/>
    </row>
    <row r="104312">
      <c r="N104312" s="561" t="n"/>
    </row>
    <row r="104313">
      <c r="N104313" s="561" t="n"/>
    </row>
    <row r="104314">
      <c r="N104314" s="561" t="n"/>
    </row>
    <row r="104315">
      <c r="N104315" s="561" t="n"/>
    </row>
    <row r="104316">
      <c r="N104316" s="561" t="n"/>
    </row>
    <row r="104317">
      <c r="N104317" s="561" t="n"/>
    </row>
    <row r="104318">
      <c r="N104318" s="561" t="n"/>
    </row>
    <row r="104319">
      <c r="N104319" s="561" t="n"/>
    </row>
    <row r="104320">
      <c r="N104320" s="561" t="n"/>
    </row>
    <row r="104321">
      <c r="N104321" s="561" t="n"/>
    </row>
    <row r="104322">
      <c r="N104322" s="561" t="n"/>
    </row>
    <row r="104323">
      <c r="N104323" s="561" t="n"/>
    </row>
    <row r="104324">
      <c r="N104324" s="561" t="n"/>
    </row>
    <row r="104325">
      <c r="N104325" s="561" t="n"/>
    </row>
    <row r="104326">
      <c r="N104326" s="561" t="n"/>
    </row>
    <row r="104327">
      <c r="N104327" s="561" t="n"/>
    </row>
    <row r="104328">
      <c r="N104328" s="561" t="n"/>
    </row>
    <row r="104329">
      <c r="N104329" s="561" t="n"/>
    </row>
    <row r="104330">
      <c r="N104330" s="561" t="n"/>
    </row>
    <row r="104331">
      <c r="N104331" s="561" t="n"/>
    </row>
    <row r="104332">
      <c r="N104332" s="561" t="n"/>
    </row>
    <row r="104333">
      <c r="N104333" s="561" t="n"/>
    </row>
    <row r="104334">
      <c r="N104334" s="561" t="n"/>
    </row>
    <row r="104335">
      <c r="N104335" s="561" t="n"/>
    </row>
    <row r="104336">
      <c r="N104336" s="561" t="n"/>
    </row>
    <row r="104337">
      <c r="N104337" s="561" t="n"/>
    </row>
    <row r="104338">
      <c r="N104338" s="561" t="n"/>
    </row>
    <row r="104339">
      <c r="N104339" s="561" t="n"/>
    </row>
    <row r="104340">
      <c r="N104340" s="561" t="n"/>
    </row>
    <row r="104341">
      <c r="N104341" s="561" t="n"/>
    </row>
    <row r="104342">
      <c r="N104342" s="561" t="n"/>
    </row>
    <row r="104343">
      <c r="N104343" s="561" t="n"/>
    </row>
    <row r="104344">
      <c r="N104344" s="561" t="n"/>
    </row>
    <row r="104345">
      <c r="N104345" s="561" t="n"/>
    </row>
    <row r="104346">
      <c r="N104346" s="561" t="n"/>
    </row>
    <row r="104347">
      <c r="N104347" s="561" t="n"/>
    </row>
    <row r="104348">
      <c r="N104348" s="561" t="n"/>
    </row>
    <row r="104349">
      <c r="N104349" s="561" t="n"/>
    </row>
    <row r="104350">
      <c r="N104350" s="561" t="n"/>
    </row>
    <row r="104351">
      <c r="N104351" s="561" t="n"/>
    </row>
    <row r="104352">
      <c r="N104352" s="561" t="n"/>
    </row>
    <row r="104353">
      <c r="N104353" s="561" t="n"/>
    </row>
    <row r="104354">
      <c r="N104354" s="561" t="n"/>
    </row>
    <row r="104355">
      <c r="N104355" s="561" t="n"/>
    </row>
    <row r="104356">
      <c r="N104356" s="561" t="n"/>
    </row>
    <row r="104357">
      <c r="N104357" s="561" t="n"/>
    </row>
    <row r="104358">
      <c r="N104358" s="561" t="n"/>
    </row>
    <row r="104359">
      <c r="N104359" s="561" t="n"/>
    </row>
    <row r="104360">
      <c r="N104360" s="561" t="n"/>
    </row>
    <row r="104361">
      <c r="N104361" s="561" t="n"/>
    </row>
    <row r="104362">
      <c r="N104362" s="561" t="n"/>
    </row>
    <row r="104363">
      <c r="N104363" s="561" t="n"/>
    </row>
    <row r="104364">
      <c r="N104364" s="561" t="n"/>
    </row>
    <row r="104365">
      <c r="N104365" s="561" t="n"/>
    </row>
    <row r="104366">
      <c r="N104366" s="561" t="n"/>
    </row>
    <row r="104367">
      <c r="N104367" s="561" t="n"/>
    </row>
    <row r="104368">
      <c r="N104368" s="561" t="n"/>
    </row>
    <row r="104369">
      <c r="N104369" s="561" t="n"/>
    </row>
    <row r="104370">
      <c r="N104370" s="561" t="n"/>
    </row>
    <row r="104371">
      <c r="N104371" s="561" t="n"/>
    </row>
    <row r="104372">
      <c r="N104372" s="561" t="n"/>
    </row>
    <row r="104373">
      <c r="N104373" s="561" t="n"/>
    </row>
    <row r="104374">
      <c r="N104374" s="561" t="n"/>
    </row>
    <row r="104375">
      <c r="N104375" s="561" t="n"/>
    </row>
    <row r="104376">
      <c r="N104376" s="561" t="n"/>
    </row>
    <row r="104377">
      <c r="N104377" s="561" t="n"/>
    </row>
    <row r="104378">
      <c r="N104378" s="561" t="n"/>
    </row>
    <row r="104379">
      <c r="N104379" s="561" t="n"/>
    </row>
    <row r="104380">
      <c r="N104380" s="561" t="n"/>
    </row>
    <row r="104381">
      <c r="N104381" s="561" t="n"/>
    </row>
    <row r="104382">
      <c r="N104382" s="561" t="n"/>
    </row>
    <row r="104383">
      <c r="N104383" s="561" t="n"/>
    </row>
    <row r="104384">
      <c r="N104384" s="561" t="n"/>
    </row>
    <row r="104385">
      <c r="N104385" s="561" t="n"/>
    </row>
    <row r="104386">
      <c r="N104386" s="561" t="n"/>
    </row>
    <row r="104387">
      <c r="N104387" s="561" t="n"/>
    </row>
    <row r="104388">
      <c r="N104388" s="561" t="n"/>
    </row>
    <row r="104389">
      <c r="N104389" s="561" t="n"/>
    </row>
    <row r="104390">
      <c r="N104390" s="561" t="n"/>
    </row>
    <row r="104391">
      <c r="N104391" s="561" t="n"/>
    </row>
    <row r="104392">
      <c r="N104392" s="561" t="n"/>
    </row>
    <row r="104393">
      <c r="N104393" s="561" t="n"/>
    </row>
    <row r="104394">
      <c r="N104394" s="561" t="n"/>
    </row>
    <row r="104395">
      <c r="N104395" s="561" t="n"/>
    </row>
    <row r="104396">
      <c r="N104396" s="561" t="n"/>
    </row>
    <row r="104397">
      <c r="N104397" s="561" t="n"/>
    </row>
    <row r="104398">
      <c r="N104398" s="561" t="n"/>
    </row>
    <row r="104399">
      <c r="N104399" s="561" t="n"/>
    </row>
    <row r="104400">
      <c r="N104400" s="561" t="n"/>
    </row>
    <row r="104401">
      <c r="N104401" s="561" t="n"/>
    </row>
    <row r="104402">
      <c r="N104402" s="561" t="n"/>
    </row>
    <row r="104403">
      <c r="N104403" s="561" t="n"/>
    </row>
    <row r="104404">
      <c r="N104404" s="561" t="n"/>
    </row>
    <row r="104405">
      <c r="N104405" s="561" t="n"/>
    </row>
    <row r="104406">
      <c r="N104406" s="561" t="n"/>
    </row>
    <row r="104407">
      <c r="N104407" s="561" t="n"/>
    </row>
    <row r="104408">
      <c r="N104408" s="561" t="n"/>
    </row>
    <row r="104409">
      <c r="N104409" s="561" t="n"/>
    </row>
    <row r="104410">
      <c r="N104410" s="561" t="n"/>
    </row>
    <row r="104411">
      <c r="N104411" s="561" t="n"/>
    </row>
    <row r="104412">
      <c r="N104412" s="561" t="n"/>
    </row>
    <row r="104413">
      <c r="N104413" s="561" t="n"/>
    </row>
    <row r="104414">
      <c r="N104414" s="561" t="n"/>
    </row>
    <row r="104415">
      <c r="N104415" s="561" t="n"/>
    </row>
    <row r="104416">
      <c r="N104416" s="561" t="n"/>
    </row>
    <row r="104417">
      <c r="N104417" s="561" t="n"/>
    </row>
    <row r="104418">
      <c r="N104418" s="561" t="n"/>
    </row>
    <row r="104419">
      <c r="N104419" s="561" t="n"/>
    </row>
    <row r="104420">
      <c r="N104420" s="561" t="n"/>
    </row>
    <row r="104421">
      <c r="N104421" s="561" t="n"/>
    </row>
    <row r="104422">
      <c r="N104422" s="561" t="n"/>
    </row>
    <row r="104423">
      <c r="N104423" s="561" t="n"/>
    </row>
    <row r="104424">
      <c r="N104424" s="561" t="n"/>
    </row>
    <row r="104425">
      <c r="N104425" s="561" t="n"/>
    </row>
    <row r="104426">
      <c r="N104426" s="561" t="n"/>
    </row>
    <row r="104427">
      <c r="N104427" s="561" t="n"/>
    </row>
    <row r="104428">
      <c r="N104428" s="561" t="n"/>
    </row>
    <row r="104429">
      <c r="N104429" s="561" t="n"/>
    </row>
    <row r="104430">
      <c r="N104430" s="561" t="n"/>
    </row>
    <row r="104431">
      <c r="N104431" s="561" t="n"/>
    </row>
    <row r="104432">
      <c r="N104432" s="561" t="n"/>
    </row>
    <row r="104433">
      <c r="N104433" s="561" t="n"/>
    </row>
    <row r="104434">
      <c r="N104434" s="561" t="n"/>
    </row>
    <row r="104435">
      <c r="N104435" s="561" t="n"/>
    </row>
    <row r="104436">
      <c r="N104436" s="561" t="n"/>
    </row>
    <row r="104437">
      <c r="N104437" s="561" t="n"/>
    </row>
    <row r="104438">
      <c r="N104438" s="561" t="n"/>
    </row>
    <row r="104439">
      <c r="N104439" s="561" t="n"/>
    </row>
    <row r="104440">
      <c r="N104440" s="561" t="n"/>
    </row>
    <row r="104441">
      <c r="N104441" s="561" t="n"/>
    </row>
    <row r="104442">
      <c r="N104442" s="561" t="n"/>
    </row>
    <row r="104443">
      <c r="N104443" s="561" t="n"/>
    </row>
    <row r="104444">
      <c r="N104444" s="561" t="n"/>
    </row>
    <row r="104445">
      <c r="N104445" s="561" t="n"/>
    </row>
    <row r="104446">
      <c r="N104446" s="561" t="n"/>
    </row>
    <row r="104447">
      <c r="N104447" s="561" t="n"/>
    </row>
    <row r="104448">
      <c r="N104448" s="561" t="n"/>
    </row>
    <row r="104449">
      <c r="N104449" s="561" t="n"/>
    </row>
    <row r="104450">
      <c r="N104450" s="561" t="n"/>
    </row>
    <row r="104451">
      <c r="N104451" s="561" t="n"/>
    </row>
    <row r="104452">
      <c r="N104452" s="561" t="n"/>
    </row>
    <row r="104453">
      <c r="N104453" s="561" t="n"/>
    </row>
    <row r="104454">
      <c r="N104454" s="561" t="n"/>
    </row>
    <row r="104455">
      <c r="N104455" s="561" t="n"/>
    </row>
    <row r="104456">
      <c r="N104456" s="561" t="n"/>
    </row>
    <row r="104457">
      <c r="N104457" s="561" t="n"/>
    </row>
    <row r="104458">
      <c r="N104458" s="561" t="n"/>
    </row>
    <row r="104459">
      <c r="N104459" s="561" t="n"/>
    </row>
    <row r="104460">
      <c r="N104460" s="561" t="n"/>
    </row>
    <row r="104461">
      <c r="N104461" s="561" t="n"/>
    </row>
    <row r="104462">
      <c r="N104462" s="561" t="n"/>
    </row>
    <row r="104463">
      <c r="N104463" s="561" t="n"/>
    </row>
    <row r="104464">
      <c r="N104464" s="561" t="n"/>
    </row>
    <row r="104465">
      <c r="N104465" s="561" t="n"/>
    </row>
    <row r="104466">
      <c r="N104466" s="561" t="n"/>
    </row>
    <row r="104467">
      <c r="N104467" s="561" t="n"/>
    </row>
    <row r="104468">
      <c r="N104468" s="561" t="n"/>
    </row>
    <row r="104469">
      <c r="N104469" s="561" t="n"/>
    </row>
    <row r="104470">
      <c r="N104470" s="561" t="n"/>
    </row>
    <row r="104471">
      <c r="N104471" s="561" t="n"/>
    </row>
    <row r="104472">
      <c r="N104472" s="561" t="n"/>
    </row>
    <row r="104473">
      <c r="N104473" s="561" t="n"/>
    </row>
    <row r="104474">
      <c r="N104474" s="561" t="n"/>
    </row>
    <row r="104475">
      <c r="N104475" s="561" t="n"/>
    </row>
    <row r="104476">
      <c r="N104476" s="561" t="n"/>
    </row>
    <row r="104477">
      <c r="N104477" s="561" t="n"/>
    </row>
    <row r="104478">
      <c r="N104478" s="561" t="n"/>
    </row>
    <row r="104479">
      <c r="N104479" s="561" t="n"/>
    </row>
    <row r="104480">
      <c r="N104480" s="561" t="n"/>
    </row>
    <row r="104481">
      <c r="N104481" s="561" t="n"/>
    </row>
    <row r="104482">
      <c r="N104482" s="561" t="n"/>
    </row>
    <row r="104483">
      <c r="N104483" s="561" t="n"/>
    </row>
    <row r="104484">
      <c r="N104484" s="561" t="n"/>
    </row>
    <row r="104485">
      <c r="N104485" s="561" t="n"/>
    </row>
    <row r="104486">
      <c r="N104486" s="561" t="n"/>
    </row>
    <row r="104487">
      <c r="N104487" s="561" t="n"/>
    </row>
    <row r="104488">
      <c r="N104488" s="561" t="n"/>
    </row>
    <row r="104489">
      <c r="N104489" s="561" t="n"/>
    </row>
    <row r="104490">
      <c r="N104490" s="561" t="n"/>
    </row>
    <row r="104491">
      <c r="N104491" s="561" t="n"/>
    </row>
    <row r="104492">
      <c r="N104492" s="561" t="n"/>
    </row>
    <row r="104493">
      <c r="N104493" s="561" t="n"/>
    </row>
    <row r="104494">
      <c r="N104494" s="561" t="n"/>
    </row>
    <row r="104495">
      <c r="N104495" s="561" t="n"/>
    </row>
    <row r="104496">
      <c r="N104496" s="561" t="n"/>
    </row>
    <row r="104497">
      <c r="N104497" s="561" t="n"/>
    </row>
    <row r="104498">
      <c r="N104498" s="561" t="n"/>
    </row>
    <row r="104499">
      <c r="N104499" s="561" t="n"/>
    </row>
    <row r="104500">
      <c r="N104500" s="561" t="n"/>
    </row>
    <row r="104501">
      <c r="N104501" s="561" t="n"/>
    </row>
    <row r="104502">
      <c r="N104502" s="561" t="n"/>
    </row>
    <row r="104503">
      <c r="N104503" s="561" t="n"/>
    </row>
    <row r="104504">
      <c r="N104504" s="561" t="n"/>
    </row>
    <row r="104505">
      <c r="N104505" s="561" t="n"/>
    </row>
    <row r="104506">
      <c r="N104506" s="561" t="n"/>
    </row>
    <row r="104507">
      <c r="N104507" s="561" t="n"/>
    </row>
    <row r="104508">
      <c r="N104508" s="561" t="n"/>
    </row>
    <row r="104509">
      <c r="N104509" s="561" t="n"/>
    </row>
    <row r="104510">
      <c r="N104510" s="561" t="n"/>
    </row>
    <row r="104511">
      <c r="N104511" s="561" t="n"/>
    </row>
    <row r="104512">
      <c r="N104512" s="561" t="n"/>
    </row>
    <row r="104513">
      <c r="N104513" s="561" t="n"/>
    </row>
    <row r="104514">
      <c r="N104514" s="561" t="n"/>
    </row>
    <row r="104515">
      <c r="N104515" s="561" t="n"/>
    </row>
    <row r="104516">
      <c r="N104516" s="561" t="n"/>
    </row>
    <row r="104517">
      <c r="N104517" s="561" t="n"/>
    </row>
    <row r="104518">
      <c r="N104518" s="561" t="n"/>
    </row>
    <row r="104519">
      <c r="N104519" s="561" t="n"/>
    </row>
    <row r="104520">
      <c r="N104520" s="561" t="n"/>
    </row>
    <row r="104521">
      <c r="N104521" s="561" t="n"/>
    </row>
    <row r="104522">
      <c r="N104522" s="561" t="n"/>
    </row>
    <row r="104523">
      <c r="N104523" s="561" t="n"/>
    </row>
    <row r="104524">
      <c r="N104524" s="561" t="n"/>
    </row>
    <row r="104525">
      <c r="N104525" s="561" t="n"/>
    </row>
    <row r="104526">
      <c r="N104526" s="561" t="n"/>
    </row>
    <row r="104527">
      <c r="N104527" s="561" t="n"/>
    </row>
    <row r="104528">
      <c r="N104528" s="561" t="n"/>
    </row>
    <row r="104529">
      <c r="N104529" s="561" t="n"/>
    </row>
    <row r="104530">
      <c r="N104530" s="561" t="n"/>
    </row>
    <row r="104531">
      <c r="N104531" s="561" t="n"/>
    </row>
    <row r="104532">
      <c r="N104532" s="561" t="n"/>
    </row>
    <row r="104533">
      <c r="N104533" s="561" t="n"/>
    </row>
    <row r="104534">
      <c r="N104534" s="561" t="n"/>
    </row>
    <row r="104535">
      <c r="N104535" s="561" t="n"/>
    </row>
    <row r="104536">
      <c r="N104536" s="561" t="n"/>
    </row>
    <row r="104537">
      <c r="N104537" s="561" t="n"/>
    </row>
    <row r="104538">
      <c r="N104538" s="561" t="n"/>
    </row>
    <row r="104539">
      <c r="N104539" s="561" t="n"/>
    </row>
    <row r="104540">
      <c r="N104540" s="561" t="n"/>
    </row>
    <row r="104541">
      <c r="N104541" s="561" t="n"/>
    </row>
    <row r="104542">
      <c r="N104542" s="561" t="n"/>
    </row>
    <row r="104543">
      <c r="N104543" s="561" t="n"/>
    </row>
    <row r="104544">
      <c r="N104544" s="561" t="n"/>
    </row>
    <row r="104545">
      <c r="N104545" s="561" t="n"/>
    </row>
    <row r="104546">
      <c r="N104546" s="561" t="n"/>
    </row>
    <row r="104547">
      <c r="N104547" s="561" t="n"/>
    </row>
    <row r="104548">
      <c r="N104548" s="561" t="n"/>
    </row>
    <row r="104549">
      <c r="N104549" s="561" t="n"/>
    </row>
    <row r="104550">
      <c r="N104550" s="561" t="n"/>
    </row>
    <row r="104551">
      <c r="N104551" s="561" t="n"/>
    </row>
    <row r="104552">
      <c r="N104552" s="561" t="n"/>
    </row>
    <row r="104553">
      <c r="N104553" s="561" t="n"/>
    </row>
    <row r="104554">
      <c r="N104554" s="561" t="n"/>
    </row>
    <row r="104555">
      <c r="N104555" s="561" t="n"/>
    </row>
    <row r="104556">
      <c r="N104556" s="561" t="n"/>
    </row>
    <row r="104557">
      <c r="N104557" s="561" t="n"/>
    </row>
    <row r="104558">
      <c r="N104558" s="561" t="n"/>
    </row>
    <row r="104559">
      <c r="N104559" s="561" t="n"/>
    </row>
    <row r="104560">
      <c r="N104560" s="561" t="n"/>
    </row>
    <row r="104561">
      <c r="N104561" s="561" t="n"/>
    </row>
    <row r="104562">
      <c r="N104562" s="561" t="n"/>
    </row>
    <row r="104563">
      <c r="N104563" s="561" t="n"/>
    </row>
    <row r="104564">
      <c r="N104564" s="561" t="n"/>
    </row>
    <row r="104565">
      <c r="N104565" s="561" t="n"/>
    </row>
    <row r="104566">
      <c r="N104566" s="561" t="n"/>
    </row>
    <row r="104567">
      <c r="N104567" s="561" t="n"/>
    </row>
    <row r="104568">
      <c r="N104568" s="561" t="n"/>
    </row>
    <row r="104569">
      <c r="N104569" s="561" t="n"/>
    </row>
    <row r="104570">
      <c r="N104570" s="561" t="n"/>
    </row>
    <row r="104571">
      <c r="N104571" s="561" t="n"/>
    </row>
    <row r="104572">
      <c r="N104572" s="561" t="n"/>
    </row>
    <row r="104573">
      <c r="N104573" s="561" t="n"/>
    </row>
    <row r="104574">
      <c r="N104574" s="561" t="n"/>
    </row>
    <row r="104575">
      <c r="N104575" s="561" t="n"/>
    </row>
    <row r="104576">
      <c r="N104576" s="561" t="n"/>
    </row>
    <row r="104577">
      <c r="N104577" s="561" t="n"/>
    </row>
    <row r="104578">
      <c r="N104578" s="561" t="n"/>
    </row>
    <row r="104579">
      <c r="N104579" s="561" t="n"/>
    </row>
    <row r="104580">
      <c r="N104580" s="561" t="n"/>
    </row>
    <row r="104581">
      <c r="N104581" s="561" t="n"/>
    </row>
    <row r="104582">
      <c r="N104582" s="561" t="n"/>
    </row>
    <row r="104583">
      <c r="N104583" s="561" t="n"/>
    </row>
    <row r="104584">
      <c r="N104584" s="561" t="n"/>
    </row>
    <row r="104585">
      <c r="N104585" s="561" t="n"/>
    </row>
    <row r="104586">
      <c r="N104586" s="561" t="n"/>
    </row>
    <row r="104587">
      <c r="N104587" s="561" t="n"/>
    </row>
    <row r="104588">
      <c r="N104588" s="561" t="n"/>
    </row>
    <row r="104589">
      <c r="N104589" s="561" t="n"/>
    </row>
    <row r="104590">
      <c r="N104590" s="561" t="n"/>
    </row>
    <row r="104591">
      <c r="N104591" s="561" t="n"/>
    </row>
    <row r="104592">
      <c r="N104592" s="561" t="n"/>
    </row>
    <row r="104593">
      <c r="N104593" s="561" t="n"/>
    </row>
    <row r="104594">
      <c r="N104594" s="561" t="n"/>
    </row>
    <row r="104595">
      <c r="N104595" s="561" t="n"/>
    </row>
    <row r="104596">
      <c r="N104596" s="561" t="n"/>
    </row>
    <row r="104597">
      <c r="N104597" s="561" t="n"/>
    </row>
    <row r="104598">
      <c r="N104598" s="561" t="n"/>
    </row>
    <row r="104599">
      <c r="N104599" s="561" t="n"/>
    </row>
    <row r="104600">
      <c r="N104600" s="561" t="n"/>
    </row>
    <row r="104601">
      <c r="N104601" s="561" t="n"/>
    </row>
    <row r="104602">
      <c r="N104602" s="561" t="n"/>
    </row>
    <row r="104603">
      <c r="N104603" s="561" t="n"/>
    </row>
    <row r="104604">
      <c r="N104604" s="561" t="n"/>
    </row>
    <row r="104605">
      <c r="N104605" s="561" t="n"/>
    </row>
    <row r="104606">
      <c r="N104606" s="561" t="n"/>
    </row>
    <row r="104607">
      <c r="N104607" s="561" t="n"/>
    </row>
    <row r="104608">
      <c r="N104608" s="561" t="n"/>
    </row>
    <row r="104609">
      <c r="N104609" s="561" t="n"/>
    </row>
    <row r="104610">
      <c r="N104610" s="561" t="n"/>
    </row>
    <row r="104611">
      <c r="N104611" s="561" t="n"/>
    </row>
    <row r="104612">
      <c r="N104612" s="561" t="n"/>
    </row>
    <row r="104613">
      <c r="N104613" s="561" t="n"/>
    </row>
    <row r="104614">
      <c r="N104614" s="561" t="n"/>
    </row>
    <row r="104615">
      <c r="N104615" s="561" t="n"/>
    </row>
    <row r="104616">
      <c r="N104616" s="561" t="n"/>
    </row>
    <row r="104617">
      <c r="N104617" s="561" t="n"/>
    </row>
    <row r="104618">
      <c r="N104618" s="561" t="n"/>
    </row>
    <row r="104619">
      <c r="N104619" s="561" t="n"/>
    </row>
    <row r="104620">
      <c r="N104620" s="561" t="n"/>
    </row>
    <row r="104621">
      <c r="N104621" s="561" t="n"/>
    </row>
    <row r="104622">
      <c r="N104622" s="561" t="n"/>
    </row>
    <row r="104623">
      <c r="N104623" s="561" t="n"/>
    </row>
    <row r="104624">
      <c r="N104624" s="561" t="n"/>
    </row>
    <row r="104625">
      <c r="N104625" s="561" t="n"/>
    </row>
    <row r="104626">
      <c r="N104626" s="561" t="n"/>
    </row>
    <row r="104627">
      <c r="N104627" s="561" t="n"/>
    </row>
    <row r="104628">
      <c r="N104628" s="561" t="n"/>
    </row>
    <row r="104629">
      <c r="N104629" s="561" t="n"/>
    </row>
    <row r="104630">
      <c r="N104630" s="561" t="n"/>
    </row>
    <row r="104631">
      <c r="N104631" s="561" t="n"/>
    </row>
    <row r="104632">
      <c r="N104632" s="561" t="n"/>
    </row>
    <row r="104633">
      <c r="N104633" s="561" t="n"/>
    </row>
    <row r="104634">
      <c r="N104634" s="561" t="n"/>
    </row>
    <row r="104635">
      <c r="N104635" s="561" t="n"/>
    </row>
    <row r="104636">
      <c r="N104636" s="561" t="n"/>
    </row>
    <row r="104637">
      <c r="N104637" s="561" t="n"/>
    </row>
    <row r="104638">
      <c r="N104638" s="561" t="n"/>
    </row>
    <row r="104639">
      <c r="N104639" s="561" t="n"/>
    </row>
    <row r="104640">
      <c r="N104640" s="561" t="n"/>
    </row>
    <row r="104641">
      <c r="N104641" s="561" t="n"/>
    </row>
    <row r="104642">
      <c r="N104642" s="561" t="n"/>
    </row>
    <row r="104643">
      <c r="N104643" s="561" t="n"/>
    </row>
    <row r="104644">
      <c r="N104644" s="561" t="n"/>
    </row>
    <row r="104645">
      <c r="N104645" s="561" t="n"/>
    </row>
    <row r="104646">
      <c r="N104646" s="561" t="n"/>
    </row>
    <row r="104647">
      <c r="N104647" s="561" t="n"/>
    </row>
    <row r="104648">
      <c r="N104648" s="561" t="n"/>
    </row>
    <row r="104649">
      <c r="N104649" s="561" t="n"/>
    </row>
    <row r="104650">
      <c r="N104650" s="561" t="n"/>
    </row>
    <row r="104651">
      <c r="N104651" s="561" t="n"/>
    </row>
    <row r="104652">
      <c r="N104652" s="561" t="n"/>
    </row>
    <row r="104653">
      <c r="N104653" s="561" t="n"/>
    </row>
    <row r="104654">
      <c r="N104654" s="561" t="n"/>
    </row>
    <row r="104655">
      <c r="N104655" s="561" t="n"/>
    </row>
    <row r="104656">
      <c r="N104656" s="561" t="n"/>
    </row>
    <row r="104657">
      <c r="N104657" s="561" t="n"/>
    </row>
    <row r="104658">
      <c r="N104658" s="561" t="n"/>
    </row>
    <row r="104659">
      <c r="N104659" s="561" t="n"/>
    </row>
    <row r="104660">
      <c r="N104660" s="561" t="n"/>
    </row>
    <row r="104661">
      <c r="N104661" s="561" t="n"/>
    </row>
    <row r="104662">
      <c r="N104662" s="561" t="n"/>
    </row>
    <row r="104663">
      <c r="N104663" s="561" t="n"/>
    </row>
    <row r="104664">
      <c r="N104664" s="561" t="n"/>
    </row>
    <row r="104665">
      <c r="N104665" s="561" t="n"/>
    </row>
    <row r="104666">
      <c r="N104666" s="561" t="n"/>
    </row>
    <row r="104667">
      <c r="N104667" s="561" t="n"/>
    </row>
    <row r="104668">
      <c r="N104668" s="561" t="n"/>
    </row>
    <row r="104669">
      <c r="N104669" s="561" t="n"/>
    </row>
    <row r="104670">
      <c r="N104670" s="561" t="n"/>
    </row>
    <row r="104671">
      <c r="N104671" s="561" t="n"/>
    </row>
    <row r="104672">
      <c r="N104672" s="561" t="n"/>
    </row>
    <row r="104673">
      <c r="N104673" s="561" t="n"/>
    </row>
    <row r="104674">
      <c r="N104674" s="561" t="n"/>
    </row>
    <row r="104675">
      <c r="N104675" s="561" t="n"/>
    </row>
    <row r="104676">
      <c r="N104676" s="561" t="n"/>
    </row>
    <row r="104677">
      <c r="N104677" s="561" t="n"/>
    </row>
    <row r="104678">
      <c r="N104678" s="561" t="n"/>
    </row>
    <row r="104679">
      <c r="N104679" s="561" t="n"/>
    </row>
    <row r="104680">
      <c r="N104680" s="561" t="n"/>
    </row>
    <row r="104681">
      <c r="N104681" s="561" t="n"/>
    </row>
    <row r="104682">
      <c r="N104682" s="561" t="n"/>
    </row>
    <row r="104683">
      <c r="N104683" s="561" t="n"/>
    </row>
    <row r="104684">
      <c r="N104684" s="561" t="n"/>
    </row>
    <row r="104685">
      <c r="N104685" s="561" t="n"/>
    </row>
    <row r="104686">
      <c r="N104686" s="561" t="n"/>
    </row>
    <row r="104687">
      <c r="N104687" s="561" t="n"/>
    </row>
    <row r="104688">
      <c r="N104688" s="561" t="n"/>
    </row>
    <row r="104689">
      <c r="N104689" s="561" t="n"/>
    </row>
    <row r="104690">
      <c r="N104690" s="561" t="n"/>
    </row>
    <row r="104691">
      <c r="N104691" s="561" t="n"/>
    </row>
    <row r="104692">
      <c r="N104692" s="561" t="n"/>
    </row>
    <row r="104693">
      <c r="N104693" s="561" t="n"/>
    </row>
    <row r="104694">
      <c r="N104694" s="561" t="n"/>
    </row>
    <row r="104695">
      <c r="N104695" s="561" t="n"/>
    </row>
    <row r="104696">
      <c r="N104696" s="561" t="n"/>
    </row>
    <row r="104697">
      <c r="N104697" s="561" t="n"/>
    </row>
    <row r="104698">
      <c r="N104698" s="561" t="n"/>
    </row>
    <row r="104699">
      <c r="N104699" s="561" t="n"/>
    </row>
    <row r="104700">
      <c r="N104700" s="561" t="n"/>
    </row>
    <row r="104701">
      <c r="N104701" s="561" t="n"/>
    </row>
    <row r="104702">
      <c r="N104702" s="561" t="n"/>
    </row>
    <row r="104703">
      <c r="N104703" s="561" t="n"/>
    </row>
    <row r="104704">
      <c r="N104704" s="561" t="n"/>
    </row>
    <row r="104705">
      <c r="N104705" s="561" t="n"/>
    </row>
    <row r="104706">
      <c r="N104706" s="561" t="n"/>
    </row>
    <row r="104707">
      <c r="N104707" s="561" t="n"/>
    </row>
    <row r="104708">
      <c r="N104708" s="561" t="n"/>
    </row>
    <row r="104709">
      <c r="N104709" s="561" t="n"/>
    </row>
    <row r="104710">
      <c r="N104710" s="561" t="n"/>
    </row>
    <row r="104711">
      <c r="N104711" s="561" t="n"/>
    </row>
    <row r="104712">
      <c r="N104712" s="561" t="n"/>
    </row>
    <row r="104713">
      <c r="N104713" s="561" t="n"/>
    </row>
    <row r="104714">
      <c r="N104714" s="561" t="n"/>
    </row>
    <row r="104715">
      <c r="N104715" s="561" t="n"/>
    </row>
    <row r="104716">
      <c r="N104716" s="561" t="n"/>
    </row>
    <row r="104717">
      <c r="N104717" s="561" t="n"/>
    </row>
    <row r="104718">
      <c r="N104718" s="561" t="n"/>
    </row>
    <row r="104719">
      <c r="N104719" s="561" t="n"/>
    </row>
    <row r="104720">
      <c r="N104720" s="561" t="n"/>
    </row>
    <row r="104721">
      <c r="N104721" s="561" t="n"/>
    </row>
    <row r="104722">
      <c r="N104722" s="561" t="n"/>
    </row>
    <row r="104723">
      <c r="N104723" s="561" t="n"/>
    </row>
    <row r="104724">
      <c r="N104724" s="561" t="n"/>
    </row>
    <row r="104725">
      <c r="N104725" s="561" t="n"/>
    </row>
    <row r="104726">
      <c r="N104726" s="561" t="n"/>
    </row>
    <row r="104727">
      <c r="N104727" s="561" t="n"/>
    </row>
    <row r="104728">
      <c r="N104728" s="561" t="n"/>
    </row>
    <row r="104729">
      <c r="N104729" s="561" t="n"/>
    </row>
    <row r="104730">
      <c r="N104730" s="561" t="n"/>
    </row>
    <row r="104731">
      <c r="N104731" s="561" t="n"/>
    </row>
    <row r="104732">
      <c r="N104732" s="561" t="n"/>
    </row>
    <row r="104733">
      <c r="N104733" s="561" t="n"/>
    </row>
    <row r="104734">
      <c r="N104734" s="561" t="n"/>
    </row>
    <row r="104735">
      <c r="N104735" s="561" t="n"/>
    </row>
    <row r="104736">
      <c r="N104736" s="561" t="n"/>
    </row>
    <row r="104737">
      <c r="N104737" s="561" t="n"/>
    </row>
    <row r="104738">
      <c r="N104738" s="561" t="n"/>
    </row>
    <row r="104739">
      <c r="N104739" s="561" t="n"/>
    </row>
    <row r="104740">
      <c r="N104740" s="561" t="n"/>
    </row>
    <row r="104741">
      <c r="N104741" s="561" t="n"/>
    </row>
    <row r="104742">
      <c r="N104742" s="561" t="n"/>
    </row>
    <row r="104743">
      <c r="N104743" s="561" t="n"/>
    </row>
    <row r="104744">
      <c r="N104744" s="561" t="n"/>
    </row>
    <row r="104745">
      <c r="N104745" s="561" t="n"/>
    </row>
    <row r="104746">
      <c r="N104746" s="561" t="n"/>
    </row>
    <row r="104747">
      <c r="N104747" s="561" t="n"/>
    </row>
    <row r="104748">
      <c r="N104748" s="561" t="n"/>
    </row>
    <row r="104749">
      <c r="N104749" s="561" t="n"/>
    </row>
    <row r="104750">
      <c r="N104750" s="561" t="n"/>
    </row>
    <row r="104751">
      <c r="N104751" s="561" t="n"/>
    </row>
    <row r="104752">
      <c r="N104752" s="561" t="n"/>
    </row>
    <row r="104753">
      <c r="N104753" s="561" t="n"/>
    </row>
    <row r="104754">
      <c r="N104754" s="561" t="n"/>
    </row>
    <row r="104755">
      <c r="N104755" s="561" t="n"/>
    </row>
    <row r="104756">
      <c r="N104756" s="561" t="n"/>
    </row>
    <row r="104757">
      <c r="N104757" s="561" t="n"/>
    </row>
    <row r="104758">
      <c r="N104758" s="561" t="n"/>
    </row>
    <row r="104759">
      <c r="N104759" s="561" t="n"/>
    </row>
    <row r="104760">
      <c r="N104760" s="561" t="n"/>
    </row>
    <row r="104761">
      <c r="N104761" s="561" t="n"/>
    </row>
    <row r="104762">
      <c r="N104762" s="561" t="n"/>
    </row>
    <row r="104763">
      <c r="N104763" s="561" t="n"/>
    </row>
    <row r="104764">
      <c r="N104764" s="561" t="n"/>
    </row>
    <row r="104765">
      <c r="N104765" s="561" t="n"/>
    </row>
    <row r="104766">
      <c r="N104766" s="561" t="n"/>
    </row>
    <row r="104767">
      <c r="N104767" s="561" t="n"/>
    </row>
    <row r="104768">
      <c r="N104768" s="561" t="n"/>
    </row>
    <row r="104769">
      <c r="N104769" s="561" t="n"/>
    </row>
    <row r="104770">
      <c r="N104770" s="561" t="n"/>
    </row>
    <row r="104771">
      <c r="N104771" s="561" t="n"/>
    </row>
    <row r="104772">
      <c r="N104772" s="561" t="n"/>
    </row>
    <row r="104773">
      <c r="N104773" s="561" t="n"/>
    </row>
    <row r="104774">
      <c r="N104774" s="561" t="n"/>
    </row>
    <row r="104775">
      <c r="N104775" s="561" t="n"/>
    </row>
    <row r="104776">
      <c r="N104776" s="561" t="n"/>
    </row>
    <row r="104777">
      <c r="N104777" s="561" t="n"/>
    </row>
    <row r="104778">
      <c r="N104778" s="561" t="n"/>
    </row>
    <row r="104779">
      <c r="N104779" s="561" t="n"/>
    </row>
    <row r="104780">
      <c r="N104780" s="561" t="n"/>
    </row>
    <row r="104781">
      <c r="N104781" s="561" t="n"/>
    </row>
    <row r="104782">
      <c r="N104782" s="561" t="n"/>
    </row>
    <row r="104783">
      <c r="N104783" s="561" t="n"/>
    </row>
    <row r="104784">
      <c r="N104784" s="561" t="n"/>
    </row>
    <row r="104785">
      <c r="N104785" s="561" t="n"/>
    </row>
    <row r="104786">
      <c r="N104786" s="561" t="n"/>
    </row>
    <row r="104787">
      <c r="N104787" s="561" t="n"/>
    </row>
    <row r="104788">
      <c r="N104788" s="561" t="n"/>
    </row>
    <row r="104789">
      <c r="N104789" s="561" t="n"/>
    </row>
    <row r="104790">
      <c r="N104790" s="561" t="n"/>
    </row>
    <row r="104791">
      <c r="N104791" s="561" t="n"/>
    </row>
    <row r="104792">
      <c r="N104792" s="561" t="n"/>
    </row>
    <row r="104793">
      <c r="N104793" s="561" t="n"/>
    </row>
    <row r="104794">
      <c r="N104794" s="561" t="n"/>
    </row>
    <row r="104795">
      <c r="N104795" s="561" t="n"/>
    </row>
    <row r="104796">
      <c r="N104796" s="561" t="n"/>
    </row>
    <row r="104797">
      <c r="N104797" s="561" t="n"/>
    </row>
    <row r="104798">
      <c r="N104798" s="561" t="n"/>
    </row>
    <row r="104799">
      <c r="N104799" s="561" t="n"/>
    </row>
    <row r="104800">
      <c r="N104800" s="561" t="n"/>
    </row>
    <row r="104801">
      <c r="N104801" s="561" t="n"/>
    </row>
    <row r="104802">
      <c r="N104802" s="561" t="n"/>
    </row>
    <row r="104803">
      <c r="N104803" s="561" t="n"/>
    </row>
    <row r="104804">
      <c r="N104804" s="561" t="n"/>
    </row>
    <row r="104805">
      <c r="N104805" s="561" t="n"/>
    </row>
    <row r="104806">
      <c r="N104806" s="561" t="n"/>
    </row>
    <row r="104807">
      <c r="N104807" s="561" t="n"/>
    </row>
    <row r="104808">
      <c r="N104808" s="561" t="n"/>
    </row>
    <row r="104809">
      <c r="N104809" s="561" t="n"/>
    </row>
    <row r="104810">
      <c r="N104810" s="561" t="n"/>
    </row>
    <row r="104811">
      <c r="N104811" s="561" t="n"/>
    </row>
    <row r="104812">
      <c r="N104812" s="561" t="n"/>
    </row>
    <row r="104813">
      <c r="N104813" s="561" t="n"/>
    </row>
    <row r="104814">
      <c r="N104814" s="561" t="n"/>
    </row>
    <row r="104815">
      <c r="N104815" s="561" t="n"/>
    </row>
    <row r="104816">
      <c r="N104816" s="561" t="n"/>
    </row>
    <row r="104817">
      <c r="N104817" s="561" t="n"/>
    </row>
    <row r="104818">
      <c r="N104818" s="561" t="n"/>
    </row>
    <row r="104819">
      <c r="N104819" s="561" t="n"/>
    </row>
    <row r="104820">
      <c r="N104820" s="561" t="n"/>
    </row>
    <row r="104821">
      <c r="N104821" s="561" t="n"/>
    </row>
    <row r="104822">
      <c r="N104822" s="561" t="n"/>
    </row>
    <row r="104823">
      <c r="N104823" s="561" t="n"/>
    </row>
    <row r="104824">
      <c r="N104824" s="561" t="n"/>
    </row>
    <row r="104825">
      <c r="N104825" s="561" t="n"/>
    </row>
    <row r="104826">
      <c r="N104826" s="561" t="n"/>
    </row>
    <row r="104827">
      <c r="N104827" s="561" t="n"/>
    </row>
    <row r="104828">
      <c r="N104828" s="561" t="n"/>
    </row>
    <row r="104829">
      <c r="N104829" s="561" t="n"/>
    </row>
    <row r="104830">
      <c r="N104830" s="561" t="n"/>
    </row>
    <row r="104831">
      <c r="N104831" s="561" t="n"/>
    </row>
    <row r="104832">
      <c r="N104832" s="561" t="n"/>
    </row>
    <row r="104833">
      <c r="N104833" s="561" t="n"/>
    </row>
    <row r="104834">
      <c r="N104834" s="561" t="n"/>
    </row>
    <row r="104835">
      <c r="N104835" s="561" t="n"/>
    </row>
    <row r="104836">
      <c r="N104836" s="561" t="n"/>
    </row>
    <row r="104837">
      <c r="N104837" s="561" t="n"/>
    </row>
    <row r="104838">
      <c r="N104838" s="561" t="n"/>
    </row>
    <row r="104839">
      <c r="N104839" s="561" t="n"/>
    </row>
    <row r="104840">
      <c r="N104840" s="561" t="n"/>
    </row>
    <row r="104841">
      <c r="N104841" s="561" t="n"/>
    </row>
    <row r="104842">
      <c r="N104842" s="561" t="n"/>
    </row>
    <row r="104843">
      <c r="N104843" s="561" t="n"/>
    </row>
    <row r="104844">
      <c r="N104844" s="561" t="n"/>
    </row>
    <row r="104845">
      <c r="N104845" s="561" t="n"/>
    </row>
    <row r="104846">
      <c r="N104846" s="561" t="n"/>
    </row>
    <row r="104847">
      <c r="N104847" s="561" t="n"/>
    </row>
    <row r="104848">
      <c r="N104848" s="561" t="n"/>
    </row>
    <row r="104849">
      <c r="N104849" s="561" t="n"/>
    </row>
    <row r="104850">
      <c r="N104850" s="561" t="n"/>
    </row>
    <row r="104851">
      <c r="N104851" s="561" t="n"/>
    </row>
    <row r="104852">
      <c r="N104852" s="561" t="n"/>
    </row>
    <row r="104853">
      <c r="N104853" s="561" t="n"/>
    </row>
    <row r="104854">
      <c r="N104854" s="561" t="n"/>
    </row>
    <row r="104855">
      <c r="N104855" s="561" t="n"/>
    </row>
    <row r="104856">
      <c r="N104856" s="561" t="n"/>
    </row>
    <row r="104857">
      <c r="N104857" s="561" t="n"/>
    </row>
    <row r="104858">
      <c r="N104858" s="561" t="n"/>
    </row>
    <row r="104859">
      <c r="N104859" s="561" t="n"/>
    </row>
    <row r="104860">
      <c r="N104860" s="561" t="n"/>
    </row>
    <row r="104861">
      <c r="N104861" s="561" t="n"/>
    </row>
    <row r="104862">
      <c r="N104862" s="561" t="n"/>
    </row>
    <row r="104863">
      <c r="N104863" s="561" t="n"/>
    </row>
    <row r="104864">
      <c r="N104864" s="561" t="n"/>
    </row>
    <row r="104865">
      <c r="N104865" s="561" t="n"/>
    </row>
    <row r="104866">
      <c r="N104866" s="561" t="n"/>
    </row>
    <row r="104867">
      <c r="N104867" s="561" t="n"/>
    </row>
    <row r="104868">
      <c r="N104868" s="561" t="n"/>
    </row>
    <row r="104869">
      <c r="N104869" s="561" t="n"/>
    </row>
    <row r="104870">
      <c r="N104870" s="561" t="n"/>
    </row>
    <row r="104871">
      <c r="N104871" s="561" t="n"/>
    </row>
    <row r="104872">
      <c r="N104872" s="561" t="n"/>
    </row>
    <row r="104873">
      <c r="N104873" s="561" t="n"/>
    </row>
    <row r="104874">
      <c r="N104874" s="561" t="n"/>
    </row>
    <row r="104875">
      <c r="N104875" s="561" t="n"/>
    </row>
    <row r="104876">
      <c r="N104876" s="561" t="n"/>
    </row>
    <row r="104877">
      <c r="N104877" s="561" t="n"/>
    </row>
    <row r="104878">
      <c r="N104878" s="561" t="n"/>
    </row>
    <row r="104879">
      <c r="N104879" s="561" t="n"/>
    </row>
    <row r="104880">
      <c r="N104880" s="561" t="n"/>
    </row>
    <row r="104881">
      <c r="N104881" s="561" t="n"/>
    </row>
    <row r="104882">
      <c r="N104882" s="561" t="n"/>
    </row>
    <row r="104883">
      <c r="N104883" s="561" t="n"/>
    </row>
    <row r="104884">
      <c r="N104884" s="561" t="n"/>
    </row>
    <row r="104885">
      <c r="N104885" s="561" t="n"/>
    </row>
    <row r="104886">
      <c r="N104886" s="561" t="n"/>
    </row>
    <row r="104887">
      <c r="N104887" s="561" t="n"/>
    </row>
    <row r="104888">
      <c r="N104888" s="561" t="n"/>
    </row>
    <row r="104889">
      <c r="N104889" s="561" t="n"/>
    </row>
    <row r="104890">
      <c r="N104890" s="561" t="n"/>
    </row>
    <row r="104891">
      <c r="N104891" s="561" t="n"/>
    </row>
    <row r="104892">
      <c r="N104892" s="561" t="n"/>
    </row>
    <row r="104893">
      <c r="N104893" s="561" t="n"/>
    </row>
    <row r="104894">
      <c r="N104894" s="561" t="n"/>
    </row>
    <row r="104895">
      <c r="N104895" s="561" t="n"/>
    </row>
    <row r="104896">
      <c r="N104896" s="561" t="n"/>
    </row>
    <row r="104897">
      <c r="N104897" s="561" t="n"/>
    </row>
    <row r="104898">
      <c r="N104898" s="561" t="n"/>
    </row>
    <row r="104899">
      <c r="N104899" s="561" t="n"/>
    </row>
    <row r="104900">
      <c r="N104900" s="561" t="n"/>
    </row>
    <row r="104901">
      <c r="N104901" s="561" t="n"/>
    </row>
    <row r="104902">
      <c r="N104902" s="561" t="n"/>
    </row>
    <row r="104903">
      <c r="N104903" s="561" t="n"/>
    </row>
    <row r="104904">
      <c r="N104904" s="561" t="n"/>
    </row>
    <row r="104905">
      <c r="N104905" s="561" t="n"/>
    </row>
    <row r="104906">
      <c r="N104906" s="561" t="n"/>
    </row>
    <row r="104907">
      <c r="N104907" s="561" t="n"/>
    </row>
    <row r="104908">
      <c r="N104908" s="561" t="n"/>
    </row>
    <row r="104909">
      <c r="N104909" s="561" t="n"/>
    </row>
    <row r="104910">
      <c r="N104910" s="561" t="n"/>
    </row>
    <row r="104911">
      <c r="N104911" s="561" t="n"/>
    </row>
    <row r="104912">
      <c r="N104912" s="561" t="n"/>
    </row>
    <row r="104913">
      <c r="N104913" s="561" t="n"/>
    </row>
    <row r="104914">
      <c r="N104914" s="561" t="n"/>
    </row>
    <row r="104915">
      <c r="N104915" s="561" t="n"/>
    </row>
    <row r="104916">
      <c r="N104916" s="561" t="n"/>
    </row>
    <row r="104917">
      <c r="N104917" s="561" t="n"/>
    </row>
    <row r="104918">
      <c r="N104918" s="561" t="n"/>
    </row>
    <row r="104919">
      <c r="N104919" s="561" t="n"/>
    </row>
    <row r="104920">
      <c r="N104920" s="561" t="n"/>
    </row>
    <row r="104921">
      <c r="N104921" s="561" t="n"/>
    </row>
    <row r="104922">
      <c r="N104922" s="561" t="n"/>
    </row>
    <row r="104923">
      <c r="N104923" s="561" t="n"/>
    </row>
    <row r="104924">
      <c r="N104924" s="561" t="n"/>
    </row>
    <row r="104925">
      <c r="N104925" s="561" t="n"/>
    </row>
    <row r="104926">
      <c r="N104926" s="561" t="n"/>
    </row>
    <row r="104927">
      <c r="N104927" s="561" t="n"/>
    </row>
    <row r="104928">
      <c r="N104928" s="561" t="n"/>
    </row>
    <row r="104929">
      <c r="N104929" s="561" t="n"/>
    </row>
    <row r="104930">
      <c r="N104930" s="561" t="n"/>
    </row>
    <row r="104931">
      <c r="N104931" s="561" t="n"/>
    </row>
    <row r="104932">
      <c r="N104932" s="561" t="n"/>
    </row>
    <row r="104933">
      <c r="N104933" s="561" t="n"/>
    </row>
    <row r="104934">
      <c r="N104934" s="561" t="n"/>
    </row>
    <row r="104935">
      <c r="N104935" s="561" t="n"/>
    </row>
    <row r="104936">
      <c r="N104936" s="561" t="n"/>
    </row>
    <row r="104937">
      <c r="N104937" s="561" t="n"/>
    </row>
    <row r="104938">
      <c r="N104938" s="561" t="n"/>
    </row>
    <row r="104939">
      <c r="N104939" s="561" t="n"/>
    </row>
    <row r="104940">
      <c r="N104940" s="561" t="n"/>
    </row>
    <row r="104941">
      <c r="N104941" s="561" t="n"/>
    </row>
    <row r="104942">
      <c r="N104942" s="561" t="n"/>
    </row>
    <row r="104943">
      <c r="N104943" s="561" t="n"/>
    </row>
    <row r="104944">
      <c r="N104944" s="561" t="n"/>
    </row>
    <row r="104945">
      <c r="N104945" s="561" t="n"/>
    </row>
    <row r="104946">
      <c r="N104946" s="561" t="n"/>
    </row>
    <row r="104947">
      <c r="N104947" s="561" t="n"/>
    </row>
    <row r="104948">
      <c r="N104948" s="561" t="n"/>
    </row>
    <row r="104949">
      <c r="N104949" s="561" t="n"/>
    </row>
    <row r="104950">
      <c r="N104950" s="561" t="n"/>
    </row>
    <row r="104951">
      <c r="N104951" s="561" t="n"/>
    </row>
    <row r="104952">
      <c r="N104952" s="561" t="n"/>
    </row>
    <row r="104953">
      <c r="N104953" s="561" t="n"/>
    </row>
    <row r="104954">
      <c r="N104954" s="561" t="n"/>
    </row>
    <row r="104955">
      <c r="N104955" s="561" t="n"/>
    </row>
    <row r="104956">
      <c r="N104956" s="561" t="n"/>
    </row>
    <row r="104957">
      <c r="N104957" s="561" t="n"/>
    </row>
    <row r="104958">
      <c r="N104958" s="561" t="n"/>
    </row>
    <row r="104959">
      <c r="N104959" s="561" t="n"/>
    </row>
    <row r="104960">
      <c r="N104960" s="561" t="n"/>
    </row>
    <row r="104961">
      <c r="N104961" s="561" t="n"/>
    </row>
    <row r="104962">
      <c r="N104962" s="561" t="n"/>
    </row>
    <row r="104963">
      <c r="N104963" s="561" t="n"/>
    </row>
    <row r="104964">
      <c r="N104964" s="561" t="n"/>
    </row>
    <row r="104965">
      <c r="N104965" s="561" t="n"/>
    </row>
    <row r="104966">
      <c r="N104966" s="561" t="n"/>
    </row>
    <row r="104967">
      <c r="N104967" s="561" t="n"/>
    </row>
    <row r="104968">
      <c r="N104968" s="561" t="n"/>
    </row>
    <row r="104969">
      <c r="N104969" s="561" t="n"/>
    </row>
    <row r="104970">
      <c r="N104970" s="561" t="n"/>
    </row>
    <row r="104971">
      <c r="N104971" s="561" t="n"/>
    </row>
    <row r="104972">
      <c r="N104972" s="561" t="n"/>
    </row>
    <row r="104973">
      <c r="N104973" s="561" t="n"/>
    </row>
    <row r="104974">
      <c r="N104974" s="561" t="n"/>
    </row>
    <row r="104975">
      <c r="N104975" s="561" t="n"/>
    </row>
    <row r="104976">
      <c r="N104976" s="561" t="n"/>
    </row>
    <row r="104977">
      <c r="N104977" s="561" t="n"/>
    </row>
    <row r="104978">
      <c r="N104978" s="561" t="n"/>
    </row>
    <row r="104979">
      <c r="N104979" s="561" t="n"/>
    </row>
    <row r="104980">
      <c r="N104980" s="561" t="n"/>
    </row>
    <row r="104981">
      <c r="N104981" s="561" t="n"/>
    </row>
    <row r="104982">
      <c r="N104982" s="561" t="n"/>
    </row>
    <row r="104983">
      <c r="N104983" s="561" t="n"/>
    </row>
    <row r="104984">
      <c r="N104984" s="561" t="n"/>
    </row>
    <row r="104985">
      <c r="N104985" s="561" t="n"/>
    </row>
    <row r="104986">
      <c r="N104986" s="561" t="n"/>
    </row>
    <row r="104987">
      <c r="N104987" s="561" t="n"/>
    </row>
    <row r="104988">
      <c r="N104988" s="561" t="n"/>
    </row>
    <row r="104989">
      <c r="N104989" s="561" t="n"/>
    </row>
    <row r="104990">
      <c r="N104990" s="561" t="n"/>
    </row>
    <row r="104991">
      <c r="N104991" s="561" t="n"/>
    </row>
    <row r="104992">
      <c r="N104992" s="561" t="n"/>
    </row>
    <row r="104993">
      <c r="N104993" s="561" t="n"/>
    </row>
    <row r="104994">
      <c r="N104994" s="561" t="n"/>
    </row>
    <row r="104995">
      <c r="N104995" s="561" t="n"/>
    </row>
    <row r="104996">
      <c r="N104996" s="561" t="n"/>
    </row>
    <row r="104997">
      <c r="N104997" s="561" t="n"/>
    </row>
    <row r="104998">
      <c r="N104998" s="561" t="n"/>
    </row>
    <row r="104999">
      <c r="N104999" s="561" t="n"/>
    </row>
    <row r="105000">
      <c r="N105000" s="561" t="n"/>
    </row>
    <row r="105001">
      <c r="N105001" s="561" t="n"/>
    </row>
    <row r="105002">
      <c r="N105002" s="561" t="n"/>
    </row>
    <row r="105003">
      <c r="N105003" s="561" t="n"/>
    </row>
    <row r="105004">
      <c r="N105004" s="561" t="n"/>
    </row>
    <row r="105005">
      <c r="N105005" s="561" t="n"/>
    </row>
    <row r="105006">
      <c r="N105006" s="561" t="n"/>
    </row>
    <row r="105007">
      <c r="N105007" s="561" t="n"/>
    </row>
    <row r="105008">
      <c r="N105008" s="561" t="n"/>
    </row>
    <row r="105009">
      <c r="N105009" s="561" t="n"/>
    </row>
    <row r="105010">
      <c r="N105010" s="561" t="n"/>
    </row>
    <row r="105011">
      <c r="N105011" s="561" t="n"/>
    </row>
    <row r="105012">
      <c r="N105012" s="561" t="n"/>
    </row>
    <row r="105013">
      <c r="N105013" s="561" t="n"/>
    </row>
    <row r="105014">
      <c r="N105014" s="561" t="n"/>
    </row>
    <row r="105015">
      <c r="N105015" s="561" t="n"/>
    </row>
    <row r="105016">
      <c r="N105016" s="561" t="n"/>
    </row>
    <row r="105017">
      <c r="N105017" s="561" t="n"/>
    </row>
    <row r="105018">
      <c r="N105018" s="561" t="n"/>
    </row>
    <row r="105019">
      <c r="N105019" s="561" t="n"/>
    </row>
    <row r="105020">
      <c r="N105020" s="561" t="n"/>
    </row>
    <row r="105021">
      <c r="N105021" s="561" t="n"/>
    </row>
    <row r="105022">
      <c r="N105022" s="561" t="n"/>
    </row>
    <row r="105023">
      <c r="N105023" s="561" t="n"/>
    </row>
    <row r="105024">
      <c r="N105024" s="561" t="n"/>
    </row>
    <row r="105025">
      <c r="N105025" s="561" t="n"/>
    </row>
    <row r="105026">
      <c r="N105026" s="561" t="n"/>
    </row>
    <row r="105027">
      <c r="N105027" s="561" t="n"/>
    </row>
    <row r="105028">
      <c r="N105028" s="561" t="n"/>
    </row>
    <row r="105029">
      <c r="N105029" s="561" t="n"/>
    </row>
    <row r="105030">
      <c r="N105030" s="561" t="n"/>
    </row>
    <row r="105031">
      <c r="N105031" s="561" t="n"/>
    </row>
    <row r="105032">
      <c r="N105032" s="561" t="n"/>
    </row>
    <row r="105033">
      <c r="N105033" s="561" t="n"/>
    </row>
    <row r="105034">
      <c r="N105034" s="561" t="n"/>
    </row>
    <row r="105035">
      <c r="N105035" s="561" t="n"/>
    </row>
    <row r="105036">
      <c r="N105036" s="561" t="n"/>
    </row>
    <row r="105037">
      <c r="N105037" s="561" t="n"/>
    </row>
    <row r="105038">
      <c r="N105038" s="561" t="n"/>
    </row>
    <row r="105039">
      <c r="N105039" s="561" t="n"/>
    </row>
    <row r="105040">
      <c r="N105040" s="561" t="n"/>
    </row>
    <row r="105041">
      <c r="N105041" s="561" t="n"/>
    </row>
    <row r="105042">
      <c r="N105042" s="561" t="n"/>
    </row>
    <row r="105043">
      <c r="N105043" s="561" t="n"/>
    </row>
    <row r="105044">
      <c r="N105044" s="561" t="n"/>
    </row>
    <row r="105045">
      <c r="N105045" s="561" t="n"/>
    </row>
    <row r="105046">
      <c r="N105046" s="561" t="n"/>
    </row>
    <row r="105047">
      <c r="N105047" s="561" t="n"/>
    </row>
    <row r="105048">
      <c r="N105048" s="561" t="n"/>
    </row>
    <row r="105049">
      <c r="N105049" s="561" t="n"/>
    </row>
    <row r="105050">
      <c r="N105050" s="561" t="n"/>
    </row>
    <row r="105051">
      <c r="N105051" s="561" t="n"/>
    </row>
    <row r="105052">
      <c r="N105052" s="561" t="n"/>
    </row>
    <row r="105053">
      <c r="N105053" s="561" t="n"/>
    </row>
    <row r="105054">
      <c r="N105054" s="561" t="n"/>
    </row>
    <row r="105055">
      <c r="N105055" s="561" t="n"/>
    </row>
    <row r="105056">
      <c r="N105056" s="561" t="n"/>
    </row>
    <row r="105057">
      <c r="N105057" s="561" t="n"/>
    </row>
    <row r="105058">
      <c r="N105058" s="561" t="n"/>
    </row>
    <row r="105059">
      <c r="N105059" s="561" t="n"/>
    </row>
    <row r="105060">
      <c r="N105060" s="561" t="n"/>
    </row>
    <row r="105061">
      <c r="N105061" s="561" t="n"/>
    </row>
    <row r="105062">
      <c r="N105062" s="561" t="n"/>
    </row>
    <row r="105063">
      <c r="N105063" s="561" t="n"/>
    </row>
    <row r="105064">
      <c r="N105064" s="561" t="n"/>
    </row>
    <row r="105065">
      <c r="N105065" s="561" t="n"/>
    </row>
    <row r="105066">
      <c r="N105066" s="561" t="n"/>
    </row>
    <row r="105067">
      <c r="N105067" s="561" t="n"/>
    </row>
    <row r="105068">
      <c r="N105068" s="561" t="n"/>
    </row>
    <row r="105069">
      <c r="N105069" s="561" t="n"/>
    </row>
    <row r="105070">
      <c r="N105070" s="561" t="n"/>
    </row>
    <row r="105071">
      <c r="N105071" s="561" t="n"/>
    </row>
    <row r="105072">
      <c r="N105072" s="561" t="n"/>
    </row>
    <row r="105073">
      <c r="N105073" s="561" t="n"/>
    </row>
    <row r="105074">
      <c r="N105074" s="561" t="n"/>
    </row>
    <row r="105075">
      <c r="N105075" s="561" t="n"/>
    </row>
    <row r="105076">
      <c r="N105076" s="561" t="n"/>
    </row>
    <row r="105077">
      <c r="N105077" s="561" t="n"/>
    </row>
    <row r="105078">
      <c r="N105078" s="561" t="n"/>
    </row>
    <row r="105079">
      <c r="N105079" s="561" t="n"/>
    </row>
    <row r="105080">
      <c r="N105080" s="561" t="n"/>
    </row>
    <row r="105081">
      <c r="N105081" s="561" t="n"/>
    </row>
    <row r="105082">
      <c r="N105082" s="561" t="n"/>
    </row>
    <row r="105083">
      <c r="N105083" s="561" t="n"/>
    </row>
    <row r="105084">
      <c r="N105084" s="561" t="n"/>
    </row>
    <row r="105085">
      <c r="N105085" s="561" t="n"/>
    </row>
    <row r="105086">
      <c r="N105086" s="561" t="n"/>
    </row>
    <row r="105087">
      <c r="N105087" s="561" t="n"/>
    </row>
    <row r="105088">
      <c r="N105088" s="561" t="n"/>
    </row>
    <row r="105089">
      <c r="N105089" s="561" t="n"/>
    </row>
    <row r="105090">
      <c r="N105090" s="561" t="n"/>
    </row>
    <row r="105091">
      <c r="N105091" s="561" t="n"/>
    </row>
    <row r="105092">
      <c r="N105092" s="561" t="n"/>
    </row>
    <row r="105093">
      <c r="N105093" s="561" t="n"/>
    </row>
    <row r="105094">
      <c r="N105094" s="561" t="n"/>
    </row>
    <row r="105095">
      <c r="N105095" s="561" t="n"/>
    </row>
    <row r="105096">
      <c r="N105096" s="561" t="n"/>
    </row>
    <row r="105097">
      <c r="N105097" s="561" t="n"/>
    </row>
    <row r="105098">
      <c r="N105098" s="561" t="n"/>
    </row>
    <row r="105099">
      <c r="N105099" s="561" t="n"/>
    </row>
    <row r="105100">
      <c r="N105100" s="561" t="n"/>
    </row>
    <row r="105101">
      <c r="N105101" s="561" t="n"/>
    </row>
    <row r="105102">
      <c r="N105102" s="561" t="n"/>
    </row>
    <row r="105103">
      <c r="N105103" s="561" t="n"/>
    </row>
    <row r="105104">
      <c r="N105104" s="561" t="n"/>
    </row>
    <row r="105105">
      <c r="N105105" s="561" t="n"/>
    </row>
    <row r="105106">
      <c r="N105106" s="561" t="n"/>
    </row>
    <row r="105107">
      <c r="N105107" s="561" t="n"/>
    </row>
    <row r="105108">
      <c r="N105108" s="561" t="n"/>
    </row>
    <row r="105109">
      <c r="N105109" s="561" t="n"/>
    </row>
    <row r="105110">
      <c r="N105110" s="561" t="n"/>
    </row>
    <row r="105111">
      <c r="N105111" s="561" t="n"/>
    </row>
    <row r="105112">
      <c r="N105112" s="561" t="n"/>
    </row>
    <row r="105113">
      <c r="N105113" s="561" t="n"/>
    </row>
    <row r="105114">
      <c r="N105114" s="561" t="n"/>
    </row>
    <row r="105115">
      <c r="N105115" s="561" t="n"/>
    </row>
    <row r="105116">
      <c r="N105116" s="561" t="n"/>
    </row>
    <row r="105117">
      <c r="N105117" s="561" t="n"/>
    </row>
    <row r="105118">
      <c r="N105118" s="561" t="n"/>
    </row>
    <row r="105119">
      <c r="N105119" s="561" t="n"/>
    </row>
    <row r="105120">
      <c r="N105120" s="561" t="n"/>
    </row>
    <row r="105121">
      <c r="N105121" s="561" t="n"/>
    </row>
    <row r="105122">
      <c r="N105122" s="561" t="n"/>
    </row>
    <row r="105123">
      <c r="N105123" s="561" t="n"/>
    </row>
    <row r="105124">
      <c r="N105124" s="561" t="n"/>
    </row>
    <row r="105125">
      <c r="N105125" s="561" t="n"/>
    </row>
    <row r="105126">
      <c r="N105126" s="561" t="n"/>
    </row>
    <row r="105127">
      <c r="N105127" s="561" t="n"/>
    </row>
    <row r="105128">
      <c r="N105128" s="561" t="n"/>
    </row>
    <row r="105129">
      <c r="N105129" s="561" t="n"/>
    </row>
    <row r="105130">
      <c r="N105130" s="561" t="n"/>
    </row>
    <row r="105131">
      <c r="N105131" s="561" t="n"/>
    </row>
    <row r="105132">
      <c r="N105132" s="561" t="n"/>
    </row>
    <row r="105133">
      <c r="N105133" s="561" t="n"/>
    </row>
    <row r="105134">
      <c r="N105134" s="561" t="n"/>
    </row>
    <row r="105135">
      <c r="N105135" s="561" t="n"/>
    </row>
    <row r="105136">
      <c r="N105136" s="561" t="n"/>
    </row>
    <row r="105137">
      <c r="N105137" s="561" t="n"/>
    </row>
    <row r="105138">
      <c r="N105138" s="561" t="n"/>
    </row>
    <row r="105139">
      <c r="N105139" s="561" t="n"/>
    </row>
    <row r="105140">
      <c r="N105140" s="561" t="n"/>
    </row>
    <row r="105141">
      <c r="N105141" s="561" t="n"/>
    </row>
    <row r="105142">
      <c r="N105142" s="561" t="n"/>
    </row>
    <row r="105143">
      <c r="N105143" s="561" t="n"/>
    </row>
    <row r="105144">
      <c r="N105144" s="561" t="n"/>
    </row>
    <row r="105145">
      <c r="N105145" s="561" t="n"/>
    </row>
    <row r="105146">
      <c r="N105146" s="561" t="n"/>
    </row>
    <row r="105147">
      <c r="N105147" s="561" t="n"/>
    </row>
    <row r="105148">
      <c r="N105148" s="561" t="n"/>
    </row>
    <row r="105149">
      <c r="N105149" s="561" t="n"/>
    </row>
    <row r="105150">
      <c r="N105150" s="561" t="n"/>
    </row>
    <row r="105151">
      <c r="N105151" s="561" t="n"/>
    </row>
    <row r="105152">
      <c r="N105152" s="561" t="n"/>
    </row>
    <row r="105153">
      <c r="N105153" s="561" t="n"/>
    </row>
    <row r="105154">
      <c r="N105154" s="561" t="n"/>
    </row>
    <row r="105155">
      <c r="N105155" s="561" t="n"/>
    </row>
    <row r="105156">
      <c r="N105156" s="561" t="n"/>
    </row>
    <row r="105157">
      <c r="N105157" s="561" t="n"/>
    </row>
    <row r="105158">
      <c r="N105158" s="561" t="n"/>
    </row>
    <row r="105159">
      <c r="N105159" s="561" t="n"/>
    </row>
    <row r="105160">
      <c r="N105160" s="561" t="n"/>
    </row>
    <row r="105161">
      <c r="N105161" s="561" t="n"/>
    </row>
    <row r="105162">
      <c r="N105162" s="561" t="n"/>
    </row>
    <row r="105163">
      <c r="N105163" s="561" t="n"/>
    </row>
    <row r="105164">
      <c r="N105164" s="561" t="n"/>
    </row>
    <row r="105165">
      <c r="N105165" s="561" t="n"/>
    </row>
    <row r="105166">
      <c r="N105166" s="561" t="n"/>
    </row>
    <row r="105167">
      <c r="N105167" s="561" t="n"/>
    </row>
    <row r="105168">
      <c r="N105168" s="561" t="n"/>
    </row>
    <row r="105169">
      <c r="N105169" s="561" t="n"/>
    </row>
    <row r="105170">
      <c r="N105170" s="561" t="n"/>
    </row>
    <row r="105171">
      <c r="N105171" s="561" t="n"/>
    </row>
    <row r="105172">
      <c r="N105172" s="561" t="n"/>
    </row>
    <row r="105173">
      <c r="N105173" s="561" t="n"/>
    </row>
    <row r="105174">
      <c r="N105174" s="561" t="n"/>
    </row>
    <row r="105175">
      <c r="N105175" s="561" t="n"/>
    </row>
    <row r="105176">
      <c r="N105176" s="561" t="n"/>
    </row>
    <row r="105177">
      <c r="N105177" s="561" t="n"/>
    </row>
    <row r="105178">
      <c r="N105178" s="561" t="n"/>
    </row>
    <row r="105179">
      <c r="N105179" s="561" t="n"/>
    </row>
    <row r="105180">
      <c r="N105180" s="561" t="n"/>
    </row>
    <row r="105181">
      <c r="N105181" s="561" t="n"/>
    </row>
    <row r="105182">
      <c r="N105182" s="561" t="n"/>
    </row>
    <row r="105183">
      <c r="N105183" s="561" t="n"/>
    </row>
    <row r="105184">
      <c r="N105184" s="561" t="n"/>
    </row>
    <row r="105185">
      <c r="N105185" s="561" t="n"/>
    </row>
    <row r="105186">
      <c r="N105186" s="561" t="n"/>
    </row>
    <row r="105187">
      <c r="N105187" s="561" t="n"/>
    </row>
    <row r="105188">
      <c r="N105188" s="561" t="n"/>
    </row>
    <row r="105189">
      <c r="N105189" s="561" t="n"/>
    </row>
    <row r="105190">
      <c r="N105190" s="561" t="n"/>
    </row>
    <row r="105191">
      <c r="N105191" s="561" t="n"/>
    </row>
    <row r="105192">
      <c r="N105192" s="561" t="n"/>
    </row>
    <row r="105193">
      <c r="N105193" s="561" t="n"/>
    </row>
    <row r="105194">
      <c r="N105194" s="561" t="n"/>
    </row>
    <row r="105195">
      <c r="N105195" s="561" t="n"/>
    </row>
    <row r="105196">
      <c r="N105196" s="561" t="n"/>
    </row>
    <row r="105197">
      <c r="N105197" s="561" t="n"/>
    </row>
    <row r="105198">
      <c r="N105198" s="561" t="n"/>
    </row>
    <row r="105199">
      <c r="N105199" s="561" t="n"/>
    </row>
    <row r="105200">
      <c r="N105200" s="561" t="n"/>
    </row>
    <row r="105201">
      <c r="N105201" s="561" t="n"/>
    </row>
    <row r="105202">
      <c r="N105202" s="561" t="n"/>
    </row>
    <row r="105203">
      <c r="N105203" s="561" t="n"/>
    </row>
    <row r="105204">
      <c r="N105204" s="561" t="n"/>
    </row>
    <row r="105205">
      <c r="N105205" s="561" t="n"/>
    </row>
    <row r="105206">
      <c r="N105206" s="561" t="n"/>
    </row>
    <row r="105207">
      <c r="N105207" s="561" t="n"/>
    </row>
    <row r="105208">
      <c r="N105208" s="561" t="n"/>
    </row>
    <row r="105209">
      <c r="N105209" s="561" t="n"/>
    </row>
    <row r="105210">
      <c r="N105210" s="561" t="n"/>
    </row>
    <row r="105211">
      <c r="N105211" s="561" t="n"/>
    </row>
    <row r="105212">
      <c r="N105212" s="561" t="n"/>
    </row>
    <row r="105213">
      <c r="N105213" s="561" t="n"/>
    </row>
    <row r="105214">
      <c r="N105214" s="561" t="n"/>
    </row>
    <row r="105215">
      <c r="N105215" s="561" t="n"/>
    </row>
    <row r="105216">
      <c r="N105216" s="561" t="n"/>
    </row>
    <row r="105217">
      <c r="N105217" s="561" t="n"/>
    </row>
    <row r="105218">
      <c r="N105218" s="561" t="n"/>
    </row>
    <row r="105219">
      <c r="N105219" s="561" t="n"/>
    </row>
    <row r="105220">
      <c r="N105220" s="561" t="n"/>
    </row>
    <row r="105221">
      <c r="N105221" s="561" t="n"/>
    </row>
    <row r="105222">
      <c r="N105222" s="561" t="n"/>
    </row>
    <row r="105223">
      <c r="N105223" s="561" t="n"/>
    </row>
    <row r="105224">
      <c r="N105224" s="561" t="n"/>
    </row>
    <row r="105225">
      <c r="N105225" s="561" t="n"/>
    </row>
    <row r="105226">
      <c r="N105226" s="561" t="n"/>
    </row>
    <row r="105227">
      <c r="N105227" s="561" t="n"/>
    </row>
    <row r="105228">
      <c r="N105228" s="561" t="n"/>
    </row>
    <row r="105229">
      <c r="N105229" s="561" t="n"/>
    </row>
    <row r="105230">
      <c r="N105230" s="561" t="n"/>
    </row>
    <row r="105231">
      <c r="N105231" s="561" t="n"/>
    </row>
    <row r="105232">
      <c r="N105232" s="561" t="n"/>
    </row>
    <row r="105233">
      <c r="N105233" s="561" t="n"/>
    </row>
    <row r="105234">
      <c r="N105234" s="561" t="n"/>
    </row>
    <row r="105235">
      <c r="N105235" s="561" t="n"/>
    </row>
    <row r="105236">
      <c r="N105236" s="561" t="n"/>
    </row>
    <row r="105237">
      <c r="N105237" s="561" t="n"/>
    </row>
    <row r="105238">
      <c r="N105238" s="561" t="n"/>
    </row>
    <row r="105239">
      <c r="N105239" s="561" t="n"/>
    </row>
    <row r="105240">
      <c r="N105240" s="561" t="n"/>
    </row>
    <row r="105241">
      <c r="N105241" s="561" t="n"/>
    </row>
    <row r="105242">
      <c r="N105242" s="561" t="n"/>
    </row>
    <row r="105243">
      <c r="N105243" s="561" t="n"/>
    </row>
    <row r="105244">
      <c r="N105244" s="561" t="n"/>
    </row>
    <row r="105245">
      <c r="N105245" s="561" t="n"/>
    </row>
    <row r="105246">
      <c r="N105246" s="561" t="n"/>
    </row>
    <row r="105247">
      <c r="N105247" s="561" t="n"/>
    </row>
    <row r="105248">
      <c r="N105248" s="561" t="n"/>
    </row>
    <row r="105249">
      <c r="N105249" s="561" t="n"/>
    </row>
    <row r="105250">
      <c r="N105250" s="561" t="n"/>
    </row>
    <row r="105251">
      <c r="N105251" s="561" t="n"/>
    </row>
    <row r="105252">
      <c r="N105252" s="561" t="n"/>
    </row>
    <row r="105253">
      <c r="N105253" s="561" t="n"/>
    </row>
    <row r="105254">
      <c r="N105254" s="561" t="n"/>
    </row>
    <row r="105255">
      <c r="N105255" s="561" t="n"/>
    </row>
    <row r="105256">
      <c r="N105256" s="561" t="n"/>
    </row>
    <row r="105257">
      <c r="N105257" s="561" t="n"/>
    </row>
    <row r="105258">
      <c r="N105258" s="561" t="n"/>
    </row>
    <row r="105259">
      <c r="N105259" s="561" t="n"/>
    </row>
    <row r="105260">
      <c r="N105260" s="561" t="n"/>
    </row>
    <row r="105261">
      <c r="N105261" s="561" t="n"/>
    </row>
    <row r="105262">
      <c r="N105262" s="561" t="n"/>
    </row>
    <row r="105263">
      <c r="N105263" s="561" t="n"/>
    </row>
    <row r="105264">
      <c r="N105264" s="561" t="n"/>
    </row>
    <row r="105265">
      <c r="N105265" s="561" t="n"/>
    </row>
    <row r="105266">
      <c r="N105266" s="561" t="n"/>
    </row>
    <row r="105267">
      <c r="N105267" s="561" t="n"/>
    </row>
    <row r="105268">
      <c r="N105268" s="561" t="n"/>
    </row>
    <row r="105269">
      <c r="N105269" s="561" t="n"/>
    </row>
    <row r="105270">
      <c r="N105270" s="561" t="n"/>
    </row>
    <row r="105271">
      <c r="N105271" s="561" t="n"/>
    </row>
    <row r="105272">
      <c r="N105272" s="561" t="n"/>
    </row>
    <row r="105273">
      <c r="N105273" s="561" t="n"/>
    </row>
    <row r="105274">
      <c r="N105274" s="561" t="n"/>
    </row>
    <row r="105275">
      <c r="N105275" s="561" t="n"/>
    </row>
    <row r="105276">
      <c r="N105276" s="561" t="n"/>
    </row>
    <row r="105277">
      <c r="N105277" s="561" t="n"/>
    </row>
    <row r="105278">
      <c r="N105278" s="561" t="n"/>
    </row>
    <row r="105279">
      <c r="N105279" s="561" t="n"/>
    </row>
    <row r="105280">
      <c r="N105280" s="561" t="n"/>
    </row>
    <row r="105281">
      <c r="N105281" s="561" t="n"/>
    </row>
    <row r="105282">
      <c r="N105282" s="561" t="n"/>
    </row>
    <row r="105283">
      <c r="N105283" s="561" t="n"/>
    </row>
    <row r="105284">
      <c r="N105284" s="561" t="n"/>
    </row>
    <row r="105285">
      <c r="N105285" s="561" t="n"/>
    </row>
    <row r="105286">
      <c r="N105286" s="561" t="n"/>
    </row>
    <row r="105287">
      <c r="N105287" s="561" t="n"/>
    </row>
    <row r="105288">
      <c r="N105288" s="561" t="n"/>
    </row>
    <row r="105289">
      <c r="N105289" s="561" t="n"/>
    </row>
    <row r="105290">
      <c r="N105290" s="561" t="n"/>
    </row>
    <row r="105291">
      <c r="N105291" s="561" t="n"/>
    </row>
    <row r="105292">
      <c r="N105292" s="561" t="n"/>
    </row>
    <row r="105293">
      <c r="N105293" s="561" t="n"/>
    </row>
    <row r="105294">
      <c r="N105294" s="561" t="n"/>
    </row>
    <row r="105295">
      <c r="N105295" s="561" t="n"/>
    </row>
    <row r="105296">
      <c r="N105296" s="561" t="n"/>
    </row>
    <row r="105297">
      <c r="N105297" s="561" t="n"/>
    </row>
    <row r="105298">
      <c r="N105298" s="561" t="n"/>
    </row>
    <row r="105299">
      <c r="N105299" s="561" t="n"/>
    </row>
    <row r="105300">
      <c r="N105300" s="561" t="n"/>
    </row>
    <row r="105301">
      <c r="N105301" s="561" t="n"/>
    </row>
    <row r="105302">
      <c r="N105302" s="561" t="n"/>
    </row>
    <row r="105303">
      <c r="N105303" s="561" t="n"/>
    </row>
    <row r="105304">
      <c r="N105304" s="561" t="n"/>
    </row>
    <row r="105305">
      <c r="N105305" s="561" t="n"/>
    </row>
    <row r="105306">
      <c r="N105306" s="561" t="n"/>
    </row>
    <row r="105307">
      <c r="N105307" s="561" t="n"/>
    </row>
    <row r="105308">
      <c r="N105308" s="561" t="n"/>
    </row>
    <row r="105309">
      <c r="N105309" s="561" t="n"/>
    </row>
    <row r="105310">
      <c r="N105310" s="561" t="n"/>
    </row>
    <row r="105311">
      <c r="N105311" s="561" t="n"/>
    </row>
    <row r="105312">
      <c r="N105312" s="561" t="n"/>
    </row>
    <row r="105313">
      <c r="N105313" s="561" t="n"/>
    </row>
    <row r="105314">
      <c r="N105314" s="561" t="n"/>
    </row>
    <row r="105315">
      <c r="N105315" s="561" t="n"/>
    </row>
    <row r="105316">
      <c r="N105316" s="561" t="n"/>
    </row>
    <row r="105317">
      <c r="N105317" s="561" t="n"/>
    </row>
    <row r="105318">
      <c r="N105318" s="561" t="n"/>
    </row>
    <row r="105319">
      <c r="N105319" s="561" t="n"/>
    </row>
    <row r="105320">
      <c r="N105320" s="561" t="n"/>
    </row>
    <row r="105321">
      <c r="N105321" s="561" t="n"/>
    </row>
    <row r="105322">
      <c r="N105322" s="561" t="n"/>
    </row>
    <row r="105323">
      <c r="N105323" s="561" t="n"/>
    </row>
    <row r="105324">
      <c r="N105324" s="561" t="n"/>
    </row>
    <row r="105325">
      <c r="N105325" s="561" t="n"/>
    </row>
    <row r="105326">
      <c r="N105326" s="561" t="n"/>
    </row>
    <row r="105327">
      <c r="N105327" s="561" t="n"/>
    </row>
    <row r="105328">
      <c r="N105328" s="561" t="n"/>
    </row>
    <row r="105329">
      <c r="N105329" s="561" t="n"/>
    </row>
    <row r="105330">
      <c r="N105330" s="561" t="n"/>
    </row>
    <row r="105331">
      <c r="N105331" s="561" t="n"/>
    </row>
    <row r="105332">
      <c r="N105332" s="561" t="n"/>
    </row>
    <row r="105333">
      <c r="N105333" s="561" t="n"/>
    </row>
    <row r="105334">
      <c r="N105334" s="561" t="n"/>
    </row>
    <row r="105335">
      <c r="N105335" s="561" t="n"/>
    </row>
    <row r="105336">
      <c r="N105336" s="561" t="n"/>
    </row>
    <row r="105337">
      <c r="N105337" s="561" t="n"/>
    </row>
    <row r="105338">
      <c r="N105338" s="561" t="n"/>
    </row>
    <row r="105339">
      <c r="N105339" s="561" t="n"/>
    </row>
    <row r="105340">
      <c r="N105340" s="561" t="n"/>
    </row>
    <row r="105341">
      <c r="N105341" s="561" t="n"/>
    </row>
    <row r="105342">
      <c r="N105342" s="561" t="n"/>
    </row>
    <row r="105343">
      <c r="N105343" s="561" t="n"/>
    </row>
    <row r="105344">
      <c r="N105344" s="561" t="n"/>
    </row>
    <row r="105345">
      <c r="N105345" s="561" t="n"/>
    </row>
    <row r="105346">
      <c r="N105346" s="561" t="n"/>
    </row>
    <row r="105347">
      <c r="N105347" s="561" t="n"/>
    </row>
    <row r="105348">
      <c r="N105348" s="561" t="n"/>
    </row>
    <row r="105349">
      <c r="N105349" s="561" t="n"/>
    </row>
    <row r="105350">
      <c r="N105350" s="561" t="n"/>
    </row>
    <row r="105351">
      <c r="N105351" s="561" t="n"/>
    </row>
    <row r="105352">
      <c r="N105352" s="561" t="n"/>
    </row>
    <row r="105353">
      <c r="N105353" s="561" t="n"/>
    </row>
    <row r="105354">
      <c r="N105354" s="561" t="n"/>
    </row>
    <row r="105355">
      <c r="N105355" s="561" t="n"/>
    </row>
    <row r="105356">
      <c r="N105356" s="561" t="n"/>
    </row>
    <row r="105357">
      <c r="N105357" s="561" t="n"/>
    </row>
    <row r="105358">
      <c r="N105358" s="561" t="n"/>
    </row>
    <row r="105359">
      <c r="N105359" s="561" t="n"/>
    </row>
    <row r="105360">
      <c r="N105360" s="561" t="n"/>
    </row>
    <row r="105361">
      <c r="N105361" s="561" t="n"/>
    </row>
    <row r="105362">
      <c r="N105362" s="561" t="n"/>
    </row>
    <row r="105363">
      <c r="N105363" s="561" t="n"/>
    </row>
    <row r="105364">
      <c r="N105364" s="561" t="n"/>
    </row>
    <row r="105365">
      <c r="N105365" s="561" t="n"/>
    </row>
    <row r="105366">
      <c r="N105366" s="561" t="n"/>
    </row>
    <row r="105367">
      <c r="N105367" s="561" t="n"/>
    </row>
    <row r="105368">
      <c r="N105368" s="561" t="n"/>
    </row>
    <row r="105369">
      <c r="N105369" s="561" t="n"/>
    </row>
    <row r="105370">
      <c r="N105370" s="561" t="n"/>
    </row>
    <row r="105371">
      <c r="N105371" s="561" t="n"/>
    </row>
    <row r="105372">
      <c r="N105372" s="561" t="n"/>
    </row>
    <row r="105373">
      <c r="N105373" s="561" t="n"/>
    </row>
    <row r="105374">
      <c r="N105374" s="561" t="n"/>
    </row>
    <row r="105375">
      <c r="N105375" s="561" t="n"/>
    </row>
    <row r="105376">
      <c r="N105376" s="561" t="n"/>
    </row>
    <row r="105377">
      <c r="N105377" s="561" t="n"/>
    </row>
    <row r="105378">
      <c r="N105378" s="561" t="n"/>
    </row>
    <row r="105379">
      <c r="N105379" s="561" t="n"/>
    </row>
    <row r="105380">
      <c r="N105380" s="561" t="n"/>
    </row>
    <row r="105381">
      <c r="N105381" s="561" t="n"/>
    </row>
    <row r="105382">
      <c r="N105382" s="561" t="n"/>
    </row>
    <row r="105383">
      <c r="N105383" s="561" t="n"/>
    </row>
    <row r="105384">
      <c r="N105384" s="561" t="n"/>
    </row>
    <row r="105385">
      <c r="N105385" s="561" t="n"/>
    </row>
    <row r="105386">
      <c r="N105386" s="561" t="n"/>
    </row>
    <row r="105387">
      <c r="N105387" s="561" t="n"/>
    </row>
    <row r="105388">
      <c r="N105388" s="561" t="n"/>
    </row>
    <row r="105389">
      <c r="N105389" s="561" t="n"/>
    </row>
    <row r="105390">
      <c r="N105390" s="561" t="n"/>
    </row>
    <row r="105391">
      <c r="N105391" s="561" t="n"/>
    </row>
    <row r="105392">
      <c r="N105392" s="561" t="n"/>
    </row>
    <row r="105393">
      <c r="N105393" s="561" t="n"/>
    </row>
    <row r="105394">
      <c r="N105394" s="561" t="n"/>
    </row>
    <row r="105395">
      <c r="N105395" s="561" t="n"/>
    </row>
    <row r="105396">
      <c r="N105396" s="561" t="n"/>
    </row>
    <row r="105397">
      <c r="N105397" s="561" t="n"/>
    </row>
    <row r="105398">
      <c r="N105398" s="561" t="n"/>
    </row>
    <row r="105399">
      <c r="N105399" s="561" t="n"/>
    </row>
    <row r="105400">
      <c r="N105400" s="561" t="n"/>
    </row>
    <row r="105401">
      <c r="N105401" s="561" t="n"/>
    </row>
    <row r="105402">
      <c r="N105402" s="561" t="n"/>
    </row>
    <row r="105403">
      <c r="N105403" s="561" t="n"/>
    </row>
    <row r="105404">
      <c r="N105404" s="561" t="n"/>
    </row>
    <row r="105405">
      <c r="N105405" s="561" t="n"/>
    </row>
    <row r="105406">
      <c r="N105406" s="561" t="n"/>
    </row>
    <row r="105407">
      <c r="N105407" s="561" t="n"/>
    </row>
    <row r="105408">
      <c r="N105408" s="561" t="n"/>
    </row>
    <row r="105409">
      <c r="N105409" s="561" t="n"/>
    </row>
    <row r="105410">
      <c r="N105410" s="561" t="n"/>
    </row>
    <row r="105411">
      <c r="N105411" s="561" t="n"/>
    </row>
    <row r="105412">
      <c r="N105412" s="561" t="n"/>
    </row>
    <row r="105413">
      <c r="N105413" s="561" t="n"/>
    </row>
    <row r="105414">
      <c r="N105414" s="561" t="n"/>
    </row>
    <row r="105415">
      <c r="N105415" s="561" t="n"/>
    </row>
    <row r="105416">
      <c r="N105416" s="561" t="n"/>
    </row>
    <row r="105417">
      <c r="N105417" s="561" t="n"/>
    </row>
    <row r="105418">
      <c r="N105418" s="561" t="n"/>
    </row>
    <row r="105419">
      <c r="N105419" s="561" t="n"/>
    </row>
    <row r="105420">
      <c r="N105420" s="561" t="n"/>
    </row>
    <row r="105421">
      <c r="N105421" s="561" t="n"/>
    </row>
    <row r="105422">
      <c r="N105422" s="561" t="n"/>
    </row>
    <row r="105423">
      <c r="N105423" s="561" t="n"/>
    </row>
    <row r="105424">
      <c r="N105424" s="561" t="n"/>
    </row>
    <row r="105425">
      <c r="N105425" s="561" t="n"/>
    </row>
    <row r="105426">
      <c r="N105426" s="561" t="n"/>
    </row>
    <row r="105427">
      <c r="N105427" s="561" t="n"/>
    </row>
    <row r="105428">
      <c r="N105428" s="561" t="n"/>
    </row>
    <row r="105429">
      <c r="N105429" s="561" t="n"/>
    </row>
    <row r="105430">
      <c r="N105430" s="561" t="n"/>
    </row>
    <row r="105431">
      <c r="N105431" s="561" t="n"/>
    </row>
    <row r="105432">
      <c r="N105432" s="561" t="n"/>
    </row>
    <row r="105433">
      <c r="N105433" s="561" t="n"/>
    </row>
    <row r="105434">
      <c r="N105434" s="561" t="n"/>
    </row>
    <row r="105435">
      <c r="N105435" s="561" t="n"/>
    </row>
    <row r="105436">
      <c r="N105436" s="561" t="n"/>
    </row>
    <row r="105437">
      <c r="N105437" s="561" t="n"/>
    </row>
    <row r="105438">
      <c r="N105438" s="561" t="n"/>
    </row>
    <row r="105439">
      <c r="N105439" s="561" t="n"/>
    </row>
    <row r="105440">
      <c r="N105440" s="561" t="n"/>
    </row>
    <row r="105441">
      <c r="N105441" s="561" t="n"/>
    </row>
    <row r="105442">
      <c r="N105442" s="561" t="n"/>
    </row>
    <row r="105443">
      <c r="N105443" s="561" t="n"/>
    </row>
    <row r="105444">
      <c r="N105444" s="561" t="n"/>
    </row>
    <row r="105445">
      <c r="N105445" s="561" t="n"/>
    </row>
    <row r="105446">
      <c r="N105446" s="561" t="n"/>
    </row>
    <row r="105447">
      <c r="N105447" s="561" t="n"/>
    </row>
    <row r="105448">
      <c r="N105448" s="561" t="n"/>
    </row>
    <row r="105449">
      <c r="N105449" s="561" t="n"/>
    </row>
    <row r="105450">
      <c r="N105450" s="561" t="n"/>
    </row>
    <row r="105451">
      <c r="N105451" s="561" t="n"/>
    </row>
    <row r="105452">
      <c r="N105452" s="561" t="n"/>
    </row>
    <row r="105453">
      <c r="N105453" s="561" t="n"/>
    </row>
    <row r="105454">
      <c r="N105454" s="561" t="n"/>
    </row>
    <row r="105455">
      <c r="N105455" s="561" t="n"/>
    </row>
    <row r="105456">
      <c r="N105456" s="561" t="n"/>
    </row>
    <row r="105457">
      <c r="N105457" s="561" t="n"/>
    </row>
    <row r="105458">
      <c r="N105458" s="561" t="n"/>
    </row>
    <row r="105459">
      <c r="N105459" s="561" t="n"/>
    </row>
    <row r="105460">
      <c r="N105460" s="561" t="n"/>
    </row>
    <row r="105461">
      <c r="N105461" s="561" t="n"/>
    </row>
    <row r="105462">
      <c r="N105462" s="561" t="n"/>
    </row>
    <row r="105463">
      <c r="N105463" s="561" t="n"/>
    </row>
    <row r="105464">
      <c r="N105464" s="561" t="n"/>
    </row>
    <row r="105465">
      <c r="N105465" s="561" t="n"/>
    </row>
    <row r="105466">
      <c r="N105466" s="561" t="n"/>
    </row>
    <row r="105467">
      <c r="N105467" s="561" t="n"/>
    </row>
    <row r="105468">
      <c r="N105468" s="561" t="n"/>
    </row>
    <row r="105469">
      <c r="N105469" s="561" t="n"/>
    </row>
    <row r="105470">
      <c r="N105470" s="561" t="n"/>
    </row>
    <row r="105471">
      <c r="N105471" s="561" t="n"/>
    </row>
    <row r="105472">
      <c r="N105472" s="561" t="n"/>
    </row>
    <row r="105473">
      <c r="N105473" s="561" t="n"/>
    </row>
    <row r="105474">
      <c r="N105474" s="561" t="n"/>
    </row>
    <row r="105475">
      <c r="N105475" s="561" t="n"/>
    </row>
    <row r="105476">
      <c r="N105476" s="561" t="n"/>
    </row>
    <row r="105477">
      <c r="N105477" s="561" t="n"/>
    </row>
    <row r="105478">
      <c r="N105478" s="561" t="n"/>
    </row>
    <row r="105479">
      <c r="N105479" s="561" t="n"/>
    </row>
    <row r="105480">
      <c r="N105480" s="561" t="n"/>
    </row>
    <row r="105481">
      <c r="N105481" s="561" t="n"/>
    </row>
    <row r="105482">
      <c r="N105482" s="561" t="n"/>
    </row>
    <row r="105483">
      <c r="N105483" s="561" t="n"/>
    </row>
    <row r="105484">
      <c r="N105484" s="561" t="n"/>
    </row>
    <row r="105485">
      <c r="N105485" s="561" t="n"/>
    </row>
    <row r="105486">
      <c r="N105486" s="561" t="n"/>
    </row>
    <row r="105487">
      <c r="N105487" s="561" t="n"/>
    </row>
    <row r="105488">
      <c r="N105488" s="561" t="n"/>
    </row>
    <row r="105489">
      <c r="N105489" s="561" t="n"/>
    </row>
    <row r="105490">
      <c r="N105490" s="561" t="n"/>
    </row>
    <row r="105491">
      <c r="N105491" s="561" t="n"/>
    </row>
    <row r="105492">
      <c r="N105492" s="561" t="n"/>
    </row>
    <row r="105493">
      <c r="N105493" s="561" t="n"/>
    </row>
    <row r="105494">
      <c r="N105494" s="561" t="n"/>
    </row>
    <row r="105495">
      <c r="N105495" s="561" t="n"/>
    </row>
    <row r="105496">
      <c r="N105496" s="561" t="n"/>
    </row>
    <row r="105497">
      <c r="N105497" s="561" t="n"/>
    </row>
    <row r="105498">
      <c r="N105498" s="561" t="n"/>
    </row>
    <row r="105499">
      <c r="N105499" s="561" t="n"/>
    </row>
    <row r="105500">
      <c r="N105500" s="561" t="n"/>
    </row>
    <row r="105501">
      <c r="N105501" s="561" t="n"/>
    </row>
    <row r="105502">
      <c r="N105502" s="561" t="n"/>
    </row>
    <row r="105503">
      <c r="N105503" s="561" t="n"/>
    </row>
    <row r="105504">
      <c r="N105504" s="561" t="n"/>
    </row>
    <row r="105505">
      <c r="N105505" s="561" t="n"/>
    </row>
    <row r="105506">
      <c r="N105506" s="561" t="n"/>
    </row>
    <row r="105507">
      <c r="N105507" s="561" t="n"/>
    </row>
    <row r="105508">
      <c r="N105508" s="561" t="n"/>
    </row>
    <row r="105509">
      <c r="N105509" s="561" t="n"/>
    </row>
    <row r="105510">
      <c r="N105510" s="561" t="n"/>
    </row>
    <row r="105511">
      <c r="N105511" s="561" t="n"/>
    </row>
    <row r="105512">
      <c r="N105512" s="561" t="n"/>
    </row>
    <row r="105513">
      <c r="N105513" s="561" t="n"/>
    </row>
    <row r="105514">
      <c r="N105514" s="561" t="n"/>
    </row>
    <row r="105515">
      <c r="N105515" s="561" t="n"/>
    </row>
    <row r="105516">
      <c r="N105516" s="561" t="n"/>
    </row>
    <row r="105517">
      <c r="N105517" s="561" t="n"/>
    </row>
    <row r="105518">
      <c r="N105518" s="561" t="n"/>
    </row>
    <row r="105519">
      <c r="N105519" s="561" t="n"/>
    </row>
    <row r="105520">
      <c r="N105520" s="561" t="n"/>
    </row>
    <row r="105521">
      <c r="N105521" s="561" t="n"/>
    </row>
    <row r="105522">
      <c r="N105522" s="561" t="n"/>
    </row>
    <row r="105523">
      <c r="N105523" s="561" t="n"/>
    </row>
    <row r="105524">
      <c r="N105524" s="561" t="n"/>
    </row>
    <row r="105525">
      <c r="N105525" s="561" t="n"/>
    </row>
    <row r="105526">
      <c r="N105526" s="561" t="n"/>
    </row>
    <row r="105527">
      <c r="N105527" s="561" t="n"/>
    </row>
    <row r="105528">
      <c r="N105528" s="561" t="n"/>
    </row>
    <row r="105529">
      <c r="N105529" s="561" t="n"/>
    </row>
    <row r="105530">
      <c r="N105530" s="561" t="n"/>
    </row>
    <row r="105531">
      <c r="N105531" s="561" t="n"/>
    </row>
    <row r="105532">
      <c r="N105532" s="561" t="n"/>
    </row>
    <row r="105533">
      <c r="N105533" s="561" t="n"/>
    </row>
    <row r="105534">
      <c r="N105534" s="561" t="n"/>
    </row>
    <row r="105535">
      <c r="N105535" s="561" t="n"/>
    </row>
    <row r="105536">
      <c r="N105536" s="561" t="n"/>
    </row>
    <row r="105537">
      <c r="N105537" s="561" t="n"/>
    </row>
    <row r="105538">
      <c r="N105538" s="561" t="n"/>
    </row>
    <row r="105539">
      <c r="N105539" s="561" t="n"/>
    </row>
    <row r="105540">
      <c r="N105540" s="561" t="n"/>
    </row>
    <row r="105541">
      <c r="N105541" s="561" t="n"/>
    </row>
    <row r="105542">
      <c r="N105542" s="561" t="n"/>
    </row>
    <row r="105543">
      <c r="N105543" s="561" t="n"/>
    </row>
    <row r="105544">
      <c r="N105544" s="561" t="n"/>
    </row>
    <row r="105545">
      <c r="N105545" s="561" t="n"/>
    </row>
    <row r="105546">
      <c r="N105546" s="561" t="n"/>
    </row>
    <row r="105547">
      <c r="N105547" s="561" t="n"/>
    </row>
    <row r="105548">
      <c r="N105548" s="561" t="n"/>
    </row>
    <row r="105549">
      <c r="N105549" s="561" t="n"/>
    </row>
    <row r="105550">
      <c r="N105550" s="561" t="n"/>
    </row>
    <row r="105551">
      <c r="N105551" s="561" t="n"/>
    </row>
    <row r="105552">
      <c r="N105552" s="561" t="n"/>
    </row>
    <row r="105553">
      <c r="N105553" s="561" t="n"/>
    </row>
    <row r="105554">
      <c r="N105554" s="561" t="n"/>
    </row>
    <row r="105555">
      <c r="N105555" s="561" t="n"/>
    </row>
    <row r="105556">
      <c r="N105556" s="561" t="n"/>
    </row>
    <row r="105557">
      <c r="N105557" s="561" t="n"/>
    </row>
    <row r="105558">
      <c r="N105558" s="561" t="n"/>
    </row>
    <row r="105559">
      <c r="N105559" s="561" t="n"/>
    </row>
    <row r="105560">
      <c r="N105560" s="561" t="n"/>
    </row>
    <row r="105561">
      <c r="N105561" s="561" t="n"/>
    </row>
    <row r="105562">
      <c r="N105562" s="561" t="n"/>
    </row>
    <row r="105563">
      <c r="N105563" s="561" t="n"/>
    </row>
    <row r="105564">
      <c r="N105564" s="561" t="n"/>
    </row>
    <row r="105565">
      <c r="N105565" s="561" t="n"/>
    </row>
    <row r="105566">
      <c r="N105566" s="561" t="n"/>
    </row>
    <row r="105567">
      <c r="N105567" s="561" t="n"/>
    </row>
    <row r="105568">
      <c r="N105568" s="561" t="n"/>
    </row>
    <row r="105569">
      <c r="N105569" s="561" t="n"/>
    </row>
    <row r="105570">
      <c r="N105570" s="561" t="n"/>
    </row>
    <row r="105571">
      <c r="N105571" s="561" t="n"/>
    </row>
    <row r="105572">
      <c r="N105572" s="561" t="n"/>
    </row>
    <row r="105573">
      <c r="N105573" s="561" t="n"/>
    </row>
    <row r="105574">
      <c r="N105574" s="561" t="n"/>
    </row>
    <row r="105575">
      <c r="N105575" s="561" t="n"/>
    </row>
    <row r="105576">
      <c r="N105576" s="561" t="n"/>
    </row>
    <row r="105577">
      <c r="N105577" s="561" t="n"/>
    </row>
    <row r="105578">
      <c r="N105578" s="561" t="n"/>
    </row>
    <row r="105579">
      <c r="N105579" s="561" t="n"/>
    </row>
    <row r="105580">
      <c r="N105580" s="561" t="n"/>
    </row>
    <row r="105581">
      <c r="N105581" s="561" t="n"/>
    </row>
    <row r="105582">
      <c r="N105582" s="561" t="n"/>
    </row>
    <row r="105583">
      <c r="N105583" s="561" t="n"/>
    </row>
    <row r="105584">
      <c r="N105584" s="561" t="n"/>
    </row>
    <row r="105585">
      <c r="N105585" s="561" t="n"/>
    </row>
    <row r="105586">
      <c r="N105586" s="561" t="n"/>
    </row>
    <row r="105587">
      <c r="N105587" s="561" t="n"/>
    </row>
    <row r="105588">
      <c r="N105588" s="561" t="n"/>
    </row>
    <row r="105589">
      <c r="N105589" s="561" t="n"/>
    </row>
    <row r="105590">
      <c r="N105590" s="561" t="n"/>
    </row>
    <row r="105591">
      <c r="N105591" s="561" t="n"/>
    </row>
    <row r="105592">
      <c r="N105592" s="561" t="n"/>
    </row>
    <row r="105593">
      <c r="N105593" s="561" t="n"/>
    </row>
    <row r="105594">
      <c r="N105594" s="561" t="n"/>
    </row>
    <row r="105595">
      <c r="N105595" s="561" t="n"/>
    </row>
    <row r="105596">
      <c r="N105596" s="561" t="n"/>
    </row>
    <row r="105597">
      <c r="N105597" s="561" t="n"/>
    </row>
    <row r="105598">
      <c r="N105598" s="561" t="n"/>
    </row>
    <row r="105599">
      <c r="N105599" s="561" t="n"/>
    </row>
    <row r="105600">
      <c r="N105600" s="561" t="n"/>
    </row>
    <row r="105601">
      <c r="N105601" s="561" t="n"/>
    </row>
    <row r="105602">
      <c r="N105602" s="561" t="n"/>
    </row>
    <row r="105603">
      <c r="N105603" s="561" t="n"/>
    </row>
    <row r="105604">
      <c r="N105604" s="561" t="n"/>
    </row>
    <row r="105605">
      <c r="N105605" s="561" t="n"/>
    </row>
    <row r="105606">
      <c r="N105606" s="561" t="n"/>
    </row>
    <row r="105607">
      <c r="N105607" s="561" t="n"/>
    </row>
    <row r="105608">
      <c r="N105608" s="561" t="n"/>
    </row>
    <row r="105609">
      <c r="N105609" s="561" t="n"/>
    </row>
    <row r="105610">
      <c r="N105610" s="561" t="n"/>
    </row>
    <row r="105611">
      <c r="N105611" s="561" t="n"/>
    </row>
    <row r="105612">
      <c r="N105612" s="561" t="n"/>
    </row>
    <row r="105613">
      <c r="N105613" s="561" t="n"/>
    </row>
    <row r="105614">
      <c r="N105614" s="561" t="n"/>
    </row>
    <row r="105615">
      <c r="N105615" s="561" t="n"/>
    </row>
    <row r="105616">
      <c r="N105616" s="561" t="n"/>
    </row>
    <row r="105617">
      <c r="N105617" s="561" t="n"/>
    </row>
    <row r="105618">
      <c r="N105618" s="561" t="n"/>
    </row>
    <row r="105619">
      <c r="N105619" s="561" t="n"/>
    </row>
    <row r="105620">
      <c r="N105620" s="561" t="n"/>
    </row>
    <row r="105621">
      <c r="N105621" s="561" t="n"/>
    </row>
    <row r="105622">
      <c r="N105622" s="561" t="n"/>
    </row>
    <row r="105623">
      <c r="N105623" s="561" t="n"/>
    </row>
    <row r="105624">
      <c r="N105624" s="561" t="n"/>
    </row>
    <row r="105625">
      <c r="N105625" s="561" t="n"/>
    </row>
    <row r="105626">
      <c r="N105626" s="561" t="n"/>
    </row>
    <row r="105627">
      <c r="N105627" s="561" t="n"/>
    </row>
    <row r="105628">
      <c r="N105628" s="561" t="n"/>
    </row>
    <row r="105629">
      <c r="N105629" s="561" t="n"/>
    </row>
    <row r="105630">
      <c r="N105630" s="561" t="n"/>
    </row>
    <row r="105631">
      <c r="N105631" s="561" t="n"/>
    </row>
    <row r="105632">
      <c r="N105632" s="561" t="n"/>
    </row>
    <row r="105633">
      <c r="N105633" s="561" t="n"/>
    </row>
    <row r="105634">
      <c r="N105634" s="561" t="n"/>
    </row>
    <row r="105635">
      <c r="N105635" s="561" t="n"/>
    </row>
    <row r="105636">
      <c r="N105636" s="561" t="n"/>
    </row>
    <row r="105637">
      <c r="N105637" s="561" t="n"/>
    </row>
    <row r="105638">
      <c r="N105638" s="561" t="n"/>
    </row>
    <row r="105639">
      <c r="N105639" s="561" t="n"/>
    </row>
    <row r="105640">
      <c r="N105640" s="561" t="n"/>
    </row>
    <row r="105641">
      <c r="N105641" s="561" t="n"/>
    </row>
    <row r="105642">
      <c r="N105642" s="561" t="n"/>
    </row>
    <row r="105643">
      <c r="N105643" s="561" t="n"/>
    </row>
    <row r="105644">
      <c r="N105644" s="561" t="n"/>
    </row>
    <row r="105645">
      <c r="N105645" s="561" t="n"/>
    </row>
    <row r="105646">
      <c r="N105646" s="561" t="n"/>
    </row>
    <row r="105647">
      <c r="N105647" s="561" t="n"/>
    </row>
    <row r="105648">
      <c r="N105648" s="561" t="n"/>
    </row>
    <row r="105649">
      <c r="N105649" s="561" t="n"/>
    </row>
    <row r="105650">
      <c r="N105650" s="561" t="n"/>
    </row>
    <row r="105651">
      <c r="N105651" s="561" t="n"/>
    </row>
    <row r="105652">
      <c r="N105652" s="561" t="n"/>
    </row>
    <row r="105653">
      <c r="N105653" s="561" t="n"/>
    </row>
    <row r="105654">
      <c r="N105654" s="561" t="n"/>
    </row>
    <row r="105655">
      <c r="N105655" s="561" t="n"/>
    </row>
    <row r="105656">
      <c r="N105656" s="561" t="n"/>
    </row>
    <row r="105657">
      <c r="N105657" s="561" t="n"/>
    </row>
    <row r="105658">
      <c r="N105658" s="561" t="n"/>
    </row>
    <row r="105659">
      <c r="N105659" s="561" t="n"/>
    </row>
    <row r="105660">
      <c r="N105660" s="561" t="n"/>
    </row>
    <row r="105661">
      <c r="N105661" s="561" t="n"/>
    </row>
    <row r="105662">
      <c r="N105662" s="561" t="n"/>
    </row>
    <row r="105663">
      <c r="N105663" s="561" t="n"/>
    </row>
    <row r="105664">
      <c r="N105664" s="561" t="n"/>
    </row>
    <row r="105665">
      <c r="N105665" s="561" t="n"/>
    </row>
    <row r="105666">
      <c r="N105666" s="561" t="n"/>
    </row>
    <row r="105667">
      <c r="N105667" s="561" t="n"/>
    </row>
    <row r="105668">
      <c r="N105668" s="561" t="n"/>
    </row>
    <row r="105669">
      <c r="N105669" s="561" t="n"/>
    </row>
    <row r="105670">
      <c r="N105670" s="561" t="n"/>
    </row>
    <row r="105671">
      <c r="N105671" s="561" t="n"/>
    </row>
    <row r="105672">
      <c r="N105672" s="561" t="n"/>
    </row>
    <row r="105673">
      <c r="N105673" s="561" t="n"/>
    </row>
    <row r="105674">
      <c r="N105674" s="561" t="n"/>
    </row>
    <row r="105675">
      <c r="N105675" s="561" t="n"/>
    </row>
    <row r="105676">
      <c r="N105676" s="561" t="n"/>
    </row>
    <row r="105677">
      <c r="N105677" s="561" t="n"/>
    </row>
    <row r="105678">
      <c r="N105678" s="561" t="n"/>
    </row>
    <row r="105679">
      <c r="N105679" s="561" t="n"/>
    </row>
    <row r="105680">
      <c r="N105680" s="561" t="n"/>
    </row>
    <row r="105681">
      <c r="N105681" s="561" t="n"/>
    </row>
    <row r="105682">
      <c r="N105682" s="561" t="n"/>
    </row>
    <row r="105683">
      <c r="N105683" s="561" t="n"/>
    </row>
    <row r="105684">
      <c r="N105684" s="561" t="n"/>
    </row>
    <row r="105685">
      <c r="N105685" s="561" t="n"/>
    </row>
    <row r="105686">
      <c r="N105686" s="561" t="n"/>
    </row>
    <row r="105687">
      <c r="N105687" s="561" t="n"/>
    </row>
    <row r="105688">
      <c r="N105688" s="561" t="n"/>
    </row>
    <row r="105689">
      <c r="N105689" s="561" t="n"/>
    </row>
    <row r="105690">
      <c r="N105690" s="561" t="n"/>
    </row>
    <row r="105691">
      <c r="N105691" s="561" t="n"/>
    </row>
    <row r="105692">
      <c r="N105692" s="561" t="n"/>
    </row>
    <row r="105693">
      <c r="N105693" s="561" t="n"/>
    </row>
    <row r="105694">
      <c r="N105694" s="561" t="n"/>
    </row>
    <row r="105695">
      <c r="N105695" s="561" t="n"/>
    </row>
    <row r="105696">
      <c r="N105696" s="561" t="n"/>
    </row>
    <row r="105697">
      <c r="N105697" s="561" t="n"/>
    </row>
    <row r="105698">
      <c r="N105698" s="561" t="n"/>
    </row>
    <row r="105699">
      <c r="N105699" s="561" t="n"/>
    </row>
    <row r="105700">
      <c r="N105700" s="561" t="n"/>
    </row>
    <row r="105701">
      <c r="N105701" s="561" t="n"/>
    </row>
    <row r="105702">
      <c r="N105702" s="561" t="n"/>
    </row>
    <row r="105703">
      <c r="N105703" s="561" t="n"/>
    </row>
    <row r="105704">
      <c r="N105704" s="561" t="n"/>
    </row>
    <row r="105705">
      <c r="N105705" s="561" t="n"/>
    </row>
    <row r="105706">
      <c r="N105706" s="561" t="n"/>
    </row>
    <row r="105707">
      <c r="N105707" s="561" t="n"/>
    </row>
    <row r="105708">
      <c r="N105708" s="561" t="n"/>
    </row>
    <row r="105709">
      <c r="N105709" s="561" t="n"/>
    </row>
    <row r="105710">
      <c r="N105710" s="561" t="n"/>
    </row>
    <row r="105711">
      <c r="N105711" s="561" t="n"/>
    </row>
    <row r="105712">
      <c r="N105712" s="561" t="n"/>
    </row>
    <row r="105713">
      <c r="N105713" s="561" t="n"/>
    </row>
    <row r="105714">
      <c r="N105714" s="561" t="n"/>
    </row>
    <row r="105715">
      <c r="N105715" s="561" t="n"/>
    </row>
    <row r="105716">
      <c r="N105716" s="561" t="n"/>
    </row>
    <row r="105717">
      <c r="N105717" s="561" t="n"/>
    </row>
    <row r="105718">
      <c r="N105718" s="561" t="n"/>
    </row>
    <row r="105719">
      <c r="N105719" s="561" t="n"/>
    </row>
    <row r="105720">
      <c r="N105720" s="561" t="n"/>
    </row>
    <row r="105721">
      <c r="N105721" s="561" t="n"/>
    </row>
    <row r="105722">
      <c r="N105722" s="561" t="n"/>
    </row>
    <row r="105723">
      <c r="N105723" s="561" t="n"/>
    </row>
    <row r="105724">
      <c r="N105724" s="561" t="n"/>
    </row>
    <row r="105725">
      <c r="N105725" s="561" t="n"/>
    </row>
    <row r="105726">
      <c r="N105726" s="561" t="n"/>
    </row>
    <row r="105727">
      <c r="N105727" s="561" t="n"/>
    </row>
    <row r="105728">
      <c r="N105728" s="561" t="n"/>
    </row>
    <row r="105729">
      <c r="N105729" s="561" t="n"/>
    </row>
    <row r="105730">
      <c r="N105730" s="561" t="n"/>
    </row>
    <row r="105731">
      <c r="N105731" s="561" t="n"/>
    </row>
    <row r="105732">
      <c r="N105732" s="561" t="n"/>
    </row>
    <row r="105733">
      <c r="N105733" s="561" t="n"/>
    </row>
    <row r="105734">
      <c r="N105734" s="561" t="n"/>
    </row>
    <row r="105735">
      <c r="N105735" s="561" t="n"/>
    </row>
    <row r="105736">
      <c r="N105736" s="561" t="n"/>
    </row>
    <row r="105737">
      <c r="N105737" s="561" t="n"/>
    </row>
    <row r="105738">
      <c r="N105738" s="561" t="n"/>
    </row>
    <row r="105739">
      <c r="N105739" s="561" t="n"/>
    </row>
    <row r="105740">
      <c r="N105740" s="561" t="n"/>
    </row>
    <row r="105741">
      <c r="N105741" s="561" t="n"/>
    </row>
    <row r="105742">
      <c r="N105742" s="561" t="n"/>
    </row>
    <row r="105743">
      <c r="N105743" s="561" t="n"/>
    </row>
    <row r="105744">
      <c r="N105744" s="561" t="n"/>
    </row>
    <row r="105745">
      <c r="N105745" s="561" t="n"/>
    </row>
    <row r="105746">
      <c r="N105746" s="561" t="n"/>
    </row>
    <row r="105747">
      <c r="N105747" s="561" t="n"/>
    </row>
    <row r="105748">
      <c r="N105748" s="561" t="n"/>
    </row>
    <row r="105749">
      <c r="N105749" s="561" t="n"/>
    </row>
    <row r="105750">
      <c r="N105750" s="561" t="n"/>
    </row>
    <row r="105751">
      <c r="N105751" s="561" t="n"/>
    </row>
    <row r="105752">
      <c r="N105752" s="561" t="n"/>
    </row>
    <row r="105753">
      <c r="N105753" s="561" t="n"/>
    </row>
    <row r="105754">
      <c r="N105754" s="561" t="n"/>
    </row>
    <row r="105755">
      <c r="N105755" s="561" t="n"/>
    </row>
    <row r="105756">
      <c r="N105756" s="561" t="n"/>
    </row>
    <row r="105757">
      <c r="N105757" s="561" t="n"/>
    </row>
    <row r="105758">
      <c r="N105758" s="561" t="n"/>
    </row>
    <row r="105759">
      <c r="N105759" s="561" t="n"/>
    </row>
    <row r="105760">
      <c r="N105760" s="561" t="n"/>
    </row>
    <row r="105761">
      <c r="N105761" s="561" t="n"/>
    </row>
    <row r="105762">
      <c r="N105762" s="561" t="n"/>
    </row>
    <row r="105763">
      <c r="N105763" s="561" t="n"/>
    </row>
    <row r="105764">
      <c r="N105764" s="561" t="n"/>
    </row>
    <row r="105765">
      <c r="N105765" s="561" t="n"/>
    </row>
    <row r="105766">
      <c r="N105766" s="561" t="n"/>
    </row>
    <row r="105767">
      <c r="N105767" s="561" t="n"/>
    </row>
    <row r="105768">
      <c r="N105768" s="561" t="n"/>
    </row>
    <row r="105769">
      <c r="N105769" s="561" t="n"/>
    </row>
    <row r="105770">
      <c r="N105770" s="561" t="n"/>
    </row>
    <row r="105771">
      <c r="N105771" s="561" t="n"/>
    </row>
    <row r="105772">
      <c r="N105772" s="561" t="n"/>
    </row>
    <row r="105773">
      <c r="N105773" s="561" t="n"/>
    </row>
    <row r="105774">
      <c r="N105774" s="561" t="n"/>
    </row>
    <row r="105775">
      <c r="N105775" s="561" t="n"/>
    </row>
    <row r="105776">
      <c r="N105776" s="561" t="n"/>
    </row>
    <row r="105777">
      <c r="N105777" s="561" t="n"/>
    </row>
    <row r="105778">
      <c r="N105778" s="561" t="n"/>
    </row>
    <row r="105779">
      <c r="N105779" s="561" t="n"/>
    </row>
    <row r="105780">
      <c r="N105780" s="561" t="n"/>
    </row>
    <row r="105781">
      <c r="N105781" s="561" t="n"/>
    </row>
    <row r="105782">
      <c r="N105782" s="561" t="n"/>
    </row>
    <row r="105783">
      <c r="N105783" s="561" t="n"/>
    </row>
    <row r="105784">
      <c r="N105784" s="561" t="n"/>
    </row>
    <row r="105785">
      <c r="N105785" s="561" t="n"/>
    </row>
    <row r="105786">
      <c r="N105786" s="561" t="n"/>
    </row>
    <row r="105787">
      <c r="N105787" s="561" t="n"/>
    </row>
    <row r="105788">
      <c r="N105788" s="561" t="n"/>
    </row>
    <row r="105789">
      <c r="N105789" s="561" t="n"/>
    </row>
    <row r="105790">
      <c r="N105790" s="561" t="n"/>
    </row>
    <row r="105791">
      <c r="N105791" s="561" t="n"/>
    </row>
    <row r="105792">
      <c r="N105792" s="561" t="n"/>
    </row>
    <row r="105793">
      <c r="N105793" s="561" t="n"/>
    </row>
    <row r="105794">
      <c r="N105794" s="561" t="n"/>
    </row>
    <row r="105795">
      <c r="N105795" s="561" t="n"/>
    </row>
    <row r="105796">
      <c r="N105796" s="561" t="n"/>
    </row>
    <row r="105797">
      <c r="N105797" s="561" t="n"/>
    </row>
    <row r="105798">
      <c r="N105798" s="561" t="n"/>
    </row>
    <row r="105799">
      <c r="N105799" s="561" t="n"/>
    </row>
    <row r="105800">
      <c r="N105800" s="561" t="n"/>
    </row>
    <row r="105801">
      <c r="N105801" s="561" t="n"/>
    </row>
    <row r="105802">
      <c r="N105802" s="561" t="n"/>
    </row>
    <row r="105803">
      <c r="N105803" s="561" t="n"/>
    </row>
    <row r="105804">
      <c r="N105804" s="561" t="n"/>
    </row>
    <row r="105805">
      <c r="N105805" s="561" t="n"/>
    </row>
    <row r="105806">
      <c r="N105806" s="561" t="n"/>
    </row>
    <row r="105807">
      <c r="N105807" s="561" t="n"/>
    </row>
    <row r="105808">
      <c r="N105808" s="561" t="n"/>
    </row>
    <row r="105809">
      <c r="N105809" s="561" t="n"/>
    </row>
    <row r="105810">
      <c r="N105810" s="561" t="n"/>
    </row>
    <row r="105811">
      <c r="N105811" s="561" t="n"/>
    </row>
    <row r="105812">
      <c r="N105812" s="561" t="n"/>
    </row>
    <row r="105813">
      <c r="N105813" s="561" t="n"/>
    </row>
    <row r="105814">
      <c r="N105814" s="561" t="n"/>
    </row>
    <row r="105815">
      <c r="N105815" s="561" t="n"/>
    </row>
    <row r="105816">
      <c r="N105816" s="561" t="n"/>
    </row>
    <row r="105817">
      <c r="N105817" s="561" t="n"/>
    </row>
    <row r="105818">
      <c r="N105818" s="561" t="n"/>
    </row>
    <row r="105819">
      <c r="N105819" s="561" t="n"/>
    </row>
    <row r="105820">
      <c r="N105820" s="561" t="n"/>
    </row>
    <row r="105821">
      <c r="N105821" s="561" t="n"/>
    </row>
    <row r="105822">
      <c r="N105822" s="561" t="n"/>
    </row>
    <row r="105823">
      <c r="N105823" s="561" t="n"/>
    </row>
    <row r="105824">
      <c r="N105824" s="561" t="n"/>
    </row>
    <row r="105825">
      <c r="N105825" s="561" t="n"/>
    </row>
    <row r="105826">
      <c r="N105826" s="561" t="n"/>
    </row>
    <row r="105827">
      <c r="N105827" s="561" t="n"/>
    </row>
    <row r="105828">
      <c r="N105828" s="561" t="n"/>
    </row>
    <row r="105829">
      <c r="N105829" s="561" t="n"/>
    </row>
    <row r="105830">
      <c r="N105830" s="561" t="n"/>
    </row>
    <row r="105831">
      <c r="N105831" s="561" t="n"/>
    </row>
    <row r="105832">
      <c r="N105832" s="561" t="n"/>
    </row>
    <row r="105833">
      <c r="N105833" s="561" t="n"/>
    </row>
    <row r="105834">
      <c r="N105834" s="561" t="n"/>
    </row>
    <row r="105835">
      <c r="N105835" s="561" t="n"/>
    </row>
    <row r="105836">
      <c r="N105836" s="561" t="n"/>
    </row>
    <row r="105837">
      <c r="N105837" s="561" t="n"/>
    </row>
    <row r="105838">
      <c r="N105838" s="561" t="n"/>
    </row>
    <row r="105839">
      <c r="N105839" s="561" t="n"/>
    </row>
    <row r="105840">
      <c r="N105840" s="561" t="n"/>
    </row>
    <row r="105841">
      <c r="N105841" s="561" t="n"/>
    </row>
    <row r="105842">
      <c r="N105842" s="561" t="n"/>
    </row>
    <row r="105843">
      <c r="N105843" s="561" t="n"/>
    </row>
    <row r="105844">
      <c r="N105844" s="561" t="n"/>
    </row>
    <row r="105845">
      <c r="N105845" s="561" t="n"/>
    </row>
    <row r="105846">
      <c r="N105846" s="561" t="n"/>
    </row>
    <row r="105847">
      <c r="N105847" s="561" t="n"/>
    </row>
    <row r="105848">
      <c r="N105848" s="561" t="n"/>
    </row>
    <row r="105849">
      <c r="N105849" s="561" t="n"/>
    </row>
    <row r="105850">
      <c r="N105850" s="561" t="n"/>
    </row>
    <row r="105851">
      <c r="N105851" s="561" t="n"/>
    </row>
    <row r="105852">
      <c r="N105852" s="561" t="n"/>
    </row>
    <row r="105853">
      <c r="N105853" s="561" t="n"/>
    </row>
    <row r="105854">
      <c r="N105854" s="561" t="n"/>
    </row>
    <row r="105855">
      <c r="N105855" s="561" t="n"/>
    </row>
    <row r="105856">
      <c r="N105856" s="561" t="n"/>
    </row>
    <row r="105857">
      <c r="N105857" s="561" t="n"/>
    </row>
    <row r="105858">
      <c r="N105858" s="561" t="n"/>
    </row>
    <row r="105859">
      <c r="N105859" s="561" t="n"/>
    </row>
    <row r="105860">
      <c r="N105860" s="561" t="n"/>
    </row>
    <row r="105861">
      <c r="N105861" s="561" t="n"/>
    </row>
    <row r="105862">
      <c r="N105862" s="561" t="n"/>
    </row>
    <row r="105863">
      <c r="N105863" s="561" t="n"/>
    </row>
    <row r="105864">
      <c r="N105864" s="561" t="n"/>
    </row>
    <row r="105865">
      <c r="N105865" s="561" t="n"/>
    </row>
    <row r="105866">
      <c r="N105866" s="561" t="n"/>
    </row>
    <row r="105867">
      <c r="N105867" s="561" t="n"/>
    </row>
    <row r="105868">
      <c r="N105868" s="561" t="n"/>
    </row>
    <row r="105869">
      <c r="N105869" s="561" t="n"/>
    </row>
    <row r="105870">
      <c r="N105870" s="561" t="n"/>
    </row>
    <row r="105871">
      <c r="N105871" s="561" t="n"/>
    </row>
    <row r="105872">
      <c r="N105872" s="561" t="n"/>
    </row>
    <row r="105873">
      <c r="N105873" s="561" t="n"/>
    </row>
    <row r="105874">
      <c r="N105874" s="561" t="n"/>
    </row>
    <row r="105875">
      <c r="N105875" s="561" t="n"/>
    </row>
    <row r="105876">
      <c r="N105876" s="561" t="n"/>
    </row>
    <row r="105877">
      <c r="N105877" s="561" t="n"/>
    </row>
    <row r="105878">
      <c r="N105878" s="561" t="n"/>
    </row>
    <row r="105879">
      <c r="N105879" s="561" t="n"/>
    </row>
    <row r="105880">
      <c r="N105880" s="561" t="n"/>
    </row>
    <row r="105881">
      <c r="N105881" s="561" t="n"/>
    </row>
    <row r="105882">
      <c r="N105882" s="561" t="n"/>
    </row>
    <row r="105883">
      <c r="N105883" s="561" t="n"/>
    </row>
    <row r="105884">
      <c r="N105884" s="561" t="n"/>
    </row>
    <row r="105885">
      <c r="N105885" s="561" t="n"/>
    </row>
    <row r="105886">
      <c r="N105886" s="561" t="n"/>
    </row>
    <row r="105887">
      <c r="N105887" s="561" t="n"/>
    </row>
    <row r="105888">
      <c r="N105888" s="561" t="n"/>
    </row>
    <row r="105889">
      <c r="N105889" s="561" t="n"/>
    </row>
    <row r="105890">
      <c r="N105890" s="561" t="n"/>
    </row>
    <row r="105891">
      <c r="N105891" s="561" t="n"/>
    </row>
    <row r="105892">
      <c r="N105892" s="561" t="n"/>
    </row>
    <row r="105893">
      <c r="N105893" s="561" t="n"/>
    </row>
    <row r="105894">
      <c r="N105894" s="561" t="n"/>
    </row>
    <row r="105895">
      <c r="N105895" s="561" t="n"/>
    </row>
    <row r="105896">
      <c r="N105896" s="561" t="n"/>
    </row>
    <row r="105897">
      <c r="N105897" s="561" t="n"/>
    </row>
    <row r="105898">
      <c r="N105898" s="561" t="n"/>
    </row>
    <row r="105899">
      <c r="N105899" s="561" t="n"/>
    </row>
    <row r="105900">
      <c r="N105900" s="561" t="n"/>
    </row>
    <row r="105901">
      <c r="N105901" s="561" t="n"/>
    </row>
    <row r="105902">
      <c r="N105902" s="561" t="n"/>
    </row>
    <row r="105903">
      <c r="N105903" s="561" t="n"/>
    </row>
    <row r="105904">
      <c r="N105904" s="561" t="n"/>
    </row>
    <row r="105905">
      <c r="N105905" s="561" t="n"/>
    </row>
    <row r="105906">
      <c r="N105906" s="561" t="n"/>
    </row>
    <row r="105907">
      <c r="N105907" s="561" t="n"/>
    </row>
    <row r="105908">
      <c r="N105908" s="561" t="n"/>
    </row>
    <row r="105909">
      <c r="N105909" s="561" t="n"/>
    </row>
    <row r="105910">
      <c r="N105910" s="561" t="n"/>
    </row>
    <row r="105911">
      <c r="N105911" s="561" t="n"/>
    </row>
    <row r="105912">
      <c r="N105912" s="561" t="n"/>
    </row>
    <row r="105913">
      <c r="N105913" s="561" t="n"/>
    </row>
    <row r="105914">
      <c r="N105914" s="561" t="n"/>
    </row>
    <row r="105915">
      <c r="N105915" s="561" t="n"/>
    </row>
    <row r="105916">
      <c r="N105916" s="561" t="n"/>
    </row>
    <row r="105917">
      <c r="N105917" s="561" t="n"/>
    </row>
    <row r="105918">
      <c r="N105918" s="561" t="n"/>
    </row>
    <row r="105919">
      <c r="N105919" s="561" t="n"/>
    </row>
    <row r="105920">
      <c r="N105920" s="561" t="n"/>
    </row>
    <row r="105921">
      <c r="N105921" s="561" t="n"/>
    </row>
    <row r="105922">
      <c r="N105922" s="561" t="n"/>
    </row>
    <row r="105923">
      <c r="N105923" s="561" t="n"/>
    </row>
    <row r="105924">
      <c r="N105924" s="561" t="n"/>
    </row>
    <row r="105925">
      <c r="N105925" s="561" t="n"/>
    </row>
    <row r="105926">
      <c r="N105926" s="561" t="n"/>
    </row>
    <row r="105927">
      <c r="N105927" s="561" t="n"/>
    </row>
    <row r="105928">
      <c r="N105928" s="561" t="n"/>
    </row>
    <row r="105929">
      <c r="N105929" s="561" t="n"/>
    </row>
    <row r="105930">
      <c r="N105930" s="561" t="n"/>
    </row>
    <row r="105931">
      <c r="N105931" s="561" t="n"/>
    </row>
    <row r="105932">
      <c r="N105932" s="561" t="n"/>
    </row>
    <row r="105933">
      <c r="N105933" s="561" t="n"/>
    </row>
    <row r="105934">
      <c r="N105934" s="561" t="n"/>
    </row>
    <row r="105935">
      <c r="N105935" s="561" t="n"/>
    </row>
    <row r="105936">
      <c r="N105936" s="561" t="n"/>
    </row>
    <row r="105937">
      <c r="N105937" s="561" t="n"/>
    </row>
    <row r="105938">
      <c r="N105938" s="561" t="n"/>
    </row>
    <row r="105939">
      <c r="N105939" s="561" t="n"/>
    </row>
    <row r="105940">
      <c r="N105940" s="561" t="n"/>
    </row>
    <row r="105941">
      <c r="N105941" s="561" t="n"/>
    </row>
    <row r="105942">
      <c r="N105942" s="561" t="n"/>
    </row>
    <row r="105943">
      <c r="N105943" s="561" t="n"/>
    </row>
    <row r="105944">
      <c r="N105944" s="561" t="n"/>
    </row>
    <row r="105945">
      <c r="N105945" s="561" t="n"/>
    </row>
    <row r="105946">
      <c r="N105946" s="561" t="n"/>
    </row>
    <row r="105947">
      <c r="N105947" s="561" t="n"/>
    </row>
    <row r="105948">
      <c r="N105948" s="561" t="n"/>
    </row>
    <row r="105949">
      <c r="N105949" s="561" t="n"/>
    </row>
    <row r="105950">
      <c r="N105950" s="561" t="n"/>
    </row>
    <row r="105951">
      <c r="N105951" s="561" t="n"/>
    </row>
    <row r="105952">
      <c r="N105952" s="561" t="n"/>
    </row>
    <row r="105953">
      <c r="N105953" s="561" t="n"/>
    </row>
    <row r="105954">
      <c r="N105954" s="561" t="n"/>
    </row>
    <row r="105955">
      <c r="N105955" s="561" t="n"/>
    </row>
    <row r="105956">
      <c r="N105956" s="561" t="n"/>
    </row>
    <row r="105957">
      <c r="N105957" s="561" t="n"/>
    </row>
    <row r="105958">
      <c r="N105958" s="561" t="n"/>
    </row>
    <row r="105959">
      <c r="N105959" s="561" t="n"/>
    </row>
    <row r="105960">
      <c r="N105960" s="561" t="n"/>
    </row>
    <row r="105961">
      <c r="N105961" s="561" t="n"/>
    </row>
    <row r="105962">
      <c r="N105962" s="561" t="n"/>
    </row>
    <row r="105963">
      <c r="N105963" s="561" t="n"/>
    </row>
    <row r="105964">
      <c r="N105964" s="561" t="n"/>
    </row>
    <row r="105965">
      <c r="N105965" s="561" t="n"/>
    </row>
    <row r="105966">
      <c r="N105966" s="561" t="n"/>
    </row>
    <row r="105967">
      <c r="N105967" s="561" t="n"/>
    </row>
    <row r="105968">
      <c r="N105968" s="561" t="n"/>
    </row>
    <row r="105969">
      <c r="N105969" s="561" t="n"/>
    </row>
    <row r="105970">
      <c r="N105970" s="561" t="n"/>
    </row>
    <row r="105971">
      <c r="N105971" s="561" t="n"/>
    </row>
    <row r="105972">
      <c r="N105972" s="561" t="n"/>
    </row>
    <row r="105973">
      <c r="N105973" s="561" t="n"/>
    </row>
    <row r="105974">
      <c r="N105974" s="561" t="n"/>
    </row>
    <row r="105975">
      <c r="N105975" s="561" t="n"/>
    </row>
    <row r="105976">
      <c r="N105976" s="561" t="n"/>
    </row>
    <row r="105977">
      <c r="N105977" s="561" t="n"/>
    </row>
    <row r="105978">
      <c r="N105978" s="561" t="n"/>
    </row>
    <row r="105979">
      <c r="N105979" s="561" t="n"/>
    </row>
    <row r="105980">
      <c r="N105980" s="561" t="n"/>
    </row>
    <row r="105981">
      <c r="N105981" s="561" t="n"/>
    </row>
    <row r="105982">
      <c r="N105982" s="561" t="n"/>
    </row>
    <row r="105983">
      <c r="N105983" s="561" t="n"/>
    </row>
    <row r="105984">
      <c r="N105984" s="561" t="n"/>
    </row>
    <row r="105985">
      <c r="N105985" s="561" t="n"/>
    </row>
    <row r="105986">
      <c r="N105986" s="561" t="n"/>
    </row>
    <row r="105987">
      <c r="N105987" s="561" t="n"/>
    </row>
    <row r="105988">
      <c r="N105988" s="561" t="n"/>
    </row>
    <row r="105989">
      <c r="N105989" s="561" t="n"/>
    </row>
    <row r="105990">
      <c r="N105990" s="561" t="n"/>
    </row>
    <row r="105991">
      <c r="N105991" s="561" t="n"/>
    </row>
    <row r="105992">
      <c r="N105992" s="561" t="n"/>
    </row>
    <row r="105993">
      <c r="N105993" s="561" t="n"/>
    </row>
    <row r="105994">
      <c r="N105994" s="561" t="n"/>
    </row>
    <row r="105995">
      <c r="N105995" s="561" t="n"/>
    </row>
    <row r="105996">
      <c r="N105996" s="561" t="n"/>
    </row>
    <row r="105997">
      <c r="N105997" s="561" t="n"/>
    </row>
    <row r="105998">
      <c r="N105998" s="561" t="n"/>
    </row>
    <row r="105999">
      <c r="N105999" s="561" t="n"/>
    </row>
    <row r="106000">
      <c r="N106000" s="561" t="n"/>
    </row>
    <row r="106001">
      <c r="N106001" s="561" t="n"/>
    </row>
    <row r="106002">
      <c r="N106002" s="561" t="n"/>
    </row>
    <row r="106003">
      <c r="N106003" s="561" t="n"/>
    </row>
    <row r="106004">
      <c r="N106004" s="561" t="n"/>
    </row>
    <row r="106005">
      <c r="N106005" s="561" t="n"/>
    </row>
    <row r="106006">
      <c r="N106006" s="561" t="n"/>
    </row>
    <row r="106007">
      <c r="N106007" s="561" t="n"/>
    </row>
    <row r="106008">
      <c r="N106008" s="561" t="n"/>
    </row>
    <row r="106009">
      <c r="N106009" s="561" t="n"/>
    </row>
    <row r="106010">
      <c r="N106010" s="561" t="n"/>
    </row>
    <row r="106011">
      <c r="N106011" s="561" t="n"/>
    </row>
    <row r="106012">
      <c r="N106012" s="561" t="n"/>
    </row>
    <row r="106013">
      <c r="N106013" s="561" t="n"/>
    </row>
    <row r="106014">
      <c r="N106014" s="561" t="n"/>
    </row>
    <row r="106015">
      <c r="N106015" s="561" t="n"/>
    </row>
    <row r="106016">
      <c r="N106016" s="561" t="n"/>
    </row>
    <row r="106017">
      <c r="N106017" s="561" t="n"/>
    </row>
    <row r="106018">
      <c r="N106018" s="561" t="n"/>
    </row>
    <row r="106019">
      <c r="N106019" s="561" t="n"/>
    </row>
    <row r="106020">
      <c r="N106020" s="561" t="n"/>
    </row>
    <row r="106021">
      <c r="N106021" s="561" t="n"/>
    </row>
    <row r="106022">
      <c r="N106022" s="561" t="n"/>
    </row>
    <row r="106023">
      <c r="N106023" s="561" t="n"/>
    </row>
    <row r="106024">
      <c r="N106024" s="561" t="n"/>
    </row>
    <row r="106025">
      <c r="N106025" s="561" t="n"/>
    </row>
    <row r="106026">
      <c r="N106026" s="561" t="n"/>
    </row>
    <row r="106027">
      <c r="N106027" s="561" t="n"/>
    </row>
    <row r="106028">
      <c r="N106028" s="561" t="n"/>
    </row>
    <row r="106029">
      <c r="N106029" s="561" t="n"/>
    </row>
    <row r="106030">
      <c r="N106030" s="561" t="n"/>
    </row>
    <row r="106031">
      <c r="N106031" s="561" t="n"/>
    </row>
    <row r="106032">
      <c r="N106032" s="561" t="n"/>
    </row>
    <row r="106033">
      <c r="N106033" s="561" t="n"/>
    </row>
    <row r="106034">
      <c r="N106034" s="561" t="n"/>
    </row>
    <row r="106035">
      <c r="N106035" s="561" t="n"/>
    </row>
    <row r="106036">
      <c r="N106036" s="561" t="n"/>
    </row>
    <row r="106037">
      <c r="N106037" s="561" t="n"/>
    </row>
    <row r="106038">
      <c r="N106038" s="561" t="n"/>
    </row>
    <row r="106039">
      <c r="N106039" s="561" t="n"/>
    </row>
    <row r="106040">
      <c r="N106040" s="561" t="n"/>
    </row>
    <row r="106041">
      <c r="N106041" s="561" t="n"/>
    </row>
    <row r="106042">
      <c r="N106042" s="561" t="n"/>
    </row>
    <row r="106043">
      <c r="N106043" s="561" t="n"/>
    </row>
    <row r="106044">
      <c r="N106044" s="561" t="n"/>
    </row>
    <row r="106045">
      <c r="N106045" s="561" t="n"/>
    </row>
    <row r="106046">
      <c r="N106046" s="561" t="n"/>
    </row>
    <row r="106047">
      <c r="N106047" s="561" t="n"/>
    </row>
    <row r="106048">
      <c r="N106048" s="561" t="n"/>
    </row>
    <row r="106049">
      <c r="N106049" s="561" t="n"/>
    </row>
    <row r="106050">
      <c r="N106050" s="561" t="n"/>
    </row>
    <row r="106051">
      <c r="N106051" s="561" t="n"/>
    </row>
    <row r="106052">
      <c r="N106052" s="561" t="n"/>
    </row>
    <row r="106053">
      <c r="N106053" s="561" t="n"/>
    </row>
    <row r="106054">
      <c r="N106054" s="561" t="n"/>
    </row>
    <row r="106055">
      <c r="N106055" s="561" t="n"/>
    </row>
    <row r="106056">
      <c r="N106056" s="561" t="n"/>
    </row>
    <row r="106057">
      <c r="N106057" s="561" t="n"/>
    </row>
    <row r="106058">
      <c r="N106058" s="561" t="n"/>
    </row>
    <row r="106059">
      <c r="N106059" s="561" t="n"/>
    </row>
    <row r="106060">
      <c r="N106060" s="561" t="n"/>
    </row>
    <row r="106061">
      <c r="N106061" s="561" t="n"/>
    </row>
    <row r="106062">
      <c r="N106062" s="561" t="n"/>
    </row>
    <row r="106063">
      <c r="N106063" s="561" t="n"/>
    </row>
    <row r="106064">
      <c r="N106064" s="561" t="n"/>
    </row>
    <row r="106065">
      <c r="N106065" s="561" t="n"/>
    </row>
    <row r="106066">
      <c r="N106066" s="561" t="n"/>
    </row>
    <row r="106067">
      <c r="N106067" s="561" t="n"/>
    </row>
    <row r="106068">
      <c r="N106068" s="561" t="n"/>
    </row>
    <row r="106069">
      <c r="N106069" s="561" t="n"/>
    </row>
    <row r="106070">
      <c r="N106070" s="561" t="n"/>
    </row>
    <row r="106071">
      <c r="N106071" s="561" t="n"/>
    </row>
    <row r="106072">
      <c r="N106072" s="561" t="n"/>
    </row>
    <row r="106073">
      <c r="N106073" s="561" t="n"/>
    </row>
    <row r="106074">
      <c r="N106074" s="561" t="n"/>
    </row>
    <row r="106075">
      <c r="N106075" s="561" t="n"/>
    </row>
    <row r="106076">
      <c r="N106076" s="561" t="n"/>
    </row>
    <row r="106077">
      <c r="N106077" s="561" t="n"/>
    </row>
    <row r="106078">
      <c r="N106078" s="561" t="n"/>
    </row>
    <row r="106079">
      <c r="N106079" s="561" t="n"/>
    </row>
    <row r="106080">
      <c r="N106080" s="561" t="n"/>
    </row>
    <row r="106081">
      <c r="N106081" s="561" t="n"/>
    </row>
    <row r="106082">
      <c r="N106082" s="561" t="n"/>
    </row>
    <row r="106083">
      <c r="N106083" s="561" t="n"/>
    </row>
    <row r="106084">
      <c r="N106084" s="561" t="n"/>
    </row>
    <row r="106085">
      <c r="N106085" s="561" t="n"/>
    </row>
    <row r="106086">
      <c r="N106086" s="561" t="n"/>
    </row>
    <row r="106087">
      <c r="N106087" s="561" t="n"/>
    </row>
    <row r="106088">
      <c r="N106088" s="561" t="n"/>
    </row>
    <row r="106089">
      <c r="N106089" s="561" t="n"/>
    </row>
    <row r="106090">
      <c r="N106090" s="561" t="n"/>
    </row>
    <row r="106091">
      <c r="N106091" s="561" t="n"/>
    </row>
    <row r="106092">
      <c r="N106092" s="561" t="n"/>
    </row>
    <row r="106093">
      <c r="N106093" s="561" t="n"/>
    </row>
    <row r="106094">
      <c r="N106094" s="561" t="n"/>
    </row>
    <row r="106095">
      <c r="N106095" s="561" t="n"/>
    </row>
    <row r="106096">
      <c r="N106096" s="561" t="n"/>
    </row>
    <row r="106097">
      <c r="N106097" s="561" t="n"/>
    </row>
    <row r="106098">
      <c r="N106098" s="561" t="n"/>
    </row>
    <row r="106099">
      <c r="N106099" s="561" t="n"/>
    </row>
    <row r="106100">
      <c r="N106100" s="561" t="n"/>
    </row>
    <row r="106101">
      <c r="N106101" s="561" t="n"/>
    </row>
    <row r="106102">
      <c r="N106102" s="561" t="n"/>
    </row>
    <row r="106103">
      <c r="N106103" s="561" t="n"/>
    </row>
    <row r="106104">
      <c r="N106104" s="561" t="n"/>
    </row>
    <row r="106105">
      <c r="N106105" s="561" t="n"/>
    </row>
    <row r="106106">
      <c r="N106106" s="561" t="n"/>
    </row>
    <row r="106107">
      <c r="N106107" s="561" t="n"/>
    </row>
    <row r="106108">
      <c r="N106108" s="561" t="n"/>
    </row>
    <row r="106109">
      <c r="N106109" s="561" t="n"/>
    </row>
    <row r="106110">
      <c r="N106110" s="561" t="n"/>
    </row>
    <row r="106111">
      <c r="N106111" s="561" t="n"/>
    </row>
    <row r="106112">
      <c r="N106112" s="561" t="n"/>
    </row>
    <row r="106113">
      <c r="N106113" s="561" t="n"/>
    </row>
    <row r="106114">
      <c r="N106114" s="561" t="n"/>
    </row>
    <row r="106115">
      <c r="N106115" s="561" t="n"/>
    </row>
    <row r="106116">
      <c r="N106116" s="561" t="n"/>
    </row>
    <row r="106117">
      <c r="N106117" s="561" t="n"/>
    </row>
    <row r="106118">
      <c r="N106118" s="561" t="n"/>
    </row>
    <row r="106119">
      <c r="N106119" s="561" t="n"/>
    </row>
    <row r="106120">
      <c r="N106120" s="561" t="n"/>
    </row>
    <row r="106121">
      <c r="N106121" s="561" t="n"/>
    </row>
    <row r="106122">
      <c r="N106122" s="561" t="n"/>
    </row>
    <row r="106123">
      <c r="N106123" s="561" t="n"/>
    </row>
    <row r="106124">
      <c r="N106124" s="561" t="n"/>
    </row>
    <row r="106125">
      <c r="N106125" s="561" t="n"/>
    </row>
    <row r="106126">
      <c r="N106126" s="561" t="n"/>
    </row>
    <row r="106127">
      <c r="N106127" s="561" t="n"/>
    </row>
    <row r="106128">
      <c r="N106128" s="561" t="n"/>
    </row>
    <row r="106129">
      <c r="N106129" s="561" t="n"/>
    </row>
    <row r="106130">
      <c r="N106130" s="561" t="n"/>
    </row>
    <row r="106131">
      <c r="N106131" s="561" t="n"/>
    </row>
    <row r="106132">
      <c r="N106132" s="561" t="n"/>
    </row>
    <row r="106133">
      <c r="N106133" s="561" t="n"/>
    </row>
    <row r="106134">
      <c r="N106134" s="561" t="n"/>
    </row>
    <row r="106135">
      <c r="N106135" s="561" t="n"/>
    </row>
    <row r="106136">
      <c r="N106136" s="561" t="n"/>
    </row>
    <row r="106137">
      <c r="N106137" s="561" t="n"/>
    </row>
    <row r="106138">
      <c r="N106138" s="561" t="n"/>
    </row>
    <row r="106139">
      <c r="N106139" s="561" t="n"/>
    </row>
    <row r="106140">
      <c r="N106140" s="561" t="n"/>
    </row>
    <row r="106141">
      <c r="N106141" s="561" t="n"/>
    </row>
    <row r="106142">
      <c r="N106142" s="561" t="n"/>
    </row>
    <row r="106143">
      <c r="N106143" s="561" t="n"/>
    </row>
    <row r="106144">
      <c r="N106144" s="561" t="n"/>
    </row>
    <row r="106145">
      <c r="N106145" s="561" t="n"/>
    </row>
    <row r="106146">
      <c r="N106146" s="561" t="n"/>
    </row>
    <row r="106147">
      <c r="N106147" s="561" t="n"/>
    </row>
    <row r="106148">
      <c r="N106148" s="561" t="n"/>
    </row>
    <row r="106149">
      <c r="N106149" s="561" t="n"/>
    </row>
    <row r="106150">
      <c r="N106150" s="561" t="n"/>
    </row>
    <row r="106151">
      <c r="N106151" s="561" t="n"/>
    </row>
    <row r="106152">
      <c r="N106152" s="561" t="n"/>
    </row>
    <row r="106153">
      <c r="N106153" s="561" t="n"/>
    </row>
    <row r="106154">
      <c r="N106154" s="561" t="n"/>
    </row>
    <row r="106155">
      <c r="N106155" s="561" t="n"/>
    </row>
    <row r="106156">
      <c r="N106156" s="561" t="n"/>
    </row>
    <row r="106157">
      <c r="N106157" s="561" t="n"/>
    </row>
    <row r="106158">
      <c r="N106158" s="561" t="n"/>
    </row>
    <row r="106159">
      <c r="N106159" s="561" t="n"/>
    </row>
    <row r="106160">
      <c r="N106160" s="561" t="n"/>
    </row>
    <row r="106161">
      <c r="N106161" s="561" t="n"/>
    </row>
    <row r="106162">
      <c r="N106162" s="561" t="n"/>
    </row>
    <row r="106163">
      <c r="N106163" s="561" t="n"/>
    </row>
    <row r="106164">
      <c r="N106164" s="561" t="n"/>
    </row>
    <row r="106165">
      <c r="N106165" s="561" t="n"/>
    </row>
    <row r="106166">
      <c r="N106166" s="561" t="n"/>
    </row>
    <row r="106167">
      <c r="N106167" s="561" t="n"/>
    </row>
    <row r="106168">
      <c r="N106168" s="561" t="n"/>
    </row>
    <row r="106169">
      <c r="N106169" s="561" t="n"/>
    </row>
    <row r="106170">
      <c r="N106170" s="561" t="n"/>
    </row>
    <row r="106171">
      <c r="N106171" s="561" t="n"/>
    </row>
    <row r="106172">
      <c r="N106172" s="561" t="n"/>
    </row>
    <row r="106173">
      <c r="N106173" s="561" t="n"/>
    </row>
    <row r="106174">
      <c r="N106174" s="561" t="n"/>
    </row>
    <row r="106175">
      <c r="N106175" s="561" t="n"/>
    </row>
    <row r="106176">
      <c r="N106176" s="561" t="n"/>
    </row>
    <row r="106177">
      <c r="N106177" s="561" t="n"/>
    </row>
    <row r="106178">
      <c r="N106178" s="561" t="n"/>
    </row>
    <row r="106179">
      <c r="N106179" s="561" t="n"/>
    </row>
    <row r="106180">
      <c r="N106180" s="561" t="n"/>
    </row>
    <row r="106181">
      <c r="N106181" s="561" t="n"/>
    </row>
    <row r="106182">
      <c r="N106182" s="561" t="n"/>
    </row>
    <row r="106183">
      <c r="N106183" s="561" t="n"/>
    </row>
    <row r="106184">
      <c r="N106184" s="561" t="n"/>
    </row>
    <row r="106185">
      <c r="N106185" s="561" t="n"/>
    </row>
    <row r="106186">
      <c r="N106186" s="561" t="n"/>
    </row>
    <row r="106187">
      <c r="N106187" s="561" t="n"/>
    </row>
    <row r="106188">
      <c r="N106188" s="561" t="n"/>
    </row>
    <row r="106189">
      <c r="N106189" s="561" t="n"/>
    </row>
    <row r="106190">
      <c r="N106190" s="561" t="n"/>
    </row>
    <row r="106191">
      <c r="N106191" s="561" t="n"/>
    </row>
    <row r="106192">
      <c r="N106192" s="561" t="n"/>
    </row>
    <row r="106193">
      <c r="N106193" s="561" t="n"/>
    </row>
    <row r="106194">
      <c r="N106194" s="561" t="n"/>
    </row>
    <row r="106195">
      <c r="N106195" s="561" t="n"/>
    </row>
    <row r="106196">
      <c r="N106196" s="561" t="n"/>
    </row>
    <row r="106197">
      <c r="N106197" s="561" t="n"/>
    </row>
    <row r="106198">
      <c r="N106198" s="561" t="n"/>
    </row>
    <row r="106199">
      <c r="N106199" s="561" t="n"/>
    </row>
    <row r="106200">
      <c r="N106200" s="561" t="n"/>
    </row>
    <row r="106201">
      <c r="N106201" s="561" t="n"/>
    </row>
    <row r="106202">
      <c r="N106202" s="561" t="n"/>
    </row>
    <row r="106203">
      <c r="N106203" s="561" t="n"/>
    </row>
    <row r="106204">
      <c r="N106204" s="561" t="n"/>
    </row>
    <row r="106205">
      <c r="N106205" s="561" t="n"/>
    </row>
    <row r="106206">
      <c r="N106206" s="561" t="n"/>
    </row>
    <row r="106207">
      <c r="N106207" s="561" t="n"/>
    </row>
    <row r="106208">
      <c r="N106208" s="561" t="n"/>
    </row>
    <row r="106209">
      <c r="N106209" s="561" t="n"/>
    </row>
    <row r="106210">
      <c r="N106210" s="561" t="n"/>
    </row>
    <row r="106211">
      <c r="N106211" s="561" t="n"/>
    </row>
    <row r="106212">
      <c r="N106212" s="561" t="n"/>
    </row>
    <row r="106213">
      <c r="N106213" s="561" t="n"/>
    </row>
    <row r="106214">
      <c r="N106214" s="561" t="n"/>
    </row>
    <row r="106215">
      <c r="N106215" s="561" t="n"/>
    </row>
    <row r="106216">
      <c r="N106216" s="561" t="n"/>
    </row>
    <row r="106217">
      <c r="N106217" s="561" t="n"/>
    </row>
    <row r="106218">
      <c r="N106218" s="561" t="n"/>
    </row>
    <row r="106219">
      <c r="N106219" s="561" t="n"/>
    </row>
    <row r="106220">
      <c r="N106220" s="561" t="n"/>
    </row>
    <row r="106221">
      <c r="N106221" s="561" t="n"/>
    </row>
    <row r="106222">
      <c r="N106222" s="561" t="n"/>
    </row>
    <row r="106223">
      <c r="N106223" s="561" t="n"/>
    </row>
    <row r="106224">
      <c r="N106224" s="561" t="n"/>
    </row>
    <row r="106225">
      <c r="N106225" s="561" t="n"/>
    </row>
    <row r="106226">
      <c r="N106226" s="561" t="n"/>
    </row>
    <row r="106227">
      <c r="N106227" s="561" t="n"/>
    </row>
    <row r="106228">
      <c r="N106228" s="561" t="n"/>
    </row>
    <row r="106229">
      <c r="N106229" s="561" t="n"/>
    </row>
    <row r="106230">
      <c r="N106230" s="561" t="n"/>
    </row>
    <row r="106231">
      <c r="N106231" s="561" t="n"/>
    </row>
    <row r="106232">
      <c r="N106232" s="561" t="n"/>
    </row>
    <row r="106233">
      <c r="N106233" s="561" t="n"/>
    </row>
    <row r="106234">
      <c r="N106234" s="561" t="n"/>
    </row>
    <row r="106235">
      <c r="N106235" s="561" t="n"/>
    </row>
    <row r="106236">
      <c r="N106236" s="561" t="n"/>
    </row>
    <row r="106237">
      <c r="N106237" s="561" t="n"/>
    </row>
    <row r="106238">
      <c r="N106238" s="561" t="n"/>
    </row>
    <row r="106239">
      <c r="N106239" s="561" t="n"/>
    </row>
    <row r="106240">
      <c r="N106240" s="561" t="n"/>
    </row>
    <row r="106241">
      <c r="N106241" s="561" t="n"/>
    </row>
    <row r="106242">
      <c r="N106242" s="561" t="n"/>
    </row>
    <row r="106243">
      <c r="N106243" s="561" t="n"/>
    </row>
    <row r="106244">
      <c r="N106244" s="561" t="n"/>
    </row>
    <row r="106245">
      <c r="N106245" s="561" t="n"/>
    </row>
    <row r="106246">
      <c r="N106246" s="561" t="n"/>
    </row>
    <row r="106247">
      <c r="N106247" s="561" t="n"/>
    </row>
    <row r="106248">
      <c r="N106248" s="561" t="n"/>
    </row>
    <row r="106249">
      <c r="N106249" s="561" t="n"/>
    </row>
    <row r="106250">
      <c r="N106250" s="561" t="n"/>
    </row>
    <row r="106251">
      <c r="N106251" s="561" t="n"/>
    </row>
    <row r="106252">
      <c r="N106252" s="561" t="n"/>
    </row>
    <row r="106253">
      <c r="N106253" s="561" t="n"/>
    </row>
    <row r="106254">
      <c r="N106254" s="561" t="n"/>
    </row>
    <row r="106255">
      <c r="N106255" s="561" t="n"/>
    </row>
    <row r="106256">
      <c r="N106256" s="561" t="n"/>
    </row>
    <row r="106257">
      <c r="N106257" s="561" t="n"/>
    </row>
    <row r="106258">
      <c r="N106258" s="561" t="n"/>
    </row>
    <row r="106259">
      <c r="N106259" s="561" t="n"/>
    </row>
    <row r="106260">
      <c r="N106260" s="561" t="n"/>
    </row>
    <row r="106261">
      <c r="N106261" s="561" t="n"/>
    </row>
    <row r="106262">
      <c r="N106262" s="561" t="n"/>
    </row>
    <row r="106263">
      <c r="N106263" s="561" t="n"/>
    </row>
    <row r="106264">
      <c r="N106264" s="561" t="n"/>
    </row>
    <row r="106265">
      <c r="N106265" s="561" t="n"/>
    </row>
    <row r="106266">
      <c r="N106266" s="561" t="n"/>
    </row>
    <row r="106267">
      <c r="N106267" s="561" t="n"/>
    </row>
    <row r="106268">
      <c r="N106268" s="561" t="n"/>
    </row>
    <row r="106269">
      <c r="N106269" s="561" t="n"/>
    </row>
    <row r="106270">
      <c r="N106270" s="561" t="n"/>
    </row>
    <row r="106271">
      <c r="N106271" s="561" t="n"/>
    </row>
    <row r="106272">
      <c r="N106272" s="561" t="n"/>
    </row>
    <row r="106273">
      <c r="N106273" s="561" t="n"/>
    </row>
    <row r="106274">
      <c r="N106274" s="561" t="n"/>
    </row>
    <row r="106275">
      <c r="N106275" s="561" t="n"/>
    </row>
    <row r="106276">
      <c r="N106276" s="561" t="n"/>
    </row>
    <row r="106277">
      <c r="N106277" s="561" t="n"/>
    </row>
    <row r="106278">
      <c r="N106278" s="561" t="n"/>
    </row>
    <row r="106279">
      <c r="N106279" s="561" t="n"/>
    </row>
    <row r="106280">
      <c r="N106280" s="561" t="n"/>
    </row>
    <row r="106281">
      <c r="N106281" s="561" t="n"/>
    </row>
    <row r="106282">
      <c r="N106282" s="561" t="n"/>
    </row>
    <row r="106283">
      <c r="N106283" s="561" t="n"/>
    </row>
    <row r="106284">
      <c r="N106284" s="561" t="n"/>
    </row>
    <row r="106285">
      <c r="N106285" s="561" t="n"/>
    </row>
    <row r="106286">
      <c r="N106286" s="561" t="n"/>
    </row>
    <row r="106287">
      <c r="N106287" s="561" t="n"/>
    </row>
    <row r="106288">
      <c r="N106288" s="561" t="n"/>
    </row>
    <row r="106289">
      <c r="N106289" s="561" t="n"/>
    </row>
    <row r="106290">
      <c r="N106290" s="561" t="n"/>
    </row>
    <row r="106291">
      <c r="N106291" s="561" t="n"/>
    </row>
    <row r="106292">
      <c r="N106292" s="561" t="n"/>
    </row>
    <row r="106293">
      <c r="N106293" s="561" t="n"/>
    </row>
    <row r="106294">
      <c r="N106294" s="561" t="n"/>
    </row>
    <row r="106295">
      <c r="N106295" s="561" t="n"/>
    </row>
    <row r="106296">
      <c r="N106296" s="561" t="n"/>
    </row>
    <row r="106297">
      <c r="N106297" s="561" t="n"/>
    </row>
    <row r="106298">
      <c r="N106298" s="561" t="n"/>
    </row>
    <row r="106299">
      <c r="N106299" s="561" t="n"/>
    </row>
    <row r="106300">
      <c r="N106300" s="561" t="n"/>
    </row>
    <row r="106301">
      <c r="N106301" s="561" t="n"/>
    </row>
    <row r="106302">
      <c r="N106302" s="561" t="n"/>
    </row>
    <row r="106303">
      <c r="N106303" s="561" t="n"/>
    </row>
    <row r="106304">
      <c r="N106304" s="561" t="n"/>
    </row>
    <row r="106305">
      <c r="N106305" s="561" t="n"/>
    </row>
    <row r="106306">
      <c r="N106306" s="561" t="n"/>
    </row>
    <row r="106307">
      <c r="N106307" s="561" t="n"/>
    </row>
    <row r="106308">
      <c r="N106308" s="561" t="n"/>
    </row>
    <row r="106309">
      <c r="N106309" s="561" t="n"/>
    </row>
    <row r="106310">
      <c r="N106310" s="561" t="n"/>
    </row>
    <row r="106311">
      <c r="N106311" s="561" t="n"/>
    </row>
    <row r="106312">
      <c r="N106312" s="561" t="n"/>
    </row>
    <row r="106313">
      <c r="N106313" s="561" t="n"/>
    </row>
    <row r="106314">
      <c r="N106314" s="561" t="n"/>
    </row>
    <row r="106315">
      <c r="N106315" s="561" t="n"/>
    </row>
    <row r="106316">
      <c r="N106316" s="561" t="n"/>
    </row>
    <row r="106317">
      <c r="N106317" s="561" t="n"/>
    </row>
    <row r="106318">
      <c r="N106318" s="561" t="n"/>
    </row>
    <row r="106319">
      <c r="N106319" s="561" t="n"/>
    </row>
    <row r="106320">
      <c r="N106320" s="561" t="n"/>
    </row>
    <row r="106321">
      <c r="N106321" s="561" t="n"/>
    </row>
    <row r="106322">
      <c r="N106322" s="561" t="n"/>
    </row>
    <row r="106323">
      <c r="N106323" s="561" t="n"/>
    </row>
    <row r="106324">
      <c r="N106324" s="561" t="n"/>
    </row>
    <row r="106325">
      <c r="N106325" s="561" t="n"/>
    </row>
    <row r="106326">
      <c r="N106326" s="561" t="n"/>
    </row>
    <row r="106327">
      <c r="N106327" s="561" t="n"/>
    </row>
    <row r="106328">
      <c r="N106328" s="561" t="n"/>
    </row>
    <row r="106329">
      <c r="N106329" s="561" t="n"/>
    </row>
    <row r="106330">
      <c r="N106330" s="561" t="n"/>
    </row>
    <row r="106331">
      <c r="N106331" s="561" t="n"/>
    </row>
    <row r="106332">
      <c r="N106332" s="561" t="n"/>
    </row>
    <row r="106333">
      <c r="N106333" s="561" t="n"/>
    </row>
    <row r="106334">
      <c r="N106334" s="561" t="n"/>
    </row>
    <row r="106335">
      <c r="N106335" s="561" t="n"/>
    </row>
    <row r="106336">
      <c r="N106336" s="561" t="n"/>
    </row>
    <row r="106337">
      <c r="N106337" s="561" t="n"/>
    </row>
    <row r="106338">
      <c r="N106338" s="561" t="n"/>
    </row>
    <row r="106339">
      <c r="N106339" s="561" t="n"/>
    </row>
    <row r="106340">
      <c r="N106340" s="561" t="n"/>
    </row>
    <row r="106341">
      <c r="N106341" s="561" t="n"/>
    </row>
    <row r="106342">
      <c r="N106342" s="561" t="n"/>
    </row>
    <row r="106343">
      <c r="N106343" s="561" t="n"/>
    </row>
    <row r="106344">
      <c r="N106344" s="561" t="n"/>
    </row>
    <row r="106345">
      <c r="N106345" s="561" t="n"/>
    </row>
    <row r="106346">
      <c r="N106346" s="561" t="n"/>
    </row>
    <row r="106347">
      <c r="N106347" s="561" t="n"/>
    </row>
    <row r="106348">
      <c r="N106348" s="561" t="n"/>
    </row>
    <row r="106349">
      <c r="N106349" s="561" t="n"/>
    </row>
    <row r="106350">
      <c r="N106350" s="561" t="n"/>
    </row>
    <row r="106351">
      <c r="N106351" s="561" t="n"/>
    </row>
    <row r="106352">
      <c r="N106352" s="561" t="n"/>
    </row>
    <row r="106353">
      <c r="N106353" s="561" t="n"/>
    </row>
    <row r="106354">
      <c r="N106354" s="561" t="n"/>
    </row>
    <row r="106355">
      <c r="N106355" s="561" t="n"/>
    </row>
    <row r="106356">
      <c r="N106356" s="561" t="n"/>
    </row>
    <row r="106357">
      <c r="N106357" s="561" t="n"/>
    </row>
    <row r="106358">
      <c r="N106358" s="561" t="n"/>
    </row>
    <row r="106359">
      <c r="N106359" s="561" t="n"/>
    </row>
    <row r="106360">
      <c r="N106360" s="561" t="n"/>
    </row>
    <row r="106361">
      <c r="N106361" s="561" t="n"/>
    </row>
    <row r="106362">
      <c r="N106362" s="561" t="n"/>
    </row>
    <row r="106363">
      <c r="N106363" s="561" t="n"/>
    </row>
    <row r="106364">
      <c r="N106364" s="561" t="n"/>
    </row>
    <row r="106365">
      <c r="N106365" s="561" t="n"/>
    </row>
    <row r="106366">
      <c r="N106366" s="561" t="n"/>
    </row>
    <row r="106367">
      <c r="N106367" s="561" t="n"/>
    </row>
    <row r="106368">
      <c r="N106368" s="561" t="n"/>
    </row>
    <row r="106369">
      <c r="N106369" s="561" t="n"/>
    </row>
    <row r="106370">
      <c r="N106370" s="561" t="n"/>
    </row>
    <row r="106371">
      <c r="N106371" s="561" t="n"/>
    </row>
    <row r="106372">
      <c r="N106372" s="561" t="n"/>
    </row>
    <row r="106373">
      <c r="N106373" s="561" t="n"/>
    </row>
    <row r="106374">
      <c r="N106374" s="561" t="n"/>
    </row>
    <row r="106375">
      <c r="N106375" s="561" t="n"/>
    </row>
    <row r="106376">
      <c r="N106376" s="561" t="n"/>
    </row>
    <row r="106377">
      <c r="N106377" s="561" t="n"/>
    </row>
    <row r="106378">
      <c r="N106378" s="561" t="n"/>
    </row>
    <row r="106379">
      <c r="N106379" s="561" t="n"/>
    </row>
    <row r="106380">
      <c r="N106380" s="561" t="n"/>
    </row>
    <row r="106381">
      <c r="N106381" s="561" t="n"/>
    </row>
    <row r="106382">
      <c r="N106382" s="561" t="n"/>
    </row>
    <row r="106383">
      <c r="N106383" s="561" t="n"/>
    </row>
    <row r="106384">
      <c r="N106384" s="561" t="n"/>
    </row>
    <row r="106385">
      <c r="N106385" s="561" t="n"/>
    </row>
    <row r="106386">
      <c r="N106386" s="561" t="n"/>
    </row>
    <row r="106387">
      <c r="N106387" s="561" t="n"/>
    </row>
    <row r="106388">
      <c r="N106388" s="561" t="n"/>
    </row>
    <row r="106389">
      <c r="N106389" s="561" t="n"/>
    </row>
    <row r="106390">
      <c r="N106390" s="561" t="n"/>
    </row>
    <row r="106391">
      <c r="N106391" s="561" t="n"/>
    </row>
    <row r="106392">
      <c r="N106392" s="561" t="n"/>
    </row>
    <row r="106393">
      <c r="N106393" s="561" t="n"/>
    </row>
    <row r="106394">
      <c r="N106394" s="561" t="n"/>
    </row>
    <row r="106395">
      <c r="N106395" s="561" t="n"/>
    </row>
    <row r="106396">
      <c r="N106396" s="561" t="n"/>
    </row>
    <row r="106397">
      <c r="N106397" s="561" t="n"/>
    </row>
    <row r="106398">
      <c r="N106398" s="561" t="n"/>
    </row>
    <row r="106399">
      <c r="N106399" s="561" t="n"/>
    </row>
    <row r="106400">
      <c r="N106400" s="561" t="n"/>
    </row>
    <row r="106401">
      <c r="N106401" s="561" t="n"/>
    </row>
    <row r="106402">
      <c r="N106402" s="561" t="n"/>
    </row>
    <row r="106403">
      <c r="N106403" s="561" t="n"/>
    </row>
    <row r="106404">
      <c r="N106404" s="561" t="n"/>
    </row>
    <row r="106405">
      <c r="N106405" s="561" t="n"/>
    </row>
    <row r="106406">
      <c r="N106406" s="561" t="n"/>
    </row>
    <row r="106407">
      <c r="N106407" s="561" t="n"/>
    </row>
    <row r="106408">
      <c r="N106408" s="561" t="n"/>
    </row>
    <row r="106409">
      <c r="N106409" s="561" t="n"/>
    </row>
    <row r="106410">
      <c r="N106410" s="561" t="n"/>
    </row>
    <row r="106411">
      <c r="N106411" s="561" t="n"/>
    </row>
    <row r="106412">
      <c r="N106412" s="561" t="n"/>
    </row>
    <row r="106413">
      <c r="N106413" s="561" t="n"/>
    </row>
    <row r="106414">
      <c r="N106414" s="561" t="n"/>
    </row>
    <row r="106415">
      <c r="N106415" s="561" t="n"/>
    </row>
    <row r="106416">
      <c r="N106416" s="561" t="n"/>
    </row>
    <row r="106417">
      <c r="N106417" s="561" t="n"/>
    </row>
    <row r="106418">
      <c r="N106418" s="561" t="n"/>
    </row>
    <row r="106419">
      <c r="N106419" s="561" t="n"/>
    </row>
    <row r="106420">
      <c r="N106420" s="561" t="n"/>
    </row>
    <row r="106421">
      <c r="N106421" s="561" t="n"/>
    </row>
    <row r="106422">
      <c r="N106422" s="561" t="n"/>
    </row>
    <row r="106423">
      <c r="N106423" s="561" t="n"/>
    </row>
    <row r="106424">
      <c r="N106424" s="561" t="n"/>
    </row>
    <row r="106425">
      <c r="N106425" s="561" t="n"/>
    </row>
    <row r="106426">
      <c r="N106426" s="561" t="n"/>
    </row>
    <row r="106427">
      <c r="N106427" s="561" t="n"/>
    </row>
    <row r="106428">
      <c r="N106428" s="561" t="n"/>
    </row>
    <row r="106429">
      <c r="N106429" s="561" t="n"/>
    </row>
    <row r="106430">
      <c r="N106430" s="561" t="n"/>
    </row>
    <row r="106431">
      <c r="N106431" s="561" t="n"/>
    </row>
    <row r="106432">
      <c r="N106432" s="561" t="n"/>
    </row>
    <row r="106433">
      <c r="N106433" s="561" t="n"/>
    </row>
    <row r="106434">
      <c r="N106434" s="561" t="n"/>
    </row>
    <row r="106435">
      <c r="N106435" s="561" t="n"/>
    </row>
    <row r="106436">
      <c r="N106436" s="561" t="n"/>
    </row>
    <row r="106437">
      <c r="N106437" s="561" t="n"/>
    </row>
    <row r="106438">
      <c r="N106438" s="561" t="n"/>
    </row>
    <row r="106439">
      <c r="N106439" s="561" t="n"/>
    </row>
    <row r="106440">
      <c r="N106440" s="561" t="n"/>
    </row>
    <row r="106441">
      <c r="N106441" s="561" t="n"/>
    </row>
    <row r="106442">
      <c r="N106442" s="561" t="n"/>
    </row>
    <row r="106443">
      <c r="N106443" s="561" t="n"/>
    </row>
    <row r="106444">
      <c r="N106444" s="561" t="n"/>
    </row>
    <row r="106445">
      <c r="N106445" s="561" t="n"/>
    </row>
    <row r="106446">
      <c r="N106446" s="561" t="n"/>
    </row>
    <row r="106447">
      <c r="N106447" s="561" t="n"/>
    </row>
    <row r="106448">
      <c r="N106448" s="561" t="n"/>
    </row>
    <row r="106449">
      <c r="N106449" s="561" t="n"/>
    </row>
    <row r="106450">
      <c r="N106450" s="561" t="n"/>
    </row>
    <row r="106451">
      <c r="N106451" s="561" t="n"/>
    </row>
    <row r="106452">
      <c r="N106452" s="561" t="n"/>
    </row>
    <row r="106453">
      <c r="N106453" s="561" t="n"/>
    </row>
    <row r="106454">
      <c r="N106454" s="561" t="n"/>
    </row>
    <row r="106455">
      <c r="N106455" s="561" t="n"/>
    </row>
    <row r="106456">
      <c r="N106456" s="561" t="n"/>
    </row>
    <row r="106457">
      <c r="N106457" s="561" t="n"/>
    </row>
    <row r="106458">
      <c r="N106458" s="561" t="n"/>
    </row>
    <row r="106459">
      <c r="N106459" s="561" t="n"/>
    </row>
    <row r="106460">
      <c r="N106460" s="561" t="n"/>
    </row>
    <row r="106461">
      <c r="N106461" s="561" t="n"/>
    </row>
    <row r="106462">
      <c r="N106462" s="561" t="n"/>
    </row>
    <row r="106463">
      <c r="N106463" s="561" t="n"/>
    </row>
    <row r="106464">
      <c r="N106464" s="561" t="n"/>
    </row>
    <row r="106465">
      <c r="N106465" s="561" t="n"/>
    </row>
    <row r="106466">
      <c r="N106466" s="561" t="n"/>
    </row>
    <row r="106467">
      <c r="N106467" s="561" t="n"/>
    </row>
    <row r="106468">
      <c r="N106468" s="561" t="n"/>
    </row>
    <row r="106469">
      <c r="N106469" s="561" t="n"/>
    </row>
    <row r="106470">
      <c r="N106470" s="561" t="n"/>
    </row>
    <row r="106471">
      <c r="N106471" s="561" t="n"/>
    </row>
    <row r="106472">
      <c r="N106472" s="561" t="n"/>
    </row>
    <row r="106473">
      <c r="N106473" s="561" t="n"/>
    </row>
    <row r="106474">
      <c r="N106474" s="561" t="n"/>
    </row>
    <row r="106475">
      <c r="N106475" s="561" t="n"/>
    </row>
    <row r="106476">
      <c r="N106476" s="561" t="n"/>
    </row>
    <row r="106477">
      <c r="N106477" s="561" t="n"/>
    </row>
    <row r="106478">
      <c r="N106478" s="561" t="n"/>
    </row>
    <row r="106479">
      <c r="N106479" s="561" t="n"/>
    </row>
    <row r="106480">
      <c r="N106480" s="561" t="n"/>
    </row>
    <row r="106481">
      <c r="N106481" s="561" t="n"/>
    </row>
    <row r="106482">
      <c r="N106482" s="561" t="n"/>
    </row>
    <row r="106483">
      <c r="N106483" s="561" t="n"/>
    </row>
    <row r="106484">
      <c r="N106484" s="561" t="n"/>
    </row>
    <row r="106485">
      <c r="N106485" s="561" t="n"/>
    </row>
    <row r="106486">
      <c r="N106486" s="561" t="n"/>
    </row>
    <row r="106487">
      <c r="N106487" s="561" t="n"/>
    </row>
    <row r="106488">
      <c r="N106488" s="561" t="n"/>
    </row>
    <row r="106489">
      <c r="N106489" s="561" t="n"/>
    </row>
    <row r="106490">
      <c r="N106490" s="561" t="n"/>
    </row>
    <row r="106491">
      <c r="N106491" s="561" t="n"/>
    </row>
    <row r="106492">
      <c r="N106492" s="561" t="n"/>
    </row>
    <row r="106493">
      <c r="N106493" s="561" t="n"/>
    </row>
    <row r="106494">
      <c r="N106494" s="561" t="n"/>
    </row>
    <row r="106495">
      <c r="N106495" s="561" t="n"/>
    </row>
    <row r="106496">
      <c r="N106496" s="561" t="n"/>
    </row>
    <row r="106497">
      <c r="N106497" s="561" t="n"/>
    </row>
    <row r="106498">
      <c r="N106498" s="561" t="n"/>
    </row>
    <row r="106499">
      <c r="N106499" s="561" t="n"/>
    </row>
    <row r="106500">
      <c r="N106500" s="561" t="n"/>
    </row>
    <row r="106501">
      <c r="N106501" s="561" t="n"/>
    </row>
    <row r="106502">
      <c r="N106502" s="561" t="n"/>
    </row>
    <row r="106503">
      <c r="N106503" s="561" t="n"/>
    </row>
    <row r="106504">
      <c r="N106504" s="561" t="n"/>
    </row>
    <row r="106505">
      <c r="N106505" s="561" t="n"/>
    </row>
    <row r="106506">
      <c r="N106506" s="561" t="n"/>
    </row>
    <row r="106507">
      <c r="N106507" s="561" t="n"/>
    </row>
    <row r="106508">
      <c r="N106508" s="561" t="n"/>
    </row>
    <row r="106509">
      <c r="N106509" s="561" t="n"/>
    </row>
    <row r="106510">
      <c r="N106510" s="561" t="n"/>
    </row>
    <row r="106511">
      <c r="N106511" s="561" t="n"/>
    </row>
    <row r="106512">
      <c r="N106512" s="561" t="n"/>
    </row>
    <row r="106513">
      <c r="N106513" s="561" t="n"/>
    </row>
    <row r="106514">
      <c r="N106514" s="561" t="n"/>
    </row>
    <row r="106515">
      <c r="N106515" s="561" t="n"/>
    </row>
    <row r="106516">
      <c r="N106516" s="561" t="n"/>
    </row>
    <row r="106517">
      <c r="N106517" s="561" t="n"/>
    </row>
    <row r="106518">
      <c r="N106518" s="561" t="n"/>
    </row>
    <row r="106519">
      <c r="N106519" s="561" t="n"/>
    </row>
    <row r="106520">
      <c r="N106520" s="561" t="n"/>
    </row>
    <row r="106521">
      <c r="N106521" s="561" t="n"/>
    </row>
    <row r="106522">
      <c r="N106522" s="561" t="n"/>
    </row>
    <row r="106523">
      <c r="N106523" s="561" t="n"/>
    </row>
    <row r="106524">
      <c r="N106524" s="561" t="n"/>
    </row>
    <row r="106525">
      <c r="N106525" s="561" t="n"/>
    </row>
    <row r="106526">
      <c r="N106526" s="561" t="n"/>
    </row>
    <row r="106527">
      <c r="N106527" s="561" t="n"/>
    </row>
    <row r="106528">
      <c r="N106528" s="561" t="n"/>
    </row>
    <row r="106529">
      <c r="N106529" s="561" t="n"/>
    </row>
    <row r="106530">
      <c r="N106530" s="561" t="n"/>
    </row>
    <row r="106531">
      <c r="N106531" s="561" t="n"/>
    </row>
    <row r="106532">
      <c r="N106532" s="561" t="n"/>
    </row>
    <row r="106533">
      <c r="N106533" s="561" t="n"/>
    </row>
    <row r="106534">
      <c r="N106534" s="561" t="n"/>
    </row>
    <row r="106535">
      <c r="N106535" s="561" t="n"/>
    </row>
    <row r="106536">
      <c r="N106536" s="561" t="n"/>
    </row>
    <row r="106537">
      <c r="N106537" s="561" t="n"/>
    </row>
    <row r="106538">
      <c r="N106538" s="561" t="n"/>
    </row>
    <row r="106539">
      <c r="N106539" s="561" t="n"/>
    </row>
    <row r="106540">
      <c r="N106540" s="561" t="n"/>
    </row>
    <row r="106541">
      <c r="N106541" s="561" t="n"/>
    </row>
    <row r="106542">
      <c r="N106542" s="561" t="n"/>
    </row>
    <row r="106543">
      <c r="N106543" s="561" t="n"/>
    </row>
    <row r="106544">
      <c r="N106544" s="561" t="n"/>
    </row>
    <row r="106545">
      <c r="N106545" s="561" t="n"/>
    </row>
    <row r="106546">
      <c r="N106546" s="561" t="n"/>
    </row>
    <row r="106547">
      <c r="N106547" s="561" t="n"/>
    </row>
    <row r="106548">
      <c r="N106548" s="561" t="n"/>
    </row>
    <row r="106549">
      <c r="N106549" s="561" t="n"/>
    </row>
    <row r="106550">
      <c r="N106550" s="561" t="n"/>
    </row>
    <row r="106551">
      <c r="N106551" s="561" t="n"/>
    </row>
    <row r="106552">
      <c r="N106552" s="561" t="n"/>
    </row>
    <row r="106553">
      <c r="N106553" s="561" t="n"/>
    </row>
    <row r="106554">
      <c r="N106554" s="561" t="n"/>
    </row>
    <row r="106555">
      <c r="N106555" s="561" t="n"/>
    </row>
    <row r="106556">
      <c r="N106556" s="561" t="n"/>
    </row>
    <row r="106557">
      <c r="N106557" s="561" t="n"/>
    </row>
    <row r="106558">
      <c r="N106558" s="561" t="n"/>
    </row>
    <row r="106559">
      <c r="N106559" s="561" t="n"/>
    </row>
    <row r="106560">
      <c r="N106560" s="561" t="n"/>
    </row>
    <row r="106561">
      <c r="N106561" s="561" t="n"/>
    </row>
    <row r="106562">
      <c r="N106562" s="561" t="n"/>
    </row>
    <row r="106563">
      <c r="N106563" s="561" t="n"/>
    </row>
    <row r="106564">
      <c r="N106564" s="561" t="n"/>
    </row>
    <row r="106565">
      <c r="N106565" s="561" t="n"/>
    </row>
    <row r="106566">
      <c r="N106566" s="561" t="n"/>
    </row>
    <row r="106567">
      <c r="N106567" s="561" t="n"/>
    </row>
    <row r="106568">
      <c r="N106568" s="561" t="n"/>
    </row>
    <row r="106569">
      <c r="N106569" s="561" t="n"/>
    </row>
    <row r="106570">
      <c r="N106570" s="561" t="n"/>
    </row>
    <row r="106571">
      <c r="N106571" s="561" t="n"/>
    </row>
    <row r="106572">
      <c r="N106572" s="561" t="n"/>
    </row>
    <row r="106573">
      <c r="N106573" s="561" t="n"/>
    </row>
    <row r="106574">
      <c r="N106574" s="561" t="n"/>
    </row>
    <row r="106575">
      <c r="N106575" s="561" t="n"/>
    </row>
    <row r="106576">
      <c r="N106576" s="561" t="n"/>
    </row>
    <row r="106577">
      <c r="N106577" s="561" t="n"/>
    </row>
    <row r="106578">
      <c r="N106578" s="561" t="n"/>
    </row>
    <row r="106579">
      <c r="N106579" s="561" t="n"/>
    </row>
    <row r="106580">
      <c r="N106580" s="561" t="n"/>
    </row>
    <row r="106581">
      <c r="N106581" s="561" t="n"/>
    </row>
    <row r="106582">
      <c r="N106582" s="561" t="n"/>
    </row>
    <row r="106583">
      <c r="N106583" s="561" t="n"/>
    </row>
    <row r="106584">
      <c r="N106584" s="561" t="n"/>
    </row>
    <row r="106585">
      <c r="N106585" s="561" t="n"/>
    </row>
    <row r="106586">
      <c r="N106586" s="561" t="n"/>
    </row>
    <row r="106587">
      <c r="N106587" s="561" t="n"/>
    </row>
    <row r="106588">
      <c r="N106588" s="561" t="n"/>
    </row>
    <row r="106589">
      <c r="N106589" s="561" t="n"/>
    </row>
    <row r="106590">
      <c r="N106590" s="561" t="n"/>
    </row>
    <row r="106591">
      <c r="N106591" s="561" t="n"/>
    </row>
    <row r="106592">
      <c r="N106592" s="561" t="n"/>
    </row>
    <row r="106593">
      <c r="N106593" s="561" t="n"/>
    </row>
    <row r="106594">
      <c r="N106594" s="561" t="n"/>
    </row>
    <row r="106595">
      <c r="N106595" s="561" t="n"/>
    </row>
    <row r="106596">
      <c r="N106596" s="561" t="n"/>
    </row>
    <row r="106597">
      <c r="N106597" s="561" t="n"/>
    </row>
    <row r="106598">
      <c r="N106598" s="561" t="n"/>
    </row>
    <row r="106599">
      <c r="N106599" s="561" t="n"/>
    </row>
    <row r="106600">
      <c r="N106600" s="561" t="n"/>
    </row>
    <row r="106601">
      <c r="N106601" s="561" t="n"/>
    </row>
    <row r="106602">
      <c r="N106602" s="561" t="n"/>
    </row>
    <row r="106603">
      <c r="N106603" s="561" t="n"/>
    </row>
    <row r="106604">
      <c r="N106604" s="561" t="n"/>
    </row>
    <row r="106605">
      <c r="N106605" s="561" t="n"/>
    </row>
    <row r="106606">
      <c r="N106606" s="561" t="n"/>
    </row>
    <row r="106607">
      <c r="N106607" s="561" t="n"/>
    </row>
    <row r="106608">
      <c r="N106608" s="561" t="n"/>
    </row>
    <row r="106609">
      <c r="N106609" s="561" t="n"/>
    </row>
    <row r="106610">
      <c r="N106610" s="561" t="n"/>
    </row>
    <row r="106611">
      <c r="N106611" s="561" t="n"/>
    </row>
    <row r="106612">
      <c r="N106612" s="561" t="n"/>
    </row>
    <row r="106613">
      <c r="N106613" s="561" t="n"/>
    </row>
    <row r="106614">
      <c r="N106614" s="561" t="n"/>
    </row>
    <row r="106615">
      <c r="N106615" s="561" t="n"/>
    </row>
    <row r="106616">
      <c r="N106616" s="561" t="n"/>
    </row>
    <row r="106617">
      <c r="N106617" s="561" t="n"/>
    </row>
    <row r="106618">
      <c r="N106618" s="561" t="n"/>
    </row>
    <row r="106619">
      <c r="N106619" s="561" t="n"/>
    </row>
    <row r="106620">
      <c r="N106620" s="561" t="n"/>
    </row>
    <row r="106621">
      <c r="N106621" s="561" t="n"/>
    </row>
    <row r="106622">
      <c r="N106622" s="561" t="n"/>
    </row>
    <row r="106623">
      <c r="N106623" s="561" t="n"/>
    </row>
    <row r="106624">
      <c r="N106624" s="561" t="n"/>
    </row>
    <row r="106625">
      <c r="N106625" s="561" t="n"/>
    </row>
    <row r="106626">
      <c r="N106626" s="561" t="n"/>
    </row>
    <row r="106627">
      <c r="N106627" s="561" t="n"/>
    </row>
    <row r="106628">
      <c r="N106628" s="561" t="n"/>
    </row>
    <row r="106629">
      <c r="N106629" s="561" t="n"/>
    </row>
    <row r="106630">
      <c r="N106630" s="561" t="n"/>
    </row>
    <row r="106631">
      <c r="N106631" s="561" t="n"/>
    </row>
    <row r="106632">
      <c r="N106632" s="561" t="n"/>
    </row>
    <row r="106633">
      <c r="N106633" s="561" t="n"/>
    </row>
    <row r="106634">
      <c r="N106634" s="561" t="n"/>
    </row>
    <row r="106635">
      <c r="N106635" s="561" t="n"/>
    </row>
    <row r="106636">
      <c r="N106636" s="561" t="n"/>
    </row>
    <row r="106637">
      <c r="N106637" s="561" t="n"/>
    </row>
    <row r="106638">
      <c r="N106638" s="561" t="n"/>
    </row>
    <row r="106639">
      <c r="N106639" s="561" t="n"/>
    </row>
    <row r="106640">
      <c r="N106640" s="561" t="n"/>
    </row>
    <row r="106641">
      <c r="N106641" s="561" t="n"/>
    </row>
    <row r="106642">
      <c r="N106642" s="561" t="n"/>
    </row>
    <row r="106643">
      <c r="N106643" s="561" t="n"/>
    </row>
    <row r="106644">
      <c r="N106644" s="561" t="n"/>
    </row>
    <row r="106645">
      <c r="N106645" s="561" t="n"/>
    </row>
    <row r="106646">
      <c r="N106646" s="561" t="n"/>
    </row>
    <row r="106647">
      <c r="N106647" s="561" t="n"/>
    </row>
    <row r="106648">
      <c r="N106648" s="561" t="n"/>
    </row>
    <row r="106649">
      <c r="N106649" s="561" t="n"/>
    </row>
    <row r="106650">
      <c r="N106650" s="561" t="n"/>
    </row>
    <row r="106651">
      <c r="N106651" s="561" t="n"/>
    </row>
    <row r="106652">
      <c r="N106652" s="561" t="n"/>
    </row>
    <row r="106653">
      <c r="N106653" s="561" t="n"/>
    </row>
    <row r="106654">
      <c r="N106654" s="561" t="n"/>
    </row>
    <row r="106655">
      <c r="N106655" s="561" t="n"/>
    </row>
    <row r="106656">
      <c r="N106656" s="561" t="n"/>
    </row>
    <row r="106657">
      <c r="N106657" s="561" t="n"/>
    </row>
    <row r="106658">
      <c r="N106658" s="561" t="n"/>
    </row>
    <row r="106659">
      <c r="N106659" s="561" t="n"/>
    </row>
    <row r="106660">
      <c r="N106660" s="561" t="n"/>
    </row>
    <row r="106661">
      <c r="N106661" s="561" t="n"/>
    </row>
    <row r="106662">
      <c r="N106662" s="561" t="n"/>
    </row>
    <row r="106663">
      <c r="N106663" s="561" t="n"/>
    </row>
    <row r="106664">
      <c r="N106664" s="561" t="n"/>
    </row>
    <row r="106665">
      <c r="N106665" s="561" t="n"/>
    </row>
    <row r="106666">
      <c r="N106666" s="561" t="n"/>
    </row>
    <row r="106667">
      <c r="N106667" s="561" t="n"/>
    </row>
    <row r="106668">
      <c r="N106668" s="561" t="n"/>
    </row>
    <row r="106669">
      <c r="N106669" s="561" t="n"/>
    </row>
    <row r="106670">
      <c r="N106670" s="561" t="n"/>
    </row>
    <row r="106671">
      <c r="N106671" s="561" t="n"/>
    </row>
    <row r="106672">
      <c r="N106672" s="561" t="n"/>
    </row>
    <row r="106673">
      <c r="N106673" s="561" t="n"/>
    </row>
    <row r="106674">
      <c r="N106674" s="561" t="n"/>
    </row>
    <row r="106675">
      <c r="N106675" s="561" t="n"/>
    </row>
    <row r="106676">
      <c r="N106676" s="561" t="n"/>
    </row>
    <row r="106677">
      <c r="N106677" s="561" t="n"/>
    </row>
    <row r="106678">
      <c r="N106678" s="561" t="n"/>
    </row>
    <row r="106679">
      <c r="N106679" s="561" t="n"/>
    </row>
    <row r="106680">
      <c r="N106680" s="561" t="n"/>
    </row>
    <row r="106681">
      <c r="N106681" s="561" t="n"/>
    </row>
    <row r="106682">
      <c r="N106682" s="561" t="n"/>
    </row>
    <row r="106683">
      <c r="N106683" s="561" t="n"/>
    </row>
    <row r="106684">
      <c r="N106684" s="561" t="n"/>
    </row>
    <row r="106685">
      <c r="N106685" s="561" t="n"/>
    </row>
    <row r="106686">
      <c r="N106686" s="561" t="n"/>
    </row>
    <row r="106687">
      <c r="N106687" s="561" t="n"/>
    </row>
    <row r="106688">
      <c r="N106688" s="561" t="n"/>
    </row>
    <row r="106689">
      <c r="N106689" s="561" t="n"/>
    </row>
    <row r="106690">
      <c r="N106690" s="561" t="n"/>
    </row>
    <row r="106691">
      <c r="N106691" s="561" t="n"/>
    </row>
    <row r="106692">
      <c r="N106692" s="561" t="n"/>
    </row>
    <row r="106693">
      <c r="N106693" s="561" t="n"/>
    </row>
    <row r="106694">
      <c r="N106694" s="561" t="n"/>
    </row>
    <row r="106695">
      <c r="N106695" s="561" t="n"/>
    </row>
    <row r="106696">
      <c r="N106696" s="561" t="n"/>
    </row>
    <row r="106697">
      <c r="N106697" s="561" t="n"/>
    </row>
    <row r="106698">
      <c r="N106698" s="561" t="n"/>
    </row>
    <row r="106699">
      <c r="N106699" s="561" t="n"/>
    </row>
    <row r="106700">
      <c r="N106700" s="561" t="n"/>
    </row>
    <row r="106701">
      <c r="N106701" s="561" t="n"/>
    </row>
    <row r="106702">
      <c r="N106702" s="561" t="n"/>
    </row>
    <row r="106703">
      <c r="N106703" s="561" t="n"/>
    </row>
    <row r="106704">
      <c r="N106704" s="561" t="n"/>
    </row>
    <row r="106705">
      <c r="N106705" s="561" t="n"/>
    </row>
    <row r="106706">
      <c r="N106706" s="561" t="n"/>
    </row>
    <row r="106707">
      <c r="N106707" s="561" t="n"/>
    </row>
    <row r="106708">
      <c r="N106708" s="561" t="n"/>
    </row>
    <row r="106709">
      <c r="N106709" s="561" t="n"/>
    </row>
    <row r="106710">
      <c r="N106710" s="561" t="n"/>
    </row>
    <row r="106711">
      <c r="N106711" s="561" t="n"/>
    </row>
    <row r="106712">
      <c r="N106712" s="561" t="n"/>
    </row>
    <row r="106713">
      <c r="N106713" s="561" t="n"/>
    </row>
    <row r="106714">
      <c r="N106714" s="561" t="n"/>
    </row>
    <row r="106715">
      <c r="N106715" s="561" t="n"/>
    </row>
    <row r="106716">
      <c r="N106716" s="561" t="n"/>
    </row>
    <row r="106717">
      <c r="N106717" s="561" t="n"/>
    </row>
    <row r="106718">
      <c r="N106718" s="561" t="n"/>
    </row>
    <row r="106719">
      <c r="N106719" s="561" t="n"/>
    </row>
    <row r="106720">
      <c r="N106720" s="561" t="n"/>
    </row>
    <row r="106721">
      <c r="N106721" s="561" t="n"/>
    </row>
    <row r="106722">
      <c r="N106722" s="561" t="n"/>
    </row>
    <row r="106723">
      <c r="N106723" s="561" t="n"/>
    </row>
    <row r="106724">
      <c r="N106724" s="561" t="n"/>
    </row>
    <row r="106725">
      <c r="N106725" s="561" t="n"/>
    </row>
    <row r="106726">
      <c r="N106726" s="561" t="n"/>
    </row>
    <row r="106727">
      <c r="N106727" s="561" t="n"/>
    </row>
    <row r="106728">
      <c r="N106728" s="561" t="n"/>
    </row>
    <row r="106729">
      <c r="N106729" s="561" t="n"/>
    </row>
    <row r="106730">
      <c r="N106730" s="561" t="n"/>
    </row>
    <row r="106731">
      <c r="N106731" s="561" t="n"/>
    </row>
    <row r="106732">
      <c r="N106732" s="561" t="n"/>
    </row>
    <row r="106733">
      <c r="N106733" s="561" t="n"/>
    </row>
    <row r="106734">
      <c r="N106734" s="561" t="n"/>
    </row>
    <row r="106735">
      <c r="N106735" s="561" t="n"/>
    </row>
    <row r="106736">
      <c r="N106736" s="561" t="n"/>
    </row>
    <row r="106737">
      <c r="N106737" s="561" t="n"/>
    </row>
    <row r="106738">
      <c r="N106738" s="561" t="n"/>
    </row>
    <row r="106739">
      <c r="N106739" s="561" t="n"/>
    </row>
    <row r="106740">
      <c r="N106740" s="561" t="n"/>
    </row>
    <row r="106741">
      <c r="N106741" s="561" t="n"/>
    </row>
    <row r="106742">
      <c r="N106742" s="561" t="n"/>
    </row>
    <row r="106743">
      <c r="N106743" s="561" t="n"/>
    </row>
    <row r="106744">
      <c r="N106744" s="561" t="n"/>
    </row>
    <row r="106745">
      <c r="N106745" s="561" t="n"/>
    </row>
    <row r="106746">
      <c r="N106746" s="561" t="n"/>
    </row>
    <row r="106747">
      <c r="N106747" s="561" t="n"/>
    </row>
    <row r="106748">
      <c r="N106748" s="561" t="n"/>
    </row>
    <row r="106749">
      <c r="N106749" s="561" t="n"/>
    </row>
    <row r="106750">
      <c r="N106750" s="561" t="n"/>
    </row>
    <row r="106751">
      <c r="N106751" s="561" t="n"/>
    </row>
    <row r="106752">
      <c r="N106752" s="561" t="n"/>
    </row>
    <row r="106753">
      <c r="N106753" s="561" t="n"/>
    </row>
    <row r="106754">
      <c r="N106754" s="561" t="n"/>
    </row>
    <row r="106755">
      <c r="N106755" s="561" t="n"/>
    </row>
    <row r="106756">
      <c r="N106756" s="561" t="n"/>
    </row>
    <row r="106757">
      <c r="N106757" s="561" t="n"/>
    </row>
    <row r="106758">
      <c r="N106758" s="561" t="n"/>
    </row>
    <row r="106759">
      <c r="N106759" s="561" t="n"/>
    </row>
    <row r="106760">
      <c r="N106760" s="561" t="n"/>
    </row>
    <row r="106761">
      <c r="N106761" s="561" t="n"/>
    </row>
    <row r="106762">
      <c r="N106762" s="561" t="n"/>
    </row>
    <row r="106763">
      <c r="N106763" s="561" t="n"/>
    </row>
    <row r="106764">
      <c r="N106764" s="561" t="n"/>
    </row>
    <row r="106765">
      <c r="N106765" s="561" t="n"/>
    </row>
    <row r="106766">
      <c r="N106766" s="561" t="n"/>
    </row>
    <row r="106767">
      <c r="N106767" s="561" t="n"/>
    </row>
    <row r="106768">
      <c r="N106768" s="561" t="n"/>
    </row>
    <row r="106769">
      <c r="N106769" s="561" t="n"/>
    </row>
    <row r="106770">
      <c r="N106770" s="561" t="n"/>
    </row>
    <row r="106771">
      <c r="N106771" s="561" t="n"/>
    </row>
    <row r="106772">
      <c r="N106772" s="561" t="n"/>
    </row>
    <row r="106773">
      <c r="N106773" s="561" t="n"/>
    </row>
    <row r="106774">
      <c r="N106774" s="561" t="n"/>
    </row>
    <row r="106775">
      <c r="N106775" s="561" t="n"/>
    </row>
    <row r="106776">
      <c r="N106776" s="561" t="n"/>
    </row>
    <row r="106777">
      <c r="N106777" s="561" t="n"/>
    </row>
    <row r="106778">
      <c r="N106778" s="561" t="n"/>
    </row>
    <row r="106779">
      <c r="N106779" s="561" t="n"/>
    </row>
    <row r="106780">
      <c r="N106780" s="561" t="n"/>
    </row>
    <row r="106781">
      <c r="N106781" s="561" t="n"/>
    </row>
    <row r="106782">
      <c r="N106782" s="561" t="n"/>
    </row>
    <row r="106783">
      <c r="N106783" s="561" t="n"/>
    </row>
    <row r="106784">
      <c r="N106784" s="561" t="n"/>
    </row>
    <row r="106785">
      <c r="N106785" s="561" t="n"/>
    </row>
    <row r="106786">
      <c r="N106786" s="561" t="n"/>
    </row>
    <row r="106787">
      <c r="N106787" s="561" t="n"/>
    </row>
    <row r="106788">
      <c r="N106788" s="561" t="n"/>
    </row>
    <row r="106789">
      <c r="N106789" s="561" t="n"/>
    </row>
    <row r="106790">
      <c r="N106790" s="561" t="n"/>
    </row>
    <row r="106791">
      <c r="N106791" s="561" t="n"/>
    </row>
    <row r="106792">
      <c r="N106792" s="561" t="n"/>
    </row>
    <row r="106793">
      <c r="N106793" s="561" t="n"/>
    </row>
    <row r="106794">
      <c r="N106794" s="561" t="n"/>
    </row>
    <row r="106795">
      <c r="N106795" s="561" t="n"/>
    </row>
    <row r="106796">
      <c r="N106796" s="561" t="n"/>
    </row>
    <row r="106797">
      <c r="N106797" s="561" t="n"/>
    </row>
    <row r="106798">
      <c r="N106798" s="561" t="n"/>
    </row>
    <row r="106799">
      <c r="N106799" s="561" t="n"/>
    </row>
    <row r="106800">
      <c r="N106800" s="561" t="n"/>
    </row>
    <row r="106801">
      <c r="N106801" s="561" t="n"/>
    </row>
    <row r="106802">
      <c r="N106802" s="561" t="n"/>
    </row>
    <row r="106803">
      <c r="N106803" s="561" t="n"/>
    </row>
    <row r="106804">
      <c r="N106804" s="561" t="n"/>
    </row>
    <row r="106805">
      <c r="N106805" s="561" t="n"/>
    </row>
    <row r="106806">
      <c r="N106806" s="561" t="n"/>
    </row>
    <row r="106807">
      <c r="N106807" s="561" t="n"/>
    </row>
    <row r="106808">
      <c r="N106808" s="561" t="n"/>
    </row>
    <row r="106809">
      <c r="N106809" s="561" t="n"/>
    </row>
    <row r="106810">
      <c r="N106810" s="561" t="n"/>
    </row>
    <row r="106811">
      <c r="N106811" s="561" t="n"/>
    </row>
    <row r="106812">
      <c r="N106812" s="561" t="n"/>
    </row>
    <row r="106813">
      <c r="N106813" s="561" t="n"/>
    </row>
    <row r="106814">
      <c r="N106814" s="561" t="n"/>
    </row>
    <row r="106815">
      <c r="N106815" s="561" t="n"/>
    </row>
    <row r="106816">
      <c r="N106816" s="561" t="n"/>
    </row>
    <row r="106817">
      <c r="N106817" s="561" t="n"/>
    </row>
    <row r="106818">
      <c r="N106818" s="561" t="n"/>
    </row>
    <row r="106819">
      <c r="N106819" s="561" t="n"/>
    </row>
    <row r="106820">
      <c r="N106820" s="561" t="n"/>
    </row>
    <row r="106821">
      <c r="N106821" s="561" t="n"/>
    </row>
    <row r="106822">
      <c r="N106822" s="561" t="n"/>
    </row>
    <row r="106823">
      <c r="N106823" s="561" t="n"/>
    </row>
    <row r="106824">
      <c r="N106824" s="561" t="n"/>
    </row>
    <row r="106825">
      <c r="N106825" s="561" t="n"/>
    </row>
    <row r="106826">
      <c r="N106826" s="561" t="n"/>
    </row>
    <row r="106827">
      <c r="N106827" s="561" t="n"/>
    </row>
    <row r="106828">
      <c r="N106828" s="561" t="n"/>
    </row>
    <row r="106829">
      <c r="N106829" s="561" t="n"/>
    </row>
    <row r="106830">
      <c r="N106830" s="561" t="n"/>
    </row>
    <row r="106831">
      <c r="N106831" s="561" t="n"/>
    </row>
    <row r="106832">
      <c r="N106832" s="561" t="n"/>
    </row>
    <row r="106833">
      <c r="N106833" s="561" t="n"/>
    </row>
    <row r="106834">
      <c r="N106834" s="561" t="n"/>
    </row>
    <row r="106835">
      <c r="N106835" s="561" t="n"/>
    </row>
    <row r="106836">
      <c r="N106836" s="561" t="n"/>
    </row>
    <row r="106837">
      <c r="N106837" s="561" t="n"/>
    </row>
    <row r="106838">
      <c r="N106838" s="561" t="n"/>
    </row>
    <row r="106839">
      <c r="N106839" s="561" t="n"/>
    </row>
    <row r="106840">
      <c r="N106840" s="561" t="n"/>
    </row>
    <row r="106841">
      <c r="N106841" s="561" t="n"/>
    </row>
    <row r="106842">
      <c r="N106842" s="561" t="n"/>
    </row>
    <row r="106843">
      <c r="N106843" s="561" t="n"/>
    </row>
    <row r="106844">
      <c r="N106844" s="561" t="n"/>
    </row>
    <row r="106845">
      <c r="N106845" s="561" t="n"/>
    </row>
    <row r="106846">
      <c r="N106846" s="561" t="n"/>
    </row>
    <row r="106847">
      <c r="N106847" s="561" t="n"/>
    </row>
    <row r="106848">
      <c r="N106848" s="561" t="n"/>
    </row>
    <row r="106849">
      <c r="N106849" s="561" t="n"/>
    </row>
    <row r="106850">
      <c r="N106850" s="561" t="n"/>
    </row>
    <row r="106851">
      <c r="N106851" s="561" t="n"/>
    </row>
    <row r="106852">
      <c r="N106852" s="561" t="n"/>
    </row>
    <row r="106853">
      <c r="N106853" s="561" t="n"/>
    </row>
    <row r="106854">
      <c r="N106854" s="561" t="n"/>
    </row>
    <row r="106855">
      <c r="N106855" s="561" t="n"/>
    </row>
    <row r="106856">
      <c r="N106856" s="561" t="n"/>
    </row>
    <row r="106857">
      <c r="N106857" s="561" t="n"/>
    </row>
    <row r="106858">
      <c r="N106858" s="561" t="n"/>
    </row>
    <row r="106859">
      <c r="N106859" s="561" t="n"/>
    </row>
    <row r="106860">
      <c r="N106860" s="561" t="n"/>
    </row>
    <row r="106861">
      <c r="N106861" s="561" t="n"/>
    </row>
    <row r="106862">
      <c r="N106862" s="561" t="n"/>
    </row>
    <row r="106863">
      <c r="N106863" s="561" t="n"/>
    </row>
    <row r="106864">
      <c r="N106864" s="561" t="n"/>
    </row>
    <row r="106865">
      <c r="N106865" s="561" t="n"/>
    </row>
    <row r="106866">
      <c r="N106866" s="561" t="n"/>
    </row>
    <row r="106867">
      <c r="N106867" s="561" t="n"/>
    </row>
    <row r="106868">
      <c r="N106868" s="561" t="n"/>
    </row>
    <row r="106869">
      <c r="N106869" s="561" t="n"/>
    </row>
    <row r="106870">
      <c r="N106870" s="561" t="n"/>
    </row>
    <row r="106871">
      <c r="N106871" s="561" t="n"/>
    </row>
    <row r="106872">
      <c r="N106872" s="561" t="n"/>
    </row>
    <row r="106873">
      <c r="N106873" s="561" t="n"/>
    </row>
    <row r="106874">
      <c r="N106874" s="561" t="n"/>
    </row>
    <row r="106875">
      <c r="N106875" s="561" t="n"/>
    </row>
    <row r="106876">
      <c r="N106876" s="561" t="n"/>
    </row>
    <row r="106877">
      <c r="N106877" s="561" t="n"/>
    </row>
    <row r="106878">
      <c r="N106878" s="561" t="n"/>
    </row>
    <row r="106879">
      <c r="N106879" s="561" t="n"/>
    </row>
    <row r="106880">
      <c r="N106880" s="561" t="n"/>
    </row>
    <row r="106881">
      <c r="N106881" s="561" t="n"/>
    </row>
    <row r="106882">
      <c r="N106882" s="561" t="n"/>
    </row>
    <row r="106883">
      <c r="N106883" s="561" t="n"/>
    </row>
    <row r="106884">
      <c r="N106884" s="561" t="n"/>
    </row>
    <row r="106885">
      <c r="N106885" s="561" t="n"/>
    </row>
    <row r="106886">
      <c r="N106886" s="561" t="n"/>
    </row>
    <row r="106887">
      <c r="N106887" s="561" t="n"/>
    </row>
    <row r="106888">
      <c r="N106888" s="561" t="n"/>
    </row>
    <row r="106889">
      <c r="N106889" s="561" t="n"/>
    </row>
    <row r="106890">
      <c r="N106890" s="561" t="n"/>
    </row>
    <row r="106891">
      <c r="N106891" s="561" t="n"/>
    </row>
    <row r="106892">
      <c r="N106892" s="561" t="n"/>
    </row>
    <row r="106893">
      <c r="N106893" s="561" t="n"/>
    </row>
    <row r="106894">
      <c r="N106894" s="561" t="n"/>
    </row>
    <row r="106895">
      <c r="N106895" s="561" t="n"/>
    </row>
    <row r="106896">
      <c r="N106896" s="561" t="n"/>
    </row>
    <row r="106897">
      <c r="N106897" s="561" t="n"/>
    </row>
    <row r="106898">
      <c r="N106898" s="561" t="n"/>
    </row>
    <row r="106899">
      <c r="N106899" s="561" t="n"/>
    </row>
    <row r="106900">
      <c r="N106900" s="561" t="n"/>
    </row>
    <row r="106901">
      <c r="N106901" s="561" t="n"/>
    </row>
    <row r="106902">
      <c r="N106902" s="561" t="n"/>
    </row>
    <row r="106903">
      <c r="N106903" s="561" t="n"/>
    </row>
    <row r="106904">
      <c r="N106904" s="561" t="n"/>
    </row>
    <row r="106905">
      <c r="N106905" s="561" t="n"/>
    </row>
    <row r="106906">
      <c r="N106906" s="561" t="n"/>
    </row>
    <row r="106907">
      <c r="N106907" s="561" t="n"/>
    </row>
    <row r="106908">
      <c r="N106908" s="561" t="n"/>
    </row>
    <row r="106909">
      <c r="N106909" s="561" t="n"/>
    </row>
    <row r="106910">
      <c r="N106910" s="561" t="n"/>
    </row>
    <row r="106911">
      <c r="N106911" s="561" t="n"/>
    </row>
    <row r="106912">
      <c r="N106912" s="561" t="n"/>
    </row>
    <row r="106913">
      <c r="N106913" s="561" t="n"/>
    </row>
    <row r="106914">
      <c r="N106914" s="561" t="n"/>
    </row>
    <row r="106915">
      <c r="N106915" s="561" t="n"/>
    </row>
    <row r="106916">
      <c r="N106916" s="561" t="n"/>
    </row>
    <row r="106917">
      <c r="N106917" s="561" t="n"/>
    </row>
    <row r="106918">
      <c r="N106918" s="561" t="n"/>
    </row>
    <row r="106919">
      <c r="N106919" s="561" t="n"/>
    </row>
    <row r="106920">
      <c r="N106920" s="561" t="n"/>
    </row>
    <row r="106921">
      <c r="N106921" s="561" t="n"/>
    </row>
    <row r="106922">
      <c r="N106922" s="561" t="n"/>
    </row>
    <row r="106923">
      <c r="N106923" s="561" t="n"/>
    </row>
    <row r="106924">
      <c r="N106924" s="561" t="n"/>
    </row>
    <row r="106925">
      <c r="N106925" s="561" t="n"/>
    </row>
    <row r="106926">
      <c r="N106926" s="561" t="n"/>
    </row>
    <row r="106927">
      <c r="N106927" s="561" t="n"/>
    </row>
    <row r="106928">
      <c r="N106928" s="561" t="n"/>
    </row>
    <row r="106929">
      <c r="N106929" s="561" t="n"/>
    </row>
    <row r="106930">
      <c r="N106930" s="561" t="n"/>
    </row>
    <row r="106931">
      <c r="N106931" s="561" t="n"/>
    </row>
    <row r="106932">
      <c r="N106932" s="561" t="n"/>
    </row>
    <row r="106933">
      <c r="N106933" s="561" t="n"/>
    </row>
    <row r="106934">
      <c r="N106934" s="561" t="n"/>
    </row>
    <row r="106935">
      <c r="N106935" s="561" t="n"/>
    </row>
    <row r="106936">
      <c r="N106936" s="561" t="n"/>
    </row>
    <row r="106937">
      <c r="N106937" s="561" t="n"/>
    </row>
    <row r="106938">
      <c r="N106938" s="561" t="n"/>
    </row>
    <row r="106939">
      <c r="N106939" s="561" t="n"/>
    </row>
    <row r="106940">
      <c r="N106940" s="561" t="n"/>
    </row>
    <row r="106941">
      <c r="N106941" s="561" t="n"/>
    </row>
    <row r="106942">
      <c r="N106942" s="561" t="n"/>
    </row>
    <row r="106943">
      <c r="N106943" s="561" t="n"/>
    </row>
    <row r="106944">
      <c r="N106944" s="561" t="n"/>
    </row>
    <row r="106945">
      <c r="N106945" s="561" t="n"/>
    </row>
    <row r="106946">
      <c r="N106946" s="561" t="n"/>
    </row>
    <row r="106947">
      <c r="N106947" s="561" t="n"/>
    </row>
    <row r="106948">
      <c r="N106948" s="561" t="n"/>
    </row>
    <row r="106949">
      <c r="N106949" s="561" t="n"/>
    </row>
    <row r="106950">
      <c r="N106950" s="561" t="n"/>
    </row>
    <row r="106951">
      <c r="N106951" s="561" t="n"/>
    </row>
    <row r="106952">
      <c r="N106952" s="561" t="n"/>
    </row>
    <row r="106953">
      <c r="N106953" s="561" t="n"/>
    </row>
    <row r="106954">
      <c r="N106954" s="561" t="n"/>
    </row>
    <row r="106955">
      <c r="N106955" s="561" t="n"/>
    </row>
    <row r="106956">
      <c r="N106956" s="561" t="n"/>
    </row>
    <row r="106957">
      <c r="N106957" s="561" t="n"/>
    </row>
    <row r="106958">
      <c r="N106958" s="561" t="n"/>
    </row>
    <row r="106959">
      <c r="N106959" s="561" t="n"/>
    </row>
    <row r="106960">
      <c r="N106960" s="561" t="n"/>
    </row>
    <row r="106961">
      <c r="N106961" s="561" t="n"/>
    </row>
    <row r="106962">
      <c r="N106962" s="561" t="n"/>
    </row>
    <row r="106963">
      <c r="N106963" s="561" t="n"/>
    </row>
    <row r="106964">
      <c r="N106964" s="561" t="n"/>
    </row>
    <row r="106965">
      <c r="N106965" s="561" t="n"/>
    </row>
    <row r="106966">
      <c r="N106966" s="561" t="n"/>
    </row>
    <row r="106967">
      <c r="N106967" s="561" t="n"/>
    </row>
    <row r="106968">
      <c r="N106968" s="561" t="n"/>
    </row>
    <row r="106969">
      <c r="N106969" s="561" t="n"/>
    </row>
    <row r="106970">
      <c r="N106970" s="561" t="n"/>
    </row>
    <row r="106971">
      <c r="N106971" s="561" t="n"/>
    </row>
    <row r="106972">
      <c r="N106972" s="561" t="n"/>
    </row>
    <row r="106973">
      <c r="N106973" s="561" t="n"/>
    </row>
    <row r="106974">
      <c r="N106974" s="561" t="n"/>
    </row>
    <row r="106975">
      <c r="N106975" s="561" t="n"/>
    </row>
    <row r="106976">
      <c r="N106976" s="561" t="n"/>
    </row>
    <row r="106977">
      <c r="N106977" s="561" t="n"/>
    </row>
    <row r="106978">
      <c r="N106978" s="561" t="n"/>
    </row>
    <row r="106979">
      <c r="N106979" s="561" t="n"/>
    </row>
    <row r="106980">
      <c r="N106980" s="561" t="n"/>
    </row>
    <row r="106981">
      <c r="N106981" s="561" t="n"/>
    </row>
    <row r="106982">
      <c r="N106982" s="561" t="n"/>
    </row>
    <row r="106983">
      <c r="N106983" s="561" t="n"/>
    </row>
    <row r="106984">
      <c r="N106984" s="561" t="n"/>
    </row>
    <row r="106985">
      <c r="N106985" s="561" t="n"/>
    </row>
    <row r="106986">
      <c r="N106986" s="561" t="n"/>
    </row>
    <row r="106987">
      <c r="N106987" s="561" t="n"/>
    </row>
    <row r="106988">
      <c r="N106988" s="561" t="n"/>
    </row>
    <row r="106989">
      <c r="N106989" s="561" t="n"/>
    </row>
    <row r="106990">
      <c r="N106990" s="561" t="n"/>
    </row>
    <row r="106991">
      <c r="N106991" s="561" t="n"/>
    </row>
    <row r="106992">
      <c r="N106992" s="561" t="n"/>
    </row>
    <row r="106993">
      <c r="N106993" s="561" t="n"/>
    </row>
    <row r="106994">
      <c r="N106994" s="561" t="n"/>
    </row>
    <row r="106995">
      <c r="N106995" s="561" t="n"/>
    </row>
    <row r="106996">
      <c r="N106996" s="561" t="n"/>
    </row>
    <row r="106997">
      <c r="N106997" s="561" t="n"/>
    </row>
    <row r="106998">
      <c r="N106998" s="561" t="n"/>
    </row>
    <row r="106999">
      <c r="N106999" s="561" t="n"/>
    </row>
    <row r="107000">
      <c r="N107000" s="561" t="n"/>
    </row>
    <row r="107001">
      <c r="N107001" s="561" t="n"/>
    </row>
    <row r="107002">
      <c r="N107002" s="561" t="n"/>
    </row>
    <row r="107003">
      <c r="N107003" s="561" t="n"/>
    </row>
    <row r="107004">
      <c r="N107004" s="561" t="n"/>
    </row>
    <row r="107005">
      <c r="N107005" s="561" t="n"/>
    </row>
    <row r="107006">
      <c r="N107006" s="561" t="n"/>
    </row>
    <row r="107007">
      <c r="N107007" s="561" t="n"/>
    </row>
    <row r="107008">
      <c r="N107008" s="561" t="n"/>
    </row>
    <row r="107009">
      <c r="N107009" s="561" t="n"/>
    </row>
    <row r="107010">
      <c r="N107010" s="561" t="n"/>
    </row>
    <row r="107011">
      <c r="N107011" s="561" t="n"/>
    </row>
    <row r="107012">
      <c r="N107012" s="561" t="n"/>
    </row>
    <row r="107013">
      <c r="N107013" s="561" t="n"/>
    </row>
    <row r="107014">
      <c r="N107014" s="561" t="n"/>
    </row>
    <row r="107015">
      <c r="N107015" s="561" t="n"/>
    </row>
    <row r="107016">
      <c r="N107016" s="561" t="n"/>
    </row>
    <row r="107017">
      <c r="N107017" s="561" t="n"/>
    </row>
    <row r="107018">
      <c r="N107018" s="561" t="n"/>
    </row>
    <row r="107019">
      <c r="N107019" s="561" t="n"/>
    </row>
    <row r="107020">
      <c r="N107020" s="561" t="n"/>
    </row>
    <row r="107021">
      <c r="N107021" s="561" t="n"/>
    </row>
    <row r="107022">
      <c r="N107022" s="561" t="n"/>
    </row>
    <row r="107023">
      <c r="N107023" s="561" t="n"/>
    </row>
    <row r="107024">
      <c r="N107024" s="561" t="n"/>
    </row>
    <row r="107025">
      <c r="N107025" s="561" t="n"/>
    </row>
    <row r="107026">
      <c r="N107026" s="561" t="n"/>
    </row>
    <row r="107027">
      <c r="N107027" s="561" t="n"/>
    </row>
    <row r="107028">
      <c r="N107028" s="561" t="n"/>
    </row>
    <row r="107029">
      <c r="N107029" s="561" t="n"/>
    </row>
    <row r="107030">
      <c r="N107030" s="561" t="n"/>
    </row>
    <row r="107031">
      <c r="N107031" s="561" t="n"/>
    </row>
    <row r="107032">
      <c r="N107032" s="561" t="n"/>
    </row>
    <row r="107033">
      <c r="N107033" s="561" t="n"/>
    </row>
    <row r="107034">
      <c r="N107034" s="561" t="n"/>
    </row>
    <row r="107035">
      <c r="N107035" s="561" t="n"/>
    </row>
    <row r="107036">
      <c r="N107036" s="561" t="n"/>
    </row>
    <row r="107037">
      <c r="N107037" s="561" t="n"/>
    </row>
    <row r="107038">
      <c r="N107038" s="561" t="n"/>
    </row>
    <row r="107039">
      <c r="N107039" s="561" t="n"/>
    </row>
    <row r="107040">
      <c r="N107040" s="561" t="n"/>
    </row>
    <row r="107041">
      <c r="N107041" s="561" t="n"/>
    </row>
    <row r="107042">
      <c r="N107042" s="561" t="n"/>
    </row>
    <row r="107043">
      <c r="N107043" s="561" t="n"/>
    </row>
    <row r="107044">
      <c r="N107044" s="561" t="n"/>
    </row>
    <row r="107045">
      <c r="N107045" s="561" t="n"/>
    </row>
    <row r="107046">
      <c r="N107046" s="561" t="n"/>
    </row>
    <row r="107047">
      <c r="N107047" s="561" t="n"/>
    </row>
    <row r="107048">
      <c r="N107048" s="561" t="n"/>
    </row>
    <row r="107049">
      <c r="N107049" s="561" t="n"/>
    </row>
    <row r="107050">
      <c r="N107050" s="561" t="n"/>
    </row>
    <row r="107051">
      <c r="N107051" s="561" t="n"/>
    </row>
    <row r="107052">
      <c r="N107052" s="561" t="n"/>
    </row>
    <row r="107053">
      <c r="N107053" s="561" t="n"/>
    </row>
    <row r="107054">
      <c r="N107054" s="561" t="n"/>
    </row>
    <row r="107055">
      <c r="N107055" s="561" t="n"/>
    </row>
    <row r="107056">
      <c r="N107056" s="561" t="n"/>
    </row>
    <row r="107057">
      <c r="N107057" s="561" t="n"/>
    </row>
    <row r="107058">
      <c r="N107058" s="561" t="n"/>
    </row>
    <row r="107059">
      <c r="N107059" s="561" t="n"/>
    </row>
    <row r="107060">
      <c r="N107060" s="561" t="n"/>
    </row>
    <row r="107061">
      <c r="N107061" s="561" t="n"/>
    </row>
    <row r="107062">
      <c r="N107062" s="561" t="n"/>
    </row>
    <row r="107063">
      <c r="N107063" s="561" t="n"/>
    </row>
    <row r="107064">
      <c r="N107064" s="561" t="n"/>
    </row>
    <row r="107065">
      <c r="N107065" s="561" t="n"/>
    </row>
    <row r="107066">
      <c r="N107066" s="561" t="n"/>
    </row>
    <row r="107067">
      <c r="N107067" s="561" t="n"/>
    </row>
    <row r="107068">
      <c r="N107068" s="561" t="n"/>
    </row>
    <row r="107069">
      <c r="N107069" s="561" t="n"/>
    </row>
    <row r="107070">
      <c r="N107070" s="561" t="n"/>
    </row>
    <row r="107071">
      <c r="N107071" s="561" t="n"/>
    </row>
    <row r="107072">
      <c r="N107072" s="561" t="n"/>
    </row>
    <row r="107073">
      <c r="N107073" s="561" t="n"/>
    </row>
    <row r="107074">
      <c r="N107074" s="561" t="n"/>
    </row>
    <row r="107075">
      <c r="N107075" s="561" t="n"/>
    </row>
    <row r="107076">
      <c r="N107076" s="561" t="n"/>
    </row>
    <row r="107077">
      <c r="N107077" s="561" t="n"/>
    </row>
    <row r="107078">
      <c r="N107078" s="561" t="n"/>
    </row>
    <row r="107079">
      <c r="N107079" s="561" t="n"/>
    </row>
    <row r="107080">
      <c r="N107080" s="561" t="n"/>
    </row>
    <row r="107081">
      <c r="N107081" s="561" t="n"/>
    </row>
    <row r="107082">
      <c r="N107082" s="561" t="n"/>
    </row>
    <row r="107083">
      <c r="N107083" s="561" t="n"/>
    </row>
    <row r="107084">
      <c r="N107084" s="561" t="n"/>
    </row>
    <row r="107085">
      <c r="N107085" s="561" t="n"/>
    </row>
    <row r="107086">
      <c r="N107086" s="561" t="n"/>
    </row>
    <row r="107087">
      <c r="N107087" s="561" t="n"/>
    </row>
    <row r="107088">
      <c r="N107088" s="561" t="n"/>
    </row>
    <row r="107089">
      <c r="N107089" s="561" t="n"/>
    </row>
    <row r="107090">
      <c r="N107090" s="561" t="n"/>
    </row>
    <row r="107091">
      <c r="N107091" s="561" t="n"/>
    </row>
    <row r="107092">
      <c r="N107092" s="561" t="n"/>
    </row>
    <row r="107093">
      <c r="N107093" s="561" t="n"/>
    </row>
    <row r="107094">
      <c r="N107094" s="561" t="n"/>
    </row>
    <row r="107095">
      <c r="N107095" s="561" t="n"/>
    </row>
    <row r="107096">
      <c r="N107096" s="561" t="n"/>
    </row>
    <row r="107097">
      <c r="N107097" s="561" t="n"/>
    </row>
    <row r="107098">
      <c r="N107098" s="561" t="n"/>
    </row>
    <row r="107099">
      <c r="N107099" s="561" t="n"/>
    </row>
    <row r="107100">
      <c r="N107100" s="561" t="n"/>
    </row>
    <row r="107101">
      <c r="N107101" s="561" t="n"/>
    </row>
    <row r="107102">
      <c r="N107102" s="561" t="n"/>
    </row>
    <row r="107103">
      <c r="N107103" s="561" t="n"/>
    </row>
    <row r="107104">
      <c r="N107104" s="561" t="n"/>
    </row>
    <row r="107105">
      <c r="N107105" s="561" t="n"/>
    </row>
    <row r="107106">
      <c r="N107106" s="561" t="n"/>
    </row>
    <row r="107107">
      <c r="N107107" s="561" t="n"/>
    </row>
    <row r="107108">
      <c r="N107108" s="561" t="n"/>
    </row>
    <row r="107109">
      <c r="N107109" s="561" t="n"/>
    </row>
    <row r="107110">
      <c r="N107110" s="561" t="n"/>
    </row>
    <row r="107111">
      <c r="N107111" s="561" t="n"/>
    </row>
    <row r="107112">
      <c r="N107112" s="561" t="n"/>
    </row>
    <row r="107113">
      <c r="N107113" s="561" t="n"/>
    </row>
    <row r="107114">
      <c r="N107114" s="561" t="n"/>
    </row>
    <row r="107115">
      <c r="N107115" s="561" t="n"/>
    </row>
    <row r="107116">
      <c r="N107116" s="561" t="n"/>
    </row>
    <row r="107117">
      <c r="N107117" s="561" t="n"/>
    </row>
    <row r="107118">
      <c r="N107118" s="561" t="n"/>
    </row>
    <row r="107119">
      <c r="N107119" s="561" t="n"/>
    </row>
    <row r="107120">
      <c r="N107120" s="561" t="n"/>
    </row>
    <row r="107121">
      <c r="N107121" s="561" t="n"/>
    </row>
    <row r="107122">
      <c r="N107122" s="561" t="n"/>
    </row>
    <row r="107123">
      <c r="N107123" s="561" t="n"/>
    </row>
    <row r="107124">
      <c r="N107124" s="561" t="n"/>
    </row>
    <row r="107125">
      <c r="N107125" s="561" t="n"/>
    </row>
    <row r="107126">
      <c r="N107126" s="561" t="n"/>
    </row>
    <row r="107127">
      <c r="N107127" s="561" t="n"/>
    </row>
    <row r="107128">
      <c r="N107128" s="561" t="n"/>
    </row>
    <row r="107129">
      <c r="N107129" s="561" t="n"/>
    </row>
    <row r="107130">
      <c r="N107130" s="561" t="n"/>
    </row>
    <row r="107131">
      <c r="N107131" s="561" t="n"/>
    </row>
    <row r="107132">
      <c r="N107132" s="561" t="n"/>
    </row>
    <row r="107133">
      <c r="N107133" s="561" t="n"/>
    </row>
    <row r="107134">
      <c r="N107134" s="561" t="n"/>
    </row>
    <row r="107135">
      <c r="N107135" s="561" t="n"/>
    </row>
    <row r="107136">
      <c r="N107136" s="561" t="n"/>
    </row>
    <row r="107137">
      <c r="N107137" s="561" t="n"/>
    </row>
    <row r="107138">
      <c r="N107138" s="561" t="n"/>
    </row>
    <row r="107139">
      <c r="N107139" s="561" t="n"/>
    </row>
    <row r="107140">
      <c r="N107140" s="561" t="n"/>
    </row>
    <row r="107141">
      <c r="N107141" s="561" t="n"/>
    </row>
    <row r="107142">
      <c r="N107142" s="561" t="n"/>
    </row>
    <row r="107143">
      <c r="N107143" s="561" t="n"/>
    </row>
    <row r="107144">
      <c r="N107144" s="561" t="n"/>
    </row>
    <row r="107145">
      <c r="N107145" s="561" t="n"/>
    </row>
    <row r="107146">
      <c r="N107146" s="561" t="n"/>
    </row>
    <row r="107147">
      <c r="N107147" s="561" t="n"/>
    </row>
    <row r="107148">
      <c r="N107148" s="561" t="n"/>
    </row>
    <row r="107149">
      <c r="N107149" s="561" t="n"/>
    </row>
    <row r="107150">
      <c r="N107150" s="561" t="n"/>
    </row>
    <row r="107151">
      <c r="N107151" s="561" t="n"/>
    </row>
    <row r="107152">
      <c r="N107152" s="561" t="n"/>
    </row>
    <row r="107153">
      <c r="N107153" s="561" t="n"/>
    </row>
    <row r="107154">
      <c r="N107154" s="561" t="n"/>
    </row>
    <row r="107155">
      <c r="N107155" s="561" t="n"/>
    </row>
    <row r="107156">
      <c r="N107156" s="561" t="n"/>
    </row>
    <row r="107157">
      <c r="N107157" s="561" t="n"/>
    </row>
    <row r="107158">
      <c r="N107158" s="561" t="n"/>
    </row>
    <row r="107159">
      <c r="N107159" s="561" t="n"/>
    </row>
    <row r="107160">
      <c r="N107160" s="561" t="n"/>
    </row>
    <row r="107161">
      <c r="N107161" s="561" t="n"/>
    </row>
    <row r="107162">
      <c r="N107162" s="561" t="n"/>
    </row>
    <row r="107163">
      <c r="N107163" s="561" t="n"/>
    </row>
    <row r="107164">
      <c r="N107164" s="561" t="n"/>
    </row>
    <row r="107165">
      <c r="N107165" s="561" t="n"/>
    </row>
    <row r="107166">
      <c r="N107166" s="561" t="n"/>
    </row>
    <row r="107167">
      <c r="N107167" s="561" t="n"/>
    </row>
    <row r="107168">
      <c r="N107168" s="561" t="n"/>
    </row>
    <row r="107169">
      <c r="N107169" s="561" t="n"/>
    </row>
    <row r="107170">
      <c r="N107170" s="561" t="n"/>
    </row>
    <row r="107171">
      <c r="N107171" s="561" t="n"/>
    </row>
    <row r="107172">
      <c r="N107172" s="561" t="n"/>
    </row>
    <row r="107173">
      <c r="N107173" s="561" t="n"/>
    </row>
    <row r="107174">
      <c r="N107174" s="561" t="n"/>
    </row>
    <row r="107175">
      <c r="N107175" s="561" t="n"/>
    </row>
    <row r="107176">
      <c r="N107176" s="561" t="n"/>
    </row>
    <row r="107177">
      <c r="N107177" s="561" t="n"/>
    </row>
    <row r="107178">
      <c r="N107178" s="561" t="n"/>
    </row>
    <row r="107179">
      <c r="N107179" s="561" t="n"/>
    </row>
    <row r="107180">
      <c r="N107180" s="561" t="n"/>
    </row>
    <row r="107181">
      <c r="N107181" s="561" t="n"/>
    </row>
    <row r="107182">
      <c r="N107182" s="561" t="n"/>
    </row>
    <row r="107183">
      <c r="N107183" s="561" t="n"/>
    </row>
    <row r="107184">
      <c r="N107184" s="561" t="n"/>
    </row>
    <row r="107185">
      <c r="N107185" s="561" t="n"/>
    </row>
    <row r="107186">
      <c r="N107186" s="561" t="n"/>
    </row>
    <row r="107187">
      <c r="N107187" s="561" t="n"/>
    </row>
    <row r="107188">
      <c r="N107188" s="561" t="n"/>
    </row>
    <row r="107189">
      <c r="N107189" s="561" t="n"/>
    </row>
    <row r="107190">
      <c r="N107190" s="561" t="n"/>
    </row>
    <row r="107191">
      <c r="N107191" s="561" t="n"/>
    </row>
    <row r="107192">
      <c r="N107192" s="561" t="n"/>
    </row>
    <row r="107193">
      <c r="N107193" s="561" t="n"/>
    </row>
    <row r="107194">
      <c r="N107194" s="561" t="n"/>
    </row>
    <row r="107195">
      <c r="N107195" s="561" t="n"/>
    </row>
    <row r="107196">
      <c r="N107196" s="561" t="n"/>
    </row>
    <row r="107197">
      <c r="N107197" s="561" t="n"/>
    </row>
    <row r="107198">
      <c r="N107198" s="561" t="n"/>
    </row>
    <row r="107199">
      <c r="N107199" s="561" t="n"/>
    </row>
    <row r="107200">
      <c r="N107200" s="561" t="n"/>
    </row>
    <row r="107201">
      <c r="N107201" s="561" t="n"/>
    </row>
    <row r="107202">
      <c r="N107202" s="561" t="n"/>
    </row>
    <row r="107203">
      <c r="N107203" s="561" t="n"/>
    </row>
    <row r="107204">
      <c r="N107204" s="561" t="n"/>
    </row>
    <row r="107205">
      <c r="N107205" s="561" t="n"/>
    </row>
    <row r="107206">
      <c r="N107206" s="561" t="n"/>
    </row>
    <row r="107207">
      <c r="N107207" s="561" t="n"/>
    </row>
    <row r="107208">
      <c r="N107208" s="561" t="n"/>
    </row>
    <row r="107209">
      <c r="N107209" s="561" t="n"/>
    </row>
    <row r="107210">
      <c r="N107210" s="561" t="n"/>
    </row>
    <row r="107211">
      <c r="N107211" s="561" t="n"/>
    </row>
    <row r="107212">
      <c r="N107212" s="561" t="n"/>
    </row>
    <row r="107213">
      <c r="N107213" s="561" t="n"/>
    </row>
    <row r="107214">
      <c r="N107214" s="561" t="n"/>
    </row>
    <row r="107215">
      <c r="N107215" s="561" t="n"/>
    </row>
    <row r="107216">
      <c r="N107216" s="561" t="n"/>
    </row>
    <row r="107217">
      <c r="N107217" s="561" t="n"/>
    </row>
    <row r="107218">
      <c r="N107218" s="561" t="n"/>
    </row>
    <row r="107219">
      <c r="N107219" s="561" t="n"/>
    </row>
    <row r="107220">
      <c r="N107220" s="561" t="n"/>
    </row>
    <row r="107221">
      <c r="N107221" s="561" t="n"/>
    </row>
    <row r="107222">
      <c r="N107222" s="561" t="n"/>
    </row>
    <row r="107223">
      <c r="N107223" s="561" t="n"/>
    </row>
    <row r="107224">
      <c r="N107224" s="561" t="n"/>
    </row>
    <row r="107225">
      <c r="N107225" s="561" t="n"/>
    </row>
    <row r="107226">
      <c r="N107226" s="561" t="n"/>
    </row>
    <row r="107227">
      <c r="N107227" s="561" t="n"/>
    </row>
    <row r="107228">
      <c r="N107228" s="561" t="n"/>
    </row>
    <row r="107229">
      <c r="N107229" s="561" t="n"/>
    </row>
    <row r="107230">
      <c r="N107230" s="561" t="n"/>
    </row>
    <row r="107231">
      <c r="N107231" s="561" t="n"/>
    </row>
    <row r="107232">
      <c r="N107232" s="561" t="n"/>
    </row>
    <row r="107233">
      <c r="N107233" s="561" t="n"/>
    </row>
    <row r="107234">
      <c r="N107234" s="561" t="n"/>
    </row>
    <row r="107235">
      <c r="N107235" s="561" t="n"/>
    </row>
    <row r="107236">
      <c r="N107236" s="561" t="n"/>
    </row>
    <row r="107237">
      <c r="N107237" s="561" t="n"/>
    </row>
    <row r="107238">
      <c r="N107238" s="561" t="n"/>
    </row>
    <row r="107239">
      <c r="N107239" s="561" t="n"/>
    </row>
    <row r="107240">
      <c r="N107240" s="561" t="n"/>
    </row>
    <row r="107241">
      <c r="N107241" s="561" t="n"/>
    </row>
    <row r="107242">
      <c r="N107242" s="561" t="n"/>
    </row>
    <row r="107243">
      <c r="N107243" s="561" t="n"/>
    </row>
    <row r="107244">
      <c r="N107244" s="561" t="n"/>
    </row>
    <row r="107245">
      <c r="N107245" s="561" t="n"/>
    </row>
    <row r="107246">
      <c r="N107246" s="561" t="n"/>
    </row>
    <row r="107247">
      <c r="N107247" s="561" t="n"/>
    </row>
    <row r="107248">
      <c r="N107248" s="561" t="n"/>
    </row>
    <row r="107249">
      <c r="N107249" s="561" t="n"/>
    </row>
    <row r="107250">
      <c r="N107250" s="561" t="n"/>
    </row>
    <row r="107251">
      <c r="N107251" s="561" t="n"/>
    </row>
    <row r="107252">
      <c r="N107252" s="561" t="n"/>
    </row>
    <row r="107253">
      <c r="N107253" s="561" t="n"/>
    </row>
    <row r="107254">
      <c r="N107254" s="561" t="n"/>
    </row>
    <row r="107255">
      <c r="N107255" s="561" t="n"/>
    </row>
    <row r="107256">
      <c r="N107256" s="561" t="n"/>
    </row>
    <row r="107257">
      <c r="N107257" s="561" t="n"/>
    </row>
    <row r="107258">
      <c r="N107258" s="561" t="n"/>
    </row>
    <row r="107259">
      <c r="N107259" s="561" t="n"/>
    </row>
    <row r="107260">
      <c r="N107260" s="561" t="n"/>
    </row>
    <row r="107261">
      <c r="N107261" s="561" t="n"/>
    </row>
    <row r="107262">
      <c r="N107262" s="561" t="n"/>
    </row>
    <row r="107263">
      <c r="N107263" s="561" t="n"/>
    </row>
    <row r="107264">
      <c r="N107264" s="561" t="n"/>
    </row>
    <row r="107265">
      <c r="N107265" s="561" t="n"/>
    </row>
    <row r="107266">
      <c r="N107266" s="561" t="n"/>
    </row>
    <row r="107267">
      <c r="N107267" s="561" t="n"/>
    </row>
    <row r="107268">
      <c r="N107268" s="561" t="n"/>
    </row>
    <row r="107269">
      <c r="N107269" s="561" t="n"/>
    </row>
    <row r="107270">
      <c r="N107270" s="561" t="n"/>
    </row>
    <row r="107271">
      <c r="N107271" s="561" t="n"/>
    </row>
    <row r="107272">
      <c r="N107272" s="561" t="n"/>
    </row>
    <row r="107273">
      <c r="N107273" s="561" t="n"/>
    </row>
    <row r="107274">
      <c r="N107274" s="561" t="n"/>
    </row>
    <row r="107275">
      <c r="N107275" s="561" t="n"/>
    </row>
    <row r="107276">
      <c r="N107276" s="561" t="n"/>
    </row>
    <row r="107277">
      <c r="N107277" s="561" t="n"/>
    </row>
    <row r="107278">
      <c r="N107278" s="561" t="n"/>
    </row>
    <row r="107279">
      <c r="N107279" s="561" t="n"/>
    </row>
    <row r="107280">
      <c r="N107280" s="561" t="n"/>
    </row>
    <row r="107281">
      <c r="N107281" s="561" t="n"/>
    </row>
    <row r="107282">
      <c r="N107282" s="561" t="n"/>
    </row>
    <row r="107283">
      <c r="N107283" s="561" t="n"/>
    </row>
    <row r="107284">
      <c r="N107284" s="561" t="n"/>
    </row>
    <row r="107285">
      <c r="N107285" s="561" t="n"/>
    </row>
    <row r="107286">
      <c r="N107286" s="561" t="n"/>
    </row>
    <row r="107287">
      <c r="N107287" s="561" t="n"/>
    </row>
    <row r="107288">
      <c r="N107288" s="561" t="n"/>
    </row>
    <row r="107289">
      <c r="N107289" s="561" t="n"/>
    </row>
    <row r="107290">
      <c r="N107290" s="561" t="n"/>
    </row>
    <row r="107291">
      <c r="N107291" s="561" t="n"/>
    </row>
    <row r="107292">
      <c r="N107292" s="561" t="n"/>
    </row>
    <row r="107293">
      <c r="N107293" s="561" t="n"/>
    </row>
    <row r="107294">
      <c r="N107294" s="561" t="n"/>
    </row>
    <row r="107295">
      <c r="N107295" s="561" t="n"/>
    </row>
    <row r="107296">
      <c r="N107296" s="561" t="n"/>
    </row>
    <row r="107297">
      <c r="N107297" s="561" t="n"/>
    </row>
    <row r="107298">
      <c r="N107298" s="561" t="n"/>
    </row>
    <row r="107299">
      <c r="N107299" s="561" t="n"/>
    </row>
    <row r="107300">
      <c r="N107300" s="561" t="n"/>
    </row>
    <row r="107301">
      <c r="N107301" s="561" t="n"/>
    </row>
    <row r="107302">
      <c r="N107302" s="561" t="n"/>
    </row>
    <row r="107303">
      <c r="N107303" s="561" t="n"/>
    </row>
    <row r="107304">
      <c r="N107304" s="561" t="n"/>
    </row>
    <row r="107305">
      <c r="N107305" s="561" t="n"/>
    </row>
    <row r="107306">
      <c r="N107306" s="561" t="n"/>
    </row>
    <row r="107307">
      <c r="N107307" s="561" t="n"/>
    </row>
    <row r="107308">
      <c r="N107308" s="561" t="n"/>
    </row>
    <row r="107309">
      <c r="N107309" s="561" t="n"/>
    </row>
    <row r="107310">
      <c r="N107310" s="561" t="n"/>
    </row>
    <row r="107311">
      <c r="N107311" s="561" t="n"/>
    </row>
    <row r="107312">
      <c r="N107312" s="561" t="n"/>
    </row>
    <row r="107313">
      <c r="N107313" s="561" t="n"/>
    </row>
    <row r="107314">
      <c r="N107314" s="561" t="n"/>
    </row>
    <row r="107315">
      <c r="N107315" s="561" t="n"/>
    </row>
    <row r="107316">
      <c r="N107316" s="561" t="n"/>
    </row>
    <row r="107317">
      <c r="N107317" s="561" t="n"/>
    </row>
    <row r="107318">
      <c r="N107318" s="561" t="n"/>
    </row>
    <row r="107319">
      <c r="N107319" s="561" t="n"/>
    </row>
    <row r="107320">
      <c r="N107320" s="561" t="n"/>
    </row>
    <row r="107321">
      <c r="N107321" s="561" t="n"/>
    </row>
    <row r="107322">
      <c r="N107322" s="561" t="n"/>
    </row>
    <row r="107323">
      <c r="N107323" s="561" t="n"/>
    </row>
    <row r="107324">
      <c r="N107324" s="561" t="n"/>
    </row>
    <row r="107325">
      <c r="N107325" s="561" t="n"/>
    </row>
    <row r="107326">
      <c r="N107326" s="561" t="n"/>
    </row>
    <row r="107327">
      <c r="N107327" s="561" t="n"/>
    </row>
    <row r="107328">
      <c r="N107328" s="561" t="n"/>
    </row>
    <row r="107329">
      <c r="N107329" s="561" t="n"/>
    </row>
    <row r="107330">
      <c r="N107330" s="561" t="n"/>
    </row>
    <row r="107331">
      <c r="N107331" s="561" t="n"/>
    </row>
    <row r="107332">
      <c r="N107332" s="561" t="n"/>
    </row>
    <row r="107333">
      <c r="N107333" s="561" t="n"/>
    </row>
    <row r="107334">
      <c r="N107334" s="561" t="n"/>
    </row>
    <row r="107335">
      <c r="N107335" s="561" t="n"/>
    </row>
    <row r="107336">
      <c r="N107336" s="561" t="n"/>
    </row>
    <row r="107337">
      <c r="N107337" s="561" t="n"/>
    </row>
    <row r="107338">
      <c r="N107338" s="561" t="n"/>
    </row>
    <row r="107339">
      <c r="N107339" s="561" t="n"/>
    </row>
    <row r="107340">
      <c r="N107340" s="561" t="n"/>
    </row>
    <row r="107341">
      <c r="N107341" s="561" t="n"/>
    </row>
    <row r="107342">
      <c r="N107342" s="561" t="n"/>
    </row>
    <row r="107343">
      <c r="N107343" s="561" t="n"/>
    </row>
    <row r="107344">
      <c r="N107344" s="561" t="n"/>
    </row>
    <row r="107345">
      <c r="N107345" s="561" t="n"/>
    </row>
    <row r="107346">
      <c r="N107346" s="561" t="n"/>
    </row>
    <row r="107347">
      <c r="N107347" s="561" t="n"/>
    </row>
    <row r="107348">
      <c r="N107348" s="561" t="n"/>
    </row>
    <row r="107349">
      <c r="N107349" s="561" t="n"/>
    </row>
    <row r="107350">
      <c r="N107350" s="561" t="n"/>
    </row>
    <row r="107351">
      <c r="N107351" s="561" t="n"/>
    </row>
    <row r="107352">
      <c r="N107352" s="561" t="n"/>
    </row>
    <row r="107353">
      <c r="N107353" s="561" t="n"/>
    </row>
    <row r="107354">
      <c r="N107354" s="561" t="n"/>
    </row>
    <row r="107355">
      <c r="N107355" s="561" t="n"/>
    </row>
    <row r="107356">
      <c r="N107356" s="561" t="n"/>
    </row>
    <row r="107357">
      <c r="N107357" s="561" t="n"/>
    </row>
    <row r="107358">
      <c r="N107358" s="561" t="n"/>
    </row>
    <row r="107359">
      <c r="N107359" s="561" t="n"/>
    </row>
    <row r="107360">
      <c r="N107360" s="561" t="n"/>
    </row>
    <row r="107361">
      <c r="N107361" s="561" t="n"/>
    </row>
    <row r="107362">
      <c r="N107362" s="561" t="n"/>
    </row>
    <row r="107363">
      <c r="N107363" s="561" t="n"/>
    </row>
    <row r="107364">
      <c r="N107364" s="561" t="n"/>
    </row>
    <row r="107365">
      <c r="N107365" s="561" t="n"/>
    </row>
    <row r="107366">
      <c r="N107366" s="561" t="n"/>
    </row>
    <row r="107367">
      <c r="N107367" s="561" t="n"/>
    </row>
    <row r="107368">
      <c r="N107368" s="561" t="n"/>
    </row>
    <row r="107369">
      <c r="N107369" s="561" t="n"/>
    </row>
    <row r="107370">
      <c r="N107370" s="561" t="n"/>
    </row>
    <row r="107371">
      <c r="N107371" s="561" t="n"/>
    </row>
    <row r="107372">
      <c r="N107372" s="561" t="n"/>
    </row>
    <row r="107373">
      <c r="N107373" s="561" t="n"/>
    </row>
    <row r="107374">
      <c r="N107374" s="561" t="n"/>
    </row>
    <row r="107375">
      <c r="N107375" s="561" t="n"/>
    </row>
    <row r="107376">
      <c r="N107376" s="561" t="n"/>
    </row>
    <row r="107377">
      <c r="N107377" s="561" t="n"/>
    </row>
    <row r="107378">
      <c r="N107378" s="561" t="n"/>
    </row>
    <row r="107379">
      <c r="N107379" s="561" t="n"/>
    </row>
    <row r="107380">
      <c r="N107380" s="561" t="n"/>
    </row>
    <row r="107381">
      <c r="N107381" s="561" t="n"/>
    </row>
    <row r="107382">
      <c r="N107382" s="561" t="n"/>
    </row>
    <row r="107383">
      <c r="N107383" s="561" t="n"/>
    </row>
    <row r="107384">
      <c r="N107384" s="561" t="n"/>
    </row>
    <row r="107385">
      <c r="N107385" s="561" t="n"/>
    </row>
    <row r="107386">
      <c r="N107386" s="561" t="n"/>
    </row>
    <row r="107387">
      <c r="N107387" s="561" t="n"/>
    </row>
    <row r="107388">
      <c r="N107388" s="561" t="n"/>
    </row>
    <row r="107389">
      <c r="N107389" s="561" t="n"/>
    </row>
    <row r="107390">
      <c r="N107390" s="561" t="n"/>
    </row>
    <row r="107391">
      <c r="N107391" s="561" t="n"/>
    </row>
    <row r="107392">
      <c r="N107392" s="561" t="n"/>
    </row>
    <row r="107393">
      <c r="N107393" s="561" t="n"/>
    </row>
    <row r="107394">
      <c r="N107394" s="561" t="n"/>
    </row>
    <row r="107395">
      <c r="N107395" s="561" t="n"/>
    </row>
    <row r="107396">
      <c r="N107396" s="561" t="n"/>
    </row>
    <row r="107397">
      <c r="N107397" s="561" t="n"/>
    </row>
    <row r="107398">
      <c r="N107398" s="561" t="n"/>
    </row>
    <row r="107399">
      <c r="N107399" s="561" t="n"/>
    </row>
    <row r="107400">
      <c r="N107400" s="561" t="n"/>
    </row>
    <row r="107401">
      <c r="N107401" s="561" t="n"/>
    </row>
    <row r="107402">
      <c r="N107402" s="561" t="n"/>
    </row>
    <row r="107403">
      <c r="N107403" s="561" t="n"/>
    </row>
    <row r="107404">
      <c r="N107404" s="561" t="n"/>
    </row>
    <row r="107405">
      <c r="N107405" s="561" t="n"/>
    </row>
    <row r="107406">
      <c r="N107406" s="561" t="n"/>
    </row>
    <row r="107407">
      <c r="N107407" s="561" t="n"/>
    </row>
    <row r="107408">
      <c r="N107408" s="561" t="n"/>
    </row>
    <row r="107409">
      <c r="N107409" s="561" t="n"/>
    </row>
    <row r="107410">
      <c r="N107410" s="561" t="n"/>
    </row>
    <row r="107411">
      <c r="N107411" s="561" t="n"/>
    </row>
    <row r="107412">
      <c r="N107412" s="561" t="n"/>
    </row>
    <row r="107413">
      <c r="N107413" s="561" t="n"/>
    </row>
    <row r="107414">
      <c r="N107414" s="561" t="n"/>
    </row>
    <row r="107415">
      <c r="N107415" s="561" t="n"/>
    </row>
    <row r="107416">
      <c r="N107416" s="561" t="n"/>
    </row>
    <row r="107417">
      <c r="N107417" s="561" t="n"/>
    </row>
    <row r="107418">
      <c r="N107418" s="561" t="n"/>
    </row>
    <row r="107419">
      <c r="N107419" s="561" t="n"/>
    </row>
    <row r="107420">
      <c r="N107420" s="561" t="n"/>
    </row>
    <row r="107421">
      <c r="N107421" s="561" t="n"/>
    </row>
    <row r="107422">
      <c r="N107422" s="561" t="n"/>
    </row>
    <row r="107423">
      <c r="N107423" s="561" t="n"/>
    </row>
    <row r="107424">
      <c r="N107424" s="561" t="n"/>
    </row>
    <row r="107425">
      <c r="N107425" s="561" t="n"/>
    </row>
    <row r="107426">
      <c r="N107426" s="561" t="n"/>
    </row>
    <row r="107427">
      <c r="N107427" s="561" t="n"/>
    </row>
    <row r="107428">
      <c r="N107428" s="561" t="n"/>
    </row>
    <row r="107429">
      <c r="N107429" s="561" t="n"/>
    </row>
    <row r="107430">
      <c r="N107430" s="561" t="n"/>
    </row>
    <row r="107431">
      <c r="N107431" s="561" t="n"/>
    </row>
    <row r="107432">
      <c r="N107432" s="561" t="n"/>
    </row>
    <row r="107433">
      <c r="N107433" s="561" t="n"/>
    </row>
    <row r="107434">
      <c r="N107434" s="561" t="n"/>
    </row>
    <row r="107435">
      <c r="N107435" s="561" t="n"/>
    </row>
    <row r="107436">
      <c r="N107436" s="561" t="n"/>
    </row>
    <row r="107437">
      <c r="N107437" s="561" t="n"/>
    </row>
    <row r="107438">
      <c r="N107438" s="561" t="n"/>
    </row>
    <row r="107439">
      <c r="N107439" s="561" t="n"/>
    </row>
    <row r="107440">
      <c r="N107440" s="561" t="n"/>
    </row>
    <row r="107441">
      <c r="N107441" s="561" t="n"/>
    </row>
    <row r="107442">
      <c r="N107442" s="561" t="n"/>
    </row>
    <row r="107443">
      <c r="N107443" s="561" t="n"/>
    </row>
    <row r="107444">
      <c r="N107444" s="561" t="n"/>
    </row>
    <row r="107445">
      <c r="N107445" s="561" t="n"/>
    </row>
    <row r="107446">
      <c r="N107446" s="561" t="n"/>
    </row>
    <row r="107447">
      <c r="N107447" s="561" t="n"/>
    </row>
    <row r="107448">
      <c r="N107448" s="561" t="n"/>
    </row>
    <row r="107449">
      <c r="N107449" s="561" t="n"/>
    </row>
    <row r="107450">
      <c r="N107450" s="561" t="n"/>
    </row>
    <row r="107451">
      <c r="N107451" s="561" t="n"/>
    </row>
    <row r="107452">
      <c r="N107452" s="561" t="n"/>
    </row>
    <row r="107453">
      <c r="N107453" s="561" t="n"/>
    </row>
    <row r="107454">
      <c r="N107454" s="561" t="n"/>
    </row>
    <row r="107455">
      <c r="N107455" s="561" t="n"/>
    </row>
    <row r="107456">
      <c r="N107456" s="561" t="n"/>
    </row>
    <row r="107457">
      <c r="N107457" s="561" t="n"/>
    </row>
    <row r="107458">
      <c r="N107458" s="561" t="n"/>
    </row>
    <row r="107459">
      <c r="N107459" s="561" t="n"/>
    </row>
    <row r="107460">
      <c r="N107460" s="561" t="n"/>
    </row>
    <row r="107461">
      <c r="N107461" s="561" t="n"/>
    </row>
    <row r="107462">
      <c r="N107462" s="561" t="n"/>
    </row>
    <row r="107463">
      <c r="N107463" s="561" t="n"/>
    </row>
    <row r="107464">
      <c r="N107464" s="561" t="n"/>
    </row>
    <row r="107465">
      <c r="N107465" s="561" t="n"/>
    </row>
    <row r="107466">
      <c r="N107466" s="561" t="n"/>
    </row>
    <row r="107467">
      <c r="N107467" s="561" t="n"/>
    </row>
    <row r="107468">
      <c r="N107468" s="561" t="n"/>
    </row>
    <row r="107469">
      <c r="N107469" s="561" t="n"/>
    </row>
    <row r="107470">
      <c r="N107470" s="561" t="n"/>
    </row>
    <row r="107471">
      <c r="N107471" s="561" t="n"/>
    </row>
    <row r="107472">
      <c r="N107472" s="561" t="n"/>
    </row>
    <row r="107473">
      <c r="N107473" s="561" t="n"/>
    </row>
    <row r="107474">
      <c r="N107474" s="561" t="n"/>
    </row>
    <row r="107475">
      <c r="N107475" s="561" t="n"/>
    </row>
    <row r="107476">
      <c r="N107476" s="561" t="n"/>
    </row>
    <row r="107477">
      <c r="N107477" s="561" t="n"/>
    </row>
    <row r="107478">
      <c r="N107478" s="561" t="n"/>
    </row>
    <row r="107479">
      <c r="N107479" s="561" t="n"/>
    </row>
    <row r="107480">
      <c r="N107480" s="561" t="n"/>
    </row>
    <row r="107481">
      <c r="N107481" s="561" t="n"/>
    </row>
    <row r="107482">
      <c r="N107482" s="561" t="n"/>
    </row>
    <row r="107483">
      <c r="N107483" s="561" t="n"/>
    </row>
    <row r="107484">
      <c r="N107484" s="561" t="n"/>
    </row>
    <row r="107485">
      <c r="N107485" s="561" t="n"/>
    </row>
    <row r="107486">
      <c r="N107486" s="561" t="n"/>
    </row>
    <row r="107487">
      <c r="N107487" s="561" t="n"/>
    </row>
    <row r="107488">
      <c r="N107488" s="561" t="n"/>
    </row>
    <row r="107489">
      <c r="N107489" s="561" t="n"/>
    </row>
    <row r="107490">
      <c r="N107490" s="561" t="n"/>
    </row>
    <row r="107491">
      <c r="N107491" s="561" t="n"/>
    </row>
    <row r="107492">
      <c r="N107492" s="561" t="n"/>
    </row>
    <row r="107493">
      <c r="N107493" s="561" t="n"/>
    </row>
    <row r="107494">
      <c r="N107494" s="561" t="n"/>
    </row>
    <row r="107495">
      <c r="N107495" s="561" t="n"/>
    </row>
    <row r="107496">
      <c r="N107496" s="561" t="n"/>
    </row>
    <row r="107497">
      <c r="N107497" s="561" t="n"/>
    </row>
    <row r="107498">
      <c r="N107498" s="561" t="n"/>
    </row>
    <row r="107499">
      <c r="N107499" s="561" t="n"/>
    </row>
    <row r="107500">
      <c r="N107500" s="561" t="n"/>
    </row>
    <row r="107501">
      <c r="N107501" s="561" t="n"/>
    </row>
    <row r="107502">
      <c r="N107502" s="561" t="n"/>
    </row>
    <row r="107503">
      <c r="N107503" s="561" t="n"/>
    </row>
    <row r="107504">
      <c r="N107504" s="561" t="n"/>
    </row>
    <row r="107505">
      <c r="N107505" s="561" t="n"/>
    </row>
    <row r="107506">
      <c r="N107506" s="561" t="n"/>
    </row>
    <row r="107507">
      <c r="N107507" s="561" t="n"/>
    </row>
    <row r="107508">
      <c r="N107508" s="561" t="n"/>
    </row>
    <row r="107509">
      <c r="N107509" s="561" t="n"/>
    </row>
    <row r="107510">
      <c r="N107510" s="561" t="n"/>
    </row>
    <row r="107511">
      <c r="N107511" s="561" t="n"/>
    </row>
    <row r="107512">
      <c r="N107512" s="561" t="n"/>
    </row>
    <row r="107513">
      <c r="N107513" s="561" t="n"/>
    </row>
    <row r="107514">
      <c r="N107514" s="561" t="n"/>
    </row>
    <row r="107515">
      <c r="N107515" s="561" t="n"/>
    </row>
    <row r="107516">
      <c r="N107516" s="561" t="n"/>
    </row>
    <row r="107517">
      <c r="N107517" s="561" t="n"/>
    </row>
    <row r="107518">
      <c r="N107518" s="561" t="n"/>
    </row>
    <row r="107519">
      <c r="N107519" s="561" t="n"/>
    </row>
    <row r="107520">
      <c r="N107520" s="561" t="n"/>
    </row>
    <row r="107521">
      <c r="N107521" s="561" t="n"/>
    </row>
    <row r="107522">
      <c r="N107522" s="561" t="n"/>
    </row>
    <row r="107523">
      <c r="N107523" s="561" t="n"/>
    </row>
    <row r="107524">
      <c r="N107524" s="561" t="n"/>
    </row>
    <row r="107525">
      <c r="N107525" s="561" t="n"/>
    </row>
    <row r="107526">
      <c r="N107526" s="561" t="n"/>
    </row>
    <row r="107527">
      <c r="N107527" s="561" t="n"/>
    </row>
    <row r="107528">
      <c r="N107528" s="561" t="n"/>
    </row>
    <row r="107529">
      <c r="N107529" s="561" t="n"/>
    </row>
    <row r="107530">
      <c r="N107530" s="561" t="n"/>
    </row>
    <row r="107531">
      <c r="N107531" s="561" t="n"/>
    </row>
    <row r="107532">
      <c r="N107532" s="561" t="n"/>
    </row>
    <row r="107533">
      <c r="N107533" s="561" t="n"/>
    </row>
    <row r="107534">
      <c r="N107534" s="561" t="n"/>
    </row>
    <row r="107535">
      <c r="N107535" s="561" t="n"/>
    </row>
    <row r="107536">
      <c r="N107536" s="561" t="n"/>
    </row>
    <row r="107537">
      <c r="N107537" s="561" t="n"/>
    </row>
    <row r="107538">
      <c r="N107538" s="561" t="n"/>
    </row>
    <row r="107539">
      <c r="N107539" s="561" t="n"/>
    </row>
    <row r="107540">
      <c r="N107540" s="561" t="n"/>
    </row>
    <row r="107541">
      <c r="N107541" s="561" t="n"/>
    </row>
    <row r="107542">
      <c r="N107542" s="561" t="n"/>
    </row>
    <row r="107543">
      <c r="N107543" s="561" t="n"/>
    </row>
    <row r="107544">
      <c r="N107544" s="561" t="n"/>
    </row>
    <row r="107545">
      <c r="N107545" s="561" t="n"/>
    </row>
    <row r="107546">
      <c r="N107546" s="561" t="n"/>
    </row>
    <row r="107547">
      <c r="N107547" s="561" t="n"/>
    </row>
    <row r="107548">
      <c r="N107548" s="561" t="n"/>
    </row>
    <row r="107549">
      <c r="N107549" s="561" t="n"/>
    </row>
    <row r="107550">
      <c r="N107550" s="561" t="n"/>
    </row>
    <row r="107551">
      <c r="N107551" s="561" t="n"/>
    </row>
    <row r="107552">
      <c r="N107552" s="561" t="n"/>
    </row>
    <row r="107553">
      <c r="N107553" s="561" t="n"/>
    </row>
    <row r="107554">
      <c r="N107554" s="561" t="n"/>
    </row>
    <row r="107555">
      <c r="N107555" s="561" t="n"/>
    </row>
    <row r="107556">
      <c r="N107556" s="561" t="n"/>
    </row>
    <row r="107557">
      <c r="N107557" s="561" t="n"/>
    </row>
    <row r="107558">
      <c r="N107558" s="561" t="n"/>
    </row>
    <row r="107559">
      <c r="N107559" s="561" t="n"/>
    </row>
    <row r="107560">
      <c r="N107560" s="561" t="n"/>
    </row>
    <row r="107561">
      <c r="N107561" s="561" t="n"/>
    </row>
    <row r="107562">
      <c r="N107562" s="561" t="n"/>
    </row>
    <row r="107563">
      <c r="N107563" s="561" t="n"/>
    </row>
    <row r="107564">
      <c r="N107564" s="561" t="n"/>
    </row>
    <row r="107565">
      <c r="N107565" s="561" t="n"/>
    </row>
    <row r="107566">
      <c r="N107566" s="561" t="n"/>
    </row>
    <row r="107567">
      <c r="N107567" s="561" t="n"/>
    </row>
    <row r="107568">
      <c r="N107568" s="561" t="n"/>
    </row>
    <row r="107569">
      <c r="N107569" s="561" t="n"/>
    </row>
    <row r="107570">
      <c r="N107570" s="561" t="n"/>
    </row>
    <row r="107571">
      <c r="N107571" s="561" t="n"/>
    </row>
    <row r="107572">
      <c r="N107572" s="561" t="n"/>
    </row>
    <row r="107573">
      <c r="N107573" s="561" t="n"/>
    </row>
    <row r="107574">
      <c r="N107574" s="561" t="n"/>
    </row>
    <row r="107575">
      <c r="N107575" s="561" t="n"/>
    </row>
    <row r="107576">
      <c r="N107576" s="561" t="n"/>
    </row>
    <row r="107577">
      <c r="N107577" s="561" t="n"/>
    </row>
    <row r="107578">
      <c r="N107578" s="561" t="n"/>
    </row>
    <row r="107579">
      <c r="N107579" s="561" t="n"/>
    </row>
    <row r="107580">
      <c r="N107580" s="561" t="n"/>
    </row>
    <row r="107581">
      <c r="N107581" s="561" t="n"/>
    </row>
    <row r="107582">
      <c r="N107582" s="561" t="n"/>
    </row>
    <row r="107583">
      <c r="N107583" s="561" t="n"/>
    </row>
    <row r="107584">
      <c r="N107584" s="561" t="n"/>
    </row>
    <row r="107585">
      <c r="N107585" s="561" t="n"/>
    </row>
    <row r="107586">
      <c r="N107586" s="561" t="n"/>
    </row>
    <row r="107587">
      <c r="N107587" s="561" t="n"/>
    </row>
    <row r="107588">
      <c r="N107588" s="561" t="n"/>
    </row>
    <row r="107589">
      <c r="N107589" s="561" t="n"/>
    </row>
    <row r="107590">
      <c r="N107590" s="561" t="n"/>
    </row>
    <row r="107591">
      <c r="N107591" s="561" t="n"/>
    </row>
    <row r="107592">
      <c r="N107592" s="561" t="n"/>
    </row>
    <row r="107593">
      <c r="N107593" s="561" t="n"/>
    </row>
    <row r="107594">
      <c r="N107594" s="561" t="n"/>
    </row>
    <row r="107595">
      <c r="N107595" s="561" t="n"/>
    </row>
    <row r="107596">
      <c r="N107596" s="561" t="n"/>
    </row>
    <row r="107597">
      <c r="N107597" s="561" t="n"/>
    </row>
    <row r="107598">
      <c r="N107598" s="561" t="n"/>
    </row>
    <row r="107599">
      <c r="N107599" s="561" t="n"/>
    </row>
    <row r="107600">
      <c r="N107600" s="561" t="n"/>
    </row>
    <row r="107601">
      <c r="N107601" s="561" t="n"/>
    </row>
    <row r="107602">
      <c r="N107602" s="561" t="n"/>
    </row>
    <row r="107603">
      <c r="N107603" s="561" t="n"/>
    </row>
    <row r="107604">
      <c r="N107604" s="561" t="n"/>
    </row>
    <row r="107605">
      <c r="N107605" s="561" t="n"/>
    </row>
    <row r="107606">
      <c r="N107606" s="561" t="n"/>
    </row>
    <row r="107607">
      <c r="N107607" s="561" t="n"/>
    </row>
    <row r="107608">
      <c r="N107608" s="561" t="n"/>
    </row>
    <row r="107609">
      <c r="N107609" s="561" t="n"/>
    </row>
    <row r="107610">
      <c r="N107610" s="561" t="n"/>
    </row>
    <row r="107611">
      <c r="N107611" s="561" t="n"/>
    </row>
    <row r="107612">
      <c r="N107612" s="561" t="n"/>
    </row>
    <row r="107613">
      <c r="N107613" s="561" t="n"/>
    </row>
    <row r="107614">
      <c r="N107614" s="561" t="n"/>
    </row>
    <row r="107615">
      <c r="N107615" s="561" t="n"/>
    </row>
    <row r="107616">
      <c r="N107616" s="561" t="n"/>
    </row>
    <row r="107617">
      <c r="N107617" s="561" t="n"/>
    </row>
    <row r="107618">
      <c r="N107618" s="561" t="n"/>
    </row>
    <row r="107619">
      <c r="N107619" s="561" t="n"/>
    </row>
    <row r="107620">
      <c r="N107620" s="561" t="n"/>
    </row>
    <row r="107621">
      <c r="N107621" s="561" t="n"/>
    </row>
    <row r="107622">
      <c r="N107622" s="561" t="n"/>
    </row>
    <row r="107623">
      <c r="N107623" s="561" t="n"/>
    </row>
    <row r="107624">
      <c r="N107624" s="561" t="n"/>
    </row>
    <row r="107625">
      <c r="N107625" s="561" t="n"/>
    </row>
    <row r="107626">
      <c r="N107626" s="561" t="n"/>
    </row>
    <row r="107627">
      <c r="N107627" s="561" t="n"/>
    </row>
    <row r="107628">
      <c r="N107628" s="561" t="n"/>
    </row>
    <row r="107629">
      <c r="N107629" s="561" t="n"/>
    </row>
    <row r="107630">
      <c r="N107630" s="561" t="n"/>
    </row>
    <row r="107631">
      <c r="N107631" s="561" t="n"/>
    </row>
    <row r="107632">
      <c r="N107632" s="561" t="n"/>
    </row>
    <row r="107633">
      <c r="N107633" s="561" t="n"/>
    </row>
    <row r="107634">
      <c r="N107634" s="561" t="n"/>
    </row>
    <row r="107635">
      <c r="N107635" s="561" t="n"/>
    </row>
    <row r="107636">
      <c r="N107636" s="561" t="n"/>
    </row>
    <row r="107637">
      <c r="N107637" s="561" t="n"/>
    </row>
    <row r="107638">
      <c r="N107638" s="561" t="n"/>
    </row>
    <row r="107639">
      <c r="N107639" s="561" t="n"/>
    </row>
    <row r="107640">
      <c r="N107640" s="561" t="n"/>
    </row>
    <row r="107641">
      <c r="N107641" s="561" t="n"/>
    </row>
    <row r="107642">
      <c r="N107642" s="561" t="n"/>
    </row>
    <row r="107643">
      <c r="N107643" s="561" t="n"/>
    </row>
    <row r="107644">
      <c r="N107644" s="561" t="n"/>
    </row>
    <row r="107645">
      <c r="N107645" s="561" t="n"/>
    </row>
    <row r="107646">
      <c r="N107646" s="561" t="n"/>
    </row>
    <row r="107647">
      <c r="N107647" s="561" t="n"/>
    </row>
    <row r="107648">
      <c r="N107648" s="561" t="n"/>
    </row>
    <row r="107649">
      <c r="N107649" s="561" t="n"/>
    </row>
    <row r="107650">
      <c r="N107650" s="561" t="n"/>
    </row>
    <row r="107651">
      <c r="N107651" s="561" t="n"/>
    </row>
    <row r="107652">
      <c r="N107652" s="561" t="n"/>
    </row>
    <row r="107653">
      <c r="N107653" s="561" t="n"/>
    </row>
    <row r="107654">
      <c r="N107654" s="561" t="n"/>
    </row>
    <row r="107655">
      <c r="N107655" s="561" t="n"/>
    </row>
    <row r="107656">
      <c r="N107656" s="561" t="n"/>
    </row>
    <row r="107657">
      <c r="N107657" s="561" t="n"/>
    </row>
    <row r="107658">
      <c r="N107658" s="561" t="n"/>
    </row>
    <row r="107659">
      <c r="N107659" s="561" t="n"/>
    </row>
    <row r="107660">
      <c r="N107660" s="561" t="n"/>
    </row>
    <row r="107661">
      <c r="N107661" s="561" t="n"/>
    </row>
    <row r="107662">
      <c r="N107662" s="561" t="n"/>
    </row>
    <row r="107663">
      <c r="N107663" s="561" t="n"/>
    </row>
    <row r="107664">
      <c r="N107664" s="561" t="n"/>
    </row>
    <row r="107665">
      <c r="N107665" s="561" t="n"/>
    </row>
    <row r="107666">
      <c r="N107666" s="561" t="n"/>
    </row>
    <row r="107667">
      <c r="N107667" s="561" t="n"/>
    </row>
    <row r="107668">
      <c r="N107668" s="561" t="n"/>
    </row>
    <row r="107669">
      <c r="N107669" s="561" t="n"/>
    </row>
    <row r="107670">
      <c r="N107670" s="561" t="n"/>
    </row>
    <row r="107671">
      <c r="N107671" s="561" t="n"/>
    </row>
    <row r="107672">
      <c r="N107672" s="561" t="n"/>
    </row>
    <row r="107673">
      <c r="N107673" s="561" t="n"/>
    </row>
    <row r="107674">
      <c r="N107674" s="561" t="n"/>
    </row>
    <row r="107675">
      <c r="N107675" s="561" t="n"/>
    </row>
    <row r="107676">
      <c r="N107676" s="561" t="n"/>
    </row>
    <row r="107677">
      <c r="N107677" s="561" t="n"/>
    </row>
    <row r="107678">
      <c r="N107678" s="561" t="n"/>
    </row>
    <row r="107679">
      <c r="N107679" s="561" t="n"/>
    </row>
    <row r="107680">
      <c r="N107680" s="561" t="n"/>
    </row>
    <row r="107681">
      <c r="N107681" s="561" t="n"/>
    </row>
    <row r="107682">
      <c r="N107682" s="561" t="n"/>
    </row>
    <row r="107683">
      <c r="N107683" s="561" t="n"/>
    </row>
    <row r="107684">
      <c r="N107684" s="561" t="n"/>
    </row>
    <row r="107685">
      <c r="N107685" s="561" t="n"/>
    </row>
    <row r="107686">
      <c r="N107686" s="561" t="n"/>
    </row>
    <row r="107687">
      <c r="N107687" s="561" t="n"/>
    </row>
    <row r="107688">
      <c r="N107688" s="561" t="n"/>
    </row>
    <row r="107689">
      <c r="N107689" s="561" t="n"/>
    </row>
    <row r="107690">
      <c r="N107690" s="561" t="n"/>
    </row>
    <row r="107691">
      <c r="N107691" s="561" t="n"/>
    </row>
    <row r="107692">
      <c r="N107692" s="561" t="n"/>
    </row>
    <row r="107693">
      <c r="N107693" s="561" t="n"/>
    </row>
    <row r="107694">
      <c r="N107694" s="561" t="n"/>
    </row>
    <row r="107695">
      <c r="N107695" s="561" t="n"/>
    </row>
    <row r="107696">
      <c r="N107696" s="561" t="n"/>
    </row>
    <row r="107697">
      <c r="N107697" s="561" t="n"/>
    </row>
    <row r="107698">
      <c r="N107698" s="561" t="n"/>
    </row>
    <row r="107699">
      <c r="N107699" s="561" t="n"/>
    </row>
    <row r="107700">
      <c r="N107700" s="561" t="n"/>
    </row>
    <row r="107701">
      <c r="N107701" s="561" t="n"/>
    </row>
    <row r="107702">
      <c r="N107702" s="561" t="n"/>
    </row>
    <row r="107703">
      <c r="N107703" s="561" t="n"/>
    </row>
    <row r="107704">
      <c r="N107704" s="561" t="n"/>
    </row>
    <row r="107705">
      <c r="N107705" s="561" t="n"/>
    </row>
    <row r="107706">
      <c r="N107706" s="561" t="n"/>
    </row>
    <row r="107707">
      <c r="N107707" s="561" t="n"/>
    </row>
    <row r="107708">
      <c r="N107708" s="561" t="n"/>
    </row>
    <row r="107709">
      <c r="N107709" s="561" t="n"/>
    </row>
    <row r="107710">
      <c r="N107710" s="561" t="n"/>
    </row>
    <row r="107711">
      <c r="N107711" s="561" t="n"/>
    </row>
    <row r="107712">
      <c r="N107712" s="561" t="n"/>
    </row>
    <row r="107713">
      <c r="N107713" s="561" t="n"/>
    </row>
    <row r="107714">
      <c r="N107714" s="561" t="n"/>
    </row>
    <row r="107715">
      <c r="N107715" s="561" t="n"/>
    </row>
    <row r="107716">
      <c r="N107716" s="561" t="n"/>
    </row>
    <row r="107717">
      <c r="N107717" s="561" t="n"/>
    </row>
    <row r="107718">
      <c r="N107718" s="561" t="n"/>
    </row>
    <row r="107719">
      <c r="N107719" s="561" t="n"/>
    </row>
    <row r="107720">
      <c r="N107720" s="561" t="n"/>
    </row>
    <row r="107721">
      <c r="N107721" s="561" t="n"/>
    </row>
    <row r="107722">
      <c r="N107722" s="561" t="n"/>
    </row>
    <row r="107723">
      <c r="N107723" s="561" t="n"/>
    </row>
    <row r="107724">
      <c r="N107724" s="561" t="n"/>
    </row>
    <row r="107725">
      <c r="N107725" s="561" t="n"/>
    </row>
    <row r="107726">
      <c r="N107726" s="561" t="n"/>
    </row>
    <row r="107727">
      <c r="N107727" s="561" t="n"/>
    </row>
    <row r="107728">
      <c r="N107728" s="561" t="n"/>
    </row>
    <row r="107729">
      <c r="N107729" s="561" t="n"/>
    </row>
    <row r="107730">
      <c r="N107730" s="561" t="n"/>
    </row>
    <row r="107731">
      <c r="N107731" s="561" t="n"/>
    </row>
    <row r="107732">
      <c r="N107732" s="561" t="n"/>
    </row>
    <row r="107733">
      <c r="N107733" s="561" t="n"/>
    </row>
    <row r="107734">
      <c r="N107734" s="561" t="n"/>
    </row>
    <row r="107735">
      <c r="N107735" s="561" t="n"/>
    </row>
    <row r="107736">
      <c r="N107736" s="561" t="n"/>
    </row>
    <row r="107737">
      <c r="N107737" s="561" t="n"/>
    </row>
    <row r="107738">
      <c r="N107738" s="561" t="n"/>
    </row>
    <row r="107739">
      <c r="N107739" s="561" t="n"/>
    </row>
    <row r="107740">
      <c r="N107740" s="561" t="n"/>
    </row>
    <row r="107741">
      <c r="N107741" s="561" t="n"/>
    </row>
    <row r="107742">
      <c r="N107742" s="561" t="n"/>
    </row>
    <row r="107743">
      <c r="N107743" s="561" t="n"/>
    </row>
    <row r="107744">
      <c r="N107744" s="561" t="n"/>
    </row>
    <row r="107745">
      <c r="N107745" s="561" t="n"/>
    </row>
    <row r="107746">
      <c r="N107746" s="561" t="n"/>
    </row>
    <row r="107747">
      <c r="N107747" s="561" t="n"/>
    </row>
    <row r="107748">
      <c r="N107748" s="561" t="n"/>
    </row>
    <row r="107749">
      <c r="N107749" s="561" t="n"/>
    </row>
    <row r="107750">
      <c r="N107750" s="561" t="n"/>
    </row>
    <row r="107751">
      <c r="N107751" s="561" t="n"/>
    </row>
    <row r="107752">
      <c r="N107752" s="561" t="n"/>
    </row>
    <row r="107753">
      <c r="N107753" s="561" t="n"/>
    </row>
    <row r="107754">
      <c r="N107754" s="561" t="n"/>
    </row>
    <row r="107755">
      <c r="N107755" s="561" t="n"/>
    </row>
    <row r="107756">
      <c r="N107756" s="561" t="n"/>
    </row>
    <row r="107757">
      <c r="N107757" s="561" t="n"/>
    </row>
    <row r="107758">
      <c r="N107758" s="561" t="n"/>
    </row>
    <row r="107759">
      <c r="N107759" s="561" t="n"/>
    </row>
    <row r="107760">
      <c r="N107760" s="561" t="n"/>
    </row>
    <row r="107761">
      <c r="N107761" s="561" t="n"/>
    </row>
    <row r="107762">
      <c r="N107762" s="561" t="n"/>
    </row>
    <row r="107763">
      <c r="N107763" s="561" t="n"/>
    </row>
    <row r="107764">
      <c r="N107764" s="561" t="n"/>
    </row>
    <row r="107765">
      <c r="N107765" s="561" t="n"/>
    </row>
    <row r="107766">
      <c r="N107766" s="561" t="n"/>
    </row>
    <row r="107767">
      <c r="N107767" s="561" t="n"/>
    </row>
    <row r="107768">
      <c r="N107768" s="561" t="n"/>
    </row>
    <row r="107769">
      <c r="N107769" s="561" t="n"/>
    </row>
    <row r="107770">
      <c r="N107770" s="561" t="n"/>
    </row>
    <row r="107771">
      <c r="N107771" s="561" t="n"/>
    </row>
    <row r="107772">
      <c r="N107772" s="561" t="n"/>
    </row>
    <row r="107773">
      <c r="N107773" s="561" t="n"/>
    </row>
    <row r="107774">
      <c r="N107774" s="561" t="n"/>
    </row>
    <row r="107775">
      <c r="N107775" s="561" t="n"/>
    </row>
    <row r="107776">
      <c r="N107776" s="561" t="n"/>
    </row>
    <row r="107777">
      <c r="N107777" s="561" t="n"/>
    </row>
    <row r="107778">
      <c r="N107778" s="561" t="n"/>
    </row>
    <row r="107779">
      <c r="N107779" s="561" t="n"/>
    </row>
    <row r="107780">
      <c r="N107780" s="561" t="n"/>
    </row>
    <row r="107781">
      <c r="N107781" s="561" t="n"/>
    </row>
    <row r="107782">
      <c r="N107782" s="561" t="n"/>
    </row>
    <row r="107783">
      <c r="N107783" s="561" t="n"/>
    </row>
    <row r="107784">
      <c r="N107784" s="561" t="n"/>
    </row>
    <row r="107785">
      <c r="N107785" s="561" t="n"/>
    </row>
    <row r="107786">
      <c r="N107786" s="561" t="n"/>
    </row>
    <row r="107787">
      <c r="N107787" s="561" t="n"/>
    </row>
    <row r="107788">
      <c r="N107788" s="561" t="n"/>
    </row>
    <row r="107789">
      <c r="N107789" s="561" t="n"/>
    </row>
    <row r="107790">
      <c r="N107790" s="561" t="n"/>
    </row>
    <row r="107791">
      <c r="N107791" s="561" t="n"/>
    </row>
    <row r="107792">
      <c r="N107792" s="561" t="n"/>
    </row>
    <row r="107793">
      <c r="N107793" s="561" t="n"/>
    </row>
    <row r="107794">
      <c r="N107794" s="561" t="n"/>
    </row>
    <row r="107795">
      <c r="N107795" s="561" t="n"/>
    </row>
    <row r="107796">
      <c r="N107796" s="561" t="n"/>
    </row>
    <row r="107797">
      <c r="N107797" s="561" t="n"/>
    </row>
    <row r="107798">
      <c r="N107798" s="561" t="n"/>
    </row>
    <row r="107799">
      <c r="N107799" s="561" t="n"/>
    </row>
    <row r="107800">
      <c r="N107800" s="561" t="n"/>
    </row>
    <row r="107801">
      <c r="N107801" s="561" t="n"/>
    </row>
    <row r="107802">
      <c r="N107802" s="561" t="n"/>
    </row>
    <row r="107803">
      <c r="N107803" s="561" t="n"/>
    </row>
    <row r="107804">
      <c r="N107804" s="561" t="n"/>
    </row>
    <row r="107805">
      <c r="N107805" s="561" t="n"/>
    </row>
    <row r="107806">
      <c r="N107806" s="561" t="n"/>
    </row>
    <row r="107807">
      <c r="N107807" s="561" t="n"/>
    </row>
    <row r="107808">
      <c r="N107808" s="561" t="n"/>
    </row>
    <row r="107809">
      <c r="N107809" s="561" t="n"/>
    </row>
    <row r="107810">
      <c r="N107810" s="561" t="n"/>
    </row>
    <row r="107811">
      <c r="N107811" s="561" t="n"/>
    </row>
    <row r="107812">
      <c r="N107812" s="561" t="n"/>
    </row>
    <row r="107813">
      <c r="N107813" s="561" t="n"/>
    </row>
    <row r="107814">
      <c r="N107814" s="561" t="n"/>
    </row>
    <row r="107815">
      <c r="N107815" s="561" t="n"/>
    </row>
    <row r="107816">
      <c r="N107816" s="561" t="n"/>
    </row>
    <row r="107817">
      <c r="N107817" s="561" t="n"/>
    </row>
    <row r="107818">
      <c r="N107818" s="561" t="n"/>
    </row>
    <row r="107819">
      <c r="N107819" s="561" t="n"/>
    </row>
    <row r="107820">
      <c r="N107820" s="561" t="n"/>
    </row>
    <row r="107821">
      <c r="N107821" s="561" t="n"/>
    </row>
    <row r="107822">
      <c r="N107822" s="561" t="n"/>
    </row>
    <row r="107823">
      <c r="N107823" s="561" t="n"/>
    </row>
    <row r="107824">
      <c r="N107824" s="561" t="n"/>
    </row>
    <row r="107825">
      <c r="N107825" s="561" t="n"/>
    </row>
    <row r="107826">
      <c r="N107826" s="561" t="n"/>
    </row>
    <row r="107827">
      <c r="N107827" s="561" t="n"/>
    </row>
    <row r="107828">
      <c r="N107828" s="561" t="n"/>
    </row>
    <row r="107829">
      <c r="N107829" s="561" t="n"/>
    </row>
    <row r="107830">
      <c r="N107830" s="561" t="n"/>
    </row>
    <row r="107831">
      <c r="N107831" s="561" t="n"/>
    </row>
    <row r="107832">
      <c r="N107832" s="561" t="n"/>
    </row>
    <row r="107833">
      <c r="N107833" s="561" t="n"/>
    </row>
    <row r="107834">
      <c r="N107834" s="561" t="n"/>
    </row>
    <row r="107835">
      <c r="N107835" s="561" t="n"/>
    </row>
    <row r="107836">
      <c r="N107836" s="561" t="n"/>
    </row>
    <row r="107837">
      <c r="N107837" s="561" t="n"/>
    </row>
    <row r="107838">
      <c r="N107838" s="561" t="n"/>
    </row>
    <row r="107839">
      <c r="N107839" s="561" t="n"/>
    </row>
    <row r="107840">
      <c r="N107840" s="561" t="n"/>
    </row>
    <row r="107841">
      <c r="N107841" s="561" t="n"/>
    </row>
    <row r="107842">
      <c r="N107842" s="561" t="n"/>
    </row>
    <row r="107843">
      <c r="N107843" s="561" t="n"/>
    </row>
    <row r="107844">
      <c r="N107844" s="561" t="n"/>
    </row>
    <row r="107845">
      <c r="N107845" s="561" t="n"/>
    </row>
    <row r="107846">
      <c r="N107846" s="561" t="n"/>
    </row>
    <row r="107847">
      <c r="N107847" s="561" t="n"/>
    </row>
    <row r="107848">
      <c r="N107848" s="561" t="n"/>
    </row>
    <row r="107849">
      <c r="N107849" s="561" t="n"/>
    </row>
    <row r="107850">
      <c r="N107850" s="561" t="n"/>
    </row>
    <row r="107851">
      <c r="N107851" s="561" t="n"/>
    </row>
    <row r="107852">
      <c r="N107852" s="561" t="n"/>
    </row>
    <row r="107853">
      <c r="N107853" s="561" t="n"/>
    </row>
    <row r="107854">
      <c r="N107854" s="561" t="n"/>
    </row>
    <row r="107855">
      <c r="N107855" s="561" t="n"/>
    </row>
    <row r="107856">
      <c r="N107856" s="561" t="n"/>
    </row>
    <row r="107857">
      <c r="N107857" s="561" t="n"/>
    </row>
    <row r="107858">
      <c r="N107858" s="561" t="n"/>
    </row>
    <row r="107859">
      <c r="N107859" s="561" t="n"/>
    </row>
    <row r="107860">
      <c r="N107860" s="561" t="n"/>
    </row>
    <row r="107861">
      <c r="N107861" s="561" t="n"/>
    </row>
    <row r="107862">
      <c r="N107862" s="561" t="n"/>
    </row>
    <row r="107863">
      <c r="N107863" s="561" t="n"/>
    </row>
    <row r="107864">
      <c r="N107864" s="561" t="n"/>
    </row>
    <row r="107865">
      <c r="N107865" s="561" t="n"/>
    </row>
    <row r="107866">
      <c r="N107866" s="561" t="n"/>
    </row>
    <row r="107867">
      <c r="N107867" s="561" t="n"/>
    </row>
    <row r="107868">
      <c r="N107868" s="561" t="n"/>
    </row>
    <row r="107869">
      <c r="N107869" s="561" t="n"/>
    </row>
    <row r="107870">
      <c r="N107870" s="561" t="n"/>
    </row>
    <row r="107871">
      <c r="N107871" s="561" t="n"/>
    </row>
    <row r="107872">
      <c r="N107872" s="561" t="n"/>
    </row>
    <row r="107873">
      <c r="N107873" s="561" t="n"/>
    </row>
    <row r="107874">
      <c r="N107874" s="561" t="n"/>
    </row>
    <row r="107875">
      <c r="N107875" s="561" t="n"/>
    </row>
    <row r="107876">
      <c r="N107876" s="561" t="n"/>
    </row>
    <row r="107877">
      <c r="N107877" s="561" t="n"/>
    </row>
    <row r="107878">
      <c r="N107878" s="561" t="n"/>
    </row>
    <row r="107879">
      <c r="N107879" s="561" t="n"/>
    </row>
    <row r="107880">
      <c r="N107880" s="561" t="n"/>
    </row>
    <row r="107881">
      <c r="N107881" s="561" t="n"/>
    </row>
    <row r="107882">
      <c r="N107882" s="561" t="n"/>
    </row>
    <row r="107883">
      <c r="N107883" s="561" t="n"/>
    </row>
    <row r="107884">
      <c r="N107884" s="561" t="n"/>
    </row>
    <row r="107885">
      <c r="N107885" s="561" t="n"/>
    </row>
    <row r="107886">
      <c r="N107886" s="561" t="n"/>
    </row>
    <row r="107887">
      <c r="N107887" s="561" t="n"/>
    </row>
    <row r="107888">
      <c r="N107888" s="561" t="n"/>
    </row>
    <row r="107889">
      <c r="N107889" s="561" t="n"/>
    </row>
    <row r="107890">
      <c r="N107890" s="561" t="n"/>
    </row>
    <row r="107891">
      <c r="N107891" s="561" t="n"/>
    </row>
    <row r="107892">
      <c r="N107892" s="561" t="n"/>
    </row>
    <row r="107893">
      <c r="N107893" s="561" t="n"/>
    </row>
    <row r="107894">
      <c r="N107894" s="561" t="n"/>
    </row>
    <row r="107895">
      <c r="N107895" s="561" t="n"/>
    </row>
    <row r="107896">
      <c r="N107896" s="561" t="n"/>
    </row>
    <row r="107897">
      <c r="N107897" s="561" t="n"/>
    </row>
    <row r="107898">
      <c r="N107898" s="561" t="n"/>
    </row>
    <row r="107899">
      <c r="N107899" s="561" t="n"/>
    </row>
    <row r="107900">
      <c r="N107900" s="561" t="n"/>
    </row>
    <row r="107901">
      <c r="N107901" s="561" t="n"/>
    </row>
    <row r="107902">
      <c r="N107902" s="561" t="n"/>
    </row>
    <row r="107903">
      <c r="N107903" s="561" t="n"/>
    </row>
    <row r="107904">
      <c r="N107904" s="561" t="n"/>
    </row>
    <row r="107905">
      <c r="N107905" s="561" t="n"/>
    </row>
    <row r="107906">
      <c r="N107906" s="561" t="n"/>
    </row>
    <row r="107907">
      <c r="N107907" s="561" t="n"/>
    </row>
    <row r="107908">
      <c r="N107908" s="561" t="n"/>
    </row>
    <row r="107909">
      <c r="N107909" s="561" t="n"/>
    </row>
    <row r="107910">
      <c r="N107910" s="561" t="n"/>
    </row>
    <row r="107911">
      <c r="N107911" s="561" t="n"/>
    </row>
    <row r="107912">
      <c r="N107912" s="561" t="n"/>
    </row>
    <row r="107913">
      <c r="N107913" s="561" t="n"/>
    </row>
    <row r="107914">
      <c r="N107914" s="561" t="n"/>
    </row>
    <row r="107915">
      <c r="N107915" s="561" t="n"/>
    </row>
    <row r="107916">
      <c r="N107916" s="561" t="n"/>
    </row>
    <row r="107917">
      <c r="N107917" s="561" t="n"/>
    </row>
    <row r="107918">
      <c r="N107918" s="561" t="n"/>
    </row>
    <row r="107919">
      <c r="N107919" s="561" t="n"/>
    </row>
    <row r="107920">
      <c r="N107920" s="561" t="n"/>
    </row>
    <row r="107921">
      <c r="N107921" s="561" t="n"/>
    </row>
    <row r="107922">
      <c r="N107922" s="561" t="n"/>
    </row>
    <row r="107923">
      <c r="N107923" s="561" t="n"/>
    </row>
    <row r="107924">
      <c r="N107924" s="561" t="n"/>
    </row>
    <row r="107925">
      <c r="N107925" s="561" t="n"/>
    </row>
    <row r="107926">
      <c r="N107926" s="561" t="n"/>
    </row>
    <row r="107927">
      <c r="N107927" s="561" t="n"/>
    </row>
    <row r="107928">
      <c r="N107928" s="561" t="n"/>
    </row>
    <row r="107929">
      <c r="N107929" s="561" t="n"/>
    </row>
    <row r="107930">
      <c r="N107930" s="561" t="n"/>
    </row>
    <row r="107931">
      <c r="N107931" s="561" t="n"/>
    </row>
    <row r="107932">
      <c r="N107932" s="561" t="n"/>
    </row>
    <row r="107933">
      <c r="N107933" s="561" t="n"/>
    </row>
    <row r="107934">
      <c r="N107934" s="561" t="n"/>
    </row>
    <row r="107935">
      <c r="N107935" s="561" t="n"/>
    </row>
    <row r="107936">
      <c r="N107936" s="561" t="n"/>
    </row>
    <row r="107937">
      <c r="N107937" s="561" t="n"/>
    </row>
    <row r="107938">
      <c r="N107938" s="561" t="n"/>
    </row>
    <row r="107939">
      <c r="N107939" s="561" t="n"/>
    </row>
    <row r="107940">
      <c r="N107940" s="561" t="n"/>
    </row>
    <row r="107941">
      <c r="N107941" s="561" t="n"/>
    </row>
    <row r="107942">
      <c r="N107942" s="561" t="n"/>
    </row>
    <row r="107943">
      <c r="N107943" s="561" t="n"/>
    </row>
    <row r="107944">
      <c r="N107944" s="561" t="n"/>
    </row>
    <row r="107945">
      <c r="N107945" s="561" t="n"/>
    </row>
    <row r="107946">
      <c r="N107946" s="561" t="n"/>
    </row>
    <row r="107947">
      <c r="N107947" s="561" t="n"/>
    </row>
    <row r="107948">
      <c r="N107948" s="561" t="n"/>
    </row>
    <row r="107949">
      <c r="N107949" s="561" t="n"/>
    </row>
    <row r="107950">
      <c r="N107950" s="561" t="n"/>
    </row>
    <row r="107951">
      <c r="N107951" s="561" t="n"/>
    </row>
    <row r="107952">
      <c r="N107952" s="561" t="n"/>
    </row>
    <row r="107953">
      <c r="N107953" s="561" t="n"/>
    </row>
    <row r="107954">
      <c r="N107954" s="561" t="n"/>
    </row>
    <row r="107955">
      <c r="N107955" s="561" t="n"/>
    </row>
    <row r="107956">
      <c r="N107956" s="561" t="n"/>
    </row>
    <row r="107957">
      <c r="N107957" s="561" t="n"/>
    </row>
    <row r="107958">
      <c r="N107958" s="561" t="n"/>
    </row>
    <row r="107959">
      <c r="N107959" s="561" t="n"/>
    </row>
    <row r="107960">
      <c r="N107960" s="561" t="n"/>
    </row>
    <row r="107961">
      <c r="N107961" s="561" t="n"/>
    </row>
    <row r="107962">
      <c r="N107962" s="561" t="n"/>
    </row>
    <row r="107963">
      <c r="N107963" s="561" t="n"/>
    </row>
    <row r="107964">
      <c r="N107964" s="561" t="n"/>
    </row>
    <row r="107965">
      <c r="N107965" s="561" t="n"/>
    </row>
    <row r="107966">
      <c r="N107966" s="561" t="n"/>
    </row>
    <row r="107967">
      <c r="N107967" s="561" t="n"/>
    </row>
    <row r="107968">
      <c r="N107968" s="561" t="n"/>
    </row>
    <row r="107969">
      <c r="N107969" s="561" t="n"/>
    </row>
    <row r="107970">
      <c r="N107970" s="561" t="n"/>
    </row>
    <row r="107971">
      <c r="N107971" s="561" t="n"/>
    </row>
    <row r="107972">
      <c r="N107972" s="561" t="n"/>
    </row>
    <row r="107973">
      <c r="N107973" s="561" t="n"/>
    </row>
    <row r="107974">
      <c r="N107974" s="561" t="n"/>
    </row>
    <row r="107975">
      <c r="N107975" s="561" t="n"/>
    </row>
    <row r="107976">
      <c r="N107976" s="561" t="n"/>
    </row>
    <row r="107977">
      <c r="N107977" s="561" t="n"/>
    </row>
    <row r="107978">
      <c r="N107978" s="561" t="n"/>
    </row>
    <row r="107979">
      <c r="N107979" s="561" t="n"/>
    </row>
    <row r="107980">
      <c r="N107980" s="561" t="n"/>
    </row>
    <row r="107981">
      <c r="N107981" s="561" t="n"/>
    </row>
    <row r="107982">
      <c r="N107982" s="561" t="n"/>
    </row>
    <row r="107983">
      <c r="N107983" s="561" t="n"/>
    </row>
    <row r="107984">
      <c r="N107984" s="561" t="n"/>
    </row>
    <row r="107985">
      <c r="N107985" s="561" t="n"/>
    </row>
    <row r="107986">
      <c r="N107986" s="561" t="n"/>
    </row>
    <row r="107987">
      <c r="N107987" s="561" t="n"/>
    </row>
    <row r="107988">
      <c r="N107988" s="561" t="n"/>
    </row>
    <row r="107989">
      <c r="N107989" s="561" t="n"/>
    </row>
    <row r="107990">
      <c r="N107990" s="561" t="n"/>
    </row>
    <row r="107991">
      <c r="N107991" s="561" t="n"/>
    </row>
    <row r="107992">
      <c r="N107992" s="561" t="n"/>
    </row>
    <row r="107993">
      <c r="N107993" s="561" t="n"/>
    </row>
    <row r="107994">
      <c r="N107994" s="561" t="n"/>
    </row>
    <row r="107995">
      <c r="N107995" s="561" t="n"/>
    </row>
    <row r="107996">
      <c r="N107996" s="561" t="n"/>
    </row>
    <row r="107997">
      <c r="N107997" s="561" t="n"/>
    </row>
    <row r="107998">
      <c r="N107998" s="561" t="n"/>
    </row>
    <row r="107999">
      <c r="N107999" s="561" t="n"/>
    </row>
    <row r="108000">
      <c r="N108000" s="561" t="n"/>
    </row>
    <row r="108001">
      <c r="N108001" s="561" t="n"/>
    </row>
    <row r="108002">
      <c r="N108002" s="561" t="n"/>
    </row>
    <row r="108003">
      <c r="N108003" s="561" t="n"/>
    </row>
    <row r="108004">
      <c r="N108004" s="561" t="n"/>
    </row>
    <row r="108005">
      <c r="N108005" s="561" t="n"/>
    </row>
    <row r="108006">
      <c r="N108006" s="561" t="n"/>
    </row>
    <row r="108007">
      <c r="N108007" s="561" t="n"/>
    </row>
    <row r="108008">
      <c r="N108008" s="561" t="n"/>
    </row>
    <row r="108009">
      <c r="N108009" s="561" t="n"/>
    </row>
    <row r="108010">
      <c r="N108010" s="561" t="n"/>
    </row>
    <row r="108011">
      <c r="N108011" s="561" t="n"/>
    </row>
    <row r="108012">
      <c r="N108012" s="561" t="n"/>
    </row>
    <row r="108013">
      <c r="N108013" s="561" t="n"/>
    </row>
    <row r="108014">
      <c r="N108014" s="561" t="n"/>
    </row>
    <row r="108015">
      <c r="N108015" s="561" t="n"/>
    </row>
    <row r="108016">
      <c r="N108016" s="561" t="n"/>
    </row>
    <row r="108017">
      <c r="N108017" s="561" t="n"/>
    </row>
    <row r="108018">
      <c r="N108018" s="561" t="n"/>
    </row>
    <row r="108019">
      <c r="N108019" s="561" t="n"/>
    </row>
    <row r="108020">
      <c r="N108020" s="561" t="n"/>
    </row>
    <row r="108021">
      <c r="N108021" s="561" t="n"/>
    </row>
    <row r="108022">
      <c r="N108022" s="561" t="n"/>
    </row>
    <row r="108023">
      <c r="N108023" s="561" t="n"/>
    </row>
    <row r="108024">
      <c r="N108024" s="561" t="n"/>
    </row>
    <row r="108025">
      <c r="N108025" s="561" t="n"/>
    </row>
    <row r="108026">
      <c r="N108026" s="561" t="n"/>
    </row>
    <row r="108027">
      <c r="N108027" s="561" t="n"/>
    </row>
    <row r="108028">
      <c r="N108028" s="561" t="n"/>
    </row>
    <row r="108029">
      <c r="N108029" s="561" t="n"/>
    </row>
    <row r="108030">
      <c r="N108030" s="561" t="n"/>
    </row>
    <row r="108031">
      <c r="N108031" s="561" t="n"/>
    </row>
    <row r="108032">
      <c r="N108032" s="561" t="n"/>
    </row>
    <row r="108033">
      <c r="N108033" s="561" t="n"/>
    </row>
    <row r="108034">
      <c r="N108034" s="561" t="n"/>
    </row>
    <row r="108035">
      <c r="N108035" s="561" t="n"/>
    </row>
    <row r="108036">
      <c r="N108036" s="561" t="n"/>
    </row>
    <row r="108037">
      <c r="N108037" s="561" t="n"/>
    </row>
    <row r="108038">
      <c r="N108038" s="561" t="n"/>
    </row>
    <row r="108039">
      <c r="N108039" s="561" t="n"/>
    </row>
    <row r="108040">
      <c r="N108040" s="561" t="n"/>
    </row>
    <row r="108041">
      <c r="N108041" s="561" t="n"/>
    </row>
    <row r="108042">
      <c r="N108042" s="561" t="n"/>
    </row>
    <row r="108043">
      <c r="N108043" s="561" t="n"/>
    </row>
    <row r="108044">
      <c r="N108044" s="561" t="n"/>
    </row>
    <row r="108045">
      <c r="N108045" s="561" t="n"/>
    </row>
    <row r="108046">
      <c r="N108046" s="561" t="n"/>
    </row>
    <row r="108047">
      <c r="N108047" s="561" t="n"/>
    </row>
    <row r="108048">
      <c r="N108048" s="561" t="n"/>
    </row>
    <row r="108049">
      <c r="N108049" s="561" t="n"/>
    </row>
    <row r="108050">
      <c r="N108050" s="561" t="n"/>
    </row>
    <row r="108051">
      <c r="N108051" s="561" t="n"/>
    </row>
    <row r="108052">
      <c r="N108052" s="561" t="n"/>
    </row>
    <row r="108053">
      <c r="N108053" s="561" t="n"/>
    </row>
    <row r="108054">
      <c r="N108054" s="561" t="n"/>
    </row>
    <row r="108055">
      <c r="N108055" s="561" t="n"/>
    </row>
    <row r="108056">
      <c r="N108056" s="561" t="n"/>
    </row>
    <row r="108057">
      <c r="N108057" s="561" t="n"/>
    </row>
    <row r="108058">
      <c r="N108058" s="561" t="n"/>
    </row>
    <row r="108059">
      <c r="N108059" s="561" t="n"/>
    </row>
    <row r="108060">
      <c r="N108060" s="561" t="n"/>
    </row>
    <row r="108061">
      <c r="N108061" s="561" t="n"/>
    </row>
    <row r="108062">
      <c r="N108062" s="561" t="n"/>
    </row>
    <row r="108063">
      <c r="N108063" s="561" t="n"/>
    </row>
    <row r="108064">
      <c r="N108064" s="561" t="n"/>
    </row>
    <row r="108065">
      <c r="N108065" s="561" t="n"/>
    </row>
    <row r="108066">
      <c r="N108066" s="561" t="n"/>
    </row>
    <row r="108067">
      <c r="N108067" s="561" t="n"/>
    </row>
    <row r="108068">
      <c r="N108068" s="561" t="n"/>
    </row>
    <row r="108069">
      <c r="N108069" s="561" t="n"/>
    </row>
    <row r="108070">
      <c r="N108070" s="561" t="n"/>
    </row>
    <row r="108071">
      <c r="N108071" s="561" t="n"/>
    </row>
    <row r="108072">
      <c r="N108072" s="561" t="n"/>
    </row>
    <row r="108073">
      <c r="N108073" s="561" t="n"/>
    </row>
    <row r="108074">
      <c r="N108074" s="561" t="n"/>
    </row>
    <row r="108075">
      <c r="N108075" s="561" t="n"/>
    </row>
    <row r="108076">
      <c r="N108076" s="561" t="n"/>
    </row>
    <row r="108077">
      <c r="N108077" s="561" t="n"/>
    </row>
    <row r="108078">
      <c r="N108078" s="561" t="n"/>
    </row>
    <row r="108079">
      <c r="N108079" s="561" t="n"/>
    </row>
    <row r="108080">
      <c r="N108080" s="561" t="n"/>
    </row>
    <row r="108081">
      <c r="N108081" s="561" t="n"/>
    </row>
    <row r="108082">
      <c r="N108082" s="561" t="n"/>
    </row>
    <row r="108083">
      <c r="N108083" s="561" t="n"/>
    </row>
    <row r="108084">
      <c r="N108084" s="561" t="n"/>
    </row>
    <row r="108085">
      <c r="N108085" s="561" t="n"/>
    </row>
    <row r="108086">
      <c r="N108086" s="561" t="n"/>
    </row>
    <row r="108087">
      <c r="N108087" s="561" t="n"/>
    </row>
    <row r="108088">
      <c r="N108088" s="561" t="n"/>
    </row>
    <row r="108089">
      <c r="N108089" s="561" t="n"/>
    </row>
    <row r="108090">
      <c r="N108090" s="561" t="n"/>
    </row>
    <row r="108091">
      <c r="N108091" s="561" t="n"/>
    </row>
    <row r="108092">
      <c r="N108092" s="561" t="n"/>
    </row>
    <row r="108093">
      <c r="N108093" s="561" t="n"/>
    </row>
    <row r="108094">
      <c r="N108094" s="561" t="n"/>
    </row>
    <row r="108095">
      <c r="N108095" s="561" t="n"/>
    </row>
    <row r="108096">
      <c r="N108096" s="561" t="n"/>
    </row>
    <row r="108097">
      <c r="N108097" s="561" t="n"/>
    </row>
    <row r="108098">
      <c r="N108098" s="561" t="n"/>
    </row>
    <row r="108099">
      <c r="N108099" s="561" t="n"/>
    </row>
    <row r="108100">
      <c r="N108100" s="561" t="n"/>
    </row>
    <row r="108101">
      <c r="N108101" s="561" t="n"/>
    </row>
    <row r="108102">
      <c r="N108102" s="561" t="n"/>
    </row>
    <row r="108103">
      <c r="N108103" s="561" t="n"/>
    </row>
    <row r="108104">
      <c r="N108104" s="561" t="n"/>
    </row>
    <row r="108105">
      <c r="N108105" s="561" t="n"/>
    </row>
    <row r="108106">
      <c r="N108106" s="561" t="n"/>
    </row>
    <row r="108107">
      <c r="N108107" s="561" t="n"/>
    </row>
    <row r="108108">
      <c r="N108108" s="561" t="n"/>
    </row>
    <row r="108109">
      <c r="N108109" s="561" t="n"/>
    </row>
    <row r="108110">
      <c r="N108110" s="561" t="n"/>
    </row>
    <row r="108111">
      <c r="N108111" s="561" t="n"/>
    </row>
    <row r="108112">
      <c r="N108112" s="561" t="n"/>
    </row>
    <row r="108113">
      <c r="N108113" s="561" t="n"/>
    </row>
    <row r="108114">
      <c r="N108114" s="561" t="n"/>
    </row>
    <row r="108115">
      <c r="N108115" s="561" t="n"/>
    </row>
    <row r="108116">
      <c r="N108116" s="561" t="n"/>
    </row>
    <row r="108117">
      <c r="N108117" s="561" t="n"/>
    </row>
    <row r="108118">
      <c r="N108118" s="561" t="n"/>
    </row>
    <row r="108119">
      <c r="N108119" s="561" t="n"/>
    </row>
    <row r="108120">
      <c r="N108120" s="561" t="n"/>
    </row>
    <row r="108121">
      <c r="N108121" s="561" t="n"/>
    </row>
    <row r="108122">
      <c r="N108122" s="561" t="n"/>
    </row>
    <row r="108123">
      <c r="N108123" s="561" t="n"/>
    </row>
    <row r="108124">
      <c r="N108124" s="561" t="n"/>
    </row>
    <row r="108125">
      <c r="N108125" s="561" t="n"/>
    </row>
    <row r="108126">
      <c r="N108126" s="561" t="n"/>
    </row>
    <row r="108127">
      <c r="N108127" s="561" t="n"/>
    </row>
    <row r="108128">
      <c r="N108128" s="561" t="n"/>
    </row>
    <row r="108129">
      <c r="N108129" s="561" t="n"/>
    </row>
    <row r="108130">
      <c r="N108130" s="561" t="n"/>
    </row>
    <row r="108131">
      <c r="N108131" s="561" t="n"/>
    </row>
    <row r="108132">
      <c r="N108132" s="561" t="n"/>
    </row>
    <row r="108133">
      <c r="N108133" s="561" t="n"/>
    </row>
    <row r="108134">
      <c r="N108134" s="561" t="n"/>
    </row>
    <row r="108135">
      <c r="N108135" s="561" t="n"/>
    </row>
    <row r="108136">
      <c r="N108136" s="561" t="n"/>
    </row>
    <row r="108137">
      <c r="N108137" s="561" t="n"/>
    </row>
    <row r="108138">
      <c r="N108138" s="561" t="n"/>
    </row>
    <row r="108139">
      <c r="N108139" s="561" t="n"/>
    </row>
    <row r="108140">
      <c r="N108140" s="561" t="n"/>
    </row>
    <row r="108141">
      <c r="N108141" s="561" t="n"/>
    </row>
    <row r="108142">
      <c r="N108142" s="561" t="n"/>
    </row>
    <row r="108143">
      <c r="N108143" s="561" t="n"/>
    </row>
    <row r="108144">
      <c r="N108144" s="561" t="n"/>
    </row>
    <row r="108145">
      <c r="N108145" s="561" t="n"/>
    </row>
    <row r="108146">
      <c r="N108146" s="561" t="n"/>
    </row>
    <row r="108147">
      <c r="N108147" s="561" t="n"/>
    </row>
    <row r="108148">
      <c r="N108148" s="561" t="n"/>
    </row>
    <row r="108149">
      <c r="N108149" s="561" t="n"/>
    </row>
    <row r="108150">
      <c r="N108150" s="561" t="n"/>
    </row>
    <row r="108151">
      <c r="N108151" s="561" t="n"/>
    </row>
    <row r="108152">
      <c r="N108152" s="561" t="n"/>
    </row>
    <row r="108153">
      <c r="N108153" s="561" t="n"/>
    </row>
    <row r="108154">
      <c r="N108154" s="561" t="n"/>
    </row>
    <row r="108155">
      <c r="N108155" s="561" t="n"/>
    </row>
    <row r="108156">
      <c r="N108156" s="561" t="n"/>
    </row>
    <row r="108157">
      <c r="N108157" s="561" t="n"/>
    </row>
    <row r="108158">
      <c r="N108158" s="561" t="n"/>
    </row>
    <row r="108159">
      <c r="N108159" s="561" t="n"/>
    </row>
    <row r="108160">
      <c r="N108160" s="561" t="n"/>
    </row>
    <row r="108161">
      <c r="N108161" s="561" t="n"/>
    </row>
    <row r="108162">
      <c r="N108162" s="561" t="n"/>
    </row>
    <row r="108163">
      <c r="N108163" s="561" t="n"/>
    </row>
    <row r="108164">
      <c r="N108164" s="561" t="n"/>
    </row>
    <row r="108165">
      <c r="N108165" s="561" t="n"/>
    </row>
    <row r="108166">
      <c r="N108166" s="561" t="n"/>
    </row>
    <row r="108167">
      <c r="N108167" s="561" t="n"/>
    </row>
    <row r="108168">
      <c r="N108168" s="561" t="n"/>
    </row>
    <row r="108169">
      <c r="N108169" s="561" t="n"/>
    </row>
    <row r="108170">
      <c r="N108170" s="561" t="n"/>
    </row>
    <row r="108171">
      <c r="N108171" s="561" t="n"/>
    </row>
    <row r="108172">
      <c r="N108172" s="561" t="n"/>
    </row>
    <row r="108173">
      <c r="N108173" s="561" t="n"/>
    </row>
    <row r="108174">
      <c r="N108174" s="561" t="n"/>
    </row>
    <row r="108175">
      <c r="N108175" s="561" t="n"/>
    </row>
    <row r="108176">
      <c r="N108176" s="561" t="n"/>
    </row>
    <row r="108177">
      <c r="N108177" s="561" t="n"/>
    </row>
    <row r="108178">
      <c r="N108178" s="561" t="n"/>
    </row>
    <row r="108179">
      <c r="N108179" s="561" t="n"/>
    </row>
    <row r="108180">
      <c r="N108180" s="561" t="n"/>
    </row>
    <row r="108181">
      <c r="N108181" s="561" t="n"/>
    </row>
    <row r="108182">
      <c r="N108182" s="561" t="n"/>
    </row>
    <row r="108183">
      <c r="N108183" s="561" t="n"/>
    </row>
    <row r="108184">
      <c r="N108184" s="561" t="n"/>
    </row>
    <row r="108185">
      <c r="N108185" s="561" t="n"/>
    </row>
    <row r="108186">
      <c r="N108186" s="561" t="n"/>
    </row>
    <row r="108187">
      <c r="N108187" s="561" t="n"/>
    </row>
    <row r="108188">
      <c r="N108188" s="561" t="n"/>
    </row>
    <row r="108189">
      <c r="N108189" s="561" t="n"/>
    </row>
    <row r="108190">
      <c r="N108190" s="561" t="n"/>
    </row>
    <row r="108191">
      <c r="N108191" s="561" t="n"/>
    </row>
    <row r="108192">
      <c r="N108192" s="561" t="n"/>
    </row>
    <row r="108193">
      <c r="N108193" s="561" t="n"/>
    </row>
    <row r="108194">
      <c r="N108194" s="561" t="n"/>
    </row>
    <row r="108195">
      <c r="N108195" s="561" t="n"/>
    </row>
    <row r="108196">
      <c r="N108196" s="561" t="n"/>
    </row>
    <row r="108197">
      <c r="N108197" s="561" t="n"/>
    </row>
    <row r="108198">
      <c r="N108198" s="561" t="n"/>
    </row>
    <row r="108199">
      <c r="N108199" s="561" t="n"/>
    </row>
    <row r="108200">
      <c r="N108200" s="561" t="n"/>
    </row>
    <row r="108201">
      <c r="N108201" s="561" t="n"/>
    </row>
    <row r="108202">
      <c r="N108202" s="561" t="n"/>
    </row>
    <row r="108203">
      <c r="N108203" s="561" t="n"/>
    </row>
    <row r="108204">
      <c r="N108204" s="561" t="n"/>
    </row>
    <row r="108205">
      <c r="N108205" s="561" t="n"/>
    </row>
    <row r="108206">
      <c r="N108206" s="561" t="n"/>
    </row>
    <row r="108207">
      <c r="N108207" s="561" t="n"/>
    </row>
    <row r="108208">
      <c r="N108208" s="561" t="n"/>
    </row>
    <row r="108209">
      <c r="N108209" s="561" t="n"/>
    </row>
    <row r="108210">
      <c r="N108210" s="561" t="n"/>
    </row>
    <row r="108211">
      <c r="N108211" s="561" t="n"/>
    </row>
    <row r="108212">
      <c r="N108212" s="561" t="n"/>
    </row>
    <row r="108213">
      <c r="N108213" s="561" t="n"/>
    </row>
    <row r="108214">
      <c r="N108214" s="561" t="n"/>
    </row>
    <row r="108215">
      <c r="N108215" s="561" t="n"/>
    </row>
    <row r="108216">
      <c r="N108216" s="561" t="n"/>
    </row>
    <row r="108217">
      <c r="N108217" s="561" t="n"/>
    </row>
    <row r="108218">
      <c r="N108218" s="561" t="n"/>
    </row>
    <row r="108219">
      <c r="N108219" s="561" t="n"/>
    </row>
    <row r="108220">
      <c r="N108220" s="561" t="n"/>
    </row>
    <row r="108221">
      <c r="N108221" s="561" t="n"/>
    </row>
    <row r="108222">
      <c r="N108222" s="561" t="n"/>
    </row>
    <row r="108223">
      <c r="N108223" s="561" t="n"/>
    </row>
    <row r="108224">
      <c r="N108224" s="561" t="n"/>
    </row>
    <row r="108225">
      <c r="N108225" s="561" t="n"/>
    </row>
    <row r="108226">
      <c r="N108226" s="561" t="n"/>
    </row>
    <row r="108227">
      <c r="N108227" s="561" t="n"/>
    </row>
    <row r="108228">
      <c r="N108228" s="561" t="n"/>
    </row>
    <row r="108229">
      <c r="N108229" s="561" t="n"/>
    </row>
    <row r="108230">
      <c r="N108230" s="561" t="n"/>
    </row>
    <row r="108231">
      <c r="N108231" s="561" t="n"/>
    </row>
    <row r="108232">
      <c r="N108232" s="561" t="n"/>
    </row>
    <row r="108233">
      <c r="N108233" s="561" t="n"/>
    </row>
    <row r="108234">
      <c r="N108234" s="561" t="n"/>
    </row>
    <row r="108235">
      <c r="N108235" s="561" t="n"/>
    </row>
    <row r="108236">
      <c r="N108236" s="561" t="n"/>
    </row>
    <row r="108237">
      <c r="N108237" s="561" t="n"/>
    </row>
    <row r="108238">
      <c r="N108238" s="561" t="n"/>
    </row>
    <row r="108239">
      <c r="N108239" s="561" t="n"/>
    </row>
    <row r="108240">
      <c r="N108240" s="561" t="n"/>
    </row>
    <row r="108241">
      <c r="N108241" s="561" t="n"/>
    </row>
    <row r="108242">
      <c r="N108242" s="561" t="n"/>
    </row>
    <row r="108243">
      <c r="N108243" s="561" t="n"/>
    </row>
    <row r="108244">
      <c r="N108244" s="561" t="n"/>
    </row>
    <row r="108245">
      <c r="N108245" s="561" t="n"/>
    </row>
    <row r="108246">
      <c r="N108246" s="561" t="n"/>
    </row>
    <row r="108247">
      <c r="N108247" s="561" t="n"/>
    </row>
    <row r="108248">
      <c r="N108248" s="561" t="n"/>
    </row>
    <row r="108249">
      <c r="N108249" s="561" t="n"/>
    </row>
    <row r="108250">
      <c r="N108250" s="561" t="n"/>
    </row>
    <row r="108251">
      <c r="N108251" s="561" t="n"/>
    </row>
    <row r="108252">
      <c r="N108252" s="561" t="n"/>
    </row>
    <row r="108253">
      <c r="N108253" s="561" t="n"/>
    </row>
    <row r="108254">
      <c r="N108254" s="561" t="n"/>
    </row>
    <row r="108255">
      <c r="N108255" s="561" t="n"/>
    </row>
    <row r="108256">
      <c r="N108256" s="561" t="n"/>
    </row>
    <row r="108257">
      <c r="N108257" s="561" t="n"/>
    </row>
    <row r="108258">
      <c r="N108258" s="561" t="n"/>
    </row>
    <row r="108259">
      <c r="N108259" s="561" t="n"/>
    </row>
    <row r="108260">
      <c r="N108260" s="561" t="n"/>
    </row>
    <row r="108261">
      <c r="N108261" s="561" t="n"/>
    </row>
    <row r="108262">
      <c r="N108262" s="561" t="n"/>
    </row>
    <row r="108263">
      <c r="N108263" s="561" t="n"/>
    </row>
    <row r="108264">
      <c r="N108264" s="561" t="n"/>
    </row>
    <row r="108265">
      <c r="N108265" s="561" t="n"/>
    </row>
    <row r="108266">
      <c r="N108266" s="561" t="n"/>
    </row>
    <row r="108267">
      <c r="N108267" s="561" t="n"/>
    </row>
    <row r="108268">
      <c r="N108268" s="561" t="n"/>
    </row>
    <row r="108269">
      <c r="N108269" s="561" t="n"/>
    </row>
    <row r="108270">
      <c r="N108270" s="561" t="n"/>
    </row>
    <row r="108271">
      <c r="N108271" s="561" t="n"/>
    </row>
    <row r="108272">
      <c r="N108272" s="561" t="n"/>
    </row>
    <row r="108273">
      <c r="N108273" s="561" t="n"/>
    </row>
    <row r="108274">
      <c r="N108274" s="561" t="n"/>
    </row>
    <row r="108275">
      <c r="N108275" s="561" t="n"/>
    </row>
    <row r="108276">
      <c r="N108276" s="561" t="n"/>
    </row>
    <row r="108277">
      <c r="N108277" s="561" t="n"/>
    </row>
    <row r="108278">
      <c r="N108278" s="561" t="n"/>
    </row>
    <row r="108279">
      <c r="N108279" s="561" t="n"/>
    </row>
    <row r="108280">
      <c r="N108280" s="561" t="n"/>
    </row>
    <row r="108281">
      <c r="N108281" s="561" t="n"/>
    </row>
    <row r="108282">
      <c r="N108282" s="561" t="n"/>
    </row>
    <row r="108283">
      <c r="N108283" s="561" t="n"/>
    </row>
    <row r="108284">
      <c r="N108284" s="561" t="n"/>
    </row>
    <row r="108285">
      <c r="N108285" s="561" t="n"/>
    </row>
    <row r="108286">
      <c r="N108286" s="561" t="n"/>
    </row>
    <row r="108287">
      <c r="N108287" s="561" t="n"/>
    </row>
    <row r="108288">
      <c r="N108288" s="561" t="n"/>
    </row>
    <row r="108289">
      <c r="N108289" s="561" t="n"/>
    </row>
    <row r="108290">
      <c r="N108290" s="561" t="n"/>
    </row>
    <row r="108291">
      <c r="N108291" s="561" t="n"/>
    </row>
    <row r="108292">
      <c r="N108292" s="561" t="n"/>
    </row>
    <row r="108293">
      <c r="N108293" s="561" t="n"/>
    </row>
    <row r="108294">
      <c r="N108294" s="561" t="n"/>
    </row>
    <row r="108295">
      <c r="N108295" s="561" t="n"/>
    </row>
    <row r="108296">
      <c r="N108296" s="561" t="n"/>
    </row>
    <row r="108297">
      <c r="N108297" s="561" t="n"/>
    </row>
    <row r="108298">
      <c r="N108298" s="561" t="n"/>
    </row>
    <row r="108299">
      <c r="N108299" s="561" t="n"/>
    </row>
    <row r="108300">
      <c r="N108300" s="561" t="n"/>
    </row>
    <row r="108301">
      <c r="N108301" s="561" t="n"/>
    </row>
    <row r="108302">
      <c r="N108302" s="561" t="n"/>
    </row>
    <row r="108303">
      <c r="N108303" s="561" t="n"/>
    </row>
    <row r="108304">
      <c r="N108304" s="561" t="n"/>
    </row>
    <row r="108305">
      <c r="N108305" s="561" t="n"/>
    </row>
    <row r="108306">
      <c r="N108306" s="561" t="n"/>
    </row>
    <row r="108307">
      <c r="N108307" s="561" t="n"/>
    </row>
    <row r="108308">
      <c r="N108308" s="561" t="n"/>
    </row>
    <row r="108309">
      <c r="N108309" s="561" t="n"/>
    </row>
    <row r="108310">
      <c r="N108310" s="561" t="n"/>
    </row>
    <row r="108311">
      <c r="N108311" s="561" t="n"/>
    </row>
    <row r="108312">
      <c r="N108312" s="561" t="n"/>
    </row>
    <row r="108313">
      <c r="N108313" s="561" t="n"/>
    </row>
    <row r="108314">
      <c r="N108314" s="561" t="n"/>
    </row>
    <row r="108315">
      <c r="N108315" s="561" t="n"/>
    </row>
    <row r="108316">
      <c r="N108316" s="561" t="n"/>
    </row>
    <row r="108317">
      <c r="N108317" s="561" t="n"/>
    </row>
    <row r="108318">
      <c r="N108318" s="561" t="n"/>
    </row>
    <row r="108319">
      <c r="N108319" s="561" t="n"/>
    </row>
    <row r="108320">
      <c r="N108320" s="561" t="n"/>
    </row>
    <row r="108321">
      <c r="N108321" s="561" t="n"/>
    </row>
    <row r="108322">
      <c r="N108322" s="561" t="n"/>
    </row>
    <row r="108323">
      <c r="N108323" s="561" t="n"/>
    </row>
    <row r="108324">
      <c r="N108324" s="561" t="n"/>
    </row>
    <row r="108325">
      <c r="N108325" s="561" t="n"/>
    </row>
    <row r="108326">
      <c r="N108326" s="561" t="n"/>
    </row>
    <row r="108327">
      <c r="N108327" s="561" t="n"/>
    </row>
    <row r="108328">
      <c r="N108328" s="561" t="n"/>
    </row>
    <row r="108329">
      <c r="N108329" s="561" t="n"/>
    </row>
    <row r="108330">
      <c r="N108330" s="561" t="n"/>
    </row>
    <row r="108331">
      <c r="N108331" s="561" t="n"/>
    </row>
    <row r="108332">
      <c r="N108332" s="561" t="n"/>
    </row>
    <row r="108333">
      <c r="N108333" s="561" t="n"/>
    </row>
    <row r="108334">
      <c r="N108334" s="561" t="n"/>
    </row>
    <row r="108335">
      <c r="N108335" s="561" t="n"/>
    </row>
    <row r="108336">
      <c r="N108336" s="561" t="n"/>
    </row>
    <row r="108337">
      <c r="N108337" s="561" t="n"/>
    </row>
    <row r="108338">
      <c r="N108338" s="561" t="n"/>
    </row>
    <row r="108339">
      <c r="N108339" s="561" t="n"/>
    </row>
    <row r="108340">
      <c r="N108340" s="561" t="n"/>
    </row>
    <row r="108341">
      <c r="N108341" s="561" t="n"/>
    </row>
    <row r="108342">
      <c r="N108342" s="561" t="n"/>
    </row>
    <row r="108343">
      <c r="N108343" s="561" t="n"/>
    </row>
    <row r="108344">
      <c r="N108344" s="561" t="n"/>
    </row>
    <row r="108345">
      <c r="N108345" s="561" t="n"/>
    </row>
    <row r="108346">
      <c r="N108346" s="561" t="n"/>
    </row>
    <row r="108347">
      <c r="N108347" s="561" t="n"/>
    </row>
    <row r="108348">
      <c r="N108348" s="561" t="n"/>
    </row>
    <row r="108349">
      <c r="N108349" s="561" t="n"/>
    </row>
    <row r="108350">
      <c r="N108350" s="561" t="n"/>
    </row>
    <row r="108351">
      <c r="N108351" s="561" t="n"/>
    </row>
    <row r="108352">
      <c r="N108352" s="561" t="n"/>
    </row>
    <row r="108353">
      <c r="N108353" s="561" t="n"/>
    </row>
    <row r="108354">
      <c r="N108354" s="561" t="n"/>
    </row>
    <row r="108355">
      <c r="N108355" s="561" t="n"/>
    </row>
    <row r="108356">
      <c r="N108356" s="561" t="n"/>
    </row>
    <row r="108357">
      <c r="N108357" s="561" t="n"/>
    </row>
    <row r="108358">
      <c r="N108358" s="561" t="n"/>
    </row>
    <row r="108359">
      <c r="N108359" s="561" t="n"/>
    </row>
    <row r="108360">
      <c r="N108360" s="561" t="n"/>
    </row>
    <row r="108361">
      <c r="N108361" s="561" t="n"/>
    </row>
    <row r="108362">
      <c r="N108362" s="561" t="n"/>
    </row>
    <row r="108363">
      <c r="N108363" s="561" t="n"/>
    </row>
    <row r="108364">
      <c r="N108364" s="561" t="n"/>
    </row>
    <row r="108365">
      <c r="N108365" s="561" t="n"/>
    </row>
    <row r="108366">
      <c r="N108366" s="561" t="n"/>
    </row>
    <row r="108367">
      <c r="N108367" s="561" t="n"/>
    </row>
    <row r="108368">
      <c r="N108368" s="561" t="n"/>
    </row>
    <row r="108369">
      <c r="N108369" s="561" t="n"/>
    </row>
    <row r="108370">
      <c r="N108370" s="561" t="n"/>
    </row>
    <row r="108371">
      <c r="N108371" s="561" t="n"/>
    </row>
    <row r="108372">
      <c r="N108372" s="561" t="n"/>
    </row>
    <row r="108373">
      <c r="N108373" s="561" t="n"/>
    </row>
    <row r="108374">
      <c r="N108374" s="561" t="n"/>
    </row>
    <row r="108375">
      <c r="N108375" s="561" t="n"/>
    </row>
    <row r="108376">
      <c r="N108376" s="561" t="n"/>
    </row>
    <row r="108377">
      <c r="N108377" s="561" t="n"/>
    </row>
    <row r="108378">
      <c r="N108378" s="561" t="n"/>
    </row>
    <row r="108379">
      <c r="N108379" s="561" t="n"/>
    </row>
    <row r="108380">
      <c r="N108380" s="561" t="n"/>
    </row>
    <row r="108381">
      <c r="N108381" s="561" t="n"/>
    </row>
    <row r="108382">
      <c r="N108382" s="561" t="n"/>
    </row>
    <row r="108383">
      <c r="N108383" s="561" t="n"/>
    </row>
    <row r="108384">
      <c r="N108384" s="561" t="n"/>
    </row>
    <row r="108385">
      <c r="N108385" s="561" t="n"/>
    </row>
    <row r="108386">
      <c r="N108386" s="561" t="n"/>
    </row>
    <row r="108387">
      <c r="N108387" s="561" t="n"/>
    </row>
    <row r="108388">
      <c r="N108388" s="561" t="n"/>
    </row>
    <row r="108389">
      <c r="N108389" s="561" t="n"/>
    </row>
    <row r="108390">
      <c r="N108390" s="561" t="n"/>
    </row>
    <row r="108391">
      <c r="N108391" s="561" t="n"/>
    </row>
    <row r="108392">
      <c r="N108392" s="561" t="n"/>
    </row>
    <row r="108393">
      <c r="N108393" s="561" t="n"/>
    </row>
    <row r="108394">
      <c r="N108394" s="561" t="n"/>
    </row>
    <row r="108395">
      <c r="N108395" s="561" t="n"/>
    </row>
    <row r="108396">
      <c r="N108396" s="561" t="n"/>
    </row>
    <row r="108397">
      <c r="N108397" s="561" t="n"/>
    </row>
    <row r="108398">
      <c r="N108398" s="561" t="n"/>
    </row>
    <row r="108399">
      <c r="N108399" s="561" t="n"/>
    </row>
    <row r="108400">
      <c r="N108400" s="561" t="n"/>
    </row>
    <row r="108401">
      <c r="N108401" s="561" t="n"/>
    </row>
    <row r="108402">
      <c r="N108402" s="561" t="n"/>
    </row>
    <row r="108403">
      <c r="N108403" s="561" t="n"/>
    </row>
    <row r="108404">
      <c r="N108404" s="561" t="n"/>
    </row>
    <row r="108405">
      <c r="N108405" s="561" t="n"/>
    </row>
    <row r="108406">
      <c r="N108406" s="561" t="n"/>
    </row>
    <row r="108407">
      <c r="N108407" s="561" t="n"/>
    </row>
    <row r="108408">
      <c r="N108408" s="561" t="n"/>
    </row>
    <row r="108409">
      <c r="N108409" s="561" t="n"/>
    </row>
    <row r="108410">
      <c r="N108410" s="561" t="n"/>
    </row>
    <row r="108411">
      <c r="N108411" s="561" t="n"/>
    </row>
    <row r="108412">
      <c r="N108412" s="561" t="n"/>
    </row>
    <row r="108413">
      <c r="N108413" s="561" t="n"/>
    </row>
    <row r="108414">
      <c r="N108414" s="561" t="n"/>
    </row>
    <row r="108415">
      <c r="N108415" s="561" t="n"/>
    </row>
    <row r="108416">
      <c r="N108416" s="561" t="n"/>
    </row>
    <row r="108417">
      <c r="N108417" s="561" t="n"/>
    </row>
    <row r="108418">
      <c r="N108418" s="561" t="n"/>
    </row>
    <row r="108419">
      <c r="N108419" s="561" t="n"/>
    </row>
    <row r="108420">
      <c r="N108420" s="561" t="n"/>
    </row>
    <row r="108421">
      <c r="N108421" s="561" t="n"/>
    </row>
    <row r="108422">
      <c r="N108422" s="561" t="n"/>
    </row>
    <row r="108423">
      <c r="N108423" s="561" t="n"/>
    </row>
    <row r="108424">
      <c r="N108424" s="561" t="n"/>
    </row>
    <row r="108425">
      <c r="N108425" s="561" t="n"/>
    </row>
    <row r="108426">
      <c r="N108426" s="561" t="n"/>
    </row>
    <row r="108427">
      <c r="N108427" s="561" t="n"/>
    </row>
    <row r="108428">
      <c r="N108428" s="561" t="n"/>
    </row>
    <row r="108429">
      <c r="N108429" s="561" t="n"/>
    </row>
    <row r="108430">
      <c r="N108430" s="561" t="n"/>
    </row>
    <row r="108431">
      <c r="N108431" s="561" t="n"/>
    </row>
    <row r="108432">
      <c r="N108432" s="561" t="n"/>
    </row>
    <row r="108433">
      <c r="N108433" s="561" t="n"/>
    </row>
    <row r="108434">
      <c r="N108434" s="561" t="n"/>
    </row>
    <row r="108435">
      <c r="N108435" s="561" t="n"/>
    </row>
    <row r="108436">
      <c r="N108436" s="561" t="n"/>
    </row>
    <row r="108437">
      <c r="N108437" s="561" t="n"/>
    </row>
    <row r="108438">
      <c r="N108438" s="561" t="n"/>
    </row>
    <row r="108439">
      <c r="N108439" s="561" t="n"/>
    </row>
    <row r="108440">
      <c r="N108440" s="561" t="n"/>
    </row>
    <row r="108441">
      <c r="N108441" s="561" t="n"/>
    </row>
    <row r="108442">
      <c r="N108442" s="561" t="n"/>
    </row>
    <row r="108443">
      <c r="N108443" s="561" t="n"/>
    </row>
    <row r="108444">
      <c r="N108444" s="561" t="n"/>
    </row>
    <row r="108445">
      <c r="N108445" s="561" t="n"/>
    </row>
    <row r="108446">
      <c r="N108446" s="561" t="n"/>
    </row>
    <row r="108447">
      <c r="N108447" s="561" t="n"/>
    </row>
    <row r="108448">
      <c r="N108448" s="561" t="n"/>
    </row>
    <row r="108449">
      <c r="N108449" s="561" t="n"/>
    </row>
    <row r="108450">
      <c r="N108450" s="561" t="n"/>
    </row>
    <row r="108451">
      <c r="N108451" s="561" t="n"/>
    </row>
    <row r="108452">
      <c r="N108452" s="561" t="n"/>
    </row>
    <row r="108453">
      <c r="N108453" s="561" t="n"/>
    </row>
    <row r="108454">
      <c r="N108454" s="561" t="n"/>
    </row>
    <row r="108455">
      <c r="N108455" s="561" t="n"/>
    </row>
    <row r="108456">
      <c r="N108456" s="561" t="n"/>
    </row>
    <row r="108457">
      <c r="N108457" s="561" t="n"/>
    </row>
    <row r="108458">
      <c r="N108458" s="561" t="n"/>
    </row>
    <row r="108459">
      <c r="N108459" s="561" t="n"/>
    </row>
    <row r="108460">
      <c r="N108460" s="561" t="n"/>
    </row>
    <row r="108461">
      <c r="N108461" s="561" t="n"/>
    </row>
    <row r="108462">
      <c r="N108462" s="561" t="n"/>
    </row>
    <row r="108463">
      <c r="N108463" s="561" t="n"/>
    </row>
    <row r="108464">
      <c r="N108464" s="561" t="n"/>
    </row>
    <row r="108465">
      <c r="N108465" s="561" t="n"/>
    </row>
    <row r="108466">
      <c r="N108466" s="561" t="n"/>
    </row>
    <row r="108467">
      <c r="N108467" s="561" t="n"/>
    </row>
    <row r="108468">
      <c r="N108468" s="561" t="n"/>
    </row>
    <row r="108469">
      <c r="N108469" s="561" t="n"/>
    </row>
    <row r="108470">
      <c r="N108470" s="561" t="n"/>
    </row>
    <row r="108471">
      <c r="N108471" s="561" t="n"/>
    </row>
    <row r="108472">
      <c r="N108472" s="561" t="n"/>
    </row>
    <row r="108473">
      <c r="N108473" s="561" t="n"/>
    </row>
    <row r="108474">
      <c r="N108474" s="561" t="n"/>
    </row>
    <row r="108475">
      <c r="N108475" s="561" t="n"/>
    </row>
    <row r="108476">
      <c r="N108476" s="561" t="n"/>
    </row>
    <row r="108477">
      <c r="N108477" s="561" t="n"/>
    </row>
    <row r="108478">
      <c r="N108478" s="561" t="n"/>
    </row>
    <row r="108479">
      <c r="N108479" s="561" t="n"/>
    </row>
    <row r="108480">
      <c r="N108480" s="561" t="n"/>
    </row>
    <row r="108481">
      <c r="N108481" s="561" t="n"/>
    </row>
    <row r="108482">
      <c r="N108482" s="561" t="n"/>
    </row>
    <row r="108483">
      <c r="N108483" s="561" t="n"/>
    </row>
    <row r="108484">
      <c r="N108484" s="561" t="n"/>
    </row>
    <row r="108485">
      <c r="N108485" s="561" t="n"/>
    </row>
    <row r="108486">
      <c r="N108486" s="561" t="n"/>
    </row>
    <row r="108487">
      <c r="N108487" s="561" t="n"/>
    </row>
    <row r="108488">
      <c r="N108488" s="561" t="n"/>
    </row>
    <row r="108489">
      <c r="N108489" s="561" t="n"/>
    </row>
    <row r="108490">
      <c r="N108490" s="561" t="n"/>
    </row>
    <row r="108491">
      <c r="N108491" s="561" t="n"/>
    </row>
    <row r="108492">
      <c r="N108492" s="561" t="n"/>
    </row>
    <row r="108493">
      <c r="N108493" s="561" t="n"/>
    </row>
    <row r="108494">
      <c r="N108494" s="561" t="n"/>
    </row>
    <row r="108495">
      <c r="N108495" s="561" t="n"/>
    </row>
    <row r="108496">
      <c r="N108496" s="561" t="n"/>
    </row>
    <row r="108497">
      <c r="N108497" s="561" t="n"/>
    </row>
    <row r="108498">
      <c r="N108498" s="561" t="n"/>
    </row>
    <row r="108499">
      <c r="N108499" s="561" t="n"/>
    </row>
    <row r="108500">
      <c r="N108500" s="561" t="n"/>
    </row>
    <row r="108501">
      <c r="N108501" s="561" t="n"/>
    </row>
    <row r="108502">
      <c r="N108502" s="561" t="n"/>
    </row>
    <row r="108503">
      <c r="N108503" s="561" t="n"/>
    </row>
    <row r="108504">
      <c r="N108504" s="561" t="n"/>
    </row>
    <row r="108505">
      <c r="N108505" s="561" t="n"/>
    </row>
    <row r="108506">
      <c r="N108506" s="561" t="n"/>
    </row>
    <row r="108507">
      <c r="N108507" s="561" t="n"/>
    </row>
    <row r="108508">
      <c r="N108508" s="561" t="n"/>
    </row>
    <row r="108509">
      <c r="N108509" s="561" t="n"/>
    </row>
    <row r="108510">
      <c r="N108510" s="561" t="n"/>
    </row>
    <row r="108511">
      <c r="N108511" s="561" t="n"/>
    </row>
    <row r="108512">
      <c r="N108512" s="561" t="n"/>
    </row>
    <row r="108513">
      <c r="N108513" s="561" t="n"/>
    </row>
    <row r="108514">
      <c r="N108514" s="561" t="n"/>
    </row>
    <row r="108515">
      <c r="N108515" s="561" t="n"/>
    </row>
    <row r="108516">
      <c r="N108516" s="561" t="n"/>
    </row>
    <row r="108517">
      <c r="N108517" s="561" t="n"/>
    </row>
    <row r="108518">
      <c r="N108518" s="561" t="n"/>
    </row>
    <row r="108519">
      <c r="N108519" s="561" t="n"/>
    </row>
    <row r="108520">
      <c r="N108520" s="561" t="n"/>
    </row>
    <row r="108521">
      <c r="N108521" s="561" t="n"/>
    </row>
    <row r="108522">
      <c r="N108522" s="561" t="n"/>
    </row>
    <row r="108523">
      <c r="N108523" s="561" t="n"/>
    </row>
    <row r="108524">
      <c r="N108524" s="561" t="n"/>
    </row>
    <row r="108525">
      <c r="N108525" s="561" t="n"/>
    </row>
    <row r="108526">
      <c r="N108526" s="561" t="n"/>
    </row>
    <row r="108527">
      <c r="N108527" s="561" t="n"/>
    </row>
    <row r="108528">
      <c r="N108528" s="561" t="n"/>
    </row>
    <row r="108529">
      <c r="N108529" s="561" t="n"/>
    </row>
    <row r="108530">
      <c r="N108530" s="561" t="n"/>
    </row>
    <row r="108531">
      <c r="N108531" s="561" t="n"/>
    </row>
    <row r="108532">
      <c r="N108532" s="561" t="n"/>
    </row>
    <row r="108533">
      <c r="N108533" s="561" t="n"/>
    </row>
    <row r="108534">
      <c r="N108534" s="561" t="n"/>
    </row>
    <row r="108535">
      <c r="N108535" s="561" t="n"/>
    </row>
    <row r="108536">
      <c r="N108536" s="561" t="n"/>
    </row>
    <row r="108537">
      <c r="N108537" s="561" t="n"/>
    </row>
    <row r="108538">
      <c r="N108538" s="561" t="n"/>
    </row>
    <row r="108539">
      <c r="N108539" s="561" t="n"/>
    </row>
    <row r="108540">
      <c r="N108540" s="561" t="n"/>
    </row>
    <row r="108541">
      <c r="N108541" s="561" t="n"/>
    </row>
    <row r="108542">
      <c r="N108542" s="561" t="n"/>
    </row>
    <row r="108543">
      <c r="N108543" s="561" t="n"/>
    </row>
    <row r="108544">
      <c r="N108544" s="561" t="n"/>
    </row>
    <row r="108545">
      <c r="N108545" s="561" t="n"/>
    </row>
    <row r="108546">
      <c r="N108546" s="561" t="n"/>
    </row>
    <row r="108547">
      <c r="N108547" s="561" t="n"/>
    </row>
    <row r="108548">
      <c r="N108548" s="561" t="n"/>
    </row>
    <row r="108549">
      <c r="N108549" s="561" t="n"/>
    </row>
    <row r="108550">
      <c r="N108550" s="561" t="n"/>
    </row>
    <row r="108551">
      <c r="N108551" s="561" t="n"/>
    </row>
    <row r="108552">
      <c r="N108552" s="561" t="n"/>
    </row>
    <row r="108553">
      <c r="N108553" s="561" t="n"/>
    </row>
    <row r="108554">
      <c r="N108554" s="561" t="n"/>
    </row>
    <row r="108555">
      <c r="N108555" s="561" t="n"/>
    </row>
    <row r="108556">
      <c r="N108556" s="561" t="n"/>
    </row>
    <row r="108557">
      <c r="N108557" s="561" t="n"/>
    </row>
    <row r="108558">
      <c r="N108558" s="561" t="n"/>
    </row>
    <row r="108559">
      <c r="N108559" s="561" t="n"/>
    </row>
    <row r="108560">
      <c r="N108560" s="561" t="n"/>
    </row>
    <row r="108561">
      <c r="N108561" s="561" t="n"/>
    </row>
    <row r="108562">
      <c r="N108562" s="561" t="n"/>
    </row>
    <row r="108563">
      <c r="N108563" s="561" t="n"/>
    </row>
    <row r="108564">
      <c r="N108564" s="561" t="n"/>
    </row>
    <row r="108565">
      <c r="N108565" s="561" t="n"/>
    </row>
    <row r="108566">
      <c r="N108566" s="561" t="n"/>
    </row>
    <row r="108567">
      <c r="N108567" s="561" t="n"/>
    </row>
    <row r="108568">
      <c r="N108568" s="561" t="n"/>
    </row>
    <row r="108569">
      <c r="N108569" s="561" t="n"/>
    </row>
    <row r="108570">
      <c r="N108570" s="561" t="n"/>
    </row>
    <row r="108571">
      <c r="N108571" s="561" t="n"/>
    </row>
    <row r="108572">
      <c r="N108572" s="561" t="n"/>
    </row>
    <row r="108573">
      <c r="N108573" s="561" t="n"/>
    </row>
    <row r="108574">
      <c r="N108574" s="561" t="n"/>
    </row>
    <row r="108575">
      <c r="N108575" s="561" t="n"/>
    </row>
    <row r="108576">
      <c r="N108576" s="561" t="n"/>
    </row>
    <row r="108577">
      <c r="N108577" s="561" t="n"/>
    </row>
    <row r="108578">
      <c r="N108578" s="561" t="n"/>
    </row>
    <row r="108579">
      <c r="N108579" s="561" t="n"/>
    </row>
    <row r="108580">
      <c r="N108580" s="561" t="n"/>
    </row>
    <row r="108581">
      <c r="N108581" s="561" t="n"/>
    </row>
    <row r="108582">
      <c r="N108582" s="561" t="n"/>
    </row>
    <row r="108583">
      <c r="N108583" s="561" t="n"/>
    </row>
    <row r="108584">
      <c r="N108584" s="561" t="n"/>
    </row>
    <row r="108585">
      <c r="N108585" s="561" t="n"/>
    </row>
    <row r="108586">
      <c r="N108586" s="561" t="n"/>
    </row>
    <row r="108587">
      <c r="N108587" s="561" t="n"/>
    </row>
    <row r="108588">
      <c r="N108588" s="561" t="n"/>
    </row>
    <row r="108589">
      <c r="N108589" s="561" t="n"/>
    </row>
    <row r="108590">
      <c r="N108590" s="561" t="n"/>
    </row>
    <row r="108591">
      <c r="N108591" s="561" t="n"/>
    </row>
    <row r="108592">
      <c r="N108592" s="561" t="n"/>
    </row>
    <row r="108593">
      <c r="N108593" s="561" t="n"/>
    </row>
    <row r="108594">
      <c r="N108594" s="561" t="n"/>
    </row>
    <row r="108595">
      <c r="N108595" s="561" t="n"/>
    </row>
    <row r="108596">
      <c r="N108596" s="561" t="n"/>
    </row>
    <row r="108597">
      <c r="N108597" s="561" t="n"/>
    </row>
    <row r="108598">
      <c r="N108598" s="561" t="n"/>
    </row>
    <row r="108599">
      <c r="N108599" s="561" t="n"/>
    </row>
    <row r="108600">
      <c r="N108600" s="561" t="n"/>
    </row>
    <row r="108601">
      <c r="N108601" s="561" t="n"/>
    </row>
    <row r="108602">
      <c r="N108602" s="561" t="n"/>
    </row>
    <row r="108603">
      <c r="N108603" s="561" t="n"/>
    </row>
    <row r="108604">
      <c r="N108604" s="561" t="n"/>
    </row>
    <row r="108605">
      <c r="N108605" s="561" t="n"/>
    </row>
    <row r="108606">
      <c r="N108606" s="561" t="n"/>
    </row>
    <row r="108607">
      <c r="N108607" s="561" t="n"/>
    </row>
    <row r="108608">
      <c r="N108608" s="561" t="n"/>
    </row>
    <row r="108609">
      <c r="N108609" s="561" t="n"/>
    </row>
    <row r="108610">
      <c r="N108610" s="561" t="n"/>
    </row>
    <row r="108611">
      <c r="N108611" s="561" t="n"/>
    </row>
    <row r="108612">
      <c r="N108612" s="561" t="n"/>
    </row>
    <row r="108613">
      <c r="N108613" s="561" t="n"/>
    </row>
    <row r="108614">
      <c r="N108614" s="561" t="n"/>
    </row>
    <row r="108615">
      <c r="N108615" s="561" t="n"/>
    </row>
    <row r="108616">
      <c r="N108616" s="561" t="n"/>
    </row>
    <row r="108617">
      <c r="N108617" s="561" t="n"/>
    </row>
    <row r="108618">
      <c r="N108618" s="561" t="n"/>
    </row>
    <row r="108619">
      <c r="N108619" s="561" t="n"/>
    </row>
    <row r="108620">
      <c r="N108620" s="561" t="n"/>
    </row>
    <row r="108621">
      <c r="N108621" s="561" t="n"/>
    </row>
    <row r="108622">
      <c r="N108622" s="561" t="n"/>
    </row>
    <row r="108623">
      <c r="N108623" s="561" t="n"/>
    </row>
    <row r="108624">
      <c r="N108624" s="561" t="n"/>
    </row>
    <row r="108625">
      <c r="N108625" s="561" t="n"/>
    </row>
    <row r="108626">
      <c r="N108626" s="561" t="n"/>
    </row>
    <row r="108627">
      <c r="N108627" s="561" t="n"/>
    </row>
    <row r="108628">
      <c r="N108628" s="561" t="n"/>
    </row>
    <row r="108629">
      <c r="N108629" s="561" t="n"/>
    </row>
    <row r="108630">
      <c r="N108630" s="561" t="n"/>
    </row>
    <row r="108631">
      <c r="N108631" s="561" t="n"/>
    </row>
    <row r="108632">
      <c r="N108632" s="561" t="n"/>
    </row>
    <row r="108633">
      <c r="N108633" s="561" t="n"/>
    </row>
    <row r="108634">
      <c r="N108634" s="561" t="n"/>
    </row>
    <row r="108635">
      <c r="N108635" s="561" t="n"/>
    </row>
    <row r="108636">
      <c r="N108636" s="561" t="n"/>
    </row>
    <row r="108637">
      <c r="N108637" s="561" t="n"/>
    </row>
    <row r="108638">
      <c r="N108638" s="561" t="n"/>
    </row>
    <row r="108639">
      <c r="N108639" s="561" t="n"/>
    </row>
    <row r="108640">
      <c r="N108640" s="561" t="n"/>
    </row>
    <row r="108641">
      <c r="N108641" s="561" t="n"/>
    </row>
    <row r="108642">
      <c r="N108642" s="561" t="n"/>
    </row>
    <row r="108643">
      <c r="N108643" s="561" t="n"/>
    </row>
    <row r="108644">
      <c r="N108644" s="561" t="n"/>
    </row>
    <row r="108645">
      <c r="N108645" s="561" t="n"/>
    </row>
    <row r="108646">
      <c r="N108646" s="561" t="n"/>
    </row>
    <row r="108647">
      <c r="N108647" s="561" t="n"/>
    </row>
    <row r="108648">
      <c r="N108648" s="561" t="n"/>
    </row>
    <row r="108649">
      <c r="N108649" s="561" t="n"/>
    </row>
    <row r="108650">
      <c r="N108650" s="561" t="n"/>
    </row>
    <row r="108651">
      <c r="N108651" s="561" t="n"/>
    </row>
    <row r="108652">
      <c r="N108652" s="561" t="n"/>
    </row>
    <row r="108653">
      <c r="N108653" s="561" t="n"/>
    </row>
    <row r="108654">
      <c r="N108654" s="561" t="n"/>
    </row>
    <row r="108655">
      <c r="N108655" s="561" t="n"/>
    </row>
    <row r="108656">
      <c r="N108656" s="561" t="n"/>
    </row>
    <row r="108657">
      <c r="N108657" s="561" t="n"/>
    </row>
    <row r="108658">
      <c r="N108658" s="561" t="n"/>
    </row>
    <row r="108659">
      <c r="N108659" s="561" t="n"/>
    </row>
    <row r="108660">
      <c r="N108660" s="561" t="n"/>
    </row>
    <row r="108661">
      <c r="N108661" s="561" t="n"/>
    </row>
    <row r="108662">
      <c r="N108662" s="561" t="n"/>
    </row>
    <row r="108663">
      <c r="N108663" s="561" t="n"/>
    </row>
    <row r="108664">
      <c r="N108664" s="561" t="n"/>
    </row>
    <row r="108665">
      <c r="N108665" s="561" t="n"/>
    </row>
    <row r="108666">
      <c r="N108666" s="561" t="n"/>
    </row>
    <row r="108667">
      <c r="N108667" s="561" t="n"/>
    </row>
    <row r="108668">
      <c r="N108668" s="561" t="n"/>
    </row>
    <row r="108669">
      <c r="N108669" s="561" t="n"/>
    </row>
    <row r="108670">
      <c r="N108670" s="561" t="n"/>
    </row>
    <row r="108671">
      <c r="N108671" s="561" t="n"/>
    </row>
    <row r="108672">
      <c r="N108672" s="561" t="n"/>
    </row>
    <row r="108673">
      <c r="N108673" s="561" t="n"/>
    </row>
    <row r="108674">
      <c r="N108674" s="561" t="n"/>
    </row>
    <row r="108675">
      <c r="N108675" s="561" t="n"/>
    </row>
    <row r="108676">
      <c r="N108676" s="561" t="n"/>
    </row>
    <row r="108677">
      <c r="N108677" s="561" t="n"/>
    </row>
    <row r="108678">
      <c r="N108678" s="561" t="n"/>
    </row>
    <row r="108679">
      <c r="N108679" s="561" t="n"/>
    </row>
    <row r="108680">
      <c r="N108680" s="561" t="n"/>
    </row>
    <row r="108681">
      <c r="N108681" s="561" t="n"/>
    </row>
    <row r="108682">
      <c r="N108682" s="561" t="n"/>
    </row>
    <row r="108683">
      <c r="N108683" s="561" t="n"/>
    </row>
    <row r="108684">
      <c r="N108684" s="561" t="n"/>
    </row>
    <row r="108685">
      <c r="N108685" s="561" t="n"/>
    </row>
    <row r="108686">
      <c r="N108686" s="561" t="n"/>
    </row>
    <row r="108687">
      <c r="N108687" s="561" t="n"/>
    </row>
    <row r="108688">
      <c r="N108688" s="561" t="n"/>
    </row>
    <row r="108689">
      <c r="N108689" s="561" t="n"/>
    </row>
    <row r="108690">
      <c r="N108690" s="561" t="n"/>
    </row>
    <row r="108691">
      <c r="N108691" s="561" t="n"/>
    </row>
    <row r="108692">
      <c r="N108692" s="561" t="n"/>
    </row>
    <row r="108693">
      <c r="N108693" s="561" t="n"/>
    </row>
    <row r="108694">
      <c r="N108694" s="561" t="n"/>
    </row>
    <row r="108695">
      <c r="N108695" s="561" t="n"/>
    </row>
    <row r="108696">
      <c r="N108696" s="561" t="n"/>
    </row>
    <row r="108697">
      <c r="N108697" s="561" t="n"/>
    </row>
    <row r="108698">
      <c r="N108698" s="561" t="n"/>
    </row>
    <row r="108699">
      <c r="N108699" s="561" t="n"/>
    </row>
    <row r="108700">
      <c r="N108700" s="561" t="n"/>
    </row>
    <row r="108701">
      <c r="N108701" s="561" t="n"/>
    </row>
    <row r="108702">
      <c r="N108702" s="561" t="n"/>
    </row>
    <row r="108703">
      <c r="N108703" s="561" t="n"/>
    </row>
    <row r="108704">
      <c r="N108704" s="561" t="n"/>
    </row>
    <row r="108705">
      <c r="N108705" s="561" t="n"/>
    </row>
    <row r="108706">
      <c r="N108706" s="561" t="n"/>
    </row>
    <row r="108707">
      <c r="N108707" s="561" t="n"/>
    </row>
    <row r="108708">
      <c r="N108708" s="561" t="n"/>
    </row>
    <row r="108709">
      <c r="N108709" s="561" t="n"/>
    </row>
    <row r="108710">
      <c r="N108710" s="561" t="n"/>
    </row>
    <row r="108711">
      <c r="N108711" s="561" t="n"/>
    </row>
    <row r="108712">
      <c r="N108712" s="561" t="n"/>
    </row>
    <row r="108713">
      <c r="N108713" s="561" t="n"/>
    </row>
    <row r="108714">
      <c r="N108714" s="561" t="n"/>
    </row>
    <row r="108715">
      <c r="N108715" s="561" t="n"/>
    </row>
    <row r="108716">
      <c r="N108716" s="561" t="n"/>
    </row>
    <row r="108717">
      <c r="N108717" s="561" t="n"/>
    </row>
    <row r="108718">
      <c r="N108718" s="561" t="n"/>
    </row>
    <row r="108719">
      <c r="N108719" s="561" t="n"/>
    </row>
    <row r="108720">
      <c r="N108720" s="561" t="n"/>
    </row>
    <row r="108721">
      <c r="N108721" s="561" t="n"/>
    </row>
    <row r="108722">
      <c r="N108722" s="561" t="n"/>
    </row>
    <row r="108723">
      <c r="N108723" s="561" t="n"/>
    </row>
    <row r="108724">
      <c r="N108724" s="561" t="n"/>
    </row>
    <row r="108725">
      <c r="N108725" s="561" t="n"/>
    </row>
    <row r="108726">
      <c r="N108726" s="561" t="n"/>
    </row>
    <row r="108727">
      <c r="N108727" s="561" t="n"/>
    </row>
    <row r="108728">
      <c r="N108728" s="561" t="n"/>
    </row>
    <row r="108729">
      <c r="N108729" s="561" t="n"/>
    </row>
    <row r="108730">
      <c r="N108730" s="561" t="n"/>
    </row>
    <row r="108731">
      <c r="N108731" s="561" t="n"/>
    </row>
    <row r="108732">
      <c r="N108732" s="561" t="n"/>
    </row>
    <row r="108733">
      <c r="N108733" s="561" t="n"/>
    </row>
    <row r="108734">
      <c r="N108734" s="561" t="n"/>
    </row>
    <row r="108735">
      <c r="N108735" s="561" t="n"/>
    </row>
    <row r="108736">
      <c r="N108736" s="561" t="n"/>
    </row>
    <row r="108737">
      <c r="N108737" s="561" t="n"/>
    </row>
    <row r="108738">
      <c r="N108738" s="561" t="n"/>
    </row>
    <row r="108739">
      <c r="N108739" s="561" t="n"/>
    </row>
    <row r="108740">
      <c r="N108740" s="561" t="n"/>
    </row>
    <row r="108741">
      <c r="N108741" s="561" t="n"/>
    </row>
    <row r="108742">
      <c r="N108742" s="561" t="n"/>
    </row>
    <row r="108743">
      <c r="N108743" s="561" t="n"/>
    </row>
    <row r="108744">
      <c r="N108744" s="561" t="n"/>
    </row>
    <row r="108745">
      <c r="N108745" s="561" t="n"/>
    </row>
    <row r="108746">
      <c r="N108746" s="561" t="n"/>
    </row>
    <row r="108747">
      <c r="N108747" s="561" t="n"/>
    </row>
    <row r="108748">
      <c r="N108748" s="561" t="n"/>
    </row>
    <row r="108749">
      <c r="N108749" s="561" t="n"/>
    </row>
    <row r="108750">
      <c r="N108750" s="561" t="n"/>
    </row>
    <row r="108751">
      <c r="N108751" s="561" t="n"/>
    </row>
    <row r="108752">
      <c r="N108752" s="561" t="n"/>
    </row>
    <row r="108753">
      <c r="N108753" s="561" t="n"/>
    </row>
    <row r="108754">
      <c r="N108754" s="561" t="n"/>
    </row>
    <row r="108755">
      <c r="N108755" s="561" t="n"/>
    </row>
    <row r="108756">
      <c r="N108756" s="561" t="n"/>
    </row>
    <row r="108757">
      <c r="N108757" s="561" t="n"/>
    </row>
    <row r="108758">
      <c r="N108758" s="561" t="n"/>
    </row>
    <row r="108759">
      <c r="N108759" s="561" t="n"/>
    </row>
    <row r="108760">
      <c r="N108760" s="561" t="n"/>
    </row>
    <row r="108761">
      <c r="N108761" s="561" t="n"/>
    </row>
    <row r="108762">
      <c r="N108762" s="561" t="n"/>
    </row>
    <row r="108763">
      <c r="N108763" s="561" t="n"/>
    </row>
    <row r="108764">
      <c r="N108764" s="561" t="n"/>
    </row>
    <row r="108765">
      <c r="N108765" s="561" t="n"/>
    </row>
    <row r="108766">
      <c r="N108766" s="561" t="n"/>
    </row>
    <row r="108767">
      <c r="N108767" s="561" t="n"/>
    </row>
    <row r="108768">
      <c r="N108768" s="561" t="n"/>
    </row>
    <row r="108769">
      <c r="N108769" s="561" t="n"/>
    </row>
    <row r="108770">
      <c r="N108770" s="561" t="n"/>
    </row>
    <row r="108771">
      <c r="N108771" s="561" t="n"/>
    </row>
    <row r="108772">
      <c r="N108772" s="561" t="n"/>
    </row>
    <row r="108773">
      <c r="N108773" s="561" t="n"/>
    </row>
    <row r="108774">
      <c r="N108774" s="561" t="n"/>
    </row>
    <row r="108775">
      <c r="N108775" s="561" t="n"/>
    </row>
    <row r="108776">
      <c r="N108776" s="561" t="n"/>
    </row>
    <row r="108777">
      <c r="N108777" s="561" t="n"/>
    </row>
    <row r="108778">
      <c r="N108778" s="561" t="n"/>
    </row>
    <row r="108779">
      <c r="N108779" s="561" t="n"/>
    </row>
    <row r="108780">
      <c r="N108780" s="561" t="n"/>
    </row>
    <row r="108781">
      <c r="N108781" s="561" t="n"/>
    </row>
    <row r="108782">
      <c r="N108782" s="561" t="n"/>
    </row>
    <row r="108783">
      <c r="N108783" s="561" t="n"/>
    </row>
    <row r="108784">
      <c r="N108784" s="561" t="n"/>
    </row>
    <row r="108785">
      <c r="N108785" s="561" t="n"/>
    </row>
    <row r="108786">
      <c r="N108786" s="561" t="n"/>
    </row>
    <row r="108787">
      <c r="N108787" s="561" t="n"/>
    </row>
    <row r="108788">
      <c r="N108788" s="561" t="n"/>
    </row>
    <row r="108789">
      <c r="N108789" s="561" t="n"/>
    </row>
    <row r="108790">
      <c r="N108790" s="561" t="n"/>
    </row>
    <row r="108791">
      <c r="N108791" s="561" t="n"/>
    </row>
    <row r="108792">
      <c r="N108792" s="561" t="n"/>
    </row>
    <row r="108793">
      <c r="N108793" s="561" t="n"/>
    </row>
    <row r="108794">
      <c r="N108794" s="561" t="n"/>
    </row>
    <row r="108795">
      <c r="N108795" s="561" t="n"/>
    </row>
    <row r="108796">
      <c r="N108796" s="561" t="n"/>
    </row>
    <row r="108797">
      <c r="N108797" s="561" t="n"/>
    </row>
    <row r="108798">
      <c r="N108798" s="561" t="n"/>
    </row>
    <row r="108799">
      <c r="N108799" s="561" t="n"/>
    </row>
    <row r="108800">
      <c r="N108800" s="561" t="n"/>
    </row>
    <row r="108801">
      <c r="N108801" s="561" t="n"/>
    </row>
    <row r="108802">
      <c r="N108802" s="561" t="n"/>
    </row>
    <row r="108803">
      <c r="N108803" s="561" t="n"/>
    </row>
    <row r="108804">
      <c r="N108804" s="561" t="n"/>
    </row>
    <row r="108805">
      <c r="N108805" s="561" t="n"/>
    </row>
    <row r="108806">
      <c r="N108806" s="561" t="n"/>
    </row>
    <row r="108807">
      <c r="N108807" s="561" t="n"/>
    </row>
    <row r="108808">
      <c r="N108808" s="561" t="n"/>
    </row>
    <row r="108809">
      <c r="N108809" s="561" t="n"/>
    </row>
    <row r="108810">
      <c r="N108810" s="561" t="n"/>
    </row>
    <row r="108811">
      <c r="N108811" s="561" t="n"/>
    </row>
    <row r="108812">
      <c r="N108812" s="561" t="n"/>
    </row>
    <row r="108813">
      <c r="N108813" s="561" t="n"/>
    </row>
    <row r="108814">
      <c r="N108814" s="561" t="n"/>
    </row>
    <row r="108815">
      <c r="N108815" s="561" t="n"/>
    </row>
    <row r="108816">
      <c r="N108816" s="561" t="n"/>
    </row>
    <row r="108817">
      <c r="N108817" s="561" t="n"/>
    </row>
    <row r="108818">
      <c r="N108818" s="561" t="n"/>
    </row>
    <row r="108819">
      <c r="N108819" s="561" t="n"/>
    </row>
    <row r="108820">
      <c r="N108820" s="561" t="n"/>
    </row>
    <row r="108821">
      <c r="N108821" s="561" t="n"/>
    </row>
    <row r="108822">
      <c r="N108822" s="561" t="n"/>
    </row>
    <row r="108823">
      <c r="N108823" s="561" t="n"/>
    </row>
    <row r="108824">
      <c r="N108824" s="561" t="n"/>
    </row>
    <row r="108825">
      <c r="N108825" s="561" t="n"/>
    </row>
    <row r="108826">
      <c r="N108826" s="561" t="n"/>
    </row>
    <row r="108827">
      <c r="N108827" s="561" t="n"/>
    </row>
    <row r="108828">
      <c r="N108828" s="561" t="n"/>
    </row>
    <row r="108829">
      <c r="N108829" s="561" t="n"/>
    </row>
    <row r="108830">
      <c r="N108830" s="561" t="n"/>
    </row>
    <row r="108831">
      <c r="N108831" s="561" t="n"/>
    </row>
    <row r="108832">
      <c r="N108832" s="561" t="n"/>
    </row>
    <row r="108833">
      <c r="N108833" s="561" t="n"/>
    </row>
    <row r="108834">
      <c r="N108834" s="561" t="n"/>
    </row>
    <row r="108835">
      <c r="N108835" s="561" t="n"/>
    </row>
    <row r="108836">
      <c r="N108836" s="561" t="n"/>
    </row>
    <row r="108837">
      <c r="N108837" s="561" t="n"/>
    </row>
    <row r="108838">
      <c r="N108838" s="561" t="n"/>
    </row>
    <row r="108839">
      <c r="N108839" s="561" t="n"/>
    </row>
    <row r="108840">
      <c r="N108840" s="561" t="n"/>
    </row>
    <row r="108841">
      <c r="N108841" s="561" t="n"/>
    </row>
    <row r="108842">
      <c r="N108842" s="561" t="n"/>
    </row>
    <row r="108843">
      <c r="N108843" s="561" t="n"/>
    </row>
    <row r="108844">
      <c r="N108844" s="561" t="n"/>
    </row>
    <row r="108845">
      <c r="N108845" s="561" t="n"/>
    </row>
    <row r="108846">
      <c r="N108846" s="561" t="n"/>
    </row>
    <row r="108847">
      <c r="N108847" s="561" t="n"/>
    </row>
    <row r="108848">
      <c r="N108848" s="561" t="n"/>
    </row>
    <row r="108849">
      <c r="N108849" s="561" t="n"/>
    </row>
    <row r="108850">
      <c r="N108850" s="561" t="n"/>
    </row>
    <row r="108851">
      <c r="N108851" s="561" t="n"/>
    </row>
    <row r="108852">
      <c r="N108852" s="561" t="n"/>
    </row>
    <row r="108853">
      <c r="N108853" s="561" t="n"/>
    </row>
    <row r="108854">
      <c r="N108854" s="561" t="n"/>
    </row>
    <row r="108855">
      <c r="N108855" s="561" t="n"/>
    </row>
    <row r="108856">
      <c r="N108856" s="561" t="n"/>
    </row>
    <row r="108857">
      <c r="N108857" s="561" t="n"/>
    </row>
    <row r="108858">
      <c r="N108858" s="561" t="n"/>
    </row>
    <row r="108859">
      <c r="N108859" s="561" t="n"/>
    </row>
    <row r="108860">
      <c r="N108860" s="561" t="n"/>
    </row>
    <row r="108861">
      <c r="N108861" s="561" t="n"/>
    </row>
    <row r="108862">
      <c r="N108862" s="561" t="n"/>
    </row>
    <row r="108863">
      <c r="N108863" s="561" t="n"/>
    </row>
    <row r="108864">
      <c r="N108864" s="561" t="n"/>
    </row>
    <row r="108865">
      <c r="N108865" s="561" t="n"/>
    </row>
    <row r="108866">
      <c r="N108866" s="561" t="n"/>
    </row>
    <row r="108867">
      <c r="N108867" s="561" t="n"/>
    </row>
    <row r="108868">
      <c r="N108868" s="561" t="n"/>
    </row>
    <row r="108869">
      <c r="N108869" s="561" t="n"/>
    </row>
    <row r="108870">
      <c r="N108870" s="561" t="n"/>
    </row>
    <row r="108871">
      <c r="N108871" s="561" t="n"/>
    </row>
    <row r="108872">
      <c r="N108872" s="561" t="n"/>
    </row>
    <row r="108873">
      <c r="N108873" s="561" t="n"/>
    </row>
    <row r="108874">
      <c r="N108874" s="561" t="n"/>
    </row>
    <row r="108875">
      <c r="N108875" s="561" t="n"/>
    </row>
    <row r="108876">
      <c r="N108876" s="561" t="n"/>
    </row>
    <row r="108877">
      <c r="N108877" s="561" t="n"/>
    </row>
    <row r="108878">
      <c r="N108878" s="561" t="n"/>
    </row>
    <row r="108879">
      <c r="N108879" s="561" t="n"/>
    </row>
    <row r="108880">
      <c r="N108880" s="561" t="n"/>
    </row>
    <row r="108881">
      <c r="N108881" s="561" t="n"/>
    </row>
    <row r="108882">
      <c r="N108882" s="561" t="n"/>
    </row>
    <row r="108883">
      <c r="N108883" s="561" t="n"/>
    </row>
    <row r="108884">
      <c r="N108884" s="561" t="n"/>
    </row>
    <row r="108885">
      <c r="N108885" s="561" t="n"/>
    </row>
    <row r="108886">
      <c r="N108886" s="561" t="n"/>
    </row>
    <row r="108887">
      <c r="N108887" s="561" t="n"/>
    </row>
    <row r="108888">
      <c r="N108888" s="561" t="n"/>
    </row>
    <row r="108889">
      <c r="N108889" s="561" t="n"/>
    </row>
    <row r="108890">
      <c r="N108890" s="561" t="n"/>
    </row>
    <row r="108891">
      <c r="N108891" s="561" t="n"/>
    </row>
    <row r="108892">
      <c r="N108892" s="561" t="n"/>
    </row>
    <row r="108893">
      <c r="N108893" s="561" t="n"/>
    </row>
    <row r="108894">
      <c r="N108894" s="561" t="n"/>
    </row>
    <row r="108895">
      <c r="N108895" s="561" t="n"/>
    </row>
    <row r="108896">
      <c r="N108896" s="561" t="n"/>
    </row>
    <row r="108897">
      <c r="N108897" s="561" t="n"/>
    </row>
    <row r="108898">
      <c r="N108898" s="561" t="n"/>
    </row>
    <row r="108899">
      <c r="N108899" s="561" t="n"/>
    </row>
    <row r="108900">
      <c r="N108900" s="561" t="n"/>
    </row>
    <row r="108901">
      <c r="N108901" s="561" t="n"/>
    </row>
    <row r="108902">
      <c r="N108902" s="561" t="n"/>
    </row>
    <row r="108903">
      <c r="N108903" s="561" t="n"/>
    </row>
    <row r="108904">
      <c r="N108904" s="561" t="n"/>
    </row>
    <row r="108905">
      <c r="N108905" s="561" t="n"/>
    </row>
    <row r="108906">
      <c r="N108906" s="561" t="n"/>
    </row>
    <row r="108907">
      <c r="N108907" s="561" t="n"/>
    </row>
    <row r="108908">
      <c r="N108908" s="561" t="n"/>
    </row>
    <row r="108909">
      <c r="N108909" s="561" t="n"/>
    </row>
    <row r="108910">
      <c r="N108910" s="561" t="n"/>
    </row>
    <row r="108911">
      <c r="N108911" s="561" t="n"/>
    </row>
    <row r="108912">
      <c r="N108912" s="561" t="n"/>
    </row>
    <row r="108913">
      <c r="N108913" s="561" t="n"/>
    </row>
    <row r="108914">
      <c r="N108914" s="561" t="n"/>
    </row>
    <row r="108915">
      <c r="N108915" s="561" t="n"/>
    </row>
    <row r="108916">
      <c r="N108916" s="561" t="n"/>
    </row>
    <row r="108917">
      <c r="N108917" s="561" t="n"/>
    </row>
    <row r="108918">
      <c r="N108918" s="561" t="n"/>
    </row>
    <row r="108919">
      <c r="N108919" s="561" t="n"/>
    </row>
    <row r="108920">
      <c r="N108920" s="561" t="n"/>
    </row>
    <row r="108921">
      <c r="N108921" s="561" t="n"/>
    </row>
    <row r="108922">
      <c r="N108922" s="561" t="n"/>
    </row>
    <row r="108923">
      <c r="N108923" s="561" t="n"/>
    </row>
    <row r="108924">
      <c r="N108924" s="561" t="n"/>
    </row>
    <row r="108925">
      <c r="N108925" s="561" t="n"/>
    </row>
    <row r="108926">
      <c r="N108926" s="561" t="n"/>
    </row>
    <row r="108927">
      <c r="N108927" s="561" t="n"/>
    </row>
    <row r="108928">
      <c r="N108928" s="561" t="n"/>
    </row>
    <row r="108929">
      <c r="N108929" s="561" t="n"/>
    </row>
    <row r="108930">
      <c r="N108930" s="561" t="n"/>
    </row>
    <row r="108931">
      <c r="N108931" s="561" t="n"/>
    </row>
    <row r="108932">
      <c r="N108932" s="561" t="n"/>
    </row>
    <row r="108933">
      <c r="N108933" s="561" t="n"/>
    </row>
    <row r="108934">
      <c r="N108934" s="561" t="n"/>
    </row>
    <row r="108935">
      <c r="N108935" s="561" t="n"/>
    </row>
    <row r="108936">
      <c r="N108936" s="561" t="n"/>
    </row>
    <row r="108937">
      <c r="N108937" s="561" t="n"/>
    </row>
    <row r="108938">
      <c r="N108938" s="561" t="n"/>
    </row>
    <row r="108939">
      <c r="N108939" s="561" t="n"/>
    </row>
    <row r="108940">
      <c r="N108940" s="561" t="n"/>
    </row>
    <row r="108941">
      <c r="N108941" s="561" t="n"/>
    </row>
    <row r="108942">
      <c r="N108942" s="561" t="n"/>
    </row>
    <row r="108943">
      <c r="N108943" s="561" t="n"/>
    </row>
    <row r="108944">
      <c r="N108944" s="561" t="n"/>
    </row>
    <row r="108945">
      <c r="N108945" s="561" t="n"/>
    </row>
    <row r="108946">
      <c r="N108946" s="561" t="n"/>
    </row>
    <row r="108947">
      <c r="N108947" s="561" t="n"/>
    </row>
    <row r="108948">
      <c r="N108948" s="561" t="n"/>
    </row>
    <row r="108949">
      <c r="N108949" s="561" t="n"/>
    </row>
    <row r="108950">
      <c r="N108950" s="561" t="n"/>
    </row>
    <row r="108951">
      <c r="N108951" s="561" t="n"/>
    </row>
    <row r="108952">
      <c r="N108952" s="561" t="n"/>
    </row>
    <row r="108953">
      <c r="N108953" s="561" t="n"/>
    </row>
    <row r="108954">
      <c r="N108954" s="561" t="n"/>
    </row>
    <row r="108955">
      <c r="N108955" s="561" t="n"/>
    </row>
    <row r="108956">
      <c r="N108956" s="561" t="n"/>
    </row>
    <row r="108957">
      <c r="N108957" s="561" t="n"/>
    </row>
    <row r="108958">
      <c r="N108958" s="561" t="n"/>
    </row>
    <row r="108959">
      <c r="N108959" s="561" t="n"/>
    </row>
    <row r="108960">
      <c r="N108960" s="561" t="n"/>
    </row>
    <row r="108961">
      <c r="N108961" s="561" t="n"/>
    </row>
    <row r="108962">
      <c r="N108962" s="561" t="n"/>
    </row>
    <row r="108963">
      <c r="N108963" s="561" t="n"/>
    </row>
    <row r="108964">
      <c r="N108964" s="561" t="n"/>
    </row>
    <row r="108965">
      <c r="N108965" s="561" t="n"/>
    </row>
    <row r="108966">
      <c r="N108966" s="561" t="n"/>
    </row>
    <row r="108967">
      <c r="N108967" s="561" t="n"/>
    </row>
    <row r="108968">
      <c r="N108968" s="561" t="n"/>
    </row>
    <row r="108969">
      <c r="N108969" s="561" t="n"/>
    </row>
    <row r="108970">
      <c r="N108970" s="561" t="n"/>
    </row>
    <row r="108971">
      <c r="N108971" s="561" t="n"/>
    </row>
    <row r="108972">
      <c r="N108972" s="561" t="n"/>
    </row>
    <row r="108973">
      <c r="N108973" s="561" t="n"/>
    </row>
    <row r="108974">
      <c r="N108974" s="561" t="n"/>
    </row>
    <row r="108975">
      <c r="N108975" s="561" t="n"/>
    </row>
    <row r="108976">
      <c r="N108976" s="561" t="n"/>
    </row>
    <row r="108977">
      <c r="N108977" s="561" t="n"/>
    </row>
    <row r="108978">
      <c r="N108978" s="561" t="n"/>
    </row>
    <row r="108979">
      <c r="N108979" s="561" t="n"/>
    </row>
    <row r="108980">
      <c r="N108980" s="561" t="n"/>
    </row>
    <row r="108981">
      <c r="N108981" s="561" t="n"/>
    </row>
    <row r="108982">
      <c r="N108982" s="561" t="n"/>
    </row>
    <row r="108983">
      <c r="N108983" s="561" t="n"/>
    </row>
    <row r="108984">
      <c r="N108984" s="561" t="n"/>
    </row>
    <row r="108985">
      <c r="N108985" s="561" t="n"/>
    </row>
    <row r="108986">
      <c r="N108986" s="561" t="n"/>
    </row>
    <row r="108987">
      <c r="N108987" s="561" t="n"/>
    </row>
    <row r="108988">
      <c r="N108988" s="561" t="n"/>
    </row>
    <row r="108989">
      <c r="N108989" s="561" t="n"/>
    </row>
    <row r="108990">
      <c r="N108990" s="561" t="n"/>
    </row>
    <row r="108991">
      <c r="N108991" s="561" t="n"/>
    </row>
    <row r="108992">
      <c r="N108992" s="561" t="n"/>
    </row>
    <row r="108993">
      <c r="N108993" s="561" t="n"/>
    </row>
    <row r="108994">
      <c r="N108994" s="561" t="n"/>
    </row>
    <row r="108995">
      <c r="N108995" s="561" t="n"/>
    </row>
    <row r="108996">
      <c r="N108996" s="561" t="n"/>
    </row>
    <row r="108997">
      <c r="N108997" s="561" t="n"/>
    </row>
    <row r="108998">
      <c r="N108998" s="561" t="n"/>
    </row>
    <row r="108999">
      <c r="N108999" s="561" t="n"/>
    </row>
    <row r="109000">
      <c r="N109000" s="561" t="n"/>
    </row>
    <row r="109001">
      <c r="N109001" s="561" t="n"/>
    </row>
    <row r="109002">
      <c r="N109002" s="561" t="n"/>
    </row>
    <row r="109003">
      <c r="N109003" s="561" t="n"/>
    </row>
    <row r="109004">
      <c r="N109004" s="561" t="n"/>
    </row>
    <row r="109005">
      <c r="N109005" s="561" t="n"/>
    </row>
    <row r="109006">
      <c r="N109006" s="561" t="n"/>
    </row>
    <row r="109007">
      <c r="N109007" s="561" t="n"/>
    </row>
    <row r="109008">
      <c r="N109008" s="561" t="n"/>
    </row>
    <row r="109009">
      <c r="N109009" s="561" t="n"/>
    </row>
    <row r="109010">
      <c r="N109010" s="561" t="n"/>
    </row>
    <row r="109011">
      <c r="N109011" s="561" t="n"/>
    </row>
    <row r="109012">
      <c r="N109012" s="561" t="n"/>
    </row>
    <row r="109013">
      <c r="N109013" s="561" t="n"/>
    </row>
    <row r="109014">
      <c r="N109014" s="561" t="n"/>
    </row>
    <row r="109015">
      <c r="N109015" s="561" t="n"/>
    </row>
    <row r="109016">
      <c r="N109016" s="561" t="n"/>
    </row>
    <row r="109017">
      <c r="N109017" s="561" t="n"/>
    </row>
    <row r="109018">
      <c r="N109018" s="561" t="n"/>
    </row>
    <row r="109019">
      <c r="N109019" s="561" t="n"/>
    </row>
    <row r="109020">
      <c r="N109020" s="561" t="n"/>
    </row>
    <row r="109021">
      <c r="N109021" s="561" t="n"/>
    </row>
    <row r="109022">
      <c r="N109022" s="561" t="n"/>
    </row>
    <row r="109023">
      <c r="N109023" s="561" t="n"/>
    </row>
    <row r="109024">
      <c r="N109024" s="561" t="n"/>
    </row>
    <row r="109025">
      <c r="N109025" s="561" t="n"/>
    </row>
    <row r="109026">
      <c r="N109026" s="561" t="n"/>
    </row>
    <row r="109027">
      <c r="N109027" s="561" t="n"/>
    </row>
    <row r="109028">
      <c r="N109028" s="561" t="n"/>
    </row>
    <row r="109029">
      <c r="N109029" s="561" t="n"/>
    </row>
    <row r="109030">
      <c r="N109030" s="561" t="n"/>
    </row>
    <row r="109031">
      <c r="N109031" s="561" t="n"/>
    </row>
    <row r="109032">
      <c r="N109032" s="561" t="n"/>
    </row>
    <row r="109033">
      <c r="N109033" s="561" t="n"/>
    </row>
    <row r="109034">
      <c r="N109034" s="561" t="n"/>
    </row>
    <row r="109035">
      <c r="N109035" s="561" t="n"/>
    </row>
    <row r="109036">
      <c r="N109036" s="561" t="n"/>
    </row>
    <row r="109037">
      <c r="N109037" s="561" t="n"/>
    </row>
    <row r="109038">
      <c r="N109038" s="561" t="n"/>
    </row>
    <row r="109039">
      <c r="N109039" s="561" t="n"/>
    </row>
    <row r="109040">
      <c r="N109040" s="561" t="n"/>
    </row>
    <row r="109041">
      <c r="N109041" s="561" t="n"/>
    </row>
    <row r="109042">
      <c r="N109042" s="561" t="n"/>
    </row>
    <row r="109043">
      <c r="N109043" s="561" t="n"/>
    </row>
    <row r="109044">
      <c r="N109044" s="561" t="n"/>
    </row>
    <row r="109045">
      <c r="N109045" s="561" t="n"/>
    </row>
    <row r="109046">
      <c r="N109046" s="561" t="n"/>
    </row>
    <row r="109047">
      <c r="N109047" s="561" t="n"/>
    </row>
    <row r="109048">
      <c r="N109048" s="561" t="n"/>
    </row>
    <row r="109049">
      <c r="N109049" s="561" t="n"/>
    </row>
    <row r="109050">
      <c r="N109050" s="561" t="n"/>
    </row>
    <row r="109051">
      <c r="N109051" s="561" t="n"/>
    </row>
    <row r="109052">
      <c r="N109052" s="561" t="n"/>
    </row>
    <row r="109053">
      <c r="N109053" s="561" t="n"/>
    </row>
    <row r="109054">
      <c r="N109054" s="561" t="n"/>
    </row>
    <row r="109055">
      <c r="N109055" s="561" t="n"/>
    </row>
    <row r="109056">
      <c r="N109056" s="561" t="n"/>
    </row>
    <row r="109057">
      <c r="N109057" s="561" t="n"/>
    </row>
    <row r="109058">
      <c r="N109058" s="561" t="n"/>
    </row>
    <row r="109059">
      <c r="N109059" s="561" t="n"/>
    </row>
    <row r="109060">
      <c r="N109060" s="561" t="n"/>
    </row>
    <row r="109061">
      <c r="N109061" s="561" t="n"/>
    </row>
    <row r="109062">
      <c r="N109062" s="561" t="n"/>
    </row>
    <row r="109063">
      <c r="N109063" s="561" t="n"/>
    </row>
    <row r="109064">
      <c r="N109064" s="561" t="n"/>
    </row>
    <row r="109065">
      <c r="N109065" s="561" t="n"/>
    </row>
    <row r="109066">
      <c r="N109066" s="561" t="n"/>
    </row>
    <row r="109067">
      <c r="N109067" s="561" t="n"/>
    </row>
    <row r="109068">
      <c r="N109068" s="561" t="n"/>
    </row>
    <row r="109069">
      <c r="N109069" s="561" t="n"/>
    </row>
    <row r="109070">
      <c r="N109070" s="561" t="n"/>
    </row>
    <row r="109071">
      <c r="N109071" s="561" t="n"/>
    </row>
    <row r="109072">
      <c r="N109072" s="561" t="n"/>
    </row>
    <row r="109073">
      <c r="N109073" s="561" t="n"/>
    </row>
    <row r="109074">
      <c r="N109074" s="561" t="n"/>
    </row>
    <row r="109075">
      <c r="N109075" s="561" t="n"/>
    </row>
    <row r="109076">
      <c r="N109076" s="561" t="n"/>
    </row>
    <row r="109077">
      <c r="N109077" s="561" t="n"/>
    </row>
    <row r="109078">
      <c r="N109078" s="561" t="n"/>
    </row>
    <row r="109079">
      <c r="N109079" s="561" t="n"/>
    </row>
    <row r="109080">
      <c r="N109080" s="561" t="n"/>
    </row>
    <row r="109081">
      <c r="N109081" s="561" t="n"/>
    </row>
    <row r="109082">
      <c r="N109082" s="561" t="n"/>
    </row>
    <row r="109083">
      <c r="N109083" s="561" t="n"/>
    </row>
    <row r="109084">
      <c r="N109084" s="561" t="n"/>
    </row>
    <row r="109085">
      <c r="N109085" s="561" t="n"/>
    </row>
    <row r="109086">
      <c r="N109086" s="561" t="n"/>
    </row>
    <row r="109087">
      <c r="N109087" s="561" t="n"/>
    </row>
    <row r="109088">
      <c r="N109088" s="561" t="n"/>
    </row>
    <row r="109089">
      <c r="N109089" s="561" t="n"/>
    </row>
    <row r="109090">
      <c r="N109090" s="561" t="n"/>
    </row>
    <row r="109091">
      <c r="N109091" s="561" t="n"/>
    </row>
    <row r="109092">
      <c r="N109092" s="561" t="n"/>
    </row>
    <row r="109093">
      <c r="N109093" s="561" t="n"/>
    </row>
    <row r="109094">
      <c r="N109094" s="561" t="n"/>
    </row>
    <row r="109095">
      <c r="N109095" s="561" t="n"/>
    </row>
    <row r="109096">
      <c r="N109096" s="561" t="n"/>
    </row>
    <row r="109097">
      <c r="N109097" s="561" t="n"/>
    </row>
    <row r="109098">
      <c r="N109098" s="561" t="n"/>
    </row>
    <row r="109099">
      <c r="N109099" s="561" t="n"/>
    </row>
    <row r="109100">
      <c r="N109100" s="561" t="n"/>
    </row>
    <row r="109101">
      <c r="N109101" s="561" t="n"/>
    </row>
    <row r="109102">
      <c r="N109102" s="561" t="n"/>
    </row>
    <row r="109103">
      <c r="N109103" s="561" t="n"/>
    </row>
    <row r="109104">
      <c r="N109104" s="561" t="n"/>
    </row>
    <row r="109105">
      <c r="N109105" s="561" t="n"/>
    </row>
    <row r="109106">
      <c r="N109106" s="561" t="n"/>
    </row>
    <row r="109107">
      <c r="N109107" s="561" t="n"/>
    </row>
    <row r="109108">
      <c r="N109108" s="561" t="n"/>
    </row>
    <row r="109109">
      <c r="N109109" s="561" t="n"/>
    </row>
    <row r="109110">
      <c r="N109110" s="561" t="n"/>
    </row>
    <row r="109111">
      <c r="N109111" s="561" t="n"/>
    </row>
    <row r="109112">
      <c r="N109112" s="561" t="n"/>
    </row>
    <row r="109113">
      <c r="N109113" s="561" t="n"/>
    </row>
    <row r="109114">
      <c r="N109114" s="561" t="n"/>
    </row>
    <row r="109115">
      <c r="N109115" s="561" t="n"/>
    </row>
    <row r="109116">
      <c r="N109116" s="561" t="n"/>
    </row>
    <row r="109117">
      <c r="N109117" s="561" t="n"/>
    </row>
    <row r="109118">
      <c r="N109118" s="561" t="n"/>
    </row>
    <row r="109119">
      <c r="N109119" s="561" t="n"/>
    </row>
    <row r="109120">
      <c r="N109120" s="561" t="n"/>
    </row>
    <row r="109121">
      <c r="N109121" s="561" t="n"/>
    </row>
    <row r="109122">
      <c r="N109122" s="561" t="n"/>
    </row>
    <row r="109123">
      <c r="N109123" s="561" t="n"/>
    </row>
    <row r="109124">
      <c r="N109124" s="561" t="n"/>
    </row>
    <row r="109125">
      <c r="N109125" s="561" t="n"/>
    </row>
    <row r="109126">
      <c r="N109126" s="561" t="n"/>
    </row>
    <row r="109127">
      <c r="N109127" s="561" t="n"/>
    </row>
    <row r="109128">
      <c r="N109128" s="561" t="n"/>
    </row>
    <row r="109129">
      <c r="N109129" s="561" t="n"/>
    </row>
    <row r="109130">
      <c r="N109130" s="561" t="n"/>
    </row>
    <row r="109131">
      <c r="N109131" s="561" t="n"/>
    </row>
    <row r="109132">
      <c r="N109132" s="561" t="n"/>
    </row>
    <row r="109133">
      <c r="N109133" s="561" t="n"/>
    </row>
    <row r="109134">
      <c r="N109134" s="561" t="n"/>
    </row>
    <row r="109135">
      <c r="N109135" s="561" t="n"/>
    </row>
    <row r="109136">
      <c r="N109136" s="561" t="n"/>
    </row>
    <row r="109137">
      <c r="N109137" s="561" t="n"/>
    </row>
    <row r="109138">
      <c r="N109138" s="561" t="n"/>
    </row>
    <row r="109139">
      <c r="N109139" s="561" t="n"/>
    </row>
    <row r="109140">
      <c r="N109140" s="561" t="n"/>
    </row>
    <row r="109141">
      <c r="N109141" s="561" t="n"/>
    </row>
    <row r="109142">
      <c r="N109142" s="561" t="n"/>
    </row>
    <row r="109143">
      <c r="N109143" s="561" t="n"/>
    </row>
    <row r="109144">
      <c r="N109144" s="561" t="n"/>
    </row>
    <row r="109145">
      <c r="N109145" s="561" t="n"/>
    </row>
    <row r="109146">
      <c r="N109146" s="561" t="n"/>
    </row>
    <row r="109147">
      <c r="N109147" s="561" t="n"/>
    </row>
    <row r="109148">
      <c r="N109148" s="561" t="n"/>
    </row>
    <row r="109149">
      <c r="N109149" s="561" t="n"/>
    </row>
    <row r="109150">
      <c r="N109150" s="561" t="n"/>
    </row>
    <row r="109151">
      <c r="N109151" s="561" t="n"/>
    </row>
    <row r="109152">
      <c r="N109152" s="561" t="n"/>
    </row>
    <row r="109153">
      <c r="N109153" s="561" t="n"/>
    </row>
    <row r="109154">
      <c r="N109154" s="561" t="n"/>
    </row>
    <row r="109155">
      <c r="N109155" s="561" t="n"/>
    </row>
    <row r="109156">
      <c r="N109156" s="561" t="n"/>
    </row>
    <row r="109157">
      <c r="N109157" s="561" t="n"/>
    </row>
    <row r="109158">
      <c r="N109158" s="561" t="n"/>
    </row>
    <row r="109159">
      <c r="N109159" s="561" t="n"/>
    </row>
    <row r="109160">
      <c r="N109160" s="561" t="n"/>
    </row>
    <row r="109161">
      <c r="N109161" s="561" t="n"/>
    </row>
    <row r="109162">
      <c r="N109162" s="561" t="n"/>
    </row>
    <row r="109163">
      <c r="N109163" s="561" t="n"/>
    </row>
    <row r="109164">
      <c r="N109164" s="561" t="n"/>
    </row>
    <row r="109165">
      <c r="N109165" s="561" t="n"/>
    </row>
    <row r="109166">
      <c r="N109166" s="561" t="n"/>
    </row>
    <row r="109167">
      <c r="N109167" s="561" t="n"/>
    </row>
    <row r="109168">
      <c r="N109168" s="561" t="n"/>
    </row>
    <row r="109169">
      <c r="N109169" s="561" t="n"/>
    </row>
    <row r="109170">
      <c r="N109170" s="561" t="n"/>
    </row>
    <row r="109171">
      <c r="N109171" s="561" t="n"/>
    </row>
    <row r="109172">
      <c r="N109172" s="561" t="n"/>
    </row>
    <row r="109173">
      <c r="N109173" s="561" t="n"/>
    </row>
    <row r="109174">
      <c r="N109174" s="561" t="n"/>
    </row>
    <row r="109175">
      <c r="N109175" s="561" t="n"/>
    </row>
    <row r="109176">
      <c r="N109176" s="561" t="n"/>
    </row>
    <row r="109177">
      <c r="N109177" s="561" t="n"/>
    </row>
    <row r="109178">
      <c r="N109178" s="561" t="n"/>
    </row>
    <row r="109179">
      <c r="N109179" s="561" t="n"/>
    </row>
    <row r="109180">
      <c r="N109180" s="561" t="n"/>
    </row>
    <row r="109181">
      <c r="N109181" s="561" t="n"/>
    </row>
    <row r="109182">
      <c r="N109182" s="561" t="n"/>
    </row>
    <row r="109183">
      <c r="N109183" s="561" t="n"/>
    </row>
    <row r="109184">
      <c r="N109184" s="561" t="n"/>
    </row>
    <row r="109185">
      <c r="N109185" s="561" t="n"/>
    </row>
    <row r="109186">
      <c r="N109186" s="561" t="n"/>
    </row>
    <row r="109187">
      <c r="N109187" s="561" t="n"/>
    </row>
    <row r="109188">
      <c r="N109188" s="561" t="n"/>
    </row>
    <row r="109189">
      <c r="N109189" s="561" t="n"/>
    </row>
    <row r="109190">
      <c r="N109190" s="561" t="n"/>
    </row>
    <row r="109191">
      <c r="N109191" s="561" t="n"/>
    </row>
    <row r="109192">
      <c r="N109192" s="561" t="n"/>
    </row>
    <row r="109193">
      <c r="N109193" s="561" t="n"/>
    </row>
    <row r="109194">
      <c r="N109194" s="561" t="n"/>
    </row>
    <row r="109195">
      <c r="N109195" s="561" t="n"/>
    </row>
    <row r="109196">
      <c r="N109196" s="561" t="n"/>
    </row>
    <row r="109197">
      <c r="N109197" s="561" t="n"/>
    </row>
    <row r="109198">
      <c r="N109198" s="561" t="n"/>
    </row>
    <row r="109199">
      <c r="N109199" s="561" t="n"/>
    </row>
    <row r="109200">
      <c r="N109200" s="561" t="n"/>
    </row>
    <row r="109201">
      <c r="N109201" s="561" t="n"/>
    </row>
    <row r="109202">
      <c r="N109202" s="561" t="n"/>
    </row>
    <row r="109203">
      <c r="N109203" s="561" t="n"/>
    </row>
    <row r="109204">
      <c r="N109204" s="561" t="n"/>
    </row>
    <row r="109205">
      <c r="N109205" s="561" t="n"/>
    </row>
    <row r="109206">
      <c r="N109206" s="561" t="n"/>
    </row>
    <row r="109207">
      <c r="N109207" s="561" t="n"/>
    </row>
    <row r="109208">
      <c r="N109208" s="561" t="n"/>
    </row>
    <row r="109209">
      <c r="N109209" s="561" t="n"/>
    </row>
    <row r="109210">
      <c r="N109210" s="561" t="n"/>
    </row>
    <row r="109211">
      <c r="N109211" s="561" t="n"/>
    </row>
    <row r="109212">
      <c r="N109212" s="561" t="n"/>
    </row>
    <row r="109213">
      <c r="N109213" s="561" t="n"/>
    </row>
    <row r="109214">
      <c r="N109214" s="561" t="n"/>
    </row>
    <row r="109215">
      <c r="N109215" s="561" t="n"/>
    </row>
    <row r="109216">
      <c r="N109216" s="561" t="n"/>
    </row>
    <row r="109217">
      <c r="N109217" s="561" t="n"/>
    </row>
    <row r="109218">
      <c r="N109218" s="561" t="n"/>
    </row>
    <row r="109219">
      <c r="N109219" s="561" t="n"/>
    </row>
    <row r="109220">
      <c r="N109220" s="561" t="n"/>
    </row>
    <row r="109221">
      <c r="N109221" s="561" t="n"/>
    </row>
    <row r="109222">
      <c r="N109222" s="561" t="n"/>
    </row>
    <row r="109223">
      <c r="N109223" s="561" t="n"/>
    </row>
    <row r="109224">
      <c r="N109224" s="561" t="n"/>
    </row>
    <row r="109225">
      <c r="N109225" s="561" t="n"/>
    </row>
    <row r="109226">
      <c r="N109226" s="561" t="n"/>
    </row>
    <row r="109227">
      <c r="N109227" s="561" t="n"/>
    </row>
    <row r="109228">
      <c r="N109228" s="561" t="n"/>
    </row>
    <row r="109229">
      <c r="N109229" s="561" t="n"/>
    </row>
    <row r="109230">
      <c r="N109230" s="561" t="n"/>
    </row>
    <row r="109231">
      <c r="N109231" s="561" t="n"/>
    </row>
    <row r="109232">
      <c r="N109232" s="561" t="n"/>
    </row>
    <row r="109233">
      <c r="N109233" s="561" t="n"/>
    </row>
    <row r="109234">
      <c r="N109234" s="561" t="n"/>
    </row>
    <row r="109235">
      <c r="N109235" s="561" t="n"/>
    </row>
    <row r="109236">
      <c r="N109236" s="561" t="n"/>
    </row>
    <row r="109237">
      <c r="N109237" s="561" t="n"/>
    </row>
    <row r="109238">
      <c r="N109238" s="561" t="n"/>
    </row>
    <row r="109239">
      <c r="N109239" s="561" t="n"/>
    </row>
    <row r="109240">
      <c r="N109240" s="561" t="n"/>
    </row>
    <row r="109241">
      <c r="N109241" s="561" t="n"/>
    </row>
    <row r="109242">
      <c r="N109242" s="561" t="n"/>
    </row>
    <row r="109243">
      <c r="N109243" s="561" t="n"/>
    </row>
    <row r="109244">
      <c r="N109244" s="561" t="n"/>
    </row>
    <row r="109245">
      <c r="N109245" s="561" t="n"/>
    </row>
    <row r="109246">
      <c r="N109246" s="561" t="n"/>
    </row>
    <row r="109247">
      <c r="N109247" s="561" t="n"/>
    </row>
    <row r="109248">
      <c r="N109248" s="561" t="n"/>
    </row>
    <row r="109249">
      <c r="N109249" s="561" t="n"/>
    </row>
    <row r="109250">
      <c r="N109250" s="561" t="n"/>
    </row>
    <row r="109251">
      <c r="N109251" s="561" t="n"/>
    </row>
    <row r="109252">
      <c r="N109252" s="561" t="n"/>
    </row>
    <row r="109253">
      <c r="N109253" s="561" t="n"/>
    </row>
    <row r="109254">
      <c r="N109254" s="561" t="n"/>
    </row>
    <row r="109255">
      <c r="N109255" s="561" t="n"/>
    </row>
    <row r="109256">
      <c r="N109256" s="561" t="n"/>
    </row>
    <row r="109257">
      <c r="N109257" s="561" t="n"/>
    </row>
    <row r="109258">
      <c r="N109258" s="561" t="n"/>
    </row>
    <row r="109259">
      <c r="N109259" s="561" t="n"/>
    </row>
    <row r="109260">
      <c r="N109260" s="561" t="n"/>
    </row>
    <row r="109261">
      <c r="N109261" s="561" t="n"/>
    </row>
    <row r="109262">
      <c r="N109262" s="561" t="n"/>
    </row>
    <row r="109263">
      <c r="N109263" s="561" t="n"/>
    </row>
    <row r="109264">
      <c r="N109264" s="561" t="n"/>
    </row>
    <row r="109265">
      <c r="N109265" s="561" t="n"/>
    </row>
    <row r="109266">
      <c r="N109266" s="561" t="n"/>
    </row>
    <row r="109267">
      <c r="N109267" s="561" t="n"/>
    </row>
    <row r="109268">
      <c r="N109268" s="561" t="n"/>
    </row>
    <row r="109269">
      <c r="N109269" s="561" t="n"/>
    </row>
    <row r="109270">
      <c r="N109270" s="561" t="n"/>
    </row>
    <row r="109271">
      <c r="N109271" s="561" t="n"/>
    </row>
    <row r="109272">
      <c r="N109272" s="561" t="n"/>
    </row>
    <row r="109273">
      <c r="N109273" s="561" t="n"/>
    </row>
    <row r="109274">
      <c r="N109274" s="561" t="n"/>
    </row>
    <row r="109275">
      <c r="N109275" s="561" t="n"/>
    </row>
    <row r="109276">
      <c r="N109276" s="561" t="n"/>
    </row>
    <row r="109277">
      <c r="N109277" s="561" t="n"/>
    </row>
    <row r="109278">
      <c r="N109278" s="561" t="n"/>
    </row>
    <row r="109279">
      <c r="N109279" s="561" t="n"/>
    </row>
    <row r="109280">
      <c r="N109280" s="561" t="n"/>
    </row>
    <row r="109281">
      <c r="N109281" s="561" t="n"/>
    </row>
    <row r="109282">
      <c r="N109282" s="561" t="n"/>
    </row>
    <row r="109283">
      <c r="N109283" s="561" t="n"/>
    </row>
    <row r="109284">
      <c r="N109284" s="561" t="n"/>
    </row>
    <row r="109285">
      <c r="N109285" s="561" t="n"/>
    </row>
    <row r="109286">
      <c r="N109286" s="561" t="n"/>
    </row>
    <row r="109287">
      <c r="N109287" s="561" t="n"/>
    </row>
    <row r="109288">
      <c r="N109288" s="561" t="n"/>
    </row>
    <row r="109289">
      <c r="N109289" s="561" t="n"/>
    </row>
    <row r="109290">
      <c r="N109290" s="561" t="n"/>
    </row>
    <row r="109291">
      <c r="N109291" s="561" t="n"/>
    </row>
    <row r="109292">
      <c r="N109292" s="561" t="n"/>
    </row>
    <row r="109293">
      <c r="N109293" s="561" t="n"/>
    </row>
    <row r="109294">
      <c r="N109294" s="561" t="n"/>
    </row>
    <row r="109295">
      <c r="N109295" s="561" t="n"/>
    </row>
    <row r="109296">
      <c r="N109296" s="561" t="n"/>
    </row>
    <row r="109297">
      <c r="N109297" s="561" t="n"/>
    </row>
    <row r="109298">
      <c r="N109298" s="561" t="n"/>
    </row>
    <row r="109299">
      <c r="N109299" s="561" t="n"/>
    </row>
    <row r="109300">
      <c r="N109300" s="561" t="n"/>
    </row>
    <row r="109301">
      <c r="N109301" s="561" t="n"/>
    </row>
    <row r="109302">
      <c r="N109302" s="561" t="n"/>
    </row>
    <row r="109303">
      <c r="N109303" s="561" t="n"/>
    </row>
    <row r="109304">
      <c r="N109304" s="561" t="n"/>
    </row>
    <row r="109305">
      <c r="N109305" s="561" t="n"/>
    </row>
    <row r="109306">
      <c r="N109306" s="561" t="n"/>
    </row>
    <row r="109307">
      <c r="N109307" s="561" t="n"/>
    </row>
    <row r="109308">
      <c r="N109308" s="561" t="n"/>
    </row>
    <row r="109309">
      <c r="N109309" s="561" t="n"/>
    </row>
    <row r="109310">
      <c r="N109310" s="561" t="n"/>
    </row>
    <row r="109311">
      <c r="N109311" s="561" t="n"/>
    </row>
    <row r="109312">
      <c r="N109312" s="561" t="n"/>
    </row>
    <row r="109313">
      <c r="N109313" s="561" t="n"/>
    </row>
    <row r="109314">
      <c r="N109314" s="561" t="n"/>
    </row>
    <row r="109315">
      <c r="N109315" s="561" t="n"/>
    </row>
    <row r="109316">
      <c r="N109316" s="561" t="n"/>
    </row>
    <row r="109317">
      <c r="N109317" s="561" t="n"/>
    </row>
    <row r="109318">
      <c r="N109318" s="561" t="n"/>
    </row>
    <row r="109319">
      <c r="N109319" s="561" t="n"/>
    </row>
    <row r="109320">
      <c r="N109320" s="561" t="n"/>
    </row>
    <row r="109321">
      <c r="N109321" s="561" t="n"/>
    </row>
    <row r="109322">
      <c r="N109322" s="561" t="n"/>
    </row>
    <row r="109323">
      <c r="N109323" s="561" t="n"/>
    </row>
    <row r="109324">
      <c r="N109324" s="561" t="n"/>
    </row>
    <row r="109325">
      <c r="N109325" s="561" t="n"/>
    </row>
    <row r="109326">
      <c r="N109326" s="561" t="n"/>
    </row>
    <row r="109327">
      <c r="N109327" s="561" t="n"/>
    </row>
    <row r="109328">
      <c r="N109328" s="561" t="n"/>
    </row>
    <row r="109329">
      <c r="N109329" s="561" t="n"/>
    </row>
    <row r="109330">
      <c r="N109330" s="561" t="n"/>
    </row>
    <row r="109331">
      <c r="N109331" s="561" t="n"/>
    </row>
    <row r="109332">
      <c r="N109332" s="561" t="n"/>
    </row>
    <row r="109333">
      <c r="N109333" s="561" t="n"/>
    </row>
    <row r="109334">
      <c r="N109334" s="561" t="n"/>
    </row>
    <row r="109335">
      <c r="N109335" s="561" t="n"/>
    </row>
    <row r="109336">
      <c r="N109336" s="561" t="n"/>
    </row>
    <row r="109337">
      <c r="N109337" s="561" t="n"/>
    </row>
    <row r="109338">
      <c r="N109338" s="561" t="n"/>
    </row>
    <row r="109339">
      <c r="N109339" s="561" t="n"/>
    </row>
    <row r="109340">
      <c r="N109340" s="561" t="n"/>
    </row>
    <row r="109341">
      <c r="N109341" s="561" t="n"/>
    </row>
    <row r="109342">
      <c r="N109342" s="561" t="n"/>
    </row>
    <row r="109343">
      <c r="N109343" s="561" t="n"/>
    </row>
    <row r="109344">
      <c r="N109344" s="561" t="n"/>
    </row>
    <row r="109345">
      <c r="N109345" s="561" t="n"/>
    </row>
    <row r="109346">
      <c r="N109346" s="561" t="n"/>
    </row>
    <row r="109347">
      <c r="N109347" s="561" t="n"/>
    </row>
    <row r="109348">
      <c r="N109348" s="561" t="n"/>
    </row>
    <row r="109349">
      <c r="N109349" s="561" t="n"/>
    </row>
    <row r="109350">
      <c r="N109350" s="561" t="n"/>
    </row>
    <row r="109351">
      <c r="N109351" s="561" t="n"/>
    </row>
    <row r="109352">
      <c r="N109352" s="561" t="n"/>
    </row>
    <row r="109353">
      <c r="N109353" s="561" t="n"/>
    </row>
    <row r="109354">
      <c r="N109354" s="561" t="n"/>
    </row>
    <row r="109355">
      <c r="N109355" s="561" t="n"/>
    </row>
    <row r="109356">
      <c r="N109356" s="561" t="n"/>
    </row>
    <row r="109357">
      <c r="N109357" s="561" t="n"/>
    </row>
    <row r="109358">
      <c r="N109358" s="561" t="n"/>
    </row>
    <row r="109359">
      <c r="N109359" s="561" t="n"/>
    </row>
    <row r="109360">
      <c r="N109360" s="561" t="n"/>
    </row>
    <row r="109361">
      <c r="N109361" s="561" t="n"/>
    </row>
    <row r="109362">
      <c r="N109362" s="561" t="n"/>
    </row>
    <row r="109363">
      <c r="N109363" s="561" t="n"/>
    </row>
    <row r="109364">
      <c r="N109364" s="561" t="n"/>
    </row>
    <row r="109365">
      <c r="N109365" s="561" t="n"/>
    </row>
    <row r="109366">
      <c r="N109366" s="561" t="n"/>
    </row>
    <row r="109367">
      <c r="N109367" s="561" t="n"/>
    </row>
    <row r="109368">
      <c r="N109368" s="561" t="n"/>
    </row>
    <row r="109369">
      <c r="N109369" s="561" t="n"/>
    </row>
    <row r="109370">
      <c r="N109370" s="561" t="n"/>
    </row>
    <row r="109371">
      <c r="N109371" s="561" t="n"/>
    </row>
    <row r="109372">
      <c r="N109372" s="561" t="n"/>
    </row>
    <row r="109373">
      <c r="N109373" s="561" t="n"/>
    </row>
    <row r="109374">
      <c r="N109374" s="561" t="n"/>
    </row>
    <row r="109375">
      <c r="N109375" s="561" t="n"/>
    </row>
    <row r="109376">
      <c r="N109376" s="561" t="n"/>
    </row>
    <row r="109377">
      <c r="N109377" s="561" t="n"/>
    </row>
    <row r="109378">
      <c r="N109378" s="561" t="n"/>
    </row>
    <row r="109379">
      <c r="N109379" s="561" t="n"/>
    </row>
    <row r="109380">
      <c r="N109380" s="561" t="n"/>
    </row>
    <row r="109381">
      <c r="N109381" s="561" t="n"/>
    </row>
    <row r="109382">
      <c r="N109382" s="561" t="n"/>
    </row>
    <row r="109383">
      <c r="N109383" s="561" t="n"/>
    </row>
    <row r="109384">
      <c r="N109384" s="561" t="n"/>
    </row>
    <row r="109385">
      <c r="N109385" s="561" t="n"/>
    </row>
    <row r="109386">
      <c r="N109386" s="561" t="n"/>
    </row>
    <row r="109387">
      <c r="N109387" s="561" t="n"/>
    </row>
    <row r="109388">
      <c r="N109388" s="561" t="n"/>
    </row>
    <row r="109389">
      <c r="N109389" s="561" t="n"/>
    </row>
    <row r="109390">
      <c r="N109390" s="561" t="n"/>
    </row>
    <row r="109391">
      <c r="N109391" s="561" t="n"/>
    </row>
    <row r="109392">
      <c r="N109392" s="561" t="n"/>
    </row>
    <row r="109393">
      <c r="N109393" s="561" t="n"/>
    </row>
    <row r="109394">
      <c r="N109394" s="561" t="n"/>
    </row>
    <row r="109395">
      <c r="N109395" s="561" t="n"/>
    </row>
    <row r="109396">
      <c r="N109396" s="561" t="n"/>
    </row>
    <row r="109397">
      <c r="N109397" s="561" t="n"/>
    </row>
    <row r="109398">
      <c r="N109398" s="561" t="n"/>
    </row>
    <row r="109399">
      <c r="N109399" s="561" t="n"/>
    </row>
    <row r="109400">
      <c r="N109400" s="561" t="n"/>
    </row>
    <row r="109401">
      <c r="N109401" s="561" t="n"/>
    </row>
    <row r="109402">
      <c r="N109402" s="561" t="n"/>
    </row>
    <row r="109403">
      <c r="N109403" s="561" t="n"/>
    </row>
    <row r="109404">
      <c r="N109404" s="561" t="n"/>
    </row>
    <row r="109405">
      <c r="N109405" s="561" t="n"/>
    </row>
    <row r="109406">
      <c r="N109406" s="561" t="n"/>
    </row>
    <row r="109407">
      <c r="N109407" s="561" t="n"/>
    </row>
    <row r="109408">
      <c r="N109408" s="561" t="n"/>
    </row>
    <row r="109409">
      <c r="N109409" s="561" t="n"/>
    </row>
    <row r="109410">
      <c r="N109410" s="561" t="n"/>
    </row>
    <row r="109411">
      <c r="N109411" s="561" t="n"/>
    </row>
    <row r="109412">
      <c r="N109412" s="561" t="n"/>
    </row>
    <row r="109413">
      <c r="N109413" s="561" t="n"/>
    </row>
    <row r="109414">
      <c r="N109414" s="561" t="n"/>
    </row>
    <row r="109415">
      <c r="N109415" s="561" t="n"/>
    </row>
    <row r="109416">
      <c r="N109416" s="561" t="n"/>
    </row>
    <row r="109417">
      <c r="N109417" s="561" t="n"/>
    </row>
    <row r="109418">
      <c r="N109418" s="561" t="n"/>
    </row>
    <row r="109419">
      <c r="N109419" s="561" t="n"/>
    </row>
    <row r="109420">
      <c r="N109420" s="561" t="n"/>
    </row>
    <row r="109421">
      <c r="N109421" s="561" t="n"/>
    </row>
    <row r="109422">
      <c r="N109422" s="561" t="n"/>
    </row>
    <row r="109423">
      <c r="N109423" s="561" t="n"/>
    </row>
    <row r="109424">
      <c r="N109424" s="561" t="n"/>
    </row>
    <row r="109425">
      <c r="N109425" s="561" t="n"/>
    </row>
    <row r="109426">
      <c r="N109426" s="561" t="n"/>
    </row>
    <row r="109427">
      <c r="N109427" s="561" t="n"/>
    </row>
    <row r="109428">
      <c r="N109428" s="561" t="n"/>
    </row>
    <row r="109429">
      <c r="N109429" s="561" t="n"/>
    </row>
    <row r="109430">
      <c r="N109430" s="561" t="n"/>
    </row>
    <row r="109431">
      <c r="N109431" s="561" t="n"/>
    </row>
    <row r="109432">
      <c r="N109432" s="561" t="n"/>
    </row>
    <row r="109433">
      <c r="N109433" s="561" t="n"/>
    </row>
    <row r="109434">
      <c r="N109434" s="561" t="n"/>
    </row>
    <row r="109435">
      <c r="N109435" s="561" t="n"/>
    </row>
    <row r="109436">
      <c r="N109436" s="561" t="n"/>
    </row>
    <row r="109437">
      <c r="N109437" s="561" t="n"/>
    </row>
    <row r="109438">
      <c r="N109438" s="561" t="n"/>
    </row>
    <row r="109439">
      <c r="N109439" s="561" t="n"/>
    </row>
    <row r="109440">
      <c r="N109440" s="561" t="n"/>
    </row>
    <row r="109441">
      <c r="N109441" s="561" t="n"/>
    </row>
    <row r="109442">
      <c r="N109442" s="561" t="n"/>
    </row>
    <row r="109443">
      <c r="N109443" s="561" t="n"/>
    </row>
    <row r="109444">
      <c r="N109444" s="561" t="n"/>
    </row>
    <row r="109445">
      <c r="N109445" s="561" t="n"/>
    </row>
    <row r="109446">
      <c r="N109446" s="561" t="n"/>
    </row>
    <row r="109447">
      <c r="N109447" s="561" t="n"/>
    </row>
    <row r="109448">
      <c r="N109448" s="561" t="n"/>
    </row>
    <row r="109449">
      <c r="N109449" s="561" t="n"/>
    </row>
    <row r="109450">
      <c r="N109450" s="561" t="n"/>
    </row>
    <row r="109451">
      <c r="N109451" s="561" t="n"/>
    </row>
    <row r="109452">
      <c r="N109452" s="561" t="n"/>
    </row>
    <row r="109453">
      <c r="N109453" s="561" t="n"/>
    </row>
    <row r="109454">
      <c r="N109454" s="561" t="n"/>
    </row>
    <row r="109455">
      <c r="N109455" s="561" t="n"/>
    </row>
    <row r="109456">
      <c r="N109456" s="561" t="n"/>
    </row>
    <row r="109457">
      <c r="N109457" s="561" t="n"/>
    </row>
    <row r="109458">
      <c r="N109458" s="561" t="n"/>
    </row>
    <row r="109459">
      <c r="N109459" s="561" t="n"/>
    </row>
    <row r="109460">
      <c r="N109460" s="561" t="n"/>
    </row>
    <row r="109461">
      <c r="N109461" s="561" t="n"/>
    </row>
    <row r="109462">
      <c r="N109462" s="561" t="n"/>
    </row>
    <row r="109463">
      <c r="N109463" s="561" t="n"/>
    </row>
    <row r="109464">
      <c r="N109464" s="561" t="n"/>
    </row>
    <row r="109465">
      <c r="N109465" s="561" t="n"/>
    </row>
    <row r="109466">
      <c r="N109466" s="561" t="n"/>
    </row>
    <row r="109467">
      <c r="N109467" s="561" t="n"/>
    </row>
    <row r="109468">
      <c r="N109468" s="561" t="n"/>
    </row>
    <row r="109469">
      <c r="N109469" s="561" t="n"/>
    </row>
    <row r="109470">
      <c r="N109470" s="561" t="n"/>
    </row>
    <row r="109471">
      <c r="N109471" s="561" t="n"/>
    </row>
    <row r="109472">
      <c r="N109472" s="561" t="n"/>
    </row>
    <row r="109473">
      <c r="N109473" s="561" t="n"/>
    </row>
    <row r="109474">
      <c r="N109474" s="561" t="n"/>
    </row>
    <row r="109475">
      <c r="N109475" s="561" t="n"/>
    </row>
    <row r="109476">
      <c r="N109476" s="561" t="n"/>
    </row>
    <row r="109477">
      <c r="N109477" s="561" t="n"/>
    </row>
    <row r="109478">
      <c r="N109478" s="561" t="n"/>
    </row>
    <row r="109479">
      <c r="N109479" s="561" t="n"/>
    </row>
    <row r="109480">
      <c r="N109480" s="561" t="n"/>
    </row>
    <row r="109481">
      <c r="N109481" s="561" t="n"/>
    </row>
    <row r="109482">
      <c r="N109482" s="561" t="n"/>
    </row>
    <row r="109483">
      <c r="N109483" s="561" t="n"/>
    </row>
    <row r="109484">
      <c r="N109484" s="561" t="n"/>
    </row>
    <row r="109485">
      <c r="N109485" s="561" t="n"/>
    </row>
    <row r="109486">
      <c r="N109486" s="561" t="n"/>
    </row>
    <row r="109487">
      <c r="N109487" s="561" t="n"/>
    </row>
    <row r="109488">
      <c r="N109488" s="561" t="n"/>
    </row>
    <row r="109489">
      <c r="N109489" s="561" t="n"/>
    </row>
    <row r="109490">
      <c r="N109490" s="561" t="n"/>
    </row>
    <row r="109491">
      <c r="N109491" s="561" t="n"/>
    </row>
    <row r="109492">
      <c r="N109492" s="561" t="n"/>
    </row>
    <row r="109493">
      <c r="N109493" s="561" t="n"/>
    </row>
    <row r="109494">
      <c r="N109494" s="561" t="n"/>
    </row>
    <row r="109495">
      <c r="N109495" s="561" t="n"/>
    </row>
    <row r="109496">
      <c r="N109496" s="561" t="n"/>
    </row>
    <row r="109497">
      <c r="N109497" s="561" t="n"/>
    </row>
    <row r="109498">
      <c r="N109498" s="561" t="n"/>
    </row>
    <row r="109499">
      <c r="N109499" s="561" t="n"/>
    </row>
    <row r="109500">
      <c r="N109500" s="561" t="n"/>
    </row>
    <row r="109501">
      <c r="N109501" s="561" t="n"/>
    </row>
    <row r="109502">
      <c r="N109502" s="561" t="n"/>
    </row>
    <row r="109503">
      <c r="N109503" s="561" t="n"/>
    </row>
    <row r="109504">
      <c r="N109504" s="561" t="n"/>
    </row>
    <row r="109505">
      <c r="N109505" s="561" t="n"/>
    </row>
    <row r="109506">
      <c r="N109506" s="561" t="n"/>
    </row>
    <row r="109507">
      <c r="N109507" s="561" t="n"/>
    </row>
    <row r="109508">
      <c r="N109508" s="561" t="n"/>
    </row>
    <row r="109509">
      <c r="N109509" s="561" t="n"/>
    </row>
    <row r="109510">
      <c r="N109510" s="561" t="n"/>
    </row>
    <row r="109511">
      <c r="N109511" s="561" t="n"/>
    </row>
    <row r="109512">
      <c r="N109512" s="561" t="n"/>
    </row>
    <row r="109513">
      <c r="N109513" s="561" t="n"/>
    </row>
    <row r="109514">
      <c r="N109514" s="561" t="n"/>
    </row>
    <row r="109515">
      <c r="N109515" s="561" t="n"/>
    </row>
    <row r="109516">
      <c r="N109516" s="561" t="n"/>
    </row>
    <row r="109517">
      <c r="N109517" s="561" t="n"/>
    </row>
    <row r="109518">
      <c r="N109518" s="561" t="n"/>
    </row>
    <row r="109519">
      <c r="N109519" s="561" t="n"/>
    </row>
    <row r="109520">
      <c r="N109520" s="561" t="n"/>
    </row>
    <row r="109521">
      <c r="N109521" s="561" t="n"/>
    </row>
    <row r="109522">
      <c r="N109522" s="561" t="n"/>
    </row>
    <row r="109523">
      <c r="N109523" s="561" t="n"/>
    </row>
    <row r="109524">
      <c r="N109524" s="561" t="n"/>
    </row>
    <row r="109525">
      <c r="N109525" s="561" t="n"/>
    </row>
    <row r="109526">
      <c r="N109526" s="561" t="n"/>
    </row>
    <row r="109527">
      <c r="N109527" s="561" t="n"/>
    </row>
    <row r="109528">
      <c r="N109528" s="561" t="n"/>
    </row>
    <row r="109529">
      <c r="N109529" s="561" t="n"/>
    </row>
    <row r="109530">
      <c r="N109530" s="561" t="n"/>
    </row>
    <row r="109531">
      <c r="N109531" s="561" t="n"/>
    </row>
    <row r="109532">
      <c r="N109532" s="561" t="n"/>
    </row>
    <row r="109533">
      <c r="N109533" s="561" t="n"/>
    </row>
    <row r="109534">
      <c r="N109534" s="561" t="n"/>
    </row>
    <row r="109535">
      <c r="N109535" s="561" t="n"/>
    </row>
    <row r="109536">
      <c r="N109536" s="561" t="n"/>
    </row>
    <row r="109537">
      <c r="N109537" s="561" t="n"/>
    </row>
    <row r="109538">
      <c r="N109538" s="561" t="n"/>
    </row>
    <row r="109539">
      <c r="N109539" s="561" t="n"/>
    </row>
    <row r="109540">
      <c r="N109540" s="561" t="n"/>
    </row>
    <row r="109541">
      <c r="N109541" s="561" t="n"/>
    </row>
    <row r="109542">
      <c r="N109542" s="561" t="n"/>
    </row>
    <row r="109543">
      <c r="N109543" s="561" t="n"/>
    </row>
    <row r="109544">
      <c r="N109544" s="561" t="n"/>
    </row>
    <row r="109545">
      <c r="N109545" s="561" t="n"/>
    </row>
    <row r="109546">
      <c r="N109546" s="561" t="n"/>
    </row>
    <row r="109547">
      <c r="N109547" s="561" t="n"/>
    </row>
    <row r="109548">
      <c r="N109548" s="561" t="n"/>
    </row>
    <row r="109549">
      <c r="N109549" s="561" t="n"/>
    </row>
    <row r="109550">
      <c r="N109550" s="561" t="n"/>
    </row>
    <row r="109551">
      <c r="N109551" s="561" t="n"/>
    </row>
    <row r="109552">
      <c r="N109552" s="561" t="n"/>
    </row>
    <row r="109553">
      <c r="N109553" s="561" t="n"/>
    </row>
    <row r="109554">
      <c r="N109554" s="561" t="n"/>
    </row>
    <row r="109555">
      <c r="N109555" s="561" t="n"/>
    </row>
    <row r="109556">
      <c r="N109556" s="561" t="n"/>
    </row>
    <row r="109557">
      <c r="N109557" s="561" t="n"/>
    </row>
    <row r="109558">
      <c r="N109558" s="561" t="n"/>
    </row>
    <row r="109559">
      <c r="N109559" s="561" t="n"/>
    </row>
    <row r="109560">
      <c r="N109560" s="561" t="n"/>
    </row>
    <row r="109561">
      <c r="N109561" s="561" t="n"/>
    </row>
    <row r="109562">
      <c r="N109562" s="561" t="n"/>
    </row>
    <row r="109563">
      <c r="N109563" s="561" t="n"/>
    </row>
    <row r="109564">
      <c r="N109564" s="561" t="n"/>
    </row>
    <row r="109565">
      <c r="N109565" s="561" t="n"/>
    </row>
    <row r="109566">
      <c r="N109566" s="561" t="n"/>
    </row>
    <row r="109567">
      <c r="N109567" s="561" t="n"/>
    </row>
    <row r="109568">
      <c r="N109568" s="561" t="n"/>
    </row>
    <row r="109569">
      <c r="N109569" s="561" t="n"/>
    </row>
    <row r="109570">
      <c r="N109570" s="561" t="n"/>
    </row>
    <row r="109571">
      <c r="N109571" s="561" t="n"/>
    </row>
    <row r="109572">
      <c r="N109572" s="561" t="n"/>
    </row>
    <row r="109573">
      <c r="N109573" s="561" t="n"/>
    </row>
    <row r="109574">
      <c r="N109574" s="561" t="n"/>
    </row>
    <row r="109575">
      <c r="N109575" s="561" t="n"/>
    </row>
    <row r="109576">
      <c r="N109576" s="561" t="n"/>
    </row>
    <row r="109577">
      <c r="N109577" s="561" t="n"/>
    </row>
    <row r="109578">
      <c r="N109578" s="561" t="n"/>
    </row>
    <row r="109579">
      <c r="N109579" s="561" t="n"/>
    </row>
    <row r="109580">
      <c r="N109580" s="561" t="n"/>
    </row>
    <row r="109581">
      <c r="N109581" s="561" t="n"/>
    </row>
    <row r="109582">
      <c r="N109582" s="561" t="n"/>
    </row>
    <row r="109583">
      <c r="N109583" s="561" t="n"/>
    </row>
    <row r="109584">
      <c r="N109584" s="561" t="n"/>
    </row>
    <row r="109585">
      <c r="N109585" s="561" t="n"/>
    </row>
    <row r="109586">
      <c r="N109586" s="561" t="n"/>
    </row>
    <row r="109587">
      <c r="N109587" s="561" t="n"/>
    </row>
    <row r="109588">
      <c r="N109588" s="561" t="n"/>
    </row>
    <row r="109589">
      <c r="N109589" s="561" t="n"/>
    </row>
    <row r="109590">
      <c r="N109590" s="561" t="n"/>
    </row>
    <row r="109591">
      <c r="N109591" s="561" t="n"/>
    </row>
    <row r="109592">
      <c r="N109592" s="561" t="n"/>
    </row>
    <row r="109593">
      <c r="N109593" s="561" t="n"/>
    </row>
    <row r="109594">
      <c r="N109594" s="561" t="n"/>
    </row>
    <row r="109595">
      <c r="N109595" s="561" t="n"/>
    </row>
    <row r="109596">
      <c r="N109596" s="561" t="n"/>
    </row>
    <row r="109597">
      <c r="N109597" s="561" t="n"/>
    </row>
    <row r="109598">
      <c r="N109598" s="561" t="n"/>
    </row>
    <row r="109599">
      <c r="N109599" s="561" t="n"/>
    </row>
    <row r="109600">
      <c r="N109600" s="561" t="n"/>
    </row>
    <row r="109601">
      <c r="N109601" s="561" t="n"/>
    </row>
    <row r="109602">
      <c r="N109602" s="561" t="n"/>
    </row>
    <row r="109603">
      <c r="N109603" s="561" t="n"/>
    </row>
    <row r="109604">
      <c r="N109604" s="561" t="n"/>
    </row>
    <row r="109605">
      <c r="N109605" s="561" t="n"/>
    </row>
    <row r="109606">
      <c r="N109606" s="561" t="n"/>
    </row>
    <row r="109607">
      <c r="N109607" s="561" t="n"/>
    </row>
    <row r="109608">
      <c r="N109608" s="561" t="n"/>
    </row>
    <row r="109609">
      <c r="N109609" s="561" t="n"/>
    </row>
    <row r="109610">
      <c r="N109610" s="561" t="n"/>
    </row>
    <row r="109611">
      <c r="N109611" s="561" t="n"/>
    </row>
    <row r="109612">
      <c r="N109612" s="561" t="n"/>
    </row>
    <row r="109613">
      <c r="N109613" s="561" t="n"/>
    </row>
    <row r="109614">
      <c r="N109614" s="561" t="n"/>
    </row>
    <row r="109615">
      <c r="N109615" s="561" t="n"/>
    </row>
    <row r="109616">
      <c r="N109616" s="561" t="n"/>
    </row>
    <row r="109617">
      <c r="N109617" s="561" t="n"/>
    </row>
    <row r="109618">
      <c r="N109618" s="561" t="n"/>
    </row>
    <row r="109619">
      <c r="N109619" s="561" t="n"/>
    </row>
    <row r="109620">
      <c r="N109620" s="561" t="n"/>
    </row>
    <row r="109621">
      <c r="N109621" s="561" t="n"/>
    </row>
    <row r="109622">
      <c r="N109622" s="561" t="n"/>
    </row>
    <row r="109623">
      <c r="N109623" s="561" t="n"/>
    </row>
    <row r="109624">
      <c r="N109624" s="561" t="n"/>
    </row>
    <row r="109625">
      <c r="N109625" s="561" t="n"/>
    </row>
    <row r="109626">
      <c r="N109626" s="561" t="n"/>
    </row>
    <row r="109627">
      <c r="N109627" s="561" t="n"/>
    </row>
    <row r="109628">
      <c r="N109628" s="561" t="n"/>
    </row>
    <row r="109629">
      <c r="N109629" s="561" t="n"/>
    </row>
    <row r="109630">
      <c r="N109630" s="561" t="n"/>
    </row>
    <row r="109631">
      <c r="N109631" s="561" t="n"/>
    </row>
    <row r="109632">
      <c r="N109632" s="561" t="n"/>
    </row>
    <row r="109633">
      <c r="N109633" s="561" t="n"/>
    </row>
    <row r="109634">
      <c r="N109634" s="561" t="n"/>
    </row>
    <row r="109635">
      <c r="N109635" s="561" t="n"/>
    </row>
    <row r="109636">
      <c r="N109636" s="561" t="n"/>
    </row>
    <row r="109637">
      <c r="N109637" s="561" t="n"/>
    </row>
    <row r="109638">
      <c r="N109638" s="561" t="n"/>
    </row>
    <row r="109639">
      <c r="N109639" s="561" t="n"/>
    </row>
    <row r="109640">
      <c r="N109640" s="561" t="n"/>
    </row>
    <row r="109641">
      <c r="N109641" s="561" t="n"/>
    </row>
    <row r="109642">
      <c r="N109642" s="561" t="n"/>
    </row>
    <row r="109643">
      <c r="N109643" s="561" t="n"/>
    </row>
    <row r="109644">
      <c r="N109644" s="561" t="n"/>
    </row>
    <row r="109645">
      <c r="N109645" s="561" t="n"/>
    </row>
    <row r="109646">
      <c r="N109646" s="561" t="n"/>
    </row>
    <row r="109647">
      <c r="N109647" s="561" t="n"/>
    </row>
    <row r="109648">
      <c r="N109648" s="561" t="n"/>
    </row>
    <row r="109649">
      <c r="N109649" s="561" t="n"/>
    </row>
    <row r="109650">
      <c r="N109650" s="561" t="n"/>
    </row>
    <row r="109651">
      <c r="N109651" s="561" t="n"/>
    </row>
    <row r="109652">
      <c r="N109652" s="561" t="n"/>
    </row>
    <row r="109653">
      <c r="N109653" s="561" t="n"/>
    </row>
    <row r="109654">
      <c r="N109654" s="561" t="n"/>
    </row>
    <row r="109655">
      <c r="N109655" s="561" t="n"/>
    </row>
    <row r="109656">
      <c r="N109656" s="561" t="n"/>
    </row>
    <row r="109657">
      <c r="N109657" s="561" t="n"/>
    </row>
    <row r="109658">
      <c r="N109658" s="561" t="n"/>
    </row>
    <row r="109659">
      <c r="N109659" s="561" t="n"/>
    </row>
    <row r="109660">
      <c r="N109660" s="561" t="n"/>
    </row>
    <row r="109661">
      <c r="N109661" s="561" t="n"/>
    </row>
    <row r="109662">
      <c r="N109662" s="561" t="n"/>
    </row>
    <row r="109663">
      <c r="N109663" s="561" t="n"/>
    </row>
    <row r="109664">
      <c r="N109664" s="561" t="n"/>
    </row>
    <row r="109665">
      <c r="N109665" s="561" t="n"/>
    </row>
    <row r="109666">
      <c r="N109666" s="561" t="n"/>
    </row>
    <row r="109667">
      <c r="N109667" s="561" t="n"/>
    </row>
    <row r="109668">
      <c r="N109668" s="561" t="n"/>
    </row>
    <row r="109669">
      <c r="N109669" s="561" t="n"/>
    </row>
    <row r="109670">
      <c r="N109670" s="561" t="n"/>
    </row>
    <row r="109671">
      <c r="N109671" s="561" t="n"/>
    </row>
    <row r="109672">
      <c r="N109672" s="561" t="n"/>
    </row>
    <row r="109673">
      <c r="N109673" s="561" t="n"/>
    </row>
    <row r="109674">
      <c r="N109674" s="561" t="n"/>
    </row>
    <row r="109675">
      <c r="N109675" s="561" t="n"/>
    </row>
    <row r="109676">
      <c r="N109676" s="561" t="n"/>
    </row>
    <row r="109677">
      <c r="N109677" s="561" t="n"/>
    </row>
    <row r="109678">
      <c r="N109678" s="561" t="n"/>
    </row>
    <row r="109679">
      <c r="N109679" s="561" t="n"/>
    </row>
    <row r="109680">
      <c r="N109680" s="561" t="n"/>
    </row>
    <row r="109681">
      <c r="N109681" s="561" t="n"/>
    </row>
    <row r="109682">
      <c r="N109682" s="561" t="n"/>
    </row>
    <row r="109683">
      <c r="N109683" s="561" t="n"/>
    </row>
    <row r="109684">
      <c r="N109684" s="561" t="n"/>
    </row>
    <row r="109685">
      <c r="N109685" s="561" t="n"/>
    </row>
    <row r="109686">
      <c r="N109686" s="561" t="n"/>
    </row>
    <row r="109687">
      <c r="N109687" s="561" t="n"/>
    </row>
    <row r="109688">
      <c r="N109688" s="561" t="n"/>
    </row>
    <row r="109689">
      <c r="N109689" s="561" t="n"/>
    </row>
    <row r="109690">
      <c r="N109690" s="561" t="n"/>
    </row>
    <row r="109691">
      <c r="N109691" s="561" t="n"/>
    </row>
    <row r="109692">
      <c r="N109692" s="561" t="n"/>
    </row>
    <row r="109693">
      <c r="N109693" s="561" t="n"/>
    </row>
    <row r="109694">
      <c r="N109694" s="561" t="n"/>
    </row>
    <row r="109695">
      <c r="N109695" s="561" t="n"/>
    </row>
    <row r="109696">
      <c r="N109696" s="561" t="n"/>
    </row>
    <row r="109697">
      <c r="N109697" s="561" t="n"/>
    </row>
    <row r="109698">
      <c r="N109698" s="561" t="n"/>
    </row>
    <row r="109699">
      <c r="N109699" s="561" t="n"/>
    </row>
    <row r="109700">
      <c r="N109700" s="561" t="n"/>
    </row>
    <row r="109701">
      <c r="N109701" s="561" t="n"/>
    </row>
    <row r="109702">
      <c r="N109702" s="561" t="n"/>
    </row>
    <row r="109703">
      <c r="N109703" s="561" t="n"/>
    </row>
    <row r="109704">
      <c r="N109704" s="561" t="n"/>
    </row>
    <row r="109705">
      <c r="N109705" s="561" t="n"/>
    </row>
    <row r="109706">
      <c r="N109706" s="561" t="n"/>
    </row>
    <row r="109707">
      <c r="N109707" s="561" t="n"/>
    </row>
    <row r="109708">
      <c r="N109708" s="561" t="n"/>
    </row>
    <row r="109709">
      <c r="N109709" s="561" t="n"/>
    </row>
    <row r="109710">
      <c r="N109710" s="561" t="n"/>
    </row>
    <row r="109711">
      <c r="N109711" s="561" t="n"/>
    </row>
    <row r="109712">
      <c r="N109712" s="561" t="n"/>
    </row>
    <row r="109713">
      <c r="N109713" s="561" t="n"/>
    </row>
    <row r="109714">
      <c r="N109714" s="561" t="n"/>
    </row>
    <row r="109715">
      <c r="N109715" s="561" t="n"/>
    </row>
    <row r="109716">
      <c r="N109716" s="561" t="n"/>
    </row>
    <row r="109717">
      <c r="N109717" s="561" t="n"/>
    </row>
    <row r="109718">
      <c r="N109718" s="561" t="n"/>
    </row>
    <row r="109719">
      <c r="N109719" s="561" t="n"/>
    </row>
    <row r="109720">
      <c r="N109720" s="561" t="n"/>
    </row>
    <row r="109721">
      <c r="N109721" s="561" t="n"/>
    </row>
    <row r="109722">
      <c r="N109722" s="561" t="n"/>
    </row>
    <row r="109723">
      <c r="N109723" s="561" t="n"/>
    </row>
    <row r="109724">
      <c r="N109724" s="561" t="n"/>
    </row>
    <row r="109725">
      <c r="N109725" s="561" t="n"/>
    </row>
    <row r="109726">
      <c r="N109726" s="561" t="n"/>
    </row>
    <row r="109727">
      <c r="N109727" s="561" t="n"/>
    </row>
    <row r="109728">
      <c r="N109728" s="561" t="n"/>
    </row>
    <row r="109729">
      <c r="N109729" s="561" t="n"/>
    </row>
    <row r="109730">
      <c r="N109730" s="561" t="n"/>
    </row>
    <row r="109731">
      <c r="N109731" s="561" t="n"/>
    </row>
    <row r="109732">
      <c r="N109732" s="561" t="n"/>
    </row>
    <row r="109733">
      <c r="N109733" s="561" t="n"/>
    </row>
    <row r="109734">
      <c r="N109734" s="561" t="n"/>
    </row>
    <row r="109735">
      <c r="N109735" s="561" t="n"/>
    </row>
    <row r="109736">
      <c r="N109736" s="561" t="n"/>
    </row>
    <row r="109737">
      <c r="N109737" s="561" t="n"/>
    </row>
    <row r="109738">
      <c r="N109738" s="561" t="n"/>
    </row>
    <row r="109739">
      <c r="N109739" s="561" t="n"/>
    </row>
    <row r="109740">
      <c r="N109740" s="561" t="n"/>
    </row>
    <row r="109741">
      <c r="N109741" s="561" t="n"/>
    </row>
    <row r="109742">
      <c r="N109742" s="561" t="n"/>
    </row>
    <row r="109743">
      <c r="N109743" s="561" t="n"/>
    </row>
    <row r="109744">
      <c r="N109744" s="561" t="n"/>
    </row>
    <row r="109745">
      <c r="N109745" s="561" t="n"/>
    </row>
    <row r="109746">
      <c r="N109746" s="561" t="n"/>
    </row>
    <row r="109747">
      <c r="N109747" s="561" t="n"/>
    </row>
    <row r="109748">
      <c r="N109748" s="561" t="n"/>
    </row>
    <row r="109749">
      <c r="N109749" s="561" t="n"/>
    </row>
    <row r="109750">
      <c r="N109750" s="561" t="n"/>
    </row>
    <row r="109751">
      <c r="N109751" s="561" t="n"/>
    </row>
    <row r="109752">
      <c r="N109752" s="561" t="n"/>
    </row>
    <row r="109753">
      <c r="N109753" s="561" t="n"/>
    </row>
    <row r="109754">
      <c r="N109754" s="561" t="n"/>
    </row>
    <row r="109755">
      <c r="N109755" s="561" t="n"/>
    </row>
    <row r="109756">
      <c r="N109756" s="561" t="n"/>
    </row>
    <row r="109757">
      <c r="N109757" s="561" t="n"/>
    </row>
    <row r="109758">
      <c r="N109758" s="561" t="n"/>
    </row>
    <row r="109759">
      <c r="N109759" s="561" t="n"/>
    </row>
    <row r="109760">
      <c r="N109760" s="561" t="n"/>
    </row>
    <row r="109761">
      <c r="N109761" s="561" t="n"/>
    </row>
    <row r="109762">
      <c r="N109762" s="561" t="n"/>
    </row>
    <row r="109763">
      <c r="N109763" s="561" t="n"/>
    </row>
    <row r="109764">
      <c r="N109764" s="561" t="n"/>
    </row>
    <row r="109765">
      <c r="N109765" s="561" t="n"/>
    </row>
    <row r="109766">
      <c r="N109766" s="561" t="n"/>
    </row>
    <row r="109767">
      <c r="N109767" s="561" t="n"/>
    </row>
    <row r="109768">
      <c r="N109768" s="561" t="n"/>
    </row>
    <row r="109769">
      <c r="N109769" s="561" t="n"/>
    </row>
    <row r="109770">
      <c r="N109770" s="561" t="n"/>
    </row>
    <row r="109771">
      <c r="N109771" s="561" t="n"/>
    </row>
    <row r="109772">
      <c r="N109772" s="561" t="n"/>
    </row>
    <row r="109773">
      <c r="N109773" s="561" t="n"/>
    </row>
    <row r="109774">
      <c r="N109774" s="561" t="n"/>
    </row>
    <row r="109775">
      <c r="N109775" s="561" t="n"/>
    </row>
    <row r="109776">
      <c r="N109776" s="561" t="n"/>
    </row>
    <row r="109777">
      <c r="N109777" s="561" t="n"/>
    </row>
    <row r="109778">
      <c r="N109778" s="561" t="n"/>
    </row>
    <row r="109779">
      <c r="N109779" s="561" t="n"/>
    </row>
    <row r="109780">
      <c r="N109780" s="561" t="n"/>
    </row>
    <row r="109781">
      <c r="N109781" s="561" t="n"/>
    </row>
    <row r="109782">
      <c r="N109782" s="561" t="n"/>
    </row>
    <row r="109783">
      <c r="N109783" s="561" t="n"/>
    </row>
    <row r="109784">
      <c r="N109784" s="561" t="n"/>
    </row>
    <row r="109785">
      <c r="N109785" s="561" t="n"/>
    </row>
    <row r="109786">
      <c r="N109786" s="561" t="n"/>
    </row>
    <row r="109787">
      <c r="N109787" s="561" t="n"/>
    </row>
    <row r="109788">
      <c r="N109788" s="561" t="n"/>
    </row>
    <row r="109789">
      <c r="N109789" s="561" t="n"/>
    </row>
    <row r="109790">
      <c r="N109790" s="561" t="n"/>
    </row>
    <row r="109791">
      <c r="N109791" s="561" t="n"/>
    </row>
    <row r="109792">
      <c r="N109792" s="561" t="n"/>
    </row>
    <row r="109793">
      <c r="N109793" s="561" t="n"/>
    </row>
    <row r="109794">
      <c r="N109794" s="561" t="n"/>
    </row>
    <row r="109795">
      <c r="N109795" s="561" t="n"/>
    </row>
    <row r="109796">
      <c r="N109796" s="561" t="n"/>
    </row>
    <row r="109797">
      <c r="N109797" s="561" t="n"/>
    </row>
    <row r="109798">
      <c r="N109798" s="561" t="n"/>
    </row>
    <row r="109799">
      <c r="N109799" s="561" t="n"/>
    </row>
    <row r="109800">
      <c r="N109800" s="561" t="n"/>
    </row>
    <row r="109801">
      <c r="N109801" s="561" t="n"/>
    </row>
    <row r="109802">
      <c r="N109802" s="561" t="n"/>
    </row>
    <row r="109803">
      <c r="N109803" s="561" t="n"/>
    </row>
    <row r="109804">
      <c r="N109804" s="561" t="n"/>
    </row>
    <row r="109805">
      <c r="N109805" s="561" t="n"/>
    </row>
    <row r="109806">
      <c r="N109806" s="561" t="n"/>
    </row>
    <row r="109807">
      <c r="N109807" s="561" t="n"/>
    </row>
    <row r="109808">
      <c r="N109808" s="561" t="n"/>
    </row>
    <row r="109809">
      <c r="N109809" s="561" t="n"/>
    </row>
    <row r="109810">
      <c r="N109810" s="561" t="n"/>
    </row>
    <row r="109811">
      <c r="N109811" s="561" t="n"/>
    </row>
    <row r="109812">
      <c r="N109812" s="561" t="n"/>
    </row>
    <row r="109813">
      <c r="N109813" s="561" t="n"/>
    </row>
    <row r="109814">
      <c r="N109814" s="561" t="n"/>
    </row>
    <row r="109815">
      <c r="N109815" s="561" t="n"/>
    </row>
    <row r="109816">
      <c r="N109816" s="561" t="n"/>
    </row>
    <row r="109817">
      <c r="N109817" s="561" t="n"/>
    </row>
    <row r="109818">
      <c r="N109818" s="561" t="n"/>
    </row>
    <row r="109819">
      <c r="N109819" s="561" t="n"/>
    </row>
    <row r="109820">
      <c r="N109820" s="561" t="n"/>
    </row>
    <row r="109821">
      <c r="N109821" s="561" t="n"/>
    </row>
    <row r="109822">
      <c r="N109822" s="561" t="n"/>
    </row>
    <row r="109823">
      <c r="N109823" s="561" t="n"/>
    </row>
    <row r="109824">
      <c r="N109824" s="561" t="n"/>
    </row>
    <row r="109825">
      <c r="N109825" s="561" t="n"/>
    </row>
    <row r="109826">
      <c r="N109826" s="561" t="n"/>
    </row>
    <row r="109827">
      <c r="N109827" s="561" t="n"/>
    </row>
    <row r="109828">
      <c r="N109828" s="561" t="n"/>
    </row>
    <row r="109829">
      <c r="N109829" s="561" t="n"/>
    </row>
    <row r="109830">
      <c r="N109830" s="561" t="n"/>
    </row>
    <row r="109831">
      <c r="N109831" s="561" t="n"/>
    </row>
    <row r="109832">
      <c r="N109832" s="561" t="n"/>
    </row>
    <row r="109833">
      <c r="N109833" s="561" t="n"/>
    </row>
    <row r="109834">
      <c r="N109834" s="561" t="n"/>
    </row>
    <row r="109835">
      <c r="N109835" s="561" t="n"/>
    </row>
    <row r="109836">
      <c r="N109836" s="561" t="n"/>
    </row>
    <row r="109837">
      <c r="N109837" s="561" t="n"/>
    </row>
    <row r="109838">
      <c r="N109838" s="561" t="n"/>
    </row>
    <row r="109839">
      <c r="N109839" s="561" t="n"/>
    </row>
    <row r="109840">
      <c r="N109840" s="561" t="n"/>
    </row>
    <row r="109841">
      <c r="N109841" s="561" t="n"/>
    </row>
    <row r="109842">
      <c r="N109842" s="561" t="n"/>
    </row>
    <row r="109843">
      <c r="N109843" s="561" t="n"/>
    </row>
    <row r="109844">
      <c r="N109844" s="561" t="n"/>
    </row>
    <row r="109845">
      <c r="N109845" s="561" t="n"/>
    </row>
    <row r="109846">
      <c r="N109846" s="561" t="n"/>
    </row>
    <row r="109847">
      <c r="N109847" s="561" t="n"/>
    </row>
    <row r="109848">
      <c r="N109848" s="561" t="n"/>
    </row>
    <row r="109849">
      <c r="N109849" s="561" t="n"/>
    </row>
    <row r="109850">
      <c r="N109850" s="561" t="n"/>
    </row>
    <row r="109851">
      <c r="N109851" s="561" t="n"/>
    </row>
    <row r="109852">
      <c r="N109852" s="561" t="n"/>
    </row>
    <row r="109853">
      <c r="N109853" s="561" t="n"/>
    </row>
    <row r="109854">
      <c r="N109854" s="561" t="n"/>
    </row>
    <row r="109855">
      <c r="N109855" s="561" t="n"/>
    </row>
    <row r="109856">
      <c r="N109856" s="561" t="n"/>
    </row>
    <row r="109857">
      <c r="N109857" s="561" t="n"/>
    </row>
    <row r="109858">
      <c r="N109858" s="561" t="n"/>
    </row>
    <row r="109859">
      <c r="N109859" s="561" t="n"/>
    </row>
    <row r="109860">
      <c r="N109860" s="561" t="n"/>
    </row>
    <row r="109861">
      <c r="N109861" s="561" t="n"/>
    </row>
    <row r="109862">
      <c r="N109862" s="561" t="n"/>
    </row>
    <row r="109863">
      <c r="N109863" s="561" t="n"/>
    </row>
    <row r="109864">
      <c r="N109864" s="561" t="n"/>
    </row>
    <row r="109865">
      <c r="N109865" s="561" t="n"/>
    </row>
    <row r="109866">
      <c r="N109866" s="561" t="n"/>
    </row>
    <row r="109867">
      <c r="N109867" s="561" t="n"/>
    </row>
    <row r="109868">
      <c r="N109868" s="561" t="n"/>
    </row>
    <row r="109869">
      <c r="N109869" s="561" t="n"/>
    </row>
    <row r="109870">
      <c r="N109870" s="561" t="n"/>
    </row>
    <row r="109871">
      <c r="N109871" s="561" t="n"/>
    </row>
    <row r="109872">
      <c r="N109872" s="561" t="n"/>
    </row>
    <row r="109873">
      <c r="N109873" s="561" t="n"/>
    </row>
    <row r="109874">
      <c r="N109874" s="561" t="n"/>
    </row>
    <row r="109875">
      <c r="N109875" s="561" t="n"/>
    </row>
    <row r="109876">
      <c r="N109876" s="561" t="n"/>
    </row>
    <row r="109877">
      <c r="N109877" s="561" t="n"/>
    </row>
    <row r="109878">
      <c r="N109878" s="561" t="n"/>
    </row>
    <row r="109879">
      <c r="N109879" s="561" t="n"/>
    </row>
    <row r="109880">
      <c r="N109880" s="561" t="n"/>
    </row>
    <row r="109881">
      <c r="N109881" s="561" t="n"/>
    </row>
    <row r="109882">
      <c r="N109882" s="561" t="n"/>
    </row>
    <row r="109883">
      <c r="N109883" s="561" t="n"/>
    </row>
    <row r="109884">
      <c r="N109884" s="561" t="n"/>
    </row>
    <row r="109885">
      <c r="N109885" s="561" t="n"/>
    </row>
    <row r="109886">
      <c r="N109886" s="561" t="n"/>
    </row>
    <row r="109887">
      <c r="N109887" s="561" t="n"/>
    </row>
    <row r="109888">
      <c r="N109888" s="561" t="n"/>
    </row>
    <row r="109889">
      <c r="N109889" s="561" t="n"/>
    </row>
    <row r="109890">
      <c r="N109890" s="561" t="n"/>
    </row>
    <row r="109891">
      <c r="N109891" s="561" t="n"/>
    </row>
    <row r="109892">
      <c r="N109892" s="561" t="n"/>
    </row>
    <row r="109893">
      <c r="N109893" s="561" t="n"/>
    </row>
    <row r="109894">
      <c r="N109894" s="561" t="n"/>
    </row>
    <row r="109895">
      <c r="N109895" s="561" t="n"/>
    </row>
    <row r="109896">
      <c r="N109896" s="561" t="n"/>
    </row>
    <row r="109897">
      <c r="N109897" s="561" t="n"/>
    </row>
    <row r="109898">
      <c r="N109898" s="561" t="n"/>
    </row>
    <row r="109899">
      <c r="N109899" s="561" t="n"/>
    </row>
    <row r="109900">
      <c r="N109900" s="561" t="n"/>
    </row>
    <row r="109901">
      <c r="N109901" s="561" t="n"/>
    </row>
    <row r="109902">
      <c r="N109902" s="561" t="n"/>
    </row>
    <row r="109903">
      <c r="N109903" s="561" t="n"/>
    </row>
    <row r="109904">
      <c r="N109904" s="561" t="n"/>
    </row>
    <row r="109905">
      <c r="N109905" s="561" t="n"/>
    </row>
    <row r="109906">
      <c r="N109906" s="561" t="n"/>
    </row>
    <row r="109907">
      <c r="N109907" s="561" t="n"/>
    </row>
    <row r="109908">
      <c r="N109908" s="561" t="n"/>
    </row>
    <row r="109909">
      <c r="N109909" s="561" t="n"/>
    </row>
    <row r="109910">
      <c r="N109910" s="561" t="n"/>
    </row>
    <row r="109911">
      <c r="N109911" s="561" t="n"/>
    </row>
    <row r="109912">
      <c r="N109912" s="561" t="n"/>
    </row>
    <row r="109913">
      <c r="N109913" s="561" t="n"/>
    </row>
    <row r="109914">
      <c r="N109914" s="561" t="n"/>
    </row>
    <row r="109915">
      <c r="N109915" s="561" t="n"/>
    </row>
    <row r="109916">
      <c r="N109916" s="561" t="n"/>
    </row>
    <row r="109917">
      <c r="N109917" s="561" t="n"/>
    </row>
    <row r="109918">
      <c r="N109918" s="561" t="n"/>
    </row>
    <row r="109919">
      <c r="N109919" s="561" t="n"/>
    </row>
    <row r="109920">
      <c r="N109920" s="561" t="n"/>
    </row>
    <row r="109921">
      <c r="N109921" s="561" t="n"/>
    </row>
    <row r="109922">
      <c r="N109922" s="561" t="n"/>
    </row>
    <row r="109923">
      <c r="N109923" s="561" t="n"/>
    </row>
    <row r="109924">
      <c r="N109924" s="561" t="n"/>
    </row>
    <row r="109925">
      <c r="N109925" s="561" t="n"/>
    </row>
    <row r="109926">
      <c r="N109926" s="561" t="n"/>
    </row>
    <row r="109927">
      <c r="N109927" s="561" t="n"/>
    </row>
    <row r="109928">
      <c r="N109928" s="561" t="n"/>
    </row>
    <row r="109929">
      <c r="N109929" s="561" t="n"/>
    </row>
    <row r="109930">
      <c r="N109930" s="561" t="n"/>
    </row>
    <row r="109931">
      <c r="N109931" s="561" t="n"/>
    </row>
    <row r="109932">
      <c r="N109932" s="561" t="n"/>
    </row>
    <row r="109933">
      <c r="N109933" s="561" t="n"/>
    </row>
    <row r="109934">
      <c r="N109934" s="561" t="n"/>
    </row>
    <row r="109935">
      <c r="N109935" s="561" t="n"/>
    </row>
    <row r="109936">
      <c r="N109936" s="561" t="n"/>
    </row>
    <row r="109937">
      <c r="N109937" s="561" t="n"/>
    </row>
    <row r="109938">
      <c r="N109938" s="561" t="n"/>
    </row>
    <row r="109939">
      <c r="N109939" s="561" t="n"/>
    </row>
    <row r="109940">
      <c r="N109940" s="561" t="n"/>
    </row>
    <row r="109941">
      <c r="N109941" s="561" t="n"/>
    </row>
    <row r="109942">
      <c r="N109942" s="561" t="n"/>
    </row>
    <row r="109943">
      <c r="N109943" s="561" t="n"/>
    </row>
    <row r="109944">
      <c r="N109944" s="561" t="n"/>
    </row>
    <row r="109945">
      <c r="N109945" s="561" t="n"/>
    </row>
    <row r="109946">
      <c r="N109946" s="561" t="n"/>
    </row>
    <row r="109947">
      <c r="N109947" s="561" t="n"/>
    </row>
    <row r="109948">
      <c r="N109948" s="561" t="n"/>
    </row>
    <row r="109949">
      <c r="N109949" s="561" t="n"/>
    </row>
    <row r="109950">
      <c r="N109950" s="561" t="n"/>
    </row>
    <row r="109951">
      <c r="N109951" s="561" t="n"/>
    </row>
    <row r="109952">
      <c r="N109952" s="561" t="n"/>
    </row>
    <row r="109953">
      <c r="N109953" s="561" t="n"/>
    </row>
    <row r="109954">
      <c r="N109954" s="561" t="n"/>
    </row>
    <row r="109955">
      <c r="N109955" s="561" t="n"/>
    </row>
    <row r="109956">
      <c r="N109956" s="561" t="n"/>
    </row>
    <row r="109957">
      <c r="N109957" s="561" t="n"/>
    </row>
    <row r="109958">
      <c r="N109958" s="561" t="n"/>
    </row>
    <row r="109959">
      <c r="N109959" s="561" t="n"/>
    </row>
    <row r="109960">
      <c r="N109960" s="561" t="n"/>
    </row>
    <row r="109961">
      <c r="N109961" s="561" t="n"/>
    </row>
    <row r="109962">
      <c r="N109962" s="561" t="n"/>
    </row>
    <row r="109963">
      <c r="N109963" s="561" t="n"/>
    </row>
    <row r="109964">
      <c r="N109964" s="561" t="n"/>
    </row>
    <row r="109965">
      <c r="N109965" s="561" t="n"/>
    </row>
    <row r="109966">
      <c r="N109966" s="561" t="n"/>
    </row>
    <row r="109967">
      <c r="N109967" s="561" t="n"/>
    </row>
    <row r="109968">
      <c r="N109968" s="561" t="n"/>
    </row>
    <row r="109969">
      <c r="N109969" s="561" t="n"/>
    </row>
    <row r="109970">
      <c r="N109970" s="561" t="n"/>
    </row>
    <row r="109971">
      <c r="N109971" s="561" t="n"/>
    </row>
    <row r="109972">
      <c r="N109972" s="561" t="n"/>
    </row>
    <row r="109973">
      <c r="N109973" s="561" t="n"/>
    </row>
    <row r="109974">
      <c r="N109974" s="561" t="n"/>
    </row>
    <row r="109975">
      <c r="N109975" s="561" t="n"/>
    </row>
    <row r="109976">
      <c r="N109976" s="561" t="n"/>
    </row>
    <row r="109977">
      <c r="N109977" s="561" t="n"/>
    </row>
    <row r="109978">
      <c r="N109978" s="561" t="n"/>
    </row>
    <row r="109979">
      <c r="N109979" s="561" t="n"/>
    </row>
    <row r="109980">
      <c r="N109980" s="561" t="n"/>
    </row>
    <row r="109981">
      <c r="N109981" s="561" t="n"/>
    </row>
    <row r="109982">
      <c r="N109982" s="561" t="n"/>
    </row>
    <row r="109983">
      <c r="N109983" s="561" t="n"/>
    </row>
    <row r="109984">
      <c r="N109984" s="561" t="n"/>
    </row>
    <row r="109985">
      <c r="N109985" s="561" t="n"/>
    </row>
    <row r="109986">
      <c r="N109986" s="561" t="n"/>
    </row>
    <row r="109987">
      <c r="N109987" s="561" t="n"/>
    </row>
    <row r="109988">
      <c r="N109988" s="561" t="n"/>
    </row>
    <row r="109989">
      <c r="N109989" s="561" t="n"/>
    </row>
    <row r="109990">
      <c r="N109990" s="561" t="n"/>
    </row>
    <row r="109991">
      <c r="N109991" s="561" t="n"/>
    </row>
    <row r="109992">
      <c r="N109992" s="561" t="n"/>
    </row>
    <row r="109993">
      <c r="N109993" s="561" t="n"/>
    </row>
    <row r="109994">
      <c r="N109994" s="561" t="n"/>
    </row>
    <row r="109995">
      <c r="N109995" s="561" t="n"/>
    </row>
    <row r="109996">
      <c r="N109996" s="561" t="n"/>
    </row>
    <row r="109997">
      <c r="N109997" s="561" t="n"/>
    </row>
    <row r="109998">
      <c r="N109998" s="561" t="n"/>
    </row>
    <row r="109999">
      <c r="N109999" s="561" t="n"/>
    </row>
    <row r="110000">
      <c r="N110000" s="561" t="n"/>
    </row>
    <row r="110001">
      <c r="N110001" s="561" t="n"/>
    </row>
    <row r="110002">
      <c r="N110002" s="561" t="n"/>
    </row>
    <row r="110003">
      <c r="N110003" s="561" t="n"/>
    </row>
    <row r="110004">
      <c r="N110004" s="561" t="n"/>
    </row>
    <row r="110005">
      <c r="N110005" s="561" t="n"/>
    </row>
    <row r="110006">
      <c r="N110006" s="561" t="n"/>
    </row>
    <row r="110007">
      <c r="N110007" s="561" t="n"/>
    </row>
    <row r="110008">
      <c r="N110008" s="561" t="n"/>
    </row>
    <row r="110009">
      <c r="N110009" s="561" t="n"/>
    </row>
    <row r="110010">
      <c r="N110010" s="561" t="n"/>
    </row>
    <row r="110011">
      <c r="N110011" s="561" t="n"/>
    </row>
    <row r="110012">
      <c r="N110012" s="561" t="n"/>
    </row>
    <row r="110013">
      <c r="N110013" s="561" t="n"/>
    </row>
    <row r="110014">
      <c r="N110014" s="561" t="n"/>
    </row>
    <row r="110015">
      <c r="N110015" s="561" t="n"/>
    </row>
    <row r="110016">
      <c r="N110016" s="561" t="n"/>
    </row>
    <row r="110017">
      <c r="N110017" s="561" t="n"/>
    </row>
    <row r="110018">
      <c r="N110018" s="561" t="n"/>
    </row>
    <row r="110019">
      <c r="N110019" s="561" t="n"/>
    </row>
    <row r="110020">
      <c r="N110020" s="561" t="n"/>
    </row>
    <row r="110021">
      <c r="N110021" s="561" t="n"/>
    </row>
    <row r="110022">
      <c r="N110022" s="561" t="n"/>
    </row>
    <row r="110023">
      <c r="N110023" s="561" t="n"/>
    </row>
    <row r="110024">
      <c r="N110024" s="561" t="n"/>
    </row>
    <row r="110025">
      <c r="N110025" s="561" t="n"/>
    </row>
    <row r="110026">
      <c r="N110026" s="561" t="n"/>
    </row>
    <row r="110027">
      <c r="N110027" s="561" t="n"/>
    </row>
    <row r="110028">
      <c r="N110028" s="561" t="n"/>
    </row>
    <row r="110029">
      <c r="N110029" s="561" t="n"/>
    </row>
    <row r="110030">
      <c r="N110030" s="561" t="n"/>
    </row>
    <row r="110031">
      <c r="N110031" s="561" t="n"/>
    </row>
    <row r="110032">
      <c r="N110032" s="561" t="n"/>
    </row>
    <row r="110033">
      <c r="N110033" s="561" t="n"/>
    </row>
    <row r="110034">
      <c r="N110034" s="561" t="n"/>
    </row>
    <row r="110035">
      <c r="N110035" s="561" t="n"/>
    </row>
    <row r="110036">
      <c r="N110036" s="561" t="n"/>
    </row>
    <row r="110037">
      <c r="N110037" s="561" t="n"/>
    </row>
    <row r="110038">
      <c r="N110038" s="561" t="n"/>
    </row>
    <row r="110039">
      <c r="N110039" s="561" t="n"/>
    </row>
    <row r="110040">
      <c r="N110040" s="561" t="n"/>
    </row>
    <row r="110041">
      <c r="N110041" s="561" t="n"/>
    </row>
    <row r="110042">
      <c r="N110042" s="561" t="n"/>
    </row>
    <row r="110043">
      <c r="N110043" s="561" t="n"/>
    </row>
    <row r="110044">
      <c r="N110044" s="561" t="n"/>
    </row>
    <row r="110045">
      <c r="N110045" s="561" t="n"/>
    </row>
    <row r="110046">
      <c r="N110046" s="561" t="n"/>
    </row>
    <row r="110047">
      <c r="N110047" s="561" t="n"/>
    </row>
    <row r="110048">
      <c r="N110048" s="561" t="n"/>
    </row>
    <row r="110049">
      <c r="N110049" s="561" t="n"/>
    </row>
    <row r="110050">
      <c r="N110050" s="561" t="n"/>
    </row>
    <row r="110051">
      <c r="N110051" s="561" t="n"/>
    </row>
    <row r="110052">
      <c r="N110052" s="561" t="n"/>
    </row>
    <row r="110053">
      <c r="N110053" s="561" t="n"/>
    </row>
    <row r="110054">
      <c r="N110054" s="561" t="n"/>
    </row>
    <row r="110055">
      <c r="N110055" s="561" t="n"/>
    </row>
    <row r="110056">
      <c r="N110056" s="561" t="n"/>
    </row>
    <row r="110057">
      <c r="N110057" s="561" t="n"/>
    </row>
    <row r="110058">
      <c r="N110058" s="561" t="n"/>
    </row>
    <row r="110059">
      <c r="N110059" s="561" t="n"/>
    </row>
    <row r="110060">
      <c r="N110060" s="561" t="n"/>
    </row>
    <row r="110061">
      <c r="N110061" s="561" t="n"/>
    </row>
    <row r="110062">
      <c r="N110062" s="561" t="n"/>
    </row>
    <row r="110063">
      <c r="N110063" s="561" t="n"/>
    </row>
    <row r="110064">
      <c r="N110064" s="561" t="n"/>
    </row>
    <row r="110065">
      <c r="N110065" s="561" t="n"/>
    </row>
    <row r="110066">
      <c r="N110066" s="561" t="n"/>
    </row>
    <row r="110067">
      <c r="N110067" s="561" t="n"/>
    </row>
    <row r="110068">
      <c r="N110068" s="561" t="n"/>
    </row>
    <row r="110069">
      <c r="N110069" s="561" t="n"/>
    </row>
    <row r="110070">
      <c r="N110070" s="561" t="n"/>
    </row>
    <row r="110071">
      <c r="N110071" s="561" t="n"/>
    </row>
    <row r="110072">
      <c r="N110072" s="561" t="n"/>
    </row>
    <row r="110073">
      <c r="N110073" s="561" t="n"/>
    </row>
    <row r="110074">
      <c r="N110074" s="561" t="n"/>
    </row>
    <row r="110075">
      <c r="N110075" s="561" t="n"/>
    </row>
    <row r="110076">
      <c r="N110076" s="561" t="n"/>
    </row>
    <row r="110077">
      <c r="N110077" s="561" t="n"/>
    </row>
    <row r="110078">
      <c r="N110078" s="561" t="n"/>
    </row>
    <row r="110079">
      <c r="N110079" s="561" t="n"/>
    </row>
    <row r="110080">
      <c r="N110080" s="561" t="n"/>
    </row>
    <row r="110081">
      <c r="N110081" s="561" t="n"/>
    </row>
    <row r="110082">
      <c r="N110082" s="561" t="n"/>
    </row>
    <row r="110083">
      <c r="N110083" s="561" t="n"/>
    </row>
    <row r="110084">
      <c r="N110084" s="561" t="n"/>
    </row>
    <row r="110085">
      <c r="N110085" s="561" t="n"/>
    </row>
    <row r="110086">
      <c r="N110086" s="561" t="n"/>
    </row>
    <row r="110087">
      <c r="N110087" s="561" t="n"/>
    </row>
    <row r="110088">
      <c r="N110088" s="561" t="n"/>
    </row>
    <row r="110089">
      <c r="N110089" s="561" t="n"/>
    </row>
    <row r="110090">
      <c r="N110090" s="561" t="n"/>
    </row>
    <row r="110091">
      <c r="N110091" s="561" t="n"/>
    </row>
    <row r="110092">
      <c r="N110092" s="561" t="n"/>
    </row>
    <row r="110093">
      <c r="N110093" s="561" t="n"/>
    </row>
    <row r="110094">
      <c r="N110094" s="561" t="n"/>
    </row>
    <row r="110095">
      <c r="N110095" s="561" t="n"/>
    </row>
    <row r="110096">
      <c r="N110096" s="561" t="n"/>
    </row>
    <row r="110097">
      <c r="N110097" s="561" t="n"/>
    </row>
    <row r="110098">
      <c r="N110098" s="561" t="n"/>
    </row>
    <row r="110099">
      <c r="N110099" s="561" t="n"/>
    </row>
    <row r="110100">
      <c r="N110100" s="561" t="n"/>
    </row>
    <row r="110101">
      <c r="N110101" s="561" t="n"/>
    </row>
    <row r="110102">
      <c r="N110102" s="561" t="n"/>
    </row>
    <row r="110103">
      <c r="N110103" s="561" t="n"/>
    </row>
    <row r="110104">
      <c r="N110104" s="561" t="n"/>
    </row>
    <row r="110105">
      <c r="N110105" s="561" t="n"/>
    </row>
    <row r="110106">
      <c r="N110106" s="561" t="n"/>
    </row>
    <row r="110107">
      <c r="N110107" s="561" t="n"/>
    </row>
    <row r="110108">
      <c r="N110108" s="561" t="n"/>
    </row>
    <row r="110109">
      <c r="N110109" s="561" t="n"/>
    </row>
    <row r="110110">
      <c r="N110110" s="561" t="n"/>
    </row>
    <row r="110111">
      <c r="N110111" s="561" t="n"/>
    </row>
    <row r="110112">
      <c r="N110112" s="561" t="n"/>
    </row>
    <row r="110113">
      <c r="N110113" s="561" t="n"/>
    </row>
    <row r="110114">
      <c r="N110114" s="561" t="n"/>
    </row>
    <row r="110115">
      <c r="N110115" s="561" t="n"/>
    </row>
    <row r="110116">
      <c r="N110116" s="561" t="n"/>
    </row>
    <row r="110117">
      <c r="N110117" s="561" t="n"/>
    </row>
    <row r="110118">
      <c r="N110118" s="561" t="n"/>
    </row>
    <row r="110119">
      <c r="N110119" s="561" t="n"/>
    </row>
    <row r="110120">
      <c r="N110120" s="561" t="n"/>
    </row>
    <row r="110121">
      <c r="N110121" s="561" t="n"/>
    </row>
    <row r="110122">
      <c r="N110122" s="561" t="n"/>
    </row>
    <row r="110123">
      <c r="N110123" s="561" t="n"/>
    </row>
    <row r="110124">
      <c r="N110124" s="561" t="n"/>
    </row>
    <row r="110125">
      <c r="N110125" s="561" t="n"/>
    </row>
    <row r="110126">
      <c r="N110126" s="561" t="n"/>
    </row>
    <row r="110127">
      <c r="N110127" s="561" t="n"/>
    </row>
    <row r="110128">
      <c r="N110128" s="561" t="n"/>
    </row>
    <row r="110129">
      <c r="N110129" s="561" t="n"/>
    </row>
    <row r="110130">
      <c r="N110130" s="561" t="n"/>
    </row>
    <row r="110131">
      <c r="N110131" s="561" t="n"/>
    </row>
    <row r="110132">
      <c r="N110132" s="561" t="n"/>
    </row>
    <row r="110133">
      <c r="N110133" s="561" t="n"/>
    </row>
    <row r="110134">
      <c r="N110134" s="561" t="n"/>
    </row>
    <row r="110135">
      <c r="N110135" s="561" t="n"/>
    </row>
    <row r="110136">
      <c r="N110136" s="561" t="n"/>
    </row>
    <row r="110137">
      <c r="N110137" s="561" t="n"/>
    </row>
    <row r="110138">
      <c r="N110138" s="561" t="n"/>
    </row>
    <row r="110139">
      <c r="N110139" s="561" t="n"/>
    </row>
    <row r="110140">
      <c r="N110140" s="561" t="n"/>
    </row>
    <row r="110141">
      <c r="N110141" s="561" t="n"/>
    </row>
    <row r="110142">
      <c r="N110142" s="561" t="n"/>
    </row>
    <row r="110143">
      <c r="N110143" s="561" t="n"/>
    </row>
    <row r="110144">
      <c r="N110144" s="561" t="n"/>
    </row>
    <row r="110145">
      <c r="N110145" s="561" t="n"/>
    </row>
    <row r="110146">
      <c r="N110146" s="561" t="n"/>
    </row>
    <row r="110147">
      <c r="N110147" s="561" t="n"/>
    </row>
    <row r="110148">
      <c r="N110148" s="561" t="n"/>
    </row>
    <row r="110149">
      <c r="N110149" s="561" t="n"/>
    </row>
    <row r="110150">
      <c r="N110150" s="561" t="n"/>
    </row>
    <row r="110151">
      <c r="N110151" s="561" t="n"/>
    </row>
    <row r="110152">
      <c r="N110152" s="561" t="n"/>
    </row>
    <row r="110153">
      <c r="N110153" s="561" t="n"/>
    </row>
    <row r="110154">
      <c r="N110154" s="561" t="n"/>
    </row>
    <row r="110155">
      <c r="N110155" s="561" t="n"/>
    </row>
    <row r="110156">
      <c r="N110156" s="561" t="n"/>
    </row>
    <row r="110157">
      <c r="N110157" s="561" t="n"/>
    </row>
    <row r="110158">
      <c r="N110158" s="561" t="n"/>
    </row>
    <row r="110159">
      <c r="N110159" s="561" t="n"/>
    </row>
    <row r="110160">
      <c r="N110160" s="561" t="n"/>
    </row>
    <row r="110161">
      <c r="N110161" s="561" t="n"/>
    </row>
    <row r="110162">
      <c r="N110162" s="561" t="n"/>
    </row>
    <row r="110163">
      <c r="N110163" s="561" t="n"/>
    </row>
    <row r="110164">
      <c r="N110164" s="561" t="n"/>
    </row>
    <row r="110165">
      <c r="N110165" s="561" t="n"/>
    </row>
    <row r="110166">
      <c r="N110166" s="561" t="n"/>
    </row>
    <row r="110167">
      <c r="N110167" s="561" t="n"/>
    </row>
    <row r="110168">
      <c r="N110168" s="561" t="n"/>
    </row>
    <row r="110169">
      <c r="N110169" s="561" t="n"/>
    </row>
    <row r="110170">
      <c r="N110170" s="561" t="n"/>
    </row>
    <row r="110171">
      <c r="N110171" s="561" t="n"/>
    </row>
    <row r="110172">
      <c r="N110172" s="561" t="n"/>
    </row>
    <row r="110173">
      <c r="N110173" s="561" t="n"/>
    </row>
    <row r="110174">
      <c r="N110174" s="561" t="n"/>
    </row>
    <row r="110175">
      <c r="N110175" s="561" t="n"/>
    </row>
    <row r="110176">
      <c r="N110176" s="561" t="n"/>
    </row>
    <row r="110177">
      <c r="N110177" s="561" t="n"/>
    </row>
    <row r="110178">
      <c r="N110178" s="561" t="n"/>
    </row>
    <row r="110179">
      <c r="N110179" s="561" t="n"/>
    </row>
    <row r="110180">
      <c r="N110180" s="561" t="n"/>
    </row>
    <row r="110181">
      <c r="N110181" s="561" t="n"/>
    </row>
    <row r="110182">
      <c r="N110182" s="561" t="n"/>
    </row>
    <row r="110183">
      <c r="N110183" s="561" t="n"/>
    </row>
    <row r="110184">
      <c r="N110184" s="561" t="n"/>
    </row>
    <row r="110185">
      <c r="N110185" s="561" t="n"/>
    </row>
    <row r="110186">
      <c r="N110186" s="561" t="n"/>
    </row>
    <row r="110187">
      <c r="N110187" s="561" t="n"/>
    </row>
    <row r="110188">
      <c r="N110188" s="561" t="n"/>
    </row>
    <row r="110189">
      <c r="N110189" s="561" t="n"/>
    </row>
    <row r="110190">
      <c r="N110190" s="561" t="n"/>
    </row>
    <row r="110191">
      <c r="N110191" s="561" t="n"/>
    </row>
    <row r="110192">
      <c r="N110192" s="561" t="n"/>
    </row>
    <row r="110193">
      <c r="N110193" s="561" t="n"/>
    </row>
    <row r="110194">
      <c r="N110194" s="561" t="n"/>
    </row>
    <row r="110195">
      <c r="N110195" s="561" t="n"/>
    </row>
    <row r="110196">
      <c r="N110196" s="561" t="n"/>
    </row>
    <row r="110197">
      <c r="N110197" s="561" t="n"/>
    </row>
    <row r="110198">
      <c r="N110198" s="561" t="n"/>
    </row>
    <row r="110199">
      <c r="N110199" s="561" t="n"/>
    </row>
    <row r="110200">
      <c r="N110200" s="561" t="n"/>
    </row>
    <row r="110201">
      <c r="N110201" s="561" t="n"/>
    </row>
    <row r="110202">
      <c r="N110202" s="561" t="n"/>
    </row>
    <row r="110203">
      <c r="N110203" s="561" t="n"/>
    </row>
    <row r="110204">
      <c r="N110204" s="561" t="n"/>
    </row>
    <row r="110205">
      <c r="N110205" s="561" t="n"/>
    </row>
    <row r="110206">
      <c r="N110206" s="561" t="n"/>
    </row>
    <row r="110207">
      <c r="N110207" s="561" t="n"/>
    </row>
    <row r="110208">
      <c r="N110208" s="561" t="n"/>
    </row>
    <row r="110209">
      <c r="N110209" s="561" t="n"/>
    </row>
    <row r="110210">
      <c r="N110210" s="561" t="n"/>
    </row>
    <row r="110211">
      <c r="N110211" s="561" t="n"/>
    </row>
    <row r="110212">
      <c r="N110212" s="561" t="n"/>
    </row>
    <row r="110213">
      <c r="N110213" s="561" t="n"/>
    </row>
    <row r="110214">
      <c r="N110214" s="561" t="n"/>
    </row>
    <row r="110215">
      <c r="N110215" s="561" t="n"/>
    </row>
    <row r="110216">
      <c r="N110216" s="561" t="n"/>
    </row>
    <row r="110217">
      <c r="N110217" s="561" t="n"/>
    </row>
    <row r="110218">
      <c r="N110218" s="561" t="n"/>
    </row>
    <row r="110219">
      <c r="N110219" s="561" t="n"/>
    </row>
    <row r="110220">
      <c r="N110220" s="561" t="n"/>
    </row>
    <row r="110221">
      <c r="N110221" s="561" t="n"/>
    </row>
    <row r="110222">
      <c r="N110222" s="561" t="n"/>
    </row>
    <row r="110223">
      <c r="N110223" s="561" t="n"/>
    </row>
    <row r="110224">
      <c r="N110224" s="561" t="n"/>
    </row>
    <row r="110225">
      <c r="N110225" s="561" t="n"/>
    </row>
    <row r="110226">
      <c r="N110226" s="561" t="n"/>
    </row>
    <row r="110227">
      <c r="N110227" s="561" t="n"/>
    </row>
    <row r="110228">
      <c r="N110228" s="561" t="n"/>
    </row>
    <row r="110229">
      <c r="N110229" s="561" t="n"/>
    </row>
    <row r="110230">
      <c r="N110230" s="561" t="n"/>
    </row>
    <row r="110231">
      <c r="N110231" s="561" t="n"/>
    </row>
    <row r="110232">
      <c r="N110232" s="561" t="n"/>
    </row>
    <row r="110233">
      <c r="N110233" s="561" t="n"/>
    </row>
    <row r="110234">
      <c r="N110234" s="561" t="n"/>
    </row>
    <row r="110235">
      <c r="N110235" s="561" t="n"/>
    </row>
    <row r="110236">
      <c r="N110236" s="561" t="n"/>
    </row>
    <row r="110237">
      <c r="N110237" s="561" t="n"/>
    </row>
    <row r="110238">
      <c r="N110238" s="561" t="n"/>
    </row>
    <row r="110239">
      <c r="N110239" s="561" t="n"/>
    </row>
    <row r="110240">
      <c r="N110240" s="561" t="n"/>
    </row>
    <row r="110241">
      <c r="N110241" s="561" t="n"/>
    </row>
    <row r="110242">
      <c r="N110242" s="561" t="n"/>
    </row>
    <row r="110243">
      <c r="N110243" s="561" t="n"/>
    </row>
    <row r="110244">
      <c r="N110244" s="561" t="n"/>
    </row>
    <row r="110245">
      <c r="N110245" s="561" t="n"/>
    </row>
    <row r="110246">
      <c r="N110246" s="561" t="n"/>
    </row>
    <row r="110247">
      <c r="N110247" s="561" t="n"/>
    </row>
    <row r="110248">
      <c r="N110248" s="561" t="n"/>
    </row>
    <row r="110249">
      <c r="N110249" s="561" t="n"/>
    </row>
    <row r="110250">
      <c r="N110250" s="561" t="n"/>
    </row>
    <row r="110251">
      <c r="N110251" s="561" t="n"/>
    </row>
    <row r="110252">
      <c r="N110252" s="561" t="n"/>
    </row>
    <row r="110253">
      <c r="N110253" s="561" t="n"/>
    </row>
    <row r="110254">
      <c r="N110254" s="561" t="n"/>
    </row>
    <row r="110255">
      <c r="N110255" s="561" t="n"/>
    </row>
    <row r="110256">
      <c r="N110256" s="561" t="n"/>
    </row>
    <row r="110257">
      <c r="N110257" s="561" t="n"/>
    </row>
    <row r="110258">
      <c r="N110258" s="561" t="n"/>
    </row>
    <row r="110259">
      <c r="N110259" s="561" t="n"/>
    </row>
    <row r="110260">
      <c r="N110260" s="561" t="n"/>
    </row>
    <row r="110261">
      <c r="N110261" s="561" t="n"/>
    </row>
    <row r="110262">
      <c r="N110262" s="561" t="n"/>
    </row>
    <row r="110263">
      <c r="N110263" s="561" t="n"/>
    </row>
    <row r="110264">
      <c r="N110264" s="561" t="n"/>
    </row>
    <row r="110265">
      <c r="N110265" s="561" t="n"/>
    </row>
    <row r="110266">
      <c r="N110266" s="561" t="n"/>
    </row>
    <row r="110267">
      <c r="N110267" s="561" t="n"/>
    </row>
    <row r="110268">
      <c r="N110268" s="561" t="n"/>
    </row>
    <row r="110269">
      <c r="N110269" s="561" t="n"/>
    </row>
    <row r="110270">
      <c r="N110270" s="561" t="n"/>
    </row>
    <row r="110271">
      <c r="N110271" s="561" t="n"/>
    </row>
    <row r="110272">
      <c r="N110272" s="561" t="n"/>
    </row>
    <row r="110273">
      <c r="N110273" s="561" t="n"/>
    </row>
    <row r="110274">
      <c r="N110274" s="561" t="n"/>
    </row>
    <row r="110275">
      <c r="N110275" s="561" t="n"/>
    </row>
    <row r="110276">
      <c r="N110276" s="561" t="n"/>
    </row>
    <row r="110277">
      <c r="N110277" s="561" t="n"/>
    </row>
    <row r="110278">
      <c r="N110278" s="561" t="n"/>
    </row>
    <row r="110279">
      <c r="N110279" s="561" t="n"/>
    </row>
    <row r="110280">
      <c r="N110280" s="561" t="n"/>
    </row>
    <row r="110281">
      <c r="N110281" s="561" t="n"/>
    </row>
    <row r="110282">
      <c r="N110282" s="561" t="n"/>
    </row>
    <row r="110283">
      <c r="N110283" s="561" t="n"/>
    </row>
    <row r="110284">
      <c r="N110284" s="561" t="n"/>
    </row>
    <row r="110285">
      <c r="N110285" s="561" t="n"/>
    </row>
    <row r="110286">
      <c r="N110286" s="561" t="n"/>
    </row>
    <row r="110287">
      <c r="N110287" s="561" t="n"/>
    </row>
    <row r="110288">
      <c r="N110288" s="561" t="n"/>
    </row>
    <row r="110289">
      <c r="N110289" s="561" t="n"/>
    </row>
    <row r="110290">
      <c r="N110290" s="561" t="n"/>
    </row>
    <row r="110291">
      <c r="N110291" s="561" t="n"/>
    </row>
    <row r="110292">
      <c r="N110292" s="561" t="n"/>
    </row>
    <row r="110293">
      <c r="N110293" s="561" t="n"/>
    </row>
    <row r="110294">
      <c r="N110294" s="561" t="n"/>
    </row>
    <row r="110295">
      <c r="N110295" s="561" t="n"/>
    </row>
    <row r="110296">
      <c r="N110296" s="561" t="n"/>
    </row>
    <row r="110297">
      <c r="N110297" s="561" t="n"/>
    </row>
    <row r="110298">
      <c r="N110298" s="561" t="n"/>
    </row>
    <row r="110299">
      <c r="N110299" s="561" t="n"/>
    </row>
    <row r="110300">
      <c r="N110300" s="561" t="n"/>
    </row>
    <row r="110301">
      <c r="N110301" s="561" t="n"/>
    </row>
    <row r="110302">
      <c r="N110302" s="561" t="n"/>
    </row>
    <row r="110303">
      <c r="N110303" s="561" t="n"/>
    </row>
    <row r="110304">
      <c r="N110304" s="561" t="n"/>
    </row>
    <row r="110305">
      <c r="N110305" s="561" t="n"/>
    </row>
    <row r="110306">
      <c r="N110306" s="561" t="n"/>
    </row>
    <row r="110307">
      <c r="N110307" s="561" t="n"/>
    </row>
    <row r="110308">
      <c r="N110308" s="561" t="n"/>
    </row>
    <row r="110309">
      <c r="N110309" s="561" t="n"/>
    </row>
    <row r="110310">
      <c r="N110310" s="561" t="n"/>
    </row>
    <row r="110311">
      <c r="N110311" s="561" t="n"/>
    </row>
    <row r="110312">
      <c r="N110312" s="561" t="n"/>
    </row>
    <row r="110313">
      <c r="N110313" s="561" t="n"/>
    </row>
    <row r="110314">
      <c r="N110314" s="561" t="n"/>
    </row>
    <row r="110315">
      <c r="N110315" s="561" t="n"/>
    </row>
    <row r="110316">
      <c r="N110316" s="561" t="n"/>
    </row>
    <row r="110317">
      <c r="N110317" s="561" t="n"/>
    </row>
    <row r="110318">
      <c r="N110318" s="561" t="n"/>
    </row>
    <row r="110319">
      <c r="N110319" s="561" t="n"/>
    </row>
    <row r="110320">
      <c r="N110320" s="561" t="n"/>
    </row>
    <row r="110321">
      <c r="N110321" s="561" t="n"/>
    </row>
    <row r="110322">
      <c r="N110322" s="561" t="n"/>
    </row>
    <row r="110323">
      <c r="N110323" s="561" t="n"/>
    </row>
    <row r="110324">
      <c r="N110324" s="561" t="n"/>
    </row>
    <row r="110325">
      <c r="N110325" s="561" t="n"/>
    </row>
    <row r="110326">
      <c r="N110326" s="561" t="n"/>
    </row>
    <row r="110327">
      <c r="N110327" s="561" t="n"/>
    </row>
    <row r="110328">
      <c r="N110328" s="561" t="n"/>
    </row>
    <row r="110329">
      <c r="N110329" s="561" t="n"/>
    </row>
    <row r="110330">
      <c r="N110330" s="561" t="n"/>
    </row>
    <row r="110331">
      <c r="N110331" s="561" t="n"/>
    </row>
    <row r="110332">
      <c r="N110332" s="561" t="n"/>
    </row>
    <row r="110333">
      <c r="N110333" s="561" t="n"/>
    </row>
    <row r="110334">
      <c r="N110334" s="561" t="n"/>
    </row>
    <row r="110335">
      <c r="N110335" s="561" t="n"/>
    </row>
    <row r="110336">
      <c r="N110336" s="561" t="n"/>
    </row>
    <row r="110337">
      <c r="N110337" s="561" t="n"/>
    </row>
    <row r="110338">
      <c r="N110338" s="561" t="n"/>
    </row>
    <row r="110339">
      <c r="N110339" s="561" t="n"/>
    </row>
    <row r="110340">
      <c r="N110340" s="561" t="n"/>
    </row>
    <row r="110341">
      <c r="N110341" s="561" t="n"/>
    </row>
    <row r="110342">
      <c r="N110342" s="561" t="n"/>
    </row>
    <row r="110343">
      <c r="N110343" s="561" t="n"/>
    </row>
    <row r="110344">
      <c r="N110344" s="561" t="n"/>
    </row>
    <row r="110345">
      <c r="N110345" s="561" t="n"/>
    </row>
    <row r="110346">
      <c r="N110346" s="561" t="n"/>
    </row>
    <row r="110347">
      <c r="N110347" s="561" t="n"/>
    </row>
    <row r="110348">
      <c r="N110348" s="561" t="n"/>
    </row>
    <row r="110349">
      <c r="N110349" s="561" t="n"/>
    </row>
    <row r="110350">
      <c r="N110350" s="561" t="n"/>
    </row>
    <row r="110351">
      <c r="N110351" s="561" t="n"/>
    </row>
    <row r="110352">
      <c r="N110352" s="561" t="n"/>
    </row>
    <row r="110353">
      <c r="N110353" s="561" t="n"/>
    </row>
    <row r="110354">
      <c r="N110354" s="561" t="n"/>
    </row>
    <row r="110355">
      <c r="N110355" s="561" t="n"/>
    </row>
    <row r="110356">
      <c r="N110356" s="561" t="n"/>
    </row>
    <row r="110357">
      <c r="N110357" s="561" t="n"/>
    </row>
    <row r="110358">
      <c r="N110358" s="561" t="n"/>
    </row>
    <row r="110359">
      <c r="N110359" s="561" t="n"/>
    </row>
    <row r="110360">
      <c r="N110360" s="561" t="n"/>
    </row>
    <row r="110361">
      <c r="N110361" s="561" t="n"/>
    </row>
    <row r="110362">
      <c r="N110362" s="561" t="n"/>
    </row>
    <row r="110363">
      <c r="N110363" s="561" t="n"/>
    </row>
    <row r="110364">
      <c r="N110364" s="561" t="n"/>
    </row>
    <row r="110365">
      <c r="N110365" s="561" t="n"/>
    </row>
    <row r="110366">
      <c r="N110366" s="561" t="n"/>
    </row>
    <row r="110367">
      <c r="N110367" s="561" t="n"/>
    </row>
    <row r="110368">
      <c r="N110368" s="561" t="n"/>
    </row>
    <row r="110369">
      <c r="N110369" s="561" t="n"/>
    </row>
    <row r="110370">
      <c r="N110370" s="561" t="n"/>
    </row>
    <row r="110371">
      <c r="N110371" s="561" t="n"/>
    </row>
    <row r="110372">
      <c r="N110372" s="561" t="n"/>
    </row>
    <row r="110373">
      <c r="N110373" s="561" t="n"/>
    </row>
    <row r="110374">
      <c r="N110374" s="561" t="n"/>
    </row>
    <row r="110375">
      <c r="N110375" s="561" t="n"/>
    </row>
    <row r="110376">
      <c r="N110376" s="561" t="n"/>
    </row>
    <row r="110377">
      <c r="N110377" s="561" t="n"/>
    </row>
    <row r="110378">
      <c r="N110378" s="561" t="n"/>
    </row>
    <row r="110379">
      <c r="N110379" s="561" t="n"/>
    </row>
    <row r="110380">
      <c r="N110380" s="561" t="n"/>
    </row>
    <row r="110381">
      <c r="N110381" s="561" t="n"/>
    </row>
    <row r="110382">
      <c r="N110382" s="561" t="n"/>
    </row>
    <row r="110383">
      <c r="N110383" s="561" t="n"/>
    </row>
    <row r="110384">
      <c r="N110384" s="561" t="n"/>
    </row>
    <row r="110385">
      <c r="N110385" s="561" t="n"/>
    </row>
    <row r="110386">
      <c r="N110386" s="561" t="n"/>
    </row>
    <row r="110387">
      <c r="N110387" s="561" t="n"/>
    </row>
    <row r="110388">
      <c r="N110388" s="561" t="n"/>
    </row>
    <row r="110389">
      <c r="N110389" s="561" t="n"/>
    </row>
    <row r="110390">
      <c r="N110390" s="561" t="n"/>
    </row>
    <row r="110391">
      <c r="N110391" s="561" t="n"/>
    </row>
    <row r="110392">
      <c r="N110392" s="561" t="n"/>
    </row>
    <row r="110393">
      <c r="N110393" s="561" t="n"/>
    </row>
    <row r="110394">
      <c r="N110394" s="561" t="n"/>
    </row>
    <row r="110395">
      <c r="N110395" s="561" t="n"/>
    </row>
    <row r="110396">
      <c r="N110396" s="561" t="n"/>
    </row>
    <row r="110397">
      <c r="N110397" s="561" t="n"/>
    </row>
    <row r="110398">
      <c r="N110398" s="561" t="n"/>
    </row>
    <row r="110399">
      <c r="N110399" s="561" t="n"/>
    </row>
    <row r="110400">
      <c r="N110400" s="561" t="n"/>
    </row>
    <row r="110401">
      <c r="N110401" s="561" t="n"/>
    </row>
    <row r="110402">
      <c r="N110402" s="561" t="n"/>
    </row>
    <row r="110403">
      <c r="N110403" s="561" t="n"/>
    </row>
    <row r="110404">
      <c r="N110404" s="561" t="n"/>
    </row>
    <row r="110405">
      <c r="N110405" s="561" t="n"/>
    </row>
    <row r="110406">
      <c r="N110406" s="561" t="n"/>
    </row>
    <row r="110407">
      <c r="N110407" s="561" t="n"/>
    </row>
    <row r="110408">
      <c r="N110408" s="561" t="n"/>
    </row>
    <row r="110409">
      <c r="N110409" s="561" t="n"/>
    </row>
    <row r="110410">
      <c r="N110410" s="561" t="n"/>
    </row>
    <row r="110411">
      <c r="N110411" s="561" t="n"/>
    </row>
    <row r="110412">
      <c r="N110412" s="561" t="n"/>
    </row>
    <row r="110413">
      <c r="N110413" s="561" t="n"/>
    </row>
    <row r="110414">
      <c r="N110414" s="561" t="n"/>
    </row>
    <row r="110415">
      <c r="N110415" s="561" t="n"/>
    </row>
    <row r="110416">
      <c r="N110416" s="561" t="n"/>
    </row>
    <row r="110417">
      <c r="N110417" s="561" t="n"/>
    </row>
    <row r="110418">
      <c r="N110418" s="561" t="n"/>
    </row>
    <row r="110419">
      <c r="N110419" s="561" t="n"/>
    </row>
    <row r="110420">
      <c r="N110420" s="561" t="n"/>
    </row>
    <row r="110421">
      <c r="N110421" s="561" t="n"/>
    </row>
    <row r="110422">
      <c r="N110422" s="561" t="n"/>
    </row>
    <row r="110423">
      <c r="N110423" s="561" t="n"/>
    </row>
    <row r="110424">
      <c r="N110424" s="561" t="n"/>
    </row>
    <row r="110425">
      <c r="N110425" s="561" t="n"/>
    </row>
    <row r="110426">
      <c r="N110426" s="561" t="n"/>
    </row>
    <row r="110427">
      <c r="N110427" s="561" t="n"/>
    </row>
    <row r="110428">
      <c r="N110428" s="561" t="n"/>
    </row>
    <row r="110429">
      <c r="N110429" s="561" t="n"/>
    </row>
    <row r="110430">
      <c r="N110430" s="561" t="n"/>
    </row>
    <row r="110431">
      <c r="N110431" s="561" t="n"/>
    </row>
    <row r="110432">
      <c r="N110432" s="561" t="n"/>
    </row>
    <row r="110433">
      <c r="N110433" s="561" t="n"/>
    </row>
    <row r="110434">
      <c r="N110434" s="561" t="n"/>
    </row>
    <row r="110435">
      <c r="N110435" s="561" t="n"/>
    </row>
    <row r="110436">
      <c r="N110436" s="561" t="n"/>
    </row>
    <row r="110437">
      <c r="N110437" s="561" t="n"/>
    </row>
    <row r="110438">
      <c r="N110438" s="561" t="n"/>
    </row>
    <row r="110439">
      <c r="N110439" s="561" t="n"/>
    </row>
    <row r="110440">
      <c r="N110440" s="561" t="n"/>
    </row>
    <row r="110441">
      <c r="N110441" s="561" t="n"/>
    </row>
    <row r="110442">
      <c r="N110442" s="561" t="n"/>
    </row>
    <row r="110443">
      <c r="N110443" s="561" t="n"/>
    </row>
    <row r="110444">
      <c r="N110444" s="561" t="n"/>
    </row>
    <row r="110445">
      <c r="N110445" s="561" t="n"/>
    </row>
    <row r="110446">
      <c r="N110446" s="561" t="n"/>
    </row>
    <row r="110447">
      <c r="N110447" s="561" t="n"/>
    </row>
    <row r="110448">
      <c r="N110448" s="561" t="n"/>
    </row>
    <row r="110449">
      <c r="N110449" s="561" t="n"/>
    </row>
    <row r="110450">
      <c r="N110450" s="561" t="n"/>
    </row>
    <row r="110451">
      <c r="N110451" s="561" t="n"/>
    </row>
    <row r="110452">
      <c r="N110452" s="561" t="n"/>
    </row>
    <row r="110453">
      <c r="N110453" s="561" t="n"/>
    </row>
    <row r="110454">
      <c r="N110454" s="561" t="n"/>
    </row>
    <row r="110455">
      <c r="N110455" s="561" t="n"/>
    </row>
    <row r="110456">
      <c r="N110456" s="561" t="n"/>
    </row>
    <row r="110457">
      <c r="N110457" s="561" t="n"/>
    </row>
    <row r="110458">
      <c r="N110458" s="561" t="n"/>
    </row>
    <row r="110459">
      <c r="N110459" s="561" t="n"/>
    </row>
    <row r="110460">
      <c r="N110460" s="561" t="n"/>
    </row>
    <row r="110461">
      <c r="N110461" s="561" t="n"/>
    </row>
    <row r="110462">
      <c r="N110462" s="561" t="n"/>
    </row>
    <row r="110463">
      <c r="N110463" s="561" t="n"/>
    </row>
    <row r="110464">
      <c r="N110464" s="561" t="n"/>
    </row>
    <row r="110465">
      <c r="N110465" s="561" t="n"/>
    </row>
    <row r="110466">
      <c r="N110466" s="561" t="n"/>
    </row>
    <row r="110467">
      <c r="N110467" s="561" t="n"/>
    </row>
    <row r="110468">
      <c r="N110468" s="561" t="n"/>
    </row>
    <row r="110469">
      <c r="N110469" s="561" t="n"/>
    </row>
    <row r="110470">
      <c r="N110470" s="561" t="n"/>
    </row>
    <row r="110471">
      <c r="N110471" s="561" t="n"/>
    </row>
    <row r="110472">
      <c r="N110472" s="561" t="n"/>
    </row>
    <row r="110473">
      <c r="N110473" s="561" t="n"/>
    </row>
    <row r="110474">
      <c r="N110474" s="561" t="n"/>
    </row>
    <row r="110475">
      <c r="N110475" s="561" t="n"/>
    </row>
    <row r="110476">
      <c r="N110476" s="561" t="n"/>
    </row>
    <row r="110477">
      <c r="N110477" s="561" t="n"/>
    </row>
    <row r="110478">
      <c r="N110478" s="561" t="n"/>
    </row>
    <row r="110479">
      <c r="N110479" s="561" t="n"/>
    </row>
    <row r="110480">
      <c r="N110480" s="561" t="n"/>
    </row>
    <row r="110481">
      <c r="N110481" s="561" t="n"/>
    </row>
    <row r="110482">
      <c r="N110482" s="561" t="n"/>
    </row>
    <row r="110483">
      <c r="N110483" s="561" t="n"/>
    </row>
    <row r="110484">
      <c r="N110484" s="561" t="n"/>
    </row>
    <row r="110485">
      <c r="N110485" s="561" t="n"/>
    </row>
    <row r="110486">
      <c r="N110486" s="561" t="n"/>
    </row>
    <row r="110487">
      <c r="N110487" s="561" t="n"/>
    </row>
    <row r="110488">
      <c r="N110488" s="561" t="n"/>
    </row>
    <row r="110489">
      <c r="N110489" s="561" t="n"/>
    </row>
    <row r="110490">
      <c r="N110490" s="561" t="n"/>
    </row>
    <row r="110491">
      <c r="N110491" s="561" t="n"/>
    </row>
    <row r="110492">
      <c r="N110492" s="561" t="n"/>
    </row>
    <row r="110493">
      <c r="N110493" s="561" t="n"/>
    </row>
    <row r="110494">
      <c r="N110494" s="561" t="n"/>
    </row>
    <row r="110495">
      <c r="N110495" s="561" t="n"/>
    </row>
    <row r="110496">
      <c r="N110496" s="561" t="n"/>
    </row>
    <row r="110497">
      <c r="N110497" s="561" t="n"/>
    </row>
    <row r="110498">
      <c r="N110498" s="561" t="n"/>
    </row>
    <row r="110499">
      <c r="N110499" s="561" t="n"/>
    </row>
    <row r="110500">
      <c r="N110500" s="561" t="n"/>
    </row>
    <row r="110501">
      <c r="N110501" s="561" t="n"/>
    </row>
    <row r="110502">
      <c r="N110502" s="561" t="n"/>
    </row>
    <row r="110503">
      <c r="N110503" s="561" t="n"/>
    </row>
    <row r="110504">
      <c r="N110504" s="561" t="n"/>
    </row>
    <row r="110505">
      <c r="N110505" s="561" t="n"/>
    </row>
    <row r="110506">
      <c r="N110506" s="561" t="n"/>
    </row>
    <row r="110507">
      <c r="N110507" s="561" t="n"/>
    </row>
    <row r="110508">
      <c r="N110508" s="561" t="n"/>
    </row>
    <row r="110509">
      <c r="N110509" s="561" t="n"/>
    </row>
    <row r="110510">
      <c r="N110510" s="561" t="n"/>
    </row>
    <row r="110511">
      <c r="N110511" s="561" t="n"/>
    </row>
    <row r="110512">
      <c r="N110512" s="561" t="n"/>
    </row>
    <row r="110513">
      <c r="N110513" s="561" t="n"/>
    </row>
    <row r="110514">
      <c r="N110514" s="561" t="n"/>
    </row>
    <row r="110515">
      <c r="N110515" s="561" t="n"/>
    </row>
    <row r="110516">
      <c r="N110516" s="561" t="n"/>
    </row>
    <row r="110517">
      <c r="N110517" s="561" t="n"/>
    </row>
    <row r="110518">
      <c r="N110518" s="561" t="n"/>
    </row>
    <row r="110519">
      <c r="N110519" s="561" t="n"/>
    </row>
    <row r="110520">
      <c r="N110520" s="561" t="n"/>
    </row>
    <row r="110521">
      <c r="N110521" s="561" t="n"/>
    </row>
    <row r="110522">
      <c r="N110522" s="561" t="n"/>
    </row>
    <row r="110523">
      <c r="N110523" s="561" t="n"/>
    </row>
    <row r="110524">
      <c r="N110524" s="561" t="n"/>
    </row>
    <row r="110525">
      <c r="N110525" s="561" t="n"/>
    </row>
    <row r="110526">
      <c r="N110526" s="561" t="n"/>
    </row>
    <row r="110527">
      <c r="N110527" s="561" t="n"/>
    </row>
    <row r="110528">
      <c r="N110528" s="561" t="n"/>
    </row>
    <row r="110529">
      <c r="N110529" s="561" t="n"/>
    </row>
    <row r="110530">
      <c r="N110530" s="561" t="n"/>
    </row>
    <row r="110531">
      <c r="N110531" s="561" t="n"/>
    </row>
    <row r="110532">
      <c r="N110532" s="561" t="n"/>
    </row>
    <row r="110533">
      <c r="N110533" s="561" t="n"/>
    </row>
    <row r="110534">
      <c r="N110534" s="561" t="n"/>
    </row>
    <row r="110535">
      <c r="N110535" s="561" t="n"/>
    </row>
    <row r="110536">
      <c r="N110536" s="561" t="n"/>
    </row>
    <row r="110537">
      <c r="N110537" s="561" t="n"/>
    </row>
    <row r="110538">
      <c r="N110538" s="561" t="n"/>
    </row>
    <row r="110539">
      <c r="N110539" s="561" t="n"/>
    </row>
    <row r="110540">
      <c r="N110540" s="561" t="n"/>
    </row>
    <row r="110541">
      <c r="N110541" s="561" t="n"/>
    </row>
    <row r="110542">
      <c r="N110542" s="561" t="n"/>
    </row>
    <row r="110543">
      <c r="N110543" s="561" t="n"/>
    </row>
    <row r="110544">
      <c r="N110544" s="561" t="n"/>
    </row>
    <row r="110545">
      <c r="N110545" s="561" t="n"/>
    </row>
    <row r="110546">
      <c r="N110546" s="561" t="n"/>
    </row>
    <row r="110547">
      <c r="N110547" s="561" t="n"/>
    </row>
    <row r="110548">
      <c r="N110548" s="561" t="n"/>
    </row>
    <row r="110549">
      <c r="N110549" s="561" t="n"/>
    </row>
    <row r="110550">
      <c r="N110550" s="561" t="n"/>
    </row>
    <row r="110551">
      <c r="N110551" s="561" t="n"/>
    </row>
    <row r="110552">
      <c r="N110552" s="561" t="n"/>
    </row>
    <row r="110553">
      <c r="N110553" s="561" t="n"/>
    </row>
    <row r="110554">
      <c r="N110554" s="561" t="n"/>
    </row>
    <row r="110555">
      <c r="N110555" s="561" t="n"/>
    </row>
    <row r="110556">
      <c r="N110556" s="561" t="n"/>
    </row>
    <row r="110557">
      <c r="N110557" s="561" t="n"/>
    </row>
    <row r="110558">
      <c r="N110558" s="561" t="n"/>
    </row>
    <row r="110559">
      <c r="N110559" s="561" t="n"/>
    </row>
    <row r="110560">
      <c r="N110560" s="561" t="n"/>
    </row>
    <row r="110561">
      <c r="N110561" s="561" t="n"/>
    </row>
    <row r="110562">
      <c r="N110562" s="561" t="n"/>
    </row>
    <row r="110563">
      <c r="N110563" s="561" t="n"/>
    </row>
    <row r="110564">
      <c r="N110564" s="561" t="n"/>
    </row>
    <row r="110565">
      <c r="N110565" s="561" t="n"/>
    </row>
    <row r="110566">
      <c r="N110566" s="561" t="n"/>
    </row>
    <row r="110567">
      <c r="N110567" s="561" t="n"/>
    </row>
    <row r="110568">
      <c r="N110568" s="561" t="n"/>
    </row>
    <row r="110569">
      <c r="N110569" s="561" t="n"/>
    </row>
    <row r="110570">
      <c r="N110570" s="561" t="n"/>
    </row>
    <row r="110571">
      <c r="N110571" s="561" t="n"/>
    </row>
    <row r="110572">
      <c r="N110572" s="561" t="n"/>
    </row>
    <row r="110573">
      <c r="N110573" s="561" t="n"/>
    </row>
    <row r="110574">
      <c r="N110574" s="561" t="n"/>
    </row>
    <row r="110575">
      <c r="N110575" s="561" t="n"/>
    </row>
    <row r="110576">
      <c r="N110576" s="561" t="n"/>
    </row>
    <row r="110577">
      <c r="N110577" s="561" t="n"/>
    </row>
    <row r="110578">
      <c r="N110578" s="561" t="n"/>
    </row>
    <row r="110579">
      <c r="N110579" s="561" t="n"/>
    </row>
    <row r="110580">
      <c r="N110580" s="561" t="n"/>
    </row>
    <row r="110581">
      <c r="N110581" s="561" t="n"/>
    </row>
    <row r="110582">
      <c r="N110582" s="561" t="n"/>
    </row>
    <row r="110583">
      <c r="N110583" s="561" t="n"/>
    </row>
    <row r="110584">
      <c r="N110584" s="561" t="n"/>
    </row>
    <row r="110585">
      <c r="N110585" s="561" t="n"/>
    </row>
    <row r="110586">
      <c r="N110586" s="561" t="n"/>
    </row>
    <row r="110587">
      <c r="N110587" s="561" t="n"/>
    </row>
    <row r="110588">
      <c r="N110588" s="561" t="n"/>
    </row>
    <row r="110589">
      <c r="N110589" s="561" t="n"/>
    </row>
    <row r="110590">
      <c r="N110590" s="561" t="n"/>
    </row>
    <row r="110591">
      <c r="N110591" s="561" t="n"/>
    </row>
    <row r="110592">
      <c r="N110592" s="561" t="n"/>
    </row>
    <row r="110593">
      <c r="N110593" s="561" t="n"/>
    </row>
    <row r="110594">
      <c r="N110594" s="561" t="n"/>
    </row>
    <row r="110595">
      <c r="N110595" s="561" t="n"/>
    </row>
    <row r="110596">
      <c r="N110596" s="561" t="n"/>
    </row>
    <row r="110597">
      <c r="N110597" s="561" t="n"/>
    </row>
    <row r="110598">
      <c r="N110598" s="561" t="n"/>
    </row>
    <row r="110599">
      <c r="N110599" s="561" t="n"/>
    </row>
    <row r="110600">
      <c r="N110600" s="561" t="n"/>
    </row>
    <row r="110601">
      <c r="N110601" s="561" t="n"/>
    </row>
    <row r="110602">
      <c r="N110602" s="561" t="n"/>
    </row>
    <row r="110603">
      <c r="N110603" s="561" t="n"/>
    </row>
    <row r="110604">
      <c r="N110604" s="561" t="n"/>
    </row>
    <row r="110605">
      <c r="N110605" s="561" t="n"/>
    </row>
    <row r="110606">
      <c r="N110606" s="561" t="n"/>
    </row>
    <row r="110607">
      <c r="N110607" s="561" t="n"/>
    </row>
    <row r="110608">
      <c r="N110608" s="561" t="n"/>
    </row>
    <row r="110609">
      <c r="N110609" s="561" t="n"/>
    </row>
    <row r="110610">
      <c r="N110610" s="561" t="n"/>
    </row>
    <row r="110611">
      <c r="N110611" s="561" t="n"/>
    </row>
    <row r="110612">
      <c r="N110612" s="561" t="n"/>
    </row>
    <row r="110613">
      <c r="N110613" s="561" t="n"/>
    </row>
    <row r="110614">
      <c r="N110614" s="561" t="n"/>
    </row>
    <row r="110615">
      <c r="N110615" s="561" t="n"/>
    </row>
    <row r="110616">
      <c r="N110616" s="561" t="n"/>
    </row>
    <row r="110617">
      <c r="N110617" s="561" t="n"/>
    </row>
    <row r="110618">
      <c r="N110618" s="561" t="n"/>
    </row>
    <row r="110619">
      <c r="N110619" s="561" t="n"/>
    </row>
    <row r="110620">
      <c r="N110620" s="561" t="n"/>
    </row>
    <row r="110621">
      <c r="N110621" s="561" t="n"/>
    </row>
    <row r="110622">
      <c r="N110622" s="561" t="n"/>
    </row>
    <row r="110623">
      <c r="N110623" s="561" t="n"/>
    </row>
    <row r="110624">
      <c r="N110624" s="561" t="n"/>
    </row>
    <row r="110625">
      <c r="N110625" s="561" t="n"/>
    </row>
    <row r="110626">
      <c r="N110626" s="561" t="n"/>
    </row>
    <row r="110627">
      <c r="N110627" s="561" t="n"/>
    </row>
    <row r="110628">
      <c r="N110628" s="561" t="n"/>
    </row>
    <row r="110629">
      <c r="N110629" s="561" t="n"/>
    </row>
    <row r="110630">
      <c r="N110630" s="561" t="n"/>
    </row>
    <row r="110631">
      <c r="N110631" s="561" t="n"/>
    </row>
    <row r="110632">
      <c r="N110632" s="561" t="n"/>
    </row>
    <row r="110633">
      <c r="N110633" s="561" t="n"/>
    </row>
    <row r="110634">
      <c r="N110634" s="561" t="n"/>
    </row>
    <row r="110635">
      <c r="N110635" s="561" t="n"/>
    </row>
    <row r="110636">
      <c r="N110636" s="561" t="n"/>
    </row>
    <row r="110637">
      <c r="N110637" s="561" t="n"/>
    </row>
    <row r="110638">
      <c r="N110638" s="561" t="n"/>
    </row>
    <row r="110639">
      <c r="N110639" s="561" t="n"/>
    </row>
    <row r="110640">
      <c r="N110640" s="561" t="n"/>
    </row>
    <row r="110641">
      <c r="N110641" s="561" t="n"/>
    </row>
    <row r="110642">
      <c r="N110642" s="561" t="n"/>
    </row>
    <row r="110643">
      <c r="N110643" s="561" t="n"/>
    </row>
    <row r="110644">
      <c r="N110644" s="561" t="n"/>
    </row>
    <row r="110645">
      <c r="N110645" s="561" t="n"/>
    </row>
    <row r="110646">
      <c r="N110646" s="561" t="n"/>
    </row>
    <row r="110647">
      <c r="N110647" s="561" t="n"/>
    </row>
    <row r="110648">
      <c r="N110648" s="561" t="n"/>
    </row>
    <row r="110649">
      <c r="N110649" s="561" t="n"/>
    </row>
    <row r="110650">
      <c r="N110650" s="561" t="n"/>
    </row>
    <row r="110651">
      <c r="N110651" s="561" t="n"/>
    </row>
    <row r="110652">
      <c r="N110652" s="561" t="n"/>
    </row>
    <row r="110653">
      <c r="N110653" s="561" t="n"/>
    </row>
    <row r="110654">
      <c r="N110654" s="561" t="n"/>
    </row>
    <row r="110655">
      <c r="N110655" s="561" t="n"/>
    </row>
    <row r="110656">
      <c r="N110656" s="561" t="n"/>
    </row>
    <row r="110657">
      <c r="N110657" s="561" t="n"/>
    </row>
    <row r="110658">
      <c r="N110658" s="561" t="n"/>
    </row>
    <row r="110659">
      <c r="N110659" s="561" t="n"/>
    </row>
    <row r="110660">
      <c r="N110660" s="561" t="n"/>
    </row>
    <row r="110661">
      <c r="N110661" s="561" t="n"/>
    </row>
    <row r="110662">
      <c r="N110662" s="561" t="n"/>
    </row>
    <row r="110663">
      <c r="N110663" s="561" t="n"/>
    </row>
    <row r="110664">
      <c r="N110664" s="561" t="n"/>
    </row>
    <row r="110665">
      <c r="N110665" s="561" t="n"/>
    </row>
    <row r="110666">
      <c r="N110666" s="561" t="n"/>
    </row>
    <row r="110667">
      <c r="N110667" s="561" t="n"/>
    </row>
    <row r="110668">
      <c r="N110668" s="561" t="n"/>
    </row>
    <row r="110669">
      <c r="N110669" s="561" t="n"/>
    </row>
    <row r="110670">
      <c r="N110670" s="561" t="n"/>
    </row>
    <row r="110671">
      <c r="N110671" s="561" t="n"/>
    </row>
    <row r="110672">
      <c r="N110672" s="561" t="n"/>
    </row>
    <row r="110673">
      <c r="N110673" s="561" t="n"/>
    </row>
    <row r="110674">
      <c r="N110674" s="561" t="n"/>
    </row>
    <row r="110675">
      <c r="N110675" s="561" t="n"/>
    </row>
    <row r="110676">
      <c r="N110676" s="561" t="n"/>
    </row>
    <row r="110677">
      <c r="N110677" s="561" t="n"/>
    </row>
    <row r="110678">
      <c r="N110678" s="561" t="n"/>
    </row>
    <row r="110679">
      <c r="N110679" s="561" t="n"/>
    </row>
    <row r="110680">
      <c r="N110680" s="561" t="n"/>
    </row>
    <row r="110681">
      <c r="N110681" s="561" t="n"/>
    </row>
    <row r="110682">
      <c r="N110682" s="561" t="n"/>
    </row>
    <row r="110683">
      <c r="N110683" s="561" t="n"/>
    </row>
    <row r="110684">
      <c r="N110684" s="561" t="n"/>
    </row>
    <row r="110685">
      <c r="N110685" s="561" t="n"/>
    </row>
    <row r="110686">
      <c r="N110686" s="561" t="n"/>
    </row>
    <row r="110687">
      <c r="N110687" s="561" t="n"/>
    </row>
    <row r="110688">
      <c r="N110688" s="561" t="n"/>
    </row>
    <row r="110689">
      <c r="N110689" s="561" t="n"/>
    </row>
    <row r="110690">
      <c r="N110690" s="561" t="n"/>
    </row>
    <row r="110691">
      <c r="N110691" s="561" t="n"/>
    </row>
    <row r="110692">
      <c r="N110692" s="561" t="n"/>
    </row>
    <row r="110693">
      <c r="N110693" s="561" t="n"/>
    </row>
    <row r="110694">
      <c r="N110694" s="561" t="n"/>
    </row>
    <row r="110695">
      <c r="N110695" s="561" t="n"/>
    </row>
    <row r="110696">
      <c r="N110696" s="561" t="n"/>
    </row>
    <row r="110697">
      <c r="N110697" s="561" t="n"/>
    </row>
    <row r="110698">
      <c r="N110698" s="561" t="n"/>
    </row>
    <row r="110699">
      <c r="N110699" s="561" t="n"/>
    </row>
    <row r="110700">
      <c r="N110700" s="561" t="n"/>
    </row>
    <row r="110701">
      <c r="N110701" s="561" t="n"/>
    </row>
    <row r="110702">
      <c r="N110702" s="561" t="n"/>
    </row>
    <row r="110703">
      <c r="N110703" s="561" t="n"/>
    </row>
    <row r="110704">
      <c r="N110704" s="561" t="n"/>
    </row>
    <row r="110705">
      <c r="N110705" s="561" t="n"/>
    </row>
    <row r="110706">
      <c r="N110706" s="561" t="n"/>
    </row>
    <row r="110707">
      <c r="N110707" s="561" t="n"/>
    </row>
    <row r="110708">
      <c r="N110708" s="561" t="n"/>
    </row>
    <row r="110709">
      <c r="N110709" s="561" t="n"/>
    </row>
    <row r="110710">
      <c r="N110710" s="561" t="n"/>
    </row>
    <row r="110711">
      <c r="N110711" s="561" t="n"/>
    </row>
    <row r="110712">
      <c r="N110712" s="561" t="n"/>
    </row>
    <row r="110713">
      <c r="N110713" s="561" t="n"/>
    </row>
    <row r="110714">
      <c r="N110714" s="561" t="n"/>
    </row>
    <row r="110715">
      <c r="N110715" s="561" t="n"/>
    </row>
    <row r="110716">
      <c r="N110716" s="561" t="n"/>
    </row>
    <row r="110717">
      <c r="N110717" s="561" t="n"/>
    </row>
    <row r="110718">
      <c r="N110718" s="561" t="n"/>
    </row>
    <row r="110719">
      <c r="N110719" s="561" t="n"/>
    </row>
    <row r="110720">
      <c r="N110720" s="561" t="n"/>
    </row>
    <row r="110721">
      <c r="N110721" s="561" t="n"/>
    </row>
    <row r="110722">
      <c r="N110722" s="561" t="n"/>
    </row>
    <row r="110723">
      <c r="N110723" s="561" t="n"/>
    </row>
    <row r="110724">
      <c r="N110724" s="561" t="n"/>
    </row>
    <row r="110725">
      <c r="N110725" s="561" t="n"/>
    </row>
    <row r="110726">
      <c r="N110726" s="561" t="n"/>
    </row>
    <row r="110727">
      <c r="N110727" s="561" t="n"/>
    </row>
    <row r="110728">
      <c r="N110728" s="561" t="n"/>
    </row>
    <row r="110729">
      <c r="N110729" s="561" t="n"/>
    </row>
    <row r="110730">
      <c r="N110730" s="561" t="n"/>
    </row>
    <row r="110731">
      <c r="N110731" s="561" t="n"/>
    </row>
    <row r="110732">
      <c r="N110732" s="561" t="n"/>
    </row>
    <row r="110733">
      <c r="N110733" s="561" t="n"/>
    </row>
    <row r="110734">
      <c r="N110734" s="561" t="n"/>
    </row>
    <row r="110735">
      <c r="N110735" s="561" t="n"/>
    </row>
    <row r="110736">
      <c r="N110736" s="561" t="n"/>
    </row>
    <row r="110737">
      <c r="N110737" s="561" t="n"/>
    </row>
    <row r="110738">
      <c r="N110738" s="561" t="n"/>
    </row>
    <row r="110739">
      <c r="N110739" s="561" t="n"/>
    </row>
    <row r="110740">
      <c r="N110740" s="561" t="n"/>
    </row>
    <row r="110741">
      <c r="N110741" s="561" t="n"/>
    </row>
    <row r="110742">
      <c r="N110742" s="561" t="n"/>
    </row>
    <row r="110743">
      <c r="N110743" s="561" t="n"/>
    </row>
    <row r="110744">
      <c r="N110744" s="561" t="n"/>
    </row>
    <row r="110745">
      <c r="N110745" s="561" t="n"/>
    </row>
    <row r="110746">
      <c r="N110746" s="561" t="n"/>
    </row>
    <row r="110747">
      <c r="N110747" s="561" t="n"/>
    </row>
    <row r="110748">
      <c r="N110748" s="561" t="n"/>
    </row>
    <row r="110749">
      <c r="N110749" s="561" t="n"/>
    </row>
    <row r="110750">
      <c r="N110750" s="561" t="n"/>
    </row>
    <row r="110751">
      <c r="N110751" s="561" t="n"/>
    </row>
    <row r="110752">
      <c r="N110752" s="561" t="n"/>
    </row>
    <row r="110753">
      <c r="N110753" s="561" t="n"/>
    </row>
    <row r="110754">
      <c r="N110754" s="561" t="n"/>
    </row>
    <row r="110755">
      <c r="N110755" s="561" t="n"/>
    </row>
    <row r="110756">
      <c r="N110756" s="561" t="n"/>
    </row>
    <row r="110757">
      <c r="N110757" s="561" t="n"/>
    </row>
    <row r="110758">
      <c r="N110758" s="561" t="n"/>
    </row>
    <row r="110759">
      <c r="N110759" s="561" t="n"/>
    </row>
    <row r="110760">
      <c r="N110760" s="561" t="n"/>
    </row>
    <row r="110761">
      <c r="N110761" s="561" t="n"/>
    </row>
    <row r="110762">
      <c r="N110762" s="561" t="n"/>
    </row>
    <row r="110763">
      <c r="N110763" s="561" t="n"/>
    </row>
    <row r="110764">
      <c r="N110764" s="561" t="n"/>
    </row>
    <row r="110765">
      <c r="N110765" s="561" t="n"/>
    </row>
    <row r="110766">
      <c r="N110766" s="561" t="n"/>
    </row>
    <row r="110767">
      <c r="N110767" s="561" t="n"/>
    </row>
    <row r="110768">
      <c r="N110768" s="561" t="n"/>
    </row>
    <row r="110769">
      <c r="N110769" s="561" t="n"/>
    </row>
    <row r="110770">
      <c r="N110770" s="561" t="n"/>
    </row>
    <row r="110771">
      <c r="N110771" s="561" t="n"/>
    </row>
    <row r="110772">
      <c r="N110772" s="561" t="n"/>
    </row>
    <row r="110773">
      <c r="N110773" s="561" t="n"/>
    </row>
    <row r="110774">
      <c r="N110774" s="561" t="n"/>
    </row>
    <row r="110775">
      <c r="N110775" s="561" t="n"/>
    </row>
    <row r="110776">
      <c r="N110776" s="561" t="n"/>
    </row>
    <row r="110777">
      <c r="N110777" s="561" t="n"/>
    </row>
    <row r="110778">
      <c r="N110778" s="561" t="n"/>
    </row>
    <row r="110779">
      <c r="N110779" s="561" t="n"/>
    </row>
    <row r="110780">
      <c r="N110780" s="561" t="n"/>
    </row>
    <row r="110781">
      <c r="N110781" s="561" t="n"/>
    </row>
    <row r="110782">
      <c r="N110782" s="561" t="n"/>
    </row>
    <row r="110783">
      <c r="N110783" s="561" t="n"/>
    </row>
    <row r="110784">
      <c r="N110784" s="561" t="n"/>
    </row>
    <row r="110785">
      <c r="N110785" s="561" t="n"/>
    </row>
    <row r="110786">
      <c r="N110786" s="561" t="n"/>
    </row>
    <row r="110787">
      <c r="N110787" s="561" t="n"/>
    </row>
    <row r="110788">
      <c r="N110788" s="561" t="n"/>
    </row>
    <row r="110789">
      <c r="N110789" s="561" t="n"/>
    </row>
    <row r="110790">
      <c r="N110790" s="561" t="n"/>
    </row>
    <row r="110791">
      <c r="N110791" s="561" t="n"/>
    </row>
    <row r="110792">
      <c r="N110792" s="561" t="n"/>
    </row>
    <row r="110793">
      <c r="N110793" s="561" t="n"/>
    </row>
    <row r="110794">
      <c r="N110794" s="561" t="n"/>
    </row>
    <row r="110795">
      <c r="N110795" s="561" t="n"/>
    </row>
    <row r="110796">
      <c r="N110796" s="561" t="n"/>
    </row>
    <row r="110797">
      <c r="N110797" s="561" t="n"/>
    </row>
    <row r="110798">
      <c r="N110798" s="561" t="n"/>
    </row>
    <row r="110799">
      <c r="N110799" s="561" t="n"/>
    </row>
    <row r="110800">
      <c r="N110800" s="561" t="n"/>
    </row>
    <row r="110801">
      <c r="N110801" s="561" t="n"/>
    </row>
    <row r="110802">
      <c r="N110802" s="561" t="n"/>
    </row>
    <row r="110803">
      <c r="N110803" s="561" t="n"/>
    </row>
    <row r="110804">
      <c r="N110804" s="561" t="n"/>
    </row>
    <row r="110805">
      <c r="N110805" s="561" t="n"/>
    </row>
    <row r="110806">
      <c r="N110806" s="561" t="n"/>
    </row>
    <row r="110807">
      <c r="N110807" s="561" t="n"/>
    </row>
    <row r="110808">
      <c r="N110808" s="561" t="n"/>
    </row>
    <row r="110809">
      <c r="N110809" s="561" t="n"/>
    </row>
    <row r="110810">
      <c r="N110810" s="561" t="n"/>
    </row>
    <row r="110811">
      <c r="N110811" s="561" t="n"/>
    </row>
    <row r="110812">
      <c r="N110812" s="561" t="n"/>
    </row>
    <row r="110813">
      <c r="N110813" s="561" t="n"/>
    </row>
    <row r="110814">
      <c r="N110814" s="561" t="n"/>
    </row>
    <row r="110815">
      <c r="N110815" s="561" t="n"/>
    </row>
    <row r="110816">
      <c r="N110816" s="561" t="n"/>
    </row>
    <row r="110817">
      <c r="N110817" s="561" t="n"/>
    </row>
    <row r="110818">
      <c r="N110818" s="561" t="n"/>
    </row>
    <row r="110819">
      <c r="N110819" s="561" t="n"/>
    </row>
    <row r="110820">
      <c r="N110820" s="561" t="n"/>
    </row>
    <row r="110821">
      <c r="N110821" s="561" t="n"/>
    </row>
    <row r="110822">
      <c r="N110822" s="561" t="n"/>
    </row>
    <row r="110823">
      <c r="N110823" s="561" t="n"/>
    </row>
    <row r="110824">
      <c r="N110824" s="561" t="n"/>
    </row>
    <row r="110825">
      <c r="N110825" s="561" t="n"/>
    </row>
    <row r="110826">
      <c r="N110826" s="561" t="n"/>
    </row>
    <row r="110827">
      <c r="N110827" s="561" t="n"/>
    </row>
    <row r="110828">
      <c r="N110828" s="561" t="n"/>
    </row>
    <row r="110829">
      <c r="N110829" s="561" t="n"/>
    </row>
    <row r="110830">
      <c r="N110830" s="561" t="n"/>
    </row>
    <row r="110831">
      <c r="N110831" s="561" t="n"/>
    </row>
    <row r="110832">
      <c r="N110832" s="561" t="n"/>
    </row>
    <row r="110833">
      <c r="N110833" s="561" t="n"/>
    </row>
    <row r="110834">
      <c r="N110834" s="561" t="n"/>
    </row>
    <row r="110835">
      <c r="N110835" s="561" t="n"/>
    </row>
    <row r="110836">
      <c r="N110836" s="561" t="n"/>
    </row>
    <row r="110837">
      <c r="N110837" s="561" t="n"/>
    </row>
    <row r="110838">
      <c r="N110838" s="561" t="n"/>
    </row>
    <row r="110839">
      <c r="N110839" s="561" t="n"/>
    </row>
    <row r="110840">
      <c r="N110840" s="561" t="n"/>
    </row>
    <row r="110841">
      <c r="N110841" s="561" t="n"/>
    </row>
    <row r="110842">
      <c r="N110842" s="561" t="n"/>
    </row>
    <row r="110843">
      <c r="N110843" s="561" t="n"/>
    </row>
    <row r="110844">
      <c r="N110844" s="561" t="n"/>
    </row>
    <row r="110845">
      <c r="N110845" s="561" t="n"/>
    </row>
    <row r="110846">
      <c r="N110846" s="561" t="n"/>
    </row>
    <row r="110847">
      <c r="N110847" s="561" t="n"/>
    </row>
    <row r="110848">
      <c r="N110848" s="561" t="n"/>
    </row>
    <row r="110849">
      <c r="N110849" s="561" t="n"/>
    </row>
    <row r="110850">
      <c r="N110850" s="561" t="n"/>
    </row>
    <row r="110851">
      <c r="N110851" s="561" t="n"/>
    </row>
    <row r="110852">
      <c r="N110852" s="561" t="n"/>
    </row>
    <row r="110853">
      <c r="N110853" s="561" t="n"/>
    </row>
    <row r="110854">
      <c r="N110854" s="561" t="n"/>
    </row>
    <row r="110855">
      <c r="N110855" s="561" t="n"/>
    </row>
    <row r="110856">
      <c r="N110856" s="561" t="n"/>
    </row>
    <row r="110857">
      <c r="N110857" s="561" t="n"/>
    </row>
    <row r="110858">
      <c r="N110858" s="561" t="n"/>
    </row>
    <row r="110859">
      <c r="N110859" s="561" t="n"/>
    </row>
    <row r="110860">
      <c r="N110860" s="561" t="n"/>
    </row>
    <row r="110861">
      <c r="N110861" s="561" t="n"/>
    </row>
    <row r="110862">
      <c r="N110862" s="561" t="n"/>
    </row>
    <row r="110863">
      <c r="N110863" s="561" t="n"/>
    </row>
    <row r="110864">
      <c r="N110864" s="561" t="n"/>
    </row>
    <row r="110865">
      <c r="N110865" s="561" t="n"/>
    </row>
    <row r="110866">
      <c r="N110866" s="561" t="n"/>
    </row>
    <row r="110867">
      <c r="N110867" s="561" t="n"/>
    </row>
    <row r="110868">
      <c r="N110868" s="561" t="n"/>
    </row>
    <row r="110869">
      <c r="N110869" s="561" t="n"/>
    </row>
    <row r="110870">
      <c r="N110870" s="561" t="n"/>
    </row>
    <row r="110871">
      <c r="N110871" s="561" t="n"/>
    </row>
    <row r="110872">
      <c r="N110872" s="561" t="n"/>
    </row>
    <row r="110873">
      <c r="N110873" s="561" t="n"/>
    </row>
    <row r="110874">
      <c r="N110874" s="561" t="n"/>
    </row>
    <row r="110875">
      <c r="N110875" s="561" t="n"/>
    </row>
    <row r="110876">
      <c r="N110876" s="561" t="n"/>
    </row>
    <row r="110877">
      <c r="N110877" s="561" t="n"/>
    </row>
    <row r="110878">
      <c r="N110878" s="561" t="n"/>
    </row>
    <row r="110879">
      <c r="N110879" s="561" t="n"/>
    </row>
    <row r="110880">
      <c r="N110880" s="561" t="n"/>
    </row>
    <row r="110881">
      <c r="N110881" s="561" t="n"/>
    </row>
    <row r="110882">
      <c r="N110882" s="561" t="n"/>
    </row>
    <row r="110883">
      <c r="N110883" s="561" t="n"/>
    </row>
    <row r="110884">
      <c r="N110884" s="561" t="n"/>
    </row>
    <row r="110885">
      <c r="N110885" s="561" t="n"/>
    </row>
    <row r="110886">
      <c r="N110886" s="561" t="n"/>
    </row>
    <row r="110887">
      <c r="N110887" s="561" t="n"/>
    </row>
    <row r="110888">
      <c r="N110888" s="561" t="n"/>
    </row>
    <row r="110889">
      <c r="N110889" s="561" t="n"/>
    </row>
    <row r="110890">
      <c r="N110890" s="561" t="n"/>
    </row>
    <row r="110891">
      <c r="N110891" s="561" t="n"/>
    </row>
    <row r="110892">
      <c r="N110892" s="561" t="n"/>
    </row>
    <row r="110893">
      <c r="N110893" s="561" t="n"/>
    </row>
    <row r="110894">
      <c r="N110894" s="561" t="n"/>
    </row>
    <row r="110895">
      <c r="N110895" s="561" t="n"/>
    </row>
    <row r="110896">
      <c r="N110896" s="561" t="n"/>
    </row>
    <row r="110897">
      <c r="N110897" s="561" t="n"/>
    </row>
    <row r="110898">
      <c r="N110898" s="561" t="n"/>
    </row>
    <row r="110899">
      <c r="N110899" s="561" t="n"/>
    </row>
    <row r="110900">
      <c r="N110900" s="561" t="n"/>
    </row>
    <row r="110901">
      <c r="N110901" s="561" t="n"/>
    </row>
    <row r="110902">
      <c r="N110902" s="561" t="n"/>
    </row>
    <row r="110903">
      <c r="N110903" s="561" t="n"/>
    </row>
    <row r="110904">
      <c r="N110904" s="561" t="n"/>
    </row>
    <row r="110905">
      <c r="N110905" s="561" t="n"/>
    </row>
    <row r="110906">
      <c r="N110906" s="561" t="n"/>
    </row>
    <row r="110907">
      <c r="N110907" s="561" t="n"/>
    </row>
    <row r="110908">
      <c r="N110908" s="561" t="n"/>
    </row>
    <row r="110909">
      <c r="N110909" s="561" t="n"/>
    </row>
    <row r="110910">
      <c r="N110910" s="561" t="n"/>
    </row>
    <row r="110911">
      <c r="N110911" s="561" t="n"/>
    </row>
    <row r="110912">
      <c r="N110912" s="561" t="n"/>
    </row>
    <row r="110913">
      <c r="N110913" s="561" t="n"/>
    </row>
    <row r="110914">
      <c r="N110914" s="561" t="n"/>
    </row>
    <row r="110915">
      <c r="N110915" s="561" t="n"/>
    </row>
    <row r="110916">
      <c r="N110916" s="561" t="n"/>
    </row>
    <row r="110917">
      <c r="N110917" s="561" t="n"/>
    </row>
    <row r="110918">
      <c r="N110918" s="561" t="n"/>
    </row>
    <row r="110919">
      <c r="N110919" s="561" t="n"/>
    </row>
    <row r="110920">
      <c r="N110920" s="561" t="n"/>
    </row>
    <row r="110921">
      <c r="N110921" s="561" t="n"/>
    </row>
    <row r="110922">
      <c r="N110922" s="561" t="n"/>
    </row>
    <row r="110923">
      <c r="N110923" s="561" t="n"/>
    </row>
    <row r="110924">
      <c r="N110924" s="561" t="n"/>
    </row>
    <row r="110925">
      <c r="N110925" s="561" t="n"/>
    </row>
    <row r="110926">
      <c r="N110926" s="561" t="n"/>
    </row>
    <row r="110927">
      <c r="N110927" s="561" t="n"/>
    </row>
    <row r="110928">
      <c r="N110928" s="561" t="n"/>
    </row>
    <row r="110929">
      <c r="N110929" s="561" t="n"/>
    </row>
    <row r="110930">
      <c r="N110930" s="561" t="n"/>
    </row>
    <row r="110931">
      <c r="N110931" s="561" t="n"/>
    </row>
    <row r="110932">
      <c r="N110932" s="561" t="n"/>
    </row>
    <row r="110933">
      <c r="N110933" s="561" t="n"/>
    </row>
    <row r="110934">
      <c r="N110934" s="561" t="n"/>
    </row>
    <row r="110935">
      <c r="N110935" s="561" t="n"/>
    </row>
    <row r="110936">
      <c r="N110936" s="561" t="n"/>
    </row>
    <row r="110937">
      <c r="N110937" s="561" t="n"/>
    </row>
    <row r="110938">
      <c r="N110938" s="561" t="n"/>
    </row>
    <row r="110939">
      <c r="N110939" s="561" t="n"/>
    </row>
    <row r="110940">
      <c r="N110940" s="561" t="n"/>
    </row>
    <row r="110941">
      <c r="N110941" s="561" t="n"/>
    </row>
    <row r="110942">
      <c r="N110942" s="561" t="n"/>
    </row>
    <row r="110943">
      <c r="N110943" s="561" t="n"/>
    </row>
    <row r="110944">
      <c r="N110944" s="561" t="n"/>
    </row>
    <row r="110945">
      <c r="N110945" s="561" t="n"/>
    </row>
    <row r="110946">
      <c r="N110946" s="561" t="n"/>
    </row>
    <row r="110947">
      <c r="N110947" s="561" t="n"/>
    </row>
    <row r="110948">
      <c r="N110948" s="561" t="n"/>
    </row>
    <row r="110949">
      <c r="N110949" s="561" t="n"/>
    </row>
    <row r="110950">
      <c r="N110950" s="561" t="n"/>
    </row>
    <row r="110951">
      <c r="N110951" s="561" t="n"/>
    </row>
    <row r="110952">
      <c r="N110952" s="561" t="n"/>
    </row>
    <row r="110953">
      <c r="N110953" s="561" t="n"/>
    </row>
    <row r="110954">
      <c r="N110954" s="561" t="n"/>
    </row>
    <row r="110955">
      <c r="N110955" s="561" t="n"/>
    </row>
    <row r="110956">
      <c r="N110956" s="561" t="n"/>
    </row>
    <row r="110957">
      <c r="N110957" s="561" t="n"/>
    </row>
    <row r="110958">
      <c r="N110958" s="561" t="n"/>
    </row>
    <row r="110959">
      <c r="N110959" s="561" t="n"/>
    </row>
    <row r="110960">
      <c r="N110960" s="561" t="n"/>
    </row>
    <row r="110961">
      <c r="N110961" s="561" t="n"/>
    </row>
    <row r="110962">
      <c r="N110962" s="561" t="n"/>
    </row>
    <row r="110963">
      <c r="N110963" s="561" t="n"/>
    </row>
    <row r="110964">
      <c r="N110964" s="561" t="n"/>
    </row>
    <row r="110965">
      <c r="N110965" s="561" t="n"/>
    </row>
    <row r="110966">
      <c r="N110966" s="561" t="n"/>
    </row>
    <row r="110967">
      <c r="N110967" s="561" t="n"/>
    </row>
    <row r="110968">
      <c r="N110968" s="561" t="n"/>
    </row>
    <row r="110969">
      <c r="N110969" s="561" t="n"/>
    </row>
    <row r="110970">
      <c r="N110970" s="561" t="n"/>
    </row>
    <row r="110971">
      <c r="N110971" s="561" t="n"/>
    </row>
    <row r="110972">
      <c r="N110972" s="561" t="n"/>
    </row>
    <row r="110973">
      <c r="N110973" s="561" t="n"/>
    </row>
    <row r="110974">
      <c r="N110974" s="561" t="n"/>
    </row>
    <row r="110975">
      <c r="N110975" s="561" t="n"/>
    </row>
    <row r="110976">
      <c r="N110976" s="561" t="n"/>
    </row>
    <row r="110977">
      <c r="N110977" s="561" t="n"/>
    </row>
    <row r="110978">
      <c r="N110978" s="561" t="n"/>
    </row>
    <row r="110979">
      <c r="N110979" s="561" t="n"/>
    </row>
    <row r="110980">
      <c r="N110980" s="561" t="n"/>
    </row>
    <row r="110981">
      <c r="N110981" s="561" t="n"/>
    </row>
    <row r="110982">
      <c r="N110982" s="561" t="n"/>
    </row>
    <row r="110983">
      <c r="N110983" s="561" t="n"/>
    </row>
    <row r="110984">
      <c r="N110984" s="561" t="n"/>
    </row>
    <row r="110985">
      <c r="N110985" s="561" t="n"/>
    </row>
    <row r="110986">
      <c r="N110986" s="561" t="n"/>
    </row>
    <row r="110987">
      <c r="N110987" s="561" t="n"/>
    </row>
    <row r="110988">
      <c r="N110988" s="561" t="n"/>
    </row>
    <row r="110989">
      <c r="N110989" s="561" t="n"/>
    </row>
    <row r="110990">
      <c r="N110990" s="561" t="n"/>
    </row>
    <row r="110991">
      <c r="N110991" s="561" t="n"/>
    </row>
    <row r="110992">
      <c r="N110992" s="561" t="n"/>
    </row>
    <row r="110993">
      <c r="N110993" s="561" t="n"/>
    </row>
    <row r="110994">
      <c r="N110994" s="561" t="n"/>
    </row>
    <row r="110995">
      <c r="N110995" s="561" t="n"/>
    </row>
    <row r="110996">
      <c r="N110996" s="561" t="n"/>
    </row>
    <row r="110997">
      <c r="N110997" s="561" t="n"/>
    </row>
    <row r="110998">
      <c r="N110998" s="561" t="n"/>
    </row>
    <row r="110999">
      <c r="N110999" s="561" t="n"/>
    </row>
    <row r="111000">
      <c r="N111000" s="561" t="n"/>
    </row>
    <row r="111001">
      <c r="N111001" s="561" t="n"/>
    </row>
    <row r="111002">
      <c r="N111002" s="561" t="n"/>
    </row>
    <row r="111003">
      <c r="N111003" s="561" t="n"/>
    </row>
    <row r="111004">
      <c r="N111004" s="561" t="n"/>
    </row>
    <row r="111005">
      <c r="N111005" s="561" t="n"/>
    </row>
    <row r="111006">
      <c r="N111006" s="561" t="n"/>
    </row>
    <row r="111007">
      <c r="N111007" s="561" t="n"/>
    </row>
    <row r="111008">
      <c r="N111008" s="561" t="n"/>
    </row>
    <row r="111009">
      <c r="N111009" s="561" t="n"/>
    </row>
    <row r="111010">
      <c r="N111010" s="561" t="n"/>
    </row>
    <row r="111011">
      <c r="N111011" s="561" t="n"/>
    </row>
    <row r="111012">
      <c r="N111012" s="561" t="n"/>
    </row>
    <row r="111013">
      <c r="N111013" s="561" t="n"/>
    </row>
    <row r="111014">
      <c r="N111014" s="561" t="n"/>
    </row>
    <row r="111015">
      <c r="N111015" s="561" t="n"/>
    </row>
    <row r="111016">
      <c r="N111016" s="561" t="n"/>
    </row>
    <row r="111017">
      <c r="N111017" s="561" t="n"/>
    </row>
    <row r="111018">
      <c r="N111018" s="561" t="n"/>
    </row>
    <row r="111019">
      <c r="N111019" s="561" t="n"/>
    </row>
    <row r="111020">
      <c r="N111020" s="561" t="n"/>
    </row>
    <row r="111021">
      <c r="N111021" s="561" t="n"/>
    </row>
    <row r="111022">
      <c r="N111022" s="561" t="n"/>
    </row>
    <row r="111023">
      <c r="N111023" s="561" t="n"/>
    </row>
    <row r="111024">
      <c r="N111024" s="561" t="n"/>
    </row>
    <row r="111025">
      <c r="N111025" s="561" t="n"/>
    </row>
    <row r="111026">
      <c r="N111026" s="561" t="n"/>
    </row>
    <row r="111027">
      <c r="N111027" s="561" t="n"/>
    </row>
    <row r="111028">
      <c r="N111028" s="561" t="n"/>
    </row>
    <row r="111029">
      <c r="N111029" s="561" t="n"/>
    </row>
    <row r="111030">
      <c r="N111030" s="561" t="n"/>
    </row>
    <row r="111031">
      <c r="N111031" s="561" t="n"/>
    </row>
    <row r="111032">
      <c r="N111032" s="561" t="n"/>
    </row>
    <row r="111033">
      <c r="N111033" s="561" t="n"/>
    </row>
    <row r="111034">
      <c r="N111034" s="561" t="n"/>
    </row>
    <row r="111035">
      <c r="N111035" s="561" t="n"/>
    </row>
    <row r="111036">
      <c r="N111036" s="561" t="n"/>
    </row>
    <row r="111037">
      <c r="N111037" s="561" t="n"/>
    </row>
    <row r="111038">
      <c r="N111038" s="561" t="n"/>
    </row>
    <row r="111039">
      <c r="N111039" s="561" t="n"/>
    </row>
    <row r="111040">
      <c r="N111040" s="561" t="n"/>
    </row>
    <row r="111041">
      <c r="N111041" s="561" t="n"/>
    </row>
    <row r="111042">
      <c r="N111042" s="561" t="n"/>
    </row>
    <row r="111043">
      <c r="N111043" s="561" t="n"/>
    </row>
    <row r="111044">
      <c r="N111044" s="561" t="n"/>
    </row>
    <row r="111045">
      <c r="N111045" s="561" t="n"/>
    </row>
    <row r="111046">
      <c r="N111046" s="561" t="n"/>
    </row>
    <row r="111047">
      <c r="N111047" s="561" t="n"/>
    </row>
    <row r="111048">
      <c r="N111048" s="561" t="n"/>
    </row>
    <row r="111049">
      <c r="N111049" s="561" t="n"/>
    </row>
    <row r="111050">
      <c r="N111050" s="561" t="n"/>
    </row>
    <row r="111051">
      <c r="N111051" s="561" t="n"/>
    </row>
    <row r="111052">
      <c r="N111052" s="561" t="n"/>
    </row>
    <row r="111053">
      <c r="N111053" s="561" t="n"/>
    </row>
    <row r="111054">
      <c r="N111054" s="561" t="n"/>
    </row>
    <row r="111055">
      <c r="N111055" s="561" t="n"/>
    </row>
    <row r="111056">
      <c r="N111056" s="561" t="n"/>
    </row>
    <row r="111057">
      <c r="N111057" s="561" t="n"/>
    </row>
    <row r="111058">
      <c r="N111058" s="561" t="n"/>
    </row>
    <row r="111059">
      <c r="N111059" s="561" t="n"/>
    </row>
    <row r="111060">
      <c r="N111060" s="561" t="n"/>
    </row>
    <row r="111061">
      <c r="N111061" s="561" t="n"/>
    </row>
    <row r="111062">
      <c r="N111062" s="561" t="n"/>
    </row>
    <row r="111063">
      <c r="N111063" s="561" t="n"/>
    </row>
    <row r="111064">
      <c r="N111064" s="561" t="n"/>
    </row>
    <row r="111065">
      <c r="N111065" s="561" t="n"/>
    </row>
    <row r="111066">
      <c r="N111066" s="561" t="n"/>
    </row>
    <row r="111067">
      <c r="N111067" s="561" t="n"/>
    </row>
    <row r="111068">
      <c r="N111068" s="561" t="n"/>
    </row>
    <row r="111069">
      <c r="N111069" s="561" t="n"/>
    </row>
    <row r="111070">
      <c r="N111070" s="561" t="n"/>
    </row>
    <row r="111071">
      <c r="N111071" s="561" t="n"/>
    </row>
    <row r="111072">
      <c r="N111072" s="561" t="n"/>
    </row>
    <row r="111073">
      <c r="N111073" s="561" t="n"/>
    </row>
    <row r="111074">
      <c r="N111074" s="561" t="n"/>
    </row>
    <row r="111075">
      <c r="N111075" s="561" t="n"/>
    </row>
    <row r="111076">
      <c r="N111076" s="561" t="n"/>
    </row>
    <row r="111077">
      <c r="N111077" s="561" t="n"/>
    </row>
    <row r="111078">
      <c r="N111078" s="561" t="n"/>
    </row>
    <row r="111079">
      <c r="N111079" s="561" t="n"/>
    </row>
    <row r="111080">
      <c r="N111080" s="561" t="n"/>
    </row>
    <row r="111081">
      <c r="N111081" s="561" t="n"/>
    </row>
    <row r="111082">
      <c r="N111082" s="561" t="n"/>
    </row>
    <row r="111083">
      <c r="N111083" s="561" t="n"/>
    </row>
    <row r="111084">
      <c r="N111084" s="561" t="n"/>
    </row>
    <row r="111085">
      <c r="N111085" s="561" t="n"/>
    </row>
    <row r="111086">
      <c r="N111086" s="561" t="n"/>
    </row>
    <row r="111087">
      <c r="N111087" s="561" t="n"/>
    </row>
    <row r="111088">
      <c r="N111088" s="561" t="n"/>
    </row>
    <row r="111089">
      <c r="N111089" s="561" t="n"/>
    </row>
    <row r="111090">
      <c r="N111090" s="561" t="n"/>
    </row>
    <row r="111091">
      <c r="N111091" s="561" t="n"/>
    </row>
    <row r="111092">
      <c r="N111092" s="561" t="n"/>
    </row>
    <row r="111093">
      <c r="N111093" s="561" t="n"/>
    </row>
    <row r="111094">
      <c r="N111094" s="561" t="n"/>
    </row>
    <row r="111095">
      <c r="N111095" s="561" t="n"/>
    </row>
    <row r="111096">
      <c r="N111096" s="561" t="n"/>
    </row>
    <row r="111097">
      <c r="N111097" s="561" t="n"/>
    </row>
    <row r="111098">
      <c r="N111098" s="561" t="n"/>
    </row>
    <row r="111099">
      <c r="N111099" s="561" t="n"/>
    </row>
    <row r="111100">
      <c r="N111100" s="561" t="n"/>
    </row>
    <row r="111101">
      <c r="N111101" s="561" t="n"/>
    </row>
    <row r="111102">
      <c r="N111102" s="561" t="n"/>
    </row>
    <row r="111103">
      <c r="N111103" s="561" t="n"/>
    </row>
    <row r="111104">
      <c r="N111104" s="561" t="n"/>
    </row>
    <row r="111105">
      <c r="N111105" s="561" t="n"/>
    </row>
    <row r="111106">
      <c r="N111106" s="561" t="n"/>
    </row>
    <row r="111107">
      <c r="N111107" s="561" t="n"/>
    </row>
    <row r="111108">
      <c r="N111108" s="561" t="n"/>
    </row>
    <row r="111109">
      <c r="N111109" s="561" t="n"/>
    </row>
    <row r="111110">
      <c r="N111110" s="561" t="n"/>
    </row>
    <row r="111111">
      <c r="N111111" s="561" t="n"/>
    </row>
    <row r="111112">
      <c r="N111112" s="561" t="n"/>
    </row>
    <row r="111113">
      <c r="N111113" s="561" t="n"/>
    </row>
    <row r="111114">
      <c r="N111114" s="561" t="n"/>
    </row>
    <row r="111115">
      <c r="N111115" s="561" t="n"/>
    </row>
    <row r="111116">
      <c r="N111116" s="561" t="n"/>
    </row>
    <row r="111117">
      <c r="N111117" s="561" t="n"/>
    </row>
    <row r="111118">
      <c r="N111118" s="561" t="n"/>
    </row>
    <row r="111119">
      <c r="N111119" s="561" t="n"/>
    </row>
    <row r="111120">
      <c r="N111120" s="561" t="n"/>
    </row>
    <row r="111121">
      <c r="N111121" s="561" t="n"/>
    </row>
    <row r="111122">
      <c r="N111122" s="561" t="n"/>
    </row>
    <row r="111123">
      <c r="N111123" s="561" t="n"/>
    </row>
    <row r="111124">
      <c r="N111124" s="561" t="n"/>
    </row>
    <row r="111125">
      <c r="N111125" s="561" t="n"/>
    </row>
    <row r="111126">
      <c r="N111126" s="561" t="n"/>
    </row>
    <row r="111127">
      <c r="N111127" s="561" t="n"/>
    </row>
    <row r="111128">
      <c r="N111128" s="561" t="n"/>
    </row>
    <row r="111129">
      <c r="N111129" s="561" t="n"/>
    </row>
    <row r="111130">
      <c r="N111130" s="561" t="n"/>
    </row>
    <row r="111131">
      <c r="N111131" s="561" t="n"/>
    </row>
    <row r="111132">
      <c r="N111132" s="561" t="n"/>
    </row>
    <row r="111133">
      <c r="N111133" s="561" t="n"/>
    </row>
    <row r="111134">
      <c r="N111134" s="561" t="n"/>
    </row>
    <row r="111135">
      <c r="N111135" s="561" t="n"/>
    </row>
    <row r="111136">
      <c r="N111136" s="561" t="n"/>
    </row>
    <row r="111137">
      <c r="N111137" s="561" t="n"/>
    </row>
    <row r="111138">
      <c r="N111138" s="561" t="n"/>
    </row>
    <row r="111139">
      <c r="N111139" s="561" t="n"/>
    </row>
    <row r="111140">
      <c r="N111140" s="561" t="n"/>
    </row>
    <row r="111141">
      <c r="N111141" s="561" t="n"/>
    </row>
    <row r="111142">
      <c r="N111142" s="561" t="n"/>
    </row>
    <row r="111143">
      <c r="N111143" s="561" t="n"/>
    </row>
    <row r="111144">
      <c r="N111144" s="561" t="n"/>
    </row>
    <row r="111145">
      <c r="N111145" s="561" t="n"/>
    </row>
    <row r="111146">
      <c r="N111146" s="561" t="n"/>
    </row>
    <row r="111147">
      <c r="N111147" s="561" t="n"/>
    </row>
    <row r="111148">
      <c r="N111148" s="561" t="n"/>
    </row>
    <row r="111149">
      <c r="N111149" s="561" t="n"/>
    </row>
    <row r="111150">
      <c r="N111150" s="561" t="n"/>
    </row>
    <row r="111151">
      <c r="N111151" s="561" t="n"/>
    </row>
    <row r="111152">
      <c r="N111152" s="561" t="n"/>
    </row>
    <row r="111153">
      <c r="N111153" s="561" t="n"/>
    </row>
    <row r="111154">
      <c r="N111154" s="561" t="n"/>
    </row>
    <row r="111155">
      <c r="N111155" s="561" t="n"/>
    </row>
    <row r="111156">
      <c r="N111156" s="561" t="n"/>
    </row>
    <row r="111157">
      <c r="N111157" s="561" t="n"/>
    </row>
    <row r="111158">
      <c r="N111158" s="561" t="n"/>
    </row>
    <row r="111159">
      <c r="N111159" s="561" t="n"/>
    </row>
    <row r="111160">
      <c r="N111160" s="561" t="n"/>
    </row>
    <row r="111161">
      <c r="N111161" s="561" t="n"/>
    </row>
    <row r="111162">
      <c r="N111162" s="561" t="n"/>
    </row>
    <row r="111163">
      <c r="N111163" s="561" t="n"/>
    </row>
    <row r="111164">
      <c r="N111164" s="561" t="n"/>
    </row>
    <row r="111165">
      <c r="N111165" s="561" t="n"/>
    </row>
    <row r="111166">
      <c r="N111166" s="561" t="n"/>
    </row>
    <row r="111167">
      <c r="N111167" s="561" t="n"/>
    </row>
    <row r="111168">
      <c r="N111168" s="561" t="n"/>
    </row>
    <row r="111169">
      <c r="N111169" s="561" t="n"/>
    </row>
    <row r="111170">
      <c r="N111170" s="561" t="n"/>
    </row>
    <row r="111171">
      <c r="N111171" s="561" t="n"/>
    </row>
    <row r="111172">
      <c r="N111172" s="561" t="n"/>
    </row>
    <row r="111173">
      <c r="N111173" s="561" t="n"/>
    </row>
    <row r="111174">
      <c r="N111174" s="561" t="n"/>
    </row>
    <row r="111175">
      <c r="N111175" s="561" t="n"/>
    </row>
    <row r="111176">
      <c r="N111176" s="561" t="n"/>
    </row>
    <row r="111177">
      <c r="N111177" s="561" t="n"/>
    </row>
    <row r="111178">
      <c r="N111178" s="561" t="n"/>
    </row>
    <row r="111179">
      <c r="N111179" s="561" t="n"/>
    </row>
    <row r="111180">
      <c r="N111180" s="561" t="n"/>
    </row>
    <row r="111181">
      <c r="N111181" s="561" t="n"/>
    </row>
    <row r="111182">
      <c r="N111182" s="561" t="n"/>
    </row>
    <row r="111183">
      <c r="N111183" s="561" t="n"/>
    </row>
    <row r="111184">
      <c r="N111184" s="561" t="n"/>
    </row>
    <row r="111185">
      <c r="N111185" s="561" t="n"/>
    </row>
    <row r="111186">
      <c r="N111186" s="561" t="n"/>
    </row>
    <row r="111187">
      <c r="N111187" s="561" t="n"/>
    </row>
    <row r="111188">
      <c r="N111188" s="561" t="n"/>
    </row>
    <row r="111189">
      <c r="N111189" s="561" t="n"/>
    </row>
    <row r="111190">
      <c r="N111190" s="561" t="n"/>
    </row>
    <row r="111191">
      <c r="N111191" s="561" t="n"/>
    </row>
    <row r="111192">
      <c r="N111192" s="561" t="n"/>
    </row>
    <row r="111193">
      <c r="N111193" s="561" t="n"/>
    </row>
    <row r="111194">
      <c r="N111194" s="561" t="n"/>
    </row>
    <row r="111195">
      <c r="N111195" s="561" t="n"/>
    </row>
    <row r="111196">
      <c r="N111196" s="561" t="n"/>
    </row>
    <row r="111197">
      <c r="N111197" s="561" t="n"/>
    </row>
    <row r="111198">
      <c r="N111198" s="561" t="n"/>
    </row>
    <row r="111199">
      <c r="N111199" s="561" t="n"/>
    </row>
    <row r="111200">
      <c r="N111200" s="561" t="n"/>
    </row>
    <row r="111201">
      <c r="N111201" s="561" t="n"/>
    </row>
    <row r="111202">
      <c r="N111202" s="561" t="n"/>
    </row>
    <row r="111203">
      <c r="N111203" s="561" t="n"/>
    </row>
    <row r="111204">
      <c r="N111204" s="561" t="n"/>
    </row>
    <row r="111205">
      <c r="N111205" s="561" t="n"/>
    </row>
    <row r="111206">
      <c r="N111206" s="561" t="n"/>
    </row>
    <row r="111207">
      <c r="N111207" s="561" t="n"/>
    </row>
    <row r="111208">
      <c r="N111208" s="561" t="n"/>
    </row>
    <row r="111209">
      <c r="N111209" s="561" t="n"/>
    </row>
    <row r="111210">
      <c r="N111210" s="561" t="n"/>
    </row>
    <row r="111211">
      <c r="N111211" s="561" t="n"/>
    </row>
    <row r="111212">
      <c r="N111212" s="561" t="n"/>
    </row>
    <row r="111213">
      <c r="N111213" s="561" t="n"/>
    </row>
    <row r="111214">
      <c r="N111214" s="561" t="n"/>
    </row>
    <row r="111215">
      <c r="N111215" s="561" t="n"/>
    </row>
    <row r="111216">
      <c r="N111216" s="561" t="n"/>
    </row>
    <row r="111217">
      <c r="N111217" s="561" t="n"/>
    </row>
    <row r="111218">
      <c r="N111218" s="561" t="n"/>
    </row>
    <row r="111219">
      <c r="N111219" s="561" t="n"/>
    </row>
    <row r="111220">
      <c r="N111220" s="561" t="n"/>
    </row>
    <row r="111221">
      <c r="N111221" s="561" t="n"/>
    </row>
    <row r="111222">
      <c r="N111222" s="561" t="n"/>
    </row>
    <row r="111223">
      <c r="N111223" s="561" t="n"/>
    </row>
    <row r="111224">
      <c r="N111224" s="561" t="n"/>
    </row>
    <row r="111225">
      <c r="N111225" s="561" t="n"/>
    </row>
    <row r="111226">
      <c r="N111226" s="561" t="n"/>
    </row>
    <row r="111227">
      <c r="N111227" s="561" t="n"/>
    </row>
    <row r="111228">
      <c r="N111228" s="561" t="n"/>
    </row>
    <row r="111229">
      <c r="N111229" s="561" t="n"/>
    </row>
    <row r="111230">
      <c r="N111230" s="561" t="n"/>
    </row>
    <row r="111231">
      <c r="N111231" s="561" t="n"/>
    </row>
    <row r="111232">
      <c r="N111232" s="561" t="n"/>
    </row>
    <row r="111233">
      <c r="N111233" s="561" t="n"/>
    </row>
    <row r="111234">
      <c r="N111234" s="561" t="n"/>
    </row>
    <row r="111235">
      <c r="N111235" s="561" t="n"/>
    </row>
    <row r="111236">
      <c r="N111236" s="561" t="n"/>
    </row>
    <row r="111237">
      <c r="N111237" s="561" t="n"/>
    </row>
    <row r="111238">
      <c r="N111238" s="561" t="n"/>
    </row>
    <row r="111239">
      <c r="N111239" s="561" t="n"/>
    </row>
    <row r="111240">
      <c r="N111240" s="561" t="n"/>
    </row>
    <row r="111241">
      <c r="N111241" s="561" t="n"/>
    </row>
    <row r="111242">
      <c r="N111242" s="561" t="n"/>
    </row>
    <row r="111243">
      <c r="N111243" s="561" t="n"/>
    </row>
    <row r="111244">
      <c r="N111244" s="561" t="n"/>
    </row>
    <row r="111245">
      <c r="N111245" s="561" t="n"/>
    </row>
    <row r="111246">
      <c r="N111246" s="561" t="n"/>
    </row>
    <row r="111247">
      <c r="N111247" s="561" t="n"/>
    </row>
    <row r="111248">
      <c r="N111248" s="561" t="n"/>
    </row>
    <row r="111249">
      <c r="N111249" s="561" t="n"/>
    </row>
    <row r="111250">
      <c r="N111250" s="561" t="n"/>
    </row>
    <row r="111251">
      <c r="N111251" s="561" t="n"/>
    </row>
    <row r="111252">
      <c r="N111252" s="561" t="n"/>
    </row>
    <row r="111253">
      <c r="N111253" s="561" t="n"/>
    </row>
    <row r="111254">
      <c r="N111254" s="561" t="n"/>
    </row>
    <row r="111255">
      <c r="N111255" s="561" t="n"/>
    </row>
    <row r="111256">
      <c r="N111256" s="561" t="n"/>
    </row>
    <row r="111257">
      <c r="N111257" s="561" t="n"/>
    </row>
    <row r="111258">
      <c r="N111258" s="561" t="n"/>
    </row>
    <row r="111259">
      <c r="N111259" s="561" t="n"/>
    </row>
    <row r="111260">
      <c r="N111260" s="561" t="n"/>
    </row>
    <row r="111261">
      <c r="N111261" s="561" t="n"/>
    </row>
    <row r="111262">
      <c r="N111262" s="561" t="n"/>
    </row>
    <row r="111263">
      <c r="N111263" s="561" t="n"/>
    </row>
    <row r="111264">
      <c r="N111264" s="561" t="n"/>
    </row>
    <row r="111265">
      <c r="N111265" s="561" t="n"/>
    </row>
    <row r="111266">
      <c r="N111266" s="561" t="n"/>
    </row>
    <row r="111267">
      <c r="N111267" s="561" t="n"/>
    </row>
    <row r="111268">
      <c r="N111268" s="561" t="n"/>
    </row>
    <row r="111269">
      <c r="N111269" s="561" t="n"/>
    </row>
    <row r="111270">
      <c r="N111270" s="561" t="n"/>
    </row>
    <row r="111271">
      <c r="N111271" s="561" t="n"/>
    </row>
    <row r="111272">
      <c r="N111272" s="561" t="n"/>
    </row>
    <row r="111273">
      <c r="N111273" s="561" t="n"/>
    </row>
    <row r="111274">
      <c r="N111274" s="561" t="n"/>
    </row>
    <row r="111275">
      <c r="N111275" s="561" t="n"/>
    </row>
    <row r="111276">
      <c r="N111276" s="561" t="n"/>
    </row>
    <row r="111277">
      <c r="N111277" s="561" t="n"/>
    </row>
    <row r="111278">
      <c r="N111278" s="561" t="n"/>
    </row>
    <row r="111279">
      <c r="N111279" s="561" t="n"/>
    </row>
    <row r="111280">
      <c r="N111280" s="561" t="n"/>
    </row>
    <row r="111281">
      <c r="N111281" s="561" t="n"/>
    </row>
    <row r="111282">
      <c r="N111282" s="561" t="n"/>
    </row>
    <row r="111283">
      <c r="N111283" s="561" t="n"/>
    </row>
    <row r="111284">
      <c r="N111284" s="561" t="n"/>
    </row>
    <row r="111285">
      <c r="N111285" s="561" t="n"/>
    </row>
    <row r="111286">
      <c r="N111286" s="561" t="n"/>
    </row>
    <row r="111287">
      <c r="N111287" s="561" t="n"/>
    </row>
    <row r="111288">
      <c r="N111288" s="561" t="n"/>
    </row>
    <row r="111289">
      <c r="N111289" s="561" t="n"/>
    </row>
    <row r="111290">
      <c r="N111290" s="561" t="n"/>
    </row>
    <row r="111291">
      <c r="N111291" s="561" t="n"/>
    </row>
    <row r="111292">
      <c r="N111292" s="561" t="n"/>
    </row>
    <row r="111293">
      <c r="N111293" s="561" t="n"/>
    </row>
    <row r="111294">
      <c r="N111294" s="561" t="n"/>
    </row>
    <row r="111295">
      <c r="N111295" s="561" t="n"/>
    </row>
    <row r="111296">
      <c r="N111296" s="561" t="n"/>
    </row>
    <row r="111297">
      <c r="N111297" s="561" t="n"/>
    </row>
    <row r="111298">
      <c r="N111298" s="561" t="n"/>
    </row>
    <row r="111299">
      <c r="N111299" s="561" t="n"/>
    </row>
    <row r="111300">
      <c r="N111300" s="561" t="n"/>
    </row>
    <row r="111301">
      <c r="N111301" s="561" t="n"/>
    </row>
    <row r="111302">
      <c r="N111302" s="561" t="n"/>
    </row>
    <row r="111303">
      <c r="N111303" s="561" t="n"/>
    </row>
    <row r="111304">
      <c r="N111304" s="561" t="n"/>
    </row>
    <row r="111305">
      <c r="N111305" s="561" t="n"/>
    </row>
    <row r="111306">
      <c r="N111306" s="561" t="n"/>
    </row>
    <row r="111307">
      <c r="N111307" s="561" t="n"/>
    </row>
    <row r="111308">
      <c r="N111308" s="561" t="n"/>
    </row>
    <row r="111309">
      <c r="N111309" s="561" t="n"/>
    </row>
    <row r="111310">
      <c r="N111310" s="561" t="n"/>
    </row>
    <row r="111311">
      <c r="N111311" s="561" t="n"/>
    </row>
    <row r="111312">
      <c r="N111312" s="561" t="n"/>
    </row>
    <row r="111313">
      <c r="N111313" s="561" t="n"/>
    </row>
    <row r="111314">
      <c r="N111314" s="561" t="n"/>
    </row>
    <row r="111315">
      <c r="N111315" s="561" t="n"/>
    </row>
    <row r="111316">
      <c r="N111316" s="561" t="n"/>
    </row>
    <row r="111317">
      <c r="N111317" s="561" t="n"/>
    </row>
    <row r="111318">
      <c r="N111318" s="561" t="n"/>
    </row>
    <row r="111319">
      <c r="N111319" s="561" t="n"/>
    </row>
    <row r="111320">
      <c r="N111320" s="561" t="n"/>
    </row>
    <row r="111321">
      <c r="N111321" s="561" t="n"/>
    </row>
    <row r="111322">
      <c r="N111322" s="561" t="n"/>
    </row>
    <row r="111323">
      <c r="N111323" s="561" t="n"/>
    </row>
    <row r="111324">
      <c r="N111324" s="561" t="n"/>
    </row>
    <row r="111325">
      <c r="N111325" s="561" t="n"/>
    </row>
    <row r="111326">
      <c r="N111326" s="561" t="n"/>
    </row>
    <row r="111327">
      <c r="N111327" s="561" t="n"/>
    </row>
    <row r="111328">
      <c r="N111328" s="561" t="n"/>
    </row>
    <row r="111329">
      <c r="N111329" s="561" t="n"/>
    </row>
    <row r="111330">
      <c r="N111330" s="561" t="n"/>
    </row>
    <row r="111331">
      <c r="N111331" s="561" t="n"/>
    </row>
    <row r="111332">
      <c r="N111332" s="561" t="n"/>
    </row>
    <row r="111333">
      <c r="N111333" s="561" t="n"/>
    </row>
    <row r="111334">
      <c r="N111334" s="561" t="n"/>
    </row>
    <row r="111335">
      <c r="N111335" s="561" t="n"/>
    </row>
    <row r="111336">
      <c r="N111336" s="561" t="n"/>
    </row>
    <row r="111337">
      <c r="N111337" s="561" t="n"/>
    </row>
    <row r="111338">
      <c r="N111338" s="561" t="n"/>
    </row>
    <row r="111339">
      <c r="N111339" s="561" t="n"/>
    </row>
    <row r="111340">
      <c r="N111340" s="561" t="n"/>
    </row>
    <row r="111341">
      <c r="N111341" s="561" t="n"/>
    </row>
    <row r="111342">
      <c r="N111342" s="561" t="n"/>
    </row>
    <row r="111343">
      <c r="N111343" s="561" t="n"/>
    </row>
    <row r="111344">
      <c r="N111344" s="561" t="n"/>
    </row>
    <row r="111345">
      <c r="N111345" s="561" t="n"/>
    </row>
    <row r="111346">
      <c r="N111346" s="561" t="n"/>
    </row>
    <row r="111347">
      <c r="N111347" s="561" t="n"/>
    </row>
    <row r="111348">
      <c r="N111348" s="561" t="n"/>
    </row>
    <row r="111349">
      <c r="N111349" s="561" t="n"/>
    </row>
    <row r="111350">
      <c r="N111350" s="561" t="n"/>
    </row>
    <row r="111351">
      <c r="N111351" s="561" t="n"/>
    </row>
    <row r="111352">
      <c r="N111352" s="561" t="n"/>
    </row>
    <row r="111353">
      <c r="N111353" s="561" t="n"/>
    </row>
    <row r="111354">
      <c r="N111354" s="561" t="n"/>
    </row>
    <row r="111355">
      <c r="N111355" s="561" t="n"/>
    </row>
    <row r="111356">
      <c r="N111356" s="561" t="n"/>
    </row>
    <row r="111357">
      <c r="N111357" s="561" t="n"/>
    </row>
    <row r="111358">
      <c r="N111358" s="561" t="n"/>
    </row>
    <row r="111359">
      <c r="N111359" s="561" t="n"/>
    </row>
    <row r="111360">
      <c r="N111360" s="561" t="n"/>
    </row>
    <row r="111361">
      <c r="N111361" s="561" t="n"/>
    </row>
    <row r="111362">
      <c r="N111362" s="561" t="n"/>
    </row>
    <row r="111363">
      <c r="N111363" s="561" t="n"/>
    </row>
    <row r="111364">
      <c r="N111364" s="561" t="n"/>
    </row>
    <row r="111365">
      <c r="N111365" s="561" t="n"/>
    </row>
    <row r="111366">
      <c r="N111366" s="561" t="n"/>
    </row>
    <row r="111367">
      <c r="N111367" s="561" t="n"/>
    </row>
    <row r="111368">
      <c r="N111368" s="561" t="n"/>
    </row>
    <row r="111369">
      <c r="N111369" s="561" t="n"/>
    </row>
    <row r="111370">
      <c r="N111370" s="561" t="n"/>
    </row>
    <row r="111371">
      <c r="N111371" s="561" t="n"/>
    </row>
    <row r="111372">
      <c r="N111372" s="561" t="n"/>
    </row>
    <row r="111373">
      <c r="N111373" s="561" t="n"/>
    </row>
    <row r="111374">
      <c r="N111374" s="561" t="n"/>
    </row>
    <row r="111375">
      <c r="N111375" s="561" t="n"/>
    </row>
    <row r="111376">
      <c r="N111376" s="561" t="n"/>
    </row>
    <row r="111377">
      <c r="N111377" s="561" t="n"/>
    </row>
    <row r="111378">
      <c r="N111378" s="561" t="n"/>
    </row>
    <row r="111379">
      <c r="N111379" s="561" t="n"/>
    </row>
    <row r="111380">
      <c r="N111380" s="561" t="n"/>
    </row>
    <row r="111381">
      <c r="N111381" s="561" t="n"/>
    </row>
    <row r="111382">
      <c r="N111382" s="561" t="n"/>
    </row>
    <row r="111383">
      <c r="N111383" s="561" t="n"/>
    </row>
    <row r="111384">
      <c r="N111384" s="561" t="n"/>
    </row>
    <row r="111385">
      <c r="N111385" s="561" t="n"/>
    </row>
    <row r="111386">
      <c r="N111386" s="561" t="n"/>
    </row>
    <row r="111387">
      <c r="N111387" s="561" t="n"/>
    </row>
    <row r="111388">
      <c r="N111388" s="561" t="n"/>
    </row>
    <row r="111389">
      <c r="N111389" s="561" t="n"/>
    </row>
    <row r="111390">
      <c r="N111390" s="561" t="n"/>
    </row>
    <row r="111391">
      <c r="N111391" s="561" t="n"/>
    </row>
    <row r="111392">
      <c r="N111392" s="561" t="n"/>
    </row>
    <row r="111393">
      <c r="N111393" s="561" t="n"/>
    </row>
    <row r="111394">
      <c r="N111394" s="561" t="n"/>
    </row>
    <row r="111395">
      <c r="N111395" s="561" t="n"/>
    </row>
    <row r="111396">
      <c r="N111396" s="561" t="n"/>
    </row>
    <row r="111397">
      <c r="N111397" s="561" t="n"/>
    </row>
    <row r="111398">
      <c r="N111398" s="561" t="n"/>
    </row>
    <row r="111399">
      <c r="N111399" s="561" t="n"/>
    </row>
    <row r="111400">
      <c r="N111400" s="561" t="n"/>
    </row>
    <row r="111401">
      <c r="N111401" s="561" t="n"/>
    </row>
    <row r="111402">
      <c r="N111402" s="561" t="n"/>
    </row>
    <row r="111403">
      <c r="N111403" s="561" t="n"/>
    </row>
    <row r="111404">
      <c r="N111404" s="561" t="n"/>
    </row>
    <row r="111405">
      <c r="N111405" s="561" t="n"/>
    </row>
    <row r="111406">
      <c r="N111406" s="561" t="n"/>
    </row>
    <row r="111407">
      <c r="N111407" s="561" t="n"/>
    </row>
    <row r="111408">
      <c r="N111408" s="561" t="n"/>
    </row>
    <row r="111409">
      <c r="N111409" s="561" t="n"/>
    </row>
    <row r="111410">
      <c r="N111410" s="561" t="n"/>
    </row>
    <row r="111411">
      <c r="N111411" s="561" t="n"/>
    </row>
    <row r="111412">
      <c r="N111412" s="561" t="n"/>
    </row>
    <row r="111413">
      <c r="N111413" s="561" t="n"/>
    </row>
    <row r="111414">
      <c r="N111414" s="561" t="n"/>
    </row>
    <row r="111415">
      <c r="N111415" s="561" t="n"/>
    </row>
    <row r="111416">
      <c r="N111416" s="561" t="n"/>
    </row>
    <row r="111417">
      <c r="N111417" s="561" t="n"/>
    </row>
    <row r="111418">
      <c r="N111418" s="561" t="n"/>
    </row>
    <row r="111419">
      <c r="N111419" s="561" t="n"/>
    </row>
    <row r="111420">
      <c r="N111420" s="561" t="n"/>
    </row>
    <row r="111421">
      <c r="N111421" s="561" t="n"/>
    </row>
    <row r="111422">
      <c r="N111422" s="561" t="n"/>
    </row>
    <row r="111423">
      <c r="N111423" s="561" t="n"/>
    </row>
    <row r="111424">
      <c r="N111424" s="561" t="n"/>
    </row>
    <row r="111425">
      <c r="N111425" s="561" t="n"/>
    </row>
    <row r="111426">
      <c r="N111426" s="561" t="n"/>
    </row>
    <row r="111427">
      <c r="N111427" s="561" t="n"/>
    </row>
    <row r="111428">
      <c r="N111428" s="561" t="n"/>
    </row>
    <row r="111429">
      <c r="N111429" s="561" t="n"/>
    </row>
    <row r="111430">
      <c r="N111430" s="561" t="n"/>
    </row>
    <row r="111431">
      <c r="N111431" s="561" t="n"/>
    </row>
    <row r="111432">
      <c r="N111432" s="561" t="n"/>
    </row>
    <row r="111433">
      <c r="N111433" s="561" t="n"/>
    </row>
    <row r="111434">
      <c r="N111434" s="561" t="n"/>
    </row>
    <row r="111435">
      <c r="N111435" s="561" t="n"/>
    </row>
    <row r="111436">
      <c r="N111436" s="561" t="n"/>
    </row>
    <row r="111437">
      <c r="N111437" s="561" t="n"/>
    </row>
    <row r="111438">
      <c r="N111438" s="561" t="n"/>
    </row>
    <row r="111439">
      <c r="N111439" s="561" t="n"/>
    </row>
    <row r="111440">
      <c r="N111440" s="561" t="n"/>
    </row>
    <row r="111441">
      <c r="N111441" s="561" t="n"/>
    </row>
    <row r="111442">
      <c r="N111442" s="561" t="n"/>
    </row>
    <row r="111443">
      <c r="N111443" s="561" t="n"/>
    </row>
    <row r="111444">
      <c r="N111444" s="561" t="n"/>
    </row>
    <row r="111445">
      <c r="N111445" s="561" t="n"/>
    </row>
    <row r="111446">
      <c r="N111446" s="561" t="n"/>
    </row>
    <row r="111447">
      <c r="N111447" s="561" t="n"/>
    </row>
    <row r="111448">
      <c r="N111448" s="561" t="n"/>
    </row>
    <row r="111449">
      <c r="N111449" s="561" t="n"/>
    </row>
    <row r="111450">
      <c r="N111450" s="561" t="n"/>
    </row>
    <row r="111451">
      <c r="N111451" s="561" t="n"/>
    </row>
    <row r="111452">
      <c r="N111452" s="561" t="n"/>
    </row>
    <row r="111453">
      <c r="N111453" s="561" t="n"/>
    </row>
    <row r="111454">
      <c r="N111454" s="561" t="n"/>
    </row>
    <row r="111455">
      <c r="N111455" s="561" t="n"/>
    </row>
    <row r="111456">
      <c r="N111456" s="561" t="n"/>
    </row>
    <row r="111457">
      <c r="N111457" s="561" t="n"/>
    </row>
    <row r="111458">
      <c r="N111458" s="561" t="n"/>
    </row>
    <row r="111459">
      <c r="N111459" s="561" t="n"/>
    </row>
    <row r="111460">
      <c r="N111460" s="561" t="n"/>
    </row>
    <row r="111461">
      <c r="N111461" s="561" t="n"/>
    </row>
    <row r="111462">
      <c r="N111462" s="561" t="n"/>
    </row>
    <row r="111463">
      <c r="N111463" s="561" t="n"/>
    </row>
    <row r="111464">
      <c r="N111464" s="561" t="n"/>
    </row>
    <row r="111465">
      <c r="N111465" s="561" t="n"/>
    </row>
    <row r="111466">
      <c r="N111466" s="561" t="n"/>
    </row>
    <row r="111467">
      <c r="N111467" s="561" t="n"/>
    </row>
    <row r="111468">
      <c r="N111468" s="561" t="n"/>
    </row>
    <row r="111469">
      <c r="N111469" s="561" t="n"/>
    </row>
    <row r="111470">
      <c r="N111470" s="561" t="n"/>
    </row>
    <row r="111471">
      <c r="N111471" s="561" t="n"/>
    </row>
    <row r="111472">
      <c r="N111472" s="561" t="n"/>
    </row>
    <row r="111473">
      <c r="N111473" s="561" t="n"/>
    </row>
    <row r="111474">
      <c r="N111474" s="561" t="n"/>
    </row>
    <row r="111475">
      <c r="N111475" s="561" t="n"/>
    </row>
    <row r="111476">
      <c r="N111476" s="561" t="n"/>
    </row>
    <row r="111477">
      <c r="N111477" s="561" t="n"/>
    </row>
    <row r="111478">
      <c r="N111478" s="561" t="n"/>
    </row>
    <row r="111479">
      <c r="N111479" s="561" t="n"/>
    </row>
    <row r="111480">
      <c r="N111480" s="561" t="n"/>
    </row>
    <row r="111481">
      <c r="N111481" s="561" t="n"/>
    </row>
    <row r="111482">
      <c r="N111482" s="561" t="n"/>
    </row>
    <row r="111483">
      <c r="N111483" s="561" t="n"/>
    </row>
    <row r="111484">
      <c r="N111484" s="561" t="n"/>
    </row>
    <row r="111485">
      <c r="N111485" s="561" t="n"/>
    </row>
    <row r="111486">
      <c r="N111486" s="561" t="n"/>
    </row>
    <row r="111487">
      <c r="N111487" s="561" t="n"/>
    </row>
    <row r="111488">
      <c r="N111488" s="561" t="n"/>
    </row>
    <row r="111489">
      <c r="N111489" s="561" t="n"/>
    </row>
    <row r="111490">
      <c r="N111490" s="561" t="n"/>
    </row>
    <row r="111491">
      <c r="N111491" s="561" t="n"/>
    </row>
    <row r="111492">
      <c r="N111492" s="561" t="n"/>
    </row>
    <row r="111493">
      <c r="N111493" s="561" t="n"/>
    </row>
    <row r="111494">
      <c r="N111494" s="561" t="n"/>
    </row>
    <row r="111495">
      <c r="N111495" s="561" t="n"/>
    </row>
    <row r="111496">
      <c r="N111496" s="561" t="n"/>
    </row>
    <row r="111497">
      <c r="N111497" s="561" t="n"/>
    </row>
    <row r="111498">
      <c r="N111498" s="561" t="n"/>
    </row>
    <row r="111499">
      <c r="N111499" s="561" t="n"/>
    </row>
    <row r="111500">
      <c r="N111500" s="561" t="n"/>
    </row>
    <row r="111501">
      <c r="N111501" s="561" t="n"/>
    </row>
    <row r="111502">
      <c r="N111502" s="561" t="n"/>
    </row>
    <row r="111503">
      <c r="N111503" s="561" t="n"/>
    </row>
    <row r="111504">
      <c r="N111504" s="561" t="n"/>
    </row>
    <row r="111505">
      <c r="N111505" s="561" t="n"/>
    </row>
    <row r="111506">
      <c r="N111506" s="561" t="n"/>
    </row>
    <row r="111507">
      <c r="N111507" s="561" t="n"/>
    </row>
    <row r="111508">
      <c r="N111508" s="561" t="n"/>
    </row>
    <row r="111509">
      <c r="N111509" s="561" t="n"/>
    </row>
    <row r="111510">
      <c r="N111510" s="561" t="n"/>
    </row>
    <row r="111511">
      <c r="N111511" s="561" t="n"/>
    </row>
    <row r="111512">
      <c r="N111512" s="561" t="n"/>
    </row>
    <row r="111513">
      <c r="N111513" s="561" t="n"/>
    </row>
    <row r="111514">
      <c r="N111514" s="561" t="n"/>
    </row>
    <row r="111515">
      <c r="N111515" s="561" t="n"/>
    </row>
    <row r="111516">
      <c r="N111516" s="561" t="n"/>
    </row>
    <row r="111517">
      <c r="N111517" s="561" t="n"/>
    </row>
    <row r="111518">
      <c r="N111518" s="561" t="n"/>
    </row>
    <row r="111519">
      <c r="N111519" s="561" t="n"/>
    </row>
    <row r="111520">
      <c r="N111520" s="561" t="n"/>
    </row>
    <row r="111521">
      <c r="N111521" s="561" t="n"/>
    </row>
    <row r="111522">
      <c r="N111522" s="561" t="n"/>
    </row>
    <row r="111523">
      <c r="N111523" s="561" t="n"/>
    </row>
    <row r="111524">
      <c r="N111524" s="561" t="n"/>
    </row>
    <row r="111525">
      <c r="N111525" s="561" t="n"/>
    </row>
    <row r="111526">
      <c r="N111526" s="561" t="n"/>
    </row>
    <row r="111527">
      <c r="N111527" s="561" t="n"/>
    </row>
    <row r="111528">
      <c r="N111528" s="561" t="n"/>
    </row>
    <row r="111529">
      <c r="N111529" s="561" t="n"/>
    </row>
    <row r="111530">
      <c r="N111530" s="561" t="n"/>
    </row>
    <row r="111531">
      <c r="N111531" s="561" t="n"/>
    </row>
    <row r="111532">
      <c r="N111532" s="561" t="n"/>
    </row>
    <row r="111533">
      <c r="N111533" s="561" t="n"/>
    </row>
    <row r="111534">
      <c r="N111534" s="561" t="n"/>
    </row>
    <row r="111535">
      <c r="N111535" s="561" t="n"/>
    </row>
    <row r="111536">
      <c r="N111536" s="561" t="n"/>
    </row>
    <row r="111537">
      <c r="N111537" s="561" t="n"/>
    </row>
    <row r="111538">
      <c r="N111538" s="561" t="n"/>
    </row>
    <row r="111539">
      <c r="N111539" s="561" t="n"/>
    </row>
    <row r="111540">
      <c r="N111540" s="561" t="n"/>
    </row>
    <row r="111541">
      <c r="N111541" s="561" t="n"/>
    </row>
    <row r="111542">
      <c r="N111542" s="561" t="n"/>
    </row>
    <row r="111543">
      <c r="N111543" s="561" t="n"/>
    </row>
    <row r="111544">
      <c r="N111544" s="561" t="n"/>
    </row>
    <row r="111545">
      <c r="N111545" s="561" t="n"/>
    </row>
    <row r="111546">
      <c r="N111546" s="561" t="n"/>
    </row>
    <row r="111547">
      <c r="N111547" s="561" t="n"/>
    </row>
    <row r="111548">
      <c r="N111548" s="561" t="n"/>
    </row>
    <row r="111549">
      <c r="N111549" s="561" t="n"/>
    </row>
    <row r="111550">
      <c r="N111550" s="561" t="n"/>
    </row>
    <row r="111551">
      <c r="N111551" s="561" t="n"/>
    </row>
    <row r="111552">
      <c r="N111552" s="561" t="n"/>
    </row>
    <row r="111553">
      <c r="N111553" s="561" t="n"/>
    </row>
    <row r="111554">
      <c r="N111554" s="561" t="n"/>
    </row>
    <row r="111555">
      <c r="N111555" s="561" t="n"/>
    </row>
    <row r="111556">
      <c r="N111556" s="561" t="n"/>
    </row>
    <row r="111557">
      <c r="N111557" s="561" t="n"/>
    </row>
    <row r="111558">
      <c r="N111558" s="561" t="n"/>
    </row>
    <row r="111559">
      <c r="N111559" s="561" t="n"/>
    </row>
    <row r="111560">
      <c r="N111560" s="561" t="n"/>
    </row>
    <row r="111561">
      <c r="N111561" s="561" t="n"/>
    </row>
    <row r="111562">
      <c r="N111562" s="561" t="n"/>
    </row>
    <row r="111563">
      <c r="N111563" s="561" t="n"/>
    </row>
    <row r="111564">
      <c r="N111564" s="561" t="n"/>
    </row>
    <row r="111565">
      <c r="N111565" s="561" t="n"/>
    </row>
    <row r="111566">
      <c r="N111566" s="561" t="n"/>
    </row>
    <row r="111567">
      <c r="N111567" s="561" t="n"/>
    </row>
    <row r="111568">
      <c r="N111568" s="561" t="n"/>
    </row>
    <row r="111569">
      <c r="N111569" s="561" t="n"/>
    </row>
    <row r="111570">
      <c r="N111570" s="561" t="n"/>
    </row>
    <row r="111571">
      <c r="N111571" s="561" t="n"/>
    </row>
    <row r="111572">
      <c r="N111572" s="561" t="n"/>
    </row>
    <row r="111573">
      <c r="N111573" s="561" t="n"/>
    </row>
    <row r="111574">
      <c r="N111574" s="561" t="n"/>
    </row>
    <row r="111575">
      <c r="N111575" s="561" t="n"/>
    </row>
    <row r="111576">
      <c r="N111576" s="561" t="n"/>
    </row>
    <row r="111577">
      <c r="N111577" s="561" t="n"/>
    </row>
    <row r="111578">
      <c r="N111578" s="561" t="n"/>
    </row>
    <row r="111579">
      <c r="N111579" s="561" t="n"/>
    </row>
    <row r="111580">
      <c r="N111580" s="561" t="n"/>
    </row>
    <row r="111581">
      <c r="N111581" s="561" t="n"/>
    </row>
    <row r="111582">
      <c r="N111582" s="561" t="n"/>
    </row>
    <row r="111583">
      <c r="N111583" s="561" t="n"/>
    </row>
    <row r="111584">
      <c r="N111584" s="561" t="n"/>
    </row>
    <row r="111585">
      <c r="N111585" s="561" t="n"/>
    </row>
    <row r="111586">
      <c r="N111586" s="561" t="n"/>
    </row>
    <row r="111587">
      <c r="N111587" s="561" t="n"/>
    </row>
    <row r="111588">
      <c r="N111588" s="561" t="n"/>
    </row>
    <row r="111589">
      <c r="N111589" s="561" t="n"/>
    </row>
    <row r="111590">
      <c r="N111590" s="561" t="n"/>
    </row>
    <row r="111591">
      <c r="N111591" s="561" t="n"/>
    </row>
    <row r="111592">
      <c r="N111592" s="561" t="n"/>
    </row>
    <row r="111593">
      <c r="N111593" s="561" t="n"/>
    </row>
    <row r="111594">
      <c r="N111594" s="561" t="n"/>
    </row>
    <row r="111595">
      <c r="N111595" s="561" t="n"/>
    </row>
    <row r="111596">
      <c r="N111596" s="561" t="n"/>
    </row>
    <row r="111597">
      <c r="N111597" s="561" t="n"/>
    </row>
    <row r="111598">
      <c r="N111598" s="561" t="n"/>
    </row>
    <row r="111599">
      <c r="N111599" s="561" t="n"/>
    </row>
    <row r="111600">
      <c r="N111600" s="561" t="n"/>
    </row>
    <row r="111601">
      <c r="N111601" s="561" t="n"/>
    </row>
    <row r="111602">
      <c r="N111602" s="561" t="n"/>
    </row>
    <row r="111603">
      <c r="N111603" s="561" t="n"/>
    </row>
    <row r="111604">
      <c r="N111604" s="561" t="n"/>
    </row>
    <row r="111605">
      <c r="N111605" s="561" t="n"/>
    </row>
    <row r="111606">
      <c r="N111606" s="561" t="n"/>
    </row>
    <row r="111607">
      <c r="N111607" s="561" t="n"/>
    </row>
    <row r="111608">
      <c r="N111608" s="561" t="n"/>
    </row>
    <row r="111609">
      <c r="N111609" s="561" t="n"/>
    </row>
    <row r="111610">
      <c r="N111610" s="561" t="n"/>
    </row>
    <row r="111611">
      <c r="N111611" s="561" t="n"/>
    </row>
    <row r="111612">
      <c r="N111612" s="561" t="n"/>
    </row>
    <row r="111613">
      <c r="N111613" s="561" t="n"/>
    </row>
    <row r="111614">
      <c r="N111614" s="561" t="n"/>
    </row>
    <row r="111615">
      <c r="N111615" s="561" t="n"/>
    </row>
    <row r="111616">
      <c r="N111616" s="561" t="n"/>
    </row>
    <row r="111617">
      <c r="N111617" s="561" t="n"/>
    </row>
    <row r="111618">
      <c r="N111618" s="561" t="n"/>
    </row>
    <row r="111619">
      <c r="N111619" s="561" t="n"/>
    </row>
    <row r="111620">
      <c r="N111620" s="561" t="n"/>
    </row>
    <row r="111621">
      <c r="N111621" s="561" t="n"/>
    </row>
    <row r="111622">
      <c r="N111622" s="561" t="n"/>
    </row>
    <row r="111623">
      <c r="N111623" s="561" t="n"/>
    </row>
    <row r="111624">
      <c r="N111624" s="561" t="n"/>
    </row>
    <row r="111625">
      <c r="N111625" s="561" t="n"/>
    </row>
    <row r="111626">
      <c r="N111626" s="561" t="n"/>
    </row>
    <row r="111627">
      <c r="N111627" s="561" t="n"/>
    </row>
    <row r="111628">
      <c r="N111628" s="561" t="n"/>
    </row>
    <row r="111629">
      <c r="N111629" s="561" t="n"/>
    </row>
    <row r="111630">
      <c r="N111630" s="561" t="n"/>
    </row>
    <row r="111631">
      <c r="N111631" s="561" t="n"/>
    </row>
    <row r="111632">
      <c r="N111632" s="561" t="n"/>
    </row>
    <row r="111633">
      <c r="N111633" s="561" t="n"/>
    </row>
    <row r="111634">
      <c r="N111634" s="561" t="n"/>
    </row>
    <row r="111635">
      <c r="N111635" s="561" t="n"/>
    </row>
    <row r="111636">
      <c r="N111636" s="561" t="n"/>
    </row>
    <row r="111637">
      <c r="N111637" s="561" t="n"/>
    </row>
    <row r="111638">
      <c r="N111638" s="561" t="n"/>
    </row>
    <row r="111639">
      <c r="N111639" s="561" t="n"/>
    </row>
    <row r="111640">
      <c r="N111640" s="561" t="n"/>
    </row>
    <row r="111641">
      <c r="N111641" s="561" t="n"/>
    </row>
    <row r="111642">
      <c r="N111642" s="561" t="n"/>
    </row>
    <row r="111643">
      <c r="N111643" s="561" t="n"/>
    </row>
    <row r="111644">
      <c r="N111644" s="561" t="n"/>
    </row>
    <row r="111645">
      <c r="N111645" s="561" t="n"/>
    </row>
    <row r="111646">
      <c r="N111646" s="561" t="n"/>
    </row>
    <row r="111647">
      <c r="N111647" s="561" t="n"/>
    </row>
    <row r="111648">
      <c r="N111648" s="561" t="n"/>
    </row>
    <row r="111649">
      <c r="N111649" s="561" t="n"/>
    </row>
    <row r="111650">
      <c r="N111650" s="561" t="n"/>
    </row>
    <row r="111651">
      <c r="N111651" s="561" t="n"/>
    </row>
    <row r="111652">
      <c r="N111652" s="561" t="n"/>
    </row>
    <row r="111653">
      <c r="N111653" s="561" t="n"/>
    </row>
    <row r="111654">
      <c r="N111654" s="561" t="n"/>
    </row>
    <row r="111655">
      <c r="N111655" s="561" t="n"/>
    </row>
    <row r="111656">
      <c r="N111656" s="561" t="n"/>
    </row>
    <row r="111657">
      <c r="N111657" s="561" t="n"/>
    </row>
    <row r="111658">
      <c r="N111658" s="561" t="n"/>
    </row>
    <row r="111659">
      <c r="N111659" s="561" t="n"/>
    </row>
    <row r="111660">
      <c r="N111660" s="561" t="n"/>
    </row>
    <row r="111661">
      <c r="N111661" s="561" t="n"/>
    </row>
    <row r="111662">
      <c r="N111662" s="561" t="n"/>
    </row>
    <row r="111663">
      <c r="N111663" s="561" t="n"/>
    </row>
    <row r="111664">
      <c r="N111664" s="561" t="n"/>
    </row>
    <row r="111665">
      <c r="N111665" s="561" t="n"/>
    </row>
    <row r="111666">
      <c r="N111666" s="561" t="n"/>
    </row>
    <row r="111667">
      <c r="N111667" s="561" t="n"/>
    </row>
    <row r="111668">
      <c r="N111668" s="561" t="n"/>
    </row>
    <row r="111669">
      <c r="N111669" s="561" t="n"/>
    </row>
    <row r="111670">
      <c r="N111670" s="561" t="n"/>
    </row>
    <row r="111671">
      <c r="N111671" s="561" t="n"/>
    </row>
    <row r="111672">
      <c r="N111672" s="561" t="n"/>
    </row>
    <row r="111673">
      <c r="N111673" s="561" t="n"/>
    </row>
    <row r="111674">
      <c r="N111674" s="561" t="n"/>
    </row>
    <row r="111675">
      <c r="N111675" s="561" t="n"/>
    </row>
    <row r="111676">
      <c r="N111676" s="561" t="n"/>
    </row>
    <row r="111677">
      <c r="N111677" s="561" t="n"/>
    </row>
    <row r="111678">
      <c r="N111678" s="561" t="n"/>
    </row>
    <row r="111679">
      <c r="N111679" s="561" t="n"/>
    </row>
    <row r="111680">
      <c r="N111680" s="561" t="n"/>
    </row>
    <row r="111681">
      <c r="N111681" s="561" t="n"/>
    </row>
    <row r="111682">
      <c r="N111682" s="561" t="n"/>
    </row>
    <row r="111683">
      <c r="N111683" s="561" t="n"/>
    </row>
    <row r="111684">
      <c r="N111684" s="561" t="n"/>
    </row>
    <row r="111685">
      <c r="N111685" s="561" t="n"/>
    </row>
    <row r="111686">
      <c r="N111686" s="561" t="n"/>
    </row>
    <row r="111687">
      <c r="N111687" s="561" t="n"/>
    </row>
    <row r="111688">
      <c r="N111688" s="561" t="n"/>
    </row>
    <row r="111689">
      <c r="N111689" s="561" t="n"/>
    </row>
    <row r="111690">
      <c r="N111690" s="561" t="n"/>
    </row>
    <row r="111691">
      <c r="N111691" s="561" t="n"/>
    </row>
    <row r="111692">
      <c r="N111692" s="561" t="n"/>
    </row>
    <row r="111693">
      <c r="N111693" s="561" t="n"/>
    </row>
    <row r="111694">
      <c r="N111694" s="561" t="n"/>
    </row>
    <row r="111695">
      <c r="N111695" s="561" t="n"/>
    </row>
    <row r="111696">
      <c r="N111696" s="561" t="n"/>
    </row>
    <row r="111697">
      <c r="N111697" s="561" t="n"/>
    </row>
    <row r="111698">
      <c r="N111698" s="561" t="n"/>
    </row>
    <row r="111699">
      <c r="N111699" s="561" t="n"/>
    </row>
    <row r="111700">
      <c r="N111700" s="561" t="n"/>
    </row>
    <row r="111701">
      <c r="N111701" s="561" t="n"/>
    </row>
    <row r="111702">
      <c r="N111702" s="561" t="n"/>
    </row>
    <row r="111703">
      <c r="N111703" s="561" t="n"/>
    </row>
    <row r="111704">
      <c r="N111704" s="561" t="n"/>
    </row>
    <row r="111705">
      <c r="N111705" s="561" t="n"/>
    </row>
    <row r="111706">
      <c r="N111706" s="561" t="n"/>
    </row>
    <row r="111707">
      <c r="N111707" s="561" t="n"/>
    </row>
    <row r="111708">
      <c r="N111708" s="561" t="n"/>
    </row>
    <row r="111709">
      <c r="N111709" s="561" t="n"/>
    </row>
    <row r="111710">
      <c r="N111710" s="561" t="n"/>
    </row>
    <row r="111711">
      <c r="N111711" s="561" t="n"/>
    </row>
    <row r="111712">
      <c r="N111712" s="561" t="n"/>
    </row>
    <row r="111713">
      <c r="N111713" s="561" t="n"/>
    </row>
    <row r="111714">
      <c r="N111714" s="561" t="n"/>
    </row>
    <row r="111715">
      <c r="N111715" s="561" t="n"/>
    </row>
    <row r="111716">
      <c r="N111716" s="561" t="n"/>
    </row>
    <row r="111717">
      <c r="N111717" s="561" t="n"/>
    </row>
    <row r="111718">
      <c r="N111718" s="561" t="n"/>
    </row>
    <row r="111719">
      <c r="N111719" s="561" t="n"/>
    </row>
    <row r="111720">
      <c r="N111720" s="561" t="n"/>
    </row>
    <row r="111721">
      <c r="N111721" s="561" t="n"/>
    </row>
    <row r="111722">
      <c r="N111722" s="561" t="n"/>
    </row>
    <row r="111723">
      <c r="N111723" s="561" t="n"/>
    </row>
    <row r="111724">
      <c r="N111724" s="561" t="n"/>
    </row>
    <row r="111725">
      <c r="N111725" s="561" t="n"/>
    </row>
    <row r="111726">
      <c r="N111726" s="561" t="n"/>
    </row>
    <row r="111727">
      <c r="N111727" s="561" t="n"/>
    </row>
    <row r="111728">
      <c r="N111728" s="561" t="n"/>
    </row>
    <row r="111729">
      <c r="N111729" s="561" t="n"/>
    </row>
    <row r="111730">
      <c r="N111730" s="561" t="n"/>
    </row>
    <row r="111731">
      <c r="N111731" s="561" t="n"/>
    </row>
    <row r="111732">
      <c r="N111732" s="561" t="n"/>
    </row>
    <row r="111733">
      <c r="N111733" s="561" t="n"/>
    </row>
    <row r="111734">
      <c r="N111734" s="561" t="n"/>
    </row>
    <row r="111735">
      <c r="N111735" s="561" t="n"/>
    </row>
    <row r="111736">
      <c r="N111736" s="561" t="n"/>
    </row>
    <row r="111737">
      <c r="N111737" s="561" t="n"/>
    </row>
    <row r="111738">
      <c r="N111738" s="561" t="n"/>
    </row>
    <row r="111739">
      <c r="N111739" s="561" t="n"/>
    </row>
    <row r="111740">
      <c r="N111740" s="561" t="n"/>
    </row>
    <row r="111741">
      <c r="N111741" s="561" t="n"/>
    </row>
    <row r="111742">
      <c r="N111742" s="561" t="n"/>
    </row>
    <row r="111743">
      <c r="N111743" s="561" t="n"/>
    </row>
    <row r="111744">
      <c r="N111744" s="561" t="n"/>
    </row>
    <row r="111745">
      <c r="N111745" s="561" t="n"/>
    </row>
    <row r="111746">
      <c r="N111746" s="561" t="n"/>
    </row>
    <row r="111747">
      <c r="N111747" s="561" t="n"/>
    </row>
    <row r="111748">
      <c r="N111748" s="561" t="n"/>
    </row>
    <row r="111749">
      <c r="N111749" s="561" t="n"/>
    </row>
    <row r="111750">
      <c r="N111750" s="561" t="n"/>
    </row>
    <row r="111751">
      <c r="N111751" s="561" t="n"/>
    </row>
    <row r="111752">
      <c r="N111752" s="561" t="n"/>
    </row>
    <row r="111753">
      <c r="N111753" s="561" t="n"/>
    </row>
    <row r="111754">
      <c r="N111754" s="561" t="n"/>
    </row>
    <row r="111755">
      <c r="N111755" s="561" t="n"/>
    </row>
    <row r="111756">
      <c r="N111756" s="561" t="n"/>
    </row>
    <row r="111757">
      <c r="N111757" s="561" t="n"/>
    </row>
    <row r="111758">
      <c r="N111758" s="561" t="n"/>
    </row>
    <row r="111759">
      <c r="N111759" s="561" t="n"/>
    </row>
    <row r="111760">
      <c r="N111760" s="561" t="n"/>
    </row>
    <row r="111761">
      <c r="N111761" s="561" t="n"/>
    </row>
    <row r="111762">
      <c r="N111762" s="561" t="n"/>
    </row>
    <row r="111763">
      <c r="N111763" s="561" t="n"/>
    </row>
    <row r="111764">
      <c r="N111764" s="561" t="n"/>
    </row>
    <row r="111765">
      <c r="N111765" s="561" t="n"/>
    </row>
    <row r="111766">
      <c r="N111766" s="561" t="n"/>
    </row>
    <row r="111767">
      <c r="N111767" s="561" t="n"/>
    </row>
    <row r="111768">
      <c r="N111768" s="561" t="n"/>
    </row>
    <row r="111769">
      <c r="N111769" s="561" t="n"/>
    </row>
    <row r="111770">
      <c r="N111770" s="561" t="n"/>
    </row>
    <row r="111771">
      <c r="N111771" s="561" t="n"/>
    </row>
    <row r="111772">
      <c r="N111772" s="561" t="n"/>
    </row>
    <row r="111773">
      <c r="N111773" s="561" t="n"/>
    </row>
    <row r="111774">
      <c r="N111774" s="561" t="n"/>
    </row>
    <row r="111775">
      <c r="N111775" s="561" t="n"/>
    </row>
    <row r="111776">
      <c r="N111776" s="561" t="n"/>
    </row>
    <row r="111777">
      <c r="N111777" s="561" t="n"/>
    </row>
    <row r="111778">
      <c r="N111778" s="561" t="n"/>
    </row>
    <row r="111779">
      <c r="N111779" s="561" t="n"/>
    </row>
    <row r="111780">
      <c r="N111780" s="561" t="n"/>
    </row>
    <row r="111781">
      <c r="N111781" s="561" t="n"/>
    </row>
    <row r="111782">
      <c r="N111782" s="561" t="n"/>
    </row>
    <row r="111783">
      <c r="N111783" s="561" t="n"/>
    </row>
    <row r="111784">
      <c r="N111784" s="561" t="n"/>
    </row>
    <row r="111785">
      <c r="N111785" s="561" t="n"/>
    </row>
    <row r="111786">
      <c r="N111786" s="561" t="n"/>
    </row>
    <row r="111787">
      <c r="N111787" s="561" t="n"/>
    </row>
    <row r="111788">
      <c r="N111788" s="561" t="n"/>
    </row>
    <row r="111789">
      <c r="N111789" s="561" t="n"/>
    </row>
    <row r="111790">
      <c r="N111790" s="561" t="n"/>
    </row>
    <row r="111791">
      <c r="N111791" s="561" t="n"/>
    </row>
    <row r="111792">
      <c r="N111792" s="561" t="n"/>
    </row>
    <row r="111793">
      <c r="N111793" s="561" t="n"/>
    </row>
    <row r="111794">
      <c r="N111794" s="561" t="n"/>
    </row>
    <row r="111795">
      <c r="N111795" s="561" t="n"/>
    </row>
    <row r="111796">
      <c r="N111796" s="561" t="n"/>
    </row>
    <row r="111797">
      <c r="N111797" s="561" t="n"/>
    </row>
    <row r="111798">
      <c r="N111798" s="561" t="n"/>
    </row>
    <row r="111799">
      <c r="N111799" s="561" t="n"/>
    </row>
    <row r="111800">
      <c r="N111800" s="561" t="n"/>
    </row>
    <row r="111801">
      <c r="N111801" s="561" t="n"/>
    </row>
    <row r="111802">
      <c r="N111802" s="561" t="n"/>
    </row>
    <row r="111803">
      <c r="N111803" s="561" t="n"/>
    </row>
    <row r="111804">
      <c r="N111804" s="561" t="n"/>
    </row>
    <row r="111805">
      <c r="N111805" s="561" t="n"/>
    </row>
    <row r="111806">
      <c r="N111806" s="561" t="n"/>
    </row>
    <row r="111807">
      <c r="N111807" s="561" t="n"/>
    </row>
    <row r="111808">
      <c r="N111808" s="561" t="n"/>
    </row>
    <row r="111809">
      <c r="N111809" s="561" t="n"/>
    </row>
    <row r="111810">
      <c r="N111810" s="561" t="n"/>
    </row>
    <row r="111811">
      <c r="N111811" s="561" t="n"/>
    </row>
    <row r="111812">
      <c r="N111812" s="561" t="n"/>
    </row>
    <row r="111813">
      <c r="N111813" s="561" t="n"/>
    </row>
    <row r="111814">
      <c r="N111814" s="561" t="n"/>
    </row>
    <row r="111815">
      <c r="N111815" s="561" t="n"/>
    </row>
    <row r="111816">
      <c r="N111816" s="561" t="n"/>
    </row>
    <row r="111817">
      <c r="N111817" s="561" t="n"/>
    </row>
    <row r="111818">
      <c r="N111818" s="561" t="n"/>
    </row>
    <row r="111819">
      <c r="N111819" s="561" t="n"/>
    </row>
    <row r="111820">
      <c r="N111820" s="561" t="n"/>
    </row>
    <row r="111821">
      <c r="N111821" s="561" t="n"/>
    </row>
    <row r="111822">
      <c r="N111822" s="561" t="n"/>
    </row>
    <row r="111823">
      <c r="N111823" s="561" t="n"/>
    </row>
    <row r="111824">
      <c r="N111824" s="561" t="n"/>
    </row>
    <row r="111825">
      <c r="N111825" s="561" t="n"/>
    </row>
    <row r="111826">
      <c r="N111826" s="561" t="n"/>
    </row>
    <row r="111827">
      <c r="N111827" s="561" t="n"/>
    </row>
    <row r="111828">
      <c r="N111828" s="561" t="n"/>
    </row>
    <row r="111829">
      <c r="N111829" s="561" t="n"/>
    </row>
    <row r="111830">
      <c r="N111830" s="561" t="n"/>
    </row>
    <row r="111831">
      <c r="N111831" s="561" t="n"/>
    </row>
    <row r="111832">
      <c r="N111832" s="561" t="n"/>
    </row>
    <row r="111833">
      <c r="N111833" s="561" t="n"/>
    </row>
    <row r="111834">
      <c r="N111834" s="561" t="n"/>
    </row>
    <row r="111835">
      <c r="N111835" s="561" t="n"/>
    </row>
    <row r="111836">
      <c r="N111836" s="561" t="n"/>
    </row>
    <row r="111837">
      <c r="N111837" s="561" t="n"/>
    </row>
    <row r="111838">
      <c r="N111838" s="561" t="n"/>
    </row>
    <row r="111839">
      <c r="N111839" s="561" t="n"/>
    </row>
    <row r="111840">
      <c r="N111840" s="561" t="n"/>
    </row>
    <row r="111841">
      <c r="N111841" s="561" t="n"/>
    </row>
    <row r="111842">
      <c r="N111842" s="561" t="n"/>
    </row>
    <row r="111843">
      <c r="N111843" s="561" t="n"/>
    </row>
    <row r="111844">
      <c r="N111844" s="561" t="n"/>
    </row>
    <row r="111845">
      <c r="N111845" s="561" t="n"/>
    </row>
    <row r="111846">
      <c r="N111846" s="561" t="n"/>
    </row>
    <row r="111847">
      <c r="N111847" s="561" t="n"/>
    </row>
    <row r="111848">
      <c r="N111848" s="561" t="n"/>
    </row>
    <row r="111849">
      <c r="N111849" s="561" t="n"/>
    </row>
    <row r="111850">
      <c r="N111850" s="561" t="n"/>
    </row>
    <row r="111851">
      <c r="N111851" s="561" t="n"/>
    </row>
    <row r="111852">
      <c r="N111852" s="561" t="n"/>
    </row>
    <row r="111853">
      <c r="N111853" s="561" t="n"/>
    </row>
    <row r="111854">
      <c r="N111854" s="561" t="n"/>
    </row>
    <row r="111855">
      <c r="N111855" s="561" t="n"/>
    </row>
    <row r="111856">
      <c r="N111856" s="561" t="n"/>
    </row>
    <row r="111857">
      <c r="N111857" s="561" t="n"/>
    </row>
    <row r="111858">
      <c r="N111858" s="561" t="n"/>
    </row>
    <row r="111859">
      <c r="N111859" s="561" t="n"/>
    </row>
    <row r="111860">
      <c r="N111860" s="561" t="n"/>
    </row>
    <row r="111861">
      <c r="N111861" s="561" t="n"/>
    </row>
    <row r="111862">
      <c r="N111862" s="561" t="n"/>
    </row>
    <row r="111863">
      <c r="N111863" s="561" t="n"/>
    </row>
    <row r="111864">
      <c r="N111864" s="561" t="n"/>
    </row>
    <row r="111865">
      <c r="N111865" s="561" t="n"/>
    </row>
    <row r="111866">
      <c r="N111866" s="561" t="n"/>
    </row>
    <row r="111867">
      <c r="N111867" s="561" t="n"/>
    </row>
    <row r="111868">
      <c r="N111868" s="561" t="n"/>
    </row>
    <row r="111869">
      <c r="N111869" s="561" t="n"/>
    </row>
    <row r="111870">
      <c r="N111870" s="561" t="n"/>
    </row>
    <row r="111871">
      <c r="N111871" s="561" t="n"/>
    </row>
    <row r="111872">
      <c r="N111872" s="561" t="n"/>
    </row>
    <row r="111873">
      <c r="N111873" s="561" t="n"/>
    </row>
    <row r="111874">
      <c r="N111874" s="561" t="n"/>
    </row>
    <row r="111875">
      <c r="N111875" s="561" t="n"/>
    </row>
    <row r="111876">
      <c r="N111876" s="561" t="n"/>
    </row>
    <row r="111877">
      <c r="N111877" s="561" t="n"/>
    </row>
    <row r="111878">
      <c r="N111878" s="561" t="n"/>
    </row>
    <row r="111879">
      <c r="N111879" s="561" t="n"/>
    </row>
    <row r="111880">
      <c r="N111880" s="561" t="n"/>
    </row>
    <row r="111881">
      <c r="N111881" s="561" t="n"/>
    </row>
    <row r="111882">
      <c r="N111882" s="561" t="n"/>
    </row>
    <row r="111883">
      <c r="N111883" s="561" t="n"/>
    </row>
    <row r="111884">
      <c r="N111884" s="561" t="n"/>
    </row>
    <row r="111885">
      <c r="N111885" s="561" t="n"/>
    </row>
    <row r="111886">
      <c r="N111886" s="561" t="n"/>
    </row>
    <row r="111887">
      <c r="N111887" s="561" t="n"/>
    </row>
    <row r="111888">
      <c r="N111888" s="561" t="n"/>
    </row>
    <row r="111889">
      <c r="N111889" s="561" t="n"/>
    </row>
    <row r="111890">
      <c r="N111890" s="561" t="n"/>
    </row>
    <row r="111891">
      <c r="N111891" s="561" t="n"/>
    </row>
    <row r="111892">
      <c r="N111892" s="561" t="n"/>
    </row>
    <row r="111893">
      <c r="N111893" s="561" t="n"/>
    </row>
    <row r="111894">
      <c r="N111894" s="561" t="n"/>
    </row>
    <row r="111895">
      <c r="N111895" s="561" t="n"/>
    </row>
    <row r="111896">
      <c r="N111896" s="561" t="n"/>
    </row>
    <row r="111897">
      <c r="N111897" s="561" t="n"/>
    </row>
    <row r="111898">
      <c r="N111898" s="561" t="n"/>
    </row>
    <row r="111899">
      <c r="N111899" s="561" t="n"/>
    </row>
    <row r="111900">
      <c r="N111900" s="561" t="n"/>
    </row>
    <row r="111901">
      <c r="N111901" s="561" t="n"/>
    </row>
    <row r="111902">
      <c r="N111902" s="561" t="n"/>
    </row>
    <row r="111903">
      <c r="N111903" s="561" t="n"/>
    </row>
    <row r="111904">
      <c r="N111904" s="561" t="n"/>
    </row>
    <row r="111905">
      <c r="N111905" s="561" t="n"/>
    </row>
    <row r="111906">
      <c r="N111906" s="561" t="n"/>
    </row>
    <row r="111907">
      <c r="N111907" s="561" t="n"/>
    </row>
    <row r="111908">
      <c r="N111908" s="561" t="n"/>
    </row>
    <row r="111909">
      <c r="N111909" s="561" t="n"/>
    </row>
    <row r="111910">
      <c r="N111910" s="561" t="n"/>
    </row>
    <row r="111911">
      <c r="N111911" s="561" t="n"/>
    </row>
    <row r="111912">
      <c r="N111912" s="561" t="n"/>
    </row>
    <row r="111913">
      <c r="N111913" s="561" t="n"/>
    </row>
    <row r="111914">
      <c r="N111914" s="561" t="n"/>
    </row>
    <row r="111915">
      <c r="N111915" s="561" t="n"/>
    </row>
    <row r="111916">
      <c r="N111916" s="561" t="n"/>
    </row>
    <row r="111917">
      <c r="N111917" s="561" t="n"/>
    </row>
    <row r="111918">
      <c r="N111918" s="561" t="n"/>
    </row>
    <row r="111919">
      <c r="N111919" s="561" t="n"/>
    </row>
    <row r="111920">
      <c r="N111920" s="561" t="n"/>
    </row>
    <row r="111921">
      <c r="N111921" s="561" t="n"/>
    </row>
    <row r="111922">
      <c r="N111922" s="561" t="n"/>
    </row>
    <row r="111923">
      <c r="N111923" s="561" t="n"/>
    </row>
    <row r="111924">
      <c r="N111924" s="561" t="n"/>
    </row>
    <row r="111925">
      <c r="N111925" s="561" t="n"/>
    </row>
    <row r="111926">
      <c r="N111926" s="561" t="n"/>
    </row>
    <row r="111927">
      <c r="N111927" s="561" t="n"/>
    </row>
    <row r="111928">
      <c r="N111928" s="561" t="n"/>
    </row>
    <row r="111929">
      <c r="N111929" s="561" t="n"/>
    </row>
    <row r="111930">
      <c r="N111930" s="561" t="n"/>
    </row>
    <row r="111931">
      <c r="N111931" s="561" t="n"/>
    </row>
    <row r="111932">
      <c r="N111932" s="561" t="n"/>
    </row>
    <row r="111933">
      <c r="N111933" s="561" t="n"/>
    </row>
    <row r="111934">
      <c r="N111934" s="561" t="n"/>
    </row>
    <row r="111935">
      <c r="N111935" s="561" t="n"/>
    </row>
    <row r="111936">
      <c r="N111936" s="561" t="n"/>
    </row>
    <row r="111937">
      <c r="N111937" s="561" t="n"/>
    </row>
    <row r="111938">
      <c r="N111938" s="561" t="n"/>
    </row>
    <row r="111939">
      <c r="N111939" s="561" t="n"/>
    </row>
    <row r="111940">
      <c r="N111940" s="561" t="n"/>
    </row>
    <row r="111941">
      <c r="N111941" s="561" t="n"/>
    </row>
    <row r="111942">
      <c r="N111942" s="561" t="n"/>
    </row>
    <row r="111943">
      <c r="N111943" s="561" t="n"/>
    </row>
    <row r="111944">
      <c r="N111944" s="561" t="n"/>
    </row>
    <row r="111945">
      <c r="N111945" s="561" t="n"/>
    </row>
    <row r="111946">
      <c r="N111946" s="561" t="n"/>
    </row>
    <row r="111947">
      <c r="N111947" s="561" t="n"/>
    </row>
    <row r="111948">
      <c r="N111948" s="561" t="n"/>
    </row>
    <row r="111949">
      <c r="N111949" s="561" t="n"/>
    </row>
    <row r="111950">
      <c r="N111950" s="561" t="n"/>
    </row>
    <row r="111951">
      <c r="N111951" s="561" t="n"/>
    </row>
    <row r="111952">
      <c r="N111952" s="561" t="n"/>
    </row>
    <row r="111953">
      <c r="N111953" s="561" t="n"/>
    </row>
    <row r="111954">
      <c r="N111954" s="561" t="n"/>
    </row>
    <row r="111955">
      <c r="N111955" s="561" t="n"/>
    </row>
    <row r="111956">
      <c r="N111956" s="561" t="n"/>
    </row>
    <row r="111957">
      <c r="N111957" s="561" t="n"/>
    </row>
    <row r="111958">
      <c r="N111958" s="561" t="n"/>
    </row>
    <row r="111959">
      <c r="N111959" s="561" t="n"/>
    </row>
    <row r="111960">
      <c r="N111960" s="561" t="n"/>
    </row>
    <row r="111961">
      <c r="N111961" s="561" t="n"/>
    </row>
    <row r="111962">
      <c r="N111962" s="561" t="n"/>
    </row>
    <row r="111963">
      <c r="N111963" s="561" t="n"/>
    </row>
    <row r="111964">
      <c r="N111964" s="561" t="n"/>
    </row>
    <row r="111965">
      <c r="N111965" s="561" t="n"/>
    </row>
    <row r="111966">
      <c r="N111966" s="561" t="n"/>
    </row>
    <row r="111967">
      <c r="N111967" s="561" t="n"/>
    </row>
    <row r="111968">
      <c r="N111968" s="561" t="n"/>
    </row>
    <row r="111969">
      <c r="N111969" s="561" t="n"/>
    </row>
    <row r="111970">
      <c r="N111970" s="561" t="n"/>
    </row>
    <row r="111971">
      <c r="N111971" s="561" t="n"/>
    </row>
    <row r="111972">
      <c r="N111972" s="561" t="n"/>
    </row>
    <row r="111973">
      <c r="N111973" s="561" t="n"/>
    </row>
    <row r="111974">
      <c r="N111974" s="561" t="n"/>
    </row>
    <row r="111975">
      <c r="N111975" s="561" t="n"/>
    </row>
    <row r="111976">
      <c r="N111976" s="561" t="n"/>
    </row>
    <row r="111977">
      <c r="N111977" s="561" t="n"/>
    </row>
    <row r="111978">
      <c r="N111978" s="561" t="n"/>
    </row>
    <row r="111979">
      <c r="N111979" s="561" t="n"/>
    </row>
    <row r="111980">
      <c r="N111980" s="561" t="n"/>
    </row>
    <row r="111981">
      <c r="N111981" s="561" t="n"/>
    </row>
    <row r="111982">
      <c r="N111982" s="561" t="n"/>
    </row>
    <row r="111983">
      <c r="N111983" s="561" t="n"/>
    </row>
    <row r="111984">
      <c r="N111984" s="561" t="n"/>
    </row>
    <row r="111985">
      <c r="N111985" s="561" t="n"/>
    </row>
    <row r="111986">
      <c r="N111986" s="561" t="n"/>
    </row>
    <row r="111987">
      <c r="N111987" s="561" t="n"/>
    </row>
    <row r="111988">
      <c r="N111988" s="561" t="n"/>
    </row>
    <row r="111989">
      <c r="N111989" s="561" t="n"/>
    </row>
    <row r="111990">
      <c r="N111990" s="561" t="n"/>
    </row>
    <row r="111991">
      <c r="N111991" s="561" t="n"/>
    </row>
    <row r="111992">
      <c r="N111992" s="561" t="n"/>
    </row>
    <row r="111993">
      <c r="N111993" s="561" t="n"/>
    </row>
    <row r="111994">
      <c r="N111994" s="561" t="n"/>
    </row>
    <row r="111995">
      <c r="N111995" s="561" t="n"/>
    </row>
    <row r="111996">
      <c r="N111996" s="561" t="n"/>
    </row>
    <row r="111997">
      <c r="N111997" s="561" t="n"/>
    </row>
    <row r="111998">
      <c r="N111998" s="561" t="n"/>
    </row>
    <row r="111999">
      <c r="N111999" s="561" t="n"/>
    </row>
    <row r="112000">
      <c r="N112000" s="561" t="n"/>
    </row>
    <row r="112001">
      <c r="N112001" s="561" t="n"/>
    </row>
    <row r="112002">
      <c r="N112002" s="561" t="n"/>
    </row>
    <row r="112003">
      <c r="N112003" s="561" t="n"/>
    </row>
    <row r="112004">
      <c r="N112004" s="561" t="n"/>
    </row>
    <row r="112005">
      <c r="N112005" s="561" t="n"/>
    </row>
    <row r="112006">
      <c r="N112006" s="561" t="n"/>
    </row>
    <row r="112007">
      <c r="N112007" s="561" t="n"/>
    </row>
    <row r="112008">
      <c r="N112008" s="561" t="n"/>
    </row>
    <row r="112009">
      <c r="N112009" s="561" t="n"/>
    </row>
    <row r="112010">
      <c r="N112010" s="561" t="n"/>
    </row>
    <row r="112011">
      <c r="N112011" s="561" t="n"/>
    </row>
    <row r="112012">
      <c r="N112012" s="561" t="n"/>
    </row>
    <row r="112013">
      <c r="N112013" s="561" t="n"/>
    </row>
    <row r="112014">
      <c r="N112014" s="561" t="n"/>
    </row>
    <row r="112015">
      <c r="N112015" s="561" t="n"/>
    </row>
    <row r="112016">
      <c r="N112016" s="561" t="n"/>
    </row>
    <row r="112017">
      <c r="N112017" s="561" t="n"/>
    </row>
    <row r="112018">
      <c r="N112018" s="561" t="n"/>
    </row>
    <row r="112019">
      <c r="N112019" s="561" t="n"/>
    </row>
    <row r="112020">
      <c r="N112020" s="561" t="n"/>
    </row>
    <row r="112021">
      <c r="N112021" s="561" t="n"/>
    </row>
    <row r="112022">
      <c r="N112022" s="561" t="n"/>
    </row>
    <row r="112023">
      <c r="N112023" s="561" t="n"/>
    </row>
    <row r="112024">
      <c r="N112024" s="561" t="n"/>
    </row>
    <row r="112025">
      <c r="N112025" s="561" t="n"/>
    </row>
    <row r="112026">
      <c r="N112026" s="561" t="n"/>
    </row>
    <row r="112027">
      <c r="N112027" s="561" t="n"/>
    </row>
    <row r="112028">
      <c r="N112028" s="561" t="n"/>
    </row>
    <row r="112029">
      <c r="N112029" s="561" t="n"/>
    </row>
    <row r="112030">
      <c r="N112030" s="561" t="n"/>
    </row>
    <row r="112031">
      <c r="N112031" s="561" t="n"/>
    </row>
    <row r="112032">
      <c r="N112032" s="561" t="n"/>
    </row>
    <row r="112033">
      <c r="N112033" s="561" t="n"/>
    </row>
    <row r="112034">
      <c r="N112034" s="561" t="n"/>
    </row>
    <row r="112035">
      <c r="N112035" s="561" t="n"/>
    </row>
    <row r="112036">
      <c r="N112036" s="561" t="n"/>
    </row>
    <row r="112037">
      <c r="N112037" s="561" t="n"/>
    </row>
    <row r="112038">
      <c r="N112038" s="561" t="n"/>
    </row>
    <row r="112039">
      <c r="N112039" s="561" t="n"/>
    </row>
    <row r="112040">
      <c r="N112040" s="561" t="n"/>
    </row>
    <row r="112041">
      <c r="N112041" s="561" t="n"/>
    </row>
    <row r="112042">
      <c r="N112042" s="561" t="n"/>
    </row>
    <row r="112043">
      <c r="N112043" s="561" t="n"/>
    </row>
    <row r="112044">
      <c r="N112044" s="561" t="n"/>
    </row>
    <row r="112045">
      <c r="N112045" s="561" t="n"/>
    </row>
    <row r="112046">
      <c r="N112046" s="561" t="n"/>
    </row>
    <row r="112047">
      <c r="N112047" s="561" t="n"/>
    </row>
    <row r="112048">
      <c r="N112048" s="561" t="n"/>
    </row>
    <row r="112049">
      <c r="N112049" s="561" t="n"/>
    </row>
    <row r="112050">
      <c r="N112050" s="561" t="n"/>
    </row>
    <row r="112051">
      <c r="N112051" s="561" t="n"/>
    </row>
    <row r="112052">
      <c r="N112052" s="561" t="n"/>
    </row>
    <row r="112053">
      <c r="N112053" s="561" t="n"/>
    </row>
    <row r="112054">
      <c r="N112054" s="561" t="n"/>
    </row>
    <row r="112055">
      <c r="N112055" s="561" t="n"/>
    </row>
    <row r="112056">
      <c r="N112056" s="561" t="n"/>
    </row>
    <row r="112057">
      <c r="N112057" s="561" t="n"/>
    </row>
    <row r="112058">
      <c r="N112058" s="561" t="n"/>
    </row>
    <row r="112059">
      <c r="N112059" s="561" t="n"/>
    </row>
    <row r="112060">
      <c r="N112060" s="561" t="n"/>
    </row>
    <row r="112061">
      <c r="N112061" s="561" t="n"/>
    </row>
    <row r="112062">
      <c r="N112062" s="561" t="n"/>
    </row>
    <row r="112063">
      <c r="N112063" s="561" t="n"/>
    </row>
    <row r="112064">
      <c r="N112064" s="561" t="n"/>
    </row>
    <row r="112065">
      <c r="N112065" s="561" t="n"/>
    </row>
    <row r="112066">
      <c r="N112066" s="561" t="n"/>
    </row>
    <row r="112067">
      <c r="N112067" s="561" t="n"/>
    </row>
    <row r="112068">
      <c r="N112068" s="561" t="n"/>
    </row>
    <row r="112069">
      <c r="N112069" s="561" t="n"/>
    </row>
    <row r="112070">
      <c r="N112070" s="561" t="n"/>
    </row>
    <row r="112071">
      <c r="N112071" s="561" t="n"/>
    </row>
    <row r="112072">
      <c r="N112072" s="561" t="n"/>
    </row>
    <row r="112073">
      <c r="N112073" s="561" t="n"/>
    </row>
    <row r="112074">
      <c r="N112074" s="561" t="n"/>
    </row>
    <row r="112075">
      <c r="N112075" s="561" t="n"/>
    </row>
    <row r="112076">
      <c r="N112076" s="561" t="n"/>
    </row>
    <row r="112077">
      <c r="N112077" s="561" t="n"/>
    </row>
    <row r="112078">
      <c r="N112078" s="561" t="n"/>
    </row>
    <row r="112079">
      <c r="N112079" s="561" t="n"/>
    </row>
    <row r="112080">
      <c r="N112080" s="561" t="n"/>
    </row>
    <row r="112081">
      <c r="N112081" s="561" t="n"/>
    </row>
    <row r="112082">
      <c r="N112082" s="561" t="n"/>
    </row>
    <row r="112083">
      <c r="N112083" s="561" t="n"/>
    </row>
    <row r="112084">
      <c r="N112084" s="561" t="n"/>
    </row>
    <row r="112085">
      <c r="N112085" s="561" t="n"/>
    </row>
    <row r="112086">
      <c r="N112086" s="561" t="n"/>
    </row>
    <row r="112087">
      <c r="N112087" s="561" t="n"/>
    </row>
    <row r="112088">
      <c r="N112088" s="561" t="n"/>
    </row>
    <row r="112089">
      <c r="N112089" s="561" t="n"/>
    </row>
    <row r="112090">
      <c r="N112090" s="561" t="n"/>
    </row>
    <row r="112091">
      <c r="N112091" s="561" t="n"/>
    </row>
    <row r="112092">
      <c r="N112092" s="561" t="n"/>
    </row>
    <row r="112093">
      <c r="N112093" s="561" t="n"/>
    </row>
    <row r="112094">
      <c r="N112094" s="561" t="n"/>
    </row>
    <row r="112095">
      <c r="N112095" s="561" t="n"/>
    </row>
    <row r="112096">
      <c r="N112096" s="561" t="n"/>
    </row>
    <row r="112097">
      <c r="N112097" s="561" t="n"/>
    </row>
    <row r="112098">
      <c r="N112098" s="561" t="n"/>
    </row>
    <row r="112099">
      <c r="N112099" s="561" t="n"/>
    </row>
    <row r="112100">
      <c r="N112100" s="561" t="n"/>
    </row>
    <row r="112101">
      <c r="N112101" s="561" t="n"/>
    </row>
    <row r="112102">
      <c r="N112102" s="561" t="n"/>
    </row>
    <row r="112103">
      <c r="N112103" s="561" t="n"/>
    </row>
    <row r="112104">
      <c r="N112104" s="561" t="n"/>
    </row>
    <row r="112105">
      <c r="N112105" s="561" t="n"/>
    </row>
    <row r="112106">
      <c r="N112106" s="561" t="n"/>
    </row>
    <row r="112107">
      <c r="N112107" s="561" t="n"/>
    </row>
    <row r="112108">
      <c r="N112108" s="561" t="n"/>
    </row>
    <row r="112109">
      <c r="N112109" s="561" t="n"/>
    </row>
    <row r="112110">
      <c r="N112110" s="561" t="n"/>
    </row>
    <row r="112111">
      <c r="N112111" s="561" t="n"/>
    </row>
    <row r="112112">
      <c r="N112112" s="561" t="n"/>
    </row>
    <row r="112113">
      <c r="N112113" s="561" t="n"/>
    </row>
    <row r="112114">
      <c r="N112114" s="561" t="n"/>
    </row>
    <row r="112115">
      <c r="N112115" s="561" t="n"/>
    </row>
    <row r="112116">
      <c r="N112116" s="561" t="n"/>
    </row>
    <row r="112117">
      <c r="N112117" s="561" t="n"/>
    </row>
    <row r="112118">
      <c r="N112118" s="561" t="n"/>
    </row>
    <row r="112119">
      <c r="N112119" s="561" t="n"/>
    </row>
    <row r="112120">
      <c r="N112120" s="561" t="n"/>
    </row>
    <row r="112121">
      <c r="N112121" s="561" t="n"/>
    </row>
    <row r="112122">
      <c r="N112122" s="561" t="n"/>
    </row>
    <row r="112123">
      <c r="N112123" s="561" t="n"/>
    </row>
    <row r="112124">
      <c r="N112124" s="561" t="n"/>
    </row>
    <row r="112125">
      <c r="N112125" s="561" t="n"/>
    </row>
    <row r="112126">
      <c r="N112126" s="561" t="n"/>
    </row>
    <row r="112127">
      <c r="N112127" s="561" t="n"/>
    </row>
    <row r="112128">
      <c r="N112128" s="561" t="n"/>
    </row>
    <row r="112129">
      <c r="N112129" s="561" t="n"/>
    </row>
    <row r="112130">
      <c r="N112130" s="561" t="n"/>
    </row>
    <row r="112131">
      <c r="N112131" s="561" t="n"/>
    </row>
    <row r="112132">
      <c r="N112132" s="561" t="n"/>
    </row>
    <row r="112133">
      <c r="N112133" s="561" t="n"/>
    </row>
    <row r="112134">
      <c r="N112134" s="561" t="n"/>
    </row>
    <row r="112135">
      <c r="N112135" s="561" t="n"/>
    </row>
    <row r="112136">
      <c r="N112136" s="561" t="n"/>
    </row>
    <row r="112137">
      <c r="N112137" s="561" t="n"/>
    </row>
    <row r="112138">
      <c r="N112138" s="561" t="n"/>
    </row>
    <row r="112139">
      <c r="N112139" s="561" t="n"/>
    </row>
    <row r="112140">
      <c r="N112140" s="561" t="n"/>
    </row>
    <row r="112141">
      <c r="N112141" s="561" t="n"/>
    </row>
    <row r="112142">
      <c r="N112142" s="561" t="n"/>
    </row>
    <row r="112143">
      <c r="N112143" s="561" t="n"/>
    </row>
    <row r="112144">
      <c r="N112144" s="561" t="n"/>
    </row>
    <row r="112145">
      <c r="N112145" s="561" t="n"/>
    </row>
    <row r="112146">
      <c r="N112146" s="561" t="n"/>
    </row>
    <row r="112147">
      <c r="N112147" s="561" t="n"/>
    </row>
    <row r="112148">
      <c r="N112148" s="561" t="n"/>
    </row>
    <row r="112149">
      <c r="N112149" s="561" t="n"/>
    </row>
    <row r="112150">
      <c r="N112150" s="561" t="n"/>
    </row>
    <row r="112151">
      <c r="N112151" s="561" t="n"/>
    </row>
    <row r="112152">
      <c r="N112152" s="561" t="n"/>
    </row>
    <row r="112153">
      <c r="N112153" s="561" t="n"/>
    </row>
    <row r="112154">
      <c r="N112154" s="561" t="n"/>
    </row>
    <row r="112155">
      <c r="N112155" s="561" t="n"/>
    </row>
    <row r="112156">
      <c r="N112156" s="561" t="n"/>
    </row>
    <row r="112157">
      <c r="N112157" s="561" t="n"/>
    </row>
    <row r="112158">
      <c r="N112158" s="561" t="n"/>
    </row>
    <row r="112159">
      <c r="N112159" s="561" t="n"/>
    </row>
    <row r="112160">
      <c r="N112160" s="561" t="n"/>
    </row>
    <row r="112161">
      <c r="N112161" s="561" t="n"/>
    </row>
    <row r="112162">
      <c r="N112162" s="561" t="n"/>
    </row>
    <row r="112163">
      <c r="N112163" s="561" t="n"/>
    </row>
    <row r="112164">
      <c r="N112164" s="561" t="n"/>
    </row>
    <row r="112165">
      <c r="N112165" s="561" t="n"/>
    </row>
    <row r="112166">
      <c r="N112166" s="561" t="n"/>
    </row>
    <row r="112167">
      <c r="N112167" s="561" t="n"/>
    </row>
    <row r="112168">
      <c r="N112168" s="561" t="n"/>
    </row>
    <row r="112169">
      <c r="N112169" s="561" t="n"/>
    </row>
    <row r="112170">
      <c r="N112170" s="561" t="n"/>
    </row>
    <row r="112171">
      <c r="N112171" s="561" t="n"/>
    </row>
    <row r="112172">
      <c r="N112172" s="561" t="n"/>
    </row>
    <row r="112173">
      <c r="N112173" s="561" t="n"/>
    </row>
    <row r="112174">
      <c r="N112174" s="561" t="n"/>
    </row>
    <row r="112175">
      <c r="N112175" s="561" t="n"/>
    </row>
    <row r="112176">
      <c r="N112176" s="561" t="n"/>
    </row>
    <row r="112177">
      <c r="N112177" s="561" t="n"/>
    </row>
    <row r="112178">
      <c r="N112178" s="561" t="n"/>
    </row>
    <row r="112179">
      <c r="N112179" s="561" t="n"/>
    </row>
    <row r="112180">
      <c r="N112180" s="561" t="n"/>
    </row>
    <row r="112181">
      <c r="N112181" s="561" t="n"/>
    </row>
    <row r="112182">
      <c r="N112182" s="561" t="n"/>
    </row>
    <row r="112183">
      <c r="N112183" s="561" t="n"/>
    </row>
    <row r="112184">
      <c r="N112184" s="561" t="n"/>
    </row>
    <row r="112185">
      <c r="N112185" s="561" t="n"/>
    </row>
    <row r="112186">
      <c r="N112186" s="561" t="n"/>
    </row>
    <row r="112187">
      <c r="N112187" s="561" t="n"/>
    </row>
    <row r="112188">
      <c r="N112188" s="561" t="n"/>
    </row>
    <row r="112189">
      <c r="N112189" s="561" t="n"/>
    </row>
    <row r="112190">
      <c r="N112190" s="561" t="n"/>
    </row>
    <row r="112191">
      <c r="N112191" s="561" t="n"/>
    </row>
    <row r="112192">
      <c r="N112192" s="561" t="n"/>
    </row>
    <row r="112193">
      <c r="N112193" s="561" t="n"/>
    </row>
    <row r="112194">
      <c r="N112194" s="561" t="n"/>
    </row>
    <row r="112195">
      <c r="N112195" s="561" t="n"/>
    </row>
    <row r="112196">
      <c r="N112196" s="561" t="n"/>
    </row>
    <row r="112197">
      <c r="N112197" s="561" t="n"/>
    </row>
    <row r="112198">
      <c r="N112198" s="561" t="n"/>
    </row>
    <row r="112199">
      <c r="N112199" s="561" t="n"/>
    </row>
    <row r="112200">
      <c r="N112200" s="561" t="n"/>
    </row>
    <row r="112201">
      <c r="N112201" s="561" t="n"/>
    </row>
    <row r="112202">
      <c r="N112202" s="561" t="n"/>
    </row>
    <row r="112203">
      <c r="N112203" s="561" t="n"/>
    </row>
    <row r="112204">
      <c r="N112204" s="561" t="n"/>
    </row>
    <row r="112205">
      <c r="N112205" s="561" t="n"/>
    </row>
    <row r="112206">
      <c r="N112206" s="561" t="n"/>
    </row>
    <row r="112207">
      <c r="N112207" s="561" t="n"/>
    </row>
    <row r="112208">
      <c r="N112208" s="561" t="n"/>
    </row>
    <row r="112209">
      <c r="N112209" s="561" t="n"/>
    </row>
    <row r="112210">
      <c r="N112210" s="561" t="n"/>
    </row>
    <row r="112211">
      <c r="N112211" s="561" t="n"/>
    </row>
    <row r="112212">
      <c r="N112212" s="561" t="n"/>
    </row>
    <row r="112213">
      <c r="N112213" s="561" t="n"/>
    </row>
    <row r="112214">
      <c r="N112214" s="561" t="n"/>
    </row>
    <row r="112215">
      <c r="N112215" s="561" t="n"/>
    </row>
    <row r="112216">
      <c r="N112216" s="561" t="n"/>
    </row>
    <row r="112217">
      <c r="N112217" s="561" t="n"/>
    </row>
    <row r="112218">
      <c r="N112218" s="561" t="n"/>
    </row>
    <row r="112219">
      <c r="N112219" s="561" t="n"/>
    </row>
    <row r="112220">
      <c r="N112220" s="561" t="n"/>
    </row>
    <row r="112221">
      <c r="N112221" s="561" t="n"/>
    </row>
    <row r="112222">
      <c r="N112222" s="561" t="n"/>
    </row>
    <row r="112223">
      <c r="N112223" s="561" t="n"/>
    </row>
    <row r="112224">
      <c r="N112224" s="561" t="n"/>
    </row>
    <row r="112225">
      <c r="N112225" s="561" t="n"/>
    </row>
    <row r="112226">
      <c r="N112226" s="561" t="n"/>
    </row>
    <row r="112227">
      <c r="N112227" s="561" t="n"/>
    </row>
    <row r="112228">
      <c r="N112228" s="561" t="n"/>
    </row>
    <row r="112229">
      <c r="N112229" s="561" t="n"/>
    </row>
    <row r="112230">
      <c r="N112230" s="561" t="n"/>
    </row>
    <row r="112231">
      <c r="N112231" s="561" t="n"/>
    </row>
    <row r="112232">
      <c r="N112232" s="561" t="n"/>
    </row>
    <row r="112233">
      <c r="N112233" s="561" t="n"/>
    </row>
    <row r="112234">
      <c r="N112234" s="561" t="n"/>
    </row>
    <row r="112235">
      <c r="N112235" s="561" t="n"/>
    </row>
    <row r="112236">
      <c r="N112236" s="561" t="n"/>
    </row>
    <row r="112237">
      <c r="N112237" s="561" t="n"/>
    </row>
    <row r="112238">
      <c r="N112238" s="561" t="n"/>
    </row>
    <row r="112239">
      <c r="N112239" s="561" t="n"/>
    </row>
    <row r="112240">
      <c r="N112240" s="561" t="n"/>
    </row>
    <row r="112241">
      <c r="N112241" s="561" t="n"/>
    </row>
    <row r="112242">
      <c r="N112242" s="561" t="n"/>
    </row>
    <row r="112243">
      <c r="N112243" s="561" t="n"/>
    </row>
    <row r="112244">
      <c r="N112244" s="561" t="n"/>
    </row>
    <row r="112245">
      <c r="N112245" s="561" t="n"/>
    </row>
    <row r="112246">
      <c r="N112246" s="561" t="n"/>
    </row>
    <row r="112247">
      <c r="N112247" s="561" t="n"/>
    </row>
    <row r="112248">
      <c r="N112248" s="561" t="n"/>
    </row>
    <row r="112249">
      <c r="N112249" s="561" t="n"/>
    </row>
    <row r="112250">
      <c r="N112250" s="561" t="n"/>
    </row>
    <row r="112251">
      <c r="N112251" s="561" t="n"/>
    </row>
    <row r="112252">
      <c r="N112252" s="561" t="n"/>
    </row>
    <row r="112253">
      <c r="N112253" s="561" t="n"/>
    </row>
    <row r="112254">
      <c r="N112254" s="561" t="n"/>
    </row>
    <row r="112255">
      <c r="N112255" s="561" t="n"/>
    </row>
    <row r="112256">
      <c r="N112256" s="561" t="n"/>
    </row>
    <row r="112257">
      <c r="N112257" s="561" t="n"/>
    </row>
    <row r="112258">
      <c r="N112258" s="561" t="n"/>
    </row>
    <row r="112259">
      <c r="N112259" s="561" t="n"/>
    </row>
    <row r="112260">
      <c r="N112260" s="561" t="n"/>
    </row>
    <row r="112261">
      <c r="N112261" s="561" t="n"/>
    </row>
    <row r="112262">
      <c r="N112262" s="561" t="n"/>
    </row>
    <row r="112263">
      <c r="N112263" s="561" t="n"/>
    </row>
    <row r="112264">
      <c r="N112264" s="561" t="n"/>
    </row>
    <row r="112265">
      <c r="N112265" s="561" t="n"/>
    </row>
    <row r="112266">
      <c r="N112266" s="561" t="n"/>
    </row>
    <row r="112267">
      <c r="N112267" s="561" t="n"/>
    </row>
    <row r="112268">
      <c r="N112268" s="561" t="n"/>
    </row>
    <row r="112269">
      <c r="N112269" s="561" t="n"/>
    </row>
    <row r="112270">
      <c r="N112270" s="561" t="n"/>
    </row>
    <row r="112271">
      <c r="N112271" s="561" t="n"/>
    </row>
    <row r="112272">
      <c r="N112272" s="561" t="n"/>
    </row>
    <row r="112273">
      <c r="N112273" s="561" t="n"/>
    </row>
    <row r="112274">
      <c r="N112274" s="561" t="n"/>
    </row>
    <row r="112275">
      <c r="N112275" s="561" t="n"/>
    </row>
    <row r="112276">
      <c r="N112276" s="561" t="n"/>
    </row>
    <row r="112277">
      <c r="N112277" s="561" t="n"/>
    </row>
    <row r="112278">
      <c r="N112278" s="561" t="n"/>
    </row>
    <row r="112279">
      <c r="N112279" s="561" t="n"/>
    </row>
    <row r="112280">
      <c r="N112280" s="561" t="n"/>
    </row>
    <row r="112281">
      <c r="N112281" s="561" t="n"/>
    </row>
    <row r="112282">
      <c r="N112282" s="561" t="n"/>
    </row>
    <row r="112283">
      <c r="N112283" s="561" t="n"/>
    </row>
    <row r="112284">
      <c r="N112284" s="561" t="n"/>
    </row>
    <row r="112285">
      <c r="N112285" s="561" t="n"/>
    </row>
    <row r="112286">
      <c r="N112286" s="561" t="n"/>
    </row>
    <row r="112287">
      <c r="N112287" s="561" t="n"/>
    </row>
    <row r="112288">
      <c r="N112288" s="561" t="n"/>
    </row>
    <row r="112289">
      <c r="N112289" s="561" t="n"/>
    </row>
    <row r="112290">
      <c r="N112290" s="561" t="n"/>
    </row>
    <row r="112291">
      <c r="N112291" s="561" t="n"/>
    </row>
    <row r="112292">
      <c r="N112292" s="561" t="n"/>
    </row>
    <row r="112293">
      <c r="N112293" s="561" t="n"/>
    </row>
    <row r="112294">
      <c r="N112294" s="561" t="n"/>
    </row>
    <row r="112295">
      <c r="N112295" s="561" t="n"/>
    </row>
    <row r="112296">
      <c r="N112296" s="561" t="n"/>
    </row>
    <row r="112297">
      <c r="N112297" s="561" t="n"/>
    </row>
    <row r="112298">
      <c r="N112298" s="561" t="n"/>
    </row>
    <row r="112299">
      <c r="N112299" s="561" t="n"/>
    </row>
    <row r="112300">
      <c r="N112300" s="561" t="n"/>
    </row>
    <row r="112301">
      <c r="N112301" s="561" t="n"/>
    </row>
    <row r="112302">
      <c r="N112302" s="561" t="n"/>
    </row>
    <row r="112303">
      <c r="N112303" s="561" t="n"/>
    </row>
    <row r="112304">
      <c r="N112304" s="561" t="n"/>
    </row>
    <row r="112305">
      <c r="N112305" s="561" t="n"/>
    </row>
    <row r="112306">
      <c r="N112306" s="561" t="n"/>
    </row>
    <row r="112307">
      <c r="N112307" s="561" t="n"/>
    </row>
    <row r="112308">
      <c r="N112308" s="561" t="n"/>
    </row>
    <row r="112309">
      <c r="N112309" s="561" t="n"/>
    </row>
    <row r="112310">
      <c r="N112310" s="561" t="n"/>
    </row>
    <row r="112311">
      <c r="N112311" s="561" t="n"/>
    </row>
    <row r="112312">
      <c r="N112312" s="561" t="n"/>
    </row>
    <row r="112313">
      <c r="N112313" s="561" t="n"/>
    </row>
    <row r="112314">
      <c r="N112314" s="561" t="n"/>
    </row>
    <row r="112315">
      <c r="N112315" s="561" t="n"/>
    </row>
    <row r="112316">
      <c r="N112316" s="561" t="n"/>
    </row>
    <row r="112317">
      <c r="N112317" s="561" t="n"/>
    </row>
    <row r="112318">
      <c r="N112318" s="561" t="n"/>
    </row>
    <row r="112319">
      <c r="N112319" s="561" t="n"/>
    </row>
    <row r="112320">
      <c r="N112320" s="561" t="n"/>
    </row>
    <row r="112321">
      <c r="N112321" s="561" t="n"/>
    </row>
    <row r="112322">
      <c r="N112322" s="561" t="n"/>
    </row>
    <row r="112323">
      <c r="N112323" s="561" t="n"/>
    </row>
    <row r="112324">
      <c r="N112324" s="561" t="n"/>
    </row>
    <row r="112325">
      <c r="N112325" s="561" t="n"/>
    </row>
    <row r="112326">
      <c r="N112326" s="561" t="n"/>
    </row>
    <row r="112327">
      <c r="N112327" s="561" t="n"/>
    </row>
    <row r="112328">
      <c r="N112328" s="561" t="n"/>
    </row>
    <row r="112329">
      <c r="N112329" s="561" t="n"/>
    </row>
    <row r="112330">
      <c r="N112330" s="561" t="n"/>
    </row>
    <row r="112331">
      <c r="N112331" s="561" t="n"/>
    </row>
    <row r="112332">
      <c r="N112332" s="561" t="n"/>
    </row>
    <row r="112333">
      <c r="N112333" s="561" t="n"/>
    </row>
    <row r="112334">
      <c r="N112334" s="561" t="n"/>
    </row>
    <row r="112335">
      <c r="N112335" s="561" t="n"/>
    </row>
    <row r="112336">
      <c r="N112336" s="561" t="n"/>
    </row>
    <row r="112337">
      <c r="N112337" s="561" t="n"/>
    </row>
    <row r="112338">
      <c r="N112338" s="561" t="n"/>
    </row>
    <row r="112339">
      <c r="N112339" s="561" t="n"/>
    </row>
    <row r="112340">
      <c r="N112340" s="561" t="n"/>
    </row>
    <row r="112341">
      <c r="N112341" s="561" t="n"/>
    </row>
    <row r="112342">
      <c r="N112342" s="561" t="n"/>
    </row>
    <row r="112343">
      <c r="N112343" s="561" t="n"/>
    </row>
    <row r="112344">
      <c r="N112344" s="561" t="n"/>
    </row>
    <row r="112345">
      <c r="N112345" s="561" t="n"/>
    </row>
    <row r="112346">
      <c r="N112346" s="561" t="n"/>
    </row>
    <row r="112347">
      <c r="N112347" s="561" t="n"/>
    </row>
    <row r="112348">
      <c r="N112348" s="561" t="n"/>
    </row>
    <row r="112349">
      <c r="N112349" s="561" t="n"/>
    </row>
    <row r="112350">
      <c r="N112350" s="561" t="n"/>
    </row>
    <row r="112351">
      <c r="N112351" s="561" t="n"/>
    </row>
    <row r="112352">
      <c r="N112352" s="561" t="n"/>
    </row>
    <row r="112353">
      <c r="N112353" s="561" t="n"/>
    </row>
    <row r="112354">
      <c r="N112354" s="561" t="n"/>
    </row>
    <row r="112355">
      <c r="N112355" s="561" t="n"/>
    </row>
    <row r="112356">
      <c r="N112356" s="561" t="n"/>
    </row>
    <row r="112357">
      <c r="N112357" s="561" t="n"/>
    </row>
    <row r="112358">
      <c r="N112358" s="561" t="n"/>
    </row>
    <row r="112359">
      <c r="N112359" s="561" t="n"/>
    </row>
    <row r="112360">
      <c r="N112360" s="561" t="n"/>
    </row>
    <row r="112361">
      <c r="N112361" s="561" t="n"/>
    </row>
    <row r="112362">
      <c r="N112362" s="561" t="n"/>
    </row>
    <row r="112363">
      <c r="N112363" s="561" t="n"/>
    </row>
    <row r="112364">
      <c r="N112364" s="561" t="n"/>
    </row>
    <row r="112365">
      <c r="N112365" s="561" t="n"/>
    </row>
    <row r="112366">
      <c r="N112366" s="561" t="n"/>
    </row>
    <row r="112367">
      <c r="N112367" s="561" t="n"/>
    </row>
    <row r="112368">
      <c r="N112368" s="561" t="n"/>
    </row>
    <row r="112369">
      <c r="N112369" s="561" t="n"/>
    </row>
    <row r="112370">
      <c r="N112370" s="561" t="n"/>
    </row>
    <row r="112371">
      <c r="N112371" s="561" t="n"/>
    </row>
    <row r="112372">
      <c r="N112372" s="561" t="n"/>
    </row>
    <row r="112373">
      <c r="N112373" s="561" t="n"/>
    </row>
    <row r="112374">
      <c r="N112374" s="561" t="n"/>
    </row>
    <row r="112375">
      <c r="N112375" s="561" t="n"/>
    </row>
    <row r="112376">
      <c r="N112376" s="561" t="n"/>
    </row>
    <row r="112377">
      <c r="N112377" s="561" t="n"/>
    </row>
    <row r="112378">
      <c r="N112378" s="561" t="n"/>
    </row>
    <row r="112379">
      <c r="N112379" s="561" t="n"/>
    </row>
    <row r="112380">
      <c r="N112380" s="561" t="n"/>
    </row>
    <row r="112381">
      <c r="N112381" s="561" t="n"/>
    </row>
    <row r="112382">
      <c r="N112382" s="561" t="n"/>
    </row>
    <row r="112383">
      <c r="N112383" s="561" t="n"/>
    </row>
    <row r="112384">
      <c r="N112384" s="561" t="n"/>
    </row>
    <row r="112385">
      <c r="N112385" s="561" t="n"/>
    </row>
    <row r="112386">
      <c r="N112386" s="561" t="n"/>
    </row>
    <row r="112387">
      <c r="N112387" s="561" t="n"/>
    </row>
    <row r="112388">
      <c r="N112388" s="561" t="n"/>
    </row>
    <row r="112389">
      <c r="N112389" s="561" t="n"/>
    </row>
    <row r="112390">
      <c r="N112390" s="561" t="n"/>
    </row>
    <row r="112391">
      <c r="N112391" s="561" t="n"/>
    </row>
    <row r="112392">
      <c r="N112392" s="561" t="n"/>
    </row>
    <row r="112393">
      <c r="N112393" s="561" t="n"/>
    </row>
    <row r="112394">
      <c r="N112394" s="561" t="n"/>
    </row>
    <row r="112395">
      <c r="N112395" s="561" t="n"/>
    </row>
    <row r="112396">
      <c r="N112396" s="561" t="n"/>
    </row>
    <row r="112397">
      <c r="N112397" s="561" t="n"/>
    </row>
    <row r="112398">
      <c r="N112398" s="561" t="n"/>
    </row>
    <row r="112399">
      <c r="N112399" s="561" t="n"/>
    </row>
    <row r="112400">
      <c r="N112400" s="561" t="n"/>
    </row>
    <row r="112401">
      <c r="N112401" s="561" t="n"/>
    </row>
    <row r="112402">
      <c r="N112402" s="561" t="n"/>
    </row>
    <row r="112403">
      <c r="N112403" s="561" t="n"/>
    </row>
    <row r="112404">
      <c r="N112404" s="561" t="n"/>
    </row>
    <row r="112405">
      <c r="N112405" s="561" t="n"/>
    </row>
    <row r="112406">
      <c r="N112406" s="561" t="n"/>
    </row>
    <row r="112407">
      <c r="N112407" s="561" t="n"/>
    </row>
    <row r="112408">
      <c r="N112408" s="561" t="n"/>
    </row>
    <row r="112409">
      <c r="N112409" s="561" t="n"/>
    </row>
    <row r="112410">
      <c r="N112410" s="561" t="n"/>
    </row>
    <row r="112411">
      <c r="N112411" s="561" t="n"/>
    </row>
    <row r="112412">
      <c r="N112412" s="561" t="n"/>
    </row>
    <row r="112413">
      <c r="N112413" s="561" t="n"/>
    </row>
    <row r="112414">
      <c r="N112414" s="561" t="n"/>
    </row>
    <row r="112415">
      <c r="N112415" s="561" t="n"/>
    </row>
    <row r="112416">
      <c r="N112416" s="561" t="n"/>
    </row>
    <row r="112417">
      <c r="N112417" s="561" t="n"/>
    </row>
    <row r="112418">
      <c r="N112418" s="561" t="n"/>
    </row>
    <row r="112419">
      <c r="N112419" s="561" t="n"/>
    </row>
    <row r="112420">
      <c r="N112420" s="561" t="n"/>
    </row>
    <row r="112421">
      <c r="N112421" s="561" t="n"/>
    </row>
    <row r="112422">
      <c r="N112422" s="561" t="n"/>
    </row>
    <row r="112423">
      <c r="N112423" s="561" t="n"/>
    </row>
    <row r="112424">
      <c r="N112424" s="561" t="n"/>
    </row>
    <row r="112425">
      <c r="N112425" s="561" t="n"/>
    </row>
    <row r="112426">
      <c r="N112426" s="561" t="n"/>
    </row>
    <row r="112427">
      <c r="N112427" s="561" t="n"/>
    </row>
    <row r="112428">
      <c r="N112428" s="561" t="n"/>
    </row>
    <row r="112429">
      <c r="N112429" s="561" t="n"/>
    </row>
    <row r="112430">
      <c r="N112430" s="561" t="n"/>
    </row>
    <row r="112431">
      <c r="N112431" s="561" t="n"/>
    </row>
    <row r="112432">
      <c r="N112432" s="561" t="n"/>
    </row>
    <row r="112433">
      <c r="N112433" s="561" t="n"/>
    </row>
    <row r="112434">
      <c r="N112434" s="561" t="n"/>
    </row>
    <row r="112435">
      <c r="N112435" s="561" t="n"/>
    </row>
    <row r="112436">
      <c r="N112436" s="561" t="n"/>
    </row>
    <row r="112437">
      <c r="N112437" s="561" t="n"/>
    </row>
    <row r="112438">
      <c r="N112438" s="561" t="n"/>
    </row>
    <row r="112439">
      <c r="N112439" s="561" t="n"/>
    </row>
    <row r="112440">
      <c r="N112440" s="561" t="n"/>
    </row>
    <row r="112441">
      <c r="N112441" s="561" t="n"/>
    </row>
    <row r="112442">
      <c r="N112442" s="561" t="n"/>
    </row>
    <row r="112443">
      <c r="N112443" s="561" t="n"/>
    </row>
    <row r="112444">
      <c r="N112444" s="561" t="n"/>
    </row>
    <row r="112445">
      <c r="N112445" s="561" t="n"/>
    </row>
    <row r="112446">
      <c r="N112446" s="561" t="n"/>
    </row>
    <row r="112447">
      <c r="N112447" s="561" t="n"/>
    </row>
    <row r="112448">
      <c r="N112448" s="561" t="n"/>
    </row>
    <row r="112449">
      <c r="N112449" s="561" t="n"/>
    </row>
    <row r="112450">
      <c r="N112450" s="561" t="n"/>
    </row>
    <row r="112451">
      <c r="N112451" s="561" t="n"/>
    </row>
    <row r="112452">
      <c r="N112452" s="561" t="n"/>
    </row>
    <row r="112453">
      <c r="N112453" s="561" t="n"/>
    </row>
    <row r="112454">
      <c r="N112454" s="561" t="n"/>
    </row>
    <row r="112455">
      <c r="N112455" s="561" t="n"/>
    </row>
    <row r="112456">
      <c r="N112456" s="561" t="n"/>
    </row>
    <row r="112457">
      <c r="N112457" s="561" t="n"/>
    </row>
    <row r="112458">
      <c r="N112458" s="561" t="n"/>
    </row>
    <row r="112459">
      <c r="N112459" s="561" t="n"/>
    </row>
    <row r="112460">
      <c r="N112460" s="561" t="n"/>
    </row>
    <row r="112461">
      <c r="N112461" s="561" t="n"/>
    </row>
    <row r="112462">
      <c r="N112462" s="561" t="n"/>
    </row>
    <row r="112463">
      <c r="N112463" s="561" t="n"/>
    </row>
    <row r="112464">
      <c r="N112464" s="561" t="n"/>
    </row>
    <row r="112465">
      <c r="N112465" s="561" t="n"/>
    </row>
    <row r="112466">
      <c r="N112466" s="561" t="n"/>
    </row>
    <row r="112467">
      <c r="N112467" s="561" t="n"/>
    </row>
    <row r="112468">
      <c r="N112468" s="561" t="n"/>
    </row>
    <row r="112469">
      <c r="N112469" s="561" t="n"/>
    </row>
    <row r="112470">
      <c r="N112470" s="561" t="n"/>
    </row>
    <row r="112471">
      <c r="N112471" s="561" t="n"/>
    </row>
    <row r="112472">
      <c r="N112472" s="561" t="n"/>
    </row>
    <row r="112473">
      <c r="N112473" s="561" t="n"/>
    </row>
    <row r="112474">
      <c r="N112474" s="561" t="n"/>
    </row>
    <row r="112475">
      <c r="N112475" s="561" t="n"/>
    </row>
    <row r="112476">
      <c r="N112476" s="561" t="n"/>
    </row>
    <row r="112477">
      <c r="N112477" s="561" t="n"/>
    </row>
    <row r="112478">
      <c r="N112478" s="561" t="n"/>
    </row>
    <row r="112479">
      <c r="N112479" s="561" t="n"/>
    </row>
    <row r="112480">
      <c r="N112480" s="561" t="n"/>
    </row>
    <row r="112481">
      <c r="N112481" s="561" t="n"/>
    </row>
    <row r="112482">
      <c r="N112482" s="561" t="n"/>
    </row>
    <row r="112483">
      <c r="N112483" s="561" t="n"/>
    </row>
    <row r="112484">
      <c r="N112484" s="561" t="n"/>
    </row>
    <row r="112485">
      <c r="N112485" s="561" t="n"/>
    </row>
    <row r="112486">
      <c r="N112486" s="561" t="n"/>
    </row>
    <row r="112487">
      <c r="N112487" s="561" t="n"/>
    </row>
    <row r="112488">
      <c r="N112488" s="561" t="n"/>
    </row>
    <row r="112489">
      <c r="N112489" s="561" t="n"/>
    </row>
    <row r="112490">
      <c r="N112490" s="561" t="n"/>
    </row>
    <row r="112491">
      <c r="N112491" s="561" t="n"/>
    </row>
    <row r="112492">
      <c r="N112492" s="561" t="n"/>
    </row>
    <row r="112493">
      <c r="N112493" s="561" t="n"/>
    </row>
    <row r="112494">
      <c r="N112494" s="561" t="n"/>
    </row>
    <row r="112495">
      <c r="N112495" s="561" t="n"/>
    </row>
    <row r="112496">
      <c r="N112496" s="561" t="n"/>
    </row>
    <row r="112497">
      <c r="N112497" s="561" t="n"/>
    </row>
    <row r="112498">
      <c r="N112498" s="561" t="n"/>
    </row>
    <row r="112499">
      <c r="N112499" s="561" t="n"/>
    </row>
    <row r="112500">
      <c r="N112500" s="561" t="n"/>
    </row>
    <row r="112501">
      <c r="N112501" s="561" t="n"/>
    </row>
    <row r="112502">
      <c r="N112502" s="561" t="n"/>
    </row>
    <row r="112503">
      <c r="N112503" s="561" t="n"/>
    </row>
    <row r="112504">
      <c r="N112504" s="561" t="n"/>
    </row>
    <row r="112505">
      <c r="N112505" s="561" t="n"/>
    </row>
    <row r="112506">
      <c r="N112506" s="561" t="n"/>
    </row>
    <row r="112507">
      <c r="N112507" s="561" t="n"/>
    </row>
    <row r="112508">
      <c r="N112508" s="561" t="n"/>
    </row>
    <row r="112509">
      <c r="N112509" s="561" t="n"/>
    </row>
    <row r="112510">
      <c r="N112510" s="561" t="n"/>
    </row>
    <row r="112511">
      <c r="N112511" s="561" t="n"/>
    </row>
    <row r="112512">
      <c r="N112512" s="561" t="n"/>
    </row>
    <row r="112513">
      <c r="N112513" s="561" t="n"/>
    </row>
    <row r="112514">
      <c r="N112514" s="561" t="n"/>
    </row>
    <row r="112515">
      <c r="N112515" s="561" t="n"/>
    </row>
    <row r="112516">
      <c r="N112516" s="561" t="n"/>
    </row>
    <row r="112517">
      <c r="N112517" s="561" t="n"/>
    </row>
    <row r="112518">
      <c r="N112518" s="561" t="n"/>
    </row>
    <row r="112519">
      <c r="N112519" s="561" t="n"/>
    </row>
    <row r="112520">
      <c r="N112520" s="561" t="n"/>
    </row>
    <row r="112521">
      <c r="N112521" s="561" t="n"/>
    </row>
    <row r="112522">
      <c r="N112522" s="561" t="n"/>
    </row>
    <row r="112523">
      <c r="N112523" s="561" t="n"/>
    </row>
    <row r="112524">
      <c r="N112524" s="561" t="n"/>
    </row>
    <row r="112525">
      <c r="N112525" s="561" t="n"/>
    </row>
    <row r="112526">
      <c r="N112526" s="561" t="n"/>
    </row>
    <row r="112527">
      <c r="N112527" s="561" t="n"/>
    </row>
    <row r="112528">
      <c r="N112528" s="561" t="n"/>
    </row>
    <row r="112529">
      <c r="N112529" s="561" t="n"/>
    </row>
    <row r="112530">
      <c r="N112530" s="561" t="n"/>
    </row>
    <row r="112531">
      <c r="N112531" s="561" t="n"/>
    </row>
    <row r="112532">
      <c r="N112532" s="561" t="n"/>
    </row>
    <row r="112533">
      <c r="N112533" s="561" t="n"/>
    </row>
    <row r="112534">
      <c r="N112534" s="561" t="n"/>
    </row>
    <row r="112535">
      <c r="N112535" s="561" t="n"/>
    </row>
    <row r="112536">
      <c r="N112536" s="561" t="n"/>
    </row>
    <row r="112537">
      <c r="N112537" s="561" t="n"/>
    </row>
    <row r="112538">
      <c r="N112538" s="561" t="n"/>
    </row>
    <row r="112539">
      <c r="N112539" s="561" t="n"/>
    </row>
    <row r="112540">
      <c r="N112540" s="561" t="n"/>
    </row>
    <row r="112541">
      <c r="N112541" s="561" t="n"/>
    </row>
    <row r="112542">
      <c r="N112542" s="561" t="n"/>
    </row>
    <row r="112543">
      <c r="N112543" s="561" t="n"/>
    </row>
    <row r="112544">
      <c r="N112544" s="561" t="n"/>
    </row>
    <row r="112545">
      <c r="N112545" s="561" t="n"/>
    </row>
    <row r="112546">
      <c r="N112546" s="561" t="n"/>
    </row>
    <row r="112547">
      <c r="N112547" s="561" t="n"/>
    </row>
    <row r="112548">
      <c r="N112548" s="561" t="n"/>
    </row>
    <row r="112549">
      <c r="N112549" s="561" t="n"/>
    </row>
    <row r="112550">
      <c r="N112550" s="561" t="n"/>
    </row>
    <row r="112551">
      <c r="N112551" s="561" t="n"/>
    </row>
    <row r="112552">
      <c r="N112552" s="561" t="n"/>
    </row>
    <row r="112553">
      <c r="N112553" s="561" t="n"/>
    </row>
    <row r="112554">
      <c r="N112554" s="561" t="n"/>
    </row>
    <row r="112555">
      <c r="N112555" s="561" t="n"/>
    </row>
    <row r="112556">
      <c r="N112556" s="561" t="n"/>
    </row>
    <row r="112557">
      <c r="N112557" s="561" t="n"/>
    </row>
    <row r="112558">
      <c r="N112558" s="561" t="n"/>
    </row>
    <row r="112559">
      <c r="N112559" s="561" t="n"/>
    </row>
    <row r="112560">
      <c r="N112560" s="561" t="n"/>
    </row>
    <row r="112561">
      <c r="N112561" s="561" t="n"/>
    </row>
    <row r="112562">
      <c r="N112562" s="561" t="n"/>
    </row>
    <row r="112563">
      <c r="N112563" s="561" t="n"/>
    </row>
    <row r="112564">
      <c r="N112564" s="561" t="n"/>
    </row>
    <row r="112565">
      <c r="N112565" s="561" t="n"/>
    </row>
    <row r="112566">
      <c r="N112566" s="561" t="n"/>
    </row>
    <row r="112567">
      <c r="N112567" s="561" t="n"/>
    </row>
    <row r="112568">
      <c r="N112568" s="561" t="n"/>
    </row>
    <row r="112569">
      <c r="N112569" s="561" t="n"/>
    </row>
    <row r="112570">
      <c r="N112570" s="561" t="n"/>
    </row>
    <row r="112571">
      <c r="N112571" s="561" t="n"/>
    </row>
    <row r="112572">
      <c r="N112572" s="561" t="n"/>
    </row>
    <row r="112573">
      <c r="N112573" s="561" t="n"/>
    </row>
    <row r="112574">
      <c r="N112574" s="561" t="n"/>
    </row>
    <row r="112575">
      <c r="N112575" s="561" t="n"/>
    </row>
    <row r="112576">
      <c r="N112576" s="561" t="n"/>
    </row>
    <row r="112577">
      <c r="N112577" s="561" t="n"/>
    </row>
    <row r="112578">
      <c r="N112578" s="561" t="n"/>
    </row>
    <row r="112579">
      <c r="N112579" s="561" t="n"/>
    </row>
    <row r="112580">
      <c r="N112580" s="561" t="n"/>
    </row>
    <row r="112581">
      <c r="N112581" s="561" t="n"/>
    </row>
    <row r="112582">
      <c r="N112582" s="561" t="n"/>
    </row>
    <row r="112583">
      <c r="N112583" s="561" t="n"/>
    </row>
    <row r="112584">
      <c r="N112584" s="561" t="n"/>
    </row>
    <row r="112585">
      <c r="N112585" s="561" t="n"/>
    </row>
    <row r="112586">
      <c r="N112586" s="561" t="n"/>
    </row>
    <row r="112587">
      <c r="N112587" s="561" t="n"/>
    </row>
    <row r="112588">
      <c r="N112588" s="561" t="n"/>
    </row>
    <row r="112589">
      <c r="N112589" s="561" t="n"/>
    </row>
    <row r="112590">
      <c r="N112590" s="561" t="n"/>
    </row>
    <row r="112591">
      <c r="N112591" s="561" t="n"/>
    </row>
    <row r="112592">
      <c r="N112592" s="561" t="n"/>
    </row>
    <row r="112593">
      <c r="N112593" s="561" t="n"/>
    </row>
    <row r="112594">
      <c r="N112594" s="561" t="n"/>
    </row>
    <row r="112595">
      <c r="N112595" s="561" t="n"/>
    </row>
    <row r="112596">
      <c r="N112596" s="561" t="n"/>
    </row>
    <row r="112597">
      <c r="N112597" s="561" t="n"/>
    </row>
    <row r="112598">
      <c r="N112598" s="561" t="n"/>
    </row>
    <row r="112599">
      <c r="N112599" s="561" t="n"/>
    </row>
    <row r="112600">
      <c r="N112600" s="561" t="n"/>
    </row>
    <row r="112601">
      <c r="N112601" s="561" t="n"/>
    </row>
    <row r="112602">
      <c r="N112602" s="561" t="n"/>
    </row>
    <row r="112603">
      <c r="N112603" s="561" t="n"/>
    </row>
    <row r="112604">
      <c r="N112604" s="561" t="n"/>
    </row>
    <row r="112605">
      <c r="N112605" s="561" t="n"/>
    </row>
    <row r="112606">
      <c r="N112606" s="561" t="n"/>
    </row>
    <row r="112607">
      <c r="N112607" s="561" t="n"/>
    </row>
    <row r="112608">
      <c r="N112608" s="561" t="n"/>
    </row>
    <row r="112609">
      <c r="N112609" s="561" t="n"/>
    </row>
    <row r="112610">
      <c r="N112610" s="561" t="n"/>
    </row>
    <row r="112611">
      <c r="N112611" s="561" t="n"/>
    </row>
    <row r="112612">
      <c r="N112612" s="561" t="n"/>
    </row>
    <row r="112613">
      <c r="N112613" s="561" t="n"/>
    </row>
    <row r="112614">
      <c r="N112614" s="561" t="n"/>
    </row>
    <row r="112615">
      <c r="N112615" s="561" t="n"/>
    </row>
    <row r="112616">
      <c r="N112616" s="561" t="n"/>
    </row>
    <row r="112617">
      <c r="N112617" s="561" t="n"/>
    </row>
    <row r="112618">
      <c r="N112618" s="561" t="n"/>
    </row>
    <row r="112619">
      <c r="N112619" s="561" t="n"/>
    </row>
    <row r="112620">
      <c r="N112620" s="561" t="n"/>
    </row>
    <row r="112621">
      <c r="N112621" s="561" t="n"/>
    </row>
    <row r="112622">
      <c r="N112622" s="561" t="n"/>
    </row>
    <row r="112623">
      <c r="N112623" s="561" t="n"/>
    </row>
    <row r="112624">
      <c r="N112624" s="561" t="n"/>
    </row>
    <row r="112625">
      <c r="N112625" s="561" t="n"/>
    </row>
    <row r="112626">
      <c r="N112626" s="561" t="n"/>
    </row>
    <row r="112627">
      <c r="N112627" s="561" t="n"/>
    </row>
    <row r="112628">
      <c r="N112628" s="561" t="n"/>
    </row>
    <row r="112629">
      <c r="N112629" s="561" t="n"/>
    </row>
    <row r="112630">
      <c r="N112630" s="561" t="n"/>
    </row>
    <row r="112631">
      <c r="N112631" s="561" t="n"/>
    </row>
    <row r="112632">
      <c r="N112632" s="561" t="n"/>
    </row>
    <row r="112633">
      <c r="N112633" s="561" t="n"/>
    </row>
    <row r="112634">
      <c r="N112634" s="561" t="n"/>
    </row>
    <row r="112635">
      <c r="N112635" s="561" t="n"/>
    </row>
    <row r="112636">
      <c r="N112636" s="561" t="n"/>
    </row>
    <row r="112637">
      <c r="N112637" s="561" t="n"/>
    </row>
    <row r="112638">
      <c r="N112638" s="561" t="n"/>
    </row>
    <row r="112639">
      <c r="N112639" s="561" t="n"/>
    </row>
    <row r="112640">
      <c r="N112640" s="561" t="n"/>
    </row>
    <row r="112641">
      <c r="N112641" s="561" t="n"/>
    </row>
    <row r="112642">
      <c r="N112642" s="561" t="n"/>
    </row>
    <row r="112643">
      <c r="N112643" s="561" t="n"/>
    </row>
    <row r="112644">
      <c r="N112644" s="561" t="n"/>
    </row>
    <row r="112645">
      <c r="N112645" s="561" t="n"/>
    </row>
    <row r="112646">
      <c r="N112646" s="561" t="n"/>
    </row>
    <row r="112647">
      <c r="N112647" s="561" t="n"/>
    </row>
    <row r="112648">
      <c r="N112648" s="561" t="n"/>
    </row>
    <row r="112649">
      <c r="N112649" s="561" t="n"/>
    </row>
    <row r="112650">
      <c r="N112650" s="561" t="n"/>
    </row>
    <row r="112651">
      <c r="N112651" s="561" t="n"/>
    </row>
    <row r="112652">
      <c r="N112652" s="561" t="n"/>
    </row>
    <row r="112653">
      <c r="N112653" s="561" t="n"/>
    </row>
    <row r="112654">
      <c r="N112654" s="561" t="n"/>
    </row>
    <row r="112655">
      <c r="N112655" s="561" t="n"/>
    </row>
    <row r="112656">
      <c r="N112656" s="561" t="n"/>
    </row>
    <row r="112657">
      <c r="N112657" s="561" t="n"/>
    </row>
    <row r="112658">
      <c r="N112658" s="561" t="n"/>
    </row>
    <row r="112659">
      <c r="N112659" s="561" t="n"/>
    </row>
    <row r="112660">
      <c r="N112660" s="561" t="n"/>
    </row>
    <row r="112661">
      <c r="N112661" s="561" t="n"/>
    </row>
    <row r="112662">
      <c r="N112662" s="561" t="n"/>
    </row>
    <row r="112663">
      <c r="N112663" s="561" t="n"/>
    </row>
    <row r="112664">
      <c r="N112664" s="561" t="n"/>
    </row>
    <row r="112665">
      <c r="N112665" s="561" t="n"/>
    </row>
    <row r="112666">
      <c r="N112666" s="561" t="n"/>
    </row>
    <row r="112667">
      <c r="N112667" s="561" t="n"/>
    </row>
    <row r="112668">
      <c r="N112668" s="561" t="n"/>
    </row>
    <row r="112669">
      <c r="N112669" s="561" t="n"/>
    </row>
    <row r="112670">
      <c r="N112670" s="561" t="n"/>
    </row>
    <row r="112671">
      <c r="N112671" s="561" t="n"/>
    </row>
    <row r="112672">
      <c r="N112672" s="561" t="n"/>
    </row>
    <row r="112673">
      <c r="N112673" s="561" t="n"/>
    </row>
    <row r="112674">
      <c r="N112674" s="561" t="n"/>
    </row>
    <row r="112675">
      <c r="N112675" s="561" t="n"/>
    </row>
    <row r="112676">
      <c r="N112676" s="561" t="n"/>
    </row>
    <row r="112677">
      <c r="N112677" s="561" t="n"/>
    </row>
    <row r="112678">
      <c r="N112678" s="561" t="n"/>
    </row>
    <row r="112679">
      <c r="N112679" s="561" t="n"/>
    </row>
    <row r="112680">
      <c r="N112680" s="561" t="n"/>
    </row>
    <row r="112681">
      <c r="N112681" s="561" t="n"/>
    </row>
    <row r="112682">
      <c r="N112682" s="561" t="n"/>
    </row>
    <row r="112683">
      <c r="N112683" s="561" t="n"/>
    </row>
    <row r="112684">
      <c r="N112684" s="561" t="n"/>
    </row>
    <row r="112685">
      <c r="N112685" s="561" t="n"/>
    </row>
    <row r="112686">
      <c r="N112686" s="561" t="n"/>
    </row>
    <row r="112687">
      <c r="N112687" s="561" t="n"/>
    </row>
    <row r="112688">
      <c r="N112688" s="561" t="n"/>
    </row>
    <row r="112689">
      <c r="N112689" s="561" t="n"/>
    </row>
    <row r="112690">
      <c r="N112690" s="561" t="n"/>
    </row>
    <row r="112691">
      <c r="N112691" s="561" t="n"/>
    </row>
    <row r="112692">
      <c r="N112692" s="561" t="n"/>
    </row>
    <row r="112693">
      <c r="N112693" s="561" t="n"/>
    </row>
    <row r="112694">
      <c r="N112694" s="561" t="n"/>
    </row>
    <row r="112695">
      <c r="N112695" s="561" t="n"/>
    </row>
    <row r="112696">
      <c r="N112696" s="561" t="n"/>
    </row>
    <row r="112697">
      <c r="N112697" s="561" t="n"/>
    </row>
    <row r="112698">
      <c r="N112698" s="561" t="n"/>
    </row>
    <row r="112699">
      <c r="N112699" s="561" t="n"/>
    </row>
    <row r="112700">
      <c r="N112700" s="561" t="n"/>
    </row>
    <row r="112701">
      <c r="N112701" s="561" t="n"/>
    </row>
    <row r="112702">
      <c r="N112702" s="561" t="n"/>
    </row>
    <row r="112703">
      <c r="N112703" s="561" t="n"/>
    </row>
    <row r="112704">
      <c r="N112704" s="561" t="n"/>
    </row>
    <row r="112705">
      <c r="N112705" s="561" t="n"/>
    </row>
    <row r="112706">
      <c r="N112706" s="561" t="n"/>
    </row>
    <row r="112707">
      <c r="N112707" s="561" t="n"/>
    </row>
    <row r="112708">
      <c r="N112708" s="561" t="n"/>
    </row>
    <row r="112709">
      <c r="N112709" s="561" t="n"/>
    </row>
    <row r="112710">
      <c r="N112710" s="561" t="n"/>
    </row>
    <row r="112711">
      <c r="N112711" s="561" t="n"/>
    </row>
    <row r="112712">
      <c r="N112712" s="561" t="n"/>
    </row>
    <row r="112713">
      <c r="N112713" s="561" t="n"/>
    </row>
    <row r="112714">
      <c r="N112714" s="561" t="n"/>
    </row>
    <row r="112715">
      <c r="N112715" s="561" t="n"/>
    </row>
    <row r="112716">
      <c r="N112716" s="561" t="n"/>
    </row>
    <row r="112717">
      <c r="N112717" s="561" t="n"/>
    </row>
    <row r="112718">
      <c r="N112718" s="561" t="n"/>
    </row>
    <row r="112719">
      <c r="N112719" s="561" t="n"/>
    </row>
    <row r="112720">
      <c r="N112720" s="561" t="n"/>
    </row>
    <row r="112721">
      <c r="N112721" s="561" t="n"/>
    </row>
    <row r="112722">
      <c r="N112722" s="561" t="n"/>
    </row>
    <row r="112723">
      <c r="N112723" s="561" t="n"/>
    </row>
    <row r="112724">
      <c r="N112724" s="561" t="n"/>
    </row>
    <row r="112725">
      <c r="N112725" s="561" t="n"/>
    </row>
    <row r="112726">
      <c r="N112726" s="561" t="n"/>
    </row>
    <row r="112727">
      <c r="N112727" s="561" t="n"/>
    </row>
    <row r="112728">
      <c r="N112728" s="561" t="n"/>
    </row>
    <row r="112729">
      <c r="N112729" s="561" t="n"/>
    </row>
    <row r="112730">
      <c r="N112730" s="561" t="n"/>
    </row>
    <row r="112731">
      <c r="N112731" s="561" t="n"/>
    </row>
    <row r="112732">
      <c r="N112732" s="561" t="n"/>
    </row>
    <row r="112733">
      <c r="N112733" s="561" t="n"/>
    </row>
    <row r="112734">
      <c r="N112734" s="561" t="n"/>
    </row>
    <row r="112735">
      <c r="N112735" s="561" t="n"/>
    </row>
    <row r="112736">
      <c r="N112736" s="561" t="n"/>
    </row>
    <row r="112737">
      <c r="N112737" s="561" t="n"/>
    </row>
    <row r="112738">
      <c r="N112738" s="561" t="n"/>
    </row>
    <row r="112739">
      <c r="N112739" s="561" t="n"/>
    </row>
    <row r="112740">
      <c r="N112740" s="561" t="n"/>
    </row>
    <row r="112741">
      <c r="N112741" s="561" t="n"/>
    </row>
    <row r="112742">
      <c r="N112742" s="561" t="n"/>
    </row>
    <row r="112743">
      <c r="N112743" s="561" t="n"/>
    </row>
    <row r="112744">
      <c r="N112744" s="561" t="n"/>
    </row>
    <row r="112745">
      <c r="N112745" s="561" t="n"/>
    </row>
    <row r="112746">
      <c r="N112746" s="561" t="n"/>
    </row>
    <row r="112747">
      <c r="N112747" s="561" t="n"/>
    </row>
    <row r="112748">
      <c r="N112748" s="561" t="n"/>
    </row>
    <row r="112749">
      <c r="N112749" s="561" t="n"/>
    </row>
    <row r="112750">
      <c r="N112750" s="561" t="n"/>
    </row>
    <row r="112751">
      <c r="N112751" s="561" t="n"/>
    </row>
    <row r="112752">
      <c r="N112752" s="561" t="n"/>
    </row>
    <row r="112753">
      <c r="N112753" s="561" t="n"/>
    </row>
    <row r="112754">
      <c r="N112754" s="561" t="n"/>
    </row>
    <row r="112755">
      <c r="N112755" s="561" t="n"/>
    </row>
    <row r="112756">
      <c r="N112756" s="561" t="n"/>
    </row>
    <row r="112757">
      <c r="N112757" s="561" t="n"/>
    </row>
    <row r="112758">
      <c r="N112758" s="561" t="n"/>
    </row>
    <row r="112759">
      <c r="N112759" s="561" t="n"/>
    </row>
    <row r="112760">
      <c r="N112760" s="561" t="n"/>
    </row>
    <row r="112761">
      <c r="N112761" s="561" t="n"/>
    </row>
    <row r="112762">
      <c r="N112762" s="561" t="n"/>
    </row>
    <row r="112763">
      <c r="N112763" s="561" t="n"/>
    </row>
    <row r="112764">
      <c r="N112764" s="561" t="n"/>
    </row>
    <row r="112765">
      <c r="N112765" s="561" t="n"/>
    </row>
    <row r="112766">
      <c r="N112766" s="561" t="n"/>
    </row>
    <row r="112767">
      <c r="N112767" s="561" t="n"/>
    </row>
    <row r="112768">
      <c r="N112768" s="561" t="n"/>
    </row>
    <row r="112769">
      <c r="N112769" s="561" t="n"/>
    </row>
    <row r="112770">
      <c r="N112770" s="561" t="n"/>
    </row>
    <row r="112771">
      <c r="N112771" s="561" t="n"/>
    </row>
    <row r="112772">
      <c r="N112772" s="561" t="n"/>
    </row>
    <row r="112773">
      <c r="N112773" s="561" t="n"/>
    </row>
    <row r="112774">
      <c r="N112774" s="561" t="n"/>
    </row>
    <row r="112775">
      <c r="N112775" s="561" t="n"/>
    </row>
    <row r="112776">
      <c r="N112776" s="561" t="n"/>
    </row>
    <row r="112777">
      <c r="N112777" s="561" t="n"/>
    </row>
    <row r="112778">
      <c r="N112778" s="561" t="n"/>
    </row>
    <row r="112779">
      <c r="N112779" s="561" t="n"/>
    </row>
    <row r="112780">
      <c r="N112780" s="561" t="n"/>
    </row>
    <row r="112781">
      <c r="N112781" s="561" t="n"/>
    </row>
    <row r="112782">
      <c r="N112782" s="561" t="n"/>
    </row>
    <row r="112783">
      <c r="N112783" s="561" t="n"/>
    </row>
    <row r="112784">
      <c r="N112784" s="561" t="n"/>
    </row>
    <row r="112785">
      <c r="N112785" s="561" t="n"/>
    </row>
    <row r="112786">
      <c r="N112786" s="561" t="n"/>
    </row>
    <row r="112787">
      <c r="N112787" s="561" t="n"/>
    </row>
    <row r="112788">
      <c r="N112788" s="561" t="n"/>
    </row>
    <row r="112789">
      <c r="N112789" s="561" t="n"/>
    </row>
    <row r="112790">
      <c r="N112790" s="561" t="n"/>
    </row>
    <row r="112791">
      <c r="N112791" s="561" t="n"/>
    </row>
    <row r="112792">
      <c r="N112792" s="561" t="n"/>
    </row>
    <row r="112793">
      <c r="N112793" s="561" t="n"/>
    </row>
    <row r="112794">
      <c r="N112794" s="561" t="n"/>
    </row>
    <row r="112795">
      <c r="N112795" s="561" t="n"/>
    </row>
    <row r="112796">
      <c r="N112796" s="561" t="n"/>
    </row>
    <row r="112797">
      <c r="N112797" s="561" t="n"/>
    </row>
    <row r="112798">
      <c r="N112798" s="561" t="n"/>
    </row>
    <row r="112799">
      <c r="N112799" s="561" t="n"/>
    </row>
    <row r="112800">
      <c r="N112800" s="561" t="n"/>
    </row>
    <row r="112801">
      <c r="N112801" s="561" t="n"/>
    </row>
    <row r="112802">
      <c r="N112802" s="561" t="n"/>
    </row>
    <row r="112803">
      <c r="N112803" s="561" t="n"/>
    </row>
    <row r="112804">
      <c r="N112804" s="561" t="n"/>
    </row>
    <row r="112805">
      <c r="N112805" s="561" t="n"/>
    </row>
    <row r="112806">
      <c r="N112806" s="561" t="n"/>
    </row>
    <row r="112807">
      <c r="N112807" s="561" t="n"/>
    </row>
    <row r="112808">
      <c r="N112808" s="561" t="n"/>
    </row>
    <row r="112809">
      <c r="N112809" s="561" t="n"/>
    </row>
    <row r="112810">
      <c r="N112810" s="561" t="n"/>
    </row>
    <row r="112811">
      <c r="N112811" s="561" t="n"/>
    </row>
    <row r="112812">
      <c r="N112812" s="561" t="n"/>
    </row>
    <row r="112813">
      <c r="N112813" s="561" t="n"/>
    </row>
    <row r="112814">
      <c r="N112814" s="561" t="n"/>
    </row>
    <row r="112815">
      <c r="N112815" s="561" t="n"/>
    </row>
    <row r="112816">
      <c r="N112816" s="561" t="n"/>
    </row>
    <row r="112817">
      <c r="N112817" s="561" t="n"/>
    </row>
    <row r="112818">
      <c r="N112818" s="561" t="n"/>
    </row>
    <row r="112819">
      <c r="N112819" s="561" t="n"/>
    </row>
    <row r="112820">
      <c r="N112820" s="561" t="n"/>
    </row>
    <row r="112821">
      <c r="N112821" s="561" t="n"/>
    </row>
    <row r="112822">
      <c r="N112822" s="561" t="n"/>
    </row>
    <row r="112823">
      <c r="N112823" s="561" t="n"/>
    </row>
    <row r="112824">
      <c r="N112824" s="561" t="n"/>
    </row>
    <row r="112825">
      <c r="N112825" s="561" t="n"/>
    </row>
    <row r="112826">
      <c r="N112826" s="561" t="n"/>
    </row>
    <row r="112827">
      <c r="N112827" s="561" t="n"/>
    </row>
    <row r="112828">
      <c r="N112828" s="561" t="n"/>
    </row>
    <row r="112829">
      <c r="N112829" s="561" t="n"/>
    </row>
    <row r="112830">
      <c r="N112830" s="561" t="n"/>
    </row>
    <row r="112831">
      <c r="N112831" s="561" t="n"/>
    </row>
    <row r="112832">
      <c r="N112832" s="561" t="n"/>
    </row>
    <row r="112833">
      <c r="N112833" s="561" t="n"/>
    </row>
  </sheetData>
  <autoFilter ref="A19:H28"/>
  <mergeCells count="9">
    <mergeCell ref="C13:F13"/>
    <mergeCell ref="G12:H12"/>
    <mergeCell ref="A15:B15"/>
    <mergeCell ref="C12:F12"/>
    <mergeCell ref="G11:H11"/>
    <mergeCell ref="C11:F11"/>
    <mergeCell ref="C6:F9"/>
    <mergeCell ref="N13:O13"/>
    <mergeCell ref="C14:F14"/>
  </mergeCells>
  <conditionalFormatting sqref="A20:L20 A21:A28">
    <cfRule type="expression" priority="7" dxfId="0" stopIfTrue="1">
      <formula>OR(#REF!="ETAPA")</formula>
    </cfRule>
  </conditionalFormatting>
  <conditionalFormatting sqref="L20">
    <cfRule type="expression" priority="5" dxfId="1" stopIfTrue="1">
      <formula>OR(#REF!="SUB ETAPA")</formula>
    </cfRule>
    <cfRule type="expression" priority="6" dxfId="0" stopIfTrue="1">
      <formula>OR(#REF!="ETAPA")</formula>
    </cfRule>
  </conditionalFormatting>
  <conditionalFormatting sqref="K20">
    <cfRule type="expression" priority="3" dxfId="1" stopIfTrue="1">
      <formula>OR(#REF!="SUB ETAPA")</formula>
    </cfRule>
    <cfRule type="expression" priority="4" dxfId="0" stopIfTrue="1">
      <formula>OR(#REF!="ETAPA")</formula>
    </cfRule>
  </conditionalFormatting>
  <conditionalFormatting sqref="I20:J20">
    <cfRule type="expression" priority="1" dxfId="1" stopIfTrue="1">
      <formula>OR(#REF!="SUB ETAPA")</formula>
    </cfRule>
    <cfRule type="expression" priority="2" dxfId="0" stopIfTrue="1">
      <formula>OR(#REF!="ETAPA")</formula>
    </cfRule>
  </conditionalFormatting>
  <printOptions horizontalCentered="1"/>
  <pageMargins left="0.5905511811023623" right="0.3937007874015748" top="1.181102362204725" bottom="0.5905511811023623" header="0.1968503937007874" footer="0.1968503937007874"/>
  <pageSetup orientation="landscape" paperSize="9" scale="69" fitToHeight="0"/>
  <headerFooter>
    <oddHeader>&amp;L&amp;G</oddHeader>
    <oddFooter>&amp;C&amp;"Calibri,Regular"&amp;K00-024Página &amp;P de &amp;N</oddFooter>
    <evenHeader/>
    <evenFooter/>
    <firstHeader/>
    <firstFooter/>
  </headerFooter>
</worksheet>
</file>

<file path=xl/worksheets/sheet5.xml><?xml version="1.0" encoding="utf-8"?>
<worksheet xmlns="http://schemas.openxmlformats.org/spreadsheetml/2006/main">
  <sheetPr codeName="Plan3">
    <outlinePr summaryBelow="1" summaryRight="1"/>
    <pageSetUpPr fitToPage="1"/>
  </sheetPr>
  <dimension ref="A1:X32"/>
  <sheetViews>
    <sheetView view="pageBreakPreview" topLeftCell="A4" zoomScale="90" zoomScaleSheetLayoutView="90" workbookViewId="0">
      <selection activeCell="A17" sqref="A17"/>
    </sheetView>
  </sheetViews>
  <sheetFormatPr baseColWidth="8" defaultColWidth="10.28515625" defaultRowHeight="15"/>
  <cols>
    <col width="23.28515625" customWidth="1" style="53" min="1" max="1"/>
    <col width="8.5703125" customWidth="1" style="68" min="2" max="2"/>
    <col width="8.5703125" customWidth="1" style="53" min="3" max="4"/>
    <col width="8.5703125" customWidth="1" style="68" min="5" max="5"/>
    <col width="8.5703125" customWidth="1" style="53" min="6" max="7"/>
    <col width="8.5703125" customWidth="1" style="562" min="8" max="8"/>
    <col width="17.5703125" customWidth="1" style="53" min="9" max="11"/>
    <col width="21.42578125" bestFit="1" customWidth="1" style="53" min="12" max="12"/>
    <col width="8" customWidth="1" style="53" min="13" max="13"/>
    <col width="17.5703125" customWidth="1" style="53" min="14" max="14"/>
    <col width="6.42578125" customWidth="1" style="53" min="15" max="15"/>
    <col width="14.42578125" customWidth="1" style="53" min="16" max="16"/>
    <col width="17.5703125" customWidth="1" style="53" min="17" max="17"/>
    <col width="6.42578125" customWidth="1" style="53" min="18" max="18"/>
    <col width="17.5703125" customWidth="1" style="53" min="19" max="21"/>
    <col width="6.42578125" customWidth="1" style="53" min="22" max="22"/>
    <col width="17.5703125" customWidth="1" style="53" min="23" max="24"/>
    <col width="10.28515625" customWidth="1" style="53" min="25" max="16384"/>
  </cols>
  <sheetData>
    <row r="1" ht="20.1" customFormat="1" customHeight="1" s="44">
      <c r="A1" s="42" t="inlineStr">
        <is>
          <t>PROJETO:</t>
        </is>
      </c>
      <c r="B1" s="43" t="n"/>
      <c r="C1" s="43" t="n"/>
      <c r="D1" s="43" t="n"/>
      <c r="H1" s="563" t="n"/>
      <c r="W1" s="458" t="inlineStr">
        <is>
          <t>SEMINF/DP                         PROCESSO Nº</t>
        </is>
      </c>
      <c r="X1" s="564" t="n"/>
    </row>
    <row r="2" ht="20.1" customFormat="1" customHeight="1" s="44">
      <c r="A2" s="42" t="inlineStr">
        <is>
          <t>OBJETO:</t>
        </is>
      </c>
      <c r="H2" s="563" t="n"/>
      <c r="W2" s="459" t="inlineStr">
        <is>
          <t>XXXX/XXXX/XXXX/XXXX</t>
        </is>
      </c>
      <c r="X2" s="564" t="n"/>
    </row>
    <row r="3" ht="20.1" customFormat="1" customHeight="1" s="44">
      <c r="A3" s="42" t="inlineStr">
        <is>
          <t>LOCAL:</t>
        </is>
      </c>
      <c r="B3" s="46" t="n"/>
      <c r="C3" s="46" t="n"/>
      <c r="D3" s="46" t="n"/>
      <c r="H3" s="563" t="n"/>
      <c r="W3" s="458" t="inlineStr">
        <is>
          <t>FOLHA</t>
        </is>
      </c>
      <c r="X3" s="458" t="inlineStr">
        <is>
          <t>RUBRICA</t>
        </is>
      </c>
    </row>
    <row r="4" ht="25.15" customFormat="1" customHeight="1" s="44">
      <c r="A4" s="42" t="inlineStr">
        <is>
          <t xml:space="preserve">ORÇAMENTO: </t>
        </is>
      </c>
      <c r="B4" s="46" t="n"/>
      <c r="C4" s="46" t="n"/>
      <c r="D4" s="46" t="n"/>
      <c r="H4" s="563" t="n"/>
      <c r="W4" s="458" t="n"/>
      <c r="X4" s="458" t="n"/>
    </row>
    <row r="5" ht="20.1" customFormat="1" customHeight="1" s="51">
      <c r="A5" s="48" t="n"/>
      <c r="B5" s="49" t="n"/>
      <c r="C5" s="50" t="n"/>
      <c r="D5" s="50" t="n"/>
      <c r="H5" s="565" t="n"/>
    </row>
    <row r="6" ht="24.75" customHeight="1" s="496">
      <c r="A6" s="442" t="inlineStr">
        <is>
          <t>INFRAESTRUTURA</t>
        </is>
      </c>
      <c r="B6" s="566" t="n"/>
      <c r="C6" s="566" t="n"/>
      <c r="D6" s="566" t="n"/>
      <c r="E6" s="566" t="n"/>
      <c r="F6" s="566" t="n"/>
      <c r="G6" s="566" t="n"/>
      <c r="H6" s="566" t="n"/>
      <c r="I6" s="566" t="n"/>
      <c r="J6" s="566" t="n"/>
      <c r="K6" s="566" t="n"/>
      <c r="L6" s="566" t="n"/>
      <c r="M6" s="566" t="n"/>
      <c r="N6" s="566" t="n"/>
      <c r="O6" s="566" t="n"/>
      <c r="P6" s="566" t="n"/>
      <c r="Q6" s="566" t="n"/>
      <c r="R6" s="566" t="n"/>
      <c r="S6" s="566" t="n"/>
      <c r="T6" s="566" t="n"/>
      <c r="U6" s="566" t="n"/>
      <c r="V6" s="566" t="n"/>
      <c r="W6" s="566" t="n"/>
      <c r="X6" s="564" t="n"/>
    </row>
    <row r="7" ht="30" customHeight="1" s="496">
      <c r="A7" s="437" t="inlineStr">
        <is>
          <t>PEÇA</t>
        </is>
      </c>
      <c r="B7" s="437" t="inlineStr">
        <is>
          <t>DIMENSÕES REAIS</t>
        </is>
      </c>
      <c r="C7" s="538" t="n"/>
      <c r="D7" s="539" t="n"/>
      <c r="E7" s="437" t="inlineStr">
        <is>
          <t>ACRÉSCIMO</t>
        </is>
      </c>
      <c r="F7" s="538" t="n"/>
      <c r="G7" s="539" t="n"/>
      <c r="H7" s="567" t="inlineStr">
        <is>
          <t>Q (UND)</t>
        </is>
      </c>
      <c r="I7" s="434" t="inlineStr">
        <is>
          <t>ESCAVAÇÃO 
(M3)</t>
        </is>
      </c>
      <c r="J7" s="434" t="inlineStr">
        <is>
          <t>APILOAMENTO 
(M2)</t>
        </is>
      </c>
      <c r="K7" s="434" t="inlineStr">
        <is>
          <t>REATERRO 
(M3)</t>
        </is>
      </c>
      <c r="L7" s="434" t="inlineStr">
        <is>
          <t>CARGA, MANOBRA, DESCARGA (M3)</t>
        </is>
      </c>
      <c r="M7" s="539" t="n"/>
      <c r="N7" s="434" t="inlineStr">
        <is>
          <t>TRANSPORTE 
(M3xKM)</t>
        </is>
      </c>
      <c r="O7" s="539" t="n"/>
      <c r="P7" s="434" t="inlineStr">
        <is>
          <t>ESPALHAM. 
BOTA FORA (M3)</t>
        </is>
      </c>
      <c r="Q7" s="434" t="inlineStr">
        <is>
          <t>LASTRO DE CONCRETO 
(M3)</t>
        </is>
      </c>
      <c r="R7" s="539" t="n"/>
      <c r="S7" s="437" t="inlineStr">
        <is>
          <t>FORMA (M2)</t>
        </is>
      </c>
      <c r="T7" s="564" t="n"/>
      <c r="U7" s="434" t="inlineStr">
        <is>
          <t>ARMAÇÃO
(KG)</t>
        </is>
      </c>
      <c r="V7" s="539" t="n"/>
      <c r="W7" s="434" t="inlineStr">
        <is>
          <t>CONCRETO 
(M3)</t>
        </is>
      </c>
      <c r="X7" s="434" t="inlineStr">
        <is>
          <t>IMPERMEAB. 
(M2)</t>
        </is>
      </c>
    </row>
    <row r="8" ht="30" customHeight="1" s="496">
      <c r="A8" s="568" t="n"/>
      <c r="B8" s="569" t="n"/>
      <c r="C8" s="570" t="n"/>
      <c r="D8" s="571" t="n"/>
      <c r="E8" s="569" t="n"/>
      <c r="F8" s="570" t="n"/>
      <c r="G8" s="571" t="n"/>
      <c r="H8" s="568" t="n"/>
      <c r="I8" s="572" t="n"/>
      <c r="J8" s="572" t="n"/>
      <c r="K8" s="572" t="n"/>
      <c r="L8" s="569" t="n"/>
      <c r="M8" s="571" t="n"/>
      <c r="N8" s="569" t="n"/>
      <c r="O8" s="571" t="n"/>
      <c r="P8" s="572" t="n"/>
      <c r="Q8" s="569" t="n"/>
      <c r="R8" s="571" t="n"/>
      <c r="S8" s="437" t="inlineStr">
        <is>
          <t>BLOCOS</t>
        </is>
      </c>
      <c r="T8" s="437" t="inlineStr">
        <is>
          <t>VIGAS</t>
        </is>
      </c>
      <c r="U8" s="569" t="n"/>
      <c r="V8" s="571" t="n"/>
      <c r="W8" s="572" t="n"/>
      <c r="X8" s="572" t="n"/>
    </row>
    <row r="9" ht="50.1" customHeight="1" s="496">
      <c r="A9" s="572" t="n"/>
      <c r="B9" s="55" t="inlineStr">
        <is>
          <t>L (m)</t>
        </is>
      </c>
      <c r="C9" s="55" t="inlineStr">
        <is>
          <t>C (m)</t>
        </is>
      </c>
      <c r="D9" s="55" t="inlineStr">
        <is>
          <t>H (m)</t>
        </is>
      </c>
      <c r="E9" s="55" t="inlineStr">
        <is>
          <t>La (m)</t>
        </is>
      </c>
      <c r="F9" s="55" t="inlineStr">
        <is>
          <t>Ca (m)</t>
        </is>
      </c>
      <c r="G9" s="55" t="inlineStr">
        <is>
          <t>Ha (m)</t>
        </is>
      </c>
      <c r="H9" s="572" t="n"/>
      <c r="I9" s="56" t="inlineStr">
        <is>
          <t>(L + La) x (C + Ca) x (H + Ha) x Q</t>
        </is>
      </c>
      <c r="J9" s="56" t="inlineStr">
        <is>
          <t>(L + La) x (C + Ca) x Q</t>
        </is>
      </c>
      <c r="K9" s="56" t="inlineStr">
        <is>
          <t>Vescavação - Vconcreto</t>
        </is>
      </c>
      <c r="L9" s="56" t="inlineStr">
        <is>
          <t>(Vescavação - Vreaterro) x Empolamento</t>
        </is>
      </c>
      <c r="M9" s="57" t="n">
        <v>0.3</v>
      </c>
      <c r="N9" s="56" t="inlineStr">
        <is>
          <t>Vcarga x DMT(Km)</t>
        </is>
      </c>
      <c r="O9" s="56" t="n">
        <v>30</v>
      </c>
      <c r="P9" s="58" t="inlineStr">
        <is>
          <t>Vcarga</t>
        </is>
      </c>
      <c r="Q9" s="56" t="inlineStr">
        <is>
          <t>Apiloamento x Espessura</t>
        </is>
      </c>
      <c r="R9" s="56" t="n">
        <v>0.05</v>
      </c>
      <c r="S9" s="56" t="inlineStr">
        <is>
          <t xml:space="preserve">(L x 2) + (C x 2) x H x Q </t>
        </is>
      </c>
      <c r="T9" s="56" t="inlineStr">
        <is>
          <t>(C x 2) x H x Q</t>
        </is>
      </c>
      <c r="U9" s="56" t="inlineStr">
        <is>
          <t>Vconcreto x Taxa (aço/vol. Concreto)</t>
        </is>
      </c>
      <c r="V9" s="56" t="n">
        <v>65</v>
      </c>
      <c r="W9" s="58" t="inlineStr">
        <is>
          <t>(L x C x H x Q)</t>
        </is>
      </c>
      <c r="X9" s="58" t="inlineStr">
        <is>
          <t>Aforma</t>
        </is>
      </c>
    </row>
    <row r="10">
      <c r="A10" s="59" t="n"/>
      <c r="B10" s="60" t="n"/>
      <c r="C10" s="60" t="n"/>
      <c r="D10" s="60" t="n"/>
      <c r="E10" s="60" t="n"/>
      <c r="F10" s="60" t="n"/>
      <c r="G10" s="60" t="n"/>
      <c r="H10" s="573" t="n"/>
      <c r="I10" s="425">
        <f>(B10+E10)*(C10+F10)*(D10+G10)*H10</f>
        <v/>
      </c>
      <c r="J10" s="425">
        <f>(B10+E10)*(C10+F10)*H10</f>
        <v/>
      </c>
      <c r="K10" s="426">
        <f>I10-W10</f>
        <v/>
      </c>
      <c r="L10" s="425">
        <f>((I10-K10)*$M$9)+(I10-K10)</f>
        <v/>
      </c>
      <c r="M10" s="510" t="n"/>
      <c r="N10" s="426">
        <f>L10*$O$9</f>
        <v/>
      </c>
      <c r="O10" s="510" t="n"/>
      <c r="P10" s="425">
        <f>L10</f>
        <v/>
      </c>
      <c r="Q10" s="425">
        <f>J10*$R$9</f>
        <v/>
      </c>
      <c r="R10" s="510" t="n"/>
      <c r="S10" s="425">
        <f>((B10*2)+(C10*2))*D10*H10</f>
        <v/>
      </c>
      <c r="T10" s="425" t="n"/>
      <c r="U10" s="425">
        <f>W10*$V$9</f>
        <v/>
      </c>
      <c r="V10" s="510" t="n"/>
      <c r="W10" s="425">
        <f>B10*C10*D10*H10</f>
        <v/>
      </c>
      <c r="X10" s="425">
        <f>S10</f>
        <v/>
      </c>
    </row>
    <row r="11">
      <c r="A11" s="59" t="n"/>
      <c r="B11" s="60" t="n"/>
      <c r="C11" s="60" t="n"/>
      <c r="D11" s="60" t="n"/>
      <c r="E11" s="60" t="n"/>
      <c r="F11" s="60" t="n"/>
      <c r="G11" s="60" t="n"/>
      <c r="H11" s="573" t="n"/>
      <c r="I11" s="426">
        <f>(B11+E11)*(C11+F11)*(D11+G11)*H11</f>
        <v/>
      </c>
      <c r="J11" s="425">
        <f>(B11+E11)*(C11+F11)*H11</f>
        <v/>
      </c>
      <c r="K11" s="426">
        <f>I11-W11</f>
        <v/>
      </c>
      <c r="L11" s="425">
        <f>((I11-K11)*$M$9)+(I11-K11)</f>
        <v/>
      </c>
      <c r="M11" s="510" t="n"/>
      <c r="N11" s="426">
        <f>L11*$O$9</f>
        <v/>
      </c>
      <c r="O11" s="510" t="n"/>
      <c r="P11" s="425">
        <f>L11</f>
        <v/>
      </c>
      <c r="Q11" s="425">
        <f>J11*$R$9</f>
        <v/>
      </c>
      <c r="R11" s="510" t="n"/>
      <c r="S11" s="425">
        <f>((B11*2)+(C11*2))*D11*H11</f>
        <v/>
      </c>
      <c r="T11" s="425" t="n"/>
      <c r="U11" s="425">
        <f>W11*$V$9</f>
        <v/>
      </c>
      <c r="V11" s="510" t="n"/>
      <c r="W11" s="425">
        <f>B11*C11*D11*H11</f>
        <v/>
      </c>
      <c r="X11" s="425">
        <f>S11</f>
        <v/>
      </c>
    </row>
    <row r="12">
      <c r="A12" s="59" t="n"/>
      <c r="B12" s="60" t="n"/>
      <c r="C12" s="60" t="n"/>
      <c r="D12" s="60" t="n"/>
      <c r="E12" s="60" t="n"/>
      <c r="F12" s="60" t="n"/>
      <c r="G12" s="60" t="n"/>
      <c r="H12" s="573" t="n"/>
      <c r="I12" s="426">
        <f>(B12+E12)*(C12+F12)*(D12+G12)*H12</f>
        <v/>
      </c>
      <c r="J12" s="425">
        <f>(B12+E12)*(C12+F12)*H12</f>
        <v/>
      </c>
      <c r="K12" s="426">
        <f>I12-W12</f>
        <v/>
      </c>
      <c r="L12" s="425">
        <f>((I12-K12)*$M$9)+(I12-K12)</f>
        <v/>
      </c>
      <c r="M12" s="510" t="n"/>
      <c r="N12" s="426">
        <f>L12*$O$9</f>
        <v/>
      </c>
      <c r="O12" s="510" t="n"/>
      <c r="P12" s="425">
        <f>L12</f>
        <v/>
      </c>
      <c r="Q12" s="425">
        <f>J12*$R$9</f>
        <v/>
      </c>
      <c r="R12" s="510" t="n"/>
      <c r="S12" s="425">
        <f>((B12*2)+(C12*2))*D12*H12</f>
        <v/>
      </c>
      <c r="T12" s="425" t="n"/>
      <c r="U12" s="425">
        <f>W12*$V$9</f>
        <v/>
      </c>
      <c r="V12" s="510" t="n"/>
      <c r="W12" s="425">
        <f>B12*C12*D12*H12</f>
        <v/>
      </c>
      <c r="X12" s="425">
        <f>S12</f>
        <v/>
      </c>
    </row>
    <row r="13">
      <c r="A13" s="59" t="n"/>
      <c r="B13" s="60" t="n"/>
      <c r="C13" s="60" t="n"/>
      <c r="D13" s="60" t="n"/>
      <c r="E13" s="60" t="n"/>
      <c r="F13" s="60" t="n"/>
      <c r="G13" s="60" t="n"/>
      <c r="H13" s="573" t="n"/>
      <c r="I13" s="426">
        <f>(B13+E13)*(C13+F13)*(D13+G13)*H13</f>
        <v/>
      </c>
      <c r="J13" s="425">
        <f>(B13+E13)*(C13+F13)*H13</f>
        <v/>
      </c>
      <c r="K13" s="426">
        <f>I13-W13</f>
        <v/>
      </c>
      <c r="L13" s="425">
        <f>((I13-K13)*$M$9)+(I13-K13)</f>
        <v/>
      </c>
      <c r="M13" s="510" t="n"/>
      <c r="N13" s="426">
        <f>L13*$O$9</f>
        <v/>
      </c>
      <c r="O13" s="510" t="n"/>
      <c r="P13" s="425">
        <f>L13</f>
        <v/>
      </c>
      <c r="Q13" s="425">
        <f>J13*$R$9</f>
        <v/>
      </c>
      <c r="R13" s="510" t="n"/>
      <c r="S13" s="425">
        <f>((B13*2)+(C13*2))*D13*H13</f>
        <v/>
      </c>
      <c r="T13" s="425" t="n"/>
      <c r="U13" s="425">
        <f>W13*$V$9</f>
        <v/>
      </c>
      <c r="V13" s="510" t="n"/>
      <c r="W13" s="425">
        <f>B13*C13*D13*H13</f>
        <v/>
      </c>
      <c r="X13" s="425">
        <f>S13</f>
        <v/>
      </c>
    </row>
    <row r="14">
      <c r="A14" s="59" t="n"/>
      <c r="B14" s="60" t="n"/>
      <c r="C14" s="60" t="n"/>
      <c r="D14" s="60" t="n"/>
      <c r="E14" s="60" t="n"/>
      <c r="F14" s="60" t="n"/>
      <c r="G14" s="60" t="n"/>
      <c r="H14" s="573" t="n"/>
      <c r="I14" s="426">
        <f>(B14+E14)*(C14+F14)*(D14+G14)*H14</f>
        <v/>
      </c>
      <c r="J14" s="425">
        <f>(B14+E14)*(C14+F14)*H14</f>
        <v/>
      </c>
      <c r="K14" s="426">
        <f>I14-W14</f>
        <v/>
      </c>
      <c r="L14" s="425">
        <f>((I14-K14)*$M$9)+(I14-K14)</f>
        <v/>
      </c>
      <c r="M14" s="510" t="n"/>
      <c r="N14" s="426">
        <f>L14*$O$9</f>
        <v/>
      </c>
      <c r="O14" s="510" t="n"/>
      <c r="P14" s="425">
        <f>L14</f>
        <v/>
      </c>
      <c r="Q14" s="425">
        <f>J14*$R$9</f>
        <v/>
      </c>
      <c r="R14" s="510" t="n"/>
      <c r="S14" s="425">
        <f>((B14*2)+(C14*2))*D14*H14</f>
        <v/>
      </c>
      <c r="T14" s="425" t="n"/>
      <c r="U14" s="425">
        <f>W14*$V$9</f>
        <v/>
      </c>
      <c r="V14" s="510" t="n"/>
      <c r="W14" s="425">
        <f>B14*C14*D14*H14</f>
        <v/>
      </c>
      <c r="X14" s="425">
        <f>S14</f>
        <v/>
      </c>
    </row>
    <row r="15">
      <c r="A15" s="59" t="n"/>
      <c r="B15" s="60" t="n"/>
      <c r="C15" s="60" t="n"/>
      <c r="D15" s="60" t="n"/>
      <c r="E15" s="60" t="n"/>
      <c r="F15" s="60" t="n"/>
      <c r="G15" s="60" t="n"/>
      <c r="H15" s="573" t="n"/>
      <c r="I15" s="426">
        <f>(B15+E15)*(C15+F15)*(D15+G15)*H15</f>
        <v/>
      </c>
      <c r="J15" s="425">
        <f>(B15+E15)*(C15+F15)*H15</f>
        <v/>
      </c>
      <c r="K15" s="426">
        <f>I15-W15</f>
        <v/>
      </c>
      <c r="L15" s="425">
        <f>((I15-K15)*$M$9)+(I15-K15)</f>
        <v/>
      </c>
      <c r="M15" s="510" t="n"/>
      <c r="N15" s="426">
        <f>L15*$O$9</f>
        <v/>
      </c>
      <c r="O15" s="510" t="n"/>
      <c r="P15" s="425">
        <f>L15</f>
        <v/>
      </c>
      <c r="Q15" s="425">
        <f>J15*$R$9</f>
        <v/>
      </c>
      <c r="R15" s="510" t="n"/>
      <c r="S15" s="425">
        <f>((B15*2)+(C15*2))*D15*H15</f>
        <v/>
      </c>
      <c r="T15" s="425" t="n"/>
      <c r="U15" s="425">
        <f>W15*$V$9</f>
        <v/>
      </c>
      <c r="V15" s="510" t="n"/>
      <c r="W15" s="425">
        <f>B15*C15*D15*H15</f>
        <v/>
      </c>
      <c r="X15" s="425">
        <f>S15</f>
        <v/>
      </c>
    </row>
    <row r="16">
      <c r="A16" s="59" t="n"/>
      <c r="B16" s="60" t="n"/>
      <c r="C16" s="60" t="n"/>
      <c r="D16" s="60" t="n"/>
      <c r="E16" s="60" t="n"/>
      <c r="F16" s="60" t="n"/>
      <c r="G16" s="60" t="n"/>
      <c r="H16" s="573" t="n"/>
      <c r="I16" s="426">
        <f>(B16+E16)*(C16+F16)*(D16+G16)*H16</f>
        <v/>
      </c>
      <c r="J16" s="425">
        <f>(B16+E16)*(C16+F16)*H16</f>
        <v/>
      </c>
      <c r="K16" s="426">
        <f>I16-W16</f>
        <v/>
      </c>
      <c r="L16" s="425">
        <f>((I16-K16)*$M$9)+(I16-K16)</f>
        <v/>
      </c>
      <c r="M16" s="510" t="n"/>
      <c r="N16" s="426">
        <f>L16*$O$9</f>
        <v/>
      </c>
      <c r="O16" s="510" t="n"/>
      <c r="P16" s="425">
        <f>L16</f>
        <v/>
      </c>
      <c r="Q16" s="425">
        <f>J16*$R$9</f>
        <v/>
      </c>
      <c r="R16" s="510" t="n"/>
      <c r="S16" s="425">
        <f>((B16*2)+(C16*2))*D16*H16</f>
        <v/>
      </c>
      <c r="T16" s="425" t="n"/>
      <c r="U16" s="425">
        <f>W16*$V$9</f>
        <v/>
      </c>
      <c r="V16" s="510" t="n"/>
      <c r="W16" s="425">
        <f>B16*C16*D16*H16</f>
        <v/>
      </c>
      <c r="X16" s="425">
        <f>S16</f>
        <v/>
      </c>
    </row>
    <row r="17">
      <c r="A17" s="59" t="n"/>
      <c r="B17" s="60" t="n"/>
      <c r="C17" s="60" t="n"/>
      <c r="D17" s="60" t="n"/>
      <c r="E17" s="60" t="n"/>
      <c r="F17" s="60" t="n"/>
      <c r="G17" s="60" t="n"/>
      <c r="H17" s="573" t="n"/>
      <c r="I17" s="426">
        <f>(B17+E17)*(C17+F17)*(D17+G17)*H17</f>
        <v/>
      </c>
      <c r="J17" s="425">
        <f>(B17+E17)*(C17+F17)*H17</f>
        <v/>
      </c>
      <c r="K17" s="426">
        <f>I17-W17</f>
        <v/>
      </c>
      <c r="L17" s="425">
        <f>((I17-K17)*$M$9)+(I17-K17)</f>
        <v/>
      </c>
      <c r="M17" s="510" t="n"/>
      <c r="N17" s="426">
        <f>L17*$O$9</f>
        <v/>
      </c>
      <c r="O17" s="510" t="n"/>
      <c r="P17" s="425">
        <f>L17</f>
        <v/>
      </c>
      <c r="Q17" s="425">
        <f>J17*$R$9</f>
        <v/>
      </c>
      <c r="R17" s="510" t="n"/>
      <c r="S17" s="425">
        <f>((B17*2)+(C17*2))*D17*H17</f>
        <v/>
      </c>
      <c r="T17" s="425" t="n"/>
      <c r="U17" s="425">
        <f>W17*$V$9</f>
        <v/>
      </c>
      <c r="V17" s="510" t="n"/>
      <c r="W17" s="425">
        <f>B17*C17*D17*H17</f>
        <v/>
      </c>
      <c r="X17" s="425">
        <f>S17</f>
        <v/>
      </c>
    </row>
    <row r="18">
      <c r="A18" s="59" t="n"/>
      <c r="B18" s="60" t="n"/>
      <c r="C18" s="60" t="n"/>
      <c r="D18" s="60" t="n"/>
      <c r="E18" s="60" t="n"/>
      <c r="F18" s="60" t="n"/>
      <c r="G18" s="60" t="n"/>
      <c r="H18" s="573" t="n"/>
      <c r="I18" s="426">
        <f>(B18+E18)*(C18+F18)*(D18+G18)*H18</f>
        <v/>
      </c>
      <c r="J18" s="425">
        <f>(B18+E18)*(C18+F18)*H18</f>
        <v/>
      </c>
      <c r="K18" s="426">
        <f>I18-W18</f>
        <v/>
      </c>
      <c r="L18" s="425">
        <f>((I18-K18)*$M$9)+(I18-K18)</f>
        <v/>
      </c>
      <c r="M18" s="510" t="n"/>
      <c r="N18" s="426">
        <f>L18*$O$9</f>
        <v/>
      </c>
      <c r="O18" s="510" t="n"/>
      <c r="P18" s="425">
        <f>L18</f>
        <v/>
      </c>
      <c r="Q18" s="425">
        <f>J18*$R$9</f>
        <v/>
      </c>
      <c r="R18" s="510" t="n"/>
      <c r="S18" s="425">
        <f>((B18*2)+(C18*2))*D18*H18</f>
        <v/>
      </c>
      <c r="T18" s="425" t="n"/>
      <c r="U18" s="425">
        <f>W18*$V$9</f>
        <v/>
      </c>
      <c r="V18" s="510" t="n"/>
      <c r="W18" s="425">
        <f>B18*C18*D18*H18</f>
        <v/>
      </c>
      <c r="X18" s="425">
        <f>S18</f>
        <v/>
      </c>
    </row>
    <row r="19">
      <c r="A19" s="59" t="n"/>
      <c r="B19" s="60" t="n"/>
      <c r="C19" s="60" t="n"/>
      <c r="D19" s="60" t="n"/>
      <c r="E19" s="60" t="n"/>
      <c r="F19" s="60" t="n"/>
      <c r="G19" s="60" t="n"/>
      <c r="H19" s="573" t="n"/>
      <c r="I19" s="426">
        <f>(B19+E19)*(C19+F19)*(D19+G19)*H19</f>
        <v/>
      </c>
      <c r="J19" s="425">
        <f>(B19+E19)*(C19+F19)*H19</f>
        <v/>
      </c>
      <c r="K19" s="426">
        <f>I19-W19</f>
        <v/>
      </c>
      <c r="L19" s="425">
        <f>((I19-K19)*$M$9)+(I19-K19)</f>
        <v/>
      </c>
      <c r="M19" s="510" t="n"/>
      <c r="N19" s="426">
        <f>L19*$O$9</f>
        <v/>
      </c>
      <c r="O19" s="510" t="n"/>
      <c r="P19" s="425">
        <f>L19</f>
        <v/>
      </c>
      <c r="Q19" s="425">
        <f>J19*$R$9</f>
        <v/>
      </c>
      <c r="R19" s="510" t="n"/>
      <c r="S19" s="425">
        <f>((B19*2)+(C19*2))*D19*H19</f>
        <v/>
      </c>
      <c r="T19" s="425" t="n"/>
      <c r="U19" s="425">
        <f>W19*$V$9</f>
        <v/>
      </c>
      <c r="V19" s="510" t="n"/>
      <c r="W19" s="425">
        <f>B19*C19*D19*H19</f>
        <v/>
      </c>
      <c r="X19" s="425">
        <f>S19</f>
        <v/>
      </c>
    </row>
    <row r="20">
      <c r="A20" s="59" t="n"/>
      <c r="B20" s="60" t="n"/>
      <c r="C20" s="60" t="n"/>
      <c r="D20" s="60" t="n"/>
      <c r="E20" s="60" t="n"/>
      <c r="F20" s="60" t="n"/>
      <c r="G20" s="60" t="n"/>
      <c r="H20" s="573" t="n"/>
      <c r="I20" s="426">
        <f>(B20+E20)*(C20+F20)*(D20+G20)*H20</f>
        <v/>
      </c>
      <c r="J20" s="425">
        <f>(B20+E20)*(C20+F20)*H20</f>
        <v/>
      </c>
      <c r="K20" s="426">
        <f>I20-W20</f>
        <v/>
      </c>
      <c r="L20" s="425">
        <f>((I20-K20)*$M$9)+(I20-K20)</f>
        <v/>
      </c>
      <c r="M20" s="510" t="n"/>
      <c r="N20" s="426">
        <f>L20*$O$9</f>
        <v/>
      </c>
      <c r="O20" s="510" t="n"/>
      <c r="P20" s="425">
        <f>L20</f>
        <v/>
      </c>
      <c r="Q20" s="425">
        <f>J20*$R$9</f>
        <v/>
      </c>
      <c r="R20" s="510" t="n"/>
      <c r="S20" s="425">
        <f>((B20*2)+(C20*2))*D20*H20</f>
        <v/>
      </c>
      <c r="T20" s="425" t="n"/>
      <c r="U20" s="425">
        <f>W20*$V$9</f>
        <v/>
      </c>
      <c r="V20" s="510" t="n"/>
      <c r="W20" s="425">
        <f>B20*C20*D20*H20</f>
        <v/>
      </c>
      <c r="X20" s="425">
        <f>S20</f>
        <v/>
      </c>
    </row>
    <row r="21">
      <c r="A21" s="59" t="n"/>
      <c r="B21" s="60" t="n"/>
      <c r="C21" s="60" t="n"/>
      <c r="D21" s="60" t="n"/>
      <c r="E21" s="60" t="n"/>
      <c r="F21" s="60" t="n"/>
      <c r="G21" s="60" t="n"/>
      <c r="H21" s="573" t="n"/>
      <c r="I21" s="426">
        <f>(B21+E21)*(C21+F21)*(D21+G21)*H21</f>
        <v/>
      </c>
      <c r="J21" s="425">
        <f>(B21+E21)*(C21+F21)*H21</f>
        <v/>
      </c>
      <c r="K21" s="426">
        <f>I21-W21</f>
        <v/>
      </c>
      <c r="L21" s="425">
        <f>((I21-K21)*$M$9)+(I21-K21)</f>
        <v/>
      </c>
      <c r="M21" s="510" t="n"/>
      <c r="N21" s="426">
        <f>L21*$O$9</f>
        <v/>
      </c>
      <c r="O21" s="510" t="n"/>
      <c r="P21" s="425">
        <f>L21</f>
        <v/>
      </c>
      <c r="Q21" s="425">
        <f>J21*$R$9</f>
        <v/>
      </c>
      <c r="R21" s="510" t="n"/>
      <c r="S21" s="425" t="n"/>
      <c r="T21" s="425">
        <f>((C21*2))*D21*H21</f>
        <v/>
      </c>
      <c r="U21" s="425">
        <f>W21*$V$9</f>
        <v/>
      </c>
      <c r="V21" s="510" t="n"/>
      <c r="W21" s="425">
        <f>B21*C21*D21*H21</f>
        <v/>
      </c>
      <c r="X21" s="425">
        <f>S21</f>
        <v/>
      </c>
    </row>
    <row r="22">
      <c r="A22" s="59" t="n"/>
      <c r="B22" s="60" t="n"/>
      <c r="C22" s="60" t="n"/>
      <c r="D22" s="60" t="n"/>
      <c r="E22" s="60" t="n"/>
      <c r="F22" s="60" t="n"/>
      <c r="G22" s="60" t="n"/>
      <c r="H22" s="573" t="n"/>
      <c r="I22" s="426">
        <f>(B22+E22)*(C22+F22)*(D22+G22)*H22</f>
        <v/>
      </c>
      <c r="J22" s="425">
        <f>(B22+E22)*(C22+F22)*H22</f>
        <v/>
      </c>
      <c r="K22" s="426">
        <f>I22-W22</f>
        <v/>
      </c>
      <c r="L22" s="425">
        <f>((I22-K22)*$M$9)+(I22-K22)</f>
        <v/>
      </c>
      <c r="M22" s="510" t="n"/>
      <c r="N22" s="426">
        <f>L22*$O$9</f>
        <v/>
      </c>
      <c r="O22" s="510" t="n"/>
      <c r="P22" s="425">
        <f>L22</f>
        <v/>
      </c>
      <c r="Q22" s="425">
        <f>J22*$R$9</f>
        <v/>
      </c>
      <c r="R22" s="510" t="n"/>
      <c r="S22" s="425" t="n"/>
      <c r="T22" s="425">
        <f>((C22*2))*D22*H22</f>
        <v/>
      </c>
      <c r="U22" s="425">
        <f>W22*$V$9</f>
        <v/>
      </c>
      <c r="V22" s="510" t="n"/>
      <c r="W22" s="425">
        <f>B22*C22*D22*H22</f>
        <v/>
      </c>
      <c r="X22" s="425">
        <f>S22</f>
        <v/>
      </c>
    </row>
    <row r="23">
      <c r="A23" s="59" t="n"/>
      <c r="B23" s="60" t="n"/>
      <c r="C23" s="60" t="n"/>
      <c r="D23" s="60" t="n"/>
      <c r="E23" s="60" t="n"/>
      <c r="F23" s="60" t="n"/>
      <c r="G23" s="60" t="n"/>
      <c r="H23" s="573" t="n"/>
      <c r="I23" s="426">
        <f>(B23+E23)*(C23+F23)*(D23+G23)*H23</f>
        <v/>
      </c>
      <c r="J23" s="425">
        <f>(B23+E23)*(C23+F23)*H23</f>
        <v/>
      </c>
      <c r="K23" s="426">
        <f>I23-W23</f>
        <v/>
      </c>
      <c r="L23" s="425">
        <f>((I23-K23)*$M$9)+(I23-K23)</f>
        <v/>
      </c>
      <c r="M23" s="510" t="n"/>
      <c r="N23" s="426">
        <f>L23*$O$9</f>
        <v/>
      </c>
      <c r="O23" s="510" t="n"/>
      <c r="P23" s="425">
        <f>L23</f>
        <v/>
      </c>
      <c r="Q23" s="425">
        <f>J23*$R$9</f>
        <v/>
      </c>
      <c r="R23" s="510" t="n"/>
      <c r="S23" s="425" t="n"/>
      <c r="T23" s="425">
        <f>((C23*2))*D23*H23</f>
        <v/>
      </c>
      <c r="U23" s="425">
        <f>W23*$V$9</f>
        <v/>
      </c>
      <c r="V23" s="510" t="n"/>
      <c r="W23" s="425">
        <f>B23*C23*D23*H23</f>
        <v/>
      </c>
      <c r="X23" s="425">
        <f>S23</f>
        <v/>
      </c>
    </row>
    <row r="24">
      <c r="A24" s="59" t="n"/>
      <c r="B24" s="60" t="n"/>
      <c r="C24" s="60" t="n"/>
      <c r="D24" s="60" t="n"/>
      <c r="E24" s="60" t="n"/>
      <c r="F24" s="60" t="n"/>
      <c r="G24" s="60" t="n"/>
      <c r="H24" s="573" t="n"/>
      <c r="I24" s="426">
        <f>(B24+E24)*(C24+F24)*(D24+G24)*H24</f>
        <v/>
      </c>
      <c r="J24" s="425">
        <f>(B24+E24)*(C24+F24)*H24</f>
        <v/>
      </c>
      <c r="K24" s="426">
        <f>I24-W24</f>
        <v/>
      </c>
      <c r="L24" s="425">
        <f>((I24-K24)*$M$9)+(I24-K24)</f>
        <v/>
      </c>
      <c r="M24" s="510" t="n"/>
      <c r="N24" s="426">
        <f>L24*$O$9</f>
        <v/>
      </c>
      <c r="O24" s="510" t="n"/>
      <c r="P24" s="425">
        <f>L24</f>
        <v/>
      </c>
      <c r="Q24" s="425">
        <f>J24*$R$9</f>
        <v/>
      </c>
      <c r="R24" s="510" t="n"/>
      <c r="S24" s="425" t="n"/>
      <c r="T24" s="425">
        <f>((C24*2))*D24*H24</f>
        <v/>
      </c>
      <c r="U24" s="425">
        <f>W24*$V$9</f>
        <v/>
      </c>
      <c r="V24" s="510" t="n"/>
      <c r="W24" s="425">
        <f>B24*C24*D24*H24</f>
        <v/>
      </c>
      <c r="X24" s="425">
        <f>S24</f>
        <v/>
      </c>
    </row>
    <row r="25">
      <c r="A25" s="59" t="n"/>
      <c r="B25" s="60" t="n"/>
      <c r="C25" s="60" t="n"/>
      <c r="D25" s="60" t="n"/>
      <c r="E25" s="60" t="n"/>
      <c r="F25" s="60" t="n"/>
      <c r="G25" s="60" t="n"/>
      <c r="H25" s="573" t="n"/>
      <c r="I25" s="426">
        <f>(B25+E25)*(C25+F25)*(D25+G25)*H25</f>
        <v/>
      </c>
      <c r="J25" s="425">
        <f>(B25+E25)*(C25+F25)*H25</f>
        <v/>
      </c>
      <c r="K25" s="426">
        <f>I25-W25</f>
        <v/>
      </c>
      <c r="L25" s="425">
        <f>((I25-K25)*$M$9)+(I25-K25)</f>
        <v/>
      </c>
      <c r="M25" s="510" t="n"/>
      <c r="N25" s="426">
        <f>L25*$O$9</f>
        <v/>
      </c>
      <c r="O25" s="510" t="n"/>
      <c r="P25" s="425">
        <f>L25</f>
        <v/>
      </c>
      <c r="Q25" s="425">
        <f>J25*$R$9</f>
        <v/>
      </c>
      <c r="R25" s="510" t="n"/>
      <c r="S25" s="425" t="n"/>
      <c r="T25" s="425">
        <f>((C25*2))*D25*H25</f>
        <v/>
      </c>
      <c r="U25" s="425">
        <f>W25*$V$9</f>
        <v/>
      </c>
      <c r="V25" s="510" t="n"/>
      <c r="W25" s="425">
        <f>B25*C25*D25*H25</f>
        <v/>
      </c>
      <c r="X25" s="425">
        <f>S25</f>
        <v/>
      </c>
    </row>
    <row r="26">
      <c r="A26" s="59" t="n"/>
      <c r="B26" s="60" t="n"/>
      <c r="C26" s="60" t="n"/>
      <c r="D26" s="60" t="n"/>
      <c r="E26" s="60" t="n"/>
      <c r="F26" s="60" t="n"/>
      <c r="G26" s="60" t="n"/>
      <c r="H26" s="573" t="n"/>
      <c r="I26" s="426">
        <f>(B26+E26)*(C26+F26)*(D26+G26)*H26</f>
        <v/>
      </c>
      <c r="J26" s="425">
        <f>(B26+E26)*(C26+F26)*H26</f>
        <v/>
      </c>
      <c r="K26" s="426">
        <f>I26-W26</f>
        <v/>
      </c>
      <c r="L26" s="425">
        <f>((I26-K26)*$M$9)+(I26-K26)</f>
        <v/>
      </c>
      <c r="M26" s="510" t="n"/>
      <c r="N26" s="426">
        <f>L26*$O$9</f>
        <v/>
      </c>
      <c r="O26" s="510" t="n"/>
      <c r="P26" s="425">
        <f>L26</f>
        <v/>
      </c>
      <c r="Q26" s="425">
        <f>J26*$R$9</f>
        <v/>
      </c>
      <c r="R26" s="510" t="n"/>
      <c r="S26" s="425" t="n"/>
      <c r="T26" s="425">
        <f>((C26*2))*D26*H26</f>
        <v/>
      </c>
      <c r="U26" s="425">
        <f>W26*$V$9</f>
        <v/>
      </c>
      <c r="V26" s="510" t="n"/>
      <c r="W26" s="425">
        <f>B26*C26*D26*H26</f>
        <v/>
      </c>
      <c r="X26" s="425">
        <f>S26</f>
        <v/>
      </c>
    </row>
    <row r="27">
      <c r="A27" s="64" t="n"/>
      <c r="B27" s="65" t="n"/>
      <c r="C27" s="65" t="n"/>
      <c r="D27" s="65" t="n"/>
      <c r="E27" s="65" t="n"/>
      <c r="F27" s="65" t="n"/>
      <c r="G27" s="65" t="n"/>
      <c r="H27" s="574" t="n"/>
      <c r="I27" s="426">
        <f>(B27+E27)*(C27+F27)*(D27+G27)*H27</f>
        <v/>
      </c>
      <c r="J27" s="425">
        <f>(B27+E27)*(C27+F27)*H27</f>
        <v/>
      </c>
      <c r="K27" s="426">
        <f>I27-W27</f>
        <v/>
      </c>
      <c r="L27" s="425">
        <f>((I27-K27)*$M$9)+(I27-K27)</f>
        <v/>
      </c>
      <c r="M27" s="510" t="n"/>
      <c r="N27" s="426">
        <f>L27*$O$9</f>
        <v/>
      </c>
      <c r="O27" s="510" t="n"/>
      <c r="P27" s="425">
        <f>L27</f>
        <v/>
      </c>
      <c r="Q27" s="425">
        <f>J27*$R$9</f>
        <v/>
      </c>
      <c r="R27" s="510" t="n"/>
      <c r="S27" s="425" t="n"/>
      <c r="T27" s="425" t="n"/>
      <c r="U27" s="425" t="n"/>
      <c r="V27" s="510" t="n"/>
      <c r="W27" s="425">
        <f>B27*C27*D27*H27</f>
        <v/>
      </c>
      <c r="X27" s="425">
        <f>S27</f>
        <v/>
      </c>
    </row>
    <row r="28">
      <c r="A28" s="64" t="n"/>
      <c r="B28" s="65" t="n"/>
      <c r="C28" s="65" t="n"/>
      <c r="D28" s="65" t="n"/>
      <c r="E28" s="65" t="n"/>
      <c r="F28" s="65" t="n"/>
      <c r="G28" s="65" t="n"/>
      <c r="H28" s="574" t="n"/>
      <c r="I28" s="426">
        <f>(B28+E28)*(C28+F28)*(D28+G28)*H28</f>
        <v/>
      </c>
      <c r="J28" s="425">
        <f>(B28+E28)*(C28+F28)*H28</f>
        <v/>
      </c>
      <c r="K28" s="426">
        <f>I28-W28</f>
        <v/>
      </c>
      <c r="L28" s="425">
        <f>((I28-K28)*$M$9)+(I28-K28)</f>
        <v/>
      </c>
      <c r="M28" s="510" t="n"/>
      <c r="N28" s="426">
        <f>L28*$O$9</f>
        <v/>
      </c>
      <c r="O28" s="510" t="n"/>
      <c r="P28" s="425">
        <f>L28</f>
        <v/>
      </c>
      <c r="Q28" s="425">
        <f>J28*$R$9</f>
        <v/>
      </c>
      <c r="R28" s="510" t="n"/>
      <c r="S28" s="425" t="n"/>
      <c r="T28" s="425" t="n"/>
      <c r="U28" s="425" t="n"/>
      <c r="V28" s="510" t="n"/>
      <c r="W28" s="425">
        <f>B28*C28*D28*H28</f>
        <v/>
      </c>
      <c r="X28" s="425">
        <f>S28</f>
        <v/>
      </c>
    </row>
    <row r="29">
      <c r="A29" s="64" t="n"/>
      <c r="B29" s="65" t="n"/>
      <c r="C29" s="65" t="n"/>
      <c r="D29" s="65" t="n"/>
      <c r="E29" s="65" t="n"/>
      <c r="F29" s="65" t="n"/>
      <c r="G29" s="65" t="n"/>
      <c r="H29" s="574" t="n"/>
      <c r="I29" s="426">
        <f>(B29+E29)*(C29+F29)*(D29+G29)*H29</f>
        <v/>
      </c>
      <c r="J29" s="425">
        <f>(B29+E29)*(C29+F29)*H29</f>
        <v/>
      </c>
      <c r="K29" s="426">
        <f>I29-W29</f>
        <v/>
      </c>
      <c r="L29" s="425">
        <f>((I29-K29)*$M$9)+(I29-K29)</f>
        <v/>
      </c>
      <c r="M29" s="510" t="n"/>
      <c r="N29" s="426">
        <f>L29*$O$9</f>
        <v/>
      </c>
      <c r="O29" s="510" t="n"/>
      <c r="P29" s="425">
        <f>L29</f>
        <v/>
      </c>
      <c r="Q29" s="425">
        <f>J29*$R$9</f>
        <v/>
      </c>
      <c r="R29" s="510" t="n"/>
      <c r="S29" s="425" t="n"/>
      <c r="T29" s="425" t="n"/>
      <c r="U29" s="425" t="n"/>
      <c r="V29" s="510" t="n"/>
      <c r="W29" s="425">
        <f>B29*C29*D29*H29</f>
        <v/>
      </c>
      <c r="X29" s="425">
        <f>S29</f>
        <v/>
      </c>
    </row>
    <row r="30">
      <c r="A30" s="64" t="n"/>
      <c r="B30" s="65" t="n"/>
      <c r="C30" s="65" t="n"/>
      <c r="D30" s="65" t="n"/>
      <c r="E30" s="65" t="n"/>
      <c r="F30" s="65" t="n"/>
      <c r="G30" s="65" t="n"/>
      <c r="H30" s="574" t="n"/>
      <c r="I30" s="426">
        <f>(B30+E30)*(C30+F30)*(D30+G30)*H30</f>
        <v/>
      </c>
      <c r="J30" s="425">
        <f>(B30+E30)*(C30+F30)*H30</f>
        <v/>
      </c>
      <c r="K30" s="426">
        <f>I30-W30</f>
        <v/>
      </c>
      <c r="L30" s="425">
        <f>((I30-K30)*$M$9)+(I30-K30)</f>
        <v/>
      </c>
      <c r="M30" s="510" t="n"/>
      <c r="N30" s="426">
        <f>L30*$O$9</f>
        <v/>
      </c>
      <c r="O30" s="510" t="n"/>
      <c r="P30" s="425">
        <f>L30</f>
        <v/>
      </c>
      <c r="Q30" s="425">
        <f>J30*$R$9</f>
        <v/>
      </c>
      <c r="R30" s="510" t="n"/>
      <c r="S30" s="425" t="n"/>
      <c r="T30" s="425" t="n"/>
      <c r="U30" s="425" t="n"/>
      <c r="V30" s="510" t="n"/>
      <c r="W30" s="425">
        <f>B30*C30*D30*H30</f>
        <v/>
      </c>
      <c r="X30" s="425">
        <f>S30</f>
        <v/>
      </c>
    </row>
    <row r="31">
      <c r="A31" s="64" t="n"/>
      <c r="B31" s="65" t="n"/>
      <c r="C31" s="65" t="n"/>
      <c r="D31" s="65" t="n"/>
      <c r="E31" s="65" t="n"/>
      <c r="F31" s="65" t="n"/>
      <c r="G31" s="65" t="n"/>
      <c r="H31" s="574" t="n"/>
      <c r="I31" s="426">
        <f>(B31+E31)*(C31+F31)*(D31+G31)*H31</f>
        <v/>
      </c>
      <c r="J31" s="425">
        <f>(B31+E31)*(C31+F31)*H31</f>
        <v/>
      </c>
      <c r="K31" s="426">
        <f>I31-W31</f>
        <v/>
      </c>
      <c r="L31" s="425">
        <f>((I31-K31)*$M$9)+(I31-K31)</f>
        <v/>
      </c>
      <c r="M31" s="510" t="n"/>
      <c r="N31" s="426">
        <f>L31*$O$9</f>
        <v/>
      </c>
      <c r="O31" s="510" t="n"/>
      <c r="P31" s="425">
        <f>L31</f>
        <v/>
      </c>
      <c r="Q31" s="425">
        <f>J31*$R$9</f>
        <v/>
      </c>
      <c r="R31" s="510" t="n"/>
      <c r="S31" s="425" t="n"/>
      <c r="T31" s="425" t="n"/>
      <c r="U31" s="425" t="n"/>
      <c r="V31" s="510" t="n"/>
      <c r="W31" s="425">
        <f>B31*C31*D31*H31</f>
        <v/>
      </c>
      <c r="X31" s="425">
        <f>S31</f>
        <v/>
      </c>
    </row>
    <row r="32">
      <c r="A32" s="575" t="inlineStr">
        <is>
          <t>TOTAL</t>
        </is>
      </c>
      <c r="B32" s="566" t="n"/>
      <c r="C32" s="566" t="n"/>
      <c r="D32" s="566" t="n"/>
      <c r="E32" s="566" t="n"/>
      <c r="F32" s="566" t="n"/>
      <c r="G32" s="566" t="n"/>
      <c r="H32" s="564" t="n"/>
      <c r="I32" s="67">
        <f>SUM(I10:I31)</f>
        <v/>
      </c>
      <c r="J32" s="67">
        <f>SUM(J10:J31)</f>
        <v/>
      </c>
      <c r="K32" s="67">
        <f>SUM(K10:K31)</f>
        <v/>
      </c>
      <c r="L32" s="67">
        <f>SUM(L10:L31)</f>
        <v/>
      </c>
      <c r="M32" s="510" t="n"/>
      <c r="N32" s="67">
        <f>SUM(N10:N31)</f>
        <v/>
      </c>
      <c r="O32" s="510" t="n"/>
      <c r="P32" s="67">
        <f>SUM(P10:P31)</f>
        <v/>
      </c>
      <c r="Q32" s="67">
        <f>SUM(Q10:Q31)</f>
        <v/>
      </c>
      <c r="R32" s="510" t="n"/>
      <c r="S32" s="67">
        <f>SUM(S10:S31)</f>
        <v/>
      </c>
      <c r="T32" s="67">
        <f>SUM(T21:T31)</f>
        <v/>
      </c>
      <c r="U32" s="463">
        <f>SUM(U10:V31)</f>
        <v/>
      </c>
      <c r="V32" s="510" t="n"/>
      <c r="W32" s="67">
        <f>SUM(W10:W31)</f>
        <v/>
      </c>
      <c r="X32" s="67">
        <f>SUM(X10:X31)</f>
        <v/>
      </c>
    </row>
  </sheetData>
  <mergeCells count="111">
    <mergeCell ref="U31:V31"/>
    <mergeCell ref="Q13:R13"/>
    <mergeCell ref="L17:M17"/>
    <mergeCell ref="Q21:R21"/>
    <mergeCell ref="N11:O11"/>
    <mergeCell ref="N20:O20"/>
    <mergeCell ref="U15:V15"/>
    <mergeCell ref="L19:M19"/>
    <mergeCell ref="L28:M28"/>
    <mergeCell ref="N22:O22"/>
    <mergeCell ref="L12:M12"/>
    <mergeCell ref="N12:O12"/>
    <mergeCell ref="S7:T7"/>
    <mergeCell ref="Q7:R8"/>
    <mergeCell ref="W1:X1"/>
    <mergeCell ref="U16:V16"/>
    <mergeCell ref="Q26:R26"/>
    <mergeCell ref="P7:P8"/>
    <mergeCell ref="L14:M14"/>
    <mergeCell ref="N14:O14"/>
    <mergeCell ref="L29:M29"/>
    <mergeCell ref="N29:O29"/>
    <mergeCell ref="U28:V28"/>
    <mergeCell ref="Q27:R27"/>
    <mergeCell ref="L31:M31"/>
    <mergeCell ref="A32:H32"/>
    <mergeCell ref="N31:O31"/>
    <mergeCell ref="Q30:R30"/>
    <mergeCell ref="Q17:R17"/>
    <mergeCell ref="L21:M21"/>
    <mergeCell ref="N15:O15"/>
    <mergeCell ref="Q11:R11"/>
    <mergeCell ref="N24:O24"/>
    <mergeCell ref="U20:V20"/>
    <mergeCell ref="U14:V14"/>
    <mergeCell ref="N26:O26"/>
    <mergeCell ref="U22:V22"/>
    <mergeCell ref="H7:H9"/>
    <mergeCell ref="Q12:R12"/>
    <mergeCell ref="L16:M16"/>
    <mergeCell ref="N16:O16"/>
    <mergeCell ref="N25:O25"/>
    <mergeCell ref="I7:I8"/>
    <mergeCell ref="W7:W8"/>
    <mergeCell ref="Q29:R29"/>
    <mergeCell ref="Q23:R23"/>
    <mergeCell ref="U32:V32"/>
    <mergeCell ref="U13:V13"/>
    <mergeCell ref="Q31:R31"/>
    <mergeCell ref="L30:M30"/>
    <mergeCell ref="L20:M20"/>
    <mergeCell ref="Q15:R15"/>
    <mergeCell ref="N28:O28"/>
    <mergeCell ref="U24:V24"/>
    <mergeCell ref="U18:V18"/>
    <mergeCell ref="N13:O13"/>
    <mergeCell ref="L22:M22"/>
    <mergeCell ref="A7:A9"/>
    <mergeCell ref="W2:X2"/>
    <mergeCell ref="N30:O30"/>
    <mergeCell ref="U10:V10"/>
    <mergeCell ref="U19:V19"/>
    <mergeCell ref="L32:M32"/>
    <mergeCell ref="N32:O32"/>
    <mergeCell ref="Q28:R28"/>
    <mergeCell ref="U30:V30"/>
    <mergeCell ref="B7:D8"/>
    <mergeCell ref="Q20:R20"/>
    <mergeCell ref="L24:M24"/>
    <mergeCell ref="Q14:R14"/>
    <mergeCell ref="L18:M18"/>
    <mergeCell ref="N18:O18"/>
    <mergeCell ref="N17:O17"/>
    <mergeCell ref="L26:M26"/>
    <mergeCell ref="U12:V12"/>
    <mergeCell ref="U21:V21"/>
    <mergeCell ref="L10:M10"/>
    <mergeCell ref="N10:O10"/>
    <mergeCell ref="L25:M25"/>
    <mergeCell ref="N19:O19"/>
    <mergeCell ref="U7:V8"/>
    <mergeCell ref="Q32:R32"/>
    <mergeCell ref="L11:M11"/>
    <mergeCell ref="U26:V26"/>
    <mergeCell ref="E7:G8"/>
    <mergeCell ref="Q16:R16"/>
    <mergeCell ref="Q25:R25"/>
    <mergeCell ref="X7:X8"/>
    <mergeCell ref="Q24:R24"/>
    <mergeCell ref="Q18:R18"/>
    <mergeCell ref="U27:V27"/>
    <mergeCell ref="L13:M13"/>
    <mergeCell ref="N21:O21"/>
    <mergeCell ref="U17:V17"/>
    <mergeCell ref="U11:V11"/>
    <mergeCell ref="U25:V25"/>
    <mergeCell ref="L15:M15"/>
    <mergeCell ref="Q10:R10"/>
    <mergeCell ref="Q19:R19"/>
    <mergeCell ref="L23:M23"/>
    <mergeCell ref="J7:J8"/>
    <mergeCell ref="N23:O23"/>
    <mergeCell ref="L7:M8"/>
    <mergeCell ref="N7:O8"/>
    <mergeCell ref="Q22:R22"/>
    <mergeCell ref="K7:K8"/>
    <mergeCell ref="U29:V29"/>
    <mergeCell ref="U23:V23"/>
    <mergeCell ref="L27:M27"/>
    <mergeCell ref="N27:O27"/>
    <mergeCell ref="A6:X6"/>
  </mergeCells>
  <printOptions horizontalCentered="1"/>
  <pageMargins left="0.7874015748031497" right="0.5905511811023623" top="1.574803149606299" bottom="0.5905511811023623" header="0.3149606299212598" footer="0.1968503937007874"/>
  <pageSetup orientation="landscape" paperSize="8" scale="61"/>
  <headerFooter scaleWithDoc="0" alignWithMargins="0">
    <oddHeader>&amp;L&amp;G</oddHeader>
    <oddFooter/>
    <evenHeader/>
    <evenFooter/>
    <firstHeader/>
    <firstFooter/>
  </headerFooter>
  <colBreaks count="1" manualBreakCount="1">
    <brk id="11" min="0" max="31" man="1"/>
  </colBreaks>
</worksheet>
</file>

<file path=xl/worksheets/sheet6.xml><?xml version="1.0" encoding="utf-8"?>
<worksheet xmlns="http://schemas.openxmlformats.org/spreadsheetml/2006/main">
  <sheetPr codeName="Plan4">
    <outlinePr summaryBelow="1" summaryRight="1"/>
    <pageSetUpPr fitToPage="1"/>
  </sheetPr>
  <dimension ref="A1:AA32"/>
  <sheetViews>
    <sheetView view="pageBreakPreview" topLeftCell="A7" zoomScale="90" zoomScaleNormal="90" zoomScaleSheetLayoutView="90" workbookViewId="0">
      <selection activeCell="G16" sqref="G16"/>
    </sheetView>
  </sheetViews>
  <sheetFormatPr baseColWidth="8" defaultColWidth="10.28515625" defaultRowHeight="15"/>
  <cols>
    <col width="17.7109375" customWidth="1" style="70" min="1" max="1"/>
    <col width="8.7109375" customWidth="1" style="70" min="2" max="5"/>
    <col width="8.7109375" customWidth="1" style="81" min="6" max="6"/>
    <col width="8.7109375" customWidth="1" style="70" min="7" max="8"/>
    <col width="8.7109375" customWidth="1" style="81" min="9" max="9"/>
    <col width="8.7109375" customWidth="1" style="70" min="10" max="11"/>
    <col width="9.140625" bestFit="1" customWidth="1" style="70" min="12" max="12"/>
    <col width="17.7109375" customWidth="1" style="70" min="13" max="16"/>
    <col width="8" customWidth="1" style="70" min="17" max="17"/>
    <col width="14.42578125" customWidth="1" style="70" min="18" max="18"/>
    <col width="6.42578125" customWidth="1" style="70" min="19" max="19"/>
    <col width="18.5703125" customWidth="1" style="70" min="20" max="20"/>
    <col width="14.42578125" customWidth="1" style="70" min="21" max="21"/>
    <col width="6.42578125" customWidth="1" style="70" min="22" max="22"/>
    <col width="17.5703125" customWidth="1" style="70" min="23" max="23"/>
    <col width="17.7109375" customWidth="1" style="70" min="24" max="24"/>
    <col width="6.42578125" customWidth="1" style="70" min="25" max="25"/>
    <col width="14.42578125" customWidth="1" style="70" min="26" max="27"/>
    <col width="10.28515625" customWidth="1" style="70" min="28" max="16384"/>
  </cols>
  <sheetData>
    <row r="1" ht="20.1" customFormat="1" customHeight="1" s="44">
      <c r="A1" s="42" t="inlineStr">
        <is>
          <t>PROJETO:</t>
        </is>
      </c>
      <c r="B1" s="43" t="n"/>
      <c r="C1" s="43" t="n"/>
      <c r="G1" s="563" t="n"/>
      <c r="Z1" s="458" t="inlineStr">
        <is>
          <t>SEMINF/DP                         PROCESSO Nº</t>
        </is>
      </c>
      <c r="AA1" s="564" t="n"/>
    </row>
    <row r="2" ht="20.1" customFormat="1" customHeight="1" s="44">
      <c r="A2" s="42" t="inlineStr">
        <is>
          <t>OBJETO:</t>
        </is>
      </c>
      <c r="G2" s="563" t="n"/>
      <c r="Z2" s="459" t="inlineStr">
        <is>
          <t>XXXX/XXXX/XXXX/XXXX</t>
        </is>
      </c>
      <c r="AA2" s="564" t="n"/>
    </row>
    <row r="3" ht="20.1" customFormat="1" customHeight="1" s="44">
      <c r="A3" s="42" t="inlineStr">
        <is>
          <t>LOCAL:</t>
        </is>
      </c>
      <c r="B3" s="46" t="n"/>
      <c r="C3" s="46" t="n"/>
      <c r="G3" s="563" t="n"/>
      <c r="Z3" s="458" t="inlineStr">
        <is>
          <t>FOLHA</t>
        </is>
      </c>
      <c r="AA3" s="458" t="inlineStr">
        <is>
          <t>RUBRICA</t>
        </is>
      </c>
    </row>
    <row r="4" ht="25.15" customFormat="1" customHeight="1" s="44">
      <c r="A4" s="42" t="inlineStr">
        <is>
          <t xml:space="preserve">ORÇAMENTO: </t>
        </is>
      </c>
      <c r="B4" s="46" t="n"/>
      <c r="C4" s="46" t="n"/>
      <c r="G4" s="563" t="n"/>
      <c r="Z4" s="458" t="n"/>
      <c r="AA4" s="458" t="n"/>
    </row>
    <row r="5" ht="20.1" customFormat="1" customHeight="1" s="51">
      <c r="A5" s="49" t="n"/>
      <c r="B5" s="50" t="n"/>
      <c r="C5" s="50" t="n"/>
      <c r="G5" s="565" t="n"/>
    </row>
    <row r="6" ht="24.75" customHeight="1" s="496">
      <c r="A6" s="453" t="inlineStr">
        <is>
          <t>INFRAESTRUTURA</t>
        </is>
      </c>
      <c r="B6" s="531" t="n"/>
      <c r="C6" s="531" t="n"/>
      <c r="D6" s="531" t="n"/>
      <c r="E6" s="531" t="n"/>
      <c r="F6" s="531" t="n"/>
      <c r="G6" s="531" t="n"/>
      <c r="H6" s="531" t="n"/>
      <c r="I6" s="531" t="n"/>
      <c r="J6" s="531" t="n"/>
      <c r="K6" s="531" t="n"/>
      <c r="L6" s="531" t="n"/>
      <c r="M6" s="531" t="n"/>
      <c r="N6" s="531" t="n"/>
      <c r="O6" s="531" t="n"/>
      <c r="P6" s="531" t="n"/>
      <c r="Q6" s="531" t="n"/>
      <c r="R6" s="531" t="n"/>
      <c r="S6" s="531" t="n"/>
      <c r="T6" s="531" t="n"/>
      <c r="U6" s="531" t="n"/>
      <c r="V6" s="531" t="n"/>
      <c r="W6" s="531" t="n"/>
      <c r="X6" s="531" t="n"/>
      <c r="Y6" s="531" t="n"/>
      <c r="Z6" s="531" t="n"/>
      <c r="AA6" s="510" t="n"/>
    </row>
    <row r="7" ht="45" customHeight="1" s="496">
      <c r="A7" s="452" t="inlineStr">
        <is>
          <t>PEÇA</t>
        </is>
      </c>
      <c r="B7" s="452" t="inlineStr">
        <is>
          <t>ESTACAS</t>
        </is>
      </c>
      <c r="C7" s="531" t="n"/>
      <c r="D7" s="531" t="n"/>
      <c r="E7" s="510" t="n"/>
      <c r="F7" s="452" t="inlineStr">
        <is>
          <t>BLOCOS</t>
        </is>
      </c>
      <c r="G7" s="531" t="n"/>
      <c r="H7" s="510" t="n"/>
      <c r="I7" s="452" t="inlineStr">
        <is>
          <t>ACRÉSCIMO</t>
        </is>
      </c>
      <c r="J7" s="531" t="n"/>
      <c r="K7" s="510" t="n"/>
      <c r="L7" s="452" t="inlineStr">
        <is>
          <t>Q (UND)</t>
        </is>
      </c>
      <c r="M7" s="451" t="inlineStr">
        <is>
          <t>ESCAVAÇÃO 
(M3)</t>
        </is>
      </c>
      <c r="N7" s="451" t="inlineStr">
        <is>
          <t>APILOAMENTO (M2)</t>
        </is>
      </c>
      <c r="O7" s="451" t="inlineStr">
        <is>
          <t>REATERRO 
(M3)</t>
        </is>
      </c>
      <c r="P7" s="451" t="inlineStr">
        <is>
          <t>CARGA, MANOBRA, DESCARGA (M3)</t>
        </is>
      </c>
      <c r="Q7" s="510" t="n"/>
      <c r="R7" s="451" t="inlineStr">
        <is>
          <t>TRANSPORTE RODOVIÁRIO</t>
        </is>
      </c>
      <c r="S7" s="510" t="n"/>
      <c r="T7" s="451" t="inlineStr">
        <is>
          <t>ESPALHAM. 
BOTA FORA (M3)</t>
        </is>
      </c>
      <c r="U7" s="451" t="inlineStr">
        <is>
          <t>LASTRO DE CONCRETO 
(M3)</t>
        </is>
      </c>
      <c r="V7" s="510" t="n"/>
      <c r="W7" s="451" t="inlineStr">
        <is>
          <t xml:space="preserve">FORMA 
(M2)                            </t>
        </is>
      </c>
      <c r="X7" s="451" t="inlineStr">
        <is>
          <t>ARMAÇÃO
(KG)</t>
        </is>
      </c>
      <c r="Y7" s="510" t="n"/>
      <c r="Z7" s="451" t="inlineStr">
        <is>
          <t>CONCRETO 
(M3)</t>
        </is>
      </c>
      <c r="AA7" s="451" t="inlineStr">
        <is>
          <t>IMPERMEAB. 
(M2)</t>
        </is>
      </c>
    </row>
    <row r="8" ht="50.1" customHeight="1" s="496">
      <c r="A8" s="576" t="n"/>
      <c r="B8" s="72" t="inlineStr">
        <is>
          <t>Ø (m)</t>
        </is>
      </c>
      <c r="C8" s="72" t="inlineStr">
        <is>
          <t>C (m)</t>
        </is>
      </c>
      <c r="D8" s="72" t="inlineStr">
        <is>
          <t>Q (und)</t>
        </is>
      </c>
      <c r="E8" s="73" t="inlineStr">
        <is>
          <t>Comp.
Total</t>
        </is>
      </c>
      <c r="F8" s="72" t="inlineStr">
        <is>
          <t>L (m)</t>
        </is>
      </c>
      <c r="G8" s="72" t="inlineStr">
        <is>
          <t>C (m)</t>
        </is>
      </c>
      <c r="H8" s="72" t="inlineStr">
        <is>
          <t>H (m)</t>
        </is>
      </c>
      <c r="I8" s="72" t="inlineStr">
        <is>
          <t>La (m)</t>
        </is>
      </c>
      <c r="J8" s="72" t="inlineStr">
        <is>
          <t>Ca (m)</t>
        </is>
      </c>
      <c r="K8" s="72" t="inlineStr">
        <is>
          <t>Ha (m)</t>
        </is>
      </c>
      <c r="L8" s="576" t="n"/>
      <c r="M8" s="56" t="inlineStr">
        <is>
          <t>(L + La) x (C + Ca) x (H + Ha) x Q</t>
        </is>
      </c>
      <c r="N8" s="56" t="inlineStr">
        <is>
          <t>(L + La) x (C + Ca) x Q</t>
        </is>
      </c>
      <c r="O8" s="56" t="inlineStr">
        <is>
          <t>Vescavação - Vconcreto</t>
        </is>
      </c>
      <c r="P8" s="56" t="inlineStr">
        <is>
          <t>(Vescavação - Vreaterro) x Empolamento</t>
        </is>
      </c>
      <c r="Q8" s="57" t="n">
        <v>0.3</v>
      </c>
      <c r="R8" s="56" t="inlineStr">
        <is>
          <t>Vcarga x DMT(Km)</t>
        </is>
      </c>
      <c r="S8" s="56" t="n">
        <v>30</v>
      </c>
      <c r="T8" s="58" t="inlineStr">
        <is>
          <t>Vcarga</t>
        </is>
      </c>
      <c r="U8" s="56" t="inlineStr">
        <is>
          <t>Apiloamento x Espessura</t>
        </is>
      </c>
      <c r="V8" s="56" t="n">
        <v>0.05</v>
      </c>
      <c r="W8" s="56" t="inlineStr">
        <is>
          <t xml:space="preserve">(L x 2) + (C x 2) x H x Q </t>
        </is>
      </c>
      <c r="X8" s="56" t="inlineStr">
        <is>
          <t>Vconcreto x Taxa (aço/vol. Concreto)</t>
        </is>
      </c>
      <c r="Y8" s="56" t="n">
        <v>65</v>
      </c>
      <c r="Z8" s="58" t="inlineStr">
        <is>
          <t>(L x C x H x Q)</t>
        </is>
      </c>
      <c r="AA8" s="58" t="inlineStr">
        <is>
          <t>Aforma</t>
        </is>
      </c>
    </row>
    <row r="9">
      <c r="A9" s="74" t="n"/>
      <c r="B9" s="75" t="n"/>
      <c r="C9" s="75" t="n"/>
      <c r="D9" s="75" t="n"/>
      <c r="E9" s="75" t="n"/>
      <c r="F9" s="76" t="n"/>
      <c r="G9" s="76" t="n"/>
      <c r="H9" s="76" t="n"/>
      <c r="I9" s="76" t="n"/>
      <c r="J9" s="76" t="n"/>
      <c r="K9" s="76" t="n"/>
      <c r="L9" s="76" t="n"/>
      <c r="M9" s="425">
        <f>(F9+I9)*(G9+J9)*(H9+K9)*L9</f>
        <v/>
      </c>
      <c r="N9" s="425">
        <f>(F9+I9)*(G9+J9)*L9</f>
        <v/>
      </c>
      <c r="O9" s="426">
        <f>M9-Z9</f>
        <v/>
      </c>
      <c r="P9" s="425">
        <f>((M9-O9)*$Q$8)+(M9-O9)</f>
        <v/>
      </c>
      <c r="Q9" s="510" t="n"/>
      <c r="R9" s="426">
        <f>P9*$S$8</f>
        <v/>
      </c>
      <c r="S9" s="510" t="n"/>
      <c r="T9" s="425">
        <f>P9</f>
        <v/>
      </c>
      <c r="U9" s="425">
        <f>N9*$V$8</f>
        <v/>
      </c>
      <c r="V9" s="510" t="n"/>
      <c r="W9" s="425">
        <f>((F9*2)+(G9*2))*H9*L9</f>
        <v/>
      </c>
      <c r="X9" s="425">
        <f>Z9*$Y$8</f>
        <v/>
      </c>
      <c r="Y9" s="510" t="n"/>
      <c r="Z9" s="425">
        <f>F9*G9*H9*L9</f>
        <v/>
      </c>
      <c r="AA9" s="425">
        <f>W9</f>
        <v/>
      </c>
    </row>
    <row r="10">
      <c r="A10" s="74" t="n"/>
      <c r="B10" s="74" t="n"/>
      <c r="C10" s="74" t="n"/>
      <c r="D10" s="74" t="n"/>
      <c r="E10" s="75" t="n"/>
      <c r="F10" s="76" t="n"/>
      <c r="G10" s="76" t="n"/>
      <c r="H10" s="76" t="n"/>
      <c r="I10" s="76" t="n"/>
      <c r="J10" s="76" t="n"/>
      <c r="K10" s="76" t="n"/>
      <c r="L10" s="76" t="n"/>
      <c r="M10" s="426">
        <f>(F10+I10)*(G10+J10)*(H10+K10)*L10</f>
        <v/>
      </c>
      <c r="N10" s="425">
        <f>(F10+I10)*(G10+J10)*L10</f>
        <v/>
      </c>
      <c r="O10" s="426">
        <f>M10-Z10</f>
        <v/>
      </c>
      <c r="P10" s="425">
        <f>((M10-O10)*$Q$8)+(M10-O10)</f>
        <v/>
      </c>
      <c r="Q10" s="510" t="n"/>
      <c r="R10" s="426">
        <f>P10*$S$8</f>
        <v/>
      </c>
      <c r="S10" s="510" t="n"/>
      <c r="T10" s="425">
        <f>P10</f>
        <v/>
      </c>
      <c r="U10" s="425">
        <f>N10*$V$8</f>
        <v/>
      </c>
      <c r="V10" s="510" t="n"/>
      <c r="W10" s="425">
        <f>((F10*2)+(G10*2))*H10*L10</f>
        <v/>
      </c>
      <c r="X10" s="425">
        <f>Z10*$Y$8</f>
        <v/>
      </c>
      <c r="Y10" s="510" t="n"/>
      <c r="Z10" s="425">
        <f>F10*G10*H10*L10</f>
        <v/>
      </c>
      <c r="AA10" s="425">
        <f>W10</f>
        <v/>
      </c>
    </row>
    <row r="11">
      <c r="A11" s="74" t="n"/>
      <c r="B11" s="74" t="n"/>
      <c r="C11" s="74" t="n"/>
      <c r="D11" s="74" t="n"/>
      <c r="E11" s="75" t="n"/>
      <c r="F11" s="76" t="n"/>
      <c r="G11" s="76" t="n"/>
      <c r="H11" s="76" t="n"/>
      <c r="I11" s="76" t="n"/>
      <c r="J11" s="76" t="n"/>
      <c r="K11" s="76" t="n"/>
      <c r="L11" s="76" t="n"/>
      <c r="M11" s="426">
        <f>(F11+I11)*(G11+J11)*(H11+K11)*L11</f>
        <v/>
      </c>
      <c r="N11" s="425">
        <f>(F11+I11)*(G11+J11)*L11</f>
        <v/>
      </c>
      <c r="O11" s="426">
        <f>M11-Z11</f>
        <v/>
      </c>
      <c r="P11" s="425">
        <f>((M11-O11)*$Q$8)+(M11-O11)</f>
        <v/>
      </c>
      <c r="Q11" s="510" t="n"/>
      <c r="R11" s="426">
        <f>P11*$S$8</f>
        <v/>
      </c>
      <c r="S11" s="510" t="n"/>
      <c r="T11" s="425">
        <f>P11</f>
        <v/>
      </c>
      <c r="U11" s="425">
        <f>N11*$V$8</f>
        <v/>
      </c>
      <c r="V11" s="510" t="n"/>
      <c r="W11" s="425">
        <f>((F11*2)+(G11*2))*H11*L11</f>
        <v/>
      </c>
      <c r="X11" s="425">
        <f>Z11*$Y$8</f>
        <v/>
      </c>
      <c r="Y11" s="510" t="n"/>
      <c r="Z11" s="425">
        <f>F11*G11*H11*L11</f>
        <v/>
      </c>
      <c r="AA11" s="425">
        <f>W11</f>
        <v/>
      </c>
    </row>
    <row r="12">
      <c r="A12" s="74" t="n"/>
      <c r="B12" s="74" t="n"/>
      <c r="C12" s="74" t="n"/>
      <c r="D12" s="74" t="n"/>
      <c r="E12" s="75" t="n"/>
      <c r="F12" s="76" t="n"/>
      <c r="G12" s="76" t="n"/>
      <c r="H12" s="76" t="n"/>
      <c r="I12" s="76" t="n"/>
      <c r="J12" s="76" t="n"/>
      <c r="K12" s="76" t="n"/>
      <c r="L12" s="76" t="n"/>
      <c r="M12" s="426">
        <f>(F12+I12)*(G12+J12)*(H12+K12)*L12</f>
        <v/>
      </c>
      <c r="N12" s="425">
        <f>(F12+I12)*(G12+J12)*L12</f>
        <v/>
      </c>
      <c r="O12" s="426">
        <f>M12-Z12</f>
        <v/>
      </c>
      <c r="P12" s="425">
        <f>((M12-O12)*$Q$8)+(M12-O12)</f>
        <v/>
      </c>
      <c r="Q12" s="510" t="n"/>
      <c r="R12" s="426">
        <f>P12*$S$8</f>
        <v/>
      </c>
      <c r="S12" s="510" t="n"/>
      <c r="T12" s="425">
        <f>P12</f>
        <v/>
      </c>
      <c r="U12" s="425">
        <f>N12*$V$8</f>
        <v/>
      </c>
      <c r="V12" s="510" t="n"/>
      <c r="W12" s="425">
        <f>((F12*2)+(G12*2))*H12*L12</f>
        <v/>
      </c>
      <c r="X12" s="425">
        <f>Z12*$Y$8</f>
        <v/>
      </c>
      <c r="Y12" s="510" t="n"/>
      <c r="Z12" s="425">
        <f>F12*G12*H12*L12</f>
        <v/>
      </c>
      <c r="AA12" s="425">
        <f>W12</f>
        <v/>
      </c>
    </row>
    <row r="13">
      <c r="A13" s="74" t="n"/>
      <c r="B13" s="74" t="n"/>
      <c r="C13" s="74" t="n"/>
      <c r="D13" s="74" t="n"/>
      <c r="E13" s="75" t="n"/>
      <c r="F13" s="76" t="n"/>
      <c r="G13" s="76" t="n"/>
      <c r="H13" s="76" t="n"/>
      <c r="I13" s="76" t="n"/>
      <c r="J13" s="76" t="n"/>
      <c r="K13" s="76" t="n"/>
      <c r="L13" s="76" t="n"/>
      <c r="M13" s="426">
        <f>(F13+I13)*(G13+J13)*(H13+K13)*L13</f>
        <v/>
      </c>
      <c r="N13" s="425">
        <f>(F13+I13)*(G13+J13)*L13</f>
        <v/>
      </c>
      <c r="O13" s="426">
        <f>M13-Z13</f>
        <v/>
      </c>
      <c r="P13" s="425">
        <f>((M13-O13)*$Q$8)+(M13-O13)</f>
        <v/>
      </c>
      <c r="Q13" s="510" t="n"/>
      <c r="R13" s="426">
        <f>P13*$S$8</f>
        <v/>
      </c>
      <c r="S13" s="510" t="n"/>
      <c r="T13" s="425">
        <f>P13</f>
        <v/>
      </c>
      <c r="U13" s="425">
        <f>N13*$V$8</f>
        <v/>
      </c>
      <c r="V13" s="510" t="n"/>
      <c r="W13" s="425">
        <f>((F13*2)+(G13*2))*H13*L13</f>
        <v/>
      </c>
      <c r="X13" s="425">
        <f>Z13*$Y$8</f>
        <v/>
      </c>
      <c r="Y13" s="510" t="n"/>
      <c r="Z13" s="425">
        <f>F13*G13*H13*L13</f>
        <v/>
      </c>
      <c r="AA13" s="425">
        <f>W13</f>
        <v/>
      </c>
    </row>
    <row r="14">
      <c r="A14" s="74" t="n"/>
      <c r="B14" s="74" t="n"/>
      <c r="C14" s="74" t="n"/>
      <c r="D14" s="74" t="n"/>
      <c r="E14" s="75" t="n"/>
      <c r="F14" s="76" t="n"/>
      <c r="G14" s="76" t="n"/>
      <c r="H14" s="76" t="n"/>
      <c r="I14" s="76" t="n"/>
      <c r="J14" s="76" t="n"/>
      <c r="K14" s="76" t="n"/>
      <c r="L14" s="76" t="n"/>
      <c r="M14" s="426">
        <f>(F14+I14)*(G14+J14)*(H14+K14)*L14</f>
        <v/>
      </c>
      <c r="N14" s="425">
        <f>(F14+I14)*(G14+J14)*L14</f>
        <v/>
      </c>
      <c r="O14" s="426">
        <f>M14-Z14</f>
        <v/>
      </c>
      <c r="P14" s="425">
        <f>((M14-O14)*$Q$8)+(M14-O14)</f>
        <v/>
      </c>
      <c r="Q14" s="510" t="n"/>
      <c r="R14" s="426">
        <f>P14*$S$8</f>
        <v/>
      </c>
      <c r="S14" s="510" t="n"/>
      <c r="T14" s="425">
        <f>P14</f>
        <v/>
      </c>
      <c r="U14" s="425">
        <f>N14*$V$8</f>
        <v/>
      </c>
      <c r="V14" s="510" t="n"/>
      <c r="W14" s="425">
        <f>((F14*2)+(G14*2))*H14*L14</f>
        <v/>
      </c>
      <c r="X14" s="425">
        <f>Z14*$Y$8</f>
        <v/>
      </c>
      <c r="Y14" s="510" t="n"/>
      <c r="Z14" s="425">
        <f>F14*G14*H14*L14</f>
        <v/>
      </c>
      <c r="AA14" s="425">
        <f>W14</f>
        <v/>
      </c>
    </row>
    <row r="15">
      <c r="A15" s="74" t="n"/>
      <c r="B15" s="74" t="n"/>
      <c r="C15" s="74" t="n"/>
      <c r="D15" s="74" t="n"/>
      <c r="E15" s="75" t="n"/>
      <c r="F15" s="76" t="n"/>
      <c r="G15" s="76" t="n"/>
      <c r="H15" s="76" t="n"/>
      <c r="I15" s="76" t="n"/>
      <c r="J15" s="76" t="n"/>
      <c r="K15" s="76" t="n"/>
      <c r="L15" s="76" t="n"/>
      <c r="M15" s="426">
        <f>(F15+I15)*(G15+J15)*(H15+K15)*L15</f>
        <v/>
      </c>
      <c r="N15" s="425">
        <f>(F15+I15)*(G15+J15)*L15</f>
        <v/>
      </c>
      <c r="O15" s="426">
        <f>M15-Z15</f>
        <v/>
      </c>
      <c r="P15" s="425">
        <f>((M15-O15)*$Q$8)+(M15-O15)</f>
        <v/>
      </c>
      <c r="Q15" s="510" t="n"/>
      <c r="R15" s="426">
        <f>P15*$S$8</f>
        <v/>
      </c>
      <c r="S15" s="510" t="n"/>
      <c r="T15" s="425">
        <f>P15</f>
        <v/>
      </c>
      <c r="U15" s="425">
        <f>N15*$V$8</f>
        <v/>
      </c>
      <c r="V15" s="510" t="n"/>
      <c r="W15" s="425">
        <f>((F15*2)+(G15*2))*H15*L15</f>
        <v/>
      </c>
      <c r="X15" s="425">
        <f>Z15*$Y$8</f>
        <v/>
      </c>
      <c r="Y15" s="510" t="n"/>
      <c r="Z15" s="425">
        <f>F15*G15*H15*L15</f>
        <v/>
      </c>
      <c r="AA15" s="425">
        <f>W15</f>
        <v/>
      </c>
    </row>
    <row r="16">
      <c r="A16" s="74" t="n"/>
      <c r="B16" s="74" t="n"/>
      <c r="C16" s="74" t="n"/>
      <c r="D16" s="74" t="n"/>
      <c r="E16" s="75" t="n"/>
      <c r="F16" s="76" t="n"/>
      <c r="G16" s="76" t="n"/>
      <c r="H16" s="76" t="n"/>
      <c r="I16" s="76" t="n"/>
      <c r="J16" s="76" t="n"/>
      <c r="K16" s="76" t="n"/>
      <c r="L16" s="76" t="n"/>
      <c r="M16" s="426">
        <f>(F16+I16)*(G16+J16)*(H16+K16)*L16</f>
        <v/>
      </c>
      <c r="N16" s="425">
        <f>(F16+I16)*(G16+J16)*L16</f>
        <v/>
      </c>
      <c r="O16" s="426">
        <f>M16-Z16</f>
        <v/>
      </c>
      <c r="P16" s="425">
        <f>((M16-O16)*$Q$8)+(M16-O16)</f>
        <v/>
      </c>
      <c r="Q16" s="510" t="n"/>
      <c r="R16" s="426">
        <f>P16*$S$8</f>
        <v/>
      </c>
      <c r="S16" s="510" t="n"/>
      <c r="T16" s="425">
        <f>P16</f>
        <v/>
      </c>
      <c r="U16" s="425">
        <f>N16*$V$8</f>
        <v/>
      </c>
      <c r="V16" s="510" t="n"/>
      <c r="W16" s="425">
        <f>((F16*2)+(G16*2))*H16*L16</f>
        <v/>
      </c>
      <c r="X16" s="425">
        <f>Z16*$Y$8</f>
        <v/>
      </c>
      <c r="Y16" s="510" t="n"/>
      <c r="Z16" s="425">
        <f>F16*G16*H16*L16</f>
        <v/>
      </c>
      <c r="AA16" s="425">
        <f>W16</f>
        <v/>
      </c>
    </row>
    <row r="17">
      <c r="A17" s="74" t="n"/>
      <c r="B17" s="74" t="n"/>
      <c r="C17" s="74" t="n"/>
      <c r="D17" s="74" t="n"/>
      <c r="E17" s="75" t="n"/>
      <c r="F17" s="76" t="n"/>
      <c r="G17" s="76" t="n"/>
      <c r="H17" s="76" t="n"/>
      <c r="I17" s="76" t="n"/>
      <c r="J17" s="76" t="n"/>
      <c r="K17" s="76" t="n"/>
      <c r="L17" s="76" t="n"/>
      <c r="M17" s="426">
        <f>(F17+I17)*(G17+J17)*(H17+K17)*L17</f>
        <v/>
      </c>
      <c r="N17" s="425">
        <f>(F17+I17)*(G17+J17)*L17</f>
        <v/>
      </c>
      <c r="O17" s="426">
        <f>M17-Z17</f>
        <v/>
      </c>
      <c r="P17" s="425">
        <f>((M17-O17)*$Q$8)+(M17-O17)</f>
        <v/>
      </c>
      <c r="Q17" s="510" t="n"/>
      <c r="R17" s="426">
        <f>P17*$S$8</f>
        <v/>
      </c>
      <c r="S17" s="510" t="n"/>
      <c r="T17" s="425">
        <f>P17</f>
        <v/>
      </c>
      <c r="U17" s="425">
        <f>N17*$V$8</f>
        <v/>
      </c>
      <c r="V17" s="510" t="n"/>
      <c r="W17" s="425">
        <f>((F17*2)+(G17*2))*H17*L17</f>
        <v/>
      </c>
      <c r="X17" s="425">
        <f>Z17*$Y$8</f>
        <v/>
      </c>
      <c r="Y17" s="510" t="n"/>
      <c r="Z17" s="425">
        <f>F17*G17*H17*L17</f>
        <v/>
      </c>
      <c r="AA17" s="425">
        <f>W17</f>
        <v/>
      </c>
    </row>
    <row r="18">
      <c r="A18" s="74" t="n"/>
      <c r="B18" s="74" t="n"/>
      <c r="C18" s="74" t="n"/>
      <c r="D18" s="74" t="n"/>
      <c r="E18" s="75" t="n"/>
      <c r="F18" s="76" t="n"/>
      <c r="G18" s="76" t="n"/>
      <c r="H18" s="76" t="n"/>
      <c r="I18" s="76" t="n"/>
      <c r="J18" s="76" t="n"/>
      <c r="K18" s="76" t="n"/>
      <c r="L18" s="76" t="n"/>
      <c r="M18" s="426">
        <f>(F18+I18)*(G18+J18)*(H18+K18)*L18</f>
        <v/>
      </c>
      <c r="N18" s="425">
        <f>(F18+I18)*(G18+J18)*L18</f>
        <v/>
      </c>
      <c r="O18" s="426">
        <f>M18-Z18</f>
        <v/>
      </c>
      <c r="P18" s="425">
        <f>((M18-O18)*$Q$8)+(M18-O18)</f>
        <v/>
      </c>
      <c r="Q18" s="510" t="n"/>
      <c r="R18" s="426">
        <f>P18*$S$8</f>
        <v/>
      </c>
      <c r="S18" s="510" t="n"/>
      <c r="T18" s="425">
        <f>P18</f>
        <v/>
      </c>
      <c r="U18" s="425">
        <f>N18*$V$8</f>
        <v/>
      </c>
      <c r="V18" s="510" t="n"/>
      <c r="W18" s="425">
        <f>((F18*2)+(G18*2))*H18*L18</f>
        <v/>
      </c>
      <c r="X18" s="425">
        <f>Z18*$Y$8</f>
        <v/>
      </c>
      <c r="Y18" s="510" t="n"/>
      <c r="Z18" s="425">
        <f>F18*G18*H18*L18</f>
        <v/>
      </c>
      <c r="AA18" s="425">
        <f>W18</f>
        <v/>
      </c>
    </row>
    <row r="19">
      <c r="A19" s="74" t="n"/>
      <c r="B19" s="74" t="n"/>
      <c r="C19" s="74" t="n"/>
      <c r="D19" s="74" t="n"/>
      <c r="E19" s="75" t="n"/>
      <c r="F19" s="76" t="n"/>
      <c r="G19" s="76" t="n"/>
      <c r="H19" s="76" t="n"/>
      <c r="I19" s="76" t="n"/>
      <c r="J19" s="76" t="n"/>
      <c r="K19" s="76" t="n"/>
      <c r="L19" s="76" t="n"/>
      <c r="M19" s="426">
        <f>(F19+I19)*(G19+J19)*(H19+K19)*L19</f>
        <v/>
      </c>
      <c r="N19" s="425">
        <f>(F19+I19)*(G19+J19)*L19</f>
        <v/>
      </c>
      <c r="O19" s="426">
        <f>M19-Z19</f>
        <v/>
      </c>
      <c r="P19" s="425">
        <f>((M19-O19)*$Q$8)+(M19-O19)</f>
        <v/>
      </c>
      <c r="Q19" s="510" t="n"/>
      <c r="R19" s="426">
        <f>P19*$S$8</f>
        <v/>
      </c>
      <c r="S19" s="510" t="n"/>
      <c r="T19" s="425">
        <f>P19</f>
        <v/>
      </c>
      <c r="U19" s="425">
        <f>N19*$V$8</f>
        <v/>
      </c>
      <c r="V19" s="510" t="n"/>
      <c r="W19" s="425">
        <f>((F19*2)+(G19*2))*H19*L19</f>
        <v/>
      </c>
      <c r="X19" s="425">
        <f>Z19*$Y$8</f>
        <v/>
      </c>
      <c r="Y19" s="510" t="n"/>
      <c r="Z19" s="425">
        <f>F19*G19*H19*L19</f>
        <v/>
      </c>
      <c r="AA19" s="425">
        <f>W19</f>
        <v/>
      </c>
    </row>
    <row r="20">
      <c r="A20" s="74" t="n"/>
      <c r="B20" s="74" t="n"/>
      <c r="C20" s="74" t="n"/>
      <c r="D20" s="74" t="n"/>
      <c r="E20" s="75" t="n"/>
      <c r="F20" s="76" t="n"/>
      <c r="G20" s="76" t="n"/>
      <c r="H20" s="76" t="n"/>
      <c r="I20" s="76" t="n"/>
      <c r="J20" s="76" t="n"/>
      <c r="K20" s="76" t="n"/>
      <c r="L20" s="76" t="n"/>
      <c r="M20" s="426">
        <f>(F20+I20)*(G20+J20)*(H20+K20)*L20</f>
        <v/>
      </c>
      <c r="N20" s="425">
        <f>(F20+I20)*(G20+J20)*L20</f>
        <v/>
      </c>
      <c r="O20" s="426">
        <f>M20-Z20</f>
        <v/>
      </c>
      <c r="P20" s="425">
        <f>((M20-O20)*$Q$8)+(M20-O20)</f>
        <v/>
      </c>
      <c r="Q20" s="510" t="n"/>
      <c r="R20" s="426">
        <f>P20*$S$8</f>
        <v/>
      </c>
      <c r="S20" s="510" t="n"/>
      <c r="T20" s="425">
        <f>P20</f>
        <v/>
      </c>
      <c r="U20" s="425">
        <f>N20*$V$8</f>
        <v/>
      </c>
      <c r="V20" s="510" t="n"/>
      <c r="W20" s="425" t="n"/>
      <c r="X20" s="425">
        <f>Z20*$Y$8</f>
        <v/>
      </c>
      <c r="Y20" s="510" t="n"/>
      <c r="Z20" s="425">
        <f>F20*G20*H20*L20</f>
        <v/>
      </c>
      <c r="AA20" s="425">
        <f>W20</f>
        <v/>
      </c>
    </row>
    <row r="21">
      <c r="A21" s="74" t="n"/>
      <c r="B21" s="74" t="n"/>
      <c r="C21" s="74" t="n"/>
      <c r="D21" s="74" t="n"/>
      <c r="E21" s="75" t="n"/>
      <c r="F21" s="76" t="n"/>
      <c r="G21" s="76" t="n"/>
      <c r="H21" s="76" t="n"/>
      <c r="I21" s="76" t="n"/>
      <c r="J21" s="76" t="n"/>
      <c r="K21" s="76" t="n"/>
      <c r="L21" s="76" t="n"/>
      <c r="M21" s="426">
        <f>(F21+I21)*(G21+J21)*(H21+K21)*L21</f>
        <v/>
      </c>
      <c r="N21" s="425">
        <f>(F21+I21)*(G21+J21)*L21</f>
        <v/>
      </c>
      <c r="O21" s="426">
        <f>M21-Z21</f>
        <v/>
      </c>
      <c r="P21" s="425">
        <f>((M21-O21)*$Q$8)+(M21-O21)</f>
        <v/>
      </c>
      <c r="Q21" s="510" t="n"/>
      <c r="R21" s="426">
        <f>P21*$S$8</f>
        <v/>
      </c>
      <c r="S21" s="510" t="n"/>
      <c r="T21" s="425">
        <f>P21</f>
        <v/>
      </c>
      <c r="U21" s="425">
        <f>N21*$V$8</f>
        <v/>
      </c>
      <c r="V21" s="510" t="n"/>
      <c r="W21" s="425" t="n"/>
      <c r="X21" s="425">
        <f>Z21*$Y$8</f>
        <v/>
      </c>
      <c r="Y21" s="510" t="n"/>
      <c r="Z21" s="425">
        <f>F21*G21*H21*L21</f>
        <v/>
      </c>
      <c r="AA21" s="425">
        <f>W21</f>
        <v/>
      </c>
    </row>
    <row r="22">
      <c r="A22" s="74" t="n"/>
      <c r="B22" s="74" t="n"/>
      <c r="C22" s="74" t="n"/>
      <c r="D22" s="74" t="n"/>
      <c r="E22" s="75" t="n"/>
      <c r="F22" s="76" t="n"/>
      <c r="G22" s="76" t="n"/>
      <c r="H22" s="76" t="n"/>
      <c r="I22" s="76" t="n"/>
      <c r="J22" s="76" t="n"/>
      <c r="K22" s="76" t="n"/>
      <c r="L22" s="76" t="n"/>
      <c r="M22" s="426">
        <f>(F22+I22)*(G22+J22)*(H22+K22)*L22</f>
        <v/>
      </c>
      <c r="N22" s="425">
        <f>(F22+I22)*(G22+J22)*L22</f>
        <v/>
      </c>
      <c r="O22" s="426">
        <f>M22-Z22</f>
        <v/>
      </c>
      <c r="P22" s="425">
        <f>((M22-O22)*$Q$8)+(M22-O22)</f>
        <v/>
      </c>
      <c r="Q22" s="510" t="n"/>
      <c r="R22" s="426">
        <f>P22*$S$8</f>
        <v/>
      </c>
      <c r="S22" s="510" t="n"/>
      <c r="T22" s="425">
        <f>P22</f>
        <v/>
      </c>
      <c r="U22" s="425">
        <f>N22*$V$8</f>
        <v/>
      </c>
      <c r="V22" s="510" t="n"/>
      <c r="W22" s="425" t="n"/>
      <c r="X22" s="425">
        <f>Z22*$Y$8</f>
        <v/>
      </c>
      <c r="Y22" s="510" t="n"/>
      <c r="Z22" s="425">
        <f>F22*G22*H22*L22</f>
        <v/>
      </c>
      <c r="AA22" s="425">
        <f>W22</f>
        <v/>
      </c>
    </row>
    <row r="23">
      <c r="A23" s="74" t="n"/>
      <c r="B23" s="74" t="n"/>
      <c r="C23" s="74" t="n"/>
      <c r="D23" s="74" t="n"/>
      <c r="E23" s="75" t="n"/>
      <c r="F23" s="76" t="n"/>
      <c r="G23" s="76" t="n"/>
      <c r="H23" s="76" t="n"/>
      <c r="I23" s="76" t="n"/>
      <c r="J23" s="76" t="n"/>
      <c r="K23" s="76" t="n"/>
      <c r="L23" s="76" t="n"/>
      <c r="M23" s="426">
        <f>(F23+I23)*(G23+J23)*(H23+K23)*L23</f>
        <v/>
      </c>
      <c r="N23" s="425">
        <f>(F23+I23)*(G23+J23)*L23</f>
        <v/>
      </c>
      <c r="O23" s="426">
        <f>M23-Z23</f>
        <v/>
      </c>
      <c r="P23" s="425">
        <f>((M23-O23)*$Q$8)+(M23-O23)</f>
        <v/>
      </c>
      <c r="Q23" s="510" t="n"/>
      <c r="R23" s="426">
        <f>P23*$S$8</f>
        <v/>
      </c>
      <c r="S23" s="510" t="n"/>
      <c r="T23" s="425">
        <f>P23</f>
        <v/>
      </c>
      <c r="U23" s="425">
        <f>N23*$V$8</f>
        <v/>
      </c>
      <c r="V23" s="510" t="n"/>
      <c r="W23" s="425" t="n"/>
      <c r="X23" s="425">
        <f>Z23*$Y$8</f>
        <v/>
      </c>
      <c r="Y23" s="510" t="n"/>
      <c r="Z23" s="425">
        <f>F23*G23*H23*L23</f>
        <v/>
      </c>
      <c r="AA23" s="425">
        <f>W23</f>
        <v/>
      </c>
    </row>
    <row r="24">
      <c r="A24" s="74" t="n"/>
      <c r="B24" s="74" t="n"/>
      <c r="C24" s="74" t="n"/>
      <c r="D24" s="74" t="n"/>
      <c r="E24" s="75" t="n"/>
      <c r="F24" s="76" t="n"/>
      <c r="G24" s="76" t="n"/>
      <c r="H24" s="76" t="n"/>
      <c r="I24" s="76" t="n"/>
      <c r="J24" s="76" t="n"/>
      <c r="K24" s="76" t="n"/>
      <c r="L24" s="76" t="n"/>
      <c r="M24" s="426">
        <f>(F24+I24)*(G24+J24)*(H24+K24)*L24</f>
        <v/>
      </c>
      <c r="N24" s="425">
        <f>(F24+I24)*(G24+J24)*L24</f>
        <v/>
      </c>
      <c r="O24" s="426">
        <f>M24-Z24</f>
        <v/>
      </c>
      <c r="P24" s="425">
        <f>((M24-O24)*$Q$8)+(M24-O24)</f>
        <v/>
      </c>
      <c r="Q24" s="510" t="n"/>
      <c r="R24" s="426">
        <f>P24*$S$8</f>
        <v/>
      </c>
      <c r="S24" s="510" t="n"/>
      <c r="T24" s="425">
        <f>P24</f>
        <v/>
      </c>
      <c r="U24" s="425">
        <f>N24*$V$8</f>
        <v/>
      </c>
      <c r="V24" s="510" t="n"/>
      <c r="W24" s="425" t="n"/>
      <c r="X24" s="425">
        <f>Z24*$Y$8</f>
        <v/>
      </c>
      <c r="Y24" s="510" t="n"/>
      <c r="Z24" s="425">
        <f>F24*G24*H24*L24</f>
        <v/>
      </c>
      <c r="AA24" s="425">
        <f>W24</f>
        <v/>
      </c>
    </row>
    <row r="25">
      <c r="A25" s="74" t="n"/>
      <c r="B25" s="74" t="n"/>
      <c r="C25" s="74" t="n"/>
      <c r="D25" s="74" t="n"/>
      <c r="E25" s="75" t="n"/>
      <c r="F25" s="76" t="n"/>
      <c r="G25" s="76" t="n"/>
      <c r="H25" s="76" t="n"/>
      <c r="I25" s="76" t="n"/>
      <c r="J25" s="76" t="n"/>
      <c r="K25" s="76" t="n"/>
      <c r="L25" s="76" t="n"/>
      <c r="M25" s="426">
        <f>(F25+I25)*(G25+J25)*(H25+K25)*L25</f>
        <v/>
      </c>
      <c r="N25" s="425">
        <f>(F25+I25)*(G25+J25)*L25</f>
        <v/>
      </c>
      <c r="O25" s="426">
        <f>M25-Z25</f>
        <v/>
      </c>
      <c r="P25" s="425">
        <f>((M25-O25)*$Q$8)+(M25-O25)</f>
        <v/>
      </c>
      <c r="Q25" s="510" t="n"/>
      <c r="R25" s="426">
        <f>P25*$S$8</f>
        <v/>
      </c>
      <c r="S25" s="510" t="n"/>
      <c r="T25" s="425">
        <f>P25</f>
        <v/>
      </c>
      <c r="U25" s="425">
        <f>N25*$V$8</f>
        <v/>
      </c>
      <c r="V25" s="510" t="n"/>
      <c r="W25" s="425" t="n"/>
      <c r="X25" s="425">
        <f>Z25*$Y$8</f>
        <v/>
      </c>
      <c r="Y25" s="510" t="n"/>
      <c r="Z25" s="425">
        <f>F25*G25*H25*L25</f>
        <v/>
      </c>
      <c r="AA25" s="425">
        <f>W25</f>
        <v/>
      </c>
    </row>
    <row r="26" hidden="1" s="496">
      <c r="A26" s="74" t="n"/>
      <c r="B26" s="74" t="n"/>
      <c r="C26" s="74" t="n"/>
      <c r="D26" s="74" t="n"/>
      <c r="E26" s="74" t="n"/>
      <c r="F26" s="76" t="n"/>
      <c r="G26" s="76" t="n"/>
      <c r="H26" s="76" t="n"/>
      <c r="I26" s="76" t="n"/>
      <c r="J26" s="76" t="n"/>
      <c r="K26" s="76" t="n"/>
      <c r="L26" s="76" t="n"/>
      <c r="M26" s="426">
        <f>(F26+I26)*(G26+J26)*(H26+K26)*L26</f>
        <v/>
      </c>
      <c r="N26" s="425">
        <f>(F26+I26)*(G26+J26)*L26</f>
        <v/>
      </c>
      <c r="O26" s="426">
        <f>M26-Z26</f>
        <v/>
      </c>
      <c r="P26" s="425">
        <f>((M26-O26)*$Q$8)+(M26-O26)</f>
        <v/>
      </c>
      <c r="Q26" s="510" t="n"/>
      <c r="R26" s="426">
        <f>P26*$S$8</f>
        <v/>
      </c>
      <c r="S26" s="510" t="n"/>
      <c r="T26" s="425">
        <f>P26</f>
        <v/>
      </c>
      <c r="U26" s="425">
        <f>N26*$V$8</f>
        <v/>
      </c>
      <c r="V26" s="510" t="n"/>
      <c r="W26" s="425">
        <f>((G26*2))*H26*L26</f>
        <v/>
      </c>
      <c r="X26" s="425" t="n"/>
      <c r="Y26" s="425" t="n"/>
      <c r="Z26" s="425">
        <f>F26*G26*H26*L26</f>
        <v/>
      </c>
      <c r="AA26" s="425">
        <f>W26</f>
        <v/>
      </c>
    </row>
    <row r="27" hidden="1" s="496">
      <c r="A27" s="74" t="n"/>
      <c r="B27" s="74" t="n"/>
      <c r="C27" s="74" t="n"/>
      <c r="D27" s="74" t="n"/>
      <c r="E27" s="74" t="n"/>
      <c r="F27" s="76" t="n"/>
      <c r="G27" s="76" t="n"/>
      <c r="H27" s="76" t="n"/>
      <c r="I27" s="76" t="n"/>
      <c r="J27" s="76" t="n"/>
      <c r="K27" s="76" t="n"/>
      <c r="L27" s="76" t="n"/>
      <c r="M27" s="426">
        <f>(F27+I27)*(G27+J27)*(H27+K27)*L27</f>
        <v/>
      </c>
      <c r="N27" s="425">
        <f>(F27+I27)*(G27+J27)*L27</f>
        <v/>
      </c>
      <c r="O27" s="426">
        <f>M27-Z27</f>
        <v/>
      </c>
      <c r="P27" s="425">
        <f>((M27-O27)*$Q$8)+(M27-O27)</f>
        <v/>
      </c>
      <c r="Q27" s="510" t="n"/>
      <c r="R27" s="426">
        <f>P27*$S$8</f>
        <v/>
      </c>
      <c r="S27" s="510" t="n"/>
      <c r="T27" s="425">
        <f>P27</f>
        <v/>
      </c>
      <c r="U27" s="425">
        <f>N27*$V$8</f>
        <v/>
      </c>
      <c r="V27" s="510" t="n"/>
      <c r="W27" s="425">
        <f>((G27*2))*H27*L27</f>
        <v/>
      </c>
      <c r="X27" s="425" t="n"/>
      <c r="Y27" s="425" t="n"/>
      <c r="Z27" s="425">
        <f>F27*G27*H27*L27</f>
        <v/>
      </c>
      <c r="AA27" s="425">
        <f>W27</f>
        <v/>
      </c>
    </row>
    <row r="28" hidden="1" s="496">
      <c r="A28" s="74" t="n"/>
      <c r="B28" s="74" t="n"/>
      <c r="C28" s="74" t="n"/>
      <c r="D28" s="74" t="n"/>
      <c r="E28" s="74" t="n"/>
      <c r="F28" s="76" t="n"/>
      <c r="G28" s="76" t="n"/>
      <c r="H28" s="76" t="n"/>
      <c r="I28" s="76" t="n"/>
      <c r="J28" s="76" t="n"/>
      <c r="K28" s="76" t="n"/>
      <c r="L28" s="76" t="n"/>
      <c r="M28" s="426">
        <f>(F28+I28)*(G28+J28)*(H28+K28)*L28</f>
        <v/>
      </c>
      <c r="N28" s="425">
        <f>(F28+I28)*(G28+J28)*L28</f>
        <v/>
      </c>
      <c r="O28" s="426">
        <f>M28-Z28</f>
        <v/>
      </c>
      <c r="P28" s="425">
        <f>((M28-O28)*$Q$8)+(M28-O28)</f>
        <v/>
      </c>
      <c r="Q28" s="510" t="n"/>
      <c r="R28" s="426">
        <f>P28*$S$8</f>
        <v/>
      </c>
      <c r="S28" s="510" t="n"/>
      <c r="T28" s="425">
        <f>P28</f>
        <v/>
      </c>
      <c r="U28" s="425">
        <f>N28*$V$8</f>
        <v/>
      </c>
      <c r="V28" s="510" t="n"/>
      <c r="W28" s="425">
        <f>((G28*2))*H28*L28</f>
        <v/>
      </c>
      <c r="X28" s="425" t="n"/>
      <c r="Y28" s="425" t="n"/>
      <c r="Z28" s="425">
        <f>F28*G28*H28*L28</f>
        <v/>
      </c>
      <c r="AA28" s="425">
        <f>W28</f>
        <v/>
      </c>
    </row>
    <row r="29" hidden="1" s="496">
      <c r="A29" s="74" t="n"/>
      <c r="B29" s="74" t="n"/>
      <c r="C29" s="74" t="n"/>
      <c r="D29" s="74" t="n"/>
      <c r="E29" s="74" t="n"/>
      <c r="F29" s="76" t="n"/>
      <c r="G29" s="76" t="n"/>
      <c r="H29" s="76" t="n"/>
      <c r="I29" s="76" t="n"/>
      <c r="J29" s="76" t="n"/>
      <c r="K29" s="76" t="n"/>
      <c r="L29" s="76" t="n"/>
      <c r="M29" s="426">
        <f>(F29+I29)*(G29+J29)*(H29+K29)*L29</f>
        <v/>
      </c>
      <c r="N29" s="425">
        <f>(F29+I29)*(G29+J29)*L29</f>
        <v/>
      </c>
      <c r="O29" s="426">
        <f>M29-Z29</f>
        <v/>
      </c>
      <c r="P29" s="425">
        <f>((M29-O29)*$Q$8)+(M29-O29)</f>
        <v/>
      </c>
      <c r="Q29" s="510" t="n"/>
      <c r="R29" s="426">
        <f>P29*$S$8</f>
        <v/>
      </c>
      <c r="S29" s="510" t="n"/>
      <c r="T29" s="425">
        <f>P29</f>
        <v/>
      </c>
      <c r="U29" s="425">
        <f>N29*$V$8</f>
        <v/>
      </c>
      <c r="V29" s="510" t="n"/>
      <c r="W29" s="425">
        <f>((G29*2))*H29*L29</f>
        <v/>
      </c>
      <c r="X29" s="425" t="n"/>
      <c r="Y29" s="425" t="n"/>
      <c r="Z29" s="425">
        <f>F29*G29*H29*L29</f>
        <v/>
      </c>
      <c r="AA29" s="425">
        <f>W29</f>
        <v/>
      </c>
    </row>
    <row r="30" hidden="1" s="496">
      <c r="A30" s="74" t="n"/>
      <c r="B30" s="74" t="n"/>
      <c r="C30" s="74" t="n"/>
      <c r="D30" s="74" t="n"/>
      <c r="E30" s="74" t="n"/>
      <c r="F30" s="76" t="n"/>
      <c r="G30" s="76" t="n"/>
      <c r="H30" s="76" t="n"/>
      <c r="I30" s="76" t="n"/>
      <c r="J30" s="76" t="n"/>
      <c r="K30" s="76" t="n"/>
      <c r="L30" s="76" t="n"/>
      <c r="M30" s="426">
        <f>(F30+I30)*(G30+J30)*(H30+K30)*L30</f>
        <v/>
      </c>
      <c r="N30" s="425">
        <f>(F30+I30)*(G30+J30)*L30</f>
        <v/>
      </c>
      <c r="O30" s="426">
        <f>M30-Z30</f>
        <v/>
      </c>
      <c r="P30" s="425">
        <f>((M30-O30)*$Q$8)+(M30-O30)</f>
        <v/>
      </c>
      <c r="Q30" s="510" t="n"/>
      <c r="R30" s="426">
        <f>P30*$S$8</f>
        <v/>
      </c>
      <c r="S30" s="510" t="n"/>
      <c r="T30" s="425">
        <f>P30</f>
        <v/>
      </c>
      <c r="U30" s="425">
        <f>N30*$V$8</f>
        <v/>
      </c>
      <c r="V30" s="510" t="n"/>
      <c r="W30" s="425">
        <f>((G30*2))*H30*L30</f>
        <v/>
      </c>
      <c r="X30" s="425" t="n"/>
      <c r="Y30" s="425" t="n"/>
      <c r="Z30" s="425">
        <f>F30*G30*H30*L30</f>
        <v/>
      </c>
      <c r="AA30" s="425">
        <f>W30</f>
        <v/>
      </c>
    </row>
    <row r="31" customFormat="1" s="78">
      <c r="A31" s="577" t="inlineStr">
        <is>
          <t>TOTAL</t>
        </is>
      </c>
      <c r="B31" s="531" t="n"/>
      <c r="C31" s="531" t="n"/>
      <c r="D31" s="510" t="n"/>
      <c r="E31" s="104">
        <f>SUM(E9:E30)</f>
        <v/>
      </c>
      <c r="F31" s="577" t="inlineStr">
        <is>
          <t>TOTAL</t>
        </is>
      </c>
      <c r="G31" s="531" t="n"/>
      <c r="H31" s="531" t="n"/>
      <c r="I31" s="531" t="n"/>
      <c r="J31" s="531" t="n"/>
      <c r="K31" s="531" t="n"/>
      <c r="L31" s="510" t="n"/>
      <c r="M31" s="77">
        <f>SUM(M9:M30)</f>
        <v/>
      </c>
      <c r="N31" s="77">
        <f>SUM(N9:N30)</f>
        <v/>
      </c>
      <c r="O31" s="77">
        <f>SUM(O9:O30)</f>
        <v/>
      </c>
      <c r="P31" s="77">
        <f>SUM(P9:P30)</f>
        <v/>
      </c>
      <c r="Q31" s="510" t="n"/>
      <c r="R31" s="77">
        <f>SUM(R9:R30)</f>
        <v/>
      </c>
      <c r="S31" s="510" t="n"/>
      <c r="T31" s="77">
        <f>SUM(T9:T30)</f>
        <v/>
      </c>
      <c r="U31" s="77">
        <f>SUM(U9:U30)</f>
        <v/>
      </c>
      <c r="V31" s="510" t="n"/>
      <c r="W31" s="77">
        <f>SUM(W9:W30)</f>
        <v/>
      </c>
      <c r="X31" s="578">
        <f>SUM(X9:Y30)</f>
        <v/>
      </c>
      <c r="Y31" s="510" t="n"/>
      <c r="Z31" s="77">
        <f>SUM(Z9:Z30)</f>
        <v/>
      </c>
      <c r="AA31" s="77">
        <f>SUM(AA9:AA30)</f>
        <v/>
      </c>
    </row>
    <row r="32">
      <c r="A32" s="79" t="n"/>
      <c r="B32" s="79" t="n"/>
      <c r="C32" s="79" t="n"/>
      <c r="D32" s="79" t="n"/>
      <c r="E32" s="79" t="n"/>
      <c r="F32" s="80" t="n"/>
      <c r="G32" s="79" t="n"/>
      <c r="H32" s="79" t="n"/>
      <c r="I32" s="80" t="n"/>
      <c r="J32" s="79" t="n"/>
      <c r="K32" s="79" t="n"/>
      <c r="L32" s="79" t="n"/>
    </row>
  </sheetData>
  <mergeCells count="101">
    <mergeCell ref="U31:V31"/>
    <mergeCell ref="P20:Q20"/>
    <mergeCell ref="U15:V15"/>
    <mergeCell ref="X11:Y11"/>
    <mergeCell ref="A7:A8"/>
    <mergeCell ref="R28:S28"/>
    <mergeCell ref="P22:Q22"/>
    <mergeCell ref="A31:D31"/>
    <mergeCell ref="R30:S30"/>
    <mergeCell ref="U16:V16"/>
    <mergeCell ref="R12:S12"/>
    <mergeCell ref="X20:Y20"/>
    <mergeCell ref="X15:Y15"/>
    <mergeCell ref="U28:V28"/>
    <mergeCell ref="P13:Q13"/>
    <mergeCell ref="P15:Q15"/>
    <mergeCell ref="Z1:AA1"/>
    <mergeCell ref="U20:V20"/>
    <mergeCell ref="P24:Q24"/>
    <mergeCell ref="U14:V14"/>
    <mergeCell ref="R18:S18"/>
    <mergeCell ref="F7:H7"/>
    <mergeCell ref="F31:L31"/>
    <mergeCell ref="U22:V22"/>
    <mergeCell ref="P26:Q26"/>
    <mergeCell ref="P10:Q10"/>
    <mergeCell ref="R10:S10"/>
    <mergeCell ref="P25:Q25"/>
    <mergeCell ref="R19:S19"/>
    <mergeCell ref="X17:Y17"/>
    <mergeCell ref="P9:Q9"/>
    <mergeCell ref="R16:S16"/>
    <mergeCell ref="R25:S25"/>
    <mergeCell ref="X19:Y19"/>
    <mergeCell ref="P11:Q11"/>
    <mergeCell ref="U13:V13"/>
    <mergeCell ref="U7:V7"/>
    <mergeCell ref="X14:Y14"/>
    <mergeCell ref="U24:V24"/>
    <mergeCell ref="P28:Q28"/>
    <mergeCell ref="U18:V18"/>
    <mergeCell ref="P30:Q30"/>
    <mergeCell ref="U10:V10"/>
    <mergeCell ref="P14:Q14"/>
    <mergeCell ref="X31:Y31"/>
    <mergeCell ref="R14:S14"/>
    <mergeCell ref="U19:V19"/>
    <mergeCell ref="L7:L8"/>
    <mergeCell ref="R23:S23"/>
    <mergeCell ref="X21:Y21"/>
    <mergeCell ref="U9:V9"/>
    <mergeCell ref="X23:Y23"/>
    <mergeCell ref="U30:V30"/>
    <mergeCell ref="X13:Y13"/>
    <mergeCell ref="X7:Y7"/>
    <mergeCell ref="X16:Y16"/>
    <mergeCell ref="R7:S7"/>
    <mergeCell ref="B7:E7"/>
    <mergeCell ref="P27:Q27"/>
    <mergeCell ref="X18:Y18"/>
    <mergeCell ref="R27:S27"/>
    <mergeCell ref="P17:Q17"/>
    <mergeCell ref="U12:V12"/>
    <mergeCell ref="Z2:AA2"/>
    <mergeCell ref="R20:S20"/>
    <mergeCell ref="U21:V21"/>
    <mergeCell ref="R17:S17"/>
    <mergeCell ref="P19:Q19"/>
    <mergeCell ref="R22:S22"/>
    <mergeCell ref="P12:Q12"/>
    <mergeCell ref="X22:Y22"/>
    <mergeCell ref="R9:S9"/>
    <mergeCell ref="U26:V26"/>
    <mergeCell ref="I7:K7"/>
    <mergeCell ref="A6:AA6"/>
    <mergeCell ref="X12:Y12"/>
    <mergeCell ref="P29:Q29"/>
    <mergeCell ref="R29:S29"/>
    <mergeCell ref="R11:S11"/>
    <mergeCell ref="R13:S13"/>
    <mergeCell ref="U27:V27"/>
    <mergeCell ref="P31:Q31"/>
    <mergeCell ref="R31:S31"/>
    <mergeCell ref="U17:V17"/>
    <mergeCell ref="P21:Q21"/>
    <mergeCell ref="R15:S15"/>
    <mergeCell ref="U11:V11"/>
    <mergeCell ref="R24:S24"/>
    <mergeCell ref="U25:V25"/>
    <mergeCell ref="R21:S21"/>
    <mergeCell ref="P23:Q23"/>
    <mergeCell ref="R26:S26"/>
    <mergeCell ref="P7:Q7"/>
    <mergeCell ref="X24:Y24"/>
    <mergeCell ref="P16:Q16"/>
    <mergeCell ref="P18:Q18"/>
    <mergeCell ref="X10:Y10"/>
    <mergeCell ref="U29:V29"/>
    <mergeCell ref="X25:Y25"/>
    <mergeCell ref="U23:V23"/>
    <mergeCell ref="X9:Y9"/>
  </mergeCells>
  <printOptions horizontalCentered="1"/>
  <pageMargins left="0.7874015748031497" right="0.5905511811023623" top="1.574803149606299" bottom="0.5905511811023623" header="0.3149606299212598" footer="0.1968503937007874"/>
  <pageSetup orientation="landscape" paperSize="8" scale="60"/>
  <headerFooter scaleWithDoc="0" alignWithMargins="0">
    <oddHeader>&amp;L&amp;G</oddHeader>
    <oddFooter/>
    <evenHeader/>
    <evenFooter/>
    <firstHeader/>
    <firstFooter/>
  </headerFooter>
</worksheet>
</file>

<file path=xl/worksheets/sheet7.xml><?xml version="1.0" encoding="utf-8"?>
<worksheet xmlns="http://schemas.openxmlformats.org/spreadsheetml/2006/main">
  <sheetPr codeName="Plan5">
    <outlinePr summaryBelow="1" summaryRight="1"/>
    <pageSetUpPr fitToPage="1"/>
  </sheetPr>
  <dimension ref="A1:K32"/>
  <sheetViews>
    <sheetView view="pageBreakPreview" topLeftCell="A13" zoomScale="90" zoomScaleSheetLayoutView="90" workbookViewId="0">
      <selection activeCell="A10" sqref="A10:E26"/>
    </sheetView>
  </sheetViews>
  <sheetFormatPr baseColWidth="8" defaultColWidth="10.28515625" defaultRowHeight="15.75"/>
  <cols>
    <col width="20.5703125" customWidth="1" style="92" min="1" max="1"/>
    <col width="10.5703125" customWidth="1" style="96" min="2" max="2"/>
    <col width="10.5703125" customWidth="1" style="92" min="3" max="5"/>
    <col width="18.5703125" customWidth="1" style="92" min="6" max="6"/>
    <col width="15.5703125" customWidth="1" style="92" min="7" max="8"/>
    <col width="17.5703125" customWidth="1" style="92" min="9" max="9"/>
    <col width="10.28515625" customWidth="1" style="92" min="10" max="10"/>
    <col width="18.5703125" customWidth="1" style="92" min="11" max="11"/>
    <col width="10.28515625" customWidth="1" style="92" min="12" max="16384"/>
  </cols>
  <sheetData>
    <row r="1" ht="20.1" customFormat="1" customHeight="1" s="91">
      <c r="A1" s="42" t="inlineStr">
        <is>
          <t>PROJETO:</t>
        </is>
      </c>
      <c r="B1" s="90" t="n"/>
      <c r="C1" s="90" t="n"/>
      <c r="D1" s="90" t="n"/>
      <c r="E1" s="87" t="n"/>
      <c r="F1" s="87" t="n"/>
      <c r="G1" s="87" t="n"/>
      <c r="H1" s="87" t="n"/>
      <c r="I1" s="87" t="n"/>
      <c r="J1" s="458" t="inlineStr">
        <is>
          <t>SEMINF/DP            PROCESSO Nº</t>
        </is>
      </c>
      <c r="K1" s="564" t="n"/>
    </row>
    <row r="2" ht="20.1" customFormat="1" customHeight="1" s="91">
      <c r="A2" s="42" t="inlineStr">
        <is>
          <t>OBJETO:</t>
        </is>
      </c>
      <c r="B2" s="90" t="n"/>
      <c r="C2" s="90" t="n"/>
      <c r="D2" s="90" t="n"/>
      <c r="E2" s="87" t="n"/>
      <c r="F2" s="87" t="n"/>
      <c r="G2" s="87" t="n"/>
      <c r="H2" s="87" t="n"/>
      <c r="I2" s="87" t="n"/>
      <c r="J2" s="459" t="inlineStr">
        <is>
          <t>XXXX/XXXX/XXXX/XXXX</t>
        </is>
      </c>
      <c r="K2" s="564" t="n"/>
    </row>
    <row r="3" ht="20.1" customFormat="1" customHeight="1" s="91">
      <c r="A3" s="42" t="inlineStr">
        <is>
          <t>LOCAL:</t>
        </is>
      </c>
      <c r="B3" s="90" t="n"/>
      <c r="C3" s="90" t="n"/>
      <c r="D3" s="90" t="n"/>
      <c r="E3" s="87" t="n"/>
      <c r="F3" s="87" t="n"/>
      <c r="G3" s="87" t="n"/>
      <c r="H3" s="87" t="n"/>
      <c r="I3" s="87" t="n"/>
      <c r="J3" s="458" t="inlineStr">
        <is>
          <t>FOLHA</t>
        </is>
      </c>
      <c r="K3" s="458" t="inlineStr">
        <is>
          <t>RUBRICA</t>
        </is>
      </c>
    </row>
    <row r="4" ht="20.1" customFormat="1" customHeight="1" s="91">
      <c r="A4" s="42" t="inlineStr">
        <is>
          <t xml:space="preserve">ORÇAMENTO: </t>
        </is>
      </c>
      <c r="B4" s="103" t="n"/>
      <c r="C4" s="103" t="n"/>
      <c r="D4" s="103" t="n"/>
      <c r="E4" s="87" t="n"/>
      <c r="F4" s="87" t="n"/>
      <c r="G4" s="87" t="n"/>
      <c r="H4" s="87" t="n"/>
      <c r="I4" s="87" t="n"/>
      <c r="J4" s="458" t="n"/>
      <c r="K4" s="458" t="n"/>
    </row>
    <row r="5" ht="20.1" customFormat="1" customHeight="1" s="91">
      <c r="A5" s="98" t="n"/>
      <c r="B5" s="98" t="n"/>
      <c r="C5" s="98" t="n"/>
      <c r="D5" s="98" t="n"/>
      <c r="E5" s="87" t="n"/>
      <c r="F5" s="87" t="n"/>
      <c r="G5" s="87" t="n"/>
      <c r="H5" s="87" t="n"/>
      <c r="I5" s="87" t="n"/>
      <c r="J5" s="87" t="n"/>
      <c r="K5" s="87" t="n"/>
    </row>
    <row r="6" ht="24.75" customHeight="1" s="496">
      <c r="A6" s="453" t="inlineStr">
        <is>
          <t>SUPRAESTRUTURA</t>
        </is>
      </c>
      <c r="B6" s="531" t="n"/>
      <c r="C6" s="531" t="n"/>
      <c r="D6" s="531" t="n"/>
      <c r="E6" s="531" t="n"/>
      <c r="F6" s="531" t="n"/>
      <c r="G6" s="531" t="n"/>
      <c r="H6" s="531" t="n"/>
      <c r="I6" s="531" t="n"/>
      <c r="J6" s="531" t="n"/>
      <c r="K6" s="510" t="n"/>
    </row>
    <row r="7" ht="35.25" customHeight="1" s="496">
      <c r="A7" s="452" t="inlineStr">
        <is>
          <t>PEÇA</t>
        </is>
      </c>
      <c r="B7" s="452" t="inlineStr">
        <is>
          <t>DIMENSÕES</t>
        </is>
      </c>
      <c r="C7" s="505" t="n"/>
      <c r="D7" s="507" t="n"/>
      <c r="E7" s="452" t="inlineStr">
        <is>
          <t>Q (und)</t>
        </is>
      </c>
      <c r="F7" s="452" t="inlineStr">
        <is>
          <t>FORMA (M2)</t>
        </is>
      </c>
      <c r="G7" s="531" t="n"/>
      <c r="H7" s="510" t="n"/>
      <c r="I7" s="451" t="inlineStr">
        <is>
          <t>ARMAÇÃO
(KG)</t>
        </is>
      </c>
      <c r="J7" s="507" t="n"/>
      <c r="K7" s="451" t="inlineStr">
        <is>
          <t>CONCRETO 
(M3)</t>
        </is>
      </c>
    </row>
    <row r="8" ht="25.15" customHeight="1" s="496">
      <c r="A8" s="579" t="n"/>
      <c r="B8" s="580" t="n"/>
      <c r="C8" s="523" t="n"/>
      <c r="D8" s="524" t="n"/>
      <c r="E8" s="579" t="n"/>
      <c r="F8" s="452" t="inlineStr">
        <is>
          <t>PILARES</t>
        </is>
      </c>
      <c r="G8" s="452" t="inlineStr">
        <is>
          <t>VIGAS</t>
        </is>
      </c>
      <c r="H8" s="452" t="inlineStr">
        <is>
          <t>LAJES</t>
        </is>
      </c>
      <c r="I8" s="580" t="n"/>
      <c r="J8" s="524" t="n"/>
      <c r="K8" s="576" t="n"/>
    </row>
    <row r="9" ht="45" customHeight="1" s="496">
      <c r="A9" s="576" t="n"/>
      <c r="B9" s="72" t="inlineStr">
        <is>
          <t>A (m)</t>
        </is>
      </c>
      <c r="C9" s="72" t="inlineStr">
        <is>
          <t>B (m)</t>
        </is>
      </c>
      <c r="D9" s="72" t="inlineStr">
        <is>
          <t>H (m)</t>
        </is>
      </c>
      <c r="E9" s="576" t="n"/>
      <c r="F9" s="464" t="inlineStr">
        <is>
          <t xml:space="preserve">[(A x 2) + (B x 2)] x H x Q </t>
        </is>
      </c>
      <c r="G9" s="464" t="inlineStr">
        <is>
          <t>[A + (C x 2)] x H x Q</t>
        </is>
      </c>
      <c r="H9" s="464" t="inlineStr">
        <is>
          <t>(A x B) x Q</t>
        </is>
      </c>
      <c r="I9" s="464" t="inlineStr">
        <is>
          <t>Vconcreto x Taxa (aço/vol. Concreto)</t>
        </is>
      </c>
      <c r="J9" s="464" t="n">
        <v>80</v>
      </c>
      <c r="K9" s="83" t="inlineStr">
        <is>
          <t>(A x B x H x Q)</t>
        </is>
      </c>
    </row>
    <row r="10" ht="15" customHeight="1" s="496">
      <c r="A10" s="94" t="n"/>
      <c r="B10" s="95" t="n"/>
      <c r="C10" s="95" t="n"/>
      <c r="D10" s="95" t="n"/>
      <c r="E10" s="95" t="n"/>
      <c r="F10" s="426">
        <f>((B10*2)+(C10*2))*D10*E10</f>
        <v/>
      </c>
      <c r="G10" s="426" t="n"/>
      <c r="H10" s="426" t="n"/>
      <c r="I10" s="426">
        <f>K10*$J$9</f>
        <v/>
      </c>
      <c r="J10" s="510" t="n"/>
      <c r="K10" s="426">
        <f>B10*C10*D10*E10</f>
        <v/>
      </c>
    </row>
    <row r="11" ht="15" customHeight="1" s="496">
      <c r="A11" s="94" t="n"/>
      <c r="B11" s="95" t="n"/>
      <c r="C11" s="95" t="n"/>
      <c r="D11" s="95" t="n"/>
      <c r="E11" s="95" t="n"/>
      <c r="F11" s="426">
        <f>((B11*2)+(C11*2))*D11*E11</f>
        <v/>
      </c>
      <c r="G11" s="426" t="n"/>
      <c r="H11" s="426" t="n"/>
      <c r="I11" s="426">
        <f>K11*$J$9</f>
        <v/>
      </c>
      <c r="J11" s="510" t="n"/>
      <c r="K11" s="426">
        <f>B11*C11*D11*E11</f>
        <v/>
      </c>
    </row>
    <row r="12" ht="15" customHeight="1" s="496">
      <c r="A12" s="94" t="n"/>
      <c r="B12" s="95" t="n"/>
      <c r="C12" s="95" t="n"/>
      <c r="D12" s="95" t="n"/>
      <c r="E12" s="95" t="n"/>
      <c r="F12" s="426">
        <f>((B12*2)+(C12*2))*D12*E12</f>
        <v/>
      </c>
      <c r="G12" s="426" t="n"/>
      <c r="H12" s="426" t="n"/>
      <c r="I12" s="426">
        <f>K12*$J$9</f>
        <v/>
      </c>
      <c r="J12" s="510" t="n"/>
      <c r="K12" s="426">
        <f>B12*C12*D12*E12</f>
        <v/>
      </c>
    </row>
    <row r="13" ht="15" customHeight="1" s="496">
      <c r="A13" s="94" t="n"/>
      <c r="B13" s="95" t="n"/>
      <c r="C13" s="95" t="n"/>
      <c r="D13" s="95" t="n"/>
      <c r="E13" s="95" t="n"/>
      <c r="F13" s="426">
        <f>((B13*2)+(C13*2))*D13*E13</f>
        <v/>
      </c>
      <c r="G13" s="426" t="n"/>
      <c r="H13" s="426" t="n"/>
      <c r="I13" s="426">
        <f>K13*$J$9</f>
        <v/>
      </c>
      <c r="J13" s="510" t="n"/>
      <c r="K13" s="426">
        <f>B13*C13*D13*E13</f>
        <v/>
      </c>
    </row>
    <row r="14" ht="15" customHeight="1" s="496">
      <c r="A14" s="94" t="n"/>
      <c r="B14" s="95" t="n"/>
      <c r="C14" s="95" t="n"/>
      <c r="D14" s="95" t="n"/>
      <c r="E14" s="95" t="n"/>
      <c r="F14" s="426">
        <f>((B14*2)+(C14*2))*D14*E14</f>
        <v/>
      </c>
      <c r="G14" s="426" t="n"/>
      <c r="H14" s="426" t="n"/>
      <c r="I14" s="426">
        <f>K14*$J$9</f>
        <v/>
      </c>
      <c r="J14" s="510" t="n"/>
      <c r="K14" s="426">
        <f>B14*C14*D14*E14</f>
        <v/>
      </c>
    </row>
    <row r="15" ht="15" customHeight="1" s="496">
      <c r="A15" s="94" t="n"/>
      <c r="B15" s="95" t="n"/>
      <c r="C15" s="95" t="n"/>
      <c r="D15" s="95" t="n"/>
      <c r="E15" s="95" t="n"/>
      <c r="F15" s="426">
        <f>((B15*2)+(C15*2))*D15*E15</f>
        <v/>
      </c>
      <c r="G15" s="426" t="n"/>
      <c r="H15" s="426" t="n"/>
      <c r="I15" s="426">
        <f>K15*$J$9</f>
        <v/>
      </c>
      <c r="J15" s="510" t="n"/>
      <c r="K15" s="426">
        <f>B15*C15*D15*E15</f>
        <v/>
      </c>
    </row>
    <row r="16" ht="15" customHeight="1" s="496">
      <c r="A16" s="94" t="n"/>
      <c r="B16" s="95" t="n"/>
      <c r="C16" s="95" t="n"/>
      <c r="D16" s="95" t="n"/>
      <c r="E16" s="95" t="n"/>
      <c r="F16" s="426">
        <f>((B16*2)+(C16*2))*D16*E16</f>
        <v/>
      </c>
      <c r="G16" s="426" t="n"/>
      <c r="H16" s="426" t="n"/>
      <c r="I16" s="426">
        <f>K16*$J$9</f>
        <v/>
      </c>
      <c r="J16" s="510" t="n"/>
      <c r="K16" s="426">
        <f>B16*C16*D16*E16</f>
        <v/>
      </c>
    </row>
    <row r="17" ht="15" customHeight="1" s="496">
      <c r="A17" s="94" t="n"/>
      <c r="B17" s="95" t="n"/>
      <c r="C17" s="95" t="n"/>
      <c r="D17" s="95" t="n"/>
      <c r="E17" s="95" t="n"/>
      <c r="F17" s="426">
        <f>((B17*2)+(C17*2))*D17*E17</f>
        <v/>
      </c>
      <c r="G17" s="426" t="n"/>
      <c r="H17" s="426" t="n"/>
      <c r="I17" s="426">
        <f>K17*$J$9</f>
        <v/>
      </c>
      <c r="J17" s="510" t="n"/>
      <c r="K17" s="426">
        <f>B17*C17*D17*E17</f>
        <v/>
      </c>
    </row>
    <row r="18" ht="15" customHeight="1" s="496">
      <c r="A18" s="94" t="n"/>
      <c r="B18" s="95" t="n"/>
      <c r="C18" s="95" t="n"/>
      <c r="D18" s="95" t="n"/>
      <c r="E18" s="95" t="n"/>
      <c r="F18" s="426">
        <f>((B18*2)+(C18*2))*D18*E18</f>
        <v/>
      </c>
      <c r="G18" s="426" t="n"/>
      <c r="H18" s="426" t="n"/>
      <c r="I18" s="426">
        <f>K18*$J$9</f>
        <v/>
      </c>
      <c r="J18" s="510" t="n"/>
      <c r="K18" s="426">
        <f>B18*C18*D18*E18</f>
        <v/>
      </c>
    </row>
    <row r="19" ht="15" customHeight="1" s="496">
      <c r="A19" s="94" t="n"/>
      <c r="B19" s="95" t="n"/>
      <c r="C19" s="95" t="n"/>
      <c r="D19" s="95" t="n"/>
      <c r="E19" s="95" t="n"/>
      <c r="F19" s="426">
        <f>((B19*2)+(C19*2))*D19*E19</f>
        <v/>
      </c>
      <c r="G19" s="426" t="n"/>
      <c r="H19" s="426" t="n"/>
      <c r="I19" s="426">
        <f>K19*$J$9</f>
        <v/>
      </c>
      <c r="J19" s="510" t="n"/>
      <c r="K19" s="426">
        <f>B19*C19*D19*E19</f>
        <v/>
      </c>
    </row>
    <row r="20" ht="15" customHeight="1" s="496">
      <c r="A20" s="94" t="n"/>
      <c r="B20" s="95" t="n"/>
      <c r="C20" s="95" t="n"/>
      <c r="D20" s="95" t="n"/>
      <c r="E20" s="95" t="n"/>
      <c r="F20" s="426">
        <f>((B20*2)+(C20*2))*D20*E20</f>
        <v/>
      </c>
      <c r="G20" s="426" t="n"/>
      <c r="H20" s="426" t="n"/>
      <c r="I20" s="426">
        <f>K20*$J$9</f>
        <v/>
      </c>
      <c r="J20" s="510" t="n"/>
      <c r="K20" s="426">
        <f>B20*C20*D20*E20</f>
        <v/>
      </c>
    </row>
    <row r="21" ht="15" customHeight="1" s="496">
      <c r="A21" s="94" t="n"/>
      <c r="B21" s="95" t="n"/>
      <c r="C21" s="95" t="n"/>
      <c r="D21" s="95" t="n"/>
      <c r="E21" s="95" t="n"/>
      <c r="F21" s="426" t="n"/>
      <c r="G21" s="426">
        <f>((B21)+(C21*2))*D21*E21</f>
        <v/>
      </c>
      <c r="H21" s="426" t="n"/>
      <c r="I21" s="426">
        <f>K21*$J$9</f>
        <v/>
      </c>
      <c r="J21" s="510" t="n"/>
      <c r="K21" s="426">
        <f>B21*C21*D21*E21</f>
        <v/>
      </c>
    </row>
    <row r="22" ht="15" customHeight="1" s="496">
      <c r="A22" s="94" t="n"/>
      <c r="B22" s="95" t="n"/>
      <c r="C22" s="95" t="n"/>
      <c r="D22" s="95" t="n"/>
      <c r="E22" s="95" t="n"/>
      <c r="F22" s="426" t="n"/>
      <c r="G22" s="426">
        <f>((B22)+(C22*2))*D22*E22</f>
        <v/>
      </c>
      <c r="H22" s="426" t="n"/>
      <c r="I22" s="426">
        <f>K22*$J$9</f>
        <v/>
      </c>
      <c r="J22" s="510" t="n"/>
      <c r="K22" s="426">
        <f>B22*C22*D22*E22</f>
        <v/>
      </c>
    </row>
    <row r="23" ht="15" customHeight="1" s="496">
      <c r="A23" s="94" t="n"/>
      <c r="B23" s="95" t="n"/>
      <c r="C23" s="95" t="n"/>
      <c r="D23" s="95" t="n"/>
      <c r="E23" s="95" t="n"/>
      <c r="F23" s="426" t="n"/>
      <c r="G23" s="426">
        <f>((B23)+(C23*2))*D23*E23</f>
        <v/>
      </c>
      <c r="H23" s="426" t="n"/>
      <c r="I23" s="426">
        <f>K23*$J$9</f>
        <v/>
      </c>
      <c r="J23" s="510" t="n"/>
      <c r="K23" s="426">
        <f>B23*C23*D23*E23</f>
        <v/>
      </c>
    </row>
    <row r="24" ht="15" customHeight="1" s="496">
      <c r="A24" s="94" t="n"/>
      <c r="B24" s="95" t="n"/>
      <c r="C24" s="95" t="n"/>
      <c r="D24" s="95" t="n"/>
      <c r="E24" s="95" t="n"/>
      <c r="F24" s="426" t="n"/>
      <c r="G24" s="426">
        <f>((B24)+(C24*2))*D24*E24</f>
        <v/>
      </c>
      <c r="H24" s="426" t="n"/>
      <c r="I24" s="426">
        <f>K24*$J$9</f>
        <v/>
      </c>
      <c r="J24" s="510" t="n"/>
      <c r="K24" s="426">
        <f>B24*C24*D24*E24</f>
        <v/>
      </c>
    </row>
    <row r="25" ht="15" customHeight="1" s="496">
      <c r="A25" s="94" t="n"/>
      <c r="B25" s="95" t="n"/>
      <c r="C25" s="95" t="n"/>
      <c r="D25" s="95" t="n"/>
      <c r="E25" s="95" t="n"/>
      <c r="F25" s="426" t="n"/>
      <c r="G25" s="426">
        <f>((B25)+(C25*2))*D25*E25</f>
        <v/>
      </c>
      <c r="H25" s="426" t="n"/>
      <c r="I25" s="426">
        <f>K25*$J$9</f>
        <v/>
      </c>
      <c r="J25" s="510" t="n"/>
      <c r="K25" s="426">
        <f>B25*C25*D25*E25</f>
        <v/>
      </c>
    </row>
    <row r="26" ht="15" customHeight="1" s="496">
      <c r="A26" s="94" t="n"/>
      <c r="B26" s="95" t="n"/>
      <c r="C26" s="95" t="n"/>
      <c r="D26" s="95" t="n"/>
      <c r="E26" s="95" t="n"/>
      <c r="F26" s="426" t="n"/>
      <c r="G26" s="426">
        <f>((B26)+(C26*2))*D26*E26</f>
        <v/>
      </c>
      <c r="H26" s="426" t="n"/>
      <c r="I26" s="426">
        <f>K26*$J$9</f>
        <v/>
      </c>
      <c r="J26" s="510" t="n"/>
      <c r="K26" s="426">
        <f>B26*C26*D26*E26</f>
        <v/>
      </c>
    </row>
    <row r="27" ht="15" customHeight="1" s="496">
      <c r="A27" s="95" t="n"/>
      <c r="B27" s="95" t="n"/>
      <c r="C27" s="95" t="n"/>
      <c r="D27" s="95" t="n"/>
      <c r="E27" s="95" t="n"/>
      <c r="F27" s="426" t="n"/>
      <c r="G27" s="426" t="n"/>
      <c r="H27" s="426" t="n"/>
      <c r="I27" s="426" t="n"/>
      <c r="J27" s="510" t="n"/>
      <c r="K27" s="426" t="n"/>
    </row>
    <row r="28" ht="15" customHeight="1" s="496">
      <c r="A28" s="95" t="n"/>
      <c r="B28" s="95" t="n"/>
      <c r="C28" s="95" t="n"/>
      <c r="D28" s="95" t="n"/>
      <c r="E28" s="95" t="n"/>
      <c r="F28" s="426" t="n"/>
      <c r="G28" s="426" t="n"/>
      <c r="H28" s="426" t="n"/>
      <c r="I28" s="426" t="n"/>
      <c r="J28" s="510" t="n"/>
      <c r="K28" s="426" t="n"/>
    </row>
    <row r="29" ht="15" customHeight="1" s="496">
      <c r="A29" s="95" t="n"/>
      <c r="B29" s="95" t="n"/>
      <c r="C29" s="95" t="n"/>
      <c r="D29" s="95" t="n"/>
      <c r="E29" s="95" t="n"/>
      <c r="F29" s="426" t="n"/>
      <c r="G29" s="426" t="n"/>
      <c r="H29" s="426" t="n"/>
      <c r="I29" s="426" t="n"/>
      <c r="J29" s="510" t="n"/>
      <c r="K29" s="426" t="n"/>
    </row>
    <row r="30" ht="15" customHeight="1" s="496">
      <c r="A30" s="95" t="n"/>
      <c r="B30" s="95" t="n"/>
      <c r="C30" s="95" t="n"/>
      <c r="D30" s="95" t="n"/>
      <c r="E30" s="95" t="n"/>
      <c r="F30" s="426" t="n"/>
      <c r="G30" s="426" t="n"/>
      <c r="H30" s="426" t="n"/>
      <c r="I30" s="426" t="n"/>
      <c r="J30" s="510" t="n"/>
      <c r="K30" s="426" t="n"/>
    </row>
    <row r="31" ht="15" customHeight="1" s="496">
      <c r="A31" s="95" t="n"/>
      <c r="B31" s="95" t="n"/>
      <c r="C31" s="95" t="n"/>
      <c r="D31" s="95" t="n"/>
      <c r="E31" s="95" t="n"/>
      <c r="F31" s="426" t="n"/>
      <c r="G31" s="426" t="n"/>
      <c r="H31" s="426" t="n"/>
      <c r="I31" s="426" t="n"/>
      <c r="J31" s="510" t="n"/>
      <c r="K31" s="426" t="n"/>
    </row>
    <row r="32" ht="15" customHeight="1" s="496">
      <c r="A32" s="457" t="inlineStr">
        <is>
          <t>TOTAL</t>
        </is>
      </c>
      <c r="B32" s="531" t="n"/>
      <c r="C32" s="531" t="n"/>
      <c r="D32" s="531" t="n"/>
      <c r="E32" s="510" t="n"/>
      <c r="F32" s="67">
        <f>SUM(F10:F31)</f>
        <v/>
      </c>
      <c r="G32" s="67">
        <f>SUM(G10:G31)</f>
        <v/>
      </c>
      <c r="H32" s="67">
        <f>SUM(H10:H31)</f>
        <v/>
      </c>
      <c r="I32" s="463">
        <f>SUM(I10:J31)</f>
        <v/>
      </c>
      <c r="J32" s="510" t="n"/>
      <c r="K32" s="67">
        <f>SUM(K10:K31)</f>
        <v/>
      </c>
    </row>
  </sheetData>
  <mergeCells count="33">
    <mergeCell ref="I30:J30"/>
    <mergeCell ref="I15:J15"/>
    <mergeCell ref="I11:J11"/>
    <mergeCell ref="J1:K1"/>
    <mergeCell ref="I27:J27"/>
    <mergeCell ref="I26:J26"/>
    <mergeCell ref="B7:D8"/>
    <mergeCell ref="A6:K6"/>
    <mergeCell ref="E7:E9"/>
    <mergeCell ref="I16:J16"/>
    <mergeCell ref="I32:J32"/>
    <mergeCell ref="I25:J25"/>
    <mergeCell ref="I22:J22"/>
    <mergeCell ref="I28:J28"/>
    <mergeCell ref="I18:J18"/>
    <mergeCell ref="I21:J21"/>
    <mergeCell ref="I12:J12"/>
    <mergeCell ref="F7:H7"/>
    <mergeCell ref="I24:J24"/>
    <mergeCell ref="K7:K8"/>
    <mergeCell ref="I23:J23"/>
    <mergeCell ref="A32:E32"/>
    <mergeCell ref="I14:J14"/>
    <mergeCell ref="I17:J17"/>
    <mergeCell ref="I29:J29"/>
    <mergeCell ref="A7:A9"/>
    <mergeCell ref="I20:J20"/>
    <mergeCell ref="I7:J8"/>
    <mergeCell ref="J2:K2"/>
    <mergeCell ref="I10:J10"/>
    <mergeCell ref="I19:J19"/>
    <mergeCell ref="I13:J13"/>
    <mergeCell ref="I31:J31"/>
  </mergeCells>
  <pageMargins left="0.7874015748031497" right="0.5905511811023623" top="1.574803149606299" bottom="0.5905511811023623" header="0.3149606299212598" footer="0.1968503937007874"/>
  <pageSetup orientation="landscape" paperSize="9" scale="78" fitToWidth="0" horizontalDpi="360" verticalDpi="360"/>
  <headerFooter scaleWithDoc="0">
    <oddHeader>&amp;L&amp;G</oddHeader>
    <oddFooter/>
    <evenHeader/>
    <evenFooter/>
    <firstHeader/>
    <firstFooter/>
  </headerFooter>
</worksheet>
</file>

<file path=xl/worksheets/sheet8.xml><?xml version="1.0" encoding="utf-8"?>
<worksheet xmlns="http://schemas.openxmlformats.org/spreadsheetml/2006/main">
  <sheetPr codeName="Plan6">
    <outlinePr summaryBelow="1" summaryRight="1"/>
    <pageSetUpPr/>
  </sheetPr>
  <dimension ref="A1:AD31"/>
  <sheetViews>
    <sheetView view="pageBreakPreview" zoomScale="90" zoomScaleSheetLayoutView="90" workbookViewId="0">
      <selection activeCell="H12" sqref="H12"/>
    </sheetView>
  </sheetViews>
  <sheetFormatPr baseColWidth="8" defaultColWidth="10.28515625" defaultRowHeight="15"/>
  <cols>
    <col width="25.5703125" customWidth="1" style="70" min="1" max="1"/>
    <col width="8.5703125" customWidth="1" style="81" min="2" max="2"/>
    <col width="8.5703125" customWidth="1" style="70" min="3" max="7"/>
    <col width="10.5703125" customWidth="1" style="70" min="8" max="8"/>
    <col width="8.5703125" customWidth="1" style="70" min="9" max="12"/>
    <col width="15.5703125" customWidth="1" style="70" min="13" max="13"/>
    <col width="12.5703125" customWidth="1" style="70" min="14" max="15"/>
    <col width="12.7109375" customWidth="1" style="70" min="16" max="16"/>
    <col width="9.5703125" customWidth="1" style="70" min="17" max="17"/>
    <col width="15.85546875" customWidth="1" style="70" min="18" max="18"/>
    <col width="17.42578125" customWidth="1" style="70" min="19" max="19"/>
    <col width="11.140625" customWidth="1" style="70" min="20" max="20"/>
    <col width="11.42578125" customWidth="1" style="70" min="21" max="21"/>
    <col width="9.42578125" bestFit="1" customWidth="1" style="70" min="22" max="22"/>
    <col width="17.5703125" customWidth="1" style="70" min="23" max="23"/>
    <col width="10.28515625" customWidth="1" style="70" min="24" max="24"/>
    <col width="11.140625" bestFit="1" customWidth="1" style="70" min="25" max="25"/>
    <col width="10.28515625" customWidth="1" style="70" min="26" max="26"/>
    <col width="12" bestFit="1" customWidth="1" style="70" min="27" max="27"/>
    <col width="9" customWidth="1" style="70" min="28" max="28"/>
    <col width="15.140625" customWidth="1" style="70" min="29" max="29"/>
    <col width="18.42578125" customWidth="1" style="70" min="30" max="30"/>
    <col width="10.28515625" customWidth="1" style="70" min="31" max="16384"/>
  </cols>
  <sheetData>
    <row r="1" ht="30" customFormat="1" customHeight="1" s="44">
      <c r="A1" s="42" t="inlineStr">
        <is>
          <t>PROJETO:</t>
        </is>
      </c>
      <c r="B1" s="43" t="n"/>
      <c r="C1" s="43" t="n"/>
      <c r="D1" s="43" t="n"/>
      <c r="H1" s="563" t="n"/>
      <c r="AC1" s="458" t="inlineStr">
        <is>
          <t>SEMINF/DP                                             PROCESSO Nº</t>
        </is>
      </c>
      <c r="AD1" s="564" t="n"/>
    </row>
    <row r="2" ht="20.1" customFormat="1" customHeight="1" s="44">
      <c r="A2" s="42" t="inlineStr">
        <is>
          <t>OBJETO:</t>
        </is>
      </c>
      <c r="H2" s="563" t="n"/>
      <c r="AC2" s="459" t="inlineStr">
        <is>
          <t>XXXX/XXXX/XXXX/XXXX</t>
        </is>
      </c>
      <c r="AD2" s="564" t="n"/>
    </row>
    <row r="3" ht="20.1" customFormat="1" customHeight="1" s="44">
      <c r="A3" s="42" t="inlineStr">
        <is>
          <t>LOCAL:</t>
        </is>
      </c>
      <c r="B3" s="46" t="n"/>
      <c r="C3" s="46" t="n"/>
      <c r="D3" s="46" t="n"/>
      <c r="H3" s="563" t="n"/>
      <c r="AC3" s="458" t="inlineStr">
        <is>
          <t>FOLHA</t>
        </is>
      </c>
      <c r="AD3" s="458" t="inlineStr">
        <is>
          <t>RUBRICA</t>
        </is>
      </c>
    </row>
    <row r="4" ht="20.1" customFormat="1" customHeight="1" s="44">
      <c r="A4" s="42" t="inlineStr">
        <is>
          <t xml:space="preserve">ORÇAMENTO: </t>
        </is>
      </c>
      <c r="B4" s="46" t="n"/>
      <c r="C4" s="46" t="n"/>
      <c r="D4" s="46" t="n"/>
      <c r="H4" s="563" t="n"/>
      <c r="AC4" s="458" t="n"/>
      <c r="AD4" s="458" t="n"/>
    </row>
    <row r="5" ht="20.1" customFormat="1" customHeight="1" s="51">
      <c r="A5" s="48" t="n"/>
      <c r="B5" s="49" t="n"/>
      <c r="C5" s="50" t="n"/>
      <c r="D5" s="50" t="n"/>
      <c r="H5" s="565" t="n"/>
    </row>
    <row r="6" ht="24.75" customHeight="1" s="496">
      <c r="A6" s="475" t="inlineStr">
        <is>
          <t>PAREDES, PAINÉIS E REVESTIMENTOS</t>
        </is>
      </c>
      <c r="B6" s="531" t="n"/>
      <c r="C6" s="531" t="n"/>
      <c r="D6" s="531" t="n"/>
      <c r="E6" s="531" t="n"/>
      <c r="F6" s="531" t="n"/>
      <c r="G6" s="531" t="n"/>
      <c r="H6" s="531" t="n"/>
      <c r="I6" s="531" t="n"/>
      <c r="J6" s="531" t="n"/>
      <c r="K6" s="531" t="n"/>
      <c r="L6" s="531" t="n"/>
      <c r="M6" s="531" t="n"/>
      <c r="N6" s="531" t="n"/>
      <c r="O6" s="531" t="n"/>
      <c r="P6" s="531" t="n"/>
      <c r="Q6" s="531" t="n"/>
      <c r="R6" s="531" t="n"/>
      <c r="S6" s="531" t="n"/>
      <c r="T6" s="531" t="n"/>
      <c r="U6" s="531" t="n"/>
      <c r="V6" s="531" t="n"/>
      <c r="W6" s="531" t="n"/>
      <c r="X6" s="531" t="n"/>
      <c r="Y6" s="531" t="n"/>
      <c r="Z6" s="531" t="n"/>
      <c r="AA6" s="531" t="n"/>
      <c r="AB6" s="531" t="n"/>
      <c r="AC6" s="531" t="n"/>
      <c r="AD6" s="510" t="n"/>
    </row>
    <row r="7" ht="45" customHeight="1" s="496">
      <c r="A7" s="452" t="inlineStr">
        <is>
          <t>AMBIENTE</t>
        </is>
      </c>
      <c r="B7" s="452" t="inlineStr">
        <is>
          <t>DIMENSÕES</t>
        </is>
      </c>
      <c r="C7" s="531" t="n"/>
      <c r="D7" s="510" t="n"/>
      <c r="E7" s="452" t="inlineStr">
        <is>
          <t>ACRÉSCIMO</t>
        </is>
      </c>
      <c r="F7" s="531" t="n"/>
      <c r="G7" s="510" t="n"/>
      <c r="H7" s="452" t="inlineStr">
        <is>
          <t>Q (und)</t>
        </is>
      </c>
      <c r="I7" s="452" t="inlineStr">
        <is>
          <t>VÃOS/ DESCONTOS</t>
        </is>
      </c>
      <c r="J7" s="531" t="n"/>
      <c r="K7" s="531" t="n"/>
      <c r="L7" s="510" t="n"/>
      <c r="M7" s="451" t="inlineStr">
        <is>
          <t>ALVENARIA
(M2)</t>
        </is>
      </c>
      <c r="N7" s="531" t="n"/>
      <c r="O7" s="510" t="n"/>
      <c r="P7" s="451" t="inlineStr">
        <is>
          <t>CHAPISCO
(M2)</t>
        </is>
      </c>
      <c r="Q7" s="531" t="n"/>
      <c r="R7" s="510" t="n"/>
      <c r="S7" s="451" t="inlineStr">
        <is>
          <t>EMBOÇO                      M2</t>
        </is>
      </c>
      <c r="T7" s="451" t="inlineStr">
        <is>
          <t>REVESTIMENTO                                               M2</t>
        </is>
      </c>
      <c r="U7" s="531" t="n"/>
      <c r="V7" s="510" t="n"/>
      <c r="W7" s="451" t="inlineStr">
        <is>
          <t>REBOCO                                        M2</t>
        </is>
      </c>
      <c r="X7" s="510" t="n"/>
      <c r="Y7" s="451" t="inlineStr">
        <is>
          <t>SELADOR                            M2</t>
        </is>
      </c>
      <c r="Z7" s="510" t="n"/>
      <c r="AA7" s="451" t="inlineStr">
        <is>
          <t>MASSA                            M2</t>
        </is>
      </c>
      <c r="AB7" s="510" t="n"/>
      <c r="AC7" s="451" t="inlineStr">
        <is>
          <t>PINTURA                                            M2</t>
        </is>
      </c>
      <c r="AD7" s="510" t="n"/>
    </row>
    <row r="8" ht="50.1" customHeight="1" s="496">
      <c r="A8" s="576" t="n"/>
      <c r="B8" s="72" t="inlineStr">
        <is>
          <t>L (m)</t>
        </is>
      </c>
      <c r="C8" s="72" t="inlineStr">
        <is>
          <t>C (m)</t>
        </is>
      </c>
      <c r="D8" s="72" t="inlineStr">
        <is>
          <t>H (m)</t>
        </is>
      </c>
      <c r="E8" s="72" t="inlineStr">
        <is>
          <t>L (m)</t>
        </is>
      </c>
      <c r="F8" s="72" t="inlineStr">
        <is>
          <t>C (m)</t>
        </is>
      </c>
      <c r="G8" s="72" t="inlineStr">
        <is>
          <t>H (m)</t>
        </is>
      </c>
      <c r="H8" s="576" t="n"/>
      <c r="I8" s="72" t="inlineStr">
        <is>
          <t>L (m)</t>
        </is>
      </c>
      <c r="J8" s="72" t="inlineStr">
        <is>
          <t>C (m)</t>
        </is>
      </c>
      <c r="K8" s="72" t="inlineStr">
        <is>
          <t>H (m)</t>
        </is>
      </c>
      <c r="L8" s="72" t="inlineStr">
        <is>
          <t>Q (und)</t>
        </is>
      </c>
      <c r="M8" s="464" t="inlineStr">
        <is>
          <t xml:space="preserve">(L + C) x H x Q </t>
        </is>
      </c>
      <c r="N8" s="464" t="inlineStr">
        <is>
          <t>VÃOS</t>
        </is>
      </c>
      <c r="O8" s="464" t="inlineStr">
        <is>
          <t>ÁREA LÍQUIDA</t>
        </is>
      </c>
      <c r="P8" s="464" t="inlineStr">
        <is>
          <t>PAREDE</t>
        </is>
      </c>
      <c r="Q8" s="510" t="n"/>
      <c r="R8" s="464" t="inlineStr">
        <is>
          <t>TETO</t>
        </is>
      </c>
      <c r="S8" s="464" t="n"/>
      <c r="T8" s="464" t="inlineStr">
        <is>
          <t>P (m)</t>
        </is>
      </c>
      <c r="U8" s="464" t="inlineStr">
        <is>
          <t>H (m)</t>
        </is>
      </c>
      <c r="V8" s="464" t="inlineStr">
        <is>
          <t>TOTAL</t>
        </is>
      </c>
      <c r="W8" s="83" t="inlineStr">
        <is>
          <t>PAREDE</t>
        </is>
      </c>
      <c r="X8" s="83" t="inlineStr">
        <is>
          <t>TETO</t>
        </is>
      </c>
      <c r="Y8" s="83" t="inlineStr">
        <is>
          <t>PAREDE</t>
        </is>
      </c>
      <c r="Z8" s="83" t="inlineStr">
        <is>
          <t>TETO</t>
        </is>
      </c>
      <c r="AA8" s="83" t="inlineStr">
        <is>
          <t>PAREDE</t>
        </is>
      </c>
      <c r="AB8" s="83" t="inlineStr">
        <is>
          <t>TETO</t>
        </is>
      </c>
      <c r="AC8" s="83" t="inlineStr">
        <is>
          <t>PAREDE</t>
        </is>
      </c>
      <c r="AD8" s="83" t="inlineStr">
        <is>
          <t>TETO</t>
        </is>
      </c>
    </row>
    <row r="9" ht="15" customHeight="1" s="496">
      <c r="A9" s="74" t="n"/>
      <c r="B9" s="76" t="n"/>
      <c r="C9" s="76" t="n"/>
      <c r="D9" s="76" t="n"/>
      <c r="E9" s="76" t="n"/>
      <c r="F9" s="76" t="n"/>
      <c r="G9" s="76" t="n"/>
      <c r="H9" s="76" t="n"/>
      <c r="I9" s="76" t="n"/>
      <c r="J9" s="76" t="n"/>
      <c r="K9" s="76" t="n"/>
      <c r="L9" s="76" t="n"/>
      <c r="M9" s="425">
        <f>((B9+C9+E9+F9))*D9*H9</f>
        <v/>
      </c>
      <c r="N9" s="425">
        <f>I9*K9*L9</f>
        <v/>
      </c>
      <c r="O9" s="425">
        <f>IF(N9&gt;2,M9-(N9-2),M9)</f>
        <v/>
      </c>
      <c r="P9" s="425">
        <f>(O9*2)+(((B9+C9)*G9)*2)</f>
        <v/>
      </c>
      <c r="Q9" s="510" t="n"/>
      <c r="R9" s="425">
        <f>B9*C9</f>
        <v/>
      </c>
      <c r="S9" s="425" t="n"/>
      <c r="T9" s="425" t="n"/>
      <c r="U9" s="425" t="n"/>
      <c r="V9" s="425" t="n"/>
      <c r="W9" s="425">
        <f>P9-S9</f>
        <v/>
      </c>
      <c r="X9" s="425">
        <f>R9</f>
        <v/>
      </c>
      <c r="Y9" s="425">
        <f>W9</f>
        <v/>
      </c>
      <c r="Z9" s="425">
        <f>X9</f>
        <v/>
      </c>
      <c r="AA9" s="425">
        <f>Y9</f>
        <v/>
      </c>
      <c r="AB9" s="425">
        <f>Z9</f>
        <v/>
      </c>
      <c r="AC9" s="425">
        <f>AA9</f>
        <v/>
      </c>
      <c r="AD9" s="425">
        <f>AB9</f>
        <v/>
      </c>
    </row>
    <row r="10" ht="15" customHeight="1" s="496">
      <c r="A10" s="74" t="n"/>
      <c r="B10" s="76" t="n"/>
      <c r="C10" s="76" t="n"/>
      <c r="D10" s="76" t="n"/>
      <c r="E10" s="76" t="n"/>
      <c r="F10" s="76" t="n"/>
      <c r="G10" s="76" t="n"/>
      <c r="H10" s="76" t="n"/>
      <c r="I10" s="76" t="n"/>
      <c r="J10" s="76" t="n"/>
      <c r="K10" s="76" t="n"/>
      <c r="L10" s="76" t="n"/>
      <c r="M10" s="425" t="n"/>
      <c r="N10" s="425">
        <f>I10*K10*L10</f>
        <v/>
      </c>
      <c r="O10" s="425">
        <f>IF(N10&gt;2,M9-(N10-2),M10)</f>
        <v/>
      </c>
      <c r="P10" s="425">
        <f>(O10*2)+(((B10+C10)*G10)*2)</f>
        <v/>
      </c>
      <c r="Q10" s="510" t="n"/>
      <c r="R10" s="425" t="n"/>
      <c r="S10" s="425" t="n"/>
      <c r="T10" s="425" t="n"/>
      <c r="U10" s="425" t="n"/>
      <c r="V10" s="425" t="n"/>
      <c r="W10" s="425">
        <f>P10-S10</f>
        <v/>
      </c>
      <c r="X10" s="425" t="n"/>
      <c r="Y10" s="425">
        <f>W10</f>
        <v/>
      </c>
      <c r="Z10" s="425" t="n"/>
      <c r="AA10" s="425">
        <f>Y10</f>
        <v/>
      </c>
      <c r="AB10" s="425" t="n"/>
      <c r="AC10" s="425">
        <f>AA10</f>
        <v/>
      </c>
      <c r="AD10" s="425" t="n"/>
    </row>
    <row r="11" ht="15" customHeight="1" s="496">
      <c r="A11" s="74" t="n"/>
      <c r="B11" s="76" t="n"/>
      <c r="C11" s="76" t="n"/>
      <c r="D11" s="76" t="n"/>
      <c r="E11" s="76" t="n"/>
      <c r="F11" s="76" t="n"/>
      <c r="G11" s="76" t="n"/>
      <c r="H11" s="76" t="n"/>
      <c r="I11" s="76" t="n"/>
      <c r="J11" s="76" t="n"/>
      <c r="K11" s="76" t="n"/>
      <c r="L11" s="76" t="n"/>
      <c r="M11" s="425">
        <f>((B11+C11+E11+F11))*D11*H11</f>
        <v/>
      </c>
      <c r="N11" s="425">
        <f>I11*K11*L11</f>
        <v/>
      </c>
      <c r="O11" s="425">
        <f>IF(N11&gt;2,M11-(N11-2),M11)</f>
        <v/>
      </c>
      <c r="P11" s="425">
        <f>(O11*2)+(((B11+C11)*G11)*2)</f>
        <v/>
      </c>
      <c r="Q11" s="510" t="n"/>
      <c r="R11" s="425">
        <f>B11*C11</f>
        <v/>
      </c>
      <c r="S11" s="425">
        <f>V11</f>
        <v/>
      </c>
      <c r="T11" s="425">
        <f>B11*2+C11*2</f>
        <v/>
      </c>
      <c r="U11" s="425">
        <f>D11+G11</f>
        <v/>
      </c>
      <c r="V11" s="425">
        <f>T11*U11</f>
        <v/>
      </c>
      <c r="W11" s="425">
        <f>P11-S11</f>
        <v/>
      </c>
      <c r="X11" s="425">
        <f>R11</f>
        <v/>
      </c>
      <c r="Y11" s="425">
        <f>W11</f>
        <v/>
      </c>
      <c r="Z11" s="425">
        <f>X11</f>
        <v/>
      </c>
      <c r="AA11" s="425">
        <f>Y11</f>
        <v/>
      </c>
      <c r="AB11" s="425">
        <f>Z11</f>
        <v/>
      </c>
      <c r="AC11" s="425">
        <f>AA11</f>
        <v/>
      </c>
      <c r="AD11" s="425">
        <f>AB11</f>
        <v/>
      </c>
    </row>
    <row r="12" ht="15" customHeight="1" s="496">
      <c r="A12" s="74" t="n"/>
      <c r="B12" s="76" t="n"/>
      <c r="C12" s="76" t="n"/>
      <c r="D12" s="76" t="n"/>
      <c r="E12" s="76" t="n"/>
      <c r="F12" s="76" t="n"/>
      <c r="G12" s="76" t="n"/>
      <c r="H12" s="76" t="n"/>
      <c r="I12" s="76" t="n"/>
      <c r="J12" s="76" t="n"/>
      <c r="K12" s="76" t="n"/>
      <c r="L12" s="76" t="n"/>
      <c r="M12" s="425">
        <f>((B12+C12+E12+F12))*D12*H12</f>
        <v/>
      </c>
      <c r="N12" s="425">
        <f>I12*K12*L12</f>
        <v/>
      </c>
      <c r="O12" s="425">
        <f>IF(N12&gt;2,M12-(N12-2),M12)</f>
        <v/>
      </c>
      <c r="P12" s="425">
        <f>(O12*2)+(((B12+C12)*G12)*2)</f>
        <v/>
      </c>
      <c r="Q12" s="510" t="n"/>
      <c r="R12" s="425" t="n"/>
      <c r="S12" s="425" t="n"/>
      <c r="T12" s="425" t="n"/>
      <c r="U12" s="425" t="n"/>
      <c r="V12" s="425" t="n"/>
      <c r="W12" s="425">
        <f>P12-S12</f>
        <v/>
      </c>
      <c r="X12" s="425" t="n"/>
      <c r="Y12" s="425">
        <f>W12</f>
        <v/>
      </c>
      <c r="Z12" s="425" t="n"/>
      <c r="AA12" s="425">
        <f>Y12</f>
        <v/>
      </c>
      <c r="AB12" s="425" t="n"/>
      <c r="AC12" s="425">
        <f>AA12</f>
        <v/>
      </c>
      <c r="AD12" s="425" t="n"/>
    </row>
    <row r="13" ht="15" customHeight="1" s="496">
      <c r="A13" s="74" t="n"/>
      <c r="B13" s="76" t="n"/>
      <c r="C13" s="76" t="n"/>
      <c r="D13" s="76" t="n"/>
      <c r="E13" s="76" t="n"/>
      <c r="F13" s="76" t="n"/>
      <c r="G13" s="76" t="n"/>
      <c r="H13" s="76" t="n"/>
      <c r="I13" s="76" t="n"/>
      <c r="J13" s="76" t="n"/>
      <c r="K13" s="76" t="n"/>
      <c r="L13" s="76" t="n"/>
      <c r="M13" s="425">
        <f>((B13+C13+E13+F13))*D13*H13</f>
        <v/>
      </c>
      <c r="N13" s="425">
        <f>I13*K13*L13</f>
        <v/>
      </c>
      <c r="O13" s="425">
        <f>IF(N13&gt;2,M13-(N13-2),M13)</f>
        <v/>
      </c>
      <c r="P13" s="425">
        <f>(O13*2)+(((B13+C13)*G13)*2)</f>
        <v/>
      </c>
      <c r="Q13" s="510" t="n"/>
      <c r="R13" s="425">
        <f>B13*C13</f>
        <v/>
      </c>
      <c r="S13" s="425" t="n"/>
      <c r="T13" s="425" t="n"/>
      <c r="U13" s="425" t="n"/>
      <c r="V13" s="425" t="n"/>
      <c r="W13" s="425">
        <f>P13-S13</f>
        <v/>
      </c>
      <c r="X13" s="425">
        <f>R13</f>
        <v/>
      </c>
      <c r="Y13" s="425">
        <f>W13</f>
        <v/>
      </c>
      <c r="Z13" s="425">
        <f>X13</f>
        <v/>
      </c>
      <c r="AA13" s="425">
        <f>Y13</f>
        <v/>
      </c>
      <c r="AB13" s="425">
        <f>Z13</f>
        <v/>
      </c>
      <c r="AC13" s="425">
        <f>AA13</f>
        <v/>
      </c>
      <c r="AD13" s="425">
        <f>AB13</f>
        <v/>
      </c>
    </row>
    <row r="14" ht="15" customHeight="1" s="496">
      <c r="A14" s="74" t="n"/>
      <c r="B14" s="76" t="n"/>
      <c r="C14" s="76" t="n"/>
      <c r="D14" s="76" t="n"/>
      <c r="E14" s="76" t="n"/>
      <c r="F14" s="76" t="n"/>
      <c r="G14" s="76" t="n"/>
      <c r="H14" s="76" t="n"/>
      <c r="I14" s="76" t="n"/>
      <c r="J14" s="76" t="n"/>
      <c r="K14" s="76" t="n"/>
      <c r="L14" s="76" t="n"/>
      <c r="M14" s="425">
        <f>((B14+C14+E14+F14))*D14*H14</f>
        <v/>
      </c>
      <c r="N14" s="425">
        <f>I14*K14*L14</f>
        <v/>
      </c>
      <c r="O14" s="425">
        <f>IF(N14&gt;2,M14-(N14-2),M14)</f>
        <v/>
      </c>
      <c r="P14" s="425">
        <f>(O14*2)+(((B14+C14)*G14)*2)</f>
        <v/>
      </c>
      <c r="Q14" s="510" t="n"/>
      <c r="R14" s="425" t="n"/>
      <c r="S14" s="425" t="n"/>
      <c r="T14" s="425" t="n"/>
      <c r="U14" s="425" t="n"/>
      <c r="V14" s="425" t="n"/>
      <c r="W14" s="425">
        <f>P14-S14</f>
        <v/>
      </c>
      <c r="X14" s="425" t="n"/>
      <c r="Y14" s="425">
        <f>W14</f>
        <v/>
      </c>
      <c r="Z14" s="425" t="n"/>
      <c r="AA14" s="425">
        <f>Y14</f>
        <v/>
      </c>
      <c r="AB14" s="425" t="n"/>
      <c r="AC14" s="425">
        <f>AA14</f>
        <v/>
      </c>
      <c r="AD14" s="425" t="n"/>
    </row>
    <row r="15" ht="15" customHeight="1" s="496">
      <c r="A15" s="74" t="n"/>
      <c r="B15" s="76" t="n"/>
      <c r="C15" s="76" t="n"/>
      <c r="D15" s="76" t="n"/>
      <c r="E15" s="76" t="n"/>
      <c r="F15" s="76" t="n"/>
      <c r="G15" s="76" t="n"/>
      <c r="H15" s="76" t="n"/>
      <c r="I15" s="76" t="n"/>
      <c r="J15" s="76" t="n"/>
      <c r="K15" s="76" t="n"/>
      <c r="L15" s="76" t="n"/>
      <c r="M15" s="425">
        <f>((B15+C15+E15+F15))*D15*H15</f>
        <v/>
      </c>
      <c r="N15" s="425">
        <f>I15*K15*L15</f>
        <v/>
      </c>
      <c r="O15" s="425">
        <f>IF(N15&gt;2,M15-(N15-2),M15)</f>
        <v/>
      </c>
      <c r="P15" s="425">
        <f>(O15*2)+(((B15+C15)*G15)*2)</f>
        <v/>
      </c>
      <c r="Q15" s="510" t="n"/>
      <c r="R15" s="425" t="n"/>
      <c r="S15" s="425" t="n"/>
      <c r="T15" s="425" t="n"/>
      <c r="U15" s="425" t="n"/>
      <c r="V15" s="425" t="n"/>
      <c r="W15" s="425">
        <f>P15-S15</f>
        <v/>
      </c>
      <c r="X15" s="425" t="n"/>
      <c r="Y15" s="425">
        <f>W15</f>
        <v/>
      </c>
      <c r="Z15" s="425" t="n"/>
      <c r="AA15" s="425">
        <f>Y15</f>
        <v/>
      </c>
      <c r="AB15" s="425" t="n"/>
      <c r="AC15" s="425">
        <f>AA15</f>
        <v/>
      </c>
      <c r="AD15" s="425" t="n"/>
    </row>
    <row r="16" ht="15" customHeight="1" s="496">
      <c r="A16" s="74" t="n"/>
      <c r="B16" s="76" t="n"/>
      <c r="C16" s="76" t="n"/>
      <c r="D16" s="76" t="n"/>
      <c r="E16" s="76" t="n"/>
      <c r="F16" s="76" t="n"/>
      <c r="G16" s="76" t="n"/>
      <c r="H16" s="76" t="n"/>
      <c r="I16" s="76" t="n"/>
      <c r="J16" s="76" t="n"/>
      <c r="K16" s="76" t="n"/>
      <c r="L16" s="76" t="n"/>
      <c r="M16" s="425">
        <f>((B16+C16+E16+F16))*D16*H16</f>
        <v/>
      </c>
      <c r="N16" s="425">
        <f>I16*K16*L16</f>
        <v/>
      </c>
      <c r="O16" s="425">
        <f>IF(N16&gt;2,M16-(N16-2),M16)</f>
        <v/>
      </c>
      <c r="P16" s="425">
        <f>(O16*2)+(((B16+C16)*G16)*2)</f>
        <v/>
      </c>
      <c r="Q16" s="510" t="n"/>
      <c r="R16" s="425">
        <f>B16*C16</f>
        <v/>
      </c>
      <c r="S16" s="425">
        <f>V16</f>
        <v/>
      </c>
      <c r="T16" s="425">
        <f>B16*2+C16*2</f>
        <v/>
      </c>
      <c r="U16" s="425">
        <f>D16+G16</f>
        <v/>
      </c>
      <c r="V16" s="425">
        <f>T16*U16</f>
        <v/>
      </c>
      <c r="W16" s="425">
        <f>P16-S16</f>
        <v/>
      </c>
      <c r="X16" s="425">
        <f>R16</f>
        <v/>
      </c>
      <c r="Y16" s="425">
        <f>W16</f>
        <v/>
      </c>
      <c r="Z16" s="425">
        <f>X16</f>
        <v/>
      </c>
      <c r="AA16" s="425">
        <f>Y16</f>
        <v/>
      </c>
      <c r="AB16" s="425">
        <f>Z16</f>
        <v/>
      </c>
      <c r="AC16" s="425">
        <f>AA16</f>
        <v/>
      </c>
      <c r="AD16" s="425">
        <f>AB16</f>
        <v/>
      </c>
    </row>
    <row r="17" ht="15" customHeight="1" s="496">
      <c r="A17" s="74" t="n"/>
      <c r="B17" s="76" t="n"/>
      <c r="C17" s="76" t="n"/>
      <c r="D17" s="76" t="n"/>
      <c r="E17" s="76" t="n"/>
      <c r="F17" s="76" t="n"/>
      <c r="G17" s="76" t="n"/>
      <c r="H17" s="76" t="n"/>
      <c r="I17" s="76" t="n"/>
      <c r="J17" s="76" t="n"/>
      <c r="K17" s="76" t="n"/>
      <c r="L17" s="76" t="n"/>
      <c r="M17" s="425">
        <f>((B17+C17+E17+F17))*D17*H17</f>
        <v/>
      </c>
      <c r="N17" s="425">
        <f>I17*K17*L17</f>
        <v/>
      </c>
      <c r="O17" s="425">
        <f>IF(N17&gt;2,M17-(N17-2),M17)</f>
        <v/>
      </c>
      <c r="P17" s="425">
        <f>(O17*2)+(((B17+C17)*G17)*2)</f>
        <v/>
      </c>
      <c r="Q17" s="510" t="n"/>
      <c r="R17" s="425" t="n"/>
      <c r="S17" s="425" t="n"/>
      <c r="T17" s="425" t="n"/>
      <c r="U17" s="425" t="n"/>
      <c r="V17" s="425" t="n"/>
      <c r="W17" s="425">
        <f>P17-S17</f>
        <v/>
      </c>
      <c r="X17" s="425" t="n"/>
      <c r="Y17" s="425">
        <f>W17</f>
        <v/>
      </c>
      <c r="Z17" s="425" t="n"/>
      <c r="AA17" s="425">
        <f>Y17</f>
        <v/>
      </c>
      <c r="AB17" s="425" t="n"/>
      <c r="AC17" s="425">
        <f>AA17</f>
        <v/>
      </c>
      <c r="AD17" s="425" t="n"/>
    </row>
    <row r="18" ht="15" customHeight="1" s="496">
      <c r="A18" s="74" t="n"/>
      <c r="B18" s="76" t="n"/>
      <c r="C18" s="76" t="n"/>
      <c r="D18" s="76" t="n"/>
      <c r="E18" s="76" t="n"/>
      <c r="F18" s="76" t="n"/>
      <c r="G18" s="76" t="n"/>
      <c r="H18" s="76" t="n"/>
      <c r="I18" s="76" t="n"/>
      <c r="J18" s="76" t="n"/>
      <c r="K18" s="76" t="n"/>
      <c r="L18" s="76" t="n"/>
      <c r="M18" s="425">
        <f>((B18+C18+E18+F18))*D18*H18</f>
        <v/>
      </c>
      <c r="N18" s="425">
        <f>I18*K18*L18</f>
        <v/>
      </c>
      <c r="O18" s="425">
        <f>IF(N18&gt;2,M18-(N18-2),M18)</f>
        <v/>
      </c>
      <c r="P18" s="425">
        <f>(O18*2)+(((B18+C18)*G18)*2)</f>
        <v/>
      </c>
      <c r="Q18" s="510" t="n"/>
      <c r="R18" s="425">
        <f>B18*C18</f>
        <v/>
      </c>
      <c r="S18" s="425" t="n"/>
      <c r="T18" s="425" t="n"/>
      <c r="U18" s="425" t="n"/>
      <c r="V18" s="425" t="n"/>
      <c r="W18" s="425">
        <f>P18-S18</f>
        <v/>
      </c>
      <c r="X18" s="425">
        <f>R18</f>
        <v/>
      </c>
      <c r="Y18" s="425">
        <f>W18</f>
        <v/>
      </c>
      <c r="Z18" s="425">
        <f>X18</f>
        <v/>
      </c>
      <c r="AA18" s="425">
        <f>Y18</f>
        <v/>
      </c>
      <c r="AB18" s="425">
        <f>Z18</f>
        <v/>
      </c>
      <c r="AC18" s="425">
        <f>AA18</f>
        <v/>
      </c>
      <c r="AD18" s="425">
        <f>AB18</f>
        <v/>
      </c>
    </row>
    <row r="19" ht="15" customHeight="1" s="496">
      <c r="A19" s="74" t="n"/>
      <c r="B19" s="76" t="n"/>
      <c r="C19" s="76" t="n"/>
      <c r="D19" s="76" t="n"/>
      <c r="E19" s="76" t="n"/>
      <c r="F19" s="76" t="n"/>
      <c r="G19" s="76" t="n"/>
      <c r="H19" s="76" t="n"/>
      <c r="I19" s="76" t="n"/>
      <c r="J19" s="76" t="n"/>
      <c r="K19" s="76" t="n"/>
      <c r="L19" s="76" t="n"/>
      <c r="M19" s="425">
        <f>((B19+C19+E19+F19))*D19*H19</f>
        <v/>
      </c>
      <c r="N19" s="425">
        <f>I19*K19*L19</f>
        <v/>
      </c>
      <c r="O19" s="425">
        <f>IF(N19&gt;2,M19-(N19-2),M19)</f>
        <v/>
      </c>
      <c r="P19" s="425">
        <f>(O19*2)+(((B19+C19)*G19)*2)</f>
        <v/>
      </c>
      <c r="Q19" s="510" t="n"/>
      <c r="R19" s="425" t="n"/>
      <c r="S19" s="425" t="n"/>
      <c r="T19" s="425" t="n"/>
      <c r="U19" s="425" t="n"/>
      <c r="V19" s="425" t="n"/>
      <c r="W19" s="425">
        <f>P19-S19</f>
        <v/>
      </c>
      <c r="X19" s="425" t="n"/>
      <c r="Y19" s="425">
        <f>W19</f>
        <v/>
      </c>
      <c r="Z19" s="425" t="n"/>
      <c r="AA19" s="425">
        <f>Y19</f>
        <v/>
      </c>
      <c r="AB19" s="425" t="n"/>
      <c r="AC19" s="425">
        <f>AA19</f>
        <v/>
      </c>
      <c r="AD19" s="425" t="n"/>
    </row>
    <row r="20" ht="15" customHeight="1" s="496">
      <c r="A20" s="74" t="n"/>
      <c r="B20" s="76" t="n"/>
      <c r="C20" s="76" t="n"/>
      <c r="D20" s="76" t="n"/>
      <c r="E20" s="76" t="n"/>
      <c r="F20" s="76" t="n"/>
      <c r="G20" s="76" t="n"/>
      <c r="H20" s="76" t="n"/>
      <c r="I20" s="76" t="n"/>
      <c r="J20" s="76" t="n"/>
      <c r="K20" s="76" t="n"/>
      <c r="L20" s="76" t="n"/>
      <c r="M20" s="425">
        <f>((B20+C20+E20+F20))*D20*H20</f>
        <v/>
      </c>
      <c r="N20" s="425">
        <f>I20*K20*L20</f>
        <v/>
      </c>
      <c r="O20" s="425">
        <f>IF(N20&gt;2,M20-(N20-2),M20)</f>
        <v/>
      </c>
      <c r="P20" s="425">
        <f>(O20*2)+(((B20+C20)*G20)*2)</f>
        <v/>
      </c>
      <c r="Q20" s="510" t="n"/>
      <c r="R20" s="425" t="n"/>
      <c r="S20" s="425" t="n"/>
      <c r="T20" s="425" t="n"/>
      <c r="U20" s="425" t="n"/>
      <c r="V20" s="425" t="n"/>
      <c r="W20" s="425" t="n"/>
      <c r="X20" s="425" t="n"/>
      <c r="Y20" s="425" t="n"/>
      <c r="Z20" s="425" t="n"/>
      <c r="AA20" s="425" t="n"/>
      <c r="AB20" s="425" t="n"/>
      <c r="AC20" s="425" t="n"/>
      <c r="AD20" s="425" t="n"/>
    </row>
    <row r="21" ht="15" customHeight="1" s="496">
      <c r="A21" s="74" t="n"/>
      <c r="B21" s="76" t="n"/>
      <c r="C21" s="76" t="n"/>
      <c r="D21" s="76" t="n"/>
      <c r="E21" s="76" t="n"/>
      <c r="F21" s="76" t="n"/>
      <c r="G21" s="76" t="n"/>
      <c r="H21" s="76" t="n"/>
      <c r="I21" s="76" t="n"/>
      <c r="J21" s="76" t="n"/>
      <c r="K21" s="76" t="n"/>
      <c r="L21" s="76" t="n"/>
      <c r="M21" s="425" t="n"/>
      <c r="N21" s="425" t="n"/>
      <c r="O21" s="425" t="n"/>
      <c r="P21" s="425" t="n"/>
      <c r="Q21" s="510" t="n"/>
      <c r="R21" s="425">
        <f>B21*C21</f>
        <v/>
      </c>
      <c r="S21" s="425" t="n"/>
      <c r="T21" s="425" t="n"/>
      <c r="U21" s="425" t="n"/>
      <c r="V21" s="425" t="n"/>
      <c r="W21" s="425" t="n"/>
      <c r="X21" s="425">
        <f>R21</f>
        <v/>
      </c>
      <c r="Y21" s="425" t="n"/>
      <c r="Z21" s="425">
        <f>X21</f>
        <v/>
      </c>
      <c r="AA21" s="425" t="n"/>
      <c r="AB21" s="425">
        <f>Z21</f>
        <v/>
      </c>
      <c r="AC21" s="425" t="n"/>
      <c r="AD21" s="425">
        <f>AB21</f>
        <v/>
      </c>
    </row>
    <row r="22" ht="15" customHeight="1" s="496">
      <c r="A22" s="74" t="n"/>
      <c r="B22" s="76" t="n"/>
      <c r="C22" s="76" t="n"/>
      <c r="D22" s="76" t="n"/>
      <c r="E22" s="76" t="n"/>
      <c r="F22" s="76" t="n"/>
      <c r="G22" s="76" t="n"/>
      <c r="H22" s="76" t="n"/>
      <c r="I22" s="76" t="n"/>
      <c r="J22" s="76" t="n"/>
      <c r="K22" s="76" t="n"/>
      <c r="L22" s="76" t="n"/>
      <c r="M22" s="425" t="n"/>
      <c r="N22" s="425" t="n"/>
      <c r="O22" s="425" t="n"/>
      <c r="P22" s="425" t="n"/>
      <c r="Q22" s="510" t="n"/>
      <c r="R22" s="425" t="n"/>
      <c r="S22" s="425" t="n"/>
      <c r="T22" s="425" t="n"/>
      <c r="U22" s="425" t="n"/>
      <c r="V22" s="425" t="n"/>
      <c r="W22" s="425" t="n"/>
      <c r="X22" s="425" t="n"/>
      <c r="Y22" s="425" t="n"/>
      <c r="Z22" s="425" t="n"/>
      <c r="AA22" s="425" t="n"/>
      <c r="AB22" s="425" t="n"/>
      <c r="AC22" s="425" t="n"/>
      <c r="AD22" s="425" t="n"/>
    </row>
    <row r="23" ht="15" customHeight="1" s="496">
      <c r="A23" s="74" t="n"/>
      <c r="B23" s="76" t="n"/>
      <c r="C23" s="76" t="n"/>
      <c r="D23" s="76" t="n"/>
      <c r="E23" s="76" t="n"/>
      <c r="F23" s="76" t="n"/>
      <c r="G23" s="76" t="n"/>
      <c r="H23" s="76" t="n"/>
      <c r="I23" s="76" t="n"/>
      <c r="J23" s="76" t="n"/>
      <c r="K23" s="76" t="n"/>
      <c r="L23" s="76" t="n"/>
      <c r="M23" s="425" t="n"/>
      <c r="N23" s="425" t="n"/>
      <c r="O23" s="425" t="n"/>
      <c r="P23" s="425" t="n"/>
      <c r="Q23" s="510" t="n"/>
      <c r="R23" s="425" t="n"/>
      <c r="S23" s="425" t="n"/>
      <c r="T23" s="425" t="n"/>
      <c r="U23" s="425" t="n"/>
      <c r="V23" s="425" t="n"/>
      <c r="W23" s="425" t="n"/>
      <c r="X23" s="425" t="n"/>
      <c r="Y23" s="425" t="n"/>
      <c r="Z23" s="425" t="n"/>
      <c r="AA23" s="425" t="n"/>
      <c r="AB23" s="425" t="n"/>
      <c r="AC23" s="425" t="n"/>
      <c r="AD23" s="425" t="n"/>
    </row>
    <row r="24" ht="15" customHeight="1" s="496">
      <c r="A24" s="74" t="n"/>
      <c r="B24" s="76" t="n"/>
      <c r="C24" s="76" t="n"/>
      <c r="D24" s="76" t="n"/>
      <c r="E24" s="76" t="n"/>
      <c r="F24" s="76" t="n"/>
      <c r="G24" s="76" t="n"/>
      <c r="H24" s="76" t="n"/>
      <c r="I24" s="76" t="n"/>
      <c r="J24" s="76" t="n"/>
      <c r="K24" s="76" t="n"/>
      <c r="L24" s="76" t="n"/>
      <c r="M24" s="425" t="n"/>
      <c r="N24" s="425" t="n"/>
      <c r="O24" s="425" t="n"/>
      <c r="P24" s="425" t="n"/>
      <c r="Q24" s="510" t="n"/>
      <c r="R24" s="425" t="n"/>
      <c r="S24" s="425" t="n"/>
      <c r="T24" s="425" t="n"/>
      <c r="U24" s="425" t="n"/>
      <c r="V24" s="425" t="n"/>
      <c r="W24" s="425" t="n"/>
      <c r="X24" s="425" t="n"/>
      <c r="Y24" s="425" t="n"/>
      <c r="Z24" s="425" t="n"/>
      <c r="AA24" s="425" t="n"/>
      <c r="AB24" s="425" t="n"/>
      <c r="AC24" s="425" t="n"/>
      <c r="AD24" s="425" t="n"/>
    </row>
    <row r="25" ht="15" customHeight="1" s="496">
      <c r="A25" s="74" t="n"/>
      <c r="B25" s="76" t="n"/>
      <c r="C25" s="76" t="n"/>
      <c r="D25" s="76" t="n"/>
      <c r="E25" s="76" t="n"/>
      <c r="F25" s="76" t="n"/>
      <c r="G25" s="76" t="n"/>
      <c r="H25" s="76" t="n"/>
      <c r="I25" s="76" t="n"/>
      <c r="J25" s="76" t="n"/>
      <c r="K25" s="76" t="n"/>
      <c r="L25" s="76" t="n"/>
      <c r="M25" s="425" t="n"/>
      <c r="N25" s="425" t="n"/>
      <c r="O25" s="425" t="n"/>
      <c r="P25" s="425" t="n"/>
      <c r="Q25" s="510" t="n"/>
      <c r="R25" s="425" t="n"/>
      <c r="S25" s="425" t="n"/>
      <c r="T25" s="425" t="n"/>
      <c r="U25" s="425" t="n"/>
      <c r="V25" s="425" t="n"/>
      <c r="W25" s="425" t="n"/>
      <c r="X25" s="425" t="n"/>
      <c r="Y25" s="425" t="n"/>
      <c r="Z25" s="425" t="n"/>
      <c r="AA25" s="425" t="n"/>
      <c r="AB25" s="425" t="n"/>
      <c r="AC25" s="425" t="n"/>
      <c r="AD25" s="425" t="n"/>
    </row>
    <row r="26" ht="15" customHeight="1" s="496">
      <c r="A26" s="74" t="n"/>
      <c r="B26" s="76" t="n"/>
      <c r="C26" s="76" t="n"/>
      <c r="D26" s="76" t="n"/>
      <c r="E26" s="76" t="n"/>
      <c r="F26" s="76" t="n"/>
      <c r="G26" s="76" t="n"/>
      <c r="H26" s="76" t="n"/>
      <c r="I26" s="76" t="n"/>
      <c r="J26" s="76" t="n"/>
      <c r="K26" s="76" t="n"/>
      <c r="L26" s="76" t="n"/>
      <c r="M26" s="425" t="n"/>
      <c r="N26" s="425" t="n"/>
      <c r="O26" s="425" t="n"/>
      <c r="P26" s="425" t="n"/>
      <c r="Q26" s="510" t="n"/>
      <c r="R26" s="425" t="n"/>
      <c r="S26" s="425" t="n"/>
      <c r="T26" s="425" t="n"/>
      <c r="U26" s="425" t="n"/>
      <c r="V26" s="425" t="n"/>
      <c r="W26" s="425" t="n"/>
      <c r="X26" s="425" t="n"/>
      <c r="Y26" s="425" t="n"/>
      <c r="Z26" s="425" t="n"/>
      <c r="AA26" s="425" t="n"/>
      <c r="AB26" s="425" t="n"/>
      <c r="AC26" s="425" t="n"/>
      <c r="AD26" s="425" t="n"/>
    </row>
    <row r="27" ht="15" customHeight="1" s="496">
      <c r="A27" s="74" t="n"/>
      <c r="B27" s="76" t="n"/>
      <c r="C27" s="76" t="n"/>
      <c r="D27" s="76" t="n"/>
      <c r="E27" s="76" t="n"/>
      <c r="F27" s="76" t="n"/>
      <c r="G27" s="76" t="n"/>
      <c r="H27" s="76" t="n"/>
      <c r="I27" s="76" t="n"/>
      <c r="J27" s="76" t="n"/>
      <c r="K27" s="76" t="n"/>
      <c r="L27" s="76" t="n"/>
      <c r="M27" s="425" t="n"/>
      <c r="N27" s="425" t="n"/>
      <c r="O27" s="425" t="n"/>
      <c r="P27" s="425" t="n"/>
      <c r="Q27" s="510" t="n"/>
      <c r="R27" s="425" t="n"/>
      <c r="S27" s="425" t="n"/>
      <c r="T27" s="425" t="n"/>
      <c r="U27" s="425" t="n"/>
      <c r="V27" s="425" t="n"/>
      <c r="W27" s="425" t="n"/>
      <c r="X27" s="425" t="n"/>
      <c r="Y27" s="425" t="n"/>
      <c r="Z27" s="425" t="n"/>
      <c r="AA27" s="425" t="n"/>
      <c r="AB27" s="425" t="n"/>
      <c r="AC27" s="425" t="n"/>
      <c r="AD27" s="425" t="n"/>
    </row>
    <row r="28" ht="15" customHeight="1" s="496">
      <c r="A28" s="74" t="n"/>
      <c r="B28" s="76" t="n"/>
      <c r="C28" s="76" t="n"/>
      <c r="D28" s="76" t="n"/>
      <c r="E28" s="76" t="n"/>
      <c r="F28" s="76" t="n"/>
      <c r="G28" s="76" t="n"/>
      <c r="H28" s="76" t="n"/>
      <c r="I28" s="76" t="n"/>
      <c r="J28" s="76" t="n"/>
      <c r="K28" s="76" t="n"/>
      <c r="L28" s="76" t="n"/>
      <c r="M28" s="425" t="n"/>
      <c r="N28" s="425" t="n"/>
      <c r="O28" s="425" t="n"/>
      <c r="P28" s="425" t="n"/>
      <c r="Q28" s="510" t="n"/>
      <c r="R28" s="425" t="n"/>
      <c r="S28" s="425" t="n"/>
      <c r="T28" s="425" t="n"/>
      <c r="U28" s="425" t="n"/>
      <c r="V28" s="425" t="n"/>
      <c r="W28" s="425" t="n"/>
      <c r="X28" s="425" t="n"/>
      <c r="Y28" s="425" t="n"/>
      <c r="Z28" s="425" t="n"/>
      <c r="AA28" s="425" t="n"/>
      <c r="AB28" s="425" t="n"/>
      <c r="AC28" s="425" t="n"/>
      <c r="AD28" s="425" t="n"/>
    </row>
    <row r="29" ht="15" customHeight="1" s="496">
      <c r="A29" s="74" t="n"/>
      <c r="B29" s="76" t="n"/>
      <c r="C29" s="76" t="n"/>
      <c r="D29" s="76" t="n"/>
      <c r="E29" s="76" t="n"/>
      <c r="F29" s="76" t="n"/>
      <c r="G29" s="76" t="n"/>
      <c r="H29" s="76" t="n"/>
      <c r="I29" s="76" t="n"/>
      <c r="J29" s="76" t="n"/>
      <c r="K29" s="76" t="n"/>
      <c r="L29" s="76" t="n"/>
      <c r="M29" s="425" t="n"/>
      <c r="N29" s="425" t="n"/>
      <c r="O29" s="425" t="n"/>
      <c r="P29" s="425" t="n"/>
      <c r="Q29" s="510" t="n"/>
      <c r="R29" s="425" t="n"/>
      <c r="S29" s="425" t="n"/>
      <c r="T29" s="425" t="n"/>
      <c r="U29" s="425" t="n"/>
      <c r="V29" s="425" t="n"/>
      <c r="W29" s="425" t="n"/>
      <c r="X29" s="425" t="n"/>
      <c r="Y29" s="425" t="n"/>
      <c r="Z29" s="425" t="n"/>
      <c r="AA29" s="425" t="n"/>
      <c r="AB29" s="425" t="n"/>
      <c r="AC29" s="425" t="n"/>
      <c r="AD29" s="425" t="n"/>
    </row>
    <row r="30" ht="15" customHeight="1" s="496">
      <c r="A30" s="74" t="n"/>
      <c r="B30" s="76" t="n"/>
      <c r="C30" s="76" t="n"/>
      <c r="D30" s="76" t="n"/>
      <c r="E30" s="76" t="n"/>
      <c r="F30" s="76" t="n"/>
      <c r="G30" s="76" t="n"/>
      <c r="H30" s="76" t="n"/>
      <c r="I30" s="76" t="n"/>
      <c r="J30" s="76" t="n"/>
      <c r="K30" s="76" t="n"/>
      <c r="L30" s="76" t="n"/>
      <c r="M30" s="425" t="n"/>
      <c r="N30" s="425" t="n"/>
      <c r="O30" s="425" t="n"/>
      <c r="P30" s="425" t="n"/>
      <c r="Q30" s="510" t="n"/>
      <c r="R30" s="425" t="n"/>
      <c r="S30" s="425" t="n"/>
      <c r="T30" s="425" t="n"/>
      <c r="U30" s="425" t="n"/>
      <c r="V30" s="425" t="n"/>
      <c r="W30" s="425" t="n"/>
      <c r="X30" s="425" t="n"/>
      <c r="Y30" s="425" t="n"/>
      <c r="Z30" s="425" t="n"/>
      <c r="AA30" s="425" t="n"/>
      <c r="AB30" s="425" t="n"/>
      <c r="AC30" s="425" t="n"/>
      <c r="AD30" s="425" t="n"/>
    </row>
    <row r="31" ht="15" customHeight="1" s="496">
      <c r="A31" s="581" t="inlineStr">
        <is>
          <t>TOTAL</t>
        </is>
      </c>
      <c r="B31" s="531" t="n"/>
      <c r="C31" s="531" t="n"/>
      <c r="D31" s="531" t="n"/>
      <c r="E31" s="531" t="n"/>
      <c r="F31" s="531" t="n"/>
      <c r="G31" s="531" t="n"/>
      <c r="H31" s="531" t="n"/>
      <c r="I31" s="531" t="n"/>
      <c r="J31" s="531" t="n"/>
      <c r="K31" s="531" t="n"/>
      <c r="L31" s="510" t="n"/>
      <c r="M31" s="67" t="n"/>
      <c r="N31" s="67" t="n"/>
      <c r="O31" s="67">
        <f>SUM(O9:O30)</f>
        <v/>
      </c>
      <c r="P31" s="463">
        <f>SUM(P9:Q30)</f>
        <v/>
      </c>
      <c r="Q31" s="510" t="n"/>
      <c r="R31" s="84">
        <f>SUM(R9:R25)</f>
        <v/>
      </c>
      <c r="S31" s="84">
        <f>SUM(S9:S25)</f>
        <v/>
      </c>
      <c r="T31" s="463" t="n"/>
      <c r="U31" s="463" t="n"/>
      <c r="V31" s="67">
        <f>SUM(V9:V30)</f>
        <v/>
      </c>
      <c r="W31" s="67">
        <f>SUM(W9:W30)</f>
        <v/>
      </c>
      <c r="X31" s="67">
        <f>SUM(X9:X30)</f>
        <v/>
      </c>
      <c r="Y31" s="67">
        <f>SUM(Y9:Y30)</f>
        <v/>
      </c>
      <c r="Z31" s="67">
        <f>SUM(Z9:Z30)</f>
        <v/>
      </c>
      <c r="AA31" s="67">
        <f>SUM(AA9:AA30)</f>
        <v/>
      </c>
      <c r="AB31" s="67">
        <f>SUM(AB9:AB30)</f>
        <v/>
      </c>
      <c r="AC31" s="67">
        <f>SUM(AC9:AC30)</f>
        <v/>
      </c>
      <c r="AD31" s="67">
        <f>SUM(AD9:AD30)</f>
        <v/>
      </c>
    </row>
  </sheetData>
  <mergeCells count="40">
    <mergeCell ref="P26:Q26"/>
    <mergeCell ref="A6:AD6"/>
    <mergeCell ref="AC7:AD7"/>
    <mergeCell ref="P29:Q29"/>
    <mergeCell ref="P20:Q20"/>
    <mergeCell ref="P10:Q10"/>
    <mergeCell ref="A7:A8"/>
    <mergeCell ref="M7:O7"/>
    <mergeCell ref="P25:Q25"/>
    <mergeCell ref="P31:Q31"/>
    <mergeCell ref="P22:Q22"/>
    <mergeCell ref="P9:Q9"/>
    <mergeCell ref="P7:R7"/>
    <mergeCell ref="P21:Q21"/>
    <mergeCell ref="P8:Q8"/>
    <mergeCell ref="P11:Q11"/>
    <mergeCell ref="H7:H8"/>
    <mergeCell ref="P27:Q27"/>
    <mergeCell ref="T7:V7"/>
    <mergeCell ref="E7:G7"/>
    <mergeCell ref="P23:Q23"/>
    <mergeCell ref="W7:X7"/>
    <mergeCell ref="P17:Q17"/>
    <mergeCell ref="Y7:Z7"/>
    <mergeCell ref="AA7:AB7"/>
    <mergeCell ref="P16:Q16"/>
    <mergeCell ref="AC1:AD1"/>
    <mergeCell ref="A31:L31"/>
    <mergeCell ref="P28:Q28"/>
    <mergeCell ref="I7:L7"/>
    <mergeCell ref="P13:Q13"/>
    <mergeCell ref="P19:Q19"/>
    <mergeCell ref="B7:D7"/>
    <mergeCell ref="P18:Q18"/>
    <mergeCell ref="P12:Q12"/>
    <mergeCell ref="P30:Q30"/>
    <mergeCell ref="P15:Q15"/>
    <mergeCell ref="AC2:AD2"/>
    <mergeCell ref="P24:Q24"/>
    <mergeCell ref="P14:Q14"/>
  </mergeCells>
  <pageMargins left="0.7874015748031497" right="0.5905511811023623" top="1.574803149606299" bottom="0.5905511811023623" header="0.3149606299212598" footer="0.1968503937007874"/>
  <pageSetup orientation="landscape" paperSize="9" scale="34" horizontalDpi="360" verticalDpi="360"/>
  <headerFooter scaleWithDoc="0">
    <oddHeader>&amp;L&amp;G</oddHeader>
    <oddFooter/>
    <evenHeader/>
    <evenFooter/>
    <firstHeader/>
    <firstFooter/>
  </headerFooter>
</worksheet>
</file>

<file path=xl/worksheets/sheet9.xml><?xml version="1.0" encoding="utf-8"?>
<worksheet xmlns="http://schemas.openxmlformats.org/spreadsheetml/2006/main">
  <sheetPr codeName="Plan7">
    <outlinePr summaryBelow="1" summaryRight="1"/>
    <pageSetUpPr fitToPage="1"/>
  </sheetPr>
  <dimension ref="A1:N25"/>
  <sheetViews>
    <sheetView view="pageBreakPreview" topLeftCell="A7" zoomScaleNormal="85" zoomScaleSheetLayoutView="100" workbookViewId="0">
      <selection activeCell="A10" sqref="A10:C16"/>
    </sheetView>
  </sheetViews>
  <sheetFormatPr baseColWidth="8" defaultColWidth="10.28515625" defaultRowHeight="15"/>
  <cols>
    <col width="20.5703125" customWidth="1" style="70" min="1" max="1"/>
    <col width="14.42578125" customWidth="1" style="81" min="2" max="2"/>
    <col width="14.42578125" customWidth="1" style="70" min="3" max="5"/>
    <col width="12.42578125" customWidth="1" style="70" min="6" max="6"/>
    <col width="15.5703125" customWidth="1" style="70" min="7" max="7"/>
    <col width="17.42578125" customWidth="1" style="70" min="8" max="8"/>
    <col width="16" customWidth="1" style="70" min="9" max="9"/>
    <col width="10.28515625" customWidth="1" style="70" min="10" max="16384"/>
  </cols>
  <sheetData>
    <row r="1" ht="20.1" customFormat="1" customHeight="1" s="87">
      <c r="A1" s="42" t="inlineStr">
        <is>
          <t>PROJETO:</t>
        </is>
      </c>
      <c r="B1" s="86" t="n"/>
      <c r="C1" s="86" t="n"/>
      <c r="D1" s="86" t="n"/>
      <c r="E1" s="86" t="n"/>
      <c r="F1" s="86" t="n"/>
      <c r="G1" s="86" t="n"/>
      <c r="H1" s="458" t="inlineStr">
        <is>
          <t>SEMINF/DP                    PROCESSO Nº</t>
        </is>
      </c>
      <c r="I1" s="564" t="n"/>
    </row>
    <row r="2" ht="20.1" customFormat="1" customHeight="1" s="87">
      <c r="A2" s="42" t="inlineStr">
        <is>
          <t>OBJETO:</t>
        </is>
      </c>
      <c r="B2" s="86" t="n"/>
      <c r="C2" s="86" t="n"/>
      <c r="D2" s="86" t="n"/>
      <c r="E2" s="86" t="n"/>
      <c r="F2" s="86" t="n"/>
      <c r="G2" s="86" t="n"/>
      <c r="H2" s="459" t="inlineStr">
        <is>
          <t>XXXX/XXXX/XXXX/XXXX</t>
        </is>
      </c>
      <c r="I2" s="564" t="n"/>
    </row>
    <row r="3" ht="20.1" customFormat="1" customHeight="1" s="87">
      <c r="A3" s="42" t="inlineStr">
        <is>
          <t>LOCAL:</t>
        </is>
      </c>
      <c r="B3" s="86" t="n"/>
      <c r="C3" s="86" t="n"/>
      <c r="D3" s="86" t="n"/>
      <c r="E3" s="86" t="n"/>
      <c r="F3" s="86" t="n"/>
      <c r="G3" s="86" t="n"/>
      <c r="H3" s="458" t="inlineStr">
        <is>
          <t>FOLHA</t>
        </is>
      </c>
      <c r="I3" s="458" t="inlineStr">
        <is>
          <t>RUBRICA</t>
        </is>
      </c>
    </row>
    <row r="4" ht="20.1" customFormat="1" customHeight="1" s="87">
      <c r="A4" s="42" t="inlineStr">
        <is>
          <t xml:space="preserve">ORÇAMENTO: </t>
        </is>
      </c>
      <c r="B4" s="86" t="n"/>
      <c r="C4" s="86" t="n"/>
      <c r="D4" s="86" t="n"/>
      <c r="E4" s="86" t="n"/>
      <c r="F4" s="86" t="n"/>
      <c r="G4" s="86" t="n"/>
      <c r="H4" s="458" t="n"/>
      <c r="I4" s="458" t="n"/>
    </row>
    <row r="5" ht="20.1" customFormat="1" customHeight="1" s="87">
      <c r="A5" s="98" t="n"/>
      <c r="B5" s="98" t="n"/>
      <c r="C5" s="98" t="n"/>
      <c r="N5" s="97" t="n"/>
    </row>
    <row r="6" ht="24.75" customHeight="1" s="496">
      <c r="A6" s="475" t="inlineStr">
        <is>
          <t>PISOS</t>
        </is>
      </c>
      <c r="B6" s="531" t="n"/>
      <c r="C6" s="531" t="n"/>
      <c r="D6" s="531" t="n"/>
      <c r="E6" s="531" t="n"/>
      <c r="F6" s="531" t="n"/>
      <c r="G6" s="531" t="n"/>
      <c r="H6" s="531" t="n"/>
      <c r="I6" s="510" t="n"/>
    </row>
    <row r="7" ht="38.25" customHeight="1" s="496">
      <c r="A7" s="452" t="inlineStr">
        <is>
          <t>AMBIENTE</t>
        </is>
      </c>
      <c r="B7" s="452" t="inlineStr">
        <is>
          <t>DIMENSÕES</t>
        </is>
      </c>
      <c r="C7" s="505" t="n"/>
      <c r="D7" s="505" t="n"/>
      <c r="E7" s="507" t="n"/>
      <c r="F7" s="451" t="inlineStr">
        <is>
          <t>LASTRO
(M3)</t>
        </is>
      </c>
      <c r="G7" s="510" t="n"/>
      <c r="H7" s="451" t="inlineStr">
        <is>
          <t>REVESTIMENTO
(M2)</t>
        </is>
      </c>
      <c r="I7" s="451" t="inlineStr">
        <is>
          <t>RODAPÉ
(M)</t>
        </is>
      </c>
    </row>
    <row r="8" ht="25.5" customHeight="1" s="496">
      <c r="A8" s="579" t="n"/>
      <c r="B8" s="580" t="n"/>
      <c r="C8" s="523" t="n"/>
      <c r="D8" s="523" t="n"/>
      <c r="E8" s="524" t="n"/>
      <c r="F8" s="464" t="inlineStr">
        <is>
          <t xml:space="preserve">(A x H) </t>
        </is>
      </c>
      <c r="G8" s="510" t="n"/>
      <c r="H8" s="576" t="n"/>
      <c r="I8" s="576" t="n"/>
    </row>
    <row r="9">
      <c r="A9" s="576" t="n"/>
      <c r="B9" s="72" t="inlineStr">
        <is>
          <t>L (m)</t>
        </is>
      </c>
      <c r="C9" s="72" t="inlineStr">
        <is>
          <t>C (m)</t>
        </is>
      </c>
      <c r="D9" s="99" t="inlineStr">
        <is>
          <t>A (m2)</t>
        </is>
      </c>
      <c r="E9" s="99" t="inlineStr">
        <is>
          <t>P (m)</t>
        </is>
      </c>
      <c r="F9" s="99" t="inlineStr">
        <is>
          <t>H (m)</t>
        </is>
      </c>
      <c r="G9" s="99" t="inlineStr">
        <is>
          <t>Volume</t>
        </is>
      </c>
      <c r="H9" s="100" t="inlineStr">
        <is>
          <t>Área</t>
        </is>
      </c>
      <c r="I9" s="99" t="inlineStr">
        <is>
          <t>Perímetro</t>
        </is>
      </c>
    </row>
    <row r="10" ht="15" customHeight="1" s="496">
      <c r="A10" s="88" t="n"/>
      <c r="B10" s="89" t="n"/>
      <c r="C10" s="89" t="n"/>
      <c r="D10" s="425">
        <f>B10*C10</f>
        <v/>
      </c>
      <c r="E10" s="425">
        <f>2*(B10+C10)</f>
        <v/>
      </c>
      <c r="F10" s="425" t="n">
        <v>0.05</v>
      </c>
      <c r="G10" s="425">
        <f>D10*F10</f>
        <v/>
      </c>
      <c r="H10" s="101">
        <f>D10</f>
        <v/>
      </c>
      <c r="I10" s="425">
        <f>E10</f>
        <v/>
      </c>
    </row>
    <row r="11" ht="15" customHeight="1" s="496">
      <c r="A11" s="88" t="n"/>
      <c r="B11" s="89" t="n"/>
      <c r="C11" s="89" t="n"/>
      <c r="D11" s="425">
        <f>B11*C11</f>
        <v/>
      </c>
      <c r="E11" s="425">
        <f>2*(B11+C11)</f>
        <v/>
      </c>
      <c r="F11" s="425" t="n">
        <v>0.05</v>
      </c>
      <c r="G11" s="425">
        <f>D11*F11</f>
        <v/>
      </c>
      <c r="H11" s="101">
        <f>D11</f>
        <v/>
      </c>
      <c r="I11" s="425">
        <f>E11</f>
        <v/>
      </c>
    </row>
    <row r="12" ht="15" customHeight="1" s="496">
      <c r="A12" s="88" t="n"/>
      <c r="B12" s="89" t="n"/>
      <c r="C12" s="89" t="n"/>
      <c r="D12" s="425">
        <f>B12*C12</f>
        <v/>
      </c>
      <c r="E12" s="425">
        <f>2*(B12+C12)</f>
        <v/>
      </c>
      <c r="F12" s="425" t="n">
        <v>0.05</v>
      </c>
      <c r="G12" s="425">
        <f>D12*F12</f>
        <v/>
      </c>
      <c r="H12" s="101">
        <f>D12</f>
        <v/>
      </c>
      <c r="I12" s="425">
        <f>E12</f>
        <v/>
      </c>
    </row>
    <row r="13" ht="15" customHeight="1" s="496">
      <c r="A13" s="88" t="n"/>
      <c r="B13" s="89" t="n"/>
      <c r="C13" s="89" t="n"/>
      <c r="D13" s="425">
        <f>B13*C13</f>
        <v/>
      </c>
      <c r="E13" s="425">
        <f>2*(B13+C13)</f>
        <v/>
      </c>
      <c r="F13" s="425" t="n">
        <v>0.05</v>
      </c>
      <c r="G13" s="425">
        <f>D13*F13</f>
        <v/>
      </c>
      <c r="H13" s="101">
        <f>D13</f>
        <v/>
      </c>
      <c r="I13" s="425">
        <f>E13</f>
        <v/>
      </c>
    </row>
    <row r="14" ht="15" customHeight="1" s="496">
      <c r="A14" s="88" t="n"/>
      <c r="B14" s="89" t="n"/>
      <c r="C14" s="89" t="n"/>
      <c r="D14" s="425">
        <f>B14*C14</f>
        <v/>
      </c>
      <c r="E14" s="425">
        <f>2*(B14+C14)</f>
        <v/>
      </c>
      <c r="F14" s="425" t="n">
        <v>0.05</v>
      </c>
      <c r="G14" s="425">
        <f>D14*F14</f>
        <v/>
      </c>
      <c r="H14" s="101">
        <f>D14</f>
        <v/>
      </c>
      <c r="I14" s="425">
        <f>E14</f>
        <v/>
      </c>
    </row>
    <row r="15" ht="15" customHeight="1" s="496">
      <c r="A15" s="88" t="n"/>
      <c r="B15" s="89" t="n"/>
      <c r="C15" s="89" t="n"/>
      <c r="D15" s="425">
        <f>B15*C15</f>
        <v/>
      </c>
      <c r="E15" s="425">
        <f>2*(B15+C15)</f>
        <v/>
      </c>
      <c r="F15" s="425" t="n">
        <v>0.05</v>
      </c>
      <c r="G15" s="425">
        <f>D15*F15</f>
        <v/>
      </c>
      <c r="H15" s="101">
        <f>D15</f>
        <v/>
      </c>
      <c r="I15" s="425">
        <f>E15</f>
        <v/>
      </c>
    </row>
    <row r="16" ht="15" customHeight="1" s="496">
      <c r="A16" s="88" t="n"/>
      <c r="B16" s="89" t="n"/>
      <c r="C16" s="89" t="n"/>
      <c r="D16" s="425">
        <f>B16*C16</f>
        <v/>
      </c>
      <c r="E16" s="425">
        <f>2*(B16+C16)</f>
        <v/>
      </c>
      <c r="F16" s="425" t="n"/>
      <c r="G16" s="425" t="n"/>
      <c r="H16" s="101">
        <f>D16</f>
        <v/>
      </c>
      <c r="I16" s="425">
        <f>E16</f>
        <v/>
      </c>
    </row>
    <row r="17" ht="15" customHeight="1" s="496">
      <c r="A17" s="88" t="n"/>
      <c r="B17" s="89" t="n"/>
      <c r="C17" s="89" t="n"/>
      <c r="D17" s="425">
        <f>B17*C17</f>
        <v/>
      </c>
      <c r="E17" s="425">
        <f>2*(B17+C17)</f>
        <v/>
      </c>
      <c r="F17" s="425" t="n"/>
      <c r="G17" s="425" t="n"/>
      <c r="H17" s="101">
        <f>D17</f>
        <v/>
      </c>
      <c r="I17" s="425">
        <f>E17</f>
        <v/>
      </c>
    </row>
    <row r="18" ht="15" customHeight="1" s="496">
      <c r="A18" s="88" t="n"/>
      <c r="B18" s="89" t="n"/>
      <c r="C18" s="89" t="n"/>
      <c r="D18" s="425">
        <f>B18*C18</f>
        <v/>
      </c>
      <c r="E18" s="425">
        <f>2*(B18+C18)</f>
        <v/>
      </c>
      <c r="F18" s="425" t="n"/>
      <c r="G18" s="425" t="n"/>
      <c r="H18" s="101">
        <f>D18</f>
        <v/>
      </c>
      <c r="I18" s="425">
        <f>E18</f>
        <v/>
      </c>
    </row>
    <row r="19" ht="15" customHeight="1" s="496">
      <c r="A19" s="88" t="n"/>
      <c r="B19" s="89" t="n"/>
      <c r="C19" s="89" t="n"/>
      <c r="D19" s="425">
        <f>B19*C19</f>
        <v/>
      </c>
      <c r="E19" s="425">
        <f>2*(B19+C19)</f>
        <v/>
      </c>
      <c r="F19" s="425" t="n"/>
      <c r="G19" s="425" t="n"/>
      <c r="H19" s="101">
        <f>D19</f>
        <v/>
      </c>
      <c r="I19" s="425">
        <f>E19</f>
        <v/>
      </c>
    </row>
    <row r="20" ht="15" customHeight="1" s="496">
      <c r="A20" s="88" t="n"/>
      <c r="B20" s="89" t="n"/>
      <c r="C20" s="89" t="n"/>
      <c r="D20" s="425">
        <f>B20*C20</f>
        <v/>
      </c>
      <c r="E20" s="425">
        <f>2*(B20+C20)</f>
        <v/>
      </c>
      <c r="F20" s="425" t="n"/>
      <c r="G20" s="425" t="n"/>
      <c r="H20" s="101">
        <f>D20</f>
        <v/>
      </c>
      <c r="I20" s="425">
        <f>E20</f>
        <v/>
      </c>
    </row>
    <row r="21" ht="15" customHeight="1" s="496">
      <c r="A21" s="88" t="n"/>
      <c r="B21" s="89" t="n"/>
      <c r="C21" s="89" t="n"/>
      <c r="D21" s="425">
        <f>B21*C21</f>
        <v/>
      </c>
      <c r="E21" s="425">
        <f>2*(B21+C21)</f>
        <v/>
      </c>
      <c r="F21" s="425" t="n"/>
      <c r="G21" s="425" t="n"/>
      <c r="H21" s="101">
        <f>D21</f>
        <v/>
      </c>
      <c r="I21" s="425">
        <f>E21</f>
        <v/>
      </c>
    </row>
    <row r="22" ht="15" customHeight="1" s="496">
      <c r="A22" s="88" t="n"/>
      <c r="B22" s="89" t="n"/>
      <c r="C22" s="89" t="n"/>
      <c r="D22" s="425">
        <f>B22*C22</f>
        <v/>
      </c>
      <c r="E22" s="425">
        <f>2*(B22+C22)</f>
        <v/>
      </c>
      <c r="F22" s="425" t="n"/>
      <c r="G22" s="425" t="n"/>
      <c r="H22" s="101">
        <f>D22</f>
        <v/>
      </c>
      <c r="I22" s="425">
        <f>E22</f>
        <v/>
      </c>
    </row>
    <row r="23" ht="15" customHeight="1" s="496">
      <c r="A23" s="88" t="n"/>
      <c r="B23" s="89" t="n"/>
      <c r="C23" s="89" t="n"/>
      <c r="D23" s="425">
        <f>B23*C23</f>
        <v/>
      </c>
      <c r="E23" s="425">
        <f>2*(B23+C23)</f>
        <v/>
      </c>
      <c r="F23" s="425" t="n"/>
      <c r="G23" s="425" t="n"/>
      <c r="H23" s="101">
        <f>D23</f>
        <v/>
      </c>
      <c r="I23" s="425">
        <f>E23</f>
        <v/>
      </c>
    </row>
    <row r="24" ht="15" customHeight="1" s="496">
      <c r="A24" s="88" t="n"/>
      <c r="B24" s="89" t="n"/>
      <c r="C24" s="89" t="n"/>
      <c r="D24" s="425">
        <f>B24*C24</f>
        <v/>
      </c>
      <c r="E24" s="425">
        <f>2*(B24+C24)</f>
        <v/>
      </c>
      <c r="F24" s="425" t="n"/>
      <c r="G24" s="425" t="n"/>
      <c r="H24" s="101">
        <f>D24</f>
        <v/>
      </c>
      <c r="I24" s="425">
        <f>E24</f>
        <v/>
      </c>
    </row>
    <row r="25" ht="15" customHeight="1" s="496">
      <c r="A25" s="448" t="inlineStr">
        <is>
          <t>TOTAL</t>
        </is>
      </c>
      <c r="B25" s="531" t="n"/>
      <c r="C25" s="531" t="n"/>
      <c r="D25" s="531" t="n"/>
      <c r="E25" s="531" t="n"/>
      <c r="F25" s="510" t="n"/>
      <c r="G25" s="67">
        <f>SUM(G10:G24)</f>
        <v/>
      </c>
      <c r="H25" s="432">
        <f>SUM(H10:H24)</f>
        <v/>
      </c>
      <c r="I25" s="463">
        <f>SUM(I10:I24)</f>
        <v/>
      </c>
    </row>
  </sheetData>
  <mergeCells count="10">
    <mergeCell ref="A7:A9"/>
    <mergeCell ref="H2:I2"/>
    <mergeCell ref="H1:I1"/>
    <mergeCell ref="I7:I8"/>
    <mergeCell ref="A6:I6"/>
    <mergeCell ref="H7:H8"/>
    <mergeCell ref="B7:E8"/>
    <mergeCell ref="A25:F25"/>
    <mergeCell ref="F7:G7"/>
    <mergeCell ref="F8:G8"/>
  </mergeCells>
  <pageMargins left="0.7874015748031497" right="0.5905511811023623" top="1.574803149606299" bottom="0.5905511811023623" header="0.3149606299212598" footer="0.1968503937007874"/>
  <pageSetup orientation="landscape" paperSize="9" scale="96" horizontalDpi="360" verticalDpi="360"/>
  <headerFooter scaleWithDoc="0">
    <oddHeader>&amp;L&amp;G</oddHeader>
    <oddFooter/>
    <evenHeader/>
    <evenFooter/>
    <firstHeader/>
    <firstFooter/>
  </headerFooter>
</worksheet>
</file>

<file path=xl/worksheets/sheet10.xml><?xml version="1.0" encoding="utf-8"?>
<worksheet xmlns="http://schemas.openxmlformats.org/spreadsheetml/2006/main">
  <sheetPr codeName="Plan8">
    <tabColor rgb="FF00B050"/>
    <outlinePr summaryBelow="1" summaryRight="1"/>
    <pageSetUpPr fitToPage="1"/>
  </sheetPr>
  <dimension ref="A1:AH1031"/>
  <sheetViews>
    <sheetView workbookViewId="0">
      <selection activeCell="A1" sqref="A1"/>
    </sheetView>
  </sheetViews>
  <sheetFormatPr baseColWidth="8" defaultColWidth="9.140625" defaultRowHeight="15"/>
  <cols>
    <col hidden="1" width="3.140625" customWidth="1" style="5" min="1" max="1"/>
    <col hidden="1" width="2.7109375" customWidth="1" style="5" min="2" max="2"/>
    <col hidden="1" width="3.5703125" customWidth="1" style="5" min="3" max="5"/>
    <col hidden="1" width="2.85546875" customWidth="1" style="5" min="6" max="6"/>
    <col hidden="1" width="12.28515625" customWidth="1" style="229" min="7" max="7"/>
    <col width="13" customWidth="1" style="5" min="8" max="8"/>
    <col width="15.5703125" customWidth="1" style="6" min="9" max="9"/>
    <col width="64" customWidth="1" style="5" min="10" max="10"/>
    <col width="6.5703125" customWidth="1" style="582" min="11" max="11"/>
    <col width="10.5703125" customWidth="1" style="5" min="12" max="12"/>
    <col width="12.5703125" customWidth="1" style="5" min="13" max="13"/>
    <col width="15.5703125" customWidth="1" style="8" min="14" max="14"/>
    <col width="15.5703125" customWidth="1" style="9" min="15" max="15"/>
    <col width="12.5703125" customWidth="1" style="5" min="16" max="16"/>
    <col width="15.5703125" customWidth="1" style="8" min="17" max="17"/>
    <col width="18.42578125" customWidth="1" style="9" min="18" max="18"/>
    <col hidden="1" outlineLevel="1" width="7.85546875" customWidth="1" style="9" min="19" max="19"/>
    <col hidden="1" outlineLevel="2" width="11.7109375" customWidth="1" style="262" min="20" max="20"/>
    <col hidden="1" outlineLevel="2" width="11.7109375" customWidth="1" style="272" min="21" max="21"/>
    <col collapsed="1" width="22.140625" customWidth="1" style="5" min="22" max="22"/>
    <col width="17.85546875" customWidth="1" style="10" min="23" max="23"/>
    <col width="6.28515625" customWidth="1" style="10" min="24" max="24"/>
    <col width="24.28515625" customWidth="1" style="10" min="25" max="25"/>
    <col width="5.42578125" customWidth="1" style="10" min="26" max="26"/>
    <col width="9.140625" customWidth="1" style="10" min="27" max="27"/>
    <col width="6.140625" customWidth="1" style="10" min="28" max="28"/>
    <col width="9.140625" customWidth="1" style="10" min="29" max="30"/>
    <col width="9.140625" customWidth="1" style="5" min="31" max="31"/>
    <col width="9.140625" customWidth="1" style="5" min="32" max="16384"/>
  </cols>
  <sheetData>
    <row r="1" hidden="1" s="496">
      <c r="A1" s="18">
        <f>OFFSET(MCQ!A$20,ROW(A1)-ROW(A$20),0)</f>
        <v/>
      </c>
      <c r="B1" s="18">
        <f>OFFSET(MCQ!B$20,ROW(B1)-ROW(B$20),0)</f>
        <v/>
      </c>
      <c r="C1" s="18">
        <f>OFFSET(MCQ!C$20,ROW(C1)-ROW(C$20),0)</f>
        <v/>
      </c>
      <c r="D1" s="18">
        <f>OFFSET(MCQ!D$20,ROW(D1)-ROW(D$20),0)</f>
        <v/>
      </c>
      <c r="E1" s="18">
        <f>OFFSET(MCQ!E$20,ROW(E1)-ROW(E$20),0)</f>
        <v/>
      </c>
      <c r="F1" s="18">
        <f>OFFSET(MCQ!F$20,ROW(F1)-ROW(F$20),0)</f>
        <v/>
      </c>
      <c r="G1" s="233">
        <f>OFFSET(MCQ!G$20,ROW(G1)-ROW(G$20),0)</f>
        <v/>
      </c>
      <c r="H1" s="583">
        <f>IF(G1="","",OFFSET(MCQ!H$20,ROW(H1)-ROW(H$20),0))</f>
        <v/>
      </c>
      <c r="I1" s="24">
        <f>IF(G1="","",IF(OR(G1="etapa",G1="sub-etapa"),"",OFFSET(MCQ!I$20,ROW(I1)-ROW(I$20),0)))</f>
        <v/>
      </c>
      <c r="J1" s="25">
        <f>IF(G1="","",OFFSET(MCQ!J$20,ROW(J1)-ROW(J$20),0))</f>
        <v/>
      </c>
      <c r="K1" s="24">
        <f>IF(G1="","",IF(OR(G1="etapa",G1="sub-etapa"),"",OFFSET(MCQ!K$20,ROW(K1)-ROW(K$20),0)))</f>
        <v/>
      </c>
      <c r="L1" s="26">
        <f>IF(G1="","",IF(OR(G1="etapa",G1="sub-etapa"),"",TRUNC(OFFSET(MCQ!L$20,ROW(L1)-ROW(L$20),0),2)))</f>
        <v/>
      </c>
      <c r="M1" s="584">
        <f>IF(I1="", "", IFERROR(VLOOKUP(VALUE(I1), _BaseAbril2026, 4, 0), IFERROR(VLOOKUP(TEXT(I1, "@"), _BaseAbril2026, 4, 0), "")))</f>
        <v/>
      </c>
      <c r="N1" s="585">
        <f>IFERROR(IF(S1="BDI1", TRUNC(M1*(1+$O$18), 2),IF(S1="BDI2", TRUNC(M1*(1+$N$18), 2), "")), "")</f>
        <v/>
      </c>
      <c r="O1" s="586">
        <f>_xlfn.IFS(G1="ETAPA", SUMIFS(ValorTotalComD, Nivel, A1), G1="SUB-ETAPA", SUMIFS(ValorTotalComD, SubNivel, C1), TRUE, T1)</f>
        <v/>
      </c>
      <c r="P1" s="584">
        <f>IF(I1="", "", IFERROR(VLOOKUP(VALUE(I1), _BaseAbril2026, 5, 0), IFERROR(VLOOKUP(TEXT(I1, "@"), _BaseAbril2026, 5, 0), "")))</f>
        <v/>
      </c>
      <c r="Q1" s="585">
        <f>IFERROR(IF(S1="BDI1", TRUNC(P1*(1+$R$18), 2),IF(S1="BDI2", TRUNC(P1*(1+$Q$18), 2), "")), "")</f>
        <v/>
      </c>
      <c r="R1" s="586">
        <f>_xlfn.IFS(G1="ETAPA", SUMIFS(ValorTotalSemD, Nivel, A1), G1="SUB-ETAPA", SUMIFS(ValorTotalSemD, SubNivel, C1), TRUE, U1)</f>
        <v/>
      </c>
      <c r="S1" s="587">
        <f>IF(G1="","",IF(OR(G1="etapa",G1="sub-etapa"),"",OFFSET(MCQ!M$20,ROW(M1)-ROW(M$20),0)))</f>
        <v/>
      </c>
      <c r="T1" s="588">
        <f>IFERROR(TRUNC(L1*N1,2),"")</f>
        <v/>
      </c>
      <c r="U1" s="589">
        <f>IFERROR(TRUNC(L1*Q1,2),"")</f>
        <v/>
      </c>
    </row>
    <row r="2" hidden="1" s="496"/>
    <row r="3" hidden="1" s="496"/>
    <row r="4" hidden="1" s="496"/>
    <row r="5" hidden="1" s="496">
      <c r="N5" s="5" t="n"/>
      <c r="Q5" s="5" t="n"/>
    </row>
    <row r="6" hidden="1" ht="15" customHeight="1" s="496">
      <c r="J6" s="375" t="n"/>
      <c r="K6" s="537" t="n"/>
      <c r="L6" s="537" t="n"/>
      <c r="M6" s="537" t="n"/>
      <c r="N6" s="37" t="n"/>
      <c r="O6" s="38" t="n"/>
      <c r="P6" s="38" t="n"/>
      <c r="Q6" s="37" t="n"/>
      <c r="R6" s="38" t="n"/>
      <c r="S6" s="38" t="n"/>
      <c r="T6" s="263" t="n"/>
      <c r="U6" s="273" t="n"/>
    </row>
    <row r="7" hidden="1" ht="24.75" customHeight="1" s="496">
      <c r="J7" s="537" t="n"/>
      <c r="K7" s="537" t="n"/>
      <c r="L7" s="537" t="n"/>
      <c r="M7" s="537" t="n"/>
      <c r="N7" s="37" t="n"/>
      <c r="O7" s="39" t="n"/>
      <c r="P7" s="39" t="n"/>
      <c r="Q7" s="37" t="n"/>
      <c r="R7" s="39" t="n"/>
      <c r="S7" s="39" t="n"/>
      <c r="T7" s="264" t="n"/>
      <c r="U7" s="274" t="n"/>
    </row>
    <row r="8" hidden="1" s="496">
      <c r="J8" s="537" t="n"/>
      <c r="K8" s="537" t="n"/>
      <c r="L8" s="537" t="n"/>
      <c r="M8" s="537" t="n"/>
      <c r="N8" s="37" t="n"/>
      <c r="O8" s="38" t="n"/>
      <c r="P8" s="38" t="n"/>
      <c r="Q8" s="37" t="n"/>
      <c r="R8" s="38" t="n"/>
      <c r="S8" s="38" t="n"/>
      <c r="T8" s="263" t="n"/>
      <c r="U8" s="273" t="n"/>
    </row>
    <row r="9" hidden="1" s="496">
      <c r="J9" s="537" t="n"/>
      <c r="K9" s="537" t="n"/>
      <c r="L9" s="537" t="n"/>
      <c r="M9" s="537" t="n"/>
      <c r="N9" s="5" t="n"/>
      <c r="P9" s="9" t="n"/>
      <c r="Q9" s="5" t="n"/>
    </row>
    <row r="10" hidden="1" s="496">
      <c r="N10" s="5" t="n"/>
      <c r="Q10" s="5" t="n"/>
    </row>
    <row r="11" ht="21" customHeight="1" s="496">
      <c r="H11" s="122">
        <f>MCQ!H11</f>
        <v/>
      </c>
      <c r="I11" s="387">
        <f>IF(MCQ!I11="","",MCQ!I11)</f>
        <v/>
      </c>
      <c r="J11" s="538" t="n"/>
      <c r="K11" s="538" t="n"/>
      <c r="L11" s="538" t="n"/>
      <c r="M11" s="539" t="n"/>
      <c r="N11" s="590" t="inlineStr">
        <is>
          <t>SEMINF/DP                           PROCESSO Nº</t>
        </is>
      </c>
      <c r="O11" s="507" t="n"/>
      <c r="P11" s="109" t="n"/>
      <c r="Q11" s="590" t="inlineStr">
        <is>
          <t>SEMINF/DP                            PROCESSO Nº</t>
        </is>
      </c>
      <c r="R11" s="507" t="n"/>
      <c r="S11" s="404" t="inlineStr">
        <is>
          <t>BDI</t>
        </is>
      </c>
      <c r="T11" s="404" t="inlineStr">
        <is>
          <t>Total COM
 Desoneração</t>
        </is>
      </c>
      <c r="U11" s="405" t="inlineStr">
        <is>
          <t>Total SEM
 Desoneração</t>
        </is>
      </c>
      <c r="V11" s="119" t="n"/>
      <c r="W11" s="591" t="n"/>
      <c r="X11" s="392" t="n"/>
    </row>
    <row r="12" ht="22.5" customHeight="1" s="496">
      <c r="H12" s="123">
        <f>MCQ!H12</f>
        <v/>
      </c>
      <c r="I12" s="389">
        <f>IF(MCQ!I12="","",MCQ!I12)</f>
        <v/>
      </c>
      <c r="J12" s="537" t="n"/>
      <c r="K12" s="537" t="n"/>
      <c r="L12" s="537" t="n"/>
      <c r="M12" s="540" t="n"/>
      <c r="N12" s="592">
        <f>MCQ!K12</f>
        <v/>
      </c>
      <c r="O12" s="510" t="n"/>
      <c r="P12" s="110" t="n"/>
      <c r="Q12" s="592">
        <f>MCQ!K12</f>
        <v/>
      </c>
      <c r="R12" s="510" t="n"/>
      <c r="S12" s="593" t="n"/>
      <c r="T12" s="593" t="n"/>
      <c r="U12" s="594" t="n"/>
      <c r="V12" s="118" t="n"/>
      <c r="W12" s="595" t="n"/>
    </row>
    <row r="13" ht="21" customHeight="1" s="496">
      <c r="H13" s="123">
        <f>MCQ!H13</f>
        <v/>
      </c>
      <c r="I13" s="389">
        <f>IF(MCQ!I13="","",MCQ!I13)</f>
        <v/>
      </c>
      <c r="J13" s="537" t="n"/>
      <c r="K13" s="537" t="n"/>
      <c r="L13" s="537" t="n"/>
      <c r="M13" s="540" t="n"/>
      <c r="N13" s="117" t="inlineStr">
        <is>
          <t>FOLHA</t>
        </is>
      </c>
      <c r="O13" s="117" t="inlineStr">
        <is>
          <t xml:space="preserve">  RUBRICA</t>
        </is>
      </c>
      <c r="P13" s="111" t="n"/>
      <c r="Q13" s="117" t="inlineStr">
        <is>
          <t>FOLHA</t>
        </is>
      </c>
      <c r="R13" s="117" t="inlineStr">
        <is>
          <t xml:space="preserve">  RUBRICA</t>
        </is>
      </c>
      <c r="S13" s="593" t="n"/>
      <c r="T13" s="593" t="n"/>
      <c r="U13" s="594" t="n"/>
    </row>
    <row r="14" ht="21" customFormat="1" customHeight="1" s="1">
      <c r="A14" s="10" t="n"/>
      <c r="B14" s="10" t="n"/>
      <c r="C14" s="10" t="n"/>
      <c r="D14" s="10" t="n"/>
      <c r="E14" s="10" t="n"/>
      <c r="F14" s="10" t="n"/>
      <c r="G14" s="229" t="n"/>
      <c r="H14" s="123">
        <f>MCQ!H14</f>
        <v/>
      </c>
      <c r="I14" s="391">
        <f>IF(MCQ!I14="","",MCQ!I14)</f>
        <v/>
      </c>
      <c r="M14" s="508" t="n"/>
      <c r="N14" s="11" t="n"/>
      <c r="O14" s="11" t="n"/>
      <c r="Q14" s="11" t="n"/>
      <c r="R14" s="11" t="n"/>
      <c r="S14" s="593" t="n"/>
      <c r="T14" s="593" t="n"/>
      <c r="U14" s="594" t="n"/>
      <c r="W14" s="10" t="n"/>
      <c r="X14" s="10" t="n"/>
      <c r="Y14" s="10" t="n"/>
      <c r="Z14" s="10" t="n"/>
      <c r="AA14" s="10" t="n"/>
      <c r="AB14" s="10" t="n"/>
      <c r="AC14" s="10" t="n"/>
      <c r="AD14" s="10" t="n"/>
    </row>
    <row r="15" hidden="1" ht="18" customFormat="1" customHeight="1" s="1">
      <c r="A15" s="10" t="n"/>
      <c r="B15" s="10" t="n"/>
      <c r="C15" s="10" t="n"/>
      <c r="D15" s="10" t="n"/>
      <c r="E15" s="10" t="n"/>
      <c r="F15" s="10" t="n"/>
      <c r="G15" s="229" t="n"/>
      <c r="H15" s="376" t="n"/>
      <c r="I15" s="537" t="n"/>
      <c r="J15" s="12" t="n"/>
      <c r="N15" s="11" t="n"/>
      <c r="O15" s="13" t="n"/>
      <c r="Q15" s="11" t="n"/>
      <c r="R15" s="13" t="n"/>
      <c r="S15" s="593" t="n"/>
      <c r="T15" s="593" t="n"/>
      <c r="U15" s="594" t="n"/>
      <c r="W15" s="10" t="n"/>
      <c r="X15" s="10" t="n"/>
      <c r="Y15" s="10" t="n"/>
      <c r="Z15" s="10" t="n"/>
      <c r="AA15" s="10" t="n"/>
      <c r="AB15" s="10" t="n"/>
      <c r="AC15" s="10" t="n"/>
      <c r="AD15" s="10" t="n"/>
    </row>
    <row r="16" ht="26.25" customFormat="1" customHeight="1" s="14">
      <c r="G16" s="230" t="n"/>
      <c r="H16" s="398">
        <f>MCQ!H16</f>
        <v/>
      </c>
      <c r="I16" s="596" t="n"/>
      <c r="J16" s="596" t="n"/>
      <c r="K16" s="596" t="n"/>
      <c r="L16" s="596" t="n"/>
      <c r="M16" s="15" t="n"/>
      <c r="N16" s="16" t="n"/>
      <c r="O16" s="597" t="n"/>
      <c r="P16" s="15" t="n"/>
      <c r="Q16" s="16" t="n"/>
      <c r="R16" s="598" t="n"/>
      <c r="S16" s="593" t="n"/>
      <c r="T16" s="593" t="n"/>
      <c r="U16" s="594" t="n"/>
      <c r="W16" s="10" t="n"/>
      <c r="X16" s="10" t="n"/>
      <c r="Y16" s="10" t="n"/>
      <c r="Z16" s="10" t="n"/>
      <c r="AA16" s="10" t="n"/>
      <c r="AB16" s="10" t="n"/>
      <c r="AC16" s="10" t="n"/>
      <c r="AD16" s="10" t="n"/>
    </row>
    <row r="17" ht="13.7" customFormat="1" customHeight="1" s="14">
      <c r="G17" s="230" t="n"/>
      <c r="H17" s="599" t="inlineStr">
        <is>
          <t xml:space="preserve">            PLANILHA ORÇAMENTÁRIA</t>
        </is>
      </c>
      <c r="I17" s="600" t="n"/>
      <c r="J17" s="600" t="n"/>
      <c r="K17" s="600" t="n"/>
      <c r="L17" s="600" t="n"/>
      <c r="M17" s="600" t="n"/>
      <c r="N17" s="157">
        <f>IF(N18="","","BDI2-Equip.")</f>
        <v/>
      </c>
      <c r="O17" s="157" t="inlineStr">
        <is>
          <t>BDI1</t>
        </is>
      </c>
      <c r="P17" s="112" t="n"/>
      <c r="Q17" s="156">
        <f>IF(Q18="","","BDI2-Equip.")</f>
        <v/>
      </c>
      <c r="R17" s="156" t="inlineStr">
        <is>
          <t>BDI1</t>
        </is>
      </c>
      <c r="S17" s="593" t="n"/>
      <c r="T17" s="593" t="n"/>
      <c r="U17" s="594" t="n"/>
      <c r="W17" s="10" t="n"/>
      <c r="X17" s="10" t="n"/>
      <c r="Y17" s="10" t="n"/>
      <c r="Z17" s="10" t="n"/>
      <c r="AA17" s="10" t="n"/>
      <c r="AB17" s="10" t="n"/>
      <c r="AC17" s="10" t="n"/>
      <c r="AD17" s="10" t="n"/>
    </row>
    <row r="18" ht="18" customFormat="1" customHeight="1" s="14">
      <c r="G18" s="230" t="n"/>
      <c r="H18" s="596" t="n"/>
      <c r="I18" s="596" t="n"/>
      <c r="J18" s="596" t="n"/>
      <c r="K18" s="596" t="n"/>
      <c r="L18" s="596" t="n"/>
      <c r="M18" s="596" t="n"/>
      <c r="N18" s="298">
        <f>IF(MCQ!V14=0,"",MCQ!V14)</f>
        <v/>
      </c>
      <c r="O18" s="298">
        <f>_xlfn.AGGREGATE(9,6,MCQ!U14)</f>
        <v/>
      </c>
      <c r="P18" s="112" t="n"/>
      <c r="Q18" s="299">
        <f>IF(MCQ!V14=0,"",MCQ!V16)</f>
        <v/>
      </c>
      <c r="R18" s="299">
        <f>_xlfn.AGGREGATE(9,6,MCQ!U16)</f>
        <v/>
      </c>
      <c r="S18" s="593" t="n"/>
      <c r="T18" s="593" t="n"/>
      <c r="U18" s="594" t="n"/>
      <c r="W18" s="10" t="n"/>
      <c r="X18" s="10" t="n"/>
      <c r="Y18" s="10" t="n"/>
      <c r="Z18" s="10" t="n"/>
      <c r="AA18" s="10" t="n"/>
      <c r="AB18" s="10" t="n"/>
      <c r="AC18" s="10" t="n"/>
      <c r="AD18" s="10" t="n"/>
    </row>
    <row r="19" ht="35.25" customFormat="1" customHeight="1" s="6">
      <c r="G19" s="231" t="n"/>
      <c r="H19" s="40" t="inlineStr">
        <is>
          <t>ITEM</t>
        </is>
      </c>
      <c r="I19" s="40" t="inlineStr">
        <is>
          <t>CÓDIGO</t>
        </is>
      </c>
      <c r="J19" s="40" t="inlineStr">
        <is>
          <t>DESCRIÇÃO</t>
        </is>
      </c>
      <c r="K19" s="601" t="inlineStr">
        <is>
          <t>UNID</t>
        </is>
      </c>
      <c r="L19" s="40" t="inlineStr">
        <is>
          <t>QUANT</t>
        </is>
      </c>
      <c r="M19" s="313" t="inlineStr">
        <is>
          <t>CUSTO UNIT. (R$) COM D</t>
        </is>
      </c>
      <c r="N19" s="313">
        <f>IFERROR(IF(TEXT(N18, "0,00%") &lt;&gt; "", "PREÇO UNIT. COM BDI DE " &amp; TEXT(N18, "0,00%") &amp; " E " &amp; TEXT(O18, "0,00%"), "PREÇO UNIT. COM BDI DE " &amp; TEXT(O18, "0,00%")), "")</f>
        <v/>
      </c>
      <c r="O19" s="313" t="inlineStr">
        <is>
          <t>TOTAL COM BDI (R$)</t>
        </is>
      </c>
      <c r="P19" s="113" t="inlineStr">
        <is>
          <t>CUSTO UNIT. (R$) SEM D</t>
        </is>
      </c>
      <c r="Q19" s="113">
        <f>IFERROR(IF(TEXT(Q18, "0,00%") &lt;&gt; "0,00%", "PREÇO UNIT. COM BDI DE " &amp; TEXT(Q18, "0,00%") &amp; " E " &amp; TEXT(R18, "0,00%"), "PREÇO UNIT. COM BDI DE " &amp; TEXT(R18, "0,00%")), "")</f>
        <v/>
      </c>
      <c r="R19" s="113" t="inlineStr">
        <is>
          <t>TOTAL COM BDI (R$)</t>
        </is>
      </c>
      <c r="S19" s="261" t="n"/>
      <c r="T19" s="265" t="n"/>
      <c r="U19" s="261" t="n"/>
      <c r="W19" s="10" t="n"/>
      <c r="X19" s="10" t="n"/>
      <c r="Y19" s="10" t="n"/>
      <c r="Z19" s="10" t="n"/>
      <c r="AA19" s="10" t="n"/>
      <c r="AB19" s="10" t="n"/>
      <c r="AC19" s="10" t="n"/>
      <c r="AD19" s="10" t="n"/>
    </row>
    <row r="20" hidden="1" ht="16.15" customFormat="1" customHeight="1" s="17">
      <c r="A20" s="2" t="n"/>
      <c r="B20" s="2" t="n"/>
      <c r="C20" s="2" t="n"/>
      <c r="D20" s="2" t="n"/>
      <c r="E20" s="2" t="n"/>
      <c r="F20" s="3" t="n"/>
      <c r="G20" s="232" t="n"/>
      <c r="H20" s="30" t="n"/>
      <c r="I20" s="30" t="n"/>
      <c r="J20" s="31" t="n"/>
      <c r="K20" s="602" t="n"/>
      <c r="L20" s="603">
        <f>O20</f>
        <v/>
      </c>
      <c r="M20" s="34" t="n"/>
      <c r="N20" s="34" t="n"/>
      <c r="O20" s="604" t="n"/>
      <c r="P20" s="34" t="n"/>
      <c r="Q20" s="34" t="n"/>
      <c r="R20" s="604" t="n"/>
      <c r="S20" s="605" t="n"/>
      <c r="T20" s="606" t="n"/>
      <c r="U20" s="607" t="n"/>
      <c r="W20" s="10" t="n"/>
      <c r="X20" s="10" t="n"/>
      <c r="Y20" s="10" t="n"/>
      <c r="Z20" s="10" t="n"/>
      <c r="AA20" s="10" t="n"/>
      <c r="AB20" s="10" t="n"/>
      <c r="AC20" s="10" t="n"/>
      <c r="AD20" s="10" t="n"/>
    </row>
    <row r="21" ht="16.5" customHeight="1" s="496">
      <c r="A21" s="18">
        <f>OFFSET(MCQ!A$20,ROW(A21)-ROW(A$20),0)</f>
        <v/>
      </c>
      <c r="B21" s="18">
        <f>OFFSET(MCQ!B$20,ROW(B21)-ROW(B$20),0)</f>
        <v/>
      </c>
      <c r="C21" s="18">
        <f>OFFSET(MCQ!C$20,ROW(C21)-ROW(C$20),0)</f>
        <v/>
      </c>
      <c r="D21" s="18">
        <f>OFFSET(MCQ!D$20,ROW(D21)-ROW(D$20),0)</f>
        <v/>
      </c>
      <c r="E21" s="18">
        <f>OFFSET(MCQ!E$20,ROW(E21)-ROW(E$20),0)</f>
        <v/>
      </c>
      <c r="F21" s="18" t="n"/>
      <c r="G21" s="233">
        <f>OFFSET(MCQ!G$20,ROW(G21)-ROW(G$20),0)</f>
        <v/>
      </c>
      <c r="H21" s="583">
        <f>IF(G21="","",OFFSET(MCQ!H$20,ROW(H21)-ROW(H$20),0))</f>
        <v/>
      </c>
      <c r="I21" s="24">
        <f>IF(G21="","",IF(OR(G21="etapa",G21="sub-etapa"),"",OFFSET(MCQ!I$20,ROW(I21)-ROW(I$20),0)))</f>
        <v/>
      </c>
      <c r="J21" s="25">
        <f>IF(G21="","",OFFSET(MCQ!J$20,ROW(J21)-ROW(J$20),0))</f>
        <v/>
      </c>
      <c r="K21" s="24">
        <f>IF(G21="","",IF(OR(G21="etapa",G21="sub-etapa"),"",OFFSET(MCQ!K$20,ROW(K21)-ROW(K$20),0)))</f>
        <v/>
      </c>
      <c r="L21" s="26">
        <f>IF(G21="","",IF(OR(G21="etapa",G21="sub-etapa"),"",TRUNC(OFFSET(MCQ!L$20,ROW(L21)-ROW(L$20),0),2)))</f>
        <v/>
      </c>
      <c r="M21" s="584">
        <f>IF(I21="", "", IFERROR(VLOOKUP(VALUE(I21), _BaseAbril2026, 4, 0), IFERROR(VLOOKUP(TEXT(I21, "@"), _BaseAbril2026, 4, 0), "")))</f>
        <v/>
      </c>
      <c r="N21" s="585">
        <f>IFERROR(IF(S21="BDI1", TRUNC(M21*(1+$O$18), 2),IF(S21="BDI2", TRUNC(M21*(1+$N$18), 2), "")), "")</f>
        <v/>
      </c>
      <c r="O21" s="586">
        <f>_xlfn.IFS(G21="ETAPA", SUMIFS(ValorTotalComD, Nivel, A21), G21="SUB-ETAPA", SUMIFS(ValorTotalComD, SubNivel, C21), TRUE, T21)</f>
        <v/>
      </c>
      <c r="P21" s="584">
        <f>IF(I21="", "", IFERROR(VLOOKUP(VALUE(I21), _BaseAbril2026, 5, 0), IFERROR(VLOOKUP(TEXT(I21, "@"), _BaseAbril2026, 5, 0), "")))</f>
        <v/>
      </c>
      <c r="Q21" s="585">
        <f>IFERROR(IF(S21="BDI1", TRUNC(P21*(1+$R$18), 2),IF(S21="BDI2", TRUNC(P21*(1+$Q$18), 2), "")), "")</f>
        <v/>
      </c>
      <c r="R21" s="586">
        <f>_xlfn.IFS(G21="ETAPA", SUMIFS(ValorTotalSemD, Nivel, A21), G21="SUB-ETAPA", SUMIFS(ValorTotalSemD, SubNivel, C21), TRUE, U21)</f>
        <v/>
      </c>
      <c r="S21" s="587">
        <f>IF(G21="","",IF(OR(G21="etapa",G21="sub-etapa"),"",OFFSET(MCQ!M$20,ROW(M21)-ROW(M$20),0)))</f>
        <v/>
      </c>
      <c r="T21" s="588">
        <f>IFERROR(TRUNC(L21*N21,2),"")</f>
        <v/>
      </c>
      <c r="U21" s="589">
        <f>IFERROR(TRUNC(L21*Q21,2),"")</f>
        <v/>
      </c>
    </row>
    <row r="22">
      <c r="A22" s="18">
        <f>OFFSET(MCQ!A$20,ROW(A22)-ROW(A$20),0)</f>
        <v/>
      </c>
      <c r="B22" s="18">
        <f>OFFSET(MCQ!B$20,ROW(B22)-ROW(B$20),0)</f>
        <v/>
      </c>
      <c r="C22" s="18">
        <f>OFFSET(MCQ!C$20,ROW(C22)-ROW(C$20),0)</f>
        <v/>
      </c>
      <c r="D22" s="18">
        <f>OFFSET(MCQ!D$20,ROW(D22)-ROW(D$20),0)</f>
        <v/>
      </c>
      <c r="E22" s="18">
        <f>OFFSET(MCQ!E$20,ROW(E22)-ROW(E$20),0)</f>
        <v/>
      </c>
      <c r="F22" s="18" t="n"/>
      <c r="G22" s="233">
        <f>OFFSET(MCQ!G$20,ROW(G22)-ROW(G$20),0)</f>
        <v/>
      </c>
      <c r="H22" s="583">
        <f>IF(G22="","",OFFSET(MCQ!H$20,ROW(H22)-ROW(H$20),0))</f>
        <v/>
      </c>
      <c r="I22" s="24">
        <f>IF(G22="","",IF(OR(G22="etapa",G22="sub-etapa"),"",OFFSET(MCQ!I$20,ROW(I22)-ROW(I$20),0)))</f>
        <v/>
      </c>
      <c r="J22" s="25">
        <f>IF(G22="","",OFFSET(MCQ!J$20,ROW(J22)-ROW(J$20),0))</f>
        <v/>
      </c>
      <c r="K22" s="24">
        <f>IF(G22="","",IF(OR(G22="etapa",G22="sub-etapa"),"",OFFSET(MCQ!K$20,ROW(K22)-ROW(K$20),0)))</f>
        <v/>
      </c>
      <c r="L22" s="26">
        <f>IF(G22="","",IF(OR(G22="etapa",G22="sub-etapa"),"",TRUNC(OFFSET(MCQ!L$20,ROW(L22)-ROW(L$20),0),2)))</f>
        <v/>
      </c>
      <c r="M22" s="584">
        <f>IF(I22="", "", IFERROR(VLOOKUP(VALUE(I22), _BaseAbril2026, 4, 0), IFERROR(VLOOKUP(TEXT(I22, "@"), _BaseAbril2026, 4, 0), "")))</f>
        <v/>
      </c>
      <c r="N22" s="585">
        <f>IFERROR(IF(S22="BDI1", TRUNC(M22*(1+$O$18), 2),IF(S22="BDI2", TRUNC(M22*(1+$N$18), 2), "")), "")</f>
        <v/>
      </c>
      <c r="O22" s="586">
        <f>_xlfn.IFS(G22="ETAPA", SUMIFS(ValorTotalComD, Nivel, A22), G22="SUB-ETAPA", SUMIFS(ValorTotalComD, SubNivel, C22), TRUE, T22)</f>
        <v/>
      </c>
      <c r="P22" s="584">
        <f>IF(I22="", "", IFERROR(VLOOKUP(VALUE(I22), _BaseAbril2026, 5, 0), IFERROR(VLOOKUP(TEXT(I22, "@"), _BaseAbril2026, 5, 0), "")))</f>
        <v/>
      </c>
      <c r="Q22" s="585">
        <f>IFERROR(IF(S22="BDI1", TRUNC(P22*(1+$R$18), 2),IF(S22="BDI2", TRUNC(P22*(1+$Q$18), 2), "")), "")</f>
        <v/>
      </c>
      <c r="R22" s="586">
        <f>_xlfn.IFS(G22="ETAPA", SUMIFS(ValorTotalSemD, Nivel, A22), G22="SUB-ETAPA", SUMIFS(ValorTotalSemD, SubNivel, C22), TRUE, U22)</f>
        <v/>
      </c>
      <c r="S22" s="587">
        <f>IF(G22="","",IF(OR(G22="etapa",G22="sub-etapa"),"",OFFSET(MCQ!M$20,ROW(M22)-ROW(M$20),0)))</f>
        <v/>
      </c>
      <c r="T22" s="588">
        <f>IFERROR(TRUNC(L22*N22,2),"")</f>
        <v/>
      </c>
      <c r="U22" s="589">
        <f>IFERROR(TRUNC(L22*Q22,2),"")</f>
        <v/>
      </c>
      <c r="V22" s="608" t="n"/>
    </row>
    <row r="23">
      <c r="A23" s="18">
        <f>OFFSET(MCQ!A$20,ROW(A23)-ROW(A$20),0)</f>
        <v/>
      </c>
      <c r="B23" s="18">
        <f>OFFSET(MCQ!B$20,ROW(B23)-ROW(B$20),0)</f>
        <v/>
      </c>
      <c r="C23" s="18">
        <f>OFFSET(MCQ!C$20,ROW(C23)-ROW(C$20),0)</f>
        <v/>
      </c>
      <c r="D23" s="18">
        <f>OFFSET(MCQ!D$20,ROW(D23)-ROW(D$20),0)</f>
        <v/>
      </c>
      <c r="E23" s="18">
        <f>OFFSET(MCQ!E$20,ROW(E23)-ROW(E$20),0)</f>
        <v/>
      </c>
      <c r="F23" s="18" t="n"/>
      <c r="G23" s="233">
        <f>OFFSET(MCQ!G$20,ROW(G23)-ROW(G$20),0)</f>
        <v/>
      </c>
      <c r="H23" s="583">
        <f>IF(G23="","",OFFSET(MCQ!H$20,ROW(H23)-ROW(H$20),0))</f>
        <v/>
      </c>
      <c r="I23" s="24">
        <f>IF(G23="","",IF(OR(G23="etapa",G23="sub-etapa"),"",OFFSET(MCQ!I$20,ROW(I23)-ROW(I$20),0)))</f>
        <v/>
      </c>
      <c r="J23" s="25">
        <f>IF(G23="","",OFFSET(MCQ!J$20,ROW(J23)-ROW(J$20),0))</f>
        <v/>
      </c>
      <c r="K23" s="24">
        <f>IF(G23="","",IF(OR(G23="etapa",G23="sub-etapa"),"",OFFSET(MCQ!K$20,ROW(K23)-ROW(K$20),0)))</f>
        <v/>
      </c>
      <c r="L23" s="26">
        <f>IF(G23="","",IF(OR(G23="etapa",G23="sub-etapa"),"",TRUNC(OFFSET(MCQ!L$20,ROW(L23)-ROW(L$20),0),2)))</f>
        <v/>
      </c>
      <c r="M23" s="584">
        <f>IF(I23="", "", IFERROR(VLOOKUP(VALUE(I23), _BaseAbril2026, 4, 0), IFERROR(VLOOKUP(TEXT(I23, "@"), _BaseAbril2026, 4, 0), "")))</f>
        <v/>
      </c>
      <c r="N23" s="585">
        <f>IFERROR(IF(S23="BDI1", TRUNC(M23*(1+$O$18), 2),IF(S23="BDI2", TRUNC(M23*(1+$N$18), 2), "")), "")</f>
        <v/>
      </c>
      <c r="O23" s="586">
        <f>_xlfn.IFS(G23="ETAPA", SUMIFS(ValorTotalComD, Nivel, A23), G23="SUB-ETAPA", SUMIFS(ValorTotalComD, SubNivel, C23), TRUE, T23)</f>
        <v/>
      </c>
      <c r="P23" s="584">
        <f>IF(I23="", "", IFERROR(VLOOKUP(VALUE(I23), _BaseAbril2026, 5, 0), IFERROR(VLOOKUP(TEXT(I23, "@"), _BaseAbril2026, 5, 0), "")))</f>
        <v/>
      </c>
      <c r="Q23" s="585">
        <f>IFERROR(IF(S23="BDI1", TRUNC(P23*(1+$R$18), 2),IF(S23="BDI2", TRUNC(P23*(1+$Q$18), 2), "")), "")</f>
        <v/>
      </c>
      <c r="R23" s="586">
        <f>_xlfn.IFS(G23="ETAPA", SUMIFS(ValorTotalSemD, Nivel, A23), G23="SUB-ETAPA", SUMIFS(ValorTotalSemD, SubNivel, C23), TRUE, U23)</f>
        <v/>
      </c>
      <c r="S23" s="587">
        <f>IF(G23="","",IF(OR(G23="etapa",G23="sub-etapa"),"",OFFSET(MCQ!M$20,ROW(M23)-ROW(M$20),0)))</f>
        <v/>
      </c>
      <c r="T23" s="588">
        <f>IFERROR(TRUNC(L23*N23,2),"")</f>
        <v/>
      </c>
      <c r="U23" s="589">
        <f>IFERROR(TRUNC(L23*Q23,2),"")</f>
        <v/>
      </c>
    </row>
    <row r="24">
      <c r="A24" s="18">
        <f>OFFSET(MCQ!A$20,ROW(A24)-ROW(A$20),0)</f>
        <v/>
      </c>
      <c r="B24" s="18">
        <f>OFFSET(MCQ!B$20,ROW(B24)-ROW(B$20),0)</f>
        <v/>
      </c>
      <c r="C24" s="18">
        <f>OFFSET(MCQ!C$20,ROW(C24)-ROW(C$20),0)</f>
        <v/>
      </c>
      <c r="D24" s="18">
        <f>OFFSET(MCQ!D$20,ROW(D24)-ROW(D$20),0)</f>
        <v/>
      </c>
      <c r="E24" s="18">
        <f>OFFSET(MCQ!E$20,ROW(E24)-ROW(E$20),0)</f>
        <v/>
      </c>
      <c r="F24" s="18" t="n"/>
      <c r="G24" s="233">
        <f>OFFSET(MCQ!G$20,ROW(G24)-ROW(G$20),0)</f>
        <v/>
      </c>
      <c r="H24" s="583">
        <f>IF(G24="","",OFFSET(MCQ!H$20,ROW(H24)-ROW(H$20),0))</f>
        <v/>
      </c>
      <c r="I24" s="24">
        <f>IF(G24="","",IF(OR(G24="etapa",G24="sub-etapa"),"",OFFSET(MCQ!I$20,ROW(I24)-ROW(I$20),0)))</f>
        <v/>
      </c>
      <c r="J24" s="25">
        <f>IF(G24="","",OFFSET(MCQ!J$20,ROW(J24)-ROW(J$20),0))</f>
        <v/>
      </c>
      <c r="K24" s="24">
        <f>IF(G24="","",IF(OR(G24="etapa",G24="sub-etapa"),"",OFFSET(MCQ!K$20,ROW(K24)-ROW(K$20),0)))</f>
        <v/>
      </c>
      <c r="L24" s="26">
        <f>IF(G24="","",IF(OR(G24="etapa",G24="sub-etapa"),"",TRUNC(OFFSET(MCQ!L$20,ROW(L24)-ROW(L$20),0),2)))</f>
        <v/>
      </c>
      <c r="M24" s="584">
        <f>IF(I24="", "", IFERROR(VLOOKUP(VALUE(I24), _BaseAbril2026, 4, 0), IFERROR(VLOOKUP(TEXT(I24, "@"), _BaseAbril2026, 4, 0), "")))</f>
        <v/>
      </c>
      <c r="N24" s="585">
        <f>IFERROR(IF(S24="BDI1", TRUNC(M24*(1+$O$18), 2),IF(S24="BDI2", TRUNC(M24*(1+$N$18), 2), "")), "")</f>
        <v/>
      </c>
      <c r="O24" s="586">
        <f>_xlfn.IFS(G24="ETAPA", SUMIFS(ValorTotalComD, Nivel, A24), G24="SUB-ETAPA", SUMIFS(ValorTotalComD, SubNivel, C24), TRUE, T24)</f>
        <v/>
      </c>
      <c r="P24" s="584">
        <f>IF(I24="", "", IFERROR(VLOOKUP(VALUE(I24), _BaseAbril2026, 5, 0), IFERROR(VLOOKUP(TEXT(I24, "@"), _BaseAbril2026, 5, 0), "")))</f>
        <v/>
      </c>
      <c r="Q24" s="585">
        <f>IFERROR(IF(S24="BDI1", TRUNC(P24*(1+$R$18), 2),IF(S24="BDI2", TRUNC(P24*(1+$Q$18), 2), "")), "")</f>
        <v/>
      </c>
      <c r="R24" s="586">
        <f>_xlfn.IFS(G24="ETAPA", SUMIFS(ValorTotalSemD, Nivel, A24), G24="SUB-ETAPA", SUMIFS(ValorTotalSemD, SubNivel, C24), TRUE, U24)</f>
        <v/>
      </c>
      <c r="S24" s="587">
        <f>IF(G24="","",IF(OR(G24="etapa",G24="sub-etapa"),"",OFFSET(MCQ!M$20,ROW(M24)-ROW(M$20),0)))</f>
        <v/>
      </c>
      <c r="T24" s="588">
        <f>IFERROR(TRUNC(L24*N24,2),"")</f>
        <v/>
      </c>
      <c r="U24" s="589">
        <f>IFERROR(TRUNC(L24*Q24,2),"")</f>
        <v/>
      </c>
    </row>
    <row r="25">
      <c r="A25" s="18">
        <f>OFFSET(MCQ!A$20,ROW(A25)-ROW(A$20),0)</f>
        <v/>
      </c>
      <c r="B25" s="18">
        <f>OFFSET(MCQ!B$20,ROW(B25)-ROW(B$20),0)</f>
        <v/>
      </c>
      <c r="C25" s="18">
        <f>OFFSET(MCQ!C$20,ROW(C25)-ROW(C$20),0)</f>
        <v/>
      </c>
      <c r="D25" s="18">
        <f>OFFSET(MCQ!D$20,ROW(D25)-ROW(D$20),0)</f>
        <v/>
      </c>
      <c r="E25" s="18">
        <f>OFFSET(MCQ!E$20,ROW(E25)-ROW(E$20),0)</f>
        <v/>
      </c>
      <c r="F25" s="18" t="n"/>
      <c r="G25" s="233">
        <f>OFFSET(MCQ!G$20,ROW(G25)-ROW(G$20),0)</f>
        <v/>
      </c>
      <c r="H25" s="583">
        <f>IF(G25="","",OFFSET(MCQ!H$20,ROW(H25)-ROW(H$20),0))</f>
        <v/>
      </c>
      <c r="I25" s="24">
        <f>IF(G25="","",IF(OR(G25="etapa",G25="sub-etapa"),"",OFFSET(MCQ!I$20,ROW(I25)-ROW(I$20),0)))</f>
        <v/>
      </c>
      <c r="J25" s="25">
        <f>IF(G25="","",OFFSET(MCQ!J$20,ROW(J25)-ROW(J$20),0))</f>
        <v/>
      </c>
      <c r="K25" s="24">
        <f>IF(G25="","",IF(OR(G25="etapa",G25="sub-etapa"),"",OFFSET(MCQ!K$20,ROW(K25)-ROW(K$20),0)))</f>
        <v/>
      </c>
      <c r="L25" s="26">
        <f>IF(G25="","",IF(OR(G25="etapa",G25="sub-etapa"),"",TRUNC(OFFSET(MCQ!L$20,ROW(L25)-ROW(L$20),0),2)))</f>
        <v/>
      </c>
      <c r="M25" s="584">
        <f>IF(I25="", "", IFERROR(VLOOKUP(VALUE(I25), _BaseAbril2026, 4, 0), IFERROR(VLOOKUP(TEXT(I25, "@"), _BaseAbril2026, 4, 0), "")))</f>
        <v/>
      </c>
      <c r="N25" s="585">
        <f>IFERROR(IF(S25="BDI1", TRUNC(M25*(1+$O$18), 2),IF(S25="BDI2", TRUNC(M25*(1+$N$18), 2), "")), "")</f>
        <v/>
      </c>
      <c r="O25" s="586">
        <f>_xlfn.IFS(G25="ETAPA", SUMIFS(ValorTotalComD, Nivel, A25), G25="SUB-ETAPA", SUMIFS(ValorTotalComD, SubNivel, C25), TRUE, T25)</f>
        <v/>
      </c>
      <c r="P25" s="584">
        <f>IF(I25="", "", IFERROR(VLOOKUP(VALUE(I25), _BaseAbril2026, 5, 0), IFERROR(VLOOKUP(TEXT(I25, "@"), _BaseAbril2026, 5, 0), "")))</f>
        <v/>
      </c>
      <c r="Q25" s="585">
        <f>IFERROR(IF(S25="BDI1", TRUNC(P25*(1+$R$18), 2),IF(S25="BDI2", TRUNC(P25*(1+$Q$18), 2), "")), "")</f>
        <v/>
      </c>
      <c r="R25" s="586">
        <f>_xlfn.IFS(G25="ETAPA", SUMIFS(ValorTotalSemD, Nivel, A25), G25="SUB-ETAPA", SUMIFS(ValorTotalSemD, SubNivel, C25), TRUE, U25)</f>
        <v/>
      </c>
      <c r="S25" s="587">
        <f>IF(G25="","",IF(OR(G25="etapa",G25="sub-etapa"),"",OFFSET(MCQ!M$20,ROW(M25)-ROW(M$20),0)))</f>
        <v/>
      </c>
      <c r="T25" s="588">
        <f>IFERROR(TRUNC(L25*N25,2),"")</f>
        <v/>
      </c>
      <c r="U25" s="589">
        <f>IFERROR(TRUNC(L25*Q25,2),"")</f>
        <v/>
      </c>
    </row>
    <row r="26">
      <c r="A26" s="18">
        <f>OFFSET(MCQ!A$20,ROW(A26)-ROW(A$20),0)</f>
        <v/>
      </c>
      <c r="B26" s="18">
        <f>OFFSET(MCQ!B$20,ROW(B26)-ROW(B$20),0)</f>
        <v/>
      </c>
      <c r="C26" s="18">
        <f>OFFSET(MCQ!C$20,ROW(C26)-ROW(C$20),0)</f>
        <v/>
      </c>
      <c r="D26" s="18">
        <f>OFFSET(MCQ!D$20,ROW(D26)-ROW(D$20),0)</f>
        <v/>
      </c>
      <c r="E26" s="18">
        <f>OFFSET(MCQ!E$20,ROW(E26)-ROW(E$20),0)</f>
        <v/>
      </c>
      <c r="F26" s="18" t="n"/>
      <c r="G26" s="233">
        <f>OFFSET(MCQ!G$20,ROW(G26)-ROW(G$20),0)</f>
        <v/>
      </c>
      <c r="H26" s="583">
        <f>IF(G26="","",OFFSET(MCQ!H$20,ROW(H26)-ROW(H$20),0))</f>
        <v/>
      </c>
      <c r="I26" s="24">
        <f>IF(G26="","",IF(OR(G26="etapa",G26="sub-etapa"),"",OFFSET(MCQ!I$20,ROW(I26)-ROW(I$20),0)))</f>
        <v/>
      </c>
      <c r="J26" s="25">
        <f>IF(G26="","",OFFSET(MCQ!J$20,ROW(J26)-ROW(J$20),0))</f>
        <v/>
      </c>
      <c r="K26" s="24">
        <f>IF(G26="","",IF(OR(G26="etapa",G26="sub-etapa"),"",OFFSET(MCQ!K$20,ROW(K26)-ROW(K$20),0)))</f>
        <v/>
      </c>
      <c r="L26" s="26">
        <f>IF(G26="","",IF(OR(G26="etapa",G26="sub-etapa"),"",TRUNC(OFFSET(MCQ!L$20,ROW(L26)-ROW(L$20),0),2)))</f>
        <v/>
      </c>
      <c r="M26" s="584">
        <f>IF(I26="", "", IFERROR(VLOOKUP(VALUE(I26), _BaseAbril2026, 4, 0), IFERROR(VLOOKUP(TEXT(I26, "@"), _BaseAbril2026, 4, 0), "")))</f>
        <v/>
      </c>
      <c r="N26" s="585">
        <f>IFERROR(IF(S26="BDI1", TRUNC(M26*(1+$O$18), 2),IF(S26="BDI2", TRUNC(M26*(1+$N$18), 2), "")), "")</f>
        <v/>
      </c>
      <c r="O26" s="586">
        <f>_xlfn.IFS(G26="ETAPA", SUMIFS(ValorTotalComD, Nivel, A26), G26="SUB-ETAPA", SUMIFS(ValorTotalComD, SubNivel, C26), TRUE, T26)</f>
        <v/>
      </c>
      <c r="P26" s="584">
        <f>IF(I26="", "", IFERROR(VLOOKUP(VALUE(I26), _BaseAbril2026, 5, 0), IFERROR(VLOOKUP(TEXT(I26, "@"), _BaseAbril2026, 5, 0), "")))</f>
        <v/>
      </c>
      <c r="Q26" s="585">
        <f>IFERROR(IF(S26="BDI1", TRUNC(P26*(1+$R$18), 2),IF(S26="BDI2", TRUNC(P26*(1+$Q$18), 2), "")), "")</f>
        <v/>
      </c>
      <c r="R26" s="586">
        <f>_xlfn.IFS(G26="ETAPA", SUMIFS(ValorTotalSemD, Nivel, A26), G26="SUB-ETAPA", SUMIFS(ValorTotalSemD, SubNivel, C26), TRUE, U26)</f>
        <v/>
      </c>
      <c r="S26" s="587">
        <f>IF(G26="","",IF(OR(G26="etapa",G26="sub-etapa"),"",OFFSET(MCQ!M$20,ROW(M26)-ROW(M$20),0)))</f>
        <v/>
      </c>
      <c r="T26" s="588">
        <f>IFERROR(TRUNC(L26*N26,2),"")</f>
        <v/>
      </c>
      <c r="U26" s="589">
        <f>IFERROR(TRUNC(L26*Q26,2),"")</f>
        <v/>
      </c>
    </row>
    <row r="27">
      <c r="A27" s="18">
        <f>OFFSET(MCQ!A$20,ROW(A27)-ROW(A$20),0)</f>
        <v/>
      </c>
      <c r="B27" s="18">
        <f>OFFSET(MCQ!B$20,ROW(B27)-ROW(B$20),0)</f>
        <v/>
      </c>
      <c r="C27" s="18">
        <f>OFFSET(MCQ!C$20,ROW(C27)-ROW(C$20),0)</f>
        <v/>
      </c>
      <c r="D27" s="18">
        <f>OFFSET(MCQ!D$20,ROW(D27)-ROW(D$20),0)</f>
        <v/>
      </c>
      <c r="E27" s="18">
        <f>OFFSET(MCQ!E$20,ROW(E27)-ROW(E$20),0)</f>
        <v/>
      </c>
      <c r="F27" s="18" t="n"/>
      <c r="G27" s="233">
        <f>OFFSET(MCQ!G$20,ROW(G27)-ROW(G$20),0)</f>
        <v/>
      </c>
      <c r="H27" s="583">
        <f>IF(G27="","",OFFSET(MCQ!H$20,ROW(H27)-ROW(H$20),0))</f>
        <v/>
      </c>
      <c r="I27" s="24">
        <f>IF(G27="","",IF(OR(G27="etapa",G27="sub-etapa"),"",OFFSET(MCQ!I$20,ROW(I27)-ROW(I$20),0)))</f>
        <v/>
      </c>
      <c r="J27" s="25">
        <f>IF(G27="","",OFFSET(MCQ!J$20,ROW(J27)-ROW(J$20),0))</f>
        <v/>
      </c>
      <c r="K27" s="24">
        <f>IF(G27="","",IF(OR(G27="etapa",G27="sub-etapa"),"",OFFSET(MCQ!K$20,ROW(K27)-ROW(K$20),0)))</f>
        <v/>
      </c>
      <c r="L27" s="26">
        <f>IF(G27="","",IF(OR(G27="etapa",G27="sub-etapa"),"",TRUNC(OFFSET(MCQ!L$20,ROW(L27)-ROW(L$20),0),2)))</f>
        <v/>
      </c>
      <c r="M27" s="584">
        <f>IF(I27="", "", IFERROR(VLOOKUP(VALUE(I27), _BaseAbril2026, 4, 0), IFERROR(VLOOKUP(TEXT(I27, "@"), _BaseAbril2026, 4, 0), "")))</f>
        <v/>
      </c>
      <c r="N27" s="585">
        <f>IFERROR(IF(S27="BDI1", TRUNC(M27*(1+$O$18), 2),IF(S27="BDI2", TRUNC(M27*(1+$N$18), 2), "")), "")</f>
        <v/>
      </c>
      <c r="O27" s="586">
        <f>_xlfn.IFS(G27="ETAPA", SUMIFS(ValorTotalComD, Nivel, A27), G27="SUB-ETAPA", SUMIFS(ValorTotalComD, SubNivel, C27), TRUE, T27)</f>
        <v/>
      </c>
      <c r="P27" s="584">
        <f>IF(I27="", "", IFERROR(VLOOKUP(VALUE(I27), _BaseAbril2026, 5, 0), IFERROR(VLOOKUP(TEXT(I27, "@"), _BaseAbril2026, 5, 0), "")))</f>
        <v/>
      </c>
      <c r="Q27" s="585">
        <f>IFERROR(IF(S27="BDI1", TRUNC(P27*(1+$R$18), 2),IF(S27="BDI2", TRUNC(P27*(1+$Q$18), 2), "")), "")</f>
        <v/>
      </c>
      <c r="R27" s="586">
        <f>_xlfn.IFS(G27="ETAPA", SUMIFS(ValorTotalSemD, Nivel, A27), G27="SUB-ETAPA", SUMIFS(ValorTotalSemD, SubNivel, C27), TRUE, U27)</f>
        <v/>
      </c>
      <c r="S27" s="587">
        <f>IF(G27="","",IF(OR(G27="etapa",G27="sub-etapa"),"",OFFSET(MCQ!M$20,ROW(M27)-ROW(M$20),0)))</f>
        <v/>
      </c>
      <c r="T27" s="588">
        <f>IFERROR(TRUNC(L27*N27,2),"")</f>
        <v/>
      </c>
      <c r="U27" s="589">
        <f>IFERROR(TRUNC(L27*Q27,2),"")</f>
        <v/>
      </c>
    </row>
    <row r="28">
      <c r="A28" s="18">
        <f>OFFSET(MCQ!A$20,ROW(A28)-ROW(A$20),0)</f>
        <v/>
      </c>
      <c r="B28" s="18">
        <f>OFFSET(MCQ!B$20,ROW(B28)-ROW(B$20),0)</f>
        <v/>
      </c>
      <c r="C28" s="18">
        <f>OFFSET(MCQ!C$20,ROW(C28)-ROW(C$20),0)</f>
        <v/>
      </c>
      <c r="D28" s="18">
        <f>OFFSET(MCQ!D$20,ROW(D28)-ROW(D$20),0)</f>
        <v/>
      </c>
      <c r="E28" s="18">
        <f>OFFSET(MCQ!E$20,ROW(E28)-ROW(E$20),0)</f>
        <v/>
      </c>
      <c r="F28" s="18" t="n"/>
      <c r="G28" s="233">
        <f>OFFSET(MCQ!G$20,ROW(G28)-ROW(G$20),0)</f>
        <v/>
      </c>
      <c r="H28" s="583">
        <f>IF(G28="","",OFFSET(MCQ!H$20,ROW(H28)-ROW(H$20),0))</f>
        <v/>
      </c>
      <c r="I28" s="24">
        <f>IF(G28="","",IF(OR(G28="etapa",G28="sub-etapa"),"",OFFSET(MCQ!I$20,ROW(I28)-ROW(I$20),0)))</f>
        <v/>
      </c>
      <c r="J28" s="25">
        <f>IF(G28="","",OFFSET(MCQ!J$20,ROW(J28)-ROW(J$20),0))</f>
        <v/>
      </c>
      <c r="K28" s="24">
        <f>IF(G28="","",IF(OR(G28="etapa",G28="sub-etapa"),"",OFFSET(MCQ!K$20,ROW(K28)-ROW(K$20),0)))</f>
        <v/>
      </c>
      <c r="L28" s="26">
        <f>IF(G28="","",IF(OR(G28="etapa",G28="sub-etapa"),"",TRUNC(OFFSET(MCQ!L$20,ROW(L28)-ROW(L$20),0),2)))</f>
        <v/>
      </c>
      <c r="M28" s="584">
        <f>IF(I28="", "", IFERROR(VLOOKUP(VALUE(I28), _BaseAbril2026, 4, 0), IFERROR(VLOOKUP(TEXT(I28, "@"), _BaseAbril2026, 4, 0), "")))</f>
        <v/>
      </c>
      <c r="N28" s="585">
        <f>IFERROR(IF(S28="BDI1", TRUNC(M28*(1+$O$18), 2),IF(S28="BDI2", TRUNC(M28*(1+$N$18), 2), "")), "")</f>
        <v/>
      </c>
      <c r="O28" s="586">
        <f>_xlfn.IFS(G28="ETAPA", SUMIFS(ValorTotalComD, Nivel, A28), G28="SUB-ETAPA", SUMIFS(ValorTotalComD, SubNivel, C28), TRUE, T28)</f>
        <v/>
      </c>
      <c r="P28" s="584">
        <f>IF(I28="", "", IFERROR(VLOOKUP(VALUE(I28), _BaseAbril2026, 5, 0), IFERROR(VLOOKUP(TEXT(I28, "@"), _BaseAbril2026, 5, 0), "")))</f>
        <v/>
      </c>
      <c r="Q28" s="585">
        <f>IFERROR(IF(S28="BDI1", TRUNC(P28*(1+$R$18), 2),IF(S28="BDI2", TRUNC(P28*(1+$Q$18), 2), "")), "")</f>
        <v/>
      </c>
      <c r="R28" s="586">
        <f>_xlfn.IFS(G28="ETAPA", SUMIFS(ValorTotalSemD, Nivel, A28), G28="SUB-ETAPA", SUMIFS(ValorTotalSemD, SubNivel, C28), TRUE, U28)</f>
        <v/>
      </c>
      <c r="S28" s="587">
        <f>IF(G28="","",IF(OR(G28="etapa",G28="sub-etapa"),"",OFFSET(MCQ!M$20,ROW(M28)-ROW(M$20),0)))</f>
        <v/>
      </c>
      <c r="T28" s="588">
        <f>IFERROR(TRUNC(L28*N28,2),"")</f>
        <v/>
      </c>
      <c r="U28" s="589">
        <f>IFERROR(TRUNC(L28*Q28,2),"")</f>
        <v/>
      </c>
    </row>
    <row r="29">
      <c r="A29" s="18">
        <f>OFFSET(MCQ!A$20,ROW(A29)-ROW(A$20),0)</f>
        <v/>
      </c>
      <c r="B29" s="18">
        <f>OFFSET(MCQ!B$20,ROW(B29)-ROW(B$20),0)</f>
        <v/>
      </c>
      <c r="C29" s="18">
        <f>OFFSET(MCQ!C$20,ROW(C29)-ROW(C$20),0)</f>
        <v/>
      </c>
      <c r="D29" s="18">
        <f>OFFSET(MCQ!D$20,ROW(D29)-ROW(D$20),0)</f>
        <v/>
      </c>
      <c r="E29" s="18">
        <f>OFFSET(MCQ!E$20,ROW(E29)-ROW(E$20),0)</f>
        <v/>
      </c>
      <c r="F29" s="18" t="n"/>
      <c r="G29" s="233">
        <f>OFFSET(MCQ!G$20,ROW(G29)-ROW(G$20),0)</f>
        <v/>
      </c>
      <c r="H29" s="583">
        <f>IF(G29="","",OFFSET(MCQ!H$20,ROW(H29)-ROW(H$20),0))</f>
        <v/>
      </c>
      <c r="I29" s="24">
        <f>IF(G29="","",IF(OR(G29="etapa",G29="sub-etapa"),"",OFFSET(MCQ!I$20,ROW(I29)-ROW(I$20),0)))</f>
        <v/>
      </c>
      <c r="J29" s="25">
        <f>IF(G29="","",OFFSET(MCQ!J$20,ROW(J29)-ROW(J$20),0))</f>
        <v/>
      </c>
      <c r="K29" s="24">
        <f>IF(G29="","",IF(OR(G29="etapa",G29="sub-etapa"),"",OFFSET(MCQ!K$20,ROW(K29)-ROW(K$20),0)))</f>
        <v/>
      </c>
      <c r="L29" s="26">
        <f>IF(G29="","",IF(OR(G29="etapa",G29="sub-etapa"),"",TRUNC(OFFSET(MCQ!L$20,ROW(L29)-ROW(L$20),0),2)))</f>
        <v/>
      </c>
      <c r="M29" s="584">
        <f>IF(I29="", "", IFERROR(VLOOKUP(VALUE(I29), _BaseAbril2026, 4, 0), IFERROR(VLOOKUP(TEXT(I29, "@"), _BaseAbril2026, 4, 0), "")))</f>
        <v/>
      </c>
      <c r="N29" s="585">
        <f>IFERROR(IF(S29="BDI1", TRUNC(M29*(1+$O$18), 2),IF(S29="BDI2", TRUNC(M29*(1+$N$18), 2), "")), "")</f>
        <v/>
      </c>
      <c r="O29" s="586">
        <f>_xlfn.IFS(G29="ETAPA", SUMIFS(ValorTotalComD, Nivel, A29), G29="SUB-ETAPA", SUMIFS(ValorTotalComD, SubNivel, C29), TRUE, T29)</f>
        <v/>
      </c>
      <c r="P29" s="584">
        <f>IF(I29="", "", IFERROR(VLOOKUP(VALUE(I29), _BaseAbril2026, 5, 0), IFERROR(VLOOKUP(TEXT(I29, "@"), _BaseAbril2026, 5, 0), "")))</f>
        <v/>
      </c>
      <c r="Q29" s="585">
        <f>IFERROR(IF(S29="BDI1", TRUNC(P29*(1+$R$18), 2),IF(S29="BDI2", TRUNC(P29*(1+$Q$18), 2), "")), "")</f>
        <v/>
      </c>
      <c r="R29" s="586">
        <f>_xlfn.IFS(G29="ETAPA", SUMIFS(ValorTotalSemD, Nivel, A29), G29="SUB-ETAPA", SUMIFS(ValorTotalSemD, SubNivel, C29), TRUE, U29)</f>
        <v/>
      </c>
      <c r="S29" s="587">
        <f>IF(G29="","",IF(OR(G29="etapa",G29="sub-etapa"),"",OFFSET(MCQ!M$20,ROW(M29)-ROW(M$20),0)))</f>
        <v/>
      </c>
      <c r="T29" s="588">
        <f>IFERROR(TRUNC(L29*N29,2),"")</f>
        <v/>
      </c>
      <c r="U29" s="589">
        <f>IFERROR(TRUNC(L29*Q29,2),"")</f>
        <v/>
      </c>
    </row>
    <row r="30">
      <c r="A30" s="18">
        <f>OFFSET(MCQ!A$20,ROW(A30)-ROW(A$20),0)</f>
        <v/>
      </c>
      <c r="B30" s="18">
        <f>OFFSET(MCQ!B$20,ROW(B30)-ROW(B$20),0)</f>
        <v/>
      </c>
      <c r="C30" s="18">
        <f>OFFSET(MCQ!C$20,ROW(C30)-ROW(C$20),0)</f>
        <v/>
      </c>
      <c r="D30" s="18">
        <f>OFFSET(MCQ!D$20,ROW(D30)-ROW(D$20),0)</f>
        <v/>
      </c>
      <c r="E30" s="18">
        <f>OFFSET(MCQ!E$20,ROW(E30)-ROW(E$20),0)</f>
        <v/>
      </c>
      <c r="F30" s="18" t="n"/>
      <c r="G30" s="233">
        <f>OFFSET(MCQ!G$20,ROW(G30)-ROW(G$20),0)</f>
        <v/>
      </c>
      <c r="H30" s="583">
        <f>IF(G30="","",OFFSET(MCQ!H$20,ROW(H30)-ROW(H$20),0))</f>
        <v/>
      </c>
      <c r="I30" s="24">
        <f>IF(G30="","",IF(OR(G30="etapa",G30="sub-etapa"),"",OFFSET(MCQ!I$20,ROW(I30)-ROW(I$20),0)))</f>
        <v/>
      </c>
      <c r="J30" s="25">
        <f>IF(G30="","",OFFSET(MCQ!J$20,ROW(J30)-ROW(J$20),0))</f>
        <v/>
      </c>
      <c r="K30" s="24">
        <f>IF(G30="","",IF(OR(G30="etapa",G30="sub-etapa"),"",OFFSET(MCQ!K$20,ROW(K30)-ROW(K$20),0)))</f>
        <v/>
      </c>
      <c r="L30" s="26">
        <f>IF(G30="","",IF(OR(G30="etapa",G30="sub-etapa"),"",TRUNC(OFFSET(MCQ!L$20,ROW(L30)-ROW(L$20),0),2)))</f>
        <v/>
      </c>
      <c r="M30" s="584">
        <f>IF(I30="", "", IFERROR(VLOOKUP(VALUE(I30), _BaseAbril2026, 4, 0), IFERROR(VLOOKUP(TEXT(I30, "@"), _BaseAbril2026, 4, 0), "")))</f>
        <v/>
      </c>
      <c r="N30" s="585">
        <f>IFERROR(IF(S30="BDI1", TRUNC(M30*(1+$O$18), 2),IF(S30="BDI2", TRUNC(M30*(1+$N$18), 2), "")), "")</f>
        <v/>
      </c>
      <c r="O30" s="586">
        <f>_xlfn.IFS(G30="ETAPA", SUMIFS(ValorTotalComD, Nivel, A30), G30="SUB-ETAPA", SUMIFS(ValorTotalComD, SubNivel, C30), TRUE, T30)</f>
        <v/>
      </c>
      <c r="P30" s="584">
        <f>IF(I30="", "", IFERROR(VLOOKUP(VALUE(I30), _BaseAbril2026, 5, 0), IFERROR(VLOOKUP(TEXT(I30, "@"), _BaseAbril2026, 5, 0), "")))</f>
        <v/>
      </c>
      <c r="Q30" s="585">
        <f>IFERROR(IF(S30="BDI1", TRUNC(P30*(1+$R$18), 2),IF(S30="BDI2", TRUNC(P30*(1+$Q$18), 2), "")), "")</f>
        <v/>
      </c>
      <c r="R30" s="586">
        <f>_xlfn.IFS(G30="ETAPA", SUMIFS(ValorTotalSemD, Nivel, A30), G30="SUB-ETAPA", SUMIFS(ValorTotalSemD, SubNivel, C30), TRUE, U30)</f>
        <v/>
      </c>
      <c r="S30" s="587">
        <f>IF(G30="","",IF(OR(G30="etapa",G30="sub-etapa"),"",OFFSET(MCQ!M$20,ROW(M30)-ROW(M$20),0)))</f>
        <v/>
      </c>
      <c r="T30" s="588">
        <f>IFERROR(TRUNC(L30*N30,2),"")</f>
        <v/>
      </c>
      <c r="U30" s="589">
        <f>IFERROR(TRUNC(L30*Q30,2),"")</f>
        <v/>
      </c>
    </row>
    <row r="31">
      <c r="A31" s="18">
        <f>OFFSET(MCQ!A$20,ROW(A31)-ROW(A$20),0)</f>
        <v/>
      </c>
      <c r="B31" s="18">
        <f>OFFSET(MCQ!B$20,ROW(B31)-ROW(B$20),0)</f>
        <v/>
      </c>
      <c r="C31" s="18">
        <f>OFFSET(MCQ!C$20,ROW(C31)-ROW(C$20),0)</f>
        <v/>
      </c>
      <c r="D31" s="18">
        <f>OFFSET(MCQ!D$20,ROW(D31)-ROW(D$20),0)</f>
        <v/>
      </c>
      <c r="E31" s="18">
        <f>OFFSET(MCQ!E$20,ROW(E31)-ROW(E$20),0)</f>
        <v/>
      </c>
      <c r="F31" s="18" t="n"/>
      <c r="G31" s="233">
        <f>OFFSET(MCQ!G$20,ROW(G31)-ROW(G$20),0)</f>
        <v/>
      </c>
      <c r="H31" s="583">
        <f>IF(G31="","",OFFSET(MCQ!H$20,ROW(H31)-ROW(H$20),0))</f>
        <v/>
      </c>
      <c r="I31" s="24">
        <f>IF(G31="","",IF(OR(G31="etapa",G31="sub-etapa"),"",OFFSET(MCQ!I$20,ROW(I31)-ROW(I$20),0)))</f>
        <v/>
      </c>
      <c r="J31" s="25">
        <f>IF(G31="","",OFFSET(MCQ!J$20,ROW(J31)-ROW(J$20),0))</f>
        <v/>
      </c>
      <c r="K31" s="24">
        <f>IF(G31="","",IF(OR(G31="etapa",G31="sub-etapa"),"",OFFSET(MCQ!K$20,ROW(K31)-ROW(K$20),0)))</f>
        <v/>
      </c>
      <c r="L31" s="26">
        <f>IF(G31="","",IF(OR(G31="etapa",G31="sub-etapa"),"",TRUNC(OFFSET(MCQ!L$20,ROW(L31)-ROW(L$20),0),2)))</f>
        <v/>
      </c>
      <c r="M31" s="584">
        <f>IF(I31="", "", IFERROR(VLOOKUP(VALUE(I31), _BaseAbril2026, 4, 0), IFERROR(VLOOKUP(TEXT(I31, "@"), _BaseAbril2026, 4, 0), "")))</f>
        <v/>
      </c>
      <c r="N31" s="585">
        <f>IFERROR(IF(S31="BDI1", TRUNC(M31*(1+$O$18), 2),IF(S31="BDI2", TRUNC(M31*(1+$N$18), 2), "")), "")</f>
        <v/>
      </c>
      <c r="O31" s="586">
        <f>_xlfn.IFS(G31="ETAPA", SUMIFS(ValorTotalComD, Nivel, A31), G31="SUB-ETAPA", SUMIFS(ValorTotalComD, SubNivel, C31), TRUE, T31)</f>
        <v/>
      </c>
      <c r="P31" s="584">
        <f>IF(I31="", "", IFERROR(VLOOKUP(VALUE(I31), _BaseAbril2026, 5, 0), IFERROR(VLOOKUP(TEXT(I31, "@"), _BaseAbril2026, 5, 0), "")))</f>
        <v/>
      </c>
      <c r="Q31" s="585">
        <f>IFERROR(IF(S31="BDI1", TRUNC(P31*(1+$R$18), 2),IF(S31="BDI2", TRUNC(P31*(1+$Q$18), 2), "")), "")</f>
        <v/>
      </c>
      <c r="R31" s="586">
        <f>_xlfn.IFS(G31="ETAPA", SUMIFS(ValorTotalSemD, Nivel, A31), G31="SUB-ETAPA", SUMIFS(ValorTotalSemD, SubNivel, C31), TRUE, U31)</f>
        <v/>
      </c>
      <c r="S31" s="587">
        <f>IF(G31="","",IF(OR(G31="etapa",G31="sub-etapa"),"",OFFSET(MCQ!M$20,ROW(M31)-ROW(M$20),0)))</f>
        <v/>
      </c>
      <c r="T31" s="588">
        <f>IFERROR(TRUNC(L31*N31,2),"")</f>
        <v/>
      </c>
      <c r="U31" s="589">
        <f>IFERROR(TRUNC(L31*Q31,2),"")</f>
        <v/>
      </c>
    </row>
    <row r="32">
      <c r="A32" s="18">
        <f>OFFSET(MCQ!A$20,ROW(A32)-ROW(A$20),0)</f>
        <v/>
      </c>
      <c r="B32" s="18">
        <f>OFFSET(MCQ!B$20,ROW(B32)-ROW(B$20),0)</f>
        <v/>
      </c>
      <c r="C32" s="18">
        <f>OFFSET(MCQ!C$20,ROW(C32)-ROW(C$20),0)</f>
        <v/>
      </c>
      <c r="D32" s="18">
        <f>OFFSET(MCQ!D$20,ROW(D32)-ROW(D$20),0)</f>
        <v/>
      </c>
      <c r="E32" s="18">
        <f>OFFSET(MCQ!E$20,ROW(E32)-ROW(E$20),0)</f>
        <v/>
      </c>
      <c r="F32" s="18" t="n"/>
      <c r="G32" s="233">
        <f>OFFSET(MCQ!G$20,ROW(G32)-ROW(G$20),0)</f>
        <v/>
      </c>
      <c r="H32" s="583">
        <f>IF(G32="","",OFFSET(MCQ!H$20,ROW(H32)-ROW(H$20),0))</f>
        <v/>
      </c>
      <c r="I32" s="24">
        <f>IF(G32="","",IF(OR(G32="etapa",G32="sub-etapa"),"",OFFSET(MCQ!I$20,ROW(I32)-ROW(I$20),0)))</f>
        <v/>
      </c>
      <c r="J32" s="25">
        <f>IF(G32="","",OFFSET(MCQ!J$20,ROW(J32)-ROW(J$20),0))</f>
        <v/>
      </c>
      <c r="K32" s="24">
        <f>IF(G32="","",IF(OR(G32="etapa",G32="sub-etapa"),"",OFFSET(MCQ!K$20,ROW(K32)-ROW(K$20),0)))</f>
        <v/>
      </c>
      <c r="L32" s="26">
        <f>IF(G32="","",IF(OR(G32="etapa",G32="sub-etapa"),"",TRUNC(OFFSET(MCQ!L$20,ROW(L32)-ROW(L$20),0),2)))</f>
        <v/>
      </c>
      <c r="M32" s="584">
        <f>IF(I32="", "", IFERROR(VLOOKUP(VALUE(I32), _BaseAbril2026, 4, 0), IFERROR(VLOOKUP(TEXT(I32, "@"), _BaseAbril2026, 4, 0), "")))</f>
        <v/>
      </c>
      <c r="N32" s="585">
        <f>IFERROR(IF(S32="BDI1", TRUNC(M32*(1+$O$18), 2),IF(S32="BDI2", TRUNC(M32*(1+$N$18), 2), "")), "")</f>
        <v/>
      </c>
      <c r="O32" s="586">
        <f>_xlfn.IFS(G32="ETAPA", SUMIFS(ValorTotalComD, Nivel, A32), G32="SUB-ETAPA", SUMIFS(ValorTotalComD, SubNivel, C32), TRUE, T32)</f>
        <v/>
      </c>
      <c r="P32" s="584">
        <f>IF(I32="", "", IFERROR(VLOOKUP(VALUE(I32), _BaseAbril2026, 5, 0), IFERROR(VLOOKUP(TEXT(I32, "@"), _BaseAbril2026, 5, 0), "")))</f>
        <v/>
      </c>
      <c r="Q32" s="585">
        <f>IFERROR(IF(S32="BDI1", TRUNC(P32*(1+$R$18), 2),IF(S32="BDI2", TRUNC(P32*(1+$Q$18), 2), "")), "")</f>
        <v/>
      </c>
      <c r="R32" s="586">
        <f>_xlfn.IFS(G32="ETAPA", SUMIFS(ValorTotalSemD, Nivel, A32), G32="SUB-ETAPA", SUMIFS(ValorTotalSemD, SubNivel, C32), TRUE, U32)</f>
        <v/>
      </c>
      <c r="S32" s="587">
        <f>IF(G32="","",IF(OR(G32="etapa",G32="sub-etapa"),"",OFFSET(MCQ!M$20,ROW(M32)-ROW(M$20),0)))</f>
        <v/>
      </c>
      <c r="T32" s="588">
        <f>IFERROR(TRUNC(L32*N32,2),"")</f>
        <v/>
      </c>
      <c r="U32" s="589">
        <f>IFERROR(TRUNC(L32*Q32,2),"")</f>
        <v/>
      </c>
      <c r="V32" s="608" t="n"/>
    </row>
    <row r="33">
      <c r="A33" s="18">
        <f>OFFSET(MCQ!A$20,ROW(A33)-ROW(A$20),0)</f>
        <v/>
      </c>
      <c r="B33" s="18">
        <f>OFFSET(MCQ!B$20,ROW(B33)-ROW(B$20),0)</f>
        <v/>
      </c>
      <c r="C33" s="18">
        <f>OFFSET(MCQ!C$20,ROW(C33)-ROW(C$20),0)</f>
        <v/>
      </c>
      <c r="D33" s="18">
        <f>OFFSET(MCQ!D$20,ROW(D33)-ROW(D$20),0)</f>
        <v/>
      </c>
      <c r="E33" s="18">
        <f>OFFSET(MCQ!E$20,ROW(E33)-ROW(E$20),0)</f>
        <v/>
      </c>
      <c r="F33" s="18" t="n"/>
      <c r="G33" s="233">
        <f>OFFSET(MCQ!G$20,ROW(G33)-ROW(G$20),0)</f>
        <v/>
      </c>
      <c r="H33" s="583">
        <f>IF(G33="","",OFFSET(MCQ!H$20,ROW(H33)-ROW(H$20),0))</f>
        <v/>
      </c>
      <c r="I33" s="24">
        <f>IF(G33="","",IF(OR(G33="etapa",G33="sub-etapa"),"",OFFSET(MCQ!I$20,ROW(I33)-ROW(I$20),0)))</f>
        <v/>
      </c>
      <c r="J33" s="25">
        <f>IF(G33="","",OFFSET(MCQ!J$20,ROW(J33)-ROW(J$20),0))</f>
        <v/>
      </c>
      <c r="K33" s="24">
        <f>IF(G33="","",IF(OR(G33="etapa",G33="sub-etapa"),"",OFFSET(MCQ!K$20,ROW(K33)-ROW(K$20),0)))</f>
        <v/>
      </c>
      <c r="L33" s="26">
        <f>IF(G33="","",IF(OR(G33="etapa",G33="sub-etapa"),"",TRUNC(OFFSET(MCQ!L$20,ROW(L33)-ROW(L$20),0),2)))</f>
        <v/>
      </c>
      <c r="M33" s="584">
        <f>IF(I33="", "", IFERROR(VLOOKUP(VALUE(I33), _BaseAbril2026, 4, 0), IFERROR(VLOOKUP(TEXT(I33, "@"), _BaseAbril2026, 4, 0), "")))</f>
        <v/>
      </c>
      <c r="N33" s="585">
        <f>IFERROR(IF(S33="BDI1", TRUNC(M33*(1+$O$18), 2),IF(S33="BDI2", TRUNC(M33*(1+$N$18), 2), "")), "")</f>
        <v/>
      </c>
      <c r="O33" s="586">
        <f>_xlfn.IFS(G33="ETAPA", SUMIFS(ValorTotalComD, Nivel, A33), G33="SUB-ETAPA", SUMIFS(ValorTotalComD, SubNivel, C33), TRUE, T33)</f>
        <v/>
      </c>
      <c r="P33" s="584">
        <f>IF(I33="", "", IFERROR(VLOOKUP(VALUE(I33), _BaseAbril2026, 5, 0), IFERROR(VLOOKUP(TEXT(I33, "@"), _BaseAbril2026, 5, 0), "")))</f>
        <v/>
      </c>
      <c r="Q33" s="585">
        <f>IFERROR(IF(S33="BDI1", TRUNC(P33*(1+$R$18), 2),IF(S33="BDI2", TRUNC(P33*(1+$Q$18), 2), "")), "")</f>
        <v/>
      </c>
      <c r="R33" s="586">
        <f>_xlfn.IFS(G33="ETAPA", SUMIFS(ValorTotalSemD, Nivel, A33), G33="SUB-ETAPA", SUMIFS(ValorTotalSemD, SubNivel, C33), TRUE, U33)</f>
        <v/>
      </c>
      <c r="S33" s="587">
        <f>IF(G33="","",IF(OR(G33="etapa",G33="sub-etapa"),"",OFFSET(MCQ!M$20,ROW(M33)-ROW(M$20),0)))</f>
        <v/>
      </c>
      <c r="T33" s="588">
        <f>IFERROR(TRUNC(L33*N33,2),"")</f>
        <v/>
      </c>
      <c r="U33" s="589">
        <f>IFERROR(TRUNC(L33*Q33,2),"")</f>
        <v/>
      </c>
    </row>
    <row r="34">
      <c r="A34" s="18">
        <f>OFFSET(MCQ!A$20,ROW(A34)-ROW(A$20),0)</f>
        <v/>
      </c>
      <c r="B34" s="18">
        <f>OFFSET(MCQ!B$20,ROW(B34)-ROW(B$20),0)</f>
        <v/>
      </c>
      <c r="C34" s="18">
        <f>OFFSET(MCQ!C$20,ROW(C34)-ROW(C$20),0)</f>
        <v/>
      </c>
      <c r="D34" s="18">
        <f>OFFSET(MCQ!D$20,ROW(D34)-ROW(D$20),0)</f>
        <v/>
      </c>
      <c r="E34" s="18">
        <f>OFFSET(MCQ!E$20,ROW(E34)-ROW(E$20),0)</f>
        <v/>
      </c>
      <c r="F34" s="18" t="n"/>
      <c r="G34" s="233">
        <f>OFFSET(MCQ!G$20,ROW(G34)-ROW(G$20),0)</f>
        <v/>
      </c>
      <c r="H34" s="583">
        <f>IF(G34="","",OFFSET(MCQ!H$20,ROW(H34)-ROW(H$20),0))</f>
        <v/>
      </c>
      <c r="I34" s="24">
        <f>IF(G34="","",IF(OR(G34="etapa",G34="sub-etapa"),"",OFFSET(MCQ!I$20,ROW(I34)-ROW(I$20),0)))</f>
        <v/>
      </c>
      <c r="J34" s="25">
        <f>IF(G34="","",OFFSET(MCQ!J$20,ROW(J34)-ROW(J$20),0))</f>
        <v/>
      </c>
      <c r="K34" s="24">
        <f>IF(G34="","",IF(OR(G34="etapa",G34="sub-etapa"),"",OFFSET(MCQ!K$20,ROW(K34)-ROW(K$20),0)))</f>
        <v/>
      </c>
      <c r="L34" s="26">
        <f>IF(G34="","",IF(OR(G34="etapa",G34="sub-etapa"),"",TRUNC(OFFSET(MCQ!L$20,ROW(L34)-ROW(L$20),0),2)))</f>
        <v/>
      </c>
      <c r="M34" s="584">
        <f>IF(I34="", "", IFERROR(VLOOKUP(VALUE(I34), _BaseAbril2026, 4, 0), IFERROR(VLOOKUP(TEXT(I34, "@"), _BaseAbril2026, 4, 0), "")))</f>
        <v/>
      </c>
      <c r="N34" s="585">
        <f>IFERROR(IF(S34="BDI1", TRUNC(M34*(1+$O$18), 2),IF(S34="BDI2", TRUNC(M34*(1+$N$18), 2), "")), "")</f>
        <v/>
      </c>
      <c r="O34" s="586">
        <f>_xlfn.IFS(G34="ETAPA", SUMIFS(ValorTotalComD, Nivel, A34), G34="SUB-ETAPA", SUMIFS(ValorTotalComD, SubNivel, C34), TRUE, T34)</f>
        <v/>
      </c>
      <c r="P34" s="584">
        <f>IF(I34="", "", IFERROR(VLOOKUP(VALUE(I34), _BaseAbril2026, 5, 0), IFERROR(VLOOKUP(TEXT(I34, "@"), _BaseAbril2026, 5, 0), "")))</f>
        <v/>
      </c>
      <c r="Q34" s="585">
        <f>IFERROR(IF(S34="BDI1", TRUNC(P34*(1+$R$18), 2),IF(S34="BDI2", TRUNC(P34*(1+$Q$18), 2), "")), "")</f>
        <v/>
      </c>
      <c r="R34" s="586">
        <f>_xlfn.IFS(G34="ETAPA", SUMIFS(ValorTotalSemD, Nivel, A34), G34="SUB-ETAPA", SUMIFS(ValorTotalSemD, SubNivel, C34), TRUE, U34)</f>
        <v/>
      </c>
      <c r="S34" s="587">
        <f>IF(G34="","",IF(OR(G34="etapa",G34="sub-etapa"),"",OFFSET(MCQ!M$20,ROW(M34)-ROW(M$20),0)))</f>
        <v/>
      </c>
      <c r="T34" s="588">
        <f>IFERROR(TRUNC(L34*N34,2),"")</f>
        <v/>
      </c>
      <c r="U34" s="589">
        <f>IFERROR(TRUNC(L34*Q34,2),"")</f>
        <v/>
      </c>
    </row>
    <row r="35">
      <c r="A35" s="18">
        <f>OFFSET(MCQ!A$20,ROW(A35)-ROW(A$20),0)</f>
        <v/>
      </c>
      <c r="B35" s="18">
        <f>OFFSET(MCQ!B$20,ROW(B35)-ROW(B$20),0)</f>
        <v/>
      </c>
      <c r="C35" s="18">
        <f>OFFSET(MCQ!C$20,ROW(C35)-ROW(C$20),0)</f>
        <v/>
      </c>
      <c r="D35" s="18">
        <f>OFFSET(MCQ!D$20,ROW(D35)-ROW(D$20),0)</f>
        <v/>
      </c>
      <c r="E35" s="18">
        <f>OFFSET(MCQ!E$20,ROW(E35)-ROW(E$20),0)</f>
        <v/>
      </c>
      <c r="F35" s="18" t="n"/>
      <c r="G35" s="233">
        <f>OFFSET(MCQ!G$20,ROW(G35)-ROW(G$20),0)</f>
        <v/>
      </c>
      <c r="H35" s="583">
        <f>IF(G35="","",OFFSET(MCQ!H$20,ROW(H35)-ROW(H$20),0))</f>
        <v/>
      </c>
      <c r="I35" s="24">
        <f>IF(G35="","",IF(OR(G35="etapa",G35="sub-etapa"),"",OFFSET(MCQ!I$20,ROW(I35)-ROW(I$20),0)))</f>
        <v/>
      </c>
      <c r="J35" s="25">
        <f>IF(G35="","",OFFSET(MCQ!J$20,ROW(J35)-ROW(J$20),0))</f>
        <v/>
      </c>
      <c r="K35" s="24">
        <f>IF(G35="","",IF(OR(G35="etapa",G35="sub-etapa"),"",OFFSET(MCQ!K$20,ROW(K35)-ROW(K$20),0)))</f>
        <v/>
      </c>
      <c r="L35" s="26">
        <f>IF(G35="","",IF(OR(G35="etapa",G35="sub-etapa"),"",TRUNC(OFFSET(MCQ!L$20,ROW(L35)-ROW(L$20),0),2)))</f>
        <v/>
      </c>
      <c r="M35" s="584">
        <f>IF(I35="", "", IFERROR(VLOOKUP(VALUE(I35), _BaseAbril2026, 4, 0), IFERROR(VLOOKUP(TEXT(I35, "@"), _BaseAbril2026, 4, 0), "")))</f>
        <v/>
      </c>
      <c r="N35" s="585">
        <f>IFERROR(IF(S35="BDI1", TRUNC(M35*(1+$O$18), 2),IF(S35="BDI2", TRUNC(M35*(1+$N$18), 2), "")), "")</f>
        <v/>
      </c>
      <c r="O35" s="586">
        <f>_xlfn.IFS(G35="ETAPA", SUMIFS(ValorTotalComD, Nivel, A35), G35="SUB-ETAPA", SUMIFS(ValorTotalComD, SubNivel, C35), TRUE, T35)</f>
        <v/>
      </c>
      <c r="P35" s="584">
        <f>IF(I35="", "", IFERROR(VLOOKUP(VALUE(I35), _BaseAbril2026, 5, 0), IFERROR(VLOOKUP(TEXT(I35, "@"), _BaseAbril2026, 5, 0), "")))</f>
        <v/>
      </c>
      <c r="Q35" s="585">
        <f>IFERROR(IF(S35="BDI1", TRUNC(P35*(1+$R$18), 2),IF(S35="BDI2", TRUNC(P35*(1+$Q$18), 2), "")), "")</f>
        <v/>
      </c>
      <c r="R35" s="586">
        <f>_xlfn.IFS(G35="ETAPA", SUMIFS(ValorTotalSemD, Nivel, A35), G35="SUB-ETAPA", SUMIFS(ValorTotalSemD, SubNivel, C35), TRUE, U35)</f>
        <v/>
      </c>
      <c r="S35" s="587">
        <f>IF(G35="","",IF(OR(G35="etapa",G35="sub-etapa"),"",OFFSET(MCQ!M$20,ROW(M35)-ROW(M$20),0)))</f>
        <v/>
      </c>
      <c r="T35" s="588">
        <f>IFERROR(TRUNC(L35*N35,2),"")</f>
        <v/>
      </c>
      <c r="U35" s="589">
        <f>IFERROR(TRUNC(L35*Q35,2),"")</f>
        <v/>
      </c>
    </row>
    <row r="36">
      <c r="A36" s="18">
        <f>OFFSET(MCQ!A$20,ROW(A36)-ROW(A$20),0)</f>
        <v/>
      </c>
      <c r="B36" s="18">
        <f>OFFSET(MCQ!B$20,ROW(B36)-ROW(B$20),0)</f>
        <v/>
      </c>
      <c r="C36" s="18">
        <f>OFFSET(MCQ!C$20,ROW(C36)-ROW(C$20),0)</f>
        <v/>
      </c>
      <c r="D36" s="18">
        <f>OFFSET(MCQ!D$20,ROW(D36)-ROW(D$20),0)</f>
        <v/>
      </c>
      <c r="E36" s="18">
        <f>OFFSET(MCQ!E$20,ROW(E36)-ROW(E$20),0)</f>
        <v/>
      </c>
      <c r="F36" s="18" t="n"/>
      <c r="G36" s="233">
        <f>OFFSET(MCQ!G$20,ROW(G36)-ROW(G$20),0)</f>
        <v/>
      </c>
      <c r="H36" s="583">
        <f>IF(G36="","",OFFSET(MCQ!H$20,ROW(H36)-ROW(H$20),0))</f>
        <v/>
      </c>
      <c r="I36" s="24">
        <f>IF(G36="","",IF(OR(G36="etapa",G36="sub-etapa"),"",OFFSET(MCQ!I$20,ROW(I36)-ROW(I$20),0)))</f>
        <v/>
      </c>
      <c r="J36" s="25">
        <f>IF(G36="","",OFFSET(MCQ!J$20,ROW(J36)-ROW(J$20),0))</f>
        <v/>
      </c>
      <c r="K36" s="24">
        <f>IF(G36="","",IF(OR(G36="etapa",G36="sub-etapa"),"",OFFSET(MCQ!K$20,ROW(K36)-ROW(K$20),0)))</f>
        <v/>
      </c>
      <c r="L36" s="26">
        <f>IF(G36="","",IF(OR(G36="etapa",G36="sub-etapa"),"",TRUNC(OFFSET(MCQ!L$20,ROW(L36)-ROW(L$20),0),2)))</f>
        <v/>
      </c>
      <c r="M36" s="584">
        <f>IF(I36="", "", IFERROR(VLOOKUP(VALUE(I36), _BaseAbril2026, 4, 0), IFERROR(VLOOKUP(TEXT(I36, "@"), _BaseAbril2026, 4, 0), "")))</f>
        <v/>
      </c>
      <c r="N36" s="585">
        <f>IFERROR(IF(S36="BDI1", TRUNC(M36*(1+$O$18), 2),IF(S36="BDI2", TRUNC(M36*(1+$N$18), 2), "")), "")</f>
        <v/>
      </c>
      <c r="O36" s="586">
        <f>_xlfn.IFS(G36="ETAPA", SUMIFS(ValorTotalComD, Nivel, A36), G36="SUB-ETAPA", SUMIFS(ValorTotalComD, SubNivel, C36), TRUE, T36)</f>
        <v/>
      </c>
      <c r="P36" s="584">
        <f>IF(I36="", "", IFERROR(VLOOKUP(VALUE(I36), _BaseAbril2026, 5, 0), IFERROR(VLOOKUP(TEXT(I36, "@"), _BaseAbril2026, 5, 0), "")))</f>
        <v/>
      </c>
      <c r="Q36" s="585">
        <f>IFERROR(IF(S36="BDI1", TRUNC(P36*(1+$R$18), 2),IF(S36="BDI2", TRUNC(P36*(1+$Q$18), 2), "")), "")</f>
        <v/>
      </c>
      <c r="R36" s="586">
        <f>_xlfn.IFS(G36="ETAPA", SUMIFS(ValorTotalSemD, Nivel, A36), G36="SUB-ETAPA", SUMIFS(ValorTotalSemD, SubNivel, C36), TRUE, U36)</f>
        <v/>
      </c>
      <c r="S36" s="587">
        <f>IF(G36="","",IF(OR(G36="etapa",G36="sub-etapa"),"",OFFSET(MCQ!M$20,ROW(M36)-ROW(M$20),0)))</f>
        <v/>
      </c>
      <c r="T36" s="588">
        <f>IFERROR(TRUNC(L36*N36,2),"")</f>
        <v/>
      </c>
      <c r="U36" s="589">
        <f>IFERROR(TRUNC(L36*Q36,2),"")</f>
        <v/>
      </c>
    </row>
    <row r="37">
      <c r="A37" s="18">
        <f>OFFSET(MCQ!A$20,ROW(A37)-ROW(A$20),0)</f>
        <v/>
      </c>
      <c r="B37" s="18">
        <f>OFFSET(MCQ!B$20,ROW(B37)-ROW(B$20),0)</f>
        <v/>
      </c>
      <c r="C37" s="18">
        <f>OFFSET(MCQ!C$20,ROW(C37)-ROW(C$20),0)</f>
        <v/>
      </c>
      <c r="D37" s="18">
        <f>OFFSET(MCQ!D$20,ROW(D37)-ROW(D$20),0)</f>
        <v/>
      </c>
      <c r="E37" s="18">
        <f>OFFSET(MCQ!E$20,ROW(E37)-ROW(E$20),0)</f>
        <v/>
      </c>
      <c r="F37" s="18" t="n"/>
      <c r="G37" s="233">
        <f>OFFSET(MCQ!G$20,ROW(G37)-ROW(G$20),0)</f>
        <v/>
      </c>
      <c r="H37" s="583">
        <f>IF(G37="","",OFFSET(MCQ!H$20,ROW(H37)-ROW(H$20),0))</f>
        <v/>
      </c>
      <c r="I37" s="24">
        <f>IF(G37="","",IF(OR(G37="etapa",G37="sub-etapa"),"",OFFSET(MCQ!I$20,ROW(I37)-ROW(I$20),0)))</f>
        <v/>
      </c>
      <c r="J37" s="25">
        <f>IF(G37="","",OFFSET(MCQ!J$20,ROW(J37)-ROW(J$20),0))</f>
        <v/>
      </c>
      <c r="K37" s="24">
        <f>IF(G37="","",IF(OR(G37="etapa",G37="sub-etapa"),"",OFFSET(MCQ!K$20,ROW(K37)-ROW(K$20),0)))</f>
        <v/>
      </c>
      <c r="L37" s="26">
        <f>IF(G37="","",IF(OR(G37="etapa",G37="sub-etapa"),"",TRUNC(OFFSET(MCQ!L$20,ROW(L37)-ROW(L$20),0),2)))</f>
        <v/>
      </c>
      <c r="M37" s="584">
        <f>IF(I37="", "", IFERROR(VLOOKUP(VALUE(I37), _BaseAbril2026, 4, 0), IFERROR(VLOOKUP(TEXT(I37, "@"), _BaseAbril2026, 4, 0), "")))</f>
        <v/>
      </c>
      <c r="N37" s="585">
        <f>IFERROR(IF(S37="BDI1", TRUNC(M37*(1+$O$18), 2),IF(S37="BDI2", TRUNC(M37*(1+$N$18), 2), "")), "")</f>
        <v/>
      </c>
      <c r="O37" s="586">
        <f>_xlfn.IFS(G37="ETAPA", SUMIFS(ValorTotalComD, Nivel, A37), G37="SUB-ETAPA", SUMIFS(ValorTotalComD, SubNivel, C37), TRUE, T37)</f>
        <v/>
      </c>
      <c r="P37" s="584">
        <f>IF(I37="", "", IFERROR(VLOOKUP(VALUE(I37), _BaseAbril2026, 5, 0), IFERROR(VLOOKUP(TEXT(I37, "@"), _BaseAbril2026, 5, 0), "")))</f>
        <v/>
      </c>
      <c r="Q37" s="585">
        <f>IFERROR(IF(S37="BDI1", TRUNC(P37*(1+$R$18), 2),IF(S37="BDI2", TRUNC(P37*(1+$Q$18), 2), "")), "")</f>
        <v/>
      </c>
      <c r="R37" s="586">
        <f>_xlfn.IFS(G37="ETAPA", SUMIFS(ValorTotalSemD, Nivel, A37), G37="SUB-ETAPA", SUMIFS(ValorTotalSemD, SubNivel, C37), TRUE, U37)</f>
        <v/>
      </c>
      <c r="S37" s="587">
        <f>IF(G37="","",IF(OR(G37="etapa",G37="sub-etapa"),"",OFFSET(MCQ!M$20,ROW(M37)-ROW(M$20),0)))</f>
        <v/>
      </c>
      <c r="T37" s="588">
        <f>IFERROR(TRUNC(L37*N37,2),"")</f>
        <v/>
      </c>
      <c r="U37" s="589">
        <f>IFERROR(TRUNC(L37*Q37,2),"")</f>
        <v/>
      </c>
    </row>
    <row r="38">
      <c r="A38" s="18">
        <f>OFFSET(MCQ!A$20,ROW(A38)-ROW(A$20),0)</f>
        <v/>
      </c>
      <c r="B38" s="18">
        <f>OFFSET(MCQ!B$20,ROW(B38)-ROW(B$20),0)</f>
        <v/>
      </c>
      <c r="C38" s="18">
        <f>OFFSET(MCQ!C$20,ROW(C38)-ROW(C$20),0)</f>
        <v/>
      </c>
      <c r="D38" s="18">
        <f>OFFSET(MCQ!D$20,ROW(D38)-ROW(D$20),0)</f>
        <v/>
      </c>
      <c r="E38" s="18">
        <f>OFFSET(MCQ!E$20,ROW(E38)-ROW(E$20),0)</f>
        <v/>
      </c>
      <c r="F38" s="18" t="n"/>
      <c r="G38" s="233">
        <f>OFFSET(MCQ!G$20,ROW(G38)-ROW(G$20),0)</f>
        <v/>
      </c>
      <c r="H38" s="583">
        <f>IF(G38="","",OFFSET(MCQ!H$20,ROW(H38)-ROW(H$20),0))</f>
        <v/>
      </c>
      <c r="I38" s="24">
        <f>IF(G38="","",IF(OR(G38="etapa",G38="sub-etapa"),"",OFFSET(MCQ!I$20,ROW(I38)-ROW(I$20),0)))</f>
        <v/>
      </c>
      <c r="J38" s="25">
        <f>IF(G38="","",OFFSET(MCQ!J$20,ROW(J38)-ROW(J$20),0))</f>
        <v/>
      </c>
      <c r="K38" s="24">
        <f>IF(G38="","",IF(OR(G38="etapa",G38="sub-etapa"),"",OFFSET(MCQ!K$20,ROW(K38)-ROW(K$20),0)))</f>
        <v/>
      </c>
      <c r="L38" s="26">
        <f>IF(G38="","",IF(OR(G38="etapa",G38="sub-etapa"),"",TRUNC(OFFSET(MCQ!L$20,ROW(L38)-ROW(L$20),0),2)))</f>
        <v/>
      </c>
      <c r="M38" s="584">
        <f>IF(I38="", "", IFERROR(VLOOKUP(VALUE(I38), _BaseAbril2026, 4, 0), IFERROR(VLOOKUP(TEXT(I38, "@"), _BaseAbril2026, 4, 0), "")))</f>
        <v/>
      </c>
      <c r="N38" s="585">
        <f>IFERROR(IF(S38="BDI1", TRUNC(M38*(1+$O$18), 2),IF(S38="BDI2", TRUNC(M38*(1+$N$18), 2), "")), "")</f>
        <v/>
      </c>
      <c r="O38" s="586">
        <f>_xlfn.IFS(G38="ETAPA", SUMIFS(ValorTotalComD, Nivel, A38), G38="SUB-ETAPA", SUMIFS(ValorTotalComD, SubNivel, C38), TRUE, T38)</f>
        <v/>
      </c>
      <c r="P38" s="584">
        <f>IF(I38="", "", IFERROR(VLOOKUP(VALUE(I38), _BaseAbril2026, 5, 0), IFERROR(VLOOKUP(TEXT(I38, "@"), _BaseAbril2026, 5, 0), "")))</f>
        <v/>
      </c>
      <c r="Q38" s="585">
        <f>IFERROR(IF(S38="BDI1", TRUNC(P38*(1+$R$18), 2),IF(S38="BDI2", TRUNC(P38*(1+$Q$18), 2), "")), "")</f>
        <v/>
      </c>
      <c r="R38" s="586">
        <f>_xlfn.IFS(G38="ETAPA", SUMIFS(ValorTotalSemD, Nivel, A38), G38="SUB-ETAPA", SUMIFS(ValorTotalSemD, SubNivel, C38), TRUE, U38)</f>
        <v/>
      </c>
      <c r="S38" s="587">
        <f>IF(G38="","",IF(OR(G38="etapa",G38="sub-etapa"),"",OFFSET(MCQ!M$20,ROW(M38)-ROW(M$20),0)))</f>
        <v/>
      </c>
      <c r="T38" s="588">
        <f>IFERROR(TRUNC(L38*N38,2),"")</f>
        <v/>
      </c>
      <c r="U38" s="589">
        <f>IFERROR(TRUNC(L38*Q38,2),"")</f>
        <v/>
      </c>
    </row>
    <row r="39">
      <c r="A39" s="18">
        <f>OFFSET(MCQ!A$20,ROW(A39)-ROW(A$20),0)</f>
        <v/>
      </c>
      <c r="B39" s="18">
        <f>OFFSET(MCQ!B$20,ROW(B39)-ROW(B$20),0)</f>
        <v/>
      </c>
      <c r="C39" s="18">
        <f>OFFSET(MCQ!C$20,ROW(C39)-ROW(C$20),0)</f>
        <v/>
      </c>
      <c r="D39" s="18">
        <f>OFFSET(MCQ!D$20,ROW(D39)-ROW(D$20),0)</f>
        <v/>
      </c>
      <c r="E39" s="18">
        <f>OFFSET(MCQ!E$20,ROW(E39)-ROW(E$20),0)</f>
        <v/>
      </c>
      <c r="F39" s="18" t="n"/>
      <c r="G39" s="233">
        <f>OFFSET(MCQ!G$20,ROW(G39)-ROW(G$20),0)</f>
        <v/>
      </c>
      <c r="H39" s="583">
        <f>IF(G39="","",OFFSET(MCQ!H$20,ROW(H39)-ROW(H$20),0))</f>
        <v/>
      </c>
      <c r="I39" s="24">
        <f>IF(G39="","",IF(OR(G39="etapa",G39="sub-etapa"),"",OFFSET(MCQ!I$20,ROW(I39)-ROW(I$20),0)))</f>
        <v/>
      </c>
      <c r="J39" s="25">
        <f>IF(G39="","",OFFSET(MCQ!J$20,ROW(J39)-ROW(J$20),0))</f>
        <v/>
      </c>
      <c r="K39" s="24">
        <f>IF(G39="","",IF(OR(G39="etapa",G39="sub-etapa"),"",OFFSET(MCQ!K$20,ROW(K39)-ROW(K$20),0)))</f>
        <v/>
      </c>
      <c r="L39" s="26">
        <f>IF(G39="","",IF(OR(G39="etapa",G39="sub-etapa"),"",TRUNC(OFFSET(MCQ!L$20,ROW(L39)-ROW(L$20),0),2)))</f>
        <v/>
      </c>
      <c r="M39" s="584">
        <f>IF(I39="", "", IFERROR(VLOOKUP(VALUE(I39), _BaseAbril2026, 4, 0), IFERROR(VLOOKUP(TEXT(I39, "@"), _BaseAbril2026, 4, 0), "")))</f>
        <v/>
      </c>
      <c r="N39" s="585">
        <f>IFERROR(IF(S39="BDI1", TRUNC(M39*(1+$O$18), 2),IF(S39="BDI2", TRUNC(M39*(1+$N$18), 2), "")), "")</f>
        <v/>
      </c>
      <c r="O39" s="586">
        <f>_xlfn.IFS(G39="ETAPA", SUMIFS(ValorTotalComD, Nivel, A39), G39="SUB-ETAPA", SUMIFS(ValorTotalComD, SubNivel, C39), TRUE, T39)</f>
        <v/>
      </c>
      <c r="P39" s="584">
        <f>IF(I39="", "", IFERROR(VLOOKUP(VALUE(I39), _BaseAbril2026, 5, 0), IFERROR(VLOOKUP(TEXT(I39, "@"), _BaseAbril2026, 5, 0), "")))</f>
        <v/>
      </c>
      <c r="Q39" s="585">
        <f>IFERROR(IF(S39="BDI1", TRUNC(P39*(1+$R$18), 2),IF(S39="BDI2", TRUNC(P39*(1+$Q$18), 2), "")), "")</f>
        <v/>
      </c>
      <c r="R39" s="586">
        <f>_xlfn.IFS(G39="ETAPA", SUMIFS(ValorTotalSemD, Nivel, A39), G39="SUB-ETAPA", SUMIFS(ValorTotalSemD, SubNivel, C39), TRUE, U39)</f>
        <v/>
      </c>
      <c r="S39" s="587">
        <f>IF(G39="","",IF(OR(G39="etapa",G39="sub-etapa"),"",OFFSET(MCQ!M$20,ROW(M39)-ROW(M$20),0)))</f>
        <v/>
      </c>
      <c r="T39" s="588">
        <f>IFERROR(TRUNC(L39*N39,2),"")</f>
        <v/>
      </c>
      <c r="U39" s="589">
        <f>IFERROR(TRUNC(L39*Q39,2),"")</f>
        <v/>
      </c>
    </row>
    <row r="40">
      <c r="A40" s="18">
        <f>OFFSET(MCQ!A$20,ROW(A40)-ROW(A$20),0)</f>
        <v/>
      </c>
      <c r="B40" s="18">
        <f>OFFSET(MCQ!B$20,ROW(B40)-ROW(B$20),0)</f>
        <v/>
      </c>
      <c r="C40" s="18">
        <f>OFFSET(MCQ!C$20,ROW(C40)-ROW(C$20),0)</f>
        <v/>
      </c>
      <c r="D40" s="18">
        <f>OFFSET(MCQ!D$20,ROW(D40)-ROW(D$20),0)</f>
        <v/>
      </c>
      <c r="E40" s="18">
        <f>OFFSET(MCQ!E$20,ROW(E40)-ROW(E$20),0)</f>
        <v/>
      </c>
      <c r="F40" s="18" t="n"/>
      <c r="G40" s="233">
        <f>OFFSET(MCQ!G$20,ROW(G40)-ROW(G$20),0)</f>
        <v/>
      </c>
      <c r="H40" s="583">
        <f>IF(G40="","",OFFSET(MCQ!H$20,ROW(H40)-ROW(H$20),0))</f>
        <v/>
      </c>
      <c r="I40" s="24">
        <f>IF(G40="","",IF(OR(G40="etapa",G40="sub-etapa"),"",OFFSET(MCQ!I$20,ROW(I40)-ROW(I$20),0)))</f>
        <v/>
      </c>
      <c r="J40" s="25">
        <f>IF(G40="","",OFFSET(MCQ!J$20,ROW(J40)-ROW(J$20),0))</f>
        <v/>
      </c>
      <c r="K40" s="24">
        <f>IF(G40="","",IF(OR(G40="etapa",G40="sub-etapa"),"",OFFSET(MCQ!K$20,ROW(K40)-ROW(K$20),0)))</f>
        <v/>
      </c>
      <c r="L40" s="26">
        <f>IF(G40="","",IF(OR(G40="etapa",G40="sub-etapa"),"",TRUNC(OFFSET(MCQ!L$20,ROW(L40)-ROW(L$20),0),2)))</f>
        <v/>
      </c>
      <c r="M40" s="584">
        <f>IF(I40="", "", IFERROR(VLOOKUP(VALUE(I40), _BaseAbril2026, 4, 0), IFERROR(VLOOKUP(TEXT(I40, "@"), _BaseAbril2026, 4, 0), "")))</f>
        <v/>
      </c>
      <c r="N40" s="585">
        <f>IFERROR(IF(S40="BDI1", TRUNC(M40*(1+$O$18), 2),IF(S40="BDI2", TRUNC(M40*(1+$N$18), 2), "")), "")</f>
        <v/>
      </c>
      <c r="O40" s="586">
        <f>_xlfn.IFS(G40="ETAPA", SUMIFS(ValorTotalComD, Nivel, A40), G40="SUB-ETAPA", SUMIFS(ValorTotalComD, SubNivel, C40), TRUE, T40)</f>
        <v/>
      </c>
      <c r="P40" s="584">
        <f>IF(I40="", "", IFERROR(VLOOKUP(VALUE(I40), _BaseAbril2026, 5, 0), IFERROR(VLOOKUP(TEXT(I40, "@"), _BaseAbril2026, 5, 0), "")))</f>
        <v/>
      </c>
      <c r="Q40" s="585">
        <f>IFERROR(IF(S40="BDI1", TRUNC(P40*(1+$R$18), 2),IF(S40="BDI2", TRUNC(P40*(1+$Q$18), 2), "")), "")</f>
        <v/>
      </c>
      <c r="R40" s="586">
        <f>_xlfn.IFS(G40="ETAPA", SUMIFS(ValorTotalSemD, Nivel, A40), G40="SUB-ETAPA", SUMIFS(ValorTotalSemD, SubNivel, C40), TRUE, U40)</f>
        <v/>
      </c>
      <c r="S40" s="587">
        <f>IF(G40="","",IF(OR(G40="etapa",G40="sub-etapa"),"",OFFSET(MCQ!M$20,ROW(M40)-ROW(M$20),0)))</f>
        <v/>
      </c>
      <c r="T40" s="588">
        <f>IFERROR(TRUNC(L40*N40,2),"")</f>
        <v/>
      </c>
      <c r="U40" s="589">
        <f>IFERROR(TRUNC(L40*Q40,2),"")</f>
        <v/>
      </c>
    </row>
    <row r="41">
      <c r="A41" s="18">
        <f>OFFSET(MCQ!A$20,ROW(A41)-ROW(A$20),0)</f>
        <v/>
      </c>
      <c r="B41" s="18">
        <f>OFFSET(MCQ!B$20,ROW(B41)-ROW(B$20),0)</f>
        <v/>
      </c>
      <c r="C41" s="18">
        <f>OFFSET(MCQ!C$20,ROW(C41)-ROW(C$20),0)</f>
        <v/>
      </c>
      <c r="D41" s="18">
        <f>OFFSET(MCQ!D$20,ROW(D41)-ROW(D$20),0)</f>
        <v/>
      </c>
      <c r="E41" s="18">
        <f>OFFSET(MCQ!E$20,ROW(E41)-ROW(E$20),0)</f>
        <v/>
      </c>
      <c r="F41" s="18" t="n"/>
      <c r="G41" s="233">
        <f>OFFSET(MCQ!G$20,ROW(G41)-ROW(G$20),0)</f>
        <v/>
      </c>
      <c r="H41" s="583">
        <f>IF(G41="","",OFFSET(MCQ!H$20,ROW(H41)-ROW(H$20),0))</f>
        <v/>
      </c>
      <c r="I41" s="24">
        <f>IF(G41="","",IF(OR(G41="etapa",G41="sub-etapa"),"",OFFSET(MCQ!I$20,ROW(I41)-ROW(I$20),0)))</f>
        <v/>
      </c>
      <c r="J41" s="25">
        <f>IF(G41="","",OFFSET(MCQ!J$20,ROW(J41)-ROW(J$20),0))</f>
        <v/>
      </c>
      <c r="K41" s="24">
        <f>IF(G41="","",IF(OR(G41="etapa",G41="sub-etapa"),"",OFFSET(MCQ!K$20,ROW(K41)-ROW(K$20),0)))</f>
        <v/>
      </c>
      <c r="L41" s="26">
        <f>IF(G41="","",IF(OR(G41="etapa",G41="sub-etapa"),"",TRUNC(OFFSET(MCQ!L$20,ROW(L41)-ROW(L$20),0),2)))</f>
        <v/>
      </c>
      <c r="M41" s="584">
        <f>IF(I41="", "", IFERROR(VLOOKUP(VALUE(I41), _BaseAbril2026, 4, 0), IFERROR(VLOOKUP(TEXT(I41, "@"), _BaseAbril2026, 4, 0), "")))</f>
        <v/>
      </c>
      <c r="N41" s="585">
        <f>IFERROR(IF(S41="BDI1", TRUNC(M41*(1+$O$18), 2),IF(S41="BDI2", TRUNC(M41*(1+$N$18), 2), "")), "")</f>
        <v/>
      </c>
      <c r="O41" s="586">
        <f>_xlfn.IFS(G41="ETAPA", SUMIFS(ValorTotalComD, Nivel, A41), G41="SUB-ETAPA", SUMIFS(ValorTotalComD, SubNivel, C41), TRUE, T41)</f>
        <v/>
      </c>
      <c r="P41" s="584">
        <f>IF(I41="", "", IFERROR(VLOOKUP(VALUE(I41), _BaseAbril2026, 5, 0), IFERROR(VLOOKUP(TEXT(I41, "@"), _BaseAbril2026, 5, 0), "")))</f>
        <v/>
      </c>
      <c r="Q41" s="585">
        <f>IFERROR(IF(S41="BDI1", TRUNC(P41*(1+$R$18), 2),IF(S41="BDI2", TRUNC(P41*(1+$Q$18), 2), "")), "")</f>
        <v/>
      </c>
      <c r="R41" s="586">
        <f>_xlfn.IFS(G41="ETAPA", SUMIFS(ValorTotalSemD, Nivel, A41), G41="SUB-ETAPA", SUMIFS(ValorTotalSemD, SubNivel, C41), TRUE, U41)</f>
        <v/>
      </c>
      <c r="S41" s="587">
        <f>IF(G41="","",IF(OR(G41="etapa",G41="sub-etapa"),"",OFFSET(MCQ!M$20,ROW(M41)-ROW(M$20),0)))</f>
        <v/>
      </c>
      <c r="T41" s="588">
        <f>IFERROR(TRUNC(L41*N41,2),"")</f>
        <v/>
      </c>
      <c r="U41" s="589">
        <f>IFERROR(TRUNC(L41*Q41,2),"")</f>
        <v/>
      </c>
    </row>
    <row r="42">
      <c r="A42" s="18">
        <f>OFFSET(MCQ!A$20,ROW(A42)-ROW(A$20),0)</f>
        <v/>
      </c>
      <c r="B42" s="18">
        <f>OFFSET(MCQ!B$20,ROW(B42)-ROW(B$20),0)</f>
        <v/>
      </c>
      <c r="C42" s="18">
        <f>OFFSET(MCQ!C$20,ROW(C42)-ROW(C$20),0)</f>
        <v/>
      </c>
      <c r="D42" s="18">
        <f>OFFSET(MCQ!D$20,ROW(D42)-ROW(D$20),0)</f>
        <v/>
      </c>
      <c r="E42" s="18">
        <f>OFFSET(MCQ!E$20,ROW(E42)-ROW(E$20),0)</f>
        <v/>
      </c>
      <c r="F42" s="18" t="n"/>
      <c r="G42" s="233">
        <f>OFFSET(MCQ!G$20,ROW(G42)-ROW(G$20),0)</f>
        <v/>
      </c>
      <c r="H42" s="583">
        <f>IF(G42="","",OFFSET(MCQ!H$20,ROW(H42)-ROW(H$20),0))</f>
        <v/>
      </c>
      <c r="I42" s="24">
        <f>IF(G42="","",IF(OR(G42="etapa",G42="sub-etapa"),"",OFFSET(MCQ!I$20,ROW(I42)-ROW(I$20),0)))</f>
        <v/>
      </c>
      <c r="J42" s="25">
        <f>IF(G42="","",OFFSET(MCQ!J$20,ROW(J42)-ROW(J$20),0))</f>
        <v/>
      </c>
      <c r="K42" s="24">
        <f>IF(G42="","",IF(OR(G42="etapa",G42="sub-etapa"),"",OFFSET(MCQ!K$20,ROW(K42)-ROW(K$20),0)))</f>
        <v/>
      </c>
      <c r="L42" s="26">
        <f>IF(G42="","",IF(OR(G42="etapa",G42="sub-etapa"),"",TRUNC(OFFSET(MCQ!L$20,ROW(L42)-ROW(L$20),0),2)))</f>
        <v/>
      </c>
      <c r="M42" s="584">
        <f>IF(I42="", "", IFERROR(VLOOKUP(VALUE(I42), _BaseAbril2026, 4, 0), IFERROR(VLOOKUP(TEXT(I42, "@"), _BaseAbril2026, 4, 0), "")))</f>
        <v/>
      </c>
      <c r="N42" s="585">
        <f>IFERROR(IF(S42="BDI1", TRUNC(M42*(1+$O$18), 2),IF(S42="BDI2", TRUNC(M42*(1+$N$18), 2), "")), "")</f>
        <v/>
      </c>
      <c r="O42" s="586">
        <f>_xlfn.IFS(G42="ETAPA", SUMIFS(ValorTotalComD, Nivel, A42), G42="SUB-ETAPA", SUMIFS(ValorTotalComD, SubNivel, C42), TRUE, T42)</f>
        <v/>
      </c>
      <c r="P42" s="584">
        <f>IF(I42="", "", IFERROR(VLOOKUP(VALUE(I42), _BaseAbril2026, 5, 0), IFERROR(VLOOKUP(TEXT(I42, "@"), _BaseAbril2026, 5, 0), "")))</f>
        <v/>
      </c>
      <c r="Q42" s="585">
        <f>IFERROR(IF(S42="BDI1", TRUNC(P42*(1+$R$18), 2),IF(S42="BDI2", TRUNC(P42*(1+$Q$18), 2), "")), "")</f>
        <v/>
      </c>
      <c r="R42" s="586">
        <f>_xlfn.IFS(G42="ETAPA", SUMIFS(ValorTotalSemD, Nivel, A42), G42="SUB-ETAPA", SUMIFS(ValorTotalSemD, SubNivel, C42), TRUE, U42)</f>
        <v/>
      </c>
      <c r="S42" s="587">
        <f>IF(G42="","",IF(OR(G42="etapa",G42="sub-etapa"),"",OFFSET(MCQ!M$20,ROW(M42)-ROW(M$20),0)))</f>
        <v/>
      </c>
      <c r="T42" s="588">
        <f>IFERROR(TRUNC(L42*N42,2),"")</f>
        <v/>
      </c>
      <c r="U42" s="589">
        <f>IFERROR(TRUNC(L42*Q42,2),"")</f>
        <v/>
      </c>
    </row>
    <row r="43">
      <c r="A43" s="18">
        <f>OFFSET(MCQ!A$20,ROW(A43)-ROW(A$20),0)</f>
        <v/>
      </c>
      <c r="B43" s="18">
        <f>OFFSET(MCQ!B$20,ROW(B43)-ROW(B$20),0)</f>
        <v/>
      </c>
      <c r="C43" s="18">
        <f>OFFSET(MCQ!C$20,ROW(C43)-ROW(C$20),0)</f>
        <v/>
      </c>
      <c r="D43" s="18">
        <f>OFFSET(MCQ!D$20,ROW(D43)-ROW(D$20),0)</f>
        <v/>
      </c>
      <c r="E43" s="18">
        <f>OFFSET(MCQ!E$20,ROW(E43)-ROW(E$20),0)</f>
        <v/>
      </c>
      <c r="F43" s="18" t="n"/>
      <c r="G43" s="233">
        <f>OFFSET(MCQ!G$20,ROW(G43)-ROW(G$20),0)</f>
        <v/>
      </c>
      <c r="H43" s="583">
        <f>IF(G43="","",OFFSET(MCQ!H$20,ROW(H43)-ROW(H$20),0))</f>
        <v/>
      </c>
      <c r="I43" s="24">
        <f>IF(G43="","",IF(OR(G43="etapa",G43="sub-etapa"),"",OFFSET(MCQ!I$20,ROW(I43)-ROW(I$20),0)))</f>
        <v/>
      </c>
      <c r="J43" s="25">
        <f>IF(G43="","",OFFSET(MCQ!J$20,ROW(J43)-ROW(J$20),0))</f>
        <v/>
      </c>
      <c r="K43" s="24">
        <f>IF(G43="","",IF(OR(G43="etapa",G43="sub-etapa"),"",OFFSET(MCQ!K$20,ROW(K43)-ROW(K$20),0)))</f>
        <v/>
      </c>
      <c r="L43" s="26">
        <f>IF(G43="","",IF(OR(G43="etapa",G43="sub-etapa"),"",TRUNC(OFFSET(MCQ!L$20,ROW(L43)-ROW(L$20),0),2)))</f>
        <v/>
      </c>
      <c r="M43" s="584">
        <f>IF(I43="", "", IFERROR(VLOOKUP(VALUE(I43), _BaseAbril2026, 4, 0), IFERROR(VLOOKUP(TEXT(I43, "@"), _BaseAbril2026, 4, 0), "")))</f>
        <v/>
      </c>
      <c r="N43" s="585">
        <f>IFERROR(IF(S43="BDI1", TRUNC(M43*(1+$O$18), 2),IF(S43="BDI2", TRUNC(M43*(1+$N$18), 2), "")), "")</f>
        <v/>
      </c>
      <c r="O43" s="586">
        <f>_xlfn.IFS(G43="ETAPA", SUMIFS(ValorTotalComD, Nivel, A43), G43="SUB-ETAPA", SUMIFS(ValorTotalComD, SubNivel, C43), TRUE, T43)</f>
        <v/>
      </c>
      <c r="P43" s="584">
        <f>IF(I43="", "", IFERROR(VLOOKUP(VALUE(I43), _BaseAbril2026, 5, 0), IFERROR(VLOOKUP(TEXT(I43, "@"), _BaseAbril2026, 5, 0), "")))</f>
        <v/>
      </c>
      <c r="Q43" s="585">
        <f>IFERROR(IF(S43="BDI1", TRUNC(P43*(1+$R$18), 2),IF(S43="BDI2", TRUNC(P43*(1+$Q$18), 2), "")), "")</f>
        <v/>
      </c>
      <c r="R43" s="586">
        <f>_xlfn.IFS(G43="ETAPA", SUMIFS(ValorTotalSemD, Nivel, A43), G43="SUB-ETAPA", SUMIFS(ValorTotalSemD, SubNivel, C43), TRUE, U43)</f>
        <v/>
      </c>
      <c r="S43" s="587">
        <f>IF(G43="","",IF(OR(G43="etapa",G43="sub-etapa"),"",OFFSET(MCQ!M$20,ROW(M43)-ROW(M$20),0)))</f>
        <v/>
      </c>
      <c r="T43" s="588">
        <f>IFERROR(TRUNC(L43*N43,2),"")</f>
        <v/>
      </c>
      <c r="U43" s="589">
        <f>IFERROR(TRUNC(L43*Q43,2),"")</f>
        <v/>
      </c>
    </row>
    <row r="44">
      <c r="A44" s="18">
        <f>OFFSET(MCQ!A$20,ROW(A44)-ROW(A$20),0)</f>
        <v/>
      </c>
      <c r="B44" s="18">
        <f>OFFSET(MCQ!B$20,ROW(B44)-ROW(B$20),0)</f>
        <v/>
      </c>
      <c r="C44" s="18">
        <f>OFFSET(MCQ!C$20,ROW(C44)-ROW(C$20),0)</f>
        <v/>
      </c>
      <c r="D44" s="18">
        <f>OFFSET(MCQ!D$20,ROW(D44)-ROW(D$20),0)</f>
        <v/>
      </c>
      <c r="E44" s="18">
        <f>OFFSET(MCQ!E$20,ROW(E44)-ROW(E$20),0)</f>
        <v/>
      </c>
      <c r="F44" s="18" t="n"/>
      <c r="G44" s="233">
        <f>OFFSET(MCQ!G$20,ROW(G44)-ROW(G$20),0)</f>
        <v/>
      </c>
      <c r="H44" s="583">
        <f>IF(G44="","",OFFSET(MCQ!H$20,ROW(H44)-ROW(H$20),0))</f>
        <v/>
      </c>
      <c r="I44" s="24">
        <f>IF(G44="","",IF(OR(G44="etapa",G44="sub-etapa"),"",OFFSET(MCQ!I$20,ROW(I44)-ROW(I$20),0)))</f>
        <v/>
      </c>
      <c r="J44" s="25">
        <f>IF(G44="","",OFFSET(MCQ!J$20,ROW(J44)-ROW(J$20),0))</f>
        <v/>
      </c>
      <c r="K44" s="24">
        <f>IF(G44="","",IF(OR(G44="etapa",G44="sub-etapa"),"",OFFSET(MCQ!K$20,ROW(K44)-ROW(K$20),0)))</f>
        <v/>
      </c>
      <c r="L44" s="26">
        <f>IF(G44="","",IF(OR(G44="etapa",G44="sub-etapa"),"",TRUNC(OFFSET(MCQ!L$20,ROW(L44)-ROW(L$20),0),2)))</f>
        <v/>
      </c>
      <c r="M44" s="584">
        <f>IF(I44="", "", IFERROR(VLOOKUP(VALUE(I44), _BaseAbril2026, 4, 0), IFERROR(VLOOKUP(TEXT(I44, "@"), _BaseAbril2026, 4, 0), "")))</f>
        <v/>
      </c>
      <c r="N44" s="585">
        <f>IFERROR(IF(S44="BDI1", TRUNC(M44*(1+$O$18), 2),IF(S44="BDI2", TRUNC(M44*(1+$N$18), 2), "")), "")</f>
        <v/>
      </c>
      <c r="O44" s="586">
        <f>_xlfn.IFS(G44="ETAPA", SUMIFS(ValorTotalComD, Nivel, A44), G44="SUB-ETAPA", SUMIFS(ValorTotalComD, SubNivel, C44), TRUE, T44)</f>
        <v/>
      </c>
      <c r="P44" s="584">
        <f>IF(I44="", "", IFERROR(VLOOKUP(VALUE(I44), _BaseAbril2026, 5, 0), IFERROR(VLOOKUP(TEXT(I44, "@"), _BaseAbril2026, 5, 0), "")))</f>
        <v/>
      </c>
      <c r="Q44" s="585">
        <f>IFERROR(IF(S44="BDI1", TRUNC(P44*(1+$R$18), 2),IF(S44="BDI2", TRUNC(P44*(1+$Q$18), 2), "")), "")</f>
        <v/>
      </c>
      <c r="R44" s="586">
        <f>_xlfn.IFS(G44="ETAPA", SUMIFS(ValorTotalSemD, Nivel, A44), G44="SUB-ETAPA", SUMIFS(ValorTotalSemD, SubNivel, C44), TRUE, U44)</f>
        <v/>
      </c>
      <c r="S44" s="587">
        <f>IF(G44="","",IF(OR(G44="etapa",G44="sub-etapa"),"",OFFSET(MCQ!M$20,ROW(M44)-ROW(M$20),0)))</f>
        <v/>
      </c>
      <c r="T44" s="588">
        <f>IFERROR(TRUNC(L44*N44,2),"")</f>
        <v/>
      </c>
      <c r="U44" s="589">
        <f>IFERROR(TRUNC(L44*Q44,2),"")</f>
        <v/>
      </c>
    </row>
    <row r="45">
      <c r="A45" s="18">
        <f>OFFSET(MCQ!A$20,ROW(A45)-ROW(A$20),0)</f>
        <v/>
      </c>
      <c r="B45" s="18">
        <f>OFFSET(MCQ!B$20,ROW(B45)-ROW(B$20),0)</f>
        <v/>
      </c>
      <c r="C45" s="18">
        <f>OFFSET(MCQ!C$20,ROW(C45)-ROW(C$20),0)</f>
        <v/>
      </c>
      <c r="D45" s="18">
        <f>OFFSET(MCQ!D$20,ROW(D45)-ROW(D$20),0)</f>
        <v/>
      </c>
      <c r="E45" s="18">
        <f>OFFSET(MCQ!E$20,ROW(E45)-ROW(E$20),0)</f>
        <v/>
      </c>
      <c r="F45" s="18" t="n"/>
      <c r="G45" s="233">
        <f>OFFSET(MCQ!G$20,ROW(G45)-ROW(G$20),0)</f>
        <v/>
      </c>
      <c r="H45" s="583">
        <f>IF(G45="","",OFFSET(MCQ!H$20,ROW(H45)-ROW(H$20),0))</f>
        <v/>
      </c>
      <c r="I45" s="24">
        <f>IF(G45="","",IF(OR(G45="etapa",G45="sub-etapa"),"",OFFSET(MCQ!I$20,ROW(I45)-ROW(I$20),0)))</f>
        <v/>
      </c>
      <c r="J45" s="25">
        <f>IF(G45="","",OFFSET(MCQ!J$20,ROW(J45)-ROW(J$20),0))</f>
        <v/>
      </c>
      <c r="K45" s="24">
        <f>IF(G45="","",IF(OR(G45="etapa",G45="sub-etapa"),"",OFFSET(MCQ!K$20,ROW(K45)-ROW(K$20),0)))</f>
        <v/>
      </c>
      <c r="L45" s="26">
        <f>IF(G45="","",IF(OR(G45="etapa",G45="sub-etapa"),"",TRUNC(OFFSET(MCQ!L$20,ROW(L45)-ROW(L$20),0),2)))</f>
        <v/>
      </c>
      <c r="M45" s="584">
        <f>IF(I45="", "", IFERROR(VLOOKUP(VALUE(I45), _BaseAbril2026, 4, 0), IFERROR(VLOOKUP(TEXT(I45, "@"), _BaseAbril2026, 4, 0), "")))</f>
        <v/>
      </c>
      <c r="N45" s="585">
        <f>IFERROR(IF(S45="BDI1", TRUNC(M45*(1+$O$18), 2),IF(S45="BDI2", TRUNC(M45*(1+$N$18), 2), "")), "")</f>
        <v/>
      </c>
      <c r="O45" s="586">
        <f>_xlfn.IFS(G45="ETAPA", SUMIFS(ValorTotalComD, Nivel, A45), G45="SUB-ETAPA", SUMIFS(ValorTotalComD, SubNivel, C45), TRUE, T45)</f>
        <v/>
      </c>
      <c r="P45" s="584">
        <f>IF(I45="", "", IFERROR(VLOOKUP(VALUE(I45), _BaseAbril2026, 5, 0), IFERROR(VLOOKUP(TEXT(I45, "@"), _BaseAbril2026, 5, 0), "")))</f>
        <v/>
      </c>
      <c r="Q45" s="585">
        <f>IFERROR(IF(S45="BDI1", TRUNC(P45*(1+$R$18), 2),IF(S45="BDI2", TRUNC(P45*(1+$Q$18), 2), "")), "")</f>
        <v/>
      </c>
      <c r="R45" s="586">
        <f>_xlfn.IFS(G45="ETAPA", SUMIFS(ValorTotalSemD, Nivel, A45), G45="SUB-ETAPA", SUMIFS(ValorTotalSemD, SubNivel, C45), TRUE, U45)</f>
        <v/>
      </c>
      <c r="S45" s="587">
        <f>IF(G45="","",IF(OR(G45="etapa",G45="sub-etapa"),"",OFFSET(MCQ!M$20,ROW(M45)-ROW(M$20),0)))</f>
        <v/>
      </c>
      <c r="T45" s="588">
        <f>IFERROR(TRUNC(L45*N45,2),"")</f>
        <v/>
      </c>
      <c r="U45" s="589">
        <f>IFERROR(TRUNC(L45*Q45,2),"")</f>
        <v/>
      </c>
    </row>
    <row r="46">
      <c r="A46" s="18">
        <f>OFFSET(MCQ!A$20,ROW(A46)-ROW(A$20),0)</f>
        <v/>
      </c>
      <c r="B46" s="18">
        <f>OFFSET(MCQ!B$20,ROW(B46)-ROW(B$20),0)</f>
        <v/>
      </c>
      <c r="C46" s="18">
        <f>OFFSET(MCQ!C$20,ROW(C46)-ROW(C$20),0)</f>
        <v/>
      </c>
      <c r="D46" s="18">
        <f>OFFSET(MCQ!D$20,ROW(D46)-ROW(D$20),0)</f>
        <v/>
      </c>
      <c r="E46" s="18">
        <f>OFFSET(MCQ!E$20,ROW(E46)-ROW(E$20),0)</f>
        <v/>
      </c>
      <c r="F46" s="18" t="n"/>
      <c r="G46" s="233">
        <f>OFFSET(MCQ!G$20,ROW(G46)-ROW(G$20),0)</f>
        <v/>
      </c>
      <c r="H46" s="583">
        <f>IF(G46="","",OFFSET(MCQ!H$20,ROW(H46)-ROW(H$20),0))</f>
        <v/>
      </c>
      <c r="I46" s="24">
        <f>IF(G46="","",IF(OR(G46="etapa",G46="sub-etapa"),"",OFFSET(MCQ!I$20,ROW(I46)-ROW(I$20),0)))</f>
        <v/>
      </c>
      <c r="J46" s="25">
        <f>IF(G46="","",OFFSET(MCQ!J$20,ROW(J46)-ROW(J$20),0))</f>
        <v/>
      </c>
      <c r="K46" s="24">
        <f>IF(G46="","",IF(OR(G46="etapa",G46="sub-etapa"),"",OFFSET(MCQ!K$20,ROW(K46)-ROW(K$20),0)))</f>
        <v/>
      </c>
      <c r="L46" s="26">
        <f>IF(G46="","",IF(OR(G46="etapa",G46="sub-etapa"),"",TRUNC(OFFSET(MCQ!L$20,ROW(L46)-ROW(L$20),0),2)))</f>
        <v/>
      </c>
      <c r="M46" s="584">
        <f>IF(I46="", "", IFERROR(VLOOKUP(VALUE(I46), _BaseAbril2026, 4, 0), IFERROR(VLOOKUP(TEXT(I46, "@"), _BaseAbril2026, 4, 0), "")))</f>
        <v/>
      </c>
      <c r="N46" s="585">
        <f>IFERROR(IF(S46="BDI1", TRUNC(M46*(1+$O$18), 2),IF(S46="BDI2", TRUNC(M46*(1+$N$18), 2), "")), "")</f>
        <v/>
      </c>
      <c r="O46" s="586">
        <f>_xlfn.IFS(G46="ETAPA", SUMIFS(ValorTotalComD, Nivel, A46), G46="SUB-ETAPA", SUMIFS(ValorTotalComD, SubNivel, C46), TRUE, T46)</f>
        <v/>
      </c>
      <c r="P46" s="584">
        <f>IF(I46="", "", IFERROR(VLOOKUP(VALUE(I46), _BaseAbril2026, 5, 0), IFERROR(VLOOKUP(TEXT(I46, "@"), _BaseAbril2026, 5, 0), "")))</f>
        <v/>
      </c>
      <c r="Q46" s="585">
        <f>IFERROR(IF(S46="BDI1", TRUNC(P46*(1+$R$18), 2),IF(S46="BDI2", TRUNC(P46*(1+$Q$18), 2), "")), "")</f>
        <v/>
      </c>
      <c r="R46" s="586">
        <f>_xlfn.IFS(G46="ETAPA", SUMIFS(ValorTotalSemD, Nivel, A46), G46="SUB-ETAPA", SUMIFS(ValorTotalSemD, SubNivel, C46), TRUE, U46)</f>
        <v/>
      </c>
      <c r="S46" s="587">
        <f>IF(G46="","",IF(OR(G46="etapa",G46="sub-etapa"),"",OFFSET(MCQ!M$20,ROW(M46)-ROW(M$20),0)))</f>
        <v/>
      </c>
      <c r="T46" s="588">
        <f>IFERROR(TRUNC(L46*N46,2),"")</f>
        <v/>
      </c>
      <c r="U46" s="589">
        <f>IFERROR(TRUNC(L46*Q46,2),"")</f>
        <v/>
      </c>
    </row>
    <row r="47">
      <c r="A47" s="18">
        <f>OFFSET(MCQ!A$20,ROW(A47)-ROW(A$20),0)</f>
        <v/>
      </c>
      <c r="B47" s="18">
        <f>OFFSET(MCQ!B$20,ROW(B47)-ROW(B$20),0)</f>
        <v/>
      </c>
      <c r="C47" s="18">
        <f>OFFSET(MCQ!C$20,ROW(C47)-ROW(C$20),0)</f>
        <v/>
      </c>
      <c r="D47" s="18">
        <f>OFFSET(MCQ!D$20,ROW(D47)-ROW(D$20),0)</f>
        <v/>
      </c>
      <c r="E47" s="18">
        <f>OFFSET(MCQ!E$20,ROW(E47)-ROW(E$20),0)</f>
        <v/>
      </c>
      <c r="F47" s="18" t="n"/>
      <c r="G47" s="233">
        <f>OFFSET(MCQ!G$20,ROW(G47)-ROW(G$20),0)</f>
        <v/>
      </c>
      <c r="H47" s="583">
        <f>IF(G47="","",OFFSET(MCQ!H$20,ROW(H47)-ROW(H$20),0))</f>
        <v/>
      </c>
      <c r="I47" s="24">
        <f>IF(G47="","",IF(OR(G47="etapa",G47="sub-etapa"),"",OFFSET(MCQ!I$20,ROW(I47)-ROW(I$20),0)))</f>
        <v/>
      </c>
      <c r="J47" s="25">
        <f>IF(G47="","",OFFSET(MCQ!J$20,ROW(J47)-ROW(J$20),0))</f>
        <v/>
      </c>
      <c r="K47" s="24">
        <f>IF(G47="","",IF(OR(G47="etapa",G47="sub-etapa"),"",OFFSET(MCQ!K$20,ROW(K47)-ROW(K$20),0)))</f>
        <v/>
      </c>
      <c r="L47" s="26">
        <f>IF(G47="","",IF(OR(G47="etapa",G47="sub-etapa"),"",TRUNC(OFFSET(MCQ!L$20,ROW(L47)-ROW(L$20),0),2)))</f>
        <v/>
      </c>
      <c r="M47" s="584">
        <f>IF(I47="", "", IFERROR(VLOOKUP(VALUE(I47), _BaseAbril2026, 4, 0), IFERROR(VLOOKUP(TEXT(I47, "@"), _BaseAbril2026, 4, 0), "")))</f>
        <v/>
      </c>
      <c r="N47" s="585">
        <f>IFERROR(IF(S47="BDI1", TRUNC(M47*(1+$O$18), 2),IF(S47="BDI2", TRUNC(M47*(1+$N$18), 2), "")), "")</f>
        <v/>
      </c>
      <c r="O47" s="586">
        <f>_xlfn.IFS(G47="ETAPA", SUMIFS(ValorTotalComD, Nivel, A47), G47="SUB-ETAPA", SUMIFS(ValorTotalComD, SubNivel, C47), TRUE, T47)</f>
        <v/>
      </c>
      <c r="P47" s="584">
        <f>IF(I47="", "", IFERROR(VLOOKUP(VALUE(I47), _BaseAbril2026, 5, 0), IFERROR(VLOOKUP(TEXT(I47, "@"), _BaseAbril2026, 5, 0), "")))</f>
        <v/>
      </c>
      <c r="Q47" s="585">
        <f>IFERROR(IF(S47="BDI1", TRUNC(P47*(1+$R$18), 2),IF(S47="BDI2", TRUNC(P47*(1+$Q$18), 2), "")), "")</f>
        <v/>
      </c>
      <c r="R47" s="586">
        <f>_xlfn.IFS(G47="ETAPA", SUMIFS(ValorTotalSemD, Nivel, A47), G47="SUB-ETAPA", SUMIFS(ValorTotalSemD, SubNivel, C47), TRUE, U47)</f>
        <v/>
      </c>
      <c r="S47" s="587">
        <f>IF(G47="","",IF(OR(G47="etapa",G47="sub-etapa"),"",OFFSET(MCQ!M$20,ROW(M47)-ROW(M$20),0)))</f>
        <v/>
      </c>
      <c r="T47" s="588">
        <f>IFERROR(TRUNC(L47*N47,2),"")</f>
        <v/>
      </c>
      <c r="U47" s="589">
        <f>IFERROR(TRUNC(L47*Q47,2),"")</f>
        <v/>
      </c>
    </row>
    <row r="48">
      <c r="A48" s="18">
        <f>OFFSET(MCQ!A$20,ROW(A48)-ROW(A$20),0)</f>
        <v/>
      </c>
      <c r="B48" s="18">
        <f>OFFSET(MCQ!B$20,ROW(B48)-ROW(B$20),0)</f>
        <v/>
      </c>
      <c r="C48" s="18">
        <f>OFFSET(MCQ!C$20,ROW(C48)-ROW(C$20),0)</f>
        <v/>
      </c>
      <c r="D48" s="18">
        <f>OFFSET(MCQ!D$20,ROW(D48)-ROW(D$20),0)</f>
        <v/>
      </c>
      <c r="E48" s="18">
        <f>OFFSET(MCQ!E$20,ROW(E48)-ROW(E$20),0)</f>
        <v/>
      </c>
      <c r="F48" s="18" t="n"/>
      <c r="G48" s="233">
        <f>OFFSET(MCQ!G$20,ROW(G48)-ROW(G$20),0)</f>
        <v/>
      </c>
      <c r="H48" s="583">
        <f>IF(G48="","",OFFSET(MCQ!H$20,ROW(H48)-ROW(H$20),0))</f>
        <v/>
      </c>
      <c r="I48" s="24">
        <f>IF(G48="","",IF(OR(G48="etapa",G48="sub-etapa"),"",OFFSET(MCQ!I$20,ROW(I48)-ROW(I$20),0)))</f>
        <v/>
      </c>
      <c r="J48" s="25">
        <f>IF(G48="","",OFFSET(MCQ!J$20,ROW(J48)-ROW(J$20),0))</f>
        <v/>
      </c>
      <c r="K48" s="24">
        <f>IF(G48="","",IF(OR(G48="etapa",G48="sub-etapa"),"",OFFSET(MCQ!K$20,ROW(K48)-ROW(K$20),0)))</f>
        <v/>
      </c>
      <c r="L48" s="26">
        <f>IF(G48="","",IF(OR(G48="etapa",G48="sub-etapa"),"",TRUNC(OFFSET(MCQ!L$20,ROW(L48)-ROW(L$20),0),2)))</f>
        <v/>
      </c>
      <c r="M48" s="584">
        <f>IF(I48="", "", IFERROR(VLOOKUP(VALUE(I48), _BaseAbril2026, 4, 0), IFERROR(VLOOKUP(TEXT(I48, "@"), _BaseAbril2026, 4, 0), "")))</f>
        <v/>
      </c>
      <c r="N48" s="585">
        <f>IFERROR(IF(S48="BDI1", TRUNC(M48*(1+$O$18), 2),IF(S48="BDI2", TRUNC(M48*(1+$N$18), 2), "")), "")</f>
        <v/>
      </c>
      <c r="O48" s="586">
        <f>_xlfn.IFS(G48="ETAPA", SUMIFS(ValorTotalComD, Nivel, A48), G48="SUB-ETAPA", SUMIFS(ValorTotalComD, SubNivel, C48), TRUE, T48)</f>
        <v/>
      </c>
      <c r="P48" s="584">
        <f>IF(I48="", "", IFERROR(VLOOKUP(VALUE(I48), _BaseAbril2026, 5, 0), IFERROR(VLOOKUP(TEXT(I48, "@"), _BaseAbril2026, 5, 0), "")))</f>
        <v/>
      </c>
      <c r="Q48" s="585">
        <f>IFERROR(IF(S48="BDI1", TRUNC(P48*(1+$R$18), 2),IF(S48="BDI2", TRUNC(P48*(1+$Q$18), 2), "")), "")</f>
        <v/>
      </c>
      <c r="R48" s="586">
        <f>_xlfn.IFS(G48="ETAPA", SUMIFS(ValorTotalSemD, Nivel, A48), G48="SUB-ETAPA", SUMIFS(ValorTotalSemD, SubNivel, C48), TRUE, U48)</f>
        <v/>
      </c>
      <c r="S48" s="587">
        <f>IF(G48="","",IF(OR(G48="etapa",G48="sub-etapa"),"",OFFSET(MCQ!M$20,ROW(M48)-ROW(M$20),0)))</f>
        <v/>
      </c>
      <c r="T48" s="588">
        <f>IFERROR(TRUNC(L48*N48,2),"")</f>
        <v/>
      </c>
      <c r="U48" s="589">
        <f>IFERROR(TRUNC(L48*Q48,2),"")</f>
        <v/>
      </c>
    </row>
    <row r="49">
      <c r="A49" s="18">
        <f>OFFSET(MCQ!A$20,ROW(A49)-ROW(A$20),0)</f>
        <v/>
      </c>
      <c r="B49" s="18">
        <f>OFFSET(MCQ!B$20,ROW(B49)-ROW(B$20),0)</f>
        <v/>
      </c>
      <c r="C49" s="18">
        <f>OFFSET(MCQ!C$20,ROW(C49)-ROW(C$20),0)</f>
        <v/>
      </c>
      <c r="D49" s="18">
        <f>OFFSET(MCQ!D$20,ROW(D49)-ROW(D$20),0)</f>
        <v/>
      </c>
      <c r="E49" s="18">
        <f>OFFSET(MCQ!E$20,ROW(E49)-ROW(E$20),0)</f>
        <v/>
      </c>
      <c r="F49" s="18" t="n"/>
      <c r="G49" s="233">
        <f>OFFSET(MCQ!G$20,ROW(G49)-ROW(G$20),0)</f>
        <v/>
      </c>
      <c r="H49" s="583">
        <f>IF(G49="","",OFFSET(MCQ!H$20,ROW(H49)-ROW(H$20),0))</f>
        <v/>
      </c>
      <c r="I49" s="24">
        <f>IF(G49="","",IF(OR(G49="etapa",G49="sub-etapa"),"",OFFSET(MCQ!I$20,ROW(I49)-ROW(I$20),0)))</f>
        <v/>
      </c>
      <c r="J49" s="25">
        <f>IF(G49="","",OFFSET(MCQ!J$20,ROW(J49)-ROW(J$20),0))</f>
        <v/>
      </c>
      <c r="K49" s="24">
        <f>IF(G49="","",IF(OR(G49="etapa",G49="sub-etapa"),"",OFFSET(MCQ!K$20,ROW(K49)-ROW(K$20),0)))</f>
        <v/>
      </c>
      <c r="L49" s="26">
        <f>IF(G49="","",IF(OR(G49="etapa",G49="sub-etapa"),"",TRUNC(OFFSET(MCQ!L$20,ROW(L49)-ROW(L$20),0),2)))</f>
        <v/>
      </c>
      <c r="M49" s="584">
        <f>IF(I49="", "", IFERROR(VLOOKUP(VALUE(I49), _BaseAbril2026, 4, 0), IFERROR(VLOOKUP(TEXT(I49, "@"), _BaseAbril2026, 4, 0), "")))</f>
        <v/>
      </c>
      <c r="N49" s="585">
        <f>IFERROR(IF(S49="BDI1", TRUNC(M49*(1+$O$18), 2),IF(S49="BDI2", TRUNC(M49*(1+$N$18), 2), "")), "")</f>
        <v/>
      </c>
      <c r="O49" s="586">
        <f>_xlfn.IFS(G49="ETAPA", SUMIFS(ValorTotalComD, Nivel, A49), G49="SUB-ETAPA", SUMIFS(ValorTotalComD, SubNivel, C49), TRUE, T49)</f>
        <v/>
      </c>
      <c r="P49" s="584">
        <f>IF(I49="", "", IFERROR(VLOOKUP(VALUE(I49), _BaseAbril2026, 5, 0), IFERROR(VLOOKUP(TEXT(I49, "@"), _BaseAbril2026, 5, 0), "")))</f>
        <v/>
      </c>
      <c r="Q49" s="585">
        <f>IFERROR(IF(S49="BDI1", TRUNC(P49*(1+$R$18), 2),IF(S49="BDI2", TRUNC(P49*(1+$Q$18), 2), "")), "")</f>
        <v/>
      </c>
      <c r="R49" s="586">
        <f>_xlfn.IFS(G49="ETAPA", SUMIFS(ValorTotalSemD, Nivel, A49), G49="SUB-ETAPA", SUMIFS(ValorTotalSemD, SubNivel, C49), TRUE, U49)</f>
        <v/>
      </c>
      <c r="S49" s="587">
        <f>IF(G49="","",IF(OR(G49="etapa",G49="sub-etapa"),"",OFFSET(MCQ!M$20,ROW(M49)-ROW(M$20),0)))</f>
        <v/>
      </c>
      <c r="T49" s="588">
        <f>IFERROR(TRUNC(L49*N49,2),"")</f>
        <v/>
      </c>
      <c r="U49" s="589">
        <f>IFERROR(TRUNC(L49*Q49,2),"")</f>
        <v/>
      </c>
    </row>
    <row r="50">
      <c r="A50" s="18">
        <f>OFFSET(MCQ!A$20,ROW(A50)-ROW(A$20),0)</f>
        <v/>
      </c>
      <c r="B50" s="18">
        <f>OFFSET(MCQ!B$20,ROW(B50)-ROW(B$20),0)</f>
        <v/>
      </c>
      <c r="C50" s="18">
        <f>OFFSET(MCQ!C$20,ROW(C50)-ROW(C$20),0)</f>
        <v/>
      </c>
      <c r="D50" s="18">
        <f>OFFSET(MCQ!D$20,ROW(D50)-ROW(D$20),0)</f>
        <v/>
      </c>
      <c r="E50" s="18">
        <f>OFFSET(MCQ!E$20,ROW(E50)-ROW(E$20),0)</f>
        <v/>
      </c>
      <c r="F50" s="18" t="n"/>
      <c r="G50" s="233">
        <f>OFFSET(MCQ!G$20,ROW(G50)-ROW(G$20),0)</f>
        <v/>
      </c>
      <c r="H50" s="583">
        <f>IF(G50="","",OFFSET(MCQ!H$20,ROW(H50)-ROW(H$20),0))</f>
        <v/>
      </c>
      <c r="I50" s="24">
        <f>IF(G50="","",IF(OR(G50="etapa",G50="sub-etapa"),"",OFFSET(MCQ!I$20,ROW(I50)-ROW(I$20),0)))</f>
        <v/>
      </c>
      <c r="J50" s="25">
        <f>IF(G50="","",OFFSET(MCQ!J$20,ROW(J50)-ROW(J$20),0))</f>
        <v/>
      </c>
      <c r="K50" s="24">
        <f>IF(G50="","",IF(OR(G50="etapa",G50="sub-etapa"),"",OFFSET(MCQ!K$20,ROW(K50)-ROW(K$20),0)))</f>
        <v/>
      </c>
      <c r="L50" s="26">
        <f>IF(G50="","",IF(OR(G50="etapa",G50="sub-etapa"),"",TRUNC(OFFSET(MCQ!L$20,ROW(L50)-ROW(L$20),0),2)))</f>
        <v/>
      </c>
      <c r="M50" s="584">
        <f>IF(I50="", "", IFERROR(VLOOKUP(VALUE(I50), _BaseAbril2026, 4, 0), IFERROR(VLOOKUP(TEXT(I50, "@"), _BaseAbril2026, 4, 0), "")))</f>
        <v/>
      </c>
      <c r="N50" s="585">
        <f>IFERROR(IF(S50="BDI1", TRUNC(M50*(1+$O$18), 2),IF(S50="BDI2", TRUNC(M50*(1+$N$18), 2), "")), "")</f>
        <v/>
      </c>
      <c r="O50" s="586">
        <f>_xlfn.IFS(G50="ETAPA", SUMIFS(ValorTotalComD, Nivel, A50), G50="SUB-ETAPA", SUMIFS(ValorTotalComD, SubNivel, C50), TRUE, T50)</f>
        <v/>
      </c>
      <c r="P50" s="584">
        <f>IF(I50="", "", IFERROR(VLOOKUP(VALUE(I50), _BaseAbril2026, 5, 0), IFERROR(VLOOKUP(TEXT(I50, "@"), _BaseAbril2026, 5, 0), "")))</f>
        <v/>
      </c>
      <c r="Q50" s="585">
        <f>IFERROR(IF(S50="BDI1", TRUNC(P50*(1+$R$18), 2),IF(S50="BDI2", TRUNC(P50*(1+$Q$18), 2), "")), "")</f>
        <v/>
      </c>
      <c r="R50" s="586">
        <f>_xlfn.IFS(G50="ETAPA", SUMIFS(ValorTotalSemD, Nivel, A50), G50="SUB-ETAPA", SUMIFS(ValorTotalSemD, SubNivel, C50), TRUE, U50)</f>
        <v/>
      </c>
      <c r="S50" s="587">
        <f>IF(G50="","",IF(OR(G50="etapa",G50="sub-etapa"),"",OFFSET(MCQ!M$20,ROW(M50)-ROW(M$20),0)))</f>
        <v/>
      </c>
      <c r="T50" s="588">
        <f>IFERROR(TRUNC(L50*N50,2),"")</f>
        <v/>
      </c>
      <c r="U50" s="589">
        <f>IFERROR(TRUNC(L50*Q50,2),"")</f>
        <v/>
      </c>
    </row>
    <row r="51">
      <c r="A51" s="18">
        <f>OFFSET(MCQ!A$20,ROW(A51)-ROW(A$20),0)</f>
        <v/>
      </c>
      <c r="B51" s="18">
        <f>OFFSET(MCQ!B$20,ROW(B51)-ROW(B$20),0)</f>
        <v/>
      </c>
      <c r="C51" s="18">
        <f>OFFSET(MCQ!C$20,ROW(C51)-ROW(C$20),0)</f>
        <v/>
      </c>
      <c r="D51" s="18">
        <f>OFFSET(MCQ!D$20,ROW(D51)-ROW(D$20),0)</f>
        <v/>
      </c>
      <c r="E51" s="18">
        <f>OFFSET(MCQ!E$20,ROW(E51)-ROW(E$20),0)</f>
        <v/>
      </c>
      <c r="F51" s="18" t="n"/>
      <c r="G51" s="233">
        <f>OFFSET(MCQ!G$20,ROW(G51)-ROW(G$20),0)</f>
        <v/>
      </c>
      <c r="H51" s="583">
        <f>IF(G51="","",OFFSET(MCQ!H$20,ROW(H51)-ROW(H$20),0))</f>
        <v/>
      </c>
      <c r="I51" s="24">
        <f>IF(G51="","",IF(OR(G51="etapa",G51="sub-etapa"),"",OFFSET(MCQ!I$20,ROW(I51)-ROW(I$20),0)))</f>
        <v/>
      </c>
      <c r="J51" s="25">
        <f>IF(G51="","",OFFSET(MCQ!J$20,ROW(J51)-ROW(J$20),0))</f>
        <v/>
      </c>
      <c r="K51" s="24">
        <f>IF(G51="","",IF(OR(G51="etapa",G51="sub-etapa"),"",OFFSET(MCQ!K$20,ROW(K51)-ROW(K$20),0)))</f>
        <v/>
      </c>
      <c r="L51" s="26">
        <f>IF(G51="","",IF(OR(G51="etapa",G51="sub-etapa"),"",TRUNC(OFFSET(MCQ!L$20,ROW(L51)-ROW(L$20),0),2)))</f>
        <v/>
      </c>
      <c r="M51" s="584">
        <f>IF(I51="", "", IFERROR(VLOOKUP(VALUE(I51), _BaseAbril2026, 4, 0), IFERROR(VLOOKUP(TEXT(I51, "@"), _BaseAbril2026, 4, 0), "")))</f>
        <v/>
      </c>
      <c r="N51" s="585">
        <f>IFERROR(IF(S51="BDI1", TRUNC(M51*(1+$O$18), 2),IF(S51="BDI2", TRUNC(M51*(1+$N$18), 2), "")), "")</f>
        <v/>
      </c>
      <c r="O51" s="586">
        <f>_xlfn.IFS(G51="ETAPA", SUMIFS(ValorTotalComD, Nivel, A51), G51="SUB-ETAPA", SUMIFS(ValorTotalComD, SubNivel, C51), TRUE, T51)</f>
        <v/>
      </c>
      <c r="P51" s="584">
        <f>IF(I51="", "", IFERROR(VLOOKUP(VALUE(I51), _BaseAbril2026, 5, 0), IFERROR(VLOOKUP(TEXT(I51, "@"), _BaseAbril2026, 5, 0), "")))</f>
        <v/>
      </c>
      <c r="Q51" s="585">
        <f>IFERROR(IF(S51="BDI1", TRUNC(P51*(1+$R$18), 2),IF(S51="BDI2", TRUNC(P51*(1+$Q$18), 2), "")), "")</f>
        <v/>
      </c>
      <c r="R51" s="586">
        <f>_xlfn.IFS(G51="ETAPA", SUMIFS(ValorTotalSemD, Nivel, A51), G51="SUB-ETAPA", SUMIFS(ValorTotalSemD, SubNivel, C51), TRUE, U51)</f>
        <v/>
      </c>
      <c r="S51" s="587">
        <f>IF(G51="","",IF(OR(G51="etapa",G51="sub-etapa"),"",OFFSET(MCQ!M$20,ROW(M51)-ROW(M$20),0)))</f>
        <v/>
      </c>
      <c r="T51" s="588">
        <f>IFERROR(TRUNC(L51*N51,2),"")</f>
        <v/>
      </c>
      <c r="U51" s="589">
        <f>IFERROR(TRUNC(L51*Q51,2),"")</f>
        <v/>
      </c>
    </row>
    <row r="52">
      <c r="A52" s="18">
        <f>OFFSET(MCQ!A$20,ROW(A52)-ROW(A$20),0)</f>
        <v/>
      </c>
      <c r="B52" s="18">
        <f>OFFSET(MCQ!B$20,ROW(B52)-ROW(B$20),0)</f>
        <v/>
      </c>
      <c r="C52" s="18">
        <f>OFFSET(MCQ!C$20,ROW(C52)-ROW(C$20),0)</f>
        <v/>
      </c>
      <c r="D52" s="18">
        <f>OFFSET(MCQ!D$20,ROW(D52)-ROW(D$20),0)</f>
        <v/>
      </c>
      <c r="E52" s="18">
        <f>OFFSET(MCQ!E$20,ROW(E52)-ROW(E$20),0)</f>
        <v/>
      </c>
      <c r="F52" s="18" t="n"/>
      <c r="G52" s="233">
        <f>OFFSET(MCQ!G$20,ROW(G52)-ROW(G$20),0)</f>
        <v/>
      </c>
      <c r="H52" s="583">
        <f>IF(G52="","",OFFSET(MCQ!H$20,ROW(H52)-ROW(H$20),0))</f>
        <v/>
      </c>
      <c r="I52" s="24">
        <f>IF(G52="","",IF(OR(G52="etapa",G52="sub-etapa"),"",OFFSET(MCQ!I$20,ROW(I52)-ROW(I$20),0)))</f>
        <v/>
      </c>
      <c r="J52" s="25">
        <f>IF(G52="","",OFFSET(MCQ!J$20,ROW(J52)-ROW(J$20),0))</f>
        <v/>
      </c>
      <c r="K52" s="24">
        <f>IF(G52="","",IF(OR(G52="etapa",G52="sub-etapa"),"",OFFSET(MCQ!K$20,ROW(K52)-ROW(K$20),0)))</f>
        <v/>
      </c>
      <c r="L52" s="26">
        <f>IF(G52="","",IF(OR(G52="etapa",G52="sub-etapa"),"",TRUNC(OFFSET(MCQ!L$20,ROW(L52)-ROW(L$20),0),2)))</f>
        <v/>
      </c>
      <c r="M52" s="584">
        <f>IF(I52="", "", IFERROR(VLOOKUP(VALUE(I52), _BaseAbril2026, 4, 0), IFERROR(VLOOKUP(TEXT(I52, "@"), _BaseAbril2026, 4, 0), "")))</f>
        <v/>
      </c>
      <c r="N52" s="585">
        <f>IFERROR(IF(S52="BDI1", TRUNC(M52*(1+$O$18), 2),IF(S52="BDI2", TRUNC(M52*(1+$N$18), 2), "")), "")</f>
        <v/>
      </c>
      <c r="O52" s="586">
        <f>_xlfn.IFS(G52="ETAPA", SUMIFS(ValorTotalComD, Nivel, A52), G52="SUB-ETAPA", SUMIFS(ValorTotalComD, SubNivel, C52), TRUE, T52)</f>
        <v/>
      </c>
      <c r="P52" s="584">
        <f>IF(I52="", "", IFERROR(VLOOKUP(VALUE(I52), _BaseAbril2026, 5, 0), IFERROR(VLOOKUP(TEXT(I52, "@"), _BaseAbril2026, 5, 0), "")))</f>
        <v/>
      </c>
      <c r="Q52" s="585">
        <f>IFERROR(IF(S52="BDI1", TRUNC(P52*(1+$R$18), 2),IF(S52="BDI2", TRUNC(P52*(1+$Q$18), 2), "")), "")</f>
        <v/>
      </c>
      <c r="R52" s="586">
        <f>_xlfn.IFS(G52="ETAPA", SUMIFS(ValorTotalSemD, Nivel, A52), G52="SUB-ETAPA", SUMIFS(ValorTotalSemD, SubNivel, C52), TRUE, U52)</f>
        <v/>
      </c>
      <c r="S52" s="587">
        <f>IF(G52="","",IF(OR(G52="etapa",G52="sub-etapa"),"",OFFSET(MCQ!M$20,ROW(M52)-ROW(M$20),0)))</f>
        <v/>
      </c>
      <c r="T52" s="588">
        <f>IFERROR(TRUNC(L52*N52,2),"")</f>
        <v/>
      </c>
      <c r="U52" s="589">
        <f>IFERROR(TRUNC(L52*Q52,2),"")</f>
        <v/>
      </c>
    </row>
    <row r="53">
      <c r="A53" s="18">
        <f>OFFSET(MCQ!A$20,ROW(A53)-ROW(A$20),0)</f>
        <v/>
      </c>
      <c r="B53" s="18">
        <f>OFFSET(MCQ!B$20,ROW(B53)-ROW(B$20),0)</f>
        <v/>
      </c>
      <c r="C53" s="18">
        <f>OFFSET(MCQ!C$20,ROW(C53)-ROW(C$20),0)</f>
        <v/>
      </c>
      <c r="D53" s="18">
        <f>OFFSET(MCQ!D$20,ROW(D53)-ROW(D$20),0)</f>
        <v/>
      </c>
      <c r="E53" s="18">
        <f>OFFSET(MCQ!E$20,ROW(E53)-ROW(E$20),0)</f>
        <v/>
      </c>
      <c r="F53" s="18" t="n"/>
      <c r="G53" s="233">
        <f>OFFSET(MCQ!G$20,ROW(G53)-ROW(G$20),0)</f>
        <v/>
      </c>
      <c r="H53" s="583">
        <f>IF(G53="","",OFFSET(MCQ!H$20,ROW(H53)-ROW(H$20),0))</f>
        <v/>
      </c>
      <c r="I53" s="24">
        <f>IF(G53="","",IF(OR(G53="etapa",G53="sub-etapa"),"",OFFSET(MCQ!I$20,ROW(I53)-ROW(I$20),0)))</f>
        <v/>
      </c>
      <c r="J53" s="25">
        <f>IF(G53="","",OFFSET(MCQ!J$20,ROW(J53)-ROW(J$20),0))</f>
        <v/>
      </c>
      <c r="K53" s="24">
        <f>IF(G53="","",IF(OR(G53="etapa",G53="sub-etapa"),"",OFFSET(MCQ!K$20,ROW(K53)-ROW(K$20),0)))</f>
        <v/>
      </c>
      <c r="L53" s="26">
        <f>IF(G53="","",IF(OR(G53="etapa",G53="sub-etapa"),"",TRUNC(OFFSET(MCQ!L$20,ROW(L53)-ROW(L$20),0),2)))</f>
        <v/>
      </c>
      <c r="M53" s="584">
        <f>IF(I53="", "", IFERROR(VLOOKUP(VALUE(I53), _BaseAbril2026, 4, 0), IFERROR(VLOOKUP(TEXT(I53, "@"), _BaseAbril2026, 4, 0), "")))</f>
        <v/>
      </c>
      <c r="N53" s="585">
        <f>IFERROR(IF(S53="BDI1", TRUNC(M53*(1+$O$18), 2),IF(S53="BDI2", TRUNC(M53*(1+$N$18), 2), "")), "")</f>
        <v/>
      </c>
      <c r="O53" s="586">
        <f>_xlfn.IFS(G53="ETAPA", SUMIFS(ValorTotalComD, Nivel, A53), G53="SUB-ETAPA", SUMIFS(ValorTotalComD, SubNivel, C53), TRUE, T53)</f>
        <v/>
      </c>
      <c r="P53" s="584">
        <f>IF(I53="", "", IFERROR(VLOOKUP(VALUE(I53), _BaseAbril2026, 5, 0), IFERROR(VLOOKUP(TEXT(I53, "@"), _BaseAbril2026, 5, 0), "")))</f>
        <v/>
      </c>
      <c r="Q53" s="585">
        <f>IFERROR(IF(S53="BDI1", TRUNC(P53*(1+$R$18), 2),IF(S53="BDI2", TRUNC(P53*(1+$Q$18), 2), "")), "")</f>
        <v/>
      </c>
      <c r="R53" s="586">
        <f>_xlfn.IFS(G53="ETAPA", SUMIFS(ValorTotalSemD, Nivel, A53), G53="SUB-ETAPA", SUMIFS(ValorTotalSemD, SubNivel, C53), TRUE, U53)</f>
        <v/>
      </c>
      <c r="S53" s="587">
        <f>IF(G53="","",IF(OR(G53="etapa",G53="sub-etapa"),"",OFFSET(MCQ!M$20,ROW(M53)-ROW(M$20),0)))</f>
        <v/>
      </c>
      <c r="T53" s="588">
        <f>IFERROR(TRUNC(L53*N53,2),"")</f>
        <v/>
      </c>
      <c r="U53" s="589">
        <f>IFERROR(TRUNC(L53*Q53,2),"")</f>
        <v/>
      </c>
    </row>
    <row r="54">
      <c r="A54" s="18">
        <f>OFFSET(MCQ!A$20,ROW(A54)-ROW(A$20),0)</f>
        <v/>
      </c>
      <c r="B54" s="18">
        <f>OFFSET(MCQ!B$20,ROW(B54)-ROW(B$20),0)</f>
        <v/>
      </c>
      <c r="C54" s="18">
        <f>OFFSET(MCQ!C$20,ROW(C54)-ROW(C$20),0)</f>
        <v/>
      </c>
      <c r="D54" s="18">
        <f>OFFSET(MCQ!D$20,ROW(D54)-ROW(D$20),0)</f>
        <v/>
      </c>
      <c r="E54" s="18">
        <f>OFFSET(MCQ!E$20,ROW(E54)-ROW(E$20),0)</f>
        <v/>
      </c>
      <c r="F54" s="18" t="n"/>
      <c r="G54" s="233">
        <f>OFFSET(MCQ!G$20,ROW(G54)-ROW(G$20),0)</f>
        <v/>
      </c>
      <c r="H54" s="583">
        <f>IF(G54="","",OFFSET(MCQ!H$20,ROW(H54)-ROW(H$20),0))</f>
        <v/>
      </c>
      <c r="I54" s="24">
        <f>IF(G54="","",IF(OR(G54="etapa",G54="sub-etapa"),"",OFFSET(MCQ!I$20,ROW(I54)-ROW(I$20),0)))</f>
        <v/>
      </c>
      <c r="J54" s="25">
        <f>IF(G54="","",OFFSET(MCQ!J$20,ROW(J54)-ROW(J$20),0))</f>
        <v/>
      </c>
      <c r="K54" s="24">
        <f>IF(G54="","",IF(OR(G54="etapa",G54="sub-etapa"),"",OFFSET(MCQ!K$20,ROW(K54)-ROW(K$20),0)))</f>
        <v/>
      </c>
      <c r="L54" s="26">
        <f>IF(G54="","",IF(OR(G54="etapa",G54="sub-etapa"),"",TRUNC(OFFSET(MCQ!L$20,ROW(L54)-ROW(L$20),0),2)))</f>
        <v/>
      </c>
      <c r="M54" s="584">
        <f>IF(I54="", "", IFERROR(VLOOKUP(VALUE(I54), _BaseAbril2026, 4, 0), IFERROR(VLOOKUP(TEXT(I54, "@"), _BaseAbril2026, 4, 0), "")))</f>
        <v/>
      </c>
      <c r="N54" s="585">
        <f>IFERROR(IF(S54="BDI1", TRUNC(M54*(1+$O$18), 2),IF(S54="BDI2", TRUNC(M54*(1+$N$18), 2), "")), "")</f>
        <v/>
      </c>
      <c r="O54" s="586">
        <f>_xlfn.IFS(G54="ETAPA", SUMIFS(ValorTotalComD, Nivel, A54), G54="SUB-ETAPA", SUMIFS(ValorTotalComD, SubNivel, C54), TRUE, T54)</f>
        <v/>
      </c>
      <c r="P54" s="584">
        <f>IF(I54="", "", IFERROR(VLOOKUP(VALUE(I54), _BaseAbril2026, 5, 0), IFERROR(VLOOKUP(TEXT(I54, "@"), _BaseAbril2026, 5, 0), "")))</f>
        <v/>
      </c>
      <c r="Q54" s="585">
        <f>IFERROR(IF(S54="BDI1", TRUNC(P54*(1+$R$18), 2),IF(S54="BDI2", TRUNC(P54*(1+$Q$18), 2), "")), "")</f>
        <v/>
      </c>
      <c r="R54" s="586">
        <f>_xlfn.IFS(G54="ETAPA", SUMIFS(ValorTotalSemD, Nivel, A54), G54="SUB-ETAPA", SUMIFS(ValorTotalSemD, SubNivel, C54), TRUE, U54)</f>
        <v/>
      </c>
      <c r="S54" s="587">
        <f>IF(G54="","",IF(OR(G54="etapa",G54="sub-etapa"),"",OFFSET(MCQ!M$20,ROW(M54)-ROW(M$20),0)))</f>
        <v/>
      </c>
      <c r="T54" s="588">
        <f>IFERROR(TRUNC(L54*N54,2),"")</f>
        <v/>
      </c>
      <c r="U54" s="589">
        <f>IFERROR(TRUNC(L54*Q54,2),"")</f>
        <v/>
      </c>
    </row>
    <row r="55">
      <c r="A55" s="18">
        <f>OFFSET(MCQ!A$20,ROW(A55)-ROW(A$20),0)</f>
        <v/>
      </c>
      <c r="B55" s="18">
        <f>OFFSET(MCQ!B$20,ROW(B55)-ROW(B$20),0)</f>
        <v/>
      </c>
      <c r="C55" s="18">
        <f>OFFSET(MCQ!C$20,ROW(C55)-ROW(C$20),0)</f>
        <v/>
      </c>
      <c r="D55" s="18">
        <f>OFFSET(MCQ!D$20,ROW(D55)-ROW(D$20),0)</f>
        <v/>
      </c>
      <c r="E55" s="18">
        <f>OFFSET(MCQ!E$20,ROW(E55)-ROW(E$20),0)</f>
        <v/>
      </c>
      <c r="F55" s="18" t="n"/>
      <c r="G55" s="233">
        <f>OFFSET(MCQ!G$20,ROW(G55)-ROW(G$20),0)</f>
        <v/>
      </c>
      <c r="H55" s="583">
        <f>IF(G55="","",OFFSET(MCQ!H$20,ROW(H55)-ROW(H$20),0))</f>
        <v/>
      </c>
      <c r="I55" s="24">
        <f>IF(G55="","",IF(OR(G55="etapa",G55="sub-etapa"),"",OFFSET(MCQ!I$20,ROW(I55)-ROW(I$20),0)))</f>
        <v/>
      </c>
      <c r="J55" s="25">
        <f>IF(G55="","",OFFSET(MCQ!J$20,ROW(J55)-ROW(J$20),0))</f>
        <v/>
      </c>
      <c r="K55" s="24">
        <f>IF(G55="","",IF(OR(G55="etapa",G55="sub-etapa"),"",OFFSET(MCQ!K$20,ROW(K55)-ROW(K$20),0)))</f>
        <v/>
      </c>
      <c r="L55" s="26">
        <f>IF(G55="","",IF(OR(G55="etapa",G55="sub-etapa"),"",TRUNC(OFFSET(MCQ!L$20,ROW(L55)-ROW(L$20),0),2)))</f>
        <v/>
      </c>
      <c r="M55" s="584">
        <f>IF(I55="", "", IFERROR(VLOOKUP(VALUE(I55), _BaseAbril2026, 4, 0), IFERROR(VLOOKUP(TEXT(I55, "@"), _BaseAbril2026, 4, 0), "")))</f>
        <v/>
      </c>
      <c r="N55" s="585">
        <f>IFERROR(IF(S55="BDI1", TRUNC(M55*(1+$O$18), 2),IF(S55="BDI2", TRUNC(M55*(1+$N$18), 2), "")), "")</f>
        <v/>
      </c>
      <c r="O55" s="586">
        <f>_xlfn.IFS(G55="ETAPA", SUMIFS(ValorTotalComD, Nivel, A55), G55="SUB-ETAPA", SUMIFS(ValorTotalComD, SubNivel, C55), TRUE, T55)</f>
        <v/>
      </c>
      <c r="P55" s="584">
        <f>IF(I55="", "", IFERROR(VLOOKUP(VALUE(I55), _BaseAbril2026, 5, 0), IFERROR(VLOOKUP(TEXT(I55, "@"), _BaseAbril2026, 5, 0), "")))</f>
        <v/>
      </c>
      <c r="Q55" s="585">
        <f>IFERROR(IF(S55="BDI1", TRUNC(P55*(1+$R$18), 2),IF(S55="BDI2", TRUNC(P55*(1+$Q$18), 2), "")), "")</f>
        <v/>
      </c>
      <c r="R55" s="586">
        <f>_xlfn.IFS(G55="ETAPA", SUMIFS(ValorTotalSemD, Nivel, A55), G55="SUB-ETAPA", SUMIFS(ValorTotalSemD, SubNivel, C55), TRUE, U55)</f>
        <v/>
      </c>
      <c r="S55" s="587">
        <f>IF(G55="","",IF(OR(G55="etapa",G55="sub-etapa"),"",OFFSET(MCQ!M$20,ROW(M55)-ROW(M$20),0)))</f>
        <v/>
      </c>
      <c r="T55" s="588">
        <f>IFERROR(TRUNC(L55*N55,2),"")</f>
        <v/>
      </c>
      <c r="U55" s="589">
        <f>IFERROR(TRUNC(L55*Q55,2),"")</f>
        <v/>
      </c>
    </row>
    <row r="56">
      <c r="A56" s="18">
        <f>OFFSET(MCQ!A$20,ROW(A56)-ROW(A$20),0)</f>
        <v/>
      </c>
      <c r="B56" s="18">
        <f>OFFSET(MCQ!B$20,ROW(B56)-ROW(B$20),0)</f>
        <v/>
      </c>
      <c r="C56" s="18">
        <f>OFFSET(MCQ!C$20,ROW(C56)-ROW(C$20),0)</f>
        <v/>
      </c>
      <c r="D56" s="18">
        <f>OFFSET(MCQ!D$20,ROW(D56)-ROW(D$20),0)</f>
        <v/>
      </c>
      <c r="E56" s="18">
        <f>OFFSET(MCQ!E$20,ROW(E56)-ROW(E$20),0)</f>
        <v/>
      </c>
      <c r="F56" s="18" t="n"/>
      <c r="G56" s="233">
        <f>OFFSET(MCQ!G$20,ROW(G56)-ROW(G$20),0)</f>
        <v/>
      </c>
      <c r="H56" s="583">
        <f>IF(G56="","",OFFSET(MCQ!H$20,ROW(H56)-ROW(H$20),0))</f>
        <v/>
      </c>
      <c r="I56" s="24">
        <f>IF(G56="","",IF(OR(G56="etapa",G56="sub-etapa"),"",OFFSET(MCQ!I$20,ROW(I56)-ROW(I$20),0)))</f>
        <v/>
      </c>
      <c r="J56" s="25">
        <f>IF(G56="","",OFFSET(MCQ!J$20,ROW(J56)-ROW(J$20),0))</f>
        <v/>
      </c>
      <c r="K56" s="24">
        <f>IF(G56="","",IF(OR(G56="etapa",G56="sub-etapa"),"",OFFSET(MCQ!K$20,ROW(K56)-ROW(K$20),0)))</f>
        <v/>
      </c>
      <c r="L56" s="26">
        <f>IF(G56="","",IF(OR(G56="etapa",G56="sub-etapa"),"",TRUNC(OFFSET(MCQ!L$20,ROW(L56)-ROW(L$20),0),2)))</f>
        <v/>
      </c>
      <c r="M56" s="584">
        <f>IF(I56="", "", IFERROR(VLOOKUP(VALUE(I56), _BaseAbril2026, 4, 0), IFERROR(VLOOKUP(TEXT(I56, "@"), _BaseAbril2026, 4, 0), "")))</f>
        <v/>
      </c>
      <c r="N56" s="585">
        <f>IFERROR(IF(S56="BDI1", TRUNC(M56*(1+$O$18), 2),IF(S56="BDI2", TRUNC(M56*(1+$N$18), 2), "")), "")</f>
        <v/>
      </c>
      <c r="O56" s="586">
        <f>_xlfn.IFS(G56="ETAPA", SUMIFS(ValorTotalComD, Nivel, A56), G56="SUB-ETAPA", SUMIFS(ValorTotalComD, SubNivel, C56), TRUE, T56)</f>
        <v/>
      </c>
      <c r="P56" s="584">
        <f>IF(I56="", "", IFERROR(VLOOKUP(VALUE(I56), _BaseAbril2026, 5, 0), IFERROR(VLOOKUP(TEXT(I56, "@"), _BaseAbril2026, 5, 0), "")))</f>
        <v/>
      </c>
      <c r="Q56" s="585">
        <f>IFERROR(IF(S56="BDI1", TRUNC(P56*(1+$R$18), 2),IF(S56="BDI2", TRUNC(P56*(1+$Q$18), 2), "")), "")</f>
        <v/>
      </c>
      <c r="R56" s="586">
        <f>_xlfn.IFS(G56="ETAPA", SUMIFS(ValorTotalSemD, Nivel, A56), G56="SUB-ETAPA", SUMIFS(ValorTotalSemD, SubNivel, C56), TRUE, U56)</f>
        <v/>
      </c>
      <c r="S56" s="587">
        <f>IF(G56="","",IF(OR(G56="etapa",G56="sub-etapa"),"",OFFSET(MCQ!M$20,ROW(M56)-ROW(M$20),0)))</f>
        <v/>
      </c>
      <c r="T56" s="588">
        <f>IFERROR(TRUNC(L56*N56,2),"")</f>
        <v/>
      </c>
      <c r="U56" s="589">
        <f>IFERROR(TRUNC(L56*Q56,2),"")</f>
        <v/>
      </c>
    </row>
    <row r="57">
      <c r="A57" s="18">
        <f>OFFSET(MCQ!A$20,ROW(A57)-ROW(A$20),0)</f>
        <v/>
      </c>
      <c r="B57" s="18">
        <f>OFFSET(MCQ!B$20,ROW(B57)-ROW(B$20),0)</f>
        <v/>
      </c>
      <c r="C57" s="18">
        <f>OFFSET(MCQ!C$20,ROW(C57)-ROW(C$20),0)</f>
        <v/>
      </c>
      <c r="D57" s="18">
        <f>OFFSET(MCQ!D$20,ROW(D57)-ROW(D$20),0)</f>
        <v/>
      </c>
      <c r="E57" s="18">
        <f>OFFSET(MCQ!E$20,ROW(E57)-ROW(E$20),0)</f>
        <v/>
      </c>
      <c r="F57" s="18" t="n"/>
      <c r="G57" s="233">
        <f>OFFSET(MCQ!G$20,ROW(G57)-ROW(G$20),0)</f>
        <v/>
      </c>
      <c r="H57" s="583">
        <f>IF(G57="","",OFFSET(MCQ!H$20,ROW(H57)-ROW(H$20),0))</f>
        <v/>
      </c>
      <c r="I57" s="24">
        <f>IF(G57="","",IF(OR(G57="etapa",G57="sub-etapa"),"",OFFSET(MCQ!I$20,ROW(I57)-ROW(I$20),0)))</f>
        <v/>
      </c>
      <c r="J57" s="25">
        <f>IF(G57="","",OFFSET(MCQ!J$20,ROW(J57)-ROW(J$20),0))</f>
        <v/>
      </c>
      <c r="K57" s="24">
        <f>IF(G57="","",IF(OR(G57="etapa",G57="sub-etapa"),"",OFFSET(MCQ!K$20,ROW(K57)-ROW(K$20),0)))</f>
        <v/>
      </c>
      <c r="L57" s="26">
        <f>IF(G57="","",IF(OR(G57="etapa",G57="sub-etapa"),"",TRUNC(OFFSET(MCQ!L$20,ROW(L57)-ROW(L$20),0),2)))</f>
        <v/>
      </c>
      <c r="M57" s="584">
        <f>IF(I57="", "", IFERROR(VLOOKUP(VALUE(I57), _BaseAbril2026, 4, 0), IFERROR(VLOOKUP(TEXT(I57, "@"), _BaseAbril2026, 4, 0), "")))</f>
        <v/>
      </c>
      <c r="N57" s="585">
        <f>IFERROR(IF(S57="BDI1", TRUNC(M57*(1+$O$18), 2),IF(S57="BDI2", TRUNC(M57*(1+$N$18), 2), "")), "")</f>
        <v/>
      </c>
      <c r="O57" s="586">
        <f>_xlfn.IFS(G57="ETAPA", SUMIFS(ValorTotalComD, Nivel, A57), G57="SUB-ETAPA", SUMIFS(ValorTotalComD, SubNivel, C57), TRUE, T57)</f>
        <v/>
      </c>
      <c r="P57" s="584">
        <f>IF(I57="", "", IFERROR(VLOOKUP(VALUE(I57), _BaseAbril2026, 5, 0), IFERROR(VLOOKUP(TEXT(I57, "@"), _BaseAbril2026, 5, 0), "")))</f>
        <v/>
      </c>
      <c r="Q57" s="585">
        <f>IFERROR(IF(S57="BDI1", TRUNC(P57*(1+$R$18), 2),IF(S57="BDI2", TRUNC(P57*(1+$Q$18), 2), "")), "")</f>
        <v/>
      </c>
      <c r="R57" s="586">
        <f>_xlfn.IFS(G57="ETAPA", SUMIFS(ValorTotalSemD, Nivel, A57), G57="SUB-ETAPA", SUMIFS(ValorTotalSemD, SubNivel, C57), TRUE, U57)</f>
        <v/>
      </c>
      <c r="S57" s="587">
        <f>IF(G57="","",IF(OR(G57="etapa",G57="sub-etapa"),"",OFFSET(MCQ!M$20,ROW(M57)-ROW(M$20),0)))</f>
        <v/>
      </c>
      <c r="T57" s="588">
        <f>IFERROR(TRUNC(L57*N57,2),"")</f>
        <v/>
      </c>
      <c r="U57" s="589">
        <f>IFERROR(TRUNC(L57*Q57,2),"")</f>
        <v/>
      </c>
    </row>
    <row r="58">
      <c r="A58" s="18">
        <f>OFFSET(MCQ!A$20,ROW(A58)-ROW(A$20),0)</f>
        <v/>
      </c>
      <c r="B58" s="18">
        <f>OFFSET(MCQ!B$20,ROW(B58)-ROW(B$20),0)</f>
        <v/>
      </c>
      <c r="C58" s="18">
        <f>OFFSET(MCQ!C$20,ROW(C58)-ROW(C$20),0)</f>
        <v/>
      </c>
      <c r="D58" s="18">
        <f>OFFSET(MCQ!D$20,ROW(D58)-ROW(D$20),0)</f>
        <v/>
      </c>
      <c r="E58" s="18">
        <f>OFFSET(MCQ!E$20,ROW(E58)-ROW(E$20),0)</f>
        <v/>
      </c>
      <c r="F58" s="18" t="n"/>
      <c r="G58" s="233">
        <f>OFFSET(MCQ!G$20,ROW(G58)-ROW(G$20),0)</f>
        <v/>
      </c>
      <c r="H58" s="583">
        <f>IF(G58="","",OFFSET(MCQ!H$20,ROW(H58)-ROW(H$20),0))</f>
        <v/>
      </c>
      <c r="I58" s="24">
        <f>IF(G58="","",IF(OR(G58="etapa",G58="sub-etapa"),"",OFFSET(MCQ!I$20,ROW(I58)-ROW(I$20),0)))</f>
        <v/>
      </c>
      <c r="J58" s="25">
        <f>IF(G58="","",OFFSET(MCQ!J$20,ROW(J58)-ROW(J$20),0))</f>
        <v/>
      </c>
      <c r="K58" s="24">
        <f>IF(G58="","",IF(OR(G58="etapa",G58="sub-etapa"),"",OFFSET(MCQ!K$20,ROW(K58)-ROW(K$20),0)))</f>
        <v/>
      </c>
      <c r="L58" s="26">
        <f>IF(G58="","",IF(OR(G58="etapa",G58="sub-etapa"),"",TRUNC(OFFSET(MCQ!L$20,ROW(L58)-ROW(L$20),0),2)))</f>
        <v/>
      </c>
      <c r="M58" s="584">
        <f>IF(I58="", "", IFERROR(VLOOKUP(VALUE(I58), _BaseAbril2026, 4, 0), IFERROR(VLOOKUP(TEXT(I58, "@"), _BaseAbril2026, 4, 0), "")))</f>
        <v/>
      </c>
      <c r="N58" s="585">
        <f>IFERROR(IF(S58="BDI1", TRUNC(M58*(1+$O$18), 2),IF(S58="BDI2", TRUNC(M58*(1+$N$18), 2), "")), "")</f>
        <v/>
      </c>
      <c r="O58" s="586">
        <f>_xlfn.IFS(G58="ETAPA", SUMIFS(ValorTotalComD, Nivel, A58), G58="SUB-ETAPA", SUMIFS(ValorTotalComD, SubNivel, C58), TRUE, T58)</f>
        <v/>
      </c>
      <c r="P58" s="584">
        <f>IF(I58="", "", IFERROR(VLOOKUP(VALUE(I58), _BaseAbril2026, 5, 0), IFERROR(VLOOKUP(TEXT(I58, "@"), _BaseAbril2026, 5, 0), "")))</f>
        <v/>
      </c>
      <c r="Q58" s="585">
        <f>IFERROR(IF(S58="BDI1", TRUNC(P58*(1+$R$18), 2),IF(S58="BDI2", TRUNC(P58*(1+$Q$18), 2), "")), "")</f>
        <v/>
      </c>
      <c r="R58" s="586">
        <f>_xlfn.IFS(G58="ETAPA", SUMIFS(ValorTotalSemD, Nivel, A58), G58="SUB-ETAPA", SUMIFS(ValorTotalSemD, SubNivel, C58), TRUE, U58)</f>
        <v/>
      </c>
      <c r="S58" s="587">
        <f>IF(G58="","",IF(OR(G58="etapa",G58="sub-etapa"),"",OFFSET(MCQ!M$20,ROW(M58)-ROW(M$20),0)))</f>
        <v/>
      </c>
      <c r="T58" s="588">
        <f>IFERROR(TRUNC(L58*N58,2),"")</f>
        <v/>
      </c>
      <c r="U58" s="589">
        <f>IFERROR(TRUNC(L58*Q58,2),"")</f>
        <v/>
      </c>
    </row>
    <row r="59">
      <c r="A59" s="18">
        <f>OFFSET(MCQ!A$20,ROW(A59)-ROW(A$20),0)</f>
        <v/>
      </c>
      <c r="B59" s="18">
        <f>OFFSET(MCQ!B$20,ROW(B59)-ROW(B$20),0)</f>
        <v/>
      </c>
      <c r="C59" s="18">
        <f>OFFSET(MCQ!C$20,ROW(C59)-ROW(C$20),0)</f>
        <v/>
      </c>
      <c r="D59" s="18">
        <f>OFFSET(MCQ!D$20,ROW(D59)-ROW(D$20),0)</f>
        <v/>
      </c>
      <c r="E59" s="18">
        <f>OFFSET(MCQ!E$20,ROW(E59)-ROW(E$20),0)</f>
        <v/>
      </c>
      <c r="F59" s="18" t="n"/>
      <c r="G59" s="233">
        <f>OFFSET(MCQ!G$20,ROW(G59)-ROW(G$20),0)</f>
        <v/>
      </c>
      <c r="H59" s="583">
        <f>IF(G59="","",OFFSET(MCQ!H$20,ROW(H59)-ROW(H$20),0))</f>
        <v/>
      </c>
      <c r="I59" s="24">
        <f>IF(G59="","",IF(OR(G59="etapa",G59="sub-etapa"),"",OFFSET(MCQ!I$20,ROW(I59)-ROW(I$20),0)))</f>
        <v/>
      </c>
      <c r="J59" s="25">
        <f>IF(G59="","",OFFSET(MCQ!J$20,ROW(J59)-ROW(J$20),0))</f>
        <v/>
      </c>
      <c r="K59" s="24">
        <f>IF(G59="","",IF(OR(G59="etapa",G59="sub-etapa"),"",OFFSET(MCQ!K$20,ROW(K59)-ROW(K$20),0)))</f>
        <v/>
      </c>
      <c r="L59" s="26">
        <f>IF(G59="","",IF(OR(G59="etapa",G59="sub-etapa"),"",TRUNC(OFFSET(MCQ!L$20,ROW(L59)-ROW(L$20),0),2)))</f>
        <v/>
      </c>
      <c r="M59" s="584">
        <f>IF(I59="", "", IFERROR(VLOOKUP(VALUE(I59), _BaseAbril2026, 4, 0), IFERROR(VLOOKUP(TEXT(I59, "@"), _BaseAbril2026, 4, 0), "")))</f>
        <v/>
      </c>
      <c r="N59" s="585">
        <f>IFERROR(IF(S59="BDI1", TRUNC(M59*(1+$O$18), 2),IF(S59="BDI2", TRUNC(M59*(1+$N$18), 2), "")), "")</f>
        <v/>
      </c>
      <c r="O59" s="586">
        <f>_xlfn.IFS(G59="ETAPA", SUMIFS(ValorTotalComD, Nivel, A59), G59="SUB-ETAPA", SUMIFS(ValorTotalComD, SubNivel, C59), TRUE, T59)</f>
        <v/>
      </c>
      <c r="P59" s="584">
        <f>IF(I59="", "", IFERROR(VLOOKUP(VALUE(I59), _BaseAbril2026, 5, 0), IFERROR(VLOOKUP(TEXT(I59, "@"), _BaseAbril2026, 5, 0), "")))</f>
        <v/>
      </c>
      <c r="Q59" s="585">
        <f>IFERROR(IF(S59="BDI1", TRUNC(P59*(1+$R$18), 2),IF(S59="BDI2", TRUNC(P59*(1+$Q$18), 2), "")), "")</f>
        <v/>
      </c>
      <c r="R59" s="586">
        <f>_xlfn.IFS(G59="ETAPA", SUMIFS(ValorTotalSemD, Nivel, A59), G59="SUB-ETAPA", SUMIFS(ValorTotalSemD, SubNivel, C59), TRUE, U59)</f>
        <v/>
      </c>
      <c r="S59" s="587">
        <f>IF(G59="","",IF(OR(G59="etapa",G59="sub-etapa"),"",OFFSET(MCQ!M$20,ROW(M59)-ROW(M$20),0)))</f>
        <v/>
      </c>
      <c r="T59" s="588">
        <f>IFERROR(TRUNC(L59*N59,2),"")</f>
        <v/>
      </c>
      <c r="U59" s="589">
        <f>IFERROR(TRUNC(L59*Q59,2),"")</f>
        <v/>
      </c>
    </row>
    <row r="60">
      <c r="A60" s="18">
        <f>OFFSET(MCQ!A$20,ROW(A60)-ROW(A$20),0)</f>
        <v/>
      </c>
      <c r="B60" s="18">
        <f>OFFSET(MCQ!B$20,ROW(B60)-ROW(B$20),0)</f>
        <v/>
      </c>
      <c r="C60" s="18">
        <f>OFFSET(MCQ!C$20,ROW(C60)-ROW(C$20),0)</f>
        <v/>
      </c>
      <c r="D60" s="18">
        <f>OFFSET(MCQ!D$20,ROW(D60)-ROW(D$20),0)</f>
        <v/>
      </c>
      <c r="E60" s="18">
        <f>OFFSET(MCQ!E$20,ROW(E60)-ROW(E$20),0)</f>
        <v/>
      </c>
      <c r="F60" s="18" t="n"/>
      <c r="G60" s="233">
        <f>OFFSET(MCQ!G$20,ROW(G60)-ROW(G$20),0)</f>
        <v/>
      </c>
      <c r="H60" s="583">
        <f>IF(G60="","",OFFSET(MCQ!H$20,ROW(H60)-ROW(H$20),0))</f>
        <v/>
      </c>
      <c r="I60" s="24">
        <f>IF(G60="","",IF(OR(G60="etapa",G60="sub-etapa"),"",OFFSET(MCQ!I$20,ROW(I60)-ROW(I$20),0)))</f>
        <v/>
      </c>
      <c r="J60" s="25">
        <f>IF(G60="","",OFFSET(MCQ!J$20,ROW(J60)-ROW(J$20),0))</f>
        <v/>
      </c>
      <c r="K60" s="24">
        <f>IF(G60="","",IF(OR(G60="etapa",G60="sub-etapa"),"",OFFSET(MCQ!K$20,ROW(K60)-ROW(K$20),0)))</f>
        <v/>
      </c>
      <c r="L60" s="26">
        <f>IF(G60="","",IF(OR(G60="etapa",G60="sub-etapa"),"",TRUNC(OFFSET(MCQ!L$20,ROW(L60)-ROW(L$20),0),2)))</f>
        <v/>
      </c>
      <c r="M60" s="584">
        <f>IF(I60="", "", IFERROR(VLOOKUP(VALUE(I60), _BaseAbril2026, 4, 0), IFERROR(VLOOKUP(TEXT(I60, "@"), _BaseAbril2026, 4, 0), "")))</f>
        <v/>
      </c>
      <c r="N60" s="585">
        <f>IFERROR(IF(S60="BDI1", TRUNC(M60*(1+$O$18), 2),IF(S60="BDI2", TRUNC(M60*(1+$N$18), 2), "")), "")</f>
        <v/>
      </c>
      <c r="O60" s="586">
        <f>_xlfn.IFS(G60="ETAPA", SUMIFS(ValorTotalComD, Nivel, A60), G60="SUB-ETAPA", SUMIFS(ValorTotalComD, SubNivel, C60), TRUE, T60)</f>
        <v/>
      </c>
      <c r="P60" s="584">
        <f>IF(I60="", "", IFERROR(VLOOKUP(VALUE(I60), _BaseAbril2026, 5, 0), IFERROR(VLOOKUP(TEXT(I60, "@"), _BaseAbril2026, 5, 0), "")))</f>
        <v/>
      </c>
      <c r="Q60" s="585">
        <f>IFERROR(IF(S60="BDI1", TRUNC(P60*(1+$R$18), 2),IF(S60="BDI2", TRUNC(P60*(1+$Q$18), 2), "")), "")</f>
        <v/>
      </c>
      <c r="R60" s="586">
        <f>_xlfn.IFS(G60="ETAPA", SUMIFS(ValorTotalSemD, Nivel, A60), G60="SUB-ETAPA", SUMIFS(ValorTotalSemD, SubNivel, C60), TRUE, U60)</f>
        <v/>
      </c>
      <c r="S60" s="587">
        <f>IF(G60="","",IF(OR(G60="etapa",G60="sub-etapa"),"",OFFSET(MCQ!M$20,ROW(M60)-ROW(M$20),0)))</f>
        <v/>
      </c>
      <c r="T60" s="588">
        <f>IFERROR(TRUNC(L60*N60,2),"")</f>
        <v/>
      </c>
      <c r="U60" s="589">
        <f>IFERROR(TRUNC(L60*Q60,2),"")</f>
        <v/>
      </c>
    </row>
    <row r="61">
      <c r="A61" s="18">
        <f>OFFSET(MCQ!A$20,ROW(A61)-ROW(A$20),0)</f>
        <v/>
      </c>
      <c r="B61" s="18">
        <f>OFFSET(MCQ!B$20,ROW(B61)-ROW(B$20),0)</f>
        <v/>
      </c>
      <c r="C61" s="18">
        <f>OFFSET(MCQ!C$20,ROW(C61)-ROW(C$20),0)</f>
        <v/>
      </c>
      <c r="D61" s="18">
        <f>OFFSET(MCQ!D$20,ROW(D61)-ROW(D$20),0)</f>
        <v/>
      </c>
      <c r="E61" s="18">
        <f>OFFSET(MCQ!E$20,ROW(E61)-ROW(E$20),0)</f>
        <v/>
      </c>
      <c r="F61" s="18" t="n"/>
      <c r="G61" s="233">
        <f>OFFSET(MCQ!G$20,ROW(G61)-ROW(G$20),0)</f>
        <v/>
      </c>
      <c r="H61" s="583">
        <f>IF(G61="","",OFFSET(MCQ!H$20,ROW(H61)-ROW(H$20),0))</f>
        <v/>
      </c>
      <c r="I61" s="24">
        <f>IF(G61="","",IF(OR(G61="etapa",G61="sub-etapa"),"",OFFSET(MCQ!I$20,ROW(I61)-ROW(I$20),0)))</f>
        <v/>
      </c>
      <c r="J61" s="25">
        <f>IF(G61="","",OFFSET(MCQ!J$20,ROW(J61)-ROW(J$20),0))</f>
        <v/>
      </c>
      <c r="K61" s="24">
        <f>IF(G61="","",IF(OR(G61="etapa",G61="sub-etapa"),"",OFFSET(MCQ!K$20,ROW(K61)-ROW(K$20),0)))</f>
        <v/>
      </c>
      <c r="L61" s="26">
        <f>IF(G61="","",IF(OR(G61="etapa",G61="sub-etapa"),"",TRUNC(OFFSET(MCQ!L$20,ROW(L61)-ROW(L$20),0),2)))</f>
        <v/>
      </c>
      <c r="M61" s="584">
        <f>IF(I61="", "", IFERROR(VLOOKUP(VALUE(I61), _BaseAbril2026, 4, 0), IFERROR(VLOOKUP(TEXT(I61, "@"), _BaseAbril2026, 4, 0), "")))</f>
        <v/>
      </c>
      <c r="N61" s="585">
        <f>IFERROR(IF(S61="BDI1", TRUNC(M61*(1+$O$18), 2),IF(S61="BDI2", TRUNC(M61*(1+$N$18), 2), "")), "")</f>
        <v/>
      </c>
      <c r="O61" s="586">
        <f>_xlfn.IFS(G61="ETAPA", SUMIFS(ValorTotalComD, Nivel, A61), G61="SUB-ETAPA", SUMIFS(ValorTotalComD, SubNivel, C61), TRUE, T61)</f>
        <v/>
      </c>
      <c r="P61" s="584">
        <f>IF(I61="", "", IFERROR(VLOOKUP(VALUE(I61), _BaseAbril2026, 5, 0), IFERROR(VLOOKUP(TEXT(I61, "@"), _BaseAbril2026, 5, 0), "")))</f>
        <v/>
      </c>
      <c r="Q61" s="585">
        <f>IFERROR(IF(S61="BDI1", TRUNC(P61*(1+$R$18), 2),IF(S61="BDI2", TRUNC(P61*(1+$Q$18), 2), "")), "")</f>
        <v/>
      </c>
      <c r="R61" s="586">
        <f>_xlfn.IFS(G61="ETAPA", SUMIFS(ValorTotalSemD, Nivel, A61), G61="SUB-ETAPA", SUMIFS(ValorTotalSemD, SubNivel, C61), TRUE, U61)</f>
        <v/>
      </c>
      <c r="S61" s="587">
        <f>IF(G61="","",IF(OR(G61="etapa",G61="sub-etapa"),"",OFFSET(MCQ!M$20,ROW(M61)-ROW(M$20),0)))</f>
        <v/>
      </c>
      <c r="T61" s="588">
        <f>IFERROR(TRUNC(L61*N61,2),"")</f>
        <v/>
      </c>
      <c r="U61" s="589">
        <f>IFERROR(TRUNC(L61*Q61,2),"")</f>
        <v/>
      </c>
    </row>
    <row r="62">
      <c r="A62" s="18">
        <f>OFFSET(MCQ!A$20,ROW(A62)-ROW(A$20),0)</f>
        <v/>
      </c>
      <c r="B62" s="18">
        <f>OFFSET(MCQ!B$20,ROW(B62)-ROW(B$20),0)</f>
        <v/>
      </c>
      <c r="C62" s="18">
        <f>OFFSET(MCQ!C$20,ROW(C62)-ROW(C$20),0)</f>
        <v/>
      </c>
      <c r="D62" s="18">
        <f>OFFSET(MCQ!D$20,ROW(D62)-ROW(D$20),0)</f>
        <v/>
      </c>
      <c r="E62" s="18">
        <f>OFFSET(MCQ!E$20,ROW(E62)-ROW(E$20),0)</f>
        <v/>
      </c>
      <c r="F62" s="18" t="n"/>
      <c r="G62" s="233">
        <f>OFFSET(MCQ!G$20,ROW(G62)-ROW(G$20),0)</f>
        <v/>
      </c>
      <c r="H62" s="583">
        <f>IF(G62="","",OFFSET(MCQ!H$20,ROW(H62)-ROW(H$20),0))</f>
        <v/>
      </c>
      <c r="I62" s="24">
        <f>IF(G62="","",IF(OR(G62="etapa",G62="sub-etapa"),"",OFFSET(MCQ!I$20,ROW(I62)-ROW(I$20),0)))</f>
        <v/>
      </c>
      <c r="J62" s="25">
        <f>IF(G62="","",OFFSET(MCQ!J$20,ROW(J62)-ROW(J$20),0))</f>
        <v/>
      </c>
      <c r="K62" s="24">
        <f>IF(G62="","",IF(OR(G62="etapa",G62="sub-etapa"),"",OFFSET(MCQ!K$20,ROW(K62)-ROW(K$20),0)))</f>
        <v/>
      </c>
      <c r="L62" s="26">
        <f>IF(G62="","",IF(OR(G62="etapa",G62="sub-etapa"),"",TRUNC(OFFSET(MCQ!L$20,ROW(L62)-ROW(L$20),0),2)))</f>
        <v/>
      </c>
      <c r="M62" s="584">
        <f>IF(I62="", "", IFERROR(VLOOKUP(VALUE(I62), _BaseAbril2026, 4, 0), IFERROR(VLOOKUP(TEXT(I62, "@"), _BaseAbril2026, 4, 0), "")))</f>
        <v/>
      </c>
      <c r="N62" s="585">
        <f>IFERROR(IF(S62="BDI1", TRUNC(M62*(1+$O$18), 2),IF(S62="BDI2", TRUNC(M62*(1+$N$18), 2), "")), "")</f>
        <v/>
      </c>
      <c r="O62" s="586">
        <f>_xlfn.IFS(G62="ETAPA", SUMIFS(ValorTotalComD, Nivel, A62), G62="SUB-ETAPA", SUMIFS(ValorTotalComD, SubNivel, C62), TRUE, T62)</f>
        <v/>
      </c>
      <c r="P62" s="584">
        <f>IF(I62="", "", IFERROR(VLOOKUP(VALUE(I62), _BaseAbril2026, 5, 0), IFERROR(VLOOKUP(TEXT(I62, "@"), _BaseAbril2026, 5, 0), "")))</f>
        <v/>
      </c>
      <c r="Q62" s="585">
        <f>IFERROR(IF(S62="BDI1", TRUNC(P62*(1+$R$18), 2),IF(S62="BDI2", TRUNC(P62*(1+$Q$18), 2), "")), "")</f>
        <v/>
      </c>
      <c r="R62" s="586">
        <f>_xlfn.IFS(G62="ETAPA", SUMIFS(ValorTotalSemD, Nivel, A62), G62="SUB-ETAPA", SUMIFS(ValorTotalSemD, SubNivel, C62), TRUE, U62)</f>
        <v/>
      </c>
      <c r="S62" s="587">
        <f>IF(G62="","",IF(OR(G62="etapa",G62="sub-etapa"),"",OFFSET(MCQ!M$20,ROW(M62)-ROW(M$20),0)))</f>
        <v/>
      </c>
      <c r="T62" s="588">
        <f>IFERROR(TRUNC(L62*N62,2),"")</f>
        <v/>
      </c>
      <c r="U62" s="589">
        <f>IFERROR(TRUNC(L62*Q62,2),"")</f>
        <v/>
      </c>
    </row>
    <row r="63">
      <c r="A63" s="18">
        <f>OFFSET(MCQ!A$20,ROW(A63)-ROW(A$20),0)</f>
        <v/>
      </c>
      <c r="B63" s="18">
        <f>OFFSET(MCQ!B$20,ROW(B63)-ROW(B$20),0)</f>
        <v/>
      </c>
      <c r="C63" s="18">
        <f>OFFSET(MCQ!C$20,ROW(C63)-ROW(C$20),0)</f>
        <v/>
      </c>
      <c r="D63" s="18">
        <f>OFFSET(MCQ!D$20,ROW(D63)-ROW(D$20),0)</f>
        <v/>
      </c>
      <c r="E63" s="18">
        <f>OFFSET(MCQ!E$20,ROW(E63)-ROW(E$20),0)</f>
        <v/>
      </c>
      <c r="F63" s="18" t="n"/>
      <c r="G63" s="233">
        <f>OFFSET(MCQ!G$20,ROW(G63)-ROW(G$20),0)</f>
        <v/>
      </c>
      <c r="H63" s="583">
        <f>IF(G63="","",OFFSET(MCQ!H$20,ROW(H63)-ROW(H$20),0))</f>
        <v/>
      </c>
      <c r="I63" s="24">
        <f>IF(G63="","",IF(OR(G63="etapa",G63="sub-etapa"),"",OFFSET(MCQ!I$20,ROW(I63)-ROW(I$20),0)))</f>
        <v/>
      </c>
      <c r="J63" s="25">
        <f>IF(G63="","",OFFSET(MCQ!J$20,ROW(J63)-ROW(J$20),0))</f>
        <v/>
      </c>
      <c r="K63" s="24">
        <f>IF(G63="","",IF(OR(G63="etapa",G63="sub-etapa"),"",OFFSET(MCQ!K$20,ROW(K63)-ROW(K$20),0)))</f>
        <v/>
      </c>
      <c r="L63" s="26">
        <f>IF(G63="","",IF(OR(G63="etapa",G63="sub-etapa"),"",TRUNC(OFFSET(MCQ!L$20,ROW(L63)-ROW(L$20),0),2)))</f>
        <v/>
      </c>
      <c r="M63" s="584">
        <f>IF(I63="", "", IFERROR(VLOOKUP(VALUE(I63), _BaseAbril2026, 4, 0), IFERROR(VLOOKUP(TEXT(I63, "@"), _BaseAbril2026, 4, 0), "")))</f>
        <v/>
      </c>
      <c r="N63" s="585">
        <f>IFERROR(IF(S63="BDI1", TRUNC(M63*(1+$O$18), 2),IF(S63="BDI2", TRUNC(M63*(1+$N$18), 2), "")), "")</f>
        <v/>
      </c>
      <c r="O63" s="586">
        <f>_xlfn.IFS(G63="ETAPA", SUMIFS(ValorTotalComD, Nivel, A63), G63="SUB-ETAPA", SUMIFS(ValorTotalComD, SubNivel, C63), TRUE, T63)</f>
        <v/>
      </c>
      <c r="P63" s="584">
        <f>IF(I63="", "", IFERROR(VLOOKUP(VALUE(I63), _BaseAbril2026, 5, 0), IFERROR(VLOOKUP(TEXT(I63, "@"), _BaseAbril2026, 5, 0), "")))</f>
        <v/>
      </c>
      <c r="Q63" s="585">
        <f>IFERROR(IF(S63="BDI1", TRUNC(P63*(1+$R$18), 2),IF(S63="BDI2", TRUNC(P63*(1+$Q$18), 2), "")), "")</f>
        <v/>
      </c>
      <c r="R63" s="586">
        <f>_xlfn.IFS(G63="ETAPA", SUMIFS(ValorTotalSemD, Nivel, A63), G63="SUB-ETAPA", SUMIFS(ValorTotalSemD, SubNivel, C63), TRUE, U63)</f>
        <v/>
      </c>
      <c r="S63" s="587">
        <f>IF(G63="","",IF(OR(G63="etapa",G63="sub-etapa"),"",OFFSET(MCQ!M$20,ROW(M63)-ROW(M$20),0)))</f>
        <v/>
      </c>
      <c r="T63" s="588">
        <f>IFERROR(TRUNC(L63*N63,2),"")</f>
        <v/>
      </c>
      <c r="U63" s="589">
        <f>IFERROR(TRUNC(L63*Q63,2),"")</f>
        <v/>
      </c>
    </row>
    <row r="64">
      <c r="A64" s="18">
        <f>OFFSET(MCQ!A$20,ROW(A64)-ROW(A$20),0)</f>
        <v/>
      </c>
      <c r="B64" s="18">
        <f>OFFSET(MCQ!B$20,ROW(B64)-ROW(B$20),0)</f>
        <v/>
      </c>
      <c r="C64" s="18">
        <f>OFFSET(MCQ!C$20,ROW(C64)-ROW(C$20),0)</f>
        <v/>
      </c>
      <c r="D64" s="18">
        <f>OFFSET(MCQ!D$20,ROW(D64)-ROW(D$20),0)</f>
        <v/>
      </c>
      <c r="E64" s="18">
        <f>OFFSET(MCQ!E$20,ROW(E64)-ROW(E$20),0)</f>
        <v/>
      </c>
      <c r="F64" s="18" t="n"/>
      <c r="G64" s="233">
        <f>OFFSET(MCQ!G$20,ROW(G64)-ROW(G$20),0)</f>
        <v/>
      </c>
      <c r="H64" s="583">
        <f>IF(G64="","",OFFSET(MCQ!H$20,ROW(H64)-ROW(H$20),0))</f>
        <v/>
      </c>
      <c r="I64" s="24">
        <f>IF(G64="","",IF(OR(G64="etapa",G64="sub-etapa"),"",OFFSET(MCQ!I$20,ROW(I64)-ROW(I$20),0)))</f>
        <v/>
      </c>
      <c r="J64" s="25">
        <f>IF(G64="","",OFFSET(MCQ!J$20,ROW(J64)-ROW(J$20),0))</f>
        <v/>
      </c>
      <c r="K64" s="24">
        <f>IF(G64="","",IF(OR(G64="etapa",G64="sub-etapa"),"",OFFSET(MCQ!K$20,ROW(K64)-ROW(K$20),0)))</f>
        <v/>
      </c>
      <c r="L64" s="26">
        <f>IF(G64="","",IF(OR(G64="etapa",G64="sub-etapa"),"",TRUNC(OFFSET(MCQ!L$20,ROW(L64)-ROW(L$20),0),2)))</f>
        <v/>
      </c>
      <c r="M64" s="584">
        <f>IF(I64="", "", IFERROR(VLOOKUP(VALUE(I64), _BaseAbril2026, 4, 0), IFERROR(VLOOKUP(TEXT(I64, "@"), _BaseAbril2026, 4, 0), "")))</f>
        <v/>
      </c>
      <c r="N64" s="585">
        <f>IFERROR(IF(S64="BDI1", TRUNC(M64*(1+$O$18), 2),IF(S64="BDI2", TRUNC(M64*(1+$N$18), 2), "")), "")</f>
        <v/>
      </c>
      <c r="O64" s="586">
        <f>_xlfn.IFS(G64="ETAPA", SUMIFS(ValorTotalComD, Nivel, A64), G64="SUB-ETAPA", SUMIFS(ValorTotalComD, SubNivel, C64), TRUE, T64)</f>
        <v/>
      </c>
      <c r="P64" s="584">
        <f>IF(I64="", "", IFERROR(VLOOKUP(VALUE(I64), _BaseAbril2026, 5, 0), IFERROR(VLOOKUP(TEXT(I64, "@"), _BaseAbril2026, 5, 0), "")))</f>
        <v/>
      </c>
      <c r="Q64" s="585">
        <f>IFERROR(IF(S64="BDI1", TRUNC(P64*(1+$R$18), 2),IF(S64="BDI2", TRUNC(P64*(1+$Q$18), 2), "")), "")</f>
        <v/>
      </c>
      <c r="R64" s="586">
        <f>_xlfn.IFS(G64="ETAPA", SUMIFS(ValorTotalSemD, Nivel, A64), G64="SUB-ETAPA", SUMIFS(ValorTotalSemD, SubNivel, C64), TRUE, U64)</f>
        <v/>
      </c>
      <c r="S64" s="587">
        <f>IF(G64="","",IF(OR(G64="etapa",G64="sub-etapa"),"",OFFSET(MCQ!M$20,ROW(M64)-ROW(M$20),0)))</f>
        <v/>
      </c>
      <c r="T64" s="588">
        <f>IFERROR(TRUNC(L64*N64,2),"")</f>
        <v/>
      </c>
      <c r="U64" s="589">
        <f>IFERROR(TRUNC(L64*Q64,2),"")</f>
        <v/>
      </c>
    </row>
    <row r="65">
      <c r="A65" s="18">
        <f>OFFSET(MCQ!A$20,ROW(A65)-ROW(A$20),0)</f>
        <v/>
      </c>
      <c r="B65" s="18">
        <f>OFFSET(MCQ!B$20,ROW(B65)-ROW(B$20),0)</f>
        <v/>
      </c>
      <c r="C65" s="18">
        <f>OFFSET(MCQ!C$20,ROW(C65)-ROW(C$20),0)</f>
        <v/>
      </c>
      <c r="D65" s="18">
        <f>OFFSET(MCQ!D$20,ROW(D65)-ROW(D$20),0)</f>
        <v/>
      </c>
      <c r="E65" s="18">
        <f>OFFSET(MCQ!E$20,ROW(E65)-ROW(E$20),0)</f>
        <v/>
      </c>
      <c r="F65" s="18" t="n"/>
      <c r="G65" s="233">
        <f>OFFSET(MCQ!G$20,ROW(G65)-ROW(G$20),0)</f>
        <v/>
      </c>
      <c r="H65" s="583">
        <f>IF(G65="","",OFFSET(MCQ!H$20,ROW(H65)-ROW(H$20),0))</f>
        <v/>
      </c>
      <c r="I65" s="24">
        <f>IF(G65="","",IF(OR(G65="etapa",G65="sub-etapa"),"",OFFSET(MCQ!I$20,ROW(I65)-ROW(I$20),0)))</f>
        <v/>
      </c>
      <c r="J65" s="25">
        <f>IF(G65="","",OFFSET(MCQ!J$20,ROW(J65)-ROW(J$20),0))</f>
        <v/>
      </c>
      <c r="K65" s="24">
        <f>IF(G65="","",IF(OR(G65="etapa",G65="sub-etapa"),"",OFFSET(MCQ!K$20,ROW(K65)-ROW(K$20),0)))</f>
        <v/>
      </c>
      <c r="L65" s="26">
        <f>IF(G65="","",IF(OR(G65="etapa",G65="sub-etapa"),"",TRUNC(OFFSET(MCQ!L$20,ROW(L65)-ROW(L$20),0),2)))</f>
        <v/>
      </c>
      <c r="M65" s="584">
        <f>IF(I65="", "", IFERROR(VLOOKUP(VALUE(I65), _BaseAbril2026, 4, 0), IFERROR(VLOOKUP(TEXT(I65, "@"), _BaseAbril2026, 4, 0), "")))</f>
        <v/>
      </c>
      <c r="N65" s="585">
        <f>IFERROR(IF(S65="BDI1", TRUNC(M65*(1+$O$18), 2),IF(S65="BDI2", TRUNC(M65*(1+$N$18), 2), "")), "")</f>
        <v/>
      </c>
      <c r="O65" s="586">
        <f>_xlfn.IFS(G65="ETAPA", SUMIFS(ValorTotalComD, Nivel, A65), G65="SUB-ETAPA", SUMIFS(ValorTotalComD, SubNivel, C65), TRUE, T65)</f>
        <v/>
      </c>
      <c r="P65" s="584">
        <f>IF(I65="", "", IFERROR(VLOOKUP(VALUE(I65), _BaseAbril2026, 5, 0), IFERROR(VLOOKUP(TEXT(I65, "@"), _BaseAbril2026, 5, 0), "")))</f>
        <v/>
      </c>
      <c r="Q65" s="585">
        <f>IFERROR(IF(S65="BDI1", TRUNC(P65*(1+$R$18), 2),IF(S65="BDI2", TRUNC(P65*(1+$Q$18), 2), "")), "")</f>
        <v/>
      </c>
      <c r="R65" s="586">
        <f>_xlfn.IFS(G65="ETAPA", SUMIFS(ValorTotalSemD, Nivel, A65), G65="SUB-ETAPA", SUMIFS(ValorTotalSemD, SubNivel, C65), TRUE, U65)</f>
        <v/>
      </c>
      <c r="S65" s="587">
        <f>IF(G65="","",IF(OR(G65="etapa",G65="sub-etapa"),"",OFFSET(MCQ!M$20,ROW(M65)-ROW(M$20),0)))</f>
        <v/>
      </c>
      <c r="T65" s="588">
        <f>IFERROR(TRUNC(L65*N65,2),"")</f>
        <v/>
      </c>
      <c r="U65" s="589">
        <f>IFERROR(TRUNC(L65*Q65,2),"")</f>
        <v/>
      </c>
    </row>
    <row r="66">
      <c r="A66" s="18">
        <f>OFFSET(MCQ!A$20,ROW(A66)-ROW(A$20),0)</f>
        <v/>
      </c>
      <c r="B66" s="18">
        <f>OFFSET(MCQ!B$20,ROW(B66)-ROW(B$20),0)</f>
        <v/>
      </c>
      <c r="C66" s="18">
        <f>OFFSET(MCQ!C$20,ROW(C66)-ROW(C$20),0)</f>
        <v/>
      </c>
      <c r="D66" s="18">
        <f>OFFSET(MCQ!D$20,ROW(D66)-ROW(D$20),0)</f>
        <v/>
      </c>
      <c r="E66" s="18">
        <f>OFFSET(MCQ!E$20,ROW(E66)-ROW(E$20),0)</f>
        <v/>
      </c>
      <c r="F66" s="18" t="n"/>
      <c r="G66" s="233">
        <f>OFFSET(MCQ!G$20,ROW(G66)-ROW(G$20),0)</f>
        <v/>
      </c>
      <c r="H66" s="583">
        <f>IF(G66="","",OFFSET(MCQ!H$20,ROW(H66)-ROW(H$20),0))</f>
        <v/>
      </c>
      <c r="I66" s="24">
        <f>IF(G66="","",IF(OR(G66="etapa",G66="sub-etapa"),"",OFFSET(MCQ!I$20,ROW(I66)-ROW(I$20),0)))</f>
        <v/>
      </c>
      <c r="J66" s="25">
        <f>IF(G66="","",OFFSET(MCQ!J$20,ROW(J66)-ROW(J$20),0))</f>
        <v/>
      </c>
      <c r="K66" s="24">
        <f>IF(G66="","",IF(OR(G66="etapa",G66="sub-etapa"),"",OFFSET(MCQ!K$20,ROW(K66)-ROW(K$20),0)))</f>
        <v/>
      </c>
      <c r="L66" s="26">
        <f>IF(G66="","",IF(OR(G66="etapa",G66="sub-etapa"),"",TRUNC(OFFSET(MCQ!L$20,ROW(L66)-ROW(L$20),0),2)))</f>
        <v/>
      </c>
      <c r="M66" s="584">
        <f>IF(I66="", "", IFERROR(VLOOKUP(VALUE(I66), _BaseAbril2026, 4, 0), IFERROR(VLOOKUP(TEXT(I66, "@"), _BaseAbril2026, 4, 0), "")))</f>
        <v/>
      </c>
      <c r="N66" s="585">
        <f>IFERROR(IF(S66="BDI1", TRUNC(M66*(1+$O$18), 2),IF(S66="BDI2", TRUNC(M66*(1+$N$18), 2), "")), "")</f>
        <v/>
      </c>
      <c r="O66" s="586">
        <f>_xlfn.IFS(G66="ETAPA", SUMIFS(ValorTotalComD, Nivel, A66), G66="SUB-ETAPA", SUMIFS(ValorTotalComD, SubNivel, C66), TRUE, T66)</f>
        <v/>
      </c>
      <c r="P66" s="584">
        <f>IF(I66="", "", IFERROR(VLOOKUP(VALUE(I66), _BaseAbril2026, 5, 0), IFERROR(VLOOKUP(TEXT(I66, "@"), _BaseAbril2026, 5, 0), "")))</f>
        <v/>
      </c>
      <c r="Q66" s="585">
        <f>IFERROR(IF(S66="BDI1", TRUNC(P66*(1+$R$18), 2),IF(S66="BDI2", TRUNC(P66*(1+$Q$18), 2), "")), "")</f>
        <v/>
      </c>
      <c r="R66" s="586">
        <f>_xlfn.IFS(G66="ETAPA", SUMIFS(ValorTotalSemD, Nivel, A66), G66="SUB-ETAPA", SUMIFS(ValorTotalSemD, SubNivel, C66), TRUE, U66)</f>
        <v/>
      </c>
      <c r="S66" s="587">
        <f>IF(G66="","",IF(OR(G66="etapa",G66="sub-etapa"),"",OFFSET(MCQ!M$20,ROW(M66)-ROW(M$20),0)))</f>
        <v/>
      </c>
      <c r="T66" s="588">
        <f>IFERROR(TRUNC(L66*N66,2),"")</f>
        <v/>
      </c>
      <c r="U66" s="589">
        <f>IFERROR(TRUNC(L66*Q66,2),"")</f>
        <v/>
      </c>
    </row>
    <row r="67">
      <c r="A67" s="18">
        <f>OFFSET(MCQ!A$20,ROW(A67)-ROW(A$20),0)</f>
        <v/>
      </c>
      <c r="B67" s="18">
        <f>OFFSET(MCQ!B$20,ROW(B67)-ROW(B$20),0)</f>
        <v/>
      </c>
      <c r="C67" s="18">
        <f>OFFSET(MCQ!C$20,ROW(C67)-ROW(C$20),0)</f>
        <v/>
      </c>
      <c r="D67" s="18">
        <f>OFFSET(MCQ!D$20,ROW(D67)-ROW(D$20),0)</f>
        <v/>
      </c>
      <c r="E67" s="18">
        <f>OFFSET(MCQ!E$20,ROW(E67)-ROW(E$20),0)</f>
        <v/>
      </c>
      <c r="F67" s="18" t="n"/>
      <c r="G67" s="233">
        <f>OFFSET(MCQ!G$20,ROW(G67)-ROW(G$20),0)</f>
        <v/>
      </c>
      <c r="H67" s="583">
        <f>IF(G67="","",OFFSET(MCQ!H$20,ROW(H67)-ROW(H$20),0))</f>
        <v/>
      </c>
      <c r="I67" s="24">
        <f>IF(G67="","",IF(OR(G67="etapa",G67="sub-etapa"),"",OFFSET(MCQ!I$20,ROW(I67)-ROW(I$20),0)))</f>
        <v/>
      </c>
      <c r="J67" s="25">
        <f>IF(G67="","",OFFSET(MCQ!J$20,ROW(J67)-ROW(J$20),0))</f>
        <v/>
      </c>
      <c r="K67" s="24">
        <f>IF(G67="","",IF(OR(G67="etapa",G67="sub-etapa"),"",OFFSET(MCQ!K$20,ROW(K67)-ROW(K$20),0)))</f>
        <v/>
      </c>
      <c r="L67" s="26">
        <f>IF(G67="","",IF(OR(G67="etapa",G67="sub-etapa"),"",TRUNC(OFFSET(MCQ!L$20,ROW(L67)-ROW(L$20),0),2)))</f>
        <v/>
      </c>
      <c r="M67" s="584">
        <f>IF(I67="", "", IFERROR(VLOOKUP(VALUE(I67), _BaseAbril2026, 4, 0), IFERROR(VLOOKUP(TEXT(I67, "@"), _BaseAbril2026, 4, 0), "")))</f>
        <v/>
      </c>
      <c r="N67" s="585">
        <f>IFERROR(IF(S67="BDI1", TRUNC(M67*(1+$O$18), 2),IF(S67="BDI2", TRUNC(M67*(1+$N$18), 2), "")), "")</f>
        <v/>
      </c>
      <c r="O67" s="586">
        <f>_xlfn.IFS(G67="ETAPA", SUMIFS(ValorTotalComD, Nivel, A67), G67="SUB-ETAPA", SUMIFS(ValorTotalComD, SubNivel, C67), TRUE, T67)</f>
        <v/>
      </c>
      <c r="P67" s="584">
        <f>IF(I67="", "", IFERROR(VLOOKUP(VALUE(I67), _BaseAbril2026, 5, 0), IFERROR(VLOOKUP(TEXT(I67, "@"), _BaseAbril2026, 5, 0), "")))</f>
        <v/>
      </c>
      <c r="Q67" s="585">
        <f>IFERROR(IF(S67="BDI1", TRUNC(P67*(1+$R$18), 2),IF(S67="BDI2", TRUNC(P67*(1+$Q$18), 2), "")), "")</f>
        <v/>
      </c>
      <c r="R67" s="586">
        <f>_xlfn.IFS(G67="ETAPA", SUMIFS(ValorTotalSemD, Nivel, A67), G67="SUB-ETAPA", SUMIFS(ValorTotalSemD, SubNivel, C67), TRUE, U67)</f>
        <v/>
      </c>
      <c r="S67" s="587">
        <f>IF(G67="","",IF(OR(G67="etapa",G67="sub-etapa"),"",OFFSET(MCQ!M$20,ROW(M67)-ROW(M$20),0)))</f>
        <v/>
      </c>
      <c r="T67" s="588">
        <f>IFERROR(TRUNC(L67*N67,2),"")</f>
        <v/>
      </c>
      <c r="U67" s="589">
        <f>IFERROR(TRUNC(L67*Q67,2),"")</f>
        <v/>
      </c>
    </row>
    <row r="68">
      <c r="A68" s="18">
        <f>OFFSET(MCQ!A$20,ROW(A68)-ROW(A$20),0)</f>
        <v/>
      </c>
      <c r="B68" s="18">
        <f>OFFSET(MCQ!B$20,ROW(B68)-ROW(B$20),0)</f>
        <v/>
      </c>
      <c r="C68" s="18">
        <f>OFFSET(MCQ!C$20,ROW(C68)-ROW(C$20),0)</f>
        <v/>
      </c>
      <c r="D68" s="18">
        <f>OFFSET(MCQ!D$20,ROW(D68)-ROW(D$20),0)</f>
        <v/>
      </c>
      <c r="E68" s="18">
        <f>OFFSET(MCQ!E$20,ROW(E68)-ROW(E$20),0)</f>
        <v/>
      </c>
      <c r="F68" s="18" t="n"/>
      <c r="G68" s="233">
        <f>OFFSET(MCQ!G$20,ROW(G68)-ROW(G$20),0)</f>
        <v/>
      </c>
      <c r="H68" s="583">
        <f>IF(G68="","",OFFSET(MCQ!H$20,ROW(H68)-ROW(H$20),0))</f>
        <v/>
      </c>
      <c r="I68" s="24">
        <f>IF(G68="","",IF(OR(G68="etapa",G68="sub-etapa"),"",OFFSET(MCQ!I$20,ROW(I68)-ROW(I$20),0)))</f>
        <v/>
      </c>
      <c r="J68" s="25">
        <f>IF(G68="","",OFFSET(MCQ!J$20,ROW(J68)-ROW(J$20),0))</f>
        <v/>
      </c>
      <c r="K68" s="24">
        <f>IF(G68="","",IF(OR(G68="etapa",G68="sub-etapa"),"",OFFSET(MCQ!K$20,ROW(K68)-ROW(K$20),0)))</f>
        <v/>
      </c>
      <c r="L68" s="26">
        <f>IF(G68="","",IF(OR(G68="etapa",G68="sub-etapa"),"",TRUNC(OFFSET(MCQ!L$20,ROW(L68)-ROW(L$20),0),2)))</f>
        <v/>
      </c>
      <c r="M68" s="584">
        <f>IF(I68="", "", IFERROR(VLOOKUP(VALUE(I68), _BaseAbril2026, 4, 0), IFERROR(VLOOKUP(TEXT(I68, "@"), _BaseAbril2026, 4, 0), "")))</f>
        <v/>
      </c>
      <c r="N68" s="585">
        <f>IFERROR(IF(S68="BDI1", TRUNC(M68*(1+$O$18), 2),IF(S68="BDI2", TRUNC(M68*(1+$N$18), 2), "")), "")</f>
        <v/>
      </c>
      <c r="O68" s="586">
        <f>_xlfn.IFS(G68="ETAPA", SUMIFS(ValorTotalComD, Nivel, A68), G68="SUB-ETAPA", SUMIFS(ValorTotalComD, SubNivel, C68), TRUE, T68)</f>
        <v/>
      </c>
      <c r="P68" s="584">
        <f>IF(I68="", "", IFERROR(VLOOKUP(VALUE(I68), _BaseAbril2026, 5, 0), IFERROR(VLOOKUP(TEXT(I68, "@"), _BaseAbril2026, 5, 0), "")))</f>
        <v/>
      </c>
      <c r="Q68" s="585">
        <f>IFERROR(IF(S68="BDI1", TRUNC(P68*(1+$R$18), 2),IF(S68="BDI2", TRUNC(P68*(1+$Q$18), 2), "")), "")</f>
        <v/>
      </c>
      <c r="R68" s="586">
        <f>_xlfn.IFS(G68="ETAPA", SUMIFS(ValorTotalSemD, Nivel, A68), G68="SUB-ETAPA", SUMIFS(ValorTotalSemD, SubNivel, C68), TRUE, U68)</f>
        <v/>
      </c>
      <c r="S68" s="587">
        <f>IF(G68="","",IF(OR(G68="etapa",G68="sub-etapa"),"",OFFSET(MCQ!M$20,ROW(M68)-ROW(M$20),0)))</f>
        <v/>
      </c>
      <c r="T68" s="588">
        <f>IFERROR(TRUNC(L68*N68,2),"")</f>
        <v/>
      </c>
      <c r="U68" s="589">
        <f>IFERROR(TRUNC(L68*Q68,2),"")</f>
        <v/>
      </c>
    </row>
    <row r="69">
      <c r="A69" s="18">
        <f>OFFSET(MCQ!A$20,ROW(A69)-ROW(A$20),0)</f>
        <v/>
      </c>
      <c r="B69" s="18">
        <f>OFFSET(MCQ!B$20,ROW(B69)-ROW(B$20),0)</f>
        <v/>
      </c>
      <c r="C69" s="18">
        <f>OFFSET(MCQ!C$20,ROW(C69)-ROW(C$20),0)</f>
        <v/>
      </c>
      <c r="D69" s="18">
        <f>OFFSET(MCQ!D$20,ROW(D69)-ROW(D$20),0)</f>
        <v/>
      </c>
      <c r="E69" s="18">
        <f>OFFSET(MCQ!E$20,ROW(E69)-ROW(E$20),0)</f>
        <v/>
      </c>
      <c r="F69" s="18" t="n"/>
      <c r="G69" s="233">
        <f>OFFSET(MCQ!G$20,ROW(G69)-ROW(G$20),0)</f>
        <v/>
      </c>
      <c r="H69" s="583">
        <f>IF(G69="","",OFFSET(MCQ!H$20,ROW(H69)-ROW(H$20),0))</f>
        <v/>
      </c>
      <c r="I69" s="24">
        <f>IF(G69="","",IF(OR(G69="etapa",G69="sub-etapa"),"",OFFSET(MCQ!I$20,ROW(I69)-ROW(I$20),0)))</f>
        <v/>
      </c>
      <c r="J69" s="25">
        <f>IF(G69="","",OFFSET(MCQ!J$20,ROW(J69)-ROW(J$20),0))</f>
        <v/>
      </c>
      <c r="K69" s="24">
        <f>IF(G69="","",IF(OR(G69="etapa",G69="sub-etapa"),"",OFFSET(MCQ!K$20,ROW(K69)-ROW(K$20),0)))</f>
        <v/>
      </c>
      <c r="L69" s="26">
        <f>IF(G69="","",IF(OR(G69="etapa",G69="sub-etapa"),"",TRUNC(OFFSET(MCQ!L$20,ROW(L69)-ROW(L$20),0),2)))</f>
        <v/>
      </c>
      <c r="M69" s="584">
        <f>IF(I69="", "", IFERROR(VLOOKUP(VALUE(I69), _BaseAbril2026, 4, 0), IFERROR(VLOOKUP(TEXT(I69, "@"), _BaseAbril2026, 4, 0), "")))</f>
        <v/>
      </c>
      <c r="N69" s="585">
        <f>IFERROR(IF(S69="BDI1", TRUNC(M69*(1+$O$18), 2),IF(S69="BDI2", TRUNC(M69*(1+$N$18), 2), "")), "")</f>
        <v/>
      </c>
      <c r="O69" s="586">
        <f>_xlfn.IFS(G69="ETAPA", SUMIFS(ValorTotalComD, Nivel, A69), G69="SUB-ETAPA", SUMIFS(ValorTotalComD, SubNivel, C69), TRUE, T69)</f>
        <v/>
      </c>
      <c r="P69" s="584">
        <f>IF(I69="", "", IFERROR(VLOOKUP(VALUE(I69), _BaseAbril2026, 5, 0), IFERROR(VLOOKUP(TEXT(I69, "@"), _BaseAbril2026, 5, 0), "")))</f>
        <v/>
      </c>
      <c r="Q69" s="585">
        <f>IFERROR(IF(S69="BDI1", TRUNC(P69*(1+$R$18), 2),IF(S69="BDI2", TRUNC(P69*(1+$Q$18), 2), "")), "")</f>
        <v/>
      </c>
      <c r="R69" s="586">
        <f>_xlfn.IFS(G69="ETAPA", SUMIFS(ValorTotalSemD, Nivel, A69), G69="SUB-ETAPA", SUMIFS(ValorTotalSemD, SubNivel, C69), TRUE, U69)</f>
        <v/>
      </c>
      <c r="S69" s="587">
        <f>IF(G69="","",IF(OR(G69="etapa",G69="sub-etapa"),"",OFFSET(MCQ!M$20,ROW(M69)-ROW(M$20),0)))</f>
        <v/>
      </c>
      <c r="T69" s="588">
        <f>IFERROR(TRUNC(L69*N69,2),"")</f>
        <v/>
      </c>
      <c r="U69" s="589">
        <f>IFERROR(TRUNC(L69*Q69,2),"")</f>
        <v/>
      </c>
    </row>
    <row r="70">
      <c r="A70" s="18">
        <f>OFFSET(MCQ!A$20,ROW(A70)-ROW(A$20),0)</f>
        <v/>
      </c>
      <c r="B70" s="18">
        <f>OFFSET(MCQ!B$20,ROW(B70)-ROW(B$20),0)</f>
        <v/>
      </c>
      <c r="C70" s="18">
        <f>OFFSET(MCQ!C$20,ROW(C70)-ROW(C$20),0)</f>
        <v/>
      </c>
      <c r="D70" s="18">
        <f>OFFSET(MCQ!D$20,ROW(D70)-ROW(D$20),0)</f>
        <v/>
      </c>
      <c r="E70" s="18">
        <f>OFFSET(MCQ!E$20,ROW(E70)-ROW(E$20),0)</f>
        <v/>
      </c>
      <c r="F70" s="18" t="n"/>
      <c r="G70" s="233">
        <f>OFFSET(MCQ!G$20,ROW(G70)-ROW(G$20),0)</f>
        <v/>
      </c>
      <c r="H70" s="583">
        <f>IF(G70="","",OFFSET(MCQ!H$20,ROW(H70)-ROW(H$20),0))</f>
        <v/>
      </c>
      <c r="I70" s="24">
        <f>IF(G70="","",IF(OR(G70="etapa",G70="sub-etapa"),"",OFFSET(MCQ!I$20,ROW(I70)-ROW(I$20),0)))</f>
        <v/>
      </c>
      <c r="J70" s="25">
        <f>IF(G70="","",OFFSET(MCQ!J$20,ROW(J70)-ROW(J$20),0))</f>
        <v/>
      </c>
      <c r="K70" s="24">
        <f>IF(G70="","",IF(OR(G70="etapa",G70="sub-etapa"),"",OFFSET(MCQ!K$20,ROW(K70)-ROW(K$20),0)))</f>
        <v/>
      </c>
      <c r="L70" s="26">
        <f>IF(G70="","",IF(OR(G70="etapa",G70="sub-etapa"),"",TRUNC(OFFSET(MCQ!L$20,ROW(L70)-ROW(L$20),0),2)))</f>
        <v/>
      </c>
      <c r="M70" s="584">
        <f>IF(I70="", "", IFERROR(VLOOKUP(VALUE(I70), _BaseAbril2026, 4, 0), IFERROR(VLOOKUP(TEXT(I70, "@"), _BaseAbril2026, 4, 0), "")))</f>
        <v/>
      </c>
      <c r="N70" s="585">
        <f>IFERROR(IF(S70="BDI1", TRUNC(M70*(1+$O$18), 2),IF(S70="BDI2", TRUNC(M70*(1+$N$18), 2), "")), "")</f>
        <v/>
      </c>
      <c r="O70" s="586">
        <f>_xlfn.IFS(G70="ETAPA", SUMIFS(ValorTotalComD, Nivel, A70), G70="SUB-ETAPA", SUMIFS(ValorTotalComD, SubNivel, C70), TRUE, T70)</f>
        <v/>
      </c>
      <c r="P70" s="584">
        <f>IF(I70="", "", IFERROR(VLOOKUP(VALUE(I70), _BaseAbril2026, 5, 0), IFERROR(VLOOKUP(TEXT(I70, "@"), _BaseAbril2026, 5, 0), "")))</f>
        <v/>
      </c>
      <c r="Q70" s="585">
        <f>IFERROR(IF(S70="BDI1", TRUNC(P70*(1+$R$18), 2),IF(S70="BDI2", TRUNC(P70*(1+$Q$18), 2), "")), "")</f>
        <v/>
      </c>
      <c r="R70" s="586">
        <f>_xlfn.IFS(G70="ETAPA", SUMIFS(ValorTotalSemD, Nivel, A70), G70="SUB-ETAPA", SUMIFS(ValorTotalSemD, SubNivel, C70), TRUE, U70)</f>
        <v/>
      </c>
      <c r="S70" s="587">
        <f>IF(G70="","",IF(OR(G70="etapa",G70="sub-etapa"),"",OFFSET(MCQ!M$20,ROW(M70)-ROW(M$20),0)))</f>
        <v/>
      </c>
      <c r="T70" s="588">
        <f>IFERROR(TRUNC(L70*N70,2),"")</f>
        <v/>
      </c>
      <c r="U70" s="589">
        <f>IFERROR(TRUNC(L70*Q70,2),"")</f>
        <v/>
      </c>
    </row>
    <row r="71">
      <c r="A71" s="18">
        <f>OFFSET(MCQ!A$20,ROW(A71)-ROW(A$20),0)</f>
        <v/>
      </c>
      <c r="B71" s="18">
        <f>OFFSET(MCQ!B$20,ROW(B71)-ROW(B$20),0)</f>
        <v/>
      </c>
      <c r="C71" s="18">
        <f>OFFSET(MCQ!C$20,ROW(C71)-ROW(C$20),0)</f>
        <v/>
      </c>
      <c r="D71" s="18">
        <f>OFFSET(MCQ!D$20,ROW(D71)-ROW(D$20),0)</f>
        <v/>
      </c>
      <c r="E71" s="18">
        <f>OFFSET(MCQ!E$20,ROW(E71)-ROW(E$20),0)</f>
        <v/>
      </c>
      <c r="F71" s="18" t="n"/>
      <c r="G71" s="233">
        <f>OFFSET(MCQ!G$20,ROW(G71)-ROW(G$20),0)</f>
        <v/>
      </c>
      <c r="H71" s="583">
        <f>IF(G71="","",OFFSET(MCQ!H$20,ROW(H71)-ROW(H$20),0))</f>
        <v/>
      </c>
      <c r="I71" s="24">
        <f>IF(G71="","",IF(OR(G71="etapa",G71="sub-etapa"),"",OFFSET(MCQ!I$20,ROW(I71)-ROW(I$20),0)))</f>
        <v/>
      </c>
      <c r="J71" s="25">
        <f>IF(G71="","",OFFSET(MCQ!J$20,ROW(J71)-ROW(J$20),0))</f>
        <v/>
      </c>
      <c r="K71" s="24">
        <f>IF(G71="","",IF(OR(G71="etapa",G71="sub-etapa"),"",OFFSET(MCQ!K$20,ROW(K71)-ROW(K$20),0)))</f>
        <v/>
      </c>
      <c r="L71" s="26">
        <f>IF(G71="","",IF(OR(G71="etapa",G71="sub-etapa"),"",TRUNC(OFFSET(MCQ!L$20,ROW(L71)-ROW(L$20),0),2)))</f>
        <v/>
      </c>
      <c r="M71" s="584">
        <f>IF(I71="", "", IFERROR(VLOOKUP(VALUE(I71), _BaseAbril2026, 4, 0), IFERROR(VLOOKUP(TEXT(I71, "@"), _BaseAbril2026, 4, 0), "")))</f>
        <v/>
      </c>
      <c r="N71" s="585">
        <f>IFERROR(IF(S71="BDI1", TRUNC(M71*(1+$O$18), 2),IF(S71="BDI2", TRUNC(M71*(1+$N$18), 2), "")), "")</f>
        <v/>
      </c>
      <c r="O71" s="586">
        <f>_xlfn.IFS(G71="ETAPA", SUMIFS(ValorTotalComD, Nivel, A71), G71="SUB-ETAPA", SUMIFS(ValorTotalComD, SubNivel, C71), TRUE, T71)</f>
        <v/>
      </c>
      <c r="P71" s="584">
        <f>IF(I71="", "", IFERROR(VLOOKUP(VALUE(I71), _BaseAbril2026, 5, 0), IFERROR(VLOOKUP(TEXT(I71, "@"), _BaseAbril2026, 5, 0), "")))</f>
        <v/>
      </c>
      <c r="Q71" s="585">
        <f>IFERROR(IF(S71="BDI1", TRUNC(P71*(1+$R$18), 2),IF(S71="BDI2", TRUNC(P71*(1+$Q$18), 2), "")), "")</f>
        <v/>
      </c>
      <c r="R71" s="586">
        <f>_xlfn.IFS(G71="ETAPA", SUMIFS(ValorTotalSemD, Nivel, A71), G71="SUB-ETAPA", SUMIFS(ValorTotalSemD, SubNivel, C71), TRUE, U71)</f>
        <v/>
      </c>
      <c r="S71" s="587">
        <f>IF(G71="","",IF(OR(G71="etapa",G71="sub-etapa"),"",OFFSET(MCQ!M$20,ROW(M71)-ROW(M$20),0)))</f>
        <v/>
      </c>
      <c r="T71" s="588">
        <f>IFERROR(TRUNC(L71*N71,2),"")</f>
        <v/>
      </c>
      <c r="U71" s="589">
        <f>IFERROR(TRUNC(L71*Q71,2),"")</f>
        <v/>
      </c>
    </row>
    <row r="72">
      <c r="A72" s="18">
        <f>OFFSET(MCQ!A$20,ROW(A72)-ROW(A$20),0)</f>
        <v/>
      </c>
      <c r="B72" s="18">
        <f>OFFSET(MCQ!B$20,ROW(B72)-ROW(B$20),0)</f>
        <v/>
      </c>
      <c r="C72" s="18">
        <f>OFFSET(MCQ!C$20,ROW(C72)-ROW(C$20),0)</f>
        <v/>
      </c>
      <c r="D72" s="18">
        <f>OFFSET(MCQ!D$20,ROW(D72)-ROW(D$20),0)</f>
        <v/>
      </c>
      <c r="E72" s="18">
        <f>OFFSET(MCQ!E$20,ROW(E72)-ROW(E$20),0)</f>
        <v/>
      </c>
      <c r="F72" s="18" t="n"/>
      <c r="G72" s="233">
        <f>OFFSET(MCQ!G$20,ROW(G72)-ROW(G$20),0)</f>
        <v/>
      </c>
      <c r="H72" s="583">
        <f>IF(G72="","",OFFSET(MCQ!H$20,ROW(H72)-ROW(H$20),0))</f>
        <v/>
      </c>
      <c r="I72" s="24">
        <f>IF(G72="","",IF(OR(G72="etapa",G72="sub-etapa"),"",OFFSET(MCQ!I$20,ROW(I72)-ROW(I$20),0)))</f>
        <v/>
      </c>
      <c r="J72" s="25">
        <f>IF(G72="","",OFFSET(MCQ!J$20,ROW(J72)-ROW(J$20),0))</f>
        <v/>
      </c>
      <c r="K72" s="24">
        <f>IF(G72="","",IF(OR(G72="etapa",G72="sub-etapa"),"",OFFSET(MCQ!K$20,ROW(K72)-ROW(K$20),0)))</f>
        <v/>
      </c>
      <c r="L72" s="26">
        <f>IF(G72="","",IF(OR(G72="etapa",G72="sub-etapa"),"",TRUNC(OFFSET(MCQ!L$20,ROW(L72)-ROW(L$20),0),2)))</f>
        <v/>
      </c>
      <c r="M72" s="584">
        <f>IF(I72="", "", IFERROR(VLOOKUP(VALUE(I72), _BaseAbril2026, 4, 0), IFERROR(VLOOKUP(TEXT(I72, "@"), _BaseAbril2026, 4, 0), "")))</f>
        <v/>
      </c>
      <c r="N72" s="585">
        <f>IFERROR(IF(S72="BDI1", TRUNC(M72*(1+$O$18), 2),IF(S72="BDI2", TRUNC(M72*(1+$N$18), 2), "")), "")</f>
        <v/>
      </c>
      <c r="O72" s="586">
        <f>_xlfn.IFS(G72="ETAPA", SUMIFS(ValorTotalComD, Nivel, A72), G72="SUB-ETAPA", SUMIFS(ValorTotalComD, SubNivel, C72), TRUE, T72)</f>
        <v/>
      </c>
      <c r="P72" s="584">
        <f>IF(I72="", "", IFERROR(VLOOKUP(VALUE(I72), _BaseAbril2026, 5, 0), IFERROR(VLOOKUP(TEXT(I72, "@"), _BaseAbril2026, 5, 0), "")))</f>
        <v/>
      </c>
      <c r="Q72" s="585">
        <f>IFERROR(IF(S72="BDI1", TRUNC(P72*(1+$R$18), 2),IF(S72="BDI2", TRUNC(P72*(1+$Q$18), 2), "")), "")</f>
        <v/>
      </c>
      <c r="R72" s="586">
        <f>_xlfn.IFS(G72="ETAPA", SUMIFS(ValorTotalSemD, Nivel, A72), G72="SUB-ETAPA", SUMIFS(ValorTotalSemD, SubNivel, C72), TRUE, U72)</f>
        <v/>
      </c>
      <c r="S72" s="587">
        <f>IF(G72="","",IF(OR(G72="etapa",G72="sub-etapa"),"",OFFSET(MCQ!M$20,ROW(M72)-ROW(M$20),0)))</f>
        <v/>
      </c>
      <c r="T72" s="588">
        <f>IFERROR(TRUNC(L72*N72,2),"")</f>
        <v/>
      </c>
      <c r="U72" s="589">
        <f>IFERROR(TRUNC(L72*Q72,2),"")</f>
        <v/>
      </c>
    </row>
    <row r="73">
      <c r="A73" s="18">
        <f>OFFSET(MCQ!A$20,ROW(A73)-ROW(A$20),0)</f>
        <v/>
      </c>
      <c r="B73" s="18">
        <f>OFFSET(MCQ!B$20,ROW(B73)-ROW(B$20),0)</f>
        <v/>
      </c>
      <c r="C73" s="18">
        <f>OFFSET(MCQ!C$20,ROW(C73)-ROW(C$20),0)</f>
        <v/>
      </c>
      <c r="D73" s="18">
        <f>OFFSET(MCQ!D$20,ROW(D73)-ROW(D$20),0)</f>
        <v/>
      </c>
      <c r="E73" s="18">
        <f>OFFSET(MCQ!E$20,ROW(E73)-ROW(E$20),0)</f>
        <v/>
      </c>
      <c r="F73" s="18" t="n"/>
      <c r="G73" s="233">
        <f>OFFSET(MCQ!G$20,ROW(G73)-ROW(G$20),0)</f>
        <v/>
      </c>
      <c r="H73" s="583">
        <f>IF(G73="","",OFFSET(MCQ!H$20,ROW(H73)-ROW(H$20),0))</f>
        <v/>
      </c>
      <c r="I73" s="24">
        <f>IF(G73="","",IF(OR(G73="etapa",G73="sub-etapa"),"",OFFSET(MCQ!I$20,ROW(I73)-ROW(I$20),0)))</f>
        <v/>
      </c>
      <c r="J73" s="25">
        <f>IF(G73="","",OFFSET(MCQ!J$20,ROW(J73)-ROW(J$20),0))</f>
        <v/>
      </c>
      <c r="K73" s="24">
        <f>IF(G73="","",IF(OR(G73="etapa",G73="sub-etapa"),"",OFFSET(MCQ!K$20,ROW(K73)-ROW(K$20),0)))</f>
        <v/>
      </c>
      <c r="L73" s="26">
        <f>IF(G73="","",IF(OR(G73="etapa",G73="sub-etapa"),"",TRUNC(OFFSET(MCQ!L$20,ROW(L73)-ROW(L$20),0),2)))</f>
        <v/>
      </c>
      <c r="M73" s="584">
        <f>IF(I73="", "", IFERROR(VLOOKUP(VALUE(I73), _BaseAbril2026, 4, 0), IFERROR(VLOOKUP(TEXT(I73, "@"), _BaseAbril2026, 4, 0), "")))</f>
        <v/>
      </c>
      <c r="N73" s="585">
        <f>IFERROR(IF(S73="BDI1", TRUNC(M73*(1+$O$18), 2),IF(S73="BDI2", TRUNC(M73*(1+$N$18), 2), "")), "")</f>
        <v/>
      </c>
      <c r="O73" s="586">
        <f>_xlfn.IFS(G73="ETAPA", SUMIFS(ValorTotalComD, Nivel, A73), G73="SUB-ETAPA", SUMIFS(ValorTotalComD, SubNivel, C73), TRUE, T73)</f>
        <v/>
      </c>
      <c r="P73" s="584">
        <f>IF(I73="", "", IFERROR(VLOOKUP(VALUE(I73), _BaseAbril2026, 5, 0), IFERROR(VLOOKUP(TEXT(I73, "@"), _BaseAbril2026, 5, 0), "")))</f>
        <v/>
      </c>
      <c r="Q73" s="585">
        <f>IFERROR(IF(S73="BDI1", TRUNC(P73*(1+$R$18), 2),IF(S73="BDI2", TRUNC(P73*(1+$Q$18), 2), "")), "")</f>
        <v/>
      </c>
      <c r="R73" s="586">
        <f>_xlfn.IFS(G73="ETAPA", SUMIFS(ValorTotalSemD, Nivel, A73), G73="SUB-ETAPA", SUMIFS(ValorTotalSemD, SubNivel, C73), TRUE, U73)</f>
        <v/>
      </c>
      <c r="S73" s="587">
        <f>IF(G73="","",IF(OR(G73="etapa",G73="sub-etapa"),"",OFFSET(MCQ!M$20,ROW(M73)-ROW(M$20),0)))</f>
        <v/>
      </c>
      <c r="T73" s="588">
        <f>IFERROR(TRUNC(L73*N73,2),"")</f>
        <v/>
      </c>
      <c r="U73" s="589">
        <f>IFERROR(TRUNC(L73*Q73,2),"")</f>
        <v/>
      </c>
    </row>
    <row r="74">
      <c r="A74" s="18">
        <f>OFFSET(MCQ!A$20,ROW(A74)-ROW(A$20),0)</f>
        <v/>
      </c>
      <c r="B74" s="18">
        <f>OFFSET(MCQ!B$20,ROW(B74)-ROW(B$20),0)</f>
        <v/>
      </c>
      <c r="C74" s="18">
        <f>OFFSET(MCQ!C$20,ROW(C74)-ROW(C$20),0)</f>
        <v/>
      </c>
      <c r="D74" s="18">
        <f>OFFSET(MCQ!D$20,ROW(D74)-ROW(D$20),0)</f>
        <v/>
      </c>
      <c r="E74" s="18">
        <f>OFFSET(MCQ!E$20,ROW(E74)-ROW(E$20),0)</f>
        <v/>
      </c>
      <c r="F74" s="18" t="n"/>
      <c r="G74" s="233">
        <f>OFFSET(MCQ!G$20,ROW(G74)-ROW(G$20),0)</f>
        <v/>
      </c>
      <c r="H74" s="583">
        <f>IF(G74="","",OFFSET(MCQ!H$20,ROW(H74)-ROW(H$20),0))</f>
        <v/>
      </c>
      <c r="I74" s="24">
        <f>IF(G74="","",IF(OR(G74="etapa",G74="sub-etapa"),"",OFFSET(MCQ!I$20,ROW(I74)-ROW(I$20),0)))</f>
        <v/>
      </c>
      <c r="J74" s="25">
        <f>IF(G74="","",OFFSET(MCQ!J$20,ROW(J74)-ROW(J$20),0))</f>
        <v/>
      </c>
      <c r="K74" s="24">
        <f>IF(G74="","",IF(OR(G74="etapa",G74="sub-etapa"),"",OFFSET(MCQ!K$20,ROW(K74)-ROW(K$20),0)))</f>
        <v/>
      </c>
      <c r="L74" s="26">
        <f>IF(G74="","",IF(OR(G74="etapa",G74="sub-etapa"),"",TRUNC(OFFSET(MCQ!L$20,ROW(L74)-ROW(L$20),0),2)))</f>
        <v/>
      </c>
      <c r="M74" s="584">
        <f>IF(I74="", "", IFERROR(VLOOKUP(VALUE(I74), _BaseAbril2026, 4, 0), IFERROR(VLOOKUP(TEXT(I74, "@"), _BaseAbril2026, 4, 0), "")))</f>
        <v/>
      </c>
      <c r="N74" s="585">
        <f>IFERROR(IF(S74="BDI1", TRUNC(M74*(1+$O$18), 2),IF(S74="BDI2", TRUNC(M74*(1+$N$18), 2), "")), "")</f>
        <v/>
      </c>
      <c r="O74" s="586">
        <f>_xlfn.IFS(G74="ETAPA", SUMIFS(ValorTotalComD, Nivel, A74), G74="SUB-ETAPA", SUMIFS(ValorTotalComD, SubNivel, C74), TRUE, T74)</f>
        <v/>
      </c>
      <c r="P74" s="584">
        <f>IF(I74="", "", IFERROR(VLOOKUP(VALUE(I74), _BaseAbril2026, 5, 0), IFERROR(VLOOKUP(TEXT(I74, "@"), _BaseAbril2026, 5, 0), "")))</f>
        <v/>
      </c>
      <c r="Q74" s="585">
        <f>IFERROR(IF(S74="BDI1", TRUNC(P74*(1+$R$18), 2),IF(S74="BDI2", TRUNC(P74*(1+$Q$18), 2), "")), "")</f>
        <v/>
      </c>
      <c r="R74" s="586">
        <f>_xlfn.IFS(G74="ETAPA", SUMIFS(ValorTotalSemD, Nivel, A74), G74="SUB-ETAPA", SUMIFS(ValorTotalSemD, SubNivel, C74), TRUE, U74)</f>
        <v/>
      </c>
      <c r="S74" s="587">
        <f>IF(G74="","",IF(OR(G74="etapa",G74="sub-etapa"),"",OFFSET(MCQ!M$20,ROW(M74)-ROW(M$20),0)))</f>
        <v/>
      </c>
      <c r="T74" s="588">
        <f>IFERROR(TRUNC(L74*N74,2),"")</f>
        <v/>
      </c>
      <c r="U74" s="589">
        <f>IFERROR(TRUNC(L74*Q74,2),"")</f>
        <v/>
      </c>
    </row>
    <row r="75">
      <c r="A75" s="18">
        <f>OFFSET(MCQ!A$20,ROW(A75)-ROW(A$20),0)</f>
        <v/>
      </c>
      <c r="B75" s="18">
        <f>OFFSET(MCQ!B$20,ROW(B75)-ROW(B$20),0)</f>
        <v/>
      </c>
      <c r="C75" s="18">
        <f>OFFSET(MCQ!C$20,ROW(C75)-ROW(C$20),0)</f>
        <v/>
      </c>
      <c r="D75" s="18">
        <f>OFFSET(MCQ!D$20,ROW(D75)-ROW(D$20),0)</f>
        <v/>
      </c>
      <c r="E75" s="18">
        <f>OFFSET(MCQ!E$20,ROW(E75)-ROW(E$20),0)</f>
        <v/>
      </c>
      <c r="F75" s="18" t="n"/>
      <c r="G75" s="233">
        <f>OFFSET(MCQ!G$20,ROW(G75)-ROW(G$20),0)</f>
        <v/>
      </c>
      <c r="H75" s="583">
        <f>IF(G75="","",OFFSET(MCQ!H$20,ROW(H75)-ROW(H$20),0))</f>
        <v/>
      </c>
      <c r="I75" s="24">
        <f>IF(G75="","",IF(OR(G75="etapa",G75="sub-etapa"),"",OFFSET(MCQ!I$20,ROW(I75)-ROW(I$20),0)))</f>
        <v/>
      </c>
      <c r="J75" s="25">
        <f>IF(G75="","",OFFSET(MCQ!J$20,ROW(J75)-ROW(J$20),0))</f>
        <v/>
      </c>
      <c r="K75" s="24">
        <f>IF(G75="","",IF(OR(G75="etapa",G75="sub-etapa"),"",OFFSET(MCQ!K$20,ROW(K75)-ROW(K$20),0)))</f>
        <v/>
      </c>
      <c r="L75" s="26">
        <f>IF(G75="","",IF(OR(G75="etapa",G75="sub-etapa"),"",TRUNC(OFFSET(MCQ!L$20,ROW(L75)-ROW(L$20),0),2)))</f>
        <v/>
      </c>
      <c r="M75" s="584">
        <f>IF(I75="", "", IFERROR(VLOOKUP(VALUE(I75), _BaseAbril2026, 4, 0), IFERROR(VLOOKUP(TEXT(I75, "@"), _BaseAbril2026, 4, 0), "")))</f>
        <v/>
      </c>
      <c r="N75" s="585">
        <f>IFERROR(IF(S75="BDI1", TRUNC(M75*(1+$O$18), 2),IF(S75="BDI2", TRUNC(M75*(1+$N$18), 2), "")), "")</f>
        <v/>
      </c>
      <c r="O75" s="586">
        <f>_xlfn.IFS(G75="ETAPA", SUMIFS(ValorTotalComD, Nivel, A75), G75="SUB-ETAPA", SUMIFS(ValorTotalComD, SubNivel, C75), TRUE, T75)</f>
        <v/>
      </c>
      <c r="P75" s="584">
        <f>IF(I75="", "", IFERROR(VLOOKUP(VALUE(I75), _BaseAbril2026, 5, 0), IFERROR(VLOOKUP(TEXT(I75, "@"), _BaseAbril2026, 5, 0), "")))</f>
        <v/>
      </c>
      <c r="Q75" s="585">
        <f>IFERROR(IF(S75="BDI1", TRUNC(P75*(1+$R$18), 2),IF(S75="BDI2", TRUNC(P75*(1+$Q$18), 2), "")), "")</f>
        <v/>
      </c>
      <c r="R75" s="586">
        <f>_xlfn.IFS(G75="ETAPA", SUMIFS(ValorTotalSemD, Nivel, A75), G75="SUB-ETAPA", SUMIFS(ValorTotalSemD, SubNivel, C75), TRUE, U75)</f>
        <v/>
      </c>
      <c r="S75" s="587">
        <f>IF(G75="","",IF(OR(G75="etapa",G75="sub-etapa"),"",OFFSET(MCQ!M$20,ROW(M75)-ROW(M$20),0)))</f>
        <v/>
      </c>
      <c r="T75" s="588">
        <f>IFERROR(TRUNC(L75*N75,2),"")</f>
        <v/>
      </c>
      <c r="U75" s="589">
        <f>IFERROR(TRUNC(L75*Q75,2),"")</f>
        <v/>
      </c>
    </row>
    <row r="76">
      <c r="A76" s="18">
        <f>OFFSET(MCQ!A$20,ROW(A76)-ROW(A$20),0)</f>
        <v/>
      </c>
      <c r="B76" s="18">
        <f>OFFSET(MCQ!B$20,ROW(B76)-ROW(B$20),0)</f>
        <v/>
      </c>
      <c r="C76" s="18">
        <f>OFFSET(MCQ!C$20,ROW(C76)-ROW(C$20),0)</f>
        <v/>
      </c>
      <c r="D76" s="18">
        <f>OFFSET(MCQ!D$20,ROW(D76)-ROW(D$20),0)</f>
        <v/>
      </c>
      <c r="E76" s="18">
        <f>OFFSET(MCQ!E$20,ROW(E76)-ROW(E$20),0)</f>
        <v/>
      </c>
      <c r="F76" s="18" t="n"/>
      <c r="G76" s="233">
        <f>OFFSET(MCQ!G$20,ROW(G76)-ROW(G$20),0)</f>
        <v/>
      </c>
      <c r="H76" s="583">
        <f>IF(G76="","",OFFSET(MCQ!H$20,ROW(H76)-ROW(H$20),0))</f>
        <v/>
      </c>
      <c r="I76" s="24">
        <f>IF(G76="","",IF(OR(G76="etapa",G76="sub-etapa"),"",OFFSET(MCQ!I$20,ROW(I76)-ROW(I$20),0)))</f>
        <v/>
      </c>
      <c r="J76" s="25">
        <f>IF(G76="","",OFFSET(MCQ!J$20,ROW(J76)-ROW(J$20),0))</f>
        <v/>
      </c>
      <c r="K76" s="24">
        <f>IF(G76="","",IF(OR(G76="etapa",G76="sub-etapa"),"",OFFSET(MCQ!K$20,ROW(K76)-ROW(K$20),0)))</f>
        <v/>
      </c>
      <c r="L76" s="26">
        <f>IF(G76="","",IF(OR(G76="etapa",G76="sub-etapa"),"",TRUNC(OFFSET(MCQ!L$20,ROW(L76)-ROW(L$20),0),2)))</f>
        <v/>
      </c>
      <c r="M76" s="584">
        <f>IF(I76="", "", IFERROR(VLOOKUP(VALUE(I76), _BaseAbril2026, 4, 0), IFERROR(VLOOKUP(TEXT(I76, "@"), _BaseAbril2026, 4, 0), "")))</f>
        <v/>
      </c>
      <c r="N76" s="585">
        <f>IFERROR(IF(S76="BDI1", TRUNC(M76*(1+$O$18), 2),IF(S76="BDI2", TRUNC(M76*(1+$N$18), 2), "")), "")</f>
        <v/>
      </c>
      <c r="O76" s="586">
        <f>_xlfn.IFS(G76="ETAPA", SUMIFS(ValorTotalComD, Nivel, A76), G76="SUB-ETAPA", SUMIFS(ValorTotalComD, SubNivel, C76), TRUE, T76)</f>
        <v/>
      </c>
      <c r="P76" s="584">
        <f>IF(I76="", "", IFERROR(VLOOKUP(VALUE(I76), _BaseAbril2026, 5, 0), IFERROR(VLOOKUP(TEXT(I76, "@"), _BaseAbril2026, 5, 0), "")))</f>
        <v/>
      </c>
      <c r="Q76" s="585">
        <f>IFERROR(IF(S76="BDI1", TRUNC(P76*(1+$R$18), 2),IF(S76="BDI2", TRUNC(P76*(1+$Q$18), 2), "")), "")</f>
        <v/>
      </c>
      <c r="R76" s="586">
        <f>_xlfn.IFS(G76="ETAPA", SUMIFS(ValorTotalSemD, Nivel, A76), G76="SUB-ETAPA", SUMIFS(ValorTotalSemD, SubNivel, C76), TRUE, U76)</f>
        <v/>
      </c>
      <c r="S76" s="587">
        <f>IF(G76="","",IF(OR(G76="etapa",G76="sub-etapa"),"",OFFSET(MCQ!M$20,ROW(M76)-ROW(M$20),0)))</f>
        <v/>
      </c>
      <c r="T76" s="588">
        <f>IFERROR(TRUNC(L76*N76,2),"")</f>
        <v/>
      </c>
      <c r="U76" s="589">
        <f>IFERROR(TRUNC(L76*Q76,2),"")</f>
        <v/>
      </c>
    </row>
    <row r="77">
      <c r="A77" s="18">
        <f>OFFSET(MCQ!A$20,ROW(A77)-ROW(A$20),0)</f>
        <v/>
      </c>
      <c r="B77" s="18">
        <f>OFFSET(MCQ!B$20,ROW(B77)-ROW(B$20),0)</f>
        <v/>
      </c>
      <c r="C77" s="18">
        <f>OFFSET(MCQ!C$20,ROW(C77)-ROW(C$20),0)</f>
        <v/>
      </c>
      <c r="D77" s="18">
        <f>OFFSET(MCQ!D$20,ROW(D77)-ROW(D$20),0)</f>
        <v/>
      </c>
      <c r="E77" s="18">
        <f>OFFSET(MCQ!E$20,ROW(E77)-ROW(E$20),0)</f>
        <v/>
      </c>
      <c r="F77" s="18" t="n"/>
      <c r="G77" s="233">
        <f>OFFSET(MCQ!G$20,ROW(G77)-ROW(G$20),0)</f>
        <v/>
      </c>
      <c r="H77" s="583">
        <f>IF(G77="","",OFFSET(MCQ!H$20,ROW(H77)-ROW(H$20),0))</f>
        <v/>
      </c>
      <c r="I77" s="24">
        <f>IF(G77="","",IF(OR(G77="etapa",G77="sub-etapa"),"",OFFSET(MCQ!I$20,ROW(I77)-ROW(I$20),0)))</f>
        <v/>
      </c>
      <c r="J77" s="25">
        <f>IF(G77="","",OFFSET(MCQ!J$20,ROW(J77)-ROW(J$20),0))</f>
        <v/>
      </c>
      <c r="K77" s="24">
        <f>IF(G77="","",IF(OR(G77="etapa",G77="sub-etapa"),"",OFFSET(MCQ!K$20,ROW(K77)-ROW(K$20),0)))</f>
        <v/>
      </c>
      <c r="L77" s="26">
        <f>IF(G77="","",IF(OR(G77="etapa",G77="sub-etapa"),"",TRUNC(OFFSET(MCQ!L$20,ROW(L77)-ROW(L$20),0),2)))</f>
        <v/>
      </c>
      <c r="M77" s="584">
        <f>IF(I77="", "", IFERROR(VLOOKUP(VALUE(I77), _BaseAbril2026, 4, 0), IFERROR(VLOOKUP(TEXT(I77, "@"), _BaseAbril2026, 4, 0), "")))</f>
        <v/>
      </c>
      <c r="N77" s="585">
        <f>IFERROR(IF(S77="BDI1", TRUNC(M77*(1+$O$18), 2),IF(S77="BDI2", TRUNC(M77*(1+$N$18), 2), "")), "")</f>
        <v/>
      </c>
      <c r="O77" s="586">
        <f>_xlfn.IFS(G77="ETAPA", SUMIFS(ValorTotalComD, Nivel, A77), G77="SUB-ETAPA", SUMIFS(ValorTotalComD, SubNivel, C77), TRUE, T77)</f>
        <v/>
      </c>
      <c r="P77" s="584">
        <f>IF(I77="", "", IFERROR(VLOOKUP(VALUE(I77), _BaseAbril2026, 5, 0), IFERROR(VLOOKUP(TEXT(I77, "@"), _BaseAbril2026, 5, 0), "")))</f>
        <v/>
      </c>
      <c r="Q77" s="585">
        <f>IFERROR(IF(S77="BDI1", TRUNC(P77*(1+$R$18), 2),IF(S77="BDI2", TRUNC(P77*(1+$Q$18), 2), "")), "")</f>
        <v/>
      </c>
      <c r="R77" s="586">
        <f>_xlfn.IFS(G77="ETAPA", SUMIFS(ValorTotalSemD, Nivel, A77), G77="SUB-ETAPA", SUMIFS(ValorTotalSemD, SubNivel, C77), TRUE, U77)</f>
        <v/>
      </c>
      <c r="S77" s="587">
        <f>IF(G77="","",IF(OR(G77="etapa",G77="sub-etapa"),"",OFFSET(MCQ!M$20,ROW(M77)-ROW(M$20),0)))</f>
        <v/>
      </c>
      <c r="T77" s="588">
        <f>IFERROR(TRUNC(L77*N77,2),"")</f>
        <v/>
      </c>
      <c r="U77" s="589">
        <f>IFERROR(TRUNC(L77*Q77,2),"")</f>
        <v/>
      </c>
    </row>
    <row r="78">
      <c r="A78" s="18">
        <f>OFFSET(MCQ!A$20,ROW(A78)-ROW(A$20),0)</f>
        <v/>
      </c>
      <c r="B78" s="18">
        <f>OFFSET(MCQ!B$20,ROW(B78)-ROW(B$20),0)</f>
        <v/>
      </c>
      <c r="C78" s="18">
        <f>OFFSET(MCQ!C$20,ROW(C78)-ROW(C$20),0)</f>
        <v/>
      </c>
      <c r="D78" s="18">
        <f>OFFSET(MCQ!D$20,ROW(D78)-ROW(D$20),0)</f>
        <v/>
      </c>
      <c r="E78" s="18">
        <f>OFFSET(MCQ!E$20,ROW(E78)-ROW(E$20),0)</f>
        <v/>
      </c>
      <c r="F78" s="18" t="n"/>
      <c r="G78" s="233">
        <f>OFFSET(MCQ!G$20,ROW(G78)-ROW(G$20),0)</f>
        <v/>
      </c>
      <c r="H78" s="583">
        <f>IF(G78="","",OFFSET(MCQ!H$20,ROW(H78)-ROW(H$20),0))</f>
        <v/>
      </c>
      <c r="I78" s="24">
        <f>IF(G78="","",IF(OR(G78="etapa",G78="sub-etapa"),"",OFFSET(MCQ!I$20,ROW(I78)-ROW(I$20),0)))</f>
        <v/>
      </c>
      <c r="J78" s="25">
        <f>IF(G78="","",OFFSET(MCQ!J$20,ROW(J78)-ROW(J$20),0))</f>
        <v/>
      </c>
      <c r="K78" s="24">
        <f>IF(G78="","",IF(OR(G78="etapa",G78="sub-etapa"),"",OFFSET(MCQ!K$20,ROW(K78)-ROW(K$20),0)))</f>
        <v/>
      </c>
      <c r="L78" s="26">
        <f>IF(G78="","",IF(OR(G78="etapa",G78="sub-etapa"),"",TRUNC(OFFSET(MCQ!L$20,ROW(L78)-ROW(L$20),0),2)))</f>
        <v/>
      </c>
      <c r="M78" s="584">
        <f>IF(I78="", "", IFERROR(VLOOKUP(VALUE(I78), _BaseAbril2026, 4, 0), IFERROR(VLOOKUP(TEXT(I78, "@"), _BaseAbril2026, 4, 0), "")))</f>
        <v/>
      </c>
      <c r="N78" s="585">
        <f>IFERROR(IF(S78="BDI1", TRUNC(M78*(1+$O$18), 2),IF(S78="BDI2", TRUNC(M78*(1+$N$18), 2), "")), "")</f>
        <v/>
      </c>
      <c r="O78" s="586">
        <f>_xlfn.IFS(G78="ETAPA", SUMIFS(ValorTotalComD, Nivel, A78), G78="SUB-ETAPA", SUMIFS(ValorTotalComD, SubNivel, C78), TRUE, T78)</f>
        <v/>
      </c>
      <c r="P78" s="584">
        <f>IF(I78="", "", IFERROR(VLOOKUP(VALUE(I78), _BaseAbril2026, 5, 0), IFERROR(VLOOKUP(TEXT(I78, "@"), _BaseAbril2026, 5, 0), "")))</f>
        <v/>
      </c>
      <c r="Q78" s="585">
        <f>IFERROR(IF(S78="BDI1", TRUNC(P78*(1+$R$18), 2),IF(S78="BDI2", TRUNC(P78*(1+$Q$18), 2), "")), "")</f>
        <v/>
      </c>
      <c r="R78" s="586">
        <f>_xlfn.IFS(G78="ETAPA", SUMIFS(ValorTotalSemD, Nivel, A78), G78="SUB-ETAPA", SUMIFS(ValorTotalSemD, SubNivel, C78), TRUE, U78)</f>
        <v/>
      </c>
      <c r="S78" s="587">
        <f>IF(G78="","",IF(OR(G78="etapa",G78="sub-etapa"),"",OFFSET(MCQ!M$20,ROW(M78)-ROW(M$20),0)))</f>
        <v/>
      </c>
      <c r="T78" s="588">
        <f>IFERROR(TRUNC(L78*N78,2),"")</f>
        <v/>
      </c>
      <c r="U78" s="589">
        <f>IFERROR(TRUNC(L78*Q78,2),"")</f>
        <v/>
      </c>
    </row>
    <row r="79">
      <c r="A79" s="18">
        <f>OFFSET(MCQ!A$20,ROW(A79)-ROW(A$20),0)</f>
        <v/>
      </c>
      <c r="B79" s="18">
        <f>OFFSET(MCQ!B$20,ROW(B79)-ROW(B$20),0)</f>
        <v/>
      </c>
      <c r="C79" s="18">
        <f>OFFSET(MCQ!C$20,ROW(C79)-ROW(C$20),0)</f>
        <v/>
      </c>
      <c r="D79" s="18">
        <f>OFFSET(MCQ!D$20,ROW(D79)-ROW(D$20),0)</f>
        <v/>
      </c>
      <c r="E79" s="18">
        <f>OFFSET(MCQ!E$20,ROW(E79)-ROW(E$20),0)</f>
        <v/>
      </c>
      <c r="F79" s="18" t="n"/>
      <c r="G79" s="233">
        <f>OFFSET(MCQ!G$20,ROW(G79)-ROW(G$20),0)</f>
        <v/>
      </c>
      <c r="H79" s="583">
        <f>IF(G79="","",OFFSET(MCQ!H$20,ROW(H79)-ROW(H$20),0))</f>
        <v/>
      </c>
      <c r="I79" s="24">
        <f>IF(G79="","",IF(OR(G79="etapa",G79="sub-etapa"),"",OFFSET(MCQ!I$20,ROW(I79)-ROW(I$20),0)))</f>
        <v/>
      </c>
      <c r="J79" s="25">
        <f>IF(G79="","",OFFSET(MCQ!J$20,ROW(J79)-ROW(J$20),0))</f>
        <v/>
      </c>
      <c r="K79" s="24">
        <f>IF(G79="","",IF(OR(G79="etapa",G79="sub-etapa"),"",OFFSET(MCQ!K$20,ROW(K79)-ROW(K$20),0)))</f>
        <v/>
      </c>
      <c r="L79" s="26">
        <f>IF(G79="","",IF(OR(G79="etapa",G79="sub-etapa"),"",TRUNC(OFFSET(MCQ!L$20,ROW(L79)-ROW(L$20),0),2)))</f>
        <v/>
      </c>
      <c r="M79" s="584">
        <f>IF(I79="", "", IFERROR(VLOOKUP(VALUE(I79), _BaseAbril2026, 4, 0), IFERROR(VLOOKUP(TEXT(I79, "@"), _BaseAbril2026, 4, 0), "")))</f>
        <v/>
      </c>
      <c r="N79" s="585">
        <f>IFERROR(IF(S79="BDI1", TRUNC(M79*(1+$O$18), 2),IF(S79="BDI2", TRUNC(M79*(1+$N$18), 2), "")), "")</f>
        <v/>
      </c>
      <c r="O79" s="586">
        <f>_xlfn.IFS(G79="ETAPA", SUMIFS(ValorTotalComD, Nivel, A79), G79="SUB-ETAPA", SUMIFS(ValorTotalComD, SubNivel, C79), TRUE, T79)</f>
        <v/>
      </c>
      <c r="P79" s="584">
        <f>IF(I79="", "", IFERROR(VLOOKUP(VALUE(I79), _BaseAbril2026, 5, 0), IFERROR(VLOOKUP(TEXT(I79, "@"), _BaseAbril2026, 5, 0), "")))</f>
        <v/>
      </c>
      <c r="Q79" s="585">
        <f>IFERROR(IF(S79="BDI1", TRUNC(P79*(1+$R$18), 2),IF(S79="BDI2", TRUNC(P79*(1+$Q$18), 2), "")), "")</f>
        <v/>
      </c>
      <c r="R79" s="586">
        <f>_xlfn.IFS(G79="ETAPA", SUMIFS(ValorTotalSemD, Nivel, A79), G79="SUB-ETAPA", SUMIFS(ValorTotalSemD, SubNivel, C79), TRUE, U79)</f>
        <v/>
      </c>
      <c r="S79" s="587">
        <f>IF(G79="","",IF(OR(G79="etapa",G79="sub-etapa"),"",OFFSET(MCQ!M$20,ROW(M79)-ROW(M$20),0)))</f>
        <v/>
      </c>
      <c r="T79" s="588">
        <f>IFERROR(TRUNC(L79*N79,2),"")</f>
        <v/>
      </c>
      <c r="U79" s="589">
        <f>IFERROR(TRUNC(L79*Q79,2),"")</f>
        <v/>
      </c>
    </row>
    <row r="80">
      <c r="A80" s="18">
        <f>OFFSET(MCQ!A$20,ROW(A80)-ROW(A$20),0)</f>
        <v/>
      </c>
      <c r="B80" s="18">
        <f>OFFSET(MCQ!B$20,ROW(B80)-ROW(B$20),0)</f>
        <v/>
      </c>
      <c r="C80" s="18">
        <f>OFFSET(MCQ!C$20,ROW(C80)-ROW(C$20),0)</f>
        <v/>
      </c>
      <c r="D80" s="18">
        <f>OFFSET(MCQ!D$20,ROW(D80)-ROW(D$20),0)</f>
        <v/>
      </c>
      <c r="E80" s="18">
        <f>OFFSET(MCQ!E$20,ROW(E80)-ROW(E$20),0)</f>
        <v/>
      </c>
      <c r="F80" s="18" t="n"/>
      <c r="G80" s="233">
        <f>OFFSET(MCQ!G$20,ROW(G80)-ROW(G$20),0)</f>
        <v/>
      </c>
      <c r="H80" s="583">
        <f>IF(G80="","",OFFSET(MCQ!H$20,ROW(H80)-ROW(H$20),0))</f>
        <v/>
      </c>
      <c r="I80" s="24">
        <f>IF(G80="","",IF(OR(G80="etapa",G80="sub-etapa"),"",OFFSET(MCQ!I$20,ROW(I80)-ROW(I$20),0)))</f>
        <v/>
      </c>
      <c r="J80" s="25">
        <f>IF(G80="","",OFFSET(MCQ!J$20,ROW(J80)-ROW(J$20),0))</f>
        <v/>
      </c>
      <c r="K80" s="24">
        <f>IF(G80="","",IF(OR(G80="etapa",G80="sub-etapa"),"",OFFSET(MCQ!K$20,ROW(K80)-ROW(K$20),0)))</f>
        <v/>
      </c>
      <c r="L80" s="26">
        <f>IF(G80="","",IF(OR(G80="etapa",G80="sub-etapa"),"",TRUNC(OFFSET(MCQ!L$20,ROW(L80)-ROW(L$20),0),2)))</f>
        <v/>
      </c>
      <c r="M80" s="584">
        <f>IF(I80="", "", IFERROR(VLOOKUP(VALUE(I80), _BaseAbril2026, 4, 0), IFERROR(VLOOKUP(TEXT(I80, "@"), _BaseAbril2026, 4, 0), "")))</f>
        <v/>
      </c>
      <c r="N80" s="585">
        <f>IFERROR(IF(S80="BDI1", TRUNC(M80*(1+$O$18), 2),IF(S80="BDI2", TRUNC(M80*(1+$N$18), 2), "")), "")</f>
        <v/>
      </c>
      <c r="O80" s="586">
        <f>_xlfn.IFS(G80="ETAPA", SUMIFS(ValorTotalComD, Nivel, A80), G80="SUB-ETAPA", SUMIFS(ValorTotalComD, SubNivel, C80), TRUE, T80)</f>
        <v/>
      </c>
      <c r="P80" s="584">
        <f>IF(I80="", "", IFERROR(VLOOKUP(VALUE(I80), _BaseAbril2026, 5, 0), IFERROR(VLOOKUP(TEXT(I80, "@"), _BaseAbril2026, 5, 0), "")))</f>
        <v/>
      </c>
      <c r="Q80" s="585">
        <f>IFERROR(IF(S80="BDI1", TRUNC(P80*(1+$R$18), 2),IF(S80="BDI2", TRUNC(P80*(1+$Q$18), 2), "")), "")</f>
        <v/>
      </c>
      <c r="R80" s="586">
        <f>_xlfn.IFS(G80="ETAPA", SUMIFS(ValorTotalSemD, Nivel, A80), G80="SUB-ETAPA", SUMIFS(ValorTotalSemD, SubNivel, C80), TRUE, U80)</f>
        <v/>
      </c>
      <c r="S80" s="587">
        <f>IF(G80="","",IF(OR(G80="etapa",G80="sub-etapa"),"",OFFSET(MCQ!M$20,ROW(M80)-ROW(M$20),0)))</f>
        <v/>
      </c>
      <c r="T80" s="588">
        <f>IFERROR(TRUNC(L80*N80,2),"")</f>
        <v/>
      </c>
      <c r="U80" s="589">
        <f>IFERROR(TRUNC(L80*Q80,2),"")</f>
        <v/>
      </c>
    </row>
    <row r="81">
      <c r="A81" s="18">
        <f>OFFSET(MCQ!A$20,ROW(A81)-ROW(A$20),0)</f>
        <v/>
      </c>
      <c r="B81" s="18">
        <f>OFFSET(MCQ!B$20,ROW(B81)-ROW(B$20),0)</f>
        <v/>
      </c>
      <c r="C81" s="18">
        <f>OFFSET(MCQ!C$20,ROW(C81)-ROW(C$20),0)</f>
        <v/>
      </c>
      <c r="D81" s="18">
        <f>OFFSET(MCQ!D$20,ROW(D81)-ROW(D$20),0)</f>
        <v/>
      </c>
      <c r="E81" s="18">
        <f>OFFSET(MCQ!E$20,ROW(E81)-ROW(E$20),0)</f>
        <v/>
      </c>
      <c r="F81" s="18" t="n"/>
      <c r="G81" s="233">
        <f>OFFSET(MCQ!G$20,ROW(G81)-ROW(G$20),0)</f>
        <v/>
      </c>
      <c r="H81" s="583">
        <f>IF(G81="","",OFFSET(MCQ!H$20,ROW(H81)-ROW(H$20),0))</f>
        <v/>
      </c>
      <c r="I81" s="24">
        <f>IF(G81="","",IF(OR(G81="etapa",G81="sub-etapa"),"",OFFSET(MCQ!I$20,ROW(I81)-ROW(I$20),0)))</f>
        <v/>
      </c>
      <c r="J81" s="25">
        <f>IF(G81="","",OFFSET(MCQ!J$20,ROW(J81)-ROW(J$20),0))</f>
        <v/>
      </c>
      <c r="K81" s="24">
        <f>IF(G81="","",IF(OR(G81="etapa",G81="sub-etapa"),"",OFFSET(MCQ!K$20,ROW(K81)-ROW(K$20),0)))</f>
        <v/>
      </c>
      <c r="L81" s="26">
        <f>IF(G81="","",IF(OR(G81="etapa",G81="sub-etapa"),"",TRUNC(OFFSET(MCQ!L$20,ROW(L81)-ROW(L$20),0),2)))</f>
        <v/>
      </c>
      <c r="M81" s="584">
        <f>IF(I81="", "", IFERROR(VLOOKUP(VALUE(I81), _BaseAbril2026, 4, 0), IFERROR(VLOOKUP(TEXT(I81, "@"), _BaseAbril2026, 4, 0), "")))</f>
        <v/>
      </c>
      <c r="N81" s="585">
        <f>IFERROR(IF(S81="BDI1", TRUNC(M81*(1+$O$18), 2),IF(S81="BDI2", TRUNC(M81*(1+$N$18), 2), "")), "")</f>
        <v/>
      </c>
      <c r="O81" s="586">
        <f>_xlfn.IFS(G81="ETAPA", SUMIFS(ValorTotalComD, Nivel, A81), G81="SUB-ETAPA", SUMIFS(ValorTotalComD, SubNivel, C81), TRUE, T81)</f>
        <v/>
      </c>
      <c r="P81" s="584">
        <f>IF(I81="", "", IFERROR(VLOOKUP(VALUE(I81), _BaseAbril2026, 5, 0), IFERROR(VLOOKUP(TEXT(I81, "@"), _BaseAbril2026, 5, 0), "")))</f>
        <v/>
      </c>
      <c r="Q81" s="585">
        <f>IFERROR(IF(S81="BDI1", TRUNC(P81*(1+$R$18), 2),IF(S81="BDI2", TRUNC(P81*(1+$Q$18), 2), "")), "")</f>
        <v/>
      </c>
      <c r="R81" s="586">
        <f>_xlfn.IFS(G81="ETAPA", SUMIFS(ValorTotalSemD, Nivel, A81), G81="SUB-ETAPA", SUMIFS(ValorTotalSemD, SubNivel, C81), TRUE, U81)</f>
        <v/>
      </c>
      <c r="S81" s="587">
        <f>IF(G81="","",IF(OR(G81="etapa",G81="sub-etapa"),"",OFFSET(MCQ!M$20,ROW(M81)-ROW(M$20),0)))</f>
        <v/>
      </c>
      <c r="T81" s="588">
        <f>IFERROR(TRUNC(L81*N81,2),"")</f>
        <v/>
      </c>
      <c r="U81" s="589">
        <f>IFERROR(TRUNC(L81*Q81,2),"")</f>
        <v/>
      </c>
    </row>
    <row r="82">
      <c r="A82" s="18">
        <f>OFFSET(MCQ!A$20,ROW(A82)-ROW(A$20),0)</f>
        <v/>
      </c>
      <c r="B82" s="18">
        <f>OFFSET(MCQ!B$20,ROW(B82)-ROW(B$20),0)</f>
        <v/>
      </c>
      <c r="C82" s="18">
        <f>OFFSET(MCQ!C$20,ROW(C82)-ROW(C$20),0)</f>
        <v/>
      </c>
      <c r="D82" s="18">
        <f>OFFSET(MCQ!D$20,ROW(D82)-ROW(D$20),0)</f>
        <v/>
      </c>
      <c r="E82" s="18">
        <f>OFFSET(MCQ!E$20,ROW(E82)-ROW(E$20),0)</f>
        <v/>
      </c>
      <c r="F82" s="18" t="n"/>
      <c r="G82" s="233">
        <f>OFFSET(MCQ!G$20,ROW(G82)-ROW(G$20),0)</f>
        <v/>
      </c>
      <c r="H82" s="583">
        <f>IF(G82="","",OFFSET(MCQ!H$20,ROW(H82)-ROW(H$20),0))</f>
        <v/>
      </c>
      <c r="I82" s="24">
        <f>IF(G82="","",IF(OR(G82="etapa",G82="sub-etapa"),"",OFFSET(MCQ!I$20,ROW(I82)-ROW(I$20),0)))</f>
        <v/>
      </c>
      <c r="J82" s="25">
        <f>IF(G82="","",OFFSET(MCQ!J$20,ROW(J82)-ROW(J$20),0))</f>
        <v/>
      </c>
      <c r="K82" s="24">
        <f>IF(G82="","",IF(OR(G82="etapa",G82="sub-etapa"),"",OFFSET(MCQ!K$20,ROW(K82)-ROW(K$20),0)))</f>
        <v/>
      </c>
      <c r="L82" s="26">
        <f>IF(G82="","",IF(OR(G82="etapa",G82="sub-etapa"),"",TRUNC(OFFSET(MCQ!L$20,ROW(L82)-ROW(L$20),0),2)))</f>
        <v/>
      </c>
      <c r="M82" s="584">
        <f>IF(I82="", "", IFERROR(VLOOKUP(VALUE(I82), _BaseAbril2026, 4, 0), IFERROR(VLOOKUP(TEXT(I82, "@"), _BaseAbril2026, 4, 0), "")))</f>
        <v/>
      </c>
      <c r="N82" s="585">
        <f>IFERROR(IF(S82="BDI1", TRUNC(M82*(1+$O$18), 2),IF(S82="BDI2", TRUNC(M82*(1+$N$18), 2), "")), "")</f>
        <v/>
      </c>
      <c r="O82" s="586">
        <f>_xlfn.IFS(G82="ETAPA", SUMIFS(ValorTotalComD, Nivel, A82), G82="SUB-ETAPA", SUMIFS(ValorTotalComD, SubNivel, C82), TRUE, T82)</f>
        <v/>
      </c>
      <c r="P82" s="584">
        <f>IF(I82="", "", IFERROR(VLOOKUP(VALUE(I82), _BaseAbril2026, 5, 0), IFERROR(VLOOKUP(TEXT(I82, "@"), _BaseAbril2026, 5, 0), "")))</f>
        <v/>
      </c>
      <c r="Q82" s="585">
        <f>IFERROR(IF(S82="BDI1", TRUNC(P82*(1+$R$18), 2),IF(S82="BDI2", TRUNC(P82*(1+$Q$18), 2), "")), "")</f>
        <v/>
      </c>
      <c r="R82" s="586">
        <f>_xlfn.IFS(G82="ETAPA", SUMIFS(ValorTotalSemD, Nivel, A82), G82="SUB-ETAPA", SUMIFS(ValorTotalSemD, SubNivel, C82), TRUE, U82)</f>
        <v/>
      </c>
      <c r="S82" s="587">
        <f>IF(G82="","",IF(OR(G82="etapa",G82="sub-etapa"),"",OFFSET(MCQ!M$20,ROW(M82)-ROW(M$20),0)))</f>
        <v/>
      </c>
      <c r="T82" s="588">
        <f>IFERROR(TRUNC(L82*N82,2),"")</f>
        <v/>
      </c>
      <c r="U82" s="589">
        <f>IFERROR(TRUNC(L82*Q82,2),"")</f>
        <v/>
      </c>
    </row>
    <row r="83">
      <c r="A83" s="18">
        <f>OFFSET(MCQ!A$20,ROW(A83)-ROW(A$20),0)</f>
        <v/>
      </c>
      <c r="B83" s="18">
        <f>OFFSET(MCQ!B$20,ROW(B83)-ROW(B$20),0)</f>
        <v/>
      </c>
      <c r="C83" s="18">
        <f>OFFSET(MCQ!C$20,ROW(C83)-ROW(C$20),0)</f>
        <v/>
      </c>
      <c r="D83" s="18">
        <f>OFFSET(MCQ!D$20,ROW(D83)-ROW(D$20),0)</f>
        <v/>
      </c>
      <c r="E83" s="18">
        <f>OFFSET(MCQ!E$20,ROW(E83)-ROW(E$20),0)</f>
        <v/>
      </c>
      <c r="F83" s="18" t="n"/>
      <c r="G83" s="233">
        <f>OFFSET(MCQ!G$20,ROW(G83)-ROW(G$20),0)</f>
        <v/>
      </c>
      <c r="H83" s="583">
        <f>IF(G83="","",OFFSET(MCQ!H$20,ROW(H83)-ROW(H$20),0))</f>
        <v/>
      </c>
      <c r="I83" s="24">
        <f>IF(G83="","",IF(OR(G83="etapa",G83="sub-etapa"),"",OFFSET(MCQ!I$20,ROW(I83)-ROW(I$20),0)))</f>
        <v/>
      </c>
      <c r="J83" s="25">
        <f>IF(G83="","",OFFSET(MCQ!J$20,ROW(J83)-ROW(J$20),0))</f>
        <v/>
      </c>
      <c r="K83" s="24">
        <f>IF(G83="","",IF(OR(G83="etapa",G83="sub-etapa"),"",OFFSET(MCQ!K$20,ROW(K83)-ROW(K$20),0)))</f>
        <v/>
      </c>
      <c r="L83" s="26">
        <f>IF(G83="","",IF(OR(G83="etapa",G83="sub-etapa"),"",TRUNC(OFFSET(MCQ!L$20,ROW(L83)-ROW(L$20),0),2)))</f>
        <v/>
      </c>
      <c r="M83" s="584">
        <f>IF(I83="", "", IFERROR(VLOOKUP(VALUE(I83), _BaseAbril2026, 4, 0), IFERROR(VLOOKUP(TEXT(I83, "@"), _BaseAbril2026, 4, 0), "")))</f>
        <v/>
      </c>
      <c r="N83" s="585">
        <f>IFERROR(IF(S83="BDI1", TRUNC(M83*(1+$O$18), 2),IF(S83="BDI2", TRUNC(M83*(1+$N$18), 2), "")), "")</f>
        <v/>
      </c>
      <c r="O83" s="586">
        <f>_xlfn.IFS(G83="ETAPA", SUMIFS(ValorTotalComD, Nivel, A83), G83="SUB-ETAPA", SUMIFS(ValorTotalComD, SubNivel, C83), TRUE, T83)</f>
        <v/>
      </c>
      <c r="P83" s="584">
        <f>IF(I83="", "", IFERROR(VLOOKUP(VALUE(I83), _BaseAbril2026, 5, 0), IFERROR(VLOOKUP(TEXT(I83, "@"), _BaseAbril2026, 5, 0), "")))</f>
        <v/>
      </c>
      <c r="Q83" s="585">
        <f>IFERROR(IF(S83="BDI1", TRUNC(P83*(1+$R$18), 2),IF(S83="BDI2", TRUNC(P83*(1+$Q$18), 2), "")), "")</f>
        <v/>
      </c>
      <c r="R83" s="586">
        <f>_xlfn.IFS(G83="ETAPA", SUMIFS(ValorTotalSemD, Nivel, A83), G83="SUB-ETAPA", SUMIFS(ValorTotalSemD, SubNivel, C83), TRUE, U83)</f>
        <v/>
      </c>
      <c r="S83" s="587">
        <f>IF(G83="","",IF(OR(G83="etapa",G83="sub-etapa"),"",OFFSET(MCQ!M$20,ROW(M83)-ROW(M$20),0)))</f>
        <v/>
      </c>
      <c r="T83" s="588">
        <f>IFERROR(TRUNC(L83*N83,2),"")</f>
        <v/>
      </c>
      <c r="U83" s="589">
        <f>IFERROR(TRUNC(L83*Q83,2),"")</f>
        <v/>
      </c>
    </row>
    <row r="84">
      <c r="A84" s="18">
        <f>OFFSET(MCQ!A$20,ROW(A84)-ROW(A$20),0)</f>
        <v/>
      </c>
      <c r="B84" s="18">
        <f>OFFSET(MCQ!B$20,ROW(B84)-ROW(B$20),0)</f>
        <v/>
      </c>
      <c r="C84" s="18">
        <f>OFFSET(MCQ!C$20,ROW(C84)-ROW(C$20),0)</f>
        <v/>
      </c>
      <c r="D84" s="18">
        <f>OFFSET(MCQ!D$20,ROW(D84)-ROW(D$20),0)</f>
        <v/>
      </c>
      <c r="E84" s="18">
        <f>OFFSET(MCQ!E$20,ROW(E84)-ROW(E$20),0)</f>
        <v/>
      </c>
      <c r="F84" s="18" t="n"/>
      <c r="G84" s="233">
        <f>OFFSET(MCQ!G$20,ROW(G84)-ROW(G$20),0)</f>
        <v/>
      </c>
      <c r="H84" s="583">
        <f>IF(G84="","",OFFSET(MCQ!H$20,ROW(H84)-ROW(H$20),0))</f>
        <v/>
      </c>
      <c r="I84" s="24">
        <f>IF(G84="","",IF(OR(G84="etapa",G84="sub-etapa"),"",OFFSET(MCQ!I$20,ROW(I84)-ROW(I$20),0)))</f>
        <v/>
      </c>
      <c r="J84" s="25">
        <f>IF(G84="","",OFFSET(MCQ!J$20,ROW(J84)-ROW(J$20),0))</f>
        <v/>
      </c>
      <c r="K84" s="24">
        <f>IF(G84="","",IF(OR(G84="etapa",G84="sub-etapa"),"",OFFSET(MCQ!K$20,ROW(K84)-ROW(K$20),0)))</f>
        <v/>
      </c>
      <c r="L84" s="26">
        <f>IF(G84="","",IF(OR(G84="etapa",G84="sub-etapa"),"",TRUNC(OFFSET(MCQ!L$20,ROW(L84)-ROW(L$20),0),2)))</f>
        <v/>
      </c>
      <c r="M84" s="584">
        <f>IF(I84="", "", IFERROR(VLOOKUP(VALUE(I84), _BaseAbril2026, 4, 0), IFERROR(VLOOKUP(TEXT(I84, "@"), _BaseAbril2026, 4, 0), "")))</f>
        <v/>
      </c>
      <c r="N84" s="585">
        <f>IFERROR(IF(S84="BDI1", TRUNC(M84*(1+$O$18), 2),IF(S84="BDI2", TRUNC(M84*(1+$N$18), 2), "")), "")</f>
        <v/>
      </c>
      <c r="O84" s="586">
        <f>_xlfn.IFS(G84="ETAPA", SUMIFS(ValorTotalComD, Nivel, A84), G84="SUB-ETAPA", SUMIFS(ValorTotalComD, SubNivel, C84), TRUE, T84)</f>
        <v/>
      </c>
      <c r="P84" s="584">
        <f>IF(I84="", "", IFERROR(VLOOKUP(VALUE(I84), _BaseAbril2026, 5, 0), IFERROR(VLOOKUP(TEXT(I84, "@"), _BaseAbril2026, 5, 0), "")))</f>
        <v/>
      </c>
      <c r="Q84" s="585">
        <f>IFERROR(IF(S84="BDI1", TRUNC(P84*(1+$R$18), 2),IF(S84="BDI2", TRUNC(P84*(1+$Q$18), 2), "")), "")</f>
        <v/>
      </c>
      <c r="R84" s="586">
        <f>_xlfn.IFS(G84="ETAPA", SUMIFS(ValorTotalSemD, Nivel, A84), G84="SUB-ETAPA", SUMIFS(ValorTotalSemD, SubNivel, C84), TRUE, U84)</f>
        <v/>
      </c>
      <c r="S84" s="587">
        <f>IF(G84="","",IF(OR(G84="etapa",G84="sub-etapa"),"",OFFSET(MCQ!M$20,ROW(M84)-ROW(M$20),0)))</f>
        <v/>
      </c>
      <c r="T84" s="588">
        <f>IFERROR(TRUNC(L84*N84,2),"")</f>
        <v/>
      </c>
      <c r="U84" s="589">
        <f>IFERROR(TRUNC(L84*Q84,2),"")</f>
        <v/>
      </c>
    </row>
    <row r="85">
      <c r="A85" s="18">
        <f>OFFSET(MCQ!A$20,ROW(A85)-ROW(A$20),0)</f>
        <v/>
      </c>
      <c r="B85" s="18">
        <f>OFFSET(MCQ!B$20,ROW(B85)-ROW(B$20),0)</f>
        <v/>
      </c>
      <c r="C85" s="18">
        <f>OFFSET(MCQ!C$20,ROW(C85)-ROW(C$20),0)</f>
        <v/>
      </c>
      <c r="D85" s="18">
        <f>OFFSET(MCQ!D$20,ROW(D85)-ROW(D$20),0)</f>
        <v/>
      </c>
      <c r="E85" s="18">
        <f>OFFSET(MCQ!E$20,ROW(E85)-ROW(E$20),0)</f>
        <v/>
      </c>
      <c r="F85" s="18" t="n"/>
      <c r="G85" s="233">
        <f>OFFSET(MCQ!G$20,ROW(G85)-ROW(G$20),0)</f>
        <v/>
      </c>
      <c r="H85" s="583">
        <f>IF(G85="","",OFFSET(MCQ!H$20,ROW(H85)-ROW(H$20),0))</f>
        <v/>
      </c>
      <c r="I85" s="24">
        <f>IF(G85="","",IF(OR(G85="etapa",G85="sub-etapa"),"",OFFSET(MCQ!I$20,ROW(I85)-ROW(I$20),0)))</f>
        <v/>
      </c>
      <c r="J85" s="25">
        <f>IF(G85="","",OFFSET(MCQ!J$20,ROW(J85)-ROW(J$20),0))</f>
        <v/>
      </c>
      <c r="K85" s="24">
        <f>IF(G85="","",IF(OR(G85="etapa",G85="sub-etapa"),"",OFFSET(MCQ!K$20,ROW(K85)-ROW(K$20),0)))</f>
        <v/>
      </c>
      <c r="L85" s="26">
        <f>IF(G85="","",IF(OR(G85="etapa",G85="sub-etapa"),"",TRUNC(OFFSET(MCQ!L$20,ROW(L85)-ROW(L$20),0),2)))</f>
        <v/>
      </c>
      <c r="M85" s="584">
        <f>IF(I85="", "", IFERROR(VLOOKUP(VALUE(I85), _BaseAbril2026, 4, 0), IFERROR(VLOOKUP(TEXT(I85, "@"), _BaseAbril2026, 4, 0), "")))</f>
        <v/>
      </c>
      <c r="N85" s="585">
        <f>IFERROR(IF(S85="BDI1", TRUNC(M85*(1+$O$18), 2),IF(S85="BDI2", TRUNC(M85*(1+$N$18), 2), "")), "")</f>
        <v/>
      </c>
      <c r="O85" s="586">
        <f>_xlfn.IFS(G85="ETAPA", SUMIFS(ValorTotalComD, Nivel, A85), G85="SUB-ETAPA", SUMIFS(ValorTotalComD, SubNivel, C85), TRUE, T85)</f>
        <v/>
      </c>
      <c r="P85" s="584">
        <f>IF(I85="", "", IFERROR(VLOOKUP(VALUE(I85), _BaseAbril2026, 5, 0), IFERROR(VLOOKUP(TEXT(I85, "@"), _BaseAbril2026, 5, 0), "")))</f>
        <v/>
      </c>
      <c r="Q85" s="585">
        <f>IFERROR(IF(S85="BDI1", TRUNC(P85*(1+$R$18), 2),IF(S85="BDI2", TRUNC(P85*(1+$Q$18), 2), "")), "")</f>
        <v/>
      </c>
      <c r="R85" s="586">
        <f>_xlfn.IFS(G85="ETAPA", SUMIFS(ValorTotalSemD, Nivel, A85), G85="SUB-ETAPA", SUMIFS(ValorTotalSemD, SubNivel, C85), TRUE, U85)</f>
        <v/>
      </c>
      <c r="S85" s="587">
        <f>IF(G85="","",IF(OR(G85="etapa",G85="sub-etapa"),"",OFFSET(MCQ!M$20,ROW(M85)-ROW(M$20),0)))</f>
        <v/>
      </c>
      <c r="T85" s="588">
        <f>IFERROR(TRUNC(L85*N85,2),"")</f>
        <v/>
      </c>
      <c r="U85" s="589">
        <f>IFERROR(TRUNC(L85*Q85,2),"")</f>
        <v/>
      </c>
    </row>
    <row r="86">
      <c r="A86" s="18">
        <f>OFFSET(MCQ!A$20,ROW(A86)-ROW(A$20),0)</f>
        <v/>
      </c>
      <c r="B86" s="18">
        <f>OFFSET(MCQ!B$20,ROW(B86)-ROW(B$20),0)</f>
        <v/>
      </c>
      <c r="C86" s="18">
        <f>OFFSET(MCQ!C$20,ROW(C86)-ROW(C$20),0)</f>
        <v/>
      </c>
      <c r="D86" s="18">
        <f>OFFSET(MCQ!D$20,ROW(D86)-ROW(D$20),0)</f>
        <v/>
      </c>
      <c r="E86" s="18">
        <f>OFFSET(MCQ!E$20,ROW(E86)-ROW(E$20),0)</f>
        <v/>
      </c>
      <c r="F86" s="18" t="n"/>
      <c r="G86" s="233">
        <f>OFFSET(MCQ!G$20,ROW(G86)-ROW(G$20),0)</f>
        <v/>
      </c>
      <c r="H86" s="583">
        <f>IF(G86="","",OFFSET(MCQ!H$20,ROW(H86)-ROW(H$20),0))</f>
        <v/>
      </c>
      <c r="I86" s="24">
        <f>IF(G86="","",IF(OR(G86="etapa",G86="sub-etapa"),"",OFFSET(MCQ!I$20,ROW(I86)-ROW(I$20),0)))</f>
        <v/>
      </c>
      <c r="J86" s="25">
        <f>IF(G86="","",OFFSET(MCQ!J$20,ROW(J86)-ROW(J$20),0))</f>
        <v/>
      </c>
      <c r="K86" s="24">
        <f>IF(G86="","",IF(OR(G86="etapa",G86="sub-etapa"),"",OFFSET(MCQ!K$20,ROW(K86)-ROW(K$20),0)))</f>
        <v/>
      </c>
      <c r="L86" s="26">
        <f>IF(G86="","",IF(OR(G86="etapa",G86="sub-etapa"),"",TRUNC(OFFSET(MCQ!L$20,ROW(L86)-ROW(L$20),0),2)))</f>
        <v/>
      </c>
      <c r="M86" s="584">
        <f>IF(I86="", "", IFERROR(VLOOKUP(VALUE(I86), _BaseAbril2026, 4, 0), IFERROR(VLOOKUP(TEXT(I86, "@"), _BaseAbril2026, 4, 0), "")))</f>
        <v/>
      </c>
      <c r="N86" s="585">
        <f>IFERROR(IF(S86="BDI1", TRUNC(M86*(1+$O$18), 2),IF(S86="BDI2", TRUNC(M86*(1+$N$18), 2), "")), "")</f>
        <v/>
      </c>
      <c r="O86" s="586">
        <f>_xlfn.IFS(G86="ETAPA", SUMIFS(ValorTotalComD, Nivel, A86), G86="SUB-ETAPA", SUMIFS(ValorTotalComD, SubNivel, C86), TRUE, T86)</f>
        <v/>
      </c>
      <c r="P86" s="584">
        <f>IF(I86="", "", IFERROR(VLOOKUP(VALUE(I86), _BaseAbril2026, 5, 0), IFERROR(VLOOKUP(TEXT(I86, "@"), _BaseAbril2026, 5, 0), "")))</f>
        <v/>
      </c>
      <c r="Q86" s="585">
        <f>IFERROR(IF(S86="BDI1", TRUNC(P86*(1+$R$18), 2),IF(S86="BDI2", TRUNC(P86*(1+$Q$18), 2), "")), "")</f>
        <v/>
      </c>
      <c r="R86" s="586">
        <f>_xlfn.IFS(G86="ETAPA", SUMIFS(ValorTotalSemD, Nivel, A86), G86="SUB-ETAPA", SUMIFS(ValorTotalSemD, SubNivel, C86), TRUE, U86)</f>
        <v/>
      </c>
      <c r="S86" s="587">
        <f>IF(G86="","",IF(OR(G86="etapa",G86="sub-etapa"),"",OFFSET(MCQ!M$20,ROW(M86)-ROW(M$20),0)))</f>
        <v/>
      </c>
      <c r="T86" s="588">
        <f>IFERROR(TRUNC(L86*N86,2),"")</f>
        <v/>
      </c>
      <c r="U86" s="589">
        <f>IFERROR(TRUNC(L86*Q86,2),"")</f>
        <v/>
      </c>
    </row>
    <row r="87">
      <c r="A87" s="18">
        <f>OFFSET(MCQ!A$20,ROW(A87)-ROW(A$20),0)</f>
        <v/>
      </c>
      <c r="B87" s="18">
        <f>OFFSET(MCQ!B$20,ROW(B87)-ROW(B$20),0)</f>
        <v/>
      </c>
      <c r="C87" s="18">
        <f>OFFSET(MCQ!C$20,ROW(C87)-ROW(C$20),0)</f>
        <v/>
      </c>
      <c r="D87" s="18">
        <f>OFFSET(MCQ!D$20,ROW(D87)-ROW(D$20),0)</f>
        <v/>
      </c>
      <c r="E87" s="18">
        <f>OFFSET(MCQ!E$20,ROW(E87)-ROW(E$20),0)</f>
        <v/>
      </c>
      <c r="F87" s="18" t="n"/>
      <c r="G87" s="233">
        <f>OFFSET(MCQ!G$20,ROW(G87)-ROW(G$20),0)</f>
        <v/>
      </c>
      <c r="H87" s="583">
        <f>IF(G87="","",OFFSET(MCQ!H$20,ROW(H87)-ROW(H$20),0))</f>
        <v/>
      </c>
      <c r="I87" s="24">
        <f>IF(G87="","",IF(OR(G87="etapa",G87="sub-etapa"),"",OFFSET(MCQ!I$20,ROW(I87)-ROW(I$20),0)))</f>
        <v/>
      </c>
      <c r="J87" s="25">
        <f>IF(G87="","",OFFSET(MCQ!J$20,ROW(J87)-ROW(J$20),0))</f>
        <v/>
      </c>
      <c r="K87" s="24">
        <f>IF(G87="","",IF(OR(G87="etapa",G87="sub-etapa"),"",OFFSET(MCQ!K$20,ROW(K87)-ROW(K$20),0)))</f>
        <v/>
      </c>
      <c r="L87" s="26">
        <f>IF(G87="","",IF(OR(G87="etapa",G87="sub-etapa"),"",TRUNC(OFFSET(MCQ!L$20,ROW(L87)-ROW(L$20),0),2)))</f>
        <v/>
      </c>
      <c r="M87" s="584">
        <f>IF(I87="", "", IFERROR(VLOOKUP(VALUE(I87), _BaseAbril2026, 4, 0), IFERROR(VLOOKUP(TEXT(I87, "@"), _BaseAbril2026, 4, 0), "")))</f>
        <v/>
      </c>
      <c r="N87" s="585">
        <f>IFERROR(IF(S87="BDI1", TRUNC(M87*(1+$O$18), 2),IF(S87="BDI2", TRUNC(M87*(1+$N$18), 2), "")), "")</f>
        <v/>
      </c>
      <c r="O87" s="586">
        <f>_xlfn.IFS(G87="ETAPA", SUMIFS(ValorTotalComD, Nivel, A87), G87="SUB-ETAPA", SUMIFS(ValorTotalComD, SubNivel, C87), TRUE, T87)</f>
        <v/>
      </c>
      <c r="P87" s="584">
        <f>IF(I87="", "", IFERROR(VLOOKUP(VALUE(I87), _BaseAbril2026, 5, 0), IFERROR(VLOOKUP(TEXT(I87, "@"), _BaseAbril2026, 5, 0), "")))</f>
        <v/>
      </c>
      <c r="Q87" s="585">
        <f>IFERROR(IF(S87="BDI1", TRUNC(P87*(1+$R$18), 2),IF(S87="BDI2", TRUNC(P87*(1+$Q$18), 2), "")), "")</f>
        <v/>
      </c>
      <c r="R87" s="586">
        <f>_xlfn.IFS(G87="ETAPA", SUMIFS(ValorTotalSemD, Nivel, A87), G87="SUB-ETAPA", SUMIFS(ValorTotalSemD, SubNivel, C87), TRUE, U87)</f>
        <v/>
      </c>
      <c r="S87" s="587">
        <f>IF(G87="","",IF(OR(G87="etapa",G87="sub-etapa"),"",OFFSET(MCQ!M$20,ROW(M87)-ROW(M$20),0)))</f>
        <v/>
      </c>
      <c r="T87" s="588">
        <f>IFERROR(TRUNC(L87*N87,2),"")</f>
        <v/>
      </c>
      <c r="U87" s="589">
        <f>IFERROR(TRUNC(L87*Q87,2),"")</f>
        <v/>
      </c>
    </row>
    <row r="88">
      <c r="A88" s="18">
        <f>OFFSET(MCQ!A$20,ROW(A88)-ROW(A$20),0)</f>
        <v/>
      </c>
      <c r="B88" s="18">
        <f>OFFSET(MCQ!B$20,ROW(B88)-ROW(B$20),0)</f>
        <v/>
      </c>
      <c r="C88" s="18">
        <f>OFFSET(MCQ!C$20,ROW(C88)-ROW(C$20),0)</f>
        <v/>
      </c>
      <c r="D88" s="18">
        <f>OFFSET(MCQ!D$20,ROW(D88)-ROW(D$20),0)</f>
        <v/>
      </c>
      <c r="E88" s="18">
        <f>OFFSET(MCQ!E$20,ROW(E88)-ROW(E$20),0)</f>
        <v/>
      </c>
      <c r="F88" s="18" t="n"/>
      <c r="G88" s="233">
        <f>OFFSET(MCQ!G$20,ROW(G88)-ROW(G$20),0)</f>
        <v/>
      </c>
      <c r="H88" s="583">
        <f>IF(G88="","",OFFSET(MCQ!H$20,ROW(H88)-ROW(H$20),0))</f>
        <v/>
      </c>
      <c r="I88" s="24">
        <f>IF(G88="","",IF(OR(G88="etapa",G88="sub-etapa"),"",OFFSET(MCQ!I$20,ROW(I88)-ROW(I$20),0)))</f>
        <v/>
      </c>
      <c r="J88" s="25">
        <f>IF(G88="","",OFFSET(MCQ!J$20,ROW(J88)-ROW(J$20),0))</f>
        <v/>
      </c>
      <c r="K88" s="24">
        <f>IF(G88="","",IF(OR(G88="etapa",G88="sub-etapa"),"",OFFSET(MCQ!K$20,ROW(K88)-ROW(K$20),0)))</f>
        <v/>
      </c>
      <c r="L88" s="26">
        <f>IF(G88="","",IF(OR(G88="etapa",G88="sub-etapa"),"",TRUNC(OFFSET(MCQ!L$20,ROW(L88)-ROW(L$20),0),2)))</f>
        <v/>
      </c>
      <c r="M88" s="584">
        <f>IF(I88="", "", IFERROR(VLOOKUP(VALUE(I88), _BaseAbril2026, 4, 0), IFERROR(VLOOKUP(TEXT(I88, "@"), _BaseAbril2026, 4, 0), "")))</f>
        <v/>
      </c>
      <c r="N88" s="585">
        <f>IFERROR(IF(S88="BDI1", TRUNC(M88*(1+$O$18), 2),IF(S88="BDI2", TRUNC(M88*(1+$N$18), 2), "")), "")</f>
        <v/>
      </c>
      <c r="O88" s="586">
        <f>_xlfn.IFS(G88="ETAPA", SUMIFS(ValorTotalComD, Nivel, A88), G88="SUB-ETAPA", SUMIFS(ValorTotalComD, SubNivel, C88), TRUE, T88)</f>
        <v/>
      </c>
      <c r="P88" s="584">
        <f>IF(I88="", "", IFERROR(VLOOKUP(VALUE(I88), _BaseAbril2026, 5, 0), IFERROR(VLOOKUP(TEXT(I88, "@"), _BaseAbril2026, 5, 0), "")))</f>
        <v/>
      </c>
      <c r="Q88" s="585">
        <f>IFERROR(IF(S88="BDI1", TRUNC(P88*(1+$R$18), 2),IF(S88="BDI2", TRUNC(P88*(1+$Q$18), 2), "")), "")</f>
        <v/>
      </c>
      <c r="R88" s="586">
        <f>_xlfn.IFS(G88="ETAPA", SUMIFS(ValorTotalSemD, Nivel, A88), G88="SUB-ETAPA", SUMIFS(ValorTotalSemD, SubNivel, C88), TRUE, U88)</f>
        <v/>
      </c>
      <c r="S88" s="587">
        <f>IF(G88="","",IF(OR(G88="etapa",G88="sub-etapa"),"",OFFSET(MCQ!M$20,ROW(M88)-ROW(M$20),0)))</f>
        <v/>
      </c>
      <c r="T88" s="588">
        <f>IFERROR(TRUNC(L88*N88,2),"")</f>
        <v/>
      </c>
      <c r="U88" s="589">
        <f>IFERROR(TRUNC(L88*Q88,2),"")</f>
        <v/>
      </c>
    </row>
    <row r="89">
      <c r="A89" s="18">
        <f>OFFSET(MCQ!A$20,ROW(A89)-ROW(A$20),0)</f>
        <v/>
      </c>
      <c r="B89" s="18">
        <f>OFFSET(MCQ!B$20,ROW(B89)-ROW(B$20),0)</f>
        <v/>
      </c>
      <c r="C89" s="18">
        <f>OFFSET(MCQ!C$20,ROW(C89)-ROW(C$20),0)</f>
        <v/>
      </c>
      <c r="D89" s="18">
        <f>OFFSET(MCQ!D$20,ROW(D89)-ROW(D$20),0)</f>
        <v/>
      </c>
      <c r="E89" s="18">
        <f>OFFSET(MCQ!E$20,ROW(E89)-ROW(E$20),0)</f>
        <v/>
      </c>
      <c r="F89" s="18" t="n"/>
      <c r="G89" s="233">
        <f>OFFSET(MCQ!G$20,ROW(G89)-ROW(G$20),0)</f>
        <v/>
      </c>
      <c r="H89" s="583">
        <f>IF(G89="","",OFFSET(MCQ!H$20,ROW(H89)-ROW(H$20),0))</f>
        <v/>
      </c>
      <c r="I89" s="24">
        <f>IF(G89="","",IF(OR(G89="etapa",G89="sub-etapa"),"",OFFSET(MCQ!I$20,ROW(I89)-ROW(I$20),0)))</f>
        <v/>
      </c>
      <c r="J89" s="25">
        <f>IF(G89="","",OFFSET(MCQ!J$20,ROW(J89)-ROW(J$20),0))</f>
        <v/>
      </c>
      <c r="K89" s="24">
        <f>IF(G89="","",IF(OR(G89="etapa",G89="sub-etapa"),"",OFFSET(MCQ!K$20,ROW(K89)-ROW(K$20),0)))</f>
        <v/>
      </c>
      <c r="L89" s="26">
        <f>IF(G89="","",IF(OR(G89="etapa",G89="sub-etapa"),"",TRUNC(OFFSET(MCQ!L$20,ROW(L89)-ROW(L$20),0),2)))</f>
        <v/>
      </c>
      <c r="M89" s="584">
        <f>IF(I89="", "", IFERROR(VLOOKUP(VALUE(I89), _BaseAbril2026, 4, 0), IFERROR(VLOOKUP(TEXT(I89, "@"), _BaseAbril2026, 4, 0), "")))</f>
        <v/>
      </c>
      <c r="N89" s="585">
        <f>IFERROR(IF(S89="BDI1", TRUNC(M89*(1+$O$18), 2),IF(S89="BDI2", TRUNC(M89*(1+$N$18), 2), "")), "")</f>
        <v/>
      </c>
      <c r="O89" s="586">
        <f>_xlfn.IFS(G89="ETAPA", SUMIFS(ValorTotalComD, Nivel, A89), G89="SUB-ETAPA", SUMIFS(ValorTotalComD, SubNivel, C89), TRUE, T89)</f>
        <v/>
      </c>
      <c r="P89" s="584">
        <f>IF(I89="", "", IFERROR(VLOOKUP(VALUE(I89), _BaseAbril2026, 5, 0), IFERROR(VLOOKUP(TEXT(I89, "@"), _BaseAbril2026, 5, 0), "")))</f>
        <v/>
      </c>
      <c r="Q89" s="585">
        <f>IFERROR(IF(S89="BDI1", TRUNC(P89*(1+$R$18), 2),IF(S89="BDI2", TRUNC(P89*(1+$Q$18), 2), "")), "")</f>
        <v/>
      </c>
      <c r="R89" s="586">
        <f>_xlfn.IFS(G89="ETAPA", SUMIFS(ValorTotalSemD, Nivel, A89), G89="SUB-ETAPA", SUMIFS(ValorTotalSemD, SubNivel, C89), TRUE, U89)</f>
        <v/>
      </c>
      <c r="S89" s="587">
        <f>IF(G89="","",IF(OR(G89="etapa",G89="sub-etapa"),"",OFFSET(MCQ!M$20,ROW(M89)-ROW(M$20),0)))</f>
        <v/>
      </c>
      <c r="T89" s="588">
        <f>IFERROR(TRUNC(L89*N89,2),"")</f>
        <v/>
      </c>
      <c r="U89" s="589">
        <f>IFERROR(TRUNC(L89*Q89,2),"")</f>
        <v/>
      </c>
    </row>
    <row r="90">
      <c r="A90" s="18">
        <f>OFFSET(MCQ!A$20,ROW(A90)-ROW(A$20),0)</f>
        <v/>
      </c>
      <c r="B90" s="18">
        <f>OFFSET(MCQ!B$20,ROW(B90)-ROW(B$20),0)</f>
        <v/>
      </c>
      <c r="C90" s="18">
        <f>OFFSET(MCQ!C$20,ROW(C90)-ROW(C$20),0)</f>
        <v/>
      </c>
      <c r="D90" s="18">
        <f>OFFSET(MCQ!D$20,ROW(D90)-ROW(D$20),0)</f>
        <v/>
      </c>
      <c r="E90" s="18">
        <f>OFFSET(MCQ!E$20,ROW(E90)-ROW(E$20),0)</f>
        <v/>
      </c>
      <c r="F90" s="18" t="n"/>
      <c r="G90" s="233">
        <f>OFFSET(MCQ!G$20,ROW(G90)-ROW(G$20),0)</f>
        <v/>
      </c>
      <c r="H90" s="583">
        <f>IF(G90="","",OFFSET(MCQ!H$20,ROW(H90)-ROW(H$20),0))</f>
        <v/>
      </c>
      <c r="I90" s="24">
        <f>IF(G90="","",IF(OR(G90="etapa",G90="sub-etapa"),"",OFFSET(MCQ!I$20,ROW(I90)-ROW(I$20),0)))</f>
        <v/>
      </c>
      <c r="J90" s="25">
        <f>IF(G90="","",OFFSET(MCQ!J$20,ROW(J90)-ROW(J$20),0))</f>
        <v/>
      </c>
      <c r="K90" s="24">
        <f>IF(G90="","",IF(OR(G90="etapa",G90="sub-etapa"),"",OFFSET(MCQ!K$20,ROW(K90)-ROW(K$20),0)))</f>
        <v/>
      </c>
      <c r="L90" s="26">
        <f>IF(G90="","",IF(OR(G90="etapa",G90="sub-etapa"),"",TRUNC(OFFSET(MCQ!L$20,ROW(L90)-ROW(L$20),0),2)))</f>
        <v/>
      </c>
      <c r="M90" s="584">
        <f>IF(I90="", "", IFERROR(VLOOKUP(VALUE(I90), _BaseAbril2026, 4, 0), IFERROR(VLOOKUP(TEXT(I90, "@"), _BaseAbril2026, 4, 0), "")))</f>
        <v/>
      </c>
      <c r="N90" s="585">
        <f>IFERROR(IF(S90="BDI1", TRUNC(M90*(1+$O$18), 2),IF(S90="BDI2", TRUNC(M90*(1+$N$18), 2), "")), "")</f>
        <v/>
      </c>
      <c r="O90" s="586">
        <f>_xlfn.IFS(G90="ETAPA", SUMIFS(ValorTotalComD, Nivel, A90), G90="SUB-ETAPA", SUMIFS(ValorTotalComD, SubNivel, C90), TRUE, T90)</f>
        <v/>
      </c>
      <c r="P90" s="584">
        <f>IF(I90="", "", IFERROR(VLOOKUP(VALUE(I90), _BaseAbril2026, 5, 0), IFERROR(VLOOKUP(TEXT(I90, "@"), _BaseAbril2026, 5, 0), "")))</f>
        <v/>
      </c>
      <c r="Q90" s="585">
        <f>IFERROR(IF(S90="BDI1", TRUNC(P90*(1+$R$18), 2),IF(S90="BDI2", TRUNC(P90*(1+$Q$18), 2), "")), "")</f>
        <v/>
      </c>
      <c r="R90" s="586">
        <f>_xlfn.IFS(G90="ETAPA", SUMIFS(ValorTotalSemD, Nivel, A90), G90="SUB-ETAPA", SUMIFS(ValorTotalSemD, SubNivel, C90), TRUE, U90)</f>
        <v/>
      </c>
      <c r="S90" s="587">
        <f>IF(G90="","",IF(OR(G90="etapa",G90="sub-etapa"),"",OFFSET(MCQ!M$20,ROW(M90)-ROW(M$20),0)))</f>
        <v/>
      </c>
      <c r="T90" s="588">
        <f>IFERROR(TRUNC(L90*N90,2),"")</f>
        <v/>
      </c>
      <c r="U90" s="589">
        <f>IFERROR(TRUNC(L90*Q90,2),"")</f>
        <v/>
      </c>
    </row>
    <row r="91">
      <c r="A91" s="18">
        <f>OFFSET(MCQ!A$20,ROW(A91)-ROW(A$20),0)</f>
        <v/>
      </c>
      <c r="B91" s="18">
        <f>OFFSET(MCQ!B$20,ROW(B91)-ROW(B$20),0)</f>
        <v/>
      </c>
      <c r="C91" s="18">
        <f>OFFSET(MCQ!C$20,ROW(C91)-ROW(C$20),0)</f>
        <v/>
      </c>
      <c r="D91" s="18">
        <f>OFFSET(MCQ!D$20,ROW(D91)-ROW(D$20),0)</f>
        <v/>
      </c>
      <c r="E91" s="18">
        <f>OFFSET(MCQ!E$20,ROW(E91)-ROW(E$20),0)</f>
        <v/>
      </c>
      <c r="F91" s="18" t="n"/>
      <c r="G91" s="233">
        <f>OFFSET(MCQ!G$20,ROW(G91)-ROW(G$20),0)</f>
        <v/>
      </c>
      <c r="H91" s="583">
        <f>IF(G91="","",OFFSET(MCQ!H$20,ROW(H91)-ROW(H$20),0))</f>
        <v/>
      </c>
      <c r="I91" s="24">
        <f>IF(G91="","",IF(OR(G91="etapa",G91="sub-etapa"),"",OFFSET(MCQ!I$20,ROW(I91)-ROW(I$20),0)))</f>
        <v/>
      </c>
      <c r="J91" s="25">
        <f>IF(G91="","",OFFSET(MCQ!J$20,ROW(J91)-ROW(J$20),0))</f>
        <v/>
      </c>
      <c r="K91" s="24">
        <f>IF(G91="","",IF(OR(G91="etapa",G91="sub-etapa"),"",OFFSET(MCQ!K$20,ROW(K91)-ROW(K$20),0)))</f>
        <v/>
      </c>
      <c r="L91" s="26">
        <f>IF(G91="","",IF(OR(G91="etapa",G91="sub-etapa"),"",TRUNC(OFFSET(MCQ!L$20,ROW(L91)-ROW(L$20),0),2)))</f>
        <v/>
      </c>
      <c r="M91" s="584">
        <f>IF(I91="", "", IFERROR(VLOOKUP(VALUE(I91), _BaseAbril2026, 4, 0), IFERROR(VLOOKUP(TEXT(I91, "@"), _BaseAbril2026, 4, 0), "")))</f>
        <v/>
      </c>
      <c r="N91" s="585">
        <f>IFERROR(IF(S91="BDI1", TRUNC(M91*(1+$O$18), 2),IF(S91="BDI2", TRUNC(M91*(1+$N$18), 2), "")), "")</f>
        <v/>
      </c>
      <c r="O91" s="586">
        <f>_xlfn.IFS(G91="ETAPA", SUMIFS(ValorTotalComD, Nivel, A91), G91="SUB-ETAPA", SUMIFS(ValorTotalComD, SubNivel, C91), TRUE, T91)</f>
        <v/>
      </c>
      <c r="P91" s="584">
        <f>IF(I91="", "", IFERROR(VLOOKUP(VALUE(I91), _BaseAbril2026, 5, 0), IFERROR(VLOOKUP(TEXT(I91, "@"), _BaseAbril2026, 5, 0), "")))</f>
        <v/>
      </c>
      <c r="Q91" s="585">
        <f>IFERROR(IF(S91="BDI1", TRUNC(P91*(1+$R$18), 2),IF(S91="BDI2", TRUNC(P91*(1+$Q$18), 2), "")), "")</f>
        <v/>
      </c>
      <c r="R91" s="586">
        <f>_xlfn.IFS(G91="ETAPA", SUMIFS(ValorTotalSemD, Nivel, A91), G91="SUB-ETAPA", SUMIFS(ValorTotalSemD, SubNivel, C91), TRUE, U91)</f>
        <v/>
      </c>
      <c r="S91" s="587">
        <f>IF(G91="","",IF(OR(G91="etapa",G91="sub-etapa"),"",OFFSET(MCQ!M$20,ROW(M91)-ROW(M$20),0)))</f>
        <v/>
      </c>
      <c r="T91" s="588">
        <f>IFERROR(TRUNC(L91*N91,2),"")</f>
        <v/>
      </c>
      <c r="U91" s="589">
        <f>IFERROR(TRUNC(L91*Q91,2),"")</f>
        <v/>
      </c>
    </row>
    <row r="92">
      <c r="A92" s="18">
        <f>OFFSET(MCQ!A$20,ROW(A92)-ROW(A$20),0)</f>
        <v/>
      </c>
      <c r="B92" s="18">
        <f>OFFSET(MCQ!B$20,ROW(B92)-ROW(B$20),0)</f>
        <v/>
      </c>
      <c r="C92" s="18">
        <f>OFFSET(MCQ!C$20,ROW(C92)-ROW(C$20),0)</f>
        <v/>
      </c>
      <c r="D92" s="18">
        <f>OFFSET(MCQ!D$20,ROW(D92)-ROW(D$20),0)</f>
        <v/>
      </c>
      <c r="E92" s="18">
        <f>OFFSET(MCQ!E$20,ROW(E92)-ROW(E$20),0)</f>
        <v/>
      </c>
      <c r="F92" s="18" t="n"/>
      <c r="G92" s="233">
        <f>OFFSET(MCQ!G$20,ROW(G92)-ROW(G$20),0)</f>
        <v/>
      </c>
      <c r="H92" s="583">
        <f>IF(G92="","",OFFSET(MCQ!H$20,ROW(H92)-ROW(H$20),0))</f>
        <v/>
      </c>
      <c r="I92" s="24">
        <f>IF(G92="","",IF(OR(G92="etapa",G92="sub-etapa"),"",OFFSET(MCQ!I$20,ROW(I92)-ROW(I$20),0)))</f>
        <v/>
      </c>
      <c r="J92" s="25">
        <f>IF(G92="","",OFFSET(MCQ!J$20,ROW(J92)-ROW(J$20),0))</f>
        <v/>
      </c>
      <c r="K92" s="24">
        <f>IF(G92="","",IF(OR(G92="etapa",G92="sub-etapa"),"",OFFSET(MCQ!K$20,ROW(K92)-ROW(K$20),0)))</f>
        <v/>
      </c>
      <c r="L92" s="26">
        <f>IF(G92="","",IF(OR(G92="etapa",G92="sub-etapa"),"",TRUNC(OFFSET(MCQ!L$20,ROW(L92)-ROW(L$20),0),2)))</f>
        <v/>
      </c>
      <c r="M92" s="584">
        <f>IF(I92="", "", IFERROR(VLOOKUP(VALUE(I92), _BaseAbril2026, 4, 0), IFERROR(VLOOKUP(TEXT(I92, "@"), _BaseAbril2026, 4, 0), "")))</f>
        <v/>
      </c>
      <c r="N92" s="585">
        <f>IFERROR(IF(S92="BDI1", TRUNC(M92*(1+$O$18), 2),IF(S92="BDI2", TRUNC(M92*(1+$N$18), 2), "")), "")</f>
        <v/>
      </c>
      <c r="O92" s="586">
        <f>_xlfn.IFS(G92="ETAPA", SUMIFS(ValorTotalComD, Nivel, A92), G92="SUB-ETAPA", SUMIFS(ValorTotalComD, SubNivel, C92), TRUE, T92)</f>
        <v/>
      </c>
      <c r="P92" s="584">
        <f>IF(I92="", "", IFERROR(VLOOKUP(VALUE(I92), _BaseAbril2026, 5, 0), IFERROR(VLOOKUP(TEXT(I92, "@"), _BaseAbril2026, 5, 0), "")))</f>
        <v/>
      </c>
      <c r="Q92" s="585">
        <f>IFERROR(IF(S92="BDI1", TRUNC(P92*(1+$R$18), 2),IF(S92="BDI2", TRUNC(P92*(1+$Q$18), 2), "")), "")</f>
        <v/>
      </c>
      <c r="R92" s="586">
        <f>_xlfn.IFS(G92="ETAPA", SUMIFS(ValorTotalSemD, Nivel, A92), G92="SUB-ETAPA", SUMIFS(ValorTotalSemD, SubNivel, C92), TRUE, U92)</f>
        <v/>
      </c>
      <c r="S92" s="587">
        <f>IF(G92="","",IF(OR(G92="etapa",G92="sub-etapa"),"",OFFSET(MCQ!M$20,ROW(M92)-ROW(M$20),0)))</f>
        <v/>
      </c>
      <c r="T92" s="588">
        <f>IFERROR(TRUNC(L92*N92,2),"")</f>
        <v/>
      </c>
      <c r="U92" s="589">
        <f>IFERROR(TRUNC(L92*Q92,2),"")</f>
        <v/>
      </c>
    </row>
    <row r="93">
      <c r="A93" s="18">
        <f>OFFSET(MCQ!A$20,ROW(A93)-ROW(A$20),0)</f>
        <v/>
      </c>
      <c r="B93" s="18">
        <f>OFFSET(MCQ!B$20,ROW(B93)-ROW(B$20),0)</f>
        <v/>
      </c>
      <c r="C93" s="18">
        <f>OFFSET(MCQ!C$20,ROW(C93)-ROW(C$20),0)</f>
        <v/>
      </c>
      <c r="D93" s="18">
        <f>OFFSET(MCQ!D$20,ROW(D93)-ROW(D$20),0)</f>
        <v/>
      </c>
      <c r="E93" s="18">
        <f>OFFSET(MCQ!E$20,ROW(E93)-ROW(E$20),0)</f>
        <v/>
      </c>
      <c r="F93" s="18" t="n"/>
      <c r="G93" s="233">
        <f>OFFSET(MCQ!G$20,ROW(G93)-ROW(G$20),0)</f>
        <v/>
      </c>
      <c r="H93" s="583">
        <f>IF(G93="","",OFFSET(MCQ!H$20,ROW(H93)-ROW(H$20),0))</f>
        <v/>
      </c>
      <c r="I93" s="24">
        <f>IF(G93="","",IF(OR(G93="etapa",G93="sub-etapa"),"",OFFSET(MCQ!I$20,ROW(I93)-ROW(I$20),0)))</f>
        <v/>
      </c>
      <c r="J93" s="25">
        <f>IF(G93="","",OFFSET(MCQ!J$20,ROW(J93)-ROW(J$20),0))</f>
        <v/>
      </c>
      <c r="K93" s="24">
        <f>IF(G93="","",IF(OR(G93="etapa",G93="sub-etapa"),"",OFFSET(MCQ!K$20,ROW(K93)-ROW(K$20),0)))</f>
        <v/>
      </c>
      <c r="L93" s="26">
        <f>IF(G93="","",IF(OR(G93="etapa",G93="sub-etapa"),"",TRUNC(OFFSET(MCQ!L$20,ROW(L93)-ROW(L$20),0),2)))</f>
        <v/>
      </c>
      <c r="M93" s="584">
        <f>IF(I93="", "", IFERROR(VLOOKUP(VALUE(I93), _BaseAbril2026, 4, 0), IFERROR(VLOOKUP(TEXT(I93, "@"), _BaseAbril2026, 4, 0), "")))</f>
        <v/>
      </c>
      <c r="N93" s="585">
        <f>IFERROR(IF(S93="BDI1", TRUNC(M93*(1+$O$18), 2),IF(S93="BDI2", TRUNC(M93*(1+$N$18), 2), "")), "")</f>
        <v/>
      </c>
      <c r="O93" s="586">
        <f>_xlfn.IFS(G93="ETAPA", SUMIFS(ValorTotalComD, Nivel, A93), G93="SUB-ETAPA", SUMIFS(ValorTotalComD, SubNivel, C93), TRUE, T93)</f>
        <v/>
      </c>
      <c r="P93" s="584">
        <f>IF(I93="", "", IFERROR(VLOOKUP(VALUE(I93), _BaseAbril2026, 5, 0), IFERROR(VLOOKUP(TEXT(I93, "@"), _BaseAbril2026, 5, 0), "")))</f>
        <v/>
      </c>
      <c r="Q93" s="585">
        <f>IFERROR(IF(S93="BDI1", TRUNC(P93*(1+$R$18), 2),IF(S93="BDI2", TRUNC(P93*(1+$Q$18), 2), "")), "")</f>
        <v/>
      </c>
      <c r="R93" s="586">
        <f>_xlfn.IFS(G93="ETAPA", SUMIFS(ValorTotalSemD, Nivel, A93), G93="SUB-ETAPA", SUMIFS(ValorTotalSemD, SubNivel, C93), TRUE, U93)</f>
        <v/>
      </c>
      <c r="S93" s="587">
        <f>IF(G93="","",IF(OR(G93="etapa",G93="sub-etapa"),"",OFFSET(MCQ!M$20,ROW(M93)-ROW(M$20),0)))</f>
        <v/>
      </c>
      <c r="T93" s="588">
        <f>IFERROR(TRUNC(L93*N93,2),"")</f>
        <v/>
      </c>
      <c r="U93" s="589">
        <f>IFERROR(TRUNC(L93*Q93,2),"")</f>
        <v/>
      </c>
    </row>
    <row r="94">
      <c r="A94" s="18">
        <f>OFFSET(MCQ!A$20,ROW(A94)-ROW(A$20),0)</f>
        <v/>
      </c>
      <c r="B94" s="18">
        <f>OFFSET(MCQ!B$20,ROW(B94)-ROW(B$20),0)</f>
        <v/>
      </c>
      <c r="C94" s="18">
        <f>OFFSET(MCQ!C$20,ROW(C94)-ROW(C$20),0)</f>
        <v/>
      </c>
      <c r="D94" s="18">
        <f>OFFSET(MCQ!D$20,ROW(D94)-ROW(D$20),0)</f>
        <v/>
      </c>
      <c r="E94" s="18">
        <f>OFFSET(MCQ!E$20,ROW(E94)-ROW(E$20),0)</f>
        <v/>
      </c>
      <c r="F94" s="18" t="n"/>
      <c r="G94" s="233">
        <f>OFFSET(MCQ!G$20,ROW(G94)-ROW(G$20),0)</f>
        <v/>
      </c>
      <c r="H94" s="583">
        <f>IF(G94="","",OFFSET(MCQ!H$20,ROW(H94)-ROW(H$20),0))</f>
        <v/>
      </c>
      <c r="I94" s="24">
        <f>IF(G94="","",IF(OR(G94="etapa",G94="sub-etapa"),"",OFFSET(MCQ!I$20,ROW(I94)-ROW(I$20),0)))</f>
        <v/>
      </c>
      <c r="J94" s="25">
        <f>IF(G94="","",OFFSET(MCQ!J$20,ROW(J94)-ROW(J$20),0))</f>
        <v/>
      </c>
      <c r="K94" s="24">
        <f>IF(G94="","",IF(OR(G94="etapa",G94="sub-etapa"),"",OFFSET(MCQ!K$20,ROW(K94)-ROW(K$20),0)))</f>
        <v/>
      </c>
      <c r="L94" s="26">
        <f>IF(G94="","",IF(OR(G94="etapa",G94="sub-etapa"),"",TRUNC(OFFSET(MCQ!L$20,ROW(L94)-ROW(L$20),0),2)))</f>
        <v/>
      </c>
      <c r="M94" s="584">
        <f>IF(I94="", "", IFERROR(VLOOKUP(VALUE(I94), _BaseAbril2026, 4, 0), IFERROR(VLOOKUP(TEXT(I94, "@"), _BaseAbril2026, 4, 0), "")))</f>
        <v/>
      </c>
      <c r="N94" s="585">
        <f>IFERROR(IF(S94="BDI1", TRUNC(M94*(1+$O$18), 2),IF(S94="BDI2", TRUNC(M94*(1+$N$18), 2), "")), "")</f>
        <v/>
      </c>
      <c r="O94" s="586">
        <f>_xlfn.IFS(G94="ETAPA", SUMIFS(ValorTotalComD, Nivel, A94), G94="SUB-ETAPA", SUMIFS(ValorTotalComD, SubNivel, C94), TRUE, T94)</f>
        <v/>
      </c>
      <c r="P94" s="584">
        <f>IF(I94="", "", IFERROR(VLOOKUP(VALUE(I94), _BaseAbril2026, 5, 0), IFERROR(VLOOKUP(TEXT(I94, "@"), _BaseAbril2026, 5, 0), "")))</f>
        <v/>
      </c>
      <c r="Q94" s="585">
        <f>IFERROR(IF(S94="BDI1", TRUNC(P94*(1+$R$18), 2),IF(S94="BDI2", TRUNC(P94*(1+$Q$18), 2), "")), "")</f>
        <v/>
      </c>
      <c r="R94" s="586">
        <f>_xlfn.IFS(G94="ETAPA", SUMIFS(ValorTotalSemD, Nivel, A94), G94="SUB-ETAPA", SUMIFS(ValorTotalSemD, SubNivel, C94), TRUE, U94)</f>
        <v/>
      </c>
      <c r="S94" s="587">
        <f>IF(G94="","",IF(OR(G94="etapa",G94="sub-etapa"),"",OFFSET(MCQ!M$20,ROW(M94)-ROW(M$20),0)))</f>
        <v/>
      </c>
      <c r="T94" s="588">
        <f>IFERROR(TRUNC(L94*N94,2),"")</f>
        <v/>
      </c>
      <c r="U94" s="589">
        <f>IFERROR(TRUNC(L94*Q94,2),"")</f>
        <v/>
      </c>
    </row>
    <row r="95">
      <c r="A95" s="18">
        <f>OFFSET(MCQ!A$20,ROW(A95)-ROW(A$20),0)</f>
        <v/>
      </c>
      <c r="B95" s="18">
        <f>OFFSET(MCQ!B$20,ROW(B95)-ROW(B$20),0)</f>
        <v/>
      </c>
      <c r="C95" s="18">
        <f>OFFSET(MCQ!C$20,ROW(C95)-ROW(C$20),0)</f>
        <v/>
      </c>
      <c r="D95" s="18">
        <f>OFFSET(MCQ!D$20,ROW(D95)-ROW(D$20),0)</f>
        <v/>
      </c>
      <c r="E95" s="18">
        <f>OFFSET(MCQ!E$20,ROW(E95)-ROW(E$20),0)</f>
        <v/>
      </c>
      <c r="F95" s="18" t="n"/>
      <c r="G95" s="233">
        <f>OFFSET(MCQ!G$20,ROW(G95)-ROW(G$20),0)</f>
        <v/>
      </c>
      <c r="H95" s="583">
        <f>IF(G95="","",OFFSET(MCQ!H$20,ROW(H95)-ROW(H$20),0))</f>
        <v/>
      </c>
      <c r="I95" s="24">
        <f>IF(G95="","",IF(OR(G95="etapa",G95="sub-etapa"),"",OFFSET(MCQ!I$20,ROW(I95)-ROW(I$20),0)))</f>
        <v/>
      </c>
      <c r="J95" s="25">
        <f>IF(G95="","",OFFSET(MCQ!J$20,ROW(J95)-ROW(J$20),0))</f>
        <v/>
      </c>
      <c r="K95" s="24">
        <f>IF(G95="","",IF(OR(G95="etapa",G95="sub-etapa"),"",OFFSET(MCQ!K$20,ROW(K95)-ROW(K$20),0)))</f>
        <v/>
      </c>
      <c r="L95" s="26">
        <f>IF(G95="","",IF(OR(G95="etapa",G95="sub-etapa"),"",TRUNC(OFFSET(MCQ!L$20,ROW(L95)-ROW(L$20),0),2)))</f>
        <v/>
      </c>
      <c r="M95" s="584">
        <f>IF(I95="", "", IFERROR(VLOOKUP(VALUE(I95), _BaseAbril2026, 4, 0), IFERROR(VLOOKUP(TEXT(I95, "@"), _BaseAbril2026, 4, 0), "")))</f>
        <v/>
      </c>
      <c r="N95" s="585">
        <f>IFERROR(IF(S95="BDI1", TRUNC(M95*(1+$O$18), 2),IF(S95="BDI2", TRUNC(M95*(1+$N$18), 2), "")), "")</f>
        <v/>
      </c>
      <c r="O95" s="586">
        <f>_xlfn.IFS(G95="ETAPA", SUMIFS(ValorTotalComD, Nivel, A95), G95="SUB-ETAPA", SUMIFS(ValorTotalComD, SubNivel, C95), TRUE, T95)</f>
        <v/>
      </c>
      <c r="P95" s="584">
        <f>IF(I95="", "", IFERROR(VLOOKUP(VALUE(I95), _BaseAbril2026, 5, 0), IFERROR(VLOOKUP(TEXT(I95, "@"), _BaseAbril2026, 5, 0), "")))</f>
        <v/>
      </c>
      <c r="Q95" s="585">
        <f>IFERROR(IF(S95="BDI1", TRUNC(P95*(1+$R$18), 2),IF(S95="BDI2", TRUNC(P95*(1+$Q$18), 2), "")), "")</f>
        <v/>
      </c>
      <c r="R95" s="586">
        <f>_xlfn.IFS(G95="ETAPA", SUMIFS(ValorTotalSemD, Nivel, A95), G95="SUB-ETAPA", SUMIFS(ValorTotalSemD, SubNivel, C95), TRUE, U95)</f>
        <v/>
      </c>
      <c r="S95" s="587">
        <f>IF(G95="","",IF(OR(G95="etapa",G95="sub-etapa"),"",OFFSET(MCQ!M$20,ROW(M95)-ROW(M$20),0)))</f>
        <v/>
      </c>
      <c r="T95" s="588">
        <f>IFERROR(TRUNC(L95*N95,2),"")</f>
        <v/>
      </c>
      <c r="U95" s="589">
        <f>IFERROR(TRUNC(L95*Q95,2),"")</f>
        <v/>
      </c>
    </row>
    <row r="96">
      <c r="A96" s="18">
        <f>OFFSET(MCQ!A$20,ROW(A96)-ROW(A$20),0)</f>
        <v/>
      </c>
      <c r="B96" s="18">
        <f>OFFSET(MCQ!B$20,ROW(B96)-ROW(B$20),0)</f>
        <v/>
      </c>
      <c r="C96" s="18">
        <f>OFFSET(MCQ!C$20,ROW(C96)-ROW(C$20),0)</f>
        <v/>
      </c>
      <c r="D96" s="18">
        <f>OFFSET(MCQ!D$20,ROW(D96)-ROW(D$20),0)</f>
        <v/>
      </c>
      <c r="E96" s="18">
        <f>OFFSET(MCQ!E$20,ROW(E96)-ROW(E$20),0)</f>
        <v/>
      </c>
      <c r="F96" s="18" t="n"/>
      <c r="G96" s="233">
        <f>OFFSET(MCQ!G$20,ROW(G96)-ROW(G$20),0)</f>
        <v/>
      </c>
      <c r="H96" s="583">
        <f>IF(G96="","",OFFSET(MCQ!H$20,ROW(H96)-ROW(H$20),0))</f>
        <v/>
      </c>
      <c r="I96" s="24">
        <f>IF(G96="","",IF(OR(G96="etapa",G96="sub-etapa"),"",OFFSET(MCQ!I$20,ROW(I96)-ROW(I$20),0)))</f>
        <v/>
      </c>
      <c r="J96" s="25">
        <f>IF(G96="","",OFFSET(MCQ!J$20,ROW(J96)-ROW(J$20),0))</f>
        <v/>
      </c>
      <c r="K96" s="24">
        <f>IF(G96="","",IF(OR(G96="etapa",G96="sub-etapa"),"",OFFSET(MCQ!K$20,ROW(K96)-ROW(K$20),0)))</f>
        <v/>
      </c>
      <c r="L96" s="26">
        <f>IF(G96="","",IF(OR(G96="etapa",G96="sub-etapa"),"",TRUNC(OFFSET(MCQ!L$20,ROW(L96)-ROW(L$20),0),2)))</f>
        <v/>
      </c>
      <c r="M96" s="584">
        <f>IF(I96="", "", IFERROR(VLOOKUP(VALUE(I96), _BaseAbril2026, 4, 0), IFERROR(VLOOKUP(TEXT(I96, "@"), _BaseAbril2026, 4, 0), "")))</f>
        <v/>
      </c>
      <c r="N96" s="585">
        <f>IFERROR(IF(S96="BDI1", TRUNC(M96*(1+$O$18), 2),IF(S96="BDI2", TRUNC(M96*(1+$N$18), 2), "")), "")</f>
        <v/>
      </c>
      <c r="O96" s="586">
        <f>_xlfn.IFS(G96="ETAPA", SUMIFS(ValorTotalComD, Nivel, A96), G96="SUB-ETAPA", SUMIFS(ValorTotalComD, SubNivel, C96), TRUE, T96)</f>
        <v/>
      </c>
      <c r="P96" s="584">
        <f>IF(I96="", "", IFERROR(VLOOKUP(VALUE(I96), _BaseAbril2026, 5, 0), IFERROR(VLOOKUP(TEXT(I96, "@"), _BaseAbril2026, 5, 0), "")))</f>
        <v/>
      </c>
      <c r="Q96" s="585">
        <f>IFERROR(IF(S96="BDI1", TRUNC(P96*(1+$R$18), 2),IF(S96="BDI2", TRUNC(P96*(1+$Q$18), 2), "")), "")</f>
        <v/>
      </c>
      <c r="R96" s="586">
        <f>_xlfn.IFS(G96="ETAPA", SUMIFS(ValorTotalSemD, Nivel, A96), G96="SUB-ETAPA", SUMIFS(ValorTotalSemD, SubNivel, C96), TRUE, U96)</f>
        <v/>
      </c>
      <c r="S96" s="587">
        <f>IF(G96="","",IF(OR(G96="etapa",G96="sub-etapa"),"",OFFSET(MCQ!M$20,ROW(M96)-ROW(M$20),0)))</f>
        <v/>
      </c>
      <c r="T96" s="588">
        <f>IFERROR(TRUNC(L96*N96,2),"")</f>
        <v/>
      </c>
      <c r="U96" s="589">
        <f>IFERROR(TRUNC(L96*Q96,2),"")</f>
        <v/>
      </c>
    </row>
    <row r="97">
      <c r="A97" s="18">
        <f>OFFSET(MCQ!A$20,ROW(A97)-ROW(A$20),0)</f>
        <v/>
      </c>
      <c r="B97" s="18">
        <f>OFFSET(MCQ!B$20,ROW(B97)-ROW(B$20),0)</f>
        <v/>
      </c>
      <c r="C97" s="18">
        <f>OFFSET(MCQ!C$20,ROW(C97)-ROW(C$20),0)</f>
        <v/>
      </c>
      <c r="D97" s="18">
        <f>OFFSET(MCQ!D$20,ROW(D97)-ROW(D$20),0)</f>
        <v/>
      </c>
      <c r="E97" s="18">
        <f>OFFSET(MCQ!E$20,ROW(E97)-ROW(E$20),0)</f>
        <v/>
      </c>
      <c r="F97" s="18" t="n"/>
      <c r="G97" s="233">
        <f>OFFSET(MCQ!G$20,ROW(G97)-ROW(G$20),0)</f>
        <v/>
      </c>
      <c r="H97" s="583">
        <f>IF(G97="","",OFFSET(MCQ!H$20,ROW(H97)-ROW(H$20),0))</f>
        <v/>
      </c>
      <c r="I97" s="24">
        <f>IF(G97="","",IF(OR(G97="etapa",G97="sub-etapa"),"",OFFSET(MCQ!I$20,ROW(I97)-ROW(I$20),0)))</f>
        <v/>
      </c>
      <c r="J97" s="25">
        <f>IF(G97="","",OFFSET(MCQ!J$20,ROW(J97)-ROW(J$20),0))</f>
        <v/>
      </c>
      <c r="K97" s="24">
        <f>IF(G97="","",IF(OR(G97="etapa",G97="sub-etapa"),"",OFFSET(MCQ!K$20,ROW(K97)-ROW(K$20),0)))</f>
        <v/>
      </c>
      <c r="L97" s="26">
        <f>IF(G97="","",IF(OR(G97="etapa",G97="sub-etapa"),"",TRUNC(OFFSET(MCQ!L$20,ROW(L97)-ROW(L$20),0),2)))</f>
        <v/>
      </c>
      <c r="M97" s="584">
        <f>IF(I97="", "", IFERROR(VLOOKUP(VALUE(I97), _BaseAbril2026, 4, 0), IFERROR(VLOOKUP(TEXT(I97, "@"), _BaseAbril2026, 4, 0), "")))</f>
        <v/>
      </c>
      <c r="N97" s="585">
        <f>IFERROR(IF(S97="BDI1", TRUNC(M97*(1+$O$18), 2),IF(S97="BDI2", TRUNC(M97*(1+$N$18), 2), "")), "")</f>
        <v/>
      </c>
      <c r="O97" s="586">
        <f>_xlfn.IFS(G97="ETAPA", SUMIFS(ValorTotalComD, Nivel, A97), G97="SUB-ETAPA", SUMIFS(ValorTotalComD, SubNivel, C97), TRUE, T97)</f>
        <v/>
      </c>
      <c r="P97" s="584">
        <f>IF(I97="", "", IFERROR(VLOOKUP(VALUE(I97), _BaseAbril2026, 5, 0), IFERROR(VLOOKUP(TEXT(I97, "@"), _BaseAbril2026, 5, 0), "")))</f>
        <v/>
      </c>
      <c r="Q97" s="585">
        <f>IFERROR(IF(S97="BDI1", TRUNC(P97*(1+$R$18), 2),IF(S97="BDI2", TRUNC(P97*(1+$Q$18), 2), "")), "")</f>
        <v/>
      </c>
      <c r="R97" s="586">
        <f>_xlfn.IFS(G97="ETAPA", SUMIFS(ValorTotalSemD, Nivel, A97), G97="SUB-ETAPA", SUMIFS(ValorTotalSemD, SubNivel, C97), TRUE, U97)</f>
        <v/>
      </c>
      <c r="S97" s="587">
        <f>IF(G97="","",IF(OR(G97="etapa",G97="sub-etapa"),"",OFFSET(MCQ!M$20,ROW(M97)-ROW(M$20),0)))</f>
        <v/>
      </c>
      <c r="T97" s="588">
        <f>IFERROR(TRUNC(L97*N97,2),"")</f>
        <v/>
      </c>
      <c r="U97" s="589">
        <f>IFERROR(TRUNC(L97*Q97,2),"")</f>
        <v/>
      </c>
    </row>
    <row r="98">
      <c r="A98" s="18">
        <f>OFFSET(MCQ!A$20,ROW(A98)-ROW(A$20),0)</f>
        <v/>
      </c>
      <c r="B98" s="18">
        <f>OFFSET(MCQ!B$20,ROW(B98)-ROW(B$20),0)</f>
        <v/>
      </c>
      <c r="C98" s="18">
        <f>OFFSET(MCQ!C$20,ROW(C98)-ROW(C$20),0)</f>
        <v/>
      </c>
      <c r="D98" s="18">
        <f>OFFSET(MCQ!D$20,ROW(D98)-ROW(D$20),0)</f>
        <v/>
      </c>
      <c r="E98" s="18">
        <f>OFFSET(MCQ!E$20,ROW(E98)-ROW(E$20),0)</f>
        <v/>
      </c>
      <c r="F98" s="18" t="n"/>
      <c r="G98" s="233">
        <f>OFFSET(MCQ!G$20,ROW(G98)-ROW(G$20),0)</f>
        <v/>
      </c>
      <c r="H98" s="583">
        <f>IF(G98="","",OFFSET(MCQ!H$20,ROW(H98)-ROW(H$20),0))</f>
        <v/>
      </c>
      <c r="I98" s="24">
        <f>IF(G98="","",IF(OR(G98="etapa",G98="sub-etapa"),"",OFFSET(MCQ!I$20,ROW(I98)-ROW(I$20),0)))</f>
        <v/>
      </c>
      <c r="J98" s="25">
        <f>IF(G98="","",OFFSET(MCQ!J$20,ROW(J98)-ROW(J$20),0))</f>
        <v/>
      </c>
      <c r="K98" s="24">
        <f>IF(G98="","",IF(OR(G98="etapa",G98="sub-etapa"),"",OFFSET(MCQ!K$20,ROW(K98)-ROW(K$20),0)))</f>
        <v/>
      </c>
      <c r="L98" s="26">
        <f>IF(G98="","",IF(OR(G98="etapa",G98="sub-etapa"),"",TRUNC(OFFSET(MCQ!L$20,ROW(L98)-ROW(L$20),0),2)))</f>
        <v/>
      </c>
      <c r="M98" s="584">
        <f>IF(I98="", "", IFERROR(VLOOKUP(VALUE(I98), _BaseAbril2026, 4, 0), IFERROR(VLOOKUP(TEXT(I98, "@"), _BaseAbril2026, 4, 0), "")))</f>
        <v/>
      </c>
      <c r="N98" s="585">
        <f>IFERROR(IF(S98="BDI1", TRUNC(M98*(1+$O$18), 2),IF(S98="BDI2", TRUNC(M98*(1+$N$18), 2), "")), "")</f>
        <v/>
      </c>
      <c r="O98" s="586">
        <f>_xlfn.IFS(G98="ETAPA", SUMIFS(ValorTotalComD, Nivel, A98), G98="SUB-ETAPA", SUMIFS(ValorTotalComD, SubNivel, C98), TRUE, T98)</f>
        <v/>
      </c>
      <c r="P98" s="584">
        <f>IF(I98="", "", IFERROR(VLOOKUP(VALUE(I98), _BaseAbril2026, 5, 0), IFERROR(VLOOKUP(TEXT(I98, "@"), _BaseAbril2026, 5, 0), "")))</f>
        <v/>
      </c>
      <c r="Q98" s="585">
        <f>IFERROR(IF(S98="BDI1", TRUNC(P98*(1+$R$18), 2),IF(S98="BDI2", TRUNC(P98*(1+$Q$18), 2), "")), "")</f>
        <v/>
      </c>
      <c r="R98" s="586">
        <f>_xlfn.IFS(G98="ETAPA", SUMIFS(ValorTotalSemD, Nivel, A98), G98="SUB-ETAPA", SUMIFS(ValorTotalSemD, SubNivel, C98), TRUE, U98)</f>
        <v/>
      </c>
      <c r="S98" s="587">
        <f>IF(G98="","",IF(OR(G98="etapa",G98="sub-etapa"),"",OFFSET(MCQ!M$20,ROW(M98)-ROW(M$20),0)))</f>
        <v/>
      </c>
      <c r="T98" s="588">
        <f>IFERROR(TRUNC(L98*N98,2),"")</f>
        <v/>
      </c>
      <c r="U98" s="589">
        <f>IFERROR(TRUNC(L98*Q98,2),"")</f>
        <v/>
      </c>
    </row>
    <row r="99">
      <c r="A99" s="18">
        <f>OFFSET(MCQ!A$20,ROW(A99)-ROW(A$20),0)</f>
        <v/>
      </c>
      <c r="B99" s="18">
        <f>OFFSET(MCQ!B$20,ROW(B99)-ROW(B$20),0)</f>
        <v/>
      </c>
      <c r="C99" s="18">
        <f>OFFSET(MCQ!C$20,ROW(C99)-ROW(C$20),0)</f>
        <v/>
      </c>
      <c r="D99" s="18">
        <f>OFFSET(MCQ!D$20,ROW(D99)-ROW(D$20),0)</f>
        <v/>
      </c>
      <c r="E99" s="18">
        <f>OFFSET(MCQ!E$20,ROW(E99)-ROW(E$20),0)</f>
        <v/>
      </c>
      <c r="F99" s="18" t="n"/>
      <c r="G99" s="233">
        <f>OFFSET(MCQ!G$20,ROW(G99)-ROW(G$20),0)</f>
        <v/>
      </c>
      <c r="H99" s="583">
        <f>IF(G99="","",OFFSET(MCQ!H$20,ROW(H99)-ROW(H$20),0))</f>
        <v/>
      </c>
      <c r="I99" s="24">
        <f>IF(G99="","",IF(OR(G99="etapa",G99="sub-etapa"),"",OFFSET(MCQ!I$20,ROW(I99)-ROW(I$20),0)))</f>
        <v/>
      </c>
      <c r="J99" s="25">
        <f>IF(G99="","",OFFSET(MCQ!J$20,ROW(J99)-ROW(J$20),0))</f>
        <v/>
      </c>
      <c r="K99" s="24">
        <f>IF(G99="","",IF(OR(G99="etapa",G99="sub-etapa"),"",OFFSET(MCQ!K$20,ROW(K99)-ROW(K$20),0)))</f>
        <v/>
      </c>
      <c r="L99" s="26">
        <f>IF(G99="","",IF(OR(G99="etapa",G99="sub-etapa"),"",TRUNC(OFFSET(MCQ!L$20,ROW(L99)-ROW(L$20),0),2)))</f>
        <v/>
      </c>
      <c r="M99" s="584">
        <f>IF(I99="", "", IFERROR(VLOOKUP(VALUE(I99), _BaseAbril2026, 4, 0), IFERROR(VLOOKUP(TEXT(I99, "@"), _BaseAbril2026, 4, 0), "")))</f>
        <v/>
      </c>
      <c r="N99" s="585">
        <f>IFERROR(IF(S99="BDI1", TRUNC(M99*(1+$O$18), 2),IF(S99="BDI2", TRUNC(M99*(1+$N$18), 2), "")), "")</f>
        <v/>
      </c>
      <c r="O99" s="586">
        <f>_xlfn.IFS(G99="ETAPA", SUMIFS(ValorTotalComD, Nivel, A99), G99="SUB-ETAPA", SUMIFS(ValorTotalComD, SubNivel, C99), TRUE, T99)</f>
        <v/>
      </c>
      <c r="P99" s="584">
        <f>IF(I99="", "", IFERROR(VLOOKUP(VALUE(I99), _BaseAbril2026, 5, 0), IFERROR(VLOOKUP(TEXT(I99, "@"), _BaseAbril2026, 5, 0), "")))</f>
        <v/>
      </c>
      <c r="Q99" s="585">
        <f>IFERROR(IF(S99="BDI1", TRUNC(P99*(1+$R$18), 2),IF(S99="BDI2", TRUNC(P99*(1+$Q$18), 2), "")), "")</f>
        <v/>
      </c>
      <c r="R99" s="586">
        <f>_xlfn.IFS(G99="ETAPA", SUMIFS(ValorTotalSemD, Nivel, A99), G99="SUB-ETAPA", SUMIFS(ValorTotalSemD, SubNivel, C99), TRUE, U99)</f>
        <v/>
      </c>
      <c r="S99" s="587">
        <f>IF(G99="","",IF(OR(G99="etapa",G99="sub-etapa"),"",OFFSET(MCQ!M$20,ROW(M99)-ROW(M$20),0)))</f>
        <v/>
      </c>
      <c r="T99" s="588">
        <f>IFERROR(TRUNC(L99*N99,2),"")</f>
        <v/>
      </c>
      <c r="U99" s="589">
        <f>IFERROR(TRUNC(L99*Q99,2),"")</f>
        <v/>
      </c>
    </row>
    <row r="100">
      <c r="A100" s="18">
        <f>OFFSET(MCQ!A$20,ROW(A100)-ROW(A$20),0)</f>
        <v/>
      </c>
      <c r="B100" s="18">
        <f>OFFSET(MCQ!B$20,ROW(B100)-ROW(B$20),0)</f>
        <v/>
      </c>
      <c r="C100" s="18">
        <f>OFFSET(MCQ!C$20,ROW(C100)-ROW(C$20),0)</f>
        <v/>
      </c>
      <c r="D100" s="18">
        <f>OFFSET(MCQ!D$20,ROW(D100)-ROW(D$20),0)</f>
        <v/>
      </c>
      <c r="E100" s="18">
        <f>OFFSET(MCQ!E$20,ROW(E100)-ROW(E$20),0)</f>
        <v/>
      </c>
      <c r="F100" s="18" t="n"/>
      <c r="G100" s="233">
        <f>OFFSET(MCQ!G$20,ROW(G100)-ROW(G$20),0)</f>
        <v/>
      </c>
      <c r="H100" s="583">
        <f>IF(G100="","",OFFSET(MCQ!H$20,ROW(H100)-ROW(H$20),0))</f>
        <v/>
      </c>
      <c r="I100" s="24">
        <f>IF(G100="","",IF(OR(G100="etapa",G100="sub-etapa"),"",OFFSET(MCQ!I$20,ROW(I100)-ROW(I$20),0)))</f>
        <v/>
      </c>
      <c r="J100" s="25">
        <f>IF(G100="","",OFFSET(MCQ!J$20,ROW(J100)-ROW(J$20),0))</f>
        <v/>
      </c>
      <c r="K100" s="24">
        <f>IF(G100="","",IF(OR(G100="etapa",G100="sub-etapa"),"",OFFSET(MCQ!K$20,ROW(K100)-ROW(K$20),0)))</f>
        <v/>
      </c>
      <c r="L100" s="26">
        <f>IF(G100="","",IF(OR(G100="etapa",G100="sub-etapa"),"",TRUNC(OFFSET(MCQ!L$20,ROW(L100)-ROW(L$20),0),2)))</f>
        <v/>
      </c>
      <c r="M100" s="584">
        <f>IF(I100="", "", IFERROR(VLOOKUP(VALUE(I100), _BaseAbril2026, 4, 0), IFERROR(VLOOKUP(TEXT(I100, "@"), _BaseAbril2026, 4, 0), "")))</f>
        <v/>
      </c>
      <c r="N100" s="585">
        <f>IFERROR(IF(S100="BDI1", TRUNC(M100*(1+$O$18), 2),IF(S100="BDI2", TRUNC(M100*(1+$N$18), 2), "")), "")</f>
        <v/>
      </c>
      <c r="O100" s="586">
        <f>_xlfn.IFS(G100="ETAPA", SUMIFS(ValorTotalComD, Nivel, A100), G100="SUB-ETAPA", SUMIFS(ValorTotalComD, SubNivel, C100), TRUE, T100)</f>
        <v/>
      </c>
      <c r="P100" s="584">
        <f>IF(I100="", "", IFERROR(VLOOKUP(VALUE(I100), _BaseAbril2026, 5, 0), IFERROR(VLOOKUP(TEXT(I100, "@"), _BaseAbril2026, 5, 0), "")))</f>
        <v/>
      </c>
      <c r="Q100" s="585">
        <f>IFERROR(IF(S100="BDI1", TRUNC(P100*(1+$R$18), 2),IF(S100="BDI2", TRUNC(P100*(1+$Q$18), 2), "")), "")</f>
        <v/>
      </c>
      <c r="R100" s="586">
        <f>_xlfn.IFS(G100="ETAPA", SUMIFS(ValorTotalSemD, Nivel, A100), G100="SUB-ETAPA", SUMIFS(ValorTotalSemD, SubNivel, C100), TRUE, U100)</f>
        <v/>
      </c>
      <c r="S100" s="587">
        <f>IF(G100="","",IF(OR(G100="etapa",G100="sub-etapa"),"",OFFSET(MCQ!M$20,ROW(M100)-ROW(M$20),0)))</f>
        <v/>
      </c>
      <c r="T100" s="588">
        <f>IFERROR(TRUNC(L100*N100,2),"")</f>
        <v/>
      </c>
      <c r="U100" s="589">
        <f>IFERROR(TRUNC(L100*Q100,2),"")</f>
        <v/>
      </c>
    </row>
    <row r="101">
      <c r="A101" s="18">
        <f>OFFSET(MCQ!A$20,ROW(A101)-ROW(A$20),0)</f>
        <v/>
      </c>
      <c r="B101" s="18">
        <f>OFFSET(MCQ!B$20,ROW(B101)-ROW(B$20),0)</f>
        <v/>
      </c>
      <c r="C101" s="18">
        <f>OFFSET(MCQ!C$20,ROW(C101)-ROW(C$20),0)</f>
        <v/>
      </c>
      <c r="D101" s="18">
        <f>OFFSET(MCQ!D$20,ROW(D101)-ROW(D$20),0)</f>
        <v/>
      </c>
      <c r="E101" s="18">
        <f>OFFSET(MCQ!E$20,ROW(E101)-ROW(E$20),0)</f>
        <v/>
      </c>
      <c r="F101" s="18" t="n"/>
      <c r="G101" s="233">
        <f>OFFSET(MCQ!G$20,ROW(G101)-ROW(G$20),0)</f>
        <v/>
      </c>
      <c r="H101" s="583">
        <f>IF(G101="","",OFFSET(MCQ!H$20,ROW(H101)-ROW(H$20),0))</f>
        <v/>
      </c>
      <c r="I101" s="24">
        <f>IF(G101="","",IF(OR(G101="etapa",G101="sub-etapa"),"",OFFSET(MCQ!I$20,ROW(I101)-ROW(I$20),0)))</f>
        <v/>
      </c>
      <c r="J101" s="25">
        <f>IF(G101="","",OFFSET(MCQ!J$20,ROW(J101)-ROW(J$20),0))</f>
        <v/>
      </c>
      <c r="K101" s="24">
        <f>IF(G101="","",IF(OR(G101="etapa",G101="sub-etapa"),"",OFFSET(MCQ!K$20,ROW(K101)-ROW(K$20),0)))</f>
        <v/>
      </c>
      <c r="L101" s="26">
        <f>IF(G101="","",IF(OR(G101="etapa",G101="sub-etapa"),"",TRUNC(OFFSET(MCQ!L$20,ROW(L101)-ROW(L$20),0),2)))</f>
        <v/>
      </c>
      <c r="M101" s="584">
        <f>IF(I101="", "", IFERROR(VLOOKUP(VALUE(I101), _BaseAbril2026, 4, 0), IFERROR(VLOOKUP(TEXT(I101, "@"), _BaseAbril2026, 4, 0), "")))</f>
        <v/>
      </c>
      <c r="N101" s="585">
        <f>IFERROR(IF(S101="BDI1", TRUNC(M101*(1+$O$18), 2),IF(S101="BDI2", TRUNC(M101*(1+$N$18), 2), "")), "")</f>
        <v/>
      </c>
      <c r="O101" s="586">
        <f>_xlfn.IFS(G101="ETAPA", SUMIFS(ValorTotalComD, Nivel, A101), G101="SUB-ETAPA", SUMIFS(ValorTotalComD, SubNivel, C101), TRUE, T101)</f>
        <v/>
      </c>
      <c r="P101" s="584">
        <f>IF(I101="", "", IFERROR(VLOOKUP(VALUE(I101), _BaseAbril2026, 5, 0), IFERROR(VLOOKUP(TEXT(I101, "@"), _BaseAbril2026, 5, 0), "")))</f>
        <v/>
      </c>
      <c r="Q101" s="585">
        <f>IFERROR(IF(S101="BDI1", TRUNC(P101*(1+$R$18), 2),IF(S101="BDI2", TRUNC(P101*(1+$Q$18), 2), "")), "")</f>
        <v/>
      </c>
      <c r="R101" s="586">
        <f>_xlfn.IFS(G101="ETAPA", SUMIFS(ValorTotalSemD, Nivel, A101), G101="SUB-ETAPA", SUMIFS(ValorTotalSemD, SubNivel, C101), TRUE, U101)</f>
        <v/>
      </c>
      <c r="S101" s="587">
        <f>IF(G101="","",IF(OR(G101="etapa",G101="sub-etapa"),"",OFFSET(MCQ!M$20,ROW(M101)-ROW(M$20),0)))</f>
        <v/>
      </c>
      <c r="T101" s="588">
        <f>IFERROR(TRUNC(L101*N101,2),"")</f>
        <v/>
      </c>
      <c r="U101" s="589">
        <f>IFERROR(TRUNC(L101*Q101,2),"")</f>
        <v/>
      </c>
    </row>
    <row r="102">
      <c r="A102" s="18">
        <f>OFFSET(MCQ!A$20,ROW(A102)-ROW(A$20),0)</f>
        <v/>
      </c>
      <c r="B102" s="18">
        <f>OFFSET(MCQ!B$20,ROW(B102)-ROW(B$20),0)</f>
        <v/>
      </c>
      <c r="C102" s="18">
        <f>OFFSET(MCQ!C$20,ROW(C102)-ROW(C$20),0)</f>
        <v/>
      </c>
      <c r="D102" s="18">
        <f>OFFSET(MCQ!D$20,ROW(D102)-ROW(D$20),0)</f>
        <v/>
      </c>
      <c r="E102" s="18">
        <f>OFFSET(MCQ!E$20,ROW(E102)-ROW(E$20),0)</f>
        <v/>
      </c>
      <c r="F102" s="18" t="n"/>
      <c r="G102" s="233">
        <f>OFFSET(MCQ!G$20,ROW(G102)-ROW(G$20),0)</f>
        <v/>
      </c>
      <c r="H102" s="583">
        <f>IF(G102="","",OFFSET(MCQ!H$20,ROW(H102)-ROW(H$20),0))</f>
        <v/>
      </c>
      <c r="I102" s="24">
        <f>IF(G102="","",IF(OR(G102="etapa",G102="sub-etapa"),"",OFFSET(MCQ!I$20,ROW(I102)-ROW(I$20),0)))</f>
        <v/>
      </c>
      <c r="J102" s="25">
        <f>IF(G102="","",OFFSET(MCQ!J$20,ROW(J102)-ROW(J$20),0))</f>
        <v/>
      </c>
      <c r="K102" s="24">
        <f>IF(G102="","",IF(OR(G102="etapa",G102="sub-etapa"),"",OFFSET(MCQ!K$20,ROW(K102)-ROW(K$20),0)))</f>
        <v/>
      </c>
      <c r="L102" s="26">
        <f>IF(G102="","",IF(OR(G102="etapa",G102="sub-etapa"),"",TRUNC(OFFSET(MCQ!L$20,ROW(L102)-ROW(L$20),0),2)))</f>
        <v/>
      </c>
      <c r="M102" s="584">
        <f>IF(I102="", "", IFERROR(VLOOKUP(VALUE(I102), _BaseAbril2026, 4, 0), IFERROR(VLOOKUP(TEXT(I102, "@"), _BaseAbril2026, 4, 0), "")))</f>
        <v/>
      </c>
      <c r="N102" s="585">
        <f>IFERROR(IF(S102="BDI1", TRUNC(M102*(1+$O$18), 2),IF(S102="BDI2", TRUNC(M102*(1+$N$18), 2), "")), "")</f>
        <v/>
      </c>
      <c r="O102" s="586">
        <f>_xlfn.IFS(G102="ETAPA", SUMIFS(ValorTotalComD, Nivel, A102), G102="SUB-ETAPA", SUMIFS(ValorTotalComD, SubNivel, C102), TRUE, T102)</f>
        <v/>
      </c>
      <c r="P102" s="584">
        <f>IF(I102="", "", IFERROR(VLOOKUP(VALUE(I102), _BaseAbril2026, 5, 0), IFERROR(VLOOKUP(TEXT(I102, "@"), _BaseAbril2026, 5, 0), "")))</f>
        <v/>
      </c>
      <c r="Q102" s="585">
        <f>IFERROR(IF(S102="BDI1", TRUNC(P102*(1+$R$18), 2),IF(S102="BDI2", TRUNC(P102*(1+$Q$18), 2), "")), "")</f>
        <v/>
      </c>
      <c r="R102" s="586">
        <f>_xlfn.IFS(G102="ETAPA", SUMIFS(ValorTotalSemD, Nivel, A102), G102="SUB-ETAPA", SUMIFS(ValorTotalSemD, SubNivel, C102), TRUE, U102)</f>
        <v/>
      </c>
      <c r="S102" s="587">
        <f>IF(G102="","",IF(OR(G102="etapa",G102="sub-etapa"),"",OFFSET(MCQ!M$20,ROW(M102)-ROW(M$20),0)))</f>
        <v/>
      </c>
      <c r="T102" s="588">
        <f>IFERROR(TRUNC(L102*N102,2),"")</f>
        <v/>
      </c>
      <c r="U102" s="589">
        <f>IFERROR(TRUNC(L102*Q102,2),"")</f>
        <v/>
      </c>
    </row>
    <row r="103">
      <c r="A103" s="18">
        <f>OFFSET(MCQ!A$20,ROW(A103)-ROW(A$20),0)</f>
        <v/>
      </c>
      <c r="B103" s="18">
        <f>OFFSET(MCQ!B$20,ROW(B103)-ROW(B$20),0)</f>
        <v/>
      </c>
      <c r="C103" s="18">
        <f>OFFSET(MCQ!C$20,ROW(C103)-ROW(C$20),0)</f>
        <v/>
      </c>
      <c r="D103" s="18">
        <f>OFFSET(MCQ!D$20,ROW(D103)-ROW(D$20),0)</f>
        <v/>
      </c>
      <c r="E103" s="18">
        <f>OFFSET(MCQ!E$20,ROW(E103)-ROW(E$20),0)</f>
        <v/>
      </c>
      <c r="F103" s="18" t="n"/>
      <c r="G103" s="233">
        <f>OFFSET(MCQ!G$20,ROW(G103)-ROW(G$20),0)</f>
        <v/>
      </c>
      <c r="H103" s="583">
        <f>IF(G103="","",OFFSET(MCQ!H$20,ROW(H103)-ROW(H$20),0))</f>
        <v/>
      </c>
      <c r="I103" s="24">
        <f>IF(G103="","",IF(OR(G103="etapa",G103="sub-etapa"),"",OFFSET(MCQ!I$20,ROW(I103)-ROW(I$20),0)))</f>
        <v/>
      </c>
      <c r="J103" s="25">
        <f>IF(G103="","",OFFSET(MCQ!J$20,ROW(J103)-ROW(J$20),0))</f>
        <v/>
      </c>
      <c r="K103" s="24">
        <f>IF(G103="","",IF(OR(G103="etapa",G103="sub-etapa"),"",OFFSET(MCQ!K$20,ROW(K103)-ROW(K$20),0)))</f>
        <v/>
      </c>
      <c r="L103" s="26">
        <f>IF(G103="","",IF(OR(G103="etapa",G103="sub-etapa"),"",TRUNC(OFFSET(MCQ!L$20,ROW(L103)-ROW(L$20),0),2)))</f>
        <v/>
      </c>
      <c r="M103" s="584">
        <f>IF(I103="", "", IFERROR(VLOOKUP(VALUE(I103), _BaseAbril2026, 4, 0), IFERROR(VLOOKUP(TEXT(I103, "@"), _BaseAbril2026, 4, 0), "")))</f>
        <v/>
      </c>
      <c r="N103" s="585">
        <f>IFERROR(IF(S103="BDI1", TRUNC(M103*(1+$O$18), 2),IF(S103="BDI2", TRUNC(M103*(1+$N$18), 2), "")), "")</f>
        <v/>
      </c>
      <c r="O103" s="586">
        <f>_xlfn.IFS(G103="ETAPA", SUMIFS(ValorTotalComD, Nivel, A103), G103="SUB-ETAPA", SUMIFS(ValorTotalComD, SubNivel, C103), TRUE, T103)</f>
        <v/>
      </c>
      <c r="P103" s="584">
        <f>IF(I103="", "", IFERROR(VLOOKUP(VALUE(I103), _BaseAbril2026, 5, 0), IFERROR(VLOOKUP(TEXT(I103, "@"), _BaseAbril2026, 5, 0), "")))</f>
        <v/>
      </c>
      <c r="Q103" s="585">
        <f>IFERROR(IF(S103="BDI1", TRUNC(P103*(1+$R$18), 2),IF(S103="BDI2", TRUNC(P103*(1+$Q$18), 2), "")), "")</f>
        <v/>
      </c>
      <c r="R103" s="586">
        <f>_xlfn.IFS(G103="ETAPA", SUMIFS(ValorTotalSemD, Nivel, A103), G103="SUB-ETAPA", SUMIFS(ValorTotalSemD, SubNivel, C103), TRUE, U103)</f>
        <v/>
      </c>
      <c r="S103" s="587">
        <f>IF(G103="","",IF(OR(G103="etapa",G103="sub-etapa"),"",OFFSET(MCQ!M$20,ROW(M103)-ROW(M$20),0)))</f>
        <v/>
      </c>
      <c r="T103" s="588">
        <f>IFERROR(TRUNC(L103*N103,2),"")</f>
        <v/>
      </c>
      <c r="U103" s="589">
        <f>IFERROR(TRUNC(L103*Q103,2),"")</f>
        <v/>
      </c>
    </row>
    <row r="104">
      <c r="A104" s="18">
        <f>OFFSET(MCQ!A$20,ROW(A104)-ROW(A$20),0)</f>
        <v/>
      </c>
      <c r="B104" s="18">
        <f>OFFSET(MCQ!B$20,ROW(B104)-ROW(B$20),0)</f>
        <v/>
      </c>
      <c r="C104" s="18">
        <f>OFFSET(MCQ!C$20,ROW(C104)-ROW(C$20),0)</f>
        <v/>
      </c>
      <c r="D104" s="18">
        <f>OFFSET(MCQ!D$20,ROW(D104)-ROW(D$20),0)</f>
        <v/>
      </c>
      <c r="E104" s="18">
        <f>OFFSET(MCQ!E$20,ROW(E104)-ROW(E$20),0)</f>
        <v/>
      </c>
      <c r="F104" s="18" t="n"/>
      <c r="G104" s="233">
        <f>OFFSET(MCQ!G$20,ROW(G104)-ROW(G$20),0)</f>
        <v/>
      </c>
      <c r="H104" s="583">
        <f>IF(G104="","",OFFSET(MCQ!H$20,ROW(H104)-ROW(H$20),0))</f>
        <v/>
      </c>
      <c r="I104" s="24">
        <f>IF(G104="","",IF(OR(G104="etapa",G104="sub-etapa"),"",OFFSET(MCQ!I$20,ROW(I104)-ROW(I$20),0)))</f>
        <v/>
      </c>
      <c r="J104" s="25">
        <f>IF(G104="","",OFFSET(MCQ!J$20,ROW(J104)-ROW(J$20),0))</f>
        <v/>
      </c>
      <c r="K104" s="24">
        <f>IF(G104="","",IF(OR(G104="etapa",G104="sub-etapa"),"",OFFSET(MCQ!K$20,ROW(K104)-ROW(K$20),0)))</f>
        <v/>
      </c>
      <c r="L104" s="26">
        <f>IF(G104="","",IF(OR(G104="etapa",G104="sub-etapa"),"",TRUNC(OFFSET(MCQ!L$20,ROW(L104)-ROW(L$20),0),2)))</f>
        <v/>
      </c>
      <c r="M104" s="584">
        <f>IF(I104="", "", IFERROR(VLOOKUP(VALUE(I104), _BaseAbril2026, 4, 0), IFERROR(VLOOKUP(TEXT(I104, "@"), _BaseAbril2026, 4, 0), "")))</f>
        <v/>
      </c>
      <c r="N104" s="585">
        <f>IFERROR(IF(S104="BDI1", TRUNC(M104*(1+$O$18), 2),IF(S104="BDI2", TRUNC(M104*(1+$N$18), 2), "")), "")</f>
        <v/>
      </c>
      <c r="O104" s="586">
        <f>_xlfn.IFS(G104="ETAPA", SUMIFS(ValorTotalComD, Nivel, A104), G104="SUB-ETAPA", SUMIFS(ValorTotalComD, SubNivel, C104), TRUE, T104)</f>
        <v/>
      </c>
      <c r="P104" s="584">
        <f>IF(I104="", "", IFERROR(VLOOKUP(VALUE(I104), _BaseAbril2026, 5, 0), IFERROR(VLOOKUP(TEXT(I104, "@"), _BaseAbril2026, 5, 0), "")))</f>
        <v/>
      </c>
      <c r="Q104" s="585">
        <f>IFERROR(IF(S104="BDI1", TRUNC(P104*(1+$R$18), 2),IF(S104="BDI2", TRUNC(P104*(1+$Q$18), 2), "")), "")</f>
        <v/>
      </c>
      <c r="R104" s="586">
        <f>_xlfn.IFS(G104="ETAPA", SUMIFS(ValorTotalSemD, Nivel, A104), G104="SUB-ETAPA", SUMIFS(ValorTotalSemD, SubNivel, C104), TRUE, U104)</f>
        <v/>
      </c>
      <c r="S104" s="587">
        <f>IF(G104="","",IF(OR(G104="etapa",G104="sub-etapa"),"",OFFSET(MCQ!M$20,ROW(M104)-ROW(M$20),0)))</f>
        <v/>
      </c>
      <c r="T104" s="588">
        <f>IFERROR(TRUNC(L104*N104,2),"")</f>
        <v/>
      </c>
      <c r="U104" s="589">
        <f>IFERROR(TRUNC(L104*Q104,2),"")</f>
        <v/>
      </c>
    </row>
    <row r="105">
      <c r="A105" s="18">
        <f>OFFSET(MCQ!A$20,ROW(A105)-ROW(A$20),0)</f>
        <v/>
      </c>
      <c r="B105" s="18">
        <f>OFFSET(MCQ!B$20,ROW(B105)-ROW(B$20),0)</f>
        <v/>
      </c>
      <c r="C105" s="18">
        <f>OFFSET(MCQ!C$20,ROW(C105)-ROW(C$20),0)</f>
        <v/>
      </c>
      <c r="D105" s="18">
        <f>OFFSET(MCQ!D$20,ROW(D105)-ROW(D$20),0)</f>
        <v/>
      </c>
      <c r="E105" s="18">
        <f>OFFSET(MCQ!E$20,ROW(E105)-ROW(E$20),0)</f>
        <v/>
      </c>
      <c r="F105" s="18" t="n"/>
      <c r="G105" s="233">
        <f>OFFSET(MCQ!G$20,ROW(G105)-ROW(G$20),0)</f>
        <v/>
      </c>
      <c r="H105" s="583">
        <f>IF(G105="","",OFFSET(MCQ!H$20,ROW(H105)-ROW(H$20),0))</f>
        <v/>
      </c>
      <c r="I105" s="24">
        <f>IF(G105="","",IF(OR(G105="etapa",G105="sub-etapa"),"",OFFSET(MCQ!I$20,ROW(I105)-ROW(I$20),0)))</f>
        <v/>
      </c>
      <c r="J105" s="25">
        <f>IF(G105="","",OFFSET(MCQ!J$20,ROW(J105)-ROW(J$20),0))</f>
        <v/>
      </c>
      <c r="K105" s="24">
        <f>IF(G105="","",IF(OR(G105="etapa",G105="sub-etapa"),"",OFFSET(MCQ!K$20,ROW(K105)-ROW(K$20),0)))</f>
        <v/>
      </c>
      <c r="L105" s="26">
        <f>IF(G105="","",IF(OR(G105="etapa",G105="sub-etapa"),"",TRUNC(OFFSET(MCQ!L$20,ROW(L105)-ROW(L$20),0),2)))</f>
        <v/>
      </c>
      <c r="M105" s="584">
        <f>IF(I105="", "", IFERROR(VLOOKUP(VALUE(I105), _BaseAbril2026, 4, 0), IFERROR(VLOOKUP(TEXT(I105, "@"), _BaseAbril2026, 4, 0), "")))</f>
        <v/>
      </c>
      <c r="N105" s="585">
        <f>IFERROR(IF(S105="BDI1", TRUNC(M105*(1+$O$18), 2),IF(S105="BDI2", TRUNC(M105*(1+$N$18), 2), "")), "")</f>
        <v/>
      </c>
      <c r="O105" s="586">
        <f>_xlfn.IFS(G105="ETAPA", SUMIFS(ValorTotalComD, Nivel, A105), G105="SUB-ETAPA", SUMIFS(ValorTotalComD, SubNivel, C105), TRUE, T105)</f>
        <v/>
      </c>
      <c r="P105" s="584">
        <f>IF(I105="", "", IFERROR(VLOOKUP(VALUE(I105), _BaseAbril2026, 5, 0), IFERROR(VLOOKUP(TEXT(I105, "@"), _BaseAbril2026, 5, 0), "")))</f>
        <v/>
      </c>
      <c r="Q105" s="585">
        <f>IFERROR(IF(S105="BDI1", TRUNC(P105*(1+$R$18), 2),IF(S105="BDI2", TRUNC(P105*(1+$Q$18), 2), "")), "")</f>
        <v/>
      </c>
      <c r="R105" s="586">
        <f>_xlfn.IFS(G105="ETAPA", SUMIFS(ValorTotalSemD, Nivel, A105), G105="SUB-ETAPA", SUMIFS(ValorTotalSemD, SubNivel, C105), TRUE, U105)</f>
        <v/>
      </c>
      <c r="S105" s="587">
        <f>IF(G105="","",IF(OR(G105="etapa",G105="sub-etapa"),"",OFFSET(MCQ!M$20,ROW(M105)-ROW(M$20),0)))</f>
        <v/>
      </c>
      <c r="T105" s="588">
        <f>IFERROR(TRUNC(L105*N105,2),"")</f>
        <v/>
      </c>
      <c r="U105" s="589">
        <f>IFERROR(TRUNC(L105*Q105,2),"")</f>
        <v/>
      </c>
    </row>
    <row r="106">
      <c r="A106" s="18">
        <f>OFFSET(MCQ!A$20,ROW(A106)-ROW(A$20),0)</f>
        <v/>
      </c>
      <c r="B106" s="18">
        <f>OFFSET(MCQ!B$20,ROW(B106)-ROW(B$20),0)</f>
        <v/>
      </c>
      <c r="C106" s="18">
        <f>OFFSET(MCQ!C$20,ROW(C106)-ROW(C$20),0)</f>
        <v/>
      </c>
      <c r="D106" s="18">
        <f>OFFSET(MCQ!D$20,ROW(D106)-ROW(D$20),0)</f>
        <v/>
      </c>
      <c r="E106" s="18">
        <f>OFFSET(MCQ!E$20,ROW(E106)-ROW(E$20),0)</f>
        <v/>
      </c>
      <c r="F106" s="18" t="n"/>
      <c r="G106" s="233">
        <f>OFFSET(MCQ!G$20,ROW(G106)-ROW(G$20),0)</f>
        <v/>
      </c>
      <c r="H106" s="583">
        <f>IF(G106="","",OFFSET(MCQ!H$20,ROW(H106)-ROW(H$20),0))</f>
        <v/>
      </c>
      <c r="I106" s="24">
        <f>IF(G106="","",IF(OR(G106="etapa",G106="sub-etapa"),"",OFFSET(MCQ!I$20,ROW(I106)-ROW(I$20),0)))</f>
        <v/>
      </c>
      <c r="J106" s="25">
        <f>IF(G106="","",OFFSET(MCQ!J$20,ROW(J106)-ROW(J$20),0))</f>
        <v/>
      </c>
      <c r="K106" s="24">
        <f>IF(G106="","",IF(OR(G106="etapa",G106="sub-etapa"),"",OFFSET(MCQ!K$20,ROW(K106)-ROW(K$20),0)))</f>
        <v/>
      </c>
      <c r="L106" s="26">
        <f>IF(G106="","",IF(OR(G106="etapa",G106="sub-etapa"),"",TRUNC(OFFSET(MCQ!L$20,ROW(L106)-ROW(L$20),0),2)))</f>
        <v/>
      </c>
      <c r="M106" s="584">
        <f>IF(I106="", "", IFERROR(VLOOKUP(VALUE(I106), _BaseAbril2026, 4, 0), IFERROR(VLOOKUP(TEXT(I106, "@"), _BaseAbril2026, 4, 0), "")))</f>
        <v/>
      </c>
      <c r="N106" s="585">
        <f>IFERROR(IF(S106="BDI1", TRUNC(M106*(1+$O$18), 2),IF(S106="BDI2", TRUNC(M106*(1+$N$18), 2), "")), "")</f>
        <v/>
      </c>
      <c r="O106" s="586">
        <f>_xlfn.IFS(G106="ETAPA", SUMIFS(ValorTotalComD, Nivel, A106), G106="SUB-ETAPA", SUMIFS(ValorTotalComD, SubNivel, C106), TRUE, T106)</f>
        <v/>
      </c>
      <c r="P106" s="584">
        <f>IF(I106="", "", IFERROR(VLOOKUP(VALUE(I106), _BaseAbril2026, 5, 0), IFERROR(VLOOKUP(TEXT(I106, "@"), _BaseAbril2026, 5, 0), "")))</f>
        <v/>
      </c>
      <c r="Q106" s="585">
        <f>IFERROR(IF(S106="BDI1", TRUNC(P106*(1+$R$18), 2),IF(S106="BDI2", TRUNC(P106*(1+$Q$18), 2), "")), "")</f>
        <v/>
      </c>
      <c r="R106" s="586">
        <f>_xlfn.IFS(G106="ETAPA", SUMIFS(ValorTotalSemD, Nivel, A106), G106="SUB-ETAPA", SUMIFS(ValorTotalSemD, SubNivel, C106), TRUE, U106)</f>
        <v/>
      </c>
      <c r="S106" s="587">
        <f>IF(G106="","",IF(OR(G106="etapa",G106="sub-etapa"),"",OFFSET(MCQ!M$20,ROW(M106)-ROW(M$20),0)))</f>
        <v/>
      </c>
      <c r="T106" s="588">
        <f>IFERROR(TRUNC(L106*N106,2),"")</f>
        <v/>
      </c>
      <c r="U106" s="589">
        <f>IFERROR(TRUNC(L106*Q106,2),"")</f>
        <v/>
      </c>
    </row>
    <row r="107">
      <c r="A107" s="18">
        <f>OFFSET(MCQ!A$20,ROW(A107)-ROW(A$20),0)</f>
        <v/>
      </c>
      <c r="B107" s="18">
        <f>OFFSET(MCQ!B$20,ROW(B107)-ROW(B$20),0)</f>
        <v/>
      </c>
      <c r="C107" s="18">
        <f>OFFSET(MCQ!C$20,ROW(C107)-ROW(C$20),0)</f>
        <v/>
      </c>
      <c r="D107" s="18">
        <f>OFFSET(MCQ!D$20,ROW(D107)-ROW(D$20),0)</f>
        <v/>
      </c>
      <c r="E107" s="18">
        <f>OFFSET(MCQ!E$20,ROW(E107)-ROW(E$20),0)</f>
        <v/>
      </c>
      <c r="F107" s="18" t="n"/>
      <c r="G107" s="233">
        <f>OFFSET(MCQ!G$20,ROW(G107)-ROW(G$20),0)</f>
        <v/>
      </c>
      <c r="H107" s="583">
        <f>IF(G107="","",OFFSET(MCQ!H$20,ROW(H107)-ROW(H$20),0))</f>
        <v/>
      </c>
      <c r="I107" s="24">
        <f>IF(G107="","",IF(OR(G107="etapa",G107="sub-etapa"),"",OFFSET(MCQ!I$20,ROW(I107)-ROW(I$20),0)))</f>
        <v/>
      </c>
      <c r="J107" s="25">
        <f>IF(G107="","",OFFSET(MCQ!J$20,ROW(J107)-ROW(J$20),0))</f>
        <v/>
      </c>
      <c r="K107" s="24">
        <f>IF(G107="","",IF(OR(G107="etapa",G107="sub-etapa"),"",OFFSET(MCQ!K$20,ROW(K107)-ROW(K$20),0)))</f>
        <v/>
      </c>
      <c r="L107" s="26">
        <f>IF(G107="","",IF(OR(G107="etapa",G107="sub-etapa"),"",TRUNC(OFFSET(MCQ!L$20,ROW(L107)-ROW(L$20),0),2)))</f>
        <v/>
      </c>
      <c r="M107" s="584">
        <f>IF(I107="", "", IFERROR(VLOOKUP(VALUE(I107), _BaseAbril2026, 4, 0), IFERROR(VLOOKUP(TEXT(I107, "@"), _BaseAbril2026, 4, 0), "")))</f>
        <v/>
      </c>
      <c r="N107" s="585">
        <f>IFERROR(IF(S107="BDI1", TRUNC(M107*(1+$O$18), 2),IF(S107="BDI2", TRUNC(M107*(1+$N$18), 2), "")), "")</f>
        <v/>
      </c>
      <c r="O107" s="586">
        <f>_xlfn.IFS(G107="ETAPA", SUMIFS(ValorTotalComD, Nivel, A107), G107="SUB-ETAPA", SUMIFS(ValorTotalComD, SubNivel, C107), TRUE, T107)</f>
        <v/>
      </c>
      <c r="P107" s="584">
        <f>IF(I107="", "", IFERROR(VLOOKUP(VALUE(I107), _BaseAbril2026, 5, 0), IFERROR(VLOOKUP(TEXT(I107, "@"), _BaseAbril2026, 5, 0), "")))</f>
        <v/>
      </c>
      <c r="Q107" s="585">
        <f>IFERROR(IF(S107="BDI1", TRUNC(P107*(1+$R$18), 2),IF(S107="BDI2", TRUNC(P107*(1+$Q$18), 2), "")), "")</f>
        <v/>
      </c>
      <c r="R107" s="586">
        <f>_xlfn.IFS(G107="ETAPA", SUMIFS(ValorTotalSemD, Nivel, A107), G107="SUB-ETAPA", SUMIFS(ValorTotalSemD, SubNivel, C107), TRUE, U107)</f>
        <v/>
      </c>
      <c r="S107" s="587">
        <f>IF(G107="","",IF(OR(G107="etapa",G107="sub-etapa"),"",OFFSET(MCQ!M$20,ROW(M107)-ROW(M$20),0)))</f>
        <v/>
      </c>
      <c r="T107" s="588">
        <f>IFERROR(TRUNC(L107*N107,2),"")</f>
        <v/>
      </c>
      <c r="U107" s="589">
        <f>IFERROR(TRUNC(L107*Q107,2),"")</f>
        <v/>
      </c>
    </row>
    <row r="108">
      <c r="A108" s="18">
        <f>OFFSET(MCQ!A$20,ROW(A108)-ROW(A$20),0)</f>
        <v/>
      </c>
      <c r="B108" s="18">
        <f>OFFSET(MCQ!B$20,ROW(B108)-ROW(B$20),0)</f>
        <v/>
      </c>
      <c r="C108" s="18">
        <f>OFFSET(MCQ!C$20,ROW(C108)-ROW(C$20),0)</f>
        <v/>
      </c>
      <c r="D108" s="18">
        <f>OFFSET(MCQ!D$20,ROW(D108)-ROW(D$20),0)</f>
        <v/>
      </c>
      <c r="E108" s="18">
        <f>OFFSET(MCQ!E$20,ROW(E108)-ROW(E$20),0)</f>
        <v/>
      </c>
      <c r="F108" s="18" t="n"/>
      <c r="G108" s="233">
        <f>OFFSET(MCQ!G$20,ROW(G108)-ROW(G$20),0)</f>
        <v/>
      </c>
      <c r="H108" s="583">
        <f>IF(G108="","",OFFSET(MCQ!H$20,ROW(H108)-ROW(H$20),0))</f>
        <v/>
      </c>
      <c r="I108" s="24">
        <f>IF(G108="","",IF(OR(G108="etapa",G108="sub-etapa"),"",OFFSET(MCQ!I$20,ROW(I108)-ROW(I$20),0)))</f>
        <v/>
      </c>
      <c r="J108" s="25">
        <f>IF(G108="","",OFFSET(MCQ!J$20,ROW(J108)-ROW(J$20),0))</f>
        <v/>
      </c>
      <c r="K108" s="24">
        <f>IF(G108="","",IF(OR(G108="etapa",G108="sub-etapa"),"",OFFSET(MCQ!K$20,ROW(K108)-ROW(K$20),0)))</f>
        <v/>
      </c>
      <c r="L108" s="26">
        <f>IF(G108="","",IF(OR(G108="etapa",G108="sub-etapa"),"",TRUNC(OFFSET(MCQ!L$20,ROW(L108)-ROW(L$20),0),2)))</f>
        <v/>
      </c>
      <c r="M108" s="584">
        <f>IF(I108="", "", IFERROR(VLOOKUP(VALUE(I108), _BaseAbril2026, 4, 0), IFERROR(VLOOKUP(TEXT(I108, "@"), _BaseAbril2026, 4, 0), "")))</f>
        <v/>
      </c>
      <c r="N108" s="585">
        <f>IFERROR(IF(S108="BDI1", TRUNC(M108*(1+$O$18), 2),IF(S108="BDI2", TRUNC(M108*(1+$N$18), 2), "")), "")</f>
        <v/>
      </c>
      <c r="O108" s="586">
        <f>_xlfn.IFS(G108="ETAPA", SUMIFS(ValorTotalComD, Nivel, A108), G108="SUB-ETAPA", SUMIFS(ValorTotalComD, SubNivel, C108), TRUE, T108)</f>
        <v/>
      </c>
      <c r="P108" s="584">
        <f>IF(I108="", "", IFERROR(VLOOKUP(VALUE(I108), _BaseAbril2026, 5, 0), IFERROR(VLOOKUP(TEXT(I108, "@"), _BaseAbril2026, 5, 0), "")))</f>
        <v/>
      </c>
      <c r="Q108" s="585">
        <f>IFERROR(IF(S108="BDI1", TRUNC(P108*(1+$R$18), 2),IF(S108="BDI2", TRUNC(P108*(1+$Q$18), 2), "")), "")</f>
        <v/>
      </c>
      <c r="R108" s="586">
        <f>_xlfn.IFS(G108="ETAPA", SUMIFS(ValorTotalSemD, Nivel, A108), G108="SUB-ETAPA", SUMIFS(ValorTotalSemD, SubNivel, C108), TRUE, U108)</f>
        <v/>
      </c>
      <c r="S108" s="587">
        <f>IF(G108="","",IF(OR(G108="etapa",G108="sub-etapa"),"",OFFSET(MCQ!M$20,ROW(M108)-ROW(M$20),0)))</f>
        <v/>
      </c>
      <c r="T108" s="588">
        <f>IFERROR(TRUNC(L108*N108,2),"")</f>
        <v/>
      </c>
      <c r="U108" s="589">
        <f>IFERROR(TRUNC(L108*Q108,2),"")</f>
        <v/>
      </c>
    </row>
    <row r="109">
      <c r="A109" s="18">
        <f>OFFSET(MCQ!A$20,ROW(A109)-ROW(A$20),0)</f>
        <v/>
      </c>
      <c r="B109" s="18">
        <f>OFFSET(MCQ!B$20,ROW(B109)-ROW(B$20),0)</f>
        <v/>
      </c>
      <c r="C109" s="18">
        <f>OFFSET(MCQ!C$20,ROW(C109)-ROW(C$20),0)</f>
        <v/>
      </c>
      <c r="D109" s="18">
        <f>OFFSET(MCQ!D$20,ROW(D109)-ROW(D$20),0)</f>
        <v/>
      </c>
      <c r="E109" s="18">
        <f>OFFSET(MCQ!E$20,ROW(E109)-ROW(E$20),0)</f>
        <v/>
      </c>
      <c r="F109" s="18" t="n"/>
      <c r="G109" s="233">
        <f>OFFSET(MCQ!G$20,ROW(G109)-ROW(G$20),0)</f>
        <v/>
      </c>
      <c r="H109" s="583">
        <f>IF(G109="","",OFFSET(MCQ!H$20,ROW(H109)-ROW(H$20),0))</f>
        <v/>
      </c>
      <c r="I109" s="24">
        <f>IF(G109="","",IF(OR(G109="etapa",G109="sub-etapa"),"",OFFSET(MCQ!I$20,ROW(I109)-ROW(I$20),0)))</f>
        <v/>
      </c>
      <c r="J109" s="25">
        <f>IF(G109="","",OFFSET(MCQ!J$20,ROW(J109)-ROW(J$20),0))</f>
        <v/>
      </c>
      <c r="K109" s="24">
        <f>IF(G109="","",IF(OR(G109="etapa",G109="sub-etapa"),"",OFFSET(MCQ!K$20,ROW(K109)-ROW(K$20),0)))</f>
        <v/>
      </c>
      <c r="L109" s="26">
        <f>IF(G109="","",IF(OR(G109="etapa",G109="sub-etapa"),"",TRUNC(OFFSET(MCQ!L$20,ROW(L109)-ROW(L$20),0),2)))</f>
        <v/>
      </c>
      <c r="M109" s="584">
        <f>IF(I109="", "", IFERROR(VLOOKUP(VALUE(I109), _BaseAbril2026, 4, 0), IFERROR(VLOOKUP(TEXT(I109, "@"), _BaseAbril2026, 4, 0), "")))</f>
        <v/>
      </c>
      <c r="N109" s="585">
        <f>IFERROR(IF(S109="BDI1", TRUNC(M109*(1+$O$18), 2),IF(S109="BDI2", TRUNC(M109*(1+$N$18), 2), "")), "")</f>
        <v/>
      </c>
      <c r="O109" s="586">
        <f>_xlfn.IFS(G109="ETAPA", SUMIFS(ValorTotalComD, Nivel, A109), G109="SUB-ETAPA", SUMIFS(ValorTotalComD, SubNivel, C109), TRUE, T109)</f>
        <v/>
      </c>
      <c r="P109" s="584">
        <f>IF(I109="", "", IFERROR(VLOOKUP(VALUE(I109), _BaseAbril2026, 5, 0), IFERROR(VLOOKUP(TEXT(I109, "@"), _BaseAbril2026, 5, 0), "")))</f>
        <v/>
      </c>
      <c r="Q109" s="585">
        <f>IFERROR(IF(S109="BDI1", TRUNC(P109*(1+$R$18), 2),IF(S109="BDI2", TRUNC(P109*(1+$Q$18), 2), "")), "")</f>
        <v/>
      </c>
      <c r="R109" s="586">
        <f>_xlfn.IFS(G109="ETAPA", SUMIFS(ValorTotalSemD, Nivel, A109), G109="SUB-ETAPA", SUMIFS(ValorTotalSemD, SubNivel, C109), TRUE, U109)</f>
        <v/>
      </c>
      <c r="S109" s="587">
        <f>IF(G109="","",IF(OR(G109="etapa",G109="sub-etapa"),"",OFFSET(MCQ!M$20,ROW(M109)-ROW(M$20),0)))</f>
        <v/>
      </c>
      <c r="T109" s="588">
        <f>IFERROR(TRUNC(L109*N109,2),"")</f>
        <v/>
      </c>
      <c r="U109" s="589">
        <f>IFERROR(TRUNC(L109*Q109,2),"")</f>
        <v/>
      </c>
    </row>
    <row r="110">
      <c r="A110" s="18">
        <f>OFFSET(MCQ!A$20,ROW(A110)-ROW(A$20),0)</f>
        <v/>
      </c>
      <c r="B110" s="18">
        <f>OFFSET(MCQ!B$20,ROW(B110)-ROW(B$20),0)</f>
        <v/>
      </c>
      <c r="C110" s="18">
        <f>OFFSET(MCQ!C$20,ROW(C110)-ROW(C$20),0)</f>
        <v/>
      </c>
      <c r="D110" s="18">
        <f>OFFSET(MCQ!D$20,ROW(D110)-ROW(D$20),0)</f>
        <v/>
      </c>
      <c r="E110" s="18">
        <f>OFFSET(MCQ!E$20,ROW(E110)-ROW(E$20),0)</f>
        <v/>
      </c>
      <c r="F110" s="18" t="n"/>
      <c r="G110" s="233">
        <f>OFFSET(MCQ!G$20,ROW(G110)-ROW(G$20),0)</f>
        <v/>
      </c>
      <c r="H110" s="583">
        <f>IF(G110="","",OFFSET(MCQ!H$20,ROW(H110)-ROW(H$20),0))</f>
        <v/>
      </c>
      <c r="I110" s="24">
        <f>IF(G110="","",IF(OR(G110="etapa",G110="sub-etapa"),"",OFFSET(MCQ!I$20,ROW(I110)-ROW(I$20),0)))</f>
        <v/>
      </c>
      <c r="J110" s="25">
        <f>IF(G110="","",OFFSET(MCQ!J$20,ROW(J110)-ROW(J$20),0))</f>
        <v/>
      </c>
      <c r="K110" s="24">
        <f>IF(G110="","",IF(OR(G110="etapa",G110="sub-etapa"),"",OFFSET(MCQ!K$20,ROW(K110)-ROW(K$20),0)))</f>
        <v/>
      </c>
      <c r="L110" s="26">
        <f>IF(G110="","",IF(OR(G110="etapa",G110="sub-etapa"),"",TRUNC(OFFSET(MCQ!L$20,ROW(L110)-ROW(L$20),0),2)))</f>
        <v/>
      </c>
      <c r="M110" s="584">
        <f>IF(I110="", "", IFERROR(VLOOKUP(VALUE(I110), _BaseAbril2026, 4, 0), IFERROR(VLOOKUP(TEXT(I110, "@"), _BaseAbril2026, 4, 0), "")))</f>
        <v/>
      </c>
      <c r="N110" s="585">
        <f>IFERROR(IF(S110="BDI1", TRUNC(M110*(1+$O$18), 2),IF(S110="BDI2", TRUNC(M110*(1+$N$18), 2), "")), "")</f>
        <v/>
      </c>
      <c r="O110" s="586">
        <f>_xlfn.IFS(G110="ETAPA", SUMIFS(ValorTotalComD, Nivel, A110), G110="SUB-ETAPA", SUMIFS(ValorTotalComD, SubNivel, C110), TRUE, T110)</f>
        <v/>
      </c>
      <c r="P110" s="584">
        <f>IF(I110="", "", IFERROR(VLOOKUP(VALUE(I110), _BaseAbril2026, 5, 0), IFERROR(VLOOKUP(TEXT(I110, "@"), _BaseAbril2026, 5, 0), "")))</f>
        <v/>
      </c>
      <c r="Q110" s="585">
        <f>IFERROR(IF(S110="BDI1", TRUNC(P110*(1+$R$18), 2),IF(S110="BDI2", TRUNC(P110*(1+$Q$18), 2), "")), "")</f>
        <v/>
      </c>
      <c r="R110" s="586">
        <f>_xlfn.IFS(G110="ETAPA", SUMIFS(ValorTotalSemD, Nivel, A110), G110="SUB-ETAPA", SUMIFS(ValorTotalSemD, SubNivel, C110), TRUE, U110)</f>
        <v/>
      </c>
      <c r="S110" s="587">
        <f>IF(G110="","",IF(OR(G110="etapa",G110="sub-etapa"),"",OFFSET(MCQ!M$20,ROW(M110)-ROW(M$20),0)))</f>
        <v/>
      </c>
      <c r="T110" s="588">
        <f>IFERROR(TRUNC(L110*N110,2),"")</f>
        <v/>
      </c>
      <c r="U110" s="589">
        <f>IFERROR(TRUNC(L110*Q110,2),"")</f>
        <v/>
      </c>
    </row>
    <row r="111">
      <c r="A111" s="18">
        <f>OFFSET(MCQ!A$20,ROW(A111)-ROW(A$20),0)</f>
        <v/>
      </c>
      <c r="B111" s="18">
        <f>OFFSET(MCQ!B$20,ROW(B111)-ROW(B$20),0)</f>
        <v/>
      </c>
      <c r="C111" s="18">
        <f>OFFSET(MCQ!C$20,ROW(C111)-ROW(C$20),0)</f>
        <v/>
      </c>
      <c r="D111" s="18">
        <f>OFFSET(MCQ!D$20,ROW(D111)-ROW(D$20),0)</f>
        <v/>
      </c>
      <c r="E111" s="18">
        <f>OFFSET(MCQ!E$20,ROW(E111)-ROW(E$20),0)</f>
        <v/>
      </c>
      <c r="F111" s="18" t="n"/>
      <c r="G111" s="233">
        <f>OFFSET(MCQ!G$20,ROW(G111)-ROW(G$20),0)</f>
        <v/>
      </c>
      <c r="H111" s="583">
        <f>IF(G111="","",OFFSET(MCQ!H$20,ROW(H111)-ROW(H$20),0))</f>
        <v/>
      </c>
      <c r="I111" s="24">
        <f>IF(G111="","",IF(OR(G111="etapa",G111="sub-etapa"),"",OFFSET(MCQ!I$20,ROW(I111)-ROW(I$20),0)))</f>
        <v/>
      </c>
      <c r="J111" s="25">
        <f>IF(G111="","",OFFSET(MCQ!J$20,ROW(J111)-ROW(J$20),0))</f>
        <v/>
      </c>
      <c r="K111" s="24">
        <f>IF(G111="","",IF(OR(G111="etapa",G111="sub-etapa"),"",OFFSET(MCQ!K$20,ROW(K111)-ROW(K$20),0)))</f>
        <v/>
      </c>
      <c r="L111" s="26">
        <f>IF(G111="","",IF(OR(G111="etapa",G111="sub-etapa"),"",TRUNC(OFFSET(MCQ!L$20,ROW(L111)-ROW(L$20),0),2)))</f>
        <v/>
      </c>
      <c r="M111" s="584">
        <f>IF(I111="", "", IFERROR(VLOOKUP(VALUE(I111), _BaseAbril2026, 4, 0), IFERROR(VLOOKUP(TEXT(I111, "@"), _BaseAbril2026, 4, 0), "")))</f>
        <v/>
      </c>
      <c r="N111" s="585">
        <f>IFERROR(IF(S111="BDI1", TRUNC(M111*(1+$O$18), 2),IF(S111="BDI2", TRUNC(M111*(1+$N$18), 2), "")), "")</f>
        <v/>
      </c>
      <c r="O111" s="586">
        <f>_xlfn.IFS(G111="ETAPA", SUMIFS(ValorTotalComD, Nivel, A111), G111="SUB-ETAPA", SUMIFS(ValorTotalComD, SubNivel, C111), TRUE, T111)</f>
        <v/>
      </c>
      <c r="P111" s="584">
        <f>IF(I111="", "", IFERROR(VLOOKUP(VALUE(I111), _BaseAbril2026, 5, 0), IFERROR(VLOOKUP(TEXT(I111, "@"), _BaseAbril2026, 5, 0), "")))</f>
        <v/>
      </c>
      <c r="Q111" s="585">
        <f>IFERROR(IF(S111="BDI1", TRUNC(P111*(1+$R$18), 2),IF(S111="BDI2", TRUNC(P111*(1+$Q$18), 2), "")), "")</f>
        <v/>
      </c>
      <c r="R111" s="586">
        <f>_xlfn.IFS(G111="ETAPA", SUMIFS(ValorTotalSemD, Nivel, A111), G111="SUB-ETAPA", SUMIFS(ValorTotalSemD, SubNivel, C111), TRUE, U111)</f>
        <v/>
      </c>
      <c r="S111" s="587">
        <f>IF(G111="","",IF(OR(G111="etapa",G111="sub-etapa"),"",OFFSET(MCQ!M$20,ROW(M111)-ROW(M$20),0)))</f>
        <v/>
      </c>
      <c r="T111" s="588">
        <f>IFERROR(TRUNC(L111*N111,2),"")</f>
        <v/>
      </c>
      <c r="U111" s="589">
        <f>IFERROR(TRUNC(L111*Q111,2),"")</f>
        <v/>
      </c>
    </row>
    <row r="112">
      <c r="A112" s="18">
        <f>OFFSET(MCQ!A$20,ROW(A112)-ROW(A$20),0)</f>
        <v/>
      </c>
      <c r="B112" s="18">
        <f>OFFSET(MCQ!B$20,ROW(B112)-ROW(B$20),0)</f>
        <v/>
      </c>
      <c r="C112" s="18">
        <f>OFFSET(MCQ!C$20,ROW(C112)-ROW(C$20),0)</f>
        <v/>
      </c>
      <c r="D112" s="18">
        <f>OFFSET(MCQ!D$20,ROW(D112)-ROW(D$20),0)</f>
        <v/>
      </c>
      <c r="E112" s="18">
        <f>OFFSET(MCQ!E$20,ROW(E112)-ROW(E$20),0)</f>
        <v/>
      </c>
      <c r="F112" s="18" t="n"/>
      <c r="G112" s="233">
        <f>OFFSET(MCQ!G$20,ROW(G112)-ROW(G$20),0)</f>
        <v/>
      </c>
      <c r="H112" s="583">
        <f>IF(G112="","",OFFSET(MCQ!H$20,ROW(H112)-ROW(H$20),0))</f>
        <v/>
      </c>
      <c r="I112" s="24">
        <f>IF(G112="","",IF(OR(G112="etapa",G112="sub-etapa"),"",OFFSET(MCQ!I$20,ROW(I112)-ROW(I$20),0)))</f>
        <v/>
      </c>
      <c r="J112" s="25">
        <f>IF(G112="","",OFFSET(MCQ!J$20,ROW(J112)-ROW(J$20),0))</f>
        <v/>
      </c>
      <c r="K112" s="24">
        <f>IF(G112="","",IF(OR(G112="etapa",G112="sub-etapa"),"",OFFSET(MCQ!K$20,ROW(K112)-ROW(K$20),0)))</f>
        <v/>
      </c>
      <c r="L112" s="26">
        <f>IF(G112="","",IF(OR(G112="etapa",G112="sub-etapa"),"",TRUNC(OFFSET(MCQ!L$20,ROW(L112)-ROW(L$20),0),2)))</f>
        <v/>
      </c>
      <c r="M112" s="584">
        <f>IF(I112="", "", IFERROR(VLOOKUP(VALUE(I112), _BaseAbril2026, 4, 0), IFERROR(VLOOKUP(TEXT(I112, "@"), _BaseAbril2026, 4, 0), "")))</f>
        <v/>
      </c>
      <c r="N112" s="585">
        <f>IFERROR(IF(S112="BDI1", TRUNC(M112*(1+$O$18), 2),IF(S112="BDI2", TRUNC(M112*(1+$N$18), 2), "")), "")</f>
        <v/>
      </c>
      <c r="O112" s="586">
        <f>_xlfn.IFS(G112="ETAPA", SUMIFS(ValorTotalComD, Nivel, A112), G112="SUB-ETAPA", SUMIFS(ValorTotalComD, SubNivel, C112), TRUE, T112)</f>
        <v/>
      </c>
      <c r="P112" s="584">
        <f>IF(I112="", "", IFERROR(VLOOKUP(VALUE(I112), _BaseAbril2026, 5, 0), IFERROR(VLOOKUP(TEXT(I112, "@"), _BaseAbril2026, 5, 0), "")))</f>
        <v/>
      </c>
      <c r="Q112" s="585">
        <f>IFERROR(IF(S112="BDI1", TRUNC(P112*(1+$R$18), 2),IF(S112="BDI2", TRUNC(P112*(1+$Q$18), 2), "")), "")</f>
        <v/>
      </c>
      <c r="R112" s="586">
        <f>_xlfn.IFS(G112="ETAPA", SUMIFS(ValorTotalSemD, Nivel, A112), G112="SUB-ETAPA", SUMIFS(ValorTotalSemD, SubNivel, C112), TRUE, U112)</f>
        <v/>
      </c>
      <c r="S112" s="587">
        <f>IF(G112="","",IF(OR(G112="etapa",G112="sub-etapa"),"",OFFSET(MCQ!M$20,ROW(M112)-ROW(M$20),0)))</f>
        <v/>
      </c>
      <c r="T112" s="588">
        <f>IFERROR(TRUNC(L112*N112,2),"")</f>
        <v/>
      </c>
      <c r="U112" s="589">
        <f>IFERROR(TRUNC(L112*Q112,2),"")</f>
        <v/>
      </c>
    </row>
    <row r="113">
      <c r="A113" s="18">
        <f>OFFSET(MCQ!A$20,ROW(A113)-ROW(A$20),0)</f>
        <v/>
      </c>
      <c r="B113" s="18">
        <f>OFFSET(MCQ!B$20,ROW(B113)-ROW(B$20),0)</f>
        <v/>
      </c>
      <c r="C113" s="18">
        <f>OFFSET(MCQ!C$20,ROW(C113)-ROW(C$20),0)</f>
        <v/>
      </c>
      <c r="D113" s="18">
        <f>OFFSET(MCQ!D$20,ROW(D113)-ROW(D$20),0)</f>
        <v/>
      </c>
      <c r="E113" s="18">
        <f>OFFSET(MCQ!E$20,ROW(E113)-ROW(E$20),0)</f>
        <v/>
      </c>
      <c r="F113" s="18" t="n"/>
      <c r="G113" s="233">
        <f>OFFSET(MCQ!G$20,ROW(G113)-ROW(G$20),0)</f>
        <v/>
      </c>
      <c r="H113" s="583">
        <f>IF(G113="","",OFFSET(MCQ!H$20,ROW(H113)-ROW(H$20),0))</f>
        <v/>
      </c>
      <c r="I113" s="24">
        <f>IF(G113="","",IF(OR(G113="etapa",G113="sub-etapa"),"",OFFSET(MCQ!I$20,ROW(I113)-ROW(I$20),0)))</f>
        <v/>
      </c>
      <c r="J113" s="25">
        <f>IF(G113="","",OFFSET(MCQ!J$20,ROW(J113)-ROW(J$20),0))</f>
        <v/>
      </c>
      <c r="K113" s="24">
        <f>IF(G113="","",IF(OR(G113="etapa",G113="sub-etapa"),"",OFFSET(MCQ!K$20,ROW(K113)-ROW(K$20),0)))</f>
        <v/>
      </c>
      <c r="L113" s="26">
        <f>IF(G113="","",IF(OR(G113="etapa",G113="sub-etapa"),"",TRUNC(OFFSET(MCQ!L$20,ROW(L113)-ROW(L$20),0),2)))</f>
        <v/>
      </c>
      <c r="M113" s="584">
        <f>IF(I113="", "", IFERROR(VLOOKUP(VALUE(I113), _BaseAbril2026, 4, 0), IFERROR(VLOOKUP(TEXT(I113, "@"), _BaseAbril2026, 4, 0), "")))</f>
        <v/>
      </c>
      <c r="N113" s="585">
        <f>IFERROR(IF(S113="BDI1", TRUNC(M113*(1+$O$18), 2),IF(S113="BDI2", TRUNC(M113*(1+$N$18), 2), "")), "")</f>
        <v/>
      </c>
      <c r="O113" s="586">
        <f>_xlfn.IFS(G113="ETAPA", SUMIFS(ValorTotalComD, Nivel, A113), G113="SUB-ETAPA", SUMIFS(ValorTotalComD, SubNivel, C113), TRUE, T113)</f>
        <v/>
      </c>
      <c r="P113" s="584">
        <f>IF(I113="", "", IFERROR(VLOOKUP(VALUE(I113), _BaseAbril2026, 5, 0), IFERROR(VLOOKUP(TEXT(I113, "@"), _BaseAbril2026, 5, 0), "")))</f>
        <v/>
      </c>
      <c r="Q113" s="585">
        <f>IFERROR(IF(S113="BDI1", TRUNC(P113*(1+$R$18), 2),IF(S113="BDI2", TRUNC(P113*(1+$Q$18), 2), "")), "")</f>
        <v/>
      </c>
      <c r="R113" s="586">
        <f>_xlfn.IFS(G113="ETAPA", SUMIFS(ValorTotalSemD, Nivel, A113), G113="SUB-ETAPA", SUMIFS(ValorTotalSemD, SubNivel, C113), TRUE, U113)</f>
        <v/>
      </c>
      <c r="S113" s="587">
        <f>IF(G113="","",IF(OR(G113="etapa",G113="sub-etapa"),"",OFFSET(MCQ!M$20,ROW(M113)-ROW(M$20),0)))</f>
        <v/>
      </c>
      <c r="T113" s="588">
        <f>IFERROR(TRUNC(L113*N113,2),"")</f>
        <v/>
      </c>
      <c r="U113" s="589">
        <f>IFERROR(TRUNC(L113*Q113,2),"")</f>
        <v/>
      </c>
    </row>
    <row r="114">
      <c r="A114" s="18">
        <f>OFFSET(MCQ!A$20,ROW(A114)-ROW(A$20),0)</f>
        <v/>
      </c>
      <c r="B114" s="18">
        <f>OFFSET(MCQ!B$20,ROW(B114)-ROW(B$20),0)</f>
        <v/>
      </c>
      <c r="C114" s="18">
        <f>OFFSET(MCQ!C$20,ROW(C114)-ROW(C$20),0)</f>
        <v/>
      </c>
      <c r="D114" s="18">
        <f>OFFSET(MCQ!D$20,ROW(D114)-ROW(D$20),0)</f>
        <v/>
      </c>
      <c r="E114" s="18">
        <f>OFFSET(MCQ!E$20,ROW(E114)-ROW(E$20),0)</f>
        <v/>
      </c>
      <c r="F114" s="18" t="n"/>
      <c r="G114" s="233">
        <f>OFFSET(MCQ!G$20,ROW(G114)-ROW(G$20),0)</f>
        <v/>
      </c>
      <c r="H114" s="583">
        <f>IF(G114="","",OFFSET(MCQ!H$20,ROW(H114)-ROW(H$20),0))</f>
        <v/>
      </c>
      <c r="I114" s="24">
        <f>IF(G114="","",IF(OR(G114="etapa",G114="sub-etapa"),"",OFFSET(MCQ!I$20,ROW(I114)-ROW(I$20),0)))</f>
        <v/>
      </c>
      <c r="J114" s="25">
        <f>IF(G114="","",OFFSET(MCQ!J$20,ROW(J114)-ROW(J$20),0))</f>
        <v/>
      </c>
      <c r="K114" s="24">
        <f>IF(G114="","",IF(OR(G114="etapa",G114="sub-etapa"),"",OFFSET(MCQ!K$20,ROW(K114)-ROW(K$20),0)))</f>
        <v/>
      </c>
      <c r="L114" s="26">
        <f>IF(G114="","",IF(OR(G114="etapa",G114="sub-etapa"),"",TRUNC(OFFSET(MCQ!L$20,ROW(L114)-ROW(L$20),0),2)))</f>
        <v/>
      </c>
      <c r="M114" s="584">
        <f>IF(I114="", "", IFERROR(VLOOKUP(VALUE(I114), _BaseAbril2026, 4, 0), IFERROR(VLOOKUP(TEXT(I114, "@"), _BaseAbril2026, 4, 0), "")))</f>
        <v/>
      </c>
      <c r="N114" s="585">
        <f>IFERROR(IF(S114="BDI1", TRUNC(M114*(1+$O$18), 2),IF(S114="BDI2", TRUNC(M114*(1+$N$18), 2), "")), "")</f>
        <v/>
      </c>
      <c r="O114" s="586">
        <f>_xlfn.IFS(G114="ETAPA", SUMIFS(ValorTotalComD, Nivel, A114), G114="SUB-ETAPA", SUMIFS(ValorTotalComD, SubNivel, C114), TRUE, T114)</f>
        <v/>
      </c>
      <c r="P114" s="584">
        <f>IF(I114="", "", IFERROR(VLOOKUP(VALUE(I114), _BaseAbril2026, 5, 0), IFERROR(VLOOKUP(TEXT(I114, "@"), _BaseAbril2026, 5, 0), "")))</f>
        <v/>
      </c>
      <c r="Q114" s="585">
        <f>IFERROR(IF(S114="BDI1", TRUNC(P114*(1+$R$18), 2),IF(S114="BDI2", TRUNC(P114*(1+$Q$18), 2), "")), "")</f>
        <v/>
      </c>
      <c r="R114" s="586">
        <f>_xlfn.IFS(G114="ETAPA", SUMIFS(ValorTotalSemD, Nivel, A114), G114="SUB-ETAPA", SUMIFS(ValorTotalSemD, SubNivel, C114), TRUE, U114)</f>
        <v/>
      </c>
      <c r="S114" s="587">
        <f>IF(G114="","",IF(OR(G114="etapa",G114="sub-etapa"),"",OFFSET(MCQ!M$20,ROW(M114)-ROW(M$20),0)))</f>
        <v/>
      </c>
      <c r="T114" s="588">
        <f>IFERROR(TRUNC(L114*N114,2),"")</f>
        <v/>
      </c>
      <c r="U114" s="589">
        <f>IFERROR(TRUNC(L114*Q114,2),"")</f>
        <v/>
      </c>
    </row>
    <row r="115">
      <c r="A115" s="18">
        <f>OFFSET(MCQ!A$20,ROW(A115)-ROW(A$20),0)</f>
        <v/>
      </c>
      <c r="B115" s="18">
        <f>OFFSET(MCQ!B$20,ROW(B115)-ROW(B$20),0)</f>
        <v/>
      </c>
      <c r="C115" s="18">
        <f>OFFSET(MCQ!C$20,ROW(C115)-ROW(C$20),0)</f>
        <v/>
      </c>
      <c r="D115" s="18">
        <f>OFFSET(MCQ!D$20,ROW(D115)-ROW(D$20),0)</f>
        <v/>
      </c>
      <c r="E115" s="18">
        <f>OFFSET(MCQ!E$20,ROW(E115)-ROW(E$20),0)</f>
        <v/>
      </c>
      <c r="F115" s="18" t="n"/>
      <c r="G115" s="233">
        <f>OFFSET(MCQ!G$20,ROW(G115)-ROW(G$20),0)</f>
        <v/>
      </c>
      <c r="H115" s="583">
        <f>IF(G115="","",OFFSET(MCQ!H$20,ROW(H115)-ROW(H$20),0))</f>
        <v/>
      </c>
      <c r="I115" s="24">
        <f>IF(G115="","",IF(OR(G115="etapa",G115="sub-etapa"),"",OFFSET(MCQ!I$20,ROW(I115)-ROW(I$20),0)))</f>
        <v/>
      </c>
      <c r="J115" s="25">
        <f>IF(G115="","",OFFSET(MCQ!J$20,ROW(J115)-ROW(J$20),0))</f>
        <v/>
      </c>
      <c r="K115" s="24">
        <f>IF(G115="","",IF(OR(G115="etapa",G115="sub-etapa"),"",OFFSET(MCQ!K$20,ROW(K115)-ROW(K$20),0)))</f>
        <v/>
      </c>
      <c r="L115" s="26">
        <f>IF(G115="","",IF(OR(G115="etapa",G115="sub-etapa"),"",TRUNC(OFFSET(MCQ!L$20,ROW(L115)-ROW(L$20),0),2)))</f>
        <v/>
      </c>
      <c r="M115" s="584">
        <f>IF(I115="", "", IFERROR(VLOOKUP(VALUE(I115), _BaseAbril2026, 4, 0), IFERROR(VLOOKUP(TEXT(I115, "@"), _BaseAbril2026, 4, 0), "")))</f>
        <v/>
      </c>
      <c r="N115" s="585">
        <f>IFERROR(IF(S115="BDI1", TRUNC(M115*(1+$O$18), 2),IF(S115="BDI2", TRUNC(M115*(1+$N$18), 2), "")), "")</f>
        <v/>
      </c>
      <c r="O115" s="586">
        <f>_xlfn.IFS(G115="ETAPA", SUMIFS(ValorTotalComD, Nivel, A115), G115="SUB-ETAPA", SUMIFS(ValorTotalComD, SubNivel, C115), TRUE, T115)</f>
        <v/>
      </c>
      <c r="P115" s="584">
        <f>IF(I115="", "", IFERROR(VLOOKUP(VALUE(I115), _BaseAbril2026, 5, 0), IFERROR(VLOOKUP(TEXT(I115, "@"), _BaseAbril2026, 5, 0), "")))</f>
        <v/>
      </c>
      <c r="Q115" s="585">
        <f>IFERROR(IF(S115="BDI1", TRUNC(P115*(1+$R$18), 2),IF(S115="BDI2", TRUNC(P115*(1+$Q$18), 2), "")), "")</f>
        <v/>
      </c>
      <c r="R115" s="586">
        <f>_xlfn.IFS(G115="ETAPA", SUMIFS(ValorTotalSemD, Nivel, A115), G115="SUB-ETAPA", SUMIFS(ValorTotalSemD, SubNivel, C115), TRUE, U115)</f>
        <v/>
      </c>
      <c r="S115" s="587">
        <f>IF(G115="","",IF(OR(G115="etapa",G115="sub-etapa"),"",OFFSET(MCQ!M$20,ROW(M115)-ROW(M$20),0)))</f>
        <v/>
      </c>
      <c r="T115" s="588">
        <f>IFERROR(TRUNC(L115*N115,2),"")</f>
        <v/>
      </c>
      <c r="U115" s="589">
        <f>IFERROR(TRUNC(L115*Q115,2),"")</f>
        <v/>
      </c>
    </row>
    <row r="116">
      <c r="A116" s="18">
        <f>OFFSET(MCQ!A$20,ROW(A116)-ROW(A$20),0)</f>
        <v/>
      </c>
      <c r="B116" s="18">
        <f>OFFSET(MCQ!B$20,ROW(B116)-ROW(B$20),0)</f>
        <v/>
      </c>
      <c r="C116" s="18">
        <f>OFFSET(MCQ!C$20,ROW(C116)-ROW(C$20),0)</f>
        <v/>
      </c>
      <c r="D116" s="18">
        <f>OFFSET(MCQ!D$20,ROW(D116)-ROW(D$20),0)</f>
        <v/>
      </c>
      <c r="E116" s="18">
        <f>OFFSET(MCQ!E$20,ROW(E116)-ROW(E$20),0)</f>
        <v/>
      </c>
      <c r="F116" s="18" t="n"/>
      <c r="G116" s="233">
        <f>OFFSET(MCQ!G$20,ROW(G116)-ROW(G$20),0)</f>
        <v/>
      </c>
      <c r="H116" s="583">
        <f>IF(G116="","",OFFSET(MCQ!H$20,ROW(H116)-ROW(H$20),0))</f>
        <v/>
      </c>
      <c r="I116" s="24">
        <f>IF(G116="","",IF(OR(G116="etapa",G116="sub-etapa"),"",OFFSET(MCQ!I$20,ROW(I116)-ROW(I$20),0)))</f>
        <v/>
      </c>
      <c r="J116" s="25">
        <f>IF(G116="","",OFFSET(MCQ!J$20,ROW(J116)-ROW(J$20),0))</f>
        <v/>
      </c>
      <c r="K116" s="24">
        <f>IF(G116="","",IF(OR(G116="etapa",G116="sub-etapa"),"",OFFSET(MCQ!K$20,ROW(K116)-ROW(K$20),0)))</f>
        <v/>
      </c>
      <c r="L116" s="26">
        <f>IF(G116="","",IF(OR(G116="etapa",G116="sub-etapa"),"",TRUNC(OFFSET(MCQ!L$20,ROW(L116)-ROW(L$20),0),2)))</f>
        <v/>
      </c>
      <c r="M116" s="584">
        <f>IF(I116="", "", IFERROR(VLOOKUP(VALUE(I116), _BaseAbril2026, 4, 0), IFERROR(VLOOKUP(TEXT(I116, "@"), _BaseAbril2026, 4, 0), "")))</f>
        <v/>
      </c>
      <c r="N116" s="585">
        <f>IFERROR(IF(S116="BDI1", TRUNC(M116*(1+$O$18), 2),IF(S116="BDI2", TRUNC(M116*(1+$N$18), 2), "")), "")</f>
        <v/>
      </c>
      <c r="O116" s="586">
        <f>_xlfn.IFS(G116="ETAPA", SUMIFS(ValorTotalComD, Nivel, A116), G116="SUB-ETAPA", SUMIFS(ValorTotalComD, SubNivel, C116), TRUE, T116)</f>
        <v/>
      </c>
      <c r="P116" s="584">
        <f>IF(I116="", "", IFERROR(VLOOKUP(VALUE(I116), _BaseAbril2026, 5, 0), IFERROR(VLOOKUP(TEXT(I116, "@"), _BaseAbril2026, 5, 0), "")))</f>
        <v/>
      </c>
      <c r="Q116" s="585">
        <f>IFERROR(IF(S116="BDI1", TRUNC(P116*(1+$R$18), 2),IF(S116="BDI2", TRUNC(P116*(1+$Q$18), 2), "")), "")</f>
        <v/>
      </c>
      <c r="R116" s="586">
        <f>_xlfn.IFS(G116="ETAPA", SUMIFS(ValorTotalSemD, Nivel, A116), G116="SUB-ETAPA", SUMIFS(ValorTotalSemD, SubNivel, C116), TRUE, U116)</f>
        <v/>
      </c>
      <c r="S116" s="587">
        <f>IF(G116="","",IF(OR(G116="etapa",G116="sub-etapa"),"",OFFSET(MCQ!M$20,ROW(M116)-ROW(M$20),0)))</f>
        <v/>
      </c>
      <c r="T116" s="588">
        <f>IFERROR(TRUNC(L116*N116,2),"")</f>
        <v/>
      </c>
      <c r="U116" s="589">
        <f>IFERROR(TRUNC(L116*Q116,2),"")</f>
        <v/>
      </c>
    </row>
    <row r="117">
      <c r="A117" s="18">
        <f>OFFSET(MCQ!A$20,ROW(A117)-ROW(A$20),0)</f>
        <v/>
      </c>
      <c r="B117" s="18">
        <f>OFFSET(MCQ!B$20,ROW(B117)-ROW(B$20),0)</f>
        <v/>
      </c>
      <c r="C117" s="18">
        <f>OFFSET(MCQ!C$20,ROW(C117)-ROW(C$20),0)</f>
        <v/>
      </c>
      <c r="D117" s="18">
        <f>OFFSET(MCQ!D$20,ROW(D117)-ROW(D$20),0)</f>
        <v/>
      </c>
      <c r="E117" s="18">
        <f>OFFSET(MCQ!E$20,ROW(E117)-ROW(E$20),0)</f>
        <v/>
      </c>
      <c r="F117" s="18" t="n"/>
      <c r="G117" s="233">
        <f>OFFSET(MCQ!G$20,ROW(G117)-ROW(G$20),0)</f>
        <v/>
      </c>
      <c r="H117" s="583">
        <f>IF(G117="","",OFFSET(MCQ!H$20,ROW(H117)-ROW(H$20),0))</f>
        <v/>
      </c>
      <c r="I117" s="24">
        <f>IF(G117="","",IF(OR(G117="etapa",G117="sub-etapa"),"",OFFSET(MCQ!I$20,ROW(I117)-ROW(I$20),0)))</f>
        <v/>
      </c>
      <c r="J117" s="25">
        <f>IF(G117="","",OFFSET(MCQ!J$20,ROW(J117)-ROW(J$20),0))</f>
        <v/>
      </c>
      <c r="K117" s="24">
        <f>IF(G117="","",IF(OR(G117="etapa",G117="sub-etapa"),"",OFFSET(MCQ!K$20,ROW(K117)-ROW(K$20),0)))</f>
        <v/>
      </c>
      <c r="L117" s="26">
        <f>IF(G117="","",IF(OR(G117="etapa",G117="sub-etapa"),"",TRUNC(OFFSET(MCQ!L$20,ROW(L117)-ROW(L$20),0),2)))</f>
        <v/>
      </c>
      <c r="M117" s="584">
        <f>IF(I117="", "", IFERROR(VLOOKUP(VALUE(I117), _BaseAbril2026, 4, 0), IFERROR(VLOOKUP(TEXT(I117, "@"), _BaseAbril2026, 4, 0), "")))</f>
        <v/>
      </c>
      <c r="N117" s="585">
        <f>IFERROR(IF(S117="BDI1", TRUNC(M117*(1+$O$18), 2),IF(S117="BDI2", TRUNC(M117*(1+$N$18), 2), "")), "")</f>
        <v/>
      </c>
      <c r="O117" s="586">
        <f>_xlfn.IFS(G117="ETAPA", SUMIFS(ValorTotalComD, Nivel, A117), G117="SUB-ETAPA", SUMIFS(ValorTotalComD, SubNivel, C117), TRUE, T117)</f>
        <v/>
      </c>
      <c r="P117" s="584">
        <f>IF(I117="", "", IFERROR(VLOOKUP(VALUE(I117), _BaseAbril2026, 5, 0), IFERROR(VLOOKUP(TEXT(I117, "@"), _BaseAbril2026, 5, 0), "")))</f>
        <v/>
      </c>
      <c r="Q117" s="585">
        <f>IFERROR(IF(S117="BDI1", TRUNC(P117*(1+$R$18), 2),IF(S117="BDI2", TRUNC(P117*(1+$Q$18), 2), "")), "")</f>
        <v/>
      </c>
      <c r="R117" s="586">
        <f>_xlfn.IFS(G117="ETAPA", SUMIFS(ValorTotalSemD, Nivel, A117), G117="SUB-ETAPA", SUMIFS(ValorTotalSemD, SubNivel, C117), TRUE, U117)</f>
        <v/>
      </c>
      <c r="S117" s="587">
        <f>IF(G117="","",IF(OR(G117="etapa",G117="sub-etapa"),"",OFFSET(MCQ!M$20,ROW(M117)-ROW(M$20),0)))</f>
        <v/>
      </c>
      <c r="T117" s="588">
        <f>IFERROR(TRUNC(L117*N117,2),"")</f>
        <v/>
      </c>
      <c r="U117" s="589">
        <f>IFERROR(TRUNC(L117*Q117,2),"")</f>
        <v/>
      </c>
    </row>
    <row r="118">
      <c r="A118" s="18">
        <f>OFFSET(MCQ!A$20,ROW(A118)-ROW(A$20),0)</f>
        <v/>
      </c>
      <c r="B118" s="18">
        <f>OFFSET(MCQ!B$20,ROW(B118)-ROW(B$20),0)</f>
        <v/>
      </c>
      <c r="C118" s="18">
        <f>OFFSET(MCQ!C$20,ROW(C118)-ROW(C$20),0)</f>
        <v/>
      </c>
      <c r="D118" s="18">
        <f>OFFSET(MCQ!D$20,ROW(D118)-ROW(D$20),0)</f>
        <v/>
      </c>
      <c r="E118" s="18">
        <f>OFFSET(MCQ!E$20,ROW(E118)-ROW(E$20),0)</f>
        <v/>
      </c>
      <c r="F118" s="18" t="n"/>
      <c r="G118" s="233">
        <f>OFFSET(MCQ!G$20,ROW(G118)-ROW(G$20),0)</f>
        <v/>
      </c>
      <c r="H118" s="583">
        <f>IF(G118="","",OFFSET(MCQ!H$20,ROW(H118)-ROW(H$20),0))</f>
        <v/>
      </c>
      <c r="I118" s="24">
        <f>IF(G118="","",IF(OR(G118="etapa",G118="sub-etapa"),"",OFFSET(MCQ!I$20,ROW(I118)-ROW(I$20),0)))</f>
        <v/>
      </c>
      <c r="J118" s="25">
        <f>IF(G118="","",OFFSET(MCQ!J$20,ROW(J118)-ROW(J$20),0))</f>
        <v/>
      </c>
      <c r="K118" s="24">
        <f>IF(G118="","",IF(OR(G118="etapa",G118="sub-etapa"),"",OFFSET(MCQ!K$20,ROW(K118)-ROW(K$20),0)))</f>
        <v/>
      </c>
      <c r="L118" s="26">
        <f>IF(G118="","",IF(OR(G118="etapa",G118="sub-etapa"),"",TRUNC(OFFSET(MCQ!L$20,ROW(L118)-ROW(L$20),0),2)))</f>
        <v/>
      </c>
      <c r="M118" s="584">
        <f>IF(I118="", "", IFERROR(VLOOKUP(VALUE(I118), _BaseAbril2026, 4, 0), IFERROR(VLOOKUP(TEXT(I118, "@"), _BaseAbril2026, 4, 0), "")))</f>
        <v/>
      </c>
      <c r="N118" s="585">
        <f>IFERROR(IF(S118="BDI1", TRUNC(M118*(1+$O$18), 2),IF(S118="BDI2", TRUNC(M118*(1+$N$18), 2), "")), "")</f>
        <v/>
      </c>
      <c r="O118" s="586">
        <f>_xlfn.IFS(G118="ETAPA", SUMIFS(ValorTotalComD, Nivel, A118), G118="SUB-ETAPA", SUMIFS(ValorTotalComD, SubNivel, C118), TRUE, T118)</f>
        <v/>
      </c>
      <c r="P118" s="584">
        <f>IF(I118="", "", IFERROR(VLOOKUP(VALUE(I118), _BaseAbril2026, 5, 0), IFERROR(VLOOKUP(TEXT(I118, "@"), _BaseAbril2026, 5, 0), "")))</f>
        <v/>
      </c>
      <c r="Q118" s="585">
        <f>IFERROR(IF(S118="BDI1", TRUNC(P118*(1+$R$18), 2),IF(S118="BDI2", TRUNC(P118*(1+$Q$18), 2), "")), "")</f>
        <v/>
      </c>
      <c r="R118" s="586">
        <f>_xlfn.IFS(G118="ETAPA", SUMIFS(ValorTotalSemD, Nivel, A118), G118="SUB-ETAPA", SUMIFS(ValorTotalSemD, SubNivel, C118), TRUE, U118)</f>
        <v/>
      </c>
      <c r="S118" s="587">
        <f>IF(G118="","",IF(OR(G118="etapa",G118="sub-etapa"),"",OFFSET(MCQ!M$20,ROW(M118)-ROW(M$20),0)))</f>
        <v/>
      </c>
      <c r="T118" s="588">
        <f>IFERROR(TRUNC(L118*N118,2),"")</f>
        <v/>
      </c>
      <c r="U118" s="589">
        <f>IFERROR(TRUNC(L118*Q118,2),"")</f>
        <v/>
      </c>
    </row>
    <row r="119">
      <c r="A119" s="18">
        <f>OFFSET(MCQ!A$20,ROW(A119)-ROW(A$20),0)</f>
        <v/>
      </c>
      <c r="B119" s="18">
        <f>OFFSET(MCQ!B$20,ROW(B119)-ROW(B$20),0)</f>
        <v/>
      </c>
      <c r="C119" s="18">
        <f>OFFSET(MCQ!C$20,ROW(C119)-ROW(C$20),0)</f>
        <v/>
      </c>
      <c r="D119" s="18">
        <f>OFFSET(MCQ!D$20,ROW(D119)-ROW(D$20),0)</f>
        <v/>
      </c>
      <c r="E119" s="18">
        <f>OFFSET(MCQ!E$20,ROW(E119)-ROW(E$20),0)</f>
        <v/>
      </c>
      <c r="F119" s="18" t="n"/>
      <c r="G119" s="233">
        <f>OFFSET(MCQ!G$20,ROW(G119)-ROW(G$20),0)</f>
        <v/>
      </c>
      <c r="H119" s="583">
        <f>IF(G119="","",OFFSET(MCQ!H$20,ROW(H119)-ROW(H$20),0))</f>
        <v/>
      </c>
      <c r="I119" s="24">
        <f>IF(G119="","",IF(OR(G119="etapa",G119="sub-etapa"),"",OFFSET(MCQ!I$20,ROW(I119)-ROW(I$20),0)))</f>
        <v/>
      </c>
      <c r="J119" s="25">
        <f>IF(G119="","",OFFSET(MCQ!J$20,ROW(J119)-ROW(J$20),0))</f>
        <v/>
      </c>
      <c r="K119" s="24">
        <f>IF(G119="","",IF(OR(G119="etapa",G119="sub-etapa"),"",OFFSET(MCQ!K$20,ROW(K119)-ROW(K$20),0)))</f>
        <v/>
      </c>
      <c r="L119" s="26">
        <f>IF(G119="","",IF(OR(G119="etapa",G119="sub-etapa"),"",TRUNC(OFFSET(MCQ!L$20,ROW(L119)-ROW(L$20),0),2)))</f>
        <v/>
      </c>
      <c r="M119" s="584">
        <f>IF(I119="", "", IFERROR(VLOOKUP(VALUE(I119), _BaseAbril2026, 4, 0), IFERROR(VLOOKUP(TEXT(I119, "@"), _BaseAbril2026, 4, 0), "")))</f>
        <v/>
      </c>
      <c r="N119" s="585">
        <f>IFERROR(IF(S119="BDI1", TRUNC(M119*(1+$O$18), 2),IF(S119="BDI2", TRUNC(M119*(1+$N$18), 2), "")), "")</f>
        <v/>
      </c>
      <c r="O119" s="586">
        <f>_xlfn.IFS(G119="ETAPA", SUMIFS(ValorTotalComD, Nivel, A119), G119="SUB-ETAPA", SUMIFS(ValorTotalComD, SubNivel, C119), TRUE, T119)</f>
        <v/>
      </c>
      <c r="P119" s="584">
        <f>IF(I119="", "", IFERROR(VLOOKUP(VALUE(I119), _BaseAbril2026, 5, 0), IFERROR(VLOOKUP(TEXT(I119, "@"), _BaseAbril2026, 5, 0), "")))</f>
        <v/>
      </c>
      <c r="Q119" s="585">
        <f>IFERROR(IF(S119="BDI1", TRUNC(P119*(1+$R$18), 2),IF(S119="BDI2", TRUNC(P119*(1+$Q$18), 2), "")), "")</f>
        <v/>
      </c>
      <c r="R119" s="586">
        <f>_xlfn.IFS(G119="ETAPA", SUMIFS(ValorTotalSemD, Nivel, A119), G119="SUB-ETAPA", SUMIFS(ValorTotalSemD, SubNivel, C119), TRUE, U119)</f>
        <v/>
      </c>
      <c r="S119" s="587">
        <f>IF(G119="","",IF(OR(G119="etapa",G119="sub-etapa"),"",OFFSET(MCQ!M$20,ROW(M119)-ROW(M$20),0)))</f>
        <v/>
      </c>
      <c r="T119" s="588">
        <f>IFERROR(TRUNC(L119*N119,2),"")</f>
        <v/>
      </c>
      <c r="U119" s="589">
        <f>IFERROR(TRUNC(L119*Q119,2),"")</f>
        <v/>
      </c>
    </row>
    <row r="120">
      <c r="A120" s="18">
        <f>OFFSET(MCQ!A$20,ROW(A120)-ROW(A$20),0)</f>
        <v/>
      </c>
      <c r="B120" s="18">
        <f>OFFSET(MCQ!B$20,ROW(B120)-ROW(B$20),0)</f>
        <v/>
      </c>
      <c r="C120" s="18">
        <f>OFFSET(MCQ!C$20,ROW(C120)-ROW(C$20),0)</f>
        <v/>
      </c>
      <c r="D120" s="18">
        <f>OFFSET(MCQ!D$20,ROW(D120)-ROW(D$20),0)</f>
        <v/>
      </c>
      <c r="E120" s="18">
        <f>OFFSET(MCQ!E$20,ROW(E120)-ROW(E$20),0)</f>
        <v/>
      </c>
      <c r="F120" s="18" t="n"/>
      <c r="G120" s="233">
        <f>OFFSET(MCQ!G$20,ROW(G120)-ROW(G$20),0)</f>
        <v/>
      </c>
      <c r="H120" s="583">
        <f>IF(G120="","",OFFSET(MCQ!H$20,ROW(H120)-ROW(H$20),0))</f>
        <v/>
      </c>
      <c r="I120" s="24">
        <f>IF(G120="","",IF(OR(G120="etapa",G120="sub-etapa"),"",OFFSET(MCQ!I$20,ROW(I120)-ROW(I$20),0)))</f>
        <v/>
      </c>
      <c r="J120" s="25">
        <f>IF(G120="","",OFFSET(MCQ!J$20,ROW(J120)-ROW(J$20),0))</f>
        <v/>
      </c>
      <c r="K120" s="24">
        <f>IF(G120="","",IF(OR(G120="etapa",G120="sub-etapa"),"",OFFSET(MCQ!K$20,ROW(K120)-ROW(K$20),0)))</f>
        <v/>
      </c>
      <c r="L120" s="26">
        <f>IF(G120="","",IF(OR(G120="etapa",G120="sub-etapa"),"",TRUNC(OFFSET(MCQ!L$20,ROW(L120)-ROW(L$20),0),2)))</f>
        <v/>
      </c>
      <c r="M120" s="584">
        <f>IF(I120="", "", IFERROR(VLOOKUP(VALUE(I120), _BaseAbril2026, 4, 0), IFERROR(VLOOKUP(TEXT(I120, "@"), _BaseAbril2026, 4, 0), "")))</f>
        <v/>
      </c>
      <c r="N120" s="585">
        <f>IFERROR(IF(S120="BDI1", TRUNC(M120*(1+$O$18), 2),IF(S120="BDI2", TRUNC(M120*(1+$N$18), 2), "")), "")</f>
        <v/>
      </c>
      <c r="O120" s="586">
        <f>_xlfn.IFS(G120="ETAPA", SUMIFS(ValorTotalComD, Nivel, A120), G120="SUB-ETAPA", SUMIFS(ValorTotalComD, SubNivel, C120), TRUE, T120)</f>
        <v/>
      </c>
      <c r="P120" s="584">
        <f>IF(I120="", "", IFERROR(VLOOKUP(VALUE(I120), _BaseAbril2026, 5, 0), IFERROR(VLOOKUP(TEXT(I120, "@"), _BaseAbril2026, 5, 0), "")))</f>
        <v/>
      </c>
      <c r="Q120" s="585">
        <f>IFERROR(IF(S120="BDI1", TRUNC(P120*(1+$R$18), 2),IF(S120="BDI2", TRUNC(P120*(1+$Q$18), 2), "")), "")</f>
        <v/>
      </c>
      <c r="R120" s="586">
        <f>_xlfn.IFS(G120="ETAPA", SUMIFS(ValorTotalSemD, Nivel, A120), G120="SUB-ETAPA", SUMIFS(ValorTotalSemD, SubNivel, C120), TRUE, U120)</f>
        <v/>
      </c>
      <c r="S120" s="587">
        <f>IF(G120="","",IF(OR(G120="etapa",G120="sub-etapa"),"",OFFSET(MCQ!M$20,ROW(M120)-ROW(M$20),0)))</f>
        <v/>
      </c>
      <c r="T120" s="588">
        <f>IFERROR(TRUNC(L120*N120,2),"")</f>
        <v/>
      </c>
      <c r="U120" s="589">
        <f>IFERROR(TRUNC(L120*Q120,2),"")</f>
        <v/>
      </c>
    </row>
    <row r="121">
      <c r="A121" s="18">
        <f>OFFSET(MCQ!A$20,ROW(A121)-ROW(A$20),0)</f>
        <v/>
      </c>
      <c r="B121" s="18">
        <f>OFFSET(MCQ!B$20,ROW(B121)-ROW(B$20),0)</f>
        <v/>
      </c>
      <c r="C121" s="18">
        <f>OFFSET(MCQ!C$20,ROW(C121)-ROW(C$20),0)</f>
        <v/>
      </c>
      <c r="D121" s="18">
        <f>OFFSET(MCQ!D$20,ROW(D121)-ROW(D$20),0)</f>
        <v/>
      </c>
      <c r="E121" s="18">
        <f>OFFSET(MCQ!E$20,ROW(E121)-ROW(E$20),0)</f>
        <v/>
      </c>
      <c r="F121" s="18" t="n"/>
      <c r="G121" s="233">
        <f>OFFSET(MCQ!G$20,ROW(G121)-ROW(G$20),0)</f>
        <v/>
      </c>
      <c r="H121" s="583">
        <f>IF(G121="","",OFFSET(MCQ!H$20,ROW(H121)-ROW(H$20),0))</f>
        <v/>
      </c>
      <c r="I121" s="24">
        <f>IF(G121="","",IF(OR(G121="etapa",G121="sub-etapa"),"",OFFSET(MCQ!I$20,ROW(I121)-ROW(I$20),0)))</f>
        <v/>
      </c>
      <c r="J121" s="25">
        <f>IF(G121="","",OFFSET(MCQ!J$20,ROW(J121)-ROW(J$20),0))</f>
        <v/>
      </c>
      <c r="K121" s="24">
        <f>IF(G121="","",IF(OR(G121="etapa",G121="sub-etapa"),"",OFFSET(MCQ!K$20,ROW(K121)-ROW(K$20),0)))</f>
        <v/>
      </c>
      <c r="L121" s="26">
        <f>IF(G121="","",IF(OR(G121="etapa",G121="sub-etapa"),"",TRUNC(OFFSET(MCQ!L$20,ROW(L121)-ROW(L$20),0),2)))</f>
        <v/>
      </c>
      <c r="M121" s="584">
        <f>IF(I121="", "", IFERROR(VLOOKUP(VALUE(I121), _BaseAbril2026, 4, 0), IFERROR(VLOOKUP(TEXT(I121, "@"), _BaseAbril2026, 4, 0), "")))</f>
        <v/>
      </c>
      <c r="N121" s="585">
        <f>IFERROR(IF(S121="BDI1", TRUNC(M121*(1+$O$18), 2),IF(S121="BDI2", TRUNC(M121*(1+$N$18), 2), "")), "")</f>
        <v/>
      </c>
      <c r="O121" s="586">
        <f>_xlfn.IFS(G121="ETAPA", SUMIFS(ValorTotalComD, Nivel, A121), G121="SUB-ETAPA", SUMIFS(ValorTotalComD, SubNivel, C121), TRUE, T121)</f>
        <v/>
      </c>
      <c r="P121" s="584">
        <f>IF(I121="", "", IFERROR(VLOOKUP(VALUE(I121), _BaseAbril2026, 5, 0), IFERROR(VLOOKUP(TEXT(I121, "@"), _BaseAbril2026, 5, 0), "")))</f>
        <v/>
      </c>
      <c r="Q121" s="585">
        <f>IFERROR(IF(S121="BDI1", TRUNC(P121*(1+$R$18), 2),IF(S121="BDI2", TRUNC(P121*(1+$Q$18), 2), "")), "")</f>
        <v/>
      </c>
      <c r="R121" s="586">
        <f>_xlfn.IFS(G121="ETAPA", SUMIFS(ValorTotalSemD, Nivel, A121), G121="SUB-ETAPA", SUMIFS(ValorTotalSemD, SubNivel, C121), TRUE, U121)</f>
        <v/>
      </c>
      <c r="S121" s="587">
        <f>IF(G121="","",IF(OR(G121="etapa",G121="sub-etapa"),"",OFFSET(MCQ!M$20,ROW(M121)-ROW(M$20),0)))</f>
        <v/>
      </c>
      <c r="T121" s="588">
        <f>IFERROR(TRUNC(L121*N121,2),"")</f>
        <v/>
      </c>
      <c r="U121" s="589">
        <f>IFERROR(TRUNC(L121*Q121,2),"")</f>
        <v/>
      </c>
    </row>
    <row r="122">
      <c r="A122" s="18">
        <f>OFFSET(MCQ!A$20,ROW(A122)-ROW(A$20),0)</f>
        <v/>
      </c>
      <c r="B122" s="18">
        <f>OFFSET(MCQ!B$20,ROW(B122)-ROW(B$20),0)</f>
        <v/>
      </c>
      <c r="C122" s="18">
        <f>OFFSET(MCQ!C$20,ROW(C122)-ROW(C$20),0)</f>
        <v/>
      </c>
      <c r="D122" s="18">
        <f>OFFSET(MCQ!D$20,ROW(D122)-ROW(D$20),0)</f>
        <v/>
      </c>
      <c r="E122" s="18">
        <f>OFFSET(MCQ!E$20,ROW(E122)-ROW(E$20),0)</f>
        <v/>
      </c>
      <c r="F122" s="18" t="n"/>
      <c r="G122" s="233">
        <f>OFFSET(MCQ!G$20,ROW(G122)-ROW(G$20),0)</f>
        <v/>
      </c>
      <c r="H122" s="583">
        <f>IF(G122="","",OFFSET(MCQ!H$20,ROW(H122)-ROW(H$20),0))</f>
        <v/>
      </c>
      <c r="I122" s="24">
        <f>IF(G122="","",IF(OR(G122="etapa",G122="sub-etapa"),"",OFFSET(MCQ!I$20,ROW(I122)-ROW(I$20),0)))</f>
        <v/>
      </c>
      <c r="J122" s="25">
        <f>IF(G122="","",OFFSET(MCQ!J$20,ROW(J122)-ROW(J$20),0))</f>
        <v/>
      </c>
      <c r="K122" s="24">
        <f>IF(G122="","",IF(OR(G122="etapa",G122="sub-etapa"),"",OFFSET(MCQ!K$20,ROW(K122)-ROW(K$20),0)))</f>
        <v/>
      </c>
      <c r="L122" s="26">
        <f>IF(G122="","",IF(OR(G122="etapa",G122="sub-etapa"),"",TRUNC(OFFSET(MCQ!L$20,ROW(L122)-ROW(L$20),0),2)))</f>
        <v/>
      </c>
      <c r="M122" s="584">
        <f>IF(I122="", "", IFERROR(VLOOKUP(VALUE(I122), _BaseAbril2026, 4, 0), IFERROR(VLOOKUP(TEXT(I122, "@"), _BaseAbril2026, 4, 0), "")))</f>
        <v/>
      </c>
      <c r="N122" s="585">
        <f>IFERROR(IF(S122="BDI1", TRUNC(M122*(1+$O$18), 2),IF(S122="BDI2", TRUNC(M122*(1+$N$18), 2), "")), "")</f>
        <v/>
      </c>
      <c r="O122" s="586">
        <f>_xlfn.IFS(G122="ETAPA", SUMIFS(ValorTotalComD, Nivel, A122), G122="SUB-ETAPA", SUMIFS(ValorTotalComD, SubNivel, C122), TRUE, T122)</f>
        <v/>
      </c>
      <c r="P122" s="584">
        <f>IF(I122="", "", IFERROR(VLOOKUP(VALUE(I122), _BaseAbril2026, 5, 0), IFERROR(VLOOKUP(TEXT(I122, "@"), _BaseAbril2026, 5, 0), "")))</f>
        <v/>
      </c>
      <c r="Q122" s="585">
        <f>IFERROR(IF(S122="BDI1", TRUNC(P122*(1+$R$18), 2),IF(S122="BDI2", TRUNC(P122*(1+$Q$18), 2), "")), "")</f>
        <v/>
      </c>
      <c r="R122" s="586">
        <f>_xlfn.IFS(G122="ETAPA", SUMIFS(ValorTotalSemD, Nivel, A122), G122="SUB-ETAPA", SUMIFS(ValorTotalSemD, SubNivel, C122), TRUE, U122)</f>
        <v/>
      </c>
      <c r="S122" s="587">
        <f>IF(G122="","",IF(OR(G122="etapa",G122="sub-etapa"),"",OFFSET(MCQ!M$20,ROW(M122)-ROW(M$20),0)))</f>
        <v/>
      </c>
      <c r="T122" s="588">
        <f>IFERROR(TRUNC(L122*N122,2),"")</f>
        <v/>
      </c>
      <c r="U122" s="589">
        <f>IFERROR(TRUNC(L122*Q122,2),"")</f>
        <v/>
      </c>
    </row>
    <row r="123">
      <c r="A123" s="18">
        <f>OFFSET(MCQ!A$20,ROW(A123)-ROW(A$20),0)</f>
        <v/>
      </c>
      <c r="B123" s="18">
        <f>OFFSET(MCQ!B$20,ROW(B123)-ROW(B$20),0)</f>
        <v/>
      </c>
      <c r="C123" s="18">
        <f>OFFSET(MCQ!C$20,ROW(C123)-ROW(C$20),0)</f>
        <v/>
      </c>
      <c r="D123" s="18">
        <f>OFFSET(MCQ!D$20,ROW(D123)-ROW(D$20),0)</f>
        <v/>
      </c>
      <c r="E123" s="18">
        <f>OFFSET(MCQ!E$20,ROW(E123)-ROW(E$20),0)</f>
        <v/>
      </c>
      <c r="F123" s="18" t="n"/>
      <c r="G123" s="233">
        <f>OFFSET(MCQ!G$20,ROW(G123)-ROW(G$20),0)</f>
        <v/>
      </c>
      <c r="H123" s="583">
        <f>IF(G123="","",OFFSET(MCQ!H$20,ROW(H123)-ROW(H$20),0))</f>
        <v/>
      </c>
      <c r="I123" s="24">
        <f>IF(G123="","",IF(OR(G123="etapa",G123="sub-etapa"),"",OFFSET(MCQ!I$20,ROW(I123)-ROW(I$20),0)))</f>
        <v/>
      </c>
      <c r="J123" s="25">
        <f>IF(G123="","",OFFSET(MCQ!J$20,ROW(J123)-ROW(J$20),0))</f>
        <v/>
      </c>
      <c r="K123" s="24">
        <f>IF(G123="","",IF(OR(G123="etapa",G123="sub-etapa"),"",OFFSET(MCQ!K$20,ROW(K123)-ROW(K$20),0)))</f>
        <v/>
      </c>
      <c r="L123" s="26">
        <f>IF(G123="","",IF(OR(G123="etapa",G123="sub-etapa"),"",TRUNC(OFFSET(MCQ!L$20,ROW(L123)-ROW(L$20),0),2)))</f>
        <v/>
      </c>
      <c r="M123" s="584">
        <f>IF(I123="", "", IFERROR(VLOOKUP(VALUE(I123), _BaseAbril2026, 4, 0), IFERROR(VLOOKUP(TEXT(I123, "@"), _BaseAbril2026, 4, 0), "")))</f>
        <v/>
      </c>
      <c r="N123" s="585">
        <f>IFERROR(IF(S123="BDI1", TRUNC(M123*(1+$O$18), 2),IF(S123="BDI2", TRUNC(M123*(1+$N$18), 2), "")), "")</f>
        <v/>
      </c>
      <c r="O123" s="586">
        <f>_xlfn.IFS(G123="ETAPA", SUMIFS(ValorTotalComD, Nivel, A123), G123="SUB-ETAPA", SUMIFS(ValorTotalComD, SubNivel, C123), TRUE, T123)</f>
        <v/>
      </c>
      <c r="P123" s="584">
        <f>IF(I123="", "", IFERROR(VLOOKUP(VALUE(I123), _BaseAbril2026, 5, 0), IFERROR(VLOOKUP(TEXT(I123, "@"), _BaseAbril2026, 5, 0), "")))</f>
        <v/>
      </c>
      <c r="Q123" s="585">
        <f>IFERROR(IF(S123="BDI1", TRUNC(P123*(1+$R$18), 2),IF(S123="BDI2", TRUNC(P123*(1+$Q$18), 2), "")), "")</f>
        <v/>
      </c>
      <c r="R123" s="586">
        <f>_xlfn.IFS(G123="ETAPA", SUMIFS(ValorTotalSemD, Nivel, A123), G123="SUB-ETAPA", SUMIFS(ValorTotalSemD, SubNivel, C123), TRUE, U123)</f>
        <v/>
      </c>
      <c r="S123" s="587">
        <f>IF(G123="","",IF(OR(G123="etapa",G123="sub-etapa"),"",OFFSET(MCQ!M$20,ROW(M123)-ROW(M$20),0)))</f>
        <v/>
      </c>
      <c r="T123" s="588">
        <f>IFERROR(TRUNC(L123*N123,2),"")</f>
        <v/>
      </c>
      <c r="U123" s="589">
        <f>IFERROR(TRUNC(L123*Q123,2),"")</f>
        <v/>
      </c>
    </row>
    <row r="124">
      <c r="A124" s="18">
        <f>OFFSET(MCQ!A$20,ROW(A124)-ROW(A$20),0)</f>
        <v/>
      </c>
      <c r="B124" s="18">
        <f>OFFSET(MCQ!B$20,ROW(B124)-ROW(B$20),0)</f>
        <v/>
      </c>
      <c r="C124" s="18">
        <f>OFFSET(MCQ!C$20,ROW(C124)-ROW(C$20),0)</f>
        <v/>
      </c>
      <c r="D124" s="18">
        <f>OFFSET(MCQ!D$20,ROW(D124)-ROW(D$20),0)</f>
        <v/>
      </c>
      <c r="E124" s="18">
        <f>OFFSET(MCQ!E$20,ROW(E124)-ROW(E$20),0)</f>
        <v/>
      </c>
      <c r="F124" s="18" t="n"/>
      <c r="G124" s="233">
        <f>OFFSET(MCQ!G$20,ROW(G124)-ROW(G$20),0)</f>
        <v/>
      </c>
      <c r="H124" s="583">
        <f>IF(G124="","",OFFSET(MCQ!H$20,ROW(H124)-ROW(H$20),0))</f>
        <v/>
      </c>
      <c r="I124" s="24">
        <f>IF(G124="","",IF(OR(G124="etapa",G124="sub-etapa"),"",OFFSET(MCQ!I$20,ROW(I124)-ROW(I$20),0)))</f>
        <v/>
      </c>
      <c r="J124" s="25">
        <f>IF(G124="","",OFFSET(MCQ!J$20,ROW(J124)-ROW(J$20),0))</f>
        <v/>
      </c>
      <c r="K124" s="24">
        <f>IF(G124="","",IF(OR(G124="etapa",G124="sub-etapa"),"",OFFSET(MCQ!K$20,ROW(K124)-ROW(K$20),0)))</f>
        <v/>
      </c>
      <c r="L124" s="26">
        <f>IF(G124="","",IF(OR(G124="etapa",G124="sub-etapa"),"",TRUNC(OFFSET(MCQ!L$20,ROW(L124)-ROW(L$20),0),2)))</f>
        <v/>
      </c>
      <c r="M124" s="584">
        <f>IF(I124="", "", IFERROR(VLOOKUP(VALUE(I124), _BaseAbril2026, 4, 0), IFERROR(VLOOKUP(TEXT(I124, "@"), _BaseAbril2026, 4, 0), "")))</f>
        <v/>
      </c>
      <c r="N124" s="585">
        <f>IFERROR(IF(S124="BDI1", TRUNC(M124*(1+$O$18), 2),IF(S124="BDI2", TRUNC(M124*(1+$N$18), 2), "")), "")</f>
        <v/>
      </c>
      <c r="O124" s="586">
        <f>_xlfn.IFS(G124="ETAPA", SUMIFS(ValorTotalComD, Nivel, A124), G124="SUB-ETAPA", SUMIFS(ValorTotalComD, SubNivel, C124), TRUE, T124)</f>
        <v/>
      </c>
      <c r="P124" s="584">
        <f>IF(I124="", "", IFERROR(VLOOKUP(VALUE(I124), _BaseAbril2026, 5, 0), IFERROR(VLOOKUP(TEXT(I124, "@"), _BaseAbril2026, 5, 0), "")))</f>
        <v/>
      </c>
      <c r="Q124" s="585">
        <f>IFERROR(IF(S124="BDI1", TRUNC(P124*(1+$R$18), 2),IF(S124="BDI2", TRUNC(P124*(1+$Q$18), 2), "")), "")</f>
        <v/>
      </c>
      <c r="R124" s="586">
        <f>_xlfn.IFS(G124="ETAPA", SUMIFS(ValorTotalSemD, Nivel, A124), G124="SUB-ETAPA", SUMIFS(ValorTotalSemD, SubNivel, C124), TRUE, U124)</f>
        <v/>
      </c>
      <c r="S124" s="587">
        <f>IF(G124="","",IF(OR(G124="etapa",G124="sub-etapa"),"",OFFSET(MCQ!M$20,ROW(M124)-ROW(M$20),0)))</f>
        <v/>
      </c>
      <c r="T124" s="588">
        <f>IFERROR(TRUNC(L124*N124,2),"")</f>
        <v/>
      </c>
      <c r="U124" s="589">
        <f>IFERROR(TRUNC(L124*Q124,2),"")</f>
        <v/>
      </c>
    </row>
    <row r="125">
      <c r="A125" s="18">
        <f>OFFSET(MCQ!A$20,ROW(A125)-ROW(A$20),0)</f>
        <v/>
      </c>
      <c r="B125" s="18">
        <f>OFFSET(MCQ!B$20,ROW(B125)-ROW(B$20),0)</f>
        <v/>
      </c>
      <c r="C125" s="18">
        <f>OFFSET(MCQ!C$20,ROW(C125)-ROW(C$20),0)</f>
        <v/>
      </c>
      <c r="D125" s="18">
        <f>OFFSET(MCQ!D$20,ROW(D125)-ROW(D$20),0)</f>
        <v/>
      </c>
      <c r="E125" s="18">
        <f>OFFSET(MCQ!E$20,ROW(E125)-ROW(E$20),0)</f>
        <v/>
      </c>
      <c r="F125" s="18" t="n"/>
      <c r="G125" s="233">
        <f>OFFSET(MCQ!G$20,ROW(G125)-ROW(G$20),0)</f>
        <v/>
      </c>
      <c r="H125" s="583">
        <f>IF(G125="","",OFFSET(MCQ!H$20,ROW(H125)-ROW(H$20),0))</f>
        <v/>
      </c>
      <c r="I125" s="24">
        <f>IF(G125="","",IF(OR(G125="etapa",G125="sub-etapa"),"",OFFSET(MCQ!I$20,ROW(I125)-ROW(I$20),0)))</f>
        <v/>
      </c>
      <c r="J125" s="25">
        <f>IF(G125="","",OFFSET(MCQ!J$20,ROW(J125)-ROW(J$20),0))</f>
        <v/>
      </c>
      <c r="K125" s="24">
        <f>IF(G125="","",IF(OR(G125="etapa",G125="sub-etapa"),"",OFFSET(MCQ!K$20,ROW(K125)-ROW(K$20),0)))</f>
        <v/>
      </c>
      <c r="L125" s="26">
        <f>IF(G125="","",IF(OR(G125="etapa",G125="sub-etapa"),"",TRUNC(OFFSET(MCQ!L$20,ROW(L125)-ROW(L$20),0),2)))</f>
        <v/>
      </c>
      <c r="M125" s="584">
        <f>IF(I125="", "", IFERROR(VLOOKUP(VALUE(I125), _BaseAbril2026, 4, 0), IFERROR(VLOOKUP(TEXT(I125, "@"), _BaseAbril2026, 4, 0), "")))</f>
        <v/>
      </c>
      <c r="N125" s="585">
        <f>IFERROR(IF(S125="BDI1", TRUNC(M125*(1+$O$18), 2),IF(S125="BDI2", TRUNC(M125*(1+$N$18), 2), "")), "")</f>
        <v/>
      </c>
      <c r="O125" s="586">
        <f>_xlfn.IFS(G125="ETAPA", SUMIFS(ValorTotalComD, Nivel, A125), G125="SUB-ETAPA", SUMIFS(ValorTotalComD, SubNivel, C125), TRUE, T125)</f>
        <v/>
      </c>
      <c r="P125" s="584">
        <f>IF(I125="", "", IFERROR(VLOOKUP(VALUE(I125), _BaseAbril2026, 5, 0), IFERROR(VLOOKUP(TEXT(I125, "@"), _BaseAbril2026, 5, 0), "")))</f>
        <v/>
      </c>
      <c r="Q125" s="585">
        <f>IFERROR(IF(S125="BDI1", TRUNC(P125*(1+$R$18), 2),IF(S125="BDI2", TRUNC(P125*(1+$Q$18), 2), "")), "")</f>
        <v/>
      </c>
      <c r="R125" s="586">
        <f>_xlfn.IFS(G125="ETAPA", SUMIFS(ValorTotalSemD, Nivel, A125), G125="SUB-ETAPA", SUMIFS(ValorTotalSemD, SubNivel, C125), TRUE, U125)</f>
        <v/>
      </c>
      <c r="S125" s="587">
        <f>IF(G125="","",IF(OR(G125="etapa",G125="sub-etapa"),"",OFFSET(MCQ!M$20,ROW(M125)-ROW(M$20),0)))</f>
        <v/>
      </c>
      <c r="T125" s="588">
        <f>IFERROR(TRUNC(L125*N125,2),"")</f>
        <v/>
      </c>
      <c r="U125" s="589">
        <f>IFERROR(TRUNC(L125*Q125,2),"")</f>
        <v/>
      </c>
    </row>
    <row r="126">
      <c r="A126" s="18">
        <f>OFFSET(MCQ!A$20,ROW(A126)-ROW(A$20),0)</f>
        <v/>
      </c>
      <c r="B126" s="18">
        <f>OFFSET(MCQ!B$20,ROW(B126)-ROW(B$20),0)</f>
        <v/>
      </c>
      <c r="C126" s="18">
        <f>OFFSET(MCQ!C$20,ROW(C126)-ROW(C$20),0)</f>
        <v/>
      </c>
      <c r="D126" s="18">
        <f>OFFSET(MCQ!D$20,ROW(D126)-ROW(D$20),0)</f>
        <v/>
      </c>
      <c r="E126" s="18">
        <f>OFFSET(MCQ!E$20,ROW(E126)-ROW(E$20),0)</f>
        <v/>
      </c>
      <c r="F126" s="18" t="n"/>
      <c r="G126" s="233">
        <f>OFFSET(MCQ!G$20,ROW(G126)-ROW(G$20),0)</f>
        <v/>
      </c>
      <c r="H126" s="583">
        <f>IF(G126="","",OFFSET(MCQ!H$20,ROW(H126)-ROW(H$20),0))</f>
        <v/>
      </c>
      <c r="I126" s="24">
        <f>IF(G126="","",IF(OR(G126="etapa",G126="sub-etapa"),"",OFFSET(MCQ!I$20,ROW(I126)-ROW(I$20),0)))</f>
        <v/>
      </c>
      <c r="J126" s="25">
        <f>IF(G126="","",OFFSET(MCQ!J$20,ROW(J126)-ROW(J$20),0))</f>
        <v/>
      </c>
      <c r="K126" s="24">
        <f>IF(G126="","",IF(OR(G126="etapa",G126="sub-etapa"),"",OFFSET(MCQ!K$20,ROW(K126)-ROW(K$20),0)))</f>
        <v/>
      </c>
      <c r="L126" s="26">
        <f>IF(G126="","",IF(OR(G126="etapa",G126="sub-etapa"),"",TRUNC(OFFSET(MCQ!L$20,ROW(L126)-ROW(L$20),0),2)))</f>
        <v/>
      </c>
      <c r="M126" s="584">
        <f>IF(I126="", "", IFERROR(VLOOKUP(VALUE(I126), _BaseAbril2026, 4, 0), IFERROR(VLOOKUP(TEXT(I126, "@"), _BaseAbril2026, 4, 0), "")))</f>
        <v/>
      </c>
      <c r="N126" s="585">
        <f>IFERROR(IF(S126="BDI1", TRUNC(M126*(1+$O$18), 2),IF(S126="BDI2", TRUNC(M126*(1+$N$18), 2), "")), "")</f>
        <v/>
      </c>
      <c r="O126" s="586">
        <f>_xlfn.IFS(G126="ETAPA", SUMIFS(ValorTotalComD, Nivel, A126), G126="SUB-ETAPA", SUMIFS(ValorTotalComD, SubNivel, C126), TRUE, T126)</f>
        <v/>
      </c>
      <c r="P126" s="584">
        <f>IF(I126="", "", IFERROR(VLOOKUP(VALUE(I126), _BaseAbril2026, 5, 0), IFERROR(VLOOKUP(TEXT(I126, "@"), _BaseAbril2026, 5, 0), "")))</f>
        <v/>
      </c>
      <c r="Q126" s="585">
        <f>IFERROR(IF(S126="BDI1", TRUNC(P126*(1+$R$18), 2),IF(S126="BDI2", TRUNC(P126*(1+$Q$18), 2), "")), "")</f>
        <v/>
      </c>
      <c r="R126" s="586">
        <f>_xlfn.IFS(G126="ETAPA", SUMIFS(ValorTotalSemD, Nivel, A126), G126="SUB-ETAPA", SUMIFS(ValorTotalSemD, SubNivel, C126), TRUE, U126)</f>
        <v/>
      </c>
      <c r="S126" s="587">
        <f>IF(G126="","",IF(OR(G126="etapa",G126="sub-etapa"),"",OFFSET(MCQ!M$20,ROW(M126)-ROW(M$20),0)))</f>
        <v/>
      </c>
      <c r="T126" s="588">
        <f>IFERROR(TRUNC(L126*N126,2),"")</f>
        <v/>
      </c>
      <c r="U126" s="589">
        <f>IFERROR(TRUNC(L126*Q126,2),"")</f>
        <v/>
      </c>
    </row>
    <row r="127">
      <c r="A127" s="18">
        <f>OFFSET(MCQ!A$20,ROW(A127)-ROW(A$20),0)</f>
        <v/>
      </c>
      <c r="B127" s="18">
        <f>OFFSET(MCQ!B$20,ROW(B127)-ROW(B$20),0)</f>
        <v/>
      </c>
      <c r="C127" s="18">
        <f>OFFSET(MCQ!C$20,ROW(C127)-ROW(C$20),0)</f>
        <v/>
      </c>
      <c r="D127" s="18">
        <f>OFFSET(MCQ!D$20,ROW(D127)-ROW(D$20),0)</f>
        <v/>
      </c>
      <c r="E127" s="18">
        <f>OFFSET(MCQ!E$20,ROW(E127)-ROW(E$20),0)</f>
        <v/>
      </c>
      <c r="F127" s="18" t="n"/>
      <c r="G127" s="233">
        <f>OFFSET(MCQ!G$20,ROW(G127)-ROW(G$20),0)</f>
        <v/>
      </c>
      <c r="H127" s="583">
        <f>IF(G127="","",OFFSET(MCQ!H$20,ROW(H127)-ROW(H$20),0))</f>
        <v/>
      </c>
      <c r="I127" s="24">
        <f>IF(G127="","",IF(OR(G127="etapa",G127="sub-etapa"),"",OFFSET(MCQ!I$20,ROW(I127)-ROW(I$20),0)))</f>
        <v/>
      </c>
      <c r="J127" s="25">
        <f>IF(G127="","",OFFSET(MCQ!J$20,ROW(J127)-ROW(J$20),0))</f>
        <v/>
      </c>
      <c r="K127" s="24">
        <f>IF(G127="","",IF(OR(G127="etapa",G127="sub-etapa"),"",OFFSET(MCQ!K$20,ROW(K127)-ROW(K$20),0)))</f>
        <v/>
      </c>
      <c r="L127" s="26">
        <f>IF(G127="","",IF(OR(G127="etapa",G127="sub-etapa"),"",TRUNC(OFFSET(MCQ!L$20,ROW(L127)-ROW(L$20),0),2)))</f>
        <v/>
      </c>
      <c r="M127" s="584">
        <f>IF(I127="", "", IFERROR(VLOOKUP(VALUE(I127), _BaseAbril2026, 4, 0), IFERROR(VLOOKUP(TEXT(I127, "@"), _BaseAbril2026, 4, 0), "")))</f>
        <v/>
      </c>
      <c r="N127" s="585">
        <f>IFERROR(IF(S127="BDI1", TRUNC(M127*(1+$O$18), 2),IF(S127="BDI2", TRUNC(M127*(1+$N$18), 2), "")), "")</f>
        <v/>
      </c>
      <c r="O127" s="586">
        <f>_xlfn.IFS(G127="ETAPA", SUMIFS(ValorTotalComD, Nivel, A127), G127="SUB-ETAPA", SUMIFS(ValorTotalComD, SubNivel, C127), TRUE, T127)</f>
        <v/>
      </c>
      <c r="P127" s="584">
        <f>IF(I127="", "", IFERROR(VLOOKUP(VALUE(I127), _BaseAbril2026, 5, 0), IFERROR(VLOOKUP(TEXT(I127, "@"), _BaseAbril2026, 5, 0), "")))</f>
        <v/>
      </c>
      <c r="Q127" s="585">
        <f>IFERROR(IF(S127="BDI1", TRUNC(P127*(1+$R$18), 2),IF(S127="BDI2", TRUNC(P127*(1+$Q$18), 2), "")), "")</f>
        <v/>
      </c>
      <c r="R127" s="586">
        <f>_xlfn.IFS(G127="ETAPA", SUMIFS(ValorTotalSemD, Nivel, A127), G127="SUB-ETAPA", SUMIFS(ValorTotalSemD, SubNivel, C127), TRUE, U127)</f>
        <v/>
      </c>
      <c r="S127" s="587">
        <f>IF(G127="","",IF(OR(G127="etapa",G127="sub-etapa"),"",OFFSET(MCQ!M$20,ROW(M127)-ROW(M$20),0)))</f>
        <v/>
      </c>
      <c r="T127" s="588">
        <f>IFERROR(TRUNC(L127*N127,2),"")</f>
        <v/>
      </c>
      <c r="U127" s="589">
        <f>IFERROR(TRUNC(L127*Q127,2),"")</f>
        <v/>
      </c>
    </row>
    <row r="128">
      <c r="A128" s="18">
        <f>OFFSET(MCQ!A$20,ROW(A128)-ROW(A$20),0)</f>
        <v/>
      </c>
      <c r="B128" s="18">
        <f>OFFSET(MCQ!B$20,ROW(B128)-ROW(B$20),0)</f>
        <v/>
      </c>
      <c r="C128" s="18">
        <f>OFFSET(MCQ!C$20,ROW(C128)-ROW(C$20),0)</f>
        <v/>
      </c>
      <c r="D128" s="18">
        <f>OFFSET(MCQ!D$20,ROW(D128)-ROW(D$20),0)</f>
        <v/>
      </c>
      <c r="E128" s="18">
        <f>OFFSET(MCQ!E$20,ROW(E128)-ROW(E$20),0)</f>
        <v/>
      </c>
      <c r="F128" s="18" t="n"/>
      <c r="G128" s="233">
        <f>OFFSET(MCQ!G$20,ROW(G128)-ROW(G$20),0)</f>
        <v/>
      </c>
      <c r="H128" s="583">
        <f>IF(G128="","",OFFSET(MCQ!H$20,ROW(H128)-ROW(H$20),0))</f>
        <v/>
      </c>
      <c r="I128" s="24">
        <f>IF(G128="","",IF(OR(G128="etapa",G128="sub-etapa"),"",OFFSET(MCQ!I$20,ROW(I128)-ROW(I$20),0)))</f>
        <v/>
      </c>
      <c r="J128" s="25">
        <f>IF(G128="","",OFFSET(MCQ!J$20,ROW(J128)-ROW(J$20),0))</f>
        <v/>
      </c>
      <c r="K128" s="24">
        <f>IF(G128="","",IF(OR(G128="etapa",G128="sub-etapa"),"",OFFSET(MCQ!K$20,ROW(K128)-ROW(K$20),0)))</f>
        <v/>
      </c>
      <c r="L128" s="26">
        <f>IF(G128="","",IF(OR(G128="etapa",G128="sub-etapa"),"",TRUNC(OFFSET(MCQ!L$20,ROW(L128)-ROW(L$20),0),2)))</f>
        <v/>
      </c>
      <c r="M128" s="584">
        <f>IF(I128="", "", IFERROR(VLOOKUP(VALUE(I128), _BaseAbril2026, 4, 0), IFERROR(VLOOKUP(TEXT(I128, "@"), _BaseAbril2026, 4, 0), "")))</f>
        <v/>
      </c>
      <c r="N128" s="585">
        <f>IFERROR(IF(S128="BDI1", TRUNC(M128*(1+$O$18), 2),IF(S128="BDI2", TRUNC(M128*(1+$N$18), 2), "")), "")</f>
        <v/>
      </c>
      <c r="O128" s="586">
        <f>_xlfn.IFS(G128="ETAPA", SUMIFS(ValorTotalComD, Nivel, A128), G128="SUB-ETAPA", SUMIFS(ValorTotalComD, SubNivel, C128), TRUE, T128)</f>
        <v/>
      </c>
      <c r="P128" s="584">
        <f>IF(I128="", "", IFERROR(VLOOKUP(VALUE(I128), _BaseAbril2026, 5, 0), IFERROR(VLOOKUP(TEXT(I128, "@"), _BaseAbril2026, 5, 0), "")))</f>
        <v/>
      </c>
      <c r="Q128" s="585">
        <f>IFERROR(IF(S128="BDI1", TRUNC(P128*(1+$R$18), 2),IF(S128="BDI2", TRUNC(P128*(1+$Q$18), 2), "")), "")</f>
        <v/>
      </c>
      <c r="R128" s="586">
        <f>_xlfn.IFS(G128="ETAPA", SUMIFS(ValorTotalSemD, Nivel, A128), G128="SUB-ETAPA", SUMIFS(ValorTotalSemD, SubNivel, C128), TRUE, U128)</f>
        <v/>
      </c>
      <c r="S128" s="587">
        <f>IF(G128="","",IF(OR(G128="etapa",G128="sub-etapa"),"",OFFSET(MCQ!M$20,ROW(M128)-ROW(M$20),0)))</f>
        <v/>
      </c>
      <c r="T128" s="588">
        <f>IFERROR(TRUNC(L128*N128,2),"")</f>
        <v/>
      </c>
      <c r="U128" s="589">
        <f>IFERROR(TRUNC(L128*Q128,2),"")</f>
        <v/>
      </c>
    </row>
    <row r="129">
      <c r="A129" s="18">
        <f>OFFSET(MCQ!A$20,ROW(A129)-ROW(A$20),0)</f>
        <v/>
      </c>
      <c r="B129" s="18">
        <f>OFFSET(MCQ!B$20,ROW(B129)-ROW(B$20),0)</f>
        <v/>
      </c>
      <c r="C129" s="18">
        <f>OFFSET(MCQ!C$20,ROW(C129)-ROW(C$20),0)</f>
        <v/>
      </c>
      <c r="D129" s="18">
        <f>OFFSET(MCQ!D$20,ROW(D129)-ROW(D$20),0)</f>
        <v/>
      </c>
      <c r="E129" s="18">
        <f>OFFSET(MCQ!E$20,ROW(E129)-ROW(E$20),0)</f>
        <v/>
      </c>
      <c r="F129" s="18" t="n"/>
      <c r="G129" s="233">
        <f>OFFSET(MCQ!G$20,ROW(G129)-ROW(G$20),0)</f>
        <v/>
      </c>
      <c r="H129" s="583">
        <f>IF(G129="","",OFFSET(MCQ!H$20,ROW(H129)-ROW(H$20),0))</f>
        <v/>
      </c>
      <c r="I129" s="24">
        <f>IF(G129="","",IF(OR(G129="etapa",G129="sub-etapa"),"",OFFSET(MCQ!I$20,ROW(I129)-ROW(I$20),0)))</f>
        <v/>
      </c>
      <c r="J129" s="25">
        <f>IF(G129="","",OFFSET(MCQ!J$20,ROW(J129)-ROW(J$20),0))</f>
        <v/>
      </c>
      <c r="K129" s="24">
        <f>IF(G129="","",IF(OR(G129="etapa",G129="sub-etapa"),"",OFFSET(MCQ!K$20,ROW(K129)-ROW(K$20),0)))</f>
        <v/>
      </c>
      <c r="L129" s="26">
        <f>IF(G129="","",IF(OR(G129="etapa",G129="sub-etapa"),"",TRUNC(OFFSET(MCQ!L$20,ROW(L129)-ROW(L$20),0),2)))</f>
        <v/>
      </c>
      <c r="M129" s="584">
        <f>IF(I129="", "", IFERROR(VLOOKUP(VALUE(I129), _BaseAbril2026, 4, 0), IFERROR(VLOOKUP(TEXT(I129, "@"), _BaseAbril2026, 4, 0), "")))</f>
        <v/>
      </c>
      <c r="N129" s="585">
        <f>IFERROR(IF(S129="BDI1", TRUNC(M129*(1+$O$18), 2),IF(S129="BDI2", TRUNC(M129*(1+$N$18), 2), "")), "")</f>
        <v/>
      </c>
      <c r="O129" s="586">
        <f>_xlfn.IFS(G129="ETAPA", SUMIFS(ValorTotalComD, Nivel, A129), G129="SUB-ETAPA", SUMIFS(ValorTotalComD, SubNivel, C129), TRUE, T129)</f>
        <v/>
      </c>
      <c r="P129" s="584">
        <f>IF(I129="", "", IFERROR(VLOOKUP(VALUE(I129), _BaseAbril2026, 5, 0), IFERROR(VLOOKUP(TEXT(I129, "@"), _BaseAbril2026, 5, 0), "")))</f>
        <v/>
      </c>
      <c r="Q129" s="585">
        <f>IFERROR(IF(S129="BDI1", TRUNC(P129*(1+$R$18), 2),IF(S129="BDI2", TRUNC(P129*(1+$Q$18), 2), "")), "")</f>
        <v/>
      </c>
      <c r="R129" s="586">
        <f>_xlfn.IFS(G129="ETAPA", SUMIFS(ValorTotalSemD, Nivel, A129), G129="SUB-ETAPA", SUMIFS(ValorTotalSemD, SubNivel, C129), TRUE, U129)</f>
        <v/>
      </c>
      <c r="S129" s="587">
        <f>IF(G129="","",IF(OR(G129="etapa",G129="sub-etapa"),"",OFFSET(MCQ!M$20,ROW(M129)-ROW(M$20),0)))</f>
        <v/>
      </c>
      <c r="T129" s="588">
        <f>IFERROR(TRUNC(L129*N129,2),"")</f>
        <v/>
      </c>
      <c r="U129" s="589">
        <f>IFERROR(TRUNC(L129*Q129,2),"")</f>
        <v/>
      </c>
    </row>
    <row r="130">
      <c r="A130" s="18">
        <f>OFFSET(MCQ!A$20,ROW(A130)-ROW(A$20),0)</f>
        <v/>
      </c>
      <c r="B130" s="18">
        <f>OFFSET(MCQ!B$20,ROW(B130)-ROW(B$20),0)</f>
        <v/>
      </c>
      <c r="C130" s="18">
        <f>OFFSET(MCQ!C$20,ROW(C130)-ROW(C$20),0)</f>
        <v/>
      </c>
      <c r="D130" s="18">
        <f>OFFSET(MCQ!D$20,ROW(D130)-ROW(D$20),0)</f>
        <v/>
      </c>
      <c r="E130" s="18">
        <f>OFFSET(MCQ!E$20,ROW(E130)-ROW(E$20),0)</f>
        <v/>
      </c>
      <c r="F130" s="18" t="n"/>
      <c r="G130" s="233">
        <f>OFFSET(MCQ!G$20,ROW(G130)-ROW(G$20),0)</f>
        <v/>
      </c>
      <c r="H130" s="583">
        <f>IF(G130="","",OFFSET(MCQ!H$20,ROW(H130)-ROW(H$20),0))</f>
        <v/>
      </c>
      <c r="I130" s="24">
        <f>IF(G130="","",IF(OR(G130="etapa",G130="sub-etapa"),"",OFFSET(MCQ!I$20,ROW(I130)-ROW(I$20),0)))</f>
        <v/>
      </c>
      <c r="J130" s="25">
        <f>IF(G130="","",OFFSET(MCQ!J$20,ROW(J130)-ROW(J$20),0))</f>
        <v/>
      </c>
      <c r="K130" s="24">
        <f>IF(G130="","",IF(OR(G130="etapa",G130="sub-etapa"),"",OFFSET(MCQ!K$20,ROW(K130)-ROW(K$20),0)))</f>
        <v/>
      </c>
      <c r="L130" s="26">
        <f>IF(G130="","",IF(OR(G130="etapa",G130="sub-etapa"),"",TRUNC(OFFSET(MCQ!L$20,ROW(L130)-ROW(L$20),0),2)))</f>
        <v/>
      </c>
      <c r="M130" s="584">
        <f>IF(I130="", "", IFERROR(VLOOKUP(VALUE(I130), _BaseAbril2026, 4, 0), IFERROR(VLOOKUP(TEXT(I130, "@"), _BaseAbril2026, 4, 0), "")))</f>
        <v/>
      </c>
      <c r="N130" s="585">
        <f>IFERROR(IF(S130="BDI1", TRUNC(M130*(1+$O$18), 2),IF(S130="BDI2", TRUNC(M130*(1+$N$18), 2), "")), "")</f>
        <v/>
      </c>
      <c r="O130" s="586">
        <f>_xlfn.IFS(G130="ETAPA", SUMIFS(ValorTotalComD, Nivel, A130), G130="SUB-ETAPA", SUMIFS(ValorTotalComD, SubNivel, C130), TRUE, T130)</f>
        <v/>
      </c>
      <c r="P130" s="584">
        <f>IF(I130="", "", IFERROR(VLOOKUP(VALUE(I130), _BaseAbril2026, 5, 0), IFERROR(VLOOKUP(TEXT(I130, "@"), _BaseAbril2026, 5, 0), "")))</f>
        <v/>
      </c>
      <c r="Q130" s="585">
        <f>IFERROR(IF(S130="BDI1", TRUNC(P130*(1+$R$18), 2),IF(S130="BDI2", TRUNC(P130*(1+$Q$18), 2), "")), "")</f>
        <v/>
      </c>
      <c r="R130" s="586">
        <f>_xlfn.IFS(G130="ETAPA", SUMIFS(ValorTotalSemD, Nivel, A130), G130="SUB-ETAPA", SUMIFS(ValorTotalSemD, SubNivel, C130), TRUE, U130)</f>
        <v/>
      </c>
      <c r="S130" s="587">
        <f>IF(G130="","",IF(OR(G130="etapa",G130="sub-etapa"),"",OFFSET(MCQ!M$20,ROW(M130)-ROW(M$20),0)))</f>
        <v/>
      </c>
      <c r="T130" s="588">
        <f>IFERROR(TRUNC(L130*N130,2),"")</f>
        <v/>
      </c>
      <c r="U130" s="589">
        <f>IFERROR(TRUNC(L130*Q130,2),"")</f>
        <v/>
      </c>
    </row>
    <row r="131">
      <c r="A131" s="18">
        <f>OFFSET(MCQ!A$20,ROW(A131)-ROW(A$20),0)</f>
        <v/>
      </c>
      <c r="B131" s="18">
        <f>OFFSET(MCQ!B$20,ROW(B131)-ROW(B$20),0)</f>
        <v/>
      </c>
      <c r="C131" s="18">
        <f>OFFSET(MCQ!C$20,ROW(C131)-ROW(C$20),0)</f>
        <v/>
      </c>
      <c r="D131" s="18">
        <f>OFFSET(MCQ!D$20,ROW(D131)-ROW(D$20),0)</f>
        <v/>
      </c>
      <c r="E131" s="18">
        <f>OFFSET(MCQ!E$20,ROW(E131)-ROW(E$20),0)</f>
        <v/>
      </c>
      <c r="F131" s="18" t="n"/>
      <c r="G131" s="233">
        <f>OFFSET(MCQ!G$20,ROW(G131)-ROW(G$20),0)</f>
        <v/>
      </c>
      <c r="H131" s="583">
        <f>IF(G131="","",OFFSET(MCQ!H$20,ROW(H131)-ROW(H$20),0))</f>
        <v/>
      </c>
      <c r="I131" s="24">
        <f>IF(G131="","",IF(OR(G131="etapa",G131="sub-etapa"),"",OFFSET(MCQ!I$20,ROW(I131)-ROW(I$20),0)))</f>
        <v/>
      </c>
      <c r="J131" s="25">
        <f>IF(G131="","",OFFSET(MCQ!J$20,ROW(J131)-ROW(J$20),0))</f>
        <v/>
      </c>
      <c r="K131" s="24">
        <f>IF(G131="","",IF(OR(G131="etapa",G131="sub-etapa"),"",OFFSET(MCQ!K$20,ROW(K131)-ROW(K$20),0)))</f>
        <v/>
      </c>
      <c r="L131" s="26">
        <f>IF(G131="","",IF(OR(G131="etapa",G131="sub-etapa"),"",TRUNC(OFFSET(MCQ!L$20,ROW(L131)-ROW(L$20),0),2)))</f>
        <v/>
      </c>
      <c r="M131" s="584">
        <f>IF(I131="", "", IFERROR(VLOOKUP(VALUE(I131), _BaseAbril2026, 4, 0), IFERROR(VLOOKUP(TEXT(I131, "@"), _BaseAbril2026, 4, 0), "")))</f>
        <v/>
      </c>
      <c r="N131" s="585">
        <f>IFERROR(IF(S131="BDI1", TRUNC(M131*(1+$O$18), 2),IF(S131="BDI2", TRUNC(M131*(1+$N$18), 2), "")), "")</f>
        <v/>
      </c>
      <c r="O131" s="586">
        <f>_xlfn.IFS(G131="ETAPA", SUMIFS(ValorTotalComD, Nivel, A131), G131="SUB-ETAPA", SUMIFS(ValorTotalComD, SubNivel, C131), TRUE, T131)</f>
        <v/>
      </c>
      <c r="P131" s="584">
        <f>IF(I131="", "", IFERROR(VLOOKUP(VALUE(I131), _BaseAbril2026, 5, 0), IFERROR(VLOOKUP(TEXT(I131, "@"), _BaseAbril2026, 5, 0), "")))</f>
        <v/>
      </c>
      <c r="Q131" s="585">
        <f>IFERROR(IF(S131="BDI1", TRUNC(P131*(1+$R$18), 2),IF(S131="BDI2", TRUNC(P131*(1+$Q$18), 2), "")), "")</f>
        <v/>
      </c>
      <c r="R131" s="586">
        <f>_xlfn.IFS(G131="ETAPA", SUMIFS(ValorTotalSemD, Nivel, A131), G131="SUB-ETAPA", SUMIFS(ValorTotalSemD, SubNivel, C131), TRUE, U131)</f>
        <v/>
      </c>
      <c r="S131" s="587">
        <f>IF(G131="","",IF(OR(G131="etapa",G131="sub-etapa"),"",OFFSET(MCQ!M$20,ROW(M131)-ROW(M$20),0)))</f>
        <v/>
      </c>
      <c r="T131" s="588">
        <f>IFERROR(TRUNC(L131*N131,2),"")</f>
        <v/>
      </c>
      <c r="U131" s="589">
        <f>IFERROR(TRUNC(L131*Q131,2),"")</f>
        <v/>
      </c>
    </row>
    <row r="132">
      <c r="A132" s="18">
        <f>OFFSET(MCQ!A$20,ROW(A132)-ROW(A$20),0)</f>
        <v/>
      </c>
      <c r="B132" s="18">
        <f>OFFSET(MCQ!B$20,ROW(B132)-ROW(B$20),0)</f>
        <v/>
      </c>
      <c r="C132" s="18">
        <f>OFFSET(MCQ!C$20,ROW(C132)-ROW(C$20),0)</f>
        <v/>
      </c>
      <c r="D132" s="18">
        <f>OFFSET(MCQ!D$20,ROW(D132)-ROW(D$20),0)</f>
        <v/>
      </c>
      <c r="E132" s="18">
        <f>OFFSET(MCQ!E$20,ROW(E132)-ROW(E$20),0)</f>
        <v/>
      </c>
      <c r="F132" s="18" t="n"/>
      <c r="G132" s="233">
        <f>OFFSET(MCQ!G$20,ROW(G132)-ROW(G$20),0)</f>
        <v/>
      </c>
      <c r="H132" s="583">
        <f>IF(G132="","",OFFSET(MCQ!H$20,ROW(H132)-ROW(H$20),0))</f>
        <v/>
      </c>
      <c r="I132" s="24">
        <f>IF(G132="","",IF(OR(G132="etapa",G132="sub-etapa"),"",OFFSET(MCQ!I$20,ROW(I132)-ROW(I$20),0)))</f>
        <v/>
      </c>
      <c r="J132" s="25">
        <f>IF(G132="","",OFFSET(MCQ!J$20,ROW(J132)-ROW(J$20),0))</f>
        <v/>
      </c>
      <c r="K132" s="24">
        <f>IF(G132="","",IF(OR(G132="etapa",G132="sub-etapa"),"",OFFSET(MCQ!K$20,ROW(K132)-ROW(K$20),0)))</f>
        <v/>
      </c>
      <c r="L132" s="26">
        <f>IF(G132="","",IF(OR(G132="etapa",G132="sub-etapa"),"",TRUNC(OFFSET(MCQ!L$20,ROW(L132)-ROW(L$20),0),2)))</f>
        <v/>
      </c>
      <c r="M132" s="584">
        <f>IF(I132="", "", IFERROR(VLOOKUP(VALUE(I132), _BaseAbril2026, 4, 0), IFERROR(VLOOKUP(TEXT(I132, "@"), _BaseAbril2026, 4, 0), "")))</f>
        <v/>
      </c>
      <c r="N132" s="585">
        <f>IFERROR(IF(S132="BDI1", TRUNC(M132*(1+$O$18), 2),IF(S132="BDI2", TRUNC(M132*(1+$N$18), 2), "")), "")</f>
        <v/>
      </c>
      <c r="O132" s="586">
        <f>_xlfn.IFS(G132="ETAPA", SUMIFS(ValorTotalComD, Nivel, A132), G132="SUB-ETAPA", SUMIFS(ValorTotalComD, SubNivel, C132), TRUE, T132)</f>
        <v/>
      </c>
      <c r="P132" s="584">
        <f>IF(I132="", "", IFERROR(VLOOKUP(VALUE(I132), _BaseAbril2026, 5, 0), IFERROR(VLOOKUP(TEXT(I132, "@"), _BaseAbril2026, 5, 0), "")))</f>
        <v/>
      </c>
      <c r="Q132" s="585">
        <f>IFERROR(IF(S132="BDI1", TRUNC(P132*(1+$R$18), 2),IF(S132="BDI2", TRUNC(P132*(1+$Q$18), 2), "")), "")</f>
        <v/>
      </c>
      <c r="R132" s="586">
        <f>_xlfn.IFS(G132="ETAPA", SUMIFS(ValorTotalSemD, Nivel, A132), G132="SUB-ETAPA", SUMIFS(ValorTotalSemD, SubNivel, C132), TRUE, U132)</f>
        <v/>
      </c>
      <c r="S132" s="587">
        <f>IF(G132="","",IF(OR(G132="etapa",G132="sub-etapa"),"",OFFSET(MCQ!M$20,ROW(M132)-ROW(M$20),0)))</f>
        <v/>
      </c>
      <c r="T132" s="588">
        <f>IFERROR(TRUNC(L132*N132,2),"")</f>
        <v/>
      </c>
      <c r="U132" s="589">
        <f>IFERROR(TRUNC(L132*Q132,2),"")</f>
        <v/>
      </c>
    </row>
    <row r="133">
      <c r="A133" s="18">
        <f>OFFSET(MCQ!A$20,ROW(A133)-ROW(A$20),0)</f>
        <v/>
      </c>
      <c r="B133" s="18">
        <f>OFFSET(MCQ!B$20,ROW(B133)-ROW(B$20),0)</f>
        <v/>
      </c>
      <c r="C133" s="18">
        <f>OFFSET(MCQ!C$20,ROW(C133)-ROW(C$20),0)</f>
        <v/>
      </c>
      <c r="D133" s="18">
        <f>OFFSET(MCQ!D$20,ROW(D133)-ROW(D$20),0)</f>
        <v/>
      </c>
      <c r="E133" s="18">
        <f>OFFSET(MCQ!E$20,ROW(E133)-ROW(E$20),0)</f>
        <v/>
      </c>
      <c r="F133" s="18" t="n"/>
      <c r="G133" s="233">
        <f>OFFSET(MCQ!G$20,ROW(G133)-ROW(G$20),0)</f>
        <v/>
      </c>
      <c r="H133" s="583">
        <f>IF(G133="","",OFFSET(MCQ!H$20,ROW(H133)-ROW(H$20),0))</f>
        <v/>
      </c>
      <c r="I133" s="24">
        <f>IF(G133="","",IF(OR(G133="etapa",G133="sub-etapa"),"",OFFSET(MCQ!I$20,ROW(I133)-ROW(I$20),0)))</f>
        <v/>
      </c>
      <c r="J133" s="25">
        <f>IF(G133="","",OFFSET(MCQ!J$20,ROW(J133)-ROW(J$20),0))</f>
        <v/>
      </c>
      <c r="K133" s="24">
        <f>IF(G133="","",IF(OR(G133="etapa",G133="sub-etapa"),"",OFFSET(MCQ!K$20,ROW(K133)-ROW(K$20),0)))</f>
        <v/>
      </c>
      <c r="L133" s="26">
        <f>IF(G133="","",IF(OR(G133="etapa",G133="sub-etapa"),"",TRUNC(OFFSET(MCQ!L$20,ROW(L133)-ROW(L$20),0),2)))</f>
        <v/>
      </c>
      <c r="M133" s="584">
        <f>IF(I133="", "", IFERROR(VLOOKUP(VALUE(I133), _BaseAbril2026, 4, 0), IFERROR(VLOOKUP(TEXT(I133, "@"), _BaseAbril2026, 4, 0), "")))</f>
        <v/>
      </c>
      <c r="N133" s="585">
        <f>IFERROR(IF(S133="BDI1", TRUNC(M133*(1+$O$18), 2),IF(S133="BDI2", TRUNC(M133*(1+$N$18), 2), "")), "")</f>
        <v/>
      </c>
      <c r="O133" s="586">
        <f>_xlfn.IFS(G133="ETAPA", SUMIFS(ValorTotalComD, Nivel, A133), G133="SUB-ETAPA", SUMIFS(ValorTotalComD, SubNivel, C133), TRUE, T133)</f>
        <v/>
      </c>
      <c r="P133" s="584">
        <f>IF(I133="", "", IFERROR(VLOOKUP(VALUE(I133), _BaseAbril2026, 5, 0), IFERROR(VLOOKUP(TEXT(I133, "@"), _BaseAbril2026, 5, 0), "")))</f>
        <v/>
      </c>
      <c r="Q133" s="585">
        <f>IFERROR(IF(S133="BDI1", TRUNC(P133*(1+$R$18), 2),IF(S133="BDI2", TRUNC(P133*(1+$Q$18), 2), "")), "")</f>
        <v/>
      </c>
      <c r="R133" s="586">
        <f>_xlfn.IFS(G133="ETAPA", SUMIFS(ValorTotalSemD, Nivel, A133), G133="SUB-ETAPA", SUMIFS(ValorTotalSemD, SubNivel, C133), TRUE, U133)</f>
        <v/>
      </c>
      <c r="S133" s="587">
        <f>IF(G133="","",IF(OR(G133="etapa",G133="sub-etapa"),"",OFFSET(MCQ!M$20,ROW(M133)-ROW(M$20),0)))</f>
        <v/>
      </c>
      <c r="T133" s="588">
        <f>IFERROR(TRUNC(L133*N133,2),"")</f>
        <v/>
      </c>
      <c r="U133" s="589">
        <f>IFERROR(TRUNC(L133*Q133,2),"")</f>
        <v/>
      </c>
    </row>
    <row r="134">
      <c r="A134" s="18">
        <f>OFFSET(MCQ!A$20,ROW(A134)-ROW(A$20),0)</f>
        <v/>
      </c>
      <c r="B134" s="18">
        <f>OFFSET(MCQ!B$20,ROW(B134)-ROW(B$20),0)</f>
        <v/>
      </c>
      <c r="C134" s="18">
        <f>OFFSET(MCQ!C$20,ROW(C134)-ROW(C$20),0)</f>
        <v/>
      </c>
      <c r="D134" s="18">
        <f>OFFSET(MCQ!D$20,ROW(D134)-ROW(D$20),0)</f>
        <v/>
      </c>
      <c r="E134" s="18">
        <f>OFFSET(MCQ!E$20,ROW(E134)-ROW(E$20),0)</f>
        <v/>
      </c>
      <c r="F134" s="18" t="n"/>
      <c r="G134" s="233">
        <f>OFFSET(MCQ!G$20,ROW(G134)-ROW(G$20),0)</f>
        <v/>
      </c>
      <c r="H134" s="583">
        <f>IF(G134="","",OFFSET(MCQ!H$20,ROW(H134)-ROW(H$20),0))</f>
        <v/>
      </c>
      <c r="I134" s="24">
        <f>IF(G134="","",IF(OR(G134="etapa",G134="sub-etapa"),"",OFFSET(MCQ!I$20,ROW(I134)-ROW(I$20),0)))</f>
        <v/>
      </c>
      <c r="J134" s="25">
        <f>IF(G134="","",OFFSET(MCQ!J$20,ROW(J134)-ROW(J$20),0))</f>
        <v/>
      </c>
      <c r="K134" s="24">
        <f>IF(G134="","",IF(OR(G134="etapa",G134="sub-etapa"),"",OFFSET(MCQ!K$20,ROW(K134)-ROW(K$20),0)))</f>
        <v/>
      </c>
      <c r="L134" s="26">
        <f>IF(G134="","",IF(OR(G134="etapa",G134="sub-etapa"),"",TRUNC(OFFSET(MCQ!L$20,ROW(L134)-ROW(L$20),0),2)))</f>
        <v/>
      </c>
      <c r="M134" s="584">
        <f>IF(I134="", "", IFERROR(VLOOKUP(VALUE(I134), _BaseAbril2026, 4, 0), IFERROR(VLOOKUP(TEXT(I134, "@"), _BaseAbril2026, 4, 0), "")))</f>
        <v/>
      </c>
      <c r="N134" s="585">
        <f>IFERROR(IF(S134="BDI1", TRUNC(M134*(1+$O$18), 2),IF(S134="BDI2", TRUNC(M134*(1+$N$18), 2), "")), "")</f>
        <v/>
      </c>
      <c r="O134" s="586">
        <f>_xlfn.IFS(G134="ETAPA", SUMIFS(ValorTotalComD, Nivel, A134), G134="SUB-ETAPA", SUMIFS(ValorTotalComD, SubNivel, C134), TRUE, T134)</f>
        <v/>
      </c>
      <c r="P134" s="584">
        <f>IF(I134="", "", IFERROR(VLOOKUP(VALUE(I134), _BaseAbril2026, 5, 0), IFERROR(VLOOKUP(TEXT(I134, "@"), _BaseAbril2026, 5, 0), "")))</f>
        <v/>
      </c>
      <c r="Q134" s="585">
        <f>IFERROR(IF(S134="BDI1", TRUNC(P134*(1+$R$18), 2),IF(S134="BDI2", TRUNC(P134*(1+$Q$18), 2), "")), "")</f>
        <v/>
      </c>
      <c r="R134" s="586">
        <f>_xlfn.IFS(G134="ETAPA", SUMIFS(ValorTotalSemD, Nivel, A134), G134="SUB-ETAPA", SUMIFS(ValorTotalSemD, SubNivel, C134), TRUE, U134)</f>
        <v/>
      </c>
      <c r="S134" s="587">
        <f>IF(G134="","",IF(OR(G134="etapa",G134="sub-etapa"),"",OFFSET(MCQ!M$20,ROW(M134)-ROW(M$20),0)))</f>
        <v/>
      </c>
      <c r="T134" s="588">
        <f>IFERROR(TRUNC(L134*N134,2),"")</f>
        <v/>
      </c>
      <c r="U134" s="589">
        <f>IFERROR(TRUNC(L134*Q134,2),"")</f>
        <v/>
      </c>
    </row>
    <row r="135">
      <c r="A135" s="18">
        <f>OFFSET(MCQ!A$20,ROW(A135)-ROW(A$20),0)</f>
        <v/>
      </c>
      <c r="B135" s="18">
        <f>OFFSET(MCQ!B$20,ROW(B135)-ROW(B$20),0)</f>
        <v/>
      </c>
      <c r="C135" s="18">
        <f>OFFSET(MCQ!C$20,ROW(C135)-ROW(C$20),0)</f>
        <v/>
      </c>
      <c r="D135" s="18">
        <f>OFFSET(MCQ!D$20,ROW(D135)-ROW(D$20),0)</f>
        <v/>
      </c>
      <c r="E135" s="18">
        <f>OFFSET(MCQ!E$20,ROW(E135)-ROW(E$20),0)</f>
        <v/>
      </c>
      <c r="F135" s="18" t="n"/>
      <c r="G135" s="233">
        <f>OFFSET(MCQ!G$20,ROW(G135)-ROW(G$20),0)</f>
        <v/>
      </c>
      <c r="H135" s="583">
        <f>IF(G135="","",OFFSET(MCQ!H$20,ROW(H135)-ROW(H$20),0))</f>
        <v/>
      </c>
      <c r="I135" s="24">
        <f>IF(G135="","",IF(OR(G135="etapa",G135="sub-etapa"),"",OFFSET(MCQ!I$20,ROW(I135)-ROW(I$20),0)))</f>
        <v/>
      </c>
      <c r="J135" s="25">
        <f>IF(G135="","",OFFSET(MCQ!J$20,ROW(J135)-ROW(J$20),0))</f>
        <v/>
      </c>
      <c r="K135" s="24">
        <f>IF(G135="","",IF(OR(G135="etapa",G135="sub-etapa"),"",OFFSET(MCQ!K$20,ROW(K135)-ROW(K$20),0)))</f>
        <v/>
      </c>
      <c r="L135" s="26">
        <f>IF(G135="","",IF(OR(G135="etapa",G135="sub-etapa"),"",TRUNC(OFFSET(MCQ!L$20,ROW(L135)-ROW(L$20),0),2)))</f>
        <v/>
      </c>
      <c r="M135" s="584">
        <f>IF(I135="", "", IFERROR(VLOOKUP(VALUE(I135), _BaseAbril2026, 4, 0), IFERROR(VLOOKUP(TEXT(I135, "@"), _BaseAbril2026, 4, 0), "")))</f>
        <v/>
      </c>
      <c r="N135" s="585">
        <f>IFERROR(IF(S135="BDI1", TRUNC(M135*(1+$O$18), 2),IF(S135="BDI2", TRUNC(M135*(1+$N$18), 2), "")), "")</f>
        <v/>
      </c>
      <c r="O135" s="586">
        <f>_xlfn.IFS(G135="ETAPA", SUMIFS(ValorTotalComD, Nivel, A135), G135="SUB-ETAPA", SUMIFS(ValorTotalComD, SubNivel, C135), TRUE, T135)</f>
        <v/>
      </c>
      <c r="P135" s="584">
        <f>IF(I135="", "", IFERROR(VLOOKUP(VALUE(I135), _BaseAbril2026, 5, 0), IFERROR(VLOOKUP(TEXT(I135, "@"), _BaseAbril2026, 5, 0), "")))</f>
        <v/>
      </c>
      <c r="Q135" s="585">
        <f>IFERROR(IF(S135="BDI1", TRUNC(P135*(1+$R$18), 2),IF(S135="BDI2", TRUNC(P135*(1+$Q$18), 2), "")), "")</f>
        <v/>
      </c>
      <c r="R135" s="586">
        <f>_xlfn.IFS(G135="ETAPA", SUMIFS(ValorTotalSemD, Nivel, A135), G135="SUB-ETAPA", SUMIFS(ValorTotalSemD, SubNivel, C135), TRUE, U135)</f>
        <v/>
      </c>
      <c r="S135" s="587">
        <f>IF(G135="","",IF(OR(G135="etapa",G135="sub-etapa"),"",OFFSET(MCQ!M$20,ROW(M135)-ROW(M$20),0)))</f>
        <v/>
      </c>
      <c r="T135" s="588">
        <f>IFERROR(TRUNC(L135*N135,2),"")</f>
        <v/>
      </c>
      <c r="U135" s="589">
        <f>IFERROR(TRUNC(L135*Q135,2),"")</f>
        <v/>
      </c>
    </row>
    <row r="136">
      <c r="A136" s="18">
        <f>OFFSET(MCQ!A$20,ROW(A136)-ROW(A$20),0)</f>
        <v/>
      </c>
      <c r="B136" s="18">
        <f>OFFSET(MCQ!B$20,ROW(B136)-ROW(B$20),0)</f>
        <v/>
      </c>
      <c r="C136" s="18">
        <f>OFFSET(MCQ!C$20,ROW(C136)-ROW(C$20),0)</f>
        <v/>
      </c>
      <c r="D136" s="18">
        <f>OFFSET(MCQ!D$20,ROW(D136)-ROW(D$20),0)</f>
        <v/>
      </c>
      <c r="E136" s="18">
        <f>OFFSET(MCQ!E$20,ROW(E136)-ROW(E$20),0)</f>
        <v/>
      </c>
      <c r="F136" s="18" t="n"/>
      <c r="G136" s="233">
        <f>OFFSET(MCQ!G$20,ROW(G136)-ROW(G$20),0)</f>
        <v/>
      </c>
      <c r="H136" s="583">
        <f>IF(G136="","",OFFSET(MCQ!H$20,ROW(H136)-ROW(H$20),0))</f>
        <v/>
      </c>
      <c r="I136" s="24">
        <f>IF(G136="","",IF(OR(G136="etapa",G136="sub-etapa"),"",OFFSET(MCQ!I$20,ROW(I136)-ROW(I$20),0)))</f>
        <v/>
      </c>
      <c r="J136" s="25">
        <f>IF(G136="","",OFFSET(MCQ!J$20,ROW(J136)-ROW(J$20),0))</f>
        <v/>
      </c>
      <c r="K136" s="24">
        <f>IF(G136="","",IF(OR(G136="etapa",G136="sub-etapa"),"",OFFSET(MCQ!K$20,ROW(K136)-ROW(K$20),0)))</f>
        <v/>
      </c>
      <c r="L136" s="26">
        <f>IF(G136="","",IF(OR(G136="etapa",G136="sub-etapa"),"",TRUNC(OFFSET(MCQ!L$20,ROW(L136)-ROW(L$20),0),2)))</f>
        <v/>
      </c>
      <c r="M136" s="584">
        <f>IF(I136="", "", IFERROR(VLOOKUP(VALUE(I136), _BaseAbril2026, 4, 0), IFERROR(VLOOKUP(TEXT(I136, "@"), _BaseAbril2026, 4, 0), "")))</f>
        <v/>
      </c>
      <c r="N136" s="585">
        <f>IFERROR(IF(S136="BDI1", TRUNC(M136*(1+$O$18), 2),IF(S136="BDI2", TRUNC(M136*(1+$N$18), 2), "")), "")</f>
        <v/>
      </c>
      <c r="O136" s="586">
        <f>_xlfn.IFS(G136="ETAPA", SUMIFS(ValorTotalComD, Nivel, A136), G136="SUB-ETAPA", SUMIFS(ValorTotalComD, SubNivel, C136), TRUE, T136)</f>
        <v/>
      </c>
      <c r="P136" s="584">
        <f>IF(I136="", "", IFERROR(VLOOKUP(VALUE(I136), _BaseAbril2026, 5, 0), IFERROR(VLOOKUP(TEXT(I136, "@"), _BaseAbril2026, 5, 0), "")))</f>
        <v/>
      </c>
      <c r="Q136" s="585">
        <f>IFERROR(IF(S136="BDI1", TRUNC(P136*(1+$R$18), 2),IF(S136="BDI2", TRUNC(P136*(1+$Q$18), 2), "")), "")</f>
        <v/>
      </c>
      <c r="R136" s="586">
        <f>_xlfn.IFS(G136="ETAPA", SUMIFS(ValorTotalSemD, Nivel, A136), G136="SUB-ETAPA", SUMIFS(ValorTotalSemD, SubNivel, C136), TRUE, U136)</f>
        <v/>
      </c>
      <c r="S136" s="587">
        <f>IF(G136="","",IF(OR(G136="etapa",G136="sub-etapa"),"",OFFSET(MCQ!M$20,ROW(M136)-ROW(M$20),0)))</f>
        <v/>
      </c>
      <c r="T136" s="588">
        <f>IFERROR(TRUNC(L136*N136,2),"")</f>
        <v/>
      </c>
      <c r="U136" s="589">
        <f>IFERROR(TRUNC(L136*Q136,2),"")</f>
        <v/>
      </c>
    </row>
    <row r="137">
      <c r="A137" s="18">
        <f>OFFSET(MCQ!A$20,ROW(A137)-ROW(A$20),0)</f>
        <v/>
      </c>
      <c r="B137" s="18">
        <f>OFFSET(MCQ!B$20,ROW(B137)-ROW(B$20),0)</f>
        <v/>
      </c>
      <c r="C137" s="18">
        <f>OFFSET(MCQ!C$20,ROW(C137)-ROW(C$20),0)</f>
        <v/>
      </c>
      <c r="D137" s="18">
        <f>OFFSET(MCQ!D$20,ROW(D137)-ROW(D$20),0)</f>
        <v/>
      </c>
      <c r="E137" s="18">
        <f>OFFSET(MCQ!E$20,ROW(E137)-ROW(E$20),0)</f>
        <v/>
      </c>
      <c r="F137" s="18" t="n"/>
      <c r="G137" s="233">
        <f>OFFSET(MCQ!G$20,ROW(G137)-ROW(G$20),0)</f>
        <v/>
      </c>
      <c r="H137" s="583">
        <f>IF(G137="","",OFFSET(MCQ!H$20,ROW(H137)-ROW(H$20),0))</f>
        <v/>
      </c>
      <c r="I137" s="24">
        <f>IF(G137="","",IF(OR(G137="etapa",G137="sub-etapa"),"",OFFSET(MCQ!I$20,ROW(I137)-ROW(I$20),0)))</f>
        <v/>
      </c>
      <c r="J137" s="25">
        <f>IF(G137="","",OFFSET(MCQ!J$20,ROW(J137)-ROW(J$20),0))</f>
        <v/>
      </c>
      <c r="K137" s="24">
        <f>IF(G137="","",IF(OR(G137="etapa",G137="sub-etapa"),"",OFFSET(MCQ!K$20,ROW(K137)-ROW(K$20),0)))</f>
        <v/>
      </c>
      <c r="L137" s="26">
        <f>IF(G137="","",IF(OR(G137="etapa",G137="sub-etapa"),"",TRUNC(OFFSET(MCQ!L$20,ROW(L137)-ROW(L$20),0),2)))</f>
        <v/>
      </c>
      <c r="M137" s="584">
        <f>IF(I137="", "", IFERROR(VLOOKUP(VALUE(I137), _BaseAbril2026, 4, 0), IFERROR(VLOOKUP(TEXT(I137, "@"), _BaseAbril2026, 4, 0), "")))</f>
        <v/>
      </c>
      <c r="N137" s="585">
        <f>IFERROR(IF(S137="BDI1", TRUNC(M137*(1+$O$18), 2),IF(S137="BDI2", TRUNC(M137*(1+$N$18), 2), "")), "")</f>
        <v/>
      </c>
      <c r="O137" s="586">
        <f>_xlfn.IFS(G137="ETAPA", SUMIFS(ValorTotalComD, Nivel, A137), G137="SUB-ETAPA", SUMIFS(ValorTotalComD, SubNivel, C137), TRUE, T137)</f>
        <v/>
      </c>
      <c r="P137" s="584">
        <f>IF(I137="", "", IFERROR(VLOOKUP(VALUE(I137), _BaseAbril2026, 5, 0), IFERROR(VLOOKUP(TEXT(I137, "@"), _BaseAbril2026, 5, 0), "")))</f>
        <v/>
      </c>
      <c r="Q137" s="585">
        <f>IFERROR(IF(S137="BDI1", TRUNC(P137*(1+$R$18), 2),IF(S137="BDI2", TRUNC(P137*(1+$Q$18), 2), "")), "")</f>
        <v/>
      </c>
      <c r="R137" s="586">
        <f>_xlfn.IFS(G137="ETAPA", SUMIFS(ValorTotalSemD, Nivel, A137), G137="SUB-ETAPA", SUMIFS(ValorTotalSemD, SubNivel, C137), TRUE, U137)</f>
        <v/>
      </c>
      <c r="S137" s="587">
        <f>IF(G137="","",IF(OR(G137="etapa",G137="sub-etapa"),"",OFFSET(MCQ!M$20,ROW(M137)-ROW(M$20),0)))</f>
        <v/>
      </c>
      <c r="T137" s="588">
        <f>IFERROR(TRUNC(L137*N137,2),"")</f>
        <v/>
      </c>
      <c r="U137" s="589">
        <f>IFERROR(TRUNC(L137*Q137,2),"")</f>
        <v/>
      </c>
    </row>
    <row r="138">
      <c r="A138" s="18">
        <f>OFFSET(MCQ!A$20,ROW(A138)-ROW(A$20),0)</f>
        <v/>
      </c>
      <c r="B138" s="18">
        <f>OFFSET(MCQ!B$20,ROW(B138)-ROW(B$20),0)</f>
        <v/>
      </c>
      <c r="C138" s="18">
        <f>OFFSET(MCQ!C$20,ROW(C138)-ROW(C$20),0)</f>
        <v/>
      </c>
      <c r="D138" s="18">
        <f>OFFSET(MCQ!D$20,ROW(D138)-ROW(D$20),0)</f>
        <v/>
      </c>
      <c r="E138" s="18">
        <f>OFFSET(MCQ!E$20,ROW(E138)-ROW(E$20),0)</f>
        <v/>
      </c>
      <c r="F138" s="18" t="n"/>
      <c r="G138" s="233">
        <f>OFFSET(MCQ!G$20,ROW(G138)-ROW(G$20),0)</f>
        <v/>
      </c>
      <c r="H138" s="583">
        <f>IF(G138="","",OFFSET(MCQ!H$20,ROW(H138)-ROW(H$20),0))</f>
        <v/>
      </c>
      <c r="I138" s="24">
        <f>IF(G138="","",IF(OR(G138="etapa",G138="sub-etapa"),"",OFFSET(MCQ!I$20,ROW(I138)-ROW(I$20),0)))</f>
        <v/>
      </c>
      <c r="J138" s="25">
        <f>IF(G138="","",OFFSET(MCQ!J$20,ROW(J138)-ROW(J$20),0))</f>
        <v/>
      </c>
      <c r="K138" s="24">
        <f>IF(G138="","",IF(OR(G138="etapa",G138="sub-etapa"),"",OFFSET(MCQ!K$20,ROW(K138)-ROW(K$20),0)))</f>
        <v/>
      </c>
      <c r="L138" s="26">
        <f>IF(G138="","",IF(OR(G138="etapa",G138="sub-etapa"),"",TRUNC(OFFSET(MCQ!L$20,ROW(L138)-ROW(L$20),0),2)))</f>
        <v/>
      </c>
      <c r="M138" s="584">
        <f>IF(I138="", "", IFERROR(VLOOKUP(VALUE(I138), _BaseAbril2026, 4, 0), IFERROR(VLOOKUP(TEXT(I138, "@"), _BaseAbril2026, 4, 0), "")))</f>
        <v/>
      </c>
      <c r="N138" s="585">
        <f>IFERROR(IF(S138="BDI1", TRUNC(M138*(1+$O$18), 2),IF(S138="BDI2", TRUNC(M138*(1+$N$18), 2), "")), "")</f>
        <v/>
      </c>
      <c r="O138" s="586">
        <f>_xlfn.IFS(G138="ETAPA", SUMIFS(ValorTotalComD, Nivel, A138), G138="SUB-ETAPA", SUMIFS(ValorTotalComD, SubNivel, C138), TRUE, T138)</f>
        <v/>
      </c>
      <c r="P138" s="584">
        <f>IF(I138="", "", IFERROR(VLOOKUP(VALUE(I138), _BaseAbril2026, 5, 0), IFERROR(VLOOKUP(TEXT(I138, "@"), _BaseAbril2026, 5, 0), "")))</f>
        <v/>
      </c>
      <c r="Q138" s="585">
        <f>IFERROR(IF(S138="BDI1", TRUNC(P138*(1+$R$18), 2),IF(S138="BDI2", TRUNC(P138*(1+$Q$18), 2), "")), "")</f>
        <v/>
      </c>
      <c r="R138" s="586">
        <f>_xlfn.IFS(G138="ETAPA", SUMIFS(ValorTotalSemD, Nivel, A138), G138="SUB-ETAPA", SUMIFS(ValorTotalSemD, SubNivel, C138), TRUE, U138)</f>
        <v/>
      </c>
      <c r="S138" s="587">
        <f>IF(G138="","",IF(OR(G138="etapa",G138="sub-etapa"),"",OFFSET(MCQ!M$20,ROW(M138)-ROW(M$20),0)))</f>
        <v/>
      </c>
      <c r="T138" s="588">
        <f>IFERROR(TRUNC(L138*N138,2),"")</f>
        <v/>
      </c>
      <c r="U138" s="589">
        <f>IFERROR(TRUNC(L138*Q138,2),"")</f>
        <v/>
      </c>
    </row>
    <row r="139">
      <c r="A139" s="18">
        <f>OFFSET(MCQ!A$20,ROW(A139)-ROW(A$20),0)</f>
        <v/>
      </c>
      <c r="B139" s="18">
        <f>OFFSET(MCQ!B$20,ROW(B139)-ROW(B$20),0)</f>
        <v/>
      </c>
      <c r="C139" s="18">
        <f>OFFSET(MCQ!C$20,ROW(C139)-ROW(C$20),0)</f>
        <v/>
      </c>
      <c r="D139" s="18">
        <f>OFFSET(MCQ!D$20,ROW(D139)-ROW(D$20),0)</f>
        <v/>
      </c>
      <c r="E139" s="18">
        <f>OFFSET(MCQ!E$20,ROW(E139)-ROW(E$20),0)</f>
        <v/>
      </c>
      <c r="F139" s="18" t="n"/>
      <c r="G139" s="233">
        <f>OFFSET(MCQ!G$20,ROW(G139)-ROW(G$20),0)</f>
        <v/>
      </c>
      <c r="H139" s="583">
        <f>IF(G139="","",OFFSET(MCQ!H$20,ROW(H139)-ROW(H$20),0))</f>
        <v/>
      </c>
      <c r="I139" s="24">
        <f>IF(G139="","",IF(OR(G139="etapa",G139="sub-etapa"),"",OFFSET(MCQ!I$20,ROW(I139)-ROW(I$20),0)))</f>
        <v/>
      </c>
      <c r="J139" s="25">
        <f>IF(G139="","",OFFSET(MCQ!J$20,ROW(J139)-ROW(J$20),0))</f>
        <v/>
      </c>
      <c r="K139" s="24">
        <f>IF(G139="","",IF(OR(G139="etapa",G139="sub-etapa"),"",OFFSET(MCQ!K$20,ROW(K139)-ROW(K$20),0)))</f>
        <v/>
      </c>
      <c r="L139" s="26">
        <f>IF(G139="","",IF(OR(G139="etapa",G139="sub-etapa"),"",TRUNC(OFFSET(MCQ!L$20,ROW(L139)-ROW(L$20),0),2)))</f>
        <v/>
      </c>
      <c r="M139" s="584">
        <f>IF(I139="", "", IFERROR(VLOOKUP(VALUE(I139), _BaseAbril2026, 4, 0), IFERROR(VLOOKUP(TEXT(I139, "@"), _BaseAbril2026, 4, 0), "")))</f>
        <v/>
      </c>
      <c r="N139" s="585">
        <f>IFERROR(IF(S139="BDI1", TRUNC(M139*(1+$O$18), 2),IF(S139="BDI2", TRUNC(M139*(1+$N$18), 2), "")), "")</f>
        <v/>
      </c>
      <c r="O139" s="586">
        <f>_xlfn.IFS(G139="ETAPA", SUMIFS(ValorTotalComD, Nivel, A139), G139="SUB-ETAPA", SUMIFS(ValorTotalComD, SubNivel, C139), TRUE, T139)</f>
        <v/>
      </c>
      <c r="P139" s="584">
        <f>IF(I139="", "", IFERROR(VLOOKUP(VALUE(I139), _BaseAbril2026, 5, 0), IFERROR(VLOOKUP(TEXT(I139, "@"), _BaseAbril2026, 5, 0), "")))</f>
        <v/>
      </c>
      <c r="Q139" s="585">
        <f>IFERROR(IF(S139="BDI1", TRUNC(P139*(1+$R$18), 2),IF(S139="BDI2", TRUNC(P139*(1+$Q$18), 2), "")), "")</f>
        <v/>
      </c>
      <c r="R139" s="586">
        <f>_xlfn.IFS(G139="ETAPA", SUMIFS(ValorTotalSemD, Nivel, A139), G139="SUB-ETAPA", SUMIFS(ValorTotalSemD, SubNivel, C139), TRUE, U139)</f>
        <v/>
      </c>
      <c r="S139" s="587">
        <f>IF(G139="","",IF(OR(G139="etapa",G139="sub-etapa"),"",OFFSET(MCQ!M$20,ROW(M139)-ROW(M$20),0)))</f>
        <v/>
      </c>
      <c r="T139" s="588">
        <f>IFERROR(TRUNC(L139*N139,2),"")</f>
        <v/>
      </c>
      <c r="U139" s="589">
        <f>IFERROR(TRUNC(L139*Q139,2),"")</f>
        <v/>
      </c>
    </row>
    <row r="140">
      <c r="A140" s="18">
        <f>OFFSET(MCQ!A$20,ROW(A140)-ROW(A$20),0)</f>
        <v/>
      </c>
      <c r="B140" s="18">
        <f>OFFSET(MCQ!B$20,ROW(B140)-ROW(B$20),0)</f>
        <v/>
      </c>
      <c r="C140" s="18">
        <f>OFFSET(MCQ!C$20,ROW(C140)-ROW(C$20),0)</f>
        <v/>
      </c>
      <c r="D140" s="18">
        <f>OFFSET(MCQ!D$20,ROW(D140)-ROW(D$20),0)</f>
        <v/>
      </c>
      <c r="E140" s="18">
        <f>OFFSET(MCQ!E$20,ROW(E140)-ROW(E$20),0)</f>
        <v/>
      </c>
      <c r="F140" s="18" t="n"/>
      <c r="G140" s="233">
        <f>OFFSET(MCQ!G$20,ROW(G140)-ROW(G$20),0)</f>
        <v/>
      </c>
      <c r="H140" s="583">
        <f>IF(G140="","",OFFSET(MCQ!H$20,ROW(H140)-ROW(H$20),0))</f>
        <v/>
      </c>
      <c r="I140" s="24">
        <f>IF(G140="","",IF(OR(G140="etapa",G140="sub-etapa"),"",OFFSET(MCQ!I$20,ROW(I140)-ROW(I$20),0)))</f>
        <v/>
      </c>
      <c r="J140" s="25">
        <f>IF(G140="","",OFFSET(MCQ!J$20,ROW(J140)-ROW(J$20),0))</f>
        <v/>
      </c>
      <c r="K140" s="24">
        <f>IF(G140="","",IF(OR(G140="etapa",G140="sub-etapa"),"",OFFSET(MCQ!K$20,ROW(K140)-ROW(K$20),0)))</f>
        <v/>
      </c>
      <c r="L140" s="26">
        <f>IF(G140="","",IF(OR(G140="etapa",G140="sub-etapa"),"",TRUNC(OFFSET(MCQ!L$20,ROW(L140)-ROW(L$20),0),2)))</f>
        <v/>
      </c>
      <c r="M140" s="584">
        <f>IF(I140="", "", IFERROR(VLOOKUP(VALUE(I140), _BaseAbril2026, 4, 0), IFERROR(VLOOKUP(TEXT(I140, "@"), _BaseAbril2026, 4, 0), "")))</f>
        <v/>
      </c>
      <c r="N140" s="585">
        <f>IFERROR(IF(S140="BDI1", TRUNC(M140*(1+$O$18), 2),IF(S140="BDI2", TRUNC(M140*(1+$N$18), 2), "")), "")</f>
        <v/>
      </c>
      <c r="O140" s="586">
        <f>_xlfn.IFS(G140="ETAPA", SUMIFS(ValorTotalComD, Nivel, A140), G140="SUB-ETAPA", SUMIFS(ValorTotalComD, SubNivel, C140), TRUE, T140)</f>
        <v/>
      </c>
      <c r="P140" s="584">
        <f>IF(I140="", "", IFERROR(VLOOKUP(VALUE(I140), _BaseAbril2026, 5, 0), IFERROR(VLOOKUP(TEXT(I140, "@"), _BaseAbril2026, 5, 0), "")))</f>
        <v/>
      </c>
      <c r="Q140" s="585">
        <f>IFERROR(IF(S140="BDI1", TRUNC(P140*(1+$R$18), 2),IF(S140="BDI2", TRUNC(P140*(1+$Q$18), 2), "")), "")</f>
        <v/>
      </c>
      <c r="R140" s="586">
        <f>_xlfn.IFS(G140="ETAPA", SUMIFS(ValorTotalSemD, Nivel, A140), G140="SUB-ETAPA", SUMIFS(ValorTotalSemD, SubNivel, C140), TRUE, U140)</f>
        <v/>
      </c>
      <c r="S140" s="587">
        <f>IF(G140="","",IF(OR(G140="etapa",G140="sub-etapa"),"",OFFSET(MCQ!M$20,ROW(M140)-ROW(M$20),0)))</f>
        <v/>
      </c>
      <c r="T140" s="588">
        <f>IFERROR(TRUNC(L140*N140,2),"")</f>
        <v/>
      </c>
      <c r="U140" s="589">
        <f>IFERROR(TRUNC(L140*Q140,2),"")</f>
        <v/>
      </c>
    </row>
    <row r="141">
      <c r="A141" s="18">
        <f>OFFSET(MCQ!A$20,ROW(A141)-ROW(A$20),0)</f>
        <v/>
      </c>
      <c r="B141" s="18">
        <f>OFFSET(MCQ!B$20,ROW(B141)-ROW(B$20),0)</f>
        <v/>
      </c>
      <c r="C141" s="18">
        <f>OFFSET(MCQ!C$20,ROW(C141)-ROW(C$20),0)</f>
        <v/>
      </c>
      <c r="D141" s="18">
        <f>OFFSET(MCQ!D$20,ROW(D141)-ROW(D$20),0)</f>
        <v/>
      </c>
      <c r="E141" s="18">
        <f>OFFSET(MCQ!E$20,ROW(E141)-ROW(E$20),0)</f>
        <v/>
      </c>
      <c r="F141" s="18" t="n"/>
      <c r="G141" s="233">
        <f>OFFSET(MCQ!G$20,ROW(G141)-ROW(G$20),0)</f>
        <v/>
      </c>
      <c r="H141" s="583">
        <f>IF(G141="","",OFFSET(MCQ!H$20,ROW(H141)-ROW(H$20),0))</f>
        <v/>
      </c>
      <c r="I141" s="24">
        <f>IF(G141="","",IF(OR(G141="etapa",G141="sub-etapa"),"",OFFSET(MCQ!I$20,ROW(I141)-ROW(I$20),0)))</f>
        <v/>
      </c>
      <c r="J141" s="25">
        <f>IF(G141="","",OFFSET(MCQ!J$20,ROW(J141)-ROW(J$20),0))</f>
        <v/>
      </c>
      <c r="K141" s="24">
        <f>IF(G141="","",IF(OR(G141="etapa",G141="sub-etapa"),"",OFFSET(MCQ!K$20,ROW(K141)-ROW(K$20),0)))</f>
        <v/>
      </c>
      <c r="L141" s="26">
        <f>IF(G141="","",IF(OR(G141="etapa",G141="sub-etapa"),"",TRUNC(OFFSET(MCQ!L$20,ROW(L141)-ROW(L$20),0),2)))</f>
        <v/>
      </c>
      <c r="M141" s="584">
        <f>IF(I141="", "", IFERROR(VLOOKUP(VALUE(I141), _BaseAbril2026, 4, 0), IFERROR(VLOOKUP(TEXT(I141, "@"), _BaseAbril2026, 4, 0), "")))</f>
        <v/>
      </c>
      <c r="N141" s="585">
        <f>IFERROR(IF(S141="BDI1", TRUNC(M141*(1+$O$18), 2),IF(S141="BDI2", TRUNC(M141*(1+$N$18), 2), "")), "")</f>
        <v/>
      </c>
      <c r="O141" s="586">
        <f>_xlfn.IFS(G141="ETAPA", SUMIFS(ValorTotalComD, Nivel, A141), G141="SUB-ETAPA", SUMIFS(ValorTotalComD, SubNivel, C141), TRUE, T141)</f>
        <v/>
      </c>
      <c r="P141" s="584">
        <f>IF(I141="", "", IFERROR(VLOOKUP(VALUE(I141), _BaseAbril2026, 5, 0), IFERROR(VLOOKUP(TEXT(I141, "@"), _BaseAbril2026, 5, 0), "")))</f>
        <v/>
      </c>
      <c r="Q141" s="585">
        <f>IFERROR(IF(S141="BDI1", TRUNC(P141*(1+$R$18), 2),IF(S141="BDI2", TRUNC(P141*(1+$Q$18), 2), "")), "")</f>
        <v/>
      </c>
      <c r="R141" s="586">
        <f>_xlfn.IFS(G141="ETAPA", SUMIFS(ValorTotalSemD, Nivel, A141), G141="SUB-ETAPA", SUMIFS(ValorTotalSemD, SubNivel, C141), TRUE, U141)</f>
        <v/>
      </c>
      <c r="S141" s="587">
        <f>IF(G141="","",IF(OR(G141="etapa",G141="sub-etapa"),"",OFFSET(MCQ!M$20,ROW(M141)-ROW(M$20),0)))</f>
        <v/>
      </c>
      <c r="T141" s="588">
        <f>IFERROR(TRUNC(L141*N141,2),"")</f>
        <v/>
      </c>
      <c r="U141" s="589">
        <f>IFERROR(TRUNC(L141*Q141,2),"")</f>
        <v/>
      </c>
    </row>
    <row r="142">
      <c r="A142" s="18">
        <f>OFFSET(MCQ!A$20,ROW(A142)-ROW(A$20),0)</f>
        <v/>
      </c>
      <c r="B142" s="18">
        <f>OFFSET(MCQ!B$20,ROW(B142)-ROW(B$20),0)</f>
        <v/>
      </c>
      <c r="C142" s="18">
        <f>OFFSET(MCQ!C$20,ROW(C142)-ROW(C$20),0)</f>
        <v/>
      </c>
      <c r="D142" s="18">
        <f>OFFSET(MCQ!D$20,ROW(D142)-ROW(D$20),0)</f>
        <v/>
      </c>
      <c r="E142" s="18">
        <f>OFFSET(MCQ!E$20,ROW(E142)-ROW(E$20),0)</f>
        <v/>
      </c>
      <c r="F142" s="18" t="n"/>
      <c r="G142" s="233">
        <f>OFFSET(MCQ!G$20,ROW(G142)-ROW(G$20),0)</f>
        <v/>
      </c>
      <c r="H142" s="583">
        <f>IF(G142="","",OFFSET(MCQ!H$20,ROW(H142)-ROW(H$20),0))</f>
        <v/>
      </c>
      <c r="I142" s="24">
        <f>IF(G142="","",IF(OR(G142="etapa",G142="sub-etapa"),"",OFFSET(MCQ!I$20,ROW(I142)-ROW(I$20),0)))</f>
        <v/>
      </c>
      <c r="J142" s="25">
        <f>IF(G142="","",OFFSET(MCQ!J$20,ROW(J142)-ROW(J$20),0))</f>
        <v/>
      </c>
      <c r="K142" s="24">
        <f>IF(G142="","",IF(OR(G142="etapa",G142="sub-etapa"),"",OFFSET(MCQ!K$20,ROW(K142)-ROW(K$20),0)))</f>
        <v/>
      </c>
      <c r="L142" s="26">
        <f>IF(G142="","",IF(OR(G142="etapa",G142="sub-etapa"),"",TRUNC(OFFSET(MCQ!L$20,ROW(L142)-ROW(L$20),0),2)))</f>
        <v/>
      </c>
      <c r="M142" s="584">
        <f>IF(I142="", "", IFERROR(VLOOKUP(VALUE(I142), _BaseAbril2026, 4, 0), IFERROR(VLOOKUP(TEXT(I142, "@"), _BaseAbril2026, 4, 0), "")))</f>
        <v/>
      </c>
      <c r="N142" s="585">
        <f>IFERROR(IF(S142="BDI1", TRUNC(M142*(1+$O$18), 2),IF(S142="BDI2", TRUNC(M142*(1+$N$18), 2), "")), "")</f>
        <v/>
      </c>
      <c r="O142" s="586">
        <f>_xlfn.IFS(G142="ETAPA", SUMIFS(ValorTotalComD, Nivel, A142), G142="SUB-ETAPA", SUMIFS(ValorTotalComD, SubNivel, C142), TRUE, T142)</f>
        <v/>
      </c>
      <c r="P142" s="584">
        <f>IF(I142="", "", IFERROR(VLOOKUP(VALUE(I142), _BaseAbril2026, 5, 0), IFERROR(VLOOKUP(TEXT(I142, "@"), _BaseAbril2026, 5, 0), "")))</f>
        <v/>
      </c>
      <c r="Q142" s="585">
        <f>IFERROR(IF(S142="BDI1", TRUNC(P142*(1+$R$18), 2),IF(S142="BDI2", TRUNC(P142*(1+$Q$18), 2), "")), "")</f>
        <v/>
      </c>
      <c r="R142" s="586">
        <f>_xlfn.IFS(G142="ETAPA", SUMIFS(ValorTotalSemD, Nivel, A142), G142="SUB-ETAPA", SUMIFS(ValorTotalSemD, SubNivel, C142), TRUE, U142)</f>
        <v/>
      </c>
      <c r="S142" s="587">
        <f>IF(G142="","",IF(OR(G142="etapa",G142="sub-etapa"),"",OFFSET(MCQ!M$20,ROW(M142)-ROW(M$20),0)))</f>
        <v/>
      </c>
      <c r="T142" s="588">
        <f>IFERROR(TRUNC(L142*N142,2),"")</f>
        <v/>
      </c>
      <c r="U142" s="589">
        <f>IFERROR(TRUNC(L142*Q142,2),"")</f>
        <v/>
      </c>
    </row>
    <row r="143">
      <c r="A143" s="18">
        <f>OFFSET(MCQ!A$20,ROW(A143)-ROW(A$20),0)</f>
        <v/>
      </c>
      <c r="B143" s="18">
        <f>OFFSET(MCQ!B$20,ROW(B143)-ROW(B$20),0)</f>
        <v/>
      </c>
      <c r="C143" s="18">
        <f>OFFSET(MCQ!C$20,ROW(C143)-ROW(C$20),0)</f>
        <v/>
      </c>
      <c r="D143" s="18">
        <f>OFFSET(MCQ!D$20,ROW(D143)-ROW(D$20),0)</f>
        <v/>
      </c>
      <c r="E143" s="18">
        <f>OFFSET(MCQ!E$20,ROW(E143)-ROW(E$20),0)</f>
        <v/>
      </c>
      <c r="F143" s="18" t="n"/>
      <c r="G143" s="233">
        <f>OFFSET(MCQ!G$20,ROW(G143)-ROW(G$20),0)</f>
        <v/>
      </c>
      <c r="H143" s="583">
        <f>IF(G143="","",OFFSET(MCQ!H$20,ROW(H143)-ROW(H$20),0))</f>
        <v/>
      </c>
      <c r="I143" s="24">
        <f>IF(G143="","",IF(OR(G143="etapa",G143="sub-etapa"),"",OFFSET(MCQ!I$20,ROW(I143)-ROW(I$20),0)))</f>
        <v/>
      </c>
      <c r="J143" s="25">
        <f>IF(G143="","",OFFSET(MCQ!J$20,ROW(J143)-ROW(J$20),0))</f>
        <v/>
      </c>
      <c r="K143" s="24">
        <f>IF(G143="","",IF(OR(G143="etapa",G143="sub-etapa"),"",OFFSET(MCQ!K$20,ROW(K143)-ROW(K$20),0)))</f>
        <v/>
      </c>
      <c r="L143" s="26">
        <f>IF(G143="","",IF(OR(G143="etapa",G143="sub-etapa"),"",TRUNC(OFFSET(MCQ!L$20,ROW(L143)-ROW(L$20),0),2)))</f>
        <v/>
      </c>
      <c r="M143" s="584">
        <f>IF(I143="", "", IFERROR(VLOOKUP(VALUE(I143), _BaseAbril2026, 4, 0), IFERROR(VLOOKUP(TEXT(I143, "@"), _BaseAbril2026, 4, 0), "")))</f>
        <v/>
      </c>
      <c r="N143" s="585">
        <f>IFERROR(IF(S143="BDI1", TRUNC(M143*(1+$O$18), 2),IF(S143="BDI2", TRUNC(M143*(1+$N$18), 2), "")), "")</f>
        <v/>
      </c>
      <c r="O143" s="586">
        <f>_xlfn.IFS(G143="ETAPA", SUMIFS(ValorTotalComD, Nivel, A143), G143="SUB-ETAPA", SUMIFS(ValorTotalComD, SubNivel, C143), TRUE, T143)</f>
        <v/>
      </c>
      <c r="P143" s="584">
        <f>IF(I143="", "", IFERROR(VLOOKUP(VALUE(I143), _BaseAbril2026, 5, 0), IFERROR(VLOOKUP(TEXT(I143, "@"), _BaseAbril2026, 5, 0), "")))</f>
        <v/>
      </c>
      <c r="Q143" s="585">
        <f>IFERROR(IF(S143="BDI1", TRUNC(P143*(1+$R$18), 2),IF(S143="BDI2", TRUNC(P143*(1+$Q$18), 2), "")), "")</f>
        <v/>
      </c>
      <c r="R143" s="586">
        <f>_xlfn.IFS(G143="ETAPA", SUMIFS(ValorTotalSemD, Nivel, A143), G143="SUB-ETAPA", SUMIFS(ValorTotalSemD, SubNivel, C143), TRUE, U143)</f>
        <v/>
      </c>
      <c r="S143" s="587">
        <f>IF(G143="","",IF(OR(G143="etapa",G143="sub-etapa"),"",OFFSET(MCQ!M$20,ROW(M143)-ROW(M$20),0)))</f>
        <v/>
      </c>
      <c r="T143" s="588">
        <f>IFERROR(TRUNC(L143*N143,2),"")</f>
        <v/>
      </c>
      <c r="U143" s="589">
        <f>IFERROR(TRUNC(L143*Q143,2),"")</f>
        <v/>
      </c>
    </row>
    <row r="144">
      <c r="A144" s="18">
        <f>OFFSET(MCQ!A$20,ROW(A144)-ROW(A$20),0)</f>
        <v/>
      </c>
      <c r="B144" s="18">
        <f>OFFSET(MCQ!B$20,ROW(B144)-ROW(B$20),0)</f>
        <v/>
      </c>
      <c r="C144" s="18">
        <f>OFFSET(MCQ!C$20,ROW(C144)-ROW(C$20),0)</f>
        <v/>
      </c>
      <c r="D144" s="18">
        <f>OFFSET(MCQ!D$20,ROW(D144)-ROW(D$20),0)</f>
        <v/>
      </c>
      <c r="E144" s="18">
        <f>OFFSET(MCQ!E$20,ROW(E144)-ROW(E$20),0)</f>
        <v/>
      </c>
      <c r="F144" s="18" t="n"/>
      <c r="G144" s="233">
        <f>OFFSET(MCQ!G$20,ROW(G144)-ROW(G$20),0)</f>
        <v/>
      </c>
      <c r="H144" s="583">
        <f>IF(G144="","",OFFSET(MCQ!H$20,ROW(H144)-ROW(H$20),0))</f>
        <v/>
      </c>
      <c r="I144" s="24">
        <f>IF(G144="","",IF(OR(G144="etapa",G144="sub-etapa"),"",OFFSET(MCQ!I$20,ROW(I144)-ROW(I$20),0)))</f>
        <v/>
      </c>
      <c r="J144" s="25">
        <f>IF(G144="","",OFFSET(MCQ!J$20,ROW(J144)-ROW(J$20),0))</f>
        <v/>
      </c>
      <c r="K144" s="24">
        <f>IF(G144="","",IF(OR(G144="etapa",G144="sub-etapa"),"",OFFSET(MCQ!K$20,ROW(K144)-ROW(K$20),0)))</f>
        <v/>
      </c>
      <c r="L144" s="26">
        <f>IF(G144="","",IF(OR(G144="etapa",G144="sub-etapa"),"",TRUNC(OFFSET(MCQ!L$20,ROW(L144)-ROW(L$20),0),2)))</f>
        <v/>
      </c>
      <c r="M144" s="584">
        <f>IF(I144="", "", IFERROR(VLOOKUP(VALUE(I144), _BaseAbril2026, 4, 0), IFERROR(VLOOKUP(TEXT(I144, "@"), _BaseAbril2026, 4, 0), "")))</f>
        <v/>
      </c>
      <c r="N144" s="585">
        <f>IFERROR(IF(S144="BDI1", TRUNC(M144*(1+$O$18), 2),IF(S144="BDI2", TRUNC(M144*(1+$N$18), 2), "")), "")</f>
        <v/>
      </c>
      <c r="O144" s="586">
        <f>_xlfn.IFS(G144="ETAPA", SUMIFS(ValorTotalComD, Nivel, A144), G144="SUB-ETAPA", SUMIFS(ValorTotalComD, SubNivel, C144), TRUE, T144)</f>
        <v/>
      </c>
      <c r="P144" s="584">
        <f>IF(I144="", "", IFERROR(VLOOKUP(VALUE(I144), _BaseAbril2026, 5, 0), IFERROR(VLOOKUP(TEXT(I144, "@"), _BaseAbril2026, 5, 0), "")))</f>
        <v/>
      </c>
      <c r="Q144" s="585">
        <f>IFERROR(IF(S144="BDI1", TRUNC(P144*(1+$R$18), 2),IF(S144="BDI2", TRUNC(P144*(1+$Q$18), 2), "")), "")</f>
        <v/>
      </c>
      <c r="R144" s="586">
        <f>_xlfn.IFS(G144="ETAPA", SUMIFS(ValorTotalSemD, Nivel, A144), G144="SUB-ETAPA", SUMIFS(ValorTotalSemD, SubNivel, C144), TRUE, U144)</f>
        <v/>
      </c>
      <c r="S144" s="587">
        <f>IF(G144="","",IF(OR(G144="etapa",G144="sub-etapa"),"",OFFSET(MCQ!M$20,ROW(M144)-ROW(M$20),0)))</f>
        <v/>
      </c>
      <c r="T144" s="588">
        <f>IFERROR(TRUNC(L144*N144,2),"")</f>
        <v/>
      </c>
      <c r="U144" s="589">
        <f>IFERROR(TRUNC(L144*Q144,2),"")</f>
        <v/>
      </c>
    </row>
    <row r="145">
      <c r="A145" s="18">
        <f>OFFSET(MCQ!A$20,ROW(A145)-ROW(A$20),0)</f>
        <v/>
      </c>
      <c r="B145" s="18">
        <f>OFFSET(MCQ!B$20,ROW(B145)-ROW(B$20),0)</f>
        <v/>
      </c>
      <c r="C145" s="18">
        <f>OFFSET(MCQ!C$20,ROW(C145)-ROW(C$20),0)</f>
        <v/>
      </c>
      <c r="D145" s="18">
        <f>OFFSET(MCQ!D$20,ROW(D145)-ROW(D$20),0)</f>
        <v/>
      </c>
      <c r="E145" s="18">
        <f>OFFSET(MCQ!E$20,ROW(E145)-ROW(E$20),0)</f>
        <v/>
      </c>
      <c r="F145" s="18" t="n"/>
      <c r="G145" s="233">
        <f>OFFSET(MCQ!G$20,ROW(G145)-ROW(G$20),0)</f>
        <v/>
      </c>
      <c r="H145" s="583">
        <f>IF(G145="","",OFFSET(MCQ!H$20,ROW(H145)-ROW(H$20),0))</f>
        <v/>
      </c>
      <c r="I145" s="24">
        <f>IF(G145="","",IF(OR(G145="etapa",G145="sub-etapa"),"",OFFSET(MCQ!I$20,ROW(I145)-ROW(I$20),0)))</f>
        <v/>
      </c>
      <c r="J145" s="25">
        <f>IF(G145="","",OFFSET(MCQ!J$20,ROW(J145)-ROW(J$20),0))</f>
        <v/>
      </c>
      <c r="K145" s="24">
        <f>IF(G145="","",IF(OR(G145="etapa",G145="sub-etapa"),"",OFFSET(MCQ!K$20,ROW(K145)-ROW(K$20),0)))</f>
        <v/>
      </c>
      <c r="L145" s="26">
        <f>IF(G145="","",IF(OR(G145="etapa",G145="sub-etapa"),"",TRUNC(OFFSET(MCQ!L$20,ROW(L145)-ROW(L$20),0),2)))</f>
        <v/>
      </c>
      <c r="M145" s="584">
        <f>IF(I145="", "", IFERROR(VLOOKUP(VALUE(I145), _BaseAbril2026, 4, 0), IFERROR(VLOOKUP(TEXT(I145, "@"), _BaseAbril2026, 4, 0), "")))</f>
        <v/>
      </c>
      <c r="N145" s="585">
        <f>IFERROR(IF(S145="BDI1", TRUNC(M145*(1+$O$18), 2),IF(S145="BDI2", TRUNC(M145*(1+$N$18), 2), "")), "")</f>
        <v/>
      </c>
      <c r="O145" s="586">
        <f>_xlfn.IFS(G145="ETAPA", SUMIFS(ValorTotalComD, Nivel, A145), G145="SUB-ETAPA", SUMIFS(ValorTotalComD, SubNivel, C145), TRUE, T145)</f>
        <v/>
      </c>
      <c r="P145" s="584">
        <f>IF(I145="", "", IFERROR(VLOOKUP(VALUE(I145), _BaseAbril2026, 5, 0), IFERROR(VLOOKUP(TEXT(I145, "@"), _BaseAbril2026, 5, 0), "")))</f>
        <v/>
      </c>
      <c r="Q145" s="585">
        <f>IFERROR(IF(S145="BDI1", TRUNC(P145*(1+$R$18), 2),IF(S145="BDI2", TRUNC(P145*(1+$Q$18), 2), "")), "")</f>
        <v/>
      </c>
      <c r="R145" s="586">
        <f>_xlfn.IFS(G145="ETAPA", SUMIFS(ValorTotalSemD, Nivel, A145), G145="SUB-ETAPA", SUMIFS(ValorTotalSemD, SubNivel, C145), TRUE, U145)</f>
        <v/>
      </c>
      <c r="S145" s="587">
        <f>IF(G145="","",IF(OR(G145="etapa",G145="sub-etapa"),"",OFFSET(MCQ!M$20,ROW(M145)-ROW(M$20),0)))</f>
        <v/>
      </c>
      <c r="T145" s="588">
        <f>IFERROR(TRUNC(L145*N145,2),"")</f>
        <v/>
      </c>
      <c r="U145" s="589">
        <f>IFERROR(TRUNC(L145*Q145,2),"")</f>
        <v/>
      </c>
    </row>
    <row r="146">
      <c r="A146" s="18">
        <f>OFFSET(MCQ!A$20,ROW(A146)-ROW(A$20),0)</f>
        <v/>
      </c>
      <c r="B146" s="18">
        <f>OFFSET(MCQ!B$20,ROW(B146)-ROW(B$20),0)</f>
        <v/>
      </c>
      <c r="C146" s="18">
        <f>OFFSET(MCQ!C$20,ROW(C146)-ROW(C$20),0)</f>
        <v/>
      </c>
      <c r="D146" s="18">
        <f>OFFSET(MCQ!D$20,ROW(D146)-ROW(D$20),0)</f>
        <v/>
      </c>
      <c r="E146" s="18">
        <f>OFFSET(MCQ!E$20,ROW(E146)-ROW(E$20),0)</f>
        <v/>
      </c>
      <c r="F146" s="18" t="n"/>
      <c r="G146" s="233">
        <f>OFFSET(MCQ!G$20,ROW(G146)-ROW(G$20),0)</f>
        <v/>
      </c>
      <c r="H146" s="583">
        <f>IF(G146="","",OFFSET(MCQ!H$20,ROW(H146)-ROW(H$20),0))</f>
        <v/>
      </c>
      <c r="I146" s="24">
        <f>IF(G146="","",IF(OR(G146="etapa",G146="sub-etapa"),"",OFFSET(MCQ!I$20,ROW(I146)-ROW(I$20),0)))</f>
        <v/>
      </c>
      <c r="J146" s="25">
        <f>IF(G146="","",OFFSET(MCQ!J$20,ROW(J146)-ROW(J$20),0))</f>
        <v/>
      </c>
      <c r="K146" s="24">
        <f>IF(G146="","",IF(OR(G146="etapa",G146="sub-etapa"),"",OFFSET(MCQ!K$20,ROW(K146)-ROW(K$20),0)))</f>
        <v/>
      </c>
      <c r="L146" s="26">
        <f>IF(G146="","",IF(OR(G146="etapa",G146="sub-etapa"),"",TRUNC(OFFSET(MCQ!L$20,ROW(L146)-ROW(L$20),0),2)))</f>
        <v/>
      </c>
      <c r="M146" s="584">
        <f>IF(I146="", "", IFERROR(VLOOKUP(VALUE(I146), _BaseAbril2026, 4, 0), IFERROR(VLOOKUP(TEXT(I146, "@"), _BaseAbril2026, 4, 0), "")))</f>
        <v/>
      </c>
      <c r="N146" s="585">
        <f>IFERROR(IF(S146="BDI1", TRUNC(M146*(1+$O$18), 2),IF(S146="BDI2", TRUNC(M146*(1+$N$18), 2), "")), "")</f>
        <v/>
      </c>
      <c r="O146" s="586">
        <f>_xlfn.IFS(G146="ETAPA", SUMIFS(ValorTotalComD, Nivel, A146), G146="SUB-ETAPA", SUMIFS(ValorTotalComD, SubNivel, C146), TRUE, T146)</f>
        <v/>
      </c>
      <c r="P146" s="584">
        <f>IF(I146="", "", IFERROR(VLOOKUP(VALUE(I146), _BaseAbril2026, 5, 0), IFERROR(VLOOKUP(TEXT(I146, "@"), _BaseAbril2026, 5, 0), "")))</f>
        <v/>
      </c>
      <c r="Q146" s="585">
        <f>IFERROR(IF(S146="BDI1", TRUNC(P146*(1+$R$18), 2),IF(S146="BDI2", TRUNC(P146*(1+$Q$18), 2), "")), "")</f>
        <v/>
      </c>
      <c r="R146" s="586">
        <f>_xlfn.IFS(G146="ETAPA", SUMIFS(ValorTotalSemD, Nivel, A146), G146="SUB-ETAPA", SUMIFS(ValorTotalSemD, SubNivel, C146), TRUE, U146)</f>
        <v/>
      </c>
      <c r="S146" s="587">
        <f>IF(G146="","",IF(OR(G146="etapa",G146="sub-etapa"),"",OFFSET(MCQ!M$20,ROW(M146)-ROW(M$20),0)))</f>
        <v/>
      </c>
      <c r="T146" s="588">
        <f>IFERROR(TRUNC(L146*N146,2),"")</f>
        <v/>
      </c>
      <c r="U146" s="589">
        <f>IFERROR(TRUNC(L146*Q146,2),"")</f>
        <v/>
      </c>
    </row>
    <row r="147">
      <c r="A147" s="18">
        <f>OFFSET(MCQ!A$20,ROW(A147)-ROW(A$20),0)</f>
        <v/>
      </c>
      <c r="B147" s="18">
        <f>OFFSET(MCQ!B$20,ROW(B147)-ROW(B$20),0)</f>
        <v/>
      </c>
      <c r="C147" s="18">
        <f>OFFSET(MCQ!C$20,ROW(C147)-ROW(C$20),0)</f>
        <v/>
      </c>
      <c r="D147" s="18">
        <f>OFFSET(MCQ!D$20,ROW(D147)-ROW(D$20),0)</f>
        <v/>
      </c>
      <c r="E147" s="18">
        <f>OFFSET(MCQ!E$20,ROW(E147)-ROW(E$20),0)</f>
        <v/>
      </c>
      <c r="F147" s="18" t="n"/>
      <c r="G147" s="233">
        <f>OFFSET(MCQ!G$20,ROW(G147)-ROW(G$20),0)</f>
        <v/>
      </c>
      <c r="H147" s="583">
        <f>IF(G147="","",OFFSET(MCQ!H$20,ROW(H147)-ROW(H$20),0))</f>
        <v/>
      </c>
      <c r="I147" s="24">
        <f>IF(G147="","",IF(OR(G147="etapa",G147="sub-etapa"),"",OFFSET(MCQ!I$20,ROW(I147)-ROW(I$20),0)))</f>
        <v/>
      </c>
      <c r="J147" s="25">
        <f>IF(G147="","",OFFSET(MCQ!J$20,ROW(J147)-ROW(J$20),0))</f>
        <v/>
      </c>
      <c r="K147" s="24">
        <f>IF(G147="","",IF(OR(G147="etapa",G147="sub-etapa"),"",OFFSET(MCQ!K$20,ROW(K147)-ROW(K$20),0)))</f>
        <v/>
      </c>
      <c r="L147" s="26">
        <f>IF(G147="","",IF(OR(G147="etapa",G147="sub-etapa"),"",TRUNC(OFFSET(MCQ!L$20,ROW(L147)-ROW(L$20),0),2)))</f>
        <v/>
      </c>
      <c r="M147" s="584">
        <f>IF(I147="", "", IFERROR(VLOOKUP(VALUE(I147), _BaseAbril2026, 4, 0), IFERROR(VLOOKUP(TEXT(I147, "@"), _BaseAbril2026, 4, 0), "")))</f>
        <v/>
      </c>
      <c r="N147" s="585">
        <f>IFERROR(IF(S147="BDI1", TRUNC(M147*(1+$O$18), 2),IF(S147="BDI2", TRUNC(M147*(1+$N$18), 2), "")), "")</f>
        <v/>
      </c>
      <c r="O147" s="586">
        <f>_xlfn.IFS(G147="ETAPA", SUMIFS(ValorTotalComD, Nivel, A147), G147="SUB-ETAPA", SUMIFS(ValorTotalComD, SubNivel, C147), TRUE, T147)</f>
        <v/>
      </c>
      <c r="P147" s="584">
        <f>IF(I147="", "", IFERROR(VLOOKUP(VALUE(I147), _BaseAbril2026, 5, 0), IFERROR(VLOOKUP(TEXT(I147, "@"), _BaseAbril2026, 5, 0), "")))</f>
        <v/>
      </c>
      <c r="Q147" s="585">
        <f>IFERROR(IF(S147="BDI1", TRUNC(P147*(1+$R$18), 2),IF(S147="BDI2", TRUNC(P147*(1+$Q$18), 2), "")), "")</f>
        <v/>
      </c>
      <c r="R147" s="586">
        <f>_xlfn.IFS(G147="ETAPA", SUMIFS(ValorTotalSemD, Nivel, A147), G147="SUB-ETAPA", SUMIFS(ValorTotalSemD, SubNivel, C147), TRUE, U147)</f>
        <v/>
      </c>
      <c r="S147" s="587">
        <f>IF(G147="","",IF(OR(G147="etapa",G147="sub-etapa"),"",OFFSET(MCQ!M$20,ROW(M147)-ROW(M$20),0)))</f>
        <v/>
      </c>
      <c r="T147" s="588">
        <f>IFERROR(TRUNC(L147*N147,2),"")</f>
        <v/>
      </c>
      <c r="U147" s="589">
        <f>IFERROR(TRUNC(L147*Q147,2),"")</f>
        <v/>
      </c>
    </row>
    <row r="148">
      <c r="A148" s="18">
        <f>OFFSET(MCQ!A$20,ROW(A148)-ROW(A$20),0)</f>
        <v/>
      </c>
      <c r="B148" s="18">
        <f>OFFSET(MCQ!B$20,ROW(B148)-ROW(B$20),0)</f>
        <v/>
      </c>
      <c r="C148" s="18">
        <f>OFFSET(MCQ!C$20,ROW(C148)-ROW(C$20),0)</f>
        <v/>
      </c>
      <c r="D148" s="18">
        <f>OFFSET(MCQ!D$20,ROW(D148)-ROW(D$20),0)</f>
        <v/>
      </c>
      <c r="E148" s="18">
        <f>OFFSET(MCQ!E$20,ROW(E148)-ROW(E$20),0)</f>
        <v/>
      </c>
      <c r="F148" s="18" t="n"/>
      <c r="G148" s="233">
        <f>OFFSET(MCQ!G$20,ROW(G148)-ROW(G$20),0)</f>
        <v/>
      </c>
      <c r="H148" s="583">
        <f>IF(G148="","",OFFSET(MCQ!H$20,ROW(H148)-ROW(H$20),0))</f>
        <v/>
      </c>
      <c r="I148" s="24">
        <f>IF(G148="","",IF(OR(G148="etapa",G148="sub-etapa"),"",OFFSET(MCQ!I$20,ROW(I148)-ROW(I$20),0)))</f>
        <v/>
      </c>
      <c r="J148" s="25">
        <f>IF(G148="","",OFFSET(MCQ!J$20,ROW(J148)-ROW(J$20),0))</f>
        <v/>
      </c>
      <c r="K148" s="24">
        <f>IF(G148="","",IF(OR(G148="etapa",G148="sub-etapa"),"",OFFSET(MCQ!K$20,ROW(K148)-ROW(K$20),0)))</f>
        <v/>
      </c>
      <c r="L148" s="26">
        <f>IF(G148="","",IF(OR(G148="etapa",G148="sub-etapa"),"",TRUNC(OFFSET(MCQ!L$20,ROW(L148)-ROW(L$20),0),2)))</f>
        <v/>
      </c>
      <c r="M148" s="584">
        <f>IF(I148="", "", IFERROR(VLOOKUP(VALUE(I148), _BaseAbril2026, 4, 0), IFERROR(VLOOKUP(TEXT(I148, "@"), _BaseAbril2026, 4, 0), "")))</f>
        <v/>
      </c>
      <c r="N148" s="585">
        <f>IFERROR(IF(S148="BDI1", TRUNC(M148*(1+$O$18), 2),IF(S148="BDI2", TRUNC(M148*(1+$N$18), 2), "")), "")</f>
        <v/>
      </c>
      <c r="O148" s="586">
        <f>_xlfn.IFS(G148="ETAPA", SUMIFS(ValorTotalComD, Nivel, A148), G148="SUB-ETAPA", SUMIFS(ValorTotalComD, SubNivel, C148), TRUE, T148)</f>
        <v/>
      </c>
      <c r="P148" s="584">
        <f>IF(I148="", "", IFERROR(VLOOKUP(VALUE(I148), _BaseAbril2026, 5, 0), IFERROR(VLOOKUP(TEXT(I148, "@"), _BaseAbril2026, 5, 0), "")))</f>
        <v/>
      </c>
      <c r="Q148" s="585">
        <f>IFERROR(IF(S148="BDI1", TRUNC(P148*(1+$R$18), 2),IF(S148="BDI2", TRUNC(P148*(1+$Q$18), 2), "")), "")</f>
        <v/>
      </c>
      <c r="R148" s="586">
        <f>_xlfn.IFS(G148="ETAPA", SUMIFS(ValorTotalSemD, Nivel, A148), G148="SUB-ETAPA", SUMIFS(ValorTotalSemD, SubNivel, C148), TRUE, U148)</f>
        <v/>
      </c>
      <c r="S148" s="587">
        <f>IF(G148="","",IF(OR(G148="etapa",G148="sub-etapa"),"",OFFSET(MCQ!M$20,ROW(M148)-ROW(M$20),0)))</f>
        <v/>
      </c>
      <c r="T148" s="588">
        <f>IFERROR(TRUNC(L148*N148,2),"")</f>
        <v/>
      </c>
      <c r="U148" s="589">
        <f>IFERROR(TRUNC(L148*Q148,2),"")</f>
        <v/>
      </c>
    </row>
    <row r="149">
      <c r="A149" s="18">
        <f>OFFSET(MCQ!A$20,ROW(A149)-ROW(A$20),0)</f>
        <v/>
      </c>
      <c r="B149" s="18">
        <f>OFFSET(MCQ!B$20,ROW(B149)-ROW(B$20),0)</f>
        <v/>
      </c>
      <c r="C149" s="18">
        <f>OFFSET(MCQ!C$20,ROW(C149)-ROW(C$20),0)</f>
        <v/>
      </c>
      <c r="D149" s="18">
        <f>OFFSET(MCQ!D$20,ROW(D149)-ROW(D$20),0)</f>
        <v/>
      </c>
      <c r="E149" s="18">
        <f>OFFSET(MCQ!E$20,ROW(E149)-ROW(E$20),0)</f>
        <v/>
      </c>
      <c r="F149" s="18" t="n"/>
      <c r="G149" s="233">
        <f>OFFSET(MCQ!G$20,ROW(G149)-ROW(G$20),0)</f>
        <v/>
      </c>
      <c r="H149" s="583">
        <f>IF(G149="","",OFFSET(MCQ!H$20,ROW(H149)-ROW(H$20),0))</f>
        <v/>
      </c>
      <c r="I149" s="24">
        <f>IF(G149="","",IF(OR(G149="etapa",G149="sub-etapa"),"",OFFSET(MCQ!I$20,ROW(I149)-ROW(I$20),0)))</f>
        <v/>
      </c>
      <c r="J149" s="25">
        <f>IF(G149="","",OFFSET(MCQ!J$20,ROW(J149)-ROW(J$20),0))</f>
        <v/>
      </c>
      <c r="K149" s="24">
        <f>IF(G149="","",IF(OR(G149="etapa",G149="sub-etapa"),"",OFFSET(MCQ!K$20,ROW(K149)-ROW(K$20),0)))</f>
        <v/>
      </c>
      <c r="L149" s="26">
        <f>IF(G149="","",IF(OR(G149="etapa",G149="sub-etapa"),"",TRUNC(OFFSET(MCQ!L$20,ROW(L149)-ROW(L$20),0),2)))</f>
        <v/>
      </c>
      <c r="M149" s="584">
        <f>IF(I149="", "", IFERROR(VLOOKUP(VALUE(I149), _BaseAbril2026, 4, 0), IFERROR(VLOOKUP(TEXT(I149, "@"), _BaseAbril2026, 4, 0), "")))</f>
        <v/>
      </c>
      <c r="N149" s="585">
        <f>IFERROR(IF(S149="BDI1", TRUNC(M149*(1+$O$18), 2),IF(S149="BDI2", TRUNC(M149*(1+$N$18), 2), "")), "")</f>
        <v/>
      </c>
      <c r="O149" s="586">
        <f>_xlfn.IFS(G149="ETAPA", SUMIFS(ValorTotalComD, Nivel, A149), G149="SUB-ETAPA", SUMIFS(ValorTotalComD, SubNivel, C149), TRUE, T149)</f>
        <v/>
      </c>
      <c r="P149" s="584">
        <f>IF(I149="", "", IFERROR(VLOOKUP(VALUE(I149), _BaseAbril2026, 5, 0), IFERROR(VLOOKUP(TEXT(I149, "@"), _BaseAbril2026, 5, 0), "")))</f>
        <v/>
      </c>
      <c r="Q149" s="585">
        <f>IFERROR(IF(S149="BDI1", TRUNC(P149*(1+$R$18), 2),IF(S149="BDI2", TRUNC(P149*(1+$Q$18), 2), "")), "")</f>
        <v/>
      </c>
      <c r="R149" s="586">
        <f>_xlfn.IFS(G149="ETAPA", SUMIFS(ValorTotalSemD, Nivel, A149), G149="SUB-ETAPA", SUMIFS(ValorTotalSemD, SubNivel, C149), TRUE, U149)</f>
        <v/>
      </c>
      <c r="S149" s="587">
        <f>IF(G149="","",IF(OR(G149="etapa",G149="sub-etapa"),"",OFFSET(MCQ!M$20,ROW(M149)-ROW(M$20),0)))</f>
        <v/>
      </c>
      <c r="T149" s="588">
        <f>IFERROR(TRUNC(L149*N149,2),"")</f>
        <v/>
      </c>
      <c r="U149" s="589">
        <f>IFERROR(TRUNC(L149*Q149,2),"")</f>
        <v/>
      </c>
    </row>
    <row r="150">
      <c r="A150" s="18">
        <f>OFFSET(MCQ!A$20,ROW(A150)-ROW(A$20),0)</f>
        <v/>
      </c>
      <c r="B150" s="18">
        <f>OFFSET(MCQ!B$20,ROW(B150)-ROW(B$20),0)</f>
        <v/>
      </c>
      <c r="C150" s="18">
        <f>OFFSET(MCQ!C$20,ROW(C150)-ROW(C$20),0)</f>
        <v/>
      </c>
      <c r="D150" s="18">
        <f>OFFSET(MCQ!D$20,ROW(D150)-ROW(D$20),0)</f>
        <v/>
      </c>
      <c r="E150" s="18">
        <f>OFFSET(MCQ!E$20,ROW(E150)-ROW(E$20),0)</f>
        <v/>
      </c>
      <c r="F150" s="18" t="n"/>
      <c r="G150" s="233">
        <f>OFFSET(MCQ!G$20,ROW(G150)-ROW(G$20),0)</f>
        <v/>
      </c>
      <c r="H150" s="583">
        <f>IF(G150="","",OFFSET(MCQ!H$20,ROW(H150)-ROW(H$20),0))</f>
        <v/>
      </c>
      <c r="I150" s="24">
        <f>IF(G150="","",IF(OR(G150="etapa",G150="sub-etapa"),"",OFFSET(MCQ!I$20,ROW(I150)-ROW(I$20),0)))</f>
        <v/>
      </c>
      <c r="J150" s="25">
        <f>IF(G150="","",OFFSET(MCQ!J$20,ROW(J150)-ROW(J$20),0))</f>
        <v/>
      </c>
      <c r="K150" s="24">
        <f>IF(G150="","",IF(OR(G150="etapa",G150="sub-etapa"),"",OFFSET(MCQ!K$20,ROW(K150)-ROW(K$20),0)))</f>
        <v/>
      </c>
      <c r="L150" s="26">
        <f>IF(G150="","",IF(OR(G150="etapa",G150="sub-etapa"),"",TRUNC(OFFSET(MCQ!L$20,ROW(L150)-ROW(L$20),0),2)))</f>
        <v/>
      </c>
      <c r="M150" s="584">
        <f>IF(I150="", "", IFERROR(VLOOKUP(VALUE(I150), _BaseAbril2026, 4, 0), IFERROR(VLOOKUP(TEXT(I150, "@"), _BaseAbril2026, 4, 0), "")))</f>
        <v/>
      </c>
      <c r="N150" s="585">
        <f>IFERROR(IF(S150="BDI1", TRUNC(M150*(1+$O$18), 2),IF(S150="BDI2", TRUNC(M150*(1+$N$18), 2), "")), "")</f>
        <v/>
      </c>
      <c r="O150" s="586">
        <f>_xlfn.IFS(G150="ETAPA", SUMIFS(ValorTotalComD, Nivel, A150), G150="SUB-ETAPA", SUMIFS(ValorTotalComD, SubNivel, C150), TRUE, T150)</f>
        <v/>
      </c>
      <c r="P150" s="584">
        <f>IF(I150="", "", IFERROR(VLOOKUP(VALUE(I150), _BaseAbril2026, 5, 0), IFERROR(VLOOKUP(TEXT(I150, "@"), _BaseAbril2026, 5, 0), "")))</f>
        <v/>
      </c>
      <c r="Q150" s="585">
        <f>IFERROR(IF(S150="BDI1", TRUNC(P150*(1+$R$18), 2),IF(S150="BDI2", TRUNC(P150*(1+$Q$18), 2), "")), "")</f>
        <v/>
      </c>
      <c r="R150" s="586">
        <f>_xlfn.IFS(G150="ETAPA", SUMIFS(ValorTotalSemD, Nivel, A150), G150="SUB-ETAPA", SUMIFS(ValorTotalSemD, SubNivel, C150), TRUE, U150)</f>
        <v/>
      </c>
      <c r="S150" s="587">
        <f>IF(G150="","",IF(OR(G150="etapa",G150="sub-etapa"),"",OFFSET(MCQ!M$20,ROW(M150)-ROW(M$20),0)))</f>
        <v/>
      </c>
      <c r="T150" s="588">
        <f>IFERROR(TRUNC(L150*N150,2),"")</f>
        <v/>
      </c>
      <c r="U150" s="589">
        <f>IFERROR(TRUNC(L150*Q150,2),"")</f>
        <v/>
      </c>
    </row>
    <row r="151">
      <c r="A151" s="18">
        <f>OFFSET(MCQ!A$20,ROW(A151)-ROW(A$20),0)</f>
        <v/>
      </c>
      <c r="B151" s="18">
        <f>OFFSET(MCQ!B$20,ROW(B151)-ROW(B$20),0)</f>
        <v/>
      </c>
      <c r="C151" s="18">
        <f>OFFSET(MCQ!C$20,ROW(C151)-ROW(C$20),0)</f>
        <v/>
      </c>
      <c r="D151" s="18">
        <f>OFFSET(MCQ!D$20,ROW(D151)-ROW(D$20),0)</f>
        <v/>
      </c>
      <c r="E151" s="18">
        <f>OFFSET(MCQ!E$20,ROW(E151)-ROW(E$20),0)</f>
        <v/>
      </c>
      <c r="F151" s="18" t="n"/>
      <c r="G151" s="233">
        <f>OFFSET(MCQ!G$20,ROW(G151)-ROW(G$20),0)</f>
        <v/>
      </c>
      <c r="H151" s="583">
        <f>IF(G151="","",OFFSET(MCQ!H$20,ROW(H151)-ROW(H$20),0))</f>
        <v/>
      </c>
      <c r="I151" s="24">
        <f>IF(G151="","",IF(OR(G151="etapa",G151="sub-etapa"),"",OFFSET(MCQ!I$20,ROW(I151)-ROW(I$20),0)))</f>
        <v/>
      </c>
      <c r="J151" s="25">
        <f>IF(G151="","",OFFSET(MCQ!J$20,ROW(J151)-ROW(J$20),0))</f>
        <v/>
      </c>
      <c r="K151" s="24">
        <f>IF(G151="","",IF(OR(G151="etapa",G151="sub-etapa"),"",OFFSET(MCQ!K$20,ROW(K151)-ROW(K$20),0)))</f>
        <v/>
      </c>
      <c r="L151" s="26">
        <f>IF(G151="","",IF(OR(G151="etapa",G151="sub-etapa"),"",TRUNC(OFFSET(MCQ!L$20,ROW(L151)-ROW(L$20),0),2)))</f>
        <v/>
      </c>
      <c r="M151" s="584">
        <f>IF(I151="", "", IFERROR(VLOOKUP(VALUE(I151), _BaseAbril2026, 4, 0), IFERROR(VLOOKUP(TEXT(I151, "@"), _BaseAbril2026, 4, 0), "")))</f>
        <v/>
      </c>
      <c r="N151" s="585">
        <f>IFERROR(IF(S151="BDI1", TRUNC(M151*(1+$O$18), 2),IF(S151="BDI2", TRUNC(M151*(1+$N$18), 2), "")), "")</f>
        <v/>
      </c>
      <c r="O151" s="586">
        <f>_xlfn.IFS(G151="ETAPA", SUMIFS(ValorTotalComD, Nivel, A151), G151="SUB-ETAPA", SUMIFS(ValorTotalComD, SubNivel, C151), TRUE, T151)</f>
        <v/>
      </c>
      <c r="P151" s="584">
        <f>IF(I151="", "", IFERROR(VLOOKUP(VALUE(I151), _BaseAbril2026, 5, 0), IFERROR(VLOOKUP(TEXT(I151, "@"), _BaseAbril2026, 5, 0), "")))</f>
        <v/>
      </c>
      <c r="Q151" s="585">
        <f>IFERROR(IF(S151="BDI1", TRUNC(P151*(1+$R$18), 2),IF(S151="BDI2", TRUNC(P151*(1+$Q$18), 2), "")), "")</f>
        <v/>
      </c>
      <c r="R151" s="586">
        <f>_xlfn.IFS(G151="ETAPA", SUMIFS(ValorTotalSemD, Nivel, A151), G151="SUB-ETAPA", SUMIFS(ValorTotalSemD, SubNivel, C151), TRUE, U151)</f>
        <v/>
      </c>
      <c r="S151" s="587">
        <f>IF(G151="","",IF(OR(G151="etapa",G151="sub-etapa"),"",OFFSET(MCQ!M$20,ROW(M151)-ROW(M$20),0)))</f>
        <v/>
      </c>
      <c r="T151" s="588">
        <f>IFERROR(TRUNC(L151*N151,2),"")</f>
        <v/>
      </c>
      <c r="U151" s="589">
        <f>IFERROR(TRUNC(L151*Q151,2),"")</f>
        <v/>
      </c>
    </row>
    <row r="152">
      <c r="A152" s="18">
        <f>OFFSET(MCQ!A$20,ROW(A152)-ROW(A$20),0)</f>
        <v/>
      </c>
      <c r="B152" s="18">
        <f>OFFSET(MCQ!B$20,ROW(B152)-ROW(B$20),0)</f>
        <v/>
      </c>
      <c r="C152" s="18">
        <f>OFFSET(MCQ!C$20,ROW(C152)-ROW(C$20),0)</f>
        <v/>
      </c>
      <c r="D152" s="18">
        <f>OFFSET(MCQ!D$20,ROW(D152)-ROW(D$20),0)</f>
        <v/>
      </c>
      <c r="E152" s="18">
        <f>OFFSET(MCQ!E$20,ROW(E152)-ROW(E$20),0)</f>
        <v/>
      </c>
      <c r="F152" s="18" t="n"/>
      <c r="G152" s="233">
        <f>OFFSET(MCQ!G$20,ROW(G152)-ROW(G$20),0)</f>
        <v/>
      </c>
      <c r="H152" s="583">
        <f>IF(G152="","",OFFSET(MCQ!H$20,ROW(H152)-ROW(H$20),0))</f>
        <v/>
      </c>
      <c r="I152" s="24">
        <f>IF(G152="","",IF(OR(G152="etapa",G152="sub-etapa"),"",OFFSET(MCQ!I$20,ROW(I152)-ROW(I$20),0)))</f>
        <v/>
      </c>
      <c r="J152" s="25">
        <f>IF(G152="","",OFFSET(MCQ!J$20,ROW(J152)-ROW(J$20),0))</f>
        <v/>
      </c>
      <c r="K152" s="24">
        <f>IF(G152="","",IF(OR(G152="etapa",G152="sub-etapa"),"",OFFSET(MCQ!K$20,ROW(K152)-ROW(K$20),0)))</f>
        <v/>
      </c>
      <c r="L152" s="26">
        <f>IF(G152="","",IF(OR(G152="etapa",G152="sub-etapa"),"",TRUNC(OFFSET(MCQ!L$20,ROW(L152)-ROW(L$20),0),2)))</f>
        <v/>
      </c>
      <c r="M152" s="584">
        <f>IF(I152="", "", IFERROR(VLOOKUP(VALUE(I152), _BaseAbril2026, 4, 0), IFERROR(VLOOKUP(TEXT(I152, "@"), _BaseAbril2026, 4, 0), "")))</f>
        <v/>
      </c>
      <c r="N152" s="585">
        <f>IFERROR(IF(S152="BDI1", TRUNC(M152*(1+$O$18), 2),IF(S152="BDI2", TRUNC(M152*(1+$N$18), 2), "")), "")</f>
        <v/>
      </c>
      <c r="O152" s="586">
        <f>_xlfn.IFS(G152="ETAPA", SUMIFS(ValorTotalComD, Nivel, A152), G152="SUB-ETAPA", SUMIFS(ValorTotalComD, SubNivel, C152), TRUE, T152)</f>
        <v/>
      </c>
      <c r="P152" s="584">
        <f>IF(I152="", "", IFERROR(VLOOKUP(VALUE(I152), _BaseAbril2026, 5, 0), IFERROR(VLOOKUP(TEXT(I152, "@"), _BaseAbril2026, 5, 0), "")))</f>
        <v/>
      </c>
      <c r="Q152" s="585">
        <f>IFERROR(IF(S152="BDI1", TRUNC(P152*(1+$R$18), 2),IF(S152="BDI2", TRUNC(P152*(1+$Q$18), 2), "")), "")</f>
        <v/>
      </c>
      <c r="R152" s="586">
        <f>_xlfn.IFS(G152="ETAPA", SUMIFS(ValorTotalSemD, Nivel, A152), G152="SUB-ETAPA", SUMIFS(ValorTotalSemD, SubNivel, C152), TRUE, U152)</f>
        <v/>
      </c>
      <c r="S152" s="587">
        <f>IF(G152="","",IF(OR(G152="etapa",G152="sub-etapa"),"",OFFSET(MCQ!M$20,ROW(M152)-ROW(M$20),0)))</f>
        <v/>
      </c>
      <c r="T152" s="588">
        <f>IFERROR(TRUNC(L152*N152,2),"")</f>
        <v/>
      </c>
      <c r="U152" s="589">
        <f>IFERROR(TRUNC(L152*Q152,2),"")</f>
        <v/>
      </c>
    </row>
    <row r="153">
      <c r="A153" s="18">
        <f>OFFSET(MCQ!A$20,ROW(A153)-ROW(A$20),0)</f>
        <v/>
      </c>
      <c r="B153" s="18">
        <f>OFFSET(MCQ!B$20,ROW(B153)-ROW(B$20),0)</f>
        <v/>
      </c>
      <c r="C153" s="18">
        <f>OFFSET(MCQ!C$20,ROW(C153)-ROW(C$20),0)</f>
        <v/>
      </c>
      <c r="D153" s="18">
        <f>OFFSET(MCQ!D$20,ROW(D153)-ROW(D$20),0)</f>
        <v/>
      </c>
      <c r="E153" s="18">
        <f>OFFSET(MCQ!E$20,ROW(E153)-ROW(E$20),0)</f>
        <v/>
      </c>
      <c r="F153" s="18" t="n"/>
      <c r="G153" s="233">
        <f>OFFSET(MCQ!G$20,ROW(G153)-ROW(G$20),0)</f>
        <v/>
      </c>
      <c r="H153" s="583">
        <f>IF(G153="","",OFFSET(MCQ!H$20,ROW(H153)-ROW(H$20),0))</f>
        <v/>
      </c>
      <c r="I153" s="24">
        <f>IF(G153="","",IF(OR(G153="etapa",G153="sub-etapa"),"",OFFSET(MCQ!I$20,ROW(I153)-ROW(I$20),0)))</f>
        <v/>
      </c>
      <c r="J153" s="25">
        <f>IF(G153="","",OFFSET(MCQ!J$20,ROW(J153)-ROW(J$20),0))</f>
        <v/>
      </c>
      <c r="K153" s="24">
        <f>IF(G153="","",IF(OR(G153="etapa",G153="sub-etapa"),"",OFFSET(MCQ!K$20,ROW(K153)-ROW(K$20),0)))</f>
        <v/>
      </c>
      <c r="L153" s="26">
        <f>IF(G153="","",IF(OR(G153="etapa",G153="sub-etapa"),"",TRUNC(OFFSET(MCQ!L$20,ROW(L153)-ROW(L$20),0),2)))</f>
        <v/>
      </c>
      <c r="M153" s="584">
        <f>IF(I153="", "", IFERROR(VLOOKUP(VALUE(I153), _BaseAbril2026, 4, 0), IFERROR(VLOOKUP(TEXT(I153, "@"), _BaseAbril2026, 4, 0), "")))</f>
        <v/>
      </c>
      <c r="N153" s="585">
        <f>IFERROR(IF(S153="BDI1", TRUNC(M153*(1+$O$18), 2),IF(S153="BDI2", TRUNC(M153*(1+$N$18), 2), "")), "")</f>
        <v/>
      </c>
      <c r="O153" s="586">
        <f>_xlfn.IFS(G153="ETAPA", SUMIFS(ValorTotalComD, Nivel, A153), G153="SUB-ETAPA", SUMIFS(ValorTotalComD, SubNivel, C153), TRUE, T153)</f>
        <v/>
      </c>
      <c r="P153" s="584">
        <f>IF(I153="", "", IFERROR(VLOOKUP(VALUE(I153), _BaseAbril2026, 5, 0), IFERROR(VLOOKUP(TEXT(I153, "@"), _BaseAbril2026, 5, 0), "")))</f>
        <v/>
      </c>
      <c r="Q153" s="585">
        <f>IFERROR(IF(S153="BDI1", TRUNC(P153*(1+$R$18), 2),IF(S153="BDI2", TRUNC(P153*(1+$Q$18), 2), "")), "")</f>
        <v/>
      </c>
      <c r="R153" s="586">
        <f>_xlfn.IFS(G153="ETAPA", SUMIFS(ValorTotalSemD, Nivel, A153), G153="SUB-ETAPA", SUMIFS(ValorTotalSemD, SubNivel, C153), TRUE, U153)</f>
        <v/>
      </c>
      <c r="S153" s="587">
        <f>IF(G153="","",IF(OR(G153="etapa",G153="sub-etapa"),"",OFFSET(MCQ!M$20,ROW(M153)-ROW(M$20),0)))</f>
        <v/>
      </c>
      <c r="T153" s="588">
        <f>IFERROR(TRUNC(L153*N153,2),"")</f>
        <v/>
      </c>
      <c r="U153" s="589">
        <f>IFERROR(TRUNC(L153*Q153,2),"")</f>
        <v/>
      </c>
    </row>
    <row r="154">
      <c r="A154" s="18">
        <f>OFFSET(MCQ!A$20,ROW(A154)-ROW(A$20),0)</f>
        <v/>
      </c>
      <c r="B154" s="18">
        <f>OFFSET(MCQ!B$20,ROW(B154)-ROW(B$20),0)</f>
        <v/>
      </c>
      <c r="C154" s="18">
        <f>OFFSET(MCQ!C$20,ROW(C154)-ROW(C$20),0)</f>
        <v/>
      </c>
      <c r="D154" s="18">
        <f>OFFSET(MCQ!D$20,ROW(D154)-ROW(D$20),0)</f>
        <v/>
      </c>
      <c r="E154" s="18">
        <f>OFFSET(MCQ!E$20,ROW(E154)-ROW(E$20),0)</f>
        <v/>
      </c>
      <c r="F154" s="18" t="n"/>
      <c r="G154" s="233">
        <f>OFFSET(MCQ!G$20,ROW(G154)-ROW(G$20),0)</f>
        <v/>
      </c>
      <c r="H154" s="583">
        <f>IF(G154="","",OFFSET(MCQ!H$20,ROW(H154)-ROW(H$20),0))</f>
        <v/>
      </c>
      <c r="I154" s="24">
        <f>IF(G154="","",IF(OR(G154="etapa",G154="sub-etapa"),"",OFFSET(MCQ!I$20,ROW(I154)-ROW(I$20),0)))</f>
        <v/>
      </c>
      <c r="J154" s="25">
        <f>IF(G154="","",OFFSET(MCQ!J$20,ROW(J154)-ROW(J$20),0))</f>
        <v/>
      </c>
      <c r="K154" s="24">
        <f>IF(G154="","",IF(OR(G154="etapa",G154="sub-etapa"),"",OFFSET(MCQ!K$20,ROW(K154)-ROW(K$20),0)))</f>
        <v/>
      </c>
      <c r="L154" s="26">
        <f>IF(G154="","",IF(OR(G154="etapa",G154="sub-etapa"),"",TRUNC(OFFSET(MCQ!L$20,ROW(L154)-ROW(L$20),0),2)))</f>
        <v/>
      </c>
      <c r="M154" s="584">
        <f>IF(I154="", "", IFERROR(VLOOKUP(VALUE(I154), _BaseAbril2026, 4, 0), IFERROR(VLOOKUP(TEXT(I154, "@"), _BaseAbril2026, 4, 0), "")))</f>
        <v/>
      </c>
      <c r="N154" s="585">
        <f>IFERROR(IF(S154="BDI1", TRUNC(M154*(1+$O$18), 2),IF(S154="BDI2", TRUNC(M154*(1+$N$18), 2), "")), "")</f>
        <v/>
      </c>
      <c r="O154" s="586">
        <f>_xlfn.IFS(G154="ETAPA", SUMIFS(ValorTotalComD, Nivel, A154), G154="SUB-ETAPA", SUMIFS(ValorTotalComD, SubNivel, C154), TRUE, T154)</f>
        <v/>
      </c>
      <c r="P154" s="584">
        <f>IF(I154="", "", IFERROR(VLOOKUP(VALUE(I154), _BaseAbril2026, 5, 0), IFERROR(VLOOKUP(TEXT(I154, "@"), _BaseAbril2026, 5, 0), "")))</f>
        <v/>
      </c>
      <c r="Q154" s="585">
        <f>IFERROR(IF(S154="BDI1", TRUNC(P154*(1+$R$18), 2),IF(S154="BDI2", TRUNC(P154*(1+$Q$18), 2), "")), "")</f>
        <v/>
      </c>
      <c r="R154" s="586">
        <f>_xlfn.IFS(G154="ETAPA", SUMIFS(ValorTotalSemD, Nivel, A154), G154="SUB-ETAPA", SUMIFS(ValorTotalSemD, SubNivel, C154), TRUE, U154)</f>
        <v/>
      </c>
      <c r="S154" s="587">
        <f>IF(G154="","",IF(OR(G154="etapa",G154="sub-etapa"),"",OFFSET(MCQ!M$20,ROW(M154)-ROW(M$20),0)))</f>
        <v/>
      </c>
      <c r="T154" s="588">
        <f>IFERROR(TRUNC(L154*N154,2),"")</f>
        <v/>
      </c>
      <c r="U154" s="589">
        <f>IFERROR(TRUNC(L154*Q154,2),"")</f>
        <v/>
      </c>
    </row>
    <row r="155">
      <c r="A155" s="18">
        <f>OFFSET(MCQ!A$20,ROW(A155)-ROW(A$20),0)</f>
        <v/>
      </c>
      <c r="B155" s="18">
        <f>OFFSET(MCQ!B$20,ROW(B155)-ROW(B$20),0)</f>
        <v/>
      </c>
      <c r="C155" s="18">
        <f>OFFSET(MCQ!C$20,ROW(C155)-ROW(C$20),0)</f>
        <v/>
      </c>
      <c r="D155" s="18">
        <f>OFFSET(MCQ!D$20,ROW(D155)-ROW(D$20),0)</f>
        <v/>
      </c>
      <c r="E155" s="18">
        <f>OFFSET(MCQ!E$20,ROW(E155)-ROW(E$20),0)</f>
        <v/>
      </c>
      <c r="F155" s="18" t="n"/>
      <c r="G155" s="233">
        <f>OFFSET(MCQ!G$20,ROW(G155)-ROW(G$20),0)</f>
        <v/>
      </c>
      <c r="H155" s="583">
        <f>IF(G155="","",OFFSET(MCQ!H$20,ROW(H155)-ROW(H$20),0))</f>
        <v/>
      </c>
      <c r="I155" s="24">
        <f>IF(G155="","",IF(OR(G155="etapa",G155="sub-etapa"),"",OFFSET(MCQ!I$20,ROW(I155)-ROW(I$20),0)))</f>
        <v/>
      </c>
      <c r="J155" s="25">
        <f>IF(G155="","",OFFSET(MCQ!J$20,ROW(J155)-ROW(J$20),0))</f>
        <v/>
      </c>
      <c r="K155" s="24">
        <f>IF(G155="","",IF(OR(G155="etapa",G155="sub-etapa"),"",OFFSET(MCQ!K$20,ROW(K155)-ROW(K$20),0)))</f>
        <v/>
      </c>
      <c r="L155" s="26">
        <f>IF(G155="","",IF(OR(G155="etapa",G155="sub-etapa"),"",TRUNC(OFFSET(MCQ!L$20,ROW(L155)-ROW(L$20),0),2)))</f>
        <v/>
      </c>
      <c r="M155" s="584">
        <f>IF(I155="", "", IFERROR(VLOOKUP(VALUE(I155), _BaseAbril2026, 4, 0), IFERROR(VLOOKUP(TEXT(I155, "@"), _BaseAbril2026, 4, 0), "")))</f>
        <v/>
      </c>
      <c r="N155" s="585">
        <f>IFERROR(IF(S155="BDI1", TRUNC(M155*(1+$O$18), 2),IF(S155="BDI2", TRUNC(M155*(1+$N$18), 2), "")), "")</f>
        <v/>
      </c>
      <c r="O155" s="586">
        <f>_xlfn.IFS(G155="ETAPA", SUMIFS(ValorTotalComD, Nivel, A155), G155="SUB-ETAPA", SUMIFS(ValorTotalComD, SubNivel, C155), TRUE, T155)</f>
        <v/>
      </c>
      <c r="P155" s="584">
        <f>IF(I155="", "", IFERROR(VLOOKUP(VALUE(I155), _BaseAbril2026, 5, 0), IFERROR(VLOOKUP(TEXT(I155, "@"), _BaseAbril2026, 5, 0), "")))</f>
        <v/>
      </c>
      <c r="Q155" s="585">
        <f>IFERROR(IF(S155="BDI1", TRUNC(P155*(1+$R$18), 2),IF(S155="BDI2", TRUNC(P155*(1+$Q$18), 2), "")), "")</f>
        <v/>
      </c>
      <c r="R155" s="586">
        <f>_xlfn.IFS(G155="ETAPA", SUMIFS(ValorTotalSemD, Nivel, A155), G155="SUB-ETAPA", SUMIFS(ValorTotalSemD, SubNivel, C155), TRUE, U155)</f>
        <v/>
      </c>
      <c r="S155" s="587">
        <f>IF(G155="","",IF(OR(G155="etapa",G155="sub-etapa"),"",OFFSET(MCQ!M$20,ROW(M155)-ROW(M$20),0)))</f>
        <v/>
      </c>
      <c r="T155" s="588">
        <f>IFERROR(TRUNC(L155*N155,2),"")</f>
        <v/>
      </c>
      <c r="U155" s="589">
        <f>IFERROR(TRUNC(L155*Q155,2),"")</f>
        <v/>
      </c>
    </row>
    <row r="156">
      <c r="A156" s="18">
        <f>OFFSET(MCQ!A$20,ROW(A156)-ROW(A$20),0)</f>
        <v/>
      </c>
      <c r="B156" s="18">
        <f>OFFSET(MCQ!B$20,ROW(B156)-ROW(B$20),0)</f>
        <v/>
      </c>
      <c r="C156" s="18">
        <f>OFFSET(MCQ!C$20,ROW(C156)-ROW(C$20),0)</f>
        <v/>
      </c>
      <c r="D156" s="18">
        <f>OFFSET(MCQ!D$20,ROW(D156)-ROW(D$20),0)</f>
        <v/>
      </c>
      <c r="E156" s="18">
        <f>OFFSET(MCQ!E$20,ROW(E156)-ROW(E$20),0)</f>
        <v/>
      </c>
      <c r="F156" s="18" t="n"/>
      <c r="G156" s="233">
        <f>OFFSET(MCQ!G$20,ROW(G156)-ROW(G$20),0)</f>
        <v/>
      </c>
      <c r="H156" s="583">
        <f>IF(G156="","",OFFSET(MCQ!H$20,ROW(H156)-ROW(H$20),0))</f>
        <v/>
      </c>
      <c r="I156" s="24">
        <f>IF(G156="","",IF(OR(G156="etapa",G156="sub-etapa"),"",OFFSET(MCQ!I$20,ROW(I156)-ROW(I$20),0)))</f>
        <v/>
      </c>
      <c r="J156" s="25">
        <f>IF(G156="","",OFFSET(MCQ!J$20,ROW(J156)-ROW(J$20),0))</f>
        <v/>
      </c>
      <c r="K156" s="24">
        <f>IF(G156="","",IF(OR(G156="etapa",G156="sub-etapa"),"",OFFSET(MCQ!K$20,ROW(K156)-ROW(K$20),0)))</f>
        <v/>
      </c>
      <c r="L156" s="26">
        <f>IF(G156="","",IF(OR(G156="etapa",G156="sub-etapa"),"",TRUNC(OFFSET(MCQ!L$20,ROW(L156)-ROW(L$20),0),2)))</f>
        <v/>
      </c>
      <c r="M156" s="584">
        <f>IF(I156="", "", IFERROR(VLOOKUP(VALUE(I156), _BaseAbril2026, 4, 0), IFERROR(VLOOKUP(TEXT(I156, "@"), _BaseAbril2026, 4, 0), "")))</f>
        <v/>
      </c>
      <c r="N156" s="585">
        <f>IFERROR(IF(S156="BDI1", TRUNC(M156*(1+$O$18), 2),IF(S156="BDI2", TRUNC(M156*(1+$N$18), 2), "")), "")</f>
        <v/>
      </c>
      <c r="O156" s="586">
        <f>_xlfn.IFS(G156="ETAPA", SUMIFS(ValorTotalComD, Nivel, A156), G156="SUB-ETAPA", SUMIFS(ValorTotalComD, SubNivel, C156), TRUE, T156)</f>
        <v/>
      </c>
      <c r="P156" s="584">
        <f>IF(I156="", "", IFERROR(VLOOKUP(VALUE(I156), _BaseAbril2026, 5, 0), IFERROR(VLOOKUP(TEXT(I156, "@"), _BaseAbril2026, 5, 0), "")))</f>
        <v/>
      </c>
      <c r="Q156" s="585">
        <f>IFERROR(IF(S156="BDI1", TRUNC(P156*(1+$R$18), 2),IF(S156="BDI2", TRUNC(P156*(1+$Q$18), 2), "")), "")</f>
        <v/>
      </c>
      <c r="R156" s="586">
        <f>_xlfn.IFS(G156="ETAPA", SUMIFS(ValorTotalSemD, Nivel, A156), G156="SUB-ETAPA", SUMIFS(ValorTotalSemD, SubNivel, C156), TRUE, U156)</f>
        <v/>
      </c>
      <c r="S156" s="587">
        <f>IF(G156="","",IF(OR(G156="etapa",G156="sub-etapa"),"",OFFSET(MCQ!M$20,ROW(M156)-ROW(M$20),0)))</f>
        <v/>
      </c>
      <c r="T156" s="588">
        <f>IFERROR(TRUNC(L156*N156,2),"")</f>
        <v/>
      </c>
      <c r="U156" s="589">
        <f>IFERROR(TRUNC(L156*Q156,2),"")</f>
        <v/>
      </c>
    </row>
    <row r="157">
      <c r="A157" s="18">
        <f>OFFSET(MCQ!A$20,ROW(A157)-ROW(A$20),0)</f>
        <v/>
      </c>
      <c r="B157" s="18">
        <f>OFFSET(MCQ!B$20,ROW(B157)-ROW(B$20),0)</f>
        <v/>
      </c>
      <c r="C157" s="18">
        <f>OFFSET(MCQ!C$20,ROW(C157)-ROW(C$20),0)</f>
        <v/>
      </c>
      <c r="D157" s="18">
        <f>OFFSET(MCQ!D$20,ROW(D157)-ROW(D$20),0)</f>
        <v/>
      </c>
      <c r="E157" s="18">
        <f>OFFSET(MCQ!E$20,ROW(E157)-ROW(E$20),0)</f>
        <v/>
      </c>
      <c r="F157" s="18" t="n"/>
      <c r="G157" s="233">
        <f>OFFSET(MCQ!G$20,ROW(G157)-ROW(G$20),0)</f>
        <v/>
      </c>
      <c r="H157" s="583">
        <f>IF(G157="","",OFFSET(MCQ!H$20,ROW(H157)-ROW(H$20),0))</f>
        <v/>
      </c>
      <c r="I157" s="24">
        <f>IF(G157="","",IF(OR(G157="etapa",G157="sub-etapa"),"",OFFSET(MCQ!I$20,ROW(I157)-ROW(I$20),0)))</f>
        <v/>
      </c>
      <c r="J157" s="25">
        <f>IF(G157="","",OFFSET(MCQ!J$20,ROW(J157)-ROW(J$20),0))</f>
        <v/>
      </c>
      <c r="K157" s="24">
        <f>IF(G157="","",IF(OR(G157="etapa",G157="sub-etapa"),"",OFFSET(MCQ!K$20,ROW(K157)-ROW(K$20),0)))</f>
        <v/>
      </c>
      <c r="L157" s="26">
        <f>IF(G157="","",IF(OR(G157="etapa",G157="sub-etapa"),"",TRUNC(OFFSET(MCQ!L$20,ROW(L157)-ROW(L$20),0),2)))</f>
        <v/>
      </c>
      <c r="M157" s="584">
        <f>IF(I157="", "", IFERROR(VLOOKUP(VALUE(I157), _BaseAbril2026, 4, 0), IFERROR(VLOOKUP(TEXT(I157, "@"), _BaseAbril2026, 4, 0), "")))</f>
        <v/>
      </c>
      <c r="N157" s="585">
        <f>IFERROR(IF(S157="BDI1", TRUNC(M157*(1+$O$18), 2),IF(S157="BDI2", TRUNC(M157*(1+$N$18), 2), "")), "")</f>
        <v/>
      </c>
      <c r="O157" s="586">
        <f>_xlfn.IFS(G157="ETAPA", SUMIFS(ValorTotalComD, Nivel, A157), G157="SUB-ETAPA", SUMIFS(ValorTotalComD, SubNivel, C157), TRUE, T157)</f>
        <v/>
      </c>
      <c r="P157" s="584">
        <f>IF(I157="", "", IFERROR(VLOOKUP(VALUE(I157), _BaseAbril2026, 5, 0), IFERROR(VLOOKUP(TEXT(I157, "@"), _BaseAbril2026, 5, 0), "")))</f>
        <v/>
      </c>
      <c r="Q157" s="585">
        <f>IFERROR(IF(S157="BDI1", TRUNC(P157*(1+$R$18), 2),IF(S157="BDI2", TRUNC(P157*(1+$Q$18), 2), "")), "")</f>
        <v/>
      </c>
      <c r="R157" s="586">
        <f>_xlfn.IFS(G157="ETAPA", SUMIFS(ValorTotalSemD, Nivel, A157), G157="SUB-ETAPA", SUMIFS(ValorTotalSemD, SubNivel, C157), TRUE, U157)</f>
        <v/>
      </c>
      <c r="S157" s="587">
        <f>IF(G157="","",IF(OR(G157="etapa",G157="sub-etapa"),"",OFFSET(MCQ!M$20,ROW(M157)-ROW(M$20),0)))</f>
        <v/>
      </c>
      <c r="T157" s="588">
        <f>IFERROR(TRUNC(L157*N157,2),"")</f>
        <v/>
      </c>
      <c r="U157" s="589">
        <f>IFERROR(TRUNC(L157*Q157,2),"")</f>
        <v/>
      </c>
    </row>
    <row r="158">
      <c r="A158" s="18">
        <f>OFFSET(MCQ!A$20,ROW(A158)-ROW(A$20),0)</f>
        <v/>
      </c>
      <c r="B158" s="18">
        <f>OFFSET(MCQ!B$20,ROW(B158)-ROW(B$20),0)</f>
        <v/>
      </c>
      <c r="C158" s="18">
        <f>OFFSET(MCQ!C$20,ROW(C158)-ROW(C$20),0)</f>
        <v/>
      </c>
      <c r="D158" s="18">
        <f>OFFSET(MCQ!D$20,ROW(D158)-ROW(D$20),0)</f>
        <v/>
      </c>
      <c r="E158" s="18">
        <f>OFFSET(MCQ!E$20,ROW(E158)-ROW(E$20),0)</f>
        <v/>
      </c>
      <c r="F158" s="18" t="n"/>
      <c r="G158" s="233">
        <f>OFFSET(MCQ!G$20,ROW(G158)-ROW(G$20),0)</f>
        <v/>
      </c>
      <c r="H158" s="583">
        <f>IF(G158="","",OFFSET(MCQ!H$20,ROW(H158)-ROW(H$20),0))</f>
        <v/>
      </c>
      <c r="I158" s="24">
        <f>IF(G158="","",IF(OR(G158="etapa",G158="sub-etapa"),"",OFFSET(MCQ!I$20,ROW(I158)-ROW(I$20),0)))</f>
        <v/>
      </c>
      <c r="J158" s="25">
        <f>IF(G158="","",OFFSET(MCQ!J$20,ROW(J158)-ROW(J$20),0))</f>
        <v/>
      </c>
      <c r="K158" s="24">
        <f>IF(G158="","",IF(OR(G158="etapa",G158="sub-etapa"),"",OFFSET(MCQ!K$20,ROW(K158)-ROW(K$20),0)))</f>
        <v/>
      </c>
      <c r="L158" s="26">
        <f>IF(G158="","",IF(OR(G158="etapa",G158="sub-etapa"),"",TRUNC(OFFSET(MCQ!L$20,ROW(L158)-ROW(L$20),0),2)))</f>
        <v/>
      </c>
      <c r="M158" s="584">
        <f>IF(I158="", "", IFERROR(VLOOKUP(VALUE(I158), _BaseAbril2026, 4, 0), IFERROR(VLOOKUP(TEXT(I158, "@"), _BaseAbril2026, 4, 0), "")))</f>
        <v/>
      </c>
      <c r="N158" s="585">
        <f>IFERROR(IF(S158="BDI1", TRUNC(M158*(1+$O$18), 2),IF(S158="BDI2", TRUNC(M158*(1+$N$18), 2), "")), "")</f>
        <v/>
      </c>
      <c r="O158" s="586">
        <f>_xlfn.IFS(G158="ETAPA", SUMIFS(ValorTotalComD, Nivel, A158), G158="SUB-ETAPA", SUMIFS(ValorTotalComD, SubNivel, C158), TRUE, T158)</f>
        <v/>
      </c>
      <c r="P158" s="584">
        <f>IF(I158="", "", IFERROR(VLOOKUP(VALUE(I158), _BaseAbril2026, 5, 0), IFERROR(VLOOKUP(TEXT(I158, "@"), _BaseAbril2026, 5, 0), "")))</f>
        <v/>
      </c>
      <c r="Q158" s="585">
        <f>IFERROR(IF(S158="BDI1", TRUNC(P158*(1+$R$18), 2),IF(S158="BDI2", TRUNC(P158*(1+$Q$18), 2), "")), "")</f>
        <v/>
      </c>
      <c r="R158" s="586">
        <f>_xlfn.IFS(G158="ETAPA", SUMIFS(ValorTotalSemD, Nivel, A158), G158="SUB-ETAPA", SUMIFS(ValorTotalSemD, SubNivel, C158), TRUE, U158)</f>
        <v/>
      </c>
      <c r="S158" s="587">
        <f>IF(G158="","",IF(OR(G158="etapa",G158="sub-etapa"),"",OFFSET(MCQ!M$20,ROW(M158)-ROW(M$20),0)))</f>
        <v/>
      </c>
      <c r="T158" s="588">
        <f>IFERROR(TRUNC(L158*N158,2),"")</f>
        <v/>
      </c>
      <c r="U158" s="589">
        <f>IFERROR(TRUNC(L158*Q158,2),"")</f>
        <v/>
      </c>
    </row>
    <row r="159">
      <c r="A159" s="18">
        <f>OFFSET(MCQ!A$20,ROW(A159)-ROW(A$20),0)</f>
        <v/>
      </c>
      <c r="B159" s="18">
        <f>OFFSET(MCQ!B$20,ROW(B159)-ROW(B$20),0)</f>
        <v/>
      </c>
      <c r="C159" s="18">
        <f>OFFSET(MCQ!C$20,ROW(C159)-ROW(C$20),0)</f>
        <v/>
      </c>
      <c r="D159" s="18">
        <f>OFFSET(MCQ!D$20,ROW(D159)-ROW(D$20),0)</f>
        <v/>
      </c>
      <c r="E159" s="18">
        <f>OFFSET(MCQ!E$20,ROW(E159)-ROW(E$20),0)</f>
        <v/>
      </c>
      <c r="F159" s="18" t="n"/>
      <c r="G159" s="233">
        <f>OFFSET(MCQ!G$20,ROW(G159)-ROW(G$20),0)</f>
        <v/>
      </c>
      <c r="H159" s="583">
        <f>IF(G159="","",OFFSET(MCQ!H$20,ROW(H159)-ROW(H$20),0))</f>
        <v/>
      </c>
      <c r="I159" s="24">
        <f>IF(G159="","",IF(OR(G159="etapa",G159="sub-etapa"),"",OFFSET(MCQ!I$20,ROW(I159)-ROW(I$20),0)))</f>
        <v/>
      </c>
      <c r="J159" s="25">
        <f>IF(G159="","",OFFSET(MCQ!J$20,ROW(J159)-ROW(J$20),0))</f>
        <v/>
      </c>
      <c r="K159" s="24">
        <f>IF(G159="","",IF(OR(G159="etapa",G159="sub-etapa"),"",OFFSET(MCQ!K$20,ROW(K159)-ROW(K$20),0)))</f>
        <v/>
      </c>
      <c r="L159" s="26">
        <f>IF(G159="","",IF(OR(G159="etapa",G159="sub-etapa"),"",TRUNC(OFFSET(MCQ!L$20,ROW(L159)-ROW(L$20),0),2)))</f>
        <v/>
      </c>
      <c r="M159" s="584">
        <f>IF(I159="", "", IFERROR(VLOOKUP(VALUE(I159), _BaseAbril2026, 4, 0), IFERROR(VLOOKUP(TEXT(I159, "@"), _BaseAbril2026, 4, 0), "")))</f>
        <v/>
      </c>
      <c r="N159" s="585">
        <f>IFERROR(IF(S159="BDI1", TRUNC(M159*(1+$O$18), 2),IF(S159="BDI2", TRUNC(M159*(1+$N$18), 2), "")), "")</f>
        <v/>
      </c>
      <c r="O159" s="586">
        <f>_xlfn.IFS(G159="ETAPA", SUMIFS(ValorTotalComD, Nivel, A159), G159="SUB-ETAPA", SUMIFS(ValorTotalComD, SubNivel, C159), TRUE, T159)</f>
        <v/>
      </c>
      <c r="P159" s="584">
        <f>IF(I159="", "", IFERROR(VLOOKUP(VALUE(I159), _BaseAbril2026, 5, 0), IFERROR(VLOOKUP(TEXT(I159, "@"), _BaseAbril2026, 5, 0), "")))</f>
        <v/>
      </c>
      <c r="Q159" s="585">
        <f>IFERROR(IF(S159="BDI1", TRUNC(P159*(1+$R$18), 2),IF(S159="BDI2", TRUNC(P159*(1+$Q$18), 2), "")), "")</f>
        <v/>
      </c>
      <c r="R159" s="586">
        <f>_xlfn.IFS(G159="ETAPA", SUMIFS(ValorTotalSemD, Nivel, A159), G159="SUB-ETAPA", SUMIFS(ValorTotalSemD, SubNivel, C159), TRUE, U159)</f>
        <v/>
      </c>
      <c r="S159" s="587">
        <f>IF(G159="","",IF(OR(G159="etapa",G159="sub-etapa"),"",OFFSET(MCQ!M$20,ROW(M159)-ROW(M$20),0)))</f>
        <v/>
      </c>
      <c r="T159" s="588">
        <f>IFERROR(TRUNC(L159*N159,2),"")</f>
        <v/>
      </c>
      <c r="U159" s="589">
        <f>IFERROR(TRUNC(L159*Q159,2),"")</f>
        <v/>
      </c>
    </row>
    <row r="160">
      <c r="A160" s="18">
        <f>OFFSET(MCQ!A$20,ROW(A160)-ROW(A$20),0)</f>
        <v/>
      </c>
      <c r="B160" s="18">
        <f>OFFSET(MCQ!B$20,ROW(B160)-ROW(B$20),0)</f>
        <v/>
      </c>
      <c r="C160" s="18">
        <f>OFFSET(MCQ!C$20,ROW(C160)-ROW(C$20),0)</f>
        <v/>
      </c>
      <c r="D160" s="18">
        <f>OFFSET(MCQ!D$20,ROW(D160)-ROW(D$20),0)</f>
        <v/>
      </c>
      <c r="E160" s="18">
        <f>OFFSET(MCQ!E$20,ROW(E160)-ROW(E$20),0)</f>
        <v/>
      </c>
      <c r="F160" s="18" t="n"/>
      <c r="G160" s="233">
        <f>OFFSET(MCQ!G$20,ROW(G160)-ROW(G$20),0)</f>
        <v/>
      </c>
      <c r="H160" s="583">
        <f>IF(G160="","",OFFSET(MCQ!H$20,ROW(H160)-ROW(H$20),0))</f>
        <v/>
      </c>
      <c r="I160" s="24">
        <f>IF(G160="","",IF(OR(G160="etapa",G160="sub-etapa"),"",OFFSET(MCQ!I$20,ROW(I160)-ROW(I$20),0)))</f>
        <v/>
      </c>
      <c r="J160" s="25">
        <f>IF(G160="","",OFFSET(MCQ!J$20,ROW(J160)-ROW(J$20),0))</f>
        <v/>
      </c>
      <c r="K160" s="24">
        <f>IF(G160="","",IF(OR(G160="etapa",G160="sub-etapa"),"",OFFSET(MCQ!K$20,ROW(K160)-ROW(K$20),0)))</f>
        <v/>
      </c>
      <c r="L160" s="26">
        <f>IF(G160="","",IF(OR(G160="etapa",G160="sub-etapa"),"",TRUNC(OFFSET(MCQ!L$20,ROW(L160)-ROW(L$20),0),2)))</f>
        <v/>
      </c>
      <c r="M160" s="584">
        <f>IF(I160="", "", IFERROR(VLOOKUP(VALUE(I160), _BaseAbril2026, 4, 0), IFERROR(VLOOKUP(TEXT(I160, "@"), _BaseAbril2026, 4, 0), "")))</f>
        <v/>
      </c>
      <c r="N160" s="585">
        <f>IFERROR(IF(S160="BDI1", TRUNC(M160*(1+$O$18), 2),IF(S160="BDI2", TRUNC(M160*(1+$N$18), 2), "")), "")</f>
        <v/>
      </c>
      <c r="O160" s="586">
        <f>_xlfn.IFS(G160="ETAPA", SUMIFS(ValorTotalComD, Nivel, A160), G160="SUB-ETAPA", SUMIFS(ValorTotalComD, SubNivel, C160), TRUE, T160)</f>
        <v/>
      </c>
      <c r="P160" s="584">
        <f>IF(I160="", "", IFERROR(VLOOKUP(VALUE(I160), _BaseAbril2026, 5, 0), IFERROR(VLOOKUP(TEXT(I160, "@"), _BaseAbril2026, 5, 0), "")))</f>
        <v/>
      </c>
      <c r="Q160" s="585">
        <f>IFERROR(IF(S160="BDI1", TRUNC(P160*(1+$R$18), 2),IF(S160="BDI2", TRUNC(P160*(1+$Q$18), 2), "")), "")</f>
        <v/>
      </c>
      <c r="R160" s="586">
        <f>_xlfn.IFS(G160="ETAPA", SUMIFS(ValorTotalSemD, Nivel, A160), G160="SUB-ETAPA", SUMIFS(ValorTotalSemD, SubNivel, C160), TRUE, U160)</f>
        <v/>
      </c>
      <c r="S160" s="587">
        <f>IF(G160="","",IF(OR(G160="etapa",G160="sub-etapa"),"",OFFSET(MCQ!M$20,ROW(M160)-ROW(M$20),0)))</f>
        <v/>
      </c>
      <c r="T160" s="588">
        <f>IFERROR(TRUNC(L160*N160,2),"")</f>
        <v/>
      </c>
      <c r="U160" s="589">
        <f>IFERROR(TRUNC(L160*Q160,2),"")</f>
        <v/>
      </c>
    </row>
    <row r="161">
      <c r="A161" s="18">
        <f>OFFSET(MCQ!A$20,ROW(A161)-ROW(A$20),0)</f>
        <v/>
      </c>
      <c r="B161" s="18">
        <f>OFFSET(MCQ!B$20,ROW(B161)-ROW(B$20),0)</f>
        <v/>
      </c>
      <c r="C161" s="18">
        <f>OFFSET(MCQ!C$20,ROW(C161)-ROW(C$20),0)</f>
        <v/>
      </c>
      <c r="D161" s="18">
        <f>OFFSET(MCQ!D$20,ROW(D161)-ROW(D$20),0)</f>
        <v/>
      </c>
      <c r="E161" s="18">
        <f>OFFSET(MCQ!E$20,ROW(E161)-ROW(E$20),0)</f>
        <v/>
      </c>
      <c r="F161" s="18" t="n"/>
      <c r="G161" s="233">
        <f>OFFSET(MCQ!G$20,ROW(G161)-ROW(G$20),0)</f>
        <v/>
      </c>
      <c r="H161" s="583">
        <f>IF(G161="","",OFFSET(MCQ!H$20,ROW(H161)-ROW(H$20),0))</f>
        <v/>
      </c>
      <c r="I161" s="24">
        <f>IF(G161="","",IF(OR(G161="etapa",G161="sub-etapa"),"",OFFSET(MCQ!I$20,ROW(I161)-ROW(I$20),0)))</f>
        <v/>
      </c>
      <c r="J161" s="25">
        <f>IF(G161="","",OFFSET(MCQ!J$20,ROW(J161)-ROW(J$20),0))</f>
        <v/>
      </c>
      <c r="K161" s="24">
        <f>IF(G161="","",IF(OR(G161="etapa",G161="sub-etapa"),"",OFFSET(MCQ!K$20,ROW(K161)-ROW(K$20),0)))</f>
        <v/>
      </c>
      <c r="L161" s="26">
        <f>IF(G161="","",IF(OR(G161="etapa",G161="sub-etapa"),"",TRUNC(OFFSET(MCQ!L$20,ROW(L161)-ROW(L$20),0),2)))</f>
        <v/>
      </c>
      <c r="M161" s="584">
        <f>IF(I161="", "", IFERROR(VLOOKUP(VALUE(I161), _BaseAbril2026, 4, 0), IFERROR(VLOOKUP(TEXT(I161, "@"), _BaseAbril2026, 4, 0), "")))</f>
        <v/>
      </c>
      <c r="N161" s="585">
        <f>IFERROR(IF(S161="BDI1", TRUNC(M161*(1+$O$18), 2),IF(S161="BDI2", TRUNC(M161*(1+$N$18), 2), "")), "")</f>
        <v/>
      </c>
      <c r="O161" s="586">
        <f>_xlfn.IFS(G161="ETAPA", SUMIFS(ValorTotalComD, Nivel, A161), G161="SUB-ETAPA", SUMIFS(ValorTotalComD, SubNivel, C161), TRUE, T161)</f>
        <v/>
      </c>
      <c r="P161" s="584">
        <f>IF(I161="", "", IFERROR(VLOOKUP(VALUE(I161), _BaseAbril2026, 5, 0), IFERROR(VLOOKUP(TEXT(I161, "@"), _BaseAbril2026, 5, 0), "")))</f>
        <v/>
      </c>
      <c r="Q161" s="585">
        <f>IFERROR(IF(S161="BDI1", TRUNC(P161*(1+$R$18), 2),IF(S161="BDI2", TRUNC(P161*(1+$Q$18), 2), "")), "")</f>
        <v/>
      </c>
      <c r="R161" s="586">
        <f>_xlfn.IFS(G161="ETAPA", SUMIFS(ValorTotalSemD, Nivel, A161), G161="SUB-ETAPA", SUMIFS(ValorTotalSemD, SubNivel, C161), TRUE, U161)</f>
        <v/>
      </c>
      <c r="S161" s="587">
        <f>IF(G161="","",IF(OR(G161="etapa",G161="sub-etapa"),"",OFFSET(MCQ!M$20,ROW(M161)-ROW(M$20),0)))</f>
        <v/>
      </c>
      <c r="T161" s="588">
        <f>IFERROR(TRUNC(L161*N161,2),"")</f>
        <v/>
      </c>
      <c r="U161" s="589">
        <f>IFERROR(TRUNC(L161*Q161,2),"")</f>
        <v/>
      </c>
    </row>
    <row r="162">
      <c r="A162" s="18">
        <f>OFFSET(MCQ!A$20,ROW(A162)-ROW(A$20),0)</f>
        <v/>
      </c>
      <c r="B162" s="18">
        <f>OFFSET(MCQ!B$20,ROW(B162)-ROW(B$20),0)</f>
        <v/>
      </c>
      <c r="C162" s="18">
        <f>OFFSET(MCQ!C$20,ROW(C162)-ROW(C$20),0)</f>
        <v/>
      </c>
      <c r="D162" s="18">
        <f>OFFSET(MCQ!D$20,ROW(D162)-ROW(D$20),0)</f>
        <v/>
      </c>
      <c r="E162" s="18">
        <f>OFFSET(MCQ!E$20,ROW(E162)-ROW(E$20),0)</f>
        <v/>
      </c>
      <c r="F162" s="18" t="n"/>
      <c r="G162" s="233">
        <f>OFFSET(MCQ!G$20,ROW(G162)-ROW(G$20),0)</f>
        <v/>
      </c>
      <c r="H162" s="583">
        <f>IF(G162="","",OFFSET(MCQ!H$20,ROW(H162)-ROW(H$20),0))</f>
        <v/>
      </c>
      <c r="I162" s="24">
        <f>IF(G162="","",IF(OR(G162="etapa",G162="sub-etapa"),"",OFFSET(MCQ!I$20,ROW(I162)-ROW(I$20),0)))</f>
        <v/>
      </c>
      <c r="J162" s="25">
        <f>IF(G162="","",OFFSET(MCQ!J$20,ROW(J162)-ROW(J$20),0))</f>
        <v/>
      </c>
      <c r="K162" s="24">
        <f>IF(G162="","",IF(OR(G162="etapa",G162="sub-etapa"),"",OFFSET(MCQ!K$20,ROW(K162)-ROW(K$20),0)))</f>
        <v/>
      </c>
      <c r="L162" s="26">
        <f>IF(G162="","",IF(OR(G162="etapa",G162="sub-etapa"),"",TRUNC(OFFSET(MCQ!L$20,ROW(L162)-ROW(L$20),0),2)))</f>
        <v/>
      </c>
      <c r="M162" s="584">
        <f>IF(I162="", "", IFERROR(VLOOKUP(VALUE(I162), _BaseAbril2026, 4, 0), IFERROR(VLOOKUP(TEXT(I162, "@"), _BaseAbril2026, 4, 0), "")))</f>
        <v/>
      </c>
      <c r="N162" s="585">
        <f>IFERROR(IF(S162="BDI1", TRUNC(M162*(1+$O$18), 2),IF(S162="BDI2", TRUNC(M162*(1+$N$18), 2), "")), "")</f>
        <v/>
      </c>
      <c r="O162" s="586">
        <f>_xlfn.IFS(G162="ETAPA", SUMIFS(ValorTotalComD, Nivel, A162), G162="SUB-ETAPA", SUMIFS(ValorTotalComD, SubNivel, C162), TRUE, T162)</f>
        <v/>
      </c>
      <c r="P162" s="584">
        <f>IF(I162="", "", IFERROR(VLOOKUP(VALUE(I162), _BaseAbril2026, 5, 0), IFERROR(VLOOKUP(TEXT(I162, "@"), _BaseAbril2026, 5, 0), "")))</f>
        <v/>
      </c>
      <c r="Q162" s="585">
        <f>IFERROR(IF(S162="BDI1", TRUNC(P162*(1+$R$18), 2),IF(S162="BDI2", TRUNC(P162*(1+$Q$18), 2), "")), "")</f>
        <v/>
      </c>
      <c r="R162" s="586">
        <f>_xlfn.IFS(G162="ETAPA", SUMIFS(ValorTotalSemD, Nivel, A162), G162="SUB-ETAPA", SUMIFS(ValorTotalSemD, SubNivel, C162), TRUE, U162)</f>
        <v/>
      </c>
      <c r="S162" s="587">
        <f>IF(G162="","",IF(OR(G162="etapa",G162="sub-etapa"),"",OFFSET(MCQ!M$20,ROW(M162)-ROW(M$20),0)))</f>
        <v/>
      </c>
      <c r="T162" s="588">
        <f>IFERROR(TRUNC(L162*N162,2),"")</f>
        <v/>
      </c>
      <c r="U162" s="589">
        <f>IFERROR(TRUNC(L162*Q162,2),"")</f>
        <v/>
      </c>
    </row>
    <row r="163">
      <c r="A163" s="18">
        <f>OFFSET(MCQ!A$20,ROW(A163)-ROW(A$20),0)</f>
        <v/>
      </c>
      <c r="B163" s="18">
        <f>OFFSET(MCQ!B$20,ROW(B163)-ROW(B$20),0)</f>
        <v/>
      </c>
      <c r="C163" s="18">
        <f>OFFSET(MCQ!C$20,ROW(C163)-ROW(C$20),0)</f>
        <v/>
      </c>
      <c r="D163" s="18">
        <f>OFFSET(MCQ!D$20,ROW(D163)-ROW(D$20),0)</f>
        <v/>
      </c>
      <c r="E163" s="18">
        <f>OFFSET(MCQ!E$20,ROW(E163)-ROW(E$20),0)</f>
        <v/>
      </c>
      <c r="F163" s="18" t="n"/>
      <c r="G163" s="233">
        <f>OFFSET(MCQ!G$20,ROW(G163)-ROW(G$20),0)</f>
        <v/>
      </c>
      <c r="H163" s="583">
        <f>IF(G163="","",OFFSET(MCQ!H$20,ROW(H163)-ROW(H$20),0))</f>
        <v/>
      </c>
      <c r="I163" s="24">
        <f>IF(G163="","",IF(OR(G163="etapa",G163="sub-etapa"),"",OFFSET(MCQ!I$20,ROW(I163)-ROW(I$20),0)))</f>
        <v/>
      </c>
      <c r="J163" s="25">
        <f>IF(G163="","",OFFSET(MCQ!J$20,ROW(J163)-ROW(J$20),0))</f>
        <v/>
      </c>
      <c r="K163" s="24">
        <f>IF(G163="","",IF(OR(G163="etapa",G163="sub-etapa"),"",OFFSET(MCQ!K$20,ROW(K163)-ROW(K$20),0)))</f>
        <v/>
      </c>
      <c r="L163" s="26">
        <f>IF(G163="","",IF(OR(G163="etapa",G163="sub-etapa"),"",TRUNC(OFFSET(MCQ!L$20,ROW(L163)-ROW(L$20),0),2)))</f>
        <v/>
      </c>
      <c r="M163" s="584">
        <f>IF(I163="", "", IFERROR(VLOOKUP(VALUE(I163), _BaseAbril2026, 4, 0), IFERROR(VLOOKUP(TEXT(I163, "@"), _BaseAbril2026, 4, 0), "")))</f>
        <v/>
      </c>
      <c r="N163" s="585">
        <f>IFERROR(IF(S163="BDI1", TRUNC(M163*(1+$O$18), 2),IF(S163="BDI2", TRUNC(M163*(1+$N$18), 2), "")), "")</f>
        <v/>
      </c>
      <c r="O163" s="586">
        <f>_xlfn.IFS(G163="ETAPA", SUMIFS(ValorTotalComD, Nivel, A163), G163="SUB-ETAPA", SUMIFS(ValorTotalComD, SubNivel, C163), TRUE, T163)</f>
        <v/>
      </c>
      <c r="P163" s="584">
        <f>IF(I163="", "", IFERROR(VLOOKUP(VALUE(I163), _BaseAbril2026, 5, 0), IFERROR(VLOOKUP(TEXT(I163, "@"), _BaseAbril2026, 5, 0), "")))</f>
        <v/>
      </c>
      <c r="Q163" s="585">
        <f>IFERROR(IF(S163="BDI1", TRUNC(P163*(1+$R$18), 2),IF(S163="BDI2", TRUNC(P163*(1+$Q$18), 2), "")), "")</f>
        <v/>
      </c>
      <c r="R163" s="586">
        <f>_xlfn.IFS(G163="ETAPA", SUMIFS(ValorTotalSemD, Nivel, A163), G163="SUB-ETAPA", SUMIFS(ValorTotalSemD, SubNivel, C163), TRUE, U163)</f>
        <v/>
      </c>
      <c r="S163" s="587">
        <f>IF(G163="","",IF(OR(G163="etapa",G163="sub-etapa"),"",OFFSET(MCQ!M$20,ROW(M163)-ROW(M$20),0)))</f>
        <v/>
      </c>
      <c r="T163" s="588">
        <f>IFERROR(TRUNC(L163*N163,2),"")</f>
        <v/>
      </c>
      <c r="U163" s="589">
        <f>IFERROR(TRUNC(L163*Q163,2),"")</f>
        <v/>
      </c>
    </row>
    <row r="164">
      <c r="A164" s="18">
        <f>OFFSET(MCQ!A$20,ROW(A164)-ROW(A$20),0)</f>
        <v/>
      </c>
      <c r="B164" s="18">
        <f>OFFSET(MCQ!B$20,ROW(B164)-ROW(B$20),0)</f>
        <v/>
      </c>
      <c r="C164" s="18">
        <f>OFFSET(MCQ!C$20,ROW(C164)-ROW(C$20),0)</f>
        <v/>
      </c>
      <c r="D164" s="18">
        <f>OFFSET(MCQ!D$20,ROW(D164)-ROW(D$20),0)</f>
        <v/>
      </c>
      <c r="E164" s="18">
        <f>OFFSET(MCQ!E$20,ROW(E164)-ROW(E$20),0)</f>
        <v/>
      </c>
      <c r="F164" s="18" t="n"/>
      <c r="G164" s="233">
        <f>OFFSET(MCQ!G$20,ROW(G164)-ROW(G$20),0)</f>
        <v/>
      </c>
      <c r="H164" s="583">
        <f>IF(G164="","",OFFSET(MCQ!H$20,ROW(H164)-ROW(H$20),0))</f>
        <v/>
      </c>
      <c r="I164" s="24">
        <f>IF(G164="","",IF(OR(G164="etapa",G164="sub-etapa"),"",OFFSET(MCQ!I$20,ROW(I164)-ROW(I$20),0)))</f>
        <v/>
      </c>
      <c r="J164" s="25">
        <f>IF(G164="","",OFFSET(MCQ!J$20,ROW(J164)-ROW(J$20),0))</f>
        <v/>
      </c>
      <c r="K164" s="24">
        <f>IF(G164="","",IF(OR(G164="etapa",G164="sub-etapa"),"",OFFSET(MCQ!K$20,ROW(K164)-ROW(K$20),0)))</f>
        <v/>
      </c>
      <c r="L164" s="26">
        <f>IF(G164="","",IF(OR(G164="etapa",G164="sub-etapa"),"",TRUNC(OFFSET(MCQ!L$20,ROW(L164)-ROW(L$20),0),2)))</f>
        <v/>
      </c>
      <c r="M164" s="584">
        <f>IF(I164="", "", IFERROR(VLOOKUP(VALUE(I164), _BaseAbril2026, 4, 0), IFERROR(VLOOKUP(TEXT(I164, "@"), _BaseAbril2026, 4, 0), "")))</f>
        <v/>
      </c>
      <c r="N164" s="585">
        <f>IFERROR(IF(S164="BDI1", TRUNC(M164*(1+$O$18), 2),IF(S164="BDI2", TRUNC(M164*(1+$N$18), 2), "")), "")</f>
        <v/>
      </c>
      <c r="O164" s="586">
        <f>_xlfn.IFS(G164="ETAPA", SUMIFS(ValorTotalComD, Nivel, A164), G164="SUB-ETAPA", SUMIFS(ValorTotalComD, SubNivel, C164), TRUE, T164)</f>
        <v/>
      </c>
      <c r="P164" s="584">
        <f>IF(I164="", "", IFERROR(VLOOKUP(VALUE(I164), _BaseAbril2026, 5, 0), IFERROR(VLOOKUP(TEXT(I164, "@"), _BaseAbril2026, 5, 0), "")))</f>
        <v/>
      </c>
      <c r="Q164" s="585">
        <f>IFERROR(IF(S164="BDI1", TRUNC(P164*(1+$R$18), 2),IF(S164="BDI2", TRUNC(P164*(1+$Q$18), 2), "")), "")</f>
        <v/>
      </c>
      <c r="R164" s="586">
        <f>_xlfn.IFS(G164="ETAPA", SUMIFS(ValorTotalSemD, Nivel, A164), G164="SUB-ETAPA", SUMIFS(ValorTotalSemD, SubNivel, C164), TRUE, U164)</f>
        <v/>
      </c>
      <c r="S164" s="587">
        <f>IF(G164="","",IF(OR(G164="etapa",G164="sub-etapa"),"",OFFSET(MCQ!M$20,ROW(M164)-ROW(M$20),0)))</f>
        <v/>
      </c>
      <c r="T164" s="588">
        <f>IFERROR(TRUNC(L164*N164,2),"")</f>
        <v/>
      </c>
      <c r="U164" s="589">
        <f>IFERROR(TRUNC(L164*Q164,2),"")</f>
        <v/>
      </c>
    </row>
    <row r="165">
      <c r="A165" s="18">
        <f>OFFSET(MCQ!A$20,ROW(A165)-ROW(A$20),0)</f>
        <v/>
      </c>
      <c r="B165" s="18">
        <f>OFFSET(MCQ!B$20,ROW(B165)-ROW(B$20),0)</f>
        <v/>
      </c>
      <c r="C165" s="18">
        <f>OFFSET(MCQ!C$20,ROW(C165)-ROW(C$20),0)</f>
        <v/>
      </c>
      <c r="D165" s="18">
        <f>OFFSET(MCQ!D$20,ROW(D165)-ROW(D$20),0)</f>
        <v/>
      </c>
      <c r="E165" s="18">
        <f>OFFSET(MCQ!E$20,ROW(E165)-ROW(E$20),0)</f>
        <v/>
      </c>
      <c r="F165" s="18" t="n"/>
      <c r="G165" s="233">
        <f>OFFSET(MCQ!G$20,ROW(G165)-ROW(G$20),0)</f>
        <v/>
      </c>
      <c r="H165" s="583">
        <f>IF(G165="","",OFFSET(MCQ!H$20,ROW(H165)-ROW(H$20),0))</f>
        <v/>
      </c>
      <c r="I165" s="24">
        <f>IF(G165="","",IF(OR(G165="etapa",G165="sub-etapa"),"",OFFSET(MCQ!I$20,ROW(I165)-ROW(I$20),0)))</f>
        <v/>
      </c>
      <c r="J165" s="25">
        <f>IF(G165="","",OFFSET(MCQ!J$20,ROW(J165)-ROW(J$20),0))</f>
        <v/>
      </c>
      <c r="K165" s="24">
        <f>IF(G165="","",IF(OR(G165="etapa",G165="sub-etapa"),"",OFFSET(MCQ!K$20,ROW(K165)-ROW(K$20),0)))</f>
        <v/>
      </c>
      <c r="L165" s="26">
        <f>IF(G165="","",IF(OR(G165="etapa",G165="sub-etapa"),"",TRUNC(OFFSET(MCQ!L$20,ROW(L165)-ROW(L$20),0),2)))</f>
        <v/>
      </c>
      <c r="M165" s="584">
        <f>IF(I165="", "", IFERROR(VLOOKUP(VALUE(I165), _BaseAbril2026, 4, 0), IFERROR(VLOOKUP(TEXT(I165, "@"), _BaseAbril2026, 4, 0), "")))</f>
        <v/>
      </c>
      <c r="N165" s="585">
        <f>IFERROR(IF(S165="BDI1", TRUNC(M165*(1+$O$18), 2),IF(S165="BDI2", TRUNC(M165*(1+$N$18), 2), "")), "")</f>
        <v/>
      </c>
      <c r="O165" s="586">
        <f>_xlfn.IFS(G165="ETAPA", SUMIFS(ValorTotalComD, Nivel, A165), G165="SUB-ETAPA", SUMIFS(ValorTotalComD, SubNivel, C165), TRUE, T165)</f>
        <v/>
      </c>
      <c r="P165" s="584">
        <f>IF(I165="", "", IFERROR(VLOOKUP(VALUE(I165), _BaseAbril2026, 5, 0), IFERROR(VLOOKUP(TEXT(I165, "@"), _BaseAbril2026, 5, 0), "")))</f>
        <v/>
      </c>
      <c r="Q165" s="585">
        <f>IFERROR(IF(S165="BDI1", TRUNC(P165*(1+$R$18), 2),IF(S165="BDI2", TRUNC(P165*(1+$Q$18), 2), "")), "")</f>
        <v/>
      </c>
      <c r="R165" s="586">
        <f>_xlfn.IFS(G165="ETAPA", SUMIFS(ValorTotalSemD, Nivel, A165), G165="SUB-ETAPA", SUMIFS(ValorTotalSemD, SubNivel, C165), TRUE, U165)</f>
        <v/>
      </c>
      <c r="S165" s="587">
        <f>IF(G165="","",IF(OR(G165="etapa",G165="sub-etapa"),"",OFFSET(MCQ!M$20,ROW(M165)-ROW(M$20),0)))</f>
        <v/>
      </c>
      <c r="T165" s="588">
        <f>IFERROR(TRUNC(L165*N165,2),"")</f>
        <v/>
      </c>
      <c r="U165" s="589">
        <f>IFERROR(TRUNC(L165*Q165,2),"")</f>
        <v/>
      </c>
    </row>
    <row r="166">
      <c r="A166" s="18">
        <f>OFFSET(MCQ!A$20,ROW(A166)-ROW(A$20),0)</f>
        <v/>
      </c>
      <c r="B166" s="18">
        <f>OFFSET(MCQ!B$20,ROW(B166)-ROW(B$20),0)</f>
        <v/>
      </c>
      <c r="C166" s="18">
        <f>OFFSET(MCQ!C$20,ROW(C166)-ROW(C$20),0)</f>
        <v/>
      </c>
      <c r="D166" s="18">
        <f>OFFSET(MCQ!D$20,ROW(D166)-ROW(D$20),0)</f>
        <v/>
      </c>
      <c r="E166" s="18">
        <f>OFFSET(MCQ!E$20,ROW(E166)-ROW(E$20),0)</f>
        <v/>
      </c>
      <c r="F166" s="18" t="n"/>
      <c r="G166" s="233">
        <f>OFFSET(MCQ!G$20,ROW(G166)-ROW(G$20),0)</f>
        <v/>
      </c>
      <c r="H166" s="583">
        <f>IF(G166="","",OFFSET(MCQ!H$20,ROW(H166)-ROW(H$20),0))</f>
        <v/>
      </c>
      <c r="I166" s="24">
        <f>IF(G166="","",IF(OR(G166="etapa",G166="sub-etapa"),"",OFFSET(MCQ!I$20,ROW(I166)-ROW(I$20),0)))</f>
        <v/>
      </c>
      <c r="J166" s="25">
        <f>IF(G166="","",OFFSET(MCQ!J$20,ROW(J166)-ROW(J$20),0))</f>
        <v/>
      </c>
      <c r="K166" s="24">
        <f>IF(G166="","",IF(OR(G166="etapa",G166="sub-etapa"),"",OFFSET(MCQ!K$20,ROW(K166)-ROW(K$20),0)))</f>
        <v/>
      </c>
      <c r="L166" s="26">
        <f>IF(G166="","",IF(OR(G166="etapa",G166="sub-etapa"),"",TRUNC(OFFSET(MCQ!L$20,ROW(L166)-ROW(L$20),0),2)))</f>
        <v/>
      </c>
      <c r="M166" s="584">
        <f>IF(I166="", "", IFERROR(VLOOKUP(VALUE(I166), _BaseAbril2026, 4, 0), IFERROR(VLOOKUP(TEXT(I166, "@"), _BaseAbril2026, 4, 0), "")))</f>
        <v/>
      </c>
      <c r="N166" s="585">
        <f>IFERROR(IF(S166="BDI1", TRUNC(M166*(1+$O$18), 2),IF(S166="BDI2", TRUNC(M166*(1+$N$18), 2), "")), "")</f>
        <v/>
      </c>
      <c r="O166" s="586">
        <f>_xlfn.IFS(G166="ETAPA", SUMIFS(ValorTotalComD, Nivel, A166), G166="SUB-ETAPA", SUMIFS(ValorTotalComD, SubNivel, C166), TRUE, T166)</f>
        <v/>
      </c>
      <c r="P166" s="584">
        <f>IF(I166="", "", IFERROR(VLOOKUP(VALUE(I166), _BaseAbril2026, 5, 0), IFERROR(VLOOKUP(TEXT(I166, "@"), _BaseAbril2026, 5, 0), "")))</f>
        <v/>
      </c>
      <c r="Q166" s="585">
        <f>IFERROR(IF(S166="BDI1", TRUNC(P166*(1+$R$18), 2),IF(S166="BDI2", TRUNC(P166*(1+$Q$18), 2), "")), "")</f>
        <v/>
      </c>
      <c r="R166" s="586">
        <f>_xlfn.IFS(G166="ETAPA", SUMIFS(ValorTotalSemD, Nivel, A166), G166="SUB-ETAPA", SUMIFS(ValorTotalSemD, SubNivel, C166), TRUE, U166)</f>
        <v/>
      </c>
      <c r="S166" s="587">
        <f>IF(G166="","",IF(OR(G166="etapa",G166="sub-etapa"),"",OFFSET(MCQ!M$20,ROW(M166)-ROW(M$20),0)))</f>
        <v/>
      </c>
      <c r="T166" s="588">
        <f>IFERROR(TRUNC(L166*N166,2),"")</f>
        <v/>
      </c>
      <c r="U166" s="589">
        <f>IFERROR(TRUNC(L166*Q166,2),"")</f>
        <v/>
      </c>
    </row>
    <row r="167">
      <c r="A167" s="18">
        <f>OFFSET(MCQ!A$20,ROW(A167)-ROW(A$20),0)</f>
        <v/>
      </c>
      <c r="B167" s="18">
        <f>OFFSET(MCQ!B$20,ROW(B167)-ROW(B$20),0)</f>
        <v/>
      </c>
      <c r="C167" s="18">
        <f>OFFSET(MCQ!C$20,ROW(C167)-ROW(C$20),0)</f>
        <v/>
      </c>
      <c r="D167" s="18">
        <f>OFFSET(MCQ!D$20,ROW(D167)-ROW(D$20),0)</f>
        <v/>
      </c>
      <c r="E167" s="18">
        <f>OFFSET(MCQ!E$20,ROW(E167)-ROW(E$20),0)</f>
        <v/>
      </c>
      <c r="F167" s="18" t="n"/>
      <c r="G167" s="233">
        <f>OFFSET(MCQ!G$20,ROW(G167)-ROW(G$20),0)</f>
        <v/>
      </c>
      <c r="H167" s="583">
        <f>IF(G167="","",OFFSET(MCQ!H$20,ROW(H167)-ROW(H$20),0))</f>
        <v/>
      </c>
      <c r="I167" s="24">
        <f>IF(G167="","",IF(OR(G167="etapa",G167="sub-etapa"),"",OFFSET(MCQ!I$20,ROW(I167)-ROW(I$20),0)))</f>
        <v/>
      </c>
      <c r="J167" s="25">
        <f>IF(G167="","",OFFSET(MCQ!J$20,ROW(J167)-ROW(J$20),0))</f>
        <v/>
      </c>
      <c r="K167" s="24">
        <f>IF(G167="","",IF(OR(G167="etapa",G167="sub-etapa"),"",OFFSET(MCQ!K$20,ROW(K167)-ROW(K$20),0)))</f>
        <v/>
      </c>
      <c r="L167" s="26">
        <f>IF(G167="","",IF(OR(G167="etapa",G167="sub-etapa"),"",TRUNC(OFFSET(MCQ!L$20,ROW(L167)-ROW(L$20),0),2)))</f>
        <v/>
      </c>
      <c r="M167" s="584">
        <f>IF(I167="", "", IFERROR(VLOOKUP(VALUE(I167), _BaseAbril2026, 4, 0), IFERROR(VLOOKUP(TEXT(I167, "@"), _BaseAbril2026, 4, 0), "")))</f>
        <v/>
      </c>
      <c r="N167" s="585">
        <f>IFERROR(IF(S167="BDI1", TRUNC(M167*(1+$O$18), 2),IF(S167="BDI2", TRUNC(M167*(1+$N$18), 2), "")), "")</f>
        <v/>
      </c>
      <c r="O167" s="586">
        <f>_xlfn.IFS(G167="ETAPA", SUMIFS(ValorTotalComD, Nivel, A167), G167="SUB-ETAPA", SUMIFS(ValorTotalComD, SubNivel, C167), TRUE, T167)</f>
        <v/>
      </c>
      <c r="P167" s="584">
        <f>IF(I167="", "", IFERROR(VLOOKUP(VALUE(I167), _BaseAbril2026, 5, 0), IFERROR(VLOOKUP(TEXT(I167, "@"), _BaseAbril2026, 5, 0), "")))</f>
        <v/>
      </c>
      <c r="Q167" s="585">
        <f>IFERROR(IF(S167="BDI1", TRUNC(P167*(1+$R$18), 2),IF(S167="BDI2", TRUNC(P167*(1+$Q$18), 2), "")), "")</f>
        <v/>
      </c>
      <c r="R167" s="586">
        <f>_xlfn.IFS(G167="ETAPA", SUMIFS(ValorTotalSemD, Nivel, A167), G167="SUB-ETAPA", SUMIFS(ValorTotalSemD, SubNivel, C167), TRUE, U167)</f>
        <v/>
      </c>
      <c r="S167" s="587">
        <f>IF(G167="","",IF(OR(G167="etapa",G167="sub-etapa"),"",OFFSET(MCQ!M$20,ROW(M167)-ROW(M$20),0)))</f>
        <v/>
      </c>
      <c r="T167" s="588">
        <f>IFERROR(TRUNC(L167*N167,2),"")</f>
        <v/>
      </c>
      <c r="U167" s="589">
        <f>IFERROR(TRUNC(L167*Q167,2),"")</f>
        <v/>
      </c>
    </row>
    <row r="168">
      <c r="A168" s="18">
        <f>OFFSET(MCQ!A$20,ROW(A168)-ROW(A$20),0)</f>
        <v/>
      </c>
      <c r="B168" s="18">
        <f>OFFSET(MCQ!B$20,ROW(B168)-ROW(B$20),0)</f>
        <v/>
      </c>
      <c r="C168" s="18">
        <f>OFFSET(MCQ!C$20,ROW(C168)-ROW(C$20),0)</f>
        <v/>
      </c>
      <c r="D168" s="18">
        <f>OFFSET(MCQ!D$20,ROW(D168)-ROW(D$20),0)</f>
        <v/>
      </c>
      <c r="E168" s="18">
        <f>OFFSET(MCQ!E$20,ROW(E168)-ROW(E$20),0)</f>
        <v/>
      </c>
      <c r="F168" s="18" t="n"/>
      <c r="G168" s="233">
        <f>OFFSET(MCQ!G$20,ROW(G168)-ROW(G$20),0)</f>
        <v/>
      </c>
      <c r="H168" s="583">
        <f>IF(G168="","",OFFSET(MCQ!H$20,ROW(H168)-ROW(H$20),0))</f>
        <v/>
      </c>
      <c r="I168" s="24">
        <f>IF(G168="","",IF(OR(G168="etapa",G168="sub-etapa"),"",OFFSET(MCQ!I$20,ROW(I168)-ROW(I$20),0)))</f>
        <v/>
      </c>
      <c r="J168" s="25">
        <f>IF(G168="","",OFFSET(MCQ!J$20,ROW(J168)-ROW(J$20),0))</f>
        <v/>
      </c>
      <c r="K168" s="24">
        <f>IF(G168="","",IF(OR(G168="etapa",G168="sub-etapa"),"",OFFSET(MCQ!K$20,ROW(K168)-ROW(K$20),0)))</f>
        <v/>
      </c>
      <c r="L168" s="26">
        <f>IF(G168="","",IF(OR(G168="etapa",G168="sub-etapa"),"",TRUNC(OFFSET(MCQ!L$20,ROW(L168)-ROW(L$20),0),2)))</f>
        <v/>
      </c>
      <c r="M168" s="584">
        <f>IF(I168="", "", IFERROR(VLOOKUP(VALUE(I168), _BaseAbril2026, 4, 0), IFERROR(VLOOKUP(TEXT(I168, "@"), _BaseAbril2026, 4, 0), "")))</f>
        <v/>
      </c>
      <c r="N168" s="585">
        <f>IFERROR(IF(S168="BDI1", TRUNC(M168*(1+$O$18), 2),IF(S168="BDI2", TRUNC(M168*(1+$N$18), 2), "")), "")</f>
        <v/>
      </c>
      <c r="O168" s="586">
        <f>_xlfn.IFS(G168="ETAPA", SUMIFS(ValorTotalComD, Nivel, A168), G168="SUB-ETAPA", SUMIFS(ValorTotalComD, SubNivel, C168), TRUE, T168)</f>
        <v/>
      </c>
      <c r="P168" s="584">
        <f>IF(I168="", "", IFERROR(VLOOKUP(VALUE(I168), _BaseAbril2026, 5, 0), IFERROR(VLOOKUP(TEXT(I168, "@"), _BaseAbril2026, 5, 0), "")))</f>
        <v/>
      </c>
      <c r="Q168" s="585">
        <f>IFERROR(IF(S168="BDI1", TRUNC(P168*(1+$R$18), 2),IF(S168="BDI2", TRUNC(P168*(1+$Q$18), 2), "")), "")</f>
        <v/>
      </c>
      <c r="R168" s="586">
        <f>_xlfn.IFS(G168="ETAPA", SUMIFS(ValorTotalSemD, Nivel, A168), G168="SUB-ETAPA", SUMIFS(ValorTotalSemD, SubNivel, C168), TRUE, U168)</f>
        <v/>
      </c>
      <c r="S168" s="587">
        <f>IF(G168="","",IF(OR(G168="etapa",G168="sub-etapa"),"",OFFSET(MCQ!M$20,ROW(M168)-ROW(M$20),0)))</f>
        <v/>
      </c>
      <c r="T168" s="588">
        <f>IFERROR(TRUNC(L168*N168,2),"")</f>
        <v/>
      </c>
      <c r="U168" s="589">
        <f>IFERROR(TRUNC(L168*Q168,2),"")</f>
        <v/>
      </c>
    </row>
    <row r="169">
      <c r="A169" s="18">
        <f>OFFSET(MCQ!A$20,ROW(A169)-ROW(A$20),0)</f>
        <v/>
      </c>
      <c r="B169" s="18">
        <f>OFFSET(MCQ!B$20,ROW(B169)-ROW(B$20),0)</f>
        <v/>
      </c>
      <c r="C169" s="18">
        <f>OFFSET(MCQ!C$20,ROW(C169)-ROW(C$20),0)</f>
        <v/>
      </c>
      <c r="D169" s="18">
        <f>OFFSET(MCQ!D$20,ROW(D169)-ROW(D$20),0)</f>
        <v/>
      </c>
      <c r="E169" s="18">
        <f>OFFSET(MCQ!E$20,ROW(E169)-ROW(E$20),0)</f>
        <v/>
      </c>
      <c r="F169" s="18" t="n"/>
      <c r="G169" s="233">
        <f>OFFSET(MCQ!G$20,ROW(G169)-ROW(G$20),0)</f>
        <v/>
      </c>
      <c r="H169" s="583">
        <f>IF(G169="","",OFFSET(MCQ!H$20,ROW(H169)-ROW(H$20),0))</f>
        <v/>
      </c>
      <c r="I169" s="24">
        <f>IF(G169="","",IF(OR(G169="etapa",G169="sub-etapa"),"",OFFSET(MCQ!I$20,ROW(I169)-ROW(I$20),0)))</f>
        <v/>
      </c>
      <c r="J169" s="25">
        <f>IF(G169="","",OFFSET(MCQ!J$20,ROW(J169)-ROW(J$20),0))</f>
        <v/>
      </c>
      <c r="K169" s="24">
        <f>IF(G169="","",IF(OR(G169="etapa",G169="sub-etapa"),"",OFFSET(MCQ!K$20,ROW(K169)-ROW(K$20),0)))</f>
        <v/>
      </c>
      <c r="L169" s="26">
        <f>IF(G169="","",IF(OR(G169="etapa",G169="sub-etapa"),"",TRUNC(OFFSET(MCQ!L$20,ROW(L169)-ROW(L$20),0),2)))</f>
        <v/>
      </c>
      <c r="M169" s="584">
        <f>IF(I169="", "", IFERROR(VLOOKUP(VALUE(I169), _BaseAbril2026, 4, 0), IFERROR(VLOOKUP(TEXT(I169, "@"), _BaseAbril2026, 4, 0), "")))</f>
        <v/>
      </c>
      <c r="N169" s="585">
        <f>IFERROR(IF(S169="BDI1", TRUNC(M169*(1+$O$18), 2),IF(S169="BDI2", TRUNC(M169*(1+$N$18), 2), "")), "")</f>
        <v/>
      </c>
      <c r="O169" s="586">
        <f>_xlfn.IFS(G169="ETAPA", SUMIFS(ValorTotalComD, Nivel, A169), G169="SUB-ETAPA", SUMIFS(ValorTotalComD, SubNivel, C169), TRUE, T169)</f>
        <v/>
      </c>
      <c r="P169" s="584">
        <f>IF(I169="", "", IFERROR(VLOOKUP(VALUE(I169), _BaseAbril2026, 5, 0), IFERROR(VLOOKUP(TEXT(I169, "@"), _BaseAbril2026, 5, 0), "")))</f>
        <v/>
      </c>
      <c r="Q169" s="585">
        <f>IFERROR(IF(S169="BDI1", TRUNC(P169*(1+$R$18), 2),IF(S169="BDI2", TRUNC(P169*(1+$Q$18), 2), "")), "")</f>
        <v/>
      </c>
      <c r="R169" s="586">
        <f>_xlfn.IFS(G169="ETAPA", SUMIFS(ValorTotalSemD, Nivel, A169), G169="SUB-ETAPA", SUMIFS(ValorTotalSemD, SubNivel, C169), TRUE, U169)</f>
        <v/>
      </c>
      <c r="S169" s="587">
        <f>IF(G169="","",IF(OR(G169="etapa",G169="sub-etapa"),"",OFFSET(MCQ!M$20,ROW(M169)-ROW(M$20),0)))</f>
        <v/>
      </c>
      <c r="T169" s="588">
        <f>IFERROR(TRUNC(L169*N169,2),"")</f>
        <v/>
      </c>
      <c r="U169" s="589">
        <f>IFERROR(TRUNC(L169*Q169,2),"")</f>
        <v/>
      </c>
    </row>
    <row r="170">
      <c r="A170" s="18">
        <f>OFFSET(MCQ!A$20,ROW(A170)-ROW(A$20),0)</f>
        <v/>
      </c>
      <c r="B170" s="18">
        <f>OFFSET(MCQ!B$20,ROW(B170)-ROW(B$20),0)</f>
        <v/>
      </c>
      <c r="C170" s="18">
        <f>OFFSET(MCQ!C$20,ROW(C170)-ROW(C$20),0)</f>
        <v/>
      </c>
      <c r="D170" s="18">
        <f>OFFSET(MCQ!D$20,ROW(D170)-ROW(D$20),0)</f>
        <v/>
      </c>
      <c r="E170" s="18">
        <f>OFFSET(MCQ!E$20,ROW(E170)-ROW(E$20),0)</f>
        <v/>
      </c>
      <c r="F170" s="18" t="n"/>
      <c r="G170" s="233">
        <f>OFFSET(MCQ!G$20,ROW(G170)-ROW(G$20),0)</f>
        <v/>
      </c>
      <c r="H170" s="583">
        <f>IF(G170="","",OFFSET(MCQ!H$20,ROW(H170)-ROW(H$20),0))</f>
        <v/>
      </c>
      <c r="I170" s="24">
        <f>IF(G170="","",IF(OR(G170="etapa",G170="sub-etapa"),"",OFFSET(MCQ!I$20,ROW(I170)-ROW(I$20),0)))</f>
        <v/>
      </c>
      <c r="J170" s="25">
        <f>IF(G170="","",OFFSET(MCQ!J$20,ROW(J170)-ROW(J$20),0))</f>
        <v/>
      </c>
      <c r="K170" s="24">
        <f>IF(G170="","",IF(OR(G170="etapa",G170="sub-etapa"),"",OFFSET(MCQ!K$20,ROW(K170)-ROW(K$20),0)))</f>
        <v/>
      </c>
      <c r="L170" s="26">
        <f>IF(G170="","",IF(OR(G170="etapa",G170="sub-etapa"),"",TRUNC(OFFSET(MCQ!L$20,ROW(L170)-ROW(L$20),0),2)))</f>
        <v/>
      </c>
      <c r="M170" s="584">
        <f>IF(I170="", "", IFERROR(VLOOKUP(VALUE(I170), _BaseAbril2026, 4, 0), IFERROR(VLOOKUP(TEXT(I170, "@"), _BaseAbril2026, 4, 0), "")))</f>
        <v/>
      </c>
      <c r="N170" s="585">
        <f>IFERROR(IF(S170="BDI1", TRUNC(M170*(1+$O$18), 2),IF(S170="BDI2", TRUNC(M170*(1+$N$18), 2), "")), "")</f>
        <v/>
      </c>
      <c r="O170" s="586">
        <f>_xlfn.IFS(G170="ETAPA", SUMIFS(ValorTotalComD, Nivel, A170), G170="SUB-ETAPA", SUMIFS(ValorTotalComD, SubNivel, C170), TRUE, T170)</f>
        <v/>
      </c>
      <c r="P170" s="584">
        <f>IF(I170="", "", IFERROR(VLOOKUP(VALUE(I170), _BaseAbril2026, 5, 0), IFERROR(VLOOKUP(TEXT(I170, "@"), _BaseAbril2026, 5, 0), "")))</f>
        <v/>
      </c>
      <c r="Q170" s="585">
        <f>IFERROR(IF(S170="BDI1", TRUNC(P170*(1+$R$18), 2),IF(S170="BDI2", TRUNC(P170*(1+$Q$18), 2), "")), "")</f>
        <v/>
      </c>
      <c r="R170" s="586">
        <f>_xlfn.IFS(G170="ETAPA", SUMIFS(ValorTotalSemD, Nivel, A170), G170="SUB-ETAPA", SUMIFS(ValorTotalSemD, SubNivel, C170), TRUE, U170)</f>
        <v/>
      </c>
      <c r="S170" s="587">
        <f>IF(G170="","",IF(OR(G170="etapa",G170="sub-etapa"),"",OFFSET(MCQ!M$20,ROW(M170)-ROW(M$20),0)))</f>
        <v/>
      </c>
      <c r="T170" s="588">
        <f>IFERROR(TRUNC(L170*N170,2),"")</f>
        <v/>
      </c>
      <c r="U170" s="589">
        <f>IFERROR(TRUNC(L170*Q170,2),"")</f>
        <v/>
      </c>
    </row>
    <row r="171">
      <c r="A171" s="18">
        <f>OFFSET(MCQ!A$20,ROW(A171)-ROW(A$20),0)</f>
        <v/>
      </c>
      <c r="B171" s="18">
        <f>OFFSET(MCQ!B$20,ROW(B171)-ROW(B$20),0)</f>
        <v/>
      </c>
      <c r="C171" s="18">
        <f>OFFSET(MCQ!C$20,ROW(C171)-ROW(C$20),0)</f>
        <v/>
      </c>
      <c r="D171" s="18">
        <f>OFFSET(MCQ!D$20,ROW(D171)-ROW(D$20),0)</f>
        <v/>
      </c>
      <c r="E171" s="18">
        <f>OFFSET(MCQ!E$20,ROW(E171)-ROW(E$20),0)</f>
        <v/>
      </c>
      <c r="F171" s="18" t="n"/>
      <c r="G171" s="233">
        <f>OFFSET(MCQ!G$20,ROW(G171)-ROW(G$20),0)</f>
        <v/>
      </c>
      <c r="H171" s="583">
        <f>IF(G171="","",OFFSET(MCQ!H$20,ROW(H171)-ROW(H$20),0))</f>
        <v/>
      </c>
      <c r="I171" s="24">
        <f>IF(G171="","",IF(OR(G171="etapa",G171="sub-etapa"),"",OFFSET(MCQ!I$20,ROW(I171)-ROW(I$20),0)))</f>
        <v/>
      </c>
      <c r="J171" s="25">
        <f>IF(G171="","",OFFSET(MCQ!J$20,ROW(J171)-ROW(J$20),0))</f>
        <v/>
      </c>
      <c r="K171" s="24">
        <f>IF(G171="","",IF(OR(G171="etapa",G171="sub-etapa"),"",OFFSET(MCQ!K$20,ROW(K171)-ROW(K$20),0)))</f>
        <v/>
      </c>
      <c r="L171" s="26">
        <f>IF(G171="","",IF(OR(G171="etapa",G171="sub-etapa"),"",TRUNC(OFFSET(MCQ!L$20,ROW(L171)-ROW(L$20),0),2)))</f>
        <v/>
      </c>
      <c r="M171" s="584">
        <f>IF(I171="", "", IFERROR(VLOOKUP(VALUE(I171), _BaseAbril2026, 4, 0), IFERROR(VLOOKUP(TEXT(I171, "@"), _BaseAbril2026, 4, 0), "")))</f>
        <v/>
      </c>
      <c r="N171" s="585">
        <f>IFERROR(IF(S171="BDI1", TRUNC(M171*(1+$O$18), 2),IF(S171="BDI2", TRUNC(M171*(1+$N$18), 2), "")), "")</f>
        <v/>
      </c>
      <c r="O171" s="586">
        <f>_xlfn.IFS(G171="ETAPA", SUMIFS(ValorTotalComD, Nivel, A171), G171="SUB-ETAPA", SUMIFS(ValorTotalComD, SubNivel, C171), TRUE, T171)</f>
        <v/>
      </c>
      <c r="P171" s="584">
        <f>IF(I171="", "", IFERROR(VLOOKUP(VALUE(I171), _BaseAbril2026, 5, 0), IFERROR(VLOOKUP(TEXT(I171, "@"), _BaseAbril2026, 5, 0), "")))</f>
        <v/>
      </c>
      <c r="Q171" s="585">
        <f>IFERROR(IF(S171="BDI1", TRUNC(P171*(1+$R$18), 2),IF(S171="BDI2", TRUNC(P171*(1+$Q$18), 2), "")), "")</f>
        <v/>
      </c>
      <c r="R171" s="586">
        <f>_xlfn.IFS(G171="ETAPA", SUMIFS(ValorTotalSemD, Nivel, A171), G171="SUB-ETAPA", SUMIFS(ValorTotalSemD, SubNivel, C171), TRUE, U171)</f>
        <v/>
      </c>
      <c r="S171" s="587">
        <f>IF(G171="","",IF(OR(G171="etapa",G171="sub-etapa"),"",OFFSET(MCQ!M$20,ROW(M171)-ROW(M$20),0)))</f>
        <v/>
      </c>
      <c r="T171" s="588">
        <f>IFERROR(TRUNC(L171*N171,2),"")</f>
        <v/>
      </c>
      <c r="U171" s="589">
        <f>IFERROR(TRUNC(L171*Q171,2),"")</f>
        <v/>
      </c>
    </row>
    <row r="172">
      <c r="A172" s="18">
        <f>OFFSET(MCQ!A$20,ROW(A172)-ROW(A$20),0)</f>
        <v/>
      </c>
      <c r="B172" s="18">
        <f>OFFSET(MCQ!B$20,ROW(B172)-ROW(B$20),0)</f>
        <v/>
      </c>
      <c r="C172" s="18">
        <f>OFFSET(MCQ!C$20,ROW(C172)-ROW(C$20),0)</f>
        <v/>
      </c>
      <c r="D172" s="18">
        <f>OFFSET(MCQ!D$20,ROW(D172)-ROW(D$20),0)</f>
        <v/>
      </c>
      <c r="E172" s="18">
        <f>OFFSET(MCQ!E$20,ROW(E172)-ROW(E$20),0)</f>
        <v/>
      </c>
      <c r="F172" s="18" t="n"/>
      <c r="G172" s="233">
        <f>OFFSET(MCQ!G$20,ROW(G172)-ROW(G$20),0)</f>
        <v/>
      </c>
      <c r="H172" s="583">
        <f>IF(G172="","",OFFSET(MCQ!H$20,ROW(H172)-ROW(H$20),0))</f>
        <v/>
      </c>
      <c r="I172" s="24">
        <f>IF(G172="","",IF(OR(G172="etapa",G172="sub-etapa"),"",OFFSET(MCQ!I$20,ROW(I172)-ROW(I$20),0)))</f>
        <v/>
      </c>
      <c r="J172" s="25">
        <f>IF(G172="","",OFFSET(MCQ!J$20,ROW(J172)-ROW(J$20),0))</f>
        <v/>
      </c>
      <c r="K172" s="24">
        <f>IF(G172="","",IF(OR(G172="etapa",G172="sub-etapa"),"",OFFSET(MCQ!K$20,ROW(K172)-ROW(K$20),0)))</f>
        <v/>
      </c>
      <c r="L172" s="26">
        <f>IF(G172="","",IF(OR(G172="etapa",G172="sub-etapa"),"",TRUNC(OFFSET(MCQ!L$20,ROW(L172)-ROW(L$20),0),2)))</f>
        <v/>
      </c>
      <c r="M172" s="584">
        <f>IF(I172="", "", IFERROR(VLOOKUP(VALUE(I172), _BaseAbril2026, 4, 0), IFERROR(VLOOKUP(TEXT(I172, "@"), _BaseAbril2026, 4, 0), "")))</f>
        <v/>
      </c>
      <c r="N172" s="585">
        <f>IFERROR(IF(S172="BDI1", TRUNC(M172*(1+$O$18), 2),IF(S172="BDI2", TRUNC(M172*(1+$N$18), 2), "")), "")</f>
        <v/>
      </c>
      <c r="O172" s="586">
        <f>_xlfn.IFS(G172="ETAPA", SUMIFS(ValorTotalComD, Nivel, A172), G172="SUB-ETAPA", SUMIFS(ValorTotalComD, SubNivel, C172), TRUE, T172)</f>
        <v/>
      </c>
      <c r="P172" s="584">
        <f>IF(I172="", "", IFERROR(VLOOKUP(VALUE(I172), _BaseAbril2026, 5, 0), IFERROR(VLOOKUP(TEXT(I172, "@"), _BaseAbril2026, 5, 0), "")))</f>
        <v/>
      </c>
      <c r="Q172" s="585">
        <f>IFERROR(IF(S172="BDI1", TRUNC(P172*(1+$R$18), 2),IF(S172="BDI2", TRUNC(P172*(1+$Q$18), 2), "")), "")</f>
        <v/>
      </c>
      <c r="R172" s="586">
        <f>_xlfn.IFS(G172="ETAPA", SUMIFS(ValorTotalSemD, Nivel, A172), G172="SUB-ETAPA", SUMIFS(ValorTotalSemD, SubNivel, C172), TRUE, U172)</f>
        <v/>
      </c>
      <c r="S172" s="587">
        <f>IF(G172="","",IF(OR(G172="etapa",G172="sub-etapa"),"",OFFSET(MCQ!M$20,ROW(M172)-ROW(M$20),0)))</f>
        <v/>
      </c>
      <c r="T172" s="588">
        <f>IFERROR(TRUNC(L172*N172,2),"")</f>
        <v/>
      </c>
      <c r="U172" s="589">
        <f>IFERROR(TRUNC(L172*Q172,2),"")</f>
        <v/>
      </c>
    </row>
    <row r="173">
      <c r="A173" s="18">
        <f>OFFSET(MCQ!A$20,ROW(A173)-ROW(A$20),0)</f>
        <v/>
      </c>
      <c r="B173" s="18">
        <f>OFFSET(MCQ!B$20,ROW(B173)-ROW(B$20),0)</f>
        <v/>
      </c>
      <c r="C173" s="18">
        <f>OFFSET(MCQ!C$20,ROW(C173)-ROW(C$20),0)</f>
        <v/>
      </c>
      <c r="D173" s="18">
        <f>OFFSET(MCQ!D$20,ROW(D173)-ROW(D$20),0)</f>
        <v/>
      </c>
      <c r="E173" s="18">
        <f>OFFSET(MCQ!E$20,ROW(E173)-ROW(E$20),0)</f>
        <v/>
      </c>
      <c r="F173" s="18" t="n"/>
      <c r="G173" s="233">
        <f>OFFSET(MCQ!G$20,ROW(G173)-ROW(G$20),0)</f>
        <v/>
      </c>
      <c r="H173" s="583">
        <f>IF(G173="","",OFFSET(MCQ!H$20,ROW(H173)-ROW(H$20),0))</f>
        <v/>
      </c>
      <c r="I173" s="24">
        <f>IF(G173="","",IF(OR(G173="etapa",G173="sub-etapa"),"",OFFSET(MCQ!I$20,ROW(I173)-ROW(I$20),0)))</f>
        <v/>
      </c>
      <c r="J173" s="25">
        <f>IF(G173="","",OFFSET(MCQ!J$20,ROW(J173)-ROW(J$20),0))</f>
        <v/>
      </c>
      <c r="K173" s="24">
        <f>IF(G173="","",IF(OR(G173="etapa",G173="sub-etapa"),"",OFFSET(MCQ!K$20,ROW(K173)-ROW(K$20),0)))</f>
        <v/>
      </c>
      <c r="L173" s="26">
        <f>IF(G173="","",IF(OR(G173="etapa",G173="sub-etapa"),"",TRUNC(OFFSET(MCQ!L$20,ROW(L173)-ROW(L$20),0),2)))</f>
        <v/>
      </c>
      <c r="M173" s="584">
        <f>IF(I173="", "", IFERROR(VLOOKUP(VALUE(I173), _BaseAbril2026, 4, 0), IFERROR(VLOOKUP(TEXT(I173, "@"), _BaseAbril2026, 4, 0), "")))</f>
        <v/>
      </c>
      <c r="N173" s="585">
        <f>IFERROR(IF(S173="BDI1", TRUNC(M173*(1+$O$18), 2),IF(S173="BDI2", TRUNC(M173*(1+$N$18), 2), "")), "")</f>
        <v/>
      </c>
      <c r="O173" s="586">
        <f>_xlfn.IFS(G173="ETAPA", SUMIFS(ValorTotalComD, Nivel, A173), G173="SUB-ETAPA", SUMIFS(ValorTotalComD, SubNivel, C173), TRUE, T173)</f>
        <v/>
      </c>
      <c r="P173" s="584">
        <f>IF(I173="", "", IFERROR(VLOOKUP(VALUE(I173), _BaseAbril2026, 5, 0), IFERROR(VLOOKUP(TEXT(I173, "@"), _BaseAbril2026, 5, 0), "")))</f>
        <v/>
      </c>
      <c r="Q173" s="585">
        <f>IFERROR(IF(S173="BDI1", TRUNC(P173*(1+$R$18), 2),IF(S173="BDI2", TRUNC(P173*(1+$Q$18), 2), "")), "")</f>
        <v/>
      </c>
      <c r="R173" s="586">
        <f>_xlfn.IFS(G173="ETAPA", SUMIFS(ValorTotalSemD, Nivel, A173), G173="SUB-ETAPA", SUMIFS(ValorTotalSemD, SubNivel, C173), TRUE, U173)</f>
        <v/>
      </c>
      <c r="S173" s="587">
        <f>IF(G173="","",IF(OR(G173="etapa",G173="sub-etapa"),"",OFFSET(MCQ!M$20,ROW(M173)-ROW(M$20),0)))</f>
        <v/>
      </c>
      <c r="T173" s="588">
        <f>IFERROR(TRUNC(L173*N173,2),"")</f>
        <v/>
      </c>
      <c r="U173" s="589">
        <f>IFERROR(TRUNC(L173*Q173,2),"")</f>
        <v/>
      </c>
    </row>
    <row r="174">
      <c r="A174" s="18">
        <f>OFFSET(MCQ!A$20,ROW(A174)-ROW(A$20),0)</f>
        <v/>
      </c>
      <c r="B174" s="18">
        <f>OFFSET(MCQ!B$20,ROW(B174)-ROW(B$20),0)</f>
        <v/>
      </c>
      <c r="C174" s="18">
        <f>OFFSET(MCQ!C$20,ROW(C174)-ROW(C$20),0)</f>
        <v/>
      </c>
      <c r="D174" s="18">
        <f>OFFSET(MCQ!D$20,ROW(D174)-ROW(D$20),0)</f>
        <v/>
      </c>
      <c r="E174" s="18">
        <f>OFFSET(MCQ!E$20,ROW(E174)-ROW(E$20),0)</f>
        <v/>
      </c>
      <c r="F174" s="18" t="n"/>
      <c r="G174" s="233">
        <f>OFFSET(MCQ!G$20,ROW(G174)-ROW(G$20),0)</f>
        <v/>
      </c>
      <c r="H174" s="583">
        <f>IF(G174="","",OFFSET(MCQ!H$20,ROW(H174)-ROW(H$20),0))</f>
        <v/>
      </c>
      <c r="I174" s="24">
        <f>IF(G174="","",IF(OR(G174="etapa",G174="sub-etapa"),"",OFFSET(MCQ!I$20,ROW(I174)-ROW(I$20),0)))</f>
        <v/>
      </c>
      <c r="J174" s="25">
        <f>IF(G174="","",OFFSET(MCQ!J$20,ROW(J174)-ROW(J$20),0))</f>
        <v/>
      </c>
      <c r="K174" s="24">
        <f>IF(G174="","",IF(OR(G174="etapa",G174="sub-etapa"),"",OFFSET(MCQ!K$20,ROW(K174)-ROW(K$20),0)))</f>
        <v/>
      </c>
      <c r="L174" s="26">
        <f>IF(G174="","",IF(OR(G174="etapa",G174="sub-etapa"),"",TRUNC(OFFSET(MCQ!L$20,ROW(L174)-ROW(L$20),0),2)))</f>
        <v/>
      </c>
      <c r="M174" s="584">
        <f>IF(I174="", "", IFERROR(VLOOKUP(VALUE(I174), _BaseAbril2026, 4, 0), IFERROR(VLOOKUP(TEXT(I174, "@"), _BaseAbril2026, 4, 0), "")))</f>
        <v/>
      </c>
      <c r="N174" s="585">
        <f>IFERROR(IF(S174="BDI1", TRUNC(M174*(1+$O$18), 2),IF(S174="BDI2", TRUNC(M174*(1+$N$18), 2), "")), "")</f>
        <v/>
      </c>
      <c r="O174" s="586">
        <f>_xlfn.IFS(G174="ETAPA", SUMIFS(ValorTotalComD, Nivel, A174), G174="SUB-ETAPA", SUMIFS(ValorTotalComD, SubNivel, C174), TRUE, T174)</f>
        <v/>
      </c>
      <c r="P174" s="584">
        <f>IF(I174="", "", IFERROR(VLOOKUP(VALUE(I174), _BaseAbril2026, 5, 0), IFERROR(VLOOKUP(TEXT(I174, "@"), _BaseAbril2026, 5, 0), "")))</f>
        <v/>
      </c>
      <c r="Q174" s="585">
        <f>IFERROR(IF(S174="BDI1", TRUNC(P174*(1+$R$18), 2),IF(S174="BDI2", TRUNC(P174*(1+$Q$18), 2), "")), "")</f>
        <v/>
      </c>
      <c r="R174" s="586">
        <f>_xlfn.IFS(G174="ETAPA", SUMIFS(ValorTotalSemD, Nivel, A174), G174="SUB-ETAPA", SUMIFS(ValorTotalSemD, SubNivel, C174), TRUE, U174)</f>
        <v/>
      </c>
      <c r="S174" s="587">
        <f>IF(G174="","",IF(OR(G174="etapa",G174="sub-etapa"),"",OFFSET(MCQ!M$20,ROW(M174)-ROW(M$20),0)))</f>
        <v/>
      </c>
      <c r="T174" s="588">
        <f>IFERROR(TRUNC(L174*N174,2),"")</f>
        <v/>
      </c>
      <c r="U174" s="589">
        <f>IFERROR(TRUNC(L174*Q174,2),"")</f>
        <v/>
      </c>
    </row>
    <row r="175">
      <c r="A175" s="18">
        <f>OFFSET(MCQ!A$20,ROW(A175)-ROW(A$20),0)</f>
        <v/>
      </c>
      <c r="B175" s="18">
        <f>OFFSET(MCQ!B$20,ROW(B175)-ROW(B$20),0)</f>
        <v/>
      </c>
      <c r="C175" s="18">
        <f>OFFSET(MCQ!C$20,ROW(C175)-ROW(C$20),0)</f>
        <v/>
      </c>
      <c r="D175" s="18">
        <f>OFFSET(MCQ!D$20,ROW(D175)-ROW(D$20),0)</f>
        <v/>
      </c>
      <c r="E175" s="18">
        <f>OFFSET(MCQ!E$20,ROW(E175)-ROW(E$20),0)</f>
        <v/>
      </c>
      <c r="F175" s="18" t="n"/>
      <c r="G175" s="233">
        <f>OFFSET(MCQ!G$20,ROW(G175)-ROW(G$20),0)</f>
        <v/>
      </c>
      <c r="H175" s="583">
        <f>IF(G175="","",OFFSET(MCQ!H$20,ROW(H175)-ROW(H$20),0))</f>
        <v/>
      </c>
      <c r="I175" s="24">
        <f>IF(G175="","",IF(OR(G175="etapa",G175="sub-etapa"),"",OFFSET(MCQ!I$20,ROW(I175)-ROW(I$20),0)))</f>
        <v/>
      </c>
      <c r="J175" s="25">
        <f>IF(G175="","",OFFSET(MCQ!J$20,ROW(J175)-ROW(J$20),0))</f>
        <v/>
      </c>
      <c r="K175" s="24">
        <f>IF(G175="","",IF(OR(G175="etapa",G175="sub-etapa"),"",OFFSET(MCQ!K$20,ROW(K175)-ROW(K$20),0)))</f>
        <v/>
      </c>
      <c r="L175" s="26">
        <f>IF(G175="","",IF(OR(G175="etapa",G175="sub-etapa"),"",TRUNC(OFFSET(MCQ!L$20,ROW(L175)-ROW(L$20),0),2)))</f>
        <v/>
      </c>
      <c r="M175" s="584">
        <f>IF(I175="", "", IFERROR(VLOOKUP(VALUE(I175), _BaseAbril2026, 4, 0), IFERROR(VLOOKUP(TEXT(I175, "@"), _BaseAbril2026, 4, 0), "")))</f>
        <v/>
      </c>
      <c r="N175" s="585">
        <f>IFERROR(IF(S175="BDI1", TRUNC(M175*(1+$O$18), 2),IF(S175="BDI2", TRUNC(M175*(1+$N$18), 2), "")), "")</f>
        <v/>
      </c>
      <c r="O175" s="586">
        <f>_xlfn.IFS(G175="ETAPA", SUMIFS(ValorTotalComD, Nivel, A175), G175="SUB-ETAPA", SUMIFS(ValorTotalComD, SubNivel, C175), TRUE, T175)</f>
        <v/>
      </c>
      <c r="P175" s="584">
        <f>IF(I175="", "", IFERROR(VLOOKUP(VALUE(I175), _BaseAbril2026, 5, 0), IFERROR(VLOOKUP(TEXT(I175, "@"), _BaseAbril2026, 5, 0), "")))</f>
        <v/>
      </c>
      <c r="Q175" s="585">
        <f>IFERROR(IF(S175="BDI1", TRUNC(P175*(1+$R$18), 2),IF(S175="BDI2", TRUNC(P175*(1+$Q$18), 2), "")), "")</f>
        <v/>
      </c>
      <c r="R175" s="586">
        <f>_xlfn.IFS(G175="ETAPA", SUMIFS(ValorTotalSemD, Nivel, A175), G175="SUB-ETAPA", SUMIFS(ValorTotalSemD, SubNivel, C175), TRUE, U175)</f>
        <v/>
      </c>
      <c r="S175" s="587">
        <f>IF(G175="","",IF(OR(G175="etapa",G175="sub-etapa"),"",OFFSET(MCQ!M$20,ROW(M175)-ROW(M$20),0)))</f>
        <v/>
      </c>
      <c r="T175" s="588">
        <f>IFERROR(TRUNC(L175*N175,2),"")</f>
        <v/>
      </c>
      <c r="U175" s="589">
        <f>IFERROR(TRUNC(L175*Q175,2),"")</f>
        <v/>
      </c>
    </row>
    <row r="176">
      <c r="A176" s="18">
        <f>OFFSET(MCQ!A$20,ROW(A176)-ROW(A$20),0)</f>
        <v/>
      </c>
      <c r="B176" s="18">
        <f>OFFSET(MCQ!B$20,ROW(B176)-ROW(B$20),0)</f>
        <v/>
      </c>
      <c r="C176" s="18">
        <f>OFFSET(MCQ!C$20,ROW(C176)-ROW(C$20),0)</f>
        <v/>
      </c>
      <c r="D176" s="18">
        <f>OFFSET(MCQ!D$20,ROW(D176)-ROW(D$20),0)</f>
        <v/>
      </c>
      <c r="E176" s="18">
        <f>OFFSET(MCQ!E$20,ROW(E176)-ROW(E$20),0)</f>
        <v/>
      </c>
      <c r="F176" s="18" t="n"/>
      <c r="G176" s="233">
        <f>OFFSET(MCQ!G$20,ROW(G176)-ROW(G$20),0)</f>
        <v/>
      </c>
      <c r="H176" s="583">
        <f>IF(G176="","",OFFSET(MCQ!H$20,ROW(H176)-ROW(H$20),0))</f>
        <v/>
      </c>
      <c r="I176" s="24">
        <f>IF(G176="","",IF(OR(G176="etapa",G176="sub-etapa"),"",OFFSET(MCQ!I$20,ROW(I176)-ROW(I$20),0)))</f>
        <v/>
      </c>
      <c r="J176" s="25">
        <f>IF(G176="","",OFFSET(MCQ!J$20,ROW(J176)-ROW(J$20),0))</f>
        <v/>
      </c>
      <c r="K176" s="24">
        <f>IF(G176="","",IF(OR(G176="etapa",G176="sub-etapa"),"",OFFSET(MCQ!K$20,ROW(K176)-ROW(K$20),0)))</f>
        <v/>
      </c>
      <c r="L176" s="26">
        <f>IF(G176="","",IF(OR(G176="etapa",G176="sub-etapa"),"",TRUNC(OFFSET(MCQ!L$20,ROW(L176)-ROW(L$20),0),2)))</f>
        <v/>
      </c>
      <c r="M176" s="584">
        <f>IF(I176="", "", IFERROR(VLOOKUP(VALUE(I176), _BaseAbril2026, 4, 0), IFERROR(VLOOKUP(TEXT(I176, "@"), _BaseAbril2026, 4, 0), "")))</f>
        <v/>
      </c>
      <c r="N176" s="585">
        <f>IFERROR(IF(S176="BDI1", TRUNC(M176*(1+$O$18), 2),IF(S176="BDI2", TRUNC(M176*(1+$N$18), 2), "")), "")</f>
        <v/>
      </c>
      <c r="O176" s="586">
        <f>_xlfn.IFS(G176="ETAPA", SUMIFS(ValorTotalComD, Nivel, A176), G176="SUB-ETAPA", SUMIFS(ValorTotalComD, SubNivel, C176), TRUE, T176)</f>
        <v/>
      </c>
      <c r="P176" s="584">
        <f>IF(I176="", "", IFERROR(VLOOKUP(VALUE(I176), _BaseAbril2026, 5, 0), IFERROR(VLOOKUP(TEXT(I176, "@"), _BaseAbril2026, 5, 0), "")))</f>
        <v/>
      </c>
      <c r="Q176" s="585">
        <f>IFERROR(IF(S176="BDI1", TRUNC(P176*(1+$R$18), 2),IF(S176="BDI2", TRUNC(P176*(1+$Q$18), 2), "")), "")</f>
        <v/>
      </c>
      <c r="R176" s="586">
        <f>_xlfn.IFS(G176="ETAPA", SUMIFS(ValorTotalSemD, Nivel, A176), G176="SUB-ETAPA", SUMIFS(ValorTotalSemD, SubNivel, C176), TRUE, U176)</f>
        <v/>
      </c>
      <c r="S176" s="587">
        <f>IF(G176="","",IF(OR(G176="etapa",G176="sub-etapa"),"",OFFSET(MCQ!M$20,ROW(M176)-ROW(M$20),0)))</f>
        <v/>
      </c>
      <c r="T176" s="588">
        <f>IFERROR(TRUNC(L176*N176,2),"")</f>
        <v/>
      </c>
      <c r="U176" s="589">
        <f>IFERROR(TRUNC(L176*Q176,2),"")</f>
        <v/>
      </c>
    </row>
    <row r="177">
      <c r="A177" s="18">
        <f>OFFSET(MCQ!A$20,ROW(A177)-ROW(A$20),0)</f>
        <v/>
      </c>
      <c r="B177" s="18">
        <f>OFFSET(MCQ!B$20,ROW(B177)-ROW(B$20),0)</f>
        <v/>
      </c>
      <c r="C177" s="18">
        <f>OFFSET(MCQ!C$20,ROW(C177)-ROW(C$20),0)</f>
        <v/>
      </c>
      <c r="D177" s="18">
        <f>OFFSET(MCQ!D$20,ROW(D177)-ROW(D$20),0)</f>
        <v/>
      </c>
      <c r="E177" s="18">
        <f>OFFSET(MCQ!E$20,ROW(E177)-ROW(E$20),0)</f>
        <v/>
      </c>
      <c r="F177" s="18" t="n"/>
      <c r="G177" s="233">
        <f>OFFSET(MCQ!G$20,ROW(G177)-ROW(G$20),0)</f>
        <v/>
      </c>
      <c r="H177" s="583">
        <f>IF(G177="","",OFFSET(MCQ!H$20,ROW(H177)-ROW(H$20),0))</f>
        <v/>
      </c>
      <c r="I177" s="24">
        <f>IF(G177="","",IF(OR(G177="etapa",G177="sub-etapa"),"",OFFSET(MCQ!I$20,ROW(I177)-ROW(I$20),0)))</f>
        <v/>
      </c>
      <c r="J177" s="25">
        <f>IF(G177="","",OFFSET(MCQ!J$20,ROW(J177)-ROW(J$20),0))</f>
        <v/>
      </c>
      <c r="K177" s="24">
        <f>IF(G177="","",IF(OR(G177="etapa",G177="sub-etapa"),"",OFFSET(MCQ!K$20,ROW(K177)-ROW(K$20),0)))</f>
        <v/>
      </c>
      <c r="L177" s="26">
        <f>IF(G177="","",IF(OR(G177="etapa",G177="sub-etapa"),"",TRUNC(OFFSET(MCQ!L$20,ROW(L177)-ROW(L$20),0),2)))</f>
        <v/>
      </c>
      <c r="M177" s="584">
        <f>IF(I177="", "", IFERROR(VLOOKUP(VALUE(I177), _BaseAbril2026, 4, 0), IFERROR(VLOOKUP(TEXT(I177, "@"), _BaseAbril2026, 4, 0), "")))</f>
        <v/>
      </c>
      <c r="N177" s="585">
        <f>IFERROR(IF(S177="BDI1", TRUNC(M177*(1+$O$18), 2),IF(S177="BDI2", TRUNC(M177*(1+$N$18), 2), "")), "")</f>
        <v/>
      </c>
      <c r="O177" s="586">
        <f>_xlfn.IFS(G177="ETAPA", SUMIFS(ValorTotalComD, Nivel, A177), G177="SUB-ETAPA", SUMIFS(ValorTotalComD, SubNivel, C177), TRUE, T177)</f>
        <v/>
      </c>
      <c r="P177" s="584">
        <f>IF(I177="", "", IFERROR(VLOOKUP(VALUE(I177), _BaseAbril2026, 5, 0), IFERROR(VLOOKUP(TEXT(I177, "@"), _BaseAbril2026, 5, 0), "")))</f>
        <v/>
      </c>
      <c r="Q177" s="585">
        <f>IFERROR(IF(S177="BDI1", TRUNC(P177*(1+$R$18), 2),IF(S177="BDI2", TRUNC(P177*(1+$Q$18), 2), "")), "")</f>
        <v/>
      </c>
      <c r="R177" s="586">
        <f>_xlfn.IFS(G177="ETAPA", SUMIFS(ValorTotalSemD, Nivel, A177), G177="SUB-ETAPA", SUMIFS(ValorTotalSemD, SubNivel, C177), TRUE, U177)</f>
        <v/>
      </c>
      <c r="S177" s="587">
        <f>IF(G177="","",IF(OR(G177="etapa",G177="sub-etapa"),"",OFFSET(MCQ!M$20,ROW(M177)-ROW(M$20),0)))</f>
        <v/>
      </c>
      <c r="T177" s="588">
        <f>IFERROR(TRUNC(L177*N177,2),"")</f>
        <v/>
      </c>
      <c r="U177" s="589">
        <f>IFERROR(TRUNC(L177*Q177,2),"")</f>
        <v/>
      </c>
    </row>
    <row r="178">
      <c r="A178" s="18">
        <f>OFFSET(MCQ!A$20,ROW(A178)-ROW(A$20),0)</f>
        <v/>
      </c>
      <c r="B178" s="18">
        <f>OFFSET(MCQ!B$20,ROW(B178)-ROW(B$20),0)</f>
        <v/>
      </c>
      <c r="C178" s="18">
        <f>OFFSET(MCQ!C$20,ROW(C178)-ROW(C$20),0)</f>
        <v/>
      </c>
      <c r="D178" s="18">
        <f>OFFSET(MCQ!D$20,ROW(D178)-ROW(D$20),0)</f>
        <v/>
      </c>
      <c r="E178" s="18">
        <f>OFFSET(MCQ!E$20,ROW(E178)-ROW(E$20),0)</f>
        <v/>
      </c>
      <c r="F178" s="18" t="n"/>
      <c r="G178" s="233">
        <f>OFFSET(MCQ!G$20,ROW(G178)-ROW(G$20),0)</f>
        <v/>
      </c>
      <c r="H178" s="583">
        <f>IF(G178="","",OFFSET(MCQ!H$20,ROW(H178)-ROW(H$20),0))</f>
        <v/>
      </c>
      <c r="I178" s="24">
        <f>IF(G178="","",IF(OR(G178="etapa",G178="sub-etapa"),"",OFFSET(MCQ!I$20,ROW(I178)-ROW(I$20),0)))</f>
        <v/>
      </c>
      <c r="J178" s="25">
        <f>IF(G178="","",OFFSET(MCQ!J$20,ROW(J178)-ROW(J$20),0))</f>
        <v/>
      </c>
      <c r="K178" s="24">
        <f>IF(G178="","",IF(OR(G178="etapa",G178="sub-etapa"),"",OFFSET(MCQ!K$20,ROW(K178)-ROW(K$20),0)))</f>
        <v/>
      </c>
      <c r="L178" s="26">
        <f>IF(G178="","",IF(OR(G178="etapa",G178="sub-etapa"),"",TRUNC(OFFSET(MCQ!L$20,ROW(L178)-ROW(L$20),0),2)))</f>
        <v/>
      </c>
      <c r="M178" s="584">
        <f>IF(I178="", "", IFERROR(VLOOKUP(VALUE(I178), _BaseAbril2026, 4, 0), IFERROR(VLOOKUP(TEXT(I178, "@"), _BaseAbril2026, 4, 0), "")))</f>
        <v/>
      </c>
      <c r="N178" s="585">
        <f>IFERROR(IF(S178="BDI1", TRUNC(M178*(1+$O$18), 2),IF(S178="BDI2", TRUNC(M178*(1+$N$18), 2), "")), "")</f>
        <v/>
      </c>
      <c r="O178" s="586">
        <f>_xlfn.IFS(G178="ETAPA", SUMIFS(ValorTotalComD, Nivel, A178), G178="SUB-ETAPA", SUMIFS(ValorTotalComD, SubNivel, C178), TRUE, T178)</f>
        <v/>
      </c>
      <c r="P178" s="584">
        <f>IF(I178="", "", IFERROR(VLOOKUP(VALUE(I178), _BaseAbril2026, 5, 0), IFERROR(VLOOKUP(TEXT(I178, "@"), _BaseAbril2026, 5, 0), "")))</f>
        <v/>
      </c>
      <c r="Q178" s="585">
        <f>IFERROR(IF(S178="BDI1", TRUNC(P178*(1+$R$18), 2),IF(S178="BDI2", TRUNC(P178*(1+$Q$18), 2), "")), "")</f>
        <v/>
      </c>
      <c r="R178" s="586">
        <f>_xlfn.IFS(G178="ETAPA", SUMIFS(ValorTotalSemD, Nivel, A178), G178="SUB-ETAPA", SUMIFS(ValorTotalSemD, SubNivel, C178), TRUE, U178)</f>
        <v/>
      </c>
      <c r="S178" s="587">
        <f>IF(G178="","",IF(OR(G178="etapa",G178="sub-etapa"),"",OFFSET(MCQ!M$20,ROW(M178)-ROW(M$20),0)))</f>
        <v/>
      </c>
      <c r="T178" s="588">
        <f>IFERROR(TRUNC(L178*N178,2),"")</f>
        <v/>
      </c>
      <c r="U178" s="589">
        <f>IFERROR(TRUNC(L178*Q178,2),"")</f>
        <v/>
      </c>
    </row>
    <row r="179">
      <c r="A179" s="18">
        <f>OFFSET(MCQ!A$20,ROW(A179)-ROW(A$20),0)</f>
        <v/>
      </c>
      <c r="B179" s="18">
        <f>OFFSET(MCQ!B$20,ROW(B179)-ROW(B$20),0)</f>
        <v/>
      </c>
      <c r="C179" s="18">
        <f>OFFSET(MCQ!C$20,ROW(C179)-ROW(C$20),0)</f>
        <v/>
      </c>
      <c r="D179" s="18">
        <f>OFFSET(MCQ!D$20,ROW(D179)-ROW(D$20),0)</f>
        <v/>
      </c>
      <c r="E179" s="18">
        <f>OFFSET(MCQ!E$20,ROW(E179)-ROW(E$20),0)</f>
        <v/>
      </c>
      <c r="F179" s="18" t="n"/>
      <c r="G179" s="233">
        <f>OFFSET(MCQ!G$20,ROW(G179)-ROW(G$20),0)</f>
        <v/>
      </c>
      <c r="H179" s="583">
        <f>IF(G179="","",OFFSET(MCQ!H$20,ROW(H179)-ROW(H$20),0))</f>
        <v/>
      </c>
      <c r="I179" s="24">
        <f>IF(G179="","",IF(OR(G179="etapa",G179="sub-etapa"),"",OFFSET(MCQ!I$20,ROW(I179)-ROW(I$20),0)))</f>
        <v/>
      </c>
      <c r="J179" s="25">
        <f>IF(G179="","",OFFSET(MCQ!J$20,ROW(J179)-ROW(J$20),0))</f>
        <v/>
      </c>
      <c r="K179" s="24">
        <f>IF(G179="","",IF(OR(G179="etapa",G179="sub-etapa"),"",OFFSET(MCQ!K$20,ROW(K179)-ROW(K$20),0)))</f>
        <v/>
      </c>
      <c r="L179" s="26">
        <f>IF(G179="","",IF(OR(G179="etapa",G179="sub-etapa"),"",TRUNC(OFFSET(MCQ!L$20,ROW(L179)-ROW(L$20),0),2)))</f>
        <v/>
      </c>
      <c r="M179" s="584">
        <f>IF(I179="", "", IFERROR(VLOOKUP(VALUE(I179), _BaseAbril2026, 4, 0), IFERROR(VLOOKUP(TEXT(I179, "@"), _BaseAbril2026, 4, 0), "")))</f>
        <v/>
      </c>
      <c r="N179" s="585">
        <f>IFERROR(IF(S179="BDI1", TRUNC(M179*(1+$O$18), 2),IF(S179="BDI2", TRUNC(M179*(1+$N$18), 2), "")), "")</f>
        <v/>
      </c>
      <c r="O179" s="586">
        <f>_xlfn.IFS(G179="ETAPA", SUMIFS(ValorTotalComD, Nivel, A179), G179="SUB-ETAPA", SUMIFS(ValorTotalComD, SubNivel, C179), TRUE, T179)</f>
        <v/>
      </c>
      <c r="P179" s="584">
        <f>IF(I179="", "", IFERROR(VLOOKUP(VALUE(I179), _BaseAbril2026, 5, 0), IFERROR(VLOOKUP(TEXT(I179, "@"), _BaseAbril2026, 5, 0), "")))</f>
        <v/>
      </c>
      <c r="Q179" s="585">
        <f>IFERROR(IF(S179="BDI1", TRUNC(P179*(1+$R$18), 2),IF(S179="BDI2", TRUNC(P179*(1+$Q$18), 2), "")), "")</f>
        <v/>
      </c>
      <c r="R179" s="586">
        <f>_xlfn.IFS(G179="ETAPA", SUMIFS(ValorTotalSemD, Nivel, A179), G179="SUB-ETAPA", SUMIFS(ValorTotalSemD, SubNivel, C179), TRUE, U179)</f>
        <v/>
      </c>
      <c r="S179" s="587">
        <f>IF(G179="","",IF(OR(G179="etapa",G179="sub-etapa"),"",OFFSET(MCQ!M$20,ROW(M179)-ROW(M$20),0)))</f>
        <v/>
      </c>
      <c r="T179" s="588">
        <f>IFERROR(TRUNC(L179*N179,2),"")</f>
        <v/>
      </c>
      <c r="U179" s="589">
        <f>IFERROR(TRUNC(L179*Q179,2),"")</f>
        <v/>
      </c>
    </row>
    <row r="180">
      <c r="A180" s="18">
        <f>OFFSET(MCQ!A$20,ROW(A180)-ROW(A$20),0)</f>
        <v/>
      </c>
      <c r="B180" s="18">
        <f>OFFSET(MCQ!B$20,ROW(B180)-ROW(B$20),0)</f>
        <v/>
      </c>
      <c r="C180" s="18">
        <f>OFFSET(MCQ!C$20,ROW(C180)-ROW(C$20),0)</f>
        <v/>
      </c>
      <c r="D180" s="18">
        <f>OFFSET(MCQ!D$20,ROW(D180)-ROW(D$20),0)</f>
        <v/>
      </c>
      <c r="E180" s="18">
        <f>OFFSET(MCQ!E$20,ROW(E180)-ROW(E$20),0)</f>
        <v/>
      </c>
      <c r="F180" s="18" t="n"/>
      <c r="G180" s="233">
        <f>OFFSET(MCQ!G$20,ROW(G180)-ROW(G$20),0)</f>
        <v/>
      </c>
      <c r="H180" s="583">
        <f>IF(G180="","",OFFSET(MCQ!H$20,ROW(H180)-ROW(H$20),0))</f>
        <v/>
      </c>
      <c r="I180" s="24">
        <f>IF(G180="","",IF(OR(G180="etapa",G180="sub-etapa"),"",OFFSET(MCQ!I$20,ROW(I180)-ROW(I$20),0)))</f>
        <v/>
      </c>
      <c r="J180" s="25">
        <f>IF(G180="","",OFFSET(MCQ!J$20,ROW(J180)-ROW(J$20),0))</f>
        <v/>
      </c>
      <c r="K180" s="24">
        <f>IF(G180="","",IF(OR(G180="etapa",G180="sub-etapa"),"",OFFSET(MCQ!K$20,ROW(K180)-ROW(K$20),0)))</f>
        <v/>
      </c>
      <c r="L180" s="26">
        <f>IF(G180="","",IF(OR(G180="etapa",G180="sub-etapa"),"",TRUNC(OFFSET(MCQ!L$20,ROW(L180)-ROW(L$20),0),2)))</f>
        <v/>
      </c>
      <c r="M180" s="584">
        <f>IF(I180="", "", IFERROR(VLOOKUP(VALUE(I180), _BaseAbril2026, 4, 0), IFERROR(VLOOKUP(TEXT(I180, "@"), _BaseAbril2026, 4, 0), "")))</f>
        <v/>
      </c>
      <c r="N180" s="585">
        <f>IFERROR(IF(S180="BDI1", TRUNC(M180*(1+$O$18), 2),IF(S180="BDI2", TRUNC(M180*(1+$N$18), 2), "")), "")</f>
        <v/>
      </c>
      <c r="O180" s="586">
        <f>_xlfn.IFS(G180="ETAPA", SUMIFS(ValorTotalComD, Nivel, A180), G180="SUB-ETAPA", SUMIFS(ValorTotalComD, SubNivel, C180), TRUE, T180)</f>
        <v/>
      </c>
      <c r="P180" s="584">
        <f>IF(I180="", "", IFERROR(VLOOKUP(VALUE(I180), _BaseAbril2026, 5, 0), IFERROR(VLOOKUP(TEXT(I180, "@"), _BaseAbril2026, 5, 0), "")))</f>
        <v/>
      </c>
      <c r="Q180" s="585">
        <f>IFERROR(IF(S180="BDI1", TRUNC(P180*(1+$R$18), 2),IF(S180="BDI2", TRUNC(P180*(1+$Q$18), 2), "")), "")</f>
        <v/>
      </c>
      <c r="R180" s="586">
        <f>_xlfn.IFS(G180="ETAPA", SUMIFS(ValorTotalSemD, Nivel, A180), G180="SUB-ETAPA", SUMIFS(ValorTotalSemD, SubNivel, C180), TRUE, U180)</f>
        <v/>
      </c>
      <c r="S180" s="587">
        <f>IF(G180="","",IF(OR(G180="etapa",G180="sub-etapa"),"",OFFSET(MCQ!M$20,ROW(M180)-ROW(M$20),0)))</f>
        <v/>
      </c>
      <c r="T180" s="588">
        <f>IFERROR(TRUNC(L180*N180,2),"")</f>
        <v/>
      </c>
      <c r="U180" s="589">
        <f>IFERROR(TRUNC(L180*Q180,2),"")</f>
        <v/>
      </c>
    </row>
    <row r="181">
      <c r="A181" s="18">
        <f>OFFSET(MCQ!A$20,ROW(A181)-ROW(A$20),0)</f>
        <v/>
      </c>
      <c r="B181" s="18">
        <f>OFFSET(MCQ!B$20,ROW(B181)-ROW(B$20),0)</f>
        <v/>
      </c>
      <c r="C181" s="18">
        <f>OFFSET(MCQ!C$20,ROW(C181)-ROW(C$20),0)</f>
        <v/>
      </c>
      <c r="D181" s="18">
        <f>OFFSET(MCQ!D$20,ROW(D181)-ROW(D$20),0)</f>
        <v/>
      </c>
      <c r="E181" s="18">
        <f>OFFSET(MCQ!E$20,ROW(E181)-ROW(E$20),0)</f>
        <v/>
      </c>
      <c r="F181" s="18" t="n"/>
      <c r="G181" s="233">
        <f>OFFSET(MCQ!G$20,ROW(G181)-ROW(G$20),0)</f>
        <v/>
      </c>
      <c r="H181" s="583">
        <f>IF(G181="","",OFFSET(MCQ!H$20,ROW(H181)-ROW(H$20),0))</f>
        <v/>
      </c>
      <c r="I181" s="24">
        <f>IF(G181="","",IF(OR(G181="etapa",G181="sub-etapa"),"",OFFSET(MCQ!I$20,ROW(I181)-ROW(I$20),0)))</f>
        <v/>
      </c>
      <c r="J181" s="25">
        <f>IF(G181="","",OFFSET(MCQ!J$20,ROW(J181)-ROW(J$20),0))</f>
        <v/>
      </c>
      <c r="K181" s="24">
        <f>IF(G181="","",IF(OR(G181="etapa",G181="sub-etapa"),"",OFFSET(MCQ!K$20,ROW(K181)-ROW(K$20),0)))</f>
        <v/>
      </c>
      <c r="L181" s="26">
        <f>IF(G181="","",IF(OR(G181="etapa",G181="sub-etapa"),"",TRUNC(OFFSET(MCQ!L$20,ROW(L181)-ROW(L$20),0),2)))</f>
        <v/>
      </c>
      <c r="M181" s="584">
        <f>IF(I181="", "", IFERROR(VLOOKUP(VALUE(I181), _BaseAbril2026, 4, 0), IFERROR(VLOOKUP(TEXT(I181, "@"), _BaseAbril2026, 4, 0), "")))</f>
        <v/>
      </c>
      <c r="N181" s="585">
        <f>IFERROR(IF(S181="BDI1", TRUNC(M181*(1+$O$18), 2),IF(S181="BDI2", TRUNC(M181*(1+$N$18), 2), "")), "")</f>
        <v/>
      </c>
      <c r="O181" s="586">
        <f>_xlfn.IFS(G181="ETAPA", SUMIFS(ValorTotalComD, Nivel, A181), G181="SUB-ETAPA", SUMIFS(ValorTotalComD, SubNivel, C181), TRUE, T181)</f>
        <v/>
      </c>
      <c r="P181" s="584">
        <f>IF(I181="", "", IFERROR(VLOOKUP(VALUE(I181), _BaseAbril2026, 5, 0), IFERROR(VLOOKUP(TEXT(I181, "@"), _BaseAbril2026, 5, 0), "")))</f>
        <v/>
      </c>
      <c r="Q181" s="585">
        <f>IFERROR(IF(S181="BDI1", TRUNC(P181*(1+$R$18), 2),IF(S181="BDI2", TRUNC(P181*(1+$Q$18), 2), "")), "")</f>
        <v/>
      </c>
      <c r="R181" s="586">
        <f>_xlfn.IFS(G181="ETAPA", SUMIFS(ValorTotalSemD, Nivel, A181), G181="SUB-ETAPA", SUMIFS(ValorTotalSemD, SubNivel, C181), TRUE, U181)</f>
        <v/>
      </c>
      <c r="S181" s="587">
        <f>IF(G181="","",IF(OR(G181="etapa",G181="sub-etapa"),"",OFFSET(MCQ!M$20,ROW(M181)-ROW(M$20),0)))</f>
        <v/>
      </c>
      <c r="T181" s="588">
        <f>IFERROR(TRUNC(L181*N181,2),"")</f>
        <v/>
      </c>
      <c r="U181" s="589">
        <f>IFERROR(TRUNC(L181*Q181,2),"")</f>
        <v/>
      </c>
    </row>
    <row r="182">
      <c r="A182" s="18">
        <f>OFFSET(MCQ!A$20,ROW(A182)-ROW(A$20),0)</f>
        <v/>
      </c>
      <c r="B182" s="18">
        <f>OFFSET(MCQ!B$20,ROW(B182)-ROW(B$20),0)</f>
        <v/>
      </c>
      <c r="C182" s="18">
        <f>OFFSET(MCQ!C$20,ROW(C182)-ROW(C$20),0)</f>
        <v/>
      </c>
      <c r="D182" s="18">
        <f>OFFSET(MCQ!D$20,ROW(D182)-ROW(D$20),0)</f>
        <v/>
      </c>
      <c r="E182" s="18">
        <f>OFFSET(MCQ!E$20,ROW(E182)-ROW(E$20),0)</f>
        <v/>
      </c>
      <c r="F182" s="18" t="n"/>
      <c r="G182" s="233">
        <f>OFFSET(MCQ!G$20,ROW(G182)-ROW(G$20),0)</f>
        <v/>
      </c>
      <c r="H182" s="583">
        <f>IF(G182="","",OFFSET(MCQ!H$20,ROW(H182)-ROW(H$20),0))</f>
        <v/>
      </c>
      <c r="I182" s="24">
        <f>IF(G182="","",IF(OR(G182="etapa",G182="sub-etapa"),"",OFFSET(MCQ!I$20,ROW(I182)-ROW(I$20),0)))</f>
        <v/>
      </c>
      <c r="J182" s="25">
        <f>IF(G182="","",OFFSET(MCQ!J$20,ROW(J182)-ROW(J$20),0))</f>
        <v/>
      </c>
      <c r="K182" s="24">
        <f>IF(G182="","",IF(OR(G182="etapa",G182="sub-etapa"),"",OFFSET(MCQ!K$20,ROW(K182)-ROW(K$20),0)))</f>
        <v/>
      </c>
      <c r="L182" s="26">
        <f>IF(G182="","",IF(OR(G182="etapa",G182="sub-etapa"),"",TRUNC(OFFSET(MCQ!L$20,ROW(L182)-ROW(L$20),0),2)))</f>
        <v/>
      </c>
      <c r="M182" s="584">
        <f>IF(I182="", "", IFERROR(VLOOKUP(VALUE(I182), _BaseAbril2026, 4, 0), IFERROR(VLOOKUP(TEXT(I182, "@"), _BaseAbril2026, 4, 0), "")))</f>
        <v/>
      </c>
      <c r="N182" s="585">
        <f>IFERROR(IF(S182="BDI1", TRUNC(M182*(1+$O$18), 2),IF(S182="BDI2", TRUNC(M182*(1+$N$18), 2), "")), "")</f>
        <v/>
      </c>
      <c r="O182" s="586">
        <f>_xlfn.IFS(G182="ETAPA", SUMIFS(ValorTotalComD, Nivel, A182), G182="SUB-ETAPA", SUMIFS(ValorTotalComD, SubNivel, C182), TRUE, T182)</f>
        <v/>
      </c>
      <c r="P182" s="584">
        <f>IF(I182="", "", IFERROR(VLOOKUP(VALUE(I182), _BaseAbril2026, 5, 0), IFERROR(VLOOKUP(TEXT(I182, "@"), _BaseAbril2026, 5, 0), "")))</f>
        <v/>
      </c>
      <c r="Q182" s="585">
        <f>IFERROR(IF(S182="BDI1", TRUNC(P182*(1+$R$18), 2),IF(S182="BDI2", TRUNC(P182*(1+$Q$18), 2), "")), "")</f>
        <v/>
      </c>
      <c r="R182" s="586">
        <f>_xlfn.IFS(G182="ETAPA", SUMIFS(ValorTotalSemD, Nivel, A182), G182="SUB-ETAPA", SUMIFS(ValorTotalSemD, SubNivel, C182), TRUE, U182)</f>
        <v/>
      </c>
      <c r="S182" s="587">
        <f>IF(G182="","",IF(OR(G182="etapa",G182="sub-etapa"),"",OFFSET(MCQ!M$20,ROW(M182)-ROW(M$20),0)))</f>
        <v/>
      </c>
      <c r="T182" s="588">
        <f>IFERROR(TRUNC(L182*N182,2),"")</f>
        <v/>
      </c>
      <c r="U182" s="589">
        <f>IFERROR(TRUNC(L182*Q182,2),"")</f>
        <v/>
      </c>
    </row>
    <row r="183">
      <c r="A183" s="18">
        <f>OFFSET(MCQ!A$20,ROW(A183)-ROW(A$20),0)</f>
        <v/>
      </c>
      <c r="B183" s="18">
        <f>OFFSET(MCQ!B$20,ROW(B183)-ROW(B$20),0)</f>
        <v/>
      </c>
      <c r="C183" s="18">
        <f>OFFSET(MCQ!C$20,ROW(C183)-ROW(C$20),0)</f>
        <v/>
      </c>
      <c r="D183" s="18">
        <f>OFFSET(MCQ!D$20,ROW(D183)-ROW(D$20),0)</f>
        <v/>
      </c>
      <c r="E183" s="18">
        <f>OFFSET(MCQ!E$20,ROW(E183)-ROW(E$20),0)</f>
        <v/>
      </c>
      <c r="F183" s="18" t="n"/>
      <c r="G183" s="233">
        <f>OFFSET(MCQ!G$20,ROW(G183)-ROW(G$20),0)</f>
        <v/>
      </c>
      <c r="H183" s="583">
        <f>IF(G183="","",OFFSET(MCQ!H$20,ROW(H183)-ROW(H$20),0))</f>
        <v/>
      </c>
      <c r="I183" s="24">
        <f>IF(G183="","",IF(OR(G183="etapa",G183="sub-etapa"),"",OFFSET(MCQ!I$20,ROW(I183)-ROW(I$20),0)))</f>
        <v/>
      </c>
      <c r="J183" s="25">
        <f>IF(G183="","",OFFSET(MCQ!J$20,ROW(J183)-ROW(J$20),0))</f>
        <v/>
      </c>
      <c r="K183" s="24">
        <f>IF(G183="","",IF(OR(G183="etapa",G183="sub-etapa"),"",OFFSET(MCQ!K$20,ROW(K183)-ROW(K$20),0)))</f>
        <v/>
      </c>
      <c r="L183" s="26">
        <f>IF(G183="","",IF(OR(G183="etapa",G183="sub-etapa"),"",TRUNC(OFFSET(MCQ!L$20,ROW(L183)-ROW(L$20),0),2)))</f>
        <v/>
      </c>
      <c r="M183" s="584">
        <f>IF(I183="", "", IFERROR(VLOOKUP(VALUE(I183), _BaseAbril2026, 4, 0), IFERROR(VLOOKUP(TEXT(I183, "@"), _BaseAbril2026, 4, 0), "")))</f>
        <v/>
      </c>
      <c r="N183" s="585">
        <f>IFERROR(IF(S183="BDI1", TRUNC(M183*(1+$O$18), 2),IF(S183="BDI2", TRUNC(M183*(1+$N$18), 2), "")), "")</f>
        <v/>
      </c>
      <c r="O183" s="586">
        <f>_xlfn.IFS(G183="ETAPA", SUMIFS(ValorTotalComD, Nivel, A183), G183="SUB-ETAPA", SUMIFS(ValorTotalComD, SubNivel, C183), TRUE, T183)</f>
        <v/>
      </c>
      <c r="P183" s="584">
        <f>IF(I183="", "", IFERROR(VLOOKUP(VALUE(I183), _BaseAbril2026, 5, 0), IFERROR(VLOOKUP(TEXT(I183, "@"), _BaseAbril2026, 5, 0), "")))</f>
        <v/>
      </c>
      <c r="Q183" s="585">
        <f>IFERROR(IF(S183="BDI1", TRUNC(P183*(1+$R$18), 2),IF(S183="BDI2", TRUNC(P183*(1+$Q$18), 2), "")), "")</f>
        <v/>
      </c>
      <c r="R183" s="586">
        <f>_xlfn.IFS(G183="ETAPA", SUMIFS(ValorTotalSemD, Nivel, A183), G183="SUB-ETAPA", SUMIFS(ValorTotalSemD, SubNivel, C183), TRUE, U183)</f>
        <v/>
      </c>
      <c r="S183" s="587">
        <f>IF(G183="","",IF(OR(G183="etapa",G183="sub-etapa"),"",OFFSET(MCQ!M$20,ROW(M183)-ROW(M$20),0)))</f>
        <v/>
      </c>
      <c r="T183" s="588">
        <f>IFERROR(TRUNC(L183*N183,2),"")</f>
        <v/>
      </c>
      <c r="U183" s="589">
        <f>IFERROR(TRUNC(L183*Q183,2),"")</f>
        <v/>
      </c>
    </row>
    <row r="184">
      <c r="A184" s="18">
        <f>OFFSET(MCQ!A$20,ROW(A184)-ROW(A$20),0)</f>
        <v/>
      </c>
      <c r="B184" s="18">
        <f>OFFSET(MCQ!B$20,ROW(B184)-ROW(B$20),0)</f>
        <v/>
      </c>
      <c r="C184" s="18">
        <f>OFFSET(MCQ!C$20,ROW(C184)-ROW(C$20),0)</f>
        <v/>
      </c>
      <c r="D184" s="18">
        <f>OFFSET(MCQ!D$20,ROW(D184)-ROW(D$20),0)</f>
        <v/>
      </c>
      <c r="E184" s="18">
        <f>OFFSET(MCQ!E$20,ROW(E184)-ROW(E$20),0)</f>
        <v/>
      </c>
      <c r="F184" s="18" t="n"/>
      <c r="G184" s="233">
        <f>OFFSET(MCQ!G$20,ROW(G184)-ROW(G$20),0)</f>
        <v/>
      </c>
      <c r="H184" s="583">
        <f>IF(G184="","",OFFSET(MCQ!H$20,ROW(H184)-ROW(H$20),0))</f>
        <v/>
      </c>
      <c r="I184" s="24">
        <f>IF(G184="","",IF(OR(G184="etapa",G184="sub-etapa"),"",OFFSET(MCQ!I$20,ROW(I184)-ROW(I$20),0)))</f>
        <v/>
      </c>
      <c r="J184" s="25">
        <f>IF(G184="","",OFFSET(MCQ!J$20,ROW(J184)-ROW(J$20),0))</f>
        <v/>
      </c>
      <c r="K184" s="24">
        <f>IF(G184="","",IF(OR(G184="etapa",G184="sub-etapa"),"",OFFSET(MCQ!K$20,ROW(K184)-ROW(K$20),0)))</f>
        <v/>
      </c>
      <c r="L184" s="26">
        <f>IF(G184="","",IF(OR(G184="etapa",G184="sub-etapa"),"",TRUNC(OFFSET(MCQ!L$20,ROW(L184)-ROW(L$20),0),2)))</f>
        <v/>
      </c>
      <c r="M184" s="584">
        <f>IF(I184="", "", IFERROR(VLOOKUP(VALUE(I184), _BaseAbril2026, 4, 0), IFERROR(VLOOKUP(TEXT(I184, "@"), _BaseAbril2026, 4, 0), "")))</f>
        <v/>
      </c>
      <c r="N184" s="585">
        <f>IFERROR(IF(S184="BDI1", TRUNC(M184*(1+$O$18), 2),IF(S184="BDI2", TRUNC(M184*(1+$N$18), 2), "")), "")</f>
        <v/>
      </c>
      <c r="O184" s="586">
        <f>_xlfn.IFS(G184="ETAPA", SUMIFS(ValorTotalComD, Nivel, A184), G184="SUB-ETAPA", SUMIFS(ValorTotalComD, SubNivel, C184), TRUE, T184)</f>
        <v/>
      </c>
      <c r="P184" s="584">
        <f>IF(I184="", "", IFERROR(VLOOKUP(VALUE(I184), _BaseAbril2026, 5, 0), IFERROR(VLOOKUP(TEXT(I184, "@"), _BaseAbril2026, 5, 0), "")))</f>
        <v/>
      </c>
      <c r="Q184" s="585">
        <f>IFERROR(IF(S184="BDI1", TRUNC(P184*(1+$R$18), 2),IF(S184="BDI2", TRUNC(P184*(1+$Q$18), 2), "")), "")</f>
        <v/>
      </c>
      <c r="R184" s="586">
        <f>_xlfn.IFS(G184="ETAPA", SUMIFS(ValorTotalSemD, Nivel, A184), G184="SUB-ETAPA", SUMIFS(ValorTotalSemD, SubNivel, C184), TRUE, U184)</f>
        <v/>
      </c>
      <c r="S184" s="587">
        <f>IF(G184="","",IF(OR(G184="etapa",G184="sub-etapa"),"",OFFSET(MCQ!M$20,ROW(M184)-ROW(M$20),0)))</f>
        <v/>
      </c>
      <c r="T184" s="588">
        <f>IFERROR(TRUNC(L184*N184,2),"")</f>
        <v/>
      </c>
      <c r="U184" s="589">
        <f>IFERROR(TRUNC(L184*Q184,2),"")</f>
        <v/>
      </c>
    </row>
    <row r="185">
      <c r="A185" s="18">
        <f>OFFSET(MCQ!A$20,ROW(A185)-ROW(A$20),0)</f>
        <v/>
      </c>
      <c r="B185" s="18">
        <f>OFFSET(MCQ!B$20,ROW(B185)-ROW(B$20),0)</f>
        <v/>
      </c>
      <c r="C185" s="18">
        <f>OFFSET(MCQ!C$20,ROW(C185)-ROW(C$20),0)</f>
        <v/>
      </c>
      <c r="D185" s="18">
        <f>OFFSET(MCQ!D$20,ROW(D185)-ROW(D$20),0)</f>
        <v/>
      </c>
      <c r="E185" s="18">
        <f>OFFSET(MCQ!E$20,ROW(E185)-ROW(E$20),0)</f>
        <v/>
      </c>
      <c r="F185" s="18" t="n"/>
      <c r="G185" s="233">
        <f>OFFSET(MCQ!G$20,ROW(G185)-ROW(G$20),0)</f>
        <v/>
      </c>
      <c r="H185" s="583">
        <f>IF(G185="","",OFFSET(MCQ!H$20,ROW(H185)-ROW(H$20),0))</f>
        <v/>
      </c>
      <c r="I185" s="24">
        <f>IF(G185="","",IF(OR(G185="etapa",G185="sub-etapa"),"",OFFSET(MCQ!I$20,ROW(I185)-ROW(I$20),0)))</f>
        <v/>
      </c>
      <c r="J185" s="25">
        <f>IF(G185="","",OFFSET(MCQ!J$20,ROW(J185)-ROW(J$20),0))</f>
        <v/>
      </c>
      <c r="K185" s="24">
        <f>IF(G185="","",IF(OR(G185="etapa",G185="sub-etapa"),"",OFFSET(MCQ!K$20,ROW(K185)-ROW(K$20),0)))</f>
        <v/>
      </c>
      <c r="L185" s="26">
        <f>IF(G185="","",IF(OR(G185="etapa",G185="sub-etapa"),"",TRUNC(OFFSET(MCQ!L$20,ROW(L185)-ROW(L$20),0),2)))</f>
        <v/>
      </c>
      <c r="M185" s="584">
        <f>IF(I185="", "", IFERROR(VLOOKUP(VALUE(I185), _BaseAbril2026, 4, 0), IFERROR(VLOOKUP(TEXT(I185, "@"), _BaseAbril2026, 4, 0), "")))</f>
        <v/>
      </c>
      <c r="N185" s="585">
        <f>IFERROR(IF(S185="BDI1", TRUNC(M185*(1+$O$18), 2),IF(S185="BDI2", TRUNC(M185*(1+$N$18), 2), "")), "")</f>
        <v/>
      </c>
      <c r="O185" s="586">
        <f>_xlfn.IFS(G185="ETAPA", SUMIFS(ValorTotalComD, Nivel, A185), G185="SUB-ETAPA", SUMIFS(ValorTotalComD, SubNivel, C185), TRUE, T185)</f>
        <v/>
      </c>
      <c r="P185" s="584">
        <f>IF(I185="", "", IFERROR(VLOOKUP(VALUE(I185), _BaseAbril2026, 5, 0), IFERROR(VLOOKUP(TEXT(I185, "@"), _BaseAbril2026, 5, 0), "")))</f>
        <v/>
      </c>
      <c r="Q185" s="585">
        <f>IFERROR(IF(S185="BDI1", TRUNC(P185*(1+$R$18), 2),IF(S185="BDI2", TRUNC(P185*(1+$Q$18), 2), "")), "")</f>
        <v/>
      </c>
      <c r="R185" s="586">
        <f>_xlfn.IFS(G185="ETAPA", SUMIFS(ValorTotalSemD, Nivel, A185), G185="SUB-ETAPA", SUMIFS(ValorTotalSemD, SubNivel, C185), TRUE, U185)</f>
        <v/>
      </c>
      <c r="S185" s="587">
        <f>IF(G185="","",IF(OR(G185="etapa",G185="sub-etapa"),"",OFFSET(MCQ!M$20,ROW(M185)-ROW(M$20),0)))</f>
        <v/>
      </c>
      <c r="T185" s="588">
        <f>IFERROR(TRUNC(L185*N185,2),"")</f>
        <v/>
      </c>
      <c r="U185" s="589">
        <f>IFERROR(TRUNC(L185*Q185,2),"")</f>
        <v/>
      </c>
    </row>
    <row r="186">
      <c r="A186" s="18">
        <f>OFFSET(MCQ!A$20,ROW(A186)-ROW(A$20),0)</f>
        <v/>
      </c>
      <c r="B186" s="18">
        <f>OFFSET(MCQ!B$20,ROW(B186)-ROW(B$20),0)</f>
        <v/>
      </c>
      <c r="C186" s="18">
        <f>OFFSET(MCQ!C$20,ROW(C186)-ROW(C$20),0)</f>
        <v/>
      </c>
      <c r="D186" s="18">
        <f>OFFSET(MCQ!D$20,ROW(D186)-ROW(D$20),0)</f>
        <v/>
      </c>
      <c r="E186" s="18">
        <f>OFFSET(MCQ!E$20,ROW(E186)-ROW(E$20),0)</f>
        <v/>
      </c>
      <c r="F186" s="18" t="n"/>
      <c r="G186" s="233">
        <f>OFFSET(MCQ!G$20,ROW(G186)-ROW(G$20),0)</f>
        <v/>
      </c>
      <c r="H186" s="583">
        <f>IF(G186="","",OFFSET(MCQ!H$20,ROW(H186)-ROW(H$20),0))</f>
        <v/>
      </c>
      <c r="I186" s="24">
        <f>IF(G186="","",IF(OR(G186="etapa",G186="sub-etapa"),"",OFFSET(MCQ!I$20,ROW(I186)-ROW(I$20),0)))</f>
        <v/>
      </c>
      <c r="J186" s="25">
        <f>IF(G186="","",OFFSET(MCQ!J$20,ROW(J186)-ROW(J$20),0))</f>
        <v/>
      </c>
      <c r="K186" s="24">
        <f>IF(G186="","",IF(OR(G186="etapa",G186="sub-etapa"),"",OFFSET(MCQ!K$20,ROW(K186)-ROW(K$20),0)))</f>
        <v/>
      </c>
      <c r="L186" s="26">
        <f>IF(G186="","",IF(OR(G186="etapa",G186="sub-etapa"),"",TRUNC(OFFSET(MCQ!L$20,ROW(L186)-ROW(L$20),0),2)))</f>
        <v/>
      </c>
      <c r="M186" s="584">
        <f>IF(I186="", "", IFERROR(VLOOKUP(VALUE(I186), _BaseAbril2026, 4, 0), IFERROR(VLOOKUP(TEXT(I186, "@"), _BaseAbril2026, 4, 0), "")))</f>
        <v/>
      </c>
      <c r="N186" s="585">
        <f>IFERROR(IF(S186="BDI1", TRUNC(M186*(1+$O$18), 2),IF(S186="BDI2", TRUNC(M186*(1+$N$18), 2), "")), "")</f>
        <v/>
      </c>
      <c r="O186" s="586">
        <f>_xlfn.IFS(G186="ETAPA", SUMIFS(ValorTotalComD, Nivel, A186), G186="SUB-ETAPA", SUMIFS(ValorTotalComD, SubNivel, C186), TRUE, T186)</f>
        <v/>
      </c>
      <c r="P186" s="584">
        <f>IF(I186="", "", IFERROR(VLOOKUP(VALUE(I186), _BaseAbril2026, 5, 0), IFERROR(VLOOKUP(TEXT(I186, "@"), _BaseAbril2026, 5, 0), "")))</f>
        <v/>
      </c>
      <c r="Q186" s="585">
        <f>IFERROR(IF(S186="BDI1", TRUNC(P186*(1+$R$18), 2),IF(S186="BDI2", TRUNC(P186*(1+$Q$18), 2), "")), "")</f>
        <v/>
      </c>
      <c r="R186" s="586">
        <f>_xlfn.IFS(G186="ETAPA", SUMIFS(ValorTotalSemD, Nivel, A186), G186="SUB-ETAPA", SUMIFS(ValorTotalSemD, SubNivel, C186), TRUE, U186)</f>
        <v/>
      </c>
      <c r="S186" s="587">
        <f>IF(G186="","",IF(OR(G186="etapa",G186="sub-etapa"),"",OFFSET(MCQ!M$20,ROW(M186)-ROW(M$20),0)))</f>
        <v/>
      </c>
      <c r="T186" s="588">
        <f>IFERROR(TRUNC(L186*N186,2),"")</f>
        <v/>
      </c>
      <c r="U186" s="589">
        <f>IFERROR(TRUNC(L186*Q186,2),"")</f>
        <v/>
      </c>
    </row>
    <row r="187">
      <c r="A187" s="18">
        <f>OFFSET(MCQ!A$20,ROW(A187)-ROW(A$20),0)</f>
        <v/>
      </c>
      <c r="B187" s="18">
        <f>OFFSET(MCQ!B$20,ROW(B187)-ROW(B$20),0)</f>
        <v/>
      </c>
      <c r="C187" s="18">
        <f>OFFSET(MCQ!C$20,ROW(C187)-ROW(C$20),0)</f>
        <v/>
      </c>
      <c r="D187" s="18">
        <f>OFFSET(MCQ!D$20,ROW(D187)-ROW(D$20),0)</f>
        <v/>
      </c>
      <c r="E187" s="18">
        <f>OFFSET(MCQ!E$20,ROW(E187)-ROW(E$20),0)</f>
        <v/>
      </c>
      <c r="F187" s="18" t="n"/>
      <c r="G187" s="233">
        <f>OFFSET(MCQ!G$20,ROW(G187)-ROW(G$20),0)</f>
        <v/>
      </c>
      <c r="H187" s="583">
        <f>IF(G187="","",OFFSET(MCQ!H$20,ROW(H187)-ROW(H$20),0))</f>
        <v/>
      </c>
      <c r="I187" s="24">
        <f>IF(G187="","",IF(OR(G187="etapa",G187="sub-etapa"),"",OFFSET(MCQ!I$20,ROW(I187)-ROW(I$20),0)))</f>
        <v/>
      </c>
      <c r="J187" s="25">
        <f>IF(G187="","",OFFSET(MCQ!J$20,ROW(J187)-ROW(J$20),0))</f>
        <v/>
      </c>
      <c r="K187" s="24">
        <f>IF(G187="","",IF(OR(G187="etapa",G187="sub-etapa"),"",OFFSET(MCQ!K$20,ROW(K187)-ROW(K$20),0)))</f>
        <v/>
      </c>
      <c r="L187" s="26">
        <f>IF(G187="","",IF(OR(G187="etapa",G187="sub-etapa"),"",TRUNC(OFFSET(MCQ!L$20,ROW(L187)-ROW(L$20),0),2)))</f>
        <v/>
      </c>
      <c r="M187" s="584">
        <f>IF(I187="", "", IFERROR(VLOOKUP(VALUE(I187), _BaseAbril2026, 4, 0), IFERROR(VLOOKUP(TEXT(I187, "@"), _BaseAbril2026, 4, 0), "")))</f>
        <v/>
      </c>
      <c r="N187" s="585">
        <f>IFERROR(IF(S187="BDI1", TRUNC(M187*(1+$O$18), 2),IF(S187="BDI2", TRUNC(M187*(1+$N$18), 2), "")), "")</f>
        <v/>
      </c>
      <c r="O187" s="586">
        <f>_xlfn.IFS(G187="ETAPA", SUMIFS(ValorTotalComD, Nivel, A187), G187="SUB-ETAPA", SUMIFS(ValorTotalComD, SubNivel, C187), TRUE, T187)</f>
        <v/>
      </c>
      <c r="P187" s="584">
        <f>IF(I187="", "", IFERROR(VLOOKUP(VALUE(I187), _BaseAbril2026, 5, 0), IFERROR(VLOOKUP(TEXT(I187, "@"), _BaseAbril2026, 5, 0), "")))</f>
        <v/>
      </c>
      <c r="Q187" s="585">
        <f>IFERROR(IF(S187="BDI1", TRUNC(P187*(1+$R$18), 2),IF(S187="BDI2", TRUNC(P187*(1+$Q$18), 2), "")), "")</f>
        <v/>
      </c>
      <c r="R187" s="586">
        <f>_xlfn.IFS(G187="ETAPA", SUMIFS(ValorTotalSemD, Nivel, A187), G187="SUB-ETAPA", SUMIFS(ValorTotalSemD, SubNivel, C187), TRUE, U187)</f>
        <v/>
      </c>
      <c r="S187" s="587">
        <f>IF(G187="","",IF(OR(G187="etapa",G187="sub-etapa"),"",OFFSET(MCQ!M$20,ROW(M187)-ROW(M$20),0)))</f>
        <v/>
      </c>
      <c r="T187" s="588">
        <f>IFERROR(TRUNC(L187*N187,2),"")</f>
        <v/>
      </c>
      <c r="U187" s="589">
        <f>IFERROR(TRUNC(L187*Q187,2),"")</f>
        <v/>
      </c>
    </row>
    <row r="188">
      <c r="A188" s="18">
        <f>OFFSET(MCQ!A$20,ROW(A188)-ROW(A$20),0)</f>
        <v/>
      </c>
      <c r="B188" s="18">
        <f>OFFSET(MCQ!B$20,ROW(B188)-ROW(B$20),0)</f>
        <v/>
      </c>
      <c r="C188" s="18">
        <f>OFFSET(MCQ!C$20,ROW(C188)-ROW(C$20),0)</f>
        <v/>
      </c>
      <c r="D188" s="18">
        <f>OFFSET(MCQ!D$20,ROW(D188)-ROW(D$20),0)</f>
        <v/>
      </c>
      <c r="E188" s="18">
        <f>OFFSET(MCQ!E$20,ROW(E188)-ROW(E$20),0)</f>
        <v/>
      </c>
      <c r="F188" s="18" t="n"/>
      <c r="G188" s="233">
        <f>OFFSET(MCQ!G$20,ROW(G188)-ROW(G$20),0)</f>
        <v/>
      </c>
      <c r="H188" s="583">
        <f>IF(G188="","",OFFSET(MCQ!H$20,ROW(H188)-ROW(H$20),0))</f>
        <v/>
      </c>
      <c r="I188" s="24">
        <f>IF(G188="","",IF(OR(G188="etapa",G188="sub-etapa"),"",OFFSET(MCQ!I$20,ROW(I188)-ROW(I$20),0)))</f>
        <v/>
      </c>
      <c r="J188" s="25">
        <f>IF(G188="","",OFFSET(MCQ!J$20,ROW(J188)-ROW(J$20),0))</f>
        <v/>
      </c>
      <c r="K188" s="24">
        <f>IF(G188="","",IF(OR(G188="etapa",G188="sub-etapa"),"",OFFSET(MCQ!K$20,ROW(K188)-ROW(K$20),0)))</f>
        <v/>
      </c>
      <c r="L188" s="26">
        <f>IF(G188="","",IF(OR(G188="etapa",G188="sub-etapa"),"",TRUNC(OFFSET(MCQ!L$20,ROW(L188)-ROW(L$20),0),2)))</f>
        <v/>
      </c>
      <c r="M188" s="584">
        <f>IF(I188="", "", IFERROR(VLOOKUP(VALUE(I188), _BaseAbril2026, 4, 0), IFERROR(VLOOKUP(TEXT(I188, "@"), _BaseAbril2026, 4, 0), "")))</f>
        <v/>
      </c>
      <c r="N188" s="585">
        <f>IFERROR(IF(S188="BDI1", TRUNC(M188*(1+$O$18), 2),IF(S188="BDI2", TRUNC(M188*(1+$N$18), 2), "")), "")</f>
        <v/>
      </c>
      <c r="O188" s="586">
        <f>_xlfn.IFS(G188="ETAPA", SUMIFS(ValorTotalComD, Nivel, A188), G188="SUB-ETAPA", SUMIFS(ValorTotalComD, SubNivel, C188), TRUE, T188)</f>
        <v/>
      </c>
      <c r="P188" s="584">
        <f>IF(I188="", "", IFERROR(VLOOKUP(VALUE(I188), _BaseAbril2026, 5, 0), IFERROR(VLOOKUP(TEXT(I188, "@"), _BaseAbril2026, 5, 0), "")))</f>
        <v/>
      </c>
      <c r="Q188" s="585">
        <f>IFERROR(IF(S188="BDI1", TRUNC(P188*(1+$R$18), 2),IF(S188="BDI2", TRUNC(P188*(1+$Q$18), 2), "")), "")</f>
        <v/>
      </c>
      <c r="R188" s="586">
        <f>_xlfn.IFS(G188="ETAPA", SUMIFS(ValorTotalSemD, Nivel, A188), G188="SUB-ETAPA", SUMIFS(ValorTotalSemD, SubNivel, C188), TRUE, U188)</f>
        <v/>
      </c>
      <c r="S188" s="587">
        <f>IF(G188="","",IF(OR(G188="etapa",G188="sub-etapa"),"",OFFSET(MCQ!M$20,ROW(M188)-ROW(M$20),0)))</f>
        <v/>
      </c>
      <c r="T188" s="588">
        <f>IFERROR(TRUNC(L188*N188,2),"")</f>
        <v/>
      </c>
      <c r="U188" s="589">
        <f>IFERROR(TRUNC(L188*Q188,2),"")</f>
        <v/>
      </c>
    </row>
    <row r="189">
      <c r="A189" s="18">
        <f>OFFSET(MCQ!A$20,ROW(A189)-ROW(A$20),0)</f>
        <v/>
      </c>
      <c r="B189" s="18">
        <f>OFFSET(MCQ!B$20,ROW(B189)-ROW(B$20),0)</f>
        <v/>
      </c>
      <c r="C189" s="18">
        <f>OFFSET(MCQ!C$20,ROW(C189)-ROW(C$20),0)</f>
        <v/>
      </c>
      <c r="D189" s="18">
        <f>OFFSET(MCQ!D$20,ROW(D189)-ROW(D$20),0)</f>
        <v/>
      </c>
      <c r="E189" s="18">
        <f>OFFSET(MCQ!E$20,ROW(E189)-ROW(E$20),0)</f>
        <v/>
      </c>
      <c r="F189" s="18" t="n"/>
      <c r="G189" s="233">
        <f>OFFSET(MCQ!G$20,ROW(G189)-ROW(G$20),0)</f>
        <v/>
      </c>
      <c r="H189" s="583">
        <f>IF(G189="","",OFFSET(MCQ!H$20,ROW(H189)-ROW(H$20),0))</f>
        <v/>
      </c>
      <c r="I189" s="24">
        <f>IF(G189="","",IF(OR(G189="etapa",G189="sub-etapa"),"",OFFSET(MCQ!I$20,ROW(I189)-ROW(I$20),0)))</f>
        <v/>
      </c>
      <c r="J189" s="25">
        <f>IF(G189="","",OFFSET(MCQ!J$20,ROW(J189)-ROW(J$20),0))</f>
        <v/>
      </c>
      <c r="K189" s="24">
        <f>IF(G189="","",IF(OR(G189="etapa",G189="sub-etapa"),"",OFFSET(MCQ!K$20,ROW(K189)-ROW(K$20),0)))</f>
        <v/>
      </c>
      <c r="L189" s="26">
        <f>IF(G189="","",IF(OR(G189="etapa",G189="sub-etapa"),"",TRUNC(OFFSET(MCQ!L$20,ROW(L189)-ROW(L$20),0),2)))</f>
        <v/>
      </c>
      <c r="M189" s="584">
        <f>IF(I189="", "", IFERROR(VLOOKUP(VALUE(I189), _BaseAbril2026, 4, 0), IFERROR(VLOOKUP(TEXT(I189, "@"), _BaseAbril2026, 4, 0), "")))</f>
        <v/>
      </c>
      <c r="N189" s="585">
        <f>IFERROR(IF(S189="BDI1", TRUNC(M189*(1+$O$18), 2),IF(S189="BDI2", TRUNC(M189*(1+$N$18), 2), "")), "")</f>
        <v/>
      </c>
      <c r="O189" s="586">
        <f>_xlfn.IFS(G189="ETAPA", SUMIFS(ValorTotalComD, Nivel, A189), G189="SUB-ETAPA", SUMIFS(ValorTotalComD, SubNivel, C189), TRUE, T189)</f>
        <v/>
      </c>
      <c r="P189" s="584">
        <f>IF(I189="", "", IFERROR(VLOOKUP(VALUE(I189), _BaseAbril2026, 5, 0), IFERROR(VLOOKUP(TEXT(I189, "@"), _BaseAbril2026, 5, 0), "")))</f>
        <v/>
      </c>
      <c r="Q189" s="585">
        <f>IFERROR(IF(S189="BDI1", TRUNC(P189*(1+$R$18), 2),IF(S189="BDI2", TRUNC(P189*(1+$Q$18), 2), "")), "")</f>
        <v/>
      </c>
      <c r="R189" s="586">
        <f>_xlfn.IFS(G189="ETAPA", SUMIFS(ValorTotalSemD, Nivel, A189), G189="SUB-ETAPA", SUMIFS(ValorTotalSemD, SubNivel, C189), TRUE, U189)</f>
        <v/>
      </c>
      <c r="S189" s="587">
        <f>IF(G189="","",IF(OR(G189="etapa",G189="sub-etapa"),"",OFFSET(MCQ!M$20,ROW(M189)-ROW(M$20),0)))</f>
        <v/>
      </c>
      <c r="T189" s="588">
        <f>IFERROR(TRUNC(L189*N189,2),"")</f>
        <v/>
      </c>
      <c r="U189" s="589">
        <f>IFERROR(TRUNC(L189*Q189,2),"")</f>
        <v/>
      </c>
    </row>
    <row r="190">
      <c r="A190" s="18">
        <f>OFFSET(MCQ!A$20,ROW(A190)-ROW(A$20),0)</f>
        <v/>
      </c>
      <c r="B190" s="18">
        <f>OFFSET(MCQ!B$20,ROW(B190)-ROW(B$20),0)</f>
        <v/>
      </c>
      <c r="C190" s="18">
        <f>OFFSET(MCQ!C$20,ROW(C190)-ROW(C$20),0)</f>
        <v/>
      </c>
      <c r="D190" s="18">
        <f>OFFSET(MCQ!D$20,ROW(D190)-ROW(D$20),0)</f>
        <v/>
      </c>
      <c r="E190" s="18">
        <f>OFFSET(MCQ!E$20,ROW(E190)-ROW(E$20),0)</f>
        <v/>
      </c>
      <c r="F190" s="18" t="n"/>
      <c r="G190" s="233">
        <f>OFFSET(MCQ!G$20,ROW(G190)-ROW(G$20),0)</f>
        <v/>
      </c>
      <c r="H190" s="583">
        <f>IF(G190="","",OFFSET(MCQ!H$20,ROW(H190)-ROW(H$20),0))</f>
        <v/>
      </c>
      <c r="I190" s="24">
        <f>IF(G190="","",IF(OR(G190="etapa",G190="sub-etapa"),"",OFFSET(MCQ!I$20,ROW(I190)-ROW(I$20),0)))</f>
        <v/>
      </c>
      <c r="J190" s="25">
        <f>IF(G190="","",OFFSET(MCQ!J$20,ROW(J190)-ROW(J$20),0))</f>
        <v/>
      </c>
      <c r="K190" s="24">
        <f>IF(G190="","",IF(OR(G190="etapa",G190="sub-etapa"),"",OFFSET(MCQ!K$20,ROW(K190)-ROW(K$20),0)))</f>
        <v/>
      </c>
      <c r="L190" s="26">
        <f>IF(G190="","",IF(OR(G190="etapa",G190="sub-etapa"),"",TRUNC(OFFSET(MCQ!L$20,ROW(L190)-ROW(L$20),0),2)))</f>
        <v/>
      </c>
      <c r="M190" s="584">
        <f>IF(I190="", "", IFERROR(VLOOKUP(VALUE(I190), _BaseAbril2026, 4, 0), IFERROR(VLOOKUP(TEXT(I190, "@"), _BaseAbril2026, 4, 0), "")))</f>
        <v/>
      </c>
      <c r="N190" s="585">
        <f>IFERROR(IF(S190="BDI1", TRUNC(M190*(1+$O$18), 2),IF(S190="BDI2", TRUNC(M190*(1+$N$18), 2), "")), "")</f>
        <v/>
      </c>
      <c r="O190" s="586">
        <f>_xlfn.IFS(G190="ETAPA", SUMIFS(ValorTotalComD, Nivel, A190), G190="SUB-ETAPA", SUMIFS(ValorTotalComD, SubNivel, C190), TRUE, T190)</f>
        <v/>
      </c>
      <c r="P190" s="584">
        <f>IF(I190="", "", IFERROR(VLOOKUP(VALUE(I190), _BaseAbril2026, 5, 0), IFERROR(VLOOKUP(TEXT(I190, "@"), _BaseAbril2026, 5, 0), "")))</f>
        <v/>
      </c>
      <c r="Q190" s="585">
        <f>IFERROR(IF(S190="BDI1", TRUNC(P190*(1+$R$18), 2),IF(S190="BDI2", TRUNC(P190*(1+$Q$18), 2), "")), "")</f>
        <v/>
      </c>
      <c r="R190" s="586">
        <f>_xlfn.IFS(G190="ETAPA", SUMIFS(ValorTotalSemD, Nivel, A190), G190="SUB-ETAPA", SUMIFS(ValorTotalSemD, SubNivel, C190), TRUE, U190)</f>
        <v/>
      </c>
      <c r="S190" s="587">
        <f>IF(G190="","",IF(OR(G190="etapa",G190="sub-etapa"),"",OFFSET(MCQ!M$20,ROW(M190)-ROW(M$20),0)))</f>
        <v/>
      </c>
      <c r="T190" s="588">
        <f>IFERROR(TRUNC(L190*N190,2),"")</f>
        <v/>
      </c>
      <c r="U190" s="589">
        <f>IFERROR(TRUNC(L190*Q190,2),"")</f>
        <v/>
      </c>
    </row>
    <row r="191">
      <c r="A191" s="18">
        <f>OFFSET(MCQ!A$20,ROW(A191)-ROW(A$20),0)</f>
        <v/>
      </c>
      <c r="B191" s="18">
        <f>OFFSET(MCQ!B$20,ROW(B191)-ROW(B$20),0)</f>
        <v/>
      </c>
      <c r="C191" s="18">
        <f>OFFSET(MCQ!C$20,ROW(C191)-ROW(C$20),0)</f>
        <v/>
      </c>
      <c r="D191" s="18">
        <f>OFFSET(MCQ!D$20,ROW(D191)-ROW(D$20),0)</f>
        <v/>
      </c>
      <c r="E191" s="18">
        <f>OFFSET(MCQ!E$20,ROW(E191)-ROW(E$20),0)</f>
        <v/>
      </c>
      <c r="F191" s="18" t="n"/>
      <c r="G191" s="233">
        <f>OFFSET(MCQ!G$20,ROW(G191)-ROW(G$20),0)</f>
        <v/>
      </c>
      <c r="H191" s="583">
        <f>IF(G191="","",OFFSET(MCQ!H$20,ROW(H191)-ROW(H$20),0))</f>
        <v/>
      </c>
      <c r="I191" s="24">
        <f>IF(G191="","",IF(OR(G191="etapa",G191="sub-etapa"),"",OFFSET(MCQ!I$20,ROW(I191)-ROW(I$20),0)))</f>
        <v/>
      </c>
      <c r="J191" s="25">
        <f>IF(G191="","",OFFSET(MCQ!J$20,ROW(J191)-ROW(J$20),0))</f>
        <v/>
      </c>
      <c r="K191" s="24">
        <f>IF(G191="","",IF(OR(G191="etapa",G191="sub-etapa"),"",OFFSET(MCQ!K$20,ROW(K191)-ROW(K$20),0)))</f>
        <v/>
      </c>
      <c r="L191" s="26">
        <f>IF(G191="","",IF(OR(G191="etapa",G191="sub-etapa"),"",TRUNC(OFFSET(MCQ!L$20,ROW(L191)-ROW(L$20),0),2)))</f>
        <v/>
      </c>
      <c r="M191" s="584">
        <f>IF(I191="", "", IFERROR(VLOOKUP(VALUE(I191), _BaseAbril2026, 4, 0), IFERROR(VLOOKUP(TEXT(I191, "@"), _BaseAbril2026, 4, 0), "")))</f>
        <v/>
      </c>
      <c r="N191" s="585">
        <f>IFERROR(IF(S191="BDI1", TRUNC(M191*(1+$O$18), 2),IF(S191="BDI2", TRUNC(M191*(1+$N$18), 2), "")), "")</f>
        <v/>
      </c>
      <c r="O191" s="586">
        <f>_xlfn.IFS(G191="ETAPA", SUMIFS(ValorTotalComD, Nivel, A191), G191="SUB-ETAPA", SUMIFS(ValorTotalComD, SubNivel, C191), TRUE, T191)</f>
        <v/>
      </c>
      <c r="P191" s="584">
        <f>IF(I191="", "", IFERROR(VLOOKUP(VALUE(I191), _BaseAbril2026, 5, 0), IFERROR(VLOOKUP(TEXT(I191, "@"), _BaseAbril2026, 5, 0), "")))</f>
        <v/>
      </c>
      <c r="Q191" s="585">
        <f>IFERROR(IF(S191="BDI1", TRUNC(P191*(1+$R$18), 2),IF(S191="BDI2", TRUNC(P191*(1+$Q$18), 2), "")), "")</f>
        <v/>
      </c>
      <c r="R191" s="586">
        <f>_xlfn.IFS(G191="ETAPA", SUMIFS(ValorTotalSemD, Nivel, A191), G191="SUB-ETAPA", SUMIFS(ValorTotalSemD, SubNivel, C191), TRUE, U191)</f>
        <v/>
      </c>
      <c r="S191" s="587">
        <f>IF(G191="","",IF(OR(G191="etapa",G191="sub-etapa"),"",OFFSET(MCQ!M$20,ROW(M191)-ROW(M$20),0)))</f>
        <v/>
      </c>
      <c r="T191" s="588">
        <f>IFERROR(TRUNC(L191*N191,2),"")</f>
        <v/>
      </c>
      <c r="U191" s="589">
        <f>IFERROR(TRUNC(L191*Q191,2),"")</f>
        <v/>
      </c>
    </row>
    <row r="192">
      <c r="A192" s="18">
        <f>OFFSET(MCQ!A$20,ROW(A192)-ROW(A$20),0)</f>
        <v/>
      </c>
      <c r="B192" s="18">
        <f>OFFSET(MCQ!B$20,ROW(B192)-ROW(B$20),0)</f>
        <v/>
      </c>
      <c r="C192" s="18">
        <f>OFFSET(MCQ!C$20,ROW(C192)-ROW(C$20),0)</f>
        <v/>
      </c>
      <c r="D192" s="18">
        <f>OFFSET(MCQ!D$20,ROW(D192)-ROW(D$20),0)</f>
        <v/>
      </c>
      <c r="E192" s="18">
        <f>OFFSET(MCQ!E$20,ROW(E192)-ROW(E$20),0)</f>
        <v/>
      </c>
      <c r="F192" s="18" t="n"/>
      <c r="G192" s="233">
        <f>OFFSET(MCQ!G$20,ROW(G192)-ROW(G$20),0)</f>
        <v/>
      </c>
      <c r="H192" s="583">
        <f>IF(G192="","",OFFSET(MCQ!H$20,ROW(H192)-ROW(H$20),0))</f>
        <v/>
      </c>
      <c r="I192" s="24">
        <f>IF(G192="","",IF(OR(G192="etapa",G192="sub-etapa"),"",OFFSET(MCQ!I$20,ROW(I192)-ROW(I$20),0)))</f>
        <v/>
      </c>
      <c r="J192" s="25">
        <f>IF(G192="","",OFFSET(MCQ!J$20,ROW(J192)-ROW(J$20),0))</f>
        <v/>
      </c>
      <c r="K192" s="24">
        <f>IF(G192="","",IF(OR(G192="etapa",G192="sub-etapa"),"",OFFSET(MCQ!K$20,ROW(K192)-ROW(K$20),0)))</f>
        <v/>
      </c>
      <c r="L192" s="26">
        <f>IF(G192="","",IF(OR(G192="etapa",G192="sub-etapa"),"",TRUNC(OFFSET(MCQ!L$20,ROW(L192)-ROW(L$20),0),2)))</f>
        <v/>
      </c>
      <c r="M192" s="584">
        <f>IF(I192="", "", IFERROR(VLOOKUP(VALUE(I192), _BaseAbril2026, 4, 0), IFERROR(VLOOKUP(TEXT(I192, "@"), _BaseAbril2026, 4, 0), "")))</f>
        <v/>
      </c>
      <c r="N192" s="585">
        <f>IFERROR(IF(S192="BDI1", TRUNC(M192*(1+$O$18), 2),IF(S192="BDI2", TRUNC(M192*(1+$N$18), 2), "")), "")</f>
        <v/>
      </c>
      <c r="O192" s="586">
        <f>_xlfn.IFS(G192="ETAPA", SUMIFS(ValorTotalComD, Nivel, A192), G192="SUB-ETAPA", SUMIFS(ValorTotalComD, SubNivel, C192), TRUE, T192)</f>
        <v/>
      </c>
      <c r="P192" s="584">
        <f>IF(I192="", "", IFERROR(VLOOKUP(VALUE(I192), _BaseAbril2026, 5, 0), IFERROR(VLOOKUP(TEXT(I192, "@"), _BaseAbril2026, 5, 0), "")))</f>
        <v/>
      </c>
      <c r="Q192" s="585">
        <f>IFERROR(IF(S192="BDI1", TRUNC(P192*(1+$R$18), 2),IF(S192="BDI2", TRUNC(P192*(1+$Q$18), 2), "")), "")</f>
        <v/>
      </c>
      <c r="R192" s="586">
        <f>_xlfn.IFS(G192="ETAPA", SUMIFS(ValorTotalSemD, Nivel, A192), G192="SUB-ETAPA", SUMIFS(ValorTotalSemD, SubNivel, C192), TRUE, U192)</f>
        <v/>
      </c>
      <c r="S192" s="587">
        <f>IF(G192="","",IF(OR(G192="etapa",G192="sub-etapa"),"",OFFSET(MCQ!M$20,ROW(M192)-ROW(M$20),0)))</f>
        <v/>
      </c>
      <c r="T192" s="588">
        <f>IFERROR(TRUNC(L192*N192,2),"")</f>
        <v/>
      </c>
      <c r="U192" s="589">
        <f>IFERROR(TRUNC(L192*Q192,2),"")</f>
        <v/>
      </c>
    </row>
    <row r="193">
      <c r="A193" s="18">
        <f>OFFSET(MCQ!A$20,ROW(A193)-ROW(A$20),0)</f>
        <v/>
      </c>
      <c r="B193" s="18">
        <f>OFFSET(MCQ!B$20,ROW(B193)-ROW(B$20),0)</f>
        <v/>
      </c>
      <c r="C193" s="18">
        <f>OFFSET(MCQ!C$20,ROW(C193)-ROW(C$20),0)</f>
        <v/>
      </c>
      <c r="D193" s="18">
        <f>OFFSET(MCQ!D$20,ROW(D193)-ROW(D$20),0)</f>
        <v/>
      </c>
      <c r="E193" s="18">
        <f>OFFSET(MCQ!E$20,ROW(E193)-ROW(E$20),0)</f>
        <v/>
      </c>
      <c r="F193" s="18" t="n"/>
      <c r="G193" s="233">
        <f>OFFSET(MCQ!G$20,ROW(G193)-ROW(G$20),0)</f>
        <v/>
      </c>
      <c r="H193" s="583">
        <f>IF(G193="","",OFFSET(MCQ!H$20,ROW(H193)-ROW(H$20),0))</f>
        <v/>
      </c>
      <c r="I193" s="24">
        <f>IF(G193="","",IF(OR(G193="etapa",G193="sub-etapa"),"",OFFSET(MCQ!I$20,ROW(I193)-ROW(I$20),0)))</f>
        <v/>
      </c>
      <c r="J193" s="25">
        <f>IF(G193="","",OFFSET(MCQ!J$20,ROW(J193)-ROW(J$20),0))</f>
        <v/>
      </c>
      <c r="K193" s="24">
        <f>IF(G193="","",IF(OR(G193="etapa",G193="sub-etapa"),"",OFFSET(MCQ!K$20,ROW(K193)-ROW(K$20),0)))</f>
        <v/>
      </c>
      <c r="L193" s="26">
        <f>IF(G193="","",IF(OR(G193="etapa",G193="sub-etapa"),"",TRUNC(OFFSET(MCQ!L$20,ROW(L193)-ROW(L$20),0),2)))</f>
        <v/>
      </c>
      <c r="M193" s="584">
        <f>IF(I193="", "", IFERROR(VLOOKUP(VALUE(I193), _BaseAbril2026, 4, 0), IFERROR(VLOOKUP(TEXT(I193, "@"), _BaseAbril2026, 4, 0), "")))</f>
        <v/>
      </c>
      <c r="N193" s="585">
        <f>IFERROR(IF(S193="BDI1", TRUNC(M193*(1+$O$18), 2),IF(S193="BDI2", TRUNC(M193*(1+$N$18), 2), "")), "")</f>
        <v/>
      </c>
      <c r="O193" s="586">
        <f>_xlfn.IFS(G193="ETAPA", SUMIFS(ValorTotalComD, Nivel, A193), G193="SUB-ETAPA", SUMIFS(ValorTotalComD, SubNivel, C193), TRUE, T193)</f>
        <v/>
      </c>
      <c r="P193" s="584">
        <f>IF(I193="", "", IFERROR(VLOOKUP(VALUE(I193), _BaseAbril2026, 5, 0), IFERROR(VLOOKUP(TEXT(I193, "@"), _BaseAbril2026, 5, 0), "")))</f>
        <v/>
      </c>
      <c r="Q193" s="585">
        <f>IFERROR(IF(S193="BDI1", TRUNC(P193*(1+$R$18), 2),IF(S193="BDI2", TRUNC(P193*(1+$Q$18), 2), "")), "")</f>
        <v/>
      </c>
      <c r="R193" s="586">
        <f>_xlfn.IFS(G193="ETAPA", SUMIFS(ValorTotalSemD, Nivel, A193), G193="SUB-ETAPA", SUMIFS(ValorTotalSemD, SubNivel, C193), TRUE, U193)</f>
        <v/>
      </c>
      <c r="S193" s="587">
        <f>IF(G193="","",IF(OR(G193="etapa",G193="sub-etapa"),"",OFFSET(MCQ!M$20,ROW(M193)-ROW(M$20),0)))</f>
        <v/>
      </c>
      <c r="T193" s="588">
        <f>IFERROR(TRUNC(L193*N193,2),"")</f>
        <v/>
      </c>
      <c r="U193" s="589">
        <f>IFERROR(TRUNC(L193*Q193,2),"")</f>
        <v/>
      </c>
    </row>
    <row r="194">
      <c r="A194" s="18">
        <f>OFFSET(MCQ!A$20,ROW(A194)-ROW(A$20),0)</f>
        <v/>
      </c>
      <c r="B194" s="18">
        <f>OFFSET(MCQ!B$20,ROW(B194)-ROW(B$20),0)</f>
        <v/>
      </c>
      <c r="C194" s="18">
        <f>OFFSET(MCQ!C$20,ROW(C194)-ROW(C$20),0)</f>
        <v/>
      </c>
      <c r="D194" s="18">
        <f>OFFSET(MCQ!D$20,ROW(D194)-ROW(D$20),0)</f>
        <v/>
      </c>
      <c r="E194" s="18">
        <f>OFFSET(MCQ!E$20,ROW(E194)-ROW(E$20),0)</f>
        <v/>
      </c>
      <c r="F194" s="18" t="n"/>
      <c r="G194" s="233">
        <f>OFFSET(MCQ!G$20,ROW(G194)-ROW(G$20),0)</f>
        <v/>
      </c>
      <c r="H194" s="583">
        <f>IF(G194="","",OFFSET(MCQ!H$20,ROW(H194)-ROW(H$20),0))</f>
        <v/>
      </c>
      <c r="I194" s="24">
        <f>IF(G194="","",IF(OR(G194="etapa",G194="sub-etapa"),"",OFFSET(MCQ!I$20,ROW(I194)-ROW(I$20),0)))</f>
        <v/>
      </c>
      <c r="J194" s="25">
        <f>IF(G194="","",OFFSET(MCQ!J$20,ROW(J194)-ROW(J$20),0))</f>
        <v/>
      </c>
      <c r="K194" s="24">
        <f>IF(G194="","",IF(OR(G194="etapa",G194="sub-etapa"),"",OFFSET(MCQ!K$20,ROW(K194)-ROW(K$20),0)))</f>
        <v/>
      </c>
      <c r="L194" s="26">
        <f>IF(G194="","",IF(OR(G194="etapa",G194="sub-etapa"),"",TRUNC(OFFSET(MCQ!L$20,ROW(L194)-ROW(L$20),0),2)))</f>
        <v/>
      </c>
      <c r="M194" s="584">
        <f>IF(I194="", "", IFERROR(VLOOKUP(VALUE(I194), _BaseAbril2026, 4, 0), IFERROR(VLOOKUP(TEXT(I194, "@"), _BaseAbril2026, 4, 0), "")))</f>
        <v/>
      </c>
      <c r="N194" s="585">
        <f>IFERROR(IF(S194="BDI1", TRUNC(M194*(1+$O$18), 2),IF(S194="BDI2", TRUNC(M194*(1+$N$18), 2), "")), "")</f>
        <v/>
      </c>
      <c r="O194" s="586">
        <f>_xlfn.IFS(G194="ETAPA", SUMIFS(ValorTotalComD, Nivel, A194), G194="SUB-ETAPA", SUMIFS(ValorTotalComD, SubNivel, C194), TRUE, T194)</f>
        <v/>
      </c>
      <c r="P194" s="584">
        <f>IF(I194="", "", IFERROR(VLOOKUP(VALUE(I194), _BaseAbril2026, 5, 0), IFERROR(VLOOKUP(TEXT(I194, "@"), _BaseAbril2026, 5, 0), "")))</f>
        <v/>
      </c>
      <c r="Q194" s="585">
        <f>IFERROR(IF(S194="BDI1", TRUNC(P194*(1+$R$18), 2),IF(S194="BDI2", TRUNC(P194*(1+$Q$18), 2), "")), "")</f>
        <v/>
      </c>
      <c r="R194" s="586">
        <f>_xlfn.IFS(G194="ETAPA", SUMIFS(ValorTotalSemD, Nivel, A194), G194="SUB-ETAPA", SUMIFS(ValorTotalSemD, SubNivel, C194), TRUE, U194)</f>
        <v/>
      </c>
      <c r="S194" s="587">
        <f>IF(G194="","",IF(OR(G194="etapa",G194="sub-etapa"),"",OFFSET(MCQ!M$20,ROW(M194)-ROW(M$20),0)))</f>
        <v/>
      </c>
      <c r="T194" s="588">
        <f>IFERROR(TRUNC(L194*N194,2),"")</f>
        <v/>
      </c>
      <c r="U194" s="589">
        <f>IFERROR(TRUNC(L194*Q194,2),"")</f>
        <v/>
      </c>
    </row>
    <row r="195">
      <c r="A195" s="18">
        <f>OFFSET(MCQ!A$20,ROW(A195)-ROW(A$20),0)</f>
        <v/>
      </c>
      <c r="B195" s="18">
        <f>OFFSET(MCQ!B$20,ROW(B195)-ROW(B$20),0)</f>
        <v/>
      </c>
      <c r="C195" s="18">
        <f>OFFSET(MCQ!C$20,ROW(C195)-ROW(C$20),0)</f>
        <v/>
      </c>
      <c r="D195" s="18">
        <f>OFFSET(MCQ!D$20,ROW(D195)-ROW(D$20),0)</f>
        <v/>
      </c>
      <c r="E195" s="18">
        <f>OFFSET(MCQ!E$20,ROW(E195)-ROW(E$20),0)</f>
        <v/>
      </c>
      <c r="F195" s="18" t="n"/>
      <c r="G195" s="233">
        <f>OFFSET(MCQ!G$20,ROW(G195)-ROW(G$20),0)</f>
        <v/>
      </c>
      <c r="H195" s="583">
        <f>IF(G195="","",OFFSET(MCQ!H$20,ROW(H195)-ROW(H$20),0))</f>
        <v/>
      </c>
      <c r="I195" s="24">
        <f>IF(G195="","",IF(OR(G195="etapa",G195="sub-etapa"),"",OFFSET(MCQ!I$20,ROW(I195)-ROW(I$20),0)))</f>
        <v/>
      </c>
      <c r="J195" s="25">
        <f>IF(G195="","",OFFSET(MCQ!J$20,ROW(J195)-ROW(J$20),0))</f>
        <v/>
      </c>
      <c r="K195" s="24">
        <f>IF(G195="","",IF(OR(G195="etapa",G195="sub-etapa"),"",OFFSET(MCQ!K$20,ROW(K195)-ROW(K$20),0)))</f>
        <v/>
      </c>
      <c r="L195" s="26">
        <f>IF(G195="","",IF(OR(G195="etapa",G195="sub-etapa"),"",TRUNC(OFFSET(MCQ!L$20,ROW(L195)-ROW(L$20),0),2)))</f>
        <v/>
      </c>
      <c r="M195" s="584">
        <f>IF(I195="", "", IFERROR(VLOOKUP(VALUE(I195), _BaseAbril2026, 4, 0), IFERROR(VLOOKUP(TEXT(I195, "@"), _BaseAbril2026, 4, 0), "")))</f>
        <v/>
      </c>
      <c r="N195" s="585">
        <f>IFERROR(IF(S195="BDI1", TRUNC(M195*(1+$O$18), 2),IF(S195="BDI2", TRUNC(M195*(1+$N$18), 2), "")), "")</f>
        <v/>
      </c>
      <c r="O195" s="586">
        <f>_xlfn.IFS(G195="ETAPA", SUMIFS(ValorTotalComD, Nivel, A195), G195="SUB-ETAPA", SUMIFS(ValorTotalComD, SubNivel, C195), TRUE, T195)</f>
        <v/>
      </c>
      <c r="P195" s="584">
        <f>IF(I195="", "", IFERROR(VLOOKUP(VALUE(I195), _BaseAbril2026, 5, 0), IFERROR(VLOOKUP(TEXT(I195, "@"), _BaseAbril2026, 5, 0), "")))</f>
        <v/>
      </c>
      <c r="Q195" s="585">
        <f>IFERROR(IF(S195="BDI1", TRUNC(P195*(1+$R$18), 2),IF(S195="BDI2", TRUNC(P195*(1+$Q$18), 2), "")), "")</f>
        <v/>
      </c>
      <c r="R195" s="586">
        <f>_xlfn.IFS(G195="ETAPA", SUMIFS(ValorTotalSemD, Nivel, A195), G195="SUB-ETAPA", SUMIFS(ValorTotalSemD, SubNivel, C195), TRUE, U195)</f>
        <v/>
      </c>
      <c r="S195" s="587">
        <f>IF(G195="","",IF(OR(G195="etapa",G195="sub-etapa"),"",OFFSET(MCQ!M$20,ROW(M195)-ROW(M$20),0)))</f>
        <v/>
      </c>
      <c r="T195" s="588">
        <f>IFERROR(TRUNC(L195*N195,2),"")</f>
        <v/>
      </c>
      <c r="U195" s="589">
        <f>IFERROR(TRUNC(L195*Q195,2),"")</f>
        <v/>
      </c>
    </row>
    <row r="196">
      <c r="A196" s="18">
        <f>OFFSET(MCQ!A$20,ROW(A196)-ROW(A$20),0)</f>
        <v/>
      </c>
      <c r="B196" s="18">
        <f>OFFSET(MCQ!B$20,ROW(B196)-ROW(B$20),0)</f>
        <v/>
      </c>
      <c r="C196" s="18">
        <f>OFFSET(MCQ!C$20,ROW(C196)-ROW(C$20),0)</f>
        <v/>
      </c>
      <c r="D196" s="18">
        <f>OFFSET(MCQ!D$20,ROW(D196)-ROW(D$20),0)</f>
        <v/>
      </c>
      <c r="E196" s="18">
        <f>OFFSET(MCQ!E$20,ROW(E196)-ROW(E$20),0)</f>
        <v/>
      </c>
      <c r="F196" s="18" t="n"/>
      <c r="G196" s="233">
        <f>OFFSET(MCQ!G$20,ROW(G196)-ROW(G$20),0)</f>
        <v/>
      </c>
      <c r="H196" s="583">
        <f>IF(G196="","",OFFSET(MCQ!H$20,ROW(H196)-ROW(H$20),0))</f>
        <v/>
      </c>
      <c r="I196" s="24">
        <f>IF(G196="","",IF(OR(G196="etapa",G196="sub-etapa"),"",OFFSET(MCQ!I$20,ROW(I196)-ROW(I$20),0)))</f>
        <v/>
      </c>
      <c r="J196" s="25">
        <f>IF(G196="","",OFFSET(MCQ!J$20,ROW(J196)-ROW(J$20),0))</f>
        <v/>
      </c>
      <c r="K196" s="24">
        <f>IF(G196="","",IF(OR(G196="etapa",G196="sub-etapa"),"",OFFSET(MCQ!K$20,ROW(K196)-ROW(K$20),0)))</f>
        <v/>
      </c>
      <c r="L196" s="26">
        <f>IF(G196="","",IF(OR(G196="etapa",G196="sub-etapa"),"",TRUNC(OFFSET(MCQ!L$20,ROW(L196)-ROW(L$20),0),2)))</f>
        <v/>
      </c>
      <c r="M196" s="584">
        <f>IF(I196="", "", IFERROR(VLOOKUP(VALUE(I196), _BaseAbril2026, 4, 0), IFERROR(VLOOKUP(TEXT(I196, "@"), _BaseAbril2026, 4, 0), "")))</f>
        <v/>
      </c>
      <c r="N196" s="585">
        <f>IFERROR(IF(S196="BDI1", TRUNC(M196*(1+$O$18), 2),IF(S196="BDI2", TRUNC(M196*(1+$N$18), 2), "")), "")</f>
        <v/>
      </c>
      <c r="O196" s="586">
        <f>_xlfn.IFS(G196="ETAPA", SUMIFS(ValorTotalComD, Nivel, A196), G196="SUB-ETAPA", SUMIFS(ValorTotalComD, SubNivel, C196), TRUE, T196)</f>
        <v/>
      </c>
      <c r="P196" s="584">
        <f>IF(I196="", "", IFERROR(VLOOKUP(VALUE(I196), _BaseAbril2026, 5, 0), IFERROR(VLOOKUP(TEXT(I196, "@"), _BaseAbril2026, 5, 0), "")))</f>
        <v/>
      </c>
      <c r="Q196" s="585">
        <f>IFERROR(IF(S196="BDI1", TRUNC(P196*(1+$R$18), 2),IF(S196="BDI2", TRUNC(P196*(1+$Q$18), 2), "")), "")</f>
        <v/>
      </c>
      <c r="R196" s="586">
        <f>_xlfn.IFS(G196="ETAPA", SUMIFS(ValorTotalSemD, Nivel, A196), G196="SUB-ETAPA", SUMIFS(ValorTotalSemD, SubNivel, C196), TRUE, U196)</f>
        <v/>
      </c>
      <c r="S196" s="587">
        <f>IF(G196="","",IF(OR(G196="etapa",G196="sub-etapa"),"",OFFSET(MCQ!M$20,ROW(M196)-ROW(M$20),0)))</f>
        <v/>
      </c>
      <c r="T196" s="588">
        <f>IFERROR(TRUNC(L196*N196,2),"")</f>
        <v/>
      </c>
      <c r="U196" s="589">
        <f>IFERROR(TRUNC(L196*Q196,2),"")</f>
        <v/>
      </c>
    </row>
    <row r="197">
      <c r="A197" s="18">
        <f>OFFSET(MCQ!A$20,ROW(A197)-ROW(A$20),0)</f>
        <v/>
      </c>
      <c r="B197" s="18">
        <f>OFFSET(MCQ!B$20,ROW(B197)-ROW(B$20),0)</f>
        <v/>
      </c>
      <c r="C197" s="18">
        <f>OFFSET(MCQ!C$20,ROW(C197)-ROW(C$20),0)</f>
        <v/>
      </c>
      <c r="D197" s="18">
        <f>OFFSET(MCQ!D$20,ROW(D197)-ROW(D$20),0)</f>
        <v/>
      </c>
      <c r="E197" s="18">
        <f>OFFSET(MCQ!E$20,ROW(E197)-ROW(E$20),0)</f>
        <v/>
      </c>
      <c r="F197" s="18" t="n"/>
      <c r="G197" s="233">
        <f>OFFSET(MCQ!G$20,ROW(G197)-ROW(G$20),0)</f>
        <v/>
      </c>
      <c r="H197" s="583">
        <f>IF(G197="","",OFFSET(MCQ!H$20,ROW(H197)-ROW(H$20),0))</f>
        <v/>
      </c>
      <c r="I197" s="24">
        <f>IF(G197="","",IF(OR(G197="etapa",G197="sub-etapa"),"",OFFSET(MCQ!I$20,ROW(I197)-ROW(I$20),0)))</f>
        <v/>
      </c>
      <c r="J197" s="25">
        <f>IF(G197="","",OFFSET(MCQ!J$20,ROW(J197)-ROW(J$20),0))</f>
        <v/>
      </c>
      <c r="K197" s="24">
        <f>IF(G197="","",IF(OR(G197="etapa",G197="sub-etapa"),"",OFFSET(MCQ!K$20,ROW(K197)-ROW(K$20),0)))</f>
        <v/>
      </c>
      <c r="L197" s="26">
        <f>IF(G197="","",IF(OR(G197="etapa",G197="sub-etapa"),"",TRUNC(OFFSET(MCQ!L$20,ROW(L197)-ROW(L$20),0),2)))</f>
        <v/>
      </c>
      <c r="M197" s="584">
        <f>IF(I197="", "", IFERROR(VLOOKUP(VALUE(I197), _BaseAbril2026, 4, 0), IFERROR(VLOOKUP(TEXT(I197, "@"), _BaseAbril2026, 4, 0), "")))</f>
        <v/>
      </c>
      <c r="N197" s="585">
        <f>IFERROR(IF(S197="BDI1", TRUNC(M197*(1+$O$18), 2),IF(S197="BDI2", TRUNC(M197*(1+$N$18), 2), "")), "")</f>
        <v/>
      </c>
      <c r="O197" s="586">
        <f>_xlfn.IFS(G197="ETAPA", SUMIFS(ValorTotalComD, Nivel, A197), G197="SUB-ETAPA", SUMIFS(ValorTotalComD, SubNivel, C197), TRUE, T197)</f>
        <v/>
      </c>
      <c r="P197" s="584">
        <f>IF(I197="", "", IFERROR(VLOOKUP(VALUE(I197), _BaseAbril2026, 5, 0), IFERROR(VLOOKUP(TEXT(I197, "@"), _BaseAbril2026, 5, 0), "")))</f>
        <v/>
      </c>
      <c r="Q197" s="585">
        <f>IFERROR(IF(S197="BDI1", TRUNC(P197*(1+$R$18), 2),IF(S197="BDI2", TRUNC(P197*(1+$Q$18), 2), "")), "")</f>
        <v/>
      </c>
      <c r="R197" s="586">
        <f>_xlfn.IFS(G197="ETAPA", SUMIFS(ValorTotalSemD, Nivel, A197), G197="SUB-ETAPA", SUMIFS(ValorTotalSemD, SubNivel, C197), TRUE, U197)</f>
        <v/>
      </c>
      <c r="S197" s="587">
        <f>IF(G197="","",IF(OR(G197="etapa",G197="sub-etapa"),"",OFFSET(MCQ!M$20,ROW(M197)-ROW(M$20),0)))</f>
        <v/>
      </c>
      <c r="T197" s="588">
        <f>IFERROR(TRUNC(L197*N197,2),"")</f>
        <v/>
      </c>
      <c r="U197" s="589">
        <f>IFERROR(TRUNC(L197*Q197,2),"")</f>
        <v/>
      </c>
    </row>
    <row r="198">
      <c r="A198" s="18">
        <f>OFFSET(MCQ!A$20,ROW(A198)-ROW(A$20),0)</f>
        <v/>
      </c>
      <c r="B198" s="18">
        <f>OFFSET(MCQ!B$20,ROW(B198)-ROW(B$20),0)</f>
        <v/>
      </c>
      <c r="C198" s="18">
        <f>OFFSET(MCQ!C$20,ROW(C198)-ROW(C$20),0)</f>
        <v/>
      </c>
      <c r="D198" s="18">
        <f>OFFSET(MCQ!D$20,ROW(D198)-ROW(D$20),0)</f>
        <v/>
      </c>
      <c r="E198" s="18">
        <f>OFFSET(MCQ!E$20,ROW(E198)-ROW(E$20),0)</f>
        <v/>
      </c>
      <c r="F198" s="18" t="n"/>
      <c r="G198" s="233">
        <f>OFFSET(MCQ!G$20,ROW(G198)-ROW(G$20),0)</f>
        <v/>
      </c>
      <c r="H198" s="583">
        <f>IF(G198="","",OFFSET(MCQ!H$20,ROW(H198)-ROW(H$20),0))</f>
        <v/>
      </c>
      <c r="I198" s="24">
        <f>IF(G198="","",IF(OR(G198="etapa",G198="sub-etapa"),"",OFFSET(MCQ!I$20,ROW(I198)-ROW(I$20),0)))</f>
        <v/>
      </c>
      <c r="J198" s="25">
        <f>IF(G198="","",OFFSET(MCQ!J$20,ROW(J198)-ROW(J$20),0))</f>
        <v/>
      </c>
      <c r="K198" s="24">
        <f>IF(G198="","",IF(OR(G198="etapa",G198="sub-etapa"),"",OFFSET(MCQ!K$20,ROW(K198)-ROW(K$20),0)))</f>
        <v/>
      </c>
      <c r="L198" s="26">
        <f>IF(G198="","",IF(OR(G198="etapa",G198="sub-etapa"),"",TRUNC(OFFSET(MCQ!L$20,ROW(L198)-ROW(L$20),0),2)))</f>
        <v/>
      </c>
      <c r="M198" s="584">
        <f>IF(I198="", "", IFERROR(VLOOKUP(VALUE(I198), _BaseAbril2026, 4, 0), IFERROR(VLOOKUP(TEXT(I198, "@"), _BaseAbril2026, 4, 0), "")))</f>
        <v/>
      </c>
      <c r="N198" s="585">
        <f>IFERROR(IF(S198="BDI1", TRUNC(M198*(1+$O$18), 2),IF(S198="BDI2", TRUNC(M198*(1+$N$18), 2), "")), "")</f>
        <v/>
      </c>
      <c r="O198" s="586">
        <f>_xlfn.IFS(G198="ETAPA", SUMIFS(ValorTotalComD, Nivel, A198), G198="SUB-ETAPA", SUMIFS(ValorTotalComD, SubNivel, C198), TRUE, T198)</f>
        <v/>
      </c>
      <c r="P198" s="584">
        <f>IF(I198="", "", IFERROR(VLOOKUP(VALUE(I198), _BaseAbril2026, 5, 0), IFERROR(VLOOKUP(TEXT(I198, "@"), _BaseAbril2026, 5, 0), "")))</f>
        <v/>
      </c>
      <c r="Q198" s="585">
        <f>IFERROR(IF(S198="BDI1", TRUNC(P198*(1+$R$18), 2),IF(S198="BDI2", TRUNC(P198*(1+$Q$18), 2), "")), "")</f>
        <v/>
      </c>
      <c r="R198" s="586">
        <f>_xlfn.IFS(G198="ETAPA", SUMIFS(ValorTotalSemD, Nivel, A198), G198="SUB-ETAPA", SUMIFS(ValorTotalSemD, SubNivel, C198), TRUE, U198)</f>
        <v/>
      </c>
      <c r="S198" s="587">
        <f>IF(G198="","",IF(OR(G198="etapa",G198="sub-etapa"),"",OFFSET(MCQ!M$20,ROW(M198)-ROW(M$20),0)))</f>
        <v/>
      </c>
      <c r="T198" s="588">
        <f>IFERROR(TRUNC(L198*N198,2),"")</f>
        <v/>
      </c>
      <c r="U198" s="589">
        <f>IFERROR(TRUNC(L198*Q198,2),"")</f>
        <v/>
      </c>
    </row>
    <row r="199">
      <c r="A199" s="18">
        <f>OFFSET(MCQ!A$20,ROW(A199)-ROW(A$20),0)</f>
        <v/>
      </c>
      <c r="B199" s="18">
        <f>OFFSET(MCQ!B$20,ROW(B199)-ROW(B$20),0)</f>
        <v/>
      </c>
      <c r="C199" s="18">
        <f>OFFSET(MCQ!C$20,ROW(C199)-ROW(C$20),0)</f>
        <v/>
      </c>
      <c r="D199" s="18">
        <f>OFFSET(MCQ!D$20,ROW(D199)-ROW(D$20),0)</f>
        <v/>
      </c>
      <c r="E199" s="18">
        <f>OFFSET(MCQ!E$20,ROW(E199)-ROW(E$20),0)</f>
        <v/>
      </c>
      <c r="F199" s="18" t="n"/>
      <c r="G199" s="233">
        <f>OFFSET(MCQ!G$20,ROW(G199)-ROW(G$20),0)</f>
        <v/>
      </c>
      <c r="H199" s="583">
        <f>IF(G199="","",OFFSET(MCQ!H$20,ROW(H199)-ROW(H$20),0))</f>
        <v/>
      </c>
      <c r="I199" s="24">
        <f>IF(G199="","",IF(OR(G199="etapa",G199="sub-etapa"),"",OFFSET(MCQ!I$20,ROW(I199)-ROW(I$20),0)))</f>
        <v/>
      </c>
      <c r="J199" s="25">
        <f>IF(G199="","",OFFSET(MCQ!J$20,ROW(J199)-ROW(J$20),0))</f>
        <v/>
      </c>
      <c r="K199" s="24">
        <f>IF(G199="","",IF(OR(G199="etapa",G199="sub-etapa"),"",OFFSET(MCQ!K$20,ROW(K199)-ROW(K$20),0)))</f>
        <v/>
      </c>
      <c r="L199" s="26">
        <f>IF(G199="","",IF(OR(G199="etapa",G199="sub-etapa"),"",TRUNC(OFFSET(MCQ!L$20,ROW(L199)-ROW(L$20),0),2)))</f>
        <v/>
      </c>
      <c r="M199" s="584">
        <f>IF(I199="", "", IFERROR(VLOOKUP(VALUE(I199), _BaseAbril2026, 4, 0), IFERROR(VLOOKUP(TEXT(I199, "@"), _BaseAbril2026, 4, 0), "")))</f>
        <v/>
      </c>
      <c r="N199" s="585">
        <f>IFERROR(IF(S199="BDI1", TRUNC(M199*(1+$O$18), 2),IF(S199="BDI2", TRUNC(M199*(1+$N$18), 2), "")), "")</f>
        <v/>
      </c>
      <c r="O199" s="586">
        <f>_xlfn.IFS(G199="ETAPA", SUMIFS(ValorTotalComD, Nivel, A199), G199="SUB-ETAPA", SUMIFS(ValorTotalComD, SubNivel, C199), TRUE, T199)</f>
        <v/>
      </c>
      <c r="P199" s="584">
        <f>IF(I199="", "", IFERROR(VLOOKUP(VALUE(I199), _BaseAbril2026, 5, 0), IFERROR(VLOOKUP(TEXT(I199, "@"), _BaseAbril2026, 5, 0), "")))</f>
        <v/>
      </c>
      <c r="Q199" s="585">
        <f>IFERROR(IF(S199="BDI1", TRUNC(P199*(1+$R$18), 2),IF(S199="BDI2", TRUNC(P199*(1+$Q$18), 2), "")), "")</f>
        <v/>
      </c>
      <c r="R199" s="586">
        <f>_xlfn.IFS(G199="ETAPA", SUMIFS(ValorTotalSemD, Nivel, A199), G199="SUB-ETAPA", SUMIFS(ValorTotalSemD, SubNivel, C199), TRUE, U199)</f>
        <v/>
      </c>
      <c r="S199" s="587">
        <f>IF(G199="","",IF(OR(G199="etapa",G199="sub-etapa"),"",OFFSET(MCQ!M$20,ROW(M199)-ROW(M$20),0)))</f>
        <v/>
      </c>
      <c r="T199" s="588">
        <f>IFERROR(TRUNC(L199*N199,2),"")</f>
        <v/>
      </c>
      <c r="U199" s="589">
        <f>IFERROR(TRUNC(L199*Q199,2),"")</f>
        <v/>
      </c>
    </row>
    <row r="200">
      <c r="A200" s="18">
        <f>OFFSET(MCQ!A$20,ROW(A200)-ROW(A$20),0)</f>
        <v/>
      </c>
      <c r="B200" s="18">
        <f>OFFSET(MCQ!B$20,ROW(B200)-ROW(B$20),0)</f>
        <v/>
      </c>
      <c r="C200" s="18">
        <f>OFFSET(MCQ!C$20,ROW(C200)-ROW(C$20),0)</f>
        <v/>
      </c>
      <c r="D200" s="18">
        <f>OFFSET(MCQ!D$20,ROW(D200)-ROW(D$20),0)</f>
        <v/>
      </c>
      <c r="E200" s="18">
        <f>OFFSET(MCQ!E$20,ROW(E200)-ROW(E$20),0)</f>
        <v/>
      </c>
      <c r="F200" s="18" t="n"/>
      <c r="G200" s="233">
        <f>OFFSET(MCQ!G$20,ROW(G200)-ROW(G$20),0)</f>
        <v/>
      </c>
      <c r="H200" s="583">
        <f>IF(G200="","",OFFSET(MCQ!H$20,ROW(H200)-ROW(H$20),0))</f>
        <v/>
      </c>
      <c r="I200" s="24">
        <f>IF(G200="","",IF(OR(G200="etapa",G200="sub-etapa"),"",OFFSET(MCQ!I$20,ROW(I200)-ROW(I$20),0)))</f>
        <v/>
      </c>
      <c r="J200" s="25">
        <f>IF(G200="","",OFFSET(MCQ!J$20,ROW(J200)-ROW(J$20),0))</f>
        <v/>
      </c>
      <c r="K200" s="24">
        <f>IF(G200="","",IF(OR(G200="etapa",G200="sub-etapa"),"",OFFSET(MCQ!K$20,ROW(K200)-ROW(K$20),0)))</f>
        <v/>
      </c>
      <c r="L200" s="26">
        <f>IF(G200="","",IF(OR(G200="etapa",G200="sub-etapa"),"",TRUNC(OFFSET(MCQ!L$20,ROW(L200)-ROW(L$20),0),2)))</f>
        <v/>
      </c>
      <c r="M200" s="584">
        <f>IF(I200="", "", IFERROR(VLOOKUP(VALUE(I200), _BaseAbril2026, 4, 0), IFERROR(VLOOKUP(TEXT(I200, "@"), _BaseAbril2026, 4, 0), "")))</f>
        <v/>
      </c>
      <c r="N200" s="585">
        <f>IFERROR(IF(S200="BDI1", TRUNC(M200*(1+$O$18), 2),IF(S200="BDI2", TRUNC(M200*(1+$N$18), 2), "")), "")</f>
        <v/>
      </c>
      <c r="O200" s="586">
        <f>_xlfn.IFS(G200="ETAPA", SUMIFS(ValorTotalComD, Nivel, A200), G200="SUB-ETAPA", SUMIFS(ValorTotalComD, SubNivel, C200), TRUE, T200)</f>
        <v/>
      </c>
      <c r="P200" s="584">
        <f>IF(I200="", "", IFERROR(VLOOKUP(VALUE(I200), _BaseAbril2026, 5, 0), IFERROR(VLOOKUP(TEXT(I200, "@"), _BaseAbril2026, 5, 0), "")))</f>
        <v/>
      </c>
      <c r="Q200" s="585">
        <f>IFERROR(IF(S200="BDI1", TRUNC(P200*(1+$R$18), 2),IF(S200="BDI2", TRUNC(P200*(1+$Q$18), 2), "")), "")</f>
        <v/>
      </c>
      <c r="R200" s="586">
        <f>_xlfn.IFS(G200="ETAPA", SUMIFS(ValorTotalSemD, Nivel, A200), G200="SUB-ETAPA", SUMIFS(ValorTotalSemD, SubNivel, C200), TRUE, U200)</f>
        <v/>
      </c>
      <c r="S200" s="587">
        <f>IF(G200="","",IF(OR(G200="etapa",G200="sub-etapa"),"",OFFSET(MCQ!M$20,ROW(M200)-ROW(M$20),0)))</f>
        <v/>
      </c>
      <c r="T200" s="588">
        <f>IFERROR(TRUNC(L200*N200,2),"")</f>
        <v/>
      </c>
      <c r="U200" s="589">
        <f>IFERROR(TRUNC(L200*Q200,2),"")</f>
        <v/>
      </c>
    </row>
    <row r="201">
      <c r="A201" s="18">
        <f>OFFSET(MCQ!A$20,ROW(A201)-ROW(A$20),0)</f>
        <v/>
      </c>
      <c r="B201" s="18">
        <f>OFFSET(MCQ!B$20,ROW(B201)-ROW(B$20),0)</f>
        <v/>
      </c>
      <c r="C201" s="18">
        <f>OFFSET(MCQ!C$20,ROW(C201)-ROW(C$20),0)</f>
        <v/>
      </c>
      <c r="D201" s="18">
        <f>OFFSET(MCQ!D$20,ROW(D201)-ROW(D$20),0)</f>
        <v/>
      </c>
      <c r="E201" s="18">
        <f>OFFSET(MCQ!E$20,ROW(E201)-ROW(E$20),0)</f>
        <v/>
      </c>
      <c r="F201" s="18" t="n"/>
      <c r="G201" s="233">
        <f>OFFSET(MCQ!G$20,ROW(G201)-ROW(G$20),0)</f>
        <v/>
      </c>
      <c r="H201" s="583">
        <f>IF(G201="","",OFFSET(MCQ!H$20,ROW(H201)-ROW(H$20),0))</f>
        <v/>
      </c>
      <c r="I201" s="24">
        <f>IF(G201="","",IF(OR(G201="etapa",G201="sub-etapa"),"",OFFSET(MCQ!I$20,ROW(I201)-ROW(I$20),0)))</f>
        <v/>
      </c>
      <c r="J201" s="25">
        <f>IF(G201="","",OFFSET(MCQ!J$20,ROW(J201)-ROW(J$20),0))</f>
        <v/>
      </c>
      <c r="K201" s="24">
        <f>IF(G201="","",IF(OR(G201="etapa",G201="sub-etapa"),"",OFFSET(MCQ!K$20,ROW(K201)-ROW(K$20),0)))</f>
        <v/>
      </c>
      <c r="L201" s="26">
        <f>IF(G201="","",IF(OR(G201="etapa",G201="sub-etapa"),"",TRUNC(OFFSET(MCQ!L$20,ROW(L201)-ROW(L$20),0),2)))</f>
        <v/>
      </c>
      <c r="M201" s="584">
        <f>IF(I201="", "", IFERROR(VLOOKUP(VALUE(I201), _BaseAbril2026, 4, 0), IFERROR(VLOOKUP(TEXT(I201, "@"), _BaseAbril2026, 4, 0), "")))</f>
        <v/>
      </c>
      <c r="N201" s="585">
        <f>IFERROR(IF(S201="BDI1", TRUNC(M201*(1+$O$18), 2),IF(S201="BDI2", TRUNC(M201*(1+$N$18), 2), "")), "")</f>
        <v/>
      </c>
      <c r="O201" s="586">
        <f>_xlfn.IFS(G201="ETAPA", SUMIFS(ValorTotalComD, Nivel, A201), G201="SUB-ETAPA", SUMIFS(ValorTotalComD, SubNivel, C201), TRUE, T201)</f>
        <v/>
      </c>
      <c r="P201" s="584">
        <f>IF(I201="", "", IFERROR(VLOOKUP(VALUE(I201), _BaseAbril2026, 5, 0), IFERROR(VLOOKUP(TEXT(I201, "@"), _BaseAbril2026, 5, 0), "")))</f>
        <v/>
      </c>
      <c r="Q201" s="585">
        <f>IFERROR(IF(S201="BDI1", TRUNC(P201*(1+$R$18), 2),IF(S201="BDI2", TRUNC(P201*(1+$Q$18), 2), "")), "")</f>
        <v/>
      </c>
      <c r="R201" s="586">
        <f>_xlfn.IFS(G201="ETAPA", SUMIFS(ValorTotalSemD, Nivel, A201), G201="SUB-ETAPA", SUMIFS(ValorTotalSemD, SubNivel, C201), TRUE, U201)</f>
        <v/>
      </c>
      <c r="S201" s="587">
        <f>IF(G201="","",IF(OR(G201="etapa",G201="sub-etapa"),"",OFFSET(MCQ!M$20,ROW(M201)-ROW(M$20),0)))</f>
        <v/>
      </c>
      <c r="T201" s="588">
        <f>IFERROR(TRUNC(L201*N201,2),"")</f>
        <v/>
      </c>
      <c r="U201" s="589">
        <f>IFERROR(TRUNC(L201*Q201,2),"")</f>
        <v/>
      </c>
    </row>
    <row r="202">
      <c r="A202" s="18">
        <f>OFFSET(MCQ!A$20,ROW(A202)-ROW(A$20),0)</f>
        <v/>
      </c>
      <c r="B202" s="18">
        <f>OFFSET(MCQ!B$20,ROW(B202)-ROW(B$20),0)</f>
        <v/>
      </c>
      <c r="C202" s="18">
        <f>OFFSET(MCQ!C$20,ROW(C202)-ROW(C$20),0)</f>
        <v/>
      </c>
      <c r="D202" s="18">
        <f>OFFSET(MCQ!D$20,ROW(D202)-ROW(D$20),0)</f>
        <v/>
      </c>
      <c r="E202" s="18">
        <f>OFFSET(MCQ!E$20,ROW(E202)-ROW(E$20),0)</f>
        <v/>
      </c>
      <c r="F202" s="18" t="n"/>
      <c r="G202" s="233">
        <f>OFFSET(MCQ!G$20,ROW(G202)-ROW(G$20),0)</f>
        <v/>
      </c>
      <c r="H202" s="583">
        <f>IF(G202="","",OFFSET(MCQ!H$20,ROW(H202)-ROW(H$20),0))</f>
        <v/>
      </c>
      <c r="I202" s="24">
        <f>IF(G202="","",IF(OR(G202="etapa",G202="sub-etapa"),"",OFFSET(MCQ!I$20,ROW(I202)-ROW(I$20),0)))</f>
        <v/>
      </c>
      <c r="J202" s="25">
        <f>IF(G202="","",OFFSET(MCQ!J$20,ROW(J202)-ROW(J$20),0))</f>
        <v/>
      </c>
      <c r="K202" s="24">
        <f>IF(G202="","",IF(OR(G202="etapa",G202="sub-etapa"),"",OFFSET(MCQ!K$20,ROW(K202)-ROW(K$20),0)))</f>
        <v/>
      </c>
      <c r="L202" s="26">
        <f>IF(G202="","",IF(OR(G202="etapa",G202="sub-etapa"),"",TRUNC(OFFSET(MCQ!L$20,ROW(L202)-ROW(L$20),0),2)))</f>
        <v/>
      </c>
      <c r="M202" s="584">
        <f>IF(I202="", "", IFERROR(VLOOKUP(VALUE(I202), _BaseAbril2026, 4, 0), IFERROR(VLOOKUP(TEXT(I202, "@"), _BaseAbril2026, 4, 0), "")))</f>
        <v/>
      </c>
      <c r="N202" s="585">
        <f>IFERROR(IF(S202="BDI1", TRUNC(M202*(1+$O$18), 2),IF(S202="BDI2", TRUNC(M202*(1+$N$18), 2), "")), "")</f>
        <v/>
      </c>
      <c r="O202" s="586">
        <f>_xlfn.IFS(G202="ETAPA", SUMIFS(ValorTotalComD, Nivel, A202), G202="SUB-ETAPA", SUMIFS(ValorTotalComD, SubNivel, C202), TRUE, T202)</f>
        <v/>
      </c>
      <c r="P202" s="584">
        <f>IF(I202="", "", IFERROR(VLOOKUP(VALUE(I202), _BaseAbril2026, 5, 0), IFERROR(VLOOKUP(TEXT(I202, "@"), _BaseAbril2026, 5, 0), "")))</f>
        <v/>
      </c>
      <c r="Q202" s="585">
        <f>IFERROR(IF(S202="BDI1", TRUNC(P202*(1+$R$18), 2),IF(S202="BDI2", TRUNC(P202*(1+$Q$18), 2), "")), "")</f>
        <v/>
      </c>
      <c r="R202" s="586">
        <f>_xlfn.IFS(G202="ETAPA", SUMIFS(ValorTotalSemD, Nivel, A202), G202="SUB-ETAPA", SUMIFS(ValorTotalSemD, SubNivel, C202), TRUE, U202)</f>
        <v/>
      </c>
      <c r="S202" s="587">
        <f>IF(G202="","",IF(OR(G202="etapa",G202="sub-etapa"),"",OFFSET(MCQ!M$20,ROW(M202)-ROW(M$20),0)))</f>
        <v/>
      </c>
      <c r="T202" s="588">
        <f>IFERROR(TRUNC(L202*N202,2),"")</f>
        <v/>
      </c>
      <c r="U202" s="589">
        <f>IFERROR(TRUNC(L202*Q202,2),"")</f>
        <v/>
      </c>
    </row>
    <row r="203">
      <c r="A203" s="18">
        <f>OFFSET(MCQ!A$20,ROW(A203)-ROW(A$20),0)</f>
        <v/>
      </c>
      <c r="B203" s="18">
        <f>OFFSET(MCQ!B$20,ROW(B203)-ROW(B$20),0)</f>
        <v/>
      </c>
      <c r="C203" s="18">
        <f>OFFSET(MCQ!C$20,ROW(C203)-ROW(C$20),0)</f>
        <v/>
      </c>
      <c r="D203" s="18">
        <f>OFFSET(MCQ!D$20,ROW(D203)-ROW(D$20),0)</f>
        <v/>
      </c>
      <c r="E203" s="18">
        <f>OFFSET(MCQ!E$20,ROW(E203)-ROW(E$20),0)</f>
        <v/>
      </c>
      <c r="F203" s="18" t="n"/>
      <c r="G203" s="233">
        <f>OFFSET(MCQ!G$20,ROW(G203)-ROW(G$20),0)</f>
        <v/>
      </c>
      <c r="H203" s="583">
        <f>IF(G203="","",OFFSET(MCQ!H$20,ROW(H203)-ROW(H$20),0))</f>
        <v/>
      </c>
      <c r="I203" s="24">
        <f>IF(G203="","",IF(OR(G203="etapa",G203="sub-etapa"),"",OFFSET(MCQ!I$20,ROW(I203)-ROW(I$20),0)))</f>
        <v/>
      </c>
      <c r="J203" s="25">
        <f>IF(G203="","",OFFSET(MCQ!J$20,ROW(J203)-ROW(J$20),0))</f>
        <v/>
      </c>
      <c r="K203" s="24">
        <f>IF(G203="","",IF(OR(G203="etapa",G203="sub-etapa"),"",OFFSET(MCQ!K$20,ROW(K203)-ROW(K$20),0)))</f>
        <v/>
      </c>
      <c r="L203" s="26">
        <f>IF(G203="","",IF(OR(G203="etapa",G203="sub-etapa"),"",TRUNC(OFFSET(MCQ!L$20,ROW(L203)-ROW(L$20),0),2)))</f>
        <v/>
      </c>
      <c r="M203" s="584">
        <f>IF(I203="", "", IFERROR(VLOOKUP(VALUE(I203), _BaseAbril2026, 4, 0), IFERROR(VLOOKUP(TEXT(I203, "@"), _BaseAbril2026, 4, 0), "")))</f>
        <v/>
      </c>
      <c r="N203" s="585">
        <f>IFERROR(IF(S203="BDI1", TRUNC(M203*(1+$O$18), 2),IF(S203="BDI2", TRUNC(M203*(1+$N$18), 2), "")), "")</f>
        <v/>
      </c>
      <c r="O203" s="586">
        <f>_xlfn.IFS(G203="ETAPA", SUMIFS(ValorTotalComD, Nivel, A203), G203="SUB-ETAPA", SUMIFS(ValorTotalComD, SubNivel, C203), TRUE, T203)</f>
        <v/>
      </c>
      <c r="P203" s="584">
        <f>IF(I203="", "", IFERROR(VLOOKUP(VALUE(I203), _BaseAbril2026, 5, 0), IFERROR(VLOOKUP(TEXT(I203, "@"), _BaseAbril2026, 5, 0), "")))</f>
        <v/>
      </c>
      <c r="Q203" s="585">
        <f>IFERROR(IF(S203="BDI1", TRUNC(P203*(1+$R$18), 2),IF(S203="BDI2", TRUNC(P203*(1+$Q$18), 2), "")), "")</f>
        <v/>
      </c>
      <c r="R203" s="586">
        <f>_xlfn.IFS(G203="ETAPA", SUMIFS(ValorTotalSemD, Nivel, A203), G203="SUB-ETAPA", SUMIFS(ValorTotalSemD, SubNivel, C203), TRUE, U203)</f>
        <v/>
      </c>
      <c r="S203" s="587">
        <f>IF(G203="","",IF(OR(G203="etapa",G203="sub-etapa"),"",OFFSET(MCQ!M$20,ROW(M203)-ROW(M$20),0)))</f>
        <v/>
      </c>
      <c r="T203" s="588">
        <f>IFERROR(TRUNC(L203*N203,2),"")</f>
        <v/>
      </c>
      <c r="U203" s="589">
        <f>IFERROR(TRUNC(L203*Q203,2),"")</f>
        <v/>
      </c>
    </row>
    <row r="204">
      <c r="A204" s="18">
        <f>OFFSET(MCQ!A$20,ROW(A204)-ROW(A$20),0)</f>
        <v/>
      </c>
      <c r="B204" s="18">
        <f>OFFSET(MCQ!B$20,ROW(B204)-ROW(B$20),0)</f>
        <v/>
      </c>
      <c r="C204" s="18">
        <f>OFFSET(MCQ!C$20,ROW(C204)-ROW(C$20),0)</f>
        <v/>
      </c>
      <c r="D204" s="18">
        <f>OFFSET(MCQ!D$20,ROW(D204)-ROW(D$20),0)</f>
        <v/>
      </c>
      <c r="E204" s="18">
        <f>OFFSET(MCQ!E$20,ROW(E204)-ROW(E$20),0)</f>
        <v/>
      </c>
      <c r="F204" s="18" t="n"/>
      <c r="G204" s="233">
        <f>OFFSET(MCQ!G$20,ROW(G204)-ROW(G$20),0)</f>
        <v/>
      </c>
      <c r="H204" s="583">
        <f>IF(G204="","",OFFSET(MCQ!H$20,ROW(H204)-ROW(H$20),0))</f>
        <v/>
      </c>
      <c r="I204" s="24">
        <f>IF(G204="","",IF(OR(G204="etapa",G204="sub-etapa"),"",OFFSET(MCQ!I$20,ROW(I204)-ROW(I$20),0)))</f>
        <v/>
      </c>
      <c r="J204" s="25">
        <f>IF(G204="","",OFFSET(MCQ!J$20,ROW(J204)-ROW(J$20),0))</f>
        <v/>
      </c>
      <c r="K204" s="24">
        <f>IF(G204="","",IF(OR(G204="etapa",G204="sub-etapa"),"",OFFSET(MCQ!K$20,ROW(K204)-ROW(K$20),0)))</f>
        <v/>
      </c>
      <c r="L204" s="26">
        <f>IF(G204="","",IF(OR(G204="etapa",G204="sub-etapa"),"",TRUNC(OFFSET(MCQ!L$20,ROW(L204)-ROW(L$20),0),2)))</f>
        <v/>
      </c>
      <c r="M204" s="584">
        <f>IF(I204="", "", IFERROR(VLOOKUP(VALUE(I204), _BaseAbril2026, 4, 0), IFERROR(VLOOKUP(TEXT(I204, "@"), _BaseAbril2026, 4, 0), "")))</f>
        <v/>
      </c>
      <c r="N204" s="585">
        <f>IFERROR(IF(S204="BDI1", TRUNC(M204*(1+$O$18), 2),IF(S204="BDI2", TRUNC(M204*(1+$N$18), 2), "")), "")</f>
        <v/>
      </c>
      <c r="O204" s="586">
        <f>_xlfn.IFS(G204="ETAPA", SUMIFS(ValorTotalComD, Nivel, A204), G204="SUB-ETAPA", SUMIFS(ValorTotalComD, SubNivel, C204), TRUE, T204)</f>
        <v/>
      </c>
      <c r="P204" s="584">
        <f>IF(I204="", "", IFERROR(VLOOKUP(VALUE(I204), _BaseAbril2026, 5, 0), IFERROR(VLOOKUP(TEXT(I204, "@"), _BaseAbril2026, 5, 0), "")))</f>
        <v/>
      </c>
      <c r="Q204" s="585">
        <f>IFERROR(IF(S204="BDI1", TRUNC(P204*(1+$R$18), 2),IF(S204="BDI2", TRUNC(P204*(1+$Q$18), 2), "")), "")</f>
        <v/>
      </c>
      <c r="R204" s="586">
        <f>_xlfn.IFS(G204="ETAPA", SUMIFS(ValorTotalSemD, Nivel, A204), G204="SUB-ETAPA", SUMIFS(ValorTotalSemD, SubNivel, C204), TRUE, U204)</f>
        <v/>
      </c>
      <c r="S204" s="587">
        <f>IF(G204="","",IF(OR(G204="etapa",G204="sub-etapa"),"",OFFSET(MCQ!M$20,ROW(M204)-ROW(M$20),0)))</f>
        <v/>
      </c>
      <c r="T204" s="588">
        <f>IFERROR(TRUNC(L204*N204,2),"")</f>
        <v/>
      </c>
      <c r="U204" s="589">
        <f>IFERROR(TRUNC(L204*Q204,2),"")</f>
        <v/>
      </c>
    </row>
    <row r="205">
      <c r="A205" s="18">
        <f>OFFSET(MCQ!A$20,ROW(A205)-ROW(A$20),0)</f>
        <v/>
      </c>
      <c r="B205" s="18">
        <f>OFFSET(MCQ!B$20,ROW(B205)-ROW(B$20),0)</f>
        <v/>
      </c>
      <c r="C205" s="18">
        <f>OFFSET(MCQ!C$20,ROW(C205)-ROW(C$20),0)</f>
        <v/>
      </c>
      <c r="D205" s="18">
        <f>OFFSET(MCQ!D$20,ROW(D205)-ROW(D$20),0)</f>
        <v/>
      </c>
      <c r="E205" s="18">
        <f>OFFSET(MCQ!E$20,ROW(E205)-ROW(E$20),0)</f>
        <v/>
      </c>
      <c r="F205" s="18" t="n"/>
      <c r="G205" s="233">
        <f>OFFSET(MCQ!G$20,ROW(G205)-ROW(G$20),0)</f>
        <v/>
      </c>
      <c r="H205" s="583">
        <f>IF(G205="","",OFFSET(MCQ!H$20,ROW(H205)-ROW(H$20),0))</f>
        <v/>
      </c>
      <c r="I205" s="24">
        <f>IF(G205="","",IF(OR(G205="etapa",G205="sub-etapa"),"",OFFSET(MCQ!I$20,ROW(I205)-ROW(I$20),0)))</f>
        <v/>
      </c>
      <c r="J205" s="25">
        <f>IF(G205="","",OFFSET(MCQ!J$20,ROW(J205)-ROW(J$20),0))</f>
        <v/>
      </c>
      <c r="K205" s="24">
        <f>IF(G205="","",IF(OR(G205="etapa",G205="sub-etapa"),"",OFFSET(MCQ!K$20,ROW(K205)-ROW(K$20),0)))</f>
        <v/>
      </c>
      <c r="L205" s="26">
        <f>IF(G205="","",IF(OR(G205="etapa",G205="sub-etapa"),"",TRUNC(OFFSET(MCQ!L$20,ROW(L205)-ROW(L$20),0),2)))</f>
        <v/>
      </c>
      <c r="M205" s="584">
        <f>IF(I205="", "", IFERROR(VLOOKUP(VALUE(I205), _BaseAbril2026, 4, 0), IFERROR(VLOOKUP(TEXT(I205, "@"), _BaseAbril2026, 4, 0), "")))</f>
        <v/>
      </c>
      <c r="N205" s="585">
        <f>IFERROR(IF(S205="BDI1", TRUNC(M205*(1+$O$18), 2),IF(S205="BDI2", TRUNC(M205*(1+$N$18), 2), "")), "")</f>
        <v/>
      </c>
      <c r="O205" s="586">
        <f>_xlfn.IFS(G205="ETAPA", SUMIFS(ValorTotalComD, Nivel, A205), G205="SUB-ETAPA", SUMIFS(ValorTotalComD, SubNivel, C205), TRUE, T205)</f>
        <v/>
      </c>
      <c r="P205" s="584">
        <f>IF(I205="", "", IFERROR(VLOOKUP(VALUE(I205), _BaseAbril2026, 5, 0), IFERROR(VLOOKUP(TEXT(I205, "@"), _BaseAbril2026, 5, 0), "")))</f>
        <v/>
      </c>
      <c r="Q205" s="585">
        <f>IFERROR(IF(S205="BDI1", TRUNC(P205*(1+$R$18), 2),IF(S205="BDI2", TRUNC(P205*(1+$Q$18), 2), "")), "")</f>
        <v/>
      </c>
      <c r="R205" s="586">
        <f>_xlfn.IFS(G205="ETAPA", SUMIFS(ValorTotalSemD, Nivel, A205), G205="SUB-ETAPA", SUMIFS(ValorTotalSemD, SubNivel, C205), TRUE, U205)</f>
        <v/>
      </c>
      <c r="S205" s="587">
        <f>IF(G205="","",IF(OR(G205="etapa",G205="sub-etapa"),"",OFFSET(MCQ!M$20,ROW(M205)-ROW(M$20),0)))</f>
        <v/>
      </c>
      <c r="T205" s="588">
        <f>IFERROR(TRUNC(L205*N205,2),"")</f>
        <v/>
      </c>
      <c r="U205" s="589">
        <f>IFERROR(TRUNC(L205*Q205,2),"")</f>
        <v/>
      </c>
    </row>
    <row r="206">
      <c r="A206" s="18">
        <f>OFFSET(MCQ!A$20,ROW(A206)-ROW(A$20),0)</f>
        <v/>
      </c>
      <c r="B206" s="18">
        <f>OFFSET(MCQ!B$20,ROW(B206)-ROW(B$20),0)</f>
        <v/>
      </c>
      <c r="C206" s="18">
        <f>OFFSET(MCQ!C$20,ROW(C206)-ROW(C$20),0)</f>
        <v/>
      </c>
      <c r="D206" s="18">
        <f>OFFSET(MCQ!D$20,ROW(D206)-ROW(D$20),0)</f>
        <v/>
      </c>
      <c r="E206" s="18">
        <f>OFFSET(MCQ!E$20,ROW(E206)-ROW(E$20),0)</f>
        <v/>
      </c>
      <c r="F206" s="18" t="n"/>
      <c r="G206" s="233">
        <f>OFFSET(MCQ!G$20,ROW(G206)-ROW(G$20),0)</f>
        <v/>
      </c>
      <c r="H206" s="583">
        <f>IF(G206="","",OFFSET(MCQ!H$20,ROW(H206)-ROW(H$20),0))</f>
        <v/>
      </c>
      <c r="I206" s="24">
        <f>IF(G206="","",IF(OR(G206="etapa",G206="sub-etapa"),"",OFFSET(MCQ!I$20,ROW(I206)-ROW(I$20),0)))</f>
        <v/>
      </c>
      <c r="J206" s="25">
        <f>IF(G206="","",OFFSET(MCQ!J$20,ROW(J206)-ROW(J$20),0))</f>
        <v/>
      </c>
      <c r="K206" s="24">
        <f>IF(G206="","",IF(OR(G206="etapa",G206="sub-etapa"),"",OFFSET(MCQ!K$20,ROW(K206)-ROW(K$20),0)))</f>
        <v/>
      </c>
      <c r="L206" s="26">
        <f>IF(G206="","",IF(OR(G206="etapa",G206="sub-etapa"),"",TRUNC(OFFSET(MCQ!L$20,ROW(L206)-ROW(L$20),0),2)))</f>
        <v/>
      </c>
      <c r="M206" s="584">
        <f>IF(I206="", "", IFERROR(VLOOKUP(VALUE(I206), _BaseAbril2026, 4, 0), IFERROR(VLOOKUP(TEXT(I206, "@"), _BaseAbril2026, 4, 0), "")))</f>
        <v/>
      </c>
      <c r="N206" s="585">
        <f>IFERROR(IF(S206="BDI1", TRUNC(M206*(1+$O$18), 2),IF(S206="BDI2", TRUNC(M206*(1+$N$18), 2), "")), "")</f>
        <v/>
      </c>
      <c r="O206" s="586">
        <f>_xlfn.IFS(G206="ETAPA", SUMIFS(ValorTotalComD, Nivel, A206), G206="SUB-ETAPA", SUMIFS(ValorTotalComD, SubNivel, C206), TRUE, T206)</f>
        <v/>
      </c>
      <c r="P206" s="584">
        <f>IF(I206="", "", IFERROR(VLOOKUP(VALUE(I206), _BaseAbril2026, 5, 0), IFERROR(VLOOKUP(TEXT(I206, "@"), _BaseAbril2026, 5, 0), "")))</f>
        <v/>
      </c>
      <c r="Q206" s="585">
        <f>IFERROR(IF(S206="BDI1", TRUNC(P206*(1+$R$18), 2),IF(S206="BDI2", TRUNC(P206*(1+$Q$18), 2), "")), "")</f>
        <v/>
      </c>
      <c r="R206" s="586">
        <f>_xlfn.IFS(G206="ETAPA", SUMIFS(ValorTotalSemD, Nivel, A206), G206="SUB-ETAPA", SUMIFS(ValorTotalSemD, SubNivel, C206), TRUE, U206)</f>
        <v/>
      </c>
      <c r="S206" s="587">
        <f>IF(G206="","",IF(OR(G206="etapa",G206="sub-etapa"),"",OFFSET(MCQ!M$20,ROW(M206)-ROW(M$20),0)))</f>
        <v/>
      </c>
      <c r="T206" s="588">
        <f>IFERROR(TRUNC(L206*N206,2),"")</f>
        <v/>
      </c>
      <c r="U206" s="589">
        <f>IFERROR(TRUNC(L206*Q206,2),"")</f>
        <v/>
      </c>
    </row>
    <row r="207">
      <c r="A207" s="18">
        <f>OFFSET(MCQ!A$20,ROW(A207)-ROW(A$20),0)</f>
        <v/>
      </c>
      <c r="B207" s="18">
        <f>OFFSET(MCQ!B$20,ROW(B207)-ROW(B$20),0)</f>
        <v/>
      </c>
      <c r="C207" s="18">
        <f>OFFSET(MCQ!C$20,ROW(C207)-ROW(C$20),0)</f>
        <v/>
      </c>
      <c r="D207" s="18">
        <f>OFFSET(MCQ!D$20,ROW(D207)-ROW(D$20),0)</f>
        <v/>
      </c>
      <c r="E207" s="18">
        <f>OFFSET(MCQ!E$20,ROW(E207)-ROW(E$20),0)</f>
        <v/>
      </c>
      <c r="F207" s="18" t="n"/>
      <c r="G207" s="233">
        <f>OFFSET(MCQ!G$20,ROW(G207)-ROW(G$20),0)</f>
        <v/>
      </c>
      <c r="H207" s="583">
        <f>IF(G207="","",OFFSET(MCQ!H$20,ROW(H207)-ROW(H$20),0))</f>
        <v/>
      </c>
      <c r="I207" s="24">
        <f>IF(G207="","",IF(OR(G207="etapa",G207="sub-etapa"),"",OFFSET(MCQ!I$20,ROW(I207)-ROW(I$20),0)))</f>
        <v/>
      </c>
      <c r="J207" s="25">
        <f>IF(G207="","",OFFSET(MCQ!J$20,ROW(J207)-ROW(J$20),0))</f>
        <v/>
      </c>
      <c r="K207" s="24">
        <f>IF(G207="","",IF(OR(G207="etapa",G207="sub-etapa"),"",OFFSET(MCQ!K$20,ROW(K207)-ROW(K$20),0)))</f>
        <v/>
      </c>
      <c r="L207" s="26">
        <f>IF(G207="","",IF(OR(G207="etapa",G207="sub-etapa"),"",TRUNC(OFFSET(MCQ!L$20,ROW(L207)-ROW(L$20),0),2)))</f>
        <v/>
      </c>
      <c r="M207" s="584">
        <f>IF(I207="", "", IFERROR(VLOOKUP(VALUE(I207), _BaseAbril2026, 4, 0), IFERROR(VLOOKUP(TEXT(I207, "@"), _BaseAbril2026, 4, 0), "")))</f>
        <v/>
      </c>
      <c r="N207" s="585">
        <f>IFERROR(IF(S207="BDI1", TRUNC(M207*(1+$O$18), 2),IF(S207="BDI2", TRUNC(M207*(1+$N$18), 2), "")), "")</f>
        <v/>
      </c>
      <c r="O207" s="586">
        <f>_xlfn.IFS(G207="ETAPA", SUMIFS(ValorTotalComD, Nivel, A207), G207="SUB-ETAPA", SUMIFS(ValorTotalComD, SubNivel, C207), TRUE, T207)</f>
        <v/>
      </c>
      <c r="P207" s="584">
        <f>IF(I207="", "", IFERROR(VLOOKUP(VALUE(I207), _BaseAbril2026, 5, 0), IFERROR(VLOOKUP(TEXT(I207, "@"), _BaseAbril2026, 5, 0), "")))</f>
        <v/>
      </c>
      <c r="Q207" s="585">
        <f>IFERROR(IF(S207="BDI1", TRUNC(P207*(1+$R$18), 2),IF(S207="BDI2", TRUNC(P207*(1+$Q$18), 2), "")), "")</f>
        <v/>
      </c>
      <c r="R207" s="586">
        <f>_xlfn.IFS(G207="ETAPA", SUMIFS(ValorTotalSemD, Nivel, A207), G207="SUB-ETAPA", SUMIFS(ValorTotalSemD, SubNivel, C207), TRUE, U207)</f>
        <v/>
      </c>
      <c r="S207" s="587">
        <f>IF(G207="","",IF(OR(G207="etapa",G207="sub-etapa"),"",OFFSET(MCQ!M$20,ROW(M207)-ROW(M$20),0)))</f>
        <v/>
      </c>
      <c r="T207" s="588">
        <f>IFERROR(TRUNC(L207*N207,2),"")</f>
        <v/>
      </c>
      <c r="U207" s="589">
        <f>IFERROR(TRUNC(L207*Q207,2),"")</f>
        <v/>
      </c>
    </row>
    <row r="208">
      <c r="A208" s="18">
        <f>OFFSET(MCQ!A$20,ROW(A208)-ROW(A$20),0)</f>
        <v/>
      </c>
      <c r="B208" s="18">
        <f>OFFSET(MCQ!B$20,ROW(B208)-ROW(B$20),0)</f>
        <v/>
      </c>
      <c r="C208" s="18">
        <f>OFFSET(MCQ!C$20,ROW(C208)-ROW(C$20),0)</f>
        <v/>
      </c>
      <c r="D208" s="18">
        <f>OFFSET(MCQ!D$20,ROW(D208)-ROW(D$20),0)</f>
        <v/>
      </c>
      <c r="E208" s="18">
        <f>OFFSET(MCQ!E$20,ROW(E208)-ROW(E$20),0)</f>
        <v/>
      </c>
      <c r="F208" s="18" t="n"/>
      <c r="G208" s="233">
        <f>OFFSET(MCQ!G$20,ROW(G208)-ROW(G$20),0)</f>
        <v/>
      </c>
      <c r="H208" s="583">
        <f>IF(G208="","",OFFSET(MCQ!H$20,ROW(H208)-ROW(H$20),0))</f>
        <v/>
      </c>
      <c r="I208" s="24">
        <f>IF(G208="","",IF(OR(G208="etapa",G208="sub-etapa"),"",OFFSET(MCQ!I$20,ROW(I208)-ROW(I$20),0)))</f>
        <v/>
      </c>
      <c r="J208" s="25">
        <f>IF(G208="","",OFFSET(MCQ!J$20,ROW(J208)-ROW(J$20),0))</f>
        <v/>
      </c>
      <c r="K208" s="24">
        <f>IF(G208="","",IF(OR(G208="etapa",G208="sub-etapa"),"",OFFSET(MCQ!K$20,ROW(K208)-ROW(K$20),0)))</f>
        <v/>
      </c>
      <c r="L208" s="26">
        <f>IF(G208="","",IF(OR(G208="etapa",G208="sub-etapa"),"",TRUNC(OFFSET(MCQ!L$20,ROW(L208)-ROW(L$20),0),2)))</f>
        <v/>
      </c>
      <c r="M208" s="584">
        <f>IF(I208="", "", IFERROR(VLOOKUP(VALUE(I208), _BaseAbril2026, 4, 0), IFERROR(VLOOKUP(TEXT(I208, "@"), _BaseAbril2026, 4, 0), "")))</f>
        <v/>
      </c>
      <c r="N208" s="585">
        <f>IFERROR(IF(S208="BDI1", TRUNC(M208*(1+$O$18), 2),IF(S208="BDI2", TRUNC(M208*(1+$N$18), 2), "")), "")</f>
        <v/>
      </c>
      <c r="O208" s="586">
        <f>_xlfn.IFS(G208="ETAPA", SUMIFS(ValorTotalComD, Nivel, A208), G208="SUB-ETAPA", SUMIFS(ValorTotalComD, SubNivel, C208), TRUE, T208)</f>
        <v/>
      </c>
      <c r="P208" s="584">
        <f>IF(I208="", "", IFERROR(VLOOKUP(VALUE(I208), _BaseAbril2026, 5, 0), IFERROR(VLOOKUP(TEXT(I208, "@"), _BaseAbril2026, 5, 0), "")))</f>
        <v/>
      </c>
      <c r="Q208" s="585">
        <f>IFERROR(IF(S208="BDI1", TRUNC(P208*(1+$R$18), 2),IF(S208="BDI2", TRUNC(P208*(1+$Q$18), 2), "")), "")</f>
        <v/>
      </c>
      <c r="R208" s="586">
        <f>_xlfn.IFS(G208="ETAPA", SUMIFS(ValorTotalSemD, Nivel, A208), G208="SUB-ETAPA", SUMIFS(ValorTotalSemD, SubNivel, C208), TRUE, U208)</f>
        <v/>
      </c>
      <c r="S208" s="587">
        <f>IF(G208="","",IF(OR(G208="etapa",G208="sub-etapa"),"",OFFSET(MCQ!M$20,ROW(M208)-ROW(M$20),0)))</f>
        <v/>
      </c>
      <c r="T208" s="588">
        <f>IFERROR(TRUNC(L208*N208,2),"")</f>
        <v/>
      </c>
      <c r="U208" s="589">
        <f>IFERROR(TRUNC(L208*Q208,2),"")</f>
        <v/>
      </c>
    </row>
    <row r="209">
      <c r="A209" s="18">
        <f>OFFSET(MCQ!A$20,ROW(A209)-ROW(A$20),0)</f>
        <v/>
      </c>
      <c r="B209" s="18">
        <f>OFFSET(MCQ!B$20,ROW(B209)-ROW(B$20),0)</f>
        <v/>
      </c>
      <c r="C209" s="18">
        <f>OFFSET(MCQ!C$20,ROW(C209)-ROW(C$20),0)</f>
        <v/>
      </c>
      <c r="D209" s="18">
        <f>OFFSET(MCQ!D$20,ROW(D209)-ROW(D$20),0)</f>
        <v/>
      </c>
      <c r="E209" s="18">
        <f>OFFSET(MCQ!E$20,ROW(E209)-ROW(E$20),0)</f>
        <v/>
      </c>
      <c r="F209" s="18" t="n"/>
      <c r="G209" s="233">
        <f>OFFSET(MCQ!G$20,ROW(G209)-ROW(G$20),0)</f>
        <v/>
      </c>
      <c r="H209" s="583">
        <f>IF(G209="","",OFFSET(MCQ!H$20,ROW(H209)-ROW(H$20),0))</f>
        <v/>
      </c>
      <c r="I209" s="24">
        <f>IF(G209="","",IF(OR(G209="etapa",G209="sub-etapa"),"",OFFSET(MCQ!I$20,ROW(I209)-ROW(I$20),0)))</f>
        <v/>
      </c>
      <c r="J209" s="25">
        <f>IF(G209="","",OFFSET(MCQ!J$20,ROW(J209)-ROW(J$20),0))</f>
        <v/>
      </c>
      <c r="K209" s="24">
        <f>IF(G209="","",IF(OR(G209="etapa",G209="sub-etapa"),"",OFFSET(MCQ!K$20,ROW(K209)-ROW(K$20),0)))</f>
        <v/>
      </c>
      <c r="L209" s="26">
        <f>IF(G209="","",IF(OR(G209="etapa",G209="sub-etapa"),"",TRUNC(OFFSET(MCQ!L$20,ROW(L209)-ROW(L$20),0),2)))</f>
        <v/>
      </c>
      <c r="M209" s="584">
        <f>IF(I209="", "", IFERROR(VLOOKUP(VALUE(I209), _BaseAbril2026, 4, 0), IFERROR(VLOOKUP(TEXT(I209, "@"), _BaseAbril2026, 4, 0), "")))</f>
        <v/>
      </c>
      <c r="N209" s="585">
        <f>IFERROR(IF(S209="BDI1", TRUNC(M209*(1+$O$18), 2),IF(S209="BDI2", TRUNC(M209*(1+$N$18), 2), "")), "")</f>
        <v/>
      </c>
      <c r="O209" s="586">
        <f>_xlfn.IFS(G209="ETAPA", SUMIFS(ValorTotalComD, Nivel, A209), G209="SUB-ETAPA", SUMIFS(ValorTotalComD, SubNivel, C209), TRUE, T209)</f>
        <v/>
      </c>
      <c r="P209" s="584">
        <f>IF(I209="", "", IFERROR(VLOOKUP(VALUE(I209), _BaseAbril2026, 5, 0), IFERROR(VLOOKUP(TEXT(I209, "@"), _BaseAbril2026, 5, 0), "")))</f>
        <v/>
      </c>
      <c r="Q209" s="585">
        <f>IFERROR(IF(S209="BDI1", TRUNC(P209*(1+$R$18), 2),IF(S209="BDI2", TRUNC(P209*(1+$Q$18), 2), "")), "")</f>
        <v/>
      </c>
      <c r="R209" s="586">
        <f>_xlfn.IFS(G209="ETAPA", SUMIFS(ValorTotalSemD, Nivel, A209), G209="SUB-ETAPA", SUMIFS(ValorTotalSemD, SubNivel, C209), TRUE, U209)</f>
        <v/>
      </c>
      <c r="S209" s="587">
        <f>IF(G209="","",IF(OR(G209="etapa",G209="sub-etapa"),"",OFFSET(MCQ!M$20,ROW(M209)-ROW(M$20),0)))</f>
        <v/>
      </c>
      <c r="T209" s="588">
        <f>IFERROR(TRUNC(L209*N209,2),"")</f>
        <v/>
      </c>
      <c r="U209" s="589">
        <f>IFERROR(TRUNC(L209*Q209,2),"")</f>
        <v/>
      </c>
    </row>
    <row r="210">
      <c r="A210" s="18">
        <f>OFFSET(MCQ!A$20,ROW(A210)-ROW(A$20),0)</f>
        <v/>
      </c>
      <c r="B210" s="18">
        <f>OFFSET(MCQ!B$20,ROW(B210)-ROW(B$20),0)</f>
        <v/>
      </c>
      <c r="C210" s="18">
        <f>OFFSET(MCQ!C$20,ROW(C210)-ROW(C$20),0)</f>
        <v/>
      </c>
      <c r="D210" s="18">
        <f>OFFSET(MCQ!D$20,ROW(D210)-ROW(D$20),0)</f>
        <v/>
      </c>
      <c r="E210" s="18">
        <f>OFFSET(MCQ!E$20,ROW(E210)-ROW(E$20),0)</f>
        <v/>
      </c>
      <c r="F210" s="18" t="n"/>
      <c r="G210" s="233">
        <f>OFFSET(MCQ!G$20,ROW(G210)-ROW(G$20),0)</f>
        <v/>
      </c>
      <c r="H210" s="583">
        <f>IF(G210="","",OFFSET(MCQ!H$20,ROW(H210)-ROW(H$20),0))</f>
        <v/>
      </c>
      <c r="I210" s="24">
        <f>IF(G210="","",IF(OR(G210="etapa",G210="sub-etapa"),"",OFFSET(MCQ!I$20,ROW(I210)-ROW(I$20),0)))</f>
        <v/>
      </c>
      <c r="J210" s="25">
        <f>IF(G210="","",OFFSET(MCQ!J$20,ROW(J210)-ROW(J$20),0))</f>
        <v/>
      </c>
      <c r="K210" s="24">
        <f>IF(G210="","",IF(OR(G210="etapa",G210="sub-etapa"),"",OFFSET(MCQ!K$20,ROW(K210)-ROW(K$20),0)))</f>
        <v/>
      </c>
      <c r="L210" s="26">
        <f>IF(G210="","",IF(OR(G210="etapa",G210="sub-etapa"),"",TRUNC(OFFSET(MCQ!L$20,ROW(L210)-ROW(L$20),0),2)))</f>
        <v/>
      </c>
      <c r="M210" s="584">
        <f>IF(I210="", "", IFERROR(VLOOKUP(VALUE(I210), _BaseAbril2026, 4, 0), IFERROR(VLOOKUP(TEXT(I210, "@"), _BaseAbril2026, 4, 0), "")))</f>
        <v/>
      </c>
      <c r="N210" s="585">
        <f>IFERROR(IF(S210="BDI1", TRUNC(M210*(1+$O$18), 2),IF(S210="BDI2", TRUNC(M210*(1+$N$18), 2), "")), "")</f>
        <v/>
      </c>
      <c r="O210" s="586">
        <f>_xlfn.IFS(G210="ETAPA", SUMIFS(ValorTotalComD, Nivel, A210), G210="SUB-ETAPA", SUMIFS(ValorTotalComD, SubNivel, C210), TRUE, T210)</f>
        <v/>
      </c>
      <c r="P210" s="584">
        <f>IF(I210="", "", IFERROR(VLOOKUP(VALUE(I210), _BaseAbril2026, 5, 0), IFERROR(VLOOKUP(TEXT(I210, "@"), _BaseAbril2026, 5, 0), "")))</f>
        <v/>
      </c>
      <c r="Q210" s="585">
        <f>IFERROR(IF(S210="BDI1", TRUNC(P210*(1+$R$18), 2),IF(S210="BDI2", TRUNC(P210*(1+$Q$18), 2), "")), "")</f>
        <v/>
      </c>
      <c r="R210" s="586">
        <f>_xlfn.IFS(G210="ETAPA", SUMIFS(ValorTotalSemD, Nivel, A210), G210="SUB-ETAPA", SUMIFS(ValorTotalSemD, SubNivel, C210), TRUE, U210)</f>
        <v/>
      </c>
      <c r="S210" s="587">
        <f>IF(G210="","",IF(OR(G210="etapa",G210="sub-etapa"),"",OFFSET(MCQ!M$20,ROW(M210)-ROW(M$20),0)))</f>
        <v/>
      </c>
      <c r="T210" s="588">
        <f>IFERROR(TRUNC(L210*N210,2),"")</f>
        <v/>
      </c>
      <c r="U210" s="589">
        <f>IFERROR(TRUNC(L210*Q210,2),"")</f>
        <v/>
      </c>
    </row>
    <row r="211">
      <c r="A211" s="18">
        <f>OFFSET(MCQ!A$20,ROW(A211)-ROW(A$20),0)</f>
        <v/>
      </c>
      <c r="B211" s="18">
        <f>OFFSET(MCQ!B$20,ROW(B211)-ROW(B$20),0)</f>
        <v/>
      </c>
      <c r="C211" s="18">
        <f>OFFSET(MCQ!C$20,ROW(C211)-ROW(C$20),0)</f>
        <v/>
      </c>
      <c r="D211" s="18">
        <f>OFFSET(MCQ!D$20,ROW(D211)-ROW(D$20),0)</f>
        <v/>
      </c>
      <c r="E211" s="18">
        <f>OFFSET(MCQ!E$20,ROW(E211)-ROW(E$20),0)</f>
        <v/>
      </c>
      <c r="F211" s="18" t="n"/>
      <c r="G211" s="233">
        <f>OFFSET(MCQ!G$20,ROW(G211)-ROW(G$20),0)</f>
        <v/>
      </c>
      <c r="H211" s="583">
        <f>IF(G211="","",OFFSET(MCQ!H$20,ROW(H211)-ROW(H$20),0))</f>
        <v/>
      </c>
      <c r="I211" s="24">
        <f>IF(G211="","",IF(OR(G211="etapa",G211="sub-etapa"),"",OFFSET(MCQ!I$20,ROW(I211)-ROW(I$20),0)))</f>
        <v/>
      </c>
      <c r="J211" s="25">
        <f>IF(G211="","",OFFSET(MCQ!J$20,ROW(J211)-ROW(J$20),0))</f>
        <v/>
      </c>
      <c r="K211" s="24">
        <f>IF(G211="","",IF(OR(G211="etapa",G211="sub-etapa"),"",OFFSET(MCQ!K$20,ROW(K211)-ROW(K$20),0)))</f>
        <v/>
      </c>
      <c r="L211" s="26">
        <f>IF(G211="","",IF(OR(G211="etapa",G211="sub-etapa"),"",TRUNC(OFFSET(MCQ!L$20,ROW(L211)-ROW(L$20),0),2)))</f>
        <v/>
      </c>
      <c r="M211" s="584">
        <f>IF(I211="", "", IFERROR(VLOOKUP(VALUE(I211), _BaseAbril2026, 4, 0), IFERROR(VLOOKUP(TEXT(I211, "@"), _BaseAbril2026, 4, 0), "")))</f>
        <v/>
      </c>
      <c r="N211" s="585">
        <f>IFERROR(IF(S211="BDI1", TRUNC(M211*(1+$O$18), 2),IF(S211="BDI2", TRUNC(M211*(1+$N$18), 2), "")), "")</f>
        <v/>
      </c>
      <c r="O211" s="586">
        <f>_xlfn.IFS(G211="ETAPA", SUMIFS(ValorTotalComD, Nivel, A211), G211="SUB-ETAPA", SUMIFS(ValorTotalComD, SubNivel, C211), TRUE, T211)</f>
        <v/>
      </c>
      <c r="P211" s="584">
        <f>IF(I211="", "", IFERROR(VLOOKUP(VALUE(I211), _BaseAbril2026, 5, 0), IFERROR(VLOOKUP(TEXT(I211, "@"), _BaseAbril2026, 5, 0), "")))</f>
        <v/>
      </c>
      <c r="Q211" s="585">
        <f>IFERROR(IF(S211="BDI1", TRUNC(P211*(1+$R$18), 2),IF(S211="BDI2", TRUNC(P211*(1+$Q$18), 2), "")), "")</f>
        <v/>
      </c>
      <c r="R211" s="586">
        <f>_xlfn.IFS(G211="ETAPA", SUMIFS(ValorTotalSemD, Nivel, A211), G211="SUB-ETAPA", SUMIFS(ValorTotalSemD, SubNivel, C211), TRUE, U211)</f>
        <v/>
      </c>
      <c r="S211" s="587">
        <f>IF(G211="","",IF(OR(G211="etapa",G211="sub-etapa"),"",OFFSET(MCQ!M$20,ROW(M211)-ROW(M$20),0)))</f>
        <v/>
      </c>
      <c r="T211" s="588">
        <f>IFERROR(TRUNC(L211*N211,2),"")</f>
        <v/>
      </c>
      <c r="U211" s="589">
        <f>IFERROR(TRUNC(L211*Q211,2),"")</f>
        <v/>
      </c>
    </row>
    <row r="212">
      <c r="A212" s="18">
        <f>OFFSET(MCQ!A$20,ROW(A212)-ROW(A$20),0)</f>
        <v/>
      </c>
      <c r="B212" s="18">
        <f>OFFSET(MCQ!B$20,ROW(B212)-ROW(B$20),0)</f>
        <v/>
      </c>
      <c r="C212" s="18">
        <f>OFFSET(MCQ!C$20,ROW(C212)-ROW(C$20),0)</f>
        <v/>
      </c>
      <c r="D212" s="18">
        <f>OFFSET(MCQ!D$20,ROW(D212)-ROW(D$20),0)</f>
        <v/>
      </c>
      <c r="E212" s="18">
        <f>OFFSET(MCQ!E$20,ROW(E212)-ROW(E$20),0)</f>
        <v/>
      </c>
      <c r="F212" s="18" t="n"/>
      <c r="G212" s="233">
        <f>OFFSET(MCQ!G$20,ROW(G212)-ROW(G$20),0)</f>
        <v/>
      </c>
      <c r="H212" s="583">
        <f>IF(G212="","",OFFSET(MCQ!H$20,ROW(H212)-ROW(H$20),0))</f>
        <v/>
      </c>
      <c r="I212" s="24">
        <f>IF(G212="","",IF(OR(G212="etapa",G212="sub-etapa"),"",OFFSET(MCQ!I$20,ROW(I212)-ROW(I$20),0)))</f>
        <v/>
      </c>
      <c r="J212" s="25">
        <f>IF(G212="","",OFFSET(MCQ!J$20,ROW(J212)-ROW(J$20),0))</f>
        <v/>
      </c>
      <c r="K212" s="24">
        <f>IF(G212="","",IF(OR(G212="etapa",G212="sub-etapa"),"",OFFSET(MCQ!K$20,ROW(K212)-ROW(K$20),0)))</f>
        <v/>
      </c>
      <c r="L212" s="26">
        <f>IF(G212="","",IF(OR(G212="etapa",G212="sub-etapa"),"",TRUNC(OFFSET(MCQ!L$20,ROW(L212)-ROW(L$20),0),2)))</f>
        <v/>
      </c>
      <c r="M212" s="584">
        <f>IF(I212="", "", IFERROR(VLOOKUP(VALUE(I212), _BaseAbril2026, 4, 0), IFERROR(VLOOKUP(TEXT(I212, "@"), _BaseAbril2026, 4, 0), "")))</f>
        <v/>
      </c>
      <c r="N212" s="585">
        <f>IFERROR(IF(S212="BDI1", TRUNC(M212*(1+$O$18), 2),IF(S212="BDI2", TRUNC(M212*(1+$N$18), 2), "")), "")</f>
        <v/>
      </c>
      <c r="O212" s="586">
        <f>_xlfn.IFS(G212="ETAPA", SUMIFS(ValorTotalComD, Nivel, A212), G212="SUB-ETAPA", SUMIFS(ValorTotalComD, SubNivel, C212), TRUE, T212)</f>
        <v/>
      </c>
      <c r="P212" s="584">
        <f>IF(I212="", "", IFERROR(VLOOKUP(VALUE(I212), _BaseAbril2026, 5, 0), IFERROR(VLOOKUP(TEXT(I212, "@"), _BaseAbril2026, 5, 0), "")))</f>
        <v/>
      </c>
      <c r="Q212" s="585">
        <f>IFERROR(IF(S212="BDI1", TRUNC(P212*(1+$R$18), 2),IF(S212="BDI2", TRUNC(P212*(1+$Q$18), 2), "")), "")</f>
        <v/>
      </c>
      <c r="R212" s="586">
        <f>_xlfn.IFS(G212="ETAPA", SUMIFS(ValorTotalSemD, Nivel, A212), G212="SUB-ETAPA", SUMIFS(ValorTotalSemD, SubNivel, C212), TRUE, U212)</f>
        <v/>
      </c>
      <c r="S212" s="587">
        <f>IF(G212="","",IF(OR(G212="etapa",G212="sub-etapa"),"",OFFSET(MCQ!M$20,ROW(M212)-ROW(M$20),0)))</f>
        <v/>
      </c>
      <c r="T212" s="588">
        <f>IFERROR(TRUNC(L212*N212,2),"")</f>
        <v/>
      </c>
      <c r="U212" s="589">
        <f>IFERROR(TRUNC(L212*Q212,2),"")</f>
        <v/>
      </c>
    </row>
    <row r="213">
      <c r="A213" s="18">
        <f>OFFSET(MCQ!A$20,ROW(A213)-ROW(A$20),0)</f>
        <v/>
      </c>
      <c r="B213" s="18">
        <f>OFFSET(MCQ!B$20,ROW(B213)-ROW(B$20),0)</f>
        <v/>
      </c>
      <c r="C213" s="18">
        <f>OFFSET(MCQ!C$20,ROW(C213)-ROW(C$20),0)</f>
        <v/>
      </c>
      <c r="D213" s="18">
        <f>OFFSET(MCQ!D$20,ROW(D213)-ROW(D$20),0)</f>
        <v/>
      </c>
      <c r="E213" s="18">
        <f>OFFSET(MCQ!E$20,ROW(E213)-ROW(E$20),0)</f>
        <v/>
      </c>
      <c r="F213" s="18" t="n"/>
      <c r="G213" s="233">
        <f>OFFSET(MCQ!G$20,ROW(G213)-ROW(G$20),0)</f>
        <v/>
      </c>
      <c r="H213" s="583">
        <f>IF(G213="","",OFFSET(MCQ!H$20,ROW(H213)-ROW(H$20),0))</f>
        <v/>
      </c>
      <c r="I213" s="24">
        <f>IF(G213="","",IF(OR(G213="etapa",G213="sub-etapa"),"",OFFSET(MCQ!I$20,ROW(I213)-ROW(I$20),0)))</f>
        <v/>
      </c>
      <c r="J213" s="25">
        <f>IF(G213="","",OFFSET(MCQ!J$20,ROW(J213)-ROW(J$20),0))</f>
        <v/>
      </c>
      <c r="K213" s="24">
        <f>IF(G213="","",IF(OR(G213="etapa",G213="sub-etapa"),"",OFFSET(MCQ!K$20,ROW(K213)-ROW(K$20),0)))</f>
        <v/>
      </c>
      <c r="L213" s="26">
        <f>IF(G213="","",IF(OR(G213="etapa",G213="sub-etapa"),"",TRUNC(OFFSET(MCQ!L$20,ROW(L213)-ROW(L$20),0),2)))</f>
        <v/>
      </c>
      <c r="M213" s="584">
        <f>IF(I213="", "", IFERROR(VLOOKUP(VALUE(I213), _BaseAbril2026, 4, 0), IFERROR(VLOOKUP(TEXT(I213, "@"), _BaseAbril2026, 4, 0), "")))</f>
        <v/>
      </c>
      <c r="N213" s="585">
        <f>IFERROR(IF(S213="BDI1", TRUNC(M213*(1+$O$18), 2),IF(S213="BDI2", TRUNC(M213*(1+$N$18), 2), "")), "")</f>
        <v/>
      </c>
      <c r="O213" s="586">
        <f>_xlfn.IFS(G213="ETAPA", SUMIFS(ValorTotalComD, Nivel, A213), G213="SUB-ETAPA", SUMIFS(ValorTotalComD, SubNivel, C213), TRUE, T213)</f>
        <v/>
      </c>
      <c r="P213" s="584">
        <f>IF(I213="", "", IFERROR(VLOOKUP(VALUE(I213), _BaseAbril2026, 5, 0), IFERROR(VLOOKUP(TEXT(I213, "@"), _BaseAbril2026, 5, 0), "")))</f>
        <v/>
      </c>
      <c r="Q213" s="585">
        <f>IFERROR(IF(S213="BDI1", TRUNC(P213*(1+$R$18), 2),IF(S213="BDI2", TRUNC(P213*(1+$Q$18), 2), "")), "")</f>
        <v/>
      </c>
      <c r="R213" s="586">
        <f>_xlfn.IFS(G213="ETAPA", SUMIFS(ValorTotalSemD, Nivel, A213), G213="SUB-ETAPA", SUMIFS(ValorTotalSemD, SubNivel, C213), TRUE, U213)</f>
        <v/>
      </c>
      <c r="S213" s="587">
        <f>IF(G213="","",IF(OR(G213="etapa",G213="sub-etapa"),"",OFFSET(MCQ!M$20,ROW(M213)-ROW(M$20),0)))</f>
        <v/>
      </c>
      <c r="T213" s="588">
        <f>IFERROR(TRUNC(L213*N213,2),"")</f>
        <v/>
      </c>
      <c r="U213" s="589">
        <f>IFERROR(TRUNC(L213*Q213,2),"")</f>
        <v/>
      </c>
    </row>
    <row r="214">
      <c r="A214" s="18">
        <f>OFFSET(MCQ!A$20,ROW(A214)-ROW(A$20),0)</f>
        <v/>
      </c>
      <c r="B214" s="18">
        <f>OFFSET(MCQ!B$20,ROW(B214)-ROW(B$20),0)</f>
        <v/>
      </c>
      <c r="C214" s="18">
        <f>OFFSET(MCQ!C$20,ROW(C214)-ROW(C$20),0)</f>
        <v/>
      </c>
      <c r="D214" s="18">
        <f>OFFSET(MCQ!D$20,ROW(D214)-ROW(D$20),0)</f>
        <v/>
      </c>
      <c r="E214" s="18">
        <f>OFFSET(MCQ!E$20,ROW(E214)-ROW(E$20),0)</f>
        <v/>
      </c>
      <c r="F214" s="18" t="n"/>
      <c r="G214" s="233">
        <f>OFFSET(MCQ!G$20,ROW(G214)-ROW(G$20),0)</f>
        <v/>
      </c>
      <c r="H214" s="583">
        <f>IF(G214="","",OFFSET(MCQ!H$20,ROW(H214)-ROW(H$20),0))</f>
        <v/>
      </c>
      <c r="I214" s="24">
        <f>IF(G214="","",IF(OR(G214="etapa",G214="sub-etapa"),"",OFFSET(MCQ!I$20,ROW(I214)-ROW(I$20),0)))</f>
        <v/>
      </c>
      <c r="J214" s="25">
        <f>IF(G214="","",OFFSET(MCQ!J$20,ROW(J214)-ROW(J$20),0))</f>
        <v/>
      </c>
      <c r="K214" s="24">
        <f>IF(G214="","",IF(OR(G214="etapa",G214="sub-etapa"),"",OFFSET(MCQ!K$20,ROW(K214)-ROW(K$20),0)))</f>
        <v/>
      </c>
      <c r="L214" s="26">
        <f>IF(G214="","",IF(OR(G214="etapa",G214="sub-etapa"),"",TRUNC(OFFSET(MCQ!L$20,ROW(L214)-ROW(L$20),0),2)))</f>
        <v/>
      </c>
      <c r="M214" s="584">
        <f>IF(I214="", "", IFERROR(VLOOKUP(VALUE(I214), _BaseAbril2026, 4, 0), IFERROR(VLOOKUP(TEXT(I214, "@"), _BaseAbril2026, 4, 0), "")))</f>
        <v/>
      </c>
      <c r="N214" s="585">
        <f>IFERROR(IF(S214="BDI1", TRUNC(M214*(1+$O$18), 2),IF(S214="BDI2", TRUNC(M214*(1+$N$18), 2), "")), "")</f>
        <v/>
      </c>
      <c r="O214" s="586">
        <f>_xlfn.IFS(G214="ETAPA", SUMIFS(ValorTotalComD, Nivel, A214), G214="SUB-ETAPA", SUMIFS(ValorTotalComD, SubNivel, C214), TRUE, T214)</f>
        <v/>
      </c>
      <c r="P214" s="584">
        <f>IF(I214="", "", IFERROR(VLOOKUP(VALUE(I214), _BaseAbril2026, 5, 0), IFERROR(VLOOKUP(TEXT(I214, "@"), _BaseAbril2026, 5, 0), "")))</f>
        <v/>
      </c>
      <c r="Q214" s="585">
        <f>IFERROR(IF(S214="BDI1", TRUNC(P214*(1+$R$18), 2),IF(S214="BDI2", TRUNC(P214*(1+$Q$18), 2), "")), "")</f>
        <v/>
      </c>
      <c r="R214" s="586">
        <f>_xlfn.IFS(G214="ETAPA", SUMIFS(ValorTotalSemD, Nivel, A214), G214="SUB-ETAPA", SUMIFS(ValorTotalSemD, SubNivel, C214), TRUE, U214)</f>
        <v/>
      </c>
      <c r="S214" s="587">
        <f>IF(G214="","",IF(OR(G214="etapa",G214="sub-etapa"),"",OFFSET(MCQ!M$20,ROW(M214)-ROW(M$20),0)))</f>
        <v/>
      </c>
      <c r="T214" s="588">
        <f>IFERROR(TRUNC(L214*N214,2),"")</f>
        <v/>
      </c>
      <c r="U214" s="589">
        <f>IFERROR(TRUNC(L214*Q214,2),"")</f>
        <v/>
      </c>
    </row>
    <row r="215">
      <c r="A215" s="18">
        <f>OFFSET(MCQ!A$20,ROW(A215)-ROW(A$20),0)</f>
        <v/>
      </c>
      <c r="B215" s="18">
        <f>OFFSET(MCQ!B$20,ROW(B215)-ROW(B$20),0)</f>
        <v/>
      </c>
      <c r="C215" s="18">
        <f>OFFSET(MCQ!C$20,ROW(C215)-ROW(C$20),0)</f>
        <v/>
      </c>
      <c r="D215" s="18">
        <f>OFFSET(MCQ!D$20,ROW(D215)-ROW(D$20),0)</f>
        <v/>
      </c>
      <c r="E215" s="18">
        <f>OFFSET(MCQ!E$20,ROW(E215)-ROW(E$20),0)</f>
        <v/>
      </c>
      <c r="F215" s="18" t="n"/>
      <c r="G215" s="233">
        <f>OFFSET(MCQ!G$20,ROW(G215)-ROW(G$20),0)</f>
        <v/>
      </c>
      <c r="H215" s="583">
        <f>IF(G215="","",OFFSET(MCQ!H$20,ROW(H215)-ROW(H$20),0))</f>
        <v/>
      </c>
      <c r="I215" s="24">
        <f>IF(G215="","",IF(OR(G215="etapa",G215="sub-etapa"),"",OFFSET(MCQ!I$20,ROW(I215)-ROW(I$20),0)))</f>
        <v/>
      </c>
      <c r="J215" s="25">
        <f>IF(G215="","",OFFSET(MCQ!J$20,ROW(J215)-ROW(J$20),0))</f>
        <v/>
      </c>
      <c r="K215" s="24">
        <f>IF(G215="","",IF(OR(G215="etapa",G215="sub-etapa"),"",OFFSET(MCQ!K$20,ROW(K215)-ROW(K$20),0)))</f>
        <v/>
      </c>
      <c r="L215" s="26">
        <f>IF(G215="","",IF(OR(G215="etapa",G215="sub-etapa"),"",TRUNC(OFFSET(MCQ!L$20,ROW(L215)-ROW(L$20),0),2)))</f>
        <v/>
      </c>
      <c r="M215" s="584">
        <f>IF(I215="", "", IFERROR(VLOOKUP(VALUE(I215), _BaseAbril2026, 4, 0), IFERROR(VLOOKUP(TEXT(I215, "@"), _BaseAbril2026, 4, 0), "")))</f>
        <v/>
      </c>
      <c r="N215" s="585">
        <f>IFERROR(IF(S215="BDI1", TRUNC(M215*(1+$O$18), 2),IF(S215="BDI2", TRUNC(M215*(1+$N$18), 2), "")), "")</f>
        <v/>
      </c>
      <c r="O215" s="586">
        <f>_xlfn.IFS(G215="ETAPA", SUMIFS(ValorTotalComD, Nivel, A215), G215="SUB-ETAPA", SUMIFS(ValorTotalComD, SubNivel, C215), TRUE, T215)</f>
        <v/>
      </c>
      <c r="P215" s="584">
        <f>IF(I215="", "", IFERROR(VLOOKUP(VALUE(I215), _BaseAbril2026, 5, 0), IFERROR(VLOOKUP(TEXT(I215, "@"), _BaseAbril2026, 5, 0), "")))</f>
        <v/>
      </c>
      <c r="Q215" s="585">
        <f>IFERROR(IF(S215="BDI1", TRUNC(P215*(1+$R$18), 2),IF(S215="BDI2", TRUNC(P215*(1+$Q$18), 2), "")), "")</f>
        <v/>
      </c>
      <c r="R215" s="586">
        <f>_xlfn.IFS(G215="ETAPA", SUMIFS(ValorTotalSemD, Nivel, A215), G215="SUB-ETAPA", SUMIFS(ValorTotalSemD, SubNivel, C215), TRUE, U215)</f>
        <v/>
      </c>
      <c r="S215" s="587">
        <f>IF(G215="","",IF(OR(G215="etapa",G215="sub-etapa"),"",OFFSET(MCQ!M$20,ROW(M215)-ROW(M$20),0)))</f>
        <v/>
      </c>
      <c r="T215" s="588">
        <f>IFERROR(TRUNC(L215*N215,2),"")</f>
        <v/>
      </c>
      <c r="U215" s="589">
        <f>IFERROR(TRUNC(L215*Q215,2),"")</f>
        <v/>
      </c>
    </row>
    <row r="216">
      <c r="A216" s="18">
        <f>OFFSET(MCQ!A$20,ROW(A216)-ROW(A$20),0)</f>
        <v/>
      </c>
      <c r="B216" s="18">
        <f>OFFSET(MCQ!B$20,ROW(B216)-ROW(B$20),0)</f>
        <v/>
      </c>
      <c r="C216" s="18">
        <f>OFFSET(MCQ!C$20,ROW(C216)-ROW(C$20),0)</f>
        <v/>
      </c>
      <c r="D216" s="18">
        <f>OFFSET(MCQ!D$20,ROW(D216)-ROW(D$20),0)</f>
        <v/>
      </c>
      <c r="E216" s="18">
        <f>OFFSET(MCQ!E$20,ROW(E216)-ROW(E$20),0)</f>
        <v/>
      </c>
      <c r="F216" s="18" t="n"/>
      <c r="G216" s="233">
        <f>OFFSET(MCQ!G$20,ROW(G216)-ROW(G$20),0)</f>
        <v/>
      </c>
      <c r="H216" s="583">
        <f>IF(G216="","",OFFSET(MCQ!H$20,ROW(H216)-ROW(H$20),0))</f>
        <v/>
      </c>
      <c r="I216" s="24">
        <f>IF(G216="","",IF(OR(G216="etapa",G216="sub-etapa"),"",OFFSET(MCQ!I$20,ROW(I216)-ROW(I$20),0)))</f>
        <v/>
      </c>
      <c r="J216" s="25">
        <f>IF(G216="","",OFFSET(MCQ!J$20,ROW(J216)-ROW(J$20),0))</f>
        <v/>
      </c>
      <c r="K216" s="24">
        <f>IF(G216="","",IF(OR(G216="etapa",G216="sub-etapa"),"",OFFSET(MCQ!K$20,ROW(K216)-ROW(K$20),0)))</f>
        <v/>
      </c>
      <c r="L216" s="26">
        <f>IF(G216="","",IF(OR(G216="etapa",G216="sub-etapa"),"",TRUNC(OFFSET(MCQ!L$20,ROW(L216)-ROW(L$20),0),2)))</f>
        <v/>
      </c>
      <c r="M216" s="584">
        <f>IF(I216="", "", IFERROR(VLOOKUP(VALUE(I216), _BaseAbril2026, 4, 0), IFERROR(VLOOKUP(TEXT(I216, "@"), _BaseAbril2026, 4, 0), "")))</f>
        <v/>
      </c>
      <c r="N216" s="585">
        <f>IFERROR(IF(S216="BDI1", TRUNC(M216*(1+$O$18), 2),IF(S216="BDI2", TRUNC(M216*(1+$N$18), 2), "")), "")</f>
        <v/>
      </c>
      <c r="O216" s="586">
        <f>_xlfn.IFS(G216="ETAPA", SUMIFS(ValorTotalComD, Nivel, A216), G216="SUB-ETAPA", SUMIFS(ValorTotalComD, SubNivel, C216), TRUE, T216)</f>
        <v/>
      </c>
      <c r="P216" s="584">
        <f>IF(I216="", "", IFERROR(VLOOKUP(VALUE(I216), _BaseAbril2026, 5, 0), IFERROR(VLOOKUP(TEXT(I216, "@"), _BaseAbril2026, 5, 0), "")))</f>
        <v/>
      </c>
      <c r="Q216" s="585">
        <f>IFERROR(IF(S216="BDI1", TRUNC(P216*(1+$R$18), 2),IF(S216="BDI2", TRUNC(P216*(1+$Q$18), 2), "")), "")</f>
        <v/>
      </c>
      <c r="R216" s="586">
        <f>_xlfn.IFS(G216="ETAPA", SUMIFS(ValorTotalSemD, Nivel, A216), G216="SUB-ETAPA", SUMIFS(ValorTotalSemD, SubNivel, C216), TRUE, U216)</f>
        <v/>
      </c>
      <c r="S216" s="587">
        <f>IF(G216="","",IF(OR(G216="etapa",G216="sub-etapa"),"",OFFSET(MCQ!M$20,ROW(M216)-ROW(M$20),0)))</f>
        <v/>
      </c>
      <c r="T216" s="588">
        <f>IFERROR(TRUNC(L216*N216,2),"")</f>
        <v/>
      </c>
      <c r="U216" s="589">
        <f>IFERROR(TRUNC(L216*Q216,2),"")</f>
        <v/>
      </c>
    </row>
    <row r="217">
      <c r="A217" s="18">
        <f>OFFSET(MCQ!A$20,ROW(A217)-ROW(A$20),0)</f>
        <v/>
      </c>
      <c r="B217" s="18">
        <f>OFFSET(MCQ!B$20,ROW(B217)-ROW(B$20),0)</f>
        <v/>
      </c>
      <c r="C217" s="18">
        <f>OFFSET(MCQ!C$20,ROW(C217)-ROW(C$20),0)</f>
        <v/>
      </c>
      <c r="D217" s="18">
        <f>OFFSET(MCQ!D$20,ROW(D217)-ROW(D$20),0)</f>
        <v/>
      </c>
      <c r="E217" s="18">
        <f>OFFSET(MCQ!E$20,ROW(E217)-ROW(E$20),0)</f>
        <v/>
      </c>
      <c r="F217" s="18" t="n"/>
      <c r="G217" s="233">
        <f>OFFSET(MCQ!G$20,ROW(G217)-ROW(G$20),0)</f>
        <v/>
      </c>
      <c r="H217" s="583">
        <f>IF(G217="","",OFFSET(MCQ!H$20,ROW(H217)-ROW(H$20),0))</f>
        <v/>
      </c>
      <c r="I217" s="24">
        <f>IF(G217="","",IF(OR(G217="etapa",G217="sub-etapa"),"",OFFSET(MCQ!I$20,ROW(I217)-ROW(I$20),0)))</f>
        <v/>
      </c>
      <c r="J217" s="25">
        <f>IF(G217="","",OFFSET(MCQ!J$20,ROW(J217)-ROW(J$20),0))</f>
        <v/>
      </c>
      <c r="K217" s="24">
        <f>IF(G217="","",IF(OR(G217="etapa",G217="sub-etapa"),"",OFFSET(MCQ!K$20,ROW(K217)-ROW(K$20),0)))</f>
        <v/>
      </c>
      <c r="L217" s="26">
        <f>IF(G217="","",IF(OR(G217="etapa",G217="sub-etapa"),"",TRUNC(OFFSET(MCQ!L$20,ROW(L217)-ROW(L$20),0),2)))</f>
        <v/>
      </c>
      <c r="M217" s="584">
        <f>IF(I217="", "", IFERROR(VLOOKUP(VALUE(I217), _BaseAbril2026, 4, 0), IFERROR(VLOOKUP(TEXT(I217, "@"), _BaseAbril2026, 4, 0), "")))</f>
        <v/>
      </c>
      <c r="N217" s="585">
        <f>IFERROR(IF(S217="BDI1", TRUNC(M217*(1+$O$18), 2),IF(S217="BDI2", TRUNC(M217*(1+$N$18), 2), "")), "")</f>
        <v/>
      </c>
      <c r="O217" s="586">
        <f>_xlfn.IFS(G217="ETAPA", SUMIFS(ValorTotalComD, Nivel, A217), G217="SUB-ETAPA", SUMIFS(ValorTotalComD, SubNivel, C217), TRUE, T217)</f>
        <v/>
      </c>
      <c r="P217" s="584">
        <f>IF(I217="", "", IFERROR(VLOOKUP(VALUE(I217), _BaseAbril2026, 5, 0), IFERROR(VLOOKUP(TEXT(I217, "@"), _BaseAbril2026, 5, 0), "")))</f>
        <v/>
      </c>
      <c r="Q217" s="585">
        <f>IFERROR(IF(S217="BDI1", TRUNC(P217*(1+$R$18), 2),IF(S217="BDI2", TRUNC(P217*(1+$Q$18), 2), "")), "")</f>
        <v/>
      </c>
      <c r="R217" s="586">
        <f>_xlfn.IFS(G217="ETAPA", SUMIFS(ValorTotalSemD, Nivel, A217), G217="SUB-ETAPA", SUMIFS(ValorTotalSemD, SubNivel, C217), TRUE, U217)</f>
        <v/>
      </c>
      <c r="S217" s="587">
        <f>IF(G217="","",IF(OR(G217="etapa",G217="sub-etapa"),"",OFFSET(MCQ!M$20,ROW(M217)-ROW(M$20),0)))</f>
        <v/>
      </c>
      <c r="T217" s="588">
        <f>IFERROR(TRUNC(L217*N217,2),"")</f>
        <v/>
      </c>
      <c r="U217" s="589">
        <f>IFERROR(TRUNC(L217*Q217,2),"")</f>
        <v/>
      </c>
    </row>
    <row r="218">
      <c r="A218" s="18">
        <f>OFFSET(MCQ!A$20,ROW(A218)-ROW(A$20),0)</f>
        <v/>
      </c>
      <c r="B218" s="18">
        <f>OFFSET(MCQ!B$20,ROW(B218)-ROW(B$20),0)</f>
        <v/>
      </c>
      <c r="C218" s="18">
        <f>OFFSET(MCQ!C$20,ROW(C218)-ROW(C$20),0)</f>
        <v/>
      </c>
      <c r="D218" s="18">
        <f>OFFSET(MCQ!D$20,ROW(D218)-ROW(D$20),0)</f>
        <v/>
      </c>
      <c r="E218" s="18">
        <f>OFFSET(MCQ!E$20,ROW(E218)-ROW(E$20),0)</f>
        <v/>
      </c>
      <c r="F218" s="18" t="n"/>
      <c r="G218" s="233">
        <f>OFFSET(MCQ!G$20,ROW(G218)-ROW(G$20),0)</f>
        <v/>
      </c>
      <c r="H218" s="583">
        <f>IF(G218="","",OFFSET(MCQ!H$20,ROW(H218)-ROW(H$20),0))</f>
        <v/>
      </c>
      <c r="I218" s="24">
        <f>IF(G218="","",IF(OR(G218="etapa",G218="sub-etapa"),"",OFFSET(MCQ!I$20,ROW(I218)-ROW(I$20),0)))</f>
        <v/>
      </c>
      <c r="J218" s="25">
        <f>IF(G218="","",OFFSET(MCQ!J$20,ROW(J218)-ROW(J$20),0))</f>
        <v/>
      </c>
      <c r="K218" s="24">
        <f>IF(G218="","",IF(OR(G218="etapa",G218="sub-etapa"),"",OFFSET(MCQ!K$20,ROW(K218)-ROW(K$20),0)))</f>
        <v/>
      </c>
      <c r="L218" s="26">
        <f>IF(G218="","",IF(OR(G218="etapa",G218="sub-etapa"),"",TRUNC(OFFSET(MCQ!L$20,ROW(L218)-ROW(L$20),0),2)))</f>
        <v/>
      </c>
      <c r="M218" s="584">
        <f>IF(I218="", "", IFERROR(VLOOKUP(VALUE(I218), _BaseAbril2026, 4, 0), IFERROR(VLOOKUP(TEXT(I218, "@"), _BaseAbril2026, 4, 0), "")))</f>
        <v/>
      </c>
      <c r="N218" s="585">
        <f>IFERROR(IF(S218="BDI1", TRUNC(M218*(1+$O$18), 2),IF(S218="BDI2", TRUNC(M218*(1+$N$18), 2), "")), "")</f>
        <v/>
      </c>
      <c r="O218" s="586">
        <f>_xlfn.IFS(G218="ETAPA", SUMIFS(ValorTotalComD, Nivel, A218), G218="SUB-ETAPA", SUMIFS(ValorTotalComD, SubNivel, C218), TRUE, T218)</f>
        <v/>
      </c>
      <c r="P218" s="584">
        <f>IF(I218="", "", IFERROR(VLOOKUP(VALUE(I218), _BaseAbril2026, 5, 0), IFERROR(VLOOKUP(TEXT(I218, "@"), _BaseAbril2026, 5, 0), "")))</f>
        <v/>
      </c>
      <c r="Q218" s="585">
        <f>IFERROR(IF(S218="BDI1", TRUNC(P218*(1+$R$18), 2),IF(S218="BDI2", TRUNC(P218*(1+$Q$18), 2), "")), "")</f>
        <v/>
      </c>
      <c r="R218" s="586">
        <f>_xlfn.IFS(G218="ETAPA", SUMIFS(ValorTotalSemD, Nivel, A218), G218="SUB-ETAPA", SUMIFS(ValorTotalSemD, SubNivel, C218), TRUE, U218)</f>
        <v/>
      </c>
      <c r="S218" s="587">
        <f>IF(G218="","",IF(OR(G218="etapa",G218="sub-etapa"),"",OFFSET(MCQ!M$20,ROW(M218)-ROW(M$20),0)))</f>
        <v/>
      </c>
      <c r="T218" s="588">
        <f>IFERROR(TRUNC(L218*N218,2),"")</f>
        <v/>
      </c>
      <c r="U218" s="589">
        <f>IFERROR(TRUNC(L218*Q218,2),"")</f>
        <v/>
      </c>
    </row>
    <row r="219">
      <c r="A219" s="18">
        <f>OFFSET(MCQ!A$20,ROW(A219)-ROW(A$20),0)</f>
        <v/>
      </c>
      <c r="B219" s="18">
        <f>OFFSET(MCQ!B$20,ROW(B219)-ROW(B$20),0)</f>
        <v/>
      </c>
      <c r="C219" s="18">
        <f>OFFSET(MCQ!C$20,ROW(C219)-ROW(C$20),0)</f>
        <v/>
      </c>
      <c r="D219" s="18">
        <f>OFFSET(MCQ!D$20,ROW(D219)-ROW(D$20),0)</f>
        <v/>
      </c>
      <c r="E219" s="18">
        <f>OFFSET(MCQ!E$20,ROW(E219)-ROW(E$20),0)</f>
        <v/>
      </c>
      <c r="F219" s="18" t="n"/>
      <c r="G219" s="233">
        <f>OFFSET(MCQ!G$20,ROW(G219)-ROW(G$20),0)</f>
        <v/>
      </c>
      <c r="H219" s="583">
        <f>IF(G219="","",OFFSET(MCQ!H$20,ROW(H219)-ROW(H$20),0))</f>
        <v/>
      </c>
      <c r="I219" s="24">
        <f>IF(G219="","",IF(OR(G219="etapa",G219="sub-etapa"),"",OFFSET(MCQ!I$20,ROW(I219)-ROW(I$20),0)))</f>
        <v/>
      </c>
      <c r="J219" s="25">
        <f>IF(G219="","",OFFSET(MCQ!J$20,ROW(J219)-ROW(J$20),0))</f>
        <v/>
      </c>
      <c r="K219" s="24">
        <f>IF(G219="","",IF(OR(G219="etapa",G219="sub-etapa"),"",OFFSET(MCQ!K$20,ROW(K219)-ROW(K$20),0)))</f>
        <v/>
      </c>
      <c r="L219" s="26">
        <f>IF(G219="","",IF(OR(G219="etapa",G219="sub-etapa"),"",TRUNC(OFFSET(MCQ!L$20,ROW(L219)-ROW(L$20),0),2)))</f>
        <v/>
      </c>
      <c r="M219" s="584">
        <f>IF(I219="", "", IFERROR(VLOOKUP(VALUE(I219), _BaseAbril2026, 4, 0), IFERROR(VLOOKUP(TEXT(I219, "@"), _BaseAbril2026, 4, 0), "")))</f>
        <v/>
      </c>
      <c r="N219" s="585">
        <f>IFERROR(IF(S219="BDI1", TRUNC(M219*(1+$O$18), 2),IF(S219="BDI2", TRUNC(M219*(1+$N$18), 2), "")), "")</f>
        <v/>
      </c>
      <c r="O219" s="586">
        <f>_xlfn.IFS(G219="ETAPA", SUMIFS(ValorTotalComD, Nivel, A219), G219="SUB-ETAPA", SUMIFS(ValorTotalComD, SubNivel, C219), TRUE, T219)</f>
        <v/>
      </c>
      <c r="P219" s="584">
        <f>IF(I219="", "", IFERROR(VLOOKUP(VALUE(I219), _BaseAbril2026, 5, 0), IFERROR(VLOOKUP(TEXT(I219, "@"), _BaseAbril2026, 5, 0), "")))</f>
        <v/>
      </c>
      <c r="Q219" s="585">
        <f>IFERROR(IF(S219="BDI1", TRUNC(P219*(1+$R$18), 2),IF(S219="BDI2", TRUNC(P219*(1+$Q$18), 2), "")), "")</f>
        <v/>
      </c>
      <c r="R219" s="586">
        <f>_xlfn.IFS(G219="ETAPA", SUMIFS(ValorTotalSemD, Nivel, A219), G219="SUB-ETAPA", SUMIFS(ValorTotalSemD, SubNivel, C219), TRUE, U219)</f>
        <v/>
      </c>
      <c r="S219" s="587">
        <f>IF(G219="","",IF(OR(G219="etapa",G219="sub-etapa"),"",OFFSET(MCQ!M$20,ROW(M219)-ROW(M$20),0)))</f>
        <v/>
      </c>
      <c r="T219" s="588">
        <f>IFERROR(TRUNC(L219*N219,2),"")</f>
        <v/>
      </c>
      <c r="U219" s="589">
        <f>IFERROR(TRUNC(L219*Q219,2),"")</f>
        <v/>
      </c>
    </row>
    <row r="220">
      <c r="A220" s="18">
        <f>OFFSET(MCQ!A$20,ROW(A220)-ROW(A$20),0)</f>
        <v/>
      </c>
      <c r="B220" s="18">
        <f>OFFSET(MCQ!B$20,ROW(B220)-ROW(B$20),0)</f>
        <v/>
      </c>
      <c r="C220" s="18">
        <f>OFFSET(MCQ!C$20,ROW(C220)-ROW(C$20),0)</f>
        <v/>
      </c>
      <c r="D220" s="18">
        <f>OFFSET(MCQ!D$20,ROW(D220)-ROW(D$20),0)</f>
        <v/>
      </c>
      <c r="E220" s="18">
        <f>OFFSET(MCQ!E$20,ROW(E220)-ROW(E$20),0)</f>
        <v/>
      </c>
      <c r="F220" s="18" t="n"/>
      <c r="G220" s="233">
        <f>OFFSET(MCQ!G$20,ROW(G220)-ROW(G$20),0)</f>
        <v/>
      </c>
      <c r="H220" s="583">
        <f>IF(G220="","",OFFSET(MCQ!H$20,ROW(H220)-ROW(H$20),0))</f>
        <v/>
      </c>
      <c r="I220" s="24">
        <f>IF(G220="","",IF(OR(G220="etapa",G220="sub-etapa"),"",OFFSET(MCQ!I$20,ROW(I220)-ROW(I$20),0)))</f>
        <v/>
      </c>
      <c r="J220" s="25">
        <f>IF(G220="","",OFFSET(MCQ!J$20,ROW(J220)-ROW(J$20),0))</f>
        <v/>
      </c>
      <c r="K220" s="24">
        <f>IF(G220="","",IF(OR(G220="etapa",G220="sub-etapa"),"",OFFSET(MCQ!K$20,ROW(K220)-ROW(K$20),0)))</f>
        <v/>
      </c>
      <c r="L220" s="26">
        <f>IF(G220="","",IF(OR(G220="etapa",G220="sub-etapa"),"",TRUNC(OFFSET(MCQ!L$20,ROW(L220)-ROW(L$20),0),2)))</f>
        <v/>
      </c>
      <c r="M220" s="584">
        <f>IF(I220="", "", IFERROR(VLOOKUP(VALUE(I220), _BaseAbril2026, 4, 0), IFERROR(VLOOKUP(TEXT(I220, "@"), _BaseAbril2026, 4, 0), "")))</f>
        <v/>
      </c>
      <c r="N220" s="585">
        <f>IFERROR(IF(S220="BDI1", TRUNC(M220*(1+$O$18), 2),IF(S220="BDI2", TRUNC(M220*(1+$N$18), 2), "")), "")</f>
        <v/>
      </c>
      <c r="O220" s="586">
        <f>_xlfn.IFS(G220="ETAPA", SUMIFS(ValorTotalComD, Nivel, A220), G220="SUB-ETAPA", SUMIFS(ValorTotalComD, SubNivel, C220), TRUE, T220)</f>
        <v/>
      </c>
      <c r="P220" s="584">
        <f>IF(I220="", "", IFERROR(VLOOKUP(VALUE(I220), _BaseAbril2026, 5, 0), IFERROR(VLOOKUP(TEXT(I220, "@"), _BaseAbril2026, 5, 0), "")))</f>
        <v/>
      </c>
      <c r="Q220" s="585">
        <f>IFERROR(IF(S220="BDI1", TRUNC(P220*(1+$R$18), 2),IF(S220="BDI2", TRUNC(P220*(1+$Q$18), 2), "")), "")</f>
        <v/>
      </c>
      <c r="R220" s="586">
        <f>_xlfn.IFS(G220="ETAPA", SUMIFS(ValorTotalSemD, Nivel, A220), G220="SUB-ETAPA", SUMIFS(ValorTotalSemD, SubNivel, C220), TRUE, U220)</f>
        <v/>
      </c>
      <c r="S220" s="587">
        <f>IF(G220="","",IF(OR(G220="etapa",G220="sub-etapa"),"",OFFSET(MCQ!M$20,ROW(M220)-ROW(M$20),0)))</f>
        <v/>
      </c>
      <c r="T220" s="588">
        <f>IFERROR(TRUNC(L220*N220,2),"")</f>
        <v/>
      </c>
      <c r="U220" s="589">
        <f>IFERROR(TRUNC(L220*Q220,2),"")</f>
        <v/>
      </c>
    </row>
    <row r="221">
      <c r="A221" s="18">
        <f>OFFSET(MCQ!A$20,ROW(A221)-ROW(A$20),0)</f>
        <v/>
      </c>
      <c r="B221" s="18">
        <f>OFFSET(MCQ!B$20,ROW(B221)-ROW(B$20),0)</f>
        <v/>
      </c>
      <c r="C221" s="18">
        <f>OFFSET(MCQ!C$20,ROW(C221)-ROW(C$20),0)</f>
        <v/>
      </c>
      <c r="D221" s="18">
        <f>OFFSET(MCQ!D$20,ROW(D221)-ROW(D$20),0)</f>
        <v/>
      </c>
      <c r="E221" s="18">
        <f>OFFSET(MCQ!E$20,ROW(E221)-ROW(E$20),0)</f>
        <v/>
      </c>
      <c r="F221" s="18" t="n"/>
      <c r="G221" s="233">
        <f>OFFSET(MCQ!G$20,ROW(G221)-ROW(G$20),0)</f>
        <v/>
      </c>
      <c r="H221" s="583">
        <f>IF(G221="","",OFFSET(MCQ!H$20,ROW(H221)-ROW(H$20),0))</f>
        <v/>
      </c>
      <c r="I221" s="24">
        <f>IF(G221="","",IF(OR(G221="etapa",G221="sub-etapa"),"",OFFSET(MCQ!I$20,ROW(I221)-ROW(I$20),0)))</f>
        <v/>
      </c>
      <c r="J221" s="25">
        <f>IF(G221="","",OFFSET(MCQ!J$20,ROW(J221)-ROW(J$20),0))</f>
        <v/>
      </c>
      <c r="K221" s="24">
        <f>IF(G221="","",IF(OR(G221="etapa",G221="sub-etapa"),"",OFFSET(MCQ!K$20,ROW(K221)-ROW(K$20),0)))</f>
        <v/>
      </c>
      <c r="L221" s="26">
        <f>IF(G221="","",IF(OR(G221="etapa",G221="sub-etapa"),"",TRUNC(OFFSET(MCQ!L$20,ROW(L221)-ROW(L$20),0),2)))</f>
        <v/>
      </c>
      <c r="M221" s="584">
        <f>IF(I221="", "", IFERROR(VLOOKUP(VALUE(I221), _BaseAbril2026, 4, 0), IFERROR(VLOOKUP(TEXT(I221, "@"), _BaseAbril2026, 4, 0), "")))</f>
        <v/>
      </c>
      <c r="N221" s="585">
        <f>IFERROR(IF(S221="BDI1", TRUNC(M221*(1+$O$18), 2),IF(S221="BDI2", TRUNC(M221*(1+$N$18), 2), "")), "")</f>
        <v/>
      </c>
      <c r="O221" s="586">
        <f>_xlfn.IFS(G221="ETAPA", SUMIFS(ValorTotalComD, Nivel, A221), G221="SUB-ETAPA", SUMIFS(ValorTotalComD, SubNivel, C221), TRUE, T221)</f>
        <v/>
      </c>
      <c r="P221" s="584">
        <f>IF(I221="", "", IFERROR(VLOOKUP(VALUE(I221), _BaseAbril2026, 5, 0), IFERROR(VLOOKUP(TEXT(I221, "@"), _BaseAbril2026, 5, 0), "")))</f>
        <v/>
      </c>
      <c r="Q221" s="585">
        <f>IFERROR(IF(S221="BDI1", TRUNC(P221*(1+$R$18), 2),IF(S221="BDI2", TRUNC(P221*(1+$Q$18), 2), "")), "")</f>
        <v/>
      </c>
      <c r="R221" s="586">
        <f>_xlfn.IFS(G221="ETAPA", SUMIFS(ValorTotalSemD, Nivel, A221), G221="SUB-ETAPA", SUMIFS(ValorTotalSemD, SubNivel, C221), TRUE, U221)</f>
        <v/>
      </c>
      <c r="S221" s="587">
        <f>IF(G221="","",IF(OR(G221="etapa",G221="sub-etapa"),"",OFFSET(MCQ!M$20,ROW(M221)-ROW(M$20),0)))</f>
        <v/>
      </c>
      <c r="T221" s="588">
        <f>IFERROR(TRUNC(L221*N221,2),"")</f>
        <v/>
      </c>
      <c r="U221" s="589">
        <f>IFERROR(TRUNC(L221*Q221,2),"")</f>
        <v/>
      </c>
    </row>
    <row r="222">
      <c r="A222" s="18">
        <f>OFFSET(MCQ!A$20,ROW(A222)-ROW(A$20),0)</f>
        <v/>
      </c>
      <c r="B222" s="18">
        <f>OFFSET(MCQ!B$20,ROW(B222)-ROW(B$20),0)</f>
        <v/>
      </c>
      <c r="C222" s="18">
        <f>OFFSET(MCQ!C$20,ROW(C222)-ROW(C$20),0)</f>
        <v/>
      </c>
      <c r="D222" s="18">
        <f>OFFSET(MCQ!D$20,ROW(D222)-ROW(D$20),0)</f>
        <v/>
      </c>
      <c r="E222" s="18">
        <f>OFFSET(MCQ!E$20,ROW(E222)-ROW(E$20),0)</f>
        <v/>
      </c>
      <c r="F222" s="18" t="n"/>
      <c r="G222" s="233">
        <f>OFFSET(MCQ!G$20,ROW(G222)-ROW(G$20),0)</f>
        <v/>
      </c>
      <c r="H222" s="583">
        <f>IF(G222="","",OFFSET(MCQ!H$20,ROW(H222)-ROW(H$20),0))</f>
        <v/>
      </c>
      <c r="I222" s="24">
        <f>IF(G222="","",IF(OR(G222="etapa",G222="sub-etapa"),"",OFFSET(MCQ!I$20,ROW(I222)-ROW(I$20),0)))</f>
        <v/>
      </c>
      <c r="J222" s="25">
        <f>IF(G222="","",OFFSET(MCQ!J$20,ROW(J222)-ROW(J$20),0))</f>
        <v/>
      </c>
      <c r="K222" s="24">
        <f>IF(G222="","",IF(OR(G222="etapa",G222="sub-etapa"),"",OFFSET(MCQ!K$20,ROW(K222)-ROW(K$20),0)))</f>
        <v/>
      </c>
      <c r="L222" s="26">
        <f>IF(G222="","",IF(OR(G222="etapa",G222="sub-etapa"),"",TRUNC(OFFSET(MCQ!L$20,ROW(L222)-ROW(L$20),0),2)))</f>
        <v/>
      </c>
      <c r="M222" s="584">
        <f>IF(I222="", "", IFERROR(VLOOKUP(VALUE(I222), _BaseAbril2026, 4, 0), IFERROR(VLOOKUP(TEXT(I222, "@"), _BaseAbril2026, 4, 0), "")))</f>
        <v/>
      </c>
      <c r="N222" s="585">
        <f>IFERROR(IF(S222="BDI1", TRUNC(M222*(1+$O$18), 2),IF(S222="BDI2", TRUNC(M222*(1+$N$18), 2), "")), "")</f>
        <v/>
      </c>
      <c r="O222" s="586">
        <f>_xlfn.IFS(G222="ETAPA", SUMIFS(ValorTotalComD, Nivel, A222), G222="SUB-ETAPA", SUMIFS(ValorTotalComD, SubNivel, C222), TRUE, T222)</f>
        <v/>
      </c>
      <c r="P222" s="584">
        <f>IF(I222="", "", IFERROR(VLOOKUP(VALUE(I222), _BaseAbril2026, 5, 0), IFERROR(VLOOKUP(TEXT(I222, "@"), _BaseAbril2026, 5, 0), "")))</f>
        <v/>
      </c>
      <c r="Q222" s="585">
        <f>IFERROR(IF(S222="BDI1", TRUNC(P222*(1+$R$18), 2),IF(S222="BDI2", TRUNC(P222*(1+$Q$18), 2), "")), "")</f>
        <v/>
      </c>
      <c r="R222" s="586">
        <f>_xlfn.IFS(G222="ETAPA", SUMIFS(ValorTotalSemD, Nivel, A222), G222="SUB-ETAPA", SUMIFS(ValorTotalSemD, SubNivel, C222), TRUE, U222)</f>
        <v/>
      </c>
      <c r="S222" s="587">
        <f>IF(G222="","",IF(OR(G222="etapa",G222="sub-etapa"),"",OFFSET(MCQ!M$20,ROW(M222)-ROW(M$20),0)))</f>
        <v/>
      </c>
      <c r="T222" s="588">
        <f>IFERROR(TRUNC(L222*N222,2),"")</f>
        <v/>
      </c>
      <c r="U222" s="589">
        <f>IFERROR(TRUNC(L222*Q222,2),"")</f>
        <v/>
      </c>
    </row>
    <row r="223">
      <c r="A223" s="18">
        <f>OFFSET(MCQ!A$20,ROW(A223)-ROW(A$20),0)</f>
        <v/>
      </c>
      <c r="B223" s="18">
        <f>OFFSET(MCQ!B$20,ROW(B223)-ROW(B$20),0)</f>
        <v/>
      </c>
      <c r="C223" s="18">
        <f>OFFSET(MCQ!C$20,ROW(C223)-ROW(C$20),0)</f>
        <v/>
      </c>
      <c r="D223" s="18">
        <f>OFFSET(MCQ!D$20,ROW(D223)-ROW(D$20),0)</f>
        <v/>
      </c>
      <c r="E223" s="18">
        <f>OFFSET(MCQ!E$20,ROW(E223)-ROW(E$20),0)</f>
        <v/>
      </c>
      <c r="F223" s="18" t="n"/>
      <c r="G223" s="233">
        <f>OFFSET(MCQ!G$20,ROW(G223)-ROW(G$20),0)</f>
        <v/>
      </c>
      <c r="H223" s="583">
        <f>IF(G223="","",OFFSET(MCQ!H$20,ROW(H223)-ROW(H$20),0))</f>
        <v/>
      </c>
      <c r="I223" s="24">
        <f>IF(G223="","",IF(OR(G223="etapa",G223="sub-etapa"),"",OFFSET(MCQ!I$20,ROW(I223)-ROW(I$20),0)))</f>
        <v/>
      </c>
      <c r="J223" s="25">
        <f>IF(G223="","",OFFSET(MCQ!J$20,ROW(J223)-ROW(J$20),0))</f>
        <v/>
      </c>
      <c r="K223" s="24">
        <f>IF(G223="","",IF(OR(G223="etapa",G223="sub-etapa"),"",OFFSET(MCQ!K$20,ROW(K223)-ROW(K$20),0)))</f>
        <v/>
      </c>
      <c r="L223" s="26">
        <f>IF(G223="","",IF(OR(G223="etapa",G223="sub-etapa"),"",TRUNC(OFFSET(MCQ!L$20,ROW(L223)-ROW(L$20),0),2)))</f>
        <v/>
      </c>
      <c r="M223" s="584">
        <f>IF(I223="", "", IFERROR(VLOOKUP(VALUE(I223), _BaseAbril2026, 4, 0), IFERROR(VLOOKUP(TEXT(I223, "@"), _BaseAbril2026, 4, 0), "")))</f>
        <v/>
      </c>
      <c r="N223" s="585">
        <f>IFERROR(IF(S223="BDI1", TRUNC(M223*(1+$O$18), 2),IF(S223="BDI2", TRUNC(M223*(1+$N$18), 2), "")), "")</f>
        <v/>
      </c>
      <c r="O223" s="586">
        <f>_xlfn.IFS(G223="ETAPA", SUMIFS(ValorTotalComD, Nivel, A223), G223="SUB-ETAPA", SUMIFS(ValorTotalComD, SubNivel, C223), TRUE, T223)</f>
        <v/>
      </c>
      <c r="P223" s="584">
        <f>IF(I223="", "", IFERROR(VLOOKUP(VALUE(I223), _BaseAbril2026, 5, 0), IFERROR(VLOOKUP(TEXT(I223, "@"), _BaseAbril2026, 5, 0), "")))</f>
        <v/>
      </c>
      <c r="Q223" s="585">
        <f>IFERROR(IF(S223="BDI1", TRUNC(P223*(1+$R$18), 2),IF(S223="BDI2", TRUNC(P223*(1+$Q$18), 2), "")), "")</f>
        <v/>
      </c>
      <c r="R223" s="586">
        <f>_xlfn.IFS(G223="ETAPA", SUMIFS(ValorTotalSemD, Nivel, A223), G223="SUB-ETAPA", SUMIFS(ValorTotalSemD, SubNivel, C223), TRUE, U223)</f>
        <v/>
      </c>
      <c r="S223" s="587">
        <f>IF(G223="","",IF(OR(G223="etapa",G223="sub-etapa"),"",OFFSET(MCQ!M$20,ROW(M223)-ROW(M$20),0)))</f>
        <v/>
      </c>
      <c r="T223" s="588">
        <f>IFERROR(TRUNC(L223*N223,2),"")</f>
        <v/>
      </c>
      <c r="U223" s="589">
        <f>IFERROR(TRUNC(L223*Q223,2),"")</f>
        <v/>
      </c>
    </row>
    <row r="224">
      <c r="A224" s="18">
        <f>OFFSET(MCQ!A$20,ROW(A224)-ROW(A$20),0)</f>
        <v/>
      </c>
      <c r="B224" s="18">
        <f>OFFSET(MCQ!B$20,ROW(B224)-ROW(B$20),0)</f>
        <v/>
      </c>
      <c r="C224" s="18">
        <f>OFFSET(MCQ!C$20,ROW(C224)-ROW(C$20),0)</f>
        <v/>
      </c>
      <c r="D224" s="18">
        <f>OFFSET(MCQ!D$20,ROW(D224)-ROW(D$20),0)</f>
        <v/>
      </c>
      <c r="E224" s="18">
        <f>OFFSET(MCQ!E$20,ROW(E224)-ROW(E$20),0)</f>
        <v/>
      </c>
      <c r="F224" s="18" t="n"/>
      <c r="G224" s="233">
        <f>OFFSET(MCQ!G$20,ROW(G224)-ROW(G$20),0)</f>
        <v/>
      </c>
      <c r="H224" s="583">
        <f>IF(G224="","",OFFSET(MCQ!H$20,ROW(H224)-ROW(H$20),0))</f>
        <v/>
      </c>
      <c r="I224" s="24">
        <f>IF(G224="","",IF(OR(G224="etapa",G224="sub-etapa"),"",OFFSET(MCQ!I$20,ROW(I224)-ROW(I$20),0)))</f>
        <v/>
      </c>
      <c r="J224" s="25">
        <f>IF(G224="","",OFFSET(MCQ!J$20,ROW(J224)-ROW(J$20),0))</f>
        <v/>
      </c>
      <c r="K224" s="24">
        <f>IF(G224="","",IF(OR(G224="etapa",G224="sub-etapa"),"",OFFSET(MCQ!K$20,ROW(K224)-ROW(K$20),0)))</f>
        <v/>
      </c>
      <c r="L224" s="26">
        <f>IF(G224="","",IF(OR(G224="etapa",G224="sub-etapa"),"",TRUNC(OFFSET(MCQ!L$20,ROW(L224)-ROW(L$20),0),2)))</f>
        <v/>
      </c>
      <c r="M224" s="584">
        <f>IF(I224="", "", IFERROR(VLOOKUP(VALUE(I224), _BaseAbril2026, 4, 0), IFERROR(VLOOKUP(TEXT(I224, "@"), _BaseAbril2026, 4, 0), "")))</f>
        <v/>
      </c>
      <c r="N224" s="585">
        <f>IFERROR(IF(S224="BDI1", TRUNC(M224*(1+$O$18), 2),IF(S224="BDI2", TRUNC(M224*(1+$N$18), 2), "")), "")</f>
        <v/>
      </c>
      <c r="O224" s="586">
        <f>_xlfn.IFS(G224="ETAPA", SUMIFS(ValorTotalComD, Nivel, A224), G224="SUB-ETAPA", SUMIFS(ValorTotalComD, SubNivel, C224), TRUE, T224)</f>
        <v/>
      </c>
      <c r="P224" s="584">
        <f>IF(I224="", "", IFERROR(VLOOKUP(VALUE(I224), _BaseAbril2026, 5, 0), IFERROR(VLOOKUP(TEXT(I224, "@"), _BaseAbril2026, 5, 0), "")))</f>
        <v/>
      </c>
      <c r="Q224" s="585">
        <f>IFERROR(IF(S224="BDI1", TRUNC(P224*(1+$R$18), 2),IF(S224="BDI2", TRUNC(P224*(1+$Q$18), 2), "")), "")</f>
        <v/>
      </c>
      <c r="R224" s="586">
        <f>_xlfn.IFS(G224="ETAPA", SUMIFS(ValorTotalSemD, Nivel, A224), G224="SUB-ETAPA", SUMIFS(ValorTotalSemD, SubNivel, C224), TRUE, U224)</f>
        <v/>
      </c>
      <c r="S224" s="587">
        <f>IF(G224="","",IF(OR(G224="etapa",G224="sub-etapa"),"",OFFSET(MCQ!M$20,ROW(M224)-ROW(M$20),0)))</f>
        <v/>
      </c>
      <c r="T224" s="588">
        <f>IFERROR(TRUNC(L224*N224,2),"")</f>
        <v/>
      </c>
      <c r="U224" s="589">
        <f>IFERROR(TRUNC(L224*Q224,2),"")</f>
        <v/>
      </c>
    </row>
    <row r="225">
      <c r="A225" s="18">
        <f>OFFSET(MCQ!A$20,ROW(A225)-ROW(A$20),0)</f>
        <v/>
      </c>
      <c r="B225" s="18">
        <f>OFFSET(MCQ!B$20,ROW(B225)-ROW(B$20),0)</f>
        <v/>
      </c>
      <c r="C225" s="18">
        <f>OFFSET(MCQ!C$20,ROW(C225)-ROW(C$20),0)</f>
        <v/>
      </c>
      <c r="D225" s="18">
        <f>OFFSET(MCQ!D$20,ROW(D225)-ROW(D$20),0)</f>
        <v/>
      </c>
      <c r="E225" s="18">
        <f>OFFSET(MCQ!E$20,ROW(E225)-ROW(E$20),0)</f>
        <v/>
      </c>
      <c r="F225" s="18" t="n"/>
      <c r="G225" s="233">
        <f>OFFSET(MCQ!G$20,ROW(G225)-ROW(G$20),0)</f>
        <v/>
      </c>
      <c r="H225" s="583">
        <f>IF(G225="","",OFFSET(MCQ!H$20,ROW(H225)-ROW(H$20),0))</f>
        <v/>
      </c>
      <c r="I225" s="24">
        <f>IF(G225="","",IF(OR(G225="etapa",G225="sub-etapa"),"",OFFSET(MCQ!I$20,ROW(I225)-ROW(I$20),0)))</f>
        <v/>
      </c>
      <c r="J225" s="25">
        <f>IF(G225="","",OFFSET(MCQ!J$20,ROW(J225)-ROW(J$20),0))</f>
        <v/>
      </c>
      <c r="K225" s="24">
        <f>IF(G225="","",IF(OR(G225="etapa",G225="sub-etapa"),"",OFFSET(MCQ!K$20,ROW(K225)-ROW(K$20),0)))</f>
        <v/>
      </c>
      <c r="L225" s="26">
        <f>IF(G225="","",IF(OR(G225="etapa",G225="sub-etapa"),"",TRUNC(OFFSET(MCQ!L$20,ROW(L225)-ROW(L$20),0),2)))</f>
        <v/>
      </c>
      <c r="M225" s="584">
        <f>IF(I225="", "", IFERROR(VLOOKUP(VALUE(I225), _BaseAbril2026, 4, 0), IFERROR(VLOOKUP(TEXT(I225, "@"), _BaseAbril2026, 4, 0), "")))</f>
        <v/>
      </c>
      <c r="N225" s="585">
        <f>IFERROR(IF(S225="BDI1", TRUNC(M225*(1+$O$18), 2),IF(S225="BDI2", TRUNC(M225*(1+$N$18), 2), "")), "")</f>
        <v/>
      </c>
      <c r="O225" s="586">
        <f>_xlfn.IFS(G225="ETAPA", SUMIFS(ValorTotalComD, Nivel, A225), G225="SUB-ETAPA", SUMIFS(ValorTotalComD, SubNivel, C225), TRUE, T225)</f>
        <v/>
      </c>
      <c r="P225" s="584">
        <f>IF(I225="", "", IFERROR(VLOOKUP(VALUE(I225), _BaseAbril2026, 5, 0), IFERROR(VLOOKUP(TEXT(I225, "@"), _BaseAbril2026, 5, 0), "")))</f>
        <v/>
      </c>
      <c r="Q225" s="585">
        <f>IFERROR(IF(S225="BDI1", TRUNC(P225*(1+$R$18), 2),IF(S225="BDI2", TRUNC(P225*(1+$Q$18), 2), "")), "")</f>
        <v/>
      </c>
      <c r="R225" s="586">
        <f>_xlfn.IFS(G225="ETAPA", SUMIFS(ValorTotalSemD, Nivel, A225), G225="SUB-ETAPA", SUMIFS(ValorTotalSemD, SubNivel, C225), TRUE, U225)</f>
        <v/>
      </c>
      <c r="S225" s="587">
        <f>IF(G225="","",IF(OR(G225="etapa",G225="sub-etapa"),"",OFFSET(MCQ!M$20,ROW(M225)-ROW(M$20),0)))</f>
        <v/>
      </c>
      <c r="T225" s="588">
        <f>IFERROR(TRUNC(L225*N225,2),"")</f>
        <v/>
      </c>
      <c r="U225" s="589">
        <f>IFERROR(TRUNC(L225*Q225,2),"")</f>
        <v/>
      </c>
    </row>
    <row r="226">
      <c r="A226" s="18">
        <f>OFFSET(MCQ!A$20,ROW(A226)-ROW(A$20),0)</f>
        <v/>
      </c>
      <c r="B226" s="18">
        <f>OFFSET(MCQ!B$20,ROW(B226)-ROW(B$20),0)</f>
        <v/>
      </c>
      <c r="C226" s="18">
        <f>OFFSET(MCQ!C$20,ROW(C226)-ROW(C$20),0)</f>
        <v/>
      </c>
      <c r="D226" s="18">
        <f>OFFSET(MCQ!D$20,ROW(D226)-ROW(D$20),0)</f>
        <v/>
      </c>
      <c r="E226" s="18">
        <f>OFFSET(MCQ!E$20,ROW(E226)-ROW(E$20),0)</f>
        <v/>
      </c>
      <c r="F226" s="18" t="n"/>
      <c r="G226" s="233">
        <f>OFFSET(MCQ!G$20,ROW(G226)-ROW(G$20),0)</f>
        <v/>
      </c>
      <c r="H226" s="583">
        <f>IF(G226="","",OFFSET(MCQ!H$20,ROW(H226)-ROW(H$20),0))</f>
        <v/>
      </c>
      <c r="I226" s="24">
        <f>IF(G226="","",IF(OR(G226="etapa",G226="sub-etapa"),"",OFFSET(MCQ!I$20,ROW(I226)-ROW(I$20),0)))</f>
        <v/>
      </c>
      <c r="J226" s="25">
        <f>IF(G226="","",OFFSET(MCQ!J$20,ROW(J226)-ROW(J$20),0))</f>
        <v/>
      </c>
      <c r="K226" s="24">
        <f>IF(G226="","",IF(OR(G226="etapa",G226="sub-etapa"),"",OFFSET(MCQ!K$20,ROW(K226)-ROW(K$20),0)))</f>
        <v/>
      </c>
      <c r="L226" s="26">
        <f>IF(G226="","",IF(OR(G226="etapa",G226="sub-etapa"),"",TRUNC(OFFSET(MCQ!L$20,ROW(L226)-ROW(L$20),0),2)))</f>
        <v/>
      </c>
      <c r="M226" s="584">
        <f>IF(I226="", "", IFERROR(VLOOKUP(VALUE(I226), _BaseAbril2026, 4, 0), IFERROR(VLOOKUP(TEXT(I226, "@"), _BaseAbril2026, 4, 0), "")))</f>
        <v/>
      </c>
      <c r="N226" s="585">
        <f>IFERROR(IF(S226="BDI1", TRUNC(M226*(1+$O$18), 2),IF(S226="BDI2", TRUNC(M226*(1+$N$18), 2), "")), "")</f>
        <v/>
      </c>
      <c r="O226" s="586">
        <f>_xlfn.IFS(G226="ETAPA", SUMIFS(ValorTotalComD, Nivel, A226), G226="SUB-ETAPA", SUMIFS(ValorTotalComD, SubNivel, C226), TRUE, T226)</f>
        <v/>
      </c>
      <c r="P226" s="584">
        <f>IF(I226="", "", IFERROR(VLOOKUP(VALUE(I226), _BaseAbril2026, 5, 0), IFERROR(VLOOKUP(TEXT(I226, "@"), _BaseAbril2026, 5, 0), "")))</f>
        <v/>
      </c>
      <c r="Q226" s="585">
        <f>IFERROR(IF(S226="BDI1", TRUNC(P226*(1+$R$18), 2),IF(S226="BDI2", TRUNC(P226*(1+$Q$18), 2), "")), "")</f>
        <v/>
      </c>
      <c r="R226" s="586">
        <f>_xlfn.IFS(G226="ETAPA", SUMIFS(ValorTotalSemD, Nivel, A226), G226="SUB-ETAPA", SUMIFS(ValorTotalSemD, SubNivel, C226), TRUE, U226)</f>
        <v/>
      </c>
      <c r="S226" s="587">
        <f>IF(G226="","",IF(OR(G226="etapa",G226="sub-etapa"),"",OFFSET(MCQ!M$20,ROW(M226)-ROW(M$20),0)))</f>
        <v/>
      </c>
      <c r="T226" s="588">
        <f>IFERROR(TRUNC(L226*N226,2),"")</f>
        <v/>
      </c>
      <c r="U226" s="589">
        <f>IFERROR(TRUNC(L226*Q226,2),"")</f>
        <v/>
      </c>
    </row>
    <row r="227">
      <c r="A227" s="18">
        <f>OFFSET(MCQ!A$20,ROW(A227)-ROW(A$20),0)</f>
        <v/>
      </c>
      <c r="B227" s="18">
        <f>OFFSET(MCQ!B$20,ROW(B227)-ROW(B$20),0)</f>
        <v/>
      </c>
      <c r="C227" s="18">
        <f>OFFSET(MCQ!C$20,ROW(C227)-ROW(C$20),0)</f>
        <v/>
      </c>
      <c r="D227" s="18">
        <f>OFFSET(MCQ!D$20,ROW(D227)-ROW(D$20),0)</f>
        <v/>
      </c>
      <c r="E227" s="18">
        <f>OFFSET(MCQ!E$20,ROW(E227)-ROW(E$20),0)</f>
        <v/>
      </c>
      <c r="F227" s="18" t="n"/>
      <c r="G227" s="233">
        <f>OFFSET(MCQ!G$20,ROW(G227)-ROW(G$20),0)</f>
        <v/>
      </c>
      <c r="H227" s="583">
        <f>IF(G227="","",OFFSET(MCQ!H$20,ROW(H227)-ROW(H$20),0))</f>
        <v/>
      </c>
      <c r="I227" s="24">
        <f>IF(G227="","",IF(OR(G227="etapa",G227="sub-etapa"),"",OFFSET(MCQ!I$20,ROW(I227)-ROW(I$20),0)))</f>
        <v/>
      </c>
      <c r="J227" s="25">
        <f>IF(G227="","",OFFSET(MCQ!J$20,ROW(J227)-ROW(J$20),0))</f>
        <v/>
      </c>
      <c r="K227" s="24">
        <f>IF(G227="","",IF(OR(G227="etapa",G227="sub-etapa"),"",OFFSET(MCQ!K$20,ROW(K227)-ROW(K$20),0)))</f>
        <v/>
      </c>
      <c r="L227" s="26">
        <f>IF(G227="","",IF(OR(G227="etapa",G227="sub-etapa"),"",TRUNC(OFFSET(MCQ!L$20,ROW(L227)-ROW(L$20),0),2)))</f>
        <v/>
      </c>
      <c r="M227" s="584">
        <f>IF(I227="", "", IFERROR(VLOOKUP(VALUE(I227), _BaseAbril2026, 4, 0), IFERROR(VLOOKUP(TEXT(I227, "@"), _BaseAbril2026, 4, 0), "")))</f>
        <v/>
      </c>
      <c r="N227" s="585">
        <f>IFERROR(IF(S227="BDI1", TRUNC(M227*(1+$O$18), 2),IF(S227="BDI2", TRUNC(M227*(1+$N$18), 2), "")), "")</f>
        <v/>
      </c>
      <c r="O227" s="586">
        <f>_xlfn.IFS(G227="ETAPA", SUMIFS(ValorTotalComD, Nivel, A227), G227="SUB-ETAPA", SUMIFS(ValorTotalComD, SubNivel, C227), TRUE, T227)</f>
        <v/>
      </c>
      <c r="P227" s="584">
        <f>IF(I227="", "", IFERROR(VLOOKUP(VALUE(I227), _BaseAbril2026, 5, 0), IFERROR(VLOOKUP(TEXT(I227, "@"), _BaseAbril2026, 5, 0), "")))</f>
        <v/>
      </c>
      <c r="Q227" s="585">
        <f>IFERROR(IF(S227="BDI1", TRUNC(P227*(1+$R$18), 2),IF(S227="BDI2", TRUNC(P227*(1+$Q$18), 2), "")), "")</f>
        <v/>
      </c>
      <c r="R227" s="586">
        <f>_xlfn.IFS(G227="ETAPA", SUMIFS(ValorTotalSemD, Nivel, A227), G227="SUB-ETAPA", SUMIFS(ValorTotalSemD, SubNivel, C227), TRUE, U227)</f>
        <v/>
      </c>
      <c r="S227" s="587">
        <f>IF(G227="","",IF(OR(G227="etapa",G227="sub-etapa"),"",OFFSET(MCQ!M$20,ROW(M227)-ROW(M$20),0)))</f>
        <v/>
      </c>
      <c r="T227" s="588">
        <f>IFERROR(TRUNC(L227*N227,2),"")</f>
        <v/>
      </c>
      <c r="U227" s="589">
        <f>IFERROR(TRUNC(L227*Q227,2),"")</f>
        <v/>
      </c>
    </row>
    <row r="228">
      <c r="A228" s="18">
        <f>OFFSET(MCQ!A$20,ROW(A228)-ROW(A$20),0)</f>
        <v/>
      </c>
      <c r="B228" s="18">
        <f>OFFSET(MCQ!B$20,ROW(B228)-ROW(B$20),0)</f>
        <v/>
      </c>
      <c r="C228" s="18">
        <f>OFFSET(MCQ!C$20,ROW(C228)-ROW(C$20),0)</f>
        <v/>
      </c>
      <c r="D228" s="18">
        <f>OFFSET(MCQ!D$20,ROW(D228)-ROW(D$20),0)</f>
        <v/>
      </c>
      <c r="E228" s="18">
        <f>OFFSET(MCQ!E$20,ROW(E228)-ROW(E$20),0)</f>
        <v/>
      </c>
      <c r="F228" s="18" t="n"/>
      <c r="G228" s="233">
        <f>OFFSET(MCQ!G$20,ROW(G228)-ROW(G$20),0)</f>
        <v/>
      </c>
      <c r="H228" s="583">
        <f>IF(G228="","",OFFSET(MCQ!H$20,ROW(H228)-ROW(H$20),0))</f>
        <v/>
      </c>
      <c r="I228" s="24">
        <f>IF(G228="","",IF(OR(G228="etapa",G228="sub-etapa"),"",OFFSET(MCQ!I$20,ROW(I228)-ROW(I$20),0)))</f>
        <v/>
      </c>
      <c r="J228" s="25">
        <f>IF(G228="","",OFFSET(MCQ!J$20,ROW(J228)-ROW(J$20),0))</f>
        <v/>
      </c>
      <c r="K228" s="24">
        <f>IF(G228="","",IF(OR(G228="etapa",G228="sub-etapa"),"",OFFSET(MCQ!K$20,ROW(K228)-ROW(K$20),0)))</f>
        <v/>
      </c>
      <c r="L228" s="26">
        <f>IF(G228="","",IF(OR(G228="etapa",G228="sub-etapa"),"",TRUNC(OFFSET(MCQ!L$20,ROW(L228)-ROW(L$20),0),2)))</f>
        <v/>
      </c>
      <c r="M228" s="584">
        <f>IF(I228="", "", IFERROR(VLOOKUP(VALUE(I228), _BaseAbril2026, 4, 0), IFERROR(VLOOKUP(TEXT(I228, "@"), _BaseAbril2026, 4, 0), "")))</f>
        <v/>
      </c>
      <c r="N228" s="585">
        <f>IFERROR(IF(S228="BDI1", TRUNC(M228*(1+$O$18), 2),IF(S228="BDI2", TRUNC(M228*(1+$N$18), 2), "")), "")</f>
        <v/>
      </c>
      <c r="O228" s="586">
        <f>_xlfn.IFS(G228="ETAPA", SUMIFS(ValorTotalComD, Nivel, A228), G228="SUB-ETAPA", SUMIFS(ValorTotalComD, SubNivel, C228), TRUE, T228)</f>
        <v/>
      </c>
      <c r="P228" s="584">
        <f>IF(I228="", "", IFERROR(VLOOKUP(VALUE(I228), _BaseAbril2026, 5, 0), IFERROR(VLOOKUP(TEXT(I228, "@"), _BaseAbril2026, 5, 0), "")))</f>
        <v/>
      </c>
      <c r="Q228" s="585">
        <f>IFERROR(IF(S228="BDI1", TRUNC(P228*(1+$R$18), 2),IF(S228="BDI2", TRUNC(P228*(1+$Q$18), 2), "")), "")</f>
        <v/>
      </c>
      <c r="R228" s="586">
        <f>_xlfn.IFS(G228="ETAPA", SUMIFS(ValorTotalSemD, Nivel, A228), G228="SUB-ETAPA", SUMIFS(ValorTotalSemD, SubNivel, C228), TRUE, U228)</f>
        <v/>
      </c>
      <c r="S228" s="587">
        <f>IF(G228="","",IF(OR(G228="etapa",G228="sub-etapa"),"",OFFSET(MCQ!M$20,ROW(M228)-ROW(M$20),0)))</f>
        <v/>
      </c>
      <c r="T228" s="588">
        <f>IFERROR(TRUNC(L228*N228,2),"")</f>
        <v/>
      </c>
      <c r="U228" s="589">
        <f>IFERROR(TRUNC(L228*Q228,2),"")</f>
        <v/>
      </c>
    </row>
    <row r="229">
      <c r="A229" s="18">
        <f>OFFSET(MCQ!A$20,ROW(A229)-ROW(A$20),0)</f>
        <v/>
      </c>
      <c r="B229" s="18">
        <f>OFFSET(MCQ!B$20,ROW(B229)-ROW(B$20),0)</f>
        <v/>
      </c>
      <c r="C229" s="18">
        <f>OFFSET(MCQ!C$20,ROW(C229)-ROW(C$20),0)</f>
        <v/>
      </c>
      <c r="D229" s="18">
        <f>OFFSET(MCQ!D$20,ROW(D229)-ROW(D$20),0)</f>
        <v/>
      </c>
      <c r="E229" s="18">
        <f>OFFSET(MCQ!E$20,ROW(E229)-ROW(E$20),0)</f>
        <v/>
      </c>
      <c r="F229" s="18" t="n"/>
      <c r="G229" s="233">
        <f>OFFSET(MCQ!G$20,ROW(G229)-ROW(G$20),0)</f>
        <v/>
      </c>
      <c r="H229" s="583">
        <f>IF(G229="","",OFFSET(MCQ!H$20,ROW(H229)-ROW(H$20),0))</f>
        <v/>
      </c>
      <c r="I229" s="24">
        <f>IF(G229="","",IF(OR(G229="etapa",G229="sub-etapa"),"",OFFSET(MCQ!I$20,ROW(I229)-ROW(I$20),0)))</f>
        <v/>
      </c>
      <c r="J229" s="25">
        <f>IF(G229="","",OFFSET(MCQ!J$20,ROW(J229)-ROW(J$20),0))</f>
        <v/>
      </c>
      <c r="K229" s="24">
        <f>IF(G229="","",IF(OR(G229="etapa",G229="sub-etapa"),"",OFFSET(MCQ!K$20,ROW(K229)-ROW(K$20),0)))</f>
        <v/>
      </c>
      <c r="L229" s="26">
        <f>IF(G229="","",IF(OR(G229="etapa",G229="sub-etapa"),"",TRUNC(OFFSET(MCQ!L$20,ROW(L229)-ROW(L$20),0),2)))</f>
        <v/>
      </c>
      <c r="M229" s="584">
        <f>IF(I229="", "", IFERROR(VLOOKUP(VALUE(I229), _BaseAbril2026, 4, 0), IFERROR(VLOOKUP(TEXT(I229, "@"), _BaseAbril2026, 4, 0), "")))</f>
        <v/>
      </c>
      <c r="N229" s="585">
        <f>IFERROR(IF(S229="BDI1", TRUNC(M229*(1+$O$18), 2),IF(S229="BDI2", TRUNC(M229*(1+$N$18), 2), "")), "")</f>
        <v/>
      </c>
      <c r="O229" s="586">
        <f>_xlfn.IFS(G229="ETAPA", SUMIFS(ValorTotalComD, Nivel, A229), G229="SUB-ETAPA", SUMIFS(ValorTotalComD, SubNivel, C229), TRUE, T229)</f>
        <v/>
      </c>
      <c r="P229" s="584">
        <f>IF(I229="", "", IFERROR(VLOOKUP(VALUE(I229), _BaseAbril2026, 5, 0), IFERROR(VLOOKUP(TEXT(I229, "@"), _BaseAbril2026, 5, 0), "")))</f>
        <v/>
      </c>
      <c r="Q229" s="585">
        <f>IFERROR(IF(S229="BDI1", TRUNC(P229*(1+$R$18), 2),IF(S229="BDI2", TRUNC(P229*(1+$Q$18), 2), "")), "")</f>
        <v/>
      </c>
      <c r="R229" s="586">
        <f>_xlfn.IFS(G229="ETAPA", SUMIFS(ValorTotalSemD, Nivel, A229), G229="SUB-ETAPA", SUMIFS(ValorTotalSemD, SubNivel, C229), TRUE, U229)</f>
        <v/>
      </c>
      <c r="S229" s="587">
        <f>IF(G229="","",IF(OR(G229="etapa",G229="sub-etapa"),"",OFFSET(MCQ!M$20,ROW(M229)-ROW(M$20),0)))</f>
        <v/>
      </c>
      <c r="T229" s="588">
        <f>IFERROR(TRUNC(L229*N229,2),"")</f>
        <v/>
      </c>
      <c r="U229" s="589">
        <f>IFERROR(TRUNC(L229*Q229,2),"")</f>
        <v/>
      </c>
    </row>
    <row r="230">
      <c r="A230" s="18">
        <f>OFFSET(MCQ!A$20,ROW(A230)-ROW(A$20),0)</f>
        <v/>
      </c>
      <c r="B230" s="18">
        <f>OFFSET(MCQ!B$20,ROW(B230)-ROW(B$20),0)</f>
        <v/>
      </c>
      <c r="C230" s="18">
        <f>OFFSET(MCQ!C$20,ROW(C230)-ROW(C$20),0)</f>
        <v/>
      </c>
      <c r="D230" s="18">
        <f>OFFSET(MCQ!D$20,ROW(D230)-ROW(D$20),0)</f>
        <v/>
      </c>
      <c r="E230" s="18">
        <f>OFFSET(MCQ!E$20,ROW(E230)-ROW(E$20),0)</f>
        <v/>
      </c>
      <c r="F230" s="18" t="n"/>
      <c r="G230" s="233">
        <f>OFFSET(MCQ!G$20,ROW(G230)-ROW(G$20),0)</f>
        <v/>
      </c>
      <c r="H230" s="583">
        <f>IF(G230="","",OFFSET(MCQ!H$20,ROW(H230)-ROW(H$20),0))</f>
        <v/>
      </c>
      <c r="I230" s="24">
        <f>IF(G230="","",IF(OR(G230="etapa",G230="sub-etapa"),"",OFFSET(MCQ!I$20,ROW(I230)-ROW(I$20),0)))</f>
        <v/>
      </c>
      <c r="J230" s="25">
        <f>IF(G230="","",OFFSET(MCQ!J$20,ROW(J230)-ROW(J$20),0))</f>
        <v/>
      </c>
      <c r="K230" s="24">
        <f>IF(G230="","",IF(OR(G230="etapa",G230="sub-etapa"),"",OFFSET(MCQ!K$20,ROW(K230)-ROW(K$20),0)))</f>
        <v/>
      </c>
      <c r="L230" s="26">
        <f>IF(G230="","",IF(OR(G230="etapa",G230="sub-etapa"),"",TRUNC(OFFSET(MCQ!L$20,ROW(L230)-ROW(L$20),0),2)))</f>
        <v/>
      </c>
      <c r="M230" s="584">
        <f>IF(I230="", "", IFERROR(VLOOKUP(VALUE(I230), _BaseAbril2026, 4, 0), IFERROR(VLOOKUP(TEXT(I230, "@"), _BaseAbril2026, 4, 0), "")))</f>
        <v/>
      </c>
      <c r="N230" s="585">
        <f>IFERROR(IF(S230="BDI1", TRUNC(M230*(1+$O$18), 2),IF(S230="BDI2", TRUNC(M230*(1+$N$18), 2), "")), "")</f>
        <v/>
      </c>
      <c r="O230" s="586">
        <f>_xlfn.IFS(G230="ETAPA", SUMIFS(ValorTotalComD, Nivel, A230), G230="SUB-ETAPA", SUMIFS(ValorTotalComD, SubNivel, C230), TRUE, T230)</f>
        <v/>
      </c>
      <c r="P230" s="584">
        <f>IF(I230="", "", IFERROR(VLOOKUP(VALUE(I230), _BaseAbril2026, 5, 0), IFERROR(VLOOKUP(TEXT(I230, "@"), _BaseAbril2026, 5, 0), "")))</f>
        <v/>
      </c>
      <c r="Q230" s="585">
        <f>IFERROR(IF(S230="BDI1", TRUNC(P230*(1+$R$18), 2),IF(S230="BDI2", TRUNC(P230*(1+$Q$18), 2), "")), "")</f>
        <v/>
      </c>
      <c r="R230" s="586">
        <f>_xlfn.IFS(G230="ETAPA", SUMIFS(ValorTotalSemD, Nivel, A230), G230="SUB-ETAPA", SUMIFS(ValorTotalSemD, SubNivel, C230), TRUE, U230)</f>
        <v/>
      </c>
      <c r="S230" s="587">
        <f>IF(G230="","",IF(OR(G230="etapa",G230="sub-etapa"),"",OFFSET(MCQ!M$20,ROW(M230)-ROW(M$20),0)))</f>
        <v/>
      </c>
      <c r="T230" s="588">
        <f>IFERROR(TRUNC(L230*N230,2),"")</f>
        <v/>
      </c>
      <c r="U230" s="589">
        <f>IFERROR(TRUNC(L230*Q230,2),"")</f>
        <v/>
      </c>
    </row>
    <row r="231">
      <c r="A231" s="18">
        <f>OFFSET(MCQ!A$20,ROW(A231)-ROW(A$20),0)</f>
        <v/>
      </c>
      <c r="B231" s="18">
        <f>OFFSET(MCQ!B$20,ROW(B231)-ROW(B$20),0)</f>
        <v/>
      </c>
      <c r="C231" s="18">
        <f>OFFSET(MCQ!C$20,ROW(C231)-ROW(C$20),0)</f>
        <v/>
      </c>
      <c r="D231" s="18">
        <f>OFFSET(MCQ!D$20,ROW(D231)-ROW(D$20),0)</f>
        <v/>
      </c>
      <c r="E231" s="18">
        <f>OFFSET(MCQ!E$20,ROW(E231)-ROW(E$20),0)</f>
        <v/>
      </c>
      <c r="F231" s="18" t="n"/>
      <c r="G231" s="233">
        <f>OFFSET(MCQ!G$20,ROW(G231)-ROW(G$20),0)</f>
        <v/>
      </c>
      <c r="H231" s="583">
        <f>IF(G231="","",OFFSET(MCQ!H$20,ROW(H231)-ROW(H$20),0))</f>
        <v/>
      </c>
      <c r="I231" s="24">
        <f>IF(G231="","",IF(OR(G231="etapa",G231="sub-etapa"),"",OFFSET(MCQ!I$20,ROW(I231)-ROW(I$20),0)))</f>
        <v/>
      </c>
      <c r="J231" s="25">
        <f>IF(G231="","",OFFSET(MCQ!J$20,ROW(J231)-ROW(J$20),0))</f>
        <v/>
      </c>
      <c r="K231" s="24">
        <f>IF(G231="","",IF(OR(G231="etapa",G231="sub-etapa"),"",OFFSET(MCQ!K$20,ROW(K231)-ROW(K$20),0)))</f>
        <v/>
      </c>
      <c r="L231" s="26">
        <f>IF(G231="","",IF(OR(G231="etapa",G231="sub-etapa"),"",TRUNC(OFFSET(MCQ!L$20,ROW(L231)-ROW(L$20),0),2)))</f>
        <v/>
      </c>
      <c r="M231" s="584">
        <f>IF(I231="", "", IFERROR(VLOOKUP(VALUE(I231), _BaseAbril2026, 4, 0), IFERROR(VLOOKUP(TEXT(I231, "@"), _BaseAbril2026, 4, 0), "")))</f>
        <v/>
      </c>
      <c r="N231" s="585">
        <f>IFERROR(IF(S231="BDI1", TRUNC(M231*(1+$O$18), 2),IF(S231="BDI2", TRUNC(M231*(1+$N$18), 2), "")), "")</f>
        <v/>
      </c>
      <c r="O231" s="586">
        <f>_xlfn.IFS(G231="ETAPA", SUMIFS(ValorTotalComD, Nivel, A231), G231="SUB-ETAPA", SUMIFS(ValorTotalComD, SubNivel, C231), TRUE, T231)</f>
        <v/>
      </c>
      <c r="P231" s="584">
        <f>IF(I231="", "", IFERROR(VLOOKUP(VALUE(I231), _BaseAbril2026, 5, 0), IFERROR(VLOOKUP(TEXT(I231, "@"), _BaseAbril2026, 5, 0), "")))</f>
        <v/>
      </c>
      <c r="Q231" s="585">
        <f>IFERROR(IF(S231="BDI1", TRUNC(P231*(1+$R$18), 2),IF(S231="BDI2", TRUNC(P231*(1+$Q$18), 2), "")), "")</f>
        <v/>
      </c>
      <c r="R231" s="586">
        <f>_xlfn.IFS(G231="ETAPA", SUMIFS(ValorTotalSemD, Nivel, A231), G231="SUB-ETAPA", SUMIFS(ValorTotalSemD, SubNivel, C231), TRUE, U231)</f>
        <v/>
      </c>
      <c r="S231" s="587">
        <f>IF(G231="","",IF(OR(G231="etapa",G231="sub-etapa"),"",OFFSET(MCQ!M$20,ROW(M231)-ROW(M$20),0)))</f>
        <v/>
      </c>
      <c r="T231" s="588">
        <f>IFERROR(TRUNC(L231*N231,2),"")</f>
        <v/>
      </c>
      <c r="U231" s="589">
        <f>IFERROR(TRUNC(L231*Q231,2),"")</f>
        <v/>
      </c>
    </row>
    <row r="232">
      <c r="A232" s="18">
        <f>OFFSET(MCQ!A$20,ROW(A232)-ROW(A$20),0)</f>
        <v/>
      </c>
      <c r="B232" s="18">
        <f>OFFSET(MCQ!B$20,ROW(B232)-ROW(B$20),0)</f>
        <v/>
      </c>
      <c r="C232" s="18">
        <f>OFFSET(MCQ!C$20,ROW(C232)-ROW(C$20),0)</f>
        <v/>
      </c>
      <c r="D232" s="18">
        <f>OFFSET(MCQ!D$20,ROW(D232)-ROW(D$20),0)</f>
        <v/>
      </c>
      <c r="E232" s="18">
        <f>OFFSET(MCQ!E$20,ROW(E232)-ROW(E$20),0)</f>
        <v/>
      </c>
      <c r="F232" s="18" t="n"/>
      <c r="G232" s="233">
        <f>OFFSET(MCQ!G$20,ROW(G232)-ROW(G$20),0)</f>
        <v/>
      </c>
      <c r="H232" s="583">
        <f>IF(G232="","",OFFSET(MCQ!H$20,ROW(H232)-ROW(H$20),0))</f>
        <v/>
      </c>
      <c r="I232" s="24">
        <f>IF(G232="","",IF(OR(G232="etapa",G232="sub-etapa"),"",OFFSET(MCQ!I$20,ROW(I232)-ROW(I$20),0)))</f>
        <v/>
      </c>
      <c r="J232" s="25">
        <f>IF(G232="","",OFFSET(MCQ!J$20,ROW(J232)-ROW(J$20),0))</f>
        <v/>
      </c>
      <c r="K232" s="24">
        <f>IF(G232="","",IF(OR(G232="etapa",G232="sub-etapa"),"",OFFSET(MCQ!K$20,ROW(K232)-ROW(K$20),0)))</f>
        <v/>
      </c>
      <c r="L232" s="26">
        <f>IF(G232="","",IF(OR(G232="etapa",G232="sub-etapa"),"",TRUNC(OFFSET(MCQ!L$20,ROW(L232)-ROW(L$20),0),2)))</f>
        <v/>
      </c>
      <c r="M232" s="584">
        <f>IF(I232="", "", IFERROR(VLOOKUP(VALUE(I232), _BaseAbril2026, 4, 0), IFERROR(VLOOKUP(TEXT(I232, "@"), _BaseAbril2026, 4, 0), "")))</f>
        <v/>
      </c>
      <c r="N232" s="585">
        <f>IFERROR(IF(S232="BDI1", TRUNC(M232*(1+$O$18), 2),IF(S232="BDI2", TRUNC(M232*(1+$N$18), 2), "")), "")</f>
        <v/>
      </c>
      <c r="O232" s="586">
        <f>_xlfn.IFS(G232="ETAPA", SUMIFS(ValorTotalComD, Nivel, A232), G232="SUB-ETAPA", SUMIFS(ValorTotalComD, SubNivel, C232), TRUE, T232)</f>
        <v/>
      </c>
      <c r="P232" s="584">
        <f>IF(I232="", "", IFERROR(VLOOKUP(VALUE(I232), _BaseAbril2026, 5, 0), IFERROR(VLOOKUP(TEXT(I232, "@"), _BaseAbril2026, 5, 0), "")))</f>
        <v/>
      </c>
      <c r="Q232" s="585">
        <f>IFERROR(IF(S232="BDI1", TRUNC(P232*(1+$R$18), 2),IF(S232="BDI2", TRUNC(P232*(1+$Q$18), 2), "")), "")</f>
        <v/>
      </c>
      <c r="R232" s="586">
        <f>_xlfn.IFS(G232="ETAPA", SUMIFS(ValorTotalSemD, Nivel, A232), G232="SUB-ETAPA", SUMIFS(ValorTotalSemD, SubNivel, C232), TRUE, U232)</f>
        <v/>
      </c>
      <c r="S232" s="587">
        <f>IF(G232="","",IF(OR(G232="etapa",G232="sub-etapa"),"",OFFSET(MCQ!M$20,ROW(M232)-ROW(M$20),0)))</f>
        <v/>
      </c>
      <c r="T232" s="588">
        <f>IFERROR(TRUNC(L232*N232,2),"")</f>
        <v/>
      </c>
      <c r="U232" s="589">
        <f>IFERROR(TRUNC(L232*Q232,2),"")</f>
        <v/>
      </c>
    </row>
    <row r="233">
      <c r="A233" s="18">
        <f>OFFSET(MCQ!A$20,ROW(A233)-ROW(A$20),0)</f>
        <v/>
      </c>
      <c r="B233" s="18">
        <f>OFFSET(MCQ!B$20,ROW(B233)-ROW(B$20),0)</f>
        <v/>
      </c>
      <c r="C233" s="18">
        <f>OFFSET(MCQ!C$20,ROW(C233)-ROW(C$20),0)</f>
        <v/>
      </c>
      <c r="D233" s="18">
        <f>OFFSET(MCQ!D$20,ROW(D233)-ROW(D$20),0)</f>
        <v/>
      </c>
      <c r="E233" s="18">
        <f>OFFSET(MCQ!E$20,ROW(E233)-ROW(E$20),0)</f>
        <v/>
      </c>
      <c r="F233" s="18" t="n"/>
      <c r="G233" s="233">
        <f>OFFSET(MCQ!G$20,ROW(G233)-ROW(G$20),0)</f>
        <v/>
      </c>
      <c r="H233" s="583">
        <f>IF(G233="","",OFFSET(MCQ!H$20,ROW(H233)-ROW(H$20),0))</f>
        <v/>
      </c>
      <c r="I233" s="24">
        <f>IF(G233="","",IF(OR(G233="etapa",G233="sub-etapa"),"",OFFSET(MCQ!I$20,ROW(I233)-ROW(I$20),0)))</f>
        <v/>
      </c>
      <c r="J233" s="25">
        <f>IF(G233="","",OFFSET(MCQ!J$20,ROW(J233)-ROW(J$20),0))</f>
        <v/>
      </c>
      <c r="K233" s="24">
        <f>IF(G233="","",IF(OR(G233="etapa",G233="sub-etapa"),"",OFFSET(MCQ!K$20,ROW(K233)-ROW(K$20),0)))</f>
        <v/>
      </c>
      <c r="L233" s="26">
        <f>IF(G233="","",IF(OR(G233="etapa",G233="sub-etapa"),"",TRUNC(OFFSET(MCQ!L$20,ROW(L233)-ROW(L$20),0),2)))</f>
        <v/>
      </c>
      <c r="M233" s="584">
        <f>IF(I233="", "", IFERROR(VLOOKUP(VALUE(I233), _BaseAbril2026, 4, 0), IFERROR(VLOOKUP(TEXT(I233, "@"), _BaseAbril2026, 4, 0), "")))</f>
        <v/>
      </c>
      <c r="N233" s="585">
        <f>IFERROR(IF(S233="BDI1", TRUNC(M233*(1+$O$18), 2),IF(S233="BDI2", TRUNC(M233*(1+$N$18), 2), "")), "")</f>
        <v/>
      </c>
      <c r="O233" s="586">
        <f>_xlfn.IFS(G233="ETAPA", SUMIFS(ValorTotalComD, Nivel, A233), G233="SUB-ETAPA", SUMIFS(ValorTotalComD, SubNivel, C233), TRUE, T233)</f>
        <v/>
      </c>
      <c r="P233" s="584">
        <f>IF(I233="", "", IFERROR(VLOOKUP(VALUE(I233), _BaseAbril2026, 5, 0), IFERROR(VLOOKUP(TEXT(I233, "@"), _BaseAbril2026, 5, 0), "")))</f>
        <v/>
      </c>
      <c r="Q233" s="585">
        <f>IFERROR(IF(S233="BDI1", TRUNC(P233*(1+$R$18), 2),IF(S233="BDI2", TRUNC(P233*(1+$Q$18), 2), "")), "")</f>
        <v/>
      </c>
      <c r="R233" s="586">
        <f>_xlfn.IFS(G233="ETAPA", SUMIFS(ValorTotalSemD, Nivel, A233), G233="SUB-ETAPA", SUMIFS(ValorTotalSemD, SubNivel, C233), TRUE, U233)</f>
        <v/>
      </c>
      <c r="S233" s="587">
        <f>IF(G233="","",IF(OR(G233="etapa",G233="sub-etapa"),"",OFFSET(MCQ!M$20,ROW(M233)-ROW(M$20),0)))</f>
        <v/>
      </c>
      <c r="T233" s="588">
        <f>IFERROR(TRUNC(L233*N233,2),"")</f>
        <v/>
      </c>
      <c r="U233" s="589">
        <f>IFERROR(TRUNC(L233*Q233,2),"")</f>
        <v/>
      </c>
    </row>
    <row r="234">
      <c r="A234" s="18">
        <f>OFFSET(MCQ!A$20,ROW(A234)-ROW(A$20),0)</f>
        <v/>
      </c>
      <c r="B234" s="18">
        <f>OFFSET(MCQ!B$20,ROW(B234)-ROW(B$20),0)</f>
        <v/>
      </c>
      <c r="C234" s="18">
        <f>OFFSET(MCQ!C$20,ROW(C234)-ROW(C$20),0)</f>
        <v/>
      </c>
      <c r="D234" s="18">
        <f>OFFSET(MCQ!D$20,ROW(D234)-ROW(D$20),0)</f>
        <v/>
      </c>
      <c r="E234" s="18">
        <f>OFFSET(MCQ!E$20,ROW(E234)-ROW(E$20),0)</f>
        <v/>
      </c>
      <c r="F234" s="18" t="n"/>
      <c r="G234" s="233">
        <f>OFFSET(MCQ!G$20,ROW(G234)-ROW(G$20),0)</f>
        <v/>
      </c>
      <c r="H234" s="583">
        <f>IF(G234="","",OFFSET(MCQ!H$20,ROW(H234)-ROW(H$20),0))</f>
        <v/>
      </c>
      <c r="I234" s="24">
        <f>IF(G234="","",IF(OR(G234="etapa",G234="sub-etapa"),"",OFFSET(MCQ!I$20,ROW(I234)-ROW(I$20),0)))</f>
        <v/>
      </c>
      <c r="J234" s="25">
        <f>IF(G234="","",OFFSET(MCQ!J$20,ROW(J234)-ROW(J$20),0))</f>
        <v/>
      </c>
      <c r="K234" s="24">
        <f>IF(G234="","",IF(OR(G234="etapa",G234="sub-etapa"),"",OFFSET(MCQ!K$20,ROW(K234)-ROW(K$20),0)))</f>
        <v/>
      </c>
      <c r="L234" s="26">
        <f>IF(G234="","",IF(OR(G234="etapa",G234="sub-etapa"),"",TRUNC(OFFSET(MCQ!L$20,ROW(L234)-ROW(L$20),0),2)))</f>
        <v/>
      </c>
      <c r="M234" s="584">
        <f>IF(I234="", "", IFERROR(VLOOKUP(VALUE(I234), _BaseAbril2026, 4, 0), IFERROR(VLOOKUP(TEXT(I234, "@"), _BaseAbril2026, 4, 0), "")))</f>
        <v/>
      </c>
      <c r="N234" s="585">
        <f>IFERROR(IF(S234="BDI1", TRUNC(M234*(1+$O$18), 2),IF(S234="BDI2", TRUNC(M234*(1+$N$18), 2), "")), "")</f>
        <v/>
      </c>
      <c r="O234" s="586">
        <f>_xlfn.IFS(G234="ETAPA", SUMIFS(ValorTotalComD, Nivel, A234), G234="SUB-ETAPA", SUMIFS(ValorTotalComD, SubNivel, C234), TRUE, T234)</f>
        <v/>
      </c>
      <c r="P234" s="584">
        <f>IF(I234="", "", IFERROR(VLOOKUP(VALUE(I234), _BaseAbril2026, 5, 0), IFERROR(VLOOKUP(TEXT(I234, "@"), _BaseAbril2026, 5, 0), "")))</f>
        <v/>
      </c>
      <c r="Q234" s="585">
        <f>IFERROR(IF(S234="BDI1", TRUNC(P234*(1+$R$18), 2),IF(S234="BDI2", TRUNC(P234*(1+$Q$18), 2), "")), "")</f>
        <v/>
      </c>
      <c r="R234" s="586">
        <f>_xlfn.IFS(G234="ETAPA", SUMIFS(ValorTotalSemD, Nivel, A234), G234="SUB-ETAPA", SUMIFS(ValorTotalSemD, SubNivel, C234), TRUE, U234)</f>
        <v/>
      </c>
      <c r="S234" s="587">
        <f>IF(G234="","",IF(OR(G234="etapa",G234="sub-etapa"),"",OFFSET(MCQ!M$20,ROW(M234)-ROW(M$20),0)))</f>
        <v/>
      </c>
      <c r="T234" s="588">
        <f>IFERROR(TRUNC(L234*N234,2),"")</f>
        <v/>
      </c>
      <c r="U234" s="589">
        <f>IFERROR(TRUNC(L234*Q234,2),"")</f>
        <v/>
      </c>
    </row>
    <row r="235">
      <c r="A235" s="18">
        <f>OFFSET(MCQ!A$20,ROW(A235)-ROW(A$20),0)</f>
        <v/>
      </c>
      <c r="B235" s="18">
        <f>OFFSET(MCQ!B$20,ROW(B235)-ROW(B$20),0)</f>
        <v/>
      </c>
      <c r="C235" s="18">
        <f>OFFSET(MCQ!C$20,ROW(C235)-ROW(C$20),0)</f>
        <v/>
      </c>
      <c r="D235" s="18">
        <f>OFFSET(MCQ!D$20,ROW(D235)-ROW(D$20),0)</f>
        <v/>
      </c>
      <c r="E235" s="18">
        <f>OFFSET(MCQ!E$20,ROW(E235)-ROW(E$20),0)</f>
        <v/>
      </c>
      <c r="F235" s="18" t="n"/>
      <c r="G235" s="233">
        <f>OFFSET(MCQ!G$20,ROW(G235)-ROW(G$20),0)</f>
        <v/>
      </c>
      <c r="H235" s="583">
        <f>IF(G235="","",OFFSET(MCQ!H$20,ROW(H235)-ROW(H$20),0))</f>
        <v/>
      </c>
      <c r="I235" s="24">
        <f>IF(G235="","",IF(OR(G235="etapa",G235="sub-etapa"),"",OFFSET(MCQ!I$20,ROW(I235)-ROW(I$20),0)))</f>
        <v/>
      </c>
      <c r="J235" s="25">
        <f>IF(G235="","",OFFSET(MCQ!J$20,ROW(J235)-ROW(J$20),0))</f>
        <v/>
      </c>
      <c r="K235" s="24">
        <f>IF(G235="","",IF(OR(G235="etapa",G235="sub-etapa"),"",OFFSET(MCQ!K$20,ROW(K235)-ROW(K$20),0)))</f>
        <v/>
      </c>
      <c r="L235" s="26">
        <f>IF(G235="","",IF(OR(G235="etapa",G235="sub-etapa"),"",TRUNC(OFFSET(MCQ!L$20,ROW(L235)-ROW(L$20),0),2)))</f>
        <v/>
      </c>
      <c r="M235" s="584">
        <f>IF(I235="", "", IFERROR(VLOOKUP(VALUE(I235), _BaseAbril2026, 4, 0), IFERROR(VLOOKUP(TEXT(I235, "@"), _BaseAbril2026, 4, 0), "")))</f>
        <v/>
      </c>
      <c r="N235" s="585">
        <f>IFERROR(IF(S235="BDI1", TRUNC(M235*(1+$O$18), 2),IF(S235="BDI2", TRUNC(M235*(1+$N$18), 2), "")), "")</f>
        <v/>
      </c>
      <c r="O235" s="586">
        <f>_xlfn.IFS(G235="ETAPA", SUMIFS(ValorTotalComD, Nivel, A235), G235="SUB-ETAPA", SUMIFS(ValorTotalComD, SubNivel, C235), TRUE, T235)</f>
        <v/>
      </c>
      <c r="P235" s="584">
        <f>IF(I235="", "", IFERROR(VLOOKUP(VALUE(I235), _BaseAbril2026, 5, 0), IFERROR(VLOOKUP(TEXT(I235, "@"), _BaseAbril2026, 5, 0), "")))</f>
        <v/>
      </c>
      <c r="Q235" s="585">
        <f>IFERROR(IF(S235="BDI1", TRUNC(P235*(1+$R$18), 2),IF(S235="BDI2", TRUNC(P235*(1+$Q$18), 2), "")), "")</f>
        <v/>
      </c>
      <c r="R235" s="586">
        <f>_xlfn.IFS(G235="ETAPA", SUMIFS(ValorTotalSemD, Nivel, A235), G235="SUB-ETAPA", SUMIFS(ValorTotalSemD, SubNivel, C235), TRUE, U235)</f>
        <v/>
      </c>
      <c r="S235" s="587">
        <f>IF(G235="","",IF(OR(G235="etapa",G235="sub-etapa"),"",OFFSET(MCQ!M$20,ROW(M235)-ROW(M$20),0)))</f>
        <v/>
      </c>
      <c r="T235" s="588">
        <f>IFERROR(TRUNC(L235*N235,2),"")</f>
        <v/>
      </c>
      <c r="U235" s="589">
        <f>IFERROR(TRUNC(L235*Q235,2),"")</f>
        <v/>
      </c>
    </row>
    <row r="236">
      <c r="A236" s="18">
        <f>OFFSET(MCQ!A$20,ROW(A236)-ROW(A$20),0)</f>
        <v/>
      </c>
      <c r="B236" s="18">
        <f>OFFSET(MCQ!B$20,ROW(B236)-ROW(B$20),0)</f>
        <v/>
      </c>
      <c r="C236" s="18">
        <f>OFFSET(MCQ!C$20,ROW(C236)-ROW(C$20),0)</f>
        <v/>
      </c>
      <c r="D236" s="18">
        <f>OFFSET(MCQ!D$20,ROW(D236)-ROW(D$20),0)</f>
        <v/>
      </c>
      <c r="E236" s="18">
        <f>OFFSET(MCQ!E$20,ROW(E236)-ROW(E$20),0)</f>
        <v/>
      </c>
      <c r="F236" s="18" t="n"/>
      <c r="G236" s="233">
        <f>OFFSET(MCQ!G$20,ROW(G236)-ROW(G$20),0)</f>
        <v/>
      </c>
      <c r="H236" s="583">
        <f>IF(G236="","",OFFSET(MCQ!H$20,ROW(H236)-ROW(H$20),0))</f>
        <v/>
      </c>
      <c r="I236" s="24">
        <f>IF(G236="","",IF(OR(G236="etapa",G236="sub-etapa"),"",OFFSET(MCQ!I$20,ROW(I236)-ROW(I$20),0)))</f>
        <v/>
      </c>
      <c r="J236" s="25">
        <f>IF(G236="","",OFFSET(MCQ!J$20,ROW(J236)-ROW(J$20),0))</f>
        <v/>
      </c>
      <c r="K236" s="24">
        <f>IF(G236="","",IF(OR(G236="etapa",G236="sub-etapa"),"",OFFSET(MCQ!K$20,ROW(K236)-ROW(K$20),0)))</f>
        <v/>
      </c>
      <c r="L236" s="26">
        <f>IF(G236="","",IF(OR(G236="etapa",G236="sub-etapa"),"",TRUNC(OFFSET(MCQ!L$20,ROW(L236)-ROW(L$20),0),2)))</f>
        <v/>
      </c>
      <c r="M236" s="584">
        <f>IF(I236="", "", IFERROR(VLOOKUP(VALUE(I236), _BaseAbril2026, 4, 0), IFERROR(VLOOKUP(TEXT(I236, "@"), _BaseAbril2026, 4, 0), "")))</f>
        <v/>
      </c>
      <c r="N236" s="585">
        <f>IFERROR(IF(S236="BDI1", TRUNC(M236*(1+$O$18), 2),IF(S236="BDI2", TRUNC(M236*(1+$N$18), 2), "")), "")</f>
        <v/>
      </c>
      <c r="O236" s="586">
        <f>_xlfn.IFS(G236="ETAPA", SUMIFS(ValorTotalComD, Nivel, A236), G236="SUB-ETAPA", SUMIFS(ValorTotalComD, SubNivel, C236), TRUE, T236)</f>
        <v/>
      </c>
      <c r="P236" s="584">
        <f>IF(I236="", "", IFERROR(VLOOKUP(VALUE(I236), _BaseAbril2026, 5, 0), IFERROR(VLOOKUP(TEXT(I236, "@"), _BaseAbril2026, 5, 0), "")))</f>
        <v/>
      </c>
      <c r="Q236" s="585">
        <f>IFERROR(IF(S236="BDI1", TRUNC(P236*(1+$R$18), 2),IF(S236="BDI2", TRUNC(P236*(1+$Q$18), 2), "")), "")</f>
        <v/>
      </c>
      <c r="R236" s="586">
        <f>_xlfn.IFS(G236="ETAPA", SUMIFS(ValorTotalSemD, Nivel, A236), G236="SUB-ETAPA", SUMIFS(ValorTotalSemD, SubNivel, C236), TRUE, U236)</f>
        <v/>
      </c>
      <c r="S236" s="587">
        <f>IF(G236="","",IF(OR(G236="etapa",G236="sub-etapa"),"",OFFSET(MCQ!M$20,ROW(M236)-ROW(M$20),0)))</f>
        <v/>
      </c>
      <c r="T236" s="588">
        <f>IFERROR(TRUNC(L236*N236,2),"")</f>
        <v/>
      </c>
      <c r="U236" s="589">
        <f>IFERROR(TRUNC(L236*Q236,2),"")</f>
        <v/>
      </c>
    </row>
    <row r="237">
      <c r="A237" s="18">
        <f>OFFSET(MCQ!A$20,ROW(A237)-ROW(A$20),0)</f>
        <v/>
      </c>
      <c r="B237" s="18">
        <f>OFFSET(MCQ!B$20,ROW(B237)-ROW(B$20),0)</f>
        <v/>
      </c>
      <c r="C237" s="18">
        <f>OFFSET(MCQ!C$20,ROW(C237)-ROW(C$20),0)</f>
        <v/>
      </c>
      <c r="D237" s="18">
        <f>OFFSET(MCQ!D$20,ROW(D237)-ROW(D$20),0)</f>
        <v/>
      </c>
      <c r="E237" s="18">
        <f>OFFSET(MCQ!E$20,ROW(E237)-ROW(E$20),0)</f>
        <v/>
      </c>
      <c r="F237" s="18" t="n"/>
      <c r="G237" s="233">
        <f>OFFSET(MCQ!G$20,ROW(G237)-ROW(G$20),0)</f>
        <v/>
      </c>
      <c r="H237" s="583">
        <f>IF(G237="","",OFFSET(MCQ!H$20,ROW(H237)-ROW(H$20),0))</f>
        <v/>
      </c>
      <c r="I237" s="24">
        <f>IF(G237="","",IF(OR(G237="etapa",G237="sub-etapa"),"",OFFSET(MCQ!I$20,ROW(I237)-ROW(I$20),0)))</f>
        <v/>
      </c>
      <c r="J237" s="25">
        <f>IF(G237="","",OFFSET(MCQ!J$20,ROW(J237)-ROW(J$20),0))</f>
        <v/>
      </c>
      <c r="K237" s="24">
        <f>IF(G237="","",IF(OR(G237="etapa",G237="sub-etapa"),"",OFFSET(MCQ!K$20,ROW(K237)-ROW(K$20),0)))</f>
        <v/>
      </c>
      <c r="L237" s="26">
        <f>IF(G237="","",IF(OR(G237="etapa",G237="sub-etapa"),"",TRUNC(OFFSET(MCQ!L$20,ROW(L237)-ROW(L$20),0),2)))</f>
        <v/>
      </c>
      <c r="M237" s="584">
        <f>IF(I237="", "", IFERROR(VLOOKUP(VALUE(I237), _BaseAbril2026, 4, 0), IFERROR(VLOOKUP(TEXT(I237, "@"), _BaseAbril2026, 4, 0), "")))</f>
        <v/>
      </c>
      <c r="N237" s="585">
        <f>IFERROR(IF(S237="BDI1", TRUNC(M237*(1+$O$18), 2),IF(S237="BDI2", TRUNC(M237*(1+$N$18), 2), "")), "")</f>
        <v/>
      </c>
      <c r="O237" s="586">
        <f>_xlfn.IFS(G237="ETAPA", SUMIFS(ValorTotalComD, Nivel, A237), G237="SUB-ETAPA", SUMIFS(ValorTotalComD, SubNivel, C237), TRUE, T237)</f>
        <v/>
      </c>
      <c r="P237" s="584">
        <f>IF(I237="", "", IFERROR(VLOOKUP(VALUE(I237), _BaseAbril2026, 5, 0), IFERROR(VLOOKUP(TEXT(I237, "@"), _BaseAbril2026, 5, 0), "")))</f>
        <v/>
      </c>
      <c r="Q237" s="585">
        <f>IFERROR(IF(S237="BDI1", TRUNC(P237*(1+$R$18), 2),IF(S237="BDI2", TRUNC(P237*(1+$Q$18), 2), "")), "")</f>
        <v/>
      </c>
      <c r="R237" s="586">
        <f>_xlfn.IFS(G237="ETAPA", SUMIFS(ValorTotalSemD, Nivel, A237), G237="SUB-ETAPA", SUMIFS(ValorTotalSemD, SubNivel, C237), TRUE, U237)</f>
        <v/>
      </c>
      <c r="S237" s="587">
        <f>IF(G237="","",IF(OR(G237="etapa",G237="sub-etapa"),"",OFFSET(MCQ!M$20,ROW(M237)-ROW(M$20),0)))</f>
        <v/>
      </c>
      <c r="T237" s="588">
        <f>IFERROR(TRUNC(L237*N237,2),"")</f>
        <v/>
      </c>
      <c r="U237" s="589">
        <f>IFERROR(TRUNC(L237*Q237,2),"")</f>
        <v/>
      </c>
    </row>
    <row r="238">
      <c r="A238" s="18">
        <f>OFFSET(MCQ!A$20,ROW(A238)-ROW(A$20),0)</f>
        <v/>
      </c>
      <c r="B238" s="18">
        <f>OFFSET(MCQ!B$20,ROW(B238)-ROW(B$20),0)</f>
        <v/>
      </c>
      <c r="C238" s="18">
        <f>OFFSET(MCQ!C$20,ROW(C238)-ROW(C$20),0)</f>
        <v/>
      </c>
      <c r="D238" s="18">
        <f>OFFSET(MCQ!D$20,ROW(D238)-ROW(D$20),0)</f>
        <v/>
      </c>
      <c r="E238" s="18">
        <f>OFFSET(MCQ!E$20,ROW(E238)-ROW(E$20),0)</f>
        <v/>
      </c>
      <c r="F238" s="18" t="n"/>
      <c r="G238" s="233">
        <f>OFFSET(MCQ!G$20,ROW(G238)-ROW(G$20),0)</f>
        <v/>
      </c>
      <c r="H238" s="583">
        <f>IF(G238="","",OFFSET(MCQ!H$20,ROW(H238)-ROW(H$20),0))</f>
        <v/>
      </c>
      <c r="I238" s="24">
        <f>IF(G238="","",IF(OR(G238="etapa",G238="sub-etapa"),"",OFFSET(MCQ!I$20,ROW(I238)-ROW(I$20),0)))</f>
        <v/>
      </c>
      <c r="J238" s="25">
        <f>IF(G238="","",OFFSET(MCQ!J$20,ROW(J238)-ROW(J$20),0))</f>
        <v/>
      </c>
      <c r="K238" s="24">
        <f>IF(G238="","",IF(OR(G238="etapa",G238="sub-etapa"),"",OFFSET(MCQ!K$20,ROW(K238)-ROW(K$20),0)))</f>
        <v/>
      </c>
      <c r="L238" s="26">
        <f>IF(G238="","",IF(OR(G238="etapa",G238="sub-etapa"),"",TRUNC(OFFSET(MCQ!L$20,ROW(L238)-ROW(L$20),0),2)))</f>
        <v/>
      </c>
      <c r="M238" s="584">
        <f>IF(I238="", "", IFERROR(VLOOKUP(VALUE(I238), _BaseAbril2026, 4, 0), IFERROR(VLOOKUP(TEXT(I238, "@"), _BaseAbril2026, 4, 0), "")))</f>
        <v/>
      </c>
      <c r="N238" s="585">
        <f>IFERROR(IF(S238="BDI1", TRUNC(M238*(1+$O$18), 2),IF(S238="BDI2", TRUNC(M238*(1+$N$18), 2), "")), "")</f>
        <v/>
      </c>
      <c r="O238" s="586">
        <f>_xlfn.IFS(G238="ETAPA", SUMIFS(ValorTotalComD, Nivel, A238), G238="SUB-ETAPA", SUMIFS(ValorTotalComD, SubNivel, C238), TRUE, T238)</f>
        <v/>
      </c>
      <c r="P238" s="584">
        <f>IF(I238="", "", IFERROR(VLOOKUP(VALUE(I238), _BaseAbril2026, 5, 0), IFERROR(VLOOKUP(TEXT(I238, "@"), _BaseAbril2026, 5, 0), "")))</f>
        <v/>
      </c>
      <c r="Q238" s="585">
        <f>IFERROR(IF(S238="BDI1", TRUNC(P238*(1+$R$18), 2),IF(S238="BDI2", TRUNC(P238*(1+$Q$18), 2), "")), "")</f>
        <v/>
      </c>
      <c r="R238" s="586">
        <f>_xlfn.IFS(G238="ETAPA", SUMIFS(ValorTotalSemD, Nivel, A238), G238="SUB-ETAPA", SUMIFS(ValorTotalSemD, SubNivel, C238), TRUE, U238)</f>
        <v/>
      </c>
      <c r="S238" s="587">
        <f>IF(G238="","",IF(OR(G238="etapa",G238="sub-etapa"),"",OFFSET(MCQ!M$20,ROW(M238)-ROW(M$20),0)))</f>
        <v/>
      </c>
      <c r="T238" s="588">
        <f>IFERROR(TRUNC(L238*N238,2),"")</f>
        <v/>
      </c>
      <c r="U238" s="589">
        <f>IFERROR(TRUNC(L238*Q238,2),"")</f>
        <v/>
      </c>
    </row>
    <row r="239">
      <c r="A239" s="18">
        <f>OFFSET(MCQ!A$20,ROW(A239)-ROW(A$20),0)</f>
        <v/>
      </c>
      <c r="B239" s="18">
        <f>OFFSET(MCQ!B$20,ROW(B239)-ROW(B$20),0)</f>
        <v/>
      </c>
      <c r="C239" s="18">
        <f>OFFSET(MCQ!C$20,ROW(C239)-ROW(C$20),0)</f>
        <v/>
      </c>
      <c r="D239" s="18">
        <f>OFFSET(MCQ!D$20,ROW(D239)-ROW(D$20),0)</f>
        <v/>
      </c>
      <c r="E239" s="18">
        <f>OFFSET(MCQ!E$20,ROW(E239)-ROW(E$20),0)</f>
        <v/>
      </c>
      <c r="F239" s="18" t="n"/>
      <c r="G239" s="233">
        <f>OFFSET(MCQ!G$20,ROW(G239)-ROW(G$20),0)</f>
        <v/>
      </c>
      <c r="H239" s="583">
        <f>IF(G239="","",OFFSET(MCQ!H$20,ROW(H239)-ROW(H$20),0))</f>
        <v/>
      </c>
      <c r="I239" s="24">
        <f>IF(G239="","",IF(OR(G239="etapa",G239="sub-etapa"),"",OFFSET(MCQ!I$20,ROW(I239)-ROW(I$20),0)))</f>
        <v/>
      </c>
      <c r="J239" s="25">
        <f>IF(G239="","",OFFSET(MCQ!J$20,ROW(J239)-ROW(J$20),0))</f>
        <v/>
      </c>
      <c r="K239" s="24">
        <f>IF(G239="","",IF(OR(G239="etapa",G239="sub-etapa"),"",OFFSET(MCQ!K$20,ROW(K239)-ROW(K$20),0)))</f>
        <v/>
      </c>
      <c r="L239" s="26">
        <f>IF(G239="","",IF(OR(G239="etapa",G239="sub-etapa"),"",TRUNC(OFFSET(MCQ!L$20,ROW(L239)-ROW(L$20),0),2)))</f>
        <v/>
      </c>
      <c r="M239" s="584">
        <f>IF(I239="", "", IFERROR(VLOOKUP(VALUE(I239), _BaseAbril2026, 4, 0), IFERROR(VLOOKUP(TEXT(I239, "@"), _BaseAbril2026, 4, 0), "")))</f>
        <v/>
      </c>
      <c r="N239" s="585">
        <f>IFERROR(IF(S239="BDI1", TRUNC(M239*(1+$O$18), 2),IF(S239="BDI2", TRUNC(M239*(1+$N$18), 2), "")), "")</f>
        <v/>
      </c>
      <c r="O239" s="586">
        <f>_xlfn.IFS(G239="ETAPA", SUMIFS(ValorTotalComD, Nivel, A239), G239="SUB-ETAPA", SUMIFS(ValorTotalComD, SubNivel, C239), TRUE, T239)</f>
        <v/>
      </c>
      <c r="P239" s="584">
        <f>IF(I239="", "", IFERROR(VLOOKUP(VALUE(I239), _BaseAbril2026, 5, 0), IFERROR(VLOOKUP(TEXT(I239, "@"), _BaseAbril2026, 5, 0), "")))</f>
        <v/>
      </c>
      <c r="Q239" s="585">
        <f>IFERROR(IF(S239="BDI1", TRUNC(P239*(1+$R$18), 2),IF(S239="BDI2", TRUNC(P239*(1+$Q$18), 2), "")), "")</f>
        <v/>
      </c>
      <c r="R239" s="586">
        <f>_xlfn.IFS(G239="ETAPA", SUMIFS(ValorTotalSemD, Nivel, A239), G239="SUB-ETAPA", SUMIFS(ValorTotalSemD, SubNivel, C239), TRUE, U239)</f>
        <v/>
      </c>
      <c r="S239" s="587">
        <f>IF(G239="","",IF(OR(G239="etapa",G239="sub-etapa"),"",OFFSET(MCQ!M$20,ROW(M239)-ROW(M$20),0)))</f>
        <v/>
      </c>
      <c r="T239" s="588">
        <f>IFERROR(TRUNC(L239*N239,2),"")</f>
        <v/>
      </c>
      <c r="U239" s="589">
        <f>IFERROR(TRUNC(L239*Q239,2),"")</f>
        <v/>
      </c>
    </row>
    <row r="240">
      <c r="A240" s="18">
        <f>OFFSET(MCQ!A$20,ROW(A240)-ROW(A$20),0)</f>
        <v/>
      </c>
      <c r="B240" s="18">
        <f>OFFSET(MCQ!B$20,ROW(B240)-ROW(B$20),0)</f>
        <v/>
      </c>
      <c r="C240" s="18">
        <f>OFFSET(MCQ!C$20,ROW(C240)-ROW(C$20),0)</f>
        <v/>
      </c>
      <c r="D240" s="18">
        <f>OFFSET(MCQ!D$20,ROW(D240)-ROW(D$20),0)</f>
        <v/>
      </c>
      <c r="E240" s="18">
        <f>OFFSET(MCQ!E$20,ROW(E240)-ROW(E$20),0)</f>
        <v/>
      </c>
      <c r="F240" s="18" t="n"/>
      <c r="G240" s="233">
        <f>OFFSET(MCQ!G$20,ROW(G240)-ROW(G$20),0)</f>
        <v/>
      </c>
      <c r="H240" s="583">
        <f>IF(G240="","",OFFSET(MCQ!H$20,ROW(H240)-ROW(H$20),0))</f>
        <v/>
      </c>
      <c r="I240" s="24">
        <f>IF(G240="","",IF(OR(G240="etapa",G240="sub-etapa"),"",OFFSET(MCQ!I$20,ROW(I240)-ROW(I$20),0)))</f>
        <v/>
      </c>
      <c r="J240" s="25">
        <f>IF(G240="","",OFFSET(MCQ!J$20,ROW(J240)-ROW(J$20),0))</f>
        <v/>
      </c>
      <c r="K240" s="24">
        <f>IF(G240="","",IF(OR(G240="etapa",G240="sub-etapa"),"",OFFSET(MCQ!K$20,ROW(K240)-ROW(K$20),0)))</f>
        <v/>
      </c>
      <c r="L240" s="26">
        <f>IF(G240="","",IF(OR(G240="etapa",G240="sub-etapa"),"",TRUNC(OFFSET(MCQ!L$20,ROW(L240)-ROW(L$20),0),2)))</f>
        <v/>
      </c>
      <c r="M240" s="584">
        <f>IF(I240="", "", IFERROR(VLOOKUP(VALUE(I240), _BaseAbril2026, 4, 0), IFERROR(VLOOKUP(TEXT(I240, "@"), _BaseAbril2026, 4, 0), "")))</f>
        <v/>
      </c>
      <c r="N240" s="585">
        <f>IFERROR(IF(S240="BDI1", TRUNC(M240*(1+$O$18), 2),IF(S240="BDI2", TRUNC(M240*(1+$N$18), 2), "")), "")</f>
        <v/>
      </c>
      <c r="O240" s="586">
        <f>_xlfn.IFS(G240="ETAPA", SUMIFS(ValorTotalComD, Nivel, A240), G240="SUB-ETAPA", SUMIFS(ValorTotalComD, SubNivel, C240), TRUE, T240)</f>
        <v/>
      </c>
      <c r="P240" s="584">
        <f>IF(I240="", "", IFERROR(VLOOKUP(VALUE(I240), _BaseAbril2026, 5, 0), IFERROR(VLOOKUP(TEXT(I240, "@"), _BaseAbril2026, 5, 0), "")))</f>
        <v/>
      </c>
      <c r="Q240" s="585">
        <f>IFERROR(IF(S240="BDI1", TRUNC(P240*(1+$R$18), 2),IF(S240="BDI2", TRUNC(P240*(1+$Q$18), 2), "")), "")</f>
        <v/>
      </c>
      <c r="R240" s="586">
        <f>_xlfn.IFS(G240="ETAPA", SUMIFS(ValorTotalSemD, Nivel, A240), G240="SUB-ETAPA", SUMIFS(ValorTotalSemD, SubNivel, C240), TRUE, U240)</f>
        <v/>
      </c>
      <c r="S240" s="587">
        <f>IF(G240="","",IF(OR(G240="etapa",G240="sub-etapa"),"",OFFSET(MCQ!M$20,ROW(M240)-ROW(M$20),0)))</f>
        <v/>
      </c>
      <c r="T240" s="588">
        <f>IFERROR(TRUNC(L240*N240,2),"")</f>
        <v/>
      </c>
      <c r="U240" s="589">
        <f>IFERROR(TRUNC(L240*Q240,2),"")</f>
        <v/>
      </c>
    </row>
    <row r="241">
      <c r="A241" s="18">
        <f>OFFSET(MCQ!A$20,ROW(A241)-ROW(A$20),0)</f>
        <v/>
      </c>
      <c r="B241" s="18">
        <f>OFFSET(MCQ!B$20,ROW(B241)-ROW(B$20),0)</f>
        <v/>
      </c>
      <c r="C241" s="18">
        <f>OFFSET(MCQ!C$20,ROW(C241)-ROW(C$20),0)</f>
        <v/>
      </c>
      <c r="D241" s="18">
        <f>OFFSET(MCQ!D$20,ROW(D241)-ROW(D$20),0)</f>
        <v/>
      </c>
      <c r="E241" s="18">
        <f>OFFSET(MCQ!E$20,ROW(E241)-ROW(E$20),0)</f>
        <v/>
      </c>
      <c r="F241" s="18" t="n"/>
      <c r="G241" s="233">
        <f>OFFSET(MCQ!G$20,ROW(G241)-ROW(G$20),0)</f>
        <v/>
      </c>
      <c r="H241" s="583">
        <f>IF(G241="","",OFFSET(MCQ!H$20,ROW(H241)-ROW(H$20),0))</f>
        <v/>
      </c>
      <c r="I241" s="24">
        <f>IF(G241="","",IF(OR(G241="etapa",G241="sub-etapa"),"",OFFSET(MCQ!I$20,ROW(I241)-ROW(I$20),0)))</f>
        <v/>
      </c>
      <c r="J241" s="25">
        <f>IF(G241="","",OFFSET(MCQ!J$20,ROW(J241)-ROW(J$20),0))</f>
        <v/>
      </c>
      <c r="K241" s="24">
        <f>IF(G241="","",IF(OR(G241="etapa",G241="sub-etapa"),"",OFFSET(MCQ!K$20,ROW(K241)-ROW(K$20),0)))</f>
        <v/>
      </c>
      <c r="L241" s="26">
        <f>IF(G241="","",IF(OR(G241="etapa",G241="sub-etapa"),"",TRUNC(OFFSET(MCQ!L$20,ROW(L241)-ROW(L$20),0),2)))</f>
        <v/>
      </c>
      <c r="M241" s="584">
        <f>IF(I241="", "", IFERROR(VLOOKUP(VALUE(I241), _BaseAbril2026, 4, 0), IFERROR(VLOOKUP(TEXT(I241, "@"), _BaseAbril2026, 4, 0), "")))</f>
        <v/>
      </c>
      <c r="N241" s="585">
        <f>IFERROR(IF(S241="BDI1", TRUNC(M241*(1+$O$18), 2),IF(S241="BDI2", TRUNC(M241*(1+$N$18), 2), "")), "")</f>
        <v/>
      </c>
      <c r="O241" s="586">
        <f>_xlfn.IFS(G241="ETAPA", SUMIFS(ValorTotalComD, Nivel, A241), G241="SUB-ETAPA", SUMIFS(ValorTotalComD, SubNivel, C241), TRUE, T241)</f>
        <v/>
      </c>
      <c r="P241" s="584">
        <f>IF(I241="", "", IFERROR(VLOOKUP(VALUE(I241), _BaseAbril2026, 5, 0), IFERROR(VLOOKUP(TEXT(I241, "@"), _BaseAbril2026, 5, 0), "")))</f>
        <v/>
      </c>
      <c r="Q241" s="585">
        <f>IFERROR(IF(S241="BDI1", TRUNC(P241*(1+$R$18), 2),IF(S241="BDI2", TRUNC(P241*(1+$Q$18), 2), "")), "")</f>
        <v/>
      </c>
      <c r="R241" s="586">
        <f>_xlfn.IFS(G241="ETAPA", SUMIFS(ValorTotalSemD, Nivel, A241), G241="SUB-ETAPA", SUMIFS(ValorTotalSemD, SubNivel, C241), TRUE, U241)</f>
        <v/>
      </c>
      <c r="S241" s="587">
        <f>IF(G241="","",IF(OR(G241="etapa",G241="sub-etapa"),"",OFFSET(MCQ!M$20,ROW(M241)-ROW(M$20),0)))</f>
        <v/>
      </c>
      <c r="T241" s="588">
        <f>IFERROR(TRUNC(L241*N241,2),"")</f>
        <v/>
      </c>
      <c r="U241" s="589">
        <f>IFERROR(TRUNC(L241*Q241,2),"")</f>
        <v/>
      </c>
    </row>
    <row r="242">
      <c r="A242" s="18">
        <f>OFFSET(MCQ!A$20,ROW(A242)-ROW(A$20),0)</f>
        <v/>
      </c>
      <c r="B242" s="18">
        <f>OFFSET(MCQ!B$20,ROW(B242)-ROW(B$20),0)</f>
        <v/>
      </c>
      <c r="C242" s="18">
        <f>OFFSET(MCQ!C$20,ROW(C242)-ROW(C$20),0)</f>
        <v/>
      </c>
      <c r="D242" s="18">
        <f>OFFSET(MCQ!D$20,ROW(D242)-ROW(D$20),0)</f>
        <v/>
      </c>
      <c r="E242" s="18">
        <f>OFFSET(MCQ!E$20,ROW(E242)-ROW(E$20),0)</f>
        <v/>
      </c>
      <c r="F242" s="18" t="n"/>
      <c r="G242" s="233">
        <f>OFFSET(MCQ!G$20,ROW(G242)-ROW(G$20),0)</f>
        <v/>
      </c>
      <c r="H242" s="583">
        <f>IF(G242="","",OFFSET(MCQ!H$20,ROW(H242)-ROW(H$20),0))</f>
        <v/>
      </c>
      <c r="I242" s="24">
        <f>IF(G242="","",IF(OR(G242="etapa",G242="sub-etapa"),"",OFFSET(MCQ!I$20,ROW(I242)-ROW(I$20),0)))</f>
        <v/>
      </c>
      <c r="J242" s="25">
        <f>IF(G242="","",OFFSET(MCQ!J$20,ROW(J242)-ROW(J$20),0))</f>
        <v/>
      </c>
      <c r="K242" s="24">
        <f>IF(G242="","",IF(OR(G242="etapa",G242="sub-etapa"),"",OFFSET(MCQ!K$20,ROW(K242)-ROW(K$20),0)))</f>
        <v/>
      </c>
      <c r="L242" s="26">
        <f>IF(G242="","",IF(OR(G242="etapa",G242="sub-etapa"),"",TRUNC(OFFSET(MCQ!L$20,ROW(L242)-ROW(L$20),0),2)))</f>
        <v/>
      </c>
      <c r="M242" s="584">
        <f>IF(I242="", "", IFERROR(VLOOKUP(VALUE(I242), _BaseAbril2026, 4, 0), IFERROR(VLOOKUP(TEXT(I242, "@"), _BaseAbril2026, 4, 0), "")))</f>
        <v/>
      </c>
      <c r="N242" s="585">
        <f>IFERROR(IF(S242="BDI1", TRUNC(M242*(1+$O$18), 2),IF(S242="BDI2", TRUNC(M242*(1+$N$18), 2), "")), "")</f>
        <v/>
      </c>
      <c r="O242" s="586">
        <f>_xlfn.IFS(G242="ETAPA", SUMIFS(ValorTotalComD, Nivel, A242), G242="SUB-ETAPA", SUMIFS(ValorTotalComD, SubNivel, C242), TRUE, T242)</f>
        <v/>
      </c>
      <c r="P242" s="584">
        <f>IF(I242="", "", IFERROR(VLOOKUP(VALUE(I242), _BaseAbril2026, 5, 0), IFERROR(VLOOKUP(TEXT(I242, "@"), _BaseAbril2026, 5, 0), "")))</f>
        <v/>
      </c>
      <c r="Q242" s="585">
        <f>IFERROR(IF(S242="BDI1", TRUNC(P242*(1+$R$18), 2),IF(S242="BDI2", TRUNC(P242*(1+$Q$18), 2), "")), "")</f>
        <v/>
      </c>
      <c r="R242" s="586">
        <f>_xlfn.IFS(G242="ETAPA", SUMIFS(ValorTotalSemD, Nivel, A242), G242="SUB-ETAPA", SUMIFS(ValorTotalSemD, SubNivel, C242), TRUE, U242)</f>
        <v/>
      </c>
      <c r="S242" s="587">
        <f>IF(G242="","",IF(OR(G242="etapa",G242="sub-etapa"),"",OFFSET(MCQ!M$20,ROW(M242)-ROW(M$20),0)))</f>
        <v/>
      </c>
      <c r="T242" s="588">
        <f>IFERROR(TRUNC(L242*N242,2),"")</f>
        <v/>
      </c>
      <c r="U242" s="589">
        <f>IFERROR(TRUNC(L242*Q242,2),"")</f>
        <v/>
      </c>
    </row>
    <row r="243">
      <c r="A243" s="18">
        <f>OFFSET(MCQ!A$20,ROW(A243)-ROW(A$20),0)</f>
        <v/>
      </c>
      <c r="B243" s="18">
        <f>OFFSET(MCQ!B$20,ROW(B243)-ROW(B$20),0)</f>
        <v/>
      </c>
      <c r="C243" s="18">
        <f>OFFSET(MCQ!C$20,ROW(C243)-ROW(C$20),0)</f>
        <v/>
      </c>
      <c r="D243" s="18">
        <f>OFFSET(MCQ!D$20,ROW(D243)-ROW(D$20),0)</f>
        <v/>
      </c>
      <c r="E243" s="18">
        <f>OFFSET(MCQ!E$20,ROW(E243)-ROW(E$20),0)</f>
        <v/>
      </c>
      <c r="F243" s="18" t="n"/>
      <c r="G243" s="233">
        <f>OFFSET(MCQ!G$20,ROW(G243)-ROW(G$20),0)</f>
        <v/>
      </c>
      <c r="H243" s="583">
        <f>IF(G243="","",OFFSET(MCQ!H$20,ROW(H243)-ROW(H$20),0))</f>
        <v/>
      </c>
      <c r="I243" s="24">
        <f>IF(G243="","",IF(OR(G243="etapa",G243="sub-etapa"),"",OFFSET(MCQ!I$20,ROW(I243)-ROW(I$20),0)))</f>
        <v/>
      </c>
      <c r="J243" s="25">
        <f>IF(G243="","",OFFSET(MCQ!J$20,ROW(J243)-ROW(J$20),0))</f>
        <v/>
      </c>
      <c r="K243" s="24">
        <f>IF(G243="","",IF(OR(G243="etapa",G243="sub-etapa"),"",OFFSET(MCQ!K$20,ROW(K243)-ROW(K$20),0)))</f>
        <v/>
      </c>
      <c r="L243" s="26">
        <f>IF(G243="","",IF(OR(G243="etapa",G243="sub-etapa"),"",TRUNC(OFFSET(MCQ!L$20,ROW(L243)-ROW(L$20),0),2)))</f>
        <v/>
      </c>
      <c r="M243" s="584">
        <f>IF(I243="", "", IFERROR(VLOOKUP(VALUE(I243), _BaseAbril2026, 4, 0), IFERROR(VLOOKUP(TEXT(I243, "@"), _BaseAbril2026, 4, 0), "")))</f>
        <v/>
      </c>
      <c r="N243" s="585">
        <f>IFERROR(IF(S243="BDI1", TRUNC(M243*(1+$O$18), 2),IF(S243="BDI2", TRUNC(M243*(1+$N$18), 2), "")), "")</f>
        <v/>
      </c>
      <c r="O243" s="586">
        <f>_xlfn.IFS(G243="ETAPA", SUMIFS(ValorTotalComD, Nivel, A243), G243="SUB-ETAPA", SUMIFS(ValorTotalComD, SubNivel, C243), TRUE, T243)</f>
        <v/>
      </c>
      <c r="P243" s="584">
        <f>IF(I243="", "", IFERROR(VLOOKUP(VALUE(I243), _BaseAbril2026, 5, 0), IFERROR(VLOOKUP(TEXT(I243, "@"), _BaseAbril2026, 5, 0), "")))</f>
        <v/>
      </c>
      <c r="Q243" s="585">
        <f>IFERROR(IF(S243="BDI1", TRUNC(P243*(1+$R$18), 2),IF(S243="BDI2", TRUNC(P243*(1+$Q$18), 2), "")), "")</f>
        <v/>
      </c>
      <c r="R243" s="586">
        <f>_xlfn.IFS(G243="ETAPA", SUMIFS(ValorTotalSemD, Nivel, A243), G243="SUB-ETAPA", SUMIFS(ValorTotalSemD, SubNivel, C243), TRUE, U243)</f>
        <v/>
      </c>
      <c r="S243" s="587">
        <f>IF(G243="","",IF(OR(G243="etapa",G243="sub-etapa"),"",OFFSET(MCQ!M$20,ROW(M243)-ROW(M$20),0)))</f>
        <v/>
      </c>
      <c r="T243" s="588">
        <f>IFERROR(TRUNC(L243*N243,2),"")</f>
        <v/>
      </c>
      <c r="U243" s="589">
        <f>IFERROR(TRUNC(L243*Q243,2),"")</f>
        <v/>
      </c>
    </row>
    <row r="244">
      <c r="A244" s="18">
        <f>OFFSET(MCQ!A$20,ROW(A244)-ROW(A$20),0)</f>
        <v/>
      </c>
      <c r="B244" s="18">
        <f>OFFSET(MCQ!B$20,ROW(B244)-ROW(B$20),0)</f>
        <v/>
      </c>
      <c r="C244" s="18">
        <f>OFFSET(MCQ!C$20,ROW(C244)-ROW(C$20),0)</f>
        <v/>
      </c>
      <c r="D244" s="18">
        <f>OFFSET(MCQ!D$20,ROW(D244)-ROW(D$20),0)</f>
        <v/>
      </c>
      <c r="E244" s="18">
        <f>OFFSET(MCQ!E$20,ROW(E244)-ROW(E$20),0)</f>
        <v/>
      </c>
      <c r="F244" s="18" t="n"/>
      <c r="G244" s="233">
        <f>OFFSET(MCQ!G$20,ROW(G244)-ROW(G$20),0)</f>
        <v/>
      </c>
      <c r="H244" s="583">
        <f>IF(G244="","",OFFSET(MCQ!H$20,ROW(H244)-ROW(H$20),0))</f>
        <v/>
      </c>
      <c r="I244" s="24">
        <f>IF(G244="","",IF(OR(G244="etapa",G244="sub-etapa"),"",OFFSET(MCQ!I$20,ROW(I244)-ROW(I$20),0)))</f>
        <v/>
      </c>
      <c r="J244" s="25">
        <f>IF(G244="","",OFFSET(MCQ!J$20,ROW(J244)-ROW(J$20),0))</f>
        <v/>
      </c>
      <c r="K244" s="24">
        <f>IF(G244="","",IF(OR(G244="etapa",G244="sub-etapa"),"",OFFSET(MCQ!K$20,ROW(K244)-ROW(K$20),0)))</f>
        <v/>
      </c>
      <c r="L244" s="26">
        <f>IF(G244="","",IF(OR(G244="etapa",G244="sub-etapa"),"",TRUNC(OFFSET(MCQ!L$20,ROW(L244)-ROW(L$20),0),2)))</f>
        <v/>
      </c>
      <c r="M244" s="584">
        <f>IF(I244="", "", IFERROR(VLOOKUP(VALUE(I244), _BaseAbril2026, 4, 0), IFERROR(VLOOKUP(TEXT(I244, "@"), _BaseAbril2026, 4, 0), "")))</f>
        <v/>
      </c>
      <c r="N244" s="585">
        <f>IFERROR(IF(S244="BDI1", TRUNC(M244*(1+$O$18), 2),IF(S244="BDI2", TRUNC(M244*(1+$N$18), 2), "")), "")</f>
        <v/>
      </c>
      <c r="O244" s="586">
        <f>_xlfn.IFS(G244="ETAPA", SUMIFS(ValorTotalComD, Nivel, A244), G244="SUB-ETAPA", SUMIFS(ValorTotalComD, SubNivel, C244), TRUE, T244)</f>
        <v/>
      </c>
      <c r="P244" s="584">
        <f>IF(I244="", "", IFERROR(VLOOKUP(VALUE(I244), _BaseAbril2026, 5, 0), IFERROR(VLOOKUP(TEXT(I244, "@"), _BaseAbril2026, 5, 0), "")))</f>
        <v/>
      </c>
      <c r="Q244" s="585">
        <f>IFERROR(IF(S244="BDI1", TRUNC(P244*(1+$R$18), 2),IF(S244="BDI2", TRUNC(P244*(1+$Q$18), 2), "")), "")</f>
        <v/>
      </c>
      <c r="R244" s="586">
        <f>_xlfn.IFS(G244="ETAPA", SUMIFS(ValorTotalSemD, Nivel, A244), G244="SUB-ETAPA", SUMIFS(ValorTotalSemD, SubNivel, C244), TRUE, U244)</f>
        <v/>
      </c>
      <c r="S244" s="587">
        <f>IF(G244="","",IF(OR(G244="etapa",G244="sub-etapa"),"",OFFSET(MCQ!M$20,ROW(M244)-ROW(M$20),0)))</f>
        <v/>
      </c>
      <c r="T244" s="588">
        <f>IFERROR(TRUNC(L244*N244,2),"")</f>
        <v/>
      </c>
      <c r="U244" s="589">
        <f>IFERROR(TRUNC(L244*Q244,2),"")</f>
        <v/>
      </c>
    </row>
    <row r="245">
      <c r="A245" s="18">
        <f>OFFSET(MCQ!A$20,ROW(A245)-ROW(A$20),0)</f>
        <v/>
      </c>
      <c r="B245" s="18">
        <f>OFFSET(MCQ!B$20,ROW(B245)-ROW(B$20),0)</f>
        <v/>
      </c>
      <c r="C245" s="18">
        <f>OFFSET(MCQ!C$20,ROW(C245)-ROW(C$20),0)</f>
        <v/>
      </c>
      <c r="D245" s="18">
        <f>OFFSET(MCQ!D$20,ROW(D245)-ROW(D$20),0)</f>
        <v/>
      </c>
      <c r="E245" s="18">
        <f>OFFSET(MCQ!E$20,ROW(E245)-ROW(E$20),0)</f>
        <v/>
      </c>
      <c r="F245" s="18" t="n"/>
      <c r="G245" s="233">
        <f>OFFSET(MCQ!G$20,ROW(G245)-ROW(G$20),0)</f>
        <v/>
      </c>
      <c r="H245" s="583">
        <f>IF(G245="","",OFFSET(MCQ!H$20,ROW(H245)-ROW(H$20),0))</f>
        <v/>
      </c>
      <c r="I245" s="24">
        <f>IF(G245="","",IF(OR(G245="etapa",G245="sub-etapa"),"",OFFSET(MCQ!I$20,ROW(I245)-ROW(I$20),0)))</f>
        <v/>
      </c>
      <c r="J245" s="25">
        <f>IF(G245="","",OFFSET(MCQ!J$20,ROW(J245)-ROW(J$20),0))</f>
        <v/>
      </c>
      <c r="K245" s="24">
        <f>IF(G245="","",IF(OR(G245="etapa",G245="sub-etapa"),"",OFFSET(MCQ!K$20,ROW(K245)-ROW(K$20),0)))</f>
        <v/>
      </c>
      <c r="L245" s="26">
        <f>IF(G245="","",IF(OR(G245="etapa",G245="sub-etapa"),"",TRUNC(OFFSET(MCQ!L$20,ROW(L245)-ROW(L$20),0),2)))</f>
        <v/>
      </c>
      <c r="M245" s="584">
        <f>IF(I245="", "", IFERROR(VLOOKUP(VALUE(I245), _BaseAbril2026, 4, 0), IFERROR(VLOOKUP(TEXT(I245, "@"), _BaseAbril2026, 4, 0), "")))</f>
        <v/>
      </c>
      <c r="N245" s="585">
        <f>IFERROR(IF(S245="BDI1", TRUNC(M245*(1+$O$18), 2),IF(S245="BDI2", TRUNC(M245*(1+$N$18), 2), "")), "")</f>
        <v/>
      </c>
      <c r="O245" s="586">
        <f>_xlfn.IFS(G245="ETAPA", SUMIFS(ValorTotalComD, Nivel, A245), G245="SUB-ETAPA", SUMIFS(ValorTotalComD, SubNivel, C245), TRUE, T245)</f>
        <v/>
      </c>
      <c r="P245" s="584">
        <f>IF(I245="", "", IFERROR(VLOOKUP(VALUE(I245), _BaseAbril2026, 5, 0), IFERROR(VLOOKUP(TEXT(I245, "@"), _BaseAbril2026, 5, 0), "")))</f>
        <v/>
      </c>
      <c r="Q245" s="585">
        <f>IFERROR(IF(S245="BDI1", TRUNC(P245*(1+$R$18), 2),IF(S245="BDI2", TRUNC(P245*(1+$Q$18), 2), "")), "")</f>
        <v/>
      </c>
      <c r="R245" s="586">
        <f>_xlfn.IFS(G245="ETAPA", SUMIFS(ValorTotalSemD, Nivel, A245), G245="SUB-ETAPA", SUMIFS(ValorTotalSemD, SubNivel, C245), TRUE, U245)</f>
        <v/>
      </c>
      <c r="S245" s="587">
        <f>IF(G245="","",IF(OR(G245="etapa",G245="sub-etapa"),"",OFFSET(MCQ!M$20,ROW(M245)-ROW(M$20),0)))</f>
        <v/>
      </c>
      <c r="T245" s="588">
        <f>IFERROR(TRUNC(L245*N245,2),"")</f>
        <v/>
      </c>
      <c r="U245" s="589">
        <f>IFERROR(TRUNC(L245*Q245,2),"")</f>
        <v/>
      </c>
    </row>
    <row r="246">
      <c r="A246" s="18">
        <f>OFFSET(MCQ!A$20,ROW(A246)-ROW(A$20),0)</f>
        <v/>
      </c>
      <c r="B246" s="18">
        <f>OFFSET(MCQ!B$20,ROW(B246)-ROW(B$20),0)</f>
        <v/>
      </c>
      <c r="C246" s="18">
        <f>OFFSET(MCQ!C$20,ROW(C246)-ROW(C$20),0)</f>
        <v/>
      </c>
      <c r="D246" s="18">
        <f>OFFSET(MCQ!D$20,ROW(D246)-ROW(D$20),0)</f>
        <v/>
      </c>
      <c r="E246" s="18">
        <f>OFFSET(MCQ!E$20,ROW(E246)-ROW(E$20),0)</f>
        <v/>
      </c>
      <c r="F246" s="18" t="n"/>
      <c r="G246" s="233">
        <f>OFFSET(MCQ!G$20,ROW(G246)-ROW(G$20),0)</f>
        <v/>
      </c>
      <c r="H246" s="583">
        <f>IF(G246="","",OFFSET(MCQ!H$20,ROW(H246)-ROW(H$20),0))</f>
        <v/>
      </c>
      <c r="I246" s="24">
        <f>IF(G246="","",IF(OR(G246="etapa",G246="sub-etapa"),"",OFFSET(MCQ!I$20,ROW(I246)-ROW(I$20),0)))</f>
        <v/>
      </c>
      <c r="J246" s="25">
        <f>IF(G246="","",OFFSET(MCQ!J$20,ROW(J246)-ROW(J$20),0))</f>
        <v/>
      </c>
      <c r="K246" s="24">
        <f>IF(G246="","",IF(OR(G246="etapa",G246="sub-etapa"),"",OFFSET(MCQ!K$20,ROW(K246)-ROW(K$20),0)))</f>
        <v/>
      </c>
      <c r="L246" s="26">
        <f>IF(G246="","",IF(OR(G246="etapa",G246="sub-etapa"),"",TRUNC(OFFSET(MCQ!L$20,ROW(L246)-ROW(L$20),0),2)))</f>
        <v/>
      </c>
      <c r="M246" s="584">
        <f>IF(I246="", "", IFERROR(VLOOKUP(VALUE(I246), _BaseAbril2026, 4, 0), IFERROR(VLOOKUP(TEXT(I246, "@"), _BaseAbril2026, 4, 0), "")))</f>
        <v/>
      </c>
      <c r="N246" s="585">
        <f>IFERROR(IF(S246="BDI1", TRUNC(M246*(1+$O$18), 2),IF(S246="BDI2", TRUNC(M246*(1+$N$18), 2), "")), "")</f>
        <v/>
      </c>
      <c r="O246" s="586">
        <f>_xlfn.IFS(G246="ETAPA", SUMIFS(ValorTotalComD, Nivel, A246), G246="SUB-ETAPA", SUMIFS(ValorTotalComD, SubNivel, C246), TRUE, T246)</f>
        <v/>
      </c>
      <c r="P246" s="584">
        <f>IF(I246="", "", IFERROR(VLOOKUP(VALUE(I246), _BaseAbril2026, 5, 0), IFERROR(VLOOKUP(TEXT(I246, "@"), _BaseAbril2026, 5, 0), "")))</f>
        <v/>
      </c>
      <c r="Q246" s="585">
        <f>IFERROR(IF(S246="BDI1", TRUNC(P246*(1+$R$18), 2),IF(S246="BDI2", TRUNC(P246*(1+$Q$18), 2), "")), "")</f>
        <v/>
      </c>
      <c r="R246" s="586">
        <f>_xlfn.IFS(G246="ETAPA", SUMIFS(ValorTotalSemD, Nivel, A246), G246="SUB-ETAPA", SUMIFS(ValorTotalSemD, SubNivel, C246), TRUE, U246)</f>
        <v/>
      </c>
      <c r="S246" s="587">
        <f>IF(G246="","",IF(OR(G246="etapa",G246="sub-etapa"),"",OFFSET(MCQ!M$20,ROW(M246)-ROW(M$20),0)))</f>
        <v/>
      </c>
      <c r="T246" s="588">
        <f>IFERROR(TRUNC(L246*N246,2),"")</f>
        <v/>
      </c>
      <c r="U246" s="589">
        <f>IFERROR(TRUNC(L246*Q246,2),"")</f>
        <v/>
      </c>
    </row>
    <row r="247">
      <c r="A247" s="18">
        <f>OFFSET(MCQ!A$20,ROW(A247)-ROW(A$20),0)</f>
        <v/>
      </c>
      <c r="B247" s="18">
        <f>OFFSET(MCQ!B$20,ROW(B247)-ROW(B$20),0)</f>
        <v/>
      </c>
      <c r="C247" s="18">
        <f>OFFSET(MCQ!C$20,ROW(C247)-ROW(C$20),0)</f>
        <v/>
      </c>
      <c r="D247" s="18">
        <f>OFFSET(MCQ!D$20,ROW(D247)-ROW(D$20),0)</f>
        <v/>
      </c>
      <c r="E247" s="18">
        <f>OFFSET(MCQ!E$20,ROW(E247)-ROW(E$20),0)</f>
        <v/>
      </c>
      <c r="F247" s="18" t="n"/>
      <c r="G247" s="233">
        <f>OFFSET(MCQ!G$20,ROW(G247)-ROW(G$20),0)</f>
        <v/>
      </c>
      <c r="H247" s="583">
        <f>IF(G247="","",OFFSET(MCQ!H$20,ROW(H247)-ROW(H$20),0))</f>
        <v/>
      </c>
      <c r="I247" s="24">
        <f>IF(G247="","",IF(OR(G247="etapa",G247="sub-etapa"),"",OFFSET(MCQ!I$20,ROW(I247)-ROW(I$20),0)))</f>
        <v/>
      </c>
      <c r="J247" s="25">
        <f>IF(G247="","",OFFSET(MCQ!J$20,ROW(J247)-ROW(J$20),0))</f>
        <v/>
      </c>
      <c r="K247" s="24">
        <f>IF(G247="","",IF(OR(G247="etapa",G247="sub-etapa"),"",OFFSET(MCQ!K$20,ROW(K247)-ROW(K$20),0)))</f>
        <v/>
      </c>
      <c r="L247" s="26">
        <f>IF(G247="","",IF(OR(G247="etapa",G247="sub-etapa"),"",TRUNC(OFFSET(MCQ!L$20,ROW(L247)-ROW(L$20),0),2)))</f>
        <v/>
      </c>
      <c r="M247" s="584">
        <f>IF(I247="", "", IFERROR(VLOOKUP(VALUE(I247), _BaseAbril2026, 4, 0), IFERROR(VLOOKUP(TEXT(I247, "@"), _BaseAbril2026, 4, 0), "")))</f>
        <v/>
      </c>
      <c r="N247" s="585">
        <f>IFERROR(IF(S247="BDI1", TRUNC(M247*(1+$O$18), 2),IF(S247="BDI2", TRUNC(M247*(1+$N$18), 2), "")), "")</f>
        <v/>
      </c>
      <c r="O247" s="586">
        <f>_xlfn.IFS(G247="ETAPA", SUMIFS(ValorTotalComD, Nivel, A247), G247="SUB-ETAPA", SUMIFS(ValorTotalComD, SubNivel, C247), TRUE, T247)</f>
        <v/>
      </c>
      <c r="P247" s="584">
        <f>IF(I247="", "", IFERROR(VLOOKUP(VALUE(I247), _BaseAbril2026, 5, 0), IFERROR(VLOOKUP(TEXT(I247, "@"), _BaseAbril2026, 5, 0), "")))</f>
        <v/>
      </c>
      <c r="Q247" s="585">
        <f>IFERROR(IF(S247="BDI1", TRUNC(P247*(1+$R$18), 2),IF(S247="BDI2", TRUNC(P247*(1+$Q$18), 2), "")), "")</f>
        <v/>
      </c>
      <c r="R247" s="586">
        <f>_xlfn.IFS(G247="ETAPA", SUMIFS(ValorTotalSemD, Nivel, A247), G247="SUB-ETAPA", SUMIFS(ValorTotalSemD, SubNivel, C247), TRUE, U247)</f>
        <v/>
      </c>
      <c r="S247" s="587">
        <f>IF(G247="","",IF(OR(G247="etapa",G247="sub-etapa"),"",OFFSET(MCQ!M$20,ROW(M247)-ROW(M$20),0)))</f>
        <v/>
      </c>
      <c r="T247" s="588">
        <f>IFERROR(TRUNC(L247*N247,2),"")</f>
        <v/>
      </c>
      <c r="U247" s="589">
        <f>IFERROR(TRUNC(L247*Q247,2),"")</f>
        <v/>
      </c>
    </row>
    <row r="248">
      <c r="A248" s="18">
        <f>OFFSET(MCQ!A$20,ROW(A248)-ROW(A$20),0)</f>
        <v/>
      </c>
      <c r="B248" s="18">
        <f>OFFSET(MCQ!B$20,ROW(B248)-ROW(B$20),0)</f>
        <v/>
      </c>
      <c r="C248" s="18">
        <f>OFFSET(MCQ!C$20,ROW(C248)-ROW(C$20),0)</f>
        <v/>
      </c>
      <c r="D248" s="18">
        <f>OFFSET(MCQ!D$20,ROW(D248)-ROW(D$20),0)</f>
        <v/>
      </c>
      <c r="E248" s="18">
        <f>OFFSET(MCQ!E$20,ROW(E248)-ROW(E$20),0)</f>
        <v/>
      </c>
      <c r="F248" s="18" t="n"/>
      <c r="G248" s="233">
        <f>OFFSET(MCQ!G$20,ROW(G248)-ROW(G$20),0)</f>
        <v/>
      </c>
      <c r="H248" s="583">
        <f>IF(G248="","",OFFSET(MCQ!H$20,ROW(H248)-ROW(H$20),0))</f>
        <v/>
      </c>
      <c r="I248" s="24">
        <f>IF(G248="","",IF(OR(G248="etapa",G248="sub-etapa"),"",OFFSET(MCQ!I$20,ROW(I248)-ROW(I$20),0)))</f>
        <v/>
      </c>
      <c r="J248" s="25">
        <f>IF(G248="","",OFFSET(MCQ!J$20,ROW(J248)-ROW(J$20),0))</f>
        <v/>
      </c>
      <c r="K248" s="24">
        <f>IF(G248="","",IF(OR(G248="etapa",G248="sub-etapa"),"",OFFSET(MCQ!K$20,ROW(K248)-ROW(K$20),0)))</f>
        <v/>
      </c>
      <c r="L248" s="26">
        <f>IF(G248="","",IF(OR(G248="etapa",G248="sub-etapa"),"",TRUNC(OFFSET(MCQ!L$20,ROW(L248)-ROW(L$20),0),2)))</f>
        <v/>
      </c>
      <c r="M248" s="584">
        <f>IF(I248="", "", IFERROR(VLOOKUP(VALUE(I248), _BaseAbril2026, 4, 0), IFERROR(VLOOKUP(TEXT(I248, "@"), _BaseAbril2026, 4, 0), "")))</f>
        <v/>
      </c>
      <c r="N248" s="585">
        <f>IFERROR(IF(S248="BDI1", TRUNC(M248*(1+$O$18), 2),IF(S248="BDI2", TRUNC(M248*(1+$N$18), 2), "")), "")</f>
        <v/>
      </c>
      <c r="O248" s="586">
        <f>_xlfn.IFS(G248="ETAPA", SUMIFS(ValorTotalComD, Nivel, A248), G248="SUB-ETAPA", SUMIFS(ValorTotalComD, SubNivel, C248), TRUE, T248)</f>
        <v/>
      </c>
      <c r="P248" s="584">
        <f>IF(I248="", "", IFERROR(VLOOKUP(VALUE(I248), _BaseAbril2026, 5, 0), IFERROR(VLOOKUP(TEXT(I248, "@"), _BaseAbril2026, 5, 0), "")))</f>
        <v/>
      </c>
      <c r="Q248" s="585">
        <f>IFERROR(IF(S248="BDI1", TRUNC(P248*(1+$R$18), 2),IF(S248="BDI2", TRUNC(P248*(1+$Q$18), 2), "")), "")</f>
        <v/>
      </c>
      <c r="R248" s="586">
        <f>_xlfn.IFS(G248="ETAPA", SUMIFS(ValorTotalSemD, Nivel, A248), G248="SUB-ETAPA", SUMIFS(ValorTotalSemD, SubNivel, C248), TRUE, U248)</f>
        <v/>
      </c>
      <c r="S248" s="587">
        <f>IF(G248="","",IF(OR(G248="etapa",G248="sub-etapa"),"",OFFSET(MCQ!M$20,ROW(M248)-ROW(M$20),0)))</f>
        <v/>
      </c>
      <c r="T248" s="588">
        <f>IFERROR(TRUNC(L248*N248,2),"")</f>
        <v/>
      </c>
      <c r="U248" s="589">
        <f>IFERROR(TRUNC(L248*Q248,2),"")</f>
        <v/>
      </c>
    </row>
    <row r="249">
      <c r="A249" s="18">
        <f>OFFSET(MCQ!A$20,ROW(A249)-ROW(A$20),0)</f>
        <v/>
      </c>
      <c r="B249" s="18">
        <f>OFFSET(MCQ!B$20,ROW(B249)-ROW(B$20),0)</f>
        <v/>
      </c>
      <c r="C249" s="18">
        <f>OFFSET(MCQ!C$20,ROW(C249)-ROW(C$20),0)</f>
        <v/>
      </c>
      <c r="D249" s="18">
        <f>OFFSET(MCQ!D$20,ROW(D249)-ROW(D$20),0)</f>
        <v/>
      </c>
      <c r="E249" s="18">
        <f>OFFSET(MCQ!E$20,ROW(E249)-ROW(E$20),0)</f>
        <v/>
      </c>
      <c r="F249" s="18" t="n"/>
      <c r="G249" s="233">
        <f>OFFSET(MCQ!G$20,ROW(G249)-ROW(G$20),0)</f>
        <v/>
      </c>
      <c r="H249" s="583">
        <f>IF(G249="","",OFFSET(MCQ!H$20,ROW(H249)-ROW(H$20),0))</f>
        <v/>
      </c>
      <c r="I249" s="24">
        <f>IF(G249="","",IF(OR(G249="etapa",G249="sub-etapa"),"",OFFSET(MCQ!I$20,ROW(I249)-ROW(I$20),0)))</f>
        <v/>
      </c>
      <c r="J249" s="25">
        <f>IF(G249="","",OFFSET(MCQ!J$20,ROW(J249)-ROW(J$20),0))</f>
        <v/>
      </c>
      <c r="K249" s="24">
        <f>IF(G249="","",IF(OR(G249="etapa",G249="sub-etapa"),"",OFFSET(MCQ!K$20,ROW(K249)-ROW(K$20),0)))</f>
        <v/>
      </c>
      <c r="L249" s="26">
        <f>IF(G249="","",IF(OR(G249="etapa",G249="sub-etapa"),"",TRUNC(OFFSET(MCQ!L$20,ROW(L249)-ROW(L$20),0),2)))</f>
        <v/>
      </c>
      <c r="M249" s="584">
        <f>IF(I249="", "", IFERROR(VLOOKUP(VALUE(I249), _BaseAbril2026, 4, 0), IFERROR(VLOOKUP(TEXT(I249, "@"), _BaseAbril2026, 4, 0), "")))</f>
        <v/>
      </c>
      <c r="N249" s="585">
        <f>IFERROR(IF(S249="BDI1", TRUNC(M249*(1+$O$18), 2),IF(S249="BDI2", TRUNC(M249*(1+$N$18), 2), "")), "")</f>
        <v/>
      </c>
      <c r="O249" s="586">
        <f>_xlfn.IFS(G249="ETAPA", SUMIFS(ValorTotalComD, Nivel, A249), G249="SUB-ETAPA", SUMIFS(ValorTotalComD, SubNivel, C249), TRUE, T249)</f>
        <v/>
      </c>
      <c r="P249" s="584">
        <f>IF(I249="", "", IFERROR(VLOOKUP(VALUE(I249), _BaseAbril2026, 5, 0), IFERROR(VLOOKUP(TEXT(I249, "@"), _BaseAbril2026, 5, 0), "")))</f>
        <v/>
      </c>
      <c r="Q249" s="585">
        <f>IFERROR(IF(S249="BDI1", TRUNC(P249*(1+$R$18), 2),IF(S249="BDI2", TRUNC(P249*(1+$Q$18), 2), "")), "")</f>
        <v/>
      </c>
      <c r="R249" s="586">
        <f>_xlfn.IFS(G249="ETAPA", SUMIFS(ValorTotalSemD, Nivel, A249), G249="SUB-ETAPA", SUMIFS(ValorTotalSemD, SubNivel, C249), TRUE, U249)</f>
        <v/>
      </c>
      <c r="S249" s="587">
        <f>IF(G249="","",IF(OR(G249="etapa",G249="sub-etapa"),"",OFFSET(MCQ!M$20,ROW(M249)-ROW(M$20),0)))</f>
        <v/>
      </c>
      <c r="T249" s="588">
        <f>IFERROR(TRUNC(L249*N249,2),"")</f>
        <v/>
      </c>
      <c r="U249" s="589">
        <f>IFERROR(TRUNC(L249*Q249,2),"")</f>
        <v/>
      </c>
    </row>
    <row r="250">
      <c r="A250" s="18">
        <f>OFFSET(MCQ!A$20,ROW(A250)-ROW(A$20),0)</f>
        <v/>
      </c>
      <c r="B250" s="18">
        <f>OFFSET(MCQ!B$20,ROW(B250)-ROW(B$20),0)</f>
        <v/>
      </c>
      <c r="C250" s="18">
        <f>OFFSET(MCQ!C$20,ROW(C250)-ROW(C$20),0)</f>
        <v/>
      </c>
      <c r="D250" s="18">
        <f>OFFSET(MCQ!D$20,ROW(D250)-ROW(D$20),0)</f>
        <v/>
      </c>
      <c r="E250" s="18">
        <f>OFFSET(MCQ!E$20,ROW(E250)-ROW(E$20),0)</f>
        <v/>
      </c>
      <c r="F250" s="18" t="n"/>
      <c r="G250" s="233">
        <f>OFFSET(MCQ!G$20,ROW(G250)-ROW(G$20),0)</f>
        <v/>
      </c>
      <c r="H250" s="583">
        <f>IF(G250="","",OFFSET(MCQ!H$20,ROW(H250)-ROW(H$20),0))</f>
        <v/>
      </c>
      <c r="I250" s="24">
        <f>IF(G250="","",IF(OR(G250="etapa",G250="sub-etapa"),"",OFFSET(MCQ!I$20,ROW(I250)-ROW(I$20),0)))</f>
        <v/>
      </c>
      <c r="J250" s="25">
        <f>IF(G250="","",OFFSET(MCQ!J$20,ROW(J250)-ROW(J$20),0))</f>
        <v/>
      </c>
      <c r="K250" s="24">
        <f>IF(G250="","",IF(OR(G250="etapa",G250="sub-etapa"),"",OFFSET(MCQ!K$20,ROW(K250)-ROW(K$20),0)))</f>
        <v/>
      </c>
      <c r="L250" s="26">
        <f>IF(G250="","",IF(OR(G250="etapa",G250="sub-etapa"),"",TRUNC(OFFSET(MCQ!L$20,ROW(L250)-ROW(L$20),0),2)))</f>
        <v/>
      </c>
      <c r="M250" s="584">
        <f>IF(I250="", "", IFERROR(VLOOKUP(VALUE(I250), _BaseAbril2026, 4, 0), IFERROR(VLOOKUP(TEXT(I250, "@"), _BaseAbril2026, 4, 0), "")))</f>
        <v/>
      </c>
      <c r="N250" s="585">
        <f>IFERROR(IF(S250="BDI1", TRUNC(M250*(1+$O$18), 2),IF(S250="BDI2", TRUNC(M250*(1+$N$18), 2), "")), "")</f>
        <v/>
      </c>
      <c r="O250" s="586">
        <f>_xlfn.IFS(G250="ETAPA", SUMIFS(ValorTotalComD, Nivel, A250), G250="SUB-ETAPA", SUMIFS(ValorTotalComD, SubNivel, C250), TRUE, T250)</f>
        <v/>
      </c>
      <c r="P250" s="584">
        <f>IF(I250="", "", IFERROR(VLOOKUP(VALUE(I250), _BaseAbril2026, 5, 0), IFERROR(VLOOKUP(TEXT(I250, "@"), _BaseAbril2026, 5, 0), "")))</f>
        <v/>
      </c>
      <c r="Q250" s="585">
        <f>IFERROR(IF(S250="BDI1", TRUNC(P250*(1+$R$18), 2),IF(S250="BDI2", TRUNC(P250*(1+$Q$18), 2), "")), "")</f>
        <v/>
      </c>
      <c r="R250" s="586">
        <f>_xlfn.IFS(G250="ETAPA", SUMIFS(ValorTotalSemD, Nivel, A250), G250="SUB-ETAPA", SUMIFS(ValorTotalSemD, SubNivel, C250), TRUE, U250)</f>
        <v/>
      </c>
      <c r="S250" s="587">
        <f>IF(G250="","",IF(OR(G250="etapa",G250="sub-etapa"),"",OFFSET(MCQ!M$20,ROW(M250)-ROW(M$20),0)))</f>
        <v/>
      </c>
      <c r="T250" s="588">
        <f>IFERROR(TRUNC(L250*N250,2),"")</f>
        <v/>
      </c>
      <c r="U250" s="589">
        <f>IFERROR(TRUNC(L250*Q250,2),"")</f>
        <v/>
      </c>
    </row>
    <row r="251">
      <c r="A251" s="18">
        <f>OFFSET(MCQ!A$20,ROW(A251)-ROW(A$20),0)</f>
        <v/>
      </c>
      <c r="B251" s="18">
        <f>OFFSET(MCQ!B$20,ROW(B251)-ROW(B$20),0)</f>
        <v/>
      </c>
      <c r="C251" s="18">
        <f>OFFSET(MCQ!C$20,ROW(C251)-ROW(C$20),0)</f>
        <v/>
      </c>
      <c r="D251" s="18">
        <f>OFFSET(MCQ!D$20,ROW(D251)-ROW(D$20),0)</f>
        <v/>
      </c>
      <c r="E251" s="18">
        <f>OFFSET(MCQ!E$20,ROW(E251)-ROW(E$20),0)</f>
        <v/>
      </c>
      <c r="F251" s="18" t="n"/>
      <c r="G251" s="233">
        <f>OFFSET(MCQ!G$20,ROW(G251)-ROW(G$20),0)</f>
        <v/>
      </c>
      <c r="H251" s="583">
        <f>IF(G251="","",OFFSET(MCQ!H$20,ROW(H251)-ROW(H$20),0))</f>
        <v/>
      </c>
      <c r="I251" s="24">
        <f>IF(G251="","",IF(OR(G251="etapa",G251="sub-etapa"),"",OFFSET(MCQ!I$20,ROW(I251)-ROW(I$20),0)))</f>
        <v/>
      </c>
      <c r="J251" s="25">
        <f>IF(G251="","",OFFSET(MCQ!J$20,ROW(J251)-ROW(J$20),0))</f>
        <v/>
      </c>
      <c r="K251" s="24">
        <f>IF(G251="","",IF(OR(G251="etapa",G251="sub-etapa"),"",OFFSET(MCQ!K$20,ROW(K251)-ROW(K$20),0)))</f>
        <v/>
      </c>
      <c r="L251" s="26">
        <f>IF(G251="","",IF(OR(G251="etapa",G251="sub-etapa"),"",TRUNC(OFFSET(MCQ!L$20,ROW(L251)-ROW(L$20),0),2)))</f>
        <v/>
      </c>
      <c r="M251" s="584">
        <f>IF(I251="", "", IFERROR(VLOOKUP(VALUE(I251), _BaseAbril2026, 4, 0), IFERROR(VLOOKUP(TEXT(I251, "@"), _BaseAbril2026, 4, 0), "")))</f>
        <v/>
      </c>
      <c r="N251" s="585">
        <f>IFERROR(IF(S251="BDI1", TRUNC(M251*(1+$O$18), 2),IF(S251="BDI2", TRUNC(M251*(1+$N$18), 2), "")), "")</f>
        <v/>
      </c>
      <c r="O251" s="586">
        <f>_xlfn.IFS(G251="ETAPA", SUMIFS(ValorTotalComD, Nivel, A251), G251="SUB-ETAPA", SUMIFS(ValorTotalComD, SubNivel, C251), TRUE, T251)</f>
        <v/>
      </c>
      <c r="P251" s="584">
        <f>IF(I251="", "", IFERROR(VLOOKUP(VALUE(I251), _BaseAbril2026, 5, 0), IFERROR(VLOOKUP(TEXT(I251, "@"), _BaseAbril2026, 5, 0), "")))</f>
        <v/>
      </c>
      <c r="Q251" s="585">
        <f>IFERROR(IF(S251="BDI1", TRUNC(P251*(1+$R$18), 2),IF(S251="BDI2", TRUNC(P251*(1+$Q$18), 2), "")), "")</f>
        <v/>
      </c>
      <c r="R251" s="586">
        <f>_xlfn.IFS(G251="ETAPA", SUMIFS(ValorTotalSemD, Nivel, A251), G251="SUB-ETAPA", SUMIFS(ValorTotalSemD, SubNivel, C251), TRUE, U251)</f>
        <v/>
      </c>
      <c r="S251" s="587">
        <f>IF(G251="","",IF(OR(G251="etapa",G251="sub-etapa"),"",OFFSET(MCQ!M$20,ROW(M251)-ROW(M$20),0)))</f>
        <v/>
      </c>
      <c r="T251" s="588">
        <f>IFERROR(TRUNC(L251*N251,2),"")</f>
        <v/>
      </c>
      <c r="U251" s="589">
        <f>IFERROR(TRUNC(L251*Q251,2),"")</f>
        <v/>
      </c>
    </row>
    <row r="252">
      <c r="A252" s="18">
        <f>OFFSET(MCQ!A$20,ROW(A252)-ROW(A$20),0)</f>
        <v/>
      </c>
      <c r="B252" s="18">
        <f>OFFSET(MCQ!B$20,ROW(B252)-ROW(B$20),0)</f>
        <v/>
      </c>
      <c r="C252" s="18">
        <f>OFFSET(MCQ!C$20,ROW(C252)-ROW(C$20),0)</f>
        <v/>
      </c>
      <c r="D252" s="18">
        <f>OFFSET(MCQ!D$20,ROW(D252)-ROW(D$20),0)</f>
        <v/>
      </c>
      <c r="E252" s="18">
        <f>OFFSET(MCQ!E$20,ROW(E252)-ROW(E$20),0)</f>
        <v/>
      </c>
      <c r="F252" s="18" t="n"/>
      <c r="G252" s="233">
        <f>OFFSET(MCQ!G$20,ROW(G252)-ROW(G$20),0)</f>
        <v/>
      </c>
      <c r="H252" s="583">
        <f>IF(G252="","",OFFSET(MCQ!H$20,ROW(H252)-ROW(H$20),0))</f>
        <v/>
      </c>
      <c r="I252" s="24">
        <f>IF(G252="","",IF(OR(G252="etapa",G252="sub-etapa"),"",OFFSET(MCQ!I$20,ROW(I252)-ROW(I$20),0)))</f>
        <v/>
      </c>
      <c r="J252" s="25">
        <f>IF(G252="","",OFFSET(MCQ!J$20,ROW(J252)-ROW(J$20),0))</f>
        <v/>
      </c>
      <c r="K252" s="24">
        <f>IF(G252="","",IF(OR(G252="etapa",G252="sub-etapa"),"",OFFSET(MCQ!K$20,ROW(K252)-ROW(K$20),0)))</f>
        <v/>
      </c>
      <c r="L252" s="26">
        <f>IF(G252="","",IF(OR(G252="etapa",G252="sub-etapa"),"",TRUNC(OFFSET(MCQ!L$20,ROW(L252)-ROW(L$20),0),2)))</f>
        <v/>
      </c>
      <c r="M252" s="584">
        <f>IF(I252="", "", IFERROR(VLOOKUP(VALUE(I252), _BaseAbril2026, 4, 0), IFERROR(VLOOKUP(TEXT(I252, "@"), _BaseAbril2026, 4, 0), "")))</f>
        <v/>
      </c>
      <c r="N252" s="585">
        <f>IFERROR(IF(S252="BDI1", TRUNC(M252*(1+$O$18), 2),IF(S252="BDI2", TRUNC(M252*(1+$N$18), 2), "")), "")</f>
        <v/>
      </c>
      <c r="O252" s="586">
        <f>_xlfn.IFS(G252="ETAPA", SUMIFS(ValorTotalComD, Nivel, A252), G252="SUB-ETAPA", SUMIFS(ValorTotalComD, SubNivel, C252), TRUE, T252)</f>
        <v/>
      </c>
      <c r="P252" s="584">
        <f>IF(I252="", "", IFERROR(VLOOKUP(VALUE(I252), _BaseAbril2026, 5, 0), IFERROR(VLOOKUP(TEXT(I252, "@"), _BaseAbril2026, 5, 0), "")))</f>
        <v/>
      </c>
      <c r="Q252" s="585">
        <f>IFERROR(IF(S252="BDI1", TRUNC(P252*(1+$R$18), 2),IF(S252="BDI2", TRUNC(P252*(1+$Q$18), 2), "")), "")</f>
        <v/>
      </c>
      <c r="R252" s="586">
        <f>_xlfn.IFS(G252="ETAPA", SUMIFS(ValorTotalSemD, Nivel, A252), G252="SUB-ETAPA", SUMIFS(ValorTotalSemD, SubNivel, C252), TRUE, U252)</f>
        <v/>
      </c>
      <c r="S252" s="587">
        <f>IF(G252="","",IF(OR(G252="etapa",G252="sub-etapa"),"",OFFSET(MCQ!M$20,ROW(M252)-ROW(M$20),0)))</f>
        <v/>
      </c>
      <c r="T252" s="588">
        <f>IFERROR(TRUNC(L252*N252,2),"")</f>
        <v/>
      </c>
      <c r="U252" s="589">
        <f>IFERROR(TRUNC(L252*Q252,2),"")</f>
        <v/>
      </c>
    </row>
    <row r="253">
      <c r="A253" s="18">
        <f>OFFSET(MCQ!A$20,ROW(A253)-ROW(A$20),0)</f>
        <v/>
      </c>
      <c r="B253" s="18">
        <f>OFFSET(MCQ!B$20,ROW(B253)-ROW(B$20),0)</f>
        <v/>
      </c>
      <c r="C253" s="18">
        <f>OFFSET(MCQ!C$20,ROW(C253)-ROW(C$20),0)</f>
        <v/>
      </c>
      <c r="D253" s="18">
        <f>OFFSET(MCQ!D$20,ROW(D253)-ROW(D$20),0)</f>
        <v/>
      </c>
      <c r="E253" s="18">
        <f>OFFSET(MCQ!E$20,ROW(E253)-ROW(E$20),0)</f>
        <v/>
      </c>
      <c r="F253" s="18" t="n"/>
      <c r="G253" s="233">
        <f>OFFSET(MCQ!G$20,ROW(G253)-ROW(G$20),0)</f>
        <v/>
      </c>
      <c r="H253" s="583">
        <f>IF(G253="","",OFFSET(MCQ!H$20,ROW(H253)-ROW(H$20),0))</f>
        <v/>
      </c>
      <c r="I253" s="24">
        <f>IF(G253="","",IF(OR(G253="etapa",G253="sub-etapa"),"",OFFSET(MCQ!I$20,ROW(I253)-ROW(I$20),0)))</f>
        <v/>
      </c>
      <c r="J253" s="25">
        <f>IF(G253="","",OFFSET(MCQ!J$20,ROW(J253)-ROW(J$20),0))</f>
        <v/>
      </c>
      <c r="K253" s="24">
        <f>IF(G253="","",IF(OR(G253="etapa",G253="sub-etapa"),"",OFFSET(MCQ!K$20,ROW(K253)-ROW(K$20),0)))</f>
        <v/>
      </c>
      <c r="L253" s="26">
        <f>IF(G253="","",IF(OR(G253="etapa",G253="sub-etapa"),"",TRUNC(OFFSET(MCQ!L$20,ROW(L253)-ROW(L$20),0),2)))</f>
        <v/>
      </c>
      <c r="M253" s="584">
        <f>IF(I253="", "", IFERROR(VLOOKUP(VALUE(I253), _BaseAbril2026, 4, 0), IFERROR(VLOOKUP(TEXT(I253, "@"), _BaseAbril2026, 4, 0), "")))</f>
        <v/>
      </c>
      <c r="N253" s="585">
        <f>IFERROR(IF(S253="BDI1", TRUNC(M253*(1+$O$18), 2),IF(S253="BDI2", TRUNC(M253*(1+$N$18), 2), "")), "")</f>
        <v/>
      </c>
      <c r="O253" s="586">
        <f>_xlfn.IFS(G253="ETAPA", SUMIFS(ValorTotalComD, Nivel, A253), G253="SUB-ETAPA", SUMIFS(ValorTotalComD, SubNivel, C253), TRUE, T253)</f>
        <v/>
      </c>
      <c r="P253" s="584">
        <f>IF(I253="", "", IFERROR(VLOOKUP(VALUE(I253), _BaseAbril2026, 5, 0), IFERROR(VLOOKUP(TEXT(I253, "@"), _BaseAbril2026, 5, 0), "")))</f>
        <v/>
      </c>
      <c r="Q253" s="585">
        <f>IFERROR(IF(S253="BDI1", TRUNC(P253*(1+$R$18), 2),IF(S253="BDI2", TRUNC(P253*(1+$Q$18), 2), "")), "")</f>
        <v/>
      </c>
      <c r="R253" s="586">
        <f>_xlfn.IFS(G253="ETAPA", SUMIFS(ValorTotalSemD, Nivel, A253), G253="SUB-ETAPA", SUMIFS(ValorTotalSemD, SubNivel, C253), TRUE, U253)</f>
        <v/>
      </c>
      <c r="S253" s="587">
        <f>IF(G253="","",IF(OR(G253="etapa",G253="sub-etapa"),"",OFFSET(MCQ!M$20,ROW(M253)-ROW(M$20),0)))</f>
        <v/>
      </c>
      <c r="T253" s="588">
        <f>IFERROR(TRUNC(L253*N253,2),"")</f>
        <v/>
      </c>
      <c r="U253" s="589">
        <f>IFERROR(TRUNC(L253*Q253,2),"")</f>
        <v/>
      </c>
    </row>
    <row r="254">
      <c r="A254" s="18">
        <f>OFFSET(MCQ!A$20,ROW(A254)-ROW(A$20),0)</f>
        <v/>
      </c>
      <c r="B254" s="18">
        <f>OFFSET(MCQ!B$20,ROW(B254)-ROW(B$20),0)</f>
        <v/>
      </c>
      <c r="C254" s="18">
        <f>OFFSET(MCQ!C$20,ROW(C254)-ROW(C$20),0)</f>
        <v/>
      </c>
      <c r="D254" s="18">
        <f>OFFSET(MCQ!D$20,ROW(D254)-ROW(D$20),0)</f>
        <v/>
      </c>
      <c r="E254" s="18">
        <f>OFFSET(MCQ!E$20,ROW(E254)-ROW(E$20),0)</f>
        <v/>
      </c>
      <c r="F254" s="18" t="n"/>
      <c r="G254" s="233">
        <f>OFFSET(MCQ!G$20,ROW(G254)-ROW(G$20),0)</f>
        <v/>
      </c>
      <c r="H254" s="583">
        <f>IF(G254="","",OFFSET(MCQ!H$20,ROW(H254)-ROW(H$20),0))</f>
        <v/>
      </c>
      <c r="I254" s="24">
        <f>IF(G254="","",IF(OR(G254="etapa",G254="sub-etapa"),"",OFFSET(MCQ!I$20,ROW(I254)-ROW(I$20),0)))</f>
        <v/>
      </c>
      <c r="J254" s="25">
        <f>IF(G254="","",OFFSET(MCQ!J$20,ROW(J254)-ROW(J$20),0))</f>
        <v/>
      </c>
      <c r="K254" s="24">
        <f>IF(G254="","",IF(OR(G254="etapa",G254="sub-etapa"),"",OFFSET(MCQ!K$20,ROW(K254)-ROW(K$20),0)))</f>
        <v/>
      </c>
      <c r="L254" s="26">
        <f>IF(G254="","",IF(OR(G254="etapa",G254="sub-etapa"),"",TRUNC(OFFSET(MCQ!L$20,ROW(L254)-ROW(L$20),0),2)))</f>
        <v/>
      </c>
      <c r="M254" s="584">
        <f>IF(I254="", "", IFERROR(VLOOKUP(VALUE(I254), _BaseAbril2026, 4, 0), IFERROR(VLOOKUP(TEXT(I254, "@"), _BaseAbril2026, 4, 0), "")))</f>
        <v/>
      </c>
      <c r="N254" s="585">
        <f>IFERROR(IF(S254="BDI1", TRUNC(M254*(1+$O$18), 2),IF(S254="BDI2", TRUNC(M254*(1+$N$18), 2), "")), "")</f>
        <v/>
      </c>
      <c r="O254" s="586">
        <f>_xlfn.IFS(G254="ETAPA", SUMIFS(ValorTotalComD, Nivel, A254), G254="SUB-ETAPA", SUMIFS(ValorTotalComD, SubNivel, C254), TRUE, T254)</f>
        <v/>
      </c>
      <c r="P254" s="584">
        <f>IF(I254="", "", IFERROR(VLOOKUP(VALUE(I254), _BaseAbril2026, 5, 0), IFERROR(VLOOKUP(TEXT(I254, "@"), _BaseAbril2026, 5, 0), "")))</f>
        <v/>
      </c>
      <c r="Q254" s="585">
        <f>IFERROR(IF(S254="BDI1", TRUNC(P254*(1+$R$18), 2),IF(S254="BDI2", TRUNC(P254*(1+$Q$18), 2), "")), "")</f>
        <v/>
      </c>
      <c r="R254" s="586">
        <f>_xlfn.IFS(G254="ETAPA", SUMIFS(ValorTotalSemD, Nivel, A254), G254="SUB-ETAPA", SUMIFS(ValorTotalSemD, SubNivel, C254), TRUE, U254)</f>
        <v/>
      </c>
      <c r="S254" s="587">
        <f>IF(G254="","",IF(OR(G254="etapa",G254="sub-etapa"),"",OFFSET(MCQ!M$20,ROW(M254)-ROW(M$20),0)))</f>
        <v/>
      </c>
      <c r="T254" s="588">
        <f>IFERROR(TRUNC(L254*N254,2),"")</f>
        <v/>
      </c>
      <c r="U254" s="589">
        <f>IFERROR(TRUNC(L254*Q254,2),"")</f>
        <v/>
      </c>
    </row>
    <row r="255">
      <c r="A255" s="18">
        <f>OFFSET(MCQ!A$20,ROW(A255)-ROW(A$20),0)</f>
        <v/>
      </c>
      <c r="B255" s="18">
        <f>OFFSET(MCQ!B$20,ROW(B255)-ROW(B$20),0)</f>
        <v/>
      </c>
      <c r="C255" s="18">
        <f>OFFSET(MCQ!C$20,ROW(C255)-ROW(C$20),0)</f>
        <v/>
      </c>
      <c r="D255" s="18">
        <f>OFFSET(MCQ!D$20,ROW(D255)-ROW(D$20),0)</f>
        <v/>
      </c>
      <c r="E255" s="18">
        <f>OFFSET(MCQ!E$20,ROW(E255)-ROW(E$20),0)</f>
        <v/>
      </c>
      <c r="F255" s="18" t="n"/>
      <c r="G255" s="233">
        <f>OFFSET(MCQ!G$20,ROW(G255)-ROW(G$20),0)</f>
        <v/>
      </c>
      <c r="H255" s="583">
        <f>IF(G255="","",OFFSET(MCQ!H$20,ROW(H255)-ROW(H$20),0))</f>
        <v/>
      </c>
      <c r="I255" s="24">
        <f>IF(G255="","",IF(OR(G255="etapa",G255="sub-etapa"),"",OFFSET(MCQ!I$20,ROW(I255)-ROW(I$20),0)))</f>
        <v/>
      </c>
      <c r="J255" s="25">
        <f>IF(G255="","",OFFSET(MCQ!J$20,ROW(J255)-ROW(J$20),0))</f>
        <v/>
      </c>
      <c r="K255" s="24">
        <f>IF(G255="","",IF(OR(G255="etapa",G255="sub-etapa"),"",OFFSET(MCQ!K$20,ROW(K255)-ROW(K$20),0)))</f>
        <v/>
      </c>
      <c r="L255" s="26">
        <f>IF(G255="","",IF(OR(G255="etapa",G255="sub-etapa"),"",TRUNC(OFFSET(MCQ!L$20,ROW(L255)-ROW(L$20),0),2)))</f>
        <v/>
      </c>
      <c r="M255" s="584">
        <f>IF(I255="", "", IFERROR(VLOOKUP(VALUE(I255), _BaseAbril2026, 4, 0), IFERROR(VLOOKUP(TEXT(I255, "@"), _BaseAbril2026, 4, 0), "")))</f>
        <v/>
      </c>
      <c r="N255" s="585">
        <f>IFERROR(IF(S255="BDI1", TRUNC(M255*(1+$O$18), 2),IF(S255="BDI2", TRUNC(M255*(1+$N$18), 2), "")), "")</f>
        <v/>
      </c>
      <c r="O255" s="586">
        <f>_xlfn.IFS(G255="ETAPA", SUMIFS(ValorTotalComD, Nivel, A255), G255="SUB-ETAPA", SUMIFS(ValorTotalComD, SubNivel, C255), TRUE, T255)</f>
        <v/>
      </c>
      <c r="P255" s="584">
        <f>IF(I255="", "", IFERROR(VLOOKUP(VALUE(I255), _BaseAbril2026, 5, 0), IFERROR(VLOOKUP(TEXT(I255, "@"), _BaseAbril2026, 5, 0), "")))</f>
        <v/>
      </c>
      <c r="Q255" s="585">
        <f>IFERROR(IF(S255="BDI1", TRUNC(P255*(1+$R$18), 2),IF(S255="BDI2", TRUNC(P255*(1+$Q$18), 2), "")), "")</f>
        <v/>
      </c>
      <c r="R255" s="586">
        <f>_xlfn.IFS(G255="ETAPA", SUMIFS(ValorTotalSemD, Nivel, A255), G255="SUB-ETAPA", SUMIFS(ValorTotalSemD, SubNivel, C255), TRUE, U255)</f>
        <v/>
      </c>
      <c r="S255" s="587">
        <f>IF(G255="","",IF(OR(G255="etapa",G255="sub-etapa"),"",OFFSET(MCQ!M$20,ROW(M255)-ROW(M$20),0)))</f>
        <v/>
      </c>
      <c r="T255" s="588">
        <f>IFERROR(TRUNC(L255*N255,2),"")</f>
        <v/>
      </c>
      <c r="U255" s="589">
        <f>IFERROR(TRUNC(L255*Q255,2),"")</f>
        <v/>
      </c>
    </row>
    <row r="256">
      <c r="A256" s="18">
        <f>OFFSET(MCQ!A$20,ROW(A256)-ROW(A$20),0)</f>
        <v/>
      </c>
      <c r="B256" s="18">
        <f>OFFSET(MCQ!B$20,ROW(B256)-ROW(B$20),0)</f>
        <v/>
      </c>
      <c r="C256" s="18">
        <f>OFFSET(MCQ!C$20,ROW(C256)-ROW(C$20),0)</f>
        <v/>
      </c>
      <c r="D256" s="18">
        <f>OFFSET(MCQ!D$20,ROW(D256)-ROW(D$20),0)</f>
        <v/>
      </c>
      <c r="E256" s="18">
        <f>OFFSET(MCQ!E$20,ROW(E256)-ROW(E$20),0)</f>
        <v/>
      </c>
      <c r="F256" s="18" t="n"/>
      <c r="G256" s="233">
        <f>OFFSET(MCQ!G$20,ROW(G256)-ROW(G$20),0)</f>
        <v/>
      </c>
      <c r="H256" s="583">
        <f>IF(G256="","",OFFSET(MCQ!H$20,ROW(H256)-ROW(H$20),0))</f>
        <v/>
      </c>
      <c r="I256" s="24">
        <f>IF(G256="","",IF(OR(G256="etapa",G256="sub-etapa"),"",OFFSET(MCQ!I$20,ROW(I256)-ROW(I$20),0)))</f>
        <v/>
      </c>
      <c r="J256" s="25">
        <f>IF(G256="","",OFFSET(MCQ!J$20,ROW(J256)-ROW(J$20),0))</f>
        <v/>
      </c>
      <c r="K256" s="24">
        <f>IF(G256="","",IF(OR(G256="etapa",G256="sub-etapa"),"",OFFSET(MCQ!K$20,ROW(K256)-ROW(K$20),0)))</f>
        <v/>
      </c>
      <c r="L256" s="26">
        <f>IF(G256="","",IF(OR(G256="etapa",G256="sub-etapa"),"",TRUNC(OFFSET(MCQ!L$20,ROW(L256)-ROW(L$20),0),2)))</f>
        <v/>
      </c>
      <c r="M256" s="584">
        <f>IF(I256="", "", IFERROR(VLOOKUP(VALUE(I256), _BaseAbril2026, 4, 0), IFERROR(VLOOKUP(TEXT(I256, "@"), _BaseAbril2026, 4, 0), "")))</f>
        <v/>
      </c>
      <c r="N256" s="585">
        <f>IFERROR(IF(S256="BDI1", TRUNC(M256*(1+$O$18), 2),IF(S256="BDI2", TRUNC(M256*(1+$N$18), 2), "")), "")</f>
        <v/>
      </c>
      <c r="O256" s="586">
        <f>_xlfn.IFS(G256="ETAPA", SUMIFS(ValorTotalComD, Nivel, A256), G256="SUB-ETAPA", SUMIFS(ValorTotalComD, SubNivel, C256), TRUE, T256)</f>
        <v/>
      </c>
      <c r="P256" s="584">
        <f>IF(I256="", "", IFERROR(VLOOKUP(VALUE(I256), _BaseAbril2026, 5, 0), IFERROR(VLOOKUP(TEXT(I256, "@"), _BaseAbril2026, 5, 0), "")))</f>
        <v/>
      </c>
      <c r="Q256" s="585">
        <f>IFERROR(IF(S256="BDI1", TRUNC(P256*(1+$R$18), 2),IF(S256="BDI2", TRUNC(P256*(1+$Q$18), 2), "")), "")</f>
        <v/>
      </c>
      <c r="R256" s="586">
        <f>_xlfn.IFS(G256="ETAPA", SUMIFS(ValorTotalSemD, Nivel, A256), G256="SUB-ETAPA", SUMIFS(ValorTotalSemD, SubNivel, C256), TRUE, U256)</f>
        <v/>
      </c>
      <c r="S256" s="587">
        <f>IF(G256="","",IF(OR(G256="etapa",G256="sub-etapa"),"",OFFSET(MCQ!M$20,ROW(M256)-ROW(M$20),0)))</f>
        <v/>
      </c>
      <c r="T256" s="588">
        <f>IFERROR(TRUNC(L256*N256,2),"")</f>
        <v/>
      </c>
      <c r="U256" s="589">
        <f>IFERROR(TRUNC(L256*Q256,2),"")</f>
        <v/>
      </c>
    </row>
    <row r="257">
      <c r="A257" s="18">
        <f>OFFSET(MCQ!A$20,ROW(A257)-ROW(A$20),0)</f>
        <v/>
      </c>
      <c r="B257" s="18">
        <f>OFFSET(MCQ!B$20,ROW(B257)-ROW(B$20),0)</f>
        <v/>
      </c>
      <c r="C257" s="18">
        <f>OFFSET(MCQ!C$20,ROW(C257)-ROW(C$20),0)</f>
        <v/>
      </c>
      <c r="D257" s="18">
        <f>OFFSET(MCQ!D$20,ROW(D257)-ROW(D$20),0)</f>
        <v/>
      </c>
      <c r="E257" s="18">
        <f>OFFSET(MCQ!E$20,ROW(E257)-ROW(E$20),0)</f>
        <v/>
      </c>
      <c r="F257" s="18" t="n"/>
      <c r="G257" s="233">
        <f>OFFSET(MCQ!G$20,ROW(G257)-ROW(G$20),0)</f>
        <v/>
      </c>
      <c r="H257" s="583">
        <f>IF(G257="","",OFFSET(MCQ!H$20,ROW(H257)-ROW(H$20),0))</f>
        <v/>
      </c>
      <c r="I257" s="24">
        <f>IF(G257="","",IF(OR(G257="etapa",G257="sub-etapa"),"",OFFSET(MCQ!I$20,ROW(I257)-ROW(I$20),0)))</f>
        <v/>
      </c>
      <c r="J257" s="25">
        <f>IF(G257="","",OFFSET(MCQ!J$20,ROW(J257)-ROW(J$20),0))</f>
        <v/>
      </c>
      <c r="K257" s="24">
        <f>IF(G257="","",IF(OR(G257="etapa",G257="sub-etapa"),"",OFFSET(MCQ!K$20,ROW(K257)-ROW(K$20),0)))</f>
        <v/>
      </c>
      <c r="L257" s="26">
        <f>IF(G257="","",IF(OR(G257="etapa",G257="sub-etapa"),"",TRUNC(OFFSET(MCQ!L$20,ROW(L257)-ROW(L$20),0),2)))</f>
        <v/>
      </c>
      <c r="M257" s="584">
        <f>IF(I257="", "", IFERROR(VLOOKUP(VALUE(I257), _BaseAbril2026, 4, 0), IFERROR(VLOOKUP(TEXT(I257, "@"), _BaseAbril2026, 4, 0), "")))</f>
        <v/>
      </c>
      <c r="N257" s="585">
        <f>IFERROR(IF(S257="BDI1", TRUNC(M257*(1+$O$18), 2),IF(S257="BDI2", TRUNC(M257*(1+$N$18), 2), "")), "")</f>
        <v/>
      </c>
      <c r="O257" s="586">
        <f>_xlfn.IFS(G257="ETAPA", SUMIFS(ValorTotalComD, Nivel, A257), G257="SUB-ETAPA", SUMIFS(ValorTotalComD, SubNivel, C257), TRUE, T257)</f>
        <v/>
      </c>
      <c r="P257" s="584">
        <f>IF(I257="", "", IFERROR(VLOOKUP(VALUE(I257), _BaseAbril2026, 5, 0), IFERROR(VLOOKUP(TEXT(I257, "@"), _BaseAbril2026, 5, 0), "")))</f>
        <v/>
      </c>
      <c r="Q257" s="585">
        <f>IFERROR(IF(S257="BDI1", TRUNC(P257*(1+$R$18), 2),IF(S257="BDI2", TRUNC(P257*(1+$Q$18), 2), "")), "")</f>
        <v/>
      </c>
      <c r="R257" s="586">
        <f>_xlfn.IFS(G257="ETAPA", SUMIFS(ValorTotalSemD, Nivel, A257), G257="SUB-ETAPA", SUMIFS(ValorTotalSemD, SubNivel, C257), TRUE, U257)</f>
        <v/>
      </c>
      <c r="S257" s="587">
        <f>IF(G257="","",IF(OR(G257="etapa",G257="sub-etapa"),"",OFFSET(MCQ!M$20,ROW(M257)-ROW(M$20),0)))</f>
        <v/>
      </c>
      <c r="T257" s="588">
        <f>IFERROR(TRUNC(L257*N257,2),"")</f>
        <v/>
      </c>
      <c r="U257" s="589">
        <f>IFERROR(TRUNC(L257*Q257,2),"")</f>
        <v/>
      </c>
    </row>
    <row r="258">
      <c r="A258" s="18">
        <f>OFFSET(MCQ!A$20,ROW(A258)-ROW(A$20),0)</f>
        <v/>
      </c>
      <c r="B258" s="18">
        <f>OFFSET(MCQ!B$20,ROW(B258)-ROW(B$20),0)</f>
        <v/>
      </c>
      <c r="C258" s="18">
        <f>OFFSET(MCQ!C$20,ROW(C258)-ROW(C$20),0)</f>
        <v/>
      </c>
      <c r="D258" s="18">
        <f>OFFSET(MCQ!D$20,ROW(D258)-ROW(D$20),0)</f>
        <v/>
      </c>
      <c r="E258" s="18">
        <f>OFFSET(MCQ!E$20,ROW(E258)-ROW(E$20),0)</f>
        <v/>
      </c>
      <c r="F258" s="18" t="n"/>
      <c r="G258" s="233">
        <f>OFFSET(MCQ!G$20,ROW(G258)-ROW(G$20),0)</f>
        <v/>
      </c>
      <c r="H258" s="583">
        <f>IF(G258="","",OFFSET(MCQ!H$20,ROW(H258)-ROW(H$20),0))</f>
        <v/>
      </c>
      <c r="I258" s="24">
        <f>IF(G258="","",IF(OR(G258="etapa",G258="sub-etapa"),"",OFFSET(MCQ!I$20,ROW(I258)-ROW(I$20),0)))</f>
        <v/>
      </c>
      <c r="J258" s="25">
        <f>IF(G258="","",OFFSET(MCQ!J$20,ROW(J258)-ROW(J$20),0))</f>
        <v/>
      </c>
      <c r="K258" s="24">
        <f>IF(G258="","",IF(OR(G258="etapa",G258="sub-etapa"),"",OFFSET(MCQ!K$20,ROW(K258)-ROW(K$20),0)))</f>
        <v/>
      </c>
      <c r="L258" s="26">
        <f>IF(G258="","",IF(OR(G258="etapa",G258="sub-etapa"),"",TRUNC(OFFSET(MCQ!L$20,ROW(L258)-ROW(L$20),0),2)))</f>
        <v/>
      </c>
      <c r="M258" s="584">
        <f>IF(I258="", "", IFERROR(VLOOKUP(VALUE(I258), _BaseAbril2026, 4, 0), IFERROR(VLOOKUP(TEXT(I258, "@"), _BaseAbril2026, 4, 0), "")))</f>
        <v/>
      </c>
      <c r="N258" s="585">
        <f>IFERROR(IF(S258="BDI1", TRUNC(M258*(1+$O$18), 2),IF(S258="BDI2", TRUNC(M258*(1+$N$18), 2), "")), "")</f>
        <v/>
      </c>
      <c r="O258" s="586">
        <f>_xlfn.IFS(G258="ETAPA", SUMIFS(ValorTotalComD, Nivel, A258), G258="SUB-ETAPA", SUMIFS(ValorTotalComD, SubNivel, C258), TRUE, T258)</f>
        <v/>
      </c>
      <c r="P258" s="584">
        <f>IF(I258="", "", IFERROR(VLOOKUP(VALUE(I258), _BaseAbril2026, 5, 0), IFERROR(VLOOKUP(TEXT(I258, "@"), _BaseAbril2026, 5, 0), "")))</f>
        <v/>
      </c>
      <c r="Q258" s="585">
        <f>IFERROR(IF(S258="BDI1", TRUNC(P258*(1+$R$18), 2),IF(S258="BDI2", TRUNC(P258*(1+$Q$18), 2), "")), "")</f>
        <v/>
      </c>
      <c r="R258" s="586">
        <f>_xlfn.IFS(G258="ETAPA", SUMIFS(ValorTotalSemD, Nivel, A258), G258="SUB-ETAPA", SUMIFS(ValorTotalSemD, SubNivel, C258), TRUE, U258)</f>
        <v/>
      </c>
      <c r="S258" s="587">
        <f>IF(G258="","",IF(OR(G258="etapa",G258="sub-etapa"),"",OFFSET(MCQ!M$20,ROW(M258)-ROW(M$20),0)))</f>
        <v/>
      </c>
      <c r="T258" s="588">
        <f>IFERROR(TRUNC(L258*N258,2),"")</f>
        <v/>
      </c>
      <c r="U258" s="589">
        <f>IFERROR(TRUNC(L258*Q258,2),"")</f>
        <v/>
      </c>
    </row>
    <row r="259">
      <c r="A259" s="18">
        <f>OFFSET(MCQ!A$20,ROW(A259)-ROW(A$20),0)</f>
        <v/>
      </c>
      <c r="B259" s="18">
        <f>OFFSET(MCQ!B$20,ROW(B259)-ROW(B$20),0)</f>
        <v/>
      </c>
      <c r="C259" s="18">
        <f>OFFSET(MCQ!C$20,ROW(C259)-ROW(C$20),0)</f>
        <v/>
      </c>
      <c r="D259" s="18">
        <f>OFFSET(MCQ!D$20,ROW(D259)-ROW(D$20),0)</f>
        <v/>
      </c>
      <c r="E259" s="18">
        <f>OFFSET(MCQ!E$20,ROW(E259)-ROW(E$20),0)</f>
        <v/>
      </c>
      <c r="F259" s="18" t="n"/>
      <c r="G259" s="233">
        <f>OFFSET(MCQ!G$20,ROW(G259)-ROW(G$20),0)</f>
        <v/>
      </c>
      <c r="H259" s="583">
        <f>IF(G259="","",OFFSET(MCQ!H$20,ROW(H259)-ROW(H$20),0))</f>
        <v/>
      </c>
      <c r="I259" s="24">
        <f>IF(G259="","",IF(OR(G259="etapa",G259="sub-etapa"),"",OFFSET(MCQ!I$20,ROW(I259)-ROW(I$20),0)))</f>
        <v/>
      </c>
      <c r="J259" s="25">
        <f>IF(G259="","",OFFSET(MCQ!J$20,ROW(J259)-ROW(J$20),0))</f>
        <v/>
      </c>
      <c r="K259" s="24">
        <f>IF(G259="","",IF(OR(G259="etapa",G259="sub-etapa"),"",OFFSET(MCQ!K$20,ROW(K259)-ROW(K$20),0)))</f>
        <v/>
      </c>
      <c r="L259" s="26">
        <f>IF(G259="","",IF(OR(G259="etapa",G259="sub-etapa"),"",TRUNC(OFFSET(MCQ!L$20,ROW(L259)-ROW(L$20),0),2)))</f>
        <v/>
      </c>
      <c r="M259" s="584">
        <f>IF(I259="", "", IFERROR(VLOOKUP(VALUE(I259), _BaseAbril2026, 4, 0), IFERROR(VLOOKUP(TEXT(I259, "@"), _BaseAbril2026, 4, 0), "")))</f>
        <v/>
      </c>
      <c r="N259" s="585">
        <f>IFERROR(IF(S259="BDI1", TRUNC(M259*(1+$O$18), 2),IF(S259="BDI2", TRUNC(M259*(1+$N$18), 2), "")), "")</f>
        <v/>
      </c>
      <c r="O259" s="586">
        <f>_xlfn.IFS(G259="ETAPA", SUMIFS(ValorTotalComD, Nivel, A259), G259="SUB-ETAPA", SUMIFS(ValorTotalComD, SubNivel, C259), TRUE, T259)</f>
        <v/>
      </c>
      <c r="P259" s="584">
        <f>IF(I259="", "", IFERROR(VLOOKUP(VALUE(I259), _BaseAbril2026, 5, 0), IFERROR(VLOOKUP(TEXT(I259, "@"), _BaseAbril2026, 5, 0), "")))</f>
        <v/>
      </c>
      <c r="Q259" s="585">
        <f>IFERROR(IF(S259="BDI1", TRUNC(P259*(1+$R$18), 2),IF(S259="BDI2", TRUNC(P259*(1+$Q$18), 2), "")), "")</f>
        <v/>
      </c>
      <c r="R259" s="586">
        <f>_xlfn.IFS(G259="ETAPA", SUMIFS(ValorTotalSemD, Nivel, A259), G259="SUB-ETAPA", SUMIFS(ValorTotalSemD, SubNivel, C259), TRUE, U259)</f>
        <v/>
      </c>
      <c r="S259" s="587">
        <f>IF(G259="","",IF(OR(G259="etapa",G259="sub-etapa"),"",OFFSET(MCQ!M$20,ROW(M259)-ROW(M$20),0)))</f>
        <v/>
      </c>
      <c r="T259" s="588">
        <f>IFERROR(TRUNC(L259*N259,2),"")</f>
        <v/>
      </c>
      <c r="U259" s="589">
        <f>IFERROR(TRUNC(L259*Q259,2),"")</f>
        <v/>
      </c>
    </row>
    <row r="260">
      <c r="A260" s="18">
        <f>OFFSET(MCQ!A$20,ROW(A260)-ROW(A$20),0)</f>
        <v/>
      </c>
      <c r="B260" s="18">
        <f>OFFSET(MCQ!B$20,ROW(B260)-ROW(B$20),0)</f>
        <v/>
      </c>
      <c r="C260" s="18">
        <f>OFFSET(MCQ!C$20,ROW(C260)-ROW(C$20),0)</f>
        <v/>
      </c>
      <c r="D260" s="18">
        <f>OFFSET(MCQ!D$20,ROW(D260)-ROW(D$20),0)</f>
        <v/>
      </c>
      <c r="E260" s="18">
        <f>OFFSET(MCQ!E$20,ROW(E260)-ROW(E$20),0)</f>
        <v/>
      </c>
      <c r="F260" s="18" t="n"/>
      <c r="G260" s="233">
        <f>OFFSET(MCQ!G$20,ROW(G260)-ROW(G$20),0)</f>
        <v/>
      </c>
      <c r="H260" s="583">
        <f>IF(G260="","",OFFSET(MCQ!H$20,ROW(H260)-ROW(H$20),0))</f>
        <v/>
      </c>
      <c r="I260" s="24">
        <f>IF(G260="","",IF(OR(G260="etapa",G260="sub-etapa"),"",OFFSET(MCQ!I$20,ROW(I260)-ROW(I$20),0)))</f>
        <v/>
      </c>
      <c r="J260" s="25">
        <f>IF(G260="","",OFFSET(MCQ!J$20,ROW(J260)-ROW(J$20),0))</f>
        <v/>
      </c>
      <c r="K260" s="24">
        <f>IF(G260="","",IF(OR(G260="etapa",G260="sub-etapa"),"",OFFSET(MCQ!K$20,ROW(K260)-ROW(K$20),0)))</f>
        <v/>
      </c>
      <c r="L260" s="26">
        <f>IF(G260="","",IF(OR(G260="etapa",G260="sub-etapa"),"",TRUNC(OFFSET(MCQ!L$20,ROW(L260)-ROW(L$20),0),2)))</f>
        <v/>
      </c>
      <c r="M260" s="584">
        <f>IF(I260="", "", IFERROR(VLOOKUP(VALUE(I260), _BaseAbril2026, 4, 0), IFERROR(VLOOKUP(TEXT(I260, "@"), _BaseAbril2026, 4, 0), "")))</f>
        <v/>
      </c>
      <c r="N260" s="585">
        <f>IFERROR(IF(S260="BDI1", TRUNC(M260*(1+$O$18), 2),IF(S260="BDI2", TRUNC(M260*(1+$N$18), 2), "")), "")</f>
        <v/>
      </c>
      <c r="O260" s="586">
        <f>_xlfn.IFS(G260="ETAPA", SUMIFS(ValorTotalComD, Nivel, A260), G260="SUB-ETAPA", SUMIFS(ValorTotalComD, SubNivel, C260), TRUE, T260)</f>
        <v/>
      </c>
      <c r="P260" s="584">
        <f>IF(I260="", "", IFERROR(VLOOKUP(VALUE(I260), _BaseAbril2026, 5, 0), IFERROR(VLOOKUP(TEXT(I260, "@"), _BaseAbril2026, 5, 0), "")))</f>
        <v/>
      </c>
      <c r="Q260" s="585">
        <f>IFERROR(IF(S260="BDI1", TRUNC(P260*(1+$R$18), 2),IF(S260="BDI2", TRUNC(P260*(1+$Q$18), 2), "")), "")</f>
        <v/>
      </c>
      <c r="R260" s="586">
        <f>_xlfn.IFS(G260="ETAPA", SUMIFS(ValorTotalSemD, Nivel, A260), G260="SUB-ETAPA", SUMIFS(ValorTotalSemD, SubNivel, C260), TRUE, U260)</f>
        <v/>
      </c>
      <c r="S260" s="587">
        <f>IF(G260="","",IF(OR(G260="etapa",G260="sub-etapa"),"",OFFSET(MCQ!M$20,ROW(M260)-ROW(M$20),0)))</f>
        <v/>
      </c>
      <c r="T260" s="588">
        <f>IFERROR(TRUNC(L260*N260,2),"")</f>
        <v/>
      </c>
      <c r="U260" s="589">
        <f>IFERROR(TRUNC(L260*Q260,2),"")</f>
        <v/>
      </c>
    </row>
    <row r="261">
      <c r="A261" s="18">
        <f>OFFSET(MCQ!A$20,ROW(A261)-ROW(A$20),0)</f>
        <v/>
      </c>
      <c r="B261" s="18">
        <f>OFFSET(MCQ!B$20,ROW(B261)-ROW(B$20),0)</f>
        <v/>
      </c>
      <c r="C261" s="18">
        <f>OFFSET(MCQ!C$20,ROW(C261)-ROW(C$20),0)</f>
        <v/>
      </c>
      <c r="D261" s="18">
        <f>OFFSET(MCQ!D$20,ROW(D261)-ROW(D$20),0)</f>
        <v/>
      </c>
      <c r="E261" s="18">
        <f>OFFSET(MCQ!E$20,ROW(E261)-ROW(E$20),0)</f>
        <v/>
      </c>
      <c r="F261" s="18" t="n"/>
      <c r="G261" s="233">
        <f>OFFSET(MCQ!G$20,ROW(G261)-ROW(G$20),0)</f>
        <v/>
      </c>
      <c r="H261" s="583">
        <f>IF(G261="","",OFFSET(MCQ!H$20,ROW(H261)-ROW(H$20),0))</f>
        <v/>
      </c>
      <c r="I261" s="24">
        <f>IF(G261="","",IF(OR(G261="etapa",G261="sub-etapa"),"",OFFSET(MCQ!I$20,ROW(I261)-ROW(I$20),0)))</f>
        <v/>
      </c>
      <c r="J261" s="25">
        <f>IF(G261="","",OFFSET(MCQ!J$20,ROW(J261)-ROW(J$20),0))</f>
        <v/>
      </c>
      <c r="K261" s="24">
        <f>IF(G261="","",IF(OR(G261="etapa",G261="sub-etapa"),"",OFFSET(MCQ!K$20,ROW(K261)-ROW(K$20),0)))</f>
        <v/>
      </c>
      <c r="L261" s="26">
        <f>IF(G261="","",IF(OR(G261="etapa",G261="sub-etapa"),"",TRUNC(OFFSET(MCQ!L$20,ROW(L261)-ROW(L$20),0),2)))</f>
        <v/>
      </c>
      <c r="M261" s="584">
        <f>IF(I261="", "", IFERROR(VLOOKUP(VALUE(I261), _BaseAbril2026, 4, 0), IFERROR(VLOOKUP(TEXT(I261, "@"), _BaseAbril2026, 4, 0), "")))</f>
        <v/>
      </c>
      <c r="N261" s="585">
        <f>IFERROR(IF(S261="BDI1", TRUNC(M261*(1+$O$18), 2),IF(S261="BDI2", TRUNC(M261*(1+$N$18), 2), "")), "")</f>
        <v/>
      </c>
      <c r="O261" s="586">
        <f>_xlfn.IFS(G261="ETAPA", SUMIFS(ValorTotalComD, Nivel, A261), G261="SUB-ETAPA", SUMIFS(ValorTotalComD, SubNivel, C261), TRUE, T261)</f>
        <v/>
      </c>
      <c r="P261" s="584">
        <f>IF(I261="", "", IFERROR(VLOOKUP(VALUE(I261), _BaseAbril2026, 5, 0), IFERROR(VLOOKUP(TEXT(I261, "@"), _BaseAbril2026, 5, 0), "")))</f>
        <v/>
      </c>
      <c r="Q261" s="585">
        <f>IFERROR(IF(S261="BDI1", TRUNC(P261*(1+$R$18), 2),IF(S261="BDI2", TRUNC(P261*(1+$Q$18), 2), "")), "")</f>
        <v/>
      </c>
      <c r="R261" s="586">
        <f>_xlfn.IFS(G261="ETAPA", SUMIFS(ValorTotalSemD, Nivel, A261), G261="SUB-ETAPA", SUMIFS(ValorTotalSemD, SubNivel, C261), TRUE, U261)</f>
        <v/>
      </c>
      <c r="S261" s="587">
        <f>IF(G261="","",IF(OR(G261="etapa",G261="sub-etapa"),"",OFFSET(MCQ!M$20,ROW(M261)-ROW(M$20),0)))</f>
        <v/>
      </c>
      <c r="T261" s="588">
        <f>IFERROR(TRUNC(L261*N261,2),"")</f>
        <v/>
      </c>
      <c r="U261" s="589">
        <f>IFERROR(TRUNC(L261*Q261,2),"")</f>
        <v/>
      </c>
    </row>
    <row r="262">
      <c r="A262" s="18">
        <f>OFFSET(MCQ!A$20,ROW(A262)-ROW(A$20),0)</f>
        <v/>
      </c>
      <c r="B262" s="18">
        <f>OFFSET(MCQ!B$20,ROW(B262)-ROW(B$20),0)</f>
        <v/>
      </c>
      <c r="C262" s="18">
        <f>OFFSET(MCQ!C$20,ROW(C262)-ROW(C$20),0)</f>
        <v/>
      </c>
      <c r="D262" s="18">
        <f>OFFSET(MCQ!D$20,ROW(D262)-ROW(D$20),0)</f>
        <v/>
      </c>
      <c r="E262" s="18">
        <f>OFFSET(MCQ!E$20,ROW(E262)-ROW(E$20),0)</f>
        <v/>
      </c>
      <c r="F262" s="18" t="n"/>
      <c r="G262" s="233">
        <f>OFFSET(MCQ!G$20,ROW(G262)-ROW(G$20),0)</f>
        <v/>
      </c>
      <c r="H262" s="583">
        <f>IF(G262="","",OFFSET(MCQ!H$20,ROW(H262)-ROW(H$20),0))</f>
        <v/>
      </c>
      <c r="I262" s="24">
        <f>IF(G262="","",IF(OR(G262="etapa",G262="sub-etapa"),"",OFFSET(MCQ!I$20,ROW(I262)-ROW(I$20),0)))</f>
        <v/>
      </c>
      <c r="J262" s="25">
        <f>IF(G262="","",OFFSET(MCQ!J$20,ROW(J262)-ROW(J$20),0))</f>
        <v/>
      </c>
      <c r="K262" s="24">
        <f>IF(G262="","",IF(OR(G262="etapa",G262="sub-etapa"),"",OFFSET(MCQ!K$20,ROW(K262)-ROW(K$20),0)))</f>
        <v/>
      </c>
      <c r="L262" s="26">
        <f>IF(G262="","",IF(OR(G262="etapa",G262="sub-etapa"),"",TRUNC(OFFSET(MCQ!L$20,ROW(L262)-ROW(L$20),0),2)))</f>
        <v/>
      </c>
      <c r="M262" s="584">
        <f>IF(I262="", "", IFERROR(VLOOKUP(VALUE(I262), _BaseAbril2026, 4, 0), IFERROR(VLOOKUP(TEXT(I262, "@"), _BaseAbril2026, 4, 0), "")))</f>
        <v/>
      </c>
      <c r="N262" s="585">
        <f>IFERROR(IF(S262="BDI1", TRUNC(M262*(1+$O$18), 2),IF(S262="BDI2", TRUNC(M262*(1+$N$18), 2), "")), "")</f>
        <v/>
      </c>
      <c r="O262" s="586">
        <f>_xlfn.IFS(G262="ETAPA", SUMIFS(ValorTotalComD, Nivel, A262), G262="SUB-ETAPA", SUMIFS(ValorTotalComD, SubNivel, C262), TRUE, T262)</f>
        <v/>
      </c>
      <c r="P262" s="584">
        <f>IF(I262="", "", IFERROR(VLOOKUP(VALUE(I262), _BaseAbril2026, 5, 0), IFERROR(VLOOKUP(TEXT(I262, "@"), _BaseAbril2026, 5, 0), "")))</f>
        <v/>
      </c>
      <c r="Q262" s="585">
        <f>IFERROR(IF(S262="BDI1", TRUNC(P262*(1+$R$18), 2),IF(S262="BDI2", TRUNC(P262*(1+$Q$18), 2), "")), "")</f>
        <v/>
      </c>
      <c r="R262" s="586">
        <f>_xlfn.IFS(G262="ETAPA", SUMIFS(ValorTotalSemD, Nivel, A262), G262="SUB-ETAPA", SUMIFS(ValorTotalSemD, SubNivel, C262), TRUE, U262)</f>
        <v/>
      </c>
      <c r="S262" s="587">
        <f>IF(G262="","",IF(OR(G262="etapa",G262="sub-etapa"),"",OFFSET(MCQ!M$20,ROW(M262)-ROW(M$20),0)))</f>
        <v/>
      </c>
      <c r="T262" s="588">
        <f>IFERROR(TRUNC(L262*N262,2),"")</f>
        <v/>
      </c>
      <c r="U262" s="589">
        <f>IFERROR(TRUNC(L262*Q262,2),"")</f>
        <v/>
      </c>
    </row>
    <row r="263">
      <c r="A263" s="18">
        <f>OFFSET(MCQ!A$20,ROW(A263)-ROW(A$20),0)</f>
        <v/>
      </c>
      <c r="B263" s="18">
        <f>OFFSET(MCQ!B$20,ROW(B263)-ROW(B$20),0)</f>
        <v/>
      </c>
      <c r="C263" s="18">
        <f>OFFSET(MCQ!C$20,ROW(C263)-ROW(C$20),0)</f>
        <v/>
      </c>
      <c r="D263" s="18">
        <f>OFFSET(MCQ!D$20,ROW(D263)-ROW(D$20),0)</f>
        <v/>
      </c>
      <c r="E263" s="18">
        <f>OFFSET(MCQ!E$20,ROW(E263)-ROW(E$20),0)</f>
        <v/>
      </c>
      <c r="F263" s="18" t="n"/>
      <c r="G263" s="233">
        <f>OFFSET(MCQ!G$20,ROW(G263)-ROW(G$20),0)</f>
        <v/>
      </c>
      <c r="H263" s="583">
        <f>IF(G263="","",OFFSET(MCQ!H$20,ROW(H263)-ROW(H$20),0))</f>
        <v/>
      </c>
      <c r="I263" s="24">
        <f>IF(G263="","",IF(OR(G263="etapa",G263="sub-etapa"),"",OFFSET(MCQ!I$20,ROW(I263)-ROW(I$20),0)))</f>
        <v/>
      </c>
      <c r="J263" s="25">
        <f>IF(G263="","",OFFSET(MCQ!J$20,ROW(J263)-ROW(J$20),0))</f>
        <v/>
      </c>
      <c r="K263" s="24">
        <f>IF(G263="","",IF(OR(G263="etapa",G263="sub-etapa"),"",OFFSET(MCQ!K$20,ROW(K263)-ROW(K$20),0)))</f>
        <v/>
      </c>
      <c r="L263" s="26">
        <f>IF(G263="","",IF(OR(G263="etapa",G263="sub-etapa"),"",TRUNC(OFFSET(MCQ!L$20,ROW(L263)-ROW(L$20),0),2)))</f>
        <v/>
      </c>
      <c r="M263" s="584">
        <f>IF(I263="", "", IFERROR(VLOOKUP(VALUE(I263), _BaseAbril2026, 4, 0), IFERROR(VLOOKUP(TEXT(I263, "@"), _BaseAbril2026, 4, 0), "")))</f>
        <v/>
      </c>
      <c r="N263" s="585">
        <f>IFERROR(IF(S263="BDI1", TRUNC(M263*(1+$O$18), 2),IF(S263="BDI2", TRUNC(M263*(1+$N$18), 2), "")), "")</f>
        <v/>
      </c>
      <c r="O263" s="586">
        <f>_xlfn.IFS(G263="ETAPA", SUMIFS(ValorTotalComD, Nivel, A263), G263="SUB-ETAPA", SUMIFS(ValorTotalComD, SubNivel, C263), TRUE, T263)</f>
        <v/>
      </c>
      <c r="P263" s="584">
        <f>IF(I263="", "", IFERROR(VLOOKUP(VALUE(I263), _BaseAbril2026, 5, 0), IFERROR(VLOOKUP(TEXT(I263, "@"), _BaseAbril2026, 5, 0), "")))</f>
        <v/>
      </c>
      <c r="Q263" s="585">
        <f>IFERROR(IF(S263="BDI1", TRUNC(P263*(1+$R$18), 2),IF(S263="BDI2", TRUNC(P263*(1+$Q$18), 2), "")), "")</f>
        <v/>
      </c>
      <c r="R263" s="586">
        <f>_xlfn.IFS(G263="ETAPA", SUMIFS(ValorTotalSemD, Nivel, A263), G263="SUB-ETAPA", SUMIFS(ValorTotalSemD, SubNivel, C263), TRUE, U263)</f>
        <v/>
      </c>
      <c r="S263" s="587">
        <f>IF(G263="","",IF(OR(G263="etapa",G263="sub-etapa"),"",OFFSET(MCQ!M$20,ROW(M263)-ROW(M$20),0)))</f>
        <v/>
      </c>
      <c r="T263" s="588">
        <f>IFERROR(TRUNC(L263*N263,2),"")</f>
        <v/>
      </c>
      <c r="U263" s="589">
        <f>IFERROR(TRUNC(L263*Q263,2),"")</f>
        <v/>
      </c>
    </row>
    <row r="264">
      <c r="A264" s="18">
        <f>OFFSET(MCQ!A$20,ROW(A264)-ROW(A$20),0)</f>
        <v/>
      </c>
      <c r="B264" s="18">
        <f>OFFSET(MCQ!B$20,ROW(B264)-ROW(B$20),0)</f>
        <v/>
      </c>
      <c r="C264" s="18">
        <f>OFFSET(MCQ!C$20,ROW(C264)-ROW(C$20),0)</f>
        <v/>
      </c>
      <c r="D264" s="18">
        <f>OFFSET(MCQ!D$20,ROW(D264)-ROW(D$20),0)</f>
        <v/>
      </c>
      <c r="E264" s="18">
        <f>OFFSET(MCQ!E$20,ROW(E264)-ROW(E$20),0)</f>
        <v/>
      </c>
      <c r="F264" s="18" t="n"/>
      <c r="G264" s="233">
        <f>OFFSET(MCQ!G$20,ROW(G264)-ROW(G$20),0)</f>
        <v/>
      </c>
      <c r="H264" s="583">
        <f>IF(G264="","",OFFSET(MCQ!H$20,ROW(H264)-ROW(H$20),0))</f>
        <v/>
      </c>
      <c r="I264" s="24">
        <f>IF(G264="","",IF(OR(G264="etapa",G264="sub-etapa"),"",OFFSET(MCQ!I$20,ROW(I264)-ROW(I$20),0)))</f>
        <v/>
      </c>
      <c r="J264" s="25">
        <f>IF(G264="","",OFFSET(MCQ!J$20,ROW(J264)-ROW(J$20),0))</f>
        <v/>
      </c>
      <c r="K264" s="24">
        <f>IF(G264="","",IF(OR(G264="etapa",G264="sub-etapa"),"",OFFSET(MCQ!K$20,ROW(K264)-ROW(K$20),0)))</f>
        <v/>
      </c>
      <c r="L264" s="26">
        <f>IF(G264="","",IF(OR(G264="etapa",G264="sub-etapa"),"",TRUNC(OFFSET(MCQ!L$20,ROW(L264)-ROW(L$20),0),2)))</f>
        <v/>
      </c>
      <c r="M264" s="584">
        <f>IF(I264="", "", IFERROR(VLOOKUP(VALUE(I264), _BaseAbril2026, 4, 0), IFERROR(VLOOKUP(TEXT(I264, "@"), _BaseAbril2026, 4, 0), "")))</f>
        <v/>
      </c>
      <c r="N264" s="585">
        <f>IFERROR(IF(S264="BDI1", TRUNC(M264*(1+$O$18), 2),IF(S264="BDI2", TRUNC(M264*(1+$N$18), 2), "")), "")</f>
        <v/>
      </c>
      <c r="O264" s="586">
        <f>_xlfn.IFS(G264="ETAPA", SUMIFS(ValorTotalComD, Nivel, A264), G264="SUB-ETAPA", SUMIFS(ValorTotalComD, SubNivel, C264), TRUE, T264)</f>
        <v/>
      </c>
      <c r="P264" s="584">
        <f>IF(I264="", "", IFERROR(VLOOKUP(VALUE(I264), _BaseAbril2026, 5, 0), IFERROR(VLOOKUP(TEXT(I264, "@"), _BaseAbril2026, 5, 0), "")))</f>
        <v/>
      </c>
      <c r="Q264" s="585">
        <f>IFERROR(IF(S264="BDI1", TRUNC(P264*(1+$R$18), 2),IF(S264="BDI2", TRUNC(P264*(1+$Q$18), 2), "")), "")</f>
        <v/>
      </c>
      <c r="R264" s="586">
        <f>_xlfn.IFS(G264="ETAPA", SUMIFS(ValorTotalSemD, Nivel, A264), G264="SUB-ETAPA", SUMIFS(ValorTotalSemD, SubNivel, C264), TRUE, U264)</f>
        <v/>
      </c>
      <c r="S264" s="587">
        <f>IF(G264="","",IF(OR(G264="etapa",G264="sub-etapa"),"",OFFSET(MCQ!M$20,ROW(M264)-ROW(M$20),0)))</f>
        <v/>
      </c>
      <c r="T264" s="588">
        <f>IFERROR(TRUNC(L264*N264,2),"")</f>
        <v/>
      </c>
      <c r="U264" s="589">
        <f>IFERROR(TRUNC(L264*Q264,2),"")</f>
        <v/>
      </c>
    </row>
    <row r="265">
      <c r="A265" s="18">
        <f>OFFSET(MCQ!A$20,ROW(A265)-ROW(A$20),0)</f>
        <v/>
      </c>
      <c r="B265" s="18">
        <f>OFFSET(MCQ!B$20,ROW(B265)-ROW(B$20),0)</f>
        <v/>
      </c>
      <c r="C265" s="18">
        <f>OFFSET(MCQ!C$20,ROW(C265)-ROW(C$20),0)</f>
        <v/>
      </c>
      <c r="D265" s="18">
        <f>OFFSET(MCQ!D$20,ROW(D265)-ROW(D$20),0)</f>
        <v/>
      </c>
      <c r="E265" s="18">
        <f>OFFSET(MCQ!E$20,ROW(E265)-ROW(E$20),0)</f>
        <v/>
      </c>
      <c r="F265" s="18" t="n"/>
      <c r="G265" s="233">
        <f>OFFSET(MCQ!G$20,ROW(G265)-ROW(G$20),0)</f>
        <v/>
      </c>
      <c r="H265" s="583">
        <f>IF(G265="","",OFFSET(MCQ!H$20,ROW(H265)-ROW(H$20),0))</f>
        <v/>
      </c>
      <c r="I265" s="24">
        <f>IF(G265="","",IF(OR(G265="etapa",G265="sub-etapa"),"",OFFSET(MCQ!I$20,ROW(I265)-ROW(I$20),0)))</f>
        <v/>
      </c>
      <c r="J265" s="25">
        <f>IF(G265="","",OFFSET(MCQ!J$20,ROW(J265)-ROW(J$20),0))</f>
        <v/>
      </c>
      <c r="K265" s="24">
        <f>IF(G265="","",IF(OR(G265="etapa",G265="sub-etapa"),"",OFFSET(MCQ!K$20,ROW(K265)-ROW(K$20),0)))</f>
        <v/>
      </c>
      <c r="L265" s="26">
        <f>IF(G265="","",IF(OR(G265="etapa",G265="sub-etapa"),"",TRUNC(OFFSET(MCQ!L$20,ROW(L265)-ROW(L$20),0),2)))</f>
        <v/>
      </c>
      <c r="M265" s="584">
        <f>IF(I265="", "", IFERROR(VLOOKUP(VALUE(I265), _BaseAbril2026, 4, 0), IFERROR(VLOOKUP(TEXT(I265, "@"), _BaseAbril2026, 4, 0), "")))</f>
        <v/>
      </c>
      <c r="N265" s="585">
        <f>IFERROR(IF(S265="BDI1", TRUNC(M265*(1+$O$18), 2),IF(S265="BDI2", TRUNC(M265*(1+$N$18), 2), "")), "")</f>
        <v/>
      </c>
      <c r="O265" s="586">
        <f>_xlfn.IFS(G265="ETAPA", SUMIFS(ValorTotalComD, Nivel, A265), G265="SUB-ETAPA", SUMIFS(ValorTotalComD, SubNivel, C265), TRUE, T265)</f>
        <v/>
      </c>
      <c r="P265" s="584">
        <f>IF(I265="", "", IFERROR(VLOOKUP(VALUE(I265), _BaseAbril2026, 5, 0), IFERROR(VLOOKUP(TEXT(I265, "@"), _BaseAbril2026, 5, 0), "")))</f>
        <v/>
      </c>
      <c r="Q265" s="585">
        <f>IFERROR(IF(S265="BDI1", TRUNC(P265*(1+$R$18), 2),IF(S265="BDI2", TRUNC(P265*(1+$Q$18), 2), "")), "")</f>
        <v/>
      </c>
      <c r="R265" s="586">
        <f>_xlfn.IFS(G265="ETAPA", SUMIFS(ValorTotalSemD, Nivel, A265), G265="SUB-ETAPA", SUMIFS(ValorTotalSemD, SubNivel, C265), TRUE, U265)</f>
        <v/>
      </c>
      <c r="S265" s="587">
        <f>IF(G265="","",IF(OR(G265="etapa",G265="sub-etapa"),"",OFFSET(MCQ!M$20,ROW(M265)-ROW(M$20),0)))</f>
        <v/>
      </c>
      <c r="T265" s="588">
        <f>IFERROR(TRUNC(L265*N265,2),"")</f>
        <v/>
      </c>
      <c r="U265" s="589">
        <f>IFERROR(TRUNC(L265*Q265,2),"")</f>
        <v/>
      </c>
    </row>
    <row r="266">
      <c r="A266" s="18">
        <f>OFFSET(MCQ!A$20,ROW(A266)-ROW(A$20),0)</f>
        <v/>
      </c>
      <c r="B266" s="18">
        <f>OFFSET(MCQ!B$20,ROW(B266)-ROW(B$20),0)</f>
        <v/>
      </c>
      <c r="C266" s="18">
        <f>OFFSET(MCQ!C$20,ROW(C266)-ROW(C$20),0)</f>
        <v/>
      </c>
      <c r="D266" s="18">
        <f>OFFSET(MCQ!D$20,ROW(D266)-ROW(D$20),0)</f>
        <v/>
      </c>
      <c r="E266" s="18">
        <f>OFFSET(MCQ!E$20,ROW(E266)-ROW(E$20),0)</f>
        <v/>
      </c>
      <c r="F266" s="18" t="n"/>
      <c r="G266" s="233">
        <f>OFFSET(MCQ!G$20,ROW(G266)-ROW(G$20),0)</f>
        <v/>
      </c>
      <c r="H266" s="583">
        <f>IF(G266="","",OFFSET(MCQ!H$20,ROW(H266)-ROW(H$20),0))</f>
        <v/>
      </c>
      <c r="I266" s="24">
        <f>IF(G266="","",IF(OR(G266="etapa",G266="sub-etapa"),"",OFFSET(MCQ!I$20,ROW(I266)-ROW(I$20),0)))</f>
        <v/>
      </c>
      <c r="J266" s="25">
        <f>IF(G266="","",OFFSET(MCQ!J$20,ROW(J266)-ROW(J$20),0))</f>
        <v/>
      </c>
      <c r="K266" s="24">
        <f>IF(G266="","",IF(OR(G266="etapa",G266="sub-etapa"),"",OFFSET(MCQ!K$20,ROW(K266)-ROW(K$20),0)))</f>
        <v/>
      </c>
      <c r="L266" s="26">
        <f>IF(G266="","",IF(OR(G266="etapa",G266="sub-etapa"),"",TRUNC(OFFSET(MCQ!L$20,ROW(L266)-ROW(L$20),0),2)))</f>
        <v/>
      </c>
      <c r="M266" s="584">
        <f>IF(I266="", "", IFERROR(VLOOKUP(VALUE(I266), _BaseAbril2026, 4, 0), IFERROR(VLOOKUP(TEXT(I266, "@"), _BaseAbril2026, 4, 0), "")))</f>
        <v/>
      </c>
      <c r="N266" s="585">
        <f>IFERROR(IF(S266="BDI1", TRUNC(M266*(1+$O$18), 2),IF(S266="BDI2", TRUNC(M266*(1+$N$18), 2), "")), "")</f>
        <v/>
      </c>
      <c r="O266" s="586">
        <f>_xlfn.IFS(G266="ETAPA", SUMIFS(ValorTotalComD, Nivel, A266), G266="SUB-ETAPA", SUMIFS(ValorTotalComD, SubNivel, C266), TRUE, T266)</f>
        <v/>
      </c>
      <c r="P266" s="584">
        <f>IF(I266="", "", IFERROR(VLOOKUP(VALUE(I266), _BaseAbril2026, 5, 0), IFERROR(VLOOKUP(TEXT(I266, "@"), _BaseAbril2026, 5, 0), "")))</f>
        <v/>
      </c>
      <c r="Q266" s="585">
        <f>IFERROR(IF(S266="BDI1", TRUNC(P266*(1+$R$18), 2),IF(S266="BDI2", TRUNC(P266*(1+$Q$18), 2), "")), "")</f>
        <v/>
      </c>
      <c r="R266" s="586">
        <f>_xlfn.IFS(G266="ETAPA", SUMIFS(ValorTotalSemD, Nivel, A266), G266="SUB-ETAPA", SUMIFS(ValorTotalSemD, SubNivel, C266), TRUE, U266)</f>
        <v/>
      </c>
      <c r="S266" s="587">
        <f>IF(G266="","",IF(OR(G266="etapa",G266="sub-etapa"),"",OFFSET(MCQ!M$20,ROW(M266)-ROW(M$20),0)))</f>
        <v/>
      </c>
      <c r="T266" s="588">
        <f>IFERROR(TRUNC(L266*N266,2),"")</f>
        <v/>
      </c>
      <c r="U266" s="589">
        <f>IFERROR(TRUNC(L266*Q266,2),"")</f>
        <v/>
      </c>
    </row>
    <row r="267">
      <c r="A267" s="18">
        <f>OFFSET(MCQ!A$20,ROW(A267)-ROW(A$20),0)</f>
        <v/>
      </c>
      <c r="B267" s="18">
        <f>OFFSET(MCQ!B$20,ROW(B267)-ROW(B$20),0)</f>
        <v/>
      </c>
      <c r="C267" s="18">
        <f>OFFSET(MCQ!C$20,ROW(C267)-ROW(C$20),0)</f>
        <v/>
      </c>
      <c r="D267" s="18">
        <f>OFFSET(MCQ!D$20,ROW(D267)-ROW(D$20),0)</f>
        <v/>
      </c>
      <c r="E267" s="18">
        <f>OFFSET(MCQ!E$20,ROW(E267)-ROW(E$20),0)</f>
        <v/>
      </c>
      <c r="F267" s="18" t="n"/>
      <c r="G267" s="233">
        <f>OFFSET(MCQ!G$20,ROW(G267)-ROW(G$20),0)</f>
        <v/>
      </c>
      <c r="H267" s="583">
        <f>IF(G267="","",OFFSET(MCQ!H$20,ROW(H267)-ROW(H$20),0))</f>
        <v/>
      </c>
      <c r="I267" s="24">
        <f>IF(G267="","",IF(OR(G267="etapa",G267="sub-etapa"),"",OFFSET(MCQ!I$20,ROW(I267)-ROW(I$20),0)))</f>
        <v/>
      </c>
      <c r="J267" s="25">
        <f>IF(G267="","",OFFSET(MCQ!J$20,ROW(J267)-ROW(J$20),0))</f>
        <v/>
      </c>
      <c r="K267" s="24">
        <f>IF(G267="","",IF(OR(G267="etapa",G267="sub-etapa"),"",OFFSET(MCQ!K$20,ROW(K267)-ROW(K$20),0)))</f>
        <v/>
      </c>
      <c r="L267" s="26">
        <f>IF(G267="","",IF(OR(G267="etapa",G267="sub-etapa"),"",TRUNC(OFFSET(MCQ!L$20,ROW(L267)-ROW(L$20),0),2)))</f>
        <v/>
      </c>
      <c r="M267" s="584">
        <f>IF(I267="", "", IFERROR(VLOOKUP(VALUE(I267), _BaseAbril2026, 4, 0), IFERROR(VLOOKUP(TEXT(I267, "@"), _BaseAbril2026, 4, 0), "")))</f>
        <v/>
      </c>
      <c r="N267" s="585">
        <f>IFERROR(IF(S267="BDI1", TRUNC(M267*(1+$O$18), 2),IF(S267="BDI2", TRUNC(M267*(1+$N$18), 2), "")), "")</f>
        <v/>
      </c>
      <c r="O267" s="586">
        <f>_xlfn.IFS(G267="ETAPA", SUMIFS(ValorTotalComD, Nivel, A267), G267="SUB-ETAPA", SUMIFS(ValorTotalComD, SubNivel, C267), TRUE, T267)</f>
        <v/>
      </c>
      <c r="P267" s="584">
        <f>IF(I267="", "", IFERROR(VLOOKUP(VALUE(I267), _BaseAbril2026, 5, 0), IFERROR(VLOOKUP(TEXT(I267, "@"), _BaseAbril2026, 5, 0), "")))</f>
        <v/>
      </c>
      <c r="Q267" s="585">
        <f>IFERROR(IF(S267="BDI1", TRUNC(P267*(1+$R$18), 2),IF(S267="BDI2", TRUNC(P267*(1+$Q$18), 2), "")), "")</f>
        <v/>
      </c>
      <c r="R267" s="586">
        <f>_xlfn.IFS(G267="ETAPA", SUMIFS(ValorTotalSemD, Nivel, A267), G267="SUB-ETAPA", SUMIFS(ValorTotalSemD, SubNivel, C267), TRUE, U267)</f>
        <v/>
      </c>
      <c r="S267" s="587">
        <f>IF(G267="","",IF(OR(G267="etapa",G267="sub-etapa"),"",OFFSET(MCQ!M$20,ROW(M267)-ROW(M$20),0)))</f>
        <v/>
      </c>
      <c r="T267" s="588">
        <f>IFERROR(TRUNC(L267*N267,2),"")</f>
        <v/>
      </c>
      <c r="U267" s="589">
        <f>IFERROR(TRUNC(L267*Q267,2),"")</f>
        <v/>
      </c>
    </row>
    <row r="268">
      <c r="A268" s="18">
        <f>OFFSET(MCQ!A$20,ROW(A268)-ROW(A$20),0)</f>
        <v/>
      </c>
      <c r="B268" s="18">
        <f>OFFSET(MCQ!B$20,ROW(B268)-ROW(B$20),0)</f>
        <v/>
      </c>
      <c r="C268" s="18">
        <f>OFFSET(MCQ!C$20,ROW(C268)-ROW(C$20),0)</f>
        <v/>
      </c>
      <c r="D268" s="18">
        <f>OFFSET(MCQ!D$20,ROW(D268)-ROW(D$20),0)</f>
        <v/>
      </c>
      <c r="E268" s="18">
        <f>OFFSET(MCQ!E$20,ROW(E268)-ROW(E$20),0)</f>
        <v/>
      </c>
      <c r="F268" s="18" t="n"/>
      <c r="G268" s="233">
        <f>OFFSET(MCQ!G$20,ROW(G268)-ROW(G$20),0)</f>
        <v/>
      </c>
      <c r="H268" s="583">
        <f>IF(G268="","",OFFSET(MCQ!H$20,ROW(H268)-ROW(H$20),0))</f>
        <v/>
      </c>
      <c r="I268" s="24">
        <f>IF(G268="","",IF(OR(G268="etapa",G268="sub-etapa"),"",OFFSET(MCQ!I$20,ROW(I268)-ROW(I$20),0)))</f>
        <v/>
      </c>
      <c r="J268" s="25">
        <f>IF(G268="","",OFFSET(MCQ!J$20,ROW(J268)-ROW(J$20),0))</f>
        <v/>
      </c>
      <c r="K268" s="24">
        <f>IF(G268="","",IF(OR(G268="etapa",G268="sub-etapa"),"",OFFSET(MCQ!K$20,ROW(K268)-ROW(K$20),0)))</f>
        <v/>
      </c>
      <c r="L268" s="26">
        <f>IF(G268="","",IF(OR(G268="etapa",G268="sub-etapa"),"",TRUNC(OFFSET(MCQ!L$20,ROW(L268)-ROW(L$20),0),2)))</f>
        <v/>
      </c>
      <c r="M268" s="584">
        <f>IF(I268="", "", IFERROR(VLOOKUP(VALUE(I268), _BaseAbril2026, 4, 0), IFERROR(VLOOKUP(TEXT(I268, "@"), _BaseAbril2026, 4, 0), "")))</f>
        <v/>
      </c>
      <c r="N268" s="585">
        <f>IFERROR(IF(S268="BDI1", TRUNC(M268*(1+$O$18), 2),IF(S268="BDI2", TRUNC(M268*(1+$N$18), 2), "")), "")</f>
        <v/>
      </c>
      <c r="O268" s="586">
        <f>_xlfn.IFS(G268="ETAPA", SUMIFS(ValorTotalComD, Nivel, A268), G268="SUB-ETAPA", SUMIFS(ValorTotalComD, SubNivel, C268), TRUE, T268)</f>
        <v/>
      </c>
      <c r="P268" s="584">
        <f>IF(I268="", "", IFERROR(VLOOKUP(VALUE(I268), _BaseAbril2026, 5, 0), IFERROR(VLOOKUP(TEXT(I268, "@"), _BaseAbril2026, 5, 0), "")))</f>
        <v/>
      </c>
      <c r="Q268" s="585">
        <f>IFERROR(IF(S268="BDI1", TRUNC(P268*(1+$R$18), 2),IF(S268="BDI2", TRUNC(P268*(1+$Q$18), 2), "")), "")</f>
        <v/>
      </c>
      <c r="R268" s="586">
        <f>_xlfn.IFS(G268="ETAPA", SUMIFS(ValorTotalSemD, Nivel, A268), G268="SUB-ETAPA", SUMIFS(ValorTotalSemD, SubNivel, C268), TRUE, U268)</f>
        <v/>
      </c>
      <c r="S268" s="587">
        <f>IF(G268="","",IF(OR(G268="etapa",G268="sub-etapa"),"",OFFSET(MCQ!M$20,ROW(M268)-ROW(M$20),0)))</f>
        <v/>
      </c>
      <c r="T268" s="588">
        <f>IFERROR(TRUNC(L268*N268,2),"")</f>
        <v/>
      </c>
      <c r="U268" s="589">
        <f>IFERROR(TRUNC(L268*Q268,2),"")</f>
        <v/>
      </c>
    </row>
    <row r="269">
      <c r="A269" s="18">
        <f>OFFSET(MCQ!A$20,ROW(A269)-ROW(A$20),0)</f>
        <v/>
      </c>
      <c r="B269" s="18">
        <f>OFFSET(MCQ!B$20,ROW(B269)-ROW(B$20),0)</f>
        <v/>
      </c>
      <c r="C269" s="18">
        <f>OFFSET(MCQ!C$20,ROW(C269)-ROW(C$20),0)</f>
        <v/>
      </c>
      <c r="D269" s="18">
        <f>OFFSET(MCQ!D$20,ROW(D269)-ROW(D$20),0)</f>
        <v/>
      </c>
      <c r="E269" s="18">
        <f>OFFSET(MCQ!E$20,ROW(E269)-ROW(E$20),0)</f>
        <v/>
      </c>
      <c r="F269" s="18" t="n"/>
      <c r="G269" s="233">
        <f>OFFSET(MCQ!G$20,ROW(G269)-ROW(G$20),0)</f>
        <v/>
      </c>
      <c r="H269" s="583">
        <f>IF(G269="","",OFFSET(MCQ!H$20,ROW(H269)-ROW(H$20),0))</f>
        <v/>
      </c>
      <c r="I269" s="24">
        <f>IF(G269="","",IF(OR(G269="etapa",G269="sub-etapa"),"",OFFSET(MCQ!I$20,ROW(I269)-ROW(I$20),0)))</f>
        <v/>
      </c>
      <c r="J269" s="25">
        <f>IF(G269="","",OFFSET(MCQ!J$20,ROW(J269)-ROW(J$20),0))</f>
        <v/>
      </c>
      <c r="K269" s="24">
        <f>IF(G269="","",IF(OR(G269="etapa",G269="sub-etapa"),"",OFFSET(MCQ!K$20,ROW(K269)-ROW(K$20),0)))</f>
        <v/>
      </c>
      <c r="L269" s="26">
        <f>IF(G269="","",IF(OR(G269="etapa",G269="sub-etapa"),"",TRUNC(OFFSET(MCQ!L$20,ROW(L269)-ROW(L$20),0),2)))</f>
        <v/>
      </c>
      <c r="M269" s="584">
        <f>IF(I269="", "", IFERROR(VLOOKUP(VALUE(I269), _BaseAbril2026, 4, 0), IFERROR(VLOOKUP(TEXT(I269, "@"), _BaseAbril2026, 4, 0), "")))</f>
        <v/>
      </c>
      <c r="N269" s="585">
        <f>IFERROR(IF(S269="BDI1", TRUNC(M269*(1+$O$18), 2),IF(S269="BDI2", TRUNC(M269*(1+$N$18), 2), "")), "")</f>
        <v/>
      </c>
      <c r="O269" s="586">
        <f>_xlfn.IFS(G269="ETAPA", SUMIFS(ValorTotalComD, Nivel, A269), G269="SUB-ETAPA", SUMIFS(ValorTotalComD, SubNivel, C269), TRUE, T269)</f>
        <v/>
      </c>
      <c r="P269" s="584">
        <f>IF(I269="", "", IFERROR(VLOOKUP(VALUE(I269), _BaseAbril2026, 5, 0), IFERROR(VLOOKUP(TEXT(I269, "@"), _BaseAbril2026, 5, 0), "")))</f>
        <v/>
      </c>
      <c r="Q269" s="585">
        <f>IFERROR(IF(S269="BDI1", TRUNC(P269*(1+$R$18), 2),IF(S269="BDI2", TRUNC(P269*(1+$Q$18), 2), "")), "")</f>
        <v/>
      </c>
      <c r="R269" s="586">
        <f>_xlfn.IFS(G269="ETAPA", SUMIFS(ValorTotalSemD, Nivel, A269), G269="SUB-ETAPA", SUMIFS(ValorTotalSemD, SubNivel, C269), TRUE, U269)</f>
        <v/>
      </c>
      <c r="S269" s="587">
        <f>IF(G269="","",IF(OR(G269="etapa",G269="sub-etapa"),"",OFFSET(MCQ!M$20,ROW(M269)-ROW(M$20),0)))</f>
        <v/>
      </c>
      <c r="T269" s="588">
        <f>IFERROR(TRUNC(L269*N269,2),"")</f>
        <v/>
      </c>
      <c r="U269" s="589">
        <f>IFERROR(TRUNC(L269*Q269,2),"")</f>
        <v/>
      </c>
    </row>
    <row r="270">
      <c r="A270" s="18">
        <f>OFFSET(MCQ!A$20,ROW(A270)-ROW(A$20),0)</f>
        <v/>
      </c>
      <c r="B270" s="18">
        <f>OFFSET(MCQ!B$20,ROW(B270)-ROW(B$20),0)</f>
        <v/>
      </c>
      <c r="C270" s="18">
        <f>OFFSET(MCQ!C$20,ROW(C270)-ROW(C$20),0)</f>
        <v/>
      </c>
      <c r="D270" s="18">
        <f>OFFSET(MCQ!D$20,ROW(D270)-ROW(D$20),0)</f>
        <v/>
      </c>
      <c r="E270" s="18">
        <f>OFFSET(MCQ!E$20,ROW(E270)-ROW(E$20),0)</f>
        <v/>
      </c>
      <c r="F270" s="18" t="n"/>
      <c r="G270" s="233">
        <f>OFFSET(MCQ!G$20,ROW(G270)-ROW(G$20),0)</f>
        <v/>
      </c>
      <c r="H270" s="583">
        <f>IF(G270="","",OFFSET(MCQ!H$20,ROW(H270)-ROW(H$20),0))</f>
        <v/>
      </c>
      <c r="I270" s="24">
        <f>IF(G270="","",IF(OR(G270="etapa",G270="sub-etapa"),"",OFFSET(MCQ!I$20,ROW(I270)-ROW(I$20),0)))</f>
        <v/>
      </c>
      <c r="J270" s="25">
        <f>IF(G270="","",OFFSET(MCQ!J$20,ROW(J270)-ROW(J$20),0))</f>
        <v/>
      </c>
      <c r="K270" s="24">
        <f>IF(G270="","",IF(OR(G270="etapa",G270="sub-etapa"),"",OFFSET(MCQ!K$20,ROW(K270)-ROW(K$20),0)))</f>
        <v/>
      </c>
      <c r="L270" s="26">
        <f>IF(G270="","",IF(OR(G270="etapa",G270="sub-etapa"),"",TRUNC(OFFSET(MCQ!L$20,ROW(L270)-ROW(L$20),0),2)))</f>
        <v/>
      </c>
      <c r="M270" s="584">
        <f>IF(I270="", "", IFERROR(VLOOKUP(VALUE(I270), _BaseAbril2026, 4, 0), IFERROR(VLOOKUP(TEXT(I270, "@"), _BaseAbril2026, 4, 0), "")))</f>
        <v/>
      </c>
      <c r="N270" s="585">
        <f>IFERROR(IF(S270="BDI1", TRUNC(M270*(1+$O$18), 2),IF(S270="BDI2", TRUNC(M270*(1+$N$18), 2), "")), "")</f>
        <v/>
      </c>
      <c r="O270" s="586">
        <f>_xlfn.IFS(G270="ETAPA", SUMIFS(ValorTotalComD, Nivel, A270), G270="SUB-ETAPA", SUMIFS(ValorTotalComD, SubNivel, C270), TRUE, T270)</f>
        <v/>
      </c>
      <c r="P270" s="584">
        <f>IF(I270="", "", IFERROR(VLOOKUP(VALUE(I270), _BaseAbril2026, 5, 0), IFERROR(VLOOKUP(TEXT(I270, "@"), _BaseAbril2026, 5, 0), "")))</f>
        <v/>
      </c>
      <c r="Q270" s="585">
        <f>IFERROR(IF(S270="BDI1", TRUNC(P270*(1+$R$18), 2),IF(S270="BDI2", TRUNC(P270*(1+$Q$18), 2), "")), "")</f>
        <v/>
      </c>
      <c r="R270" s="586">
        <f>_xlfn.IFS(G270="ETAPA", SUMIFS(ValorTotalSemD, Nivel, A270), G270="SUB-ETAPA", SUMIFS(ValorTotalSemD, SubNivel, C270), TRUE, U270)</f>
        <v/>
      </c>
      <c r="S270" s="587">
        <f>IF(G270="","",IF(OR(G270="etapa",G270="sub-etapa"),"",OFFSET(MCQ!M$20,ROW(M270)-ROW(M$20),0)))</f>
        <v/>
      </c>
      <c r="T270" s="588">
        <f>IFERROR(TRUNC(L270*N270,2),"")</f>
        <v/>
      </c>
      <c r="U270" s="589">
        <f>IFERROR(TRUNC(L270*Q270,2),"")</f>
        <v/>
      </c>
    </row>
    <row r="271">
      <c r="A271" s="18">
        <f>OFFSET(MCQ!A$20,ROW(A271)-ROW(A$20),0)</f>
        <v/>
      </c>
      <c r="B271" s="18">
        <f>OFFSET(MCQ!B$20,ROW(B271)-ROW(B$20),0)</f>
        <v/>
      </c>
      <c r="C271" s="18">
        <f>OFFSET(MCQ!C$20,ROW(C271)-ROW(C$20),0)</f>
        <v/>
      </c>
      <c r="D271" s="18">
        <f>OFFSET(MCQ!D$20,ROW(D271)-ROW(D$20),0)</f>
        <v/>
      </c>
      <c r="E271" s="18">
        <f>OFFSET(MCQ!E$20,ROW(E271)-ROW(E$20),0)</f>
        <v/>
      </c>
      <c r="F271" s="18" t="n"/>
      <c r="G271" s="233">
        <f>OFFSET(MCQ!G$20,ROW(G271)-ROW(G$20),0)</f>
        <v/>
      </c>
      <c r="H271" s="583">
        <f>IF(G271="","",OFFSET(MCQ!H$20,ROW(H271)-ROW(H$20),0))</f>
        <v/>
      </c>
      <c r="I271" s="24">
        <f>IF(G271="","",IF(OR(G271="etapa",G271="sub-etapa"),"",OFFSET(MCQ!I$20,ROW(I271)-ROW(I$20),0)))</f>
        <v/>
      </c>
      <c r="J271" s="25">
        <f>IF(G271="","",OFFSET(MCQ!J$20,ROW(J271)-ROW(J$20),0))</f>
        <v/>
      </c>
      <c r="K271" s="24">
        <f>IF(G271="","",IF(OR(G271="etapa",G271="sub-etapa"),"",OFFSET(MCQ!K$20,ROW(K271)-ROW(K$20),0)))</f>
        <v/>
      </c>
      <c r="L271" s="26">
        <f>IF(G271="","",IF(OR(G271="etapa",G271="sub-etapa"),"",TRUNC(OFFSET(MCQ!L$20,ROW(L271)-ROW(L$20),0),2)))</f>
        <v/>
      </c>
      <c r="M271" s="584">
        <f>IF(I271="", "", IFERROR(VLOOKUP(VALUE(I271), _BaseAbril2026, 4, 0), IFERROR(VLOOKUP(TEXT(I271, "@"), _BaseAbril2026, 4, 0), "")))</f>
        <v/>
      </c>
      <c r="N271" s="585">
        <f>IFERROR(IF(S271="BDI1", TRUNC(M271*(1+$O$18), 2),IF(S271="BDI2", TRUNC(M271*(1+$N$18), 2), "")), "")</f>
        <v/>
      </c>
      <c r="O271" s="586">
        <f>_xlfn.IFS(G271="ETAPA", SUMIFS(ValorTotalComD, Nivel, A271), G271="SUB-ETAPA", SUMIFS(ValorTotalComD, SubNivel, C271), TRUE, T271)</f>
        <v/>
      </c>
      <c r="P271" s="584">
        <f>IF(I271="", "", IFERROR(VLOOKUP(VALUE(I271), _BaseAbril2026, 5, 0), IFERROR(VLOOKUP(TEXT(I271, "@"), _BaseAbril2026, 5, 0), "")))</f>
        <v/>
      </c>
      <c r="Q271" s="585">
        <f>IFERROR(IF(S271="BDI1", TRUNC(P271*(1+$R$18), 2),IF(S271="BDI2", TRUNC(P271*(1+$Q$18), 2), "")), "")</f>
        <v/>
      </c>
      <c r="R271" s="586">
        <f>_xlfn.IFS(G271="ETAPA", SUMIFS(ValorTotalSemD, Nivel, A271), G271="SUB-ETAPA", SUMIFS(ValorTotalSemD, SubNivel, C271), TRUE, U271)</f>
        <v/>
      </c>
      <c r="S271" s="587">
        <f>IF(G271="","",IF(OR(G271="etapa",G271="sub-etapa"),"",OFFSET(MCQ!M$20,ROW(M271)-ROW(M$20),0)))</f>
        <v/>
      </c>
      <c r="T271" s="588">
        <f>IFERROR(TRUNC(L271*N271,2),"")</f>
        <v/>
      </c>
      <c r="U271" s="589">
        <f>IFERROR(TRUNC(L271*Q271,2),"")</f>
        <v/>
      </c>
    </row>
    <row r="272">
      <c r="A272" s="18">
        <f>OFFSET(MCQ!A$20,ROW(A272)-ROW(A$20),0)</f>
        <v/>
      </c>
      <c r="B272" s="18">
        <f>OFFSET(MCQ!B$20,ROW(B272)-ROW(B$20),0)</f>
        <v/>
      </c>
      <c r="C272" s="18">
        <f>OFFSET(MCQ!C$20,ROW(C272)-ROW(C$20),0)</f>
        <v/>
      </c>
      <c r="D272" s="18">
        <f>OFFSET(MCQ!D$20,ROW(D272)-ROW(D$20),0)</f>
        <v/>
      </c>
      <c r="E272" s="18">
        <f>OFFSET(MCQ!E$20,ROW(E272)-ROW(E$20),0)</f>
        <v/>
      </c>
      <c r="F272" s="18" t="n"/>
      <c r="G272" s="233">
        <f>OFFSET(MCQ!G$20,ROW(G272)-ROW(G$20),0)</f>
        <v/>
      </c>
      <c r="H272" s="583">
        <f>IF(G272="","",OFFSET(MCQ!H$20,ROW(H272)-ROW(H$20),0))</f>
        <v/>
      </c>
      <c r="I272" s="24">
        <f>IF(G272="","",IF(OR(G272="etapa",G272="sub-etapa"),"",OFFSET(MCQ!I$20,ROW(I272)-ROW(I$20),0)))</f>
        <v/>
      </c>
      <c r="J272" s="25">
        <f>IF(G272="","",OFFSET(MCQ!J$20,ROW(J272)-ROW(J$20),0))</f>
        <v/>
      </c>
      <c r="K272" s="24">
        <f>IF(G272="","",IF(OR(G272="etapa",G272="sub-etapa"),"",OFFSET(MCQ!K$20,ROW(K272)-ROW(K$20),0)))</f>
        <v/>
      </c>
      <c r="L272" s="26">
        <f>IF(G272="","",IF(OR(G272="etapa",G272="sub-etapa"),"",TRUNC(OFFSET(MCQ!L$20,ROW(L272)-ROW(L$20),0),2)))</f>
        <v/>
      </c>
      <c r="M272" s="584">
        <f>IF(I272="", "", IFERROR(VLOOKUP(VALUE(I272), _BaseAbril2026, 4, 0), IFERROR(VLOOKUP(TEXT(I272, "@"), _BaseAbril2026, 4, 0), "")))</f>
        <v/>
      </c>
      <c r="N272" s="585">
        <f>IFERROR(IF(S272="BDI1", TRUNC(M272*(1+$O$18), 2),IF(S272="BDI2", TRUNC(M272*(1+$N$18), 2), "")), "")</f>
        <v/>
      </c>
      <c r="O272" s="586">
        <f>_xlfn.IFS(G272="ETAPA", SUMIFS(ValorTotalComD, Nivel, A272), G272="SUB-ETAPA", SUMIFS(ValorTotalComD, SubNivel, C272), TRUE, T272)</f>
        <v/>
      </c>
      <c r="P272" s="584">
        <f>IF(I272="", "", IFERROR(VLOOKUP(VALUE(I272), _BaseAbril2026, 5, 0), IFERROR(VLOOKUP(TEXT(I272, "@"), _BaseAbril2026, 5, 0), "")))</f>
        <v/>
      </c>
      <c r="Q272" s="585">
        <f>IFERROR(IF(S272="BDI1", TRUNC(P272*(1+$R$18), 2),IF(S272="BDI2", TRUNC(P272*(1+$Q$18), 2), "")), "")</f>
        <v/>
      </c>
      <c r="R272" s="586">
        <f>_xlfn.IFS(G272="ETAPA", SUMIFS(ValorTotalSemD, Nivel, A272), G272="SUB-ETAPA", SUMIFS(ValorTotalSemD, SubNivel, C272), TRUE, U272)</f>
        <v/>
      </c>
      <c r="S272" s="587">
        <f>IF(G272="","",IF(OR(G272="etapa",G272="sub-etapa"),"",OFFSET(MCQ!M$20,ROW(M272)-ROW(M$20),0)))</f>
        <v/>
      </c>
      <c r="T272" s="588">
        <f>IFERROR(TRUNC(L272*N272,2),"")</f>
        <v/>
      </c>
      <c r="U272" s="589">
        <f>IFERROR(TRUNC(L272*Q272,2),"")</f>
        <v/>
      </c>
    </row>
    <row r="273">
      <c r="A273" s="18">
        <f>OFFSET(MCQ!A$20,ROW(A273)-ROW(A$20),0)</f>
        <v/>
      </c>
      <c r="B273" s="18">
        <f>OFFSET(MCQ!B$20,ROW(B273)-ROW(B$20),0)</f>
        <v/>
      </c>
      <c r="C273" s="18">
        <f>OFFSET(MCQ!C$20,ROW(C273)-ROW(C$20),0)</f>
        <v/>
      </c>
      <c r="D273" s="18">
        <f>OFFSET(MCQ!D$20,ROW(D273)-ROW(D$20),0)</f>
        <v/>
      </c>
      <c r="E273" s="18">
        <f>OFFSET(MCQ!E$20,ROW(E273)-ROW(E$20),0)</f>
        <v/>
      </c>
      <c r="F273" s="18" t="n"/>
      <c r="G273" s="233">
        <f>OFFSET(MCQ!G$20,ROW(G273)-ROW(G$20),0)</f>
        <v/>
      </c>
      <c r="H273" s="583">
        <f>IF(G273="","",OFFSET(MCQ!H$20,ROW(H273)-ROW(H$20),0))</f>
        <v/>
      </c>
      <c r="I273" s="24">
        <f>IF(G273="","",IF(OR(G273="etapa",G273="sub-etapa"),"",OFFSET(MCQ!I$20,ROW(I273)-ROW(I$20),0)))</f>
        <v/>
      </c>
      <c r="J273" s="25">
        <f>IF(G273="","",OFFSET(MCQ!J$20,ROW(J273)-ROW(J$20),0))</f>
        <v/>
      </c>
      <c r="K273" s="24">
        <f>IF(G273="","",IF(OR(G273="etapa",G273="sub-etapa"),"",OFFSET(MCQ!K$20,ROW(K273)-ROW(K$20),0)))</f>
        <v/>
      </c>
      <c r="L273" s="26">
        <f>IF(G273="","",IF(OR(G273="etapa",G273="sub-etapa"),"",TRUNC(OFFSET(MCQ!L$20,ROW(L273)-ROW(L$20),0),2)))</f>
        <v/>
      </c>
      <c r="M273" s="584">
        <f>IF(I273="", "", IFERROR(VLOOKUP(VALUE(I273), _BaseAbril2026, 4, 0), IFERROR(VLOOKUP(TEXT(I273, "@"), _BaseAbril2026, 4, 0), "")))</f>
        <v/>
      </c>
      <c r="N273" s="585">
        <f>IFERROR(IF(S273="BDI1", TRUNC(M273*(1+$O$18), 2),IF(S273="BDI2", TRUNC(M273*(1+$N$18), 2), "")), "")</f>
        <v/>
      </c>
      <c r="O273" s="586">
        <f>_xlfn.IFS(G273="ETAPA", SUMIFS(ValorTotalComD, Nivel, A273), G273="SUB-ETAPA", SUMIFS(ValorTotalComD, SubNivel, C273), TRUE, T273)</f>
        <v/>
      </c>
      <c r="P273" s="584">
        <f>IF(I273="", "", IFERROR(VLOOKUP(VALUE(I273), _BaseAbril2026, 5, 0), IFERROR(VLOOKUP(TEXT(I273, "@"), _BaseAbril2026, 5, 0), "")))</f>
        <v/>
      </c>
      <c r="Q273" s="585">
        <f>IFERROR(IF(S273="BDI1", TRUNC(P273*(1+$R$18), 2),IF(S273="BDI2", TRUNC(P273*(1+$Q$18), 2), "")), "")</f>
        <v/>
      </c>
      <c r="R273" s="586">
        <f>_xlfn.IFS(G273="ETAPA", SUMIFS(ValorTotalSemD, Nivel, A273), G273="SUB-ETAPA", SUMIFS(ValorTotalSemD, SubNivel, C273), TRUE, U273)</f>
        <v/>
      </c>
      <c r="S273" s="587">
        <f>IF(G273="","",IF(OR(G273="etapa",G273="sub-etapa"),"",OFFSET(MCQ!M$20,ROW(M273)-ROW(M$20),0)))</f>
        <v/>
      </c>
      <c r="T273" s="588">
        <f>IFERROR(TRUNC(L273*N273,2),"")</f>
        <v/>
      </c>
      <c r="U273" s="589">
        <f>IFERROR(TRUNC(L273*Q273,2),"")</f>
        <v/>
      </c>
    </row>
    <row r="274">
      <c r="A274" s="18">
        <f>OFFSET(MCQ!A$20,ROW(A274)-ROW(A$20),0)</f>
        <v/>
      </c>
      <c r="B274" s="18">
        <f>OFFSET(MCQ!B$20,ROW(B274)-ROW(B$20),0)</f>
        <v/>
      </c>
      <c r="C274" s="18">
        <f>OFFSET(MCQ!C$20,ROW(C274)-ROW(C$20),0)</f>
        <v/>
      </c>
      <c r="D274" s="18">
        <f>OFFSET(MCQ!D$20,ROW(D274)-ROW(D$20),0)</f>
        <v/>
      </c>
      <c r="E274" s="18">
        <f>OFFSET(MCQ!E$20,ROW(E274)-ROW(E$20),0)</f>
        <v/>
      </c>
      <c r="F274" s="18" t="n"/>
      <c r="G274" s="233">
        <f>OFFSET(MCQ!G$20,ROW(G274)-ROW(G$20),0)</f>
        <v/>
      </c>
      <c r="H274" s="583">
        <f>IF(G274="","",OFFSET(MCQ!H$20,ROW(H274)-ROW(H$20),0))</f>
        <v/>
      </c>
      <c r="I274" s="24">
        <f>IF(G274="","",IF(OR(G274="etapa",G274="sub-etapa"),"",OFFSET(MCQ!I$20,ROW(I274)-ROW(I$20),0)))</f>
        <v/>
      </c>
      <c r="J274" s="25">
        <f>IF(G274="","",OFFSET(MCQ!J$20,ROW(J274)-ROW(J$20),0))</f>
        <v/>
      </c>
      <c r="K274" s="24">
        <f>IF(G274="","",IF(OR(G274="etapa",G274="sub-etapa"),"",OFFSET(MCQ!K$20,ROW(K274)-ROW(K$20),0)))</f>
        <v/>
      </c>
      <c r="L274" s="26">
        <f>IF(G274="","",IF(OR(G274="etapa",G274="sub-etapa"),"",TRUNC(OFFSET(MCQ!L$20,ROW(L274)-ROW(L$20),0),2)))</f>
        <v/>
      </c>
      <c r="M274" s="584">
        <f>IF(I274="", "", IFERROR(VLOOKUP(VALUE(I274), _BaseAbril2026, 4, 0), IFERROR(VLOOKUP(TEXT(I274, "@"), _BaseAbril2026, 4, 0), "")))</f>
        <v/>
      </c>
      <c r="N274" s="585">
        <f>IFERROR(IF(S274="BDI1", TRUNC(M274*(1+$O$18), 2),IF(S274="BDI2", TRUNC(M274*(1+$N$18), 2), "")), "")</f>
        <v/>
      </c>
      <c r="O274" s="586">
        <f>_xlfn.IFS(G274="ETAPA", SUMIFS(ValorTotalComD, Nivel, A274), G274="SUB-ETAPA", SUMIFS(ValorTotalComD, SubNivel, C274), TRUE, T274)</f>
        <v/>
      </c>
      <c r="P274" s="584">
        <f>IF(I274="", "", IFERROR(VLOOKUP(VALUE(I274), _BaseAbril2026, 5, 0), IFERROR(VLOOKUP(TEXT(I274, "@"), _BaseAbril2026, 5, 0), "")))</f>
        <v/>
      </c>
      <c r="Q274" s="585">
        <f>IFERROR(IF(S274="BDI1", TRUNC(P274*(1+$R$18), 2),IF(S274="BDI2", TRUNC(P274*(1+$Q$18), 2), "")), "")</f>
        <v/>
      </c>
      <c r="R274" s="586">
        <f>_xlfn.IFS(G274="ETAPA", SUMIFS(ValorTotalSemD, Nivel, A274), G274="SUB-ETAPA", SUMIFS(ValorTotalSemD, SubNivel, C274), TRUE, U274)</f>
        <v/>
      </c>
      <c r="S274" s="587">
        <f>IF(G274="","",IF(OR(G274="etapa",G274="sub-etapa"),"",OFFSET(MCQ!M$20,ROW(M274)-ROW(M$20),0)))</f>
        <v/>
      </c>
      <c r="T274" s="588">
        <f>IFERROR(TRUNC(L274*N274,2),"")</f>
        <v/>
      </c>
      <c r="U274" s="589">
        <f>IFERROR(TRUNC(L274*Q274,2),"")</f>
        <v/>
      </c>
    </row>
    <row r="275">
      <c r="A275" s="18">
        <f>OFFSET(MCQ!A$20,ROW(A275)-ROW(A$20),0)</f>
        <v/>
      </c>
      <c r="B275" s="18">
        <f>OFFSET(MCQ!B$20,ROW(B275)-ROW(B$20),0)</f>
        <v/>
      </c>
      <c r="C275" s="18">
        <f>OFFSET(MCQ!C$20,ROW(C275)-ROW(C$20),0)</f>
        <v/>
      </c>
      <c r="D275" s="18">
        <f>OFFSET(MCQ!D$20,ROW(D275)-ROW(D$20),0)</f>
        <v/>
      </c>
      <c r="E275" s="18">
        <f>OFFSET(MCQ!E$20,ROW(E275)-ROW(E$20),0)</f>
        <v/>
      </c>
      <c r="F275" s="18" t="n"/>
      <c r="G275" s="233">
        <f>OFFSET(MCQ!G$20,ROW(G275)-ROW(G$20),0)</f>
        <v/>
      </c>
      <c r="H275" s="583">
        <f>IF(G275="","",OFFSET(MCQ!H$20,ROW(H275)-ROW(H$20),0))</f>
        <v/>
      </c>
      <c r="I275" s="24">
        <f>IF(G275="","",IF(OR(G275="etapa",G275="sub-etapa"),"",OFFSET(MCQ!I$20,ROW(I275)-ROW(I$20),0)))</f>
        <v/>
      </c>
      <c r="J275" s="25">
        <f>IF(G275="","",OFFSET(MCQ!J$20,ROW(J275)-ROW(J$20),0))</f>
        <v/>
      </c>
      <c r="K275" s="24">
        <f>IF(G275="","",IF(OR(G275="etapa",G275="sub-etapa"),"",OFFSET(MCQ!K$20,ROW(K275)-ROW(K$20),0)))</f>
        <v/>
      </c>
      <c r="L275" s="26">
        <f>IF(G275="","",IF(OR(G275="etapa",G275="sub-etapa"),"",TRUNC(OFFSET(MCQ!L$20,ROW(L275)-ROW(L$20),0),2)))</f>
        <v/>
      </c>
      <c r="M275" s="584">
        <f>IF(I275="", "", IFERROR(VLOOKUP(VALUE(I275), _BaseAbril2026, 4, 0), IFERROR(VLOOKUP(TEXT(I275, "@"), _BaseAbril2026, 4, 0), "")))</f>
        <v/>
      </c>
      <c r="N275" s="585">
        <f>IFERROR(IF(S275="BDI1", TRUNC(M275*(1+$O$18), 2),IF(S275="BDI2", TRUNC(M275*(1+$N$18), 2), "")), "")</f>
        <v/>
      </c>
      <c r="O275" s="586">
        <f>_xlfn.IFS(G275="ETAPA", SUMIFS(ValorTotalComD, Nivel, A275), G275="SUB-ETAPA", SUMIFS(ValorTotalComD, SubNivel, C275), TRUE, T275)</f>
        <v/>
      </c>
      <c r="P275" s="584">
        <f>IF(I275="", "", IFERROR(VLOOKUP(VALUE(I275), _BaseAbril2026, 5, 0), IFERROR(VLOOKUP(TEXT(I275, "@"), _BaseAbril2026, 5, 0), "")))</f>
        <v/>
      </c>
      <c r="Q275" s="585">
        <f>IFERROR(IF(S275="BDI1", TRUNC(P275*(1+$R$18), 2),IF(S275="BDI2", TRUNC(P275*(1+$Q$18), 2), "")), "")</f>
        <v/>
      </c>
      <c r="R275" s="586">
        <f>_xlfn.IFS(G275="ETAPA", SUMIFS(ValorTotalSemD, Nivel, A275), G275="SUB-ETAPA", SUMIFS(ValorTotalSemD, SubNivel, C275), TRUE, U275)</f>
        <v/>
      </c>
      <c r="S275" s="587">
        <f>IF(G275="","",IF(OR(G275="etapa",G275="sub-etapa"),"",OFFSET(MCQ!M$20,ROW(M275)-ROW(M$20),0)))</f>
        <v/>
      </c>
      <c r="T275" s="588">
        <f>IFERROR(TRUNC(L275*N275,2),"")</f>
        <v/>
      </c>
      <c r="U275" s="589">
        <f>IFERROR(TRUNC(L275*Q275,2),"")</f>
        <v/>
      </c>
    </row>
    <row r="276">
      <c r="A276" s="18">
        <f>OFFSET(MCQ!A$20,ROW(A276)-ROW(A$20),0)</f>
        <v/>
      </c>
      <c r="B276" s="18">
        <f>OFFSET(MCQ!B$20,ROW(B276)-ROW(B$20),0)</f>
        <v/>
      </c>
      <c r="C276" s="18">
        <f>OFFSET(MCQ!C$20,ROW(C276)-ROW(C$20),0)</f>
        <v/>
      </c>
      <c r="D276" s="18">
        <f>OFFSET(MCQ!D$20,ROW(D276)-ROW(D$20),0)</f>
        <v/>
      </c>
      <c r="E276" s="18">
        <f>OFFSET(MCQ!E$20,ROW(E276)-ROW(E$20),0)</f>
        <v/>
      </c>
      <c r="F276" s="18" t="n"/>
      <c r="G276" s="233">
        <f>OFFSET(MCQ!G$20,ROW(G276)-ROW(G$20),0)</f>
        <v/>
      </c>
      <c r="H276" s="583">
        <f>IF(G276="","",OFFSET(MCQ!H$20,ROW(H276)-ROW(H$20),0))</f>
        <v/>
      </c>
      <c r="I276" s="24">
        <f>IF(G276="","",IF(OR(G276="etapa",G276="sub-etapa"),"",OFFSET(MCQ!I$20,ROW(I276)-ROW(I$20),0)))</f>
        <v/>
      </c>
      <c r="J276" s="25">
        <f>IF(G276="","",OFFSET(MCQ!J$20,ROW(J276)-ROW(J$20),0))</f>
        <v/>
      </c>
      <c r="K276" s="24">
        <f>IF(G276="","",IF(OR(G276="etapa",G276="sub-etapa"),"",OFFSET(MCQ!K$20,ROW(K276)-ROW(K$20),0)))</f>
        <v/>
      </c>
      <c r="L276" s="26">
        <f>IF(G276="","",IF(OR(G276="etapa",G276="sub-etapa"),"",TRUNC(OFFSET(MCQ!L$20,ROW(L276)-ROW(L$20),0),2)))</f>
        <v/>
      </c>
      <c r="M276" s="584">
        <f>IF(I276="", "", IFERROR(VLOOKUP(VALUE(I276), _BaseAbril2026, 4, 0), IFERROR(VLOOKUP(TEXT(I276, "@"), _BaseAbril2026, 4, 0), "")))</f>
        <v/>
      </c>
      <c r="N276" s="585">
        <f>IFERROR(IF(S276="BDI1", TRUNC(M276*(1+$O$18), 2),IF(S276="BDI2", TRUNC(M276*(1+$N$18), 2), "")), "")</f>
        <v/>
      </c>
      <c r="O276" s="586">
        <f>_xlfn.IFS(G276="ETAPA", SUMIFS(ValorTotalComD, Nivel, A276), G276="SUB-ETAPA", SUMIFS(ValorTotalComD, SubNivel, C276), TRUE, T276)</f>
        <v/>
      </c>
      <c r="P276" s="584">
        <f>IF(I276="", "", IFERROR(VLOOKUP(VALUE(I276), _BaseAbril2026, 5, 0), IFERROR(VLOOKUP(TEXT(I276, "@"), _BaseAbril2026, 5, 0), "")))</f>
        <v/>
      </c>
      <c r="Q276" s="585">
        <f>IFERROR(IF(S276="BDI1", TRUNC(P276*(1+$R$18), 2),IF(S276="BDI2", TRUNC(P276*(1+$Q$18), 2), "")), "")</f>
        <v/>
      </c>
      <c r="R276" s="586">
        <f>_xlfn.IFS(G276="ETAPA", SUMIFS(ValorTotalSemD, Nivel, A276), G276="SUB-ETAPA", SUMIFS(ValorTotalSemD, SubNivel, C276), TRUE, U276)</f>
        <v/>
      </c>
      <c r="S276" s="587">
        <f>IF(G276="","",IF(OR(G276="etapa",G276="sub-etapa"),"",OFFSET(MCQ!M$20,ROW(M276)-ROW(M$20),0)))</f>
        <v/>
      </c>
      <c r="T276" s="588">
        <f>IFERROR(TRUNC(L276*N276,2),"")</f>
        <v/>
      </c>
      <c r="U276" s="589">
        <f>IFERROR(TRUNC(L276*Q276,2),"")</f>
        <v/>
      </c>
    </row>
    <row r="277">
      <c r="A277" s="18">
        <f>OFFSET(MCQ!A$20,ROW(A277)-ROW(A$20),0)</f>
        <v/>
      </c>
      <c r="B277" s="18">
        <f>OFFSET(MCQ!B$20,ROW(B277)-ROW(B$20),0)</f>
        <v/>
      </c>
      <c r="C277" s="18">
        <f>OFFSET(MCQ!C$20,ROW(C277)-ROW(C$20),0)</f>
        <v/>
      </c>
      <c r="D277" s="18">
        <f>OFFSET(MCQ!D$20,ROW(D277)-ROW(D$20),0)</f>
        <v/>
      </c>
      <c r="E277" s="18">
        <f>OFFSET(MCQ!E$20,ROW(E277)-ROW(E$20),0)</f>
        <v/>
      </c>
      <c r="F277" s="18" t="n"/>
      <c r="G277" s="233">
        <f>OFFSET(MCQ!G$20,ROW(G277)-ROW(G$20),0)</f>
        <v/>
      </c>
      <c r="H277" s="583">
        <f>IF(G277="","",OFFSET(MCQ!H$20,ROW(H277)-ROW(H$20),0))</f>
        <v/>
      </c>
      <c r="I277" s="24">
        <f>IF(G277="","",IF(OR(G277="etapa",G277="sub-etapa"),"",OFFSET(MCQ!I$20,ROW(I277)-ROW(I$20),0)))</f>
        <v/>
      </c>
      <c r="J277" s="25">
        <f>IF(G277="","",OFFSET(MCQ!J$20,ROW(J277)-ROW(J$20),0))</f>
        <v/>
      </c>
      <c r="K277" s="24">
        <f>IF(G277="","",IF(OR(G277="etapa",G277="sub-etapa"),"",OFFSET(MCQ!K$20,ROW(K277)-ROW(K$20),0)))</f>
        <v/>
      </c>
      <c r="L277" s="26">
        <f>IF(G277="","",IF(OR(G277="etapa",G277="sub-etapa"),"",TRUNC(OFFSET(MCQ!L$20,ROW(L277)-ROW(L$20),0),2)))</f>
        <v/>
      </c>
      <c r="M277" s="584">
        <f>IF(I277="", "", IFERROR(VLOOKUP(VALUE(I277), _BaseAbril2026, 4, 0), IFERROR(VLOOKUP(TEXT(I277, "@"), _BaseAbril2026, 4, 0), "")))</f>
        <v/>
      </c>
      <c r="N277" s="585">
        <f>IFERROR(IF(S277="BDI1", TRUNC(M277*(1+$O$18), 2),IF(S277="BDI2", TRUNC(M277*(1+$N$18), 2), "")), "")</f>
        <v/>
      </c>
      <c r="O277" s="586">
        <f>_xlfn.IFS(G277="ETAPA", SUMIFS(ValorTotalComD, Nivel, A277), G277="SUB-ETAPA", SUMIFS(ValorTotalComD, SubNivel, C277), TRUE, T277)</f>
        <v/>
      </c>
      <c r="P277" s="584">
        <f>IF(I277="", "", IFERROR(VLOOKUP(VALUE(I277), _BaseAbril2026, 5, 0), IFERROR(VLOOKUP(TEXT(I277, "@"), _BaseAbril2026, 5, 0), "")))</f>
        <v/>
      </c>
      <c r="Q277" s="585">
        <f>IFERROR(IF(S277="BDI1", TRUNC(P277*(1+$R$18), 2),IF(S277="BDI2", TRUNC(P277*(1+$Q$18), 2), "")), "")</f>
        <v/>
      </c>
      <c r="R277" s="586">
        <f>_xlfn.IFS(G277="ETAPA", SUMIFS(ValorTotalSemD, Nivel, A277), G277="SUB-ETAPA", SUMIFS(ValorTotalSemD, SubNivel, C277), TRUE, U277)</f>
        <v/>
      </c>
      <c r="S277" s="587">
        <f>IF(G277="","",IF(OR(G277="etapa",G277="sub-etapa"),"",OFFSET(MCQ!M$20,ROW(M277)-ROW(M$20),0)))</f>
        <v/>
      </c>
      <c r="T277" s="588">
        <f>IFERROR(TRUNC(L277*N277,2),"")</f>
        <v/>
      </c>
      <c r="U277" s="589">
        <f>IFERROR(TRUNC(L277*Q277,2),"")</f>
        <v/>
      </c>
    </row>
    <row r="278">
      <c r="A278" s="18">
        <f>OFFSET(MCQ!A$20,ROW(A278)-ROW(A$20),0)</f>
        <v/>
      </c>
      <c r="B278" s="18">
        <f>OFFSET(MCQ!B$20,ROW(B278)-ROW(B$20),0)</f>
        <v/>
      </c>
      <c r="C278" s="18">
        <f>OFFSET(MCQ!C$20,ROW(C278)-ROW(C$20),0)</f>
        <v/>
      </c>
      <c r="D278" s="18">
        <f>OFFSET(MCQ!D$20,ROW(D278)-ROW(D$20),0)</f>
        <v/>
      </c>
      <c r="E278" s="18">
        <f>OFFSET(MCQ!E$20,ROW(E278)-ROW(E$20),0)</f>
        <v/>
      </c>
      <c r="F278" s="18" t="n"/>
      <c r="G278" s="233">
        <f>OFFSET(MCQ!G$20,ROW(G278)-ROW(G$20),0)</f>
        <v/>
      </c>
      <c r="H278" s="583">
        <f>IF(G278="","",OFFSET(MCQ!H$20,ROW(H278)-ROW(H$20),0))</f>
        <v/>
      </c>
      <c r="I278" s="24">
        <f>IF(G278="","",IF(OR(G278="etapa",G278="sub-etapa"),"",OFFSET(MCQ!I$20,ROW(I278)-ROW(I$20),0)))</f>
        <v/>
      </c>
      <c r="J278" s="25">
        <f>IF(G278="","",OFFSET(MCQ!J$20,ROW(J278)-ROW(J$20),0))</f>
        <v/>
      </c>
      <c r="K278" s="24">
        <f>IF(G278="","",IF(OR(G278="etapa",G278="sub-etapa"),"",OFFSET(MCQ!K$20,ROW(K278)-ROW(K$20),0)))</f>
        <v/>
      </c>
      <c r="L278" s="26">
        <f>IF(G278="","",IF(OR(G278="etapa",G278="sub-etapa"),"",TRUNC(OFFSET(MCQ!L$20,ROW(L278)-ROW(L$20),0),2)))</f>
        <v/>
      </c>
      <c r="M278" s="584">
        <f>IF(I278="", "", IFERROR(VLOOKUP(VALUE(I278), _BaseAbril2026, 4, 0), IFERROR(VLOOKUP(TEXT(I278, "@"), _BaseAbril2026, 4, 0), "")))</f>
        <v/>
      </c>
      <c r="N278" s="585">
        <f>IFERROR(IF(S278="BDI1", TRUNC(M278*(1+$O$18), 2),IF(S278="BDI2", TRUNC(M278*(1+$N$18), 2), "")), "")</f>
        <v/>
      </c>
      <c r="O278" s="586">
        <f>_xlfn.IFS(G278="ETAPA", SUMIFS(ValorTotalComD, Nivel, A278), G278="SUB-ETAPA", SUMIFS(ValorTotalComD, SubNivel, C278), TRUE, T278)</f>
        <v/>
      </c>
      <c r="P278" s="584">
        <f>IF(I278="", "", IFERROR(VLOOKUP(VALUE(I278), _BaseAbril2026, 5, 0), IFERROR(VLOOKUP(TEXT(I278, "@"), _BaseAbril2026, 5, 0), "")))</f>
        <v/>
      </c>
      <c r="Q278" s="585">
        <f>IFERROR(IF(S278="BDI1", TRUNC(P278*(1+$R$18), 2),IF(S278="BDI2", TRUNC(P278*(1+$Q$18), 2), "")), "")</f>
        <v/>
      </c>
      <c r="R278" s="586">
        <f>_xlfn.IFS(G278="ETAPA", SUMIFS(ValorTotalSemD, Nivel, A278), G278="SUB-ETAPA", SUMIFS(ValorTotalSemD, SubNivel, C278), TRUE, U278)</f>
        <v/>
      </c>
      <c r="S278" s="587">
        <f>IF(G278="","",IF(OR(G278="etapa",G278="sub-etapa"),"",OFFSET(MCQ!M$20,ROW(M278)-ROW(M$20),0)))</f>
        <v/>
      </c>
      <c r="T278" s="588">
        <f>IFERROR(TRUNC(L278*N278,2),"")</f>
        <v/>
      </c>
      <c r="U278" s="589">
        <f>IFERROR(TRUNC(L278*Q278,2),"")</f>
        <v/>
      </c>
    </row>
    <row r="279">
      <c r="A279" s="18">
        <f>OFFSET(MCQ!A$20,ROW(A279)-ROW(A$20),0)</f>
        <v/>
      </c>
      <c r="B279" s="18">
        <f>OFFSET(MCQ!B$20,ROW(B279)-ROW(B$20),0)</f>
        <v/>
      </c>
      <c r="C279" s="18">
        <f>OFFSET(MCQ!C$20,ROW(C279)-ROW(C$20),0)</f>
        <v/>
      </c>
      <c r="D279" s="18">
        <f>OFFSET(MCQ!D$20,ROW(D279)-ROW(D$20),0)</f>
        <v/>
      </c>
      <c r="E279" s="18">
        <f>OFFSET(MCQ!E$20,ROW(E279)-ROW(E$20),0)</f>
        <v/>
      </c>
      <c r="F279" s="18" t="n"/>
      <c r="G279" s="233">
        <f>OFFSET(MCQ!G$20,ROW(G279)-ROW(G$20),0)</f>
        <v/>
      </c>
      <c r="H279" s="583">
        <f>IF(G279="","",OFFSET(MCQ!H$20,ROW(H279)-ROW(H$20),0))</f>
        <v/>
      </c>
      <c r="I279" s="24">
        <f>IF(G279="","",IF(OR(G279="etapa",G279="sub-etapa"),"",OFFSET(MCQ!I$20,ROW(I279)-ROW(I$20),0)))</f>
        <v/>
      </c>
      <c r="J279" s="25">
        <f>IF(G279="","",OFFSET(MCQ!J$20,ROW(J279)-ROW(J$20),0))</f>
        <v/>
      </c>
      <c r="K279" s="24">
        <f>IF(G279="","",IF(OR(G279="etapa",G279="sub-etapa"),"",OFFSET(MCQ!K$20,ROW(K279)-ROW(K$20),0)))</f>
        <v/>
      </c>
      <c r="L279" s="26">
        <f>IF(G279="","",IF(OR(G279="etapa",G279="sub-etapa"),"",TRUNC(OFFSET(MCQ!L$20,ROW(L279)-ROW(L$20),0),2)))</f>
        <v/>
      </c>
      <c r="M279" s="584">
        <f>IF(I279="", "", IFERROR(VLOOKUP(VALUE(I279), _BaseAbril2026, 4, 0), IFERROR(VLOOKUP(TEXT(I279, "@"), _BaseAbril2026, 4, 0), "")))</f>
        <v/>
      </c>
      <c r="N279" s="585">
        <f>IFERROR(IF(S279="BDI1", TRUNC(M279*(1+$O$18), 2),IF(S279="BDI2", TRUNC(M279*(1+$N$18), 2), "")), "")</f>
        <v/>
      </c>
      <c r="O279" s="586">
        <f>_xlfn.IFS(G279="ETAPA", SUMIFS(ValorTotalComD, Nivel, A279), G279="SUB-ETAPA", SUMIFS(ValorTotalComD, SubNivel, C279), TRUE, T279)</f>
        <v/>
      </c>
      <c r="P279" s="584">
        <f>IF(I279="", "", IFERROR(VLOOKUP(VALUE(I279), _BaseAbril2026, 5, 0), IFERROR(VLOOKUP(TEXT(I279, "@"), _BaseAbril2026, 5, 0), "")))</f>
        <v/>
      </c>
      <c r="Q279" s="585">
        <f>IFERROR(IF(S279="BDI1", TRUNC(P279*(1+$R$18), 2),IF(S279="BDI2", TRUNC(P279*(1+$Q$18), 2), "")), "")</f>
        <v/>
      </c>
      <c r="R279" s="586">
        <f>_xlfn.IFS(G279="ETAPA", SUMIFS(ValorTotalSemD, Nivel, A279), G279="SUB-ETAPA", SUMIFS(ValorTotalSemD, SubNivel, C279), TRUE, U279)</f>
        <v/>
      </c>
      <c r="S279" s="587">
        <f>IF(G279="","",IF(OR(G279="etapa",G279="sub-etapa"),"",OFFSET(MCQ!M$20,ROW(M279)-ROW(M$20),0)))</f>
        <v/>
      </c>
      <c r="T279" s="588">
        <f>IFERROR(TRUNC(L279*N279,2),"")</f>
        <v/>
      </c>
      <c r="U279" s="589">
        <f>IFERROR(TRUNC(L279*Q279,2),"")</f>
        <v/>
      </c>
    </row>
    <row r="280">
      <c r="A280" s="18">
        <f>OFFSET(MCQ!A$20,ROW(A280)-ROW(A$20),0)</f>
        <v/>
      </c>
      <c r="B280" s="18">
        <f>OFFSET(MCQ!B$20,ROW(B280)-ROW(B$20),0)</f>
        <v/>
      </c>
      <c r="C280" s="18">
        <f>OFFSET(MCQ!C$20,ROW(C280)-ROW(C$20),0)</f>
        <v/>
      </c>
      <c r="D280" s="18">
        <f>OFFSET(MCQ!D$20,ROW(D280)-ROW(D$20),0)</f>
        <v/>
      </c>
      <c r="E280" s="18">
        <f>OFFSET(MCQ!E$20,ROW(E280)-ROW(E$20),0)</f>
        <v/>
      </c>
      <c r="F280" s="18" t="n"/>
      <c r="G280" s="233">
        <f>OFFSET(MCQ!G$20,ROW(G280)-ROW(G$20),0)</f>
        <v/>
      </c>
      <c r="H280" s="583">
        <f>IF(G280="","",OFFSET(MCQ!H$20,ROW(H280)-ROW(H$20),0))</f>
        <v/>
      </c>
      <c r="I280" s="24">
        <f>IF(G280="","",IF(OR(G280="etapa",G280="sub-etapa"),"",OFFSET(MCQ!I$20,ROW(I280)-ROW(I$20),0)))</f>
        <v/>
      </c>
      <c r="J280" s="25">
        <f>IF(G280="","",OFFSET(MCQ!J$20,ROW(J280)-ROW(J$20),0))</f>
        <v/>
      </c>
      <c r="K280" s="24">
        <f>IF(G280="","",IF(OR(G280="etapa",G280="sub-etapa"),"",OFFSET(MCQ!K$20,ROW(K280)-ROW(K$20),0)))</f>
        <v/>
      </c>
      <c r="L280" s="26">
        <f>IF(G280="","",IF(OR(G280="etapa",G280="sub-etapa"),"",TRUNC(OFFSET(MCQ!L$20,ROW(L280)-ROW(L$20),0),2)))</f>
        <v/>
      </c>
      <c r="M280" s="584">
        <f>IF(I280="", "", IFERROR(VLOOKUP(VALUE(I280), _BaseAbril2026, 4, 0), IFERROR(VLOOKUP(TEXT(I280, "@"), _BaseAbril2026, 4, 0), "")))</f>
        <v/>
      </c>
      <c r="N280" s="585">
        <f>IFERROR(IF(S280="BDI1", TRUNC(M280*(1+$O$18), 2),IF(S280="BDI2", TRUNC(M280*(1+$N$18), 2), "")), "")</f>
        <v/>
      </c>
      <c r="O280" s="586">
        <f>_xlfn.IFS(G280="ETAPA", SUMIFS(ValorTotalComD, Nivel, A280), G280="SUB-ETAPA", SUMIFS(ValorTotalComD, SubNivel, C280), TRUE, T280)</f>
        <v/>
      </c>
      <c r="P280" s="584">
        <f>IF(I280="", "", IFERROR(VLOOKUP(VALUE(I280), _BaseAbril2026, 5, 0), IFERROR(VLOOKUP(TEXT(I280, "@"), _BaseAbril2026, 5, 0), "")))</f>
        <v/>
      </c>
      <c r="Q280" s="585">
        <f>IFERROR(IF(S280="BDI1", TRUNC(P280*(1+$R$18), 2),IF(S280="BDI2", TRUNC(P280*(1+$Q$18), 2), "")), "")</f>
        <v/>
      </c>
      <c r="R280" s="586">
        <f>_xlfn.IFS(G280="ETAPA", SUMIFS(ValorTotalSemD, Nivel, A280), G280="SUB-ETAPA", SUMIFS(ValorTotalSemD, SubNivel, C280), TRUE, U280)</f>
        <v/>
      </c>
      <c r="S280" s="587">
        <f>IF(G280="","",IF(OR(G280="etapa",G280="sub-etapa"),"",OFFSET(MCQ!M$20,ROW(M280)-ROW(M$20),0)))</f>
        <v/>
      </c>
      <c r="T280" s="588">
        <f>IFERROR(TRUNC(L280*N280,2),"")</f>
        <v/>
      </c>
      <c r="U280" s="589">
        <f>IFERROR(TRUNC(L280*Q280,2),"")</f>
        <v/>
      </c>
    </row>
    <row r="281">
      <c r="A281" s="18">
        <f>OFFSET(MCQ!A$20,ROW(A281)-ROW(A$20),0)</f>
        <v/>
      </c>
      <c r="B281" s="18">
        <f>OFFSET(MCQ!B$20,ROW(B281)-ROW(B$20),0)</f>
        <v/>
      </c>
      <c r="C281" s="18">
        <f>OFFSET(MCQ!C$20,ROW(C281)-ROW(C$20),0)</f>
        <v/>
      </c>
      <c r="D281" s="18">
        <f>OFFSET(MCQ!D$20,ROW(D281)-ROW(D$20),0)</f>
        <v/>
      </c>
      <c r="E281" s="18">
        <f>OFFSET(MCQ!E$20,ROW(E281)-ROW(E$20),0)</f>
        <v/>
      </c>
      <c r="F281" s="18" t="n"/>
      <c r="G281" s="233">
        <f>OFFSET(MCQ!G$20,ROW(G281)-ROW(G$20),0)</f>
        <v/>
      </c>
      <c r="H281" s="583">
        <f>IF(G281="","",OFFSET(MCQ!H$20,ROW(H281)-ROW(H$20),0))</f>
        <v/>
      </c>
      <c r="I281" s="24">
        <f>IF(G281="","",IF(OR(G281="etapa",G281="sub-etapa"),"",OFFSET(MCQ!I$20,ROW(I281)-ROW(I$20),0)))</f>
        <v/>
      </c>
      <c r="J281" s="25">
        <f>IF(G281="","",OFFSET(MCQ!J$20,ROW(J281)-ROW(J$20),0))</f>
        <v/>
      </c>
      <c r="K281" s="24">
        <f>IF(G281="","",IF(OR(G281="etapa",G281="sub-etapa"),"",OFFSET(MCQ!K$20,ROW(K281)-ROW(K$20),0)))</f>
        <v/>
      </c>
      <c r="L281" s="26">
        <f>IF(G281="","",IF(OR(G281="etapa",G281="sub-etapa"),"",TRUNC(OFFSET(MCQ!L$20,ROW(L281)-ROW(L$20),0),2)))</f>
        <v/>
      </c>
      <c r="M281" s="584">
        <f>IF(I281="", "", IFERROR(VLOOKUP(VALUE(I281), _BaseAbril2026, 4, 0), IFERROR(VLOOKUP(TEXT(I281, "@"), _BaseAbril2026, 4, 0), "")))</f>
        <v/>
      </c>
      <c r="N281" s="585">
        <f>IFERROR(IF(S281="BDI1", TRUNC(M281*(1+$O$18), 2),IF(S281="BDI2", TRUNC(M281*(1+$N$18), 2), "")), "")</f>
        <v/>
      </c>
      <c r="O281" s="586">
        <f>_xlfn.IFS(G281="ETAPA", SUMIFS(ValorTotalComD, Nivel, A281), G281="SUB-ETAPA", SUMIFS(ValorTotalComD, SubNivel, C281), TRUE, T281)</f>
        <v/>
      </c>
      <c r="P281" s="584">
        <f>IF(I281="", "", IFERROR(VLOOKUP(VALUE(I281), _BaseAbril2026, 5, 0), IFERROR(VLOOKUP(TEXT(I281, "@"), _BaseAbril2026, 5, 0), "")))</f>
        <v/>
      </c>
      <c r="Q281" s="585">
        <f>IFERROR(IF(S281="BDI1", TRUNC(P281*(1+$R$18), 2),IF(S281="BDI2", TRUNC(P281*(1+$Q$18), 2), "")), "")</f>
        <v/>
      </c>
      <c r="R281" s="586">
        <f>_xlfn.IFS(G281="ETAPA", SUMIFS(ValorTotalSemD, Nivel, A281), G281="SUB-ETAPA", SUMIFS(ValorTotalSemD, SubNivel, C281), TRUE, U281)</f>
        <v/>
      </c>
      <c r="S281" s="587">
        <f>IF(G281="","",IF(OR(G281="etapa",G281="sub-etapa"),"",OFFSET(MCQ!M$20,ROW(M281)-ROW(M$20),0)))</f>
        <v/>
      </c>
      <c r="T281" s="588">
        <f>IFERROR(TRUNC(L281*N281,2),"")</f>
        <v/>
      </c>
      <c r="U281" s="589">
        <f>IFERROR(TRUNC(L281*Q281,2),"")</f>
        <v/>
      </c>
    </row>
    <row r="282">
      <c r="A282" s="18">
        <f>OFFSET(MCQ!A$20,ROW(A282)-ROW(A$20),0)</f>
        <v/>
      </c>
      <c r="B282" s="18">
        <f>OFFSET(MCQ!B$20,ROW(B282)-ROW(B$20),0)</f>
        <v/>
      </c>
      <c r="C282" s="18">
        <f>OFFSET(MCQ!C$20,ROW(C282)-ROW(C$20),0)</f>
        <v/>
      </c>
      <c r="D282" s="18">
        <f>OFFSET(MCQ!D$20,ROW(D282)-ROW(D$20),0)</f>
        <v/>
      </c>
      <c r="E282" s="18">
        <f>OFFSET(MCQ!E$20,ROW(E282)-ROW(E$20),0)</f>
        <v/>
      </c>
      <c r="F282" s="18" t="n"/>
      <c r="G282" s="233">
        <f>OFFSET(MCQ!G$20,ROW(G282)-ROW(G$20),0)</f>
        <v/>
      </c>
      <c r="H282" s="583">
        <f>IF(G282="","",OFFSET(MCQ!H$20,ROW(H282)-ROW(H$20),0))</f>
        <v/>
      </c>
      <c r="I282" s="24">
        <f>IF(G282="","",IF(OR(G282="etapa",G282="sub-etapa"),"",OFFSET(MCQ!I$20,ROW(I282)-ROW(I$20),0)))</f>
        <v/>
      </c>
      <c r="J282" s="25">
        <f>IF(G282="","",OFFSET(MCQ!J$20,ROW(J282)-ROW(J$20),0))</f>
        <v/>
      </c>
      <c r="K282" s="24">
        <f>IF(G282="","",IF(OR(G282="etapa",G282="sub-etapa"),"",OFFSET(MCQ!K$20,ROW(K282)-ROW(K$20),0)))</f>
        <v/>
      </c>
      <c r="L282" s="26">
        <f>IF(G282="","",IF(OR(G282="etapa",G282="sub-etapa"),"",TRUNC(OFFSET(MCQ!L$20,ROW(L282)-ROW(L$20),0),2)))</f>
        <v/>
      </c>
      <c r="M282" s="584">
        <f>IF(I282="", "", IFERROR(VLOOKUP(VALUE(I282), _BaseAbril2026, 4, 0), IFERROR(VLOOKUP(TEXT(I282, "@"), _BaseAbril2026, 4, 0), "")))</f>
        <v/>
      </c>
      <c r="N282" s="585">
        <f>IFERROR(IF(S282="BDI1", TRUNC(M282*(1+$O$18), 2),IF(S282="BDI2", TRUNC(M282*(1+$N$18), 2), "")), "")</f>
        <v/>
      </c>
      <c r="O282" s="586">
        <f>_xlfn.IFS(G282="ETAPA", SUMIFS(ValorTotalComD, Nivel, A282), G282="SUB-ETAPA", SUMIFS(ValorTotalComD, SubNivel, C282), TRUE, T282)</f>
        <v/>
      </c>
      <c r="P282" s="584">
        <f>IF(I282="", "", IFERROR(VLOOKUP(VALUE(I282), _BaseAbril2026, 5, 0), IFERROR(VLOOKUP(TEXT(I282, "@"), _BaseAbril2026, 5, 0), "")))</f>
        <v/>
      </c>
      <c r="Q282" s="585">
        <f>IFERROR(IF(S282="BDI1", TRUNC(P282*(1+$R$18), 2),IF(S282="BDI2", TRUNC(P282*(1+$Q$18), 2), "")), "")</f>
        <v/>
      </c>
      <c r="R282" s="586">
        <f>_xlfn.IFS(G282="ETAPA", SUMIFS(ValorTotalSemD, Nivel, A282), G282="SUB-ETAPA", SUMIFS(ValorTotalSemD, SubNivel, C282), TRUE, U282)</f>
        <v/>
      </c>
      <c r="S282" s="587">
        <f>IF(G282="","",IF(OR(G282="etapa",G282="sub-etapa"),"",OFFSET(MCQ!M$20,ROW(M282)-ROW(M$20),0)))</f>
        <v/>
      </c>
      <c r="T282" s="588">
        <f>IFERROR(TRUNC(L282*N282,2),"")</f>
        <v/>
      </c>
      <c r="U282" s="589">
        <f>IFERROR(TRUNC(L282*Q282,2),"")</f>
        <v/>
      </c>
    </row>
    <row r="283">
      <c r="A283" s="18">
        <f>OFFSET(MCQ!A$20,ROW(A283)-ROW(A$20),0)</f>
        <v/>
      </c>
      <c r="B283" s="18">
        <f>OFFSET(MCQ!B$20,ROW(B283)-ROW(B$20),0)</f>
        <v/>
      </c>
      <c r="C283" s="18">
        <f>OFFSET(MCQ!C$20,ROW(C283)-ROW(C$20),0)</f>
        <v/>
      </c>
      <c r="D283" s="18">
        <f>OFFSET(MCQ!D$20,ROW(D283)-ROW(D$20),0)</f>
        <v/>
      </c>
      <c r="E283" s="18">
        <f>OFFSET(MCQ!E$20,ROW(E283)-ROW(E$20),0)</f>
        <v/>
      </c>
      <c r="F283" s="18" t="n"/>
      <c r="G283" s="233">
        <f>OFFSET(MCQ!G$20,ROW(G283)-ROW(G$20),0)</f>
        <v/>
      </c>
      <c r="H283" s="583">
        <f>IF(G283="","",OFFSET(MCQ!H$20,ROW(H283)-ROW(H$20),0))</f>
        <v/>
      </c>
      <c r="I283" s="24">
        <f>IF(G283="","",IF(OR(G283="etapa",G283="sub-etapa"),"",OFFSET(MCQ!I$20,ROW(I283)-ROW(I$20),0)))</f>
        <v/>
      </c>
      <c r="J283" s="25">
        <f>IF(G283="","",OFFSET(MCQ!J$20,ROW(J283)-ROW(J$20),0))</f>
        <v/>
      </c>
      <c r="K283" s="24">
        <f>IF(G283="","",IF(OR(G283="etapa",G283="sub-etapa"),"",OFFSET(MCQ!K$20,ROW(K283)-ROW(K$20),0)))</f>
        <v/>
      </c>
      <c r="L283" s="26">
        <f>IF(G283="","",IF(OR(G283="etapa",G283="sub-etapa"),"",TRUNC(OFFSET(MCQ!L$20,ROW(L283)-ROW(L$20),0),2)))</f>
        <v/>
      </c>
      <c r="M283" s="584">
        <f>IF(I283="", "", IFERROR(VLOOKUP(VALUE(I283), _BaseAbril2026, 4, 0), IFERROR(VLOOKUP(TEXT(I283, "@"), _BaseAbril2026, 4, 0), "")))</f>
        <v/>
      </c>
      <c r="N283" s="585">
        <f>IFERROR(IF(S283="BDI1", TRUNC(M283*(1+$O$18), 2),IF(S283="BDI2", TRUNC(M283*(1+$N$18), 2), "")), "")</f>
        <v/>
      </c>
      <c r="O283" s="586">
        <f>_xlfn.IFS(G283="ETAPA", SUMIFS(ValorTotalComD, Nivel, A283), G283="SUB-ETAPA", SUMIFS(ValorTotalComD, SubNivel, C283), TRUE, T283)</f>
        <v/>
      </c>
      <c r="P283" s="584">
        <f>IF(I283="", "", IFERROR(VLOOKUP(VALUE(I283), _BaseAbril2026, 5, 0), IFERROR(VLOOKUP(TEXT(I283, "@"), _BaseAbril2026, 5, 0), "")))</f>
        <v/>
      </c>
      <c r="Q283" s="585">
        <f>IFERROR(IF(S283="BDI1", TRUNC(P283*(1+$R$18), 2),IF(S283="BDI2", TRUNC(P283*(1+$Q$18), 2), "")), "")</f>
        <v/>
      </c>
      <c r="R283" s="586">
        <f>_xlfn.IFS(G283="ETAPA", SUMIFS(ValorTotalSemD, Nivel, A283), G283="SUB-ETAPA", SUMIFS(ValorTotalSemD, SubNivel, C283), TRUE, U283)</f>
        <v/>
      </c>
      <c r="S283" s="587">
        <f>IF(G283="","",IF(OR(G283="etapa",G283="sub-etapa"),"",OFFSET(MCQ!M$20,ROW(M283)-ROW(M$20),0)))</f>
        <v/>
      </c>
      <c r="T283" s="588">
        <f>IFERROR(TRUNC(L283*N283,2),"")</f>
        <v/>
      </c>
      <c r="U283" s="589">
        <f>IFERROR(TRUNC(L283*Q283,2),"")</f>
        <v/>
      </c>
    </row>
    <row r="284">
      <c r="A284" s="18">
        <f>OFFSET(MCQ!A$20,ROW(A284)-ROW(A$20),0)</f>
        <v/>
      </c>
      <c r="B284" s="18">
        <f>OFFSET(MCQ!B$20,ROW(B284)-ROW(B$20),0)</f>
        <v/>
      </c>
      <c r="C284" s="18">
        <f>OFFSET(MCQ!C$20,ROW(C284)-ROW(C$20),0)</f>
        <v/>
      </c>
      <c r="D284" s="18">
        <f>OFFSET(MCQ!D$20,ROW(D284)-ROW(D$20),0)</f>
        <v/>
      </c>
      <c r="E284" s="18">
        <f>OFFSET(MCQ!E$20,ROW(E284)-ROW(E$20),0)</f>
        <v/>
      </c>
      <c r="F284" s="18" t="n"/>
      <c r="G284" s="233">
        <f>OFFSET(MCQ!G$20,ROW(G284)-ROW(G$20),0)</f>
        <v/>
      </c>
      <c r="H284" s="583">
        <f>IF(G284="","",OFFSET(MCQ!H$20,ROW(H284)-ROW(H$20),0))</f>
        <v/>
      </c>
      <c r="I284" s="24">
        <f>IF(G284="","",IF(OR(G284="etapa",G284="sub-etapa"),"",OFFSET(MCQ!I$20,ROW(I284)-ROW(I$20),0)))</f>
        <v/>
      </c>
      <c r="J284" s="25">
        <f>IF(G284="","",OFFSET(MCQ!J$20,ROW(J284)-ROW(J$20),0))</f>
        <v/>
      </c>
      <c r="K284" s="24">
        <f>IF(G284="","",IF(OR(G284="etapa",G284="sub-etapa"),"",OFFSET(MCQ!K$20,ROW(K284)-ROW(K$20),0)))</f>
        <v/>
      </c>
      <c r="L284" s="26">
        <f>IF(G284="","",IF(OR(G284="etapa",G284="sub-etapa"),"",TRUNC(OFFSET(MCQ!L$20,ROW(L284)-ROW(L$20),0),2)))</f>
        <v/>
      </c>
      <c r="M284" s="584">
        <f>IF(I284="", "", IFERROR(VLOOKUP(VALUE(I284), _BaseAbril2026, 4, 0), IFERROR(VLOOKUP(TEXT(I284, "@"), _BaseAbril2026, 4, 0), "")))</f>
        <v/>
      </c>
      <c r="N284" s="585">
        <f>IFERROR(IF(S284="BDI1", TRUNC(M284*(1+$O$18), 2),IF(S284="BDI2", TRUNC(M284*(1+$N$18), 2), "")), "")</f>
        <v/>
      </c>
      <c r="O284" s="586">
        <f>_xlfn.IFS(G284="ETAPA", SUMIFS(ValorTotalComD, Nivel, A284), G284="SUB-ETAPA", SUMIFS(ValorTotalComD, SubNivel, C284), TRUE, T284)</f>
        <v/>
      </c>
      <c r="P284" s="584">
        <f>IF(I284="", "", IFERROR(VLOOKUP(VALUE(I284), _BaseAbril2026, 5, 0), IFERROR(VLOOKUP(TEXT(I284, "@"), _BaseAbril2026, 5, 0), "")))</f>
        <v/>
      </c>
      <c r="Q284" s="585">
        <f>IFERROR(IF(S284="BDI1", TRUNC(P284*(1+$R$18), 2),IF(S284="BDI2", TRUNC(P284*(1+$Q$18), 2), "")), "")</f>
        <v/>
      </c>
      <c r="R284" s="586">
        <f>_xlfn.IFS(G284="ETAPA", SUMIFS(ValorTotalSemD, Nivel, A284), G284="SUB-ETAPA", SUMIFS(ValorTotalSemD, SubNivel, C284), TRUE, U284)</f>
        <v/>
      </c>
      <c r="S284" s="587">
        <f>IF(G284="","",IF(OR(G284="etapa",G284="sub-etapa"),"",OFFSET(MCQ!M$20,ROW(M284)-ROW(M$20),0)))</f>
        <v/>
      </c>
      <c r="T284" s="588">
        <f>IFERROR(TRUNC(L284*N284,2),"")</f>
        <v/>
      </c>
      <c r="U284" s="589">
        <f>IFERROR(TRUNC(L284*Q284,2),"")</f>
        <v/>
      </c>
    </row>
    <row r="285">
      <c r="A285" s="18">
        <f>OFFSET(MCQ!A$20,ROW(A285)-ROW(A$20),0)</f>
        <v/>
      </c>
      <c r="B285" s="18">
        <f>OFFSET(MCQ!B$20,ROW(B285)-ROW(B$20),0)</f>
        <v/>
      </c>
      <c r="C285" s="18">
        <f>OFFSET(MCQ!C$20,ROW(C285)-ROW(C$20),0)</f>
        <v/>
      </c>
      <c r="D285" s="18">
        <f>OFFSET(MCQ!D$20,ROW(D285)-ROW(D$20),0)</f>
        <v/>
      </c>
      <c r="E285" s="18">
        <f>OFFSET(MCQ!E$20,ROW(E285)-ROW(E$20),0)</f>
        <v/>
      </c>
      <c r="F285" s="18" t="n"/>
      <c r="G285" s="233">
        <f>OFFSET(MCQ!G$20,ROW(G285)-ROW(G$20),0)</f>
        <v/>
      </c>
      <c r="H285" s="583">
        <f>IF(G285="","",OFFSET(MCQ!H$20,ROW(H285)-ROW(H$20),0))</f>
        <v/>
      </c>
      <c r="I285" s="24">
        <f>IF(G285="","",IF(OR(G285="etapa",G285="sub-etapa"),"",OFFSET(MCQ!I$20,ROW(I285)-ROW(I$20),0)))</f>
        <v/>
      </c>
      <c r="J285" s="25">
        <f>IF(G285="","",OFFSET(MCQ!J$20,ROW(J285)-ROW(J$20),0))</f>
        <v/>
      </c>
      <c r="K285" s="24">
        <f>IF(G285="","",IF(OR(G285="etapa",G285="sub-etapa"),"",OFFSET(MCQ!K$20,ROW(K285)-ROW(K$20),0)))</f>
        <v/>
      </c>
      <c r="L285" s="26">
        <f>IF(G285="","",IF(OR(G285="etapa",G285="sub-etapa"),"",TRUNC(OFFSET(MCQ!L$20,ROW(L285)-ROW(L$20),0),2)))</f>
        <v/>
      </c>
      <c r="M285" s="584">
        <f>IF(I285="", "", IFERROR(VLOOKUP(VALUE(I285), _BaseAbril2026, 4, 0), IFERROR(VLOOKUP(TEXT(I285, "@"), _BaseAbril2026, 4, 0), "")))</f>
        <v/>
      </c>
      <c r="N285" s="585">
        <f>IFERROR(IF(S285="BDI1", TRUNC(M285*(1+$O$18), 2),IF(S285="BDI2", TRUNC(M285*(1+$N$18), 2), "")), "")</f>
        <v/>
      </c>
      <c r="O285" s="586">
        <f>_xlfn.IFS(G285="ETAPA", SUMIFS(ValorTotalComD, Nivel, A285), G285="SUB-ETAPA", SUMIFS(ValorTotalComD, SubNivel, C285), TRUE, T285)</f>
        <v/>
      </c>
      <c r="P285" s="584">
        <f>IF(I285="", "", IFERROR(VLOOKUP(VALUE(I285), _BaseAbril2026, 5, 0), IFERROR(VLOOKUP(TEXT(I285, "@"), _BaseAbril2026, 5, 0), "")))</f>
        <v/>
      </c>
      <c r="Q285" s="585">
        <f>IFERROR(IF(S285="BDI1", TRUNC(P285*(1+$R$18), 2),IF(S285="BDI2", TRUNC(P285*(1+$Q$18), 2), "")), "")</f>
        <v/>
      </c>
      <c r="R285" s="586">
        <f>_xlfn.IFS(G285="ETAPA", SUMIFS(ValorTotalSemD, Nivel, A285), G285="SUB-ETAPA", SUMIFS(ValorTotalSemD, SubNivel, C285), TRUE, U285)</f>
        <v/>
      </c>
      <c r="S285" s="587">
        <f>IF(G285="","",IF(OR(G285="etapa",G285="sub-etapa"),"",OFFSET(MCQ!M$20,ROW(M285)-ROW(M$20),0)))</f>
        <v/>
      </c>
      <c r="T285" s="588">
        <f>IFERROR(TRUNC(L285*N285,2),"")</f>
        <v/>
      </c>
      <c r="U285" s="589">
        <f>IFERROR(TRUNC(L285*Q285,2),"")</f>
        <v/>
      </c>
    </row>
    <row r="286">
      <c r="A286" s="18">
        <f>OFFSET(MCQ!A$20,ROW(A286)-ROW(A$20),0)</f>
        <v/>
      </c>
      <c r="B286" s="18">
        <f>OFFSET(MCQ!B$20,ROW(B286)-ROW(B$20),0)</f>
        <v/>
      </c>
      <c r="C286" s="18">
        <f>OFFSET(MCQ!C$20,ROW(C286)-ROW(C$20),0)</f>
        <v/>
      </c>
      <c r="D286" s="18">
        <f>OFFSET(MCQ!D$20,ROW(D286)-ROW(D$20),0)</f>
        <v/>
      </c>
      <c r="E286" s="18">
        <f>OFFSET(MCQ!E$20,ROW(E286)-ROW(E$20),0)</f>
        <v/>
      </c>
      <c r="F286" s="18" t="n"/>
      <c r="G286" s="233">
        <f>OFFSET(MCQ!G$20,ROW(G286)-ROW(G$20),0)</f>
        <v/>
      </c>
      <c r="H286" s="583">
        <f>IF(G286="","",OFFSET(MCQ!H$20,ROW(H286)-ROW(H$20),0))</f>
        <v/>
      </c>
      <c r="I286" s="24">
        <f>IF(G286="","",IF(OR(G286="etapa",G286="sub-etapa"),"",OFFSET(MCQ!I$20,ROW(I286)-ROW(I$20),0)))</f>
        <v/>
      </c>
      <c r="J286" s="25">
        <f>IF(G286="","",OFFSET(MCQ!J$20,ROW(J286)-ROW(J$20),0))</f>
        <v/>
      </c>
      <c r="K286" s="24">
        <f>IF(G286="","",IF(OR(G286="etapa",G286="sub-etapa"),"",OFFSET(MCQ!K$20,ROW(K286)-ROW(K$20),0)))</f>
        <v/>
      </c>
      <c r="L286" s="26">
        <f>IF(G286="","",IF(OR(G286="etapa",G286="sub-etapa"),"",TRUNC(OFFSET(MCQ!L$20,ROW(L286)-ROW(L$20),0),2)))</f>
        <v/>
      </c>
      <c r="M286" s="584">
        <f>IF(I286="", "", IFERROR(VLOOKUP(VALUE(I286), _BaseAbril2026, 4, 0), IFERROR(VLOOKUP(TEXT(I286, "@"), _BaseAbril2026, 4, 0), "")))</f>
        <v/>
      </c>
      <c r="N286" s="585">
        <f>IFERROR(IF(S286="BDI1", TRUNC(M286*(1+$O$18), 2),IF(S286="BDI2", TRUNC(M286*(1+$N$18), 2), "")), "")</f>
        <v/>
      </c>
      <c r="O286" s="586">
        <f>_xlfn.IFS(G286="ETAPA", SUMIFS(ValorTotalComD, Nivel, A286), G286="SUB-ETAPA", SUMIFS(ValorTotalComD, SubNivel, C286), TRUE, T286)</f>
        <v/>
      </c>
      <c r="P286" s="584">
        <f>IF(I286="", "", IFERROR(VLOOKUP(VALUE(I286), _BaseAbril2026, 5, 0), IFERROR(VLOOKUP(TEXT(I286, "@"), _BaseAbril2026, 5, 0), "")))</f>
        <v/>
      </c>
      <c r="Q286" s="585">
        <f>IFERROR(IF(S286="BDI1", TRUNC(P286*(1+$R$18), 2),IF(S286="BDI2", TRUNC(P286*(1+$Q$18), 2), "")), "")</f>
        <v/>
      </c>
      <c r="R286" s="586">
        <f>_xlfn.IFS(G286="ETAPA", SUMIFS(ValorTotalSemD, Nivel, A286), G286="SUB-ETAPA", SUMIFS(ValorTotalSemD, SubNivel, C286), TRUE, U286)</f>
        <v/>
      </c>
      <c r="S286" s="587">
        <f>IF(G286="","",IF(OR(G286="etapa",G286="sub-etapa"),"",OFFSET(MCQ!M$20,ROW(M286)-ROW(M$20),0)))</f>
        <v/>
      </c>
      <c r="T286" s="588">
        <f>IFERROR(TRUNC(L286*N286,2),"")</f>
        <v/>
      </c>
      <c r="U286" s="589">
        <f>IFERROR(TRUNC(L286*Q286,2),"")</f>
        <v/>
      </c>
    </row>
    <row r="287">
      <c r="A287" s="18">
        <f>OFFSET(MCQ!A$20,ROW(A287)-ROW(A$20),0)</f>
        <v/>
      </c>
      <c r="B287" s="18">
        <f>OFFSET(MCQ!B$20,ROW(B287)-ROW(B$20),0)</f>
        <v/>
      </c>
      <c r="C287" s="18">
        <f>OFFSET(MCQ!C$20,ROW(C287)-ROW(C$20),0)</f>
        <v/>
      </c>
      <c r="D287" s="18">
        <f>OFFSET(MCQ!D$20,ROW(D287)-ROW(D$20),0)</f>
        <v/>
      </c>
      <c r="E287" s="18">
        <f>OFFSET(MCQ!E$20,ROW(E287)-ROW(E$20),0)</f>
        <v/>
      </c>
      <c r="F287" s="18" t="n"/>
      <c r="G287" s="233">
        <f>OFFSET(MCQ!G$20,ROW(G287)-ROW(G$20),0)</f>
        <v/>
      </c>
      <c r="H287" s="583">
        <f>IF(G287="","",OFFSET(MCQ!H$20,ROW(H287)-ROW(H$20),0))</f>
        <v/>
      </c>
      <c r="I287" s="24">
        <f>IF(G287="","",IF(OR(G287="etapa",G287="sub-etapa"),"",OFFSET(MCQ!I$20,ROW(I287)-ROW(I$20),0)))</f>
        <v/>
      </c>
      <c r="J287" s="25">
        <f>IF(G287="","",OFFSET(MCQ!J$20,ROW(J287)-ROW(J$20),0))</f>
        <v/>
      </c>
      <c r="K287" s="24">
        <f>IF(G287="","",IF(OR(G287="etapa",G287="sub-etapa"),"",OFFSET(MCQ!K$20,ROW(K287)-ROW(K$20),0)))</f>
        <v/>
      </c>
      <c r="L287" s="26">
        <f>IF(G287="","",IF(OR(G287="etapa",G287="sub-etapa"),"",TRUNC(OFFSET(MCQ!L$20,ROW(L287)-ROW(L$20),0),2)))</f>
        <v/>
      </c>
      <c r="M287" s="584">
        <f>IF(I287="", "", IFERROR(VLOOKUP(VALUE(I287), _BaseAbril2026, 4, 0), IFERROR(VLOOKUP(TEXT(I287, "@"), _BaseAbril2026, 4, 0), "")))</f>
        <v/>
      </c>
      <c r="N287" s="585">
        <f>IFERROR(IF(S287="BDI1", TRUNC(M287*(1+$O$18), 2),IF(S287="BDI2", TRUNC(M287*(1+$N$18), 2), "")), "")</f>
        <v/>
      </c>
      <c r="O287" s="586">
        <f>_xlfn.IFS(G287="ETAPA", SUMIFS(ValorTotalComD, Nivel, A287), G287="SUB-ETAPA", SUMIFS(ValorTotalComD, SubNivel, C287), TRUE, T287)</f>
        <v/>
      </c>
      <c r="P287" s="584">
        <f>IF(I287="", "", IFERROR(VLOOKUP(VALUE(I287), _BaseAbril2026, 5, 0), IFERROR(VLOOKUP(TEXT(I287, "@"), _BaseAbril2026, 5, 0), "")))</f>
        <v/>
      </c>
      <c r="Q287" s="585">
        <f>IFERROR(IF(S287="BDI1", TRUNC(P287*(1+$R$18), 2),IF(S287="BDI2", TRUNC(P287*(1+$Q$18), 2), "")), "")</f>
        <v/>
      </c>
      <c r="R287" s="586">
        <f>_xlfn.IFS(G287="ETAPA", SUMIFS(ValorTotalSemD, Nivel, A287), G287="SUB-ETAPA", SUMIFS(ValorTotalSemD, SubNivel, C287), TRUE, U287)</f>
        <v/>
      </c>
      <c r="S287" s="587">
        <f>IF(G287="","",IF(OR(G287="etapa",G287="sub-etapa"),"",OFFSET(MCQ!M$20,ROW(M287)-ROW(M$20),0)))</f>
        <v/>
      </c>
      <c r="T287" s="588">
        <f>IFERROR(TRUNC(L287*N287,2),"")</f>
        <v/>
      </c>
      <c r="U287" s="589">
        <f>IFERROR(TRUNC(L287*Q287,2),"")</f>
        <v/>
      </c>
    </row>
    <row r="288">
      <c r="A288" s="18">
        <f>OFFSET(MCQ!A$20,ROW(A288)-ROW(A$20),0)</f>
        <v/>
      </c>
      <c r="B288" s="18">
        <f>OFFSET(MCQ!B$20,ROW(B288)-ROW(B$20),0)</f>
        <v/>
      </c>
      <c r="C288" s="18">
        <f>OFFSET(MCQ!C$20,ROW(C288)-ROW(C$20),0)</f>
        <v/>
      </c>
      <c r="D288" s="18">
        <f>OFFSET(MCQ!D$20,ROW(D288)-ROW(D$20),0)</f>
        <v/>
      </c>
      <c r="E288" s="18">
        <f>OFFSET(MCQ!E$20,ROW(E288)-ROW(E$20),0)</f>
        <v/>
      </c>
      <c r="F288" s="18" t="n"/>
      <c r="G288" s="233">
        <f>OFFSET(MCQ!G$20,ROW(G288)-ROW(G$20),0)</f>
        <v/>
      </c>
      <c r="H288" s="583">
        <f>IF(G288="","",OFFSET(MCQ!H$20,ROW(H288)-ROW(H$20),0))</f>
        <v/>
      </c>
      <c r="I288" s="24">
        <f>IF(G288="","",IF(OR(G288="etapa",G288="sub-etapa"),"",OFFSET(MCQ!I$20,ROW(I288)-ROW(I$20),0)))</f>
        <v/>
      </c>
      <c r="J288" s="25">
        <f>IF(G288="","",OFFSET(MCQ!J$20,ROW(J288)-ROW(J$20),0))</f>
        <v/>
      </c>
      <c r="K288" s="24">
        <f>IF(G288="","",IF(OR(G288="etapa",G288="sub-etapa"),"",OFFSET(MCQ!K$20,ROW(K288)-ROW(K$20),0)))</f>
        <v/>
      </c>
      <c r="L288" s="26">
        <f>IF(G288="","",IF(OR(G288="etapa",G288="sub-etapa"),"",TRUNC(OFFSET(MCQ!L$20,ROW(L288)-ROW(L$20),0),2)))</f>
        <v/>
      </c>
      <c r="M288" s="584">
        <f>IF(I288="", "", IFERROR(VLOOKUP(VALUE(I288), _BaseAbril2026, 4, 0), IFERROR(VLOOKUP(TEXT(I288, "@"), _BaseAbril2026, 4, 0), "")))</f>
        <v/>
      </c>
      <c r="N288" s="585">
        <f>IFERROR(IF(S288="BDI1", TRUNC(M288*(1+$O$18), 2),IF(S288="BDI2", TRUNC(M288*(1+$N$18), 2), "")), "")</f>
        <v/>
      </c>
      <c r="O288" s="586">
        <f>_xlfn.IFS(G288="ETAPA", SUMIFS(ValorTotalComD, Nivel, A288), G288="SUB-ETAPA", SUMIFS(ValorTotalComD, SubNivel, C288), TRUE, T288)</f>
        <v/>
      </c>
      <c r="P288" s="584">
        <f>IF(I288="", "", IFERROR(VLOOKUP(VALUE(I288), _BaseAbril2026, 5, 0), IFERROR(VLOOKUP(TEXT(I288, "@"), _BaseAbril2026, 5, 0), "")))</f>
        <v/>
      </c>
      <c r="Q288" s="585">
        <f>IFERROR(IF(S288="BDI1", TRUNC(P288*(1+$R$18), 2),IF(S288="BDI2", TRUNC(P288*(1+$Q$18), 2), "")), "")</f>
        <v/>
      </c>
      <c r="R288" s="586">
        <f>_xlfn.IFS(G288="ETAPA", SUMIFS(ValorTotalSemD, Nivel, A288), G288="SUB-ETAPA", SUMIFS(ValorTotalSemD, SubNivel, C288), TRUE, U288)</f>
        <v/>
      </c>
      <c r="S288" s="587">
        <f>IF(G288="","",IF(OR(G288="etapa",G288="sub-etapa"),"",OFFSET(MCQ!M$20,ROW(M288)-ROW(M$20),0)))</f>
        <v/>
      </c>
      <c r="T288" s="588">
        <f>IFERROR(TRUNC(L288*N288,2),"")</f>
        <v/>
      </c>
      <c r="U288" s="589">
        <f>IFERROR(TRUNC(L288*Q288,2),"")</f>
        <v/>
      </c>
    </row>
    <row r="289">
      <c r="A289" s="18">
        <f>OFFSET(MCQ!A$20,ROW(A289)-ROW(A$20),0)</f>
        <v/>
      </c>
      <c r="B289" s="18">
        <f>OFFSET(MCQ!B$20,ROW(B289)-ROW(B$20),0)</f>
        <v/>
      </c>
      <c r="C289" s="18">
        <f>OFFSET(MCQ!C$20,ROW(C289)-ROW(C$20),0)</f>
        <v/>
      </c>
      <c r="D289" s="18">
        <f>OFFSET(MCQ!D$20,ROW(D289)-ROW(D$20),0)</f>
        <v/>
      </c>
      <c r="E289" s="18">
        <f>OFFSET(MCQ!E$20,ROW(E289)-ROW(E$20),0)</f>
        <v/>
      </c>
      <c r="F289" s="18" t="n"/>
      <c r="G289" s="233">
        <f>OFFSET(MCQ!G$20,ROW(G289)-ROW(G$20),0)</f>
        <v/>
      </c>
      <c r="H289" s="583">
        <f>IF(G289="","",OFFSET(MCQ!H$20,ROW(H289)-ROW(H$20),0))</f>
        <v/>
      </c>
      <c r="I289" s="24">
        <f>IF(G289="","",IF(OR(G289="etapa",G289="sub-etapa"),"",OFFSET(MCQ!I$20,ROW(I289)-ROW(I$20),0)))</f>
        <v/>
      </c>
      <c r="J289" s="25">
        <f>IF(G289="","",OFFSET(MCQ!J$20,ROW(J289)-ROW(J$20),0))</f>
        <v/>
      </c>
      <c r="K289" s="24">
        <f>IF(G289="","",IF(OR(G289="etapa",G289="sub-etapa"),"",OFFSET(MCQ!K$20,ROW(K289)-ROW(K$20),0)))</f>
        <v/>
      </c>
      <c r="L289" s="26">
        <f>IF(G289="","",IF(OR(G289="etapa",G289="sub-etapa"),"",TRUNC(OFFSET(MCQ!L$20,ROW(L289)-ROW(L$20),0),2)))</f>
        <v/>
      </c>
      <c r="M289" s="584">
        <f>IF(I289="", "", IFERROR(VLOOKUP(VALUE(I289), _BaseAbril2026, 4, 0), IFERROR(VLOOKUP(TEXT(I289, "@"), _BaseAbril2026, 4, 0), "")))</f>
        <v/>
      </c>
      <c r="N289" s="585">
        <f>IFERROR(IF(S289="BDI1", TRUNC(M289*(1+$O$18), 2),IF(S289="BDI2", TRUNC(M289*(1+$N$18), 2), "")), "")</f>
        <v/>
      </c>
      <c r="O289" s="586">
        <f>_xlfn.IFS(G289="ETAPA", SUMIFS(ValorTotalComD, Nivel, A289), G289="SUB-ETAPA", SUMIFS(ValorTotalComD, SubNivel, C289), TRUE, T289)</f>
        <v/>
      </c>
      <c r="P289" s="584">
        <f>IF(I289="", "", IFERROR(VLOOKUP(VALUE(I289), _BaseAbril2026, 5, 0), IFERROR(VLOOKUP(TEXT(I289, "@"), _BaseAbril2026, 5, 0), "")))</f>
        <v/>
      </c>
      <c r="Q289" s="585">
        <f>IFERROR(IF(S289="BDI1", TRUNC(P289*(1+$R$18), 2),IF(S289="BDI2", TRUNC(P289*(1+$Q$18), 2), "")), "")</f>
        <v/>
      </c>
      <c r="R289" s="586">
        <f>_xlfn.IFS(G289="ETAPA", SUMIFS(ValorTotalSemD, Nivel, A289), G289="SUB-ETAPA", SUMIFS(ValorTotalSemD, SubNivel, C289), TRUE, U289)</f>
        <v/>
      </c>
      <c r="S289" s="587">
        <f>IF(G289="","",IF(OR(G289="etapa",G289="sub-etapa"),"",OFFSET(MCQ!M$20,ROW(M289)-ROW(M$20),0)))</f>
        <v/>
      </c>
      <c r="T289" s="588">
        <f>IFERROR(TRUNC(L289*N289,2),"")</f>
        <v/>
      </c>
      <c r="U289" s="589">
        <f>IFERROR(TRUNC(L289*Q289,2),"")</f>
        <v/>
      </c>
    </row>
    <row r="290">
      <c r="A290" s="18">
        <f>OFFSET(MCQ!A$20,ROW(A290)-ROW(A$20),0)</f>
        <v/>
      </c>
      <c r="B290" s="18">
        <f>OFFSET(MCQ!B$20,ROW(B290)-ROW(B$20),0)</f>
        <v/>
      </c>
      <c r="C290" s="18">
        <f>OFFSET(MCQ!C$20,ROW(C290)-ROW(C$20),0)</f>
        <v/>
      </c>
      <c r="D290" s="18">
        <f>OFFSET(MCQ!D$20,ROW(D290)-ROW(D$20),0)</f>
        <v/>
      </c>
      <c r="E290" s="18">
        <f>OFFSET(MCQ!E$20,ROW(E290)-ROW(E$20),0)</f>
        <v/>
      </c>
      <c r="F290" s="18" t="n"/>
      <c r="G290" s="233">
        <f>OFFSET(MCQ!G$20,ROW(G290)-ROW(G$20),0)</f>
        <v/>
      </c>
      <c r="H290" s="583">
        <f>IF(G290="","",OFFSET(MCQ!H$20,ROW(H290)-ROW(H$20),0))</f>
        <v/>
      </c>
      <c r="I290" s="24">
        <f>IF(G290="","",IF(OR(G290="etapa",G290="sub-etapa"),"",OFFSET(MCQ!I$20,ROW(I290)-ROW(I$20),0)))</f>
        <v/>
      </c>
      <c r="J290" s="25">
        <f>IF(G290="","",OFFSET(MCQ!J$20,ROW(J290)-ROW(J$20),0))</f>
        <v/>
      </c>
      <c r="K290" s="24">
        <f>IF(G290="","",IF(OR(G290="etapa",G290="sub-etapa"),"",OFFSET(MCQ!K$20,ROW(K290)-ROW(K$20),0)))</f>
        <v/>
      </c>
      <c r="L290" s="26">
        <f>IF(G290="","",IF(OR(G290="etapa",G290="sub-etapa"),"",TRUNC(OFFSET(MCQ!L$20,ROW(L290)-ROW(L$20),0),2)))</f>
        <v/>
      </c>
      <c r="M290" s="584">
        <f>IF(I290="", "", IFERROR(VLOOKUP(VALUE(I290), _BaseAbril2026, 4, 0), IFERROR(VLOOKUP(TEXT(I290, "@"), _BaseAbril2026, 4, 0), "")))</f>
        <v/>
      </c>
      <c r="N290" s="585">
        <f>IFERROR(IF(S290="BDI1", TRUNC(M290*(1+$O$18), 2),IF(S290="BDI2", TRUNC(M290*(1+$N$18), 2), "")), "")</f>
        <v/>
      </c>
      <c r="O290" s="586">
        <f>_xlfn.IFS(G290="ETAPA", SUMIFS(ValorTotalComD, Nivel, A290), G290="SUB-ETAPA", SUMIFS(ValorTotalComD, SubNivel, C290), TRUE, T290)</f>
        <v/>
      </c>
      <c r="P290" s="584">
        <f>IF(I290="", "", IFERROR(VLOOKUP(VALUE(I290), _BaseAbril2026, 5, 0), IFERROR(VLOOKUP(TEXT(I290, "@"), _BaseAbril2026, 5, 0), "")))</f>
        <v/>
      </c>
      <c r="Q290" s="585">
        <f>IFERROR(IF(S290="BDI1", TRUNC(P290*(1+$R$18), 2),IF(S290="BDI2", TRUNC(P290*(1+$Q$18), 2), "")), "")</f>
        <v/>
      </c>
      <c r="R290" s="586">
        <f>_xlfn.IFS(G290="ETAPA", SUMIFS(ValorTotalSemD, Nivel, A290), G290="SUB-ETAPA", SUMIFS(ValorTotalSemD, SubNivel, C290), TRUE, U290)</f>
        <v/>
      </c>
      <c r="S290" s="587">
        <f>IF(G290="","",IF(OR(G290="etapa",G290="sub-etapa"),"",OFFSET(MCQ!M$20,ROW(M290)-ROW(M$20),0)))</f>
        <v/>
      </c>
      <c r="T290" s="588">
        <f>IFERROR(TRUNC(L290*N290,2),"")</f>
        <v/>
      </c>
      <c r="U290" s="589">
        <f>IFERROR(TRUNC(L290*Q290,2),"")</f>
        <v/>
      </c>
    </row>
    <row r="291">
      <c r="A291" s="18">
        <f>OFFSET(MCQ!A$20,ROW(A291)-ROW(A$20),0)</f>
        <v/>
      </c>
      <c r="B291" s="18">
        <f>OFFSET(MCQ!B$20,ROW(B291)-ROW(B$20),0)</f>
        <v/>
      </c>
      <c r="C291" s="18">
        <f>OFFSET(MCQ!C$20,ROW(C291)-ROW(C$20),0)</f>
        <v/>
      </c>
      <c r="D291" s="18">
        <f>OFFSET(MCQ!D$20,ROW(D291)-ROW(D$20),0)</f>
        <v/>
      </c>
      <c r="E291" s="18">
        <f>OFFSET(MCQ!E$20,ROW(E291)-ROW(E$20),0)</f>
        <v/>
      </c>
      <c r="F291" s="18" t="n"/>
      <c r="G291" s="233">
        <f>OFFSET(MCQ!G$20,ROW(G291)-ROW(G$20),0)</f>
        <v/>
      </c>
      <c r="H291" s="583">
        <f>IF(G291="","",OFFSET(MCQ!H$20,ROW(H291)-ROW(H$20),0))</f>
        <v/>
      </c>
      <c r="I291" s="24">
        <f>IF(G291="","",IF(OR(G291="etapa",G291="sub-etapa"),"",OFFSET(MCQ!I$20,ROW(I291)-ROW(I$20),0)))</f>
        <v/>
      </c>
      <c r="J291" s="25">
        <f>IF(G291="","",OFFSET(MCQ!J$20,ROW(J291)-ROW(J$20),0))</f>
        <v/>
      </c>
      <c r="K291" s="24">
        <f>IF(G291="","",IF(OR(G291="etapa",G291="sub-etapa"),"",OFFSET(MCQ!K$20,ROW(K291)-ROW(K$20),0)))</f>
        <v/>
      </c>
      <c r="L291" s="26">
        <f>IF(G291="","",IF(OR(G291="etapa",G291="sub-etapa"),"",TRUNC(OFFSET(MCQ!L$20,ROW(L291)-ROW(L$20),0),2)))</f>
        <v/>
      </c>
      <c r="M291" s="584">
        <f>IF(I291="", "", IFERROR(VLOOKUP(VALUE(I291), _BaseAbril2026, 4, 0), IFERROR(VLOOKUP(TEXT(I291, "@"), _BaseAbril2026, 4, 0), "")))</f>
        <v/>
      </c>
      <c r="N291" s="585">
        <f>IFERROR(IF(S291="BDI1", TRUNC(M291*(1+$O$18), 2),IF(S291="BDI2", TRUNC(M291*(1+$N$18), 2), "")), "")</f>
        <v/>
      </c>
      <c r="O291" s="586">
        <f>_xlfn.IFS(G291="ETAPA", SUMIFS(ValorTotalComD, Nivel, A291), G291="SUB-ETAPA", SUMIFS(ValorTotalComD, SubNivel, C291), TRUE, T291)</f>
        <v/>
      </c>
      <c r="P291" s="584">
        <f>IF(I291="", "", IFERROR(VLOOKUP(VALUE(I291), _BaseAbril2026, 5, 0), IFERROR(VLOOKUP(TEXT(I291, "@"), _BaseAbril2026, 5, 0), "")))</f>
        <v/>
      </c>
      <c r="Q291" s="585">
        <f>IFERROR(IF(S291="BDI1", TRUNC(P291*(1+$R$18), 2),IF(S291="BDI2", TRUNC(P291*(1+$Q$18), 2), "")), "")</f>
        <v/>
      </c>
      <c r="R291" s="586">
        <f>_xlfn.IFS(G291="ETAPA", SUMIFS(ValorTotalSemD, Nivel, A291), G291="SUB-ETAPA", SUMIFS(ValorTotalSemD, SubNivel, C291), TRUE, U291)</f>
        <v/>
      </c>
      <c r="S291" s="587">
        <f>IF(G291="","",IF(OR(G291="etapa",G291="sub-etapa"),"",OFFSET(MCQ!M$20,ROW(M291)-ROW(M$20),0)))</f>
        <v/>
      </c>
      <c r="T291" s="588">
        <f>IFERROR(TRUNC(L291*N291,2),"")</f>
        <v/>
      </c>
      <c r="U291" s="589">
        <f>IFERROR(TRUNC(L291*Q291,2),"")</f>
        <v/>
      </c>
    </row>
    <row r="292">
      <c r="A292" s="18">
        <f>OFFSET(MCQ!A$20,ROW(A292)-ROW(A$20),0)</f>
        <v/>
      </c>
      <c r="B292" s="18">
        <f>OFFSET(MCQ!B$20,ROW(B292)-ROW(B$20),0)</f>
        <v/>
      </c>
      <c r="C292" s="18">
        <f>OFFSET(MCQ!C$20,ROW(C292)-ROW(C$20),0)</f>
        <v/>
      </c>
      <c r="D292" s="18">
        <f>OFFSET(MCQ!D$20,ROW(D292)-ROW(D$20),0)</f>
        <v/>
      </c>
      <c r="E292" s="18">
        <f>OFFSET(MCQ!E$20,ROW(E292)-ROW(E$20),0)</f>
        <v/>
      </c>
      <c r="F292" s="18" t="n"/>
      <c r="G292" s="233">
        <f>OFFSET(MCQ!G$20,ROW(G292)-ROW(G$20),0)</f>
        <v/>
      </c>
      <c r="H292" s="583">
        <f>IF(G292="","",OFFSET(MCQ!H$20,ROW(H292)-ROW(H$20),0))</f>
        <v/>
      </c>
      <c r="I292" s="24">
        <f>IF(G292="","",IF(OR(G292="etapa",G292="sub-etapa"),"",OFFSET(MCQ!I$20,ROW(I292)-ROW(I$20),0)))</f>
        <v/>
      </c>
      <c r="J292" s="25">
        <f>IF(G292="","",OFFSET(MCQ!J$20,ROW(J292)-ROW(J$20),0))</f>
        <v/>
      </c>
      <c r="K292" s="24">
        <f>IF(G292="","",IF(OR(G292="etapa",G292="sub-etapa"),"",OFFSET(MCQ!K$20,ROW(K292)-ROW(K$20),0)))</f>
        <v/>
      </c>
      <c r="L292" s="26">
        <f>IF(G292="","",IF(OR(G292="etapa",G292="sub-etapa"),"",TRUNC(OFFSET(MCQ!L$20,ROW(L292)-ROW(L$20),0),2)))</f>
        <v/>
      </c>
      <c r="M292" s="584">
        <f>IF(I292="", "", IFERROR(VLOOKUP(VALUE(I292), _BaseAbril2026, 4, 0), IFERROR(VLOOKUP(TEXT(I292, "@"), _BaseAbril2026, 4, 0), "")))</f>
        <v/>
      </c>
      <c r="N292" s="585">
        <f>IFERROR(IF(S292="BDI1", TRUNC(M292*(1+$O$18), 2),IF(S292="BDI2", TRUNC(M292*(1+$N$18), 2), "")), "")</f>
        <v/>
      </c>
      <c r="O292" s="586">
        <f>_xlfn.IFS(G292="ETAPA", SUMIFS(ValorTotalComD, Nivel, A292), G292="SUB-ETAPA", SUMIFS(ValorTotalComD, SubNivel, C292), TRUE, T292)</f>
        <v/>
      </c>
      <c r="P292" s="584">
        <f>IF(I292="", "", IFERROR(VLOOKUP(VALUE(I292), _BaseAbril2026, 5, 0), IFERROR(VLOOKUP(TEXT(I292, "@"), _BaseAbril2026, 5, 0), "")))</f>
        <v/>
      </c>
      <c r="Q292" s="585">
        <f>IFERROR(IF(S292="BDI1", TRUNC(P292*(1+$R$18), 2),IF(S292="BDI2", TRUNC(P292*(1+$Q$18), 2), "")), "")</f>
        <v/>
      </c>
      <c r="R292" s="586">
        <f>_xlfn.IFS(G292="ETAPA", SUMIFS(ValorTotalSemD, Nivel, A292), G292="SUB-ETAPA", SUMIFS(ValorTotalSemD, SubNivel, C292), TRUE, U292)</f>
        <v/>
      </c>
      <c r="S292" s="587">
        <f>IF(G292="","",IF(OR(G292="etapa",G292="sub-etapa"),"",OFFSET(MCQ!M$20,ROW(M292)-ROW(M$20),0)))</f>
        <v/>
      </c>
      <c r="T292" s="588">
        <f>IFERROR(TRUNC(L292*N292,2),"")</f>
        <v/>
      </c>
      <c r="U292" s="589">
        <f>IFERROR(TRUNC(L292*Q292,2),"")</f>
        <v/>
      </c>
    </row>
    <row r="293">
      <c r="A293" s="18">
        <f>OFFSET(MCQ!A$20,ROW(A293)-ROW(A$20),0)</f>
        <v/>
      </c>
      <c r="B293" s="18">
        <f>OFFSET(MCQ!B$20,ROW(B293)-ROW(B$20),0)</f>
        <v/>
      </c>
      <c r="C293" s="18">
        <f>OFFSET(MCQ!C$20,ROW(C293)-ROW(C$20),0)</f>
        <v/>
      </c>
      <c r="D293" s="18">
        <f>OFFSET(MCQ!D$20,ROW(D293)-ROW(D$20),0)</f>
        <v/>
      </c>
      <c r="E293" s="18">
        <f>OFFSET(MCQ!E$20,ROW(E293)-ROW(E$20),0)</f>
        <v/>
      </c>
      <c r="F293" s="18" t="n"/>
      <c r="G293" s="233">
        <f>OFFSET(MCQ!G$20,ROW(G293)-ROW(G$20),0)</f>
        <v/>
      </c>
      <c r="H293" s="583">
        <f>IF(G293="","",OFFSET(MCQ!H$20,ROW(H293)-ROW(H$20),0))</f>
        <v/>
      </c>
      <c r="I293" s="24">
        <f>IF(G293="","",IF(OR(G293="etapa",G293="sub-etapa"),"",OFFSET(MCQ!I$20,ROW(I293)-ROW(I$20),0)))</f>
        <v/>
      </c>
      <c r="J293" s="25">
        <f>IF(G293="","",OFFSET(MCQ!J$20,ROW(J293)-ROW(J$20),0))</f>
        <v/>
      </c>
      <c r="K293" s="24">
        <f>IF(G293="","",IF(OR(G293="etapa",G293="sub-etapa"),"",OFFSET(MCQ!K$20,ROW(K293)-ROW(K$20),0)))</f>
        <v/>
      </c>
      <c r="L293" s="26">
        <f>IF(G293="","",IF(OR(G293="etapa",G293="sub-etapa"),"",TRUNC(OFFSET(MCQ!L$20,ROW(L293)-ROW(L$20),0),2)))</f>
        <v/>
      </c>
      <c r="M293" s="584">
        <f>IF(I293="", "", IFERROR(VLOOKUP(VALUE(I293), _BaseAbril2026, 4, 0), IFERROR(VLOOKUP(TEXT(I293, "@"), _BaseAbril2026, 4, 0), "")))</f>
        <v/>
      </c>
      <c r="N293" s="585">
        <f>IFERROR(IF(S293="BDI1", TRUNC(M293*(1+$O$18), 2),IF(S293="BDI2", TRUNC(M293*(1+$N$18), 2), "")), "")</f>
        <v/>
      </c>
      <c r="O293" s="586">
        <f>_xlfn.IFS(G293="ETAPA", SUMIFS(ValorTotalComD, Nivel, A293), G293="SUB-ETAPA", SUMIFS(ValorTotalComD, SubNivel, C293), TRUE, T293)</f>
        <v/>
      </c>
      <c r="P293" s="584">
        <f>IF(I293="", "", IFERROR(VLOOKUP(VALUE(I293), _BaseAbril2026, 5, 0), IFERROR(VLOOKUP(TEXT(I293, "@"), _BaseAbril2026, 5, 0), "")))</f>
        <v/>
      </c>
      <c r="Q293" s="585">
        <f>IFERROR(IF(S293="BDI1", TRUNC(P293*(1+$R$18), 2),IF(S293="BDI2", TRUNC(P293*(1+$Q$18), 2), "")), "")</f>
        <v/>
      </c>
      <c r="R293" s="586">
        <f>_xlfn.IFS(G293="ETAPA", SUMIFS(ValorTotalSemD, Nivel, A293), G293="SUB-ETAPA", SUMIFS(ValorTotalSemD, SubNivel, C293), TRUE, U293)</f>
        <v/>
      </c>
      <c r="S293" s="587">
        <f>IF(G293="","",IF(OR(G293="etapa",G293="sub-etapa"),"",OFFSET(MCQ!M$20,ROW(M293)-ROW(M$20),0)))</f>
        <v/>
      </c>
      <c r="T293" s="588">
        <f>IFERROR(TRUNC(L293*N293,2),"")</f>
        <v/>
      </c>
      <c r="U293" s="589">
        <f>IFERROR(TRUNC(L293*Q293,2),"")</f>
        <v/>
      </c>
    </row>
    <row r="294">
      <c r="A294" s="18">
        <f>OFFSET(MCQ!A$20,ROW(A294)-ROW(A$20),0)</f>
        <v/>
      </c>
      <c r="B294" s="18">
        <f>OFFSET(MCQ!B$20,ROW(B294)-ROW(B$20),0)</f>
        <v/>
      </c>
      <c r="C294" s="18">
        <f>OFFSET(MCQ!C$20,ROW(C294)-ROW(C$20),0)</f>
        <v/>
      </c>
      <c r="D294" s="18">
        <f>OFFSET(MCQ!D$20,ROW(D294)-ROW(D$20),0)</f>
        <v/>
      </c>
      <c r="E294" s="18">
        <f>OFFSET(MCQ!E$20,ROW(E294)-ROW(E$20),0)</f>
        <v/>
      </c>
      <c r="F294" s="18" t="n"/>
      <c r="G294" s="233">
        <f>OFFSET(MCQ!G$20,ROW(G294)-ROW(G$20),0)</f>
        <v/>
      </c>
      <c r="H294" s="583">
        <f>IF(G294="","",OFFSET(MCQ!H$20,ROW(H294)-ROW(H$20),0))</f>
        <v/>
      </c>
      <c r="I294" s="24">
        <f>IF(G294="","",IF(OR(G294="etapa",G294="sub-etapa"),"",OFFSET(MCQ!I$20,ROW(I294)-ROW(I$20),0)))</f>
        <v/>
      </c>
      <c r="J294" s="25">
        <f>IF(G294="","",OFFSET(MCQ!J$20,ROW(J294)-ROW(J$20),0))</f>
        <v/>
      </c>
      <c r="K294" s="24">
        <f>IF(G294="","",IF(OR(G294="etapa",G294="sub-etapa"),"",OFFSET(MCQ!K$20,ROW(K294)-ROW(K$20),0)))</f>
        <v/>
      </c>
      <c r="L294" s="26">
        <f>IF(G294="","",IF(OR(G294="etapa",G294="sub-etapa"),"",TRUNC(OFFSET(MCQ!L$20,ROW(L294)-ROW(L$20),0),2)))</f>
        <v/>
      </c>
      <c r="M294" s="584">
        <f>IF(I294="", "", IFERROR(VLOOKUP(VALUE(I294), _BaseAbril2026, 4, 0), IFERROR(VLOOKUP(TEXT(I294, "@"), _BaseAbril2026, 4, 0), "")))</f>
        <v/>
      </c>
      <c r="N294" s="585">
        <f>IFERROR(IF(S294="BDI1", TRUNC(M294*(1+$O$18), 2),IF(S294="BDI2", TRUNC(M294*(1+$N$18), 2), "")), "")</f>
        <v/>
      </c>
      <c r="O294" s="586">
        <f>_xlfn.IFS(G294="ETAPA", SUMIFS(ValorTotalComD, Nivel, A294), G294="SUB-ETAPA", SUMIFS(ValorTotalComD, SubNivel, C294), TRUE, T294)</f>
        <v/>
      </c>
      <c r="P294" s="584">
        <f>IF(I294="", "", IFERROR(VLOOKUP(VALUE(I294), _BaseAbril2026, 5, 0), IFERROR(VLOOKUP(TEXT(I294, "@"), _BaseAbril2026, 5, 0), "")))</f>
        <v/>
      </c>
      <c r="Q294" s="585">
        <f>IFERROR(IF(S294="BDI1", TRUNC(P294*(1+$R$18), 2),IF(S294="BDI2", TRUNC(P294*(1+$Q$18), 2), "")), "")</f>
        <v/>
      </c>
      <c r="R294" s="586">
        <f>_xlfn.IFS(G294="ETAPA", SUMIFS(ValorTotalSemD, Nivel, A294), G294="SUB-ETAPA", SUMIFS(ValorTotalSemD, SubNivel, C294), TRUE, U294)</f>
        <v/>
      </c>
      <c r="S294" s="587">
        <f>IF(G294="","",IF(OR(G294="etapa",G294="sub-etapa"),"",OFFSET(MCQ!M$20,ROW(M294)-ROW(M$20),0)))</f>
        <v/>
      </c>
      <c r="T294" s="588">
        <f>IFERROR(TRUNC(L294*N294,2),"")</f>
        <v/>
      </c>
      <c r="U294" s="589">
        <f>IFERROR(TRUNC(L294*Q294,2),"")</f>
        <v/>
      </c>
    </row>
    <row r="295">
      <c r="A295" s="18">
        <f>OFFSET(MCQ!A$20,ROW(A295)-ROW(A$20),0)</f>
        <v/>
      </c>
      <c r="B295" s="18">
        <f>OFFSET(MCQ!B$20,ROW(B295)-ROW(B$20),0)</f>
        <v/>
      </c>
      <c r="C295" s="18">
        <f>OFFSET(MCQ!C$20,ROW(C295)-ROW(C$20),0)</f>
        <v/>
      </c>
      <c r="D295" s="18">
        <f>OFFSET(MCQ!D$20,ROW(D295)-ROW(D$20),0)</f>
        <v/>
      </c>
      <c r="E295" s="18">
        <f>OFFSET(MCQ!E$20,ROW(E295)-ROW(E$20),0)</f>
        <v/>
      </c>
      <c r="F295" s="18" t="n"/>
      <c r="G295" s="233">
        <f>OFFSET(MCQ!G$20,ROW(G295)-ROW(G$20),0)</f>
        <v/>
      </c>
      <c r="H295" s="583">
        <f>IF(G295="","",OFFSET(MCQ!H$20,ROW(H295)-ROW(H$20),0))</f>
        <v/>
      </c>
      <c r="I295" s="24">
        <f>IF(G295="","",IF(OR(G295="etapa",G295="sub-etapa"),"",OFFSET(MCQ!I$20,ROW(I295)-ROW(I$20),0)))</f>
        <v/>
      </c>
      <c r="J295" s="25">
        <f>IF(G295="","",OFFSET(MCQ!J$20,ROW(J295)-ROW(J$20),0))</f>
        <v/>
      </c>
      <c r="K295" s="24">
        <f>IF(G295="","",IF(OR(G295="etapa",G295="sub-etapa"),"",OFFSET(MCQ!K$20,ROW(K295)-ROW(K$20),0)))</f>
        <v/>
      </c>
      <c r="L295" s="26">
        <f>IF(G295="","",IF(OR(G295="etapa",G295="sub-etapa"),"",TRUNC(OFFSET(MCQ!L$20,ROW(L295)-ROW(L$20),0),2)))</f>
        <v/>
      </c>
      <c r="M295" s="584">
        <f>IF(I295="", "", IFERROR(VLOOKUP(VALUE(I295), _BaseAbril2026, 4, 0), IFERROR(VLOOKUP(TEXT(I295, "@"), _BaseAbril2026, 4, 0), "")))</f>
        <v/>
      </c>
      <c r="N295" s="585">
        <f>IFERROR(IF(S295="BDI1", TRUNC(M295*(1+$O$18), 2),IF(S295="BDI2", TRUNC(M295*(1+$N$18), 2), "")), "")</f>
        <v/>
      </c>
      <c r="O295" s="586">
        <f>_xlfn.IFS(G295="ETAPA", SUMIFS(ValorTotalComD, Nivel, A295), G295="SUB-ETAPA", SUMIFS(ValorTotalComD, SubNivel, C295), TRUE, T295)</f>
        <v/>
      </c>
      <c r="P295" s="584">
        <f>IF(I295="", "", IFERROR(VLOOKUP(VALUE(I295), _BaseAbril2026, 5, 0), IFERROR(VLOOKUP(TEXT(I295, "@"), _BaseAbril2026, 5, 0), "")))</f>
        <v/>
      </c>
      <c r="Q295" s="585">
        <f>IFERROR(IF(S295="BDI1", TRUNC(P295*(1+$R$18), 2),IF(S295="BDI2", TRUNC(P295*(1+$Q$18), 2), "")), "")</f>
        <v/>
      </c>
      <c r="R295" s="586">
        <f>_xlfn.IFS(G295="ETAPA", SUMIFS(ValorTotalSemD, Nivel, A295), G295="SUB-ETAPA", SUMIFS(ValorTotalSemD, SubNivel, C295), TRUE, U295)</f>
        <v/>
      </c>
      <c r="S295" s="587">
        <f>IF(G295="","",IF(OR(G295="etapa",G295="sub-etapa"),"",OFFSET(MCQ!M$20,ROW(M295)-ROW(M$20),0)))</f>
        <v/>
      </c>
      <c r="T295" s="588">
        <f>IFERROR(TRUNC(L295*N295,2),"")</f>
        <v/>
      </c>
      <c r="U295" s="589">
        <f>IFERROR(TRUNC(L295*Q295,2),"")</f>
        <v/>
      </c>
    </row>
    <row r="296">
      <c r="A296" s="18">
        <f>OFFSET(MCQ!A$20,ROW(A296)-ROW(A$20),0)</f>
        <v/>
      </c>
      <c r="B296" s="18">
        <f>OFFSET(MCQ!B$20,ROW(B296)-ROW(B$20),0)</f>
        <v/>
      </c>
      <c r="C296" s="18">
        <f>OFFSET(MCQ!C$20,ROW(C296)-ROW(C$20),0)</f>
        <v/>
      </c>
      <c r="D296" s="18">
        <f>OFFSET(MCQ!D$20,ROW(D296)-ROW(D$20),0)</f>
        <v/>
      </c>
      <c r="E296" s="18">
        <f>OFFSET(MCQ!E$20,ROW(E296)-ROW(E$20),0)</f>
        <v/>
      </c>
      <c r="F296" s="18" t="n"/>
      <c r="G296" s="233">
        <f>OFFSET(MCQ!G$20,ROW(G296)-ROW(G$20),0)</f>
        <v/>
      </c>
      <c r="H296" s="583">
        <f>IF(G296="","",OFFSET(MCQ!H$20,ROW(H296)-ROW(H$20),0))</f>
        <v/>
      </c>
      <c r="I296" s="24">
        <f>IF(G296="","",IF(OR(G296="etapa",G296="sub-etapa"),"",OFFSET(MCQ!I$20,ROW(I296)-ROW(I$20),0)))</f>
        <v/>
      </c>
      <c r="J296" s="25">
        <f>IF(G296="","",OFFSET(MCQ!J$20,ROW(J296)-ROW(J$20),0))</f>
        <v/>
      </c>
      <c r="K296" s="24">
        <f>IF(G296="","",IF(OR(G296="etapa",G296="sub-etapa"),"",OFFSET(MCQ!K$20,ROW(K296)-ROW(K$20),0)))</f>
        <v/>
      </c>
      <c r="L296" s="26">
        <f>IF(G296="","",IF(OR(G296="etapa",G296="sub-etapa"),"",TRUNC(OFFSET(MCQ!L$20,ROW(L296)-ROW(L$20),0),2)))</f>
        <v/>
      </c>
      <c r="M296" s="584">
        <f>IF(I296="", "", IFERROR(VLOOKUP(VALUE(I296), _BaseAbril2026, 4, 0), IFERROR(VLOOKUP(TEXT(I296, "@"), _BaseAbril2026, 4, 0), "")))</f>
        <v/>
      </c>
      <c r="N296" s="585">
        <f>IFERROR(IF(S296="BDI1", TRUNC(M296*(1+$O$18), 2),IF(S296="BDI2", TRUNC(M296*(1+$N$18), 2), "")), "")</f>
        <v/>
      </c>
      <c r="O296" s="586">
        <f>_xlfn.IFS(G296="ETAPA", SUMIFS(ValorTotalComD, Nivel, A296), G296="SUB-ETAPA", SUMIFS(ValorTotalComD, SubNivel, C296), TRUE, T296)</f>
        <v/>
      </c>
      <c r="P296" s="584">
        <f>IF(I296="", "", IFERROR(VLOOKUP(VALUE(I296), _BaseAbril2026, 5, 0), IFERROR(VLOOKUP(TEXT(I296, "@"), _BaseAbril2026, 5, 0), "")))</f>
        <v/>
      </c>
      <c r="Q296" s="585">
        <f>IFERROR(IF(S296="BDI1", TRUNC(P296*(1+$R$18), 2),IF(S296="BDI2", TRUNC(P296*(1+$Q$18), 2), "")), "")</f>
        <v/>
      </c>
      <c r="R296" s="586">
        <f>_xlfn.IFS(G296="ETAPA", SUMIFS(ValorTotalSemD, Nivel, A296), G296="SUB-ETAPA", SUMIFS(ValorTotalSemD, SubNivel, C296), TRUE, U296)</f>
        <v/>
      </c>
      <c r="S296" s="587">
        <f>IF(G296="","",IF(OR(G296="etapa",G296="sub-etapa"),"",OFFSET(MCQ!M$20,ROW(M296)-ROW(M$20),0)))</f>
        <v/>
      </c>
      <c r="T296" s="588">
        <f>IFERROR(TRUNC(L296*N296,2),"")</f>
        <v/>
      </c>
      <c r="U296" s="589">
        <f>IFERROR(TRUNC(L296*Q296,2),"")</f>
        <v/>
      </c>
    </row>
    <row r="297">
      <c r="A297" s="18">
        <f>OFFSET(MCQ!A$20,ROW(A297)-ROW(A$20),0)</f>
        <v/>
      </c>
      <c r="B297" s="18">
        <f>OFFSET(MCQ!B$20,ROW(B297)-ROW(B$20),0)</f>
        <v/>
      </c>
      <c r="C297" s="18">
        <f>OFFSET(MCQ!C$20,ROW(C297)-ROW(C$20),0)</f>
        <v/>
      </c>
      <c r="D297" s="18">
        <f>OFFSET(MCQ!D$20,ROW(D297)-ROW(D$20),0)</f>
        <v/>
      </c>
      <c r="E297" s="18">
        <f>OFFSET(MCQ!E$20,ROW(E297)-ROW(E$20),0)</f>
        <v/>
      </c>
      <c r="F297" s="18" t="n"/>
      <c r="G297" s="233">
        <f>OFFSET(MCQ!G$20,ROW(G297)-ROW(G$20),0)</f>
        <v/>
      </c>
      <c r="H297" s="583">
        <f>IF(G297="","",OFFSET(MCQ!H$20,ROW(H297)-ROW(H$20),0))</f>
        <v/>
      </c>
      <c r="I297" s="24">
        <f>IF(G297="","",IF(OR(G297="etapa",G297="sub-etapa"),"",OFFSET(MCQ!I$20,ROW(I297)-ROW(I$20),0)))</f>
        <v/>
      </c>
      <c r="J297" s="25">
        <f>IF(G297="","",OFFSET(MCQ!J$20,ROW(J297)-ROW(J$20),0))</f>
        <v/>
      </c>
      <c r="K297" s="24">
        <f>IF(G297="","",IF(OR(G297="etapa",G297="sub-etapa"),"",OFFSET(MCQ!K$20,ROW(K297)-ROW(K$20),0)))</f>
        <v/>
      </c>
      <c r="L297" s="26">
        <f>IF(G297="","",IF(OR(G297="etapa",G297="sub-etapa"),"",TRUNC(OFFSET(MCQ!L$20,ROW(L297)-ROW(L$20),0),2)))</f>
        <v/>
      </c>
      <c r="M297" s="584">
        <f>IF(I297="", "", IFERROR(VLOOKUP(VALUE(I297), _BaseAbril2026, 4, 0), IFERROR(VLOOKUP(TEXT(I297, "@"), _BaseAbril2026, 4, 0), "")))</f>
        <v/>
      </c>
      <c r="N297" s="585">
        <f>IFERROR(IF(S297="BDI1", TRUNC(M297*(1+$O$18), 2),IF(S297="BDI2", TRUNC(M297*(1+$N$18), 2), "")), "")</f>
        <v/>
      </c>
      <c r="O297" s="586">
        <f>_xlfn.IFS(G297="ETAPA", SUMIFS(ValorTotalComD, Nivel, A297), G297="SUB-ETAPA", SUMIFS(ValorTotalComD, SubNivel, C297), TRUE, T297)</f>
        <v/>
      </c>
      <c r="P297" s="584">
        <f>IF(I297="", "", IFERROR(VLOOKUP(VALUE(I297), _BaseAbril2026, 5, 0), IFERROR(VLOOKUP(TEXT(I297, "@"), _BaseAbril2026, 5, 0), "")))</f>
        <v/>
      </c>
      <c r="Q297" s="585">
        <f>IFERROR(IF(S297="BDI1", TRUNC(P297*(1+$R$18), 2),IF(S297="BDI2", TRUNC(P297*(1+$Q$18), 2), "")), "")</f>
        <v/>
      </c>
      <c r="R297" s="586">
        <f>_xlfn.IFS(G297="ETAPA", SUMIFS(ValorTotalSemD, Nivel, A297), G297="SUB-ETAPA", SUMIFS(ValorTotalSemD, SubNivel, C297), TRUE, U297)</f>
        <v/>
      </c>
      <c r="S297" s="587">
        <f>IF(G297="","",IF(OR(G297="etapa",G297="sub-etapa"),"",OFFSET(MCQ!M$20,ROW(M297)-ROW(M$20),0)))</f>
        <v/>
      </c>
      <c r="T297" s="588">
        <f>IFERROR(TRUNC(L297*N297,2),"")</f>
        <v/>
      </c>
      <c r="U297" s="589">
        <f>IFERROR(TRUNC(L297*Q297,2),"")</f>
        <v/>
      </c>
    </row>
    <row r="298">
      <c r="A298" s="18">
        <f>OFFSET(MCQ!A$20,ROW(A298)-ROW(A$20),0)</f>
        <v/>
      </c>
      <c r="B298" s="18">
        <f>OFFSET(MCQ!B$20,ROW(B298)-ROW(B$20),0)</f>
        <v/>
      </c>
      <c r="C298" s="18">
        <f>OFFSET(MCQ!C$20,ROW(C298)-ROW(C$20),0)</f>
        <v/>
      </c>
      <c r="D298" s="18">
        <f>OFFSET(MCQ!D$20,ROW(D298)-ROW(D$20),0)</f>
        <v/>
      </c>
      <c r="E298" s="18">
        <f>OFFSET(MCQ!E$20,ROW(E298)-ROW(E$20),0)</f>
        <v/>
      </c>
      <c r="F298" s="18" t="n"/>
      <c r="G298" s="233">
        <f>OFFSET(MCQ!G$20,ROW(G298)-ROW(G$20),0)</f>
        <v/>
      </c>
      <c r="H298" s="583">
        <f>IF(G298="","",OFFSET(MCQ!H$20,ROW(H298)-ROW(H$20),0))</f>
        <v/>
      </c>
      <c r="I298" s="24">
        <f>IF(G298="","",IF(OR(G298="etapa",G298="sub-etapa"),"",OFFSET(MCQ!I$20,ROW(I298)-ROW(I$20),0)))</f>
        <v/>
      </c>
      <c r="J298" s="25">
        <f>IF(G298="","",OFFSET(MCQ!J$20,ROW(J298)-ROW(J$20),0))</f>
        <v/>
      </c>
      <c r="K298" s="24">
        <f>IF(G298="","",IF(OR(G298="etapa",G298="sub-etapa"),"",OFFSET(MCQ!K$20,ROW(K298)-ROW(K$20),0)))</f>
        <v/>
      </c>
      <c r="L298" s="26">
        <f>IF(G298="","",IF(OR(G298="etapa",G298="sub-etapa"),"",TRUNC(OFFSET(MCQ!L$20,ROW(L298)-ROW(L$20),0),2)))</f>
        <v/>
      </c>
      <c r="M298" s="584">
        <f>IF(I298="", "", IFERROR(VLOOKUP(VALUE(I298), _BaseAbril2026, 4, 0), IFERROR(VLOOKUP(TEXT(I298, "@"), _BaseAbril2026, 4, 0), "")))</f>
        <v/>
      </c>
      <c r="N298" s="585">
        <f>IFERROR(IF(S298="BDI1", TRUNC(M298*(1+$O$18), 2),IF(S298="BDI2", TRUNC(M298*(1+$N$18), 2), "")), "")</f>
        <v/>
      </c>
      <c r="O298" s="586">
        <f>_xlfn.IFS(G298="ETAPA", SUMIFS(ValorTotalComD, Nivel, A298), G298="SUB-ETAPA", SUMIFS(ValorTotalComD, SubNivel, C298), TRUE, T298)</f>
        <v/>
      </c>
      <c r="P298" s="584">
        <f>IF(I298="", "", IFERROR(VLOOKUP(VALUE(I298), _BaseAbril2026, 5, 0), IFERROR(VLOOKUP(TEXT(I298, "@"), _BaseAbril2026, 5, 0), "")))</f>
        <v/>
      </c>
      <c r="Q298" s="585">
        <f>IFERROR(IF(S298="BDI1", TRUNC(P298*(1+$R$18), 2),IF(S298="BDI2", TRUNC(P298*(1+$Q$18), 2), "")), "")</f>
        <v/>
      </c>
      <c r="R298" s="586">
        <f>_xlfn.IFS(G298="ETAPA", SUMIFS(ValorTotalSemD, Nivel, A298), G298="SUB-ETAPA", SUMIFS(ValorTotalSemD, SubNivel, C298), TRUE, U298)</f>
        <v/>
      </c>
      <c r="S298" s="587">
        <f>IF(G298="","",IF(OR(G298="etapa",G298="sub-etapa"),"",OFFSET(MCQ!M$20,ROW(M298)-ROW(M$20),0)))</f>
        <v/>
      </c>
      <c r="T298" s="588">
        <f>IFERROR(TRUNC(L298*N298,2),"")</f>
        <v/>
      </c>
      <c r="U298" s="589">
        <f>IFERROR(TRUNC(L298*Q298,2),"")</f>
        <v/>
      </c>
    </row>
    <row r="299">
      <c r="A299" s="18">
        <f>OFFSET(MCQ!A$20,ROW(A299)-ROW(A$20),0)</f>
        <v/>
      </c>
      <c r="B299" s="18">
        <f>OFFSET(MCQ!B$20,ROW(B299)-ROW(B$20),0)</f>
        <v/>
      </c>
      <c r="C299" s="18">
        <f>OFFSET(MCQ!C$20,ROW(C299)-ROW(C$20),0)</f>
        <v/>
      </c>
      <c r="D299" s="18">
        <f>OFFSET(MCQ!D$20,ROW(D299)-ROW(D$20),0)</f>
        <v/>
      </c>
      <c r="E299" s="18">
        <f>OFFSET(MCQ!E$20,ROW(E299)-ROW(E$20),0)</f>
        <v/>
      </c>
      <c r="F299" s="18" t="n"/>
      <c r="G299" s="233">
        <f>OFFSET(MCQ!G$20,ROW(G299)-ROW(G$20),0)</f>
        <v/>
      </c>
      <c r="H299" s="583">
        <f>IF(G299="","",OFFSET(MCQ!H$20,ROW(H299)-ROW(H$20),0))</f>
        <v/>
      </c>
      <c r="I299" s="24">
        <f>IF(G299="","",IF(OR(G299="etapa",G299="sub-etapa"),"",OFFSET(MCQ!I$20,ROW(I299)-ROW(I$20),0)))</f>
        <v/>
      </c>
      <c r="J299" s="25">
        <f>IF(G299="","",OFFSET(MCQ!J$20,ROW(J299)-ROW(J$20),0))</f>
        <v/>
      </c>
      <c r="K299" s="24">
        <f>IF(G299="","",IF(OR(G299="etapa",G299="sub-etapa"),"",OFFSET(MCQ!K$20,ROW(K299)-ROW(K$20),0)))</f>
        <v/>
      </c>
      <c r="L299" s="26">
        <f>IF(G299="","",IF(OR(G299="etapa",G299="sub-etapa"),"",TRUNC(OFFSET(MCQ!L$20,ROW(L299)-ROW(L$20),0),2)))</f>
        <v/>
      </c>
      <c r="M299" s="584">
        <f>IF(I299="", "", IFERROR(VLOOKUP(VALUE(I299), _BaseAbril2026, 4, 0), IFERROR(VLOOKUP(TEXT(I299, "@"), _BaseAbril2026, 4, 0), "")))</f>
        <v/>
      </c>
      <c r="N299" s="585">
        <f>IFERROR(IF(S299="BDI1", TRUNC(M299*(1+$O$18), 2),IF(S299="BDI2", TRUNC(M299*(1+$N$18), 2), "")), "")</f>
        <v/>
      </c>
      <c r="O299" s="586">
        <f>_xlfn.IFS(G299="ETAPA", SUMIFS(ValorTotalComD, Nivel, A299), G299="SUB-ETAPA", SUMIFS(ValorTotalComD, SubNivel, C299), TRUE, T299)</f>
        <v/>
      </c>
      <c r="P299" s="584">
        <f>IF(I299="", "", IFERROR(VLOOKUP(VALUE(I299), _BaseAbril2026, 5, 0), IFERROR(VLOOKUP(TEXT(I299, "@"), _BaseAbril2026, 5, 0), "")))</f>
        <v/>
      </c>
      <c r="Q299" s="585">
        <f>IFERROR(IF(S299="BDI1", TRUNC(P299*(1+$R$18), 2),IF(S299="BDI2", TRUNC(P299*(1+$Q$18), 2), "")), "")</f>
        <v/>
      </c>
      <c r="R299" s="586">
        <f>_xlfn.IFS(G299="ETAPA", SUMIFS(ValorTotalSemD, Nivel, A299), G299="SUB-ETAPA", SUMIFS(ValorTotalSemD, SubNivel, C299), TRUE, U299)</f>
        <v/>
      </c>
      <c r="S299" s="587">
        <f>IF(G299="","",IF(OR(G299="etapa",G299="sub-etapa"),"",OFFSET(MCQ!M$20,ROW(M299)-ROW(M$20),0)))</f>
        <v/>
      </c>
      <c r="T299" s="588">
        <f>IFERROR(TRUNC(L299*N299,2),"")</f>
        <v/>
      </c>
      <c r="U299" s="589">
        <f>IFERROR(TRUNC(L299*Q299,2),"")</f>
        <v/>
      </c>
    </row>
    <row r="300">
      <c r="A300" s="18">
        <f>OFFSET(MCQ!A$20,ROW(A300)-ROW(A$20),0)</f>
        <v/>
      </c>
      <c r="B300" s="18">
        <f>OFFSET(MCQ!B$20,ROW(B300)-ROW(B$20),0)</f>
        <v/>
      </c>
      <c r="C300" s="18">
        <f>OFFSET(MCQ!C$20,ROW(C300)-ROW(C$20),0)</f>
        <v/>
      </c>
      <c r="D300" s="18">
        <f>OFFSET(MCQ!D$20,ROW(D300)-ROW(D$20),0)</f>
        <v/>
      </c>
      <c r="E300" s="18">
        <f>OFFSET(MCQ!E$20,ROW(E300)-ROW(E$20),0)</f>
        <v/>
      </c>
      <c r="F300" s="18" t="n"/>
      <c r="G300" s="233">
        <f>OFFSET(MCQ!G$20,ROW(G300)-ROW(G$20),0)</f>
        <v/>
      </c>
      <c r="H300" s="583">
        <f>IF(G300="","",OFFSET(MCQ!H$20,ROW(H300)-ROW(H$20),0))</f>
        <v/>
      </c>
      <c r="I300" s="24">
        <f>IF(G300="","",IF(OR(G300="etapa",G300="sub-etapa"),"",OFFSET(MCQ!I$20,ROW(I300)-ROW(I$20),0)))</f>
        <v/>
      </c>
      <c r="J300" s="25">
        <f>IF(G300="","",OFFSET(MCQ!J$20,ROW(J300)-ROW(J$20),0))</f>
        <v/>
      </c>
      <c r="K300" s="24">
        <f>IF(G300="","",IF(OR(G300="etapa",G300="sub-etapa"),"",OFFSET(MCQ!K$20,ROW(K300)-ROW(K$20),0)))</f>
        <v/>
      </c>
      <c r="L300" s="26">
        <f>IF(G300="","",IF(OR(G300="etapa",G300="sub-etapa"),"",TRUNC(OFFSET(MCQ!L$20,ROW(L300)-ROW(L$20),0),2)))</f>
        <v/>
      </c>
      <c r="M300" s="584">
        <f>IF(I300="", "", IFERROR(VLOOKUP(VALUE(I300), _BaseAbril2026, 4, 0), IFERROR(VLOOKUP(TEXT(I300, "@"), _BaseAbril2026, 4, 0), "")))</f>
        <v/>
      </c>
      <c r="N300" s="585">
        <f>IFERROR(IF(S300="BDI1", TRUNC(M300*(1+$O$18), 2),IF(S300="BDI2", TRUNC(M300*(1+$N$18), 2), "")), "")</f>
        <v/>
      </c>
      <c r="O300" s="586">
        <f>_xlfn.IFS(G300="ETAPA", SUMIFS(ValorTotalComD, Nivel, A300), G300="SUB-ETAPA", SUMIFS(ValorTotalComD, SubNivel, C300), TRUE, T300)</f>
        <v/>
      </c>
      <c r="P300" s="584">
        <f>IF(I300="", "", IFERROR(VLOOKUP(VALUE(I300), _BaseAbril2026, 5, 0), IFERROR(VLOOKUP(TEXT(I300, "@"), _BaseAbril2026, 5, 0), "")))</f>
        <v/>
      </c>
      <c r="Q300" s="585">
        <f>IFERROR(IF(S300="BDI1", TRUNC(P300*(1+$R$18), 2),IF(S300="BDI2", TRUNC(P300*(1+$Q$18), 2), "")), "")</f>
        <v/>
      </c>
      <c r="R300" s="586">
        <f>_xlfn.IFS(G300="ETAPA", SUMIFS(ValorTotalSemD, Nivel, A300), G300="SUB-ETAPA", SUMIFS(ValorTotalSemD, SubNivel, C300), TRUE, U300)</f>
        <v/>
      </c>
      <c r="S300" s="587">
        <f>IF(G300="","",IF(OR(G300="etapa",G300="sub-etapa"),"",OFFSET(MCQ!M$20,ROW(M300)-ROW(M$20),0)))</f>
        <v/>
      </c>
      <c r="T300" s="588">
        <f>IFERROR(TRUNC(L300*N300,2),"")</f>
        <v/>
      </c>
      <c r="U300" s="589">
        <f>IFERROR(TRUNC(L300*Q300,2),"")</f>
        <v/>
      </c>
    </row>
    <row r="301">
      <c r="A301" s="18">
        <f>OFFSET(MCQ!A$20,ROW(A301)-ROW(A$20),0)</f>
        <v/>
      </c>
      <c r="B301" s="18">
        <f>OFFSET(MCQ!B$20,ROW(B301)-ROW(B$20),0)</f>
        <v/>
      </c>
      <c r="C301" s="18">
        <f>OFFSET(MCQ!C$20,ROW(C301)-ROW(C$20),0)</f>
        <v/>
      </c>
      <c r="D301" s="18">
        <f>OFFSET(MCQ!D$20,ROW(D301)-ROW(D$20),0)</f>
        <v/>
      </c>
      <c r="E301" s="18">
        <f>OFFSET(MCQ!E$20,ROW(E301)-ROW(E$20),0)</f>
        <v/>
      </c>
      <c r="F301" s="18" t="n"/>
      <c r="G301" s="233">
        <f>OFFSET(MCQ!G$20,ROW(G301)-ROW(G$20),0)</f>
        <v/>
      </c>
      <c r="H301" s="583">
        <f>IF(G301="","",OFFSET(MCQ!H$20,ROW(H301)-ROW(H$20),0))</f>
        <v/>
      </c>
      <c r="I301" s="24">
        <f>IF(G301="","",IF(OR(G301="etapa",G301="sub-etapa"),"",OFFSET(MCQ!I$20,ROW(I301)-ROW(I$20),0)))</f>
        <v/>
      </c>
      <c r="J301" s="25">
        <f>IF(G301="","",OFFSET(MCQ!J$20,ROW(J301)-ROW(J$20),0))</f>
        <v/>
      </c>
      <c r="K301" s="24">
        <f>IF(G301="","",IF(OR(G301="etapa",G301="sub-etapa"),"",OFFSET(MCQ!K$20,ROW(K301)-ROW(K$20),0)))</f>
        <v/>
      </c>
      <c r="L301" s="26">
        <f>IF(G301="","",IF(OR(G301="etapa",G301="sub-etapa"),"",TRUNC(OFFSET(MCQ!L$20,ROW(L301)-ROW(L$20),0),2)))</f>
        <v/>
      </c>
      <c r="M301" s="584">
        <f>IF(I301="", "", IFERROR(VLOOKUP(VALUE(I301), _BaseAbril2026, 4, 0), IFERROR(VLOOKUP(TEXT(I301, "@"), _BaseAbril2026, 4, 0), "")))</f>
        <v/>
      </c>
      <c r="N301" s="585">
        <f>IFERROR(IF(S301="BDI1", TRUNC(M301*(1+$O$18), 2),IF(S301="BDI2", TRUNC(M301*(1+$N$18), 2), "")), "")</f>
        <v/>
      </c>
      <c r="O301" s="586">
        <f>_xlfn.IFS(G301="ETAPA", SUMIFS(ValorTotalComD, Nivel, A301), G301="SUB-ETAPA", SUMIFS(ValorTotalComD, SubNivel, C301), TRUE, T301)</f>
        <v/>
      </c>
      <c r="P301" s="584">
        <f>IF(I301="", "", IFERROR(VLOOKUP(VALUE(I301), _BaseAbril2026, 5, 0), IFERROR(VLOOKUP(TEXT(I301, "@"), _BaseAbril2026, 5, 0), "")))</f>
        <v/>
      </c>
      <c r="Q301" s="585">
        <f>IFERROR(IF(S301="BDI1", TRUNC(P301*(1+$R$18), 2),IF(S301="BDI2", TRUNC(P301*(1+$Q$18), 2), "")), "")</f>
        <v/>
      </c>
      <c r="R301" s="586">
        <f>_xlfn.IFS(G301="ETAPA", SUMIFS(ValorTotalSemD, Nivel, A301), G301="SUB-ETAPA", SUMIFS(ValorTotalSemD, SubNivel, C301), TRUE, U301)</f>
        <v/>
      </c>
      <c r="S301" s="587">
        <f>IF(G301="","",IF(OR(G301="etapa",G301="sub-etapa"),"",OFFSET(MCQ!M$20,ROW(M301)-ROW(M$20),0)))</f>
        <v/>
      </c>
      <c r="T301" s="588">
        <f>IFERROR(TRUNC(L301*N301,2),"")</f>
        <v/>
      </c>
      <c r="U301" s="589">
        <f>IFERROR(TRUNC(L301*Q301,2),"")</f>
        <v/>
      </c>
    </row>
    <row r="302">
      <c r="A302" s="18">
        <f>OFFSET(MCQ!A$20,ROW(A302)-ROW(A$20),0)</f>
        <v/>
      </c>
      <c r="B302" s="18">
        <f>OFFSET(MCQ!B$20,ROW(B302)-ROW(B$20),0)</f>
        <v/>
      </c>
      <c r="C302" s="18">
        <f>OFFSET(MCQ!C$20,ROW(C302)-ROW(C$20),0)</f>
        <v/>
      </c>
      <c r="D302" s="18">
        <f>OFFSET(MCQ!D$20,ROW(D302)-ROW(D$20),0)</f>
        <v/>
      </c>
      <c r="E302" s="18">
        <f>OFFSET(MCQ!E$20,ROW(E302)-ROW(E$20),0)</f>
        <v/>
      </c>
      <c r="F302" s="18" t="n"/>
      <c r="G302" s="233">
        <f>OFFSET(MCQ!G$20,ROW(G302)-ROW(G$20),0)</f>
        <v/>
      </c>
      <c r="H302" s="583">
        <f>IF(G302="","",OFFSET(MCQ!H$20,ROW(H302)-ROW(H$20),0))</f>
        <v/>
      </c>
      <c r="I302" s="24">
        <f>IF(G302="","",IF(OR(G302="etapa",G302="sub-etapa"),"",OFFSET(MCQ!I$20,ROW(I302)-ROW(I$20),0)))</f>
        <v/>
      </c>
      <c r="J302" s="25">
        <f>IF(G302="","",OFFSET(MCQ!J$20,ROW(J302)-ROW(J$20),0))</f>
        <v/>
      </c>
      <c r="K302" s="24">
        <f>IF(G302="","",IF(OR(G302="etapa",G302="sub-etapa"),"",OFFSET(MCQ!K$20,ROW(K302)-ROW(K$20),0)))</f>
        <v/>
      </c>
      <c r="L302" s="26">
        <f>IF(G302="","",IF(OR(G302="etapa",G302="sub-etapa"),"",TRUNC(OFFSET(MCQ!L$20,ROW(L302)-ROW(L$20),0),2)))</f>
        <v/>
      </c>
      <c r="M302" s="584">
        <f>IF(I302="", "", IFERROR(VLOOKUP(VALUE(I302), _BaseAbril2026, 4, 0), IFERROR(VLOOKUP(TEXT(I302, "@"), _BaseAbril2026, 4, 0), "")))</f>
        <v/>
      </c>
      <c r="N302" s="585">
        <f>IFERROR(IF(S302="BDI1", TRUNC(M302*(1+$O$18), 2),IF(S302="BDI2", TRUNC(M302*(1+$N$18), 2), "")), "")</f>
        <v/>
      </c>
      <c r="O302" s="586">
        <f>_xlfn.IFS(G302="ETAPA", SUMIFS(ValorTotalComD, Nivel, A302), G302="SUB-ETAPA", SUMIFS(ValorTotalComD, SubNivel, C302), TRUE, T302)</f>
        <v/>
      </c>
      <c r="P302" s="584">
        <f>IF(I302="", "", IFERROR(VLOOKUP(VALUE(I302), _BaseAbril2026, 5, 0), IFERROR(VLOOKUP(TEXT(I302, "@"), _BaseAbril2026, 5, 0), "")))</f>
        <v/>
      </c>
      <c r="Q302" s="585">
        <f>IFERROR(IF(S302="BDI1", TRUNC(P302*(1+$R$18), 2),IF(S302="BDI2", TRUNC(P302*(1+$Q$18), 2), "")), "")</f>
        <v/>
      </c>
      <c r="R302" s="586">
        <f>_xlfn.IFS(G302="ETAPA", SUMIFS(ValorTotalSemD, Nivel, A302), G302="SUB-ETAPA", SUMIFS(ValorTotalSemD, SubNivel, C302), TRUE, U302)</f>
        <v/>
      </c>
      <c r="S302" s="587">
        <f>IF(G302="","",IF(OR(G302="etapa",G302="sub-etapa"),"",OFFSET(MCQ!M$20,ROW(M302)-ROW(M$20),0)))</f>
        <v/>
      </c>
      <c r="T302" s="588">
        <f>IFERROR(TRUNC(L302*N302,2),"")</f>
        <v/>
      </c>
      <c r="U302" s="589">
        <f>IFERROR(TRUNC(L302*Q302,2),"")</f>
        <v/>
      </c>
    </row>
    <row r="303">
      <c r="A303" s="18">
        <f>OFFSET(MCQ!A$20,ROW(A303)-ROW(A$20),0)</f>
        <v/>
      </c>
      <c r="B303" s="18">
        <f>OFFSET(MCQ!B$20,ROW(B303)-ROW(B$20),0)</f>
        <v/>
      </c>
      <c r="C303" s="18">
        <f>OFFSET(MCQ!C$20,ROW(C303)-ROW(C$20),0)</f>
        <v/>
      </c>
      <c r="D303" s="18">
        <f>OFFSET(MCQ!D$20,ROW(D303)-ROW(D$20),0)</f>
        <v/>
      </c>
      <c r="E303" s="18">
        <f>OFFSET(MCQ!E$20,ROW(E303)-ROW(E$20),0)</f>
        <v/>
      </c>
      <c r="F303" s="18" t="n"/>
      <c r="G303" s="233">
        <f>OFFSET(MCQ!G$20,ROW(G303)-ROW(G$20),0)</f>
        <v/>
      </c>
      <c r="H303" s="583">
        <f>IF(G303="","",OFFSET(MCQ!H$20,ROW(H303)-ROW(H$20),0))</f>
        <v/>
      </c>
      <c r="I303" s="24">
        <f>IF(G303="","",IF(OR(G303="etapa",G303="sub-etapa"),"",OFFSET(MCQ!I$20,ROW(I303)-ROW(I$20),0)))</f>
        <v/>
      </c>
      <c r="J303" s="25">
        <f>IF(G303="","",OFFSET(MCQ!J$20,ROW(J303)-ROW(J$20),0))</f>
        <v/>
      </c>
      <c r="K303" s="24">
        <f>IF(G303="","",IF(OR(G303="etapa",G303="sub-etapa"),"",OFFSET(MCQ!K$20,ROW(K303)-ROW(K$20),0)))</f>
        <v/>
      </c>
      <c r="L303" s="26">
        <f>IF(G303="","",IF(OR(G303="etapa",G303="sub-etapa"),"",TRUNC(OFFSET(MCQ!L$20,ROW(L303)-ROW(L$20),0),2)))</f>
        <v/>
      </c>
      <c r="M303" s="584">
        <f>IF(I303="", "", IFERROR(VLOOKUP(VALUE(I303), _BaseAbril2026, 4, 0), IFERROR(VLOOKUP(TEXT(I303, "@"), _BaseAbril2026, 4, 0), "")))</f>
        <v/>
      </c>
      <c r="N303" s="585">
        <f>IFERROR(IF(S303="BDI1", TRUNC(M303*(1+$O$18), 2),IF(S303="BDI2", TRUNC(M303*(1+$N$18), 2), "")), "")</f>
        <v/>
      </c>
      <c r="O303" s="586">
        <f>_xlfn.IFS(G303="ETAPA", SUMIFS(ValorTotalComD, Nivel, A303), G303="SUB-ETAPA", SUMIFS(ValorTotalComD, SubNivel, C303), TRUE, T303)</f>
        <v/>
      </c>
      <c r="P303" s="584">
        <f>IF(I303="", "", IFERROR(VLOOKUP(VALUE(I303), _BaseAbril2026, 5, 0), IFERROR(VLOOKUP(TEXT(I303, "@"), _BaseAbril2026, 5, 0), "")))</f>
        <v/>
      </c>
      <c r="Q303" s="585">
        <f>IFERROR(IF(S303="BDI1", TRUNC(P303*(1+$R$18), 2),IF(S303="BDI2", TRUNC(P303*(1+$Q$18), 2), "")), "")</f>
        <v/>
      </c>
      <c r="R303" s="586">
        <f>_xlfn.IFS(G303="ETAPA", SUMIFS(ValorTotalSemD, Nivel, A303), G303="SUB-ETAPA", SUMIFS(ValorTotalSemD, SubNivel, C303), TRUE, U303)</f>
        <v/>
      </c>
      <c r="S303" s="587">
        <f>IF(G303="","",IF(OR(G303="etapa",G303="sub-etapa"),"",OFFSET(MCQ!M$20,ROW(M303)-ROW(M$20),0)))</f>
        <v/>
      </c>
      <c r="T303" s="588">
        <f>IFERROR(TRUNC(L303*N303,2),"")</f>
        <v/>
      </c>
      <c r="U303" s="589">
        <f>IFERROR(TRUNC(L303*Q303,2),"")</f>
        <v/>
      </c>
    </row>
    <row r="304">
      <c r="A304" s="18">
        <f>OFFSET(MCQ!A$20,ROW(A304)-ROW(A$20),0)</f>
        <v/>
      </c>
      <c r="B304" s="18">
        <f>OFFSET(MCQ!B$20,ROW(B304)-ROW(B$20),0)</f>
        <v/>
      </c>
      <c r="C304" s="18">
        <f>OFFSET(MCQ!C$20,ROW(C304)-ROW(C$20),0)</f>
        <v/>
      </c>
      <c r="D304" s="18">
        <f>OFFSET(MCQ!D$20,ROW(D304)-ROW(D$20),0)</f>
        <v/>
      </c>
      <c r="E304" s="18">
        <f>OFFSET(MCQ!E$20,ROW(E304)-ROW(E$20),0)</f>
        <v/>
      </c>
      <c r="F304" s="18" t="n"/>
      <c r="G304" s="233">
        <f>OFFSET(MCQ!G$20,ROW(G304)-ROW(G$20),0)</f>
        <v/>
      </c>
      <c r="H304" s="583">
        <f>IF(G304="","",OFFSET(MCQ!H$20,ROW(H304)-ROW(H$20),0))</f>
        <v/>
      </c>
      <c r="I304" s="24">
        <f>IF(G304="","",IF(OR(G304="etapa",G304="sub-etapa"),"",OFFSET(MCQ!I$20,ROW(I304)-ROW(I$20),0)))</f>
        <v/>
      </c>
      <c r="J304" s="25">
        <f>IF(G304="","",OFFSET(MCQ!J$20,ROW(J304)-ROW(J$20),0))</f>
        <v/>
      </c>
      <c r="K304" s="24">
        <f>IF(G304="","",IF(OR(G304="etapa",G304="sub-etapa"),"",OFFSET(MCQ!K$20,ROW(K304)-ROW(K$20),0)))</f>
        <v/>
      </c>
      <c r="L304" s="26">
        <f>IF(G304="","",IF(OR(G304="etapa",G304="sub-etapa"),"",TRUNC(OFFSET(MCQ!L$20,ROW(L304)-ROW(L$20),0),2)))</f>
        <v/>
      </c>
      <c r="M304" s="584">
        <f>IF(I304="", "", IFERROR(VLOOKUP(VALUE(I304), _BaseAbril2026, 4, 0), IFERROR(VLOOKUP(TEXT(I304, "@"), _BaseAbril2026, 4, 0), "")))</f>
        <v/>
      </c>
      <c r="N304" s="585">
        <f>IFERROR(IF(S304="BDI1", TRUNC(M304*(1+$O$18), 2),IF(S304="BDI2", TRUNC(M304*(1+$N$18), 2), "")), "")</f>
        <v/>
      </c>
      <c r="O304" s="586">
        <f>_xlfn.IFS(G304="ETAPA", SUMIFS(ValorTotalComD, Nivel, A304), G304="SUB-ETAPA", SUMIFS(ValorTotalComD, SubNivel, C304), TRUE, T304)</f>
        <v/>
      </c>
      <c r="P304" s="584">
        <f>IF(I304="", "", IFERROR(VLOOKUP(VALUE(I304), _BaseAbril2026, 5, 0), IFERROR(VLOOKUP(TEXT(I304, "@"), _BaseAbril2026, 5, 0), "")))</f>
        <v/>
      </c>
      <c r="Q304" s="585">
        <f>IFERROR(IF(S304="BDI1", TRUNC(P304*(1+$R$18), 2),IF(S304="BDI2", TRUNC(P304*(1+$Q$18), 2), "")), "")</f>
        <v/>
      </c>
      <c r="R304" s="586">
        <f>_xlfn.IFS(G304="ETAPA", SUMIFS(ValorTotalSemD, Nivel, A304), G304="SUB-ETAPA", SUMIFS(ValorTotalSemD, SubNivel, C304), TRUE, U304)</f>
        <v/>
      </c>
      <c r="S304" s="587">
        <f>IF(G304="","",IF(OR(G304="etapa",G304="sub-etapa"),"",OFFSET(MCQ!M$20,ROW(M304)-ROW(M$20),0)))</f>
        <v/>
      </c>
      <c r="T304" s="588">
        <f>IFERROR(TRUNC(L304*N304,2),"")</f>
        <v/>
      </c>
      <c r="U304" s="589">
        <f>IFERROR(TRUNC(L304*Q304,2),"")</f>
        <v/>
      </c>
    </row>
    <row r="305">
      <c r="A305" s="18">
        <f>OFFSET(MCQ!A$20,ROW(A305)-ROW(A$20),0)</f>
        <v/>
      </c>
      <c r="B305" s="18">
        <f>OFFSET(MCQ!B$20,ROW(B305)-ROW(B$20),0)</f>
        <v/>
      </c>
      <c r="C305" s="18">
        <f>OFFSET(MCQ!C$20,ROW(C305)-ROW(C$20),0)</f>
        <v/>
      </c>
      <c r="D305" s="18">
        <f>OFFSET(MCQ!D$20,ROW(D305)-ROW(D$20),0)</f>
        <v/>
      </c>
      <c r="E305" s="18">
        <f>OFFSET(MCQ!E$20,ROW(E305)-ROW(E$20),0)</f>
        <v/>
      </c>
      <c r="F305" s="18" t="n"/>
      <c r="G305" s="233">
        <f>OFFSET(MCQ!G$20,ROW(G305)-ROW(G$20),0)</f>
        <v/>
      </c>
      <c r="H305" s="583">
        <f>IF(G305="","",OFFSET(MCQ!H$20,ROW(H305)-ROW(H$20),0))</f>
        <v/>
      </c>
      <c r="I305" s="24">
        <f>IF(G305="","",IF(OR(G305="etapa",G305="sub-etapa"),"",OFFSET(MCQ!I$20,ROW(I305)-ROW(I$20),0)))</f>
        <v/>
      </c>
      <c r="J305" s="25">
        <f>IF(G305="","",OFFSET(MCQ!J$20,ROW(J305)-ROW(J$20),0))</f>
        <v/>
      </c>
      <c r="K305" s="24">
        <f>IF(G305="","",IF(OR(G305="etapa",G305="sub-etapa"),"",OFFSET(MCQ!K$20,ROW(K305)-ROW(K$20),0)))</f>
        <v/>
      </c>
      <c r="L305" s="26">
        <f>IF(G305="","",IF(OR(G305="etapa",G305="sub-etapa"),"",TRUNC(OFFSET(MCQ!L$20,ROW(L305)-ROW(L$20),0),2)))</f>
        <v/>
      </c>
      <c r="M305" s="584">
        <f>IF(I305="", "", IFERROR(VLOOKUP(VALUE(I305), _BaseAbril2026, 4, 0), IFERROR(VLOOKUP(TEXT(I305, "@"), _BaseAbril2026, 4, 0), "")))</f>
        <v/>
      </c>
      <c r="N305" s="585">
        <f>IFERROR(IF(S305="BDI1", TRUNC(M305*(1+$O$18), 2),IF(S305="BDI2", TRUNC(M305*(1+$N$18), 2), "")), "")</f>
        <v/>
      </c>
      <c r="O305" s="586">
        <f>_xlfn.IFS(G305="ETAPA", SUMIFS(ValorTotalComD, Nivel, A305), G305="SUB-ETAPA", SUMIFS(ValorTotalComD, SubNivel, C305), TRUE, T305)</f>
        <v/>
      </c>
      <c r="P305" s="584">
        <f>IF(I305="", "", IFERROR(VLOOKUP(VALUE(I305), _BaseAbril2026, 5, 0), IFERROR(VLOOKUP(TEXT(I305, "@"), _BaseAbril2026, 5, 0), "")))</f>
        <v/>
      </c>
      <c r="Q305" s="585">
        <f>IFERROR(IF(S305="BDI1", TRUNC(P305*(1+$R$18), 2),IF(S305="BDI2", TRUNC(P305*(1+$Q$18), 2), "")), "")</f>
        <v/>
      </c>
      <c r="R305" s="586">
        <f>_xlfn.IFS(G305="ETAPA", SUMIFS(ValorTotalSemD, Nivel, A305), G305="SUB-ETAPA", SUMIFS(ValorTotalSemD, SubNivel, C305), TRUE, U305)</f>
        <v/>
      </c>
      <c r="S305" s="587">
        <f>IF(G305="","",IF(OR(G305="etapa",G305="sub-etapa"),"",OFFSET(MCQ!M$20,ROW(M305)-ROW(M$20),0)))</f>
        <v/>
      </c>
      <c r="T305" s="588">
        <f>IFERROR(TRUNC(L305*N305,2),"")</f>
        <v/>
      </c>
      <c r="U305" s="589">
        <f>IFERROR(TRUNC(L305*Q305,2),"")</f>
        <v/>
      </c>
    </row>
    <row r="306">
      <c r="A306" s="18">
        <f>OFFSET(MCQ!A$20,ROW(A306)-ROW(A$20),0)</f>
        <v/>
      </c>
      <c r="B306" s="18">
        <f>OFFSET(MCQ!B$20,ROW(B306)-ROW(B$20),0)</f>
        <v/>
      </c>
      <c r="C306" s="18">
        <f>OFFSET(MCQ!C$20,ROW(C306)-ROW(C$20),0)</f>
        <v/>
      </c>
      <c r="D306" s="18">
        <f>OFFSET(MCQ!D$20,ROW(D306)-ROW(D$20),0)</f>
        <v/>
      </c>
      <c r="E306" s="18">
        <f>OFFSET(MCQ!E$20,ROW(E306)-ROW(E$20),0)</f>
        <v/>
      </c>
      <c r="F306" s="18" t="n"/>
      <c r="G306" s="233">
        <f>OFFSET(MCQ!G$20,ROW(G306)-ROW(G$20),0)</f>
        <v/>
      </c>
      <c r="H306" s="583">
        <f>IF(G306="","",OFFSET(MCQ!H$20,ROW(H306)-ROW(H$20),0))</f>
        <v/>
      </c>
      <c r="I306" s="24">
        <f>IF(G306="","",IF(OR(G306="etapa",G306="sub-etapa"),"",OFFSET(MCQ!I$20,ROW(I306)-ROW(I$20),0)))</f>
        <v/>
      </c>
      <c r="J306" s="25">
        <f>IF(G306="","",OFFSET(MCQ!J$20,ROW(J306)-ROW(J$20),0))</f>
        <v/>
      </c>
      <c r="K306" s="24">
        <f>IF(G306="","",IF(OR(G306="etapa",G306="sub-etapa"),"",OFFSET(MCQ!K$20,ROW(K306)-ROW(K$20),0)))</f>
        <v/>
      </c>
      <c r="L306" s="26">
        <f>IF(G306="","",IF(OR(G306="etapa",G306="sub-etapa"),"",TRUNC(OFFSET(MCQ!L$20,ROW(L306)-ROW(L$20),0),2)))</f>
        <v/>
      </c>
      <c r="M306" s="584">
        <f>IF(I306="", "", IFERROR(VLOOKUP(VALUE(I306), _BaseAbril2026, 4, 0), IFERROR(VLOOKUP(TEXT(I306, "@"), _BaseAbril2026, 4, 0), "")))</f>
        <v/>
      </c>
      <c r="N306" s="585">
        <f>IFERROR(IF(S306="BDI1", TRUNC(M306*(1+$O$18), 2),IF(S306="BDI2", TRUNC(M306*(1+$N$18), 2), "")), "")</f>
        <v/>
      </c>
      <c r="O306" s="586">
        <f>_xlfn.IFS(G306="ETAPA", SUMIFS(ValorTotalComD, Nivel, A306), G306="SUB-ETAPA", SUMIFS(ValorTotalComD, SubNivel, C306), TRUE, T306)</f>
        <v/>
      </c>
      <c r="P306" s="584">
        <f>IF(I306="", "", IFERROR(VLOOKUP(VALUE(I306), _BaseAbril2026, 5, 0), IFERROR(VLOOKUP(TEXT(I306, "@"), _BaseAbril2026, 5, 0), "")))</f>
        <v/>
      </c>
      <c r="Q306" s="585">
        <f>IFERROR(IF(S306="BDI1", TRUNC(P306*(1+$R$18), 2),IF(S306="BDI2", TRUNC(P306*(1+$Q$18), 2), "")), "")</f>
        <v/>
      </c>
      <c r="R306" s="586">
        <f>_xlfn.IFS(G306="ETAPA", SUMIFS(ValorTotalSemD, Nivel, A306), G306="SUB-ETAPA", SUMIFS(ValorTotalSemD, SubNivel, C306), TRUE, U306)</f>
        <v/>
      </c>
      <c r="S306" s="587">
        <f>IF(G306="","",IF(OR(G306="etapa",G306="sub-etapa"),"",OFFSET(MCQ!M$20,ROW(M306)-ROW(M$20),0)))</f>
        <v/>
      </c>
      <c r="T306" s="588">
        <f>IFERROR(TRUNC(L306*N306,2),"")</f>
        <v/>
      </c>
      <c r="U306" s="589">
        <f>IFERROR(TRUNC(L306*Q306,2),"")</f>
        <v/>
      </c>
    </row>
    <row r="307">
      <c r="A307" s="18">
        <f>OFFSET(MCQ!A$20,ROW(A307)-ROW(A$20),0)</f>
        <v/>
      </c>
      <c r="B307" s="18">
        <f>OFFSET(MCQ!B$20,ROW(B307)-ROW(B$20),0)</f>
        <v/>
      </c>
      <c r="C307" s="18">
        <f>OFFSET(MCQ!C$20,ROW(C307)-ROW(C$20),0)</f>
        <v/>
      </c>
      <c r="D307" s="18">
        <f>OFFSET(MCQ!D$20,ROW(D307)-ROW(D$20),0)</f>
        <v/>
      </c>
      <c r="E307" s="18">
        <f>OFFSET(MCQ!E$20,ROW(E307)-ROW(E$20),0)</f>
        <v/>
      </c>
      <c r="F307" s="18" t="n"/>
      <c r="G307" s="233">
        <f>OFFSET(MCQ!G$20,ROW(G307)-ROW(G$20),0)</f>
        <v/>
      </c>
      <c r="H307" s="583">
        <f>IF(G307="","",OFFSET(MCQ!H$20,ROW(H307)-ROW(H$20),0))</f>
        <v/>
      </c>
      <c r="I307" s="24">
        <f>IF(G307="","",IF(OR(G307="etapa",G307="sub-etapa"),"",OFFSET(MCQ!I$20,ROW(I307)-ROW(I$20),0)))</f>
        <v/>
      </c>
      <c r="J307" s="25">
        <f>IF(G307="","",OFFSET(MCQ!J$20,ROW(J307)-ROW(J$20),0))</f>
        <v/>
      </c>
      <c r="K307" s="24">
        <f>IF(G307="","",IF(OR(G307="etapa",G307="sub-etapa"),"",OFFSET(MCQ!K$20,ROW(K307)-ROW(K$20),0)))</f>
        <v/>
      </c>
      <c r="L307" s="26">
        <f>IF(G307="","",IF(OR(G307="etapa",G307="sub-etapa"),"",TRUNC(OFFSET(MCQ!L$20,ROW(L307)-ROW(L$20),0),2)))</f>
        <v/>
      </c>
      <c r="M307" s="584">
        <f>IF(I307="", "", IFERROR(VLOOKUP(VALUE(I307), _BaseAbril2026, 4, 0), IFERROR(VLOOKUP(TEXT(I307, "@"), _BaseAbril2026, 4, 0), "")))</f>
        <v/>
      </c>
      <c r="N307" s="585">
        <f>IFERROR(IF(S307="BDI1", TRUNC(M307*(1+$O$18), 2),IF(S307="BDI2", TRUNC(M307*(1+$N$18), 2), "")), "")</f>
        <v/>
      </c>
      <c r="O307" s="586">
        <f>_xlfn.IFS(G307="ETAPA", SUMIFS(ValorTotalComD, Nivel, A307), G307="SUB-ETAPA", SUMIFS(ValorTotalComD, SubNivel, C307), TRUE, T307)</f>
        <v/>
      </c>
      <c r="P307" s="584">
        <f>IF(I307="", "", IFERROR(VLOOKUP(VALUE(I307), _BaseAbril2026, 5, 0), IFERROR(VLOOKUP(TEXT(I307, "@"), _BaseAbril2026, 5, 0), "")))</f>
        <v/>
      </c>
      <c r="Q307" s="585">
        <f>IFERROR(IF(S307="BDI1", TRUNC(P307*(1+$R$18), 2),IF(S307="BDI2", TRUNC(P307*(1+$Q$18), 2), "")), "")</f>
        <v/>
      </c>
      <c r="R307" s="586">
        <f>_xlfn.IFS(G307="ETAPA", SUMIFS(ValorTotalSemD, Nivel, A307), G307="SUB-ETAPA", SUMIFS(ValorTotalSemD, SubNivel, C307), TRUE, U307)</f>
        <v/>
      </c>
      <c r="S307" s="587">
        <f>IF(G307="","",IF(OR(G307="etapa",G307="sub-etapa"),"",OFFSET(MCQ!M$20,ROW(M307)-ROW(M$20),0)))</f>
        <v/>
      </c>
      <c r="T307" s="588">
        <f>IFERROR(TRUNC(L307*N307,2),"")</f>
        <v/>
      </c>
      <c r="U307" s="589">
        <f>IFERROR(TRUNC(L307*Q307,2),"")</f>
        <v/>
      </c>
    </row>
    <row r="308">
      <c r="A308" s="18">
        <f>OFFSET(MCQ!A$20,ROW(A308)-ROW(A$20),0)</f>
        <v/>
      </c>
      <c r="B308" s="18">
        <f>OFFSET(MCQ!B$20,ROW(B308)-ROW(B$20),0)</f>
        <v/>
      </c>
      <c r="C308" s="18">
        <f>OFFSET(MCQ!C$20,ROW(C308)-ROW(C$20),0)</f>
        <v/>
      </c>
      <c r="D308" s="18">
        <f>OFFSET(MCQ!D$20,ROW(D308)-ROW(D$20),0)</f>
        <v/>
      </c>
      <c r="E308" s="18">
        <f>OFFSET(MCQ!E$20,ROW(E308)-ROW(E$20),0)</f>
        <v/>
      </c>
      <c r="F308" s="18" t="n"/>
      <c r="G308" s="233">
        <f>OFFSET(MCQ!G$20,ROW(G308)-ROW(G$20),0)</f>
        <v/>
      </c>
      <c r="H308" s="583">
        <f>IF(G308="","",OFFSET(MCQ!H$20,ROW(H308)-ROW(H$20),0))</f>
        <v/>
      </c>
      <c r="I308" s="24">
        <f>IF(G308="","",IF(OR(G308="etapa",G308="sub-etapa"),"",OFFSET(MCQ!I$20,ROW(I308)-ROW(I$20),0)))</f>
        <v/>
      </c>
      <c r="J308" s="25">
        <f>IF(G308="","",OFFSET(MCQ!J$20,ROW(J308)-ROW(J$20),0))</f>
        <v/>
      </c>
      <c r="K308" s="24">
        <f>IF(G308="","",IF(OR(G308="etapa",G308="sub-etapa"),"",OFFSET(MCQ!K$20,ROW(K308)-ROW(K$20),0)))</f>
        <v/>
      </c>
      <c r="L308" s="26">
        <f>IF(G308="","",IF(OR(G308="etapa",G308="sub-etapa"),"",TRUNC(OFFSET(MCQ!L$20,ROW(L308)-ROW(L$20),0),2)))</f>
        <v/>
      </c>
      <c r="M308" s="584">
        <f>IF(I308="", "", IFERROR(VLOOKUP(VALUE(I308), _BaseAbril2026, 4, 0), IFERROR(VLOOKUP(TEXT(I308, "@"), _BaseAbril2026, 4, 0), "")))</f>
        <v/>
      </c>
      <c r="N308" s="585">
        <f>IFERROR(IF(S308="BDI1", TRUNC(M308*(1+$O$18), 2),IF(S308="BDI2", TRUNC(M308*(1+$N$18), 2), "")), "")</f>
        <v/>
      </c>
      <c r="O308" s="586">
        <f>_xlfn.IFS(G308="ETAPA", SUMIFS(ValorTotalComD, Nivel, A308), G308="SUB-ETAPA", SUMIFS(ValorTotalComD, SubNivel, C308), TRUE, T308)</f>
        <v/>
      </c>
      <c r="P308" s="584">
        <f>IF(I308="", "", IFERROR(VLOOKUP(VALUE(I308), _BaseAbril2026, 5, 0), IFERROR(VLOOKUP(TEXT(I308, "@"), _BaseAbril2026, 5, 0), "")))</f>
        <v/>
      </c>
      <c r="Q308" s="585">
        <f>IFERROR(IF(S308="BDI1", TRUNC(P308*(1+$R$18), 2),IF(S308="BDI2", TRUNC(P308*(1+$Q$18), 2), "")), "")</f>
        <v/>
      </c>
      <c r="R308" s="586">
        <f>_xlfn.IFS(G308="ETAPA", SUMIFS(ValorTotalSemD, Nivel, A308), G308="SUB-ETAPA", SUMIFS(ValorTotalSemD, SubNivel, C308), TRUE, U308)</f>
        <v/>
      </c>
      <c r="S308" s="587">
        <f>IF(G308="","",IF(OR(G308="etapa",G308="sub-etapa"),"",OFFSET(MCQ!M$20,ROW(M308)-ROW(M$20),0)))</f>
        <v/>
      </c>
      <c r="T308" s="588">
        <f>IFERROR(TRUNC(L308*N308,2),"")</f>
        <v/>
      </c>
      <c r="U308" s="589">
        <f>IFERROR(TRUNC(L308*Q308,2),"")</f>
        <v/>
      </c>
    </row>
    <row r="309">
      <c r="A309" s="18">
        <f>OFFSET(MCQ!A$20,ROW(A309)-ROW(A$20),0)</f>
        <v/>
      </c>
      <c r="B309" s="18">
        <f>OFFSET(MCQ!B$20,ROW(B309)-ROW(B$20),0)</f>
        <v/>
      </c>
      <c r="C309" s="18">
        <f>OFFSET(MCQ!C$20,ROW(C309)-ROW(C$20),0)</f>
        <v/>
      </c>
      <c r="D309" s="18">
        <f>OFFSET(MCQ!D$20,ROW(D309)-ROW(D$20),0)</f>
        <v/>
      </c>
      <c r="E309" s="18">
        <f>OFFSET(MCQ!E$20,ROW(E309)-ROW(E$20),0)</f>
        <v/>
      </c>
      <c r="F309" s="18" t="n"/>
      <c r="G309" s="233">
        <f>OFFSET(MCQ!G$20,ROW(G309)-ROW(G$20),0)</f>
        <v/>
      </c>
      <c r="H309" s="583">
        <f>IF(G309="","",OFFSET(MCQ!H$20,ROW(H309)-ROW(H$20),0))</f>
        <v/>
      </c>
      <c r="I309" s="24">
        <f>IF(G309="","",IF(OR(G309="etapa",G309="sub-etapa"),"",OFFSET(MCQ!I$20,ROW(I309)-ROW(I$20),0)))</f>
        <v/>
      </c>
      <c r="J309" s="25">
        <f>IF(G309="","",OFFSET(MCQ!J$20,ROW(J309)-ROW(J$20),0))</f>
        <v/>
      </c>
      <c r="K309" s="24">
        <f>IF(G309="","",IF(OR(G309="etapa",G309="sub-etapa"),"",OFFSET(MCQ!K$20,ROW(K309)-ROW(K$20),0)))</f>
        <v/>
      </c>
      <c r="L309" s="26">
        <f>IF(G309="","",IF(OR(G309="etapa",G309="sub-etapa"),"",TRUNC(OFFSET(MCQ!L$20,ROW(L309)-ROW(L$20),0),2)))</f>
        <v/>
      </c>
      <c r="M309" s="584">
        <f>IF(I309="", "", IFERROR(VLOOKUP(VALUE(I309), _BaseAbril2026, 4, 0), IFERROR(VLOOKUP(TEXT(I309, "@"), _BaseAbril2026, 4, 0), "")))</f>
        <v/>
      </c>
      <c r="N309" s="585">
        <f>IFERROR(IF(S309="BDI1", TRUNC(M309*(1+$O$18), 2),IF(S309="BDI2", TRUNC(M309*(1+$N$18), 2), "")), "")</f>
        <v/>
      </c>
      <c r="O309" s="586">
        <f>_xlfn.IFS(G309="ETAPA", SUMIFS(ValorTotalComD, Nivel, A309), G309="SUB-ETAPA", SUMIFS(ValorTotalComD, SubNivel, C309), TRUE, T309)</f>
        <v/>
      </c>
      <c r="P309" s="584">
        <f>IF(I309="", "", IFERROR(VLOOKUP(VALUE(I309), _BaseAbril2026, 5, 0), IFERROR(VLOOKUP(TEXT(I309, "@"), _BaseAbril2026, 5, 0), "")))</f>
        <v/>
      </c>
      <c r="Q309" s="585">
        <f>IFERROR(IF(S309="BDI1", TRUNC(P309*(1+$R$18), 2),IF(S309="BDI2", TRUNC(P309*(1+$Q$18), 2), "")), "")</f>
        <v/>
      </c>
      <c r="R309" s="586">
        <f>_xlfn.IFS(G309="ETAPA", SUMIFS(ValorTotalSemD, Nivel, A309), G309="SUB-ETAPA", SUMIFS(ValorTotalSemD, SubNivel, C309), TRUE, U309)</f>
        <v/>
      </c>
      <c r="S309" s="587">
        <f>IF(G309="","",IF(OR(G309="etapa",G309="sub-etapa"),"",OFFSET(MCQ!M$20,ROW(M309)-ROW(M$20),0)))</f>
        <v/>
      </c>
      <c r="T309" s="588">
        <f>IFERROR(TRUNC(L309*N309,2),"")</f>
        <v/>
      </c>
      <c r="U309" s="589">
        <f>IFERROR(TRUNC(L309*Q309,2),"")</f>
        <v/>
      </c>
    </row>
    <row r="310">
      <c r="A310" s="18">
        <f>OFFSET(MCQ!A$20,ROW(A310)-ROW(A$20),0)</f>
        <v/>
      </c>
      <c r="B310" s="18">
        <f>OFFSET(MCQ!B$20,ROW(B310)-ROW(B$20),0)</f>
        <v/>
      </c>
      <c r="C310" s="18">
        <f>OFFSET(MCQ!C$20,ROW(C310)-ROW(C$20),0)</f>
        <v/>
      </c>
      <c r="D310" s="18">
        <f>OFFSET(MCQ!D$20,ROW(D310)-ROW(D$20),0)</f>
        <v/>
      </c>
      <c r="E310" s="18">
        <f>OFFSET(MCQ!E$20,ROW(E310)-ROW(E$20),0)</f>
        <v/>
      </c>
      <c r="F310" s="18" t="n"/>
      <c r="G310" s="233">
        <f>OFFSET(MCQ!G$20,ROW(G310)-ROW(G$20),0)</f>
        <v/>
      </c>
      <c r="H310" s="583">
        <f>IF(G310="","",OFFSET(MCQ!H$20,ROW(H310)-ROW(H$20),0))</f>
        <v/>
      </c>
      <c r="I310" s="24">
        <f>IF(G310="","",IF(OR(G310="etapa",G310="sub-etapa"),"",OFFSET(MCQ!I$20,ROW(I310)-ROW(I$20),0)))</f>
        <v/>
      </c>
      <c r="J310" s="25">
        <f>IF(G310="","",OFFSET(MCQ!J$20,ROW(J310)-ROW(J$20),0))</f>
        <v/>
      </c>
      <c r="K310" s="24">
        <f>IF(G310="","",IF(OR(G310="etapa",G310="sub-etapa"),"",OFFSET(MCQ!K$20,ROW(K310)-ROW(K$20),0)))</f>
        <v/>
      </c>
      <c r="L310" s="26">
        <f>IF(G310="","",IF(OR(G310="etapa",G310="sub-etapa"),"",TRUNC(OFFSET(MCQ!L$20,ROW(L310)-ROW(L$20),0),2)))</f>
        <v/>
      </c>
      <c r="M310" s="584">
        <f>IF(I310="", "", IFERROR(VLOOKUP(VALUE(I310), _BaseAbril2026, 4, 0), IFERROR(VLOOKUP(TEXT(I310, "@"), _BaseAbril2026, 4, 0), "")))</f>
        <v/>
      </c>
      <c r="N310" s="585">
        <f>IFERROR(IF(S310="BDI1", TRUNC(M310*(1+$O$18), 2),IF(S310="BDI2", TRUNC(M310*(1+$N$18), 2), "")), "")</f>
        <v/>
      </c>
      <c r="O310" s="586">
        <f>_xlfn.IFS(G310="ETAPA", SUMIFS(ValorTotalComD, Nivel, A310), G310="SUB-ETAPA", SUMIFS(ValorTotalComD, SubNivel, C310), TRUE, T310)</f>
        <v/>
      </c>
      <c r="P310" s="584">
        <f>IF(I310="", "", IFERROR(VLOOKUP(VALUE(I310), _BaseAbril2026, 5, 0), IFERROR(VLOOKUP(TEXT(I310, "@"), _BaseAbril2026, 5, 0), "")))</f>
        <v/>
      </c>
      <c r="Q310" s="585">
        <f>IFERROR(IF(S310="BDI1", TRUNC(P310*(1+$R$18), 2),IF(S310="BDI2", TRUNC(P310*(1+$Q$18), 2), "")), "")</f>
        <v/>
      </c>
      <c r="R310" s="586">
        <f>_xlfn.IFS(G310="ETAPA", SUMIFS(ValorTotalSemD, Nivel, A310), G310="SUB-ETAPA", SUMIFS(ValorTotalSemD, SubNivel, C310), TRUE, U310)</f>
        <v/>
      </c>
      <c r="S310" s="587">
        <f>IF(G310="","",IF(OR(G310="etapa",G310="sub-etapa"),"",OFFSET(MCQ!M$20,ROW(M310)-ROW(M$20),0)))</f>
        <v/>
      </c>
      <c r="T310" s="588">
        <f>IFERROR(TRUNC(L310*N310,2),"")</f>
        <v/>
      </c>
      <c r="U310" s="589">
        <f>IFERROR(TRUNC(L310*Q310,2),"")</f>
        <v/>
      </c>
    </row>
    <row r="311">
      <c r="A311" s="18">
        <f>OFFSET(MCQ!A$20,ROW(A311)-ROW(A$20),0)</f>
        <v/>
      </c>
      <c r="B311" s="18">
        <f>OFFSET(MCQ!B$20,ROW(B311)-ROW(B$20),0)</f>
        <v/>
      </c>
      <c r="C311" s="18">
        <f>OFFSET(MCQ!C$20,ROW(C311)-ROW(C$20),0)</f>
        <v/>
      </c>
      <c r="D311" s="18">
        <f>OFFSET(MCQ!D$20,ROW(D311)-ROW(D$20),0)</f>
        <v/>
      </c>
      <c r="E311" s="18">
        <f>OFFSET(MCQ!E$20,ROW(E311)-ROW(E$20),0)</f>
        <v/>
      </c>
      <c r="F311" s="18" t="n"/>
      <c r="G311" s="233">
        <f>OFFSET(MCQ!G$20,ROW(G311)-ROW(G$20),0)</f>
        <v/>
      </c>
      <c r="H311" s="583">
        <f>IF(G311="","",OFFSET(MCQ!H$20,ROW(H311)-ROW(H$20),0))</f>
        <v/>
      </c>
      <c r="I311" s="24">
        <f>IF(G311="","",IF(OR(G311="etapa",G311="sub-etapa"),"",OFFSET(MCQ!I$20,ROW(I311)-ROW(I$20),0)))</f>
        <v/>
      </c>
      <c r="J311" s="25">
        <f>IF(G311="","",OFFSET(MCQ!J$20,ROW(J311)-ROW(J$20),0))</f>
        <v/>
      </c>
      <c r="K311" s="24">
        <f>IF(G311="","",IF(OR(G311="etapa",G311="sub-etapa"),"",OFFSET(MCQ!K$20,ROW(K311)-ROW(K$20),0)))</f>
        <v/>
      </c>
      <c r="L311" s="26">
        <f>IF(G311="","",IF(OR(G311="etapa",G311="sub-etapa"),"",TRUNC(OFFSET(MCQ!L$20,ROW(L311)-ROW(L$20),0),2)))</f>
        <v/>
      </c>
      <c r="M311" s="584">
        <f>IF(I311="", "", IFERROR(VLOOKUP(VALUE(I311), _BaseAbril2026, 4, 0), IFERROR(VLOOKUP(TEXT(I311, "@"), _BaseAbril2026, 4, 0), "")))</f>
        <v/>
      </c>
      <c r="N311" s="585">
        <f>IFERROR(IF(S311="BDI1", TRUNC(M311*(1+$O$18), 2),IF(S311="BDI2", TRUNC(M311*(1+$N$18), 2), "")), "")</f>
        <v/>
      </c>
      <c r="O311" s="586">
        <f>_xlfn.IFS(G311="ETAPA", SUMIFS(ValorTotalComD, Nivel, A311), G311="SUB-ETAPA", SUMIFS(ValorTotalComD, SubNivel, C311), TRUE, T311)</f>
        <v/>
      </c>
      <c r="P311" s="584">
        <f>IF(I311="", "", IFERROR(VLOOKUP(VALUE(I311), _BaseAbril2026, 5, 0), IFERROR(VLOOKUP(TEXT(I311, "@"), _BaseAbril2026, 5, 0), "")))</f>
        <v/>
      </c>
      <c r="Q311" s="585">
        <f>IFERROR(IF(S311="BDI1", TRUNC(P311*(1+$R$18), 2),IF(S311="BDI2", TRUNC(P311*(1+$Q$18), 2), "")), "")</f>
        <v/>
      </c>
      <c r="R311" s="586">
        <f>_xlfn.IFS(G311="ETAPA", SUMIFS(ValorTotalSemD, Nivel, A311), G311="SUB-ETAPA", SUMIFS(ValorTotalSemD, SubNivel, C311), TRUE, U311)</f>
        <v/>
      </c>
      <c r="S311" s="587">
        <f>IF(G311="","",IF(OR(G311="etapa",G311="sub-etapa"),"",OFFSET(MCQ!M$20,ROW(M311)-ROW(M$20),0)))</f>
        <v/>
      </c>
      <c r="T311" s="588">
        <f>IFERROR(TRUNC(L311*N311,2),"")</f>
        <v/>
      </c>
      <c r="U311" s="589">
        <f>IFERROR(TRUNC(L311*Q311,2),"")</f>
        <v/>
      </c>
    </row>
    <row r="312">
      <c r="A312" s="18">
        <f>OFFSET(MCQ!A$20,ROW(A312)-ROW(A$20),0)</f>
        <v/>
      </c>
      <c r="B312" s="18">
        <f>OFFSET(MCQ!B$20,ROW(B312)-ROW(B$20),0)</f>
        <v/>
      </c>
      <c r="C312" s="18">
        <f>OFFSET(MCQ!C$20,ROW(C312)-ROW(C$20),0)</f>
        <v/>
      </c>
      <c r="D312" s="18">
        <f>OFFSET(MCQ!D$20,ROW(D312)-ROW(D$20),0)</f>
        <v/>
      </c>
      <c r="E312" s="18">
        <f>OFFSET(MCQ!E$20,ROW(E312)-ROW(E$20),0)</f>
        <v/>
      </c>
      <c r="F312" s="18" t="n"/>
      <c r="G312" s="233">
        <f>OFFSET(MCQ!G$20,ROW(G312)-ROW(G$20),0)</f>
        <v/>
      </c>
      <c r="H312" s="583">
        <f>IF(G312="","",OFFSET(MCQ!H$20,ROW(H312)-ROW(H$20),0))</f>
        <v/>
      </c>
      <c r="I312" s="24">
        <f>IF(G312="","",IF(OR(G312="etapa",G312="sub-etapa"),"",OFFSET(MCQ!I$20,ROW(I312)-ROW(I$20),0)))</f>
        <v/>
      </c>
      <c r="J312" s="25">
        <f>IF(G312="","",OFFSET(MCQ!J$20,ROW(J312)-ROW(J$20),0))</f>
        <v/>
      </c>
      <c r="K312" s="24">
        <f>IF(G312="","",IF(OR(G312="etapa",G312="sub-etapa"),"",OFFSET(MCQ!K$20,ROW(K312)-ROW(K$20),0)))</f>
        <v/>
      </c>
      <c r="L312" s="26">
        <f>IF(G312="","",IF(OR(G312="etapa",G312="sub-etapa"),"",TRUNC(OFFSET(MCQ!L$20,ROW(L312)-ROW(L$20),0),2)))</f>
        <v/>
      </c>
      <c r="M312" s="584">
        <f>IF(I312="", "", IFERROR(VLOOKUP(VALUE(I312), _BaseAbril2026, 4, 0), IFERROR(VLOOKUP(TEXT(I312, "@"), _BaseAbril2026, 4, 0), "")))</f>
        <v/>
      </c>
      <c r="N312" s="585">
        <f>IFERROR(IF(S312="BDI1", TRUNC(M312*(1+$O$18), 2),IF(S312="BDI2", TRUNC(M312*(1+$N$18), 2), "")), "")</f>
        <v/>
      </c>
      <c r="O312" s="586">
        <f>_xlfn.IFS(G312="ETAPA", SUMIFS(ValorTotalComD, Nivel, A312), G312="SUB-ETAPA", SUMIFS(ValorTotalComD, SubNivel, C312), TRUE, T312)</f>
        <v/>
      </c>
      <c r="P312" s="584">
        <f>IF(I312="", "", IFERROR(VLOOKUP(VALUE(I312), _BaseAbril2026, 5, 0), IFERROR(VLOOKUP(TEXT(I312, "@"), _BaseAbril2026, 5, 0), "")))</f>
        <v/>
      </c>
      <c r="Q312" s="585">
        <f>IFERROR(IF(S312="BDI1", TRUNC(P312*(1+$R$18), 2),IF(S312="BDI2", TRUNC(P312*(1+$Q$18), 2), "")), "")</f>
        <v/>
      </c>
      <c r="R312" s="586">
        <f>_xlfn.IFS(G312="ETAPA", SUMIFS(ValorTotalSemD, Nivel, A312), G312="SUB-ETAPA", SUMIFS(ValorTotalSemD, SubNivel, C312), TRUE, U312)</f>
        <v/>
      </c>
      <c r="S312" s="587">
        <f>IF(G312="","",IF(OR(G312="etapa",G312="sub-etapa"),"",OFFSET(MCQ!M$20,ROW(M312)-ROW(M$20),0)))</f>
        <v/>
      </c>
      <c r="T312" s="588">
        <f>IFERROR(TRUNC(L312*N312,2),"")</f>
        <v/>
      </c>
      <c r="U312" s="589">
        <f>IFERROR(TRUNC(L312*Q312,2),"")</f>
        <v/>
      </c>
    </row>
    <row r="313">
      <c r="A313" s="18">
        <f>OFFSET(MCQ!A$20,ROW(A313)-ROW(A$20),0)</f>
        <v/>
      </c>
      <c r="B313" s="18">
        <f>OFFSET(MCQ!B$20,ROW(B313)-ROW(B$20),0)</f>
        <v/>
      </c>
      <c r="C313" s="18">
        <f>OFFSET(MCQ!C$20,ROW(C313)-ROW(C$20),0)</f>
        <v/>
      </c>
      <c r="D313" s="18">
        <f>OFFSET(MCQ!D$20,ROW(D313)-ROW(D$20),0)</f>
        <v/>
      </c>
      <c r="E313" s="18">
        <f>OFFSET(MCQ!E$20,ROW(E313)-ROW(E$20),0)</f>
        <v/>
      </c>
      <c r="F313" s="18" t="n"/>
      <c r="G313" s="233">
        <f>OFFSET(MCQ!G$20,ROW(G313)-ROW(G$20),0)</f>
        <v/>
      </c>
      <c r="H313" s="583">
        <f>IF(G313="","",OFFSET(MCQ!H$20,ROW(H313)-ROW(H$20),0))</f>
        <v/>
      </c>
      <c r="I313" s="24">
        <f>IF(G313="","",IF(OR(G313="etapa",G313="sub-etapa"),"",OFFSET(MCQ!I$20,ROW(I313)-ROW(I$20),0)))</f>
        <v/>
      </c>
      <c r="J313" s="25">
        <f>IF(G313="","",OFFSET(MCQ!J$20,ROW(J313)-ROW(J$20),0))</f>
        <v/>
      </c>
      <c r="K313" s="24">
        <f>IF(G313="","",IF(OR(G313="etapa",G313="sub-etapa"),"",OFFSET(MCQ!K$20,ROW(K313)-ROW(K$20),0)))</f>
        <v/>
      </c>
      <c r="L313" s="26">
        <f>IF(G313="","",IF(OR(G313="etapa",G313="sub-etapa"),"",TRUNC(OFFSET(MCQ!L$20,ROW(L313)-ROW(L$20),0),2)))</f>
        <v/>
      </c>
      <c r="M313" s="584">
        <f>IF(I313="", "", IFERROR(VLOOKUP(VALUE(I313), _BaseAbril2026, 4, 0), IFERROR(VLOOKUP(TEXT(I313, "@"), _BaseAbril2026, 4, 0), "")))</f>
        <v/>
      </c>
      <c r="N313" s="585">
        <f>IFERROR(IF(S313="BDI1", TRUNC(M313*(1+$O$18), 2),IF(S313="BDI2", TRUNC(M313*(1+$N$18), 2), "")), "")</f>
        <v/>
      </c>
      <c r="O313" s="586">
        <f>_xlfn.IFS(G313="ETAPA", SUMIFS(ValorTotalComD, Nivel, A313), G313="SUB-ETAPA", SUMIFS(ValorTotalComD, SubNivel, C313), TRUE, T313)</f>
        <v/>
      </c>
      <c r="P313" s="584">
        <f>IF(I313="", "", IFERROR(VLOOKUP(VALUE(I313), _BaseAbril2026, 5, 0), IFERROR(VLOOKUP(TEXT(I313, "@"), _BaseAbril2026, 5, 0), "")))</f>
        <v/>
      </c>
      <c r="Q313" s="585">
        <f>IFERROR(IF(S313="BDI1", TRUNC(P313*(1+$R$18), 2),IF(S313="BDI2", TRUNC(P313*(1+$Q$18), 2), "")), "")</f>
        <v/>
      </c>
      <c r="R313" s="586">
        <f>_xlfn.IFS(G313="ETAPA", SUMIFS(ValorTotalSemD, Nivel, A313), G313="SUB-ETAPA", SUMIFS(ValorTotalSemD, SubNivel, C313), TRUE, U313)</f>
        <v/>
      </c>
      <c r="S313" s="587">
        <f>IF(G313="","",IF(OR(G313="etapa",G313="sub-etapa"),"",OFFSET(MCQ!M$20,ROW(M313)-ROW(M$20),0)))</f>
        <v/>
      </c>
      <c r="T313" s="588">
        <f>IFERROR(TRUNC(L313*N313,2),"")</f>
        <v/>
      </c>
      <c r="U313" s="589">
        <f>IFERROR(TRUNC(L313*Q313,2),"")</f>
        <v/>
      </c>
    </row>
    <row r="314">
      <c r="A314" s="18">
        <f>OFFSET(MCQ!A$20,ROW(A314)-ROW(A$20),0)</f>
        <v/>
      </c>
      <c r="B314" s="18">
        <f>OFFSET(MCQ!B$20,ROW(B314)-ROW(B$20),0)</f>
        <v/>
      </c>
      <c r="C314" s="18">
        <f>OFFSET(MCQ!C$20,ROW(C314)-ROW(C$20),0)</f>
        <v/>
      </c>
      <c r="D314" s="18">
        <f>OFFSET(MCQ!D$20,ROW(D314)-ROW(D$20),0)</f>
        <v/>
      </c>
      <c r="E314" s="18">
        <f>OFFSET(MCQ!E$20,ROW(E314)-ROW(E$20),0)</f>
        <v/>
      </c>
      <c r="F314" s="18" t="n"/>
      <c r="G314" s="233">
        <f>OFFSET(MCQ!G$20,ROW(G314)-ROW(G$20),0)</f>
        <v/>
      </c>
      <c r="H314" s="583">
        <f>IF(G314="","",OFFSET(MCQ!H$20,ROW(H314)-ROW(H$20),0))</f>
        <v/>
      </c>
      <c r="I314" s="24">
        <f>IF(G314="","",IF(OR(G314="etapa",G314="sub-etapa"),"",OFFSET(MCQ!I$20,ROW(I314)-ROW(I$20),0)))</f>
        <v/>
      </c>
      <c r="J314" s="25">
        <f>IF(G314="","",OFFSET(MCQ!J$20,ROW(J314)-ROW(J$20),0))</f>
        <v/>
      </c>
      <c r="K314" s="24">
        <f>IF(G314="","",IF(OR(G314="etapa",G314="sub-etapa"),"",OFFSET(MCQ!K$20,ROW(K314)-ROW(K$20),0)))</f>
        <v/>
      </c>
      <c r="L314" s="26">
        <f>IF(G314="","",IF(OR(G314="etapa",G314="sub-etapa"),"",TRUNC(OFFSET(MCQ!L$20,ROW(L314)-ROW(L$20),0),2)))</f>
        <v/>
      </c>
      <c r="M314" s="584">
        <f>IF(I314="", "", IFERROR(VLOOKUP(VALUE(I314), _BaseAbril2026, 4, 0), IFERROR(VLOOKUP(TEXT(I314, "@"), _BaseAbril2026, 4, 0), "")))</f>
        <v/>
      </c>
      <c r="N314" s="585">
        <f>IFERROR(IF(S314="BDI1", TRUNC(M314*(1+$O$18), 2),IF(S314="BDI2", TRUNC(M314*(1+$N$18), 2), "")), "")</f>
        <v/>
      </c>
      <c r="O314" s="586">
        <f>_xlfn.IFS(G314="ETAPA", SUMIFS(ValorTotalComD, Nivel, A314), G314="SUB-ETAPA", SUMIFS(ValorTotalComD, SubNivel, C314), TRUE, T314)</f>
        <v/>
      </c>
      <c r="P314" s="584">
        <f>IF(I314="", "", IFERROR(VLOOKUP(VALUE(I314), _BaseAbril2026, 5, 0), IFERROR(VLOOKUP(TEXT(I314, "@"), _BaseAbril2026, 5, 0), "")))</f>
        <v/>
      </c>
      <c r="Q314" s="585">
        <f>IFERROR(IF(S314="BDI1", TRUNC(P314*(1+$R$18), 2),IF(S314="BDI2", TRUNC(P314*(1+$Q$18), 2), "")), "")</f>
        <v/>
      </c>
      <c r="R314" s="586">
        <f>_xlfn.IFS(G314="ETAPA", SUMIFS(ValorTotalSemD, Nivel, A314), G314="SUB-ETAPA", SUMIFS(ValorTotalSemD, SubNivel, C314), TRUE, U314)</f>
        <v/>
      </c>
      <c r="S314" s="587">
        <f>IF(G314="","",IF(OR(G314="etapa",G314="sub-etapa"),"",OFFSET(MCQ!M$20,ROW(M314)-ROW(M$20),0)))</f>
        <v/>
      </c>
      <c r="T314" s="588">
        <f>IFERROR(TRUNC(L314*N314,2),"")</f>
        <v/>
      </c>
      <c r="U314" s="589">
        <f>IFERROR(TRUNC(L314*Q314,2),"")</f>
        <v/>
      </c>
    </row>
    <row r="315">
      <c r="A315" s="18">
        <f>OFFSET(MCQ!A$20,ROW(A315)-ROW(A$20),0)</f>
        <v/>
      </c>
      <c r="B315" s="18">
        <f>OFFSET(MCQ!B$20,ROW(B315)-ROW(B$20),0)</f>
        <v/>
      </c>
      <c r="C315" s="18">
        <f>OFFSET(MCQ!C$20,ROW(C315)-ROW(C$20),0)</f>
        <v/>
      </c>
      <c r="D315" s="18">
        <f>OFFSET(MCQ!D$20,ROW(D315)-ROW(D$20),0)</f>
        <v/>
      </c>
      <c r="E315" s="18">
        <f>OFFSET(MCQ!E$20,ROW(E315)-ROW(E$20),0)</f>
        <v/>
      </c>
      <c r="F315" s="18" t="n"/>
      <c r="G315" s="233">
        <f>OFFSET(MCQ!G$20,ROW(G315)-ROW(G$20),0)</f>
        <v/>
      </c>
      <c r="H315" s="583">
        <f>IF(G315="","",OFFSET(MCQ!H$20,ROW(H315)-ROW(H$20),0))</f>
        <v/>
      </c>
      <c r="I315" s="24">
        <f>IF(G315="","",IF(OR(G315="etapa",G315="sub-etapa"),"",OFFSET(MCQ!I$20,ROW(I315)-ROW(I$20),0)))</f>
        <v/>
      </c>
      <c r="J315" s="25">
        <f>IF(G315="","",OFFSET(MCQ!J$20,ROW(J315)-ROW(J$20),0))</f>
        <v/>
      </c>
      <c r="K315" s="24">
        <f>IF(G315="","",IF(OR(G315="etapa",G315="sub-etapa"),"",OFFSET(MCQ!K$20,ROW(K315)-ROW(K$20),0)))</f>
        <v/>
      </c>
      <c r="L315" s="26">
        <f>IF(G315="","",IF(OR(G315="etapa",G315="sub-etapa"),"",TRUNC(OFFSET(MCQ!L$20,ROW(L315)-ROW(L$20),0),2)))</f>
        <v/>
      </c>
      <c r="M315" s="584">
        <f>IF(I315="", "", IFERROR(VLOOKUP(VALUE(I315), _BaseAbril2026, 4, 0), IFERROR(VLOOKUP(TEXT(I315, "@"), _BaseAbril2026, 4, 0), "")))</f>
        <v/>
      </c>
      <c r="N315" s="585">
        <f>IFERROR(IF(S315="BDI1", TRUNC(M315*(1+$O$18), 2),IF(S315="BDI2", TRUNC(M315*(1+$N$18), 2), "")), "")</f>
        <v/>
      </c>
      <c r="O315" s="586">
        <f>_xlfn.IFS(G315="ETAPA", SUMIFS(ValorTotalComD, Nivel, A315), G315="SUB-ETAPA", SUMIFS(ValorTotalComD, SubNivel, C315), TRUE, T315)</f>
        <v/>
      </c>
      <c r="P315" s="584">
        <f>IF(I315="", "", IFERROR(VLOOKUP(VALUE(I315), _BaseAbril2026, 5, 0), IFERROR(VLOOKUP(TEXT(I315, "@"), _BaseAbril2026, 5, 0), "")))</f>
        <v/>
      </c>
      <c r="Q315" s="585">
        <f>IFERROR(IF(S315="BDI1", TRUNC(P315*(1+$R$18), 2),IF(S315="BDI2", TRUNC(P315*(1+$Q$18), 2), "")), "")</f>
        <v/>
      </c>
      <c r="R315" s="586">
        <f>_xlfn.IFS(G315="ETAPA", SUMIFS(ValorTotalSemD, Nivel, A315), G315="SUB-ETAPA", SUMIFS(ValorTotalSemD, SubNivel, C315), TRUE, U315)</f>
        <v/>
      </c>
      <c r="S315" s="587">
        <f>IF(G315="","",IF(OR(G315="etapa",G315="sub-etapa"),"",OFFSET(MCQ!M$20,ROW(M315)-ROW(M$20),0)))</f>
        <v/>
      </c>
      <c r="T315" s="588">
        <f>IFERROR(TRUNC(L315*N315,2),"")</f>
        <v/>
      </c>
      <c r="U315" s="589">
        <f>IFERROR(TRUNC(L315*Q315,2),"")</f>
        <v/>
      </c>
    </row>
    <row r="316">
      <c r="A316" s="18">
        <f>OFFSET(MCQ!A$20,ROW(A316)-ROW(A$20),0)</f>
        <v/>
      </c>
      <c r="B316" s="18">
        <f>OFFSET(MCQ!B$20,ROW(B316)-ROW(B$20),0)</f>
        <v/>
      </c>
      <c r="C316" s="18">
        <f>OFFSET(MCQ!C$20,ROW(C316)-ROW(C$20),0)</f>
        <v/>
      </c>
      <c r="D316" s="18">
        <f>OFFSET(MCQ!D$20,ROW(D316)-ROW(D$20),0)</f>
        <v/>
      </c>
      <c r="E316" s="18">
        <f>OFFSET(MCQ!E$20,ROW(E316)-ROW(E$20),0)</f>
        <v/>
      </c>
      <c r="F316" s="18" t="n"/>
      <c r="G316" s="233">
        <f>OFFSET(MCQ!G$20,ROW(G316)-ROW(G$20),0)</f>
        <v/>
      </c>
      <c r="H316" s="583">
        <f>IF(G316="","",OFFSET(MCQ!H$20,ROW(H316)-ROW(H$20),0))</f>
        <v/>
      </c>
      <c r="I316" s="24">
        <f>IF(G316="","",IF(OR(G316="etapa",G316="sub-etapa"),"",OFFSET(MCQ!I$20,ROW(I316)-ROW(I$20),0)))</f>
        <v/>
      </c>
      <c r="J316" s="25">
        <f>IF(G316="","",OFFSET(MCQ!J$20,ROW(J316)-ROW(J$20),0))</f>
        <v/>
      </c>
      <c r="K316" s="24">
        <f>IF(G316="","",IF(OR(G316="etapa",G316="sub-etapa"),"",OFFSET(MCQ!K$20,ROW(K316)-ROW(K$20),0)))</f>
        <v/>
      </c>
      <c r="L316" s="26">
        <f>IF(G316="","",IF(OR(G316="etapa",G316="sub-etapa"),"",TRUNC(OFFSET(MCQ!L$20,ROW(L316)-ROW(L$20),0),2)))</f>
        <v/>
      </c>
      <c r="M316" s="584">
        <f>IF(I316="", "", IFERROR(VLOOKUP(VALUE(I316), _BaseAbril2026, 4, 0), IFERROR(VLOOKUP(TEXT(I316, "@"), _BaseAbril2026, 4, 0), "")))</f>
        <v/>
      </c>
      <c r="N316" s="585">
        <f>IFERROR(IF(S316="BDI1", TRUNC(M316*(1+$O$18), 2),IF(S316="BDI2", TRUNC(M316*(1+$N$18), 2), "")), "")</f>
        <v/>
      </c>
      <c r="O316" s="586">
        <f>_xlfn.IFS(G316="ETAPA", SUMIFS(ValorTotalComD, Nivel, A316), G316="SUB-ETAPA", SUMIFS(ValorTotalComD, SubNivel, C316), TRUE, T316)</f>
        <v/>
      </c>
      <c r="P316" s="584">
        <f>IF(I316="", "", IFERROR(VLOOKUP(VALUE(I316), _BaseAbril2026, 5, 0), IFERROR(VLOOKUP(TEXT(I316, "@"), _BaseAbril2026, 5, 0), "")))</f>
        <v/>
      </c>
      <c r="Q316" s="585">
        <f>IFERROR(IF(S316="BDI1", TRUNC(P316*(1+$R$18), 2),IF(S316="BDI2", TRUNC(P316*(1+$Q$18), 2), "")), "")</f>
        <v/>
      </c>
      <c r="R316" s="586">
        <f>_xlfn.IFS(G316="ETAPA", SUMIFS(ValorTotalSemD, Nivel, A316), G316="SUB-ETAPA", SUMIFS(ValorTotalSemD, SubNivel, C316), TRUE, U316)</f>
        <v/>
      </c>
      <c r="S316" s="587">
        <f>IF(G316="","",IF(OR(G316="etapa",G316="sub-etapa"),"",OFFSET(MCQ!M$20,ROW(M316)-ROW(M$20),0)))</f>
        <v/>
      </c>
      <c r="T316" s="588">
        <f>IFERROR(TRUNC(L316*N316,2),"")</f>
        <v/>
      </c>
      <c r="U316" s="589">
        <f>IFERROR(TRUNC(L316*Q316,2),"")</f>
        <v/>
      </c>
    </row>
    <row r="317">
      <c r="A317" s="18">
        <f>OFFSET(MCQ!A$20,ROW(A317)-ROW(A$20),0)</f>
        <v/>
      </c>
      <c r="B317" s="18">
        <f>OFFSET(MCQ!B$20,ROW(B317)-ROW(B$20),0)</f>
        <v/>
      </c>
      <c r="C317" s="18">
        <f>OFFSET(MCQ!C$20,ROW(C317)-ROW(C$20),0)</f>
        <v/>
      </c>
      <c r="D317" s="18">
        <f>OFFSET(MCQ!D$20,ROW(D317)-ROW(D$20),0)</f>
        <v/>
      </c>
      <c r="E317" s="18">
        <f>OFFSET(MCQ!E$20,ROW(E317)-ROW(E$20),0)</f>
        <v/>
      </c>
      <c r="F317" s="18" t="n"/>
      <c r="G317" s="233">
        <f>OFFSET(MCQ!G$20,ROW(G317)-ROW(G$20),0)</f>
        <v/>
      </c>
      <c r="H317" s="583">
        <f>IF(G317="","",OFFSET(MCQ!H$20,ROW(H317)-ROW(H$20),0))</f>
        <v/>
      </c>
      <c r="I317" s="24">
        <f>IF(G317="","",IF(OR(G317="etapa",G317="sub-etapa"),"",OFFSET(MCQ!I$20,ROW(I317)-ROW(I$20),0)))</f>
        <v/>
      </c>
      <c r="J317" s="25">
        <f>IF(G317="","",OFFSET(MCQ!J$20,ROW(J317)-ROW(J$20),0))</f>
        <v/>
      </c>
      <c r="K317" s="24">
        <f>IF(G317="","",IF(OR(G317="etapa",G317="sub-etapa"),"",OFFSET(MCQ!K$20,ROW(K317)-ROW(K$20),0)))</f>
        <v/>
      </c>
      <c r="L317" s="26">
        <f>IF(G317="","",IF(OR(G317="etapa",G317="sub-etapa"),"",TRUNC(OFFSET(MCQ!L$20,ROW(L317)-ROW(L$20),0),2)))</f>
        <v/>
      </c>
      <c r="M317" s="584">
        <f>IF(I317="", "", IFERROR(VLOOKUP(VALUE(I317), _BaseAbril2026, 4, 0), IFERROR(VLOOKUP(TEXT(I317, "@"), _BaseAbril2026, 4, 0), "")))</f>
        <v/>
      </c>
      <c r="N317" s="585">
        <f>IFERROR(IF(S317="BDI1", TRUNC(M317*(1+$O$18), 2),IF(S317="BDI2", TRUNC(M317*(1+$N$18), 2), "")), "")</f>
        <v/>
      </c>
      <c r="O317" s="586">
        <f>_xlfn.IFS(G317="ETAPA", SUMIFS(ValorTotalComD, Nivel, A317), G317="SUB-ETAPA", SUMIFS(ValorTotalComD, SubNivel, C317), TRUE, T317)</f>
        <v/>
      </c>
      <c r="P317" s="584">
        <f>IF(I317="", "", IFERROR(VLOOKUP(VALUE(I317), _BaseAbril2026, 5, 0), IFERROR(VLOOKUP(TEXT(I317, "@"), _BaseAbril2026, 5, 0), "")))</f>
        <v/>
      </c>
      <c r="Q317" s="585">
        <f>IFERROR(IF(S317="BDI1", TRUNC(P317*(1+$R$18), 2),IF(S317="BDI2", TRUNC(P317*(1+$Q$18), 2), "")), "")</f>
        <v/>
      </c>
      <c r="R317" s="586">
        <f>_xlfn.IFS(G317="ETAPA", SUMIFS(ValorTotalSemD, Nivel, A317), G317="SUB-ETAPA", SUMIFS(ValorTotalSemD, SubNivel, C317), TRUE, U317)</f>
        <v/>
      </c>
      <c r="S317" s="587">
        <f>IF(G317="","",IF(OR(G317="etapa",G317="sub-etapa"),"",OFFSET(MCQ!M$20,ROW(M317)-ROW(M$20),0)))</f>
        <v/>
      </c>
      <c r="T317" s="588">
        <f>IFERROR(TRUNC(L317*N317,2),"")</f>
        <v/>
      </c>
      <c r="U317" s="589">
        <f>IFERROR(TRUNC(L317*Q317,2),"")</f>
        <v/>
      </c>
    </row>
    <row r="318">
      <c r="A318" s="18">
        <f>OFFSET(MCQ!A$20,ROW(A318)-ROW(A$20),0)</f>
        <v/>
      </c>
      <c r="B318" s="18">
        <f>OFFSET(MCQ!B$20,ROW(B318)-ROW(B$20),0)</f>
        <v/>
      </c>
      <c r="C318" s="18">
        <f>OFFSET(MCQ!C$20,ROW(C318)-ROW(C$20),0)</f>
        <v/>
      </c>
      <c r="D318" s="18">
        <f>OFFSET(MCQ!D$20,ROW(D318)-ROW(D$20),0)</f>
        <v/>
      </c>
      <c r="E318" s="18">
        <f>OFFSET(MCQ!E$20,ROW(E318)-ROW(E$20),0)</f>
        <v/>
      </c>
      <c r="F318" s="18" t="n"/>
      <c r="G318" s="233">
        <f>OFFSET(MCQ!G$20,ROW(G318)-ROW(G$20),0)</f>
        <v/>
      </c>
      <c r="H318" s="583">
        <f>IF(G318="","",OFFSET(MCQ!H$20,ROW(H318)-ROW(H$20),0))</f>
        <v/>
      </c>
      <c r="I318" s="24">
        <f>IF(G318="","",IF(OR(G318="etapa",G318="sub-etapa"),"",OFFSET(MCQ!I$20,ROW(I318)-ROW(I$20),0)))</f>
        <v/>
      </c>
      <c r="J318" s="25">
        <f>IF(G318="","",OFFSET(MCQ!J$20,ROW(J318)-ROW(J$20),0))</f>
        <v/>
      </c>
      <c r="K318" s="24">
        <f>IF(G318="","",IF(OR(G318="etapa",G318="sub-etapa"),"",OFFSET(MCQ!K$20,ROW(K318)-ROW(K$20),0)))</f>
        <v/>
      </c>
      <c r="L318" s="26">
        <f>IF(G318="","",IF(OR(G318="etapa",G318="sub-etapa"),"",TRUNC(OFFSET(MCQ!L$20,ROW(L318)-ROW(L$20),0),2)))</f>
        <v/>
      </c>
      <c r="M318" s="584">
        <f>IF(I318="", "", IFERROR(VLOOKUP(VALUE(I318), _BaseAbril2026, 4, 0), IFERROR(VLOOKUP(TEXT(I318, "@"), _BaseAbril2026, 4, 0), "")))</f>
        <v/>
      </c>
      <c r="N318" s="585">
        <f>IFERROR(IF(S318="BDI1", TRUNC(M318*(1+$O$18), 2),IF(S318="BDI2", TRUNC(M318*(1+$N$18), 2), "")), "")</f>
        <v/>
      </c>
      <c r="O318" s="586">
        <f>_xlfn.IFS(G318="ETAPA", SUMIFS(ValorTotalComD, Nivel, A318), G318="SUB-ETAPA", SUMIFS(ValorTotalComD, SubNivel, C318), TRUE, T318)</f>
        <v/>
      </c>
      <c r="P318" s="584">
        <f>IF(I318="", "", IFERROR(VLOOKUP(VALUE(I318), _BaseAbril2026, 5, 0), IFERROR(VLOOKUP(TEXT(I318, "@"), _BaseAbril2026, 5, 0), "")))</f>
        <v/>
      </c>
      <c r="Q318" s="585">
        <f>IFERROR(IF(S318="BDI1", TRUNC(P318*(1+$R$18), 2),IF(S318="BDI2", TRUNC(P318*(1+$Q$18), 2), "")), "")</f>
        <v/>
      </c>
      <c r="R318" s="586">
        <f>_xlfn.IFS(G318="ETAPA", SUMIFS(ValorTotalSemD, Nivel, A318), G318="SUB-ETAPA", SUMIFS(ValorTotalSemD, SubNivel, C318), TRUE, U318)</f>
        <v/>
      </c>
      <c r="S318" s="587">
        <f>IF(G318="","",IF(OR(G318="etapa",G318="sub-etapa"),"",OFFSET(MCQ!M$20,ROW(M318)-ROW(M$20),0)))</f>
        <v/>
      </c>
      <c r="T318" s="588">
        <f>IFERROR(TRUNC(L318*N318,2),"")</f>
        <v/>
      </c>
      <c r="U318" s="589">
        <f>IFERROR(TRUNC(L318*Q318,2),"")</f>
        <v/>
      </c>
    </row>
    <row r="319">
      <c r="A319" s="18">
        <f>OFFSET(MCQ!A$20,ROW(A319)-ROW(A$20),0)</f>
        <v/>
      </c>
      <c r="B319" s="18">
        <f>OFFSET(MCQ!B$20,ROW(B319)-ROW(B$20),0)</f>
        <v/>
      </c>
      <c r="C319" s="18">
        <f>OFFSET(MCQ!C$20,ROW(C319)-ROW(C$20),0)</f>
        <v/>
      </c>
      <c r="D319" s="18">
        <f>OFFSET(MCQ!D$20,ROW(D319)-ROW(D$20),0)</f>
        <v/>
      </c>
      <c r="E319" s="18">
        <f>OFFSET(MCQ!E$20,ROW(E319)-ROW(E$20),0)</f>
        <v/>
      </c>
      <c r="F319" s="18" t="n"/>
      <c r="G319" s="233">
        <f>OFFSET(MCQ!G$20,ROW(G319)-ROW(G$20),0)</f>
        <v/>
      </c>
      <c r="H319" s="583">
        <f>IF(G319="","",OFFSET(MCQ!H$20,ROW(H319)-ROW(H$20),0))</f>
        <v/>
      </c>
      <c r="I319" s="24">
        <f>IF(G319="","",IF(OR(G319="etapa",G319="sub-etapa"),"",OFFSET(MCQ!I$20,ROW(I319)-ROW(I$20),0)))</f>
        <v/>
      </c>
      <c r="J319" s="25">
        <f>IF(G319="","",OFFSET(MCQ!J$20,ROW(J319)-ROW(J$20),0))</f>
        <v/>
      </c>
      <c r="K319" s="24">
        <f>IF(G319="","",IF(OR(G319="etapa",G319="sub-etapa"),"",OFFSET(MCQ!K$20,ROW(K319)-ROW(K$20),0)))</f>
        <v/>
      </c>
      <c r="L319" s="26">
        <f>IF(G319="","",IF(OR(G319="etapa",G319="sub-etapa"),"",TRUNC(OFFSET(MCQ!L$20,ROW(L319)-ROW(L$20),0),2)))</f>
        <v/>
      </c>
      <c r="M319" s="584">
        <f>IF(I319="", "", IFERROR(VLOOKUP(VALUE(I319), _BaseAbril2026, 4, 0), IFERROR(VLOOKUP(TEXT(I319, "@"), _BaseAbril2026, 4, 0), "")))</f>
        <v/>
      </c>
      <c r="N319" s="585">
        <f>IFERROR(IF(S319="BDI1", TRUNC(M319*(1+$O$18), 2),IF(S319="BDI2", TRUNC(M319*(1+$N$18), 2), "")), "")</f>
        <v/>
      </c>
      <c r="O319" s="586">
        <f>_xlfn.IFS(G319="ETAPA", SUMIFS(ValorTotalComD, Nivel, A319), G319="SUB-ETAPA", SUMIFS(ValorTotalComD, SubNivel, C319), TRUE, T319)</f>
        <v/>
      </c>
      <c r="P319" s="584">
        <f>IF(I319="", "", IFERROR(VLOOKUP(VALUE(I319), _BaseAbril2026, 5, 0), IFERROR(VLOOKUP(TEXT(I319, "@"), _BaseAbril2026, 5, 0), "")))</f>
        <v/>
      </c>
      <c r="Q319" s="585">
        <f>IFERROR(IF(S319="BDI1", TRUNC(P319*(1+$R$18), 2),IF(S319="BDI2", TRUNC(P319*(1+$Q$18), 2), "")), "")</f>
        <v/>
      </c>
      <c r="R319" s="586">
        <f>_xlfn.IFS(G319="ETAPA", SUMIFS(ValorTotalSemD, Nivel, A319), G319="SUB-ETAPA", SUMIFS(ValorTotalSemD, SubNivel, C319), TRUE, U319)</f>
        <v/>
      </c>
      <c r="S319" s="587">
        <f>IF(G319="","",IF(OR(G319="etapa",G319="sub-etapa"),"",OFFSET(MCQ!M$20,ROW(M319)-ROW(M$20),0)))</f>
        <v/>
      </c>
      <c r="T319" s="588">
        <f>IFERROR(TRUNC(L319*N319,2),"")</f>
        <v/>
      </c>
      <c r="U319" s="589">
        <f>IFERROR(TRUNC(L319*Q319,2),"")</f>
        <v/>
      </c>
    </row>
    <row r="320">
      <c r="A320" s="18">
        <f>OFFSET(MCQ!A$20,ROW(A320)-ROW(A$20),0)</f>
        <v/>
      </c>
      <c r="B320" s="18">
        <f>OFFSET(MCQ!B$20,ROW(B320)-ROW(B$20),0)</f>
        <v/>
      </c>
      <c r="C320" s="18">
        <f>OFFSET(MCQ!C$20,ROW(C320)-ROW(C$20),0)</f>
        <v/>
      </c>
      <c r="D320" s="18">
        <f>OFFSET(MCQ!D$20,ROW(D320)-ROW(D$20),0)</f>
        <v/>
      </c>
      <c r="E320" s="18">
        <f>OFFSET(MCQ!E$20,ROW(E320)-ROW(E$20),0)</f>
        <v/>
      </c>
      <c r="F320" s="18" t="n"/>
      <c r="G320" s="233">
        <f>OFFSET(MCQ!G$20,ROW(G320)-ROW(G$20),0)</f>
        <v/>
      </c>
      <c r="H320" s="583">
        <f>IF(G320="","",OFFSET(MCQ!H$20,ROW(H320)-ROW(H$20),0))</f>
        <v/>
      </c>
      <c r="I320" s="24">
        <f>IF(G320="","",IF(OR(G320="etapa",G320="sub-etapa"),"",OFFSET(MCQ!I$20,ROW(I320)-ROW(I$20),0)))</f>
        <v/>
      </c>
      <c r="J320" s="25">
        <f>IF(G320="","",OFFSET(MCQ!J$20,ROW(J320)-ROW(J$20),0))</f>
        <v/>
      </c>
      <c r="K320" s="24">
        <f>IF(G320="","",IF(OR(G320="etapa",G320="sub-etapa"),"",OFFSET(MCQ!K$20,ROW(K320)-ROW(K$20),0)))</f>
        <v/>
      </c>
      <c r="L320" s="26">
        <f>IF(G320="","",IF(OR(G320="etapa",G320="sub-etapa"),"",TRUNC(OFFSET(MCQ!L$20,ROW(L320)-ROW(L$20),0),2)))</f>
        <v/>
      </c>
      <c r="M320" s="584">
        <f>IF(I320="", "", IFERROR(VLOOKUP(VALUE(I320), _BaseAbril2026, 4, 0), IFERROR(VLOOKUP(TEXT(I320, "@"), _BaseAbril2026, 4, 0), "")))</f>
        <v/>
      </c>
      <c r="N320" s="585">
        <f>IFERROR(IF(S320="BDI1", TRUNC(M320*(1+$O$18), 2),IF(S320="BDI2", TRUNC(M320*(1+$N$18), 2), "")), "")</f>
        <v/>
      </c>
      <c r="O320" s="586">
        <f>_xlfn.IFS(G320="ETAPA", SUMIFS(ValorTotalComD, Nivel, A320), G320="SUB-ETAPA", SUMIFS(ValorTotalComD, SubNivel, C320), TRUE, T320)</f>
        <v/>
      </c>
      <c r="P320" s="584">
        <f>IF(I320="", "", IFERROR(VLOOKUP(VALUE(I320), _BaseAbril2026, 5, 0), IFERROR(VLOOKUP(TEXT(I320, "@"), _BaseAbril2026, 5, 0), "")))</f>
        <v/>
      </c>
      <c r="Q320" s="585">
        <f>IFERROR(IF(S320="BDI1", TRUNC(P320*(1+$R$18), 2),IF(S320="BDI2", TRUNC(P320*(1+$Q$18), 2), "")), "")</f>
        <v/>
      </c>
      <c r="R320" s="586">
        <f>_xlfn.IFS(G320="ETAPA", SUMIFS(ValorTotalSemD, Nivel, A320), G320="SUB-ETAPA", SUMIFS(ValorTotalSemD, SubNivel, C320), TRUE, U320)</f>
        <v/>
      </c>
      <c r="S320" s="587">
        <f>IF(G320="","",IF(OR(G320="etapa",G320="sub-etapa"),"",OFFSET(MCQ!M$20,ROW(M320)-ROW(M$20),0)))</f>
        <v/>
      </c>
      <c r="T320" s="588">
        <f>IFERROR(TRUNC(L320*N320,2),"")</f>
        <v/>
      </c>
      <c r="U320" s="589">
        <f>IFERROR(TRUNC(L320*Q320,2),"")</f>
        <v/>
      </c>
    </row>
    <row r="321">
      <c r="A321" s="18">
        <f>OFFSET(MCQ!A$20,ROW(A321)-ROW(A$20),0)</f>
        <v/>
      </c>
      <c r="B321" s="18">
        <f>OFFSET(MCQ!B$20,ROW(B321)-ROW(B$20),0)</f>
        <v/>
      </c>
      <c r="C321" s="18">
        <f>OFFSET(MCQ!C$20,ROW(C321)-ROW(C$20),0)</f>
        <v/>
      </c>
      <c r="D321" s="18">
        <f>OFFSET(MCQ!D$20,ROW(D321)-ROW(D$20),0)</f>
        <v/>
      </c>
      <c r="E321" s="18">
        <f>OFFSET(MCQ!E$20,ROW(E321)-ROW(E$20),0)</f>
        <v/>
      </c>
      <c r="F321" s="18" t="n"/>
      <c r="G321" s="233">
        <f>OFFSET(MCQ!G$20,ROW(G321)-ROW(G$20),0)</f>
        <v/>
      </c>
      <c r="H321" s="583">
        <f>IF(G321="","",OFFSET(MCQ!H$20,ROW(H321)-ROW(H$20),0))</f>
        <v/>
      </c>
      <c r="I321" s="24">
        <f>IF(G321="","",IF(OR(G321="etapa",G321="sub-etapa"),"",OFFSET(MCQ!I$20,ROW(I321)-ROW(I$20),0)))</f>
        <v/>
      </c>
      <c r="J321" s="25">
        <f>IF(G321="","",OFFSET(MCQ!J$20,ROW(J321)-ROW(J$20),0))</f>
        <v/>
      </c>
      <c r="K321" s="24">
        <f>IF(G321="","",IF(OR(G321="etapa",G321="sub-etapa"),"",OFFSET(MCQ!K$20,ROW(K321)-ROW(K$20),0)))</f>
        <v/>
      </c>
      <c r="L321" s="26">
        <f>IF(G321="","",IF(OR(G321="etapa",G321="sub-etapa"),"",TRUNC(OFFSET(MCQ!L$20,ROW(L321)-ROW(L$20),0),2)))</f>
        <v/>
      </c>
      <c r="M321" s="584">
        <f>IF(I321="", "", IFERROR(VLOOKUP(VALUE(I321), _BaseAbril2026, 4, 0), IFERROR(VLOOKUP(TEXT(I321, "@"), _BaseAbril2026, 4, 0), "")))</f>
        <v/>
      </c>
      <c r="N321" s="585">
        <f>IFERROR(IF(S321="BDI1", TRUNC(M321*(1+$O$18), 2),IF(S321="BDI2", TRUNC(M321*(1+$N$18), 2), "")), "")</f>
        <v/>
      </c>
      <c r="O321" s="586">
        <f>_xlfn.IFS(G321="ETAPA", SUMIFS(ValorTotalComD, Nivel, A321), G321="SUB-ETAPA", SUMIFS(ValorTotalComD, SubNivel, C321), TRUE, T321)</f>
        <v/>
      </c>
      <c r="P321" s="584">
        <f>IF(I321="", "", IFERROR(VLOOKUP(VALUE(I321), _BaseAbril2026, 5, 0), IFERROR(VLOOKUP(TEXT(I321, "@"), _BaseAbril2026, 5, 0), "")))</f>
        <v/>
      </c>
      <c r="Q321" s="585">
        <f>IFERROR(IF(S321="BDI1", TRUNC(P321*(1+$R$18), 2),IF(S321="BDI2", TRUNC(P321*(1+$Q$18), 2), "")), "")</f>
        <v/>
      </c>
      <c r="R321" s="586">
        <f>_xlfn.IFS(G321="ETAPA", SUMIFS(ValorTotalSemD, Nivel, A321), G321="SUB-ETAPA", SUMIFS(ValorTotalSemD, SubNivel, C321), TRUE, U321)</f>
        <v/>
      </c>
      <c r="S321" s="587">
        <f>IF(G321="","",IF(OR(G321="etapa",G321="sub-etapa"),"",OFFSET(MCQ!M$20,ROW(M321)-ROW(M$20),0)))</f>
        <v/>
      </c>
      <c r="T321" s="588">
        <f>IFERROR(TRUNC(L321*N321,2),"")</f>
        <v/>
      </c>
      <c r="U321" s="589">
        <f>IFERROR(TRUNC(L321*Q321,2),"")</f>
        <v/>
      </c>
    </row>
    <row r="322">
      <c r="A322" s="18">
        <f>OFFSET(MCQ!A$20,ROW(A322)-ROW(A$20),0)</f>
        <v/>
      </c>
      <c r="B322" s="18">
        <f>OFFSET(MCQ!B$20,ROW(B322)-ROW(B$20),0)</f>
        <v/>
      </c>
      <c r="C322" s="18">
        <f>OFFSET(MCQ!C$20,ROW(C322)-ROW(C$20),0)</f>
        <v/>
      </c>
      <c r="D322" s="18">
        <f>OFFSET(MCQ!D$20,ROW(D322)-ROW(D$20),0)</f>
        <v/>
      </c>
      <c r="E322" s="18">
        <f>OFFSET(MCQ!E$20,ROW(E322)-ROW(E$20),0)</f>
        <v/>
      </c>
      <c r="F322" s="18" t="n"/>
      <c r="G322" s="233">
        <f>OFFSET(MCQ!G$20,ROW(G322)-ROW(G$20),0)</f>
        <v/>
      </c>
      <c r="H322" s="583">
        <f>IF(G322="","",OFFSET(MCQ!H$20,ROW(H322)-ROW(H$20),0))</f>
        <v/>
      </c>
      <c r="I322" s="24">
        <f>IF(G322="","",IF(OR(G322="etapa",G322="sub-etapa"),"",OFFSET(MCQ!I$20,ROW(I322)-ROW(I$20),0)))</f>
        <v/>
      </c>
      <c r="J322" s="25">
        <f>IF(G322="","",OFFSET(MCQ!J$20,ROW(J322)-ROW(J$20),0))</f>
        <v/>
      </c>
      <c r="K322" s="24">
        <f>IF(G322="","",IF(OR(G322="etapa",G322="sub-etapa"),"",OFFSET(MCQ!K$20,ROW(K322)-ROW(K$20),0)))</f>
        <v/>
      </c>
      <c r="L322" s="26">
        <f>IF(G322="","",IF(OR(G322="etapa",G322="sub-etapa"),"",TRUNC(OFFSET(MCQ!L$20,ROW(L322)-ROW(L$20),0),2)))</f>
        <v/>
      </c>
      <c r="M322" s="584">
        <f>IF(I322="", "", IFERROR(VLOOKUP(VALUE(I322), _BaseAbril2026, 4, 0), IFERROR(VLOOKUP(TEXT(I322, "@"), _BaseAbril2026, 4, 0), "")))</f>
        <v/>
      </c>
      <c r="N322" s="585">
        <f>IFERROR(IF(S322="BDI1", TRUNC(M322*(1+$O$18), 2),IF(S322="BDI2", TRUNC(M322*(1+$N$18), 2), "")), "")</f>
        <v/>
      </c>
      <c r="O322" s="586">
        <f>_xlfn.IFS(G322="ETAPA", SUMIFS(ValorTotalComD, Nivel, A322), G322="SUB-ETAPA", SUMIFS(ValorTotalComD, SubNivel, C322), TRUE, T322)</f>
        <v/>
      </c>
      <c r="P322" s="584">
        <f>IF(I322="", "", IFERROR(VLOOKUP(VALUE(I322), _BaseAbril2026, 5, 0), IFERROR(VLOOKUP(TEXT(I322, "@"), _BaseAbril2026, 5, 0), "")))</f>
        <v/>
      </c>
      <c r="Q322" s="585">
        <f>IFERROR(IF(S322="BDI1", TRUNC(P322*(1+$R$18), 2),IF(S322="BDI2", TRUNC(P322*(1+$Q$18), 2), "")), "")</f>
        <v/>
      </c>
      <c r="R322" s="586">
        <f>_xlfn.IFS(G322="ETAPA", SUMIFS(ValorTotalSemD, Nivel, A322), G322="SUB-ETAPA", SUMIFS(ValorTotalSemD, SubNivel, C322), TRUE, U322)</f>
        <v/>
      </c>
      <c r="S322" s="587">
        <f>IF(G322="","",IF(OR(G322="etapa",G322="sub-etapa"),"",OFFSET(MCQ!M$20,ROW(M322)-ROW(M$20),0)))</f>
        <v/>
      </c>
      <c r="T322" s="588">
        <f>IFERROR(TRUNC(L322*N322,2),"")</f>
        <v/>
      </c>
      <c r="U322" s="589">
        <f>IFERROR(TRUNC(L322*Q322,2),"")</f>
        <v/>
      </c>
    </row>
    <row r="323">
      <c r="A323" s="18">
        <f>OFFSET(MCQ!A$20,ROW(A323)-ROW(A$20),0)</f>
        <v/>
      </c>
      <c r="B323" s="18">
        <f>OFFSET(MCQ!B$20,ROW(B323)-ROW(B$20),0)</f>
        <v/>
      </c>
      <c r="C323" s="18">
        <f>OFFSET(MCQ!C$20,ROW(C323)-ROW(C$20),0)</f>
        <v/>
      </c>
      <c r="D323" s="18">
        <f>OFFSET(MCQ!D$20,ROW(D323)-ROW(D$20),0)</f>
        <v/>
      </c>
      <c r="E323" s="18">
        <f>OFFSET(MCQ!E$20,ROW(E323)-ROW(E$20),0)</f>
        <v/>
      </c>
      <c r="F323" s="18" t="n"/>
      <c r="G323" s="233">
        <f>OFFSET(MCQ!G$20,ROW(G323)-ROW(G$20),0)</f>
        <v/>
      </c>
      <c r="H323" s="583">
        <f>IF(G323="","",OFFSET(MCQ!H$20,ROW(H323)-ROW(H$20),0))</f>
        <v/>
      </c>
      <c r="I323" s="24">
        <f>IF(G323="","",IF(OR(G323="etapa",G323="sub-etapa"),"",OFFSET(MCQ!I$20,ROW(I323)-ROW(I$20),0)))</f>
        <v/>
      </c>
      <c r="J323" s="25">
        <f>IF(G323="","",OFFSET(MCQ!J$20,ROW(J323)-ROW(J$20),0))</f>
        <v/>
      </c>
      <c r="K323" s="24">
        <f>IF(G323="","",IF(OR(G323="etapa",G323="sub-etapa"),"",OFFSET(MCQ!K$20,ROW(K323)-ROW(K$20),0)))</f>
        <v/>
      </c>
      <c r="L323" s="26">
        <f>IF(G323="","",IF(OR(G323="etapa",G323="sub-etapa"),"",TRUNC(OFFSET(MCQ!L$20,ROW(L323)-ROW(L$20),0),2)))</f>
        <v/>
      </c>
      <c r="M323" s="584">
        <f>IF(I323="", "", IFERROR(VLOOKUP(VALUE(I323), _BaseAbril2026, 4, 0), IFERROR(VLOOKUP(TEXT(I323, "@"), _BaseAbril2026, 4, 0), "")))</f>
        <v/>
      </c>
      <c r="N323" s="585">
        <f>IFERROR(IF(S323="BDI1", TRUNC(M323*(1+$O$18), 2),IF(S323="BDI2", TRUNC(M323*(1+$N$18), 2), "")), "")</f>
        <v/>
      </c>
      <c r="O323" s="586">
        <f>_xlfn.IFS(G323="ETAPA", SUMIFS(ValorTotalComD, Nivel, A323), G323="SUB-ETAPA", SUMIFS(ValorTotalComD, SubNivel, C323), TRUE, T323)</f>
        <v/>
      </c>
      <c r="P323" s="584">
        <f>IF(I323="", "", IFERROR(VLOOKUP(VALUE(I323), _BaseAbril2026, 5, 0), IFERROR(VLOOKUP(TEXT(I323, "@"), _BaseAbril2026, 5, 0), "")))</f>
        <v/>
      </c>
      <c r="Q323" s="585">
        <f>IFERROR(IF(S323="BDI1", TRUNC(P323*(1+$R$18), 2),IF(S323="BDI2", TRUNC(P323*(1+$Q$18), 2), "")), "")</f>
        <v/>
      </c>
      <c r="R323" s="586">
        <f>_xlfn.IFS(G323="ETAPA", SUMIFS(ValorTotalSemD, Nivel, A323), G323="SUB-ETAPA", SUMIFS(ValorTotalSemD, SubNivel, C323), TRUE, U323)</f>
        <v/>
      </c>
      <c r="S323" s="587">
        <f>IF(G323="","",IF(OR(G323="etapa",G323="sub-etapa"),"",OFFSET(MCQ!M$20,ROW(M323)-ROW(M$20),0)))</f>
        <v/>
      </c>
      <c r="T323" s="588">
        <f>IFERROR(TRUNC(L323*N323,2),"")</f>
        <v/>
      </c>
      <c r="U323" s="589">
        <f>IFERROR(TRUNC(L323*Q323,2),"")</f>
        <v/>
      </c>
    </row>
    <row r="324">
      <c r="A324" s="18">
        <f>OFFSET(MCQ!A$20,ROW(A324)-ROW(A$20),0)</f>
        <v/>
      </c>
      <c r="B324" s="18">
        <f>OFFSET(MCQ!B$20,ROW(B324)-ROW(B$20),0)</f>
        <v/>
      </c>
      <c r="C324" s="18">
        <f>OFFSET(MCQ!C$20,ROW(C324)-ROW(C$20),0)</f>
        <v/>
      </c>
      <c r="D324" s="18">
        <f>OFFSET(MCQ!D$20,ROW(D324)-ROW(D$20),0)</f>
        <v/>
      </c>
      <c r="E324" s="18">
        <f>OFFSET(MCQ!E$20,ROW(E324)-ROW(E$20),0)</f>
        <v/>
      </c>
      <c r="F324" s="18" t="n"/>
      <c r="G324" s="233">
        <f>OFFSET(MCQ!G$20,ROW(G324)-ROW(G$20),0)</f>
        <v/>
      </c>
      <c r="H324" s="583">
        <f>IF(G324="","",OFFSET(MCQ!H$20,ROW(H324)-ROW(H$20),0))</f>
        <v/>
      </c>
      <c r="I324" s="24">
        <f>IF(G324="","",IF(OR(G324="etapa",G324="sub-etapa"),"",OFFSET(MCQ!I$20,ROW(I324)-ROW(I$20),0)))</f>
        <v/>
      </c>
      <c r="J324" s="25">
        <f>IF(G324="","",OFFSET(MCQ!J$20,ROW(J324)-ROW(J$20),0))</f>
        <v/>
      </c>
      <c r="K324" s="24">
        <f>IF(G324="","",IF(OR(G324="etapa",G324="sub-etapa"),"",OFFSET(MCQ!K$20,ROW(K324)-ROW(K$20),0)))</f>
        <v/>
      </c>
      <c r="L324" s="26">
        <f>IF(G324="","",IF(OR(G324="etapa",G324="sub-etapa"),"",TRUNC(OFFSET(MCQ!L$20,ROW(L324)-ROW(L$20),0),2)))</f>
        <v/>
      </c>
      <c r="M324" s="584">
        <f>IF(I324="", "", IFERROR(VLOOKUP(VALUE(I324), _BaseAbril2026, 4, 0), IFERROR(VLOOKUP(TEXT(I324, "@"), _BaseAbril2026, 4, 0), "")))</f>
        <v/>
      </c>
      <c r="N324" s="585">
        <f>IFERROR(IF(S324="BDI1", TRUNC(M324*(1+$O$18), 2),IF(S324="BDI2", TRUNC(M324*(1+$N$18), 2), "")), "")</f>
        <v/>
      </c>
      <c r="O324" s="586">
        <f>_xlfn.IFS(G324="ETAPA", SUMIFS(ValorTotalComD, Nivel, A324), G324="SUB-ETAPA", SUMIFS(ValorTotalComD, SubNivel, C324), TRUE, T324)</f>
        <v/>
      </c>
      <c r="P324" s="584">
        <f>IF(I324="", "", IFERROR(VLOOKUP(VALUE(I324), _BaseAbril2026, 5, 0), IFERROR(VLOOKUP(TEXT(I324, "@"), _BaseAbril2026, 5, 0), "")))</f>
        <v/>
      </c>
      <c r="Q324" s="585">
        <f>IFERROR(IF(S324="BDI1", TRUNC(P324*(1+$R$18), 2),IF(S324="BDI2", TRUNC(P324*(1+$Q$18), 2), "")), "")</f>
        <v/>
      </c>
      <c r="R324" s="586">
        <f>_xlfn.IFS(G324="ETAPA", SUMIFS(ValorTotalSemD, Nivel, A324), G324="SUB-ETAPA", SUMIFS(ValorTotalSemD, SubNivel, C324), TRUE, U324)</f>
        <v/>
      </c>
      <c r="S324" s="587">
        <f>IF(G324="","",IF(OR(G324="etapa",G324="sub-etapa"),"",OFFSET(MCQ!M$20,ROW(M324)-ROW(M$20),0)))</f>
        <v/>
      </c>
      <c r="T324" s="588">
        <f>IFERROR(TRUNC(L324*N324,2),"")</f>
        <v/>
      </c>
      <c r="U324" s="589">
        <f>IFERROR(TRUNC(L324*Q324,2),"")</f>
        <v/>
      </c>
    </row>
    <row r="325">
      <c r="A325" s="18">
        <f>OFFSET(MCQ!A$20,ROW(A325)-ROW(A$20),0)</f>
        <v/>
      </c>
      <c r="B325" s="18">
        <f>OFFSET(MCQ!B$20,ROW(B325)-ROW(B$20),0)</f>
        <v/>
      </c>
      <c r="C325" s="18">
        <f>OFFSET(MCQ!C$20,ROW(C325)-ROW(C$20),0)</f>
        <v/>
      </c>
      <c r="D325" s="18">
        <f>OFFSET(MCQ!D$20,ROW(D325)-ROW(D$20),0)</f>
        <v/>
      </c>
      <c r="E325" s="18">
        <f>OFFSET(MCQ!E$20,ROW(E325)-ROW(E$20),0)</f>
        <v/>
      </c>
      <c r="F325" s="18" t="n"/>
      <c r="G325" s="233">
        <f>OFFSET(MCQ!G$20,ROW(G325)-ROW(G$20),0)</f>
        <v/>
      </c>
      <c r="H325" s="583">
        <f>IF(G325="","",OFFSET(MCQ!H$20,ROW(H325)-ROW(H$20),0))</f>
        <v/>
      </c>
      <c r="I325" s="24">
        <f>IF(G325="","",IF(OR(G325="etapa",G325="sub-etapa"),"",OFFSET(MCQ!I$20,ROW(I325)-ROW(I$20),0)))</f>
        <v/>
      </c>
      <c r="J325" s="25">
        <f>IF(G325="","",OFFSET(MCQ!J$20,ROW(J325)-ROW(J$20),0))</f>
        <v/>
      </c>
      <c r="K325" s="24">
        <f>IF(G325="","",IF(OR(G325="etapa",G325="sub-etapa"),"",OFFSET(MCQ!K$20,ROW(K325)-ROW(K$20),0)))</f>
        <v/>
      </c>
      <c r="L325" s="26">
        <f>IF(G325="","",IF(OR(G325="etapa",G325="sub-etapa"),"",TRUNC(OFFSET(MCQ!L$20,ROW(L325)-ROW(L$20),0),2)))</f>
        <v/>
      </c>
      <c r="M325" s="584">
        <f>IF(I325="", "", IFERROR(VLOOKUP(VALUE(I325), _BaseAbril2026, 4, 0), IFERROR(VLOOKUP(TEXT(I325, "@"), _BaseAbril2026, 4, 0), "")))</f>
        <v/>
      </c>
      <c r="N325" s="585">
        <f>IFERROR(IF(S325="BDI1", TRUNC(M325*(1+$O$18), 2),IF(S325="BDI2", TRUNC(M325*(1+$N$18), 2), "")), "")</f>
        <v/>
      </c>
      <c r="O325" s="586">
        <f>_xlfn.IFS(G325="ETAPA", SUMIFS(ValorTotalComD, Nivel, A325), G325="SUB-ETAPA", SUMIFS(ValorTotalComD, SubNivel, C325), TRUE, T325)</f>
        <v/>
      </c>
      <c r="P325" s="584">
        <f>IF(I325="", "", IFERROR(VLOOKUP(VALUE(I325), _BaseAbril2026, 5, 0), IFERROR(VLOOKUP(TEXT(I325, "@"), _BaseAbril2026, 5, 0), "")))</f>
        <v/>
      </c>
      <c r="Q325" s="585">
        <f>IFERROR(IF(S325="BDI1", TRUNC(P325*(1+$R$18), 2),IF(S325="BDI2", TRUNC(P325*(1+$Q$18), 2), "")), "")</f>
        <v/>
      </c>
      <c r="R325" s="586">
        <f>_xlfn.IFS(G325="ETAPA", SUMIFS(ValorTotalSemD, Nivel, A325), G325="SUB-ETAPA", SUMIFS(ValorTotalSemD, SubNivel, C325), TRUE, U325)</f>
        <v/>
      </c>
      <c r="S325" s="587">
        <f>IF(G325="","",IF(OR(G325="etapa",G325="sub-etapa"),"",OFFSET(MCQ!M$20,ROW(M325)-ROW(M$20),0)))</f>
        <v/>
      </c>
      <c r="T325" s="588">
        <f>IFERROR(TRUNC(L325*N325,2),"")</f>
        <v/>
      </c>
      <c r="U325" s="589">
        <f>IFERROR(TRUNC(L325*Q325,2),"")</f>
        <v/>
      </c>
    </row>
    <row r="326">
      <c r="A326" s="18">
        <f>OFFSET(MCQ!A$20,ROW(A326)-ROW(A$20),0)</f>
        <v/>
      </c>
      <c r="B326" s="18">
        <f>OFFSET(MCQ!B$20,ROW(B326)-ROW(B$20),0)</f>
        <v/>
      </c>
      <c r="C326" s="18">
        <f>OFFSET(MCQ!C$20,ROW(C326)-ROW(C$20),0)</f>
        <v/>
      </c>
      <c r="D326" s="18">
        <f>OFFSET(MCQ!D$20,ROW(D326)-ROW(D$20),0)</f>
        <v/>
      </c>
      <c r="E326" s="18">
        <f>OFFSET(MCQ!E$20,ROW(E326)-ROW(E$20),0)</f>
        <v/>
      </c>
      <c r="F326" s="18" t="n"/>
      <c r="G326" s="233">
        <f>OFFSET(MCQ!G$20,ROW(G326)-ROW(G$20),0)</f>
        <v/>
      </c>
      <c r="H326" s="583">
        <f>IF(G326="","",OFFSET(MCQ!H$20,ROW(H326)-ROW(H$20),0))</f>
        <v/>
      </c>
      <c r="I326" s="24">
        <f>IF(G326="","",IF(OR(G326="etapa",G326="sub-etapa"),"",OFFSET(MCQ!I$20,ROW(I326)-ROW(I$20),0)))</f>
        <v/>
      </c>
      <c r="J326" s="25">
        <f>IF(G326="","",OFFSET(MCQ!J$20,ROW(J326)-ROW(J$20),0))</f>
        <v/>
      </c>
      <c r="K326" s="24">
        <f>IF(G326="","",IF(OR(G326="etapa",G326="sub-etapa"),"",OFFSET(MCQ!K$20,ROW(K326)-ROW(K$20),0)))</f>
        <v/>
      </c>
      <c r="L326" s="26">
        <f>IF(G326="","",IF(OR(G326="etapa",G326="sub-etapa"),"",TRUNC(OFFSET(MCQ!L$20,ROW(L326)-ROW(L$20),0),2)))</f>
        <v/>
      </c>
      <c r="M326" s="584">
        <f>IF(I326="", "", IFERROR(VLOOKUP(VALUE(I326), _BaseAbril2026, 4, 0), IFERROR(VLOOKUP(TEXT(I326, "@"), _BaseAbril2026, 4, 0), "")))</f>
        <v/>
      </c>
      <c r="N326" s="585">
        <f>IFERROR(IF(S326="BDI1", TRUNC(M326*(1+$O$18), 2),IF(S326="BDI2", TRUNC(M326*(1+$N$18), 2), "")), "")</f>
        <v/>
      </c>
      <c r="O326" s="586">
        <f>_xlfn.IFS(G326="ETAPA", SUMIFS(ValorTotalComD, Nivel, A326), G326="SUB-ETAPA", SUMIFS(ValorTotalComD, SubNivel, C326), TRUE, T326)</f>
        <v/>
      </c>
      <c r="P326" s="584">
        <f>IF(I326="", "", IFERROR(VLOOKUP(VALUE(I326), _BaseAbril2026, 5, 0), IFERROR(VLOOKUP(TEXT(I326, "@"), _BaseAbril2026, 5, 0), "")))</f>
        <v/>
      </c>
      <c r="Q326" s="585">
        <f>IFERROR(IF(S326="BDI1", TRUNC(P326*(1+$R$18), 2),IF(S326="BDI2", TRUNC(P326*(1+$Q$18), 2), "")), "")</f>
        <v/>
      </c>
      <c r="R326" s="586">
        <f>_xlfn.IFS(G326="ETAPA", SUMIFS(ValorTotalSemD, Nivel, A326), G326="SUB-ETAPA", SUMIFS(ValorTotalSemD, SubNivel, C326), TRUE, U326)</f>
        <v/>
      </c>
      <c r="S326" s="587">
        <f>IF(G326="","",IF(OR(G326="etapa",G326="sub-etapa"),"",OFFSET(MCQ!M$20,ROW(M326)-ROW(M$20),0)))</f>
        <v/>
      </c>
      <c r="T326" s="588">
        <f>IFERROR(TRUNC(L326*N326,2),"")</f>
        <v/>
      </c>
      <c r="U326" s="589">
        <f>IFERROR(TRUNC(L326*Q326,2),"")</f>
        <v/>
      </c>
    </row>
    <row r="327">
      <c r="A327" s="18">
        <f>OFFSET(MCQ!A$20,ROW(A327)-ROW(A$20),0)</f>
        <v/>
      </c>
      <c r="B327" s="18">
        <f>OFFSET(MCQ!B$20,ROW(B327)-ROW(B$20),0)</f>
        <v/>
      </c>
      <c r="C327" s="18">
        <f>OFFSET(MCQ!C$20,ROW(C327)-ROW(C$20),0)</f>
        <v/>
      </c>
      <c r="D327" s="18">
        <f>OFFSET(MCQ!D$20,ROW(D327)-ROW(D$20),0)</f>
        <v/>
      </c>
      <c r="E327" s="18">
        <f>OFFSET(MCQ!E$20,ROW(E327)-ROW(E$20),0)</f>
        <v/>
      </c>
      <c r="F327" s="18" t="n"/>
      <c r="G327" s="233">
        <f>OFFSET(MCQ!G$20,ROW(G327)-ROW(G$20),0)</f>
        <v/>
      </c>
      <c r="H327" s="583">
        <f>IF(G327="","",OFFSET(MCQ!H$20,ROW(H327)-ROW(H$20),0))</f>
        <v/>
      </c>
      <c r="I327" s="24">
        <f>IF(G327="","",IF(OR(G327="etapa",G327="sub-etapa"),"",OFFSET(MCQ!I$20,ROW(I327)-ROW(I$20),0)))</f>
        <v/>
      </c>
      <c r="J327" s="25">
        <f>IF(G327="","",OFFSET(MCQ!J$20,ROW(J327)-ROW(J$20),0))</f>
        <v/>
      </c>
      <c r="K327" s="24">
        <f>IF(G327="","",IF(OR(G327="etapa",G327="sub-etapa"),"",OFFSET(MCQ!K$20,ROW(K327)-ROW(K$20),0)))</f>
        <v/>
      </c>
      <c r="L327" s="26">
        <f>IF(G327="","",IF(OR(G327="etapa",G327="sub-etapa"),"",TRUNC(OFFSET(MCQ!L$20,ROW(L327)-ROW(L$20),0),2)))</f>
        <v/>
      </c>
      <c r="M327" s="584">
        <f>IF(I327="", "", IFERROR(VLOOKUP(VALUE(I327), _BaseAbril2026, 4, 0), IFERROR(VLOOKUP(TEXT(I327, "@"), _BaseAbril2026, 4, 0), "")))</f>
        <v/>
      </c>
      <c r="N327" s="585">
        <f>IFERROR(IF(S327="BDI1", TRUNC(M327*(1+$O$18), 2),IF(S327="BDI2", TRUNC(M327*(1+$N$18), 2), "")), "")</f>
        <v/>
      </c>
      <c r="O327" s="586">
        <f>_xlfn.IFS(G327="ETAPA", SUMIFS(ValorTotalComD, Nivel, A327), G327="SUB-ETAPA", SUMIFS(ValorTotalComD, SubNivel, C327), TRUE, T327)</f>
        <v/>
      </c>
      <c r="P327" s="584">
        <f>IF(I327="", "", IFERROR(VLOOKUP(VALUE(I327), _BaseAbril2026, 5, 0), IFERROR(VLOOKUP(TEXT(I327, "@"), _BaseAbril2026, 5, 0), "")))</f>
        <v/>
      </c>
      <c r="Q327" s="585">
        <f>IFERROR(IF(S327="BDI1", TRUNC(P327*(1+$R$18), 2),IF(S327="BDI2", TRUNC(P327*(1+$Q$18), 2), "")), "")</f>
        <v/>
      </c>
      <c r="R327" s="586">
        <f>_xlfn.IFS(G327="ETAPA", SUMIFS(ValorTotalSemD, Nivel, A327), G327="SUB-ETAPA", SUMIFS(ValorTotalSemD, SubNivel, C327), TRUE, U327)</f>
        <v/>
      </c>
      <c r="S327" s="587">
        <f>IF(G327="","",IF(OR(G327="etapa",G327="sub-etapa"),"",OFFSET(MCQ!M$20,ROW(M327)-ROW(M$20),0)))</f>
        <v/>
      </c>
      <c r="T327" s="588">
        <f>IFERROR(TRUNC(L327*N327,2),"")</f>
        <v/>
      </c>
      <c r="U327" s="589">
        <f>IFERROR(TRUNC(L327*Q327,2),"")</f>
        <v/>
      </c>
    </row>
    <row r="328">
      <c r="A328" s="18">
        <f>OFFSET(MCQ!A$20,ROW(A328)-ROW(A$20),0)</f>
        <v/>
      </c>
      <c r="B328" s="18">
        <f>OFFSET(MCQ!B$20,ROW(B328)-ROW(B$20),0)</f>
        <v/>
      </c>
      <c r="C328" s="18">
        <f>OFFSET(MCQ!C$20,ROW(C328)-ROW(C$20),0)</f>
        <v/>
      </c>
      <c r="D328" s="18">
        <f>OFFSET(MCQ!D$20,ROW(D328)-ROW(D$20),0)</f>
        <v/>
      </c>
      <c r="E328" s="18">
        <f>OFFSET(MCQ!E$20,ROW(E328)-ROW(E$20),0)</f>
        <v/>
      </c>
      <c r="F328" s="18" t="n"/>
      <c r="G328" s="233">
        <f>OFFSET(MCQ!G$20,ROW(G328)-ROW(G$20),0)</f>
        <v/>
      </c>
      <c r="H328" s="583">
        <f>IF(G328="","",OFFSET(MCQ!H$20,ROW(H328)-ROW(H$20),0))</f>
        <v/>
      </c>
      <c r="I328" s="24">
        <f>IF(G328="","",IF(OR(G328="etapa",G328="sub-etapa"),"",OFFSET(MCQ!I$20,ROW(I328)-ROW(I$20),0)))</f>
        <v/>
      </c>
      <c r="J328" s="25">
        <f>IF(G328="","",OFFSET(MCQ!J$20,ROW(J328)-ROW(J$20),0))</f>
        <v/>
      </c>
      <c r="K328" s="24">
        <f>IF(G328="","",IF(OR(G328="etapa",G328="sub-etapa"),"",OFFSET(MCQ!K$20,ROW(K328)-ROW(K$20),0)))</f>
        <v/>
      </c>
      <c r="L328" s="26">
        <f>IF(G328="","",IF(OR(G328="etapa",G328="sub-etapa"),"",TRUNC(OFFSET(MCQ!L$20,ROW(L328)-ROW(L$20),0),2)))</f>
        <v/>
      </c>
      <c r="M328" s="584">
        <f>IF(I328="", "", IFERROR(VLOOKUP(VALUE(I328), _BaseAbril2026, 4, 0), IFERROR(VLOOKUP(TEXT(I328, "@"), _BaseAbril2026, 4, 0), "")))</f>
        <v/>
      </c>
      <c r="N328" s="585">
        <f>IFERROR(IF(S328="BDI1", TRUNC(M328*(1+$O$18), 2),IF(S328="BDI2", TRUNC(M328*(1+$N$18), 2), "")), "")</f>
        <v/>
      </c>
      <c r="O328" s="586">
        <f>_xlfn.IFS(G328="ETAPA", SUMIFS(ValorTotalComD, Nivel, A328), G328="SUB-ETAPA", SUMIFS(ValorTotalComD, SubNivel, C328), TRUE, T328)</f>
        <v/>
      </c>
      <c r="P328" s="584">
        <f>IF(I328="", "", IFERROR(VLOOKUP(VALUE(I328), _BaseAbril2026, 5, 0), IFERROR(VLOOKUP(TEXT(I328, "@"), _BaseAbril2026, 5, 0), "")))</f>
        <v/>
      </c>
      <c r="Q328" s="585">
        <f>IFERROR(IF(S328="BDI1", TRUNC(P328*(1+$R$18), 2),IF(S328="BDI2", TRUNC(P328*(1+$Q$18), 2), "")), "")</f>
        <v/>
      </c>
      <c r="R328" s="586">
        <f>_xlfn.IFS(G328="ETAPA", SUMIFS(ValorTotalSemD, Nivel, A328), G328="SUB-ETAPA", SUMIFS(ValorTotalSemD, SubNivel, C328), TRUE, U328)</f>
        <v/>
      </c>
      <c r="S328" s="587">
        <f>IF(G328="","",IF(OR(G328="etapa",G328="sub-etapa"),"",OFFSET(MCQ!M$20,ROW(M328)-ROW(M$20),0)))</f>
        <v/>
      </c>
      <c r="T328" s="588">
        <f>IFERROR(TRUNC(L328*N328,2),"")</f>
        <v/>
      </c>
      <c r="U328" s="589">
        <f>IFERROR(TRUNC(L328*Q328,2),"")</f>
        <v/>
      </c>
    </row>
    <row r="329">
      <c r="A329" s="18">
        <f>OFFSET(MCQ!A$20,ROW(A329)-ROW(A$20),0)</f>
        <v/>
      </c>
      <c r="B329" s="18">
        <f>OFFSET(MCQ!B$20,ROW(B329)-ROW(B$20),0)</f>
        <v/>
      </c>
      <c r="C329" s="18">
        <f>OFFSET(MCQ!C$20,ROW(C329)-ROW(C$20),0)</f>
        <v/>
      </c>
      <c r="D329" s="18">
        <f>OFFSET(MCQ!D$20,ROW(D329)-ROW(D$20),0)</f>
        <v/>
      </c>
      <c r="E329" s="18">
        <f>OFFSET(MCQ!E$20,ROW(E329)-ROW(E$20),0)</f>
        <v/>
      </c>
      <c r="F329" s="18" t="n"/>
      <c r="G329" s="233">
        <f>OFFSET(MCQ!G$20,ROW(G329)-ROW(G$20),0)</f>
        <v/>
      </c>
      <c r="H329" s="583">
        <f>IF(G329="","",OFFSET(MCQ!H$20,ROW(H329)-ROW(H$20),0))</f>
        <v/>
      </c>
      <c r="I329" s="24">
        <f>IF(G329="","",IF(OR(G329="etapa",G329="sub-etapa"),"",OFFSET(MCQ!I$20,ROW(I329)-ROW(I$20),0)))</f>
        <v/>
      </c>
      <c r="J329" s="25">
        <f>IF(G329="","",OFFSET(MCQ!J$20,ROW(J329)-ROW(J$20),0))</f>
        <v/>
      </c>
      <c r="K329" s="24">
        <f>IF(G329="","",IF(OR(G329="etapa",G329="sub-etapa"),"",OFFSET(MCQ!K$20,ROW(K329)-ROW(K$20),0)))</f>
        <v/>
      </c>
      <c r="L329" s="26">
        <f>IF(G329="","",IF(OR(G329="etapa",G329="sub-etapa"),"",TRUNC(OFFSET(MCQ!L$20,ROW(L329)-ROW(L$20),0),2)))</f>
        <v/>
      </c>
      <c r="M329" s="584">
        <f>IF(I329="", "", IFERROR(VLOOKUP(VALUE(I329), _BaseAbril2026, 4, 0), IFERROR(VLOOKUP(TEXT(I329, "@"), _BaseAbril2026, 4, 0), "")))</f>
        <v/>
      </c>
      <c r="N329" s="585">
        <f>IFERROR(IF(S329="BDI1", TRUNC(M329*(1+$O$18), 2),IF(S329="BDI2", TRUNC(M329*(1+$N$18), 2), "")), "")</f>
        <v/>
      </c>
      <c r="O329" s="586">
        <f>_xlfn.IFS(G329="ETAPA", SUMIFS(ValorTotalComD, Nivel, A329), G329="SUB-ETAPA", SUMIFS(ValorTotalComD, SubNivel, C329), TRUE, T329)</f>
        <v/>
      </c>
      <c r="P329" s="584">
        <f>IF(I329="", "", IFERROR(VLOOKUP(VALUE(I329), _BaseAbril2026, 5, 0), IFERROR(VLOOKUP(TEXT(I329, "@"), _BaseAbril2026, 5, 0), "")))</f>
        <v/>
      </c>
      <c r="Q329" s="585">
        <f>IFERROR(IF(S329="BDI1", TRUNC(P329*(1+$R$18), 2),IF(S329="BDI2", TRUNC(P329*(1+$Q$18), 2), "")), "")</f>
        <v/>
      </c>
      <c r="R329" s="586">
        <f>_xlfn.IFS(G329="ETAPA", SUMIFS(ValorTotalSemD, Nivel, A329), G329="SUB-ETAPA", SUMIFS(ValorTotalSemD, SubNivel, C329), TRUE, U329)</f>
        <v/>
      </c>
      <c r="S329" s="587">
        <f>IF(G329="","",IF(OR(G329="etapa",G329="sub-etapa"),"",OFFSET(MCQ!M$20,ROW(M329)-ROW(M$20),0)))</f>
        <v/>
      </c>
      <c r="T329" s="588">
        <f>IFERROR(TRUNC(L329*N329,2),"")</f>
        <v/>
      </c>
      <c r="U329" s="589">
        <f>IFERROR(TRUNC(L329*Q329,2),"")</f>
        <v/>
      </c>
    </row>
    <row r="330">
      <c r="A330" s="18">
        <f>OFFSET(MCQ!A$20,ROW(A330)-ROW(A$20),0)</f>
        <v/>
      </c>
      <c r="B330" s="18">
        <f>OFFSET(MCQ!B$20,ROW(B330)-ROW(B$20),0)</f>
        <v/>
      </c>
      <c r="C330" s="18">
        <f>OFFSET(MCQ!C$20,ROW(C330)-ROW(C$20),0)</f>
        <v/>
      </c>
      <c r="D330" s="18">
        <f>OFFSET(MCQ!D$20,ROW(D330)-ROW(D$20),0)</f>
        <v/>
      </c>
      <c r="E330" s="18">
        <f>OFFSET(MCQ!E$20,ROW(E330)-ROW(E$20),0)</f>
        <v/>
      </c>
      <c r="F330" s="18" t="n"/>
      <c r="G330" s="233">
        <f>OFFSET(MCQ!G$20,ROW(G330)-ROW(G$20),0)</f>
        <v/>
      </c>
      <c r="H330" s="583">
        <f>IF(G330="","",OFFSET(MCQ!H$20,ROW(H330)-ROW(H$20),0))</f>
        <v/>
      </c>
      <c r="I330" s="24">
        <f>IF(G330="","",IF(OR(G330="etapa",G330="sub-etapa"),"",OFFSET(MCQ!I$20,ROW(I330)-ROW(I$20),0)))</f>
        <v/>
      </c>
      <c r="J330" s="25">
        <f>IF(G330="","",OFFSET(MCQ!J$20,ROW(J330)-ROW(J$20),0))</f>
        <v/>
      </c>
      <c r="K330" s="24">
        <f>IF(G330="","",IF(OR(G330="etapa",G330="sub-etapa"),"",OFFSET(MCQ!K$20,ROW(K330)-ROW(K$20),0)))</f>
        <v/>
      </c>
      <c r="L330" s="26">
        <f>IF(G330="","",IF(OR(G330="etapa",G330="sub-etapa"),"",TRUNC(OFFSET(MCQ!L$20,ROW(L330)-ROW(L$20),0),2)))</f>
        <v/>
      </c>
      <c r="M330" s="584">
        <f>IF(I330="", "", IFERROR(VLOOKUP(VALUE(I330), _BaseAbril2026, 4, 0), IFERROR(VLOOKUP(TEXT(I330, "@"), _BaseAbril2026, 4, 0), "")))</f>
        <v/>
      </c>
      <c r="N330" s="585">
        <f>IFERROR(IF(S330="BDI1", TRUNC(M330*(1+$O$18), 2),IF(S330="BDI2", TRUNC(M330*(1+$N$18), 2), "")), "")</f>
        <v/>
      </c>
      <c r="O330" s="586">
        <f>_xlfn.IFS(G330="ETAPA", SUMIFS(ValorTotalComD, Nivel, A330), G330="SUB-ETAPA", SUMIFS(ValorTotalComD, SubNivel, C330), TRUE, T330)</f>
        <v/>
      </c>
      <c r="P330" s="584">
        <f>IF(I330="", "", IFERROR(VLOOKUP(VALUE(I330), _BaseAbril2026, 5, 0), IFERROR(VLOOKUP(TEXT(I330, "@"), _BaseAbril2026, 5, 0), "")))</f>
        <v/>
      </c>
      <c r="Q330" s="585">
        <f>IFERROR(IF(S330="BDI1", TRUNC(P330*(1+$R$18), 2),IF(S330="BDI2", TRUNC(P330*(1+$Q$18), 2), "")), "")</f>
        <v/>
      </c>
      <c r="R330" s="586">
        <f>_xlfn.IFS(G330="ETAPA", SUMIFS(ValorTotalSemD, Nivel, A330), G330="SUB-ETAPA", SUMIFS(ValorTotalSemD, SubNivel, C330), TRUE, U330)</f>
        <v/>
      </c>
      <c r="S330" s="587">
        <f>IF(G330="","",IF(OR(G330="etapa",G330="sub-etapa"),"",OFFSET(MCQ!M$20,ROW(M330)-ROW(M$20),0)))</f>
        <v/>
      </c>
      <c r="T330" s="588">
        <f>IFERROR(TRUNC(L330*N330,2),"")</f>
        <v/>
      </c>
      <c r="U330" s="589">
        <f>IFERROR(TRUNC(L330*Q330,2),"")</f>
        <v/>
      </c>
    </row>
    <row r="331">
      <c r="A331" s="18">
        <f>OFFSET(MCQ!A$20,ROW(A331)-ROW(A$20),0)</f>
        <v/>
      </c>
      <c r="B331" s="18">
        <f>OFFSET(MCQ!B$20,ROW(B331)-ROW(B$20),0)</f>
        <v/>
      </c>
      <c r="C331" s="18">
        <f>OFFSET(MCQ!C$20,ROW(C331)-ROW(C$20),0)</f>
        <v/>
      </c>
      <c r="D331" s="18">
        <f>OFFSET(MCQ!D$20,ROW(D331)-ROW(D$20),0)</f>
        <v/>
      </c>
      <c r="E331" s="18">
        <f>OFFSET(MCQ!E$20,ROW(E331)-ROW(E$20),0)</f>
        <v/>
      </c>
      <c r="F331" s="18" t="n"/>
      <c r="G331" s="233">
        <f>OFFSET(MCQ!G$20,ROW(G331)-ROW(G$20),0)</f>
        <v/>
      </c>
      <c r="H331" s="583">
        <f>IF(G331="","",OFFSET(MCQ!H$20,ROW(H331)-ROW(H$20),0))</f>
        <v/>
      </c>
      <c r="I331" s="24">
        <f>IF(G331="","",IF(OR(G331="etapa",G331="sub-etapa"),"",OFFSET(MCQ!I$20,ROW(I331)-ROW(I$20),0)))</f>
        <v/>
      </c>
      <c r="J331" s="25">
        <f>IF(G331="","",OFFSET(MCQ!J$20,ROW(J331)-ROW(J$20),0))</f>
        <v/>
      </c>
      <c r="K331" s="24">
        <f>IF(G331="","",IF(OR(G331="etapa",G331="sub-etapa"),"",OFFSET(MCQ!K$20,ROW(K331)-ROW(K$20),0)))</f>
        <v/>
      </c>
      <c r="L331" s="26">
        <f>IF(G331="","",IF(OR(G331="etapa",G331="sub-etapa"),"",TRUNC(OFFSET(MCQ!L$20,ROW(L331)-ROW(L$20),0),2)))</f>
        <v/>
      </c>
      <c r="M331" s="584">
        <f>IF(I331="", "", IFERROR(VLOOKUP(VALUE(I331), _BaseAbril2026, 4, 0), IFERROR(VLOOKUP(TEXT(I331, "@"), _BaseAbril2026, 4, 0), "")))</f>
        <v/>
      </c>
      <c r="N331" s="585">
        <f>IFERROR(IF(S331="BDI1", TRUNC(M331*(1+$O$18), 2),IF(S331="BDI2", TRUNC(M331*(1+$N$18), 2), "")), "")</f>
        <v/>
      </c>
      <c r="O331" s="586">
        <f>_xlfn.IFS(G331="ETAPA", SUMIFS(ValorTotalComD, Nivel, A331), G331="SUB-ETAPA", SUMIFS(ValorTotalComD, SubNivel, C331), TRUE, T331)</f>
        <v/>
      </c>
      <c r="P331" s="584">
        <f>IF(I331="", "", IFERROR(VLOOKUP(VALUE(I331), _BaseAbril2026, 5, 0), IFERROR(VLOOKUP(TEXT(I331, "@"), _BaseAbril2026, 5, 0), "")))</f>
        <v/>
      </c>
      <c r="Q331" s="585">
        <f>IFERROR(IF(S331="BDI1", TRUNC(P331*(1+$R$18), 2),IF(S331="BDI2", TRUNC(P331*(1+$Q$18), 2), "")), "")</f>
        <v/>
      </c>
      <c r="R331" s="586">
        <f>_xlfn.IFS(G331="ETAPA", SUMIFS(ValorTotalSemD, Nivel, A331), G331="SUB-ETAPA", SUMIFS(ValorTotalSemD, SubNivel, C331), TRUE, U331)</f>
        <v/>
      </c>
      <c r="S331" s="587">
        <f>IF(G331="","",IF(OR(G331="etapa",G331="sub-etapa"),"",OFFSET(MCQ!M$20,ROW(M331)-ROW(M$20),0)))</f>
        <v/>
      </c>
      <c r="T331" s="588">
        <f>IFERROR(TRUNC(L331*N331,2),"")</f>
        <v/>
      </c>
      <c r="U331" s="589">
        <f>IFERROR(TRUNC(L331*Q331,2),"")</f>
        <v/>
      </c>
    </row>
    <row r="332">
      <c r="A332" s="18">
        <f>OFFSET(MCQ!A$20,ROW(A332)-ROW(A$20),0)</f>
        <v/>
      </c>
      <c r="B332" s="18">
        <f>OFFSET(MCQ!B$20,ROW(B332)-ROW(B$20),0)</f>
        <v/>
      </c>
      <c r="C332" s="18">
        <f>OFFSET(MCQ!C$20,ROW(C332)-ROW(C$20),0)</f>
        <v/>
      </c>
      <c r="D332" s="18">
        <f>OFFSET(MCQ!D$20,ROW(D332)-ROW(D$20),0)</f>
        <v/>
      </c>
      <c r="E332" s="18">
        <f>OFFSET(MCQ!E$20,ROW(E332)-ROW(E$20),0)</f>
        <v/>
      </c>
      <c r="F332" s="18" t="n"/>
      <c r="G332" s="233">
        <f>OFFSET(MCQ!G$20,ROW(G332)-ROW(G$20),0)</f>
        <v/>
      </c>
      <c r="H332" s="583">
        <f>IF(G332="","",OFFSET(MCQ!H$20,ROW(H332)-ROW(H$20),0))</f>
        <v/>
      </c>
      <c r="I332" s="24">
        <f>IF(G332="","",IF(OR(G332="etapa",G332="sub-etapa"),"",OFFSET(MCQ!I$20,ROW(I332)-ROW(I$20),0)))</f>
        <v/>
      </c>
      <c r="J332" s="25">
        <f>IF(G332="","",OFFSET(MCQ!J$20,ROW(J332)-ROW(J$20),0))</f>
        <v/>
      </c>
      <c r="K332" s="24">
        <f>IF(G332="","",IF(OR(G332="etapa",G332="sub-etapa"),"",OFFSET(MCQ!K$20,ROW(K332)-ROW(K$20),0)))</f>
        <v/>
      </c>
      <c r="L332" s="26">
        <f>IF(G332="","",IF(OR(G332="etapa",G332="sub-etapa"),"",TRUNC(OFFSET(MCQ!L$20,ROW(L332)-ROW(L$20),0),2)))</f>
        <v/>
      </c>
      <c r="M332" s="584">
        <f>IF(I332="", "", IFERROR(VLOOKUP(VALUE(I332), _BaseAbril2026, 4, 0), IFERROR(VLOOKUP(TEXT(I332, "@"), _BaseAbril2026, 4, 0), "")))</f>
        <v/>
      </c>
      <c r="N332" s="585">
        <f>IFERROR(IF(S332="BDI1", TRUNC(M332*(1+$O$18), 2),IF(S332="BDI2", TRUNC(M332*(1+$N$18), 2), "")), "")</f>
        <v/>
      </c>
      <c r="O332" s="586">
        <f>_xlfn.IFS(G332="ETAPA", SUMIFS(ValorTotalComD, Nivel, A332), G332="SUB-ETAPA", SUMIFS(ValorTotalComD, SubNivel, C332), TRUE, T332)</f>
        <v/>
      </c>
      <c r="P332" s="584">
        <f>IF(I332="", "", IFERROR(VLOOKUP(VALUE(I332), _BaseAbril2026, 5, 0), IFERROR(VLOOKUP(TEXT(I332, "@"), _BaseAbril2026, 5, 0), "")))</f>
        <v/>
      </c>
      <c r="Q332" s="585">
        <f>IFERROR(IF(S332="BDI1", TRUNC(P332*(1+$R$18), 2),IF(S332="BDI2", TRUNC(P332*(1+$Q$18), 2), "")), "")</f>
        <v/>
      </c>
      <c r="R332" s="586">
        <f>_xlfn.IFS(G332="ETAPA", SUMIFS(ValorTotalSemD, Nivel, A332), G332="SUB-ETAPA", SUMIFS(ValorTotalSemD, SubNivel, C332), TRUE, U332)</f>
        <v/>
      </c>
      <c r="S332" s="587">
        <f>IF(G332="","",IF(OR(G332="etapa",G332="sub-etapa"),"",OFFSET(MCQ!M$20,ROW(M332)-ROW(M$20),0)))</f>
        <v/>
      </c>
      <c r="T332" s="588">
        <f>IFERROR(TRUNC(L332*N332,2),"")</f>
        <v/>
      </c>
      <c r="U332" s="589">
        <f>IFERROR(TRUNC(L332*Q332,2),"")</f>
        <v/>
      </c>
    </row>
    <row r="333">
      <c r="A333" s="18">
        <f>OFFSET(MCQ!A$20,ROW(A333)-ROW(A$20),0)</f>
        <v/>
      </c>
      <c r="B333" s="18">
        <f>OFFSET(MCQ!B$20,ROW(B333)-ROW(B$20),0)</f>
        <v/>
      </c>
      <c r="C333" s="18">
        <f>OFFSET(MCQ!C$20,ROW(C333)-ROW(C$20),0)</f>
        <v/>
      </c>
      <c r="D333" s="18">
        <f>OFFSET(MCQ!D$20,ROW(D333)-ROW(D$20),0)</f>
        <v/>
      </c>
      <c r="E333" s="18">
        <f>OFFSET(MCQ!E$20,ROW(E333)-ROW(E$20),0)</f>
        <v/>
      </c>
      <c r="F333" s="18" t="n"/>
      <c r="G333" s="233">
        <f>OFFSET(MCQ!G$20,ROW(G333)-ROW(G$20),0)</f>
        <v/>
      </c>
      <c r="H333" s="583">
        <f>IF(G333="","",OFFSET(MCQ!H$20,ROW(H333)-ROW(H$20),0))</f>
        <v/>
      </c>
      <c r="I333" s="24">
        <f>IF(G333="","",IF(OR(G333="etapa",G333="sub-etapa"),"",OFFSET(MCQ!I$20,ROW(I333)-ROW(I$20),0)))</f>
        <v/>
      </c>
      <c r="J333" s="25">
        <f>IF(G333="","",OFFSET(MCQ!J$20,ROW(J333)-ROW(J$20),0))</f>
        <v/>
      </c>
      <c r="K333" s="24">
        <f>IF(G333="","",IF(OR(G333="etapa",G333="sub-etapa"),"",OFFSET(MCQ!K$20,ROW(K333)-ROW(K$20),0)))</f>
        <v/>
      </c>
      <c r="L333" s="26">
        <f>IF(G333="","",IF(OR(G333="etapa",G333="sub-etapa"),"",TRUNC(OFFSET(MCQ!L$20,ROW(L333)-ROW(L$20),0),2)))</f>
        <v/>
      </c>
      <c r="M333" s="584">
        <f>IF(I333="", "", IFERROR(VLOOKUP(VALUE(I333), _BaseAbril2026, 4, 0), IFERROR(VLOOKUP(TEXT(I333, "@"), _BaseAbril2026, 4, 0), "")))</f>
        <v/>
      </c>
      <c r="N333" s="585">
        <f>IFERROR(IF(S333="BDI1", TRUNC(M333*(1+$O$18), 2),IF(S333="BDI2", TRUNC(M333*(1+$N$18), 2), "")), "")</f>
        <v/>
      </c>
      <c r="O333" s="586">
        <f>_xlfn.IFS(G333="ETAPA", SUMIFS(ValorTotalComD, Nivel, A333), G333="SUB-ETAPA", SUMIFS(ValorTotalComD, SubNivel, C333), TRUE, T333)</f>
        <v/>
      </c>
      <c r="P333" s="584">
        <f>IF(I333="", "", IFERROR(VLOOKUP(VALUE(I333), _BaseAbril2026, 5, 0), IFERROR(VLOOKUP(TEXT(I333, "@"), _BaseAbril2026, 5, 0), "")))</f>
        <v/>
      </c>
      <c r="Q333" s="585">
        <f>IFERROR(IF(S333="BDI1", TRUNC(P333*(1+$R$18), 2),IF(S333="BDI2", TRUNC(P333*(1+$Q$18), 2), "")), "")</f>
        <v/>
      </c>
      <c r="R333" s="586">
        <f>_xlfn.IFS(G333="ETAPA", SUMIFS(ValorTotalSemD, Nivel, A333), G333="SUB-ETAPA", SUMIFS(ValorTotalSemD, SubNivel, C333), TRUE, U333)</f>
        <v/>
      </c>
      <c r="S333" s="587">
        <f>IF(G333="","",IF(OR(G333="etapa",G333="sub-etapa"),"",OFFSET(MCQ!M$20,ROW(M333)-ROW(M$20),0)))</f>
        <v/>
      </c>
      <c r="T333" s="588">
        <f>IFERROR(TRUNC(L333*N333,2),"")</f>
        <v/>
      </c>
      <c r="U333" s="589">
        <f>IFERROR(TRUNC(L333*Q333,2),"")</f>
        <v/>
      </c>
    </row>
    <row r="334">
      <c r="A334" s="18">
        <f>OFFSET(MCQ!A$20,ROW(A334)-ROW(A$20),0)</f>
        <v/>
      </c>
      <c r="B334" s="18">
        <f>OFFSET(MCQ!B$20,ROW(B334)-ROW(B$20),0)</f>
        <v/>
      </c>
      <c r="C334" s="18">
        <f>OFFSET(MCQ!C$20,ROW(C334)-ROW(C$20),0)</f>
        <v/>
      </c>
      <c r="D334" s="18">
        <f>OFFSET(MCQ!D$20,ROW(D334)-ROW(D$20),0)</f>
        <v/>
      </c>
      <c r="E334" s="18">
        <f>OFFSET(MCQ!E$20,ROW(E334)-ROW(E$20),0)</f>
        <v/>
      </c>
      <c r="F334" s="18" t="n"/>
      <c r="G334" s="233">
        <f>OFFSET(MCQ!G$20,ROW(G334)-ROW(G$20),0)</f>
        <v/>
      </c>
      <c r="H334" s="583">
        <f>IF(G334="","",OFFSET(MCQ!H$20,ROW(H334)-ROW(H$20),0))</f>
        <v/>
      </c>
      <c r="I334" s="24">
        <f>IF(G334="","",IF(OR(G334="etapa",G334="sub-etapa"),"",OFFSET(MCQ!I$20,ROW(I334)-ROW(I$20),0)))</f>
        <v/>
      </c>
      <c r="J334" s="25">
        <f>IF(G334="","",OFFSET(MCQ!J$20,ROW(J334)-ROW(J$20),0))</f>
        <v/>
      </c>
      <c r="K334" s="24">
        <f>IF(G334="","",IF(OR(G334="etapa",G334="sub-etapa"),"",OFFSET(MCQ!K$20,ROW(K334)-ROW(K$20),0)))</f>
        <v/>
      </c>
      <c r="L334" s="26">
        <f>IF(G334="","",IF(OR(G334="etapa",G334="sub-etapa"),"",TRUNC(OFFSET(MCQ!L$20,ROW(L334)-ROW(L$20),0),2)))</f>
        <v/>
      </c>
      <c r="M334" s="584">
        <f>IF(I334="", "", IFERROR(VLOOKUP(VALUE(I334), _BaseAbril2026, 4, 0), IFERROR(VLOOKUP(TEXT(I334, "@"), _BaseAbril2026, 4, 0), "")))</f>
        <v/>
      </c>
      <c r="N334" s="585">
        <f>IFERROR(IF(S334="BDI1", TRUNC(M334*(1+$O$18), 2),IF(S334="BDI2", TRUNC(M334*(1+$N$18), 2), "")), "")</f>
        <v/>
      </c>
      <c r="O334" s="586">
        <f>_xlfn.IFS(G334="ETAPA", SUMIFS(ValorTotalComD, Nivel, A334), G334="SUB-ETAPA", SUMIFS(ValorTotalComD, SubNivel, C334), TRUE, T334)</f>
        <v/>
      </c>
      <c r="P334" s="584">
        <f>IF(I334="", "", IFERROR(VLOOKUP(VALUE(I334), _BaseAbril2026, 5, 0), IFERROR(VLOOKUP(TEXT(I334, "@"), _BaseAbril2026, 5, 0), "")))</f>
        <v/>
      </c>
      <c r="Q334" s="585">
        <f>IFERROR(IF(S334="BDI1", TRUNC(P334*(1+$R$18), 2),IF(S334="BDI2", TRUNC(P334*(1+$Q$18), 2), "")), "")</f>
        <v/>
      </c>
      <c r="R334" s="586">
        <f>_xlfn.IFS(G334="ETAPA", SUMIFS(ValorTotalSemD, Nivel, A334), G334="SUB-ETAPA", SUMIFS(ValorTotalSemD, SubNivel, C334), TRUE, U334)</f>
        <v/>
      </c>
      <c r="S334" s="587">
        <f>IF(G334="","",IF(OR(G334="etapa",G334="sub-etapa"),"",OFFSET(MCQ!M$20,ROW(M334)-ROW(M$20),0)))</f>
        <v/>
      </c>
      <c r="T334" s="588">
        <f>IFERROR(TRUNC(L334*N334,2),"")</f>
        <v/>
      </c>
      <c r="U334" s="589">
        <f>IFERROR(TRUNC(L334*Q334,2),"")</f>
        <v/>
      </c>
    </row>
    <row r="335">
      <c r="A335" s="18">
        <f>OFFSET(MCQ!A$20,ROW(A335)-ROW(A$20),0)</f>
        <v/>
      </c>
      <c r="B335" s="18">
        <f>OFFSET(MCQ!B$20,ROW(B335)-ROW(B$20),0)</f>
        <v/>
      </c>
      <c r="C335" s="18">
        <f>OFFSET(MCQ!C$20,ROW(C335)-ROW(C$20),0)</f>
        <v/>
      </c>
      <c r="D335" s="18">
        <f>OFFSET(MCQ!D$20,ROW(D335)-ROW(D$20),0)</f>
        <v/>
      </c>
      <c r="E335" s="18">
        <f>OFFSET(MCQ!E$20,ROW(E335)-ROW(E$20),0)</f>
        <v/>
      </c>
      <c r="F335" s="18" t="n"/>
      <c r="G335" s="233">
        <f>OFFSET(MCQ!G$20,ROW(G335)-ROW(G$20),0)</f>
        <v/>
      </c>
      <c r="H335" s="583">
        <f>IF(G335="","",OFFSET(MCQ!H$20,ROW(H335)-ROW(H$20),0))</f>
        <v/>
      </c>
      <c r="I335" s="24">
        <f>IF(G335="","",IF(OR(G335="etapa",G335="sub-etapa"),"",OFFSET(MCQ!I$20,ROW(I335)-ROW(I$20),0)))</f>
        <v/>
      </c>
      <c r="J335" s="25">
        <f>IF(G335="","",OFFSET(MCQ!J$20,ROW(J335)-ROW(J$20),0))</f>
        <v/>
      </c>
      <c r="K335" s="24">
        <f>IF(G335="","",IF(OR(G335="etapa",G335="sub-etapa"),"",OFFSET(MCQ!K$20,ROW(K335)-ROW(K$20),0)))</f>
        <v/>
      </c>
      <c r="L335" s="26">
        <f>IF(G335="","",IF(OR(G335="etapa",G335="sub-etapa"),"",TRUNC(OFFSET(MCQ!L$20,ROW(L335)-ROW(L$20),0),2)))</f>
        <v/>
      </c>
      <c r="M335" s="584">
        <f>IF(I335="", "", IFERROR(VLOOKUP(VALUE(I335), _BaseAbril2026, 4, 0), IFERROR(VLOOKUP(TEXT(I335, "@"), _BaseAbril2026, 4, 0), "")))</f>
        <v/>
      </c>
      <c r="N335" s="585">
        <f>IFERROR(IF(S335="BDI1", TRUNC(M335*(1+$O$18), 2),IF(S335="BDI2", TRUNC(M335*(1+$N$18), 2), "")), "")</f>
        <v/>
      </c>
      <c r="O335" s="586">
        <f>_xlfn.IFS(G335="ETAPA", SUMIFS(ValorTotalComD, Nivel, A335), G335="SUB-ETAPA", SUMIFS(ValorTotalComD, SubNivel, C335), TRUE, T335)</f>
        <v/>
      </c>
      <c r="P335" s="584">
        <f>IF(I335="", "", IFERROR(VLOOKUP(VALUE(I335), _BaseAbril2026, 5, 0), IFERROR(VLOOKUP(TEXT(I335, "@"), _BaseAbril2026, 5, 0), "")))</f>
        <v/>
      </c>
      <c r="Q335" s="585">
        <f>IFERROR(IF(S335="BDI1", TRUNC(P335*(1+$R$18), 2),IF(S335="BDI2", TRUNC(P335*(1+$Q$18), 2), "")), "")</f>
        <v/>
      </c>
      <c r="R335" s="586">
        <f>_xlfn.IFS(G335="ETAPA", SUMIFS(ValorTotalSemD, Nivel, A335), G335="SUB-ETAPA", SUMIFS(ValorTotalSemD, SubNivel, C335), TRUE, U335)</f>
        <v/>
      </c>
      <c r="S335" s="587">
        <f>IF(G335="","",IF(OR(G335="etapa",G335="sub-etapa"),"",OFFSET(MCQ!M$20,ROW(M335)-ROW(M$20),0)))</f>
        <v/>
      </c>
      <c r="T335" s="588">
        <f>IFERROR(TRUNC(L335*N335,2),"")</f>
        <v/>
      </c>
      <c r="U335" s="589">
        <f>IFERROR(TRUNC(L335*Q335,2),"")</f>
        <v/>
      </c>
    </row>
    <row r="336">
      <c r="A336" s="18">
        <f>OFFSET(MCQ!A$20,ROW(A336)-ROW(A$20),0)</f>
        <v/>
      </c>
      <c r="B336" s="18">
        <f>OFFSET(MCQ!B$20,ROW(B336)-ROW(B$20),0)</f>
        <v/>
      </c>
      <c r="C336" s="18">
        <f>OFFSET(MCQ!C$20,ROW(C336)-ROW(C$20),0)</f>
        <v/>
      </c>
      <c r="D336" s="18">
        <f>OFFSET(MCQ!D$20,ROW(D336)-ROW(D$20),0)</f>
        <v/>
      </c>
      <c r="E336" s="18">
        <f>OFFSET(MCQ!E$20,ROW(E336)-ROW(E$20),0)</f>
        <v/>
      </c>
      <c r="F336" s="18" t="n"/>
      <c r="G336" s="233">
        <f>OFFSET(MCQ!G$20,ROW(G336)-ROW(G$20),0)</f>
        <v/>
      </c>
      <c r="H336" s="583">
        <f>IF(G336="","",OFFSET(MCQ!H$20,ROW(H336)-ROW(H$20),0))</f>
        <v/>
      </c>
      <c r="I336" s="24">
        <f>IF(G336="","",IF(OR(G336="etapa",G336="sub-etapa"),"",OFFSET(MCQ!I$20,ROW(I336)-ROW(I$20),0)))</f>
        <v/>
      </c>
      <c r="J336" s="25">
        <f>IF(G336="","",OFFSET(MCQ!J$20,ROW(J336)-ROW(J$20),0))</f>
        <v/>
      </c>
      <c r="K336" s="24">
        <f>IF(G336="","",IF(OR(G336="etapa",G336="sub-etapa"),"",OFFSET(MCQ!K$20,ROW(K336)-ROW(K$20),0)))</f>
        <v/>
      </c>
      <c r="L336" s="26">
        <f>IF(G336="","",IF(OR(G336="etapa",G336="sub-etapa"),"",TRUNC(OFFSET(MCQ!L$20,ROW(L336)-ROW(L$20),0),2)))</f>
        <v/>
      </c>
      <c r="M336" s="584">
        <f>IF(I336="", "", IFERROR(VLOOKUP(VALUE(I336), _BaseAbril2026, 4, 0), IFERROR(VLOOKUP(TEXT(I336, "@"), _BaseAbril2026, 4, 0), "")))</f>
        <v/>
      </c>
      <c r="N336" s="585">
        <f>IFERROR(IF(S336="BDI1", TRUNC(M336*(1+$O$18), 2),IF(S336="BDI2", TRUNC(M336*(1+$N$18), 2), "")), "")</f>
        <v/>
      </c>
      <c r="O336" s="586">
        <f>_xlfn.IFS(G336="ETAPA", SUMIFS(ValorTotalComD, Nivel, A336), G336="SUB-ETAPA", SUMIFS(ValorTotalComD, SubNivel, C336), TRUE, T336)</f>
        <v/>
      </c>
      <c r="P336" s="584">
        <f>IF(I336="", "", IFERROR(VLOOKUP(VALUE(I336), _BaseAbril2026, 5, 0), IFERROR(VLOOKUP(TEXT(I336, "@"), _BaseAbril2026, 5, 0), "")))</f>
        <v/>
      </c>
      <c r="Q336" s="585">
        <f>IFERROR(IF(S336="BDI1", TRUNC(P336*(1+$R$18), 2),IF(S336="BDI2", TRUNC(P336*(1+$Q$18), 2), "")), "")</f>
        <v/>
      </c>
      <c r="R336" s="586">
        <f>_xlfn.IFS(G336="ETAPA", SUMIFS(ValorTotalSemD, Nivel, A336), G336="SUB-ETAPA", SUMIFS(ValorTotalSemD, SubNivel, C336), TRUE, U336)</f>
        <v/>
      </c>
      <c r="S336" s="587">
        <f>IF(G336="","",IF(OR(G336="etapa",G336="sub-etapa"),"",OFFSET(MCQ!M$20,ROW(M336)-ROW(M$20),0)))</f>
        <v/>
      </c>
      <c r="T336" s="588">
        <f>IFERROR(TRUNC(L336*N336,2),"")</f>
        <v/>
      </c>
      <c r="U336" s="589">
        <f>IFERROR(TRUNC(L336*Q336,2),"")</f>
        <v/>
      </c>
    </row>
    <row r="337">
      <c r="A337" s="18">
        <f>OFFSET(MCQ!A$20,ROW(A337)-ROW(A$20),0)</f>
        <v/>
      </c>
      <c r="B337" s="18">
        <f>OFFSET(MCQ!B$20,ROW(B337)-ROW(B$20),0)</f>
        <v/>
      </c>
      <c r="C337" s="18">
        <f>OFFSET(MCQ!C$20,ROW(C337)-ROW(C$20),0)</f>
        <v/>
      </c>
      <c r="D337" s="18">
        <f>OFFSET(MCQ!D$20,ROW(D337)-ROW(D$20),0)</f>
        <v/>
      </c>
      <c r="E337" s="18">
        <f>OFFSET(MCQ!E$20,ROW(E337)-ROW(E$20),0)</f>
        <v/>
      </c>
      <c r="F337" s="18" t="n"/>
      <c r="G337" s="233">
        <f>OFFSET(MCQ!G$20,ROW(G337)-ROW(G$20),0)</f>
        <v/>
      </c>
      <c r="H337" s="583">
        <f>IF(G337="","",OFFSET(MCQ!H$20,ROW(H337)-ROW(H$20),0))</f>
        <v/>
      </c>
      <c r="I337" s="24">
        <f>IF(G337="","",IF(OR(G337="etapa",G337="sub-etapa"),"",OFFSET(MCQ!I$20,ROW(I337)-ROW(I$20),0)))</f>
        <v/>
      </c>
      <c r="J337" s="25">
        <f>IF(G337="","",OFFSET(MCQ!J$20,ROW(J337)-ROW(J$20),0))</f>
        <v/>
      </c>
      <c r="K337" s="24">
        <f>IF(G337="","",IF(OR(G337="etapa",G337="sub-etapa"),"",OFFSET(MCQ!K$20,ROW(K337)-ROW(K$20),0)))</f>
        <v/>
      </c>
      <c r="L337" s="26">
        <f>IF(G337="","",IF(OR(G337="etapa",G337="sub-etapa"),"",TRUNC(OFFSET(MCQ!L$20,ROW(L337)-ROW(L$20),0),2)))</f>
        <v/>
      </c>
      <c r="M337" s="584">
        <f>IF(I337="", "", IFERROR(VLOOKUP(VALUE(I337), _BaseAbril2026, 4, 0), IFERROR(VLOOKUP(TEXT(I337, "@"), _BaseAbril2026, 4, 0), "")))</f>
        <v/>
      </c>
      <c r="N337" s="585">
        <f>IFERROR(IF(S337="BDI1", TRUNC(M337*(1+$O$18), 2),IF(S337="BDI2", TRUNC(M337*(1+$N$18), 2), "")), "")</f>
        <v/>
      </c>
      <c r="O337" s="586">
        <f>_xlfn.IFS(G337="ETAPA", SUMIFS(ValorTotalComD, Nivel, A337), G337="SUB-ETAPA", SUMIFS(ValorTotalComD, SubNivel, C337), TRUE, T337)</f>
        <v/>
      </c>
      <c r="P337" s="584">
        <f>IF(I337="", "", IFERROR(VLOOKUP(VALUE(I337), _BaseAbril2026, 5, 0), IFERROR(VLOOKUP(TEXT(I337, "@"), _BaseAbril2026, 5, 0), "")))</f>
        <v/>
      </c>
      <c r="Q337" s="585">
        <f>IFERROR(IF(S337="BDI1", TRUNC(P337*(1+$R$18), 2),IF(S337="BDI2", TRUNC(P337*(1+$Q$18), 2), "")), "")</f>
        <v/>
      </c>
      <c r="R337" s="586">
        <f>_xlfn.IFS(G337="ETAPA", SUMIFS(ValorTotalSemD, Nivel, A337), G337="SUB-ETAPA", SUMIFS(ValorTotalSemD, SubNivel, C337), TRUE, U337)</f>
        <v/>
      </c>
      <c r="S337" s="587">
        <f>IF(G337="","",IF(OR(G337="etapa",G337="sub-etapa"),"",OFFSET(MCQ!M$20,ROW(M337)-ROW(M$20),0)))</f>
        <v/>
      </c>
      <c r="T337" s="588">
        <f>IFERROR(TRUNC(L337*N337,2),"")</f>
        <v/>
      </c>
      <c r="U337" s="589">
        <f>IFERROR(TRUNC(L337*Q337,2),"")</f>
        <v/>
      </c>
    </row>
    <row r="338">
      <c r="A338" s="18">
        <f>OFFSET(MCQ!A$20,ROW(A338)-ROW(A$20),0)</f>
        <v/>
      </c>
      <c r="B338" s="18">
        <f>OFFSET(MCQ!B$20,ROW(B338)-ROW(B$20),0)</f>
        <v/>
      </c>
      <c r="C338" s="18">
        <f>OFFSET(MCQ!C$20,ROW(C338)-ROW(C$20),0)</f>
        <v/>
      </c>
      <c r="D338" s="18">
        <f>OFFSET(MCQ!D$20,ROW(D338)-ROW(D$20),0)</f>
        <v/>
      </c>
      <c r="E338" s="18">
        <f>OFFSET(MCQ!E$20,ROW(E338)-ROW(E$20),0)</f>
        <v/>
      </c>
      <c r="F338" s="18" t="n"/>
      <c r="G338" s="233">
        <f>OFFSET(MCQ!G$20,ROW(G338)-ROW(G$20),0)</f>
        <v/>
      </c>
      <c r="H338" s="583">
        <f>IF(G338="","",OFFSET(MCQ!H$20,ROW(H338)-ROW(H$20),0))</f>
        <v/>
      </c>
      <c r="I338" s="24">
        <f>IF(G338="","",IF(OR(G338="etapa",G338="sub-etapa"),"",OFFSET(MCQ!I$20,ROW(I338)-ROW(I$20),0)))</f>
        <v/>
      </c>
      <c r="J338" s="25">
        <f>IF(G338="","",OFFSET(MCQ!J$20,ROW(J338)-ROW(J$20),0))</f>
        <v/>
      </c>
      <c r="K338" s="24">
        <f>IF(G338="","",IF(OR(G338="etapa",G338="sub-etapa"),"",OFFSET(MCQ!K$20,ROW(K338)-ROW(K$20),0)))</f>
        <v/>
      </c>
      <c r="L338" s="26">
        <f>IF(G338="","",IF(OR(G338="etapa",G338="sub-etapa"),"",TRUNC(OFFSET(MCQ!L$20,ROW(L338)-ROW(L$20),0),2)))</f>
        <v/>
      </c>
      <c r="M338" s="584">
        <f>IF(I338="", "", IFERROR(VLOOKUP(VALUE(I338), _BaseAbril2026, 4, 0), IFERROR(VLOOKUP(TEXT(I338, "@"), _BaseAbril2026, 4, 0), "")))</f>
        <v/>
      </c>
      <c r="N338" s="585">
        <f>IFERROR(IF(S338="BDI1", TRUNC(M338*(1+$O$18), 2),IF(S338="BDI2", TRUNC(M338*(1+$N$18), 2), "")), "")</f>
        <v/>
      </c>
      <c r="O338" s="586">
        <f>_xlfn.IFS(G338="ETAPA", SUMIFS(ValorTotalComD, Nivel, A338), G338="SUB-ETAPA", SUMIFS(ValorTotalComD, SubNivel, C338), TRUE, T338)</f>
        <v/>
      </c>
      <c r="P338" s="584">
        <f>IF(I338="", "", IFERROR(VLOOKUP(VALUE(I338), _BaseAbril2026, 5, 0), IFERROR(VLOOKUP(TEXT(I338, "@"), _BaseAbril2026, 5, 0), "")))</f>
        <v/>
      </c>
      <c r="Q338" s="585">
        <f>IFERROR(IF(S338="BDI1", TRUNC(P338*(1+$R$18), 2),IF(S338="BDI2", TRUNC(P338*(1+$Q$18), 2), "")), "")</f>
        <v/>
      </c>
      <c r="R338" s="586">
        <f>_xlfn.IFS(G338="ETAPA", SUMIFS(ValorTotalSemD, Nivel, A338), G338="SUB-ETAPA", SUMIFS(ValorTotalSemD, SubNivel, C338), TRUE, U338)</f>
        <v/>
      </c>
      <c r="S338" s="587">
        <f>IF(G338="","",IF(OR(G338="etapa",G338="sub-etapa"),"",OFFSET(MCQ!M$20,ROW(M338)-ROW(M$20),0)))</f>
        <v/>
      </c>
      <c r="T338" s="588">
        <f>IFERROR(TRUNC(L338*N338,2),"")</f>
        <v/>
      </c>
      <c r="U338" s="589">
        <f>IFERROR(TRUNC(L338*Q338,2),"")</f>
        <v/>
      </c>
    </row>
    <row r="339">
      <c r="A339" s="18">
        <f>OFFSET(MCQ!A$20,ROW(A339)-ROW(A$20),0)</f>
        <v/>
      </c>
      <c r="B339" s="18">
        <f>OFFSET(MCQ!B$20,ROW(B339)-ROW(B$20),0)</f>
        <v/>
      </c>
      <c r="C339" s="18">
        <f>OFFSET(MCQ!C$20,ROW(C339)-ROW(C$20),0)</f>
        <v/>
      </c>
      <c r="D339" s="18">
        <f>OFFSET(MCQ!D$20,ROW(D339)-ROW(D$20),0)</f>
        <v/>
      </c>
      <c r="E339" s="18">
        <f>OFFSET(MCQ!E$20,ROW(E339)-ROW(E$20),0)</f>
        <v/>
      </c>
      <c r="F339" s="18" t="n"/>
      <c r="G339" s="233">
        <f>OFFSET(MCQ!G$20,ROW(G339)-ROW(G$20),0)</f>
        <v/>
      </c>
      <c r="H339" s="583">
        <f>IF(G339="","",OFFSET(MCQ!H$20,ROW(H339)-ROW(H$20),0))</f>
        <v/>
      </c>
      <c r="I339" s="24">
        <f>IF(G339="","",IF(OR(G339="etapa",G339="sub-etapa"),"",OFFSET(MCQ!I$20,ROW(I339)-ROW(I$20),0)))</f>
        <v/>
      </c>
      <c r="J339" s="25">
        <f>IF(G339="","",OFFSET(MCQ!J$20,ROW(J339)-ROW(J$20),0))</f>
        <v/>
      </c>
      <c r="K339" s="24">
        <f>IF(G339="","",IF(OR(G339="etapa",G339="sub-etapa"),"",OFFSET(MCQ!K$20,ROW(K339)-ROW(K$20),0)))</f>
        <v/>
      </c>
      <c r="L339" s="26">
        <f>IF(G339="","",IF(OR(G339="etapa",G339="sub-etapa"),"",TRUNC(OFFSET(MCQ!L$20,ROW(L339)-ROW(L$20),0),2)))</f>
        <v/>
      </c>
      <c r="M339" s="584">
        <f>IF(I339="", "", IFERROR(VLOOKUP(VALUE(I339), _BaseAbril2026, 4, 0), IFERROR(VLOOKUP(TEXT(I339, "@"), _BaseAbril2026, 4, 0), "")))</f>
        <v/>
      </c>
      <c r="N339" s="585">
        <f>IFERROR(IF(S339="BDI1", TRUNC(M339*(1+$O$18), 2),IF(S339="BDI2", TRUNC(M339*(1+$N$18), 2), "")), "")</f>
        <v/>
      </c>
      <c r="O339" s="586">
        <f>_xlfn.IFS(G339="ETAPA", SUMIFS(ValorTotalComD, Nivel, A339), G339="SUB-ETAPA", SUMIFS(ValorTotalComD, SubNivel, C339), TRUE, T339)</f>
        <v/>
      </c>
      <c r="P339" s="584">
        <f>IF(I339="", "", IFERROR(VLOOKUP(VALUE(I339), _BaseAbril2026, 5, 0), IFERROR(VLOOKUP(TEXT(I339, "@"), _BaseAbril2026, 5, 0), "")))</f>
        <v/>
      </c>
      <c r="Q339" s="585">
        <f>IFERROR(IF(S339="BDI1", TRUNC(P339*(1+$R$18), 2),IF(S339="BDI2", TRUNC(P339*(1+$Q$18), 2), "")), "")</f>
        <v/>
      </c>
      <c r="R339" s="586">
        <f>_xlfn.IFS(G339="ETAPA", SUMIFS(ValorTotalSemD, Nivel, A339), G339="SUB-ETAPA", SUMIFS(ValorTotalSemD, SubNivel, C339), TRUE, U339)</f>
        <v/>
      </c>
      <c r="S339" s="587">
        <f>IF(G339="","",IF(OR(G339="etapa",G339="sub-etapa"),"",OFFSET(MCQ!M$20,ROW(M339)-ROW(M$20),0)))</f>
        <v/>
      </c>
      <c r="T339" s="588">
        <f>IFERROR(TRUNC(L339*N339,2),"")</f>
        <v/>
      </c>
      <c r="U339" s="589">
        <f>IFERROR(TRUNC(L339*Q339,2),"")</f>
        <v/>
      </c>
    </row>
    <row r="340">
      <c r="A340" s="18">
        <f>OFFSET(MCQ!A$20,ROW(A340)-ROW(A$20),0)</f>
        <v/>
      </c>
      <c r="B340" s="18">
        <f>OFFSET(MCQ!B$20,ROW(B340)-ROW(B$20),0)</f>
        <v/>
      </c>
      <c r="C340" s="18">
        <f>OFFSET(MCQ!C$20,ROW(C340)-ROW(C$20),0)</f>
        <v/>
      </c>
      <c r="D340" s="18">
        <f>OFFSET(MCQ!D$20,ROW(D340)-ROW(D$20),0)</f>
        <v/>
      </c>
      <c r="E340" s="18">
        <f>OFFSET(MCQ!E$20,ROW(E340)-ROW(E$20),0)</f>
        <v/>
      </c>
      <c r="F340" s="18" t="n"/>
      <c r="G340" s="233">
        <f>OFFSET(MCQ!G$20,ROW(G340)-ROW(G$20),0)</f>
        <v/>
      </c>
      <c r="H340" s="583">
        <f>IF(G340="","",OFFSET(MCQ!H$20,ROW(H340)-ROW(H$20),0))</f>
        <v/>
      </c>
      <c r="I340" s="24">
        <f>IF(G340="","",IF(OR(G340="etapa",G340="sub-etapa"),"",OFFSET(MCQ!I$20,ROW(I340)-ROW(I$20),0)))</f>
        <v/>
      </c>
      <c r="J340" s="25">
        <f>IF(G340="","",OFFSET(MCQ!J$20,ROW(J340)-ROW(J$20),0))</f>
        <v/>
      </c>
      <c r="K340" s="24">
        <f>IF(G340="","",IF(OR(G340="etapa",G340="sub-etapa"),"",OFFSET(MCQ!K$20,ROW(K340)-ROW(K$20),0)))</f>
        <v/>
      </c>
      <c r="L340" s="26">
        <f>IF(G340="","",IF(OR(G340="etapa",G340="sub-etapa"),"",TRUNC(OFFSET(MCQ!L$20,ROW(L340)-ROW(L$20),0),2)))</f>
        <v/>
      </c>
      <c r="M340" s="584">
        <f>IF(I340="", "", IFERROR(VLOOKUP(VALUE(I340), _BaseAbril2026, 4, 0), IFERROR(VLOOKUP(TEXT(I340, "@"), _BaseAbril2026, 4, 0), "")))</f>
        <v/>
      </c>
      <c r="N340" s="585">
        <f>IFERROR(IF(S340="BDI1", TRUNC(M340*(1+$O$18), 2),IF(S340="BDI2", TRUNC(M340*(1+$N$18), 2), "")), "")</f>
        <v/>
      </c>
      <c r="O340" s="586">
        <f>_xlfn.IFS(G340="ETAPA", SUMIFS(ValorTotalComD, Nivel, A340), G340="SUB-ETAPA", SUMIFS(ValorTotalComD, SubNivel, C340), TRUE, T340)</f>
        <v/>
      </c>
      <c r="P340" s="584">
        <f>IF(I340="", "", IFERROR(VLOOKUP(VALUE(I340), _BaseAbril2026, 5, 0), IFERROR(VLOOKUP(TEXT(I340, "@"), _BaseAbril2026, 5, 0), "")))</f>
        <v/>
      </c>
      <c r="Q340" s="585">
        <f>IFERROR(IF(S340="BDI1", TRUNC(P340*(1+$R$18), 2),IF(S340="BDI2", TRUNC(P340*(1+$Q$18), 2), "")), "")</f>
        <v/>
      </c>
      <c r="R340" s="586">
        <f>_xlfn.IFS(G340="ETAPA", SUMIFS(ValorTotalSemD, Nivel, A340), G340="SUB-ETAPA", SUMIFS(ValorTotalSemD, SubNivel, C340), TRUE, U340)</f>
        <v/>
      </c>
      <c r="S340" s="587">
        <f>IF(G340="","",IF(OR(G340="etapa",G340="sub-etapa"),"",OFFSET(MCQ!M$20,ROW(M340)-ROW(M$20),0)))</f>
        <v/>
      </c>
      <c r="T340" s="588">
        <f>IFERROR(TRUNC(L340*N340,2),"")</f>
        <v/>
      </c>
      <c r="U340" s="589">
        <f>IFERROR(TRUNC(L340*Q340,2),"")</f>
        <v/>
      </c>
    </row>
    <row r="341">
      <c r="A341" s="18">
        <f>OFFSET(MCQ!A$20,ROW(A341)-ROW(A$20),0)</f>
        <v/>
      </c>
      <c r="B341" s="18">
        <f>OFFSET(MCQ!B$20,ROW(B341)-ROW(B$20),0)</f>
        <v/>
      </c>
      <c r="C341" s="18">
        <f>OFFSET(MCQ!C$20,ROW(C341)-ROW(C$20),0)</f>
        <v/>
      </c>
      <c r="D341" s="18">
        <f>OFFSET(MCQ!D$20,ROW(D341)-ROW(D$20),0)</f>
        <v/>
      </c>
      <c r="E341" s="18">
        <f>OFFSET(MCQ!E$20,ROW(E341)-ROW(E$20),0)</f>
        <v/>
      </c>
      <c r="F341" s="18" t="n"/>
      <c r="G341" s="233">
        <f>OFFSET(MCQ!G$20,ROW(G341)-ROW(G$20),0)</f>
        <v/>
      </c>
      <c r="H341" s="583">
        <f>IF(G341="","",OFFSET(MCQ!H$20,ROW(H341)-ROW(H$20),0))</f>
        <v/>
      </c>
      <c r="I341" s="24">
        <f>IF(G341="","",IF(OR(G341="etapa",G341="sub-etapa"),"",OFFSET(MCQ!I$20,ROW(I341)-ROW(I$20),0)))</f>
        <v/>
      </c>
      <c r="J341" s="25">
        <f>IF(G341="","",OFFSET(MCQ!J$20,ROW(J341)-ROW(J$20),0))</f>
        <v/>
      </c>
      <c r="K341" s="24">
        <f>IF(G341="","",IF(OR(G341="etapa",G341="sub-etapa"),"",OFFSET(MCQ!K$20,ROW(K341)-ROW(K$20),0)))</f>
        <v/>
      </c>
      <c r="L341" s="26">
        <f>IF(G341="","",IF(OR(G341="etapa",G341="sub-etapa"),"",TRUNC(OFFSET(MCQ!L$20,ROW(L341)-ROW(L$20),0),2)))</f>
        <v/>
      </c>
      <c r="M341" s="584">
        <f>IF(I341="", "", IFERROR(VLOOKUP(VALUE(I341), _BaseAbril2026, 4, 0), IFERROR(VLOOKUP(TEXT(I341, "@"), _BaseAbril2026, 4, 0), "")))</f>
        <v/>
      </c>
      <c r="N341" s="585">
        <f>IFERROR(IF(S341="BDI1", TRUNC(M341*(1+$O$18), 2),IF(S341="BDI2", TRUNC(M341*(1+$N$18), 2), "")), "")</f>
        <v/>
      </c>
      <c r="O341" s="586">
        <f>_xlfn.IFS(G341="ETAPA", SUMIFS(ValorTotalComD, Nivel, A341), G341="SUB-ETAPA", SUMIFS(ValorTotalComD, SubNivel, C341), TRUE, T341)</f>
        <v/>
      </c>
      <c r="P341" s="584">
        <f>IF(I341="", "", IFERROR(VLOOKUP(VALUE(I341), _BaseAbril2026, 5, 0), IFERROR(VLOOKUP(TEXT(I341, "@"), _BaseAbril2026, 5, 0), "")))</f>
        <v/>
      </c>
      <c r="Q341" s="585">
        <f>IFERROR(IF(S341="BDI1", TRUNC(P341*(1+$R$18), 2),IF(S341="BDI2", TRUNC(P341*(1+$Q$18), 2), "")), "")</f>
        <v/>
      </c>
      <c r="R341" s="586">
        <f>_xlfn.IFS(G341="ETAPA", SUMIFS(ValorTotalSemD, Nivel, A341), G341="SUB-ETAPA", SUMIFS(ValorTotalSemD, SubNivel, C341), TRUE, U341)</f>
        <v/>
      </c>
      <c r="S341" s="587">
        <f>IF(G341="","",IF(OR(G341="etapa",G341="sub-etapa"),"",OFFSET(MCQ!M$20,ROW(M341)-ROW(M$20),0)))</f>
        <v/>
      </c>
      <c r="T341" s="588">
        <f>IFERROR(TRUNC(L341*N341,2),"")</f>
        <v/>
      </c>
      <c r="U341" s="589">
        <f>IFERROR(TRUNC(L341*Q341,2),"")</f>
        <v/>
      </c>
    </row>
    <row r="342">
      <c r="A342" s="18">
        <f>OFFSET(MCQ!A$20,ROW(A342)-ROW(A$20),0)</f>
        <v/>
      </c>
      <c r="B342" s="18">
        <f>OFFSET(MCQ!B$20,ROW(B342)-ROW(B$20),0)</f>
        <v/>
      </c>
      <c r="C342" s="18">
        <f>OFFSET(MCQ!C$20,ROW(C342)-ROW(C$20),0)</f>
        <v/>
      </c>
      <c r="D342" s="18">
        <f>OFFSET(MCQ!D$20,ROW(D342)-ROW(D$20),0)</f>
        <v/>
      </c>
      <c r="E342" s="18">
        <f>OFFSET(MCQ!E$20,ROW(E342)-ROW(E$20),0)</f>
        <v/>
      </c>
      <c r="F342" s="18" t="n"/>
      <c r="G342" s="233">
        <f>OFFSET(MCQ!G$20,ROW(G342)-ROW(G$20),0)</f>
        <v/>
      </c>
      <c r="H342" s="583">
        <f>IF(G342="","",OFFSET(MCQ!H$20,ROW(H342)-ROW(H$20),0))</f>
        <v/>
      </c>
      <c r="I342" s="24">
        <f>IF(G342="","",IF(OR(G342="etapa",G342="sub-etapa"),"",OFFSET(MCQ!I$20,ROW(I342)-ROW(I$20),0)))</f>
        <v/>
      </c>
      <c r="J342" s="25">
        <f>IF(G342="","",OFFSET(MCQ!J$20,ROW(J342)-ROW(J$20),0))</f>
        <v/>
      </c>
      <c r="K342" s="24">
        <f>IF(G342="","",IF(OR(G342="etapa",G342="sub-etapa"),"",OFFSET(MCQ!K$20,ROW(K342)-ROW(K$20),0)))</f>
        <v/>
      </c>
      <c r="L342" s="26">
        <f>IF(G342="","",IF(OR(G342="etapa",G342="sub-etapa"),"",TRUNC(OFFSET(MCQ!L$20,ROW(L342)-ROW(L$20),0),2)))</f>
        <v/>
      </c>
      <c r="M342" s="584">
        <f>IF(I342="", "", IFERROR(VLOOKUP(VALUE(I342), _BaseAbril2026, 4, 0), IFERROR(VLOOKUP(TEXT(I342, "@"), _BaseAbril2026, 4, 0), "")))</f>
        <v/>
      </c>
      <c r="N342" s="585">
        <f>IFERROR(IF(S342="BDI1", TRUNC(M342*(1+$O$18), 2),IF(S342="BDI2", TRUNC(M342*(1+$N$18), 2), "")), "")</f>
        <v/>
      </c>
      <c r="O342" s="586">
        <f>_xlfn.IFS(G342="ETAPA", SUMIFS(ValorTotalComD, Nivel, A342), G342="SUB-ETAPA", SUMIFS(ValorTotalComD, SubNivel, C342), TRUE, T342)</f>
        <v/>
      </c>
      <c r="P342" s="584">
        <f>IF(I342="", "", IFERROR(VLOOKUP(VALUE(I342), _BaseAbril2026, 5, 0), IFERROR(VLOOKUP(TEXT(I342, "@"), _BaseAbril2026, 5, 0), "")))</f>
        <v/>
      </c>
      <c r="Q342" s="585">
        <f>IFERROR(IF(S342="BDI1", TRUNC(P342*(1+$R$18), 2),IF(S342="BDI2", TRUNC(P342*(1+$Q$18), 2), "")), "")</f>
        <v/>
      </c>
      <c r="R342" s="586">
        <f>_xlfn.IFS(G342="ETAPA", SUMIFS(ValorTotalSemD, Nivel, A342), G342="SUB-ETAPA", SUMIFS(ValorTotalSemD, SubNivel, C342), TRUE, U342)</f>
        <v/>
      </c>
      <c r="S342" s="587">
        <f>IF(G342="","",IF(OR(G342="etapa",G342="sub-etapa"),"",OFFSET(MCQ!M$20,ROW(M342)-ROW(M$20),0)))</f>
        <v/>
      </c>
      <c r="T342" s="588">
        <f>IFERROR(TRUNC(L342*N342,2),"")</f>
        <v/>
      </c>
      <c r="U342" s="589">
        <f>IFERROR(TRUNC(L342*Q342,2),"")</f>
        <v/>
      </c>
    </row>
    <row r="343">
      <c r="A343" s="18">
        <f>OFFSET(MCQ!A$20,ROW(A343)-ROW(A$20),0)</f>
        <v/>
      </c>
      <c r="B343" s="18">
        <f>OFFSET(MCQ!B$20,ROW(B343)-ROW(B$20),0)</f>
        <v/>
      </c>
      <c r="C343" s="18">
        <f>OFFSET(MCQ!C$20,ROW(C343)-ROW(C$20),0)</f>
        <v/>
      </c>
      <c r="D343" s="18">
        <f>OFFSET(MCQ!D$20,ROW(D343)-ROW(D$20),0)</f>
        <v/>
      </c>
      <c r="E343" s="18">
        <f>OFFSET(MCQ!E$20,ROW(E343)-ROW(E$20),0)</f>
        <v/>
      </c>
      <c r="F343" s="18" t="n"/>
      <c r="G343" s="233">
        <f>OFFSET(MCQ!G$20,ROW(G343)-ROW(G$20),0)</f>
        <v/>
      </c>
      <c r="H343" s="583">
        <f>IF(G343="","",OFFSET(MCQ!H$20,ROW(H343)-ROW(H$20),0))</f>
        <v/>
      </c>
      <c r="I343" s="24">
        <f>IF(G343="","",IF(OR(G343="etapa",G343="sub-etapa"),"",OFFSET(MCQ!I$20,ROW(I343)-ROW(I$20),0)))</f>
        <v/>
      </c>
      <c r="J343" s="25">
        <f>IF(G343="","",OFFSET(MCQ!J$20,ROW(J343)-ROW(J$20),0))</f>
        <v/>
      </c>
      <c r="K343" s="24">
        <f>IF(G343="","",IF(OR(G343="etapa",G343="sub-etapa"),"",OFFSET(MCQ!K$20,ROW(K343)-ROW(K$20),0)))</f>
        <v/>
      </c>
      <c r="L343" s="26">
        <f>IF(G343="","",IF(OR(G343="etapa",G343="sub-etapa"),"",TRUNC(OFFSET(MCQ!L$20,ROW(L343)-ROW(L$20),0),2)))</f>
        <v/>
      </c>
      <c r="M343" s="584">
        <f>IF(I343="", "", IFERROR(VLOOKUP(VALUE(I343), _BaseAbril2026, 4, 0), IFERROR(VLOOKUP(TEXT(I343, "@"), _BaseAbril2026, 4, 0), "")))</f>
        <v/>
      </c>
      <c r="N343" s="585">
        <f>IFERROR(IF(S343="BDI1", TRUNC(M343*(1+$O$18), 2),IF(S343="BDI2", TRUNC(M343*(1+$N$18), 2), "")), "")</f>
        <v/>
      </c>
      <c r="O343" s="586">
        <f>_xlfn.IFS(G343="ETAPA", SUMIFS(ValorTotalComD, Nivel, A343), G343="SUB-ETAPA", SUMIFS(ValorTotalComD, SubNivel, C343), TRUE, T343)</f>
        <v/>
      </c>
      <c r="P343" s="584">
        <f>IF(I343="", "", IFERROR(VLOOKUP(VALUE(I343), _BaseAbril2026, 5, 0), IFERROR(VLOOKUP(TEXT(I343, "@"), _BaseAbril2026, 5, 0), "")))</f>
        <v/>
      </c>
      <c r="Q343" s="585">
        <f>IFERROR(IF(S343="BDI1", TRUNC(P343*(1+$R$18), 2),IF(S343="BDI2", TRUNC(P343*(1+$Q$18), 2), "")), "")</f>
        <v/>
      </c>
      <c r="R343" s="586">
        <f>_xlfn.IFS(G343="ETAPA", SUMIFS(ValorTotalSemD, Nivel, A343), G343="SUB-ETAPA", SUMIFS(ValorTotalSemD, SubNivel, C343), TRUE, U343)</f>
        <v/>
      </c>
      <c r="S343" s="587">
        <f>IF(G343="","",IF(OR(G343="etapa",G343="sub-etapa"),"",OFFSET(MCQ!M$20,ROW(M343)-ROW(M$20),0)))</f>
        <v/>
      </c>
      <c r="T343" s="588">
        <f>IFERROR(TRUNC(L343*N343,2),"")</f>
        <v/>
      </c>
      <c r="U343" s="589">
        <f>IFERROR(TRUNC(L343*Q343,2),"")</f>
        <v/>
      </c>
    </row>
    <row r="344">
      <c r="A344" s="18">
        <f>OFFSET(MCQ!A$20,ROW(A344)-ROW(A$20),0)</f>
        <v/>
      </c>
      <c r="B344" s="18">
        <f>OFFSET(MCQ!B$20,ROW(B344)-ROW(B$20),0)</f>
        <v/>
      </c>
      <c r="C344" s="18">
        <f>OFFSET(MCQ!C$20,ROW(C344)-ROW(C$20),0)</f>
        <v/>
      </c>
      <c r="D344" s="18">
        <f>OFFSET(MCQ!D$20,ROW(D344)-ROW(D$20),0)</f>
        <v/>
      </c>
      <c r="E344" s="18">
        <f>OFFSET(MCQ!E$20,ROW(E344)-ROW(E$20),0)</f>
        <v/>
      </c>
      <c r="F344" s="18" t="n"/>
      <c r="G344" s="233">
        <f>OFFSET(MCQ!G$20,ROW(G344)-ROW(G$20),0)</f>
        <v/>
      </c>
      <c r="H344" s="583">
        <f>IF(G344="","",OFFSET(MCQ!H$20,ROW(H344)-ROW(H$20),0))</f>
        <v/>
      </c>
      <c r="I344" s="24">
        <f>IF(G344="","",IF(OR(G344="etapa",G344="sub-etapa"),"",OFFSET(MCQ!I$20,ROW(I344)-ROW(I$20),0)))</f>
        <v/>
      </c>
      <c r="J344" s="25">
        <f>IF(G344="","",OFFSET(MCQ!J$20,ROW(J344)-ROW(J$20),0))</f>
        <v/>
      </c>
      <c r="K344" s="24">
        <f>IF(G344="","",IF(OR(G344="etapa",G344="sub-etapa"),"",OFFSET(MCQ!K$20,ROW(K344)-ROW(K$20),0)))</f>
        <v/>
      </c>
      <c r="L344" s="26">
        <f>IF(G344="","",IF(OR(G344="etapa",G344="sub-etapa"),"",TRUNC(OFFSET(MCQ!L$20,ROW(L344)-ROW(L$20),0),2)))</f>
        <v/>
      </c>
      <c r="M344" s="584">
        <f>IF(I344="", "", IFERROR(VLOOKUP(VALUE(I344), _BaseAbril2026, 4, 0), IFERROR(VLOOKUP(TEXT(I344, "@"), _BaseAbril2026, 4, 0), "")))</f>
        <v/>
      </c>
      <c r="N344" s="585">
        <f>IFERROR(IF(S344="BDI1", TRUNC(M344*(1+$O$18), 2),IF(S344="BDI2", TRUNC(M344*(1+$N$18), 2), "")), "")</f>
        <v/>
      </c>
      <c r="O344" s="586">
        <f>_xlfn.IFS(G344="ETAPA", SUMIFS(ValorTotalComD, Nivel, A344), G344="SUB-ETAPA", SUMIFS(ValorTotalComD, SubNivel, C344), TRUE, T344)</f>
        <v/>
      </c>
      <c r="P344" s="584">
        <f>IF(I344="", "", IFERROR(VLOOKUP(VALUE(I344), _BaseAbril2026, 5, 0), IFERROR(VLOOKUP(TEXT(I344, "@"), _BaseAbril2026, 5, 0), "")))</f>
        <v/>
      </c>
      <c r="Q344" s="585">
        <f>IFERROR(IF(S344="BDI1", TRUNC(P344*(1+$R$18), 2),IF(S344="BDI2", TRUNC(P344*(1+$Q$18), 2), "")), "")</f>
        <v/>
      </c>
      <c r="R344" s="586">
        <f>_xlfn.IFS(G344="ETAPA", SUMIFS(ValorTotalSemD, Nivel, A344), G344="SUB-ETAPA", SUMIFS(ValorTotalSemD, SubNivel, C344), TRUE, U344)</f>
        <v/>
      </c>
      <c r="S344" s="587">
        <f>IF(G344="","",IF(OR(G344="etapa",G344="sub-etapa"),"",OFFSET(MCQ!M$20,ROW(M344)-ROW(M$20),0)))</f>
        <v/>
      </c>
      <c r="T344" s="588">
        <f>IFERROR(TRUNC(L344*N344,2),"")</f>
        <v/>
      </c>
      <c r="U344" s="589">
        <f>IFERROR(TRUNC(L344*Q344,2),"")</f>
        <v/>
      </c>
    </row>
    <row r="345">
      <c r="A345" s="18">
        <f>OFFSET(MCQ!A$20,ROW(A345)-ROW(A$20),0)</f>
        <v/>
      </c>
      <c r="B345" s="18">
        <f>OFFSET(MCQ!B$20,ROW(B345)-ROW(B$20),0)</f>
        <v/>
      </c>
      <c r="C345" s="18">
        <f>OFFSET(MCQ!C$20,ROW(C345)-ROW(C$20),0)</f>
        <v/>
      </c>
      <c r="D345" s="18">
        <f>OFFSET(MCQ!D$20,ROW(D345)-ROW(D$20),0)</f>
        <v/>
      </c>
      <c r="E345" s="18">
        <f>OFFSET(MCQ!E$20,ROW(E345)-ROW(E$20),0)</f>
        <v/>
      </c>
      <c r="F345" s="18" t="n"/>
      <c r="G345" s="233">
        <f>OFFSET(MCQ!G$20,ROW(G345)-ROW(G$20),0)</f>
        <v/>
      </c>
      <c r="H345" s="583">
        <f>IF(G345="","",OFFSET(MCQ!H$20,ROW(H345)-ROW(H$20),0))</f>
        <v/>
      </c>
      <c r="I345" s="24">
        <f>IF(G345="","",IF(OR(G345="etapa",G345="sub-etapa"),"",OFFSET(MCQ!I$20,ROW(I345)-ROW(I$20),0)))</f>
        <v/>
      </c>
      <c r="J345" s="25">
        <f>IF(G345="","",OFFSET(MCQ!J$20,ROW(J345)-ROW(J$20),0))</f>
        <v/>
      </c>
      <c r="K345" s="24">
        <f>IF(G345="","",IF(OR(G345="etapa",G345="sub-etapa"),"",OFFSET(MCQ!K$20,ROW(K345)-ROW(K$20),0)))</f>
        <v/>
      </c>
      <c r="L345" s="26">
        <f>IF(G345="","",IF(OR(G345="etapa",G345="sub-etapa"),"",TRUNC(OFFSET(MCQ!L$20,ROW(L345)-ROW(L$20),0),2)))</f>
        <v/>
      </c>
      <c r="M345" s="584">
        <f>IF(I345="", "", IFERROR(VLOOKUP(VALUE(I345), _BaseAbril2026, 4, 0), IFERROR(VLOOKUP(TEXT(I345, "@"), _BaseAbril2026, 4, 0), "")))</f>
        <v/>
      </c>
      <c r="N345" s="585">
        <f>IFERROR(IF(S345="BDI1", TRUNC(M345*(1+$O$18), 2),IF(S345="BDI2", TRUNC(M345*(1+$N$18), 2), "")), "")</f>
        <v/>
      </c>
      <c r="O345" s="586">
        <f>_xlfn.IFS(G345="ETAPA", SUMIFS(ValorTotalComD, Nivel, A345), G345="SUB-ETAPA", SUMIFS(ValorTotalComD, SubNivel, C345), TRUE, T345)</f>
        <v/>
      </c>
      <c r="P345" s="584">
        <f>IF(I345="", "", IFERROR(VLOOKUP(VALUE(I345), _BaseAbril2026, 5, 0), IFERROR(VLOOKUP(TEXT(I345, "@"), _BaseAbril2026, 5, 0), "")))</f>
        <v/>
      </c>
      <c r="Q345" s="585">
        <f>IFERROR(IF(S345="BDI1", TRUNC(P345*(1+$R$18), 2),IF(S345="BDI2", TRUNC(P345*(1+$Q$18), 2), "")), "")</f>
        <v/>
      </c>
      <c r="R345" s="586">
        <f>_xlfn.IFS(G345="ETAPA", SUMIFS(ValorTotalSemD, Nivel, A345), G345="SUB-ETAPA", SUMIFS(ValorTotalSemD, SubNivel, C345), TRUE, U345)</f>
        <v/>
      </c>
      <c r="S345" s="587">
        <f>IF(G345="","",IF(OR(G345="etapa",G345="sub-etapa"),"",OFFSET(MCQ!M$20,ROW(M345)-ROW(M$20),0)))</f>
        <v/>
      </c>
      <c r="T345" s="588">
        <f>IFERROR(TRUNC(L345*N345,2),"")</f>
        <v/>
      </c>
      <c r="U345" s="589">
        <f>IFERROR(TRUNC(L345*Q345,2),"")</f>
        <v/>
      </c>
    </row>
    <row r="346">
      <c r="A346" s="18">
        <f>OFFSET(MCQ!A$20,ROW(A346)-ROW(A$20),0)</f>
        <v/>
      </c>
      <c r="B346" s="18">
        <f>OFFSET(MCQ!B$20,ROW(B346)-ROW(B$20),0)</f>
        <v/>
      </c>
      <c r="C346" s="18">
        <f>OFFSET(MCQ!C$20,ROW(C346)-ROW(C$20),0)</f>
        <v/>
      </c>
      <c r="D346" s="18">
        <f>OFFSET(MCQ!D$20,ROW(D346)-ROW(D$20),0)</f>
        <v/>
      </c>
      <c r="E346" s="18">
        <f>OFFSET(MCQ!E$20,ROW(E346)-ROW(E$20),0)</f>
        <v/>
      </c>
      <c r="F346" s="18" t="n"/>
      <c r="G346" s="233">
        <f>OFFSET(MCQ!G$20,ROW(G346)-ROW(G$20),0)</f>
        <v/>
      </c>
      <c r="H346" s="583">
        <f>IF(G346="","",OFFSET(MCQ!H$20,ROW(H346)-ROW(H$20),0))</f>
        <v/>
      </c>
      <c r="I346" s="24">
        <f>IF(G346="","",IF(OR(G346="etapa",G346="sub-etapa"),"",OFFSET(MCQ!I$20,ROW(I346)-ROW(I$20),0)))</f>
        <v/>
      </c>
      <c r="J346" s="25">
        <f>IF(G346="","",OFFSET(MCQ!J$20,ROW(J346)-ROW(J$20),0))</f>
        <v/>
      </c>
      <c r="K346" s="24">
        <f>IF(G346="","",IF(OR(G346="etapa",G346="sub-etapa"),"",OFFSET(MCQ!K$20,ROW(K346)-ROW(K$20),0)))</f>
        <v/>
      </c>
      <c r="L346" s="26">
        <f>IF(G346="","",IF(OR(G346="etapa",G346="sub-etapa"),"",TRUNC(OFFSET(MCQ!L$20,ROW(L346)-ROW(L$20),0),2)))</f>
        <v/>
      </c>
      <c r="M346" s="584">
        <f>IF(I346="", "", IFERROR(VLOOKUP(VALUE(I346), _BaseAbril2026, 4, 0), IFERROR(VLOOKUP(TEXT(I346, "@"), _BaseAbril2026, 4, 0), "")))</f>
        <v/>
      </c>
      <c r="N346" s="585">
        <f>IFERROR(IF(S346="BDI1", TRUNC(M346*(1+$O$18), 2),IF(S346="BDI2", TRUNC(M346*(1+$N$18), 2), "")), "")</f>
        <v/>
      </c>
      <c r="O346" s="586">
        <f>_xlfn.IFS(G346="ETAPA", SUMIFS(ValorTotalComD, Nivel, A346), G346="SUB-ETAPA", SUMIFS(ValorTotalComD, SubNivel, C346), TRUE, T346)</f>
        <v/>
      </c>
      <c r="P346" s="584">
        <f>IF(I346="", "", IFERROR(VLOOKUP(VALUE(I346), _BaseAbril2026, 5, 0), IFERROR(VLOOKUP(TEXT(I346, "@"), _BaseAbril2026, 5, 0), "")))</f>
        <v/>
      </c>
      <c r="Q346" s="585">
        <f>IFERROR(IF(S346="BDI1", TRUNC(P346*(1+$R$18), 2),IF(S346="BDI2", TRUNC(P346*(1+$Q$18), 2), "")), "")</f>
        <v/>
      </c>
      <c r="R346" s="586">
        <f>_xlfn.IFS(G346="ETAPA", SUMIFS(ValorTotalSemD, Nivel, A346), G346="SUB-ETAPA", SUMIFS(ValorTotalSemD, SubNivel, C346), TRUE, U346)</f>
        <v/>
      </c>
      <c r="S346" s="587">
        <f>IF(G346="","",IF(OR(G346="etapa",G346="sub-etapa"),"",OFFSET(MCQ!M$20,ROW(M346)-ROW(M$20),0)))</f>
        <v/>
      </c>
      <c r="T346" s="588">
        <f>IFERROR(TRUNC(L346*N346,2),"")</f>
        <v/>
      </c>
      <c r="U346" s="589">
        <f>IFERROR(TRUNC(L346*Q346,2),"")</f>
        <v/>
      </c>
    </row>
    <row r="347">
      <c r="A347" s="18">
        <f>OFFSET(MCQ!A$20,ROW(A347)-ROW(A$20),0)</f>
        <v/>
      </c>
      <c r="B347" s="18">
        <f>OFFSET(MCQ!B$20,ROW(B347)-ROW(B$20),0)</f>
        <v/>
      </c>
      <c r="C347" s="18">
        <f>OFFSET(MCQ!C$20,ROW(C347)-ROW(C$20),0)</f>
        <v/>
      </c>
      <c r="D347" s="18">
        <f>OFFSET(MCQ!D$20,ROW(D347)-ROW(D$20),0)</f>
        <v/>
      </c>
      <c r="E347" s="18">
        <f>OFFSET(MCQ!E$20,ROW(E347)-ROW(E$20),0)</f>
        <v/>
      </c>
      <c r="F347" s="18" t="n"/>
      <c r="G347" s="233">
        <f>OFFSET(MCQ!G$20,ROW(G347)-ROW(G$20),0)</f>
        <v/>
      </c>
      <c r="H347" s="583">
        <f>IF(G347="","",OFFSET(MCQ!H$20,ROW(H347)-ROW(H$20),0))</f>
        <v/>
      </c>
      <c r="I347" s="24">
        <f>IF(G347="","",IF(OR(G347="etapa",G347="sub-etapa"),"",OFFSET(MCQ!I$20,ROW(I347)-ROW(I$20),0)))</f>
        <v/>
      </c>
      <c r="J347" s="25">
        <f>IF(G347="","",OFFSET(MCQ!J$20,ROW(J347)-ROW(J$20),0))</f>
        <v/>
      </c>
      <c r="K347" s="24">
        <f>IF(G347="","",IF(OR(G347="etapa",G347="sub-etapa"),"",OFFSET(MCQ!K$20,ROW(K347)-ROW(K$20),0)))</f>
        <v/>
      </c>
      <c r="L347" s="26">
        <f>IF(G347="","",IF(OR(G347="etapa",G347="sub-etapa"),"",TRUNC(OFFSET(MCQ!L$20,ROW(L347)-ROW(L$20),0),2)))</f>
        <v/>
      </c>
      <c r="M347" s="584">
        <f>IF(I347="", "", IFERROR(VLOOKUP(VALUE(I347), _BaseAbril2026, 4, 0), IFERROR(VLOOKUP(TEXT(I347, "@"), _BaseAbril2026, 4, 0), "")))</f>
        <v/>
      </c>
      <c r="N347" s="585">
        <f>IFERROR(IF(S347="BDI1", TRUNC(M347*(1+$O$18), 2),IF(S347="BDI2", TRUNC(M347*(1+$N$18), 2), "")), "")</f>
        <v/>
      </c>
      <c r="O347" s="586">
        <f>_xlfn.IFS(G347="ETAPA", SUMIFS(ValorTotalComD, Nivel, A347), G347="SUB-ETAPA", SUMIFS(ValorTotalComD, SubNivel, C347), TRUE, T347)</f>
        <v/>
      </c>
      <c r="P347" s="584">
        <f>IF(I347="", "", IFERROR(VLOOKUP(VALUE(I347), _BaseAbril2026, 5, 0), IFERROR(VLOOKUP(TEXT(I347, "@"), _BaseAbril2026, 5, 0), "")))</f>
        <v/>
      </c>
      <c r="Q347" s="585">
        <f>IFERROR(IF(S347="BDI1", TRUNC(P347*(1+$R$18), 2),IF(S347="BDI2", TRUNC(P347*(1+$Q$18), 2), "")), "")</f>
        <v/>
      </c>
      <c r="R347" s="586">
        <f>_xlfn.IFS(G347="ETAPA", SUMIFS(ValorTotalSemD, Nivel, A347), G347="SUB-ETAPA", SUMIFS(ValorTotalSemD, SubNivel, C347), TRUE, U347)</f>
        <v/>
      </c>
      <c r="S347" s="587">
        <f>IF(G347="","",IF(OR(G347="etapa",G347="sub-etapa"),"",OFFSET(MCQ!M$20,ROW(M347)-ROW(M$20),0)))</f>
        <v/>
      </c>
      <c r="T347" s="588">
        <f>IFERROR(TRUNC(L347*N347,2),"")</f>
        <v/>
      </c>
      <c r="U347" s="589">
        <f>IFERROR(TRUNC(L347*Q347,2),"")</f>
        <v/>
      </c>
    </row>
    <row r="348">
      <c r="A348" s="18">
        <f>OFFSET(MCQ!A$20,ROW(A348)-ROW(A$20),0)</f>
        <v/>
      </c>
      <c r="B348" s="18">
        <f>OFFSET(MCQ!B$20,ROW(B348)-ROW(B$20),0)</f>
        <v/>
      </c>
      <c r="C348" s="18">
        <f>OFFSET(MCQ!C$20,ROW(C348)-ROW(C$20),0)</f>
        <v/>
      </c>
      <c r="D348" s="18">
        <f>OFFSET(MCQ!D$20,ROW(D348)-ROW(D$20),0)</f>
        <v/>
      </c>
      <c r="E348" s="18">
        <f>OFFSET(MCQ!E$20,ROW(E348)-ROW(E$20),0)</f>
        <v/>
      </c>
      <c r="F348" s="18" t="n"/>
      <c r="G348" s="233">
        <f>OFFSET(MCQ!G$20,ROW(G348)-ROW(G$20),0)</f>
        <v/>
      </c>
      <c r="H348" s="583">
        <f>IF(G348="","",OFFSET(MCQ!H$20,ROW(H348)-ROW(H$20),0))</f>
        <v/>
      </c>
      <c r="I348" s="24">
        <f>IF(G348="","",IF(OR(G348="etapa",G348="sub-etapa"),"",OFFSET(MCQ!I$20,ROW(I348)-ROW(I$20),0)))</f>
        <v/>
      </c>
      <c r="J348" s="25">
        <f>IF(G348="","",OFFSET(MCQ!J$20,ROW(J348)-ROW(J$20),0))</f>
        <v/>
      </c>
      <c r="K348" s="24">
        <f>IF(G348="","",IF(OR(G348="etapa",G348="sub-etapa"),"",OFFSET(MCQ!K$20,ROW(K348)-ROW(K$20),0)))</f>
        <v/>
      </c>
      <c r="L348" s="26">
        <f>IF(G348="","",IF(OR(G348="etapa",G348="sub-etapa"),"",TRUNC(OFFSET(MCQ!L$20,ROW(L348)-ROW(L$20),0),2)))</f>
        <v/>
      </c>
      <c r="M348" s="584">
        <f>IF(I348="", "", IFERROR(VLOOKUP(VALUE(I348), _BaseAbril2026, 4, 0), IFERROR(VLOOKUP(TEXT(I348, "@"), _BaseAbril2026, 4, 0), "")))</f>
        <v/>
      </c>
      <c r="N348" s="585">
        <f>IFERROR(IF(S348="BDI1", TRUNC(M348*(1+$O$18), 2),IF(S348="BDI2", TRUNC(M348*(1+$N$18), 2), "")), "")</f>
        <v/>
      </c>
      <c r="O348" s="586">
        <f>_xlfn.IFS(G348="ETAPA", SUMIFS(ValorTotalComD, Nivel, A348), G348="SUB-ETAPA", SUMIFS(ValorTotalComD, SubNivel, C348), TRUE, T348)</f>
        <v/>
      </c>
      <c r="P348" s="584">
        <f>IF(I348="", "", IFERROR(VLOOKUP(VALUE(I348), _BaseAbril2026, 5, 0), IFERROR(VLOOKUP(TEXT(I348, "@"), _BaseAbril2026, 5, 0), "")))</f>
        <v/>
      </c>
      <c r="Q348" s="585">
        <f>IFERROR(IF(S348="BDI1", TRUNC(P348*(1+$R$18), 2),IF(S348="BDI2", TRUNC(P348*(1+$Q$18), 2), "")), "")</f>
        <v/>
      </c>
      <c r="R348" s="586">
        <f>_xlfn.IFS(G348="ETAPA", SUMIFS(ValorTotalSemD, Nivel, A348), G348="SUB-ETAPA", SUMIFS(ValorTotalSemD, SubNivel, C348), TRUE, U348)</f>
        <v/>
      </c>
      <c r="S348" s="587">
        <f>IF(G348="","",IF(OR(G348="etapa",G348="sub-etapa"),"",OFFSET(MCQ!M$20,ROW(M348)-ROW(M$20),0)))</f>
        <v/>
      </c>
      <c r="T348" s="588">
        <f>IFERROR(TRUNC(L348*N348,2),"")</f>
        <v/>
      </c>
      <c r="U348" s="589">
        <f>IFERROR(TRUNC(L348*Q348,2),"")</f>
        <v/>
      </c>
    </row>
    <row r="349">
      <c r="A349" s="18">
        <f>OFFSET(MCQ!A$20,ROW(A349)-ROW(A$20),0)</f>
        <v/>
      </c>
      <c r="B349" s="18">
        <f>OFFSET(MCQ!B$20,ROW(B349)-ROW(B$20),0)</f>
        <v/>
      </c>
      <c r="C349" s="18">
        <f>OFFSET(MCQ!C$20,ROW(C349)-ROW(C$20),0)</f>
        <v/>
      </c>
      <c r="D349" s="18">
        <f>OFFSET(MCQ!D$20,ROW(D349)-ROW(D$20),0)</f>
        <v/>
      </c>
      <c r="E349" s="18">
        <f>OFFSET(MCQ!E$20,ROW(E349)-ROW(E$20),0)</f>
        <v/>
      </c>
      <c r="F349" s="18" t="n"/>
      <c r="G349" s="233">
        <f>OFFSET(MCQ!G$20,ROW(G349)-ROW(G$20),0)</f>
        <v/>
      </c>
      <c r="H349" s="583">
        <f>IF(G349="","",OFFSET(MCQ!H$20,ROW(H349)-ROW(H$20),0))</f>
        <v/>
      </c>
      <c r="I349" s="24">
        <f>IF(G349="","",IF(OR(G349="etapa",G349="sub-etapa"),"",OFFSET(MCQ!I$20,ROW(I349)-ROW(I$20),0)))</f>
        <v/>
      </c>
      <c r="J349" s="25">
        <f>IF(G349="","",OFFSET(MCQ!J$20,ROW(J349)-ROW(J$20),0))</f>
        <v/>
      </c>
      <c r="K349" s="24">
        <f>IF(G349="","",IF(OR(G349="etapa",G349="sub-etapa"),"",OFFSET(MCQ!K$20,ROW(K349)-ROW(K$20),0)))</f>
        <v/>
      </c>
      <c r="L349" s="26">
        <f>IF(G349="","",IF(OR(G349="etapa",G349="sub-etapa"),"",TRUNC(OFFSET(MCQ!L$20,ROW(L349)-ROW(L$20),0),2)))</f>
        <v/>
      </c>
      <c r="M349" s="584">
        <f>IF(I349="", "", IFERROR(VLOOKUP(VALUE(I349), _BaseAbril2026, 4, 0), IFERROR(VLOOKUP(TEXT(I349, "@"), _BaseAbril2026, 4, 0), "")))</f>
        <v/>
      </c>
      <c r="N349" s="585">
        <f>IFERROR(IF(S349="BDI1", TRUNC(M349*(1+$O$18), 2),IF(S349="BDI2", TRUNC(M349*(1+$N$18), 2), "")), "")</f>
        <v/>
      </c>
      <c r="O349" s="586">
        <f>_xlfn.IFS(G349="ETAPA", SUMIFS(ValorTotalComD, Nivel, A349), G349="SUB-ETAPA", SUMIFS(ValorTotalComD, SubNivel, C349), TRUE, T349)</f>
        <v/>
      </c>
      <c r="P349" s="584">
        <f>IF(I349="", "", IFERROR(VLOOKUP(VALUE(I349), _BaseAbril2026, 5, 0), IFERROR(VLOOKUP(TEXT(I349, "@"), _BaseAbril2026, 5, 0), "")))</f>
        <v/>
      </c>
      <c r="Q349" s="585">
        <f>IFERROR(IF(S349="BDI1", TRUNC(P349*(1+$R$18), 2),IF(S349="BDI2", TRUNC(P349*(1+$Q$18), 2), "")), "")</f>
        <v/>
      </c>
      <c r="R349" s="586">
        <f>_xlfn.IFS(G349="ETAPA", SUMIFS(ValorTotalSemD, Nivel, A349), G349="SUB-ETAPA", SUMIFS(ValorTotalSemD, SubNivel, C349), TRUE, U349)</f>
        <v/>
      </c>
      <c r="S349" s="587">
        <f>IF(G349="","",IF(OR(G349="etapa",G349="sub-etapa"),"",OFFSET(MCQ!M$20,ROW(M349)-ROW(M$20),0)))</f>
        <v/>
      </c>
      <c r="T349" s="588">
        <f>IFERROR(TRUNC(L349*N349,2),"")</f>
        <v/>
      </c>
      <c r="U349" s="589">
        <f>IFERROR(TRUNC(L349*Q349,2),"")</f>
        <v/>
      </c>
    </row>
    <row r="350">
      <c r="A350" s="18">
        <f>OFFSET(MCQ!A$20,ROW(A350)-ROW(A$20),0)</f>
        <v/>
      </c>
      <c r="B350" s="18">
        <f>OFFSET(MCQ!B$20,ROW(B350)-ROW(B$20),0)</f>
        <v/>
      </c>
      <c r="C350" s="18">
        <f>OFFSET(MCQ!C$20,ROW(C350)-ROW(C$20),0)</f>
        <v/>
      </c>
      <c r="D350" s="18">
        <f>OFFSET(MCQ!D$20,ROW(D350)-ROW(D$20),0)</f>
        <v/>
      </c>
      <c r="E350" s="18">
        <f>OFFSET(MCQ!E$20,ROW(E350)-ROW(E$20),0)</f>
        <v/>
      </c>
      <c r="F350" s="18" t="n"/>
      <c r="G350" s="233">
        <f>OFFSET(MCQ!G$20,ROW(G350)-ROW(G$20),0)</f>
        <v/>
      </c>
      <c r="H350" s="583">
        <f>IF(G350="","",OFFSET(MCQ!H$20,ROW(H350)-ROW(H$20),0))</f>
        <v/>
      </c>
      <c r="I350" s="24">
        <f>IF(G350="","",IF(OR(G350="etapa",G350="sub-etapa"),"",OFFSET(MCQ!I$20,ROW(I350)-ROW(I$20),0)))</f>
        <v/>
      </c>
      <c r="J350" s="25">
        <f>IF(G350="","",OFFSET(MCQ!J$20,ROW(J350)-ROW(J$20),0))</f>
        <v/>
      </c>
      <c r="K350" s="24">
        <f>IF(G350="","",IF(OR(G350="etapa",G350="sub-etapa"),"",OFFSET(MCQ!K$20,ROW(K350)-ROW(K$20),0)))</f>
        <v/>
      </c>
      <c r="L350" s="26">
        <f>IF(G350="","",IF(OR(G350="etapa",G350="sub-etapa"),"",TRUNC(OFFSET(MCQ!L$20,ROW(L350)-ROW(L$20),0),2)))</f>
        <v/>
      </c>
      <c r="M350" s="584">
        <f>IF(I350="", "", IFERROR(VLOOKUP(VALUE(I350), _BaseAbril2026, 4, 0), IFERROR(VLOOKUP(TEXT(I350, "@"), _BaseAbril2026, 4, 0), "")))</f>
        <v/>
      </c>
      <c r="N350" s="585">
        <f>IFERROR(IF(S350="BDI1", TRUNC(M350*(1+$O$18), 2),IF(S350="BDI2", TRUNC(M350*(1+$N$18), 2), "")), "")</f>
        <v/>
      </c>
      <c r="O350" s="586">
        <f>_xlfn.IFS(G350="ETAPA", SUMIFS(ValorTotalComD, Nivel, A350), G350="SUB-ETAPA", SUMIFS(ValorTotalComD, SubNivel, C350), TRUE, T350)</f>
        <v/>
      </c>
      <c r="P350" s="584">
        <f>IF(I350="", "", IFERROR(VLOOKUP(VALUE(I350), _BaseAbril2026, 5, 0), IFERROR(VLOOKUP(TEXT(I350, "@"), _BaseAbril2026, 5, 0), "")))</f>
        <v/>
      </c>
      <c r="Q350" s="585">
        <f>IFERROR(IF(S350="BDI1", TRUNC(P350*(1+$R$18), 2),IF(S350="BDI2", TRUNC(P350*(1+$Q$18), 2), "")), "")</f>
        <v/>
      </c>
      <c r="R350" s="586">
        <f>_xlfn.IFS(G350="ETAPA", SUMIFS(ValorTotalSemD, Nivel, A350), G350="SUB-ETAPA", SUMIFS(ValorTotalSemD, SubNivel, C350), TRUE, U350)</f>
        <v/>
      </c>
      <c r="S350" s="587">
        <f>IF(G350="","",IF(OR(G350="etapa",G350="sub-etapa"),"",OFFSET(MCQ!M$20,ROW(M350)-ROW(M$20),0)))</f>
        <v/>
      </c>
      <c r="T350" s="588">
        <f>IFERROR(TRUNC(L350*N350,2),"")</f>
        <v/>
      </c>
      <c r="U350" s="589">
        <f>IFERROR(TRUNC(L350*Q350,2),"")</f>
        <v/>
      </c>
    </row>
    <row r="351">
      <c r="A351" s="18">
        <f>OFFSET(MCQ!A$20,ROW(A351)-ROW(A$20),0)</f>
        <v/>
      </c>
      <c r="B351" s="18">
        <f>OFFSET(MCQ!B$20,ROW(B351)-ROW(B$20),0)</f>
        <v/>
      </c>
      <c r="C351" s="18">
        <f>OFFSET(MCQ!C$20,ROW(C351)-ROW(C$20),0)</f>
        <v/>
      </c>
      <c r="D351" s="18">
        <f>OFFSET(MCQ!D$20,ROW(D351)-ROW(D$20),0)</f>
        <v/>
      </c>
      <c r="E351" s="18">
        <f>OFFSET(MCQ!E$20,ROW(E351)-ROW(E$20),0)</f>
        <v/>
      </c>
      <c r="F351" s="18" t="n"/>
      <c r="G351" s="233">
        <f>OFFSET(MCQ!G$20,ROW(G351)-ROW(G$20),0)</f>
        <v/>
      </c>
      <c r="H351" s="583">
        <f>IF(G351="","",OFFSET(MCQ!H$20,ROW(H351)-ROW(H$20),0))</f>
        <v/>
      </c>
      <c r="I351" s="24">
        <f>IF(G351="","",IF(OR(G351="etapa",G351="sub-etapa"),"",OFFSET(MCQ!I$20,ROW(I351)-ROW(I$20),0)))</f>
        <v/>
      </c>
      <c r="J351" s="25">
        <f>IF(G351="","",OFFSET(MCQ!J$20,ROW(J351)-ROW(J$20),0))</f>
        <v/>
      </c>
      <c r="K351" s="24">
        <f>IF(G351="","",IF(OR(G351="etapa",G351="sub-etapa"),"",OFFSET(MCQ!K$20,ROW(K351)-ROW(K$20),0)))</f>
        <v/>
      </c>
      <c r="L351" s="26">
        <f>IF(G351="","",IF(OR(G351="etapa",G351="sub-etapa"),"",TRUNC(OFFSET(MCQ!L$20,ROW(L351)-ROW(L$20),0),2)))</f>
        <v/>
      </c>
      <c r="M351" s="584">
        <f>IF(I351="", "", IFERROR(VLOOKUP(VALUE(I351), _BaseAbril2026, 4, 0), IFERROR(VLOOKUP(TEXT(I351, "@"), _BaseAbril2026, 4, 0), "")))</f>
        <v/>
      </c>
      <c r="N351" s="585">
        <f>IFERROR(IF(S351="BDI1", TRUNC(M351*(1+$O$18), 2),IF(S351="BDI2", TRUNC(M351*(1+$N$18), 2), "")), "")</f>
        <v/>
      </c>
      <c r="O351" s="586">
        <f>_xlfn.IFS(G351="ETAPA", SUMIFS(ValorTotalComD, Nivel, A351), G351="SUB-ETAPA", SUMIFS(ValorTotalComD, SubNivel, C351), TRUE, T351)</f>
        <v/>
      </c>
      <c r="P351" s="584">
        <f>IF(I351="", "", IFERROR(VLOOKUP(VALUE(I351), _BaseAbril2026, 5, 0), IFERROR(VLOOKUP(TEXT(I351, "@"), _BaseAbril2026, 5, 0), "")))</f>
        <v/>
      </c>
      <c r="Q351" s="585">
        <f>IFERROR(IF(S351="BDI1", TRUNC(P351*(1+$R$18), 2),IF(S351="BDI2", TRUNC(P351*(1+$Q$18), 2), "")), "")</f>
        <v/>
      </c>
      <c r="R351" s="586">
        <f>_xlfn.IFS(G351="ETAPA", SUMIFS(ValorTotalSemD, Nivel, A351), G351="SUB-ETAPA", SUMIFS(ValorTotalSemD, SubNivel, C351), TRUE, U351)</f>
        <v/>
      </c>
      <c r="S351" s="587">
        <f>IF(G351="","",IF(OR(G351="etapa",G351="sub-etapa"),"",OFFSET(MCQ!M$20,ROW(M351)-ROW(M$20),0)))</f>
        <v/>
      </c>
      <c r="T351" s="588">
        <f>IFERROR(TRUNC(L351*N351,2),"")</f>
        <v/>
      </c>
      <c r="U351" s="589">
        <f>IFERROR(TRUNC(L351*Q351,2),"")</f>
        <v/>
      </c>
    </row>
    <row r="352">
      <c r="A352" s="18">
        <f>OFFSET(MCQ!A$20,ROW(A352)-ROW(A$20),0)</f>
        <v/>
      </c>
      <c r="B352" s="18">
        <f>OFFSET(MCQ!B$20,ROW(B352)-ROW(B$20),0)</f>
        <v/>
      </c>
      <c r="C352" s="18">
        <f>OFFSET(MCQ!C$20,ROW(C352)-ROW(C$20),0)</f>
        <v/>
      </c>
      <c r="D352" s="18">
        <f>OFFSET(MCQ!D$20,ROW(D352)-ROW(D$20),0)</f>
        <v/>
      </c>
      <c r="E352" s="18">
        <f>OFFSET(MCQ!E$20,ROW(E352)-ROW(E$20),0)</f>
        <v/>
      </c>
      <c r="F352" s="18" t="n"/>
      <c r="G352" s="233">
        <f>OFFSET(MCQ!G$20,ROW(G352)-ROW(G$20),0)</f>
        <v/>
      </c>
      <c r="H352" s="583">
        <f>IF(G352="","",OFFSET(MCQ!H$20,ROW(H352)-ROW(H$20),0))</f>
        <v/>
      </c>
      <c r="I352" s="24">
        <f>IF(G352="","",IF(OR(G352="etapa",G352="sub-etapa"),"",OFFSET(MCQ!I$20,ROW(I352)-ROW(I$20),0)))</f>
        <v/>
      </c>
      <c r="J352" s="25">
        <f>IF(G352="","",OFFSET(MCQ!J$20,ROW(J352)-ROW(J$20),0))</f>
        <v/>
      </c>
      <c r="K352" s="24">
        <f>IF(G352="","",IF(OR(G352="etapa",G352="sub-etapa"),"",OFFSET(MCQ!K$20,ROW(K352)-ROW(K$20),0)))</f>
        <v/>
      </c>
      <c r="L352" s="26">
        <f>IF(G352="","",IF(OR(G352="etapa",G352="sub-etapa"),"",TRUNC(OFFSET(MCQ!L$20,ROW(L352)-ROW(L$20),0),2)))</f>
        <v/>
      </c>
      <c r="M352" s="584">
        <f>IF(I352="", "", IFERROR(VLOOKUP(VALUE(I352), _BaseAbril2026, 4, 0), IFERROR(VLOOKUP(TEXT(I352, "@"), _BaseAbril2026, 4, 0), "")))</f>
        <v/>
      </c>
      <c r="N352" s="585">
        <f>IFERROR(IF(S352="BDI1", TRUNC(M352*(1+$O$18), 2),IF(S352="BDI2", TRUNC(M352*(1+$N$18), 2), "")), "")</f>
        <v/>
      </c>
      <c r="O352" s="586">
        <f>_xlfn.IFS(G352="ETAPA", SUMIFS(ValorTotalComD, Nivel, A352), G352="SUB-ETAPA", SUMIFS(ValorTotalComD, SubNivel, C352), TRUE, T352)</f>
        <v/>
      </c>
      <c r="P352" s="584">
        <f>IF(I352="", "", IFERROR(VLOOKUP(VALUE(I352), _BaseAbril2026, 5, 0), IFERROR(VLOOKUP(TEXT(I352, "@"), _BaseAbril2026, 5, 0), "")))</f>
        <v/>
      </c>
      <c r="Q352" s="585">
        <f>IFERROR(IF(S352="BDI1", TRUNC(P352*(1+$R$18), 2),IF(S352="BDI2", TRUNC(P352*(1+$Q$18), 2), "")), "")</f>
        <v/>
      </c>
      <c r="R352" s="586">
        <f>_xlfn.IFS(G352="ETAPA", SUMIFS(ValorTotalSemD, Nivel, A352), G352="SUB-ETAPA", SUMIFS(ValorTotalSemD, SubNivel, C352), TRUE, U352)</f>
        <v/>
      </c>
      <c r="S352" s="587">
        <f>IF(G352="","",IF(OR(G352="etapa",G352="sub-etapa"),"",OFFSET(MCQ!M$20,ROW(M352)-ROW(M$20),0)))</f>
        <v/>
      </c>
      <c r="T352" s="588">
        <f>IFERROR(TRUNC(L352*N352,2),"")</f>
        <v/>
      </c>
      <c r="U352" s="589">
        <f>IFERROR(TRUNC(L352*Q352,2),"")</f>
        <v/>
      </c>
    </row>
    <row r="353">
      <c r="A353" s="18">
        <f>OFFSET(MCQ!A$20,ROW(A353)-ROW(A$20),0)</f>
        <v/>
      </c>
      <c r="B353" s="18">
        <f>OFFSET(MCQ!B$20,ROW(B353)-ROW(B$20),0)</f>
        <v/>
      </c>
      <c r="C353" s="18">
        <f>OFFSET(MCQ!C$20,ROW(C353)-ROW(C$20),0)</f>
        <v/>
      </c>
      <c r="D353" s="18">
        <f>OFFSET(MCQ!D$20,ROW(D353)-ROW(D$20),0)</f>
        <v/>
      </c>
      <c r="E353" s="18">
        <f>OFFSET(MCQ!E$20,ROW(E353)-ROW(E$20),0)</f>
        <v/>
      </c>
      <c r="F353" s="18" t="n"/>
      <c r="G353" s="233">
        <f>OFFSET(MCQ!G$20,ROW(G353)-ROW(G$20),0)</f>
        <v/>
      </c>
      <c r="H353" s="583">
        <f>IF(G353="","",OFFSET(MCQ!H$20,ROW(H353)-ROW(H$20),0))</f>
        <v/>
      </c>
      <c r="I353" s="24">
        <f>IF(G353="","",IF(OR(G353="etapa",G353="sub-etapa"),"",OFFSET(MCQ!I$20,ROW(I353)-ROW(I$20),0)))</f>
        <v/>
      </c>
      <c r="J353" s="25">
        <f>IF(G353="","",OFFSET(MCQ!J$20,ROW(J353)-ROW(J$20),0))</f>
        <v/>
      </c>
      <c r="K353" s="24">
        <f>IF(G353="","",IF(OR(G353="etapa",G353="sub-etapa"),"",OFFSET(MCQ!K$20,ROW(K353)-ROW(K$20),0)))</f>
        <v/>
      </c>
      <c r="L353" s="26">
        <f>IF(G353="","",IF(OR(G353="etapa",G353="sub-etapa"),"",TRUNC(OFFSET(MCQ!L$20,ROW(L353)-ROW(L$20),0),2)))</f>
        <v/>
      </c>
      <c r="M353" s="584">
        <f>IF(I353="", "", IFERROR(VLOOKUP(VALUE(I353), _BaseAbril2026, 4, 0), IFERROR(VLOOKUP(TEXT(I353, "@"), _BaseAbril2026, 4, 0), "")))</f>
        <v/>
      </c>
      <c r="N353" s="585">
        <f>IFERROR(IF(S353="BDI1", TRUNC(M353*(1+$O$18), 2),IF(S353="BDI2", TRUNC(M353*(1+$N$18), 2), "")), "")</f>
        <v/>
      </c>
      <c r="O353" s="586">
        <f>_xlfn.IFS(G353="ETAPA", SUMIFS(ValorTotalComD, Nivel, A353), G353="SUB-ETAPA", SUMIFS(ValorTotalComD, SubNivel, C353), TRUE, T353)</f>
        <v/>
      </c>
      <c r="P353" s="584">
        <f>IF(I353="", "", IFERROR(VLOOKUP(VALUE(I353), _BaseAbril2026, 5, 0), IFERROR(VLOOKUP(TEXT(I353, "@"), _BaseAbril2026, 5, 0), "")))</f>
        <v/>
      </c>
      <c r="Q353" s="585">
        <f>IFERROR(IF(S353="BDI1", TRUNC(P353*(1+$R$18), 2),IF(S353="BDI2", TRUNC(P353*(1+$Q$18), 2), "")), "")</f>
        <v/>
      </c>
      <c r="R353" s="586">
        <f>_xlfn.IFS(G353="ETAPA", SUMIFS(ValorTotalSemD, Nivel, A353), G353="SUB-ETAPA", SUMIFS(ValorTotalSemD, SubNivel, C353), TRUE, U353)</f>
        <v/>
      </c>
      <c r="S353" s="587">
        <f>IF(G353="","",IF(OR(G353="etapa",G353="sub-etapa"),"",OFFSET(MCQ!M$20,ROW(M353)-ROW(M$20),0)))</f>
        <v/>
      </c>
      <c r="T353" s="588">
        <f>IFERROR(TRUNC(L353*N353,2),"")</f>
        <v/>
      </c>
      <c r="U353" s="589">
        <f>IFERROR(TRUNC(L353*Q353,2),"")</f>
        <v/>
      </c>
    </row>
    <row r="354">
      <c r="A354" s="18">
        <f>OFFSET(MCQ!A$20,ROW(A354)-ROW(A$20),0)</f>
        <v/>
      </c>
      <c r="B354" s="18">
        <f>OFFSET(MCQ!B$20,ROW(B354)-ROW(B$20),0)</f>
        <v/>
      </c>
      <c r="C354" s="18">
        <f>OFFSET(MCQ!C$20,ROW(C354)-ROW(C$20),0)</f>
        <v/>
      </c>
      <c r="D354" s="18">
        <f>OFFSET(MCQ!D$20,ROW(D354)-ROW(D$20),0)</f>
        <v/>
      </c>
      <c r="E354" s="18">
        <f>OFFSET(MCQ!E$20,ROW(E354)-ROW(E$20),0)</f>
        <v/>
      </c>
      <c r="F354" s="18" t="n"/>
      <c r="G354" s="233">
        <f>OFFSET(MCQ!G$20,ROW(G354)-ROW(G$20),0)</f>
        <v/>
      </c>
      <c r="H354" s="583">
        <f>IF(G354="","",OFFSET(MCQ!H$20,ROW(H354)-ROW(H$20),0))</f>
        <v/>
      </c>
      <c r="I354" s="24">
        <f>IF(G354="","",IF(OR(G354="etapa",G354="sub-etapa"),"",OFFSET(MCQ!I$20,ROW(I354)-ROW(I$20),0)))</f>
        <v/>
      </c>
      <c r="J354" s="25">
        <f>IF(G354="","",OFFSET(MCQ!J$20,ROW(J354)-ROW(J$20),0))</f>
        <v/>
      </c>
      <c r="K354" s="24">
        <f>IF(G354="","",IF(OR(G354="etapa",G354="sub-etapa"),"",OFFSET(MCQ!K$20,ROW(K354)-ROW(K$20),0)))</f>
        <v/>
      </c>
      <c r="L354" s="26">
        <f>IF(G354="","",IF(OR(G354="etapa",G354="sub-etapa"),"",TRUNC(OFFSET(MCQ!L$20,ROW(L354)-ROW(L$20),0),2)))</f>
        <v/>
      </c>
      <c r="M354" s="584">
        <f>IF(I354="", "", IFERROR(VLOOKUP(VALUE(I354), _BaseAbril2026, 4, 0), IFERROR(VLOOKUP(TEXT(I354, "@"), _BaseAbril2026, 4, 0), "")))</f>
        <v/>
      </c>
      <c r="N354" s="585">
        <f>IFERROR(IF(S354="BDI1", TRUNC(M354*(1+$O$18), 2),IF(S354="BDI2", TRUNC(M354*(1+$N$18), 2), "")), "")</f>
        <v/>
      </c>
      <c r="O354" s="586">
        <f>_xlfn.IFS(G354="ETAPA", SUMIFS(ValorTotalComD, Nivel, A354), G354="SUB-ETAPA", SUMIFS(ValorTotalComD, SubNivel, C354), TRUE, T354)</f>
        <v/>
      </c>
      <c r="P354" s="584">
        <f>IF(I354="", "", IFERROR(VLOOKUP(VALUE(I354), _BaseAbril2026, 5, 0), IFERROR(VLOOKUP(TEXT(I354, "@"), _BaseAbril2026, 5, 0), "")))</f>
        <v/>
      </c>
      <c r="Q354" s="585">
        <f>IFERROR(IF(S354="BDI1", TRUNC(P354*(1+$R$18), 2),IF(S354="BDI2", TRUNC(P354*(1+$Q$18), 2), "")), "")</f>
        <v/>
      </c>
      <c r="R354" s="586">
        <f>_xlfn.IFS(G354="ETAPA", SUMIFS(ValorTotalSemD, Nivel, A354), G354="SUB-ETAPA", SUMIFS(ValorTotalSemD, SubNivel, C354), TRUE, U354)</f>
        <v/>
      </c>
      <c r="S354" s="587">
        <f>IF(G354="","",IF(OR(G354="etapa",G354="sub-etapa"),"",OFFSET(MCQ!M$20,ROW(M354)-ROW(M$20),0)))</f>
        <v/>
      </c>
      <c r="T354" s="588">
        <f>IFERROR(TRUNC(L354*N354,2),"")</f>
        <v/>
      </c>
      <c r="U354" s="589">
        <f>IFERROR(TRUNC(L354*Q354,2),"")</f>
        <v/>
      </c>
    </row>
    <row r="355">
      <c r="A355" s="18">
        <f>OFFSET(MCQ!A$20,ROW(A355)-ROW(A$20),0)</f>
        <v/>
      </c>
      <c r="B355" s="18">
        <f>OFFSET(MCQ!B$20,ROW(B355)-ROW(B$20),0)</f>
        <v/>
      </c>
      <c r="C355" s="18">
        <f>OFFSET(MCQ!C$20,ROW(C355)-ROW(C$20),0)</f>
        <v/>
      </c>
      <c r="D355" s="18">
        <f>OFFSET(MCQ!D$20,ROW(D355)-ROW(D$20),0)</f>
        <v/>
      </c>
      <c r="E355" s="18">
        <f>OFFSET(MCQ!E$20,ROW(E355)-ROW(E$20),0)</f>
        <v/>
      </c>
      <c r="F355" s="18" t="n"/>
      <c r="G355" s="233">
        <f>OFFSET(MCQ!G$20,ROW(G355)-ROW(G$20),0)</f>
        <v/>
      </c>
      <c r="H355" s="583">
        <f>IF(G355="","",OFFSET(MCQ!H$20,ROW(H355)-ROW(H$20),0))</f>
        <v/>
      </c>
      <c r="I355" s="24">
        <f>IF(G355="","",IF(OR(G355="etapa",G355="sub-etapa"),"",OFFSET(MCQ!I$20,ROW(I355)-ROW(I$20),0)))</f>
        <v/>
      </c>
      <c r="J355" s="25">
        <f>IF(G355="","",OFFSET(MCQ!J$20,ROW(J355)-ROW(J$20),0))</f>
        <v/>
      </c>
      <c r="K355" s="24">
        <f>IF(G355="","",IF(OR(G355="etapa",G355="sub-etapa"),"",OFFSET(MCQ!K$20,ROW(K355)-ROW(K$20),0)))</f>
        <v/>
      </c>
      <c r="L355" s="26">
        <f>IF(G355="","",IF(OR(G355="etapa",G355="sub-etapa"),"",TRUNC(OFFSET(MCQ!L$20,ROW(L355)-ROW(L$20),0),2)))</f>
        <v/>
      </c>
      <c r="M355" s="584">
        <f>IF(I355="", "", IFERROR(VLOOKUP(VALUE(I355), _BaseAbril2026, 4, 0), IFERROR(VLOOKUP(TEXT(I355, "@"), _BaseAbril2026, 4, 0), "")))</f>
        <v/>
      </c>
      <c r="N355" s="585">
        <f>IFERROR(IF(S355="BDI1", TRUNC(M355*(1+$O$18), 2),IF(S355="BDI2", TRUNC(M355*(1+$N$18), 2), "")), "")</f>
        <v/>
      </c>
      <c r="O355" s="586">
        <f>_xlfn.IFS(G355="ETAPA", SUMIFS(ValorTotalComD, Nivel, A355), G355="SUB-ETAPA", SUMIFS(ValorTotalComD, SubNivel, C355), TRUE, T355)</f>
        <v/>
      </c>
      <c r="P355" s="584">
        <f>IF(I355="", "", IFERROR(VLOOKUP(VALUE(I355), _BaseAbril2026, 5, 0), IFERROR(VLOOKUP(TEXT(I355, "@"), _BaseAbril2026, 5, 0), "")))</f>
        <v/>
      </c>
      <c r="Q355" s="585">
        <f>IFERROR(IF(S355="BDI1", TRUNC(P355*(1+$R$18), 2),IF(S355="BDI2", TRUNC(P355*(1+$Q$18), 2), "")), "")</f>
        <v/>
      </c>
      <c r="R355" s="586">
        <f>_xlfn.IFS(G355="ETAPA", SUMIFS(ValorTotalSemD, Nivel, A355), G355="SUB-ETAPA", SUMIFS(ValorTotalSemD, SubNivel, C355), TRUE, U355)</f>
        <v/>
      </c>
      <c r="S355" s="587">
        <f>IF(G355="","",IF(OR(G355="etapa",G355="sub-etapa"),"",OFFSET(MCQ!M$20,ROW(M355)-ROW(M$20),0)))</f>
        <v/>
      </c>
      <c r="T355" s="588">
        <f>IFERROR(TRUNC(L355*N355,2),"")</f>
        <v/>
      </c>
      <c r="U355" s="589">
        <f>IFERROR(TRUNC(L355*Q355,2),"")</f>
        <v/>
      </c>
    </row>
    <row r="356">
      <c r="A356" s="18">
        <f>OFFSET(MCQ!A$20,ROW(A356)-ROW(A$20),0)</f>
        <v/>
      </c>
      <c r="B356" s="18">
        <f>OFFSET(MCQ!B$20,ROW(B356)-ROW(B$20),0)</f>
        <v/>
      </c>
      <c r="C356" s="18">
        <f>OFFSET(MCQ!C$20,ROW(C356)-ROW(C$20),0)</f>
        <v/>
      </c>
      <c r="D356" s="18">
        <f>OFFSET(MCQ!D$20,ROW(D356)-ROW(D$20),0)</f>
        <v/>
      </c>
      <c r="E356" s="18">
        <f>OFFSET(MCQ!E$20,ROW(E356)-ROW(E$20),0)</f>
        <v/>
      </c>
      <c r="F356" s="18" t="n"/>
      <c r="G356" s="233">
        <f>OFFSET(MCQ!G$20,ROW(G356)-ROW(G$20),0)</f>
        <v/>
      </c>
      <c r="H356" s="583">
        <f>IF(G356="","",OFFSET(MCQ!H$20,ROW(H356)-ROW(H$20),0))</f>
        <v/>
      </c>
      <c r="I356" s="24">
        <f>IF(G356="","",IF(OR(G356="etapa",G356="sub-etapa"),"",OFFSET(MCQ!I$20,ROW(I356)-ROW(I$20),0)))</f>
        <v/>
      </c>
      <c r="J356" s="25">
        <f>IF(G356="","",OFFSET(MCQ!J$20,ROW(J356)-ROW(J$20),0))</f>
        <v/>
      </c>
      <c r="K356" s="24">
        <f>IF(G356="","",IF(OR(G356="etapa",G356="sub-etapa"),"",OFFSET(MCQ!K$20,ROW(K356)-ROW(K$20),0)))</f>
        <v/>
      </c>
      <c r="L356" s="26">
        <f>IF(G356="","",IF(OR(G356="etapa",G356="sub-etapa"),"",TRUNC(OFFSET(MCQ!L$20,ROW(L356)-ROW(L$20),0),2)))</f>
        <v/>
      </c>
      <c r="M356" s="584">
        <f>IF(I356="", "", IFERROR(VLOOKUP(VALUE(I356), _BaseAbril2026, 4, 0), IFERROR(VLOOKUP(TEXT(I356, "@"), _BaseAbril2026, 4, 0), "")))</f>
        <v/>
      </c>
      <c r="N356" s="585">
        <f>IFERROR(IF(S356="BDI1", TRUNC(M356*(1+$O$18), 2),IF(S356="BDI2", TRUNC(M356*(1+$N$18), 2), "")), "")</f>
        <v/>
      </c>
      <c r="O356" s="586">
        <f>_xlfn.IFS(G356="ETAPA", SUMIFS(ValorTotalComD, Nivel, A356), G356="SUB-ETAPA", SUMIFS(ValorTotalComD, SubNivel, C356), TRUE, T356)</f>
        <v/>
      </c>
      <c r="P356" s="584">
        <f>IF(I356="", "", IFERROR(VLOOKUP(VALUE(I356), _BaseAbril2026, 5, 0), IFERROR(VLOOKUP(TEXT(I356, "@"), _BaseAbril2026, 5, 0), "")))</f>
        <v/>
      </c>
      <c r="Q356" s="585">
        <f>IFERROR(IF(S356="BDI1", TRUNC(P356*(1+$R$18), 2),IF(S356="BDI2", TRUNC(P356*(1+$Q$18), 2), "")), "")</f>
        <v/>
      </c>
      <c r="R356" s="586">
        <f>_xlfn.IFS(G356="ETAPA", SUMIFS(ValorTotalSemD, Nivel, A356), G356="SUB-ETAPA", SUMIFS(ValorTotalSemD, SubNivel, C356), TRUE, U356)</f>
        <v/>
      </c>
      <c r="S356" s="587">
        <f>IF(G356="","",IF(OR(G356="etapa",G356="sub-etapa"),"",OFFSET(MCQ!M$20,ROW(M356)-ROW(M$20),0)))</f>
        <v/>
      </c>
      <c r="T356" s="588">
        <f>IFERROR(TRUNC(L356*N356,2),"")</f>
        <v/>
      </c>
      <c r="U356" s="589">
        <f>IFERROR(TRUNC(L356*Q356,2),"")</f>
        <v/>
      </c>
    </row>
    <row r="357">
      <c r="A357" s="18">
        <f>OFFSET(MCQ!A$20,ROW(A357)-ROW(A$20),0)</f>
        <v/>
      </c>
      <c r="B357" s="18">
        <f>OFFSET(MCQ!B$20,ROW(B357)-ROW(B$20),0)</f>
        <v/>
      </c>
      <c r="C357" s="18">
        <f>OFFSET(MCQ!C$20,ROW(C357)-ROW(C$20),0)</f>
        <v/>
      </c>
      <c r="D357" s="18">
        <f>OFFSET(MCQ!D$20,ROW(D357)-ROW(D$20),0)</f>
        <v/>
      </c>
      <c r="E357" s="18">
        <f>OFFSET(MCQ!E$20,ROW(E357)-ROW(E$20),0)</f>
        <v/>
      </c>
      <c r="F357" s="18" t="n"/>
      <c r="G357" s="233">
        <f>OFFSET(MCQ!G$20,ROW(G357)-ROW(G$20),0)</f>
        <v/>
      </c>
      <c r="H357" s="583">
        <f>IF(G357="","",OFFSET(MCQ!H$20,ROW(H357)-ROW(H$20),0))</f>
        <v/>
      </c>
      <c r="I357" s="24">
        <f>IF(G357="","",IF(OR(G357="etapa",G357="sub-etapa"),"",OFFSET(MCQ!I$20,ROW(I357)-ROW(I$20),0)))</f>
        <v/>
      </c>
      <c r="J357" s="25">
        <f>IF(G357="","",OFFSET(MCQ!J$20,ROW(J357)-ROW(J$20),0))</f>
        <v/>
      </c>
      <c r="K357" s="24">
        <f>IF(G357="","",IF(OR(G357="etapa",G357="sub-etapa"),"",OFFSET(MCQ!K$20,ROW(K357)-ROW(K$20),0)))</f>
        <v/>
      </c>
      <c r="L357" s="26">
        <f>IF(G357="","",IF(OR(G357="etapa",G357="sub-etapa"),"",TRUNC(OFFSET(MCQ!L$20,ROW(L357)-ROW(L$20),0),2)))</f>
        <v/>
      </c>
      <c r="M357" s="584">
        <f>IF(I357="", "", IFERROR(VLOOKUP(VALUE(I357), _BaseAbril2026, 4, 0), IFERROR(VLOOKUP(TEXT(I357, "@"), _BaseAbril2026, 4, 0), "")))</f>
        <v/>
      </c>
      <c r="N357" s="585">
        <f>IFERROR(IF(S357="BDI1", TRUNC(M357*(1+$O$18), 2),IF(S357="BDI2", TRUNC(M357*(1+$N$18), 2), "")), "")</f>
        <v/>
      </c>
      <c r="O357" s="586">
        <f>_xlfn.IFS(G357="ETAPA", SUMIFS(ValorTotalComD, Nivel, A357), G357="SUB-ETAPA", SUMIFS(ValorTotalComD, SubNivel, C357), TRUE, T357)</f>
        <v/>
      </c>
      <c r="P357" s="584">
        <f>IF(I357="", "", IFERROR(VLOOKUP(VALUE(I357), _BaseAbril2026, 5, 0), IFERROR(VLOOKUP(TEXT(I357, "@"), _BaseAbril2026, 5, 0), "")))</f>
        <v/>
      </c>
      <c r="Q357" s="585">
        <f>IFERROR(IF(S357="BDI1", TRUNC(P357*(1+$R$18), 2),IF(S357="BDI2", TRUNC(P357*(1+$Q$18), 2), "")), "")</f>
        <v/>
      </c>
      <c r="R357" s="586">
        <f>_xlfn.IFS(G357="ETAPA", SUMIFS(ValorTotalSemD, Nivel, A357), G357="SUB-ETAPA", SUMIFS(ValorTotalSemD, SubNivel, C357), TRUE, U357)</f>
        <v/>
      </c>
      <c r="S357" s="587">
        <f>IF(G357="","",IF(OR(G357="etapa",G357="sub-etapa"),"",OFFSET(MCQ!M$20,ROW(M357)-ROW(M$20),0)))</f>
        <v/>
      </c>
      <c r="T357" s="588">
        <f>IFERROR(TRUNC(L357*N357,2),"")</f>
        <v/>
      </c>
      <c r="U357" s="589">
        <f>IFERROR(TRUNC(L357*Q357,2),"")</f>
        <v/>
      </c>
    </row>
    <row r="358">
      <c r="A358" s="18">
        <f>OFFSET(MCQ!A$20,ROW(A358)-ROW(A$20),0)</f>
        <v/>
      </c>
      <c r="B358" s="18">
        <f>OFFSET(MCQ!B$20,ROW(B358)-ROW(B$20),0)</f>
        <v/>
      </c>
      <c r="C358" s="18">
        <f>OFFSET(MCQ!C$20,ROW(C358)-ROW(C$20),0)</f>
        <v/>
      </c>
      <c r="D358" s="18">
        <f>OFFSET(MCQ!D$20,ROW(D358)-ROW(D$20),0)</f>
        <v/>
      </c>
      <c r="E358" s="18">
        <f>OFFSET(MCQ!E$20,ROW(E358)-ROW(E$20),0)</f>
        <v/>
      </c>
      <c r="F358" s="18" t="n"/>
      <c r="G358" s="233">
        <f>OFFSET(MCQ!G$20,ROW(G358)-ROW(G$20),0)</f>
        <v/>
      </c>
      <c r="H358" s="583">
        <f>IF(G358="","",OFFSET(MCQ!H$20,ROW(H358)-ROW(H$20),0))</f>
        <v/>
      </c>
      <c r="I358" s="24">
        <f>IF(G358="","",IF(OR(G358="etapa",G358="sub-etapa"),"",OFFSET(MCQ!I$20,ROW(I358)-ROW(I$20),0)))</f>
        <v/>
      </c>
      <c r="J358" s="25">
        <f>IF(G358="","",OFFSET(MCQ!J$20,ROW(J358)-ROW(J$20),0))</f>
        <v/>
      </c>
      <c r="K358" s="24">
        <f>IF(G358="","",IF(OR(G358="etapa",G358="sub-etapa"),"",OFFSET(MCQ!K$20,ROW(K358)-ROW(K$20),0)))</f>
        <v/>
      </c>
      <c r="L358" s="26">
        <f>IF(G358="","",IF(OR(G358="etapa",G358="sub-etapa"),"",TRUNC(OFFSET(MCQ!L$20,ROW(L358)-ROW(L$20),0),2)))</f>
        <v/>
      </c>
      <c r="M358" s="584">
        <f>IF(I358="", "", IFERROR(VLOOKUP(VALUE(I358), _BaseAbril2026, 4, 0), IFERROR(VLOOKUP(TEXT(I358, "@"), _BaseAbril2026, 4, 0), "")))</f>
        <v/>
      </c>
      <c r="N358" s="585">
        <f>IFERROR(IF(S358="BDI1", TRUNC(M358*(1+$O$18), 2),IF(S358="BDI2", TRUNC(M358*(1+$N$18), 2), "")), "")</f>
        <v/>
      </c>
      <c r="O358" s="586">
        <f>_xlfn.IFS(G358="ETAPA", SUMIFS(ValorTotalComD, Nivel, A358), G358="SUB-ETAPA", SUMIFS(ValorTotalComD, SubNivel, C358), TRUE, T358)</f>
        <v/>
      </c>
      <c r="P358" s="584">
        <f>IF(I358="", "", IFERROR(VLOOKUP(VALUE(I358), _BaseAbril2026, 5, 0), IFERROR(VLOOKUP(TEXT(I358, "@"), _BaseAbril2026, 5, 0), "")))</f>
        <v/>
      </c>
      <c r="Q358" s="585">
        <f>IFERROR(IF(S358="BDI1", TRUNC(P358*(1+$R$18), 2),IF(S358="BDI2", TRUNC(P358*(1+$Q$18), 2), "")), "")</f>
        <v/>
      </c>
      <c r="R358" s="586">
        <f>_xlfn.IFS(G358="ETAPA", SUMIFS(ValorTotalSemD, Nivel, A358), G358="SUB-ETAPA", SUMIFS(ValorTotalSemD, SubNivel, C358), TRUE, U358)</f>
        <v/>
      </c>
      <c r="S358" s="587">
        <f>IF(G358="","",IF(OR(G358="etapa",G358="sub-etapa"),"",OFFSET(MCQ!M$20,ROW(M358)-ROW(M$20),0)))</f>
        <v/>
      </c>
      <c r="T358" s="588">
        <f>IFERROR(TRUNC(L358*N358,2),"")</f>
        <v/>
      </c>
      <c r="U358" s="589">
        <f>IFERROR(TRUNC(L358*Q358,2),"")</f>
        <v/>
      </c>
    </row>
    <row r="359">
      <c r="A359" s="18">
        <f>OFFSET(MCQ!A$20,ROW(A359)-ROW(A$20),0)</f>
        <v/>
      </c>
      <c r="B359" s="18">
        <f>OFFSET(MCQ!B$20,ROW(B359)-ROW(B$20),0)</f>
        <v/>
      </c>
      <c r="C359" s="18">
        <f>OFFSET(MCQ!C$20,ROW(C359)-ROW(C$20),0)</f>
        <v/>
      </c>
      <c r="D359" s="18">
        <f>OFFSET(MCQ!D$20,ROW(D359)-ROW(D$20),0)</f>
        <v/>
      </c>
      <c r="E359" s="18">
        <f>OFFSET(MCQ!E$20,ROW(E359)-ROW(E$20),0)</f>
        <v/>
      </c>
      <c r="F359" s="18" t="n"/>
      <c r="G359" s="233">
        <f>OFFSET(MCQ!G$20,ROW(G359)-ROW(G$20),0)</f>
        <v/>
      </c>
      <c r="H359" s="583">
        <f>IF(G359="","",OFFSET(MCQ!H$20,ROW(H359)-ROW(H$20),0))</f>
        <v/>
      </c>
      <c r="I359" s="24">
        <f>IF(G359="","",IF(OR(G359="etapa",G359="sub-etapa"),"",OFFSET(MCQ!I$20,ROW(I359)-ROW(I$20),0)))</f>
        <v/>
      </c>
      <c r="J359" s="25">
        <f>IF(G359="","",OFFSET(MCQ!J$20,ROW(J359)-ROW(J$20),0))</f>
        <v/>
      </c>
      <c r="K359" s="24">
        <f>IF(G359="","",IF(OR(G359="etapa",G359="sub-etapa"),"",OFFSET(MCQ!K$20,ROW(K359)-ROW(K$20),0)))</f>
        <v/>
      </c>
      <c r="L359" s="26">
        <f>IF(G359="","",IF(OR(G359="etapa",G359="sub-etapa"),"",TRUNC(OFFSET(MCQ!L$20,ROW(L359)-ROW(L$20),0),2)))</f>
        <v/>
      </c>
      <c r="M359" s="584">
        <f>IF(I359="", "", IFERROR(VLOOKUP(VALUE(I359), _BaseAbril2026, 4, 0), IFERROR(VLOOKUP(TEXT(I359, "@"), _BaseAbril2026, 4, 0), "")))</f>
        <v/>
      </c>
      <c r="N359" s="585">
        <f>IFERROR(IF(S359="BDI1", TRUNC(M359*(1+$O$18), 2),IF(S359="BDI2", TRUNC(M359*(1+$N$18), 2), "")), "")</f>
        <v/>
      </c>
      <c r="O359" s="586">
        <f>_xlfn.IFS(G359="ETAPA", SUMIFS(ValorTotalComD, Nivel, A359), G359="SUB-ETAPA", SUMIFS(ValorTotalComD, SubNivel, C359), TRUE, T359)</f>
        <v/>
      </c>
      <c r="P359" s="584">
        <f>IF(I359="", "", IFERROR(VLOOKUP(VALUE(I359), _BaseAbril2026, 5, 0), IFERROR(VLOOKUP(TEXT(I359, "@"), _BaseAbril2026, 5, 0), "")))</f>
        <v/>
      </c>
      <c r="Q359" s="585">
        <f>IFERROR(IF(S359="BDI1", TRUNC(P359*(1+$R$18), 2),IF(S359="BDI2", TRUNC(P359*(1+$Q$18), 2), "")), "")</f>
        <v/>
      </c>
      <c r="R359" s="586">
        <f>_xlfn.IFS(G359="ETAPA", SUMIFS(ValorTotalSemD, Nivel, A359), G359="SUB-ETAPA", SUMIFS(ValorTotalSemD, SubNivel, C359), TRUE, U359)</f>
        <v/>
      </c>
      <c r="S359" s="587">
        <f>IF(G359="","",IF(OR(G359="etapa",G359="sub-etapa"),"",OFFSET(MCQ!M$20,ROW(M359)-ROW(M$20),0)))</f>
        <v/>
      </c>
      <c r="T359" s="588">
        <f>IFERROR(TRUNC(L359*N359,2),"")</f>
        <v/>
      </c>
      <c r="U359" s="589">
        <f>IFERROR(TRUNC(L359*Q359,2),"")</f>
        <v/>
      </c>
    </row>
    <row r="360">
      <c r="A360" s="18">
        <f>OFFSET(MCQ!A$20,ROW(A360)-ROW(A$20),0)</f>
        <v/>
      </c>
      <c r="B360" s="18">
        <f>OFFSET(MCQ!B$20,ROW(B360)-ROW(B$20),0)</f>
        <v/>
      </c>
      <c r="C360" s="18">
        <f>OFFSET(MCQ!C$20,ROW(C360)-ROW(C$20),0)</f>
        <v/>
      </c>
      <c r="D360" s="18">
        <f>OFFSET(MCQ!D$20,ROW(D360)-ROW(D$20),0)</f>
        <v/>
      </c>
      <c r="E360" s="18">
        <f>OFFSET(MCQ!E$20,ROW(E360)-ROW(E$20),0)</f>
        <v/>
      </c>
      <c r="F360" s="18" t="n"/>
      <c r="G360" s="233">
        <f>OFFSET(MCQ!G$20,ROW(G360)-ROW(G$20),0)</f>
        <v/>
      </c>
      <c r="H360" s="583">
        <f>IF(G360="","",OFFSET(MCQ!H$20,ROW(H360)-ROW(H$20),0))</f>
        <v/>
      </c>
      <c r="I360" s="24">
        <f>IF(G360="","",IF(OR(G360="etapa",G360="sub-etapa"),"",OFFSET(MCQ!I$20,ROW(I360)-ROW(I$20),0)))</f>
        <v/>
      </c>
      <c r="J360" s="25">
        <f>IF(G360="","",OFFSET(MCQ!J$20,ROW(J360)-ROW(J$20),0))</f>
        <v/>
      </c>
      <c r="K360" s="24">
        <f>IF(G360="","",IF(OR(G360="etapa",G360="sub-etapa"),"",OFFSET(MCQ!K$20,ROW(K360)-ROW(K$20),0)))</f>
        <v/>
      </c>
      <c r="L360" s="26">
        <f>IF(G360="","",IF(OR(G360="etapa",G360="sub-etapa"),"",TRUNC(OFFSET(MCQ!L$20,ROW(L360)-ROW(L$20),0),2)))</f>
        <v/>
      </c>
      <c r="M360" s="584">
        <f>IF(I360="", "", IFERROR(VLOOKUP(VALUE(I360), _BaseAbril2026, 4, 0), IFERROR(VLOOKUP(TEXT(I360, "@"), _BaseAbril2026, 4, 0), "")))</f>
        <v/>
      </c>
      <c r="N360" s="585">
        <f>IFERROR(IF(S360="BDI1", TRUNC(M360*(1+$O$18), 2),IF(S360="BDI2", TRUNC(M360*(1+$N$18), 2), "")), "")</f>
        <v/>
      </c>
      <c r="O360" s="586">
        <f>_xlfn.IFS(G360="ETAPA", SUMIFS(ValorTotalComD, Nivel, A360), G360="SUB-ETAPA", SUMIFS(ValorTotalComD, SubNivel, C360), TRUE, T360)</f>
        <v/>
      </c>
      <c r="P360" s="584">
        <f>IF(I360="", "", IFERROR(VLOOKUP(VALUE(I360), _BaseAbril2026, 5, 0), IFERROR(VLOOKUP(TEXT(I360, "@"), _BaseAbril2026, 5, 0), "")))</f>
        <v/>
      </c>
      <c r="Q360" s="585">
        <f>IFERROR(IF(S360="BDI1", TRUNC(P360*(1+$R$18), 2),IF(S360="BDI2", TRUNC(P360*(1+$Q$18), 2), "")), "")</f>
        <v/>
      </c>
      <c r="R360" s="586">
        <f>_xlfn.IFS(G360="ETAPA", SUMIFS(ValorTotalSemD, Nivel, A360), G360="SUB-ETAPA", SUMIFS(ValorTotalSemD, SubNivel, C360), TRUE, U360)</f>
        <v/>
      </c>
      <c r="S360" s="587">
        <f>IF(G360="","",IF(OR(G360="etapa",G360="sub-etapa"),"",OFFSET(MCQ!M$20,ROW(M360)-ROW(M$20),0)))</f>
        <v/>
      </c>
      <c r="T360" s="588">
        <f>IFERROR(TRUNC(L360*N360,2),"")</f>
        <v/>
      </c>
      <c r="U360" s="589">
        <f>IFERROR(TRUNC(L360*Q360,2),"")</f>
        <v/>
      </c>
    </row>
    <row r="361">
      <c r="A361" s="18">
        <f>OFFSET(MCQ!A$20,ROW(A361)-ROW(A$20),0)</f>
        <v/>
      </c>
      <c r="B361" s="18">
        <f>OFFSET(MCQ!B$20,ROW(B361)-ROW(B$20),0)</f>
        <v/>
      </c>
      <c r="C361" s="18">
        <f>OFFSET(MCQ!C$20,ROW(C361)-ROW(C$20),0)</f>
        <v/>
      </c>
      <c r="D361" s="18">
        <f>OFFSET(MCQ!D$20,ROW(D361)-ROW(D$20),0)</f>
        <v/>
      </c>
      <c r="E361" s="18">
        <f>OFFSET(MCQ!E$20,ROW(E361)-ROW(E$20),0)</f>
        <v/>
      </c>
      <c r="F361" s="18" t="n"/>
      <c r="G361" s="233">
        <f>OFFSET(MCQ!G$20,ROW(G361)-ROW(G$20),0)</f>
        <v/>
      </c>
      <c r="H361" s="583">
        <f>IF(G361="","",OFFSET(MCQ!H$20,ROW(H361)-ROW(H$20),0))</f>
        <v/>
      </c>
      <c r="I361" s="24">
        <f>IF(G361="","",IF(OR(G361="etapa",G361="sub-etapa"),"",OFFSET(MCQ!I$20,ROW(I361)-ROW(I$20),0)))</f>
        <v/>
      </c>
      <c r="J361" s="25">
        <f>IF(G361="","",OFFSET(MCQ!J$20,ROW(J361)-ROW(J$20),0))</f>
        <v/>
      </c>
      <c r="K361" s="24">
        <f>IF(G361="","",IF(OR(G361="etapa",G361="sub-etapa"),"",OFFSET(MCQ!K$20,ROW(K361)-ROW(K$20),0)))</f>
        <v/>
      </c>
      <c r="L361" s="26">
        <f>IF(G361="","",IF(OR(G361="etapa",G361="sub-etapa"),"",TRUNC(OFFSET(MCQ!L$20,ROW(L361)-ROW(L$20),0),2)))</f>
        <v/>
      </c>
      <c r="M361" s="584">
        <f>IF(I361="", "", IFERROR(VLOOKUP(VALUE(I361), _BaseAbril2026, 4, 0), IFERROR(VLOOKUP(TEXT(I361, "@"), _BaseAbril2026, 4, 0), "")))</f>
        <v/>
      </c>
      <c r="N361" s="585">
        <f>IFERROR(IF(S361="BDI1", TRUNC(M361*(1+$O$18), 2),IF(S361="BDI2", TRUNC(M361*(1+$N$18), 2), "")), "")</f>
        <v/>
      </c>
      <c r="O361" s="586">
        <f>_xlfn.IFS(G361="ETAPA", SUMIFS(ValorTotalComD, Nivel, A361), G361="SUB-ETAPA", SUMIFS(ValorTotalComD, SubNivel, C361), TRUE, T361)</f>
        <v/>
      </c>
      <c r="P361" s="584">
        <f>IF(I361="", "", IFERROR(VLOOKUP(VALUE(I361), _BaseAbril2026, 5, 0), IFERROR(VLOOKUP(TEXT(I361, "@"), _BaseAbril2026, 5, 0), "")))</f>
        <v/>
      </c>
      <c r="Q361" s="585">
        <f>IFERROR(IF(S361="BDI1", TRUNC(P361*(1+$R$18), 2),IF(S361="BDI2", TRUNC(P361*(1+$Q$18), 2), "")), "")</f>
        <v/>
      </c>
      <c r="R361" s="586">
        <f>_xlfn.IFS(G361="ETAPA", SUMIFS(ValorTotalSemD, Nivel, A361), G361="SUB-ETAPA", SUMIFS(ValorTotalSemD, SubNivel, C361), TRUE, U361)</f>
        <v/>
      </c>
      <c r="S361" s="587">
        <f>IF(G361="","",IF(OR(G361="etapa",G361="sub-etapa"),"",OFFSET(MCQ!M$20,ROW(M361)-ROW(M$20),0)))</f>
        <v/>
      </c>
      <c r="T361" s="588">
        <f>IFERROR(TRUNC(L361*N361,2),"")</f>
        <v/>
      </c>
      <c r="U361" s="589">
        <f>IFERROR(TRUNC(L361*Q361,2),"")</f>
        <v/>
      </c>
    </row>
    <row r="362">
      <c r="A362" s="18">
        <f>OFFSET(MCQ!A$20,ROW(A362)-ROW(A$20),0)</f>
        <v/>
      </c>
      <c r="B362" s="18">
        <f>OFFSET(MCQ!B$20,ROW(B362)-ROW(B$20),0)</f>
        <v/>
      </c>
      <c r="C362" s="18">
        <f>OFFSET(MCQ!C$20,ROW(C362)-ROW(C$20),0)</f>
        <v/>
      </c>
      <c r="D362" s="18">
        <f>OFFSET(MCQ!D$20,ROW(D362)-ROW(D$20),0)</f>
        <v/>
      </c>
      <c r="E362" s="18">
        <f>OFFSET(MCQ!E$20,ROW(E362)-ROW(E$20),0)</f>
        <v/>
      </c>
      <c r="F362" s="18" t="n"/>
      <c r="G362" s="233">
        <f>OFFSET(MCQ!G$20,ROW(G362)-ROW(G$20),0)</f>
        <v/>
      </c>
      <c r="H362" s="583">
        <f>IF(G362="","",OFFSET(MCQ!H$20,ROW(H362)-ROW(H$20),0))</f>
        <v/>
      </c>
      <c r="I362" s="24">
        <f>IF(G362="","",IF(OR(G362="etapa",G362="sub-etapa"),"",OFFSET(MCQ!I$20,ROW(I362)-ROW(I$20),0)))</f>
        <v/>
      </c>
      <c r="J362" s="25">
        <f>IF(G362="","",OFFSET(MCQ!J$20,ROW(J362)-ROW(J$20),0))</f>
        <v/>
      </c>
      <c r="K362" s="24">
        <f>IF(G362="","",IF(OR(G362="etapa",G362="sub-etapa"),"",OFFSET(MCQ!K$20,ROW(K362)-ROW(K$20),0)))</f>
        <v/>
      </c>
      <c r="L362" s="26">
        <f>IF(G362="","",IF(OR(G362="etapa",G362="sub-etapa"),"",TRUNC(OFFSET(MCQ!L$20,ROW(L362)-ROW(L$20),0),2)))</f>
        <v/>
      </c>
      <c r="M362" s="584">
        <f>IF(I362="", "", IFERROR(VLOOKUP(VALUE(I362), _BaseAbril2026, 4, 0), IFERROR(VLOOKUP(TEXT(I362, "@"), _BaseAbril2026, 4, 0), "")))</f>
        <v/>
      </c>
      <c r="N362" s="585">
        <f>IFERROR(IF(S362="BDI1", TRUNC(M362*(1+$O$18), 2),IF(S362="BDI2", TRUNC(M362*(1+$N$18), 2), "")), "")</f>
        <v/>
      </c>
      <c r="O362" s="586">
        <f>_xlfn.IFS(G362="ETAPA", SUMIFS(ValorTotalComD, Nivel, A362), G362="SUB-ETAPA", SUMIFS(ValorTotalComD, SubNivel, C362), TRUE, T362)</f>
        <v/>
      </c>
      <c r="P362" s="584">
        <f>IF(I362="", "", IFERROR(VLOOKUP(VALUE(I362), _BaseAbril2026, 5, 0), IFERROR(VLOOKUP(TEXT(I362, "@"), _BaseAbril2026, 5, 0), "")))</f>
        <v/>
      </c>
      <c r="Q362" s="585">
        <f>IFERROR(IF(S362="BDI1", TRUNC(P362*(1+$R$18), 2),IF(S362="BDI2", TRUNC(P362*(1+$Q$18), 2), "")), "")</f>
        <v/>
      </c>
      <c r="R362" s="586">
        <f>_xlfn.IFS(G362="ETAPA", SUMIFS(ValorTotalSemD, Nivel, A362), G362="SUB-ETAPA", SUMIFS(ValorTotalSemD, SubNivel, C362), TRUE, U362)</f>
        <v/>
      </c>
      <c r="S362" s="587">
        <f>IF(G362="","",IF(OR(G362="etapa",G362="sub-etapa"),"",OFFSET(MCQ!M$20,ROW(M362)-ROW(M$20),0)))</f>
        <v/>
      </c>
      <c r="T362" s="588">
        <f>IFERROR(TRUNC(L362*N362,2),"")</f>
        <v/>
      </c>
      <c r="U362" s="589">
        <f>IFERROR(TRUNC(L362*Q362,2),"")</f>
        <v/>
      </c>
    </row>
    <row r="363">
      <c r="A363" s="18">
        <f>OFFSET(MCQ!A$20,ROW(A363)-ROW(A$20),0)</f>
        <v/>
      </c>
      <c r="B363" s="18">
        <f>OFFSET(MCQ!B$20,ROW(B363)-ROW(B$20),0)</f>
        <v/>
      </c>
      <c r="C363" s="18">
        <f>OFFSET(MCQ!C$20,ROW(C363)-ROW(C$20),0)</f>
        <v/>
      </c>
      <c r="D363" s="18">
        <f>OFFSET(MCQ!D$20,ROW(D363)-ROW(D$20),0)</f>
        <v/>
      </c>
      <c r="E363" s="18">
        <f>OFFSET(MCQ!E$20,ROW(E363)-ROW(E$20),0)</f>
        <v/>
      </c>
      <c r="F363" s="18" t="n"/>
      <c r="G363" s="233">
        <f>OFFSET(MCQ!G$20,ROW(G363)-ROW(G$20),0)</f>
        <v/>
      </c>
      <c r="H363" s="583">
        <f>IF(G363="","",OFFSET(MCQ!H$20,ROW(H363)-ROW(H$20),0))</f>
        <v/>
      </c>
      <c r="I363" s="24">
        <f>IF(G363="","",IF(OR(G363="etapa",G363="sub-etapa"),"",OFFSET(MCQ!I$20,ROW(I363)-ROW(I$20),0)))</f>
        <v/>
      </c>
      <c r="J363" s="25">
        <f>IF(G363="","",OFFSET(MCQ!J$20,ROW(J363)-ROW(J$20),0))</f>
        <v/>
      </c>
      <c r="K363" s="24">
        <f>IF(G363="","",IF(OR(G363="etapa",G363="sub-etapa"),"",OFFSET(MCQ!K$20,ROW(K363)-ROW(K$20),0)))</f>
        <v/>
      </c>
      <c r="L363" s="26">
        <f>IF(G363="","",IF(OR(G363="etapa",G363="sub-etapa"),"",TRUNC(OFFSET(MCQ!L$20,ROW(L363)-ROW(L$20),0),2)))</f>
        <v/>
      </c>
      <c r="M363" s="584">
        <f>IF(I363="", "", IFERROR(VLOOKUP(VALUE(I363), _BaseAbril2026, 4, 0), IFERROR(VLOOKUP(TEXT(I363, "@"), _BaseAbril2026, 4, 0), "")))</f>
        <v/>
      </c>
      <c r="N363" s="585">
        <f>IFERROR(IF(S363="BDI1", TRUNC(M363*(1+$O$18), 2),IF(S363="BDI2", TRUNC(M363*(1+$N$18), 2), "")), "")</f>
        <v/>
      </c>
      <c r="O363" s="586">
        <f>_xlfn.IFS(G363="ETAPA", SUMIFS(ValorTotalComD, Nivel, A363), G363="SUB-ETAPA", SUMIFS(ValorTotalComD, SubNivel, C363), TRUE, T363)</f>
        <v/>
      </c>
      <c r="P363" s="584">
        <f>IF(I363="", "", IFERROR(VLOOKUP(VALUE(I363), _BaseAbril2026, 5, 0), IFERROR(VLOOKUP(TEXT(I363, "@"), _BaseAbril2026, 5, 0), "")))</f>
        <v/>
      </c>
      <c r="Q363" s="585">
        <f>IFERROR(IF(S363="BDI1", TRUNC(P363*(1+$R$18), 2),IF(S363="BDI2", TRUNC(P363*(1+$Q$18), 2), "")), "")</f>
        <v/>
      </c>
      <c r="R363" s="586">
        <f>_xlfn.IFS(G363="ETAPA", SUMIFS(ValorTotalSemD, Nivel, A363), G363="SUB-ETAPA", SUMIFS(ValorTotalSemD, SubNivel, C363), TRUE, U363)</f>
        <v/>
      </c>
      <c r="S363" s="587">
        <f>IF(G363="","",IF(OR(G363="etapa",G363="sub-etapa"),"",OFFSET(MCQ!M$20,ROW(M363)-ROW(M$20),0)))</f>
        <v/>
      </c>
      <c r="T363" s="588">
        <f>IFERROR(TRUNC(L363*N363,2),"")</f>
        <v/>
      </c>
      <c r="U363" s="589">
        <f>IFERROR(TRUNC(L363*Q363,2),"")</f>
        <v/>
      </c>
    </row>
    <row r="364">
      <c r="A364" s="18">
        <f>OFFSET(MCQ!A$20,ROW(A364)-ROW(A$20),0)</f>
        <v/>
      </c>
      <c r="B364" s="18">
        <f>OFFSET(MCQ!B$20,ROW(B364)-ROW(B$20),0)</f>
        <v/>
      </c>
      <c r="C364" s="18">
        <f>OFFSET(MCQ!C$20,ROW(C364)-ROW(C$20),0)</f>
        <v/>
      </c>
      <c r="D364" s="18">
        <f>OFFSET(MCQ!D$20,ROW(D364)-ROW(D$20),0)</f>
        <v/>
      </c>
      <c r="E364" s="18">
        <f>OFFSET(MCQ!E$20,ROW(E364)-ROW(E$20),0)</f>
        <v/>
      </c>
      <c r="F364" s="18" t="n"/>
      <c r="G364" s="233">
        <f>OFFSET(MCQ!G$20,ROW(G364)-ROW(G$20),0)</f>
        <v/>
      </c>
      <c r="H364" s="583">
        <f>IF(G364="","",OFFSET(MCQ!H$20,ROW(H364)-ROW(H$20),0))</f>
        <v/>
      </c>
      <c r="I364" s="24">
        <f>IF(G364="","",IF(OR(G364="etapa",G364="sub-etapa"),"",OFFSET(MCQ!I$20,ROW(I364)-ROW(I$20),0)))</f>
        <v/>
      </c>
      <c r="J364" s="25">
        <f>IF(G364="","",OFFSET(MCQ!J$20,ROW(J364)-ROW(J$20),0))</f>
        <v/>
      </c>
      <c r="K364" s="24">
        <f>IF(G364="","",IF(OR(G364="etapa",G364="sub-etapa"),"",OFFSET(MCQ!K$20,ROW(K364)-ROW(K$20),0)))</f>
        <v/>
      </c>
      <c r="L364" s="26">
        <f>IF(G364="","",IF(OR(G364="etapa",G364="sub-etapa"),"",TRUNC(OFFSET(MCQ!L$20,ROW(L364)-ROW(L$20),0),2)))</f>
        <v/>
      </c>
      <c r="M364" s="584">
        <f>IF(I364="", "", IFERROR(VLOOKUP(VALUE(I364), _BaseAbril2026, 4, 0), IFERROR(VLOOKUP(TEXT(I364, "@"), _BaseAbril2026, 4, 0), "")))</f>
        <v/>
      </c>
      <c r="N364" s="585">
        <f>IFERROR(IF(S364="BDI1", TRUNC(M364*(1+$O$18), 2),IF(S364="BDI2", TRUNC(M364*(1+$N$18), 2), "")), "")</f>
        <v/>
      </c>
      <c r="O364" s="586">
        <f>_xlfn.IFS(G364="ETAPA", SUMIFS(ValorTotalComD, Nivel, A364), G364="SUB-ETAPA", SUMIFS(ValorTotalComD, SubNivel, C364), TRUE, T364)</f>
        <v/>
      </c>
      <c r="P364" s="584">
        <f>IF(I364="", "", IFERROR(VLOOKUP(VALUE(I364), _BaseAbril2026, 5, 0), IFERROR(VLOOKUP(TEXT(I364, "@"), _BaseAbril2026, 5, 0), "")))</f>
        <v/>
      </c>
      <c r="Q364" s="585">
        <f>IFERROR(IF(S364="BDI1", TRUNC(P364*(1+$R$18), 2),IF(S364="BDI2", TRUNC(P364*(1+$Q$18), 2), "")), "")</f>
        <v/>
      </c>
      <c r="R364" s="586">
        <f>_xlfn.IFS(G364="ETAPA", SUMIFS(ValorTotalSemD, Nivel, A364), G364="SUB-ETAPA", SUMIFS(ValorTotalSemD, SubNivel, C364), TRUE, U364)</f>
        <v/>
      </c>
      <c r="S364" s="587">
        <f>IF(G364="","",IF(OR(G364="etapa",G364="sub-etapa"),"",OFFSET(MCQ!M$20,ROW(M364)-ROW(M$20),0)))</f>
        <v/>
      </c>
      <c r="T364" s="588">
        <f>IFERROR(TRUNC(L364*N364,2),"")</f>
        <v/>
      </c>
      <c r="U364" s="589">
        <f>IFERROR(TRUNC(L364*Q364,2),"")</f>
        <v/>
      </c>
    </row>
    <row r="365">
      <c r="A365" s="18">
        <f>OFFSET(MCQ!A$20,ROW(A365)-ROW(A$20),0)</f>
        <v/>
      </c>
      <c r="B365" s="18">
        <f>OFFSET(MCQ!B$20,ROW(B365)-ROW(B$20),0)</f>
        <v/>
      </c>
      <c r="C365" s="18">
        <f>OFFSET(MCQ!C$20,ROW(C365)-ROW(C$20),0)</f>
        <v/>
      </c>
      <c r="D365" s="18">
        <f>OFFSET(MCQ!D$20,ROW(D365)-ROW(D$20),0)</f>
        <v/>
      </c>
      <c r="E365" s="18">
        <f>OFFSET(MCQ!E$20,ROW(E365)-ROW(E$20),0)</f>
        <v/>
      </c>
      <c r="F365" s="18" t="n"/>
      <c r="G365" s="233">
        <f>OFFSET(MCQ!G$20,ROW(G365)-ROW(G$20),0)</f>
        <v/>
      </c>
      <c r="H365" s="583">
        <f>IF(G365="","",OFFSET(MCQ!H$20,ROW(H365)-ROW(H$20),0))</f>
        <v/>
      </c>
      <c r="I365" s="24">
        <f>IF(G365="","",IF(OR(G365="etapa",G365="sub-etapa"),"",OFFSET(MCQ!I$20,ROW(I365)-ROW(I$20),0)))</f>
        <v/>
      </c>
      <c r="J365" s="25">
        <f>IF(G365="","",OFFSET(MCQ!J$20,ROW(J365)-ROW(J$20),0))</f>
        <v/>
      </c>
      <c r="K365" s="24">
        <f>IF(G365="","",IF(OR(G365="etapa",G365="sub-etapa"),"",OFFSET(MCQ!K$20,ROW(K365)-ROW(K$20),0)))</f>
        <v/>
      </c>
      <c r="L365" s="26">
        <f>IF(G365="","",IF(OR(G365="etapa",G365="sub-etapa"),"",TRUNC(OFFSET(MCQ!L$20,ROW(L365)-ROW(L$20),0),2)))</f>
        <v/>
      </c>
      <c r="M365" s="584">
        <f>IF(I365="", "", IFERROR(VLOOKUP(VALUE(I365), _BaseAbril2026, 4, 0), IFERROR(VLOOKUP(TEXT(I365, "@"), _BaseAbril2026, 4, 0), "")))</f>
        <v/>
      </c>
      <c r="N365" s="585">
        <f>IFERROR(IF(S365="BDI1", TRUNC(M365*(1+$O$18), 2),IF(S365="BDI2", TRUNC(M365*(1+$N$18), 2), "")), "")</f>
        <v/>
      </c>
      <c r="O365" s="586">
        <f>_xlfn.IFS(G365="ETAPA", SUMIFS(ValorTotalComD, Nivel, A365), G365="SUB-ETAPA", SUMIFS(ValorTotalComD, SubNivel, C365), TRUE, T365)</f>
        <v/>
      </c>
      <c r="P365" s="584">
        <f>IF(I365="", "", IFERROR(VLOOKUP(VALUE(I365), _BaseAbril2026, 5, 0), IFERROR(VLOOKUP(TEXT(I365, "@"), _BaseAbril2026, 5, 0), "")))</f>
        <v/>
      </c>
      <c r="Q365" s="585">
        <f>IFERROR(IF(S365="BDI1", TRUNC(P365*(1+$R$18), 2),IF(S365="BDI2", TRUNC(P365*(1+$Q$18), 2), "")), "")</f>
        <v/>
      </c>
      <c r="R365" s="586">
        <f>_xlfn.IFS(G365="ETAPA", SUMIFS(ValorTotalSemD, Nivel, A365), G365="SUB-ETAPA", SUMIFS(ValorTotalSemD, SubNivel, C365), TRUE, U365)</f>
        <v/>
      </c>
      <c r="S365" s="587">
        <f>IF(G365="","",IF(OR(G365="etapa",G365="sub-etapa"),"",OFFSET(MCQ!M$20,ROW(M365)-ROW(M$20),0)))</f>
        <v/>
      </c>
      <c r="T365" s="588">
        <f>IFERROR(TRUNC(L365*N365,2),"")</f>
        <v/>
      </c>
      <c r="U365" s="589">
        <f>IFERROR(TRUNC(L365*Q365,2),"")</f>
        <v/>
      </c>
    </row>
    <row r="366">
      <c r="A366" s="18">
        <f>OFFSET(MCQ!A$20,ROW(A366)-ROW(A$20),0)</f>
        <v/>
      </c>
      <c r="B366" s="18">
        <f>OFFSET(MCQ!B$20,ROW(B366)-ROW(B$20),0)</f>
        <v/>
      </c>
      <c r="C366" s="18">
        <f>OFFSET(MCQ!C$20,ROW(C366)-ROW(C$20),0)</f>
        <v/>
      </c>
      <c r="D366" s="18">
        <f>OFFSET(MCQ!D$20,ROW(D366)-ROW(D$20),0)</f>
        <v/>
      </c>
      <c r="E366" s="18">
        <f>OFFSET(MCQ!E$20,ROW(E366)-ROW(E$20),0)</f>
        <v/>
      </c>
      <c r="F366" s="18" t="n"/>
      <c r="G366" s="233">
        <f>OFFSET(MCQ!G$20,ROW(G366)-ROW(G$20),0)</f>
        <v/>
      </c>
      <c r="H366" s="583">
        <f>IF(G366="","",OFFSET(MCQ!H$20,ROW(H366)-ROW(H$20),0))</f>
        <v/>
      </c>
      <c r="I366" s="24">
        <f>IF(G366="","",IF(OR(G366="etapa",G366="sub-etapa"),"",OFFSET(MCQ!I$20,ROW(I366)-ROW(I$20),0)))</f>
        <v/>
      </c>
      <c r="J366" s="25">
        <f>IF(G366="","",OFFSET(MCQ!J$20,ROW(J366)-ROW(J$20),0))</f>
        <v/>
      </c>
      <c r="K366" s="24">
        <f>IF(G366="","",IF(OR(G366="etapa",G366="sub-etapa"),"",OFFSET(MCQ!K$20,ROW(K366)-ROW(K$20),0)))</f>
        <v/>
      </c>
      <c r="L366" s="26">
        <f>IF(G366="","",IF(OR(G366="etapa",G366="sub-etapa"),"",TRUNC(OFFSET(MCQ!L$20,ROW(L366)-ROW(L$20),0),2)))</f>
        <v/>
      </c>
      <c r="M366" s="584">
        <f>IF(I366="", "", IFERROR(VLOOKUP(VALUE(I366), _BaseAbril2026, 4, 0), IFERROR(VLOOKUP(TEXT(I366, "@"), _BaseAbril2026, 4, 0), "")))</f>
        <v/>
      </c>
      <c r="N366" s="585">
        <f>IFERROR(IF(S366="BDI1", TRUNC(M366*(1+$O$18), 2),IF(S366="BDI2", TRUNC(M366*(1+$N$18), 2), "")), "")</f>
        <v/>
      </c>
      <c r="O366" s="586">
        <f>_xlfn.IFS(G366="ETAPA", SUMIFS(ValorTotalComD, Nivel, A366), G366="SUB-ETAPA", SUMIFS(ValorTotalComD, SubNivel, C366), TRUE, T366)</f>
        <v/>
      </c>
      <c r="P366" s="584">
        <f>IF(I366="", "", IFERROR(VLOOKUP(VALUE(I366), _BaseAbril2026, 5, 0), IFERROR(VLOOKUP(TEXT(I366, "@"), _BaseAbril2026, 5, 0), "")))</f>
        <v/>
      </c>
      <c r="Q366" s="585">
        <f>IFERROR(IF(S366="BDI1", TRUNC(P366*(1+$R$18), 2),IF(S366="BDI2", TRUNC(P366*(1+$Q$18), 2), "")), "")</f>
        <v/>
      </c>
      <c r="R366" s="586">
        <f>_xlfn.IFS(G366="ETAPA", SUMIFS(ValorTotalSemD, Nivel, A366), G366="SUB-ETAPA", SUMIFS(ValorTotalSemD, SubNivel, C366), TRUE, U366)</f>
        <v/>
      </c>
      <c r="S366" s="587">
        <f>IF(G366="","",IF(OR(G366="etapa",G366="sub-etapa"),"",OFFSET(MCQ!M$20,ROW(M366)-ROW(M$20),0)))</f>
        <v/>
      </c>
      <c r="T366" s="588">
        <f>IFERROR(TRUNC(L366*N366,2),"")</f>
        <v/>
      </c>
      <c r="U366" s="589">
        <f>IFERROR(TRUNC(L366*Q366,2),"")</f>
        <v/>
      </c>
    </row>
    <row r="367">
      <c r="A367" s="18">
        <f>OFFSET(MCQ!A$20,ROW(A367)-ROW(A$20),0)</f>
        <v/>
      </c>
      <c r="B367" s="18">
        <f>OFFSET(MCQ!B$20,ROW(B367)-ROW(B$20),0)</f>
        <v/>
      </c>
      <c r="C367" s="18">
        <f>OFFSET(MCQ!C$20,ROW(C367)-ROW(C$20),0)</f>
        <v/>
      </c>
      <c r="D367" s="18">
        <f>OFFSET(MCQ!D$20,ROW(D367)-ROW(D$20),0)</f>
        <v/>
      </c>
      <c r="E367" s="18">
        <f>OFFSET(MCQ!E$20,ROW(E367)-ROW(E$20),0)</f>
        <v/>
      </c>
      <c r="F367" s="18" t="n"/>
      <c r="G367" s="233">
        <f>OFFSET(MCQ!G$20,ROW(G367)-ROW(G$20),0)</f>
        <v/>
      </c>
      <c r="H367" s="583">
        <f>IF(G367="","",OFFSET(MCQ!H$20,ROW(H367)-ROW(H$20),0))</f>
        <v/>
      </c>
      <c r="I367" s="24">
        <f>IF(G367="","",IF(OR(G367="etapa",G367="sub-etapa"),"",OFFSET(MCQ!I$20,ROW(I367)-ROW(I$20),0)))</f>
        <v/>
      </c>
      <c r="J367" s="25">
        <f>IF(G367="","",OFFSET(MCQ!J$20,ROW(J367)-ROW(J$20),0))</f>
        <v/>
      </c>
      <c r="K367" s="24">
        <f>IF(G367="","",IF(OR(G367="etapa",G367="sub-etapa"),"",OFFSET(MCQ!K$20,ROW(K367)-ROW(K$20),0)))</f>
        <v/>
      </c>
      <c r="L367" s="26">
        <f>IF(G367="","",IF(OR(G367="etapa",G367="sub-etapa"),"",TRUNC(OFFSET(MCQ!L$20,ROW(L367)-ROW(L$20),0),2)))</f>
        <v/>
      </c>
      <c r="M367" s="584">
        <f>IF(I367="", "", IFERROR(VLOOKUP(VALUE(I367), _BaseAbril2026, 4, 0), IFERROR(VLOOKUP(TEXT(I367, "@"), _BaseAbril2026, 4, 0), "")))</f>
        <v/>
      </c>
      <c r="N367" s="585">
        <f>IFERROR(IF(S367="BDI1", TRUNC(M367*(1+$O$18), 2),IF(S367="BDI2", TRUNC(M367*(1+$N$18), 2), "")), "")</f>
        <v/>
      </c>
      <c r="O367" s="586">
        <f>_xlfn.IFS(G367="ETAPA", SUMIFS(ValorTotalComD, Nivel, A367), G367="SUB-ETAPA", SUMIFS(ValorTotalComD, SubNivel, C367), TRUE, T367)</f>
        <v/>
      </c>
      <c r="P367" s="584">
        <f>IF(I367="", "", IFERROR(VLOOKUP(VALUE(I367), _BaseAbril2026, 5, 0), IFERROR(VLOOKUP(TEXT(I367, "@"), _BaseAbril2026, 5, 0), "")))</f>
        <v/>
      </c>
      <c r="Q367" s="585">
        <f>IFERROR(IF(S367="BDI1", TRUNC(P367*(1+$R$18), 2),IF(S367="BDI2", TRUNC(P367*(1+$Q$18), 2), "")), "")</f>
        <v/>
      </c>
      <c r="R367" s="586">
        <f>_xlfn.IFS(G367="ETAPA", SUMIFS(ValorTotalSemD, Nivel, A367), G367="SUB-ETAPA", SUMIFS(ValorTotalSemD, SubNivel, C367), TRUE, U367)</f>
        <v/>
      </c>
      <c r="S367" s="587">
        <f>IF(G367="","",IF(OR(G367="etapa",G367="sub-etapa"),"",OFFSET(MCQ!M$20,ROW(M367)-ROW(M$20),0)))</f>
        <v/>
      </c>
      <c r="T367" s="588">
        <f>IFERROR(TRUNC(L367*N367,2),"")</f>
        <v/>
      </c>
      <c r="U367" s="589">
        <f>IFERROR(TRUNC(L367*Q367,2),"")</f>
        <v/>
      </c>
    </row>
    <row r="368">
      <c r="A368" s="18">
        <f>OFFSET(MCQ!A$20,ROW(A368)-ROW(A$20),0)</f>
        <v/>
      </c>
      <c r="B368" s="18">
        <f>OFFSET(MCQ!B$20,ROW(B368)-ROW(B$20),0)</f>
        <v/>
      </c>
      <c r="C368" s="18">
        <f>OFFSET(MCQ!C$20,ROW(C368)-ROW(C$20),0)</f>
        <v/>
      </c>
      <c r="D368" s="18">
        <f>OFFSET(MCQ!D$20,ROW(D368)-ROW(D$20),0)</f>
        <v/>
      </c>
      <c r="E368" s="18">
        <f>OFFSET(MCQ!E$20,ROW(E368)-ROW(E$20),0)</f>
        <v/>
      </c>
      <c r="F368" s="18" t="n"/>
      <c r="G368" s="233">
        <f>OFFSET(MCQ!G$20,ROW(G368)-ROW(G$20),0)</f>
        <v/>
      </c>
      <c r="H368" s="583">
        <f>IF(G368="","",OFFSET(MCQ!H$20,ROW(H368)-ROW(H$20),0))</f>
        <v/>
      </c>
      <c r="I368" s="24">
        <f>IF(G368="","",IF(OR(G368="etapa",G368="sub-etapa"),"",OFFSET(MCQ!I$20,ROW(I368)-ROW(I$20),0)))</f>
        <v/>
      </c>
      <c r="J368" s="25">
        <f>IF(G368="","",OFFSET(MCQ!J$20,ROW(J368)-ROW(J$20),0))</f>
        <v/>
      </c>
      <c r="K368" s="24">
        <f>IF(G368="","",IF(OR(G368="etapa",G368="sub-etapa"),"",OFFSET(MCQ!K$20,ROW(K368)-ROW(K$20),0)))</f>
        <v/>
      </c>
      <c r="L368" s="26">
        <f>IF(G368="","",IF(OR(G368="etapa",G368="sub-etapa"),"",TRUNC(OFFSET(MCQ!L$20,ROW(L368)-ROW(L$20),0),2)))</f>
        <v/>
      </c>
      <c r="M368" s="584">
        <f>IF(I368="", "", IFERROR(VLOOKUP(VALUE(I368), _BaseAbril2026, 4, 0), IFERROR(VLOOKUP(TEXT(I368, "@"), _BaseAbril2026, 4, 0), "")))</f>
        <v/>
      </c>
      <c r="N368" s="585">
        <f>IFERROR(IF(S368="BDI1", TRUNC(M368*(1+$O$18), 2),IF(S368="BDI2", TRUNC(M368*(1+$N$18), 2), "")), "")</f>
        <v/>
      </c>
      <c r="O368" s="586">
        <f>_xlfn.IFS(G368="ETAPA", SUMIFS(ValorTotalComD, Nivel, A368), G368="SUB-ETAPA", SUMIFS(ValorTotalComD, SubNivel, C368), TRUE, T368)</f>
        <v/>
      </c>
      <c r="P368" s="584">
        <f>IF(I368="", "", IFERROR(VLOOKUP(VALUE(I368), _BaseAbril2026, 5, 0), IFERROR(VLOOKUP(TEXT(I368, "@"), _BaseAbril2026, 5, 0), "")))</f>
        <v/>
      </c>
      <c r="Q368" s="585">
        <f>IFERROR(IF(S368="BDI1", TRUNC(P368*(1+$R$18), 2),IF(S368="BDI2", TRUNC(P368*(1+$Q$18), 2), "")), "")</f>
        <v/>
      </c>
      <c r="R368" s="586">
        <f>_xlfn.IFS(G368="ETAPA", SUMIFS(ValorTotalSemD, Nivel, A368), G368="SUB-ETAPA", SUMIFS(ValorTotalSemD, SubNivel, C368), TRUE, U368)</f>
        <v/>
      </c>
      <c r="S368" s="587">
        <f>IF(G368="","",IF(OR(G368="etapa",G368="sub-etapa"),"",OFFSET(MCQ!M$20,ROW(M368)-ROW(M$20),0)))</f>
        <v/>
      </c>
      <c r="T368" s="588">
        <f>IFERROR(TRUNC(L368*N368,2),"")</f>
        <v/>
      </c>
      <c r="U368" s="589">
        <f>IFERROR(TRUNC(L368*Q368,2),"")</f>
        <v/>
      </c>
    </row>
    <row r="369">
      <c r="A369" s="18">
        <f>OFFSET(MCQ!A$20,ROW(A369)-ROW(A$20),0)</f>
        <v/>
      </c>
      <c r="B369" s="18">
        <f>OFFSET(MCQ!B$20,ROW(B369)-ROW(B$20),0)</f>
        <v/>
      </c>
      <c r="C369" s="18">
        <f>OFFSET(MCQ!C$20,ROW(C369)-ROW(C$20),0)</f>
        <v/>
      </c>
      <c r="D369" s="18">
        <f>OFFSET(MCQ!D$20,ROW(D369)-ROW(D$20),0)</f>
        <v/>
      </c>
      <c r="E369" s="18">
        <f>OFFSET(MCQ!E$20,ROW(E369)-ROW(E$20),0)</f>
        <v/>
      </c>
      <c r="F369" s="18" t="n"/>
      <c r="G369" s="233">
        <f>OFFSET(MCQ!G$20,ROW(G369)-ROW(G$20),0)</f>
        <v/>
      </c>
      <c r="H369" s="583">
        <f>IF(G369="","",OFFSET(MCQ!H$20,ROW(H369)-ROW(H$20),0))</f>
        <v/>
      </c>
      <c r="I369" s="24">
        <f>IF(G369="","",IF(OR(G369="etapa",G369="sub-etapa"),"",OFFSET(MCQ!I$20,ROW(I369)-ROW(I$20),0)))</f>
        <v/>
      </c>
      <c r="J369" s="25">
        <f>IF(G369="","",OFFSET(MCQ!J$20,ROW(J369)-ROW(J$20),0))</f>
        <v/>
      </c>
      <c r="K369" s="24">
        <f>IF(G369="","",IF(OR(G369="etapa",G369="sub-etapa"),"",OFFSET(MCQ!K$20,ROW(K369)-ROW(K$20),0)))</f>
        <v/>
      </c>
      <c r="L369" s="26">
        <f>IF(G369="","",IF(OR(G369="etapa",G369="sub-etapa"),"",TRUNC(OFFSET(MCQ!L$20,ROW(L369)-ROW(L$20),0),2)))</f>
        <v/>
      </c>
      <c r="M369" s="584">
        <f>IF(I369="", "", IFERROR(VLOOKUP(VALUE(I369), _BaseAbril2026, 4, 0), IFERROR(VLOOKUP(TEXT(I369, "@"), _BaseAbril2026, 4, 0), "")))</f>
        <v/>
      </c>
      <c r="N369" s="585">
        <f>IFERROR(IF(S369="BDI1", TRUNC(M369*(1+$O$18), 2),IF(S369="BDI2", TRUNC(M369*(1+$N$18), 2), "")), "")</f>
        <v/>
      </c>
      <c r="O369" s="586">
        <f>_xlfn.IFS(G369="ETAPA", SUMIFS(ValorTotalComD, Nivel, A369), G369="SUB-ETAPA", SUMIFS(ValorTotalComD, SubNivel, C369), TRUE, T369)</f>
        <v/>
      </c>
      <c r="P369" s="584">
        <f>IF(I369="", "", IFERROR(VLOOKUP(VALUE(I369), _BaseAbril2026, 5, 0), IFERROR(VLOOKUP(TEXT(I369, "@"), _BaseAbril2026, 5, 0), "")))</f>
        <v/>
      </c>
      <c r="Q369" s="585">
        <f>IFERROR(IF(S369="BDI1", TRUNC(P369*(1+$R$18), 2),IF(S369="BDI2", TRUNC(P369*(1+$Q$18), 2), "")), "")</f>
        <v/>
      </c>
      <c r="R369" s="586">
        <f>_xlfn.IFS(G369="ETAPA", SUMIFS(ValorTotalSemD, Nivel, A369), G369="SUB-ETAPA", SUMIFS(ValorTotalSemD, SubNivel, C369), TRUE, U369)</f>
        <v/>
      </c>
      <c r="S369" s="587">
        <f>IF(G369="","",IF(OR(G369="etapa",G369="sub-etapa"),"",OFFSET(MCQ!M$20,ROW(M369)-ROW(M$20),0)))</f>
        <v/>
      </c>
      <c r="T369" s="588">
        <f>IFERROR(TRUNC(L369*N369,2),"")</f>
        <v/>
      </c>
      <c r="U369" s="589">
        <f>IFERROR(TRUNC(L369*Q369,2),"")</f>
        <v/>
      </c>
    </row>
    <row r="370">
      <c r="A370" s="18">
        <f>OFFSET(MCQ!A$20,ROW(A370)-ROW(A$20),0)</f>
        <v/>
      </c>
      <c r="B370" s="18">
        <f>OFFSET(MCQ!B$20,ROW(B370)-ROW(B$20),0)</f>
        <v/>
      </c>
      <c r="C370" s="18">
        <f>OFFSET(MCQ!C$20,ROW(C370)-ROW(C$20),0)</f>
        <v/>
      </c>
      <c r="D370" s="18">
        <f>OFFSET(MCQ!D$20,ROW(D370)-ROW(D$20),0)</f>
        <v/>
      </c>
      <c r="E370" s="18">
        <f>OFFSET(MCQ!E$20,ROW(E370)-ROW(E$20),0)</f>
        <v/>
      </c>
      <c r="F370" s="18" t="n"/>
      <c r="G370" s="233">
        <f>OFFSET(MCQ!G$20,ROW(G370)-ROW(G$20),0)</f>
        <v/>
      </c>
      <c r="H370" s="583">
        <f>IF(G370="","",OFFSET(MCQ!H$20,ROW(H370)-ROW(H$20),0))</f>
        <v/>
      </c>
      <c r="I370" s="24">
        <f>IF(G370="","",IF(OR(G370="etapa",G370="sub-etapa"),"",OFFSET(MCQ!I$20,ROW(I370)-ROW(I$20),0)))</f>
        <v/>
      </c>
      <c r="J370" s="25">
        <f>IF(G370="","",OFFSET(MCQ!J$20,ROW(J370)-ROW(J$20),0))</f>
        <v/>
      </c>
      <c r="K370" s="24">
        <f>IF(G370="","",IF(OR(G370="etapa",G370="sub-etapa"),"",OFFSET(MCQ!K$20,ROW(K370)-ROW(K$20),0)))</f>
        <v/>
      </c>
      <c r="L370" s="26">
        <f>IF(G370="","",IF(OR(G370="etapa",G370="sub-etapa"),"",TRUNC(OFFSET(MCQ!L$20,ROW(L370)-ROW(L$20),0),2)))</f>
        <v/>
      </c>
      <c r="M370" s="584">
        <f>IF(I370="", "", IFERROR(VLOOKUP(VALUE(I370), _BaseAbril2026, 4, 0), IFERROR(VLOOKUP(TEXT(I370, "@"), _BaseAbril2026, 4, 0), "")))</f>
        <v/>
      </c>
      <c r="N370" s="585">
        <f>IFERROR(IF(S370="BDI1", TRUNC(M370*(1+$O$18), 2),IF(S370="BDI2", TRUNC(M370*(1+$N$18), 2), "")), "")</f>
        <v/>
      </c>
      <c r="O370" s="586">
        <f>_xlfn.IFS(G370="ETAPA", SUMIFS(ValorTotalComD, Nivel, A370), G370="SUB-ETAPA", SUMIFS(ValorTotalComD, SubNivel, C370), TRUE, T370)</f>
        <v/>
      </c>
      <c r="P370" s="584">
        <f>IF(I370="", "", IFERROR(VLOOKUP(VALUE(I370), _BaseAbril2026, 5, 0), IFERROR(VLOOKUP(TEXT(I370, "@"), _BaseAbril2026, 5, 0), "")))</f>
        <v/>
      </c>
      <c r="Q370" s="585">
        <f>IFERROR(IF(S370="BDI1", TRUNC(P370*(1+$R$18), 2),IF(S370="BDI2", TRUNC(P370*(1+$Q$18), 2), "")), "")</f>
        <v/>
      </c>
      <c r="R370" s="586">
        <f>_xlfn.IFS(G370="ETAPA", SUMIFS(ValorTotalSemD, Nivel, A370), G370="SUB-ETAPA", SUMIFS(ValorTotalSemD, SubNivel, C370), TRUE, U370)</f>
        <v/>
      </c>
      <c r="S370" s="587">
        <f>IF(G370="","",IF(OR(G370="etapa",G370="sub-etapa"),"",OFFSET(MCQ!M$20,ROW(M370)-ROW(M$20),0)))</f>
        <v/>
      </c>
      <c r="T370" s="588">
        <f>IFERROR(TRUNC(L370*N370,2),"")</f>
        <v/>
      </c>
      <c r="U370" s="589">
        <f>IFERROR(TRUNC(L370*Q370,2),"")</f>
        <v/>
      </c>
    </row>
    <row r="371">
      <c r="A371" s="18">
        <f>OFFSET(MCQ!A$20,ROW(A371)-ROW(A$20),0)</f>
        <v/>
      </c>
      <c r="B371" s="18">
        <f>OFFSET(MCQ!B$20,ROW(B371)-ROW(B$20),0)</f>
        <v/>
      </c>
      <c r="C371" s="18">
        <f>OFFSET(MCQ!C$20,ROW(C371)-ROW(C$20),0)</f>
        <v/>
      </c>
      <c r="D371" s="18">
        <f>OFFSET(MCQ!D$20,ROW(D371)-ROW(D$20),0)</f>
        <v/>
      </c>
      <c r="E371" s="18">
        <f>OFFSET(MCQ!E$20,ROW(E371)-ROW(E$20),0)</f>
        <v/>
      </c>
      <c r="F371" s="18" t="n"/>
      <c r="G371" s="233">
        <f>OFFSET(MCQ!G$20,ROW(G371)-ROW(G$20),0)</f>
        <v/>
      </c>
      <c r="H371" s="583">
        <f>IF(G371="","",OFFSET(MCQ!H$20,ROW(H371)-ROW(H$20),0))</f>
        <v/>
      </c>
      <c r="I371" s="24">
        <f>IF(G371="","",IF(OR(G371="etapa",G371="sub-etapa"),"",OFFSET(MCQ!I$20,ROW(I371)-ROW(I$20),0)))</f>
        <v/>
      </c>
      <c r="J371" s="25">
        <f>IF(G371="","",OFFSET(MCQ!J$20,ROW(J371)-ROW(J$20),0))</f>
        <v/>
      </c>
      <c r="K371" s="24">
        <f>IF(G371="","",IF(OR(G371="etapa",G371="sub-etapa"),"",OFFSET(MCQ!K$20,ROW(K371)-ROW(K$20),0)))</f>
        <v/>
      </c>
      <c r="L371" s="26">
        <f>IF(G371="","",IF(OR(G371="etapa",G371="sub-etapa"),"",TRUNC(OFFSET(MCQ!L$20,ROW(L371)-ROW(L$20),0),2)))</f>
        <v/>
      </c>
      <c r="M371" s="584">
        <f>IF(I371="", "", IFERROR(VLOOKUP(VALUE(I371), _BaseAbril2026, 4, 0), IFERROR(VLOOKUP(TEXT(I371, "@"), _BaseAbril2026, 4, 0), "")))</f>
        <v/>
      </c>
      <c r="N371" s="585">
        <f>IFERROR(IF(S371="BDI1", TRUNC(M371*(1+$O$18), 2),IF(S371="BDI2", TRUNC(M371*(1+$N$18), 2), "")), "")</f>
        <v/>
      </c>
      <c r="O371" s="586">
        <f>_xlfn.IFS(G371="ETAPA", SUMIFS(ValorTotalComD, Nivel, A371), G371="SUB-ETAPA", SUMIFS(ValorTotalComD, SubNivel, C371), TRUE, T371)</f>
        <v/>
      </c>
      <c r="P371" s="584">
        <f>IF(I371="", "", IFERROR(VLOOKUP(VALUE(I371), _BaseAbril2026, 5, 0), IFERROR(VLOOKUP(TEXT(I371, "@"), _BaseAbril2026, 5, 0), "")))</f>
        <v/>
      </c>
      <c r="Q371" s="585">
        <f>IFERROR(IF(S371="BDI1", TRUNC(P371*(1+$R$18), 2),IF(S371="BDI2", TRUNC(P371*(1+$Q$18), 2), "")), "")</f>
        <v/>
      </c>
      <c r="R371" s="586">
        <f>_xlfn.IFS(G371="ETAPA", SUMIFS(ValorTotalSemD, Nivel, A371), G371="SUB-ETAPA", SUMIFS(ValorTotalSemD, SubNivel, C371), TRUE, U371)</f>
        <v/>
      </c>
      <c r="S371" s="587">
        <f>IF(G371="","",IF(OR(G371="etapa",G371="sub-etapa"),"",OFFSET(MCQ!M$20,ROW(M371)-ROW(M$20),0)))</f>
        <v/>
      </c>
      <c r="T371" s="588">
        <f>IFERROR(TRUNC(L371*N371,2),"")</f>
        <v/>
      </c>
      <c r="U371" s="589">
        <f>IFERROR(TRUNC(L371*Q371,2),"")</f>
        <v/>
      </c>
    </row>
    <row r="372">
      <c r="A372" s="18">
        <f>OFFSET(MCQ!A$20,ROW(A372)-ROW(A$20),0)</f>
        <v/>
      </c>
      <c r="B372" s="18">
        <f>OFFSET(MCQ!B$20,ROW(B372)-ROW(B$20),0)</f>
        <v/>
      </c>
      <c r="C372" s="18">
        <f>OFFSET(MCQ!C$20,ROW(C372)-ROW(C$20),0)</f>
        <v/>
      </c>
      <c r="D372" s="18">
        <f>OFFSET(MCQ!D$20,ROW(D372)-ROW(D$20),0)</f>
        <v/>
      </c>
      <c r="E372" s="18">
        <f>OFFSET(MCQ!E$20,ROW(E372)-ROW(E$20),0)</f>
        <v/>
      </c>
      <c r="F372" s="18" t="n"/>
      <c r="G372" s="233">
        <f>OFFSET(MCQ!G$20,ROW(G372)-ROW(G$20),0)</f>
        <v/>
      </c>
      <c r="H372" s="583">
        <f>IF(G372="","",OFFSET(MCQ!H$20,ROW(H372)-ROW(H$20),0))</f>
        <v/>
      </c>
      <c r="I372" s="24">
        <f>IF(G372="","",IF(OR(G372="etapa",G372="sub-etapa"),"",OFFSET(MCQ!I$20,ROW(I372)-ROW(I$20),0)))</f>
        <v/>
      </c>
      <c r="J372" s="25">
        <f>IF(G372="","",OFFSET(MCQ!J$20,ROW(J372)-ROW(J$20),0))</f>
        <v/>
      </c>
      <c r="K372" s="24">
        <f>IF(G372="","",IF(OR(G372="etapa",G372="sub-etapa"),"",OFFSET(MCQ!K$20,ROW(K372)-ROW(K$20),0)))</f>
        <v/>
      </c>
      <c r="L372" s="26">
        <f>IF(G372="","",IF(OR(G372="etapa",G372="sub-etapa"),"",TRUNC(OFFSET(MCQ!L$20,ROW(L372)-ROW(L$20),0),2)))</f>
        <v/>
      </c>
      <c r="M372" s="584">
        <f>IF(I372="", "", IFERROR(VLOOKUP(VALUE(I372), _BaseAbril2026, 4, 0), IFERROR(VLOOKUP(TEXT(I372, "@"), _BaseAbril2026, 4, 0), "")))</f>
        <v/>
      </c>
      <c r="N372" s="585">
        <f>IFERROR(IF(S372="BDI1", TRUNC(M372*(1+$O$18), 2),IF(S372="BDI2", TRUNC(M372*(1+$N$18), 2), "")), "")</f>
        <v/>
      </c>
      <c r="O372" s="586">
        <f>_xlfn.IFS(G372="ETAPA", SUMIFS(ValorTotalComD, Nivel, A372), G372="SUB-ETAPA", SUMIFS(ValorTotalComD, SubNivel, C372), TRUE, T372)</f>
        <v/>
      </c>
      <c r="P372" s="584">
        <f>IF(I372="", "", IFERROR(VLOOKUP(VALUE(I372), _BaseAbril2026, 5, 0), IFERROR(VLOOKUP(TEXT(I372, "@"), _BaseAbril2026, 5, 0), "")))</f>
        <v/>
      </c>
      <c r="Q372" s="585">
        <f>IFERROR(IF(S372="BDI1", TRUNC(P372*(1+$R$18), 2),IF(S372="BDI2", TRUNC(P372*(1+$Q$18), 2), "")), "")</f>
        <v/>
      </c>
      <c r="R372" s="586">
        <f>_xlfn.IFS(G372="ETAPA", SUMIFS(ValorTotalSemD, Nivel, A372), G372="SUB-ETAPA", SUMIFS(ValorTotalSemD, SubNivel, C372), TRUE, U372)</f>
        <v/>
      </c>
      <c r="S372" s="587">
        <f>IF(G372="","",IF(OR(G372="etapa",G372="sub-etapa"),"",OFFSET(MCQ!M$20,ROW(M372)-ROW(M$20),0)))</f>
        <v/>
      </c>
      <c r="T372" s="588">
        <f>IFERROR(TRUNC(L372*N372,2),"")</f>
        <v/>
      </c>
      <c r="U372" s="589">
        <f>IFERROR(TRUNC(L372*Q372,2),"")</f>
        <v/>
      </c>
    </row>
    <row r="373">
      <c r="A373" s="18">
        <f>OFFSET(MCQ!A$20,ROW(A373)-ROW(A$20),0)</f>
        <v/>
      </c>
      <c r="B373" s="18">
        <f>OFFSET(MCQ!B$20,ROW(B373)-ROW(B$20),0)</f>
        <v/>
      </c>
      <c r="C373" s="18">
        <f>OFFSET(MCQ!C$20,ROW(C373)-ROW(C$20),0)</f>
        <v/>
      </c>
      <c r="D373" s="18">
        <f>OFFSET(MCQ!D$20,ROW(D373)-ROW(D$20),0)</f>
        <v/>
      </c>
      <c r="E373" s="18">
        <f>OFFSET(MCQ!E$20,ROW(E373)-ROW(E$20),0)</f>
        <v/>
      </c>
      <c r="F373" s="18" t="n"/>
      <c r="G373" s="233">
        <f>OFFSET(MCQ!G$20,ROW(G373)-ROW(G$20),0)</f>
        <v/>
      </c>
      <c r="H373" s="583">
        <f>IF(G373="","",OFFSET(MCQ!H$20,ROW(H373)-ROW(H$20),0))</f>
        <v/>
      </c>
      <c r="I373" s="24">
        <f>IF(G373="","",IF(OR(G373="etapa",G373="sub-etapa"),"",OFFSET(MCQ!I$20,ROW(I373)-ROW(I$20),0)))</f>
        <v/>
      </c>
      <c r="J373" s="25">
        <f>IF(G373="","",OFFSET(MCQ!J$20,ROW(J373)-ROW(J$20),0))</f>
        <v/>
      </c>
      <c r="K373" s="24">
        <f>IF(G373="","",IF(OR(G373="etapa",G373="sub-etapa"),"",OFFSET(MCQ!K$20,ROW(K373)-ROW(K$20),0)))</f>
        <v/>
      </c>
      <c r="L373" s="26">
        <f>IF(G373="","",IF(OR(G373="etapa",G373="sub-etapa"),"",TRUNC(OFFSET(MCQ!L$20,ROW(L373)-ROW(L$20),0),2)))</f>
        <v/>
      </c>
      <c r="M373" s="584">
        <f>IF(I373="", "", IFERROR(VLOOKUP(VALUE(I373), _BaseAbril2026, 4, 0), IFERROR(VLOOKUP(TEXT(I373, "@"), _BaseAbril2026, 4, 0), "")))</f>
        <v/>
      </c>
      <c r="N373" s="585">
        <f>IFERROR(IF(S373="BDI1", TRUNC(M373*(1+$O$18), 2),IF(S373="BDI2", TRUNC(M373*(1+$N$18), 2), "")), "")</f>
        <v/>
      </c>
      <c r="O373" s="586">
        <f>_xlfn.IFS(G373="ETAPA", SUMIFS(ValorTotalComD, Nivel, A373), G373="SUB-ETAPA", SUMIFS(ValorTotalComD, SubNivel, C373), TRUE, T373)</f>
        <v/>
      </c>
      <c r="P373" s="584">
        <f>IF(I373="", "", IFERROR(VLOOKUP(VALUE(I373), _BaseAbril2026, 5, 0), IFERROR(VLOOKUP(TEXT(I373, "@"), _BaseAbril2026, 5, 0), "")))</f>
        <v/>
      </c>
      <c r="Q373" s="585">
        <f>IFERROR(IF(S373="BDI1", TRUNC(P373*(1+$R$18), 2),IF(S373="BDI2", TRUNC(P373*(1+$Q$18), 2), "")), "")</f>
        <v/>
      </c>
      <c r="R373" s="586">
        <f>_xlfn.IFS(G373="ETAPA", SUMIFS(ValorTotalSemD, Nivel, A373), G373="SUB-ETAPA", SUMIFS(ValorTotalSemD, SubNivel, C373), TRUE, U373)</f>
        <v/>
      </c>
      <c r="S373" s="587">
        <f>IF(G373="","",IF(OR(G373="etapa",G373="sub-etapa"),"",OFFSET(MCQ!M$20,ROW(M373)-ROW(M$20),0)))</f>
        <v/>
      </c>
      <c r="T373" s="588">
        <f>IFERROR(TRUNC(L373*N373,2),"")</f>
        <v/>
      </c>
      <c r="U373" s="589">
        <f>IFERROR(TRUNC(L373*Q373,2),"")</f>
        <v/>
      </c>
    </row>
    <row r="374">
      <c r="A374" s="18">
        <f>OFFSET(MCQ!A$20,ROW(A374)-ROW(A$20),0)</f>
        <v/>
      </c>
      <c r="B374" s="18">
        <f>OFFSET(MCQ!B$20,ROW(B374)-ROW(B$20),0)</f>
        <v/>
      </c>
      <c r="C374" s="18">
        <f>OFFSET(MCQ!C$20,ROW(C374)-ROW(C$20),0)</f>
        <v/>
      </c>
      <c r="D374" s="18">
        <f>OFFSET(MCQ!D$20,ROW(D374)-ROW(D$20),0)</f>
        <v/>
      </c>
      <c r="E374" s="18">
        <f>OFFSET(MCQ!E$20,ROW(E374)-ROW(E$20),0)</f>
        <v/>
      </c>
      <c r="F374" s="18" t="n"/>
      <c r="G374" s="233">
        <f>OFFSET(MCQ!G$20,ROW(G374)-ROW(G$20),0)</f>
        <v/>
      </c>
      <c r="H374" s="583">
        <f>IF(G374="","",OFFSET(MCQ!H$20,ROW(H374)-ROW(H$20),0))</f>
        <v/>
      </c>
      <c r="I374" s="24">
        <f>IF(G374="","",IF(OR(G374="etapa",G374="sub-etapa"),"",OFFSET(MCQ!I$20,ROW(I374)-ROW(I$20),0)))</f>
        <v/>
      </c>
      <c r="J374" s="25">
        <f>IF(G374="","",OFFSET(MCQ!J$20,ROW(J374)-ROW(J$20),0))</f>
        <v/>
      </c>
      <c r="K374" s="24">
        <f>IF(G374="","",IF(OR(G374="etapa",G374="sub-etapa"),"",OFFSET(MCQ!K$20,ROW(K374)-ROW(K$20),0)))</f>
        <v/>
      </c>
      <c r="L374" s="26">
        <f>IF(G374="","",IF(OR(G374="etapa",G374="sub-etapa"),"",TRUNC(OFFSET(MCQ!L$20,ROW(L374)-ROW(L$20),0),2)))</f>
        <v/>
      </c>
      <c r="M374" s="584">
        <f>IF(I374="", "", IFERROR(VLOOKUP(VALUE(I374), _BaseAbril2026, 4, 0), IFERROR(VLOOKUP(TEXT(I374, "@"), _BaseAbril2026, 4, 0), "")))</f>
        <v/>
      </c>
      <c r="N374" s="585">
        <f>IFERROR(IF(S374="BDI1", TRUNC(M374*(1+$O$18), 2),IF(S374="BDI2", TRUNC(M374*(1+$N$18), 2), "")), "")</f>
        <v/>
      </c>
      <c r="O374" s="586">
        <f>_xlfn.IFS(G374="ETAPA", SUMIFS(ValorTotalComD, Nivel, A374), G374="SUB-ETAPA", SUMIFS(ValorTotalComD, SubNivel, C374), TRUE, T374)</f>
        <v/>
      </c>
      <c r="P374" s="584">
        <f>IF(I374="", "", IFERROR(VLOOKUP(VALUE(I374), _BaseAbril2026, 5, 0), IFERROR(VLOOKUP(TEXT(I374, "@"), _BaseAbril2026, 5, 0), "")))</f>
        <v/>
      </c>
      <c r="Q374" s="585">
        <f>IFERROR(IF(S374="BDI1", TRUNC(P374*(1+$R$18), 2),IF(S374="BDI2", TRUNC(P374*(1+$Q$18), 2), "")), "")</f>
        <v/>
      </c>
      <c r="R374" s="586">
        <f>_xlfn.IFS(G374="ETAPA", SUMIFS(ValorTotalSemD, Nivel, A374), G374="SUB-ETAPA", SUMIFS(ValorTotalSemD, SubNivel, C374), TRUE, U374)</f>
        <v/>
      </c>
      <c r="S374" s="587">
        <f>IF(G374="","",IF(OR(G374="etapa",G374="sub-etapa"),"",OFFSET(MCQ!M$20,ROW(M374)-ROW(M$20),0)))</f>
        <v/>
      </c>
      <c r="T374" s="588">
        <f>IFERROR(TRUNC(L374*N374,2),"")</f>
        <v/>
      </c>
      <c r="U374" s="589">
        <f>IFERROR(TRUNC(L374*Q374,2),"")</f>
        <v/>
      </c>
    </row>
    <row r="375">
      <c r="A375" s="18">
        <f>OFFSET(MCQ!A$20,ROW(A375)-ROW(A$20),0)</f>
        <v/>
      </c>
      <c r="B375" s="18">
        <f>OFFSET(MCQ!B$20,ROW(B375)-ROW(B$20),0)</f>
        <v/>
      </c>
      <c r="C375" s="18">
        <f>OFFSET(MCQ!C$20,ROW(C375)-ROW(C$20),0)</f>
        <v/>
      </c>
      <c r="D375" s="18">
        <f>OFFSET(MCQ!D$20,ROW(D375)-ROW(D$20),0)</f>
        <v/>
      </c>
      <c r="E375" s="18">
        <f>OFFSET(MCQ!E$20,ROW(E375)-ROW(E$20),0)</f>
        <v/>
      </c>
      <c r="F375" s="18" t="n"/>
      <c r="G375" s="233">
        <f>OFFSET(MCQ!G$20,ROW(G375)-ROW(G$20),0)</f>
        <v/>
      </c>
      <c r="H375" s="583">
        <f>IF(G375="","",OFFSET(MCQ!H$20,ROW(H375)-ROW(H$20),0))</f>
        <v/>
      </c>
      <c r="I375" s="24">
        <f>IF(G375="","",IF(OR(G375="etapa",G375="sub-etapa"),"",OFFSET(MCQ!I$20,ROW(I375)-ROW(I$20),0)))</f>
        <v/>
      </c>
      <c r="J375" s="25">
        <f>IF(G375="","",OFFSET(MCQ!J$20,ROW(J375)-ROW(J$20),0))</f>
        <v/>
      </c>
      <c r="K375" s="24">
        <f>IF(G375="","",IF(OR(G375="etapa",G375="sub-etapa"),"",OFFSET(MCQ!K$20,ROW(K375)-ROW(K$20),0)))</f>
        <v/>
      </c>
      <c r="L375" s="26">
        <f>IF(G375="","",IF(OR(G375="etapa",G375="sub-etapa"),"",TRUNC(OFFSET(MCQ!L$20,ROW(L375)-ROW(L$20),0),2)))</f>
        <v/>
      </c>
      <c r="M375" s="584">
        <f>IF(I375="", "", IFERROR(VLOOKUP(VALUE(I375), _BaseAbril2026, 4, 0), IFERROR(VLOOKUP(TEXT(I375, "@"), _BaseAbril2026, 4, 0), "")))</f>
        <v/>
      </c>
      <c r="N375" s="585">
        <f>IFERROR(IF(S375="BDI1", TRUNC(M375*(1+$O$18), 2),IF(S375="BDI2", TRUNC(M375*(1+$N$18), 2), "")), "")</f>
        <v/>
      </c>
      <c r="O375" s="586">
        <f>_xlfn.IFS(G375="ETAPA", SUMIFS(ValorTotalComD, Nivel, A375), G375="SUB-ETAPA", SUMIFS(ValorTotalComD, SubNivel, C375), TRUE, T375)</f>
        <v/>
      </c>
      <c r="P375" s="584">
        <f>IF(I375="", "", IFERROR(VLOOKUP(VALUE(I375), _BaseAbril2026, 5, 0), IFERROR(VLOOKUP(TEXT(I375, "@"), _BaseAbril2026, 5, 0), "")))</f>
        <v/>
      </c>
      <c r="Q375" s="585">
        <f>IFERROR(IF(S375="BDI1", TRUNC(P375*(1+$R$18), 2),IF(S375="BDI2", TRUNC(P375*(1+$Q$18), 2), "")), "")</f>
        <v/>
      </c>
      <c r="R375" s="586">
        <f>_xlfn.IFS(G375="ETAPA", SUMIFS(ValorTotalSemD, Nivel, A375), G375="SUB-ETAPA", SUMIFS(ValorTotalSemD, SubNivel, C375), TRUE, U375)</f>
        <v/>
      </c>
      <c r="S375" s="587">
        <f>IF(G375="","",IF(OR(G375="etapa",G375="sub-etapa"),"",OFFSET(MCQ!M$20,ROW(M375)-ROW(M$20),0)))</f>
        <v/>
      </c>
      <c r="T375" s="588">
        <f>IFERROR(TRUNC(L375*N375,2),"")</f>
        <v/>
      </c>
      <c r="U375" s="589">
        <f>IFERROR(TRUNC(L375*Q375,2),"")</f>
        <v/>
      </c>
    </row>
    <row r="376">
      <c r="A376" s="18">
        <f>OFFSET(MCQ!A$20,ROW(A376)-ROW(A$20),0)</f>
        <v/>
      </c>
      <c r="B376" s="18">
        <f>OFFSET(MCQ!B$20,ROW(B376)-ROW(B$20),0)</f>
        <v/>
      </c>
      <c r="C376" s="18">
        <f>OFFSET(MCQ!C$20,ROW(C376)-ROW(C$20),0)</f>
        <v/>
      </c>
      <c r="D376" s="18">
        <f>OFFSET(MCQ!D$20,ROW(D376)-ROW(D$20),0)</f>
        <v/>
      </c>
      <c r="E376" s="18">
        <f>OFFSET(MCQ!E$20,ROW(E376)-ROW(E$20),0)</f>
        <v/>
      </c>
      <c r="F376" s="18" t="n"/>
      <c r="G376" s="233">
        <f>OFFSET(MCQ!G$20,ROW(G376)-ROW(G$20),0)</f>
        <v/>
      </c>
      <c r="H376" s="583">
        <f>IF(G376="","",OFFSET(MCQ!H$20,ROW(H376)-ROW(H$20),0))</f>
        <v/>
      </c>
      <c r="I376" s="24">
        <f>IF(G376="","",IF(OR(G376="etapa",G376="sub-etapa"),"",OFFSET(MCQ!I$20,ROW(I376)-ROW(I$20),0)))</f>
        <v/>
      </c>
      <c r="J376" s="25">
        <f>IF(G376="","",OFFSET(MCQ!J$20,ROW(J376)-ROW(J$20),0))</f>
        <v/>
      </c>
      <c r="K376" s="24">
        <f>IF(G376="","",IF(OR(G376="etapa",G376="sub-etapa"),"",OFFSET(MCQ!K$20,ROW(K376)-ROW(K$20),0)))</f>
        <v/>
      </c>
      <c r="L376" s="26">
        <f>IF(G376="","",IF(OR(G376="etapa",G376="sub-etapa"),"",TRUNC(OFFSET(MCQ!L$20,ROW(L376)-ROW(L$20),0),2)))</f>
        <v/>
      </c>
      <c r="M376" s="584">
        <f>IF(I376="", "", IFERROR(VLOOKUP(VALUE(I376), _BaseAbril2026, 4, 0), IFERROR(VLOOKUP(TEXT(I376, "@"), _BaseAbril2026, 4, 0), "")))</f>
        <v/>
      </c>
      <c r="N376" s="585">
        <f>IFERROR(IF(S376="BDI1", TRUNC(M376*(1+$O$18), 2),IF(S376="BDI2", TRUNC(M376*(1+$N$18), 2), "")), "")</f>
        <v/>
      </c>
      <c r="O376" s="586">
        <f>_xlfn.IFS(G376="ETAPA", SUMIFS(ValorTotalComD, Nivel, A376), G376="SUB-ETAPA", SUMIFS(ValorTotalComD, SubNivel, C376), TRUE, T376)</f>
        <v/>
      </c>
      <c r="P376" s="584">
        <f>IF(I376="", "", IFERROR(VLOOKUP(VALUE(I376), _BaseAbril2026, 5, 0), IFERROR(VLOOKUP(TEXT(I376, "@"), _BaseAbril2026, 5, 0), "")))</f>
        <v/>
      </c>
      <c r="Q376" s="585">
        <f>IFERROR(IF(S376="BDI1", TRUNC(P376*(1+$R$18), 2),IF(S376="BDI2", TRUNC(P376*(1+$Q$18), 2), "")), "")</f>
        <v/>
      </c>
      <c r="R376" s="586">
        <f>_xlfn.IFS(G376="ETAPA", SUMIFS(ValorTotalSemD, Nivel, A376), G376="SUB-ETAPA", SUMIFS(ValorTotalSemD, SubNivel, C376), TRUE, U376)</f>
        <v/>
      </c>
      <c r="S376" s="587">
        <f>IF(G376="","",IF(OR(G376="etapa",G376="sub-etapa"),"",OFFSET(MCQ!M$20,ROW(M376)-ROW(M$20),0)))</f>
        <v/>
      </c>
      <c r="T376" s="588">
        <f>IFERROR(TRUNC(L376*N376,2),"")</f>
        <v/>
      </c>
      <c r="U376" s="589">
        <f>IFERROR(TRUNC(L376*Q376,2),"")</f>
        <v/>
      </c>
    </row>
    <row r="377">
      <c r="A377" s="18">
        <f>OFFSET(MCQ!A$20,ROW(A377)-ROW(A$20),0)</f>
        <v/>
      </c>
      <c r="B377" s="18">
        <f>OFFSET(MCQ!B$20,ROW(B377)-ROW(B$20),0)</f>
        <v/>
      </c>
      <c r="C377" s="18">
        <f>OFFSET(MCQ!C$20,ROW(C377)-ROW(C$20),0)</f>
        <v/>
      </c>
      <c r="D377" s="18">
        <f>OFFSET(MCQ!D$20,ROW(D377)-ROW(D$20),0)</f>
        <v/>
      </c>
      <c r="E377" s="18">
        <f>OFFSET(MCQ!E$20,ROW(E377)-ROW(E$20),0)</f>
        <v/>
      </c>
      <c r="F377" s="18" t="n"/>
      <c r="G377" s="233">
        <f>OFFSET(MCQ!G$20,ROW(G377)-ROW(G$20),0)</f>
        <v/>
      </c>
      <c r="H377" s="583">
        <f>IF(G377="","",OFFSET(MCQ!H$20,ROW(H377)-ROW(H$20),0))</f>
        <v/>
      </c>
      <c r="I377" s="24">
        <f>IF(G377="","",IF(OR(G377="etapa",G377="sub-etapa"),"",OFFSET(MCQ!I$20,ROW(I377)-ROW(I$20),0)))</f>
        <v/>
      </c>
      <c r="J377" s="25">
        <f>IF(G377="","",OFFSET(MCQ!J$20,ROW(J377)-ROW(J$20),0))</f>
        <v/>
      </c>
      <c r="K377" s="24">
        <f>IF(G377="","",IF(OR(G377="etapa",G377="sub-etapa"),"",OFFSET(MCQ!K$20,ROW(K377)-ROW(K$20),0)))</f>
        <v/>
      </c>
      <c r="L377" s="26">
        <f>IF(G377="","",IF(OR(G377="etapa",G377="sub-etapa"),"",TRUNC(OFFSET(MCQ!L$20,ROW(L377)-ROW(L$20),0),2)))</f>
        <v/>
      </c>
      <c r="M377" s="584">
        <f>IF(I377="", "", IFERROR(VLOOKUP(VALUE(I377), _BaseAbril2026, 4, 0), IFERROR(VLOOKUP(TEXT(I377, "@"), _BaseAbril2026, 4, 0), "")))</f>
        <v/>
      </c>
      <c r="N377" s="585">
        <f>IFERROR(IF(S377="BDI1", TRUNC(M377*(1+$O$18), 2),IF(S377="BDI2", TRUNC(M377*(1+$N$18), 2), "")), "")</f>
        <v/>
      </c>
      <c r="O377" s="586">
        <f>_xlfn.IFS(G377="ETAPA", SUMIFS(ValorTotalComD, Nivel, A377), G377="SUB-ETAPA", SUMIFS(ValorTotalComD, SubNivel, C377), TRUE, T377)</f>
        <v/>
      </c>
      <c r="P377" s="584">
        <f>IF(I377="", "", IFERROR(VLOOKUP(VALUE(I377), _BaseAbril2026, 5, 0), IFERROR(VLOOKUP(TEXT(I377, "@"), _BaseAbril2026, 5, 0), "")))</f>
        <v/>
      </c>
      <c r="Q377" s="585">
        <f>IFERROR(IF(S377="BDI1", TRUNC(P377*(1+$R$18), 2),IF(S377="BDI2", TRUNC(P377*(1+$Q$18), 2), "")), "")</f>
        <v/>
      </c>
      <c r="R377" s="586">
        <f>_xlfn.IFS(G377="ETAPA", SUMIFS(ValorTotalSemD, Nivel, A377), G377="SUB-ETAPA", SUMIFS(ValorTotalSemD, SubNivel, C377), TRUE, U377)</f>
        <v/>
      </c>
      <c r="S377" s="587">
        <f>IF(G377="","",IF(OR(G377="etapa",G377="sub-etapa"),"",OFFSET(MCQ!M$20,ROW(M377)-ROW(M$20),0)))</f>
        <v/>
      </c>
      <c r="T377" s="588">
        <f>IFERROR(TRUNC(L377*N377,2),"")</f>
        <v/>
      </c>
      <c r="U377" s="589">
        <f>IFERROR(TRUNC(L377*Q377,2),"")</f>
        <v/>
      </c>
    </row>
    <row r="378">
      <c r="A378" s="18">
        <f>OFFSET(MCQ!A$20,ROW(A378)-ROW(A$20),0)</f>
        <v/>
      </c>
      <c r="B378" s="18">
        <f>OFFSET(MCQ!B$20,ROW(B378)-ROW(B$20),0)</f>
        <v/>
      </c>
      <c r="C378" s="18">
        <f>OFFSET(MCQ!C$20,ROW(C378)-ROW(C$20),0)</f>
        <v/>
      </c>
      <c r="D378" s="18">
        <f>OFFSET(MCQ!D$20,ROW(D378)-ROW(D$20),0)</f>
        <v/>
      </c>
      <c r="E378" s="18">
        <f>OFFSET(MCQ!E$20,ROW(E378)-ROW(E$20),0)</f>
        <v/>
      </c>
      <c r="F378" s="18" t="n"/>
      <c r="G378" s="233">
        <f>OFFSET(MCQ!G$20,ROW(G378)-ROW(G$20),0)</f>
        <v/>
      </c>
      <c r="H378" s="583">
        <f>IF(G378="","",OFFSET(MCQ!H$20,ROW(H378)-ROW(H$20),0))</f>
        <v/>
      </c>
      <c r="I378" s="24">
        <f>IF(G378="","",IF(OR(G378="etapa",G378="sub-etapa"),"",OFFSET(MCQ!I$20,ROW(I378)-ROW(I$20),0)))</f>
        <v/>
      </c>
      <c r="J378" s="25">
        <f>IF(G378="","",OFFSET(MCQ!J$20,ROW(J378)-ROW(J$20),0))</f>
        <v/>
      </c>
      <c r="K378" s="24">
        <f>IF(G378="","",IF(OR(G378="etapa",G378="sub-etapa"),"",OFFSET(MCQ!K$20,ROW(K378)-ROW(K$20),0)))</f>
        <v/>
      </c>
      <c r="L378" s="26">
        <f>IF(G378="","",IF(OR(G378="etapa",G378="sub-etapa"),"",TRUNC(OFFSET(MCQ!L$20,ROW(L378)-ROW(L$20),0),2)))</f>
        <v/>
      </c>
      <c r="M378" s="584">
        <f>IF(I378="", "", IFERROR(VLOOKUP(VALUE(I378), _BaseAbril2026, 4, 0), IFERROR(VLOOKUP(TEXT(I378, "@"), _BaseAbril2026, 4, 0), "")))</f>
        <v/>
      </c>
      <c r="N378" s="585">
        <f>IFERROR(IF(S378="BDI1", TRUNC(M378*(1+$O$18), 2),IF(S378="BDI2", TRUNC(M378*(1+$N$18), 2), "")), "")</f>
        <v/>
      </c>
      <c r="O378" s="586">
        <f>_xlfn.IFS(G378="ETAPA", SUMIFS(ValorTotalComD, Nivel, A378), G378="SUB-ETAPA", SUMIFS(ValorTotalComD, SubNivel, C378), TRUE, T378)</f>
        <v/>
      </c>
      <c r="P378" s="584">
        <f>IF(I378="", "", IFERROR(VLOOKUP(VALUE(I378), _BaseAbril2026, 5, 0), IFERROR(VLOOKUP(TEXT(I378, "@"), _BaseAbril2026, 5, 0), "")))</f>
        <v/>
      </c>
      <c r="Q378" s="585">
        <f>IFERROR(IF(S378="BDI1", TRUNC(P378*(1+$R$18), 2),IF(S378="BDI2", TRUNC(P378*(1+$Q$18), 2), "")), "")</f>
        <v/>
      </c>
      <c r="R378" s="586">
        <f>_xlfn.IFS(G378="ETAPA", SUMIFS(ValorTotalSemD, Nivel, A378), G378="SUB-ETAPA", SUMIFS(ValorTotalSemD, SubNivel, C378), TRUE, U378)</f>
        <v/>
      </c>
      <c r="S378" s="587">
        <f>IF(G378="","",IF(OR(G378="etapa",G378="sub-etapa"),"",OFFSET(MCQ!M$20,ROW(M378)-ROW(M$20),0)))</f>
        <v/>
      </c>
      <c r="T378" s="588">
        <f>IFERROR(TRUNC(L378*N378,2),"")</f>
        <v/>
      </c>
      <c r="U378" s="589">
        <f>IFERROR(TRUNC(L378*Q378,2),"")</f>
        <v/>
      </c>
    </row>
    <row r="379">
      <c r="A379" s="18">
        <f>OFFSET(MCQ!A$20,ROW(A379)-ROW(A$20),0)</f>
        <v/>
      </c>
      <c r="B379" s="18">
        <f>OFFSET(MCQ!B$20,ROW(B379)-ROW(B$20),0)</f>
        <v/>
      </c>
      <c r="C379" s="18">
        <f>OFFSET(MCQ!C$20,ROW(C379)-ROW(C$20),0)</f>
        <v/>
      </c>
      <c r="D379" s="18">
        <f>OFFSET(MCQ!D$20,ROW(D379)-ROW(D$20),0)</f>
        <v/>
      </c>
      <c r="E379" s="18">
        <f>OFFSET(MCQ!E$20,ROW(E379)-ROW(E$20),0)</f>
        <v/>
      </c>
      <c r="F379" s="18" t="n"/>
      <c r="G379" s="233">
        <f>OFFSET(MCQ!G$20,ROW(G379)-ROW(G$20),0)</f>
        <v/>
      </c>
      <c r="H379" s="583">
        <f>IF(G379="","",OFFSET(MCQ!H$20,ROW(H379)-ROW(H$20),0))</f>
        <v/>
      </c>
      <c r="I379" s="24">
        <f>IF(G379="","",IF(OR(G379="etapa",G379="sub-etapa"),"",OFFSET(MCQ!I$20,ROW(I379)-ROW(I$20),0)))</f>
        <v/>
      </c>
      <c r="J379" s="25">
        <f>IF(G379="","",OFFSET(MCQ!J$20,ROW(J379)-ROW(J$20),0))</f>
        <v/>
      </c>
      <c r="K379" s="24">
        <f>IF(G379="","",IF(OR(G379="etapa",G379="sub-etapa"),"",OFFSET(MCQ!K$20,ROW(K379)-ROW(K$20),0)))</f>
        <v/>
      </c>
      <c r="L379" s="26">
        <f>IF(G379="","",IF(OR(G379="etapa",G379="sub-etapa"),"",TRUNC(OFFSET(MCQ!L$20,ROW(L379)-ROW(L$20),0),2)))</f>
        <v/>
      </c>
      <c r="M379" s="584">
        <f>IF(I379="", "", IFERROR(VLOOKUP(VALUE(I379), _BaseAbril2026, 4, 0), IFERROR(VLOOKUP(TEXT(I379, "@"), _BaseAbril2026, 4, 0), "")))</f>
        <v/>
      </c>
      <c r="N379" s="585">
        <f>IFERROR(IF(S379="BDI1", TRUNC(M379*(1+$O$18), 2),IF(S379="BDI2", TRUNC(M379*(1+$N$18), 2), "")), "")</f>
        <v/>
      </c>
      <c r="O379" s="586">
        <f>_xlfn.IFS(G379="ETAPA", SUMIFS(ValorTotalComD, Nivel, A379), G379="SUB-ETAPA", SUMIFS(ValorTotalComD, SubNivel, C379), TRUE, T379)</f>
        <v/>
      </c>
      <c r="P379" s="584">
        <f>IF(I379="", "", IFERROR(VLOOKUP(VALUE(I379), _BaseAbril2026, 5, 0), IFERROR(VLOOKUP(TEXT(I379, "@"), _BaseAbril2026, 5, 0), "")))</f>
        <v/>
      </c>
      <c r="Q379" s="585">
        <f>IFERROR(IF(S379="BDI1", TRUNC(P379*(1+$R$18), 2),IF(S379="BDI2", TRUNC(P379*(1+$Q$18), 2), "")), "")</f>
        <v/>
      </c>
      <c r="R379" s="586">
        <f>_xlfn.IFS(G379="ETAPA", SUMIFS(ValorTotalSemD, Nivel, A379), G379="SUB-ETAPA", SUMIFS(ValorTotalSemD, SubNivel, C379), TRUE, U379)</f>
        <v/>
      </c>
      <c r="S379" s="587">
        <f>IF(G379="","",IF(OR(G379="etapa",G379="sub-etapa"),"",OFFSET(MCQ!M$20,ROW(M379)-ROW(M$20),0)))</f>
        <v/>
      </c>
      <c r="T379" s="588">
        <f>IFERROR(TRUNC(L379*N379,2),"")</f>
        <v/>
      </c>
      <c r="U379" s="589">
        <f>IFERROR(TRUNC(L379*Q379,2),"")</f>
        <v/>
      </c>
    </row>
    <row r="380">
      <c r="A380" s="18">
        <f>OFFSET(MCQ!A$20,ROW(A380)-ROW(A$20),0)</f>
        <v/>
      </c>
      <c r="B380" s="18">
        <f>OFFSET(MCQ!B$20,ROW(B380)-ROW(B$20),0)</f>
        <v/>
      </c>
      <c r="C380" s="18">
        <f>OFFSET(MCQ!C$20,ROW(C380)-ROW(C$20),0)</f>
        <v/>
      </c>
      <c r="D380" s="18">
        <f>OFFSET(MCQ!D$20,ROW(D380)-ROW(D$20),0)</f>
        <v/>
      </c>
      <c r="E380" s="18">
        <f>OFFSET(MCQ!E$20,ROW(E380)-ROW(E$20),0)</f>
        <v/>
      </c>
      <c r="F380" s="18" t="n"/>
      <c r="G380" s="233">
        <f>OFFSET(MCQ!G$20,ROW(G380)-ROW(G$20),0)</f>
        <v/>
      </c>
      <c r="H380" s="583">
        <f>IF(G380="","",OFFSET(MCQ!H$20,ROW(H380)-ROW(H$20),0))</f>
        <v/>
      </c>
      <c r="I380" s="24">
        <f>IF(G380="","",IF(OR(G380="etapa",G380="sub-etapa"),"",OFFSET(MCQ!I$20,ROW(I380)-ROW(I$20),0)))</f>
        <v/>
      </c>
      <c r="J380" s="25">
        <f>IF(G380="","",OFFSET(MCQ!J$20,ROW(J380)-ROW(J$20),0))</f>
        <v/>
      </c>
      <c r="K380" s="24">
        <f>IF(G380="","",IF(OR(G380="etapa",G380="sub-etapa"),"",OFFSET(MCQ!K$20,ROW(K380)-ROW(K$20),0)))</f>
        <v/>
      </c>
      <c r="L380" s="26">
        <f>IF(G380="","",IF(OR(G380="etapa",G380="sub-etapa"),"",TRUNC(OFFSET(MCQ!L$20,ROW(L380)-ROW(L$20),0),2)))</f>
        <v/>
      </c>
      <c r="M380" s="584">
        <f>IF(I380="", "", IFERROR(VLOOKUP(VALUE(I380), _BaseAbril2026, 4, 0), IFERROR(VLOOKUP(TEXT(I380, "@"), _BaseAbril2026, 4, 0), "")))</f>
        <v/>
      </c>
      <c r="N380" s="585">
        <f>IFERROR(IF(S380="BDI1", TRUNC(M380*(1+$O$18), 2),IF(S380="BDI2", TRUNC(M380*(1+$N$18), 2), "")), "")</f>
        <v/>
      </c>
      <c r="O380" s="586">
        <f>_xlfn.IFS(G380="ETAPA", SUMIFS(ValorTotalComD, Nivel, A380), G380="SUB-ETAPA", SUMIFS(ValorTotalComD, SubNivel, C380), TRUE, T380)</f>
        <v/>
      </c>
      <c r="P380" s="584">
        <f>IF(I380="", "", IFERROR(VLOOKUP(VALUE(I380), _BaseAbril2026, 5, 0), IFERROR(VLOOKUP(TEXT(I380, "@"), _BaseAbril2026, 5, 0), "")))</f>
        <v/>
      </c>
      <c r="Q380" s="585">
        <f>IFERROR(IF(S380="BDI1", TRUNC(P380*(1+$R$18), 2),IF(S380="BDI2", TRUNC(P380*(1+$Q$18), 2), "")), "")</f>
        <v/>
      </c>
      <c r="R380" s="586">
        <f>_xlfn.IFS(G380="ETAPA", SUMIFS(ValorTotalSemD, Nivel, A380), G380="SUB-ETAPA", SUMIFS(ValorTotalSemD, SubNivel, C380), TRUE, U380)</f>
        <v/>
      </c>
      <c r="S380" s="587">
        <f>IF(G380="","",IF(OR(G380="etapa",G380="sub-etapa"),"",OFFSET(MCQ!M$20,ROW(M380)-ROW(M$20),0)))</f>
        <v/>
      </c>
      <c r="T380" s="588">
        <f>IFERROR(TRUNC(L380*N380,2),"")</f>
        <v/>
      </c>
      <c r="U380" s="589">
        <f>IFERROR(TRUNC(L380*Q380,2),"")</f>
        <v/>
      </c>
    </row>
    <row r="381">
      <c r="A381" s="18">
        <f>OFFSET(MCQ!A$20,ROW(A381)-ROW(A$20),0)</f>
        <v/>
      </c>
      <c r="B381" s="18">
        <f>OFFSET(MCQ!B$20,ROW(B381)-ROW(B$20),0)</f>
        <v/>
      </c>
      <c r="C381" s="18">
        <f>OFFSET(MCQ!C$20,ROW(C381)-ROW(C$20),0)</f>
        <v/>
      </c>
      <c r="D381" s="18">
        <f>OFFSET(MCQ!D$20,ROW(D381)-ROW(D$20),0)</f>
        <v/>
      </c>
      <c r="E381" s="18">
        <f>OFFSET(MCQ!E$20,ROW(E381)-ROW(E$20),0)</f>
        <v/>
      </c>
      <c r="F381" s="18" t="n"/>
      <c r="G381" s="233">
        <f>OFFSET(MCQ!G$20,ROW(G381)-ROW(G$20),0)</f>
        <v/>
      </c>
      <c r="H381" s="583">
        <f>IF(G381="","",OFFSET(MCQ!H$20,ROW(H381)-ROW(H$20),0))</f>
        <v/>
      </c>
      <c r="I381" s="24">
        <f>IF(G381="","",IF(OR(G381="etapa",G381="sub-etapa"),"",OFFSET(MCQ!I$20,ROW(I381)-ROW(I$20),0)))</f>
        <v/>
      </c>
      <c r="J381" s="25">
        <f>IF(G381="","",OFFSET(MCQ!J$20,ROW(J381)-ROW(J$20),0))</f>
        <v/>
      </c>
      <c r="K381" s="24">
        <f>IF(G381="","",IF(OR(G381="etapa",G381="sub-etapa"),"",OFFSET(MCQ!K$20,ROW(K381)-ROW(K$20),0)))</f>
        <v/>
      </c>
      <c r="L381" s="26">
        <f>IF(G381="","",IF(OR(G381="etapa",G381="sub-etapa"),"",TRUNC(OFFSET(MCQ!L$20,ROW(L381)-ROW(L$20),0),2)))</f>
        <v/>
      </c>
      <c r="M381" s="584">
        <f>IF(I381="", "", IFERROR(VLOOKUP(VALUE(I381), _BaseAbril2026, 4, 0), IFERROR(VLOOKUP(TEXT(I381, "@"), _BaseAbril2026, 4, 0), "")))</f>
        <v/>
      </c>
      <c r="N381" s="585">
        <f>IFERROR(IF(S381="BDI1", TRUNC(M381*(1+$O$18), 2),IF(S381="BDI2", TRUNC(M381*(1+$N$18), 2), "")), "")</f>
        <v/>
      </c>
      <c r="O381" s="586">
        <f>_xlfn.IFS(G381="ETAPA", SUMIFS(ValorTotalComD, Nivel, A381), G381="SUB-ETAPA", SUMIFS(ValorTotalComD, SubNivel, C381), TRUE, T381)</f>
        <v/>
      </c>
      <c r="P381" s="584">
        <f>IF(I381="", "", IFERROR(VLOOKUP(VALUE(I381), _BaseAbril2026, 5, 0), IFERROR(VLOOKUP(TEXT(I381, "@"), _BaseAbril2026, 5, 0), "")))</f>
        <v/>
      </c>
      <c r="Q381" s="585">
        <f>IFERROR(IF(S381="BDI1", TRUNC(P381*(1+$R$18), 2),IF(S381="BDI2", TRUNC(P381*(1+$Q$18), 2), "")), "")</f>
        <v/>
      </c>
      <c r="R381" s="586">
        <f>_xlfn.IFS(G381="ETAPA", SUMIFS(ValorTotalSemD, Nivel, A381), G381="SUB-ETAPA", SUMIFS(ValorTotalSemD, SubNivel, C381), TRUE, U381)</f>
        <v/>
      </c>
      <c r="S381" s="587">
        <f>IF(G381="","",IF(OR(G381="etapa",G381="sub-etapa"),"",OFFSET(MCQ!M$20,ROW(M381)-ROW(M$20),0)))</f>
        <v/>
      </c>
      <c r="T381" s="588">
        <f>IFERROR(TRUNC(L381*N381,2),"")</f>
        <v/>
      </c>
      <c r="U381" s="589">
        <f>IFERROR(TRUNC(L381*Q381,2),"")</f>
        <v/>
      </c>
    </row>
    <row r="382">
      <c r="A382" s="18">
        <f>OFFSET(MCQ!A$20,ROW(A382)-ROW(A$20),0)</f>
        <v/>
      </c>
      <c r="B382" s="18">
        <f>OFFSET(MCQ!B$20,ROW(B382)-ROW(B$20),0)</f>
        <v/>
      </c>
      <c r="C382" s="18">
        <f>OFFSET(MCQ!C$20,ROW(C382)-ROW(C$20),0)</f>
        <v/>
      </c>
      <c r="D382" s="18">
        <f>OFFSET(MCQ!D$20,ROW(D382)-ROW(D$20),0)</f>
        <v/>
      </c>
      <c r="E382" s="18">
        <f>OFFSET(MCQ!E$20,ROW(E382)-ROW(E$20),0)</f>
        <v/>
      </c>
      <c r="F382" s="18" t="n"/>
      <c r="G382" s="233">
        <f>OFFSET(MCQ!G$20,ROW(G382)-ROW(G$20),0)</f>
        <v/>
      </c>
      <c r="H382" s="583">
        <f>IF(G382="","",OFFSET(MCQ!H$20,ROW(H382)-ROW(H$20),0))</f>
        <v/>
      </c>
      <c r="I382" s="24">
        <f>IF(G382="","",IF(OR(G382="etapa",G382="sub-etapa"),"",OFFSET(MCQ!I$20,ROW(I382)-ROW(I$20),0)))</f>
        <v/>
      </c>
      <c r="J382" s="25">
        <f>IF(G382="","",OFFSET(MCQ!J$20,ROW(J382)-ROW(J$20),0))</f>
        <v/>
      </c>
      <c r="K382" s="24">
        <f>IF(G382="","",IF(OR(G382="etapa",G382="sub-etapa"),"",OFFSET(MCQ!K$20,ROW(K382)-ROW(K$20),0)))</f>
        <v/>
      </c>
      <c r="L382" s="26">
        <f>IF(G382="","",IF(OR(G382="etapa",G382="sub-etapa"),"",TRUNC(OFFSET(MCQ!L$20,ROW(L382)-ROW(L$20),0),2)))</f>
        <v/>
      </c>
      <c r="M382" s="584">
        <f>IF(I382="", "", IFERROR(VLOOKUP(VALUE(I382), _BaseAbril2026, 4, 0), IFERROR(VLOOKUP(TEXT(I382, "@"), _BaseAbril2026, 4, 0), "")))</f>
        <v/>
      </c>
      <c r="N382" s="585">
        <f>IFERROR(IF(S382="BDI1", TRUNC(M382*(1+$O$18), 2),IF(S382="BDI2", TRUNC(M382*(1+$N$18), 2), "")), "")</f>
        <v/>
      </c>
      <c r="O382" s="586">
        <f>_xlfn.IFS(G382="ETAPA", SUMIFS(ValorTotalComD, Nivel, A382), G382="SUB-ETAPA", SUMIFS(ValorTotalComD, SubNivel, C382), TRUE, T382)</f>
        <v/>
      </c>
      <c r="P382" s="584">
        <f>IF(I382="", "", IFERROR(VLOOKUP(VALUE(I382), _BaseAbril2026, 5, 0), IFERROR(VLOOKUP(TEXT(I382, "@"), _BaseAbril2026, 5, 0), "")))</f>
        <v/>
      </c>
      <c r="Q382" s="585">
        <f>IFERROR(IF(S382="BDI1", TRUNC(P382*(1+$R$18), 2),IF(S382="BDI2", TRUNC(P382*(1+$Q$18), 2), "")), "")</f>
        <v/>
      </c>
      <c r="R382" s="586">
        <f>_xlfn.IFS(G382="ETAPA", SUMIFS(ValorTotalSemD, Nivel, A382), G382="SUB-ETAPA", SUMIFS(ValorTotalSemD, SubNivel, C382), TRUE, U382)</f>
        <v/>
      </c>
      <c r="S382" s="587">
        <f>IF(G382="","",IF(OR(G382="etapa",G382="sub-etapa"),"",OFFSET(MCQ!M$20,ROW(M382)-ROW(M$20),0)))</f>
        <v/>
      </c>
      <c r="T382" s="588">
        <f>IFERROR(TRUNC(L382*N382,2),"")</f>
        <v/>
      </c>
      <c r="U382" s="589">
        <f>IFERROR(TRUNC(L382*Q382,2),"")</f>
        <v/>
      </c>
    </row>
    <row r="383">
      <c r="A383" s="18">
        <f>OFFSET(MCQ!A$20,ROW(A383)-ROW(A$20),0)</f>
        <v/>
      </c>
      <c r="B383" s="18">
        <f>OFFSET(MCQ!B$20,ROW(B383)-ROW(B$20),0)</f>
        <v/>
      </c>
      <c r="C383" s="18">
        <f>OFFSET(MCQ!C$20,ROW(C383)-ROW(C$20),0)</f>
        <v/>
      </c>
      <c r="D383" s="18">
        <f>OFFSET(MCQ!D$20,ROW(D383)-ROW(D$20),0)</f>
        <v/>
      </c>
      <c r="E383" s="18">
        <f>OFFSET(MCQ!E$20,ROW(E383)-ROW(E$20),0)</f>
        <v/>
      </c>
      <c r="F383" s="18" t="n"/>
      <c r="G383" s="233">
        <f>OFFSET(MCQ!G$20,ROW(G383)-ROW(G$20),0)</f>
        <v/>
      </c>
      <c r="H383" s="583">
        <f>IF(G383="","",OFFSET(MCQ!H$20,ROW(H383)-ROW(H$20),0))</f>
        <v/>
      </c>
      <c r="I383" s="24">
        <f>IF(G383="","",IF(OR(G383="etapa",G383="sub-etapa"),"",OFFSET(MCQ!I$20,ROW(I383)-ROW(I$20),0)))</f>
        <v/>
      </c>
      <c r="J383" s="25">
        <f>IF(G383="","",OFFSET(MCQ!J$20,ROW(J383)-ROW(J$20),0))</f>
        <v/>
      </c>
      <c r="K383" s="24">
        <f>IF(G383="","",IF(OR(G383="etapa",G383="sub-etapa"),"",OFFSET(MCQ!K$20,ROW(K383)-ROW(K$20),0)))</f>
        <v/>
      </c>
      <c r="L383" s="26">
        <f>IF(G383="","",IF(OR(G383="etapa",G383="sub-etapa"),"",TRUNC(OFFSET(MCQ!L$20,ROW(L383)-ROW(L$20),0),2)))</f>
        <v/>
      </c>
      <c r="M383" s="584">
        <f>IF(I383="", "", IFERROR(VLOOKUP(VALUE(I383), _BaseAbril2026, 4, 0), IFERROR(VLOOKUP(TEXT(I383, "@"), _BaseAbril2026, 4, 0), "")))</f>
        <v/>
      </c>
      <c r="N383" s="585">
        <f>IFERROR(IF(S383="BDI1", TRUNC(M383*(1+$O$18), 2),IF(S383="BDI2", TRUNC(M383*(1+$N$18), 2), "")), "")</f>
        <v/>
      </c>
      <c r="O383" s="586">
        <f>_xlfn.IFS(G383="ETAPA", SUMIFS(ValorTotalComD, Nivel, A383), G383="SUB-ETAPA", SUMIFS(ValorTotalComD, SubNivel, C383), TRUE, T383)</f>
        <v/>
      </c>
      <c r="P383" s="584">
        <f>IF(I383="", "", IFERROR(VLOOKUP(VALUE(I383), _BaseAbril2026, 5, 0), IFERROR(VLOOKUP(TEXT(I383, "@"), _BaseAbril2026, 5, 0), "")))</f>
        <v/>
      </c>
      <c r="Q383" s="585">
        <f>IFERROR(IF(S383="BDI1", TRUNC(P383*(1+$R$18), 2),IF(S383="BDI2", TRUNC(P383*(1+$Q$18), 2), "")), "")</f>
        <v/>
      </c>
      <c r="R383" s="586">
        <f>_xlfn.IFS(G383="ETAPA", SUMIFS(ValorTotalSemD, Nivel, A383), G383="SUB-ETAPA", SUMIFS(ValorTotalSemD, SubNivel, C383), TRUE, U383)</f>
        <v/>
      </c>
      <c r="S383" s="587">
        <f>IF(G383="","",IF(OR(G383="etapa",G383="sub-etapa"),"",OFFSET(MCQ!M$20,ROW(M383)-ROW(M$20),0)))</f>
        <v/>
      </c>
      <c r="T383" s="588">
        <f>IFERROR(TRUNC(L383*N383,2),"")</f>
        <v/>
      </c>
      <c r="U383" s="589">
        <f>IFERROR(TRUNC(L383*Q383,2),"")</f>
        <v/>
      </c>
    </row>
    <row r="384">
      <c r="A384" s="18">
        <f>OFFSET(MCQ!A$20,ROW(A384)-ROW(A$20),0)</f>
        <v/>
      </c>
      <c r="B384" s="18">
        <f>OFFSET(MCQ!B$20,ROW(B384)-ROW(B$20),0)</f>
        <v/>
      </c>
      <c r="C384" s="18">
        <f>OFFSET(MCQ!C$20,ROW(C384)-ROW(C$20),0)</f>
        <v/>
      </c>
      <c r="D384" s="18">
        <f>OFFSET(MCQ!D$20,ROW(D384)-ROW(D$20),0)</f>
        <v/>
      </c>
      <c r="E384" s="18">
        <f>OFFSET(MCQ!E$20,ROW(E384)-ROW(E$20),0)</f>
        <v/>
      </c>
      <c r="F384" s="18" t="n"/>
      <c r="G384" s="233">
        <f>OFFSET(MCQ!G$20,ROW(G384)-ROW(G$20),0)</f>
        <v/>
      </c>
      <c r="H384" s="583">
        <f>IF(G384="","",OFFSET(MCQ!H$20,ROW(H384)-ROW(H$20),0))</f>
        <v/>
      </c>
      <c r="I384" s="24">
        <f>IF(G384="","",IF(OR(G384="etapa",G384="sub-etapa"),"",OFFSET(MCQ!I$20,ROW(I384)-ROW(I$20),0)))</f>
        <v/>
      </c>
      <c r="J384" s="25">
        <f>IF(G384="","",OFFSET(MCQ!J$20,ROW(J384)-ROW(J$20),0))</f>
        <v/>
      </c>
      <c r="K384" s="24">
        <f>IF(G384="","",IF(OR(G384="etapa",G384="sub-etapa"),"",OFFSET(MCQ!K$20,ROW(K384)-ROW(K$20),0)))</f>
        <v/>
      </c>
      <c r="L384" s="26">
        <f>IF(G384="","",IF(OR(G384="etapa",G384="sub-etapa"),"",TRUNC(OFFSET(MCQ!L$20,ROW(L384)-ROW(L$20),0),2)))</f>
        <v/>
      </c>
      <c r="M384" s="584">
        <f>IF(I384="", "", IFERROR(VLOOKUP(VALUE(I384), _BaseAbril2026, 4, 0), IFERROR(VLOOKUP(TEXT(I384, "@"), _BaseAbril2026, 4, 0), "")))</f>
        <v/>
      </c>
      <c r="N384" s="585">
        <f>IFERROR(IF(S384="BDI1", TRUNC(M384*(1+$O$18), 2),IF(S384="BDI2", TRUNC(M384*(1+$N$18), 2), "")), "")</f>
        <v/>
      </c>
      <c r="O384" s="586">
        <f>_xlfn.IFS(G384="ETAPA", SUMIFS(ValorTotalComD, Nivel, A384), G384="SUB-ETAPA", SUMIFS(ValorTotalComD, SubNivel, C384), TRUE, T384)</f>
        <v/>
      </c>
      <c r="P384" s="584">
        <f>IF(I384="", "", IFERROR(VLOOKUP(VALUE(I384), _BaseAbril2026, 5, 0), IFERROR(VLOOKUP(TEXT(I384, "@"), _BaseAbril2026, 5, 0), "")))</f>
        <v/>
      </c>
      <c r="Q384" s="585">
        <f>IFERROR(IF(S384="BDI1", TRUNC(P384*(1+$R$18), 2),IF(S384="BDI2", TRUNC(P384*(1+$Q$18), 2), "")), "")</f>
        <v/>
      </c>
      <c r="R384" s="586">
        <f>_xlfn.IFS(G384="ETAPA", SUMIFS(ValorTotalSemD, Nivel, A384), G384="SUB-ETAPA", SUMIFS(ValorTotalSemD, SubNivel, C384), TRUE, U384)</f>
        <v/>
      </c>
      <c r="S384" s="587">
        <f>IF(G384="","",IF(OR(G384="etapa",G384="sub-etapa"),"",OFFSET(MCQ!M$20,ROW(M384)-ROW(M$20),0)))</f>
        <v/>
      </c>
      <c r="T384" s="588">
        <f>IFERROR(TRUNC(L384*N384,2),"")</f>
        <v/>
      </c>
      <c r="U384" s="589">
        <f>IFERROR(TRUNC(L384*Q384,2),"")</f>
        <v/>
      </c>
    </row>
    <row r="385">
      <c r="A385" s="18">
        <f>OFFSET(MCQ!A$20,ROW(A385)-ROW(A$20),0)</f>
        <v/>
      </c>
      <c r="B385" s="18">
        <f>OFFSET(MCQ!B$20,ROW(B385)-ROW(B$20),0)</f>
        <v/>
      </c>
      <c r="C385" s="18">
        <f>OFFSET(MCQ!C$20,ROW(C385)-ROW(C$20),0)</f>
        <v/>
      </c>
      <c r="D385" s="18">
        <f>OFFSET(MCQ!D$20,ROW(D385)-ROW(D$20),0)</f>
        <v/>
      </c>
      <c r="E385" s="18">
        <f>OFFSET(MCQ!E$20,ROW(E385)-ROW(E$20),0)</f>
        <v/>
      </c>
      <c r="F385" s="18" t="n"/>
      <c r="G385" s="233">
        <f>OFFSET(MCQ!G$20,ROW(G385)-ROW(G$20),0)</f>
        <v/>
      </c>
      <c r="H385" s="583">
        <f>IF(G385="","",OFFSET(MCQ!H$20,ROW(H385)-ROW(H$20),0))</f>
        <v/>
      </c>
      <c r="I385" s="24">
        <f>IF(G385="","",IF(OR(G385="etapa",G385="sub-etapa"),"",OFFSET(MCQ!I$20,ROW(I385)-ROW(I$20),0)))</f>
        <v/>
      </c>
      <c r="J385" s="25">
        <f>IF(G385="","",OFFSET(MCQ!J$20,ROW(J385)-ROW(J$20),0))</f>
        <v/>
      </c>
      <c r="K385" s="24">
        <f>IF(G385="","",IF(OR(G385="etapa",G385="sub-etapa"),"",OFFSET(MCQ!K$20,ROW(K385)-ROW(K$20),0)))</f>
        <v/>
      </c>
      <c r="L385" s="26">
        <f>IF(G385="","",IF(OR(G385="etapa",G385="sub-etapa"),"",TRUNC(OFFSET(MCQ!L$20,ROW(L385)-ROW(L$20),0),2)))</f>
        <v/>
      </c>
      <c r="M385" s="584">
        <f>IF(I385="", "", IFERROR(VLOOKUP(VALUE(I385), _BaseAbril2026, 4, 0), IFERROR(VLOOKUP(TEXT(I385, "@"), _BaseAbril2026, 4, 0), "")))</f>
        <v/>
      </c>
      <c r="N385" s="585">
        <f>IFERROR(IF(S385="BDI1", TRUNC(M385*(1+$O$18), 2),IF(S385="BDI2", TRUNC(M385*(1+$N$18), 2), "")), "")</f>
        <v/>
      </c>
      <c r="O385" s="586">
        <f>_xlfn.IFS(G385="ETAPA", SUMIFS(ValorTotalComD, Nivel, A385), G385="SUB-ETAPA", SUMIFS(ValorTotalComD, SubNivel, C385), TRUE, T385)</f>
        <v/>
      </c>
      <c r="P385" s="584">
        <f>IF(I385="", "", IFERROR(VLOOKUP(VALUE(I385), _BaseAbril2026, 5, 0), IFERROR(VLOOKUP(TEXT(I385, "@"), _BaseAbril2026, 5, 0), "")))</f>
        <v/>
      </c>
      <c r="Q385" s="585">
        <f>IFERROR(IF(S385="BDI1", TRUNC(P385*(1+$R$18), 2),IF(S385="BDI2", TRUNC(P385*(1+$Q$18), 2), "")), "")</f>
        <v/>
      </c>
      <c r="R385" s="586">
        <f>_xlfn.IFS(G385="ETAPA", SUMIFS(ValorTotalSemD, Nivel, A385), G385="SUB-ETAPA", SUMIFS(ValorTotalSemD, SubNivel, C385), TRUE, U385)</f>
        <v/>
      </c>
      <c r="S385" s="587">
        <f>IF(G385="","",IF(OR(G385="etapa",G385="sub-etapa"),"",OFFSET(MCQ!M$20,ROW(M385)-ROW(M$20),0)))</f>
        <v/>
      </c>
      <c r="T385" s="588">
        <f>IFERROR(TRUNC(L385*N385,2),"")</f>
        <v/>
      </c>
      <c r="U385" s="589">
        <f>IFERROR(TRUNC(L385*Q385,2),"")</f>
        <v/>
      </c>
    </row>
    <row r="386">
      <c r="A386" s="18">
        <f>OFFSET(MCQ!A$20,ROW(A386)-ROW(A$20),0)</f>
        <v/>
      </c>
      <c r="B386" s="18">
        <f>OFFSET(MCQ!B$20,ROW(B386)-ROW(B$20),0)</f>
        <v/>
      </c>
      <c r="C386" s="18">
        <f>OFFSET(MCQ!C$20,ROW(C386)-ROW(C$20),0)</f>
        <v/>
      </c>
      <c r="D386" s="18">
        <f>OFFSET(MCQ!D$20,ROW(D386)-ROW(D$20),0)</f>
        <v/>
      </c>
      <c r="E386" s="18">
        <f>OFFSET(MCQ!E$20,ROW(E386)-ROW(E$20),0)</f>
        <v/>
      </c>
      <c r="F386" s="18" t="n"/>
      <c r="G386" s="233">
        <f>OFFSET(MCQ!G$20,ROW(G386)-ROW(G$20),0)</f>
        <v/>
      </c>
      <c r="H386" s="583">
        <f>IF(G386="","",OFFSET(MCQ!H$20,ROW(H386)-ROW(H$20),0))</f>
        <v/>
      </c>
      <c r="I386" s="24">
        <f>IF(G386="","",IF(OR(G386="etapa",G386="sub-etapa"),"",OFFSET(MCQ!I$20,ROW(I386)-ROW(I$20),0)))</f>
        <v/>
      </c>
      <c r="J386" s="25">
        <f>IF(G386="","",OFFSET(MCQ!J$20,ROW(J386)-ROW(J$20),0))</f>
        <v/>
      </c>
      <c r="K386" s="24">
        <f>IF(G386="","",IF(OR(G386="etapa",G386="sub-etapa"),"",OFFSET(MCQ!K$20,ROW(K386)-ROW(K$20),0)))</f>
        <v/>
      </c>
      <c r="L386" s="26">
        <f>IF(G386="","",IF(OR(G386="etapa",G386="sub-etapa"),"",TRUNC(OFFSET(MCQ!L$20,ROW(L386)-ROW(L$20),0),2)))</f>
        <v/>
      </c>
      <c r="M386" s="584">
        <f>IF(I386="", "", IFERROR(VLOOKUP(VALUE(I386), _BaseAbril2026, 4, 0), IFERROR(VLOOKUP(TEXT(I386, "@"), _BaseAbril2026, 4, 0), "")))</f>
        <v/>
      </c>
      <c r="N386" s="585">
        <f>IFERROR(IF(S386="BDI1", TRUNC(M386*(1+$O$18), 2),IF(S386="BDI2", TRUNC(M386*(1+$N$18), 2), "")), "")</f>
        <v/>
      </c>
      <c r="O386" s="586">
        <f>_xlfn.IFS(G386="ETAPA", SUMIFS(ValorTotalComD, Nivel, A386), G386="SUB-ETAPA", SUMIFS(ValorTotalComD, SubNivel, C386), TRUE, T386)</f>
        <v/>
      </c>
      <c r="P386" s="584">
        <f>IF(I386="", "", IFERROR(VLOOKUP(VALUE(I386), _BaseAbril2026, 5, 0), IFERROR(VLOOKUP(TEXT(I386, "@"), _BaseAbril2026, 5, 0), "")))</f>
        <v/>
      </c>
      <c r="Q386" s="585">
        <f>IFERROR(IF(S386="BDI1", TRUNC(P386*(1+$R$18), 2),IF(S386="BDI2", TRUNC(P386*(1+$Q$18), 2), "")), "")</f>
        <v/>
      </c>
      <c r="R386" s="586">
        <f>_xlfn.IFS(G386="ETAPA", SUMIFS(ValorTotalSemD, Nivel, A386), G386="SUB-ETAPA", SUMIFS(ValorTotalSemD, SubNivel, C386), TRUE, U386)</f>
        <v/>
      </c>
      <c r="S386" s="587">
        <f>IF(G386="","",IF(OR(G386="etapa",G386="sub-etapa"),"",OFFSET(MCQ!M$20,ROW(M386)-ROW(M$20),0)))</f>
        <v/>
      </c>
      <c r="T386" s="588">
        <f>IFERROR(TRUNC(L386*N386,2),"")</f>
        <v/>
      </c>
      <c r="U386" s="589">
        <f>IFERROR(TRUNC(L386*Q386,2),"")</f>
        <v/>
      </c>
    </row>
    <row r="387">
      <c r="A387" s="18">
        <f>OFFSET(MCQ!A$20,ROW(A387)-ROW(A$20),0)</f>
        <v/>
      </c>
      <c r="B387" s="18">
        <f>OFFSET(MCQ!B$20,ROW(B387)-ROW(B$20),0)</f>
        <v/>
      </c>
      <c r="C387" s="18">
        <f>OFFSET(MCQ!C$20,ROW(C387)-ROW(C$20),0)</f>
        <v/>
      </c>
      <c r="D387" s="18">
        <f>OFFSET(MCQ!D$20,ROW(D387)-ROW(D$20),0)</f>
        <v/>
      </c>
      <c r="E387" s="18">
        <f>OFFSET(MCQ!E$20,ROW(E387)-ROW(E$20),0)</f>
        <v/>
      </c>
      <c r="F387" s="18" t="n"/>
      <c r="G387" s="233">
        <f>OFFSET(MCQ!G$20,ROW(G387)-ROW(G$20),0)</f>
        <v/>
      </c>
      <c r="H387" s="583">
        <f>IF(G387="","",OFFSET(MCQ!H$20,ROW(H387)-ROW(H$20),0))</f>
        <v/>
      </c>
      <c r="I387" s="24">
        <f>IF(G387="","",IF(OR(G387="etapa",G387="sub-etapa"),"",OFFSET(MCQ!I$20,ROW(I387)-ROW(I$20),0)))</f>
        <v/>
      </c>
      <c r="J387" s="25">
        <f>IF(G387="","",OFFSET(MCQ!J$20,ROW(J387)-ROW(J$20),0))</f>
        <v/>
      </c>
      <c r="K387" s="24">
        <f>IF(G387="","",IF(OR(G387="etapa",G387="sub-etapa"),"",OFFSET(MCQ!K$20,ROW(K387)-ROW(K$20),0)))</f>
        <v/>
      </c>
      <c r="L387" s="26">
        <f>IF(G387="","",IF(OR(G387="etapa",G387="sub-etapa"),"",TRUNC(OFFSET(MCQ!L$20,ROW(L387)-ROW(L$20),0),2)))</f>
        <v/>
      </c>
      <c r="M387" s="584">
        <f>IF(I387="", "", IFERROR(VLOOKUP(VALUE(I387), _BaseAbril2026, 4, 0), IFERROR(VLOOKUP(TEXT(I387, "@"), _BaseAbril2026, 4, 0), "")))</f>
        <v/>
      </c>
      <c r="N387" s="585">
        <f>IFERROR(IF(S387="BDI1", TRUNC(M387*(1+$O$18), 2),IF(S387="BDI2", TRUNC(M387*(1+$N$18), 2), "")), "")</f>
        <v/>
      </c>
      <c r="O387" s="586">
        <f>_xlfn.IFS(G387="ETAPA", SUMIFS(ValorTotalComD, Nivel, A387), G387="SUB-ETAPA", SUMIFS(ValorTotalComD, SubNivel, C387), TRUE, T387)</f>
        <v/>
      </c>
      <c r="P387" s="584">
        <f>IF(I387="", "", IFERROR(VLOOKUP(VALUE(I387), _BaseAbril2026, 5, 0), IFERROR(VLOOKUP(TEXT(I387, "@"), _BaseAbril2026, 5, 0), "")))</f>
        <v/>
      </c>
      <c r="Q387" s="585">
        <f>IFERROR(IF(S387="BDI1", TRUNC(P387*(1+$R$18), 2),IF(S387="BDI2", TRUNC(P387*(1+$Q$18), 2), "")), "")</f>
        <v/>
      </c>
      <c r="R387" s="586">
        <f>_xlfn.IFS(G387="ETAPA", SUMIFS(ValorTotalSemD, Nivel, A387), G387="SUB-ETAPA", SUMIFS(ValorTotalSemD, SubNivel, C387), TRUE, U387)</f>
        <v/>
      </c>
      <c r="S387" s="587">
        <f>IF(G387="","",IF(OR(G387="etapa",G387="sub-etapa"),"",OFFSET(MCQ!M$20,ROW(M387)-ROW(M$20),0)))</f>
        <v/>
      </c>
      <c r="T387" s="588">
        <f>IFERROR(TRUNC(L387*N387,2),"")</f>
        <v/>
      </c>
      <c r="U387" s="589">
        <f>IFERROR(TRUNC(L387*Q387,2),"")</f>
        <v/>
      </c>
    </row>
    <row r="388">
      <c r="A388" s="18">
        <f>OFFSET(MCQ!A$20,ROW(A388)-ROW(A$20),0)</f>
        <v/>
      </c>
      <c r="B388" s="18">
        <f>OFFSET(MCQ!B$20,ROW(B388)-ROW(B$20),0)</f>
        <v/>
      </c>
      <c r="C388" s="18">
        <f>OFFSET(MCQ!C$20,ROW(C388)-ROW(C$20),0)</f>
        <v/>
      </c>
      <c r="D388" s="18">
        <f>OFFSET(MCQ!D$20,ROW(D388)-ROW(D$20),0)</f>
        <v/>
      </c>
      <c r="E388" s="18">
        <f>OFFSET(MCQ!E$20,ROW(E388)-ROW(E$20),0)</f>
        <v/>
      </c>
      <c r="F388" s="18" t="n"/>
      <c r="G388" s="233">
        <f>OFFSET(MCQ!G$20,ROW(G388)-ROW(G$20),0)</f>
        <v/>
      </c>
      <c r="H388" s="583">
        <f>IF(G388="","",OFFSET(MCQ!H$20,ROW(H388)-ROW(H$20),0))</f>
        <v/>
      </c>
      <c r="I388" s="24">
        <f>IF(G388="","",IF(OR(G388="etapa",G388="sub-etapa"),"",OFFSET(MCQ!I$20,ROW(I388)-ROW(I$20),0)))</f>
        <v/>
      </c>
      <c r="J388" s="25">
        <f>IF(G388="","",OFFSET(MCQ!J$20,ROW(J388)-ROW(J$20),0))</f>
        <v/>
      </c>
      <c r="K388" s="24">
        <f>IF(G388="","",IF(OR(G388="etapa",G388="sub-etapa"),"",OFFSET(MCQ!K$20,ROW(K388)-ROW(K$20),0)))</f>
        <v/>
      </c>
      <c r="L388" s="26">
        <f>IF(G388="","",IF(OR(G388="etapa",G388="sub-etapa"),"",TRUNC(OFFSET(MCQ!L$20,ROW(L388)-ROW(L$20),0),2)))</f>
        <v/>
      </c>
      <c r="M388" s="584">
        <f>IF(I388="", "", IFERROR(VLOOKUP(VALUE(I388), _BaseAbril2026, 4, 0), IFERROR(VLOOKUP(TEXT(I388, "@"), _BaseAbril2026, 4, 0), "")))</f>
        <v/>
      </c>
      <c r="N388" s="585">
        <f>IFERROR(IF(S388="BDI1", TRUNC(M388*(1+$O$18), 2),IF(S388="BDI2", TRUNC(M388*(1+$N$18), 2), "")), "")</f>
        <v/>
      </c>
      <c r="O388" s="586">
        <f>_xlfn.IFS(G388="ETAPA", SUMIFS(ValorTotalComD, Nivel, A388), G388="SUB-ETAPA", SUMIFS(ValorTotalComD, SubNivel, C388), TRUE, T388)</f>
        <v/>
      </c>
      <c r="P388" s="584">
        <f>IF(I388="", "", IFERROR(VLOOKUP(VALUE(I388), _BaseAbril2026, 5, 0), IFERROR(VLOOKUP(TEXT(I388, "@"), _BaseAbril2026, 5, 0), "")))</f>
        <v/>
      </c>
      <c r="Q388" s="585">
        <f>IFERROR(IF(S388="BDI1", TRUNC(P388*(1+$R$18), 2),IF(S388="BDI2", TRUNC(P388*(1+$Q$18), 2), "")), "")</f>
        <v/>
      </c>
      <c r="R388" s="586">
        <f>_xlfn.IFS(G388="ETAPA", SUMIFS(ValorTotalSemD, Nivel, A388), G388="SUB-ETAPA", SUMIFS(ValorTotalSemD, SubNivel, C388), TRUE, U388)</f>
        <v/>
      </c>
      <c r="S388" s="587">
        <f>IF(G388="","",IF(OR(G388="etapa",G388="sub-etapa"),"",OFFSET(MCQ!M$20,ROW(M388)-ROW(M$20),0)))</f>
        <v/>
      </c>
      <c r="T388" s="588">
        <f>IFERROR(TRUNC(L388*N388,2),"")</f>
        <v/>
      </c>
      <c r="U388" s="589">
        <f>IFERROR(TRUNC(L388*Q388,2),"")</f>
        <v/>
      </c>
    </row>
    <row r="389">
      <c r="A389" s="18">
        <f>OFFSET(MCQ!A$20,ROW(A389)-ROW(A$20),0)</f>
        <v/>
      </c>
      <c r="B389" s="18">
        <f>OFFSET(MCQ!B$20,ROW(B389)-ROW(B$20),0)</f>
        <v/>
      </c>
      <c r="C389" s="18">
        <f>OFFSET(MCQ!C$20,ROW(C389)-ROW(C$20),0)</f>
        <v/>
      </c>
      <c r="D389" s="18">
        <f>OFFSET(MCQ!D$20,ROW(D389)-ROW(D$20),0)</f>
        <v/>
      </c>
      <c r="E389" s="18">
        <f>OFFSET(MCQ!E$20,ROW(E389)-ROW(E$20),0)</f>
        <v/>
      </c>
      <c r="F389" s="18" t="n"/>
      <c r="G389" s="233">
        <f>OFFSET(MCQ!G$20,ROW(G389)-ROW(G$20),0)</f>
        <v/>
      </c>
      <c r="H389" s="583">
        <f>IF(G389="","",OFFSET(MCQ!H$20,ROW(H389)-ROW(H$20),0))</f>
        <v/>
      </c>
      <c r="I389" s="24">
        <f>IF(G389="","",IF(OR(G389="etapa",G389="sub-etapa"),"",OFFSET(MCQ!I$20,ROW(I389)-ROW(I$20),0)))</f>
        <v/>
      </c>
      <c r="J389" s="25">
        <f>IF(G389="","",OFFSET(MCQ!J$20,ROW(J389)-ROW(J$20),0))</f>
        <v/>
      </c>
      <c r="K389" s="24">
        <f>IF(G389="","",IF(OR(G389="etapa",G389="sub-etapa"),"",OFFSET(MCQ!K$20,ROW(K389)-ROW(K$20),0)))</f>
        <v/>
      </c>
      <c r="L389" s="26">
        <f>IF(G389="","",IF(OR(G389="etapa",G389="sub-etapa"),"",TRUNC(OFFSET(MCQ!L$20,ROW(L389)-ROW(L$20),0),2)))</f>
        <v/>
      </c>
      <c r="M389" s="584">
        <f>IF(I389="", "", IFERROR(VLOOKUP(VALUE(I389), _BaseAbril2026, 4, 0), IFERROR(VLOOKUP(TEXT(I389, "@"), _BaseAbril2026, 4, 0), "")))</f>
        <v/>
      </c>
      <c r="N389" s="585">
        <f>IFERROR(IF(S389="BDI1", TRUNC(M389*(1+$O$18), 2),IF(S389="BDI2", TRUNC(M389*(1+$N$18), 2), "")), "")</f>
        <v/>
      </c>
      <c r="O389" s="586">
        <f>_xlfn.IFS(G389="ETAPA", SUMIFS(ValorTotalComD, Nivel, A389), G389="SUB-ETAPA", SUMIFS(ValorTotalComD, SubNivel, C389), TRUE, T389)</f>
        <v/>
      </c>
      <c r="P389" s="584">
        <f>IF(I389="", "", IFERROR(VLOOKUP(VALUE(I389), _BaseAbril2026, 5, 0), IFERROR(VLOOKUP(TEXT(I389, "@"), _BaseAbril2026, 5, 0), "")))</f>
        <v/>
      </c>
      <c r="Q389" s="585">
        <f>IFERROR(IF(S389="BDI1", TRUNC(P389*(1+$R$18), 2),IF(S389="BDI2", TRUNC(P389*(1+$Q$18), 2), "")), "")</f>
        <v/>
      </c>
      <c r="R389" s="586">
        <f>_xlfn.IFS(G389="ETAPA", SUMIFS(ValorTotalSemD, Nivel, A389), G389="SUB-ETAPA", SUMIFS(ValorTotalSemD, SubNivel, C389), TRUE, U389)</f>
        <v/>
      </c>
      <c r="S389" s="587">
        <f>IF(G389="","",IF(OR(G389="etapa",G389="sub-etapa"),"",OFFSET(MCQ!M$20,ROW(M389)-ROW(M$20),0)))</f>
        <v/>
      </c>
      <c r="T389" s="588">
        <f>IFERROR(TRUNC(L389*N389,2),"")</f>
        <v/>
      </c>
      <c r="U389" s="589">
        <f>IFERROR(TRUNC(L389*Q389,2),"")</f>
        <v/>
      </c>
    </row>
    <row r="390">
      <c r="A390" s="18">
        <f>OFFSET(MCQ!A$20,ROW(A390)-ROW(A$20),0)</f>
        <v/>
      </c>
      <c r="B390" s="18">
        <f>OFFSET(MCQ!B$20,ROW(B390)-ROW(B$20),0)</f>
        <v/>
      </c>
      <c r="C390" s="18">
        <f>OFFSET(MCQ!C$20,ROW(C390)-ROW(C$20),0)</f>
        <v/>
      </c>
      <c r="D390" s="18">
        <f>OFFSET(MCQ!D$20,ROW(D390)-ROW(D$20),0)</f>
        <v/>
      </c>
      <c r="E390" s="18">
        <f>OFFSET(MCQ!E$20,ROW(E390)-ROW(E$20),0)</f>
        <v/>
      </c>
      <c r="F390" s="18" t="n"/>
      <c r="G390" s="233">
        <f>OFFSET(MCQ!G$20,ROW(G390)-ROW(G$20),0)</f>
        <v/>
      </c>
      <c r="H390" s="583">
        <f>IF(G390="","",OFFSET(MCQ!H$20,ROW(H390)-ROW(H$20),0))</f>
        <v/>
      </c>
      <c r="I390" s="24">
        <f>IF(G390="","",IF(OR(G390="etapa",G390="sub-etapa"),"",OFFSET(MCQ!I$20,ROW(I390)-ROW(I$20),0)))</f>
        <v/>
      </c>
      <c r="J390" s="25">
        <f>IF(G390="","",OFFSET(MCQ!J$20,ROW(J390)-ROW(J$20),0))</f>
        <v/>
      </c>
      <c r="K390" s="24">
        <f>IF(G390="","",IF(OR(G390="etapa",G390="sub-etapa"),"",OFFSET(MCQ!K$20,ROW(K390)-ROW(K$20),0)))</f>
        <v/>
      </c>
      <c r="L390" s="26">
        <f>IF(G390="","",IF(OR(G390="etapa",G390="sub-etapa"),"",TRUNC(OFFSET(MCQ!L$20,ROW(L390)-ROW(L$20),0),2)))</f>
        <v/>
      </c>
      <c r="M390" s="584">
        <f>IF(I390="", "", IFERROR(VLOOKUP(VALUE(I390), _BaseAbril2026, 4, 0), IFERROR(VLOOKUP(TEXT(I390, "@"), _BaseAbril2026, 4, 0), "")))</f>
        <v/>
      </c>
      <c r="N390" s="585">
        <f>IFERROR(IF(S390="BDI1", TRUNC(M390*(1+$O$18), 2),IF(S390="BDI2", TRUNC(M390*(1+$N$18), 2), "")), "")</f>
        <v/>
      </c>
      <c r="O390" s="586">
        <f>_xlfn.IFS(G390="ETAPA", SUMIFS(ValorTotalComD, Nivel, A390), G390="SUB-ETAPA", SUMIFS(ValorTotalComD, SubNivel, C390), TRUE, T390)</f>
        <v/>
      </c>
      <c r="P390" s="584">
        <f>IF(I390="", "", IFERROR(VLOOKUP(VALUE(I390), _BaseAbril2026, 5, 0), IFERROR(VLOOKUP(TEXT(I390, "@"), _BaseAbril2026, 5, 0), "")))</f>
        <v/>
      </c>
      <c r="Q390" s="585">
        <f>IFERROR(IF(S390="BDI1", TRUNC(P390*(1+$R$18), 2),IF(S390="BDI2", TRUNC(P390*(1+$Q$18), 2), "")), "")</f>
        <v/>
      </c>
      <c r="R390" s="586">
        <f>_xlfn.IFS(G390="ETAPA", SUMIFS(ValorTotalSemD, Nivel, A390), G390="SUB-ETAPA", SUMIFS(ValorTotalSemD, SubNivel, C390), TRUE, U390)</f>
        <v/>
      </c>
      <c r="S390" s="587">
        <f>IF(G390="","",IF(OR(G390="etapa",G390="sub-etapa"),"",OFFSET(MCQ!M$20,ROW(M390)-ROW(M$20),0)))</f>
        <v/>
      </c>
      <c r="T390" s="588">
        <f>IFERROR(TRUNC(L390*N390,2),"")</f>
        <v/>
      </c>
      <c r="U390" s="589">
        <f>IFERROR(TRUNC(L390*Q390,2),"")</f>
        <v/>
      </c>
    </row>
    <row r="391">
      <c r="A391" s="18">
        <f>OFFSET(MCQ!A$20,ROW(A391)-ROW(A$20),0)</f>
        <v/>
      </c>
      <c r="B391" s="18">
        <f>OFFSET(MCQ!B$20,ROW(B391)-ROW(B$20),0)</f>
        <v/>
      </c>
      <c r="C391" s="18">
        <f>OFFSET(MCQ!C$20,ROW(C391)-ROW(C$20),0)</f>
        <v/>
      </c>
      <c r="D391" s="18">
        <f>OFFSET(MCQ!D$20,ROW(D391)-ROW(D$20),0)</f>
        <v/>
      </c>
      <c r="E391" s="18">
        <f>OFFSET(MCQ!E$20,ROW(E391)-ROW(E$20),0)</f>
        <v/>
      </c>
      <c r="F391" s="18" t="n"/>
      <c r="G391" s="233">
        <f>OFFSET(MCQ!G$20,ROW(G391)-ROW(G$20),0)</f>
        <v/>
      </c>
      <c r="H391" s="583">
        <f>IF(G391="","",OFFSET(MCQ!H$20,ROW(H391)-ROW(H$20),0))</f>
        <v/>
      </c>
      <c r="I391" s="24">
        <f>IF(G391="","",IF(OR(G391="etapa",G391="sub-etapa"),"",OFFSET(MCQ!I$20,ROW(I391)-ROW(I$20),0)))</f>
        <v/>
      </c>
      <c r="J391" s="25">
        <f>IF(G391="","",OFFSET(MCQ!J$20,ROW(J391)-ROW(J$20),0))</f>
        <v/>
      </c>
      <c r="K391" s="24">
        <f>IF(G391="","",IF(OR(G391="etapa",G391="sub-etapa"),"",OFFSET(MCQ!K$20,ROW(K391)-ROW(K$20),0)))</f>
        <v/>
      </c>
      <c r="L391" s="26">
        <f>IF(G391="","",IF(OR(G391="etapa",G391="sub-etapa"),"",TRUNC(OFFSET(MCQ!L$20,ROW(L391)-ROW(L$20),0),2)))</f>
        <v/>
      </c>
      <c r="M391" s="584">
        <f>IF(I391="", "", IFERROR(VLOOKUP(VALUE(I391), _BaseAbril2026, 4, 0), IFERROR(VLOOKUP(TEXT(I391, "@"), _BaseAbril2026, 4, 0), "")))</f>
        <v/>
      </c>
      <c r="N391" s="585">
        <f>IFERROR(IF(S391="BDI1", TRUNC(M391*(1+$O$18), 2),IF(S391="BDI2", TRUNC(M391*(1+$N$18), 2), "")), "")</f>
        <v/>
      </c>
      <c r="O391" s="586">
        <f>_xlfn.IFS(G391="ETAPA", SUMIFS(ValorTotalComD, Nivel, A391), G391="SUB-ETAPA", SUMIFS(ValorTotalComD, SubNivel, C391), TRUE, T391)</f>
        <v/>
      </c>
      <c r="P391" s="584">
        <f>IF(I391="", "", IFERROR(VLOOKUP(VALUE(I391), _BaseAbril2026, 5, 0), IFERROR(VLOOKUP(TEXT(I391, "@"), _BaseAbril2026, 5, 0), "")))</f>
        <v/>
      </c>
      <c r="Q391" s="585">
        <f>IFERROR(IF(S391="BDI1", TRUNC(P391*(1+$R$18), 2),IF(S391="BDI2", TRUNC(P391*(1+$Q$18), 2), "")), "")</f>
        <v/>
      </c>
      <c r="R391" s="586">
        <f>_xlfn.IFS(G391="ETAPA", SUMIFS(ValorTotalSemD, Nivel, A391), G391="SUB-ETAPA", SUMIFS(ValorTotalSemD, SubNivel, C391), TRUE, U391)</f>
        <v/>
      </c>
      <c r="S391" s="587">
        <f>IF(G391="","",IF(OR(G391="etapa",G391="sub-etapa"),"",OFFSET(MCQ!M$20,ROW(M391)-ROW(M$20),0)))</f>
        <v/>
      </c>
      <c r="T391" s="588">
        <f>IFERROR(TRUNC(L391*N391,2),"")</f>
        <v/>
      </c>
      <c r="U391" s="589">
        <f>IFERROR(TRUNC(L391*Q391,2),"")</f>
        <v/>
      </c>
    </row>
    <row r="392">
      <c r="A392" s="18">
        <f>OFFSET(MCQ!A$20,ROW(A392)-ROW(A$20),0)</f>
        <v/>
      </c>
      <c r="B392" s="18">
        <f>OFFSET(MCQ!B$20,ROW(B392)-ROW(B$20),0)</f>
        <v/>
      </c>
      <c r="C392" s="18">
        <f>OFFSET(MCQ!C$20,ROW(C392)-ROW(C$20),0)</f>
        <v/>
      </c>
      <c r="D392" s="18">
        <f>OFFSET(MCQ!D$20,ROW(D392)-ROW(D$20),0)</f>
        <v/>
      </c>
      <c r="E392" s="18">
        <f>OFFSET(MCQ!E$20,ROW(E392)-ROW(E$20),0)</f>
        <v/>
      </c>
      <c r="F392" s="18" t="n"/>
      <c r="G392" s="233">
        <f>OFFSET(MCQ!G$20,ROW(G392)-ROW(G$20),0)</f>
        <v/>
      </c>
      <c r="H392" s="583">
        <f>IF(G392="","",OFFSET(MCQ!H$20,ROW(H392)-ROW(H$20),0))</f>
        <v/>
      </c>
      <c r="I392" s="24">
        <f>IF(G392="","",IF(OR(G392="etapa",G392="sub-etapa"),"",OFFSET(MCQ!I$20,ROW(I392)-ROW(I$20),0)))</f>
        <v/>
      </c>
      <c r="J392" s="25">
        <f>IF(G392="","",OFFSET(MCQ!J$20,ROW(J392)-ROW(J$20),0))</f>
        <v/>
      </c>
      <c r="K392" s="24">
        <f>IF(G392="","",IF(OR(G392="etapa",G392="sub-etapa"),"",OFFSET(MCQ!K$20,ROW(K392)-ROW(K$20),0)))</f>
        <v/>
      </c>
      <c r="L392" s="26">
        <f>IF(G392="","",IF(OR(G392="etapa",G392="sub-etapa"),"",TRUNC(OFFSET(MCQ!L$20,ROW(L392)-ROW(L$20),0),2)))</f>
        <v/>
      </c>
      <c r="M392" s="584">
        <f>IF(I392="", "", IFERROR(VLOOKUP(VALUE(I392), _BaseAbril2026, 4, 0), IFERROR(VLOOKUP(TEXT(I392, "@"), _BaseAbril2026, 4, 0), "")))</f>
        <v/>
      </c>
      <c r="N392" s="585">
        <f>IFERROR(IF(S392="BDI1", TRUNC(M392*(1+$O$18), 2),IF(S392="BDI2", TRUNC(M392*(1+$N$18), 2), "")), "")</f>
        <v/>
      </c>
      <c r="O392" s="586">
        <f>_xlfn.IFS(G392="ETAPA", SUMIFS(ValorTotalComD, Nivel, A392), G392="SUB-ETAPA", SUMIFS(ValorTotalComD, SubNivel, C392), TRUE, T392)</f>
        <v/>
      </c>
      <c r="P392" s="584">
        <f>IF(I392="", "", IFERROR(VLOOKUP(VALUE(I392), _BaseAbril2026, 5, 0), IFERROR(VLOOKUP(TEXT(I392, "@"), _BaseAbril2026, 5, 0), "")))</f>
        <v/>
      </c>
      <c r="Q392" s="585">
        <f>IFERROR(IF(S392="BDI1", TRUNC(P392*(1+$R$18), 2),IF(S392="BDI2", TRUNC(P392*(1+$Q$18), 2), "")), "")</f>
        <v/>
      </c>
      <c r="R392" s="586">
        <f>_xlfn.IFS(G392="ETAPA", SUMIFS(ValorTotalSemD, Nivel, A392), G392="SUB-ETAPA", SUMIFS(ValorTotalSemD, SubNivel, C392), TRUE, U392)</f>
        <v/>
      </c>
      <c r="S392" s="587">
        <f>IF(G392="","",IF(OR(G392="etapa",G392="sub-etapa"),"",OFFSET(MCQ!M$20,ROW(M392)-ROW(M$20),0)))</f>
        <v/>
      </c>
      <c r="T392" s="588">
        <f>IFERROR(TRUNC(L392*N392,2),"")</f>
        <v/>
      </c>
      <c r="U392" s="589">
        <f>IFERROR(TRUNC(L392*Q392,2),"")</f>
        <v/>
      </c>
    </row>
    <row r="393">
      <c r="A393" s="18">
        <f>OFFSET(MCQ!A$20,ROW(A393)-ROW(A$20),0)</f>
        <v/>
      </c>
      <c r="B393" s="18">
        <f>OFFSET(MCQ!B$20,ROW(B393)-ROW(B$20),0)</f>
        <v/>
      </c>
      <c r="C393" s="18">
        <f>OFFSET(MCQ!C$20,ROW(C393)-ROW(C$20),0)</f>
        <v/>
      </c>
      <c r="D393" s="18">
        <f>OFFSET(MCQ!D$20,ROW(D393)-ROW(D$20),0)</f>
        <v/>
      </c>
      <c r="E393" s="18">
        <f>OFFSET(MCQ!E$20,ROW(E393)-ROW(E$20),0)</f>
        <v/>
      </c>
      <c r="F393" s="18" t="n"/>
      <c r="G393" s="233">
        <f>OFFSET(MCQ!G$20,ROW(G393)-ROW(G$20),0)</f>
        <v/>
      </c>
      <c r="H393" s="583">
        <f>IF(G393="","",OFFSET(MCQ!H$20,ROW(H393)-ROW(H$20),0))</f>
        <v/>
      </c>
      <c r="I393" s="24">
        <f>IF(G393="","",IF(OR(G393="etapa",G393="sub-etapa"),"",OFFSET(MCQ!I$20,ROW(I393)-ROW(I$20),0)))</f>
        <v/>
      </c>
      <c r="J393" s="25">
        <f>IF(G393="","",OFFSET(MCQ!J$20,ROW(J393)-ROW(J$20),0))</f>
        <v/>
      </c>
      <c r="K393" s="24">
        <f>IF(G393="","",IF(OR(G393="etapa",G393="sub-etapa"),"",OFFSET(MCQ!K$20,ROW(K393)-ROW(K$20),0)))</f>
        <v/>
      </c>
      <c r="L393" s="26">
        <f>IF(G393="","",IF(OR(G393="etapa",G393="sub-etapa"),"",TRUNC(OFFSET(MCQ!L$20,ROW(L393)-ROW(L$20),0),2)))</f>
        <v/>
      </c>
      <c r="M393" s="584">
        <f>IF(I393="", "", IFERROR(VLOOKUP(VALUE(I393), _BaseAbril2026, 4, 0), IFERROR(VLOOKUP(TEXT(I393, "@"), _BaseAbril2026, 4, 0), "")))</f>
        <v/>
      </c>
      <c r="N393" s="585">
        <f>IFERROR(IF(S393="BDI1", TRUNC(M393*(1+$O$18), 2),IF(S393="BDI2", TRUNC(M393*(1+$N$18), 2), "")), "")</f>
        <v/>
      </c>
      <c r="O393" s="586">
        <f>_xlfn.IFS(G393="ETAPA", SUMIFS(ValorTotalComD, Nivel, A393), G393="SUB-ETAPA", SUMIFS(ValorTotalComD, SubNivel, C393), TRUE, T393)</f>
        <v/>
      </c>
      <c r="P393" s="584">
        <f>IF(I393="", "", IFERROR(VLOOKUP(VALUE(I393), _BaseAbril2026, 5, 0), IFERROR(VLOOKUP(TEXT(I393, "@"), _BaseAbril2026, 5, 0), "")))</f>
        <v/>
      </c>
      <c r="Q393" s="585">
        <f>IFERROR(IF(S393="BDI1", TRUNC(P393*(1+$R$18), 2),IF(S393="BDI2", TRUNC(P393*(1+$Q$18), 2), "")), "")</f>
        <v/>
      </c>
      <c r="R393" s="586">
        <f>_xlfn.IFS(G393="ETAPA", SUMIFS(ValorTotalSemD, Nivel, A393), G393="SUB-ETAPA", SUMIFS(ValorTotalSemD, SubNivel, C393), TRUE, U393)</f>
        <v/>
      </c>
      <c r="S393" s="587">
        <f>IF(G393="","",IF(OR(G393="etapa",G393="sub-etapa"),"",OFFSET(MCQ!M$20,ROW(M393)-ROW(M$20),0)))</f>
        <v/>
      </c>
      <c r="T393" s="588">
        <f>IFERROR(TRUNC(L393*N393,2),"")</f>
        <v/>
      </c>
      <c r="U393" s="589">
        <f>IFERROR(TRUNC(L393*Q393,2),"")</f>
        <v/>
      </c>
    </row>
    <row r="394">
      <c r="A394" s="18">
        <f>OFFSET(MCQ!A$20,ROW(A394)-ROW(A$20),0)</f>
        <v/>
      </c>
      <c r="B394" s="18">
        <f>OFFSET(MCQ!B$20,ROW(B394)-ROW(B$20),0)</f>
        <v/>
      </c>
      <c r="C394" s="18">
        <f>OFFSET(MCQ!C$20,ROW(C394)-ROW(C$20),0)</f>
        <v/>
      </c>
      <c r="D394" s="18">
        <f>OFFSET(MCQ!D$20,ROW(D394)-ROW(D$20),0)</f>
        <v/>
      </c>
      <c r="E394" s="18">
        <f>OFFSET(MCQ!E$20,ROW(E394)-ROW(E$20),0)</f>
        <v/>
      </c>
      <c r="F394" s="18" t="n"/>
      <c r="G394" s="233">
        <f>OFFSET(MCQ!G$20,ROW(G394)-ROW(G$20),0)</f>
        <v/>
      </c>
      <c r="H394" s="583">
        <f>IF(G394="","",OFFSET(MCQ!H$20,ROW(H394)-ROW(H$20),0))</f>
        <v/>
      </c>
      <c r="I394" s="24">
        <f>IF(G394="","",IF(OR(G394="etapa",G394="sub-etapa"),"",OFFSET(MCQ!I$20,ROW(I394)-ROW(I$20),0)))</f>
        <v/>
      </c>
      <c r="J394" s="25">
        <f>IF(G394="","",OFFSET(MCQ!J$20,ROW(J394)-ROW(J$20),0))</f>
        <v/>
      </c>
      <c r="K394" s="24">
        <f>IF(G394="","",IF(OR(G394="etapa",G394="sub-etapa"),"",OFFSET(MCQ!K$20,ROW(K394)-ROW(K$20),0)))</f>
        <v/>
      </c>
      <c r="L394" s="26">
        <f>IF(G394="","",IF(OR(G394="etapa",G394="sub-etapa"),"",TRUNC(OFFSET(MCQ!L$20,ROW(L394)-ROW(L$20),0),2)))</f>
        <v/>
      </c>
      <c r="M394" s="584">
        <f>IF(I394="", "", IFERROR(VLOOKUP(VALUE(I394), _BaseAbril2026, 4, 0), IFERROR(VLOOKUP(TEXT(I394, "@"), _BaseAbril2026, 4, 0), "")))</f>
        <v/>
      </c>
      <c r="N394" s="585">
        <f>IFERROR(IF(S394="BDI1", TRUNC(M394*(1+$O$18), 2),IF(S394="BDI2", TRUNC(M394*(1+$N$18), 2), "")), "")</f>
        <v/>
      </c>
      <c r="O394" s="586">
        <f>_xlfn.IFS(G394="ETAPA", SUMIFS(ValorTotalComD, Nivel, A394), G394="SUB-ETAPA", SUMIFS(ValorTotalComD, SubNivel, C394), TRUE, T394)</f>
        <v/>
      </c>
      <c r="P394" s="584">
        <f>IF(I394="", "", IFERROR(VLOOKUP(VALUE(I394), _BaseAbril2026, 5, 0), IFERROR(VLOOKUP(TEXT(I394, "@"), _BaseAbril2026, 5, 0), "")))</f>
        <v/>
      </c>
      <c r="Q394" s="585">
        <f>IFERROR(IF(S394="BDI1", TRUNC(P394*(1+$R$18), 2),IF(S394="BDI2", TRUNC(P394*(1+$Q$18), 2), "")), "")</f>
        <v/>
      </c>
      <c r="R394" s="586">
        <f>_xlfn.IFS(G394="ETAPA", SUMIFS(ValorTotalSemD, Nivel, A394), G394="SUB-ETAPA", SUMIFS(ValorTotalSemD, SubNivel, C394), TRUE, U394)</f>
        <v/>
      </c>
      <c r="S394" s="587">
        <f>IF(G394="","",IF(OR(G394="etapa",G394="sub-etapa"),"",OFFSET(MCQ!M$20,ROW(M394)-ROW(M$20),0)))</f>
        <v/>
      </c>
      <c r="T394" s="588">
        <f>IFERROR(TRUNC(L394*N394,2),"")</f>
        <v/>
      </c>
      <c r="U394" s="589">
        <f>IFERROR(TRUNC(L394*Q394,2),"")</f>
        <v/>
      </c>
    </row>
    <row r="395">
      <c r="A395" s="18">
        <f>OFFSET(MCQ!A$20,ROW(A395)-ROW(A$20),0)</f>
        <v/>
      </c>
      <c r="B395" s="18">
        <f>OFFSET(MCQ!B$20,ROW(B395)-ROW(B$20),0)</f>
        <v/>
      </c>
      <c r="C395" s="18">
        <f>OFFSET(MCQ!C$20,ROW(C395)-ROW(C$20),0)</f>
        <v/>
      </c>
      <c r="D395" s="18">
        <f>OFFSET(MCQ!D$20,ROW(D395)-ROW(D$20),0)</f>
        <v/>
      </c>
      <c r="E395" s="18">
        <f>OFFSET(MCQ!E$20,ROW(E395)-ROW(E$20),0)</f>
        <v/>
      </c>
      <c r="F395" s="18" t="n"/>
      <c r="G395" s="233">
        <f>OFFSET(MCQ!G$20,ROW(G395)-ROW(G$20),0)</f>
        <v/>
      </c>
      <c r="H395" s="583">
        <f>IF(G395="","",OFFSET(MCQ!H$20,ROW(H395)-ROW(H$20),0))</f>
        <v/>
      </c>
      <c r="I395" s="24">
        <f>IF(G395="","",IF(OR(G395="etapa",G395="sub-etapa"),"",OFFSET(MCQ!I$20,ROW(I395)-ROW(I$20),0)))</f>
        <v/>
      </c>
      <c r="J395" s="25">
        <f>IF(G395="","",OFFSET(MCQ!J$20,ROW(J395)-ROW(J$20),0))</f>
        <v/>
      </c>
      <c r="K395" s="24">
        <f>IF(G395="","",IF(OR(G395="etapa",G395="sub-etapa"),"",OFFSET(MCQ!K$20,ROW(K395)-ROW(K$20),0)))</f>
        <v/>
      </c>
      <c r="L395" s="26">
        <f>IF(G395="","",IF(OR(G395="etapa",G395="sub-etapa"),"",TRUNC(OFFSET(MCQ!L$20,ROW(L395)-ROW(L$20),0),2)))</f>
        <v/>
      </c>
      <c r="M395" s="584">
        <f>IF(I395="", "", IFERROR(VLOOKUP(VALUE(I395), _BaseAbril2026, 4, 0), IFERROR(VLOOKUP(TEXT(I395, "@"), _BaseAbril2026, 4, 0), "")))</f>
        <v/>
      </c>
      <c r="N395" s="585">
        <f>IFERROR(IF(S395="BDI1", TRUNC(M395*(1+$O$18), 2),IF(S395="BDI2", TRUNC(M395*(1+$N$18), 2), "")), "")</f>
        <v/>
      </c>
      <c r="O395" s="586">
        <f>_xlfn.IFS(G395="ETAPA", SUMIFS(ValorTotalComD, Nivel, A395), G395="SUB-ETAPA", SUMIFS(ValorTotalComD, SubNivel, C395), TRUE, T395)</f>
        <v/>
      </c>
      <c r="P395" s="584">
        <f>IF(I395="", "", IFERROR(VLOOKUP(VALUE(I395), _BaseAbril2026, 5, 0), IFERROR(VLOOKUP(TEXT(I395, "@"), _BaseAbril2026, 5, 0), "")))</f>
        <v/>
      </c>
      <c r="Q395" s="585">
        <f>IFERROR(IF(S395="BDI1", TRUNC(P395*(1+$R$18), 2),IF(S395="BDI2", TRUNC(P395*(1+$Q$18), 2), "")), "")</f>
        <v/>
      </c>
      <c r="R395" s="586">
        <f>_xlfn.IFS(G395="ETAPA", SUMIFS(ValorTotalSemD, Nivel, A395), G395="SUB-ETAPA", SUMIFS(ValorTotalSemD, SubNivel, C395), TRUE, U395)</f>
        <v/>
      </c>
      <c r="S395" s="587">
        <f>IF(G395="","",IF(OR(G395="etapa",G395="sub-etapa"),"",OFFSET(MCQ!M$20,ROW(M395)-ROW(M$20),0)))</f>
        <v/>
      </c>
      <c r="T395" s="588">
        <f>IFERROR(TRUNC(L395*N395,2),"")</f>
        <v/>
      </c>
      <c r="U395" s="589">
        <f>IFERROR(TRUNC(L395*Q395,2),"")</f>
        <v/>
      </c>
    </row>
    <row r="396">
      <c r="A396" s="18">
        <f>OFFSET(MCQ!A$20,ROW(A396)-ROW(A$20),0)</f>
        <v/>
      </c>
      <c r="B396" s="18">
        <f>OFFSET(MCQ!B$20,ROW(B396)-ROW(B$20),0)</f>
        <v/>
      </c>
      <c r="C396" s="18">
        <f>OFFSET(MCQ!C$20,ROW(C396)-ROW(C$20),0)</f>
        <v/>
      </c>
      <c r="D396" s="18">
        <f>OFFSET(MCQ!D$20,ROW(D396)-ROW(D$20),0)</f>
        <v/>
      </c>
      <c r="E396" s="18">
        <f>OFFSET(MCQ!E$20,ROW(E396)-ROW(E$20),0)</f>
        <v/>
      </c>
      <c r="F396" s="18" t="n"/>
      <c r="G396" s="233">
        <f>OFFSET(MCQ!G$20,ROW(G396)-ROW(G$20),0)</f>
        <v/>
      </c>
      <c r="H396" s="583">
        <f>IF(G396="","",OFFSET(MCQ!H$20,ROW(H396)-ROW(H$20),0))</f>
        <v/>
      </c>
      <c r="I396" s="24">
        <f>IF(G396="","",IF(OR(G396="etapa",G396="sub-etapa"),"",OFFSET(MCQ!I$20,ROW(I396)-ROW(I$20),0)))</f>
        <v/>
      </c>
      <c r="J396" s="25">
        <f>IF(G396="","",OFFSET(MCQ!J$20,ROW(J396)-ROW(J$20),0))</f>
        <v/>
      </c>
      <c r="K396" s="24">
        <f>IF(G396="","",IF(OR(G396="etapa",G396="sub-etapa"),"",OFFSET(MCQ!K$20,ROW(K396)-ROW(K$20),0)))</f>
        <v/>
      </c>
      <c r="L396" s="26">
        <f>IF(G396="","",IF(OR(G396="etapa",G396="sub-etapa"),"",TRUNC(OFFSET(MCQ!L$20,ROW(L396)-ROW(L$20),0),2)))</f>
        <v/>
      </c>
      <c r="M396" s="584">
        <f>IF(I396="", "", IFERROR(VLOOKUP(VALUE(I396), _BaseAbril2026, 4, 0), IFERROR(VLOOKUP(TEXT(I396, "@"), _BaseAbril2026, 4, 0), "")))</f>
        <v/>
      </c>
      <c r="N396" s="585">
        <f>IFERROR(IF(S396="BDI1", TRUNC(M396*(1+$O$18), 2),IF(S396="BDI2", TRUNC(M396*(1+$N$18), 2), "")), "")</f>
        <v/>
      </c>
      <c r="O396" s="586">
        <f>_xlfn.IFS(G396="ETAPA", SUMIFS(ValorTotalComD, Nivel, A396), G396="SUB-ETAPA", SUMIFS(ValorTotalComD, SubNivel, C396), TRUE, T396)</f>
        <v/>
      </c>
      <c r="P396" s="584">
        <f>IF(I396="", "", IFERROR(VLOOKUP(VALUE(I396), _BaseAbril2026, 5, 0), IFERROR(VLOOKUP(TEXT(I396, "@"), _BaseAbril2026, 5, 0), "")))</f>
        <v/>
      </c>
      <c r="Q396" s="585">
        <f>IFERROR(IF(S396="BDI1", TRUNC(P396*(1+$R$18), 2),IF(S396="BDI2", TRUNC(P396*(1+$Q$18), 2), "")), "")</f>
        <v/>
      </c>
      <c r="R396" s="586">
        <f>_xlfn.IFS(G396="ETAPA", SUMIFS(ValorTotalSemD, Nivel, A396), G396="SUB-ETAPA", SUMIFS(ValorTotalSemD, SubNivel, C396), TRUE, U396)</f>
        <v/>
      </c>
      <c r="S396" s="587">
        <f>IF(G396="","",IF(OR(G396="etapa",G396="sub-etapa"),"",OFFSET(MCQ!M$20,ROW(M396)-ROW(M$20),0)))</f>
        <v/>
      </c>
      <c r="T396" s="588">
        <f>IFERROR(TRUNC(L396*N396,2),"")</f>
        <v/>
      </c>
      <c r="U396" s="589">
        <f>IFERROR(TRUNC(L396*Q396,2),"")</f>
        <v/>
      </c>
    </row>
    <row r="397">
      <c r="A397" s="18">
        <f>OFFSET(MCQ!A$20,ROW(A397)-ROW(A$20),0)</f>
        <v/>
      </c>
      <c r="B397" s="18">
        <f>OFFSET(MCQ!B$20,ROW(B397)-ROW(B$20),0)</f>
        <v/>
      </c>
      <c r="C397" s="18">
        <f>OFFSET(MCQ!C$20,ROW(C397)-ROW(C$20),0)</f>
        <v/>
      </c>
      <c r="D397" s="18">
        <f>OFFSET(MCQ!D$20,ROW(D397)-ROW(D$20),0)</f>
        <v/>
      </c>
      <c r="E397" s="18">
        <f>OFFSET(MCQ!E$20,ROW(E397)-ROW(E$20),0)</f>
        <v/>
      </c>
      <c r="F397" s="18" t="n"/>
      <c r="G397" s="233">
        <f>OFFSET(MCQ!G$20,ROW(G397)-ROW(G$20),0)</f>
        <v/>
      </c>
      <c r="H397" s="583">
        <f>IF(G397="","",OFFSET(MCQ!H$20,ROW(H397)-ROW(H$20),0))</f>
        <v/>
      </c>
      <c r="I397" s="24">
        <f>IF(G397="","",IF(OR(G397="etapa",G397="sub-etapa"),"",OFFSET(MCQ!I$20,ROW(I397)-ROW(I$20),0)))</f>
        <v/>
      </c>
      <c r="J397" s="25">
        <f>IF(G397="","",OFFSET(MCQ!J$20,ROW(J397)-ROW(J$20),0))</f>
        <v/>
      </c>
      <c r="K397" s="24">
        <f>IF(G397="","",IF(OR(G397="etapa",G397="sub-etapa"),"",OFFSET(MCQ!K$20,ROW(K397)-ROW(K$20),0)))</f>
        <v/>
      </c>
      <c r="L397" s="26">
        <f>IF(G397="","",IF(OR(G397="etapa",G397="sub-etapa"),"",TRUNC(OFFSET(MCQ!L$20,ROW(L397)-ROW(L$20),0),2)))</f>
        <v/>
      </c>
      <c r="M397" s="584">
        <f>IF(I397="", "", IFERROR(VLOOKUP(VALUE(I397), _BaseAbril2026, 4, 0), IFERROR(VLOOKUP(TEXT(I397, "@"), _BaseAbril2026, 4, 0), "")))</f>
        <v/>
      </c>
      <c r="N397" s="585">
        <f>IFERROR(IF(S397="BDI1", TRUNC(M397*(1+$O$18), 2),IF(S397="BDI2", TRUNC(M397*(1+$N$18), 2), "")), "")</f>
        <v/>
      </c>
      <c r="O397" s="586">
        <f>_xlfn.IFS(G397="ETAPA", SUMIFS(ValorTotalComD, Nivel, A397), G397="SUB-ETAPA", SUMIFS(ValorTotalComD, SubNivel, C397), TRUE, T397)</f>
        <v/>
      </c>
      <c r="P397" s="584">
        <f>IF(I397="", "", IFERROR(VLOOKUP(VALUE(I397), _BaseAbril2026, 5, 0), IFERROR(VLOOKUP(TEXT(I397, "@"), _BaseAbril2026, 5, 0), "")))</f>
        <v/>
      </c>
      <c r="Q397" s="585">
        <f>IFERROR(IF(S397="BDI1", TRUNC(P397*(1+$R$18), 2),IF(S397="BDI2", TRUNC(P397*(1+$Q$18), 2), "")), "")</f>
        <v/>
      </c>
      <c r="R397" s="586">
        <f>_xlfn.IFS(G397="ETAPA", SUMIFS(ValorTotalSemD, Nivel, A397), G397="SUB-ETAPA", SUMIFS(ValorTotalSemD, SubNivel, C397), TRUE, U397)</f>
        <v/>
      </c>
      <c r="S397" s="587">
        <f>IF(G397="","",IF(OR(G397="etapa",G397="sub-etapa"),"",OFFSET(MCQ!M$20,ROW(M397)-ROW(M$20),0)))</f>
        <v/>
      </c>
      <c r="T397" s="588">
        <f>IFERROR(TRUNC(L397*N397,2),"")</f>
        <v/>
      </c>
      <c r="U397" s="589">
        <f>IFERROR(TRUNC(L397*Q397,2),"")</f>
        <v/>
      </c>
    </row>
    <row r="398">
      <c r="A398" s="18">
        <f>OFFSET(MCQ!A$20,ROW(A398)-ROW(A$20),0)</f>
        <v/>
      </c>
      <c r="B398" s="18">
        <f>OFFSET(MCQ!B$20,ROW(B398)-ROW(B$20),0)</f>
        <v/>
      </c>
      <c r="C398" s="18">
        <f>OFFSET(MCQ!C$20,ROW(C398)-ROW(C$20),0)</f>
        <v/>
      </c>
      <c r="D398" s="18">
        <f>OFFSET(MCQ!D$20,ROW(D398)-ROW(D$20),0)</f>
        <v/>
      </c>
      <c r="E398" s="18">
        <f>OFFSET(MCQ!E$20,ROW(E398)-ROW(E$20),0)</f>
        <v/>
      </c>
      <c r="F398" s="18" t="n"/>
      <c r="G398" s="233">
        <f>OFFSET(MCQ!G$20,ROW(G398)-ROW(G$20),0)</f>
        <v/>
      </c>
      <c r="H398" s="583">
        <f>IF(G398="","",OFFSET(MCQ!H$20,ROW(H398)-ROW(H$20),0))</f>
        <v/>
      </c>
      <c r="I398" s="24">
        <f>IF(G398="","",IF(OR(G398="etapa",G398="sub-etapa"),"",OFFSET(MCQ!I$20,ROW(I398)-ROW(I$20),0)))</f>
        <v/>
      </c>
      <c r="J398" s="25">
        <f>IF(G398="","",OFFSET(MCQ!J$20,ROW(J398)-ROW(J$20),0))</f>
        <v/>
      </c>
      <c r="K398" s="24">
        <f>IF(G398="","",IF(OR(G398="etapa",G398="sub-etapa"),"",OFFSET(MCQ!K$20,ROW(K398)-ROW(K$20),0)))</f>
        <v/>
      </c>
      <c r="L398" s="26">
        <f>IF(G398="","",IF(OR(G398="etapa",G398="sub-etapa"),"",TRUNC(OFFSET(MCQ!L$20,ROW(L398)-ROW(L$20),0),2)))</f>
        <v/>
      </c>
      <c r="M398" s="584">
        <f>IF(I398="", "", IFERROR(VLOOKUP(VALUE(I398), _BaseAbril2026, 4, 0), IFERROR(VLOOKUP(TEXT(I398, "@"), _BaseAbril2026, 4, 0), "")))</f>
        <v/>
      </c>
      <c r="N398" s="585">
        <f>IFERROR(IF(S398="BDI1", TRUNC(M398*(1+$O$18), 2),IF(S398="BDI2", TRUNC(M398*(1+$N$18), 2), "")), "")</f>
        <v/>
      </c>
      <c r="O398" s="586">
        <f>_xlfn.IFS(G398="ETAPA", SUMIFS(ValorTotalComD, Nivel, A398), G398="SUB-ETAPA", SUMIFS(ValorTotalComD, SubNivel, C398), TRUE, T398)</f>
        <v/>
      </c>
      <c r="P398" s="584">
        <f>IF(I398="", "", IFERROR(VLOOKUP(VALUE(I398), _BaseAbril2026, 5, 0), IFERROR(VLOOKUP(TEXT(I398, "@"), _BaseAbril2026, 5, 0), "")))</f>
        <v/>
      </c>
      <c r="Q398" s="585">
        <f>IFERROR(IF(S398="BDI1", TRUNC(P398*(1+$R$18), 2),IF(S398="BDI2", TRUNC(P398*(1+$Q$18), 2), "")), "")</f>
        <v/>
      </c>
      <c r="R398" s="586">
        <f>_xlfn.IFS(G398="ETAPA", SUMIFS(ValorTotalSemD, Nivel, A398), G398="SUB-ETAPA", SUMIFS(ValorTotalSemD, SubNivel, C398), TRUE, U398)</f>
        <v/>
      </c>
      <c r="S398" s="587">
        <f>IF(G398="","",IF(OR(G398="etapa",G398="sub-etapa"),"",OFFSET(MCQ!M$20,ROW(M398)-ROW(M$20),0)))</f>
        <v/>
      </c>
      <c r="T398" s="588">
        <f>IFERROR(TRUNC(L398*N398,2),"")</f>
        <v/>
      </c>
      <c r="U398" s="589">
        <f>IFERROR(TRUNC(L398*Q398,2),"")</f>
        <v/>
      </c>
    </row>
    <row r="399">
      <c r="A399" s="18">
        <f>OFFSET(MCQ!A$20,ROW(A399)-ROW(A$20),0)</f>
        <v/>
      </c>
      <c r="B399" s="18">
        <f>OFFSET(MCQ!B$20,ROW(B399)-ROW(B$20),0)</f>
        <v/>
      </c>
      <c r="C399" s="18">
        <f>OFFSET(MCQ!C$20,ROW(C399)-ROW(C$20),0)</f>
        <v/>
      </c>
      <c r="D399" s="18">
        <f>OFFSET(MCQ!D$20,ROW(D399)-ROW(D$20),0)</f>
        <v/>
      </c>
      <c r="E399" s="18">
        <f>OFFSET(MCQ!E$20,ROW(E399)-ROW(E$20),0)</f>
        <v/>
      </c>
      <c r="F399" s="18" t="n"/>
      <c r="G399" s="233">
        <f>OFFSET(MCQ!G$20,ROW(G399)-ROW(G$20),0)</f>
        <v/>
      </c>
      <c r="H399" s="583">
        <f>IF(G399="","",OFFSET(MCQ!H$20,ROW(H399)-ROW(H$20),0))</f>
        <v/>
      </c>
      <c r="I399" s="24">
        <f>IF(G399="","",IF(OR(G399="etapa",G399="sub-etapa"),"",OFFSET(MCQ!I$20,ROW(I399)-ROW(I$20),0)))</f>
        <v/>
      </c>
      <c r="J399" s="25">
        <f>IF(G399="","",OFFSET(MCQ!J$20,ROW(J399)-ROW(J$20),0))</f>
        <v/>
      </c>
      <c r="K399" s="24">
        <f>IF(G399="","",IF(OR(G399="etapa",G399="sub-etapa"),"",OFFSET(MCQ!K$20,ROW(K399)-ROW(K$20),0)))</f>
        <v/>
      </c>
      <c r="L399" s="26">
        <f>IF(G399="","",IF(OR(G399="etapa",G399="sub-etapa"),"",TRUNC(OFFSET(MCQ!L$20,ROW(L399)-ROW(L$20),0),2)))</f>
        <v/>
      </c>
      <c r="M399" s="584">
        <f>IF(I399="", "", IFERROR(VLOOKUP(VALUE(I399), _BaseAbril2026, 4, 0), IFERROR(VLOOKUP(TEXT(I399, "@"), _BaseAbril2026, 4, 0), "")))</f>
        <v/>
      </c>
      <c r="N399" s="585">
        <f>IFERROR(IF(S399="BDI1", TRUNC(M399*(1+$O$18), 2),IF(S399="BDI2", TRUNC(M399*(1+$N$18), 2), "")), "")</f>
        <v/>
      </c>
      <c r="O399" s="586">
        <f>_xlfn.IFS(G399="ETAPA", SUMIFS(ValorTotalComD, Nivel, A399), G399="SUB-ETAPA", SUMIFS(ValorTotalComD, SubNivel, C399), TRUE, T399)</f>
        <v/>
      </c>
      <c r="P399" s="584">
        <f>IF(I399="", "", IFERROR(VLOOKUP(VALUE(I399), _BaseAbril2026, 5, 0), IFERROR(VLOOKUP(TEXT(I399, "@"), _BaseAbril2026, 5, 0), "")))</f>
        <v/>
      </c>
      <c r="Q399" s="585">
        <f>IFERROR(IF(S399="BDI1", TRUNC(P399*(1+$R$18), 2),IF(S399="BDI2", TRUNC(P399*(1+$Q$18), 2), "")), "")</f>
        <v/>
      </c>
      <c r="R399" s="586">
        <f>_xlfn.IFS(G399="ETAPA", SUMIFS(ValorTotalSemD, Nivel, A399), G399="SUB-ETAPA", SUMIFS(ValorTotalSemD, SubNivel, C399), TRUE, U399)</f>
        <v/>
      </c>
      <c r="S399" s="587">
        <f>IF(G399="","",IF(OR(G399="etapa",G399="sub-etapa"),"",OFFSET(MCQ!M$20,ROW(M399)-ROW(M$20),0)))</f>
        <v/>
      </c>
      <c r="T399" s="588">
        <f>IFERROR(TRUNC(L399*N399,2),"")</f>
        <v/>
      </c>
      <c r="U399" s="589">
        <f>IFERROR(TRUNC(L399*Q399,2),"")</f>
        <v/>
      </c>
    </row>
    <row r="400">
      <c r="A400" s="18">
        <f>OFFSET(MCQ!A$20,ROW(A400)-ROW(A$20),0)</f>
        <v/>
      </c>
      <c r="B400" s="18">
        <f>OFFSET(MCQ!B$20,ROW(B400)-ROW(B$20),0)</f>
        <v/>
      </c>
      <c r="C400" s="18">
        <f>OFFSET(MCQ!C$20,ROW(C400)-ROW(C$20),0)</f>
        <v/>
      </c>
      <c r="D400" s="18">
        <f>OFFSET(MCQ!D$20,ROW(D400)-ROW(D$20),0)</f>
        <v/>
      </c>
      <c r="E400" s="18">
        <f>OFFSET(MCQ!E$20,ROW(E400)-ROW(E$20),0)</f>
        <v/>
      </c>
      <c r="F400" s="18" t="n"/>
      <c r="G400" s="233">
        <f>OFFSET(MCQ!G$20,ROW(G400)-ROW(G$20),0)</f>
        <v/>
      </c>
      <c r="H400" s="583">
        <f>IF(G400="","",OFFSET(MCQ!H$20,ROW(H400)-ROW(H$20),0))</f>
        <v/>
      </c>
      <c r="I400" s="24">
        <f>IF(G400="","",IF(OR(G400="etapa",G400="sub-etapa"),"",OFFSET(MCQ!I$20,ROW(I400)-ROW(I$20),0)))</f>
        <v/>
      </c>
      <c r="J400" s="25">
        <f>IF(G400="","",OFFSET(MCQ!J$20,ROW(J400)-ROW(J$20),0))</f>
        <v/>
      </c>
      <c r="K400" s="24">
        <f>IF(G400="","",IF(OR(G400="etapa",G400="sub-etapa"),"",OFFSET(MCQ!K$20,ROW(K400)-ROW(K$20),0)))</f>
        <v/>
      </c>
      <c r="L400" s="26">
        <f>IF(G400="","",IF(OR(G400="etapa",G400="sub-etapa"),"",TRUNC(OFFSET(MCQ!L$20,ROW(L400)-ROW(L$20),0),2)))</f>
        <v/>
      </c>
      <c r="M400" s="584">
        <f>IF(I400="", "", IFERROR(VLOOKUP(VALUE(I400), _BaseAbril2026, 4, 0), IFERROR(VLOOKUP(TEXT(I400, "@"), _BaseAbril2026, 4, 0), "")))</f>
        <v/>
      </c>
      <c r="N400" s="585">
        <f>IFERROR(IF(S400="BDI1", TRUNC(M400*(1+$O$18), 2),IF(S400="BDI2", TRUNC(M400*(1+$N$18), 2), "")), "")</f>
        <v/>
      </c>
      <c r="O400" s="586">
        <f>_xlfn.IFS(G400="ETAPA", SUMIFS(ValorTotalComD, Nivel, A400), G400="SUB-ETAPA", SUMIFS(ValorTotalComD, SubNivel, C400), TRUE, T400)</f>
        <v/>
      </c>
      <c r="P400" s="584">
        <f>IF(I400="", "", IFERROR(VLOOKUP(VALUE(I400), _BaseAbril2026, 5, 0), IFERROR(VLOOKUP(TEXT(I400, "@"), _BaseAbril2026, 5, 0), "")))</f>
        <v/>
      </c>
      <c r="Q400" s="585">
        <f>IFERROR(IF(S400="BDI1", TRUNC(P400*(1+$R$18), 2),IF(S400="BDI2", TRUNC(P400*(1+$Q$18), 2), "")), "")</f>
        <v/>
      </c>
      <c r="R400" s="586">
        <f>_xlfn.IFS(G400="ETAPA", SUMIFS(ValorTotalSemD, Nivel, A400), G400="SUB-ETAPA", SUMIFS(ValorTotalSemD, SubNivel, C400), TRUE, U400)</f>
        <v/>
      </c>
      <c r="S400" s="587">
        <f>IF(G400="","",IF(OR(G400="etapa",G400="sub-etapa"),"",OFFSET(MCQ!M$20,ROW(M400)-ROW(M$20),0)))</f>
        <v/>
      </c>
      <c r="T400" s="588">
        <f>IFERROR(TRUNC(L400*N400,2),"")</f>
        <v/>
      </c>
      <c r="U400" s="589">
        <f>IFERROR(TRUNC(L400*Q400,2),"")</f>
        <v/>
      </c>
    </row>
    <row r="401">
      <c r="A401" s="18">
        <f>OFFSET(MCQ!A$20,ROW(A401)-ROW(A$20),0)</f>
        <v/>
      </c>
      <c r="B401" s="18">
        <f>OFFSET(MCQ!B$20,ROW(B401)-ROW(B$20),0)</f>
        <v/>
      </c>
      <c r="C401" s="18">
        <f>OFFSET(MCQ!C$20,ROW(C401)-ROW(C$20),0)</f>
        <v/>
      </c>
      <c r="D401" s="18">
        <f>OFFSET(MCQ!D$20,ROW(D401)-ROW(D$20),0)</f>
        <v/>
      </c>
      <c r="E401" s="18">
        <f>OFFSET(MCQ!E$20,ROW(E401)-ROW(E$20),0)</f>
        <v/>
      </c>
      <c r="F401" s="18" t="n"/>
      <c r="G401" s="233">
        <f>OFFSET(MCQ!G$20,ROW(G401)-ROW(G$20),0)</f>
        <v/>
      </c>
      <c r="H401" s="583">
        <f>IF(G401="","",OFFSET(MCQ!H$20,ROW(H401)-ROW(H$20),0))</f>
        <v/>
      </c>
      <c r="I401" s="24">
        <f>IF(G401="","",IF(OR(G401="etapa",G401="sub-etapa"),"",OFFSET(MCQ!I$20,ROW(I401)-ROW(I$20),0)))</f>
        <v/>
      </c>
      <c r="J401" s="25">
        <f>IF(G401="","",OFFSET(MCQ!J$20,ROW(J401)-ROW(J$20),0))</f>
        <v/>
      </c>
      <c r="K401" s="24">
        <f>IF(G401="","",IF(OR(G401="etapa",G401="sub-etapa"),"",OFFSET(MCQ!K$20,ROW(K401)-ROW(K$20),0)))</f>
        <v/>
      </c>
      <c r="L401" s="26">
        <f>IF(G401="","",IF(OR(G401="etapa",G401="sub-etapa"),"",TRUNC(OFFSET(MCQ!L$20,ROW(L401)-ROW(L$20),0),2)))</f>
        <v/>
      </c>
      <c r="M401" s="584">
        <f>IF(I401="", "", IFERROR(VLOOKUP(VALUE(I401), _BaseAbril2026, 4, 0), IFERROR(VLOOKUP(TEXT(I401, "@"), _BaseAbril2026, 4, 0), "")))</f>
        <v/>
      </c>
      <c r="N401" s="585">
        <f>IFERROR(IF(S401="BDI1", TRUNC(M401*(1+$O$18), 2),IF(S401="BDI2", TRUNC(M401*(1+$N$18), 2), "")), "")</f>
        <v/>
      </c>
      <c r="O401" s="586">
        <f>_xlfn.IFS(G401="ETAPA", SUMIFS(ValorTotalComD, Nivel, A401), G401="SUB-ETAPA", SUMIFS(ValorTotalComD, SubNivel, C401), TRUE, T401)</f>
        <v/>
      </c>
      <c r="P401" s="584">
        <f>IF(I401="", "", IFERROR(VLOOKUP(VALUE(I401), _BaseAbril2026, 5, 0), IFERROR(VLOOKUP(TEXT(I401, "@"), _BaseAbril2026, 5, 0), "")))</f>
        <v/>
      </c>
      <c r="Q401" s="585">
        <f>IFERROR(IF(S401="BDI1", TRUNC(P401*(1+$R$18), 2),IF(S401="BDI2", TRUNC(P401*(1+$Q$18), 2), "")), "")</f>
        <v/>
      </c>
      <c r="R401" s="586">
        <f>_xlfn.IFS(G401="ETAPA", SUMIFS(ValorTotalSemD, Nivel, A401), G401="SUB-ETAPA", SUMIFS(ValorTotalSemD, SubNivel, C401), TRUE, U401)</f>
        <v/>
      </c>
      <c r="S401" s="587">
        <f>IF(G401="","",IF(OR(G401="etapa",G401="sub-etapa"),"",OFFSET(MCQ!M$20,ROW(M401)-ROW(M$20),0)))</f>
        <v/>
      </c>
      <c r="T401" s="588">
        <f>IFERROR(TRUNC(L401*N401,2),"")</f>
        <v/>
      </c>
      <c r="U401" s="589">
        <f>IFERROR(TRUNC(L401*Q401,2),"")</f>
        <v/>
      </c>
    </row>
    <row r="402">
      <c r="A402" s="18">
        <f>OFFSET(MCQ!A$20,ROW(A402)-ROW(A$20),0)</f>
        <v/>
      </c>
      <c r="B402" s="18">
        <f>OFFSET(MCQ!B$20,ROW(B402)-ROW(B$20),0)</f>
        <v/>
      </c>
      <c r="C402" s="18">
        <f>OFFSET(MCQ!C$20,ROW(C402)-ROW(C$20),0)</f>
        <v/>
      </c>
      <c r="D402" s="18">
        <f>OFFSET(MCQ!D$20,ROW(D402)-ROW(D$20),0)</f>
        <v/>
      </c>
      <c r="E402" s="18">
        <f>OFFSET(MCQ!E$20,ROW(E402)-ROW(E$20),0)</f>
        <v/>
      </c>
      <c r="F402" s="18" t="n"/>
      <c r="G402" s="233">
        <f>OFFSET(MCQ!G$20,ROW(G402)-ROW(G$20),0)</f>
        <v/>
      </c>
      <c r="H402" s="583">
        <f>IF(G402="","",OFFSET(MCQ!H$20,ROW(H402)-ROW(H$20),0))</f>
        <v/>
      </c>
      <c r="I402" s="24">
        <f>IF(G402="","",IF(OR(G402="etapa",G402="sub-etapa"),"",OFFSET(MCQ!I$20,ROW(I402)-ROW(I$20),0)))</f>
        <v/>
      </c>
      <c r="J402" s="25">
        <f>IF(G402="","",OFFSET(MCQ!J$20,ROW(J402)-ROW(J$20),0))</f>
        <v/>
      </c>
      <c r="K402" s="24">
        <f>IF(G402="","",IF(OR(G402="etapa",G402="sub-etapa"),"",OFFSET(MCQ!K$20,ROW(K402)-ROW(K$20),0)))</f>
        <v/>
      </c>
      <c r="L402" s="26">
        <f>IF(G402="","",IF(OR(G402="etapa",G402="sub-etapa"),"",TRUNC(OFFSET(MCQ!L$20,ROW(L402)-ROW(L$20),0),2)))</f>
        <v/>
      </c>
      <c r="M402" s="584">
        <f>IF(I402="", "", IFERROR(VLOOKUP(VALUE(I402), _BaseAbril2026, 4, 0), IFERROR(VLOOKUP(TEXT(I402, "@"), _BaseAbril2026, 4, 0), "")))</f>
        <v/>
      </c>
      <c r="N402" s="585">
        <f>IFERROR(IF(S402="BDI1", TRUNC(M402*(1+$O$18), 2),IF(S402="BDI2", TRUNC(M402*(1+$N$18), 2), "")), "")</f>
        <v/>
      </c>
      <c r="O402" s="586">
        <f>_xlfn.IFS(G402="ETAPA", SUMIFS(ValorTotalComD, Nivel, A402), G402="SUB-ETAPA", SUMIFS(ValorTotalComD, SubNivel, C402), TRUE, T402)</f>
        <v/>
      </c>
      <c r="P402" s="584">
        <f>IF(I402="", "", IFERROR(VLOOKUP(VALUE(I402), _BaseAbril2026, 5, 0), IFERROR(VLOOKUP(TEXT(I402, "@"), _BaseAbril2026, 5, 0), "")))</f>
        <v/>
      </c>
      <c r="Q402" s="585">
        <f>IFERROR(IF(S402="BDI1", TRUNC(P402*(1+$R$18), 2),IF(S402="BDI2", TRUNC(P402*(1+$Q$18), 2), "")), "")</f>
        <v/>
      </c>
      <c r="R402" s="586">
        <f>_xlfn.IFS(G402="ETAPA", SUMIFS(ValorTotalSemD, Nivel, A402), G402="SUB-ETAPA", SUMIFS(ValorTotalSemD, SubNivel, C402), TRUE, U402)</f>
        <v/>
      </c>
      <c r="S402" s="587">
        <f>IF(G402="","",IF(OR(G402="etapa",G402="sub-etapa"),"",OFFSET(MCQ!M$20,ROW(M402)-ROW(M$20),0)))</f>
        <v/>
      </c>
      <c r="T402" s="588">
        <f>IFERROR(TRUNC(L402*N402,2),"")</f>
        <v/>
      </c>
      <c r="U402" s="589">
        <f>IFERROR(TRUNC(L402*Q402,2),"")</f>
        <v/>
      </c>
    </row>
    <row r="403">
      <c r="A403" s="18">
        <f>OFFSET(MCQ!A$20,ROW(A403)-ROW(A$20),0)</f>
        <v/>
      </c>
      <c r="B403" s="18">
        <f>OFFSET(MCQ!B$20,ROW(B403)-ROW(B$20),0)</f>
        <v/>
      </c>
      <c r="C403" s="18">
        <f>OFFSET(MCQ!C$20,ROW(C403)-ROW(C$20),0)</f>
        <v/>
      </c>
      <c r="D403" s="18">
        <f>OFFSET(MCQ!D$20,ROW(D403)-ROW(D$20),0)</f>
        <v/>
      </c>
      <c r="E403" s="18">
        <f>OFFSET(MCQ!E$20,ROW(E403)-ROW(E$20),0)</f>
        <v/>
      </c>
      <c r="F403" s="18" t="n"/>
      <c r="G403" s="233">
        <f>OFFSET(MCQ!G$20,ROW(G403)-ROW(G$20),0)</f>
        <v/>
      </c>
      <c r="H403" s="583">
        <f>IF(G403="","",OFFSET(MCQ!H$20,ROW(H403)-ROW(H$20),0))</f>
        <v/>
      </c>
      <c r="I403" s="24">
        <f>IF(G403="","",IF(OR(G403="etapa",G403="sub-etapa"),"",OFFSET(MCQ!I$20,ROW(I403)-ROW(I$20),0)))</f>
        <v/>
      </c>
      <c r="J403" s="25">
        <f>IF(G403="","",OFFSET(MCQ!J$20,ROW(J403)-ROW(J$20),0))</f>
        <v/>
      </c>
      <c r="K403" s="24">
        <f>IF(G403="","",IF(OR(G403="etapa",G403="sub-etapa"),"",OFFSET(MCQ!K$20,ROW(K403)-ROW(K$20),0)))</f>
        <v/>
      </c>
      <c r="L403" s="26">
        <f>IF(G403="","",IF(OR(G403="etapa",G403="sub-etapa"),"",TRUNC(OFFSET(MCQ!L$20,ROW(L403)-ROW(L$20),0),2)))</f>
        <v/>
      </c>
      <c r="M403" s="584">
        <f>IF(I403="", "", IFERROR(VLOOKUP(VALUE(I403), _BaseAbril2026, 4, 0), IFERROR(VLOOKUP(TEXT(I403, "@"), _BaseAbril2026, 4, 0), "")))</f>
        <v/>
      </c>
      <c r="N403" s="585">
        <f>IFERROR(IF(S403="BDI1", TRUNC(M403*(1+$O$18), 2),IF(S403="BDI2", TRUNC(M403*(1+$N$18), 2), "")), "")</f>
        <v/>
      </c>
      <c r="O403" s="586">
        <f>_xlfn.IFS(G403="ETAPA", SUMIFS(ValorTotalComD, Nivel, A403), G403="SUB-ETAPA", SUMIFS(ValorTotalComD, SubNivel, C403), TRUE, T403)</f>
        <v/>
      </c>
      <c r="P403" s="584">
        <f>IF(I403="", "", IFERROR(VLOOKUP(VALUE(I403), _BaseAbril2026, 5, 0), IFERROR(VLOOKUP(TEXT(I403, "@"), _BaseAbril2026, 5, 0), "")))</f>
        <v/>
      </c>
      <c r="Q403" s="585">
        <f>IFERROR(IF(S403="BDI1", TRUNC(P403*(1+$R$18), 2),IF(S403="BDI2", TRUNC(P403*(1+$Q$18), 2), "")), "")</f>
        <v/>
      </c>
      <c r="R403" s="586">
        <f>_xlfn.IFS(G403="ETAPA", SUMIFS(ValorTotalSemD, Nivel, A403), G403="SUB-ETAPA", SUMIFS(ValorTotalSemD, SubNivel, C403), TRUE, U403)</f>
        <v/>
      </c>
      <c r="S403" s="587">
        <f>IF(G403="","",IF(OR(G403="etapa",G403="sub-etapa"),"",OFFSET(MCQ!M$20,ROW(M403)-ROW(M$20),0)))</f>
        <v/>
      </c>
      <c r="T403" s="588">
        <f>IFERROR(TRUNC(L403*N403,2),"")</f>
        <v/>
      </c>
      <c r="U403" s="589">
        <f>IFERROR(TRUNC(L403*Q403,2),"")</f>
        <v/>
      </c>
    </row>
    <row r="404">
      <c r="A404" s="18">
        <f>OFFSET(MCQ!A$20,ROW(A404)-ROW(A$20),0)</f>
        <v/>
      </c>
      <c r="B404" s="18">
        <f>OFFSET(MCQ!B$20,ROW(B404)-ROW(B$20),0)</f>
        <v/>
      </c>
      <c r="C404" s="18">
        <f>OFFSET(MCQ!C$20,ROW(C404)-ROW(C$20),0)</f>
        <v/>
      </c>
      <c r="D404" s="18">
        <f>OFFSET(MCQ!D$20,ROW(D404)-ROW(D$20),0)</f>
        <v/>
      </c>
      <c r="E404" s="18">
        <f>OFFSET(MCQ!E$20,ROW(E404)-ROW(E$20),0)</f>
        <v/>
      </c>
      <c r="F404" s="18" t="n"/>
      <c r="G404" s="233">
        <f>OFFSET(MCQ!G$20,ROW(G404)-ROW(G$20),0)</f>
        <v/>
      </c>
      <c r="H404" s="583">
        <f>IF(G404="","",OFFSET(MCQ!H$20,ROW(H404)-ROW(H$20),0))</f>
        <v/>
      </c>
      <c r="I404" s="24">
        <f>IF(G404="","",IF(OR(G404="etapa",G404="sub-etapa"),"",OFFSET(MCQ!I$20,ROW(I404)-ROW(I$20),0)))</f>
        <v/>
      </c>
      <c r="J404" s="25">
        <f>IF(G404="","",OFFSET(MCQ!J$20,ROW(J404)-ROW(J$20),0))</f>
        <v/>
      </c>
      <c r="K404" s="24">
        <f>IF(G404="","",IF(OR(G404="etapa",G404="sub-etapa"),"",OFFSET(MCQ!K$20,ROW(K404)-ROW(K$20),0)))</f>
        <v/>
      </c>
      <c r="L404" s="26">
        <f>IF(G404="","",IF(OR(G404="etapa",G404="sub-etapa"),"",TRUNC(OFFSET(MCQ!L$20,ROW(L404)-ROW(L$20),0),2)))</f>
        <v/>
      </c>
      <c r="M404" s="584">
        <f>IF(I404="", "", IFERROR(VLOOKUP(VALUE(I404), _BaseAbril2026, 4, 0), IFERROR(VLOOKUP(TEXT(I404, "@"), _BaseAbril2026, 4, 0), "")))</f>
        <v/>
      </c>
      <c r="N404" s="585">
        <f>IFERROR(IF(S404="BDI1", TRUNC(M404*(1+$O$18), 2),IF(S404="BDI2", TRUNC(M404*(1+$N$18), 2), "")), "")</f>
        <v/>
      </c>
      <c r="O404" s="586">
        <f>_xlfn.IFS(G404="ETAPA", SUMIFS(ValorTotalComD, Nivel, A404), G404="SUB-ETAPA", SUMIFS(ValorTotalComD, SubNivel, C404), TRUE, T404)</f>
        <v/>
      </c>
      <c r="P404" s="584">
        <f>IF(I404="", "", IFERROR(VLOOKUP(VALUE(I404), _BaseAbril2026, 5, 0), IFERROR(VLOOKUP(TEXT(I404, "@"), _BaseAbril2026, 5, 0), "")))</f>
        <v/>
      </c>
      <c r="Q404" s="585">
        <f>IFERROR(IF(S404="BDI1", TRUNC(P404*(1+$R$18), 2),IF(S404="BDI2", TRUNC(P404*(1+$Q$18), 2), "")), "")</f>
        <v/>
      </c>
      <c r="R404" s="586">
        <f>_xlfn.IFS(G404="ETAPA", SUMIFS(ValorTotalSemD, Nivel, A404), G404="SUB-ETAPA", SUMIFS(ValorTotalSemD, SubNivel, C404), TRUE, U404)</f>
        <v/>
      </c>
      <c r="S404" s="587">
        <f>IF(G404="","",IF(OR(G404="etapa",G404="sub-etapa"),"",OFFSET(MCQ!M$20,ROW(M404)-ROW(M$20),0)))</f>
        <v/>
      </c>
      <c r="T404" s="588">
        <f>IFERROR(TRUNC(L404*N404,2),"")</f>
        <v/>
      </c>
      <c r="U404" s="589">
        <f>IFERROR(TRUNC(L404*Q404,2),"")</f>
        <v/>
      </c>
    </row>
    <row r="405">
      <c r="A405" s="18">
        <f>OFFSET(MCQ!A$20,ROW(A405)-ROW(A$20),0)</f>
        <v/>
      </c>
      <c r="B405" s="18">
        <f>OFFSET(MCQ!B$20,ROW(B405)-ROW(B$20),0)</f>
        <v/>
      </c>
      <c r="C405" s="18">
        <f>OFFSET(MCQ!C$20,ROW(C405)-ROW(C$20),0)</f>
        <v/>
      </c>
      <c r="D405" s="18">
        <f>OFFSET(MCQ!D$20,ROW(D405)-ROW(D$20),0)</f>
        <v/>
      </c>
      <c r="E405" s="18">
        <f>OFFSET(MCQ!E$20,ROW(E405)-ROW(E$20),0)</f>
        <v/>
      </c>
      <c r="F405" s="18" t="n"/>
      <c r="G405" s="233">
        <f>OFFSET(MCQ!G$20,ROW(G405)-ROW(G$20),0)</f>
        <v/>
      </c>
      <c r="H405" s="583">
        <f>IF(G405="","",OFFSET(MCQ!H$20,ROW(H405)-ROW(H$20),0))</f>
        <v/>
      </c>
      <c r="I405" s="24">
        <f>IF(G405="","",IF(OR(G405="etapa",G405="sub-etapa"),"",OFFSET(MCQ!I$20,ROW(I405)-ROW(I$20),0)))</f>
        <v/>
      </c>
      <c r="J405" s="25">
        <f>IF(G405="","",OFFSET(MCQ!J$20,ROW(J405)-ROW(J$20),0))</f>
        <v/>
      </c>
      <c r="K405" s="24">
        <f>IF(G405="","",IF(OR(G405="etapa",G405="sub-etapa"),"",OFFSET(MCQ!K$20,ROW(K405)-ROW(K$20),0)))</f>
        <v/>
      </c>
      <c r="L405" s="26">
        <f>IF(G405="","",IF(OR(G405="etapa",G405="sub-etapa"),"",TRUNC(OFFSET(MCQ!L$20,ROW(L405)-ROW(L$20),0),2)))</f>
        <v/>
      </c>
      <c r="M405" s="584">
        <f>IF(I405="", "", IFERROR(VLOOKUP(VALUE(I405), _BaseAbril2026, 4, 0), IFERROR(VLOOKUP(TEXT(I405, "@"), _BaseAbril2026, 4, 0), "")))</f>
        <v/>
      </c>
      <c r="N405" s="585">
        <f>IFERROR(IF(S405="BDI1", TRUNC(M405*(1+$O$18), 2),IF(S405="BDI2", TRUNC(M405*(1+$N$18), 2), "")), "")</f>
        <v/>
      </c>
      <c r="O405" s="586">
        <f>_xlfn.IFS(G405="ETAPA", SUMIFS(ValorTotalComD, Nivel, A405), G405="SUB-ETAPA", SUMIFS(ValorTotalComD, SubNivel, C405), TRUE, T405)</f>
        <v/>
      </c>
      <c r="P405" s="584">
        <f>IF(I405="", "", IFERROR(VLOOKUP(VALUE(I405), _BaseAbril2026, 5, 0), IFERROR(VLOOKUP(TEXT(I405, "@"), _BaseAbril2026, 5, 0), "")))</f>
        <v/>
      </c>
      <c r="Q405" s="585">
        <f>IFERROR(IF(S405="BDI1", TRUNC(P405*(1+$R$18), 2),IF(S405="BDI2", TRUNC(P405*(1+$Q$18), 2), "")), "")</f>
        <v/>
      </c>
      <c r="R405" s="586">
        <f>_xlfn.IFS(G405="ETAPA", SUMIFS(ValorTotalSemD, Nivel, A405), G405="SUB-ETAPA", SUMIFS(ValorTotalSemD, SubNivel, C405), TRUE, U405)</f>
        <v/>
      </c>
      <c r="S405" s="587">
        <f>IF(G405="","",IF(OR(G405="etapa",G405="sub-etapa"),"",OFFSET(MCQ!M$20,ROW(M405)-ROW(M$20),0)))</f>
        <v/>
      </c>
      <c r="T405" s="588">
        <f>IFERROR(TRUNC(L405*N405,2),"")</f>
        <v/>
      </c>
      <c r="U405" s="589">
        <f>IFERROR(TRUNC(L405*Q405,2),"")</f>
        <v/>
      </c>
    </row>
    <row r="406">
      <c r="A406" s="18">
        <f>OFFSET(MCQ!A$20,ROW(A406)-ROW(A$20),0)</f>
        <v/>
      </c>
      <c r="B406" s="18">
        <f>OFFSET(MCQ!B$20,ROW(B406)-ROW(B$20),0)</f>
        <v/>
      </c>
      <c r="C406" s="18">
        <f>OFFSET(MCQ!C$20,ROW(C406)-ROW(C$20),0)</f>
        <v/>
      </c>
      <c r="D406" s="18">
        <f>OFFSET(MCQ!D$20,ROW(D406)-ROW(D$20),0)</f>
        <v/>
      </c>
      <c r="E406" s="18">
        <f>OFFSET(MCQ!E$20,ROW(E406)-ROW(E$20),0)</f>
        <v/>
      </c>
      <c r="F406" s="18" t="n"/>
      <c r="G406" s="233">
        <f>OFFSET(MCQ!G$20,ROW(G406)-ROW(G$20),0)</f>
        <v/>
      </c>
      <c r="H406" s="583">
        <f>IF(G406="","",OFFSET(MCQ!H$20,ROW(H406)-ROW(H$20),0))</f>
        <v/>
      </c>
      <c r="I406" s="24">
        <f>IF(G406="","",IF(OR(G406="etapa",G406="sub-etapa"),"",OFFSET(MCQ!I$20,ROW(I406)-ROW(I$20),0)))</f>
        <v/>
      </c>
      <c r="J406" s="25">
        <f>IF(G406="","",OFFSET(MCQ!J$20,ROW(J406)-ROW(J$20),0))</f>
        <v/>
      </c>
      <c r="K406" s="24">
        <f>IF(G406="","",IF(OR(G406="etapa",G406="sub-etapa"),"",OFFSET(MCQ!K$20,ROW(K406)-ROW(K$20),0)))</f>
        <v/>
      </c>
      <c r="L406" s="26">
        <f>IF(G406="","",IF(OR(G406="etapa",G406="sub-etapa"),"",TRUNC(OFFSET(MCQ!L$20,ROW(L406)-ROW(L$20),0),2)))</f>
        <v/>
      </c>
      <c r="M406" s="584">
        <f>IF(I406="", "", IFERROR(VLOOKUP(VALUE(I406), _BaseAbril2026, 4, 0), IFERROR(VLOOKUP(TEXT(I406, "@"), _BaseAbril2026, 4, 0), "")))</f>
        <v/>
      </c>
      <c r="N406" s="585">
        <f>IFERROR(IF(S406="BDI1", TRUNC(M406*(1+$O$18), 2),IF(S406="BDI2", TRUNC(M406*(1+$N$18), 2), "")), "")</f>
        <v/>
      </c>
      <c r="O406" s="586">
        <f>_xlfn.IFS(G406="ETAPA", SUMIFS(ValorTotalComD, Nivel, A406), G406="SUB-ETAPA", SUMIFS(ValorTotalComD, SubNivel, C406), TRUE, T406)</f>
        <v/>
      </c>
      <c r="P406" s="584">
        <f>IF(I406="", "", IFERROR(VLOOKUP(VALUE(I406), _BaseAbril2026, 5, 0), IFERROR(VLOOKUP(TEXT(I406, "@"), _BaseAbril2026, 5, 0), "")))</f>
        <v/>
      </c>
      <c r="Q406" s="585">
        <f>IFERROR(IF(S406="BDI1", TRUNC(P406*(1+$R$18), 2),IF(S406="BDI2", TRUNC(P406*(1+$Q$18), 2), "")), "")</f>
        <v/>
      </c>
      <c r="R406" s="586">
        <f>_xlfn.IFS(G406="ETAPA", SUMIFS(ValorTotalSemD, Nivel, A406), G406="SUB-ETAPA", SUMIFS(ValorTotalSemD, SubNivel, C406), TRUE, U406)</f>
        <v/>
      </c>
      <c r="S406" s="587">
        <f>IF(G406="","",IF(OR(G406="etapa",G406="sub-etapa"),"",OFFSET(MCQ!M$20,ROW(M406)-ROW(M$20),0)))</f>
        <v/>
      </c>
      <c r="T406" s="588">
        <f>IFERROR(TRUNC(L406*N406,2),"")</f>
        <v/>
      </c>
      <c r="U406" s="589">
        <f>IFERROR(TRUNC(L406*Q406,2),"")</f>
        <v/>
      </c>
    </row>
    <row r="407">
      <c r="A407" s="18">
        <f>OFFSET(MCQ!A$20,ROW(A407)-ROW(A$20),0)</f>
        <v/>
      </c>
      <c r="B407" s="18">
        <f>OFFSET(MCQ!B$20,ROW(B407)-ROW(B$20),0)</f>
        <v/>
      </c>
      <c r="C407" s="18">
        <f>OFFSET(MCQ!C$20,ROW(C407)-ROW(C$20),0)</f>
        <v/>
      </c>
      <c r="D407" s="18">
        <f>OFFSET(MCQ!D$20,ROW(D407)-ROW(D$20),0)</f>
        <v/>
      </c>
      <c r="E407" s="18">
        <f>OFFSET(MCQ!E$20,ROW(E407)-ROW(E$20),0)</f>
        <v/>
      </c>
      <c r="F407" s="18" t="n"/>
      <c r="G407" s="233">
        <f>OFFSET(MCQ!G$20,ROW(G407)-ROW(G$20),0)</f>
        <v/>
      </c>
      <c r="H407" s="583">
        <f>IF(G407="","",OFFSET(MCQ!H$20,ROW(H407)-ROW(H$20),0))</f>
        <v/>
      </c>
      <c r="I407" s="24">
        <f>IF(G407="","",IF(OR(G407="etapa",G407="sub-etapa"),"",OFFSET(MCQ!I$20,ROW(I407)-ROW(I$20),0)))</f>
        <v/>
      </c>
      <c r="J407" s="25">
        <f>IF(G407="","",OFFSET(MCQ!J$20,ROW(J407)-ROW(J$20),0))</f>
        <v/>
      </c>
      <c r="K407" s="24">
        <f>IF(G407="","",IF(OR(G407="etapa",G407="sub-etapa"),"",OFFSET(MCQ!K$20,ROW(K407)-ROW(K$20),0)))</f>
        <v/>
      </c>
      <c r="L407" s="26">
        <f>IF(G407="","",IF(OR(G407="etapa",G407="sub-etapa"),"",TRUNC(OFFSET(MCQ!L$20,ROW(L407)-ROW(L$20),0),2)))</f>
        <v/>
      </c>
      <c r="M407" s="584">
        <f>IF(I407="", "", IFERROR(VLOOKUP(VALUE(I407), _BaseAbril2026, 4, 0), IFERROR(VLOOKUP(TEXT(I407, "@"), _BaseAbril2026, 4, 0), "")))</f>
        <v/>
      </c>
      <c r="N407" s="585">
        <f>IFERROR(IF(S407="BDI1", TRUNC(M407*(1+$O$18), 2),IF(S407="BDI2", TRUNC(M407*(1+$N$18), 2), "")), "")</f>
        <v/>
      </c>
      <c r="O407" s="586">
        <f>_xlfn.IFS(G407="ETAPA", SUMIFS(ValorTotalComD, Nivel, A407), G407="SUB-ETAPA", SUMIFS(ValorTotalComD, SubNivel, C407), TRUE, T407)</f>
        <v/>
      </c>
      <c r="P407" s="584">
        <f>IF(I407="", "", IFERROR(VLOOKUP(VALUE(I407), _BaseAbril2026, 5, 0), IFERROR(VLOOKUP(TEXT(I407, "@"), _BaseAbril2026, 5, 0), "")))</f>
        <v/>
      </c>
      <c r="Q407" s="585">
        <f>IFERROR(IF(S407="BDI1", TRUNC(P407*(1+$R$18), 2),IF(S407="BDI2", TRUNC(P407*(1+$Q$18), 2), "")), "")</f>
        <v/>
      </c>
      <c r="R407" s="586">
        <f>_xlfn.IFS(G407="ETAPA", SUMIFS(ValorTotalSemD, Nivel, A407), G407="SUB-ETAPA", SUMIFS(ValorTotalSemD, SubNivel, C407), TRUE, U407)</f>
        <v/>
      </c>
      <c r="S407" s="587">
        <f>IF(G407="","",IF(OR(G407="etapa",G407="sub-etapa"),"",OFFSET(MCQ!M$20,ROW(M407)-ROW(M$20),0)))</f>
        <v/>
      </c>
      <c r="T407" s="588">
        <f>IFERROR(TRUNC(L407*N407,2),"")</f>
        <v/>
      </c>
      <c r="U407" s="589">
        <f>IFERROR(TRUNC(L407*Q407,2),"")</f>
        <v/>
      </c>
    </row>
    <row r="408">
      <c r="A408" s="18">
        <f>OFFSET(MCQ!A$20,ROW(A408)-ROW(A$20),0)</f>
        <v/>
      </c>
      <c r="B408" s="18">
        <f>OFFSET(MCQ!B$20,ROW(B408)-ROW(B$20),0)</f>
        <v/>
      </c>
      <c r="C408" s="18">
        <f>OFFSET(MCQ!C$20,ROW(C408)-ROW(C$20),0)</f>
        <v/>
      </c>
      <c r="D408" s="18">
        <f>OFFSET(MCQ!D$20,ROW(D408)-ROW(D$20),0)</f>
        <v/>
      </c>
      <c r="E408" s="18">
        <f>OFFSET(MCQ!E$20,ROW(E408)-ROW(E$20),0)</f>
        <v/>
      </c>
      <c r="F408" s="18" t="n"/>
      <c r="G408" s="233">
        <f>OFFSET(MCQ!G$20,ROW(G408)-ROW(G$20),0)</f>
        <v/>
      </c>
      <c r="H408" s="583">
        <f>IF(G408="","",OFFSET(MCQ!H$20,ROW(H408)-ROW(H$20),0))</f>
        <v/>
      </c>
      <c r="I408" s="24">
        <f>IF(G408="","",IF(OR(G408="etapa",G408="sub-etapa"),"",OFFSET(MCQ!I$20,ROW(I408)-ROW(I$20),0)))</f>
        <v/>
      </c>
      <c r="J408" s="25">
        <f>IF(G408="","",OFFSET(MCQ!J$20,ROW(J408)-ROW(J$20),0))</f>
        <v/>
      </c>
      <c r="K408" s="24">
        <f>IF(G408="","",IF(OR(G408="etapa",G408="sub-etapa"),"",OFFSET(MCQ!K$20,ROW(K408)-ROW(K$20),0)))</f>
        <v/>
      </c>
      <c r="L408" s="26">
        <f>IF(G408="","",IF(OR(G408="etapa",G408="sub-etapa"),"",TRUNC(OFFSET(MCQ!L$20,ROW(L408)-ROW(L$20),0),2)))</f>
        <v/>
      </c>
      <c r="M408" s="584">
        <f>IF(I408="", "", IFERROR(VLOOKUP(VALUE(I408), _BaseAbril2026, 4, 0), IFERROR(VLOOKUP(TEXT(I408, "@"), _BaseAbril2026, 4, 0), "")))</f>
        <v/>
      </c>
      <c r="N408" s="585">
        <f>IFERROR(IF(S408="BDI1", TRUNC(M408*(1+$O$18), 2),IF(S408="BDI2", TRUNC(M408*(1+$N$18), 2), "")), "")</f>
        <v/>
      </c>
      <c r="O408" s="586">
        <f>_xlfn.IFS(G408="ETAPA", SUMIFS(ValorTotalComD, Nivel, A408), G408="SUB-ETAPA", SUMIFS(ValorTotalComD, SubNivel, C408), TRUE, T408)</f>
        <v/>
      </c>
      <c r="P408" s="584">
        <f>IF(I408="", "", IFERROR(VLOOKUP(VALUE(I408), _BaseAbril2026, 5, 0), IFERROR(VLOOKUP(TEXT(I408, "@"), _BaseAbril2026, 5, 0), "")))</f>
        <v/>
      </c>
      <c r="Q408" s="585">
        <f>IFERROR(IF(S408="BDI1", TRUNC(P408*(1+$R$18), 2),IF(S408="BDI2", TRUNC(P408*(1+$Q$18), 2), "")), "")</f>
        <v/>
      </c>
      <c r="R408" s="586">
        <f>_xlfn.IFS(G408="ETAPA", SUMIFS(ValorTotalSemD, Nivel, A408), G408="SUB-ETAPA", SUMIFS(ValorTotalSemD, SubNivel, C408), TRUE, U408)</f>
        <v/>
      </c>
      <c r="S408" s="587">
        <f>IF(G408="","",IF(OR(G408="etapa",G408="sub-etapa"),"",OFFSET(MCQ!M$20,ROW(M408)-ROW(M$20),0)))</f>
        <v/>
      </c>
      <c r="T408" s="588">
        <f>IFERROR(TRUNC(L408*N408,2),"")</f>
        <v/>
      </c>
      <c r="U408" s="589">
        <f>IFERROR(TRUNC(L408*Q408,2),"")</f>
        <v/>
      </c>
    </row>
    <row r="409">
      <c r="A409" s="18">
        <f>OFFSET(MCQ!A$20,ROW(A409)-ROW(A$20),0)</f>
        <v/>
      </c>
      <c r="B409" s="18">
        <f>OFFSET(MCQ!B$20,ROW(B409)-ROW(B$20),0)</f>
        <v/>
      </c>
      <c r="C409" s="18">
        <f>OFFSET(MCQ!C$20,ROW(C409)-ROW(C$20),0)</f>
        <v/>
      </c>
      <c r="D409" s="18">
        <f>OFFSET(MCQ!D$20,ROW(D409)-ROW(D$20),0)</f>
        <v/>
      </c>
      <c r="E409" s="18">
        <f>OFFSET(MCQ!E$20,ROW(E409)-ROW(E$20),0)</f>
        <v/>
      </c>
      <c r="F409" s="18" t="n"/>
      <c r="G409" s="233">
        <f>OFFSET(MCQ!G$20,ROW(G409)-ROW(G$20),0)</f>
        <v/>
      </c>
      <c r="H409" s="583">
        <f>IF(G409="","",OFFSET(MCQ!H$20,ROW(H409)-ROW(H$20),0))</f>
        <v/>
      </c>
      <c r="I409" s="24">
        <f>IF(G409="","",IF(OR(G409="etapa",G409="sub-etapa"),"",OFFSET(MCQ!I$20,ROW(I409)-ROW(I$20),0)))</f>
        <v/>
      </c>
      <c r="J409" s="25">
        <f>IF(G409="","",OFFSET(MCQ!J$20,ROW(J409)-ROW(J$20),0))</f>
        <v/>
      </c>
      <c r="K409" s="24">
        <f>IF(G409="","",IF(OR(G409="etapa",G409="sub-etapa"),"",OFFSET(MCQ!K$20,ROW(K409)-ROW(K$20),0)))</f>
        <v/>
      </c>
      <c r="L409" s="26">
        <f>IF(G409="","",IF(OR(G409="etapa",G409="sub-etapa"),"",TRUNC(OFFSET(MCQ!L$20,ROW(L409)-ROW(L$20),0),2)))</f>
        <v/>
      </c>
      <c r="M409" s="584">
        <f>IF(I409="", "", IFERROR(VLOOKUP(VALUE(I409), _BaseAbril2026, 4, 0), IFERROR(VLOOKUP(TEXT(I409, "@"), _BaseAbril2026, 4, 0), "")))</f>
        <v/>
      </c>
      <c r="N409" s="585">
        <f>IFERROR(IF(S409="BDI1", TRUNC(M409*(1+$O$18), 2),IF(S409="BDI2", TRUNC(M409*(1+$N$18), 2), "")), "")</f>
        <v/>
      </c>
      <c r="O409" s="586">
        <f>_xlfn.IFS(G409="ETAPA", SUMIFS(ValorTotalComD, Nivel, A409), G409="SUB-ETAPA", SUMIFS(ValorTotalComD, SubNivel, C409), TRUE, T409)</f>
        <v/>
      </c>
      <c r="P409" s="584">
        <f>IF(I409="", "", IFERROR(VLOOKUP(VALUE(I409), _BaseAbril2026, 5, 0), IFERROR(VLOOKUP(TEXT(I409, "@"), _BaseAbril2026, 5, 0), "")))</f>
        <v/>
      </c>
      <c r="Q409" s="585">
        <f>IFERROR(IF(S409="BDI1", TRUNC(P409*(1+$R$18), 2),IF(S409="BDI2", TRUNC(P409*(1+$Q$18), 2), "")), "")</f>
        <v/>
      </c>
      <c r="R409" s="586">
        <f>_xlfn.IFS(G409="ETAPA", SUMIFS(ValorTotalSemD, Nivel, A409), G409="SUB-ETAPA", SUMIFS(ValorTotalSemD, SubNivel, C409), TRUE, U409)</f>
        <v/>
      </c>
      <c r="S409" s="587">
        <f>IF(G409="","",IF(OR(G409="etapa",G409="sub-etapa"),"",OFFSET(MCQ!M$20,ROW(M409)-ROW(M$20),0)))</f>
        <v/>
      </c>
      <c r="T409" s="588">
        <f>IFERROR(TRUNC(L409*N409,2),"")</f>
        <v/>
      </c>
      <c r="U409" s="589">
        <f>IFERROR(TRUNC(L409*Q409,2),"")</f>
        <v/>
      </c>
    </row>
    <row r="410">
      <c r="A410" s="18">
        <f>OFFSET(MCQ!A$20,ROW(A410)-ROW(A$20),0)</f>
        <v/>
      </c>
      <c r="B410" s="18">
        <f>OFFSET(MCQ!B$20,ROW(B410)-ROW(B$20),0)</f>
        <v/>
      </c>
      <c r="C410" s="18">
        <f>OFFSET(MCQ!C$20,ROW(C410)-ROW(C$20),0)</f>
        <v/>
      </c>
      <c r="D410" s="18">
        <f>OFFSET(MCQ!D$20,ROW(D410)-ROW(D$20),0)</f>
        <v/>
      </c>
      <c r="E410" s="18">
        <f>OFFSET(MCQ!E$20,ROW(E410)-ROW(E$20),0)</f>
        <v/>
      </c>
      <c r="F410" s="18" t="n"/>
      <c r="G410" s="233">
        <f>OFFSET(MCQ!G$20,ROW(G410)-ROW(G$20),0)</f>
        <v/>
      </c>
      <c r="H410" s="583">
        <f>IF(G410="","",OFFSET(MCQ!H$20,ROW(H410)-ROW(H$20),0))</f>
        <v/>
      </c>
      <c r="I410" s="24">
        <f>IF(G410="","",IF(OR(G410="etapa",G410="sub-etapa"),"",OFFSET(MCQ!I$20,ROW(I410)-ROW(I$20),0)))</f>
        <v/>
      </c>
      <c r="J410" s="25">
        <f>IF(G410="","",OFFSET(MCQ!J$20,ROW(J410)-ROW(J$20),0))</f>
        <v/>
      </c>
      <c r="K410" s="24">
        <f>IF(G410="","",IF(OR(G410="etapa",G410="sub-etapa"),"",OFFSET(MCQ!K$20,ROW(K410)-ROW(K$20),0)))</f>
        <v/>
      </c>
      <c r="L410" s="26">
        <f>IF(G410="","",IF(OR(G410="etapa",G410="sub-etapa"),"",TRUNC(OFFSET(MCQ!L$20,ROW(L410)-ROW(L$20),0),2)))</f>
        <v/>
      </c>
      <c r="M410" s="584">
        <f>IF(I410="", "", IFERROR(VLOOKUP(VALUE(I410), _BaseAbril2026, 4, 0), IFERROR(VLOOKUP(TEXT(I410, "@"), _BaseAbril2026, 4, 0), "")))</f>
        <v/>
      </c>
      <c r="N410" s="585">
        <f>IFERROR(IF(S410="BDI1", TRUNC(M410*(1+$O$18), 2),IF(S410="BDI2", TRUNC(M410*(1+$N$18), 2), "")), "")</f>
        <v/>
      </c>
      <c r="O410" s="586">
        <f>_xlfn.IFS(G410="ETAPA", SUMIFS(ValorTotalComD, Nivel, A410), G410="SUB-ETAPA", SUMIFS(ValorTotalComD, SubNivel, C410), TRUE, T410)</f>
        <v/>
      </c>
      <c r="P410" s="584">
        <f>IF(I410="", "", IFERROR(VLOOKUP(VALUE(I410), _BaseAbril2026, 5, 0), IFERROR(VLOOKUP(TEXT(I410, "@"), _BaseAbril2026, 5, 0), "")))</f>
        <v/>
      </c>
      <c r="Q410" s="585">
        <f>IFERROR(IF(S410="BDI1", TRUNC(P410*(1+$R$18), 2),IF(S410="BDI2", TRUNC(P410*(1+$Q$18), 2), "")), "")</f>
        <v/>
      </c>
      <c r="R410" s="586">
        <f>_xlfn.IFS(G410="ETAPA", SUMIFS(ValorTotalSemD, Nivel, A410), G410="SUB-ETAPA", SUMIFS(ValorTotalSemD, SubNivel, C410), TRUE, U410)</f>
        <v/>
      </c>
      <c r="S410" s="587">
        <f>IF(G410="","",IF(OR(G410="etapa",G410="sub-etapa"),"",OFFSET(MCQ!M$20,ROW(M410)-ROW(M$20),0)))</f>
        <v/>
      </c>
      <c r="T410" s="588">
        <f>IFERROR(TRUNC(L410*N410,2),"")</f>
        <v/>
      </c>
      <c r="U410" s="589">
        <f>IFERROR(TRUNC(L410*Q410,2),"")</f>
        <v/>
      </c>
    </row>
    <row r="411">
      <c r="A411" s="18">
        <f>OFFSET(MCQ!A$20,ROW(A411)-ROW(A$20),0)</f>
        <v/>
      </c>
      <c r="B411" s="18">
        <f>OFFSET(MCQ!B$20,ROW(B411)-ROW(B$20),0)</f>
        <v/>
      </c>
      <c r="C411" s="18">
        <f>OFFSET(MCQ!C$20,ROW(C411)-ROW(C$20),0)</f>
        <v/>
      </c>
      <c r="D411" s="18">
        <f>OFFSET(MCQ!D$20,ROW(D411)-ROW(D$20),0)</f>
        <v/>
      </c>
      <c r="E411" s="18">
        <f>OFFSET(MCQ!E$20,ROW(E411)-ROW(E$20),0)</f>
        <v/>
      </c>
      <c r="F411" s="18" t="n"/>
      <c r="G411" s="233">
        <f>OFFSET(MCQ!G$20,ROW(G411)-ROW(G$20),0)</f>
        <v/>
      </c>
      <c r="H411" s="583">
        <f>IF(G411="","",OFFSET(MCQ!H$20,ROW(H411)-ROW(H$20),0))</f>
        <v/>
      </c>
      <c r="I411" s="24">
        <f>IF(G411="","",IF(OR(G411="etapa",G411="sub-etapa"),"",OFFSET(MCQ!I$20,ROW(I411)-ROW(I$20),0)))</f>
        <v/>
      </c>
      <c r="J411" s="25">
        <f>IF(G411="","",OFFSET(MCQ!J$20,ROW(J411)-ROW(J$20),0))</f>
        <v/>
      </c>
      <c r="K411" s="24">
        <f>IF(G411="","",IF(OR(G411="etapa",G411="sub-etapa"),"",OFFSET(MCQ!K$20,ROW(K411)-ROW(K$20),0)))</f>
        <v/>
      </c>
      <c r="L411" s="26">
        <f>IF(G411="","",IF(OR(G411="etapa",G411="sub-etapa"),"",TRUNC(OFFSET(MCQ!L$20,ROW(L411)-ROW(L$20),0),2)))</f>
        <v/>
      </c>
      <c r="M411" s="584">
        <f>IF(I411="", "", IFERROR(VLOOKUP(VALUE(I411), _BaseAbril2026, 4, 0), IFERROR(VLOOKUP(TEXT(I411, "@"), _BaseAbril2026, 4, 0), "")))</f>
        <v/>
      </c>
      <c r="N411" s="585">
        <f>IFERROR(IF(S411="BDI1", TRUNC(M411*(1+$O$18), 2),IF(S411="BDI2", TRUNC(M411*(1+$N$18), 2), "")), "")</f>
        <v/>
      </c>
      <c r="O411" s="586">
        <f>_xlfn.IFS(G411="ETAPA", SUMIFS(ValorTotalComD, Nivel, A411), G411="SUB-ETAPA", SUMIFS(ValorTotalComD, SubNivel, C411), TRUE, T411)</f>
        <v/>
      </c>
      <c r="P411" s="584">
        <f>IF(I411="", "", IFERROR(VLOOKUP(VALUE(I411), _BaseAbril2026, 5, 0), IFERROR(VLOOKUP(TEXT(I411, "@"), _BaseAbril2026, 5, 0), "")))</f>
        <v/>
      </c>
      <c r="Q411" s="585">
        <f>IFERROR(IF(S411="BDI1", TRUNC(P411*(1+$R$18), 2),IF(S411="BDI2", TRUNC(P411*(1+$Q$18), 2), "")), "")</f>
        <v/>
      </c>
      <c r="R411" s="586">
        <f>_xlfn.IFS(G411="ETAPA", SUMIFS(ValorTotalSemD, Nivel, A411), G411="SUB-ETAPA", SUMIFS(ValorTotalSemD, SubNivel, C411), TRUE, U411)</f>
        <v/>
      </c>
      <c r="S411" s="587">
        <f>IF(G411="","",IF(OR(G411="etapa",G411="sub-etapa"),"",OFFSET(MCQ!M$20,ROW(M411)-ROW(M$20),0)))</f>
        <v/>
      </c>
      <c r="T411" s="588">
        <f>IFERROR(TRUNC(L411*N411,2),"")</f>
        <v/>
      </c>
      <c r="U411" s="589">
        <f>IFERROR(TRUNC(L411*Q411,2),"")</f>
        <v/>
      </c>
    </row>
    <row r="412">
      <c r="A412" s="18">
        <f>OFFSET(MCQ!A$20,ROW(A412)-ROW(A$20),0)</f>
        <v/>
      </c>
      <c r="B412" s="18">
        <f>OFFSET(MCQ!B$20,ROW(B412)-ROW(B$20),0)</f>
        <v/>
      </c>
      <c r="C412" s="18">
        <f>OFFSET(MCQ!C$20,ROW(C412)-ROW(C$20),0)</f>
        <v/>
      </c>
      <c r="D412" s="18">
        <f>OFFSET(MCQ!D$20,ROW(D412)-ROW(D$20),0)</f>
        <v/>
      </c>
      <c r="E412" s="18">
        <f>OFFSET(MCQ!E$20,ROW(E412)-ROW(E$20),0)</f>
        <v/>
      </c>
      <c r="F412" s="18" t="n"/>
      <c r="G412" s="233">
        <f>OFFSET(MCQ!G$20,ROW(G412)-ROW(G$20),0)</f>
        <v/>
      </c>
      <c r="H412" s="583">
        <f>IF(G412="","",OFFSET(MCQ!H$20,ROW(H412)-ROW(H$20),0))</f>
        <v/>
      </c>
      <c r="I412" s="24">
        <f>IF(G412="","",IF(OR(G412="etapa",G412="sub-etapa"),"",OFFSET(MCQ!I$20,ROW(I412)-ROW(I$20),0)))</f>
        <v/>
      </c>
      <c r="J412" s="25">
        <f>IF(G412="","",OFFSET(MCQ!J$20,ROW(J412)-ROW(J$20),0))</f>
        <v/>
      </c>
      <c r="K412" s="24">
        <f>IF(G412="","",IF(OR(G412="etapa",G412="sub-etapa"),"",OFFSET(MCQ!K$20,ROW(K412)-ROW(K$20),0)))</f>
        <v/>
      </c>
      <c r="L412" s="26">
        <f>IF(G412="","",IF(OR(G412="etapa",G412="sub-etapa"),"",TRUNC(OFFSET(MCQ!L$20,ROW(L412)-ROW(L$20),0),2)))</f>
        <v/>
      </c>
      <c r="M412" s="584">
        <f>IF(I412="", "", IFERROR(VLOOKUP(VALUE(I412), _BaseAbril2026, 4, 0), IFERROR(VLOOKUP(TEXT(I412, "@"), _BaseAbril2026, 4, 0), "")))</f>
        <v/>
      </c>
      <c r="N412" s="585">
        <f>IFERROR(IF(S412="BDI1", TRUNC(M412*(1+$O$18), 2),IF(S412="BDI2", TRUNC(M412*(1+$N$18), 2), "")), "")</f>
        <v/>
      </c>
      <c r="O412" s="586">
        <f>_xlfn.IFS(G412="ETAPA", SUMIFS(ValorTotalComD, Nivel, A412), G412="SUB-ETAPA", SUMIFS(ValorTotalComD, SubNivel, C412), TRUE, T412)</f>
        <v/>
      </c>
      <c r="P412" s="584">
        <f>IF(I412="", "", IFERROR(VLOOKUP(VALUE(I412), _BaseAbril2026, 5, 0), IFERROR(VLOOKUP(TEXT(I412, "@"), _BaseAbril2026, 5, 0), "")))</f>
        <v/>
      </c>
      <c r="Q412" s="585">
        <f>IFERROR(IF(S412="BDI1", TRUNC(P412*(1+$R$18), 2),IF(S412="BDI2", TRUNC(P412*(1+$Q$18), 2), "")), "")</f>
        <v/>
      </c>
      <c r="R412" s="586">
        <f>_xlfn.IFS(G412="ETAPA", SUMIFS(ValorTotalSemD, Nivel, A412), G412="SUB-ETAPA", SUMIFS(ValorTotalSemD, SubNivel, C412), TRUE, U412)</f>
        <v/>
      </c>
      <c r="S412" s="587">
        <f>IF(G412="","",IF(OR(G412="etapa",G412="sub-etapa"),"",OFFSET(MCQ!M$20,ROW(M412)-ROW(M$20),0)))</f>
        <v/>
      </c>
      <c r="T412" s="588">
        <f>IFERROR(TRUNC(L412*N412,2),"")</f>
        <v/>
      </c>
      <c r="U412" s="589">
        <f>IFERROR(TRUNC(L412*Q412,2),"")</f>
        <v/>
      </c>
    </row>
    <row r="413">
      <c r="A413" s="18">
        <f>OFFSET(MCQ!A$20,ROW(A413)-ROW(A$20),0)</f>
        <v/>
      </c>
      <c r="B413" s="18">
        <f>OFFSET(MCQ!B$20,ROW(B413)-ROW(B$20),0)</f>
        <v/>
      </c>
      <c r="C413" s="18">
        <f>OFFSET(MCQ!C$20,ROW(C413)-ROW(C$20),0)</f>
        <v/>
      </c>
      <c r="D413" s="18">
        <f>OFFSET(MCQ!D$20,ROW(D413)-ROW(D$20),0)</f>
        <v/>
      </c>
      <c r="E413" s="18">
        <f>OFFSET(MCQ!E$20,ROW(E413)-ROW(E$20),0)</f>
        <v/>
      </c>
      <c r="F413" s="18" t="n"/>
      <c r="G413" s="233">
        <f>OFFSET(MCQ!G$20,ROW(G413)-ROW(G$20),0)</f>
        <v/>
      </c>
      <c r="H413" s="583">
        <f>IF(G413="","",OFFSET(MCQ!H$20,ROW(H413)-ROW(H$20),0))</f>
        <v/>
      </c>
      <c r="I413" s="24">
        <f>IF(G413="","",IF(OR(G413="etapa",G413="sub-etapa"),"",OFFSET(MCQ!I$20,ROW(I413)-ROW(I$20),0)))</f>
        <v/>
      </c>
      <c r="J413" s="25">
        <f>IF(G413="","",OFFSET(MCQ!J$20,ROW(J413)-ROW(J$20),0))</f>
        <v/>
      </c>
      <c r="K413" s="24">
        <f>IF(G413="","",IF(OR(G413="etapa",G413="sub-etapa"),"",OFFSET(MCQ!K$20,ROW(K413)-ROW(K$20),0)))</f>
        <v/>
      </c>
      <c r="L413" s="26">
        <f>IF(G413="","",IF(OR(G413="etapa",G413="sub-etapa"),"",TRUNC(OFFSET(MCQ!L$20,ROW(L413)-ROW(L$20),0),2)))</f>
        <v/>
      </c>
      <c r="M413" s="584">
        <f>IF(I413="", "", IFERROR(VLOOKUP(VALUE(I413), _BaseAbril2026, 4, 0), IFERROR(VLOOKUP(TEXT(I413, "@"), _BaseAbril2026, 4, 0), "")))</f>
        <v/>
      </c>
      <c r="N413" s="585">
        <f>IFERROR(IF(S413="BDI1", TRUNC(M413*(1+$O$18), 2),IF(S413="BDI2", TRUNC(M413*(1+$N$18), 2), "")), "")</f>
        <v/>
      </c>
      <c r="O413" s="586">
        <f>_xlfn.IFS(G413="ETAPA", SUMIFS(ValorTotalComD, Nivel, A413), G413="SUB-ETAPA", SUMIFS(ValorTotalComD, SubNivel, C413), TRUE, T413)</f>
        <v/>
      </c>
      <c r="P413" s="584">
        <f>IF(I413="", "", IFERROR(VLOOKUP(VALUE(I413), _BaseAbril2026, 5, 0), IFERROR(VLOOKUP(TEXT(I413, "@"), _BaseAbril2026, 5, 0), "")))</f>
        <v/>
      </c>
      <c r="Q413" s="585">
        <f>IFERROR(IF(S413="BDI1", TRUNC(P413*(1+$R$18), 2),IF(S413="BDI2", TRUNC(P413*(1+$Q$18), 2), "")), "")</f>
        <v/>
      </c>
      <c r="R413" s="586">
        <f>_xlfn.IFS(G413="ETAPA", SUMIFS(ValorTotalSemD, Nivel, A413), G413="SUB-ETAPA", SUMIFS(ValorTotalSemD, SubNivel, C413), TRUE, U413)</f>
        <v/>
      </c>
      <c r="S413" s="587">
        <f>IF(G413="","",IF(OR(G413="etapa",G413="sub-etapa"),"",OFFSET(MCQ!M$20,ROW(M413)-ROW(M$20),0)))</f>
        <v/>
      </c>
      <c r="T413" s="588">
        <f>IFERROR(TRUNC(L413*N413,2),"")</f>
        <v/>
      </c>
      <c r="U413" s="589">
        <f>IFERROR(TRUNC(L413*Q413,2),"")</f>
        <v/>
      </c>
    </row>
    <row r="414">
      <c r="A414" s="18">
        <f>OFFSET(MCQ!A$20,ROW(A414)-ROW(A$20),0)</f>
        <v/>
      </c>
      <c r="B414" s="18">
        <f>OFFSET(MCQ!B$20,ROW(B414)-ROW(B$20),0)</f>
        <v/>
      </c>
      <c r="C414" s="18">
        <f>OFFSET(MCQ!C$20,ROW(C414)-ROW(C$20),0)</f>
        <v/>
      </c>
      <c r="D414" s="18">
        <f>OFFSET(MCQ!D$20,ROW(D414)-ROW(D$20),0)</f>
        <v/>
      </c>
      <c r="E414" s="18">
        <f>OFFSET(MCQ!E$20,ROW(E414)-ROW(E$20),0)</f>
        <v/>
      </c>
      <c r="F414" s="18" t="n"/>
      <c r="G414" s="233">
        <f>OFFSET(MCQ!G$20,ROW(G414)-ROW(G$20),0)</f>
        <v/>
      </c>
      <c r="H414" s="583">
        <f>IF(G414="","",OFFSET(MCQ!H$20,ROW(H414)-ROW(H$20),0))</f>
        <v/>
      </c>
      <c r="I414" s="24">
        <f>IF(G414="","",IF(OR(G414="etapa",G414="sub-etapa"),"",OFFSET(MCQ!I$20,ROW(I414)-ROW(I$20),0)))</f>
        <v/>
      </c>
      <c r="J414" s="25">
        <f>IF(G414="","",OFFSET(MCQ!J$20,ROW(J414)-ROW(J$20),0))</f>
        <v/>
      </c>
      <c r="K414" s="24">
        <f>IF(G414="","",IF(OR(G414="etapa",G414="sub-etapa"),"",OFFSET(MCQ!K$20,ROW(K414)-ROW(K$20),0)))</f>
        <v/>
      </c>
      <c r="L414" s="26">
        <f>IF(G414="","",IF(OR(G414="etapa",G414="sub-etapa"),"",TRUNC(OFFSET(MCQ!L$20,ROW(L414)-ROW(L$20),0),2)))</f>
        <v/>
      </c>
      <c r="M414" s="584">
        <f>IF(I414="", "", IFERROR(VLOOKUP(VALUE(I414), _BaseAbril2026, 4, 0), IFERROR(VLOOKUP(TEXT(I414, "@"), _BaseAbril2026, 4, 0), "")))</f>
        <v/>
      </c>
      <c r="N414" s="585">
        <f>IFERROR(IF(S414="BDI1", TRUNC(M414*(1+$O$18), 2),IF(S414="BDI2", TRUNC(M414*(1+$N$18), 2), "")), "")</f>
        <v/>
      </c>
      <c r="O414" s="586">
        <f>_xlfn.IFS(G414="ETAPA", SUMIFS(ValorTotalComD, Nivel, A414), G414="SUB-ETAPA", SUMIFS(ValorTotalComD, SubNivel, C414), TRUE, T414)</f>
        <v/>
      </c>
      <c r="P414" s="584">
        <f>IF(I414="", "", IFERROR(VLOOKUP(VALUE(I414), _BaseAbril2026, 5, 0), IFERROR(VLOOKUP(TEXT(I414, "@"), _BaseAbril2026, 5, 0), "")))</f>
        <v/>
      </c>
      <c r="Q414" s="585">
        <f>IFERROR(IF(S414="BDI1", TRUNC(P414*(1+$R$18), 2),IF(S414="BDI2", TRUNC(P414*(1+$Q$18), 2), "")), "")</f>
        <v/>
      </c>
      <c r="R414" s="586">
        <f>_xlfn.IFS(G414="ETAPA", SUMIFS(ValorTotalSemD, Nivel, A414), G414="SUB-ETAPA", SUMIFS(ValorTotalSemD, SubNivel, C414), TRUE, U414)</f>
        <v/>
      </c>
      <c r="S414" s="587">
        <f>IF(G414="","",IF(OR(G414="etapa",G414="sub-etapa"),"",OFFSET(MCQ!M$20,ROW(M414)-ROW(M$20),0)))</f>
        <v/>
      </c>
      <c r="T414" s="588">
        <f>IFERROR(TRUNC(L414*N414,2),"")</f>
        <v/>
      </c>
      <c r="U414" s="589">
        <f>IFERROR(TRUNC(L414*Q414,2),"")</f>
        <v/>
      </c>
    </row>
    <row r="415">
      <c r="A415" s="18">
        <f>OFFSET(MCQ!A$20,ROW(A415)-ROW(A$20),0)</f>
        <v/>
      </c>
      <c r="B415" s="18">
        <f>OFFSET(MCQ!B$20,ROW(B415)-ROW(B$20),0)</f>
        <v/>
      </c>
      <c r="C415" s="18">
        <f>OFFSET(MCQ!C$20,ROW(C415)-ROW(C$20),0)</f>
        <v/>
      </c>
      <c r="D415" s="18">
        <f>OFFSET(MCQ!D$20,ROW(D415)-ROW(D$20),0)</f>
        <v/>
      </c>
      <c r="E415" s="18">
        <f>OFFSET(MCQ!E$20,ROW(E415)-ROW(E$20),0)</f>
        <v/>
      </c>
      <c r="F415" s="18" t="n"/>
      <c r="G415" s="233">
        <f>OFFSET(MCQ!G$20,ROW(G415)-ROW(G$20),0)</f>
        <v/>
      </c>
      <c r="H415" s="583">
        <f>IF(G415="","",OFFSET(MCQ!H$20,ROW(H415)-ROW(H$20),0))</f>
        <v/>
      </c>
      <c r="I415" s="24">
        <f>IF(G415="","",IF(OR(G415="etapa",G415="sub-etapa"),"",OFFSET(MCQ!I$20,ROW(I415)-ROW(I$20),0)))</f>
        <v/>
      </c>
      <c r="J415" s="25">
        <f>IF(G415="","",OFFSET(MCQ!J$20,ROW(J415)-ROW(J$20),0))</f>
        <v/>
      </c>
      <c r="K415" s="24">
        <f>IF(G415="","",IF(OR(G415="etapa",G415="sub-etapa"),"",OFFSET(MCQ!K$20,ROW(K415)-ROW(K$20),0)))</f>
        <v/>
      </c>
      <c r="L415" s="26">
        <f>IF(G415="","",IF(OR(G415="etapa",G415="sub-etapa"),"",TRUNC(OFFSET(MCQ!L$20,ROW(L415)-ROW(L$20),0),2)))</f>
        <v/>
      </c>
      <c r="M415" s="584">
        <f>IF(I415="", "", IFERROR(VLOOKUP(VALUE(I415), _BaseAbril2026, 4, 0), IFERROR(VLOOKUP(TEXT(I415, "@"), _BaseAbril2026, 4, 0), "")))</f>
        <v/>
      </c>
      <c r="N415" s="585">
        <f>IFERROR(IF(S415="BDI1", TRUNC(M415*(1+$O$18), 2),IF(S415="BDI2", TRUNC(M415*(1+$N$18), 2), "")), "")</f>
        <v/>
      </c>
      <c r="O415" s="586">
        <f>_xlfn.IFS(G415="ETAPA", SUMIFS(ValorTotalComD, Nivel, A415), G415="SUB-ETAPA", SUMIFS(ValorTotalComD, SubNivel, C415), TRUE, T415)</f>
        <v/>
      </c>
      <c r="P415" s="584">
        <f>IF(I415="", "", IFERROR(VLOOKUP(VALUE(I415), _BaseAbril2026, 5, 0), IFERROR(VLOOKUP(TEXT(I415, "@"), _BaseAbril2026, 5, 0), "")))</f>
        <v/>
      </c>
      <c r="Q415" s="585">
        <f>IFERROR(IF(S415="BDI1", TRUNC(P415*(1+$R$18), 2),IF(S415="BDI2", TRUNC(P415*(1+$Q$18), 2), "")), "")</f>
        <v/>
      </c>
      <c r="R415" s="586">
        <f>_xlfn.IFS(G415="ETAPA", SUMIFS(ValorTotalSemD, Nivel, A415), G415="SUB-ETAPA", SUMIFS(ValorTotalSemD, SubNivel, C415), TRUE, U415)</f>
        <v/>
      </c>
      <c r="S415" s="587">
        <f>IF(G415="","",IF(OR(G415="etapa",G415="sub-etapa"),"",OFFSET(MCQ!M$20,ROW(M415)-ROW(M$20),0)))</f>
        <v/>
      </c>
      <c r="T415" s="588">
        <f>IFERROR(TRUNC(L415*N415,2),"")</f>
        <v/>
      </c>
      <c r="U415" s="589">
        <f>IFERROR(TRUNC(L415*Q415,2),"")</f>
        <v/>
      </c>
    </row>
    <row r="416">
      <c r="A416" s="18">
        <f>OFFSET(MCQ!A$20,ROW(A416)-ROW(A$20),0)</f>
        <v/>
      </c>
      <c r="B416" s="18">
        <f>OFFSET(MCQ!B$20,ROW(B416)-ROW(B$20),0)</f>
        <v/>
      </c>
      <c r="C416" s="18">
        <f>OFFSET(MCQ!C$20,ROW(C416)-ROW(C$20),0)</f>
        <v/>
      </c>
      <c r="D416" s="18">
        <f>OFFSET(MCQ!D$20,ROW(D416)-ROW(D$20),0)</f>
        <v/>
      </c>
      <c r="E416" s="18">
        <f>OFFSET(MCQ!E$20,ROW(E416)-ROW(E$20),0)</f>
        <v/>
      </c>
      <c r="F416" s="18" t="n"/>
      <c r="G416" s="233">
        <f>OFFSET(MCQ!G$20,ROW(G416)-ROW(G$20),0)</f>
        <v/>
      </c>
      <c r="H416" s="583">
        <f>IF(G416="","",OFFSET(MCQ!H$20,ROW(H416)-ROW(H$20),0))</f>
        <v/>
      </c>
      <c r="I416" s="24">
        <f>IF(G416="","",IF(OR(G416="etapa",G416="sub-etapa"),"",OFFSET(MCQ!I$20,ROW(I416)-ROW(I$20),0)))</f>
        <v/>
      </c>
      <c r="J416" s="25">
        <f>IF(G416="","",OFFSET(MCQ!J$20,ROW(J416)-ROW(J$20),0))</f>
        <v/>
      </c>
      <c r="K416" s="24">
        <f>IF(G416="","",IF(OR(G416="etapa",G416="sub-etapa"),"",OFFSET(MCQ!K$20,ROW(K416)-ROW(K$20),0)))</f>
        <v/>
      </c>
      <c r="L416" s="26">
        <f>IF(G416="","",IF(OR(G416="etapa",G416="sub-etapa"),"",TRUNC(OFFSET(MCQ!L$20,ROW(L416)-ROW(L$20),0),2)))</f>
        <v/>
      </c>
      <c r="M416" s="584">
        <f>IF(I416="", "", IFERROR(VLOOKUP(VALUE(I416), _BaseAbril2026, 4, 0), IFERROR(VLOOKUP(TEXT(I416, "@"), _BaseAbril2026, 4, 0), "")))</f>
        <v/>
      </c>
      <c r="N416" s="585">
        <f>IFERROR(IF(S416="BDI1", TRUNC(M416*(1+$O$18), 2),IF(S416="BDI2", TRUNC(M416*(1+$N$18), 2), "")), "")</f>
        <v/>
      </c>
      <c r="O416" s="586">
        <f>_xlfn.IFS(G416="ETAPA", SUMIFS(ValorTotalComD, Nivel, A416), G416="SUB-ETAPA", SUMIFS(ValorTotalComD, SubNivel, C416), TRUE, T416)</f>
        <v/>
      </c>
      <c r="P416" s="584">
        <f>IF(I416="", "", IFERROR(VLOOKUP(VALUE(I416), _BaseAbril2026, 5, 0), IFERROR(VLOOKUP(TEXT(I416, "@"), _BaseAbril2026, 5, 0), "")))</f>
        <v/>
      </c>
      <c r="Q416" s="585">
        <f>IFERROR(IF(S416="BDI1", TRUNC(P416*(1+$R$18), 2),IF(S416="BDI2", TRUNC(P416*(1+$Q$18), 2), "")), "")</f>
        <v/>
      </c>
      <c r="R416" s="586">
        <f>_xlfn.IFS(G416="ETAPA", SUMIFS(ValorTotalSemD, Nivel, A416), G416="SUB-ETAPA", SUMIFS(ValorTotalSemD, SubNivel, C416), TRUE, U416)</f>
        <v/>
      </c>
      <c r="S416" s="587">
        <f>IF(G416="","",IF(OR(G416="etapa",G416="sub-etapa"),"",OFFSET(MCQ!M$20,ROW(M416)-ROW(M$20),0)))</f>
        <v/>
      </c>
      <c r="T416" s="588">
        <f>IFERROR(TRUNC(L416*N416,2),"")</f>
        <v/>
      </c>
      <c r="U416" s="589">
        <f>IFERROR(TRUNC(L416*Q416,2),"")</f>
        <v/>
      </c>
    </row>
    <row r="417">
      <c r="A417" s="18">
        <f>OFFSET(MCQ!A$20,ROW(A417)-ROW(A$20),0)</f>
        <v/>
      </c>
      <c r="B417" s="18">
        <f>OFFSET(MCQ!B$20,ROW(B417)-ROW(B$20),0)</f>
        <v/>
      </c>
      <c r="C417" s="18">
        <f>OFFSET(MCQ!C$20,ROW(C417)-ROW(C$20),0)</f>
        <v/>
      </c>
      <c r="D417" s="18">
        <f>OFFSET(MCQ!D$20,ROW(D417)-ROW(D$20),0)</f>
        <v/>
      </c>
      <c r="E417" s="18">
        <f>OFFSET(MCQ!E$20,ROW(E417)-ROW(E$20),0)</f>
        <v/>
      </c>
      <c r="F417" s="18" t="n"/>
      <c r="G417" s="233">
        <f>OFFSET(MCQ!G$20,ROW(G417)-ROW(G$20),0)</f>
        <v/>
      </c>
      <c r="H417" s="583">
        <f>IF(G417="","",OFFSET(MCQ!H$20,ROW(H417)-ROW(H$20),0))</f>
        <v/>
      </c>
      <c r="I417" s="24">
        <f>IF(G417="","",IF(OR(G417="etapa",G417="sub-etapa"),"",OFFSET(MCQ!I$20,ROW(I417)-ROW(I$20),0)))</f>
        <v/>
      </c>
      <c r="J417" s="25">
        <f>IF(G417="","",OFFSET(MCQ!J$20,ROW(J417)-ROW(J$20),0))</f>
        <v/>
      </c>
      <c r="K417" s="24">
        <f>IF(G417="","",IF(OR(G417="etapa",G417="sub-etapa"),"",OFFSET(MCQ!K$20,ROW(K417)-ROW(K$20),0)))</f>
        <v/>
      </c>
      <c r="L417" s="26">
        <f>IF(G417="","",IF(OR(G417="etapa",G417="sub-etapa"),"",TRUNC(OFFSET(MCQ!L$20,ROW(L417)-ROW(L$20),0),2)))</f>
        <v/>
      </c>
      <c r="M417" s="584">
        <f>IF(I417="", "", IFERROR(VLOOKUP(VALUE(I417), _BaseAbril2026, 4, 0), IFERROR(VLOOKUP(TEXT(I417, "@"), _BaseAbril2026, 4, 0), "")))</f>
        <v/>
      </c>
      <c r="N417" s="585">
        <f>IFERROR(IF(S417="BDI1", TRUNC(M417*(1+$O$18), 2),IF(S417="BDI2", TRUNC(M417*(1+$N$18), 2), "")), "")</f>
        <v/>
      </c>
      <c r="O417" s="586">
        <f>_xlfn.IFS(G417="ETAPA", SUMIFS(ValorTotalComD, Nivel, A417), G417="SUB-ETAPA", SUMIFS(ValorTotalComD, SubNivel, C417), TRUE, T417)</f>
        <v/>
      </c>
      <c r="P417" s="584">
        <f>IF(I417="", "", IFERROR(VLOOKUP(VALUE(I417), _BaseAbril2026, 5, 0), IFERROR(VLOOKUP(TEXT(I417, "@"), _BaseAbril2026, 5, 0), "")))</f>
        <v/>
      </c>
      <c r="Q417" s="585">
        <f>IFERROR(IF(S417="BDI1", TRUNC(P417*(1+$R$18), 2),IF(S417="BDI2", TRUNC(P417*(1+$Q$18), 2), "")), "")</f>
        <v/>
      </c>
      <c r="R417" s="586">
        <f>_xlfn.IFS(G417="ETAPA", SUMIFS(ValorTotalSemD, Nivel, A417), G417="SUB-ETAPA", SUMIFS(ValorTotalSemD, SubNivel, C417), TRUE, U417)</f>
        <v/>
      </c>
      <c r="S417" s="587">
        <f>IF(G417="","",IF(OR(G417="etapa",G417="sub-etapa"),"",OFFSET(MCQ!M$20,ROW(M417)-ROW(M$20),0)))</f>
        <v/>
      </c>
      <c r="T417" s="588">
        <f>IFERROR(TRUNC(L417*N417,2),"")</f>
        <v/>
      </c>
      <c r="U417" s="589">
        <f>IFERROR(TRUNC(L417*Q417,2),"")</f>
        <v/>
      </c>
    </row>
    <row r="418">
      <c r="A418" s="18">
        <f>OFFSET(MCQ!A$20,ROW(A418)-ROW(A$20),0)</f>
        <v/>
      </c>
      <c r="B418" s="18">
        <f>OFFSET(MCQ!B$20,ROW(B418)-ROW(B$20),0)</f>
        <v/>
      </c>
      <c r="C418" s="18">
        <f>OFFSET(MCQ!C$20,ROW(C418)-ROW(C$20),0)</f>
        <v/>
      </c>
      <c r="D418" s="18">
        <f>OFFSET(MCQ!D$20,ROW(D418)-ROW(D$20),0)</f>
        <v/>
      </c>
      <c r="E418" s="18">
        <f>OFFSET(MCQ!E$20,ROW(E418)-ROW(E$20),0)</f>
        <v/>
      </c>
      <c r="F418" s="18" t="n"/>
      <c r="G418" s="233">
        <f>OFFSET(MCQ!G$20,ROW(G418)-ROW(G$20),0)</f>
        <v/>
      </c>
      <c r="H418" s="583">
        <f>IF(G418="","",OFFSET(MCQ!H$20,ROW(H418)-ROW(H$20),0))</f>
        <v/>
      </c>
      <c r="I418" s="24">
        <f>IF(G418="","",IF(OR(G418="etapa",G418="sub-etapa"),"",OFFSET(MCQ!I$20,ROW(I418)-ROW(I$20),0)))</f>
        <v/>
      </c>
      <c r="J418" s="25">
        <f>IF(G418="","",OFFSET(MCQ!J$20,ROW(J418)-ROW(J$20),0))</f>
        <v/>
      </c>
      <c r="K418" s="24">
        <f>IF(G418="","",IF(OR(G418="etapa",G418="sub-etapa"),"",OFFSET(MCQ!K$20,ROW(K418)-ROW(K$20),0)))</f>
        <v/>
      </c>
      <c r="L418" s="26">
        <f>IF(G418="","",IF(OR(G418="etapa",G418="sub-etapa"),"",TRUNC(OFFSET(MCQ!L$20,ROW(L418)-ROW(L$20),0),2)))</f>
        <v/>
      </c>
      <c r="M418" s="584">
        <f>IF(I418="", "", IFERROR(VLOOKUP(VALUE(I418), _BaseAbril2026, 4, 0), IFERROR(VLOOKUP(TEXT(I418, "@"), _BaseAbril2026, 4, 0), "")))</f>
        <v/>
      </c>
      <c r="N418" s="585">
        <f>IFERROR(IF(S418="BDI1", TRUNC(M418*(1+$O$18), 2),IF(S418="BDI2", TRUNC(M418*(1+$N$18), 2), "")), "")</f>
        <v/>
      </c>
      <c r="O418" s="586">
        <f>_xlfn.IFS(G418="ETAPA", SUMIFS(ValorTotalComD, Nivel, A418), G418="SUB-ETAPA", SUMIFS(ValorTotalComD, SubNivel, C418), TRUE, T418)</f>
        <v/>
      </c>
      <c r="P418" s="584">
        <f>IF(I418="", "", IFERROR(VLOOKUP(VALUE(I418), _BaseAbril2026, 5, 0), IFERROR(VLOOKUP(TEXT(I418, "@"), _BaseAbril2026, 5, 0), "")))</f>
        <v/>
      </c>
      <c r="Q418" s="585">
        <f>IFERROR(IF(S418="BDI1", TRUNC(P418*(1+$R$18), 2),IF(S418="BDI2", TRUNC(P418*(1+$Q$18), 2), "")), "")</f>
        <v/>
      </c>
      <c r="R418" s="586">
        <f>_xlfn.IFS(G418="ETAPA", SUMIFS(ValorTotalSemD, Nivel, A418), G418="SUB-ETAPA", SUMIFS(ValorTotalSemD, SubNivel, C418), TRUE, U418)</f>
        <v/>
      </c>
      <c r="S418" s="587">
        <f>IF(G418="","",IF(OR(G418="etapa",G418="sub-etapa"),"",OFFSET(MCQ!M$20,ROW(M418)-ROW(M$20),0)))</f>
        <v/>
      </c>
      <c r="T418" s="588">
        <f>IFERROR(TRUNC(L418*N418,2),"")</f>
        <v/>
      </c>
      <c r="U418" s="589">
        <f>IFERROR(TRUNC(L418*Q418,2),"")</f>
        <v/>
      </c>
    </row>
    <row r="419">
      <c r="A419" s="18">
        <f>OFFSET(MCQ!A$20,ROW(A419)-ROW(A$20),0)</f>
        <v/>
      </c>
      <c r="B419" s="18">
        <f>OFFSET(MCQ!B$20,ROW(B419)-ROW(B$20),0)</f>
        <v/>
      </c>
      <c r="C419" s="18">
        <f>OFFSET(MCQ!C$20,ROW(C419)-ROW(C$20),0)</f>
        <v/>
      </c>
      <c r="D419" s="18">
        <f>OFFSET(MCQ!D$20,ROW(D419)-ROW(D$20),0)</f>
        <v/>
      </c>
      <c r="E419" s="18">
        <f>OFFSET(MCQ!E$20,ROW(E419)-ROW(E$20),0)</f>
        <v/>
      </c>
      <c r="F419" s="18" t="n"/>
      <c r="G419" s="233">
        <f>OFFSET(MCQ!G$20,ROW(G419)-ROW(G$20),0)</f>
        <v/>
      </c>
      <c r="H419" s="583">
        <f>IF(G419="","",OFFSET(MCQ!H$20,ROW(H419)-ROW(H$20),0))</f>
        <v/>
      </c>
      <c r="I419" s="24">
        <f>IF(G419="","",IF(OR(G419="etapa",G419="sub-etapa"),"",OFFSET(MCQ!I$20,ROW(I419)-ROW(I$20),0)))</f>
        <v/>
      </c>
      <c r="J419" s="25">
        <f>IF(G419="","",OFFSET(MCQ!J$20,ROW(J419)-ROW(J$20),0))</f>
        <v/>
      </c>
      <c r="K419" s="24">
        <f>IF(G419="","",IF(OR(G419="etapa",G419="sub-etapa"),"",OFFSET(MCQ!K$20,ROW(K419)-ROW(K$20),0)))</f>
        <v/>
      </c>
      <c r="L419" s="26">
        <f>IF(G419="","",IF(OR(G419="etapa",G419="sub-etapa"),"",TRUNC(OFFSET(MCQ!L$20,ROW(L419)-ROW(L$20),0),2)))</f>
        <v/>
      </c>
      <c r="M419" s="584">
        <f>IF(I419="", "", IFERROR(VLOOKUP(VALUE(I419), _BaseAbril2026, 4, 0), IFERROR(VLOOKUP(TEXT(I419, "@"), _BaseAbril2026, 4, 0), "")))</f>
        <v/>
      </c>
      <c r="N419" s="585">
        <f>IFERROR(IF(S419="BDI1", TRUNC(M419*(1+$O$18), 2),IF(S419="BDI2", TRUNC(M419*(1+$N$18), 2), "")), "")</f>
        <v/>
      </c>
      <c r="O419" s="586">
        <f>_xlfn.IFS(G419="ETAPA", SUMIFS(ValorTotalComD, Nivel, A419), G419="SUB-ETAPA", SUMIFS(ValorTotalComD, SubNivel, C419), TRUE, T419)</f>
        <v/>
      </c>
      <c r="P419" s="584">
        <f>IF(I419="", "", IFERROR(VLOOKUP(VALUE(I419), _BaseAbril2026, 5, 0), IFERROR(VLOOKUP(TEXT(I419, "@"), _BaseAbril2026, 5, 0), "")))</f>
        <v/>
      </c>
      <c r="Q419" s="585">
        <f>IFERROR(IF(S419="BDI1", TRUNC(P419*(1+$R$18), 2),IF(S419="BDI2", TRUNC(P419*(1+$Q$18), 2), "")), "")</f>
        <v/>
      </c>
      <c r="R419" s="586">
        <f>_xlfn.IFS(G419="ETAPA", SUMIFS(ValorTotalSemD, Nivel, A419), G419="SUB-ETAPA", SUMIFS(ValorTotalSemD, SubNivel, C419), TRUE, U419)</f>
        <v/>
      </c>
      <c r="S419" s="587">
        <f>IF(G419="","",IF(OR(G419="etapa",G419="sub-etapa"),"",OFFSET(MCQ!M$20,ROW(M419)-ROW(M$20),0)))</f>
        <v/>
      </c>
      <c r="T419" s="588">
        <f>IFERROR(TRUNC(L419*N419,2),"")</f>
        <v/>
      </c>
      <c r="U419" s="589">
        <f>IFERROR(TRUNC(L419*Q419,2),"")</f>
        <v/>
      </c>
    </row>
    <row r="420">
      <c r="A420" s="18">
        <f>OFFSET(MCQ!A$20,ROW(A420)-ROW(A$20),0)</f>
        <v/>
      </c>
      <c r="B420" s="18">
        <f>OFFSET(MCQ!B$20,ROW(B420)-ROW(B$20),0)</f>
        <v/>
      </c>
      <c r="C420" s="18">
        <f>OFFSET(MCQ!C$20,ROW(C420)-ROW(C$20),0)</f>
        <v/>
      </c>
      <c r="D420" s="18">
        <f>OFFSET(MCQ!D$20,ROW(D420)-ROW(D$20),0)</f>
        <v/>
      </c>
      <c r="E420" s="18">
        <f>OFFSET(MCQ!E$20,ROW(E420)-ROW(E$20),0)</f>
        <v/>
      </c>
      <c r="F420" s="18" t="n"/>
      <c r="G420" s="233">
        <f>OFFSET(MCQ!G$20,ROW(G420)-ROW(G$20),0)</f>
        <v/>
      </c>
      <c r="H420" s="583">
        <f>IF(G420="","",OFFSET(MCQ!H$20,ROW(H420)-ROW(H$20),0))</f>
        <v/>
      </c>
      <c r="I420" s="24">
        <f>IF(G420="","",IF(OR(G420="etapa",G420="sub-etapa"),"",OFFSET(MCQ!I$20,ROW(I420)-ROW(I$20),0)))</f>
        <v/>
      </c>
      <c r="J420" s="25">
        <f>IF(G420="","",OFFSET(MCQ!J$20,ROW(J420)-ROW(J$20),0))</f>
        <v/>
      </c>
      <c r="K420" s="24">
        <f>IF(G420="","",IF(OR(G420="etapa",G420="sub-etapa"),"",OFFSET(MCQ!K$20,ROW(K420)-ROW(K$20),0)))</f>
        <v/>
      </c>
      <c r="L420" s="26">
        <f>IF(G420="","",IF(OR(G420="etapa",G420="sub-etapa"),"",TRUNC(OFFSET(MCQ!L$20,ROW(L420)-ROW(L$20),0),2)))</f>
        <v/>
      </c>
      <c r="M420" s="584">
        <f>IF(I420="", "", IFERROR(VLOOKUP(VALUE(I420), _BaseAbril2026, 4, 0), IFERROR(VLOOKUP(TEXT(I420, "@"), _BaseAbril2026, 4, 0), "")))</f>
        <v/>
      </c>
      <c r="N420" s="585">
        <f>IFERROR(IF(S420="BDI1", TRUNC(M420*(1+$O$18), 2),IF(S420="BDI2", TRUNC(M420*(1+$N$18), 2), "")), "")</f>
        <v/>
      </c>
      <c r="O420" s="586">
        <f>_xlfn.IFS(G420="ETAPA", SUMIFS(ValorTotalComD, Nivel, A420), G420="SUB-ETAPA", SUMIFS(ValorTotalComD, SubNivel, C420), TRUE, T420)</f>
        <v/>
      </c>
      <c r="P420" s="584">
        <f>IF(I420="", "", IFERROR(VLOOKUP(VALUE(I420), _BaseAbril2026, 5, 0), IFERROR(VLOOKUP(TEXT(I420, "@"), _BaseAbril2026, 5, 0), "")))</f>
        <v/>
      </c>
      <c r="Q420" s="585">
        <f>IFERROR(IF(S420="BDI1", TRUNC(P420*(1+$R$18), 2),IF(S420="BDI2", TRUNC(P420*(1+$Q$18), 2), "")), "")</f>
        <v/>
      </c>
      <c r="R420" s="586">
        <f>_xlfn.IFS(G420="ETAPA", SUMIFS(ValorTotalSemD, Nivel, A420), G420="SUB-ETAPA", SUMIFS(ValorTotalSemD, SubNivel, C420), TRUE, U420)</f>
        <v/>
      </c>
      <c r="S420" s="587">
        <f>IF(G420="","",IF(OR(G420="etapa",G420="sub-etapa"),"",OFFSET(MCQ!M$20,ROW(M420)-ROW(M$20),0)))</f>
        <v/>
      </c>
      <c r="T420" s="588">
        <f>IFERROR(TRUNC(L420*N420,2),"")</f>
        <v/>
      </c>
      <c r="U420" s="589">
        <f>IFERROR(TRUNC(L420*Q420,2),"")</f>
        <v/>
      </c>
    </row>
    <row r="421">
      <c r="A421" s="18">
        <f>OFFSET(MCQ!A$20,ROW(A421)-ROW(A$20),0)</f>
        <v/>
      </c>
      <c r="B421" s="18">
        <f>OFFSET(MCQ!B$20,ROW(B421)-ROW(B$20),0)</f>
        <v/>
      </c>
      <c r="C421" s="18">
        <f>OFFSET(MCQ!C$20,ROW(C421)-ROW(C$20),0)</f>
        <v/>
      </c>
      <c r="D421" s="18">
        <f>OFFSET(MCQ!D$20,ROW(D421)-ROW(D$20),0)</f>
        <v/>
      </c>
      <c r="E421" s="18">
        <f>OFFSET(MCQ!E$20,ROW(E421)-ROW(E$20),0)</f>
        <v/>
      </c>
      <c r="F421" s="18" t="n"/>
      <c r="G421" s="233">
        <f>OFFSET(MCQ!G$20,ROW(G421)-ROW(G$20),0)</f>
        <v/>
      </c>
      <c r="H421" s="583">
        <f>IF(G421="","",OFFSET(MCQ!H$20,ROW(H421)-ROW(H$20),0))</f>
        <v/>
      </c>
      <c r="I421" s="24">
        <f>IF(G421="","",IF(OR(G421="etapa",G421="sub-etapa"),"",OFFSET(MCQ!I$20,ROW(I421)-ROW(I$20),0)))</f>
        <v/>
      </c>
      <c r="J421" s="25">
        <f>IF(G421="","",OFFSET(MCQ!J$20,ROW(J421)-ROW(J$20),0))</f>
        <v/>
      </c>
      <c r="K421" s="24">
        <f>IF(G421="","",IF(OR(G421="etapa",G421="sub-etapa"),"",OFFSET(MCQ!K$20,ROW(K421)-ROW(K$20),0)))</f>
        <v/>
      </c>
      <c r="L421" s="26">
        <f>IF(G421="","",IF(OR(G421="etapa",G421="sub-etapa"),"",TRUNC(OFFSET(MCQ!L$20,ROW(L421)-ROW(L$20),0),2)))</f>
        <v/>
      </c>
      <c r="M421" s="584">
        <f>IF(I421="", "", IFERROR(VLOOKUP(VALUE(I421), _BaseAbril2026, 4, 0), IFERROR(VLOOKUP(TEXT(I421, "@"), _BaseAbril2026, 4, 0), "")))</f>
        <v/>
      </c>
      <c r="N421" s="585">
        <f>IFERROR(IF(S421="BDI1", TRUNC(M421*(1+$O$18), 2),IF(S421="BDI2", TRUNC(M421*(1+$N$18), 2), "")), "")</f>
        <v/>
      </c>
      <c r="O421" s="586">
        <f>_xlfn.IFS(G421="ETAPA", SUMIFS(ValorTotalComD, Nivel, A421), G421="SUB-ETAPA", SUMIFS(ValorTotalComD, SubNivel, C421), TRUE, T421)</f>
        <v/>
      </c>
      <c r="P421" s="584">
        <f>IF(I421="", "", IFERROR(VLOOKUP(VALUE(I421), _BaseAbril2026, 5, 0), IFERROR(VLOOKUP(TEXT(I421, "@"), _BaseAbril2026, 5, 0), "")))</f>
        <v/>
      </c>
      <c r="Q421" s="585">
        <f>IFERROR(IF(S421="BDI1", TRUNC(P421*(1+$R$18), 2),IF(S421="BDI2", TRUNC(P421*(1+$Q$18), 2), "")), "")</f>
        <v/>
      </c>
      <c r="R421" s="586">
        <f>_xlfn.IFS(G421="ETAPA", SUMIFS(ValorTotalSemD, Nivel, A421), G421="SUB-ETAPA", SUMIFS(ValorTotalSemD, SubNivel, C421), TRUE, U421)</f>
        <v/>
      </c>
      <c r="S421" s="587">
        <f>IF(G421="","",IF(OR(G421="etapa",G421="sub-etapa"),"",OFFSET(MCQ!M$20,ROW(M421)-ROW(M$20),0)))</f>
        <v/>
      </c>
      <c r="T421" s="588">
        <f>IFERROR(TRUNC(L421*N421,2),"")</f>
        <v/>
      </c>
      <c r="U421" s="589">
        <f>IFERROR(TRUNC(L421*Q421,2),"")</f>
        <v/>
      </c>
    </row>
    <row r="422">
      <c r="A422" s="18">
        <f>OFFSET(MCQ!A$20,ROW(A422)-ROW(A$20),0)</f>
        <v/>
      </c>
      <c r="B422" s="18">
        <f>OFFSET(MCQ!B$20,ROW(B422)-ROW(B$20),0)</f>
        <v/>
      </c>
      <c r="C422" s="18">
        <f>OFFSET(MCQ!C$20,ROW(C422)-ROW(C$20),0)</f>
        <v/>
      </c>
      <c r="D422" s="18">
        <f>OFFSET(MCQ!D$20,ROW(D422)-ROW(D$20),0)</f>
        <v/>
      </c>
      <c r="E422" s="18">
        <f>OFFSET(MCQ!E$20,ROW(E422)-ROW(E$20),0)</f>
        <v/>
      </c>
      <c r="F422" s="18" t="n"/>
      <c r="G422" s="233">
        <f>OFFSET(MCQ!G$20,ROW(G422)-ROW(G$20),0)</f>
        <v/>
      </c>
      <c r="H422" s="583">
        <f>IF(G422="","",OFFSET(MCQ!H$20,ROW(H422)-ROW(H$20),0))</f>
        <v/>
      </c>
      <c r="I422" s="24">
        <f>IF(G422="","",IF(OR(G422="etapa",G422="sub-etapa"),"",OFFSET(MCQ!I$20,ROW(I422)-ROW(I$20),0)))</f>
        <v/>
      </c>
      <c r="J422" s="25">
        <f>IF(G422="","",OFFSET(MCQ!J$20,ROW(J422)-ROW(J$20),0))</f>
        <v/>
      </c>
      <c r="K422" s="24">
        <f>IF(G422="","",IF(OR(G422="etapa",G422="sub-etapa"),"",OFFSET(MCQ!K$20,ROW(K422)-ROW(K$20),0)))</f>
        <v/>
      </c>
      <c r="L422" s="26">
        <f>IF(G422="","",IF(OR(G422="etapa",G422="sub-etapa"),"",TRUNC(OFFSET(MCQ!L$20,ROW(L422)-ROW(L$20),0),2)))</f>
        <v/>
      </c>
      <c r="M422" s="584">
        <f>IF(I422="", "", IFERROR(VLOOKUP(VALUE(I422), _BaseAbril2026, 4, 0), IFERROR(VLOOKUP(TEXT(I422, "@"), _BaseAbril2026, 4, 0), "")))</f>
        <v/>
      </c>
      <c r="N422" s="585">
        <f>IFERROR(IF(S422="BDI1", TRUNC(M422*(1+$O$18), 2),IF(S422="BDI2", TRUNC(M422*(1+$N$18), 2), "")), "")</f>
        <v/>
      </c>
      <c r="O422" s="586">
        <f>_xlfn.IFS(G422="ETAPA", SUMIFS(ValorTotalComD, Nivel, A422), G422="SUB-ETAPA", SUMIFS(ValorTotalComD, SubNivel, C422), TRUE, T422)</f>
        <v/>
      </c>
      <c r="P422" s="584">
        <f>IF(I422="", "", IFERROR(VLOOKUP(VALUE(I422), _BaseAbril2026, 5, 0), IFERROR(VLOOKUP(TEXT(I422, "@"), _BaseAbril2026, 5, 0), "")))</f>
        <v/>
      </c>
      <c r="Q422" s="585">
        <f>IFERROR(IF(S422="BDI1", TRUNC(P422*(1+$R$18), 2),IF(S422="BDI2", TRUNC(P422*(1+$Q$18), 2), "")), "")</f>
        <v/>
      </c>
      <c r="R422" s="586">
        <f>_xlfn.IFS(G422="ETAPA", SUMIFS(ValorTotalSemD, Nivel, A422), G422="SUB-ETAPA", SUMIFS(ValorTotalSemD, SubNivel, C422), TRUE, U422)</f>
        <v/>
      </c>
      <c r="S422" s="587">
        <f>IF(G422="","",IF(OR(G422="etapa",G422="sub-etapa"),"",OFFSET(MCQ!M$20,ROW(M422)-ROW(M$20),0)))</f>
        <v/>
      </c>
      <c r="T422" s="588">
        <f>IFERROR(TRUNC(L422*N422,2),"")</f>
        <v/>
      </c>
      <c r="U422" s="589">
        <f>IFERROR(TRUNC(L422*Q422,2),"")</f>
        <v/>
      </c>
    </row>
    <row r="423">
      <c r="A423" s="18">
        <f>OFFSET(MCQ!A$20,ROW(A423)-ROW(A$20),0)</f>
        <v/>
      </c>
      <c r="B423" s="18">
        <f>OFFSET(MCQ!B$20,ROW(B423)-ROW(B$20),0)</f>
        <v/>
      </c>
      <c r="C423" s="18">
        <f>OFFSET(MCQ!C$20,ROW(C423)-ROW(C$20),0)</f>
        <v/>
      </c>
      <c r="D423" s="18">
        <f>OFFSET(MCQ!D$20,ROW(D423)-ROW(D$20),0)</f>
        <v/>
      </c>
      <c r="E423" s="18">
        <f>OFFSET(MCQ!E$20,ROW(E423)-ROW(E$20),0)</f>
        <v/>
      </c>
      <c r="F423" s="18" t="n"/>
      <c r="G423" s="233">
        <f>OFFSET(MCQ!G$20,ROW(G423)-ROW(G$20),0)</f>
        <v/>
      </c>
      <c r="H423" s="583">
        <f>IF(G423="","",OFFSET(MCQ!H$20,ROW(H423)-ROW(H$20),0))</f>
        <v/>
      </c>
      <c r="I423" s="24">
        <f>IF(G423="","",IF(OR(G423="etapa",G423="sub-etapa"),"",OFFSET(MCQ!I$20,ROW(I423)-ROW(I$20),0)))</f>
        <v/>
      </c>
      <c r="J423" s="25">
        <f>IF(G423="","",OFFSET(MCQ!J$20,ROW(J423)-ROW(J$20),0))</f>
        <v/>
      </c>
      <c r="K423" s="24">
        <f>IF(G423="","",IF(OR(G423="etapa",G423="sub-etapa"),"",OFFSET(MCQ!K$20,ROW(K423)-ROW(K$20),0)))</f>
        <v/>
      </c>
      <c r="L423" s="26">
        <f>IF(G423="","",IF(OR(G423="etapa",G423="sub-etapa"),"",TRUNC(OFFSET(MCQ!L$20,ROW(L423)-ROW(L$20),0),2)))</f>
        <v/>
      </c>
      <c r="M423" s="584">
        <f>IF(I423="", "", IFERROR(VLOOKUP(VALUE(I423), _BaseAbril2026, 4, 0), IFERROR(VLOOKUP(TEXT(I423, "@"), _BaseAbril2026, 4, 0), "")))</f>
        <v/>
      </c>
      <c r="N423" s="585">
        <f>IFERROR(IF(S423="BDI1", TRUNC(M423*(1+$O$18), 2),IF(S423="BDI2", TRUNC(M423*(1+$N$18), 2), "")), "")</f>
        <v/>
      </c>
      <c r="O423" s="586">
        <f>_xlfn.IFS(G423="ETAPA", SUMIFS(ValorTotalComD, Nivel, A423), G423="SUB-ETAPA", SUMIFS(ValorTotalComD, SubNivel, C423), TRUE, T423)</f>
        <v/>
      </c>
      <c r="P423" s="584">
        <f>IF(I423="", "", IFERROR(VLOOKUP(VALUE(I423), _BaseAbril2026, 5, 0), IFERROR(VLOOKUP(TEXT(I423, "@"), _BaseAbril2026, 5, 0), "")))</f>
        <v/>
      </c>
      <c r="Q423" s="585">
        <f>IFERROR(IF(S423="BDI1", TRUNC(P423*(1+$R$18), 2),IF(S423="BDI2", TRUNC(P423*(1+$Q$18), 2), "")), "")</f>
        <v/>
      </c>
      <c r="R423" s="586">
        <f>_xlfn.IFS(G423="ETAPA", SUMIFS(ValorTotalSemD, Nivel, A423), G423="SUB-ETAPA", SUMIFS(ValorTotalSemD, SubNivel, C423), TRUE, U423)</f>
        <v/>
      </c>
      <c r="S423" s="587">
        <f>IF(G423="","",IF(OR(G423="etapa",G423="sub-etapa"),"",OFFSET(MCQ!M$20,ROW(M423)-ROW(M$20),0)))</f>
        <v/>
      </c>
      <c r="T423" s="588">
        <f>IFERROR(TRUNC(L423*N423,2),"")</f>
        <v/>
      </c>
      <c r="U423" s="589">
        <f>IFERROR(TRUNC(L423*Q423,2),"")</f>
        <v/>
      </c>
    </row>
    <row r="424">
      <c r="A424" s="18">
        <f>OFFSET(MCQ!A$20,ROW(A424)-ROW(A$20),0)</f>
        <v/>
      </c>
      <c r="B424" s="18">
        <f>OFFSET(MCQ!B$20,ROW(B424)-ROW(B$20),0)</f>
        <v/>
      </c>
      <c r="C424" s="18">
        <f>OFFSET(MCQ!C$20,ROW(C424)-ROW(C$20),0)</f>
        <v/>
      </c>
      <c r="D424" s="18">
        <f>OFFSET(MCQ!D$20,ROW(D424)-ROW(D$20),0)</f>
        <v/>
      </c>
      <c r="E424" s="18">
        <f>OFFSET(MCQ!E$20,ROW(E424)-ROW(E$20),0)</f>
        <v/>
      </c>
      <c r="F424" s="18" t="n"/>
      <c r="G424" s="233">
        <f>OFFSET(MCQ!G$20,ROW(G424)-ROW(G$20),0)</f>
        <v/>
      </c>
      <c r="H424" s="583">
        <f>IF(G424="","",OFFSET(MCQ!H$20,ROW(H424)-ROW(H$20),0))</f>
        <v/>
      </c>
      <c r="I424" s="24">
        <f>IF(G424="","",IF(OR(G424="etapa",G424="sub-etapa"),"",OFFSET(MCQ!I$20,ROW(I424)-ROW(I$20),0)))</f>
        <v/>
      </c>
      <c r="J424" s="25">
        <f>IF(G424="","",OFFSET(MCQ!J$20,ROW(J424)-ROW(J$20),0))</f>
        <v/>
      </c>
      <c r="K424" s="24">
        <f>IF(G424="","",IF(OR(G424="etapa",G424="sub-etapa"),"",OFFSET(MCQ!K$20,ROW(K424)-ROW(K$20),0)))</f>
        <v/>
      </c>
      <c r="L424" s="26">
        <f>IF(G424="","",IF(OR(G424="etapa",G424="sub-etapa"),"",TRUNC(OFFSET(MCQ!L$20,ROW(L424)-ROW(L$20),0),2)))</f>
        <v/>
      </c>
      <c r="M424" s="584">
        <f>IF(I424="", "", IFERROR(VLOOKUP(VALUE(I424), _BaseAbril2026, 4, 0), IFERROR(VLOOKUP(TEXT(I424, "@"), _BaseAbril2026, 4, 0), "")))</f>
        <v/>
      </c>
      <c r="N424" s="585">
        <f>IFERROR(IF(S424="BDI1", TRUNC(M424*(1+$O$18), 2),IF(S424="BDI2", TRUNC(M424*(1+$N$18), 2), "")), "")</f>
        <v/>
      </c>
      <c r="O424" s="586">
        <f>_xlfn.IFS(G424="ETAPA", SUMIFS(ValorTotalComD, Nivel, A424), G424="SUB-ETAPA", SUMIFS(ValorTotalComD, SubNivel, C424), TRUE, T424)</f>
        <v/>
      </c>
      <c r="P424" s="584">
        <f>IF(I424="", "", IFERROR(VLOOKUP(VALUE(I424), _BaseAbril2026, 5, 0), IFERROR(VLOOKUP(TEXT(I424, "@"), _BaseAbril2026, 5, 0), "")))</f>
        <v/>
      </c>
      <c r="Q424" s="585">
        <f>IFERROR(IF(S424="BDI1", TRUNC(P424*(1+$R$18), 2),IF(S424="BDI2", TRUNC(P424*(1+$Q$18), 2), "")), "")</f>
        <v/>
      </c>
      <c r="R424" s="586">
        <f>_xlfn.IFS(G424="ETAPA", SUMIFS(ValorTotalSemD, Nivel, A424), G424="SUB-ETAPA", SUMIFS(ValorTotalSemD, SubNivel, C424), TRUE, U424)</f>
        <v/>
      </c>
      <c r="S424" s="587">
        <f>IF(G424="","",IF(OR(G424="etapa",G424="sub-etapa"),"",OFFSET(MCQ!M$20,ROW(M424)-ROW(M$20),0)))</f>
        <v/>
      </c>
      <c r="T424" s="588">
        <f>IFERROR(TRUNC(L424*N424,2),"")</f>
        <v/>
      </c>
      <c r="U424" s="589">
        <f>IFERROR(TRUNC(L424*Q424,2),"")</f>
        <v/>
      </c>
    </row>
    <row r="425">
      <c r="A425" s="18">
        <f>OFFSET(MCQ!A$20,ROW(A425)-ROW(A$20),0)</f>
        <v/>
      </c>
      <c r="B425" s="18">
        <f>OFFSET(MCQ!B$20,ROW(B425)-ROW(B$20),0)</f>
        <v/>
      </c>
      <c r="C425" s="18">
        <f>OFFSET(MCQ!C$20,ROW(C425)-ROW(C$20),0)</f>
        <v/>
      </c>
      <c r="D425" s="18">
        <f>OFFSET(MCQ!D$20,ROW(D425)-ROW(D$20),0)</f>
        <v/>
      </c>
      <c r="E425" s="18">
        <f>OFFSET(MCQ!E$20,ROW(E425)-ROW(E$20),0)</f>
        <v/>
      </c>
      <c r="F425" s="18" t="n"/>
      <c r="G425" s="233">
        <f>OFFSET(MCQ!G$20,ROW(G425)-ROW(G$20),0)</f>
        <v/>
      </c>
      <c r="H425" s="583">
        <f>IF(G425="","",OFFSET(MCQ!H$20,ROW(H425)-ROW(H$20),0))</f>
        <v/>
      </c>
      <c r="I425" s="24">
        <f>IF(G425="","",IF(OR(G425="etapa",G425="sub-etapa"),"",OFFSET(MCQ!I$20,ROW(I425)-ROW(I$20),0)))</f>
        <v/>
      </c>
      <c r="J425" s="25">
        <f>IF(G425="","",OFFSET(MCQ!J$20,ROW(J425)-ROW(J$20),0))</f>
        <v/>
      </c>
      <c r="K425" s="24">
        <f>IF(G425="","",IF(OR(G425="etapa",G425="sub-etapa"),"",OFFSET(MCQ!K$20,ROW(K425)-ROW(K$20),0)))</f>
        <v/>
      </c>
      <c r="L425" s="26">
        <f>IF(G425="","",IF(OR(G425="etapa",G425="sub-etapa"),"",TRUNC(OFFSET(MCQ!L$20,ROW(L425)-ROW(L$20),0),2)))</f>
        <v/>
      </c>
      <c r="M425" s="584">
        <f>IF(I425="", "", IFERROR(VLOOKUP(VALUE(I425), _BaseAbril2026, 4, 0), IFERROR(VLOOKUP(TEXT(I425, "@"), _BaseAbril2026, 4, 0), "")))</f>
        <v/>
      </c>
      <c r="N425" s="585">
        <f>IFERROR(IF(S425="BDI1", TRUNC(M425*(1+$O$18), 2),IF(S425="BDI2", TRUNC(M425*(1+$N$18), 2), "")), "")</f>
        <v/>
      </c>
      <c r="O425" s="586">
        <f>_xlfn.IFS(G425="ETAPA", SUMIFS(ValorTotalComD, Nivel, A425), G425="SUB-ETAPA", SUMIFS(ValorTotalComD, SubNivel, C425), TRUE, T425)</f>
        <v/>
      </c>
      <c r="P425" s="584">
        <f>IF(I425="", "", IFERROR(VLOOKUP(VALUE(I425), _BaseAbril2026, 5, 0), IFERROR(VLOOKUP(TEXT(I425, "@"), _BaseAbril2026, 5, 0), "")))</f>
        <v/>
      </c>
      <c r="Q425" s="585">
        <f>IFERROR(IF(S425="BDI1", TRUNC(P425*(1+$R$18), 2),IF(S425="BDI2", TRUNC(P425*(1+$Q$18), 2), "")), "")</f>
        <v/>
      </c>
      <c r="R425" s="586">
        <f>_xlfn.IFS(G425="ETAPA", SUMIFS(ValorTotalSemD, Nivel, A425), G425="SUB-ETAPA", SUMIFS(ValorTotalSemD, SubNivel, C425), TRUE, U425)</f>
        <v/>
      </c>
      <c r="S425" s="587">
        <f>IF(G425="","",IF(OR(G425="etapa",G425="sub-etapa"),"",OFFSET(MCQ!M$20,ROW(M425)-ROW(M$20),0)))</f>
        <v/>
      </c>
      <c r="T425" s="588">
        <f>IFERROR(TRUNC(L425*N425,2),"")</f>
        <v/>
      </c>
      <c r="U425" s="589">
        <f>IFERROR(TRUNC(L425*Q425,2),"")</f>
        <v/>
      </c>
    </row>
    <row r="426">
      <c r="A426" s="18">
        <f>OFFSET(MCQ!A$20,ROW(A426)-ROW(A$20),0)</f>
        <v/>
      </c>
      <c r="B426" s="18">
        <f>OFFSET(MCQ!B$20,ROW(B426)-ROW(B$20),0)</f>
        <v/>
      </c>
      <c r="C426" s="18">
        <f>OFFSET(MCQ!C$20,ROW(C426)-ROW(C$20),0)</f>
        <v/>
      </c>
      <c r="D426" s="18">
        <f>OFFSET(MCQ!D$20,ROW(D426)-ROW(D$20),0)</f>
        <v/>
      </c>
      <c r="E426" s="18">
        <f>OFFSET(MCQ!E$20,ROW(E426)-ROW(E$20),0)</f>
        <v/>
      </c>
      <c r="F426" s="18" t="n"/>
      <c r="G426" s="233">
        <f>OFFSET(MCQ!G$20,ROW(G426)-ROW(G$20),0)</f>
        <v/>
      </c>
      <c r="H426" s="583">
        <f>IF(G426="","",OFFSET(MCQ!H$20,ROW(H426)-ROW(H$20),0))</f>
        <v/>
      </c>
      <c r="I426" s="24">
        <f>IF(G426="","",IF(OR(G426="etapa",G426="sub-etapa"),"",OFFSET(MCQ!I$20,ROW(I426)-ROW(I$20),0)))</f>
        <v/>
      </c>
      <c r="J426" s="25">
        <f>IF(G426="","",OFFSET(MCQ!J$20,ROW(J426)-ROW(J$20),0))</f>
        <v/>
      </c>
      <c r="K426" s="24">
        <f>IF(G426="","",IF(OR(G426="etapa",G426="sub-etapa"),"",OFFSET(MCQ!K$20,ROW(K426)-ROW(K$20),0)))</f>
        <v/>
      </c>
      <c r="L426" s="26">
        <f>IF(G426="","",IF(OR(G426="etapa",G426="sub-etapa"),"",TRUNC(OFFSET(MCQ!L$20,ROW(L426)-ROW(L$20),0),2)))</f>
        <v/>
      </c>
      <c r="M426" s="584">
        <f>IF(I426="", "", IFERROR(VLOOKUP(VALUE(I426), _BaseAbril2026, 4, 0), IFERROR(VLOOKUP(TEXT(I426, "@"), _BaseAbril2026, 4, 0), "")))</f>
        <v/>
      </c>
      <c r="N426" s="585">
        <f>IFERROR(IF(S426="BDI1", TRUNC(M426*(1+$O$18), 2),IF(S426="BDI2", TRUNC(M426*(1+$N$18), 2), "")), "")</f>
        <v/>
      </c>
      <c r="O426" s="586">
        <f>_xlfn.IFS(G426="ETAPA", SUMIFS(ValorTotalComD, Nivel, A426), G426="SUB-ETAPA", SUMIFS(ValorTotalComD, SubNivel, C426), TRUE, T426)</f>
        <v/>
      </c>
      <c r="P426" s="584">
        <f>IF(I426="", "", IFERROR(VLOOKUP(VALUE(I426), _BaseAbril2026, 5, 0), IFERROR(VLOOKUP(TEXT(I426, "@"), _BaseAbril2026, 5, 0), "")))</f>
        <v/>
      </c>
      <c r="Q426" s="585">
        <f>IFERROR(IF(S426="BDI1", TRUNC(P426*(1+$R$18), 2),IF(S426="BDI2", TRUNC(P426*(1+$Q$18), 2), "")), "")</f>
        <v/>
      </c>
      <c r="R426" s="586">
        <f>_xlfn.IFS(G426="ETAPA", SUMIFS(ValorTotalSemD, Nivel, A426), G426="SUB-ETAPA", SUMIFS(ValorTotalSemD, SubNivel, C426), TRUE, U426)</f>
        <v/>
      </c>
      <c r="S426" s="587">
        <f>IF(G426="","",IF(OR(G426="etapa",G426="sub-etapa"),"",OFFSET(MCQ!M$20,ROW(M426)-ROW(M$20),0)))</f>
        <v/>
      </c>
      <c r="T426" s="588">
        <f>IFERROR(TRUNC(L426*N426,2),"")</f>
        <v/>
      </c>
      <c r="U426" s="589">
        <f>IFERROR(TRUNC(L426*Q426,2),"")</f>
        <v/>
      </c>
    </row>
    <row r="427">
      <c r="A427" s="18">
        <f>OFFSET(MCQ!A$20,ROW(A427)-ROW(A$20),0)</f>
        <v/>
      </c>
      <c r="B427" s="18">
        <f>OFFSET(MCQ!B$20,ROW(B427)-ROW(B$20),0)</f>
        <v/>
      </c>
      <c r="C427" s="18">
        <f>OFFSET(MCQ!C$20,ROW(C427)-ROW(C$20),0)</f>
        <v/>
      </c>
      <c r="D427" s="18">
        <f>OFFSET(MCQ!D$20,ROW(D427)-ROW(D$20),0)</f>
        <v/>
      </c>
      <c r="E427" s="18">
        <f>OFFSET(MCQ!E$20,ROW(E427)-ROW(E$20),0)</f>
        <v/>
      </c>
      <c r="F427" s="18" t="n"/>
      <c r="G427" s="233">
        <f>OFFSET(MCQ!G$20,ROW(G427)-ROW(G$20),0)</f>
        <v/>
      </c>
      <c r="H427" s="583">
        <f>IF(G427="","",OFFSET(MCQ!H$20,ROW(H427)-ROW(H$20),0))</f>
        <v/>
      </c>
      <c r="I427" s="24">
        <f>IF(G427="","",IF(OR(G427="etapa",G427="sub-etapa"),"",OFFSET(MCQ!I$20,ROW(I427)-ROW(I$20),0)))</f>
        <v/>
      </c>
      <c r="J427" s="25">
        <f>IF(G427="","",OFFSET(MCQ!J$20,ROW(J427)-ROW(J$20),0))</f>
        <v/>
      </c>
      <c r="K427" s="24">
        <f>IF(G427="","",IF(OR(G427="etapa",G427="sub-etapa"),"",OFFSET(MCQ!K$20,ROW(K427)-ROW(K$20),0)))</f>
        <v/>
      </c>
      <c r="L427" s="26">
        <f>IF(G427="","",IF(OR(G427="etapa",G427="sub-etapa"),"",TRUNC(OFFSET(MCQ!L$20,ROW(L427)-ROW(L$20),0),2)))</f>
        <v/>
      </c>
      <c r="M427" s="584">
        <f>IF(I427="", "", IFERROR(VLOOKUP(VALUE(I427), _BaseAbril2026, 4, 0), IFERROR(VLOOKUP(TEXT(I427, "@"), _BaseAbril2026, 4, 0), "")))</f>
        <v/>
      </c>
      <c r="N427" s="585">
        <f>IFERROR(IF(S427="BDI1", TRUNC(M427*(1+$O$18), 2),IF(S427="BDI2", TRUNC(M427*(1+$N$18), 2), "")), "")</f>
        <v/>
      </c>
      <c r="O427" s="586">
        <f>_xlfn.IFS(G427="ETAPA", SUMIFS(ValorTotalComD, Nivel, A427), G427="SUB-ETAPA", SUMIFS(ValorTotalComD, SubNivel, C427), TRUE, T427)</f>
        <v/>
      </c>
      <c r="P427" s="584">
        <f>IF(I427="", "", IFERROR(VLOOKUP(VALUE(I427), _BaseAbril2026, 5, 0), IFERROR(VLOOKUP(TEXT(I427, "@"), _BaseAbril2026, 5, 0), "")))</f>
        <v/>
      </c>
      <c r="Q427" s="585">
        <f>IFERROR(IF(S427="BDI1", TRUNC(P427*(1+$R$18), 2),IF(S427="BDI2", TRUNC(P427*(1+$Q$18), 2), "")), "")</f>
        <v/>
      </c>
      <c r="R427" s="586">
        <f>_xlfn.IFS(G427="ETAPA", SUMIFS(ValorTotalSemD, Nivel, A427), G427="SUB-ETAPA", SUMIFS(ValorTotalSemD, SubNivel, C427), TRUE, U427)</f>
        <v/>
      </c>
      <c r="S427" s="587">
        <f>IF(G427="","",IF(OR(G427="etapa",G427="sub-etapa"),"",OFFSET(MCQ!M$20,ROW(M427)-ROW(M$20),0)))</f>
        <v/>
      </c>
      <c r="T427" s="588">
        <f>IFERROR(TRUNC(L427*N427,2),"")</f>
        <v/>
      </c>
      <c r="U427" s="589">
        <f>IFERROR(TRUNC(L427*Q427,2),"")</f>
        <v/>
      </c>
    </row>
    <row r="428">
      <c r="A428" s="18">
        <f>OFFSET(MCQ!A$20,ROW(A428)-ROW(A$20),0)</f>
        <v/>
      </c>
      <c r="B428" s="18">
        <f>OFFSET(MCQ!B$20,ROW(B428)-ROW(B$20),0)</f>
        <v/>
      </c>
      <c r="C428" s="18">
        <f>OFFSET(MCQ!C$20,ROW(C428)-ROW(C$20),0)</f>
        <v/>
      </c>
      <c r="D428" s="18">
        <f>OFFSET(MCQ!D$20,ROW(D428)-ROW(D$20),0)</f>
        <v/>
      </c>
      <c r="E428" s="18">
        <f>OFFSET(MCQ!E$20,ROW(E428)-ROW(E$20),0)</f>
        <v/>
      </c>
      <c r="F428" s="18" t="n"/>
      <c r="G428" s="233">
        <f>OFFSET(MCQ!G$20,ROW(G428)-ROW(G$20),0)</f>
        <v/>
      </c>
      <c r="H428" s="583">
        <f>IF(G428="","",OFFSET(MCQ!H$20,ROW(H428)-ROW(H$20),0))</f>
        <v/>
      </c>
      <c r="I428" s="24">
        <f>IF(G428="","",IF(OR(G428="etapa",G428="sub-etapa"),"",OFFSET(MCQ!I$20,ROW(I428)-ROW(I$20),0)))</f>
        <v/>
      </c>
      <c r="J428" s="25">
        <f>IF(G428="","",OFFSET(MCQ!J$20,ROW(J428)-ROW(J$20),0))</f>
        <v/>
      </c>
      <c r="K428" s="24">
        <f>IF(G428="","",IF(OR(G428="etapa",G428="sub-etapa"),"",OFFSET(MCQ!K$20,ROW(K428)-ROW(K$20),0)))</f>
        <v/>
      </c>
      <c r="L428" s="26">
        <f>IF(G428="","",IF(OR(G428="etapa",G428="sub-etapa"),"",TRUNC(OFFSET(MCQ!L$20,ROW(L428)-ROW(L$20),0),2)))</f>
        <v/>
      </c>
      <c r="M428" s="584">
        <f>IF(I428="", "", IFERROR(VLOOKUP(VALUE(I428), _BaseAbril2026, 4, 0), IFERROR(VLOOKUP(TEXT(I428, "@"), _BaseAbril2026, 4, 0), "")))</f>
        <v/>
      </c>
      <c r="N428" s="585">
        <f>IFERROR(IF(S428="BDI1", TRUNC(M428*(1+$O$18), 2),IF(S428="BDI2", TRUNC(M428*(1+$N$18), 2), "")), "")</f>
        <v/>
      </c>
      <c r="O428" s="586">
        <f>_xlfn.IFS(G428="ETAPA", SUMIFS(ValorTotalComD, Nivel, A428), G428="SUB-ETAPA", SUMIFS(ValorTotalComD, SubNivel, C428), TRUE, T428)</f>
        <v/>
      </c>
      <c r="P428" s="584">
        <f>IF(I428="", "", IFERROR(VLOOKUP(VALUE(I428), _BaseAbril2026, 5, 0), IFERROR(VLOOKUP(TEXT(I428, "@"), _BaseAbril2026, 5, 0), "")))</f>
        <v/>
      </c>
      <c r="Q428" s="585">
        <f>IFERROR(IF(S428="BDI1", TRUNC(P428*(1+$R$18), 2),IF(S428="BDI2", TRUNC(P428*(1+$Q$18), 2), "")), "")</f>
        <v/>
      </c>
      <c r="R428" s="586">
        <f>_xlfn.IFS(G428="ETAPA", SUMIFS(ValorTotalSemD, Nivel, A428), G428="SUB-ETAPA", SUMIFS(ValorTotalSemD, SubNivel, C428), TRUE, U428)</f>
        <v/>
      </c>
      <c r="S428" s="587">
        <f>IF(G428="","",IF(OR(G428="etapa",G428="sub-etapa"),"",OFFSET(MCQ!M$20,ROW(M428)-ROW(M$20),0)))</f>
        <v/>
      </c>
      <c r="T428" s="588">
        <f>IFERROR(TRUNC(L428*N428,2),"")</f>
        <v/>
      </c>
      <c r="U428" s="589">
        <f>IFERROR(TRUNC(L428*Q428,2),"")</f>
        <v/>
      </c>
    </row>
    <row r="429">
      <c r="A429" s="18">
        <f>OFFSET(MCQ!A$20,ROW(A429)-ROW(A$20),0)</f>
        <v/>
      </c>
      <c r="B429" s="18">
        <f>OFFSET(MCQ!B$20,ROW(B429)-ROW(B$20),0)</f>
        <v/>
      </c>
      <c r="C429" s="18">
        <f>OFFSET(MCQ!C$20,ROW(C429)-ROW(C$20),0)</f>
        <v/>
      </c>
      <c r="D429" s="18">
        <f>OFFSET(MCQ!D$20,ROW(D429)-ROW(D$20),0)</f>
        <v/>
      </c>
      <c r="E429" s="18">
        <f>OFFSET(MCQ!E$20,ROW(E429)-ROW(E$20),0)</f>
        <v/>
      </c>
      <c r="F429" s="18" t="n"/>
      <c r="G429" s="233">
        <f>OFFSET(MCQ!G$20,ROW(G429)-ROW(G$20),0)</f>
        <v/>
      </c>
      <c r="H429" s="583">
        <f>IF(G429="","",OFFSET(MCQ!H$20,ROW(H429)-ROW(H$20),0))</f>
        <v/>
      </c>
      <c r="I429" s="24">
        <f>IF(G429="","",IF(OR(G429="etapa",G429="sub-etapa"),"",OFFSET(MCQ!I$20,ROW(I429)-ROW(I$20),0)))</f>
        <v/>
      </c>
      <c r="J429" s="25">
        <f>IF(G429="","",OFFSET(MCQ!J$20,ROW(J429)-ROW(J$20),0))</f>
        <v/>
      </c>
      <c r="K429" s="24">
        <f>IF(G429="","",IF(OR(G429="etapa",G429="sub-etapa"),"",OFFSET(MCQ!K$20,ROW(K429)-ROW(K$20),0)))</f>
        <v/>
      </c>
      <c r="L429" s="26">
        <f>IF(G429="","",IF(OR(G429="etapa",G429="sub-etapa"),"",TRUNC(OFFSET(MCQ!L$20,ROW(L429)-ROW(L$20),0),2)))</f>
        <v/>
      </c>
      <c r="M429" s="584">
        <f>IF(I429="", "", IFERROR(VLOOKUP(VALUE(I429), _BaseAbril2026, 4, 0), IFERROR(VLOOKUP(TEXT(I429, "@"), _BaseAbril2026, 4, 0), "")))</f>
        <v/>
      </c>
      <c r="N429" s="585">
        <f>IFERROR(IF(S429="BDI1", TRUNC(M429*(1+$O$18), 2),IF(S429="BDI2", TRUNC(M429*(1+$N$18), 2), "")), "")</f>
        <v/>
      </c>
      <c r="O429" s="586">
        <f>_xlfn.IFS(G429="ETAPA", SUMIFS(ValorTotalComD, Nivel, A429), G429="SUB-ETAPA", SUMIFS(ValorTotalComD, SubNivel, C429), TRUE, T429)</f>
        <v/>
      </c>
      <c r="P429" s="584">
        <f>IF(I429="", "", IFERROR(VLOOKUP(VALUE(I429), _BaseAbril2026, 5, 0), IFERROR(VLOOKUP(TEXT(I429, "@"), _BaseAbril2026, 5, 0), "")))</f>
        <v/>
      </c>
      <c r="Q429" s="585">
        <f>IFERROR(IF(S429="BDI1", TRUNC(P429*(1+$R$18), 2),IF(S429="BDI2", TRUNC(P429*(1+$Q$18), 2), "")), "")</f>
        <v/>
      </c>
      <c r="R429" s="586">
        <f>_xlfn.IFS(G429="ETAPA", SUMIFS(ValorTotalSemD, Nivel, A429), G429="SUB-ETAPA", SUMIFS(ValorTotalSemD, SubNivel, C429), TRUE, U429)</f>
        <v/>
      </c>
      <c r="S429" s="587">
        <f>IF(G429="","",IF(OR(G429="etapa",G429="sub-etapa"),"",OFFSET(MCQ!M$20,ROW(M429)-ROW(M$20),0)))</f>
        <v/>
      </c>
      <c r="T429" s="588">
        <f>IFERROR(TRUNC(L429*N429,2),"")</f>
        <v/>
      </c>
      <c r="U429" s="589">
        <f>IFERROR(TRUNC(L429*Q429,2),"")</f>
        <v/>
      </c>
    </row>
    <row r="430">
      <c r="A430" s="18">
        <f>OFFSET(MCQ!A$20,ROW(A430)-ROW(A$20),0)</f>
        <v/>
      </c>
      <c r="B430" s="18">
        <f>OFFSET(MCQ!B$20,ROW(B430)-ROW(B$20),0)</f>
        <v/>
      </c>
      <c r="C430" s="18">
        <f>OFFSET(MCQ!C$20,ROW(C430)-ROW(C$20),0)</f>
        <v/>
      </c>
      <c r="D430" s="18">
        <f>OFFSET(MCQ!D$20,ROW(D430)-ROW(D$20),0)</f>
        <v/>
      </c>
      <c r="E430" s="18">
        <f>OFFSET(MCQ!E$20,ROW(E430)-ROW(E$20),0)</f>
        <v/>
      </c>
      <c r="F430" s="18" t="n"/>
      <c r="G430" s="233">
        <f>OFFSET(MCQ!G$20,ROW(G430)-ROW(G$20),0)</f>
        <v/>
      </c>
      <c r="H430" s="583">
        <f>IF(G430="","",OFFSET(MCQ!H$20,ROW(H430)-ROW(H$20),0))</f>
        <v/>
      </c>
      <c r="I430" s="24">
        <f>IF(G430="","",IF(OR(G430="etapa",G430="sub-etapa"),"",OFFSET(MCQ!I$20,ROW(I430)-ROW(I$20),0)))</f>
        <v/>
      </c>
      <c r="J430" s="25">
        <f>IF(G430="","",OFFSET(MCQ!J$20,ROW(J430)-ROW(J$20),0))</f>
        <v/>
      </c>
      <c r="K430" s="24">
        <f>IF(G430="","",IF(OR(G430="etapa",G430="sub-etapa"),"",OFFSET(MCQ!K$20,ROW(K430)-ROW(K$20),0)))</f>
        <v/>
      </c>
      <c r="L430" s="26">
        <f>IF(G430="","",IF(OR(G430="etapa",G430="sub-etapa"),"",TRUNC(OFFSET(MCQ!L$20,ROW(L430)-ROW(L$20),0),2)))</f>
        <v/>
      </c>
      <c r="M430" s="584">
        <f>IF(I430="", "", IFERROR(VLOOKUP(VALUE(I430), _BaseAbril2026, 4, 0), IFERROR(VLOOKUP(TEXT(I430, "@"), _BaseAbril2026, 4, 0), "")))</f>
        <v/>
      </c>
      <c r="N430" s="585">
        <f>IFERROR(IF(S430="BDI1", TRUNC(M430*(1+$O$18), 2),IF(S430="BDI2", TRUNC(M430*(1+$N$18), 2), "")), "")</f>
        <v/>
      </c>
      <c r="O430" s="586">
        <f>_xlfn.IFS(G430="ETAPA", SUMIFS(ValorTotalComD, Nivel, A430), G430="SUB-ETAPA", SUMIFS(ValorTotalComD, SubNivel, C430), TRUE, T430)</f>
        <v/>
      </c>
      <c r="P430" s="584">
        <f>IF(I430="", "", IFERROR(VLOOKUP(VALUE(I430), _BaseAbril2026, 5, 0), IFERROR(VLOOKUP(TEXT(I430, "@"), _BaseAbril2026, 5, 0), "")))</f>
        <v/>
      </c>
      <c r="Q430" s="585">
        <f>IFERROR(IF(S430="BDI1", TRUNC(P430*(1+$R$18), 2),IF(S430="BDI2", TRUNC(P430*(1+$Q$18), 2), "")), "")</f>
        <v/>
      </c>
      <c r="R430" s="586">
        <f>_xlfn.IFS(G430="ETAPA", SUMIFS(ValorTotalSemD, Nivel, A430), G430="SUB-ETAPA", SUMIFS(ValorTotalSemD, SubNivel, C430), TRUE, U430)</f>
        <v/>
      </c>
      <c r="S430" s="587">
        <f>IF(G430="","",IF(OR(G430="etapa",G430="sub-etapa"),"",OFFSET(MCQ!M$20,ROW(M430)-ROW(M$20),0)))</f>
        <v/>
      </c>
      <c r="T430" s="588">
        <f>IFERROR(TRUNC(L430*N430,2),"")</f>
        <v/>
      </c>
      <c r="U430" s="589">
        <f>IFERROR(TRUNC(L430*Q430,2),"")</f>
        <v/>
      </c>
    </row>
    <row r="431">
      <c r="A431" s="18">
        <f>OFFSET(MCQ!A$20,ROW(A431)-ROW(A$20),0)</f>
        <v/>
      </c>
      <c r="B431" s="18">
        <f>OFFSET(MCQ!B$20,ROW(B431)-ROW(B$20),0)</f>
        <v/>
      </c>
      <c r="C431" s="18">
        <f>OFFSET(MCQ!C$20,ROW(C431)-ROW(C$20),0)</f>
        <v/>
      </c>
      <c r="D431" s="18">
        <f>OFFSET(MCQ!D$20,ROW(D431)-ROW(D$20),0)</f>
        <v/>
      </c>
      <c r="E431" s="18">
        <f>OFFSET(MCQ!E$20,ROW(E431)-ROW(E$20),0)</f>
        <v/>
      </c>
      <c r="F431" s="18" t="n"/>
      <c r="G431" s="233">
        <f>OFFSET(MCQ!G$20,ROW(G431)-ROW(G$20),0)</f>
        <v/>
      </c>
      <c r="H431" s="583">
        <f>IF(G431="","",OFFSET(MCQ!H$20,ROW(H431)-ROW(H$20),0))</f>
        <v/>
      </c>
      <c r="I431" s="24">
        <f>IF(G431="","",IF(OR(G431="etapa",G431="sub-etapa"),"",OFFSET(MCQ!I$20,ROW(I431)-ROW(I$20),0)))</f>
        <v/>
      </c>
      <c r="J431" s="25">
        <f>IF(G431="","",OFFSET(MCQ!J$20,ROW(J431)-ROW(J$20),0))</f>
        <v/>
      </c>
      <c r="K431" s="24">
        <f>IF(G431="","",IF(OR(G431="etapa",G431="sub-etapa"),"",OFFSET(MCQ!K$20,ROW(K431)-ROW(K$20),0)))</f>
        <v/>
      </c>
      <c r="L431" s="26">
        <f>IF(G431="","",IF(OR(G431="etapa",G431="sub-etapa"),"",TRUNC(OFFSET(MCQ!L$20,ROW(L431)-ROW(L$20),0),2)))</f>
        <v/>
      </c>
      <c r="M431" s="584">
        <f>IF(I431="", "", IFERROR(VLOOKUP(VALUE(I431), _BaseAbril2026, 4, 0), IFERROR(VLOOKUP(TEXT(I431, "@"), _BaseAbril2026, 4, 0), "")))</f>
        <v/>
      </c>
      <c r="N431" s="585">
        <f>IFERROR(IF(S431="BDI1", TRUNC(M431*(1+$O$18), 2),IF(S431="BDI2", TRUNC(M431*(1+$N$18), 2), "")), "")</f>
        <v/>
      </c>
      <c r="O431" s="586">
        <f>_xlfn.IFS(G431="ETAPA", SUMIFS(ValorTotalComD, Nivel, A431), G431="SUB-ETAPA", SUMIFS(ValorTotalComD, SubNivel, C431), TRUE, T431)</f>
        <v/>
      </c>
      <c r="P431" s="584">
        <f>IF(I431="", "", IFERROR(VLOOKUP(VALUE(I431), _BaseAbril2026, 5, 0), IFERROR(VLOOKUP(TEXT(I431, "@"), _BaseAbril2026, 5, 0), "")))</f>
        <v/>
      </c>
      <c r="Q431" s="585">
        <f>IFERROR(IF(S431="BDI1", TRUNC(P431*(1+$R$18), 2),IF(S431="BDI2", TRUNC(P431*(1+$Q$18), 2), "")), "")</f>
        <v/>
      </c>
      <c r="R431" s="586">
        <f>_xlfn.IFS(G431="ETAPA", SUMIFS(ValorTotalSemD, Nivel, A431), G431="SUB-ETAPA", SUMIFS(ValorTotalSemD, SubNivel, C431), TRUE, U431)</f>
        <v/>
      </c>
      <c r="S431" s="587">
        <f>IF(G431="","",IF(OR(G431="etapa",G431="sub-etapa"),"",OFFSET(MCQ!M$20,ROW(M431)-ROW(M$20),0)))</f>
        <v/>
      </c>
      <c r="T431" s="588">
        <f>IFERROR(TRUNC(L431*N431,2),"")</f>
        <v/>
      </c>
      <c r="U431" s="589">
        <f>IFERROR(TRUNC(L431*Q431,2),"")</f>
        <v/>
      </c>
    </row>
    <row r="432">
      <c r="A432" s="18">
        <f>OFFSET(MCQ!A$20,ROW(A432)-ROW(A$20),0)</f>
        <v/>
      </c>
      <c r="B432" s="18">
        <f>OFFSET(MCQ!B$20,ROW(B432)-ROW(B$20),0)</f>
        <v/>
      </c>
      <c r="C432" s="18">
        <f>OFFSET(MCQ!C$20,ROW(C432)-ROW(C$20),0)</f>
        <v/>
      </c>
      <c r="D432" s="18">
        <f>OFFSET(MCQ!D$20,ROW(D432)-ROW(D$20),0)</f>
        <v/>
      </c>
      <c r="E432" s="18">
        <f>OFFSET(MCQ!E$20,ROW(E432)-ROW(E$20),0)</f>
        <v/>
      </c>
      <c r="F432" s="18" t="n"/>
      <c r="G432" s="233">
        <f>OFFSET(MCQ!G$20,ROW(G432)-ROW(G$20),0)</f>
        <v/>
      </c>
      <c r="H432" s="583">
        <f>IF(G432="","",OFFSET(MCQ!H$20,ROW(H432)-ROW(H$20),0))</f>
        <v/>
      </c>
      <c r="I432" s="24">
        <f>IF(G432="","",IF(OR(G432="etapa",G432="sub-etapa"),"",OFFSET(MCQ!I$20,ROW(I432)-ROW(I$20),0)))</f>
        <v/>
      </c>
      <c r="J432" s="25">
        <f>IF(G432="","",OFFSET(MCQ!J$20,ROW(J432)-ROW(J$20),0))</f>
        <v/>
      </c>
      <c r="K432" s="24">
        <f>IF(G432="","",IF(OR(G432="etapa",G432="sub-etapa"),"",OFFSET(MCQ!K$20,ROW(K432)-ROW(K$20),0)))</f>
        <v/>
      </c>
      <c r="L432" s="26">
        <f>IF(G432="","",IF(OR(G432="etapa",G432="sub-etapa"),"",TRUNC(OFFSET(MCQ!L$20,ROW(L432)-ROW(L$20),0),2)))</f>
        <v/>
      </c>
      <c r="M432" s="584">
        <f>IF(I432="", "", IFERROR(VLOOKUP(VALUE(I432), _BaseAbril2026, 4, 0), IFERROR(VLOOKUP(TEXT(I432, "@"), _BaseAbril2026, 4, 0), "")))</f>
        <v/>
      </c>
      <c r="N432" s="585">
        <f>IFERROR(IF(S432="BDI1", TRUNC(M432*(1+$O$18), 2),IF(S432="BDI2", TRUNC(M432*(1+$N$18), 2), "")), "")</f>
        <v/>
      </c>
      <c r="O432" s="586">
        <f>_xlfn.IFS(G432="ETAPA", SUMIFS(ValorTotalComD, Nivel, A432), G432="SUB-ETAPA", SUMIFS(ValorTotalComD, SubNivel, C432), TRUE, T432)</f>
        <v/>
      </c>
      <c r="P432" s="584">
        <f>IF(I432="", "", IFERROR(VLOOKUP(VALUE(I432), _BaseAbril2026, 5, 0), IFERROR(VLOOKUP(TEXT(I432, "@"), _BaseAbril2026, 5, 0), "")))</f>
        <v/>
      </c>
      <c r="Q432" s="585">
        <f>IFERROR(IF(S432="BDI1", TRUNC(P432*(1+$R$18), 2),IF(S432="BDI2", TRUNC(P432*(1+$Q$18), 2), "")), "")</f>
        <v/>
      </c>
      <c r="R432" s="586">
        <f>_xlfn.IFS(G432="ETAPA", SUMIFS(ValorTotalSemD, Nivel, A432), G432="SUB-ETAPA", SUMIFS(ValorTotalSemD, SubNivel, C432), TRUE, U432)</f>
        <v/>
      </c>
      <c r="S432" s="587">
        <f>IF(G432="","",IF(OR(G432="etapa",G432="sub-etapa"),"",OFFSET(MCQ!M$20,ROW(M432)-ROW(M$20),0)))</f>
        <v/>
      </c>
      <c r="T432" s="588">
        <f>IFERROR(TRUNC(L432*N432,2),"")</f>
        <v/>
      </c>
      <c r="U432" s="589">
        <f>IFERROR(TRUNC(L432*Q432,2),"")</f>
        <v/>
      </c>
    </row>
    <row r="433">
      <c r="A433" s="18">
        <f>OFFSET(MCQ!A$20,ROW(A433)-ROW(A$20),0)</f>
        <v/>
      </c>
      <c r="B433" s="18">
        <f>OFFSET(MCQ!B$20,ROW(B433)-ROW(B$20),0)</f>
        <v/>
      </c>
      <c r="C433" s="18">
        <f>OFFSET(MCQ!C$20,ROW(C433)-ROW(C$20),0)</f>
        <v/>
      </c>
      <c r="D433" s="18">
        <f>OFFSET(MCQ!D$20,ROW(D433)-ROW(D$20),0)</f>
        <v/>
      </c>
      <c r="E433" s="18">
        <f>OFFSET(MCQ!E$20,ROW(E433)-ROW(E$20),0)</f>
        <v/>
      </c>
      <c r="F433" s="18" t="n"/>
      <c r="G433" s="233">
        <f>OFFSET(MCQ!G$20,ROW(G433)-ROW(G$20),0)</f>
        <v/>
      </c>
      <c r="H433" s="583">
        <f>IF(G433="","",OFFSET(MCQ!H$20,ROW(H433)-ROW(H$20),0))</f>
        <v/>
      </c>
      <c r="I433" s="24">
        <f>IF(G433="","",IF(OR(G433="etapa",G433="sub-etapa"),"",OFFSET(MCQ!I$20,ROW(I433)-ROW(I$20),0)))</f>
        <v/>
      </c>
      <c r="J433" s="25">
        <f>IF(G433="","",OFFSET(MCQ!J$20,ROW(J433)-ROW(J$20),0))</f>
        <v/>
      </c>
      <c r="K433" s="24">
        <f>IF(G433="","",IF(OR(G433="etapa",G433="sub-etapa"),"",OFFSET(MCQ!K$20,ROW(K433)-ROW(K$20),0)))</f>
        <v/>
      </c>
      <c r="L433" s="26">
        <f>IF(G433="","",IF(OR(G433="etapa",G433="sub-etapa"),"",TRUNC(OFFSET(MCQ!L$20,ROW(L433)-ROW(L$20),0),2)))</f>
        <v/>
      </c>
      <c r="M433" s="584">
        <f>IF(I433="", "", IFERROR(VLOOKUP(VALUE(I433), _BaseAbril2026, 4, 0), IFERROR(VLOOKUP(TEXT(I433, "@"), _BaseAbril2026, 4, 0), "")))</f>
        <v/>
      </c>
      <c r="N433" s="585">
        <f>IFERROR(IF(S433="BDI1", TRUNC(M433*(1+$O$18), 2),IF(S433="BDI2", TRUNC(M433*(1+$N$18), 2), "")), "")</f>
        <v/>
      </c>
      <c r="O433" s="586">
        <f>_xlfn.IFS(G433="ETAPA", SUMIFS(ValorTotalComD, Nivel, A433), G433="SUB-ETAPA", SUMIFS(ValorTotalComD, SubNivel, C433), TRUE, T433)</f>
        <v/>
      </c>
      <c r="P433" s="584">
        <f>IF(I433="", "", IFERROR(VLOOKUP(VALUE(I433), _BaseAbril2026, 5, 0), IFERROR(VLOOKUP(TEXT(I433, "@"), _BaseAbril2026, 5, 0), "")))</f>
        <v/>
      </c>
      <c r="Q433" s="585">
        <f>IFERROR(IF(S433="BDI1", TRUNC(P433*(1+$R$18), 2),IF(S433="BDI2", TRUNC(P433*(1+$Q$18), 2), "")), "")</f>
        <v/>
      </c>
      <c r="R433" s="586">
        <f>_xlfn.IFS(G433="ETAPA", SUMIFS(ValorTotalSemD, Nivel, A433), G433="SUB-ETAPA", SUMIFS(ValorTotalSemD, SubNivel, C433), TRUE, U433)</f>
        <v/>
      </c>
      <c r="S433" s="587">
        <f>IF(G433="","",IF(OR(G433="etapa",G433="sub-etapa"),"",OFFSET(MCQ!M$20,ROW(M433)-ROW(M$20),0)))</f>
        <v/>
      </c>
      <c r="T433" s="588">
        <f>IFERROR(TRUNC(L433*N433,2),"")</f>
        <v/>
      </c>
      <c r="U433" s="589">
        <f>IFERROR(TRUNC(L433*Q433,2),"")</f>
        <v/>
      </c>
    </row>
    <row r="434">
      <c r="A434" s="18">
        <f>OFFSET(MCQ!A$20,ROW(A434)-ROW(A$20),0)</f>
        <v/>
      </c>
      <c r="B434" s="18">
        <f>OFFSET(MCQ!B$20,ROW(B434)-ROW(B$20),0)</f>
        <v/>
      </c>
      <c r="C434" s="18">
        <f>OFFSET(MCQ!C$20,ROW(C434)-ROW(C$20),0)</f>
        <v/>
      </c>
      <c r="D434" s="18">
        <f>OFFSET(MCQ!D$20,ROW(D434)-ROW(D$20),0)</f>
        <v/>
      </c>
      <c r="E434" s="18">
        <f>OFFSET(MCQ!E$20,ROW(E434)-ROW(E$20),0)</f>
        <v/>
      </c>
      <c r="F434" s="18" t="n"/>
      <c r="G434" s="233">
        <f>OFFSET(MCQ!G$20,ROW(G434)-ROW(G$20),0)</f>
        <v/>
      </c>
      <c r="H434" s="583">
        <f>IF(G434="","",OFFSET(MCQ!H$20,ROW(H434)-ROW(H$20),0))</f>
        <v/>
      </c>
      <c r="I434" s="24">
        <f>IF(G434="","",IF(OR(G434="etapa",G434="sub-etapa"),"",OFFSET(MCQ!I$20,ROW(I434)-ROW(I$20),0)))</f>
        <v/>
      </c>
      <c r="J434" s="25">
        <f>IF(G434="","",OFFSET(MCQ!J$20,ROW(J434)-ROW(J$20),0))</f>
        <v/>
      </c>
      <c r="K434" s="24">
        <f>IF(G434="","",IF(OR(G434="etapa",G434="sub-etapa"),"",OFFSET(MCQ!K$20,ROW(K434)-ROW(K$20),0)))</f>
        <v/>
      </c>
      <c r="L434" s="26">
        <f>IF(G434="","",IF(OR(G434="etapa",G434="sub-etapa"),"",TRUNC(OFFSET(MCQ!L$20,ROW(L434)-ROW(L$20),0),2)))</f>
        <v/>
      </c>
      <c r="M434" s="584">
        <f>IF(I434="", "", IFERROR(VLOOKUP(VALUE(I434), _BaseAbril2026, 4, 0), IFERROR(VLOOKUP(TEXT(I434, "@"), _BaseAbril2026, 4, 0), "")))</f>
        <v/>
      </c>
      <c r="N434" s="585">
        <f>IFERROR(IF(S434="BDI1", TRUNC(M434*(1+$O$18), 2),IF(S434="BDI2", TRUNC(M434*(1+$N$18), 2), "")), "")</f>
        <v/>
      </c>
      <c r="O434" s="586">
        <f>_xlfn.IFS(G434="ETAPA", SUMIFS(ValorTotalComD, Nivel, A434), G434="SUB-ETAPA", SUMIFS(ValorTotalComD, SubNivel, C434), TRUE, T434)</f>
        <v/>
      </c>
      <c r="P434" s="584">
        <f>IF(I434="", "", IFERROR(VLOOKUP(VALUE(I434), _BaseAbril2026, 5, 0), IFERROR(VLOOKUP(TEXT(I434, "@"), _BaseAbril2026, 5, 0), "")))</f>
        <v/>
      </c>
      <c r="Q434" s="585">
        <f>IFERROR(IF(S434="BDI1", TRUNC(P434*(1+$R$18), 2),IF(S434="BDI2", TRUNC(P434*(1+$Q$18), 2), "")), "")</f>
        <v/>
      </c>
      <c r="R434" s="586">
        <f>_xlfn.IFS(G434="ETAPA", SUMIFS(ValorTotalSemD, Nivel, A434), G434="SUB-ETAPA", SUMIFS(ValorTotalSemD, SubNivel, C434), TRUE, U434)</f>
        <v/>
      </c>
      <c r="S434" s="587">
        <f>IF(G434="","",IF(OR(G434="etapa",G434="sub-etapa"),"",OFFSET(MCQ!M$20,ROW(M434)-ROW(M$20),0)))</f>
        <v/>
      </c>
      <c r="T434" s="588">
        <f>IFERROR(TRUNC(L434*N434,2),"")</f>
        <v/>
      </c>
      <c r="U434" s="589">
        <f>IFERROR(TRUNC(L434*Q434,2),"")</f>
        <v/>
      </c>
    </row>
    <row r="435">
      <c r="A435" s="18">
        <f>OFFSET(MCQ!A$20,ROW(A435)-ROW(A$20),0)</f>
        <v/>
      </c>
      <c r="B435" s="18">
        <f>OFFSET(MCQ!B$20,ROW(B435)-ROW(B$20),0)</f>
        <v/>
      </c>
      <c r="C435" s="18">
        <f>OFFSET(MCQ!C$20,ROW(C435)-ROW(C$20),0)</f>
        <v/>
      </c>
      <c r="D435" s="18">
        <f>OFFSET(MCQ!D$20,ROW(D435)-ROW(D$20),0)</f>
        <v/>
      </c>
      <c r="E435" s="18">
        <f>OFFSET(MCQ!E$20,ROW(E435)-ROW(E$20),0)</f>
        <v/>
      </c>
      <c r="F435" s="18" t="n"/>
      <c r="G435" s="233">
        <f>OFFSET(MCQ!G$20,ROW(G435)-ROW(G$20),0)</f>
        <v/>
      </c>
      <c r="H435" s="583">
        <f>IF(G435="","",OFFSET(MCQ!H$20,ROW(H435)-ROW(H$20),0))</f>
        <v/>
      </c>
      <c r="I435" s="24">
        <f>IF(G435="","",IF(OR(G435="etapa",G435="sub-etapa"),"",OFFSET(MCQ!I$20,ROW(I435)-ROW(I$20),0)))</f>
        <v/>
      </c>
      <c r="J435" s="25">
        <f>IF(G435="","",OFFSET(MCQ!J$20,ROW(J435)-ROW(J$20),0))</f>
        <v/>
      </c>
      <c r="K435" s="24">
        <f>IF(G435="","",IF(OR(G435="etapa",G435="sub-etapa"),"",OFFSET(MCQ!K$20,ROW(K435)-ROW(K$20),0)))</f>
        <v/>
      </c>
      <c r="L435" s="26">
        <f>IF(G435="","",IF(OR(G435="etapa",G435="sub-etapa"),"",TRUNC(OFFSET(MCQ!L$20,ROW(L435)-ROW(L$20),0),2)))</f>
        <v/>
      </c>
      <c r="M435" s="584">
        <f>IF(I435="", "", IFERROR(VLOOKUP(VALUE(I435), _BaseAbril2026, 4, 0), IFERROR(VLOOKUP(TEXT(I435, "@"), _BaseAbril2026, 4, 0), "")))</f>
        <v/>
      </c>
      <c r="N435" s="585">
        <f>IFERROR(IF(S435="BDI1", TRUNC(M435*(1+$O$18), 2),IF(S435="BDI2", TRUNC(M435*(1+$N$18), 2), "")), "")</f>
        <v/>
      </c>
      <c r="O435" s="586">
        <f>_xlfn.IFS(G435="ETAPA", SUMIFS(ValorTotalComD, Nivel, A435), G435="SUB-ETAPA", SUMIFS(ValorTotalComD, SubNivel, C435), TRUE, T435)</f>
        <v/>
      </c>
      <c r="P435" s="584">
        <f>IF(I435="", "", IFERROR(VLOOKUP(VALUE(I435), _BaseAbril2026, 5, 0), IFERROR(VLOOKUP(TEXT(I435, "@"), _BaseAbril2026, 5, 0), "")))</f>
        <v/>
      </c>
      <c r="Q435" s="585">
        <f>IFERROR(IF(S435="BDI1", TRUNC(P435*(1+$R$18), 2),IF(S435="BDI2", TRUNC(P435*(1+$Q$18), 2), "")), "")</f>
        <v/>
      </c>
      <c r="R435" s="586">
        <f>_xlfn.IFS(G435="ETAPA", SUMIFS(ValorTotalSemD, Nivel, A435), G435="SUB-ETAPA", SUMIFS(ValorTotalSemD, SubNivel, C435), TRUE, U435)</f>
        <v/>
      </c>
      <c r="S435" s="587">
        <f>IF(G435="","",IF(OR(G435="etapa",G435="sub-etapa"),"",OFFSET(MCQ!M$20,ROW(M435)-ROW(M$20),0)))</f>
        <v/>
      </c>
      <c r="T435" s="588">
        <f>IFERROR(TRUNC(L435*N435,2),"")</f>
        <v/>
      </c>
      <c r="U435" s="589">
        <f>IFERROR(TRUNC(L435*Q435,2),"")</f>
        <v/>
      </c>
    </row>
    <row r="436">
      <c r="A436" s="18">
        <f>OFFSET(MCQ!A$20,ROW(A436)-ROW(A$20),0)</f>
        <v/>
      </c>
      <c r="B436" s="18">
        <f>OFFSET(MCQ!B$20,ROW(B436)-ROW(B$20),0)</f>
        <v/>
      </c>
      <c r="C436" s="18">
        <f>OFFSET(MCQ!C$20,ROW(C436)-ROW(C$20),0)</f>
        <v/>
      </c>
      <c r="D436" s="18">
        <f>OFFSET(MCQ!D$20,ROW(D436)-ROW(D$20),0)</f>
        <v/>
      </c>
      <c r="E436" s="18">
        <f>OFFSET(MCQ!E$20,ROW(E436)-ROW(E$20),0)</f>
        <v/>
      </c>
      <c r="F436" s="18" t="n"/>
      <c r="G436" s="233">
        <f>OFFSET(MCQ!G$20,ROW(G436)-ROW(G$20),0)</f>
        <v/>
      </c>
      <c r="H436" s="583">
        <f>IF(G436="","",OFFSET(MCQ!H$20,ROW(H436)-ROW(H$20),0))</f>
        <v/>
      </c>
      <c r="I436" s="24">
        <f>IF(G436="","",IF(OR(G436="etapa",G436="sub-etapa"),"",OFFSET(MCQ!I$20,ROW(I436)-ROW(I$20),0)))</f>
        <v/>
      </c>
      <c r="J436" s="25">
        <f>IF(G436="","",OFFSET(MCQ!J$20,ROW(J436)-ROW(J$20),0))</f>
        <v/>
      </c>
      <c r="K436" s="24">
        <f>IF(G436="","",IF(OR(G436="etapa",G436="sub-etapa"),"",OFFSET(MCQ!K$20,ROW(K436)-ROW(K$20),0)))</f>
        <v/>
      </c>
      <c r="L436" s="26">
        <f>IF(G436="","",IF(OR(G436="etapa",G436="sub-etapa"),"",TRUNC(OFFSET(MCQ!L$20,ROW(L436)-ROW(L$20),0),2)))</f>
        <v/>
      </c>
      <c r="M436" s="584">
        <f>IF(I436="", "", IFERROR(VLOOKUP(VALUE(I436), _BaseAbril2026, 4, 0), IFERROR(VLOOKUP(TEXT(I436, "@"), _BaseAbril2026, 4, 0), "")))</f>
        <v/>
      </c>
      <c r="N436" s="585">
        <f>IFERROR(IF(S436="BDI1", TRUNC(M436*(1+$O$18), 2),IF(S436="BDI2", TRUNC(M436*(1+$N$18), 2), "")), "")</f>
        <v/>
      </c>
      <c r="O436" s="586">
        <f>_xlfn.IFS(G436="ETAPA", SUMIFS(ValorTotalComD, Nivel, A436), G436="SUB-ETAPA", SUMIFS(ValorTotalComD, SubNivel, C436), TRUE, T436)</f>
        <v/>
      </c>
      <c r="P436" s="584">
        <f>IF(I436="", "", IFERROR(VLOOKUP(VALUE(I436), _BaseAbril2026, 5, 0), IFERROR(VLOOKUP(TEXT(I436, "@"), _BaseAbril2026, 5, 0), "")))</f>
        <v/>
      </c>
      <c r="Q436" s="585">
        <f>IFERROR(IF(S436="BDI1", TRUNC(P436*(1+$R$18), 2),IF(S436="BDI2", TRUNC(P436*(1+$Q$18), 2), "")), "")</f>
        <v/>
      </c>
      <c r="R436" s="586">
        <f>_xlfn.IFS(G436="ETAPA", SUMIFS(ValorTotalSemD, Nivel, A436), G436="SUB-ETAPA", SUMIFS(ValorTotalSemD, SubNivel, C436), TRUE, U436)</f>
        <v/>
      </c>
      <c r="S436" s="587">
        <f>IF(G436="","",IF(OR(G436="etapa",G436="sub-etapa"),"",OFFSET(MCQ!M$20,ROW(M436)-ROW(M$20),0)))</f>
        <v/>
      </c>
      <c r="T436" s="588">
        <f>IFERROR(TRUNC(L436*N436,2),"")</f>
        <v/>
      </c>
      <c r="U436" s="589">
        <f>IFERROR(TRUNC(L436*Q436,2),"")</f>
        <v/>
      </c>
    </row>
    <row r="437">
      <c r="A437" s="18">
        <f>OFFSET(MCQ!A$20,ROW(A437)-ROW(A$20),0)</f>
        <v/>
      </c>
      <c r="B437" s="18">
        <f>OFFSET(MCQ!B$20,ROW(B437)-ROW(B$20),0)</f>
        <v/>
      </c>
      <c r="C437" s="18">
        <f>OFFSET(MCQ!C$20,ROW(C437)-ROW(C$20),0)</f>
        <v/>
      </c>
      <c r="D437" s="18">
        <f>OFFSET(MCQ!D$20,ROW(D437)-ROW(D$20),0)</f>
        <v/>
      </c>
      <c r="E437" s="18">
        <f>OFFSET(MCQ!E$20,ROW(E437)-ROW(E$20),0)</f>
        <v/>
      </c>
      <c r="F437" s="18" t="n"/>
      <c r="G437" s="233">
        <f>OFFSET(MCQ!G$20,ROW(G437)-ROW(G$20),0)</f>
        <v/>
      </c>
      <c r="H437" s="583">
        <f>IF(G437="","",OFFSET(MCQ!H$20,ROW(H437)-ROW(H$20),0))</f>
        <v/>
      </c>
      <c r="I437" s="24">
        <f>IF(G437="","",IF(OR(G437="etapa",G437="sub-etapa"),"",OFFSET(MCQ!I$20,ROW(I437)-ROW(I$20),0)))</f>
        <v/>
      </c>
      <c r="J437" s="25">
        <f>IF(G437="","",OFFSET(MCQ!J$20,ROW(J437)-ROW(J$20),0))</f>
        <v/>
      </c>
      <c r="K437" s="24">
        <f>IF(G437="","",IF(OR(G437="etapa",G437="sub-etapa"),"",OFFSET(MCQ!K$20,ROW(K437)-ROW(K$20),0)))</f>
        <v/>
      </c>
      <c r="L437" s="26">
        <f>IF(G437="","",IF(OR(G437="etapa",G437="sub-etapa"),"",TRUNC(OFFSET(MCQ!L$20,ROW(L437)-ROW(L$20),0),2)))</f>
        <v/>
      </c>
      <c r="M437" s="584">
        <f>IF(I437="", "", IFERROR(VLOOKUP(VALUE(I437), _BaseAbril2026, 4, 0), IFERROR(VLOOKUP(TEXT(I437, "@"), _BaseAbril2026, 4, 0), "")))</f>
        <v/>
      </c>
      <c r="N437" s="585">
        <f>IFERROR(IF(S437="BDI1", TRUNC(M437*(1+$O$18), 2),IF(S437="BDI2", TRUNC(M437*(1+$N$18), 2), "")), "")</f>
        <v/>
      </c>
      <c r="O437" s="586">
        <f>_xlfn.IFS(G437="ETAPA", SUMIFS(ValorTotalComD, Nivel, A437), G437="SUB-ETAPA", SUMIFS(ValorTotalComD, SubNivel, C437), TRUE, T437)</f>
        <v/>
      </c>
      <c r="P437" s="584">
        <f>IF(I437="", "", IFERROR(VLOOKUP(VALUE(I437), _BaseAbril2026, 5, 0), IFERROR(VLOOKUP(TEXT(I437, "@"), _BaseAbril2026, 5, 0), "")))</f>
        <v/>
      </c>
      <c r="Q437" s="585">
        <f>IFERROR(IF(S437="BDI1", TRUNC(P437*(1+$R$18), 2),IF(S437="BDI2", TRUNC(P437*(1+$Q$18), 2), "")), "")</f>
        <v/>
      </c>
      <c r="R437" s="586">
        <f>_xlfn.IFS(G437="ETAPA", SUMIFS(ValorTotalSemD, Nivel, A437), G437="SUB-ETAPA", SUMIFS(ValorTotalSemD, SubNivel, C437), TRUE, U437)</f>
        <v/>
      </c>
      <c r="S437" s="587">
        <f>IF(G437="","",IF(OR(G437="etapa",G437="sub-etapa"),"",OFFSET(MCQ!M$20,ROW(M437)-ROW(M$20),0)))</f>
        <v/>
      </c>
      <c r="T437" s="588">
        <f>IFERROR(TRUNC(L437*N437,2),"")</f>
        <v/>
      </c>
      <c r="U437" s="589">
        <f>IFERROR(TRUNC(L437*Q437,2),"")</f>
        <v/>
      </c>
    </row>
    <row r="438">
      <c r="A438" s="18">
        <f>OFFSET(MCQ!A$20,ROW(A438)-ROW(A$20),0)</f>
        <v/>
      </c>
      <c r="B438" s="18">
        <f>OFFSET(MCQ!B$20,ROW(B438)-ROW(B$20),0)</f>
        <v/>
      </c>
      <c r="C438" s="18">
        <f>OFFSET(MCQ!C$20,ROW(C438)-ROW(C$20),0)</f>
        <v/>
      </c>
      <c r="D438" s="18">
        <f>OFFSET(MCQ!D$20,ROW(D438)-ROW(D$20),0)</f>
        <v/>
      </c>
      <c r="E438" s="18">
        <f>OFFSET(MCQ!E$20,ROW(E438)-ROW(E$20),0)</f>
        <v/>
      </c>
      <c r="F438" s="18" t="n"/>
      <c r="G438" s="233">
        <f>OFFSET(MCQ!G$20,ROW(G438)-ROW(G$20),0)</f>
        <v/>
      </c>
      <c r="H438" s="583">
        <f>IF(G438="","",OFFSET(MCQ!H$20,ROW(H438)-ROW(H$20),0))</f>
        <v/>
      </c>
      <c r="I438" s="24">
        <f>IF(G438="","",IF(OR(G438="etapa",G438="sub-etapa"),"",OFFSET(MCQ!I$20,ROW(I438)-ROW(I$20),0)))</f>
        <v/>
      </c>
      <c r="J438" s="25">
        <f>IF(G438="","",OFFSET(MCQ!J$20,ROW(J438)-ROW(J$20),0))</f>
        <v/>
      </c>
      <c r="K438" s="24">
        <f>IF(G438="","",IF(OR(G438="etapa",G438="sub-etapa"),"",OFFSET(MCQ!K$20,ROW(K438)-ROW(K$20),0)))</f>
        <v/>
      </c>
      <c r="L438" s="26">
        <f>IF(G438="","",IF(OR(G438="etapa",G438="sub-etapa"),"",TRUNC(OFFSET(MCQ!L$20,ROW(L438)-ROW(L$20),0),2)))</f>
        <v/>
      </c>
      <c r="M438" s="584">
        <f>IF(I438="", "", IFERROR(VLOOKUP(VALUE(I438), _BaseAbril2026, 4, 0), IFERROR(VLOOKUP(TEXT(I438, "@"), _BaseAbril2026, 4, 0), "")))</f>
        <v/>
      </c>
      <c r="N438" s="585">
        <f>IFERROR(IF(S438="BDI1", TRUNC(M438*(1+$O$18), 2),IF(S438="BDI2", TRUNC(M438*(1+$N$18), 2), "")), "")</f>
        <v/>
      </c>
      <c r="O438" s="586">
        <f>_xlfn.IFS(G438="ETAPA", SUMIFS(ValorTotalComD, Nivel, A438), G438="SUB-ETAPA", SUMIFS(ValorTotalComD, SubNivel, C438), TRUE, T438)</f>
        <v/>
      </c>
      <c r="P438" s="584">
        <f>IF(I438="", "", IFERROR(VLOOKUP(VALUE(I438), _BaseAbril2026, 5, 0), IFERROR(VLOOKUP(TEXT(I438, "@"), _BaseAbril2026, 5, 0), "")))</f>
        <v/>
      </c>
      <c r="Q438" s="585">
        <f>IFERROR(IF(S438="BDI1", TRUNC(P438*(1+$R$18), 2),IF(S438="BDI2", TRUNC(P438*(1+$Q$18), 2), "")), "")</f>
        <v/>
      </c>
      <c r="R438" s="586">
        <f>_xlfn.IFS(G438="ETAPA", SUMIFS(ValorTotalSemD, Nivel, A438), G438="SUB-ETAPA", SUMIFS(ValorTotalSemD, SubNivel, C438), TRUE, U438)</f>
        <v/>
      </c>
      <c r="S438" s="587">
        <f>IF(G438="","",IF(OR(G438="etapa",G438="sub-etapa"),"",OFFSET(MCQ!M$20,ROW(M438)-ROW(M$20),0)))</f>
        <v/>
      </c>
      <c r="T438" s="588">
        <f>IFERROR(TRUNC(L438*N438,2),"")</f>
        <v/>
      </c>
      <c r="U438" s="589">
        <f>IFERROR(TRUNC(L438*Q438,2),"")</f>
        <v/>
      </c>
    </row>
    <row r="439">
      <c r="A439" s="18">
        <f>OFFSET(MCQ!A$20,ROW(A439)-ROW(A$20),0)</f>
        <v/>
      </c>
      <c r="B439" s="18">
        <f>OFFSET(MCQ!B$20,ROW(B439)-ROW(B$20),0)</f>
        <v/>
      </c>
      <c r="C439" s="18">
        <f>OFFSET(MCQ!C$20,ROW(C439)-ROW(C$20),0)</f>
        <v/>
      </c>
      <c r="D439" s="18">
        <f>OFFSET(MCQ!D$20,ROW(D439)-ROW(D$20),0)</f>
        <v/>
      </c>
      <c r="E439" s="18">
        <f>OFFSET(MCQ!E$20,ROW(E439)-ROW(E$20),0)</f>
        <v/>
      </c>
      <c r="F439" s="18" t="n"/>
      <c r="G439" s="233">
        <f>OFFSET(MCQ!G$20,ROW(G439)-ROW(G$20),0)</f>
        <v/>
      </c>
      <c r="H439" s="583">
        <f>IF(G439="","",OFFSET(MCQ!H$20,ROW(H439)-ROW(H$20),0))</f>
        <v/>
      </c>
      <c r="I439" s="24">
        <f>IF(G439="","",IF(OR(G439="etapa",G439="sub-etapa"),"",OFFSET(MCQ!I$20,ROW(I439)-ROW(I$20),0)))</f>
        <v/>
      </c>
      <c r="J439" s="25">
        <f>IF(G439="","",OFFSET(MCQ!J$20,ROW(J439)-ROW(J$20),0))</f>
        <v/>
      </c>
      <c r="K439" s="24">
        <f>IF(G439="","",IF(OR(G439="etapa",G439="sub-etapa"),"",OFFSET(MCQ!K$20,ROW(K439)-ROW(K$20),0)))</f>
        <v/>
      </c>
      <c r="L439" s="26">
        <f>IF(G439="","",IF(OR(G439="etapa",G439="sub-etapa"),"",TRUNC(OFFSET(MCQ!L$20,ROW(L439)-ROW(L$20),0),2)))</f>
        <v/>
      </c>
      <c r="M439" s="584">
        <f>IF(I439="", "", IFERROR(VLOOKUP(VALUE(I439), _BaseAbril2026, 4, 0), IFERROR(VLOOKUP(TEXT(I439, "@"), _BaseAbril2026, 4, 0), "")))</f>
        <v/>
      </c>
      <c r="N439" s="585">
        <f>IFERROR(IF(S439="BDI1", TRUNC(M439*(1+$O$18), 2),IF(S439="BDI2", TRUNC(M439*(1+$N$18), 2), "")), "")</f>
        <v/>
      </c>
      <c r="O439" s="586">
        <f>_xlfn.IFS(G439="ETAPA", SUMIFS(ValorTotalComD, Nivel, A439), G439="SUB-ETAPA", SUMIFS(ValorTotalComD, SubNivel, C439), TRUE, T439)</f>
        <v/>
      </c>
      <c r="P439" s="584">
        <f>IF(I439="", "", IFERROR(VLOOKUP(VALUE(I439), _BaseAbril2026, 5, 0), IFERROR(VLOOKUP(TEXT(I439, "@"), _BaseAbril2026, 5, 0), "")))</f>
        <v/>
      </c>
      <c r="Q439" s="585">
        <f>IFERROR(IF(S439="BDI1", TRUNC(P439*(1+$R$18), 2),IF(S439="BDI2", TRUNC(P439*(1+$Q$18), 2), "")), "")</f>
        <v/>
      </c>
      <c r="R439" s="586">
        <f>_xlfn.IFS(G439="ETAPA", SUMIFS(ValorTotalSemD, Nivel, A439), G439="SUB-ETAPA", SUMIFS(ValorTotalSemD, SubNivel, C439), TRUE, U439)</f>
        <v/>
      </c>
      <c r="S439" s="587">
        <f>IF(G439="","",IF(OR(G439="etapa",G439="sub-etapa"),"",OFFSET(MCQ!M$20,ROW(M439)-ROW(M$20),0)))</f>
        <v/>
      </c>
      <c r="T439" s="588">
        <f>IFERROR(TRUNC(L439*N439,2),"")</f>
        <v/>
      </c>
      <c r="U439" s="589">
        <f>IFERROR(TRUNC(L439*Q439,2),"")</f>
        <v/>
      </c>
    </row>
    <row r="440">
      <c r="A440" s="18">
        <f>OFFSET(MCQ!A$20,ROW(A440)-ROW(A$20),0)</f>
        <v/>
      </c>
      <c r="B440" s="18">
        <f>OFFSET(MCQ!B$20,ROW(B440)-ROW(B$20),0)</f>
        <v/>
      </c>
      <c r="C440" s="18">
        <f>OFFSET(MCQ!C$20,ROW(C440)-ROW(C$20),0)</f>
        <v/>
      </c>
      <c r="D440" s="18">
        <f>OFFSET(MCQ!D$20,ROW(D440)-ROW(D$20),0)</f>
        <v/>
      </c>
      <c r="E440" s="18">
        <f>OFFSET(MCQ!E$20,ROW(E440)-ROW(E$20),0)</f>
        <v/>
      </c>
      <c r="F440" s="18" t="n"/>
      <c r="G440" s="233">
        <f>OFFSET(MCQ!G$20,ROW(G440)-ROW(G$20),0)</f>
        <v/>
      </c>
      <c r="H440" s="583">
        <f>IF(G440="","",OFFSET(MCQ!H$20,ROW(H440)-ROW(H$20),0))</f>
        <v/>
      </c>
      <c r="I440" s="24">
        <f>IF(G440="","",IF(OR(G440="etapa",G440="sub-etapa"),"",OFFSET(MCQ!I$20,ROW(I440)-ROW(I$20),0)))</f>
        <v/>
      </c>
      <c r="J440" s="25">
        <f>IF(G440="","",OFFSET(MCQ!J$20,ROW(J440)-ROW(J$20),0))</f>
        <v/>
      </c>
      <c r="K440" s="24">
        <f>IF(G440="","",IF(OR(G440="etapa",G440="sub-etapa"),"",OFFSET(MCQ!K$20,ROW(K440)-ROW(K$20),0)))</f>
        <v/>
      </c>
      <c r="L440" s="26">
        <f>IF(G440="","",IF(OR(G440="etapa",G440="sub-etapa"),"",TRUNC(OFFSET(MCQ!L$20,ROW(L440)-ROW(L$20),0),2)))</f>
        <v/>
      </c>
      <c r="M440" s="584">
        <f>IF(I440="", "", IFERROR(VLOOKUP(VALUE(I440), _BaseAbril2026, 4, 0), IFERROR(VLOOKUP(TEXT(I440, "@"), _BaseAbril2026, 4, 0), "")))</f>
        <v/>
      </c>
      <c r="N440" s="585">
        <f>IFERROR(IF(S440="BDI1", TRUNC(M440*(1+$O$18), 2),IF(S440="BDI2", TRUNC(M440*(1+$N$18), 2), "")), "")</f>
        <v/>
      </c>
      <c r="O440" s="586">
        <f>_xlfn.IFS(G440="ETAPA", SUMIFS(ValorTotalComD, Nivel, A440), G440="SUB-ETAPA", SUMIFS(ValorTotalComD, SubNivel, C440), TRUE, T440)</f>
        <v/>
      </c>
      <c r="P440" s="584">
        <f>IF(I440="", "", IFERROR(VLOOKUP(VALUE(I440), _BaseAbril2026, 5, 0), IFERROR(VLOOKUP(TEXT(I440, "@"), _BaseAbril2026, 5, 0), "")))</f>
        <v/>
      </c>
      <c r="Q440" s="585">
        <f>IFERROR(IF(S440="BDI1", TRUNC(P440*(1+$R$18), 2),IF(S440="BDI2", TRUNC(P440*(1+$Q$18), 2), "")), "")</f>
        <v/>
      </c>
      <c r="R440" s="586">
        <f>_xlfn.IFS(G440="ETAPA", SUMIFS(ValorTotalSemD, Nivel, A440), G440="SUB-ETAPA", SUMIFS(ValorTotalSemD, SubNivel, C440), TRUE, U440)</f>
        <v/>
      </c>
      <c r="S440" s="587">
        <f>IF(G440="","",IF(OR(G440="etapa",G440="sub-etapa"),"",OFFSET(MCQ!M$20,ROW(M440)-ROW(M$20),0)))</f>
        <v/>
      </c>
      <c r="T440" s="588">
        <f>IFERROR(TRUNC(L440*N440,2),"")</f>
        <v/>
      </c>
      <c r="U440" s="589">
        <f>IFERROR(TRUNC(L440*Q440,2),"")</f>
        <v/>
      </c>
    </row>
    <row r="441">
      <c r="A441" s="18">
        <f>OFFSET(MCQ!A$20,ROW(A441)-ROW(A$20),0)</f>
        <v/>
      </c>
      <c r="B441" s="18">
        <f>OFFSET(MCQ!B$20,ROW(B441)-ROW(B$20),0)</f>
        <v/>
      </c>
      <c r="C441" s="18">
        <f>OFFSET(MCQ!C$20,ROW(C441)-ROW(C$20),0)</f>
        <v/>
      </c>
      <c r="D441" s="18">
        <f>OFFSET(MCQ!D$20,ROW(D441)-ROW(D$20),0)</f>
        <v/>
      </c>
      <c r="E441" s="18">
        <f>OFFSET(MCQ!E$20,ROW(E441)-ROW(E$20),0)</f>
        <v/>
      </c>
      <c r="F441" s="18" t="n"/>
      <c r="G441" s="233">
        <f>OFFSET(MCQ!G$20,ROW(G441)-ROW(G$20),0)</f>
        <v/>
      </c>
      <c r="H441" s="583">
        <f>IF(G441="","",OFFSET(MCQ!H$20,ROW(H441)-ROW(H$20),0))</f>
        <v/>
      </c>
      <c r="I441" s="24">
        <f>IF(G441="","",IF(OR(G441="etapa",G441="sub-etapa"),"",OFFSET(MCQ!I$20,ROW(I441)-ROW(I$20),0)))</f>
        <v/>
      </c>
      <c r="J441" s="25">
        <f>IF(G441="","",OFFSET(MCQ!J$20,ROW(J441)-ROW(J$20),0))</f>
        <v/>
      </c>
      <c r="K441" s="24">
        <f>IF(G441="","",IF(OR(G441="etapa",G441="sub-etapa"),"",OFFSET(MCQ!K$20,ROW(K441)-ROW(K$20),0)))</f>
        <v/>
      </c>
      <c r="L441" s="26">
        <f>IF(G441="","",IF(OR(G441="etapa",G441="sub-etapa"),"",TRUNC(OFFSET(MCQ!L$20,ROW(L441)-ROW(L$20),0),2)))</f>
        <v/>
      </c>
      <c r="M441" s="584">
        <f>IF(I441="", "", IFERROR(VLOOKUP(VALUE(I441), _BaseAbril2026, 4, 0), IFERROR(VLOOKUP(TEXT(I441, "@"), _BaseAbril2026, 4, 0), "")))</f>
        <v/>
      </c>
      <c r="N441" s="585">
        <f>IFERROR(IF(S441="BDI1", TRUNC(M441*(1+$O$18), 2),IF(S441="BDI2", TRUNC(M441*(1+$N$18), 2), "")), "")</f>
        <v/>
      </c>
      <c r="O441" s="586">
        <f>_xlfn.IFS(G441="ETAPA", SUMIFS(ValorTotalComD, Nivel, A441), G441="SUB-ETAPA", SUMIFS(ValorTotalComD, SubNivel, C441), TRUE, T441)</f>
        <v/>
      </c>
      <c r="P441" s="584">
        <f>IF(I441="", "", IFERROR(VLOOKUP(VALUE(I441), _BaseAbril2026, 5, 0), IFERROR(VLOOKUP(TEXT(I441, "@"), _BaseAbril2026, 5, 0), "")))</f>
        <v/>
      </c>
      <c r="Q441" s="585">
        <f>IFERROR(IF(S441="BDI1", TRUNC(P441*(1+$R$18), 2),IF(S441="BDI2", TRUNC(P441*(1+$Q$18), 2), "")), "")</f>
        <v/>
      </c>
      <c r="R441" s="586">
        <f>_xlfn.IFS(G441="ETAPA", SUMIFS(ValorTotalSemD, Nivel, A441), G441="SUB-ETAPA", SUMIFS(ValorTotalSemD, SubNivel, C441), TRUE, U441)</f>
        <v/>
      </c>
      <c r="S441" s="587">
        <f>IF(G441="","",IF(OR(G441="etapa",G441="sub-etapa"),"",OFFSET(MCQ!M$20,ROW(M441)-ROW(M$20),0)))</f>
        <v/>
      </c>
      <c r="T441" s="588">
        <f>IFERROR(TRUNC(L441*N441,2),"")</f>
        <v/>
      </c>
      <c r="U441" s="589">
        <f>IFERROR(TRUNC(L441*Q441,2),"")</f>
        <v/>
      </c>
    </row>
    <row r="442">
      <c r="A442" s="18">
        <f>OFFSET(MCQ!A$20,ROW(A442)-ROW(A$20),0)</f>
        <v/>
      </c>
      <c r="B442" s="18">
        <f>OFFSET(MCQ!B$20,ROW(B442)-ROW(B$20),0)</f>
        <v/>
      </c>
      <c r="C442" s="18">
        <f>OFFSET(MCQ!C$20,ROW(C442)-ROW(C$20),0)</f>
        <v/>
      </c>
      <c r="D442" s="18">
        <f>OFFSET(MCQ!D$20,ROW(D442)-ROW(D$20),0)</f>
        <v/>
      </c>
      <c r="E442" s="18">
        <f>OFFSET(MCQ!E$20,ROW(E442)-ROW(E$20),0)</f>
        <v/>
      </c>
      <c r="F442" s="18" t="n"/>
      <c r="G442" s="233">
        <f>OFFSET(MCQ!G$20,ROW(G442)-ROW(G$20),0)</f>
        <v/>
      </c>
      <c r="H442" s="583">
        <f>IF(G442="","",OFFSET(MCQ!H$20,ROW(H442)-ROW(H$20),0))</f>
        <v/>
      </c>
      <c r="I442" s="24">
        <f>IF(G442="","",IF(OR(G442="etapa",G442="sub-etapa"),"",OFFSET(MCQ!I$20,ROW(I442)-ROW(I$20),0)))</f>
        <v/>
      </c>
      <c r="J442" s="25">
        <f>IF(G442="","",OFFSET(MCQ!J$20,ROW(J442)-ROW(J$20),0))</f>
        <v/>
      </c>
      <c r="K442" s="24">
        <f>IF(G442="","",IF(OR(G442="etapa",G442="sub-etapa"),"",OFFSET(MCQ!K$20,ROW(K442)-ROW(K$20),0)))</f>
        <v/>
      </c>
      <c r="L442" s="26">
        <f>IF(G442="","",IF(OR(G442="etapa",G442="sub-etapa"),"",TRUNC(OFFSET(MCQ!L$20,ROW(L442)-ROW(L$20),0),2)))</f>
        <v/>
      </c>
      <c r="M442" s="584">
        <f>IF(I442="", "", IFERROR(VLOOKUP(VALUE(I442), _BaseAbril2026, 4, 0), IFERROR(VLOOKUP(TEXT(I442, "@"), _BaseAbril2026, 4, 0), "")))</f>
        <v/>
      </c>
      <c r="N442" s="585">
        <f>IFERROR(IF(S442="BDI1", TRUNC(M442*(1+$O$18), 2),IF(S442="BDI2", TRUNC(M442*(1+$N$18), 2), "")), "")</f>
        <v/>
      </c>
      <c r="O442" s="586">
        <f>_xlfn.IFS(G442="ETAPA", SUMIFS(ValorTotalComD, Nivel, A442), G442="SUB-ETAPA", SUMIFS(ValorTotalComD, SubNivel, C442), TRUE, T442)</f>
        <v/>
      </c>
      <c r="P442" s="584">
        <f>IF(I442="", "", IFERROR(VLOOKUP(VALUE(I442), _BaseAbril2026, 5, 0), IFERROR(VLOOKUP(TEXT(I442, "@"), _BaseAbril2026, 5, 0), "")))</f>
        <v/>
      </c>
      <c r="Q442" s="585">
        <f>IFERROR(IF(S442="BDI1", TRUNC(P442*(1+$R$18), 2),IF(S442="BDI2", TRUNC(P442*(1+$Q$18), 2), "")), "")</f>
        <v/>
      </c>
      <c r="R442" s="586">
        <f>_xlfn.IFS(G442="ETAPA", SUMIFS(ValorTotalSemD, Nivel, A442), G442="SUB-ETAPA", SUMIFS(ValorTotalSemD, SubNivel, C442), TRUE, U442)</f>
        <v/>
      </c>
      <c r="S442" s="587">
        <f>IF(G442="","",IF(OR(G442="etapa",G442="sub-etapa"),"",OFFSET(MCQ!M$20,ROW(M442)-ROW(M$20),0)))</f>
        <v/>
      </c>
      <c r="T442" s="588">
        <f>IFERROR(TRUNC(L442*N442,2),"")</f>
        <v/>
      </c>
      <c r="U442" s="589">
        <f>IFERROR(TRUNC(L442*Q442,2),"")</f>
        <v/>
      </c>
    </row>
    <row r="443">
      <c r="A443" s="18">
        <f>OFFSET(MCQ!A$20,ROW(A443)-ROW(A$20),0)</f>
        <v/>
      </c>
      <c r="B443" s="18">
        <f>OFFSET(MCQ!B$20,ROW(B443)-ROW(B$20),0)</f>
        <v/>
      </c>
      <c r="C443" s="18">
        <f>OFFSET(MCQ!C$20,ROW(C443)-ROW(C$20),0)</f>
        <v/>
      </c>
      <c r="D443" s="18">
        <f>OFFSET(MCQ!D$20,ROW(D443)-ROW(D$20),0)</f>
        <v/>
      </c>
      <c r="E443" s="18">
        <f>OFFSET(MCQ!E$20,ROW(E443)-ROW(E$20),0)</f>
        <v/>
      </c>
      <c r="F443" s="18" t="n"/>
      <c r="G443" s="233">
        <f>OFFSET(MCQ!G$20,ROW(G443)-ROW(G$20),0)</f>
        <v/>
      </c>
      <c r="H443" s="583">
        <f>IF(G443="","",OFFSET(MCQ!H$20,ROW(H443)-ROW(H$20),0))</f>
        <v/>
      </c>
      <c r="I443" s="24">
        <f>IF(G443="","",IF(OR(G443="etapa",G443="sub-etapa"),"",OFFSET(MCQ!I$20,ROW(I443)-ROW(I$20),0)))</f>
        <v/>
      </c>
      <c r="J443" s="25">
        <f>IF(G443="","",OFFSET(MCQ!J$20,ROW(J443)-ROW(J$20),0))</f>
        <v/>
      </c>
      <c r="K443" s="24">
        <f>IF(G443="","",IF(OR(G443="etapa",G443="sub-etapa"),"",OFFSET(MCQ!K$20,ROW(K443)-ROW(K$20),0)))</f>
        <v/>
      </c>
      <c r="L443" s="26">
        <f>IF(G443="","",IF(OR(G443="etapa",G443="sub-etapa"),"",TRUNC(OFFSET(MCQ!L$20,ROW(L443)-ROW(L$20),0),2)))</f>
        <v/>
      </c>
      <c r="M443" s="584">
        <f>IF(I443="", "", IFERROR(VLOOKUP(VALUE(I443), _BaseAbril2026, 4, 0), IFERROR(VLOOKUP(TEXT(I443, "@"), _BaseAbril2026, 4, 0), "")))</f>
        <v/>
      </c>
      <c r="N443" s="585">
        <f>IFERROR(IF(S443="BDI1", TRUNC(M443*(1+$O$18), 2),IF(S443="BDI2", TRUNC(M443*(1+$N$18), 2), "")), "")</f>
        <v/>
      </c>
      <c r="O443" s="586">
        <f>_xlfn.IFS(G443="ETAPA", SUMIFS(ValorTotalComD, Nivel, A443), G443="SUB-ETAPA", SUMIFS(ValorTotalComD, SubNivel, C443), TRUE, T443)</f>
        <v/>
      </c>
      <c r="P443" s="584">
        <f>IF(I443="", "", IFERROR(VLOOKUP(VALUE(I443), _BaseAbril2026, 5, 0), IFERROR(VLOOKUP(TEXT(I443, "@"), _BaseAbril2026, 5, 0), "")))</f>
        <v/>
      </c>
      <c r="Q443" s="585">
        <f>IFERROR(IF(S443="BDI1", TRUNC(P443*(1+$R$18), 2),IF(S443="BDI2", TRUNC(P443*(1+$Q$18), 2), "")), "")</f>
        <v/>
      </c>
      <c r="R443" s="586">
        <f>_xlfn.IFS(G443="ETAPA", SUMIFS(ValorTotalSemD, Nivel, A443), G443="SUB-ETAPA", SUMIFS(ValorTotalSemD, SubNivel, C443), TRUE, U443)</f>
        <v/>
      </c>
      <c r="S443" s="587">
        <f>IF(G443="","",IF(OR(G443="etapa",G443="sub-etapa"),"",OFFSET(MCQ!M$20,ROW(M443)-ROW(M$20),0)))</f>
        <v/>
      </c>
      <c r="T443" s="588">
        <f>IFERROR(TRUNC(L443*N443,2),"")</f>
        <v/>
      </c>
      <c r="U443" s="589">
        <f>IFERROR(TRUNC(L443*Q443,2),"")</f>
        <v/>
      </c>
    </row>
    <row r="444">
      <c r="A444" s="18">
        <f>OFFSET(MCQ!A$20,ROW(A444)-ROW(A$20),0)</f>
        <v/>
      </c>
      <c r="B444" s="18">
        <f>OFFSET(MCQ!B$20,ROW(B444)-ROW(B$20),0)</f>
        <v/>
      </c>
      <c r="C444" s="18">
        <f>OFFSET(MCQ!C$20,ROW(C444)-ROW(C$20),0)</f>
        <v/>
      </c>
      <c r="D444" s="18">
        <f>OFFSET(MCQ!D$20,ROW(D444)-ROW(D$20),0)</f>
        <v/>
      </c>
      <c r="E444" s="18">
        <f>OFFSET(MCQ!E$20,ROW(E444)-ROW(E$20),0)</f>
        <v/>
      </c>
      <c r="F444" s="18" t="n"/>
      <c r="G444" s="233">
        <f>OFFSET(MCQ!G$20,ROW(G444)-ROW(G$20),0)</f>
        <v/>
      </c>
      <c r="H444" s="583">
        <f>IF(G444="","",OFFSET(MCQ!H$20,ROW(H444)-ROW(H$20),0))</f>
        <v/>
      </c>
      <c r="I444" s="24">
        <f>IF(G444="","",IF(OR(G444="etapa",G444="sub-etapa"),"",OFFSET(MCQ!I$20,ROW(I444)-ROW(I$20),0)))</f>
        <v/>
      </c>
      <c r="J444" s="25">
        <f>IF(G444="","",OFFSET(MCQ!J$20,ROW(J444)-ROW(J$20),0))</f>
        <v/>
      </c>
      <c r="K444" s="24">
        <f>IF(G444="","",IF(OR(G444="etapa",G444="sub-etapa"),"",OFFSET(MCQ!K$20,ROW(K444)-ROW(K$20),0)))</f>
        <v/>
      </c>
      <c r="L444" s="26">
        <f>IF(G444="","",IF(OR(G444="etapa",G444="sub-etapa"),"",TRUNC(OFFSET(MCQ!L$20,ROW(L444)-ROW(L$20),0),2)))</f>
        <v/>
      </c>
      <c r="M444" s="584">
        <f>IF(I444="", "", IFERROR(VLOOKUP(VALUE(I444), _BaseAbril2026, 4, 0), IFERROR(VLOOKUP(TEXT(I444, "@"), _BaseAbril2026, 4, 0), "")))</f>
        <v/>
      </c>
      <c r="N444" s="585">
        <f>IFERROR(IF(S444="BDI1", TRUNC(M444*(1+$O$18), 2),IF(S444="BDI2", TRUNC(M444*(1+$N$18), 2), "")), "")</f>
        <v/>
      </c>
      <c r="O444" s="586">
        <f>_xlfn.IFS(G444="ETAPA", SUMIFS(ValorTotalComD, Nivel, A444), G444="SUB-ETAPA", SUMIFS(ValorTotalComD, SubNivel, C444), TRUE, T444)</f>
        <v/>
      </c>
      <c r="P444" s="584">
        <f>IF(I444="", "", IFERROR(VLOOKUP(VALUE(I444), _BaseAbril2026, 5, 0), IFERROR(VLOOKUP(TEXT(I444, "@"), _BaseAbril2026, 5, 0), "")))</f>
        <v/>
      </c>
      <c r="Q444" s="585">
        <f>IFERROR(IF(S444="BDI1", TRUNC(P444*(1+$R$18), 2),IF(S444="BDI2", TRUNC(P444*(1+$Q$18), 2), "")), "")</f>
        <v/>
      </c>
      <c r="R444" s="586">
        <f>_xlfn.IFS(G444="ETAPA", SUMIFS(ValorTotalSemD, Nivel, A444), G444="SUB-ETAPA", SUMIFS(ValorTotalSemD, SubNivel, C444), TRUE, U444)</f>
        <v/>
      </c>
      <c r="S444" s="587">
        <f>IF(G444="","",IF(OR(G444="etapa",G444="sub-etapa"),"",OFFSET(MCQ!M$20,ROW(M444)-ROW(M$20),0)))</f>
        <v/>
      </c>
      <c r="T444" s="588">
        <f>IFERROR(TRUNC(L444*N444,2),"")</f>
        <v/>
      </c>
      <c r="U444" s="589">
        <f>IFERROR(TRUNC(L444*Q444,2),"")</f>
        <v/>
      </c>
    </row>
    <row r="445">
      <c r="A445" s="18">
        <f>OFFSET(MCQ!A$20,ROW(A445)-ROW(A$20),0)</f>
        <v/>
      </c>
      <c r="B445" s="18">
        <f>OFFSET(MCQ!B$20,ROW(B445)-ROW(B$20),0)</f>
        <v/>
      </c>
      <c r="C445" s="18">
        <f>OFFSET(MCQ!C$20,ROW(C445)-ROW(C$20),0)</f>
        <v/>
      </c>
      <c r="D445" s="18">
        <f>OFFSET(MCQ!D$20,ROW(D445)-ROW(D$20),0)</f>
        <v/>
      </c>
      <c r="E445" s="18">
        <f>OFFSET(MCQ!E$20,ROW(E445)-ROW(E$20),0)</f>
        <v/>
      </c>
      <c r="F445" s="18" t="n"/>
      <c r="G445" s="233">
        <f>OFFSET(MCQ!G$20,ROW(G445)-ROW(G$20),0)</f>
        <v/>
      </c>
      <c r="H445" s="583">
        <f>IF(G445="","",OFFSET(MCQ!H$20,ROW(H445)-ROW(H$20),0))</f>
        <v/>
      </c>
      <c r="I445" s="24">
        <f>IF(G445="","",IF(OR(G445="etapa",G445="sub-etapa"),"",OFFSET(MCQ!I$20,ROW(I445)-ROW(I$20),0)))</f>
        <v/>
      </c>
      <c r="J445" s="25">
        <f>IF(G445="","",OFFSET(MCQ!J$20,ROW(J445)-ROW(J$20),0))</f>
        <v/>
      </c>
      <c r="K445" s="24">
        <f>IF(G445="","",IF(OR(G445="etapa",G445="sub-etapa"),"",OFFSET(MCQ!K$20,ROW(K445)-ROW(K$20),0)))</f>
        <v/>
      </c>
      <c r="L445" s="26">
        <f>IF(G445="","",IF(OR(G445="etapa",G445="sub-etapa"),"",TRUNC(OFFSET(MCQ!L$20,ROW(L445)-ROW(L$20),0),2)))</f>
        <v/>
      </c>
      <c r="M445" s="584">
        <f>IF(I445="", "", IFERROR(VLOOKUP(VALUE(I445), _BaseAbril2026, 4, 0), IFERROR(VLOOKUP(TEXT(I445, "@"), _BaseAbril2026, 4, 0), "")))</f>
        <v/>
      </c>
      <c r="N445" s="585">
        <f>IFERROR(IF(S445="BDI1", TRUNC(M445*(1+$O$18), 2),IF(S445="BDI2", TRUNC(M445*(1+$N$18), 2), "")), "")</f>
        <v/>
      </c>
      <c r="O445" s="586">
        <f>_xlfn.IFS(G445="ETAPA", SUMIFS(ValorTotalComD, Nivel, A445), G445="SUB-ETAPA", SUMIFS(ValorTotalComD, SubNivel, C445), TRUE, T445)</f>
        <v/>
      </c>
      <c r="P445" s="584">
        <f>IF(I445="", "", IFERROR(VLOOKUP(VALUE(I445), _BaseAbril2026, 5, 0), IFERROR(VLOOKUP(TEXT(I445, "@"), _BaseAbril2026, 5, 0), "")))</f>
        <v/>
      </c>
      <c r="Q445" s="585">
        <f>IFERROR(IF(S445="BDI1", TRUNC(P445*(1+$R$18), 2),IF(S445="BDI2", TRUNC(P445*(1+$Q$18), 2), "")), "")</f>
        <v/>
      </c>
      <c r="R445" s="586">
        <f>_xlfn.IFS(G445="ETAPA", SUMIFS(ValorTotalSemD, Nivel, A445), G445="SUB-ETAPA", SUMIFS(ValorTotalSemD, SubNivel, C445), TRUE, U445)</f>
        <v/>
      </c>
      <c r="S445" s="587">
        <f>IF(G445="","",IF(OR(G445="etapa",G445="sub-etapa"),"",OFFSET(MCQ!M$20,ROW(M445)-ROW(M$20),0)))</f>
        <v/>
      </c>
      <c r="T445" s="588">
        <f>IFERROR(TRUNC(L445*N445,2),"")</f>
        <v/>
      </c>
      <c r="U445" s="589">
        <f>IFERROR(TRUNC(L445*Q445,2),"")</f>
        <v/>
      </c>
    </row>
    <row r="446">
      <c r="A446" s="18">
        <f>OFFSET(MCQ!A$20,ROW(A446)-ROW(A$20),0)</f>
        <v/>
      </c>
      <c r="B446" s="18">
        <f>OFFSET(MCQ!B$20,ROW(B446)-ROW(B$20),0)</f>
        <v/>
      </c>
      <c r="C446" s="18">
        <f>OFFSET(MCQ!C$20,ROW(C446)-ROW(C$20),0)</f>
        <v/>
      </c>
      <c r="D446" s="18">
        <f>OFFSET(MCQ!D$20,ROW(D446)-ROW(D$20),0)</f>
        <v/>
      </c>
      <c r="E446" s="18">
        <f>OFFSET(MCQ!E$20,ROW(E446)-ROW(E$20),0)</f>
        <v/>
      </c>
      <c r="F446" s="18" t="n"/>
      <c r="G446" s="233">
        <f>OFFSET(MCQ!G$20,ROW(G446)-ROW(G$20),0)</f>
        <v/>
      </c>
      <c r="H446" s="583">
        <f>IF(G446="","",OFFSET(MCQ!H$20,ROW(H446)-ROW(H$20),0))</f>
        <v/>
      </c>
      <c r="I446" s="24">
        <f>IF(G446="","",IF(OR(G446="etapa",G446="sub-etapa"),"",OFFSET(MCQ!I$20,ROW(I446)-ROW(I$20),0)))</f>
        <v/>
      </c>
      <c r="J446" s="25">
        <f>IF(G446="","",OFFSET(MCQ!J$20,ROW(J446)-ROW(J$20),0))</f>
        <v/>
      </c>
      <c r="K446" s="24">
        <f>IF(G446="","",IF(OR(G446="etapa",G446="sub-etapa"),"",OFFSET(MCQ!K$20,ROW(K446)-ROW(K$20),0)))</f>
        <v/>
      </c>
      <c r="L446" s="26">
        <f>IF(G446="","",IF(OR(G446="etapa",G446="sub-etapa"),"",TRUNC(OFFSET(MCQ!L$20,ROW(L446)-ROW(L$20),0),2)))</f>
        <v/>
      </c>
      <c r="M446" s="584">
        <f>IF(I446="", "", IFERROR(VLOOKUP(VALUE(I446), _BaseAbril2026, 4, 0), IFERROR(VLOOKUP(TEXT(I446, "@"), _BaseAbril2026, 4, 0), "")))</f>
        <v/>
      </c>
      <c r="N446" s="585">
        <f>IFERROR(IF(S446="BDI1", TRUNC(M446*(1+$O$18), 2),IF(S446="BDI2", TRUNC(M446*(1+$N$18), 2), "")), "")</f>
        <v/>
      </c>
      <c r="O446" s="586">
        <f>_xlfn.IFS(G446="ETAPA", SUMIFS(ValorTotalComD, Nivel, A446), G446="SUB-ETAPA", SUMIFS(ValorTotalComD, SubNivel, C446), TRUE, T446)</f>
        <v/>
      </c>
      <c r="P446" s="584">
        <f>IF(I446="", "", IFERROR(VLOOKUP(VALUE(I446), _BaseAbril2026, 5, 0), IFERROR(VLOOKUP(TEXT(I446, "@"), _BaseAbril2026, 5, 0), "")))</f>
        <v/>
      </c>
      <c r="Q446" s="585">
        <f>IFERROR(IF(S446="BDI1", TRUNC(P446*(1+$R$18), 2),IF(S446="BDI2", TRUNC(P446*(1+$Q$18), 2), "")), "")</f>
        <v/>
      </c>
      <c r="R446" s="586">
        <f>_xlfn.IFS(G446="ETAPA", SUMIFS(ValorTotalSemD, Nivel, A446), G446="SUB-ETAPA", SUMIFS(ValorTotalSemD, SubNivel, C446), TRUE, U446)</f>
        <v/>
      </c>
      <c r="S446" s="587">
        <f>IF(G446="","",IF(OR(G446="etapa",G446="sub-etapa"),"",OFFSET(MCQ!M$20,ROW(M446)-ROW(M$20),0)))</f>
        <v/>
      </c>
      <c r="T446" s="588">
        <f>IFERROR(TRUNC(L446*N446,2),"")</f>
        <v/>
      </c>
      <c r="U446" s="589">
        <f>IFERROR(TRUNC(L446*Q446,2),"")</f>
        <v/>
      </c>
    </row>
    <row r="447">
      <c r="A447" s="18">
        <f>OFFSET(MCQ!A$20,ROW(A447)-ROW(A$20),0)</f>
        <v/>
      </c>
      <c r="B447" s="18">
        <f>OFFSET(MCQ!B$20,ROW(B447)-ROW(B$20),0)</f>
        <v/>
      </c>
      <c r="C447" s="18">
        <f>OFFSET(MCQ!C$20,ROW(C447)-ROW(C$20),0)</f>
        <v/>
      </c>
      <c r="D447" s="18">
        <f>OFFSET(MCQ!D$20,ROW(D447)-ROW(D$20),0)</f>
        <v/>
      </c>
      <c r="E447" s="18">
        <f>OFFSET(MCQ!E$20,ROW(E447)-ROW(E$20),0)</f>
        <v/>
      </c>
      <c r="F447" s="18" t="n"/>
      <c r="G447" s="233">
        <f>OFFSET(MCQ!G$20,ROW(G447)-ROW(G$20),0)</f>
        <v/>
      </c>
      <c r="H447" s="583">
        <f>IF(G447="","",OFFSET(MCQ!H$20,ROW(H447)-ROW(H$20),0))</f>
        <v/>
      </c>
      <c r="I447" s="24">
        <f>IF(G447="","",IF(OR(G447="etapa",G447="sub-etapa"),"",OFFSET(MCQ!I$20,ROW(I447)-ROW(I$20),0)))</f>
        <v/>
      </c>
      <c r="J447" s="25">
        <f>IF(G447="","",OFFSET(MCQ!J$20,ROW(J447)-ROW(J$20),0))</f>
        <v/>
      </c>
      <c r="K447" s="24">
        <f>IF(G447="","",IF(OR(G447="etapa",G447="sub-etapa"),"",OFFSET(MCQ!K$20,ROW(K447)-ROW(K$20),0)))</f>
        <v/>
      </c>
      <c r="L447" s="26">
        <f>IF(G447="","",IF(OR(G447="etapa",G447="sub-etapa"),"",TRUNC(OFFSET(MCQ!L$20,ROW(L447)-ROW(L$20),0),2)))</f>
        <v/>
      </c>
      <c r="M447" s="584">
        <f>IF(I447="", "", IFERROR(VLOOKUP(VALUE(I447), _BaseAbril2026, 4, 0), IFERROR(VLOOKUP(TEXT(I447, "@"), _BaseAbril2026, 4, 0), "")))</f>
        <v/>
      </c>
      <c r="N447" s="585">
        <f>IFERROR(IF(S447="BDI1", TRUNC(M447*(1+$O$18), 2),IF(S447="BDI2", TRUNC(M447*(1+$N$18), 2), "")), "")</f>
        <v/>
      </c>
      <c r="O447" s="586">
        <f>_xlfn.IFS(G447="ETAPA", SUMIFS(ValorTotalComD, Nivel, A447), G447="SUB-ETAPA", SUMIFS(ValorTotalComD, SubNivel, C447), TRUE, T447)</f>
        <v/>
      </c>
      <c r="P447" s="584">
        <f>IF(I447="", "", IFERROR(VLOOKUP(VALUE(I447), _BaseAbril2026, 5, 0), IFERROR(VLOOKUP(TEXT(I447, "@"), _BaseAbril2026, 5, 0), "")))</f>
        <v/>
      </c>
      <c r="Q447" s="585">
        <f>IFERROR(IF(S447="BDI1", TRUNC(P447*(1+$R$18), 2),IF(S447="BDI2", TRUNC(P447*(1+$Q$18), 2), "")), "")</f>
        <v/>
      </c>
      <c r="R447" s="586">
        <f>_xlfn.IFS(G447="ETAPA", SUMIFS(ValorTotalSemD, Nivel, A447), G447="SUB-ETAPA", SUMIFS(ValorTotalSemD, SubNivel, C447), TRUE, U447)</f>
        <v/>
      </c>
      <c r="S447" s="587">
        <f>IF(G447="","",IF(OR(G447="etapa",G447="sub-etapa"),"",OFFSET(MCQ!M$20,ROW(M447)-ROW(M$20),0)))</f>
        <v/>
      </c>
      <c r="T447" s="588">
        <f>IFERROR(TRUNC(L447*N447,2),"")</f>
        <v/>
      </c>
      <c r="U447" s="589">
        <f>IFERROR(TRUNC(L447*Q447,2),"")</f>
        <v/>
      </c>
    </row>
    <row r="448">
      <c r="A448" s="18">
        <f>OFFSET(MCQ!A$20,ROW(A448)-ROW(A$20),0)</f>
        <v/>
      </c>
      <c r="B448" s="18">
        <f>OFFSET(MCQ!B$20,ROW(B448)-ROW(B$20),0)</f>
        <v/>
      </c>
      <c r="C448" s="18">
        <f>OFFSET(MCQ!C$20,ROW(C448)-ROW(C$20),0)</f>
        <v/>
      </c>
      <c r="D448" s="18">
        <f>OFFSET(MCQ!D$20,ROW(D448)-ROW(D$20),0)</f>
        <v/>
      </c>
      <c r="E448" s="18">
        <f>OFFSET(MCQ!E$20,ROW(E448)-ROW(E$20),0)</f>
        <v/>
      </c>
      <c r="F448" s="18" t="n"/>
      <c r="G448" s="233">
        <f>OFFSET(MCQ!G$20,ROW(G448)-ROW(G$20),0)</f>
        <v/>
      </c>
      <c r="H448" s="583">
        <f>IF(G448="","",OFFSET(MCQ!H$20,ROW(H448)-ROW(H$20),0))</f>
        <v/>
      </c>
      <c r="I448" s="24">
        <f>IF(G448="","",IF(OR(G448="etapa",G448="sub-etapa"),"",OFFSET(MCQ!I$20,ROW(I448)-ROW(I$20),0)))</f>
        <v/>
      </c>
      <c r="J448" s="25">
        <f>IF(G448="","",OFFSET(MCQ!J$20,ROW(J448)-ROW(J$20),0))</f>
        <v/>
      </c>
      <c r="K448" s="24">
        <f>IF(G448="","",IF(OR(G448="etapa",G448="sub-etapa"),"",OFFSET(MCQ!K$20,ROW(K448)-ROW(K$20),0)))</f>
        <v/>
      </c>
      <c r="L448" s="26">
        <f>IF(G448="","",IF(OR(G448="etapa",G448="sub-etapa"),"",TRUNC(OFFSET(MCQ!L$20,ROW(L448)-ROW(L$20),0),2)))</f>
        <v/>
      </c>
      <c r="M448" s="584">
        <f>IF(I448="", "", IFERROR(VLOOKUP(VALUE(I448), _BaseAbril2026, 4, 0), IFERROR(VLOOKUP(TEXT(I448, "@"), _BaseAbril2026, 4, 0), "")))</f>
        <v/>
      </c>
      <c r="N448" s="585">
        <f>IFERROR(IF(S448="BDI1", TRUNC(M448*(1+$O$18), 2),IF(S448="BDI2", TRUNC(M448*(1+$N$18), 2), "")), "")</f>
        <v/>
      </c>
      <c r="O448" s="586">
        <f>_xlfn.IFS(G448="ETAPA", SUMIFS(ValorTotalComD, Nivel, A448), G448="SUB-ETAPA", SUMIFS(ValorTotalComD, SubNivel, C448), TRUE, T448)</f>
        <v/>
      </c>
      <c r="P448" s="584">
        <f>IF(I448="", "", IFERROR(VLOOKUP(VALUE(I448), _BaseAbril2026, 5, 0), IFERROR(VLOOKUP(TEXT(I448, "@"), _BaseAbril2026, 5, 0), "")))</f>
        <v/>
      </c>
      <c r="Q448" s="585">
        <f>IFERROR(IF(S448="BDI1", TRUNC(P448*(1+$R$18), 2),IF(S448="BDI2", TRUNC(P448*(1+$Q$18), 2), "")), "")</f>
        <v/>
      </c>
      <c r="R448" s="586">
        <f>_xlfn.IFS(G448="ETAPA", SUMIFS(ValorTotalSemD, Nivel, A448), G448="SUB-ETAPA", SUMIFS(ValorTotalSemD, SubNivel, C448), TRUE, U448)</f>
        <v/>
      </c>
      <c r="S448" s="587">
        <f>IF(G448="","",IF(OR(G448="etapa",G448="sub-etapa"),"",OFFSET(MCQ!M$20,ROW(M448)-ROW(M$20),0)))</f>
        <v/>
      </c>
      <c r="T448" s="588">
        <f>IFERROR(TRUNC(L448*N448,2),"")</f>
        <v/>
      </c>
      <c r="U448" s="589">
        <f>IFERROR(TRUNC(L448*Q448,2),"")</f>
        <v/>
      </c>
    </row>
    <row r="449">
      <c r="A449" s="18">
        <f>OFFSET(MCQ!A$20,ROW(A449)-ROW(A$20),0)</f>
        <v/>
      </c>
      <c r="B449" s="18">
        <f>OFFSET(MCQ!B$20,ROW(B449)-ROW(B$20),0)</f>
        <v/>
      </c>
      <c r="C449" s="18">
        <f>OFFSET(MCQ!C$20,ROW(C449)-ROW(C$20),0)</f>
        <v/>
      </c>
      <c r="D449" s="18">
        <f>OFFSET(MCQ!D$20,ROW(D449)-ROW(D$20),0)</f>
        <v/>
      </c>
      <c r="E449" s="18">
        <f>OFFSET(MCQ!E$20,ROW(E449)-ROW(E$20),0)</f>
        <v/>
      </c>
      <c r="F449" s="18" t="n"/>
      <c r="G449" s="233">
        <f>OFFSET(MCQ!G$20,ROW(G449)-ROW(G$20),0)</f>
        <v/>
      </c>
      <c r="H449" s="583">
        <f>IF(G449="","",OFFSET(MCQ!H$20,ROW(H449)-ROW(H$20),0))</f>
        <v/>
      </c>
      <c r="I449" s="24">
        <f>IF(G449="","",IF(OR(G449="etapa",G449="sub-etapa"),"",OFFSET(MCQ!I$20,ROW(I449)-ROW(I$20),0)))</f>
        <v/>
      </c>
      <c r="J449" s="25">
        <f>IF(G449="","",OFFSET(MCQ!J$20,ROW(J449)-ROW(J$20),0))</f>
        <v/>
      </c>
      <c r="K449" s="24">
        <f>IF(G449="","",IF(OR(G449="etapa",G449="sub-etapa"),"",OFFSET(MCQ!K$20,ROW(K449)-ROW(K$20),0)))</f>
        <v/>
      </c>
      <c r="L449" s="26">
        <f>IF(G449="","",IF(OR(G449="etapa",G449="sub-etapa"),"",TRUNC(OFFSET(MCQ!L$20,ROW(L449)-ROW(L$20),0),2)))</f>
        <v/>
      </c>
      <c r="M449" s="584">
        <f>IF(I449="", "", IFERROR(VLOOKUP(VALUE(I449), _BaseAbril2026, 4, 0), IFERROR(VLOOKUP(TEXT(I449, "@"), _BaseAbril2026, 4, 0), "")))</f>
        <v/>
      </c>
      <c r="N449" s="585">
        <f>IFERROR(IF(S449="BDI1", TRUNC(M449*(1+$O$18), 2),IF(S449="BDI2", TRUNC(M449*(1+$N$18), 2), "")), "")</f>
        <v/>
      </c>
      <c r="O449" s="586">
        <f>_xlfn.IFS(G449="ETAPA", SUMIFS(ValorTotalComD, Nivel, A449), G449="SUB-ETAPA", SUMIFS(ValorTotalComD, SubNivel, C449), TRUE, T449)</f>
        <v/>
      </c>
      <c r="P449" s="584">
        <f>IF(I449="", "", IFERROR(VLOOKUP(VALUE(I449), _BaseAbril2026, 5, 0), IFERROR(VLOOKUP(TEXT(I449, "@"), _BaseAbril2026, 5, 0), "")))</f>
        <v/>
      </c>
      <c r="Q449" s="585">
        <f>IFERROR(IF(S449="BDI1", TRUNC(P449*(1+$R$18), 2),IF(S449="BDI2", TRUNC(P449*(1+$Q$18), 2), "")), "")</f>
        <v/>
      </c>
      <c r="R449" s="586">
        <f>_xlfn.IFS(G449="ETAPA", SUMIFS(ValorTotalSemD, Nivel, A449), G449="SUB-ETAPA", SUMIFS(ValorTotalSemD, SubNivel, C449), TRUE, U449)</f>
        <v/>
      </c>
      <c r="S449" s="587">
        <f>IF(G449="","",IF(OR(G449="etapa",G449="sub-etapa"),"",OFFSET(MCQ!M$20,ROW(M449)-ROW(M$20),0)))</f>
        <v/>
      </c>
      <c r="T449" s="588">
        <f>IFERROR(TRUNC(L449*N449,2),"")</f>
        <v/>
      </c>
      <c r="U449" s="589">
        <f>IFERROR(TRUNC(L449*Q449,2),"")</f>
        <v/>
      </c>
    </row>
    <row r="450">
      <c r="A450" s="18">
        <f>OFFSET(MCQ!A$20,ROW(A450)-ROW(A$20),0)</f>
        <v/>
      </c>
      <c r="B450" s="18">
        <f>OFFSET(MCQ!B$20,ROW(B450)-ROW(B$20),0)</f>
        <v/>
      </c>
      <c r="C450" s="18">
        <f>OFFSET(MCQ!C$20,ROW(C450)-ROW(C$20),0)</f>
        <v/>
      </c>
      <c r="D450" s="18">
        <f>OFFSET(MCQ!D$20,ROW(D450)-ROW(D$20),0)</f>
        <v/>
      </c>
      <c r="E450" s="18">
        <f>OFFSET(MCQ!E$20,ROW(E450)-ROW(E$20),0)</f>
        <v/>
      </c>
      <c r="F450" s="18" t="n"/>
      <c r="G450" s="233">
        <f>OFFSET(MCQ!G$20,ROW(G450)-ROW(G$20),0)</f>
        <v/>
      </c>
      <c r="H450" s="583">
        <f>IF(G450="","",OFFSET(MCQ!H$20,ROW(H450)-ROW(H$20),0))</f>
        <v/>
      </c>
      <c r="I450" s="24">
        <f>IF(G450="","",IF(OR(G450="etapa",G450="sub-etapa"),"",OFFSET(MCQ!I$20,ROW(I450)-ROW(I$20),0)))</f>
        <v/>
      </c>
      <c r="J450" s="25">
        <f>IF(G450="","",OFFSET(MCQ!J$20,ROW(J450)-ROW(J$20),0))</f>
        <v/>
      </c>
      <c r="K450" s="24">
        <f>IF(G450="","",IF(OR(G450="etapa",G450="sub-etapa"),"",OFFSET(MCQ!K$20,ROW(K450)-ROW(K$20),0)))</f>
        <v/>
      </c>
      <c r="L450" s="26">
        <f>IF(G450="","",IF(OR(G450="etapa",G450="sub-etapa"),"",TRUNC(OFFSET(MCQ!L$20,ROW(L450)-ROW(L$20),0),2)))</f>
        <v/>
      </c>
      <c r="M450" s="584">
        <f>IF(I450="", "", IFERROR(VLOOKUP(VALUE(I450), _BaseAbril2026, 4, 0), IFERROR(VLOOKUP(TEXT(I450, "@"), _BaseAbril2026, 4, 0), "")))</f>
        <v/>
      </c>
      <c r="N450" s="585">
        <f>IFERROR(IF(S450="BDI1", TRUNC(M450*(1+$O$18), 2),IF(S450="BDI2", TRUNC(M450*(1+$N$18), 2), "")), "")</f>
        <v/>
      </c>
      <c r="O450" s="586">
        <f>_xlfn.IFS(G450="ETAPA", SUMIFS(ValorTotalComD, Nivel, A450), G450="SUB-ETAPA", SUMIFS(ValorTotalComD, SubNivel, C450), TRUE, T450)</f>
        <v/>
      </c>
      <c r="P450" s="584">
        <f>IF(I450="", "", IFERROR(VLOOKUP(VALUE(I450), _BaseAbril2026, 5, 0), IFERROR(VLOOKUP(TEXT(I450, "@"), _BaseAbril2026, 5, 0), "")))</f>
        <v/>
      </c>
      <c r="Q450" s="585">
        <f>IFERROR(IF(S450="BDI1", TRUNC(P450*(1+$R$18), 2),IF(S450="BDI2", TRUNC(P450*(1+$Q$18), 2), "")), "")</f>
        <v/>
      </c>
      <c r="R450" s="586">
        <f>_xlfn.IFS(G450="ETAPA", SUMIFS(ValorTotalSemD, Nivel, A450), G450="SUB-ETAPA", SUMIFS(ValorTotalSemD, SubNivel, C450), TRUE, U450)</f>
        <v/>
      </c>
      <c r="S450" s="587">
        <f>IF(G450="","",IF(OR(G450="etapa",G450="sub-etapa"),"",OFFSET(MCQ!M$20,ROW(M450)-ROW(M$20),0)))</f>
        <v/>
      </c>
      <c r="T450" s="588">
        <f>IFERROR(TRUNC(L450*N450,2),"")</f>
        <v/>
      </c>
      <c r="U450" s="589">
        <f>IFERROR(TRUNC(L450*Q450,2),"")</f>
        <v/>
      </c>
    </row>
    <row r="451">
      <c r="A451" s="18">
        <f>OFFSET(MCQ!A$20,ROW(A451)-ROW(A$20),0)</f>
        <v/>
      </c>
      <c r="B451" s="18">
        <f>OFFSET(MCQ!B$20,ROW(B451)-ROW(B$20),0)</f>
        <v/>
      </c>
      <c r="C451" s="18">
        <f>OFFSET(MCQ!C$20,ROW(C451)-ROW(C$20),0)</f>
        <v/>
      </c>
      <c r="D451" s="18">
        <f>OFFSET(MCQ!D$20,ROW(D451)-ROW(D$20),0)</f>
        <v/>
      </c>
      <c r="E451" s="18">
        <f>OFFSET(MCQ!E$20,ROW(E451)-ROW(E$20),0)</f>
        <v/>
      </c>
      <c r="F451" s="18" t="n"/>
      <c r="G451" s="233">
        <f>OFFSET(MCQ!G$20,ROW(G451)-ROW(G$20),0)</f>
        <v/>
      </c>
      <c r="H451" s="583">
        <f>IF(G451="","",OFFSET(MCQ!H$20,ROW(H451)-ROW(H$20),0))</f>
        <v/>
      </c>
      <c r="I451" s="24">
        <f>IF(G451="","",IF(OR(G451="etapa",G451="sub-etapa"),"",OFFSET(MCQ!I$20,ROW(I451)-ROW(I$20),0)))</f>
        <v/>
      </c>
      <c r="J451" s="25">
        <f>IF(G451="","",OFFSET(MCQ!J$20,ROW(J451)-ROW(J$20),0))</f>
        <v/>
      </c>
      <c r="K451" s="24">
        <f>IF(G451="","",IF(OR(G451="etapa",G451="sub-etapa"),"",OFFSET(MCQ!K$20,ROW(K451)-ROW(K$20),0)))</f>
        <v/>
      </c>
      <c r="L451" s="26">
        <f>IF(G451="","",IF(OR(G451="etapa",G451="sub-etapa"),"",TRUNC(OFFSET(MCQ!L$20,ROW(L451)-ROW(L$20),0),2)))</f>
        <v/>
      </c>
      <c r="M451" s="584">
        <f>IF(I451="", "", IFERROR(VLOOKUP(VALUE(I451), _BaseAbril2026, 4, 0), IFERROR(VLOOKUP(TEXT(I451, "@"), _BaseAbril2026, 4, 0), "")))</f>
        <v/>
      </c>
      <c r="N451" s="585">
        <f>IFERROR(IF(S451="BDI1", TRUNC(M451*(1+$O$18), 2),IF(S451="BDI2", TRUNC(M451*(1+$N$18), 2), "")), "")</f>
        <v/>
      </c>
      <c r="O451" s="586">
        <f>_xlfn.IFS(G451="ETAPA", SUMIFS(ValorTotalComD, Nivel, A451), G451="SUB-ETAPA", SUMIFS(ValorTotalComD, SubNivel, C451), TRUE, T451)</f>
        <v/>
      </c>
      <c r="P451" s="584">
        <f>IF(I451="", "", IFERROR(VLOOKUP(VALUE(I451), _BaseAbril2026, 5, 0), IFERROR(VLOOKUP(TEXT(I451, "@"), _BaseAbril2026, 5, 0), "")))</f>
        <v/>
      </c>
      <c r="Q451" s="585">
        <f>IFERROR(IF(S451="BDI1", TRUNC(P451*(1+$R$18), 2),IF(S451="BDI2", TRUNC(P451*(1+$Q$18), 2), "")), "")</f>
        <v/>
      </c>
      <c r="R451" s="586">
        <f>_xlfn.IFS(G451="ETAPA", SUMIFS(ValorTotalSemD, Nivel, A451), G451="SUB-ETAPA", SUMIFS(ValorTotalSemD, SubNivel, C451), TRUE, U451)</f>
        <v/>
      </c>
      <c r="S451" s="587">
        <f>IF(G451="","",IF(OR(G451="etapa",G451="sub-etapa"),"",OFFSET(MCQ!M$20,ROW(M451)-ROW(M$20),0)))</f>
        <v/>
      </c>
      <c r="T451" s="588">
        <f>IFERROR(TRUNC(L451*N451,2),"")</f>
        <v/>
      </c>
      <c r="U451" s="589">
        <f>IFERROR(TRUNC(L451*Q451,2),"")</f>
        <v/>
      </c>
    </row>
    <row r="452">
      <c r="A452" s="18">
        <f>OFFSET(MCQ!A$20,ROW(A452)-ROW(A$20),0)</f>
        <v/>
      </c>
      <c r="B452" s="18">
        <f>OFFSET(MCQ!B$20,ROW(B452)-ROW(B$20),0)</f>
        <v/>
      </c>
      <c r="C452" s="18">
        <f>OFFSET(MCQ!C$20,ROW(C452)-ROW(C$20),0)</f>
        <v/>
      </c>
      <c r="D452" s="18">
        <f>OFFSET(MCQ!D$20,ROW(D452)-ROW(D$20),0)</f>
        <v/>
      </c>
      <c r="E452" s="18">
        <f>OFFSET(MCQ!E$20,ROW(E452)-ROW(E$20),0)</f>
        <v/>
      </c>
      <c r="F452" s="18" t="n"/>
      <c r="G452" s="233">
        <f>OFFSET(MCQ!G$20,ROW(G452)-ROW(G$20),0)</f>
        <v/>
      </c>
      <c r="H452" s="583">
        <f>IF(G452="","",OFFSET(MCQ!H$20,ROW(H452)-ROW(H$20),0))</f>
        <v/>
      </c>
      <c r="I452" s="24">
        <f>IF(G452="","",IF(OR(G452="etapa",G452="sub-etapa"),"",OFFSET(MCQ!I$20,ROW(I452)-ROW(I$20),0)))</f>
        <v/>
      </c>
      <c r="J452" s="25">
        <f>IF(G452="","",OFFSET(MCQ!J$20,ROW(J452)-ROW(J$20),0))</f>
        <v/>
      </c>
      <c r="K452" s="24">
        <f>IF(G452="","",IF(OR(G452="etapa",G452="sub-etapa"),"",OFFSET(MCQ!K$20,ROW(K452)-ROW(K$20),0)))</f>
        <v/>
      </c>
      <c r="L452" s="26">
        <f>IF(G452="","",IF(OR(G452="etapa",G452="sub-etapa"),"",TRUNC(OFFSET(MCQ!L$20,ROW(L452)-ROW(L$20),0),2)))</f>
        <v/>
      </c>
      <c r="M452" s="584">
        <f>IF(I452="", "", IFERROR(VLOOKUP(VALUE(I452), _BaseAbril2026, 4, 0), IFERROR(VLOOKUP(TEXT(I452, "@"), _BaseAbril2026, 4, 0), "")))</f>
        <v/>
      </c>
      <c r="N452" s="585">
        <f>IFERROR(IF(S452="BDI1", TRUNC(M452*(1+$O$18), 2),IF(S452="BDI2", TRUNC(M452*(1+$N$18), 2), "")), "")</f>
        <v/>
      </c>
      <c r="O452" s="586">
        <f>_xlfn.IFS(G452="ETAPA", SUMIFS(ValorTotalComD, Nivel, A452), G452="SUB-ETAPA", SUMIFS(ValorTotalComD, SubNivel, C452), TRUE, T452)</f>
        <v/>
      </c>
      <c r="P452" s="584">
        <f>IF(I452="", "", IFERROR(VLOOKUP(VALUE(I452), _BaseAbril2026, 5, 0), IFERROR(VLOOKUP(TEXT(I452, "@"), _BaseAbril2026, 5, 0), "")))</f>
        <v/>
      </c>
      <c r="Q452" s="585">
        <f>IFERROR(IF(S452="BDI1", TRUNC(P452*(1+$R$18), 2),IF(S452="BDI2", TRUNC(P452*(1+$Q$18), 2), "")), "")</f>
        <v/>
      </c>
      <c r="R452" s="586">
        <f>_xlfn.IFS(G452="ETAPA", SUMIFS(ValorTotalSemD, Nivel, A452), G452="SUB-ETAPA", SUMIFS(ValorTotalSemD, SubNivel, C452), TRUE, U452)</f>
        <v/>
      </c>
      <c r="S452" s="587">
        <f>IF(G452="","",IF(OR(G452="etapa",G452="sub-etapa"),"",OFFSET(MCQ!M$20,ROW(M452)-ROW(M$20),0)))</f>
        <v/>
      </c>
      <c r="T452" s="588">
        <f>IFERROR(TRUNC(L452*N452,2),"")</f>
        <v/>
      </c>
      <c r="U452" s="589">
        <f>IFERROR(TRUNC(L452*Q452,2),"")</f>
        <v/>
      </c>
    </row>
    <row r="453">
      <c r="A453" s="18">
        <f>OFFSET(MCQ!A$20,ROW(A453)-ROW(A$20),0)</f>
        <v/>
      </c>
      <c r="B453" s="18">
        <f>OFFSET(MCQ!B$20,ROW(B453)-ROW(B$20),0)</f>
        <v/>
      </c>
      <c r="C453" s="18">
        <f>OFFSET(MCQ!C$20,ROW(C453)-ROW(C$20),0)</f>
        <v/>
      </c>
      <c r="D453" s="18">
        <f>OFFSET(MCQ!D$20,ROW(D453)-ROW(D$20),0)</f>
        <v/>
      </c>
      <c r="E453" s="18">
        <f>OFFSET(MCQ!E$20,ROW(E453)-ROW(E$20),0)</f>
        <v/>
      </c>
      <c r="F453" s="18" t="n"/>
      <c r="G453" s="233">
        <f>OFFSET(MCQ!G$20,ROW(G453)-ROW(G$20),0)</f>
        <v/>
      </c>
      <c r="H453" s="583">
        <f>IF(G453="","",OFFSET(MCQ!H$20,ROW(H453)-ROW(H$20),0))</f>
        <v/>
      </c>
      <c r="I453" s="24">
        <f>IF(G453="","",IF(OR(G453="etapa",G453="sub-etapa"),"",OFFSET(MCQ!I$20,ROW(I453)-ROW(I$20),0)))</f>
        <v/>
      </c>
      <c r="J453" s="25">
        <f>IF(G453="","",OFFSET(MCQ!J$20,ROW(J453)-ROW(J$20),0))</f>
        <v/>
      </c>
      <c r="K453" s="24">
        <f>IF(G453="","",IF(OR(G453="etapa",G453="sub-etapa"),"",OFFSET(MCQ!K$20,ROW(K453)-ROW(K$20),0)))</f>
        <v/>
      </c>
      <c r="L453" s="26">
        <f>IF(G453="","",IF(OR(G453="etapa",G453="sub-etapa"),"",TRUNC(OFFSET(MCQ!L$20,ROW(L453)-ROW(L$20),0),2)))</f>
        <v/>
      </c>
      <c r="M453" s="584">
        <f>IF(I453="", "", IFERROR(VLOOKUP(VALUE(I453), _BaseAbril2026, 4, 0), IFERROR(VLOOKUP(TEXT(I453, "@"), _BaseAbril2026, 4, 0), "")))</f>
        <v/>
      </c>
      <c r="N453" s="585">
        <f>IFERROR(IF(S453="BDI1", TRUNC(M453*(1+$O$18), 2),IF(S453="BDI2", TRUNC(M453*(1+$N$18), 2), "")), "")</f>
        <v/>
      </c>
      <c r="O453" s="586">
        <f>_xlfn.IFS(G453="ETAPA", SUMIFS(ValorTotalComD, Nivel, A453), G453="SUB-ETAPA", SUMIFS(ValorTotalComD, SubNivel, C453), TRUE, T453)</f>
        <v/>
      </c>
      <c r="P453" s="584">
        <f>IF(I453="", "", IFERROR(VLOOKUP(VALUE(I453), _BaseAbril2026, 5, 0), IFERROR(VLOOKUP(TEXT(I453, "@"), _BaseAbril2026, 5, 0), "")))</f>
        <v/>
      </c>
      <c r="Q453" s="585">
        <f>IFERROR(IF(S453="BDI1", TRUNC(P453*(1+$R$18), 2),IF(S453="BDI2", TRUNC(P453*(1+$Q$18), 2), "")), "")</f>
        <v/>
      </c>
      <c r="R453" s="586">
        <f>_xlfn.IFS(G453="ETAPA", SUMIFS(ValorTotalSemD, Nivel, A453), G453="SUB-ETAPA", SUMIFS(ValorTotalSemD, SubNivel, C453), TRUE, U453)</f>
        <v/>
      </c>
      <c r="S453" s="587">
        <f>IF(G453="","",IF(OR(G453="etapa",G453="sub-etapa"),"",OFFSET(MCQ!M$20,ROW(M453)-ROW(M$20),0)))</f>
        <v/>
      </c>
      <c r="T453" s="588">
        <f>IFERROR(TRUNC(L453*N453,2),"")</f>
        <v/>
      </c>
      <c r="U453" s="589">
        <f>IFERROR(TRUNC(L453*Q453,2),"")</f>
        <v/>
      </c>
    </row>
    <row r="454">
      <c r="A454" s="18">
        <f>OFFSET(MCQ!A$20,ROW(A454)-ROW(A$20),0)</f>
        <v/>
      </c>
      <c r="B454" s="18">
        <f>OFFSET(MCQ!B$20,ROW(B454)-ROW(B$20),0)</f>
        <v/>
      </c>
      <c r="C454" s="18">
        <f>OFFSET(MCQ!C$20,ROW(C454)-ROW(C$20),0)</f>
        <v/>
      </c>
      <c r="D454" s="18">
        <f>OFFSET(MCQ!D$20,ROW(D454)-ROW(D$20),0)</f>
        <v/>
      </c>
      <c r="E454" s="18">
        <f>OFFSET(MCQ!E$20,ROW(E454)-ROW(E$20),0)</f>
        <v/>
      </c>
      <c r="F454" s="18" t="n"/>
      <c r="G454" s="233">
        <f>OFFSET(MCQ!G$20,ROW(G454)-ROW(G$20),0)</f>
        <v/>
      </c>
      <c r="H454" s="583">
        <f>IF(G454="","",OFFSET(MCQ!H$20,ROW(H454)-ROW(H$20),0))</f>
        <v/>
      </c>
      <c r="I454" s="24">
        <f>IF(G454="","",IF(OR(G454="etapa",G454="sub-etapa"),"",OFFSET(MCQ!I$20,ROW(I454)-ROW(I$20),0)))</f>
        <v/>
      </c>
      <c r="J454" s="25">
        <f>IF(G454="","",OFFSET(MCQ!J$20,ROW(J454)-ROW(J$20),0))</f>
        <v/>
      </c>
      <c r="K454" s="24">
        <f>IF(G454="","",IF(OR(G454="etapa",G454="sub-etapa"),"",OFFSET(MCQ!K$20,ROW(K454)-ROW(K$20),0)))</f>
        <v/>
      </c>
      <c r="L454" s="26">
        <f>IF(G454="","",IF(OR(G454="etapa",G454="sub-etapa"),"",TRUNC(OFFSET(MCQ!L$20,ROW(L454)-ROW(L$20),0),2)))</f>
        <v/>
      </c>
      <c r="M454" s="584">
        <f>IF(I454="", "", IFERROR(VLOOKUP(VALUE(I454), _BaseAbril2026, 4, 0), IFERROR(VLOOKUP(TEXT(I454, "@"), _BaseAbril2026, 4, 0), "")))</f>
        <v/>
      </c>
      <c r="N454" s="585">
        <f>IFERROR(IF(S454="BDI1", TRUNC(M454*(1+$O$18), 2),IF(S454="BDI2", TRUNC(M454*(1+$N$18), 2), "")), "")</f>
        <v/>
      </c>
      <c r="O454" s="586">
        <f>_xlfn.IFS(G454="ETAPA", SUMIFS(ValorTotalComD, Nivel, A454), G454="SUB-ETAPA", SUMIFS(ValorTotalComD, SubNivel, C454), TRUE, T454)</f>
        <v/>
      </c>
      <c r="P454" s="584">
        <f>IF(I454="", "", IFERROR(VLOOKUP(VALUE(I454), _BaseAbril2026, 5, 0), IFERROR(VLOOKUP(TEXT(I454, "@"), _BaseAbril2026, 5, 0), "")))</f>
        <v/>
      </c>
      <c r="Q454" s="585">
        <f>IFERROR(IF(S454="BDI1", TRUNC(P454*(1+$R$18), 2),IF(S454="BDI2", TRUNC(P454*(1+$Q$18), 2), "")), "")</f>
        <v/>
      </c>
      <c r="R454" s="586">
        <f>_xlfn.IFS(G454="ETAPA", SUMIFS(ValorTotalSemD, Nivel, A454), G454="SUB-ETAPA", SUMIFS(ValorTotalSemD, SubNivel, C454), TRUE, U454)</f>
        <v/>
      </c>
      <c r="S454" s="587">
        <f>IF(G454="","",IF(OR(G454="etapa",G454="sub-etapa"),"",OFFSET(MCQ!M$20,ROW(M454)-ROW(M$20),0)))</f>
        <v/>
      </c>
      <c r="T454" s="588">
        <f>IFERROR(TRUNC(L454*N454,2),"")</f>
        <v/>
      </c>
      <c r="U454" s="589">
        <f>IFERROR(TRUNC(L454*Q454,2),"")</f>
        <v/>
      </c>
    </row>
    <row r="455">
      <c r="A455" s="18">
        <f>OFFSET(MCQ!A$20,ROW(A455)-ROW(A$20),0)</f>
        <v/>
      </c>
      <c r="B455" s="18">
        <f>OFFSET(MCQ!B$20,ROW(B455)-ROW(B$20),0)</f>
        <v/>
      </c>
      <c r="C455" s="18">
        <f>OFFSET(MCQ!C$20,ROW(C455)-ROW(C$20),0)</f>
        <v/>
      </c>
      <c r="D455" s="18">
        <f>OFFSET(MCQ!D$20,ROW(D455)-ROW(D$20),0)</f>
        <v/>
      </c>
      <c r="E455" s="18">
        <f>OFFSET(MCQ!E$20,ROW(E455)-ROW(E$20),0)</f>
        <v/>
      </c>
      <c r="F455" s="18" t="n"/>
      <c r="G455" s="233">
        <f>OFFSET(MCQ!G$20,ROW(G455)-ROW(G$20),0)</f>
        <v/>
      </c>
      <c r="H455" s="583">
        <f>IF(G455="","",OFFSET(MCQ!H$20,ROW(H455)-ROW(H$20),0))</f>
        <v/>
      </c>
      <c r="I455" s="24">
        <f>IF(G455="","",IF(OR(G455="etapa",G455="sub-etapa"),"",OFFSET(MCQ!I$20,ROW(I455)-ROW(I$20),0)))</f>
        <v/>
      </c>
      <c r="J455" s="25">
        <f>IF(G455="","",OFFSET(MCQ!J$20,ROW(J455)-ROW(J$20),0))</f>
        <v/>
      </c>
      <c r="K455" s="24">
        <f>IF(G455="","",IF(OR(G455="etapa",G455="sub-etapa"),"",OFFSET(MCQ!K$20,ROW(K455)-ROW(K$20),0)))</f>
        <v/>
      </c>
      <c r="L455" s="26">
        <f>IF(G455="","",IF(OR(G455="etapa",G455="sub-etapa"),"",TRUNC(OFFSET(MCQ!L$20,ROW(L455)-ROW(L$20),0),2)))</f>
        <v/>
      </c>
      <c r="M455" s="584">
        <f>IF(I455="", "", IFERROR(VLOOKUP(VALUE(I455), _BaseAbril2026, 4, 0), IFERROR(VLOOKUP(TEXT(I455, "@"), _BaseAbril2026, 4, 0), "")))</f>
        <v/>
      </c>
      <c r="N455" s="585">
        <f>IFERROR(IF(S455="BDI1", TRUNC(M455*(1+$O$18), 2),IF(S455="BDI2", TRUNC(M455*(1+$N$18), 2), "")), "")</f>
        <v/>
      </c>
      <c r="O455" s="586">
        <f>_xlfn.IFS(G455="ETAPA", SUMIFS(ValorTotalComD, Nivel, A455), G455="SUB-ETAPA", SUMIFS(ValorTotalComD, SubNivel, C455), TRUE, T455)</f>
        <v/>
      </c>
      <c r="P455" s="584">
        <f>IF(I455="", "", IFERROR(VLOOKUP(VALUE(I455), _BaseAbril2026, 5, 0), IFERROR(VLOOKUP(TEXT(I455, "@"), _BaseAbril2026, 5, 0), "")))</f>
        <v/>
      </c>
      <c r="Q455" s="585">
        <f>IFERROR(IF(S455="BDI1", TRUNC(P455*(1+$R$18), 2),IF(S455="BDI2", TRUNC(P455*(1+$Q$18), 2), "")), "")</f>
        <v/>
      </c>
      <c r="R455" s="586">
        <f>_xlfn.IFS(G455="ETAPA", SUMIFS(ValorTotalSemD, Nivel, A455), G455="SUB-ETAPA", SUMIFS(ValorTotalSemD, SubNivel, C455), TRUE, U455)</f>
        <v/>
      </c>
      <c r="S455" s="587">
        <f>IF(G455="","",IF(OR(G455="etapa",G455="sub-etapa"),"",OFFSET(MCQ!M$20,ROW(M455)-ROW(M$20),0)))</f>
        <v/>
      </c>
      <c r="T455" s="588">
        <f>IFERROR(TRUNC(L455*N455,2),"")</f>
        <v/>
      </c>
      <c r="U455" s="589">
        <f>IFERROR(TRUNC(L455*Q455,2),"")</f>
        <v/>
      </c>
    </row>
    <row r="456">
      <c r="A456" s="18">
        <f>OFFSET(MCQ!A$20,ROW(A456)-ROW(A$20),0)</f>
        <v/>
      </c>
      <c r="B456" s="18">
        <f>OFFSET(MCQ!B$20,ROW(B456)-ROW(B$20),0)</f>
        <v/>
      </c>
      <c r="C456" s="18">
        <f>OFFSET(MCQ!C$20,ROW(C456)-ROW(C$20),0)</f>
        <v/>
      </c>
      <c r="D456" s="18">
        <f>OFFSET(MCQ!D$20,ROW(D456)-ROW(D$20),0)</f>
        <v/>
      </c>
      <c r="E456" s="18">
        <f>OFFSET(MCQ!E$20,ROW(E456)-ROW(E$20),0)</f>
        <v/>
      </c>
      <c r="F456" s="18" t="n"/>
      <c r="G456" s="233">
        <f>OFFSET(MCQ!G$20,ROW(G456)-ROW(G$20),0)</f>
        <v/>
      </c>
      <c r="H456" s="583">
        <f>IF(G456="","",OFFSET(MCQ!H$20,ROW(H456)-ROW(H$20),0))</f>
        <v/>
      </c>
      <c r="I456" s="24">
        <f>IF(G456="","",IF(OR(G456="etapa",G456="sub-etapa"),"",OFFSET(MCQ!I$20,ROW(I456)-ROW(I$20),0)))</f>
        <v/>
      </c>
      <c r="J456" s="25">
        <f>IF(G456="","",OFFSET(MCQ!J$20,ROW(J456)-ROW(J$20),0))</f>
        <v/>
      </c>
      <c r="K456" s="24">
        <f>IF(G456="","",IF(OR(G456="etapa",G456="sub-etapa"),"",OFFSET(MCQ!K$20,ROW(K456)-ROW(K$20),0)))</f>
        <v/>
      </c>
      <c r="L456" s="26">
        <f>IF(G456="","",IF(OR(G456="etapa",G456="sub-etapa"),"",TRUNC(OFFSET(MCQ!L$20,ROW(L456)-ROW(L$20),0),2)))</f>
        <v/>
      </c>
      <c r="M456" s="584">
        <f>IF(I456="", "", IFERROR(VLOOKUP(VALUE(I456), _BaseAbril2026, 4, 0), IFERROR(VLOOKUP(TEXT(I456, "@"), _BaseAbril2026, 4, 0), "")))</f>
        <v/>
      </c>
      <c r="N456" s="585">
        <f>IFERROR(IF(S456="BDI1", TRUNC(M456*(1+$O$18), 2),IF(S456="BDI2", TRUNC(M456*(1+$N$18), 2), "")), "")</f>
        <v/>
      </c>
      <c r="O456" s="586">
        <f>_xlfn.IFS(G456="ETAPA", SUMIFS(ValorTotalComD, Nivel, A456), G456="SUB-ETAPA", SUMIFS(ValorTotalComD, SubNivel, C456), TRUE, T456)</f>
        <v/>
      </c>
      <c r="P456" s="584">
        <f>IF(I456="", "", IFERROR(VLOOKUP(VALUE(I456), _BaseAbril2026, 5, 0), IFERROR(VLOOKUP(TEXT(I456, "@"), _BaseAbril2026, 5, 0), "")))</f>
        <v/>
      </c>
      <c r="Q456" s="585">
        <f>IFERROR(IF(S456="BDI1", TRUNC(P456*(1+$R$18), 2),IF(S456="BDI2", TRUNC(P456*(1+$Q$18), 2), "")), "")</f>
        <v/>
      </c>
      <c r="R456" s="586">
        <f>_xlfn.IFS(G456="ETAPA", SUMIFS(ValorTotalSemD, Nivel, A456), G456="SUB-ETAPA", SUMIFS(ValorTotalSemD, SubNivel, C456), TRUE, U456)</f>
        <v/>
      </c>
      <c r="S456" s="587">
        <f>IF(G456="","",IF(OR(G456="etapa",G456="sub-etapa"),"",OFFSET(MCQ!M$20,ROW(M456)-ROW(M$20),0)))</f>
        <v/>
      </c>
      <c r="T456" s="588">
        <f>IFERROR(TRUNC(L456*N456,2),"")</f>
        <v/>
      </c>
      <c r="U456" s="589">
        <f>IFERROR(TRUNC(L456*Q456,2),"")</f>
        <v/>
      </c>
    </row>
    <row r="457">
      <c r="A457" s="18">
        <f>OFFSET(MCQ!A$20,ROW(A457)-ROW(A$20),0)</f>
        <v/>
      </c>
      <c r="B457" s="18">
        <f>OFFSET(MCQ!B$20,ROW(B457)-ROW(B$20),0)</f>
        <v/>
      </c>
      <c r="C457" s="18">
        <f>OFFSET(MCQ!C$20,ROW(C457)-ROW(C$20),0)</f>
        <v/>
      </c>
      <c r="D457" s="18">
        <f>OFFSET(MCQ!D$20,ROW(D457)-ROW(D$20),0)</f>
        <v/>
      </c>
      <c r="E457" s="18">
        <f>OFFSET(MCQ!E$20,ROW(E457)-ROW(E$20),0)</f>
        <v/>
      </c>
      <c r="F457" s="18" t="n"/>
      <c r="G457" s="233">
        <f>OFFSET(MCQ!G$20,ROW(G457)-ROW(G$20),0)</f>
        <v/>
      </c>
      <c r="H457" s="583">
        <f>IF(G457="","",OFFSET(MCQ!H$20,ROW(H457)-ROW(H$20),0))</f>
        <v/>
      </c>
      <c r="I457" s="24">
        <f>IF(G457="","",IF(OR(G457="etapa",G457="sub-etapa"),"",OFFSET(MCQ!I$20,ROW(I457)-ROW(I$20),0)))</f>
        <v/>
      </c>
      <c r="J457" s="25">
        <f>IF(G457="","",OFFSET(MCQ!J$20,ROW(J457)-ROW(J$20),0))</f>
        <v/>
      </c>
      <c r="K457" s="24">
        <f>IF(G457="","",IF(OR(G457="etapa",G457="sub-etapa"),"",OFFSET(MCQ!K$20,ROW(K457)-ROW(K$20),0)))</f>
        <v/>
      </c>
      <c r="L457" s="26">
        <f>IF(G457="","",IF(OR(G457="etapa",G457="sub-etapa"),"",TRUNC(OFFSET(MCQ!L$20,ROW(L457)-ROW(L$20),0),2)))</f>
        <v/>
      </c>
      <c r="M457" s="584">
        <f>IF(I457="", "", IFERROR(VLOOKUP(VALUE(I457), _BaseAbril2026, 4, 0), IFERROR(VLOOKUP(TEXT(I457, "@"), _BaseAbril2026, 4, 0), "")))</f>
        <v/>
      </c>
      <c r="N457" s="585">
        <f>IFERROR(IF(S457="BDI1", TRUNC(M457*(1+$O$18), 2),IF(S457="BDI2", TRUNC(M457*(1+$N$18), 2), "")), "")</f>
        <v/>
      </c>
      <c r="O457" s="586">
        <f>_xlfn.IFS(G457="ETAPA", SUMIFS(ValorTotalComD, Nivel, A457), G457="SUB-ETAPA", SUMIFS(ValorTotalComD, SubNivel, C457), TRUE, T457)</f>
        <v/>
      </c>
      <c r="P457" s="584">
        <f>IF(I457="", "", IFERROR(VLOOKUP(VALUE(I457), _BaseAbril2026, 5, 0), IFERROR(VLOOKUP(TEXT(I457, "@"), _BaseAbril2026, 5, 0), "")))</f>
        <v/>
      </c>
      <c r="Q457" s="585">
        <f>IFERROR(IF(S457="BDI1", TRUNC(P457*(1+$R$18), 2),IF(S457="BDI2", TRUNC(P457*(1+$Q$18), 2), "")), "")</f>
        <v/>
      </c>
      <c r="R457" s="586">
        <f>_xlfn.IFS(G457="ETAPA", SUMIFS(ValorTotalSemD, Nivel, A457), G457="SUB-ETAPA", SUMIFS(ValorTotalSemD, SubNivel, C457), TRUE, U457)</f>
        <v/>
      </c>
      <c r="S457" s="587">
        <f>IF(G457="","",IF(OR(G457="etapa",G457="sub-etapa"),"",OFFSET(MCQ!M$20,ROW(M457)-ROW(M$20),0)))</f>
        <v/>
      </c>
      <c r="T457" s="588">
        <f>IFERROR(TRUNC(L457*N457,2),"")</f>
        <v/>
      </c>
      <c r="U457" s="589">
        <f>IFERROR(TRUNC(L457*Q457,2),"")</f>
        <v/>
      </c>
    </row>
    <row r="458">
      <c r="A458" s="18">
        <f>OFFSET(MCQ!A$20,ROW(A458)-ROW(A$20),0)</f>
        <v/>
      </c>
      <c r="B458" s="18">
        <f>OFFSET(MCQ!B$20,ROW(B458)-ROW(B$20),0)</f>
        <v/>
      </c>
      <c r="C458" s="18">
        <f>OFFSET(MCQ!C$20,ROW(C458)-ROW(C$20),0)</f>
        <v/>
      </c>
      <c r="D458" s="18">
        <f>OFFSET(MCQ!D$20,ROW(D458)-ROW(D$20),0)</f>
        <v/>
      </c>
      <c r="E458" s="18">
        <f>OFFSET(MCQ!E$20,ROW(E458)-ROW(E$20),0)</f>
        <v/>
      </c>
      <c r="F458" s="18" t="n"/>
      <c r="G458" s="233">
        <f>OFFSET(MCQ!G$20,ROW(G458)-ROW(G$20),0)</f>
        <v/>
      </c>
      <c r="H458" s="583">
        <f>IF(G458="","",OFFSET(MCQ!H$20,ROW(H458)-ROW(H$20),0))</f>
        <v/>
      </c>
      <c r="I458" s="24">
        <f>IF(G458="","",IF(OR(G458="etapa",G458="sub-etapa"),"",OFFSET(MCQ!I$20,ROW(I458)-ROW(I$20),0)))</f>
        <v/>
      </c>
      <c r="J458" s="25">
        <f>IF(G458="","",OFFSET(MCQ!J$20,ROW(J458)-ROW(J$20),0))</f>
        <v/>
      </c>
      <c r="K458" s="24">
        <f>IF(G458="","",IF(OR(G458="etapa",G458="sub-etapa"),"",OFFSET(MCQ!K$20,ROW(K458)-ROW(K$20),0)))</f>
        <v/>
      </c>
      <c r="L458" s="26">
        <f>IF(G458="","",IF(OR(G458="etapa",G458="sub-etapa"),"",TRUNC(OFFSET(MCQ!L$20,ROW(L458)-ROW(L$20),0),2)))</f>
        <v/>
      </c>
      <c r="M458" s="584">
        <f>IF(I458="", "", IFERROR(VLOOKUP(VALUE(I458), _BaseAbril2026, 4, 0), IFERROR(VLOOKUP(TEXT(I458, "@"), _BaseAbril2026, 4, 0), "")))</f>
        <v/>
      </c>
      <c r="N458" s="585">
        <f>IFERROR(IF(S458="BDI1", TRUNC(M458*(1+$O$18), 2),IF(S458="BDI2", TRUNC(M458*(1+$N$18), 2), "")), "")</f>
        <v/>
      </c>
      <c r="O458" s="586">
        <f>_xlfn.IFS(G458="ETAPA", SUMIFS(ValorTotalComD, Nivel, A458), G458="SUB-ETAPA", SUMIFS(ValorTotalComD, SubNivel, C458), TRUE, T458)</f>
        <v/>
      </c>
      <c r="P458" s="584">
        <f>IF(I458="", "", IFERROR(VLOOKUP(VALUE(I458), _BaseAbril2026, 5, 0), IFERROR(VLOOKUP(TEXT(I458, "@"), _BaseAbril2026, 5, 0), "")))</f>
        <v/>
      </c>
      <c r="Q458" s="585">
        <f>IFERROR(IF(S458="BDI1", TRUNC(P458*(1+$R$18), 2),IF(S458="BDI2", TRUNC(P458*(1+$Q$18), 2), "")), "")</f>
        <v/>
      </c>
      <c r="R458" s="586">
        <f>_xlfn.IFS(G458="ETAPA", SUMIFS(ValorTotalSemD, Nivel, A458), G458="SUB-ETAPA", SUMIFS(ValorTotalSemD, SubNivel, C458), TRUE, U458)</f>
        <v/>
      </c>
      <c r="S458" s="587">
        <f>IF(G458="","",IF(OR(G458="etapa",G458="sub-etapa"),"",OFFSET(MCQ!M$20,ROW(M458)-ROW(M$20),0)))</f>
        <v/>
      </c>
      <c r="T458" s="588">
        <f>IFERROR(TRUNC(L458*N458,2),"")</f>
        <v/>
      </c>
      <c r="U458" s="589">
        <f>IFERROR(TRUNC(L458*Q458,2),"")</f>
        <v/>
      </c>
    </row>
    <row r="459">
      <c r="A459" s="18">
        <f>OFFSET(MCQ!A$20,ROW(A459)-ROW(A$20),0)</f>
        <v/>
      </c>
      <c r="B459" s="18">
        <f>OFFSET(MCQ!B$20,ROW(B459)-ROW(B$20),0)</f>
        <v/>
      </c>
      <c r="C459" s="18">
        <f>OFFSET(MCQ!C$20,ROW(C459)-ROW(C$20),0)</f>
        <v/>
      </c>
      <c r="D459" s="18">
        <f>OFFSET(MCQ!D$20,ROW(D459)-ROW(D$20),0)</f>
        <v/>
      </c>
      <c r="E459" s="18">
        <f>OFFSET(MCQ!E$20,ROW(E459)-ROW(E$20),0)</f>
        <v/>
      </c>
      <c r="F459" s="18" t="n"/>
      <c r="G459" s="233">
        <f>OFFSET(MCQ!G$20,ROW(G459)-ROW(G$20),0)</f>
        <v/>
      </c>
      <c r="H459" s="583">
        <f>IF(G459="","",OFFSET(MCQ!H$20,ROW(H459)-ROW(H$20),0))</f>
        <v/>
      </c>
      <c r="I459" s="24">
        <f>IF(G459="","",IF(OR(G459="etapa",G459="sub-etapa"),"",OFFSET(MCQ!I$20,ROW(I459)-ROW(I$20),0)))</f>
        <v/>
      </c>
      <c r="J459" s="25">
        <f>IF(G459="","",OFFSET(MCQ!J$20,ROW(J459)-ROW(J$20),0))</f>
        <v/>
      </c>
      <c r="K459" s="24">
        <f>IF(G459="","",IF(OR(G459="etapa",G459="sub-etapa"),"",OFFSET(MCQ!K$20,ROW(K459)-ROW(K$20),0)))</f>
        <v/>
      </c>
      <c r="L459" s="26">
        <f>IF(G459="","",IF(OR(G459="etapa",G459="sub-etapa"),"",TRUNC(OFFSET(MCQ!L$20,ROW(L459)-ROW(L$20),0),2)))</f>
        <v/>
      </c>
      <c r="M459" s="584">
        <f>IF(I459="", "", IFERROR(VLOOKUP(VALUE(I459), _BaseAbril2026, 4, 0), IFERROR(VLOOKUP(TEXT(I459, "@"), _BaseAbril2026, 4, 0), "")))</f>
        <v/>
      </c>
      <c r="N459" s="585">
        <f>IFERROR(IF(S459="BDI1", TRUNC(M459*(1+$O$18), 2),IF(S459="BDI2", TRUNC(M459*(1+$N$18), 2), "")), "")</f>
        <v/>
      </c>
      <c r="O459" s="586">
        <f>_xlfn.IFS(G459="ETAPA", SUMIFS(ValorTotalComD, Nivel, A459), G459="SUB-ETAPA", SUMIFS(ValorTotalComD, SubNivel, C459), TRUE, T459)</f>
        <v/>
      </c>
      <c r="P459" s="584">
        <f>IF(I459="", "", IFERROR(VLOOKUP(VALUE(I459), _BaseAbril2026, 5, 0), IFERROR(VLOOKUP(TEXT(I459, "@"), _BaseAbril2026, 5, 0), "")))</f>
        <v/>
      </c>
      <c r="Q459" s="585">
        <f>IFERROR(IF(S459="BDI1", TRUNC(P459*(1+$R$18), 2),IF(S459="BDI2", TRUNC(P459*(1+$Q$18), 2), "")), "")</f>
        <v/>
      </c>
      <c r="R459" s="586">
        <f>_xlfn.IFS(G459="ETAPA", SUMIFS(ValorTotalSemD, Nivel, A459), G459="SUB-ETAPA", SUMIFS(ValorTotalSemD, SubNivel, C459), TRUE, U459)</f>
        <v/>
      </c>
      <c r="S459" s="587">
        <f>IF(G459="","",IF(OR(G459="etapa",G459="sub-etapa"),"",OFFSET(MCQ!M$20,ROW(M459)-ROW(M$20),0)))</f>
        <v/>
      </c>
      <c r="T459" s="588">
        <f>IFERROR(TRUNC(L459*N459,2),"")</f>
        <v/>
      </c>
      <c r="U459" s="589">
        <f>IFERROR(TRUNC(L459*Q459,2),"")</f>
        <v/>
      </c>
    </row>
    <row r="460">
      <c r="A460" s="18">
        <f>OFFSET(MCQ!A$20,ROW(A460)-ROW(A$20),0)</f>
        <v/>
      </c>
      <c r="B460" s="18">
        <f>OFFSET(MCQ!B$20,ROW(B460)-ROW(B$20),0)</f>
        <v/>
      </c>
      <c r="C460" s="18">
        <f>OFFSET(MCQ!C$20,ROW(C460)-ROW(C$20),0)</f>
        <v/>
      </c>
      <c r="D460" s="18">
        <f>OFFSET(MCQ!D$20,ROW(D460)-ROW(D$20),0)</f>
        <v/>
      </c>
      <c r="E460" s="18">
        <f>OFFSET(MCQ!E$20,ROW(E460)-ROW(E$20),0)</f>
        <v/>
      </c>
      <c r="F460" s="18" t="n"/>
      <c r="G460" s="233">
        <f>OFFSET(MCQ!G$20,ROW(G460)-ROW(G$20),0)</f>
        <v/>
      </c>
      <c r="H460" s="583">
        <f>IF(G460="","",OFFSET(MCQ!H$20,ROW(H460)-ROW(H$20),0))</f>
        <v/>
      </c>
      <c r="I460" s="24">
        <f>IF(G460="","",IF(OR(G460="etapa",G460="sub-etapa"),"",OFFSET(MCQ!I$20,ROW(I460)-ROW(I$20),0)))</f>
        <v/>
      </c>
      <c r="J460" s="25">
        <f>IF(G460="","",OFFSET(MCQ!J$20,ROW(J460)-ROW(J$20),0))</f>
        <v/>
      </c>
      <c r="K460" s="24">
        <f>IF(G460="","",IF(OR(G460="etapa",G460="sub-etapa"),"",OFFSET(MCQ!K$20,ROW(K460)-ROW(K$20),0)))</f>
        <v/>
      </c>
      <c r="L460" s="26">
        <f>IF(G460="","",IF(OR(G460="etapa",G460="sub-etapa"),"",TRUNC(OFFSET(MCQ!L$20,ROW(L460)-ROW(L$20),0),2)))</f>
        <v/>
      </c>
      <c r="M460" s="584">
        <f>IF(I460="", "", IFERROR(VLOOKUP(VALUE(I460), _BaseAbril2026, 4, 0), IFERROR(VLOOKUP(TEXT(I460, "@"), _BaseAbril2026, 4, 0), "")))</f>
        <v/>
      </c>
      <c r="N460" s="585">
        <f>IFERROR(IF(S460="BDI1", TRUNC(M460*(1+$O$18), 2),IF(S460="BDI2", TRUNC(M460*(1+$N$18), 2), "")), "")</f>
        <v/>
      </c>
      <c r="O460" s="586">
        <f>_xlfn.IFS(G460="ETAPA", SUMIFS(ValorTotalComD, Nivel, A460), G460="SUB-ETAPA", SUMIFS(ValorTotalComD, SubNivel, C460), TRUE, T460)</f>
        <v/>
      </c>
      <c r="P460" s="584">
        <f>IF(I460="", "", IFERROR(VLOOKUP(VALUE(I460), _BaseAbril2026, 5, 0), IFERROR(VLOOKUP(TEXT(I460, "@"), _BaseAbril2026, 5, 0), "")))</f>
        <v/>
      </c>
      <c r="Q460" s="585">
        <f>IFERROR(IF(S460="BDI1", TRUNC(P460*(1+$R$18), 2),IF(S460="BDI2", TRUNC(P460*(1+$Q$18), 2), "")), "")</f>
        <v/>
      </c>
      <c r="R460" s="586">
        <f>_xlfn.IFS(G460="ETAPA", SUMIFS(ValorTotalSemD, Nivel, A460), G460="SUB-ETAPA", SUMIFS(ValorTotalSemD, SubNivel, C460), TRUE, U460)</f>
        <v/>
      </c>
      <c r="S460" s="587">
        <f>IF(G460="","",IF(OR(G460="etapa",G460="sub-etapa"),"",OFFSET(MCQ!M$20,ROW(M460)-ROW(M$20),0)))</f>
        <v/>
      </c>
      <c r="T460" s="588">
        <f>IFERROR(TRUNC(L460*N460,2),"")</f>
        <v/>
      </c>
      <c r="U460" s="589">
        <f>IFERROR(TRUNC(L460*Q460,2),"")</f>
        <v/>
      </c>
    </row>
    <row r="461">
      <c r="A461" s="18">
        <f>OFFSET(MCQ!A$20,ROW(A461)-ROW(A$20),0)</f>
        <v/>
      </c>
      <c r="B461" s="18">
        <f>OFFSET(MCQ!B$20,ROW(B461)-ROW(B$20),0)</f>
        <v/>
      </c>
      <c r="C461" s="18">
        <f>OFFSET(MCQ!C$20,ROW(C461)-ROW(C$20),0)</f>
        <v/>
      </c>
      <c r="D461" s="18">
        <f>OFFSET(MCQ!D$20,ROW(D461)-ROW(D$20),0)</f>
        <v/>
      </c>
      <c r="E461" s="18">
        <f>OFFSET(MCQ!E$20,ROW(E461)-ROW(E$20),0)</f>
        <v/>
      </c>
      <c r="F461" s="18" t="n"/>
      <c r="G461" s="233">
        <f>OFFSET(MCQ!G$20,ROW(G461)-ROW(G$20),0)</f>
        <v/>
      </c>
      <c r="H461" s="583">
        <f>IF(G461="","",OFFSET(MCQ!H$20,ROW(H461)-ROW(H$20),0))</f>
        <v/>
      </c>
      <c r="I461" s="24">
        <f>IF(G461="","",IF(OR(G461="etapa",G461="sub-etapa"),"",OFFSET(MCQ!I$20,ROW(I461)-ROW(I$20),0)))</f>
        <v/>
      </c>
      <c r="J461" s="25">
        <f>IF(G461="","",OFFSET(MCQ!J$20,ROW(J461)-ROW(J$20),0))</f>
        <v/>
      </c>
      <c r="K461" s="24">
        <f>IF(G461="","",IF(OR(G461="etapa",G461="sub-etapa"),"",OFFSET(MCQ!K$20,ROW(K461)-ROW(K$20),0)))</f>
        <v/>
      </c>
      <c r="L461" s="26">
        <f>IF(G461="","",IF(OR(G461="etapa",G461="sub-etapa"),"",TRUNC(OFFSET(MCQ!L$20,ROW(L461)-ROW(L$20),0),2)))</f>
        <v/>
      </c>
      <c r="M461" s="584">
        <f>IF(I461="", "", IFERROR(VLOOKUP(VALUE(I461), _BaseAbril2026, 4, 0), IFERROR(VLOOKUP(TEXT(I461, "@"), _BaseAbril2026, 4, 0), "")))</f>
        <v/>
      </c>
      <c r="N461" s="585">
        <f>IFERROR(IF(S461="BDI1", TRUNC(M461*(1+$O$18), 2),IF(S461="BDI2", TRUNC(M461*(1+$N$18), 2), "")), "")</f>
        <v/>
      </c>
      <c r="O461" s="586">
        <f>_xlfn.IFS(G461="ETAPA", SUMIFS(ValorTotalComD, Nivel, A461), G461="SUB-ETAPA", SUMIFS(ValorTotalComD, SubNivel, C461), TRUE, T461)</f>
        <v/>
      </c>
      <c r="P461" s="584">
        <f>IF(I461="", "", IFERROR(VLOOKUP(VALUE(I461), _BaseAbril2026, 5, 0), IFERROR(VLOOKUP(TEXT(I461, "@"), _BaseAbril2026, 5, 0), "")))</f>
        <v/>
      </c>
      <c r="Q461" s="585">
        <f>IFERROR(IF(S461="BDI1", TRUNC(P461*(1+$R$18), 2),IF(S461="BDI2", TRUNC(P461*(1+$Q$18), 2), "")), "")</f>
        <v/>
      </c>
      <c r="R461" s="586">
        <f>_xlfn.IFS(G461="ETAPA", SUMIFS(ValorTotalSemD, Nivel, A461), G461="SUB-ETAPA", SUMIFS(ValorTotalSemD, SubNivel, C461), TRUE, U461)</f>
        <v/>
      </c>
      <c r="S461" s="587">
        <f>IF(G461="","",IF(OR(G461="etapa",G461="sub-etapa"),"",OFFSET(MCQ!M$20,ROW(M461)-ROW(M$20),0)))</f>
        <v/>
      </c>
      <c r="T461" s="588">
        <f>IFERROR(TRUNC(L461*N461,2),"")</f>
        <v/>
      </c>
      <c r="U461" s="589">
        <f>IFERROR(TRUNC(L461*Q461,2),"")</f>
        <v/>
      </c>
    </row>
    <row r="462">
      <c r="A462" s="18">
        <f>OFFSET(MCQ!A$20,ROW(A462)-ROW(A$20),0)</f>
        <v/>
      </c>
      <c r="B462" s="18">
        <f>OFFSET(MCQ!B$20,ROW(B462)-ROW(B$20),0)</f>
        <v/>
      </c>
      <c r="C462" s="18">
        <f>OFFSET(MCQ!C$20,ROW(C462)-ROW(C$20),0)</f>
        <v/>
      </c>
      <c r="D462" s="18">
        <f>OFFSET(MCQ!D$20,ROW(D462)-ROW(D$20),0)</f>
        <v/>
      </c>
      <c r="E462" s="18">
        <f>OFFSET(MCQ!E$20,ROW(E462)-ROW(E$20),0)</f>
        <v/>
      </c>
      <c r="F462" s="18" t="n"/>
      <c r="G462" s="233">
        <f>OFFSET(MCQ!G$20,ROW(G462)-ROW(G$20),0)</f>
        <v/>
      </c>
      <c r="H462" s="583">
        <f>IF(G462="","",OFFSET(MCQ!H$20,ROW(H462)-ROW(H$20),0))</f>
        <v/>
      </c>
      <c r="I462" s="24">
        <f>IF(G462="","",IF(OR(G462="etapa",G462="sub-etapa"),"",OFFSET(MCQ!I$20,ROW(I462)-ROW(I$20),0)))</f>
        <v/>
      </c>
      <c r="J462" s="25">
        <f>IF(G462="","",OFFSET(MCQ!J$20,ROW(J462)-ROW(J$20),0))</f>
        <v/>
      </c>
      <c r="K462" s="24">
        <f>IF(G462="","",IF(OR(G462="etapa",G462="sub-etapa"),"",OFFSET(MCQ!K$20,ROW(K462)-ROW(K$20),0)))</f>
        <v/>
      </c>
      <c r="L462" s="26">
        <f>IF(G462="","",IF(OR(G462="etapa",G462="sub-etapa"),"",TRUNC(OFFSET(MCQ!L$20,ROW(L462)-ROW(L$20),0),2)))</f>
        <v/>
      </c>
      <c r="M462" s="584">
        <f>IF(I462="", "", IFERROR(VLOOKUP(VALUE(I462), _BaseAbril2026, 4, 0), IFERROR(VLOOKUP(TEXT(I462, "@"), _BaseAbril2026, 4, 0), "")))</f>
        <v/>
      </c>
      <c r="N462" s="585">
        <f>IFERROR(IF(S462="BDI1", TRUNC(M462*(1+$O$18), 2),IF(S462="BDI2", TRUNC(M462*(1+$N$18), 2), "")), "")</f>
        <v/>
      </c>
      <c r="O462" s="586">
        <f>_xlfn.IFS(G462="ETAPA", SUMIFS(ValorTotalComD, Nivel, A462), G462="SUB-ETAPA", SUMIFS(ValorTotalComD, SubNivel, C462), TRUE, T462)</f>
        <v/>
      </c>
      <c r="P462" s="584">
        <f>IF(I462="", "", IFERROR(VLOOKUP(VALUE(I462), _BaseAbril2026, 5, 0), IFERROR(VLOOKUP(TEXT(I462, "@"), _BaseAbril2026, 5, 0), "")))</f>
        <v/>
      </c>
      <c r="Q462" s="585">
        <f>IFERROR(IF(S462="BDI1", TRUNC(P462*(1+$R$18), 2),IF(S462="BDI2", TRUNC(P462*(1+$Q$18), 2), "")), "")</f>
        <v/>
      </c>
      <c r="R462" s="586">
        <f>_xlfn.IFS(G462="ETAPA", SUMIFS(ValorTotalSemD, Nivel, A462), G462="SUB-ETAPA", SUMIFS(ValorTotalSemD, SubNivel, C462), TRUE, U462)</f>
        <v/>
      </c>
      <c r="S462" s="587">
        <f>IF(G462="","",IF(OR(G462="etapa",G462="sub-etapa"),"",OFFSET(MCQ!M$20,ROW(M462)-ROW(M$20),0)))</f>
        <v/>
      </c>
      <c r="T462" s="588">
        <f>IFERROR(TRUNC(L462*N462,2),"")</f>
        <v/>
      </c>
      <c r="U462" s="589">
        <f>IFERROR(TRUNC(L462*Q462,2),"")</f>
        <v/>
      </c>
    </row>
    <row r="463">
      <c r="A463" s="18">
        <f>OFFSET(MCQ!A$20,ROW(A463)-ROW(A$20),0)</f>
        <v/>
      </c>
      <c r="B463" s="18">
        <f>OFFSET(MCQ!B$20,ROW(B463)-ROW(B$20),0)</f>
        <v/>
      </c>
      <c r="C463" s="18">
        <f>OFFSET(MCQ!C$20,ROW(C463)-ROW(C$20),0)</f>
        <v/>
      </c>
      <c r="D463" s="18">
        <f>OFFSET(MCQ!D$20,ROW(D463)-ROW(D$20),0)</f>
        <v/>
      </c>
      <c r="E463" s="18">
        <f>OFFSET(MCQ!E$20,ROW(E463)-ROW(E$20),0)</f>
        <v/>
      </c>
      <c r="F463" s="18" t="n"/>
      <c r="G463" s="233">
        <f>OFFSET(MCQ!G$20,ROW(G463)-ROW(G$20),0)</f>
        <v/>
      </c>
      <c r="H463" s="583">
        <f>IF(G463="","",OFFSET(MCQ!H$20,ROW(H463)-ROW(H$20),0))</f>
        <v/>
      </c>
      <c r="I463" s="24">
        <f>IF(G463="","",IF(OR(G463="etapa",G463="sub-etapa"),"",OFFSET(MCQ!I$20,ROW(I463)-ROW(I$20),0)))</f>
        <v/>
      </c>
      <c r="J463" s="25">
        <f>IF(G463="","",OFFSET(MCQ!J$20,ROW(J463)-ROW(J$20),0))</f>
        <v/>
      </c>
      <c r="K463" s="24">
        <f>IF(G463="","",IF(OR(G463="etapa",G463="sub-etapa"),"",OFFSET(MCQ!K$20,ROW(K463)-ROW(K$20),0)))</f>
        <v/>
      </c>
      <c r="L463" s="26">
        <f>IF(G463="","",IF(OR(G463="etapa",G463="sub-etapa"),"",TRUNC(OFFSET(MCQ!L$20,ROW(L463)-ROW(L$20),0),2)))</f>
        <v/>
      </c>
      <c r="M463" s="584">
        <f>IF(I463="", "", IFERROR(VLOOKUP(VALUE(I463), _BaseAbril2026, 4, 0), IFERROR(VLOOKUP(TEXT(I463, "@"), _BaseAbril2026, 4, 0), "")))</f>
        <v/>
      </c>
      <c r="N463" s="585">
        <f>IFERROR(IF(S463="BDI1", TRUNC(M463*(1+$O$18), 2),IF(S463="BDI2", TRUNC(M463*(1+$N$18), 2), "")), "")</f>
        <v/>
      </c>
      <c r="O463" s="586">
        <f>_xlfn.IFS(G463="ETAPA", SUMIFS(ValorTotalComD, Nivel, A463), G463="SUB-ETAPA", SUMIFS(ValorTotalComD, SubNivel, C463), TRUE, T463)</f>
        <v/>
      </c>
      <c r="P463" s="584">
        <f>IF(I463="", "", IFERROR(VLOOKUP(VALUE(I463), _BaseAbril2026, 5, 0), IFERROR(VLOOKUP(TEXT(I463, "@"), _BaseAbril2026, 5, 0), "")))</f>
        <v/>
      </c>
      <c r="Q463" s="585">
        <f>IFERROR(IF(S463="BDI1", TRUNC(P463*(1+$R$18), 2),IF(S463="BDI2", TRUNC(P463*(1+$Q$18), 2), "")), "")</f>
        <v/>
      </c>
      <c r="R463" s="586">
        <f>_xlfn.IFS(G463="ETAPA", SUMIFS(ValorTotalSemD, Nivel, A463), G463="SUB-ETAPA", SUMIFS(ValorTotalSemD, SubNivel, C463), TRUE, U463)</f>
        <v/>
      </c>
      <c r="S463" s="587">
        <f>IF(G463="","",IF(OR(G463="etapa",G463="sub-etapa"),"",OFFSET(MCQ!M$20,ROW(M463)-ROW(M$20),0)))</f>
        <v/>
      </c>
      <c r="T463" s="588">
        <f>IFERROR(TRUNC(L463*N463,2),"")</f>
        <v/>
      </c>
      <c r="U463" s="589">
        <f>IFERROR(TRUNC(L463*Q463,2),"")</f>
        <v/>
      </c>
    </row>
    <row r="464">
      <c r="A464" s="18">
        <f>OFFSET(MCQ!A$20,ROW(A464)-ROW(A$20),0)</f>
        <v/>
      </c>
      <c r="B464" s="18">
        <f>OFFSET(MCQ!B$20,ROW(B464)-ROW(B$20),0)</f>
        <v/>
      </c>
      <c r="C464" s="18">
        <f>OFFSET(MCQ!C$20,ROW(C464)-ROW(C$20),0)</f>
        <v/>
      </c>
      <c r="D464" s="18">
        <f>OFFSET(MCQ!D$20,ROW(D464)-ROW(D$20),0)</f>
        <v/>
      </c>
      <c r="E464" s="18">
        <f>OFFSET(MCQ!E$20,ROW(E464)-ROW(E$20),0)</f>
        <v/>
      </c>
      <c r="F464" s="18" t="n"/>
      <c r="G464" s="233">
        <f>OFFSET(MCQ!G$20,ROW(G464)-ROW(G$20),0)</f>
        <v/>
      </c>
      <c r="H464" s="583">
        <f>IF(G464="","",OFFSET(MCQ!H$20,ROW(H464)-ROW(H$20),0))</f>
        <v/>
      </c>
      <c r="I464" s="24">
        <f>IF(G464="","",IF(OR(G464="etapa",G464="sub-etapa"),"",OFFSET(MCQ!I$20,ROW(I464)-ROW(I$20),0)))</f>
        <v/>
      </c>
      <c r="J464" s="25">
        <f>IF(G464="","",OFFSET(MCQ!J$20,ROW(J464)-ROW(J$20),0))</f>
        <v/>
      </c>
      <c r="K464" s="24">
        <f>IF(G464="","",IF(OR(G464="etapa",G464="sub-etapa"),"",OFFSET(MCQ!K$20,ROW(K464)-ROW(K$20),0)))</f>
        <v/>
      </c>
      <c r="L464" s="26">
        <f>IF(G464="","",IF(OR(G464="etapa",G464="sub-etapa"),"",TRUNC(OFFSET(MCQ!L$20,ROW(L464)-ROW(L$20),0),2)))</f>
        <v/>
      </c>
      <c r="M464" s="584">
        <f>IF(I464="", "", IFERROR(VLOOKUP(VALUE(I464), _BaseAbril2026, 4, 0), IFERROR(VLOOKUP(TEXT(I464, "@"), _BaseAbril2026, 4, 0), "")))</f>
        <v/>
      </c>
      <c r="N464" s="585">
        <f>IFERROR(IF(S464="BDI1", TRUNC(M464*(1+$O$18), 2),IF(S464="BDI2", TRUNC(M464*(1+$N$18), 2), "")), "")</f>
        <v/>
      </c>
      <c r="O464" s="586">
        <f>_xlfn.IFS(G464="ETAPA", SUMIFS(ValorTotalComD, Nivel, A464), G464="SUB-ETAPA", SUMIFS(ValorTotalComD, SubNivel, C464), TRUE, T464)</f>
        <v/>
      </c>
      <c r="P464" s="584">
        <f>IF(I464="", "", IFERROR(VLOOKUP(VALUE(I464), _BaseAbril2026, 5, 0), IFERROR(VLOOKUP(TEXT(I464, "@"), _BaseAbril2026, 5, 0), "")))</f>
        <v/>
      </c>
      <c r="Q464" s="585">
        <f>IFERROR(IF(S464="BDI1", TRUNC(P464*(1+$R$18), 2),IF(S464="BDI2", TRUNC(P464*(1+$Q$18), 2), "")), "")</f>
        <v/>
      </c>
      <c r="R464" s="586">
        <f>_xlfn.IFS(G464="ETAPA", SUMIFS(ValorTotalSemD, Nivel, A464), G464="SUB-ETAPA", SUMIFS(ValorTotalSemD, SubNivel, C464), TRUE, U464)</f>
        <v/>
      </c>
      <c r="S464" s="587">
        <f>IF(G464="","",IF(OR(G464="etapa",G464="sub-etapa"),"",OFFSET(MCQ!M$20,ROW(M464)-ROW(M$20),0)))</f>
        <v/>
      </c>
      <c r="T464" s="588">
        <f>IFERROR(TRUNC(L464*N464,2),"")</f>
        <v/>
      </c>
      <c r="U464" s="589">
        <f>IFERROR(TRUNC(L464*Q464,2),"")</f>
        <v/>
      </c>
    </row>
    <row r="465">
      <c r="A465" s="18">
        <f>OFFSET(MCQ!A$20,ROW(A465)-ROW(A$20),0)</f>
        <v/>
      </c>
      <c r="B465" s="18">
        <f>OFFSET(MCQ!B$20,ROW(B465)-ROW(B$20),0)</f>
        <v/>
      </c>
      <c r="C465" s="18">
        <f>OFFSET(MCQ!C$20,ROW(C465)-ROW(C$20),0)</f>
        <v/>
      </c>
      <c r="D465" s="18">
        <f>OFFSET(MCQ!D$20,ROW(D465)-ROW(D$20),0)</f>
        <v/>
      </c>
      <c r="E465" s="18">
        <f>OFFSET(MCQ!E$20,ROW(E465)-ROW(E$20),0)</f>
        <v/>
      </c>
      <c r="F465" s="18" t="n"/>
      <c r="G465" s="233">
        <f>OFFSET(MCQ!G$20,ROW(G465)-ROW(G$20),0)</f>
        <v/>
      </c>
      <c r="H465" s="583">
        <f>IF(G465="","",OFFSET(MCQ!H$20,ROW(H465)-ROW(H$20),0))</f>
        <v/>
      </c>
      <c r="I465" s="24">
        <f>IF(G465="","",IF(OR(G465="etapa",G465="sub-etapa"),"",OFFSET(MCQ!I$20,ROW(I465)-ROW(I$20),0)))</f>
        <v/>
      </c>
      <c r="J465" s="25">
        <f>IF(G465="","",OFFSET(MCQ!J$20,ROW(J465)-ROW(J$20),0))</f>
        <v/>
      </c>
      <c r="K465" s="24">
        <f>IF(G465="","",IF(OR(G465="etapa",G465="sub-etapa"),"",OFFSET(MCQ!K$20,ROW(K465)-ROW(K$20),0)))</f>
        <v/>
      </c>
      <c r="L465" s="26">
        <f>IF(G465="","",IF(OR(G465="etapa",G465="sub-etapa"),"",TRUNC(OFFSET(MCQ!L$20,ROW(L465)-ROW(L$20),0),2)))</f>
        <v/>
      </c>
      <c r="M465" s="584">
        <f>IF(I465="", "", IFERROR(VLOOKUP(VALUE(I465), _BaseAbril2026, 4, 0), IFERROR(VLOOKUP(TEXT(I465, "@"), _BaseAbril2026, 4, 0), "")))</f>
        <v/>
      </c>
      <c r="N465" s="585">
        <f>IFERROR(IF(S465="BDI1", TRUNC(M465*(1+$O$18), 2),IF(S465="BDI2", TRUNC(M465*(1+$N$18), 2), "")), "")</f>
        <v/>
      </c>
      <c r="O465" s="586">
        <f>_xlfn.IFS(G465="ETAPA", SUMIFS(ValorTotalComD, Nivel, A465), G465="SUB-ETAPA", SUMIFS(ValorTotalComD, SubNivel, C465), TRUE, T465)</f>
        <v/>
      </c>
      <c r="P465" s="584">
        <f>IF(I465="", "", IFERROR(VLOOKUP(VALUE(I465), _BaseAbril2026, 5, 0), IFERROR(VLOOKUP(TEXT(I465, "@"), _BaseAbril2026, 5, 0), "")))</f>
        <v/>
      </c>
      <c r="Q465" s="585">
        <f>IFERROR(IF(S465="BDI1", TRUNC(P465*(1+$R$18), 2),IF(S465="BDI2", TRUNC(P465*(1+$Q$18), 2), "")), "")</f>
        <v/>
      </c>
      <c r="R465" s="586">
        <f>_xlfn.IFS(G465="ETAPA", SUMIFS(ValorTotalSemD, Nivel, A465), G465="SUB-ETAPA", SUMIFS(ValorTotalSemD, SubNivel, C465), TRUE, U465)</f>
        <v/>
      </c>
      <c r="S465" s="587">
        <f>IF(G465="","",IF(OR(G465="etapa",G465="sub-etapa"),"",OFFSET(MCQ!M$20,ROW(M465)-ROW(M$20),0)))</f>
        <v/>
      </c>
      <c r="T465" s="588">
        <f>IFERROR(TRUNC(L465*N465,2),"")</f>
        <v/>
      </c>
      <c r="U465" s="589">
        <f>IFERROR(TRUNC(L465*Q465,2),"")</f>
        <v/>
      </c>
    </row>
    <row r="466">
      <c r="A466" s="18">
        <f>OFFSET(MCQ!A$20,ROW(A466)-ROW(A$20),0)</f>
        <v/>
      </c>
      <c r="B466" s="18">
        <f>OFFSET(MCQ!B$20,ROW(B466)-ROW(B$20),0)</f>
        <v/>
      </c>
      <c r="C466" s="18">
        <f>OFFSET(MCQ!C$20,ROW(C466)-ROW(C$20),0)</f>
        <v/>
      </c>
      <c r="D466" s="18">
        <f>OFFSET(MCQ!D$20,ROW(D466)-ROW(D$20),0)</f>
        <v/>
      </c>
      <c r="E466" s="18">
        <f>OFFSET(MCQ!E$20,ROW(E466)-ROW(E$20),0)</f>
        <v/>
      </c>
      <c r="F466" s="18" t="n"/>
      <c r="G466" s="233">
        <f>OFFSET(MCQ!G$20,ROW(G466)-ROW(G$20),0)</f>
        <v/>
      </c>
      <c r="H466" s="583">
        <f>IF(G466="","",OFFSET(MCQ!H$20,ROW(H466)-ROW(H$20),0))</f>
        <v/>
      </c>
      <c r="I466" s="24">
        <f>IF(G466="","",IF(OR(G466="etapa",G466="sub-etapa"),"",OFFSET(MCQ!I$20,ROW(I466)-ROW(I$20),0)))</f>
        <v/>
      </c>
      <c r="J466" s="25">
        <f>IF(G466="","",OFFSET(MCQ!J$20,ROW(J466)-ROW(J$20),0))</f>
        <v/>
      </c>
      <c r="K466" s="24">
        <f>IF(G466="","",IF(OR(G466="etapa",G466="sub-etapa"),"",OFFSET(MCQ!K$20,ROW(K466)-ROW(K$20),0)))</f>
        <v/>
      </c>
      <c r="L466" s="26">
        <f>IF(G466="","",IF(OR(G466="etapa",G466="sub-etapa"),"",TRUNC(OFFSET(MCQ!L$20,ROW(L466)-ROW(L$20),0),2)))</f>
        <v/>
      </c>
      <c r="M466" s="584">
        <f>IF(I466="", "", IFERROR(VLOOKUP(VALUE(I466), _BaseAbril2026, 4, 0), IFERROR(VLOOKUP(TEXT(I466, "@"), _BaseAbril2026, 4, 0), "")))</f>
        <v/>
      </c>
      <c r="N466" s="585">
        <f>IFERROR(IF(S466="BDI1", TRUNC(M466*(1+$O$18), 2),IF(S466="BDI2", TRUNC(M466*(1+$N$18), 2), "")), "")</f>
        <v/>
      </c>
      <c r="O466" s="586">
        <f>_xlfn.IFS(G466="ETAPA", SUMIFS(ValorTotalComD, Nivel, A466), G466="SUB-ETAPA", SUMIFS(ValorTotalComD, SubNivel, C466), TRUE, T466)</f>
        <v/>
      </c>
      <c r="P466" s="584">
        <f>IF(I466="", "", IFERROR(VLOOKUP(VALUE(I466), _BaseAbril2026, 5, 0), IFERROR(VLOOKUP(TEXT(I466, "@"), _BaseAbril2026, 5, 0), "")))</f>
        <v/>
      </c>
      <c r="Q466" s="585">
        <f>IFERROR(IF(S466="BDI1", TRUNC(P466*(1+$R$18), 2),IF(S466="BDI2", TRUNC(P466*(1+$Q$18), 2), "")), "")</f>
        <v/>
      </c>
      <c r="R466" s="586">
        <f>_xlfn.IFS(G466="ETAPA", SUMIFS(ValorTotalSemD, Nivel, A466), G466="SUB-ETAPA", SUMIFS(ValorTotalSemD, SubNivel, C466), TRUE, U466)</f>
        <v/>
      </c>
      <c r="S466" s="587">
        <f>IF(G466="","",IF(OR(G466="etapa",G466="sub-etapa"),"",OFFSET(MCQ!M$20,ROW(M466)-ROW(M$20),0)))</f>
        <v/>
      </c>
      <c r="T466" s="588">
        <f>IFERROR(TRUNC(L466*N466,2),"")</f>
        <v/>
      </c>
      <c r="U466" s="589">
        <f>IFERROR(TRUNC(L466*Q466,2),"")</f>
        <v/>
      </c>
    </row>
    <row r="467">
      <c r="A467" s="18">
        <f>OFFSET(MCQ!A$20,ROW(A467)-ROW(A$20),0)</f>
        <v/>
      </c>
      <c r="B467" s="18">
        <f>OFFSET(MCQ!B$20,ROW(B467)-ROW(B$20),0)</f>
        <v/>
      </c>
      <c r="C467" s="18">
        <f>OFFSET(MCQ!C$20,ROW(C467)-ROW(C$20),0)</f>
        <v/>
      </c>
      <c r="D467" s="18">
        <f>OFFSET(MCQ!D$20,ROW(D467)-ROW(D$20),0)</f>
        <v/>
      </c>
      <c r="E467" s="18">
        <f>OFFSET(MCQ!E$20,ROW(E467)-ROW(E$20),0)</f>
        <v/>
      </c>
      <c r="F467" s="18" t="n"/>
      <c r="G467" s="233">
        <f>OFFSET(MCQ!G$20,ROW(G467)-ROW(G$20),0)</f>
        <v/>
      </c>
      <c r="H467" s="583">
        <f>IF(G467="","",OFFSET(MCQ!H$20,ROW(H467)-ROW(H$20),0))</f>
        <v/>
      </c>
      <c r="I467" s="24">
        <f>IF(G467="","",IF(OR(G467="etapa",G467="sub-etapa"),"",OFFSET(MCQ!I$20,ROW(I467)-ROW(I$20),0)))</f>
        <v/>
      </c>
      <c r="J467" s="25">
        <f>IF(G467="","",OFFSET(MCQ!J$20,ROW(J467)-ROW(J$20),0))</f>
        <v/>
      </c>
      <c r="K467" s="24">
        <f>IF(G467="","",IF(OR(G467="etapa",G467="sub-etapa"),"",OFFSET(MCQ!K$20,ROW(K467)-ROW(K$20),0)))</f>
        <v/>
      </c>
      <c r="L467" s="26">
        <f>IF(G467="","",IF(OR(G467="etapa",G467="sub-etapa"),"",TRUNC(OFFSET(MCQ!L$20,ROW(L467)-ROW(L$20),0),2)))</f>
        <v/>
      </c>
      <c r="M467" s="584">
        <f>IF(I467="", "", IFERROR(VLOOKUP(VALUE(I467), _BaseAbril2026, 4, 0), IFERROR(VLOOKUP(TEXT(I467, "@"), _BaseAbril2026, 4, 0), "")))</f>
        <v/>
      </c>
      <c r="N467" s="585">
        <f>IFERROR(IF(S467="BDI1", TRUNC(M467*(1+$O$18), 2),IF(S467="BDI2", TRUNC(M467*(1+$N$18), 2), "")), "")</f>
        <v/>
      </c>
      <c r="O467" s="586">
        <f>_xlfn.IFS(G467="ETAPA", SUMIFS(ValorTotalComD, Nivel, A467), G467="SUB-ETAPA", SUMIFS(ValorTotalComD, SubNivel, C467), TRUE, T467)</f>
        <v/>
      </c>
      <c r="P467" s="584">
        <f>IF(I467="", "", IFERROR(VLOOKUP(VALUE(I467), _BaseAbril2026, 5, 0), IFERROR(VLOOKUP(TEXT(I467, "@"), _BaseAbril2026, 5, 0), "")))</f>
        <v/>
      </c>
      <c r="Q467" s="585">
        <f>IFERROR(IF(S467="BDI1", TRUNC(P467*(1+$R$18), 2),IF(S467="BDI2", TRUNC(P467*(1+$Q$18), 2), "")), "")</f>
        <v/>
      </c>
      <c r="R467" s="586">
        <f>_xlfn.IFS(G467="ETAPA", SUMIFS(ValorTotalSemD, Nivel, A467), G467="SUB-ETAPA", SUMIFS(ValorTotalSemD, SubNivel, C467), TRUE, U467)</f>
        <v/>
      </c>
      <c r="S467" s="587">
        <f>IF(G467="","",IF(OR(G467="etapa",G467="sub-etapa"),"",OFFSET(MCQ!M$20,ROW(M467)-ROW(M$20),0)))</f>
        <v/>
      </c>
      <c r="T467" s="588">
        <f>IFERROR(TRUNC(L467*N467,2),"")</f>
        <v/>
      </c>
      <c r="U467" s="589">
        <f>IFERROR(TRUNC(L467*Q467,2),"")</f>
        <v/>
      </c>
    </row>
    <row r="468">
      <c r="A468" s="18">
        <f>OFFSET(MCQ!A$20,ROW(A468)-ROW(A$20),0)</f>
        <v/>
      </c>
      <c r="B468" s="18">
        <f>OFFSET(MCQ!B$20,ROW(B468)-ROW(B$20),0)</f>
        <v/>
      </c>
      <c r="C468" s="18">
        <f>OFFSET(MCQ!C$20,ROW(C468)-ROW(C$20),0)</f>
        <v/>
      </c>
      <c r="D468" s="18">
        <f>OFFSET(MCQ!D$20,ROW(D468)-ROW(D$20),0)</f>
        <v/>
      </c>
      <c r="E468" s="18">
        <f>OFFSET(MCQ!E$20,ROW(E468)-ROW(E$20),0)</f>
        <v/>
      </c>
      <c r="F468" s="18" t="n"/>
      <c r="G468" s="233">
        <f>OFFSET(MCQ!G$20,ROW(G468)-ROW(G$20),0)</f>
        <v/>
      </c>
      <c r="H468" s="583">
        <f>IF(G468="","",OFFSET(MCQ!H$20,ROW(H468)-ROW(H$20),0))</f>
        <v/>
      </c>
      <c r="I468" s="24">
        <f>IF(G468="","",IF(OR(G468="etapa",G468="sub-etapa"),"",OFFSET(MCQ!I$20,ROW(I468)-ROW(I$20),0)))</f>
        <v/>
      </c>
      <c r="J468" s="25">
        <f>IF(G468="","",OFFSET(MCQ!J$20,ROW(J468)-ROW(J$20),0))</f>
        <v/>
      </c>
      <c r="K468" s="24">
        <f>IF(G468="","",IF(OR(G468="etapa",G468="sub-etapa"),"",OFFSET(MCQ!K$20,ROW(K468)-ROW(K$20),0)))</f>
        <v/>
      </c>
      <c r="L468" s="26">
        <f>IF(G468="","",IF(OR(G468="etapa",G468="sub-etapa"),"",TRUNC(OFFSET(MCQ!L$20,ROW(L468)-ROW(L$20),0),2)))</f>
        <v/>
      </c>
      <c r="M468" s="584">
        <f>IF(I468="", "", IFERROR(VLOOKUP(VALUE(I468), _BaseAbril2026, 4, 0), IFERROR(VLOOKUP(TEXT(I468, "@"), _BaseAbril2026, 4, 0), "")))</f>
        <v/>
      </c>
      <c r="N468" s="585">
        <f>IFERROR(IF(S468="BDI1", TRUNC(M468*(1+$O$18), 2),IF(S468="BDI2", TRUNC(M468*(1+$N$18), 2), "")), "")</f>
        <v/>
      </c>
      <c r="O468" s="586">
        <f>_xlfn.IFS(G468="ETAPA", SUMIFS(ValorTotalComD, Nivel, A468), G468="SUB-ETAPA", SUMIFS(ValorTotalComD, SubNivel, C468), TRUE, T468)</f>
        <v/>
      </c>
      <c r="P468" s="584">
        <f>IF(I468="", "", IFERROR(VLOOKUP(VALUE(I468), _BaseAbril2026, 5, 0), IFERROR(VLOOKUP(TEXT(I468, "@"), _BaseAbril2026, 5, 0), "")))</f>
        <v/>
      </c>
      <c r="Q468" s="585">
        <f>IFERROR(IF(S468="BDI1", TRUNC(P468*(1+$R$18), 2),IF(S468="BDI2", TRUNC(P468*(1+$Q$18), 2), "")), "")</f>
        <v/>
      </c>
      <c r="R468" s="586">
        <f>_xlfn.IFS(G468="ETAPA", SUMIFS(ValorTotalSemD, Nivel, A468), G468="SUB-ETAPA", SUMIFS(ValorTotalSemD, SubNivel, C468), TRUE, U468)</f>
        <v/>
      </c>
      <c r="S468" s="587">
        <f>IF(G468="","",IF(OR(G468="etapa",G468="sub-etapa"),"",OFFSET(MCQ!M$20,ROW(M468)-ROW(M$20),0)))</f>
        <v/>
      </c>
      <c r="T468" s="588">
        <f>IFERROR(TRUNC(L468*N468,2),"")</f>
        <v/>
      </c>
      <c r="U468" s="589">
        <f>IFERROR(TRUNC(L468*Q468,2),"")</f>
        <v/>
      </c>
    </row>
    <row r="469">
      <c r="A469" s="18">
        <f>OFFSET(MCQ!A$20,ROW(A469)-ROW(A$20),0)</f>
        <v/>
      </c>
      <c r="B469" s="18">
        <f>OFFSET(MCQ!B$20,ROW(B469)-ROW(B$20),0)</f>
        <v/>
      </c>
      <c r="C469" s="18">
        <f>OFFSET(MCQ!C$20,ROW(C469)-ROW(C$20),0)</f>
        <v/>
      </c>
      <c r="D469" s="18">
        <f>OFFSET(MCQ!D$20,ROW(D469)-ROW(D$20),0)</f>
        <v/>
      </c>
      <c r="E469" s="18">
        <f>OFFSET(MCQ!E$20,ROW(E469)-ROW(E$20),0)</f>
        <v/>
      </c>
      <c r="F469" s="18" t="n"/>
      <c r="G469" s="233">
        <f>OFFSET(MCQ!G$20,ROW(G469)-ROW(G$20),0)</f>
        <v/>
      </c>
      <c r="H469" s="583">
        <f>IF(G469="","",OFFSET(MCQ!H$20,ROW(H469)-ROW(H$20),0))</f>
        <v/>
      </c>
      <c r="I469" s="24">
        <f>IF(G469="","",IF(OR(G469="etapa",G469="sub-etapa"),"",OFFSET(MCQ!I$20,ROW(I469)-ROW(I$20),0)))</f>
        <v/>
      </c>
      <c r="J469" s="25">
        <f>IF(G469="","",OFFSET(MCQ!J$20,ROW(J469)-ROW(J$20),0))</f>
        <v/>
      </c>
      <c r="K469" s="24">
        <f>IF(G469="","",IF(OR(G469="etapa",G469="sub-etapa"),"",OFFSET(MCQ!K$20,ROW(K469)-ROW(K$20),0)))</f>
        <v/>
      </c>
      <c r="L469" s="26">
        <f>IF(G469="","",IF(OR(G469="etapa",G469="sub-etapa"),"",TRUNC(OFFSET(MCQ!L$20,ROW(L469)-ROW(L$20),0),2)))</f>
        <v/>
      </c>
      <c r="M469" s="584">
        <f>IF(I469="", "", IFERROR(VLOOKUP(VALUE(I469), _BaseAbril2026, 4, 0), IFERROR(VLOOKUP(TEXT(I469, "@"), _BaseAbril2026, 4, 0), "")))</f>
        <v/>
      </c>
      <c r="N469" s="585">
        <f>IFERROR(IF(S469="BDI1", TRUNC(M469*(1+$O$18), 2),IF(S469="BDI2", TRUNC(M469*(1+$N$18), 2), "")), "")</f>
        <v/>
      </c>
      <c r="O469" s="586">
        <f>_xlfn.IFS(G469="ETAPA", SUMIFS(ValorTotalComD, Nivel, A469), G469="SUB-ETAPA", SUMIFS(ValorTotalComD, SubNivel, C469), TRUE, T469)</f>
        <v/>
      </c>
      <c r="P469" s="584">
        <f>IF(I469="", "", IFERROR(VLOOKUP(VALUE(I469), _BaseAbril2026, 5, 0), IFERROR(VLOOKUP(TEXT(I469, "@"), _BaseAbril2026, 5, 0), "")))</f>
        <v/>
      </c>
      <c r="Q469" s="585">
        <f>IFERROR(IF(S469="BDI1", TRUNC(P469*(1+$R$18), 2),IF(S469="BDI2", TRUNC(P469*(1+$Q$18), 2), "")), "")</f>
        <v/>
      </c>
      <c r="R469" s="586">
        <f>_xlfn.IFS(G469="ETAPA", SUMIFS(ValorTotalSemD, Nivel, A469), G469="SUB-ETAPA", SUMIFS(ValorTotalSemD, SubNivel, C469), TRUE, U469)</f>
        <v/>
      </c>
      <c r="S469" s="587">
        <f>IF(G469="","",IF(OR(G469="etapa",G469="sub-etapa"),"",OFFSET(MCQ!M$20,ROW(M469)-ROW(M$20),0)))</f>
        <v/>
      </c>
      <c r="T469" s="588">
        <f>IFERROR(TRUNC(L469*N469,2),"")</f>
        <v/>
      </c>
      <c r="U469" s="589">
        <f>IFERROR(TRUNC(L469*Q469,2),"")</f>
        <v/>
      </c>
    </row>
    <row r="470">
      <c r="A470" s="18">
        <f>OFFSET(MCQ!A$20,ROW(A470)-ROW(A$20),0)</f>
        <v/>
      </c>
      <c r="B470" s="18">
        <f>OFFSET(MCQ!B$20,ROW(B470)-ROW(B$20),0)</f>
        <v/>
      </c>
      <c r="C470" s="18">
        <f>OFFSET(MCQ!C$20,ROW(C470)-ROW(C$20),0)</f>
        <v/>
      </c>
      <c r="D470" s="18">
        <f>OFFSET(MCQ!D$20,ROW(D470)-ROW(D$20),0)</f>
        <v/>
      </c>
      <c r="E470" s="18">
        <f>OFFSET(MCQ!E$20,ROW(E470)-ROW(E$20),0)</f>
        <v/>
      </c>
      <c r="F470" s="18" t="n"/>
      <c r="G470" s="233">
        <f>OFFSET(MCQ!G$20,ROW(G470)-ROW(G$20),0)</f>
        <v/>
      </c>
      <c r="H470" s="583">
        <f>IF(G470="","",OFFSET(MCQ!H$20,ROW(H470)-ROW(H$20),0))</f>
        <v/>
      </c>
      <c r="I470" s="24">
        <f>IF(G470="","",IF(OR(G470="etapa",G470="sub-etapa"),"",OFFSET(MCQ!I$20,ROW(I470)-ROW(I$20),0)))</f>
        <v/>
      </c>
      <c r="J470" s="25">
        <f>IF(G470="","",OFFSET(MCQ!J$20,ROW(J470)-ROW(J$20),0))</f>
        <v/>
      </c>
      <c r="K470" s="24">
        <f>IF(G470="","",IF(OR(G470="etapa",G470="sub-etapa"),"",OFFSET(MCQ!K$20,ROW(K470)-ROW(K$20),0)))</f>
        <v/>
      </c>
      <c r="L470" s="26">
        <f>IF(G470="","",IF(OR(G470="etapa",G470="sub-etapa"),"",TRUNC(OFFSET(MCQ!L$20,ROW(L470)-ROW(L$20),0),2)))</f>
        <v/>
      </c>
      <c r="M470" s="584">
        <f>IF(I470="", "", IFERROR(VLOOKUP(VALUE(I470), _BaseAbril2026, 4, 0), IFERROR(VLOOKUP(TEXT(I470, "@"), _BaseAbril2026, 4, 0), "")))</f>
        <v/>
      </c>
      <c r="N470" s="585">
        <f>IFERROR(IF(S470="BDI1", TRUNC(M470*(1+$O$18), 2),IF(S470="BDI2", TRUNC(M470*(1+$N$18), 2), "")), "")</f>
        <v/>
      </c>
      <c r="O470" s="586">
        <f>_xlfn.IFS(G470="ETAPA", SUMIFS(ValorTotalComD, Nivel, A470), G470="SUB-ETAPA", SUMIFS(ValorTotalComD, SubNivel, C470), TRUE, T470)</f>
        <v/>
      </c>
      <c r="P470" s="584">
        <f>IF(I470="", "", IFERROR(VLOOKUP(VALUE(I470), _BaseAbril2026, 5, 0), IFERROR(VLOOKUP(TEXT(I470, "@"), _BaseAbril2026, 5, 0), "")))</f>
        <v/>
      </c>
      <c r="Q470" s="585">
        <f>IFERROR(IF(S470="BDI1", TRUNC(P470*(1+$R$18), 2),IF(S470="BDI2", TRUNC(P470*(1+$Q$18), 2), "")), "")</f>
        <v/>
      </c>
      <c r="R470" s="586">
        <f>_xlfn.IFS(G470="ETAPA", SUMIFS(ValorTotalSemD, Nivel, A470), G470="SUB-ETAPA", SUMIFS(ValorTotalSemD, SubNivel, C470), TRUE, U470)</f>
        <v/>
      </c>
      <c r="S470" s="587">
        <f>IF(G470="","",IF(OR(G470="etapa",G470="sub-etapa"),"",OFFSET(MCQ!M$20,ROW(M470)-ROW(M$20),0)))</f>
        <v/>
      </c>
      <c r="T470" s="588">
        <f>IFERROR(TRUNC(L470*N470,2),"")</f>
        <v/>
      </c>
      <c r="U470" s="589">
        <f>IFERROR(TRUNC(L470*Q470,2),"")</f>
        <v/>
      </c>
    </row>
    <row r="471">
      <c r="A471" s="18">
        <f>OFFSET(MCQ!A$20,ROW(A471)-ROW(A$20),0)</f>
        <v/>
      </c>
      <c r="B471" s="18">
        <f>OFFSET(MCQ!B$20,ROW(B471)-ROW(B$20),0)</f>
        <v/>
      </c>
      <c r="C471" s="18">
        <f>OFFSET(MCQ!C$20,ROW(C471)-ROW(C$20),0)</f>
        <v/>
      </c>
      <c r="D471" s="18">
        <f>OFFSET(MCQ!D$20,ROW(D471)-ROW(D$20),0)</f>
        <v/>
      </c>
      <c r="E471" s="18">
        <f>OFFSET(MCQ!E$20,ROW(E471)-ROW(E$20),0)</f>
        <v/>
      </c>
      <c r="F471" s="18" t="n"/>
      <c r="G471" s="233">
        <f>OFFSET(MCQ!G$20,ROW(G471)-ROW(G$20),0)</f>
        <v/>
      </c>
      <c r="H471" s="583">
        <f>IF(G471="","",OFFSET(MCQ!H$20,ROW(H471)-ROW(H$20),0))</f>
        <v/>
      </c>
      <c r="I471" s="24">
        <f>IF(G471="","",IF(OR(G471="etapa",G471="sub-etapa"),"",OFFSET(MCQ!I$20,ROW(I471)-ROW(I$20),0)))</f>
        <v/>
      </c>
      <c r="J471" s="25">
        <f>IF(G471="","",OFFSET(MCQ!J$20,ROW(J471)-ROW(J$20),0))</f>
        <v/>
      </c>
      <c r="K471" s="24">
        <f>IF(G471="","",IF(OR(G471="etapa",G471="sub-etapa"),"",OFFSET(MCQ!K$20,ROW(K471)-ROW(K$20),0)))</f>
        <v/>
      </c>
      <c r="L471" s="26">
        <f>IF(G471="","",IF(OR(G471="etapa",G471="sub-etapa"),"",TRUNC(OFFSET(MCQ!L$20,ROW(L471)-ROW(L$20),0),2)))</f>
        <v/>
      </c>
      <c r="M471" s="584">
        <f>IF(I471="", "", IFERROR(VLOOKUP(VALUE(I471), _BaseAbril2026, 4, 0), IFERROR(VLOOKUP(TEXT(I471, "@"), _BaseAbril2026, 4, 0), "")))</f>
        <v/>
      </c>
      <c r="N471" s="585">
        <f>IFERROR(IF(S471="BDI1", TRUNC(M471*(1+$O$18), 2),IF(S471="BDI2", TRUNC(M471*(1+$N$18), 2), "")), "")</f>
        <v/>
      </c>
      <c r="O471" s="586">
        <f>_xlfn.IFS(G471="ETAPA", SUMIFS(ValorTotalComD, Nivel, A471), G471="SUB-ETAPA", SUMIFS(ValorTotalComD, SubNivel, C471), TRUE, T471)</f>
        <v/>
      </c>
      <c r="P471" s="584">
        <f>IF(I471="", "", IFERROR(VLOOKUP(VALUE(I471), _BaseAbril2026, 5, 0), IFERROR(VLOOKUP(TEXT(I471, "@"), _BaseAbril2026, 5, 0), "")))</f>
        <v/>
      </c>
      <c r="Q471" s="585">
        <f>IFERROR(IF(S471="BDI1", TRUNC(P471*(1+$R$18), 2),IF(S471="BDI2", TRUNC(P471*(1+$Q$18), 2), "")), "")</f>
        <v/>
      </c>
      <c r="R471" s="586">
        <f>_xlfn.IFS(G471="ETAPA", SUMIFS(ValorTotalSemD, Nivel, A471), G471="SUB-ETAPA", SUMIFS(ValorTotalSemD, SubNivel, C471), TRUE, U471)</f>
        <v/>
      </c>
      <c r="S471" s="587">
        <f>IF(G471="","",IF(OR(G471="etapa",G471="sub-etapa"),"",OFFSET(MCQ!M$20,ROW(M471)-ROW(M$20),0)))</f>
        <v/>
      </c>
      <c r="T471" s="588">
        <f>IFERROR(TRUNC(L471*N471,2),"")</f>
        <v/>
      </c>
      <c r="U471" s="589">
        <f>IFERROR(TRUNC(L471*Q471,2),"")</f>
        <v/>
      </c>
    </row>
    <row r="472">
      <c r="A472" s="18">
        <f>OFFSET(MCQ!A$20,ROW(A472)-ROW(A$20),0)</f>
        <v/>
      </c>
      <c r="B472" s="18">
        <f>OFFSET(MCQ!B$20,ROW(B472)-ROW(B$20),0)</f>
        <v/>
      </c>
      <c r="C472" s="18">
        <f>OFFSET(MCQ!C$20,ROW(C472)-ROW(C$20),0)</f>
        <v/>
      </c>
      <c r="D472" s="18">
        <f>OFFSET(MCQ!D$20,ROW(D472)-ROW(D$20),0)</f>
        <v/>
      </c>
      <c r="E472" s="18">
        <f>OFFSET(MCQ!E$20,ROW(E472)-ROW(E$20),0)</f>
        <v/>
      </c>
      <c r="F472" s="18" t="n"/>
      <c r="G472" s="233">
        <f>OFFSET(MCQ!G$20,ROW(G472)-ROW(G$20),0)</f>
        <v/>
      </c>
      <c r="H472" s="583">
        <f>IF(G472="","",OFFSET(MCQ!H$20,ROW(H472)-ROW(H$20),0))</f>
        <v/>
      </c>
      <c r="I472" s="24">
        <f>IF(G472="","",IF(OR(G472="etapa",G472="sub-etapa"),"",OFFSET(MCQ!I$20,ROW(I472)-ROW(I$20),0)))</f>
        <v/>
      </c>
      <c r="J472" s="25">
        <f>IF(G472="","",OFFSET(MCQ!J$20,ROW(J472)-ROW(J$20),0))</f>
        <v/>
      </c>
      <c r="K472" s="24">
        <f>IF(G472="","",IF(OR(G472="etapa",G472="sub-etapa"),"",OFFSET(MCQ!K$20,ROW(K472)-ROW(K$20),0)))</f>
        <v/>
      </c>
      <c r="L472" s="26">
        <f>IF(G472="","",IF(OR(G472="etapa",G472="sub-etapa"),"",TRUNC(OFFSET(MCQ!L$20,ROW(L472)-ROW(L$20),0),2)))</f>
        <v/>
      </c>
      <c r="M472" s="584">
        <f>IF(I472="", "", IFERROR(VLOOKUP(VALUE(I472), _BaseAbril2026, 4, 0), IFERROR(VLOOKUP(TEXT(I472, "@"), _BaseAbril2026, 4, 0), "")))</f>
        <v/>
      </c>
      <c r="N472" s="585">
        <f>IFERROR(IF(S472="BDI1", TRUNC(M472*(1+$O$18), 2),IF(S472="BDI2", TRUNC(M472*(1+$N$18), 2), "")), "")</f>
        <v/>
      </c>
      <c r="O472" s="586">
        <f>_xlfn.IFS(G472="ETAPA", SUMIFS(ValorTotalComD, Nivel, A472), G472="SUB-ETAPA", SUMIFS(ValorTotalComD, SubNivel, C472), TRUE, T472)</f>
        <v/>
      </c>
      <c r="P472" s="584">
        <f>IF(I472="", "", IFERROR(VLOOKUP(VALUE(I472), _BaseAbril2026, 5, 0), IFERROR(VLOOKUP(TEXT(I472, "@"), _BaseAbril2026, 5, 0), "")))</f>
        <v/>
      </c>
      <c r="Q472" s="585">
        <f>IFERROR(IF(S472="BDI1", TRUNC(P472*(1+$R$18), 2),IF(S472="BDI2", TRUNC(P472*(1+$Q$18), 2), "")), "")</f>
        <v/>
      </c>
      <c r="R472" s="586">
        <f>_xlfn.IFS(G472="ETAPA", SUMIFS(ValorTotalSemD, Nivel, A472), G472="SUB-ETAPA", SUMIFS(ValorTotalSemD, SubNivel, C472), TRUE, U472)</f>
        <v/>
      </c>
      <c r="S472" s="587">
        <f>IF(G472="","",IF(OR(G472="etapa",G472="sub-etapa"),"",OFFSET(MCQ!M$20,ROW(M472)-ROW(M$20),0)))</f>
        <v/>
      </c>
      <c r="T472" s="588">
        <f>IFERROR(TRUNC(L472*N472,2),"")</f>
        <v/>
      </c>
      <c r="U472" s="589">
        <f>IFERROR(TRUNC(L472*Q472,2),"")</f>
        <v/>
      </c>
    </row>
    <row r="473">
      <c r="A473" s="18">
        <f>OFFSET(MCQ!A$20,ROW(A473)-ROW(A$20),0)</f>
        <v/>
      </c>
      <c r="B473" s="18">
        <f>OFFSET(MCQ!B$20,ROW(B473)-ROW(B$20),0)</f>
        <v/>
      </c>
      <c r="C473" s="18">
        <f>OFFSET(MCQ!C$20,ROW(C473)-ROW(C$20),0)</f>
        <v/>
      </c>
      <c r="D473" s="18">
        <f>OFFSET(MCQ!D$20,ROW(D473)-ROW(D$20),0)</f>
        <v/>
      </c>
      <c r="E473" s="18">
        <f>OFFSET(MCQ!E$20,ROW(E473)-ROW(E$20),0)</f>
        <v/>
      </c>
      <c r="F473" s="18" t="n"/>
      <c r="G473" s="233">
        <f>OFFSET(MCQ!G$20,ROW(G473)-ROW(G$20),0)</f>
        <v/>
      </c>
      <c r="H473" s="583">
        <f>IF(G473="","",OFFSET(MCQ!H$20,ROW(H473)-ROW(H$20),0))</f>
        <v/>
      </c>
      <c r="I473" s="24">
        <f>IF(G473="","",IF(OR(G473="etapa",G473="sub-etapa"),"",OFFSET(MCQ!I$20,ROW(I473)-ROW(I$20),0)))</f>
        <v/>
      </c>
      <c r="J473" s="25">
        <f>IF(G473="","",OFFSET(MCQ!J$20,ROW(J473)-ROW(J$20),0))</f>
        <v/>
      </c>
      <c r="K473" s="24">
        <f>IF(G473="","",IF(OR(G473="etapa",G473="sub-etapa"),"",OFFSET(MCQ!K$20,ROW(K473)-ROW(K$20),0)))</f>
        <v/>
      </c>
      <c r="L473" s="26">
        <f>IF(G473="","",IF(OR(G473="etapa",G473="sub-etapa"),"",TRUNC(OFFSET(MCQ!L$20,ROW(L473)-ROW(L$20),0),2)))</f>
        <v/>
      </c>
      <c r="M473" s="584">
        <f>IF(I473="", "", IFERROR(VLOOKUP(VALUE(I473), _BaseAbril2026, 4, 0), IFERROR(VLOOKUP(TEXT(I473, "@"), _BaseAbril2026, 4, 0), "")))</f>
        <v/>
      </c>
      <c r="N473" s="585">
        <f>IFERROR(IF(S473="BDI1", TRUNC(M473*(1+$O$18), 2),IF(S473="BDI2", TRUNC(M473*(1+$N$18), 2), "")), "")</f>
        <v/>
      </c>
      <c r="O473" s="586">
        <f>_xlfn.IFS(G473="ETAPA", SUMIFS(ValorTotalComD, Nivel, A473), G473="SUB-ETAPA", SUMIFS(ValorTotalComD, SubNivel, C473), TRUE, T473)</f>
        <v/>
      </c>
      <c r="P473" s="584">
        <f>IF(I473="", "", IFERROR(VLOOKUP(VALUE(I473), _BaseAbril2026, 5, 0), IFERROR(VLOOKUP(TEXT(I473, "@"), _BaseAbril2026, 5, 0), "")))</f>
        <v/>
      </c>
      <c r="Q473" s="585">
        <f>IFERROR(IF(S473="BDI1", TRUNC(P473*(1+$R$18), 2),IF(S473="BDI2", TRUNC(P473*(1+$Q$18), 2), "")), "")</f>
        <v/>
      </c>
      <c r="R473" s="586">
        <f>_xlfn.IFS(G473="ETAPA", SUMIFS(ValorTotalSemD, Nivel, A473), G473="SUB-ETAPA", SUMIFS(ValorTotalSemD, SubNivel, C473), TRUE, U473)</f>
        <v/>
      </c>
      <c r="S473" s="587">
        <f>IF(G473="","",IF(OR(G473="etapa",G473="sub-etapa"),"",OFFSET(MCQ!M$20,ROW(M473)-ROW(M$20),0)))</f>
        <v/>
      </c>
      <c r="T473" s="588">
        <f>IFERROR(TRUNC(L473*N473,2),"")</f>
        <v/>
      </c>
      <c r="U473" s="589">
        <f>IFERROR(TRUNC(L473*Q473,2),"")</f>
        <v/>
      </c>
    </row>
    <row r="474">
      <c r="A474" s="18">
        <f>OFFSET(MCQ!A$20,ROW(A474)-ROW(A$20),0)</f>
        <v/>
      </c>
      <c r="B474" s="18">
        <f>OFFSET(MCQ!B$20,ROW(B474)-ROW(B$20),0)</f>
        <v/>
      </c>
      <c r="C474" s="18">
        <f>OFFSET(MCQ!C$20,ROW(C474)-ROW(C$20),0)</f>
        <v/>
      </c>
      <c r="D474" s="18">
        <f>OFFSET(MCQ!D$20,ROW(D474)-ROW(D$20),0)</f>
        <v/>
      </c>
      <c r="E474" s="18">
        <f>OFFSET(MCQ!E$20,ROW(E474)-ROW(E$20),0)</f>
        <v/>
      </c>
      <c r="F474" s="18" t="n"/>
      <c r="G474" s="233">
        <f>OFFSET(MCQ!G$20,ROW(G474)-ROW(G$20),0)</f>
        <v/>
      </c>
      <c r="H474" s="583">
        <f>IF(G474="","",OFFSET(MCQ!H$20,ROW(H474)-ROW(H$20),0))</f>
        <v/>
      </c>
      <c r="I474" s="24">
        <f>IF(G474="","",IF(OR(G474="etapa",G474="sub-etapa"),"",OFFSET(MCQ!I$20,ROW(I474)-ROW(I$20),0)))</f>
        <v/>
      </c>
      <c r="J474" s="25">
        <f>IF(G474="","",OFFSET(MCQ!J$20,ROW(J474)-ROW(J$20),0))</f>
        <v/>
      </c>
      <c r="K474" s="24">
        <f>IF(G474="","",IF(OR(G474="etapa",G474="sub-etapa"),"",OFFSET(MCQ!K$20,ROW(K474)-ROW(K$20),0)))</f>
        <v/>
      </c>
      <c r="L474" s="26">
        <f>IF(G474="","",IF(OR(G474="etapa",G474="sub-etapa"),"",TRUNC(OFFSET(MCQ!L$20,ROW(L474)-ROW(L$20),0),2)))</f>
        <v/>
      </c>
      <c r="M474" s="584">
        <f>IF(I474="", "", IFERROR(VLOOKUP(VALUE(I474), _BaseAbril2026, 4, 0), IFERROR(VLOOKUP(TEXT(I474, "@"), _BaseAbril2026, 4, 0), "")))</f>
        <v/>
      </c>
      <c r="N474" s="585">
        <f>IFERROR(IF(S474="BDI1", TRUNC(M474*(1+$O$18), 2),IF(S474="BDI2", TRUNC(M474*(1+$N$18), 2), "")), "")</f>
        <v/>
      </c>
      <c r="O474" s="586">
        <f>_xlfn.IFS(G474="ETAPA", SUMIFS(ValorTotalComD, Nivel, A474), G474="SUB-ETAPA", SUMIFS(ValorTotalComD, SubNivel, C474), TRUE, T474)</f>
        <v/>
      </c>
      <c r="P474" s="584">
        <f>IF(I474="", "", IFERROR(VLOOKUP(VALUE(I474), _BaseAbril2026, 5, 0), IFERROR(VLOOKUP(TEXT(I474, "@"), _BaseAbril2026, 5, 0), "")))</f>
        <v/>
      </c>
      <c r="Q474" s="585">
        <f>IFERROR(IF(S474="BDI1", TRUNC(P474*(1+$R$18), 2),IF(S474="BDI2", TRUNC(P474*(1+$Q$18), 2), "")), "")</f>
        <v/>
      </c>
      <c r="R474" s="586">
        <f>_xlfn.IFS(G474="ETAPA", SUMIFS(ValorTotalSemD, Nivel, A474), G474="SUB-ETAPA", SUMIFS(ValorTotalSemD, SubNivel, C474), TRUE, U474)</f>
        <v/>
      </c>
      <c r="S474" s="587">
        <f>IF(G474="","",IF(OR(G474="etapa",G474="sub-etapa"),"",OFFSET(MCQ!M$20,ROW(M474)-ROW(M$20),0)))</f>
        <v/>
      </c>
      <c r="T474" s="588">
        <f>IFERROR(TRUNC(L474*N474,2),"")</f>
        <v/>
      </c>
      <c r="U474" s="589">
        <f>IFERROR(TRUNC(L474*Q474,2),"")</f>
        <v/>
      </c>
    </row>
    <row r="475">
      <c r="A475" s="18">
        <f>OFFSET(MCQ!A$20,ROW(A475)-ROW(A$20),0)</f>
        <v/>
      </c>
      <c r="B475" s="18">
        <f>OFFSET(MCQ!B$20,ROW(B475)-ROW(B$20),0)</f>
        <v/>
      </c>
      <c r="C475" s="18">
        <f>OFFSET(MCQ!C$20,ROW(C475)-ROW(C$20),0)</f>
        <v/>
      </c>
      <c r="D475" s="18">
        <f>OFFSET(MCQ!D$20,ROW(D475)-ROW(D$20),0)</f>
        <v/>
      </c>
      <c r="E475" s="18">
        <f>OFFSET(MCQ!E$20,ROW(E475)-ROW(E$20),0)</f>
        <v/>
      </c>
      <c r="F475" s="18" t="n"/>
      <c r="G475" s="233">
        <f>OFFSET(MCQ!G$20,ROW(G475)-ROW(G$20),0)</f>
        <v/>
      </c>
      <c r="H475" s="583">
        <f>IF(G475="","",OFFSET(MCQ!H$20,ROW(H475)-ROW(H$20),0))</f>
        <v/>
      </c>
      <c r="I475" s="24">
        <f>IF(G475="","",IF(OR(G475="etapa",G475="sub-etapa"),"",OFFSET(MCQ!I$20,ROW(I475)-ROW(I$20),0)))</f>
        <v/>
      </c>
      <c r="J475" s="25">
        <f>IF(G475="","",OFFSET(MCQ!J$20,ROW(J475)-ROW(J$20),0))</f>
        <v/>
      </c>
      <c r="K475" s="24">
        <f>IF(G475="","",IF(OR(G475="etapa",G475="sub-etapa"),"",OFFSET(MCQ!K$20,ROW(K475)-ROW(K$20),0)))</f>
        <v/>
      </c>
      <c r="L475" s="26">
        <f>IF(G475="","",IF(OR(G475="etapa",G475="sub-etapa"),"",TRUNC(OFFSET(MCQ!L$20,ROW(L475)-ROW(L$20),0),2)))</f>
        <v/>
      </c>
      <c r="M475" s="584">
        <f>IF(I475="", "", IFERROR(VLOOKUP(VALUE(I475), _BaseAbril2026, 4, 0), IFERROR(VLOOKUP(TEXT(I475, "@"), _BaseAbril2026, 4, 0), "")))</f>
        <v/>
      </c>
      <c r="N475" s="585">
        <f>IFERROR(IF(S475="BDI1", TRUNC(M475*(1+$O$18), 2),IF(S475="BDI2", TRUNC(M475*(1+$N$18), 2), "")), "")</f>
        <v/>
      </c>
      <c r="O475" s="586">
        <f>_xlfn.IFS(G475="ETAPA", SUMIFS(ValorTotalComD, Nivel, A475), G475="SUB-ETAPA", SUMIFS(ValorTotalComD, SubNivel, C475), TRUE, T475)</f>
        <v/>
      </c>
      <c r="P475" s="584">
        <f>IF(I475="", "", IFERROR(VLOOKUP(VALUE(I475), _BaseAbril2026, 5, 0), IFERROR(VLOOKUP(TEXT(I475, "@"), _BaseAbril2026, 5, 0), "")))</f>
        <v/>
      </c>
      <c r="Q475" s="585">
        <f>IFERROR(IF(S475="BDI1", TRUNC(P475*(1+$R$18), 2),IF(S475="BDI2", TRUNC(P475*(1+$Q$18), 2), "")), "")</f>
        <v/>
      </c>
      <c r="R475" s="586">
        <f>_xlfn.IFS(G475="ETAPA", SUMIFS(ValorTotalSemD, Nivel, A475), G475="SUB-ETAPA", SUMIFS(ValorTotalSemD, SubNivel, C475), TRUE, U475)</f>
        <v/>
      </c>
      <c r="S475" s="587">
        <f>IF(G475="","",IF(OR(G475="etapa",G475="sub-etapa"),"",OFFSET(MCQ!M$20,ROW(M475)-ROW(M$20),0)))</f>
        <v/>
      </c>
      <c r="T475" s="588">
        <f>IFERROR(TRUNC(L475*N475,2),"")</f>
        <v/>
      </c>
      <c r="U475" s="589">
        <f>IFERROR(TRUNC(L475*Q475,2),"")</f>
        <v/>
      </c>
    </row>
    <row r="476">
      <c r="A476" s="18">
        <f>OFFSET(MCQ!A$20,ROW(A476)-ROW(A$20),0)</f>
        <v/>
      </c>
      <c r="B476" s="18">
        <f>OFFSET(MCQ!B$20,ROW(B476)-ROW(B$20),0)</f>
        <v/>
      </c>
      <c r="C476" s="18">
        <f>OFFSET(MCQ!C$20,ROW(C476)-ROW(C$20),0)</f>
        <v/>
      </c>
      <c r="D476" s="18">
        <f>OFFSET(MCQ!D$20,ROW(D476)-ROW(D$20),0)</f>
        <v/>
      </c>
      <c r="E476" s="18">
        <f>OFFSET(MCQ!E$20,ROW(E476)-ROW(E$20),0)</f>
        <v/>
      </c>
      <c r="F476" s="18" t="n"/>
      <c r="G476" s="233">
        <f>OFFSET(MCQ!G$20,ROW(G476)-ROW(G$20),0)</f>
        <v/>
      </c>
      <c r="H476" s="583">
        <f>IF(G476="","",OFFSET(MCQ!H$20,ROW(H476)-ROW(H$20),0))</f>
        <v/>
      </c>
      <c r="I476" s="24">
        <f>IF(G476="","",IF(OR(G476="etapa",G476="sub-etapa"),"",OFFSET(MCQ!I$20,ROW(I476)-ROW(I$20),0)))</f>
        <v/>
      </c>
      <c r="J476" s="25">
        <f>IF(G476="","",OFFSET(MCQ!J$20,ROW(J476)-ROW(J$20),0))</f>
        <v/>
      </c>
      <c r="K476" s="24">
        <f>IF(G476="","",IF(OR(G476="etapa",G476="sub-etapa"),"",OFFSET(MCQ!K$20,ROW(K476)-ROW(K$20),0)))</f>
        <v/>
      </c>
      <c r="L476" s="26">
        <f>IF(G476="","",IF(OR(G476="etapa",G476="sub-etapa"),"",TRUNC(OFFSET(MCQ!L$20,ROW(L476)-ROW(L$20),0),2)))</f>
        <v/>
      </c>
      <c r="M476" s="584">
        <f>IF(I476="", "", IFERROR(VLOOKUP(VALUE(I476), _BaseAbril2026, 4, 0), IFERROR(VLOOKUP(TEXT(I476, "@"), _BaseAbril2026, 4, 0), "")))</f>
        <v/>
      </c>
      <c r="N476" s="585">
        <f>IFERROR(IF(S476="BDI1", TRUNC(M476*(1+$O$18), 2),IF(S476="BDI2", TRUNC(M476*(1+$N$18), 2), "")), "")</f>
        <v/>
      </c>
      <c r="O476" s="586">
        <f>_xlfn.IFS(G476="ETAPA", SUMIFS(ValorTotalComD, Nivel, A476), G476="SUB-ETAPA", SUMIFS(ValorTotalComD, SubNivel, C476), TRUE, T476)</f>
        <v/>
      </c>
      <c r="P476" s="584">
        <f>IF(I476="", "", IFERROR(VLOOKUP(VALUE(I476), _BaseAbril2026, 5, 0), IFERROR(VLOOKUP(TEXT(I476, "@"), _BaseAbril2026, 5, 0), "")))</f>
        <v/>
      </c>
      <c r="Q476" s="585">
        <f>IFERROR(IF(S476="BDI1", TRUNC(P476*(1+$R$18), 2),IF(S476="BDI2", TRUNC(P476*(1+$Q$18), 2), "")), "")</f>
        <v/>
      </c>
      <c r="R476" s="586">
        <f>_xlfn.IFS(G476="ETAPA", SUMIFS(ValorTotalSemD, Nivel, A476), G476="SUB-ETAPA", SUMIFS(ValorTotalSemD, SubNivel, C476), TRUE, U476)</f>
        <v/>
      </c>
      <c r="S476" s="587">
        <f>IF(G476="","",IF(OR(G476="etapa",G476="sub-etapa"),"",OFFSET(MCQ!M$20,ROW(M476)-ROW(M$20),0)))</f>
        <v/>
      </c>
      <c r="T476" s="588">
        <f>IFERROR(TRUNC(L476*N476,2),"")</f>
        <v/>
      </c>
      <c r="U476" s="589">
        <f>IFERROR(TRUNC(L476*Q476,2),"")</f>
        <v/>
      </c>
    </row>
    <row r="477">
      <c r="A477" s="18">
        <f>OFFSET(MCQ!A$20,ROW(A477)-ROW(A$20),0)</f>
        <v/>
      </c>
      <c r="B477" s="18">
        <f>OFFSET(MCQ!B$20,ROW(B477)-ROW(B$20),0)</f>
        <v/>
      </c>
      <c r="C477" s="18">
        <f>OFFSET(MCQ!C$20,ROW(C477)-ROW(C$20),0)</f>
        <v/>
      </c>
      <c r="D477" s="18">
        <f>OFFSET(MCQ!D$20,ROW(D477)-ROW(D$20),0)</f>
        <v/>
      </c>
      <c r="E477" s="18">
        <f>OFFSET(MCQ!E$20,ROW(E477)-ROW(E$20),0)</f>
        <v/>
      </c>
      <c r="F477" s="18" t="n"/>
      <c r="G477" s="233">
        <f>OFFSET(MCQ!G$20,ROW(G477)-ROW(G$20),0)</f>
        <v/>
      </c>
      <c r="H477" s="583">
        <f>IF(G477="","",OFFSET(MCQ!H$20,ROW(H477)-ROW(H$20),0))</f>
        <v/>
      </c>
      <c r="I477" s="24">
        <f>IF(G477="","",IF(OR(G477="etapa",G477="sub-etapa"),"",OFFSET(MCQ!I$20,ROW(I477)-ROW(I$20),0)))</f>
        <v/>
      </c>
      <c r="J477" s="25">
        <f>IF(G477="","",OFFSET(MCQ!J$20,ROW(J477)-ROW(J$20),0))</f>
        <v/>
      </c>
      <c r="K477" s="24">
        <f>IF(G477="","",IF(OR(G477="etapa",G477="sub-etapa"),"",OFFSET(MCQ!K$20,ROW(K477)-ROW(K$20),0)))</f>
        <v/>
      </c>
      <c r="L477" s="26">
        <f>IF(G477="","",IF(OR(G477="etapa",G477="sub-etapa"),"",TRUNC(OFFSET(MCQ!L$20,ROW(L477)-ROW(L$20),0),2)))</f>
        <v/>
      </c>
      <c r="M477" s="584">
        <f>IF(I477="", "", IFERROR(VLOOKUP(VALUE(I477), _BaseAbril2026, 4, 0), IFERROR(VLOOKUP(TEXT(I477, "@"), _BaseAbril2026, 4, 0), "")))</f>
        <v/>
      </c>
      <c r="N477" s="585">
        <f>IFERROR(IF(S477="BDI1", TRUNC(M477*(1+$O$18), 2),IF(S477="BDI2", TRUNC(M477*(1+$N$18), 2), "")), "")</f>
        <v/>
      </c>
      <c r="O477" s="586">
        <f>_xlfn.IFS(G477="ETAPA", SUMIFS(ValorTotalComD, Nivel, A477), G477="SUB-ETAPA", SUMIFS(ValorTotalComD, SubNivel, C477), TRUE, T477)</f>
        <v/>
      </c>
      <c r="P477" s="584">
        <f>IF(I477="", "", IFERROR(VLOOKUP(VALUE(I477), _BaseAbril2026, 5, 0), IFERROR(VLOOKUP(TEXT(I477, "@"), _BaseAbril2026, 5, 0), "")))</f>
        <v/>
      </c>
      <c r="Q477" s="585">
        <f>IFERROR(IF(S477="BDI1", TRUNC(P477*(1+$R$18), 2),IF(S477="BDI2", TRUNC(P477*(1+$Q$18), 2), "")), "")</f>
        <v/>
      </c>
      <c r="R477" s="586">
        <f>_xlfn.IFS(G477="ETAPA", SUMIFS(ValorTotalSemD, Nivel, A477), G477="SUB-ETAPA", SUMIFS(ValorTotalSemD, SubNivel, C477), TRUE, U477)</f>
        <v/>
      </c>
      <c r="S477" s="587">
        <f>IF(G477="","",IF(OR(G477="etapa",G477="sub-etapa"),"",OFFSET(MCQ!M$20,ROW(M477)-ROW(M$20),0)))</f>
        <v/>
      </c>
      <c r="T477" s="588">
        <f>IFERROR(TRUNC(L477*N477,2),"")</f>
        <v/>
      </c>
      <c r="U477" s="589">
        <f>IFERROR(TRUNC(L477*Q477,2),"")</f>
        <v/>
      </c>
    </row>
    <row r="478">
      <c r="A478" s="18">
        <f>OFFSET(MCQ!A$20,ROW(A478)-ROW(A$20),0)</f>
        <v/>
      </c>
      <c r="B478" s="18">
        <f>OFFSET(MCQ!B$20,ROW(B478)-ROW(B$20),0)</f>
        <v/>
      </c>
      <c r="C478" s="18">
        <f>OFFSET(MCQ!C$20,ROW(C478)-ROW(C$20),0)</f>
        <v/>
      </c>
      <c r="D478" s="18">
        <f>OFFSET(MCQ!D$20,ROW(D478)-ROW(D$20),0)</f>
        <v/>
      </c>
      <c r="E478" s="18">
        <f>OFFSET(MCQ!E$20,ROW(E478)-ROW(E$20),0)</f>
        <v/>
      </c>
      <c r="F478" s="18" t="n"/>
      <c r="G478" s="233">
        <f>OFFSET(MCQ!G$20,ROW(G478)-ROW(G$20),0)</f>
        <v/>
      </c>
      <c r="H478" s="583">
        <f>IF(G478="","",OFFSET(MCQ!H$20,ROW(H478)-ROW(H$20),0))</f>
        <v/>
      </c>
      <c r="I478" s="24">
        <f>IF(G478="","",IF(OR(G478="etapa",G478="sub-etapa"),"",OFFSET(MCQ!I$20,ROW(I478)-ROW(I$20),0)))</f>
        <v/>
      </c>
      <c r="J478" s="25">
        <f>IF(G478="","",OFFSET(MCQ!J$20,ROW(J478)-ROW(J$20),0))</f>
        <v/>
      </c>
      <c r="K478" s="24">
        <f>IF(G478="","",IF(OR(G478="etapa",G478="sub-etapa"),"",OFFSET(MCQ!K$20,ROW(K478)-ROW(K$20),0)))</f>
        <v/>
      </c>
      <c r="L478" s="26">
        <f>IF(G478="","",IF(OR(G478="etapa",G478="sub-etapa"),"",TRUNC(OFFSET(MCQ!L$20,ROW(L478)-ROW(L$20),0),2)))</f>
        <v/>
      </c>
      <c r="M478" s="584">
        <f>IF(I478="", "", IFERROR(VLOOKUP(VALUE(I478), _BaseAbril2026, 4, 0), IFERROR(VLOOKUP(TEXT(I478, "@"), _BaseAbril2026, 4, 0), "")))</f>
        <v/>
      </c>
      <c r="N478" s="585">
        <f>IFERROR(IF(S478="BDI1", TRUNC(M478*(1+$O$18), 2),IF(S478="BDI2", TRUNC(M478*(1+$N$18), 2), "")), "")</f>
        <v/>
      </c>
      <c r="O478" s="586">
        <f>_xlfn.IFS(G478="ETAPA", SUMIFS(ValorTotalComD, Nivel, A478), G478="SUB-ETAPA", SUMIFS(ValorTotalComD, SubNivel, C478), TRUE, T478)</f>
        <v/>
      </c>
      <c r="P478" s="584">
        <f>IF(I478="", "", IFERROR(VLOOKUP(VALUE(I478), _BaseAbril2026, 5, 0), IFERROR(VLOOKUP(TEXT(I478, "@"), _BaseAbril2026, 5, 0), "")))</f>
        <v/>
      </c>
      <c r="Q478" s="585">
        <f>IFERROR(IF(S478="BDI1", TRUNC(P478*(1+$R$18), 2),IF(S478="BDI2", TRUNC(P478*(1+$Q$18), 2), "")), "")</f>
        <v/>
      </c>
      <c r="R478" s="586">
        <f>_xlfn.IFS(G478="ETAPA", SUMIFS(ValorTotalSemD, Nivel, A478), G478="SUB-ETAPA", SUMIFS(ValorTotalSemD, SubNivel, C478), TRUE, U478)</f>
        <v/>
      </c>
      <c r="S478" s="587">
        <f>IF(G478="","",IF(OR(G478="etapa",G478="sub-etapa"),"",OFFSET(MCQ!M$20,ROW(M478)-ROW(M$20),0)))</f>
        <v/>
      </c>
      <c r="T478" s="588">
        <f>IFERROR(TRUNC(L478*N478,2),"")</f>
        <v/>
      </c>
      <c r="U478" s="589">
        <f>IFERROR(TRUNC(L478*Q478,2),"")</f>
        <v/>
      </c>
    </row>
    <row r="479">
      <c r="A479" s="18">
        <f>OFFSET(MCQ!A$20,ROW(A479)-ROW(A$20),0)</f>
        <v/>
      </c>
      <c r="B479" s="18">
        <f>OFFSET(MCQ!B$20,ROW(B479)-ROW(B$20),0)</f>
        <v/>
      </c>
      <c r="C479" s="18">
        <f>OFFSET(MCQ!C$20,ROW(C479)-ROW(C$20),0)</f>
        <v/>
      </c>
      <c r="D479" s="18">
        <f>OFFSET(MCQ!D$20,ROW(D479)-ROW(D$20),0)</f>
        <v/>
      </c>
      <c r="E479" s="18">
        <f>OFFSET(MCQ!E$20,ROW(E479)-ROW(E$20),0)</f>
        <v/>
      </c>
      <c r="F479" s="18" t="n"/>
      <c r="G479" s="233">
        <f>OFFSET(MCQ!G$20,ROW(G479)-ROW(G$20),0)</f>
        <v/>
      </c>
      <c r="H479" s="583">
        <f>IF(G479="","",OFFSET(MCQ!H$20,ROW(H479)-ROW(H$20),0))</f>
        <v/>
      </c>
      <c r="I479" s="24">
        <f>IF(G479="","",IF(OR(G479="etapa",G479="sub-etapa"),"",OFFSET(MCQ!I$20,ROW(I479)-ROW(I$20),0)))</f>
        <v/>
      </c>
      <c r="J479" s="25">
        <f>IF(G479="","",OFFSET(MCQ!J$20,ROW(J479)-ROW(J$20),0))</f>
        <v/>
      </c>
      <c r="K479" s="24">
        <f>IF(G479="","",IF(OR(G479="etapa",G479="sub-etapa"),"",OFFSET(MCQ!K$20,ROW(K479)-ROW(K$20),0)))</f>
        <v/>
      </c>
      <c r="L479" s="26">
        <f>IF(G479="","",IF(OR(G479="etapa",G479="sub-etapa"),"",TRUNC(OFFSET(MCQ!L$20,ROW(L479)-ROW(L$20),0),2)))</f>
        <v/>
      </c>
      <c r="M479" s="584">
        <f>IF(I479="", "", IFERROR(VLOOKUP(VALUE(I479), _BaseAbril2026, 4, 0), IFERROR(VLOOKUP(TEXT(I479, "@"), _BaseAbril2026, 4, 0), "")))</f>
        <v/>
      </c>
      <c r="N479" s="585">
        <f>IFERROR(IF(S479="BDI1", TRUNC(M479*(1+$O$18), 2),IF(S479="BDI2", TRUNC(M479*(1+$N$18), 2), "")), "")</f>
        <v/>
      </c>
      <c r="O479" s="586">
        <f>_xlfn.IFS(G479="ETAPA", SUMIFS(ValorTotalComD, Nivel, A479), G479="SUB-ETAPA", SUMIFS(ValorTotalComD, SubNivel, C479), TRUE, T479)</f>
        <v/>
      </c>
      <c r="P479" s="584">
        <f>IF(I479="", "", IFERROR(VLOOKUP(VALUE(I479), _BaseAbril2026, 5, 0), IFERROR(VLOOKUP(TEXT(I479, "@"), _BaseAbril2026, 5, 0), "")))</f>
        <v/>
      </c>
      <c r="Q479" s="585">
        <f>IFERROR(IF(S479="BDI1", TRUNC(P479*(1+$R$18), 2),IF(S479="BDI2", TRUNC(P479*(1+$Q$18), 2), "")), "")</f>
        <v/>
      </c>
      <c r="R479" s="586">
        <f>_xlfn.IFS(G479="ETAPA", SUMIFS(ValorTotalSemD, Nivel, A479), G479="SUB-ETAPA", SUMIFS(ValorTotalSemD, SubNivel, C479), TRUE, U479)</f>
        <v/>
      </c>
      <c r="S479" s="587">
        <f>IF(G479="","",IF(OR(G479="etapa",G479="sub-etapa"),"",OFFSET(MCQ!M$20,ROW(M479)-ROW(M$20),0)))</f>
        <v/>
      </c>
      <c r="T479" s="588">
        <f>IFERROR(TRUNC(L479*N479,2),"")</f>
        <v/>
      </c>
      <c r="U479" s="589">
        <f>IFERROR(TRUNC(L479*Q479,2),"")</f>
        <v/>
      </c>
    </row>
    <row r="480">
      <c r="A480" s="18">
        <f>OFFSET(MCQ!A$20,ROW(A480)-ROW(A$20),0)</f>
        <v/>
      </c>
      <c r="B480" s="18">
        <f>OFFSET(MCQ!B$20,ROW(B480)-ROW(B$20),0)</f>
        <v/>
      </c>
      <c r="C480" s="18">
        <f>OFFSET(MCQ!C$20,ROW(C480)-ROW(C$20),0)</f>
        <v/>
      </c>
      <c r="D480" s="18">
        <f>OFFSET(MCQ!D$20,ROW(D480)-ROW(D$20),0)</f>
        <v/>
      </c>
      <c r="E480" s="18">
        <f>OFFSET(MCQ!E$20,ROW(E480)-ROW(E$20),0)</f>
        <v/>
      </c>
      <c r="F480" s="18" t="n"/>
      <c r="G480" s="233">
        <f>OFFSET(MCQ!G$20,ROW(G480)-ROW(G$20),0)</f>
        <v/>
      </c>
      <c r="H480" s="583">
        <f>IF(G480="","",OFFSET(MCQ!H$20,ROW(H480)-ROW(H$20),0))</f>
        <v/>
      </c>
      <c r="I480" s="24">
        <f>IF(G480="","",IF(OR(G480="etapa",G480="sub-etapa"),"",OFFSET(MCQ!I$20,ROW(I480)-ROW(I$20),0)))</f>
        <v/>
      </c>
      <c r="J480" s="25">
        <f>IF(G480="","",OFFSET(MCQ!J$20,ROW(J480)-ROW(J$20),0))</f>
        <v/>
      </c>
      <c r="K480" s="24">
        <f>IF(G480="","",IF(OR(G480="etapa",G480="sub-etapa"),"",OFFSET(MCQ!K$20,ROW(K480)-ROW(K$20),0)))</f>
        <v/>
      </c>
      <c r="L480" s="26">
        <f>IF(G480="","",IF(OR(G480="etapa",G480="sub-etapa"),"",TRUNC(OFFSET(MCQ!L$20,ROW(L480)-ROW(L$20),0),2)))</f>
        <v/>
      </c>
      <c r="M480" s="584">
        <f>IF(I480="", "", IFERROR(VLOOKUP(VALUE(I480), _BaseAbril2026, 4, 0), IFERROR(VLOOKUP(TEXT(I480, "@"), _BaseAbril2026, 4, 0), "")))</f>
        <v/>
      </c>
      <c r="N480" s="585">
        <f>IFERROR(IF(S480="BDI1", TRUNC(M480*(1+$O$18), 2),IF(S480="BDI2", TRUNC(M480*(1+$N$18), 2), "")), "")</f>
        <v/>
      </c>
      <c r="O480" s="586">
        <f>_xlfn.IFS(G480="ETAPA", SUMIFS(ValorTotalComD, Nivel, A480), G480="SUB-ETAPA", SUMIFS(ValorTotalComD, SubNivel, C480), TRUE, T480)</f>
        <v/>
      </c>
      <c r="P480" s="584">
        <f>IF(I480="", "", IFERROR(VLOOKUP(VALUE(I480), _BaseAbril2026, 5, 0), IFERROR(VLOOKUP(TEXT(I480, "@"), _BaseAbril2026, 5, 0), "")))</f>
        <v/>
      </c>
      <c r="Q480" s="585">
        <f>IFERROR(IF(S480="BDI1", TRUNC(P480*(1+$R$18), 2),IF(S480="BDI2", TRUNC(P480*(1+$Q$18), 2), "")), "")</f>
        <v/>
      </c>
      <c r="R480" s="586">
        <f>_xlfn.IFS(G480="ETAPA", SUMIFS(ValorTotalSemD, Nivel, A480), G480="SUB-ETAPA", SUMIFS(ValorTotalSemD, SubNivel, C480), TRUE, U480)</f>
        <v/>
      </c>
      <c r="S480" s="587">
        <f>IF(G480="","",IF(OR(G480="etapa",G480="sub-etapa"),"",OFFSET(MCQ!M$20,ROW(M480)-ROW(M$20),0)))</f>
        <v/>
      </c>
      <c r="T480" s="588">
        <f>IFERROR(TRUNC(L480*N480,2),"")</f>
        <v/>
      </c>
      <c r="U480" s="589">
        <f>IFERROR(TRUNC(L480*Q480,2),"")</f>
        <v/>
      </c>
    </row>
    <row r="481">
      <c r="A481" s="18">
        <f>OFFSET(MCQ!A$20,ROW(A481)-ROW(A$20),0)</f>
        <v/>
      </c>
      <c r="B481" s="18">
        <f>OFFSET(MCQ!B$20,ROW(B481)-ROW(B$20),0)</f>
        <v/>
      </c>
      <c r="C481" s="18">
        <f>OFFSET(MCQ!C$20,ROW(C481)-ROW(C$20),0)</f>
        <v/>
      </c>
      <c r="D481" s="18">
        <f>OFFSET(MCQ!D$20,ROW(D481)-ROW(D$20),0)</f>
        <v/>
      </c>
      <c r="E481" s="18">
        <f>OFFSET(MCQ!E$20,ROW(E481)-ROW(E$20),0)</f>
        <v/>
      </c>
      <c r="F481" s="18" t="n"/>
      <c r="G481" s="233">
        <f>OFFSET(MCQ!G$20,ROW(G481)-ROW(G$20),0)</f>
        <v/>
      </c>
      <c r="H481" s="583">
        <f>IF(G481="","",OFFSET(MCQ!H$20,ROW(H481)-ROW(H$20),0))</f>
        <v/>
      </c>
      <c r="I481" s="24">
        <f>IF(G481="","",IF(OR(G481="etapa",G481="sub-etapa"),"",OFFSET(MCQ!I$20,ROW(I481)-ROW(I$20),0)))</f>
        <v/>
      </c>
      <c r="J481" s="25">
        <f>IF(G481="","",OFFSET(MCQ!J$20,ROW(J481)-ROW(J$20),0))</f>
        <v/>
      </c>
      <c r="K481" s="24">
        <f>IF(G481="","",IF(OR(G481="etapa",G481="sub-etapa"),"",OFFSET(MCQ!K$20,ROW(K481)-ROW(K$20),0)))</f>
        <v/>
      </c>
      <c r="L481" s="26">
        <f>IF(G481="","",IF(OR(G481="etapa",G481="sub-etapa"),"",TRUNC(OFFSET(MCQ!L$20,ROW(L481)-ROW(L$20),0),2)))</f>
        <v/>
      </c>
      <c r="M481" s="584">
        <f>IF(I481="", "", IFERROR(VLOOKUP(VALUE(I481), _BaseAbril2026, 4, 0), IFERROR(VLOOKUP(TEXT(I481, "@"), _BaseAbril2026, 4, 0), "")))</f>
        <v/>
      </c>
      <c r="N481" s="585">
        <f>IFERROR(IF(S481="BDI1", TRUNC(M481*(1+$O$18), 2),IF(S481="BDI2", TRUNC(M481*(1+$N$18), 2), "")), "")</f>
        <v/>
      </c>
      <c r="O481" s="586">
        <f>_xlfn.IFS(G481="ETAPA", SUMIFS(ValorTotalComD, Nivel, A481), G481="SUB-ETAPA", SUMIFS(ValorTotalComD, SubNivel, C481), TRUE, T481)</f>
        <v/>
      </c>
      <c r="P481" s="584">
        <f>IF(I481="", "", IFERROR(VLOOKUP(VALUE(I481), _BaseAbril2026, 5, 0), IFERROR(VLOOKUP(TEXT(I481, "@"), _BaseAbril2026, 5, 0), "")))</f>
        <v/>
      </c>
      <c r="Q481" s="585">
        <f>IFERROR(IF(S481="BDI1", TRUNC(P481*(1+$R$18), 2),IF(S481="BDI2", TRUNC(P481*(1+$Q$18), 2), "")), "")</f>
        <v/>
      </c>
      <c r="R481" s="586">
        <f>_xlfn.IFS(G481="ETAPA", SUMIFS(ValorTotalSemD, Nivel, A481), G481="SUB-ETAPA", SUMIFS(ValorTotalSemD, SubNivel, C481), TRUE, U481)</f>
        <v/>
      </c>
      <c r="S481" s="587">
        <f>IF(G481="","",IF(OR(G481="etapa",G481="sub-etapa"),"",OFFSET(MCQ!M$20,ROW(M481)-ROW(M$20),0)))</f>
        <v/>
      </c>
      <c r="T481" s="588">
        <f>IFERROR(TRUNC(L481*N481,2),"")</f>
        <v/>
      </c>
      <c r="U481" s="589">
        <f>IFERROR(TRUNC(L481*Q481,2),"")</f>
        <v/>
      </c>
    </row>
    <row r="482">
      <c r="A482" s="18">
        <f>OFFSET(MCQ!A$20,ROW(A482)-ROW(A$20),0)</f>
        <v/>
      </c>
      <c r="B482" s="18">
        <f>OFFSET(MCQ!B$20,ROW(B482)-ROW(B$20),0)</f>
        <v/>
      </c>
      <c r="C482" s="18">
        <f>OFFSET(MCQ!C$20,ROW(C482)-ROW(C$20),0)</f>
        <v/>
      </c>
      <c r="D482" s="18">
        <f>OFFSET(MCQ!D$20,ROW(D482)-ROW(D$20),0)</f>
        <v/>
      </c>
      <c r="E482" s="18">
        <f>OFFSET(MCQ!E$20,ROW(E482)-ROW(E$20),0)</f>
        <v/>
      </c>
      <c r="F482" s="18" t="n"/>
      <c r="G482" s="233">
        <f>OFFSET(MCQ!G$20,ROW(G482)-ROW(G$20),0)</f>
        <v/>
      </c>
      <c r="H482" s="583">
        <f>IF(G482="","",OFFSET(MCQ!H$20,ROW(H482)-ROW(H$20),0))</f>
        <v/>
      </c>
      <c r="I482" s="24">
        <f>IF(G482="","",IF(OR(G482="etapa",G482="sub-etapa"),"",OFFSET(MCQ!I$20,ROW(I482)-ROW(I$20),0)))</f>
        <v/>
      </c>
      <c r="J482" s="25">
        <f>IF(G482="","",OFFSET(MCQ!J$20,ROW(J482)-ROW(J$20),0))</f>
        <v/>
      </c>
      <c r="K482" s="24">
        <f>IF(G482="","",IF(OR(G482="etapa",G482="sub-etapa"),"",OFFSET(MCQ!K$20,ROW(K482)-ROW(K$20),0)))</f>
        <v/>
      </c>
      <c r="L482" s="26">
        <f>IF(G482="","",IF(OR(G482="etapa",G482="sub-etapa"),"",TRUNC(OFFSET(MCQ!L$20,ROW(L482)-ROW(L$20),0),2)))</f>
        <v/>
      </c>
      <c r="M482" s="584">
        <f>IF(I482="", "", IFERROR(VLOOKUP(VALUE(I482), _BaseAbril2026, 4, 0), IFERROR(VLOOKUP(TEXT(I482, "@"), _BaseAbril2026, 4, 0), "")))</f>
        <v/>
      </c>
      <c r="N482" s="585">
        <f>IFERROR(IF(S482="BDI1", TRUNC(M482*(1+$O$18), 2),IF(S482="BDI2", TRUNC(M482*(1+$N$18), 2), "")), "")</f>
        <v/>
      </c>
      <c r="O482" s="586">
        <f>_xlfn.IFS(G482="ETAPA", SUMIFS(ValorTotalComD, Nivel, A482), G482="SUB-ETAPA", SUMIFS(ValorTotalComD, SubNivel, C482), TRUE, T482)</f>
        <v/>
      </c>
      <c r="P482" s="584">
        <f>IF(I482="", "", IFERROR(VLOOKUP(VALUE(I482), _BaseAbril2026, 5, 0), IFERROR(VLOOKUP(TEXT(I482, "@"), _BaseAbril2026, 5, 0), "")))</f>
        <v/>
      </c>
      <c r="Q482" s="585">
        <f>IFERROR(IF(S482="BDI1", TRUNC(P482*(1+$R$18), 2),IF(S482="BDI2", TRUNC(P482*(1+$Q$18), 2), "")), "")</f>
        <v/>
      </c>
      <c r="R482" s="586">
        <f>_xlfn.IFS(G482="ETAPA", SUMIFS(ValorTotalSemD, Nivel, A482), G482="SUB-ETAPA", SUMIFS(ValorTotalSemD, SubNivel, C482), TRUE, U482)</f>
        <v/>
      </c>
      <c r="S482" s="587">
        <f>IF(G482="","",IF(OR(G482="etapa",G482="sub-etapa"),"",OFFSET(MCQ!M$20,ROW(M482)-ROW(M$20),0)))</f>
        <v/>
      </c>
      <c r="T482" s="588">
        <f>IFERROR(TRUNC(L482*N482,2),"")</f>
        <v/>
      </c>
      <c r="U482" s="589">
        <f>IFERROR(TRUNC(L482*Q482,2),"")</f>
        <v/>
      </c>
    </row>
    <row r="483">
      <c r="A483" s="18">
        <f>OFFSET(MCQ!A$20,ROW(A483)-ROW(A$20),0)</f>
        <v/>
      </c>
      <c r="B483" s="18">
        <f>OFFSET(MCQ!B$20,ROW(B483)-ROW(B$20),0)</f>
        <v/>
      </c>
      <c r="C483" s="18">
        <f>OFFSET(MCQ!C$20,ROW(C483)-ROW(C$20),0)</f>
        <v/>
      </c>
      <c r="D483" s="18">
        <f>OFFSET(MCQ!D$20,ROW(D483)-ROW(D$20),0)</f>
        <v/>
      </c>
      <c r="E483" s="18">
        <f>OFFSET(MCQ!E$20,ROW(E483)-ROW(E$20),0)</f>
        <v/>
      </c>
      <c r="F483" s="18" t="n"/>
      <c r="G483" s="233">
        <f>OFFSET(MCQ!G$20,ROW(G483)-ROW(G$20),0)</f>
        <v/>
      </c>
      <c r="H483" s="583">
        <f>IF(G483="","",OFFSET(MCQ!H$20,ROW(H483)-ROW(H$20),0))</f>
        <v/>
      </c>
      <c r="I483" s="24">
        <f>IF(G483="","",IF(OR(G483="etapa",G483="sub-etapa"),"",OFFSET(MCQ!I$20,ROW(I483)-ROW(I$20),0)))</f>
        <v/>
      </c>
      <c r="J483" s="25">
        <f>IF(G483="","",OFFSET(MCQ!J$20,ROW(J483)-ROW(J$20),0))</f>
        <v/>
      </c>
      <c r="K483" s="24">
        <f>IF(G483="","",IF(OR(G483="etapa",G483="sub-etapa"),"",OFFSET(MCQ!K$20,ROW(K483)-ROW(K$20),0)))</f>
        <v/>
      </c>
      <c r="L483" s="26">
        <f>IF(G483="","",IF(OR(G483="etapa",G483="sub-etapa"),"",TRUNC(OFFSET(MCQ!L$20,ROW(L483)-ROW(L$20),0),2)))</f>
        <v/>
      </c>
      <c r="M483" s="584">
        <f>IF(I483="", "", IFERROR(VLOOKUP(VALUE(I483), _BaseAbril2026, 4, 0), IFERROR(VLOOKUP(TEXT(I483, "@"), _BaseAbril2026, 4, 0), "")))</f>
        <v/>
      </c>
      <c r="N483" s="585">
        <f>IFERROR(IF(S483="BDI1", TRUNC(M483*(1+$O$18), 2),IF(S483="BDI2", TRUNC(M483*(1+$N$18), 2), "")), "")</f>
        <v/>
      </c>
      <c r="O483" s="586">
        <f>_xlfn.IFS(G483="ETAPA", SUMIFS(ValorTotalComD, Nivel, A483), G483="SUB-ETAPA", SUMIFS(ValorTotalComD, SubNivel, C483), TRUE, T483)</f>
        <v/>
      </c>
      <c r="P483" s="584">
        <f>IF(I483="", "", IFERROR(VLOOKUP(VALUE(I483), _BaseAbril2026, 5, 0), IFERROR(VLOOKUP(TEXT(I483, "@"), _BaseAbril2026, 5, 0), "")))</f>
        <v/>
      </c>
      <c r="Q483" s="585">
        <f>IFERROR(IF(S483="BDI1", TRUNC(P483*(1+$R$18), 2),IF(S483="BDI2", TRUNC(P483*(1+$Q$18), 2), "")), "")</f>
        <v/>
      </c>
      <c r="R483" s="586">
        <f>_xlfn.IFS(G483="ETAPA", SUMIFS(ValorTotalSemD, Nivel, A483), G483="SUB-ETAPA", SUMIFS(ValorTotalSemD, SubNivel, C483), TRUE, U483)</f>
        <v/>
      </c>
      <c r="S483" s="587">
        <f>IF(G483="","",IF(OR(G483="etapa",G483="sub-etapa"),"",OFFSET(MCQ!M$20,ROW(M483)-ROW(M$20),0)))</f>
        <v/>
      </c>
      <c r="T483" s="588">
        <f>IFERROR(TRUNC(L483*N483,2),"")</f>
        <v/>
      </c>
      <c r="U483" s="589">
        <f>IFERROR(TRUNC(L483*Q483,2),"")</f>
        <v/>
      </c>
    </row>
    <row r="484">
      <c r="A484" s="18">
        <f>OFFSET(MCQ!A$20,ROW(A484)-ROW(A$20),0)</f>
        <v/>
      </c>
      <c r="B484" s="18">
        <f>OFFSET(MCQ!B$20,ROW(B484)-ROW(B$20),0)</f>
        <v/>
      </c>
      <c r="C484" s="18">
        <f>OFFSET(MCQ!C$20,ROW(C484)-ROW(C$20),0)</f>
        <v/>
      </c>
      <c r="D484" s="18">
        <f>OFFSET(MCQ!D$20,ROW(D484)-ROW(D$20),0)</f>
        <v/>
      </c>
      <c r="E484" s="18">
        <f>OFFSET(MCQ!E$20,ROW(E484)-ROW(E$20),0)</f>
        <v/>
      </c>
      <c r="F484" s="18" t="n"/>
      <c r="G484" s="233">
        <f>OFFSET(MCQ!G$20,ROW(G484)-ROW(G$20),0)</f>
        <v/>
      </c>
      <c r="H484" s="583">
        <f>IF(G484="","",OFFSET(MCQ!H$20,ROW(H484)-ROW(H$20),0))</f>
        <v/>
      </c>
      <c r="I484" s="24">
        <f>IF(G484="","",IF(OR(G484="etapa",G484="sub-etapa"),"",OFFSET(MCQ!I$20,ROW(I484)-ROW(I$20),0)))</f>
        <v/>
      </c>
      <c r="J484" s="25">
        <f>IF(G484="","",OFFSET(MCQ!J$20,ROW(J484)-ROW(J$20),0))</f>
        <v/>
      </c>
      <c r="K484" s="24">
        <f>IF(G484="","",IF(OR(G484="etapa",G484="sub-etapa"),"",OFFSET(MCQ!K$20,ROW(K484)-ROW(K$20),0)))</f>
        <v/>
      </c>
      <c r="L484" s="26">
        <f>IF(G484="","",IF(OR(G484="etapa",G484="sub-etapa"),"",TRUNC(OFFSET(MCQ!L$20,ROW(L484)-ROW(L$20),0),2)))</f>
        <v/>
      </c>
      <c r="M484" s="584">
        <f>IF(I484="", "", IFERROR(VLOOKUP(VALUE(I484), _BaseAbril2026, 4, 0), IFERROR(VLOOKUP(TEXT(I484, "@"), _BaseAbril2026, 4, 0), "")))</f>
        <v/>
      </c>
      <c r="N484" s="585">
        <f>IFERROR(IF(S484="BDI1", TRUNC(M484*(1+$O$18), 2),IF(S484="BDI2", TRUNC(M484*(1+$N$18), 2), "")), "")</f>
        <v/>
      </c>
      <c r="O484" s="586">
        <f>_xlfn.IFS(G484="ETAPA", SUMIFS(ValorTotalComD, Nivel, A484), G484="SUB-ETAPA", SUMIFS(ValorTotalComD, SubNivel, C484), TRUE, T484)</f>
        <v/>
      </c>
      <c r="P484" s="584">
        <f>IF(I484="", "", IFERROR(VLOOKUP(VALUE(I484), _BaseAbril2026, 5, 0), IFERROR(VLOOKUP(TEXT(I484, "@"), _BaseAbril2026, 5, 0), "")))</f>
        <v/>
      </c>
      <c r="Q484" s="585">
        <f>IFERROR(IF(S484="BDI1", TRUNC(P484*(1+$R$18), 2),IF(S484="BDI2", TRUNC(P484*(1+$Q$18), 2), "")), "")</f>
        <v/>
      </c>
      <c r="R484" s="586">
        <f>_xlfn.IFS(G484="ETAPA", SUMIFS(ValorTotalSemD, Nivel, A484), G484="SUB-ETAPA", SUMIFS(ValorTotalSemD, SubNivel, C484), TRUE, U484)</f>
        <v/>
      </c>
      <c r="S484" s="587">
        <f>IF(G484="","",IF(OR(G484="etapa",G484="sub-etapa"),"",OFFSET(MCQ!M$20,ROW(M484)-ROW(M$20),0)))</f>
        <v/>
      </c>
      <c r="T484" s="588">
        <f>IFERROR(TRUNC(L484*N484,2),"")</f>
        <v/>
      </c>
      <c r="U484" s="589">
        <f>IFERROR(TRUNC(L484*Q484,2),"")</f>
        <v/>
      </c>
    </row>
    <row r="485">
      <c r="A485" s="18">
        <f>OFFSET(MCQ!A$20,ROW(A485)-ROW(A$20),0)</f>
        <v/>
      </c>
      <c r="B485" s="18">
        <f>OFFSET(MCQ!B$20,ROW(B485)-ROW(B$20),0)</f>
        <v/>
      </c>
      <c r="C485" s="18">
        <f>OFFSET(MCQ!C$20,ROW(C485)-ROW(C$20),0)</f>
        <v/>
      </c>
      <c r="D485" s="18">
        <f>OFFSET(MCQ!D$20,ROW(D485)-ROW(D$20),0)</f>
        <v/>
      </c>
      <c r="E485" s="18">
        <f>OFFSET(MCQ!E$20,ROW(E485)-ROW(E$20),0)</f>
        <v/>
      </c>
      <c r="F485" s="18" t="n"/>
      <c r="G485" s="233">
        <f>OFFSET(MCQ!G$20,ROW(G485)-ROW(G$20),0)</f>
        <v/>
      </c>
      <c r="H485" s="583">
        <f>IF(G485="","",OFFSET(MCQ!H$20,ROW(H485)-ROW(H$20),0))</f>
        <v/>
      </c>
      <c r="I485" s="24">
        <f>IF(G485="","",IF(OR(G485="etapa",G485="sub-etapa"),"",OFFSET(MCQ!I$20,ROW(I485)-ROW(I$20),0)))</f>
        <v/>
      </c>
      <c r="J485" s="25">
        <f>IF(G485="","",OFFSET(MCQ!J$20,ROW(J485)-ROW(J$20),0))</f>
        <v/>
      </c>
      <c r="K485" s="24">
        <f>IF(G485="","",IF(OR(G485="etapa",G485="sub-etapa"),"",OFFSET(MCQ!K$20,ROW(K485)-ROW(K$20),0)))</f>
        <v/>
      </c>
      <c r="L485" s="26">
        <f>IF(G485="","",IF(OR(G485="etapa",G485="sub-etapa"),"",TRUNC(OFFSET(MCQ!L$20,ROW(L485)-ROW(L$20),0),2)))</f>
        <v/>
      </c>
      <c r="M485" s="584">
        <f>IF(I485="", "", IFERROR(VLOOKUP(VALUE(I485), _BaseAbril2026, 4, 0), IFERROR(VLOOKUP(TEXT(I485, "@"), _BaseAbril2026, 4, 0), "")))</f>
        <v/>
      </c>
      <c r="N485" s="585">
        <f>IFERROR(IF(S485="BDI1", TRUNC(M485*(1+$O$18), 2),IF(S485="BDI2", TRUNC(M485*(1+$N$18), 2), "")), "")</f>
        <v/>
      </c>
      <c r="O485" s="586">
        <f>_xlfn.IFS(G485="ETAPA", SUMIFS(ValorTotalComD, Nivel, A485), G485="SUB-ETAPA", SUMIFS(ValorTotalComD, SubNivel, C485), TRUE, T485)</f>
        <v/>
      </c>
      <c r="P485" s="584">
        <f>IF(I485="", "", IFERROR(VLOOKUP(VALUE(I485), _BaseAbril2026, 5, 0), IFERROR(VLOOKUP(TEXT(I485, "@"), _BaseAbril2026, 5, 0), "")))</f>
        <v/>
      </c>
      <c r="Q485" s="585">
        <f>IFERROR(IF(S485="BDI1", TRUNC(P485*(1+$R$18), 2),IF(S485="BDI2", TRUNC(P485*(1+$Q$18), 2), "")), "")</f>
        <v/>
      </c>
      <c r="R485" s="586">
        <f>_xlfn.IFS(G485="ETAPA", SUMIFS(ValorTotalSemD, Nivel, A485), G485="SUB-ETAPA", SUMIFS(ValorTotalSemD, SubNivel, C485), TRUE, U485)</f>
        <v/>
      </c>
      <c r="S485" s="587">
        <f>IF(G485="","",IF(OR(G485="etapa",G485="sub-etapa"),"",OFFSET(MCQ!M$20,ROW(M485)-ROW(M$20),0)))</f>
        <v/>
      </c>
      <c r="T485" s="588">
        <f>IFERROR(TRUNC(L485*N485,2),"")</f>
        <v/>
      </c>
      <c r="U485" s="589">
        <f>IFERROR(TRUNC(L485*Q485,2),"")</f>
        <v/>
      </c>
    </row>
    <row r="486">
      <c r="A486" s="18">
        <f>OFFSET(MCQ!A$20,ROW(A486)-ROW(A$20),0)</f>
        <v/>
      </c>
      <c r="B486" s="18">
        <f>OFFSET(MCQ!B$20,ROW(B486)-ROW(B$20),0)</f>
        <v/>
      </c>
      <c r="C486" s="18">
        <f>OFFSET(MCQ!C$20,ROW(C486)-ROW(C$20),0)</f>
        <v/>
      </c>
      <c r="D486" s="18">
        <f>OFFSET(MCQ!D$20,ROW(D486)-ROW(D$20),0)</f>
        <v/>
      </c>
      <c r="E486" s="18">
        <f>OFFSET(MCQ!E$20,ROW(E486)-ROW(E$20),0)</f>
        <v/>
      </c>
      <c r="F486" s="18" t="n"/>
      <c r="G486" s="233">
        <f>OFFSET(MCQ!G$20,ROW(G486)-ROW(G$20),0)</f>
        <v/>
      </c>
      <c r="H486" s="583">
        <f>IF(G486="","",OFFSET(MCQ!H$20,ROW(H486)-ROW(H$20),0))</f>
        <v/>
      </c>
      <c r="I486" s="24">
        <f>IF(G486="","",IF(OR(G486="etapa",G486="sub-etapa"),"",OFFSET(MCQ!I$20,ROW(I486)-ROW(I$20),0)))</f>
        <v/>
      </c>
      <c r="J486" s="25">
        <f>IF(G486="","",OFFSET(MCQ!J$20,ROW(J486)-ROW(J$20),0))</f>
        <v/>
      </c>
      <c r="K486" s="24">
        <f>IF(G486="","",IF(OR(G486="etapa",G486="sub-etapa"),"",OFFSET(MCQ!K$20,ROW(K486)-ROW(K$20),0)))</f>
        <v/>
      </c>
      <c r="L486" s="26">
        <f>IF(G486="","",IF(OR(G486="etapa",G486="sub-etapa"),"",TRUNC(OFFSET(MCQ!L$20,ROW(L486)-ROW(L$20),0),2)))</f>
        <v/>
      </c>
      <c r="M486" s="584">
        <f>IF(I486="", "", IFERROR(VLOOKUP(VALUE(I486), _BaseAbril2026, 4, 0), IFERROR(VLOOKUP(TEXT(I486, "@"), _BaseAbril2026, 4, 0), "")))</f>
        <v/>
      </c>
      <c r="N486" s="585">
        <f>IFERROR(IF(S486="BDI1", TRUNC(M486*(1+$O$18), 2),IF(S486="BDI2", TRUNC(M486*(1+$N$18), 2), "")), "")</f>
        <v/>
      </c>
      <c r="O486" s="586">
        <f>_xlfn.IFS(G486="ETAPA", SUMIFS(ValorTotalComD, Nivel, A486), G486="SUB-ETAPA", SUMIFS(ValorTotalComD, SubNivel, C486), TRUE, T486)</f>
        <v/>
      </c>
      <c r="P486" s="584">
        <f>IF(I486="", "", IFERROR(VLOOKUP(VALUE(I486), _BaseAbril2026, 5, 0), IFERROR(VLOOKUP(TEXT(I486, "@"), _BaseAbril2026, 5, 0), "")))</f>
        <v/>
      </c>
      <c r="Q486" s="585">
        <f>IFERROR(IF(S486="BDI1", TRUNC(P486*(1+$R$18), 2),IF(S486="BDI2", TRUNC(P486*(1+$Q$18), 2), "")), "")</f>
        <v/>
      </c>
      <c r="R486" s="586">
        <f>_xlfn.IFS(G486="ETAPA", SUMIFS(ValorTotalSemD, Nivel, A486), G486="SUB-ETAPA", SUMIFS(ValorTotalSemD, SubNivel, C486), TRUE, U486)</f>
        <v/>
      </c>
      <c r="S486" s="587">
        <f>IF(G486="","",IF(OR(G486="etapa",G486="sub-etapa"),"",OFFSET(MCQ!M$20,ROW(M486)-ROW(M$20),0)))</f>
        <v/>
      </c>
      <c r="T486" s="588">
        <f>IFERROR(TRUNC(L486*N486,2),"")</f>
        <v/>
      </c>
      <c r="U486" s="589">
        <f>IFERROR(TRUNC(L486*Q486,2),"")</f>
        <v/>
      </c>
    </row>
    <row r="487">
      <c r="A487" s="18">
        <f>OFFSET(MCQ!A$20,ROW(A487)-ROW(A$20),0)</f>
        <v/>
      </c>
      <c r="B487" s="18">
        <f>OFFSET(MCQ!B$20,ROW(B487)-ROW(B$20),0)</f>
        <v/>
      </c>
      <c r="C487" s="18">
        <f>OFFSET(MCQ!C$20,ROW(C487)-ROW(C$20),0)</f>
        <v/>
      </c>
      <c r="D487" s="18">
        <f>OFFSET(MCQ!D$20,ROW(D487)-ROW(D$20),0)</f>
        <v/>
      </c>
      <c r="E487" s="18">
        <f>OFFSET(MCQ!E$20,ROW(E487)-ROW(E$20),0)</f>
        <v/>
      </c>
      <c r="F487" s="18" t="n"/>
      <c r="G487" s="233">
        <f>OFFSET(MCQ!G$20,ROW(G487)-ROW(G$20),0)</f>
        <v/>
      </c>
      <c r="H487" s="583">
        <f>IF(G487="","",OFFSET(MCQ!H$20,ROW(H487)-ROW(H$20),0))</f>
        <v/>
      </c>
      <c r="I487" s="24">
        <f>IF(G487="","",IF(OR(G487="etapa",G487="sub-etapa"),"",OFFSET(MCQ!I$20,ROW(I487)-ROW(I$20),0)))</f>
        <v/>
      </c>
      <c r="J487" s="25">
        <f>IF(G487="","",OFFSET(MCQ!J$20,ROW(J487)-ROW(J$20),0))</f>
        <v/>
      </c>
      <c r="K487" s="24">
        <f>IF(G487="","",IF(OR(G487="etapa",G487="sub-etapa"),"",OFFSET(MCQ!K$20,ROW(K487)-ROW(K$20),0)))</f>
        <v/>
      </c>
      <c r="L487" s="26">
        <f>IF(G487="","",IF(OR(G487="etapa",G487="sub-etapa"),"",TRUNC(OFFSET(MCQ!L$20,ROW(L487)-ROW(L$20),0),2)))</f>
        <v/>
      </c>
      <c r="M487" s="584">
        <f>IF(I487="", "", IFERROR(VLOOKUP(VALUE(I487), _BaseAbril2026, 4, 0), IFERROR(VLOOKUP(TEXT(I487, "@"), _BaseAbril2026, 4, 0), "")))</f>
        <v/>
      </c>
      <c r="N487" s="585">
        <f>IFERROR(IF(S487="BDI1", TRUNC(M487*(1+$O$18), 2),IF(S487="BDI2", TRUNC(M487*(1+$N$18), 2), "")), "")</f>
        <v/>
      </c>
      <c r="O487" s="586">
        <f>_xlfn.IFS(G487="ETAPA", SUMIFS(ValorTotalComD, Nivel, A487), G487="SUB-ETAPA", SUMIFS(ValorTotalComD, SubNivel, C487), TRUE, T487)</f>
        <v/>
      </c>
      <c r="P487" s="584">
        <f>IF(I487="", "", IFERROR(VLOOKUP(VALUE(I487), _BaseAbril2026, 5, 0), IFERROR(VLOOKUP(TEXT(I487, "@"), _BaseAbril2026, 5, 0), "")))</f>
        <v/>
      </c>
      <c r="Q487" s="585">
        <f>IFERROR(IF(S487="BDI1", TRUNC(P487*(1+$R$18), 2),IF(S487="BDI2", TRUNC(P487*(1+$Q$18), 2), "")), "")</f>
        <v/>
      </c>
      <c r="R487" s="586">
        <f>_xlfn.IFS(G487="ETAPA", SUMIFS(ValorTotalSemD, Nivel, A487), G487="SUB-ETAPA", SUMIFS(ValorTotalSemD, SubNivel, C487), TRUE, U487)</f>
        <v/>
      </c>
      <c r="S487" s="587">
        <f>IF(G487="","",IF(OR(G487="etapa",G487="sub-etapa"),"",OFFSET(MCQ!M$20,ROW(M487)-ROW(M$20),0)))</f>
        <v/>
      </c>
      <c r="T487" s="588">
        <f>IFERROR(TRUNC(L487*N487,2),"")</f>
        <v/>
      </c>
      <c r="U487" s="589">
        <f>IFERROR(TRUNC(L487*Q487,2),"")</f>
        <v/>
      </c>
    </row>
    <row r="488">
      <c r="A488" s="18">
        <f>OFFSET(MCQ!A$20,ROW(A488)-ROW(A$20),0)</f>
        <v/>
      </c>
      <c r="B488" s="18">
        <f>OFFSET(MCQ!B$20,ROW(B488)-ROW(B$20),0)</f>
        <v/>
      </c>
      <c r="C488" s="18">
        <f>OFFSET(MCQ!C$20,ROW(C488)-ROW(C$20),0)</f>
        <v/>
      </c>
      <c r="D488" s="18">
        <f>OFFSET(MCQ!D$20,ROW(D488)-ROW(D$20),0)</f>
        <v/>
      </c>
      <c r="E488" s="18">
        <f>OFFSET(MCQ!E$20,ROW(E488)-ROW(E$20),0)</f>
        <v/>
      </c>
      <c r="F488" s="18" t="n"/>
      <c r="G488" s="233">
        <f>OFFSET(MCQ!G$20,ROW(G488)-ROW(G$20),0)</f>
        <v/>
      </c>
      <c r="H488" s="583">
        <f>IF(G488="","",OFFSET(MCQ!H$20,ROW(H488)-ROW(H$20),0))</f>
        <v/>
      </c>
      <c r="I488" s="24">
        <f>IF(G488="","",IF(OR(G488="etapa",G488="sub-etapa"),"",OFFSET(MCQ!I$20,ROW(I488)-ROW(I$20),0)))</f>
        <v/>
      </c>
      <c r="J488" s="25">
        <f>IF(G488="","",OFFSET(MCQ!J$20,ROW(J488)-ROW(J$20),0))</f>
        <v/>
      </c>
      <c r="K488" s="24">
        <f>IF(G488="","",IF(OR(G488="etapa",G488="sub-etapa"),"",OFFSET(MCQ!K$20,ROW(K488)-ROW(K$20),0)))</f>
        <v/>
      </c>
      <c r="L488" s="26">
        <f>IF(G488="","",IF(OR(G488="etapa",G488="sub-etapa"),"",TRUNC(OFFSET(MCQ!L$20,ROW(L488)-ROW(L$20),0),2)))</f>
        <v/>
      </c>
      <c r="M488" s="584">
        <f>IF(I488="", "", IFERROR(VLOOKUP(VALUE(I488), _BaseAbril2026, 4, 0), IFERROR(VLOOKUP(TEXT(I488, "@"), _BaseAbril2026, 4, 0), "")))</f>
        <v/>
      </c>
      <c r="N488" s="585">
        <f>IFERROR(IF(S488="BDI1", TRUNC(M488*(1+$O$18), 2),IF(S488="BDI2", TRUNC(M488*(1+$N$18), 2), "")), "")</f>
        <v/>
      </c>
      <c r="O488" s="586">
        <f>_xlfn.IFS(G488="ETAPA", SUMIFS(ValorTotalComD, Nivel, A488), G488="SUB-ETAPA", SUMIFS(ValorTotalComD, SubNivel, C488), TRUE, T488)</f>
        <v/>
      </c>
      <c r="P488" s="584">
        <f>IF(I488="", "", IFERROR(VLOOKUP(VALUE(I488), _BaseAbril2026, 5, 0), IFERROR(VLOOKUP(TEXT(I488, "@"), _BaseAbril2026, 5, 0), "")))</f>
        <v/>
      </c>
      <c r="Q488" s="585">
        <f>IFERROR(IF(S488="BDI1", TRUNC(P488*(1+$R$18), 2),IF(S488="BDI2", TRUNC(P488*(1+$Q$18), 2), "")), "")</f>
        <v/>
      </c>
      <c r="R488" s="586">
        <f>_xlfn.IFS(G488="ETAPA", SUMIFS(ValorTotalSemD, Nivel, A488), G488="SUB-ETAPA", SUMIFS(ValorTotalSemD, SubNivel, C488), TRUE, U488)</f>
        <v/>
      </c>
      <c r="S488" s="587">
        <f>IF(G488="","",IF(OR(G488="etapa",G488="sub-etapa"),"",OFFSET(MCQ!M$20,ROW(M488)-ROW(M$20),0)))</f>
        <v/>
      </c>
      <c r="T488" s="588">
        <f>IFERROR(TRUNC(L488*N488,2),"")</f>
        <v/>
      </c>
      <c r="U488" s="589">
        <f>IFERROR(TRUNC(L488*Q488,2),"")</f>
        <v/>
      </c>
    </row>
    <row r="489">
      <c r="A489" s="18">
        <f>OFFSET(MCQ!A$20,ROW(A489)-ROW(A$20),0)</f>
        <v/>
      </c>
      <c r="B489" s="18">
        <f>OFFSET(MCQ!B$20,ROW(B489)-ROW(B$20),0)</f>
        <v/>
      </c>
      <c r="C489" s="18">
        <f>OFFSET(MCQ!C$20,ROW(C489)-ROW(C$20),0)</f>
        <v/>
      </c>
      <c r="D489" s="18">
        <f>OFFSET(MCQ!D$20,ROW(D489)-ROW(D$20),0)</f>
        <v/>
      </c>
      <c r="E489" s="18">
        <f>OFFSET(MCQ!E$20,ROW(E489)-ROW(E$20),0)</f>
        <v/>
      </c>
      <c r="F489" s="18" t="n"/>
      <c r="G489" s="233">
        <f>OFFSET(MCQ!G$20,ROW(G489)-ROW(G$20),0)</f>
        <v/>
      </c>
      <c r="H489" s="583">
        <f>IF(G489="","",OFFSET(MCQ!H$20,ROW(H489)-ROW(H$20),0))</f>
        <v/>
      </c>
      <c r="I489" s="24">
        <f>IF(G489="","",IF(OR(G489="etapa",G489="sub-etapa"),"",OFFSET(MCQ!I$20,ROW(I489)-ROW(I$20),0)))</f>
        <v/>
      </c>
      <c r="J489" s="25">
        <f>IF(G489="","",OFFSET(MCQ!J$20,ROW(J489)-ROW(J$20),0))</f>
        <v/>
      </c>
      <c r="K489" s="24">
        <f>IF(G489="","",IF(OR(G489="etapa",G489="sub-etapa"),"",OFFSET(MCQ!K$20,ROW(K489)-ROW(K$20),0)))</f>
        <v/>
      </c>
      <c r="L489" s="26">
        <f>IF(G489="","",IF(OR(G489="etapa",G489="sub-etapa"),"",TRUNC(OFFSET(MCQ!L$20,ROW(L489)-ROW(L$20),0),2)))</f>
        <v/>
      </c>
      <c r="M489" s="584">
        <f>IF(I489="", "", IFERROR(VLOOKUP(VALUE(I489), _BaseAbril2026, 4, 0), IFERROR(VLOOKUP(TEXT(I489, "@"), _BaseAbril2026, 4, 0), "")))</f>
        <v/>
      </c>
      <c r="N489" s="585">
        <f>IFERROR(IF(S489="BDI1", TRUNC(M489*(1+$O$18), 2),IF(S489="BDI2", TRUNC(M489*(1+$N$18), 2), "")), "")</f>
        <v/>
      </c>
      <c r="O489" s="586">
        <f>_xlfn.IFS(G489="ETAPA", SUMIFS(ValorTotalComD, Nivel, A489), G489="SUB-ETAPA", SUMIFS(ValorTotalComD, SubNivel, C489), TRUE, T489)</f>
        <v/>
      </c>
      <c r="P489" s="584">
        <f>IF(I489="", "", IFERROR(VLOOKUP(VALUE(I489), _BaseAbril2026, 5, 0), IFERROR(VLOOKUP(TEXT(I489, "@"), _BaseAbril2026, 5, 0), "")))</f>
        <v/>
      </c>
      <c r="Q489" s="585">
        <f>IFERROR(IF(S489="BDI1", TRUNC(P489*(1+$R$18), 2),IF(S489="BDI2", TRUNC(P489*(1+$Q$18), 2), "")), "")</f>
        <v/>
      </c>
      <c r="R489" s="586">
        <f>_xlfn.IFS(G489="ETAPA", SUMIFS(ValorTotalSemD, Nivel, A489), G489="SUB-ETAPA", SUMIFS(ValorTotalSemD, SubNivel, C489), TRUE, U489)</f>
        <v/>
      </c>
      <c r="S489" s="587">
        <f>IF(G489="","",IF(OR(G489="etapa",G489="sub-etapa"),"",OFFSET(MCQ!M$20,ROW(M489)-ROW(M$20),0)))</f>
        <v/>
      </c>
      <c r="T489" s="588">
        <f>IFERROR(TRUNC(L489*N489,2),"")</f>
        <v/>
      </c>
      <c r="U489" s="589">
        <f>IFERROR(TRUNC(L489*Q489,2),"")</f>
        <v/>
      </c>
    </row>
    <row r="490">
      <c r="A490" s="18">
        <f>OFFSET(MCQ!A$20,ROW(A490)-ROW(A$20),0)</f>
        <v/>
      </c>
      <c r="B490" s="18">
        <f>OFFSET(MCQ!B$20,ROW(B490)-ROW(B$20),0)</f>
        <v/>
      </c>
      <c r="C490" s="18">
        <f>OFFSET(MCQ!C$20,ROW(C490)-ROW(C$20),0)</f>
        <v/>
      </c>
      <c r="D490" s="18">
        <f>OFFSET(MCQ!D$20,ROW(D490)-ROW(D$20),0)</f>
        <v/>
      </c>
      <c r="E490" s="18">
        <f>OFFSET(MCQ!E$20,ROW(E490)-ROW(E$20),0)</f>
        <v/>
      </c>
      <c r="F490" s="18" t="n"/>
      <c r="G490" s="233">
        <f>OFFSET(MCQ!G$20,ROW(G490)-ROW(G$20),0)</f>
        <v/>
      </c>
      <c r="H490" s="583">
        <f>IF(G490="","",OFFSET(MCQ!H$20,ROW(H490)-ROW(H$20),0))</f>
        <v/>
      </c>
      <c r="I490" s="24">
        <f>IF(G490="","",IF(OR(G490="etapa",G490="sub-etapa"),"",OFFSET(MCQ!I$20,ROW(I490)-ROW(I$20),0)))</f>
        <v/>
      </c>
      <c r="J490" s="25">
        <f>IF(G490="","",OFFSET(MCQ!J$20,ROW(J490)-ROW(J$20),0))</f>
        <v/>
      </c>
      <c r="K490" s="24">
        <f>IF(G490="","",IF(OR(G490="etapa",G490="sub-etapa"),"",OFFSET(MCQ!K$20,ROW(K490)-ROW(K$20),0)))</f>
        <v/>
      </c>
      <c r="L490" s="26">
        <f>IF(G490="","",IF(OR(G490="etapa",G490="sub-etapa"),"",TRUNC(OFFSET(MCQ!L$20,ROW(L490)-ROW(L$20),0),2)))</f>
        <v/>
      </c>
      <c r="M490" s="584">
        <f>IF(I490="", "", IFERROR(VLOOKUP(VALUE(I490), _BaseAbril2026, 4, 0), IFERROR(VLOOKUP(TEXT(I490, "@"), _BaseAbril2026, 4, 0), "")))</f>
        <v/>
      </c>
      <c r="N490" s="585">
        <f>IFERROR(IF(S490="BDI1", TRUNC(M490*(1+$O$18), 2),IF(S490="BDI2", TRUNC(M490*(1+$N$18), 2), "")), "")</f>
        <v/>
      </c>
      <c r="O490" s="586">
        <f>_xlfn.IFS(G490="ETAPA", SUMIFS(ValorTotalComD, Nivel, A490), G490="SUB-ETAPA", SUMIFS(ValorTotalComD, SubNivel, C490), TRUE, T490)</f>
        <v/>
      </c>
      <c r="P490" s="584">
        <f>IF(I490="", "", IFERROR(VLOOKUP(VALUE(I490), _BaseAbril2026, 5, 0), IFERROR(VLOOKUP(TEXT(I490, "@"), _BaseAbril2026, 5, 0), "")))</f>
        <v/>
      </c>
      <c r="Q490" s="585">
        <f>IFERROR(IF(S490="BDI1", TRUNC(P490*(1+$R$18), 2),IF(S490="BDI2", TRUNC(P490*(1+$Q$18), 2), "")), "")</f>
        <v/>
      </c>
      <c r="R490" s="586">
        <f>_xlfn.IFS(G490="ETAPA", SUMIFS(ValorTotalSemD, Nivel, A490), G490="SUB-ETAPA", SUMIFS(ValorTotalSemD, SubNivel, C490), TRUE, U490)</f>
        <v/>
      </c>
      <c r="S490" s="587">
        <f>IF(G490="","",IF(OR(G490="etapa",G490="sub-etapa"),"",OFFSET(MCQ!M$20,ROW(M490)-ROW(M$20),0)))</f>
        <v/>
      </c>
      <c r="T490" s="588">
        <f>IFERROR(TRUNC(L490*N490,2),"")</f>
        <v/>
      </c>
      <c r="U490" s="589">
        <f>IFERROR(TRUNC(L490*Q490,2),"")</f>
        <v/>
      </c>
    </row>
    <row r="491">
      <c r="A491" s="18">
        <f>OFFSET(MCQ!A$20,ROW(A491)-ROW(A$20),0)</f>
        <v/>
      </c>
      <c r="B491" s="18">
        <f>OFFSET(MCQ!B$20,ROW(B491)-ROW(B$20),0)</f>
        <v/>
      </c>
      <c r="C491" s="18">
        <f>OFFSET(MCQ!C$20,ROW(C491)-ROW(C$20),0)</f>
        <v/>
      </c>
      <c r="D491" s="18">
        <f>OFFSET(MCQ!D$20,ROW(D491)-ROW(D$20),0)</f>
        <v/>
      </c>
      <c r="E491" s="18">
        <f>OFFSET(MCQ!E$20,ROW(E491)-ROW(E$20),0)</f>
        <v/>
      </c>
      <c r="F491" s="18" t="n"/>
      <c r="G491" s="233">
        <f>OFFSET(MCQ!G$20,ROW(G491)-ROW(G$20),0)</f>
        <v/>
      </c>
      <c r="H491" s="583">
        <f>IF(G491="","",OFFSET(MCQ!H$20,ROW(H491)-ROW(H$20),0))</f>
        <v/>
      </c>
      <c r="I491" s="24">
        <f>IF(G491="","",IF(OR(G491="etapa",G491="sub-etapa"),"",OFFSET(MCQ!I$20,ROW(I491)-ROW(I$20),0)))</f>
        <v/>
      </c>
      <c r="J491" s="25">
        <f>IF(G491="","",OFFSET(MCQ!J$20,ROW(J491)-ROW(J$20),0))</f>
        <v/>
      </c>
      <c r="K491" s="24">
        <f>IF(G491="","",IF(OR(G491="etapa",G491="sub-etapa"),"",OFFSET(MCQ!K$20,ROW(K491)-ROW(K$20),0)))</f>
        <v/>
      </c>
      <c r="L491" s="26">
        <f>IF(G491="","",IF(OR(G491="etapa",G491="sub-etapa"),"",TRUNC(OFFSET(MCQ!L$20,ROW(L491)-ROW(L$20),0),2)))</f>
        <v/>
      </c>
      <c r="M491" s="584">
        <f>IF(I491="", "", IFERROR(VLOOKUP(VALUE(I491), _BaseAbril2026, 4, 0), IFERROR(VLOOKUP(TEXT(I491, "@"), _BaseAbril2026, 4, 0), "")))</f>
        <v/>
      </c>
      <c r="N491" s="585">
        <f>IFERROR(IF(S491="BDI1", TRUNC(M491*(1+$O$18), 2),IF(S491="BDI2", TRUNC(M491*(1+$N$18), 2), "")), "")</f>
        <v/>
      </c>
      <c r="O491" s="586">
        <f>_xlfn.IFS(G491="ETAPA", SUMIFS(ValorTotalComD, Nivel, A491), G491="SUB-ETAPA", SUMIFS(ValorTotalComD, SubNivel, C491), TRUE, T491)</f>
        <v/>
      </c>
      <c r="P491" s="584">
        <f>IF(I491="", "", IFERROR(VLOOKUP(VALUE(I491), _BaseAbril2026, 5, 0), IFERROR(VLOOKUP(TEXT(I491, "@"), _BaseAbril2026, 5, 0), "")))</f>
        <v/>
      </c>
      <c r="Q491" s="585">
        <f>IFERROR(IF(S491="BDI1", TRUNC(P491*(1+$R$18), 2),IF(S491="BDI2", TRUNC(P491*(1+$Q$18), 2), "")), "")</f>
        <v/>
      </c>
      <c r="R491" s="586">
        <f>_xlfn.IFS(G491="ETAPA", SUMIFS(ValorTotalSemD, Nivel, A491), G491="SUB-ETAPA", SUMIFS(ValorTotalSemD, SubNivel, C491), TRUE, U491)</f>
        <v/>
      </c>
      <c r="S491" s="587">
        <f>IF(G491="","",IF(OR(G491="etapa",G491="sub-etapa"),"",OFFSET(MCQ!M$20,ROW(M491)-ROW(M$20),0)))</f>
        <v/>
      </c>
      <c r="T491" s="588">
        <f>IFERROR(TRUNC(L491*N491,2),"")</f>
        <v/>
      </c>
      <c r="U491" s="589">
        <f>IFERROR(TRUNC(L491*Q491,2),"")</f>
        <v/>
      </c>
    </row>
    <row r="492">
      <c r="A492" s="18">
        <f>OFFSET(MCQ!A$20,ROW(A492)-ROW(A$20),0)</f>
        <v/>
      </c>
      <c r="B492" s="18">
        <f>OFFSET(MCQ!B$20,ROW(B492)-ROW(B$20),0)</f>
        <v/>
      </c>
      <c r="C492" s="18">
        <f>OFFSET(MCQ!C$20,ROW(C492)-ROW(C$20),0)</f>
        <v/>
      </c>
      <c r="D492" s="18">
        <f>OFFSET(MCQ!D$20,ROW(D492)-ROW(D$20),0)</f>
        <v/>
      </c>
      <c r="E492" s="18">
        <f>OFFSET(MCQ!E$20,ROW(E492)-ROW(E$20),0)</f>
        <v/>
      </c>
      <c r="F492" s="18" t="n"/>
      <c r="G492" s="233">
        <f>OFFSET(MCQ!G$20,ROW(G492)-ROW(G$20),0)</f>
        <v/>
      </c>
      <c r="H492" s="583">
        <f>IF(G492="","",OFFSET(MCQ!H$20,ROW(H492)-ROW(H$20),0))</f>
        <v/>
      </c>
      <c r="I492" s="24">
        <f>IF(G492="","",IF(OR(G492="etapa",G492="sub-etapa"),"",OFFSET(MCQ!I$20,ROW(I492)-ROW(I$20),0)))</f>
        <v/>
      </c>
      <c r="J492" s="25">
        <f>IF(G492="","",OFFSET(MCQ!J$20,ROW(J492)-ROW(J$20),0))</f>
        <v/>
      </c>
      <c r="K492" s="24">
        <f>IF(G492="","",IF(OR(G492="etapa",G492="sub-etapa"),"",OFFSET(MCQ!K$20,ROW(K492)-ROW(K$20),0)))</f>
        <v/>
      </c>
      <c r="L492" s="26">
        <f>IF(G492="","",IF(OR(G492="etapa",G492="sub-etapa"),"",TRUNC(OFFSET(MCQ!L$20,ROW(L492)-ROW(L$20),0),2)))</f>
        <v/>
      </c>
      <c r="M492" s="584">
        <f>IF(I492="", "", IFERROR(VLOOKUP(VALUE(I492), _BaseAbril2026, 4, 0), IFERROR(VLOOKUP(TEXT(I492, "@"), _BaseAbril2026, 4, 0), "")))</f>
        <v/>
      </c>
      <c r="N492" s="585">
        <f>IFERROR(IF(S492="BDI1", TRUNC(M492*(1+$O$18), 2),IF(S492="BDI2", TRUNC(M492*(1+$N$18), 2), "")), "")</f>
        <v/>
      </c>
      <c r="O492" s="586">
        <f>_xlfn.IFS(G492="ETAPA", SUMIFS(ValorTotalComD, Nivel, A492), G492="SUB-ETAPA", SUMIFS(ValorTotalComD, SubNivel, C492), TRUE, T492)</f>
        <v/>
      </c>
      <c r="P492" s="584">
        <f>IF(I492="", "", IFERROR(VLOOKUP(VALUE(I492), _BaseAbril2026, 5, 0), IFERROR(VLOOKUP(TEXT(I492, "@"), _BaseAbril2026, 5, 0), "")))</f>
        <v/>
      </c>
      <c r="Q492" s="585">
        <f>IFERROR(IF(S492="BDI1", TRUNC(P492*(1+$R$18), 2),IF(S492="BDI2", TRUNC(P492*(1+$Q$18), 2), "")), "")</f>
        <v/>
      </c>
      <c r="R492" s="586">
        <f>_xlfn.IFS(G492="ETAPA", SUMIFS(ValorTotalSemD, Nivel, A492), G492="SUB-ETAPA", SUMIFS(ValorTotalSemD, SubNivel, C492), TRUE, U492)</f>
        <v/>
      </c>
      <c r="S492" s="587">
        <f>IF(G492="","",IF(OR(G492="etapa",G492="sub-etapa"),"",OFFSET(MCQ!M$20,ROW(M492)-ROW(M$20),0)))</f>
        <v/>
      </c>
      <c r="T492" s="588">
        <f>IFERROR(TRUNC(L492*N492,2),"")</f>
        <v/>
      </c>
      <c r="U492" s="589">
        <f>IFERROR(TRUNC(L492*Q492,2),"")</f>
        <v/>
      </c>
    </row>
    <row r="493">
      <c r="A493" s="18">
        <f>OFFSET(MCQ!A$20,ROW(A493)-ROW(A$20),0)</f>
        <v/>
      </c>
      <c r="B493" s="18">
        <f>OFFSET(MCQ!B$20,ROW(B493)-ROW(B$20),0)</f>
        <v/>
      </c>
      <c r="C493" s="18">
        <f>OFFSET(MCQ!C$20,ROW(C493)-ROW(C$20),0)</f>
        <v/>
      </c>
      <c r="D493" s="18">
        <f>OFFSET(MCQ!D$20,ROW(D493)-ROW(D$20),0)</f>
        <v/>
      </c>
      <c r="E493" s="18">
        <f>OFFSET(MCQ!E$20,ROW(E493)-ROW(E$20),0)</f>
        <v/>
      </c>
      <c r="F493" s="18" t="n"/>
      <c r="G493" s="233">
        <f>OFFSET(MCQ!G$20,ROW(G493)-ROW(G$20),0)</f>
        <v/>
      </c>
      <c r="H493" s="583">
        <f>IF(G493="","",OFFSET(MCQ!H$20,ROW(H493)-ROW(H$20),0))</f>
        <v/>
      </c>
      <c r="I493" s="24">
        <f>IF(G493="","",IF(OR(G493="etapa",G493="sub-etapa"),"",OFFSET(MCQ!I$20,ROW(I493)-ROW(I$20),0)))</f>
        <v/>
      </c>
      <c r="J493" s="25">
        <f>IF(G493="","",OFFSET(MCQ!J$20,ROW(J493)-ROW(J$20),0))</f>
        <v/>
      </c>
      <c r="K493" s="24">
        <f>IF(G493="","",IF(OR(G493="etapa",G493="sub-etapa"),"",OFFSET(MCQ!K$20,ROW(K493)-ROW(K$20),0)))</f>
        <v/>
      </c>
      <c r="L493" s="26">
        <f>IF(G493="","",IF(OR(G493="etapa",G493="sub-etapa"),"",TRUNC(OFFSET(MCQ!L$20,ROW(L493)-ROW(L$20),0),2)))</f>
        <v/>
      </c>
      <c r="M493" s="584">
        <f>IF(I493="", "", IFERROR(VLOOKUP(VALUE(I493), _BaseAbril2026, 4, 0), IFERROR(VLOOKUP(TEXT(I493, "@"), _BaseAbril2026, 4, 0), "")))</f>
        <v/>
      </c>
      <c r="N493" s="585">
        <f>IFERROR(IF(S493="BDI1", TRUNC(M493*(1+$O$18), 2),IF(S493="BDI2", TRUNC(M493*(1+$N$18), 2), "")), "")</f>
        <v/>
      </c>
      <c r="O493" s="586">
        <f>_xlfn.IFS(G493="ETAPA", SUMIFS(ValorTotalComD, Nivel, A493), G493="SUB-ETAPA", SUMIFS(ValorTotalComD, SubNivel, C493), TRUE, T493)</f>
        <v/>
      </c>
      <c r="P493" s="584">
        <f>IF(I493="", "", IFERROR(VLOOKUP(VALUE(I493), _BaseAbril2026, 5, 0), IFERROR(VLOOKUP(TEXT(I493, "@"), _BaseAbril2026, 5, 0), "")))</f>
        <v/>
      </c>
      <c r="Q493" s="585">
        <f>IFERROR(IF(S493="BDI1", TRUNC(P493*(1+$R$18), 2),IF(S493="BDI2", TRUNC(P493*(1+$Q$18), 2), "")), "")</f>
        <v/>
      </c>
      <c r="R493" s="586">
        <f>_xlfn.IFS(G493="ETAPA", SUMIFS(ValorTotalSemD, Nivel, A493), G493="SUB-ETAPA", SUMIFS(ValorTotalSemD, SubNivel, C493), TRUE, U493)</f>
        <v/>
      </c>
      <c r="S493" s="587">
        <f>IF(G493="","",IF(OR(G493="etapa",G493="sub-etapa"),"",OFFSET(MCQ!M$20,ROW(M493)-ROW(M$20),0)))</f>
        <v/>
      </c>
      <c r="T493" s="588">
        <f>IFERROR(TRUNC(L493*N493,2),"")</f>
        <v/>
      </c>
      <c r="U493" s="589">
        <f>IFERROR(TRUNC(L493*Q493,2),"")</f>
        <v/>
      </c>
    </row>
    <row r="494">
      <c r="A494" s="18">
        <f>OFFSET(MCQ!A$20,ROW(A494)-ROW(A$20),0)</f>
        <v/>
      </c>
      <c r="B494" s="18">
        <f>OFFSET(MCQ!B$20,ROW(B494)-ROW(B$20),0)</f>
        <v/>
      </c>
      <c r="C494" s="18">
        <f>OFFSET(MCQ!C$20,ROW(C494)-ROW(C$20),0)</f>
        <v/>
      </c>
      <c r="D494" s="18">
        <f>OFFSET(MCQ!D$20,ROW(D494)-ROW(D$20),0)</f>
        <v/>
      </c>
      <c r="E494" s="18">
        <f>OFFSET(MCQ!E$20,ROW(E494)-ROW(E$20),0)</f>
        <v/>
      </c>
      <c r="F494" s="18" t="n"/>
      <c r="G494" s="233">
        <f>OFFSET(MCQ!G$20,ROW(G494)-ROW(G$20),0)</f>
        <v/>
      </c>
      <c r="H494" s="583">
        <f>IF(G494="","",OFFSET(MCQ!H$20,ROW(H494)-ROW(H$20),0))</f>
        <v/>
      </c>
      <c r="I494" s="24">
        <f>IF(G494="","",IF(OR(G494="etapa",G494="sub-etapa"),"",OFFSET(MCQ!I$20,ROW(I494)-ROW(I$20),0)))</f>
        <v/>
      </c>
      <c r="J494" s="25">
        <f>IF(G494="","",OFFSET(MCQ!J$20,ROW(J494)-ROW(J$20),0))</f>
        <v/>
      </c>
      <c r="K494" s="24">
        <f>IF(G494="","",IF(OR(G494="etapa",G494="sub-etapa"),"",OFFSET(MCQ!K$20,ROW(K494)-ROW(K$20),0)))</f>
        <v/>
      </c>
      <c r="L494" s="26">
        <f>IF(G494="","",IF(OR(G494="etapa",G494="sub-etapa"),"",TRUNC(OFFSET(MCQ!L$20,ROW(L494)-ROW(L$20),0),2)))</f>
        <v/>
      </c>
      <c r="M494" s="584">
        <f>IF(I494="", "", IFERROR(VLOOKUP(VALUE(I494), _BaseAbril2026, 4, 0), IFERROR(VLOOKUP(TEXT(I494, "@"), _BaseAbril2026, 4, 0), "")))</f>
        <v/>
      </c>
      <c r="N494" s="585">
        <f>IFERROR(IF(S494="BDI1", TRUNC(M494*(1+$O$18), 2),IF(S494="BDI2", TRUNC(M494*(1+$N$18), 2), "")), "")</f>
        <v/>
      </c>
      <c r="O494" s="586">
        <f>_xlfn.IFS(G494="ETAPA", SUMIFS(ValorTotalComD, Nivel, A494), G494="SUB-ETAPA", SUMIFS(ValorTotalComD, SubNivel, C494), TRUE, T494)</f>
        <v/>
      </c>
      <c r="P494" s="584">
        <f>IF(I494="", "", IFERROR(VLOOKUP(VALUE(I494), _BaseAbril2026, 5, 0), IFERROR(VLOOKUP(TEXT(I494, "@"), _BaseAbril2026, 5, 0), "")))</f>
        <v/>
      </c>
      <c r="Q494" s="585">
        <f>IFERROR(IF(S494="BDI1", TRUNC(P494*(1+$R$18), 2),IF(S494="BDI2", TRUNC(P494*(1+$Q$18), 2), "")), "")</f>
        <v/>
      </c>
      <c r="R494" s="586">
        <f>_xlfn.IFS(G494="ETAPA", SUMIFS(ValorTotalSemD, Nivel, A494), G494="SUB-ETAPA", SUMIFS(ValorTotalSemD, SubNivel, C494), TRUE, U494)</f>
        <v/>
      </c>
      <c r="S494" s="587">
        <f>IF(G494="","",IF(OR(G494="etapa",G494="sub-etapa"),"",OFFSET(MCQ!M$20,ROW(M494)-ROW(M$20),0)))</f>
        <v/>
      </c>
      <c r="T494" s="588">
        <f>IFERROR(TRUNC(L494*N494,2),"")</f>
        <v/>
      </c>
      <c r="U494" s="589">
        <f>IFERROR(TRUNC(L494*Q494,2),"")</f>
        <v/>
      </c>
    </row>
    <row r="495">
      <c r="A495" s="18">
        <f>OFFSET(MCQ!A$20,ROW(A495)-ROW(A$20),0)</f>
        <v/>
      </c>
      <c r="B495" s="18">
        <f>OFFSET(MCQ!B$20,ROW(B495)-ROW(B$20),0)</f>
        <v/>
      </c>
      <c r="C495" s="18">
        <f>OFFSET(MCQ!C$20,ROW(C495)-ROW(C$20),0)</f>
        <v/>
      </c>
      <c r="D495" s="18">
        <f>OFFSET(MCQ!D$20,ROW(D495)-ROW(D$20),0)</f>
        <v/>
      </c>
      <c r="E495" s="18">
        <f>OFFSET(MCQ!E$20,ROW(E495)-ROW(E$20),0)</f>
        <v/>
      </c>
      <c r="F495" s="18" t="n"/>
      <c r="G495" s="233">
        <f>OFFSET(MCQ!G$20,ROW(G495)-ROW(G$20),0)</f>
        <v/>
      </c>
      <c r="H495" s="583">
        <f>IF(G495="","",OFFSET(MCQ!H$20,ROW(H495)-ROW(H$20),0))</f>
        <v/>
      </c>
      <c r="I495" s="24">
        <f>IF(G495="","",IF(OR(G495="etapa",G495="sub-etapa"),"",OFFSET(MCQ!I$20,ROW(I495)-ROW(I$20),0)))</f>
        <v/>
      </c>
      <c r="J495" s="25">
        <f>IF(G495="","",OFFSET(MCQ!J$20,ROW(J495)-ROW(J$20),0))</f>
        <v/>
      </c>
      <c r="K495" s="24">
        <f>IF(G495="","",IF(OR(G495="etapa",G495="sub-etapa"),"",OFFSET(MCQ!K$20,ROW(K495)-ROW(K$20),0)))</f>
        <v/>
      </c>
      <c r="L495" s="26">
        <f>IF(G495="","",IF(OR(G495="etapa",G495="sub-etapa"),"",TRUNC(OFFSET(MCQ!L$20,ROW(L495)-ROW(L$20),0),2)))</f>
        <v/>
      </c>
      <c r="M495" s="584">
        <f>IF(I495="", "", IFERROR(VLOOKUP(VALUE(I495), _BaseAbril2026, 4, 0), IFERROR(VLOOKUP(TEXT(I495, "@"), _BaseAbril2026, 4, 0), "")))</f>
        <v/>
      </c>
      <c r="N495" s="585">
        <f>IFERROR(IF(S495="BDI1", TRUNC(M495*(1+$O$18), 2),IF(S495="BDI2", TRUNC(M495*(1+$N$18), 2), "")), "")</f>
        <v/>
      </c>
      <c r="O495" s="586">
        <f>_xlfn.IFS(G495="ETAPA", SUMIFS(ValorTotalComD, Nivel, A495), G495="SUB-ETAPA", SUMIFS(ValorTotalComD, SubNivel, C495), TRUE, T495)</f>
        <v/>
      </c>
      <c r="P495" s="584">
        <f>IF(I495="", "", IFERROR(VLOOKUP(VALUE(I495), _BaseAbril2026, 5, 0), IFERROR(VLOOKUP(TEXT(I495, "@"), _BaseAbril2026, 5, 0), "")))</f>
        <v/>
      </c>
      <c r="Q495" s="585">
        <f>IFERROR(IF(S495="BDI1", TRUNC(P495*(1+$R$18), 2),IF(S495="BDI2", TRUNC(P495*(1+$Q$18), 2), "")), "")</f>
        <v/>
      </c>
      <c r="R495" s="586">
        <f>_xlfn.IFS(G495="ETAPA", SUMIFS(ValorTotalSemD, Nivel, A495), G495="SUB-ETAPA", SUMIFS(ValorTotalSemD, SubNivel, C495), TRUE, U495)</f>
        <v/>
      </c>
      <c r="S495" s="587">
        <f>IF(G495="","",IF(OR(G495="etapa",G495="sub-etapa"),"",OFFSET(MCQ!M$20,ROW(M495)-ROW(M$20),0)))</f>
        <v/>
      </c>
      <c r="T495" s="588">
        <f>IFERROR(TRUNC(L495*N495,2),"")</f>
        <v/>
      </c>
      <c r="U495" s="589">
        <f>IFERROR(TRUNC(L495*Q495,2),"")</f>
        <v/>
      </c>
    </row>
    <row r="496">
      <c r="A496" s="18">
        <f>OFFSET(MCQ!A$20,ROW(A496)-ROW(A$20),0)</f>
        <v/>
      </c>
      <c r="B496" s="18">
        <f>OFFSET(MCQ!B$20,ROW(B496)-ROW(B$20),0)</f>
        <v/>
      </c>
      <c r="C496" s="18">
        <f>OFFSET(MCQ!C$20,ROW(C496)-ROW(C$20),0)</f>
        <v/>
      </c>
      <c r="D496" s="18">
        <f>OFFSET(MCQ!D$20,ROW(D496)-ROW(D$20),0)</f>
        <v/>
      </c>
      <c r="E496" s="18">
        <f>OFFSET(MCQ!E$20,ROW(E496)-ROW(E$20),0)</f>
        <v/>
      </c>
      <c r="F496" s="18" t="n"/>
      <c r="G496" s="233">
        <f>OFFSET(MCQ!G$20,ROW(G496)-ROW(G$20),0)</f>
        <v/>
      </c>
      <c r="H496" s="583">
        <f>IF(G496="","",OFFSET(MCQ!H$20,ROW(H496)-ROW(H$20),0))</f>
        <v/>
      </c>
      <c r="I496" s="24">
        <f>IF(G496="","",IF(OR(G496="etapa",G496="sub-etapa"),"",OFFSET(MCQ!I$20,ROW(I496)-ROW(I$20),0)))</f>
        <v/>
      </c>
      <c r="J496" s="25">
        <f>IF(G496="","",OFFSET(MCQ!J$20,ROW(J496)-ROW(J$20),0))</f>
        <v/>
      </c>
      <c r="K496" s="24">
        <f>IF(G496="","",IF(OR(G496="etapa",G496="sub-etapa"),"",OFFSET(MCQ!K$20,ROW(K496)-ROW(K$20),0)))</f>
        <v/>
      </c>
      <c r="L496" s="26">
        <f>IF(G496="","",IF(OR(G496="etapa",G496="sub-etapa"),"",TRUNC(OFFSET(MCQ!L$20,ROW(L496)-ROW(L$20),0),2)))</f>
        <v/>
      </c>
      <c r="M496" s="584">
        <f>IF(I496="", "", IFERROR(VLOOKUP(VALUE(I496), _BaseAbril2026, 4, 0), IFERROR(VLOOKUP(TEXT(I496, "@"), _BaseAbril2026, 4, 0), "")))</f>
        <v/>
      </c>
      <c r="N496" s="585">
        <f>IFERROR(IF(S496="BDI1", TRUNC(M496*(1+$O$18), 2),IF(S496="BDI2", TRUNC(M496*(1+$N$18), 2), "")), "")</f>
        <v/>
      </c>
      <c r="O496" s="586">
        <f>_xlfn.IFS(G496="ETAPA", SUMIFS(ValorTotalComD, Nivel, A496), G496="SUB-ETAPA", SUMIFS(ValorTotalComD, SubNivel, C496), TRUE, T496)</f>
        <v/>
      </c>
      <c r="P496" s="584">
        <f>IF(I496="", "", IFERROR(VLOOKUP(VALUE(I496), _BaseAbril2026, 5, 0), IFERROR(VLOOKUP(TEXT(I496, "@"), _BaseAbril2026, 5, 0), "")))</f>
        <v/>
      </c>
      <c r="Q496" s="585">
        <f>IFERROR(IF(S496="BDI1", TRUNC(P496*(1+$R$18), 2),IF(S496="BDI2", TRUNC(P496*(1+$Q$18), 2), "")), "")</f>
        <v/>
      </c>
      <c r="R496" s="586">
        <f>_xlfn.IFS(G496="ETAPA", SUMIFS(ValorTotalSemD, Nivel, A496), G496="SUB-ETAPA", SUMIFS(ValorTotalSemD, SubNivel, C496), TRUE, U496)</f>
        <v/>
      </c>
      <c r="S496" s="587">
        <f>IF(G496="","",IF(OR(G496="etapa",G496="sub-etapa"),"",OFFSET(MCQ!M$20,ROW(M496)-ROW(M$20),0)))</f>
        <v/>
      </c>
      <c r="T496" s="588">
        <f>IFERROR(TRUNC(L496*N496,2),"")</f>
        <v/>
      </c>
      <c r="U496" s="589">
        <f>IFERROR(TRUNC(L496*Q496,2),"")</f>
        <v/>
      </c>
    </row>
    <row r="497">
      <c r="A497" s="18">
        <f>OFFSET(MCQ!A$20,ROW(A497)-ROW(A$20),0)</f>
        <v/>
      </c>
      <c r="B497" s="18">
        <f>OFFSET(MCQ!B$20,ROW(B497)-ROW(B$20),0)</f>
        <v/>
      </c>
      <c r="C497" s="18">
        <f>OFFSET(MCQ!C$20,ROW(C497)-ROW(C$20),0)</f>
        <v/>
      </c>
      <c r="D497" s="18">
        <f>OFFSET(MCQ!D$20,ROW(D497)-ROW(D$20),0)</f>
        <v/>
      </c>
      <c r="E497" s="18">
        <f>OFFSET(MCQ!E$20,ROW(E497)-ROW(E$20),0)</f>
        <v/>
      </c>
      <c r="F497" s="18" t="n"/>
      <c r="G497" s="233">
        <f>OFFSET(MCQ!G$20,ROW(G497)-ROW(G$20),0)</f>
        <v/>
      </c>
      <c r="H497" s="583">
        <f>IF(G497="","",OFFSET(MCQ!H$20,ROW(H497)-ROW(H$20),0))</f>
        <v/>
      </c>
      <c r="I497" s="24">
        <f>IF(G497="","",IF(OR(G497="etapa",G497="sub-etapa"),"",OFFSET(MCQ!I$20,ROW(I497)-ROW(I$20),0)))</f>
        <v/>
      </c>
      <c r="J497" s="25">
        <f>IF(G497="","",OFFSET(MCQ!J$20,ROW(J497)-ROW(J$20),0))</f>
        <v/>
      </c>
      <c r="K497" s="24">
        <f>IF(G497="","",IF(OR(G497="etapa",G497="sub-etapa"),"",OFFSET(MCQ!K$20,ROW(K497)-ROW(K$20),0)))</f>
        <v/>
      </c>
      <c r="L497" s="26">
        <f>IF(G497="","",IF(OR(G497="etapa",G497="sub-etapa"),"",TRUNC(OFFSET(MCQ!L$20,ROW(L497)-ROW(L$20),0),2)))</f>
        <v/>
      </c>
      <c r="M497" s="584">
        <f>IF(I497="", "", IFERROR(VLOOKUP(VALUE(I497), _BaseAbril2026, 4, 0), IFERROR(VLOOKUP(TEXT(I497, "@"), _BaseAbril2026, 4, 0), "")))</f>
        <v/>
      </c>
      <c r="N497" s="585">
        <f>IFERROR(IF(S497="BDI1", TRUNC(M497*(1+$O$18), 2),IF(S497="BDI2", TRUNC(M497*(1+$N$18), 2), "")), "")</f>
        <v/>
      </c>
      <c r="O497" s="586">
        <f>_xlfn.IFS(G497="ETAPA", SUMIFS(ValorTotalComD, Nivel, A497), G497="SUB-ETAPA", SUMIFS(ValorTotalComD, SubNivel, C497), TRUE, T497)</f>
        <v/>
      </c>
      <c r="P497" s="584">
        <f>IF(I497="", "", IFERROR(VLOOKUP(VALUE(I497), _BaseAbril2026, 5, 0), IFERROR(VLOOKUP(TEXT(I497, "@"), _BaseAbril2026, 5, 0), "")))</f>
        <v/>
      </c>
      <c r="Q497" s="585">
        <f>IFERROR(IF(S497="BDI1", TRUNC(P497*(1+$R$18), 2),IF(S497="BDI2", TRUNC(P497*(1+$Q$18), 2), "")), "")</f>
        <v/>
      </c>
      <c r="R497" s="586">
        <f>_xlfn.IFS(G497="ETAPA", SUMIFS(ValorTotalSemD, Nivel, A497), G497="SUB-ETAPA", SUMIFS(ValorTotalSemD, SubNivel, C497), TRUE, U497)</f>
        <v/>
      </c>
      <c r="S497" s="587">
        <f>IF(G497="","",IF(OR(G497="etapa",G497="sub-etapa"),"",OFFSET(MCQ!M$20,ROW(M497)-ROW(M$20),0)))</f>
        <v/>
      </c>
      <c r="T497" s="588">
        <f>IFERROR(TRUNC(L497*N497,2),"")</f>
        <v/>
      </c>
      <c r="U497" s="589">
        <f>IFERROR(TRUNC(L497*Q497,2),"")</f>
        <v/>
      </c>
    </row>
    <row r="498">
      <c r="A498" s="18">
        <f>OFFSET(MCQ!A$20,ROW(A498)-ROW(A$20),0)</f>
        <v/>
      </c>
      <c r="B498" s="18">
        <f>OFFSET(MCQ!B$20,ROW(B498)-ROW(B$20),0)</f>
        <v/>
      </c>
      <c r="C498" s="18">
        <f>OFFSET(MCQ!C$20,ROW(C498)-ROW(C$20),0)</f>
        <v/>
      </c>
      <c r="D498" s="18">
        <f>OFFSET(MCQ!D$20,ROW(D498)-ROW(D$20),0)</f>
        <v/>
      </c>
      <c r="E498" s="18">
        <f>OFFSET(MCQ!E$20,ROW(E498)-ROW(E$20),0)</f>
        <v/>
      </c>
      <c r="F498" s="18" t="n"/>
      <c r="G498" s="233">
        <f>OFFSET(MCQ!G$20,ROW(G498)-ROW(G$20),0)</f>
        <v/>
      </c>
      <c r="H498" s="583">
        <f>IF(G498="","",OFFSET(MCQ!H$20,ROW(H498)-ROW(H$20),0))</f>
        <v/>
      </c>
      <c r="I498" s="24">
        <f>IF(G498="","",IF(OR(G498="etapa",G498="sub-etapa"),"",OFFSET(MCQ!I$20,ROW(I498)-ROW(I$20),0)))</f>
        <v/>
      </c>
      <c r="J498" s="25">
        <f>IF(G498="","",OFFSET(MCQ!J$20,ROW(J498)-ROW(J$20),0))</f>
        <v/>
      </c>
      <c r="K498" s="24">
        <f>IF(G498="","",IF(OR(G498="etapa",G498="sub-etapa"),"",OFFSET(MCQ!K$20,ROW(K498)-ROW(K$20),0)))</f>
        <v/>
      </c>
      <c r="L498" s="26">
        <f>IF(G498="","",IF(OR(G498="etapa",G498="sub-etapa"),"",TRUNC(OFFSET(MCQ!L$20,ROW(L498)-ROW(L$20),0),2)))</f>
        <v/>
      </c>
      <c r="M498" s="584">
        <f>IF(I498="", "", IFERROR(VLOOKUP(VALUE(I498), _BaseAbril2026, 4, 0), IFERROR(VLOOKUP(TEXT(I498, "@"), _BaseAbril2026, 4, 0), "")))</f>
        <v/>
      </c>
      <c r="N498" s="585">
        <f>IFERROR(IF(S498="BDI1", TRUNC(M498*(1+$O$18), 2),IF(S498="BDI2", TRUNC(M498*(1+$N$18), 2), "")), "")</f>
        <v/>
      </c>
      <c r="O498" s="586">
        <f>_xlfn.IFS(G498="ETAPA", SUMIFS(ValorTotalComD, Nivel, A498), G498="SUB-ETAPA", SUMIFS(ValorTotalComD, SubNivel, C498), TRUE, T498)</f>
        <v/>
      </c>
      <c r="P498" s="584">
        <f>IF(I498="", "", IFERROR(VLOOKUP(VALUE(I498), _BaseAbril2026, 5, 0), IFERROR(VLOOKUP(TEXT(I498, "@"), _BaseAbril2026, 5, 0), "")))</f>
        <v/>
      </c>
      <c r="Q498" s="585">
        <f>IFERROR(IF(S498="BDI1", TRUNC(P498*(1+$R$18), 2),IF(S498="BDI2", TRUNC(P498*(1+$Q$18), 2), "")), "")</f>
        <v/>
      </c>
      <c r="R498" s="586">
        <f>_xlfn.IFS(G498="ETAPA", SUMIFS(ValorTotalSemD, Nivel, A498), G498="SUB-ETAPA", SUMIFS(ValorTotalSemD, SubNivel, C498), TRUE, U498)</f>
        <v/>
      </c>
      <c r="S498" s="587">
        <f>IF(G498="","",IF(OR(G498="etapa",G498="sub-etapa"),"",OFFSET(MCQ!M$20,ROW(M498)-ROW(M$20),0)))</f>
        <v/>
      </c>
      <c r="T498" s="588">
        <f>IFERROR(TRUNC(L498*N498,2),"")</f>
        <v/>
      </c>
      <c r="U498" s="589">
        <f>IFERROR(TRUNC(L498*Q498,2),"")</f>
        <v/>
      </c>
    </row>
    <row r="499">
      <c r="A499" s="18">
        <f>OFFSET(MCQ!A$20,ROW(A499)-ROW(A$20),0)</f>
        <v/>
      </c>
      <c r="B499" s="18">
        <f>OFFSET(MCQ!B$20,ROW(B499)-ROW(B$20),0)</f>
        <v/>
      </c>
      <c r="C499" s="18">
        <f>OFFSET(MCQ!C$20,ROW(C499)-ROW(C$20),0)</f>
        <v/>
      </c>
      <c r="D499" s="18">
        <f>OFFSET(MCQ!D$20,ROW(D499)-ROW(D$20),0)</f>
        <v/>
      </c>
      <c r="E499" s="18">
        <f>OFFSET(MCQ!E$20,ROW(E499)-ROW(E$20),0)</f>
        <v/>
      </c>
      <c r="F499" s="18" t="n"/>
      <c r="G499" s="233">
        <f>OFFSET(MCQ!G$20,ROW(G499)-ROW(G$20),0)</f>
        <v/>
      </c>
      <c r="H499" s="583">
        <f>IF(G499="","",OFFSET(MCQ!H$20,ROW(H499)-ROW(H$20),0))</f>
        <v/>
      </c>
      <c r="I499" s="24">
        <f>IF(G499="","",IF(OR(G499="etapa",G499="sub-etapa"),"",OFFSET(MCQ!I$20,ROW(I499)-ROW(I$20),0)))</f>
        <v/>
      </c>
      <c r="J499" s="25">
        <f>IF(G499="","",OFFSET(MCQ!J$20,ROW(J499)-ROW(J$20),0))</f>
        <v/>
      </c>
      <c r="K499" s="24">
        <f>IF(G499="","",IF(OR(G499="etapa",G499="sub-etapa"),"",OFFSET(MCQ!K$20,ROW(K499)-ROW(K$20),0)))</f>
        <v/>
      </c>
      <c r="L499" s="26">
        <f>IF(G499="","",IF(OR(G499="etapa",G499="sub-etapa"),"",TRUNC(OFFSET(MCQ!L$20,ROW(L499)-ROW(L$20),0),2)))</f>
        <v/>
      </c>
      <c r="M499" s="584">
        <f>IF(I499="", "", IFERROR(VLOOKUP(VALUE(I499), _BaseAbril2026, 4, 0), IFERROR(VLOOKUP(TEXT(I499, "@"), _BaseAbril2026, 4, 0), "")))</f>
        <v/>
      </c>
      <c r="N499" s="585">
        <f>IFERROR(IF(S499="BDI1", TRUNC(M499*(1+$O$18), 2),IF(S499="BDI2", TRUNC(M499*(1+$N$18), 2), "")), "")</f>
        <v/>
      </c>
      <c r="O499" s="586">
        <f>_xlfn.IFS(G499="ETAPA", SUMIFS(ValorTotalComD, Nivel, A499), G499="SUB-ETAPA", SUMIFS(ValorTotalComD, SubNivel, C499), TRUE, T499)</f>
        <v/>
      </c>
      <c r="P499" s="584">
        <f>IF(I499="", "", IFERROR(VLOOKUP(VALUE(I499), _BaseAbril2026, 5, 0), IFERROR(VLOOKUP(TEXT(I499, "@"), _BaseAbril2026, 5, 0), "")))</f>
        <v/>
      </c>
      <c r="Q499" s="585">
        <f>IFERROR(IF(S499="BDI1", TRUNC(P499*(1+$R$18), 2),IF(S499="BDI2", TRUNC(P499*(1+$Q$18), 2), "")), "")</f>
        <v/>
      </c>
      <c r="R499" s="586">
        <f>_xlfn.IFS(G499="ETAPA", SUMIFS(ValorTotalSemD, Nivel, A499), G499="SUB-ETAPA", SUMIFS(ValorTotalSemD, SubNivel, C499), TRUE, U499)</f>
        <v/>
      </c>
      <c r="S499" s="587">
        <f>IF(G499="","",IF(OR(G499="etapa",G499="sub-etapa"),"",OFFSET(MCQ!M$20,ROW(M499)-ROW(M$20),0)))</f>
        <v/>
      </c>
      <c r="T499" s="588">
        <f>IFERROR(TRUNC(L499*N499,2),"")</f>
        <v/>
      </c>
      <c r="U499" s="589">
        <f>IFERROR(TRUNC(L499*Q499,2),"")</f>
        <v/>
      </c>
    </row>
    <row r="500">
      <c r="A500" s="18">
        <f>OFFSET(MCQ!A$20,ROW(A500)-ROW(A$20),0)</f>
        <v/>
      </c>
      <c r="B500" s="18">
        <f>OFFSET(MCQ!B$20,ROW(B500)-ROW(B$20),0)</f>
        <v/>
      </c>
      <c r="C500" s="18">
        <f>OFFSET(MCQ!C$20,ROW(C500)-ROW(C$20),0)</f>
        <v/>
      </c>
      <c r="D500" s="18">
        <f>OFFSET(MCQ!D$20,ROW(D500)-ROW(D$20),0)</f>
        <v/>
      </c>
      <c r="E500" s="18">
        <f>OFFSET(MCQ!E$20,ROW(E500)-ROW(E$20),0)</f>
        <v/>
      </c>
      <c r="F500" s="18" t="n"/>
      <c r="G500" s="233">
        <f>OFFSET(MCQ!G$20,ROW(G500)-ROW(G$20),0)</f>
        <v/>
      </c>
      <c r="H500" s="583">
        <f>IF(G500="","",OFFSET(MCQ!H$20,ROW(H500)-ROW(H$20),0))</f>
        <v/>
      </c>
      <c r="I500" s="24">
        <f>IF(G500="","",IF(OR(G500="etapa",G500="sub-etapa"),"",OFFSET(MCQ!I$20,ROW(I500)-ROW(I$20),0)))</f>
        <v/>
      </c>
      <c r="J500" s="25">
        <f>IF(G500="","",OFFSET(MCQ!J$20,ROW(J500)-ROW(J$20),0))</f>
        <v/>
      </c>
      <c r="K500" s="24">
        <f>IF(G500="","",IF(OR(G500="etapa",G500="sub-etapa"),"",OFFSET(MCQ!K$20,ROW(K500)-ROW(K$20),0)))</f>
        <v/>
      </c>
      <c r="L500" s="26">
        <f>IF(G500="","",IF(OR(G500="etapa",G500="sub-etapa"),"",TRUNC(OFFSET(MCQ!L$20,ROW(L500)-ROW(L$20),0),2)))</f>
        <v/>
      </c>
      <c r="M500" s="584">
        <f>IF(I500="", "", IFERROR(VLOOKUP(VALUE(I500), _BaseAbril2026, 4, 0), IFERROR(VLOOKUP(TEXT(I500, "@"), _BaseAbril2026, 4, 0), "")))</f>
        <v/>
      </c>
      <c r="N500" s="585">
        <f>IFERROR(IF(S500="BDI1", TRUNC(M500*(1+$O$18), 2),IF(S500="BDI2", TRUNC(M500*(1+$N$18), 2), "")), "")</f>
        <v/>
      </c>
      <c r="O500" s="586">
        <f>_xlfn.IFS(G500="ETAPA", SUMIFS(ValorTotalComD, Nivel, A500), G500="SUB-ETAPA", SUMIFS(ValorTotalComD, SubNivel, C500), TRUE, T500)</f>
        <v/>
      </c>
      <c r="P500" s="584">
        <f>IF(I500="", "", IFERROR(VLOOKUP(VALUE(I500), _BaseAbril2026, 5, 0), IFERROR(VLOOKUP(TEXT(I500, "@"), _BaseAbril2026, 5, 0), "")))</f>
        <v/>
      </c>
      <c r="Q500" s="585">
        <f>IFERROR(IF(S500="BDI1", TRUNC(P500*(1+$R$18), 2),IF(S500="BDI2", TRUNC(P500*(1+$Q$18), 2), "")), "")</f>
        <v/>
      </c>
      <c r="R500" s="586">
        <f>_xlfn.IFS(G500="ETAPA", SUMIFS(ValorTotalSemD, Nivel, A500), G500="SUB-ETAPA", SUMIFS(ValorTotalSemD, SubNivel, C500), TRUE, U500)</f>
        <v/>
      </c>
      <c r="S500" s="587">
        <f>IF(G500="","",IF(OR(G500="etapa",G500="sub-etapa"),"",OFFSET(MCQ!M$20,ROW(M500)-ROW(M$20),0)))</f>
        <v/>
      </c>
      <c r="T500" s="588">
        <f>IFERROR(TRUNC(L500*N500,2),"")</f>
        <v/>
      </c>
      <c r="U500" s="589">
        <f>IFERROR(TRUNC(L500*Q500,2),"")</f>
        <v/>
      </c>
    </row>
    <row r="501">
      <c r="A501" s="18">
        <f>OFFSET(MCQ!A$20,ROW(A501)-ROW(A$20),0)</f>
        <v/>
      </c>
      <c r="B501" s="18">
        <f>OFFSET(MCQ!B$20,ROW(B501)-ROW(B$20),0)</f>
        <v/>
      </c>
      <c r="C501" s="18">
        <f>OFFSET(MCQ!C$20,ROW(C501)-ROW(C$20),0)</f>
        <v/>
      </c>
      <c r="D501" s="18">
        <f>OFFSET(MCQ!D$20,ROW(D501)-ROW(D$20),0)</f>
        <v/>
      </c>
      <c r="E501" s="18">
        <f>OFFSET(MCQ!E$20,ROW(E501)-ROW(E$20),0)</f>
        <v/>
      </c>
      <c r="F501" s="18" t="n"/>
      <c r="G501" s="233">
        <f>OFFSET(MCQ!G$20,ROW(G501)-ROW(G$20),0)</f>
        <v/>
      </c>
      <c r="H501" s="583">
        <f>IF(G501="","",OFFSET(MCQ!H$20,ROW(H501)-ROW(H$20),0))</f>
        <v/>
      </c>
      <c r="I501" s="24">
        <f>IF(G501="","",IF(OR(G501="etapa",G501="sub-etapa"),"",OFFSET(MCQ!I$20,ROW(I501)-ROW(I$20),0)))</f>
        <v/>
      </c>
      <c r="J501" s="25">
        <f>IF(G501="","",OFFSET(MCQ!J$20,ROW(J501)-ROW(J$20),0))</f>
        <v/>
      </c>
      <c r="K501" s="24">
        <f>IF(G501="","",IF(OR(G501="etapa",G501="sub-etapa"),"",OFFSET(MCQ!K$20,ROW(K501)-ROW(K$20),0)))</f>
        <v/>
      </c>
      <c r="L501" s="26">
        <f>IF(G501="","",IF(OR(G501="etapa",G501="sub-etapa"),"",TRUNC(OFFSET(MCQ!L$20,ROW(L501)-ROW(L$20),0),2)))</f>
        <v/>
      </c>
      <c r="M501" s="584">
        <f>IF(I501="", "", IFERROR(VLOOKUP(VALUE(I501), _BaseAbril2026, 4, 0), IFERROR(VLOOKUP(TEXT(I501, "@"), _BaseAbril2026, 4, 0), "")))</f>
        <v/>
      </c>
      <c r="N501" s="585">
        <f>IFERROR(IF(S501="BDI1", TRUNC(M501*(1+$O$18), 2),IF(S501="BDI2", TRUNC(M501*(1+$N$18), 2), "")), "")</f>
        <v/>
      </c>
      <c r="O501" s="586">
        <f>_xlfn.IFS(G501="ETAPA", SUMIFS(ValorTotalComD, Nivel, A501), G501="SUB-ETAPA", SUMIFS(ValorTotalComD, SubNivel, C501), TRUE, T501)</f>
        <v/>
      </c>
      <c r="P501" s="584">
        <f>IF(I501="", "", IFERROR(VLOOKUP(VALUE(I501), _BaseAbril2026, 5, 0), IFERROR(VLOOKUP(TEXT(I501, "@"), _BaseAbril2026, 5, 0), "")))</f>
        <v/>
      </c>
      <c r="Q501" s="585">
        <f>IFERROR(IF(S501="BDI1", TRUNC(P501*(1+$R$18), 2),IF(S501="BDI2", TRUNC(P501*(1+$Q$18), 2), "")), "")</f>
        <v/>
      </c>
      <c r="R501" s="586">
        <f>_xlfn.IFS(G501="ETAPA", SUMIFS(ValorTotalSemD, Nivel, A501), G501="SUB-ETAPA", SUMIFS(ValorTotalSemD, SubNivel, C501), TRUE, U501)</f>
        <v/>
      </c>
      <c r="S501" s="587">
        <f>IF(G501="","",IF(OR(G501="etapa",G501="sub-etapa"),"",OFFSET(MCQ!M$20,ROW(M501)-ROW(M$20),0)))</f>
        <v/>
      </c>
      <c r="T501" s="588">
        <f>IFERROR(TRUNC(L501*N501,2),"")</f>
        <v/>
      </c>
      <c r="U501" s="589">
        <f>IFERROR(TRUNC(L501*Q501,2),"")</f>
        <v/>
      </c>
    </row>
    <row r="502">
      <c r="A502" s="18">
        <f>OFFSET(MCQ!A$20,ROW(A502)-ROW(A$20),0)</f>
        <v/>
      </c>
      <c r="B502" s="18">
        <f>OFFSET(MCQ!B$20,ROW(B502)-ROW(B$20),0)</f>
        <v/>
      </c>
      <c r="C502" s="18">
        <f>OFFSET(MCQ!C$20,ROW(C502)-ROW(C$20),0)</f>
        <v/>
      </c>
      <c r="D502" s="18">
        <f>OFFSET(MCQ!D$20,ROW(D502)-ROW(D$20),0)</f>
        <v/>
      </c>
      <c r="E502" s="18">
        <f>OFFSET(MCQ!E$20,ROW(E502)-ROW(E$20),0)</f>
        <v/>
      </c>
      <c r="F502" s="18" t="n"/>
      <c r="G502" s="233">
        <f>OFFSET(MCQ!G$20,ROW(G502)-ROW(G$20),0)</f>
        <v/>
      </c>
      <c r="H502" s="583">
        <f>IF(G502="","",OFFSET(MCQ!H$20,ROW(H502)-ROW(H$20),0))</f>
        <v/>
      </c>
      <c r="I502" s="24">
        <f>IF(G502="","",IF(OR(G502="etapa",G502="sub-etapa"),"",OFFSET(MCQ!I$20,ROW(I502)-ROW(I$20),0)))</f>
        <v/>
      </c>
      <c r="J502" s="25">
        <f>IF(G502="","",OFFSET(MCQ!J$20,ROW(J502)-ROW(J$20),0))</f>
        <v/>
      </c>
      <c r="K502" s="24">
        <f>IF(G502="","",IF(OR(G502="etapa",G502="sub-etapa"),"",OFFSET(MCQ!K$20,ROW(K502)-ROW(K$20),0)))</f>
        <v/>
      </c>
      <c r="L502" s="26">
        <f>IF(G502="","",IF(OR(G502="etapa",G502="sub-etapa"),"",TRUNC(OFFSET(MCQ!L$20,ROW(L502)-ROW(L$20),0),2)))</f>
        <v/>
      </c>
      <c r="M502" s="584">
        <f>IF(I502="", "", IFERROR(VLOOKUP(VALUE(I502), _BaseAbril2026, 4, 0), IFERROR(VLOOKUP(TEXT(I502, "@"), _BaseAbril2026, 4, 0), "")))</f>
        <v/>
      </c>
      <c r="N502" s="585">
        <f>IFERROR(IF(S502="BDI1", TRUNC(M502*(1+$O$18), 2),IF(S502="BDI2", TRUNC(M502*(1+$N$18), 2), "")), "")</f>
        <v/>
      </c>
      <c r="O502" s="586">
        <f>_xlfn.IFS(G502="ETAPA", SUMIFS(ValorTotalComD, Nivel, A502), G502="SUB-ETAPA", SUMIFS(ValorTotalComD, SubNivel, C502), TRUE, T502)</f>
        <v/>
      </c>
      <c r="P502" s="584">
        <f>IF(I502="", "", IFERROR(VLOOKUP(VALUE(I502), _BaseAbril2026, 5, 0), IFERROR(VLOOKUP(TEXT(I502, "@"), _BaseAbril2026, 5, 0), "")))</f>
        <v/>
      </c>
      <c r="Q502" s="585">
        <f>IFERROR(IF(S502="BDI1", TRUNC(P502*(1+$R$18), 2),IF(S502="BDI2", TRUNC(P502*(1+$Q$18), 2), "")), "")</f>
        <v/>
      </c>
      <c r="R502" s="586">
        <f>_xlfn.IFS(G502="ETAPA", SUMIFS(ValorTotalSemD, Nivel, A502), G502="SUB-ETAPA", SUMIFS(ValorTotalSemD, SubNivel, C502), TRUE, U502)</f>
        <v/>
      </c>
      <c r="S502" s="587">
        <f>IF(G502="","",IF(OR(G502="etapa",G502="sub-etapa"),"",OFFSET(MCQ!M$20,ROW(M502)-ROW(M$20),0)))</f>
        <v/>
      </c>
      <c r="T502" s="588">
        <f>IFERROR(TRUNC(L502*N502,2),"")</f>
        <v/>
      </c>
      <c r="U502" s="589">
        <f>IFERROR(TRUNC(L502*Q502,2),"")</f>
        <v/>
      </c>
    </row>
    <row r="503">
      <c r="A503" s="18">
        <f>OFFSET(MCQ!A$20,ROW(A503)-ROW(A$20),0)</f>
        <v/>
      </c>
      <c r="B503" s="18">
        <f>OFFSET(MCQ!B$20,ROW(B503)-ROW(B$20),0)</f>
        <v/>
      </c>
      <c r="C503" s="18">
        <f>OFFSET(MCQ!C$20,ROW(C503)-ROW(C$20),0)</f>
        <v/>
      </c>
      <c r="D503" s="18">
        <f>OFFSET(MCQ!D$20,ROW(D503)-ROW(D$20),0)</f>
        <v/>
      </c>
      <c r="E503" s="18">
        <f>OFFSET(MCQ!E$20,ROW(E503)-ROW(E$20),0)</f>
        <v/>
      </c>
      <c r="F503" s="18" t="n"/>
      <c r="G503" s="233">
        <f>OFFSET(MCQ!G$20,ROW(G503)-ROW(G$20),0)</f>
        <v/>
      </c>
      <c r="H503" s="583">
        <f>IF(G503="","",OFFSET(MCQ!H$20,ROW(H503)-ROW(H$20),0))</f>
        <v/>
      </c>
      <c r="I503" s="24">
        <f>IF(G503="","",IF(OR(G503="etapa",G503="sub-etapa"),"",OFFSET(MCQ!I$20,ROW(I503)-ROW(I$20),0)))</f>
        <v/>
      </c>
      <c r="J503" s="25">
        <f>IF(G503="","",OFFSET(MCQ!J$20,ROW(J503)-ROW(J$20),0))</f>
        <v/>
      </c>
      <c r="K503" s="24">
        <f>IF(G503="","",IF(OR(G503="etapa",G503="sub-etapa"),"",OFFSET(MCQ!K$20,ROW(K503)-ROW(K$20),0)))</f>
        <v/>
      </c>
      <c r="L503" s="26">
        <f>IF(G503="","",IF(OR(G503="etapa",G503="sub-etapa"),"",TRUNC(OFFSET(MCQ!L$20,ROW(L503)-ROW(L$20),0),2)))</f>
        <v/>
      </c>
      <c r="M503" s="584">
        <f>IF(I503="", "", IFERROR(VLOOKUP(VALUE(I503), _BaseAbril2026, 4, 0), IFERROR(VLOOKUP(TEXT(I503, "@"), _BaseAbril2026, 4, 0), "")))</f>
        <v/>
      </c>
      <c r="N503" s="585">
        <f>IFERROR(IF(S503="BDI1", TRUNC(M503*(1+$O$18), 2),IF(S503="BDI2", TRUNC(M503*(1+$N$18), 2), "")), "")</f>
        <v/>
      </c>
      <c r="O503" s="586">
        <f>_xlfn.IFS(G503="ETAPA", SUMIFS(ValorTotalComD, Nivel, A503), G503="SUB-ETAPA", SUMIFS(ValorTotalComD, SubNivel, C503), TRUE, T503)</f>
        <v/>
      </c>
      <c r="P503" s="584">
        <f>IF(I503="", "", IFERROR(VLOOKUP(VALUE(I503), _BaseAbril2026, 5, 0), IFERROR(VLOOKUP(TEXT(I503, "@"), _BaseAbril2026, 5, 0), "")))</f>
        <v/>
      </c>
      <c r="Q503" s="585">
        <f>IFERROR(IF(S503="BDI1", TRUNC(P503*(1+$R$18), 2),IF(S503="BDI2", TRUNC(P503*(1+$Q$18), 2), "")), "")</f>
        <v/>
      </c>
      <c r="R503" s="586">
        <f>_xlfn.IFS(G503="ETAPA", SUMIFS(ValorTotalSemD, Nivel, A503), G503="SUB-ETAPA", SUMIFS(ValorTotalSemD, SubNivel, C503), TRUE, U503)</f>
        <v/>
      </c>
      <c r="S503" s="587">
        <f>IF(G503="","",IF(OR(G503="etapa",G503="sub-etapa"),"",OFFSET(MCQ!M$20,ROW(M503)-ROW(M$20),0)))</f>
        <v/>
      </c>
      <c r="T503" s="588">
        <f>IFERROR(TRUNC(L503*N503,2),"")</f>
        <v/>
      </c>
      <c r="U503" s="589">
        <f>IFERROR(TRUNC(L503*Q503,2),"")</f>
        <v/>
      </c>
    </row>
    <row r="504">
      <c r="A504" s="18">
        <f>OFFSET(MCQ!A$20,ROW(A504)-ROW(A$20),0)</f>
        <v/>
      </c>
      <c r="B504" s="18">
        <f>OFFSET(MCQ!B$20,ROW(B504)-ROW(B$20),0)</f>
        <v/>
      </c>
      <c r="C504" s="18">
        <f>OFFSET(MCQ!C$20,ROW(C504)-ROW(C$20),0)</f>
        <v/>
      </c>
      <c r="D504" s="18">
        <f>OFFSET(MCQ!D$20,ROW(D504)-ROW(D$20),0)</f>
        <v/>
      </c>
      <c r="E504" s="18">
        <f>OFFSET(MCQ!E$20,ROW(E504)-ROW(E$20),0)</f>
        <v/>
      </c>
      <c r="F504" s="18" t="n"/>
      <c r="G504" s="233">
        <f>OFFSET(MCQ!G$20,ROW(G504)-ROW(G$20),0)</f>
        <v/>
      </c>
      <c r="H504" s="583">
        <f>IF(G504="","",OFFSET(MCQ!H$20,ROW(H504)-ROW(H$20),0))</f>
        <v/>
      </c>
      <c r="I504" s="24">
        <f>IF(G504="","",IF(OR(G504="etapa",G504="sub-etapa"),"",OFFSET(MCQ!I$20,ROW(I504)-ROW(I$20),0)))</f>
        <v/>
      </c>
      <c r="J504" s="25">
        <f>IF(G504="","",OFFSET(MCQ!J$20,ROW(J504)-ROW(J$20),0))</f>
        <v/>
      </c>
      <c r="K504" s="24">
        <f>IF(G504="","",IF(OR(G504="etapa",G504="sub-etapa"),"",OFFSET(MCQ!K$20,ROW(K504)-ROW(K$20),0)))</f>
        <v/>
      </c>
      <c r="L504" s="26">
        <f>IF(G504="","",IF(OR(G504="etapa",G504="sub-etapa"),"",TRUNC(OFFSET(MCQ!L$20,ROW(L504)-ROW(L$20),0),2)))</f>
        <v/>
      </c>
      <c r="M504" s="584">
        <f>IF(I504="", "", IFERROR(VLOOKUP(VALUE(I504), _BaseAbril2026, 4, 0), IFERROR(VLOOKUP(TEXT(I504, "@"), _BaseAbril2026, 4, 0), "")))</f>
        <v/>
      </c>
      <c r="N504" s="585">
        <f>IFERROR(IF(S504="BDI1", TRUNC(M504*(1+$O$18), 2),IF(S504="BDI2", TRUNC(M504*(1+$N$18), 2), "")), "")</f>
        <v/>
      </c>
      <c r="O504" s="586">
        <f>_xlfn.IFS(G504="ETAPA", SUMIFS(ValorTotalComD, Nivel, A504), G504="SUB-ETAPA", SUMIFS(ValorTotalComD, SubNivel, C504), TRUE, T504)</f>
        <v/>
      </c>
      <c r="P504" s="584">
        <f>IF(I504="", "", IFERROR(VLOOKUP(VALUE(I504), _BaseAbril2026, 5, 0), IFERROR(VLOOKUP(TEXT(I504, "@"), _BaseAbril2026, 5, 0), "")))</f>
        <v/>
      </c>
      <c r="Q504" s="585">
        <f>IFERROR(IF(S504="BDI1", TRUNC(P504*(1+$R$18), 2),IF(S504="BDI2", TRUNC(P504*(1+$Q$18), 2), "")), "")</f>
        <v/>
      </c>
      <c r="R504" s="586">
        <f>_xlfn.IFS(G504="ETAPA", SUMIFS(ValorTotalSemD, Nivel, A504), G504="SUB-ETAPA", SUMIFS(ValorTotalSemD, SubNivel, C504), TRUE, U504)</f>
        <v/>
      </c>
      <c r="S504" s="587">
        <f>IF(G504="","",IF(OR(G504="etapa",G504="sub-etapa"),"",OFFSET(MCQ!M$20,ROW(M504)-ROW(M$20),0)))</f>
        <v/>
      </c>
      <c r="T504" s="588">
        <f>IFERROR(TRUNC(L504*N504,2),"")</f>
        <v/>
      </c>
      <c r="U504" s="589">
        <f>IFERROR(TRUNC(L504*Q504,2),"")</f>
        <v/>
      </c>
    </row>
    <row r="505">
      <c r="A505" s="18">
        <f>OFFSET(MCQ!A$20,ROW(A505)-ROW(A$20),0)</f>
        <v/>
      </c>
      <c r="B505" s="18">
        <f>OFFSET(MCQ!B$20,ROW(B505)-ROW(B$20),0)</f>
        <v/>
      </c>
      <c r="C505" s="18">
        <f>OFFSET(MCQ!C$20,ROW(C505)-ROW(C$20),0)</f>
        <v/>
      </c>
      <c r="D505" s="18">
        <f>OFFSET(MCQ!D$20,ROW(D505)-ROW(D$20),0)</f>
        <v/>
      </c>
      <c r="E505" s="18">
        <f>OFFSET(MCQ!E$20,ROW(E505)-ROW(E$20),0)</f>
        <v/>
      </c>
      <c r="F505" s="18" t="n"/>
      <c r="G505" s="233">
        <f>OFFSET(MCQ!G$20,ROW(G505)-ROW(G$20),0)</f>
        <v/>
      </c>
      <c r="H505" s="583">
        <f>IF(G505="","",OFFSET(MCQ!H$20,ROW(H505)-ROW(H$20),0))</f>
        <v/>
      </c>
      <c r="I505" s="24">
        <f>IF(G505="","",IF(OR(G505="etapa",G505="sub-etapa"),"",OFFSET(MCQ!I$20,ROW(I505)-ROW(I$20),0)))</f>
        <v/>
      </c>
      <c r="J505" s="25">
        <f>IF(G505="","",OFFSET(MCQ!J$20,ROW(J505)-ROW(J$20),0))</f>
        <v/>
      </c>
      <c r="K505" s="24">
        <f>IF(G505="","",IF(OR(G505="etapa",G505="sub-etapa"),"",OFFSET(MCQ!K$20,ROW(K505)-ROW(K$20),0)))</f>
        <v/>
      </c>
      <c r="L505" s="26">
        <f>IF(G505="","",IF(OR(G505="etapa",G505="sub-etapa"),"",TRUNC(OFFSET(MCQ!L$20,ROW(L505)-ROW(L$20),0),2)))</f>
        <v/>
      </c>
      <c r="M505" s="584">
        <f>IF(I505="", "", IFERROR(VLOOKUP(VALUE(I505), _BaseAbril2026, 4, 0), IFERROR(VLOOKUP(TEXT(I505, "@"), _BaseAbril2026, 4, 0), "")))</f>
        <v/>
      </c>
      <c r="N505" s="585">
        <f>IFERROR(IF(S505="BDI1", TRUNC(M505*(1+$O$18), 2),IF(S505="BDI2", TRUNC(M505*(1+$N$18), 2), "")), "")</f>
        <v/>
      </c>
      <c r="O505" s="586">
        <f>_xlfn.IFS(G505="ETAPA", SUMIFS(ValorTotalComD, Nivel, A505), G505="SUB-ETAPA", SUMIFS(ValorTotalComD, SubNivel, C505), TRUE, T505)</f>
        <v/>
      </c>
      <c r="P505" s="584">
        <f>IF(I505="", "", IFERROR(VLOOKUP(VALUE(I505), _BaseAbril2026, 5, 0), IFERROR(VLOOKUP(TEXT(I505, "@"), _BaseAbril2026, 5, 0), "")))</f>
        <v/>
      </c>
      <c r="Q505" s="585">
        <f>IFERROR(IF(S505="BDI1", TRUNC(P505*(1+$R$18), 2),IF(S505="BDI2", TRUNC(P505*(1+$Q$18), 2), "")), "")</f>
        <v/>
      </c>
      <c r="R505" s="586">
        <f>_xlfn.IFS(G505="ETAPA", SUMIFS(ValorTotalSemD, Nivel, A505), G505="SUB-ETAPA", SUMIFS(ValorTotalSemD, SubNivel, C505), TRUE, U505)</f>
        <v/>
      </c>
      <c r="S505" s="587">
        <f>IF(G505="","",IF(OR(G505="etapa",G505="sub-etapa"),"",OFFSET(MCQ!M$20,ROW(M505)-ROW(M$20),0)))</f>
        <v/>
      </c>
      <c r="T505" s="588">
        <f>IFERROR(TRUNC(L505*N505,2),"")</f>
        <v/>
      </c>
      <c r="U505" s="589">
        <f>IFERROR(TRUNC(L505*Q505,2),"")</f>
        <v/>
      </c>
    </row>
    <row r="506">
      <c r="A506" s="18">
        <f>OFFSET(MCQ!A$20,ROW(A506)-ROW(A$20),0)</f>
        <v/>
      </c>
      <c r="B506" s="18">
        <f>OFFSET(MCQ!B$20,ROW(B506)-ROW(B$20),0)</f>
        <v/>
      </c>
      <c r="C506" s="18">
        <f>OFFSET(MCQ!C$20,ROW(C506)-ROW(C$20),0)</f>
        <v/>
      </c>
      <c r="D506" s="18">
        <f>OFFSET(MCQ!D$20,ROW(D506)-ROW(D$20),0)</f>
        <v/>
      </c>
      <c r="E506" s="18">
        <f>OFFSET(MCQ!E$20,ROW(E506)-ROW(E$20),0)</f>
        <v/>
      </c>
      <c r="F506" s="18" t="n"/>
      <c r="G506" s="233">
        <f>OFFSET(MCQ!G$20,ROW(G506)-ROW(G$20),0)</f>
        <v/>
      </c>
      <c r="H506" s="583">
        <f>IF(G506="","",OFFSET(MCQ!H$20,ROW(H506)-ROW(H$20),0))</f>
        <v/>
      </c>
      <c r="I506" s="24">
        <f>IF(G506="","",IF(OR(G506="etapa",G506="sub-etapa"),"",OFFSET(MCQ!I$20,ROW(I506)-ROW(I$20),0)))</f>
        <v/>
      </c>
      <c r="J506" s="25">
        <f>IF(G506="","",OFFSET(MCQ!J$20,ROW(J506)-ROW(J$20),0))</f>
        <v/>
      </c>
      <c r="K506" s="24">
        <f>IF(G506="","",IF(OR(G506="etapa",G506="sub-etapa"),"",OFFSET(MCQ!K$20,ROW(K506)-ROW(K$20),0)))</f>
        <v/>
      </c>
      <c r="L506" s="26">
        <f>IF(G506="","",IF(OR(G506="etapa",G506="sub-etapa"),"",TRUNC(OFFSET(MCQ!L$20,ROW(L506)-ROW(L$20),0),2)))</f>
        <v/>
      </c>
      <c r="M506" s="584">
        <f>IF(I506="", "", IFERROR(VLOOKUP(VALUE(I506), _BaseAbril2026, 4, 0), IFERROR(VLOOKUP(TEXT(I506, "@"), _BaseAbril2026, 4, 0), "")))</f>
        <v/>
      </c>
      <c r="N506" s="585">
        <f>IFERROR(IF(S506="BDI1", TRUNC(M506*(1+$O$18), 2),IF(S506="BDI2", TRUNC(M506*(1+$N$18), 2), "")), "")</f>
        <v/>
      </c>
      <c r="O506" s="586">
        <f>_xlfn.IFS(G506="ETAPA", SUMIFS(ValorTotalComD, Nivel, A506), G506="SUB-ETAPA", SUMIFS(ValorTotalComD, SubNivel, C506), TRUE, T506)</f>
        <v/>
      </c>
      <c r="P506" s="584">
        <f>IF(I506="", "", IFERROR(VLOOKUP(VALUE(I506), _BaseAbril2026, 5, 0), IFERROR(VLOOKUP(TEXT(I506, "@"), _BaseAbril2026, 5, 0), "")))</f>
        <v/>
      </c>
      <c r="Q506" s="585">
        <f>IFERROR(IF(S506="BDI1", TRUNC(P506*(1+$R$18), 2),IF(S506="BDI2", TRUNC(P506*(1+$Q$18), 2), "")), "")</f>
        <v/>
      </c>
      <c r="R506" s="586">
        <f>_xlfn.IFS(G506="ETAPA", SUMIFS(ValorTotalSemD, Nivel, A506), G506="SUB-ETAPA", SUMIFS(ValorTotalSemD, SubNivel, C506), TRUE, U506)</f>
        <v/>
      </c>
      <c r="S506" s="587">
        <f>IF(G506="","",IF(OR(G506="etapa",G506="sub-etapa"),"",OFFSET(MCQ!M$20,ROW(M506)-ROW(M$20),0)))</f>
        <v/>
      </c>
      <c r="T506" s="588">
        <f>IFERROR(TRUNC(L506*N506,2),"")</f>
        <v/>
      </c>
      <c r="U506" s="589">
        <f>IFERROR(TRUNC(L506*Q506,2),"")</f>
        <v/>
      </c>
    </row>
    <row r="507">
      <c r="A507" s="18">
        <f>OFFSET(MCQ!A$20,ROW(A507)-ROW(A$20),0)</f>
        <v/>
      </c>
      <c r="B507" s="18">
        <f>OFFSET(MCQ!B$20,ROW(B507)-ROW(B$20),0)</f>
        <v/>
      </c>
      <c r="C507" s="18">
        <f>OFFSET(MCQ!C$20,ROW(C507)-ROW(C$20),0)</f>
        <v/>
      </c>
      <c r="D507" s="18">
        <f>OFFSET(MCQ!D$20,ROW(D507)-ROW(D$20),0)</f>
        <v/>
      </c>
      <c r="E507" s="18">
        <f>OFFSET(MCQ!E$20,ROW(E507)-ROW(E$20),0)</f>
        <v/>
      </c>
      <c r="F507" s="18" t="n"/>
      <c r="G507" s="233">
        <f>OFFSET(MCQ!G$20,ROW(G507)-ROW(G$20),0)</f>
        <v/>
      </c>
      <c r="H507" s="583">
        <f>IF(G507="","",OFFSET(MCQ!H$20,ROW(H507)-ROW(H$20),0))</f>
        <v/>
      </c>
      <c r="I507" s="24">
        <f>IF(G507="","",IF(OR(G507="etapa",G507="sub-etapa"),"",OFFSET(MCQ!I$20,ROW(I507)-ROW(I$20),0)))</f>
        <v/>
      </c>
      <c r="J507" s="25">
        <f>IF(G507="","",OFFSET(MCQ!J$20,ROW(J507)-ROW(J$20),0))</f>
        <v/>
      </c>
      <c r="K507" s="24">
        <f>IF(G507="","",IF(OR(G507="etapa",G507="sub-etapa"),"",OFFSET(MCQ!K$20,ROW(K507)-ROW(K$20),0)))</f>
        <v/>
      </c>
      <c r="L507" s="26">
        <f>IF(G507="","",IF(OR(G507="etapa",G507="sub-etapa"),"",TRUNC(OFFSET(MCQ!L$20,ROW(L507)-ROW(L$20),0),2)))</f>
        <v/>
      </c>
      <c r="M507" s="584">
        <f>IF(I507="", "", IFERROR(VLOOKUP(VALUE(I507), _BaseAbril2026, 4, 0), IFERROR(VLOOKUP(TEXT(I507, "@"), _BaseAbril2026, 4, 0), "")))</f>
        <v/>
      </c>
      <c r="N507" s="585">
        <f>IFERROR(IF(S507="BDI1", TRUNC(M507*(1+$O$18), 2),IF(S507="BDI2", TRUNC(M507*(1+$N$18), 2), "")), "")</f>
        <v/>
      </c>
      <c r="O507" s="586">
        <f>_xlfn.IFS(G507="ETAPA", SUMIFS(ValorTotalComD, Nivel, A507), G507="SUB-ETAPA", SUMIFS(ValorTotalComD, SubNivel, C507), TRUE, T507)</f>
        <v/>
      </c>
      <c r="P507" s="584">
        <f>IF(I507="", "", IFERROR(VLOOKUP(VALUE(I507), _BaseAbril2026, 5, 0), IFERROR(VLOOKUP(TEXT(I507, "@"), _BaseAbril2026, 5, 0), "")))</f>
        <v/>
      </c>
      <c r="Q507" s="585">
        <f>IFERROR(IF(S507="BDI1", TRUNC(P507*(1+$R$18), 2),IF(S507="BDI2", TRUNC(P507*(1+$Q$18), 2), "")), "")</f>
        <v/>
      </c>
      <c r="R507" s="586">
        <f>_xlfn.IFS(G507="ETAPA", SUMIFS(ValorTotalSemD, Nivel, A507), G507="SUB-ETAPA", SUMIFS(ValorTotalSemD, SubNivel, C507), TRUE, U507)</f>
        <v/>
      </c>
      <c r="S507" s="587">
        <f>IF(G507="","",IF(OR(G507="etapa",G507="sub-etapa"),"",OFFSET(MCQ!M$20,ROW(M507)-ROW(M$20),0)))</f>
        <v/>
      </c>
      <c r="T507" s="588">
        <f>IFERROR(TRUNC(L507*N507,2),"")</f>
        <v/>
      </c>
      <c r="U507" s="589">
        <f>IFERROR(TRUNC(L507*Q507,2),"")</f>
        <v/>
      </c>
    </row>
    <row r="508">
      <c r="A508" s="18">
        <f>OFFSET(MCQ!A$20,ROW(A508)-ROW(A$20),0)</f>
        <v/>
      </c>
      <c r="B508" s="18">
        <f>OFFSET(MCQ!B$20,ROW(B508)-ROW(B$20),0)</f>
        <v/>
      </c>
      <c r="C508" s="18">
        <f>OFFSET(MCQ!C$20,ROW(C508)-ROW(C$20),0)</f>
        <v/>
      </c>
      <c r="D508" s="18">
        <f>OFFSET(MCQ!D$20,ROW(D508)-ROW(D$20),0)</f>
        <v/>
      </c>
      <c r="E508" s="18">
        <f>OFFSET(MCQ!E$20,ROW(E508)-ROW(E$20),0)</f>
        <v/>
      </c>
      <c r="F508" s="18" t="n"/>
      <c r="G508" s="233">
        <f>OFFSET(MCQ!G$20,ROW(G508)-ROW(G$20),0)</f>
        <v/>
      </c>
      <c r="H508" s="583">
        <f>IF(G508="","",OFFSET(MCQ!H$20,ROW(H508)-ROW(H$20),0))</f>
        <v/>
      </c>
      <c r="I508" s="24">
        <f>IF(G508="","",IF(OR(G508="etapa",G508="sub-etapa"),"",OFFSET(MCQ!I$20,ROW(I508)-ROW(I$20),0)))</f>
        <v/>
      </c>
      <c r="J508" s="25">
        <f>IF(G508="","",OFFSET(MCQ!J$20,ROW(J508)-ROW(J$20),0))</f>
        <v/>
      </c>
      <c r="K508" s="24">
        <f>IF(G508="","",IF(OR(G508="etapa",G508="sub-etapa"),"",OFFSET(MCQ!K$20,ROW(K508)-ROW(K$20),0)))</f>
        <v/>
      </c>
      <c r="L508" s="26">
        <f>IF(G508="","",IF(OR(G508="etapa",G508="sub-etapa"),"",TRUNC(OFFSET(MCQ!L$20,ROW(L508)-ROW(L$20),0),2)))</f>
        <v/>
      </c>
      <c r="M508" s="584">
        <f>IF(I508="", "", IFERROR(VLOOKUP(VALUE(I508), _BaseAbril2026, 4, 0), IFERROR(VLOOKUP(TEXT(I508, "@"), _BaseAbril2026, 4, 0), "")))</f>
        <v/>
      </c>
      <c r="N508" s="585">
        <f>IFERROR(IF(S508="BDI1", TRUNC(M508*(1+$O$18), 2),IF(S508="BDI2", TRUNC(M508*(1+$N$18), 2), "")), "")</f>
        <v/>
      </c>
      <c r="O508" s="586">
        <f>_xlfn.IFS(G508="ETAPA", SUMIFS(ValorTotalComD, Nivel, A508), G508="SUB-ETAPA", SUMIFS(ValorTotalComD, SubNivel, C508), TRUE, T508)</f>
        <v/>
      </c>
      <c r="P508" s="584">
        <f>IF(I508="", "", IFERROR(VLOOKUP(VALUE(I508), _BaseAbril2026, 5, 0), IFERROR(VLOOKUP(TEXT(I508, "@"), _BaseAbril2026, 5, 0), "")))</f>
        <v/>
      </c>
      <c r="Q508" s="585">
        <f>IFERROR(IF(S508="BDI1", TRUNC(P508*(1+$R$18), 2),IF(S508="BDI2", TRUNC(P508*(1+$Q$18), 2), "")), "")</f>
        <v/>
      </c>
      <c r="R508" s="586">
        <f>_xlfn.IFS(G508="ETAPA", SUMIFS(ValorTotalSemD, Nivel, A508), G508="SUB-ETAPA", SUMIFS(ValorTotalSemD, SubNivel, C508), TRUE, U508)</f>
        <v/>
      </c>
      <c r="S508" s="587">
        <f>IF(G508="","",IF(OR(G508="etapa",G508="sub-etapa"),"",OFFSET(MCQ!M$20,ROW(M508)-ROW(M$20),0)))</f>
        <v/>
      </c>
      <c r="T508" s="588">
        <f>IFERROR(TRUNC(L508*N508,2),"")</f>
        <v/>
      </c>
      <c r="U508" s="589">
        <f>IFERROR(TRUNC(L508*Q508,2),"")</f>
        <v/>
      </c>
    </row>
    <row r="509">
      <c r="A509" s="18">
        <f>OFFSET(MCQ!A$20,ROW(A509)-ROW(A$20),0)</f>
        <v/>
      </c>
      <c r="B509" s="18">
        <f>OFFSET(MCQ!B$20,ROW(B509)-ROW(B$20),0)</f>
        <v/>
      </c>
      <c r="C509" s="18">
        <f>OFFSET(MCQ!C$20,ROW(C509)-ROW(C$20),0)</f>
        <v/>
      </c>
      <c r="D509" s="18">
        <f>OFFSET(MCQ!D$20,ROW(D509)-ROW(D$20),0)</f>
        <v/>
      </c>
      <c r="E509" s="18">
        <f>OFFSET(MCQ!E$20,ROW(E509)-ROW(E$20),0)</f>
        <v/>
      </c>
      <c r="F509" s="18" t="n"/>
      <c r="G509" s="233">
        <f>OFFSET(MCQ!G$20,ROW(G509)-ROW(G$20),0)</f>
        <v/>
      </c>
      <c r="H509" s="583">
        <f>IF(G509="","",OFFSET(MCQ!H$20,ROW(H509)-ROW(H$20),0))</f>
        <v/>
      </c>
      <c r="I509" s="24">
        <f>IF(G509="","",IF(OR(G509="etapa",G509="sub-etapa"),"",OFFSET(MCQ!I$20,ROW(I509)-ROW(I$20),0)))</f>
        <v/>
      </c>
      <c r="J509" s="25">
        <f>IF(G509="","",OFFSET(MCQ!J$20,ROW(J509)-ROW(J$20),0))</f>
        <v/>
      </c>
      <c r="K509" s="24">
        <f>IF(G509="","",IF(OR(G509="etapa",G509="sub-etapa"),"",OFFSET(MCQ!K$20,ROW(K509)-ROW(K$20),0)))</f>
        <v/>
      </c>
      <c r="L509" s="26">
        <f>IF(G509="","",IF(OR(G509="etapa",G509="sub-etapa"),"",TRUNC(OFFSET(MCQ!L$20,ROW(L509)-ROW(L$20),0),2)))</f>
        <v/>
      </c>
      <c r="M509" s="584">
        <f>IF(I509="", "", IFERROR(VLOOKUP(VALUE(I509), _BaseAbril2026, 4, 0), IFERROR(VLOOKUP(TEXT(I509, "@"), _BaseAbril2026, 4, 0), "")))</f>
        <v/>
      </c>
      <c r="N509" s="585">
        <f>IFERROR(IF(S509="BDI1", TRUNC(M509*(1+$O$18), 2),IF(S509="BDI2", TRUNC(M509*(1+$N$18), 2), "")), "")</f>
        <v/>
      </c>
      <c r="O509" s="586">
        <f>_xlfn.IFS(G509="ETAPA", SUMIFS(ValorTotalComD, Nivel, A509), G509="SUB-ETAPA", SUMIFS(ValorTotalComD, SubNivel, C509), TRUE, T509)</f>
        <v/>
      </c>
      <c r="P509" s="584">
        <f>IF(I509="", "", IFERROR(VLOOKUP(VALUE(I509), _BaseAbril2026, 5, 0), IFERROR(VLOOKUP(TEXT(I509, "@"), _BaseAbril2026, 5, 0), "")))</f>
        <v/>
      </c>
      <c r="Q509" s="585">
        <f>IFERROR(IF(S509="BDI1", TRUNC(P509*(1+$R$18), 2),IF(S509="BDI2", TRUNC(P509*(1+$Q$18), 2), "")), "")</f>
        <v/>
      </c>
      <c r="R509" s="586">
        <f>_xlfn.IFS(G509="ETAPA", SUMIFS(ValorTotalSemD, Nivel, A509), G509="SUB-ETAPA", SUMIFS(ValorTotalSemD, SubNivel, C509), TRUE, U509)</f>
        <v/>
      </c>
      <c r="S509" s="587">
        <f>IF(G509="","",IF(OR(G509="etapa",G509="sub-etapa"),"",OFFSET(MCQ!M$20,ROW(M509)-ROW(M$20),0)))</f>
        <v/>
      </c>
      <c r="T509" s="588">
        <f>IFERROR(TRUNC(L509*N509,2),"")</f>
        <v/>
      </c>
      <c r="U509" s="589">
        <f>IFERROR(TRUNC(L509*Q509,2),"")</f>
        <v/>
      </c>
    </row>
    <row r="510">
      <c r="A510" s="18">
        <f>OFFSET(MCQ!A$20,ROW(A510)-ROW(A$20),0)</f>
        <v/>
      </c>
      <c r="B510" s="18">
        <f>OFFSET(MCQ!B$20,ROW(B510)-ROW(B$20),0)</f>
        <v/>
      </c>
      <c r="C510" s="18">
        <f>OFFSET(MCQ!C$20,ROW(C510)-ROW(C$20),0)</f>
        <v/>
      </c>
      <c r="D510" s="18">
        <f>OFFSET(MCQ!D$20,ROW(D510)-ROW(D$20),0)</f>
        <v/>
      </c>
      <c r="E510" s="18">
        <f>OFFSET(MCQ!E$20,ROW(E510)-ROW(E$20),0)</f>
        <v/>
      </c>
      <c r="F510" s="18" t="n"/>
      <c r="G510" s="233">
        <f>OFFSET(MCQ!G$20,ROW(G510)-ROW(G$20),0)</f>
        <v/>
      </c>
      <c r="H510" s="583">
        <f>IF(G510="","",OFFSET(MCQ!H$20,ROW(H510)-ROW(H$20),0))</f>
        <v/>
      </c>
      <c r="I510" s="24">
        <f>IF(G510="","",IF(OR(G510="etapa",G510="sub-etapa"),"",OFFSET(MCQ!I$20,ROW(I510)-ROW(I$20),0)))</f>
        <v/>
      </c>
      <c r="J510" s="25">
        <f>IF(G510="","",OFFSET(MCQ!J$20,ROW(J510)-ROW(J$20),0))</f>
        <v/>
      </c>
      <c r="K510" s="24">
        <f>IF(G510="","",IF(OR(G510="etapa",G510="sub-etapa"),"",OFFSET(MCQ!K$20,ROW(K510)-ROW(K$20),0)))</f>
        <v/>
      </c>
      <c r="L510" s="26">
        <f>IF(G510="","",IF(OR(G510="etapa",G510="sub-etapa"),"",TRUNC(OFFSET(MCQ!L$20,ROW(L510)-ROW(L$20),0),2)))</f>
        <v/>
      </c>
      <c r="M510" s="584">
        <f>IF(I510="", "", IFERROR(VLOOKUP(VALUE(I510), _BaseAbril2026, 4, 0), IFERROR(VLOOKUP(TEXT(I510, "@"), _BaseAbril2026, 4, 0), "")))</f>
        <v/>
      </c>
      <c r="N510" s="585">
        <f>IFERROR(IF(S510="BDI1", TRUNC(M510*(1+$O$18), 2),IF(S510="BDI2", TRUNC(M510*(1+$N$18), 2), "")), "")</f>
        <v/>
      </c>
      <c r="O510" s="586">
        <f>_xlfn.IFS(G510="ETAPA", SUMIFS(ValorTotalComD, Nivel, A510), G510="SUB-ETAPA", SUMIFS(ValorTotalComD, SubNivel, C510), TRUE, T510)</f>
        <v/>
      </c>
      <c r="P510" s="584">
        <f>IF(I510="", "", IFERROR(VLOOKUP(VALUE(I510), _BaseAbril2026, 5, 0), IFERROR(VLOOKUP(TEXT(I510, "@"), _BaseAbril2026, 5, 0), "")))</f>
        <v/>
      </c>
      <c r="Q510" s="585">
        <f>IFERROR(IF(S510="BDI1", TRUNC(P510*(1+$R$18), 2),IF(S510="BDI2", TRUNC(P510*(1+$Q$18), 2), "")), "")</f>
        <v/>
      </c>
      <c r="R510" s="586">
        <f>_xlfn.IFS(G510="ETAPA", SUMIFS(ValorTotalSemD, Nivel, A510), G510="SUB-ETAPA", SUMIFS(ValorTotalSemD, SubNivel, C510), TRUE, U510)</f>
        <v/>
      </c>
      <c r="S510" s="587">
        <f>IF(G510="","",IF(OR(G510="etapa",G510="sub-etapa"),"",OFFSET(MCQ!M$20,ROW(M510)-ROW(M$20),0)))</f>
        <v/>
      </c>
      <c r="T510" s="588">
        <f>IFERROR(TRUNC(L510*N510,2),"")</f>
        <v/>
      </c>
      <c r="U510" s="589">
        <f>IFERROR(TRUNC(L510*Q510,2),"")</f>
        <v/>
      </c>
    </row>
    <row r="511">
      <c r="A511" s="18">
        <f>OFFSET(MCQ!A$20,ROW(A511)-ROW(A$20),0)</f>
        <v/>
      </c>
      <c r="B511" s="18">
        <f>OFFSET(MCQ!B$20,ROW(B511)-ROW(B$20),0)</f>
        <v/>
      </c>
      <c r="C511" s="18">
        <f>OFFSET(MCQ!C$20,ROW(C511)-ROW(C$20),0)</f>
        <v/>
      </c>
      <c r="D511" s="18">
        <f>OFFSET(MCQ!D$20,ROW(D511)-ROW(D$20),0)</f>
        <v/>
      </c>
      <c r="E511" s="18">
        <f>OFFSET(MCQ!E$20,ROW(E511)-ROW(E$20),0)</f>
        <v/>
      </c>
      <c r="F511" s="18" t="n"/>
      <c r="G511" s="233">
        <f>OFFSET(MCQ!G$20,ROW(G511)-ROW(G$20),0)</f>
        <v/>
      </c>
      <c r="H511" s="583">
        <f>IF(G511="","",OFFSET(MCQ!H$20,ROW(H511)-ROW(H$20),0))</f>
        <v/>
      </c>
      <c r="I511" s="24">
        <f>IF(G511="","",IF(OR(G511="etapa",G511="sub-etapa"),"",OFFSET(MCQ!I$20,ROW(I511)-ROW(I$20),0)))</f>
        <v/>
      </c>
      <c r="J511" s="25">
        <f>IF(G511="","",OFFSET(MCQ!J$20,ROW(J511)-ROW(J$20),0))</f>
        <v/>
      </c>
      <c r="K511" s="24">
        <f>IF(G511="","",IF(OR(G511="etapa",G511="sub-etapa"),"",OFFSET(MCQ!K$20,ROW(K511)-ROW(K$20),0)))</f>
        <v/>
      </c>
      <c r="L511" s="26">
        <f>IF(G511="","",IF(OR(G511="etapa",G511="sub-etapa"),"",TRUNC(OFFSET(MCQ!L$20,ROW(L511)-ROW(L$20),0),2)))</f>
        <v/>
      </c>
      <c r="M511" s="584">
        <f>IF(I511="", "", IFERROR(VLOOKUP(VALUE(I511), _BaseAbril2026, 4, 0), IFERROR(VLOOKUP(TEXT(I511, "@"), _BaseAbril2026, 4, 0), "")))</f>
        <v/>
      </c>
      <c r="N511" s="585">
        <f>IFERROR(IF(S511="BDI1", TRUNC(M511*(1+$O$18), 2),IF(S511="BDI2", TRUNC(M511*(1+$N$18), 2), "")), "")</f>
        <v/>
      </c>
      <c r="O511" s="586">
        <f>_xlfn.IFS(G511="ETAPA", SUMIFS(ValorTotalComD, Nivel, A511), G511="SUB-ETAPA", SUMIFS(ValorTotalComD, SubNivel, C511), TRUE, T511)</f>
        <v/>
      </c>
      <c r="P511" s="584">
        <f>IF(I511="", "", IFERROR(VLOOKUP(VALUE(I511), _BaseAbril2026, 5, 0), IFERROR(VLOOKUP(TEXT(I511, "@"), _BaseAbril2026, 5, 0), "")))</f>
        <v/>
      </c>
      <c r="Q511" s="585">
        <f>IFERROR(IF(S511="BDI1", TRUNC(P511*(1+$R$18), 2),IF(S511="BDI2", TRUNC(P511*(1+$Q$18), 2), "")), "")</f>
        <v/>
      </c>
      <c r="R511" s="586">
        <f>_xlfn.IFS(G511="ETAPA", SUMIFS(ValorTotalSemD, Nivel, A511), G511="SUB-ETAPA", SUMIFS(ValorTotalSemD, SubNivel, C511), TRUE, U511)</f>
        <v/>
      </c>
      <c r="S511" s="587">
        <f>IF(G511="","",IF(OR(G511="etapa",G511="sub-etapa"),"",OFFSET(MCQ!M$20,ROW(M511)-ROW(M$20),0)))</f>
        <v/>
      </c>
      <c r="T511" s="588">
        <f>IFERROR(TRUNC(L511*N511,2),"")</f>
        <v/>
      </c>
      <c r="U511" s="589">
        <f>IFERROR(TRUNC(L511*Q511,2),"")</f>
        <v/>
      </c>
    </row>
    <row r="512">
      <c r="A512" s="18">
        <f>OFFSET(MCQ!A$20,ROW(A512)-ROW(A$20),0)</f>
        <v/>
      </c>
      <c r="B512" s="18">
        <f>OFFSET(MCQ!B$20,ROW(B512)-ROW(B$20),0)</f>
        <v/>
      </c>
      <c r="C512" s="18">
        <f>OFFSET(MCQ!C$20,ROW(C512)-ROW(C$20),0)</f>
        <v/>
      </c>
      <c r="D512" s="18">
        <f>OFFSET(MCQ!D$20,ROW(D512)-ROW(D$20),0)</f>
        <v/>
      </c>
      <c r="E512" s="18">
        <f>OFFSET(MCQ!E$20,ROW(E512)-ROW(E$20),0)</f>
        <v/>
      </c>
      <c r="F512" s="18" t="n"/>
      <c r="G512" s="233">
        <f>OFFSET(MCQ!G$20,ROW(G512)-ROW(G$20),0)</f>
        <v/>
      </c>
      <c r="H512" s="583">
        <f>IF(G512="","",OFFSET(MCQ!H$20,ROW(H512)-ROW(H$20),0))</f>
        <v/>
      </c>
      <c r="I512" s="24">
        <f>IF(G512="","",IF(OR(G512="etapa",G512="sub-etapa"),"",OFFSET(MCQ!I$20,ROW(I512)-ROW(I$20),0)))</f>
        <v/>
      </c>
      <c r="J512" s="25">
        <f>IF(G512="","",OFFSET(MCQ!J$20,ROW(J512)-ROW(J$20),0))</f>
        <v/>
      </c>
      <c r="K512" s="24">
        <f>IF(G512="","",IF(OR(G512="etapa",G512="sub-etapa"),"",OFFSET(MCQ!K$20,ROW(K512)-ROW(K$20),0)))</f>
        <v/>
      </c>
      <c r="L512" s="26">
        <f>IF(G512="","",IF(OR(G512="etapa",G512="sub-etapa"),"",TRUNC(OFFSET(MCQ!L$20,ROW(L512)-ROW(L$20),0),2)))</f>
        <v/>
      </c>
      <c r="M512" s="584">
        <f>IF(I512="", "", IFERROR(VLOOKUP(VALUE(I512), _BaseAbril2026, 4, 0), IFERROR(VLOOKUP(TEXT(I512, "@"), _BaseAbril2026, 4, 0), "")))</f>
        <v/>
      </c>
      <c r="N512" s="585">
        <f>IFERROR(IF(S512="BDI1", TRUNC(M512*(1+$O$18), 2),IF(S512="BDI2", TRUNC(M512*(1+$N$18), 2), "")), "")</f>
        <v/>
      </c>
      <c r="O512" s="586">
        <f>_xlfn.IFS(G512="ETAPA", SUMIFS(ValorTotalComD, Nivel, A512), G512="SUB-ETAPA", SUMIFS(ValorTotalComD, SubNivel, C512), TRUE, T512)</f>
        <v/>
      </c>
      <c r="P512" s="584">
        <f>IF(I512="", "", IFERROR(VLOOKUP(VALUE(I512), _BaseAbril2026, 5, 0), IFERROR(VLOOKUP(TEXT(I512, "@"), _BaseAbril2026, 5, 0), "")))</f>
        <v/>
      </c>
      <c r="Q512" s="585">
        <f>IFERROR(IF(S512="BDI1", TRUNC(P512*(1+$R$18), 2),IF(S512="BDI2", TRUNC(P512*(1+$Q$18), 2), "")), "")</f>
        <v/>
      </c>
      <c r="R512" s="586">
        <f>_xlfn.IFS(G512="ETAPA", SUMIFS(ValorTotalSemD, Nivel, A512), G512="SUB-ETAPA", SUMIFS(ValorTotalSemD, SubNivel, C512), TRUE, U512)</f>
        <v/>
      </c>
      <c r="S512" s="587">
        <f>IF(G512="","",IF(OR(G512="etapa",G512="sub-etapa"),"",OFFSET(MCQ!M$20,ROW(M512)-ROW(M$20),0)))</f>
        <v/>
      </c>
      <c r="T512" s="588">
        <f>IFERROR(TRUNC(L512*N512,2),"")</f>
        <v/>
      </c>
      <c r="U512" s="589">
        <f>IFERROR(TRUNC(L512*Q512,2),"")</f>
        <v/>
      </c>
    </row>
    <row r="513">
      <c r="A513" s="18">
        <f>OFFSET(MCQ!A$20,ROW(A513)-ROW(A$20),0)</f>
        <v/>
      </c>
      <c r="B513" s="18">
        <f>OFFSET(MCQ!B$20,ROW(B513)-ROW(B$20),0)</f>
        <v/>
      </c>
      <c r="C513" s="18">
        <f>OFFSET(MCQ!C$20,ROW(C513)-ROW(C$20),0)</f>
        <v/>
      </c>
      <c r="D513" s="18">
        <f>OFFSET(MCQ!D$20,ROW(D513)-ROW(D$20),0)</f>
        <v/>
      </c>
      <c r="E513" s="18">
        <f>OFFSET(MCQ!E$20,ROW(E513)-ROW(E$20),0)</f>
        <v/>
      </c>
      <c r="F513" s="18" t="n"/>
      <c r="G513" s="233">
        <f>OFFSET(MCQ!G$20,ROW(G513)-ROW(G$20),0)</f>
        <v/>
      </c>
      <c r="H513" s="583">
        <f>IF(G513="","",OFFSET(MCQ!H$20,ROW(H513)-ROW(H$20),0))</f>
        <v/>
      </c>
      <c r="I513" s="24">
        <f>IF(G513="","",IF(OR(G513="etapa",G513="sub-etapa"),"",OFFSET(MCQ!I$20,ROW(I513)-ROW(I$20),0)))</f>
        <v/>
      </c>
      <c r="J513" s="25">
        <f>IF(G513="","",OFFSET(MCQ!J$20,ROW(J513)-ROW(J$20),0))</f>
        <v/>
      </c>
      <c r="K513" s="24">
        <f>IF(G513="","",IF(OR(G513="etapa",G513="sub-etapa"),"",OFFSET(MCQ!K$20,ROW(K513)-ROW(K$20),0)))</f>
        <v/>
      </c>
      <c r="L513" s="26">
        <f>IF(G513="","",IF(OR(G513="etapa",G513="sub-etapa"),"",TRUNC(OFFSET(MCQ!L$20,ROW(L513)-ROW(L$20),0),2)))</f>
        <v/>
      </c>
      <c r="M513" s="584">
        <f>IF(I513="", "", IFERROR(VLOOKUP(VALUE(I513), _BaseAbril2026, 4, 0), IFERROR(VLOOKUP(TEXT(I513, "@"), _BaseAbril2026, 4, 0), "")))</f>
        <v/>
      </c>
      <c r="N513" s="585">
        <f>IFERROR(IF(S513="BDI1", TRUNC(M513*(1+$O$18), 2),IF(S513="BDI2", TRUNC(M513*(1+$N$18), 2), "")), "")</f>
        <v/>
      </c>
      <c r="O513" s="586">
        <f>_xlfn.IFS(G513="ETAPA", SUMIFS(ValorTotalComD, Nivel, A513), G513="SUB-ETAPA", SUMIFS(ValorTotalComD, SubNivel, C513), TRUE, T513)</f>
        <v/>
      </c>
      <c r="P513" s="584">
        <f>IF(I513="", "", IFERROR(VLOOKUP(VALUE(I513), _BaseAbril2026, 5, 0), IFERROR(VLOOKUP(TEXT(I513, "@"), _BaseAbril2026, 5, 0), "")))</f>
        <v/>
      </c>
      <c r="Q513" s="585">
        <f>IFERROR(IF(S513="BDI1", TRUNC(P513*(1+$R$18), 2),IF(S513="BDI2", TRUNC(P513*(1+$Q$18), 2), "")), "")</f>
        <v/>
      </c>
      <c r="R513" s="586">
        <f>_xlfn.IFS(G513="ETAPA", SUMIFS(ValorTotalSemD, Nivel, A513), G513="SUB-ETAPA", SUMIFS(ValorTotalSemD, SubNivel, C513), TRUE, U513)</f>
        <v/>
      </c>
      <c r="S513" s="587">
        <f>IF(G513="","",IF(OR(G513="etapa",G513="sub-etapa"),"",OFFSET(MCQ!M$20,ROW(M513)-ROW(M$20),0)))</f>
        <v/>
      </c>
      <c r="T513" s="588">
        <f>IFERROR(TRUNC(L513*N513,2),"")</f>
        <v/>
      </c>
      <c r="U513" s="589">
        <f>IFERROR(TRUNC(L513*Q513,2),"")</f>
        <v/>
      </c>
    </row>
    <row r="514">
      <c r="A514" s="18">
        <f>OFFSET(MCQ!A$20,ROW(A514)-ROW(A$20),0)</f>
        <v/>
      </c>
      <c r="B514" s="18">
        <f>OFFSET(MCQ!B$20,ROW(B514)-ROW(B$20),0)</f>
        <v/>
      </c>
      <c r="C514" s="18">
        <f>OFFSET(MCQ!C$20,ROW(C514)-ROW(C$20),0)</f>
        <v/>
      </c>
      <c r="D514" s="18">
        <f>OFFSET(MCQ!D$20,ROW(D514)-ROW(D$20),0)</f>
        <v/>
      </c>
      <c r="E514" s="18">
        <f>OFFSET(MCQ!E$20,ROW(E514)-ROW(E$20),0)</f>
        <v/>
      </c>
      <c r="F514" s="18" t="n"/>
      <c r="G514" s="233">
        <f>OFFSET(MCQ!G$20,ROW(G514)-ROW(G$20),0)</f>
        <v/>
      </c>
      <c r="H514" s="583">
        <f>IF(G514="","",OFFSET(MCQ!H$20,ROW(H514)-ROW(H$20),0))</f>
        <v/>
      </c>
      <c r="I514" s="24">
        <f>IF(G514="","",IF(OR(G514="etapa",G514="sub-etapa"),"",OFFSET(MCQ!I$20,ROW(I514)-ROW(I$20),0)))</f>
        <v/>
      </c>
      <c r="J514" s="25">
        <f>IF(G514="","",OFFSET(MCQ!J$20,ROW(J514)-ROW(J$20),0))</f>
        <v/>
      </c>
      <c r="K514" s="24">
        <f>IF(G514="","",IF(OR(G514="etapa",G514="sub-etapa"),"",OFFSET(MCQ!K$20,ROW(K514)-ROW(K$20),0)))</f>
        <v/>
      </c>
      <c r="L514" s="26">
        <f>IF(G514="","",IF(OR(G514="etapa",G514="sub-etapa"),"",TRUNC(OFFSET(MCQ!L$20,ROW(L514)-ROW(L$20),0),2)))</f>
        <v/>
      </c>
      <c r="M514" s="584">
        <f>IF(I514="", "", IFERROR(VLOOKUP(VALUE(I514), _BaseAbril2026, 4, 0), IFERROR(VLOOKUP(TEXT(I514, "@"), _BaseAbril2026, 4, 0), "")))</f>
        <v/>
      </c>
      <c r="N514" s="585">
        <f>IFERROR(IF(S514="BDI1", TRUNC(M514*(1+$O$18), 2),IF(S514="BDI2", TRUNC(M514*(1+$N$18), 2), "")), "")</f>
        <v/>
      </c>
      <c r="O514" s="586">
        <f>_xlfn.IFS(G514="ETAPA", SUMIFS(ValorTotalComD, Nivel, A514), G514="SUB-ETAPA", SUMIFS(ValorTotalComD, SubNivel, C514), TRUE, T514)</f>
        <v/>
      </c>
      <c r="P514" s="584">
        <f>IF(I514="", "", IFERROR(VLOOKUP(VALUE(I514), _BaseAbril2026, 5, 0), IFERROR(VLOOKUP(TEXT(I514, "@"), _BaseAbril2026, 5, 0), "")))</f>
        <v/>
      </c>
      <c r="Q514" s="585">
        <f>IFERROR(IF(S514="BDI1", TRUNC(P514*(1+$R$18), 2),IF(S514="BDI2", TRUNC(P514*(1+$Q$18), 2), "")), "")</f>
        <v/>
      </c>
      <c r="R514" s="586">
        <f>_xlfn.IFS(G514="ETAPA", SUMIFS(ValorTotalSemD, Nivel, A514), G514="SUB-ETAPA", SUMIFS(ValorTotalSemD, SubNivel, C514), TRUE, U514)</f>
        <v/>
      </c>
      <c r="S514" s="587">
        <f>IF(G514="","",IF(OR(G514="etapa",G514="sub-etapa"),"",OFFSET(MCQ!M$20,ROW(M514)-ROW(M$20),0)))</f>
        <v/>
      </c>
      <c r="T514" s="588">
        <f>IFERROR(TRUNC(L514*N514,2),"")</f>
        <v/>
      </c>
      <c r="U514" s="589">
        <f>IFERROR(TRUNC(L514*Q514,2),"")</f>
        <v/>
      </c>
    </row>
    <row r="515">
      <c r="A515" s="18">
        <f>OFFSET(MCQ!A$20,ROW(A515)-ROW(A$20),0)</f>
        <v/>
      </c>
      <c r="B515" s="18">
        <f>OFFSET(MCQ!B$20,ROW(B515)-ROW(B$20),0)</f>
        <v/>
      </c>
      <c r="C515" s="18">
        <f>OFFSET(MCQ!C$20,ROW(C515)-ROW(C$20),0)</f>
        <v/>
      </c>
      <c r="D515" s="18">
        <f>OFFSET(MCQ!D$20,ROW(D515)-ROW(D$20),0)</f>
        <v/>
      </c>
      <c r="E515" s="18">
        <f>OFFSET(MCQ!E$20,ROW(E515)-ROW(E$20),0)</f>
        <v/>
      </c>
      <c r="F515" s="18" t="n"/>
      <c r="G515" s="233">
        <f>OFFSET(MCQ!G$20,ROW(G515)-ROW(G$20),0)</f>
        <v/>
      </c>
      <c r="H515" s="583">
        <f>IF(G515="","",OFFSET(MCQ!H$20,ROW(H515)-ROW(H$20),0))</f>
        <v/>
      </c>
      <c r="I515" s="24">
        <f>IF(G515="","",IF(OR(G515="etapa",G515="sub-etapa"),"",OFFSET(MCQ!I$20,ROW(I515)-ROW(I$20),0)))</f>
        <v/>
      </c>
      <c r="J515" s="25">
        <f>IF(G515="","",OFFSET(MCQ!J$20,ROW(J515)-ROW(J$20),0))</f>
        <v/>
      </c>
      <c r="K515" s="24">
        <f>IF(G515="","",IF(OR(G515="etapa",G515="sub-etapa"),"",OFFSET(MCQ!K$20,ROW(K515)-ROW(K$20),0)))</f>
        <v/>
      </c>
      <c r="L515" s="26">
        <f>IF(G515="","",IF(OR(G515="etapa",G515="sub-etapa"),"",TRUNC(OFFSET(MCQ!L$20,ROW(L515)-ROW(L$20),0),2)))</f>
        <v/>
      </c>
      <c r="M515" s="584">
        <f>IF(I515="", "", IFERROR(VLOOKUP(VALUE(I515), _BaseAbril2026, 4, 0), IFERROR(VLOOKUP(TEXT(I515, "@"), _BaseAbril2026, 4, 0), "")))</f>
        <v/>
      </c>
      <c r="N515" s="585">
        <f>IFERROR(IF(S515="BDI1", TRUNC(M515*(1+$O$18), 2),IF(S515="BDI2", TRUNC(M515*(1+$N$18), 2), "")), "")</f>
        <v/>
      </c>
      <c r="O515" s="586">
        <f>_xlfn.IFS(G515="ETAPA", SUMIFS(ValorTotalComD, Nivel, A515), G515="SUB-ETAPA", SUMIFS(ValorTotalComD, SubNivel, C515), TRUE, T515)</f>
        <v/>
      </c>
      <c r="P515" s="584">
        <f>IF(I515="", "", IFERROR(VLOOKUP(VALUE(I515), _BaseAbril2026, 5, 0), IFERROR(VLOOKUP(TEXT(I515, "@"), _BaseAbril2026, 5, 0), "")))</f>
        <v/>
      </c>
      <c r="Q515" s="585">
        <f>IFERROR(IF(S515="BDI1", TRUNC(P515*(1+$R$18), 2),IF(S515="BDI2", TRUNC(P515*(1+$Q$18), 2), "")), "")</f>
        <v/>
      </c>
      <c r="R515" s="586">
        <f>_xlfn.IFS(G515="ETAPA", SUMIFS(ValorTotalSemD, Nivel, A515), G515="SUB-ETAPA", SUMIFS(ValorTotalSemD, SubNivel, C515), TRUE, U515)</f>
        <v/>
      </c>
      <c r="S515" s="587">
        <f>IF(G515="","",IF(OR(G515="etapa",G515="sub-etapa"),"",OFFSET(MCQ!M$20,ROW(M515)-ROW(M$20),0)))</f>
        <v/>
      </c>
      <c r="T515" s="588">
        <f>IFERROR(TRUNC(L515*N515,2),"")</f>
        <v/>
      </c>
      <c r="U515" s="589">
        <f>IFERROR(TRUNC(L515*Q515,2),"")</f>
        <v/>
      </c>
    </row>
    <row r="516">
      <c r="A516" s="18">
        <f>OFFSET(MCQ!A$20,ROW(A516)-ROW(A$20),0)</f>
        <v/>
      </c>
      <c r="B516" s="18">
        <f>OFFSET(MCQ!B$20,ROW(B516)-ROW(B$20),0)</f>
        <v/>
      </c>
      <c r="C516" s="18">
        <f>OFFSET(MCQ!C$20,ROW(C516)-ROW(C$20),0)</f>
        <v/>
      </c>
      <c r="D516" s="18">
        <f>OFFSET(MCQ!D$20,ROW(D516)-ROW(D$20),0)</f>
        <v/>
      </c>
      <c r="E516" s="18">
        <f>OFFSET(MCQ!E$20,ROW(E516)-ROW(E$20),0)</f>
        <v/>
      </c>
      <c r="F516" s="18" t="n"/>
      <c r="G516" s="233">
        <f>OFFSET(MCQ!G$20,ROW(G516)-ROW(G$20),0)</f>
        <v/>
      </c>
      <c r="H516" s="583">
        <f>IF(G516="","",OFFSET(MCQ!H$20,ROW(H516)-ROW(H$20),0))</f>
        <v/>
      </c>
      <c r="I516" s="24">
        <f>IF(G516="","",IF(OR(G516="etapa",G516="sub-etapa"),"",OFFSET(MCQ!I$20,ROW(I516)-ROW(I$20),0)))</f>
        <v/>
      </c>
      <c r="J516" s="25">
        <f>IF(G516="","",OFFSET(MCQ!J$20,ROW(J516)-ROW(J$20),0))</f>
        <v/>
      </c>
      <c r="K516" s="24">
        <f>IF(G516="","",IF(OR(G516="etapa",G516="sub-etapa"),"",OFFSET(MCQ!K$20,ROW(K516)-ROW(K$20),0)))</f>
        <v/>
      </c>
      <c r="L516" s="26">
        <f>IF(G516="","",IF(OR(G516="etapa",G516="sub-etapa"),"",TRUNC(OFFSET(MCQ!L$20,ROW(L516)-ROW(L$20),0),2)))</f>
        <v/>
      </c>
      <c r="M516" s="584">
        <f>IF(I516="", "", IFERROR(VLOOKUP(VALUE(I516), _BaseAbril2026, 4, 0), IFERROR(VLOOKUP(TEXT(I516, "@"), _BaseAbril2026, 4, 0), "")))</f>
        <v/>
      </c>
      <c r="N516" s="585">
        <f>IFERROR(IF(S516="BDI1", TRUNC(M516*(1+$O$18), 2),IF(S516="BDI2", TRUNC(M516*(1+$N$18), 2), "")), "")</f>
        <v/>
      </c>
      <c r="O516" s="586">
        <f>_xlfn.IFS(G516="ETAPA", SUMIFS(ValorTotalComD, Nivel, A516), G516="SUB-ETAPA", SUMIFS(ValorTotalComD, SubNivel, C516), TRUE, T516)</f>
        <v/>
      </c>
      <c r="P516" s="584">
        <f>IF(I516="", "", IFERROR(VLOOKUP(VALUE(I516), _BaseAbril2026, 5, 0), IFERROR(VLOOKUP(TEXT(I516, "@"), _BaseAbril2026, 5, 0), "")))</f>
        <v/>
      </c>
      <c r="Q516" s="585">
        <f>IFERROR(IF(S516="BDI1", TRUNC(P516*(1+$R$18), 2),IF(S516="BDI2", TRUNC(P516*(1+$Q$18), 2), "")), "")</f>
        <v/>
      </c>
      <c r="R516" s="586">
        <f>_xlfn.IFS(G516="ETAPA", SUMIFS(ValorTotalSemD, Nivel, A516), G516="SUB-ETAPA", SUMIFS(ValorTotalSemD, SubNivel, C516), TRUE, U516)</f>
        <v/>
      </c>
      <c r="S516" s="587">
        <f>IF(G516="","",IF(OR(G516="etapa",G516="sub-etapa"),"",OFFSET(MCQ!M$20,ROW(M516)-ROW(M$20),0)))</f>
        <v/>
      </c>
      <c r="T516" s="588">
        <f>IFERROR(TRUNC(L516*N516,2),"")</f>
        <v/>
      </c>
      <c r="U516" s="589">
        <f>IFERROR(TRUNC(L516*Q516,2),"")</f>
        <v/>
      </c>
    </row>
    <row r="517">
      <c r="A517" s="18">
        <f>OFFSET(MCQ!A$20,ROW(A517)-ROW(A$20),0)</f>
        <v/>
      </c>
      <c r="B517" s="18">
        <f>OFFSET(MCQ!B$20,ROW(B517)-ROW(B$20),0)</f>
        <v/>
      </c>
      <c r="C517" s="18">
        <f>OFFSET(MCQ!C$20,ROW(C517)-ROW(C$20),0)</f>
        <v/>
      </c>
      <c r="D517" s="18">
        <f>OFFSET(MCQ!D$20,ROW(D517)-ROW(D$20),0)</f>
        <v/>
      </c>
      <c r="E517" s="18">
        <f>OFFSET(MCQ!E$20,ROW(E517)-ROW(E$20),0)</f>
        <v/>
      </c>
      <c r="F517" s="18" t="n"/>
      <c r="G517" s="233">
        <f>OFFSET(MCQ!G$20,ROW(G517)-ROW(G$20),0)</f>
        <v/>
      </c>
      <c r="H517" s="583">
        <f>IF(G517="","",OFFSET(MCQ!H$20,ROW(H517)-ROW(H$20),0))</f>
        <v/>
      </c>
      <c r="I517" s="24">
        <f>IF(G517="","",IF(OR(G517="etapa",G517="sub-etapa"),"",OFFSET(MCQ!I$20,ROW(I517)-ROW(I$20),0)))</f>
        <v/>
      </c>
      <c r="J517" s="25">
        <f>IF(G517="","",OFFSET(MCQ!J$20,ROW(J517)-ROW(J$20),0))</f>
        <v/>
      </c>
      <c r="K517" s="24">
        <f>IF(G517="","",IF(OR(G517="etapa",G517="sub-etapa"),"",OFFSET(MCQ!K$20,ROW(K517)-ROW(K$20),0)))</f>
        <v/>
      </c>
      <c r="L517" s="26">
        <f>IF(G517="","",IF(OR(G517="etapa",G517="sub-etapa"),"",TRUNC(OFFSET(MCQ!L$20,ROW(L517)-ROW(L$20),0),2)))</f>
        <v/>
      </c>
      <c r="M517" s="584">
        <f>IF(I517="", "", IFERROR(VLOOKUP(VALUE(I517), _BaseAbril2026, 4, 0), IFERROR(VLOOKUP(TEXT(I517, "@"), _BaseAbril2026, 4, 0), "")))</f>
        <v/>
      </c>
      <c r="N517" s="585">
        <f>IFERROR(IF(S517="BDI1", TRUNC(M517*(1+$O$18), 2),IF(S517="BDI2", TRUNC(M517*(1+$N$18), 2), "")), "")</f>
        <v/>
      </c>
      <c r="O517" s="586">
        <f>_xlfn.IFS(G517="ETAPA", SUMIFS(ValorTotalComD, Nivel, A517), G517="SUB-ETAPA", SUMIFS(ValorTotalComD, SubNivel, C517), TRUE, T517)</f>
        <v/>
      </c>
      <c r="P517" s="584">
        <f>IF(I517="", "", IFERROR(VLOOKUP(VALUE(I517), _BaseAbril2026, 5, 0), IFERROR(VLOOKUP(TEXT(I517, "@"), _BaseAbril2026, 5, 0), "")))</f>
        <v/>
      </c>
      <c r="Q517" s="585">
        <f>IFERROR(IF(S517="BDI1", TRUNC(P517*(1+$R$18), 2),IF(S517="BDI2", TRUNC(P517*(1+$Q$18), 2), "")), "")</f>
        <v/>
      </c>
      <c r="R517" s="586">
        <f>_xlfn.IFS(G517="ETAPA", SUMIFS(ValorTotalSemD, Nivel, A517), G517="SUB-ETAPA", SUMIFS(ValorTotalSemD, SubNivel, C517), TRUE, U517)</f>
        <v/>
      </c>
      <c r="S517" s="587">
        <f>IF(G517="","",IF(OR(G517="etapa",G517="sub-etapa"),"",OFFSET(MCQ!M$20,ROW(M517)-ROW(M$20),0)))</f>
        <v/>
      </c>
      <c r="T517" s="588">
        <f>IFERROR(TRUNC(L517*N517,2),"")</f>
        <v/>
      </c>
      <c r="U517" s="589">
        <f>IFERROR(TRUNC(L517*Q517,2),"")</f>
        <v/>
      </c>
    </row>
    <row r="518">
      <c r="A518" s="18">
        <f>OFFSET(MCQ!A$20,ROW(A518)-ROW(A$20),0)</f>
        <v/>
      </c>
      <c r="B518" s="18">
        <f>OFFSET(MCQ!B$20,ROW(B518)-ROW(B$20),0)</f>
        <v/>
      </c>
      <c r="C518" s="18">
        <f>OFFSET(MCQ!C$20,ROW(C518)-ROW(C$20),0)</f>
        <v/>
      </c>
      <c r="D518" s="18">
        <f>OFFSET(MCQ!D$20,ROW(D518)-ROW(D$20),0)</f>
        <v/>
      </c>
      <c r="E518" s="18">
        <f>OFFSET(MCQ!E$20,ROW(E518)-ROW(E$20),0)</f>
        <v/>
      </c>
      <c r="F518" s="18" t="n"/>
      <c r="G518" s="233">
        <f>OFFSET(MCQ!G$20,ROW(G518)-ROW(G$20),0)</f>
        <v/>
      </c>
      <c r="H518" s="583">
        <f>IF(G518="","",OFFSET(MCQ!H$20,ROW(H518)-ROW(H$20),0))</f>
        <v/>
      </c>
      <c r="I518" s="24">
        <f>IF(G518="","",IF(OR(G518="etapa",G518="sub-etapa"),"",OFFSET(MCQ!I$20,ROW(I518)-ROW(I$20),0)))</f>
        <v/>
      </c>
      <c r="J518" s="25">
        <f>IF(G518="","",OFFSET(MCQ!J$20,ROW(J518)-ROW(J$20),0))</f>
        <v/>
      </c>
      <c r="K518" s="24">
        <f>IF(G518="","",IF(OR(G518="etapa",G518="sub-etapa"),"",OFFSET(MCQ!K$20,ROW(K518)-ROW(K$20),0)))</f>
        <v/>
      </c>
      <c r="L518" s="26">
        <f>IF(G518="","",IF(OR(G518="etapa",G518="sub-etapa"),"",TRUNC(OFFSET(MCQ!L$20,ROW(L518)-ROW(L$20),0),2)))</f>
        <v/>
      </c>
      <c r="M518" s="584">
        <f>IF(I518="", "", IFERROR(VLOOKUP(VALUE(I518), _BaseAbril2026, 4, 0), IFERROR(VLOOKUP(TEXT(I518, "@"), _BaseAbril2026, 4, 0), "")))</f>
        <v/>
      </c>
      <c r="N518" s="585">
        <f>IFERROR(IF(S518="BDI1", TRUNC(M518*(1+$O$18), 2),IF(S518="BDI2", TRUNC(M518*(1+$N$18), 2), "")), "")</f>
        <v/>
      </c>
      <c r="O518" s="586">
        <f>_xlfn.IFS(G518="ETAPA", SUMIFS(ValorTotalComD, Nivel, A518), G518="SUB-ETAPA", SUMIFS(ValorTotalComD, SubNivel, C518), TRUE, T518)</f>
        <v/>
      </c>
      <c r="P518" s="584">
        <f>IF(I518="", "", IFERROR(VLOOKUP(VALUE(I518), _BaseAbril2026, 5, 0), IFERROR(VLOOKUP(TEXT(I518, "@"), _BaseAbril2026, 5, 0), "")))</f>
        <v/>
      </c>
      <c r="Q518" s="585">
        <f>IFERROR(IF(S518="BDI1", TRUNC(P518*(1+$R$18), 2),IF(S518="BDI2", TRUNC(P518*(1+$Q$18), 2), "")), "")</f>
        <v/>
      </c>
      <c r="R518" s="586">
        <f>_xlfn.IFS(G518="ETAPA", SUMIFS(ValorTotalSemD, Nivel, A518), G518="SUB-ETAPA", SUMIFS(ValorTotalSemD, SubNivel, C518), TRUE, U518)</f>
        <v/>
      </c>
      <c r="S518" s="587">
        <f>IF(G518="","",IF(OR(G518="etapa",G518="sub-etapa"),"",OFFSET(MCQ!M$20,ROW(M518)-ROW(M$20),0)))</f>
        <v/>
      </c>
      <c r="T518" s="588">
        <f>IFERROR(TRUNC(L518*N518,2),"")</f>
        <v/>
      </c>
      <c r="U518" s="589">
        <f>IFERROR(TRUNC(L518*Q518,2),"")</f>
        <v/>
      </c>
    </row>
    <row r="519">
      <c r="A519" s="18">
        <f>OFFSET(MCQ!A$20,ROW(A519)-ROW(A$20),0)</f>
        <v/>
      </c>
      <c r="B519" s="18">
        <f>OFFSET(MCQ!B$20,ROW(B519)-ROW(B$20),0)</f>
        <v/>
      </c>
      <c r="C519" s="18">
        <f>OFFSET(MCQ!C$20,ROW(C519)-ROW(C$20),0)</f>
        <v/>
      </c>
      <c r="D519" s="18">
        <f>OFFSET(MCQ!D$20,ROW(D519)-ROW(D$20),0)</f>
        <v/>
      </c>
      <c r="E519" s="18">
        <f>OFFSET(MCQ!E$20,ROW(E519)-ROW(E$20),0)</f>
        <v/>
      </c>
      <c r="F519" s="18" t="n"/>
      <c r="G519" s="233">
        <f>OFFSET(MCQ!G$20,ROW(G519)-ROW(G$20),0)</f>
        <v/>
      </c>
      <c r="H519" s="583">
        <f>IF(G519="","",OFFSET(MCQ!H$20,ROW(H519)-ROW(H$20),0))</f>
        <v/>
      </c>
      <c r="I519" s="24">
        <f>IF(G519="","",IF(OR(G519="etapa",G519="sub-etapa"),"",OFFSET(MCQ!I$20,ROW(I519)-ROW(I$20),0)))</f>
        <v/>
      </c>
      <c r="J519" s="25">
        <f>IF(G519="","",OFFSET(MCQ!J$20,ROW(J519)-ROW(J$20),0))</f>
        <v/>
      </c>
      <c r="K519" s="24">
        <f>IF(G519="","",IF(OR(G519="etapa",G519="sub-etapa"),"",OFFSET(MCQ!K$20,ROW(K519)-ROW(K$20),0)))</f>
        <v/>
      </c>
      <c r="L519" s="26">
        <f>IF(G519="","",IF(OR(G519="etapa",G519="sub-etapa"),"",TRUNC(OFFSET(MCQ!L$20,ROW(L519)-ROW(L$20),0),2)))</f>
        <v/>
      </c>
      <c r="M519" s="584">
        <f>IF(I519="", "", IFERROR(VLOOKUP(VALUE(I519), _BaseAbril2026, 4, 0), IFERROR(VLOOKUP(TEXT(I519, "@"), _BaseAbril2026, 4, 0), "")))</f>
        <v/>
      </c>
      <c r="N519" s="585">
        <f>IFERROR(IF(S519="BDI1", TRUNC(M519*(1+$O$18), 2),IF(S519="BDI2", TRUNC(M519*(1+$N$18), 2), "")), "")</f>
        <v/>
      </c>
      <c r="O519" s="586">
        <f>_xlfn.IFS(G519="ETAPA", SUMIFS(ValorTotalComD, Nivel, A519), G519="SUB-ETAPA", SUMIFS(ValorTotalComD, SubNivel, C519), TRUE, T519)</f>
        <v/>
      </c>
      <c r="P519" s="584">
        <f>IF(I519="", "", IFERROR(VLOOKUP(VALUE(I519), _BaseAbril2026, 5, 0), IFERROR(VLOOKUP(TEXT(I519, "@"), _BaseAbril2026, 5, 0), "")))</f>
        <v/>
      </c>
      <c r="Q519" s="585">
        <f>IFERROR(IF(S519="BDI1", TRUNC(P519*(1+$R$18), 2),IF(S519="BDI2", TRUNC(P519*(1+$Q$18), 2), "")), "")</f>
        <v/>
      </c>
      <c r="R519" s="586">
        <f>_xlfn.IFS(G519="ETAPA", SUMIFS(ValorTotalSemD, Nivel, A519), G519="SUB-ETAPA", SUMIFS(ValorTotalSemD, SubNivel, C519), TRUE, U519)</f>
        <v/>
      </c>
      <c r="S519" s="587">
        <f>IF(G519="","",IF(OR(G519="etapa",G519="sub-etapa"),"",OFFSET(MCQ!M$20,ROW(M519)-ROW(M$20),0)))</f>
        <v/>
      </c>
      <c r="T519" s="588">
        <f>IFERROR(TRUNC(L519*N519,2),"")</f>
        <v/>
      </c>
      <c r="U519" s="589">
        <f>IFERROR(TRUNC(L519*Q519,2),"")</f>
        <v/>
      </c>
    </row>
    <row r="520">
      <c r="A520" s="18">
        <f>OFFSET(MCQ!A$20,ROW(A520)-ROW(A$20),0)</f>
        <v/>
      </c>
      <c r="B520" s="18">
        <f>OFFSET(MCQ!B$20,ROW(B520)-ROW(B$20),0)</f>
        <v/>
      </c>
      <c r="C520" s="18">
        <f>OFFSET(MCQ!C$20,ROW(C520)-ROW(C$20),0)</f>
        <v/>
      </c>
      <c r="D520" s="18">
        <f>OFFSET(MCQ!D$20,ROW(D520)-ROW(D$20),0)</f>
        <v/>
      </c>
      <c r="E520" s="18">
        <f>OFFSET(MCQ!E$20,ROW(E520)-ROW(E$20),0)</f>
        <v/>
      </c>
      <c r="F520" s="18" t="n"/>
      <c r="G520" s="233">
        <f>OFFSET(MCQ!G$20,ROW(G520)-ROW(G$20),0)</f>
        <v/>
      </c>
      <c r="H520" s="583">
        <f>IF(G520="","",OFFSET(MCQ!H$20,ROW(H520)-ROW(H$20),0))</f>
        <v/>
      </c>
      <c r="I520" s="24">
        <f>IF(G520="","",IF(OR(G520="etapa",G520="sub-etapa"),"",OFFSET(MCQ!I$20,ROW(I520)-ROW(I$20),0)))</f>
        <v/>
      </c>
      <c r="J520" s="25">
        <f>IF(G520="","",OFFSET(MCQ!J$20,ROW(J520)-ROW(J$20),0))</f>
        <v/>
      </c>
      <c r="K520" s="24">
        <f>IF(G520="","",IF(OR(G520="etapa",G520="sub-etapa"),"",OFFSET(MCQ!K$20,ROW(K520)-ROW(K$20),0)))</f>
        <v/>
      </c>
      <c r="L520" s="26">
        <f>IF(G520="","",IF(OR(G520="etapa",G520="sub-etapa"),"",TRUNC(OFFSET(MCQ!L$20,ROW(L520)-ROW(L$20),0),2)))</f>
        <v/>
      </c>
      <c r="M520" s="584">
        <f>IF(I520="", "", IFERROR(VLOOKUP(VALUE(I520), _BaseAbril2026, 4, 0), IFERROR(VLOOKUP(TEXT(I520, "@"), _BaseAbril2026, 4, 0), "")))</f>
        <v/>
      </c>
      <c r="N520" s="585">
        <f>IFERROR(IF(S520="BDI1", TRUNC(M520*(1+$O$18), 2),IF(S520="BDI2", TRUNC(M520*(1+$N$18), 2), "")), "")</f>
        <v/>
      </c>
      <c r="O520" s="586">
        <f>_xlfn.IFS(G520="ETAPA", SUMIFS(ValorTotalComD, Nivel, A520), G520="SUB-ETAPA", SUMIFS(ValorTotalComD, SubNivel, C520), TRUE, T520)</f>
        <v/>
      </c>
      <c r="P520" s="584">
        <f>IF(I520="", "", IFERROR(VLOOKUP(VALUE(I520), _BaseAbril2026, 5, 0), IFERROR(VLOOKUP(TEXT(I520, "@"), _BaseAbril2026, 5, 0), "")))</f>
        <v/>
      </c>
      <c r="Q520" s="585">
        <f>IFERROR(IF(S520="BDI1", TRUNC(P520*(1+$R$18), 2),IF(S520="BDI2", TRUNC(P520*(1+$Q$18), 2), "")), "")</f>
        <v/>
      </c>
      <c r="R520" s="586">
        <f>_xlfn.IFS(G520="ETAPA", SUMIFS(ValorTotalSemD, Nivel, A520), G520="SUB-ETAPA", SUMIFS(ValorTotalSemD, SubNivel, C520), TRUE, U520)</f>
        <v/>
      </c>
      <c r="S520" s="587">
        <f>IF(G520="","",IF(OR(G520="etapa",G520="sub-etapa"),"",OFFSET(MCQ!M$20,ROW(M520)-ROW(M$20),0)))</f>
        <v/>
      </c>
      <c r="T520" s="588">
        <f>IFERROR(TRUNC(L520*N520,2),"")</f>
        <v/>
      </c>
      <c r="U520" s="589">
        <f>IFERROR(TRUNC(L520*Q520,2),"")</f>
        <v/>
      </c>
    </row>
    <row r="521">
      <c r="A521" s="18">
        <f>OFFSET(MCQ!A$20,ROW(A521)-ROW(A$20),0)</f>
        <v/>
      </c>
      <c r="B521" s="18">
        <f>OFFSET(MCQ!B$20,ROW(B521)-ROW(B$20),0)</f>
        <v/>
      </c>
      <c r="C521" s="18">
        <f>OFFSET(MCQ!C$20,ROW(C521)-ROW(C$20),0)</f>
        <v/>
      </c>
      <c r="D521" s="18">
        <f>OFFSET(MCQ!D$20,ROW(D521)-ROW(D$20),0)</f>
        <v/>
      </c>
      <c r="E521" s="18">
        <f>OFFSET(MCQ!E$20,ROW(E521)-ROW(E$20),0)</f>
        <v/>
      </c>
      <c r="F521" s="18" t="n"/>
      <c r="G521" s="233">
        <f>OFFSET(MCQ!G$20,ROW(G521)-ROW(G$20),0)</f>
        <v/>
      </c>
      <c r="H521" s="583">
        <f>IF(G521="","",OFFSET(MCQ!H$20,ROW(H521)-ROW(H$20),0))</f>
        <v/>
      </c>
      <c r="I521" s="24">
        <f>IF(G521="","",IF(OR(G521="etapa",G521="sub-etapa"),"",OFFSET(MCQ!I$20,ROW(I521)-ROW(I$20),0)))</f>
        <v/>
      </c>
      <c r="J521" s="25">
        <f>IF(G521="","",OFFSET(MCQ!J$20,ROW(J521)-ROW(J$20),0))</f>
        <v/>
      </c>
      <c r="K521" s="24">
        <f>IF(G521="","",IF(OR(G521="etapa",G521="sub-etapa"),"",OFFSET(MCQ!K$20,ROW(K521)-ROW(K$20),0)))</f>
        <v/>
      </c>
      <c r="L521" s="26">
        <f>IF(G521="","",IF(OR(G521="etapa",G521="sub-etapa"),"",TRUNC(OFFSET(MCQ!L$20,ROW(L521)-ROW(L$20),0),2)))</f>
        <v/>
      </c>
      <c r="M521" s="584">
        <f>IF(I521="", "", IFERROR(VLOOKUP(VALUE(I521), _BaseAbril2026, 4, 0), IFERROR(VLOOKUP(TEXT(I521, "@"), _BaseAbril2026, 4, 0), "")))</f>
        <v/>
      </c>
      <c r="N521" s="585">
        <f>IFERROR(IF(S521="BDI1", TRUNC(M521*(1+$O$18), 2),IF(S521="BDI2", TRUNC(M521*(1+$N$18), 2), "")), "")</f>
        <v/>
      </c>
      <c r="O521" s="586">
        <f>_xlfn.IFS(G521="ETAPA", SUMIFS(ValorTotalComD, Nivel, A521), G521="SUB-ETAPA", SUMIFS(ValorTotalComD, SubNivel, C521), TRUE, T521)</f>
        <v/>
      </c>
      <c r="P521" s="584">
        <f>IF(I521="", "", IFERROR(VLOOKUP(VALUE(I521), _BaseAbril2026, 5, 0), IFERROR(VLOOKUP(TEXT(I521, "@"), _BaseAbril2026, 5, 0), "")))</f>
        <v/>
      </c>
      <c r="Q521" s="585">
        <f>IFERROR(IF(S521="BDI1", TRUNC(P521*(1+$R$18), 2),IF(S521="BDI2", TRUNC(P521*(1+$Q$18), 2), "")), "")</f>
        <v/>
      </c>
      <c r="R521" s="586">
        <f>_xlfn.IFS(G521="ETAPA", SUMIFS(ValorTotalSemD, Nivel, A521), G521="SUB-ETAPA", SUMIFS(ValorTotalSemD, SubNivel, C521), TRUE, U521)</f>
        <v/>
      </c>
      <c r="S521" s="587">
        <f>IF(G521="","",IF(OR(G521="etapa",G521="sub-etapa"),"",OFFSET(MCQ!M$20,ROW(M521)-ROW(M$20),0)))</f>
        <v/>
      </c>
      <c r="T521" s="588">
        <f>IFERROR(TRUNC(L521*N521,2),"")</f>
        <v/>
      </c>
      <c r="U521" s="589">
        <f>IFERROR(TRUNC(L521*Q521,2),"")</f>
        <v/>
      </c>
    </row>
    <row r="522">
      <c r="A522" s="18">
        <f>OFFSET(MCQ!A$20,ROW(A522)-ROW(A$20),0)</f>
        <v/>
      </c>
      <c r="B522" s="18">
        <f>OFFSET(MCQ!B$20,ROW(B522)-ROW(B$20),0)</f>
        <v/>
      </c>
      <c r="C522" s="18">
        <f>OFFSET(MCQ!C$20,ROW(C522)-ROW(C$20),0)</f>
        <v/>
      </c>
      <c r="D522" s="18">
        <f>OFFSET(MCQ!D$20,ROW(D522)-ROW(D$20),0)</f>
        <v/>
      </c>
      <c r="E522" s="18">
        <f>OFFSET(MCQ!E$20,ROW(E522)-ROW(E$20),0)</f>
        <v/>
      </c>
      <c r="F522" s="18" t="n"/>
      <c r="G522" s="233">
        <f>OFFSET(MCQ!G$20,ROW(G522)-ROW(G$20),0)</f>
        <v/>
      </c>
      <c r="H522" s="583">
        <f>IF(G522="","",OFFSET(MCQ!H$20,ROW(H522)-ROW(H$20),0))</f>
        <v/>
      </c>
      <c r="I522" s="24">
        <f>IF(G522="","",IF(OR(G522="etapa",G522="sub-etapa"),"",OFFSET(MCQ!I$20,ROW(I522)-ROW(I$20),0)))</f>
        <v/>
      </c>
      <c r="J522" s="25">
        <f>IF(G522="","",OFFSET(MCQ!J$20,ROW(J522)-ROW(J$20),0))</f>
        <v/>
      </c>
      <c r="K522" s="24">
        <f>IF(G522="","",IF(OR(G522="etapa",G522="sub-etapa"),"",OFFSET(MCQ!K$20,ROW(K522)-ROW(K$20),0)))</f>
        <v/>
      </c>
      <c r="L522" s="26">
        <f>IF(G522="","",IF(OR(G522="etapa",G522="sub-etapa"),"",TRUNC(OFFSET(MCQ!L$20,ROW(L522)-ROW(L$20),0),2)))</f>
        <v/>
      </c>
      <c r="M522" s="584">
        <f>IF(I522="", "", IFERROR(VLOOKUP(VALUE(I522), _BaseAbril2026, 4, 0), IFERROR(VLOOKUP(TEXT(I522, "@"), _BaseAbril2026, 4, 0), "")))</f>
        <v/>
      </c>
      <c r="N522" s="585">
        <f>IFERROR(IF(S522="BDI1", TRUNC(M522*(1+$O$18), 2),IF(S522="BDI2", TRUNC(M522*(1+$N$18), 2), "")), "")</f>
        <v/>
      </c>
      <c r="O522" s="586">
        <f>_xlfn.IFS(G522="ETAPA", SUMIFS(ValorTotalComD, Nivel, A522), G522="SUB-ETAPA", SUMIFS(ValorTotalComD, SubNivel, C522), TRUE, T522)</f>
        <v/>
      </c>
      <c r="P522" s="584">
        <f>IF(I522="", "", IFERROR(VLOOKUP(VALUE(I522), _BaseAbril2026, 5, 0), IFERROR(VLOOKUP(TEXT(I522, "@"), _BaseAbril2026, 5, 0), "")))</f>
        <v/>
      </c>
      <c r="Q522" s="585">
        <f>IFERROR(IF(S522="BDI1", TRUNC(P522*(1+$R$18), 2),IF(S522="BDI2", TRUNC(P522*(1+$Q$18), 2), "")), "")</f>
        <v/>
      </c>
      <c r="R522" s="586">
        <f>_xlfn.IFS(G522="ETAPA", SUMIFS(ValorTotalSemD, Nivel, A522), G522="SUB-ETAPA", SUMIFS(ValorTotalSemD, SubNivel, C522), TRUE, U522)</f>
        <v/>
      </c>
      <c r="S522" s="587">
        <f>IF(G522="","",IF(OR(G522="etapa",G522="sub-etapa"),"",OFFSET(MCQ!M$20,ROW(M522)-ROW(M$20),0)))</f>
        <v/>
      </c>
      <c r="T522" s="588">
        <f>IFERROR(TRUNC(L522*N522,2),"")</f>
        <v/>
      </c>
      <c r="U522" s="589">
        <f>IFERROR(TRUNC(L522*Q522,2),"")</f>
        <v/>
      </c>
    </row>
    <row r="523">
      <c r="A523" s="18">
        <f>OFFSET(MCQ!A$20,ROW(A523)-ROW(A$20),0)</f>
        <v/>
      </c>
      <c r="B523" s="18">
        <f>OFFSET(MCQ!B$20,ROW(B523)-ROW(B$20),0)</f>
        <v/>
      </c>
      <c r="C523" s="18">
        <f>OFFSET(MCQ!C$20,ROW(C523)-ROW(C$20),0)</f>
        <v/>
      </c>
      <c r="D523" s="18">
        <f>OFFSET(MCQ!D$20,ROW(D523)-ROW(D$20),0)</f>
        <v/>
      </c>
      <c r="E523" s="18">
        <f>OFFSET(MCQ!E$20,ROW(E523)-ROW(E$20),0)</f>
        <v/>
      </c>
      <c r="F523" s="18" t="n"/>
      <c r="G523" s="233">
        <f>OFFSET(MCQ!G$20,ROW(G523)-ROW(G$20),0)</f>
        <v/>
      </c>
      <c r="H523" s="583">
        <f>IF(G523="","",OFFSET(MCQ!H$20,ROW(H523)-ROW(H$20),0))</f>
        <v/>
      </c>
      <c r="I523" s="24">
        <f>IF(G523="","",IF(OR(G523="etapa",G523="sub-etapa"),"",OFFSET(MCQ!I$20,ROW(I523)-ROW(I$20),0)))</f>
        <v/>
      </c>
      <c r="J523" s="25">
        <f>IF(G523="","",OFFSET(MCQ!J$20,ROW(J523)-ROW(J$20),0))</f>
        <v/>
      </c>
      <c r="K523" s="24">
        <f>IF(G523="","",IF(OR(G523="etapa",G523="sub-etapa"),"",OFFSET(MCQ!K$20,ROW(K523)-ROW(K$20),0)))</f>
        <v/>
      </c>
      <c r="L523" s="26">
        <f>IF(G523="","",IF(OR(G523="etapa",G523="sub-etapa"),"",TRUNC(OFFSET(MCQ!L$20,ROW(L523)-ROW(L$20),0),2)))</f>
        <v/>
      </c>
      <c r="M523" s="584">
        <f>IF(I523="", "", IFERROR(VLOOKUP(VALUE(I523), _BaseAbril2026, 4, 0), IFERROR(VLOOKUP(TEXT(I523, "@"), _BaseAbril2026, 4, 0), "")))</f>
        <v/>
      </c>
      <c r="N523" s="585">
        <f>IFERROR(IF(S523="BDI1", TRUNC(M523*(1+$O$18), 2),IF(S523="BDI2", TRUNC(M523*(1+$N$18), 2), "")), "")</f>
        <v/>
      </c>
      <c r="O523" s="586">
        <f>_xlfn.IFS(G523="ETAPA", SUMIFS(ValorTotalComD, Nivel, A523), G523="SUB-ETAPA", SUMIFS(ValorTotalComD, SubNivel, C523), TRUE, T523)</f>
        <v/>
      </c>
      <c r="P523" s="584">
        <f>IF(I523="", "", IFERROR(VLOOKUP(VALUE(I523), _BaseAbril2026, 5, 0), IFERROR(VLOOKUP(TEXT(I523, "@"), _BaseAbril2026, 5, 0), "")))</f>
        <v/>
      </c>
      <c r="Q523" s="585">
        <f>IFERROR(IF(S523="BDI1", TRUNC(P523*(1+$R$18), 2),IF(S523="BDI2", TRUNC(P523*(1+$Q$18), 2), "")), "")</f>
        <v/>
      </c>
      <c r="R523" s="586">
        <f>_xlfn.IFS(G523="ETAPA", SUMIFS(ValorTotalSemD, Nivel, A523), G523="SUB-ETAPA", SUMIFS(ValorTotalSemD, SubNivel, C523), TRUE, U523)</f>
        <v/>
      </c>
      <c r="S523" s="587">
        <f>IF(G523="","",IF(OR(G523="etapa",G523="sub-etapa"),"",OFFSET(MCQ!M$20,ROW(M523)-ROW(M$20),0)))</f>
        <v/>
      </c>
      <c r="T523" s="588">
        <f>IFERROR(TRUNC(L523*N523,2),"")</f>
        <v/>
      </c>
      <c r="U523" s="589">
        <f>IFERROR(TRUNC(L523*Q523,2),"")</f>
        <v/>
      </c>
    </row>
    <row r="524">
      <c r="A524" s="18">
        <f>OFFSET(MCQ!A$20,ROW(A524)-ROW(A$20),0)</f>
        <v/>
      </c>
      <c r="B524" s="18">
        <f>OFFSET(MCQ!B$20,ROW(B524)-ROW(B$20),0)</f>
        <v/>
      </c>
      <c r="C524" s="18">
        <f>OFFSET(MCQ!C$20,ROW(C524)-ROW(C$20),0)</f>
        <v/>
      </c>
      <c r="D524" s="18">
        <f>OFFSET(MCQ!D$20,ROW(D524)-ROW(D$20),0)</f>
        <v/>
      </c>
      <c r="E524" s="18">
        <f>OFFSET(MCQ!E$20,ROW(E524)-ROW(E$20),0)</f>
        <v/>
      </c>
      <c r="F524" s="18" t="n"/>
      <c r="G524" s="233">
        <f>OFFSET(MCQ!G$20,ROW(G524)-ROW(G$20),0)</f>
        <v/>
      </c>
      <c r="H524" s="583">
        <f>IF(G524="","",OFFSET(MCQ!H$20,ROW(H524)-ROW(H$20),0))</f>
        <v/>
      </c>
      <c r="I524" s="24">
        <f>IF(G524="","",IF(OR(G524="etapa",G524="sub-etapa"),"",OFFSET(MCQ!I$20,ROW(I524)-ROW(I$20),0)))</f>
        <v/>
      </c>
      <c r="J524" s="25">
        <f>IF(G524="","",OFFSET(MCQ!J$20,ROW(J524)-ROW(J$20),0))</f>
        <v/>
      </c>
      <c r="K524" s="24">
        <f>IF(G524="","",IF(OR(G524="etapa",G524="sub-etapa"),"",OFFSET(MCQ!K$20,ROW(K524)-ROW(K$20),0)))</f>
        <v/>
      </c>
      <c r="L524" s="26">
        <f>IF(G524="","",IF(OR(G524="etapa",G524="sub-etapa"),"",TRUNC(OFFSET(MCQ!L$20,ROW(L524)-ROW(L$20),0),2)))</f>
        <v/>
      </c>
      <c r="M524" s="584">
        <f>IF(I524="", "", IFERROR(VLOOKUP(VALUE(I524), _BaseAbril2026, 4, 0), IFERROR(VLOOKUP(TEXT(I524, "@"), _BaseAbril2026, 4, 0), "")))</f>
        <v/>
      </c>
      <c r="N524" s="585">
        <f>IFERROR(IF(S524="BDI1", TRUNC(M524*(1+$O$18), 2),IF(S524="BDI2", TRUNC(M524*(1+$N$18), 2), "")), "")</f>
        <v/>
      </c>
      <c r="O524" s="586">
        <f>_xlfn.IFS(G524="ETAPA", SUMIFS(ValorTotalComD, Nivel, A524), G524="SUB-ETAPA", SUMIFS(ValorTotalComD, SubNivel, C524), TRUE, T524)</f>
        <v/>
      </c>
      <c r="P524" s="584">
        <f>IF(I524="", "", IFERROR(VLOOKUP(VALUE(I524), _BaseAbril2026, 5, 0), IFERROR(VLOOKUP(TEXT(I524, "@"), _BaseAbril2026, 5, 0), "")))</f>
        <v/>
      </c>
      <c r="Q524" s="585">
        <f>IFERROR(IF(S524="BDI1", TRUNC(P524*(1+$R$18), 2),IF(S524="BDI2", TRUNC(P524*(1+$Q$18), 2), "")), "")</f>
        <v/>
      </c>
      <c r="R524" s="586">
        <f>_xlfn.IFS(G524="ETAPA", SUMIFS(ValorTotalSemD, Nivel, A524), G524="SUB-ETAPA", SUMIFS(ValorTotalSemD, SubNivel, C524), TRUE, U524)</f>
        <v/>
      </c>
      <c r="S524" s="587">
        <f>IF(G524="","",IF(OR(G524="etapa",G524="sub-etapa"),"",OFFSET(MCQ!M$20,ROW(M524)-ROW(M$20),0)))</f>
        <v/>
      </c>
      <c r="T524" s="588">
        <f>IFERROR(TRUNC(L524*N524,2),"")</f>
        <v/>
      </c>
      <c r="U524" s="589">
        <f>IFERROR(TRUNC(L524*Q524,2),"")</f>
        <v/>
      </c>
    </row>
    <row r="525">
      <c r="A525" s="18">
        <f>OFFSET(MCQ!A$20,ROW(A525)-ROW(A$20),0)</f>
        <v/>
      </c>
      <c r="B525" s="18">
        <f>OFFSET(MCQ!B$20,ROW(B525)-ROW(B$20),0)</f>
        <v/>
      </c>
      <c r="C525" s="18">
        <f>OFFSET(MCQ!C$20,ROW(C525)-ROW(C$20),0)</f>
        <v/>
      </c>
      <c r="D525" s="18">
        <f>OFFSET(MCQ!D$20,ROW(D525)-ROW(D$20),0)</f>
        <v/>
      </c>
      <c r="E525" s="18">
        <f>OFFSET(MCQ!E$20,ROW(E525)-ROW(E$20),0)</f>
        <v/>
      </c>
      <c r="F525" s="18" t="n"/>
      <c r="G525" s="233">
        <f>OFFSET(MCQ!G$20,ROW(G525)-ROW(G$20),0)</f>
        <v/>
      </c>
      <c r="H525" s="583">
        <f>IF(G525="","",OFFSET(MCQ!H$20,ROW(H525)-ROW(H$20),0))</f>
        <v/>
      </c>
      <c r="I525" s="24">
        <f>IF(G525="","",IF(OR(G525="etapa",G525="sub-etapa"),"",OFFSET(MCQ!I$20,ROW(I525)-ROW(I$20),0)))</f>
        <v/>
      </c>
      <c r="J525" s="25">
        <f>IF(G525="","",OFFSET(MCQ!J$20,ROW(J525)-ROW(J$20),0))</f>
        <v/>
      </c>
      <c r="K525" s="24">
        <f>IF(G525="","",IF(OR(G525="etapa",G525="sub-etapa"),"",OFFSET(MCQ!K$20,ROW(K525)-ROW(K$20),0)))</f>
        <v/>
      </c>
      <c r="L525" s="26">
        <f>IF(G525="","",IF(OR(G525="etapa",G525="sub-etapa"),"",TRUNC(OFFSET(MCQ!L$20,ROW(L525)-ROW(L$20),0),2)))</f>
        <v/>
      </c>
      <c r="M525" s="584">
        <f>IF(I525="", "", IFERROR(VLOOKUP(VALUE(I525), _BaseAbril2026, 4, 0), IFERROR(VLOOKUP(TEXT(I525, "@"), _BaseAbril2026, 4, 0), "")))</f>
        <v/>
      </c>
      <c r="N525" s="585">
        <f>IFERROR(IF(S525="BDI1", TRUNC(M525*(1+$O$18), 2),IF(S525="BDI2", TRUNC(M525*(1+$N$18), 2), "")), "")</f>
        <v/>
      </c>
      <c r="O525" s="586">
        <f>_xlfn.IFS(G525="ETAPA", SUMIFS(ValorTotalComD, Nivel, A525), G525="SUB-ETAPA", SUMIFS(ValorTotalComD, SubNivel, C525), TRUE, T525)</f>
        <v/>
      </c>
      <c r="P525" s="584">
        <f>IF(I525="", "", IFERROR(VLOOKUP(VALUE(I525), _BaseAbril2026, 5, 0), IFERROR(VLOOKUP(TEXT(I525, "@"), _BaseAbril2026, 5, 0), "")))</f>
        <v/>
      </c>
      <c r="Q525" s="585">
        <f>IFERROR(IF(S525="BDI1", TRUNC(P525*(1+$R$18), 2),IF(S525="BDI2", TRUNC(P525*(1+$Q$18), 2), "")), "")</f>
        <v/>
      </c>
      <c r="R525" s="586">
        <f>_xlfn.IFS(G525="ETAPA", SUMIFS(ValorTotalSemD, Nivel, A525), G525="SUB-ETAPA", SUMIFS(ValorTotalSemD, SubNivel, C525), TRUE, U525)</f>
        <v/>
      </c>
      <c r="S525" s="587">
        <f>IF(G525="","",IF(OR(G525="etapa",G525="sub-etapa"),"",OFFSET(MCQ!M$20,ROW(M525)-ROW(M$20),0)))</f>
        <v/>
      </c>
      <c r="T525" s="588">
        <f>IFERROR(TRUNC(L525*N525,2),"")</f>
        <v/>
      </c>
      <c r="U525" s="589">
        <f>IFERROR(TRUNC(L525*Q525,2),"")</f>
        <v/>
      </c>
    </row>
    <row r="526">
      <c r="A526" s="18">
        <f>OFFSET(MCQ!A$20,ROW(A526)-ROW(A$20),0)</f>
        <v/>
      </c>
      <c r="B526" s="18">
        <f>OFFSET(MCQ!B$20,ROW(B526)-ROW(B$20),0)</f>
        <v/>
      </c>
      <c r="C526" s="18">
        <f>OFFSET(MCQ!C$20,ROW(C526)-ROW(C$20),0)</f>
        <v/>
      </c>
      <c r="D526" s="18">
        <f>OFFSET(MCQ!D$20,ROW(D526)-ROW(D$20),0)</f>
        <v/>
      </c>
      <c r="E526" s="18">
        <f>OFFSET(MCQ!E$20,ROW(E526)-ROW(E$20),0)</f>
        <v/>
      </c>
      <c r="F526" s="18" t="n"/>
      <c r="G526" s="233">
        <f>OFFSET(MCQ!G$20,ROW(G526)-ROW(G$20),0)</f>
        <v/>
      </c>
      <c r="H526" s="583">
        <f>IF(G526="","",OFFSET(MCQ!H$20,ROW(H526)-ROW(H$20),0))</f>
        <v/>
      </c>
      <c r="I526" s="24">
        <f>IF(G526="","",IF(OR(G526="etapa",G526="sub-etapa"),"",OFFSET(MCQ!I$20,ROW(I526)-ROW(I$20),0)))</f>
        <v/>
      </c>
      <c r="J526" s="25">
        <f>IF(G526="","",OFFSET(MCQ!J$20,ROW(J526)-ROW(J$20),0))</f>
        <v/>
      </c>
      <c r="K526" s="24">
        <f>IF(G526="","",IF(OR(G526="etapa",G526="sub-etapa"),"",OFFSET(MCQ!K$20,ROW(K526)-ROW(K$20),0)))</f>
        <v/>
      </c>
      <c r="L526" s="26">
        <f>IF(G526="","",IF(OR(G526="etapa",G526="sub-etapa"),"",TRUNC(OFFSET(MCQ!L$20,ROW(L526)-ROW(L$20),0),2)))</f>
        <v/>
      </c>
      <c r="M526" s="584">
        <f>IF(I526="", "", IFERROR(VLOOKUP(VALUE(I526), _BaseAbril2026, 4, 0), IFERROR(VLOOKUP(TEXT(I526, "@"), _BaseAbril2026, 4, 0), "")))</f>
        <v/>
      </c>
      <c r="N526" s="585">
        <f>IFERROR(IF(S526="BDI1", TRUNC(M526*(1+$O$18), 2),IF(S526="BDI2", TRUNC(M526*(1+$N$18), 2), "")), "")</f>
        <v/>
      </c>
      <c r="O526" s="586">
        <f>_xlfn.IFS(G526="ETAPA", SUMIFS(ValorTotalComD, Nivel, A526), G526="SUB-ETAPA", SUMIFS(ValorTotalComD, SubNivel, C526), TRUE, T526)</f>
        <v/>
      </c>
      <c r="P526" s="584">
        <f>IF(I526="", "", IFERROR(VLOOKUP(VALUE(I526), _BaseAbril2026, 5, 0), IFERROR(VLOOKUP(TEXT(I526, "@"), _BaseAbril2026, 5, 0), "")))</f>
        <v/>
      </c>
      <c r="Q526" s="585">
        <f>IFERROR(IF(S526="BDI1", TRUNC(P526*(1+$R$18), 2),IF(S526="BDI2", TRUNC(P526*(1+$Q$18), 2), "")), "")</f>
        <v/>
      </c>
      <c r="R526" s="586">
        <f>_xlfn.IFS(G526="ETAPA", SUMIFS(ValorTotalSemD, Nivel, A526), G526="SUB-ETAPA", SUMIFS(ValorTotalSemD, SubNivel, C526), TRUE, U526)</f>
        <v/>
      </c>
      <c r="S526" s="587">
        <f>IF(G526="","",IF(OR(G526="etapa",G526="sub-etapa"),"",OFFSET(MCQ!M$20,ROW(M526)-ROW(M$20),0)))</f>
        <v/>
      </c>
      <c r="T526" s="588">
        <f>IFERROR(TRUNC(L526*N526,2),"")</f>
        <v/>
      </c>
      <c r="U526" s="589">
        <f>IFERROR(TRUNC(L526*Q526,2),"")</f>
        <v/>
      </c>
    </row>
    <row r="527">
      <c r="A527" s="18">
        <f>OFFSET(MCQ!A$20,ROW(A527)-ROW(A$20),0)</f>
        <v/>
      </c>
      <c r="B527" s="18">
        <f>OFFSET(MCQ!B$20,ROW(B527)-ROW(B$20),0)</f>
        <v/>
      </c>
      <c r="C527" s="18">
        <f>OFFSET(MCQ!C$20,ROW(C527)-ROW(C$20),0)</f>
        <v/>
      </c>
      <c r="D527" s="18">
        <f>OFFSET(MCQ!D$20,ROW(D527)-ROW(D$20),0)</f>
        <v/>
      </c>
      <c r="E527" s="18">
        <f>OFFSET(MCQ!E$20,ROW(E527)-ROW(E$20),0)</f>
        <v/>
      </c>
      <c r="F527" s="18" t="n"/>
      <c r="G527" s="233">
        <f>OFFSET(MCQ!G$20,ROW(G527)-ROW(G$20),0)</f>
        <v/>
      </c>
      <c r="H527" s="583">
        <f>IF(G527="","",OFFSET(MCQ!H$20,ROW(H527)-ROW(H$20),0))</f>
        <v/>
      </c>
      <c r="I527" s="24">
        <f>IF(G527="","",IF(OR(G527="etapa",G527="sub-etapa"),"",OFFSET(MCQ!I$20,ROW(I527)-ROW(I$20),0)))</f>
        <v/>
      </c>
      <c r="J527" s="25">
        <f>IF(G527="","",OFFSET(MCQ!J$20,ROW(J527)-ROW(J$20),0))</f>
        <v/>
      </c>
      <c r="K527" s="24">
        <f>IF(G527="","",IF(OR(G527="etapa",G527="sub-etapa"),"",OFFSET(MCQ!K$20,ROW(K527)-ROW(K$20),0)))</f>
        <v/>
      </c>
      <c r="L527" s="26">
        <f>IF(G527="","",IF(OR(G527="etapa",G527="sub-etapa"),"",TRUNC(OFFSET(MCQ!L$20,ROW(L527)-ROW(L$20),0),2)))</f>
        <v/>
      </c>
      <c r="M527" s="584">
        <f>IF(I527="", "", IFERROR(VLOOKUP(VALUE(I527), _BaseAbril2026, 4, 0), IFERROR(VLOOKUP(TEXT(I527, "@"), _BaseAbril2026, 4, 0), "")))</f>
        <v/>
      </c>
      <c r="N527" s="585">
        <f>IFERROR(IF(S527="BDI1", TRUNC(M527*(1+$O$18), 2),IF(S527="BDI2", TRUNC(M527*(1+$N$18), 2), "")), "")</f>
        <v/>
      </c>
      <c r="O527" s="586">
        <f>_xlfn.IFS(G527="ETAPA", SUMIFS(ValorTotalComD, Nivel, A527), G527="SUB-ETAPA", SUMIFS(ValorTotalComD, SubNivel, C527), TRUE, T527)</f>
        <v/>
      </c>
      <c r="P527" s="584">
        <f>IF(I527="", "", IFERROR(VLOOKUP(VALUE(I527), _BaseAbril2026, 5, 0), IFERROR(VLOOKUP(TEXT(I527, "@"), _BaseAbril2026, 5, 0), "")))</f>
        <v/>
      </c>
      <c r="Q527" s="585">
        <f>IFERROR(IF(S527="BDI1", TRUNC(P527*(1+$R$18), 2),IF(S527="BDI2", TRUNC(P527*(1+$Q$18), 2), "")), "")</f>
        <v/>
      </c>
      <c r="R527" s="586">
        <f>_xlfn.IFS(G527="ETAPA", SUMIFS(ValorTotalSemD, Nivel, A527), G527="SUB-ETAPA", SUMIFS(ValorTotalSemD, SubNivel, C527), TRUE, U527)</f>
        <v/>
      </c>
      <c r="S527" s="587">
        <f>IF(G527="","",IF(OR(G527="etapa",G527="sub-etapa"),"",OFFSET(MCQ!M$20,ROW(M527)-ROW(M$20),0)))</f>
        <v/>
      </c>
      <c r="T527" s="588">
        <f>IFERROR(TRUNC(L527*N527,2),"")</f>
        <v/>
      </c>
      <c r="U527" s="589">
        <f>IFERROR(TRUNC(L527*Q527,2),"")</f>
        <v/>
      </c>
    </row>
    <row r="528">
      <c r="A528" s="18">
        <f>OFFSET(MCQ!A$20,ROW(A528)-ROW(A$20),0)</f>
        <v/>
      </c>
      <c r="B528" s="18">
        <f>OFFSET(MCQ!B$20,ROW(B528)-ROW(B$20),0)</f>
        <v/>
      </c>
      <c r="C528" s="18">
        <f>OFFSET(MCQ!C$20,ROW(C528)-ROW(C$20),0)</f>
        <v/>
      </c>
      <c r="D528" s="18">
        <f>OFFSET(MCQ!D$20,ROW(D528)-ROW(D$20),0)</f>
        <v/>
      </c>
      <c r="E528" s="18">
        <f>OFFSET(MCQ!E$20,ROW(E528)-ROW(E$20),0)</f>
        <v/>
      </c>
      <c r="F528" s="18" t="n"/>
      <c r="G528" s="233">
        <f>OFFSET(MCQ!G$20,ROW(G528)-ROW(G$20),0)</f>
        <v/>
      </c>
      <c r="H528" s="583">
        <f>IF(G528="","",OFFSET(MCQ!H$20,ROW(H528)-ROW(H$20),0))</f>
        <v/>
      </c>
      <c r="I528" s="24">
        <f>IF(G528="","",IF(OR(G528="etapa",G528="sub-etapa"),"",OFFSET(MCQ!I$20,ROW(I528)-ROW(I$20),0)))</f>
        <v/>
      </c>
      <c r="J528" s="25">
        <f>IF(G528="","",OFFSET(MCQ!J$20,ROW(J528)-ROW(J$20),0))</f>
        <v/>
      </c>
      <c r="K528" s="24">
        <f>IF(G528="","",IF(OR(G528="etapa",G528="sub-etapa"),"",OFFSET(MCQ!K$20,ROW(K528)-ROW(K$20),0)))</f>
        <v/>
      </c>
      <c r="L528" s="26">
        <f>IF(G528="","",IF(OR(G528="etapa",G528="sub-etapa"),"",TRUNC(OFFSET(MCQ!L$20,ROW(L528)-ROW(L$20),0),2)))</f>
        <v/>
      </c>
      <c r="M528" s="584">
        <f>IF(I528="", "", IFERROR(VLOOKUP(VALUE(I528), _BaseAbril2026, 4, 0), IFERROR(VLOOKUP(TEXT(I528, "@"), _BaseAbril2026, 4, 0), "")))</f>
        <v/>
      </c>
      <c r="N528" s="585">
        <f>IFERROR(IF(S528="BDI1", TRUNC(M528*(1+$O$18), 2),IF(S528="BDI2", TRUNC(M528*(1+$N$18), 2), "")), "")</f>
        <v/>
      </c>
      <c r="O528" s="586">
        <f>_xlfn.IFS(G528="ETAPA", SUMIFS(ValorTotalComD, Nivel, A528), G528="SUB-ETAPA", SUMIFS(ValorTotalComD, SubNivel, C528), TRUE, T528)</f>
        <v/>
      </c>
      <c r="P528" s="584">
        <f>IF(I528="", "", IFERROR(VLOOKUP(VALUE(I528), _BaseAbril2026, 5, 0), IFERROR(VLOOKUP(TEXT(I528, "@"), _BaseAbril2026, 5, 0), "")))</f>
        <v/>
      </c>
      <c r="Q528" s="585">
        <f>IFERROR(IF(S528="BDI1", TRUNC(P528*(1+$R$18), 2),IF(S528="BDI2", TRUNC(P528*(1+$Q$18), 2), "")), "")</f>
        <v/>
      </c>
      <c r="R528" s="586">
        <f>_xlfn.IFS(G528="ETAPA", SUMIFS(ValorTotalSemD, Nivel, A528), G528="SUB-ETAPA", SUMIFS(ValorTotalSemD, SubNivel, C528), TRUE, U528)</f>
        <v/>
      </c>
      <c r="S528" s="587">
        <f>IF(G528="","",IF(OR(G528="etapa",G528="sub-etapa"),"",OFFSET(MCQ!M$20,ROW(M528)-ROW(M$20),0)))</f>
        <v/>
      </c>
      <c r="T528" s="588">
        <f>IFERROR(TRUNC(L528*N528,2),"")</f>
        <v/>
      </c>
      <c r="U528" s="589">
        <f>IFERROR(TRUNC(L528*Q528,2),"")</f>
        <v/>
      </c>
    </row>
    <row r="529">
      <c r="A529" s="18">
        <f>OFFSET(MCQ!A$20,ROW(A529)-ROW(A$20),0)</f>
        <v/>
      </c>
      <c r="B529" s="18">
        <f>OFFSET(MCQ!B$20,ROW(B529)-ROW(B$20),0)</f>
        <v/>
      </c>
      <c r="C529" s="18">
        <f>OFFSET(MCQ!C$20,ROW(C529)-ROW(C$20),0)</f>
        <v/>
      </c>
      <c r="D529" s="18">
        <f>OFFSET(MCQ!D$20,ROW(D529)-ROW(D$20),0)</f>
        <v/>
      </c>
      <c r="E529" s="18">
        <f>OFFSET(MCQ!E$20,ROW(E529)-ROW(E$20),0)</f>
        <v/>
      </c>
      <c r="F529" s="18" t="n"/>
      <c r="G529" s="233">
        <f>OFFSET(MCQ!G$20,ROW(G529)-ROW(G$20),0)</f>
        <v/>
      </c>
      <c r="H529" s="583">
        <f>IF(G529="","",OFFSET(MCQ!H$20,ROW(H529)-ROW(H$20),0))</f>
        <v/>
      </c>
      <c r="I529" s="24">
        <f>IF(G529="","",IF(OR(G529="etapa",G529="sub-etapa"),"",OFFSET(MCQ!I$20,ROW(I529)-ROW(I$20),0)))</f>
        <v/>
      </c>
      <c r="J529" s="25">
        <f>IF(G529="","",OFFSET(MCQ!J$20,ROW(J529)-ROW(J$20),0))</f>
        <v/>
      </c>
      <c r="K529" s="24">
        <f>IF(G529="","",IF(OR(G529="etapa",G529="sub-etapa"),"",OFFSET(MCQ!K$20,ROW(K529)-ROW(K$20),0)))</f>
        <v/>
      </c>
      <c r="L529" s="26">
        <f>IF(G529="","",IF(OR(G529="etapa",G529="sub-etapa"),"",TRUNC(OFFSET(MCQ!L$20,ROW(L529)-ROW(L$20),0),2)))</f>
        <v/>
      </c>
      <c r="M529" s="584">
        <f>IF(I529="", "", IFERROR(VLOOKUP(VALUE(I529), _BaseAbril2026, 4, 0), IFERROR(VLOOKUP(TEXT(I529, "@"), _BaseAbril2026, 4, 0), "")))</f>
        <v/>
      </c>
      <c r="N529" s="585">
        <f>IFERROR(IF(S529="BDI1", TRUNC(M529*(1+$O$18), 2),IF(S529="BDI2", TRUNC(M529*(1+$N$18), 2), "")), "")</f>
        <v/>
      </c>
      <c r="O529" s="586">
        <f>_xlfn.IFS(G529="ETAPA", SUMIFS(ValorTotalComD, Nivel, A529), G529="SUB-ETAPA", SUMIFS(ValorTotalComD, SubNivel, C529), TRUE, T529)</f>
        <v/>
      </c>
      <c r="P529" s="584">
        <f>IF(I529="", "", IFERROR(VLOOKUP(VALUE(I529), _BaseAbril2026, 5, 0), IFERROR(VLOOKUP(TEXT(I529, "@"), _BaseAbril2026, 5, 0), "")))</f>
        <v/>
      </c>
      <c r="Q529" s="585">
        <f>IFERROR(IF(S529="BDI1", TRUNC(P529*(1+$R$18), 2),IF(S529="BDI2", TRUNC(P529*(1+$Q$18), 2), "")), "")</f>
        <v/>
      </c>
      <c r="R529" s="586">
        <f>_xlfn.IFS(G529="ETAPA", SUMIFS(ValorTotalSemD, Nivel, A529), G529="SUB-ETAPA", SUMIFS(ValorTotalSemD, SubNivel, C529), TRUE, U529)</f>
        <v/>
      </c>
      <c r="S529" s="587">
        <f>IF(G529="","",IF(OR(G529="etapa",G529="sub-etapa"),"",OFFSET(MCQ!M$20,ROW(M529)-ROW(M$20),0)))</f>
        <v/>
      </c>
      <c r="T529" s="588">
        <f>IFERROR(TRUNC(L529*N529,2),"")</f>
        <v/>
      </c>
      <c r="U529" s="589">
        <f>IFERROR(TRUNC(L529*Q529,2),"")</f>
        <v/>
      </c>
    </row>
    <row r="530">
      <c r="A530" s="18">
        <f>OFFSET(MCQ!A$20,ROW(A530)-ROW(A$20),0)</f>
        <v/>
      </c>
      <c r="B530" s="18">
        <f>OFFSET(MCQ!B$20,ROW(B530)-ROW(B$20),0)</f>
        <v/>
      </c>
      <c r="C530" s="18">
        <f>OFFSET(MCQ!C$20,ROW(C530)-ROW(C$20),0)</f>
        <v/>
      </c>
      <c r="D530" s="18">
        <f>OFFSET(MCQ!D$20,ROW(D530)-ROW(D$20),0)</f>
        <v/>
      </c>
      <c r="E530" s="18">
        <f>OFFSET(MCQ!E$20,ROW(E530)-ROW(E$20),0)</f>
        <v/>
      </c>
      <c r="F530" s="18" t="n"/>
      <c r="G530" s="233">
        <f>OFFSET(MCQ!G$20,ROW(G530)-ROW(G$20),0)</f>
        <v/>
      </c>
      <c r="H530" s="583">
        <f>IF(G530="","",OFFSET(MCQ!H$20,ROW(H530)-ROW(H$20),0))</f>
        <v/>
      </c>
      <c r="I530" s="24">
        <f>IF(G530="","",IF(OR(G530="etapa",G530="sub-etapa"),"",OFFSET(MCQ!I$20,ROW(I530)-ROW(I$20),0)))</f>
        <v/>
      </c>
      <c r="J530" s="25">
        <f>IF(G530="","",OFFSET(MCQ!J$20,ROW(J530)-ROW(J$20),0))</f>
        <v/>
      </c>
      <c r="K530" s="24">
        <f>IF(G530="","",IF(OR(G530="etapa",G530="sub-etapa"),"",OFFSET(MCQ!K$20,ROW(K530)-ROW(K$20),0)))</f>
        <v/>
      </c>
      <c r="L530" s="26">
        <f>IF(G530="","",IF(OR(G530="etapa",G530="sub-etapa"),"",TRUNC(OFFSET(MCQ!L$20,ROW(L530)-ROW(L$20),0),2)))</f>
        <v/>
      </c>
      <c r="M530" s="584">
        <f>IF(I530="", "", IFERROR(VLOOKUP(VALUE(I530), _BaseAbril2026, 4, 0), IFERROR(VLOOKUP(TEXT(I530, "@"), _BaseAbril2026, 4, 0), "")))</f>
        <v/>
      </c>
      <c r="N530" s="585">
        <f>IFERROR(IF(S530="BDI1", TRUNC(M530*(1+$O$18), 2),IF(S530="BDI2", TRUNC(M530*(1+$N$18), 2), "")), "")</f>
        <v/>
      </c>
      <c r="O530" s="586">
        <f>_xlfn.IFS(G530="ETAPA", SUMIFS(ValorTotalComD, Nivel, A530), G530="SUB-ETAPA", SUMIFS(ValorTotalComD, SubNivel, C530), TRUE, T530)</f>
        <v/>
      </c>
      <c r="P530" s="584">
        <f>IF(I530="", "", IFERROR(VLOOKUP(VALUE(I530), _BaseAbril2026, 5, 0), IFERROR(VLOOKUP(TEXT(I530, "@"), _BaseAbril2026, 5, 0), "")))</f>
        <v/>
      </c>
      <c r="Q530" s="585">
        <f>IFERROR(IF(S530="BDI1", TRUNC(P530*(1+$R$18), 2),IF(S530="BDI2", TRUNC(P530*(1+$Q$18), 2), "")), "")</f>
        <v/>
      </c>
      <c r="R530" s="586">
        <f>_xlfn.IFS(G530="ETAPA", SUMIFS(ValorTotalSemD, Nivel, A530), G530="SUB-ETAPA", SUMIFS(ValorTotalSemD, SubNivel, C530), TRUE, U530)</f>
        <v/>
      </c>
      <c r="S530" s="587">
        <f>IF(G530="","",IF(OR(G530="etapa",G530="sub-etapa"),"",OFFSET(MCQ!M$20,ROW(M530)-ROW(M$20),0)))</f>
        <v/>
      </c>
      <c r="T530" s="588">
        <f>IFERROR(TRUNC(L530*N530,2),"")</f>
        <v/>
      </c>
      <c r="U530" s="589">
        <f>IFERROR(TRUNC(L530*Q530,2),"")</f>
        <v/>
      </c>
    </row>
    <row r="531">
      <c r="A531" s="18">
        <f>OFFSET(MCQ!A$20,ROW(A531)-ROW(A$20),0)</f>
        <v/>
      </c>
      <c r="B531" s="18">
        <f>OFFSET(MCQ!B$20,ROW(B531)-ROW(B$20),0)</f>
        <v/>
      </c>
      <c r="C531" s="18">
        <f>OFFSET(MCQ!C$20,ROW(C531)-ROW(C$20),0)</f>
        <v/>
      </c>
      <c r="D531" s="18">
        <f>OFFSET(MCQ!D$20,ROW(D531)-ROW(D$20),0)</f>
        <v/>
      </c>
      <c r="E531" s="18">
        <f>OFFSET(MCQ!E$20,ROW(E531)-ROW(E$20),0)</f>
        <v/>
      </c>
      <c r="F531" s="18" t="n"/>
      <c r="G531" s="233">
        <f>OFFSET(MCQ!G$20,ROW(G531)-ROW(G$20),0)</f>
        <v/>
      </c>
      <c r="H531" s="583">
        <f>IF(G531="","",OFFSET(MCQ!H$20,ROW(H531)-ROW(H$20),0))</f>
        <v/>
      </c>
      <c r="I531" s="24">
        <f>IF(G531="","",IF(OR(G531="etapa",G531="sub-etapa"),"",OFFSET(MCQ!I$20,ROW(I531)-ROW(I$20),0)))</f>
        <v/>
      </c>
      <c r="J531" s="25">
        <f>IF(G531="","",OFFSET(MCQ!J$20,ROW(J531)-ROW(J$20),0))</f>
        <v/>
      </c>
      <c r="K531" s="24">
        <f>IF(G531="","",IF(OR(G531="etapa",G531="sub-etapa"),"",OFFSET(MCQ!K$20,ROW(K531)-ROW(K$20),0)))</f>
        <v/>
      </c>
      <c r="L531" s="26">
        <f>IF(G531="","",IF(OR(G531="etapa",G531="sub-etapa"),"",TRUNC(OFFSET(MCQ!L$20,ROW(L531)-ROW(L$20),0),2)))</f>
        <v/>
      </c>
      <c r="M531" s="584">
        <f>IF(I531="", "", IFERROR(VLOOKUP(VALUE(I531), _BaseAbril2026, 4, 0), IFERROR(VLOOKUP(TEXT(I531, "@"), _BaseAbril2026, 4, 0), "")))</f>
        <v/>
      </c>
      <c r="N531" s="585">
        <f>IFERROR(IF(S531="BDI1", TRUNC(M531*(1+$O$18), 2),IF(S531="BDI2", TRUNC(M531*(1+$N$18), 2), "")), "")</f>
        <v/>
      </c>
      <c r="O531" s="586">
        <f>_xlfn.IFS(G531="ETAPA", SUMIFS(ValorTotalComD, Nivel, A531), G531="SUB-ETAPA", SUMIFS(ValorTotalComD, SubNivel, C531), TRUE, T531)</f>
        <v/>
      </c>
      <c r="P531" s="584">
        <f>IF(I531="", "", IFERROR(VLOOKUP(VALUE(I531), _BaseAbril2026, 5, 0), IFERROR(VLOOKUP(TEXT(I531, "@"), _BaseAbril2026, 5, 0), "")))</f>
        <v/>
      </c>
      <c r="Q531" s="585">
        <f>IFERROR(IF(S531="BDI1", TRUNC(P531*(1+$R$18), 2),IF(S531="BDI2", TRUNC(P531*(1+$Q$18), 2), "")), "")</f>
        <v/>
      </c>
      <c r="R531" s="586">
        <f>_xlfn.IFS(G531="ETAPA", SUMIFS(ValorTotalSemD, Nivel, A531), G531="SUB-ETAPA", SUMIFS(ValorTotalSemD, SubNivel, C531), TRUE, U531)</f>
        <v/>
      </c>
      <c r="S531" s="587">
        <f>IF(G531="","",IF(OR(G531="etapa",G531="sub-etapa"),"",OFFSET(MCQ!M$20,ROW(M531)-ROW(M$20),0)))</f>
        <v/>
      </c>
      <c r="T531" s="588">
        <f>IFERROR(TRUNC(L531*N531,2),"")</f>
        <v/>
      </c>
      <c r="U531" s="589">
        <f>IFERROR(TRUNC(L531*Q531,2),"")</f>
        <v/>
      </c>
    </row>
    <row r="532">
      <c r="A532" s="18">
        <f>OFFSET(MCQ!A$20,ROW(A532)-ROW(A$20),0)</f>
        <v/>
      </c>
      <c r="B532" s="18">
        <f>OFFSET(MCQ!B$20,ROW(B532)-ROW(B$20),0)</f>
        <v/>
      </c>
      <c r="C532" s="18">
        <f>OFFSET(MCQ!C$20,ROW(C532)-ROW(C$20),0)</f>
        <v/>
      </c>
      <c r="D532" s="18">
        <f>OFFSET(MCQ!D$20,ROW(D532)-ROW(D$20),0)</f>
        <v/>
      </c>
      <c r="E532" s="18">
        <f>OFFSET(MCQ!E$20,ROW(E532)-ROW(E$20),0)</f>
        <v/>
      </c>
      <c r="F532" s="18" t="n"/>
      <c r="G532" s="233">
        <f>OFFSET(MCQ!G$20,ROW(G532)-ROW(G$20),0)</f>
        <v/>
      </c>
      <c r="H532" s="583">
        <f>IF(G532="","",OFFSET(MCQ!H$20,ROW(H532)-ROW(H$20),0))</f>
        <v/>
      </c>
      <c r="I532" s="24">
        <f>IF(G532="","",IF(OR(G532="etapa",G532="sub-etapa"),"",OFFSET(MCQ!I$20,ROW(I532)-ROW(I$20),0)))</f>
        <v/>
      </c>
      <c r="J532" s="25">
        <f>IF(G532="","",OFFSET(MCQ!J$20,ROW(J532)-ROW(J$20),0))</f>
        <v/>
      </c>
      <c r="K532" s="24">
        <f>IF(G532="","",IF(OR(G532="etapa",G532="sub-etapa"),"",OFFSET(MCQ!K$20,ROW(K532)-ROW(K$20),0)))</f>
        <v/>
      </c>
      <c r="L532" s="26">
        <f>IF(G532="","",IF(OR(G532="etapa",G532="sub-etapa"),"",TRUNC(OFFSET(MCQ!L$20,ROW(L532)-ROW(L$20),0),2)))</f>
        <v/>
      </c>
      <c r="M532" s="584">
        <f>IF(I532="", "", IFERROR(VLOOKUP(VALUE(I532), _BaseAbril2026, 4, 0), IFERROR(VLOOKUP(TEXT(I532, "@"), _BaseAbril2026, 4, 0), "")))</f>
        <v/>
      </c>
      <c r="N532" s="585">
        <f>IFERROR(IF(S532="BDI1", TRUNC(M532*(1+$O$18), 2),IF(S532="BDI2", TRUNC(M532*(1+$N$18), 2), "")), "")</f>
        <v/>
      </c>
      <c r="O532" s="586">
        <f>_xlfn.IFS(G532="ETAPA", SUMIFS(ValorTotalComD, Nivel, A532), G532="SUB-ETAPA", SUMIFS(ValorTotalComD, SubNivel, C532), TRUE, T532)</f>
        <v/>
      </c>
      <c r="P532" s="584">
        <f>IF(I532="", "", IFERROR(VLOOKUP(VALUE(I532), _BaseAbril2026, 5, 0), IFERROR(VLOOKUP(TEXT(I532, "@"), _BaseAbril2026, 5, 0), "")))</f>
        <v/>
      </c>
      <c r="Q532" s="585">
        <f>IFERROR(IF(S532="BDI1", TRUNC(P532*(1+$R$18), 2),IF(S532="BDI2", TRUNC(P532*(1+$Q$18), 2), "")), "")</f>
        <v/>
      </c>
      <c r="R532" s="586">
        <f>_xlfn.IFS(G532="ETAPA", SUMIFS(ValorTotalSemD, Nivel, A532), G532="SUB-ETAPA", SUMIFS(ValorTotalSemD, SubNivel, C532), TRUE, U532)</f>
        <v/>
      </c>
      <c r="S532" s="587">
        <f>IF(G532="","",IF(OR(G532="etapa",G532="sub-etapa"),"",OFFSET(MCQ!M$20,ROW(M532)-ROW(M$20),0)))</f>
        <v/>
      </c>
      <c r="T532" s="588">
        <f>IFERROR(TRUNC(L532*N532,2),"")</f>
        <v/>
      </c>
      <c r="U532" s="589">
        <f>IFERROR(TRUNC(L532*Q532,2),"")</f>
        <v/>
      </c>
    </row>
    <row r="533">
      <c r="A533" s="18">
        <f>OFFSET(MCQ!A$20,ROW(A533)-ROW(A$20),0)</f>
        <v/>
      </c>
      <c r="B533" s="18">
        <f>OFFSET(MCQ!B$20,ROW(B533)-ROW(B$20),0)</f>
        <v/>
      </c>
      <c r="C533" s="18">
        <f>OFFSET(MCQ!C$20,ROW(C533)-ROW(C$20),0)</f>
        <v/>
      </c>
      <c r="D533" s="18">
        <f>OFFSET(MCQ!D$20,ROW(D533)-ROW(D$20),0)</f>
        <v/>
      </c>
      <c r="E533" s="18">
        <f>OFFSET(MCQ!E$20,ROW(E533)-ROW(E$20),0)</f>
        <v/>
      </c>
      <c r="F533" s="18" t="n"/>
      <c r="G533" s="233">
        <f>OFFSET(MCQ!G$20,ROW(G533)-ROW(G$20),0)</f>
        <v/>
      </c>
      <c r="H533" s="583">
        <f>IF(G533="","",OFFSET(MCQ!H$20,ROW(H533)-ROW(H$20),0))</f>
        <v/>
      </c>
      <c r="I533" s="24">
        <f>IF(G533="","",IF(OR(G533="etapa",G533="sub-etapa"),"",OFFSET(MCQ!I$20,ROW(I533)-ROW(I$20),0)))</f>
        <v/>
      </c>
      <c r="J533" s="25">
        <f>IF(G533="","",OFFSET(MCQ!J$20,ROW(J533)-ROW(J$20),0))</f>
        <v/>
      </c>
      <c r="K533" s="24">
        <f>IF(G533="","",IF(OR(G533="etapa",G533="sub-etapa"),"",OFFSET(MCQ!K$20,ROW(K533)-ROW(K$20),0)))</f>
        <v/>
      </c>
      <c r="L533" s="26">
        <f>IF(G533="","",IF(OR(G533="etapa",G533="sub-etapa"),"",TRUNC(OFFSET(MCQ!L$20,ROW(L533)-ROW(L$20),0),2)))</f>
        <v/>
      </c>
      <c r="M533" s="584">
        <f>IF(I533="", "", IFERROR(VLOOKUP(VALUE(I533), _BaseAbril2026, 4, 0), IFERROR(VLOOKUP(TEXT(I533, "@"), _BaseAbril2026, 4, 0), "")))</f>
        <v/>
      </c>
      <c r="N533" s="585">
        <f>IFERROR(IF(S533="BDI1", TRUNC(M533*(1+$O$18), 2),IF(S533="BDI2", TRUNC(M533*(1+$N$18), 2), "")), "")</f>
        <v/>
      </c>
      <c r="O533" s="586">
        <f>_xlfn.IFS(G533="ETAPA", SUMIFS(ValorTotalComD, Nivel, A533), G533="SUB-ETAPA", SUMIFS(ValorTotalComD, SubNivel, C533), TRUE, T533)</f>
        <v/>
      </c>
      <c r="P533" s="584">
        <f>IF(I533="", "", IFERROR(VLOOKUP(VALUE(I533), _BaseAbril2026, 5, 0), IFERROR(VLOOKUP(TEXT(I533, "@"), _BaseAbril2026, 5, 0), "")))</f>
        <v/>
      </c>
      <c r="Q533" s="585">
        <f>IFERROR(IF(S533="BDI1", TRUNC(P533*(1+$R$18), 2),IF(S533="BDI2", TRUNC(P533*(1+$Q$18), 2), "")), "")</f>
        <v/>
      </c>
      <c r="R533" s="586">
        <f>_xlfn.IFS(G533="ETAPA", SUMIFS(ValorTotalSemD, Nivel, A533), G533="SUB-ETAPA", SUMIFS(ValorTotalSemD, SubNivel, C533), TRUE, U533)</f>
        <v/>
      </c>
      <c r="S533" s="587">
        <f>IF(G533="","",IF(OR(G533="etapa",G533="sub-etapa"),"",OFFSET(MCQ!M$20,ROW(M533)-ROW(M$20),0)))</f>
        <v/>
      </c>
      <c r="T533" s="588">
        <f>IFERROR(TRUNC(L533*N533,2),"")</f>
        <v/>
      </c>
      <c r="U533" s="589">
        <f>IFERROR(TRUNC(L533*Q533,2),"")</f>
        <v/>
      </c>
    </row>
    <row r="534">
      <c r="A534" s="18">
        <f>OFFSET(MCQ!A$20,ROW(A534)-ROW(A$20),0)</f>
        <v/>
      </c>
      <c r="B534" s="18">
        <f>OFFSET(MCQ!B$20,ROW(B534)-ROW(B$20),0)</f>
        <v/>
      </c>
      <c r="C534" s="18">
        <f>OFFSET(MCQ!C$20,ROW(C534)-ROW(C$20),0)</f>
        <v/>
      </c>
      <c r="D534" s="18">
        <f>OFFSET(MCQ!D$20,ROW(D534)-ROW(D$20),0)</f>
        <v/>
      </c>
      <c r="E534" s="18">
        <f>OFFSET(MCQ!E$20,ROW(E534)-ROW(E$20),0)</f>
        <v/>
      </c>
      <c r="F534" s="18" t="n"/>
      <c r="G534" s="233">
        <f>OFFSET(MCQ!G$20,ROW(G534)-ROW(G$20),0)</f>
        <v/>
      </c>
      <c r="H534" s="583">
        <f>IF(G534="","",OFFSET(MCQ!H$20,ROW(H534)-ROW(H$20),0))</f>
        <v/>
      </c>
      <c r="I534" s="24">
        <f>IF(G534="","",IF(OR(G534="etapa",G534="sub-etapa"),"",OFFSET(MCQ!I$20,ROW(I534)-ROW(I$20),0)))</f>
        <v/>
      </c>
      <c r="J534" s="25">
        <f>IF(G534="","",OFFSET(MCQ!J$20,ROW(J534)-ROW(J$20),0))</f>
        <v/>
      </c>
      <c r="K534" s="24">
        <f>IF(G534="","",IF(OR(G534="etapa",G534="sub-etapa"),"",OFFSET(MCQ!K$20,ROW(K534)-ROW(K$20),0)))</f>
        <v/>
      </c>
      <c r="L534" s="26">
        <f>IF(G534="","",IF(OR(G534="etapa",G534="sub-etapa"),"",TRUNC(OFFSET(MCQ!L$20,ROW(L534)-ROW(L$20),0),2)))</f>
        <v/>
      </c>
      <c r="M534" s="584">
        <f>IF(I534="", "", IFERROR(VLOOKUP(VALUE(I534), _BaseAbril2026, 4, 0), IFERROR(VLOOKUP(TEXT(I534, "@"), _BaseAbril2026, 4, 0), "")))</f>
        <v/>
      </c>
      <c r="N534" s="585">
        <f>IFERROR(IF(S534="BDI1", TRUNC(M534*(1+$O$18), 2),IF(S534="BDI2", TRUNC(M534*(1+$N$18), 2), "")), "")</f>
        <v/>
      </c>
      <c r="O534" s="586">
        <f>_xlfn.IFS(G534="ETAPA", SUMIFS(ValorTotalComD, Nivel, A534), G534="SUB-ETAPA", SUMIFS(ValorTotalComD, SubNivel, C534), TRUE, T534)</f>
        <v/>
      </c>
      <c r="P534" s="584">
        <f>IF(I534="", "", IFERROR(VLOOKUP(VALUE(I534), _BaseAbril2026, 5, 0), IFERROR(VLOOKUP(TEXT(I534, "@"), _BaseAbril2026, 5, 0), "")))</f>
        <v/>
      </c>
      <c r="Q534" s="585">
        <f>IFERROR(IF(S534="BDI1", TRUNC(P534*(1+$R$18), 2),IF(S534="BDI2", TRUNC(P534*(1+$Q$18), 2), "")), "")</f>
        <v/>
      </c>
      <c r="R534" s="586">
        <f>_xlfn.IFS(G534="ETAPA", SUMIFS(ValorTotalSemD, Nivel, A534), G534="SUB-ETAPA", SUMIFS(ValorTotalSemD, SubNivel, C534), TRUE, U534)</f>
        <v/>
      </c>
      <c r="S534" s="587">
        <f>IF(G534="","",IF(OR(G534="etapa",G534="sub-etapa"),"",OFFSET(MCQ!M$20,ROW(M534)-ROW(M$20),0)))</f>
        <v/>
      </c>
      <c r="T534" s="588">
        <f>IFERROR(TRUNC(L534*N534,2),"")</f>
        <v/>
      </c>
      <c r="U534" s="589">
        <f>IFERROR(TRUNC(L534*Q534,2),"")</f>
        <v/>
      </c>
    </row>
    <row r="535">
      <c r="A535" s="18">
        <f>OFFSET(MCQ!A$20,ROW(A535)-ROW(A$20),0)</f>
        <v/>
      </c>
      <c r="B535" s="18">
        <f>OFFSET(MCQ!B$20,ROW(B535)-ROW(B$20),0)</f>
        <v/>
      </c>
      <c r="C535" s="18">
        <f>OFFSET(MCQ!C$20,ROW(C535)-ROW(C$20),0)</f>
        <v/>
      </c>
      <c r="D535" s="18">
        <f>OFFSET(MCQ!D$20,ROW(D535)-ROW(D$20),0)</f>
        <v/>
      </c>
      <c r="E535" s="18">
        <f>OFFSET(MCQ!E$20,ROW(E535)-ROW(E$20),0)</f>
        <v/>
      </c>
      <c r="F535" s="18" t="n"/>
      <c r="G535" s="233">
        <f>OFFSET(MCQ!G$20,ROW(G535)-ROW(G$20),0)</f>
        <v/>
      </c>
      <c r="H535" s="583">
        <f>IF(G535="","",OFFSET(MCQ!H$20,ROW(H535)-ROW(H$20),0))</f>
        <v/>
      </c>
      <c r="I535" s="24">
        <f>IF(G535="","",IF(OR(G535="etapa",G535="sub-etapa"),"",OFFSET(MCQ!I$20,ROW(I535)-ROW(I$20),0)))</f>
        <v/>
      </c>
      <c r="J535" s="25">
        <f>IF(G535="","",OFFSET(MCQ!J$20,ROW(J535)-ROW(J$20),0))</f>
        <v/>
      </c>
      <c r="K535" s="24">
        <f>IF(G535="","",IF(OR(G535="etapa",G535="sub-etapa"),"",OFFSET(MCQ!K$20,ROW(K535)-ROW(K$20),0)))</f>
        <v/>
      </c>
      <c r="L535" s="26">
        <f>IF(G535="","",IF(OR(G535="etapa",G535="sub-etapa"),"",TRUNC(OFFSET(MCQ!L$20,ROW(L535)-ROW(L$20),0),2)))</f>
        <v/>
      </c>
      <c r="M535" s="584">
        <f>IF(I535="", "", IFERROR(VLOOKUP(VALUE(I535), _BaseAbril2026, 4, 0), IFERROR(VLOOKUP(TEXT(I535, "@"), _BaseAbril2026, 4, 0), "")))</f>
        <v/>
      </c>
      <c r="N535" s="585">
        <f>IFERROR(IF(S535="BDI1", TRUNC(M535*(1+$O$18), 2),IF(S535="BDI2", TRUNC(M535*(1+$N$18), 2), "")), "")</f>
        <v/>
      </c>
      <c r="O535" s="586">
        <f>_xlfn.IFS(G535="ETAPA", SUMIFS(ValorTotalComD, Nivel, A535), G535="SUB-ETAPA", SUMIFS(ValorTotalComD, SubNivel, C535), TRUE, T535)</f>
        <v/>
      </c>
      <c r="P535" s="584">
        <f>IF(I535="", "", IFERROR(VLOOKUP(VALUE(I535), _BaseAbril2026, 5, 0), IFERROR(VLOOKUP(TEXT(I535, "@"), _BaseAbril2026, 5, 0), "")))</f>
        <v/>
      </c>
      <c r="Q535" s="585">
        <f>IFERROR(IF(S535="BDI1", TRUNC(P535*(1+$R$18), 2),IF(S535="BDI2", TRUNC(P535*(1+$Q$18), 2), "")), "")</f>
        <v/>
      </c>
      <c r="R535" s="586">
        <f>_xlfn.IFS(G535="ETAPA", SUMIFS(ValorTotalSemD, Nivel, A535), G535="SUB-ETAPA", SUMIFS(ValorTotalSemD, SubNivel, C535), TRUE, U535)</f>
        <v/>
      </c>
      <c r="S535" s="587">
        <f>IF(G535="","",IF(OR(G535="etapa",G535="sub-etapa"),"",OFFSET(MCQ!M$20,ROW(M535)-ROW(M$20),0)))</f>
        <v/>
      </c>
      <c r="T535" s="588">
        <f>IFERROR(TRUNC(L535*N535,2),"")</f>
        <v/>
      </c>
      <c r="U535" s="589">
        <f>IFERROR(TRUNC(L535*Q535,2),"")</f>
        <v/>
      </c>
    </row>
    <row r="536">
      <c r="A536" s="18">
        <f>OFFSET(MCQ!A$20,ROW(A536)-ROW(A$20),0)</f>
        <v/>
      </c>
      <c r="B536" s="18">
        <f>OFFSET(MCQ!B$20,ROW(B536)-ROW(B$20),0)</f>
        <v/>
      </c>
      <c r="C536" s="18">
        <f>OFFSET(MCQ!C$20,ROW(C536)-ROW(C$20),0)</f>
        <v/>
      </c>
      <c r="D536" s="18">
        <f>OFFSET(MCQ!D$20,ROW(D536)-ROW(D$20),0)</f>
        <v/>
      </c>
      <c r="E536" s="18">
        <f>OFFSET(MCQ!E$20,ROW(E536)-ROW(E$20),0)</f>
        <v/>
      </c>
      <c r="F536" s="18" t="n"/>
      <c r="G536" s="233">
        <f>OFFSET(MCQ!G$20,ROW(G536)-ROW(G$20),0)</f>
        <v/>
      </c>
      <c r="H536" s="583">
        <f>IF(G536="","",OFFSET(MCQ!H$20,ROW(H536)-ROW(H$20),0))</f>
        <v/>
      </c>
      <c r="I536" s="24">
        <f>IF(G536="","",IF(OR(G536="etapa",G536="sub-etapa"),"",OFFSET(MCQ!I$20,ROW(I536)-ROW(I$20),0)))</f>
        <v/>
      </c>
      <c r="J536" s="25">
        <f>IF(G536="","",OFFSET(MCQ!J$20,ROW(J536)-ROW(J$20),0))</f>
        <v/>
      </c>
      <c r="K536" s="24">
        <f>IF(G536="","",IF(OR(G536="etapa",G536="sub-etapa"),"",OFFSET(MCQ!K$20,ROW(K536)-ROW(K$20),0)))</f>
        <v/>
      </c>
      <c r="L536" s="26">
        <f>IF(G536="","",IF(OR(G536="etapa",G536="sub-etapa"),"",TRUNC(OFFSET(MCQ!L$20,ROW(L536)-ROW(L$20),0),2)))</f>
        <v/>
      </c>
      <c r="M536" s="584">
        <f>IF(I536="", "", IFERROR(VLOOKUP(VALUE(I536), _BaseAbril2026, 4, 0), IFERROR(VLOOKUP(TEXT(I536, "@"), _BaseAbril2026, 4, 0), "")))</f>
        <v/>
      </c>
      <c r="N536" s="585">
        <f>IFERROR(IF(S536="BDI1", TRUNC(M536*(1+$O$18), 2),IF(S536="BDI2", TRUNC(M536*(1+$N$18), 2), "")), "")</f>
        <v/>
      </c>
      <c r="O536" s="586">
        <f>_xlfn.IFS(G536="ETAPA", SUMIFS(ValorTotalComD, Nivel, A536), G536="SUB-ETAPA", SUMIFS(ValorTotalComD, SubNivel, C536), TRUE, T536)</f>
        <v/>
      </c>
      <c r="P536" s="584">
        <f>IF(I536="", "", IFERROR(VLOOKUP(VALUE(I536), _BaseAbril2026, 5, 0), IFERROR(VLOOKUP(TEXT(I536, "@"), _BaseAbril2026, 5, 0), "")))</f>
        <v/>
      </c>
      <c r="Q536" s="585">
        <f>IFERROR(IF(S536="BDI1", TRUNC(P536*(1+$R$18), 2),IF(S536="BDI2", TRUNC(P536*(1+$Q$18), 2), "")), "")</f>
        <v/>
      </c>
      <c r="R536" s="586">
        <f>_xlfn.IFS(G536="ETAPA", SUMIFS(ValorTotalSemD, Nivel, A536), G536="SUB-ETAPA", SUMIFS(ValorTotalSemD, SubNivel, C536), TRUE, U536)</f>
        <v/>
      </c>
      <c r="S536" s="587">
        <f>IF(G536="","",IF(OR(G536="etapa",G536="sub-etapa"),"",OFFSET(MCQ!M$20,ROW(M536)-ROW(M$20),0)))</f>
        <v/>
      </c>
      <c r="T536" s="588">
        <f>IFERROR(TRUNC(L536*N536,2),"")</f>
        <v/>
      </c>
      <c r="U536" s="589">
        <f>IFERROR(TRUNC(L536*Q536,2),"")</f>
        <v/>
      </c>
    </row>
    <row r="537">
      <c r="A537" s="18">
        <f>OFFSET(MCQ!A$20,ROW(A537)-ROW(A$20),0)</f>
        <v/>
      </c>
      <c r="B537" s="18">
        <f>OFFSET(MCQ!B$20,ROW(B537)-ROW(B$20),0)</f>
        <v/>
      </c>
      <c r="C537" s="18">
        <f>OFFSET(MCQ!C$20,ROW(C537)-ROW(C$20),0)</f>
        <v/>
      </c>
      <c r="D537" s="18">
        <f>OFFSET(MCQ!D$20,ROW(D537)-ROW(D$20),0)</f>
        <v/>
      </c>
      <c r="E537" s="18">
        <f>OFFSET(MCQ!E$20,ROW(E537)-ROW(E$20),0)</f>
        <v/>
      </c>
      <c r="F537" s="18" t="n"/>
      <c r="G537" s="233">
        <f>OFFSET(MCQ!G$20,ROW(G537)-ROW(G$20),0)</f>
        <v/>
      </c>
      <c r="H537" s="583">
        <f>IF(G537="","",OFFSET(MCQ!H$20,ROW(H537)-ROW(H$20),0))</f>
        <v/>
      </c>
      <c r="I537" s="24">
        <f>IF(G537="","",IF(OR(G537="etapa",G537="sub-etapa"),"",OFFSET(MCQ!I$20,ROW(I537)-ROW(I$20),0)))</f>
        <v/>
      </c>
      <c r="J537" s="25">
        <f>IF(G537="","",OFFSET(MCQ!J$20,ROW(J537)-ROW(J$20),0))</f>
        <v/>
      </c>
      <c r="K537" s="24">
        <f>IF(G537="","",IF(OR(G537="etapa",G537="sub-etapa"),"",OFFSET(MCQ!K$20,ROW(K537)-ROW(K$20),0)))</f>
        <v/>
      </c>
      <c r="L537" s="26">
        <f>IF(G537="","",IF(OR(G537="etapa",G537="sub-etapa"),"",TRUNC(OFFSET(MCQ!L$20,ROW(L537)-ROW(L$20),0),2)))</f>
        <v/>
      </c>
      <c r="M537" s="584">
        <f>IF(I537="", "", IFERROR(VLOOKUP(VALUE(I537), _BaseAbril2026, 4, 0), IFERROR(VLOOKUP(TEXT(I537, "@"), _BaseAbril2026, 4, 0), "")))</f>
        <v/>
      </c>
      <c r="N537" s="585">
        <f>IFERROR(IF(S537="BDI1", TRUNC(M537*(1+$O$18), 2),IF(S537="BDI2", TRUNC(M537*(1+$N$18), 2), "")), "")</f>
        <v/>
      </c>
      <c r="O537" s="586">
        <f>_xlfn.IFS(G537="ETAPA", SUMIFS(ValorTotalComD, Nivel, A537), G537="SUB-ETAPA", SUMIFS(ValorTotalComD, SubNivel, C537), TRUE, T537)</f>
        <v/>
      </c>
      <c r="P537" s="584">
        <f>IF(I537="", "", IFERROR(VLOOKUP(VALUE(I537), _BaseAbril2026, 5, 0), IFERROR(VLOOKUP(TEXT(I537, "@"), _BaseAbril2026, 5, 0), "")))</f>
        <v/>
      </c>
      <c r="Q537" s="585">
        <f>IFERROR(IF(S537="BDI1", TRUNC(P537*(1+$R$18), 2),IF(S537="BDI2", TRUNC(P537*(1+$Q$18), 2), "")), "")</f>
        <v/>
      </c>
      <c r="R537" s="586">
        <f>_xlfn.IFS(G537="ETAPA", SUMIFS(ValorTotalSemD, Nivel, A537), G537="SUB-ETAPA", SUMIFS(ValorTotalSemD, SubNivel, C537), TRUE, U537)</f>
        <v/>
      </c>
      <c r="S537" s="587">
        <f>IF(G537="","",IF(OR(G537="etapa",G537="sub-etapa"),"",OFFSET(MCQ!M$20,ROW(M537)-ROW(M$20),0)))</f>
        <v/>
      </c>
      <c r="T537" s="588">
        <f>IFERROR(TRUNC(L537*N537,2),"")</f>
        <v/>
      </c>
      <c r="U537" s="589">
        <f>IFERROR(TRUNC(L537*Q537,2),"")</f>
        <v/>
      </c>
    </row>
    <row r="538">
      <c r="A538" s="18">
        <f>OFFSET(MCQ!A$20,ROW(A538)-ROW(A$20),0)</f>
        <v/>
      </c>
      <c r="B538" s="18">
        <f>OFFSET(MCQ!B$20,ROW(B538)-ROW(B$20),0)</f>
        <v/>
      </c>
      <c r="C538" s="18">
        <f>OFFSET(MCQ!C$20,ROW(C538)-ROW(C$20),0)</f>
        <v/>
      </c>
      <c r="D538" s="18">
        <f>OFFSET(MCQ!D$20,ROW(D538)-ROW(D$20),0)</f>
        <v/>
      </c>
      <c r="E538" s="18">
        <f>OFFSET(MCQ!E$20,ROW(E538)-ROW(E$20),0)</f>
        <v/>
      </c>
      <c r="F538" s="18" t="n"/>
      <c r="G538" s="233">
        <f>OFFSET(MCQ!G$20,ROW(G538)-ROW(G$20),0)</f>
        <v/>
      </c>
      <c r="H538" s="583">
        <f>IF(G538="","",OFFSET(MCQ!H$20,ROW(H538)-ROW(H$20),0))</f>
        <v/>
      </c>
      <c r="I538" s="24">
        <f>IF(G538="","",IF(OR(G538="etapa",G538="sub-etapa"),"",OFFSET(MCQ!I$20,ROW(I538)-ROW(I$20),0)))</f>
        <v/>
      </c>
      <c r="J538" s="25">
        <f>IF(G538="","",OFFSET(MCQ!J$20,ROW(J538)-ROW(J$20),0))</f>
        <v/>
      </c>
      <c r="K538" s="24">
        <f>IF(G538="","",IF(OR(G538="etapa",G538="sub-etapa"),"",OFFSET(MCQ!K$20,ROW(K538)-ROW(K$20),0)))</f>
        <v/>
      </c>
      <c r="L538" s="26">
        <f>IF(G538="","",IF(OR(G538="etapa",G538="sub-etapa"),"",TRUNC(OFFSET(MCQ!L$20,ROW(L538)-ROW(L$20),0),2)))</f>
        <v/>
      </c>
      <c r="M538" s="584">
        <f>IF(I538="", "", IFERROR(VLOOKUP(VALUE(I538), _BaseAbril2026, 4, 0), IFERROR(VLOOKUP(TEXT(I538, "@"), _BaseAbril2026, 4, 0), "")))</f>
        <v/>
      </c>
      <c r="N538" s="585">
        <f>IFERROR(IF(S538="BDI1", TRUNC(M538*(1+$O$18), 2),IF(S538="BDI2", TRUNC(M538*(1+$N$18), 2), "")), "")</f>
        <v/>
      </c>
      <c r="O538" s="586">
        <f>_xlfn.IFS(G538="ETAPA", SUMIFS(ValorTotalComD, Nivel, A538), G538="SUB-ETAPA", SUMIFS(ValorTotalComD, SubNivel, C538), TRUE, T538)</f>
        <v/>
      </c>
      <c r="P538" s="584">
        <f>IF(I538="", "", IFERROR(VLOOKUP(VALUE(I538), _BaseAbril2026, 5, 0), IFERROR(VLOOKUP(TEXT(I538, "@"), _BaseAbril2026, 5, 0), "")))</f>
        <v/>
      </c>
      <c r="Q538" s="585">
        <f>IFERROR(IF(S538="BDI1", TRUNC(P538*(1+$R$18), 2),IF(S538="BDI2", TRUNC(P538*(1+$Q$18), 2), "")), "")</f>
        <v/>
      </c>
      <c r="R538" s="586">
        <f>_xlfn.IFS(G538="ETAPA", SUMIFS(ValorTotalSemD, Nivel, A538), G538="SUB-ETAPA", SUMIFS(ValorTotalSemD, SubNivel, C538), TRUE, U538)</f>
        <v/>
      </c>
      <c r="S538" s="587">
        <f>IF(G538="","",IF(OR(G538="etapa",G538="sub-etapa"),"",OFFSET(MCQ!M$20,ROW(M538)-ROW(M$20),0)))</f>
        <v/>
      </c>
      <c r="T538" s="588">
        <f>IFERROR(TRUNC(L538*N538,2),"")</f>
        <v/>
      </c>
      <c r="U538" s="589">
        <f>IFERROR(TRUNC(L538*Q538,2),"")</f>
        <v/>
      </c>
    </row>
    <row r="539">
      <c r="A539" s="18">
        <f>OFFSET(MCQ!A$20,ROW(A539)-ROW(A$20),0)</f>
        <v/>
      </c>
      <c r="B539" s="18">
        <f>OFFSET(MCQ!B$20,ROW(B539)-ROW(B$20),0)</f>
        <v/>
      </c>
      <c r="C539" s="18">
        <f>OFFSET(MCQ!C$20,ROW(C539)-ROW(C$20),0)</f>
        <v/>
      </c>
      <c r="D539" s="18">
        <f>OFFSET(MCQ!D$20,ROW(D539)-ROW(D$20),0)</f>
        <v/>
      </c>
      <c r="E539" s="18">
        <f>OFFSET(MCQ!E$20,ROW(E539)-ROW(E$20),0)</f>
        <v/>
      </c>
      <c r="F539" s="18" t="n"/>
      <c r="G539" s="233">
        <f>OFFSET(MCQ!G$20,ROW(G539)-ROW(G$20),0)</f>
        <v/>
      </c>
      <c r="H539" s="583">
        <f>IF(G539="","",OFFSET(MCQ!H$20,ROW(H539)-ROW(H$20),0))</f>
        <v/>
      </c>
      <c r="I539" s="24">
        <f>IF(G539="","",IF(OR(G539="etapa",G539="sub-etapa"),"",OFFSET(MCQ!I$20,ROW(I539)-ROW(I$20),0)))</f>
        <v/>
      </c>
      <c r="J539" s="25">
        <f>IF(G539="","",OFFSET(MCQ!J$20,ROW(J539)-ROW(J$20),0))</f>
        <v/>
      </c>
      <c r="K539" s="24">
        <f>IF(G539="","",IF(OR(G539="etapa",G539="sub-etapa"),"",OFFSET(MCQ!K$20,ROW(K539)-ROW(K$20),0)))</f>
        <v/>
      </c>
      <c r="L539" s="26">
        <f>IF(G539="","",IF(OR(G539="etapa",G539="sub-etapa"),"",TRUNC(OFFSET(MCQ!L$20,ROW(L539)-ROW(L$20),0),2)))</f>
        <v/>
      </c>
      <c r="M539" s="584">
        <f>IF(I539="", "", IFERROR(VLOOKUP(VALUE(I539), _BaseAbril2026, 4, 0), IFERROR(VLOOKUP(TEXT(I539, "@"), _BaseAbril2026, 4, 0), "")))</f>
        <v/>
      </c>
      <c r="N539" s="585">
        <f>IFERROR(IF(S539="BDI1", TRUNC(M539*(1+$O$18), 2),IF(S539="BDI2", TRUNC(M539*(1+$N$18), 2), "")), "")</f>
        <v/>
      </c>
      <c r="O539" s="586">
        <f>_xlfn.IFS(G539="ETAPA", SUMIFS(ValorTotalComD, Nivel, A539), G539="SUB-ETAPA", SUMIFS(ValorTotalComD, SubNivel, C539), TRUE, T539)</f>
        <v/>
      </c>
      <c r="P539" s="584">
        <f>IF(I539="", "", IFERROR(VLOOKUP(VALUE(I539), _BaseAbril2026, 5, 0), IFERROR(VLOOKUP(TEXT(I539, "@"), _BaseAbril2026, 5, 0), "")))</f>
        <v/>
      </c>
      <c r="Q539" s="585">
        <f>IFERROR(IF(S539="BDI1", TRUNC(P539*(1+$R$18), 2),IF(S539="BDI2", TRUNC(P539*(1+$Q$18), 2), "")), "")</f>
        <v/>
      </c>
      <c r="R539" s="586">
        <f>_xlfn.IFS(G539="ETAPA", SUMIFS(ValorTotalSemD, Nivel, A539), G539="SUB-ETAPA", SUMIFS(ValorTotalSemD, SubNivel, C539), TRUE, U539)</f>
        <v/>
      </c>
      <c r="S539" s="587">
        <f>IF(G539="","",IF(OR(G539="etapa",G539="sub-etapa"),"",OFFSET(MCQ!M$20,ROW(M539)-ROW(M$20),0)))</f>
        <v/>
      </c>
      <c r="T539" s="588">
        <f>IFERROR(TRUNC(L539*N539,2),"")</f>
        <v/>
      </c>
      <c r="U539" s="589">
        <f>IFERROR(TRUNC(L539*Q539,2),"")</f>
        <v/>
      </c>
    </row>
    <row r="540">
      <c r="A540" s="18">
        <f>OFFSET(MCQ!A$20,ROW(A540)-ROW(A$20),0)</f>
        <v/>
      </c>
      <c r="B540" s="18">
        <f>OFFSET(MCQ!B$20,ROW(B540)-ROW(B$20),0)</f>
        <v/>
      </c>
      <c r="C540" s="18">
        <f>OFFSET(MCQ!C$20,ROW(C540)-ROW(C$20),0)</f>
        <v/>
      </c>
      <c r="D540" s="18">
        <f>OFFSET(MCQ!D$20,ROW(D540)-ROW(D$20),0)</f>
        <v/>
      </c>
      <c r="E540" s="18">
        <f>OFFSET(MCQ!E$20,ROW(E540)-ROW(E$20),0)</f>
        <v/>
      </c>
      <c r="F540" s="18" t="n"/>
      <c r="G540" s="233">
        <f>OFFSET(MCQ!G$20,ROW(G540)-ROW(G$20),0)</f>
        <v/>
      </c>
      <c r="H540" s="583">
        <f>IF(G540="","",OFFSET(MCQ!H$20,ROW(H540)-ROW(H$20),0))</f>
        <v/>
      </c>
      <c r="I540" s="24">
        <f>IF(G540="","",IF(OR(G540="etapa",G540="sub-etapa"),"",OFFSET(MCQ!I$20,ROW(I540)-ROW(I$20),0)))</f>
        <v/>
      </c>
      <c r="J540" s="25">
        <f>IF(G540="","",OFFSET(MCQ!J$20,ROW(J540)-ROW(J$20),0))</f>
        <v/>
      </c>
      <c r="K540" s="24">
        <f>IF(G540="","",IF(OR(G540="etapa",G540="sub-etapa"),"",OFFSET(MCQ!K$20,ROW(K540)-ROW(K$20),0)))</f>
        <v/>
      </c>
      <c r="L540" s="26">
        <f>IF(G540="","",IF(OR(G540="etapa",G540="sub-etapa"),"",TRUNC(OFFSET(MCQ!L$20,ROW(L540)-ROW(L$20),0),2)))</f>
        <v/>
      </c>
      <c r="M540" s="584">
        <f>IF(I540="", "", IFERROR(VLOOKUP(VALUE(I540), _BaseAbril2026, 4, 0), IFERROR(VLOOKUP(TEXT(I540, "@"), _BaseAbril2026, 4, 0), "")))</f>
        <v/>
      </c>
      <c r="N540" s="585">
        <f>IFERROR(IF(S540="BDI1", TRUNC(M540*(1+$O$18), 2),IF(S540="BDI2", TRUNC(M540*(1+$N$18), 2), "")), "")</f>
        <v/>
      </c>
      <c r="O540" s="586">
        <f>_xlfn.IFS(G540="ETAPA", SUMIFS(ValorTotalComD, Nivel, A540), G540="SUB-ETAPA", SUMIFS(ValorTotalComD, SubNivel, C540), TRUE, T540)</f>
        <v/>
      </c>
      <c r="P540" s="584">
        <f>IF(I540="", "", IFERROR(VLOOKUP(VALUE(I540), _BaseAbril2026, 5, 0), IFERROR(VLOOKUP(TEXT(I540, "@"), _BaseAbril2026, 5, 0), "")))</f>
        <v/>
      </c>
      <c r="Q540" s="585">
        <f>IFERROR(IF(S540="BDI1", TRUNC(P540*(1+$R$18), 2),IF(S540="BDI2", TRUNC(P540*(1+$Q$18), 2), "")), "")</f>
        <v/>
      </c>
      <c r="R540" s="586">
        <f>_xlfn.IFS(G540="ETAPA", SUMIFS(ValorTotalSemD, Nivel, A540), G540="SUB-ETAPA", SUMIFS(ValorTotalSemD, SubNivel, C540), TRUE, U540)</f>
        <v/>
      </c>
      <c r="S540" s="587">
        <f>IF(G540="","",IF(OR(G540="etapa",G540="sub-etapa"),"",OFFSET(MCQ!M$20,ROW(M540)-ROW(M$20),0)))</f>
        <v/>
      </c>
      <c r="T540" s="588">
        <f>IFERROR(TRUNC(L540*N540,2),"")</f>
        <v/>
      </c>
      <c r="U540" s="589">
        <f>IFERROR(TRUNC(L540*Q540,2),"")</f>
        <v/>
      </c>
    </row>
    <row r="541">
      <c r="A541" s="18">
        <f>OFFSET(MCQ!A$20,ROW(A541)-ROW(A$20),0)</f>
        <v/>
      </c>
      <c r="B541" s="18">
        <f>OFFSET(MCQ!B$20,ROW(B541)-ROW(B$20),0)</f>
        <v/>
      </c>
      <c r="C541" s="18">
        <f>OFFSET(MCQ!C$20,ROW(C541)-ROW(C$20),0)</f>
        <v/>
      </c>
      <c r="D541" s="18">
        <f>OFFSET(MCQ!D$20,ROW(D541)-ROW(D$20),0)</f>
        <v/>
      </c>
      <c r="E541" s="18">
        <f>OFFSET(MCQ!E$20,ROW(E541)-ROW(E$20),0)</f>
        <v/>
      </c>
      <c r="F541" s="18" t="n"/>
      <c r="G541" s="233">
        <f>OFFSET(MCQ!G$20,ROW(G541)-ROW(G$20),0)</f>
        <v/>
      </c>
      <c r="H541" s="583">
        <f>IF(G541="","",OFFSET(MCQ!H$20,ROW(H541)-ROW(H$20),0))</f>
        <v/>
      </c>
      <c r="I541" s="24">
        <f>IF(G541="","",IF(OR(G541="etapa",G541="sub-etapa"),"",OFFSET(MCQ!I$20,ROW(I541)-ROW(I$20),0)))</f>
        <v/>
      </c>
      <c r="J541" s="25">
        <f>IF(G541="","",OFFSET(MCQ!J$20,ROW(J541)-ROW(J$20),0))</f>
        <v/>
      </c>
      <c r="K541" s="24">
        <f>IF(G541="","",IF(OR(G541="etapa",G541="sub-etapa"),"",OFFSET(MCQ!K$20,ROW(K541)-ROW(K$20),0)))</f>
        <v/>
      </c>
      <c r="L541" s="26">
        <f>IF(G541="","",IF(OR(G541="etapa",G541="sub-etapa"),"",TRUNC(OFFSET(MCQ!L$20,ROW(L541)-ROW(L$20),0),2)))</f>
        <v/>
      </c>
      <c r="M541" s="584">
        <f>IF(I541="", "", IFERROR(VLOOKUP(VALUE(I541), _BaseAbril2026, 4, 0), IFERROR(VLOOKUP(TEXT(I541, "@"), _BaseAbril2026, 4, 0), "")))</f>
        <v/>
      </c>
      <c r="N541" s="585">
        <f>IFERROR(IF(S541="BDI1", TRUNC(M541*(1+$O$18), 2),IF(S541="BDI2", TRUNC(M541*(1+$N$18), 2), "")), "")</f>
        <v/>
      </c>
      <c r="O541" s="586">
        <f>_xlfn.IFS(G541="ETAPA", SUMIFS(ValorTotalComD, Nivel, A541), G541="SUB-ETAPA", SUMIFS(ValorTotalComD, SubNivel, C541), TRUE, T541)</f>
        <v/>
      </c>
      <c r="P541" s="584">
        <f>IF(I541="", "", IFERROR(VLOOKUP(VALUE(I541), _BaseAbril2026, 5, 0), IFERROR(VLOOKUP(TEXT(I541, "@"), _BaseAbril2026, 5, 0), "")))</f>
        <v/>
      </c>
      <c r="Q541" s="585">
        <f>IFERROR(IF(S541="BDI1", TRUNC(P541*(1+$R$18), 2),IF(S541="BDI2", TRUNC(P541*(1+$Q$18), 2), "")), "")</f>
        <v/>
      </c>
      <c r="R541" s="586">
        <f>_xlfn.IFS(G541="ETAPA", SUMIFS(ValorTotalSemD, Nivel, A541), G541="SUB-ETAPA", SUMIFS(ValorTotalSemD, SubNivel, C541), TRUE, U541)</f>
        <v/>
      </c>
      <c r="S541" s="587">
        <f>IF(G541="","",IF(OR(G541="etapa",G541="sub-etapa"),"",OFFSET(MCQ!M$20,ROW(M541)-ROW(M$20),0)))</f>
        <v/>
      </c>
      <c r="T541" s="588">
        <f>IFERROR(TRUNC(L541*N541,2),"")</f>
        <v/>
      </c>
      <c r="U541" s="589">
        <f>IFERROR(TRUNC(L541*Q541,2),"")</f>
        <v/>
      </c>
    </row>
    <row r="542">
      <c r="A542" s="18">
        <f>OFFSET(MCQ!A$20,ROW(A542)-ROW(A$20),0)</f>
        <v/>
      </c>
      <c r="B542" s="18">
        <f>OFFSET(MCQ!B$20,ROW(B542)-ROW(B$20),0)</f>
        <v/>
      </c>
      <c r="C542" s="18">
        <f>OFFSET(MCQ!C$20,ROW(C542)-ROW(C$20),0)</f>
        <v/>
      </c>
      <c r="D542" s="18">
        <f>OFFSET(MCQ!D$20,ROW(D542)-ROW(D$20),0)</f>
        <v/>
      </c>
      <c r="E542" s="18">
        <f>OFFSET(MCQ!E$20,ROW(E542)-ROW(E$20),0)</f>
        <v/>
      </c>
      <c r="F542" s="18" t="n"/>
      <c r="G542" s="233">
        <f>OFFSET(MCQ!G$20,ROW(G542)-ROW(G$20),0)</f>
        <v/>
      </c>
      <c r="H542" s="583">
        <f>IF(G542="","",OFFSET(MCQ!H$20,ROW(H542)-ROW(H$20),0))</f>
        <v/>
      </c>
      <c r="I542" s="24">
        <f>IF(G542="","",IF(OR(G542="etapa",G542="sub-etapa"),"",OFFSET(MCQ!I$20,ROW(I542)-ROW(I$20),0)))</f>
        <v/>
      </c>
      <c r="J542" s="25">
        <f>IF(G542="","",OFFSET(MCQ!J$20,ROW(J542)-ROW(J$20),0))</f>
        <v/>
      </c>
      <c r="K542" s="24">
        <f>IF(G542="","",IF(OR(G542="etapa",G542="sub-etapa"),"",OFFSET(MCQ!K$20,ROW(K542)-ROW(K$20),0)))</f>
        <v/>
      </c>
      <c r="L542" s="26">
        <f>IF(G542="","",IF(OR(G542="etapa",G542="sub-etapa"),"",TRUNC(OFFSET(MCQ!L$20,ROW(L542)-ROW(L$20),0),2)))</f>
        <v/>
      </c>
      <c r="M542" s="584">
        <f>IF(I542="", "", IFERROR(VLOOKUP(VALUE(I542), _BaseAbril2026, 4, 0), IFERROR(VLOOKUP(TEXT(I542, "@"), _BaseAbril2026, 4, 0), "")))</f>
        <v/>
      </c>
      <c r="N542" s="585">
        <f>IFERROR(IF(S542="BDI1", TRUNC(M542*(1+$O$18), 2),IF(S542="BDI2", TRUNC(M542*(1+$N$18), 2), "")), "")</f>
        <v/>
      </c>
      <c r="O542" s="586">
        <f>_xlfn.IFS(G542="ETAPA", SUMIFS(ValorTotalComD, Nivel, A542), G542="SUB-ETAPA", SUMIFS(ValorTotalComD, SubNivel, C542), TRUE, T542)</f>
        <v/>
      </c>
      <c r="P542" s="584">
        <f>IF(I542="", "", IFERROR(VLOOKUP(VALUE(I542), _BaseAbril2026, 5, 0), IFERROR(VLOOKUP(TEXT(I542, "@"), _BaseAbril2026, 5, 0), "")))</f>
        <v/>
      </c>
      <c r="Q542" s="585">
        <f>IFERROR(IF(S542="BDI1", TRUNC(P542*(1+$R$18), 2),IF(S542="BDI2", TRUNC(P542*(1+$Q$18), 2), "")), "")</f>
        <v/>
      </c>
      <c r="R542" s="586">
        <f>_xlfn.IFS(G542="ETAPA", SUMIFS(ValorTotalSemD, Nivel, A542), G542="SUB-ETAPA", SUMIFS(ValorTotalSemD, SubNivel, C542), TRUE, U542)</f>
        <v/>
      </c>
      <c r="S542" s="587">
        <f>IF(G542="","",IF(OR(G542="etapa",G542="sub-etapa"),"",OFFSET(MCQ!M$20,ROW(M542)-ROW(M$20),0)))</f>
        <v/>
      </c>
      <c r="T542" s="588">
        <f>IFERROR(TRUNC(L542*N542,2),"")</f>
        <v/>
      </c>
      <c r="U542" s="589">
        <f>IFERROR(TRUNC(L542*Q542,2),"")</f>
        <v/>
      </c>
    </row>
    <row r="543">
      <c r="A543" s="18">
        <f>OFFSET(MCQ!A$20,ROW(A543)-ROW(A$20),0)</f>
        <v/>
      </c>
      <c r="B543" s="18">
        <f>OFFSET(MCQ!B$20,ROW(B543)-ROW(B$20),0)</f>
        <v/>
      </c>
      <c r="C543" s="18">
        <f>OFFSET(MCQ!C$20,ROW(C543)-ROW(C$20),0)</f>
        <v/>
      </c>
      <c r="D543" s="18">
        <f>OFFSET(MCQ!D$20,ROW(D543)-ROW(D$20),0)</f>
        <v/>
      </c>
      <c r="E543" s="18">
        <f>OFFSET(MCQ!E$20,ROW(E543)-ROW(E$20),0)</f>
        <v/>
      </c>
      <c r="F543" s="18" t="n"/>
      <c r="G543" s="233">
        <f>OFFSET(MCQ!G$20,ROW(G543)-ROW(G$20),0)</f>
        <v/>
      </c>
      <c r="H543" s="583">
        <f>IF(G543="","",OFFSET(MCQ!H$20,ROW(H543)-ROW(H$20),0))</f>
        <v/>
      </c>
      <c r="I543" s="24">
        <f>IF(G543="","",IF(OR(G543="etapa",G543="sub-etapa"),"",OFFSET(MCQ!I$20,ROW(I543)-ROW(I$20),0)))</f>
        <v/>
      </c>
      <c r="J543" s="25">
        <f>IF(G543="","",OFFSET(MCQ!J$20,ROW(J543)-ROW(J$20),0))</f>
        <v/>
      </c>
      <c r="K543" s="24">
        <f>IF(G543="","",IF(OR(G543="etapa",G543="sub-etapa"),"",OFFSET(MCQ!K$20,ROW(K543)-ROW(K$20),0)))</f>
        <v/>
      </c>
      <c r="L543" s="26">
        <f>IF(G543="","",IF(OR(G543="etapa",G543="sub-etapa"),"",TRUNC(OFFSET(MCQ!L$20,ROW(L543)-ROW(L$20),0),2)))</f>
        <v/>
      </c>
      <c r="M543" s="584">
        <f>IF(I543="", "", IFERROR(VLOOKUP(VALUE(I543), _BaseAbril2026, 4, 0), IFERROR(VLOOKUP(TEXT(I543, "@"), _BaseAbril2026, 4, 0), "")))</f>
        <v/>
      </c>
      <c r="N543" s="585">
        <f>IFERROR(IF(S543="BDI1", TRUNC(M543*(1+$O$18), 2),IF(S543="BDI2", TRUNC(M543*(1+$N$18), 2), "")), "")</f>
        <v/>
      </c>
      <c r="O543" s="586">
        <f>_xlfn.IFS(G543="ETAPA", SUMIFS(ValorTotalComD, Nivel, A543), G543="SUB-ETAPA", SUMIFS(ValorTotalComD, SubNivel, C543), TRUE, T543)</f>
        <v/>
      </c>
      <c r="P543" s="584">
        <f>IF(I543="", "", IFERROR(VLOOKUP(VALUE(I543), _BaseAbril2026, 5, 0), IFERROR(VLOOKUP(TEXT(I543, "@"), _BaseAbril2026, 5, 0), "")))</f>
        <v/>
      </c>
      <c r="Q543" s="585">
        <f>IFERROR(IF(S543="BDI1", TRUNC(P543*(1+$R$18), 2),IF(S543="BDI2", TRUNC(P543*(1+$Q$18), 2), "")), "")</f>
        <v/>
      </c>
      <c r="R543" s="586">
        <f>_xlfn.IFS(G543="ETAPA", SUMIFS(ValorTotalSemD, Nivel, A543), G543="SUB-ETAPA", SUMIFS(ValorTotalSemD, SubNivel, C543), TRUE, U543)</f>
        <v/>
      </c>
      <c r="S543" s="587">
        <f>IF(G543="","",IF(OR(G543="etapa",G543="sub-etapa"),"",OFFSET(MCQ!M$20,ROW(M543)-ROW(M$20),0)))</f>
        <v/>
      </c>
      <c r="T543" s="588">
        <f>IFERROR(TRUNC(L543*N543,2),"")</f>
        <v/>
      </c>
      <c r="U543" s="589">
        <f>IFERROR(TRUNC(L543*Q543,2),"")</f>
        <v/>
      </c>
    </row>
    <row r="544">
      <c r="A544" s="18">
        <f>OFFSET(MCQ!A$20,ROW(A544)-ROW(A$20),0)</f>
        <v/>
      </c>
      <c r="B544" s="18">
        <f>OFFSET(MCQ!B$20,ROW(B544)-ROW(B$20),0)</f>
        <v/>
      </c>
      <c r="C544" s="18">
        <f>OFFSET(MCQ!C$20,ROW(C544)-ROW(C$20),0)</f>
        <v/>
      </c>
      <c r="D544" s="18">
        <f>OFFSET(MCQ!D$20,ROW(D544)-ROW(D$20),0)</f>
        <v/>
      </c>
      <c r="E544" s="18">
        <f>OFFSET(MCQ!E$20,ROW(E544)-ROW(E$20),0)</f>
        <v/>
      </c>
      <c r="F544" s="18" t="n"/>
      <c r="G544" s="233">
        <f>OFFSET(MCQ!G$20,ROW(G544)-ROW(G$20),0)</f>
        <v/>
      </c>
      <c r="H544" s="583">
        <f>IF(G544="","",OFFSET(MCQ!H$20,ROW(H544)-ROW(H$20),0))</f>
        <v/>
      </c>
      <c r="I544" s="24">
        <f>IF(G544="","",IF(OR(G544="etapa",G544="sub-etapa"),"",OFFSET(MCQ!I$20,ROW(I544)-ROW(I$20),0)))</f>
        <v/>
      </c>
      <c r="J544" s="25">
        <f>IF(G544="","",OFFSET(MCQ!J$20,ROW(J544)-ROW(J$20),0))</f>
        <v/>
      </c>
      <c r="K544" s="24">
        <f>IF(G544="","",IF(OR(G544="etapa",G544="sub-etapa"),"",OFFSET(MCQ!K$20,ROW(K544)-ROW(K$20),0)))</f>
        <v/>
      </c>
      <c r="L544" s="26">
        <f>IF(G544="","",IF(OR(G544="etapa",G544="sub-etapa"),"",TRUNC(OFFSET(MCQ!L$20,ROW(L544)-ROW(L$20),0),2)))</f>
        <v/>
      </c>
      <c r="M544" s="584">
        <f>IF(I544="", "", IFERROR(VLOOKUP(VALUE(I544), _BaseAbril2026, 4, 0), IFERROR(VLOOKUP(TEXT(I544, "@"), _BaseAbril2026, 4, 0), "")))</f>
        <v/>
      </c>
      <c r="N544" s="585">
        <f>IFERROR(IF(S544="BDI1", TRUNC(M544*(1+$O$18), 2),IF(S544="BDI2", TRUNC(M544*(1+$N$18), 2), "")), "")</f>
        <v/>
      </c>
      <c r="O544" s="586">
        <f>_xlfn.IFS(G544="ETAPA", SUMIFS(ValorTotalComD, Nivel, A544), G544="SUB-ETAPA", SUMIFS(ValorTotalComD, SubNivel, C544), TRUE, T544)</f>
        <v/>
      </c>
      <c r="P544" s="584">
        <f>IF(I544="", "", IFERROR(VLOOKUP(VALUE(I544), _BaseAbril2026, 5, 0), IFERROR(VLOOKUP(TEXT(I544, "@"), _BaseAbril2026, 5, 0), "")))</f>
        <v/>
      </c>
      <c r="Q544" s="585">
        <f>IFERROR(IF(S544="BDI1", TRUNC(P544*(1+$R$18), 2),IF(S544="BDI2", TRUNC(P544*(1+$Q$18), 2), "")), "")</f>
        <v/>
      </c>
      <c r="R544" s="586">
        <f>_xlfn.IFS(G544="ETAPA", SUMIFS(ValorTotalSemD, Nivel, A544), G544="SUB-ETAPA", SUMIFS(ValorTotalSemD, SubNivel, C544), TRUE, U544)</f>
        <v/>
      </c>
      <c r="S544" s="587">
        <f>IF(G544="","",IF(OR(G544="etapa",G544="sub-etapa"),"",OFFSET(MCQ!M$20,ROW(M544)-ROW(M$20),0)))</f>
        <v/>
      </c>
      <c r="T544" s="588">
        <f>IFERROR(TRUNC(L544*N544,2),"")</f>
        <v/>
      </c>
      <c r="U544" s="589">
        <f>IFERROR(TRUNC(L544*Q544,2),"")</f>
        <v/>
      </c>
    </row>
    <row r="545">
      <c r="A545" s="18">
        <f>OFFSET(MCQ!A$20,ROW(A545)-ROW(A$20),0)</f>
        <v/>
      </c>
      <c r="B545" s="18">
        <f>OFFSET(MCQ!B$20,ROW(B545)-ROW(B$20),0)</f>
        <v/>
      </c>
      <c r="C545" s="18">
        <f>OFFSET(MCQ!C$20,ROW(C545)-ROW(C$20),0)</f>
        <v/>
      </c>
      <c r="D545" s="18">
        <f>OFFSET(MCQ!D$20,ROW(D545)-ROW(D$20),0)</f>
        <v/>
      </c>
      <c r="E545" s="18">
        <f>OFFSET(MCQ!E$20,ROW(E545)-ROW(E$20),0)</f>
        <v/>
      </c>
      <c r="F545" s="18" t="n"/>
      <c r="G545" s="233">
        <f>OFFSET(MCQ!G$20,ROW(G545)-ROW(G$20),0)</f>
        <v/>
      </c>
      <c r="H545" s="583">
        <f>IF(G545="","",OFFSET(MCQ!H$20,ROW(H545)-ROW(H$20),0))</f>
        <v/>
      </c>
      <c r="I545" s="24">
        <f>IF(G545="","",IF(OR(G545="etapa",G545="sub-etapa"),"",OFFSET(MCQ!I$20,ROW(I545)-ROW(I$20),0)))</f>
        <v/>
      </c>
      <c r="J545" s="25">
        <f>IF(G545="","",OFFSET(MCQ!J$20,ROW(J545)-ROW(J$20),0))</f>
        <v/>
      </c>
      <c r="K545" s="24">
        <f>IF(G545="","",IF(OR(G545="etapa",G545="sub-etapa"),"",OFFSET(MCQ!K$20,ROW(K545)-ROW(K$20),0)))</f>
        <v/>
      </c>
      <c r="L545" s="26">
        <f>IF(G545="","",IF(OR(G545="etapa",G545="sub-etapa"),"",TRUNC(OFFSET(MCQ!L$20,ROW(L545)-ROW(L$20),0),2)))</f>
        <v/>
      </c>
      <c r="M545" s="584">
        <f>IF(I545="", "", IFERROR(VLOOKUP(VALUE(I545), _BaseAbril2026, 4, 0), IFERROR(VLOOKUP(TEXT(I545, "@"), _BaseAbril2026, 4, 0), "")))</f>
        <v/>
      </c>
      <c r="N545" s="585">
        <f>IFERROR(IF(S545="BDI1", TRUNC(M545*(1+$O$18), 2),IF(S545="BDI2", TRUNC(M545*(1+$N$18), 2), "")), "")</f>
        <v/>
      </c>
      <c r="O545" s="586">
        <f>_xlfn.IFS(G545="ETAPA", SUMIFS(ValorTotalComD, Nivel, A545), G545="SUB-ETAPA", SUMIFS(ValorTotalComD, SubNivel, C545), TRUE, T545)</f>
        <v/>
      </c>
      <c r="P545" s="584">
        <f>IF(I545="", "", IFERROR(VLOOKUP(VALUE(I545), _BaseAbril2026, 5, 0), IFERROR(VLOOKUP(TEXT(I545, "@"), _BaseAbril2026, 5, 0), "")))</f>
        <v/>
      </c>
      <c r="Q545" s="585">
        <f>IFERROR(IF(S545="BDI1", TRUNC(P545*(1+$R$18), 2),IF(S545="BDI2", TRUNC(P545*(1+$Q$18), 2), "")), "")</f>
        <v/>
      </c>
      <c r="R545" s="586">
        <f>_xlfn.IFS(G545="ETAPA", SUMIFS(ValorTotalSemD, Nivel, A545), G545="SUB-ETAPA", SUMIFS(ValorTotalSemD, SubNivel, C545), TRUE, U545)</f>
        <v/>
      </c>
      <c r="S545" s="587">
        <f>IF(G545="","",IF(OR(G545="etapa",G545="sub-etapa"),"",OFFSET(MCQ!M$20,ROW(M545)-ROW(M$20),0)))</f>
        <v/>
      </c>
      <c r="T545" s="588">
        <f>IFERROR(TRUNC(L545*N545,2),"")</f>
        <v/>
      </c>
      <c r="U545" s="589">
        <f>IFERROR(TRUNC(L545*Q545,2),"")</f>
        <v/>
      </c>
    </row>
    <row r="546">
      <c r="A546" s="18">
        <f>OFFSET(MCQ!A$20,ROW(A546)-ROW(A$20),0)</f>
        <v/>
      </c>
      <c r="B546" s="18">
        <f>OFFSET(MCQ!B$20,ROW(B546)-ROW(B$20),0)</f>
        <v/>
      </c>
      <c r="C546" s="18">
        <f>OFFSET(MCQ!C$20,ROW(C546)-ROW(C$20),0)</f>
        <v/>
      </c>
      <c r="D546" s="18">
        <f>OFFSET(MCQ!D$20,ROW(D546)-ROW(D$20),0)</f>
        <v/>
      </c>
      <c r="E546" s="18">
        <f>OFFSET(MCQ!E$20,ROW(E546)-ROW(E$20),0)</f>
        <v/>
      </c>
      <c r="F546" s="18" t="n"/>
      <c r="G546" s="233">
        <f>OFFSET(MCQ!G$20,ROW(G546)-ROW(G$20),0)</f>
        <v/>
      </c>
      <c r="H546" s="583">
        <f>IF(G546="","",OFFSET(MCQ!H$20,ROW(H546)-ROW(H$20),0))</f>
        <v/>
      </c>
      <c r="I546" s="24">
        <f>IF(G546="","",IF(OR(G546="etapa",G546="sub-etapa"),"",OFFSET(MCQ!I$20,ROW(I546)-ROW(I$20),0)))</f>
        <v/>
      </c>
      <c r="J546" s="25">
        <f>IF(G546="","",OFFSET(MCQ!J$20,ROW(J546)-ROW(J$20),0))</f>
        <v/>
      </c>
      <c r="K546" s="24">
        <f>IF(G546="","",IF(OR(G546="etapa",G546="sub-etapa"),"",OFFSET(MCQ!K$20,ROW(K546)-ROW(K$20),0)))</f>
        <v/>
      </c>
      <c r="L546" s="26">
        <f>IF(G546="","",IF(OR(G546="etapa",G546="sub-etapa"),"",TRUNC(OFFSET(MCQ!L$20,ROW(L546)-ROW(L$20),0),2)))</f>
        <v/>
      </c>
      <c r="M546" s="584">
        <f>IF(I546="", "", IFERROR(VLOOKUP(VALUE(I546), _BaseAbril2026, 4, 0), IFERROR(VLOOKUP(TEXT(I546, "@"), _BaseAbril2026, 4, 0), "")))</f>
        <v/>
      </c>
      <c r="N546" s="585">
        <f>IFERROR(IF(S546="BDI1", TRUNC(M546*(1+$O$18), 2),IF(S546="BDI2", TRUNC(M546*(1+$N$18), 2), "")), "")</f>
        <v/>
      </c>
      <c r="O546" s="586">
        <f>_xlfn.IFS(G546="ETAPA", SUMIFS(ValorTotalComD, Nivel, A546), G546="SUB-ETAPA", SUMIFS(ValorTotalComD, SubNivel, C546), TRUE, T546)</f>
        <v/>
      </c>
      <c r="P546" s="584">
        <f>IF(I546="", "", IFERROR(VLOOKUP(VALUE(I546), _BaseAbril2026, 5, 0), IFERROR(VLOOKUP(TEXT(I546, "@"), _BaseAbril2026, 5, 0), "")))</f>
        <v/>
      </c>
      <c r="Q546" s="585">
        <f>IFERROR(IF(S546="BDI1", TRUNC(P546*(1+$R$18), 2),IF(S546="BDI2", TRUNC(P546*(1+$Q$18), 2), "")), "")</f>
        <v/>
      </c>
      <c r="R546" s="586">
        <f>_xlfn.IFS(G546="ETAPA", SUMIFS(ValorTotalSemD, Nivel, A546), G546="SUB-ETAPA", SUMIFS(ValorTotalSemD, SubNivel, C546), TRUE, U546)</f>
        <v/>
      </c>
      <c r="S546" s="587">
        <f>IF(G546="","",IF(OR(G546="etapa",G546="sub-etapa"),"",OFFSET(MCQ!M$20,ROW(M546)-ROW(M$20),0)))</f>
        <v/>
      </c>
      <c r="T546" s="588">
        <f>IFERROR(TRUNC(L546*N546,2),"")</f>
        <v/>
      </c>
      <c r="U546" s="589">
        <f>IFERROR(TRUNC(L546*Q546,2),"")</f>
        <v/>
      </c>
    </row>
    <row r="547">
      <c r="A547" s="18">
        <f>OFFSET(MCQ!A$20,ROW(A547)-ROW(A$20),0)</f>
        <v/>
      </c>
      <c r="B547" s="18">
        <f>OFFSET(MCQ!B$20,ROW(B547)-ROW(B$20),0)</f>
        <v/>
      </c>
      <c r="C547" s="18">
        <f>OFFSET(MCQ!C$20,ROW(C547)-ROW(C$20),0)</f>
        <v/>
      </c>
      <c r="D547" s="18">
        <f>OFFSET(MCQ!D$20,ROW(D547)-ROW(D$20),0)</f>
        <v/>
      </c>
      <c r="E547" s="18">
        <f>OFFSET(MCQ!E$20,ROW(E547)-ROW(E$20),0)</f>
        <v/>
      </c>
      <c r="F547" s="18" t="n"/>
      <c r="G547" s="233">
        <f>OFFSET(MCQ!G$20,ROW(G547)-ROW(G$20),0)</f>
        <v/>
      </c>
      <c r="H547" s="583">
        <f>IF(G547="","",OFFSET(MCQ!H$20,ROW(H547)-ROW(H$20),0))</f>
        <v/>
      </c>
      <c r="I547" s="24">
        <f>IF(G547="","",IF(OR(G547="etapa",G547="sub-etapa"),"",OFFSET(MCQ!I$20,ROW(I547)-ROW(I$20),0)))</f>
        <v/>
      </c>
      <c r="J547" s="25">
        <f>IF(G547="","",OFFSET(MCQ!J$20,ROW(J547)-ROW(J$20),0))</f>
        <v/>
      </c>
      <c r="K547" s="24">
        <f>IF(G547="","",IF(OR(G547="etapa",G547="sub-etapa"),"",OFFSET(MCQ!K$20,ROW(K547)-ROW(K$20),0)))</f>
        <v/>
      </c>
      <c r="L547" s="26">
        <f>IF(G547="","",IF(OR(G547="etapa",G547="sub-etapa"),"",TRUNC(OFFSET(MCQ!L$20,ROW(L547)-ROW(L$20),0),2)))</f>
        <v/>
      </c>
      <c r="M547" s="584">
        <f>IF(I547="", "", IFERROR(VLOOKUP(VALUE(I547), _BaseAbril2026, 4, 0), IFERROR(VLOOKUP(TEXT(I547, "@"), _BaseAbril2026, 4, 0), "")))</f>
        <v/>
      </c>
      <c r="N547" s="585">
        <f>IFERROR(IF(S547="BDI1", TRUNC(M547*(1+$O$18), 2),IF(S547="BDI2", TRUNC(M547*(1+$N$18), 2), "")), "")</f>
        <v/>
      </c>
      <c r="O547" s="586">
        <f>_xlfn.IFS(G547="ETAPA", SUMIFS(ValorTotalComD, Nivel, A547), G547="SUB-ETAPA", SUMIFS(ValorTotalComD, SubNivel, C547), TRUE, T547)</f>
        <v/>
      </c>
      <c r="P547" s="584">
        <f>IF(I547="", "", IFERROR(VLOOKUP(VALUE(I547), _BaseAbril2026, 5, 0), IFERROR(VLOOKUP(TEXT(I547, "@"), _BaseAbril2026, 5, 0), "")))</f>
        <v/>
      </c>
      <c r="Q547" s="585">
        <f>IFERROR(IF(S547="BDI1", TRUNC(P547*(1+$R$18), 2),IF(S547="BDI2", TRUNC(P547*(1+$Q$18), 2), "")), "")</f>
        <v/>
      </c>
      <c r="R547" s="586">
        <f>_xlfn.IFS(G547="ETAPA", SUMIFS(ValorTotalSemD, Nivel, A547), G547="SUB-ETAPA", SUMIFS(ValorTotalSemD, SubNivel, C547), TRUE, U547)</f>
        <v/>
      </c>
      <c r="S547" s="587">
        <f>IF(G547="","",IF(OR(G547="etapa",G547="sub-etapa"),"",OFFSET(MCQ!M$20,ROW(M547)-ROW(M$20),0)))</f>
        <v/>
      </c>
      <c r="T547" s="588">
        <f>IFERROR(TRUNC(L547*N547,2),"")</f>
        <v/>
      </c>
      <c r="U547" s="589">
        <f>IFERROR(TRUNC(L547*Q547,2),"")</f>
        <v/>
      </c>
    </row>
    <row r="548">
      <c r="A548" s="18">
        <f>OFFSET(MCQ!A$20,ROW(A548)-ROW(A$20),0)</f>
        <v/>
      </c>
      <c r="B548" s="18">
        <f>OFFSET(MCQ!B$20,ROW(B548)-ROW(B$20),0)</f>
        <v/>
      </c>
      <c r="C548" s="18">
        <f>OFFSET(MCQ!C$20,ROW(C548)-ROW(C$20),0)</f>
        <v/>
      </c>
      <c r="D548" s="18">
        <f>OFFSET(MCQ!D$20,ROW(D548)-ROW(D$20),0)</f>
        <v/>
      </c>
      <c r="E548" s="18">
        <f>OFFSET(MCQ!E$20,ROW(E548)-ROW(E$20),0)</f>
        <v/>
      </c>
      <c r="F548" s="18" t="n"/>
      <c r="G548" s="233">
        <f>OFFSET(MCQ!G$20,ROW(G548)-ROW(G$20),0)</f>
        <v/>
      </c>
      <c r="H548" s="583">
        <f>IF(G548="","",OFFSET(MCQ!H$20,ROW(H548)-ROW(H$20),0))</f>
        <v/>
      </c>
      <c r="I548" s="24">
        <f>IF(G548="","",IF(OR(G548="etapa",G548="sub-etapa"),"",OFFSET(MCQ!I$20,ROW(I548)-ROW(I$20),0)))</f>
        <v/>
      </c>
      <c r="J548" s="25">
        <f>IF(G548="","",OFFSET(MCQ!J$20,ROW(J548)-ROW(J$20),0))</f>
        <v/>
      </c>
      <c r="K548" s="24">
        <f>IF(G548="","",IF(OR(G548="etapa",G548="sub-etapa"),"",OFFSET(MCQ!K$20,ROW(K548)-ROW(K$20),0)))</f>
        <v/>
      </c>
      <c r="L548" s="26">
        <f>IF(G548="","",IF(OR(G548="etapa",G548="sub-etapa"),"",TRUNC(OFFSET(MCQ!L$20,ROW(L548)-ROW(L$20),0),2)))</f>
        <v/>
      </c>
      <c r="M548" s="584">
        <f>IF(I548="", "", IFERROR(VLOOKUP(VALUE(I548), _BaseAbril2026, 4, 0), IFERROR(VLOOKUP(TEXT(I548, "@"), _BaseAbril2026, 4, 0), "")))</f>
        <v/>
      </c>
      <c r="N548" s="585">
        <f>IFERROR(IF(S548="BDI1", TRUNC(M548*(1+$O$18), 2),IF(S548="BDI2", TRUNC(M548*(1+$N$18), 2), "")), "")</f>
        <v/>
      </c>
      <c r="O548" s="586">
        <f>_xlfn.IFS(G548="ETAPA", SUMIFS(ValorTotalComD, Nivel, A548), G548="SUB-ETAPA", SUMIFS(ValorTotalComD, SubNivel, C548), TRUE, T548)</f>
        <v/>
      </c>
      <c r="P548" s="584">
        <f>IF(I548="", "", IFERROR(VLOOKUP(VALUE(I548), _BaseAbril2026, 5, 0), IFERROR(VLOOKUP(TEXT(I548, "@"), _BaseAbril2026, 5, 0), "")))</f>
        <v/>
      </c>
      <c r="Q548" s="585">
        <f>IFERROR(IF(S548="BDI1", TRUNC(P548*(1+$R$18), 2),IF(S548="BDI2", TRUNC(P548*(1+$Q$18), 2), "")), "")</f>
        <v/>
      </c>
      <c r="R548" s="586">
        <f>_xlfn.IFS(G548="ETAPA", SUMIFS(ValorTotalSemD, Nivel, A548), G548="SUB-ETAPA", SUMIFS(ValorTotalSemD, SubNivel, C548), TRUE, U548)</f>
        <v/>
      </c>
      <c r="S548" s="587">
        <f>IF(G548="","",IF(OR(G548="etapa",G548="sub-etapa"),"",OFFSET(MCQ!M$20,ROW(M548)-ROW(M$20),0)))</f>
        <v/>
      </c>
      <c r="T548" s="588">
        <f>IFERROR(TRUNC(L548*N548,2),"")</f>
        <v/>
      </c>
      <c r="U548" s="589">
        <f>IFERROR(TRUNC(L548*Q548,2),"")</f>
        <v/>
      </c>
    </row>
    <row r="549">
      <c r="A549" s="18">
        <f>OFFSET(MCQ!A$20,ROW(A549)-ROW(A$20),0)</f>
        <v/>
      </c>
      <c r="B549" s="18">
        <f>OFFSET(MCQ!B$20,ROW(B549)-ROW(B$20),0)</f>
        <v/>
      </c>
      <c r="C549" s="18">
        <f>OFFSET(MCQ!C$20,ROW(C549)-ROW(C$20),0)</f>
        <v/>
      </c>
      <c r="D549" s="18">
        <f>OFFSET(MCQ!D$20,ROW(D549)-ROW(D$20),0)</f>
        <v/>
      </c>
      <c r="E549" s="18">
        <f>OFFSET(MCQ!E$20,ROW(E549)-ROW(E$20),0)</f>
        <v/>
      </c>
      <c r="F549" s="18" t="n"/>
      <c r="G549" s="233">
        <f>OFFSET(MCQ!G$20,ROW(G549)-ROW(G$20),0)</f>
        <v/>
      </c>
      <c r="H549" s="583">
        <f>IF(G549="","",OFFSET(MCQ!H$20,ROW(H549)-ROW(H$20),0))</f>
        <v/>
      </c>
      <c r="I549" s="24">
        <f>IF(G549="","",IF(OR(G549="etapa",G549="sub-etapa"),"",OFFSET(MCQ!I$20,ROW(I549)-ROW(I$20),0)))</f>
        <v/>
      </c>
      <c r="J549" s="25">
        <f>IF(G549="","",OFFSET(MCQ!J$20,ROW(J549)-ROW(J$20),0))</f>
        <v/>
      </c>
      <c r="K549" s="24">
        <f>IF(G549="","",IF(OR(G549="etapa",G549="sub-etapa"),"",OFFSET(MCQ!K$20,ROW(K549)-ROW(K$20),0)))</f>
        <v/>
      </c>
      <c r="L549" s="26">
        <f>IF(G549="","",IF(OR(G549="etapa",G549="sub-etapa"),"",TRUNC(OFFSET(MCQ!L$20,ROW(L549)-ROW(L$20),0),2)))</f>
        <v/>
      </c>
      <c r="M549" s="584">
        <f>IF(I549="", "", IFERROR(VLOOKUP(VALUE(I549), _BaseAbril2026, 4, 0), IFERROR(VLOOKUP(TEXT(I549, "@"), _BaseAbril2026, 4, 0), "")))</f>
        <v/>
      </c>
      <c r="N549" s="585">
        <f>IFERROR(IF(S549="BDI1", TRUNC(M549*(1+$O$18), 2),IF(S549="BDI2", TRUNC(M549*(1+$N$18), 2), "")), "")</f>
        <v/>
      </c>
      <c r="O549" s="586">
        <f>_xlfn.IFS(G549="ETAPA", SUMIFS(ValorTotalComD, Nivel, A549), G549="SUB-ETAPA", SUMIFS(ValorTotalComD, SubNivel, C549), TRUE, T549)</f>
        <v/>
      </c>
      <c r="P549" s="584">
        <f>IF(I549="", "", IFERROR(VLOOKUP(VALUE(I549), _BaseAbril2026, 5, 0), IFERROR(VLOOKUP(TEXT(I549, "@"), _BaseAbril2026, 5, 0), "")))</f>
        <v/>
      </c>
      <c r="Q549" s="585">
        <f>IFERROR(IF(S549="BDI1", TRUNC(P549*(1+$R$18), 2),IF(S549="BDI2", TRUNC(P549*(1+$Q$18), 2), "")), "")</f>
        <v/>
      </c>
      <c r="R549" s="586">
        <f>_xlfn.IFS(G549="ETAPA", SUMIFS(ValorTotalSemD, Nivel, A549), G549="SUB-ETAPA", SUMIFS(ValorTotalSemD, SubNivel, C549), TRUE, U549)</f>
        <v/>
      </c>
      <c r="S549" s="587">
        <f>IF(G549="","",IF(OR(G549="etapa",G549="sub-etapa"),"",OFFSET(MCQ!M$20,ROW(M549)-ROW(M$20),0)))</f>
        <v/>
      </c>
      <c r="T549" s="588">
        <f>IFERROR(TRUNC(L549*N549,2),"")</f>
        <v/>
      </c>
      <c r="U549" s="589">
        <f>IFERROR(TRUNC(L549*Q549,2),"")</f>
        <v/>
      </c>
    </row>
    <row r="550">
      <c r="A550" s="18">
        <f>OFFSET(MCQ!A$20,ROW(A550)-ROW(A$20),0)</f>
        <v/>
      </c>
      <c r="B550" s="18">
        <f>OFFSET(MCQ!B$20,ROW(B550)-ROW(B$20),0)</f>
        <v/>
      </c>
      <c r="C550" s="18">
        <f>OFFSET(MCQ!C$20,ROW(C550)-ROW(C$20),0)</f>
        <v/>
      </c>
      <c r="D550" s="18">
        <f>OFFSET(MCQ!D$20,ROW(D550)-ROW(D$20),0)</f>
        <v/>
      </c>
      <c r="E550" s="18">
        <f>OFFSET(MCQ!E$20,ROW(E550)-ROW(E$20),0)</f>
        <v/>
      </c>
      <c r="F550" s="18" t="n"/>
      <c r="G550" s="233">
        <f>OFFSET(MCQ!G$20,ROW(G550)-ROW(G$20),0)</f>
        <v/>
      </c>
      <c r="H550" s="583">
        <f>IF(G550="","",OFFSET(MCQ!H$20,ROW(H550)-ROW(H$20),0))</f>
        <v/>
      </c>
      <c r="I550" s="24">
        <f>IF(G550="","",IF(OR(G550="etapa",G550="sub-etapa"),"",OFFSET(MCQ!I$20,ROW(I550)-ROW(I$20),0)))</f>
        <v/>
      </c>
      <c r="J550" s="25">
        <f>IF(G550="","",OFFSET(MCQ!J$20,ROW(J550)-ROW(J$20),0))</f>
        <v/>
      </c>
      <c r="K550" s="24">
        <f>IF(G550="","",IF(OR(G550="etapa",G550="sub-etapa"),"",OFFSET(MCQ!K$20,ROW(K550)-ROW(K$20),0)))</f>
        <v/>
      </c>
      <c r="L550" s="26">
        <f>IF(G550="","",IF(OR(G550="etapa",G550="sub-etapa"),"",TRUNC(OFFSET(MCQ!L$20,ROW(L550)-ROW(L$20),0),2)))</f>
        <v/>
      </c>
      <c r="M550" s="584">
        <f>IF(I550="", "", IFERROR(VLOOKUP(VALUE(I550), _BaseAbril2026, 4, 0), IFERROR(VLOOKUP(TEXT(I550, "@"), _BaseAbril2026, 4, 0), "")))</f>
        <v/>
      </c>
      <c r="N550" s="585">
        <f>IFERROR(IF(S550="BDI1", TRUNC(M550*(1+$O$18), 2),IF(S550="BDI2", TRUNC(M550*(1+$N$18), 2), "")), "")</f>
        <v/>
      </c>
      <c r="O550" s="586">
        <f>_xlfn.IFS(G550="ETAPA", SUMIFS(ValorTotalComD, Nivel, A550), G550="SUB-ETAPA", SUMIFS(ValorTotalComD, SubNivel, C550), TRUE, T550)</f>
        <v/>
      </c>
      <c r="P550" s="584">
        <f>IF(I550="", "", IFERROR(VLOOKUP(VALUE(I550), _BaseAbril2026, 5, 0), IFERROR(VLOOKUP(TEXT(I550, "@"), _BaseAbril2026, 5, 0), "")))</f>
        <v/>
      </c>
      <c r="Q550" s="585">
        <f>IFERROR(IF(S550="BDI1", TRUNC(P550*(1+$R$18), 2),IF(S550="BDI2", TRUNC(P550*(1+$Q$18), 2), "")), "")</f>
        <v/>
      </c>
      <c r="R550" s="586">
        <f>_xlfn.IFS(G550="ETAPA", SUMIFS(ValorTotalSemD, Nivel, A550), G550="SUB-ETAPA", SUMIFS(ValorTotalSemD, SubNivel, C550), TRUE, U550)</f>
        <v/>
      </c>
      <c r="S550" s="587">
        <f>IF(G550="","",IF(OR(G550="etapa",G550="sub-etapa"),"",OFFSET(MCQ!M$20,ROW(M550)-ROW(M$20),0)))</f>
        <v/>
      </c>
      <c r="T550" s="588">
        <f>IFERROR(TRUNC(L550*N550,2),"")</f>
        <v/>
      </c>
      <c r="U550" s="589">
        <f>IFERROR(TRUNC(L550*Q550,2),"")</f>
        <v/>
      </c>
    </row>
    <row r="551">
      <c r="A551" s="18">
        <f>OFFSET(MCQ!A$20,ROW(A551)-ROW(A$20),0)</f>
        <v/>
      </c>
      <c r="B551" s="18">
        <f>OFFSET(MCQ!B$20,ROW(B551)-ROW(B$20),0)</f>
        <v/>
      </c>
      <c r="C551" s="18">
        <f>OFFSET(MCQ!C$20,ROW(C551)-ROW(C$20),0)</f>
        <v/>
      </c>
      <c r="D551" s="18">
        <f>OFFSET(MCQ!D$20,ROW(D551)-ROW(D$20),0)</f>
        <v/>
      </c>
      <c r="E551" s="18">
        <f>OFFSET(MCQ!E$20,ROW(E551)-ROW(E$20),0)</f>
        <v/>
      </c>
      <c r="F551" s="18" t="n"/>
      <c r="G551" s="233">
        <f>OFFSET(MCQ!G$20,ROW(G551)-ROW(G$20),0)</f>
        <v/>
      </c>
      <c r="H551" s="583">
        <f>IF(G551="","",OFFSET(MCQ!H$20,ROW(H551)-ROW(H$20),0))</f>
        <v/>
      </c>
      <c r="I551" s="24">
        <f>IF(G551="","",IF(OR(G551="etapa",G551="sub-etapa"),"",OFFSET(MCQ!I$20,ROW(I551)-ROW(I$20),0)))</f>
        <v/>
      </c>
      <c r="J551" s="25">
        <f>IF(G551="","",OFFSET(MCQ!J$20,ROW(J551)-ROW(J$20),0))</f>
        <v/>
      </c>
      <c r="K551" s="24">
        <f>IF(G551="","",IF(OR(G551="etapa",G551="sub-etapa"),"",OFFSET(MCQ!K$20,ROW(K551)-ROW(K$20),0)))</f>
        <v/>
      </c>
      <c r="L551" s="26">
        <f>IF(G551="","",IF(OR(G551="etapa",G551="sub-etapa"),"",TRUNC(OFFSET(MCQ!L$20,ROW(L551)-ROW(L$20),0),2)))</f>
        <v/>
      </c>
      <c r="M551" s="584">
        <f>IF(I551="", "", IFERROR(VLOOKUP(VALUE(I551), _BaseAbril2026, 4, 0), IFERROR(VLOOKUP(TEXT(I551, "@"), _BaseAbril2026, 4, 0), "")))</f>
        <v/>
      </c>
      <c r="N551" s="585">
        <f>IFERROR(IF(S551="BDI1", TRUNC(M551*(1+$O$18), 2),IF(S551="BDI2", TRUNC(M551*(1+$N$18), 2), "")), "")</f>
        <v/>
      </c>
      <c r="O551" s="586">
        <f>_xlfn.IFS(G551="ETAPA", SUMIFS(ValorTotalComD, Nivel, A551), G551="SUB-ETAPA", SUMIFS(ValorTotalComD, SubNivel, C551), TRUE, T551)</f>
        <v/>
      </c>
      <c r="P551" s="584">
        <f>IF(I551="", "", IFERROR(VLOOKUP(VALUE(I551), _BaseAbril2026, 5, 0), IFERROR(VLOOKUP(TEXT(I551, "@"), _BaseAbril2026, 5, 0), "")))</f>
        <v/>
      </c>
      <c r="Q551" s="585">
        <f>IFERROR(IF(S551="BDI1", TRUNC(P551*(1+$R$18), 2),IF(S551="BDI2", TRUNC(P551*(1+$Q$18), 2), "")), "")</f>
        <v/>
      </c>
      <c r="R551" s="586">
        <f>_xlfn.IFS(G551="ETAPA", SUMIFS(ValorTotalSemD, Nivel, A551), G551="SUB-ETAPA", SUMIFS(ValorTotalSemD, SubNivel, C551), TRUE, U551)</f>
        <v/>
      </c>
      <c r="S551" s="587">
        <f>IF(G551="","",IF(OR(G551="etapa",G551="sub-etapa"),"",OFFSET(MCQ!M$20,ROW(M551)-ROW(M$20),0)))</f>
        <v/>
      </c>
      <c r="T551" s="588">
        <f>IFERROR(TRUNC(L551*N551,2),"")</f>
        <v/>
      </c>
      <c r="U551" s="589">
        <f>IFERROR(TRUNC(L551*Q551,2),"")</f>
        <v/>
      </c>
    </row>
    <row r="552">
      <c r="A552" s="18">
        <f>OFFSET(MCQ!A$20,ROW(A552)-ROW(A$20),0)</f>
        <v/>
      </c>
      <c r="B552" s="18">
        <f>OFFSET(MCQ!B$20,ROW(B552)-ROW(B$20),0)</f>
        <v/>
      </c>
      <c r="C552" s="18">
        <f>OFFSET(MCQ!C$20,ROW(C552)-ROW(C$20),0)</f>
        <v/>
      </c>
      <c r="D552" s="18">
        <f>OFFSET(MCQ!D$20,ROW(D552)-ROW(D$20),0)</f>
        <v/>
      </c>
      <c r="E552" s="18">
        <f>OFFSET(MCQ!E$20,ROW(E552)-ROW(E$20),0)</f>
        <v/>
      </c>
      <c r="F552" s="18" t="n"/>
      <c r="G552" s="233">
        <f>OFFSET(MCQ!G$20,ROW(G552)-ROW(G$20),0)</f>
        <v/>
      </c>
      <c r="H552" s="583">
        <f>IF(G552="","",OFFSET(MCQ!H$20,ROW(H552)-ROW(H$20),0))</f>
        <v/>
      </c>
      <c r="I552" s="24">
        <f>IF(G552="","",IF(OR(G552="etapa",G552="sub-etapa"),"",OFFSET(MCQ!I$20,ROW(I552)-ROW(I$20),0)))</f>
        <v/>
      </c>
      <c r="J552" s="25">
        <f>IF(G552="","",OFFSET(MCQ!J$20,ROW(J552)-ROW(J$20),0))</f>
        <v/>
      </c>
      <c r="K552" s="24">
        <f>IF(G552="","",IF(OR(G552="etapa",G552="sub-etapa"),"",OFFSET(MCQ!K$20,ROW(K552)-ROW(K$20),0)))</f>
        <v/>
      </c>
      <c r="L552" s="26">
        <f>IF(G552="","",IF(OR(G552="etapa",G552="sub-etapa"),"",TRUNC(OFFSET(MCQ!L$20,ROW(L552)-ROW(L$20),0),2)))</f>
        <v/>
      </c>
      <c r="M552" s="584">
        <f>IF(I552="", "", IFERROR(VLOOKUP(VALUE(I552), _BaseAbril2026, 4, 0), IFERROR(VLOOKUP(TEXT(I552, "@"), _BaseAbril2026, 4, 0), "")))</f>
        <v/>
      </c>
      <c r="N552" s="585">
        <f>IFERROR(IF(S552="BDI1", TRUNC(M552*(1+$O$18), 2),IF(S552="BDI2", TRUNC(M552*(1+$N$18), 2), "")), "")</f>
        <v/>
      </c>
      <c r="O552" s="586">
        <f>_xlfn.IFS(G552="ETAPA", SUMIFS(ValorTotalComD, Nivel, A552), G552="SUB-ETAPA", SUMIFS(ValorTotalComD, SubNivel, C552), TRUE, T552)</f>
        <v/>
      </c>
      <c r="P552" s="584">
        <f>IF(I552="", "", IFERROR(VLOOKUP(VALUE(I552), _BaseAbril2026, 5, 0), IFERROR(VLOOKUP(TEXT(I552, "@"), _BaseAbril2026, 5, 0), "")))</f>
        <v/>
      </c>
      <c r="Q552" s="585">
        <f>IFERROR(IF(S552="BDI1", TRUNC(P552*(1+$R$18), 2),IF(S552="BDI2", TRUNC(P552*(1+$Q$18), 2), "")), "")</f>
        <v/>
      </c>
      <c r="R552" s="586">
        <f>_xlfn.IFS(G552="ETAPA", SUMIFS(ValorTotalSemD, Nivel, A552), G552="SUB-ETAPA", SUMIFS(ValorTotalSemD, SubNivel, C552), TRUE, U552)</f>
        <v/>
      </c>
      <c r="S552" s="587">
        <f>IF(G552="","",IF(OR(G552="etapa",G552="sub-etapa"),"",OFFSET(MCQ!M$20,ROW(M552)-ROW(M$20),0)))</f>
        <v/>
      </c>
      <c r="T552" s="588">
        <f>IFERROR(TRUNC(L552*N552,2),"")</f>
        <v/>
      </c>
      <c r="U552" s="589">
        <f>IFERROR(TRUNC(L552*Q552,2),"")</f>
        <v/>
      </c>
    </row>
    <row r="553">
      <c r="A553" s="18">
        <f>OFFSET(MCQ!A$20,ROW(A553)-ROW(A$20),0)</f>
        <v/>
      </c>
      <c r="B553" s="18">
        <f>OFFSET(MCQ!B$20,ROW(B553)-ROW(B$20),0)</f>
        <v/>
      </c>
      <c r="C553" s="18">
        <f>OFFSET(MCQ!C$20,ROW(C553)-ROW(C$20),0)</f>
        <v/>
      </c>
      <c r="D553" s="18">
        <f>OFFSET(MCQ!D$20,ROW(D553)-ROW(D$20),0)</f>
        <v/>
      </c>
      <c r="E553" s="18">
        <f>OFFSET(MCQ!E$20,ROW(E553)-ROW(E$20),0)</f>
        <v/>
      </c>
      <c r="F553" s="18" t="n"/>
      <c r="G553" s="233">
        <f>OFFSET(MCQ!G$20,ROW(G553)-ROW(G$20),0)</f>
        <v/>
      </c>
      <c r="H553" s="583">
        <f>IF(G553="","",OFFSET(MCQ!H$20,ROW(H553)-ROW(H$20),0))</f>
        <v/>
      </c>
      <c r="I553" s="24">
        <f>IF(G553="","",IF(OR(G553="etapa",G553="sub-etapa"),"",OFFSET(MCQ!I$20,ROW(I553)-ROW(I$20),0)))</f>
        <v/>
      </c>
      <c r="J553" s="25">
        <f>IF(G553="","",OFFSET(MCQ!J$20,ROW(J553)-ROW(J$20),0))</f>
        <v/>
      </c>
      <c r="K553" s="24">
        <f>IF(G553="","",IF(OR(G553="etapa",G553="sub-etapa"),"",OFFSET(MCQ!K$20,ROW(K553)-ROW(K$20),0)))</f>
        <v/>
      </c>
      <c r="L553" s="26">
        <f>IF(G553="","",IF(OR(G553="etapa",G553="sub-etapa"),"",TRUNC(OFFSET(MCQ!L$20,ROW(L553)-ROW(L$20),0),2)))</f>
        <v/>
      </c>
      <c r="M553" s="584">
        <f>IF(I553="", "", IFERROR(VLOOKUP(VALUE(I553), _BaseAbril2026, 4, 0), IFERROR(VLOOKUP(TEXT(I553, "@"), _BaseAbril2026, 4, 0), "")))</f>
        <v/>
      </c>
      <c r="N553" s="585">
        <f>IFERROR(IF(S553="BDI1", TRUNC(M553*(1+$O$18), 2),IF(S553="BDI2", TRUNC(M553*(1+$N$18), 2), "")), "")</f>
        <v/>
      </c>
      <c r="O553" s="586">
        <f>_xlfn.IFS(G553="ETAPA", SUMIFS(ValorTotalComD, Nivel, A553), G553="SUB-ETAPA", SUMIFS(ValorTotalComD, SubNivel, C553), TRUE, T553)</f>
        <v/>
      </c>
      <c r="P553" s="584">
        <f>IF(I553="", "", IFERROR(VLOOKUP(VALUE(I553), _BaseAbril2026, 5, 0), IFERROR(VLOOKUP(TEXT(I553, "@"), _BaseAbril2026, 5, 0), "")))</f>
        <v/>
      </c>
      <c r="Q553" s="585">
        <f>IFERROR(IF(S553="BDI1", TRUNC(P553*(1+$R$18), 2),IF(S553="BDI2", TRUNC(P553*(1+$Q$18), 2), "")), "")</f>
        <v/>
      </c>
      <c r="R553" s="586">
        <f>_xlfn.IFS(G553="ETAPA", SUMIFS(ValorTotalSemD, Nivel, A553), G553="SUB-ETAPA", SUMIFS(ValorTotalSemD, SubNivel, C553), TRUE, U553)</f>
        <v/>
      </c>
      <c r="S553" s="587">
        <f>IF(G553="","",IF(OR(G553="etapa",G553="sub-etapa"),"",OFFSET(MCQ!M$20,ROW(M553)-ROW(M$20),0)))</f>
        <v/>
      </c>
      <c r="T553" s="588">
        <f>IFERROR(TRUNC(L553*N553,2),"")</f>
        <v/>
      </c>
      <c r="U553" s="589">
        <f>IFERROR(TRUNC(L553*Q553,2),"")</f>
        <v/>
      </c>
    </row>
    <row r="554">
      <c r="A554" s="18">
        <f>OFFSET(MCQ!A$20,ROW(A554)-ROW(A$20),0)</f>
        <v/>
      </c>
      <c r="B554" s="18">
        <f>OFFSET(MCQ!B$20,ROW(B554)-ROW(B$20),0)</f>
        <v/>
      </c>
      <c r="C554" s="18">
        <f>OFFSET(MCQ!C$20,ROW(C554)-ROW(C$20),0)</f>
        <v/>
      </c>
      <c r="D554" s="18">
        <f>OFFSET(MCQ!D$20,ROW(D554)-ROW(D$20),0)</f>
        <v/>
      </c>
      <c r="E554" s="18">
        <f>OFFSET(MCQ!E$20,ROW(E554)-ROW(E$20),0)</f>
        <v/>
      </c>
      <c r="F554" s="18" t="n"/>
      <c r="G554" s="233">
        <f>OFFSET(MCQ!G$20,ROW(G554)-ROW(G$20),0)</f>
        <v/>
      </c>
      <c r="H554" s="583">
        <f>IF(G554="","",OFFSET(MCQ!H$20,ROW(H554)-ROW(H$20),0))</f>
        <v/>
      </c>
      <c r="I554" s="24">
        <f>IF(G554="","",IF(OR(G554="etapa",G554="sub-etapa"),"",OFFSET(MCQ!I$20,ROW(I554)-ROW(I$20),0)))</f>
        <v/>
      </c>
      <c r="J554" s="25">
        <f>IF(G554="","",OFFSET(MCQ!J$20,ROW(J554)-ROW(J$20),0))</f>
        <v/>
      </c>
      <c r="K554" s="24">
        <f>IF(G554="","",IF(OR(G554="etapa",G554="sub-etapa"),"",OFFSET(MCQ!K$20,ROW(K554)-ROW(K$20),0)))</f>
        <v/>
      </c>
      <c r="L554" s="26">
        <f>IF(G554="","",IF(OR(G554="etapa",G554="sub-etapa"),"",TRUNC(OFFSET(MCQ!L$20,ROW(L554)-ROW(L$20),0),2)))</f>
        <v/>
      </c>
      <c r="M554" s="584">
        <f>IF(I554="", "", IFERROR(VLOOKUP(VALUE(I554), _BaseAbril2026, 4, 0), IFERROR(VLOOKUP(TEXT(I554, "@"), _BaseAbril2026, 4, 0), "")))</f>
        <v/>
      </c>
      <c r="N554" s="585">
        <f>IFERROR(IF(S554="BDI1", TRUNC(M554*(1+$O$18), 2),IF(S554="BDI2", TRUNC(M554*(1+$N$18), 2), "")), "")</f>
        <v/>
      </c>
      <c r="O554" s="586">
        <f>_xlfn.IFS(G554="ETAPA", SUMIFS(ValorTotalComD, Nivel, A554), G554="SUB-ETAPA", SUMIFS(ValorTotalComD, SubNivel, C554), TRUE, T554)</f>
        <v/>
      </c>
      <c r="P554" s="584">
        <f>IF(I554="", "", IFERROR(VLOOKUP(VALUE(I554), _BaseAbril2026, 5, 0), IFERROR(VLOOKUP(TEXT(I554, "@"), _BaseAbril2026, 5, 0), "")))</f>
        <v/>
      </c>
      <c r="Q554" s="585">
        <f>IFERROR(IF(S554="BDI1", TRUNC(P554*(1+$R$18), 2),IF(S554="BDI2", TRUNC(P554*(1+$Q$18), 2), "")), "")</f>
        <v/>
      </c>
      <c r="R554" s="586">
        <f>_xlfn.IFS(G554="ETAPA", SUMIFS(ValorTotalSemD, Nivel, A554), G554="SUB-ETAPA", SUMIFS(ValorTotalSemD, SubNivel, C554), TRUE, U554)</f>
        <v/>
      </c>
      <c r="S554" s="587">
        <f>IF(G554="","",IF(OR(G554="etapa",G554="sub-etapa"),"",OFFSET(MCQ!M$20,ROW(M554)-ROW(M$20),0)))</f>
        <v/>
      </c>
      <c r="T554" s="588">
        <f>IFERROR(TRUNC(L554*N554,2),"")</f>
        <v/>
      </c>
      <c r="U554" s="589">
        <f>IFERROR(TRUNC(L554*Q554,2),"")</f>
        <v/>
      </c>
    </row>
    <row r="555">
      <c r="A555" s="18">
        <f>OFFSET(MCQ!A$20,ROW(A555)-ROW(A$20),0)</f>
        <v/>
      </c>
      <c r="B555" s="18">
        <f>OFFSET(MCQ!B$20,ROW(B555)-ROW(B$20),0)</f>
        <v/>
      </c>
      <c r="C555" s="18">
        <f>OFFSET(MCQ!C$20,ROW(C555)-ROW(C$20),0)</f>
        <v/>
      </c>
      <c r="D555" s="18">
        <f>OFFSET(MCQ!D$20,ROW(D555)-ROW(D$20),0)</f>
        <v/>
      </c>
      <c r="E555" s="18">
        <f>OFFSET(MCQ!E$20,ROW(E555)-ROW(E$20),0)</f>
        <v/>
      </c>
      <c r="F555" s="18" t="n"/>
      <c r="G555" s="233">
        <f>OFFSET(MCQ!G$20,ROW(G555)-ROW(G$20),0)</f>
        <v/>
      </c>
      <c r="H555" s="583">
        <f>IF(G555="","",OFFSET(MCQ!H$20,ROW(H555)-ROW(H$20),0))</f>
        <v/>
      </c>
      <c r="I555" s="24">
        <f>IF(G555="","",IF(OR(G555="etapa",G555="sub-etapa"),"",OFFSET(MCQ!I$20,ROW(I555)-ROW(I$20),0)))</f>
        <v/>
      </c>
      <c r="J555" s="25">
        <f>IF(G555="","",OFFSET(MCQ!J$20,ROW(J555)-ROW(J$20),0))</f>
        <v/>
      </c>
      <c r="K555" s="24">
        <f>IF(G555="","",IF(OR(G555="etapa",G555="sub-etapa"),"",OFFSET(MCQ!K$20,ROW(K555)-ROW(K$20),0)))</f>
        <v/>
      </c>
      <c r="L555" s="26">
        <f>IF(G555="","",IF(OR(G555="etapa",G555="sub-etapa"),"",TRUNC(OFFSET(MCQ!L$20,ROW(L555)-ROW(L$20),0),2)))</f>
        <v/>
      </c>
      <c r="M555" s="584">
        <f>IF(I555="", "", IFERROR(VLOOKUP(VALUE(I555), _BaseAbril2026, 4, 0), IFERROR(VLOOKUP(TEXT(I555, "@"), _BaseAbril2026, 4, 0), "")))</f>
        <v/>
      </c>
      <c r="N555" s="585">
        <f>IFERROR(IF(S555="BDI1", TRUNC(M555*(1+$O$18), 2),IF(S555="BDI2", TRUNC(M555*(1+$N$18), 2), "")), "")</f>
        <v/>
      </c>
      <c r="O555" s="586">
        <f>_xlfn.IFS(G555="ETAPA", SUMIFS(ValorTotalComD, Nivel, A555), G555="SUB-ETAPA", SUMIFS(ValorTotalComD, SubNivel, C555), TRUE, T555)</f>
        <v/>
      </c>
      <c r="P555" s="584">
        <f>IF(I555="", "", IFERROR(VLOOKUP(VALUE(I555), _BaseAbril2026, 5, 0), IFERROR(VLOOKUP(TEXT(I555, "@"), _BaseAbril2026, 5, 0), "")))</f>
        <v/>
      </c>
      <c r="Q555" s="585">
        <f>IFERROR(IF(S555="BDI1", TRUNC(P555*(1+$R$18), 2),IF(S555="BDI2", TRUNC(P555*(1+$Q$18), 2), "")), "")</f>
        <v/>
      </c>
      <c r="R555" s="586">
        <f>_xlfn.IFS(G555="ETAPA", SUMIFS(ValorTotalSemD, Nivel, A555), G555="SUB-ETAPA", SUMIFS(ValorTotalSemD, SubNivel, C555), TRUE, U555)</f>
        <v/>
      </c>
      <c r="S555" s="587">
        <f>IF(G555="","",IF(OR(G555="etapa",G555="sub-etapa"),"",OFFSET(MCQ!M$20,ROW(M555)-ROW(M$20),0)))</f>
        <v/>
      </c>
      <c r="T555" s="588">
        <f>IFERROR(TRUNC(L555*N555,2),"")</f>
        <v/>
      </c>
      <c r="U555" s="589">
        <f>IFERROR(TRUNC(L555*Q555,2),"")</f>
        <v/>
      </c>
    </row>
    <row r="556">
      <c r="A556" s="18">
        <f>OFFSET(MCQ!A$20,ROW(A556)-ROW(A$20),0)</f>
        <v/>
      </c>
      <c r="B556" s="18">
        <f>OFFSET(MCQ!B$20,ROW(B556)-ROW(B$20),0)</f>
        <v/>
      </c>
      <c r="C556" s="18">
        <f>OFFSET(MCQ!C$20,ROW(C556)-ROW(C$20),0)</f>
        <v/>
      </c>
      <c r="D556" s="18">
        <f>OFFSET(MCQ!D$20,ROW(D556)-ROW(D$20),0)</f>
        <v/>
      </c>
      <c r="E556" s="18">
        <f>OFFSET(MCQ!E$20,ROW(E556)-ROW(E$20),0)</f>
        <v/>
      </c>
      <c r="F556" s="18" t="n"/>
      <c r="G556" s="233">
        <f>OFFSET(MCQ!G$20,ROW(G556)-ROW(G$20),0)</f>
        <v/>
      </c>
      <c r="H556" s="583">
        <f>IF(G556="","",OFFSET(MCQ!H$20,ROW(H556)-ROW(H$20),0))</f>
        <v/>
      </c>
      <c r="I556" s="24">
        <f>IF(G556="","",IF(OR(G556="etapa",G556="sub-etapa"),"",OFFSET(MCQ!I$20,ROW(I556)-ROW(I$20),0)))</f>
        <v/>
      </c>
      <c r="J556" s="25">
        <f>IF(G556="","",OFFSET(MCQ!J$20,ROW(J556)-ROW(J$20),0))</f>
        <v/>
      </c>
      <c r="K556" s="24">
        <f>IF(G556="","",IF(OR(G556="etapa",G556="sub-etapa"),"",OFFSET(MCQ!K$20,ROW(K556)-ROW(K$20),0)))</f>
        <v/>
      </c>
      <c r="L556" s="26">
        <f>IF(G556="","",IF(OR(G556="etapa",G556="sub-etapa"),"",TRUNC(OFFSET(MCQ!L$20,ROW(L556)-ROW(L$20),0),2)))</f>
        <v/>
      </c>
      <c r="M556" s="584">
        <f>IF(I556="", "", IFERROR(VLOOKUP(VALUE(I556), _BaseAbril2026, 4, 0), IFERROR(VLOOKUP(TEXT(I556, "@"), _BaseAbril2026, 4, 0), "")))</f>
        <v/>
      </c>
      <c r="N556" s="585">
        <f>IFERROR(IF(S556="BDI1", TRUNC(M556*(1+$O$18), 2),IF(S556="BDI2", TRUNC(M556*(1+$N$18), 2), "")), "")</f>
        <v/>
      </c>
      <c r="O556" s="586">
        <f>_xlfn.IFS(G556="ETAPA", SUMIFS(ValorTotalComD, Nivel, A556), G556="SUB-ETAPA", SUMIFS(ValorTotalComD, SubNivel, C556), TRUE, T556)</f>
        <v/>
      </c>
      <c r="P556" s="584">
        <f>IF(I556="", "", IFERROR(VLOOKUP(VALUE(I556), _BaseAbril2026, 5, 0), IFERROR(VLOOKUP(TEXT(I556, "@"), _BaseAbril2026, 5, 0), "")))</f>
        <v/>
      </c>
      <c r="Q556" s="585">
        <f>IFERROR(IF(S556="BDI1", TRUNC(P556*(1+$R$18), 2),IF(S556="BDI2", TRUNC(P556*(1+$Q$18), 2), "")), "")</f>
        <v/>
      </c>
      <c r="R556" s="586">
        <f>_xlfn.IFS(G556="ETAPA", SUMIFS(ValorTotalSemD, Nivel, A556), G556="SUB-ETAPA", SUMIFS(ValorTotalSemD, SubNivel, C556), TRUE, U556)</f>
        <v/>
      </c>
      <c r="S556" s="587">
        <f>IF(G556="","",IF(OR(G556="etapa",G556="sub-etapa"),"",OFFSET(MCQ!M$20,ROW(M556)-ROW(M$20),0)))</f>
        <v/>
      </c>
      <c r="T556" s="588">
        <f>IFERROR(TRUNC(L556*N556,2),"")</f>
        <v/>
      </c>
      <c r="U556" s="589">
        <f>IFERROR(TRUNC(L556*Q556,2),"")</f>
        <v/>
      </c>
    </row>
    <row r="557">
      <c r="A557" s="18">
        <f>OFFSET(MCQ!A$20,ROW(A557)-ROW(A$20),0)</f>
        <v/>
      </c>
      <c r="B557" s="18">
        <f>OFFSET(MCQ!B$20,ROW(B557)-ROW(B$20),0)</f>
        <v/>
      </c>
      <c r="C557" s="18">
        <f>OFFSET(MCQ!C$20,ROW(C557)-ROW(C$20),0)</f>
        <v/>
      </c>
      <c r="D557" s="18">
        <f>OFFSET(MCQ!D$20,ROW(D557)-ROW(D$20),0)</f>
        <v/>
      </c>
      <c r="E557" s="18">
        <f>OFFSET(MCQ!E$20,ROW(E557)-ROW(E$20),0)</f>
        <v/>
      </c>
      <c r="F557" s="18" t="n"/>
      <c r="G557" s="233">
        <f>OFFSET(MCQ!G$20,ROW(G557)-ROW(G$20),0)</f>
        <v/>
      </c>
      <c r="H557" s="583">
        <f>IF(G557="","",OFFSET(MCQ!H$20,ROW(H557)-ROW(H$20),0))</f>
        <v/>
      </c>
      <c r="I557" s="24">
        <f>IF(G557="","",IF(OR(G557="etapa",G557="sub-etapa"),"",OFFSET(MCQ!I$20,ROW(I557)-ROW(I$20),0)))</f>
        <v/>
      </c>
      <c r="J557" s="25">
        <f>IF(G557="","",OFFSET(MCQ!J$20,ROW(J557)-ROW(J$20),0))</f>
        <v/>
      </c>
      <c r="K557" s="24">
        <f>IF(G557="","",IF(OR(G557="etapa",G557="sub-etapa"),"",OFFSET(MCQ!K$20,ROW(K557)-ROW(K$20),0)))</f>
        <v/>
      </c>
      <c r="L557" s="26">
        <f>IF(G557="","",IF(OR(G557="etapa",G557="sub-etapa"),"",TRUNC(OFFSET(MCQ!L$20,ROW(L557)-ROW(L$20),0),2)))</f>
        <v/>
      </c>
      <c r="M557" s="584">
        <f>IF(I557="", "", IFERROR(VLOOKUP(VALUE(I557), _BaseAbril2026, 4, 0), IFERROR(VLOOKUP(TEXT(I557, "@"), _BaseAbril2026, 4, 0), "")))</f>
        <v/>
      </c>
      <c r="N557" s="585">
        <f>IFERROR(IF(S557="BDI1", TRUNC(M557*(1+$O$18), 2),IF(S557="BDI2", TRUNC(M557*(1+$N$18), 2), "")), "")</f>
        <v/>
      </c>
      <c r="O557" s="586">
        <f>_xlfn.IFS(G557="ETAPA", SUMIFS(ValorTotalComD, Nivel, A557), G557="SUB-ETAPA", SUMIFS(ValorTotalComD, SubNivel, C557), TRUE, T557)</f>
        <v/>
      </c>
      <c r="P557" s="584">
        <f>IF(I557="", "", IFERROR(VLOOKUP(VALUE(I557), _BaseAbril2026, 5, 0), IFERROR(VLOOKUP(TEXT(I557, "@"), _BaseAbril2026, 5, 0), "")))</f>
        <v/>
      </c>
      <c r="Q557" s="585">
        <f>IFERROR(IF(S557="BDI1", TRUNC(P557*(1+$R$18), 2),IF(S557="BDI2", TRUNC(P557*(1+$Q$18), 2), "")), "")</f>
        <v/>
      </c>
      <c r="R557" s="586">
        <f>_xlfn.IFS(G557="ETAPA", SUMIFS(ValorTotalSemD, Nivel, A557), G557="SUB-ETAPA", SUMIFS(ValorTotalSemD, SubNivel, C557), TRUE, U557)</f>
        <v/>
      </c>
      <c r="S557" s="587">
        <f>IF(G557="","",IF(OR(G557="etapa",G557="sub-etapa"),"",OFFSET(MCQ!M$20,ROW(M557)-ROW(M$20),0)))</f>
        <v/>
      </c>
      <c r="T557" s="588">
        <f>IFERROR(TRUNC(L557*N557,2),"")</f>
        <v/>
      </c>
      <c r="U557" s="589">
        <f>IFERROR(TRUNC(L557*Q557,2),"")</f>
        <v/>
      </c>
    </row>
    <row r="558">
      <c r="A558" s="18">
        <f>OFFSET(MCQ!A$20,ROW(A558)-ROW(A$20),0)</f>
        <v/>
      </c>
      <c r="B558" s="18">
        <f>OFFSET(MCQ!B$20,ROW(B558)-ROW(B$20),0)</f>
        <v/>
      </c>
      <c r="C558" s="18">
        <f>OFFSET(MCQ!C$20,ROW(C558)-ROW(C$20),0)</f>
        <v/>
      </c>
      <c r="D558" s="18">
        <f>OFFSET(MCQ!D$20,ROW(D558)-ROW(D$20),0)</f>
        <v/>
      </c>
      <c r="E558" s="18">
        <f>OFFSET(MCQ!E$20,ROW(E558)-ROW(E$20),0)</f>
        <v/>
      </c>
      <c r="F558" s="18" t="n"/>
      <c r="G558" s="233">
        <f>OFFSET(MCQ!G$20,ROW(G558)-ROW(G$20),0)</f>
        <v/>
      </c>
      <c r="H558" s="583">
        <f>IF(G558="","",OFFSET(MCQ!H$20,ROW(H558)-ROW(H$20),0))</f>
        <v/>
      </c>
      <c r="I558" s="24">
        <f>IF(G558="","",IF(OR(G558="etapa",G558="sub-etapa"),"",OFFSET(MCQ!I$20,ROW(I558)-ROW(I$20),0)))</f>
        <v/>
      </c>
      <c r="J558" s="25">
        <f>IF(G558="","",OFFSET(MCQ!J$20,ROW(J558)-ROW(J$20),0))</f>
        <v/>
      </c>
      <c r="K558" s="24">
        <f>IF(G558="","",IF(OR(G558="etapa",G558="sub-etapa"),"",OFFSET(MCQ!K$20,ROW(K558)-ROW(K$20),0)))</f>
        <v/>
      </c>
      <c r="L558" s="26">
        <f>IF(G558="","",IF(OR(G558="etapa",G558="sub-etapa"),"",TRUNC(OFFSET(MCQ!L$20,ROW(L558)-ROW(L$20),0),2)))</f>
        <v/>
      </c>
      <c r="M558" s="584">
        <f>IF(I558="", "", IFERROR(VLOOKUP(VALUE(I558), _BaseAbril2026, 4, 0), IFERROR(VLOOKUP(TEXT(I558, "@"), _BaseAbril2026, 4, 0), "")))</f>
        <v/>
      </c>
      <c r="N558" s="585">
        <f>IFERROR(IF(S558="BDI1", TRUNC(M558*(1+$O$18), 2),IF(S558="BDI2", TRUNC(M558*(1+$N$18), 2), "")), "")</f>
        <v/>
      </c>
      <c r="O558" s="586">
        <f>_xlfn.IFS(G558="ETAPA", SUMIFS(ValorTotalComD, Nivel, A558), G558="SUB-ETAPA", SUMIFS(ValorTotalComD, SubNivel, C558), TRUE, T558)</f>
        <v/>
      </c>
      <c r="P558" s="584">
        <f>IF(I558="", "", IFERROR(VLOOKUP(VALUE(I558), _BaseAbril2026, 5, 0), IFERROR(VLOOKUP(TEXT(I558, "@"), _BaseAbril2026, 5, 0), "")))</f>
        <v/>
      </c>
      <c r="Q558" s="585">
        <f>IFERROR(IF(S558="BDI1", TRUNC(P558*(1+$R$18), 2),IF(S558="BDI2", TRUNC(P558*(1+$Q$18), 2), "")), "")</f>
        <v/>
      </c>
      <c r="R558" s="586">
        <f>_xlfn.IFS(G558="ETAPA", SUMIFS(ValorTotalSemD, Nivel, A558), G558="SUB-ETAPA", SUMIFS(ValorTotalSemD, SubNivel, C558), TRUE, U558)</f>
        <v/>
      </c>
      <c r="S558" s="587">
        <f>IF(G558="","",IF(OR(G558="etapa",G558="sub-etapa"),"",OFFSET(MCQ!M$20,ROW(M558)-ROW(M$20),0)))</f>
        <v/>
      </c>
      <c r="T558" s="588">
        <f>IFERROR(TRUNC(L558*N558,2),"")</f>
        <v/>
      </c>
      <c r="U558" s="589">
        <f>IFERROR(TRUNC(L558*Q558,2),"")</f>
        <v/>
      </c>
    </row>
    <row r="559">
      <c r="A559" s="18">
        <f>OFFSET(MCQ!A$20,ROW(A559)-ROW(A$20),0)</f>
        <v/>
      </c>
      <c r="B559" s="18">
        <f>OFFSET(MCQ!B$20,ROW(B559)-ROW(B$20),0)</f>
        <v/>
      </c>
      <c r="C559" s="18">
        <f>OFFSET(MCQ!C$20,ROW(C559)-ROW(C$20),0)</f>
        <v/>
      </c>
      <c r="D559" s="18">
        <f>OFFSET(MCQ!D$20,ROW(D559)-ROW(D$20),0)</f>
        <v/>
      </c>
      <c r="E559" s="18">
        <f>OFFSET(MCQ!E$20,ROW(E559)-ROW(E$20),0)</f>
        <v/>
      </c>
      <c r="F559" s="18" t="n"/>
      <c r="G559" s="233">
        <f>OFFSET(MCQ!G$20,ROW(G559)-ROW(G$20),0)</f>
        <v/>
      </c>
      <c r="H559" s="583">
        <f>IF(G559="","",OFFSET(MCQ!H$20,ROW(H559)-ROW(H$20),0))</f>
        <v/>
      </c>
      <c r="I559" s="24">
        <f>IF(G559="","",IF(OR(G559="etapa",G559="sub-etapa"),"",OFFSET(MCQ!I$20,ROW(I559)-ROW(I$20),0)))</f>
        <v/>
      </c>
      <c r="J559" s="25">
        <f>IF(G559="","",OFFSET(MCQ!J$20,ROW(J559)-ROW(J$20),0))</f>
        <v/>
      </c>
      <c r="K559" s="24">
        <f>IF(G559="","",IF(OR(G559="etapa",G559="sub-etapa"),"",OFFSET(MCQ!K$20,ROW(K559)-ROW(K$20),0)))</f>
        <v/>
      </c>
      <c r="L559" s="26">
        <f>IF(G559="","",IF(OR(G559="etapa",G559="sub-etapa"),"",TRUNC(OFFSET(MCQ!L$20,ROW(L559)-ROW(L$20),0),2)))</f>
        <v/>
      </c>
      <c r="M559" s="584">
        <f>IF(I559="", "", IFERROR(VLOOKUP(VALUE(I559), _BaseAbril2026, 4, 0), IFERROR(VLOOKUP(TEXT(I559, "@"), _BaseAbril2026, 4, 0), "")))</f>
        <v/>
      </c>
      <c r="N559" s="585">
        <f>IFERROR(IF(S559="BDI1", TRUNC(M559*(1+$O$18), 2),IF(S559="BDI2", TRUNC(M559*(1+$N$18), 2), "")), "")</f>
        <v/>
      </c>
      <c r="O559" s="586">
        <f>_xlfn.IFS(G559="ETAPA", SUMIFS(ValorTotalComD, Nivel, A559), G559="SUB-ETAPA", SUMIFS(ValorTotalComD, SubNivel, C559), TRUE, T559)</f>
        <v/>
      </c>
      <c r="P559" s="584">
        <f>IF(I559="", "", IFERROR(VLOOKUP(VALUE(I559), _BaseAbril2026, 5, 0), IFERROR(VLOOKUP(TEXT(I559, "@"), _BaseAbril2026, 5, 0), "")))</f>
        <v/>
      </c>
      <c r="Q559" s="585">
        <f>IFERROR(IF(S559="BDI1", TRUNC(P559*(1+$R$18), 2),IF(S559="BDI2", TRUNC(P559*(1+$Q$18), 2), "")), "")</f>
        <v/>
      </c>
      <c r="R559" s="586">
        <f>_xlfn.IFS(G559="ETAPA", SUMIFS(ValorTotalSemD, Nivel, A559), G559="SUB-ETAPA", SUMIFS(ValorTotalSemD, SubNivel, C559), TRUE, U559)</f>
        <v/>
      </c>
      <c r="S559" s="587">
        <f>IF(G559="","",IF(OR(G559="etapa",G559="sub-etapa"),"",OFFSET(MCQ!M$20,ROW(M559)-ROW(M$20),0)))</f>
        <v/>
      </c>
      <c r="T559" s="588">
        <f>IFERROR(TRUNC(L559*N559,2),"")</f>
        <v/>
      </c>
      <c r="U559" s="589">
        <f>IFERROR(TRUNC(L559*Q559,2),"")</f>
        <v/>
      </c>
    </row>
    <row r="560">
      <c r="A560" s="18">
        <f>OFFSET(MCQ!A$20,ROW(A560)-ROW(A$20),0)</f>
        <v/>
      </c>
      <c r="B560" s="18">
        <f>OFFSET(MCQ!B$20,ROW(B560)-ROW(B$20),0)</f>
        <v/>
      </c>
      <c r="C560" s="18">
        <f>OFFSET(MCQ!C$20,ROW(C560)-ROW(C$20),0)</f>
        <v/>
      </c>
      <c r="D560" s="18">
        <f>OFFSET(MCQ!D$20,ROW(D560)-ROW(D$20),0)</f>
        <v/>
      </c>
      <c r="E560" s="18">
        <f>OFFSET(MCQ!E$20,ROW(E560)-ROW(E$20),0)</f>
        <v/>
      </c>
      <c r="F560" s="18" t="n"/>
      <c r="G560" s="233">
        <f>OFFSET(MCQ!G$20,ROW(G560)-ROW(G$20),0)</f>
        <v/>
      </c>
      <c r="H560" s="583">
        <f>IF(G560="","",OFFSET(MCQ!H$20,ROW(H560)-ROW(H$20),0))</f>
        <v/>
      </c>
      <c r="I560" s="24">
        <f>IF(G560="","",IF(OR(G560="etapa",G560="sub-etapa"),"",OFFSET(MCQ!I$20,ROW(I560)-ROW(I$20),0)))</f>
        <v/>
      </c>
      <c r="J560" s="25">
        <f>IF(G560="","",OFFSET(MCQ!J$20,ROW(J560)-ROW(J$20),0))</f>
        <v/>
      </c>
      <c r="K560" s="24">
        <f>IF(G560="","",IF(OR(G560="etapa",G560="sub-etapa"),"",OFFSET(MCQ!K$20,ROW(K560)-ROW(K$20),0)))</f>
        <v/>
      </c>
      <c r="L560" s="26">
        <f>IF(G560="","",IF(OR(G560="etapa",G560="sub-etapa"),"",TRUNC(OFFSET(MCQ!L$20,ROW(L560)-ROW(L$20),0),2)))</f>
        <v/>
      </c>
      <c r="M560" s="584">
        <f>IF(I560="", "", IFERROR(VLOOKUP(VALUE(I560), _BaseAbril2026, 4, 0), IFERROR(VLOOKUP(TEXT(I560, "@"), _BaseAbril2026, 4, 0), "")))</f>
        <v/>
      </c>
      <c r="N560" s="585">
        <f>IFERROR(IF(S560="BDI1", TRUNC(M560*(1+$O$18), 2),IF(S560="BDI2", TRUNC(M560*(1+$N$18), 2), "")), "")</f>
        <v/>
      </c>
      <c r="O560" s="586">
        <f>_xlfn.IFS(G560="ETAPA", SUMIFS(ValorTotalComD, Nivel, A560), G560="SUB-ETAPA", SUMIFS(ValorTotalComD, SubNivel, C560), TRUE, T560)</f>
        <v/>
      </c>
      <c r="P560" s="584">
        <f>IF(I560="", "", IFERROR(VLOOKUP(VALUE(I560), _BaseAbril2026, 5, 0), IFERROR(VLOOKUP(TEXT(I560, "@"), _BaseAbril2026, 5, 0), "")))</f>
        <v/>
      </c>
      <c r="Q560" s="585">
        <f>IFERROR(IF(S560="BDI1", TRUNC(P560*(1+$R$18), 2),IF(S560="BDI2", TRUNC(P560*(1+$Q$18), 2), "")), "")</f>
        <v/>
      </c>
      <c r="R560" s="586">
        <f>_xlfn.IFS(G560="ETAPA", SUMIFS(ValorTotalSemD, Nivel, A560), G560="SUB-ETAPA", SUMIFS(ValorTotalSemD, SubNivel, C560), TRUE, U560)</f>
        <v/>
      </c>
      <c r="S560" s="587">
        <f>IF(G560="","",IF(OR(G560="etapa",G560="sub-etapa"),"",OFFSET(MCQ!M$20,ROW(M560)-ROW(M$20),0)))</f>
        <v/>
      </c>
      <c r="T560" s="588">
        <f>IFERROR(TRUNC(L560*N560,2),"")</f>
        <v/>
      </c>
      <c r="U560" s="589">
        <f>IFERROR(TRUNC(L560*Q560,2),"")</f>
        <v/>
      </c>
    </row>
    <row r="561">
      <c r="A561" s="18">
        <f>OFFSET(MCQ!A$20,ROW(A561)-ROW(A$20),0)</f>
        <v/>
      </c>
      <c r="B561" s="18">
        <f>OFFSET(MCQ!B$20,ROW(B561)-ROW(B$20),0)</f>
        <v/>
      </c>
      <c r="C561" s="18">
        <f>OFFSET(MCQ!C$20,ROW(C561)-ROW(C$20),0)</f>
        <v/>
      </c>
      <c r="D561" s="18">
        <f>OFFSET(MCQ!D$20,ROW(D561)-ROW(D$20),0)</f>
        <v/>
      </c>
      <c r="E561" s="18">
        <f>OFFSET(MCQ!E$20,ROW(E561)-ROW(E$20),0)</f>
        <v/>
      </c>
      <c r="F561" s="18" t="n"/>
      <c r="G561" s="233">
        <f>OFFSET(MCQ!G$20,ROW(G561)-ROW(G$20),0)</f>
        <v/>
      </c>
      <c r="H561" s="583">
        <f>IF(G561="","",OFFSET(MCQ!H$20,ROW(H561)-ROW(H$20),0))</f>
        <v/>
      </c>
      <c r="I561" s="24">
        <f>IF(G561="","",IF(OR(G561="etapa",G561="sub-etapa"),"",OFFSET(MCQ!I$20,ROW(I561)-ROW(I$20),0)))</f>
        <v/>
      </c>
      <c r="J561" s="25">
        <f>IF(G561="","",OFFSET(MCQ!J$20,ROW(J561)-ROW(J$20),0))</f>
        <v/>
      </c>
      <c r="K561" s="24">
        <f>IF(G561="","",IF(OR(G561="etapa",G561="sub-etapa"),"",OFFSET(MCQ!K$20,ROW(K561)-ROW(K$20),0)))</f>
        <v/>
      </c>
      <c r="L561" s="26">
        <f>IF(G561="","",IF(OR(G561="etapa",G561="sub-etapa"),"",TRUNC(OFFSET(MCQ!L$20,ROW(L561)-ROW(L$20),0),2)))</f>
        <v/>
      </c>
      <c r="M561" s="584">
        <f>IF(I561="", "", IFERROR(VLOOKUP(VALUE(I561), _BaseAbril2026, 4, 0), IFERROR(VLOOKUP(TEXT(I561, "@"), _BaseAbril2026, 4, 0), "")))</f>
        <v/>
      </c>
      <c r="N561" s="585">
        <f>IFERROR(IF(S561="BDI1", TRUNC(M561*(1+$O$18), 2),IF(S561="BDI2", TRUNC(M561*(1+$N$18), 2), "")), "")</f>
        <v/>
      </c>
      <c r="O561" s="586">
        <f>_xlfn.IFS(G561="ETAPA", SUMIFS(ValorTotalComD, Nivel, A561), G561="SUB-ETAPA", SUMIFS(ValorTotalComD, SubNivel, C561), TRUE, T561)</f>
        <v/>
      </c>
      <c r="P561" s="584">
        <f>IF(I561="", "", IFERROR(VLOOKUP(VALUE(I561), _BaseAbril2026, 5, 0), IFERROR(VLOOKUP(TEXT(I561, "@"), _BaseAbril2026, 5, 0), "")))</f>
        <v/>
      </c>
      <c r="Q561" s="585">
        <f>IFERROR(IF(S561="BDI1", TRUNC(P561*(1+$R$18), 2),IF(S561="BDI2", TRUNC(P561*(1+$Q$18), 2), "")), "")</f>
        <v/>
      </c>
      <c r="R561" s="586">
        <f>_xlfn.IFS(G561="ETAPA", SUMIFS(ValorTotalSemD, Nivel, A561), G561="SUB-ETAPA", SUMIFS(ValorTotalSemD, SubNivel, C561), TRUE, U561)</f>
        <v/>
      </c>
      <c r="S561" s="587">
        <f>IF(G561="","",IF(OR(G561="etapa",G561="sub-etapa"),"",OFFSET(MCQ!M$20,ROW(M561)-ROW(M$20),0)))</f>
        <v/>
      </c>
      <c r="T561" s="588">
        <f>IFERROR(TRUNC(L561*N561,2),"")</f>
        <v/>
      </c>
      <c r="U561" s="589">
        <f>IFERROR(TRUNC(L561*Q561,2),"")</f>
        <v/>
      </c>
    </row>
    <row r="562">
      <c r="A562" s="18">
        <f>OFFSET(MCQ!A$20,ROW(A562)-ROW(A$20),0)</f>
        <v/>
      </c>
      <c r="B562" s="18">
        <f>OFFSET(MCQ!B$20,ROW(B562)-ROW(B$20),0)</f>
        <v/>
      </c>
      <c r="C562" s="18">
        <f>OFFSET(MCQ!C$20,ROW(C562)-ROW(C$20),0)</f>
        <v/>
      </c>
      <c r="D562" s="18">
        <f>OFFSET(MCQ!D$20,ROW(D562)-ROW(D$20),0)</f>
        <v/>
      </c>
      <c r="E562" s="18">
        <f>OFFSET(MCQ!E$20,ROW(E562)-ROW(E$20),0)</f>
        <v/>
      </c>
      <c r="F562" s="18" t="n"/>
      <c r="G562" s="233">
        <f>OFFSET(MCQ!G$20,ROW(G562)-ROW(G$20),0)</f>
        <v/>
      </c>
      <c r="H562" s="583">
        <f>IF(G562="","",OFFSET(MCQ!H$20,ROW(H562)-ROW(H$20),0))</f>
        <v/>
      </c>
      <c r="I562" s="24">
        <f>IF(G562="","",IF(OR(G562="etapa",G562="sub-etapa"),"",OFFSET(MCQ!I$20,ROW(I562)-ROW(I$20),0)))</f>
        <v/>
      </c>
      <c r="J562" s="25">
        <f>IF(G562="","",OFFSET(MCQ!J$20,ROW(J562)-ROW(J$20),0))</f>
        <v/>
      </c>
      <c r="K562" s="24">
        <f>IF(G562="","",IF(OR(G562="etapa",G562="sub-etapa"),"",OFFSET(MCQ!K$20,ROW(K562)-ROW(K$20),0)))</f>
        <v/>
      </c>
      <c r="L562" s="26">
        <f>IF(G562="","",IF(OR(G562="etapa",G562="sub-etapa"),"",TRUNC(OFFSET(MCQ!L$20,ROW(L562)-ROW(L$20),0),2)))</f>
        <v/>
      </c>
      <c r="M562" s="584">
        <f>IF(I562="", "", IFERROR(VLOOKUP(VALUE(I562), _BaseAbril2026, 4, 0), IFERROR(VLOOKUP(TEXT(I562, "@"), _BaseAbril2026, 4, 0), "")))</f>
        <v/>
      </c>
      <c r="N562" s="585">
        <f>IFERROR(IF(S562="BDI1", TRUNC(M562*(1+$O$18), 2),IF(S562="BDI2", TRUNC(M562*(1+$N$18), 2), "")), "")</f>
        <v/>
      </c>
      <c r="O562" s="586">
        <f>_xlfn.IFS(G562="ETAPA", SUMIFS(ValorTotalComD, Nivel, A562), G562="SUB-ETAPA", SUMIFS(ValorTotalComD, SubNivel, C562), TRUE, T562)</f>
        <v/>
      </c>
      <c r="P562" s="584">
        <f>IF(I562="", "", IFERROR(VLOOKUP(VALUE(I562), _BaseAbril2026, 5, 0), IFERROR(VLOOKUP(TEXT(I562, "@"), _BaseAbril2026, 5, 0), "")))</f>
        <v/>
      </c>
      <c r="Q562" s="585">
        <f>IFERROR(IF(S562="BDI1", TRUNC(P562*(1+$R$18), 2),IF(S562="BDI2", TRUNC(P562*(1+$Q$18), 2), "")), "")</f>
        <v/>
      </c>
      <c r="R562" s="586">
        <f>_xlfn.IFS(G562="ETAPA", SUMIFS(ValorTotalSemD, Nivel, A562), G562="SUB-ETAPA", SUMIFS(ValorTotalSemD, SubNivel, C562), TRUE, U562)</f>
        <v/>
      </c>
      <c r="S562" s="587">
        <f>IF(G562="","",IF(OR(G562="etapa",G562="sub-etapa"),"",OFFSET(MCQ!M$20,ROW(M562)-ROW(M$20),0)))</f>
        <v/>
      </c>
      <c r="T562" s="588">
        <f>IFERROR(TRUNC(L562*N562,2),"")</f>
        <v/>
      </c>
      <c r="U562" s="589">
        <f>IFERROR(TRUNC(L562*Q562,2),"")</f>
        <v/>
      </c>
    </row>
    <row r="563">
      <c r="A563" s="18">
        <f>OFFSET(MCQ!A$20,ROW(A563)-ROW(A$20),0)</f>
        <v/>
      </c>
      <c r="B563" s="18">
        <f>OFFSET(MCQ!B$20,ROW(B563)-ROW(B$20),0)</f>
        <v/>
      </c>
      <c r="C563" s="18">
        <f>OFFSET(MCQ!C$20,ROW(C563)-ROW(C$20),0)</f>
        <v/>
      </c>
      <c r="D563" s="18">
        <f>OFFSET(MCQ!D$20,ROW(D563)-ROW(D$20),0)</f>
        <v/>
      </c>
      <c r="E563" s="18">
        <f>OFFSET(MCQ!E$20,ROW(E563)-ROW(E$20),0)</f>
        <v/>
      </c>
      <c r="F563" s="18" t="n"/>
      <c r="G563" s="233">
        <f>OFFSET(MCQ!G$20,ROW(G563)-ROW(G$20),0)</f>
        <v/>
      </c>
      <c r="H563" s="583">
        <f>IF(G563="","",OFFSET(MCQ!H$20,ROW(H563)-ROW(H$20),0))</f>
        <v/>
      </c>
      <c r="I563" s="24">
        <f>IF(G563="","",IF(OR(G563="etapa",G563="sub-etapa"),"",OFFSET(MCQ!I$20,ROW(I563)-ROW(I$20),0)))</f>
        <v/>
      </c>
      <c r="J563" s="25">
        <f>IF(G563="","",OFFSET(MCQ!J$20,ROW(J563)-ROW(J$20),0))</f>
        <v/>
      </c>
      <c r="K563" s="24">
        <f>IF(G563="","",IF(OR(G563="etapa",G563="sub-etapa"),"",OFFSET(MCQ!K$20,ROW(K563)-ROW(K$20),0)))</f>
        <v/>
      </c>
      <c r="L563" s="26">
        <f>IF(G563="","",IF(OR(G563="etapa",G563="sub-etapa"),"",TRUNC(OFFSET(MCQ!L$20,ROW(L563)-ROW(L$20),0),2)))</f>
        <v/>
      </c>
      <c r="M563" s="584">
        <f>IF(I563="", "", IFERROR(VLOOKUP(VALUE(I563), _BaseAbril2026, 4, 0), IFERROR(VLOOKUP(TEXT(I563, "@"), _BaseAbril2026, 4, 0), "")))</f>
        <v/>
      </c>
      <c r="N563" s="585">
        <f>IFERROR(IF(S563="BDI1", TRUNC(M563*(1+$O$18), 2),IF(S563="BDI2", TRUNC(M563*(1+$N$18), 2), "")), "")</f>
        <v/>
      </c>
      <c r="O563" s="586">
        <f>_xlfn.IFS(G563="ETAPA", SUMIFS(ValorTotalComD, Nivel, A563), G563="SUB-ETAPA", SUMIFS(ValorTotalComD, SubNivel, C563), TRUE, T563)</f>
        <v/>
      </c>
      <c r="P563" s="584">
        <f>IF(I563="", "", IFERROR(VLOOKUP(VALUE(I563), _BaseAbril2026, 5, 0), IFERROR(VLOOKUP(TEXT(I563, "@"), _BaseAbril2026, 5, 0), "")))</f>
        <v/>
      </c>
      <c r="Q563" s="585">
        <f>IFERROR(IF(S563="BDI1", TRUNC(P563*(1+$R$18), 2),IF(S563="BDI2", TRUNC(P563*(1+$Q$18), 2), "")), "")</f>
        <v/>
      </c>
      <c r="R563" s="586">
        <f>_xlfn.IFS(G563="ETAPA", SUMIFS(ValorTotalSemD, Nivel, A563), G563="SUB-ETAPA", SUMIFS(ValorTotalSemD, SubNivel, C563), TRUE, U563)</f>
        <v/>
      </c>
      <c r="S563" s="587">
        <f>IF(G563="","",IF(OR(G563="etapa",G563="sub-etapa"),"",OFFSET(MCQ!M$20,ROW(M563)-ROW(M$20),0)))</f>
        <v/>
      </c>
      <c r="T563" s="588">
        <f>IFERROR(TRUNC(L563*N563,2),"")</f>
        <v/>
      </c>
      <c r="U563" s="589">
        <f>IFERROR(TRUNC(L563*Q563,2),"")</f>
        <v/>
      </c>
    </row>
    <row r="564">
      <c r="A564" s="18">
        <f>OFFSET(MCQ!A$20,ROW(A564)-ROW(A$20),0)</f>
        <v/>
      </c>
      <c r="B564" s="18">
        <f>OFFSET(MCQ!B$20,ROW(B564)-ROW(B$20),0)</f>
        <v/>
      </c>
      <c r="C564" s="18">
        <f>OFFSET(MCQ!C$20,ROW(C564)-ROW(C$20),0)</f>
        <v/>
      </c>
      <c r="D564" s="18">
        <f>OFFSET(MCQ!D$20,ROW(D564)-ROW(D$20),0)</f>
        <v/>
      </c>
      <c r="E564" s="18">
        <f>OFFSET(MCQ!E$20,ROW(E564)-ROW(E$20),0)</f>
        <v/>
      </c>
      <c r="F564" s="18" t="n"/>
      <c r="G564" s="233">
        <f>OFFSET(MCQ!G$20,ROW(G564)-ROW(G$20),0)</f>
        <v/>
      </c>
      <c r="H564" s="583">
        <f>IF(G564="","",OFFSET(MCQ!H$20,ROW(H564)-ROW(H$20),0))</f>
        <v/>
      </c>
      <c r="I564" s="24">
        <f>IF(G564="","",IF(OR(G564="etapa",G564="sub-etapa"),"",OFFSET(MCQ!I$20,ROW(I564)-ROW(I$20),0)))</f>
        <v/>
      </c>
      <c r="J564" s="25">
        <f>IF(G564="","",OFFSET(MCQ!J$20,ROW(J564)-ROW(J$20),0))</f>
        <v/>
      </c>
      <c r="K564" s="24">
        <f>IF(G564="","",IF(OR(G564="etapa",G564="sub-etapa"),"",OFFSET(MCQ!K$20,ROW(K564)-ROW(K$20),0)))</f>
        <v/>
      </c>
      <c r="L564" s="26">
        <f>IF(G564="","",IF(OR(G564="etapa",G564="sub-etapa"),"",TRUNC(OFFSET(MCQ!L$20,ROW(L564)-ROW(L$20),0),2)))</f>
        <v/>
      </c>
      <c r="M564" s="584">
        <f>IF(I564="", "", IFERROR(VLOOKUP(VALUE(I564), _BaseAbril2026, 4, 0), IFERROR(VLOOKUP(TEXT(I564, "@"), _BaseAbril2026, 4, 0), "")))</f>
        <v/>
      </c>
      <c r="N564" s="585">
        <f>IFERROR(IF(S564="BDI1", TRUNC(M564*(1+$O$18), 2),IF(S564="BDI2", TRUNC(M564*(1+$N$18), 2), "")), "")</f>
        <v/>
      </c>
      <c r="O564" s="586">
        <f>_xlfn.IFS(G564="ETAPA", SUMIFS(ValorTotalComD, Nivel, A564), G564="SUB-ETAPA", SUMIFS(ValorTotalComD, SubNivel, C564), TRUE, T564)</f>
        <v/>
      </c>
      <c r="P564" s="584">
        <f>IF(I564="", "", IFERROR(VLOOKUP(VALUE(I564), _BaseAbril2026, 5, 0), IFERROR(VLOOKUP(TEXT(I564, "@"), _BaseAbril2026, 5, 0), "")))</f>
        <v/>
      </c>
      <c r="Q564" s="585">
        <f>IFERROR(IF(S564="BDI1", TRUNC(P564*(1+$R$18), 2),IF(S564="BDI2", TRUNC(P564*(1+$Q$18), 2), "")), "")</f>
        <v/>
      </c>
      <c r="R564" s="586">
        <f>_xlfn.IFS(G564="ETAPA", SUMIFS(ValorTotalSemD, Nivel, A564), G564="SUB-ETAPA", SUMIFS(ValorTotalSemD, SubNivel, C564), TRUE, U564)</f>
        <v/>
      </c>
      <c r="S564" s="587">
        <f>IF(G564="","",IF(OR(G564="etapa",G564="sub-etapa"),"",OFFSET(MCQ!M$20,ROW(M564)-ROW(M$20),0)))</f>
        <v/>
      </c>
      <c r="T564" s="588">
        <f>IFERROR(TRUNC(L564*N564,2),"")</f>
        <v/>
      </c>
      <c r="U564" s="589">
        <f>IFERROR(TRUNC(L564*Q564,2),"")</f>
        <v/>
      </c>
    </row>
    <row r="565">
      <c r="A565" s="18">
        <f>OFFSET(MCQ!A$20,ROW(A565)-ROW(A$20),0)</f>
        <v/>
      </c>
      <c r="B565" s="18">
        <f>OFFSET(MCQ!B$20,ROW(B565)-ROW(B$20),0)</f>
        <v/>
      </c>
      <c r="C565" s="18">
        <f>OFFSET(MCQ!C$20,ROW(C565)-ROW(C$20),0)</f>
        <v/>
      </c>
      <c r="D565" s="18">
        <f>OFFSET(MCQ!D$20,ROW(D565)-ROW(D$20),0)</f>
        <v/>
      </c>
      <c r="E565" s="18">
        <f>OFFSET(MCQ!E$20,ROW(E565)-ROW(E$20),0)</f>
        <v/>
      </c>
      <c r="F565" s="18" t="n"/>
      <c r="G565" s="233">
        <f>OFFSET(MCQ!G$20,ROW(G565)-ROW(G$20),0)</f>
        <v/>
      </c>
      <c r="H565" s="583">
        <f>IF(G565="","",OFFSET(MCQ!H$20,ROW(H565)-ROW(H$20),0))</f>
        <v/>
      </c>
      <c r="I565" s="24">
        <f>IF(G565="","",IF(OR(G565="etapa",G565="sub-etapa"),"",OFFSET(MCQ!I$20,ROW(I565)-ROW(I$20),0)))</f>
        <v/>
      </c>
      <c r="J565" s="25">
        <f>IF(G565="","",OFFSET(MCQ!J$20,ROW(J565)-ROW(J$20),0))</f>
        <v/>
      </c>
      <c r="K565" s="24">
        <f>IF(G565="","",IF(OR(G565="etapa",G565="sub-etapa"),"",OFFSET(MCQ!K$20,ROW(K565)-ROW(K$20),0)))</f>
        <v/>
      </c>
      <c r="L565" s="26">
        <f>IF(G565="","",IF(OR(G565="etapa",G565="sub-etapa"),"",TRUNC(OFFSET(MCQ!L$20,ROW(L565)-ROW(L$20),0),2)))</f>
        <v/>
      </c>
      <c r="M565" s="584">
        <f>IF(I565="", "", IFERROR(VLOOKUP(VALUE(I565), _BaseAbril2026, 4, 0), IFERROR(VLOOKUP(TEXT(I565, "@"), _BaseAbril2026, 4, 0), "")))</f>
        <v/>
      </c>
      <c r="N565" s="585">
        <f>IFERROR(IF(S565="BDI1", TRUNC(M565*(1+$O$18), 2),IF(S565="BDI2", TRUNC(M565*(1+$N$18), 2), "")), "")</f>
        <v/>
      </c>
      <c r="O565" s="586">
        <f>_xlfn.IFS(G565="ETAPA", SUMIFS(ValorTotalComD, Nivel, A565), G565="SUB-ETAPA", SUMIFS(ValorTotalComD, SubNivel, C565), TRUE, T565)</f>
        <v/>
      </c>
      <c r="P565" s="584">
        <f>IF(I565="", "", IFERROR(VLOOKUP(VALUE(I565), _BaseAbril2026, 5, 0), IFERROR(VLOOKUP(TEXT(I565, "@"), _BaseAbril2026, 5, 0), "")))</f>
        <v/>
      </c>
      <c r="Q565" s="585">
        <f>IFERROR(IF(S565="BDI1", TRUNC(P565*(1+$R$18), 2),IF(S565="BDI2", TRUNC(P565*(1+$Q$18), 2), "")), "")</f>
        <v/>
      </c>
      <c r="R565" s="586">
        <f>_xlfn.IFS(G565="ETAPA", SUMIFS(ValorTotalSemD, Nivel, A565), G565="SUB-ETAPA", SUMIFS(ValorTotalSemD, SubNivel, C565), TRUE, U565)</f>
        <v/>
      </c>
      <c r="S565" s="587">
        <f>IF(G565="","",IF(OR(G565="etapa",G565="sub-etapa"),"",OFFSET(MCQ!M$20,ROW(M565)-ROW(M$20),0)))</f>
        <v/>
      </c>
      <c r="T565" s="588">
        <f>IFERROR(TRUNC(L565*N565,2),"")</f>
        <v/>
      </c>
      <c r="U565" s="589">
        <f>IFERROR(TRUNC(L565*Q565,2),"")</f>
        <v/>
      </c>
    </row>
    <row r="566">
      <c r="A566" s="18">
        <f>OFFSET(MCQ!A$20,ROW(A566)-ROW(A$20),0)</f>
        <v/>
      </c>
      <c r="B566" s="18">
        <f>OFFSET(MCQ!B$20,ROW(B566)-ROW(B$20),0)</f>
        <v/>
      </c>
      <c r="C566" s="18">
        <f>OFFSET(MCQ!C$20,ROW(C566)-ROW(C$20),0)</f>
        <v/>
      </c>
      <c r="D566" s="18">
        <f>OFFSET(MCQ!D$20,ROW(D566)-ROW(D$20),0)</f>
        <v/>
      </c>
      <c r="E566" s="18">
        <f>OFFSET(MCQ!E$20,ROW(E566)-ROW(E$20),0)</f>
        <v/>
      </c>
      <c r="F566" s="18" t="n"/>
      <c r="G566" s="233">
        <f>OFFSET(MCQ!G$20,ROW(G566)-ROW(G$20),0)</f>
        <v/>
      </c>
      <c r="H566" s="583">
        <f>IF(G566="","",OFFSET(MCQ!H$20,ROW(H566)-ROW(H$20),0))</f>
        <v/>
      </c>
      <c r="I566" s="24">
        <f>IF(G566="","",IF(OR(G566="etapa",G566="sub-etapa"),"",OFFSET(MCQ!I$20,ROW(I566)-ROW(I$20),0)))</f>
        <v/>
      </c>
      <c r="J566" s="25">
        <f>IF(G566="","",OFFSET(MCQ!J$20,ROW(J566)-ROW(J$20),0))</f>
        <v/>
      </c>
      <c r="K566" s="24">
        <f>IF(G566="","",IF(OR(G566="etapa",G566="sub-etapa"),"",OFFSET(MCQ!K$20,ROW(K566)-ROW(K$20),0)))</f>
        <v/>
      </c>
      <c r="L566" s="26">
        <f>IF(G566="","",IF(OR(G566="etapa",G566="sub-etapa"),"",TRUNC(OFFSET(MCQ!L$20,ROW(L566)-ROW(L$20),0),2)))</f>
        <v/>
      </c>
      <c r="M566" s="584">
        <f>IF(I566="", "", IFERROR(VLOOKUP(VALUE(I566), _BaseAbril2026, 4, 0), IFERROR(VLOOKUP(TEXT(I566, "@"), _BaseAbril2026, 4, 0), "")))</f>
        <v/>
      </c>
      <c r="N566" s="585">
        <f>IFERROR(IF(S566="BDI1", TRUNC(M566*(1+$O$18), 2),IF(S566="BDI2", TRUNC(M566*(1+$N$18), 2), "")), "")</f>
        <v/>
      </c>
      <c r="O566" s="586">
        <f>_xlfn.IFS(G566="ETAPA", SUMIFS(ValorTotalComD, Nivel, A566), G566="SUB-ETAPA", SUMIFS(ValorTotalComD, SubNivel, C566), TRUE, T566)</f>
        <v/>
      </c>
      <c r="P566" s="584">
        <f>IF(I566="", "", IFERROR(VLOOKUP(VALUE(I566), _BaseAbril2026, 5, 0), IFERROR(VLOOKUP(TEXT(I566, "@"), _BaseAbril2026, 5, 0), "")))</f>
        <v/>
      </c>
      <c r="Q566" s="585">
        <f>IFERROR(IF(S566="BDI1", TRUNC(P566*(1+$R$18), 2),IF(S566="BDI2", TRUNC(P566*(1+$Q$18), 2), "")), "")</f>
        <v/>
      </c>
      <c r="R566" s="586">
        <f>_xlfn.IFS(G566="ETAPA", SUMIFS(ValorTotalSemD, Nivel, A566), G566="SUB-ETAPA", SUMIFS(ValorTotalSemD, SubNivel, C566), TRUE, U566)</f>
        <v/>
      </c>
      <c r="S566" s="587">
        <f>IF(G566="","",IF(OR(G566="etapa",G566="sub-etapa"),"",OFFSET(MCQ!M$20,ROW(M566)-ROW(M$20),0)))</f>
        <v/>
      </c>
      <c r="T566" s="588">
        <f>IFERROR(TRUNC(L566*N566,2),"")</f>
        <v/>
      </c>
      <c r="U566" s="589">
        <f>IFERROR(TRUNC(L566*Q566,2),"")</f>
        <v/>
      </c>
    </row>
    <row r="567">
      <c r="A567" s="18">
        <f>OFFSET(MCQ!A$20,ROW(A567)-ROW(A$20),0)</f>
        <v/>
      </c>
      <c r="B567" s="18">
        <f>OFFSET(MCQ!B$20,ROW(B567)-ROW(B$20),0)</f>
        <v/>
      </c>
      <c r="C567" s="18">
        <f>OFFSET(MCQ!C$20,ROW(C567)-ROW(C$20),0)</f>
        <v/>
      </c>
      <c r="D567" s="18">
        <f>OFFSET(MCQ!D$20,ROW(D567)-ROW(D$20),0)</f>
        <v/>
      </c>
      <c r="E567" s="18">
        <f>OFFSET(MCQ!E$20,ROW(E567)-ROW(E$20),0)</f>
        <v/>
      </c>
      <c r="F567" s="18" t="n"/>
      <c r="G567" s="233">
        <f>OFFSET(MCQ!G$20,ROW(G567)-ROW(G$20),0)</f>
        <v/>
      </c>
      <c r="H567" s="583">
        <f>IF(G567="","",OFFSET(MCQ!H$20,ROW(H567)-ROW(H$20),0))</f>
        <v/>
      </c>
      <c r="I567" s="24">
        <f>IF(G567="","",IF(OR(G567="etapa",G567="sub-etapa"),"",OFFSET(MCQ!I$20,ROW(I567)-ROW(I$20),0)))</f>
        <v/>
      </c>
      <c r="J567" s="25">
        <f>IF(G567="","",OFFSET(MCQ!J$20,ROW(J567)-ROW(J$20),0))</f>
        <v/>
      </c>
      <c r="K567" s="24">
        <f>IF(G567="","",IF(OR(G567="etapa",G567="sub-etapa"),"",OFFSET(MCQ!K$20,ROW(K567)-ROW(K$20),0)))</f>
        <v/>
      </c>
      <c r="L567" s="26">
        <f>IF(G567="","",IF(OR(G567="etapa",G567="sub-etapa"),"",TRUNC(OFFSET(MCQ!L$20,ROW(L567)-ROW(L$20),0),2)))</f>
        <v/>
      </c>
      <c r="M567" s="584">
        <f>IF(I567="", "", IFERROR(VLOOKUP(VALUE(I567), _BaseAbril2026, 4, 0), IFERROR(VLOOKUP(TEXT(I567, "@"), _BaseAbril2026, 4, 0), "")))</f>
        <v/>
      </c>
      <c r="N567" s="585">
        <f>IFERROR(IF(S567="BDI1", TRUNC(M567*(1+$O$18), 2),IF(S567="BDI2", TRUNC(M567*(1+$N$18), 2), "")), "")</f>
        <v/>
      </c>
      <c r="O567" s="586">
        <f>_xlfn.IFS(G567="ETAPA", SUMIFS(ValorTotalComD, Nivel, A567), G567="SUB-ETAPA", SUMIFS(ValorTotalComD, SubNivel, C567), TRUE, T567)</f>
        <v/>
      </c>
      <c r="P567" s="584">
        <f>IF(I567="", "", IFERROR(VLOOKUP(VALUE(I567), _BaseAbril2026, 5, 0), IFERROR(VLOOKUP(TEXT(I567, "@"), _BaseAbril2026, 5, 0), "")))</f>
        <v/>
      </c>
      <c r="Q567" s="585">
        <f>IFERROR(IF(S567="BDI1", TRUNC(P567*(1+$R$18), 2),IF(S567="BDI2", TRUNC(P567*(1+$Q$18), 2), "")), "")</f>
        <v/>
      </c>
      <c r="R567" s="586">
        <f>_xlfn.IFS(G567="ETAPA", SUMIFS(ValorTotalSemD, Nivel, A567), G567="SUB-ETAPA", SUMIFS(ValorTotalSemD, SubNivel, C567), TRUE, U567)</f>
        <v/>
      </c>
      <c r="S567" s="587">
        <f>IF(G567="","",IF(OR(G567="etapa",G567="sub-etapa"),"",OFFSET(MCQ!M$20,ROW(M567)-ROW(M$20),0)))</f>
        <v/>
      </c>
      <c r="T567" s="588">
        <f>IFERROR(TRUNC(L567*N567,2),"")</f>
        <v/>
      </c>
      <c r="U567" s="589">
        <f>IFERROR(TRUNC(L567*Q567,2),"")</f>
        <v/>
      </c>
    </row>
    <row r="568">
      <c r="A568" s="18">
        <f>OFFSET(MCQ!A$20,ROW(A568)-ROW(A$20),0)</f>
        <v/>
      </c>
      <c r="B568" s="18">
        <f>OFFSET(MCQ!B$20,ROW(B568)-ROW(B$20),0)</f>
        <v/>
      </c>
      <c r="C568" s="18">
        <f>OFFSET(MCQ!C$20,ROW(C568)-ROW(C$20),0)</f>
        <v/>
      </c>
      <c r="D568" s="18">
        <f>OFFSET(MCQ!D$20,ROW(D568)-ROW(D$20),0)</f>
        <v/>
      </c>
      <c r="E568" s="18">
        <f>OFFSET(MCQ!E$20,ROW(E568)-ROW(E$20),0)</f>
        <v/>
      </c>
      <c r="F568" s="18" t="n"/>
      <c r="G568" s="233">
        <f>OFFSET(MCQ!G$20,ROW(G568)-ROW(G$20),0)</f>
        <v/>
      </c>
      <c r="H568" s="583">
        <f>IF(G568="","",OFFSET(MCQ!H$20,ROW(H568)-ROW(H$20),0))</f>
        <v/>
      </c>
      <c r="I568" s="24">
        <f>IF(G568="","",IF(OR(G568="etapa",G568="sub-etapa"),"",OFFSET(MCQ!I$20,ROW(I568)-ROW(I$20),0)))</f>
        <v/>
      </c>
      <c r="J568" s="25">
        <f>IF(G568="","",OFFSET(MCQ!J$20,ROW(J568)-ROW(J$20),0))</f>
        <v/>
      </c>
      <c r="K568" s="24">
        <f>IF(G568="","",IF(OR(G568="etapa",G568="sub-etapa"),"",OFFSET(MCQ!K$20,ROW(K568)-ROW(K$20),0)))</f>
        <v/>
      </c>
      <c r="L568" s="26">
        <f>IF(G568="","",IF(OR(G568="etapa",G568="sub-etapa"),"",TRUNC(OFFSET(MCQ!L$20,ROW(L568)-ROW(L$20),0),2)))</f>
        <v/>
      </c>
      <c r="M568" s="584">
        <f>IF(I568="", "", IFERROR(VLOOKUP(VALUE(I568), _BaseAbril2026, 4, 0), IFERROR(VLOOKUP(TEXT(I568, "@"), _BaseAbril2026, 4, 0), "")))</f>
        <v/>
      </c>
      <c r="N568" s="585">
        <f>IFERROR(IF(S568="BDI1", TRUNC(M568*(1+$O$18), 2),IF(S568="BDI2", TRUNC(M568*(1+$N$18), 2), "")), "")</f>
        <v/>
      </c>
      <c r="O568" s="586">
        <f>_xlfn.IFS(G568="ETAPA", SUMIFS(ValorTotalComD, Nivel, A568), G568="SUB-ETAPA", SUMIFS(ValorTotalComD, SubNivel, C568), TRUE, T568)</f>
        <v/>
      </c>
      <c r="P568" s="584">
        <f>IF(I568="", "", IFERROR(VLOOKUP(VALUE(I568), _BaseAbril2026, 5, 0), IFERROR(VLOOKUP(TEXT(I568, "@"), _BaseAbril2026, 5, 0), "")))</f>
        <v/>
      </c>
      <c r="Q568" s="585">
        <f>IFERROR(IF(S568="BDI1", TRUNC(P568*(1+$R$18), 2),IF(S568="BDI2", TRUNC(P568*(1+$Q$18), 2), "")), "")</f>
        <v/>
      </c>
      <c r="R568" s="586">
        <f>_xlfn.IFS(G568="ETAPA", SUMIFS(ValorTotalSemD, Nivel, A568), G568="SUB-ETAPA", SUMIFS(ValorTotalSemD, SubNivel, C568), TRUE, U568)</f>
        <v/>
      </c>
      <c r="S568" s="587">
        <f>IF(G568="","",IF(OR(G568="etapa",G568="sub-etapa"),"",OFFSET(MCQ!M$20,ROW(M568)-ROW(M$20),0)))</f>
        <v/>
      </c>
      <c r="T568" s="588">
        <f>IFERROR(TRUNC(L568*N568,2),"")</f>
        <v/>
      </c>
      <c r="U568" s="589">
        <f>IFERROR(TRUNC(L568*Q568,2),"")</f>
        <v/>
      </c>
    </row>
    <row r="569">
      <c r="A569" s="18">
        <f>OFFSET(MCQ!A$20,ROW(A569)-ROW(A$20),0)</f>
        <v/>
      </c>
      <c r="B569" s="18">
        <f>OFFSET(MCQ!B$20,ROW(B569)-ROW(B$20),0)</f>
        <v/>
      </c>
      <c r="C569" s="18">
        <f>OFFSET(MCQ!C$20,ROW(C569)-ROW(C$20),0)</f>
        <v/>
      </c>
      <c r="D569" s="18">
        <f>OFFSET(MCQ!D$20,ROW(D569)-ROW(D$20),0)</f>
        <v/>
      </c>
      <c r="E569" s="18">
        <f>OFFSET(MCQ!E$20,ROW(E569)-ROW(E$20),0)</f>
        <v/>
      </c>
      <c r="F569" s="18" t="n"/>
      <c r="G569" s="233">
        <f>OFFSET(MCQ!G$20,ROW(G569)-ROW(G$20),0)</f>
        <v/>
      </c>
      <c r="H569" s="583">
        <f>IF(G569="","",OFFSET(MCQ!H$20,ROW(H569)-ROW(H$20),0))</f>
        <v/>
      </c>
      <c r="I569" s="24">
        <f>IF(G569="","",IF(OR(G569="etapa",G569="sub-etapa"),"",OFFSET(MCQ!I$20,ROW(I569)-ROW(I$20),0)))</f>
        <v/>
      </c>
      <c r="J569" s="25">
        <f>IF(G569="","",OFFSET(MCQ!J$20,ROW(J569)-ROW(J$20),0))</f>
        <v/>
      </c>
      <c r="K569" s="24">
        <f>IF(G569="","",IF(OR(G569="etapa",G569="sub-etapa"),"",OFFSET(MCQ!K$20,ROW(K569)-ROW(K$20),0)))</f>
        <v/>
      </c>
      <c r="L569" s="26">
        <f>IF(G569="","",IF(OR(G569="etapa",G569="sub-etapa"),"",TRUNC(OFFSET(MCQ!L$20,ROW(L569)-ROW(L$20),0),2)))</f>
        <v/>
      </c>
      <c r="M569" s="584">
        <f>IF(I569="", "", IFERROR(VLOOKUP(VALUE(I569), _BaseAbril2026, 4, 0), IFERROR(VLOOKUP(TEXT(I569, "@"), _BaseAbril2026, 4, 0), "")))</f>
        <v/>
      </c>
      <c r="N569" s="585">
        <f>IFERROR(IF(S569="BDI1", TRUNC(M569*(1+$O$18), 2),IF(S569="BDI2", TRUNC(M569*(1+$N$18), 2), "")), "")</f>
        <v/>
      </c>
      <c r="O569" s="586">
        <f>_xlfn.IFS(G569="ETAPA", SUMIFS(ValorTotalComD, Nivel, A569), G569="SUB-ETAPA", SUMIFS(ValorTotalComD, SubNivel, C569), TRUE, T569)</f>
        <v/>
      </c>
      <c r="P569" s="584">
        <f>IF(I569="", "", IFERROR(VLOOKUP(VALUE(I569), _BaseAbril2026, 5, 0), IFERROR(VLOOKUP(TEXT(I569, "@"), _BaseAbril2026, 5, 0), "")))</f>
        <v/>
      </c>
      <c r="Q569" s="585">
        <f>IFERROR(IF(S569="BDI1", TRUNC(P569*(1+$R$18), 2),IF(S569="BDI2", TRUNC(P569*(1+$Q$18), 2), "")), "")</f>
        <v/>
      </c>
      <c r="R569" s="586">
        <f>_xlfn.IFS(G569="ETAPA", SUMIFS(ValorTotalSemD, Nivel, A569), G569="SUB-ETAPA", SUMIFS(ValorTotalSemD, SubNivel, C569), TRUE, U569)</f>
        <v/>
      </c>
      <c r="S569" s="587">
        <f>IF(G569="","",IF(OR(G569="etapa",G569="sub-etapa"),"",OFFSET(MCQ!M$20,ROW(M569)-ROW(M$20),0)))</f>
        <v/>
      </c>
      <c r="T569" s="588">
        <f>IFERROR(TRUNC(L569*N569,2),"")</f>
        <v/>
      </c>
      <c r="U569" s="589">
        <f>IFERROR(TRUNC(L569*Q569,2),"")</f>
        <v/>
      </c>
    </row>
    <row r="570">
      <c r="A570" s="18">
        <f>OFFSET(MCQ!A$20,ROW(A570)-ROW(A$20),0)</f>
        <v/>
      </c>
      <c r="B570" s="18">
        <f>OFFSET(MCQ!B$20,ROW(B570)-ROW(B$20),0)</f>
        <v/>
      </c>
      <c r="C570" s="18">
        <f>OFFSET(MCQ!C$20,ROW(C570)-ROW(C$20),0)</f>
        <v/>
      </c>
      <c r="D570" s="18">
        <f>OFFSET(MCQ!D$20,ROW(D570)-ROW(D$20),0)</f>
        <v/>
      </c>
      <c r="E570" s="18">
        <f>OFFSET(MCQ!E$20,ROW(E570)-ROW(E$20),0)</f>
        <v/>
      </c>
      <c r="F570" s="18" t="n"/>
      <c r="G570" s="233">
        <f>OFFSET(MCQ!G$20,ROW(G570)-ROW(G$20),0)</f>
        <v/>
      </c>
      <c r="H570" s="583">
        <f>IF(G570="","",OFFSET(MCQ!H$20,ROW(H570)-ROW(H$20),0))</f>
        <v/>
      </c>
      <c r="I570" s="24">
        <f>IF(G570="","",IF(OR(G570="etapa",G570="sub-etapa"),"",OFFSET(MCQ!I$20,ROW(I570)-ROW(I$20),0)))</f>
        <v/>
      </c>
      <c r="J570" s="25">
        <f>IF(G570="","",OFFSET(MCQ!J$20,ROW(J570)-ROW(J$20),0))</f>
        <v/>
      </c>
      <c r="K570" s="24">
        <f>IF(G570="","",IF(OR(G570="etapa",G570="sub-etapa"),"",OFFSET(MCQ!K$20,ROW(K570)-ROW(K$20),0)))</f>
        <v/>
      </c>
      <c r="L570" s="26">
        <f>IF(G570="","",IF(OR(G570="etapa",G570="sub-etapa"),"",TRUNC(OFFSET(MCQ!L$20,ROW(L570)-ROW(L$20),0),2)))</f>
        <v/>
      </c>
      <c r="M570" s="584">
        <f>IF(I570="", "", IFERROR(VLOOKUP(VALUE(I570), _BaseAbril2026, 4, 0), IFERROR(VLOOKUP(TEXT(I570, "@"), _BaseAbril2026, 4, 0), "")))</f>
        <v/>
      </c>
      <c r="N570" s="585">
        <f>IFERROR(IF(S570="BDI1", TRUNC(M570*(1+$O$18), 2),IF(S570="BDI2", TRUNC(M570*(1+$N$18), 2), "")), "")</f>
        <v/>
      </c>
      <c r="O570" s="586">
        <f>_xlfn.IFS(G570="ETAPA", SUMIFS(ValorTotalComD, Nivel, A570), G570="SUB-ETAPA", SUMIFS(ValorTotalComD, SubNivel, C570), TRUE, T570)</f>
        <v/>
      </c>
      <c r="P570" s="584">
        <f>IF(I570="", "", IFERROR(VLOOKUP(VALUE(I570), _BaseAbril2026, 5, 0), IFERROR(VLOOKUP(TEXT(I570, "@"), _BaseAbril2026, 5, 0), "")))</f>
        <v/>
      </c>
      <c r="Q570" s="585">
        <f>IFERROR(IF(S570="BDI1", TRUNC(P570*(1+$R$18), 2),IF(S570="BDI2", TRUNC(P570*(1+$Q$18), 2), "")), "")</f>
        <v/>
      </c>
      <c r="R570" s="586">
        <f>_xlfn.IFS(G570="ETAPA", SUMIFS(ValorTotalSemD, Nivel, A570), G570="SUB-ETAPA", SUMIFS(ValorTotalSemD, SubNivel, C570), TRUE, U570)</f>
        <v/>
      </c>
      <c r="S570" s="587">
        <f>IF(G570="","",IF(OR(G570="etapa",G570="sub-etapa"),"",OFFSET(MCQ!M$20,ROW(M570)-ROW(M$20),0)))</f>
        <v/>
      </c>
      <c r="T570" s="588">
        <f>IFERROR(TRUNC(L570*N570,2),"")</f>
        <v/>
      </c>
      <c r="U570" s="589">
        <f>IFERROR(TRUNC(L570*Q570,2),"")</f>
        <v/>
      </c>
    </row>
    <row r="571">
      <c r="A571" s="18">
        <f>OFFSET(MCQ!A$20,ROW(A571)-ROW(A$20),0)</f>
        <v/>
      </c>
      <c r="B571" s="18">
        <f>OFFSET(MCQ!B$20,ROW(B571)-ROW(B$20),0)</f>
        <v/>
      </c>
      <c r="C571" s="18">
        <f>OFFSET(MCQ!C$20,ROW(C571)-ROW(C$20),0)</f>
        <v/>
      </c>
      <c r="D571" s="18">
        <f>OFFSET(MCQ!D$20,ROW(D571)-ROW(D$20),0)</f>
        <v/>
      </c>
      <c r="E571" s="18">
        <f>OFFSET(MCQ!E$20,ROW(E571)-ROW(E$20),0)</f>
        <v/>
      </c>
      <c r="F571" s="18" t="n"/>
      <c r="G571" s="233">
        <f>OFFSET(MCQ!G$20,ROW(G571)-ROW(G$20),0)</f>
        <v/>
      </c>
      <c r="H571" s="583">
        <f>IF(G571="","",OFFSET(MCQ!H$20,ROW(H571)-ROW(H$20),0))</f>
        <v/>
      </c>
      <c r="I571" s="24">
        <f>IF(G571="","",IF(OR(G571="etapa",G571="sub-etapa"),"",OFFSET(MCQ!I$20,ROW(I571)-ROW(I$20),0)))</f>
        <v/>
      </c>
      <c r="J571" s="25">
        <f>IF(G571="","",OFFSET(MCQ!J$20,ROW(J571)-ROW(J$20),0))</f>
        <v/>
      </c>
      <c r="K571" s="24">
        <f>IF(G571="","",IF(OR(G571="etapa",G571="sub-etapa"),"",OFFSET(MCQ!K$20,ROW(K571)-ROW(K$20),0)))</f>
        <v/>
      </c>
      <c r="L571" s="26">
        <f>IF(G571="","",IF(OR(G571="etapa",G571="sub-etapa"),"",TRUNC(OFFSET(MCQ!L$20,ROW(L571)-ROW(L$20),0),2)))</f>
        <v/>
      </c>
      <c r="M571" s="584">
        <f>IF(I571="", "", IFERROR(VLOOKUP(VALUE(I571), _BaseAbril2026, 4, 0), IFERROR(VLOOKUP(TEXT(I571, "@"), _BaseAbril2026, 4, 0), "")))</f>
        <v/>
      </c>
      <c r="N571" s="585">
        <f>IFERROR(IF(S571="BDI1", TRUNC(M571*(1+$O$18), 2),IF(S571="BDI2", TRUNC(M571*(1+$N$18), 2), "")), "")</f>
        <v/>
      </c>
      <c r="O571" s="586">
        <f>_xlfn.IFS(G571="ETAPA", SUMIFS(ValorTotalComD, Nivel, A571), G571="SUB-ETAPA", SUMIFS(ValorTotalComD, SubNivel, C571), TRUE, T571)</f>
        <v/>
      </c>
      <c r="P571" s="584">
        <f>IF(I571="", "", IFERROR(VLOOKUP(VALUE(I571), _BaseAbril2026, 5, 0), IFERROR(VLOOKUP(TEXT(I571, "@"), _BaseAbril2026, 5, 0), "")))</f>
        <v/>
      </c>
      <c r="Q571" s="585">
        <f>IFERROR(IF(S571="BDI1", TRUNC(P571*(1+$R$18), 2),IF(S571="BDI2", TRUNC(P571*(1+$Q$18), 2), "")), "")</f>
        <v/>
      </c>
      <c r="R571" s="586">
        <f>_xlfn.IFS(G571="ETAPA", SUMIFS(ValorTotalSemD, Nivel, A571), G571="SUB-ETAPA", SUMIFS(ValorTotalSemD, SubNivel, C571), TRUE, U571)</f>
        <v/>
      </c>
      <c r="S571" s="587">
        <f>IF(G571="","",IF(OR(G571="etapa",G571="sub-etapa"),"",OFFSET(MCQ!M$20,ROW(M571)-ROW(M$20),0)))</f>
        <v/>
      </c>
      <c r="T571" s="588">
        <f>IFERROR(TRUNC(L571*N571,2),"")</f>
        <v/>
      </c>
      <c r="U571" s="589">
        <f>IFERROR(TRUNC(L571*Q571,2),"")</f>
        <v/>
      </c>
    </row>
    <row r="572">
      <c r="A572" s="18">
        <f>OFFSET(MCQ!A$20,ROW(A572)-ROW(A$20),0)</f>
        <v/>
      </c>
      <c r="B572" s="18">
        <f>OFFSET(MCQ!B$20,ROW(B572)-ROW(B$20),0)</f>
        <v/>
      </c>
      <c r="C572" s="18">
        <f>OFFSET(MCQ!C$20,ROW(C572)-ROW(C$20),0)</f>
        <v/>
      </c>
      <c r="D572" s="18">
        <f>OFFSET(MCQ!D$20,ROW(D572)-ROW(D$20),0)</f>
        <v/>
      </c>
      <c r="E572" s="18">
        <f>OFFSET(MCQ!E$20,ROW(E572)-ROW(E$20),0)</f>
        <v/>
      </c>
      <c r="F572" s="18" t="n"/>
      <c r="G572" s="233">
        <f>OFFSET(MCQ!G$20,ROW(G572)-ROW(G$20),0)</f>
        <v/>
      </c>
      <c r="H572" s="583">
        <f>IF(G572="","",OFFSET(MCQ!H$20,ROW(H572)-ROW(H$20),0))</f>
        <v/>
      </c>
      <c r="I572" s="24">
        <f>IF(G572="","",IF(OR(G572="etapa",G572="sub-etapa"),"",OFFSET(MCQ!I$20,ROW(I572)-ROW(I$20),0)))</f>
        <v/>
      </c>
      <c r="J572" s="25">
        <f>IF(G572="","",OFFSET(MCQ!J$20,ROW(J572)-ROW(J$20),0))</f>
        <v/>
      </c>
      <c r="K572" s="24">
        <f>IF(G572="","",IF(OR(G572="etapa",G572="sub-etapa"),"",OFFSET(MCQ!K$20,ROW(K572)-ROW(K$20),0)))</f>
        <v/>
      </c>
      <c r="L572" s="26">
        <f>IF(G572="","",IF(OR(G572="etapa",G572="sub-etapa"),"",TRUNC(OFFSET(MCQ!L$20,ROW(L572)-ROW(L$20),0),2)))</f>
        <v/>
      </c>
      <c r="M572" s="584">
        <f>IF(I572="", "", IFERROR(VLOOKUP(VALUE(I572), _BaseAbril2026, 4, 0), IFERROR(VLOOKUP(TEXT(I572, "@"), _BaseAbril2026, 4, 0), "")))</f>
        <v/>
      </c>
      <c r="N572" s="585">
        <f>IFERROR(IF(S572="BDI1", TRUNC(M572*(1+$O$18), 2),IF(S572="BDI2", TRUNC(M572*(1+$N$18), 2), "")), "")</f>
        <v/>
      </c>
      <c r="O572" s="586">
        <f>_xlfn.IFS(G572="ETAPA", SUMIFS(ValorTotalComD, Nivel, A572), G572="SUB-ETAPA", SUMIFS(ValorTotalComD, SubNivel, C572), TRUE, T572)</f>
        <v/>
      </c>
      <c r="P572" s="584">
        <f>IF(I572="", "", IFERROR(VLOOKUP(VALUE(I572), _BaseAbril2026, 5, 0), IFERROR(VLOOKUP(TEXT(I572, "@"), _BaseAbril2026, 5, 0), "")))</f>
        <v/>
      </c>
      <c r="Q572" s="585">
        <f>IFERROR(IF(S572="BDI1", TRUNC(P572*(1+$R$18), 2),IF(S572="BDI2", TRUNC(P572*(1+$Q$18), 2), "")), "")</f>
        <v/>
      </c>
      <c r="R572" s="586">
        <f>_xlfn.IFS(G572="ETAPA", SUMIFS(ValorTotalSemD, Nivel, A572), G572="SUB-ETAPA", SUMIFS(ValorTotalSemD, SubNivel, C572), TRUE, U572)</f>
        <v/>
      </c>
      <c r="S572" s="587">
        <f>IF(G572="","",IF(OR(G572="etapa",G572="sub-etapa"),"",OFFSET(MCQ!M$20,ROW(M572)-ROW(M$20),0)))</f>
        <v/>
      </c>
      <c r="T572" s="588">
        <f>IFERROR(TRUNC(L572*N572,2),"")</f>
        <v/>
      </c>
      <c r="U572" s="589">
        <f>IFERROR(TRUNC(L572*Q572,2),"")</f>
        <v/>
      </c>
    </row>
    <row r="573">
      <c r="A573" s="18">
        <f>OFFSET(MCQ!A$20,ROW(A573)-ROW(A$20),0)</f>
        <v/>
      </c>
      <c r="B573" s="18">
        <f>OFFSET(MCQ!B$20,ROW(B573)-ROW(B$20),0)</f>
        <v/>
      </c>
      <c r="C573" s="18">
        <f>OFFSET(MCQ!C$20,ROW(C573)-ROW(C$20),0)</f>
        <v/>
      </c>
      <c r="D573" s="18">
        <f>OFFSET(MCQ!D$20,ROW(D573)-ROW(D$20),0)</f>
        <v/>
      </c>
      <c r="E573" s="18">
        <f>OFFSET(MCQ!E$20,ROW(E573)-ROW(E$20),0)</f>
        <v/>
      </c>
      <c r="F573" s="18" t="n"/>
      <c r="G573" s="233">
        <f>OFFSET(MCQ!G$20,ROW(G573)-ROW(G$20),0)</f>
        <v/>
      </c>
      <c r="H573" s="583">
        <f>IF(G573="","",OFFSET(MCQ!H$20,ROW(H573)-ROW(H$20),0))</f>
        <v/>
      </c>
      <c r="I573" s="24">
        <f>IF(G573="","",IF(OR(G573="etapa",G573="sub-etapa"),"",OFFSET(MCQ!I$20,ROW(I573)-ROW(I$20),0)))</f>
        <v/>
      </c>
      <c r="J573" s="25">
        <f>IF(G573="","",OFFSET(MCQ!J$20,ROW(J573)-ROW(J$20),0))</f>
        <v/>
      </c>
      <c r="K573" s="24">
        <f>IF(G573="","",IF(OR(G573="etapa",G573="sub-etapa"),"",OFFSET(MCQ!K$20,ROW(K573)-ROW(K$20),0)))</f>
        <v/>
      </c>
      <c r="L573" s="26">
        <f>IF(G573="","",IF(OR(G573="etapa",G573="sub-etapa"),"",TRUNC(OFFSET(MCQ!L$20,ROW(L573)-ROW(L$20),0),2)))</f>
        <v/>
      </c>
      <c r="M573" s="584">
        <f>IF(I573="", "", IFERROR(VLOOKUP(VALUE(I573), _BaseAbril2026, 4, 0), IFERROR(VLOOKUP(TEXT(I573, "@"), _BaseAbril2026, 4, 0), "")))</f>
        <v/>
      </c>
      <c r="N573" s="585">
        <f>IFERROR(IF(S573="BDI1", TRUNC(M573*(1+$O$18), 2),IF(S573="BDI2", TRUNC(M573*(1+$N$18), 2), "")), "")</f>
        <v/>
      </c>
      <c r="O573" s="586">
        <f>_xlfn.IFS(G573="ETAPA", SUMIFS(ValorTotalComD, Nivel, A573), G573="SUB-ETAPA", SUMIFS(ValorTotalComD, SubNivel, C573), TRUE, T573)</f>
        <v/>
      </c>
      <c r="P573" s="584">
        <f>IF(I573="", "", IFERROR(VLOOKUP(VALUE(I573), _BaseAbril2026, 5, 0), IFERROR(VLOOKUP(TEXT(I573, "@"), _BaseAbril2026, 5, 0), "")))</f>
        <v/>
      </c>
      <c r="Q573" s="585">
        <f>IFERROR(IF(S573="BDI1", TRUNC(P573*(1+$R$18), 2),IF(S573="BDI2", TRUNC(P573*(1+$Q$18), 2), "")), "")</f>
        <v/>
      </c>
      <c r="R573" s="586">
        <f>_xlfn.IFS(G573="ETAPA", SUMIFS(ValorTotalSemD, Nivel, A573), G573="SUB-ETAPA", SUMIFS(ValorTotalSemD, SubNivel, C573), TRUE, U573)</f>
        <v/>
      </c>
      <c r="S573" s="587">
        <f>IF(G573="","",IF(OR(G573="etapa",G573="sub-etapa"),"",OFFSET(MCQ!M$20,ROW(M573)-ROW(M$20),0)))</f>
        <v/>
      </c>
      <c r="T573" s="588">
        <f>IFERROR(TRUNC(L573*N573,2),"")</f>
        <v/>
      </c>
      <c r="U573" s="589">
        <f>IFERROR(TRUNC(L573*Q573,2),"")</f>
        <v/>
      </c>
    </row>
    <row r="574">
      <c r="A574" s="18">
        <f>OFFSET(MCQ!A$20,ROW(A574)-ROW(A$20),0)</f>
        <v/>
      </c>
      <c r="B574" s="18">
        <f>OFFSET(MCQ!B$20,ROW(B574)-ROW(B$20),0)</f>
        <v/>
      </c>
      <c r="C574" s="18">
        <f>OFFSET(MCQ!C$20,ROW(C574)-ROW(C$20),0)</f>
        <v/>
      </c>
      <c r="D574" s="18">
        <f>OFFSET(MCQ!D$20,ROW(D574)-ROW(D$20),0)</f>
        <v/>
      </c>
      <c r="E574" s="18">
        <f>OFFSET(MCQ!E$20,ROW(E574)-ROW(E$20),0)</f>
        <v/>
      </c>
      <c r="F574" s="18" t="n"/>
      <c r="G574" s="233">
        <f>OFFSET(MCQ!G$20,ROW(G574)-ROW(G$20),0)</f>
        <v/>
      </c>
      <c r="H574" s="583">
        <f>IF(G574="","",OFFSET(MCQ!H$20,ROW(H574)-ROW(H$20),0))</f>
        <v/>
      </c>
      <c r="I574" s="24">
        <f>IF(G574="","",IF(OR(G574="etapa",G574="sub-etapa"),"",OFFSET(MCQ!I$20,ROW(I574)-ROW(I$20),0)))</f>
        <v/>
      </c>
      <c r="J574" s="25">
        <f>IF(G574="","",OFFSET(MCQ!J$20,ROW(J574)-ROW(J$20),0))</f>
        <v/>
      </c>
      <c r="K574" s="24">
        <f>IF(G574="","",IF(OR(G574="etapa",G574="sub-etapa"),"",OFFSET(MCQ!K$20,ROW(K574)-ROW(K$20),0)))</f>
        <v/>
      </c>
      <c r="L574" s="26">
        <f>IF(G574="","",IF(OR(G574="etapa",G574="sub-etapa"),"",TRUNC(OFFSET(MCQ!L$20,ROW(L574)-ROW(L$20),0),2)))</f>
        <v/>
      </c>
      <c r="M574" s="584">
        <f>IF(I574="", "", IFERROR(VLOOKUP(VALUE(I574), _BaseAbril2026, 4, 0), IFERROR(VLOOKUP(TEXT(I574, "@"), _BaseAbril2026, 4, 0), "")))</f>
        <v/>
      </c>
      <c r="N574" s="585">
        <f>IFERROR(IF(S574="BDI1", TRUNC(M574*(1+$O$18), 2),IF(S574="BDI2", TRUNC(M574*(1+$N$18), 2), "")), "")</f>
        <v/>
      </c>
      <c r="O574" s="586">
        <f>_xlfn.IFS(G574="ETAPA", SUMIFS(ValorTotalComD, Nivel, A574), G574="SUB-ETAPA", SUMIFS(ValorTotalComD, SubNivel, C574), TRUE, T574)</f>
        <v/>
      </c>
      <c r="P574" s="584">
        <f>IF(I574="", "", IFERROR(VLOOKUP(VALUE(I574), _BaseAbril2026, 5, 0), IFERROR(VLOOKUP(TEXT(I574, "@"), _BaseAbril2026, 5, 0), "")))</f>
        <v/>
      </c>
      <c r="Q574" s="585">
        <f>IFERROR(IF(S574="BDI1", TRUNC(P574*(1+$R$18), 2),IF(S574="BDI2", TRUNC(P574*(1+$Q$18), 2), "")), "")</f>
        <v/>
      </c>
      <c r="R574" s="586">
        <f>_xlfn.IFS(G574="ETAPA", SUMIFS(ValorTotalSemD, Nivel, A574), G574="SUB-ETAPA", SUMIFS(ValorTotalSemD, SubNivel, C574), TRUE, U574)</f>
        <v/>
      </c>
      <c r="S574" s="587">
        <f>IF(G574="","",IF(OR(G574="etapa",G574="sub-etapa"),"",OFFSET(MCQ!M$20,ROW(M574)-ROW(M$20),0)))</f>
        <v/>
      </c>
      <c r="T574" s="588">
        <f>IFERROR(TRUNC(L574*N574,2),"")</f>
        <v/>
      </c>
      <c r="U574" s="589">
        <f>IFERROR(TRUNC(L574*Q574,2),"")</f>
        <v/>
      </c>
    </row>
    <row r="575">
      <c r="A575" s="18">
        <f>OFFSET(MCQ!A$20,ROW(A575)-ROW(A$20),0)</f>
        <v/>
      </c>
      <c r="B575" s="18">
        <f>OFFSET(MCQ!B$20,ROW(B575)-ROW(B$20),0)</f>
        <v/>
      </c>
      <c r="C575" s="18">
        <f>OFFSET(MCQ!C$20,ROW(C575)-ROW(C$20),0)</f>
        <v/>
      </c>
      <c r="D575" s="18">
        <f>OFFSET(MCQ!D$20,ROW(D575)-ROW(D$20),0)</f>
        <v/>
      </c>
      <c r="E575" s="18">
        <f>OFFSET(MCQ!E$20,ROW(E575)-ROW(E$20),0)</f>
        <v/>
      </c>
      <c r="F575" s="18" t="n"/>
      <c r="G575" s="233">
        <f>OFFSET(MCQ!G$20,ROW(G575)-ROW(G$20),0)</f>
        <v/>
      </c>
      <c r="H575" s="583">
        <f>IF(G575="","",OFFSET(MCQ!H$20,ROW(H575)-ROW(H$20),0))</f>
        <v/>
      </c>
      <c r="I575" s="24">
        <f>IF(G575="","",IF(OR(G575="etapa",G575="sub-etapa"),"",OFFSET(MCQ!I$20,ROW(I575)-ROW(I$20),0)))</f>
        <v/>
      </c>
      <c r="J575" s="25">
        <f>IF(G575="","",OFFSET(MCQ!J$20,ROW(J575)-ROW(J$20),0))</f>
        <v/>
      </c>
      <c r="K575" s="24">
        <f>IF(G575="","",IF(OR(G575="etapa",G575="sub-etapa"),"",OFFSET(MCQ!K$20,ROW(K575)-ROW(K$20),0)))</f>
        <v/>
      </c>
      <c r="L575" s="26">
        <f>IF(G575="","",IF(OR(G575="etapa",G575="sub-etapa"),"",TRUNC(OFFSET(MCQ!L$20,ROW(L575)-ROW(L$20),0),2)))</f>
        <v/>
      </c>
      <c r="M575" s="584">
        <f>IF(I575="", "", IFERROR(VLOOKUP(VALUE(I575), _BaseAbril2026, 4, 0), IFERROR(VLOOKUP(TEXT(I575, "@"), _BaseAbril2026, 4, 0), "")))</f>
        <v/>
      </c>
      <c r="N575" s="585">
        <f>IFERROR(IF(S575="BDI1", TRUNC(M575*(1+$O$18), 2),IF(S575="BDI2", TRUNC(M575*(1+$N$18), 2), "")), "")</f>
        <v/>
      </c>
      <c r="O575" s="586">
        <f>_xlfn.IFS(G575="ETAPA", SUMIFS(ValorTotalComD, Nivel, A575), G575="SUB-ETAPA", SUMIFS(ValorTotalComD, SubNivel, C575), TRUE, T575)</f>
        <v/>
      </c>
      <c r="P575" s="584">
        <f>IF(I575="", "", IFERROR(VLOOKUP(VALUE(I575), _BaseAbril2026, 5, 0), IFERROR(VLOOKUP(TEXT(I575, "@"), _BaseAbril2026, 5, 0), "")))</f>
        <v/>
      </c>
      <c r="Q575" s="585">
        <f>IFERROR(IF(S575="BDI1", TRUNC(P575*(1+$R$18), 2),IF(S575="BDI2", TRUNC(P575*(1+$Q$18), 2), "")), "")</f>
        <v/>
      </c>
      <c r="R575" s="586">
        <f>_xlfn.IFS(G575="ETAPA", SUMIFS(ValorTotalSemD, Nivel, A575), G575="SUB-ETAPA", SUMIFS(ValorTotalSemD, SubNivel, C575), TRUE, U575)</f>
        <v/>
      </c>
      <c r="S575" s="587">
        <f>IF(G575="","",IF(OR(G575="etapa",G575="sub-etapa"),"",OFFSET(MCQ!M$20,ROW(M575)-ROW(M$20),0)))</f>
        <v/>
      </c>
      <c r="T575" s="588">
        <f>IFERROR(TRUNC(L575*N575,2),"")</f>
        <v/>
      </c>
      <c r="U575" s="589">
        <f>IFERROR(TRUNC(L575*Q575,2),"")</f>
        <v/>
      </c>
    </row>
    <row r="576">
      <c r="A576" s="18">
        <f>OFFSET(MCQ!A$20,ROW(A576)-ROW(A$20),0)</f>
        <v/>
      </c>
      <c r="B576" s="18">
        <f>OFFSET(MCQ!B$20,ROW(B576)-ROW(B$20),0)</f>
        <v/>
      </c>
      <c r="C576" s="18">
        <f>OFFSET(MCQ!C$20,ROW(C576)-ROW(C$20),0)</f>
        <v/>
      </c>
      <c r="D576" s="18">
        <f>OFFSET(MCQ!D$20,ROW(D576)-ROW(D$20),0)</f>
        <v/>
      </c>
      <c r="E576" s="18">
        <f>OFFSET(MCQ!E$20,ROW(E576)-ROW(E$20),0)</f>
        <v/>
      </c>
      <c r="F576" s="18" t="n"/>
      <c r="G576" s="233">
        <f>OFFSET(MCQ!G$20,ROW(G576)-ROW(G$20),0)</f>
        <v/>
      </c>
      <c r="H576" s="583">
        <f>IF(G576="","",OFFSET(MCQ!H$20,ROW(H576)-ROW(H$20),0))</f>
        <v/>
      </c>
      <c r="I576" s="24">
        <f>IF(G576="","",IF(OR(G576="etapa",G576="sub-etapa"),"",OFFSET(MCQ!I$20,ROW(I576)-ROW(I$20),0)))</f>
        <v/>
      </c>
      <c r="J576" s="25">
        <f>IF(G576="","",OFFSET(MCQ!J$20,ROW(J576)-ROW(J$20),0))</f>
        <v/>
      </c>
      <c r="K576" s="24">
        <f>IF(G576="","",IF(OR(G576="etapa",G576="sub-etapa"),"",OFFSET(MCQ!K$20,ROW(K576)-ROW(K$20),0)))</f>
        <v/>
      </c>
      <c r="L576" s="26">
        <f>IF(G576="","",IF(OR(G576="etapa",G576="sub-etapa"),"",TRUNC(OFFSET(MCQ!L$20,ROW(L576)-ROW(L$20),0),2)))</f>
        <v/>
      </c>
      <c r="M576" s="584">
        <f>IF(I576="", "", IFERROR(VLOOKUP(VALUE(I576), _BaseAbril2026, 4, 0), IFERROR(VLOOKUP(TEXT(I576, "@"), _BaseAbril2026, 4, 0), "")))</f>
        <v/>
      </c>
      <c r="N576" s="585">
        <f>IFERROR(IF(S576="BDI1", TRUNC(M576*(1+$O$18), 2),IF(S576="BDI2", TRUNC(M576*(1+$N$18), 2), "")), "")</f>
        <v/>
      </c>
      <c r="O576" s="586">
        <f>_xlfn.IFS(G576="ETAPA", SUMIFS(ValorTotalComD, Nivel, A576), G576="SUB-ETAPA", SUMIFS(ValorTotalComD, SubNivel, C576), TRUE, T576)</f>
        <v/>
      </c>
      <c r="P576" s="584">
        <f>IF(I576="", "", IFERROR(VLOOKUP(VALUE(I576), _BaseAbril2026, 5, 0), IFERROR(VLOOKUP(TEXT(I576, "@"), _BaseAbril2026, 5, 0), "")))</f>
        <v/>
      </c>
      <c r="Q576" s="585">
        <f>IFERROR(IF(S576="BDI1", TRUNC(P576*(1+$R$18), 2),IF(S576="BDI2", TRUNC(P576*(1+$Q$18), 2), "")), "")</f>
        <v/>
      </c>
      <c r="R576" s="586">
        <f>_xlfn.IFS(G576="ETAPA", SUMIFS(ValorTotalSemD, Nivel, A576), G576="SUB-ETAPA", SUMIFS(ValorTotalSemD, SubNivel, C576), TRUE, U576)</f>
        <v/>
      </c>
      <c r="S576" s="587">
        <f>IF(G576="","",IF(OR(G576="etapa",G576="sub-etapa"),"",OFFSET(MCQ!M$20,ROW(M576)-ROW(M$20),0)))</f>
        <v/>
      </c>
      <c r="T576" s="588">
        <f>IFERROR(TRUNC(L576*N576,2),"")</f>
        <v/>
      </c>
      <c r="U576" s="589">
        <f>IFERROR(TRUNC(L576*Q576,2),"")</f>
        <v/>
      </c>
    </row>
    <row r="577">
      <c r="A577" s="18">
        <f>OFFSET(MCQ!A$20,ROW(A577)-ROW(A$20),0)</f>
        <v/>
      </c>
      <c r="B577" s="18">
        <f>OFFSET(MCQ!B$20,ROW(B577)-ROW(B$20),0)</f>
        <v/>
      </c>
      <c r="C577" s="18">
        <f>OFFSET(MCQ!C$20,ROW(C577)-ROW(C$20),0)</f>
        <v/>
      </c>
      <c r="D577" s="18">
        <f>OFFSET(MCQ!D$20,ROW(D577)-ROW(D$20),0)</f>
        <v/>
      </c>
      <c r="E577" s="18">
        <f>OFFSET(MCQ!E$20,ROW(E577)-ROW(E$20),0)</f>
        <v/>
      </c>
      <c r="F577" s="18" t="n"/>
      <c r="G577" s="233">
        <f>OFFSET(MCQ!G$20,ROW(G577)-ROW(G$20),0)</f>
        <v/>
      </c>
      <c r="H577" s="583">
        <f>IF(G577="","",OFFSET(MCQ!H$20,ROW(H577)-ROW(H$20),0))</f>
        <v/>
      </c>
      <c r="I577" s="24">
        <f>IF(G577="","",IF(OR(G577="etapa",G577="sub-etapa"),"",OFFSET(MCQ!I$20,ROW(I577)-ROW(I$20),0)))</f>
        <v/>
      </c>
      <c r="J577" s="25">
        <f>IF(G577="","",OFFSET(MCQ!J$20,ROW(J577)-ROW(J$20),0))</f>
        <v/>
      </c>
      <c r="K577" s="24">
        <f>IF(G577="","",IF(OR(G577="etapa",G577="sub-etapa"),"",OFFSET(MCQ!K$20,ROW(K577)-ROW(K$20),0)))</f>
        <v/>
      </c>
      <c r="L577" s="26">
        <f>IF(G577="","",IF(OR(G577="etapa",G577="sub-etapa"),"",TRUNC(OFFSET(MCQ!L$20,ROW(L577)-ROW(L$20),0),2)))</f>
        <v/>
      </c>
      <c r="M577" s="584">
        <f>IF(I577="", "", IFERROR(VLOOKUP(VALUE(I577), _BaseAbril2026, 4, 0), IFERROR(VLOOKUP(TEXT(I577, "@"), _BaseAbril2026, 4, 0), "")))</f>
        <v/>
      </c>
      <c r="N577" s="585">
        <f>IFERROR(IF(S577="BDI1", TRUNC(M577*(1+$O$18), 2),IF(S577="BDI2", TRUNC(M577*(1+$N$18), 2), "")), "")</f>
        <v/>
      </c>
      <c r="O577" s="586">
        <f>_xlfn.IFS(G577="ETAPA", SUMIFS(ValorTotalComD, Nivel, A577), G577="SUB-ETAPA", SUMIFS(ValorTotalComD, SubNivel, C577), TRUE, T577)</f>
        <v/>
      </c>
      <c r="P577" s="584">
        <f>IF(I577="", "", IFERROR(VLOOKUP(VALUE(I577), _BaseAbril2026, 5, 0), IFERROR(VLOOKUP(TEXT(I577, "@"), _BaseAbril2026, 5, 0), "")))</f>
        <v/>
      </c>
      <c r="Q577" s="585">
        <f>IFERROR(IF(S577="BDI1", TRUNC(P577*(1+$R$18), 2),IF(S577="BDI2", TRUNC(P577*(1+$Q$18), 2), "")), "")</f>
        <v/>
      </c>
      <c r="R577" s="586">
        <f>_xlfn.IFS(G577="ETAPA", SUMIFS(ValorTotalSemD, Nivel, A577), G577="SUB-ETAPA", SUMIFS(ValorTotalSemD, SubNivel, C577), TRUE, U577)</f>
        <v/>
      </c>
      <c r="S577" s="587">
        <f>IF(G577="","",IF(OR(G577="etapa",G577="sub-etapa"),"",OFFSET(MCQ!M$20,ROW(M577)-ROW(M$20),0)))</f>
        <v/>
      </c>
      <c r="T577" s="588">
        <f>IFERROR(TRUNC(L577*N577,2),"")</f>
        <v/>
      </c>
      <c r="U577" s="589">
        <f>IFERROR(TRUNC(L577*Q577,2),"")</f>
        <v/>
      </c>
    </row>
    <row r="578">
      <c r="A578" s="18">
        <f>OFFSET(MCQ!A$20,ROW(A578)-ROW(A$20),0)</f>
        <v/>
      </c>
      <c r="B578" s="18">
        <f>OFFSET(MCQ!B$20,ROW(B578)-ROW(B$20),0)</f>
        <v/>
      </c>
      <c r="C578" s="18">
        <f>OFFSET(MCQ!C$20,ROW(C578)-ROW(C$20),0)</f>
        <v/>
      </c>
      <c r="D578" s="18">
        <f>OFFSET(MCQ!D$20,ROW(D578)-ROW(D$20),0)</f>
        <v/>
      </c>
      <c r="E578" s="18">
        <f>OFFSET(MCQ!E$20,ROW(E578)-ROW(E$20),0)</f>
        <v/>
      </c>
      <c r="F578" s="18" t="n"/>
      <c r="G578" s="233">
        <f>OFFSET(MCQ!G$20,ROW(G578)-ROW(G$20),0)</f>
        <v/>
      </c>
      <c r="H578" s="583">
        <f>IF(G578="","",OFFSET(MCQ!H$20,ROW(H578)-ROW(H$20),0))</f>
        <v/>
      </c>
      <c r="I578" s="24">
        <f>IF(G578="","",IF(OR(G578="etapa",G578="sub-etapa"),"",OFFSET(MCQ!I$20,ROW(I578)-ROW(I$20),0)))</f>
        <v/>
      </c>
      <c r="J578" s="25">
        <f>IF(G578="","",OFFSET(MCQ!J$20,ROW(J578)-ROW(J$20),0))</f>
        <v/>
      </c>
      <c r="K578" s="24">
        <f>IF(G578="","",IF(OR(G578="etapa",G578="sub-etapa"),"",OFFSET(MCQ!K$20,ROW(K578)-ROW(K$20),0)))</f>
        <v/>
      </c>
      <c r="L578" s="26">
        <f>IF(G578="","",IF(OR(G578="etapa",G578="sub-etapa"),"",TRUNC(OFFSET(MCQ!L$20,ROW(L578)-ROW(L$20),0),2)))</f>
        <v/>
      </c>
      <c r="M578" s="584">
        <f>IF(I578="", "", IFERROR(VLOOKUP(VALUE(I578), _BaseAbril2026, 4, 0), IFERROR(VLOOKUP(TEXT(I578, "@"), _BaseAbril2026, 4, 0), "")))</f>
        <v/>
      </c>
      <c r="N578" s="585">
        <f>IFERROR(IF(S578="BDI1", TRUNC(M578*(1+$O$18), 2),IF(S578="BDI2", TRUNC(M578*(1+$N$18), 2), "")), "")</f>
        <v/>
      </c>
      <c r="O578" s="586">
        <f>_xlfn.IFS(G578="ETAPA", SUMIFS(ValorTotalComD, Nivel, A578), G578="SUB-ETAPA", SUMIFS(ValorTotalComD, SubNivel, C578), TRUE, T578)</f>
        <v/>
      </c>
      <c r="P578" s="584">
        <f>IF(I578="", "", IFERROR(VLOOKUP(VALUE(I578), _BaseAbril2026, 5, 0), IFERROR(VLOOKUP(TEXT(I578, "@"), _BaseAbril2026, 5, 0), "")))</f>
        <v/>
      </c>
      <c r="Q578" s="585">
        <f>IFERROR(IF(S578="BDI1", TRUNC(P578*(1+$R$18), 2),IF(S578="BDI2", TRUNC(P578*(1+$Q$18), 2), "")), "")</f>
        <v/>
      </c>
      <c r="R578" s="586">
        <f>_xlfn.IFS(G578="ETAPA", SUMIFS(ValorTotalSemD, Nivel, A578), G578="SUB-ETAPA", SUMIFS(ValorTotalSemD, SubNivel, C578), TRUE, U578)</f>
        <v/>
      </c>
      <c r="S578" s="587">
        <f>IF(G578="","",IF(OR(G578="etapa",G578="sub-etapa"),"",OFFSET(MCQ!M$20,ROW(M578)-ROW(M$20),0)))</f>
        <v/>
      </c>
      <c r="T578" s="588">
        <f>IFERROR(TRUNC(L578*N578,2),"")</f>
        <v/>
      </c>
      <c r="U578" s="589">
        <f>IFERROR(TRUNC(L578*Q578,2),"")</f>
        <v/>
      </c>
    </row>
    <row r="579">
      <c r="A579" s="18">
        <f>OFFSET(MCQ!A$20,ROW(A579)-ROW(A$20),0)</f>
        <v/>
      </c>
      <c r="B579" s="18">
        <f>OFFSET(MCQ!B$20,ROW(B579)-ROW(B$20),0)</f>
        <v/>
      </c>
      <c r="C579" s="18">
        <f>OFFSET(MCQ!C$20,ROW(C579)-ROW(C$20),0)</f>
        <v/>
      </c>
      <c r="D579" s="18">
        <f>OFFSET(MCQ!D$20,ROW(D579)-ROW(D$20),0)</f>
        <v/>
      </c>
      <c r="E579" s="18">
        <f>OFFSET(MCQ!E$20,ROW(E579)-ROW(E$20),0)</f>
        <v/>
      </c>
      <c r="F579" s="18" t="n"/>
      <c r="G579" s="233">
        <f>OFFSET(MCQ!G$20,ROW(G579)-ROW(G$20),0)</f>
        <v/>
      </c>
      <c r="H579" s="583">
        <f>IF(G579="","",OFFSET(MCQ!H$20,ROW(H579)-ROW(H$20),0))</f>
        <v/>
      </c>
      <c r="I579" s="24">
        <f>IF(G579="","",IF(OR(G579="etapa",G579="sub-etapa"),"",OFFSET(MCQ!I$20,ROW(I579)-ROW(I$20),0)))</f>
        <v/>
      </c>
      <c r="J579" s="25">
        <f>IF(G579="","",OFFSET(MCQ!J$20,ROW(J579)-ROW(J$20),0))</f>
        <v/>
      </c>
      <c r="K579" s="24">
        <f>IF(G579="","",IF(OR(G579="etapa",G579="sub-etapa"),"",OFFSET(MCQ!K$20,ROW(K579)-ROW(K$20),0)))</f>
        <v/>
      </c>
      <c r="L579" s="26">
        <f>IF(G579="","",IF(OR(G579="etapa",G579="sub-etapa"),"",TRUNC(OFFSET(MCQ!L$20,ROW(L579)-ROW(L$20),0),2)))</f>
        <v/>
      </c>
      <c r="M579" s="584">
        <f>IF(I579="", "", IFERROR(VLOOKUP(VALUE(I579), _BaseAbril2026, 4, 0), IFERROR(VLOOKUP(TEXT(I579, "@"), _BaseAbril2026, 4, 0), "")))</f>
        <v/>
      </c>
      <c r="N579" s="585">
        <f>IFERROR(IF(S579="BDI1", TRUNC(M579*(1+$O$18), 2),IF(S579="BDI2", TRUNC(M579*(1+$N$18), 2), "")), "")</f>
        <v/>
      </c>
      <c r="O579" s="586">
        <f>_xlfn.IFS(G579="ETAPA", SUMIFS(ValorTotalComD, Nivel, A579), G579="SUB-ETAPA", SUMIFS(ValorTotalComD, SubNivel, C579), TRUE, T579)</f>
        <v/>
      </c>
      <c r="P579" s="584">
        <f>IF(I579="", "", IFERROR(VLOOKUP(VALUE(I579), _BaseAbril2026, 5, 0), IFERROR(VLOOKUP(TEXT(I579, "@"), _BaseAbril2026, 5, 0), "")))</f>
        <v/>
      </c>
      <c r="Q579" s="585">
        <f>IFERROR(IF(S579="BDI1", TRUNC(P579*(1+$R$18), 2),IF(S579="BDI2", TRUNC(P579*(1+$Q$18), 2), "")), "")</f>
        <v/>
      </c>
      <c r="R579" s="586">
        <f>_xlfn.IFS(G579="ETAPA", SUMIFS(ValorTotalSemD, Nivel, A579), G579="SUB-ETAPA", SUMIFS(ValorTotalSemD, SubNivel, C579), TRUE, U579)</f>
        <v/>
      </c>
      <c r="S579" s="587">
        <f>IF(G579="","",IF(OR(G579="etapa",G579="sub-etapa"),"",OFFSET(MCQ!M$20,ROW(M579)-ROW(M$20),0)))</f>
        <v/>
      </c>
      <c r="T579" s="588">
        <f>IFERROR(TRUNC(L579*N579,2),"")</f>
        <v/>
      </c>
      <c r="U579" s="589">
        <f>IFERROR(TRUNC(L579*Q579,2),"")</f>
        <v/>
      </c>
    </row>
    <row r="580">
      <c r="A580" s="18">
        <f>OFFSET(MCQ!A$20,ROW(A580)-ROW(A$20),0)</f>
        <v/>
      </c>
      <c r="B580" s="18">
        <f>OFFSET(MCQ!B$20,ROW(B580)-ROW(B$20),0)</f>
        <v/>
      </c>
      <c r="C580" s="18">
        <f>OFFSET(MCQ!C$20,ROW(C580)-ROW(C$20),0)</f>
        <v/>
      </c>
      <c r="D580" s="18">
        <f>OFFSET(MCQ!D$20,ROW(D580)-ROW(D$20),0)</f>
        <v/>
      </c>
      <c r="E580" s="18">
        <f>OFFSET(MCQ!E$20,ROW(E580)-ROW(E$20),0)</f>
        <v/>
      </c>
      <c r="F580" s="18" t="n"/>
      <c r="G580" s="233">
        <f>OFFSET(MCQ!G$20,ROW(G580)-ROW(G$20),0)</f>
        <v/>
      </c>
      <c r="H580" s="583">
        <f>IF(G580="","",OFFSET(MCQ!H$20,ROW(H580)-ROW(H$20),0))</f>
        <v/>
      </c>
      <c r="I580" s="24">
        <f>IF(G580="","",IF(OR(G580="etapa",G580="sub-etapa"),"",OFFSET(MCQ!I$20,ROW(I580)-ROW(I$20),0)))</f>
        <v/>
      </c>
      <c r="J580" s="25">
        <f>IF(G580="","",OFFSET(MCQ!J$20,ROW(J580)-ROW(J$20),0))</f>
        <v/>
      </c>
      <c r="K580" s="24">
        <f>IF(G580="","",IF(OR(G580="etapa",G580="sub-etapa"),"",OFFSET(MCQ!K$20,ROW(K580)-ROW(K$20),0)))</f>
        <v/>
      </c>
      <c r="L580" s="26">
        <f>IF(G580="","",IF(OR(G580="etapa",G580="sub-etapa"),"",TRUNC(OFFSET(MCQ!L$20,ROW(L580)-ROW(L$20),0),2)))</f>
        <v/>
      </c>
      <c r="M580" s="584">
        <f>IF(I580="", "", IFERROR(VLOOKUP(VALUE(I580), _BaseAbril2026, 4, 0), IFERROR(VLOOKUP(TEXT(I580, "@"), _BaseAbril2026, 4, 0), "")))</f>
        <v/>
      </c>
      <c r="N580" s="585">
        <f>IFERROR(IF(S580="BDI1", TRUNC(M580*(1+$O$18), 2),IF(S580="BDI2", TRUNC(M580*(1+$N$18), 2), "")), "")</f>
        <v/>
      </c>
      <c r="O580" s="586">
        <f>_xlfn.IFS(G580="ETAPA", SUMIFS(ValorTotalComD, Nivel, A580), G580="SUB-ETAPA", SUMIFS(ValorTotalComD, SubNivel, C580), TRUE, T580)</f>
        <v/>
      </c>
      <c r="P580" s="584">
        <f>IF(I580="", "", IFERROR(VLOOKUP(VALUE(I580), _BaseAbril2026, 5, 0), IFERROR(VLOOKUP(TEXT(I580, "@"), _BaseAbril2026, 5, 0), "")))</f>
        <v/>
      </c>
      <c r="Q580" s="585">
        <f>IFERROR(IF(S580="BDI1", TRUNC(P580*(1+$R$18), 2),IF(S580="BDI2", TRUNC(P580*(1+$Q$18), 2), "")), "")</f>
        <v/>
      </c>
      <c r="R580" s="586">
        <f>_xlfn.IFS(G580="ETAPA", SUMIFS(ValorTotalSemD, Nivel, A580), G580="SUB-ETAPA", SUMIFS(ValorTotalSemD, SubNivel, C580), TRUE, U580)</f>
        <v/>
      </c>
      <c r="S580" s="587">
        <f>IF(G580="","",IF(OR(G580="etapa",G580="sub-etapa"),"",OFFSET(MCQ!M$20,ROW(M580)-ROW(M$20),0)))</f>
        <v/>
      </c>
      <c r="T580" s="588">
        <f>IFERROR(TRUNC(L580*N580,2),"")</f>
        <v/>
      </c>
      <c r="U580" s="589">
        <f>IFERROR(TRUNC(L580*Q580,2),"")</f>
        <v/>
      </c>
    </row>
    <row r="581">
      <c r="A581" s="18">
        <f>OFFSET(MCQ!A$20,ROW(A581)-ROW(A$20),0)</f>
        <v/>
      </c>
      <c r="B581" s="18">
        <f>OFFSET(MCQ!B$20,ROW(B581)-ROW(B$20),0)</f>
        <v/>
      </c>
      <c r="C581" s="18">
        <f>OFFSET(MCQ!C$20,ROW(C581)-ROW(C$20),0)</f>
        <v/>
      </c>
      <c r="D581" s="18">
        <f>OFFSET(MCQ!D$20,ROW(D581)-ROW(D$20),0)</f>
        <v/>
      </c>
      <c r="E581" s="18">
        <f>OFFSET(MCQ!E$20,ROW(E581)-ROW(E$20),0)</f>
        <v/>
      </c>
      <c r="F581" s="18" t="n"/>
      <c r="G581" s="233">
        <f>OFFSET(MCQ!G$20,ROW(G581)-ROW(G$20),0)</f>
        <v/>
      </c>
      <c r="H581" s="583">
        <f>IF(G581="","",OFFSET(MCQ!H$20,ROW(H581)-ROW(H$20),0))</f>
        <v/>
      </c>
      <c r="I581" s="24">
        <f>IF(G581="","",IF(OR(G581="etapa",G581="sub-etapa"),"",OFFSET(MCQ!I$20,ROW(I581)-ROW(I$20),0)))</f>
        <v/>
      </c>
      <c r="J581" s="25">
        <f>IF(G581="","",OFFSET(MCQ!J$20,ROW(J581)-ROW(J$20),0))</f>
        <v/>
      </c>
      <c r="K581" s="24">
        <f>IF(G581="","",IF(OR(G581="etapa",G581="sub-etapa"),"",OFFSET(MCQ!K$20,ROW(K581)-ROW(K$20),0)))</f>
        <v/>
      </c>
      <c r="L581" s="26">
        <f>IF(G581="","",IF(OR(G581="etapa",G581="sub-etapa"),"",TRUNC(OFFSET(MCQ!L$20,ROW(L581)-ROW(L$20),0),2)))</f>
        <v/>
      </c>
      <c r="M581" s="584">
        <f>IF(I581="", "", IFERROR(VLOOKUP(VALUE(I581), _BaseAbril2026, 4, 0), IFERROR(VLOOKUP(TEXT(I581, "@"), _BaseAbril2026, 4, 0), "")))</f>
        <v/>
      </c>
      <c r="N581" s="585">
        <f>IFERROR(IF(S581="BDI1", TRUNC(M581*(1+$O$18), 2),IF(S581="BDI2", TRUNC(M581*(1+$N$18), 2), "")), "")</f>
        <v/>
      </c>
      <c r="O581" s="586">
        <f>_xlfn.IFS(G581="ETAPA", SUMIFS(ValorTotalComD, Nivel, A581), G581="SUB-ETAPA", SUMIFS(ValorTotalComD, SubNivel, C581), TRUE, T581)</f>
        <v/>
      </c>
      <c r="P581" s="584">
        <f>IF(I581="", "", IFERROR(VLOOKUP(VALUE(I581), _BaseAbril2026, 5, 0), IFERROR(VLOOKUP(TEXT(I581, "@"), _BaseAbril2026, 5, 0), "")))</f>
        <v/>
      </c>
      <c r="Q581" s="585">
        <f>IFERROR(IF(S581="BDI1", TRUNC(P581*(1+$R$18), 2),IF(S581="BDI2", TRUNC(P581*(1+$Q$18), 2), "")), "")</f>
        <v/>
      </c>
      <c r="R581" s="586">
        <f>_xlfn.IFS(G581="ETAPA", SUMIFS(ValorTotalSemD, Nivel, A581), G581="SUB-ETAPA", SUMIFS(ValorTotalSemD, SubNivel, C581), TRUE, U581)</f>
        <v/>
      </c>
      <c r="S581" s="587">
        <f>IF(G581="","",IF(OR(G581="etapa",G581="sub-etapa"),"",OFFSET(MCQ!M$20,ROW(M581)-ROW(M$20),0)))</f>
        <v/>
      </c>
      <c r="T581" s="588">
        <f>IFERROR(TRUNC(L581*N581,2),"")</f>
        <v/>
      </c>
      <c r="U581" s="589">
        <f>IFERROR(TRUNC(L581*Q581,2),"")</f>
        <v/>
      </c>
    </row>
    <row r="582">
      <c r="A582" s="18">
        <f>OFFSET(MCQ!A$20,ROW(A582)-ROW(A$20),0)</f>
        <v/>
      </c>
      <c r="B582" s="18">
        <f>OFFSET(MCQ!B$20,ROW(B582)-ROW(B$20),0)</f>
        <v/>
      </c>
      <c r="C582" s="18">
        <f>OFFSET(MCQ!C$20,ROW(C582)-ROW(C$20),0)</f>
        <v/>
      </c>
      <c r="D582" s="18">
        <f>OFFSET(MCQ!D$20,ROW(D582)-ROW(D$20),0)</f>
        <v/>
      </c>
      <c r="E582" s="18">
        <f>OFFSET(MCQ!E$20,ROW(E582)-ROW(E$20),0)</f>
        <v/>
      </c>
      <c r="F582" s="18" t="n"/>
      <c r="G582" s="233">
        <f>OFFSET(MCQ!G$20,ROW(G582)-ROW(G$20),0)</f>
        <v/>
      </c>
      <c r="H582" s="583">
        <f>IF(G582="","",OFFSET(MCQ!H$20,ROW(H582)-ROW(H$20),0))</f>
        <v/>
      </c>
      <c r="I582" s="24">
        <f>IF(G582="","",IF(OR(G582="etapa",G582="sub-etapa"),"",OFFSET(MCQ!I$20,ROW(I582)-ROW(I$20),0)))</f>
        <v/>
      </c>
      <c r="J582" s="25">
        <f>IF(G582="","",OFFSET(MCQ!J$20,ROW(J582)-ROW(J$20),0))</f>
        <v/>
      </c>
      <c r="K582" s="24">
        <f>IF(G582="","",IF(OR(G582="etapa",G582="sub-etapa"),"",OFFSET(MCQ!K$20,ROW(K582)-ROW(K$20),0)))</f>
        <v/>
      </c>
      <c r="L582" s="26">
        <f>IF(G582="","",IF(OR(G582="etapa",G582="sub-etapa"),"",TRUNC(OFFSET(MCQ!L$20,ROW(L582)-ROW(L$20),0),2)))</f>
        <v/>
      </c>
      <c r="M582" s="584">
        <f>IF(I582="", "", IFERROR(VLOOKUP(VALUE(I582), _BaseAbril2026, 4, 0), IFERROR(VLOOKUP(TEXT(I582, "@"), _BaseAbril2026, 4, 0), "")))</f>
        <v/>
      </c>
      <c r="N582" s="585">
        <f>IFERROR(IF(S582="BDI1", TRUNC(M582*(1+$O$18), 2),IF(S582="BDI2", TRUNC(M582*(1+$N$18), 2), "")), "")</f>
        <v/>
      </c>
      <c r="O582" s="586">
        <f>_xlfn.IFS(G582="ETAPA", SUMIFS(ValorTotalComD, Nivel, A582), G582="SUB-ETAPA", SUMIFS(ValorTotalComD, SubNivel, C582), TRUE, T582)</f>
        <v/>
      </c>
      <c r="P582" s="584">
        <f>IF(I582="", "", IFERROR(VLOOKUP(VALUE(I582), _BaseAbril2026, 5, 0), IFERROR(VLOOKUP(TEXT(I582, "@"), _BaseAbril2026, 5, 0), "")))</f>
        <v/>
      </c>
      <c r="Q582" s="585">
        <f>IFERROR(IF(S582="BDI1", TRUNC(P582*(1+$R$18), 2),IF(S582="BDI2", TRUNC(P582*(1+$Q$18), 2), "")), "")</f>
        <v/>
      </c>
      <c r="R582" s="586">
        <f>_xlfn.IFS(G582="ETAPA", SUMIFS(ValorTotalSemD, Nivel, A582), G582="SUB-ETAPA", SUMIFS(ValorTotalSemD, SubNivel, C582), TRUE, U582)</f>
        <v/>
      </c>
      <c r="S582" s="587">
        <f>IF(G582="","",IF(OR(G582="etapa",G582="sub-etapa"),"",OFFSET(MCQ!M$20,ROW(M582)-ROW(M$20),0)))</f>
        <v/>
      </c>
      <c r="T582" s="588">
        <f>IFERROR(TRUNC(L582*N582,2),"")</f>
        <v/>
      </c>
      <c r="U582" s="589">
        <f>IFERROR(TRUNC(L582*Q582,2),"")</f>
        <v/>
      </c>
    </row>
    <row r="583">
      <c r="A583" s="18">
        <f>OFFSET(MCQ!A$20,ROW(A583)-ROW(A$20),0)</f>
        <v/>
      </c>
      <c r="B583" s="18">
        <f>OFFSET(MCQ!B$20,ROW(B583)-ROW(B$20),0)</f>
        <v/>
      </c>
      <c r="C583" s="18">
        <f>OFFSET(MCQ!C$20,ROW(C583)-ROW(C$20),0)</f>
        <v/>
      </c>
      <c r="D583" s="18">
        <f>OFFSET(MCQ!D$20,ROW(D583)-ROW(D$20),0)</f>
        <v/>
      </c>
      <c r="E583" s="18">
        <f>OFFSET(MCQ!E$20,ROW(E583)-ROW(E$20),0)</f>
        <v/>
      </c>
      <c r="F583" s="18" t="n"/>
      <c r="G583" s="233">
        <f>OFFSET(MCQ!G$20,ROW(G583)-ROW(G$20),0)</f>
        <v/>
      </c>
      <c r="H583" s="583">
        <f>IF(G583="","",OFFSET(MCQ!H$20,ROW(H583)-ROW(H$20),0))</f>
        <v/>
      </c>
      <c r="I583" s="24">
        <f>IF(G583="","",IF(OR(G583="etapa",G583="sub-etapa"),"",OFFSET(MCQ!I$20,ROW(I583)-ROW(I$20),0)))</f>
        <v/>
      </c>
      <c r="J583" s="25">
        <f>IF(G583="","",OFFSET(MCQ!J$20,ROW(J583)-ROW(J$20),0))</f>
        <v/>
      </c>
      <c r="K583" s="24">
        <f>IF(G583="","",IF(OR(G583="etapa",G583="sub-etapa"),"",OFFSET(MCQ!K$20,ROW(K583)-ROW(K$20),0)))</f>
        <v/>
      </c>
      <c r="L583" s="26">
        <f>IF(G583="","",IF(OR(G583="etapa",G583="sub-etapa"),"",TRUNC(OFFSET(MCQ!L$20,ROW(L583)-ROW(L$20),0),2)))</f>
        <v/>
      </c>
      <c r="M583" s="584">
        <f>IF(I583="", "", IFERROR(VLOOKUP(VALUE(I583), _BaseAbril2026, 4, 0), IFERROR(VLOOKUP(TEXT(I583, "@"), _BaseAbril2026, 4, 0), "")))</f>
        <v/>
      </c>
      <c r="N583" s="585">
        <f>IFERROR(IF(S583="BDI1", TRUNC(M583*(1+$O$18), 2),IF(S583="BDI2", TRUNC(M583*(1+$N$18), 2), "")), "")</f>
        <v/>
      </c>
      <c r="O583" s="586">
        <f>_xlfn.IFS(G583="ETAPA", SUMIFS(ValorTotalComD, Nivel, A583), G583="SUB-ETAPA", SUMIFS(ValorTotalComD, SubNivel, C583), TRUE, T583)</f>
        <v/>
      </c>
      <c r="P583" s="584">
        <f>IF(I583="", "", IFERROR(VLOOKUP(VALUE(I583), _BaseAbril2026, 5, 0), IFERROR(VLOOKUP(TEXT(I583, "@"), _BaseAbril2026, 5, 0), "")))</f>
        <v/>
      </c>
      <c r="Q583" s="585">
        <f>IFERROR(IF(S583="BDI1", TRUNC(P583*(1+$R$18), 2),IF(S583="BDI2", TRUNC(P583*(1+$Q$18), 2), "")), "")</f>
        <v/>
      </c>
      <c r="R583" s="586">
        <f>_xlfn.IFS(G583="ETAPA", SUMIFS(ValorTotalSemD, Nivel, A583), G583="SUB-ETAPA", SUMIFS(ValorTotalSemD, SubNivel, C583), TRUE, U583)</f>
        <v/>
      </c>
      <c r="S583" s="587">
        <f>IF(G583="","",IF(OR(G583="etapa",G583="sub-etapa"),"",OFFSET(MCQ!M$20,ROW(M583)-ROW(M$20),0)))</f>
        <v/>
      </c>
      <c r="T583" s="588">
        <f>IFERROR(TRUNC(L583*N583,2),"")</f>
        <v/>
      </c>
      <c r="U583" s="589">
        <f>IFERROR(TRUNC(L583*Q583,2),"")</f>
        <v/>
      </c>
    </row>
    <row r="584">
      <c r="A584" s="18">
        <f>OFFSET(MCQ!A$20,ROW(A584)-ROW(A$20),0)</f>
        <v/>
      </c>
      <c r="B584" s="18">
        <f>OFFSET(MCQ!B$20,ROW(B584)-ROW(B$20),0)</f>
        <v/>
      </c>
      <c r="C584" s="18">
        <f>OFFSET(MCQ!C$20,ROW(C584)-ROW(C$20),0)</f>
        <v/>
      </c>
      <c r="D584" s="18">
        <f>OFFSET(MCQ!D$20,ROW(D584)-ROW(D$20),0)</f>
        <v/>
      </c>
      <c r="E584" s="18">
        <f>OFFSET(MCQ!E$20,ROW(E584)-ROW(E$20),0)</f>
        <v/>
      </c>
      <c r="F584" s="18" t="n"/>
      <c r="G584" s="233">
        <f>OFFSET(MCQ!G$20,ROW(G584)-ROW(G$20),0)</f>
        <v/>
      </c>
      <c r="H584" s="583">
        <f>IF(G584="","",OFFSET(MCQ!H$20,ROW(H584)-ROW(H$20),0))</f>
        <v/>
      </c>
      <c r="I584" s="24">
        <f>IF(G584="","",IF(OR(G584="etapa",G584="sub-etapa"),"",OFFSET(MCQ!I$20,ROW(I584)-ROW(I$20),0)))</f>
        <v/>
      </c>
      <c r="J584" s="25">
        <f>IF(G584="","",OFFSET(MCQ!J$20,ROW(J584)-ROW(J$20),0))</f>
        <v/>
      </c>
      <c r="K584" s="24">
        <f>IF(G584="","",IF(OR(G584="etapa",G584="sub-etapa"),"",OFFSET(MCQ!K$20,ROW(K584)-ROW(K$20),0)))</f>
        <v/>
      </c>
      <c r="L584" s="26">
        <f>IF(G584="","",IF(OR(G584="etapa",G584="sub-etapa"),"",TRUNC(OFFSET(MCQ!L$20,ROW(L584)-ROW(L$20),0),2)))</f>
        <v/>
      </c>
      <c r="M584" s="584">
        <f>IF(I584="", "", IFERROR(VLOOKUP(VALUE(I584), _BaseAbril2026, 4, 0), IFERROR(VLOOKUP(TEXT(I584, "@"), _BaseAbril2026, 4, 0), "")))</f>
        <v/>
      </c>
      <c r="N584" s="585">
        <f>IFERROR(IF(S584="BDI1", TRUNC(M584*(1+$O$18), 2),IF(S584="BDI2", TRUNC(M584*(1+$N$18), 2), "")), "")</f>
        <v/>
      </c>
      <c r="O584" s="586">
        <f>_xlfn.IFS(G584="ETAPA", SUMIFS(ValorTotalComD, Nivel, A584), G584="SUB-ETAPA", SUMIFS(ValorTotalComD, SubNivel, C584), TRUE, T584)</f>
        <v/>
      </c>
      <c r="P584" s="584">
        <f>IF(I584="", "", IFERROR(VLOOKUP(VALUE(I584), _BaseAbril2026, 5, 0), IFERROR(VLOOKUP(TEXT(I584, "@"), _BaseAbril2026, 5, 0), "")))</f>
        <v/>
      </c>
      <c r="Q584" s="585">
        <f>IFERROR(IF(S584="BDI1", TRUNC(P584*(1+$R$18), 2),IF(S584="BDI2", TRUNC(P584*(1+$Q$18), 2), "")), "")</f>
        <v/>
      </c>
      <c r="R584" s="586">
        <f>_xlfn.IFS(G584="ETAPA", SUMIFS(ValorTotalSemD, Nivel, A584), G584="SUB-ETAPA", SUMIFS(ValorTotalSemD, SubNivel, C584), TRUE, U584)</f>
        <v/>
      </c>
      <c r="S584" s="587">
        <f>IF(G584="","",IF(OR(G584="etapa",G584="sub-etapa"),"",OFFSET(MCQ!M$20,ROW(M584)-ROW(M$20),0)))</f>
        <v/>
      </c>
      <c r="T584" s="588">
        <f>IFERROR(TRUNC(L584*N584,2),"")</f>
        <v/>
      </c>
      <c r="U584" s="589">
        <f>IFERROR(TRUNC(L584*Q584,2),"")</f>
        <v/>
      </c>
    </row>
    <row r="585">
      <c r="A585" s="18">
        <f>OFFSET(MCQ!A$20,ROW(A585)-ROW(A$20),0)</f>
        <v/>
      </c>
      <c r="B585" s="18">
        <f>OFFSET(MCQ!B$20,ROW(B585)-ROW(B$20),0)</f>
        <v/>
      </c>
      <c r="C585" s="18">
        <f>OFFSET(MCQ!C$20,ROW(C585)-ROW(C$20),0)</f>
        <v/>
      </c>
      <c r="D585" s="18">
        <f>OFFSET(MCQ!D$20,ROW(D585)-ROW(D$20),0)</f>
        <v/>
      </c>
      <c r="E585" s="18">
        <f>OFFSET(MCQ!E$20,ROW(E585)-ROW(E$20),0)</f>
        <v/>
      </c>
      <c r="F585" s="18" t="n"/>
      <c r="G585" s="233">
        <f>OFFSET(MCQ!G$20,ROW(G585)-ROW(G$20),0)</f>
        <v/>
      </c>
      <c r="H585" s="583">
        <f>IF(G585="","",OFFSET(MCQ!H$20,ROW(H585)-ROW(H$20),0))</f>
        <v/>
      </c>
      <c r="I585" s="24">
        <f>IF(G585="","",IF(OR(G585="etapa",G585="sub-etapa"),"",OFFSET(MCQ!I$20,ROW(I585)-ROW(I$20),0)))</f>
        <v/>
      </c>
      <c r="J585" s="25">
        <f>IF(G585="","",OFFSET(MCQ!J$20,ROW(J585)-ROW(J$20),0))</f>
        <v/>
      </c>
      <c r="K585" s="24">
        <f>IF(G585="","",IF(OR(G585="etapa",G585="sub-etapa"),"",OFFSET(MCQ!K$20,ROW(K585)-ROW(K$20),0)))</f>
        <v/>
      </c>
      <c r="L585" s="26">
        <f>IF(G585="","",IF(OR(G585="etapa",G585="sub-etapa"),"",TRUNC(OFFSET(MCQ!L$20,ROW(L585)-ROW(L$20),0),2)))</f>
        <v/>
      </c>
      <c r="M585" s="584">
        <f>IF(I585="", "", IFERROR(VLOOKUP(VALUE(I585), _BaseAbril2026, 4, 0), IFERROR(VLOOKUP(TEXT(I585, "@"), _BaseAbril2026, 4, 0), "")))</f>
        <v/>
      </c>
      <c r="N585" s="585">
        <f>IFERROR(IF(S585="BDI1", TRUNC(M585*(1+$O$18), 2),IF(S585="BDI2", TRUNC(M585*(1+$N$18), 2), "")), "")</f>
        <v/>
      </c>
      <c r="O585" s="586">
        <f>_xlfn.IFS(G585="ETAPA", SUMIFS(ValorTotalComD, Nivel, A585), G585="SUB-ETAPA", SUMIFS(ValorTotalComD, SubNivel, C585), TRUE, T585)</f>
        <v/>
      </c>
      <c r="P585" s="584">
        <f>IF(I585="", "", IFERROR(VLOOKUP(VALUE(I585), _BaseAbril2026, 5, 0), IFERROR(VLOOKUP(TEXT(I585, "@"), _BaseAbril2026, 5, 0), "")))</f>
        <v/>
      </c>
      <c r="Q585" s="585">
        <f>IFERROR(IF(S585="BDI1", TRUNC(P585*(1+$R$18), 2),IF(S585="BDI2", TRUNC(P585*(1+$Q$18), 2), "")), "")</f>
        <v/>
      </c>
      <c r="R585" s="586">
        <f>_xlfn.IFS(G585="ETAPA", SUMIFS(ValorTotalSemD, Nivel, A585), G585="SUB-ETAPA", SUMIFS(ValorTotalSemD, SubNivel, C585), TRUE, U585)</f>
        <v/>
      </c>
      <c r="S585" s="587">
        <f>IF(G585="","",IF(OR(G585="etapa",G585="sub-etapa"),"",OFFSET(MCQ!M$20,ROW(M585)-ROW(M$20),0)))</f>
        <v/>
      </c>
      <c r="T585" s="588">
        <f>IFERROR(TRUNC(L585*N585,2),"")</f>
        <v/>
      </c>
      <c r="U585" s="589">
        <f>IFERROR(TRUNC(L585*Q585,2),"")</f>
        <v/>
      </c>
    </row>
    <row r="586">
      <c r="A586" s="18">
        <f>OFFSET(MCQ!A$20,ROW(A586)-ROW(A$20),0)</f>
        <v/>
      </c>
      <c r="B586" s="18">
        <f>OFFSET(MCQ!B$20,ROW(B586)-ROW(B$20),0)</f>
        <v/>
      </c>
      <c r="C586" s="18">
        <f>OFFSET(MCQ!C$20,ROW(C586)-ROW(C$20),0)</f>
        <v/>
      </c>
      <c r="D586" s="18">
        <f>OFFSET(MCQ!D$20,ROW(D586)-ROW(D$20),0)</f>
        <v/>
      </c>
      <c r="E586" s="18">
        <f>OFFSET(MCQ!E$20,ROW(E586)-ROW(E$20),0)</f>
        <v/>
      </c>
      <c r="F586" s="18" t="n"/>
      <c r="G586" s="233">
        <f>OFFSET(MCQ!G$20,ROW(G586)-ROW(G$20),0)</f>
        <v/>
      </c>
      <c r="H586" s="583">
        <f>IF(G586="","",OFFSET(MCQ!H$20,ROW(H586)-ROW(H$20),0))</f>
        <v/>
      </c>
      <c r="I586" s="24">
        <f>IF(G586="","",IF(OR(G586="etapa",G586="sub-etapa"),"",OFFSET(MCQ!I$20,ROW(I586)-ROW(I$20),0)))</f>
        <v/>
      </c>
      <c r="J586" s="25">
        <f>IF(G586="","",OFFSET(MCQ!J$20,ROW(J586)-ROW(J$20),0))</f>
        <v/>
      </c>
      <c r="K586" s="24">
        <f>IF(G586="","",IF(OR(G586="etapa",G586="sub-etapa"),"",OFFSET(MCQ!K$20,ROW(K586)-ROW(K$20),0)))</f>
        <v/>
      </c>
      <c r="L586" s="26">
        <f>IF(G586="","",IF(OR(G586="etapa",G586="sub-etapa"),"",TRUNC(OFFSET(MCQ!L$20,ROW(L586)-ROW(L$20),0),2)))</f>
        <v/>
      </c>
      <c r="M586" s="584">
        <f>IF(I586="", "", IFERROR(VLOOKUP(VALUE(I586), _BaseAbril2026, 4, 0), IFERROR(VLOOKUP(TEXT(I586, "@"), _BaseAbril2026, 4, 0), "")))</f>
        <v/>
      </c>
      <c r="N586" s="585">
        <f>IFERROR(IF(S586="BDI1", TRUNC(M586*(1+$O$18), 2),IF(S586="BDI2", TRUNC(M586*(1+$N$18), 2), "")), "")</f>
        <v/>
      </c>
      <c r="O586" s="586">
        <f>_xlfn.IFS(G586="ETAPA", SUMIFS(ValorTotalComD, Nivel, A586), G586="SUB-ETAPA", SUMIFS(ValorTotalComD, SubNivel, C586), TRUE, T586)</f>
        <v/>
      </c>
      <c r="P586" s="584">
        <f>IF(I586="", "", IFERROR(VLOOKUP(VALUE(I586), _BaseAbril2026, 5, 0), IFERROR(VLOOKUP(TEXT(I586, "@"), _BaseAbril2026, 5, 0), "")))</f>
        <v/>
      </c>
      <c r="Q586" s="585">
        <f>IFERROR(IF(S586="BDI1", TRUNC(P586*(1+$R$18), 2),IF(S586="BDI2", TRUNC(P586*(1+$Q$18), 2), "")), "")</f>
        <v/>
      </c>
      <c r="R586" s="586">
        <f>_xlfn.IFS(G586="ETAPA", SUMIFS(ValorTotalSemD, Nivel, A586), G586="SUB-ETAPA", SUMIFS(ValorTotalSemD, SubNivel, C586), TRUE, U586)</f>
        <v/>
      </c>
      <c r="S586" s="587">
        <f>IF(G586="","",IF(OR(G586="etapa",G586="sub-etapa"),"",OFFSET(MCQ!M$20,ROW(M586)-ROW(M$20),0)))</f>
        <v/>
      </c>
      <c r="T586" s="588">
        <f>IFERROR(TRUNC(L586*N586,2),"")</f>
        <v/>
      </c>
      <c r="U586" s="589">
        <f>IFERROR(TRUNC(L586*Q586,2),"")</f>
        <v/>
      </c>
    </row>
    <row r="587">
      <c r="A587" s="18">
        <f>OFFSET(MCQ!A$20,ROW(A587)-ROW(A$20),0)</f>
        <v/>
      </c>
      <c r="B587" s="18">
        <f>OFFSET(MCQ!B$20,ROW(B587)-ROW(B$20),0)</f>
        <v/>
      </c>
      <c r="C587" s="18">
        <f>OFFSET(MCQ!C$20,ROW(C587)-ROW(C$20),0)</f>
        <v/>
      </c>
      <c r="D587" s="18">
        <f>OFFSET(MCQ!D$20,ROW(D587)-ROW(D$20),0)</f>
        <v/>
      </c>
      <c r="E587" s="18">
        <f>OFFSET(MCQ!E$20,ROW(E587)-ROW(E$20),0)</f>
        <v/>
      </c>
      <c r="F587" s="18" t="n"/>
      <c r="G587" s="233">
        <f>OFFSET(MCQ!G$20,ROW(G587)-ROW(G$20),0)</f>
        <v/>
      </c>
      <c r="H587" s="583">
        <f>IF(G587="","",OFFSET(MCQ!H$20,ROW(H587)-ROW(H$20),0))</f>
        <v/>
      </c>
      <c r="I587" s="24">
        <f>IF(G587="","",IF(OR(G587="etapa",G587="sub-etapa"),"",OFFSET(MCQ!I$20,ROW(I587)-ROW(I$20),0)))</f>
        <v/>
      </c>
      <c r="J587" s="25">
        <f>IF(G587="","",OFFSET(MCQ!J$20,ROW(J587)-ROW(J$20),0))</f>
        <v/>
      </c>
      <c r="K587" s="24">
        <f>IF(G587="","",IF(OR(G587="etapa",G587="sub-etapa"),"",OFFSET(MCQ!K$20,ROW(K587)-ROW(K$20),0)))</f>
        <v/>
      </c>
      <c r="L587" s="26">
        <f>IF(G587="","",IF(OR(G587="etapa",G587="sub-etapa"),"",TRUNC(OFFSET(MCQ!L$20,ROW(L587)-ROW(L$20),0),2)))</f>
        <v/>
      </c>
      <c r="M587" s="584">
        <f>IF(I587="", "", IFERROR(VLOOKUP(VALUE(I587), _BaseAbril2026, 4, 0), IFERROR(VLOOKUP(TEXT(I587, "@"), _BaseAbril2026, 4, 0), "")))</f>
        <v/>
      </c>
      <c r="N587" s="585">
        <f>IFERROR(IF(S587="BDI1", TRUNC(M587*(1+$O$18), 2),IF(S587="BDI2", TRUNC(M587*(1+$N$18), 2), "")), "")</f>
        <v/>
      </c>
      <c r="O587" s="586">
        <f>_xlfn.IFS(G587="ETAPA", SUMIFS(ValorTotalComD, Nivel, A587), G587="SUB-ETAPA", SUMIFS(ValorTotalComD, SubNivel, C587), TRUE, T587)</f>
        <v/>
      </c>
      <c r="P587" s="584">
        <f>IF(I587="", "", IFERROR(VLOOKUP(VALUE(I587), _BaseAbril2026, 5, 0), IFERROR(VLOOKUP(TEXT(I587, "@"), _BaseAbril2026, 5, 0), "")))</f>
        <v/>
      </c>
      <c r="Q587" s="585">
        <f>IFERROR(IF(S587="BDI1", TRUNC(P587*(1+$R$18), 2),IF(S587="BDI2", TRUNC(P587*(1+$Q$18), 2), "")), "")</f>
        <v/>
      </c>
      <c r="R587" s="586">
        <f>_xlfn.IFS(G587="ETAPA", SUMIFS(ValorTotalSemD, Nivel, A587), G587="SUB-ETAPA", SUMIFS(ValorTotalSemD, SubNivel, C587), TRUE, U587)</f>
        <v/>
      </c>
      <c r="S587" s="587">
        <f>IF(G587="","",IF(OR(G587="etapa",G587="sub-etapa"),"",OFFSET(MCQ!M$20,ROW(M587)-ROW(M$20),0)))</f>
        <v/>
      </c>
      <c r="T587" s="588">
        <f>IFERROR(TRUNC(L587*N587,2),"")</f>
        <v/>
      </c>
      <c r="U587" s="589">
        <f>IFERROR(TRUNC(L587*Q587,2),"")</f>
        <v/>
      </c>
    </row>
    <row r="588">
      <c r="A588" s="18">
        <f>OFFSET(MCQ!A$20,ROW(A588)-ROW(A$20),0)</f>
        <v/>
      </c>
      <c r="B588" s="18">
        <f>OFFSET(MCQ!B$20,ROW(B588)-ROW(B$20),0)</f>
        <v/>
      </c>
      <c r="C588" s="18">
        <f>OFFSET(MCQ!C$20,ROW(C588)-ROW(C$20),0)</f>
        <v/>
      </c>
      <c r="D588" s="18">
        <f>OFFSET(MCQ!D$20,ROW(D588)-ROW(D$20),0)</f>
        <v/>
      </c>
      <c r="E588" s="18">
        <f>OFFSET(MCQ!E$20,ROW(E588)-ROW(E$20),0)</f>
        <v/>
      </c>
      <c r="F588" s="18" t="n"/>
      <c r="G588" s="233">
        <f>OFFSET(MCQ!G$20,ROW(G588)-ROW(G$20),0)</f>
        <v/>
      </c>
      <c r="H588" s="583">
        <f>IF(G588="","",OFFSET(MCQ!H$20,ROW(H588)-ROW(H$20),0))</f>
        <v/>
      </c>
      <c r="I588" s="24">
        <f>IF(G588="","",IF(OR(G588="etapa",G588="sub-etapa"),"",OFFSET(MCQ!I$20,ROW(I588)-ROW(I$20),0)))</f>
        <v/>
      </c>
      <c r="J588" s="25">
        <f>IF(G588="","",OFFSET(MCQ!J$20,ROW(J588)-ROW(J$20),0))</f>
        <v/>
      </c>
      <c r="K588" s="24">
        <f>IF(G588="","",IF(OR(G588="etapa",G588="sub-etapa"),"",OFFSET(MCQ!K$20,ROW(K588)-ROW(K$20),0)))</f>
        <v/>
      </c>
      <c r="L588" s="26">
        <f>IF(G588="","",IF(OR(G588="etapa",G588="sub-etapa"),"",TRUNC(OFFSET(MCQ!L$20,ROW(L588)-ROW(L$20),0),2)))</f>
        <v/>
      </c>
      <c r="M588" s="584">
        <f>IF(I588="", "", IFERROR(VLOOKUP(VALUE(I588), _BaseAbril2026, 4, 0), IFERROR(VLOOKUP(TEXT(I588, "@"), _BaseAbril2026, 4, 0), "")))</f>
        <v/>
      </c>
      <c r="N588" s="585">
        <f>IFERROR(IF(S588="BDI1", TRUNC(M588*(1+$O$18), 2),IF(S588="BDI2", TRUNC(M588*(1+$N$18), 2), "")), "")</f>
        <v/>
      </c>
      <c r="O588" s="586">
        <f>_xlfn.IFS(G588="ETAPA", SUMIFS(ValorTotalComD, Nivel, A588), G588="SUB-ETAPA", SUMIFS(ValorTotalComD, SubNivel, C588), TRUE, T588)</f>
        <v/>
      </c>
      <c r="P588" s="584">
        <f>IF(I588="", "", IFERROR(VLOOKUP(VALUE(I588), _BaseAbril2026, 5, 0), IFERROR(VLOOKUP(TEXT(I588, "@"), _BaseAbril2026, 5, 0), "")))</f>
        <v/>
      </c>
      <c r="Q588" s="585">
        <f>IFERROR(IF(S588="BDI1", TRUNC(P588*(1+$R$18), 2),IF(S588="BDI2", TRUNC(P588*(1+$Q$18), 2), "")), "")</f>
        <v/>
      </c>
      <c r="R588" s="586">
        <f>_xlfn.IFS(G588="ETAPA", SUMIFS(ValorTotalSemD, Nivel, A588), G588="SUB-ETAPA", SUMIFS(ValorTotalSemD, SubNivel, C588), TRUE, U588)</f>
        <v/>
      </c>
      <c r="S588" s="587">
        <f>IF(G588="","",IF(OR(G588="etapa",G588="sub-etapa"),"",OFFSET(MCQ!M$20,ROW(M588)-ROW(M$20),0)))</f>
        <v/>
      </c>
      <c r="T588" s="588">
        <f>IFERROR(TRUNC(L588*N588,2),"")</f>
        <v/>
      </c>
      <c r="U588" s="589">
        <f>IFERROR(TRUNC(L588*Q588,2),"")</f>
        <v/>
      </c>
    </row>
    <row r="589">
      <c r="A589" s="18">
        <f>OFFSET(MCQ!A$20,ROW(A589)-ROW(A$20),0)</f>
        <v/>
      </c>
      <c r="B589" s="18">
        <f>OFFSET(MCQ!B$20,ROW(B589)-ROW(B$20),0)</f>
        <v/>
      </c>
      <c r="C589" s="18">
        <f>OFFSET(MCQ!C$20,ROW(C589)-ROW(C$20),0)</f>
        <v/>
      </c>
      <c r="D589" s="18">
        <f>OFFSET(MCQ!D$20,ROW(D589)-ROW(D$20),0)</f>
        <v/>
      </c>
      <c r="E589" s="18">
        <f>OFFSET(MCQ!E$20,ROW(E589)-ROW(E$20),0)</f>
        <v/>
      </c>
      <c r="F589" s="18" t="n"/>
      <c r="G589" s="233">
        <f>OFFSET(MCQ!G$20,ROW(G589)-ROW(G$20),0)</f>
        <v/>
      </c>
      <c r="H589" s="583">
        <f>IF(G589="","",OFFSET(MCQ!H$20,ROW(H589)-ROW(H$20),0))</f>
        <v/>
      </c>
      <c r="I589" s="24">
        <f>IF(G589="","",IF(OR(G589="etapa",G589="sub-etapa"),"",OFFSET(MCQ!I$20,ROW(I589)-ROW(I$20),0)))</f>
        <v/>
      </c>
      <c r="J589" s="25">
        <f>IF(G589="","",OFFSET(MCQ!J$20,ROW(J589)-ROW(J$20),0))</f>
        <v/>
      </c>
      <c r="K589" s="24">
        <f>IF(G589="","",IF(OR(G589="etapa",G589="sub-etapa"),"",OFFSET(MCQ!K$20,ROW(K589)-ROW(K$20),0)))</f>
        <v/>
      </c>
      <c r="L589" s="26">
        <f>IF(G589="","",IF(OR(G589="etapa",G589="sub-etapa"),"",TRUNC(OFFSET(MCQ!L$20,ROW(L589)-ROW(L$20),0),2)))</f>
        <v/>
      </c>
      <c r="M589" s="584">
        <f>IF(I589="", "", IFERROR(VLOOKUP(VALUE(I589), _BaseAbril2026, 4, 0), IFERROR(VLOOKUP(TEXT(I589, "@"), _BaseAbril2026, 4, 0), "")))</f>
        <v/>
      </c>
      <c r="N589" s="585">
        <f>IFERROR(IF(S589="BDI1", TRUNC(M589*(1+$O$18), 2),IF(S589="BDI2", TRUNC(M589*(1+$N$18), 2), "")), "")</f>
        <v/>
      </c>
      <c r="O589" s="586">
        <f>_xlfn.IFS(G589="ETAPA", SUMIFS(ValorTotalComD, Nivel, A589), G589="SUB-ETAPA", SUMIFS(ValorTotalComD, SubNivel, C589), TRUE, T589)</f>
        <v/>
      </c>
      <c r="P589" s="584">
        <f>IF(I589="", "", IFERROR(VLOOKUP(VALUE(I589), _BaseAbril2026, 5, 0), IFERROR(VLOOKUP(TEXT(I589, "@"), _BaseAbril2026, 5, 0), "")))</f>
        <v/>
      </c>
      <c r="Q589" s="585">
        <f>IFERROR(IF(S589="BDI1", TRUNC(P589*(1+$R$18), 2),IF(S589="BDI2", TRUNC(P589*(1+$Q$18), 2), "")), "")</f>
        <v/>
      </c>
      <c r="R589" s="586">
        <f>_xlfn.IFS(G589="ETAPA", SUMIFS(ValorTotalSemD, Nivel, A589), G589="SUB-ETAPA", SUMIFS(ValorTotalSemD, SubNivel, C589), TRUE, U589)</f>
        <v/>
      </c>
      <c r="S589" s="587">
        <f>IF(G589="","",IF(OR(G589="etapa",G589="sub-etapa"),"",OFFSET(MCQ!M$20,ROW(M589)-ROW(M$20),0)))</f>
        <v/>
      </c>
      <c r="T589" s="588">
        <f>IFERROR(TRUNC(L589*N589,2),"")</f>
        <v/>
      </c>
      <c r="U589" s="589">
        <f>IFERROR(TRUNC(L589*Q589,2),"")</f>
        <v/>
      </c>
    </row>
    <row r="590">
      <c r="A590" s="18">
        <f>OFFSET(MCQ!A$20,ROW(A590)-ROW(A$20),0)</f>
        <v/>
      </c>
      <c r="B590" s="18">
        <f>OFFSET(MCQ!B$20,ROW(B590)-ROW(B$20),0)</f>
        <v/>
      </c>
      <c r="C590" s="18">
        <f>OFFSET(MCQ!C$20,ROW(C590)-ROW(C$20),0)</f>
        <v/>
      </c>
      <c r="D590" s="18">
        <f>OFFSET(MCQ!D$20,ROW(D590)-ROW(D$20),0)</f>
        <v/>
      </c>
      <c r="E590" s="18">
        <f>OFFSET(MCQ!E$20,ROW(E590)-ROW(E$20),0)</f>
        <v/>
      </c>
      <c r="F590" s="18" t="n"/>
      <c r="G590" s="233">
        <f>OFFSET(MCQ!G$20,ROW(G590)-ROW(G$20),0)</f>
        <v/>
      </c>
      <c r="H590" s="583">
        <f>IF(G590="","",OFFSET(MCQ!H$20,ROW(H590)-ROW(H$20),0))</f>
        <v/>
      </c>
      <c r="I590" s="24">
        <f>IF(G590="","",IF(OR(G590="etapa",G590="sub-etapa"),"",OFFSET(MCQ!I$20,ROW(I590)-ROW(I$20),0)))</f>
        <v/>
      </c>
      <c r="J590" s="25">
        <f>IF(G590="","",OFFSET(MCQ!J$20,ROW(J590)-ROW(J$20),0))</f>
        <v/>
      </c>
      <c r="K590" s="24">
        <f>IF(G590="","",IF(OR(G590="etapa",G590="sub-etapa"),"",OFFSET(MCQ!K$20,ROW(K590)-ROW(K$20),0)))</f>
        <v/>
      </c>
      <c r="L590" s="26">
        <f>IF(G590="","",IF(OR(G590="etapa",G590="sub-etapa"),"",TRUNC(OFFSET(MCQ!L$20,ROW(L590)-ROW(L$20),0),2)))</f>
        <v/>
      </c>
      <c r="M590" s="584">
        <f>IF(I590="", "", IFERROR(VLOOKUP(VALUE(I590), _BaseAbril2026, 4, 0), IFERROR(VLOOKUP(TEXT(I590, "@"), _BaseAbril2026, 4, 0), "")))</f>
        <v/>
      </c>
      <c r="N590" s="585">
        <f>IFERROR(IF(S590="BDI1", TRUNC(M590*(1+$O$18), 2),IF(S590="BDI2", TRUNC(M590*(1+$N$18), 2), "")), "")</f>
        <v/>
      </c>
      <c r="O590" s="586">
        <f>_xlfn.IFS(G590="ETAPA", SUMIFS(ValorTotalComD, Nivel, A590), G590="SUB-ETAPA", SUMIFS(ValorTotalComD, SubNivel, C590), TRUE, T590)</f>
        <v/>
      </c>
      <c r="P590" s="584">
        <f>IF(I590="", "", IFERROR(VLOOKUP(VALUE(I590), _BaseAbril2026, 5, 0), IFERROR(VLOOKUP(TEXT(I590, "@"), _BaseAbril2026, 5, 0), "")))</f>
        <v/>
      </c>
      <c r="Q590" s="585">
        <f>IFERROR(IF(S590="BDI1", TRUNC(P590*(1+$R$18), 2),IF(S590="BDI2", TRUNC(P590*(1+$Q$18), 2), "")), "")</f>
        <v/>
      </c>
      <c r="R590" s="586">
        <f>_xlfn.IFS(G590="ETAPA", SUMIFS(ValorTotalSemD, Nivel, A590), G590="SUB-ETAPA", SUMIFS(ValorTotalSemD, SubNivel, C590), TRUE, U590)</f>
        <v/>
      </c>
      <c r="S590" s="587">
        <f>IF(G590="","",IF(OR(G590="etapa",G590="sub-etapa"),"",OFFSET(MCQ!M$20,ROW(M590)-ROW(M$20),0)))</f>
        <v/>
      </c>
      <c r="T590" s="588">
        <f>IFERROR(TRUNC(L590*N590,2),"")</f>
        <v/>
      </c>
      <c r="U590" s="589">
        <f>IFERROR(TRUNC(L590*Q590,2),"")</f>
        <v/>
      </c>
    </row>
    <row r="591">
      <c r="A591" s="18">
        <f>OFFSET(MCQ!A$20,ROW(A591)-ROW(A$20),0)</f>
        <v/>
      </c>
      <c r="B591" s="18">
        <f>OFFSET(MCQ!B$20,ROW(B591)-ROW(B$20),0)</f>
        <v/>
      </c>
      <c r="C591" s="18">
        <f>OFFSET(MCQ!C$20,ROW(C591)-ROW(C$20),0)</f>
        <v/>
      </c>
      <c r="D591" s="18">
        <f>OFFSET(MCQ!D$20,ROW(D591)-ROW(D$20),0)</f>
        <v/>
      </c>
      <c r="E591" s="18">
        <f>OFFSET(MCQ!E$20,ROW(E591)-ROW(E$20),0)</f>
        <v/>
      </c>
      <c r="F591" s="18" t="n"/>
      <c r="G591" s="233">
        <f>OFFSET(MCQ!G$20,ROW(G591)-ROW(G$20),0)</f>
        <v/>
      </c>
      <c r="H591" s="583">
        <f>IF(G591="","",OFFSET(MCQ!H$20,ROW(H591)-ROW(H$20),0))</f>
        <v/>
      </c>
      <c r="I591" s="24">
        <f>IF(G591="","",IF(OR(G591="etapa",G591="sub-etapa"),"",OFFSET(MCQ!I$20,ROW(I591)-ROW(I$20),0)))</f>
        <v/>
      </c>
      <c r="J591" s="25">
        <f>IF(G591="","",OFFSET(MCQ!J$20,ROW(J591)-ROW(J$20),0))</f>
        <v/>
      </c>
      <c r="K591" s="24">
        <f>IF(G591="","",IF(OR(G591="etapa",G591="sub-etapa"),"",OFFSET(MCQ!K$20,ROW(K591)-ROW(K$20),0)))</f>
        <v/>
      </c>
      <c r="L591" s="26">
        <f>IF(G591="","",IF(OR(G591="etapa",G591="sub-etapa"),"",TRUNC(OFFSET(MCQ!L$20,ROW(L591)-ROW(L$20),0),2)))</f>
        <v/>
      </c>
      <c r="M591" s="584">
        <f>IF(I591="", "", IFERROR(VLOOKUP(VALUE(I591), _BaseAbril2026, 4, 0), IFERROR(VLOOKUP(TEXT(I591, "@"), _BaseAbril2026, 4, 0), "")))</f>
        <v/>
      </c>
      <c r="N591" s="585">
        <f>IFERROR(IF(S591="BDI1", TRUNC(M591*(1+$O$18), 2),IF(S591="BDI2", TRUNC(M591*(1+$N$18), 2), "")), "")</f>
        <v/>
      </c>
      <c r="O591" s="586">
        <f>_xlfn.IFS(G591="ETAPA", SUMIFS(ValorTotalComD, Nivel, A591), G591="SUB-ETAPA", SUMIFS(ValorTotalComD, SubNivel, C591), TRUE, T591)</f>
        <v/>
      </c>
      <c r="P591" s="584">
        <f>IF(I591="", "", IFERROR(VLOOKUP(VALUE(I591), _BaseAbril2026, 5, 0), IFERROR(VLOOKUP(TEXT(I591, "@"), _BaseAbril2026, 5, 0), "")))</f>
        <v/>
      </c>
      <c r="Q591" s="585">
        <f>IFERROR(IF(S591="BDI1", TRUNC(P591*(1+$R$18), 2),IF(S591="BDI2", TRUNC(P591*(1+$Q$18), 2), "")), "")</f>
        <v/>
      </c>
      <c r="R591" s="586">
        <f>_xlfn.IFS(G591="ETAPA", SUMIFS(ValorTotalSemD, Nivel, A591), G591="SUB-ETAPA", SUMIFS(ValorTotalSemD, SubNivel, C591), TRUE, U591)</f>
        <v/>
      </c>
      <c r="S591" s="587">
        <f>IF(G591="","",IF(OR(G591="etapa",G591="sub-etapa"),"",OFFSET(MCQ!M$20,ROW(M591)-ROW(M$20),0)))</f>
        <v/>
      </c>
      <c r="T591" s="588">
        <f>IFERROR(TRUNC(L591*N591,2),"")</f>
        <v/>
      </c>
      <c r="U591" s="589">
        <f>IFERROR(TRUNC(L591*Q591,2),"")</f>
        <v/>
      </c>
    </row>
    <row r="592">
      <c r="A592" s="18">
        <f>OFFSET(MCQ!A$20,ROW(A592)-ROW(A$20),0)</f>
        <v/>
      </c>
      <c r="B592" s="18">
        <f>OFFSET(MCQ!B$20,ROW(B592)-ROW(B$20),0)</f>
        <v/>
      </c>
      <c r="C592" s="18">
        <f>OFFSET(MCQ!C$20,ROW(C592)-ROW(C$20),0)</f>
        <v/>
      </c>
      <c r="D592" s="18">
        <f>OFFSET(MCQ!D$20,ROW(D592)-ROW(D$20),0)</f>
        <v/>
      </c>
      <c r="E592" s="18">
        <f>OFFSET(MCQ!E$20,ROW(E592)-ROW(E$20),0)</f>
        <v/>
      </c>
      <c r="F592" s="18" t="n"/>
      <c r="G592" s="233">
        <f>OFFSET(MCQ!G$20,ROW(G592)-ROW(G$20),0)</f>
        <v/>
      </c>
      <c r="H592" s="583">
        <f>IF(G592="","",OFFSET(MCQ!H$20,ROW(H592)-ROW(H$20),0))</f>
        <v/>
      </c>
      <c r="I592" s="24">
        <f>IF(G592="","",IF(OR(G592="etapa",G592="sub-etapa"),"",OFFSET(MCQ!I$20,ROW(I592)-ROW(I$20),0)))</f>
        <v/>
      </c>
      <c r="J592" s="25">
        <f>IF(G592="","",OFFSET(MCQ!J$20,ROW(J592)-ROW(J$20),0))</f>
        <v/>
      </c>
      <c r="K592" s="24">
        <f>IF(G592="","",IF(OR(G592="etapa",G592="sub-etapa"),"",OFFSET(MCQ!K$20,ROW(K592)-ROW(K$20),0)))</f>
        <v/>
      </c>
      <c r="L592" s="26">
        <f>IF(G592="","",IF(OR(G592="etapa",G592="sub-etapa"),"",TRUNC(OFFSET(MCQ!L$20,ROW(L592)-ROW(L$20),0),2)))</f>
        <v/>
      </c>
      <c r="M592" s="584">
        <f>IF(I592="", "", IFERROR(VLOOKUP(VALUE(I592), _BaseAbril2026, 4, 0), IFERROR(VLOOKUP(TEXT(I592, "@"), _BaseAbril2026, 4, 0), "")))</f>
        <v/>
      </c>
      <c r="N592" s="585">
        <f>IFERROR(IF(S592="BDI1", TRUNC(M592*(1+$O$18), 2),IF(S592="BDI2", TRUNC(M592*(1+$N$18), 2), "")), "")</f>
        <v/>
      </c>
      <c r="O592" s="586">
        <f>_xlfn.IFS(G592="ETAPA", SUMIFS(ValorTotalComD, Nivel, A592), G592="SUB-ETAPA", SUMIFS(ValorTotalComD, SubNivel, C592), TRUE, T592)</f>
        <v/>
      </c>
      <c r="P592" s="584">
        <f>IF(I592="", "", IFERROR(VLOOKUP(VALUE(I592), _BaseAbril2026, 5, 0), IFERROR(VLOOKUP(TEXT(I592, "@"), _BaseAbril2026, 5, 0), "")))</f>
        <v/>
      </c>
      <c r="Q592" s="585">
        <f>IFERROR(IF(S592="BDI1", TRUNC(P592*(1+$R$18), 2),IF(S592="BDI2", TRUNC(P592*(1+$Q$18), 2), "")), "")</f>
        <v/>
      </c>
      <c r="R592" s="586">
        <f>_xlfn.IFS(G592="ETAPA", SUMIFS(ValorTotalSemD, Nivel, A592), G592="SUB-ETAPA", SUMIFS(ValorTotalSemD, SubNivel, C592), TRUE, U592)</f>
        <v/>
      </c>
      <c r="S592" s="587">
        <f>IF(G592="","",IF(OR(G592="etapa",G592="sub-etapa"),"",OFFSET(MCQ!M$20,ROW(M592)-ROW(M$20),0)))</f>
        <v/>
      </c>
      <c r="T592" s="588">
        <f>IFERROR(TRUNC(L592*N592,2),"")</f>
        <v/>
      </c>
      <c r="U592" s="589">
        <f>IFERROR(TRUNC(L592*Q592,2),"")</f>
        <v/>
      </c>
    </row>
    <row r="593">
      <c r="A593" s="18">
        <f>OFFSET(MCQ!A$20,ROW(A593)-ROW(A$20),0)</f>
        <v/>
      </c>
      <c r="B593" s="18">
        <f>OFFSET(MCQ!B$20,ROW(B593)-ROW(B$20),0)</f>
        <v/>
      </c>
      <c r="C593" s="18">
        <f>OFFSET(MCQ!C$20,ROW(C593)-ROW(C$20),0)</f>
        <v/>
      </c>
      <c r="D593" s="18">
        <f>OFFSET(MCQ!D$20,ROW(D593)-ROW(D$20),0)</f>
        <v/>
      </c>
      <c r="E593" s="18">
        <f>OFFSET(MCQ!E$20,ROW(E593)-ROW(E$20),0)</f>
        <v/>
      </c>
      <c r="F593" s="18" t="n"/>
      <c r="G593" s="233">
        <f>OFFSET(MCQ!G$20,ROW(G593)-ROW(G$20),0)</f>
        <v/>
      </c>
      <c r="H593" s="583">
        <f>IF(G593="","",OFFSET(MCQ!H$20,ROW(H593)-ROW(H$20),0))</f>
        <v/>
      </c>
      <c r="I593" s="24">
        <f>IF(G593="","",IF(OR(G593="etapa",G593="sub-etapa"),"",OFFSET(MCQ!I$20,ROW(I593)-ROW(I$20),0)))</f>
        <v/>
      </c>
      <c r="J593" s="25">
        <f>IF(G593="","",OFFSET(MCQ!J$20,ROW(J593)-ROW(J$20),0))</f>
        <v/>
      </c>
      <c r="K593" s="24">
        <f>IF(G593="","",IF(OR(G593="etapa",G593="sub-etapa"),"",OFFSET(MCQ!K$20,ROW(K593)-ROW(K$20),0)))</f>
        <v/>
      </c>
      <c r="L593" s="26">
        <f>IF(G593="","",IF(OR(G593="etapa",G593="sub-etapa"),"",TRUNC(OFFSET(MCQ!L$20,ROW(L593)-ROW(L$20),0),2)))</f>
        <v/>
      </c>
      <c r="M593" s="584">
        <f>IF(I593="", "", IFERROR(VLOOKUP(VALUE(I593), _BaseAbril2026, 4, 0), IFERROR(VLOOKUP(TEXT(I593, "@"), _BaseAbril2026, 4, 0), "")))</f>
        <v/>
      </c>
      <c r="N593" s="585">
        <f>IFERROR(IF(S593="BDI1", TRUNC(M593*(1+$O$18), 2),IF(S593="BDI2", TRUNC(M593*(1+$N$18), 2), "")), "")</f>
        <v/>
      </c>
      <c r="O593" s="586">
        <f>_xlfn.IFS(G593="ETAPA", SUMIFS(ValorTotalComD, Nivel, A593), G593="SUB-ETAPA", SUMIFS(ValorTotalComD, SubNivel, C593), TRUE, T593)</f>
        <v/>
      </c>
      <c r="P593" s="584">
        <f>IF(I593="", "", IFERROR(VLOOKUP(VALUE(I593), _BaseAbril2026, 5, 0), IFERROR(VLOOKUP(TEXT(I593, "@"), _BaseAbril2026, 5, 0), "")))</f>
        <v/>
      </c>
      <c r="Q593" s="585">
        <f>IFERROR(IF(S593="BDI1", TRUNC(P593*(1+$R$18), 2),IF(S593="BDI2", TRUNC(P593*(1+$Q$18), 2), "")), "")</f>
        <v/>
      </c>
      <c r="R593" s="586">
        <f>_xlfn.IFS(G593="ETAPA", SUMIFS(ValorTotalSemD, Nivel, A593), G593="SUB-ETAPA", SUMIFS(ValorTotalSemD, SubNivel, C593), TRUE, U593)</f>
        <v/>
      </c>
      <c r="S593" s="587">
        <f>IF(G593="","",IF(OR(G593="etapa",G593="sub-etapa"),"",OFFSET(MCQ!M$20,ROW(M593)-ROW(M$20),0)))</f>
        <v/>
      </c>
      <c r="T593" s="588">
        <f>IFERROR(TRUNC(L593*N593,2),"")</f>
        <v/>
      </c>
      <c r="U593" s="589">
        <f>IFERROR(TRUNC(L593*Q593,2),"")</f>
        <v/>
      </c>
    </row>
    <row r="594">
      <c r="A594" s="18">
        <f>OFFSET(MCQ!A$20,ROW(A594)-ROW(A$20),0)</f>
        <v/>
      </c>
      <c r="B594" s="18">
        <f>OFFSET(MCQ!B$20,ROW(B594)-ROW(B$20),0)</f>
        <v/>
      </c>
      <c r="C594" s="18">
        <f>OFFSET(MCQ!C$20,ROW(C594)-ROW(C$20),0)</f>
        <v/>
      </c>
      <c r="D594" s="18">
        <f>OFFSET(MCQ!D$20,ROW(D594)-ROW(D$20),0)</f>
        <v/>
      </c>
      <c r="E594" s="18">
        <f>OFFSET(MCQ!E$20,ROW(E594)-ROW(E$20),0)</f>
        <v/>
      </c>
      <c r="F594" s="18" t="n"/>
      <c r="G594" s="233">
        <f>OFFSET(MCQ!G$20,ROW(G594)-ROW(G$20),0)</f>
        <v/>
      </c>
      <c r="H594" s="583">
        <f>IF(G594="","",OFFSET(MCQ!H$20,ROW(H594)-ROW(H$20),0))</f>
        <v/>
      </c>
      <c r="I594" s="24">
        <f>IF(G594="","",IF(OR(G594="etapa",G594="sub-etapa"),"",OFFSET(MCQ!I$20,ROW(I594)-ROW(I$20),0)))</f>
        <v/>
      </c>
      <c r="J594" s="25">
        <f>IF(G594="","",OFFSET(MCQ!J$20,ROW(J594)-ROW(J$20),0))</f>
        <v/>
      </c>
      <c r="K594" s="24">
        <f>IF(G594="","",IF(OR(G594="etapa",G594="sub-etapa"),"",OFFSET(MCQ!K$20,ROW(K594)-ROW(K$20),0)))</f>
        <v/>
      </c>
      <c r="L594" s="26">
        <f>IF(G594="","",IF(OR(G594="etapa",G594="sub-etapa"),"",TRUNC(OFFSET(MCQ!L$20,ROW(L594)-ROW(L$20),0),2)))</f>
        <v/>
      </c>
      <c r="M594" s="584">
        <f>IF(I594="", "", IFERROR(VLOOKUP(VALUE(I594), _BaseAbril2026, 4, 0), IFERROR(VLOOKUP(TEXT(I594, "@"), _BaseAbril2026, 4, 0), "")))</f>
        <v/>
      </c>
      <c r="N594" s="585">
        <f>IFERROR(IF(S594="BDI1", TRUNC(M594*(1+$O$18), 2),IF(S594="BDI2", TRUNC(M594*(1+$N$18), 2), "")), "")</f>
        <v/>
      </c>
      <c r="O594" s="586">
        <f>_xlfn.IFS(G594="ETAPA", SUMIFS(ValorTotalComD, Nivel, A594), G594="SUB-ETAPA", SUMIFS(ValorTotalComD, SubNivel, C594), TRUE, T594)</f>
        <v/>
      </c>
      <c r="P594" s="584">
        <f>IF(I594="", "", IFERROR(VLOOKUP(VALUE(I594), _BaseAbril2026, 5, 0), IFERROR(VLOOKUP(TEXT(I594, "@"), _BaseAbril2026, 5, 0), "")))</f>
        <v/>
      </c>
      <c r="Q594" s="585">
        <f>IFERROR(IF(S594="BDI1", TRUNC(P594*(1+$R$18), 2),IF(S594="BDI2", TRUNC(P594*(1+$Q$18), 2), "")), "")</f>
        <v/>
      </c>
      <c r="R594" s="586">
        <f>_xlfn.IFS(G594="ETAPA", SUMIFS(ValorTotalSemD, Nivel, A594), G594="SUB-ETAPA", SUMIFS(ValorTotalSemD, SubNivel, C594), TRUE, U594)</f>
        <v/>
      </c>
      <c r="S594" s="587">
        <f>IF(G594="","",IF(OR(G594="etapa",G594="sub-etapa"),"",OFFSET(MCQ!M$20,ROW(M594)-ROW(M$20),0)))</f>
        <v/>
      </c>
      <c r="T594" s="588">
        <f>IFERROR(TRUNC(L594*N594,2),"")</f>
        <v/>
      </c>
      <c r="U594" s="589">
        <f>IFERROR(TRUNC(L594*Q594,2),"")</f>
        <v/>
      </c>
    </row>
    <row r="595">
      <c r="A595" s="18">
        <f>OFFSET(MCQ!A$20,ROW(A595)-ROW(A$20),0)</f>
        <v/>
      </c>
      <c r="B595" s="18">
        <f>OFFSET(MCQ!B$20,ROW(B595)-ROW(B$20),0)</f>
        <v/>
      </c>
      <c r="C595" s="18">
        <f>OFFSET(MCQ!C$20,ROW(C595)-ROW(C$20),0)</f>
        <v/>
      </c>
      <c r="D595" s="18">
        <f>OFFSET(MCQ!D$20,ROW(D595)-ROW(D$20),0)</f>
        <v/>
      </c>
      <c r="E595" s="18">
        <f>OFFSET(MCQ!E$20,ROW(E595)-ROW(E$20),0)</f>
        <v/>
      </c>
      <c r="F595" s="18" t="n"/>
      <c r="G595" s="233">
        <f>OFFSET(MCQ!G$20,ROW(G595)-ROW(G$20),0)</f>
        <v/>
      </c>
      <c r="H595" s="583">
        <f>IF(G595="","",OFFSET(MCQ!H$20,ROW(H595)-ROW(H$20),0))</f>
        <v/>
      </c>
      <c r="I595" s="24">
        <f>IF(G595="","",IF(OR(G595="etapa",G595="sub-etapa"),"",OFFSET(MCQ!I$20,ROW(I595)-ROW(I$20),0)))</f>
        <v/>
      </c>
      <c r="J595" s="25">
        <f>IF(G595="","",OFFSET(MCQ!J$20,ROW(J595)-ROW(J$20),0))</f>
        <v/>
      </c>
      <c r="K595" s="24">
        <f>IF(G595="","",IF(OR(G595="etapa",G595="sub-etapa"),"",OFFSET(MCQ!K$20,ROW(K595)-ROW(K$20),0)))</f>
        <v/>
      </c>
      <c r="L595" s="26">
        <f>IF(G595="","",IF(OR(G595="etapa",G595="sub-etapa"),"",TRUNC(OFFSET(MCQ!L$20,ROW(L595)-ROW(L$20),0),2)))</f>
        <v/>
      </c>
      <c r="M595" s="584">
        <f>IF(I595="", "", IFERROR(VLOOKUP(VALUE(I595), _BaseAbril2026, 4, 0), IFERROR(VLOOKUP(TEXT(I595, "@"), _BaseAbril2026, 4, 0), "")))</f>
        <v/>
      </c>
      <c r="N595" s="585">
        <f>IFERROR(IF(S595="BDI1", TRUNC(M595*(1+$O$18), 2),IF(S595="BDI2", TRUNC(M595*(1+$N$18), 2), "")), "")</f>
        <v/>
      </c>
      <c r="O595" s="586">
        <f>_xlfn.IFS(G595="ETAPA", SUMIFS(ValorTotalComD, Nivel, A595), G595="SUB-ETAPA", SUMIFS(ValorTotalComD, SubNivel, C595), TRUE, T595)</f>
        <v/>
      </c>
      <c r="P595" s="584">
        <f>IF(I595="", "", IFERROR(VLOOKUP(VALUE(I595), _BaseAbril2026, 5, 0), IFERROR(VLOOKUP(TEXT(I595, "@"), _BaseAbril2026, 5, 0), "")))</f>
        <v/>
      </c>
      <c r="Q595" s="585">
        <f>IFERROR(IF(S595="BDI1", TRUNC(P595*(1+$R$18), 2),IF(S595="BDI2", TRUNC(P595*(1+$Q$18), 2), "")), "")</f>
        <v/>
      </c>
      <c r="R595" s="586">
        <f>_xlfn.IFS(G595="ETAPA", SUMIFS(ValorTotalSemD, Nivel, A595), G595="SUB-ETAPA", SUMIFS(ValorTotalSemD, SubNivel, C595), TRUE, U595)</f>
        <v/>
      </c>
      <c r="S595" s="587">
        <f>IF(G595="","",IF(OR(G595="etapa",G595="sub-etapa"),"",OFFSET(MCQ!M$20,ROW(M595)-ROW(M$20),0)))</f>
        <v/>
      </c>
      <c r="T595" s="588">
        <f>IFERROR(TRUNC(L595*N595,2),"")</f>
        <v/>
      </c>
      <c r="U595" s="589">
        <f>IFERROR(TRUNC(L595*Q595,2),"")</f>
        <v/>
      </c>
    </row>
    <row r="596">
      <c r="A596" s="18">
        <f>OFFSET(MCQ!A$20,ROW(A596)-ROW(A$20),0)</f>
        <v/>
      </c>
      <c r="B596" s="18">
        <f>OFFSET(MCQ!B$20,ROW(B596)-ROW(B$20),0)</f>
        <v/>
      </c>
      <c r="C596" s="18">
        <f>OFFSET(MCQ!C$20,ROW(C596)-ROW(C$20),0)</f>
        <v/>
      </c>
      <c r="D596" s="18">
        <f>OFFSET(MCQ!D$20,ROW(D596)-ROW(D$20),0)</f>
        <v/>
      </c>
      <c r="E596" s="18">
        <f>OFFSET(MCQ!E$20,ROW(E596)-ROW(E$20),0)</f>
        <v/>
      </c>
      <c r="F596" s="18" t="n"/>
      <c r="G596" s="233">
        <f>OFFSET(MCQ!G$20,ROW(G596)-ROW(G$20),0)</f>
        <v/>
      </c>
      <c r="H596" s="583">
        <f>IF(G596="","",OFFSET(MCQ!H$20,ROW(H596)-ROW(H$20),0))</f>
        <v/>
      </c>
      <c r="I596" s="24">
        <f>IF(G596="","",IF(OR(G596="etapa",G596="sub-etapa"),"",OFFSET(MCQ!I$20,ROW(I596)-ROW(I$20),0)))</f>
        <v/>
      </c>
      <c r="J596" s="25">
        <f>IF(G596="","",OFFSET(MCQ!J$20,ROW(J596)-ROW(J$20),0))</f>
        <v/>
      </c>
      <c r="K596" s="24">
        <f>IF(G596="","",IF(OR(G596="etapa",G596="sub-etapa"),"",OFFSET(MCQ!K$20,ROW(K596)-ROW(K$20),0)))</f>
        <v/>
      </c>
      <c r="L596" s="26">
        <f>IF(G596="","",IF(OR(G596="etapa",G596="sub-etapa"),"",TRUNC(OFFSET(MCQ!L$20,ROW(L596)-ROW(L$20),0),2)))</f>
        <v/>
      </c>
      <c r="M596" s="584">
        <f>IF(I596="", "", IFERROR(VLOOKUP(VALUE(I596), _BaseAbril2026, 4, 0), IFERROR(VLOOKUP(TEXT(I596, "@"), _BaseAbril2026, 4, 0), "")))</f>
        <v/>
      </c>
      <c r="N596" s="585">
        <f>IFERROR(IF(S596="BDI1", TRUNC(M596*(1+$O$18), 2),IF(S596="BDI2", TRUNC(M596*(1+$N$18), 2), "")), "")</f>
        <v/>
      </c>
      <c r="O596" s="586">
        <f>_xlfn.IFS(G596="ETAPA", SUMIFS(ValorTotalComD, Nivel, A596), G596="SUB-ETAPA", SUMIFS(ValorTotalComD, SubNivel, C596), TRUE, T596)</f>
        <v/>
      </c>
      <c r="P596" s="584">
        <f>IF(I596="", "", IFERROR(VLOOKUP(VALUE(I596), _BaseAbril2026, 5, 0), IFERROR(VLOOKUP(TEXT(I596, "@"), _BaseAbril2026, 5, 0), "")))</f>
        <v/>
      </c>
      <c r="Q596" s="585">
        <f>IFERROR(IF(S596="BDI1", TRUNC(P596*(1+$R$18), 2),IF(S596="BDI2", TRUNC(P596*(1+$Q$18), 2), "")), "")</f>
        <v/>
      </c>
      <c r="R596" s="586">
        <f>_xlfn.IFS(G596="ETAPA", SUMIFS(ValorTotalSemD, Nivel, A596), G596="SUB-ETAPA", SUMIFS(ValorTotalSemD, SubNivel, C596), TRUE, U596)</f>
        <v/>
      </c>
      <c r="S596" s="587">
        <f>IF(G596="","",IF(OR(G596="etapa",G596="sub-etapa"),"",OFFSET(MCQ!M$20,ROW(M596)-ROW(M$20),0)))</f>
        <v/>
      </c>
      <c r="T596" s="588">
        <f>IFERROR(TRUNC(L596*N596,2),"")</f>
        <v/>
      </c>
      <c r="U596" s="589">
        <f>IFERROR(TRUNC(L596*Q596,2),"")</f>
        <v/>
      </c>
    </row>
    <row r="597">
      <c r="A597" s="18">
        <f>OFFSET(MCQ!A$20,ROW(A597)-ROW(A$20),0)</f>
        <v/>
      </c>
      <c r="B597" s="18">
        <f>OFFSET(MCQ!B$20,ROW(B597)-ROW(B$20),0)</f>
        <v/>
      </c>
      <c r="C597" s="18">
        <f>OFFSET(MCQ!C$20,ROW(C597)-ROW(C$20),0)</f>
        <v/>
      </c>
      <c r="D597" s="18">
        <f>OFFSET(MCQ!D$20,ROW(D597)-ROW(D$20),0)</f>
        <v/>
      </c>
      <c r="E597" s="18">
        <f>OFFSET(MCQ!E$20,ROW(E597)-ROW(E$20),0)</f>
        <v/>
      </c>
      <c r="F597" s="18" t="n"/>
      <c r="G597" s="233">
        <f>OFFSET(MCQ!G$20,ROW(G597)-ROW(G$20),0)</f>
        <v/>
      </c>
      <c r="H597" s="583">
        <f>IF(G597="","",OFFSET(MCQ!H$20,ROW(H597)-ROW(H$20),0))</f>
        <v/>
      </c>
      <c r="I597" s="24">
        <f>IF(G597="","",IF(OR(G597="etapa",G597="sub-etapa"),"",OFFSET(MCQ!I$20,ROW(I597)-ROW(I$20),0)))</f>
        <v/>
      </c>
      <c r="J597" s="25">
        <f>IF(G597="","",OFFSET(MCQ!J$20,ROW(J597)-ROW(J$20),0))</f>
        <v/>
      </c>
      <c r="K597" s="24">
        <f>IF(G597="","",IF(OR(G597="etapa",G597="sub-etapa"),"",OFFSET(MCQ!K$20,ROW(K597)-ROW(K$20),0)))</f>
        <v/>
      </c>
      <c r="L597" s="26">
        <f>IF(G597="","",IF(OR(G597="etapa",G597="sub-etapa"),"",TRUNC(OFFSET(MCQ!L$20,ROW(L597)-ROW(L$20),0),2)))</f>
        <v/>
      </c>
      <c r="M597" s="584">
        <f>IF(I597="", "", IFERROR(VLOOKUP(VALUE(I597), _BaseAbril2026, 4, 0), IFERROR(VLOOKUP(TEXT(I597, "@"), _BaseAbril2026, 4, 0), "")))</f>
        <v/>
      </c>
      <c r="N597" s="585">
        <f>IFERROR(IF(S597="BDI1", TRUNC(M597*(1+$O$18), 2),IF(S597="BDI2", TRUNC(M597*(1+$N$18), 2), "")), "")</f>
        <v/>
      </c>
      <c r="O597" s="586">
        <f>_xlfn.IFS(G597="ETAPA", SUMIFS(ValorTotalComD, Nivel, A597), G597="SUB-ETAPA", SUMIFS(ValorTotalComD, SubNivel, C597), TRUE, T597)</f>
        <v/>
      </c>
      <c r="P597" s="584">
        <f>IF(I597="", "", IFERROR(VLOOKUP(VALUE(I597), _BaseAbril2026, 5, 0), IFERROR(VLOOKUP(TEXT(I597, "@"), _BaseAbril2026, 5, 0), "")))</f>
        <v/>
      </c>
      <c r="Q597" s="585">
        <f>IFERROR(IF(S597="BDI1", TRUNC(P597*(1+$R$18), 2),IF(S597="BDI2", TRUNC(P597*(1+$Q$18), 2), "")), "")</f>
        <v/>
      </c>
      <c r="R597" s="586">
        <f>_xlfn.IFS(G597="ETAPA", SUMIFS(ValorTotalSemD, Nivel, A597), G597="SUB-ETAPA", SUMIFS(ValorTotalSemD, SubNivel, C597), TRUE, U597)</f>
        <v/>
      </c>
      <c r="S597" s="587">
        <f>IF(G597="","",IF(OR(G597="etapa",G597="sub-etapa"),"",OFFSET(MCQ!M$20,ROW(M597)-ROW(M$20),0)))</f>
        <v/>
      </c>
      <c r="T597" s="588">
        <f>IFERROR(TRUNC(L597*N597,2),"")</f>
        <v/>
      </c>
      <c r="U597" s="589">
        <f>IFERROR(TRUNC(L597*Q597,2),"")</f>
        <v/>
      </c>
    </row>
    <row r="598">
      <c r="A598" s="18">
        <f>OFFSET(MCQ!A$20,ROW(A598)-ROW(A$20),0)</f>
        <v/>
      </c>
      <c r="B598" s="18">
        <f>OFFSET(MCQ!B$20,ROW(B598)-ROW(B$20),0)</f>
        <v/>
      </c>
      <c r="C598" s="18">
        <f>OFFSET(MCQ!C$20,ROW(C598)-ROW(C$20),0)</f>
        <v/>
      </c>
      <c r="D598" s="18">
        <f>OFFSET(MCQ!D$20,ROW(D598)-ROW(D$20),0)</f>
        <v/>
      </c>
      <c r="E598" s="18">
        <f>OFFSET(MCQ!E$20,ROW(E598)-ROW(E$20),0)</f>
        <v/>
      </c>
      <c r="F598" s="18" t="n"/>
      <c r="G598" s="233">
        <f>OFFSET(MCQ!G$20,ROW(G598)-ROW(G$20),0)</f>
        <v/>
      </c>
      <c r="H598" s="583">
        <f>IF(G598="","",OFFSET(MCQ!H$20,ROW(H598)-ROW(H$20),0))</f>
        <v/>
      </c>
      <c r="I598" s="24">
        <f>IF(G598="","",IF(OR(G598="etapa",G598="sub-etapa"),"",OFFSET(MCQ!I$20,ROW(I598)-ROW(I$20),0)))</f>
        <v/>
      </c>
      <c r="J598" s="25">
        <f>IF(G598="","",OFFSET(MCQ!J$20,ROW(J598)-ROW(J$20),0))</f>
        <v/>
      </c>
      <c r="K598" s="24">
        <f>IF(G598="","",IF(OR(G598="etapa",G598="sub-etapa"),"",OFFSET(MCQ!K$20,ROW(K598)-ROW(K$20),0)))</f>
        <v/>
      </c>
      <c r="L598" s="26">
        <f>IF(G598="","",IF(OR(G598="etapa",G598="sub-etapa"),"",TRUNC(OFFSET(MCQ!L$20,ROW(L598)-ROW(L$20),0),2)))</f>
        <v/>
      </c>
      <c r="M598" s="584">
        <f>IF(I598="", "", IFERROR(VLOOKUP(VALUE(I598), _BaseAbril2026, 4, 0), IFERROR(VLOOKUP(TEXT(I598, "@"), _BaseAbril2026, 4, 0), "")))</f>
        <v/>
      </c>
      <c r="N598" s="585">
        <f>IFERROR(IF(S598="BDI1", TRUNC(M598*(1+$O$18), 2),IF(S598="BDI2", TRUNC(M598*(1+$N$18), 2), "")), "")</f>
        <v/>
      </c>
      <c r="O598" s="586">
        <f>_xlfn.IFS(G598="ETAPA", SUMIFS(ValorTotalComD, Nivel, A598), G598="SUB-ETAPA", SUMIFS(ValorTotalComD, SubNivel, C598), TRUE, T598)</f>
        <v/>
      </c>
      <c r="P598" s="584">
        <f>IF(I598="", "", IFERROR(VLOOKUP(VALUE(I598), _BaseAbril2026, 5, 0), IFERROR(VLOOKUP(TEXT(I598, "@"), _BaseAbril2026, 5, 0), "")))</f>
        <v/>
      </c>
      <c r="Q598" s="585">
        <f>IFERROR(IF(S598="BDI1", TRUNC(P598*(1+$R$18), 2),IF(S598="BDI2", TRUNC(P598*(1+$Q$18), 2), "")), "")</f>
        <v/>
      </c>
      <c r="R598" s="586">
        <f>_xlfn.IFS(G598="ETAPA", SUMIFS(ValorTotalSemD, Nivel, A598), G598="SUB-ETAPA", SUMIFS(ValorTotalSemD, SubNivel, C598), TRUE, U598)</f>
        <v/>
      </c>
      <c r="S598" s="587">
        <f>IF(G598="","",IF(OR(G598="etapa",G598="sub-etapa"),"",OFFSET(MCQ!M$20,ROW(M598)-ROW(M$20),0)))</f>
        <v/>
      </c>
      <c r="T598" s="588">
        <f>IFERROR(TRUNC(L598*N598,2),"")</f>
        <v/>
      </c>
      <c r="U598" s="589">
        <f>IFERROR(TRUNC(L598*Q598,2),"")</f>
        <v/>
      </c>
    </row>
    <row r="599">
      <c r="A599" s="18">
        <f>OFFSET(MCQ!A$20,ROW(A599)-ROW(A$20),0)</f>
        <v/>
      </c>
      <c r="B599" s="18">
        <f>OFFSET(MCQ!B$20,ROW(B599)-ROW(B$20),0)</f>
        <v/>
      </c>
      <c r="C599" s="18">
        <f>OFFSET(MCQ!C$20,ROW(C599)-ROW(C$20),0)</f>
        <v/>
      </c>
      <c r="D599" s="18">
        <f>OFFSET(MCQ!D$20,ROW(D599)-ROW(D$20),0)</f>
        <v/>
      </c>
      <c r="E599" s="18">
        <f>OFFSET(MCQ!E$20,ROW(E599)-ROW(E$20),0)</f>
        <v/>
      </c>
      <c r="F599" s="18" t="n"/>
      <c r="G599" s="233">
        <f>OFFSET(MCQ!G$20,ROW(G599)-ROW(G$20),0)</f>
        <v/>
      </c>
      <c r="H599" s="583">
        <f>IF(G599="","",OFFSET(MCQ!H$20,ROW(H599)-ROW(H$20),0))</f>
        <v/>
      </c>
      <c r="I599" s="24">
        <f>IF(G599="","",IF(OR(G599="etapa",G599="sub-etapa"),"",OFFSET(MCQ!I$20,ROW(I599)-ROW(I$20),0)))</f>
        <v/>
      </c>
      <c r="J599" s="25">
        <f>IF(G599="","",OFFSET(MCQ!J$20,ROW(J599)-ROW(J$20),0))</f>
        <v/>
      </c>
      <c r="K599" s="24">
        <f>IF(G599="","",IF(OR(G599="etapa",G599="sub-etapa"),"",OFFSET(MCQ!K$20,ROW(K599)-ROW(K$20),0)))</f>
        <v/>
      </c>
      <c r="L599" s="26">
        <f>IF(G599="","",IF(OR(G599="etapa",G599="sub-etapa"),"",TRUNC(OFFSET(MCQ!L$20,ROW(L599)-ROW(L$20),0),2)))</f>
        <v/>
      </c>
      <c r="M599" s="584">
        <f>IF(I599="", "", IFERROR(VLOOKUP(VALUE(I599), _BaseAbril2026, 4, 0), IFERROR(VLOOKUP(TEXT(I599, "@"), _BaseAbril2026, 4, 0), "")))</f>
        <v/>
      </c>
      <c r="N599" s="585">
        <f>IFERROR(IF(S599="BDI1", TRUNC(M599*(1+$O$18), 2),IF(S599="BDI2", TRUNC(M599*(1+$N$18), 2), "")), "")</f>
        <v/>
      </c>
      <c r="O599" s="586">
        <f>_xlfn.IFS(G599="ETAPA", SUMIFS(ValorTotalComD, Nivel, A599), G599="SUB-ETAPA", SUMIFS(ValorTotalComD, SubNivel, C599), TRUE, T599)</f>
        <v/>
      </c>
      <c r="P599" s="584">
        <f>IF(I599="", "", IFERROR(VLOOKUP(VALUE(I599), _BaseAbril2026, 5, 0), IFERROR(VLOOKUP(TEXT(I599, "@"), _BaseAbril2026, 5, 0), "")))</f>
        <v/>
      </c>
      <c r="Q599" s="585">
        <f>IFERROR(IF(S599="BDI1", TRUNC(P599*(1+$R$18), 2),IF(S599="BDI2", TRUNC(P599*(1+$Q$18), 2), "")), "")</f>
        <v/>
      </c>
      <c r="R599" s="586">
        <f>_xlfn.IFS(G599="ETAPA", SUMIFS(ValorTotalSemD, Nivel, A599), G599="SUB-ETAPA", SUMIFS(ValorTotalSemD, SubNivel, C599), TRUE, U599)</f>
        <v/>
      </c>
      <c r="S599" s="587">
        <f>IF(G599="","",IF(OR(G599="etapa",G599="sub-etapa"),"",OFFSET(MCQ!M$20,ROW(M599)-ROW(M$20),0)))</f>
        <v/>
      </c>
      <c r="T599" s="588">
        <f>IFERROR(TRUNC(L599*N599,2),"")</f>
        <v/>
      </c>
      <c r="U599" s="589">
        <f>IFERROR(TRUNC(L599*Q599,2),"")</f>
        <v/>
      </c>
    </row>
    <row r="600">
      <c r="A600" s="18">
        <f>OFFSET(MCQ!A$20,ROW(A600)-ROW(A$20),0)</f>
        <v/>
      </c>
      <c r="B600" s="18">
        <f>OFFSET(MCQ!B$20,ROW(B600)-ROW(B$20),0)</f>
        <v/>
      </c>
      <c r="C600" s="18">
        <f>OFFSET(MCQ!C$20,ROW(C600)-ROW(C$20),0)</f>
        <v/>
      </c>
      <c r="D600" s="18">
        <f>OFFSET(MCQ!D$20,ROW(D600)-ROW(D$20),0)</f>
        <v/>
      </c>
      <c r="E600" s="18">
        <f>OFFSET(MCQ!E$20,ROW(E600)-ROW(E$20),0)</f>
        <v/>
      </c>
      <c r="F600" s="18" t="n"/>
      <c r="G600" s="233">
        <f>OFFSET(MCQ!G$20,ROW(G600)-ROW(G$20),0)</f>
        <v/>
      </c>
      <c r="H600" s="583">
        <f>IF(G600="","",OFFSET(MCQ!H$20,ROW(H600)-ROW(H$20),0))</f>
        <v/>
      </c>
      <c r="I600" s="24">
        <f>IF(G600="","",IF(OR(G600="etapa",G600="sub-etapa"),"",OFFSET(MCQ!I$20,ROW(I600)-ROW(I$20),0)))</f>
        <v/>
      </c>
      <c r="J600" s="25">
        <f>IF(G600="","",OFFSET(MCQ!J$20,ROW(J600)-ROW(J$20),0))</f>
        <v/>
      </c>
      <c r="K600" s="24">
        <f>IF(G600="","",IF(OR(G600="etapa",G600="sub-etapa"),"",OFFSET(MCQ!K$20,ROW(K600)-ROW(K$20),0)))</f>
        <v/>
      </c>
      <c r="L600" s="26">
        <f>IF(G600="","",IF(OR(G600="etapa",G600="sub-etapa"),"",TRUNC(OFFSET(MCQ!L$20,ROW(L600)-ROW(L$20),0),2)))</f>
        <v/>
      </c>
      <c r="M600" s="584">
        <f>IF(I600="", "", IFERROR(VLOOKUP(VALUE(I600), _BaseAbril2026, 4, 0), IFERROR(VLOOKUP(TEXT(I600, "@"), _BaseAbril2026, 4, 0), "")))</f>
        <v/>
      </c>
      <c r="N600" s="585">
        <f>IFERROR(IF(S600="BDI1", TRUNC(M600*(1+$O$18), 2),IF(S600="BDI2", TRUNC(M600*(1+$N$18), 2), "")), "")</f>
        <v/>
      </c>
      <c r="O600" s="586">
        <f>_xlfn.IFS(G600="ETAPA", SUMIFS(ValorTotalComD, Nivel, A600), G600="SUB-ETAPA", SUMIFS(ValorTotalComD, SubNivel, C600), TRUE, T600)</f>
        <v/>
      </c>
      <c r="P600" s="584">
        <f>IF(I600="", "", IFERROR(VLOOKUP(VALUE(I600), _BaseAbril2026, 5, 0), IFERROR(VLOOKUP(TEXT(I600, "@"), _BaseAbril2026, 5, 0), "")))</f>
        <v/>
      </c>
      <c r="Q600" s="585">
        <f>IFERROR(IF(S600="BDI1", TRUNC(P600*(1+$R$18), 2),IF(S600="BDI2", TRUNC(P600*(1+$Q$18), 2), "")), "")</f>
        <v/>
      </c>
      <c r="R600" s="586">
        <f>_xlfn.IFS(G600="ETAPA", SUMIFS(ValorTotalSemD, Nivel, A600), G600="SUB-ETAPA", SUMIFS(ValorTotalSemD, SubNivel, C600), TRUE, U600)</f>
        <v/>
      </c>
      <c r="S600" s="587">
        <f>IF(G600="","",IF(OR(G600="etapa",G600="sub-etapa"),"",OFFSET(MCQ!M$20,ROW(M600)-ROW(M$20),0)))</f>
        <v/>
      </c>
      <c r="T600" s="588">
        <f>IFERROR(TRUNC(L600*N600,2),"")</f>
        <v/>
      </c>
      <c r="U600" s="589">
        <f>IFERROR(TRUNC(L600*Q600,2),"")</f>
        <v/>
      </c>
    </row>
    <row r="601">
      <c r="A601" s="18">
        <f>OFFSET(MCQ!A$20,ROW(A601)-ROW(A$20),0)</f>
        <v/>
      </c>
      <c r="B601" s="18">
        <f>OFFSET(MCQ!B$20,ROW(B601)-ROW(B$20),0)</f>
        <v/>
      </c>
      <c r="C601" s="18">
        <f>OFFSET(MCQ!C$20,ROW(C601)-ROW(C$20),0)</f>
        <v/>
      </c>
      <c r="D601" s="18">
        <f>OFFSET(MCQ!D$20,ROW(D601)-ROW(D$20),0)</f>
        <v/>
      </c>
      <c r="E601" s="18">
        <f>OFFSET(MCQ!E$20,ROW(E601)-ROW(E$20),0)</f>
        <v/>
      </c>
      <c r="F601" s="18" t="n"/>
      <c r="G601" s="233">
        <f>OFFSET(MCQ!G$20,ROW(G601)-ROW(G$20),0)</f>
        <v/>
      </c>
      <c r="H601" s="583">
        <f>IF(G601="","",OFFSET(MCQ!H$20,ROW(H601)-ROW(H$20),0))</f>
        <v/>
      </c>
      <c r="I601" s="24">
        <f>IF(G601="","",IF(OR(G601="etapa",G601="sub-etapa"),"",OFFSET(MCQ!I$20,ROW(I601)-ROW(I$20),0)))</f>
        <v/>
      </c>
      <c r="J601" s="25">
        <f>IF(G601="","",OFFSET(MCQ!J$20,ROW(J601)-ROW(J$20),0))</f>
        <v/>
      </c>
      <c r="K601" s="24">
        <f>IF(G601="","",IF(OR(G601="etapa",G601="sub-etapa"),"",OFFSET(MCQ!K$20,ROW(K601)-ROW(K$20),0)))</f>
        <v/>
      </c>
      <c r="L601" s="26">
        <f>IF(G601="","",IF(OR(G601="etapa",G601="sub-etapa"),"",TRUNC(OFFSET(MCQ!L$20,ROW(L601)-ROW(L$20),0),2)))</f>
        <v/>
      </c>
      <c r="M601" s="584">
        <f>IF(I601="", "", IFERROR(VLOOKUP(VALUE(I601), _BaseAbril2026, 4, 0), IFERROR(VLOOKUP(TEXT(I601, "@"), _BaseAbril2026, 4, 0), "")))</f>
        <v/>
      </c>
      <c r="N601" s="585">
        <f>IFERROR(IF(S601="BDI1", TRUNC(M601*(1+$O$18), 2),IF(S601="BDI2", TRUNC(M601*(1+$N$18), 2), "")), "")</f>
        <v/>
      </c>
      <c r="O601" s="586">
        <f>_xlfn.IFS(G601="ETAPA", SUMIFS(ValorTotalComD, Nivel, A601), G601="SUB-ETAPA", SUMIFS(ValorTotalComD, SubNivel, C601), TRUE, T601)</f>
        <v/>
      </c>
      <c r="P601" s="584">
        <f>IF(I601="", "", IFERROR(VLOOKUP(VALUE(I601), _BaseAbril2026, 5, 0), IFERROR(VLOOKUP(TEXT(I601, "@"), _BaseAbril2026, 5, 0), "")))</f>
        <v/>
      </c>
      <c r="Q601" s="585">
        <f>IFERROR(IF(S601="BDI1", TRUNC(P601*(1+$R$18), 2),IF(S601="BDI2", TRUNC(P601*(1+$Q$18), 2), "")), "")</f>
        <v/>
      </c>
      <c r="R601" s="586">
        <f>_xlfn.IFS(G601="ETAPA", SUMIFS(ValorTotalSemD, Nivel, A601), G601="SUB-ETAPA", SUMIFS(ValorTotalSemD, SubNivel, C601), TRUE, U601)</f>
        <v/>
      </c>
      <c r="S601" s="587">
        <f>IF(G601="","",IF(OR(G601="etapa",G601="sub-etapa"),"",OFFSET(MCQ!M$20,ROW(M601)-ROW(M$20),0)))</f>
        <v/>
      </c>
      <c r="T601" s="588">
        <f>IFERROR(TRUNC(L601*N601,2),"")</f>
        <v/>
      </c>
      <c r="U601" s="589">
        <f>IFERROR(TRUNC(L601*Q601,2),"")</f>
        <v/>
      </c>
    </row>
    <row r="602">
      <c r="A602" s="18">
        <f>OFFSET(MCQ!A$20,ROW(A602)-ROW(A$20),0)</f>
        <v/>
      </c>
      <c r="B602" s="18">
        <f>OFFSET(MCQ!B$20,ROW(B602)-ROW(B$20),0)</f>
        <v/>
      </c>
      <c r="C602" s="18">
        <f>OFFSET(MCQ!C$20,ROW(C602)-ROW(C$20),0)</f>
        <v/>
      </c>
      <c r="D602" s="18">
        <f>OFFSET(MCQ!D$20,ROW(D602)-ROW(D$20),0)</f>
        <v/>
      </c>
      <c r="E602" s="18">
        <f>OFFSET(MCQ!E$20,ROW(E602)-ROW(E$20),0)</f>
        <v/>
      </c>
      <c r="F602" s="18" t="n"/>
      <c r="G602" s="233">
        <f>OFFSET(MCQ!G$20,ROW(G602)-ROW(G$20),0)</f>
        <v/>
      </c>
      <c r="H602" s="583">
        <f>IF(G602="","",OFFSET(MCQ!H$20,ROW(H602)-ROW(H$20),0))</f>
        <v/>
      </c>
      <c r="I602" s="24">
        <f>IF(G602="","",IF(OR(G602="etapa",G602="sub-etapa"),"",OFFSET(MCQ!I$20,ROW(I602)-ROW(I$20),0)))</f>
        <v/>
      </c>
      <c r="J602" s="25">
        <f>IF(G602="","",OFFSET(MCQ!J$20,ROW(J602)-ROW(J$20),0))</f>
        <v/>
      </c>
      <c r="K602" s="24">
        <f>IF(G602="","",IF(OR(G602="etapa",G602="sub-etapa"),"",OFFSET(MCQ!K$20,ROW(K602)-ROW(K$20),0)))</f>
        <v/>
      </c>
      <c r="L602" s="26">
        <f>IF(G602="","",IF(OR(G602="etapa",G602="sub-etapa"),"",TRUNC(OFFSET(MCQ!L$20,ROW(L602)-ROW(L$20),0),2)))</f>
        <v/>
      </c>
      <c r="M602" s="584">
        <f>IF(I602="", "", IFERROR(VLOOKUP(VALUE(I602), _BaseAbril2026, 4, 0), IFERROR(VLOOKUP(TEXT(I602, "@"), _BaseAbril2026, 4, 0), "")))</f>
        <v/>
      </c>
      <c r="N602" s="585">
        <f>IFERROR(IF(S602="BDI1", TRUNC(M602*(1+$O$18), 2),IF(S602="BDI2", TRUNC(M602*(1+$N$18), 2), "")), "")</f>
        <v/>
      </c>
      <c r="O602" s="586">
        <f>_xlfn.IFS(G602="ETAPA", SUMIFS(ValorTotalComD, Nivel, A602), G602="SUB-ETAPA", SUMIFS(ValorTotalComD, SubNivel, C602), TRUE, T602)</f>
        <v/>
      </c>
      <c r="P602" s="584">
        <f>IF(I602="", "", IFERROR(VLOOKUP(VALUE(I602), _BaseAbril2026, 5, 0), IFERROR(VLOOKUP(TEXT(I602, "@"), _BaseAbril2026, 5, 0), "")))</f>
        <v/>
      </c>
      <c r="Q602" s="585">
        <f>IFERROR(IF(S602="BDI1", TRUNC(P602*(1+$R$18), 2),IF(S602="BDI2", TRUNC(P602*(1+$Q$18), 2), "")), "")</f>
        <v/>
      </c>
      <c r="R602" s="586">
        <f>_xlfn.IFS(G602="ETAPA", SUMIFS(ValorTotalSemD, Nivel, A602), G602="SUB-ETAPA", SUMIFS(ValorTotalSemD, SubNivel, C602), TRUE, U602)</f>
        <v/>
      </c>
      <c r="S602" s="587">
        <f>IF(G602="","",IF(OR(G602="etapa",G602="sub-etapa"),"",OFFSET(MCQ!M$20,ROW(M602)-ROW(M$20),0)))</f>
        <v/>
      </c>
      <c r="T602" s="588">
        <f>IFERROR(TRUNC(L602*N602,2),"")</f>
        <v/>
      </c>
      <c r="U602" s="589">
        <f>IFERROR(TRUNC(L602*Q602,2),"")</f>
        <v/>
      </c>
    </row>
    <row r="603">
      <c r="A603" s="18">
        <f>OFFSET(MCQ!A$20,ROW(A603)-ROW(A$20),0)</f>
        <v/>
      </c>
      <c r="B603" s="18">
        <f>OFFSET(MCQ!B$20,ROW(B603)-ROW(B$20),0)</f>
        <v/>
      </c>
      <c r="C603" s="18">
        <f>OFFSET(MCQ!C$20,ROW(C603)-ROW(C$20),0)</f>
        <v/>
      </c>
      <c r="D603" s="18">
        <f>OFFSET(MCQ!D$20,ROW(D603)-ROW(D$20),0)</f>
        <v/>
      </c>
      <c r="E603" s="18">
        <f>OFFSET(MCQ!E$20,ROW(E603)-ROW(E$20),0)</f>
        <v/>
      </c>
      <c r="F603" s="18" t="n"/>
      <c r="G603" s="233">
        <f>OFFSET(MCQ!G$20,ROW(G603)-ROW(G$20),0)</f>
        <v/>
      </c>
      <c r="H603" s="583">
        <f>IF(G603="","",OFFSET(MCQ!H$20,ROW(H603)-ROW(H$20),0))</f>
        <v/>
      </c>
      <c r="I603" s="24">
        <f>IF(G603="","",IF(OR(G603="etapa",G603="sub-etapa"),"",OFFSET(MCQ!I$20,ROW(I603)-ROW(I$20),0)))</f>
        <v/>
      </c>
      <c r="J603" s="25">
        <f>IF(G603="","",OFFSET(MCQ!J$20,ROW(J603)-ROW(J$20),0))</f>
        <v/>
      </c>
      <c r="K603" s="24">
        <f>IF(G603="","",IF(OR(G603="etapa",G603="sub-etapa"),"",OFFSET(MCQ!K$20,ROW(K603)-ROW(K$20),0)))</f>
        <v/>
      </c>
      <c r="L603" s="26">
        <f>IF(G603="","",IF(OR(G603="etapa",G603="sub-etapa"),"",TRUNC(OFFSET(MCQ!L$20,ROW(L603)-ROW(L$20),0),2)))</f>
        <v/>
      </c>
      <c r="M603" s="584">
        <f>IF(I603="", "", IFERROR(VLOOKUP(VALUE(I603), _BaseAbril2026, 4, 0), IFERROR(VLOOKUP(TEXT(I603, "@"), _BaseAbril2026, 4, 0), "")))</f>
        <v/>
      </c>
      <c r="N603" s="585">
        <f>IFERROR(IF(S603="BDI1", TRUNC(M603*(1+$O$18), 2),IF(S603="BDI2", TRUNC(M603*(1+$N$18), 2), "")), "")</f>
        <v/>
      </c>
      <c r="O603" s="586">
        <f>_xlfn.IFS(G603="ETAPA", SUMIFS(ValorTotalComD, Nivel, A603), G603="SUB-ETAPA", SUMIFS(ValorTotalComD, SubNivel, C603), TRUE, T603)</f>
        <v/>
      </c>
      <c r="P603" s="584">
        <f>IF(I603="", "", IFERROR(VLOOKUP(VALUE(I603), _BaseAbril2026, 5, 0), IFERROR(VLOOKUP(TEXT(I603, "@"), _BaseAbril2026, 5, 0), "")))</f>
        <v/>
      </c>
      <c r="Q603" s="585">
        <f>IFERROR(IF(S603="BDI1", TRUNC(P603*(1+$R$18), 2),IF(S603="BDI2", TRUNC(P603*(1+$Q$18), 2), "")), "")</f>
        <v/>
      </c>
      <c r="R603" s="586">
        <f>_xlfn.IFS(G603="ETAPA", SUMIFS(ValorTotalSemD, Nivel, A603), G603="SUB-ETAPA", SUMIFS(ValorTotalSemD, SubNivel, C603), TRUE, U603)</f>
        <v/>
      </c>
      <c r="S603" s="587">
        <f>IF(G603="","",IF(OR(G603="etapa",G603="sub-etapa"),"",OFFSET(MCQ!M$20,ROW(M603)-ROW(M$20),0)))</f>
        <v/>
      </c>
      <c r="T603" s="588">
        <f>IFERROR(TRUNC(L603*N603,2),"")</f>
        <v/>
      </c>
      <c r="U603" s="589">
        <f>IFERROR(TRUNC(L603*Q603,2),"")</f>
        <v/>
      </c>
    </row>
    <row r="604">
      <c r="A604" s="18">
        <f>OFFSET(MCQ!A$20,ROW(A604)-ROW(A$20),0)</f>
        <v/>
      </c>
      <c r="B604" s="18">
        <f>OFFSET(MCQ!B$20,ROW(B604)-ROW(B$20),0)</f>
        <v/>
      </c>
      <c r="C604" s="18">
        <f>OFFSET(MCQ!C$20,ROW(C604)-ROW(C$20),0)</f>
        <v/>
      </c>
      <c r="D604" s="18">
        <f>OFFSET(MCQ!D$20,ROW(D604)-ROW(D$20),0)</f>
        <v/>
      </c>
      <c r="E604" s="18">
        <f>OFFSET(MCQ!E$20,ROW(E604)-ROW(E$20),0)</f>
        <v/>
      </c>
      <c r="F604" s="18" t="n"/>
      <c r="G604" s="233">
        <f>OFFSET(MCQ!G$20,ROW(G604)-ROW(G$20),0)</f>
        <v/>
      </c>
      <c r="H604" s="583">
        <f>IF(G604="","",OFFSET(MCQ!H$20,ROW(H604)-ROW(H$20),0))</f>
        <v/>
      </c>
      <c r="I604" s="24">
        <f>IF(G604="","",IF(OR(G604="etapa",G604="sub-etapa"),"",OFFSET(MCQ!I$20,ROW(I604)-ROW(I$20),0)))</f>
        <v/>
      </c>
      <c r="J604" s="25">
        <f>IF(G604="","",OFFSET(MCQ!J$20,ROW(J604)-ROW(J$20),0))</f>
        <v/>
      </c>
      <c r="K604" s="24">
        <f>IF(G604="","",IF(OR(G604="etapa",G604="sub-etapa"),"",OFFSET(MCQ!K$20,ROW(K604)-ROW(K$20),0)))</f>
        <v/>
      </c>
      <c r="L604" s="26">
        <f>IF(G604="","",IF(OR(G604="etapa",G604="sub-etapa"),"",TRUNC(OFFSET(MCQ!L$20,ROW(L604)-ROW(L$20),0),2)))</f>
        <v/>
      </c>
      <c r="M604" s="584">
        <f>IF(I604="", "", IFERROR(VLOOKUP(VALUE(I604), _BaseAbril2026, 4, 0), IFERROR(VLOOKUP(TEXT(I604, "@"), _BaseAbril2026, 4, 0), "")))</f>
        <v/>
      </c>
      <c r="N604" s="585">
        <f>IFERROR(IF(S604="BDI1", TRUNC(M604*(1+$O$18), 2),IF(S604="BDI2", TRUNC(M604*(1+$N$18), 2), "")), "")</f>
        <v/>
      </c>
      <c r="O604" s="586">
        <f>_xlfn.IFS(G604="ETAPA", SUMIFS(ValorTotalComD, Nivel, A604), G604="SUB-ETAPA", SUMIFS(ValorTotalComD, SubNivel, C604), TRUE, T604)</f>
        <v/>
      </c>
      <c r="P604" s="584">
        <f>IF(I604="", "", IFERROR(VLOOKUP(VALUE(I604), _BaseAbril2026, 5, 0), IFERROR(VLOOKUP(TEXT(I604, "@"), _BaseAbril2026, 5, 0), "")))</f>
        <v/>
      </c>
      <c r="Q604" s="585">
        <f>IFERROR(IF(S604="BDI1", TRUNC(P604*(1+$R$18), 2),IF(S604="BDI2", TRUNC(P604*(1+$Q$18), 2), "")), "")</f>
        <v/>
      </c>
      <c r="R604" s="586">
        <f>_xlfn.IFS(G604="ETAPA", SUMIFS(ValorTotalSemD, Nivel, A604), G604="SUB-ETAPA", SUMIFS(ValorTotalSemD, SubNivel, C604), TRUE, U604)</f>
        <v/>
      </c>
      <c r="S604" s="587">
        <f>IF(G604="","",IF(OR(G604="etapa",G604="sub-etapa"),"",OFFSET(MCQ!M$20,ROW(M604)-ROW(M$20),0)))</f>
        <v/>
      </c>
      <c r="T604" s="588">
        <f>IFERROR(TRUNC(L604*N604,2),"")</f>
        <v/>
      </c>
      <c r="U604" s="589">
        <f>IFERROR(TRUNC(L604*Q604,2),"")</f>
        <v/>
      </c>
    </row>
    <row r="605">
      <c r="A605" s="18">
        <f>OFFSET(MCQ!A$20,ROW(A605)-ROW(A$20),0)</f>
        <v/>
      </c>
      <c r="B605" s="18">
        <f>OFFSET(MCQ!B$20,ROW(B605)-ROW(B$20),0)</f>
        <v/>
      </c>
      <c r="C605" s="18">
        <f>OFFSET(MCQ!C$20,ROW(C605)-ROW(C$20),0)</f>
        <v/>
      </c>
      <c r="D605" s="18">
        <f>OFFSET(MCQ!D$20,ROW(D605)-ROW(D$20),0)</f>
        <v/>
      </c>
      <c r="E605" s="18">
        <f>OFFSET(MCQ!E$20,ROW(E605)-ROW(E$20),0)</f>
        <v/>
      </c>
      <c r="F605" s="18" t="n"/>
      <c r="G605" s="233">
        <f>OFFSET(MCQ!G$20,ROW(G605)-ROW(G$20),0)</f>
        <v/>
      </c>
      <c r="H605" s="583">
        <f>IF(G605="","",OFFSET(MCQ!H$20,ROW(H605)-ROW(H$20),0))</f>
        <v/>
      </c>
      <c r="I605" s="24">
        <f>IF(G605="","",IF(OR(G605="etapa",G605="sub-etapa"),"",OFFSET(MCQ!I$20,ROW(I605)-ROW(I$20),0)))</f>
        <v/>
      </c>
      <c r="J605" s="25">
        <f>IF(G605="","",OFFSET(MCQ!J$20,ROW(J605)-ROW(J$20),0))</f>
        <v/>
      </c>
      <c r="K605" s="24">
        <f>IF(G605="","",IF(OR(G605="etapa",G605="sub-etapa"),"",OFFSET(MCQ!K$20,ROW(K605)-ROW(K$20),0)))</f>
        <v/>
      </c>
      <c r="L605" s="26">
        <f>IF(G605="","",IF(OR(G605="etapa",G605="sub-etapa"),"",TRUNC(OFFSET(MCQ!L$20,ROW(L605)-ROW(L$20),0),2)))</f>
        <v/>
      </c>
      <c r="M605" s="584">
        <f>IF(I605="", "", IFERROR(VLOOKUP(VALUE(I605), _BaseAbril2026, 4, 0), IFERROR(VLOOKUP(TEXT(I605, "@"), _BaseAbril2026, 4, 0), "")))</f>
        <v/>
      </c>
      <c r="N605" s="585">
        <f>IFERROR(IF(S605="BDI1", TRUNC(M605*(1+$O$18), 2),IF(S605="BDI2", TRUNC(M605*(1+$N$18), 2), "")), "")</f>
        <v/>
      </c>
      <c r="O605" s="586">
        <f>_xlfn.IFS(G605="ETAPA", SUMIFS(ValorTotalComD, Nivel, A605), G605="SUB-ETAPA", SUMIFS(ValorTotalComD, SubNivel, C605), TRUE, T605)</f>
        <v/>
      </c>
      <c r="P605" s="584">
        <f>IF(I605="", "", IFERROR(VLOOKUP(VALUE(I605), _BaseAbril2026, 5, 0), IFERROR(VLOOKUP(TEXT(I605, "@"), _BaseAbril2026, 5, 0), "")))</f>
        <v/>
      </c>
      <c r="Q605" s="585">
        <f>IFERROR(IF(S605="BDI1", TRUNC(P605*(1+$R$18), 2),IF(S605="BDI2", TRUNC(P605*(1+$Q$18), 2), "")), "")</f>
        <v/>
      </c>
      <c r="R605" s="586">
        <f>_xlfn.IFS(G605="ETAPA", SUMIFS(ValorTotalSemD, Nivel, A605), G605="SUB-ETAPA", SUMIFS(ValorTotalSemD, SubNivel, C605), TRUE, U605)</f>
        <v/>
      </c>
      <c r="S605" s="587">
        <f>IF(G605="","",IF(OR(G605="etapa",G605="sub-etapa"),"",OFFSET(MCQ!M$20,ROW(M605)-ROW(M$20),0)))</f>
        <v/>
      </c>
      <c r="T605" s="588">
        <f>IFERROR(TRUNC(L605*N605,2),"")</f>
        <v/>
      </c>
      <c r="U605" s="589">
        <f>IFERROR(TRUNC(L605*Q605,2),"")</f>
        <v/>
      </c>
    </row>
    <row r="606">
      <c r="A606" s="18">
        <f>OFFSET(MCQ!A$20,ROW(A606)-ROW(A$20),0)</f>
        <v/>
      </c>
      <c r="B606" s="18">
        <f>OFFSET(MCQ!B$20,ROW(B606)-ROW(B$20),0)</f>
        <v/>
      </c>
      <c r="C606" s="18">
        <f>OFFSET(MCQ!C$20,ROW(C606)-ROW(C$20),0)</f>
        <v/>
      </c>
      <c r="D606" s="18">
        <f>OFFSET(MCQ!D$20,ROW(D606)-ROW(D$20),0)</f>
        <v/>
      </c>
      <c r="E606" s="18">
        <f>OFFSET(MCQ!E$20,ROW(E606)-ROW(E$20),0)</f>
        <v/>
      </c>
      <c r="F606" s="18" t="n"/>
      <c r="G606" s="233">
        <f>OFFSET(MCQ!G$20,ROW(G606)-ROW(G$20),0)</f>
        <v/>
      </c>
      <c r="H606" s="583">
        <f>IF(G606="","",OFFSET(MCQ!H$20,ROW(H606)-ROW(H$20),0))</f>
        <v/>
      </c>
      <c r="I606" s="24">
        <f>IF(G606="","",IF(OR(G606="etapa",G606="sub-etapa"),"",OFFSET(MCQ!I$20,ROW(I606)-ROW(I$20),0)))</f>
        <v/>
      </c>
      <c r="J606" s="25">
        <f>IF(G606="","",OFFSET(MCQ!J$20,ROW(J606)-ROW(J$20),0))</f>
        <v/>
      </c>
      <c r="K606" s="24">
        <f>IF(G606="","",IF(OR(G606="etapa",G606="sub-etapa"),"",OFFSET(MCQ!K$20,ROW(K606)-ROW(K$20),0)))</f>
        <v/>
      </c>
      <c r="L606" s="26">
        <f>IF(G606="","",IF(OR(G606="etapa",G606="sub-etapa"),"",TRUNC(OFFSET(MCQ!L$20,ROW(L606)-ROW(L$20),0),2)))</f>
        <v/>
      </c>
      <c r="M606" s="584">
        <f>IF(I606="", "", IFERROR(VLOOKUP(VALUE(I606), _BaseAbril2026, 4, 0), IFERROR(VLOOKUP(TEXT(I606, "@"), _BaseAbril2026, 4, 0), "")))</f>
        <v/>
      </c>
      <c r="N606" s="585">
        <f>IFERROR(IF(S606="BDI1", TRUNC(M606*(1+$O$18), 2),IF(S606="BDI2", TRUNC(M606*(1+$N$18), 2), "")), "")</f>
        <v/>
      </c>
      <c r="O606" s="586">
        <f>_xlfn.IFS(G606="ETAPA", SUMIFS(ValorTotalComD, Nivel, A606), G606="SUB-ETAPA", SUMIFS(ValorTotalComD, SubNivel, C606), TRUE, T606)</f>
        <v/>
      </c>
      <c r="P606" s="584">
        <f>IF(I606="", "", IFERROR(VLOOKUP(VALUE(I606), _BaseAbril2026, 5, 0), IFERROR(VLOOKUP(TEXT(I606, "@"), _BaseAbril2026, 5, 0), "")))</f>
        <v/>
      </c>
      <c r="Q606" s="585">
        <f>IFERROR(IF(S606="BDI1", TRUNC(P606*(1+$R$18), 2),IF(S606="BDI2", TRUNC(P606*(1+$Q$18), 2), "")), "")</f>
        <v/>
      </c>
      <c r="R606" s="586">
        <f>_xlfn.IFS(G606="ETAPA", SUMIFS(ValorTotalSemD, Nivel, A606), G606="SUB-ETAPA", SUMIFS(ValorTotalSemD, SubNivel, C606), TRUE, U606)</f>
        <v/>
      </c>
      <c r="S606" s="587">
        <f>IF(G606="","",IF(OR(G606="etapa",G606="sub-etapa"),"",OFFSET(MCQ!M$20,ROW(M606)-ROW(M$20),0)))</f>
        <v/>
      </c>
      <c r="T606" s="588">
        <f>IFERROR(TRUNC(L606*N606,2),"")</f>
        <v/>
      </c>
      <c r="U606" s="589">
        <f>IFERROR(TRUNC(L606*Q606,2),"")</f>
        <v/>
      </c>
    </row>
    <row r="607">
      <c r="A607" s="18">
        <f>OFFSET(MCQ!A$20,ROW(A607)-ROW(A$20),0)</f>
        <v/>
      </c>
      <c r="B607" s="18">
        <f>OFFSET(MCQ!B$20,ROW(B607)-ROW(B$20),0)</f>
        <v/>
      </c>
      <c r="C607" s="18">
        <f>OFFSET(MCQ!C$20,ROW(C607)-ROW(C$20),0)</f>
        <v/>
      </c>
      <c r="D607" s="18">
        <f>OFFSET(MCQ!D$20,ROW(D607)-ROW(D$20),0)</f>
        <v/>
      </c>
      <c r="E607" s="18">
        <f>OFFSET(MCQ!E$20,ROW(E607)-ROW(E$20),0)</f>
        <v/>
      </c>
      <c r="F607" s="18" t="n"/>
      <c r="G607" s="233">
        <f>OFFSET(MCQ!G$20,ROW(G607)-ROW(G$20),0)</f>
        <v/>
      </c>
      <c r="H607" s="583">
        <f>IF(G607="","",OFFSET(MCQ!H$20,ROW(H607)-ROW(H$20),0))</f>
        <v/>
      </c>
      <c r="I607" s="24">
        <f>IF(G607="","",IF(OR(G607="etapa",G607="sub-etapa"),"",OFFSET(MCQ!I$20,ROW(I607)-ROW(I$20),0)))</f>
        <v/>
      </c>
      <c r="J607" s="25">
        <f>IF(G607="","",OFFSET(MCQ!J$20,ROW(J607)-ROW(J$20),0))</f>
        <v/>
      </c>
      <c r="K607" s="24">
        <f>IF(G607="","",IF(OR(G607="etapa",G607="sub-etapa"),"",OFFSET(MCQ!K$20,ROW(K607)-ROW(K$20),0)))</f>
        <v/>
      </c>
      <c r="L607" s="26">
        <f>IF(G607="","",IF(OR(G607="etapa",G607="sub-etapa"),"",TRUNC(OFFSET(MCQ!L$20,ROW(L607)-ROW(L$20),0),2)))</f>
        <v/>
      </c>
      <c r="M607" s="584">
        <f>IF(I607="", "", IFERROR(VLOOKUP(VALUE(I607), _BaseAbril2026, 4, 0), IFERROR(VLOOKUP(TEXT(I607, "@"), _BaseAbril2026, 4, 0), "")))</f>
        <v/>
      </c>
      <c r="N607" s="585">
        <f>IFERROR(IF(S607="BDI1", TRUNC(M607*(1+$O$18), 2),IF(S607="BDI2", TRUNC(M607*(1+$N$18), 2), "")), "")</f>
        <v/>
      </c>
      <c r="O607" s="586">
        <f>_xlfn.IFS(G607="ETAPA", SUMIFS(ValorTotalComD, Nivel, A607), G607="SUB-ETAPA", SUMIFS(ValorTotalComD, SubNivel, C607), TRUE, T607)</f>
        <v/>
      </c>
      <c r="P607" s="584">
        <f>IF(I607="", "", IFERROR(VLOOKUP(VALUE(I607), _BaseAbril2026, 5, 0), IFERROR(VLOOKUP(TEXT(I607, "@"), _BaseAbril2026, 5, 0), "")))</f>
        <v/>
      </c>
      <c r="Q607" s="585">
        <f>IFERROR(IF(S607="BDI1", TRUNC(P607*(1+$R$18), 2),IF(S607="BDI2", TRUNC(P607*(1+$Q$18), 2), "")), "")</f>
        <v/>
      </c>
      <c r="R607" s="586">
        <f>_xlfn.IFS(G607="ETAPA", SUMIFS(ValorTotalSemD, Nivel, A607), G607="SUB-ETAPA", SUMIFS(ValorTotalSemD, SubNivel, C607), TRUE, U607)</f>
        <v/>
      </c>
      <c r="S607" s="587">
        <f>IF(G607="","",IF(OR(G607="etapa",G607="sub-etapa"),"",OFFSET(MCQ!M$20,ROW(M607)-ROW(M$20),0)))</f>
        <v/>
      </c>
      <c r="T607" s="588">
        <f>IFERROR(TRUNC(L607*N607,2),"")</f>
        <v/>
      </c>
      <c r="U607" s="589">
        <f>IFERROR(TRUNC(L607*Q607,2),"")</f>
        <v/>
      </c>
    </row>
    <row r="608">
      <c r="A608" s="18">
        <f>OFFSET(MCQ!A$20,ROW(A608)-ROW(A$20),0)</f>
        <v/>
      </c>
      <c r="B608" s="18">
        <f>OFFSET(MCQ!B$20,ROW(B608)-ROW(B$20),0)</f>
        <v/>
      </c>
      <c r="C608" s="18">
        <f>OFFSET(MCQ!C$20,ROW(C608)-ROW(C$20),0)</f>
        <v/>
      </c>
      <c r="D608" s="18">
        <f>OFFSET(MCQ!D$20,ROW(D608)-ROW(D$20),0)</f>
        <v/>
      </c>
      <c r="E608" s="18">
        <f>OFFSET(MCQ!E$20,ROW(E608)-ROW(E$20),0)</f>
        <v/>
      </c>
      <c r="F608" s="18" t="n"/>
      <c r="G608" s="233">
        <f>OFFSET(MCQ!G$20,ROW(G608)-ROW(G$20),0)</f>
        <v/>
      </c>
      <c r="H608" s="583">
        <f>IF(G608="","",OFFSET(MCQ!H$20,ROW(H608)-ROW(H$20),0))</f>
        <v/>
      </c>
      <c r="I608" s="24">
        <f>IF(G608="","",IF(OR(G608="etapa",G608="sub-etapa"),"",OFFSET(MCQ!I$20,ROW(I608)-ROW(I$20),0)))</f>
        <v/>
      </c>
      <c r="J608" s="25">
        <f>IF(G608="","",OFFSET(MCQ!J$20,ROW(J608)-ROW(J$20),0))</f>
        <v/>
      </c>
      <c r="K608" s="24">
        <f>IF(G608="","",IF(OR(G608="etapa",G608="sub-etapa"),"",OFFSET(MCQ!K$20,ROW(K608)-ROW(K$20),0)))</f>
        <v/>
      </c>
      <c r="L608" s="26">
        <f>IF(G608="","",IF(OR(G608="etapa",G608="sub-etapa"),"",TRUNC(OFFSET(MCQ!L$20,ROW(L608)-ROW(L$20),0),2)))</f>
        <v/>
      </c>
      <c r="M608" s="584">
        <f>IF(I608="", "", IFERROR(VLOOKUP(VALUE(I608), _BaseAbril2026, 4, 0), IFERROR(VLOOKUP(TEXT(I608, "@"), _BaseAbril2026, 4, 0), "")))</f>
        <v/>
      </c>
      <c r="N608" s="585">
        <f>IFERROR(IF(S608="BDI1", TRUNC(M608*(1+$O$18), 2),IF(S608="BDI2", TRUNC(M608*(1+$N$18), 2), "")), "")</f>
        <v/>
      </c>
      <c r="O608" s="586">
        <f>_xlfn.IFS(G608="ETAPA", SUMIFS(ValorTotalComD, Nivel, A608), G608="SUB-ETAPA", SUMIFS(ValorTotalComD, SubNivel, C608), TRUE, T608)</f>
        <v/>
      </c>
      <c r="P608" s="584">
        <f>IF(I608="", "", IFERROR(VLOOKUP(VALUE(I608), _BaseAbril2026, 5, 0), IFERROR(VLOOKUP(TEXT(I608, "@"), _BaseAbril2026, 5, 0), "")))</f>
        <v/>
      </c>
      <c r="Q608" s="585">
        <f>IFERROR(IF(S608="BDI1", TRUNC(P608*(1+$R$18), 2),IF(S608="BDI2", TRUNC(P608*(1+$Q$18), 2), "")), "")</f>
        <v/>
      </c>
      <c r="R608" s="586">
        <f>_xlfn.IFS(G608="ETAPA", SUMIFS(ValorTotalSemD, Nivel, A608), G608="SUB-ETAPA", SUMIFS(ValorTotalSemD, SubNivel, C608), TRUE, U608)</f>
        <v/>
      </c>
      <c r="S608" s="587">
        <f>IF(G608="","",IF(OR(G608="etapa",G608="sub-etapa"),"",OFFSET(MCQ!M$20,ROW(M608)-ROW(M$20),0)))</f>
        <v/>
      </c>
      <c r="T608" s="588">
        <f>IFERROR(TRUNC(L608*N608,2),"")</f>
        <v/>
      </c>
      <c r="U608" s="589">
        <f>IFERROR(TRUNC(L608*Q608,2),"")</f>
        <v/>
      </c>
    </row>
    <row r="609">
      <c r="A609" s="18">
        <f>OFFSET(MCQ!A$20,ROW(A609)-ROW(A$20),0)</f>
        <v/>
      </c>
      <c r="B609" s="18">
        <f>OFFSET(MCQ!B$20,ROW(B609)-ROW(B$20),0)</f>
        <v/>
      </c>
      <c r="C609" s="18">
        <f>OFFSET(MCQ!C$20,ROW(C609)-ROW(C$20),0)</f>
        <v/>
      </c>
      <c r="D609" s="18">
        <f>OFFSET(MCQ!D$20,ROW(D609)-ROW(D$20),0)</f>
        <v/>
      </c>
      <c r="E609" s="18">
        <f>OFFSET(MCQ!E$20,ROW(E609)-ROW(E$20),0)</f>
        <v/>
      </c>
      <c r="F609" s="18" t="n"/>
      <c r="G609" s="233">
        <f>OFFSET(MCQ!G$20,ROW(G609)-ROW(G$20),0)</f>
        <v/>
      </c>
      <c r="H609" s="583">
        <f>IF(G609="","",OFFSET(MCQ!H$20,ROW(H609)-ROW(H$20),0))</f>
        <v/>
      </c>
      <c r="I609" s="24">
        <f>IF(G609="","",IF(OR(G609="etapa",G609="sub-etapa"),"",OFFSET(MCQ!I$20,ROW(I609)-ROW(I$20),0)))</f>
        <v/>
      </c>
      <c r="J609" s="25">
        <f>IF(G609="","",OFFSET(MCQ!J$20,ROW(J609)-ROW(J$20),0))</f>
        <v/>
      </c>
      <c r="K609" s="24">
        <f>IF(G609="","",IF(OR(G609="etapa",G609="sub-etapa"),"",OFFSET(MCQ!K$20,ROW(K609)-ROW(K$20),0)))</f>
        <v/>
      </c>
      <c r="L609" s="26">
        <f>IF(G609="","",IF(OR(G609="etapa",G609="sub-etapa"),"",TRUNC(OFFSET(MCQ!L$20,ROW(L609)-ROW(L$20),0),2)))</f>
        <v/>
      </c>
      <c r="M609" s="584">
        <f>IF(I609="", "", IFERROR(VLOOKUP(VALUE(I609), _BaseAbril2026, 4, 0), IFERROR(VLOOKUP(TEXT(I609, "@"), _BaseAbril2026, 4, 0), "")))</f>
        <v/>
      </c>
      <c r="N609" s="585">
        <f>IFERROR(IF(S609="BDI1", TRUNC(M609*(1+$O$18), 2),IF(S609="BDI2", TRUNC(M609*(1+$N$18), 2), "")), "")</f>
        <v/>
      </c>
      <c r="O609" s="586">
        <f>_xlfn.IFS(G609="ETAPA", SUMIFS(ValorTotalComD, Nivel, A609), G609="SUB-ETAPA", SUMIFS(ValorTotalComD, SubNivel, C609), TRUE, T609)</f>
        <v/>
      </c>
      <c r="P609" s="584">
        <f>IF(I609="", "", IFERROR(VLOOKUP(VALUE(I609), _BaseAbril2026, 5, 0), IFERROR(VLOOKUP(TEXT(I609, "@"), _BaseAbril2026, 5, 0), "")))</f>
        <v/>
      </c>
      <c r="Q609" s="585">
        <f>IFERROR(IF(S609="BDI1", TRUNC(P609*(1+$R$18), 2),IF(S609="BDI2", TRUNC(P609*(1+$Q$18), 2), "")), "")</f>
        <v/>
      </c>
      <c r="R609" s="586">
        <f>_xlfn.IFS(G609="ETAPA", SUMIFS(ValorTotalSemD, Nivel, A609), G609="SUB-ETAPA", SUMIFS(ValorTotalSemD, SubNivel, C609), TRUE, U609)</f>
        <v/>
      </c>
      <c r="S609" s="587">
        <f>IF(G609="","",IF(OR(G609="etapa",G609="sub-etapa"),"",OFFSET(MCQ!M$20,ROW(M609)-ROW(M$20),0)))</f>
        <v/>
      </c>
      <c r="T609" s="588">
        <f>IFERROR(TRUNC(L609*N609,2),"")</f>
        <v/>
      </c>
      <c r="U609" s="589">
        <f>IFERROR(TRUNC(L609*Q609,2),"")</f>
        <v/>
      </c>
    </row>
    <row r="610">
      <c r="A610" s="18">
        <f>OFFSET(MCQ!A$20,ROW(A610)-ROW(A$20),0)</f>
        <v/>
      </c>
      <c r="B610" s="18">
        <f>OFFSET(MCQ!B$20,ROW(B610)-ROW(B$20),0)</f>
        <v/>
      </c>
      <c r="C610" s="18">
        <f>OFFSET(MCQ!C$20,ROW(C610)-ROW(C$20),0)</f>
        <v/>
      </c>
      <c r="D610" s="18">
        <f>OFFSET(MCQ!D$20,ROW(D610)-ROW(D$20),0)</f>
        <v/>
      </c>
      <c r="E610" s="18">
        <f>OFFSET(MCQ!E$20,ROW(E610)-ROW(E$20),0)</f>
        <v/>
      </c>
      <c r="F610" s="18" t="n"/>
      <c r="G610" s="233">
        <f>OFFSET(MCQ!G$20,ROW(G610)-ROW(G$20),0)</f>
        <v/>
      </c>
      <c r="H610" s="583">
        <f>IF(G610="","",OFFSET(MCQ!H$20,ROW(H610)-ROW(H$20),0))</f>
        <v/>
      </c>
      <c r="I610" s="24">
        <f>IF(G610="","",IF(OR(G610="etapa",G610="sub-etapa"),"",OFFSET(MCQ!I$20,ROW(I610)-ROW(I$20),0)))</f>
        <v/>
      </c>
      <c r="J610" s="25">
        <f>IF(G610="","",OFFSET(MCQ!J$20,ROW(J610)-ROW(J$20),0))</f>
        <v/>
      </c>
      <c r="K610" s="24">
        <f>IF(G610="","",IF(OR(G610="etapa",G610="sub-etapa"),"",OFFSET(MCQ!K$20,ROW(K610)-ROW(K$20),0)))</f>
        <v/>
      </c>
      <c r="L610" s="26">
        <f>IF(G610="","",IF(OR(G610="etapa",G610="sub-etapa"),"",TRUNC(OFFSET(MCQ!L$20,ROW(L610)-ROW(L$20),0),2)))</f>
        <v/>
      </c>
      <c r="M610" s="584">
        <f>IF(I610="", "", IFERROR(VLOOKUP(VALUE(I610), _BaseAbril2026, 4, 0), IFERROR(VLOOKUP(TEXT(I610, "@"), _BaseAbril2026, 4, 0), "")))</f>
        <v/>
      </c>
      <c r="N610" s="585">
        <f>IFERROR(IF(S610="BDI1", TRUNC(M610*(1+$O$18), 2),IF(S610="BDI2", TRUNC(M610*(1+$N$18), 2), "")), "")</f>
        <v/>
      </c>
      <c r="O610" s="586">
        <f>_xlfn.IFS(G610="ETAPA", SUMIFS(ValorTotalComD, Nivel, A610), G610="SUB-ETAPA", SUMIFS(ValorTotalComD, SubNivel, C610), TRUE, T610)</f>
        <v/>
      </c>
      <c r="P610" s="584">
        <f>IF(I610="", "", IFERROR(VLOOKUP(VALUE(I610), _BaseAbril2026, 5, 0), IFERROR(VLOOKUP(TEXT(I610, "@"), _BaseAbril2026, 5, 0), "")))</f>
        <v/>
      </c>
      <c r="Q610" s="585">
        <f>IFERROR(IF(S610="BDI1", TRUNC(P610*(1+$R$18), 2),IF(S610="BDI2", TRUNC(P610*(1+$Q$18), 2), "")), "")</f>
        <v/>
      </c>
      <c r="R610" s="586">
        <f>_xlfn.IFS(G610="ETAPA", SUMIFS(ValorTotalSemD, Nivel, A610), G610="SUB-ETAPA", SUMIFS(ValorTotalSemD, SubNivel, C610), TRUE, U610)</f>
        <v/>
      </c>
      <c r="S610" s="587">
        <f>IF(G610="","",IF(OR(G610="etapa",G610="sub-etapa"),"",OFFSET(MCQ!M$20,ROW(M610)-ROW(M$20),0)))</f>
        <v/>
      </c>
      <c r="T610" s="588">
        <f>IFERROR(TRUNC(L610*N610,2),"")</f>
        <v/>
      </c>
      <c r="U610" s="589">
        <f>IFERROR(TRUNC(L610*Q610,2),"")</f>
        <v/>
      </c>
    </row>
    <row r="611">
      <c r="A611" s="18">
        <f>OFFSET(MCQ!A$20,ROW(A611)-ROW(A$20),0)</f>
        <v/>
      </c>
      <c r="B611" s="18">
        <f>OFFSET(MCQ!B$20,ROW(B611)-ROW(B$20),0)</f>
        <v/>
      </c>
      <c r="C611" s="18">
        <f>OFFSET(MCQ!C$20,ROW(C611)-ROW(C$20),0)</f>
        <v/>
      </c>
      <c r="D611" s="18">
        <f>OFFSET(MCQ!D$20,ROW(D611)-ROW(D$20),0)</f>
        <v/>
      </c>
      <c r="E611" s="18">
        <f>OFFSET(MCQ!E$20,ROW(E611)-ROW(E$20),0)</f>
        <v/>
      </c>
      <c r="F611" s="18" t="n"/>
      <c r="G611" s="233">
        <f>OFFSET(MCQ!G$20,ROW(G611)-ROW(G$20),0)</f>
        <v/>
      </c>
      <c r="H611" s="583">
        <f>IF(G611="","",OFFSET(MCQ!H$20,ROW(H611)-ROW(H$20),0))</f>
        <v/>
      </c>
      <c r="I611" s="24">
        <f>IF(G611="","",IF(OR(G611="etapa",G611="sub-etapa"),"",OFFSET(MCQ!I$20,ROW(I611)-ROW(I$20),0)))</f>
        <v/>
      </c>
      <c r="J611" s="25">
        <f>IF(G611="","",OFFSET(MCQ!J$20,ROW(J611)-ROW(J$20),0))</f>
        <v/>
      </c>
      <c r="K611" s="24">
        <f>IF(G611="","",IF(OR(G611="etapa",G611="sub-etapa"),"",OFFSET(MCQ!K$20,ROW(K611)-ROW(K$20),0)))</f>
        <v/>
      </c>
      <c r="L611" s="26">
        <f>IF(G611="","",IF(OR(G611="etapa",G611="sub-etapa"),"",TRUNC(OFFSET(MCQ!L$20,ROW(L611)-ROW(L$20),0),2)))</f>
        <v/>
      </c>
      <c r="M611" s="584">
        <f>IF(I611="", "", IFERROR(VLOOKUP(VALUE(I611), _BaseAbril2026, 4, 0), IFERROR(VLOOKUP(TEXT(I611, "@"), _BaseAbril2026, 4, 0), "")))</f>
        <v/>
      </c>
      <c r="N611" s="585">
        <f>IFERROR(IF(S611="BDI1", TRUNC(M611*(1+$O$18), 2),IF(S611="BDI2", TRUNC(M611*(1+$N$18), 2), "")), "")</f>
        <v/>
      </c>
      <c r="O611" s="586">
        <f>_xlfn.IFS(G611="ETAPA", SUMIFS(ValorTotalComD, Nivel, A611), G611="SUB-ETAPA", SUMIFS(ValorTotalComD, SubNivel, C611), TRUE, T611)</f>
        <v/>
      </c>
      <c r="P611" s="584">
        <f>IF(I611="", "", IFERROR(VLOOKUP(VALUE(I611), _BaseAbril2026, 5, 0), IFERROR(VLOOKUP(TEXT(I611, "@"), _BaseAbril2026, 5, 0), "")))</f>
        <v/>
      </c>
      <c r="Q611" s="585">
        <f>IFERROR(IF(S611="BDI1", TRUNC(P611*(1+$R$18), 2),IF(S611="BDI2", TRUNC(P611*(1+$Q$18), 2), "")), "")</f>
        <v/>
      </c>
      <c r="R611" s="586">
        <f>_xlfn.IFS(G611="ETAPA", SUMIFS(ValorTotalSemD, Nivel, A611), G611="SUB-ETAPA", SUMIFS(ValorTotalSemD, SubNivel, C611), TRUE, U611)</f>
        <v/>
      </c>
      <c r="S611" s="587">
        <f>IF(G611="","",IF(OR(G611="etapa",G611="sub-etapa"),"",OFFSET(MCQ!M$20,ROW(M611)-ROW(M$20),0)))</f>
        <v/>
      </c>
      <c r="T611" s="588">
        <f>IFERROR(TRUNC(L611*N611,2),"")</f>
        <v/>
      </c>
      <c r="U611" s="589">
        <f>IFERROR(TRUNC(L611*Q611,2),"")</f>
        <v/>
      </c>
    </row>
    <row r="612">
      <c r="A612" s="18">
        <f>OFFSET(MCQ!A$20,ROW(A612)-ROW(A$20),0)</f>
        <v/>
      </c>
      <c r="B612" s="18">
        <f>OFFSET(MCQ!B$20,ROW(B612)-ROW(B$20),0)</f>
        <v/>
      </c>
      <c r="C612" s="18">
        <f>OFFSET(MCQ!C$20,ROW(C612)-ROW(C$20),0)</f>
        <v/>
      </c>
      <c r="D612" s="18">
        <f>OFFSET(MCQ!D$20,ROW(D612)-ROW(D$20),0)</f>
        <v/>
      </c>
      <c r="E612" s="18">
        <f>OFFSET(MCQ!E$20,ROW(E612)-ROW(E$20),0)</f>
        <v/>
      </c>
      <c r="F612" s="18" t="n"/>
      <c r="G612" s="233">
        <f>OFFSET(MCQ!G$20,ROW(G612)-ROW(G$20),0)</f>
        <v/>
      </c>
      <c r="H612" s="583">
        <f>IF(G612="","",OFFSET(MCQ!H$20,ROW(H612)-ROW(H$20),0))</f>
        <v/>
      </c>
      <c r="I612" s="24">
        <f>IF(G612="","",IF(OR(G612="etapa",G612="sub-etapa"),"",OFFSET(MCQ!I$20,ROW(I612)-ROW(I$20),0)))</f>
        <v/>
      </c>
      <c r="J612" s="25">
        <f>IF(G612="","",OFFSET(MCQ!J$20,ROW(J612)-ROW(J$20),0))</f>
        <v/>
      </c>
      <c r="K612" s="24">
        <f>IF(G612="","",IF(OR(G612="etapa",G612="sub-etapa"),"",OFFSET(MCQ!K$20,ROW(K612)-ROW(K$20),0)))</f>
        <v/>
      </c>
      <c r="L612" s="26">
        <f>IF(G612="","",IF(OR(G612="etapa",G612="sub-etapa"),"",TRUNC(OFFSET(MCQ!L$20,ROW(L612)-ROW(L$20),0),2)))</f>
        <v/>
      </c>
      <c r="M612" s="584">
        <f>IF(I612="", "", IFERROR(VLOOKUP(VALUE(I612), _BaseAbril2026, 4, 0), IFERROR(VLOOKUP(TEXT(I612, "@"), _BaseAbril2026, 4, 0), "")))</f>
        <v/>
      </c>
      <c r="N612" s="585">
        <f>IFERROR(IF(S612="BDI1", TRUNC(M612*(1+$O$18), 2),IF(S612="BDI2", TRUNC(M612*(1+$N$18), 2), "")), "")</f>
        <v/>
      </c>
      <c r="O612" s="586">
        <f>_xlfn.IFS(G612="ETAPA", SUMIFS(ValorTotalComD, Nivel, A612), G612="SUB-ETAPA", SUMIFS(ValorTotalComD, SubNivel, C612), TRUE, T612)</f>
        <v/>
      </c>
      <c r="P612" s="584">
        <f>IF(I612="", "", IFERROR(VLOOKUP(VALUE(I612), _BaseAbril2026, 5, 0), IFERROR(VLOOKUP(TEXT(I612, "@"), _BaseAbril2026, 5, 0), "")))</f>
        <v/>
      </c>
      <c r="Q612" s="585">
        <f>IFERROR(IF(S612="BDI1", TRUNC(P612*(1+$R$18), 2),IF(S612="BDI2", TRUNC(P612*(1+$Q$18), 2), "")), "")</f>
        <v/>
      </c>
      <c r="R612" s="586">
        <f>_xlfn.IFS(G612="ETAPA", SUMIFS(ValorTotalSemD, Nivel, A612), G612="SUB-ETAPA", SUMIFS(ValorTotalSemD, SubNivel, C612), TRUE, U612)</f>
        <v/>
      </c>
      <c r="S612" s="587">
        <f>IF(G612="","",IF(OR(G612="etapa",G612="sub-etapa"),"",OFFSET(MCQ!M$20,ROW(M612)-ROW(M$20),0)))</f>
        <v/>
      </c>
      <c r="T612" s="588">
        <f>IFERROR(TRUNC(L612*N612,2),"")</f>
        <v/>
      </c>
      <c r="U612" s="589">
        <f>IFERROR(TRUNC(L612*Q612,2),"")</f>
        <v/>
      </c>
    </row>
    <row r="613">
      <c r="A613" s="18">
        <f>OFFSET(MCQ!A$20,ROW(A613)-ROW(A$20),0)</f>
        <v/>
      </c>
      <c r="B613" s="18">
        <f>OFFSET(MCQ!B$20,ROW(B613)-ROW(B$20),0)</f>
        <v/>
      </c>
      <c r="C613" s="18">
        <f>OFFSET(MCQ!C$20,ROW(C613)-ROW(C$20),0)</f>
        <v/>
      </c>
      <c r="D613" s="18">
        <f>OFFSET(MCQ!D$20,ROW(D613)-ROW(D$20),0)</f>
        <v/>
      </c>
      <c r="E613" s="18">
        <f>OFFSET(MCQ!E$20,ROW(E613)-ROW(E$20),0)</f>
        <v/>
      </c>
      <c r="F613" s="18" t="n"/>
      <c r="G613" s="233">
        <f>OFFSET(MCQ!G$20,ROW(G613)-ROW(G$20),0)</f>
        <v/>
      </c>
      <c r="H613" s="583">
        <f>IF(G613="","",OFFSET(MCQ!H$20,ROW(H613)-ROW(H$20),0))</f>
        <v/>
      </c>
      <c r="I613" s="24">
        <f>IF(G613="","",IF(OR(G613="etapa",G613="sub-etapa"),"",OFFSET(MCQ!I$20,ROW(I613)-ROW(I$20),0)))</f>
        <v/>
      </c>
      <c r="J613" s="25">
        <f>IF(G613="","",OFFSET(MCQ!J$20,ROW(J613)-ROW(J$20),0))</f>
        <v/>
      </c>
      <c r="K613" s="24">
        <f>IF(G613="","",IF(OR(G613="etapa",G613="sub-etapa"),"",OFFSET(MCQ!K$20,ROW(K613)-ROW(K$20),0)))</f>
        <v/>
      </c>
      <c r="L613" s="26">
        <f>IF(G613="","",IF(OR(G613="etapa",G613="sub-etapa"),"",TRUNC(OFFSET(MCQ!L$20,ROW(L613)-ROW(L$20),0),2)))</f>
        <v/>
      </c>
      <c r="M613" s="584">
        <f>IF(I613="", "", IFERROR(VLOOKUP(VALUE(I613), _BaseAbril2026, 4, 0), IFERROR(VLOOKUP(TEXT(I613, "@"), _BaseAbril2026, 4, 0), "")))</f>
        <v/>
      </c>
      <c r="N613" s="585">
        <f>IFERROR(IF(S613="BDI1", TRUNC(M613*(1+$O$18), 2),IF(S613="BDI2", TRUNC(M613*(1+$N$18), 2), "")), "")</f>
        <v/>
      </c>
      <c r="O613" s="586">
        <f>_xlfn.IFS(G613="ETAPA", SUMIFS(ValorTotalComD, Nivel, A613), G613="SUB-ETAPA", SUMIFS(ValorTotalComD, SubNivel, C613), TRUE, T613)</f>
        <v/>
      </c>
      <c r="P613" s="584">
        <f>IF(I613="", "", IFERROR(VLOOKUP(VALUE(I613), _BaseAbril2026, 5, 0), IFERROR(VLOOKUP(TEXT(I613, "@"), _BaseAbril2026, 5, 0), "")))</f>
        <v/>
      </c>
      <c r="Q613" s="585">
        <f>IFERROR(IF(S613="BDI1", TRUNC(P613*(1+$R$18), 2),IF(S613="BDI2", TRUNC(P613*(1+$Q$18), 2), "")), "")</f>
        <v/>
      </c>
      <c r="R613" s="586">
        <f>_xlfn.IFS(G613="ETAPA", SUMIFS(ValorTotalSemD, Nivel, A613), G613="SUB-ETAPA", SUMIFS(ValorTotalSemD, SubNivel, C613), TRUE, U613)</f>
        <v/>
      </c>
      <c r="S613" s="587">
        <f>IF(G613="","",IF(OR(G613="etapa",G613="sub-etapa"),"",OFFSET(MCQ!M$20,ROW(M613)-ROW(M$20),0)))</f>
        <v/>
      </c>
      <c r="T613" s="588">
        <f>IFERROR(TRUNC(L613*N613,2),"")</f>
        <v/>
      </c>
      <c r="U613" s="589">
        <f>IFERROR(TRUNC(L613*Q613,2),"")</f>
        <v/>
      </c>
    </row>
    <row r="614">
      <c r="A614" s="18">
        <f>OFFSET(MCQ!A$20,ROW(A614)-ROW(A$20),0)</f>
        <v/>
      </c>
      <c r="B614" s="18">
        <f>OFFSET(MCQ!B$20,ROW(B614)-ROW(B$20),0)</f>
        <v/>
      </c>
      <c r="C614" s="18">
        <f>OFFSET(MCQ!C$20,ROW(C614)-ROW(C$20),0)</f>
        <v/>
      </c>
      <c r="D614" s="18">
        <f>OFFSET(MCQ!D$20,ROW(D614)-ROW(D$20),0)</f>
        <v/>
      </c>
      <c r="E614" s="18">
        <f>OFFSET(MCQ!E$20,ROW(E614)-ROW(E$20),0)</f>
        <v/>
      </c>
      <c r="F614" s="18" t="n"/>
      <c r="G614" s="233">
        <f>OFFSET(MCQ!G$20,ROW(G614)-ROW(G$20),0)</f>
        <v/>
      </c>
      <c r="H614" s="583">
        <f>IF(G614="","",OFFSET(MCQ!H$20,ROW(H614)-ROW(H$20),0))</f>
        <v/>
      </c>
      <c r="I614" s="24">
        <f>IF(G614="","",IF(OR(G614="etapa",G614="sub-etapa"),"",OFFSET(MCQ!I$20,ROW(I614)-ROW(I$20),0)))</f>
        <v/>
      </c>
      <c r="J614" s="25">
        <f>IF(G614="","",OFFSET(MCQ!J$20,ROW(J614)-ROW(J$20),0))</f>
        <v/>
      </c>
      <c r="K614" s="24">
        <f>IF(G614="","",IF(OR(G614="etapa",G614="sub-etapa"),"",OFFSET(MCQ!K$20,ROW(K614)-ROW(K$20),0)))</f>
        <v/>
      </c>
      <c r="L614" s="26">
        <f>IF(G614="","",IF(OR(G614="etapa",G614="sub-etapa"),"",TRUNC(OFFSET(MCQ!L$20,ROW(L614)-ROW(L$20),0),2)))</f>
        <v/>
      </c>
      <c r="M614" s="584">
        <f>IF(I614="", "", IFERROR(VLOOKUP(VALUE(I614), _BaseAbril2026, 4, 0), IFERROR(VLOOKUP(TEXT(I614, "@"), _BaseAbril2026, 4, 0), "")))</f>
        <v/>
      </c>
      <c r="N614" s="585">
        <f>IFERROR(IF(S614="BDI1", TRUNC(M614*(1+$O$18), 2),IF(S614="BDI2", TRUNC(M614*(1+$N$18), 2), "")), "")</f>
        <v/>
      </c>
      <c r="O614" s="586">
        <f>_xlfn.IFS(G614="ETAPA", SUMIFS(ValorTotalComD, Nivel, A614), G614="SUB-ETAPA", SUMIFS(ValorTotalComD, SubNivel, C614), TRUE, T614)</f>
        <v/>
      </c>
      <c r="P614" s="584">
        <f>IF(I614="", "", IFERROR(VLOOKUP(VALUE(I614), _BaseAbril2026, 5, 0), IFERROR(VLOOKUP(TEXT(I614, "@"), _BaseAbril2026, 5, 0), "")))</f>
        <v/>
      </c>
      <c r="Q614" s="585">
        <f>IFERROR(IF(S614="BDI1", TRUNC(P614*(1+$R$18), 2),IF(S614="BDI2", TRUNC(P614*(1+$Q$18), 2), "")), "")</f>
        <v/>
      </c>
      <c r="R614" s="586">
        <f>_xlfn.IFS(G614="ETAPA", SUMIFS(ValorTotalSemD, Nivel, A614), G614="SUB-ETAPA", SUMIFS(ValorTotalSemD, SubNivel, C614), TRUE, U614)</f>
        <v/>
      </c>
      <c r="S614" s="587">
        <f>IF(G614="","",IF(OR(G614="etapa",G614="sub-etapa"),"",OFFSET(MCQ!M$20,ROW(M614)-ROW(M$20),0)))</f>
        <v/>
      </c>
      <c r="T614" s="588">
        <f>IFERROR(TRUNC(L614*N614,2),"")</f>
        <v/>
      </c>
      <c r="U614" s="589">
        <f>IFERROR(TRUNC(L614*Q614,2),"")</f>
        <v/>
      </c>
    </row>
    <row r="615">
      <c r="A615" s="18">
        <f>OFFSET(MCQ!A$20,ROW(A615)-ROW(A$20),0)</f>
        <v/>
      </c>
      <c r="B615" s="18">
        <f>OFFSET(MCQ!B$20,ROW(B615)-ROW(B$20),0)</f>
        <v/>
      </c>
      <c r="C615" s="18">
        <f>OFFSET(MCQ!C$20,ROW(C615)-ROW(C$20),0)</f>
        <v/>
      </c>
      <c r="D615" s="18">
        <f>OFFSET(MCQ!D$20,ROW(D615)-ROW(D$20),0)</f>
        <v/>
      </c>
      <c r="E615" s="18">
        <f>OFFSET(MCQ!E$20,ROW(E615)-ROW(E$20),0)</f>
        <v/>
      </c>
      <c r="F615" s="18" t="n"/>
      <c r="G615" s="233">
        <f>OFFSET(MCQ!G$20,ROW(G615)-ROW(G$20),0)</f>
        <v/>
      </c>
      <c r="H615" s="583">
        <f>IF(G615="","",OFFSET(MCQ!H$20,ROW(H615)-ROW(H$20),0))</f>
        <v/>
      </c>
      <c r="I615" s="24">
        <f>IF(G615="","",IF(OR(G615="etapa",G615="sub-etapa"),"",OFFSET(MCQ!I$20,ROW(I615)-ROW(I$20),0)))</f>
        <v/>
      </c>
      <c r="J615" s="25">
        <f>IF(G615="","",OFFSET(MCQ!J$20,ROW(J615)-ROW(J$20),0))</f>
        <v/>
      </c>
      <c r="K615" s="24">
        <f>IF(G615="","",IF(OR(G615="etapa",G615="sub-etapa"),"",OFFSET(MCQ!K$20,ROW(K615)-ROW(K$20),0)))</f>
        <v/>
      </c>
      <c r="L615" s="26">
        <f>IF(G615="","",IF(OR(G615="etapa",G615="sub-etapa"),"",TRUNC(OFFSET(MCQ!L$20,ROW(L615)-ROW(L$20),0),2)))</f>
        <v/>
      </c>
      <c r="M615" s="584">
        <f>IF(I615="", "", IFERROR(VLOOKUP(VALUE(I615), _BaseAbril2026, 4, 0), IFERROR(VLOOKUP(TEXT(I615, "@"), _BaseAbril2026, 4, 0), "")))</f>
        <v/>
      </c>
      <c r="N615" s="585">
        <f>IFERROR(IF(S615="BDI1", TRUNC(M615*(1+$O$18), 2),IF(S615="BDI2", TRUNC(M615*(1+$N$18), 2), "")), "")</f>
        <v/>
      </c>
      <c r="O615" s="586">
        <f>_xlfn.IFS(G615="ETAPA", SUMIFS(ValorTotalComD, Nivel, A615), G615="SUB-ETAPA", SUMIFS(ValorTotalComD, SubNivel, C615), TRUE, T615)</f>
        <v/>
      </c>
      <c r="P615" s="584">
        <f>IF(I615="", "", IFERROR(VLOOKUP(VALUE(I615), _BaseAbril2026, 5, 0), IFERROR(VLOOKUP(TEXT(I615, "@"), _BaseAbril2026, 5, 0), "")))</f>
        <v/>
      </c>
      <c r="Q615" s="585">
        <f>IFERROR(IF(S615="BDI1", TRUNC(P615*(1+$R$18), 2),IF(S615="BDI2", TRUNC(P615*(1+$Q$18), 2), "")), "")</f>
        <v/>
      </c>
      <c r="R615" s="586">
        <f>_xlfn.IFS(G615="ETAPA", SUMIFS(ValorTotalSemD, Nivel, A615), G615="SUB-ETAPA", SUMIFS(ValorTotalSemD, SubNivel, C615), TRUE, U615)</f>
        <v/>
      </c>
      <c r="S615" s="587">
        <f>IF(G615="","",IF(OR(G615="etapa",G615="sub-etapa"),"",OFFSET(MCQ!M$20,ROW(M615)-ROW(M$20),0)))</f>
        <v/>
      </c>
      <c r="T615" s="588">
        <f>IFERROR(TRUNC(L615*N615,2),"")</f>
        <v/>
      </c>
      <c r="U615" s="589">
        <f>IFERROR(TRUNC(L615*Q615,2),"")</f>
        <v/>
      </c>
    </row>
    <row r="616">
      <c r="A616" s="18">
        <f>OFFSET(MCQ!A$20,ROW(A616)-ROW(A$20),0)</f>
        <v/>
      </c>
      <c r="B616" s="18">
        <f>OFFSET(MCQ!B$20,ROW(B616)-ROW(B$20),0)</f>
        <v/>
      </c>
      <c r="C616" s="18">
        <f>OFFSET(MCQ!C$20,ROW(C616)-ROW(C$20),0)</f>
        <v/>
      </c>
      <c r="D616" s="18">
        <f>OFFSET(MCQ!D$20,ROW(D616)-ROW(D$20),0)</f>
        <v/>
      </c>
      <c r="E616" s="18">
        <f>OFFSET(MCQ!E$20,ROW(E616)-ROW(E$20),0)</f>
        <v/>
      </c>
      <c r="F616" s="18" t="n"/>
      <c r="G616" s="233">
        <f>OFFSET(MCQ!G$20,ROW(G616)-ROW(G$20),0)</f>
        <v/>
      </c>
      <c r="H616" s="583">
        <f>IF(G616="","",OFFSET(MCQ!H$20,ROW(H616)-ROW(H$20),0))</f>
        <v/>
      </c>
      <c r="I616" s="24">
        <f>IF(G616="","",IF(OR(G616="etapa",G616="sub-etapa"),"",OFFSET(MCQ!I$20,ROW(I616)-ROW(I$20),0)))</f>
        <v/>
      </c>
      <c r="J616" s="25">
        <f>IF(G616="","",OFFSET(MCQ!J$20,ROW(J616)-ROW(J$20),0))</f>
        <v/>
      </c>
      <c r="K616" s="24">
        <f>IF(G616="","",IF(OR(G616="etapa",G616="sub-etapa"),"",OFFSET(MCQ!K$20,ROW(K616)-ROW(K$20),0)))</f>
        <v/>
      </c>
      <c r="L616" s="26">
        <f>IF(G616="","",IF(OR(G616="etapa",G616="sub-etapa"),"",TRUNC(OFFSET(MCQ!L$20,ROW(L616)-ROW(L$20),0),2)))</f>
        <v/>
      </c>
      <c r="M616" s="584">
        <f>IF(I616="", "", IFERROR(VLOOKUP(VALUE(I616), _BaseAbril2026, 4, 0), IFERROR(VLOOKUP(TEXT(I616, "@"), _BaseAbril2026, 4, 0), "")))</f>
        <v/>
      </c>
      <c r="N616" s="585">
        <f>IFERROR(IF(S616="BDI1", TRUNC(M616*(1+$O$18), 2),IF(S616="BDI2", TRUNC(M616*(1+$N$18), 2), "")), "")</f>
        <v/>
      </c>
      <c r="O616" s="586">
        <f>_xlfn.IFS(G616="ETAPA", SUMIFS(ValorTotalComD, Nivel, A616), G616="SUB-ETAPA", SUMIFS(ValorTotalComD, SubNivel, C616), TRUE, T616)</f>
        <v/>
      </c>
      <c r="P616" s="584">
        <f>IF(I616="", "", IFERROR(VLOOKUP(VALUE(I616), _BaseAbril2026, 5, 0), IFERROR(VLOOKUP(TEXT(I616, "@"), _BaseAbril2026, 5, 0), "")))</f>
        <v/>
      </c>
      <c r="Q616" s="585">
        <f>IFERROR(IF(S616="BDI1", TRUNC(P616*(1+$R$18), 2),IF(S616="BDI2", TRUNC(P616*(1+$Q$18), 2), "")), "")</f>
        <v/>
      </c>
      <c r="R616" s="586">
        <f>_xlfn.IFS(G616="ETAPA", SUMIFS(ValorTotalSemD, Nivel, A616), G616="SUB-ETAPA", SUMIFS(ValorTotalSemD, SubNivel, C616), TRUE, U616)</f>
        <v/>
      </c>
      <c r="S616" s="587">
        <f>IF(G616="","",IF(OR(G616="etapa",G616="sub-etapa"),"",OFFSET(MCQ!M$20,ROW(M616)-ROW(M$20),0)))</f>
        <v/>
      </c>
      <c r="T616" s="588">
        <f>IFERROR(TRUNC(L616*N616,2),"")</f>
        <v/>
      </c>
      <c r="U616" s="589">
        <f>IFERROR(TRUNC(L616*Q616,2),"")</f>
        <v/>
      </c>
    </row>
    <row r="617">
      <c r="A617" s="18">
        <f>OFFSET(MCQ!A$20,ROW(A617)-ROW(A$20),0)</f>
        <v/>
      </c>
      <c r="B617" s="18">
        <f>OFFSET(MCQ!B$20,ROW(B617)-ROW(B$20),0)</f>
        <v/>
      </c>
      <c r="C617" s="18">
        <f>OFFSET(MCQ!C$20,ROW(C617)-ROW(C$20),0)</f>
        <v/>
      </c>
      <c r="D617" s="18">
        <f>OFFSET(MCQ!D$20,ROW(D617)-ROW(D$20),0)</f>
        <v/>
      </c>
      <c r="E617" s="18">
        <f>OFFSET(MCQ!E$20,ROW(E617)-ROW(E$20),0)</f>
        <v/>
      </c>
      <c r="F617" s="18" t="n"/>
      <c r="G617" s="233">
        <f>OFFSET(MCQ!G$20,ROW(G617)-ROW(G$20),0)</f>
        <v/>
      </c>
      <c r="H617" s="583">
        <f>IF(G617="","",OFFSET(MCQ!H$20,ROW(H617)-ROW(H$20),0))</f>
        <v/>
      </c>
      <c r="I617" s="24">
        <f>IF(G617="","",IF(OR(G617="etapa",G617="sub-etapa"),"",OFFSET(MCQ!I$20,ROW(I617)-ROW(I$20),0)))</f>
        <v/>
      </c>
      <c r="J617" s="25">
        <f>IF(G617="","",OFFSET(MCQ!J$20,ROW(J617)-ROW(J$20),0))</f>
        <v/>
      </c>
      <c r="K617" s="24">
        <f>IF(G617="","",IF(OR(G617="etapa",G617="sub-etapa"),"",OFFSET(MCQ!K$20,ROW(K617)-ROW(K$20),0)))</f>
        <v/>
      </c>
      <c r="L617" s="26">
        <f>IF(G617="","",IF(OR(G617="etapa",G617="sub-etapa"),"",TRUNC(OFFSET(MCQ!L$20,ROW(L617)-ROW(L$20),0),2)))</f>
        <v/>
      </c>
      <c r="M617" s="584">
        <f>IF(I617="", "", IFERROR(VLOOKUP(VALUE(I617), _BaseAbril2026, 4, 0), IFERROR(VLOOKUP(TEXT(I617, "@"), _BaseAbril2026, 4, 0), "")))</f>
        <v/>
      </c>
      <c r="N617" s="585">
        <f>IFERROR(IF(S617="BDI1", TRUNC(M617*(1+$O$18), 2),IF(S617="BDI2", TRUNC(M617*(1+$N$18), 2), "")), "")</f>
        <v/>
      </c>
      <c r="O617" s="586">
        <f>_xlfn.IFS(G617="ETAPA", SUMIFS(ValorTotalComD, Nivel, A617), G617="SUB-ETAPA", SUMIFS(ValorTotalComD, SubNivel, C617), TRUE, T617)</f>
        <v/>
      </c>
      <c r="P617" s="584">
        <f>IF(I617="", "", IFERROR(VLOOKUP(VALUE(I617), _BaseAbril2026, 5, 0), IFERROR(VLOOKUP(TEXT(I617, "@"), _BaseAbril2026, 5, 0), "")))</f>
        <v/>
      </c>
      <c r="Q617" s="585">
        <f>IFERROR(IF(S617="BDI1", TRUNC(P617*(1+$R$18), 2),IF(S617="BDI2", TRUNC(P617*(1+$Q$18), 2), "")), "")</f>
        <v/>
      </c>
      <c r="R617" s="586">
        <f>_xlfn.IFS(G617="ETAPA", SUMIFS(ValorTotalSemD, Nivel, A617), G617="SUB-ETAPA", SUMIFS(ValorTotalSemD, SubNivel, C617), TRUE, U617)</f>
        <v/>
      </c>
      <c r="S617" s="587">
        <f>IF(G617="","",IF(OR(G617="etapa",G617="sub-etapa"),"",OFFSET(MCQ!M$20,ROW(M617)-ROW(M$20),0)))</f>
        <v/>
      </c>
      <c r="T617" s="588">
        <f>IFERROR(TRUNC(L617*N617,2),"")</f>
        <v/>
      </c>
      <c r="U617" s="589">
        <f>IFERROR(TRUNC(L617*Q617,2),"")</f>
        <v/>
      </c>
    </row>
    <row r="618">
      <c r="A618" s="18">
        <f>OFFSET(MCQ!A$20,ROW(A618)-ROW(A$20),0)</f>
        <v/>
      </c>
      <c r="B618" s="18">
        <f>OFFSET(MCQ!B$20,ROW(B618)-ROW(B$20),0)</f>
        <v/>
      </c>
      <c r="C618" s="18">
        <f>OFFSET(MCQ!C$20,ROW(C618)-ROW(C$20),0)</f>
        <v/>
      </c>
      <c r="D618" s="18">
        <f>OFFSET(MCQ!D$20,ROW(D618)-ROW(D$20),0)</f>
        <v/>
      </c>
      <c r="E618" s="18">
        <f>OFFSET(MCQ!E$20,ROW(E618)-ROW(E$20),0)</f>
        <v/>
      </c>
      <c r="F618" s="18" t="n"/>
      <c r="G618" s="233">
        <f>OFFSET(MCQ!G$20,ROW(G618)-ROW(G$20),0)</f>
        <v/>
      </c>
      <c r="H618" s="583">
        <f>IF(G618="","",OFFSET(MCQ!H$20,ROW(H618)-ROW(H$20),0))</f>
        <v/>
      </c>
      <c r="I618" s="24">
        <f>IF(G618="","",IF(OR(G618="etapa",G618="sub-etapa"),"",OFFSET(MCQ!I$20,ROW(I618)-ROW(I$20),0)))</f>
        <v/>
      </c>
      <c r="J618" s="25">
        <f>IF(G618="","",OFFSET(MCQ!J$20,ROW(J618)-ROW(J$20),0))</f>
        <v/>
      </c>
      <c r="K618" s="24">
        <f>IF(G618="","",IF(OR(G618="etapa",G618="sub-etapa"),"",OFFSET(MCQ!K$20,ROW(K618)-ROW(K$20),0)))</f>
        <v/>
      </c>
      <c r="L618" s="26">
        <f>IF(G618="","",IF(OR(G618="etapa",G618="sub-etapa"),"",TRUNC(OFFSET(MCQ!L$20,ROW(L618)-ROW(L$20),0),2)))</f>
        <v/>
      </c>
      <c r="M618" s="584">
        <f>IF(I618="", "", IFERROR(VLOOKUP(VALUE(I618), _BaseAbril2026, 4, 0), IFERROR(VLOOKUP(TEXT(I618, "@"), _BaseAbril2026, 4, 0), "")))</f>
        <v/>
      </c>
      <c r="N618" s="585">
        <f>IFERROR(IF(S618="BDI1", TRUNC(M618*(1+$O$18), 2),IF(S618="BDI2", TRUNC(M618*(1+$N$18), 2), "")), "")</f>
        <v/>
      </c>
      <c r="O618" s="586">
        <f>_xlfn.IFS(G618="ETAPA", SUMIFS(ValorTotalComD, Nivel, A618), G618="SUB-ETAPA", SUMIFS(ValorTotalComD, SubNivel, C618), TRUE, T618)</f>
        <v/>
      </c>
      <c r="P618" s="584">
        <f>IF(I618="", "", IFERROR(VLOOKUP(VALUE(I618), _BaseAbril2026, 5, 0), IFERROR(VLOOKUP(TEXT(I618, "@"), _BaseAbril2026, 5, 0), "")))</f>
        <v/>
      </c>
      <c r="Q618" s="585">
        <f>IFERROR(IF(S618="BDI1", TRUNC(P618*(1+$R$18), 2),IF(S618="BDI2", TRUNC(P618*(1+$Q$18), 2), "")), "")</f>
        <v/>
      </c>
      <c r="R618" s="586">
        <f>_xlfn.IFS(G618="ETAPA", SUMIFS(ValorTotalSemD, Nivel, A618), G618="SUB-ETAPA", SUMIFS(ValorTotalSemD, SubNivel, C618), TRUE, U618)</f>
        <v/>
      </c>
      <c r="S618" s="587">
        <f>IF(G618="","",IF(OR(G618="etapa",G618="sub-etapa"),"",OFFSET(MCQ!M$20,ROW(M618)-ROW(M$20),0)))</f>
        <v/>
      </c>
      <c r="T618" s="588">
        <f>IFERROR(TRUNC(L618*N618,2),"")</f>
        <v/>
      </c>
      <c r="U618" s="589">
        <f>IFERROR(TRUNC(L618*Q618,2),"")</f>
        <v/>
      </c>
    </row>
    <row r="619">
      <c r="A619" s="18">
        <f>OFFSET(MCQ!A$20,ROW(A619)-ROW(A$20),0)</f>
        <v/>
      </c>
      <c r="B619" s="18">
        <f>OFFSET(MCQ!B$20,ROW(B619)-ROW(B$20),0)</f>
        <v/>
      </c>
      <c r="C619" s="18">
        <f>OFFSET(MCQ!C$20,ROW(C619)-ROW(C$20),0)</f>
        <v/>
      </c>
      <c r="D619" s="18">
        <f>OFFSET(MCQ!D$20,ROW(D619)-ROW(D$20),0)</f>
        <v/>
      </c>
      <c r="E619" s="18">
        <f>OFFSET(MCQ!E$20,ROW(E619)-ROW(E$20),0)</f>
        <v/>
      </c>
      <c r="F619" s="18" t="n"/>
      <c r="G619" s="233">
        <f>OFFSET(MCQ!G$20,ROW(G619)-ROW(G$20),0)</f>
        <v/>
      </c>
      <c r="H619" s="583">
        <f>IF(G619="","",OFFSET(MCQ!H$20,ROW(H619)-ROW(H$20),0))</f>
        <v/>
      </c>
      <c r="I619" s="24">
        <f>IF(G619="","",IF(OR(G619="etapa",G619="sub-etapa"),"",OFFSET(MCQ!I$20,ROW(I619)-ROW(I$20),0)))</f>
        <v/>
      </c>
      <c r="J619" s="25">
        <f>IF(G619="","",OFFSET(MCQ!J$20,ROW(J619)-ROW(J$20),0))</f>
        <v/>
      </c>
      <c r="K619" s="24">
        <f>IF(G619="","",IF(OR(G619="etapa",G619="sub-etapa"),"",OFFSET(MCQ!K$20,ROW(K619)-ROW(K$20),0)))</f>
        <v/>
      </c>
      <c r="L619" s="26">
        <f>IF(G619="","",IF(OR(G619="etapa",G619="sub-etapa"),"",TRUNC(OFFSET(MCQ!L$20,ROW(L619)-ROW(L$20),0),2)))</f>
        <v/>
      </c>
      <c r="M619" s="584">
        <f>IF(I619="", "", IFERROR(VLOOKUP(VALUE(I619), _BaseAbril2026, 4, 0), IFERROR(VLOOKUP(TEXT(I619, "@"), _BaseAbril2026, 4, 0), "")))</f>
        <v/>
      </c>
      <c r="N619" s="585">
        <f>IFERROR(IF(S619="BDI1", TRUNC(M619*(1+$O$18), 2),IF(S619="BDI2", TRUNC(M619*(1+$N$18), 2), "")), "")</f>
        <v/>
      </c>
      <c r="O619" s="586">
        <f>_xlfn.IFS(G619="ETAPA", SUMIFS(ValorTotalComD, Nivel, A619), G619="SUB-ETAPA", SUMIFS(ValorTotalComD, SubNivel, C619), TRUE, T619)</f>
        <v/>
      </c>
      <c r="P619" s="584">
        <f>IF(I619="", "", IFERROR(VLOOKUP(VALUE(I619), _BaseAbril2026, 5, 0), IFERROR(VLOOKUP(TEXT(I619, "@"), _BaseAbril2026, 5, 0), "")))</f>
        <v/>
      </c>
      <c r="Q619" s="585">
        <f>IFERROR(IF(S619="BDI1", TRUNC(P619*(1+$R$18), 2),IF(S619="BDI2", TRUNC(P619*(1+$Q$18), 2), "")), "")</f>
        <v/>
      </c>
      <c r="R619" s="586">
        <f>_xlfn.IFS(G619="ETAPA", SUMIFS(ValorTotalSemD, Nivel, A619), G619="SUB-ETAPA", SUMIFS(ValorTotalSemD, SubNivel, C619), TRUE, U619)</f>
        <v/>
      </c>
      <c r="S619" s="587">
        <f>IF(G619="","",IF(OR(G619="etapa",G619="sub-etapa"),"",OFFSET(MCQ!M$20,ROW(M619)-ROW(M$20),0)))</f>
        <v/>
      </c>
      <c r="T619" s="588">
        <f>IFERROR(TRUNC(L619*N619,2),"")</f>
        <v/>
      </c>
      <c r="U619" s="589">
        <f>IFERROR(TRUNC(L619*Q619,2),"")</f>
        <v/>
      </c>
    </row>
    <row r="620">
      <c r="A620" s="18">
        <f>OFFSET(MCQ!A$20,ROW(A620)-ROW(A$20),0)</f>
        <v/>
      </c>
      <c r="B620" s="18">
        <f>OFFSET(MCQ!B$20,ROW(B620)-ROW(B$20),0)</f>
        <v/>
      </c>
      <c r="C620" s="18">
        <f>OFFSET(MCQ!C$20,ROW(C620)-ROW(C$20),0)</f>
        <v/>
      </c>
      <c r="D620" s="18">
        <f>OFFSET(MCQ!D$20,ROW(D620)-ROW(D$20),0)</f>
        <v/>
      </c>
      <c r="E620" s="18">
        <f>OFFSET(MCQ!E$20,ROW(E620)-ROW(E$20),0)</f>
        <v/>
      </c>
      <c r="F620" s="18" t="n"/>
      <c r="G620" s="233">
        <f>OFFSET(MCQ!G$20,ROW(G620)-ROW(G$20),0)</f>
        <v/>
      </c>
      <c r="H620" s="583">
        <f>IF(G620="","",OFFSET(MCQ!H$20,ROW(H620)-ROW(H$20),0))</f>
        <v/>
      </c>
      <c r="I620" s="24">
        <f>IF(G620="","",IF(OR(G620="etapa",G620="sub-etapa"),"",OFFSET(MCQ!I$20,ROW(I620)-ROW(I$20),0)))</f>
        <v/>
      </c>
      <c r="J620" s="25">
        <f>IF(G620="","",OFFSET(MCQ!J$20,ROW(J620)-ROW(J$20),0))</f>
        <v/>
      </c>
      <c r="K620" s="24">
        <f>IF(G620="","",IF(OR(G620="etapa",G620="sub-etapa"),"",OFFSET(MCQ!K$20,ROW(K620)-ROW(K$20),0)))</f>
        <v/>
      </c>
      <c r="L620" s="26">
        <f>IF(G620="","",IF(OR(G620="etapa",G620="sub-etapa"),"",TRUNC(OFFSET(MCQ!L$20,ROW(L620)-ROW(L$20),0),2)))</f>
        <v/>
      </c>
      <c r="M620" s="584">
        <f>IF(I620="", "", IFERROR(VLOOKUP(VALUE(I620), _BaseAbril2026, 4, 0), IFERROR(VLOOKUP(TEXT(I620, "@"), _BaseAbril2026, 4, 0), "")))</f>
        <v/>
      </c>
      <c r="N620" s="585">
        <f>IFERROR(IF(S620="BDI1", TRUNC(M620*(1+$O$18), 2),IF(S620="BDI2", TRUNC(M620*(1+$N$18), 2), "")), "")</f>
        <v/>
      </c>
      <c r="O620" s="586">
        <f>_xlfn.IFS(G620="ETAPA", SUMIFS(ValorTotalComD, Nivel, A620), G620="SUB-ETAPA", SUMIFS(ValorTotalComD, SubNivel, C620), TRUE, T620)</f>
        <v/>
      </c>
      <c r="P620" s="584">
        <f>IF(I620="", "", IFERROR(VLOOKUP(VALUE(I620), _BaseAbril2026, 5, 0), IFERROR(VLOOKUP(TEXT(I620, "@"), _BaseAbril2026, 5, 0), "")))</f>
        <v/>
      </c>
      <c r="Q620" s="585">
        <f>IFERROR(IF(S620="BDI1", TRUNC(P620*(1+$R$18), 2),IF(S620="BDI2", TRUNC(P620*(1+$Q$18), 2), "")), "")</f>
        <v/>
      </c>
      <c r="R620" s="586">
        <f>_xlfn.IFS(G620="ETAPA", SUMIFS(ValorTotalSemD, Nivel, A620), G620="SUB-ETAPA", SUMIFS(ValorTotalSemD, SubNivel, C620), TRUE, U620)</f>
        <v/>
      </c>
      <c r="S620" s="587">
        <f>IF(G620="","",IF(OR(G620="etapa",G620="sub-etapa"),"",OFFSET(MCQ!M$20,ROW(M620)-ROW(M$20),0)))</f>
        <v/>
      </c>
      <c r="T620" s="588">
        <f>IFERROR(TRUNC(L620*N620,2),"")</f>
        <v/>
      </c>
      <c r="U620" s="589">
        <f>IFERROR(TRUNC(L620*Q620,2),"")</f>
        <v/>
      </c>
    </row>
    <row r="621">
      <c r="A621" s="18">
        <f>OFFSET(MCQ!A$20,ROW(A621)-ROW(A$20),0)</f>
        <v/>
      </c>
      <c r="B621" s="18">
        <f>OFFSET(MCQ!B$20,ROW(B621)-ROW(B$20),0)</f>
        <v/>
      </c>
      <c r="C621" s="18">
        <f>OFFSET(MCQ!C$20,ROW(C621)-ROW(C$20),0)</f>
        <v/>
      </c>
      <c r="D621" s="18">
        <f>OFFSET(MCQ!D$20,ROW(D621)-ROW(D$20),0)</f>
        <v/>
      </c>
      <c r="E621" s="18">
        <f>OFFSET(MCQ!E$20,ROW(E621)-ROW(E$20),0)</f>
        <v/>
      </c>
      <c r="F621" s="18" t="n"/>
      <c r="G621" s="233">
        <f>OFFSET(MCQ!G$20,ROW(G621)-ROW(G$20),0)</f>
        <v/>
      </c>
      <c r="H621" s="583">
        <f>IF(G621="","",OFFSET(MCQ!H$20,ROW(H621)-ROW(H$20),0))</f>
        <v/>
      </c>
      <c r="I621" s="24">
        <f>IF(G621="","",IF(OR(G621="etapa",G621="sub-etapa"),"",OFFSET(MCQ!I$20,ROW(I621)-ROW(I$20),0)))</f>
        <v/>
      </c>
      <c r="J621" s="25">
        <f>IF(G621="","",OFFSET(MCQ!J$20,ROW(J621)-ROW(J$20),0))</f>
        <v/>
      </c>
      <c r="K621" s="24">
        <f>IF(G621="","",IF(OR(G621="etapa",G621="sub-etapa"),"",OFFSET(MCQ!K$20,ROW(K621)-ROW(K$20),0)))</f>
        <v/>
      </c>
      <c r="L621" s="26">
        <f>IF(G621="","",IF(OR(G621="etapa",G621="sub-etapa"),"",TRUNC(OFFSET(MCQ!L$20,ROW(L621)-ROW(L$20),0),2)))</f>
        <v/>
      </c>
      <c r="M621" s="584">
        <f>IF(I621="", "", IFERROR(VLOOKUP(VALUE(I621), _BaseAbril2026, 4, 0), IFERROR(VLOOKUP(TEXT(I621, "@"), _BaseAbril2026, 4, 0), "")))</f>
        <v/>
      </c>
      <c r="N621" s="585">
        <f>IFERROR(IF(S621="BDI1", TRUNC(M621*(1+$O$18), 2),IF(S621="BDI2", TRUNC(M621*(1+$N$18), 2), "")), "")</f>
        <v/>
      </c>
      <c r="O621" s="586">
        <f>_xlfn.IFS(G621="ETAPA", SUMIFS(ValorTotalComD, Nivel, A621), G621="SUB-ETAPA", SUMIFS(ValorTotalComD, SubNivel, C621), TRUE, T621)</f>
        <v/>
      </c>
      <c r="P621" s="584">
        <f>IF(I621="", "", IFERROR(VLOOKUP(VALUE(I621), _BaseAbril2026, 5, 0), IFERROR(VLOOKUP(TEXT(I621, "@"), _BaseAbril2026, 5, 0), "")))</f>
        <v/>
      </c>
      <c r="Q621" s="585">
        <f>IFERROR(IF(S621="BDI1", TRUNC(P621*(1+$R$18), 2),IF(S621="BDI2", TRUNC(P621*(1+$Q$18), 2), "")), "")</f>
        <v/>
      </c>
      <c r="R621" s="586">
        <f>_xlfn.IFS(G621="ETAPA", SUMIFS(ValorTotalSemD, Nivel, A621), G621="SUB-ETAPA", SUMIFS(ValorTotalSemD, SubNivel, C621), TRUE, U621)</f>
        <v/>
      </c>
      <c r="S621" s="587">
        <f>IF(G621="","",IF(OR(G621="etapa",G621="sub-etapa"),"",OFFSET(MCQ!M$20,ROW(M621)-ROW(M$20),0)))</f>
        <v/>
      </c>
      <c r="T621" s="588">
        <f>IFERROR(TRUNC(L621*N621,2),"")</f>
        <v/>
      </c>
      <c r="U621" s="589">
        <f>IFERROR(TRUNC(L621*Q621,2),"")</f>
        <v/>
      </c>
    </row>
    <row r="622">
      <c r="A622" s="18">
        <f>OFFSET(MCQ!A$20,ROW(A622)-ROW(A$20),0)</f>
        <v/>
      </c>
      <c r="B622" s="18">
        <f>OFFSET(MCQ!B$20,ROW(B622)-ROW(B$20),0)</f>
        <v/>
      </c>
      <c r="C622" s="18">
        <f>OFFSET(MCQ!C$20,ROW(C622)-ROW(C$20),0)</f>
        <v/>
      </c>
      <c r="D622" s="18">
        <f>OFFSET(MCQ!D$20,ROW(D622)-ROW(D$20),0)</f>
        <v/>
      </c>
      <c r="E622" s="18">
        <f>OFFSET(MCQ!E$20,ROW(E622)-ROW(E$20),0)</f>
        <v/>
      </c>
      <c r="F622" s="18" t="n"/>
      <c r="G622" s="233">
        <f>OFFSET(MCQ!G$20,ROW(G622)-ROW(G$20),0)</f>
        <v/>
      </c>
      <c r="H622" s="583">
        <f>IF(G622="","",OFFSET(MCQ!H$20,ROW(H622)-ROW(H$20),0))</f>
        <v/>
      </c>
      <c r="I622" s="24">
        <f>IF(G622="","",IF(OR(G622="etapa",G622="sub-etapa"),"",OFFSET(MCQ!I$20,ROW(I622)-ROW(I$20),0)))</f>
        <v/>
      </c>
      <c r="J622" s="25">
        <f>IF(G622="","",OFFSET(MCQ!J$20,ROW(J622)-ROW(J$20),0))</f>
        <v/>
      </c>
      <c r="K622" s="24">
        <f>IF(G622="","",IF(OR(G622="etapa",G622="sub-etapa"),"",OFFSET(MCQ!K$20,ROW(K622)-ROW(K$20),0)))</f>
        <v/>
      </c>
      <c r="L622" s="26">
        <f>IF(G622="","",IF(OR(G622="etapa",G622="sub-etapa"),"",TRUNC(OFFSET(MCQ!L$20,ROW(L622)-ROW(L$20),0),2)))</f>
        <v/>
      </c>
      <c r="M622" s="584">
        <f>IF(I622="", "", IFERROR(VLOOKUP(VALUE(I622), _BaseAbril2026, 4, 0), IFERROR(VLOOKUP(TEXT(I622, "@"), _BaseAbril2026, 4, 0), "")))</f>
        <v/>
      </c>
      <c r="N622" s="585">
        <f>IFERROR(IF(S622="BDI1", TRUNC(M622*(1+$O$18), 2),IF(S622="BDI2", TRUNC(M622*(1+$N$18), 2), "")), "")</f>
        <v/>
      </c>
      <c r="O622" s="586">
        <f>_xlfn.IFS(G622="ETAPA", SUMIFS(ValorTotalComD, Nivel, A622), G622="SUB-ETAPA", SUMIFS(ValorTotalComD, SubNivel, C622), TRUE, T622)</f>
        <v/>
      </c>
      <c r="P622" s="584">
        <f>IF(I622="", "", IFERROR(VLOOKUP(VALUE(I622), _BaseAbril2026, 5, 0), IFERROR(VLOOKUP(TEXT(I622, "@"), _BaseAbril2026, 5, 0), "")))</f>
        <v/>
      </c>
      <c r="Q622" s="585">
        <f>IFERROR(IF(S622="BDI1", TRUNC(P622*(1+$R$18), 2),IF(S622="BDI2", TRUNC(P622*(1+$Q$18), 2), "")), "")</f>
        <v/>
      </c>
      <c r="R622" s="586">
        <f>_xlfn.IFS(G622="ETAPA", SUMIFS(ValorTotalSemD, Nivel, A622), G622="SUB-ETAPA", SUMIFS(ValorTotalSemD, SubNivel, C622), TRUE, U622)</f>
        <v/>
      </c>
      <c r="S622" s="587">
        <f>IF(G622="","",IF(OR(G622="etapa",G622="sub-etapa"),"",OFFSET(MCQ!M$20,ROW(M622)-ROW(M$20),0)))</f>
        <v/>
      </c>
      <c r="T622" s="588">
        <f>IFERROR(TRUNC(L622*N622,2),"")</f>
        <v/>
      </c>
      <c r="U622" s="589">
        <f>IFERROR(TRUNC(L622*Q622,2),"")</f>
        <v/>
      </c>
    </row>
    <row r="623">
      <c r="A623" s="18">
        <f>OFFSET(MCQ!A$20,ROW(A623)-ROW(A$20),0)</f>
        <v/>
      </c>
      <c r="B623" s="18">
        <f>OFFSET(MCQ!B$20,ROW(B623)-ROW(B$20),0)</f>
        <v/>
      </c>
      <c r="C623" s="18">
        <f>OFFSET(MCQ!C$20,ROW(C623)-ROW(C$20),0)</f>
        <v/>
      </c>
      <c r="D623" s="18">
        <f>OFFSET(MCQ!D$20,ROW(D623)-ROW(D$20),0)</f>
        <v/>
      </c>
      <c r="E623" s="18">
        <f>OFFSET(MCQ!E$20,ROW(E623)-ROW(E$20),0)</f>
        <v/>
      </c>
      <c r="F623" s="18" t="n"/>
      <c r="G623" s="233">
        <f>OFFSET(MCQ!G$20,ROW(G623)-ROW(G$20),0)</f>
        <v/>
      </c>
      <c r="H623" s="583">
        <f>IF(G623="","",OFFSET(MCQ!H$20,ROW(H623)-ROW(H$20),0))</f>
        <v/>
      </c>
      <c r="I623" s="24">
        <f>IF(G623="","",IF(OR(G623="etapa",G623="sub-etapa"),"",OFFSET(MCQ!I$20,ROW(I623)-ROW(I$20),0)))</f>
        <v/>
      </c>
      <c r="J623" s="25">
        <f>IF(G623="","",OFFSET(MCQ!J$20,ROW(J623)-ROW(J$20),0))</f>
        <v/>
      </c>
      <c r="K623" s="24">
        <f>IF(G623="","",IF(OR(G623="etapa",G623="sub-etapa"),"",OFFSET(MCQ!K$20,ROW(K623)-ROW(K$20),0)))</f>
        <v/>
      </c>
      <c r="L623" s="26">
        <f>IF(G623="","",IF(OR(G623="etapa",G623="sub-etapa"),"",TRUNC(OFFSET(MCQ!L$20,ROW(L623)-ROW(L$20),0),2)))</f>
        <v/>
      </c>
      <c r="M623" s="584">
        <f>IF(I623="", "", IFERROR(VLOOKUP(VALUE(I623), _BaseAbril2026, 4, 0), IFERROR(VLOOKUP(TEXT(I623, "@"), _BaseAbril2026, 4, 0), "")))</f>
        <v/>
      </c>
      <c r="N623" s="585">
        <f>IFERROR(IF(S623="BDI1", TRUNC(M623*(1+$O$18), 2),IF(S623="BDI2", TRUNC(M623*(1+$N$18), 2), "")), "")</f>
        <v/>
      </c>
      <c r="O623" s="586">
        <f>_xlfn.IFS(G623="ETAPA", SUMIFS(ValorTotalComD, Nivel, A623), G623="SUB-ETAPA", SUMIFS(ValorTotalComD, SubNivel, C623), TRUE, T623)</f>
        <v/>
      </c>
      <c r="P623" s="584">
        <f>IF(I623="", "", IFERROR(VLOOKUP(VALUE(I623), _BaseAbril2026, 5, 0), IFERROR(VLOOKUP(TEXT(I623, "@"), _BaseAbril2026, 5, 0), "")))</f>
        <v/>
      </c>
      <c r="Q623" s="585">
        <f>IFERROR(IF(S623="BDI1", TRUNC(P623*(1+$R$18), 2),IF(S623="BDI2", TRUNC(P623*(1+$Q$18), 2), "")), "")</f>
        <v/>
      </c>
      <c r="R623" s="586">
        <f>_xlfn.IFS(G623="ETAPA", SUMIFS(ValorTotalSemD, Nivel, A623), G623="SUB-ETAPA", SUMIFS(ValorTotalSemD, SubNivel, C623), TRUE, U623)</f>
        <v/>
      </c>
      <c r="S623" s="587">
        <f>IF(G623="","",IF(OR(G623="etapa",G623="sub-etapa"),"",OFFSET(MCQ!M$20,ROW(M623)-ROW(M$20),0)))</f>
        <v/>
      </c>
      <c r="T623" s="588">
        <f>IFERROR(TRUNC(L623*N623,2),"")</f>
        <v/>
      </c>
      <c r="U623" s="589">
        <f>IFERROR(TRUNC(L623*Q623,2),"")</f>
        <v/>
      </c>
    </row>
    <row r="624">
      <c r="A624" s="18">
        <f>OFFSET(MCQ!A$20,ROW(A624)-ROW(A$20),0)</f>
        <v/>
      </c>
      <c r="B624" s="18">
        <f>OFFSET(MCQ!B$20,ROW(B624)-ROW(B$20),0)</f>
        <v/>
      </c>
      <c r="C624" s="18">
        <f>OFFSET(MCQ!C$20,ROW(C624)-ROW(C$20),0)</f>
        <v/>
      </c>
      <c r="D624" s="18">
        <f>OFFSET(MCQ!D$20,ROW(D624)-ROW(D$20),0)</f>
        <v/>
      </c>
      <c r="E624" s="18">
        <f>OFFSET(MCQ!E$20,ROW(E624)-ROW(E$20),0)</f>
        <v/>
      </c>
      <c r="F624" s="18" t="n"/>
      <c r="G624" s="233">
        <f>OFFSET(MCQ!G$20,ROW(G624)-ROW(G$20),0)</f>
        <v/>
      </c>
      <c r="H624" s="583">
        <f>IF(G624="","",OFFSET(MCQ!H$20,ROW(H624)-ROW(H$20),0))</f>
        <v/>
      </c>
      <c r="I624" s="24">
        <f>IF(G624="","",IF(OR(G624="etapa",G624="sub-etapa"),"",OFFSET(MCQ!I$20,ROW(I624)-ROW(I$20),0)))</f>
        <v/>
      </c>
      <c r="J624" s="25">
        <f>IF(G624="","",OFFSET(MCQ!J$20,ROW(J624)-ROW(J$20),0))</f>
        <v/>
      </c>
      <c r="K624" s="24">
        <f>IF(G624="","",IF(OR(G624="etapa",G624="sub-etapa"),"",OFFSET(MCQ!K$20,ROW(K624)-ROW(K$20),0)))</f>
        <v/>
      </c>
      <c r="L624" s="26">
        <f>IF(G624="","",IF(OR(G624="etapa",G624="sub-etapa"),"",TRUNC(OFFSET(MCQ!L$20,ROW(L624)-ROW(L$20),0),2)))</f>
        <v/>
      </c>
      <c r="M624" s="584">
        <f>IF(I624="", "", IFERROR(VLOOKUP(VALUE(I624), _BaseAbril2026, 4, 0), IFERROR(VLOOKUP(TEXT(I624, "@"), _BaseAbril2026, 4, 0), "")))</f>
        <v/>
      </c>
      <c r="N624" s="585">
        <f>IFERROR(IF(S624="BDI1", TRUNC(M624*(1+$O$18), 2),IF(S624="BDI2", TRUNC(M624*(1+$N$18), 2), "")), "")</f>
        <v/>
      </c>
      <c r="O624" s="586">
        <f>_xlfn.IFS(G624="ETAPA", SUMIFS(ValorTotalComD, Nivel, A624), G624="SUB-ETAPA", SUMIFS(ValorTotalComD, SubNivel, C624), TRUE, T624)</f>
        <v/>
      </c>
      <c r="P624" s="584">
        <f>IF(I624="", "", IFERROR(VLOOKUP(VALUE(I624), _BaseAbril2026, 5, 0), IFERROR(VLOOKUP(TEXT(I624, "@"), _BaseAbril2026, 5, 0), "")))</f>
        <v/>
      </c>
      <c r="Q624" s="585">
        <f>IFERROR(IF(S624="BDI1", TRUNC(P624*(1+$R$18), 2),IF(S624="BDI2", TRUNC(P624*(1+$Q$18), 2), "")), "")</f>
        <v/>
      </c>
      <c r="R624" s="586">
        <f>_xlfn.IFS(G624="ETAPA", SUMIFS(ValorTotalSemD, Nivel, A624), G624="SUB-ETAPA", SUMIFS(ValorTotalSemD, SubNivel, C624), TRUE, U624)</f>
        <v/>
      </c>
      <c r="S624" s="587">
        <f>IF(G624="","",IF(OR(G624="etapa",G624="sub-etapa"),"",OFFSET(MCQ!M$20,ROW(M624)-ROW(M$20),0)))</f>
        <v/>
      </c>
      <c r="T624" s="588">
        <f>IFERROR(TRUNC(L624*N624,2),"")</f>
        <v/>
      </c>
      <c r="U624" s="589">
        <f>IFERROR(TRUNC(L624*Q624,2),"")</f>
        <v/>
      </c>
    </row>
    <row r="625">
      <c r="A625" s="18">
        <f>OFFSET(MCQ!A$20,ROW(A625)-ROW(A$20),0)</f>
        <v/>
      </c>
      <c r="B625" s="18">
        <f>OFFSET(MCQ!B$20,ROW(B625)-ROW(B$20),0)</f>
        <v/>
      </c>
      <c r="C625" s="18">
        <f>OFFSET(MCQ!C$20,ROW(C625)-ROW(C$20),0)</f>
        <v/>
      </c>
      <c r="D625" s="18">
        <f>OFFSET(MCQ!D$20,ROW(D625)-ROW(D$20),0)</f>
        <v/>
      </c>
      <c r="E625" s="18">
        <f>OFFSET(MCQ!E$20,ROW(E625)-ROW(E$20),0)</f>
        <v/>
      </c>
      <c r="F625" s="18" t="n"/>
      <c r="G625" s="233">
        <f>OFFSET(MCQ!G$20,ROW(G625)-ROW(G$20),0)</f>
        <v/>
      </c>
      <c r="H625" s="583">
        <f>IF(G625="","",OFFSET(MCQ!H$20,ROW(H625)-ROW(H$20),0))</f>
        <v/>
      </c>
      <c r="I625" s="24">
        <f>IF(G625="","",IF(OR(G625="etapa",G625="sub-etapa"),"",OFFSET(MCQ!I$20,ROW(I625)-ROW(I$20),0)))</f>
        <v/>
      </c>
      <c r="J625" s="25">
        <f>IF(G625="","",OFFSET(MCQ!J$20,ROW(J625)-ROW(J$20),0))</f>
        <v/>
      </c>
      <c r="K625" s="24">
        <f>IF(G625="","",IF(OR(G625="etapa",G625="sub-etapa"),"",OFFSET(MCQ!K$20,ROW(K625)-ROW(K$20),0)))</f>
        <v/>
      </c>
      <c r="L625" s="26">
        <f>IF(G625="","",IF(OR(G625="etapa",G625="sub-etapa"),"",TRUNC(OFFSET(MCQ!L$20,ROW(L625)-ROW(L$20),0),2)))</f>
        <v/>
      </c>
      <c r="M625" s="584">
        <f>IF(I625="", "", IFERROR(VLOOKUP(VALUE(I625), _BaseAbril2026, 4, 0), IFERROR(VLOOKUP(TEXT(I625, "@"), _BaseAbril2026, 4, 0), "")))</f>
        <v/>
      </c>
      <c r="N625" s="585">
        <f>IFERROR(IF(S625="BDI1", TRUNC(M625*(1+$O$18), 2),IF(S625="BDI2", TRUNC(M625*(1+$N$18), 2), "")), "")</f>
        <v/>
      </c>
      <c r="O625" s="586">
        <f>_xlfn.IFS(G625="ETAPA", SUMIFS(ValorTotalComD, Nivel, A625), G625="SUB-ETAPA", SUMIFS(ValorTotalComD, SubNivel, C625), TRUE, T625)</f>
        <v/>
      </c>
      <c r="P625" s="584">
        <f>IF(I625="", "", IFERROR(VLOOKUP(VALUE(I625), _BaseAbril2026, 5, 0), IFERROR(VLOOKUP(TEXT(I625, "@"), _BaseAbril2026, 5, 0), "")))</f>
        <v/>
      </c>
      <c r="Q625" s="585">
        <f>IFERROR(IF(S625="BDI1", TRUNC(P625*(1+$R$18), 2),IF(S625="BDI2", TRUNC(P625*(1+$Q$18), 2), "")), "")</f>
        <v/>
      </c>
      <c r="R625" s="586">
        <f>_xlfn.IFS(G625="ETAPA", SUMIFS(ValorTotalSemD, Nivel, A625), G625="SUB-ETAPA", SUMIFS(ValorTotalSemD, SubNivel, C625), TRUE, U625)</f>
        <v/>
      </c>
      <c r="S625" s="587">
        <f>IF(G625="","",IF(OR(G625="etapa",G625="sub-etapa"),"",OFFSET(MCQ!M$20,ROW(M625)-ROW(M$20),0)))</f>
        <v/>
      </c>
      <c r="T625" s="588">
        <f>IFERROR(TRUNC(L625*N625,2),"")</f>
        <v/>
      </c>
      <c r="U625" s="589">
        <f>IFERROR(TRUNC(L625*Q625,2),"")</f>
        <v/>
      </c>
    </row>
    <row r="626">
      <c r="A626" s="18">
        <f>OFFSET(MCQ!A$20,ROW(A626)-ROW(A$20),0)</f>
        <v/>
      </c>
      <c r="B626" s="18">
        <f>OFFSET(MCQ!B$20,ROW(B626)-ROW(B$20),0)</f>
        <v/>
      </c>
      <c r="C626" s="18">
        <f>OFFSET(MCQ!C$20,ROW(C626)-ROW(C$20),0)</f>
        <v/>
      </c>
      <c r="D626" s="18">
        <f>OFFSET(MCQ!D$20,ROW(D626)-ROW(D$20),0)</f>
        <v/>
      </c>
      <c r="E626" s="18">
        <f>OFFSET(MCQ!E$20,ROW(E626)-ROW(E$20),0)</f>
        <v/>
      </c>
      <c r="F626" s="18" t="n"/>
      <c r="G626" s="233">
        <f>OFFSET(MCQ!G$20,ROW(G626)-ROW(G$20),0)</f>
        <v/>
      </c>
      <c r="H626" s="583">
        <f>IF(G626="","",OFFSET(MCQ!H$20,ROW(H626)-ROW(H$20),0))</f>
        <v/>
      </c>
      <c r="I626" s="24">
        <f>IF(G626="","",IF(OR(G626="etapa",G626="sub-etapa"),"",OFFSET(MCQ!I$20,ROW(I626)-ROW(I$20),0)))</f>
        <v/>
      </c>
      <c r="J626" s="25">
        <f>IF(G626="","",OFFSET(MCQ!J$20,ROW(J626)-ROW(J$20),0))</f>
        <v/>
      </c>
      <c r="K626" s="24">
        <f>IF(G626="","",IF(OR(G626="etapa",G626="sub-etapa"),"",OFFSET(MCQ!K$20,ROW(K626)-ROW(K$20),0)))</f>
        <v/>
      </c>
      <c r="L626" s="26">
        <f>IF(G626="","",IF(OR(G626="etapa",G626="sub-etapa"),"",TRUNC(OFFSET(MCQ!L$20,ROW(L626)-ROW(L$20),0),2)))</f>
        <v/>
      </c>
      <c r="M626" s="584">
        <f>IF(I626="", "", IFERROR(VLOOKUP(VALUE(I626), _BaseAbril2026, 4, 0), IFERROR(VLOOKUP(TEXT(I626, "@"), _BaseAbril2026, 4, 0), "")))</f>
        <v/>
      </c>
      <c r="N626" s="585">
        <f>IFERROR(IF(S626="BDI1", TRUNC(M626*(1+$O$18), 2),IF(S626="BDI2", TRUNC(M626*(1+$N$18), 2), "")), "")</f>
        <v/>
      </c>
      <c r="O626" s="586">
        <f>_xlfn.IFS(G626="ETAPA", SUMIFS(ValorTotalComD, Nivel, A626), G626="SUB-ETAPA", SUMIFS(ValorTotalComD, SubNivel, C626), TRUE, T626)</f>
        <v/>
      </c>
      <c r="P626" s="584">
        <f>IF(I626="", "", IFERROR(VLOOKUP(VALUE(I626), _BaseAbril2026, 5, 0), IFERROR(VLOOKUP(TEXT(I626, "@"), _BaseAbril2026, 5, 0), "")))</f>
        <v/>
      </c>
      <c r="Q626" s="585">
        <f>IFERROR(IF(S626="BDI1", TRUNC(P626*(1+$R$18), 2),IF(S626="BDI2", TRUNC(P626*(1+$Q$18), 2), "")), "")</f>
        <v/>
      </c>
      <c r="R626" s="586">
        <f>_xlfn.IFS(G626="ETAPA", SUMIFS(ValorTotalSemD, Nivel, A626), G626="SUB-ETAPA", SUMIFS(ValorTotalSemD, SubNivel, C626), TRUE, U626)</f>
        <v/>
      </c>
      <c r="S626" s="587">
        <f>IF(G626="","",IF(OR(G626="etapa",G626="sub-etapa"),"",OFFSET(MCQ!M$20,ROW(M626)-ROW(M$20),0)))</f>
        <v/>
      </c>
      <c r="T626" s="588">
        <f>IFERROR(TRUNC(L626*N626,2),"")</f>
        <v/>
      </c>
      <c r="U626" s="589">
        <f>IFERROR(TRUNC(L626*Q626,2),"")</f>
        <v/>
      </c>
    </row>
    <row r="627">
      <c r="A627" s="18">
        <f>OFFSET(MCQ!A$20,ROW(A627)-ROW(A$20),0)</f>
        <v/>
      </c>
      <c r="B627" s="18">
        <f>OFFSET(MCQ!B$20,ROW(B627)-ROW(B$20),0)</f>
        <v/>
      </c>
      <c r="C627" s="18">
        <f>OFFSET(MCQ!C$20,ROW(C627)-ROW(C$20),0)</f>
        <v/>
      </c>
      <c r="D627" s="18">
        <f>OFFSET(MCQ!D$20,ROW(D627)-ROW(D$20),0)</f>
        <v/>
      </c>
      <c r="E627" s="18">
        <f>OFFSET(MCQ!E$20,ROW(E627)-ROW(E$20),0)</f>
        <v/>
      </c>
      <c r="F627" s="18" t="n"/>
      <c r="G627" s="233">
        <f>OFFSET(MCQ!G$20,ROW(G627)-ROW(G$20),0)</f>
        <v/>
      </c>
      <c r="H627" s="583">
        <f>IF(G627="","",OFFSET(MCQ!H$20,ROW(H627)-ROW(H$20),0))</f>
        <v/>
      </c>
      <c r="I627" s="24">
        <f>IF(G627="","",IF(OR(G627="etapa",G627="sub-etapa"),"",OFFSET(MCQ!I$20,ROW(I627)-ROW(I$20),0)))</f>
        <v/>
      </c>
      <c r="J627" s="25">
        <f>IF(G627="","",OFFSET(MCQ!J$20,ROW(J627)-ROW(J$20),0))</f>
        <v/>
      </c>
      <c r="K627" s="24">
        <f>IF(G627="","",IF(OR(G627="etapa",G627="sub-etapa"),"",OFFSET(MCQ!K$20,ROW(K627)-ROW(K$20),0)))</f>
        <v/>
      </c>
      <c r="L627" s="26">
        <f>IF(G627="","",IF(OR(G627="etapa",G627="sub-etapa"),"",TRUNC(OFFSET(MCQ!L$20,ROW(L627)-ROW(L$20),0),2)))</f>
        <v/>
      </c>
      <c r="M627" s="584">
        <f>IF(I627="", "", IFERROR(VLOOKUP(VALUE(I627), _BaseAbril2026, 4, 0), IFERROR(VLOOKUP(TEXT(I627, "@"), _BaseAbril2026, 4, 0), "")))</f>
        <v/>
      </c>
      <c r="N627" s="585">
        <f>IFERROR(IF(S627="BDI1", TRUNC(M627*(1+$O$18), 2),IF(S627="BDI2", TRUNC(M627*(1+$N$18), 2), "")), "")</f>
        <v/>
      </c>
      <c r="O627" s="586">
        <f>_xlfn.IFS(G627="ETAPA", SUMIFS(ValorTotalComD, Nivel, A627), G627="SUB-ETAPA", SUMIFS(ValorTotalComD, SubNivel, C627), TRUE, T627)</f>
        <v/>
      </c>
      <c r="P627" s="584">
        <f>IF(I627="", "", IFERROR(VLOOKUP(VALUE(I627), _BaseAbril2026, 5, 0), IFERROR(VLOOKUP(TEXT(I627, "@"), _BaseAbril2026, 5, 0), "")))</f>
        <v/>
      </c>
      <c r="Q627" s="585">
        <f>IFERROR(IF(S627="BDI1", TRUNC(P627*(1+$R$18), 2),IF(S627="BDI2", TRUNC(P627*(1+$Q$18), 2), "")), "")</f>
        <v/>
      </c>
      <c r="R627" s="586">
        <f>_xlfn.IFS(G627="ETAPA", SUMIFS(ValorTotalSemD, Nivel, A627), G627="SUB-ETAPA", SUMIFS(ValorTotalSemD, SubNivel, C627), TRUE, U627)</f>
        <v/>
      </c>
      <c r="S627" s="587">
        <f>IF(G627="","",IF(OR(G627="etapa",G627="sub-etapa"),"",OFFSET(MCQ!M$20,ROW(M627)-ROW(M$20),0)))</f>
        <v/>
      </c>
      <c r="T627" s="588">
        <f>IFERROR(TRUNC(L627*N627,2),"")</f>
        <v/>
      </c>
      <c r="U627" s="589">
        <f>IFERROR(TRUNC(L627*Q627,2),"")</f>
        <v/>
      </c>
    </row>
    <row r="628">
      <c r="A628" s="18">
        <f>OFFSET(MCQ!A$20,ROW(A628)-ROW(A$20),0)</f>
        <v/>
      </c>
      <c r="B628" s="18">
        <f>OFFSET(MCQ!B$20,ROW(B628)-ROW(B$20),0)</f>
        <v/>
      </c>
      <c r="C628" s="18">
        <f>OFFSET(MCQ!C$20,ROW(C628)-ROW(C$20),0)</f>
        <v/>
      </c>
      <c r="D628" s="18">
        <f>OFFSET(MCQ!D$20,ROW(D628)-ROW(D$20),0)</f>
        <v/>
      </c>
      <c r="E628" s="18">
        <f>OFFSET(MCQ!E$20,ROW(E628)-ROW(E$20),0)</f>
        <v/>
      </c>
      <c r="F628" s="18" t="n"/>
      <c r="G628" s="233">
        <f>OFFSET(MCQ!G$20,ROW(G628)-ROW(G$20),0)</f>
        <v/>
      </c>
      <c r="H628" s="583">
        <f>IF(G628="","",OFFSET(MCQ!H$20,ROW(H628)-ROW(H$20),0))</f>
        <v/>
      </c>
      <c r="I628" s="24">
        <f>IF(G628="","",IF(OR(G628="etapa",G628="sub-etapa"),"",OFFSET(MCQ!I$20,ROW(I628)-ROW(I$20),0)))</f>
        <v/>
      </c>
      <c r="J628" s="25">
        <f>IF(G628="","",OFFSET(MCQ!J$20,ROW(J628)-ROW(J$20),0))</f>
        <v/>
      </c>
      <c r="K628" s="24">
        <f>IF(G628="","",IF(OR(G628="etapa",G628="sub-etapa"),"",OFFSET(MCQ!K$20,ROW(K628)-ROW(K$20),0)))</f>
        <v/>
      </c>
      <c r="L628" s="26">
        <f>IF(G628="","",IF(OR(G628="etapa",G628="sub-etapa"),"",TRUNC(OFFSET(MCQ!L$20,ROW(L628)-ROW(L$20),0),2)))</f>
        <v/>
      </c>
      <c r="M628" s="584">
        <f>IF(I628="", "", IFERROR(VLOOKUP(VALUE(I628), _BaseAbril2026, 4, 0), IFERROR(VLOOKUP(TEXT(I628, "@"), _BaseAbril2026, 4, 0), "")))</f>
        <v/>
      </c>
      <c r="N628" s="585">
        <f>IFERROR(IF(S628="BDI1", TRUNC(M628*(1+$O$18), 2),IF(S628="BDI2", TRUNC(M628*(1+$N$18), 2), "")), "")</f>
        <v/>
      </c>
      <c r="O628" s="586">
        <f>_xlfn.IFS(G628="ETAPA", SUMIFS(ValorTotalComD, Nivel, A628), G628="SUB-ETAPA", SUMIFS(ValorTotalComD, SubNivel, C628), TRUE, T628)</f>
        <v/>
      </c>
      <c r="P628" s="584">
        <f>IF(I628="", "", IFERROR(VLOOKUP(VALUE(I628), _BaseAbril2026, 5, 0), IFERROR(VLOOKUP(TEXT(I628, "@"), _BaseAbril2026, 5, 0), "")))</f>
        <v/>
      </c>
      <c r="Q628" s="585">
        <f>IFERROR(IF(S628="BDI1", TRUNC(P628*(1+$R$18), 2),IF(S628="BDI2", TRUNC(P628*(1+$Q$18), 2), "")), "")</f>
        <v/>
      </c>
      <c r="R628" s="586">
        <f>_xlfn.IFS(G628="ETAPA", SUMIFS(ValorTotalSemD, Nivel, A628), G628="SUB-ETAPA", SUMIFS(ValorTotalSemD, SubNivel, C628), TRUE, U628)</f>
        <v/>
      </c>
      <c r="S628" s="587">
        <f>IF(G628="","",IF(OR(G628="etapa",G628="sub-etapa"),"",OFFSET(MCQ!M$20,ROW(M628)-ROW(M$20),0)))</f>
        <v/>
      </c>
      <c r="T628" s="588">
        <f>IFERROR(TRUNC(L628*N628,2),"")</f>
        <v/>
      </c>
      <c r="U628" s="589">
        <f>IFERROR(TRUNC(L628*Q628,2),"")</f>
        <v/>
      </c>
    </row>
    <row r="629">
      <c r="A629" s="18">
        <f>OFFSET(MCQ!A$20,ROW(A629)-ROW(A$20),0)</f>
        <v/>
      </c>
      <c r="B629" s="18">
        <f>OFFSET(MCQ!B$20,ROW(B629)-ROW(B$20),0)</f>
        <v/>
      </c>
      <c r="C629" s="18">
        <f>OFFSET(MCQ!C$20,ROW(C629)-ROW(C$20),0)</f>
        <v/>
      </c>
      <c r="D629" s="18">
        <f>OFFSET(MCQ!D$20,ROW(D629)-ROW(D$20),0)</f>
        <v/>
      </c>
      <c r="E629" s="18">
        <f>OFFSET(MCQ!E$20,ROW(E629)-ROW(E$20),0)</f>
        <v/>
      </c>
      <c r="F629" s="18" t="n"/>
      <c r="G629" s="233">
        <f>OFFSET(MCQ!G$20,ROW(G629)-ROW(G$20),0)</f>
        <v/>
      </c>
      <c r="H629" s="583">
        <f>IF(G629="","",OFFSET(MCQ!H$20,ROW(H629)-ROW(H$20),0))</f>
        <v/>
      </c>
      <c r="I629" s="24">
        <f>IF(G629="","",IF(OR(G629="etapa",G629="sub-etapa"),"",OFFSET(MCQ!I$20,ROW(I629)-ROW(I$20),0)))</f>
        <v/>
      </c>
      <c r="J629" s="25">
        <f>IF(G629="","",OFFSET(MCQ!J$20,ROW(J629)-ROW(J$20),0))</f>
        <v/>
      </c>
      <c r="K629" s="24">
        <f>IF(G629="","",IF(OR(G629="etapa",G629="sub-etapa"),"",OFFSET(MCQ!K$20,ROW(K629)-ROW(K$20),0)))</f>
        <v/>
      </c>
      <c r="L629" s="26">
        <f>IF(G629="","",IF(OR(G629="etapa",G629="sub-etapa"),"",TRUNC(OFFSET(MCQ!L$20,ROW(L629)-ROW(L$20),0),2)))</f>
        <v/>
      </c>
      <c r="M629" s="584">
        <f>IF(I629="", "", IFERROR(VLOOKUP(VALUE(I629), _BaseAbril2026, 4, 0), IFERROR(VLOOKUP(TEXT(I629, "@"), _BaseAbril2026, 4, 0), "")))</f>
        <v/>
      </c>
      <c r="N629" s="585">
        <f>IFERROR(IF(S629="BDI1", TRUNC(M629*(1+$O$18), 2),IF(S629="BDI2", TRUNC(M629*(1+$N$18), 2), "")), "")</f>
        <v/>
      </c>
      <c r="O629" s="586">
        <f>_xlfn.IFS(G629="ETAPA", SUMIFS(ValorTotalComD, Nivel, A629), G629="SUB-ETAPA", SUMIFS(ValorTotalComD, SubNivel, C629), TRUE, T629)</f>
        <v/>
      </c>
      <c r="P629" s="584">
        <f>IF(I629="", "", IFERROR(VLOOKUP(VALUE(I629), _BaseAbril2026, 5, 0), IFERROR(VLOOKUP(TEXT(I629, "@"), _BaseAbril2026, 5, 0), "")))</f>
        <v/>
      </c>
      <c r="Q629" s="585">
        <f>IFERROR(IF(S629="BDI1", TRUNC(P629*(1+$R$18), 2),IF(S629="BDI2", TRUNC(P629*(1+$Q$18), 2), "")), "")</f>
        <v/>
      </c>
      <c r="R629" s="586">
        <f>_xlfn.IFS(G629="ETAPA", SUMIFS(ValorTotalSemD, Nivel, A629), G629="SUB-ETAPA", SUMIFS(ValorTotalSemD, SubNivel, C629), TRUE, U629)</f>
        <v/>
      </c>
      <c r="S629" s="587">
        <f>IF(G629="","",IF(OR(G629="etapa",G629="sub-etapa"),"",OFFSET(MCQ!M$20,ROW(M629)-ROW(M$20),0)))</f>
        <v/>
      </c>
      <c r="T629" s="588">
        <f>IFERROR(TRUNC(L629*N629,2),"")</f>
        <v/>
      </c>
      <c r="U629" s="589">
        <f>IFERROR(TRUNC(L629*Q629,2),"")</f>
        <v/>
      </c>
    </row>
    <row r="630">
      <c r="A630" s="18">
        <f>OFFSET(MCQ!A$20,ROW(A630)-ROW(A$20),0)</f>
        <v/>
      </c>
      <c r="B630" s="18">
        <f>OFFSET(MCQ!B$20,ROW(B630)-ROW(B$20),0)</f>
        <v/>
      </c>
      <c r="C630" s="18">
        <f>OFFSET(MCQ!C$20,ROW(C630)-ROW(C$20),0)</f>
        <v/>
      </c>
      <c r="D630" s="18">
        <f>OFFSET(MCQ!D$20,ROW(D630)-ROW(D$20),0)</f>
        <v/>
      </c>
      <c r="E630" s="18">
        <f>OFFSET(MCQ!E$20,ROW(E630)-ROW(E$20),0)</f>
        <v/>
      </c>
      <c r="F630" s="18" t="n"/>
      <c r="G630" s="233">
        <f>OFFSET(MCQ!G$20,ROW(G630)-ROW(G$20),0)</f>
        <v/>
      </c>
      <c r="H630" s="583">
        <f>IF(G630="","",OFFSET(MCQ!H$20,ROW(H630)-ROW(H$20),0))</f>
        <v/>
      </c>
      <c r="I630" s="24">
        <f>IF(G630="","",IF(OR(G630="etapa",G630="sub-etapa"),"",OFFSET(MCQ!I$20,ROW(I630)-ROW(I$20),0)))</f>
        <v/>
      </c>
      <c r="J630" s="25">
        <f>IF(G630="","",OFFSET(MCQ!J$20,ROW(J630)-ROW(J$20),0))</f>
        <v/>
      </c>
      <c r="K630" s="24">
        <f>IF(G630="","",IF(OR(G630="etapa",G630="sub-etapa"),"",OFFSET(MCQ!K$20,ROW(K630)-ROW(K$20),0)))</f>
        <v/>
      </c>
      <c r="L630" s="26">
        <f>IF(G630="","",IF(OR(G630="etapa",G630="sub-etapa"),"",TRUNC(OFFSET(MCQ!L$20,ROW(L630)-ROW(L$20),0),2)))</f>
        <v/>
      </c>
      <c r="M630" s="584">
        <f>IF(I630="", "", IFERROR(VLOOKUP(VALUE(I630), _BaseAbril2026, 4, 0), IFERROR(VLOOKUP(TEXT(I630, "@"), _BaseAbril2026, 4, 0), "")))</f>
        <v/>
      </c>
      <c r="N630" s="585">
        <f>IFERROR(IF(S630="BDI1", TRUNC(M630*(1+$O$18), 2),IF(S630="BDI2", TRUNC(M630*(1+$N$18), 2), "")), "")</f>
        <v/>
      </c>
      <c r="O630" s="586">
        <f>_xlfn.IFS(G630="ETAPA", SUMIFS(ValorTotalComD, Nivel, A630), G630="SUB-ETAPA", SUMIFS(ValorTotalComD, SubNivel, C630), TRUE, T630)</f>
        <v/>
      </c>
      <c r="P630" s="584">
        <f>IF(I630="", "", IFERROR(VLOOKUP(VALUE(I630), _BaseAbril2026, 5, 0), IFERROR(VLOOKUP(TEXT(I630, "@"), _BaseAbril2026, 5, 0), "")))</f>
        <v/>
      </c>
      <c r="Q630" s="585">
        <f>IFERROR(IF(S630="BDI1", TRUNC(P630*(1+$R$18), 2),IF(S630="BDI2", TRUNC(P630*(1+$Q$18), 2), "")), "")</f>
        <v/>
      </c>
      <c r="R630" s="586">
        <f>_xlfn.IFS(G630="ETAPA", SUMIFS(ValorTotalSemD, Nivel, A630), G630="SUB-ETAPA", SUMIFS(ValorTotalSemD, SubNivel, C630), TRUE, U630)</f>
        <v/>
      </c>
      <c r="S630" s="587">
        <f>IF(G630="","",IF(OR(G630="etapa",G630="sub-etapa"),"",OFFSET(MCQ!M$20,ROW(M630)-ROW(M$20),0)))</f>
        <v/>
      </c>
      <c r="T630" s="588">
        <f>IFERROR(TRUNC(L630*N630,2),"")</f>
        <v/>
      </c>
      <c r="U630" s="589">
        <f>IFERROR(TRUNC(L630*Q630,2),"")</f>
        <v/>
      </c>
    </row>
    <row r="631">
      <c r="A631" s="18">
        <f>OFFSET(MCQ!A$20,ROW(A631)-ROW(A$20),0)</f>
        <v/>
      </c>
      <c r="B631" s="18">
        <f>OFFSET(MCQ!B$20,ROW(B631)-ROW(B$20),0)</f>
        <v/>
      </c>
      <c r="C631" s="18">
        <f>OFFSET(MCQ!C$20,ROW(C631)-ROW(C$20),0)</f>
        <v/>
      </c>
      <c r="D631" s="18">
        <f>OFFSET(MCQ!D$20,ROW(D631)-ROW(D$20),0)</f>
        <v/>
      </c>
      <c r="E631" s="18">
        <f>OFFSET(MCQ!E$20,ROW(E631)-ROW(E$20),0)</f>
        <v/>
      </c>
      <c r="F631" s="18" t="n"/>
      <c r="G631" s="233">
        <f>OFFSET(MCQ!G$20,ROW(G631)-ROW(G$20),0)</f>
        <v/>
      </c>
      <c r="H631" s="583">
        <f>IF(G631="","",OFFSET(MCQ!H$20,ROW(H631)-ROW(H$20),0))</f>
        <v/>
      </c>
      <c r="I631" s="24">
        <f>IF(G631="","",IF(OR(G631="etapa",G631="sub-etapa"),"",OFFSET(MCQ!I$20,ROW(I631)-ROW(I$20),0)))</f>
        <v/>
      </c>
      <c r="J631" s="25">
        <f>IF(G631="","",OFFSET(MCQ!J$20,ROW(J631)-ROW(J$20),0))</f>
        <v/>
      </c>
      <c r="K631" s="24">
        <f>IF(G631="","",IF(OR(G631="etapa",G631="sub-etapa"),"",OFFSET(MCQ!K$20,ROW(K631)-ROW(K$20),0)))</f>
        <v/>
      </c>
      <c r="L631" s="26">
        <f>IF(G631="","",IF(OR(G631="etapa",G631="sub-etapa"),"",TRUNC(OFFSET(MCQ!L$20,ROW(L631)-ROW(L$20),0),2)))</f>
        <v/>
      </c>
      <c r="M631" s="584">
        <f>IF(I631="", "", IFERROR(VLOOKUP(VALUE(I631), _BaseAbril2026, 4, 0), IFERROR(VLOOKUP(TEXT(I631, "@"), _BaseAbril2026, 4, 0), "")))</f>
        <v/>
      </c>
      <c r="N631" s="585">
        <f>IFERROR(IF(S631="BDI1", TRUNC(M631*(1+$O$18), 2),IF(S631="BDI2", TRUNC(M631*(1+$N$18), 2), "")), "")</f>
        <v/>
      </c>
      <c r="O631" s="586">
        <f>_xlfn.IFS(G631="ETAPA", SUMIFS(ValorTotalComD, Nivel, A631), G631="SUB-ETAPA", SUMIFS(ValorTotalComD, SubNivel, C631), TRUE, T631)</f>
        <v/>
      </c>
      <c r="P631" s="584">
        <f>IF(I631="", "", IFERROR(VLOOKUP(VALUE(I631), _BaseAbril2026, 5, 0), IFERROR(VLOOKUP(TEXT(I631, "@"), _BaseAbril2026, 5, 0), "")))</f>
        <v/>
      </c>
      <c r="Q631" s="585">
        <f>IFERROR(IF(S631="BDI1", TRUNC(P631*(1+$R$18), 2),IF(S631="BDI2", TRUNC(P631*(1+$Q$18), 2), "")), "")</f>
        <v/>
      </c>
      <c r="R631" s="586">
        <f>_xlfn.IFS(G631="ETAPA", SUMIFS(ValorTotalSemD, Nivel, A631), G631="SUB-ETAPA", SUMIFS(ValorTotalSemD, SubNivel, C631), TRUE, U631)</f>
        <v/>
      </c>
      <c r="S631" s="587">
        <f>IF(G631="","",IF(OR(G631="etapa",G631="sub-etapa"),"",OFFSET(MCQ!M$20,ROW(M631)-ROW(M$20),0)))</f>
        <v/>
      </c>
      <c r="T631" s="588">
        <f>IFERROR(TRUNC(L631*N631,2),"")</f>
        <v/>
      </c>
      <c r="U631" s="589">
        <f>IFERROR(TRUNC(L631*Q631,2),"")</f>
        <v/>
      </c>
    </row>
    <row r="632">
      <c r="A632" s="18">
        <f>OFFSET(MCQ!A$20,ROW(A632)-ROW(A$20),0)</f>
        <v/>
      </c>
      <c r="B632" s="18">
        <f>OFFSET(MCQ!B$20,ROW(B632)-ROW(B$20),0)</f>
        <v/>
      </c>
      <c r="C632" s="18">
        <f>OFFSET(MCQ!C$20,ROW(C632)-ROW(C$20),0)</f>
        <v/>
      </c>
      <c r="D632" s="18">
        <f>OFFSET(MCQ!D$20,ROW(D632)-ROW(D$20),0)</f>
        <v/>
      </c>
      <c r="E632" s="18">
        <f>OFFSET(MCQ!E$20,ROW(E632)-ROW(E$20),0)</f>
        <v/>
      </c>
      <c r="F632" s="18" t="n"/>
      <c r="G632" s="233">
        <f>OFFSET(MCQ!G$20,ROW(G632)-ROW(G$20),0)</f>
        <v/>
      </c>
      <c r="H632" s="583">
        <f>IF(G632="","",OFFSET(MCQ!H$20,ROW(H632)-ROW(H$20),0))</f>
        <v/>
      </c>
      <c r="I632" s="24">
        <f>IF(G632="","",IF(OR(G632="etapa",G632="sub-etapa"),"",OFFSET(MCQ!I$20,ROW(I632)-ROW(I$20),0)))</f>
        <v/>
      </c>
      <c r="J632" s="25">
        <f>IF(G632="","",OFFSET(MCQ!J$20,ROW(J632)-ROW(J$20),0))</f>
        <v/>
      </c>
      <c r="K632" s="24">
        <f>IF(G632="","",IF(OR(G632="etapa",G632="sub-etapa"),"",OFFSET(MCQ!K$20,ROW(K632)-ROW(K$20),0)))</f>
        <v/>
      </c>
      <c r="L632" s="26">
        <f>IF(G632="","",IF(OR(G632="etapa",G632="sub-etapa"),"",TRUNC(OFFSET(MCQ!L$20,ROW(L632)-ROW(L$20),0),2)))</f>
        <v/>
      </c>
      <c r="M632" s="584">
        <f>IF(I632="", "", IFERROR(VLOOKUP(VALUE(I632), _BaseAbril2026, 4, 0), IFERROR(VLOOKUP(TEXT(I632, "@"), _BaseAbril2026, 4, 0), "")))</f>
        <v/>
      </c>
      <c r="N632" s="585">
        <f>IFERROR(IF(S632="BDI1", TRUNC(M632*(1+$O$18), 2),IF(S632="BDI2", TRUNC(M632*(1+$N$18), 2), "")), "")</f>
        <v/>
      </c>
      <c r="O632" s="586">
        <f>_xlfn.IFS(G632="ETAPA", SUMIFS(ValorTotalComD, Nivel, A632), G632="SUB-ETAPA", SUMIFS(ValorTotalComD, SubNivel, C632), TRUE, T632)</f>
        <v/>
      </c>
      <c r="P632" s="584">
        <f>IF(I632="", "", IFERROR(VLOOKUP(VALUE(I632), _BaseAbril2026, 5, 0), IFERROR(VLOOKUP(TEXT(I632, "@"), _BaseAbril2026, 5, 0), "")))</f>
        <v/>
      </c>
      <c r="Q632" s="585">
        <f>IFERROR(IF(S632="BDI1", TRUNC(P632*(1+$R$18), 2),IF(S632="BDI2", TRUNC(P632*(1+$Q$18), 2), "")), "")</f>
        <v/>
      </c>
      <c r="R632" s="586">
        <f>_xlfn.IFS(G632="ETAPA", SUMIFS(ValorTotalSemD, Nivel, A632), G632="SUB-ETAPA", SUMIFS(ValorTotalSemD, SubNivel, C632), TRUE, U632)</f>
        <v/>
      </c>
      <c r="S632" s="587">
        <f>IF(G632="","",IF(OR(G632="etapa",G632="sub-etapa"),"",OFFSET(MCQ!M$20,ROW(M632)-ROW(M$20),0)))</f>
        <v/>
      </c>
      <c r="T632" s="588">
        <f>IFERROR(TRUNC(L632*N632,2),"")</f>
        <v/>
      </c>
      <c r="U632" s="589">
        <f>IFERROR(TRUNC(L632*Q632,2),"")</f>
        <v/>
      </c>
    </row>
    <row r="633">
      <c r="A633" s="18">
        <f>OFFSET(MCQ!A$20,ROW(A633)-ROW(A$20),0)</f>
        <v/>
      </c>
      <c r="B633" s="18">
        <f>OFFSET(MCQ!B$20,ROW(B633)-ROW(B$20),0)</f>
        <v/>
      </c>
      <c r="C633" s="18">
        <f>OFFSET(MCQ!C$20,ROW(C633)-ROW(C$20),0)</f>
        <v/>
      </c>
      <c r="D633" s="18">
        <f>OFFSET(MCQ!D$20,ROW(D633)-ROW(D$20),0)</f>
        <v/>
      </c>
      <c r="E633" s="18">
        <f>OFFSET(MCQ!E$20,ROW(E633)-ROW(E$20),0)</f>
        <v/>
      </c>
      <c r="F633" s="18" t="n"/>
      <c r="G633" s="233">
        <f>OFFSET(MCQ!G$20,ROW(G633)-ROW(G$20),0)</f>
        <v/>
      </c>
      <c r="H633" s="583">
        <f>IF(G633="","",OFFSET(MCQ!H$20,ROW(H633)-ROW(H$20),0))</f>
        <v/>
      </c>
      <c r="I633" s="24">
        <f>IF(G633="","",IF(OR(G633="etapa",G633="sub-etapa"),"",OFFSET(MCQ!I$20,ROW(I633)-ROW(I$20),0)))</f>
        <v/>
      </c>
      <c r="J633" s="25">
        <f>IF(G633="","",OFFSET(MCQ!J$20,ROW(J633)-ROW(J$20),0))</f>
        <v/>
      </c>
      <c r="K633" s="24">
        <f>IF(G633="","",IF(OR(G633="etapa",G633="sub-etapa"),"",OFFSET(MCQ!K$20,ROW(K633)-ROW(K$20),0)))</f>
        <v/>
      </c>
      <c r="L633" s="26">
        <f>IF(G633="","",IF(OR(G633="etapa",G633="sub-etapa"),"",TRUNC(OFFSET(MCQ!L$20,ROW(L633)-ROW(L$20),0),2)))</f>
        <v/>
      </c>
      <c r="M633" s="584">
        <f>IF(I633="", "", IFERROR(VLOOKUP(VALUE(I633), _BaseAbril2026, 4, 0), IFERROR(VLOOKUP(TEXT(I633, "@"), _BaseAbril2026, 4, 0), "")))</f>
        <v/>
      </c>
      <c r="N633" s="585">
        <f>IFERROR(IF(S633="BDI1", TRUNC(M633*(1+$O$18), 2),IF(S633="BDI2", TRUNC(M633*(1+$N$18), 2), "")), "")</f>
        <v/>
      </c>
      <c r="O633" s="586">
        <f>_xlfn.IFS(G633="ETAPA", SUMIFS(ValorTotalComD, Nivel, A633), G633="SUB-ETAPA", SUMIFS(ValorTotalComD, SubNivel, C633), TRUE, T633)</f>
        <v/>
      </c>
      <c r="P633" s="584">
        <f>IF(I633="", "", IFERROR(VLOOKUP(VALUE(I633), _BaseAbril2026, 5, 0), IFERROR(VLOOKUP(TEXT(I633, "@"), _BaseAbril2026, 5, 0), "")))</f>
        <v/>
      </c>
      <c r="Q633" s="585">
        <f>IFERROR(IF(S633="BDI1", TRUNC(P633*(1+$R$18), 2),IF(S633="BDI2", TRUNC(P633*(1+$Q$18), 2), "")), "")</f>
        <v/>
      </c>
      <c r="R633" s="586">
        <f>_xlfn.IFS(G633="ETAPA", SUMIFS(ValorTotalSemD, Nivel, A633), G633="SUB-ETAPA", SUMIFS(ValorTotalSemD, SubNivel, C633), TRUE, U633)</f>
        <v/>
      </c>
      <c r="S633" s="587">
        <f>IF(G633="","",IF(OR(G633="etapa",G633="sub-etapa"),"",OFFSET(MCQ!M$20,ROW(M633)-ROW(M$20),0)))</f>
        <v/>
      </c>
      <c r="T633" s="588">
        <f>IFERROR(TRUNC(L633*N633,2),"")</f>
        <v/>
      </c>
      <c r="U633" s="589">
        <f>IFERROR(TRUNC(L633*Q633,2),"")</f>
        <v/>
      </c>
    </row>
    <row r="634">
      <c r="A634" s="18">
        <f>OFFSET(MCQ!A$20,ROW(A634)-ROW(A$20),0)</f>
        <v/>
      </c>
      <c r="B634" s="18">
        <f>OFFSET(MCQ!B$20,ROW(B634)-ROW(B$20),0)</f>
        <v/>
      </c>
      <c r="C634" s="18">
        <f>OFFSET(MCQ!C$20,ROW(C634)-ROW(C$20),0)</f>
        <v/>
      </c>
      <c r="D634" s="18">
        <f>OFFSET(MCQ!D$20,ROW(D634)-ROW(D$20),0)</f>
        <v/>
      </c>
      <c r="E634" s="18">
        <f>OFFSET(MCQ!E$20,ROW(E634)-ROW(E$20),0)</f>
        <v/>
      </c>
      <c r="F634" s="18" t="n"/>
      <c r="G634" s="233">
        <f>OFFSET(MCQ!G$20,ROW(G634)-ROW(G$20),0)</f>
        <v/>
      </c>
      <c r="H634" s="583">
        <f>IF(G634="","",OFFSET(MCQ!H$20,ROW(H634)-ROW(H$20),0))</f>
        <v/>
      </c>
      <c r="I634" s="24">
        <f>IF(G634="","",IF(OR(G634="etapa",G634="sub-etapa"),"",OFFSET(MCQ!I$20,ROW(I634)-ROW(I$20),0)))</f>
        <v/>
      </c>
      <c r="J634" s="25">
        <f>IF(G634="","",OFFSET(MCQ!J$20,ROW(J634)-ROW(J$20),0))</f>
        <v/>
      </c>
      <c r="K634" s="24">
        <f>IF(G634="","",IF(OR(G634="etapa",G634="sub-etapa"),"",OFFSET(MCQ!K$20,ROW(K634)-ROW(K$20),0)))</f>
        <v/>
      </c>
      <c r="L634" s="26">
        <f>IF(G634="","",IF(OR(G634="etapa",G634="sub-etapa"),"",TRUNC(OFFSET(MCQ!L$20,ROW(L634)-ROW(L$20),0),2)))</f>
        <v/>
      </c>
      <c r="M634" s="584">
        <f>IF(I634="", "", IFERROR(VLOOKUP(VALUE(I634), _BaseAbril2026, 4, 0), IFERROR(VLOOKUP(TEXT(I634, "@"), _BaseAbril2026, 4, 0), "")))</f>
        <v/>
      </c>
      <c r="N634" s="585">
        <f>IFERROR(IF(S634="BDI1", TRUNC(M634*(1+$O$18), 2),IF(S634="BDI2", TRUNC(M634*(1+$N$18), 2), "")), "")</f>
        <v/>
      </c>
      <c r="O634" s="586">
        <f>_xlfn.IFS(G634="ETAPA", SUMIFS(ValorTotalComD, Nivel, A634), G634="SUB-ETAPA", SUMIFS(ValorTotalComD, SubNivel, C634), TRUE, T634)</f>
        <v/>
      </c>
      <c r="P634" s="584">
        <f>IF(I634="", "", IFERROR(VLOOKUP(VALUE(I634), _BaseAbril2026, 5, 0), IFERROR(VLOOKUP(TEXT(I634, "@"), _BaseAbril2026, 5, 0), "")))</f>
        <v/>
      </c>
      <c r="Q634" s="585">
        <f>IFERROR(IF(S634="BDI1", TRUNC(P634*(1+$R$18), 2),IF(S634="BDI2", TRUNC(P634*(1+$Q$18), 2), "")), "")</f>
        <v/>
      </c>
      <c r="R634" s="586">
        <f>_xlfn.IFS(G634="ETAPA", SUMIFS(ValorTotalSemD, Nivel, A634), G634="SUB-ETAPA", SUMIFS(ValorTotalSemD, SubNivel, C634), TRUE, U634)</f>
        <v/>
      </c>
      <c r="S634" s="587">
        <f>IF(G634="","",IF(OR(G634="etapa",G634="sub-etapa"),"",OFFSET(MCQ!M$20,ROW(M634)-ROW(M$20),0)))</f>
        <v/>
      </c>
      <c r="T634" s="588">
        <f>IFERROR(TRUNC(L634*N634,2),"")</f>
        <v/>
      </c>
      <c r="U634" s="589">
        <f>IFERROR(TRUNC(L634*Q634,2),"")</f>
        <v/>
      </c>
    </row>
    <row r="635">
      <c r="A635" s="18">
        <f>OFFSET(MCQ!A$20,ROW(A635)-ROW(A$20),0)</f>
        <v/>
      </c>
      <c r="B635" s="18">
        <f>OFFSET(MCQ!B$20,ROW(B635)-ROW(B$20),0)</f>
        <v/>
      </c>
      <c r="C635" s="18">
        <f>OFFSET(MCQ!C$20,ROW(C635)-ROW(C$20),0)</f>
        <v/>
      </c>
      <c r="D635" s="18">
        <f>OFFSET(MCQ!D$20,ROW(D635)-ROW(D$20),0)</f>
        <v/>
      </c>
      <c r="E635" s="18">
        <f>OFFSET(MCQ!E$20,ROW(E635)-ROW(E$20),0)</f>
        <v/>
      </c>
      <c r="F635" s="18" t="n"/>
      <c r="G635" s="233">
        <f>OFFSET(MCQ!G$20,ROW(G635)-ROW(G$20),0)</f>
        <v/>
      </c>
      <c r="H635" s="583">
        <f>IF(G635="","",OFFSET(MCQ!H$20,ROW(H635)-ROW(H$20),0))</f>
        <v/>
      </c>
      <c r="I635" s="24">
        <f>IF(G635="","",IF(OR(G635="etapa",G635="sub-etapa"),"",OFFSET(MCQ!I$20,ROW(I635)-ROW(I$20),0)))</f>
        <v/>
      </c>
      <c r="J635" s="25">
        <f>IF(G635="","",OFFSET(MCQ!J$20,ROW(J635)-ROW(J$20),0))</f>
        <v/>
      </c>
      <c r="K635" s="24">
        <f>IF(G635="","",IF(OR(G635="etapa",G635="sub-etapa"),"",OFFSET(MCQ!K$20,ROW(K635)-ROW(K$20),0)))</f>
        <v/>
      </c>
      <c r="L635" s="26">
        <f>IF(G635="","",IF(OR(G635="etapa",G635="sub-etapa"),"",TRUNC(OFFSET(MCQ!L$20,ROW(L635)-ROW(L$20),0),2)))</f>
        <v/>
      </c>
      <c r="M635" s="584">
        <f>IF(I635="", "", IFERROR(VLOOKUP(VALUE(I635), _BaseAbril2026, 4, 0), IFERROR(VLOOKUP(TEXT(I635, "@"), _BaseAbril2026, 4, 0), "")))</f>
        <v/>
      </c>
      <c r="N635" s="585">
        <f>IFERROR(IF(S635="BDI1", TRUNC(M635*(1+$O$18), 2),IF(S635="BDI2", TRUNC(M635*(1+$N$18), 2), "")), "")</f>
        <v/>
      </c>
      <c r="O635" s="586">
        <f>_xlfn.IFS(G635="ETAPA", SUMIFS(ValorTotalComD, Nivel, A635), G635="SUB-ETAPA", SUMIFS(ValorTotalComD, SubNivel, C635), TRUE, T635)</f>
        <v/>
      </c>
      <c r="P635" s="584">
        <f>IF(I635="", "", IFERROR(VLOOKUP(VALUE(I635), _BaseAbril2026, 5, 0), IFERROR(VLOOKUP(TEXT(I635, "@"), _BaseAbril2026, 5, 0), "")))</f>
        <v/>
      </c>
      <c r="Q635" s="585">
        <f>IFERROR(IF(S635="BDI1", TRUNC(P635*(1+$R$18), 2),IF(S635="BDI2", TRUNC(P635*(1+$Q$18), 2), "")), "")</f>
        <v/>
      </c>
      <c r="R635" s="586">
        <f>_xlfn.IFS(G635="ETAPA", SUMIFS(ValorTotalSemD, Nivel, A635), G635="SUB-ETAPA", SUMIFS(ValorTotalSemD, SubNivel, C635), TRUE, U635)</f>
        <v/>
      </c>
      <c r="S635" s="587">
        <f>IF(G635="","",IF(OR(G635="etapa",G635="sub-etapa"),"",OFFSET(MCQ!M$20,ROW(M635)-ROW(M$20),0)))</f>
        <v/>
      </c>
      <c r="T635" s="588">
        <f>IFERROR(TRUNC(L635*N635,2),"")</f>
        <v/>
      </c>
      <c r="U635" s="589">
        <f>IFERROR(TRUNC(L635*Q635,2),"")</f>
        <v/>
      </c>
    </row>
    <row r="636">
      <c r="A636" s="18">
        <f>OFFSET(MCQ!A$20,ROW(A636)-ROW(A$20),0)</f>
        <v/>
      </c>
      <c r="B636" s="18">
        <f>OFFSET(MCQ!B$20,ROW(B636)-ROW(B$20),0)</f>
        <v/>
      </c>
      <c r="C636" s="18">
        <f>OFFSET(MCQ!C$20,ROW(C636)-ROW(C$20),0)</f>
        <v/>
      </c>
      <c r="D636" s="18">
        <f>OFFSET(MCQ!D$20,ROW(D636)-ROW(D$20),0)</f>
        <v/>
      </c>
      <c r="E636" s="18">
        <f>OFFSET(MCQ!E$20,ROW(E636)-ROW(E$20),0)</f>
        <v/>
      </c>
      <c r="F636" s="18" t="n"/>
      <c r="G636" s="233">
        <f>OFFSET(MCQ!G$20,ROW(G636)-ROW(G$20),0)</f>
        <v/>
      </c>
      <c r="H636" s="583">
        <f>IF(G636="","",OFFSET(MCQ!H$20,ROW(H636)-ROW(H$20),0))</f>
        <v/>
      </c>
      <c r="I636" s="24">
        <f>IF(G636="","",IF(OR(G636="etapa",G636="sub-etapa"),"",OFFSET(MCQ!I$20,ROW(I636)-ROW(I$20),0)))</f>
        <v/>
      </c>
      <c r="J636" s="25">
        <f>IF(G636="","",OFFSET(MCQ!J$20,ROW(J636)-ROW(J$20),0))</f>
        <v/>
      </c>
      <c r="K636" s="24">
        <f>IF(G636="","",IF(OR(G636="etapa",G636="sub-etapa"),"",OFFSET(MCQ!K$20,ROW(K636)-ROW(K$20),0)))</f>
        <v/>
      </c>
      <c r="L636" s="26">
        <f>IF(G636="","",IF(OR(G636="etapa",G636="sub-etapa"),"",TRUNC(OFFSET(MCQ!L$20,ROW(L636)-ROW(L$20),0),2)))</f>
        <v/>
      </c>
      <c r="M636" s="584">
        <f>IF(I636="", "", IFERROR(VLOOKUP(VALUE(I636), _BaseAbril2026, 4, 0), IFERROR(VLOOKUP(TEXT(I636, "@"), _BaseAbril2026, 4, 0), "")))</f>
        <v/>
      </c>
      <c r="N636" s="585">
        <f>IFERROR(IF(S636="BDI1", TRUNC(M636*(1+$O$18), 2),IF(S636="BDI2", TRUNC(M636*(1+$N$18), 2), "")), "")</f>
        <v/>
      </c>
      <c r="O636" s="586">
        <f>_xlfn.IFS(G636="ETAPA", SUMIFS(ValorTotalComD, Nivel, A636), G636="SUB-ETAPA", SUMIFS(ValorTotalComD, SubNivel, C636), TRUE, T636)</f>
        <v/>
      </c>
      <c r="P636" s="584">
        <f>IF(I636="", "", IFERROR(VLOOKUP(VALUE(I636), _BaseAbril2026, 5, 0), IFERROR(VLOOKUP(TEXT(I636, "@"), _BaseAbril2026, 5, 0), "")))</f>
        <v/>
      </c>
      <c r="Q636" s="585">
        <f>IFERROR(IF(S636="BDI1", TRUNC(P636*(1+$R$18), 2),IF(S636="BDI2", TRUNC(P636*(1+$Q$18), 2), "")), "")</f>
        <v/>
      </c>
      <c r="R636" s="586">
        <f>_xlfn.IFS(G636="ETAPA", SUMIFS(ValorTotalSemD, Nivel, A636), G636="SUB-ETAPA", SUMIFS(ValorTotalSemD, SubNivel, C636), TRUE, U636)</f>
        <v/>
      </c>
      <c r="S636" s="587">
        <f>IF(G636="","",IF(OR(G636="etapa",G636="sub-etapa"),"",OFFSET(MCQ!M$20,ROW(M636)-ROW(M$20),0)))</f>
        <v/>
      </c>
      <c r="T636" s="588">
        <f>IFERROR(TRUNC(L636*N636,2),"")</f>
        <v/>
      </c>
      <c r="U636" s="589">
        <f>IFERROR(TRUNC(L636*Q636,2),"")</f>
        <v/>
      </c>
    </row>
    <row r="637">
      <c r="A637" s="18">
        <f>OFFSET(MCQ!A$20,ROW(A637)-ROW(A$20),0)</f>
        <v/>
      </c>
      <c r="B637" s="18">
        <f>OFFSET(MCQ!B$20,ROW(B637)-ROW(B$20),0)</f>
        <v/>
      </c>
      <c r="C637" s="18">
        <f>OFFSET(MCQ!C$20,ROW(C637)-ROW(C$20),0)</f>
        <v/>
      </c>
      <c r="D637" s="18">
        <f>OFFSET(MCQ!D$20,ROW(D637)-ROW(D$20),0)</f>
        <v/>
      </c>
      <c r="E637" s="18">
        <f>OFFSET(MCQ!E$20,ROW(E637)-ROW(E$20),0)</f>
        <v/>
      </c>
      <c r="F637" s="18" t="n"/>
      <c r="G637" s="233">
        <f>OFFSET(MCQ!G$20,ROW(G637)-ROW(G$20),0)</f>
        <v/>
      </c>
      <c r="H637" s="583">
        <f>IF(G637="","",OFFSET(MCQ!H$20,ROW(H637)-ROW(H$20),0))</f>
        <v/>
      </c>
      <c r="I637" s="24">
        <f>IF(G637="","",IF(OR(G637="etapa",G637="sub-etapa"),"",OFFSET(MCQ!I$20,ROW(I637)-ROW(I$20),0)))</f>
        <v/>
      </c>
      <c r="J637" s="25">
        <f>IF(G637="","",OFFSET(MCQ!J$20,ROW(J637)-ROW(J$20),0))</f>
        <v/>
      </c>
      <c r="K637" s="24">
        <f>IF(G637="","",IF(OR(G637="etapa",G637="sub-etapa"),"",OFFSET(MCQ!K$20,ROW(K637)-ROW(K$20),0)))</f>
        <v/>
      </c>
      <c r="L637" s="26">
        <f>IF(G637="","",IF(OR(G637="etapa",G637="sub-etapa"),"",TRUNC(OFFSET(MCQ!L$20,ROW(L637)-ROW(L$20),0),2)))</f>
        <v/>
      </c>
      <c r="M637" s="584">
        <f>IF(I637="", "", IFERROR(VLOOKUP(VALUE(I637), _BaseAbril2026, 4, 0), IFERROR(VLOOKUP(TEXT(I637, "@"), _BaseAbril2026, 4, 0), "")))</f>
        <v/>
      </c>
      <c r="N637" s="585">
        <f>IFERROR(IF(S637="BDI1", TRUNC(M637*(1+$O$18), 2),IF(S637="BDI2", TRUNC(M637*(1+$N$18), 2), "")), "")</f>
        <v/>
      </c>
      <c r="O637" s="586">
        <f>_xlfn.IFS(G637="ETAPA", SUMIFS(ValorTotalComD, Nivel, A637), G637="SUB-ETAPA", SUMIFS(ValorTotalComD, SubNivel, C637), TRUE, T637)</f>
        <v/>
      </c>
      <c r="P637" s="584">
        <f>IF(I637="", "", IFERROR(VLOOKUP(VALUE(I637), _BaseAbril2026, 5, 0), IFERROR(VLOOKUP(TEXT(I637, "@"), _BaseAbril2026, 5, 0), "")))</f>
        <v/>
      </c>
      <c r="Q637" s="585">
        <f>IFERROR(IF(S637="BDI1", TRUNC(P637*(1+$R$18), 2),IF(S637="BDI2", TRUNC(P637*(1+$Q$18), 2), "")), "")</f>
        <v/>
      </c>
      <c r="R637" s="586">
        <f>_xlfn.IFS(G637="ETAPA", SUMIFS(ValorTotalSemD, Nivel, A637), G637="SUB-ETAPA", SUMIFS(ValorTotalSemD, SubNivel, C637), TRUE, U637)</f>
        <v/>
      </c>
      <c r="S637" s="587">
        <f>IF(G637="","",IF(OR(G637="etapa",G637="sub-etapa"),"",OFFSET(MCQ!M$20,ROW(M637)-ROW(M$20),0)))</f>
        <v/>
      </c>
      <c r="T637" s="588">
        <f>IFERROR(TRUNC(L637*N637,2),"")</f>
        <v/>
      </c>
      <c r="U637" s="589">
        <f>IFERROR(TRUNC(L637*Q637,2),"")</f>
        <v/>
      </c>
    </row>
    <row r="638">
      <c r="A638" s="18">
        <f>OFFSET(MCQ!A$20,ROW(A638)-ROW(A$20),0)</f>
        <v/>
      </c>
      <c r="B638" s="18">
        <f>OFFSET(MCQ!B$20,ROW(B638)-ROW(B$20),0)</f>
        <v/>
      </c>
      <c r="C638" s="18">
        <f>OFFSET(MCQ!C$20,ROW(C638)-ROW(C$20),0)</f>
        <v/>
      </c>
      <c r="D638" s="18">
        <f>OFFSET(MCQ!D$20,ROW(D638)-ROW(D$20),0)</f>
        <v/>
      </c>
      <c r="E638" s="18">
        <f>OFFSET(MCQ!E$20,ROW(E638)-ROW(E$20),0)</f>
        <v/>
      </c>
      <c r="F638" s="18" t="n"/>
      <c r="G638" s="233">
        <f>OFFSET(MCQ!G$20,ROW(G638)-ROW(G$20),0)</f>
        <v/>
      </c>
      <c r="H638" s="583">
        <f>IF(G638="","",OFFSET(MCQ!H$20,ROW(H638)-ROW(H$20),0))</f>
        <v/>
      </c>
      <c r="I638" s="24">
        <f>IF(G638="","",IF(OR(G638="etapa",G638="sub-etapa"),"",OFFSET(MCQ!I$20,ROW(I638)-ROW(I$20),0)))</f>
        <v/>
      </c>
      <c r="J638" s="25">
        <f>IF(G638="","",OFFSET(MCQ!J$20,ROW(J638)-ROW(J$20),0))</f>
        <v/>
      </c>
      <c r="K638" s="24">
        <f>IF(G638="","",IF(OR(G638="etapa",G638="sub-etapa"),"",OFFSET(MCQ!K$20,ROW(K638)-ROW(K$20),0)))</f>
        <v/>
      </c>
      <c r="L638" s="26">
        <f>IF(G638="","",IF(OR(G638="etapa",G638="sub-etapa"),"",TRUNC(OFFSET(MCQ!L$20,ROW(L638)-ROW(L$20),0),2)))</f>
        <v/>
      </c>
      <c r="M638" s="584">
        <f>IF(I638="", "", IFERROR(VLOOKUP(VALUE(I638), _BaseAbril2026, 4, 0), IFERROR(VLOOKUP(TEXT(I638, "@"), _BaseAbril2026, 4, 0), "")))</f>
        <v/>
      </c>
      <c r="N638" s="585">
        <f>IFERROR(IF(S638="BDI1", TRUNC(M638*(1+$O$18), 2),IF(S638="BDI2", TRUNC(M638*(1+$N$18), 2), "")), "")</f>
        <v/>
      </c>
      <c r="O638" s="586">
        <f>_xlfn.IFS(G638="ETAPA", SUMIFS(ValorTotalComD, Nivel, A638), G638="SUB-ETAPA", SUMIFS(ValorTotalComD, SubNivel, C638), TRUE, T638)</f>
        <v/>
      </c>
      <c r="P638" s="584">
        <f>IF(I638="", "", IFERROR(VLOOKUP(VALUE(I638), _BaseAbril2026, 5, 0), IFERROR(VLOOKUP(TEXT(I638, "@"), _BaseAbril2026, 5, 0), "")))</f>
        <v/>
      </c>
      <c r="Q638" s="585">
        <f>IFERROR(IF(S638="BDI1", TRUNC(P638*(1+$R$18), 2),IF(S638="BDI2", TRUNC(P638*(1+$Q$18), 2), "")), "")</f>
        <v/>
      </c>
      <c r="R638" s="586">
        <f>_xlfn.IFS(G638="ETAPA", SUMIFS(ValorTotalSemD, Nivel, A638), G638="SUB-ETAPA", SUMIFS(ValorTotalSemD, SubNivel, C638), TRUE, U638)</f>
        <v/>
      </c>
      <c r="S638" s="587">
        <f>IF(G638="","",IF(OR(G638="etapa",G638="sub-etapa"),"",OFFSET(MCQ!M$20,ROW(M638)-ROW(M$20),0)))</f>
        <v/>
      </c>
      <c r="T638" s="588">
        <f>IFERROR(TRUNC(L638*N638,2),"")</f>
        <v/>
      </c>
      <c r="U638" s="589">
        <f>IFERROR(TRUNC(L638*Q638,2),"")</f>
        <v/>
      </c>
    </row>
    <row r="639">
      <c r="A639" s="18">
        <f>OFFSET(MCQ!A$20,ROW(A639)-ROW(A$20),0)</f>
        <v/>
      </c>
      <c r="B639" s="18">
        <f>OFFSET(MCQ!B$20,ROW(B639)-ROW(B$20),0)</f>
        <v/>
      </c>
      <c r="C639" s="18">
        <f>OFFSET(MCQ!C$20,ROW(C639)-ROW(C$20),0)</f>
        <v/>
      </c>
      <c r="D639" s="18">
        <f>OFFSET(MCQ!D$20,ROW(D639)-ROW(D$20),0)</f>
        <v/>
      </c>
      <c r="E639" s="18">
        <f>OFFSET(MCQ!E$20,ROW(E639)-ROW(E$20),0)</f>
        <v/>
      </c>
      <c r="F639" s="18" t="n"/>
      <c r="G639" s="233">
        <f>OFFSET(MCQ!G$20,ROW(G639)-ROW(G$20),0)</f>
        <v/>
      </c>
      <c r="H639" s="583">
        <f>IF(G639="","",OFFSET(MCQ!H$20,ROW(H639)-ROW(H$20),0))</f>
        <v/>
      </c>
      <c r="I639" s="24">
        <f>IF(G639="","",IF(OR(G639="etapa",G639="sub-etapa"),"",OFFSET(MCQ!I$20,ROW(I639)-ROW(I$20),0)))</f>
        <v/>
      </c>
      <c r="J639" s="25">
        <f>IF(G639="","",OFFSET(MCQ!J$20,ROW(J639)-ROW(J$20),0))</f>
        <v/>
      </c>
      <c r="K639" s="24">
        <f>IF(G639="","",IF(OR(G639="etapa",G639="sub-etapa"),"",OFFSET(MCQ!K$20,ROW(K639)-ROW(K$20),0)))</f>
        <v/>
      </c>
      <c r="L639" s="26">
        <f>IF(G639="","",IF(OR(G639="etapa",G639="sub-etapa"),"",TRUNC(OFFSET(MCQ!L$20,ROW(L639)-ROW(L$20),0),2)))</f>
        <v/>
      </c>
      <c r="M639" s="584">
        <f>IF(I639="", "", IFERROR(VLOOKUP(VALUE(I639), _BaseAbril2026, 4, 0), IFERROR(VLOOKUP(TEXT(I639, "@"), _BaseAbril2026, 4, 0), "")))</f>
        <v/>
      </c>
      <c r="N639" s="585">
        <f>IFERROR(IF(S639="BDI1", TRUNC(M639*(1+$O$18), 2),IF(S639="BDI2", TRUNC(M639*(1+$N$18), 2), "")), "")</f>
        <v/>
      </c>
      <c r="O639" s="586">
        <f>_xlfn.IFS(G639="ETAPA", SUMIFS(ValorTotalComD, Nivel, A639), G639="SUB-ETAPA", SUMIFS(ValorTotalComD, SubNivel, C639), TRUE, T639)</f>
        <v/>
      </c>
      <c r="P639" s="584">
        <f>IF(I639="", "", IFERROR(VLOOKUP(VALUE(I639), _BaseAbril2026, 5, 0), IFERROR(VLOOKUP(TEXT(I639, "@"), _BaseAbril2026, 5, 0), "")))</f>
        <v/>
      </c>
      <c r="Q639" s="585">
        <f>IFERROR(IF(S639="BDI1", TRUNC(P639*(1+$R$18), 2),IF(S639="BDI2", TRUNC(P639*(1+$Q$18), 2), "")), "")</f>
        <v/>
      </c>
      <c r="R639" s="586">
        <f>_xlfn.IFS(G639="ETAPA", SUMIFS(ValorTotalSemD, Nivel, A639), G639="SUB-ETAPA", SUMIFS(ValorTotalSemD, SubNivel, C639), TRUE, U639)</f>
        <v/>
      </c>
      <c r="S639" s="587">
        <f>IF(G639="","",IF(OR(G639="etapa",G639="sub-etapa"),"",OFFSET(MCQ!M$20,ROW(M639)-ROW(M$20),0)))</f>
        <v/>
      </c>
      <c r="T639" s="588">
        <f>IFERROR(TRUNC(L639*N639,2),"")</f>
        <v/>
      </c>
      <c r="U639" s="589">
        <f>IFERROR(TRUNC(L639*Q639,2),"")</f>
        <v/>
      </c>
    </row>
    <row r="640">
      <c r="A640" s="18">
        <f>OFFSET(MCQ!A$20,ROW(A640)-ROW(A$20),0)</f>
        <v/>
      </c>
      <c r="B640" s="18">
        <f>OFFSET(MCQ!B$20,ROW(B640)-ROW(B$20),0)</f>
        <v/>
      </c>
      <c r="C640" s="18">
        <f>OFFSET(MCQ!C$20,ROW(C640)-ROW(C$20),0)</f>
        <v/>
      </c>
      <c r="D640" s="18">
        <f>OFFSET(MCQ!D$20,ROW(D640)-ROW(D$20),0)</f>
        <v/>
      </c>
      <c r="E640" s="18">
        <f>OFFSET(MCQ!E$20,ROW(E640)-ROW(E$20),0)</f>
        <v/>
      </c>
      <c r="F640" s="18" t="n"/>
      <c r="G640" s="233">
        <f>OFFSET(MCQ!G$20,ROW(G640)-ROW(G$20),0)</f>
        <v/>
      </c>
      <c r="H640" s="583">
        <f>IF(G640="","",OFFSET(MCQ!H$20,ROW(H640)-ROW(H$20),0))</f>
        <v/>
      </c>
      <c r="I640" s="24">
        <f>IF(G640="","",IF(OR(G640="etapa",G640="sub-etapa"),"",OFFSET(MCQ!I$20,ROW(I640)-ROW(I$20),0)))</f>
        <v/>
      </c>
      <c r="J640" s="25">
        <f>IF(G640="","",OFFSET(MCQ!J$20,ROW(J640)-ROW(J$20),0))</f>
        <v/>
      </c>
      <c r="K640" s="24">
        <f>IF(G640="","",IF(OR(G640="etapa",G640="sub-etapa"),"",OFFSET(MCQ!K$20,ROW(K640)-ROW(K$20),0)))</f>
        <v/>
      </c>
      <c r="L640" s="26">
        <f>IF(G640="","",IF(OR(G640="etapa",G640="sub-etapa"),"",TRUNC(OFFSET(MCQ!L$20,ROW(L640)-ROW(L$20),0),2)))</f>
        <v/>
      </c>
      <c r="M640" s="584">
        <f>IF(I640="", "", IFERROR(VLOOKUP(VALUE(I640), _BaseAbril2026, 4, 0), IFERROR(VLOOKUP(TEXT(I640, "@"), _BaseAbril2026, 4, 0), "")))</f>
        <v/>
      </c>
      <c r="N640" s="585">
        <f>IFERROR(IF(S640="BDI1", TRUNC(M640*(1+$O$18), 2),IF(S640="BDI2", TRUNC(M640*(1+$N$18), 2), "")), "")</f>
        <v/>
      </c>
      <c r="O640" s="586">
        <f>_xlfn.IFS(G640="ETAPA", SUMIFS(ValorTotalComD, Nivel, A640), G640="SUB-ETAPA", SUMIFS(ValorTotalComD, SubNivel, C640), TRUE, T640)</f>
        <v/>
      </c>
      <c r="P640" s="584">
        <f>IF(I640="", "", IFERROR(VLOOKUP(VALUE(I640), _BaseAbril2026, 5, 0), IFERROR(VLOOKUP(TEXT(I640, "@"), _BaseAbril2026, 5, 0), "")))</f>
        <v/>
      </c>
      <c r="Q640" s="585">
        <f>IFERROR(IF(S640="BDI1", TRUNC(P640*(1+$R$18), 2),IF(S640="BDI2", TRUNC(P640*(1+$Q$18), 2), "")), "")</f>
        <v/>
      </c>
      <c r="R640" s="586">
        <f>_xlfn.IFS(G640="ETAPA", SUMIFS(ValorTotalSemD, Nivel, A640), G640="SUB-ETAPA", SUMIFS(ValorTotalSemD, SubNivel, C640), TRUE, U640)</f>
        <v/>
      </c>
      <c r="S640" s="587">
        <f>IF(G640="","",IF(OR(G640="etapa",G640="sub-etapa"),"",OFFSET(MCQ!M$20,ROW(M640)-ROW(M$20),0)))</f>
        <v/>
      </c>
      <c r="T640" s="588">
        <f>IFERROR(TRUNC(L640*N640,2),"")</f>
        <v/>
      </c>
      <c r="U640" s="589">
        <f>IFERROR(TRUNC(L640*Q640,2),"")</f>
        <v/>
      </c>
    </row>
    <row r="641">
      <c r="A641" s="18">
        <f>OFFSET(MCQ!A$20,ROW(A641)-ROW(A$20),0)</f>
        <v/>
      </c>
      <c r="B641" s="18">
        <f>OFFSET(MCQ!B$20,ROW(B641)-ROW(B$20),0)</f>
        <v/>
      </c>
      <c r="C641" s="18">
        <f>OFFSET(MCQ!C$20,ROW(C641)-ROW(C$20),0)</f>
        <v/>
      </c>
      <c r="D641" s="18">
        <f>OFFSET(MCQ!D$20,ROW(D641)-ROW(D$20),0)</f>
        <v/>
      </c>
      <c r="E641" s="18">
        <f>OFFSET(MCQ!E$20,ROW(E641)-ROW(E$20),0)</f>
        <v/>
      </c>
      <c r="F641" s="18" t="n"/>
      <c r="G641" s="233">
        <f>OFFSET(MCQ!G$20,ROW(G641)-ROW(G$20),0)</f>
        <v/>
      </c>
      <c r="H641" s="583">
        <f>IF(G641="","",OFFSET(MCQ!H$20,ROW(H641)-ROW(H$20),0))</f>
        <v/>
      </c>
      <c r="I641" s="24">
        <f>IF(G641="","",IF(OR(G641="etapa",G641="sub-etapa"),"",OFFSET(MCQ!I$20,ROW(I641)-ROW(I$20),0)))</f>
        <v/>
      </c>
      <c r="J641" s="25">
        <f>IF(G641="","",OFFSET(MCQ!J$20,ROW(J641)-ROW(J$20),0))</f>
        <v/>
      </c>
      <c r="K641" s="24">
        <f>IF(G641="","",IF(OR(G641="etapa",G641="sub-etapa"),"",OFFSET(MCQ!K$20,ROW(K641)-ROW(K$20),0)))</f>
        <v/>
      </c>
      <c r="L641" s="26">
        <f>IF(G641="","",IF(OR(G641="etapa",G641="sub-etapa"),"",TRUNC(OFFSET(MCQ!L$20,ROW(L641)-ROW(L$20),0),2)))</f>
        <v/>
      </c>
      <c r="M641" s="584">
        <f>IF(I641="", "", IFERROR(VLOOKUP(VALUE(I641), _BaseAbril2026, 4, 0), IFERROR(VLOOKUP(TEXT(I641, "@"), _BaseAbril2026, 4, 0), "")))</f>
        <v/>
      </c>
      <c r="N641" s="585">
        <f>IFERROR(IF(S641="BDI1", TRUNC(M641*(1+$O$18), 2),IF(S641="BDI2", TRUNC(M641*(1+$N$18), 2), "")), "")</f>
        <v/>
      </c>
      <c r="O641" s="586">
        <f>_xlfn.IFS(G641="ETAPA", SUMIFS(ValorTotalComD, Nivel, A641), G641="SUB-ETAPA", SUMIFS(ValorTotalComD, SubNivel, C641), TRUE, T641)</f>
        <v/>
      </c>
      <c r="P641" s="584">
        <f>IF(I641="", "", IFERROR(VLOOKUP(VALUE(I641), _BaseAbril2026, 5, 0), IFERROR(VLOOKUP(TEXT(I641, "@"), _BaseAbril2026, 5, 0), "")))</f>
        <v/>
      </c>
      <c r="Q641" s="585">
        <f>IFERROR(IF(S641="BDI1", TRUNC(P641*(1+$R$18), 2),IF(S641="BDI2", TRUNC(P641*(1+$Q$18), 2), "")), "")</f>
        <v/>
      </c>
      <c r="R641" s="586">
        <f>_xlfn.IFS(G641="ETAPA", SUMIFS(ValorTotalSemD, Nivel, A641), G641="SUB-ETAPA", SUMIFS(ValorTotalSemD, SubNivel, C641), TRUE, U641)</f>
        <v/>
      </c>
      <c r="S641" s="587">
        <f>IF(G641="","",IF(OR(G641="etapa",G641="sub-etapa"),"",OFFSET(MCQ!M$20,ROW(M641)-ROW(M$20),0)))</f>
        <v/>
      </c>
      <c r="T641" s="588">
        <f>IFERROR(TRUNC(L641*N641,2),"")</f>
        <v/>
      </c>
      <c r="U641" s="589">
        <f>IFERROR(TRUNC(L641*Q641,2),"")</f>
        <v/>
      </c>
    </row>
    <row r="642">
      <c r="A642" s="18">
        <f>OFFSET(MCQ!A$20,ROW(A642)-ROW(A$20),0)</f>
        <v/>
      </c>
      <c r="B642" s="18">
        <f>OFFSET(MCQ!B$20,ROW(B642)-ROW(B$20),0)</f>
        <v/>
      </c>
      <c r="C642" s="18">
        <f>OFFSET(MCQ!C$20,ROW(C642)-ROW(C$20),0)</f>
        <v/>
      </c>
      <c r="D642" s="18">
        <f>OFFSET(MCQ!D$20,ROW(D642)-ROW(D$20),0)</f>
        <v/>
      </c>
      <c r="E642" s="18">
        <f>OFFSET(MCQ!E$20,ROW(E642)-ROW(E$20),0)</f>
        <v/>
      </c>
      <c r="F642" s="18" t="n"/>
      <c r="G642" s="233">
        <f>OFFSET(MCQ!G$20,ROW(G642)-ROW(G$20),0)</f>
        <v/>
      </c>
      <c r="H642" s="583">
        <f>IF(G642="","",OFFSET(MCQ!H$20,ROW(H642)-ROW(H$20),0))</f>
        <v/>
      </c>
      <c r="I642" s="24">
        <f>IF(G642="","",IF(OR(G642="etapa",G642="sub-etapa"),"",OFFSET(MCQ!I$20,ROW(I642)-ROW(I$20),0)))</f>
        <v/>
      </c>
      <c r="J642" s="25">
        <f>IF(G642="","",OFFSET(MCQ!J$20,ROW(J642)-ROW(J$20),0))</f>
        <v/>
      </c>
      <c r="K642" s="24">
        <f>IF(G642="","",IF(OR(G642="etapa",G642="sub-etapa"),"",OFFSET(MCQ!K$20,ROW(K642)-ROW(K$20),0)))</f>
        <v/>
      </c>
      <c r="L642" s="26">
        <f>IF(G642="","",IF(OR(G642="etapa",G642="sub-etapa"),"",TRUNC(OFFSET(MCQ!L$20,ROW(L642)-ROW(L$20),0),2)))</f>
        <v/>
      </c>
      <c r="M642" s="584">
        <f>IF(I642="", "", IFERROR(VLOOKUP(VALUE(I642), _BaseAbril2026, 4, 0), IFERROR(VLOOKUP(TEXT(I642, "@"), _BaseAbril2026, 4, 0), "")))</f>
        <v/>
      </c>
      <c r="N642" s="585">
        <f>IFERROR(IF(S642="BDI1", TRUNC(M642*(1+$O$18), 2),IF(S642="BDI2", TRUNC(M642*(1+$N$18), 2), "")), "")</f>
        <v/>
      </c>
      <c r="O642" s="586">
        <f>_xlfn.IFS(G642="ETAPA", SUMIFS(ValorTotalComD, Nivel, A642), G642="SUB-ETAPA", SUMIFS(ValorTotalComD, SubNivel, C642), TRUE, T642)</f>
        <v/>
      </c>
      <c r="P642" s="584">
        <f>IF(I642="", "", IFERROR(VLOOKUP(VALUE(I642), _BaseAbril2026, 5, 0), IFERROR(VLOOKUP(TEXT(I642, "@"), _BaseAbril2026, 5, 0), "")))</f>
        <v/>
      </c>
      <c r="Q642" s="585">
        <f>IFERROR(IF(S642="BDI1", TRUNC(P642*(1+$R$18), 2),IF(S642="BDI2", TRUNC(P642*(1+$Q$18), 2), "")), "")</f>
        <v/>
      </c>
      <c r="R642" s="586">
        <f>_xlfn.IFS(G642="ETAPA", SUMIFS(ValorTotalSemD, Nivel, A642), G642="SUB-ETAPA", SUMIFS(ValorTotalSemD, SubNivel, C642), TRUE, U642)</f>
        <v/>
      </c>
      <c r="S642" s="587">
        <f>IF(G642="","",IF(OR(G642="etapa",G642="sub-etapa"),"",OFFSET(MCQ!M$20,ROW(M642)-ROW(M$20),0)))</f>
        <v/>
      </c>
      <c r="T642" s="588">
        <f>IFERROR(TRUNC(L642*N642,2),"")</f>
        <v/>
      </c>
      <c r="U642" s="589">
        <f>IFERROR(TRUNC(L642*Q642,2),"")</f>
        <v/>
      </c>
    </row>
    <row r="643">
      <c r="A643" s="18">
        <f>OFFSET(MCQ!A$20,ROW(A643)-ROW(A$20),0)</f>
        <v/>
      </c>
      <c r="B643" s="18">
        <f>OFFSET(MCQ!B$20,ROW(B643)-ROW(B$20),0)</f>
        <v/>
      </c>
      <c r="C643" s="18">
        <f>OFFSET(MCQ!C$20,ROW(C643)-ROW(C$20),0)</f>
        <v/>
      </c>
      <c r="D643" s="18">
        <f>OFFSET(MCQ!D$20,ROW(D643)-ROW(D$20),0)</f>
        <v/>
      </c>
      <c r="E643" s="18">
        <f>OFFSET(MCQ!E$20,ROW(E643)-ROW(E$20),0)</f>
        <v/>
      </c>
      <c r="F643" s="18" t="n"/>
      <c r="G643" s="233">
        <f>OFFSET(MCQ!G$20,ROW(G643)-ROW(G$20),0)</f>
        <v/>
      </c>
      <c r="H643" s="583">
        <f>IF(G643="","",OFFSET(MCQ!H$20,ROW(H643)-ROW(H$20),0))</f>
        <v/>
      </c>
      <c r="I643" s="24">
        <f>IF(G643="","",IF(OR(G643="etapa",G643="sub-etapa"),"",OFFSET(MCQ!I$20,ROW(I643)-ROW(I$20),0)))</f>
        <v/>
      </c>
      <c r="J643" s="25">
        <f>IF(G643="","",OFFSET(MCQ!J$20,ROW(J643)-ROW(J$20),0))</f>
        <v/>
      </c>
      <c r="K643" s="24">
        <f>IF(G643="","",IF(OR(G643="etapa",G643="sub-etapa"),"",OFFSET(MCQ!K$20,ROW(K643)-ROW(K$20),0)))</f>
        <v/>
      </c>
      <c r="L643" s="26">
        <f>IF(G643="","",IF(OR(G643="etapa",G643="sub-etapa"),"",TRUNC(OFFSET(MCQ!L$20,ROW(L643)-ROW(L$20),0),2)))</f>
        <v/>
      </c>
      <c r="M643" s="584">
        <f>IF(I643="", "", IFERROR(VLOOKUP(VALUE(I643), _BaseAbril2026, 4, 0), IFERROR(VLOOKUP(TEXT(I643, "@"), _BaseAbril2026, 4, 0), "")))</f>
        <v/>
      </c>
      <c r="N643" s="585">
        <f>IFERROR(IF(S643="BDI1", TRUNC(M643*(1+$O$18), 2),IF(S643="BDI2", TRUNC(M643*(1+$N$18), 2), "")), "")</f>
        <v/>
      </c>
      <c r="O643" s="586">
        <f>_xlfn.IFS(G643="ETAPA", SUMIFS(ValorTotalComD, Nivel, A643), G643="SUB-ETAPA", SUMIFS(ValorTotalComD, SubNivel, C643), TRUE, T643)</f>
        <v/>
      </c>
      <c r="P643" s="584">
        <f>IF(I643="", "", IFERROR(VLOOKUP(VALUE(I643), _BaseAbril2026, 5, 0), IFERROR(VLOOKUP(TEXT(I643, "@"), _BaseAbril2026, 5, 0), "")))</f>
        <v/>
      </c>
      <c r="Q643" s="585">
        <f>IFERROR(IF(S643="BDI1", TRUNC(P643*(1+$R$18), 2),IF(S643="BDI2", TRUNC(P643*(1+$Q$18), 2), "")), "")</f>
        <v/>
      </c>
      <c r="R643" s="586">
        <f>_xlfn.IFS(G643="ETAPA", SUMIFS(ValorTotalSemD, Nivel, A643), G643="SUB-ETAPA", SUMIFS(ValorTotalSemD, SubNivel, C643), TRUE, U643)</f>
        <v/>
      </c>
      <c r="S643" s="587">
        <f>IF(G643="","",IF(OR(G643="etapa",G643="sub-etapa"),"",OFFSET(MCQ!M$20,ROW(M643)-ROW(M$20),0)))</f>
        <v/>
      </c>
      <c r="T643" s="588">
        <f>IFERROR(TRUNC(L643*N643,2),"")</f>
        <v/>
      </c>
      <c r="U643" s="589">
        <f>IFERROR(TRUNC(L643*Q643,2),"")</f>
        <v/>
      </c>
    </row>
    <row r="644">
      <c r="A644" s="18">
        <f>OFFSET(MCQ!A$20,ROW(A644)-ROW(A$20),0)</f>
        <v/>
      </c>
      <c r="B644" s="18">
        <f>OFFSET(MCQ!B$20,ROW(B644)-ROW(B$20),0)</f>
        <v/>
      </c>
      <c r="C644" s="18">
        <f>OFFSET(MCQ!C$20,ROW(C644)-ROW(C$20),0)</f>
        <v/>
      </c>
      <c r="D644" s="18">
        <f>OFFSET(MCQ!D$20,ROW(D644)-ROW(D$20),0)</f>
        <v/>
      </c>
      <c r="E644" s="18">
        <f>OFFSET(MCQ!E$20,ROW(E644)-ROW(E$20),0)</f>
        <v/>
      </c>
      <c r="F644" s="18" t="n"/>
      <c r="G644" s="233">
        <f>OFFSET(MCQ!G$20,ROW(G644)-ROW(G$20),0)</f>
        <v/>
      </c>
      <c r="H644" s="583">
        <f>IF(G644="","",OFFSET(MCQ!H$20,ROW(H644)-ROW(H$20),0))</f>
        <v/>
      </c>
      <c r="I644" s="24">
        <f>IF(G644="","",IF(OR(G644="etapa",G644="sub-etapa"),"",OFFSET(MCQ!I$20,ROW(I644)-ROW(I$20),0)))</f>
        <v/>
      </c>
      <c r="J644" s="25">
        <f>IF(G644="","",OFFSET(MCQ!J$20,ROW(J644)-ROW(J$20),0))</f>
        <v/>
      </c>
      <c r="K644" s="24">
        <f>IF(G644="","",IF(OR(G644="etapa",G644="sub-etapa"),"",OFFSET(MCQ!K$20,ROW(K644)-ROW(K$20),0)))</f>
        <v/>
      </c>
      <c r="L644" s="26">
        <f>IF(G644="","",IF(OR(G644="etapa",G644="sub-etapa"),"",TRUNC(OFFSET(MCQ!L$20,ROW(L644)-ROW(L$20),0),2)))</f>
        <v/>
      </c>
      <c r="M644" s="584">
        <f>IF(I644="", "", IFERROR(VLOOKUP(VALUE(I644), _BaseAbril2026, 4, 0), IFERROR(VLOOKUP(TEXT(I644, "@"), _BaseAbril2026, 4, 0), "")))</f>
        <v/>
      </c>
      <c r="N644" s="585">
        <f>IFERROR(IF(S644="BDI1", TRUNC(M644*(1+$O$18), 2),IF(S644="BDI2", TRUNC(M644*(1+$N$18), 2), "")), "")</f>
        <v/>
      </c>
      <c r="O644" s="586">
        <f>_xlfn.IFS(G644="ETAPA", SUMIFS(ValorTotalComD, Nivel, A644), G644="SUB-ETAPA", SUMIFS(ValorTotalComD, SubNivel, C644), TRUE, T644)</f>
        <v/>
      </c>
      <c r="P644" s="584">
        <f>IF(I644="", "", IFERROR(VLOOKUP(VALUE(I644), _BaseAbril2026, 5, 0), IFERROR(VLOOKUP(TEXT(I644, "@"), _BaseAbril2026, 5, 0), "")))</f>
        <v/>
      </c>
      <c r="Q644" s="585">
        <f>IFERROR(IF(S644="BDI1", TRUNC(P644*(1+$R$18), 2),IF(S644="BDI2", TRUNC(P644*(1+$Q$18), 2), "")), "")</f>
        <v/>
      </c>
      <c r="R644" s="586">
        <f>_xlfn.IFS(G644="ETAPA", SUMIFS(ValorTotalSemD, Nivel, A644), G644="SUB-ETAPA", SUMIFS(ValorTotalSemD, SubNivel, C644), TRUE, U644)</f>
        <v/>
      </c>
      <c r="S644" s="587">
        <f>IF(G644="","",IF(OR(G644="etapa",G644="sub-etapa"),"",OFFSET(MCQ!M$20,ROW(M644)-ROW(M$20),0)))</f>
        <v/>
      </c>
      <c r="T644" s="588">
        <f>IFERROR(TRUNC(L644*N644,2),"")</f>
        <v/>
      </c>
      <c r="U644" s="589">
        <f>IFERROR(TRUNC(L644*Q644,2),"")</f>
        <v/>
      </c>
    </row>
    <row r="645">
      <c r="A645" s="18">
        <f>OFFSET(MCQ!A$20,ROW(A645)-ROW(A$20),0)</f>
        <v/>
      </c>
      <c r="B645" s="18">
        <f>OFFSET(MCQ!B$20,ROW(B645)-ROW(B$20),0)</f>
        <v/>
      </c>
      <c r="C645" s="18">
        <f>OFFSET(MCQ!C$20,ROW(C645)-ROW(C$20),0)</f>
        <v/>
      </c>
      <c r="D645" s="18">
        <f>OFFSET(MCQ!D$20,ROW(D645)-ROW(D$20),0)</f>
        <v/>
      </c>
      <c r="E645" s="18">
        <f>OFFSET(MCQ!E$20,ROW(E645)-ROW(E$20),0)</f>
        <v/>
      </c>
      <c r="F645" s="18" t="n"/>
      <c r="G645" s="233">
        <f>OFFSET(MCQ!G$20,ROW(G645)-ROW(G$20),0)</f>
        <v/>
      </c>
      <c r="H645" s="583">
        <f>IF(G645="","",OFFSET(MCQ!H$20,ROW(H645)-ROW(H$20),0))</f>
        <v/>
      </c>
      <c r="I645" s="24">
        <f>IF(G645="","",IF(OR(G645="etapa",G645="sub-etapa"),"",OFFSET(MCQ!I$20,ROW(I645)-ROW(I$20),0)))</f>
        <v/>
      </c>
      <c r="J645" s="25">
        <f>IF(G645="","",OFFSET(MCQ!J$20,ROW(J645)-ROW(J$20),0))</f>
        <v/>
      </c>
      <c r="K645" s="24">
        <f>IF(G645="","",IF(OR(G645="etapa",G645="sub-etapa"),"",OFFSET(MCQ!K$20,ROW(K645)-ROW(K$20),0)))</f>
        <v/>
      </c>
      <c r="L645" s="26">
        <f>IF(G645="","",IF(OR(G645="etapa",G645="sub-etapa"),"",TRUNC(OFFSET(MCQ!L$20,ROW(L645)-ROW(L$20),0),2)))</f>
        <v/>
      </c>
      <c r="M645" s="584">
        <f>IF(I645="", "", IFERROR(VLOOKUP(VALUE(I645), _BaseAbril2026, 4, 0), IFERROR(VLOOKUP(TEXT(I645, "@"), _BaseAbril2026, 4, 0), "")))</f>
        <v/>
      </c>
      <c r="N645" s="585">
        <f>IFERROR(IF(S645="BDI1", TRUNC(M645*(1+$O$18), 2),IF(S645="BDI2", TRUNC(M645*(1+$N$18), 2), "")), "")</f>
        <v/>
      </c>
      <c r="O645" s="586">
        <f>_xlfn.IFS(G645="ETAPA", SUMIFS(ValorTotalComD, Nivel, A645), G645="SUB-ETAPA", SUMIFS(ValorTotalComD, SubNivel, C645), TRUE, T645)</f>
        <v/>
      </c>
      <c r="P645" s="584">
        <f>IF(I645="", "", IFERROR(VLOOKUP(VALUE(I645), _BaseAbril2026, 5, 0), IFERROR(VLOOKUP(TEXT(I645, "@"), _BaseAbril2026, 5, 0), "")))</f>
        <v/>
      </c>
      <c r="Q645" s="585">
        <f>IFERROR(IF(S645="BDI1", TRUNC(P645*(1+$R$18), 2),IF(S645="BDI2", TRUNC(P645*(1+$Q$18), 2), "")), "")</f>
        <v/>
      </c>
      <c r="R645" s="586">
        <f>_xlfn.IFS(G645="ETAPA", SUMIFS(ValorTotalSemD, Nivel, A645), G645="SUB-ETAPA", SUMIFS(ValorTotalSemD, SubNivel, C645), TRUE, U645)</f>
        <v/>
      </c>
      <c r="S645" s="587">
        <f>IF(G645="","",IF(OR(G645="etapa",G645="sub-etapa"),"",OFFSET(MCQ!M$20,ROW(M645)-ROW(M$20),0)))</f>
        <v/>
      </c>
      <c r="T645" s="588">
        <f>IFERROR(TRUNC(L645*N645,2),"")</f>
        <v/>
      </c>
      <c r="U645" s="589">
        <f>IFERROR(TRUNC(L645*Q645,2),"")</f>
        <v/>
      </c>
    </row>
    <row r="646">
      <c r="A646" s="18">
        <f>OFFSET(MCQ!A$20,ROW(A646)-ROW(A$20),0)</f>
        <v/>
      </c>
      <c r="B646" s="18">
        <f>OFFSET(MCQ!B$20,ROW(B646)-ROW(B$20),0)</f>
        <v/>
      </c>
      <c r="C646" s="18">
        <f>OFFSET(MCQ!C$20,ROW(C646)-ROW(C$20),0)</f>
        <v/>
      </c>
      <c r="D646" s="18">
        <f>OFFSET(MCQ!D$20,ROW(D646)-ROW(D$20),0)</f>
        <v/>
      </c>
      <c r="E646" s="18">
        <f>OFFSET(MCQ!E$20,ROW(E646)-ROW(E$20),0)</f>
        <v/>
      </c>
      <c r="F646" s="18" t="n"/>
      <c r="G646" s="233">
        <f>OFFSET(MCQ!G$20,ROW(G646)-ROW(G$20),0)</f>
        <v/>
      </c>
      <c r="H646" s="583">
        <f>IF(G646="","",OFFSET(MCQ!H$20,ROW(H646)-ROW(H$20),0))</f>
        <v/>
      </c>
      <c r="I646" s="24">
        <f>IF(G646="","",IF(OR(G646="etapa",G646="sub-etapa"),"",OFFSET(MCQ!I$20,ROW(I646)-ROW(I$20),0)))</f>
        <v/>
      </c>
      <c r="J646" s="25">
        <f>IF(G646="","",OFFSET(MCQ!J$20,ROW(J646)-ROW(J$20),0))</f>
        <v/>
      </c>
      <c r="K646" s="24">
        <f>IF(G646="","",IF(OR(G646="etapa",G646="sub-etapa"),"",OFFSET(MCQ!K$20,ROW(K646)-ROW(K$20),0)))</f>
        <v/>
      </c>
      <c r="L646" s="26">
        <f>IF(G646="","",IF(OR(G646="etapa",G646="sub-etapa"),"",TRUNC(OFFSET(MCQ!L$20,ROW(L646)-ROW(L$20),0),2)))</f>
        <v/>
      </c>
      <c r="M646" s="584">
        <f>IF(I646="", "", IFERROR(VLOOKUP(VALUE(I646), _BaseAbril2026, 4, 0), IFERROR(VLOOKUP(TEXT(I646, "@"), _BaseAbril2026, 4, 0), "")))</f>
        <v/>
      </c>
      <c r="N646" s="585">
        <f>IFERROR(IF(S646="BDI1", TRUNC(M646*(1+$O$18), 2),IF(S646="BDI2", TRUNC(M646*(1+$N$18), 2), "")), "")</f>
        <v/>
      </c>
      <c r="O646" s="586">
        <f>_xlfn.IFS(G646="ETAPA", SUMIFS(ValorTotalComD, Nivel, A646), G646="SUB-ETAPA", SUMIFS(ValorTotalComD, SubNivel, C646), TRUE, T646)</f>
        <v/>
      </c>
      <c r="P646" s="584">
        <f>IF(I646="", "", IFERROR(VLOOKUP(VALUE(I646), _BaseAbril2026, 5, 0), IFERROR(VLOOKUP(TEXT(I646, "@"), _BaseAbril2026, 5, 0), "")))</f>
        <v/>
      </c>
      <c r="Q646" s="585">
        <f>IFERROR(IF(S646="BDI1", TRUNC(P646*(1+$R$18), 2),IF(S646="BDI2", TRUNC(P646*(1+$Q$18), 2), "")), "")</f>
        <v/>
      </c>
      <c r="R646" s="586">
        <f>_xlfn.IFS(G646="ETAPA", SUMIFS(ValorTotalSemD, Nivel, A646), G646="SUB-ETAPA", SUMIFS(ValorTotalSemD, SubNivel, C646), TRUE, U646)</f>
        <v/>
      </c>
      <c r="S646" s="587">
        <f>IF(G646="","",IF(OR(G646="etapa",G646="sub-etapa"),"",OFFSET(MCQ!M$20,ROW(M646)-ROW(M$20),0)))</f>
        <v/>
      </c>
      <c r="T646" s="588">
        <f>IFERROR(TRUNC(L646*N646,2),"")</f>
        <v/>
      </c>
      <c r="U646" s="589">
        <f>IFERROR(TRUNC(L646*Q646,2),"")</f>
        <v/>
      </c>
    </row>
    <row r="647">
      <c r="A647" s="18">
        <f>OFFSET(MCQ!A$20,ROW(A647)-ROW(A$20),0)</f>
        <v/>
      </c>
      <c r="B647" s="18">
        <f>OFFSET(MCQ!B$20,ROW(B647)-ROW(B$20),0)</f>
        <v/>
      </c>
      <c r="C647" s="18">
        <f>OFFSET(MCQ!C$20,ROW(C647)-ROW(C$20),0)</f>
        <v/>
      </c>
      <c r="D647" s="18">
        <f>OFFSET(MCQ!D$20,ROW(D647)-ROW(D$20),0)</f>
        <v/>
      </c>
      <c r="E647" s="18">
        <f>OFFSET(MCQ!E$20,ROW(E647)-ROW(E$20),0)</f>
        <v/>
      </c>
      <c r="F647" s="18" t="n"/>
      <c r="G647" s="233">
        <f>OFFSET(MCQ!G$20,ROW(G647)-ROW(G$20),0)</f>
        <v/>
      </c>
      <c r="H647" s="583">
        <f>IF(G647="","",OFFSET(MCQ!H$20,ROW(H647)-ROW(H$20),0))</f>
        <v/>
      </c>
      <c r="I647" s="24">
        <f>IF(G647="","",IF(OR(G647="etapa",G647="sub-etapa"),"",OFFSET(MCQ!I$20,ROW(I647)-ROW(I$20),0)))</f>
        <v/>
      </c>
      <c r="J647" s="25">
        <f>IF(G647="","",OFFSET(MCQ!J$20,ROW(J647)-ROW(J$20),0))</f>
        <v/>
      </c>
      <c r="K647" s="24">
        <f>IF(G647="","",IF(OR(G647="etapa",G647="sub-etapa"),"",OFFSET(MCQ!K$20,ROW(K647)-ROW(K$20),0)))</f>
        <v/>
      </c>
      <c r="L647" s="26">
        <f>IF(G647="","",IF(OR(G647="etapa",G647="sub-etapa"),"",TRUNC(OFFSET(MCQ!L$20,ROW(L647)-ROW(L$20),0),2)))</f>
        <v/>
      </c>
      <c r="M647" s="584">
        <f>IF(I647="", "", IFERROR(VLOOKUP(VALUE(I647), _BaseAbril2026, 4, 0), IFERROR(VLOOKUP(TEXT(I647, "@"), _BaseAbril2026, 4, 0), "")))</f>
        <v/>
      </c>
      <c r="N647" s="585">
        <f>IFERROR(IF(S647="BDI1", TRUNC(M647*(1+$O$18), 2),IF(S647="BDI2", TRUNC(M647*(1+$N$18), 2), "")), "")</f>
        <v/>
      </c>
      <c r="O647" s="586">
        <f>_xlfn.IFS(G647="ETAPA", SUMIFS(ValorTotalComD, Nivel, A647), G647="SUB-ETAPA", SUMIFS(ValorTotalComD, SubNivel, C647), TRUE, T647)</f>
        <v/>
      </c>
      <c r="P647" s="584">
        <f>IF(I647="", "", IFERROR(VLOOKUP(VALUE(I647), _BaseAbril2026, 5, 0), IFERROR(VLOOKUP(TEXT(I647, "@"), _BaseAbril2026, 5, 0), "")))</f>
        <v/>
      </c>
      <c r="Q647" s="585">
        <f>IFERROR(IF(S647="BDI1", TRUNC(P647*(1+$R$18), 2),IF(S647="BDI2", TRUNC(P647*(1+$Q$18), 2), "")), "")</f>
        <v/>
      </c>
      <c r="R647" s="586">
        <f>_xlfn.IFS(G647="ETAPA", SUMIFS(ValorTotalSemD, Nivel, A647), G647="SUB-ETAPA", SUMIFS(ValorTotalSemD, SubNivel, C647), TRUE, U647)</f>
        <v/>
      </c>
      <c r="S647" s="587">
        <f>IF(G647="","",IF(OR(G647="etapa",G647="sub-etapa"),"",OFFSET(MCQ!M$20,ROW(M647)-ROW(M$20),0)))</f>
        <v/>
      </c>
      <c r="T647" s="588">
        <f>IFERROR(TRUNC(L647*N647,2),"")</f>
        <v/>
      </c>
      <c r="U647" s="589">
        <f>IFERROR(TRUNC(L647*Q647,2),"")</f>
        <v/>
      </c>
    </row>
    <row r="648">
      <c r="A648" s="18">
        <f>OFFSET(MCQ!A$20,ROW(A648)-ROW(A$20),0)</f>
        <v/>
      </c>
      <c r="B648" s="18">
        <f>OFFSET(MCQ!B$20,ROW(B648)-ROW(B$20),0)</f>
        <v/>
      </c>
      <c r="C648" s="18">
        <f>OFFSET(MCQ!C$20,ROW(C648)-ROW(C$20),0)</f>
        <v/>
      </c>
      <c r="D648" s="18">
        <f>OFFSET(MCQ!D$20,ROW(D648)-ROW(D$20),0)</f>
        <v/>
      </c>
      <c r="E648" s="18">
        <f>OFFSET(MCQ!E$20,ROW(E648)-ROW(E$20),0)</f>
        <v/>
      </c>
      <c r="F648" s="18" t="n"/>
      <c r="G648" s="233">
        <f>OFFSET(MCQ!G$20,ROW(G648)-ROW(G$20),0)</f>
        <v/>
      </c>
      <c r="H648" s="583">
        <f>IF(G648="","",OFFSET(MCQ!H$20,ROW(H648)-ROW(H$20),0))</f>
        <v/>
      </c>
      <c r="I648" s="24">
        <f>IF(G648="","",IF(OR(G648="etapa",G648="sub-etapa"),"",OFFSET(MCQ!I$20,ROW(I648)-ROW(I$20),0)))</f>
        <v/>
      </c>
      <c r="J648" s="25">
        <f>IF(G648="","",OFFSET(MCQ!J$20,ROW(J648)-ROW(J$20),0))</f>
        <v/>
      </c>
      <c r="K648" s="24">
        <f>IF(G648="","",IF(OR(G648="etapa",G648="sub-etapa"),"",OFFSET(MCQ!K$20,ROW(K648)-ROW(K$20),0)))</f>
        <v/>
      </c>
      <c r="L648" s="26">
        <f>IF(G648="","",IF(OR(G648="etapa",G648="sub-etapa"),"",TRUNC(OFFSET(MCQ!L$20,ROW(L648)-ROW(L$20),0),2)))</f>
        <v/>
      </c>
      <c r="M648" s="584">
        <f>IF(I648="", "", IFERROR(VLOOKUP(VALUE(I648), _BaseAbril2026, 4, 0), IFERROR(VLOOKUP(TEXT(I648, "@"), _BaseAbril2026, 4, 0), "")))</f>
        <v/>
      </c>
      <c r="N648" s="585">
        <f>IFERROR(IF(S648="BDI1", TRUNC(M648*(1+$O$18), 2),IF(S648="BDI2", TRUNC(M648*(1+$N$18), 2), "")), "")</f>
        <v/>
      </c>
      <c r="O648" s="586">
        <f>_xlfn.IFS(G648="ETAPA", SUMIFS(ValorTotalComD, Nivel, A648), G648="SUB-ETAPA", SUMIFS(ValorTotalComD, SubNivel, C648), TRUE, T648)</f>
        <v/>
      </c>
      <c r="P648" s="584">
        <f>IF(I648="", "", IFERROR(VLOOKUP(VALUE(I648), _BaseAbril2026, 5, 0), IFERROR(VLOOKUP(TEXT(I648, "@"), _BaseAbril2026, 5, 0), "")))</f>
        <v/>
      </c>
      <c r="Q648" s="585">
        <f>IFERROR(IF(S648="BDI1", TRUNC(P648*(1+$R$18), 2),IF(S648="BDI2", TRUNC(P648*(1+$Q$18), 2), "")), "")</f>
        <v/>
      </c>
      <c r="R648" s="586">
        <f>_xlfn.IFS(G648="ETAPA", SUMIFS(ValorTotalSemD, Nivel, A648), G648="SUB-ETAPA", SUMIFS(ValorTotalSemD, SubNivel, C648), TRUE, U648)</f>
        <v/>
      </c>
      <c r="S648" s="587">
        <f>IF(G648="","",IF(OR(G648="etapa",G648="sub-etapa"),"",OFFSET(MCQ!M$20,ROW(M648)-ROW(M$20),0)))</f>
        <v/>
      </c>
      <c r="T648" s="588">
        <f>IFERROR(TRUNC(L648*N648,2),"")</f>
        <v/>
      </c>
      <c r="U648" s="589">
        <f>IFERROR(TRUNC(L648*Q648,2),"")</f>
        <v/>
      </c>
    </row>
    <row r="649">
      <c r="A649" s="18">
        <f>OFFSET(MCQ!A$20,ROW(A649)-ROW(A$20),0)</f>
        <v/>
      </c>
      <c r="B649" s="18">
        <f>OFFSET(MCQ!B$20,ROW(B649)-ROW(B$20),0)</f>
        <v/>
      </c>
      <c r="C649" s="18">
        <f>OFFSET(MCQ!C$20,ROW(C649)-ROW(C$20),0)</f>
        <v/>
      </c>
      <c r="D649" s="18">
        <f>OFFSET(MCQ!D$20,ROW(D649)-ROW(D$20),0)</f>
        <v/>
      </c>
      <c r="E649" s="18">
        <f>OFFSET(MCQ!E$20,ROW(E649)-ROW(E$20),0)</f>
        <v/>
      </c>
      <c r="F649" s="18" t="n"/>
      <c r="G649" s="233">
        <f>OFFSET(MCQ!G$20,ROW(G649)-ROW(G$20),0)</f>
        <v/>
      </c>
      <c r="H649" s="583">
        <f>IF(G649="","",OFFSET(MCQ!H$20,ROW(H649)-ROW(H$20),0))</f>
        <v/>
      </c>
      <c r="I649" s="24">
        <f>IF(G649="","",IF(OR(G649="etapa",G649="sub-etapa"),"",OFFSET(MCQ!I$20,ROW(I649)-ROW(I$20),0)))</f>
        <v/>
      </c>
      <c r="J649" s="25">
        <f>IF(G649="","",OFFSET(MCQ!J$20,ROW(J649)-ROW(J$20),0))</f>
        <v/>
      </c>
      <c r="K649" s="24">
        <f>IF(G649="","",IF(OR(G649="etapa",G649="sub-etapa"),"",OFFSET(MCQ!K$20,ROW(K649)-ROW(K$20),0)))</f>
        <v/>
      </c>
      <c r="L649" s="26">
        <f>IF(G649="","",IF(OR(G649="etapa",G649="sub-etapa"),"",TRUNC(OFFSET(MCQ!L$20,ROW(L649)-ROW(L$20),0),2)))</f>
        <v/>
      </c>
      <c r="M649" s="584">
        <f>IF(I649="", "", IFERROR(VLOOKUP(VALUE(I649), _BaseAbril2026, 4, 0), IFERROR(VLOOKUP(TEXT(I649, "@"), _BaseAbril2026, 4, 0), "")))</f>
        <v/>
      </c>
      <c r="N649" s="585">
        <f>IFERROR(IF(S649="BDI1", TRUNC(M649*(1+$O$18), 2),IF(S649="BDI2", TRUNC(M649*(1+$N$18), 2), "")), "")</f>
        <v/>
      </c>
      <c r="O649" s="586">
        <f>_xlfn.IFS(G649="ETAPA", SUMIFS(ValorTotalComD, Nivel, A649), G649="SUB-ETAPA", SUMIFS(ValorTotalComD, SubNivel, C649), TRUE, T649)</f>
        <v/>
      </c>
      <c r="P649" s="584">
        <f>IF(I649="", "", IFERROR(VLOOKUP(VALUE(I649), _BaseAbril2026, 5, 0), IFERROR(VLOOKUP(TEXT(I649, "@"), _BaseAbril2026, 5, 0), "")))</f>
        <v/>
      </c>
      <c r="Q649" s="585">
        <f>IFERROR(IF(S649="BDI1", TRUNC(P649*(1+$R$18), 2),IF(S649="BDI2", TRUNC(P649*(1+$Q$18), 2), "")), "")</f>
        <v/>
      </c>
      <c r="R649" s="586">
        <f>_xlfn.IFS(G649="ETAPA", SUMIFS(ValorTotalSemD, Nivel, A649), G649="SUB-ETAPA", SUMIFS(ValorTotalSemD, SubNivel, C649), TRUE, U649)</f>
        <v/>
      </c>
      <c r="S649" s="587">
        <f>IF(G649="","",IF(OR(G649="etapa",G649="sub-etapa"),"",OFFSET(MCQ!M$20,ROW(M649)-ROW(M$20),0)))</f>
        <v/>
      </c>
      <c r="T649" s="588">
        <f>IFERROR(TRUNC(L649*N649,2),"")</f>
        <v/>
      </c>
      <c r="U649" s="589">
        <f>IFERROR(TRUNC(L649*Q649,2),"")</f>
        <v/>
      </c>
    </row>
    <row r="650">
      <c r="A650" s="18">
        <f>OFFSET(MCQ!A$20,ROW(A650)-ROW(A$20),0)</f>
        <v/>
      </c>
      <c r="B650" s="18">
        <f>OFFSET(MCQ!B$20,ROW(B650)-ROW(B$20),0)</f>
        <v/>
      </c>
      <c r="C650" s="18">
        <f>OFFSET(MCQ!C$20,ROW(C650)-ROW(C$20),0)</f>
        <v/>
      </c>
      <c r="D650" s="18">
        <f>OFFSET(MCQ!D$20,ROW(D650)-ROW(D$20),0)</f>
        <v/>
      </c>
      <c r="E650" s="18">
        <f>OFFSET(MCQ!E$20,ROW(E650)-ROW(E$20),0)</f>
        <v/>
      </c>
      <c r="F650" s="18" t="n"/>
      <c r="G650" s="233">
        <f>OFFSET(MCQ!G$20,ROW(G650)-ROW(G$20),0)</f>
        <v/>
      </c>
      <c r="H650" s="583">
        <f>IF(G650="","",OFFSET(MCQ!H$20,ROW(H650)-ROW(H$20),0))</f>
        <v/>
      </c>
      <c r="I650" s="24">
        <f>IF(G650="","",IF(OR(G650="etapa",G650="sub-etapa"),"",OFFSET(MCQ!I$20,ROW(I650)-ROW(I$20),0)))</f>
        <v/>
      </c>
      <c r="J650" s="25">
        <f>IF(G650="","",OFFSET(MCQ!J$20,ROW(J650)-ROW(J$20),0))</f>
        <v/>
      </c>
      <c r="K650" s="24">
        <f>IF(G650="","",IF(OR(G650="etapa",G650="sub-etapa"),"",OFFSET(MCQ!K$20,ROW(K650)-ROW(K$20),0)))</f>
        <v/>
      </c>
      <c r="L650" s="26">
        <f>IF(G650="","",IF(OR(G650="etapa",G650="sub-etapa"),"",TRUNC(OFFSET(MCQ!L$20,ROW(L650)-ROW(L$20),0),2)))</f>
        <v/>
      </c>
      <c r="M650" s="584">
        <f>IF(I650="", "", IFERROR(VLOOKUP(VALUE(I650), _BaseAbril2026, 4, 0), IFERROR(VLOOKUP(TEXT(I650, "@"), _BaseAbril2026, 4, 0), "")))</f>
        <v/>
      </c>
      <c r="N650" s="585">
        <f>IFERROR(IF(S650="BDI1", TRUNC(M650*(1+$O$18), 2),IF(S650="BDI2", TRUNC(M650*(1+$N$18), 2), "")), "")</f>
        <v/>
      </c>
      <c r="O650" s="586">
        <f>_xlfn.IFS(G650="ETAPA", SUMIFS(ValorTotalComD, Nivel, A650), G650="SUB-ETAPA", SUMIFS(ValorTotalComD, SubNivel, C650), TRUE, T650)</f>
        <v/>
      </c>
      <c r="P650" s="584">
        <f>IF(I650="", "", IFERROR(VLOOKUP(VALUE(I650), _BaseAbril2026, 5, 0), IFERROR(VLOOKUP(TEXT(I650, "@"), _BaseAbril2026, 5, 0), "")))</f>
        <v/>
      </c>
      <c r="Q650" s="585">
        <f>IFERROR(IF(S650="BDI1", TRUNC(P650*(1+$R$18), 2),IF(S650="BDI2", TRUNC(P650*(1+$Q$18), 2), "")), "")</f>
        <v/>
      </c>
      <c r="R650" s="586">
        <f>_xlfn.IFS(G650="ETAPA", SUMIFS(ValorTotalSemD, Nivel, A650), G650="SUB-ETAPA", SUMIFS(ValorTotalSemD, SubNivel, C650), TRUE, U650)</f>
        <v/>
      </c>
      <c r="S650" s="587">
        <f>IF(G650="","",IF(OR(G650="etapa",G650="sub-etapa"),"",OFFSET(MCQ!M$20,ROW(M650)-ROW(M$20),0)))</f>
        <v/>
      </c>
      <c r="T650" s="588">
        <f>IFERROR(TRUNC(L650*N650,2),"")</f>
        <v/>
      </c>
      <c r="U650" s="589">
        <f>IFERROR(TRUNC(L650*Q650,2),"")</f>
        <v/>
      </c>
    </row>
    <row r="651">
      <c r="A651" s="18">
        <f>OFFSET(MCQ!A$20,ROW(A651)-ROW(A$20),0)</f>
        <v/>
      </c>
      <c r="B651" s="18">
        <f>OFFSET(MCQ!B$20,ROW(B651)-ROW(B$20),0)</f>
        <v/>
      </c>
      <c r="C651" s="18">
        <f>OFFSET(MCQ!C$20,ROW(C651)-ROW(C$20),0)</f>
        <v/>
      </c>
      <c r="D651" s="18">
        <f>OFFSET(MCQ!D$20,ROW(D651)-ROW(D$20),0)</f>
        <v/>
      </c>
      <c r="E651" s="18">
        <f>OFFSET(MCQ!E$20,ROW(E651)-ROW(E$20),0)</f>
        <v/>
      </c>
      <c r="F651" s="18" t="n"/>
      <c r="G651" s="233">
        <f>OFFSET(MCQ!G$20,ROW(G651)-ROW(G$20),0)</f>
        <v/>
      </c>
      <c r="H651" s="583">
        <f>IF(G651="","",OFFSET(MCQ!H$20,ROW(H651)-ROW(H$20),0))</f>
        <v/>
      </c>
      <c r="I651" s="24">
        <f>IF(G651="","",IF(OR(G651="etapa",G651="sub-etapa"),"",OFFSET(MCQ!I$20,ROW(I651)-ROW(I$20),0)))</f>
        <v/>
      </c>
      <c r="J651" s="25">
        <f>IF(G651="","",OFFSET(MCQ!J$20,ROW(J651)-ROW(J$20),0))</f>
        <v/>
      </c>
      <c r="K651" s="24">
        <f>IF(G651="","",IF(OR(G651="etapa",G651="sub-etapa"),"",OFFSET(MCQ!K$20,ROW(K651)-ROW(K$20),0)))</f>
        <v/>
      </c>
      <c r="L651" s="26">
        <f>IF(G651="","",IF(OR(G651="etapa",G651="sub-etapa"),"",TRUNC(OFFSET(MCQ!L$20,ROW(L651)-ROW(L$20),0),2)))</f>
        <v/>
      </c>
      <c r="M651" s="584">
        <f>IF(I651="", "", IFERROR(VLOOKUP(VALUE(I651), _BaseAbril2026, 4, 0), IFERROR(VLOOKUP(TEXT(I651, "@"), _BaseAbril2026, 4, 0), "")))</f>
        <v/>
      </c>
      <c r="N651" s="585">
        <f>IFERROR(IF(S651="BDI1", TRUNC(M651*(1+$O$18), 2),IF(S651="BDI2", TRUNC(M651*(1+$N$18), 2), "")), "")</f>
        <v/>
      </c>
      <c r="O651" s="586">
        <f>_xlfn.IFS(G651="ETAPA", SUMIFS(ValorTotalComD, Nivel, A651), G651="SUB-ETAPA", SUMIFS(ValorTotalComD, SubNivel, C651), TRUE, T651)</f>
        <v/>
      </c>
      <c r="P651" s="584">
        <f>IF(I651="", "", IFERROR(VLOOKUP(VALUE(I651), _BaseAbril2026, 5, 0), IFERROR(VLOOKUP(TEXT(I651, "@"), _BaseAbril2026, 5, 0), "")))</f>
        <v/>
      </c>
      <c r="Q651" s="585">
        <f>IFERROR(IF(S651="BDI1", TRUNC(P651*(1+$R$18), 2),IF(S651="BDI2", TRUNC(P651*(1+$Q$18), 2), "")), "")</f>
        <v/>
      </c>
      <c r="R651" s="586">
        <f>_xlfn.IFS(G651="ETAPA", SUMIFS(ValorTotalSemD, Nivel, A651), G651="SUB-ETAPA", SUMIFS(ValorTotalSemD, SubNivel, C651), TRUE, U651)</f>
        <v/>
      </c>
      <c r="S651" s="587">
        <f>IF(G651="","",IF(OR(G651="etapa",G651="sub-etapa"),"",OFFSET(MCQ!M$20,ROW(M651)-ROW(M$20),0)))</f>
        <v/>
      </c>
      <c r="T651" s="588">
        <f>IFERROR(TRUNC(L651*N651,2),"")</f>
        <v/>
      </c>
      <c r="U651" s="589">
        <f>IFERROR(TRUNC(L651*Q651,2),"")</f>
        <v/>
      </c>
    </row>
    <row r="652">
      <c r="A652" s="18">
        <f>OFFSET(MCQ!A$20,ROW(A652)-ROW(A$20),0)</f>
        <v/>
      </c>
      <c r="B652" s="18">
        <f>OFFSET(MCQ!B$20,ROW(B652)-ROW(B$20),0)</f>
        <v/>
      </c>
      <c r="C652" s="18">
        <f>OFFSET(MCQ!C$20,ROW(C652)-ROW(C$20),0)</f>
        <v/>
      </c>
      <c r="D652" s="18">
        <f>OFFSET(MCQ!D$20,ROW(D652)-ROW(D$20),0)</f>
        <v/>
      </c>
      <c r="E652" s="18">
        <f>OFFSET(MCQ!E$20,ROW(E652)-ROW(E$20),0)</f>
        <v/>
      </c>
      <c r="F652" s="18" t="n"/>
      <c r="G652" s="233">
        <f>OFFSET(MCQ!G$20,ROW(G652)-ROW(G$20),0)</f>
        <v/>
      </c>
      <c r="H652" s="583">
        <f>IF(G652="","",OFFSET(MCQ!H$20,ROW(H652)-ROW(H$20),0))</f>
        <v/>
      </c>
      <c r="I652" s="24">
        <f>IF(G652="","",IF(OR(G652="etapa",G652="sub-etapa"),"",OFFSET(MCQ!I$20,ROW(I652)-ROW(I$20),0)))</f>
        <v/>
      </c>
      <c r="J652" s="25">
        <f>IF(G652="","",OFFSET(MCQ!J$20,ROW(J652)-ROW(J$20),0))</f>
        <v/>
      </c>
      <c r="K652" s="24">
        <f>IF(G652="","",IF(OR(G652="etapa",G652="sub-etapa"),"",OFFSET(MCQ!K$20,ROW(K652)-ROW(K$20),0)))</f>
        <v/>
      </c>
      <c r="L652" s="26">
        <f>IF(G652="","",IF(OR(G652="etapa",G652="sub-etapa"),"",TRUNC(OFFSET(MCQ!L$20,ROW(L652)-ROW(L$20),0),2)))</f>
        <v/>
      </c>
      <c r="M652" s="584">
        <f>IF(I652="", "", IFERROR(VLOOKUP(VALUE(I652), _BaseAbril2026, 4, 0), IFERROR(VLOOKUP(TEXT(I652, "@"), _BaseAbril2026, 4, 0), "")))</f>
        <v/>
      </c>
      <c r="N652" s="585">
        <f>IFERROR(IF(S652="BDI1", TRUNC(M652*(1+$O$18), 2),IF(S652="BDI2", TRUNC(M652*(1+$N$18), 2), "")), "")</f>
        <v/>
      </c>
      <c r="O652" s="586">
        <f>_xlfn.IFS(G652="ETAPA", SUMIFS(ValorTotalComD, Nivel, A652), G652="SUB-ETAPA", SUMIFS(ValorTotalComD, SubNivel, C652), TRUE, T652)</f>
        <v/>
      </c>
      <c r="P652" s="584">
        <f>IF(I652="", "", IFERROR(VLOOKUP(VALUE(I652), _BaseAbril2026, 5, 0), IFERROR(VLOOKUP(TEXT(I652, "@"), _BaseAbril2026, 5, 0), "")))</f>
        <v/>
      </c>
      <c r="Q652" s="585">
        <f>IFERROR(IF(S652="BDI1", TRUNC(P652*(1+$R$18), 2),IF(S652="BDI2", TRUNC(P652*(1+$Q$18), 2), "")), "")</f>
        <v/>
      </c>
      <c r="R652" s="586">
        <f>_xlfn.IFS(G652="ETAPA", SUMIFS(ValorTotalSemD, Nivel, A652), G652="SUB-ETAPA", SUMIFS(ValorTotalSemD, SubNivel, C652), TRUE, U652)</f>
        <v/>
      </c>
      <c r="S652" s="587">
        <f>IF(G652="","",IF(OR(G652="etapa",G652="sub-etapa"),"",OFFSET(MCQ!M$20,ROW(M652)-ROW(M$20),0)))</f>
        <v/>
      </c>
      <c r="T652" s="588">
        <f>IFERROR(TRUNC(L652*N652,2),"")</f>
        <v/>
      </c>
      <c r="U652" s="589">
        <f>IFERROR(TRUNC(L652*Q652,2),"")</f>
        <v/>
      </c>
    </row>
    <row r="653">
      <c r="A653" s="18">
        <f>OFFSET(MCQ!A$20,ROW(A653)-ROW(A$20),0)</f>
        <v/>
      </c>
      <c r="B653" s="18">
        <f>OFFSET(MCQ!B$20,ROW(B653)-ROW(B$20),0)</f>
        <v/>
      </c>
      <c r="C653" s="18">
        <f>OFFSET(MCQ!C$20,ROW(C653)-ROW(C$20),0)</f>
        <v/>
      </c>
      <c r="D653" s="18">
        <f>OFFSET(MCQ!D$20,ROW(D653)-ROW(D$20),0)</f>
        <v/>
      </c>
      <c r="E653" s="18">
        <f>OFFSET(MCQ!E$20,ROW(E653)-ROW(E$20),0)</f>
        <v/>
      </c>
      <c r="F653" s="18" t="n"/>
      <c r="G653" s="233">
        <f>OFFSET(MCQ!G$20,ROW(G653)-ROW(G$20),0)</f>
        <v/>
      </c>
      <c r="H653" s="583">
        <f>IF(G653="","",OFFSET(MCQ!H$20,ROW(H653)-ROW(H$20),0))</f>
        <v/>
      </c>
      <c r="I653" s="24">
        <f>IF(G653="","",IF(OR(G653="etapa",G653="sub-etapa"),"",OFFSET(MCQ!I$20,ROW(I653)-ROW(I$20),0)))</f>
        <v/>
      </c>
      <c r="J653" s="25">
        <f>IF(G653="","",OFFSET(MCQ!J$20,ROW(J653)-ROW(J$20),0))</f>
        <v/>
      </c>
      <c r="K653" s="24">
        <f>IF(G653="","",IF(OR(G653="etapa",G653="sub-etapa"),"",OFFSET(MCQ!K$20,ROW(K653)-ROW(K$20),0)))</f>
        <v/>
      </c>
      <c r="L653" s="26">
        <f>IF(G653="","",IF(OR(G653="etapa",G653="sub-etapa"),"",TRUNC(OFFSET(MCQ!L$20,ROW(L653)-ROW(L$20),0),2)))</f>
        <v/>
      </c>
      <c r="M653" s="584">
        <f>IF(I653="", "", IFERROR(VLOOKUP(VALUE(I653), _BaseAbril2026, 4, 0), IFERROR(VLOOKUP(TEXT(I653, "@"), _BaseAbril2026, 4, 0), "")))</f>
        <v/>
      </c>
      <c r="N653" s="585">
        <f>IFERROR(IF(S653="BDI1", TRUNC(M653*(1+$O$18), 2),IF(S653="BDI2", TRUNC(M653*(1+$N$18), 2), "")), "")</f>
        <v/>
      </c>
      <c r="O653" s="586">
        <f>_xlfn.IFS(G653="ETAPA", SUMIFS(ValorTotalComD, Nivel, A653), G653="SUB-ETAPA", SUMIFS(ValorTotalComD, SubNivel, C653), TRUE, T653)</f>
        <v/>
      </c>
      <c r="P653" s="584">
        <f>IF(I653="", "", IFERROR(VLOOKUP(VALUE(I653), _BaseAbril2026, 5, 0), IFERROR(VLOOKUP(TEXT(I653, "@"), _BaseAbril2026, 5, 0), "")))</f>
        <v/>
      </c>
      <c r="Q653" s="585">
        <f>IFERROR(IF(S653="BDI1", TRUNC(P653*(1+$R$18), 2),IF(S653="BDI2", TRUNC(P653*(1+$Q$18), 2), "")), "")</f>
        <v/>
      </c>
      <c r="R653" s="586">
        <f>_xlfn.IFS(G653="ETAPA", SUMIFS(ValorTotalSemD, Nivel, A653), G653="SUB-ETAPA", SUMIFS(ValorTotalSemD, SubNivel, C653), TRUE, U653)</f>
        <v/>
      </c>
      <c r="S653" s="587">
        <f>IF(G653="","",IF(OR(G653="etapa",G653="sub-etapa"),"",OFFSET(MCQ!M$20,ROW(M653)-ROW(M$20),0)))</f>
        <v/>
      </c>
      <c r="T653" s="588">
        <f>IFERROR(TRUNC(L653*N653,2),"")</f>
        <v/>
      </c>
      <c r="U653" s="589">
        <f>IFERROR(TRUNC(L653*Q653,2),"")</f>
        <v/>
      </c>
    </row>
    <row r="654">
      <c r="A654" s="18">
        <f>OFFSET(MCQ!A$20,ROW(A654)-ROW(A$20),0)</f>
        <v/>
      </c>
      <c r="B654" s="18">
        <f>OFFSET(MCQ!B$20,ROW(B654)-ROW(B$20),0)</f>
        <v/>
      </c>
      <c r="C654" s="18">
        <f>OFFSET(MCQ!C$20,ROW(C654)-ROW(C$20),0)</f>
        <v/>
      </c>
      <c r="D654" s="18">
        <f>OFFSET(MCQ!D$20,ROW(D654)-ROW(D$20),0)</f>
        <v/>
      </c>
      <c r="E654" s="18">
        <f>OFFSET(MCQ!E$20,ROW(E654)-ROW(E$20),0)</f>
        <v/>
      </c>
      <c r="F654" s="18" t="n"/>
      <c r="G654" s="233">
        <f>OFFSET(MCQ!G$20,ROW(G654)-ROW(G$20),0)</f>
        <v/>
      </c>
      <c r="H654" s="583">
        <f>IF(G654="","",OFFSET(MCQ!H$20,ROW(H654)-ROW(H$20),0))</f>
        <v/>
      </c>
      <c r="I654" s="24">
        <f>IF(G654="","",IF(OR(G654="etapa",G654="sub-etapa"),"",OFFSET(MCQ!I$20,ROW(I654)-ROW(I$20),0)))</f>
        <v/>
      </c>
      <c r="J654" s="25">
        <f>IF(G654="","",OFFSET(MCQ!J$20,ROW(J654)-ROW(J$20),0))</f>
        <v/>
      </c>
      <c r="K654" s="24">
        <f>IF(G654="","",IF(OR(G654="etapa",G654="sub-etapa"),"",OFFSET(MCQ!K$20,ROW(K654)-ROW(K$20),0)))</f>
        <v/>
      </c>
      <c r="L654" s="26">
        <f>IF(G654="","",IF(OR(G654="etapa",G654="sub-etapa"),"",TRUNC(OFFSET(MCQ!L$20,ROW(L654)-ROW(L$20),0),2)))</f>
        <v/>
      </c>
      <c r="M654" s="584">
        <f>IF(I654="", "", IFERROR(VLOOKUP(VALUE(I654), _BaseAbril2026, 4, 0), IFERROR(VLOOKUP(TEXT(I654, "@"), _BaseAbril2026, 4, 0), "")))</f>
        <v/>
      </c>
      <c r="N654" s="585">
        <f>IFERROR(IF(S654="BDI1", TRUNC(M654*(1+$O$18), 2),IF(S654="BDI2", TRUNC(M654*(1+$N$18), 2), "")), "")</f>
        <v/>
      </c>
      <c r="O654" s="586">
        <f>_xlfn.IFS(G654="ETAPA", SUMIFS(ValorTotalComD, Nivel, A654), G654="SUB-ETAPA", SUMIFS(ValorTotalComD, SubNivel, C654), TRUE, T654)</f>
        <v/>
      </c>
      <c r="P654" s="584">
        <f>IF(I654="", "", IFERROR(VLOOKUP(VALUE(I654), _BaseAbril2026, 5, 0), IFERROR(VLOOKUP(TEXT(I654, "@"), _BaseAbril2026, 5, 0), "")))</f>
        <v/>
      </c>
      <c r="Q654" s="585">
        <f>IFERROR(IF(S654="BDI1", TRUNC(P654*(1+$R$18), 2),IF(S654="BDI2", TRUNC(P654*(1+$Q$18), 2), "")), "")</f>
        <v/>
      </c>
      <c r="R654" s="586">
        <f>_xlfn.IFS(G654="ETAPA", SUMIFS(ValorTotalSemD, Nivel, A654), G654="SUB-ETAPA", SUMIFS(ValorTotalSemD, SubNivel, C654), TRUE, U654)</f>
        <v/>
      </c>
      <c r="S654" s="587">
        <f>IF(G654="","",IF(OR(G654="etapa",G654="sub-etapa"),"",OFFSET(MCQ!M$20,ROW(M654)-ROW(M$20),0)))</f>
        <v/>
      </c>
      <c r="T654" s="588">
        <f>IFERROR(TRUNC(L654*N654,2),"")</f>
        <v/>
      </c>
      <c r="U654" s="589">
        <f>IFERROR(TRUNC(L654*Q654,2),"")</f>
        <v/>
      </c>
    </row>
    <row r="655">
      <c r="A655" s="18">
        <f>OFFSET(MCQ!A$20,ROW(A655)-ROW(A$20),0)</f>
        <v/>
      </c>
      <c r="B655" s="18">
        <f>OFFSET(MCQ!B$20,ROW(B655)-ROW(B$20),0)</f>
        <v/>
      </c>
      <c r="C655" s="18">
        <f>OFFSET(MCQ!C$20,ROW(C655)-ROW(C$20),0)</f>
        <v/>
      </c>
      <c r="D655" s="18">
        <f>OFFSET(MCQ!D$20,ROW(D655)-ROW(D$20),0)</f>
        <v/>
      </c>
      <c r="E655" s="18">
        <f>OFFSET(MCQ!E$20,ROW(E655)-ROW(E$20),0)</f>
        <v/>
      </c>
      <c r="F655" s="18" t="n"/>
      <c r="G655" s="233">
        <f>OFFSET(MCQ!G$20,ROW(G655)-ROW(G$20),0)</f>
        <v/>
      </c>
      <c r="H655" s="583">
        <f>IF(G655="","",OFFSET(MCQ!H$20,ROW(H655)-ROW(H$20),0))</f>
        <v/>
      </c>
      <c r="I655" s="24">
        <f>IF(G655="","",IF(OR(G655="etapa",G655="sub-etapa"),"",OFFSET(MCQ!I$20,ROW(I655)-ROW(I$20),0)))</f>
        <v/>
      </c>
      <c r="J655" s="25">
        <f>IF(G655="","",OFFSET(MCQ!J$20,ROW(J655)-ROW(J$20),0))</f>
        <v/>
      </c>
      <c r="K655" s="24">
        <f>IF(G655="","",IF(OR(G655="etapa",G655="sub-etapa"),"",OFFSET(MCQ!K$20,ROW(K655)-ROW(K$20),0)))</f>
        <v/>
      </c>
      <c r="L655" s="26">
        <f>IF(G655="","",IF(OR(G655="etapa",G655="sub-etapa"),"",TRUNC(OFFSET(MCQ!L$20,ROW(L655)-ROW(L$20),0),2)))</f>
        <v/>
      </c>
      <c r="M655" s="584">
        <f>IF(I655="", "", IFERROR(VLOOKUP(VALUE(I655), _BaseAbril2026, 4, 0), IFERROR(VLOOKUP(TEXT(I655, "@"), _BaseAbril2026, 4, 0), "")))</f>
        <v/>
      </c>
      <c r="N655" s="585">
        <f>IFERROR(IF(S655="BDI1", TRUNC(M655*(1+$O$18), 2),IF(S655="BDI2", TRUNC(M655*(1+$N$18), 2), "")), "")</f>
        <v/>
      </c>
      <c r="O655" s="586">
        <f>_xlfn.IFS(G655="ETAPA", SUMIFS(ValorTotalComD, Nivel, A655), G655="SUB-ETAPA", SUMIFS(ValorTotalComD, SubNivel, C655), TRUE, T655)</f>
        <v/>
      </c>
      <c r="P655" s="584">
        <f>IF(I655="", "", IFERROR(VLOOKUP(VALUE(I655), _BaseAbril2026, 5, 0), IFERROR(VLOOKUP(TEXT(I655, "@"), _BaseAbril2026, 5, 0), "")))</f>
        <v/>
      </c>
      <c r="Q655" s="585">
        <f>IFERROR(IF(S655="BDI1", TRUNC(P655*(1+$R$18), 2),IF(S655="BDI2", TRUNC(P655*(1+$Q$18), 2), "")), "")</f>
        <v/>
      </c>
      <c r="R655" s="586">
        <f>_xlfn.IFS(G655="ETAPA", SUMIFS(ValorTotalSemD, Nivel, A655), G655="SUB-ETAPA", SUMIFS(ValorTotalSemD, SubNivel, C655), TRUE, U655)</f>
        <v/>
      </c>
      <c r="S655" s="587">
        <f>IF(G655="","",IF(OR(G655="etapa",G655="sub-etapa"),"",OFFSET(MCQ!M$20,ROW(M655)-ROW(M$20),0)))</f>
        <v/>
      </c>
      <c r="T655" s="588">
        <f>IFERROR(TRUNC(L655*N655,2),"")</f>
        <v/>
      </c>
      <c r="U655" s="589">
        <f>IFERROR(TRUNC(L655*Q655,2),"")</f>
        <v/>
      </c>
    </row>
    <row r="656">
      <c r="A656" s="18">
        <f>OFFSET(MCQ!A$20,ROW(A656)-ROW(A$20),0)</f>
        <v/>
      </c>
      <c r="B656" s="18">
        <f>OFFSET(MCQ!B$20,ROW(B656)-ROW(B$20),0)</f>
        <v/>
      </c>
      <c r="C656" s="18">
        <f>OFFSET(MCQ!C$20,ROW(C656)-ROW(C$20),0)</f>
        <v/>
      </c>
      <c r="D656" s="18">
        <f>OFFSET(MCQ!D$20,ROW(D656)-ROW(D$20),0)</f>
        <v/>
      </c>
      <c r="E656" s="18">
        <f>OFFSET(MCQ!E$20,ROW(E656)-ROW(E$20),0)</f>
        <v/>
      </c>
      <c r="F656" s="18" t="n"/>
      <c r="G656" s="233">
        <f>OFFSET(MCQ!G$20,ROW(G656)-ROW(G$20),0)</f>
        <v/>
      </c>
      <c r="H656" s="583">
        <f>IF(G656="","",OFFSET(MCQ!H$20,ROW(H656)-ROW(H$20),0))</f>
        <v/>
      </c>
      <c r="I656" s="24">
        <f>IF(G656="","",IF(OR(G656="etapa",G656="sub-etapa"),"",OFFSET(MCQ!I$20,ROW(I656)-ROW(I$20),0)))</f>
        <v/>
      </c>
      <c r="J656" s="25">
        <f>IF(G656="","",OFFSET(MCQ!J$20,ROW(J656)-ROW(J$20),0))</f>
        <v/>
      </c>
      <c r="K656" s="24">
        <f>IF(G656="","",IF(OR(G656="etapa",G656="sub-etapa"),"",OFFSET(MCQ!K$20,ROW(K656)-ROW(K$20),0)))</f>
        <v/>
      </c>
      <c r="L656" s="26">
        <f>IF(G656="","",IF(OR(G656="etapa",G656="sub-etapa"),"",TRUNC(OFFSET(MCQ!L$20,ROW(L656)-ROW(L$20),0),2)))</f>
        <v/>
      </c>
      <c r="M656" s="584">
        <f>IF(I656="", "", IFERROR(VLOOKUP(VALUE(I656), _BaseAbril2026, 4, 0), IFERROR(VLOOKUP(TEXT(I656, "@"), _BaseAbril2026, 4, 0), "")))</f>
        <v/>
      </c>
      <c r="N656" s="585">
        <f>IFERROR(IF(S656="BDI1", TRUNC(M656*(1+$O$18), 2),IF(S656="BDI2", TRUNC(M656*(1+$N$18), 2), "")), "")</f>
        <v/>
      </c>
      <c r="O656" s="586">
        <f>_xlfn.IFS(G656="ETAPA", SUMIFS(ValorTotalComD, Nivel, A656), G656="SUB-ETAPA", SUMIFS(ValorTotalComD, SubNivel, C656), TRUE, T656)</f>
        <v/>
      </c>
      <c r="P656" s="584">
        <f>IF(I656="", "", IFERROR(VLOOKUP(VALUE(I656), _BaseAbril2026, 5, 0), IFERROR(VLOOKUP(TEXT(I656, "@"), _BaseAbril2026, 5, 0), "")))</f>
        <v/>
      </c>
      <c r="Q656" s="585">
        <f>IFERROR(IF(S656="BDI1", TRUNC(P656*(1+$R$18), 2),IF(S656="BDI2", TRUNC(P656*(1+$Q$18), 2), "")), "")</f>
        <v/>
      </c>
      <c r="R656" s="586">
        <f>_xlfn.IFS(G656="ETAPA", SUMIFS(ValorTotalSemD, Nivel, A656), G656="SUB-ETAPA", SUMIFS(ValorTotalSemD, SubNivel, C656), TRUE, U656)</f>
        <v/>
      </c>
      <c r="S656" s="587">
        <f>IF(G656="","",IF(OR(G656="etapa",G656="sub-etapa"),"",OFFSET(MCQ!M$20,ROW(M656)-ROW(M$20),0)))</f>
        <v/>
      </c>
      <c r="T656" s="588">
        <f>IFERROR(TRUNC(L656*N656,2),"")</f>
        <v/>
      </c>
      <c r="U656" s="589">
        <f>IFERROR(TRUNC(L656*Q656,2),"")</f>
        <v/>
      </c>
    </row>
    <row r="657">
      <c r="A657" s="18">
        <f>OFFSET(MCQ!A$20,ROW(A657)-ROW(A$20),0)</f>
        <v/>
      </c>
      <c r="B657" s="18">
        <f>OFFSET(MCQ!B$20,ROW(B657)-ROW(B$20),0)</f>
        <v/>
      </c>
      <c r="C657" s="18">
        <f>OFFSET(MCQ!C$20,ROW(C657)-ROW(C$20),0)</f>
        <v/>
      </c>
      <c r="D657" s="18">
        <f>OFFSET(MCQ!D$20,ROW(D657)-ROW(D$20),0)</f>
        <v/>
      </c>
      <c r="E657" s="18">
        <f>OFFSET(MCQ!E$20,ROW(E657)-ROW(E$20),0)</f>
        <v/>
      </c>
      <c r="F657" s="18" t="n"/>
      <c r="G657" s="233">
        <f>OFFSET(MCQ!G$20,ROW(G657)-ROW(G$20),0)</f>
        <v/>
      </c>
      <c r="H657" s="583">
        <f>IF(G657="","",OFFSET(MCQ!H$20,ROW(H657)-ROW(H$20),0))</f>
        <v/>
      </c>
      <c r="I657" s="24">
        <f>IF(G657="","",IF(OR(G657="etapa",G657="sub-etapa"),"",OFFSET(MCQ!I$20,ROW(I657)-ROW(I$20),0)))</f>
        <v/>
      </c>
      <c r="J657" s="25">
        <f>IF(G657="","",OFFSET(MCQ!J$20,ROW(J657)-ROW(J$20),0))</f>
        <v/>
      </c>
      <c r="K657" s="24">
        <f>IF(G657="","",IF(OR(G657="etapa",G657="sub-etapa"),"",OFFSET(MCQ!K$20,ROW(K657)-ROW(K$20),0)))</f>
        <v/>
      </c>
      <c r="L657" s="26">
        <f>IF(G657="","",IF(OR(G657="etapa",G657="sub-etapa"),"",TRUNC(OFFSET(MCQ!L$20,ROW(L657)-ROW(L$20),0),2)))</f>
        <v/>
      </c>
      <c r="M657" s="584">
        <f>IF(I657="", "", IFERROR(VLOOKUP(VALUE(I657), _BaseAbril2026, 4, 0), IFERROR(VLOOKUP(TEXT(I657, "@"), _BaseAbril2026, 4, 0), "")))</f>
        <v/>
      </c>
      <c r="N657" s="585">
        <f>IFERROR(IF(S657="BDI1", TRUNC(M657*(1+$O$18), 2),IF(S657="BDI2", TRUNC(M657*(1+$N$18), 2), "")), "")</f>
        <v/>
      </c>
      <c r="O657" s="586">
        <f>_xlfn.IFS(G657="ETAPA", SUMIFS(ValorTotalComD, Nivel, A657), G657="SUB-ETAPA", SUMIFS(ValorTotalComD, SubNivel, C657), TRUE, T657)</f>
        <v/>
      </c>
      <c r="P657" s="584">
        <f>IF(I657="", "", IFERROR(VLOOKUP(VALUE(I657), _BaseAbril2026, 5, 0), IFERROR(VLOOKUP(TEXT(I657, "@"), _BaseAbril2026, 5, 0), "")))</f>
        <v/>
      </c>
      <c r="Q657" s="585">
        <f>IFERROR(IF(S657="BDI1", TRUNC(P657*(1+$R$18), 2),IF(S657="BDI2", TRUNC(P657*(1+$Q$18), 2), "")), "")</f>
        <v/>
      </c>
      <c r="R657" s="586">
        <f>_xlfn.IFS(G657="ETAPA", SUMIFS(ValorTotalSemD, Nivel, A657), G657="SUB-ETAPA", SUMIFS(ValorTotalSemD, SubNivel, C657), TRUE, U657)</f>
        <v/>
      </c>
      <c r="S657" s="587">
        <f>IF(G657="","",IF(OR(G657="etapa",G657="sub-etapa"),"",OFFSET(MCQ!M$20,ROW(M657)-ROW(M$20),0)))</f>
        <v/>
      </c>
      <c r="T657" s="588">
        <f>IFERROR(TRUNC(L657*N657,2),"")</f>
        <v/>
      </c>
      <c r="U657" s="589">
        <f>IFERROR(TRUNC(L657*Q657,2),"")</f>
        <v/>
      </c>
    </row>
    <row r="658">
      <c r="A658" s="18">
        <f>OFFSET(MCQ!A$20,ROW(A658)-ROW(A$20),0)</f>
        <v/>
      </c>
      <c r="B658" s="18">
        <f>OFFSET(MCQ!B$20,ROW(B658)-ROW(B$20),0)</f>
        <v/>
      </c>
      <c r="C658" s="18">
        <f>OFFSET(MCQ!C$20,ROW(C658)-ROW(C$20),0)</f>
        <v/>
      </c>
      <c r="D658" s="18">
        <f>OFFSET(MCQ!D$20,ROW(D658)-ROW(D$20),0)</f>
        <v/>
      </c>
      <c r="E658" s="18">
        <f>OFFSET(MCQ!E$20,ROW(E658)-ROW(E$20),0)</f>
        <v/>
      </c>
      <c r="F658" s="18" t="n"/>
      <c r="G658" s="233">
        <f>OFFSET(MCQ!G$20,ROW(G658)-ROW(G$20),0)</f>
        <v/>
      </c>
      <c r="H658" s="583">
        <f>IF(G658="","",OFFSET(MCQ!H$20,ROW(H658)-ROW(H$20),0))</f>
        <v/>
      </c>
      <c r="I658" s="24">
        <f>IF(G658="","",IF(OR(G658="etapa",G658="sub-etapa"),"",OFFSET(MCQ!I$20,ROW(I658)-ROW(I$20),0)))</f>
        <v/>
      </c>
      <c r="J658" s="25">
        <f>IF(G658="","",OFFSET(MCQ!J$20,ROW(J658)-ROW(J$20),0))</f>
        <v/>
      </c>
      <c r="K658" s="24">
        <f>IF(G658="","",IF(OR(G658="etapa",G658="sub-etapa"),"",OFFSET(MCQ!K$20,ROW(K658)-ROW(K$20),0)))</f>
        <v/>
      </c>
      <c r="L658" s="26">
        <f>IF(G658="","",IF(OR(G658="etapa",G658="sub-etapa"),"",TRUNC(OFFSET(MCQ!L$20,ROW(L658)-ROW(L$20),0),2)))</f>
        <v/>
      </c>
      <c r="M658" s="584">
        <f>IF(I658="", "", IFERROR(VLOOKUP(VALUE(I658), _BaseAbril2026, 4, 0), IFERROR(VLOOKUP(TEXT(I658, "@"), _BaseAbril2026, 4, 0), "")))</f>
        <v/>
      </c>
      <c r="N658" s="585">
        <f>IFERROR(IF(S658="BDI1", TRUNC(M658*(1+$O$18), 2),IF(S658="BDI2", TRUNC(M658*(1+$N$18), 2), "")), "")</f>
        <v/>
      </c>
      <c r="O658" s="586">
        <f>_xlfn.IFS(G658="ETAPA", SUMIFS(ValorTotalComD, Nivel, A658), G658="SUB-ETAPA", SUMIFS(ValorTotalComD, SubNivel, C658), TRUE, T658)</f>
        <v/>
      </c>
      <c r="P658" s="584">
        <f>IF(I658="", "", IFERROR(VLOOKUP(VALUE(I658), _BaseAbril2026, 5, 0), IFERROR(VLOOKUP(TEXT(I658, "@"), _BaseAbril2026, 5, 0), "")))</f>
        <v/>
      </c>
      <c r="Q658" s="585">
        <f>IFERROR(IF(S658="BDI1", TRUNC(P658*(1+$R$18), 2),IF(S658="BDI2", TRUNC(P658*(1+$Q$18), 2), "")), "")</f>
        <v/>
      </c>
      <c r="R658" s="586">
        <f>_xlfn.IFS(G658="ETAPA", SUMIFS(ValorTotalSemD, Nivel, A658), G658="SUB-ETAPA", SUMIFS(ValorTotalSemD, SubNivel, C658), TRUE, U658)</f>
        <v/>
      </c>
      <c r="S658" s="587">
        <f>IF(G658="","",IF(OR(G658="etapa",G658="sub-etapa"),"",OFFSET(MCQ!M$20,ROW(M658)-ROW(M$20),0)))</f>
        <v/>
      </c>
      <c r="T658" s="588">
        <f>IFERROR(TRUNC(L658*N658,2),"")</f>
        <v/>
      </c>
      <c r="U658" s="589">
        <f>IFERROR(TRUNC(L658*Q658,2),"")</f>
        <v/>
      </c>
    </row>
    <row r="659">
      <c r="A659" s="18">
        <f>OFFSET(MCQ!A$20,ROW(A659)-ROW(A$20),0)</f>
        <v/>
      </c>
      <c r="B659" s="18">
        <f>OFFSET(MCQ!B$20,ROW(B659)-ROW(B$20),0)</f>
        <v/>
      </c>
      <c r="C659" s="18">
        <f>OFFSET(MCQ!C$20,ROW(C659)-ROW(C$20),0)</f>
        <v/>
      </c>
      <c r="D659" s="18">
        <f>OFFSET(MCQ!D$20,ROW(D659)-ROW(D$20),0)</f>
        <v/>
      </c>
      <c r="E659" s="18">
        <f>OFFSET(MCQ!E$20,ROW(E659)-ROW(E$20),0)</f>
        <v/>
      </c>
      <c r="F659" s="18" t="n"/>
      <c r="G659" s="233">
        <f>OFFSET(MCQ!G$20,ROW(G659)-ROW(G$20),0)</f>
        <v/>
      </c>
      <c r="H659" s="583">
        <f>IF(G659="","",OFFSET(MCQ!H$20,ROW(H659)-ROW(H$20),0))</f>
        <v/>
      </c>
      <c r="I659" s="24">
        <f>IF(G659="","",IF(OR(G659="etapa",G659="sub-etapa"),"",OFFSET(MCQ!I$20,ROW(I659)-ROW(I$20),0)))</f>
        <v/>
      </c>
      <c r="J659" s="25">
        <f>IF(G659="","",OFFSET(MCQ!J$20,ROW(J659)-ROW(J$20),0))</f>
        <v/>
      </c>
      <c r="K659" s="24">
        <f>IF(G659="","",IF(OR(G659="etapa",G659="sub-etapa"),"",OFFSET(MCQ!K$20,ROW(K659)-ROW(K$20),0)))</f>
        <v/>
      </c>
      <c r="L659" s="26">
        <f>IF(G659="","",IF(OR(G659="etapa",G659="sub-etapa"),"",TRUNC(OFFSET(MCQ!L$20,ROW(L659)-ROW(L$20),0),2)))</f>
        <v/>
      </c>
      <c r="M659" s="584">
        <f>IF(I659="", "", IFERROR(VLOOKUP(VALUE(I659), _BaseAbril2026, 4, 0), IFERROR(VLOOKUP(TEXT(I659, "@"), _BaseAbril2026, 4, 0), "")))</f>
        <v/>
      </c>
      <c r="N659" s="585">
        <f>IFERROR(IF(S659="BDI1", TRUNC(M659*(1+$O$18), 2),IF(S659="BDI2", TRUNC(M659*(1+$N$18), 2), "")), "")</f>
        <v/>
      </c>
      <c r="O659" s="586">
        <f>_xlfn.IFS(G659="ETAPA", SUMIFS(ValorTotalComD, Nivel, A659), G659="SUB-ETAPA", SUMIFS(ValorTotalComD, SubNivel, C659), TRUE, T659)</f>
        <v/>
      </c>
      <c r="P659" s="584">
        <f>IF(I659="", "", IFERROR(VLOOKUP(VALUE(I659), _BaseAbril2026, 5, 0), IFERROR(VLOOKUP(TEXT(I659, "@"), _BaseAbril2026, 5, 0), "")))</f>
        <v/>
      </c>
      <c r="Q659" s="585">
        <f>IFERROR(IF(S659="BDI1", TRUNC(P659*(1+$R$18), 2),IF(S659="BDI2", TRUNC(P659*(1+$Q$18), 2), "")), "")</f>
        <v/>
      </c>
      <c r="R659" s="586">
        <f>_xlfn.IFS(G659="ETAPA", SUMIFS(ValorTotalSemD, Nivel, A659), G659="SUB-ETAPA", SUMIFS(ValorTotalSemD, SubNivel, C659), TRUE, U659)</f>
        <v/>
      </c>
      <c r="S659" s="587">
        <f>IF(G659="","",IF(OR(G659="etapa",G659="sub-etapa"),"",OFFSET(MCQ!M$20,ROW(M659)-ROW(M$20),0)))</f>
        <v/>
      </c>
      <c r="T659" s="588">
        <f>IFERROR(TRUNC(L659*N659,2),"")</f>
        <v/>
      </c>
      <c r="U659" s="589">
        <f>IFERROR(TRUNC(L659*Q659,2),"")</f>
        <v/>
      </c>
    </row>
    <row r="660">
      <c r="A660" s="18">
        <f>OFFSET(MCQ!A$20,ROW(A660)-ROW(A$20),0)</f>
        <v/>
      </c>
      <c r="B660" s="18">
        <f>OFFSET(MCQ!B$20,ROW(B660)-ROW(B$20),0)</f>
        <v/>
      </c>
      <c r="C660" s="18">
        <f>OFFSET(MCQ!C$20,ROW(C660)-ROW(C$20),0)</f>
        <v/>
      </c>
      <c r="D660" s="18">
        <f>OFFSET(MCQ!D$20,ROW(D660)-ROW(D$20),0)</f>
        <v/>
      </c>
      <c r="E660" s="18">
        <f>OFFSET(MCQ!E$20,ROW(E660)-ROW(E$20),0)</f>
        <v/>
      </c>
      <c r="F660" s="18" t="n"/>
      <c r="G660" s="233">
        <f>OFFSET(MCQ!G$20,ROW(G660)-ROW(G$20),0)</f>
        <v/>
      </c>
      <c r="H660" s="583">
        <f>IF(G660="","",OFFSET(MCQ!H$20,ROW(H660)-ROW(H$20),0))</f>
        <v/>
      </c>
      <c r="I660" s="24">
        <f>IF(G660="","",IF(OR(G660="etapa",G660="sub-etapa"),"",OFFSET(MCQ!I$20,ROW(I660)-ROW(I$20),0)))</f>
        <v/>
      </c>
      <c r="J660" s="25">
        <f>IF(G660="","",OFFSET(MCQ!J$20,ROW(J660)-ROW(J$20),0))</f>
        <v/>
      </c>
      <c r="K660" s="24">
        <f>IF(G660="","",IF(OR(G660="etapa",G660="sub-etapa"),"",OFFSET(MCQ!K$20,ROW(K660)-ROW(K$20),0)))</f>
        <v/>
      </c>
      <c r="L660" s="26">
        <f>IF(G660="","",IF(OR(G660="etapa",G660="sub-etapa"),"",TRUNC(OFFSET(MCQ!L$20,ROW(L660)-ROW(L$20),0),2)))</f>
        <v/>
      </c>
      <c r="M660" s="584">
        <f>IF(I660="", "", IFERROR(VLOOKUP(VALUE(I660), _BaseAbril2026, 4, 0), IFERROR(VLOOKUP(TEXT(I660, "@"), _BaseAbril2026, 4, 0), "")))</f>
        <v/>
      </c>
      <c r="N660" s="585">
        <f>IFERROR(IF(S660="BDI1", TRUNC(M660*(1+$O$18), 2),IF(S660="BDI2", TRUNC(M660*(1+$N$18), 2), "")), "")</f>
        <v/>
      </c>
      <c r="O660" s="586">
        <f>_xlfn.IFS(G660="ETAPA", SUMIFS(ValorTotalComD, Nivel, A660), G660="SUB-ETAPA", SUMIFS(ValorTotalComD, SubNivel, C660), TRUE, T660)</f>
        <v/>
      </c>
      <c r="P660" s="584">
        <f>IF(I660="", "", IFERROR(VLOOKUP(VALUE(I660), _BaseAbril2026, 5, 0), IFERROR(VLOOKUP(TEXT(I660, "@"), _BaseAbril2026, 5, 0), "")))</f>
        <v/>
      </c>
      <c r="Q660" s="585">
        <f>IFERROR(IF(S660="BDI1", TRUNC(P660*(1+$R$18), 2),IF(S660="BDI2", TRUNC(P660*(1+$Q$18), 2), "")), "")</f>
        <v/>
      </c>
      <c r="R660" s="586">
        <f>_xlfn.IFS(G660="ETAPA", SUMIFS(ValorTotalSemD, Nivel, A660), G660="SUB-ETAPA", SUMIFS(ValorTotalSemD, SubNivel, C660), TRUE, U660)</f>
        <v/>
      </c>
      <c r="S660" s="587">
        <f>IF(G660="","",IF(OR(G660="etapa",G660="sub-etapa"),"",OFFSET(MCQ!M$20,ROW(M660)-ROW(M$20),0)))</f>
        <v/>
      </c>
      <c r="T660" s="588">
        <f>IFERROR(TRUNC(L660*N660,2),"")</f>
        <v/>
      </c>
      <c r="U660" s="589">
        <f>IFERROR(TRUNC(L660*Q660,2),"")</f>
        <v/>
      </c>
    </row>
    <row r="661">
      <c r="A661" s="18">
        <f>OFFSET(MCQ!A$20,ROW(A661)-ROW(A$20),0)</f>
        <v/>
      </c>
      <c r="B661" s="18">
        <f>OFFSET(MCQ!B$20,ROW(B661)-ROW(B$20),0)</f>
        <v/>
      </c>
      <c r="C661" s="18">
        <f>OFFSET(MCQ!C$20,ROW(C661)-ROW(C$20),0)</f>
        <v/>
      </c>
      <c r="D661" s="18">
        <f>OFFSET(MCQ!D$20,ROW(D661)-ROW(D$20),0)</f>
        <v/>
      </c>
      <c r="E661" s="18">
        <f>OFFSET(MCQ!E$20,ROW(E661)-ROW(E$20),0)</f>
        <v/>
      </c>
      <c r="F661" s="18" t="n"/>
      <c r="G661" s="233">
        <f>OFFSET(MCQ!G$20,ROW(G661)-ROW(G$20),0)</f>
        <v/>
      </c>
      <c r="H661" s="583">
        <f>IF(G661="","",OFFSET(MCQ!H$20,ROW(H661)-ROW(H$20),0))</f>
        <v/>
      </c>
      <c r="I661" s="24">
        <f>IF(G661="","",IF(OR(G661="etapa",G661="sub-etapa"),"",OFFSET(MCQ!I$20,ROW(I661)-ROW(I$20),0)))</f>
        <v/>
      </c>
      <c r="J661" s="25">
        <f>IF(G661="","",OFFSET(MCQ!J$20,ROW(J661)-ROW(J$20),0))</f>
        <v/>
      </c>
      <c r="K661" s="24">
        <f>IF(G661="","",IF(OR(G661="etapa",G661="sub-etapa"),"",OFFSET(MCQ!K$20,ROW(K661)-ROW(K$20),0)))</f>
        <v/>
      </c>
      <c r="L661" s="26">
        <f>IF(G661="","",IF(OR(G661="etapa",G661="sub-etapa"),"",TRUNC(OFFSET(MCQ!L$20,ROW(L661)-ROW(L$20),0),2)))</f>
        <v/>
      </c>
      <c r="M661" s="584">
        <f>IF(I661="", "", IFERROR(VLOOKUP(VALUE(I661), _BaseAbril2026, 4, 0), IFERROR(VLOOKUP(TEXT(I661, "@"), _BaseAbril2026, 4, 0), "")))</f>
        <v/>
      </c>
      <c r="N661" s="585">
        <f>IFERROR(IF(S661="BDI1", TRUNC(M661*(1+$O$18), 2),IF(S661="BDI2", TRUNC(M661*(1+$N$18), 2), "")), "")</f>
        <v/>
      </c>
      <c r="O661" s="586">
        <f>_xlfn.IFS(G661="ETAPA", SUMIFS(ValorTotalComD, Nivel, A661), G661="SUB-ETAPA", SUMIFS(ValorTotalComD, SubNivel, C661), TRUE, T661)</f>
        <v/>
      </c>
      <c r="P661" s="584">
        <f>IF(I661="", "", IFERROR(VLOOKUP(VALUE(I661), _BaseAbril2026, 5, 0), IFERROR(VLOOKUP(TEXT(I661, "@"), _BaseAbril2026, 5, 0), "")))</f>
        <v/>
      </c>
      <c r="Q661" s="585">
        <f>IFERROR(IF(S661="BDI1", TRUNC(P661*(1+$R$18), 2),IF(S661="BDI2", TRUNC(P661*(1+$Q$18), 2), "")), "")</f>
        <v/>
      </c>
      <c r="R661" s="586">
        <f>_xlfn.IFS(G661="ETAPA", SUMIFS(ValorTotalSemD, Nivel, A661), G661="SUB-ETAPA", SUMIFS(ValorTotalSemD, SubNivel, C661), TRUE, U661)</f>
        <v/>
      </c>
      <c r="S661" s="587">
        <f>IF(G661="","",IF(OR(G661="etapa",G661="sub-etapa"),"",OFFSET(MCQ!M$20,ROW(M661)-ROW(M$20),0)))</f>
        <v/>
      </c>
      <c r="T661" s="588">
        <f>IFERROR(TRUNC(L661*N661,2),"")</f>
        <v/>
      </c>
      <c r="U661" s="589">
        <f>IFERROR(TRUNC(L661*Q661,2),"")</f>
        <v/>
      </c>
    </row>
    <row r="662">
      <c r="A662" s="18">
        <f>OFFSET(MCQ!A$20,ROW(A662)-ROW(A$20),0)</f>
        <v/>
      </c>
      <c r="B662" s="18">
        <f>OFFSET(MCQ!B$20,ROW(B662)-ROW(B$20),0)</f>
        <v/>
      </c>
      <c r="C662" s="18">
        <f>OFFSET(MCQ!C$20,ROW(C662)-ROW(C$20),0)</f>
        <v/>
      </c>
      <c r="D662" s="18">
        <f>OFFSET(MCQ!D$20,ROW(D662)-ROW(D$20),0)</f>
        <v/>
      </c>
      <c r="E662" s="18">
        <f>OFFSET(MCQ!E$20,ROW(E662)-ROW(E$20),0)</f>
        <v/>
      </c>
      <c r="F662" s="18" t="n"/>
      <c r="G662" s="233">
        <f>OFFSET(MCQ!G$20,ROW(G662)-ROW(G$20),0)</f>
        <v/>
      </c>
      <c r="H662" s="583">
        <f>IF(G662="","",OFFSET(MCQ!H$20,ROW(H662)-ROW(H$20),0))</f>
        <v/>
      </c>
      <c r="I662" s="24">
        <f>IF(G662="","",IF(OR(G662="etapa",G662="sub-etapa"),"",OFFSET(MCQ!I$20,ROW(I662)-ROW(I$20),0)))</f>
        <v/>
      </c>
      <c r="J662" s="25">
        <f>IF(G662="","",OFFSET(MCQ!J$20,ROW(J662)-ROW(J$20),0))</f>
        <v/>
      </c>
      <c r="K662" s="24">
        <f>IF(G662="","",IF(OR(G662="etapa",G662="sub-etapa"),"",OFFSET(MCQ!K$20,ROW(K662)-ROW(K$20),0)))</f>
        <v/>
      </c>
      <c r="L662" s="26">
        <f>IF(G662="","",IF(OR(G662="etapa",G662="sub-etapa"),"",TRUNC(OFFSET(MCQ!L$20,ROW(L662)-ROW(L$20),0),2)))</f>
        <v/>
      </c>
      <c r="M662" s="584">
        <f>IF(I662="", "", IFERROR(VLOOKUP(VALUE(I662), _BaseAbril2026, 4, 0), IFERROR(VLOOKUP(TEXT(I662, "@"), _BaseAbril2026, 4, 0), "")))</f>
        <v/>
      </c>
      <c r="N662" s="585">
        <f>IFERROR(IF(S662="BDI1", TRUNC(M662*(1+$O$18), 2),IF(S662="BDI2", TRUNC(M662*(1+$N$18), 2), "")), "")</f>
        <v/>
      </c>
      <c r="O662" s="586">
        <f>_xlfn.IFS(G662="ETAPA", SUMIFS(ValorTotalComD, Nivel, A662), G662="SUB-ETAPA", SUMIFS(ValorTotalComD, SubNivel, C662), TRUE, T662)</f>
        <v/>
      </c>
      <c r="P662" s="584">
        <f>IF(I662="", "", IFERROR(VLOOKUP(VALUE(I662), _BaseAbril2026, 5, 0), IFERROR(VLOOKUP(TEXT(I662, "@"), _BaseAbril2026, 5, 0), "")))</f>
        <v/>
      </c>
      <c r="Q662" s="585">
        <f>IFERROR(IF(S662="BDI1", TRUNC(P662*(1+$R$18), 2),IF(S662="BDI2", TRUNC(P662*(1+$Q$18), 2), "")), "")</f>
        <v/>
      </c>
      <c r="R662" s="586">
        <f>_xlfn.IFS(G662="ETAPA", SUMIFS(ValorTotalSemD, Nivel, A662), G662="SUB-ETAPA", SUMIFS(ValorTotalSemD, SubNivel, C662), TRUE, U662)</f>
        <v/>
      </c>
      <c r="S662" s="587">
        <f>IF(G662="","",IF(OR(G662="etapa",G662="sub-etapa"),"",OFFSET(MCQ!M$20,ROW(M662)-ROW(M$20),0)))</f>
        <v/>
      </c>
      <c r="T662" s="588">
        <f>IFERROR(TRUNC(L662*N662,2),"")</f>
        <v/>
      </c>
      <c r="U662" s="589">
        <f>IFERROR(TRUNC(L662*Q662,2),"")</f>
        <v/>
      </c>
    </row>
    <row r="663">
      <c r="A663" s="18">
        <f>OFFSET(MCQ!A$20,ROW(A663)-ROW(A$20),0)</f>
        <v/>
      </c>
      <c r="B663" s="18">
        <f>OFFSET(MCQ!B$20,ROW(B663)-ROW(B$20),0)</f>
        <v/>
      </c>
      <c r="C663" s="18">
        <f>OFFSET(MCQ!C$20,ROW(C663)-ROW(C$20),0)</f>
        <v/>
      </c>
      <c r="D663" s="18">
        <f>OFFSET(MCQ!D$20,ROW(D663)-ROW(D$20),0)</f>
        <v/>
      </c>
      <c r="E663" s="18">
        <f>OFFSET(MCQ!E$20,ROW(E663)-ROW(E$20),0)</f>
        <v/>
      </c>
      <c r="F663" s="18" t="n"/>
      <c r="G663" s="233">
        <f>OFFSET(MCQ!G$20,ROW(G663)-ROW(G$20),0)</f>
        <v/>
      </c>
      <c r="H663" s="583">
        <f>IF(G663="","",OFFSET(MCQ!H$20,ROW(H663)-ROW(H$20),0))</f>
        <v/>
      </c>
      <c r="I663" s="24">
        <f>IF(G663="","",IF(OR(G663="etapa",G663="sub-etapa"),"",OFFSET(MCQ!I$20,ROW(I663)-ROW(I$20),0)))</f>
        <v/>
      </c>
      <c r="J663" s="25">
        <f>IF(G663="","",OFFSET(MCQ!J$20,ROW(J663)-ROW(J$20),0))</f>
        <v/>
      </c>
      <c r="K663" s="24">
        <f>IF(G663="","",IF(OR(G663="etapa",G663="sub-etapa"),"",OFFSET(MCQ!K$20,ROW(K663)-ROW(K$20),0)))</f>
        <v/>
      </c>
      <c r="L663" s="26">
        <f>IF(G663="","",IF(OR(G663="etapa",G663="sub-etapa"),"",TRUNC(OFFSET(MCQ!L$20,ROW(L663)-ROW(L$20),0),2)))</f>
        <v/>
      </c>
      <c r="M663" s="584">
        <f>IF(I663="", "", IFERROR(VLOOKUP(VALUE(I663), _BaseAbril2026, 4, 0), IFERROR(VLOOKUP(TEXT(I663, "@"), _BaseAbril2026, 4, 0), "")))</f>
        <v/>
      </c>
      <c r="N663" s="585">
        <f>IFERROR(IF(S663="BDI1", TRUNC(M663*(1+$O$18), 2),IF(S663="BDI2", TRUNC(M663*(1+$N$18), 2), "")), "")</f>
        <v/>
      </c>
      <c r="O663" s="586">
        <f>_xlfn.IFS(G663="ETAPA", SUMIFS(ValorTotalComD, Nivel, A663), G663="SUB-ETAPA", SUMIFS(ValorTotalComD, SubNivel, C663), TRUE, T663)</f>
        <v/>
      </c>
      <c r="P663" s="584">
        <f>IF(I663="", "", IFERROR(VLOOKUP(VALUE(I663), _BaseAbril2026, 5, 0), IFERROR(VLOOKUP(TEXT(I663, "@"), _BaseAbril2026, 5, 0), "")))</f>
        <v/>
      </c>
      <c r="Q663" s="585">
        <f>IFERROR(IF(S663="BDI1", TRUNC(P663*(1+$R$18), 2),IF(S663="BDI2", TRUNC(P663*(1+$Q$18), 2), "")), "")</f>
        <v/>
      </c>
      <c r="R663" s="586">
        <f>_xlfn.IFS(G663="ETAPA", SUMIFS(ValorTotalSemD, Nivel, A663), G663="SUB-ETAPA", SUMIFS(ValorTotalSemD, SubNivel, C663), TRUE, U663)</f>
        <v/>
      </c>
      <c r="S663" s="587">
        <f>IF(G663="","",IF(OR(G663="etapa",G663="sub-etapa"),"",OFFSET(MCQ!M$20,ROW(M663)-ROW(M$20),0)))</f>
        <v/>
      </c>
      <c r="T663" s="588">
        <f>IFERROR(TRUNC(L663*N663,2),"")</f>
        <v/>
      </c>
      <c r="U663" s="589">
        <f>IFERROR(TRUNC(L663*Q663,2),"")</f>
        <v/>
      </c>
    </row>
    <row r="664">
      <c r="A664" s="18">
        <f>OFFSET(MCQ!A$20,ROW(A664)-ROW(A$20),0)</f>
        <v/>
      </c>
      <c r="B664" s="18">
        <f>OFFSET(MCQ!B$20,ROW(B664)-ROW(B$20),0)</f>
        <v/>
      </c>
      <c r="C664" s="18">
        <f>OFFSET(MCQ!C$20,ROW(C664)-ROW(C$20),0)</f>
        <v/>
      </c>
      <c r="D664" s="18">
        <f>OFFSET(MCQ!D$20,ROW(D664)-ROW(D$20),0)</f>
        <v/>
      </c>
      <c r="E664" s="18">
        <f>OFFSET(MCQ!E$20,ROW(E664)-ROW(E$20),0)</f>
        <v/>
      </c>
      <c r="F664" s="18" t="n"/>
      <c r="G664" s="233">
        <f>OFFSET(MCQ!G$20,ROW(G664)-ROW(G$20),0)</f>
        <v/>
      </c>
      <c r="H664" s="583">
        <f>IF(G664="","",OFFSET(MCQ!H$20,ROW(H664)-ROW(H$20),0))</f>
        <v/>
      </c>
      <c r="I664" s="24">
        <f>IF(G664="","",IF(OR(G664="etapa",G664="sub-etapa"),"",OFFSET(MCQ!I$20,ROW(I664)-ROW(I$20),0)))</f>
        <v/>
      </c>
      <c r="J664" s="25">
        <f>IF(G664="","",OFFSET(MCQ!J$20,ROW(J664)-ROW(J$20),0))</f>
        <v/>
      </c>
      <c r="K664" s="24">
        <f>IF(G664="","",IF(OR(G664="etapa",G664="sub-etapa"),"",OFFSET(MCQ!K$20,ROW(K664)-ROW(K$20),0)))</f>
        <v/>
      </c>
      <c r="L664" s="26">
        <f>IF(G664="","",IF(OR(G664="etapa",G664="sub-etapa"),"",TRUNC(OFFSET(MCQ!L$20,ROW(L664)-ROW(L$20),0),2)))</f>
        <v/>
      </c>
      <c r="M664" s="584">
        <f>IF(I664="", "", IFERROR(VLOOKUP(VALUE(I664), _BaseAbril2026, 4, 0), IFERROR(VLOOKUP(TEXT(I664, "@"), _BaseAbril2026, 4, 0), "")))</f>
        <v/>
      </c>
      <c r="N664" s="585">
        <f>IFERROR(IF(S664="BDI1", TRUNC(M664*(1+$O$18), 2),IF(S664="BDI2", TRUNC(M664*(1+$N$18), 2), "")), "")</f>
        <v/>
      </c>
      <c r="O664" s="586">
        <f>_xlfn.IFS(G664="ETAPA", SUMIFS(ValorTotalComD, Nivel, A664), G664="SUB-ETAPA", SUMIFS(ValorTotalComD, SubNivel, C664), TRUE, T664)</f>
        <v/>
      </c>
      <c r="P664" s="584">
        <f>IF(I664="", "", IFERROR(VLOOKUP(VALUE(I664), _BaseAbril2026, 5, 0), IFERROR(VLOOKUP(TEXT(I664, "@"), _BaseAbril2026, 5, 0), "")))</f>
        <v/>
      </c>
      <c r="Q664" s="585">
        <f>IFERROR(IF(S664="BDI1", TRUNC(P664*(1+$R$18), 2),IF(S664="BDI2", TRUNC(P664*(1+$Q$18), 2), "")), "")</f>
        <v/>
      </c>
      <c r="R664" s="586">
        <f>_xlfn.IFS(G664="ETAPA", SUMIFS(ValorTotalSemD, Nivel, A664), G664="SUB-ETAPA", SUMIFS(ValorTotalSemD, SubNivel, C664), TRUE, U664)</f>
        <v/>
      </c>
      <c r="S664" s="587">
        <f>IF(G664="","",IF(OR(G664="etapa",G664="sub-etapa"),"",OFFSET(MCQ!M$20,ROW(M664)-ROW(M$20),0)))</f>
        <v/>
      </c>
      <c r="T664" s="588">
        <f>IFERROR(TRUNC(L664*N664,2),"")</f>
        <v/>
      </c>
      <c r="U664" s="589">
        <f>IFERROR(TRUNC(L664*Q664,2),"")</f>
        <v/>
      </c>
    </row>
    <row r="665">
      <c r="A665" s="18">
        <f>OFFSET(MCQ!A$20,ROW(A665)-ROW(A$20),0)</f>
        <v/>
      </c>
      <c r="B665" s="18">
        <f>OFFSET(MCQ!B$20,ROW(B665)-ROW(B$20),0)</f>
        <v/>
      </c>
      <c r="C665" s="18">
        <f>OFFSET(MCQ!C$20,ROW(C665)-ROW(C$20),0)</f>
        <v/>
      </c>
      <c r="D665" s="18">
        <f>OFFSET(MCQ!D$20,ROW(D665)-ROW(D$20),0)</f>
        <v/>
      </c>
      <c r="E665" s="18">
        <f>OFFSET(MCQ!E$20,ROW(E665)-ROW(E$20),0)</f>
        <v/>
      </c>
      <c r="F665" s="18" t="n"/>
      <c r="G665" s="233">
        <f>OFFSET(MCQ!G$20,ROW(G665)-ROW(G$20),0)</f>
        <v/>
      </c>
      <c r="H665" s="583">
        <f>IF(G665="","",OFFSET(MCQ!H$20,ROW(H665)-ROW(H$20),0))</f>
        <v/>
      </c>
      <c r="I665" s="24">
        <f>IF(G665="","",IF(OR(G665="etapa",G665="sub-etapa"),"",OFFSET(MCQ!I$20,ROW(I665)-ROW(I$20),0)))</f>
        <v/>
      </c>
      <c r="J665" s="25">
        <f>IF(G665="","",OFFSET(MCQ!J$20,ROW(J665)-ROW(J$20),0))</f>
        <v/>
      </c>
      <c r="K665" s="24">
        <f>IF(G665="","",IF(OR(G665="etapa",G665="sub-etapa"),"",OFFSET(MCQ!K$20,ROW(K665)-ROW(K$20),0)))</f>
        <v/>
      </c>
      <c r="L665" s="26">
        <f>IF(G665="","",IF(OR(G665="etapa",G665="sub-etapa"),"",TRUNC(OFFSET(MCQ!L$20,ROW(L665)-ROW(L$20),0),2)))</f>
        <v/>
      </c>
      <c r="M665" s="584">
        <f>IF(I665="", "", IFERROR(VLOOKUP(VALUE(I665), _BaseAbril2026, 4, 0), IFERROR(VLOOKUP(TEXT(I665, "@"), _BaseAbril2026, 4, 0), "")))</f>
        <v/>
      </c>
      <c r="N665" s="585">
        <f>IFERROR(IF(S665="BDI1", TRUNC(M665*(1+$O$18), 2),IF(S665="BDI2", TRUNC(M665*(1+$N$18), 2), "")), "")</f>
        <v/>
      </c>
      <c r="O665" s="586">
        <f>_xlfn.IFS(G665="ETAPA", SUMIFS(ValorTotalComD, Nivel, A665), G665="SUB-ETAPA", SUMIFS(ValorTotalComD, SubNivel, C665), TRUE, T665)</f>
        <v/>
      </c>
      <c r="P665" s="584">
        <f>IF(I665="", "", IFERROR(VLOOKUP(VALUE(I665), _BaseAbril2026, 5, 0), IFERROR(VLOOKUP(TEXT(I665, "@"), _BaseAbril2026, 5, 0), "")))</f>
        <v/>
      </c>
      <c r="Q665" s="585">
        <f>IFERROR(IF(S665="BDI1", TRUNC(P665*(1+$R$18), 2),IF(S665="BDI2", TRUNC(P665*(1+$Q$18), 2), "")), "")</f>
        <v/>
      </c>
      <c r="R665" s="586">
        <f>_xlfn.IFS(G665="ETAPA", SUMIFS(ValorTotalSemD, Nivel, A665), G665="SUB-ETAPA", SUMIFS(ValorTotalSemD, SubNivel, C665), TRUE, U665)</f>
        <v/>
      </c>
      <c r="S665" s="587">
        <f>IF(G665="","",IF(OR(G665="etapa",G665="sub-etapa"),"",OFFSET(MCQ!M$20,ROW(M665)-ROW(M$20),0)))</f>
        <v/>
      </c>
      <c r="T665" s="588">
        <f>IFERROR(TRUNC(L665*N665,2),"")</f>
        <v/>
      </c>
      <c r="U665" s="589">
        <f>IFERROR(TRUNC(L665*Q665,2),"")</f>
        <v/>
      </c>
    </row>
    <row r="666">
      <c r="A666" s="18">
        <f>OFFSET(MCQ!A$20,ROW(A666)-ROW(A$20),0)</f>
        <v/>
      </c>
      <c r="B666" s="18">
        <f>OFFSET(MCQ!B$20,ROW(B666)-ROW(B$20),0)</f>
        <v/>
      </c>
      <c r="C666" s="18">
        <f>OFFSET(MCQ!C$20,ROW(C666)-ROW(C$20),0)</f>
        <v/>
      </c>
      <c r="D666" s="18">
        <f>OFFSET(MCQ!D$20,ROW(D666)-ROW(D$20),0)</f>
        <v/>
      </c>
      <c r="E666" s="18">
        <f>OFFSET(MCQ!E$20,ROW(E666)-ROW(E$20),0)</f>
        <v/>
      </c>
      <c r="F666" s="18" t="n"/>
      <c r="G666" s="233">
        <f>OFFSET(MCQ!G$20,ROW(G666)-ROW(G$20),0)</f>
        <v/>
      </c>
      <c r="H666" s="583">
        <f>IF(G666="","",OFFSET(MCQ!H$20,ROW(H666)-ROW(H$20),0))</f>
        <v/>
      </c>
      <c r="I666" s="24">
        <f>IF(G666="","",IF(OR(G666="etapa",G666="sub-etapa"),"",OFFSET(MCQ!I$20,ROW(I666)-ROW(I$20),0)))</f>
        <v/>
      </c>
      <c r="J666" s="25">
        <f>IF(G666="","",OFFSET(MCQ!J$20,ROW(J666)-ROW(J$20),0))</f>
        <v/>
      </c>
      <c r="K666" s="24">
        <f>IF(G666="","",IF(OR(G666="etapa",G666="sub-etapa"),"",OFFSET(MCQ!K$20,ROW(K666)-ROW(K$20),0)))</f>
        <v/>
      </c>
      <c r="L666" s="26">
        <f>IF(G666="","",IF(OR(G666="etapa",G666="sub-etapa"),"",TRUNC(OFFSET(MCQ!L$20,ROW(L666)-ROW(L$20),0),2)))</f>
        <v/>
      </c>
      <c r="M666" s="584">
        <f>IF(I666="", "", IFERROR(VLOOKUP(VALUE(I666), _BaseAbril2026, 4, 0), IFERROR(VLOOKUP(TEXT(I666, "@"), _BaseAbril2026, 4, 0), "")))</f>
        <v/>
      </c>
      <c r="N666" s="585">
        <f>IFERROR(IF(S666="BDI1", TRUNC(M666*(1+$O$18), 2),IF(S666="BDI2", TRUNC(M666*(1+$N$18), 2), "")), "")</f>
        <v/>
      </c>
      <c r="O666" s="586">
        <f>_xlfn.IFS(G666="ETAPA", SUMIFS(ValorTotalComD, Nivel, A666), G666="SUB-ETAPA", SUMIFS(ValorTotalComD, SubNivel, C666), TRUE, T666)</f>
        <v/>
      </c>
      <c r="P666" s="584">
        <f>IF(I666="", "", IFERROR(VLOOKUP(VALUE(I666), _BaseAbril2026, 5, 0), IFERROR(VLOOKUP(TEXT(I666, "@"), _BaseAbril2026, 5, 0), "")))</f>
        <v/>
      </c>
      <c r="Q666" s="585">
        <f>IFERROR(IF(S666="BDI1", TRUNC(P666*(1+$R$18), 2),IF(S666="BDI2", TRUNC(P666*(1+$Q$18), 2), "")), "")</f>
        <v/>
      </c>
      <c r="R666" s="586">
        <f>_xlfn.IFS(G666="ETAPA", SUMIFS(ValorTotalSemD, Nivel, A666), G666="SUB-ETAPA", SUMIFS(ValorTotalSemD, SubNivel, C666), TRUE, U666)</f>
        <v/>
      </c>
      <c r="S666" s="587">
        <f>IF(G666="","",IF(OR(G666="etapa",G666="sub-etapa"),"",OFFSET(MCQ!M$20,ROW(M666)-ROW(M$20),0)))</f>
        <v/>
      </c>
      <c r="T666" s="588">
        <f>IFERROR(TRUNC(L666*N666,2),"")</f>
        <v/>
      </c>
      <c r="U666" s="589">
        <f>IFERROR(TRUNC(L666*Q666,2),"")</f>
        <v/>
      </c>
    </row>
    <row r="667">
      <c r="A667" s="18">
        <f>OFFSET(MCQ!A$20,ROW(A667)-ROW(A$20),0)</f>
        <v/>
      </c>
      <c r="B667" s="18">
        <f>OFFSET(MCQ!B$20,ROW(B667)-ROW(B$20),0)</f>
        <v/>
      </c>
      <c r="C667" s="18">
        <f>OFFSET(MCQ!C$20,ROW(C667)-ROW(C$20),0)</f>
        <v/>
      </c>
      <c r="D667" s="18">
        <f>OFFSET(MCQ!D$20,ROW(D667)-ROW(D$20),0)</f>
        <v/>
      </c>
      <c r="E667" s="18">
        <f>OFFSET(MCQ!E$20,ROW(E667)-ROW(E$20),0)</f>
        <v/>
      </c>
      <c r="F667" s="18" t="n"/>
      <c r="G667" s="233">
        <f>OFFSET(MCQ!G$20,ROW(G667)-ROW(G$20),0)</f>
        <v/>
      </c>
      <c r="H667" s="583">
        <f>IF(G667="","",OFFSET(MCQ!H$20,ROW(H667)-ROW(H$20),0))</f>
        <v/>
      </c>
      <c r="I667" s="24">
        <f>IF(G667="","",IF(OR(G667="etapa",G667="sub-etapa"),"",OFFSET(MCQ!I$20,ROW(I667)-ROW(I$20),0)))</f>
        <v/>
      </c>
      <c r="J667" s="25">
        <f>IF(G667="","",OFFSET(MCQ!J$20,ROW(J667)-ROW(J$20),0))</f>
        <v/>
      </c>
      <c r="K667" s="24">
        <f>IF(G667="","",IF(OR(G667="etapa",G667="sub-etapa"),"",OFFSET(MCQ!K$20,ROW(K667)-ROW(K$20),0)))</f>
        <v/>
      </c>
      <c r="L667" s="26">
        <f>IF(G667="","",IF(OR(G667="etapa",G667="sub-etapa"),"",TRUNC(OFFSET(MCQ!L$20,ROW(L667)-ROW(L$20),0),2)))</f>
        <v/>
      </c>
      <c r="M667" s="584">
        <f>IF(I667="", "", IFERROR(VLOOKUP(VALUE(I667), _BaseAbril2026, 4, 0), IFERROR(VLOOKUP(TEXT(I667, "@"), _BaseAbril2026, 4, 0), "")))</f>
        <v/>
      </c>
      <c r="N667" s="585">
        <f>IFERROR(IF(S667="BDI1", TRUNC(M667*(1+$O$18), 2),IF(S667="BDI2", TRUNC(M667*(1+$N$18), 2), "")), "")</f>
        <v/>
      </c>
      <c r="O667" s="586">
        <f>_xlfn.IFS(G667="ETAPA", SUMIFS(ValorTotalComD, Nivel, A667), G667="SUB-ETAPA", SUMIFS(ValorTotalComD, SubNivel, C667), TRUE, T667)</f>
        <v/>
      </c>
      <c r="P667" s="584">
        <f>IF(I667="", "", IFERROR(VLOOKUP(VALUE(I667), _BaseAbril2026, 5, 0), IFERROR(VLOOKUP(TEXT(I667, "@"), _BaseAbril2026, 5, 0), "")))</f>
        <v/>
      </c>
      <c r="Q667" s="585">
        <f>IFERROR(IF(S667="BDI1", TRUNC(P667*(1+$R$18), 2),IF(S667="BDI2", TRUNC(P667*(1+$Q$18), 2), "")), "")</f>
        <v/>
      </c>
      <c r="R667" s="586">
        <f>_xlfn.IFS(G667="ETAPA", SUMIFS(ValorTotalSemD, Nivel, A667), G667="SUB-ETAPA", SUMIFS(ValorTotalSemD, SubNivel, C667), TRUE, U667)</f>
        <v/>
      </c>
      <c r="S667" s="587">
        <f>IF(G667="","",IF(OR(G667="etapa",G667="sub-etapa"),"",OFFSET(MCQ!M$20,ROW(M667)-ROW(M$20),0)))</f>
        <v/>
      </c>
      <c r="T667" s="588">
        <f>IFERROR(TRUNC(L667*N667,2),"")</f>
        <v/>
      </c>
      <c r="U667" s="589">
        <f>IFERROR(TRUNC(L667*Q667,2),"")</f>
        <v/>
      </c>
    </row>
    <row r="668">
      <c r="A668" s="18">
        <f>OFFSET(MCQ!A$20,ROW(A668)-ROW(A$20),0)</f>
        <v/>
      </c>
      <c r="B668" s="18">
        <f>OFFSET(MCQ!B$20,ROW(B668)-ROW(B$20),0)</f>
        <v/>
      </c>
      <c r="C668" s="18">
        <f>OFFSET(MCQ!C$20,ROW(C668)-ROW(C$20),0)</f>
        <v/>
      </c>
      <c r="D668" s="18">
        <f>OFFSET(MCQ!D$20,ROW(D668)-ROW(D$20),0)</f>
        <v/>
      </c>
      <c r="E668" s="18">
        <f>OFFSET(MCQ!E$20,ROW(E668)-ROW(E$20),0)</f>
        <v/>
      </c>
      <c r="F668" s="18" t="n"/>
      <c r="G668" s="233">
        <f>OFFSET(MCQ!G$20,ROW(G668)-ROW(G$20),0)</f>
        <v/>
      </c>
      <c r="H668" s="583">
        <f>IF(G668="","",OFFSET(MCQ!H$20,ROW(H668)-ROW(H$20),0))</f>
        <v/>
      </c>
      <c r="I668" s="24">
        <f>IF(G668="","",IF(OR(G668="etapa",G668="sub-etapa"),"",OFFSET(MCQ!I$20,ROW(I668)-ROW(I$20),0)))</f>
        <v/>
      </c>
      <c r="J668" s="25">
        <f>IF(G668="","",OFFSET(MCQ!J$20,ROW(J668)-ROW(J$20),0))</f>
        <v/>
      </c>
      <c r="K668" s="24">
        <f>IF(G668="","",IF(OR(G668="etapa",G668="sub-etapa"),"",OFFSET(MCQ!K$20,ROW(K668)-ROW(K$20),0)))</f>
        <v/>
      </c>
      <c r="L668" s="26">
        <f>IF(G668="","",IF(OR(G668="etapa",G668="sub-etapa"),"",TRUNC(OFFSET(MCQ!L$20,ROW(L668)-ROW(L$20),0),2)))</f>
        <v/>
      </c>
      <c r="M668" s="584">
        <f>IF(I668="", "", IFERROR(VLOOKUP(VALUE(I668), _BaseAbril2026, 4, 0), IFERROR(VLOOKUP(TEXT(I668, "@"), _BaseAbril2026, 4, 0), "")))</f>
        <v/>
      </c>
      <c r="N668" s="585">
        <f>IFERROR(IF(S668="BDI1", TRUNC(M668*(1+$O$18), 2),IF(S668="BDI2", TRUNC(M668*(1+$N$18), 2), "")), "")</f>
        <v/>
      </c>
      <c r="O668" s="586">
        <f>_xlfn.IFS(G668="ETAPA", SUMIFS(ValorTotalComD, Nivel, A668), G668="SUB-ETAPA", SUMIFS(ValorTotalComD, SubNivel, C668), TRUE, T668)</f>
        <v/>
      </c>
      <c r="P668" s="584">
        <f>IF(I668="", "", IFERROR(VLOOKUP(VALUE(I668), _BaseAbril2026, 5, 0), IFERROR(VLOOKUP(TEXT(I668, "@"), _BaseAbril2026, 5, 0), "")))</f>
        <v/>
      </c>
      <c r="Q668" s="585">
        <f>IFERROR(IF(S668="BDI1", TRUNC(P668*(1+$R$18), 2),IF(S668="BDI2", TRUNC(P668*(1+$Q$18), 2), "")), "")</f>
        <v/>
      </c>
      <c r="R668" s="586">
        <f>_xlfn.IFS(G668="ETAPA", SUMIFS(ValorTotalSemD, Nivel, A668), G668="SUB-ETAPA", SUMIFS(ValorTotalSemD, SubNivel, C668), TRUE, U668)</f>
        <v/>
      </c>
      <c r="S668" s="587">
        <f>IF(G668="","",IF(OR(G668="etapa",G668="sub-etapa"),"",OFFSET(MCQ!M$20,ROW(M668)-ROW(M$20),0)))</f>
        <v/>
      </c>
      <c r="T668" s="588">
        <f>IFERROR(TRUNC(L668*N668,2),"")</f>
        <v/>
      </c>
      <c r="U668" s="589">
        <f>IFERROR(TRUNC(L668*Q668,2),"")</f>
        <v/>
      </c>
    </row>
    <row r="669">
      <c r="A669" s="18">
        <f>OFFSET(MCQ!A$20,ROW(A669)-ROW(A$20),0)</f>
        <v/>
      </c>
      <c r="B669" s="18">
        <f>OFFSET(MCQ!B$20,ROW(B669)-ROW(B$20),0)</f>
        <v/>
      </c>
      <c r="C669" s="18">
        <f>OFFSET(MCQ!C$20,ROW(C669)-ROW(C$20),0)</f>
        <v/>
      </c>
      <c r="D669" s="18">
        <f>OFFSET(MCQ!D$20,ROW(D669)-ROW(D$20),0)</f>
        <v/>
      </c>
      <c r="E669" s="18">
        <f>OFFSET(MCQ!E$20,ROW(E669)-ROW(E$20),0)</f>
        <v/>
      </c>
      <c r="F669" s="18" t="n"/>
      <c r="G669" s="233">
        <f>OFFSET(MCQ!G$20,ROW(G669)-ROW(G$20),0)</f>
        <v/>
      </c>
      <c r="H669" s="583">
        <f>IF(G669="","",OFFSET(MCQ!H$20,ROW(H669)-ROW(H$20),0))</f>
        <v/>
      </c>
      <c r="I669" s="24">
        <f>IF(G669="","",IF(OR(G669="etapa",G669="sub-etapa"),"",OFFSET(MCQ!I$20,ROW(I669)-ROW(I$20),0)))</f>
        <v/>
      </c>
      <c r="J669" s="25">
        <f>IF(G669="","",OFFSET(MCQ!J$20,ROW(J669)-ROW(J$20),0))</f>
        <v/>
      </c>
      <c r="K669" s="24">
        <f>IF(G669="","",IF(OR(G669="etapa",G669="sub-etapa"),"",OFFSET(MCQ!K$20,ROW(K669)-ROW(K$20),0)))</f>
        <v/>
      </c>
      <c r="L669" s="26">
        <f>IF(G669="","",IF(OR(G669="etapa",G669="sub-etapa"),"",TRUNC(OFFSET(MCQ!L$20,ROW(L669)-ROW(L$20),0),2)))</f>
        <v/>
      </c>
      <c r="M669" s="584">
        <f>IF(I669="", "", IFERROR(VLOOKUP(VALUE(I669), _BaseAbril2026, 4, 0), IFERROR(VLOOKUP(TEXT(I669, "@"), _BaseAbril2026, 4, 0), "")))</f>
        <v/>
      </c>
      <c r="N669" s="585">
        <f>IFERROR(IF(S669="BDI1", TRUNC(M669*(1+$O$18), 2),IF(S669="BDI2", TRUNC(M669*(1+$N$18), 2), "")), "")</f>
        <v/>
      </c>
      <c r="O669" s="586">
        <f>_xlfn.IFS(G669="ETAPA", SUMIFS(ValorTotalComD, Nivel, A669), G669="SUB-ETAPA", SUMIFS(ValorTotalComD, SubNivel, C669), TRUE, T669)</f>
        <v/>
      </c>
      <c r="P669" s="584">
        <f>IF(I669="", "", IFERROR(VLOOKUP(VALUE(I669), _BaseAbril2026, 5, 0), IFERROR(VLOOKUP(TEXT(I669, "@"), _BaseAbril2026, 5, 0), "")))</f>
        <v/>
      </c>
      <c r="Q669" s="585">
        <f>IFERROR(IF(S669="BDI1", TRUNC(P669*(1+$R$18), 2),IF(S669="BDI2", TRUNC(P669*(1+$Q$18), 2), "")), "")</f>
        <v/>
      </c>
      <c r="R669" s="586">
        <f>_xlfn.IFS(G669="ETAPA", SUMIFS(ValorTotalSemD, Nivel, A669), G669="SUB-ETAPA", SUMIFS(ValorTotalSemD, SubNivel, C669), TRUE, U669)</f>
        <v/>
      </c>
      <c r="S669" s="587">
        <f>IF(G669="","",IF(OR(G669="etapa",G669="sub-etapa"),"",OFFSET(MCQ!M$20,ROW(M669)-ROW(M$20),0)))</f>
        <v/>
      </c>
      <c r="T669" s="588">
        <f>IFERROR(TRUNC(L669*N669,2),"")</f>
        <v/>
      </c>
      <c r="U669" s="589">
        <f>IFERROR(TRUNC(L669*Q669,2),"")</f>
        <v/>
      </c>
    </row>
    <row r="670">
      <c r="A670" s="18">
        <f>OFFSET(MCQ!A$20,ROW(A670)-ROW(A$20),0)</f>
        <v/>
      </c>
      <c r="B670" s="18">
        <f>OFFSET(MCQ!B$20,ROW(B670)-ROW(B$20),0)</f>
        <v/>
      </c>
      <c r="C670" s="18">
        <f>OFFSET(MCQ!C$20,ROW(C670)-ROW(C$20),0)</f>
        <v/>
      </c>
      <c r="D670" s="18">
        <f>OFFSET(MCQ!D$20,ROW(D670)-ROW(D$20),0)</f>
        <v/>
      </c>
      <c r="E670" s="18">
        <f>OFFSET(MCQ!E$20,ROW(E670)-ROW(E$20),0)</f>
        <v/>
      </c>
      <c r="F670" s="18" t="n"/>
      <c r="G670" s="233">
        <f>OFFSET(MCQ!G$20,ROW(G670)-ROW(G$20),0)</f>
        <v/>
      </c>
      <c r="H670" s="583">
        <f>IF(G670="","",OFFSET(MCQ!H$20,ROW(H670)-ROW(H$20),0))</f>
        <v/>
      </c>
      <c r="I670" s="24">
        <f>IF(G670="","",IF(OR(G670="etapa",G670="sub-etapa"),"",OFFSET(MCQ!I$20,ROW(I670)-ROW(I$20),0)))</f>
        <v/>
      </c>
      <c r="J670" s="25">
        <f>IF(G670="","",OFFSET(MCQ!J$20,ROW(J670)-ROW(J$20),0))</f>
        <v/>
      </c>
      <c r="K670" s="24">
        <f>IF(G670="","",IF(OR(G670="etapa",G670="sub-etapa"),"",OFFSET(MCQ!K$20,ROW(K670)-ROW(K$20),0)))</f>
        <v/>
      </c>
      <c r="L670" s="26">
        <f>IF(G670="","",IF(OR(G670="etapa",G670="sub-etapa"),"",TRUNC(OFFSET(MCQ!L$20,ROW(L670)-ROW(L$20),0),2)))</f>
        <v/>
      </c>
      <c r="M670" s="584">
        <f>IF(I670="", "", IFERROR(VLOOKUP(VALUE(I670), _BaseAbril2026, 4, 0), IFERROR(VLOOKUP(TEXT(I670, "@"), _BaseAbril2026, 4, 0), "")))</f>
        <v/>
      </c>
      <c r="N670" s="585">
        <f>IFERROR(IF(S670="BDI1", TRUNC(M670*(1+$O$18), 2),IF(S670="BDI2", TRUNC(M670*(1+$N$18), 2), "")), "")</f>
        <v/>
      </c>
      <c r="O670" s="586">
        <f>_xlfn.IFS(G670="ETAPA", SUMIFS(ValorTotalComD, Nivel, A670), G670="SUB-ETAPA", SUMIFS(ValorTotalComD, SubNivel, C670), TRUE, T670)</f>
        <v/>
      </c>
      <c r="P670" s="584">
        <f>IF(I670="", "", IFERROR(VLOOKUP(VALUE(I670), _BaseAbril2026, 5, 0), IFERROR(VLOOKUP(TEXT(I670, "@"), _BaseAbril2026, 5, 0), "")))</f>
        <v/>
      </c>
      <c r="Q670" s="585">
        <f>IFERROR(IF(S670="BDI1", TRUNC(P670*(1+$R$18), 2),IF(S670="BDI2", TRUNC(P670*(1+$Q$18), 2), "")), "")</f>
        <v/>
      </c>
      <c r="R670" s="586">
        <f>_xlfn.IFS(G670="ETAPA", SUMIFS(ValorTotalSemD, Nivel, A670), G670="SUB-ETAPA", SUMIFS(ValorTotalSemD, SubNivel, C670), TRUE, U670)</f>
        <v/>
      </c>
      <c r="S670" s="587">
        <f>IF(G670="","",IF(OR(G670="etapa",G670="sub-etapa"),"",OFFSET(MCQ!M$20,ROW(M670)-ROW(M$20),0)))</f>
        <v/>
      </c>
      <c r="T670" s="588">
        <f>IFERROR(TRUNC(L670*N670,2),"")</f>
        <v/>
      </c>
      <c r="U670" s="589">
        <f>IFERROR(TRUNC(L670*Q670,2),"")</f>
        <v/>
      </c>
    </row>
    <row r="671">
      <c r="A671" s="18">
        <f>OFFSET(MCQ!A$20,ROW(A671)-ROW(A$20),0)</f>
        <v/>
      </c>
      <c r="B671" s="18">
        <f>OFFSET(MCQ!B$20,ROW(B671)-ROW(B$20),0)</f>
        <v/>
      </c>
      <c r="C671" s="18">
        <f>OFFSET(MCQ!C$20,ROW(C671)-ROW(C$20),0)</f>
        <v/>
      </c>
      <c r="D671" s="18">
        <f>OFFSET(MCQ!D$20,ROW(D671)-ROW(D$20),0)</f>
        <v/>
      </c>
      <c r="E671" s="18">
        <f>OFFSET(MCQ!E$20,ROW(E671)-ROW(E$20),0)</f>
        <v/>
      </c>
      <c r="F671" s="18" t="n"/>
      <c r="G671" s="233">
        <f>OFFSET(MCQ!G$20,ROW(G671)-ROW(G$20),0)</f>
        <v/>
      </c>
      <c r="H671" s="583">
        <f>IF(G671="","",OFFSET(MCQ!H$20,ROW(H671)-ROW(H$20),0))</f>
        <v/>
      </c>
      <c r="I671" s="24">
        <f>IF(G671="","",IF(OR(G671="etapa",G671="sub-etapa"),"",OFFSET(MCQ!I$20,ROW(I671)-ROW(I$20),0)))</f>
        <v/>
      </c>
      <c r="J671" s="25">
        <f>IF(G671="","",OFFSET(MCQ!J$20,ROW(J671)-ROW(J$20),0))</f>
        <v/>
      </c>
      <c r="K671" s="24">
        <f>IF(G671="","",IF(OR(G671="etapa",G671="sub-etapa"),"",OFFSET(MCQ!K$20,ROW(K671)-ROW(K$20),0)))</f>
        <v/>
      </c>
      <c r="L671" s="26">
        <f>IF(G671="","",IF(OR(G671="etapa",G671="sub-etapa"),"",TRUNC(OFFSET(MCQ!L$20,ROW(L671)-ROW(L$20),0),2)))</f>
        <v/>
      </c>
      <c r="M671" s="584">
        <f>IF(I671="", "", IFERROR(VLOOKUP(VALUE(I671), _BaseAbril2026, 4, 0), IFERROR(VLOOKUP(TEXT(I671, "@"), _BaseAbril2026, 4, 0), "")))</f>
        <v/>
      </c>
      <c r="N671" s="585">
        <f>IFERROR(IF(S671="BDI1", TRUNC(M671*(1+$O$18), 2),IF(S671="BDI2", TRUNC(M671*(1+$N$18), 2), "")), "")</f>
        <v/>
      </c>
      <c r="O671" s="586">
        <f>_xlfn.IFS(G671="ETAPA", SUMIFS(ValorTotalComD, Nivel, A671), G671="SUB-ETAPA", SUMIFS(ValorTotalComD, SubNivel, C671), TRUE, T671)</f>
        <v/>
      </c>
      <c r="P671" s="584">
        <f>IF(I671="", "", IFERROR(VLOOKUP(VALUE(I671), _BaseAbril2026, 5, 0), IFERROR(VLOOKUP(TEXT(I671, "@"), _BaseAbril2026, 5, 0), "")))</f>
        <v/>
      </c>
      <c r="Q671" s="585">
        <f>IFERROR(IF(S671="BDI1", TRUNC(P671*(1+$R$18), 2),IF(S671="BDI2", TRUNC(P671*(1+$Q$18), 2), "")), "")</f>
        <v/>
      </c>
      <c r="R671" s="586">
        <f>_xlfn.IFS(G671="ETAPA", SUMIFS(ValorTotalSemD, Nivel, A671), G671="SUB-ETAPA", SUMIFS(ValorTotalSemD, SubNivel, C671), TRUE, U671)</f>
        <v/>
      </c>
      <c r="S671" s="587">
        <f>IF(G671="","",IF(OR(G671="etapa",G671="sub-etapa"),"",OFFSET(MCQ!M$20,ROW(M671)-ROW(M$20),0)))</f>
        <v/>
      </c>
      <c r="T671" s="588">
        <f>IFERROR(TRUNC(L671*N671,2),"")</f>
        <v/>
      </c>
      <c r="U671" s="589">
        <f>IFERROR(TRUNC(L671*Q671,2),"")</f>
        <v/>
      </c>
    </row>
    <row r="672">
      <c r="A672" s="18">
        <f>OFFSET(MCQ!A$20,ROW(A672)-ROW(A$20),0)</f>
        <v/>
      </c>
      <c r="B672" s="18">
        <f>OFFSET(MCQ!B$20,ROW(B672)-ROW(B$20),0)</f>
        <v/>
      </c>
      <c r="C672" s="18">
        <f>OFFSET(MCQ!C$20,ROW(C672)-ROW(C$20),0)</f>
        <v/>
      </c>
      <c r="D672" s="18">
        <f>OFFSET(MCQ!D$20,ROW(D672)-ROW(D$20),0)</f>
        <v/>
      </c>
      <c r="E672" s="18">
        <f>OFFSET(MCQ!E$20,ROW(E672)-ROW(E$20),0)</f>
        <v/>
      </c>
      <c r="F672" s="18" t="n"/>
      <c r="G672" s="233">
        <f>OFFSET(MCQ!G$20,ROW(G672)-ROW(G$20),0)</f>
        <v/>
      </c>
      <c r="H672" s="583">
        <f>IF(G672="","",OFFSET(MCQ!H$20,ROW(H672)-ROW(H$20),0))</f>
        <v/>
      </c>
      <c r="I672" s="24">
        <f>IF(G672="","",IF(OR(G672="etapa",G672="sub-etapa"),"",OFFSET(MCQ!I$20,ROW(I672)-ROW(I$20),0)))</f>
        <v/>
      </c>
      <c r="J672" s="25">
        <f>IF(G672="","",OFFSET(MCQ!J$20,ROW(J672)-ROW(J$20),0))</f>
        <v/>
      </c>
      <c r="K672" s="24">
        <f>IF(G672="","",IF(OR(G672="etapa",G672="sub-etapa"),"",OFFSET(MCQ!K$20,ROW(K672)-ROW(K$20),0)))</f>
        <v/>
      </c>
      <c r="L672" s="26">
        <f>IF(G672="","",IF(OR(G672="etapa",G672="sub-etapa"),"",TRUNC(OFFSET(MCQ!L$20,ROW(L672)-ROW(L$20),0),2)))</f>
        <v/>
      </c>
      <c r="M672" s="584">
        <f>IF(I672="", "", IFERROR(VLOOKUP(VALUE(I672), _BaseAbril2026, 4, 0), IFERROR(VLOOKUP(TEXT(I672, "@"), _BaseAbril2026, 4, 0), "")))</f>
        <v/>
      </c>
      <c r="N672" s="585">
        <f>IFERROR(IF(S672="BDI1", TRUNC(M672*(1+$O$18), 2),IF(S672="BDI2", TRUNC(M672*(1+$N$18), 2), "")), "")</f>
        <v/>
      </c>
      <c r="O672" s="586">
        <f>_xlfn.IFS(G672="ETAPA", SUMIFS(ValorTotalComD, Nivel, A672), G672="SUB-ETAPA", SUMIFS(ValorTotalComD, SubNivel, C672), TRUE, T672)</f>
        <v/>
      </c>
      <c r="P672" s="584">
        <f>IF(I672="", "", IFERROR(VLOOKUP(VALUE(I672), _BaseAbril2026, 5, 0), IFERROR(VLOOKUP(TEXT(I672, "@"), _BaseAbril2026, 5, 0), "")))</f>
        <v/>
      </c>
      <c r="Q672" s="585">
        <f>IFERROR(IF(S672="BDI1", TRUNC(P672*(1+$R$18), 2),IF(S672="BDI2", TRUNC(P672*(1+$Q$18), 2), "")), "")</f>
        <v/>
      </c>
      <c r="R672" s="586">
        <f>_xlfn.IFS(G672="ETAPA", SUMIFS(ValorTotalSemD, Nivel, A672), G672="SUB-ETAPA", SUMIFS(ValorTotalSemD, SubNivel, C672), TRUE, U672)</f>
        <v/>
      </c>
      <c r="S672" s="587">
        <f>IF(G672="","",IF(OR(G672="etapa",G672="sub-etapa"),"",OFFSET(MCQ!M$20,ROW(M672)-ROW(M$20),0)))</f>
        <v/>
      </c>
      <c r="T672" s="588">
        <f>IFERROR(TRUNC(L672*N672,2),"")</f>
        <v/>
      </c>
      <c r="U672" s="589">
        <f>IFERROR(TRUNC(L672*Q672,2),"")</f>
        <v/>
      </c>
    </row>
    <row r="673">
      <c r="A673" s="18">
        <f>OFFSET(MCQ!A$20,ROW(A673)-ROW(A$20),0)</f>
        <v/>
      </c>
      <c r="B673" s="18">
        <f>OFFSET(MCQ!B$20,ROW(B673)-ROW(B$20),0)</f>
        <v/>
      </c>
      <c r="C673" s="18">
        <f>OFFSET(MCQ!C$20,ROW(C673)-ROW(C$20),0)</f>
        <v/>
      </c>
      <c r="D673" s="18">
        <f>OFFSET(MCQ!D$20,ROW(D673)-ROW(D$20),0)</f>
        <v/>
      </c>
      <c r="E673" s="18">
        <f>OFFSET(MCQ!E$20,ROW(E673)-ROW(E$20),0)</f>
        <v/>
      </c>
      <c r="F673" s="18" t="n"/>
      <c r="G673" s="233">
        <f>OFFSET(MCQ!G$20,ROW(G673)-ROW(G$20),0)</f>
        <v/>
      </c>
      <c r="H673" s="583">
        <f>IF(G673="","",OFFSET(MCQ!H$20,ROW(H673)-ROW(H$20),0))</f>
        <v/>
      </c>
      <c r="I673" s="24">
        <f>IF(G673="","",IF(OR(G673="etapa",G673="sub-etapa"),"",OFFSET(MCQ!I$20,ROW(I673)-ROW(I$20),0)))</f>
        <v/>
      </c>
      <c r="J673" s="25">
        <f>IF(G673="","",OFFSET(MCQ!J$20,ROW(J673)-ROW(J$20),0))</f>
        <v/>
      </c>
      <c r="K673" s="24">
        <f>IF(G673="","",IF(OR(G673="etapa",G673="sub-etapa"),"",OFFSET(MCQ!K$20,ROW(K673)-ROW(K$20),0)))</f>
        <v/>
      </c>
      <c r="L673" s="26">
        <f>IF(G673="","",IF(OR(G673="etapa",G673="sub-etapa"),"",TRUNC(OFFSET(MCQ!L$20,ROW(L673)-ROW(L$20),0),2)))</f>
        <v/>
      </c>
      <c r="M673" s="584">
        <f>IF(I673="", "", IFERROR(VLOOKUP(VALUE(I673), _BaseAbril2026, 4, 0), IFERROR(VLOOKUP(TEXT(I673, "@"), _BaseAbril2026, 4, 0), "")))</f>
        <v/>
      </c>
      <c r="N673" s="585">
        <f>IFERROR(IF(S673="BDI1", TRUNC(M673*(1+$O$18), 2),IF(S673="BDI2", TRUNC(M673*(1+$N$18), 2), "")), "")</f>
        <v/>
      </c>
      <c r="O673" s="586">
        <f>_xlfn.IFS(G673="ETAPA", SUMIFS(ValorTotalComD, Nivel, A673), G673="SUB-ETAPA", SUMIFS(ValorTotalComD, SubNivel, C673), TRUE, T673)</f>
        <v/>
      </c>
      <c r="P673" s="584">
        <f>IF(I673="", "", IFERROR(VLOOKUP(VALUE(I673), _BaseAbril2026, 5, 0), IFERROR(VLOOKUP(TEXT(I673, "@"), _BaseAbril2026, 5, 0), "")))</f>
        <v/>
      </c>
      <c r="Q673" s="585">
        <f>IFERROR(IF(S673="BDI1", TRUNC(P673*(1+$R$18), 2),IF(S673="BDI2", TRUNC(P673*(1+$Q$18), 2), "")), "")</f>
        <v/>
      </c>
      <c r="R673" s="586">
        <f>_xlfn.IFS(G673="ETAPA", SUMIFS(ValorTotalSemD, Nivel, A673), G673="SUB-ETAPA", SUMIFS(ValorTotalSemD, SubNivel, C673), TRUE, U673)</f>
        <v/>
      </c>
      <c r="S673" s="587">
        <f>IF(G673="","",IF(OR(G673="etapa",G673="sub-etapa"),"",OFFSET(MCQ!M$20,ROW(M673)-ROW(M$20),0)))</f>
        <v/>
      </c>
      <c r="T673" s="588">
        <f>IFERROR(TRUNC(L673*N673,2),"")</f>
        <v/>
      </c>
      <c r="U673" s="589">
        <f>IFERROR(TRUNC(L673*Q673,2),"")</f>
        <v/>
      </c>
    </row>
    <row r="674">
      <c r="A674" s="18">
        <f>OFFSET(MCQ!A$20,ROW(A674)-ROW(A$20),0)</f>
        <v/>
      </c>
      <c r="B674" s="18">
        <f>OFFSET(MCQ!B$20,ROW(B674)-ROW(B$20),0)</f>
        <v/>
      </c>
      <c r="C674" s="18">
        <f>OFFSET(MCQ!C$20,ROW(C674)-ROW(C$20),0)</f>
        <v/>
      </c>
      <c r="D674" s="18">
        <f>OFFSET(MCQ!D$20,ROW(D674)-ROW(D$20),0)</f>
        <v/>
      </c>
      <c r="E674" s="18">
        <f>OFFSET(MCQ!E$20,ROW(E674)-ROW(E$20),0)</f>
        <v/>
      </c>
      <c r="F674" s="18" t="n"/>
      <c r="G674" s="233">
        <f>OFFSET(MCQ!G$20,ROW(G674)-ROW(G$20),0)</f>
        <v/>
      </c>
      <c r="H674" s="583">
        <f>IF(G674="","",OFFSET(MCQ!H$20,ROW(H674)-ROW(H$20),0))</f>
        <v/>
      </c>
      <c r="I674" s="24">
        <f>IF(G674="","",IF(OR(G674="etapa",G674="sub-etapa"),"",OFFSET(MCQ!I$20,ROW(I674)-ROW(I$20),0)))</f>
        <v/>
      </c>
      <c r="J674" s="25">
        <f>IF(G674="","",OFFSET(MCQ!J$20,ROW(J674)-ROW(J$20),0))</f>
        <v/>
      </c>
      <c r="K674" s="24">
        <f>IF(G674="","",IF(OR(G674="etapa",G674="sub-etapa"),"",OFFSET(MCQ!K$20,ROW(K674)-ROW(K$20),0)))</f>
        <v/>
      </c>
      <c r="L674" s="26">
        <f>IF(G674="","",IF(OR(G674="etapa",G674="sub-etapa"),"",TRUNC(OFFSET(MCQ!L$20,ROW(L674)-ROW(L$20),0),2)))</f>
        <v/>
      </c>
      <c r="M674" s="584">
        <f>IF(I674="", "", IFERROR(VLOOKUP(VALUE(I674), _BaseAbril2026, 4, 0), IFERROR(VLOOKUP(TEXT(I674, "@"), _BaseAbril2026, 4, 0), "")))</f>
        <v/>
      </c>
      <c r="N674" s="585">
        <f>IFERROR(IF(S674="BDI1", TRUNC(M674*(1+$O$18), 2),IF(S674="BDI2", TRUNC(M674*(1+$N$18), 2), "")), "")</f>
        <v/>
      </c>
      <c r="O674" s="586">
        <f>_xlfn.IFS(G674="ETAPA", SUMIFS(ValorTotalComD, Nivel, A674), G674="SUB-ETAPA", SUMIFS(ValorTotalComD, SubNivel, C674), TRUE, T674)</f>
        <v/>
      </c>
      <c r="P674" s="584">
        <f>IF(I674="", "", IFERROR(VLOOKUP(VALUE(I674), _BaseAbril2026, 5, 0), IFERROR(VLOOKUP(TEXT(I674, "@"), _BaseAbril2026, 5, 0), "")))</f>
        <v/>
      </c>
      <c r="Q674" s="585">
        <f>IFERROR(IF(S674="BDI1", TRUNC(P674*(1+$R$18), 2),IF(S674="BDI2", TRUNC(P674*(1+$Q$18), 2), "")), "")</f>
        <v/>
      </c>
      <c r="R674" s="586">
        <f>_xlfn.IFS(G674="ETAPA", SUMIFS(ValorTotalSemD, Nivel, A674), G674="SUB-ETAPA", SUMIFS(ValorTotalSemD, SubNivel, C674), TRUE, U674)</f>
        <v/>
      </c>
      <c r="S674" s="587">
        <f>IF(G674="","",IF(OR(G674="etapa",G674="sub-etapa"),"",OFFSET(MCQ!M$20,ROW(M674)-ROW(M$20),0)))</f>
        <v/>
      </c>
      <c r="T674" s="588">
        <f>IFERROR(TRUNC(L674*N674,2),"")</f>
        <v/>
      </c>
      <c r="U674" s="589">
        <f>IFERROR(TRUNC(L674*Q674,2),"")</f>
        <v/>
      </c>
    </row>
    <row r="675">
      <c r="A675" s="18">
        <f>OFFSET(MCQ!A$20,ROW(A675)-ROW(A$20),0)</f>
        <v/>
      </c>
      <c r="B675" s="18">
        <f>OFFSET(MCQ!B$20,ROW(B675)-ROW(B$20),0)</f>
        <v/>
      </c>
      <c r="C675" s="18">
        <f>OFFSET(MCQ!C$20,ROW(C675)-ROW(C$20),0)</f>
        <v/>
      </c>
      <c r="D675" s="18">
        <f>OFFSET(MCQ!D$20,ROW(D675)-ROW(D$20),0)</f>
        <v/>
      </c>
      <c r="E675" s="18">
        <f>OFFSET(MCQ!E$20,ROW(E675)-ROW(E$20),0)</f>
        <v/>
      </c>
      <c r="F675" s="18" t="n"/>
      <c r="G675" s="233">
        <f>OFFSET(MCQ!G$20,ROW(G675)-ROW(G$20),0)</f>
        <v/>
      </c>
      <c r="H675" s="583">
        <f>IF(G675="","",OFFSET(MCQ!H$20,ROW(H675)-ROW(H$20),0))</f>
        <v/>
      </c>
      <c r="I675" s="24">
        <f>IF(G675="","",IF(OR(G675="etapa",G675="sub-etapa"),"",OFFSET(MCQ!I$20,ROW(I675)-ROW(I$20),0)))</f>
        <v/>
      </c>
      <c r="J675" s="25">
        <f>IF(G675="","",OFFSET(MCQ!J$20,ROW(J675)-ROW(J$20),0))</f>
        <v/>
      </c>
      <c r="K675" s="24">
        <f>IF(G675="","",IF(OR(G675="etapa",G675="sub-etapa"),"",OFFSET(MCQ!K$20,ROW(K675)-ROW(K$20),0)))</f>
        <v/>
      </c>
      <c r="L675" s="26">
        <f>IF(G675="","",IF(OR(G675="etapa",G675="sub-etapa"),"",TRUNC(OFFSET(MCQ!L$20,ROW(L675)-ROW(L$20),0),2)))</f>
        <v/>
      </c>
      <c r="M675" s="584">
        <f>IF(I675="", "", IFERROR(VLOOKUP(VALUE(I675), _BaseAbril2026, 4, 0), IFERROR(VLOOKUP(TEXT(I675, "@"), _BaseAbril2026, 4, 0), "")))</f>
        <v/>
      </c>
      <c r="N675" s="585">
        <f>IFERROR(IF(S675="BDI1", TRUNC(M675*(1+$O$18), 2),IF(S675="BDI2", TRUNC(M675*(1+$N$18), 2), "")), "")</f>
        <v/>
      </c>
      <c r="O675" s="586">
        <f>_xlfn.IFS(G675="ETAPA", SUMIFS(ValorTotalComD, Nivel, A675), G675="SUB-ETAPA", SUMIFS(ValorTotalComD, SubNivel, C675), TRUE, T675)</f>
        <v/>
      </c>
      <c r="P675" s="584">
        <f>IF(I675="", "", IFERROR(VLOOKUP(VALUE(I675), _BaseAbril2026, 5, 0), IFERROR(VLOOKUP(TEXT(I675, "@"), _BaseAbril2026, 5, 0), "")))</f>
        <v/>
      </c>
      <c r="Q675" s="585">
        <f>IFERROR(IF(S675="BDI1", TRUNC(P675*(1+$R$18), 2),IF(S675="BDI2", TRUNC(P675*(1+$Q$18), 2), "")), "")</f>
        <v/>
      </c>
      <c r="R675" s="586">
        <f>_xlfn.IFS(G675="ETAPA", SUMIFS(ValorTotalSemD, Nivel, A675), G675="SUB-ETAPA", SUMIFS(ValorTotalSemD, SubNivel, C675), TRUE, U675)</f>
        <v/>
      </c>
      <c r="S675" s="587">
        <f>IF(G675="","",IF(OR(G675="etapa",G675="sub-etapa"),"",OFFSET(MCQ!M$20,ROW(M675)-ROW(M$20),0)))</f>
        <v/>
      </c>
      <c r="T675" s="588">
        <f>IFERROR(TRUNC(L675*N675,2),"")</f>
        <v/>
      </c>
      <c r="U675" s="589">
        <f>IFERROR(TRUNC(L675*Q675,2),"")</f>
        <v/>
      </c>
    </row>
    <row r="676">
      <c r="A676" s="18">
        <f>OFFSET(MCQ!A$20,ROW(A676)-ROW(A$20),0)</f>
        <v/>
      </c>
      <c r="B676" s="18">
        <f>OFFSET(MCQ!B$20,ROW(B676)-ROW(B$20),0)</f>
        <v/>
      </c>
      <c r="C676" s="18">
        <f>OFFSET(MCQ!C$20,ROW(C676)-ROW(C$20),0)</f>
        <v/>
      </c>
      <c r="D676" s="18">
        <f>OFFSET(MCQ!D$20,ROW(D676)-ROW(D$20),0)</f>
        <v/>
      </c>
      <c r="E676" s="18">
        <f>OFFSET(MCQ!E$20,ROW(E676)-ROW(E$20),0)</f>
        <v/>
      </c>
      <c r="F676" s="18" t="n"/>
      <c r="G676" s="233">
        <f>OFFSET(MCQ!G$20,ROW(G676)-ROW(G$20),0)</f>
        <v/>
      </c>
      <c r="H676" s="583">
        <f>IF(G676="","",OFFSET(MCQ!H$20,ROW(H676)-ROW(H$20),0))</f>
        <v/>
      </c>
      <c r="I676" s="24">
        <f>IF(G676="","",IF(OR(G676="etapa",G676="sub-etapa"),"",OFFSET(MCQ!I$20,ROW(I676)-ROW(I$20),0)))</f>
        <v/>
      </c>
      <c r="J676" s="25">
        <f>IF(G676="","",OFFSET(MCQ!J$20,ROW(J676)-ROW(J$20),0))</f>
        <v/>
      </c>
      <c r="K676" s="24">
        <f>IF(G676="","",IF(OR(G676="etapa",G676="sub-etapa"),"",OFFSET(MCQ!K$20,ROW(K676)-ROW(K$20),0)))</f>
        <v/>
      </c>
      <c r="L676" s="26">
        <f>IF(G676="","",IF(OR(G676="etapa",G676="sub-etapa"),"",TRUNC(OFFSET(MCQ!L$20,ROW(L676)-ROW(L$20),0),2)))</f>
        <v/>
      </c>
      <c r="M676" s="584">
        <f>IF(I676="", "", IFERROR(VLOOKUP(VALUE(I676), _BaseAbril2026, 4, 0), IFERROR(VLOOKUP(TEXT(I676, "@"), _BaseAbril2026, 4, 0), "")))</f>
        <v/>
      </c>
      <c r="N676" s="585">
        <f>IFERROR(IF(S676="BDI1", TRUNC(M676*(1+$O$18), 2),IF(S676="BDI2", TRUNC(M676*(1+$N$18), 2), "")), "")</f>
        <v/>
      </c>
      <c r="O676" s="586">
        <f>_xlfn.IFS(G676="ETAPA", SUMIFS(ValorTotalComD, Nivel, A676), G676="SUB-ETAPA", SUMIFS(ValorTotalComD, SubNivel, C676), TRUE, T676)</f>
        <v/>
      </c>
      <c r="P676" s="584">
        <f>IF(I676="", "", IFERROR(VLOOKUP(VALUE(I676), _BaseAbril2026, 5, 0), IFERROR(VLOOKUP(TEXT(I676, "@"), _BaseAbril2026, 5, 0), "")))</f>
        <v/>
      </c>
      <c r="Q676" s="585">
        <f>IFERROR(IF(S676="BDI1", TRUNC(P676*(1+$R$18), 2),IF(S676="BDI2", TRUNC(P676*(1+$Q$18), 2), "")), "")</f>
        <v/>
      </c>
      <c r="R676" s="586">
        <f>_xlfn.IFS(G676="ETAPA", SUMIFS(ValorTotalSemD, Nivel, A676), G676="SUB-ETAPA", SUMIFS(ValorTotalSemD, SubNivel, C676), TRUE, U676)</f>
        <v/>
      </c>
      <c r="S676" s="587">
        <f>IF(G676="","",IF(OR(G676="etapa",G676="sub-etapa"),"",OFFSET(MCQ!M$20,ROW(M676)-ROW(M$20),0)))</f>
        <v/>
      </c>
      <c r="T676" s="588">
        <f>IFERROR(TRUNC(L676*N676,2),"")</f>
        <v/>
      </c>
      <c r="U676" s="589">
        <f>IFERROR(TRUNC(L676*Q676,2),"")</f>
        <v/>
      </c>
    </row>
    <row r="677">
      <c r="A677" s="18">
        <f>OFFSET(MCQ!A$20,ROW(A677)-ROW(A$20),0)</f>
        <v/>
      </c>
      <c r="B677" s="18">
        <f>OFFSET(MCQ!B$20,ROW(B677)-ROW(B$20),0)</f>
        <v/>
      </c>
      <c r="C677" s="18">
        <f>OFFSET(MCQ!C$20,ROW(C677)-ROW(C$20),0)</f>
        <v/>
      </c>
      <c r="D677" s="18">
        <f>OFFSET(MCQ!D$20,ROW(D677)-ROW(D$20),0)</f>
        <v/>
      </c>
      <c r="E677" s="18">
        <f>OFFSET(MCQ!E$20,ROW(E677)-ROW(E$20),0)</f>
        <v/>
      </c>
      <c r="F677" s="18" t="n"/>
      <c r="G677" s="233">
        <f>OFFSET(MCQ!G$20,ROW(G677)-ROW(G$20),0)</f>
        <v/>
      </c>
      <c r="H677" s="583">
        <f>IF(G677="","",OFFSET(MCQ!H$20,ROW(H677)-ROW(H$20),0))</f>
        <v/>
      </c>
      <c r="I677" s="24">
        <f>IF(G677="","",IF(OR(G677="etapa",G677="sub-etapa"),"",OFFSET(MCQ!I$20,ROW(I677)-ROW(I$20),0)))</f>
        <v/>
      </c>
      <c r="J677" s="25">
        <f>IF(G677="","",OFFSET(MCQ!J$20,ROW(J677)-ROW(J$20),0))</f>
        <v/>
      </c>
      <c r="K677" s="24">
        <f>IF(G677="","",IF(OR(G677="etapa",G677="sub-etapa"),"",OFFSET(MCQ!K$20,ROW(K677)-ROW(K$20),0)))</f>
        <v/>
      </c>
      <c r="L677" s="26">
        <f>IF(G677="","",IF(OR(G677="etapa",G677="sub-etapa"),"",TRUNC(OFFSET(MCQ!L$20,ROW(L677)-ROW(L$20),0),2)))</f>
        <v/>
      </c>
      <c r="M677" s="584">
        <f>IF(I677="", "", IFERROR(VLOOKUP(VALUE(I677), _BaseAbril2026, 4, 0), IFERROR(VLOOKUP(TEXT(I677, "@"), _BaseAbril2026, 4, 0), "")))</f>
        <v/>
      </c>
      <c r="N677" s="585">
        <f>IFERROR(IF(S677="BDI1", TRUNC(M677*(1+$O$18), 2),IF(S677="BDI2", TRUNC(M677*(1+$N$18), 2), "")), "")</f>
        <v/>
      </c>
      <c r="O677" s="586">
        <f>_xlfn.IFS(G677="ETAPA", SUMIFS(ValorTotalComD, Nivel, A677), G677="SUB-ETAPA", SUMIFS(ValorTotalComD, SubNivel, C677), TRUE, T677)</f>
        <v/>
      </c>
      <c r="P677" s="584">
        <f>IF(I677="", "", IFERROR(VLOOKUP(VALUE(I677), _BaseAbril2026, 5, 0), IFERROR(VLOOKUP(TEXT(I677, "@"), _BaseAbril2026, 5, 0), "")))</f>
        <v/>
      </c>
      <c r="Q677" s="585">
        <f>IFERROR(IF(S677="BDI1", TRUNC(P677*(1+$R$18), 2),IF(S677="BDI2", TRUNC(P677*(1+$Q$18), 2), "")), "")</f>
        <v/>
      </c>
      <c r="R677" s="586">
        <f>_xlfn.IFS(G677="ETAPA", SUMIFS(ValorTotalSemD, Nivel, A677), G677="SUB-ETAPA", SUMIFS(ValorTotalSemD, SubNivel, C677), TRUE, U677)</f>
        <v/>
      </c>
      <c r="S677" s="587">
        <f>IF(G677="","",IF(OR(G677="etapa",G677="sub-etapa"),"",OFFSET(MCQ!M$20,ROW(M677)-ROW(M$20),0)))</f>
        <v/>
      </c>
      <c r="T677" s="588">
        <f>IFERROR(TRUNC(L677*N677,2),"")</f>
        <v/>
      </c>
      <c r="U677" s="589">
        <f>IFERROR(TRUNC(L677*Q677,2),"")</f>
        <v/>
      </c>
    </row>
    <row r="678">
      <c r="A678" s="18">
        <f>OFFSET(MCQ!A$20,ROW(A678)-ROW(A$20),0)</f>
        <v/>
      </c>
      <c r="B678" s="18">
        <f>OFFSET(MCQ!B$20,ROW(B678)-ROW(B$20),0)</f>
        <v/>
      </c>
      <c r="C678" s="18">
        <f>OFFSET(MCQ!C$20,ROW(C678)-ROW(C$20),0)</f>
        <v/>
      </c>
      <c r="D678" s="18">
        <f>OFFSET(MCQ!D$20,ROW(D678)-ROW(D$20),0)</f>
        <v/>
      </c>
      <c r="E678" s="18">
        <f>OFFSET(MCQ!E$20,ROW(E678)-ROW(E$20),0)</f>
        <v/>
      </c>
      <c r="F678" s="18" t="n"/>
      <c r="G678" s="233">
        <f>OFFSET(MCQ!G$20,ROW(G678)-ROW(G$20),0)</f>
        <v/>
      </c>
      <c r="H678" s="583">
        <f>IF(G678="","",OFFSET(MCQ!H$20,ROW(H678)-ROW(H$20),0))</f>
        <v/>
      </c>
      <c r="I678" s="24">
        <f>IF(G678="","",IF(OR(G678="etapa",G678="sub-etapa"),"",OFFSET(MCQ!I$20,ROW(I678)-ROW(I$20),0)))</f>
        <v/>
      </c>
      <c r="J678" s="25">
        <f>IF(G678="","",OFFSET(MCQ!J$20,ROW(J678)-ROW(J$20),0))</f>
        <v/>
      </c>
      <c r="K678" s="24">
        <f>IF(G678="","",IF(OR(G678="etapa",G678="sub-etapa"),"",OFFSET(MCQ!K$20,ROW(K678)-ROW(K$20),0)))</f>
        <v/>
      </c>
      <c r="L678" s="26">
        <f>IF(G678="","",IF(OR(G678="etapa",G678="sub-etapa"),"",TRUNC(OFFSET(MCQ!L$20,ROW(L678)-ROW(L$20),0),2)))</f>
        <v/>
      </c>
      <c r="M678" s="584">
        <f>IF(I678="", "", IFERROR(VLOOKUP(VALUE(I678), _BaseAbril2026, 4, 0), IFERROR(VLOOKUP(TEXT(I678, "@"), _BaseAbril2026, 4, 0), "")))</f>
        <v/>
      </c>
      <c r="N678" s="585">
        <f>IFERROR(IF(S678="BDI1", TRUNC(M678*(1+$O$18), 2),IF(S678="BDI2", TRUNC(M678*(1+$N$18), 2), "")), "")</f>
        <v/>
      </c>
      <c r="O678" s="586">
        <f>_xlfn.IFS(G678="ETAPA", SUMIFS(ValorTotalComD, Nivel, A678), G678="SUB-ETAPA", SUMIFS(ValorTotalComD, SubNivel, C678), TRUE, T678)</f>
        <v/>
      </c>
      <c r="P678" s="584">
        <f>IF(I678="", "", IFERROR(VLOOKUP(VALUE(I678), _BaseAbril2026, 5, 0), IFERROR(VLOOKUP(TEXT(I678, "@"), _BaseAbril2026, 5, 0), "")))</f>
        <v/>
      </c>
      <c r="Q678" s="585">
        <f>IFERROR(IF(S678="BDI1", TRUNC(P678*(1+$R$18), 2),IF(S678="BDI2", TRUNC(P678*(1+$Q$18), 2), "")), "")</f>
        <v/>
      </c>
      <c r="R678" s="586">
        <f>_xlfn.IFS(G678="ETAPA", SUMIFS(ValorTotalSemD, Nivel, A678), G678="SUB-ETAPA", SUMIFS(ValorTotalSemD, SubNivel, C678), TRUE, U678)</f>
        <v/>
      </c>
      <c r="S678" s="587">
        <f>IF(G678="","",IF(OR(G678="etapa",G678="sub-etapa"),"",OFFSET(MCQ!M$20,ROW(M678)-ROW(M$20),0)))</f>
        <v/>
      </c>
      <c r="T678" s="588">
        <f>IFERROR(TRUNC(L678*N678,2),"")</f>
        <v/>
      </c>
      <c r="U678" s="589">
        <f>IFERROR(TRUNC(L678*Q678,2),"")</f>
        <v/>
      </c>
    </row>
    <row r="679">
      <c r="A679" s="18">
        <f>OFFSET(MCQ!A$20,ROW(A679)-ROW(A$20),0)</f>
        <v/>
      </c>
      <c r="B679" s="18">
        <f>OFFSET(MCQ!B$20,ROW(B679)-ROW(B$20),0)</f>
        <v/>
      </c>
      <c r="C679" s="18">
        <f>OFFSET(MCQ!C$20,ROW(C679)-ROW(C$20),0)</f>
        <v/>
      </c>
      <c r="D679" s="18">
        <f>OFFSET(MCQ!D$20,ROW(D679)-ROW(D$20),0)</f>
        <v/>
      </c>
      <c r="E679" s="18">
        <f>OFFSET(MCQ!E$20,ROW(E679)-ROW(E$20),0)</f>
        <v/>
      </c>
      <c r="F679" s="18" t="n"/>
      <c r="G679" s="233">
        <f>OFFSET(MCQ!G$20,ROW(G679)-ROW(G$20),0)</f>
        <v/>
      </c>
      <c r="H679" s="583">
        <f>IF(G679="","",OFFSET(MCQ!H$20,ROW(H679)-ROW(H$20),0))</f>
        <v/>
      </c>
      <c r="I679" s="24">
        <f>IF(G679="","",IF(OR(G679="etapa",G679="sub-etapa"),"",OFFSET(MCQ!I$20,ROW(I679)-ROW(I$20),0)))</f>
        <v/>
      </c>
      <c r="J679" s="25">
        <f>IF(G679="","",OFFSET(MCQ!J$20,ROW(J679)-ROW(J$20),0))</f>
        <v/>
      </c>
      <c r="K679" s="24">
        <f>IF(G679="","",IF(OR(G679="etapa",G679="sub-etapa"),"",OFFSET(MCQ!K$20,ROW(K679)-ROW(K$20),0)))</f>
        <v/>
      </c>
      <c r="L679" s="26">
        <f>IF(G679="","",IF(OR(G679="etapa",G679="sub-etapa"),"",TRUNC(OFFSET(MCQ!L$20,ROW(L679)-ROW(L$20),0),2)))</f>
        <v/>
      </c>
      <c r="M679" s="584">
        <f>IF(I679="", "", IFERROR(VLOOKUP(VALUE(I679), _BaseAbril2026, 4, 0), IFERROR(VLOOKUP(TEXT(I679, "@"), _BaseAbril2026, 4, 0), "")))</f>
        <v/>
      </c>
      <c r="N679" s="585">
        <f>IFERROR(IF(S679="BDI1", TRUNC(M679*(1+$O$18), 2),IF(S679="BDI2", TRUNC(M679*(1+$N$18), 2), "")), "")</f>
        <v/>
      </c>
      <c r="O679" s="586">
        <f>_xlfn.IFS(G679="ETAPA", SUMIFS(ValorTotalComD, Nivel, A679), G679="SUB-ETAPA", SUMIFS(ValorTotalComD, SubNivel, C679), TRUE, T679)</f>
        <v/>
      </c>
      <c r="P679" s="584">
        <f>IF(I679="", "", IFERROR(VLOOKUP(VALUE(I679), _BaseAbril2026, 5, 0), IFERROR(VLOOKUP(TEXT(I679, "@"), _BaseAbril2026, 5, 0), "")))</f>
        <v/>
      </c>
      <c r="Q679" s="585">
        <f>IFERROR(IF(S679="BDI1", TRUNC(P679*(1+$R$18), 2),IF(S679="BDI2", TRUNC(P679*(1+$Q$18), 2), "")), "")</f>
        <v/>
      </c>
      <c r="R679" s="586">
        <f>_xlfn.IFS(G679="ETAPA", SUMIFS(ValorTotalSemD, Nivel, A679), G679="SUB-ETAPA", SUMIFS(ValorTotalSemD, SubNivel, C679), TRUE, U679)</f>
        <v/>
      </c>
      <c r="S679" s="587">
        <f>IF(G679="","",IF(OR(G679="etapa",G679="sub-etapa"),"",OFFSET(MCQ!M$20,ROW(M679)-ROW(M$20),0)))</f>
        <v/>
      </c>
      <c r="T679" s="588">
        <f>IFERROR(TRUNC(L679*N679,2),"")</f>
        <v/>
      </c>
      <c r="U679" s="589">
        <f>IFERROR(TRUNC(L679*Q679,2),"")</f>
        <v/>
      </c>
    </row>
    <row r="680">
      <c r="A680" s="18">
        <f>OFFSET(MCQ!A$20,ROW(A680)-ROW(A$20),0)</f>
        <v/>
      </c>
      <c r="B680" s="18">
        <f>OFFSET(MCQ!B$20,ROW(B680)-ROW(B$20),0)</f>
        <v/>
      </c>
      <c r="C680" s="18">
        <f>OFFSET(MCQ!C$20,ROW(C680)-ROW(C$20),0)</f>
        <v/>
      </c>
      <c r="D680" s="18">
        <f>OFFSET(MCQ!D$20,ROW(D680)-ROW(D$20),0)</f>
        <v/>
      </c>
      <c r="E680" s="18">
        <f>OFFSET(MCQ!E$20,ROW(E680)-ROW(E$20),0)</f>
        <v/>
      </c>
      <c r="F680" s="18" t="n"/>
      <c r="G680" s="233">
        <f>OFFSET(MCQ!G$20,ROW(G680)-ROW(G$20),0)</f>
        <v/>
      </c>
      <c r="H680" s="583">
        <f>IF(G680="","",OFFSET(MCQ!H$20,ROW(H680)-ROW(H$20),0))</f>
        <v/>
      </c>
      <c r="I680" s="24">
        <f>IF(G680="","",IF(OR(G680="etapa",G680="sub-etapa"),"",OFFSET(MCQ!I$20,ROW(I680)-ROW(I$20),0)))</f>
        <v/>
      </c>
      <c r="J680" s="25">
        <f>IF(G680="","",OFFSET(MCQ!J$20,ROW(J680)-ROW(J$20),0))</f>
        <v/>
      </c>
      <c r="K680" s="24">
        <f>IF(G680="","",IF(OR(G680="etapa",G680="sub-etapa"),"",OFFSET(MCQ!K$20,ROW(K680)-ROW(K$20),0)))</f>
        <v/>
      </c>
      <c r="L680" s="26">
        <f>IF(G680="","",IF(OR(G680="etapa",G680="sub-etapa"),"",TRUNC(OFFSET(MCQ!L$20,ROW(L680)-ROW(L$20),0),2)))</f>
        <v/>
      </c>
      <c r="M680" s="584">
        <f>IF(I680="", "", IFERROR(VLOOKUP(VALUE(I680), _BaseAbril2026, 4, 0), IFERROR(VLOOKUP(TEXT(I680, "@"), _BaseAbril2026, 4, 0), "")))</f>
        <v/>
      </c>
      <c r="N680" s="585">
        <f>IFERROR(IF(S680="BDI1", TRUNC(M680*(1+$O$18), 2),IF(S680="BDI2", TRUNC(M680*(1+$N$18), 2), "")), "")</f>
        <v/>
      </c>
      <c r="O680" s="586">
        <f>_xlfn.IFS(G680="ETAPA", SUMIFS(ValorTotalComD, Nivel, A680), G680="SUB-ETAPA", SUMIFS(ValorTotalComD, SubNivel, C680), TRUE, T680)</f>
        <v/>
      </c>
      <c r="P680" s="584">
        <f>IF(I680="", "", IFERROR(VLOOKUP(VALUE(I680), _BaseAbril2026, 5, 0), IFERROR(VLOOKUP(TEXT(I680, "@"), _BaseAbril2026, 5, 0), "")))</f>
        <v/>
      </c>
      <c r="Q680" s="585">
        <f>IFERROR(IF(S680="BDI1", TRUNC(P680*(1+$R$18), 2),IF(S680="BDI2", TRUNC(P680*(1+$Q$18), 2), "")), "")</f>
        <v/>
      </c>
      <c r="R680" s="586">
        <f>_xlfn.IFS(G680="ETAPA", SUMIFS(ValorTotalSemD, Nivel, A680), G680="SUB-ETAPA", SUMIFS(ValorTotalSemD, SubNivel, C680), TRUE, U680)</f>
        <v/>
      </c>
      <c r="S680" s="587">
        <f>IF(G680="","",IF(OR(G680="etapa",G680="sub-etapa"),"",OFFSET(MCQ!M$20,ROW(M680)-ROW(M$20),0)))</f>
        <v/>
      </c>
      <c r="T680" s="588">
        <f>IFERROR(TRUNC(L680*N680,2),"")</f>
        <v/>
      </c>
      <c r="U680" s="589">
        <f>IFERROR(TRUNC(L680*Q680,2),"")</f>
        <v/>
      </c>
    </row>
    <row r="681">
      <c r="A681" s="18">
        <f>OFFSET(MCQ!A$20,ROW(A681)-ROW(A$20),0)</f>
        <v/>
      </c>
      <c r="B681" s="18">
        <f>OFFSET(MCQ!B$20,ROW(B681)-ROW(B$20),0)</f>
        <v/>
      </c>
      <c r="C681" s="18">
        <f>OFFSET(MCQ!C$20,ROW(C681)-ROW(C$20),0)</f>
        <v/>
      </c>
      <c r="D681" s="18">
        <f>OFFSET(MCQ!D$20,ROW(D681)-ROW(D$20),0)</f>
        <v/>
      </c>
      <c r="E681" s="18">
        <f>OFFSET(MCQ!E$20,ROW(E681)-ROW(E$20),0)</f>
        <v/>
      </c>
      <c r="F681" s="18" t="n"/>
      <c r="G681" s="233">
        <f>OFFSET(MCQ!G$20,ROW(G681)-ROW(G$20),0)</f>
        <v/>
      </c>
      <c r="H681" s="583">
        <f>IF(G681="","",OFFSET(MCQ!H$20,ROW(H681)-ROW(H$20),0))</f>
        <v/>
      </c>
      <c r="I681" s="24">
        <f>IF(G681="","",IF(OR(G681="etapa",G681="sub-etapa"),"",OFFSET(MCQ!I$20,ROW(I681)-ROW(I$20),0)))</f>
        <v/>
      </c>
      <c r="J681" s="25">
        <f>IF(G681="","",OFFSET(MCQ!J$20,ROW(J681)-ROW(J$20),0))</f>
        <v/>
      </c>
      <c r="K681" s="24">
        <f>IF(G681="","",IF(OR(G681="etapa",G681="sub-etapa"),"",OFFSET(MCQ!K$20,ROW(K681)-ROW(K$20),0)))</f>
        <v/>
      </c>
      <c r="L681" s="26">
        <f>IF(G681="","",IF(OR(G681="etapa",G681="sub-etapa"),"",TRUNC(OFFSET(MCQ!L$20,ROW(L681)-ROW(L$20),0),2)))</f>
        <v/>
      </c>
      <c r="M681" s="584">
        <f>IF(I681="", "", IFERROR(VLOOKUP(VALUE(I681), _BaseAbril2026, 4, 0), IFERROR(VLOOKUP(TEXT(I681, "@"), _BaseAbril2026, 4, 0), "")))</f>
        <v/>
      </c>
      <c r="N681" s="585">
        <f>IFERROR(IF(S681="BDI1", TRUNC(M681*(1+$O$18), 2),IF(S681="BDI2", TRUNC(M681*(1+$N$18), 2), "")), "")</f>
        <v/>
      </c>
      <c r="O681" s="586">
        <f>_xlfn.IFS(G681="ETAPA", SUMIFS(ValorTotalComD, Nivel, A681), G681="SUB-ETAPA", SUMIFS(ValorTotalComD, SubNivel, C681), TRUE, T681)</f>
        <v/>
      </c>
      <c r="P681" s="584">
        <f>IF(I681="", "", IFERROR(VLOOKUP(VALUE(I681), _BaseAbril2026, 5, 0), IFERROR(VLOOKUP(TEXT(I681, "@"), _BaseAbril2026, 5, 0), "")))</f>
        <v/>
      </c>
      <c r="Q681" s="585">
        <f>IFERROR(IF(S681="BDI1", TRUNC(P681*(1+$R$18), 2),IF(S681="BDI2", TRUNC(P681*(1+$Q$18), 2), "")), "")</f>
        <v/>
      </c>
      <c r="R681" s="586">
        <f>_xlfn.IFS(G681="ETAPA", SUMIFS(ValorTotalSemD, Nivel, A681), G681="SUB-ETAPA", SUMIFS(ValorTotalSemD, SubNivel, C681), TRUE, U681)</f>
        <v/>
      </c>
      <c r="S681" s="587">
        <f>IF(G681="","",IF(OR(G681="etapa",G681="sub-etapa"),"",OFFSET(MCQ!M$20,ROW(M681)-ROW(M$20),0)))</f>
        <v/>
      </c>
      <c r="T681" s="588">
        <f>IFERROR(TRUNC(L681*N681,2),"")</f>
        <v/>
      </c>
      <c r="U681" s="589">
        <f>IFERROR(TRUNC(L681*Q681,2),"")</f>
        <v/>
      </c>
    </row>
    <row r="682">
      <c r="A682" s="18">
        <f>OFFSET(MCQ!A$20,ROW(A682)-ROW(A$20),0)</f>
        <v/>
      </c>
      <c r="B682" s="18">
        <f>OFFSET(MCQ!B$20,ROW(B682)-ROW(B$20),0)</f>
        <v/>
      </c>
      <c r="C682" s="18">
        <f>OFFSET(MCQ!C$20,ROW(C682)-ROW(C$20),0)</f>
        <v/>
      </c>
      <c r="D682" s="18">
        <f>OFFSET(MCQ!D$20,ROW(D682)-ROW(D$20),0)</f>
        <v/>
      </c>
      <c r="E682" s="18">
        <f>OFFSET(MCQ!E$20,ROW(E682)-ROW(E$20),0)</f>
        <v/>
      </c>
      <c r="F682" s="18" t="n"/>
      <c r="G682" s="233">
        <f>OFFSET(MCQ!G$20,ROW(G682)-ROW(G$20),0)</f>
        <v/>
      </c>
      <c r="H682" s="583">
        <f>IF(G682="","",OFFSET(MCQ!H$20,ROW(H682)-ROW(H$20),0))</f>
        <v/>
      </c>
      <c r="I682" s="24">
        <f>IF(G682="","",IF(OR(G682="etapa",G682="sub-etapa"),"",OFFSET(MCQ!I$20,ROW(I682)-ROW(I$20),0)))</f>
        <v/>
      </c>
      <c r="J682" s="25">
        <f>IF(G682="","",OFFSET(MCQ!J$20,ROW(J682)-ROW(J$20),0))</f>
        <v/>
      </c>
      <c r="K682" s="24">
        <f>IF(G682="","",IF(OR(G682="etapa",G682="sub-etapa"),"",OFFSET(MCQ!K$20,ROW(K682)-ROW(K$20),0)))</f>
        <v/>
      </c>
      <c r="L682" s="26">
        <f>IF(G682="","",IF(OR(G682="etapa",G682="sub-etapa"),"",TRUNC(OFFSET(MCQ!L$20,ROW(L682)-ROW(L$20),0),2)))</f>
        <v/>
      </c>
      <c r="M682" s="584">
        <f>IF(I682="", "", IFERROR(VLOOKUP(VALUE(I682), _BaseAbril2026, 4, 0), IFERROR(VLOOKUP(TEXT(I682, "@"), _BaseAbril2026, 4, 0), "")))</f>
        <v/>
      </c>
      <c r="N682" s="585">
        <f>IFERROR(IF(S682="BDI1", TRUNC(M682*(1+$O$18), 2),IF(S682="BDI2", TRUNC(M682*(1+$N$18), 2), "")), "")</f>
        <v/>
      </c>
      <c r="O682" s="586">
        <f>_xlfn.IFS(G682="ETAPA", SUMIFS(ValorTotalComD, Nivel, A682), G682="SUB-ETAPA", SUMIFS(ValorTotalComD, SubNivel, C682), TRUE, T682)</f>
        <v/>
      </c>
      <c r="P682" s="584">
        <f>IF(I682="", "", IFERROR(VLOOKUP(VALUE(I682), _BaseAbril2026, 5, 0), IFERROR(VLOOKUP(TEXT(I682, "@"), _BaseAbril2026, 5, 0), "")))</f>
        <v/>
      </c>
      <c r="Q682" s="585">
        <f>IFERROR(IF(S682="BDI1", TRUNC(P682*(1+$R$18), 2),IF(S682="BDI2", TRUNC(P682*(1+$Q$18), 2), "")), "")</f>
        <v/>
      </c>
      <c r="R682" s="586">
        <f>_xlfn.IFS(G682="ETAPA", SUMIFS(ValorTotalSemD, Nivel, A682), G682="SUB-ETAPA", SUMIFS(ValorTotalSemD, SubNivel, C682), TRUE, U682)</f>
        <v/>
      </c>
      <c r="S682" s="587">
        <f>IF(G682="","",IF(OR(G682="etapa",G682="sub-etapa"),"",OFFSET(MCQ!M$20,ROW(M682)-ROW(M$20),0)))</f>
        <v/>
      </c>
      <c r="T682" s="588">
        <f>IFERROR(TRUNC(L682*N682,2),"")</f>
        <v/>
      </c>
      <c r="U682" s="589">
        <f>IFERROR(TRUNC(L682*Q682,2),"")</f>
        <v/>
      </c>
    </row>
    <row r="683">
      <c r="A683" s="18">
        <f>OFFSET(MCQ!A$20,ROW(A683)-ROW(A$20),0)</f>
        <v/>
      </c>
      <c r="B683" s="18">
        <f>OFFSET(MCQ!B$20,ROW(B683)-ROW(B$20),0)</f>
        <v/>
      </c>
      <c r="C683" s="18">
        <f>OFFSET(MCQ!C$20,ROW(C683)-ROW(C$20),0)</f>
        <v/>
      </c>
      <c r="D683" s="18">
        <f>OFFSET(MCQ!D$20,ROW(D683)-ROW(D$20),0)</f>
        <v/>
      </c>
      <c r="E683" s="18">
        <f>OFFSET(MCQ!E$20,ROW(E683)-ROW(E$20),0)</f>
        <v/>
      </c>
      <c r="F683" s="18" t="n"/>
      <c r="G683" s="233">
        <f>OFFSET(MCQ!G$20,ROW(G683)-ROW(G$20),0)</f>
        <v/>
      </c>
      <c r="H683" s="583">
        <f>IF(G683="","",OFFSET(MCQ!H$20,ROW(H683)-ROW(H$20),0))</f>
        <v/>
      </c>
      <c r="I683" s="24">
        <f>IF(G683="","",IF(OR(G683="etapa",G683="sub-etapa"),"",OFFSET(MCQ!I$20,ROW(I683)-ROW(I$20),0)))</f>
        <v/>
      </c>
      <c r="J683" s="25">
        <f>IF(G683="","",OFFSET(MCQ!J$20,ROW(J683)-ROW(J$20),0))</f>
        <v/>
      </c>
      <c r="K683" s="24">
        <f>IF(G683="","",IF(OR(G683="etapa",G683="sub-etapa"),"",OFFSET(MCQ!K$20,ROW(K683)-ROW(K$20),0)))</f>
        <v/>
      </c>
      <c r="L683" s="26">
        <f>IF(G683="","",IF(OR(G683="etapa",G683="sub-etapa"),"",TRUNC(OFFSET(MCQ!L$20,ROW(L683)-ROW(L$20),0),2)))</f>
        <v/>
      </c>
      <c r="M683" s="584">
        <f>IF(I683="", "", IFERROR(VLOOKUP(VALUE(I683), _BaseAbril2026, 4, 0), IFERROR(VLOOKUP(TEXT(I683, "@"), _BaseAbril2026, 4, 0), "")))</f>
        <v/>
      </c>
      <c r="N683" s="585">
        <f>IFERROR(IF(S683="BDI1", TRUNC(M683*(1+$O$18), 2),IF(S683="BDI2", TRUNC(M683*(1+$N$18), 2), "")), "")</f>
        <v/>
      </c>
      <c r="O683" s="586">
        <f>_xlfn.IFS(G683="ETAPA", SUMIFS(ValorTotalComD, Nivel, A683), G683="SUB-ETAPA", SUMIFS(ValorTotalComD, SubNivel, C683), TRUE, T683)</f>
        <v/>
      </c>
      <c r="P683" s="584">
        <f>IF(I683="", "", IFERROR(VLOOKUP(VALUE(I683), _BaseAbril2026, 5, 0), IFERROR(VLOOKUP(TEXT(I683, "@"), _BaseAbril2026, 5, 0), "")))</f>
        <v/>
      </c>
      <c r="Q683" s="585">
        <f>IFERROR(IF(S683="BDI1", TRUNC(P683*(1+$R$18), 2),IF(S683="BDI2", TRUNC(P683*(1+$Q$18), 2), "")), "")</f>
        <v/>
      </c>
      <c r="R683" s="586">
        <f>_xlfn.IFS(G683="ETAPA", SUMIFS(ValorTotalSemD, Nivel, A683), G683="SUB-ETAPA", SUMIFS(ValorTotalSemD, SubNivel, C683), TRUE, U683)</f>
        <v/>
      </c>
      <c r="S683" s="587">
        <f>IF(G683="","",IF(OR(G683="etapa",G683="sub-etapa"),"",OFFSET(MCQ!M$20,ROW(M683)-ROW(M$20),0)))</f>
        <v/>
      </c>
      <c r="T683" s="588">
        <f>IFERROR(TRUNC(L683*N683,2),"")</f>
        <v/>
      </c>
      <c r="U683" s="589">
        <f>IFERROR(TRUNC(L683*Q683,2),"")</f>
        <v/>
      </c>
    </row>
    <row r="684">
      <c r="A684" s="18">
        <f>OFFSET(MCQ!A$20,ROW(A684)-ROW(A$20),0)</f>
        <v/>
      </c>
      <c r="B684" s="18">
        <f>OFFSET(MCQ!B$20,ROW(B684)-ROW(B$20),0)</f>
        <v/>
      </c>
      <c r="C684" s="18">
        <f>OFFSET(MCQ!C$20,ROW(C684)-ROW(C$20),0)</f>
        <v/>
      </c>
      <c r="D684" s="18">
        <f>OFFSET(MCQ!D$20,ROW(D684)-ROW(D$20),0)</f>
        <v/>
      </c>
      <c r="E684" s="18">
        <f>OFFSET(MCQ!E$20,ROW(E684)-ROW(E$20),0)</f>
        <v/>
      </c>
      <c r="F684" s="18" t="n"/>
      <c r="G684" s="233">
        <f>OFFSET(MCQ!G$20,ROW(G684)-ROW(G$20),0)</f>
        <v/>
      </c>
      <c r="H684" s="583">
        <f>IF(G684="","",OFFSET(MCQ!H$20,ROW(H684)-ROW(H$20),0))</f>
        <v/>
      </c>
      <c r="I684" s="24">
        <f>IF(G684="","",IF(OR(G684="etapa",G684="sub-etapa"),"",OFFSET(MCQ!I$20,ROW(I684)-ROW(I$20),0)))</f>
        <v/>
      </c>
      <c r="J684" s="25">
        <f>IF(G684="","",OFFSET(MCQ!J$20,ROW(J684)-ROW(J$20),0))</f>
        <v/>
      </c>
      <c r="K684" s="24">
        <f>IF(G684="","",IF(OR(G684="etapa",G684="sub-etapa"),"",OFFSET(MCQ!K$20,ROW(K684)-ROW(K$20),0)))</f>
        <v/>
      </c>
      <c r="L684" s="26">
        <f>IF(G684="","",IF(OR(G684="etapa",G684="sub-etapa"),"",TRUNC(OFFSET(MCQ!L$20,ROW(L684)-ROW(L$20),0),2)))</f>
        <v/>
      </c>
      <c r="M684" s="584">
        <f>IF(I684="", "", IFERROR(VLOOKUP(VALUE(I684), _BaseAbril2026, 4, 0), IFERROR(VLOOKUP(TEXT(I684, "@"), _BaseAbril2026, 4, 0), "")))</f>
        <v/>
      </c>
      <c r="N684" s="585">
        <f>IFERROR(IF(S684="BDI1", TRUNC(M684*(1+$O$18), 2),IF(S684="BDI2", TRUNC(M684*(1+$N$18), 2), "")), "")</f>
        <v/>
      </c>
      <c r="O684" s="586">
        <f>_xlfn.IFS(G684="ETAPA", SUMIFS(ValorTotalComD, Nivel, A684), G684="SUB-ETAPA", SUMIFS(ValorTotalComD, SubNivel, C684), TRUE, T684)</f>
        <v/>
      </c>
      <c r="P684" s="584">
        <f>IF(I684="", "", IFERROR(VLOOKUP(VALUE(I684), _BaseAbril2026, 5, 0), IFERROR(VLOOKUP(TEXT(I684, "@"), _BaseAbril2026, 5, 0), "")))</f>
        <v/>
      </c>
      <c r="Q684" s="585">
        <f>IFERROR(IF(S684="BDI1", TRUNC(P684*(1+$R$18), 2),IF(S684="BDI2", TRUNC(P684*(1+$Q$18), 2), "")), "")</f>
        <v/>
      </c>
      <c r="R684" s="586">
        <f>_xlfn.IFS(G684="ETAPA", SUMIFS(ValorTotalSemD, Nivel, A684), G684="SUB-ETAPA", SUMIFS(ValorTotalSemD, SubNivel, C684), TRUE, U684)</f>
        <v/>
      </c>
      <c r="S684" s="587">
        <f>IF(G684="","",IF(OR(G684="etapa",G684="sub-etapa"),"",OFFSET(MCQ!M$20,ROW(M684)-ROW(M$20),0)))</f>
        <v/>
      </c>
      <c r="T684" s="588">
        <f>IFERROR(TRUNC(L684*N684,2),"")</f>
        <v/>
      </c>
      <c r="U684" s="589">
        <f>IFERROR(TRUNC(L684*Q684,2),"")</f>
        <v/>
      </c>
    </row>
    <row r="685">
      <c r="A685" s="18">
        <f>OFFSET(MCQ!A$20,ROW(A685)-ROW(A$20),0)</f>
        <v/>
      </c>
      <c r="B685" s="18">
        <f>OFFSET(MCQ!B$20,ROW(B685)-ROW(B$20),0)</f>
        <v/>
      </c>
      <c r="C685" s="18">
        <f>OFFSET(MCQ!C$20,ROW(C685)-ROW(C$20),0)</f>
        <v/>
      </c>
      <c r="D685" s="18">
        <f>OFFSET(MCQ!D$20,ROW(D685)-ROW(D$20),0)</f>
        <v/>
      </c>
      <c r="E685" s="18">
        <f>OFFSET(MCQ!E$20,ROW(E685)-ROW(E$20),0)</f>
        <v/>
      </c>
      <c r="F685" s="18" t="n"/>
      <c r="G685" s="233">
        <f>OFFSET(MCQ!G$20,ROW(G685)-ROW(G$20),0)</f>
        <v/>
      </c>
      <c r="H685" s="583">
        <f>IF(G685="","",OFFSET(MCQ!H$20,ROW(H685)-ROW(H$20),0))</f>
        <v/>
      </c>
      <c r="I685" s="24">
        <f>IF(G685="","",IF(OR(G685="etapa",G685="sub-etapa"),"",OFFSET(MCQ!I$20,ROW(I685)-ROW(I$20),0)))</f>
        <v/>
      </c>
      <c r="J685" s="25">
        <f>IF(G685="","",OFFSET(MCQ!J$20,ROW(J685)-ROW(J$20),0))</f>
        <v/>
      </c>
      <c r="K685" s="24">
        <f>IF(G685="","",IF(OR(G685="etapa",G685="sub-etapa"),"",OFFSET(MCQ!K$20,ROW(K685)-ROW(K$20),0)))</f>
        <v/>
      </c>
      <c r="L685" s="26">
        <f>IF(G685="","",IF(OR(G685="etapa",G685="sub-etapa"),"",TRUNC(OFFSET(MCQ!L$20,ROW(L685)-ROW(L$20),0),2)))</f>
        <v/>
      </c>
      <c r="M685" s="584">
        <f>IF(I685="", "", IFERROR(VLOOKUP(VALUE(I685), _BaseAbril2026, 4, 0), IFERROR(VLOOKUP(TEXT(I685, "@"), _BaseAbril2026, 4, 0), "")))</f>
        <v/>
      </c>
      <c r="N685" s="585">
        <f>IFERROR(IF(S685="BDI1", TRUNC(M685*(1+$O$18), 2),IF(S685="BDI2", TRUNC(M685*(1+$N$18), 2), "")), "")</f>
        <v/>
      </c>
      <c r="O685" s="586">
        <f>_xlfn.IFS(G685="ETAPA", SUMIFS(ValorTotalComD, Nivel, A685), G685="SUB-ETAPA", SUMIFS(ValorTotalComD, SubNivel, C685), TRUE, T685)</f>
        <v/>
      </c>
      <c r="P685" s="584">
        <f>IF(I685="", "", IFERROR(VLOOKUP(VALUE(I685), _BaseAbril2026, 5, 0), IFERROR(VLOOKUP(TEXT(I685, "@"), _BaseAbril2026, 5, 0), "")))</f>
        <v/>
      </c>
      <c r="Q685" s="585">
        <f>IFERROR(IF(S685="BDI1", TRUNC(P685*(1+$R$18), 2),IF(S685="BDI2", TRUNC(P685*(1+$Q$18), 2), "")), "")</f>
        <v/>
      </c>
      <c r="R685" s="586">
        <f>_xlfn.IFS(G685="ETAPA", SUMIFS(ValorTotalSemD, Nivel, A685), G685="SUB-ETAPA", SUMIFS(ValorTotalSemD, SubNivel, C685), TRUE, U685)</f>
        <v/>
      </c>
      <c r="S685" s="587">
        <f>IF(G685="","",IF(OR(G685="etapa",G685="sub-etapa"),"",OFFSET(MCQ!M$20,ROW(M685)-ROW(M$20),0)))</f>
        <v/>
      </c>
      <c r="T685" s="588">
        <f>IFERROR(TRUNC(L685*N685,2),"")</f>
        <v/>
      </c>
      <c r="U685" s="589">
        <f>IFERROR(TRUNC(L685*Q685,2),"")</f>
        <v/>
      </c>
    </row>
    <row r="686">
      <c r="A686" s="18">
        <f>OFFSET(MCQ!A$20,ROW(A686)-ROW(A$20),0)</f>
        <v/>
      </c>
      <c r="B686" s="18">
        <f>OFFSET(MCQ!B$20,ROW(B686)-ROW(B$20),0)</f>
        <v/>
      </c>
      <c r="C686" s="18">
        <f>OFFSET(MCQ!C$20,ROW(C686)-ROW(C$20),0)</f>
        <v/>
      </c>
      <c r="D686" s="18">
        <f>OFFSET(MCQ!D$20,ROW(D686)-ROW(D$20),0)</f>
        <v/>
      </c>
      <c r="E686" s="18">
        <f>OFFSET(MCQ!E$20,ROW(E686)-ROW(E$20),0)</f>
        <v/>
      </c>
      <c r="F686" s="18" t="n"/>
      <c r="G686" s="233">
        <f>OFFSET(MCQ!G$20,ROW(G686)-ROW(G$20),0)</f>
        <v/>
      </c>
      <c r="H686" s="583">
        <f>IF(G686="","",OFFSET(MCQ!H$20,ROW(H686)-ROW(H$20),0))</f>
        <v/>
      </c>
      <c r="I686" s="24">
        <f>IF(G686="","",IF(OR(G686="etapa",G686="sub-etapa"),"",OFFSET(MCQ!I$20,ROW(I686)-ROW(I$20),0)))</f>
        <v/>
      </c>
      <c r="J686" s="25">
        <f>IF(G686="","",OFFSET(MCQ!J$20,ROW(J686)-ROW(J$20),0))</f>
        <v/>
      </c>
      <c r="K686" s="24">
        <f>IF(G686="","",IF(OR(G686="etapa",G686="sub-etapa"),"",OFFSET(MCQ!K$20,ROW(K686)-ROW(K$20),0)))</f>
        <v/>
      </c>
      <c r="L686" s="26">
        <f>IF(G686="","",IF(OR(G686="etapa",G686="sub-etapa"),"",TRUNC(OFFSET(MCQ!L$20,ROW(L686)-ROW(L$20),0),2)))</f>
        <v/>
      </c>
      <c r="M686" s="584">
        <f>IF(I686="", "", IFERROR(VLOOKUP(VALUE(I686), _BaseAbril2026, 4, 0), IFERROR(VLOOKUP(TEXT(I686, "@"), _BaseAbril2026, 4, 0), "")))</f>
        <v/>
      </c>
      <c r="N686" s="585">
        <f>IFERROR(IF(S686="BDI1", TRUNC(M686*(1+$O$18), 2),IF(S686="BDI2", TRUNC(M686*(1+$N$18), 2), "")), "")</f>
        <v/>
      </c>
      <c r="O686" s="586">
        <f>_xlfn.IFS(G686="ETAPA", SUMIFS(ValorTotalComD, Nivel, A686), G686="SUB-ETAPA", SUMIFS(ValorTotalComD, SubNivel, C686), TRUE, T686)</f>
        <v/>
      </c>
      <c r="P686" s="584">
        <f>IF(I686="", "", IFERROR(VLOOKUP(VALUE(I686), _BaseAbril2026, 5, 0), IFERROR(VLOOKUP(TEXT(I686, "@"), _BaseAbril2026, 5, 0), "")))</f>
        <v/>
      </c>
      <c r="Q686" s="585">
        <f>IFERROR(IF(S686="BDI1", TRUNC(P686*(1+$R$18), 2),IF(S686="BDI2", TRUNC(P686*(1+$Q$18), 2), "")), "")</f>
        <v/>
      </c>
      <c r="R686" s="586">
        <f>_xlfn.IFS(G686="ETAPA", SUMIFS(ValorTotalSemD, Nivel, A686), G686="SUB-ETAPA", SUMIFS(ValorTotalSemD, SubNivel, C686), TRUE, U686)</f>
        <v/>
      </c>
      <c r="S686" s="587">
        <f>IF(G686="","",IF(OR(G686="etapa",G686="sub-etapa"),"",OFFSET(MCQ!M$20,ROW(M686)-ROW(M$20),0)))</f>
        <v/>
      </c>
      <c r="T686" s="588">
        <f>IFERROR(TRUNC(L686*N686,2),"")</f>
        <v/>
      </c>
      <c r="U686" s="589">
        <f>IFERROR(TRUNC(L686*Q686,2),"")</f>
        <v/>
      </c>
    </row>
    <row r="687">
      <c r="A687" s="18">
        <f>OFFSET(MCQ!A$20,ROW(A687)-ROW(A$20),0)</f>
        <v/>
      </c>
      <c r="B687" s="18">
        <f>OFFSET(MCQ!B$20,ROW(B687)-ROW(B$20),0)</f>
        <v/>
      </c>
      <c r="C687" s="18">
        <f>OFFSET(MCQ!C$20,ROW(C687)-ROW(C$20),0)</f>
        <v/>
      </c>
      <c r="D687" s="18">
        <f>OFFSET(MCQ!D$20,ROW(D687)-ROW(D$20),0)</f>
        <v/>
      </c>
      <c r="E687" s="18">
        <f>OFFSET(MCQ!E$20,ROW(E687)-ROW(E$20),0)</f>
        <v/>
      </c>
      <c r="F687" s="18" t="n"/>
      <c r="G687" s="233">
        <f>OFFSET(MCQ!G$20,ROW(G687)-ROW(G$20),0)</f>
        <v/>
      </c>
      <c r="H687" s="583">
        <f>IF(G687="","",OFFSET(MCQ!H$20,ROW(H687)-ROW(H$20),0))</f>
        <v/>
      </c>
      <c r="I687" s="24">
        <f>IF(G687="","",IF(OR(G687="etapa",G687="sub-etapa"),"",OFFSET(MCQ!I$20,ROW(I687)-ROW(I$20),0)))</f>
        <v/>
      </c>
      <c r="J687" s="25">
        <f>IF(G687="","",OFFSET(MCQ!J$20,ROW(J687)-ROW(J$20),0))</f>
        <v/>
      </c>
      <c r="K687" s="24">
        <f>IF(G687="","",IF(OR(G687="etapa",G687="sub-etapa"),"",OFFSET(MCQ!K$20,ROW(K687)-ROW(K$20),0)))</f>
        <v/>
      </c>
      <c r="L687" s="26">
        <f>IF(G687="","",IF(OR(G687="etapa",G687="sub-etapa"),"",TRUNC(OFFSET(MCQ!L$20,ROW(L687)-ROW(L$20),0),2)))</f>
        <v/>
      </c>
      <c r="M687" s="584">
        <f>IF(I687="", "", IFERROR(VLOOKUP(VALUE(I687), _BaseAbril2026, 4, 0), IFERROR(VLOOKUP(TEXT(I687, "@"), _BaseAbril2026, 4, 0), "")))</f>
        <v/>
      </c>
      <c r="N687" s="585">
        <f>IFERROR(IF(S687="BDI1", TRUNC(M687*(1+$O$18), 2),IF(S687="BDI2", TRUNC(M687*(1+$N$18), 2), "")), "")</f>
        <v/>
      </c>
      <c r="O687" s="586">
        <f>_xlfn.IFS(G687="ETAPA", SUMIFS(ValorTotalComD, Nivel, A687), G687="SUB-ETAPA", SUMIFS(ValorTotalComD, SubNivel, C687), TRUE, T687)</f>
        <v/>
      </c>
      <c r="P687" s="584">
        <f>IF(I687="", "", IFERROR(VLOOKUP(VALUE(I687), _BaseAbril2026, 5, 0), IFERROR(VLOOKUP(TEXT(I687, "@"), _BaseAbril2026, 5, 0), "")))</f>
        <v/>
      </c>
      <c r="Q687" s="585">
        <f>IFERROR(IF(S687="BDI1", TRUNC(P687*(1+$R$18), 2),IF(S687="BDI2", TRUNC(P687*(1+$Q$18), 2), "")), "")</f>
        <v/>
      </c>
      <c r="R687" s="586">
        <f>_xlfn.IFS(G687="ETAPA", SUMIFS(ValorTotalSemD, Nivel, A687), G687="SUB-ETAPA", SUMIFS(ValorTotalSemD, SubNivel, C687), TRUE, U687)</f>
        <v/>
      </c>
      <c r="S687" s="587">
        <f>IF(G687="","",IF(OR(G687="etapa",G687="sub-etapa"),"",OFFSET(MCQ!M$20,ROW(M687)-ROW(M$20),0)))</f>
        <v/>
      </c>
      <c r="T687" s="588">
        <f>IFERROR(TRUNC(L687*N687,2),"")</f>
        <v/>
      </c>
      <c r="U687" s="589">
        <f>IFERROR(TRUNC(L687*Q687,2),"")</f>
        <v/>
      </c>
    </row>
    <row r="688">
      <c r="A688" s="18">
        <f>OFFSET(MCQ!A$20,ROW(A688)-ROW(A$20),0)</f>
        <v/>
      </c>
      <c r="B688" s="18">
        <f>OFFSET(MCQ!B$20,ROW(B688)-ROW(B$20),0)</f>
        <v/>
      </c>
      <c r="C688" s="18">
        <f>OFFSET(MCQ!C$20,ROW(C688)-ROW(C$20),0)</f>
        <v/>
      </c>
      <c r="D688" s="18">
        <f>OFFSET(MCQ!D$20,ROW(D688)-ROW(D$20),0)</f>
        <v/>
      </c>
      <c r="E688" s="18">
        <f>OFFSET(MCQ!E$20,ROW(E688)-ROW(E$20),0)</f>
        <v/>
      </c>
      <c r="F688" s="18" t="n"/>
      <c r="G688" s="233">
        <f>OFFSET(MCQ!G$20,ROW(G688)-ROW(G$20),0)</f>
        <v/>
      </c>
      <c r="H688" s="583">
        <f>IF(G688="","",OFFSET(MCQ!H$20,ROW(H688)-ROW(H$20),0))</f>
        <v/>
      </c>
      <c r="I688" s="24">
        <f>IF(G688="","",IF(OR(G688="etapa",G688="sub-etapa"),"",OFFSET(MCQ!I$20,ROW(I688)-ROW(I$20),0)))</f>
        <v/>
      </c>
      <c r="J688" s="25">
        <f>IF(G688="","",OFFSET(MCQ!J$20,ROW(J688)-ROW(J$20),0))</f>
        <v/>
      </c>
      <c r="K688" s="24">
        <f>IF(G688="","",IF(OR(G688="etapa",G688="sub-etapa"),"",OFFSET(MCQ!K$20,ROW(K688)-ROW(K$20),0)))</f>
        <v/>
      </c>
      <c r="L688" s="26">
        <f>IF(G688="","",IF(OR(G688="etapa",G688="sub-etapa"),"",TRUNC(OFFSET(MCQ!L$20,ROW(L688)-ROW(L$20),0),2)))</f>
        <v/>
      </c>
      <c r="M688" s="584">
        <f>IF(I688="", "", IFERROR(VLOOKUP(VALUE(I688), _BaseAbril2026, 4, 0), IFERROR(VLOOKUP(TEXT(I688, "@"), _BaseAbril2026, 4, 0), "")))</f>
        <v/>
      </c>
      <c r="N688" s="585">
        <f>IFERROR(IF(S688="BDI1", TRUNC(M688*(1+$O$18), 2),IF(S688="BDI2", TRUNC(M688*(1+$N$18), 2), "")), "")</f>
        <v/>
      </c>
      <c r="O688" s="586">
        <f>_xlfn.IFS(G688="ETAPA", SUMIFS(ValorTotalComD, Nivel, A688), G688="SUB-ETAPA", SUMIFS(ValorTotalComD, SubNivel, C688), TRUE, T688)</f>
        <v/>
      </c>
      <c r="P688" s="584">
        <f>IF(I688="", "", IFERROR(VLOOKUP(VALUE(I688), _BaseAbril2026, 5, 0), IFERROR(VLOOKUP(TEXT(I688, "@"), _BaseAbril2026, 5, 0), "")))</f>
        <v/>
      </c>
      <c r="Q688" s="585">
        <f>IFERROR(IF(S688="BDI1", TRUNC(P688*(1+$R$18), 2),IF(S688="BDI2", TRUNC(P688*(1+$Q$18), 2), "")), "")</f>
        <v/>
      </c>
      <c r="R688" s="586">
        <f>_xlfn.IFS(G688="ETAPA", SUMIFS(ValorTotalSemD, Nivel, A688), G688="SUB-ETAPA", SUMIFS(ValorTotalSemD, SubNivel, C688), TRUE, U688)</f>
        <v/>
      </c>
      <c r="S688" s="587">
        <f>IF(G688="","",IF(OR(G688="etapa",G688="sub-etapa"),"",OFFSET(MCQ!M$20,ROW(M688)-ROW(M$20),0)))</f>
        <v/>
      </c>
      <c r="T688" s="588">
        <f>IFERROR(TRUNC(L688*N688,2),"")</f>
        <v/>
      </c>
      <c r="U688" s="589">
        <f>IFERROR(TRUNC(L688*Q688,2),"")</f>
        <v/>
      </c>
    </row>
    <row r="689">
      <c r="A689" s="18">
        <f>OFFSET(MCQ!A$20,ROW(A689)-ROW(A$20),0)</f>
        <v/>
      </c>
      <c r="B689" s="18">
        <f>OFFSET(MCQ!B$20,ROW(B689)-ROW(B$20),0)</f>
        <v/>
      </c>
      <c r="C689" s="18">
        <f>OFFSET(MCQ!C$20,ROW(C689)-ROW(C$20),0)</f>
        <v/>
      </c>
      <c r="D689" s="18">
        <f>OFFSET(MCQ!D$20,ROW(D689)-ROW(D$20),0)</f>
        <v/>
      </c>
      <c r="E689" s="18">
        <f>OFFSET(MCQ!E$20,ROW(E689)-ROW(E$20),0)</f>
        <v/>
      </c>
      <c r="F689" s="18" t="n"/>
      <c r="G689" s="233">
        <f>OFFSET(MCQ!G$20,ROW(G689)-ROW(G$20),0)</f>
        <v/>
      </c>
      <c r="H689" s="583">
        <f>IF(G689="","",OFFSET(MCQ!H$20,ROW(H689)-ROW(H$20),0))</f>
        <v/>
      </c>
      <c r="I689" s="24">
        <f>IF(G689="","",IF(OR(G689="etapa",G689="sub-etapa"),"",OFFSET(MCQ!I$20,ROW(I689)-ROW(I$20),0)))</f>
        <v/>
      </c>
      <c r="J689" s="25">
        <f>IF(G689="","",OFFSET(MCQ!J$20,ROW(J689)-ROW(J$20),0))</f>
        <v/>
      </c>
      <c r="K689" s="24">
        <f>IF(G689="","",IF(OR(G689="etapa",G689="sub-etapa"),"",OFFSET(MCQ!K$20,ROW(K689)-ROW(K$20),0)))</f>
        <v/>
      </c>
      <c r="L689" s="26">
        <f>IF(G689="","",IF(OR(G689="etapa",G689="sub-etapa"),"",TRUNC(OFFSET(MCQ!L$20,ROW(L689)-ROW(L$20),0),2)))</f>
        <v/>
      </c>
      <c r="M689" s="584">
        <f>IF(I689="", "", IFERROR(VLOOKUP(VALUE(I689), _BaseAbril2026, 4, 0), IFERROR(VLOOKUP(TEXT(I689, "@"), _BaseAbril2026, 4, 0), "")))</f>
        <v/>
      </c>
      <c r="N689" s="585">
        <f>IFERROR(IF(S689="BDI1", TRUNC(M689*(1+$O$18), 2),IF(S689="BDI2", TRUNC(M689*(1+$N$18), 2), "")), "")</f>
        <v/>
      </c>
      <c r="O689" s="586">
        <f>_xlfn.IFS(G689="ETAPA", SUMIFS(ValorTotalComD, Nivel, A689), G689="SUB-ETAPA", SUMIFS(ValorTotalComD, SubNivel, C689), TRUE, T689)</f>
        <v/>
      </c>
      <c r="P689" s="584">
        <f>IF(I689="", "", IFERROR(VLOOKUP(VALUE(I689), _BaseAbril2026, 5, 0), IFERROR(VLOOKUP(TEXT(I689, "@"), _BaseAbril2026, 5, 0), "")))</f>
        <v/>
      </c>
      <c r="Q689" s="585">
        <f>IFERROR(IF(S689="BDI1", TRUNC(P689*(1+$R$18), 2),IF(S689="BDI2", TRUNC(P689*(1+$Q$18), 2), "")), "")</f>
        <v/>
      </c>
      <c r="R689" s="586">
        <f>_xlfn.IFS(G689="ETAPA", SUMIFS(ValorTotalSemD, Nivel, A689), G689="SUB-ETAPA", SUMIFS(ValorTotalSemD, SubNivel, C689), TRUE, U689)</f>
        <v/>
      </c>
      <c r="S689" s="587">
        <f>IF(G689="","",IF(OR(G689="etapa",G689="sub-etapa"),"",OFFSET(MCQ!M$20,ROW(M689)-ROW(M$20),0)))</f>
        <v/>
      </c>
      <c r="T689" s="588">
        <f>IFERROR(TRUNC(L689*N689,2),"")</f>
        <v/>
      </c>
      <c r="U689" s="589">
        <f>IFERROR(TRUNC(L689*Q689,2),"")</f>
        <v/>
      </c>
    </row>
    <row r="690">
      <c r="A690" s="18">
        <f>OFFSET(MCQ!A$20,ROW(A690)-ROW(A$20),0)</f>
        <v/>
      </c>
      <c r="B690" s="18">
        <f>OFFSET(MCQ!B$20,ROW(B690)-ROW(B$20),0)</f>
        <v/>
      </c>
      <c r="C690" s="18">
        <f>OFFSET(MCQ!C$20,ROW(C690)-ROW(C$20),0)</f>
        <v/>
      </c>
      <c r="D690" s="18">
        <f>OFFSET(MCQ!D$20,ROW(D690)-ROW(D$20),0)</f>
        <v/>
      </c>
      <c r="E690" s="18">
        <f>OFFSET(MCQ!E$20,ROW(E690)-ROW(E$20),0)</f>
        <v/>
      </c>
      <c r="F690" s="18" t="n"/>
      <c r="G690" s="233">
        <f>OFFSET(MCQ!G$20,ROW(G690)-ROW(G$20),0)</f>
        <v/>
      </c>
      <c r="H690" s="583">
        <f>IF(G690="","",OFFSET(MCQ!H$20,ROW(H690)-ROW(H$20),0))</f>
        <v/>
      </c>
      <c r="I690" s="24">
        <f>IF(G690="","",IF(OR(G690="etapa",G690="sub-etapa"),"",OFFSET(MCQ!I$20,ROW(I690)-ROW(I$20),0)))</f>
        <v/>
      </c>
      <c r="J690" s="25">
        <f>IF(G690="","",OFFSET(MCQ!J$20,ROW(J690)-ROW(J$20),0))</f>
        <v/>
      </c>
      <c r="K690" s="24">
        <f>IF(G690="","",IF(OR(G690="etapa",G690="sub-etapa"),"",OFFSET(MCQ!K$20,ROW(K690)-ROW(K$20),0)))</f>
        <v/>
      </c>
      <c r="L690" s="26">
        <f>IF(G690="","",IF(OR(G690="etapa",G690="sub-etapa"),"",TRUNC(OFFSET(MCQ!L$20,ROW(L690)-ROW(L$20),0),2)))</f>
        <v/>
      </c>
      <c r="M690" s="584">
        <f>IF(I690="", "", IFERROR(VLOOKUP(VALUE(I690), _BaseAbril2026, 4, 0), IFERROR(VLOOKUP(TEXT(I690, "@"), _BaseAbril2026, 4, 0), "")))</f>
        <v/>
      </c>
      <c r="N690" s="585">
        <f>IFERROR(IF(S690="BDI1", TRUNC(M690*(1+$O$18), 2),IF(S690="BDI2", TRUNC(M690*(1+$N$18), 2), "")), "")</f>
        <v/>
      </c>
      <c r="O690" s="586">
        <f>_xlfn.IFS(G690="ETAPA", SUMIFS(ValorTotalComD, Nivel, A690), G690="SUB-ETAPA", SUMIFS(ValorTotalComD, SubNivel, C690), TRUE, T690)</f>
        <v/>
      </c>
      <c r="P690" s="584">
        <f>IF(I690="", "", IFERROR(VLOOKUP(VALUE(I690), _BaseAbril2026, 5, 0), IFERROR(VLOOKUP(TEXT(I690, "@"), _BaseAbril2026, 5, 0), "")))</f>
        <v/>
      </c>
      <c r="Q690" s="585">
        <f>IFERROR(IF(S690="BDI1", TRUNC(P690*(1+$R$18), 2),IF(S690="BDI2", TRUNC(P690*(1+$Q$18), 2), "")), "")</f>
        <v/>
      </c>
      <c r="R690" s="586">
        <f>_xlfn.IFS(G690="ETAPA", SUMIFS(ValorTotalSemD, Nivel, A690), G690="SUB-ETAPA", SUMIFS(ValorTotalSemD, SubNivel, C690), TRUE, U690)</f>
        <v/>
      </c>
      <c r="S690" s="587">
        <f>IF(G690="","",IF(OR(G690="etapa",G690="sub-etapa"),"",OFFSET(MCQ!M$20,ROW(M690)-ROW(M$20),0)))</f>
        <v/>
      </c>
      <c r="T690" s="588">
        <f>IFERROR(TRUNC(L690*N690,2),"")</f>
        <v/>
      </c>
      <c r="U690" s="589">
        <f>IFERROR(TRUNC(L690*Q690,2),"")</f>
        <v/>
      </c>
    </row>
    <row r="691">
      <c r="A691" s="18">
        <f>OFFSET(MCQ!A$20,ROW(A691)-ROW(A$20),0)</f>
        <v/>
      </c>
      <c r="B691" s="18">
        <f>OFFSET(MCQ!B$20,ROW(B691)-ROW(B$20),0)</f>
        <v/>
      </c>
      <c r="C691" s="18">
        <f>OFFSET(MCQ!C$20,ROW(C691)-ROW(C$20),0)</f>
        <v/>
      </c>
      <c r="D691" s="18">
        <f>OFFSET(MCQ!D$20,ROW(D691)-ROW(D$20),0)</f>
        <v/>
      </c>
      <c r="E691" s="18">
        <f>OFFSET(MCQ!E$20,ROW(E691)-ROW(E$20),0)</f>
        <v/>
      </c>
      <c r="F691" s="18" t="n"/>
      <c r="G691" s="233">
        <f>OFFSET(MCQ!G$20,ROW(G691)-ROW(G$20),0)</f>
        <v/>
      </c>
      <c r="H691" s="583">
        <f>IF(G691="","",OFFSET(MCQ!H$20,ROW(H691)-ROW(H$20),0))</f>
        <v/>
      </c>
      <c r="I691" s="24">
        <f>IF(G691="","",IF(OR(G691="etapa",G691="sub-etapa"),"",OFFSET(MCQ!I$20,ROW(I691)-ROW(I$20),0)))</f>
        <v/>
      </c>
      <c r="J691" s="25">
        <f>IF(G691="","",OFFSET(MCQ!J$20,ROW(J691)-ROW(J$20),0))</f>
        <v/>
      </c>
      <c r="K691" s="24">
        <f>IF(G691="","",IF(OR(G691="etapa",G691="sub-etapa"),"",OFFSET(MCQ!K$20,ROW(K691)-ROW(K$20),0)))</f>
        <v/>
      </c>
      <c r="L691" s="26">
        <f>IF(G691="","",IF(OR(G691="etapa",G691="sub-etapa"),"",TRUNC(OFFSET(MCQ!L$20,ROW(L691)-ROW(L$20),0),2)))</f>
        <v/>
      </c>
      <c r="M691" s="584">
        <f>IF(I691="", "", IFERROR(VLOOKUP(VALUE(I691), _BaseAbril2026, 4, 0), IFERROR(VLOOKUP(TEXT(I691, "@"), _BaseAbril2026, 4, 0), "")))</f>
        <v/>
      </c>
      <c r="N691" s="585">
        <f>IFERROR(IF(S691="BDI1", TRUNC(M691*(1+$O$18), 2),IF(S691="BDI2", TRUNC(M691*(1+$N$18), 2), "")), "")</f>
        <v/>
      </c>
      <c r="O691" s="586">
        <f>_xlfn.IFS(G691="ETAPA", SUMIFS(ValorTotalComD, Nivel, A691), G691="SUB-ETAPA", SUMIFS(ValorTotalComD, SubNivel, C691), TRUE, T691)</f>
        <v/>
      </c>
      <c r="P691" s="584">
        <f>IF(I691="", "", IFERROR(VLOOKUP(VALUE(I691), _BaseAbril2026, 5, 0), IFERROR(VLOOKUP(TEXT(I691, "@"), _BaseAbril2026, 5, 0), "")))</f>
        <v/>
      </c>
      <c r="Q691" s="585">
        <f>IFERROR(IF(S691="BDI1", TRUNC(P691*(1+$R$18), 2),IF(S691="BDI2", TRUNC(P691*(1+$Q$18), 2), "")), "")</f>
        <v/>
      </c>
      <c r="R691" s="586">
        <f>_xlfn.IFS(G691="ETAPA", SUMIFS(ValorTotalSemD, Nivel, A691), G691="SUB-ETAPA", SUMIFS(ValorTotalSemD, SubNivel, C691), TRUE, U691)</f>
        <v/>
      </c>
      <c r="S691" s="587">
        <f>IF(G691="","",IF(OR(G691="etapa",G691="sub-etapa"),"",OFFSET(MCQ!M$20,ROW(M691)-ROW(M$20),0)))</f>
        <v/>
      </c>
      <c r="T691" s="588">
        <f>IFERROR(TRUNC(L691*N691,2),"")</f>
        <v/>
      </c>
      <c r="U691" s="589">
        <f>IFERROR(TRUNC(L691*Q691,2),"")</f>
        <v/>
      </c>
    </row>
    <row r="692">
      <c r="A692" s="18">
        <f>OFFSET(MCQ!A$20,ROW(A692)-ROW(A$20),0)</f>
        <v/>
      </c>
      <c r="B692" s="18">
        <f>OFFSET(MCQ!B$20,ROW(B692)-ROW(B$20),0)</f>
        <v/>
      </c>
      <c r="C692" s="18">
        <f>OFFSET(MCQ!C$20,ROW(C692)-ROW(C$20),0)</f>
        <v/>
      </c>
      <c r="D692" s="18">
        <f>OFFSET(MCQ!D$20,ROW(D692)-ROW(D$20),0)</f>
        <v/>
      </c>
      <c r="E692" s="18">
        <f>OFFSET(MCQ!E$20,ROW(E692)-ROW(E$20),0)</f>
        <v/>
      </c>
      <c r="F692" s="18" t="n"/>
      <c r="G692" s="233">
        <f>OFFSET(MCQ!G$20,ROW(G692)-ROW(G$20),0)</f>
        <v/>
      </c>
      <c r="H692" s="583">
        <f>IF(G692="","",OFFSET(MCQ!H$20,ROW(H692)-ROW(H$20),0))</f>
        <v/>
      </c>
      <c r="I692" s="24">
        <f>IF(G692="","",IF(OR(G692="etapa",G692="sub-etapa"),"",OFFSET(MCQ!I$20,ROW(I692)-ROW(I$20),0)))</f>
        <v/>
      </c>
      <c r="J692" s="25">
        <f>IF(G692="","",OFFSET(MCQ!J$20,ROW(J692)-ROW(J$20),0))</f>
        <v/>
      </c>
      <c r="K692" s="24">
        <f>IF(G692="","",IF(OR(G692="etapa",G692="sub-etapa"),"",OFFSET(MCQ!K$20,ROW(K692)-ROW(K$20),0)))</f>
        <v/>
      </c>
      <c r="L692" s="26">
        <f>IF(G692="","",IF(OR(G692="etapa",G692="sub-etapa"),"",TRUNC(OFFSET(MCQ!L$20,ROW(L692)-ROW(L$20),0),2)))</f>
        <v/>
      </c>
      <c r="M692" s="584">
        <f>IF(I692="", "", IFERROR(VLOOKUP(VALUE(I692), _BaseAbril2026, 4, 0), IFERROR(VLOOKUP(TEXT(I692, "@"), _BaseAbril2026, 4, 0), "")))</f>
        <v/>
      </c>
      <c r="N692" s="585">
        <f>IFERROR(IF(S692="BDI1", TRUNC(M692*(1+$O$18), 2),IF(S692="BDI2", TRUNC(M692*(1+$N$18), 2), "")), "")</f>
        <v/>
      </c>
      <c r="O692" s="586">
        <f>_xlfn.IFS(G692="ETAPA", SUMIFS(ValorTotalComD, Nivel, A692), G692="SUB-ETAPA", SUMIFS(ValorTotalComD, SubNivel, C692), TRUE, T692)</f>
        <v/>
      </c>
      <c r="P692" s="584">
        <f>IF(I692="", "", IFERROR(VLOOKUP(VALUE(I692), _BaseAbril2026, 5, 0), IFERROR(VLOOKUP(TEXT(I692, "@"), _BaseAbril2026, 5, 0), "")))</f>
        <v/>
      </c>
      <c r="Q692" s="585">
        <f>IFERROR(IF(S692="BDI1", TRUNC(P692*(1+$R$18), 2),IF(S692="BDI2", TRUNC(P692*(1+$Q$18), 2), "")), "")</f>
        <v/>
      </c>
      <c r="R692" s="586">
        <f>_xlfn.IFS(G692="ETAPA", SUMIFS(ValorTotalSemD, Nivel, A692), G692="SUB-ETAPA", SUMIFS(ValorTotalSemD, SubNivel, C692), TRUE, U692)</f>
        <v/>
      </c>
      <c r="S692" s="587">
        <f>IF(G692="","",IF(OR(G692="etapa",G692="sub-etapa"),"",OFFSET(MCQ!M$20,ROW(M692)-ROW(M$20),0)))</f>
        <v/>
      </c>
      <c r="T692" s="588">
        <f>IFERROR(TRUNC(L692*N692,2),"")</f>
        <v/>
      </c>
      <c r="U692" s="589">
        <f>IFERROR(TRUNC(L692*Q692,2),"")</f>
        <v/>
      </c>
    </row>
    <row r="693">
      <c r="A693" s="18">
        <f>OFFSET(MCQ!A$20,ROW(A693)-ROW(A$20),0)</f>
        <v/>
      </c>
      <c r="B693" s="18">
        <f>OFFSET(MCQ!B$20,ROW(B693)-ROW(B$20),0)</f>
        <v/>
      </c>
      <c r="C693" s="18">
        <f>OFFSET(MCQ!C$20,ROW(C693)-ROW(C$20),0)</f>
        <v/>
      </c>
      <c r="D693" s="18">
        <f>OFFSET(MCQ!D$20,ROW(D693)-ROW(D$20),0)</f>
        <v/>
      </c>
      <c r="E693" s="18">
        <f>OFFSET(MCQ!E$20,ROW(E693)-ROW(E$20),0)</f>
        <v/>
      </c>
      <c r="F693" s="18" t="n"/>
      <c r="G693" s="233">
        <f>OFFSET(MCQ!G$20,ROW(G693)-ROW(G$20),0)</f>
        <v/>
      </c>
      <c r="H693" s="583">
        <f>IF(G693="","",OFFSET(MCQ!H$20,ROW(H693)-ROW(H$20),0))</f>
        <v/>
      </c>
      <c r="I693" s="24">
        <f>IF(G693="","",IF(OR(G693="etapa",G693="sub-etapa"),"",OFFSET(MCQ!I$20,ROW(I693)-ROW(I$20),0)))</f>
        <v/>
      </c>
      <c r="J693" s="25">
        <f>IF(G693="","",OFFSET(MCQ!J$20,ROW(J693)-ROW(J$20),0))</f>
        <v/>
      </c>
      <c r="K693" s="24">
        <f>IF(G693="","",IF(OR(G693="etapa",G693="sub-etapa"),"",OFFSET(MCQ!K$20,ROW(K693)-ROW(K$20),0)))</f>
        <v/>
      </c>
      <c r="L693" s="26">
        <f>IF(G693="","",IF(OR(G693="etapa",G693="sub-etapa"),"",TRUNC(OFFSET(MCQ!L$20,ROW(L693)-ROW(L$20),0),2)))</f>
        <v/>
      </c>
      <c r="M693" s="584">
        <f>IF(I693="", "", IFERROR(VLOOKUP(VALUE(I693), _BaseAbril2026, 4, 0), IFERROR(VLOOKUP(TEXT(I693, "@"), _BaseAbril2026, 4, 0), "")))</f>
        <v/>
      </c>
      <c r="N693" s="585">
        <f>IFERROR(IF(S693="BDI1", TRUNC(M693*(1+$O$18), 2),IF(S693="BDI2", TRUNC(M693*(1+$N$18), 2), "")), "")</f>
        <v/>
      </c>
      <c r="O693" s="586">
        <f>_xlfn.IFS(G693="ETAPA", SUMIFS(ValorTotalComD, Nivel, A693), G693="SUB-ETAPA", SUMIFS(ValorTotalComD, SubNivel, C693), TRUE, T693)</f>
        <v/>
      </c>
      <c r="P693" s="584">
        <f>IF(I693="", "", IFERROR(VLOOKUP(VALUE(I693), _BaseAbril2026, 5, 0), IFERROR(VLOOKUP(TEXT(I693, "@"), _BaseAbril2026, 5, 0), "")))</f>
        <v/>
      </c>
      <c r="Q693" s="585">
        <f>IFERROR(IF(S693="BDI1", TRUNC(P693*(1+$R$18), 2),IF(S693="BDI2", TRUNC(P693*(1+$Q$18), 2), "")), "")</f>
        <v/>
      </c>
      <c r="R693" s="586">
        <f>_xlfn.IFS(G693="ETAPA", SUMIFS(ValorTotalSemD, Nivel, A693), G693="SUB-ETAPA", SUMIFS(ValorTotalSemD, SubNivel, C693), TRUE, U693)</f>
        <v/>
      </c>
      <c r="S693" s="587">
        <f>IF(G693="","",IF(OR(G693="etapa",G693="sub-etapa"),"",OFFSET(MCQ!M$20,ROW(M693)-ROW(M$20),0)))</f>
        <v/>
      </c>
      <c r="T693" s="588">
        <f>IFERROR(TRUNC(L693*N693,2),"")</f>
        <v/>
      </c>
      <c r="U693" s="589">
        <f>IFERROR(TRUNC(L693*Q693,2),"")</f>
        <v/>
      </c>
    </row>
    <row r="694">
      <c r="A694" s="18">
        <f>OFFSET(MCQ!A$20,ROW(A694)-ROW(A$20),0)</f>
        <v/>
      </c>
      <c r="B694" s="18">
        <f>OFFSET(MCQ!B$20,ROW(B694)-ROW(B$20),0)</f>
        <v/>
      </c>
      <c r="C694" s="18">
        <f>OFFSET(MCQ!C$20,ROW(C694)-ROW(C$20),0)</f>
        <v/>
      </c>
      <c r="D694" s="18">
        <f>OFFSET(MCQ!D$20,ROW(D694)-ROW(D$20),0)</f>
        <v/>
      </c>
      <c r="E694" s="18">
        <f>OFFSET(MCQ!E$20,ROW(E694)-ROW(E$20),0)</f>
        <v/>
      </c>
      <c r="F694" s="18" t="n"/>
      <c r="G694" s="233">
        <f>OFFSET(MCQ!G$20,ROW(G694)-ROW(G$20),0)</f>
        <v/>
      </c>
      <c r="H694" s="583">
        <f>IF(G694="","",OFFSET(MCQ!H$20,ROW(H694)-ROW(H$20),0))</f>
        <v/>
      </c>
      <c r="I694" s="24">
        <f>IF(G694="","",IF(OR(G694="etapa",G694="sub-etapa"),"",OFFSET(MCQ!I$20,ROW(I694)-ROW(I$20),0)))</f>
        <v/>
      </c>
      <c r="J694" s="25">
        <f>IF(G694="","",OFFSET(MCQ!J$20,ROW(J694)-ROW(J$20),0))</f>
        <v/>
      </c>
      <c r="K694" s="24">
        <f>IF(G694="","",IF(OR(G694="etapa",G694="sub-etapa"),"",OFFSET(MCQ!K$20,ROW(K694)-ROW(K$20),0)))</f>
        <v/>
      </c>
      <c r="L694" s="26">
        <f>IF(G694="","",IF(OR(G694="etapa",G694="sub-etapa"),"",TRUNC(OFFSET(MCQ!L$20,ROW(L694)-ROW(L$20),0),2)))</f>
        <v/>
      </c>
      <c r="M694" s="584">
        <f>IF(I694="", "", IFERROR(VLOOKUP(VALUE(I694), _BaseAbril2026, 4, 0), IFERROR(VLOOKUP(TEXT(I694, "@"), _BaseAbril2026, 4, 0), "")))</f>
        <v/>
      </c>
      <c r="N694" s="585">
        <f>IFERROR(IF(S694="BDI1", TRUNC(M694*(1+$O$18), 2),IF(S694="BDI2", TRUNC(M694*(1+$N$18), 2), "")), "")</f>
        <v/>
      </c>
      <c r="O694" s="586">
        <f>_xlfn.IFS(G694="ETAPA", SUMIFS(ValorTotalComD, Nivel, A694), G694="SUB-ETAPA", SUMIFS(ValorTotalComD, SubNivel, C694), TRUE, T694)</f>
        <v/>
      </c>
      <c r="P694" s="584">
        <f>IF(I694="", "", IFERROR(VLOOKUP(VALUE(I694), _BaseAbril2026, 5, 0), IFERROR(VLOOKUP(TEXT(I694, "@"), _BaseAbril2026, 5, 0), "")))</f>
        <v/>
      </c>
      <c r="Q694" s="585">
        <f>IFERROR(IF(S694="BDI1", TRUNC(P694*(1+$R$18), 2),IF(S694="BDI2", TRUNC(P694*(1+$Q$18), 2), "")), "")</f>
        <v/>
      </c>
      <c r="R694" s="586">
        <f>_xlfn.IFS(G694="ETAPA", SUMIFS(ValorTotalSemD, Nivel, A694), G694="SUB-ETAPA", SUMIFS(ValorTotalSemD, SubNivel, C694), TRUE, U694)</f>
        <v/>
      </c>
      <c r="S694" s="587">
        <f>IF(G694="","",IF(OR(G694="etapa",G694="sub-etapa"),"",OFFSET(MCQ!M$20,ROW(M694)-ROW(M$20),0)))</f>
        <v/>
      </c>
      <c r="T694" s="588">
        <f>IFERROR(TRUNC(L694*N694,2),"")</f>
        <v/>
      </c>
      <c r="U694" s="589">
        <f>IFERROR(TRUNC(L694*Q694,2),"")</f>
        <v/>
      </c>
    </row>
    <row r="695">
      <c r="A695" s="18">
        <f>OFFSET(MCQ!A$20,ROW(A695)-ROW(A$20),0)</f>
        <v/>
      </c>
      <c r="B695" s="18">
        <f>OFFSET(MCQ!B$20,ROW(B695)-ROW(B$20),0)</f>
        <v/>
      </c>
      <c r="C695" s="18">
        <f>OFFSET(MCQ!C$20,ROW(C695)-ROW(C$20),0)</f>
        <v/>
      </c>
      <c r="D695" s="18">
        <f>OFFSET(MCQ!D$20,ROW(D695)-ROW(D$20),0)</f>
        <v/>
      </c>
      <c r="E695" s="18">
        <f>OFFSET(MCQ!E$20,ROW(E695)-ROW(E$20),0)</f>
        <v/>
      </c>
      <c r="F695" s="18" t="n"/>
      <c r="G695" s="233">
        <f>OFFSET(MCQ!G$20,ROW(G695)-ROW(G$20),0)</f>
        <v/>
      </c>
      <c r="H695" s="583">
        <f>IF(G695="","",OFFSET(MCQ!H$20,ROW(H695)-ROW(H$20),0))</f>
        <v/>
      </c>
      <c r="I695" s="24">
        <f>IF(G695="","",IF(OR(G695="etapa",G695="sub-etapa"),"",OFFSET(MCQ!I$20,ROW(I695)-ROW(I$20),0)))</f>
        <v/>
      </c>
      <c r="J695" s="25">
        <f>IF(G695="","",OFFSET(MCQ!J$20,ROW(J695)-ROW(J$20),0))</f>
        <v/>
      </c>
      <c r="K695" s="24">
        <f>IF(G695="","",IF(OR(G695="etapa",G695="sub-etapa"),"",OFFSET(MCQ!K$20,ROW(K695)-ROW(K$20),0)))</f>
        <v/>
      </c>
      <c r="L695" s="26">
        <f>IF(G695="","",IF(OR(G695="etapa",G695="sub-etapa"),"",TRUNC(OFFSET(MCQ!L$20,ROW(L695)-ROW(L$20),0),2)))</f>
        <v/>
      </c>
      <c r="M695" s="584">
        <f>IF(I695="", "", IFERROR(VLOOKUP(VALUE(I695), _BaseAbril2026, 4, 0), IFERROR(VLOOKUP(TEXT(I695, "@"), _BaseAbril2026, 4, 0), "")))</f>
        <v/>
      </c>
      <c r="N695" s="585">
        <f>IFERROR(IF(S695="BDI1", TRUNC(M695*(1+$O$18), 2),IF(S695="BDI2", TRUNC(M695*(1+$N$18), 2), "")), "")</f>
        <v/>
      </c>
      <c r="O695" s="586">
        <f>_xlfn.IFS(G695="ETAPA", SUMIFS(ValorTotalComD, Nivel, A695), G695="SUB-ETAPA", SUMIFS(ValorTotalComD, SubNivel, C695), TRUE, T695)</f>
        <v/>
      </c>
      <c r="P695" s="584">
        <f>IF(I695="", "", IFERROR(VLOOKUP(VALUE(I695), _BaseAbril2026, 5, 0), IFERROR(VLOOKUP(TEXT(I695, "@"), _BaseAbril2026, 5, 0), "")))</f>
        <v/>
      </c>
      <c r="Q695" s="585">
        <f>IFERROR(IF(S695="BDI1", TRUNC(P695*(1+$R$18), 2),IF(S695="BDI2", TRUNC(P695*(1+$Q$18), 2), "")), "")</f>
        <v/>
      </c>
      <c r="R695" s="586">
        <f>_xlfn.IFS(G695="ETAPA", SUMIFS(ValorTotalSemD, Nivel, A695), G695="SUB-ETAPA", SUMIFS(ValorTotalSemD, SubNivel, C695), TRUE, U695)</f>
        <v/>
      </c>
      <c r="S695" s="587">
        <f>IF(G695="","",IF(OR(G695="etapa",G695="sub-etapa"),"",OFFSET(MCQ!M$20,ROW(M695)-ROW(M$20),0)))</f>
        <v/>
      </c>
      <c r="T695" s="588">
        <f>IFERROR(TRUNC(L695*N695,2),"")</f>
        <v/>
      </c>
      <c r="U695" s="589">
        <f>IFERROR(TRUNC(L695*Q695,2),"")</f>
        <v/>
      </c>
    </row>
    <row r="696">
      <c r="A696" s="18">
        <f>OFFSET(MCQ!A$20,ROW(A696)-ROW(A$20),0)</f>
        <v/>
      </c>
      <c r="B696" s="18">
        <f>OFFSET(MCQ!B$20,ROW(B696)-ROW(B$20),0)</f>
        <v/>
      </c>
      <c r="C696" s="18">
        <f>OFFSET(MCQ!C$20,ROW(C696)-ROW(C$20),0)</f>
        <v/>
      </c>
      <c r="D696" s="18">
        <f>OFFSET(MCQ!D$20,ROW(D696)-ROW(D$20),0)</f>
        <v/>
      </c>
      <c r="E696" s="18">
        <f>OFFSET(MCQ!E$20,ROW(E696)-ROW(E$20),0)</f>
        <v/>
      </c>
      <c r="F696" s="18" t="n"/>
      <c r="G696" s="233">
        <f>OFFSET(MCQ!G$20,ROW(G696)-ROW(G$20),0)</f>
        <v/>
      </c>
      <c r="H696" s="583">
        <f>IF(G696="","",OFFSET(MCQ!H$20,ROW(H696)-ROW(H$20),0))</f>
        <v/>
      </c>
      <c r="I696" s="24">
        <f>IF(G696="","",IF(OR(G696="etapa",G696="sub-etapa"),"",OFFSET(MCQ!I$20,ROW(I696)-ROW(I$20),0)))</f>
        <v/>
      </c>
      <c r="J696" s="25">
        <f>IF(G696="","",OFFSET(MCQ!J$20,ROW(J696)-ROW(J$20),0))</f>
        <v/>
      </c>
      <c r="K696" s="24">
        <f>IF(G696="","",IF(OR(G696="etapa",G696="sub-etapa"),"",OFFSET(MCQ!K$20,ROW(K696)-ROW(K$20),0)))</f>
        <v/>
      </c>
      <c r="L696" s="26">
        <f>IF(G696="","",IF(OR(G696="etapa",G696="sub-etapa"),"",TRUNC(OFFSET(MCQ!L$20,ROW(L696)-ROW(L$20),0),2)))</f>
        <v/>
      </c>
      <c r="M696" s="584">
        <f>IF(I696="", "", IFERROR(VLOOKUP(VALUE(I696), _BaseAbril2026, 4, 0), IFERROR(VLOOKUP(TEXT(I696, "@"), _BaseAbril2026, 4, 0), "")))</f>
        <v/>
      </c>
      <c r="N696" s="585">
        <f>IFERROR(IF(S696="BDI1", TRUNC(M696*(1+$O$18), 2),IF(S696="BDI2", TRUNC(M696*(1+$N$18), 2), "")), "")</f>
        <v/>
      </c>
      <c r="O696" s="586">
        <f>_xlfn.IFS(G696="ETAPA", SUMIFS(ValorTotalComD, Nivel, A696), G696="SUB-ETAPA", SUMIFS(ValorTotalComD, SubNivel, C696), TRUE, T696)</f>
        <v/>
      </c>
      <c r="P696" s="584">
        <f>IF(I696="", "", IFERROR(VLOOKUP(VALUE(I696), _BaseAbril2026, 5, 0), IFERROR(VLOOKUP(TEXT(I696, "@"), _BaseAbril2026, 5, 0), "")))</f>
        <v/>
      </c>
      <c r="Q696" s="585">
        <f>IFERROR(IF(S696="BDI1", TRUNC(P696*(1+$R$18), 2),IF(S696="BDI2", TRUNC(P696*(1+$Q$18), 2), "")), "")</f>
        <v/>
      </c>
      <c r="R696" s="586">
        <f>_xlfn.IFS(G696="ETAPA", SUMIFS(ValorTotalSemD, Nivel, A696), G696="SUB-ETAPA", SUMIFS(ValorTotalSemD, SubNivel, C696), TRUE, U696)</f>
        <v/>
      </c>
      <c r="S696" s="587">
        <f>IF(G696="","",IF(OR(G696="etapa",G696="sub-etapa"),"",OFFSET(MCQ!M$20,ROW(M696)-ROW(M$20),0)))</f>
        <v/>
      </c>
      <c r="T696" s="588">
        <f>IFERROR(TRUNC(L696*N696,2),"")</f>
        <v/>
      </c>
      <c r="U696" s="589">
        <f>IFERROR(TRUNC(L696*Q696,2),"")</f>
        <v/>
      </c>
    </row>
    <row r="697">
      <c r="A697" s="18">
        <f>OFFSET(MCQ!A$20,ROW(A697)-ROW(A$20),0)</f>
        <v/>
      </c>
      <c r="B697" s="18">
        <f>OFFSET(MCQ!B$20,ROW(B697)-ROW(B$20),0)</f>
        <v/>
      </c>
      <c r="C697" s="18">
        <f>OFFSET(MCQ!C$20,ROW(C697)-ROW(C$20),0)</f>
        <v/>
      </c>
      <c r="D697" s="18">
        <f>OFFSET(MCQ!D$20,ROW(D697)-ROW(D$20),0)</f>
        <v/>
      </c>
      <c r="E697" s="18">
        <f>OFFSET(MCQ!E$20,ROW(E697)-ROW(E$20),0)</f>
        <v/>
      </c>
      <c r="F697" s="18" t="n"/>
      <c r="G697" s="233">
        <f>OFFSET(MCQ!G$20,ROW(G697)-ROW(G$20),0)</f>
        <v/>
      </c>
      <c r="H697" s="583">
        <f>IF(G697="","",OFFSET(MCQ!H$20,ROW(H697)-ROW(H$20),0))</f>
        <v/>
      </c>
      <c r="I697" s="24">
        <f>IF(G697="","",IF(OR(G697="etapa",G697="sub-etapa"),"",OFFSET(MCQ!I$20,ROW(I697)-ROW(I$20),0)))</f>
        <v/>
      </c>
      <c r="J697" s="25">
        <f>IF(G697="","",OFFSET(MCQ!J$20,ROW(J697)-ROW(J$20),0))</f>
        <v/>
      </c>
      <c r="K697" s="24">
        <f>IF(G697="","",IF(OR(G697="etapa",G697="sub-etapa"),"",OFFSET(MCQ!K$20,ROW(K697)-ROW(K$20),0)))</f>
        <v/>
      </c>
      <c r="L697" s="26">
        <f>IF(G697="","",IF(OR(G697="etapa",G697="sub-etapa"),"",TRUNC(OFFSET(MCQ!L$20,ROW(L697)-ROW(L$20),0),2)))</f>
        <v/>
      </c>
      <c r="M697" s="584">
        <f>IF(I697="", "", IFERROR(VLOOKUP(VALUE(I697), _BaseAbril2026, 4, 0), IFERROR(VLOOKUP(TEXT(I697, "@"), _BaseAbril2026, 4, 0), "")))</f>
        <v/>
      </c>
      <c r="N697" s="585">
        <f>IFERROR(IF(S697="BDI1", TRUNC(M697*(1+$O$18), 2),IF(S697="BDI2", TRUNC(M697*(1+$N$18), 2), "")), "")</f>
        <v/>
      </c>
      <c r="O697" s="586">
        <f>_xlfn.IFS(G697="ETAPA", SUMIFS(ValorTotalComD, Nivel, A697), G697="SUB-ETAPA", SUMIFS(ValorTotalComD, SubNivel, C697), TRUE, T697)</f>
        <v/>
      </c>
      <c r="P697" s="584">
        <f>IF(I697="", "", IFERROR(VLOOKUP(VALUE(I697), _BaseAbril2026, 5, 0), IFERROR(VLOOKUP(TEXT(I697, "@"), _BaseAbril2026, 5, 0), "")))</f>
        <v/>
      </c>
      <c r="Q697" s="585">
        <f>IFERROR(IF(S697="BDI1", TRUNC(P697*(1+$R$18), 2),IF(S697="BDI2", TRUNC(P697*(1+$Q$18), 2), "")), "")</f>
        <v/>
      </c>
      <c r="R697" s="586">
        <f>_xlfn.IFS(G697="ETAPA", SUMIFS(ValorTotalSemD, Nivel, A697), G697="SUB-ETAPA", SUMIFS(ValorTotalSemD, SubNivel, C697), TRUE, U697)</f>
        <v/>
      </c>
      <c r="S697" s="587">
        <f>IF(G697="","",IF(OR(G697="etapa",G697="sub-etapa"),"",OFFSET(MCQ!M$20,ROW(M697)-ROW(M$20),0)))</f>
        <v/>
      </c>
      <c r="T697" s="588">
        <f>IFERROR(TRUNC(L697*N697,2),"")</f>
        <v/>
      </c>
      <c r="U697" s="589">
        <f>IFERROR(TRUNC(L697*Q697,2),"")</f>
        <v/>
      </c>
    </row>
    <row r="698">
      <c r="A698" s="18">
        <f>OFFSET(MCQ!A$20,ROW(A698)-ROW(A$20),0)</f>
        <v/>
      </c>
      <c r="B698" s="18">
        <f>OFFSET(MCQ!B$20,ROW(B698)-ROW(B$20),0)</f>
        <v/>
      </c>
      <c r="C698" s="18">
        <f>OFFSET(MCQ!C$20,ROW(C698)-ROW(C$20),0)</f>
        <v/>
      </c>
      <c r="D698" s="18">
        <f>OFFSET(MCQ!D$20,ROW(D698)-ROW(D$20),0)</f>
        <v/>
      </c>
      <c r="E698" s="18">
        <f>OFFSET(MCQ!E$20,ROW(E698)-ROW(E$20),0)</f>
        <v/>
      </c>
      <c r="F698" s="18" t="n"/>
      <c r="G698" s="233">
        <f>OFFSET(MCQ!G$20,ROW(G698)-ROW(G$20),0)</f>
        <v/>
      </c>
      <c r="H698" s="583">
        <f>IF(G698="","",OFFSET(MCQ!H$20,ROW(H698)-ROW(H$20),0))</f>
        <v/>
      </c>
      <c r="I698" s="24">
        <f>IF(G698="","",IF(OR(G698="etapa",G698="sub-etapa"),"",OFFSET(MCQ!I$20,ROW(I698)-ROW(I$20),0)))</f>
        <v/>
      </c>
      <c r="J698" s="25">
        <f>IF(G698="","",OFFSET(MCQ!J$20,ROW(J698)-ROW(J$20),0))</f>
        <v/>
      </c>
      <c r="K698" s="24">
        <f>IF(G698="","",IF(OR(G698="etapa",G698="sub-etapa"),"",OFFSET(MCQ!K$20,ROW(K698)-ROW(K$20),0)))</f>
        <v/>
      </c>
      <c r="L698" s="26">
        <f>IF(G698="","",IF(OR(G698="etapa",G698="sub-etapa"),"",TRUNC(OFFSET(MCQ!L$20,ROW(L698)-ROW(L$20),0),2)))</f>
        <v/>
      </c>
      <c r="M698" s="584">
        <f>IF(I698="", "", IFERROR(VLOOKUP(VALUE(I698), _BaseAbril2026, 4, 0), IFERROR(VLOOKUP(TEXT(I698, "@"), _BaseAbril2026, 4, 0), "")))</f>
        <v/>
      </c>
      <c r="N698" s="585">
        <f>IFERROR(IF(S698="BDI1", TRUNC(M698*(1+$O$18), 2),IF(S698="BDI2", TRUNC(M698*(1+$N$18), 2), "")), "")</f>
        <v/>
      </c>
      <c r="O698" s="586">
        <f>_xlfn.IFS(G698="ETAPA", SUMIFS(ValorTotalComD, Nivel, A698), G698="SUB-ETAPA", SUMIFS(ValorTotalComD, SubNivel, C698), TRUE, T698)</f>
        <v/>
      </c>
      <c r="P698" s="584">
        <f>IF(I698="", "", IFERROR(VLOOKUP(VALUE(I698), _BaseAbril2026, 5, 0), IFERROR(VLOOKUP(TEXT(I698, "@"), _BaseAbril2026, 5, 0), "")))</f>
        <v/>
      </c>
      <c r="Q698" s="585">
        <f>IFERROR(IF(S698="BDI1", TRUNC(P698*(1+$R$18), 2),IF(S698="BDI2", TRUNC(P698*(1+$Q$18), 2), "")), "")</f>
        <v/>
      </c>
      <c r="R698" s="586">
        <f>_xlfn.IFS(G698="ETAPA", SUMIFS(ValorTotalSemD, Nivel, A698), G698="SUB-ETAPA", SUMIFS(ValorTotalSemD, SubNivel, C698), TRUE, U698)</f>
        <v/>
      </c>
      <c r="S698" s="587">
        <f>IF(G698="","",IF(OR(G698="etapa",G698="sub-etapa"),"",OFFSET(MCQ!M$20,ROW(M698)-ROW(M$20),0)))</f>
        <v/>
      </c>
      <c r="T698" s="588">
        <f>IFERROR(TRUNC(L698*N698,2),"")</f>
        <v/>
      </c>
      <c r="U698" s="589">
        <f>IFERROR(TRUNC(L698*Q698,2),"")</f>
        <v/>
      </c>
    </row>
    <row r="699">
      <c r="A699" s="18">
        <f>OFFSET(MCQ!A$20,ROW(A699)-ROW(A$20),0)</f>
        <v/>
      </c>
      <c r="B699" s="18">
        <f>OFFSET(MCQ!B$20,ROW(B699)-ROW(B$20),0)</f>
        <v/>
      </c>
      <c r="C699" s="18">
        <f>OFFSET(MCQ!C$20,ROW(C699)-ROW(C$20),0)</f>
        <v/>
      </c>
      <c r="D699" s="18">
        <f>OFFSET(MCQ!D$20,ROW(D699)-ROW(D$20),0)</f>
        <v/>
      </c>
      <c r="E699" s="18">
        <f>OFFSET(MCQ!E$20,ROW(E699)-ROW(E$20),0)</f>
        <v/>
      </c>
      <c r="F699" s="18" t="n"/>
      <c r="G699" s="233">
        <f>OFFSET(MCQ!G$20,ROW(G699)-ROW(G$20),0)</f>
        <v/>
      </c>
      <c r="H699" s="583">
        <f>IF(G699="","",OFFSET(MCQ!H$20,ROW(H699)-ROW(H$20),0))</f>
        <v/>
      </c>
      <c r="I699" s="24">
        <f>IF(G699="","",IF(OR(G699="etapa",G699="sub-etapa"),"",OFFSET(MCQ!I$20,ROW(I699)-ROW(I$20),0)))</f>
        <v/>
      </c>
      <c r="J699" s="25">
        <f>IF(G699="","",OFFSET(MCQ!J$20,ROW(J699)-ROW(J$20),0))</f>
        <v/>
      </c>
      <c r="K699" s="24">
        <f>IF(G699="","",IF(OR(G699="etapa",G699="sub-etapa"),"",OFFSET(MCQ!K$20,ROW(K699)-ROW(K$20),0)))</f>
        <v/>
      </c>
      <c r="L699" s="26">
        <f>IF(G699="","",IF(OR(G699="etapa",G699="sub-etapa"),"",TRUNC(OFFSET(MCQ!L$20,ROW(L699)-ROW(L$20),0),2)))</f>
        <v/>
      </c>
      <c r="M699" s="584">
        <f>IF(I699="", "", IFERROR(VLOOKUP(VALUE(I699), _BaseAbril2026, 4, 0), IFERROR(VLOOKUP(TEXT(I699, "@"), _BaseAbril2026, 4, 0), "")))</f>
        <v/>
      </c>
      <c r="N699" s="585">
        <f>IFERROR(IF(S699="BDI1", TRUNC(M699*(1+$O$18), 2),IF(S699="BDI2", TRUNC(M699*(1+$N$18), 2), "")), "")</f>
        <v/>
      </c>
      <c r="O699" s="586">
        <f>_xlfn.IFS(G699="ETAPA", SUMIFS(ValorTotalComD, Nivel, A699), G699="SUB-ETAPA", SUMIFS(ValorTotalComD, SubNivel, C699), TRUE, T699)</f>
        <v/>
      </c>
      <c r="P699" s="584">
        <f>IF(I699="", "", IFERROR(VLOOKUP(VALUE(I699), _BaseAbril2026, 5, 0), IFERROR(VLOOKUP(TEXT(I699, "@"), _BaseAbril2026, 5, 0), "")))</f>
        <v/>
      </c>
      <c r="Q699" s="585">
        <f>IFERROR(IF(S699="BDI1", TRUNC(P699*(1+$R$18), 2),IF(S699="BDI2", TRUNC(P699*(1+$Q$18), 2), "")), "")</f>
        <v/>
      </c>
      <c r="R699" s="586">
        <f>_xlfn.IFS(G699="ETAPA", SUMIFS(ValorTotalSemD, Nivel, A699), G699="SUB-ETAPA", SUMIFS(ValorTotalSemD, SubNivel, C699), TRUE, U699)</f>
        <v/>
      </c>
      <c r="S699" s="587">
        <f>IF(G699="","",IF(OR(G699="etapa",G699="sub-etapa"),"",OFFSET(MCQ!M$20,ROW(M699)-ROW(M$20),0)))</f>
        <v/>
      </c>
      <c r="T699" s="588">
        <f>IFERROR(TRUNC(L699*N699,2),"")</f>
        <v/>
      </c>
      <c r="U699" s="589">
        <f>IFERROR(TRUNC(L699*Q699,2),"")</f>
        <v/>
      </c>
    </row>
    <row r="700">
      <c r="A700" s="18">
        <f>OFFSET(MCQ!A$20,ROW(A700)-ROW(A$20),0)</f>
        <v/>
      </c>
      <c r="B700" s="18">
        <f>OFFSET(MCQ!B$20,ROW(B700)-ROW(B$20),0)</f>
        <v/>
      </c>
      <c r="C700" s="18">
        <f>OFFSET(MCQ!C$20,ROW(C700)-ROW(C$20),0)</f>
        <v/>
      </c>
      <c r="D700" s="18">
        <f>OFFSET(MCQ!D$20,ROW(D700)-ROW(D$20),0)</f>
        <v/>
      </c>
      <c r="E700" s="18">
        <f>OFFSET(MCQ!E$20,ROW(E700)-ROW(E$20),0)</f>
        <v/>
      </c>
      <c r="F700" s="18" t="n"/>
      <c r="G700" s="233">
        <f>OFFSET(MCQ!G$20,ROW(G700)-ROW(G$20),0)</f>
        <v/>
      </c>
      <c r="H700" s="583">
        <f>IF(G700="","",OFFSET(MCQ!H$20,ROW(H700)-ROW(H$20),0))</f>
        <v/>
      </c>
      <c r="I700" s="24">
        <f>IF(G700="","",IF(OR(G700="etapa",G700="sub-etapa"),"",OFFSET(MCQ!I$20,ROW(I700)-ROW(I$20),0)))</f>
        <v/>
      </c>
      <c r="J700" s="25">
        <f>IF(G700="","",OFFSET(MCQ!J$20,ROW(J700)-ROW(J$20),0))</f>
        <v/>
      </c>
      <c r="K700" s="24">
        <f>IF(G700="","",IF(OR(G700="etapa",G700="sub-etapa"),"",OFFSET(MCQ!K$20,ROW(K700)-ROW(K$20),0)))</f>
        <v/>
      </c>
      <c r="L700" s="26">
        <f>IF(G700="","",IF(OR(G700="etapa",G700="sub-etapa"),"",TRUNC(OFFSET(MCQ!L$20,ROW(L700)-ROW(L$20),0),2)))</f>
        <v/>
      </c>
      <c r="M700" s="584">
        <f>IF(I700="", "", IFERROR(VLOOKUP(VALUE(I700), _BaseAbril2026, 4, 0), IFERROR(VLOOKUP(TEXT(I700, "@"), _BaseAbril2026, 4, 0), "")))</f>
        <v/>
      </c>
      <c r="N700" s="585">
        <f>IFERROR(IF(S700="BDI1", TRUNC(M700*(1+$O$18), 2),IF(S700="BDI2", TRUNC(M700*(1+$N$18), 2), "")), "")</f>
        <v/>
      </c>
      <c r="O700" s="586">
        <f>_xlfn.IFS(G700="ETAPA", SUMIFS(ValorTotalComD, Nivel, A700), G700="SUB-ETAPA", SUMIFS(ValorTotalComD, SubNivel, C700), TRUE, T700)</f>
        <v/>
      </c>
      <c r="P700" s="584">
        <f>IF(I700="", "", IFERROR(VLOOKUP(VALUE(I700), _BaseAbril2026, 5, 0), IFERROR(VLOOKUP(TEXT(I700, "@"), _BaseAbril2026, 5, 0), "")))</f>
        <v/>
      </c>
      <c r="Q700" s="585">
        <f>IFERROR(IF(S700="BDI1", TRUNC(P700*(1+$R$18), 2),IF(S700="BDI2", TRUNC(P700*(1+$Q$18), 2), "")), "")</f>
        <v/>
      </c>
      <c r="R700" s="586">
        <f>_xlfn.IFS(G700="ETAPA", SUMIFS(ValorTotalSemD, Nivel, A700), G700="SUB-ETAPA", SUMIFS(ValorTotalSemD, SubNivel, C700), TRUE, U700)</f>
        <v/>
      </c>
      <c r="S700" s="587">
        <f>IF(G700="","",IF(OR(G700="etapa",G700="sub-etapa"),"",OFFSET(MCQ!M$20,ROW(M700)-ROW(M$20),0)))</f>
        <v/>
      </c>
      <c r="T700" s="588">
        <f>IFERROR(TRUNC(L700*N700,2),"")</f>
        <v/>
      </c>
      <c r="U700" s="589">
        <f>IFERROR(TRUNC(L700*Q700,2),"")</f>
        <v/>
      </c>
    </row>
    <row r="701">
      <c r="A701" s="18">
        <f>OFFSET(MCQ!A$20,ROW(A701)-ROW(A$20),0)</f>
        <v/>
      </c>
      <c r="B701" s="18">
        <f>OFFSET(MCQ!B$20,ROW(B701)-ROW(B$20),0)</f>
        <v/>
      </c>
      <c r="C701" s="18">
        <f>OFFSET(MCQ!C$20,ROW(C701)-ROW(C$20),0)</f>
        <v/>
      </c>
      <c r="D701" s="18">
        <f>OFFSET(MCQ!D$20,ROW(D701)-ROW(D$20),0)</f>
        <v/>
      </c>
      <c r="E701" s="18">
        <f>OFFSET(MCQ!E$20,ROW(E701)-ROW(E$20),0)</f>
        <v/>
      </c>
      <c r="F701" s="18" t="n"/>
      <c r="G701" s="233">
        <f>OFFSET(MCQ!G$20,ROW(G701)-ROW(G$20),0)</f>
        <v/>
      </c>
      <c r="H701" s="583">
        <f>IF(G701="","",OFFSET(MCQ!H$20,ROW(H701)-ROW(H$20),0))</f>
        <v/>
      </c>
      <c r="I701" s="24">
        <f>IF(G701="","",IF(OR(G701="etapa",G701="sub-etapa"),"",OFFSET(MCQ!I$20,ROW(I701)-ROW(I$20),0)))</f>
        <v/>
      </c>
      <c r="J701" s="25">
        <f>IF(G701="","",OFFSET(MCQ!J$20,ROW(J701)-ROW(J$20),0))</f>
        <v/>
      </c>
      <c r="K701" s="24">
        <f>IF(G701="","",IF(OR(G701="etapa",G701="sub-etapa"),"",OFFSET(MCQ!K$20,ROW(K701)-ROW(K$20),0)))</f>
        <v/>
      </c>
      <c r="L701" s="26">
        <f>IF(G701="","",IF(OR(G701="etapa",G701="sub-etapa"),"",TRUNC(OFFSET(MCQ!L$20,ROW(L701)-ROW(L$20),0),2)))</f>
        <v/>
      </c>
      <c r="M701" s="584">
        <f>IF(I701="", "", IFERROR(VLOOKUP(VALUE(I701), _BaseAbril2026, 4, 0), IFERROR(VLOOKUP(TEXT(I701, "@"), _BaseAbril2026, 4, 0), "")))</f>
        <v/>
      </c>
      <c r="N701" s="585">
        <f>IFERROR(IF(S701="BDI1", TRUNC(M701*(1+$O$18), 2),IF(S701="BDI2", TRUNC(M701*(1+$N$18), 2), "")), "")</f>
        <v/>
      </c>
      <c r="O701" s="586">
        <f>_xlfn.IFS(G701="ETAPA", SUMIFS(ValorTotalComD, Nivel, A701), G701="SUB-ETAPA", SUMIFS(ValorTotalComD, SubNivel, C701), TRUE, T701)</f>
        <v/>
      </c>
      <c r="P701" s="584">
        <f>IF(I701="", "", IFERROR(VLOOKUP(VALUE(I701), _BaseAbril2026, 5, 0), IFERROR(VLOOKUP(TEXT(I701, "@"), _BaseAbril2026, 5, 0), "")))</f>
        <v/>
      </c>
      <c r="Q701" s="585">
        <f>IFERROR(IF(S701="BDI1", TRUNC(P701*(1+$R$18), 2),IF(S701="BDI2", TRUNC(P701*(1+$Q$18), 2), "")), "")</f>
        <v/>
      </c>
      <c r="R701" s="586">
        <f>_xlfn.IFS(G701="ETAPA", SUMIFS(ValorTotalSemD, Nivel, A701), G701="SUB-ETAPA", SUMIFS(ValorTotalSemD, SubNivel, C701), TRUE, U701)</f>
        <v/>
      </c>
      <c r="S701" s="587">
        <f>IF(G701="","",IF(OR(G701="etapa",G701="sub-etapa"),"",OFFSET(MCQ!M$20,ROW(M701)-ROW(M$20),0)))</f>
        <v/>
      </c>
      <c r="T701" s="588">
        <f>IFERROR(TRUNC(L701*N701,2),"")</f>
        <v/>
      </c>
      <c r="U701" s="589">
        <f>IFERROR(TRUNC(L701*Q701,2),"")</f>
        <v/>
      </c>
    </row>
    <row r="702">
      <c r="A702" s="18">
        <f>OFFSET(MCQ!A$20,ROW(A702)-ROW(A$20),0)</f>
        <v/>
      </c>
      <c r="B702" s="18">
        <f>OFFSET(MCQ!B$20,ROW(B702)-ROW(B$20),0)</f>
        <v/>
      </c>
      <c r="C702" s="18">
        <f>OFFSET(MCQ!C$20,ROW(C702)-ROW(C$20),0)</f>
        <v/>
      </c>
      <c r="D702" s="18">
        <f>OFFSET(MCQ!D$20,ROW(D702)-ROW(D$20),0)</f>
        <v/>
      </c>
      <c r="E702" s="18">
        <f>OFFSET(MCQ!E$20,ROW(E702)-ROW(E$20),0)</f>
        <v/>
      </c>
      <c r="F702" s="18" t="n"/>
      <c r="G702" s="233">
        <f>OFFSET(MCQ!G$20,ROW(G702)-ROW(G$20),0)</f>
        <v/>
      </c>
      <c r="H702" s="583">
        <f>IF(G702="","",OFFSET(MCQ!H$20,ROW(H702)-ROW(H$20),0))</f>
        <v/>
      </c>
      <c r="I702" s="24">
        <f>IF(G702="","",IF(OR(G702="etapa",G702="sub-etapa"),"",OFFSET(MCQ!I$20,ROW(I702)-ROW(I$20),0)))</f>
        <v/>
      </c>
      <c r="J702" s="25">
        <f>IF(G702="","",OFFSET(MCQ!J$20,ROW(J702)-ROW(J$20),0))</f>
        <v/>
      </c>
      <c r="K702" s="24">
        <f>IF(G702="","",IF(OR(G702="etapa",G702="sub-etapa"),"",OFFSET(MCQ!K$20,ROW(K702)-ROW(K$20),0)))</f>
        <v/>
      </c>
      <c r="L702" s="26">
        <f>IF(G702="","",IF(OR(G702="etapa",G702="sub-etapa"),"",TRUNC(OFFSET(MCQ!L$20,ROW(L702)-ROW(L$20),0),2)))</f>
        <v/>
      </c>
      <c r="M702" s="584">
        <f>IF(I702="", "", IFERROR(VLOOKUP(VALUE(I702), _BaseAbril2026, 4, 0), IFERROR(VLOOKUP(TEXT(I702, "@"), _BaseAbril2026, 4, 0), "")))</f>
        <v/>
      </c>
      <c r="N702" s="585">
        <f>IFERROR(IF(S702="BDI1", TRUNC(M702*(1+$O$18), 2),IF(S702="BDI2", TRUNC(M702*(1+$N$18), 2), "")), "")</f>
        <v/>
      </c>
      <c r="O702" s="586">
        <f>_xlfn.IFS(G702="ETAPA", SUMIFS(ValorTotalComD, Nivel, A702), G702="SUB-ETAPA", SUMIFS(ValorTotalComD, SubNivel, C702), TRUE, T702)</f>
        <v/>
      </c>
      <c r="P702" s="584">
        <f>IF(I702="", "", IFERROR(VLOOKUP(VALUE(I702), _BaseAbril2026, 5, 0), IFERROR(VLOOKUP(TEXT(I702, "@"), _BaseAbril2026, 5, 0), "")))</f>
        <v/>
      </c>
      <c r="Q702" s="585">
        <f>IFERROR(IF(S702="BDI1", TRUNC(P702*(1+$R$18), 2),IF(S702="BDI2", TRUNC(P702*(1+$Q$18), 2), "")), "")</f>
        <v/>
      </c>
      <c r="R702" s="586">
        <f>_xlfn.IFS(G702="ETAPA", SUMIFS(ValorTotalSemD, Nivel, A702), G702="SUB-ETAPA", SUMIFS(ValorTotalSemD, SubNivel, C702), TRUE, U702)</f>
        <v/>
      </c>
      <c r="S702" s="587">
        <f>IF(G702="","",IF(OR(G702="etapa",G702="sub-etapa"),"",OFFSET(MCQ!M$20,ROW(M702)-ROW(M$20),0)))</f>
        <v/>
      </c>
      <c r="T702" s="588">
        <f>IFERROR(TRUNC(L702*N702,2),"")</f>
        <v/>
      </c>
      <c r="U702" s="589">
        <f>IFERROR(TRUNC(L702*Q702,2),"")</f>
        <v/>
      </c>
    </row>
    <row r="703">
      <c r="A703" s="18">
        <f>OFFSET(MCQ!A$20,ROW(A703)-ROW(A$20),0)</f>
        <v/>
      </c>
      <c r="B703" s="18">
        <f>OFFSET(MCQ!B$20,ROW(B703)-ROW(B$20),0)</f>
        <v/>
      </c>
      <c r="C703" s="18">
        <f>OFFSET(MCQ!C$20,ROW(C703)-ROW(C$20),0)</f>
        <v/>
      </c>
      <c r="D703" s="18">
        <f>OFFSET(MCQ!D$20,ROW(D703)-ROW(D$20),0)</f>
        <v/>
      </c>
      <c r="E703" s="18">
        <f>OFFSET(MCQ!E$20,ROW(E703)-ROW(E$20),0)</f>
        <v/>
      </c>
      <c r="F703" s="18" t="n"/>
      <c r="G703" s="233">
        <f>OFFSET(MCQ!G$20,ROW(G703)-ROW(G$20),0)</f>
        <v/>
      </c>
      <c r="H703" s="583">
        <f>IF(G703="","",OFFSET(MCQ!H$20,ROW(H703)-ROW(H$20),0))</f>
        <v/>
      </c>
      <c r="I703" s="24">
        <f>IF(G703="","",IF(OR(G703="etapa",G703="sub-etapa"),"",OFFSET(MCQ!I$20,ROW(I703)-ROW(I$20),0)))</f>
        <v/>
      </c>
      <c r="J703" s="25">
        <f>IF(G703="","",OFFSET(MCQ!J$20,ROW(J703)-ROW(J$20),0))</f>
        <v/>
      </c>
      <c r="K703" s="24">
        <f>IF(G703="","",IF(OR(G703="etapa",G703="sub-etapa"),"",OFFSET(MCQ!K$20,ROW(K703)-ROW(K$20),0)))</f>
        <v/>
      </c>
      <c r="L703" s="26">
        <f>IF(G703="","",IF(OR(G703="etapa",G703="sub-etapa"),"",TRUNC(OFFSET(MCQ!L$20,ROW(L703)-ROW(L$20),0),2)))</f>
        <v/>
      </c>
      <c r="M703" s="584">
        <f>IF(I703="", "", IFERROR(VLOOKUP(VALUE(I703), _BaseAbril2026, 4, 0), IFERROR(VLOOKUP(TEXT(I703, "@"), _BaseAbril2026, 4, 0), "")))</f>
        <v/>
      </c>
      <c r="N703" s="585">
        <f>IFERROR(IF(S703="BDI1", TRUNC(M703*(1+$O$18), 2),IF(S703="BDI2", TRUNC(M703*(1+$N$18), 2), "")), "")</f>
        <v/>
      </c>
      <c r="O703" s="586">
        <f>_xlfn.IFS(G703="ETAPA", SUMIFS(ValorTotalComD, Nivel, A703), G703="SUB-ETAPA", SUMIFS(ValorTotalComD, SubNivel, C703), TRUE, T703)</f>
        <v/>
      </c>
      <c r="P703" s="584">
        <f>IF(I703="", "", IFERROR(VLOOKUP(VALUE(I703), _BaseAbril2026, 5, 0), IFERROR(VLOOKUP(TEXT(I703, "@"), _BaseAbril2026, 5, 0), "")))</f>
        <v/>
      </c>
      <c r="Q703" s="585">
        <f>IFERROR(IF(S703="BDI1", TRUNC(P703*(1+$R$18), 2),IF(S703="BDI2", TRUNC(P703*(1+$Q$18), 2), "")), "")</f>
        <v/>
      </c>
      <c r="R703" s="586">
        <f>_xlfn.IFS(G703="ETAPA", SUMIFS(ValorTotalSemD, Nivel, A703), G703="SUB-ETAPA", SUMIFS(ValorTotalSemD, SubNivel, C703), TRUE, U703)</f>
        <v/>
      </c>
      <c r="S703" s="587">
        <f>IF(G703="","",IF(OR(G703="etapa",G703="sub-etapa"),"",OFFSET(MCQ!M$20,ROW(M703)-ROW(M$20),0)))</f>
        <v/>
      </c>
      <c r="T703" s="588">
        <f>IFERROR(TRUNC(L703*N703,2),"")</f>
        <v/>
      </c>
      <c r="U703" s="589">
        <f>IFERROR(TRUNC(L703*Q703,2),"")</f>
        <v/>
      </c>
    </row>
    <row r="704">
      <c r="A704" s="18">
        <f>OFFSET(MCQ!A$20,ROW(A704)-ROW(A$20),0)</f>
        <v/>
      </c>
      <c r="B704" s="18">
        <f>OFFSET(MCQ!B$20,ROW(B704)-ROW(B$20),0)</f>
        <v/>
      </c>
      <c r="C704" s="18">
        <f>OFFSET(MCQ!C$20,ROW(C704)-ROW(C$20),0)</f>
        <v/>
      </c>
      <c r="D704" s="18">
        <f>OFFSET(MCQ!D$20,ROW(D704)-ROW(D$20),0)</f>
        <v/>
      </c>
      <c r="E704" s="18">
        <f>OFFSET(MCQ!E$20,ROW(E704)-ROW(E$20),0)</f>
        <v/>
      </c>
      <c r="F704" s="18" t="n"/>
      <c r="G704" s="233">
        <f>OFFSET(MCQ!G$20,ROW(G704)-ROW(G$20),0)</f>
        <v/>
      </c>
      <c r="H704" s="583">
        <f>IF(G704="","",OFFSET(MCQ!H$20,ROW(H704)-ROW(H$20),0))</f>
        <v/>
      </c>
      <c r="I704" s="24">
        <f>IF(G704="","",IF(OR(G704="etapa",G704="sub-etapa"),"",OFFSET(MCQ!I$20,ROW(I704)-ROW(I$20),0)))</f>
        <v/>
      </c>
      <c r="J704" s="25">
        <f>IF(G704="","",OFFSET(MCQ!J$20,ROW(J704)-ROW(J$20),0))</f>
        <v/>
      </c>
      <c r="K704" s="24">
        <f>IF(G704="","",IF(OR(G704="etapa",G704="sub-etapa"),"",OFFSET(MCQ!K$20,ROW(K704)-ROW(K$20),0)))</f>
        <v/>
      </c>
      <c r="L704" s="26">
        <f>IF(G704="","",IF(OR(G704="etapa",G704="sub-etapa"),"",TRUNC(OFFSET(MCQ!L$20,ROW(L704)-ROW(L$20),0),2)))</f>
        <v/>
      </c>
      <c r="M704" s="584">
        <f>IF(I704="", "", IFERROR(VLOOKUP(VALUE(I704), _BaseAbril2026, 4, 0), IFERROR(VLOOKUP(TEXT(I704, "@"), _BaseAbril2026, 4, 0), "")))</f>
        <v/>
      </c>
      <c r="N704" s="585">
        <f>IFERROR(IF(S704="BDI1", TRUNC(M704*(1+$O$18), 2),IF(S704="BDI2", TRUNC(M704*(1+$N$18), 2), "")), "")</f>
        <v/>
      </c>
      <c r="O704" s="586">
        <f>_xlfn.IFS(G704="ETAPA", SUMIFS(ValorTotalComD, Nivel, A704), G704="SUB-ETAPA", SUMIFS(ValorTotalComD, SubNivel, C704), TRUE, T704)</f>
        <v/>
      </c>
      <c r="P704" s="584">
        <f>IF(I704="", "", IFERROR(VLOOKUP(VALUE(I704), _BaseAbril2026, 5, 0), IFERROR(VLOOKUP(TEXT(I704, "@"), _BaseAbril2026, 5, 0), "")))</f>
        <v/>
      </c>
      <c r="Q704" s="585">
        <f>IFERROR(IF(S704="BDI1", TRUNC(P704*(1+$R$18), 2),IF(S704="BDI2", TRUNC(P704*(1+$Q$18), 2), "")), "")</f>
        <v/>
      </c>
      <c r="R704" s="586">
        <f>_xlfn.IFS(G704="ETAPA", SUMIFS(ValorTotalSemD, Nivel, A704), G704="SUB-ETAPA", SUMIFS(ValorTotalSemD, SubNivel, C704), TRUE, U704)</f>
        <v/>
      </c>
      <c r="S704" s="587">
        <f>IF(G704="","",IF(OR(G704="etapa",G704="sub-etapa"),"",OFFSET(MCQ!M$20,ROW(M704)-ROW(M$20),0)))</f>
        <v/>
      </c>
      <c r="T704" s="588">
        <f>IFERROR(TRUNC(L704*N704,2),"")</f>
        <v/>
      </c>
      <c r="U704" s="589">
        <f>IFERROR(TRUNC(L704*Q704,2),"")</f>
        <v/>
      </c>
    </row>
    <row r="705">
      <c r="A705" s="18">
        <f>OFFSET(MCQ!A$20,ROW(A705)-ROW(A$20),0)</f>
        <v/>
      </c>
      <c r="B705" s="18">
        <f>OFFSET(MCQ!B$20,ROW(B705)-ROW(B$20),0)</f>
        <v/>
      </c>
      <c r="C705" s="18">
        <f>OFFSET(MCQ!C$20,ROW(C705)-ROW(C$20),0)</f>
        <v/>
      </c>
      <c r="D705" s="18">
        <f>OFFSET(MCQ!D$20,ROW(D705)-ROW(D$20),0)</f>
        <v/>
      </c>
      <c r="E705" s="18">
        <f>OFFSET(MCQ!E$20,ROW(E705)-ROW(E$20),0)</f>
        <v/>
      </c>
      <c r="F705" s="18" t="n"/>
      <c r="G705" s="233">
        <f>OFFSET(MCQ!G$20,ROW(G705)-ROW(G$20),0)</f>
        <v/>
      </c>
      <c r="H705" s="583">
        <f>IF(G705="","",OFFSET(MCQ!H$20,ROW(H705)-ROW(H$20),0))</f>
        <v/>
      </c>
      <c r="I705" s="24">
        <f>IF(G705="","",IF(OR(G705="etapa",G705="sub-etapa"),"",OFFSET(MCQ!I$20,ROW(I705)-ROW(I$20),0)))</f>
        <v/>
      </c>
      <c r="J705" s="25">
        <f>IF(G705="","",OFFSET(MCQ!J$20,ROW(J705)-ROW(J$20),0))</f>
        <v/>
      </c>
      <c r="K705" s="24">
        <f>IF(G705="","",IF(OR(G705="etapa",G705="sub-etapa"),"",OFFSET(MCQ!K$20,ROW(K705)-ROW(K$20),0)))</f>
        <v/>
      </c>
      <c r="L705" s="26">
        <f>IF(G705="","",IF(OR(G705="etapa",G705="sub-etapa"),"",TRUNC(OFFSET(MCQ!L$20,ROW(L705)-ROW(L$20),0),2)))</f>
        <v/>
      </c>
      <c r="M705" s="584">
        <f>IF(I705="", "", IFERROR(VLOOKUP(VALUE(I705), _BaseAbril2026, 4, 0), IFERROR(VLOOKUP(TEXT(I705, "@"), _BaseAbril2026, 4, 0), "")))</f>
        <v/>
      </c>
      <c r="N705" s="585">
        <f>IFERROR(IF(S705="BDI1", TRUNC(M705*(1+$O$18), 2),IF(S705="BDI2", TRUNC(M705*(1+$N$18), 2), "")), "")</f>
        <v/>
      </c>
      <c r="O705" s="586">
        <f>_xlfn.IFS(G705="ETAPA", SUMIFS(ValorTotalComD, Nivel, A705), G705="SUB-ETAPA", SUMIFS(ValorTotalComD, SubNivel, C705), TRUE, T705)</f>
        <v/>
      </c>
      <c r="P705" s="584">
        <f>IF(I705="", "", IFERROR(VLOOKUP(VALUE(I705), _BaseAbril2026, 5, 0), IFERROR(VLOOKUP(TEXT(I705, "@"), _BaseAbril2026, 5, 0), "")))</f>
        <v/>
      </c>
      <c r="Q705" s="585">
        <f>IFERROR(IF(S705="BDI1", TRUNC(P705*(1+$R$18), 2),IF(S705="BDI2", TRUNC(P705*(1+$Q$18), 2), "")), "")</f>
        <v/>
      </c>
      <c r="R705" s="586">
        <f>_xlfn.IFS(G705="ETAPA", SUMIFS(ValorTotalSemD, Nivel, A705), G705="SUB-ETAPA", SUMIFS(ValorTotalSemD, SubNivel, C705), TRUE, U705)</f>
        <v/>
      </c>
      <c r="S705" s="587">
        <f>IF(G705="","",IF(OR(G705="etapa",G705="sub-etapa"),"",OFFSET(MCQ!M$20,ROW(M705)-ROW(M$20),0)))</f>
        <v/>
      </c>
      <c r="T705" s="588">
        <f>IFERROR(TRUNC(L705*N705,2),"")</f>
        <v/>
      </c>
      <c r="U705" s="589">
        <f>IFERROR(TRUNC(L705*Q705,2),"")</f>
        <v/>
      </c>
    </row>
    <row r="706">
      <c r="A706" s="18">
        <f>OFFSET(MCQ!A$20,ROW(A706)-ROW(A$20),0)</f>
        <v/>
      </c>
      <c r="B706" s="18">
        <f>OFFSET(MCQ!B$20,ROW(B706)-ROW(B$20),0)</f>
        <v/>
      </c>
      <c r="C706" s="18">
        <f>OFFSET(MCQ!C$20,ROW(C706)-ROW(C$20),0)</f>
        <v/>
      </c>
      <c r="D706" s="18">
        <f>OFFSET(MCQ!D$20,ROW(D706)-ROW(D$20),0)</f>
        <v/>
      </c>
      <c r="E706" s="18">
        <f>OFFSET(MCQ!E$20,ROW(E706)-ROW(E$20),0)</f>
        <v/>
      </c>
      <c r="F706" s="18" t="n"/>
      <c r="G706" s="233">
        <f>OFFSET(MCQ!G$20,ROW(G706)-ROW(G$20),0)</f>
        <v/>
      </c>
      <c r="H706" s="583">
        <f>IF(G706="","",OFFSET(MCQ!H$20,ROW(H706)-ROW(H$20),0))</f>
        <v/>
      </c>
      <c r="I706" s="24">
        <f>IF(G706="","",IF(OR(G706="etapa",G706="sub-etapa"),"",OFFSET(MCQ!I$20,ROW(I706)-ROW(I$20),0)))</f>
        <v/>
      </c>
      <c r="J706" s="25">
        <f>IF(G706="","",OFFSET(MCQ!J$20,ROW(J706)-ROW(J$20),0))</f>
        <v/>
      </c>
      <c r="K706" s="24">
        <f>IF(G706="","",IF(OR(G706="etapa",G706="sub-etapa"),"",OFFSET(MCQ!K$20,ROW(K706)-ROW(K$20),0)))</f>
        <v/>
      </c>
      <c r="L706" s="26">
        <f>IF(G706="","",IF(OR(G706="etapa",G706="sub-etapa"),"",TRUNC(OFFSET(MCQ!L$20,ROW(L706)-ROW(L$20),0),2)))</f>
        <v/>
      </c>
      <c r="M706" s="584">
        <f>IF(I706="", "", IFERROR(VLOOKUP(VALUE(I706), _BaseAbril2026, 4, 0), IFERROR(VLOOKUP(TEXT(I706, "@"), _BaseAbril2026, 4, 0), "")))</f>
        <v/>
      </c>
      <c r="N706" s="585">
        <f>IFERROR(IF(S706="BDI1", TRUNC(M706*(1+$O$18), 2),IF(S706="BDI2", TRUNC(M706*(1+$N$18), 2), "")), "")</f>
        <v/>
      </c>
      <c r="O706" s="586">
        <f>_xlfn.IFS(G706="ETAPA", SUMIFS(ValorTotalComD, Nivel, A706), G706="SUB-ETAPA", SUMIFS(ValorTotalComD, SubNivel, C706), TRUE, T706)</f>
        <v/>
      </c>
      <c r="P706" s="584">
        <f>IF(I706="", "", IFERROR(VLOOKUP(VALUE(I706), _BaseAbril2026, 5, 0), IFERROR(VLOOKUP(TEXT(I706, "@"), _BaseAbril2026, 5, 0), "")))</f>
        <v/>
      </c>
      <c r="Q706" s="585">
        <f>IFERROR(IF(S706="BDI1", TRUNC(P706*(1+$R$18), 2),IF(S706="BDI2", TRUNC(P706*(1+$Q$18), 2), "")), "")</f>
        <v/>
      </c>
      <c r="R706" s="586">
        <f>_xlfn.IFS(G706="ETAPA", SUMIFS(ValorTotalSemD, Nivel, A706), G706="SUB-ETAPA", SUMIFS(ValorTotalSemD, SubNivel, C706), TRUE, U706)</f>
        <v/>
      </c>
      <c r="S706" s="587">
        <f>IF(G706="","",IF(OR(G706="etapa",G706="sub-etapa"),"",OFFSET(MCQ!M$20,ROW(M706)-ROW(M$20),0)))</f>
        <v/>
      </c>
      <c r="T706" s="588">
        <f>IFERROR(TRUNC(L706*N706,2),"")</f>
        <v/>
      </c>
      <c r="U706" s="589">
        <f>IFERROR(TRUNC(L706*Q706,2),"")</f>
        <v/>
      </c>
    </row>
    <row r="707">
      <c r="A707" s="18">
        <f>OFFSET(MCQ!A$20,ROW(A707)-ROW(A$20),0)</f>
        <v/>
      </c>
      <c r="B707" s="18">
        <f>OFFSET(MCQ!B$20,ROW(B707)-ROW(B$20),0)</f>
        <v/>
      </c>
      <c r="C707" s="18">
        <f>OFFSET(MCQ!C$20,ROW(C707)-ROW(C$20),0)</f>
        <v/>
      </c>
      <c r="D707" s="18">
        <f>OFFSET(MCQ!D$20,ROW(D707)-ROW(D$20),0)</f>
        <v/>
      </c>
      <c r="E707" s="18">
        <f>OFFSET(MCQ!E$20,ROW(E707)-ROW(E$20),0)</f>
        <v/>
      </c>
      <c r="F707" s="18" t="n"/>
      <c r="G707" s="233">
        <f>OFFSET(MCQ!G$20,ROW(G707)-ROW(G$20),0)</f>
        <v/>
      </c>
      <c r="H707" s="583">
        <f>IF(G707="","",OFFSET(MCQ!H$20,ROW(H707)-ROW(H$20),0))</f>
        <v/>
      </c>
      <c r="I707" s="24">
        <f>IF(G707="","",IF(OR(G707="etapa",G707="sub-etapa"),"",OFFSET(MCQ!I$20,ROW(I707)-ROW(I$20),0)))</f>
        <v/>
      </c>
      <c r="J707" s="25">
        <f>IF(G707="","",OFFSET(MCQ!J$20,ROW(J707)-ROW(J$20),0))</f>
        <v/>
      </c>
      <c r="K707" s="24">
        <f>IF(G707="","",IF(OR(G707="etapa",G707="sub-etapa"),"",OFFSET(MCQ!K$20,ROW(K707)-ROW(K$20),0)))</f>
        <v/>
      </c>
      <c r="L707" s="26">
        <f>IF(G707="","",IF(OR(G707="etapa",G707="sub-etapa"),"",TRUNC(OFFSET(MCQ!L$20,ROW(L707)-ROW(L$20),0),2)))</f>
        <v/>
      </c>
      <c r="M707" s="584">
        <f>IF(I707="", "", IFERROR(VLOOKUP(VALUE(I707), _BaseAbril2026, 4, 0), IFERROR(VLOOKUP(TEXT(I707, "@"), _BaseAbril2026, 4, 0), "")))</f>
        <v/>
      </c>
      <c r="N707" s="585">
        <f>IFERROR(IF(S707="BDI1", TRUNC(M707*(1+$O$18), 2),IF(S707="BDI2", TRUNC(M707*(1+$N$18), 2), "")), "")</f>
        <v/>
      </c>
      <c r="O707" s="586">
        <f>_xlfn.IFS(G707="ETAPA", SUMIFS(ValorTotalComD, Nivel, A707), G707="SUB-ETAPA", SUMIFS(ValorTotalComD, SubNivel, C707), TRUE, T707)</f>
        <v/>
      </c>
      <c r="P707" s="584">
        <f>IF(I707="", "", IFERROR(VLOOKUP(VALUE(I707), _BaseAbril2026, 5, 0), IFERROR(VLOOKUP(TEXT(I707, "@"), _BaseAbril2026, 5, 0), "")))</f>
        <v/>
      </c>
      <c r="Q707" s="585">
        <f>IFERROR(IF(S707="BDI1", TRUNC(P707*(1+$R$18), 2),IF(S707="BDI2", TRUNC(P707*(1+$Q$18), 2), "")), "")</f>
        <v/>
      </c>
      <c r="R707" s="586">
        <f>_xlfn.IFS(G707="ETAPA", SUMIFS(ValorTotalSemD, Nivel, A707), G707="SUB-ETAPA", SUMIFS(ValorTotalSemD, SubNivel, C707), TRUE, U707)</f>
        <v/>
      </c>
      <c r="S707" s="587">
        <f>IF(G707="","",IF(OR(G707="etapa",G707="sub-etapa"),"",OFFSET(MCQ!M$20,ROW(M707)-ROW(M$20),0)))</f>
        <v/>
      </c>
      <c r="T707" s="588">
        <f>IFERROR(TRUNC(L707*N707,2),"")</f>
        <v/>
      </c>
      <c r="U707" s="589">
        <f>IFERROR(TRUNC(L707*Q707,2),"")</f>
        <v/>
      </c>
    </row>
    <row r="708">
      <c r="A708" s="18">
        <f>OFFSET(MCQ!A$20,ROW(A708)-ROW(A$20),0)</f>
        <v/>
      </c>
      <c r="B708" s="18">
        <f>OFFSET(MCQ!B$20,ROW(B708)-ROW(B$20),0)</f>
        <v/>
      </c>
      <c r="C708" s="18">
        <f>OFFSET(MCQ!C$20,ROW(C708)-ROW(C$20),0)</f>
        <v/>
      </c>
      <c r="D708" s="18">
        <f>OFFSET(MCQ!D$20,ROW(D708)-ROW(D$20),0)</f>
        <v/>
      </c>
      <c r="E708" s="18">
        <f>OFFSET(MCQ!E$20,ROW(E708)-ROW(E$20),0)</f>
        <v/>
      </c>
      <c r="F708" s="18" t="n"/>
      <c r="G708" s="233">
        <f>OFFSET(MCQ!G$20,ROW(G708)-ROW(G$20),0)</f>
        <v/>
      </c>
      <c r="H708" s="583">
        <f>IF(G708="","",OFFSET(MCQ!H$20,ROW(H708)-ROW(H$20),0))</f>
        <v/>
      </c>
      <c r="I708" s="24">
        <f>IF(G708="","",IF(OR(G708="etapa",G708="sub-etapa"),"",OFFSET(MCQ!I$20,ROW(I708)-ROW(I$20),0)))</f>
        <v/>
      </c>
      <c r="J708" s="25">
        <f>IF(G708="","",OFFSET(MCQ!J$20,ROW(J708)-ROW(J$20),0))</f>
        <v/>
      </c>
      <c r="K708" s="24">
        <f>IF(G708="","",IF(OR(G708="etapa",G708="sub-etapa"),"",OFFSET(MCQ!K$20,ROW(K708)-ROW(K$20),0)))</f>
        <v/>
      </c>
      <c r="L708" s="26">
        <f>IF(G708="","",IF(OR(G708="etapa",G708="sub-etapa"),"",TRUNC(OFFSET(MCQ!L$20,ROW(L708)-ROW(L$20),0),2)))</f>
        <v/>
      </c>
      <c r="M708" s="584">
        <f>IF(I708="", "", IFERROR(VLOOKUP(VALUE(I708), _BaseAbril2026, 4, 0), IFERROR(VLOOKUP(TEXT(I708, "@"), _BaseAbril2026, 4, 0), "")))</f>
        <v/>
      </c>
      <c r="N708" s="585">
        <f>IFERROR(IF(S708="BDI1", TRUNC(M708*(1+$O$18), 2),IF(S708="BDI2", TRUNC(M708*(1+$N$18), 2), "")), "")</f>
        <v/>
      </c>
      <c r="O708" s="586">
        <f>_xlfn.IFS(G708="ETAPA", SUMIFS(ValorTotalComD, Nivel, A708), G708="SUB-ETAPA", SUMIFS(ValorTotalComD, SubNivel, C708), TRUE, T708)</f>
        <v/>
      </c>
      <c r="P708" s="584">
        <f>IF(I708="", "", IFERROR(VLOOKUP(VALUE(I708), _BaseAbril2026, 5, 0), IFERROR(VLOOKUP(TEXT(I708, "@"), _BaseAbril2026, 5, 0), "")))</f>
        <v/>
      </c>
      <c r="Q708" s="585">
        <f>IFERROR(IF(S708="BDI1", TRUNC(P708*(1+$R$18), 2),IF(S708="BDI2", TRUNC(P708*(1+$Q$18), 2), "")), "")</f>
        <v/>
      </c>
      <c r="R708" s="586">
        <f>_xlfn.IFS(G708="ETAPA", SUMIFS(ValorTotalSemD, Nivel, A708), G708="SUB-ETAPA", SUMIFS(ValorTotalSemD, SubNivel, C708), TRUE, U708)</f>
        <v/>
      </c>
      <c r="S708" s="587">
        <f>IF(G708="","",IF(OR(G708="etapa",G708="sub-etapa"),"",OFFSET(MCQ!M$20,ROW(M708)-ROW(M$20),0)))</f>
        <v/>
      </c>
      <c r="T708" s="588">
        <f>IFERROR(TRUNC(L708*N708,2),"")</f>
        <v/>
      </c>
      <c r="U708" s="589">
        <f>IFERROR(TRUNC(L708*Q708,2),"")</f>
        <v/>
      </c>
    </row>
    <row r="709">
      <c r="A709" s="18">
        <f>OFFSET(MCQ!A$20,ROW(A709)-ROW(A$20),0)</f>
        <v/>
      </c>
      <c r="B709" s="18">
        <f>OFFSET(MCQ!B$20,ROW(B709)-ROW(B$20),0)</f>
        <v/>
      </c>
      <c r="C709" s="18">
        <f>OFFSET(MCQ!C$20,ROW(C709)-ROW(C$20),0)</f>
        <v/>
      </c>
      <c r="D709" s="18">
        <f>OFFSET(MCQ!D$20,ROW(D709)-ROW(D$20),0)</f>
        <v/>
      </c>
      <c r="E709" s="18">
        <f>OFFSET(MCQ!E$20,ROW(E709)-ROW(E$20),0)</f>
        <v/>
      </c>
      <c r="F709" s="18" t="n"/>
      <c r="G709" s="233">
        <f>OFFSET(MCQ!G$20,ROW(G709)-ROW(G$20),0)</f>
        <v/>
      </c>
      <c r="H709" s="583">
        <f>IF(G709="","",OFFSET(MCQ!H$20,ROW(H709)-ROW(H$20),0))</f>
        <v/>
      </c>
      <c r="I709" s="24">
        <f>IF(G709="","",IF(OR(G709="etapa",G709="sub-etapa"),"",OFFSET(MCQ!I$20,ROW(I709)-ROW(I$20),0)))</f>
        <v/>
      </c>
      <c r="J709" s="25">
        <f>IF(G709="","",OFFSET(MCQ!J$20,ROW(J709)-ROW(J$20),0))</f>
        <v/>
      </c>
      <c r="K709" s="24">
        <f>IF(G709="","",IF(OR(G709="etapa",G709="sub-etapa"),"",OFFSET(MCQ!K$20,ROW(K709)-ROW(K$20),0)))</f>
        <v/>
      </c>
      <c r="L709" s="26">
        <f>IF(G709="","",IF(OR(G709="etapa",G709="sub-etapa"),"",TRUNC(OFFSET(MCQ!L$20,ROW(L709)-ROW(L$20),0),2)))</f>
        <v/>
      </c>
      <c r="M709" s="584">
        <f>IF(I709="", "", IFERROR(VLOOKUP(VALUE(I709), _BaseAbril2026, 4, 0), IFERROR(VLOOKUP(TEXT(I709, "@"), _BaseAbril2026, 4, 0), "")))</f>
        <v/>
      </c>
      <c r="N709" s="585">
        <f>IFERROR(IF(S709="BDI1", TRUNC(M709*(1+$O$18), 2),IF(S709="BDI2", TRUNC(M709*(1+$N$18), 2), "")), "")</f>
        <v/>
      </c>
      <c r="O709" s="586">
        <f>_xlfn.IFS(G709="ETAPA", SUMIFS(ValorTotalComD, Nivel, A709), G709="SUB-ETAPA", SUMIFS(ValorTotalComD, SubNivel, C709), TRUE, T709)</f>
        <v/>
      </c>
      <c r="P709" s="584">
        <f>IF(I709="", "", IFERROR(VLOOKUP(VALUE(I709), _BaseAbril2026, 5, 0), IFERROR(VLOOKUP(TEXT(I709, "@"), _BaseAbril2026, 5, 0), "")))</f>
        <v/>
      </c>
      <c r="Q709" s="585">
        <f>IFERROR(IF(S709="BDI1", TRUNC(P709*(1+$R$18), 2),IF(S709="BDI2", TRUNC(P709*(1+$Q$18), 2), "")), "")</f>
        <v/>
      </c>
      <c r="R709" s="586">
        <f>_xlfn.IFS(G709="ETAPA", SUMIFS(ValorTotalSemD, Nivel, A709), G709="SUB-ETAPA", SUMIFS(ValorTotalSemD, SubNivel, C709), TRUE, U709)</f>
        <v/>
      </c>
      <c r="S709" s="587">
        <f>IF(G709="","",IF(OR(G709="etapa",G709="sub-etapa"),"",OFFSET(MCQ!M$20,ROW(M709)-ROW(M$20),0)))</f>
        <v/>
      </c>
      <c r="T709" s="588">
        <f>IFERROR(TRUNC(L709*N709,2),"")</f>
        <v/>
      </c>
      <c r="U709" s="589">
        <f>IFERROR(TRUNC(L709*Q709,2),"")</f>
        <v/>
      </c>
    </row>
    <row r="710">
      <c r="A710" s="18">
        <f>OFFSET(MCQ!A$20,ROW(A710)-ROW(A$20),0)</f>
        <v/>
      </c>
      <c r="B710" s="18">
        <f>OFFSET(MCQ!B$20,ROW(B710)-ROW(B$20),0)</f>
        <v/>
      </c>
      <c r="C710" s="18">
        <f>OFFSET(MCQ!C$20,ROW(C710)-ROW(C$20),0)</f>
        <v/>
      </c>
      <c r="D710" s="18">
        <f>OFFSET(MCQ!D$20,ROW(D710)-ROW(D$20),0)</f>
        <v/>
      </c>
      <c r="E710" s="18">
        <f>OFFSET(MCQ!E$20,ROW(E710)-ROW(E$20),0)</f>
        <v/>
      </c>
      <c r="F710" s="18" t="n"/>
      <c r="G710" s="233">
        <f>OFFSET(MCQ!G$20,ROW(G710)-ROW(G$20),0)</f>
        <v/>
      </c>
      <c r="H710" s="583">
        <f>IF(G710="","",OFFSET(MCQ!H$20,ROW(H710)-ROW(H$20),0))</f>
        <v/>
      </c>
      <c r="I710" s="24">
        <f>IF(G710="","",IF(OR(G710="etapa",G710="sub-etapa"),"",OFFSET(MCQ!I$20,ROW(I710)-ROW(I$20),0)))</f>
        <v/>
      </c>
      <c r="J710" s="25">
        <f>IF(G710="","",OFFSET(MCQ!J$20,ROW(J710)-ROW(J$20),0))</f>
        <v/>
      </c>
      <c r="K710" s="24">
        <f>IF(G710="","",IF(OR(G710="etapa",G710="sub-etapa"),"",OFFSET(MCQ!K$20,ROW(K710)-ROW(K$20),0)))</f>
        <v/>
      </c>
      <c r="L710" s="26">
        <f>IF(G710="","",IF(OR(G710="etapa",G710="sub-etapa"),"",TRUNC(OFFSET(MCQ!L$20,ROW(L710)-ROW(L$20),0),2)))</f>
        <v/>
      </c>
      <c r="M710" s="584">
        <f>IF(I710="", "", IFERROR(VLOOKUP(VALUE(I710), _BaseAbril2026, 4, 0), IFERROR(VLOOKUP(TEXT(I710, "@"), _BaseAbril2026, 4, 0), "")))</f>
        <v/>
      </c>
      <c r="N710" s="585">
        <f>IFERROR(IF(S710="BDI1", TRUNC(M710*(1+$O$18), 2),IF(S710="BDI2", TRUNC(M710*(1+$N$18), 2), "")), "")</f>
        <v/>
      </c>
      <c r="O710" s="586">
        <f>_xlfn.IFS(G710="ETAPA", SUMIFS(ValorTotalComD, Nivel, A710), G710="SUB-ETAPA", SUMIFS(ValorTotalComD, SubNivel, C710), TRUE, T710)</f>
        <v/>
      </c>
      <c r="P710" s="584">
        <f>IF(I710="", "", IFERROR(VLOOKUP(VALUE(I710), _BaseAbril2026, 5, 0), IFERROR(VLOOKUP(TEXT(I710, "@"), _BaseAbril2026, 5, 0), "")))</f>
        <v/>
      </c>
      <c r="Q710" s="585">
        <f>IFERROR(IF(S710="BDI1", TRUNC(P710*(1+$R$18), 2),IF(S710="BDI2", TRUNC(P710*(1+$Q$18), 2), "")), "")</f>
        <v/>
      </c>
      <c r="R710" s="586">
        <f>_xlfn.IFS(G710="ETAPA", SUMIFS(ValorTotalSemD, Nivel, A710), G710="SUB-ETAPA", SUMIFS(ValorTotalSemD, SubNivel, C710), TRUE, U710)</f>
        <v/>
      </c>
      <c r="S710" s="587">
        <f>IF(G710="","",IF(OR(G710="etapa",G710="sub-etapa"),"",OFFSET(MCQ!M$20,ROW(M710)-ROW(M$20),0)))</f>
        <v/>
      </c>
      <c r="T710" s="588">
        <f>IFERROR(TRUNC(L710*N710,2),"")</f>
        <v/>
      </c>
      <c r="U710" s="589">
        <f>IFERROR(TRUNC(L710*Q710,2),"")</f>
        <v/>
      </c>
    </row>
    <row r="711">
      <c r="A711" s="18">
        <f>OFFSET(MCQ!A$20,ROW(A711)-ROW(A$20),0)</f>
        <v/>
      </c>
      <c r="B711" s="18">
        <f>OFFSET(MCQ!B$20,ROW(B711)-ROW(B$20),0)</f>
        <v/>
      </c>
      <c r="C711" s="18">
        <f>OFFSET(MCQ!C$20,ROW(C711)-ROW(C$20),0)</f>
        <v/>
      </c>
      <c r="D711" s="18">
        <f>OFFSET(MCQ!D$20,ROW(D711)-ROW(D$20),0)</f>
        <v/>
      </c>
      <c r="E711" s="18">
        <f>OFFSET(MCQ!E$20,ROW(E711)-ROW(E$20),0)</f>
        <v/>
      </c>
      <c r="F711" s="18" t="n"/>
      <c r="G711" s="233">
        <f>OFFSET(MCQ!G$20,ROW(G711)-ROW(G$20),0)</f>
        <v/>
      </c>
      <c r="H711" s="583">
        <f>IF(G711="","",OFFSET(MCQ!H$20,ROW(H711)-ROW(H$20),0))</f>
        <v/>
      </c>
      <c r="I711" s="24">
        <f>IF(G711="","",IF(OR(G711="etapa",G711="sub-etapa"),"",OFFSET(MCQ!I$20,ROW(I711)-ROW(I$20),0)))</f>
        <v/>
      </c>
      <c r="J711" s="25">
        <f>IF(G711="","",OFFSET(MCQ!J$20,ROW(J711)-ROW(J$20),0))</f>
        <v/>
      </c>
      <c r="K711" s="24">
        <f>IF(G711="","",IF(OR(G711="etapa",G711="sub-etapa"),"",OFFSET(MCQ!K$20,ROW(K711)-ROW(K$20),0)))</f>
        <v/>
      </c>
      <c r="L711" s="26">
        <f>IF(G711="","",IF(OR(G711="etapa",G711="sub-etapa"),"",TRUNC(OFFSET(MCQ!L$20,ROW(L711)-ROW(L$20),0),2)))</f>
        <v/>
      </c>
      <c r="M711" s="584">
        <f>IF(I711="", "", IFERROR(VLOOKUP(VALUE(I711), _BaseAbril2026, 4, 0), IFERROR(VLOOKUP(TEXT(I711, "@"), _BaseAbril2026, 4, 0), "")))</f>
        <v/>
      </c>
      <c r="N711" s="585">
        <f>IFERROR(IF(S711="BDI1", TRUNC(M711*(1+$O$18), 2),IF(S711="BDI2", TRUNC(M711*(1+$N$18), 2), "")), "")</f>
        <v/>
      </c>
      <c r="O711" s="586">
        <f>_xlfn.IFS(G711="ETAPA", SUMIFS(ValorTotalComD, Nivel, A711), G711="SUB-ETAPA", SUMIFS(ValorTotalComD, SubNivel, C711), TRUE, T711)</f>
        <v/>
      </c>
      <c r="P711" s="584">
        <f>IF(I711="", "", IFERROR(VLOOKUP(VALUE(I711), _BaseAbril2026, 5, 0), IFERROR(VLOOKUP(TEXT(I711, "@"), _BaseAbril2026, 5, 0), "")))</f>
        <v/>
      </c>
      <c r="Q711" s="585">
        <f>IFERROR(IF(S711="BDI1", TRUNC(P711*(1+$R$18), 2),IF(S711="BDI2", TRUNC(P711*(1+$Q$18), 2), "")), "")</f>
        <v/>
      </c>
      <c r="R711" s="586">
        <f>_xlfn.IFS(G711="ETAPA", SUMIFS(ValorTotalSemD, Nivel, A711), G711="SUB-ETAPA", SUMIFS(ValorTotalSemD, SubNivel, C711), TRUE, U711)</f>
        <v/>
      </c>
      <c r="S711" s="587">
        <f>IF(G711="","",IF(OR(G711="etapa",G711="sub-etapa"),"",OFFSET(MCQ!M$20,ROW(M711)-ROW(M$20),0)))</f>
        <v/>
      </c>
      <c r="T711" s="588">
        <f>IFERROR(TRUNC(L711*N711,2),"")</f>
        <v/>
      </c>
      <c r="U711" s="589">
        <f>IFERROR(TRUNC(L711*Q711,2),"")</f>
        <v/>
      </c>
    </row>
    <row r="712">
      <c r="A712" s="18">
        <f>OFFSET(MCQ!A$20,ROW(A712)-ROW(A$20),0)</f>
        <v/>
      </c>
      <c r="B712" s="18">
        <f>OFFSET(MCQ!B$20,ROW(B712)-ROW(B$20),0)</f>
        <v/>
      </c>
      <c r="C712" s="18">
        <f>OFFSET(MCQ!C$20,ROW(C712)-ROW(C$20),0)</f>
        <v/>
      </c>
      <c r="D712" s="18">
        <f>OFFSET(MCQ!D$20,ROW(D712)-ROW(D$20),0)</f>
        <v/>
      </c>
      <c r="E712" s="18">
        <f>OFFSET(MCQ!E$20,ROW(E712)-ROW(E$20),0)</f>
        <v/>
      </c>
      <c r="F712" s="18" t="n"/>
      <c r="G712" s="233">
        <f>OFFSET(MCQ!G$20,ROW(G712)-ROW(G$20),0)</f>
        <v/>
      </c>
      <c r="H712" s="583">
        <f>IF(G712="","",OFFSET(MCQ!H$20,ROW(H712)-ROW(H$20),0))</f>
        <v/>
      </c>
      <c r="I712" s="24">
        <f>IF(G712="","",IF(OR(G712="etapa",G712="sub-etapa"),"",OFFSET(MCQ!I$20,ROW(I712)-ROW(I$20),0)))</f>
        <v/>
      </c>
      <c r="J712" s="25">
        <f>IF(G712="","",OFFSET(MCQ!J$20,ROW(J712)-ROW(J$20),0))</f>
        <v/>
      </c>
      <c r="K712" s="24">
        <f>IF(G712="","",IF(OR(G712="etapa",G712="sub-etapa"),"",OFFSET(MCQ!K$20,ROW(K712)-ROW(K$20),0)))</f>
        <v/>
      </c>
      <c r="L712" s="26">
        <f>IF(G712="","",IF(OR(G712="etapa",G712="sub-etapa"),"",TRUNC(OFFSET(MCQ!L$20,ROW(L712)-ROW(L$20),0),2)))</f>
        <v/>
      </c>
      <c r="M712" s="584">
        <f>IF(I712="", "", IFERROR(VLOOKUP(VALUE(I712), _BaseAbril2026, 4, 0), IFERROR(VLOOKUP(TEXT(I712, "@"), _BaseAbril2026, 4, 0), "")))</f>
        <v/>
      </c>
      <c r="N712" s="585">
        <f>IFERROR(IF(S712="BDI1", TRUNC(M712*(1+$O$18), 2),IF(S712="BDI2", TRUNC(M712*(1+$N$18), 2), "")), "")</f>
        <v/>
      </c>
      <c r="O712" s="586">
        <f>_xlfn.IFS(G712="ETAPA", SUMIFS(ValorTotalComD, Nivel, A712), G712="SUB-ETAPA", SUMIFS(ValorTotalComD, SubNivel, C712), TRUE, T712)</f>
        <v/>
      </c>
      <c r="P712" s="584">
        <f>IF(I712="", "", IFERROR(VLOOKUP(VALUE(I712), _BaseAbril2026, 5, 0), IFERROR(VLOOKUP(TEXT(I712, "@"), _BaseAbril2026, 5, 0), "")))</f>
        <v/>
      </c>
      <c r="Q712" s="585">
        <f>IFERROR(IF(S712="BDI1", TRUNC(P712*(1+$R$18), 2),IF(S712="BDI2", TRUNC(P712*(1+$Q$18), 2), "")), "")</f>
        <v/>
      </c>
      <c r="R712" s="586">
        <f>_xlfn.IFS(G712="ETAPA", SUMIFS(ValorTotalSemD, Nivel, A712), G712="SUB-ETAPA", SUMIFS(ValorTotalSemD, SubNivel, C712), TRUE, U712)</f>
        <v/>
      </c>
      <c r="S712" s="587">
        <f>IF(G712="","",IF(OR(G712="etapa",G712="sub-etapa"),"",OFFSET(MCQ!M$20,ROW(M712)-ROW(M$20),0)))</f>
        <v/>
      </c>
      <c r="T712" s="588">
        <f>IFERROR(TRUNC(L712*N712,2),"")</f>
        <v/>
      </c>
      <c r="U712" s="589">
        <f>IFERROR(TRUNC(L712*Q712,2),"")</f>
        <v/>
      </c>
    </row>
    <row r="713">
      <c r="A713" s="18">
        <f>OFFSET(MCQ!A$20,ROW(A713)-ROW(A$20),0)</f>
        <v/>
      </c>
      <c r="B713" s="18">
        <f>OFFSET(MCQ!B$20,ROW(B713)-ROW(B$20),0)</f>
        <v/>
      </c>
      <c r="C713" s="18">
        <f>OFFSET(MCQ!C$20,ROW(C713)-ROW(C$20),0)</f>
        <v/>
      </c>
      <c r="D713" s="18">
        <f>OFFSET(MCQ!D$20,ROW(D713)-ROW(D$20),0)</f>
        <v/>
      </c>
      <c r="E713" s="18">
        <f>OFFSET(MCQ!E$20,ROW(E713)-ROW(E$20),0)</f>
        <v/>
      </c>
      <c r="F713" s="18" t="n"/>
      <c r="G713" s="233">
        <f>OFFSET(MCQ!G$20,ROW(G713)-ROW(G$20),0)</f>
        <v/>
      </c>
      <c r="H713" s="583">
        <f>IF(G713="","",OFFSET(MCQ!H$20,ROW(H713)-ROW(H$20),0))</f>
        <v/>
      </c>
      <c r="I713" s="24">
        <f>IF(G713="","",IF(OR(G713="etapa",G713="sub-etapa"),"",OFFSET(MCQ!I$20,ROW(I713)-ROW(I$20),0)))</f>
        <v/>
      </c>
      <c r="J713" s="25">
        <f>IF(G713="","",OFFSET(MCQ!J$20,ROW(J713)-ROW(J$20),0))</f>
        <v/>
      </c>
      <c r="K713" s="24">
        <f>IF(G713="","",IF(OR(G713="etapa",G713="sub-etapa"),"",OFFSET(MCQ!K$20,ROW(K713)-ROW(K$20),0)))</f>
        <v/>
      </c>
      <c r="L713" s="26">
        <f>IF(G713="","",IF(OR(G713="etapa",G713="sub-etapa"),"",TRUNC(OFFSET(MCQ!L$20,ROW(L713)-ROW(L$20),0),2)))</f>
        <v/>
      </c>
      <c r="M713" s="584">
        <f>IF(I713="", "", IFERROR(VLOOKUP(VALUE(I713), _BaseAbril2026, 4, 0), IFERROR(VLOOKUP(TEXT(I713, "@"), _BaseAbril2026, 4, 0), "")))</f>
        <v/>
      </c>
      <c r="N713" s="585">
        <f>IFERROR(IF(S713="BDI1", TRUNC(M713*(1+$O$18), 2),IF(S713="BDI2", TRUNC(M713*(1+$N$18), 2), "")), "")</f>
        <v/>
      </c>
      <c r="O713" s="586">
        <f>_xlfn.IFS(G713="ETAPA", SUMIFS(ValorTotalComD, Nivel, A713), G713="SUB-ETAPA", SUMIFS(ValorTotalComD, SubNivel, C713), TRUE, T713)</f>
        <v/>
      </c>
      <c r="P713" s="584">
        <f>IF(I713="", "", IFERROR(VLOOKUP(VALUE(I713), _BaseAbril2026, 5, 0), IFERROR(VLOOKUP(TEXT(I713, "@"), _BaseAbril2026, 5, 0), "")))</f>
        <v/>
      </c>
      <c r="Q713" s="585">
        <f>IFERROR(IF(S713="BDI1", TRUNC(P713*(1+$R$18), 2),IF(S713="BDI2", TRUNC(P713*(1+$Q$18), 2), "")), "")</f>
        <v/>
      </c>
      <c r="R713" s="586">
        <f>_xlfn.IFS(G713="ETAPA", SUMIFS(ValorTotalSemD, Nivel, A713), G713="SUB-ETAPA", SUMIFS(ValorTotalSemD, SubNivel, C713), TRUE, U713)</f>
        <v/>
      </c>
      <c r="S713" s="587">
        <f>IF(G713="","",IF(OR(G713="etapa",G713="sub-etapa"),"",OFFSET(MCQ!M$20,ROW(M713)-ROW(M$20),0)))</f>
        <v/>
      </c>
      <c r="T713" s="588">
        <f>IFERROR(TRUNC(L713*N713,2),"")</f>
        <v/>
      </c>
      <c r="U713" s="589">
        <f>IFERROR(TRUNC(L713*Q713,2),"")</f>
        <v/>
      </c>
    </row>
    <row r="714">
      <c r="A714" s="18">
        <f>OFFSET(MCQ!A$20,ROW(A714)-ROW(A$20),0)</f>
        <v/>
      </c>
      <c r="B714" s="18">
        <f>OFFSET(MCQ!B$20,ROW(B714)-ROW(B$20),0)</f>
        <v/>
      </c>
      <c r="C714" s="18">
        <f>OFFSET(MCQ!C$20,ROW(C714)-ROW(C$20),0)</f>
        <v/>
      </c>
      <c r="D714" s="18">
        <f>OFFSET(MCQ!D$20,ROW(D714)-ROW(D$20),0)</f>
        <v/>
      </c>
      <c r="E714" s="18">
        <f>OFFSET(MCQ!E$20,ROW(E714)-ROW(E$20),0)</f>
        <v/>
      </c>
      <c r="F714" s="18" t="n"/>
      <c r="G714" s="233">
        <f>OFFSET(MCQ!G$20,ROW(G714)-ROW(G$20),0)</f>
        <v/>
      </c>
      <c r="H714" s="583">
        <f>IF(G714="","",OFFSET(MCQ!H$20,ROW(H714)-ROW(H$20),0))</f>
        <v/>
      </c>
      <c r="I714" s="24">
        <f>IF(G714="","",IF(OR(G714="etapa",G714="sub-etapa"),"",OFFSET(MCQ!I$20,ROW(I714)-ROW(I$20),0)))</f>
        <v/>
      </c>
      <c r="J714" s="25">
        <f>IF(G714="","",OFFSET(MCQ!J$20,ROW(J714)-ROW(J$20),0))</f>
        <v/>
      </c>
      <c r="K714" s="24">
        <f>IF(G714="","",IF(OR(G714="etapa",G714="sub-etapa"),"",OFFSET(MCQ!K$20,ROW(K714)-ROW(K$20),0)))</f>
        <v/>
      </c>
      <c r="L714" s="26">
        <f>IF(G714="","",IF(OR(G714="etapa",G714="sub-etapa"),"",TRUNC(OFFSET(MCQ!L$20,ROW(L714)-ROW(L$20),0),2)))</f>
        <v/>
      </c>
      <c r="M714" s="584">
        <f>IF(I714="", "", IFERROR(VLOOKUP(VALUE(I714), _BaseAbril2026, 4, 0), IFERROR(VLOOKUP(TEXT(I714, "@"), _BaseAbril2026, 4, 0), "")))</f>
        <v/>
      </c>
      <c r="N714" s="585">
        <f>IFERROR(IF(S714="BDI1", TRUNC(M714*(1+$O$18), 2),IF(S714="BDI2", TRUNC(M714*(1+$N$18), 2), "")), "")</f>
        <v/>
      </c>
      <c r="O714" s="586">
        <f>_xlfn.IFS(G714="ETAPA", SUMIFS(ValorTotalComD, Nivel, A714), G714="SUB-ETAPA", SUMIFS(ValorTotalComD, SubNivel, C714), TRUE, T714)</f>
        <v/>
      </c>
      <c r="P714" s="584">
        <f>IF(I714="", "", IFERROR(VLOOKUP(VALUE(I714), _BaseAbril2026, 5, 0), IFERROR(VLOOKUP(TEXT(I714, "@"), _BaseAbril2026, 5, 0), "")))</f>
        <v/>
      </c>
      <c r="Q714" s="585">
        <f>IFERROR(IF(S714="BDI1", TRUNC(P714*(1+$R$18), 2),IF(S714="BDI2", TRUNC(P714*(1+$Q$18), 2), "")), "")</f>
        <v/>
      </c>
      <c r="R714" s="586">
        <f>_xlfn.IFS(G714="ETAPA", SUMIFS(ValorTotalSemD, Nivel, A714), G714="SUB-ETAPA", SUMIFS(ValorTotalSemD, SubNivel, C714), TRUE, U714)</f>
        <v/>
      </c>
      <c r="S714" s="587">
        <f>IF(G714="","",IF(OR(G714="etapa",G714="sub-etapa"),"",OFFSET(MCQ!M$20,ROW(M714)-ROW(M$20),0)))</f>
        <v/>
      </c>
      <c r="T714" s="588">
        <f>IFERROR(TRUNC(L714*N714,2),"")</f>
        <v/>
      </c>
      <c r="U714" s="589">
        <f>IFERROR(TRUNC(L714*Q714,2),"")</f>
        <v/>
      </c>
    </row>
    <row r="715">
      <c r="A715" s="18">
        <f>OFFSET(MCQ!A$20,ROW(A715)-ROW(A$20),0)</f>
        <v/>
      </c>
      <c r="B715" s="18">
        <f>OFFSET(MCQ!B$20,ROW(B715)-ROW(B$20),0)</f>
        <v/>
      </c>
      <c r="C715" s="18">
        <f>OFFSET(MCQ!C$20,ROW(C715)-ROW(C$20),0)</f>
        <v/>
      </c>
      <c r="D715" s="18">
        <f>OFFSET(MCQ!D$20,ROW(D715)-ROW(D$20),0)</f>
        <v/>
      </c>
      <c r="E715" s="18">
        <f>OFFSET(MCQ!E$20,ROW(E715)-ROW(E$20),0)</f>
        <v/>
      </c>
      <c r="F715" s="18" t="n"/>
      <c r="G715" s="233">
        <f>OFFSET(MCQ!G$20,ROW(G715)-ROW(G$20),0)</f>
        <v/>
      </c>
      <c r="H715" s="583">
        <f>IF(G715="","",OFFSET(MCQ!H$20,ROW(H715)-ROW(H$20),0))</f>
        <v/>
      </c>
      <c r="I715" s="24">
        <f>IF(G715="","",IF(OR(G715="etapa",G715="sub-etapa"),"",OFFSET(MCQ!I$20,ROW(I715)-ROW(I$20),0)))</f>
        <v/>
      </c>
      <c r="J715" s="25">
        <f>IF(G715="","",OFFSET(MCQ!J$20,ROW(J715)-ROW(J$20),0))</f>
        <v/>
      </c>
      <c r="K715" s="24">
        <f>IF(G715="","",IF(OR(G715="etapa",G715="sub-etapa"),"",OFFSET(MCQ!K$20,ROW(K715)-ROW(K$20),0)))</f>
        <v/>
      </c>
      <c r="L715" s="26">
        <f>IF(G715="","",IF(OR(G715="etapa",G715="sub-etapa"),"",TRUNC(OFFSET(MCQ!L$20,ROW(L715)-ROW(L$20),0),2)))</f>
        <v/>
      </c>
      <c r="M715" s="584">
        <f>IF(I715="", "", IFERROR(VLOOKUP(VALUE(I715), _BaseAbril2026, 4, 0), IFERROR(VLOOKUP(TEXT(I715, "@"), _BaseAbril2026, 4, 0), "")))</f>
        <v/>
      </c>
      <c r="N715" s="585">
        <f>IFERROR(IF(S715="BDI1", TRUNC(M715*(1+$O$18), 2),IF(S715="BDI2", TRUNC(M715*(1+$N$18), 2), "")), "")</f>
        <v/>
      </c>
      <c r="O715" s="586">
        <f>_xlfn.IFS(G715="ETAPA", SUMIFS(ValorTotalComD, Nivel, A715), G715="SUB-ETAPA", SUMIFS(ValorTotalComD, SubNivel, C715), TRUE, T715)</f>
        <v/>
      </c>
      <c r="P715" s="584">
        <f>IF(I715="", "", IFERROR(VLOOKUP(VALUE(I715), _BaseAbril2026, 5, 0), IFERROR(VLOOKUP(TEXT(I715, "@"), _BaseAbril2026, 5, 0), "")))</f>
        <v/>
      </c>
      <c r="Q715" s="585">
        <f>IFERROR(IF(S715="BDI1", TRUNC(P715*(1+$R$18), 2),IF(S715="BDI2", TRUNC(P715*(1+$Q$18), 2), "")), "")</f>
        <v/>
      </c>
      <c r="R715" s="586">
        <f>_xlfn.IFS(G715="ETAPA", SUMIFS(ValorTotalSemD, Nivel, A715), G715="SUB-ETAPA", SUMIFS(ValorTotalSemD, SubNivel, C715), TRUE, U715)</f>
        <v/>
      </c>
      <c r="S715" s="587">
        <f>IF(G715="","",IF(OR(G715="etapa",G715="sub-etapa"),"",OFFSET(MCQ!M$20,ROW(M715)-ROW(M$20),0)))</f>
        <v/>
      </c>
      <c r="T715" s="588">
        <f>IFERROR(TRUNC(L715*N715,2),"")</f>
        <v/>
      </c>
      <c r="U715" s="589">
        <f>IFERROR(TRUNC(L715*Q715,2),"")</f>
        <v/>
      </c>
    </row>
    <row r="716">
      <c r="A716" s="18">
        <f>OFFSET(MCQ!A$20,ROW(A716)-ROW(A$20),0)</f>
        <v/>
      </c>
      <c r="B716" s="18">
        <f>OFFSET(MCQ!B$20,ROW(B716)-ROW(B$20),0)</f>
        <v/>
      </c>
      <c r="C716" s="18">
        <f>OFFSET(MCQ!C$20,ROW(C716)-ROW(C$20),0)</f>
        <v/>
      </c>
      <c r="D716" s="18">
        <f>OFFSET(MCQ!D$20,ROW(D716)-ROW(D$20),0)</f>
        <v/>
      </c>
      <c r="E716" s="18">
        <f>OFFSET(MCQ!E$20,ROW(E716)-ROW(E$20),0)</f>
        <v/>
      </c>
      <c r="F716" s="18" t="n"/>
      <c r="G716" s="233">
        <f>OFFSET(MCQ!G$20,ROW(G716)-ROW(G$20),0)</f>
        <v/>
      </c>
      <c r="H716" s="583">
        <f>IF(G716="","",OFFSET(MCQ!H$20,ROW(H716)-ROW(H$20),0))</f>
        <v/>
      </c>
      <c r="I716" s="24">
        <f>IF(G716="","",IF(OR(G716="etapa",G716="sub-etapa"),"",OFFSET(MCQ!I$20,ROW(I716)-ROW(I$20),0)))</f>
        <v/>
      </c>
      <c r="J716" s="25">
        <f>IF(G716="","",OFFSET(MCQ!J$20,ROW(J716)-ROW(J$20),0))</f>
        <v/>
      </c>
      <c r="K716" s="24">
        <f>IF(G716="","",IF(OR(G716="etapa",G716="sub-etapa"),"",OFFSET(MCQ!K$20,ROW(K716)-ROW(K$20),0)))</f>
        <v/>
      </c>
      <c r="L716" s="26">
        <f>IF(G716="","",IF(OR(G716="etapa",G716="sub-etapa"),"",TRUNC(OFFSET(MCQ!L$20,ROW(L716)-ROW(L$20),0),2)))</f>
        <v/>
      </c>
      <c r="M716" s="584">
        <f>IF(I716="", "", IFERROR(VLOOKUP(VALUE(I716), _BaseAbril2026, 4, 0), IFERROR(VLOOKUP(TEXT(I716, "@"), _BaseAbril2026, 4, 0), "")))</f>
        <v/>
      </c>
      <c r="N716" s="585">
        <f>IFERROR(IF(S716="BDI1", TRUNC(M716*(1+$O$18), 2),IF(S716="BDI2", TRUNC(M716*(1+$N$18), 2), "")), "")</f>
        <v/>
      </c>
      <c r="O716" s="586">
        <f>_xlfn.IFS(G716="ETAPA", SUMIFS(ValorTotalComD, Nivel, A716), G716="SUB-ETAPA", SUMIFS(ValorTotalComD, SubNivel, C716), TRUE, T716)</f>
        <v/>
      </c>
      <c r="P716" s="584">
        <f>IF(I716="", "", IFERROR(VLOOKUP(VALUE(I716), _BaseAbril2026, 5, 0), IFERROR(VLOOKUP(TEXT(I716, "@"), _BaseAbril2026, 5, 0), "")))</f>
        <v/>
      </c>
      <c r="Q716" s="585">
        <f>IFERROR(IF(S716="BDI1", TRUNC(P716*(1+$R$18), 2),IF(S716="BDI2", TRUNC(P716*(1+$Q$18), 2), "")), "")</f>
        <v/>
      </c>
      <c r="R716" s="586">
        <f>_xlfn.IFS(G716="ETAPA", SUMIFS(ValorTotalSemD, Nivel, A716), G716="SUB-ETAPA", SUMIFS(ValorTotalSemD, SubNivel, C716), TRUE, U716)</f>
        <v/>
      </c>
      <c r="S716" s="587">
        <f>IF(G716="","",IF(OR(G716="etapa",G716="sub-etapa"),"",OFFSET(MCQ!M$20,ROW(M716)-ROW(M$20),0)))</f>
        <v/>
      </c>
      <c r="T716" s="588">
        <f>IFERROR(TRUNC(L716*N716,2),"")</f>
        <v/>
      </c>
      <c r="U716" s="589">
        <f>IFERROR(TRUNC(L716*Q716,2),"")</f>
        <v/>
      </c>
    </row>
    <row r="717">
      <c r="A717" s="18">
        <f>OFFSET(MCQ!A$20,ROW(A717)-ROW(A$20),0)</f>
        <v/>
      </c>
      <c r="B717" s="18">
        <f>OFFSET(MCQ!B$20,ROW(B717)-ROW(B$20),0)</f>
        <v/>
      </c>
      <c r="C717" s="18">
        <f>OFFSET(MCQ!C$20,ROW(C717)-ROW(C$20),0)</f>
        <v/>
      </c>
      <c r="D717" s="18">
        <f>OFFSET(MCQ!D$20,ROW(D717)-ROW(D$20),0)</f>
        <v/>
      </c>
      <c r="E717" s="18">
        <f>OFFSET(MCQ!E$20,ROW(E717)-ROW(E$20),0)</f>
        <v/>
      </c>
      <c r="F717" s="18" t="n"/>
      <c r="G717" s="233">
        <f>OFFSET(MCQ!G$20,ROW(G717)-ROW(G$20),0)</f>
        <v/>
      </c>
      <c r="H717" s="583">
        <f>IF(G717="","",OFFSET(MCQ!H$20,ROW(H717)-ROW(H$20),0))</f>
        <v/>
      </c>
      <c r="I717" s="24">
        <f>IF(G717="","",IF(OR(G717="etapa",G717="sub-etapa"),"",OFFSET(MCQ!I$20,ROW(I717)-ROW(I$20),0)))</f>
        <v/>
      </c>
      <c r="J717" s="25">
        <f>IF(G717="","",OFFSET(MCQ!J$20,ROW(J717)-ROW(J$20),0))</f>
        <v/>
      </c>
      <c r="K717" s="24">
        <f>IF(G717="","",IF(OR(G717="etapa",G717="sub-etapa"),"",OFFSET(MCQ!K$20,ROW(K717)-ROW(K$20),0)))</f>
        <v/>
      </c>
      <c r="L717" s="26">
        <f>IF(G717="","",IF(OR(G717="etapa",G717="sub-etapa"),"",TRUNC(OFFSET(MCQ!L$20,ROW(L717)-ROW(L$20),0),2)))</f>
        <v/>
      </c>
      <c r="M717" s="584">
        <f>IF(I717="", "", IFERROR(VLOOKUP(VALUE(I717), _BaseAbril2026, 4, 0), IFERROR(VLOOKUP(TEXT(I717, "@"), _BaseAbril2026, 4, 0), "")))</f>
        <v/>
      </c>
      <c r="N717" s="585">
        <f>IFERROR(IF(S717="BDI1", TRUNC(M717*(1+$O$18), 2),IF(S717="BDI2", TRUNC(M717*(1+$N$18), 2), "")), "")</f>
        <v/>
      </c>
      <c r="O717" s="586">
        <f>_xlfn.IFS(G717="ETAPA", SUMIFS(ValorTotalComD, Nivel, A717), G717="SUB-ETAPA", SUMIFS(ValorTotalComD, SubNivel, C717), TRUE, T717)</f>
        <v/>
      </c>
      <c r="P717" s="584">
        <f>IF(I717="", "", IFERROR(VLOOKUP(VALUE(I717), _BaseAbril2026, 5, 0), IFERROR(VLOOKUP(TEXT(I717, "@"), _BaseAbril2026, 5, 0), "")))</f>
        <v/>
      </c>
      <c r="Q717" s="585">
        <f>IFERROR(IF(S717="BDI1", TRUNC(P717*(1+$R$18), 2),IF(S717="BDI2", TRUNC(P717*(1+$Q$18), 2), "")), "")</f>
        <v/>
      </c>
      <c r="R717" s="586">
        <f>_xlfn.IFS(G717="ETAPA", SUMIFS(ValorTotalSemD, Nivel, A717), G717="SUB-ETAPA", SUMIFS(ValorTotalSemD, SubNivel, C717), TRUE, U717)</f>
        <v/>
      </c>
      <c r="S717" s="587">
        <f>IF(G717="","",IF(OR(G717="etapa",G717="sub-etapa"),"",OFFSET(MCQ!M$20,ROW(M717)-ROW(M$20),0)))</f>
        <v/>
      </c>
      <c r="T717" s="588">
        <f>IFERROR(TRUNC(L717*N717,2),"")</f>
        <v/>
      </c>
      <c r="U717" s="589">
        <f>IFERROR(TRUNC(L717*Q717,2),"")</f>
        <v/>
      </c>
    </row>
    <row r="718">
      <c r="A718" s="18">
        <f>OFFSET(MCQ!A$20,ROW(A718)-ROW(A$20),0)</f>
        <v/>
      </c>
      <c r="B718" s="18">
        <f>OFFSET(MCQ!B$20,ROW(B718)-ROW(B$20),0)</f>
        <v/>
      </c>
      <c r="C718" s="18">
        <f>OFFSET(MCQ!C$20,ROW(C718)-ROW(C$20),0)</f>
        <v/>
      </c>
      <c r="D718" s="18">
        <f>OFFSET(MCQ!D$20,ROW(D718)-ROW(D$20),0)</f>
        <v/>
      </c>
      <c r="E718" s="18">
        <f>OFFSET(MCQ!E$20,ROW(E718)-ROW(E$20),0)</f>
        <v/>
      </c>
      <c r="F718" s="18" t="n"/>
      <c r="G718" s="233">
        <f>OFFSET(MCQ!G$20,ROW(G718)-ROW(G$20),0)</f>
        <v/>
      </c>
      <c r="H718" s="583">
        <f>IF(G718="","",OFFSET(MCQ!H$20,ROW(H718)-ROW(H$20),0))</f>
        <v/>
      </c>
      <c r="I718" s="24">
        <f>IF(G718="","",IF(OR(G718="etapa",G718="sub-etapa"),"",OFFSET(MCQ!I$20,ROW(I718)-ROW(I$20),0)))</f>
        <v/>
      </c>
      <c r="J718" s="25">
        <f>IF(G718="","",OFFSET(MCQ!J$20,ROW(J718)-ROW(J$20),0))</f>
        <v/>
      </c>
      <c r="K718" s="24">
        <f>IF(G718="","",IF(OR(G718="etapa",G718="sub-etapa"),"",OFFSET(MCQ!K$20,ROW(K718)-ROW(K$20),0)))</f>
        <v/>
      </c>
      <c r="L718" s="26">
        <f>IF(G718="","",IF(OR(G718="etapa",G718="sub-etapa"),"",TRUNC(OFFSET(MCQ!L$20,ROW(L718)-ROW(L$20),0),2)))</f>
        <v/>
      </c>
      <c r="M718" s="584">
        <f>IF(I718="", "", IFERROR(VLOOKUP(VALUE(I718), _BaseAbril2026, 4, 0), IFERROR(VLOOKUP(TEXT(I718, "@"), _BaseAbril2026, 4, 0), "")))</f>
        <v/>
      </c>
      <c r="N718" s="585">
        <f>IFERROR(IF(S718="BDI1", TRUNC(M718*(1+$O$18), 2),IF(S718="BDI2", TRUNC(M718*(1+$N$18), 2), "")), "")</f>
        <v/>
      </c>
      <c r="O718" s="586">
        <f>_xlfn.IFS(G718="ETAPA", SUMIFS(ValorTotalComD, Nivel, A718), G718="SUB-ETAPA", SUMIFS(ValorTotalComD, SubNivel, C718), TRUE, T718)</f>
        <v/>
      </c>
      <c r="P718" s="584">
        <f>IF(I718="", "", IFERROR(VLOOKUP(VALUE(I718), _BaseAbril2026, 5, 0), IFERROR(VLOOKUP(TEXT(I718, "@"), _BaseAbril2026, 5, 0), "")))</f>
        <v/>
      </c>
      <c r="Q718" s="585">
        <f>IFERROR(IF(S718="BDI1", TRUNC(P718*(1+$R$18), 2),IF(S718="BDI2", TRUNC(P718*(1+$Q$18), 2), "")), "")</f>
        <v/>
      </c>
      <c r="R718" s="586">
        <f>_xlfn.IFS(G718="ETAPA", SUMIFS(ValorTotalSemD, Nivel, A718), G718="SUB-ETAPA", SUMIFS(ValorTotalSemD, SubNivel, C718), TRUE, U718)</f>
        <v/>
      </c>
      <c r="S718" s="587">
        <f>IF(G718="","",IF(OR(G718="etapa",G718="sub-etapa"),"",OFFSET(MCQ!M$20,ROW(M718)-ROW(M$20),0)))</f>
        <v/>
      </c>
      <c r="T718" s="588">
        <f>IFERROR(TRUNC(L718*N718,2),"")</f>
        <v/>
      </c>
      <c r="U718" s="589">
        <f>IFERROR(TRUNC(L718*Q718,2),"")</f>
        <v/>
      </c>
    </row>
    <row r="719">
      <c r="A719" s="18">
        <f>OFFSET(MCQ!A$20,ROW(A719)-ROW(A$20),0)</f>
        <v/>
      </c>
      <c r="B719" s="18">
        <f>OFFSET(MCQ!B$20,ROW(B719)-ROW(B$20),0)</f>
        <v/>
      </c>
      <c r="C719" s="18">
        <f>OFFSET(MCQ!C$20,ROW(C719)-ROW(C$20),0)</f>
        <v/>
      </c>
      <c r="D719" s="18">
        <f>OFFSET(MCQ!D$20,ROW(D719)-ROW(D$20),0)</f>
        <v/>
      </c>
      <c r="E719" s="18">
        <f>OFFSET(MCQ!E$20,ROW(E719)-ROW(E$20),0)</f>
        <v/>
      </c>
      <c r="F719" s="18" t="n"/>
      <c r="G719" s="233">
        <f>OFFSET(MCQ!G$20,ROW(G719)-ROW(G$20),0)</f>
        <v/>
      </c>
      <c r="H719" s="583">
        <f>IF(G719="","",OFFSET(MCQ!H$20,ROW(H719)-ROW(H$20),0))</f>
        <v/>
      </c>
      <c r="I719" s="24">
        <f>IF(G719="","",IF(OR(G719="etapa",G719="sub-etapa"),"",OFFSET(MCQ!I$20,ROW(I719)-ROW(I$20),0)))</f>
        <v/>
      </c>
      <c r="J719" s="25">
        <f>IF(G719="","",OFFSET(MCQ!J$20,ROW(J719)-ROW(J$20),0))</f>
        <v/>
      </c>
      <c r="K719" s="24">
        <f>IF(G719="","",IF(OR(G719="etapa",G719="sub-etapa"),"",OFFSET(MCQ!K$20,ROW(K719)-ROW(K$20),0)))</f>
        <v/>
      </c>
      <c r="L719" s="26">
        <f>IF(G719="","",IF(OR(G719="etapa",G719="sub-etapa"),"",TRUNC(OFFSET(MCQ!L$20,ROW(L719)-ROW(L$20),0),2)))</f>
        <v/>
      </c>
      <c r="M719" s="584">
        <f>IF(I719="", "", IFERROR(VLOOKUP(VALUE(I719), _BaseAbril2026, 4, 0), IFERROR(VLOOKUP(TEXT(I719, "@"), _BaseAbril2026, 4, 0), "")))</f>
        <v/>
      </c>
      <c r="N719" s="585">
        <f>IFERROR(IF(S719="BDI1", TRUNC(M719*(1+$O$18), 2),IF(S719="BDI2", TRUNC(M719*(1+$N$18), 2), "")), "")</f>
        <v/>
      </c>
      <c r="O719" s="586">
        <f>_xlfn.IFS(G719="ETAPA", SUMIFS(ValorTotalComD, Nivel, A719), G719="SUB-ETAPA", SUMIFS(ValorTotalComD, SubNivel, C719), TRUE, T719)</f>
        <v/>
      </c>
      <c r="P719" s="584">
        <f>IF(I719="", "", IFERROR(VLOOKUP(VALUE(I719), _BaseAbril2026, 5, 0), IFERROR(VLOOKUP(TEXT(I719, "@"), _BaseAbril2026, 5, 0), "")))</f>
        <v/>
      </c>
      <c r="Q719" s="585">
        <f>IFERROR(IF(S719="BDI1", TRUNC(P719*(1+$R$18), 2),IF(S719="BDI2", TRUNC(P719*(1+$Q$18), 2), "")), "")</f>
        <v/>
      </c>
      <c r="R719" s="586">
        <f>_xlfn.IFS(G719="ETAPA", SUMIFS(ValorTotalSemD, Nivel, A719), G719="SUB-ETAPA", SUMIFS(ValorTotalSemD, SubNivel, C719), TRUE, U719)</f>
        <v/>
      </c>
      <c r="S719" s="587">
        <f>IF(G719="","",IF(OR(G719="etapa",G719="sub-etapa"),"",OFFSET(MCQ!M$20,ROW(M719)-ROW(M$20),0)))</f>
        <v/>
      </c>
      <c r="T719" s="588">
        <f>IFERROR(TRUNC(L719*N719,2),"")</f>
        <v/>
      </c>
      <c r="U719" s="589">
        <f>IFERROR(TRUNC(L719*Q719,2),"")</f>
        <v/>
      </c>
    </row>
    <row r="720">
      <c r="A720" s="18">
        <f>OFFSET(MCQ!A$20,ROW(A720)-ROW(A$20),0)</f>
        <v/>
      </c>
      <c r="B720" s="18">
        <f>OFFSET(MCQ!B$20,ROW(B720)-ROW(B$20),0)</f>
        <v/>
      </c>
      <c r="C720" s="18">
        <f>OFFSET(MCQ!C$20,ROW(C720)-ROW(C$20),0)</f>
        <v/>
      </c>
      <c r="D720" s="18">
        <f>OFFSET(MCQ!D$20,ROW(D720)-ROW(D$20),0)</f>
        <v/>
      </c>
      <c r="E720" s="18">
        <f>OFFSET(MCQ!E$20,ROW(E720)-ROW(E$20),0)</f>
        <v/>
      </c>
      <c r="F720" s="18" t="n"/>
      <c r="G720" s="233">
        <f>OFFSET(MCQ!G$20,ROW(G720)-ROW(G$20),0)</f>
        <v/>
      </c>
      <c r="H720" s="583">
        <f>IF(G720="","",OFFSET(MCQ!H$20,ROW(H720)-ROW(H$20),0))</f>
        <v/>
      </c>
      <c r="I720" s="24">
        <f>IF(G720="","",IF(OR(G720="etapa",G720="sub-etapa"),"",OFFSET(MCQ!I$20,ROW(I720)-ROW(I$20),0)))</f>
        <v/>
      </c>
      <c r="J720" s="25">
        <f>IF(G720="","",OFFSET(MCQ!J$20,ROW(J720)-ROW(J$20),0))</f>
        <v/>
      </c>
      <c r="K720" s="24">
        <f>IF(G720="","",IF(OR(G720="etapa",G720="sub-etapa"),"",OFFSET(MCQ!K$20,ROW(K720)-ROW(K$20),0)))</f>
        <v/>
      </c>
      <c r="L720" s="26">
        <f>IF(G720="","",IF(OR(G720="etapa",G720="sub-etapa"),"",TRUNC(OFFSET(MCQ!L$20,ROW(L720)-ROW(L$20),0),2)))</f>
        <v/>
      </c>
      <c r="M720" s="584">
        <f>IF(I720="", "", IFERROR(VLOOKUP(VALUE(I720), _BaseAbril2026, 4, 0), IFERROR(VLOOKUP(TEXT(I720, "@"), _BaseAbril2026, 4, 0), "")))</f>
        <v/>
      </c>
      <c r="N720" s="585">
        <f>IFERROR(IF(S720="BDI1", TRUNC(M720*(1+$O$18), 2),IF(S720="BDI2", TRUNC(M720*(1+$N$18), 2), "")), "")</f>
        <v/>
      </c>
      <c r="O720" s="586">
        <f>_xlfn.IFS(G720="ETAPA", SUMIFS(ValorTotalComD, Nivel, A720), G720="SUB-ETAPA", SUMIFS(ValorTotalComD, SubNivel, C720), TRUE, T720)</f>
        <v/>
      </c>
      <c r="P720" s="584">
        <f>IF(I720="", "", IFERROR(VLOOKUP(VALUE(I720), _BaseAbril2026, 5, 0), IFERROR(VLOOKUP(TEXT(I720, "@"), _BaseAbril2026, 5, 0), "")))</f>
        <v/>
      </c>
      <c r="Q720" s="585">
        <f>IFERROR(IF(S720="BDI1", TRUNC(P720*(1+$R$18), 2),IF(S720="BDI2", TRUNC(P720*(1+$Q$18), 2), "")), "")</f>
        <v/>
      </c>
      <c r="R720" s="586">
        <f>_xlfn.IFS(G720="ETAPA", SUMIFS(ValorTotalSemD, Nivel, A720), G720="SUB-ETAPA", SUMIFS(ValorTotalSemD, SubNivel, C720), TRUE, U720)</f>
        <v/>
      </c>
      <c r="S720" s="587">
        <f>IF(G720="","",IF(OR(G720="etapa",G720="sub-etapa"),"",OFFSET(MCQ!M$20,ROW(M720)-ROW(M$20),0)))</f>
        <v/>
      </c>
      <c r="T720" s="588">
        <f>IFERROR(TRUNC(L720*N720,2),"")</f>
        <v/>
      </c>
      <c r="U720" s="589">
        <f>IFERROR(TRUNC(L720*Q720,2),"")</f>
        <v/>
      </c>
    </row>
    <row r="721">
      <c r="A721" s="18">
        <f>OFFSET(MCQ!A$20,ROW(A721)-ROW(A$20),0)</f>
        <v/>
      </c>
      <c r="B721" s="18">
        <f>OFFSET(MCQ!B$20,ROW(B721)-ROW(B$20),0)</f>
        <v/>
      </c>
      <c r="C721" s="18">
        <f>OFFSET(MCQ!C$20,ROW(C721)-ROW(C$20),0)</f>
        <v/>
      </c>
      <c r="D721" s="18">
        <f>OFFSET(MCQ!D$20,ROW(D721)-ROW(D$20),0)</f>
        <v/>
      </c>
      <c r="E721" s="18">
        <f>OFFSET(MCQ!E$20,ROW(E721)-ROW(E$20),0)</f>
        <v/>
      </c>
      <c r="F721" s="18" t="n"/>
      <c r="G721" s="233">
        <f>OFFSET(MCQ!G$20,ROW(G721)-ROW(G$20),0)</f>
        <v/>
      </c>
      <c r="H721" s="583">
        <f>IF(G721="","",OFFSET(MCQ!H$20,ROW(H721)-ROW(H$20),0))</f>
        <v/>
      </c>
      <c r="I721" s="24">
        <f>IF(G721="","",IF(OR(G721="etapa",G721="sub-etapa"),"",OFFSET(MCQ!I$20,ROW(I721)-ROW(I$20),0)))</f>
        <v/>
      </c>
      <c r="J721" s="25">
        <f>IF(G721="","",OFFSET(MCQ!J$20,ROW(J721)-ROW(J$20),0))</f>
        <v/>
      </c>
      <c r="K721" s="24">
        <f>IF(G721="","",IF(OR(G721="etapa",G721="sub-etapa"),"",OFFSET(MCQ!K$20,ROW(K721)-ROW(K$20),0)))</f>
        <v/>
      </c>
      <c r="L721" s="26">
        <f>IF(G721="","",IF(OR(G721="etapa",G721="sub-etapa"),"",TRUNC(OFFSET(MCQ!L$20,ROW(L721)-ROW(L$20),0),2)))</f>
        <v/>
      </c>
      <c r="M721" s="584">
        <f>IF(I721="", "", IFERROR(VLOOKUP(VALUE(I721), _BaseAbril2026, 4, 0), IFERROR(VLOOKUP(TEXT(I721, "@"), _BaseAbril2026, 4, 0), "")))</f>
        <v/>
      </c>
      <c r="N721" s="585">
        <f>IFERROR(IF(S721="BDI1", TRUNC(M721*(1+$O$18), 2),IF(S721="BDI2", TRUNC(M721*(1+$N$18), 2), "")), "")</f>
        <v/>
      </c>
      <c r="O721" s="586">
        <f>_xlfn.IFS(G721="ETAPA", SUMIFS(ValorTotalComD, Nivel, A721), G721="SUB-ETAPA", SUMIFS(ValorTotalComD, SubNivel, C721), TRUE, T721)</f>
        <v/>
      </c>
      <c r="P721" s="584">
        <f>IF(I721="", "", IFERROR(VLOOKUP(VALUE(I721), _BaseAbril2026, 5, 0), IFERROR(VLOOKUP(TEXT(I721, "@"), _BaseAbril2026, 5, 0), "")))</f>
        <v/>
      </c>
      <c r="Q721" s="585">
        <f>IFERROR(IF(S721="BDI1", TRUNC(P721*(1+$R$18), 2),IF(S721="BDI2", TRUNC(P721*(1+$Q$18), 2), "")), "")</f>
        <v/>
      </c>
      <c r="R721" s="586">
        <f>_xlfn.IFS(G721="ETAPA", SUMIFS(ValorTotalSemD, Nivel, A721), G721="SUB-ETAPA", SUMIFS(ValorTotalSemD, SubNivel, C721), TRUE, U721)</f>
        <v/>
      </c>
      <c r="S721" s="587">
        <f>IF(G721="","",IF(OR(G721="etapa",G721="sub-etapa"),"",OFFSET(MCQ!M$20,ROW(M721)-ROW(M$20),0)))</f>
        <v/>
      </c>
      <c r="T721" s="588">
        <f>IFERROR(TRUNC(L721*N721,2),"")</f>
        <v/>
      </c>
      <c r="U721" s="589">
        <f>IFERROR(TRUNC(L721*Q721,2),"")</f>
        <v/>
      </c>
    </row>
    <row r="722">
      <c r="A722" s="18">
        <f>OFFSET(MCQ!A$20,ROW(A722)-ROW(A$20),0)</f>
        <v/>
      </c>
      <c r="B722" s="18">
        <f>OFFSET(MCQ!B$20,ROW(B722)-ROW(B$20),0)</f>
        <v/>
      </c>
      <c r="C722" s="18">
        <f>OFFSET(MCQ!C$20,ROW(C722)-ROW(C$20),0)</f>
        <v/>
      </c>
      <c r="D722" s="18">
        <f>OFFSET(MCQ!D$20,ROW(D722)-ROW(D$20),0)</f>
        <v/>
      </c>
      <c r="E722" s="18">
        <f>OFFSET(MCQ!E$20,ROW(E722)-ROW(E$20),0)</f>
        <v/>
      </c>
      <c r="F722" s="18" t="n"/>
      <c r="G722" s="233">
        <f>OFFSET(MCQ!G$20,ROW(G722)-ROW(G$20),0)</f>
        <v/>
      </c>
      <c r="H722" s="583">
        <f>IF(G722="","",OFFSET(MCQ!H$20,ROW(H722)-ROW(H$20),0))</f>
        <v/>
      </c>
      <c r="I722" s="24">
        <f>IF(G722="","",IF(OR(G722="etapa",G722="sub-etapa"),"",OFFSET(MCQ!I$20,ROW(I722)-ROW(I$20),0)))</f>
        <v/>
      </c>
      <c r="J722" s="25">
        <f>IF(G722="","",OFFSET(MCQ!J$20,ROW(J722)-ROW(J$20),0))</f>
        <v/>
      </c>
      <c r="K722" s="24">
        <f>IF(G722="","",IF(OR(G722="etapa",G722="sub-etapa"),"",OFFSET(MCQ!K$20,ROW(K722)-ROW(K$20),0)))</f>
        <v/>
      </c>
      <c r="L722" s="26">
        <f>IF(G722="","",IF(OR(G722="etapa",G722="sub-etapa"),"",TRUNC(OFFSET(MCQ!L$20,ROW(L722)-ROW(L$20),0),2)))</f>
        <v/>
      </c>
      <c r="M722" s="584">
        <f>IF(I722="", "", IFERROR(VLOOKUP(VALUE(I722), _BaseAbril2026, 4, 0), IFERROR(VLOOKUP(TEXT(I722, "@"), _BaseAbril2026, 4, 0), "")))</f>
        <v/>
      </c>
      <c r="N722" s="585">
        <f>IFERROR(IF(S722="BDI1", TRUNC(M722*(1+$O$18), 2),IF(S722="BDI2", TRUNC(M722*(1+$N$18), 2), "")), "")</f>
        <v/>
      </c>
      <c r="O722" s="586">
        <f>_xlfn.IFS(G722="ETAPA", SUMIFS(ValorTotalComD, Nivel, A722), G722="SUB-ETAPA", SUMIFS(ValorTotalComD, SubNivel, C722), TRUE, T722)</f>
        <v/>
      </c>
      <c r="P722" s="584">
        <f>IF(I722="", "", IFERROR(VLOOKUP(VALUE(I722), _BaseAbril2026, 5, 0), IFERROR(VLOOKUP(TEXT(I722, "@"), _BaseAbril2026, 5, 0), "")))</f>
        <v/>
      </c>
      <c r="Q722" s="585">
        <f>IFERROR(IF(S722="BDI1", TRUNC(P722*(1+$R$18), 2),IF(S722="BDI2", TRUNC(P722*(1+$Q$18), 2), "")), "")</f>
        <v/>
      </c>
      <c r="R722" s="586">
        <f>_xlfn.IFS(G722="ETAPA", SUMIFS(ValorTotalSemD, Nivel, A722), G722="SUB-ETAPA", SUMIFS(ValorTotalSemD, SubNivel, C722), TRUE, U722)</f>
        <v/>
      </c>
      <c r="S722" s="587">
        <f>IF(G722="","",IF(OR(G722="etapa",G722="sub-etapa"),"",OFFSET(MCQ!M$20,ROW(M722)-ROW(M$20),0)))</f>
        <v/>
      </c>
      <c r="T722" s="588">
        <f>IFERROR(TRUNC(L722*N722,2),"")</f>
        <v/>
      </c>
      <c r="U722" s="589">
        <f>IFERROR(TRUNC(L722*Q722,2),"")</f>
        <v/>
      </c>
    </row>
    <row r="723">
      <c r="A723" s="18">
        <f>OFFSET(MCQ!A$20,ROW(A723)-ROW(A$20),0)</f>
        <v/>
      </c>
      <c r="B723" s="18">
        <f>OFFSET(MCQ!B$20,ROW(B723)-ROW(B$20),0)</f>
        <v/>
      </c>
      <c r="C723" s="18">
        <f>OFFSET(MCQ!C$20,ROW(C723)-ROW(C$20),0)</f>
        <v/>
      </c>
      <c r="D723" s="18">
        <f>OFFSET(MCQ!D$20,ROW(D723)-ROW(D$20),0)</f>
        <v/>
      </c>
      <c r="E723" s="18">
        <f>OFFSET(MCQ!E$20,ROW(E723)-ROW(E$20),0)</f>
        <v/>
      </c>
      <c r="F723" s="18" t="n"/>
      <c r="G723" s="233">
        <f>OFFSET(MCQ!G$20,ROW(G723)-ROW(G$20),0)</f>
        <v/>
      </c>
      <c r="H723" s="583">
        <f>IF(G723="","",OFFSET(MCQ!H$20,ROW(H723)-ROW(H$20),0))</f>
        <v/>
      </c>
      <c r="I723" s="24">
        <f>IF(G723="","",IF(OR(G723="etapa",G723="sub-etapa"),"",OFFSET(MCQ!I$20,ROW(I723)-ROW(I$20),0)))</f>
        <v/>
      </c>
      <c r="J723" s="25">
        <f>IF(G723="","",OFFSET(MCQ!J$20,ROW(J723)-ROW(J$20),0))</f>
        <v/>
      </c>
      <c r="K723" s="24">
        <f>IF(G723="","",IF(OR(G723="etapa",G723="sub-etapa"),"",OFFSET(MCQ!K$20,ROW(K723)-ROW(K$20),0)))</f>
        <v/>
      </c>
      <c r="L723" s="26">
        <f>IF(G723="","",IF(OR(G723="etapa",G723="sub-etapa"),"",TRUNC(OFFSET(MCQ!L$20,ROW(L723)-ROW(L$20),0),2)))</f>
        <v/>
      </c>
      <c r="M723" s="584">
        <f>IF(I723="", "", IFERROR(VLOOKUP(VALUE(I723), _BaseAbril2026, 4, 0), IFERROR(VLOOKUP(TEXT(I723, "@"), _BaseAbril2026, 4, 0), "")))</f>
        <v/>
      </c>
      <c r="N723" s="585">
        <f>IFERROR(IF(S723="BDI1", TRUNC(M723*(1+$O$18), 2),IF(S723="BDI2", TRUNC(M723*(1+$N$18), 2), "")), "")</f>
        <v/>
      </c>
      <c r="O723" s="586">
        <f>_xlfn.IFS(G723="ETAPA", SUMIFS(ValorTotalComD, Nivel, A723), G723="SUB-ETAPA", SUMIFS(ValorTotalComD, SubNivel, C723), TRUE, T723)</f>
        <v/>
      </c>
      <c r="P723" s="584">
        <f>IF(I723="", "", IFERROR(VLOOKUP(VALUE(I723), _BaseAbril2026, 5, 0), IFERROR(VLOOKUP(TEXT(I723, "@"), _BaseAbril2026, 5, 0), "")))</f>
        <v/>
      </c>
      <c r="Q723" s="585">
        <f>IFERROR(IF(S723="BDI1", TRUNC(P723*(1+$R$18), 2),IF(S723="BDI2", TRUNC(P723*(1+$Q$18), 2), "")), "")</f>
        <v/>
      </c>
      <c r="R723" s="586">
        <f>_xlfn.IFS(G723="ETAPA", SUMIFS(ValorTotalSemD, Nivel, A723), G723="SUB-ETAPA", SUMIFS(ValorTotalSemD, SubNivel, C723), TRUE, U723)</f>
        <v/>
      </c>
      <c r="S723" s="587">
        <f>IF(G723="","",IF(OR(G723="etapa",G723="sub-etapa"),"",OFFSET(MCQ!M$20,ROW(M723)-ROW(M$20),0)))</f>
        <v/>
      </c>
      <c r="T723" s="588">
        <f>IFERROR(TRUNC(L723*N723,2),"")</f>
        <v/>
      </c>
      <c r="U723" s="589">
        <f>IFERROR(TRUNC(L723*Q723,2),"")</f>
        <v/>
      </c>
    </row>
    <row r="724">
      <c r="A724" s="18">
        <f>OFFSET(MCQ!A$20,ROW(A724)-ROW(A$20),0)</f>
        <v/>
      </c>
      <c r="B724" s="18">
        <f>OFFSET(MCQ!B$20,ROW(B724)-ROW(B$20),0)</f>
        <v/>
      </c>
      <c r="C724" s="18">
        <f>OFFSET(MCQ!C$20,ROW(C724)-ROW(C$20),0)</f>
        <v/>
      </c>
      <c r="D724" s="18">
        <f>OFFSET(MCQ!D$20,ROW(D724)-ROW(D$20),0)</f>
        <v/>
      </c>
      <c r="E724" s="18">
        <f>OFFSET(MCQ!E$20,ROW(E724)-ROW(E$20),0)</f>
        <v/>
      </c>
      <c r="F724" s="18" t="n"/>
      <c r="G724" s="233">
        <f>OFFSET(MCQ!G$20,ROW(G724)-ROW(G$20),0)</f>
        <v/>
      </c>
      <c r="H724" s="583">
        <f>IF(G724="","",OFFSET(MCQ!H$20,ROW(H724)-ROW(H$20),0))</f>
        <v/>
      </c>
      <c r="I724" s="24">
        <f>IF(G724="","",IF(OR(G724="etapa",G724="sub-etapa"),"",OFFSET(MCQ!I$20,ROW(I724)-ROW(I$20),0)))</f>
        <v/>
      </c>
      <c r="J724" s="25">
        <f>IF(G724="","",OFFSET(MCQ!J$20,ROW(J724)-ROW(J$20),0))</f>
        <v/>
      </c>
      <c r="K724" s="24">
        <f>IF(G724="","",IF(OR(G724="etapa",G724="sub-etapa"),"",OFFSET(MCQ!K$20,ROW(K724)-ROW(K$20),0)))</f>
        <v/>
      </c>
      <c r="L724" s="26">
        <f>IF(G724="","",IF(OR(G724="etapa",G724="sub-etapa"),"",TRUNC(OFFSET(MCQ!L$20,ROW(L724)-ROW(L$20),0),2)))</f>
        <v/>
      </c>
      <c r="M724" s="584">
        <f>IF(I724="", "", IFERROR(VLOOKUP(VALUE(I724), _BaseAbril2026, 4, 0), IFERROR(VLOOKUP(TEXT(I724, "@"), _BaseAbril2026, 4, 0), "")))</f>
        <v/>
      </c>
      <c r="N724" s="585">
        <f>IFERROR(IF(S724="BDI1", TRUNC(M724*(1+$O$18), 2),IF(S724="BDI2", TRUNC(M724*(1+$N$18), 2), "")), "")</f>
        <v/>
      </c>
      <c r="O724" s="586">
        <f>_xlfn.IFS(G724="ETAPA", SUMIFS(ValorTotalComD, Nivel, A724), G724="SUB-ETAPA", SUMIFS(ValorTotalComD, SubNivel, C724), TRUE, T724)</f>
        <v/>
      </c>
      <c r="P724" s="584">
        <f>IF(I724="", "", IFERROR(VLOOKUP(VALUE(I724), _BaseAbril2026, 5, 0), IFERROR(VLOOKUP(TEXT(I724, "@"), _BaseAbril2026, 5, 0), "")))</f>
        <v/>
      </c>
      <c r="Q724" s="585">
        <f>IFERROR(IF(S724="BDI1", TRUNC(P724*(1+$R$18), 2),IF(S724="BDI2", TRUNC(P724*(1+$Q$18), 2), "")), "")</f>
        <v/>
      </c>
      <c r="R724" s="586">
        <f>_xlfn.IFS(G724="ETAPA", SUMIFS(ValorTotalSemD, Nivel, A724), G724="SUB-ETAPA", SUMIFS(ValorTotalSemD, SubNivel, C724), TRUE, U724)</f>
        <v/>
      </c>
      <c r="S724" s="587">
        <f>IF(G724="","",IF(OR(G724="etapa",G724="sub-etapa"),"",OFFSET(MCQ!M$20,ROW(M724)-ROW(M$20),0)))</f>
        <v/>
      </c>
      <c r="T724" s="588">
        <f>IFERROR(TRUNC(L724*N724,2),"")</f>
        <v/>
      </c>
      <c r="U724" s="589">
        <f>IFERROR(TRUNC(L724*Q724,2),"")</f>
        <v/>
      </c>
    </row>
    <row r="725">
      <c r="A725" s="18">
        <f>OFFSET(MCQ!A$20,ROW(A725)-ROW(A$20),0)</f>
        <v/>
      </c>
      <c r="B725" s="18">
        <f>OFFSET(MCQ!B$20,ROW(B725)-ROW(B$20),0)</f>
        <v/>
      </c>
      <c r="C725" s="18">
        <f>OFFSET(MCQ!C$20,ROW(C725)-ROW(C$20),0)</f>
        <v/>
      </c>
      <c r="D725" s="18">
        <f>OFFSET(MCQ!D$20,ROW(D725)-ROW(D$20),0)</f>
        <v/>
      </c>
      <c r="E725" s="18">
        <f>OFFSET(MCQ!E$20,ROW(E725)-ROW(E$20),0)</f>
        <v/>
      </c>
      <c r="F725" s="18" t="n"/>
      <c r="G725" s="233">
        <f>OFFSET(MCQ!G$20,ROW(G725)-ROW(G$20),0)</f>
        <v/>
      </c>
      <c r="H725" s="583">
        <f>IF(G725="","",OFFSET(MCQ!H$20,ROW(H725)-ROW(H$20),0))</f>
        <v/>
      </c>
      <c r="I725" s="24">
        <f>IF(G725="","",IF(OR(G725="etapa",G725="sub-etapa"),"",OFFSET(MCQ!I$20,ROW(I725)-ROW(I$20),0)))</f>
        <v/>
      </c>
      <c r="J725" s="25">
        <f>IF(G725="","",OFFSET(MCQ!J$20,ROW(J725)-ROW(J$20),0))</f>
        <v/>
      </c>
      <c r="K725" s="24">
        <f>IF(G725="","",IF(OR(G725="etapa",G725="sub-etapa"),"",OFFSET(MCQ!K$20,ROW(K725)-ROW(K$20),0)))</f>
        <v/>
      </c>
      <c r="L725" s="26">
        <f>IF(G725="","",IF(OR(G725="etapa",G725="sub-etapa"),"",TRUNC(OFFSET(MCQ!L$20,ROW(L725)-ROW(L$20),0),2)))</f>
        <v/>
      </c>
      <c r="M725" s="584">
        <f>IF(I725="", "", IFERROR(VLOOKUP(VALUE(I725), _BaseAbril2026, 4, 0), IFERROR(VLOOKUP(TEXT(I725, "@"), _BaseAbril2026, 4, 0), "")))</f>
        <v/>
      </c>
      <c r="N725" s="585">
        <f>IFERROR(IF(S725="BDI1", TRUNC(M725*(1+$O$18), 2),IF(S725="BDI2", TRUNC(M725*(1+$N$18), 2), "")), "")</f>
        <v/>
      </c>
      <c r="O725" s="586">
        <f>_xlfn.IFS(G725="ETAPA", SUMIFS(ValorTotalComD, Nivel, A725), G725="SUB-ETAPA", SUMIFS(ValorTotalComD, SubNivel, C725), TRUE, T725)</f>
        <v/>
      </c>
      <c r="P725" s="584">
        <f>IF(I725="", "", IFERROR(VLOOKUP(VALUE(I725), _BaseAbril2026, 5, 0), IFERROR(VLOOKUP(TEXT(I725, "@"), _BaseAbril2026, 5, 0), "")))</f>
        <v/>
      </c>
      <c r="Q725" s="585">
        <f>IFERROR(IF(S725="BDI1", TRUNC(P725*(1+$R$18), 2),IF(S725="BDI2", TRUNC(P725*(1+$Q$18), 2), "")), "")</f>
        <v/>
      </c>
      <c r="R725" s="586">
        <f>_xlfn.IFS(G725="ETAPA", SUMIFS(ValorTotalSemD, Nivel, A725), G725="SUB-ETAPA", SUMIFS(ValorTotalSemD, SubNivel, C725), TRUE, U725)</f>
        <v/>
      </c>
      <c r="S725" s="587">
        <f>IF(G725="","",IF(OR(G725="etapa",G725="sub-etapa"),"",OFFSET(MCQ!M$20,ROW(M725)-ROW(M$20),0)))</f>
        <v/>
      </c>
      <c r="T725" s="588">
        <f>IFERROR(TRUNC(L725*N725,2),"")</f>
        <v/>
      </c>
      <c r="U725" s="589">
        <f>IFERROR(TRUNC(L725*Q725,2),"")</f>
        <v/>
      </c>
    </row>
    <row r="726">
      <c r="A726" s="18">
        <f>OFFSET(MCQ!A$20,ROW(A726)-ROW(A$20),0)</f>
        <v/>
      </c>
      <c r="B726" s="18">
        <f>OFFSET(MCQ!B$20,ROW(B726)-ROW(B$20),0)</f>
        <v/>
      </c>
      <c r="C726" s="18">
        <f>OFFSET(MCQ!C$20,ROW(C726)-ROW(C$20),0)</f>
        <v/>
      </c>
      <c r="D726" s="18">
        <f>OFFSET(MCQ!D$20,ROW(D726)-ROW(D$20),0)</f>
        <v/>
      </c>
      <c r="E726" s="18">
        <f>OFFSET(MCQ!E$20,ROW(E726)-ROW(E$20),0)</f>
        <v/>
      </c>
      <c r="F726" s="18" t="n"/>
      <c r="G726" s="233">
        <f>OFFSET(MCQ!G$20,ROW(G726)-ROW(G$20),0)</f>
        <v/>
      </c>
      <c r="H726" s="583">
        <f>IF(G726="","",OFFSET(MCQ!H$20,ROW(H726)-ROW(H$20),0))</f>
        <v/>
      </c>
      <c r="I726" s="24">
        <f>IF(G726="","",IF(OR(G726="etapa",G726="sub-etapa"),"",OFFSET(MCQ!I$20,ROW(I726)-ROW(I$20),0)))</f>
        <v/>
      </c>
      <c r="J726" s="25">
        <f>IF(G726="","",OFFSET(MCQ!J$20,ROW(J726)-ROW(J$20),0))</f>
        <v/>
      </c>
      <c r="K726" s="24">
        <f>IF(G726="","",IF(OR(G726="etapa",G726="sub-etapa"),"",OFFSET(MCQ!K$20,ROW(K726)-ROW(K$20),0)))</f>
        <v/>
      </c>
      <c r="L726" s="26">
        <f>IF(G726="","",IF(OR(G726="etapa",G726="sub-etapa"),"",TRUNC(OFFSET(MCQ!L$20,ROW(L726)-ROW(L$20),0),2)))</f>
        <v/>
      </c>
      <c r="M726" s="584">
        <f>IF(I726="", "", IFERROR(VLOOKUP(VALUE(I726), _BaseAbril2026, 4, 0), IFERROR(VLOOKUP(TEXT(I726, "@"), _BaseAbril2026, 4, 0), "")))</f>
        <v/>
      </c>
      <c r="N726" s="585">
        <f>IFERROR(IF(S726="BDI1", TRUNC(M726*(1+$O$18), 2),IF(S726="BDI2", TRUNC(M726*(1+$N$18), 2), "")), "")</f>
        <v/>
      </c>
      <c r="O726" s="586">
        <f>_xlfn.IFS(G726="ETAPA", SUMIFS(ValorTotalComD, Nivel, A726), G726="SUB-ETAPA", SUMIFS(ValorTotalComD, SubNivel, C726), TRUE, T726)</f>
        <v/>
      </c>
      <c r="P726" s="584">
        <f>IF(I726="", "", IFERROR(VLOOKUP(VALUE(I726), _BaseAbril2026, 5, 0), IFERROR(VLOOKUP(TEXT(I726, "@"), _BaseAbril2026, 5, 0), "")))</f>
        <v/>
      </c>
      <c r="Q726" s="585">
        <f>IFERROR(IF(S726="BDI1", TRUNC(P726*(1+$R$18), 2),IF(S726="BDI2", TRUNC(P726*(1+$Q$18), 2), "")), "")</f>
        <v/>
      </c>
      <c r="R726" s="586">
        <f>_xlfn.IFS(G726="ETAPA", SUMIFS(ValorTotalSemD, Nivel, A726), G726="SUB-ETAPA", SUMIFS(ValorTotalSemD, SubNivel, C726), TRUE, U726)</f>
        <v/>
      </c>
      <c r="S726" s="587">
        <f>IF(G726="","",IF(OR(G726="etapa",G726="sub-etapa"),"",OFFSET(MCQ!M$20,ROW(M726)-ROW(M$20),0)))</f>
        <v/>
      </c>
      <c r="T726" s="588">
        <f>IFERROR(TRUNC(L726*N726,2),"")</f>
        <v/>
      </c>
      <c r="U726" s="589">
        <f>IFERROR(TRUNC(L726*Q726,2),"")</f>
        <v/>
      </c>
    </row>
    <row r="727">
      <c r="A727" s="18">
        <f>OFFSET(MCQ!A$20,ROW(A727)-ROW(A$20),0)</f>
        <v/>
      </c>
      <c r="B727" s="18">
        <f>OFFSET(MCQ!B$20,ROW(B727)-ROW(B$20),0)</f>
        <v/>
      </c>
      <c r="C727" s="18">
        <f>OFFSET(MCQ!C$20,ROW(C727)-ROW(C$20),0)</f>
        <v/>
      </c>
      <c r="D727" s="18">
        <f>OFFSET(MCQ!D$20,ROW(D727)-ROW(D$20),0)</f>
        <v/>
      </c>
      <c r="E727" s="18">
        <f>OFFSET(MCQ!E$20,ROW(E727)-ROW(E$20),0)</f>
        <v/>
      </c>
      <c r="F727" s="18" t="n"/>
      <c r="G727" s="233">
        <f>OFFSET(MCQ!G$20,ROW(G727)-ROW(G$20),0)</f>
        <v/>
      </c>
      <c r="H727" s="583">
        <f>IF(G727="","",OFFSET(MCQ!H$20,ROW(H727)-ROW(H$20),0))</f>
        <v/>
      </c>
      <c r="I727" s="24">
        <f>IF(G727="","",IF(OR(G727="etapa",G727="sub-etapa"),"",OFFSET(MCQ!I$20,ROW(I727)-ROW(I$20),0)))</f>
        <v/>
      </c>
      <c r="J727" s="25">
        <f>IF(G727="","",OFFSET(MCQ!J$20,ROW(J727)-ROW(J$20),0))</f>
        <v/>
      </c>
      <c r="K727" s="24">
        <f>IF(G727="","",IF(OR(G727="etapa",G727="sub-etapa"),"",OFFSET(MCQ!K$20,ROW(K727)-ROW(K$20),0)))</f>
        <v/>
      </c>
      <c r="L727" s="26">
        <f>IF(G727="","",IF(OR(G727="etapa",G727="sub-etapa"),"",TRUNC(OFFSET(MCQ!L$20,ROW(L727)-ROW(L$20),0),2)))</f>
        <v/>
      </c>
      <c r="M727" s="584">
        <f>IF(I727="", "", IFERROR(VLOOKUP(VALUE(I727), _BaseAbril2026, 4, 0), IFERROR(VLOOKUP(TEXT(I727, "@"), _BaseAbril2026, 4, 0), "")))</f>
        <v/>
      </c>
      <c r="N727" s="585">
        <f>IFERROR(IF(S727="BDI1", TRUNC(M727*(1+$O$18), 2),IF(S727="BDI2", TRUNC(M727*(1+$N$18), 2), "")), "")</f>
        <v/>
      </c>
      <c r="O727" s="586">
        <f>_xlfn.IFS(G727="ETAPA", SUMIFS(ValorTotalComD, Nivel, A727), G727="SUB-ETAPA", SUMIFS(ValorTotalComD, SubNivel, C727), TRUE, T727)</f>
        <v/>
      </c>
      <c r="P727" s="584">
        <f>IF(I727="", "", IFERROR(VLOOKUP(VALUE(I727), _BaseAbril2026, 5, 0), IFERROR(VLOOKUP(TEXT(I727, "@"), _BaseAbril2026, 5, 0), "")))</f>
        <v/>
      </c>
      <c r="Q727" s="585">
        <f>IFERROR(IF(S727="BDI1", TRUNC(P727*(1+$R$18), 2),IF(S727="BDI2", TRUNC(P727*(1+$Q$18), 2), "")), "")</f>
        <v/>
      </c>
      <c r="R727" s="586">
        <f>_xlfn.IFS(G727="ETAPA", SUMIFS(ValorTotalSemD, Nivel, A727), G727="SUB-ETAPA", SUMIFS(ValorTotalSemD, SubNivel, C727), TRUE, U727)</f>
        <v/>
      </c>
      <c r="S727" s="587">
        <f>IF(G727="","",IF(OR(G727="etapa",G727="sub-etapa"),"",OFFSET(MCQ!M$20,ROW(M727)-ROW(M$20),0)))</f>
        <v/>
      </c>
      <c r="T727" s="588">
        <f>IFERROR(TRUNC(L727*N727,2),"")</f>
        <v/>
      </c>
      <c r="U727" s="589">
        <f>IFERROR(TRUNC(L727*Q727,2),"")</f>
        <v/>
      </c>
    </row>
    <row r="728">
      <c r="A728" s="18">
        <f>OFFSET(MCQ!A$20,ROW(A728)-ROW(A$20),0)</f>
        <v/>
      </c>
      <c r="B728" s="18">
        <f>OFFSET(MCQ!B$20,ROW(B728)-ROW(B$20),0)</f>
        <v/>
      </c>
      <c r="C728" s="18">
        <f>OFFSET(MCQ!C$20,ROW(C728)-ROW(C$20),0)</f>
        <v/>
      </c>
      <c r="D728" s="18">
        <f>OFFSET(MCQ!D$20,ROW(D728)-ROW(D$20),0)</f>
        <v/>
      </c>
      <c r="E728" s="18">
        <f>OFFSET(MCQ!E$20,ROW(E728)-ROW(E$20),0)</f>
        <v/>
      </c>
      <c r="F728" s="18" t="n"/>
      <c r="G728" s="233">
        <f>OFFSET(MCQ!G$20,ROW(G728)-ROW(G$20),0)</f>
        <v/>
      </c>
      <c r="H728" s="583">
        <f>IF(G728="","",OFFSET(MCQ!H$20,ROW(H728)-ROW(H$20),0))</f>
        <v/>
      </c>
      <c r="I728" s="24">
        <f>IF(G728="","",IF(OR(G728="etapa",G728="sub-etapa"),"",OFFSET(MCQ!I$20,ROW(I728)-ROW(I$20),0)))</f>
        <v/>
      </c>
      <c r="J728" s="25">
        <f>IF(G728="","",OFFSET(MCQ!J$20,ROW(J728)-ROW(J$20),0))</f>
        <v/>
      </c>
      <c r="K728" s="24">
        <f>IF(G728="","",IF(OR(G728="etapa",G728="sub-etapa"),"",OFFSET(MCQ!K$20,ROW(K728)-ROW(K$20),0)))</f>
        <v/>
      </c>
      <c r="L728" s="26">
        <f>IF(G728="","",IF(OR(G728="etapa",G728="sub-etapa"),"",TRUNC(OFFSET(MCQ!L$20,ROW(L728)-ROW(L$20),0),2)))</f>
        <v/>
      </c>
      <c r="M728" s="584">
        <f>IF(I728="", "", IFERROR(VLOOKUP(VALUE(I728), _BaseAbril2026, 4, 0), IFERROR(VLOOKUP(TEXT(I728, "@"), _BaseAbril2026, 4, 0), "")))</f>
        <v/>
      </c>
      <c r="N728" s="585">
        <f>IFERROR(IF(S728="BDI1", TRUNC(M728*(1+$O$18), 2),IF(S728="BDI2", TRUNC(M728*(1+$N$18), 2), "")), "")</f>
        <v/>
      </c>
      <c r="O728" s="586">
        <f>_xlfn.IFS(G728="ETAPA", SUMIFS(ValorTotalComD, Nivel, A728), G728="SUB-ETAPA", SUMIFS(ValorTotalComD, SubNivel, C728), TRUE, T728)</f>
        <v/>
      </c>
      <c r="P728" s="584">
        <f>IF(I728="", "", IFERROR(VLOOKUP(VALUE(I728), _BaseAbril2026, 5, 0), IFERROR(VLOOKUP(TEXT(I728, "@"), _BaseAbril2026, 5, 0), "")))</f>
        <v/>
      </c>
      <c r="Q728" s="585">
        <f>IFERROR(IF(S728="BDI1", TRUNC(P728*(1+$R$18), 2),IF(S728="BDI2", TRUNC(P728*(1+$Q$18), 2), "")), "")</f>
        <v/>
      </c>
      <c r="R728" s="586">
        <f>_xlfn.IFS(G728="ETAPA", SUMIFS(ValorTotalSemD, Nivel, A728), G728="SUB-ETAPA", SUMIFS(ValorTotalSemD, SubNivel, C728), TRUE, U728)</f>
        <v/>
      </c>
      <c r="S728" s="587">
        <f>IF(G728="","",IF(OR(G728="etapa",G728="sub-etapa"),"",OFFSET(MCQ!M$20,ROW(M728)-ROW(M$20),0)))</f>
        <v/>
      </c>
      <c r="T728" s="588">
        <f>IFERROR(TRUNC(L728*N728,2),"")</f>
        <v/>
      </c>
      <c r="U728" s="589">
        <f>IFERROR(TRUNC(L728*Q728,2),"")</f>
        <v/>
      </c>
    </row>
    <row r="729">
      <c r="A729" s="18">
        <f>OFFSET(MCQ!A$20,ROW(A729)-ROW(A$20),0)</f>
        <v/>
      </c>
      <c r="B729" s="18">
        <f>OFFSET(MCQ!B$20,ROW(B729)-ROW(B$20),0)</f>
        <v/>
      </c>
      <c r="C729" s="18">
        <f>OFFSET(MCQ!C$20,ROW(C729)-ROW(C$20),0)</f>
        <v/>
      </c>
      <c r="D729" s="18">
        <f>OFFSET(MCQ!D$20,ROW(D729)-ROW(D$20),0)</f>
        <v/>
      </c>
      <c r="E729" s="18">
        <f>OFFSET(MCQ!E$20,ROW(E729)-ROW(E$20),0)</f>
        <v/>
      </c>
      <c r="F729" s="18" t="n"/>
      <c r="G729" s="233">
        <f>OFFSET(MCQ!G$20,ROW(G729)-ROW(G$20),0)</f>
        <v/>
      </c>
      <c r="H729" s="583">
        <f>IF(G729="","",OFFSET(MCQ!H$20,ROW(H729)-ROW(H$20),0))</f>
        <v/>
      </c>
      <c r="I729" s="24">
        <f>IF(G729="","",IF(OR(G729="etapa",G729="sub-etapa"),"",OFFSET(MCQ!I$20,ROW(I729)-ROW(I$20),0)))</f>
        <v/>
      </c>
      <c r="J729" s="25">
        <f>IF(G729="","",OFFSET(MCQ!J$20,ROW(J729)-ROW(J$20),0))</f>
        <v/>
      </c>
      <c r="K729" s="24">
        <f>IF(G729="","",IF(OR(G729="etapa",G729="sub-etapa"),"",OFFSET(MCQ!K$20,ROW(K729)-ROW(K$20),0)))</f>
        <v/>
      </c>
      <c r="L729" s="26">
        <f>IF(G729="","",IF(OR(G729="etapa",G729="sub-etapa"),"",TRUNC(OFFSET(MCQ!L$20,ROW(L729)-ROW(L$20),0),2)))</f>
        <v/>
      </c>
      <c r="M729" s="584">
        <f>IF(I729="", "", IFERROR(VLOOKUP(VALUE(I729), _BaseAbril2026, 4, 0), IFERROR(VLOOKUP(TEXT(I729, "@"), _BaseAbril2026, 4, 0), "")))</f>
        <v/>
      </c>
      <c r="N729" s="585">
        <f>IFERROR(IF(S729="BDI1", TRUNC(M729*(1+$O$18), 2),IF(S729="BDI2", TRUNC(M729*(1+$N$18), 2), "")), "")</f>
        <v/>
      </c>
      <c r="O729" s="586">
        <f>_xlfn.IFS(G729="ETAPA", SUMIFS(ValorTotalComD, Nivel, A729), G729="SUB-ETAPA", SUMIFS(ValorTotalComD, SubNivel, C729), TRUE, T729)</f>
        <v/>
      </c>
      <c r="P729" s="584">
        <f>IF(I729="", "", IFERROR(VLOOKUP(VALUE(I729), _BaseAbril2026, 5, 0), IFERROR(VLOOKUP(TEXT(I729, "@"), _BaseAbril2026, 5, 0), "")))</f>
        <v/>
      </c>
      <c r="Q729" s="585">
        <f>IFERROR(IF(S729="BDI1", TRUNC(P729*(1+$R$18), 2),IF(S729="BDI2", TRUNC(P729*(1+$Q$18), 2), "")), "")</f>
        <v/>
      </c>
      <c r="R729" s="586">
        <f>_xlfn.IFS(G729="ETAPA", SUMIFS(ValorTotalSemD, Nivel, A729), G729="SUB-ETAPA", SUMIFS(ValorTotalSemD, SubNivel, C729), TRUE, U729)</f>
        <v/>
      </c>
      <c r="S729" s="587">
        <f>IF(G729="","",IF(OR(G729="etapa",G729="sub-etapa"),"",OFFSET(MCQ!M$20,ROW(M729)-ROW(M$20),0)))</f>
        <v/>
      </c>
      <c r="T729" s="588">
        <f>IFERROR(TRUNC(L729*N729,2),"")</f>
        <v/>
      </c>
      <c r="U729" s="589">
        <f>IFERROR(TRUNC(L729*Q729,2),"")</f>
        <v/>
      </c>
    </row>
    <row r="730">
      <c r="A730" s="18">
        <f>OFFSET(MCQ!A$20,ROW(A730)-ROW(A$20),0)</f>
        <v/>
      </c>
      <c r="B730" s="18">
        <f>OFFSET(MCQ!B$20,ROW(B730)-ROW(B$20),0)</f>
        <v/>
      </c>
      <c r="C730" s="18">
        <f>OFFSET(MCQ!C$20,ROW(C730)-ROW(C$20),0)</f>
        <v/>
      </c>
      <c r="D730" s="18">
        <f>OFFSET(MCQ!D$20,ROW(D730)-ROW(D$20),0)</f>
        <v/>
      </c>
      <c r="E730" s="18">
        <f>OFFSET(MCQ!E$20,ROW(E730)-ROW(E$20),0)</f>
        <v/>
      </c>
      <c r="F730" s="18" t="n"/>
      <c r="G730" s="233">
        <f>OFFSET(MCQ!G$20,ROW(G730)-ROW(G$20),0)</f>
        <v/>
      </c>
      <c r="H730" s="583">
        <f>IF(G730="","",OFFSET(MCQ!H$20,ROW(H730)-ROW(H$20),0))</f>
        <v/>
      </c>
      <c r="I730" s="24">
        <f>IF(G730="","",IF(OR(G730="etapa",G730="sub-etapa"),"",OFFSET(MCQ!I$20,ROW(I730)-ROW(I$20),0)))</f>
        <v/>
      </c>
      <c r="J730" s="25">
        <f>IF(G730="","",OFFSET(MCQ!J$20,ROW(J730)-ROW(J$20),0))</f>
        <v/>
      </c>
      <c r="K730" s="24">
        <f>IF(G730="","",IF(OR(G730="etapa",G730="sub-etapa"),"",OFFSET(MCQ!K$20,ROW(K730)-ROW(K$20),0)))</f>
        <v/>
      </c>
      <c r="L730" s="26">
        <f>IF(G730="","",IF(OR(G730="etapa",G730="sub-etapa"),"",TRUNC(OFFSET(MCQ!L$20,ROW(L730)-ROW(L$20),0),2)))</f>
        <v/>
      </c>
      <c r="M730" s="584">
        <f>IF(I730="", "", IFERROR(VLOOKUP(VALUE(I730), _BaseAbril2026, 4, 0), IFERROR(VLOOKUP(TEXT(I730, "@"), _BaseAbril2026, 4, 0), "")))</f>
        <v/>
      </c>
      <c r="N730" s="585">
        <f>IFERROR(IF(S730="BDI1", TRUNC(M730*(1+$O$18), 2),IF(S730="BDI2", TRUNC(M730*(1+$N$18), 2), "")), "")</f>
        <v/>
      </c>
      <c r="O730" s="586">
        <f>_xlfn.IFS(G730="ETAPA", SUMIFS(ValorTotalComD, Nivel, A730), G730="SUB-ETAPA", SUMIFS(ValorTotalComD, SubNivel, C730), TRUE, T730)</f>
        <v/>
      </c>
      <c r="P730" s="584">
        <f>IF(I730="", "", IFERROR(VLOOKUP(VALUE(I730), _BaseAbril2026, 5, 0), IFERROR(VLOOKUP(TEXT(I730, "@"), _BaseAbril2026, 5, 0), "")))</f>
        <v/>
      </c>
      <c r="Q730" s="585">
        <f>IFERROR(IF(S730="BDI1", TRUNC(P730*(1+$R$18), 2),IF(S730="BDI2", TRUNC(P730*(1+$Q$18), 2), "")), "")</f>
        <v/>
      </c>
      <c r="R730" s="586">
        <f>_xlfn.IFS(G730="ETAPA", SUMIFS(ValorTotalSemD, Nivel, A730), G730="SUB-ETAPA", SUMIFS(ValorTotalSemD, SubNivel, C730), TRUE, U730)</f>
        <v/>
      </c>
      <c r="S730" s="587">
        <f>IF(G730="","",IF(OR(G730="etapa",G730="sub-etapa"),"",OFFSET(MCQ!M$20,ROW(M730)-ROW(M$20),0)))</f>
        <v/>
      </c>
      <c r="T730" s="588">
        <f>IFERROR(TRUNC(L730*N730,2),"")</f>
        <v/>
      </c>
      <c r="U730" s="589">
        <f>IFERROR(TRUNC(L730*Q730,2),"")</f>
        <v/>
      </c>
    </row>
    <row r="731">
      <c r="A731" s="18">
        <f>OFFSET(MCQ!A$20,ROW(A731)-ROW(A$20),0)</f>
        <v/>
      </c>
      <c r="B731" s="18">
        <f>OFFSET(MCQ!B$20,ROW(B731)-ROW(B$20),0)</f>
        <v/>
      </c>
      <c r="C731" s="18">
        <f>OFFSET(MCQ!C$20,ROW(C731)-ROW(C$20),0)</f>
        <v/>
      </c>
      <c r="D731" s="18">
        <f>OFFSET(MCQ!D$20,ROW(D731)-ROW(D$20),0)</f>
        <v/>
      </c>
      <c r="E731" s="18">
        <f>OFFSET(MCQ!E$20,ROW(E731)-ROW(E$20),0)</f>
        <v/>
      </c>
      <c r="F731" s="18" t="n"/>
      <c r="G731" s="233">
        <f>OFFSET(MCQ!G$20,ROW(G731)-ROW(G$20),0)</f>
        <v/>
      </c>
      <c r="H731" s="583">
        <f>IF(G731="","",OFFSET(MCQ!H$20,ROW(H731)-ROW(H$20),0))</f>
        <v/>
      </c>
      <c r="I731" s="24">
        <f>IF(G731="","",IF(OR(G731="etapa",G731="sub-etapa"),"",OFFSET(MCQ!I$20,ROW(I731)-ROW(I$20),0)))</f>
        <v/>
      </c>
      <c r="J731" s="25">
        <f>IF(G731="","",OFFSET(MCQ!J$20,ROW(J731)-ROW(J$20),0))</f>
        <v/>
      </c>
      <c r="K731" s="24">
        <f>IF(G731="","",IF(OR(G731="etapa",G731="sub-etapa"),"",OFFSET(MCQ!K$20,ROW(K731)-ROW(K$20),0)))</f>
        <v/>
      </c>
      <c r="L731" s="26">
        <f>IF(G731="","",IF(OR(G731="etapa",G731="sub-etapa"),"",TRUNC(OFFSET(MCQ!L$20,ROW(L731)-ROW(L$20),0),2)))</f>
        <v/>
      </c>
      <c r="M731" s="584">
        <f>IF(I731="", "", IFERROR(VLOOKUP(VALUE(I731), _BaseAbril2026, 4, 0), IFERROR(VLOOKUP(TEXT(I731, "@"), _BaseAbril2026, 4, 0), "")))</f>
        <v/>
      </c>
      <c r="N731" s="585">
        <f>IFERROR(IF(S731="BDI1", TRUNC(M731*(1+$O$18), 2),IF(S731="BDI2", TRUNC(M731*(1+$N$18), 2), "")), "")</f>
        <v/>
      </c>
      <c r="O731" s="586">
        <f>_xlfn.IFS(G731="ETAPA", SUMIFS(ValorTotalComD, Nivel, A731), G731="SUB-ETAPA", SUMIFS(ValorTotalComD, SubNivel, C731), TRUE, T731)</f>
        <v/>
      </c>
      <c r="P731" s="584">
        <f>IF(I731="", "", IFERROR(VLOOKUP(VALUE(I731), _BaseAbril2026, 5, 0), IFERROR(VLOOKUP(TEXT(I731, "@"), _BaseAbril2026, 5, 0), "")))</f>
        <v/>
      </c>
      <c r="Q731" s="585">
        <f>IFERROR(IF(S731="BDI1", TRUNC(P731*(1+$R$18), 2),IF(S731="BDI2", TRUNC(P731*(1+$Q$18), 2), "")), "")</f>
        <v/>
      </c>
      <c r="R731" s="586">
        <f>_xlfn.IFS(G731="ETAPA", SUMIFS(ValorTotalSemD, Nivel, A731), G731="SUB-ETAPA", SUMIFS(ValorTotalSemD, SubNivel, C731), TRUE, U731)</f>
        <v/>
      </c>
      <c r="S731" s="587">
        <f>IF(G731="","",IF(OR(G731="etapa",G731="sub-etapa"),"",OFFSET(MCQ!M$20,ROW(M731)-ROW(M$20),0)))</f>
        <v/>
      </c>
      <c r="T731" s="588">
        <f>IFERROR(TRUNC(L731*N731,2),"")</f>
        <v/>
      </c>
      <c r="U731" s="589">
        <f>IFERROR(TRUNC(L731*Q731,2),"")</f>
        <v/>
      </c>
    </row>
    <row r="732">
      <c r="A732" s="18">
        <f>OFFSET(MCQ!A$20,ROW(A732)-ROW(A$20),0)</f>
        <v/>
      </c>
      <c r="B732" s="18">
        <f>OFFSET(MCQ!B$20,ROW(B732)-ROW(B$20),0)</f>
        <v/>
      </c>
      <c r="C732" s="18">
        <f>OFFSET(MCQ!C$20,ROW(C732)-ROW(C$20),0)</f>
        <v/>
      </c>
      <c r="D732" s="18">
        <f>OFFSET(MCQ!D$20,ROW(D732)-ROW(D$20),0)</f>
        <v/>
      </c>
      <c r="E732" s="18">
        <f>OFFSET(MCQ!E$20,ROW(E732)-ROW(E$20),0)</f>
        <v/>
      </c>
      <c r="F732" s="18" t="n"/>
      <c r="G732" s="233">
        <f>OFFSET(MCQ!G$20,ROW(G732)-ROW(G$20),0)</f>
        <v/>
      </c>
      <c r="H732" s="583">
        <f>IF(G732="","",OFFSET(MCQ!H$20,ROW(H732)-ROW(H$20),0))</f>
        <v/>
      </c>
      <c r="I732" s="24">
        <f>IF(G732="","",IF(OR(G732="etapa",G732="sub-etapa"),"",OFFSET(MCQ!I$20,ROW(I732)-ROW(I$20),0)))</f>
        <v/>
      </c>
      <c r="J732" s="25">
        <f>IF(G732="","",OFFSET(MCQ!J$20,ROW(J732)-ROW(J$20),0))</f>
        <v/>
      </c>
      <c r="K732" s="24">
        <f>IF(G732="","",IF(OR(G732="etapa",G732="sub-etapa"),"",OFFSET(MCQ!K$20,ROW(K732)-ROW(K$20),0)))</f>
        <v/>
      </c>
      <c r="L732" s="26">
        <f>IF(G732="","",IF(OR(G732="etapa",G732="sub-etapa"),"",TRUNC(OFFSET(MCQ!L$20,ROW(L732)-ROW(L$20),0),2)))</f>
        <v/>
      </c>
      <c r="M732" s="584">
        <f>IF(I732="", "", IFERROR(VLOOKUP(VALUE(I732), _BaseAbril2026, 4, 0), IFERROR(VLOOKUP(TEXT(I732, "@"), _BaseAbril2026, 4, 0), "")))</f>
        <v/>
      </c>
      <c r="N732" s="585">
        <f>IFERROR(IF(S732="BDI1", TRUNC(M732*(1+$O$18), 2),IF(S732="BDI2", TRUNC(M732*(1+$N$18), 2), "")), "")</f>
        <v/>
      </c>
      <c r="O732" s="586">
        <f>_xlfn.IFS(G732="ETAPA", SUMIFS(ValorTotalComD, Nivel, A732), G732="SUB-ETAPA", SUMIFS(ValorTotalComD, SubNivel, C732), TRUE, T732)</f>
        <v/>
      </c>
      <c r="P732" s="584">
        <f>IF(I732="", "", IFERROR(VLOOKUP(VALUE(I732), _BaseAbril2026, 5, 0), IFERROR(VLOOKUP(TEXT(I732, "@"), _BaseAbril2026, 5, 0), "")))</f>
        <v/>
      </c>
      <c r="Q732" s="585">
        <f>IFERROR(IF(S732="BDI1", TRUNC(P732*(1+$R$18), 2),IF(S732="BDI2", TRUNC(P732*(1+$Q$18), 2), "")), "")</f>
        <v/>
      </c>
      <c r="R732" s="586">
        <f>_xlfn.IFS(G732="ETAPA", SUMIFS(ValorTotalSemD, Nivel, A732), G732="SUB-ETAPA", SUMIFS(ValorTotalSemD, SubNivel, C732), TRUE, U732)</f>
        <v/>
      </c>
      <c r="S732" s="587">
        <f>IF(G732="","",IF(OR(G732="etapa",G732="sub-etapa"),"",OFFSET(MCQ!M$20,ROW(M732)-ROW(M$20),0)))</f>
        <v/>
      </c>
      <c r="T732" s="588">
        <f>IFERROR(TRUNC(L732*N732,2),"")</f>
        <v/>
      </c>
      <c r="U732" s="589">
        <f>IFERROR(TRUNC(L732*Q732,2),"")</f>
        <v/>
      </c>
    </row>
    <row r="733">
      <c r="A733" s="18">
        <f>OFFSET(MCQ!A$20,ROW(A733)-ROW(A$20),0)</f>
        <v/>
      </c>
      <c r="B733" s="18">
        <f>OFFSET(MCQ!B$20,ROW(B733)-ROW(B$20),0)</f>
        <v/>
      </c>
      <c r="C733" s="18">
        <f>OFFSET(MCQ!C$20,ROW(C733)-ROW(C$20),0)</f>
        <v/>
      </c>
      <c r="D733" s="18">
        <f>OFFSET(MCQ!D$20,ROW(D733)-ROW(D$20),0)</f>
        <v/>
      </c>
      <c r="E733" s="18">
        <f>OFFSET(MCQ!E$20,ROW(E733)-ROW(E$20),0)</f>
        <v/>
      </c>
      <c r="F733" s="18" t="n"/>
      <c r="G733" s="233">
        <f>OFFSET(MCQ!G$20,ROW(G733)-ROW(G$20),0)</f>
        <v/>
      </c>
      <c r="H733" s="583">
        <f>IF(G733="","",OFFSET(MCQ!H$20,ROW(H733)-ROW(H$20),0))</f>
        <v/>
      </c>
      <c r="I733" s="24">
        <f>IF(G733="","",IF(OR(G733="etapa",G733="sub-etapa"),"",OFFSET(MCQ!I$20,ROW(I733)-ROW(I$20),0)))</f>
        <v/>
      </c>
      <c r="J733" s="25">
        <f>IF(G733="","",OFFSET(MCQ!J$20,ROW(J733)-ROW(J$20),0))</f>
        <v/>
      </c>
      <c r="K733" s="24">
        <f>IF(G733="","",IF(OR(G733="etapa",G733="sub-etapa"),"",OFFSET(MCQ!K$20,ROW(K733)-ROW(K$20),0)))</f>
        <v/>
      </c>
      <c r="L733" s="26">
        <f>IF(G733="","",IF(OR(G733="etapa",G733="sub-etapa"),"",TRUNC(OFFSET(MCQ!L$20,ROW(L733)-ROW(L$20),0),2)))</f>
        <v/>
      </c>
      <c r="M733" s="584">
        <f>IF(I733="", "", IFERROR(VLOOKUP(VALUE(I733), _BaseAbril2026, 4, 0), IFERROR(VLOOKUP(TEXT(I733, "@"), _BaseAbril2026, 4, 0), "")))</f>
        <v/>
      </c>
      <c r="N733" s="585">
        <f>IFERROR(IF(S733="BDI1", TRUNC(M733*(1+$O$18), 2),IF(S733="BDI2", TRUNC(M733*(1+$N$18), 2), "")), "")</f>
        <v/>
      </c>
      <c r="O733" s="586">
        <f>_xlfn.IFS(G733="ETAPA", SUMIFS(ValorTotalComD, Nivel, A733), G733="SUB-ETAPA", SUMIFS(ValorTotalComD, SubNivel, C733), TRUE, T733)</f>
        <v/>
      </c>
      <c r="P733" s="584">
        <f>IF(I733="", "", IFERROR(VLOOKUP(VALUE(I733), _BaseAbril2026, 5, 0), IFERROR(VLOOKUP(TEXT(I733, "@"), _BaseAbril2026, 5, 0), "")))</f>
        <v/>
      </c>
      <c r="Q733" s="585">
        <f>IFERROR(IF(S733="BDI1", TRUNC(P733*(1+$R$18), 2),IF(S733="BDI2", TRUNC(P733*(1+$Q$18), 2), "")), "")</f>
        <v/>
      </c>
      <c r="R733" s="586">
        <f>_xlfn.IFS(G733="ETAPA", SUMIFS(ValorTotalSemD, Nivel, A733), G733="SUB-ETAPA", SUMIFS(ValorTotalSemD, SubNivel, C733), TRUE, U733)</f>
        <v/>
      </c>
      <c r="S733" s="587">
        <f>IF(G733="","",IF(OR(G733="etapa",G733="sub-etapa"),"",OFFSET(MCQ!M$20,ROW(M733)-ROW(M$20),0)))</f>
        <v/>
      </c>
      <c r="T733" s="588">
        <f>IFERROR(TRUNC(L733*N733,2),"")</f>
        <v/>
      </c>
      <c r="U733" s="589">
        <f>IFERROR(TRUNC(L733*Q733,2),"")</f>
        <v/>
      </c>
    </row>
    <row r="734">
      <c r="A734" s="18">
        <f>OFFSET(MCQ!A$20,ROW(A734)-ROW(A$20),0)</f>
        <v/>
      </c>
      <c r="B734" s="18">
        <f>OFFSET(MCQ!B$20,ROW(B734)-ROW(B$20),0)</f>
        <v/>
      </c>
      <c r="C734" s="18">
        <f>OFFSET(MCQ!C$20,ROW(C734)-ROW(C$20),0)</f>
        <v/>
      </c>
      <c r="D734" s="18">
        <f>OFFSET(MCQ!D$20,ROW(D734)-ROW(D$20),0)</f>
        <v/>
      </c>
      <c r="E734" s="18">
        <f>OFFSET(MCQ!E$20,ROW(E734)-ROW(E$20),0)</f>
        <v/>
      </c>
      <c r="F734" s="18" t="n"/>
      <c r="G734" s="233">
        <f>OFFSET(MCQ!G$20,ROW(G734)-ROW(G$20),0)</f>
        <v/>
      </c>
      <c r="H734" s="583">
        <f>IF(G734="","",OFFSET(MCQ!H$20,ROW(H734)-ROW(H$20),0))</f>
        <v/>
      </c>
      <c r="I734" s="24">
        <f>IF(G734="","",IF(OR(G734="etapa",G734="sub-etapa"),"",OFFSET(MCQ!I$20,ROW(I734)-ROW(I$20),0)))</f>
        <v/>
      </c>
      <c r="J734" s="25">
        <f>IF(G734="","",OFFSET(MCQ!J$20,ROW(J734)-ROW(J$20),0))</f>
        <v/>
      </c>
      <c r="K734" s="24">
        <f>IF(G734="","",IF(OR(G734="etapa",G734="sub-etapa"),"",OFFSET(MCQ!K$20,ROW(K734)-ROW(K$20),0)))</f>
        <v/>
      </c>
      <c r="L734" s="26">
        <f>IF(G734="","",IF(OR(G734="etapa",G734="sub-etapa"),"",TRUNC(OFFSET(MCQ!L$20,ROW(L734)-ROW(L$20),0),2)))</f>
        <v/>
      </c>
      <c r="M734" s="584">
        <f>IF(I734="", "", IFERROR(VLOOKUP(VALUE(I734), _BaseAbril2026, 4, 0), IFERROR(VLOOKUP(TEXT(I734, "@"), _BaseAbril2026, 4, 0), "")))</f>
        <v/>
      </c>
      <c r="N734" s="585">
        <f>IFERROR(IF(S734="BDI1", TRUNC(M734*(1+$O$18), 2),IF(S734="BDI2", TRUNC(M734*(1+$N$18), 2), "")), "")</f>
        <v/>
      </c>
      <c r="O734" s="586">
        <f>_xlfn.IFS(G734="ETAPA", SUMIFS(ValorTotalComD, Nivel, A734), G734="SUB-ETAPA", SUMIFS(ValorTotalComD, SubNivel, C734), TRUE, T734)</f>
        <v/>
      </c>
      <c r="P734" s="584">
        <f>IF(I734="", "", IFERROR(VLOOKUP(VALUE(I734), _BaseAbril2026, 5, 0), IFERROR(VLOOKUP(TEXT(I734, "@"), _BaseAbril2026, 5, 0), "")))</f>
        <v/>
      </c>
      <c r="Q734" s="585">
        <f>IFERROR(IF(S734="BDI1", TRUNC(P734*(1+$R$18), 2),IF(S734="BDI2", TRUNC(P734*(1+$Q$18), 2), "")), "")</f>
        <v/>
      </c>
      <c r="R734" s="586">
        <f>_xlfn.IFS(G734="ETAPA", SUMIFS(ValorTotalSemD, Nivel, A734), G734="SUB-ETAPA", SUMIFS(ValorTotalSemD, SubNivel, C734), TRUE, U734)</f>
        <v/>
      </c>
      <c r="S734" s="587">
        <f>IF(G734="","",IF(OR(G734="etapa",G734="sub-etapa"),"",OFFSET(MCQ!M$20,ROW(M734)-ROW(M$20),0)))</f>
        <v/>
      </c>
      <c r="T734" s="588">
        <f>IFERROR(TRUNC(L734*N734,2),"")</f>
        <v/>
      </c>
      <c r="U734" s="589">
        <f>IFERROR(TRUNC(L734*Q734,2),"")</f>
        <v/>
      </c>
    </row>
    <row r="735">
      <c r="A735" s="18">
        <f>OFFSET(MCQ!A$20,ROW(A735)-ROW(A$20),0)</f>
        <v/>
      </c>
      <c r="B735" s="18">
        <f>OFFSET(MCQ!B$20,ROW(B735)-ROW(B$20),0)</f>
        <v/>
      </c>
      <c r="C735" s="18">
        <f>OFFSET(MCQ!C$20,ROW(C735)-ROW(C$20),0)</f>
        <v/>
      </c>
      <c r="D735" s="18">
        <f>OFFSET(MCQ!D$20,ROW(D735)-ROW(D$20),0)</f>
        <v/>
      </c>
      <c r="E735" s="18">
        <f>OFFSET(MCQ!E$20,ROW(E735)-ROW(E$20),0)</f>
        <v/>
      </c>
      <c r="F735" s="18" t="n"/>
      <c r="G735" s="233">
        <f>OFFSET(MCQ!G$20,ROW(G735)-ROW(G$20),0)</f>
        <v/>
      </c>
      <c r="H735" s="583">
        <f>IF(G735="","",OFFSET(MCQ!H$20,ROW(H735)-ROW(H$20),0))</f>
        <v/>
      </c>
      <c r="I735" s="24">
        <f>IF(G735="","",IF(OR(G735="etapa",G735="sub-etapa"),"",OFFSET(MCQ!I$20,ROW(I735)-ROW(I$20),0)))</f>
        <v/>
      </c>
      <c r="J735" s="25">
        <f>IF(G735="","",OFFSET(MCQ!J$20,ROW(J735)-ROW(J$20),0))</f>
        <v/>
      </c>
      <c r="K735" s="24">
        <f>IF(G735="","",IF(OR(G735="etapa",G735="sub-etapa"),"",OFFSET(MCQ!K$20,ROW(K735)-ROW(K$20),0)))</f>
        <v/>
      </c>
      <c r="L735" s="26">
        <f>IF(G735="","",IF(OR(G735="etapa",G735="sub-etapa"),"",TRUNC(OFFSET(MCQ!L$20,ROW(L735)-ROW(L$20),0),2)))</f>
        <v/>
      </c>
      <c r="M735" s="584">
        <f>IF(I735="", "", IFERROR(VLOOKUP(VALUE(I735), _BaseAbril2026, 4, 0), IFERROR(VLOOKUP(TEXT(I735, "@"), _BaseAbril2026, 4, 0), "")))</f>
        <v/>
      </c>
      <c r="N735" s="585">
        <f>IFERROR(IF(S735="BDI1", TRUNC(M735*(1+$O$18), 2),IF(S735="BDI2", TRUNC(M735*(1+$N$18), 2), "")), "")</f>
        <v/>
      </c>
      <c r="O735" s="586">
        <f>_xlfn.IFS(G735="ETAPA", SUMIFS(ValorTotalComD, Nivel, A735), G735="SUB-ETAPA", SUMIFS(ValorTotalComD, SubNivel, C735), TRUE, T735)</f>
        <v/>
      </c>
      <c r="P735" s="584">
        <f>IF(I735="", "", IFERROR(VLOOKUP(VALUE(I735), _BaseAbril2026, 5, 0), IFERROR(VLOOKUP(TEXT(I735, "@"), _BaseAbril2026, 5, 0), "")))</f>
        <v/>
      </c>
      <c r="Q735" s="585">
        <f>IFERROR(IF(S735="BDI1", TRUNC(P735*(1+$R$18), 2),IF(S735="BDI2", TRUNC(P735*(1+$Q$18), 2), "")), "")</f>
        <v/>
      </c>
      <c r="R735" s="586">
        <f>_xlfn.IFS(G735="ETAPA", SUMIFS(ValorTotalSemD, Nivel, A735), G735="SUB-ETAPA", SUMIFS(ValorTotalSemD, SubNivel, C735), TRUE, U735)</f>
        <v/>
      </c>
      <c r="S735" s="587">
        <f>IF(G735="","",IF(OR(G735="etapa",G735="sub-etapa"),"",OFFSET(MCQ!M$20,ROW(M735)-ROW(M$20),0)))</f>
        <v/>
      </c>
      <c r="T735" s="588">
        <f>IFERROR(TRUNC(L735*N735,2),"")</f>
        <v/>
      </c>
      <c r="U735" s="589">
        <f>IFERROR(TRUNC(L735*Q735,2),"")</f>
        <v/>
      </c>
    </row>
    <row r="736">
      <c r="A736" s="18">
        <f>OFFSET(MCQ!A$20,ROW(A736)-ROW(A$20),0)</f>
        <v/>
      </c>
      <c r="B736" s="18">
        <f>OFFSET(MCQ!B$20,ROW(B736)-ROW(B$20),0)</f>
        <v/>
      </c>
      <c r="C736" s="18">
        <f>OFFSET(MCQ!C$20,ROW(C736)-ROW(C$20),0)</f>
        <v/>
      </c>
      <c r="D736" s="18">
        <f>OFFSET(MCQ!D$20,ROW(D736)-ROW(D$20),0)</f>
        <v/>
      </c>
      <c r="E736" s="18">
        <f>OFFSET(MCQ!E$20,ROW(E736)-ROW(E$20),0)</f>
        <v/>
      </c>
      <c r="F736" s="18" t="n"/>
      <c r="G736" s="233">
        <f>OFFSET(MCQ!G$20,ROW(G736)-ROW(G$20),0)</f>
        <v/>
      </c>
      <c r="H736" s="583">
        <f>IF(G736="","",OFFSET(MCQ!H$20,ROW(H736)-ROW(H$20),0))</f>
        <v/>
      </c>
      <c r="I736" s="24">
        <f>IF(G736="","",IF(OR(G736="etapa",G736="sub-etapa"),"",OFFSET(MCQ!I$20,ROW(I736)-ROW(I$20),0)))</f>
        <v/>
      </c>
      <c r="J736" s="25">
        <f>IF(G736="","",OFFSET(MCQ!J$20,ROW(J736)-ROW(J$20),0))</f>
        <v/>
      </c>
      <c r="K736" s="24">
        <f>IF(G736="","",IF(OR(G736="etapa",G736="sub-etapa"),"",OFFSET(MCQ!K$20,ROW(K736)-ROW(K$20),0)))</f>
        <v/>
      </c>
      <c r="L736" s="26">
        <f>IF(G736="","",IF(OR(G736="etapa",G736="sub-etapa"),"",TRUNC(OFFSET(MCQ!L$20,ROW(L736)-ROW(L$20),0),2)))</f>
        <v/>
      </c>
      <c r="M736" s="584">
        <f>IF(I736="", "", IFERROR(VLOOKUP(VALUE(I736), _BaseAbril2026, 4, 0), IFERROR(VLOOKUP(TEXT(I736, "@"), _BaseAbril2026, 4, 0), "")))</f>
        <v/>
      </c>
      <c r="N736" s="585">
        <f>IFERROR(IF(S736="BDI1", TRUNC(M736*(1+$O$18), 2),IF(S736="BDI2", TRUNC(M736*(1+$N$18), 2), "")), "")</f>
        <v/>
      </c>
      <c r="O736" s="586">
        <f>_xlfn.IFS(G736="ETAPA", SUMIFS(ValorTotalComD, Nivel, A736), G736="SUB-ETAPA", SUMIFS(ValorTotalComD, SubNivel, C736), TRUE, T736)</f>
        <v/>
      </c>
      <c r="P736" s="584">
        <f>IF(I736="", "", IFERROR(VLOOKUP(VALUE(I736), _BaseAbril2026, 5, 0), IFERROR(VLOOKUP(TEXT(I736, "@"), _BaseAbril2026, 5, 0), "")))</f>
        <v/>
      </c>
      <c r="Q736" s="585">
        <f>IFERROR(IF(S736="BDI1", TRUNC(P736*(1+$R$18), 2),IF(S736="BDI2", TRUNC(P736*(1+$Q$18), 2), "")), "")</f>
        <v/>
      </c>
      <c r="R736" s="586">
        <f>_xlfn.IFS(G736="ETAPA", SUMIFS(ValorTotalSemD, Nivel, A736), G736="SUB-ETAPA", SUMIFS(ValorTotalSemD, SubNivel, C736), TRUE, U736)</f>
        <v/>
      </c>
      <c r="S736" s="587">
        <f>IF(G736="","",IF(OR(G736="etapa",G736="sub-etapa"),"",OFFSET(MCQ!M$20,ROW(M736)-ROW(M$20),0)))</f>
        <v/>
      </c>
      <c r="T736" s="588">
        <f>IFERROR(TRUNC(L736*N736,2),"")</f>
        <v/>
      </c>
      <c r="U736" s="589">
        <f>IFERROR(TRUNC(L736*Q736,2),"")</f>
        <v/>
      </c>
    </row>
    <row r="737">
      <c r="A737" s="18">
        <f>OFFSET(MCQ!A$20,ROW(A737)-ROW(A$20),0)</f>
        <v/>
      </c>
      <c r="B737" s="18">
        <f>OFFSET(MCQ!B$20,ROW(B737)-ROW(B$20),0)</f>
        <v/>
      </c>
      <c r="C737" s="18">
        <f>OFFSET(MCQ!C$20,ROW(C737)-ROW(C$20),0)</f>
        <v/>
      </c>
      <c r="D737" s="18">
        <f>OFFSET(MCQ!D$20,ROW(D737)-ROW(D$20),0)</f>
        <v/>
      </c>
      <c r="E737" s="18">
        <f>OFFSET(MCQ!E$20,ROW(E737)-ROW(E$20),0)</f>
        <v/>
      </c>
      <c r="F737" s="18" t="n"/>
      <c r="G737" s="233">
        <f>OFFSET(MCQ!G$20,ROW(G737)-ROW(G$20),0)</f>
        <v/>
      </c>
      <c r="H737" s="583">
        <f>IF(G737="","",OFFSET(MCQ!H$20,ROW(H737)-ROW(H$20),0))</f>
        <v/>
      </c>
      <c r="I737" s="24">
        <f>IF(G737="","",IF(OR(G737="etapa",G737="sub-etapa"),"",OFFSET(MCQ!I$20,ROW(I737)-ROW(I$20),0)))</f>
        <v/>
      </c>
      <c r="J737" s="25">
        <f>IF(G737="","",OFFSET(MCQ!J$20,ROW(J737)-ROW(J$20),0))</f>
        <v/>
      </c>
      <c r="K737" s="24">
        <f>IF(G737="","",IF(OR(G737="etapa",G737="sub-etapa"),"",OFFSET(MCQ!K$20,ROW(K737)-ROW(K$20),0)))</f>
        <v/>
      </c>
      <c r="L737" s="26">
        <f>IF(G737="","",IF(OR(G737="etapa",G737="sub-etapa"),"",TRUNC(OFFSET(MCQ!L$20,ROW(L737)-ROW(L$20),0),2)))</f>
        <v/>
      </c>
      <c r="M737" s="584">
        <f>IF(I737="", "", IFERROR(VLOOKUP(VALUE(I737), _BaseAbril2026, 4, 0), IFERROR(VLOOKUP(TEXT(I737, "@"), _BaseAbril2026, 4, 0), "")))</f>
        <v/>
      </c>
      <c r="N737" s="585">
        <f>IFERROR(IF(S737="BDI1", TRUNC(M737*(1+$O$18), 2),IF(S737="BDI2", TRUNC(M737*(1+$N$18), 2), "")), "")</f>
        <v/>
      </c>
      <c r="O737" s="586">
        <f>_xlfn.IFS(G737="ETAPA", SUMIFS(ValorTotalComD, Nivel, A737), G737="SUB-ETAPA", SUMIFS(ValorTotalComD, SubNivel, C737), TRUE, T737)</f>
        <v/>
      </c>
      <c r="P737" s="584">
        <f>IF(I737="", "", IFERROR(VLOOKUP(VALUE(I737), _BaseAbril2026, 5, 0), IFERROR(VLOOKUP(TEXT(I737, "@"), _BaseAbril2026, 5, 0), "")))</f>
        <v/>
      </c>
      <c r="Q737" s="585">
        <f>IFERROR(IF(S737="BDI1", TRUNC(P737*(1+$R$18), 2),IF(S737="BDI2", TRUNC(P737*(1+$Q$18), 2), "")), "")</f>
        <v/>
      </c>
      <c r="R737" s="586">
        <f>_xlfn.IFS(G737="ETAPA", SUMIFS(ValorTotalSemD, Nivel, A737), G737="SUB-ETAPA", SUMIFS(ValorTotalSemD, SubNivel, C737), TRUE, U737)</f>
        <v/>
      </c>
      <c r="S737" s="587">
        <f>IF(G737="","",IF(OR(G737="etapa",G737="sub-etapa"),"",OFFSET(MCQ!M$20,ROW(M737)-ROW(M$20),0)))</f>
        <v/>
      </c>
      <c r="T737" s="588">
        <f>IFERROR(TRUNC(L737*N737,2),"")</f>
        <v/>
      </c>
      <c r="U737" s="589">
        <f>IFERROR(TRUNC(L737*Q737,2),"")</f>
        <v/>
      </c>
    </row>
    <row r="738">
      <c r="A738" s="18">
        <f>OFFSET(MCQ!A$20,ROW(A738)-ROW(A$20),0)</f>
        <v/>
      </c>
      <c r="B738" s="18">
        <f>OFFSET(MCQ!B$20,ROW(B738)-ROW(B$20),0)</f>
        <v/>
      </c>
      <c r="C738" s="18">
        <f>OFFSET(MCQ!C$20,ROW(C738)-ROW(C$20),0)</f>
        <v/>
      </c>
      <c r="D738" s="18">
        <f>OFFSET(MCQ!D$20,ROW(D738)-ROW(D$20),0)</f>
        <v/>
      </c>
      <c r="E738" s="18">
        <f>OFFSET(MCQ!E$20,ROW(E738)-ROW(E$20),0)</f>
        <v/>
      </c>
      <c r="F738" s="18" t="n"/>
      <c r="G738" s="233">
        <f>OFFSET(MCQ!G$20,ROW(G738)-ROW(G$20),0)</f>
        <v/>
      </c>
      <c r="H738" s="583">
        <f>IF(G738="","",OFFSET(MCQ!H$20,ROW(H738)-ROW(H$20),0))</f>
        <v/>
      </c>
      <c r="I738" s="24">
        <f>IF(G738="","",IF(OR(G738="etapa",G738="sub-etapa"),"",OFFSET(MCQ!I$20,ROW(I738)-ROW(I$20),0)))</f>
        <v/>
      </c>
      <c r="J738" s="25">
        <f>IF(G738="","",OFFSET(MCQ!J$20,ROW(J738)-ROW(J$20),0))</f>
        <v/>
      </c>
      <c r="K738" s="24">
        <f>IF(G738="","",IF(OR(G738="etapa",G738="sub-etapa"),"",OFFSET(MCQ!K$20,ROW(K738)-ROW(K$20),0)))</f>
        <v/>
      </c>
      <c r="L738" s="26">
        <f>IF(G738="","",IF(OR(G738="etapa",G738="sub-etapa"),"",TRUNC(OFFSET(MCQ!L$20,ROW(L738)-ROW(L$20),0),2)))</f>
        <v/>
      </c>
      <c r="M738" s="584">
        <f>IF(I738="", "", IFERROR(VLOOKUP(VALUE(I738), _BaseAbril2026, 4, 0), IFERROR(VLOOKUP(TEXT(I738, "@"), _BaseAbril2026, 4, 0), "")))</f>
        <v/>
      </c>
      <c r="N738" s="585">
        <f>IFERROR(IF(S738="BDI1", TRUNC(M738*(1+$O$18), 2),IF(S738="BDI2", TRUNC(M738*(1+$N$18), 2), "")), "")</f>
        <v/>
      </c>
      <c r="O738" s="586">
        <f>_xlfn.IFS(G738="ETAPA", SUMIFS(ValorTotalComD, Nivel, A738), G738="SUB-ETAPA", SUMIFS(ValorTotalComD, SubNivel, C738), TRUE, T738)</f>
        <v/>
      </c>
      <c r="P738" s="584">
        <f>IF(I738="", "", IFERROR(VLOOKUP(VALUE(I738), _BaseAbril2026, 5, 0), IFERROR(VLOOKUP(TEXT(I738, "@"), _BaseAbril2026, 5, 0), "")))</f>
        <v/>
      </c>
      <c r="Q738" s="585">
        <f>IFERROR(IF(S738="BDI1", TRUNC(P738*(1+$R$18), 2),IF(S738="BDI2", TRUNC(P738*(1+$Q$18), 2), "")), "")</f>
        <v/>
      </c>
      <c r="R738" s="586">
        <f>_xlfn.IFS(G738="ETAPA", SUMIFS(ValorTotalSemD, Nivel, A738), G738="SUB-ETAPA", SUMIFS(ValorTotalSemD, SubNivel, C738), TRUE, U738)</f>
        <v/>
      </c>
      <c r="S738" s="587">
        <f>IF(G738="","",IF(OR(G738="etapa",G738="sub-etapa"),"",OFFSET(MCQ!M$20,ROW(M738)-ROW(M$20),0)))</f>
        <v/>
      </c>
      <c r="T738" s="588">
        <f>IFERROR(TRUNC(L738*N738,2),"")</f>
        <v/>
      </c>
      <c r="U738" s="589">
        <f>IFERROR(TRUNC(L738*Q738,2),"")</f>
        <v/>
      </c>
    </row>
    <row r="739">
      <c r="A739" s="18">
        <f>OFFSET(MCQ!A$20,ROW(A739)-ROW(A$20),0)</f>
        <v/>
      </c>
      <c r="B739" s="18">
        <f>OFFSET(MCQ!B$20,ROW(B739)-ROW(B$20),0)</f>
        <v/>
      </c>
      <c r="C739" s="18">
        <f>OFFSET(MCQ!C$20,ROW(C739)-ROW(C$20),0)</f>
        <v/>
      </c>
      <c r="D739" s="18">
        <f>OFFSET(MCQ!D$20,ROW(D739)-ROW(D$20),0)</f>
        <v/>
      </c>
      <c r="E739" s="18">
        <f>OFFSET(MCQ!E$20,ROW(E739)-ROW(E$20),0)</f>
        <v/>
      </c>
      <c r="F739" s="18" t="n"/>
      <c r="G739" s="233">
        <f>OFFSET(MCQ!G$20,ROW(G739)-ROW(G$20),0)</f>
        <v/>
      </c>
      <c r="H739" s="583">
        <f>IF(G739="","",OFFSET(MCQ!H$20,ROW(H739)-ROW(H$20),0))</f>
        <v/>
      </c>
      <c r="I739" s="24">
        <f>IF(G739="","",IF(OR(G739="etapa",G739="sub-etapa"),"",OFFSET(MCQ!I$20,ROW(I739)-ROW(I$20),0)))</f>
        <v/>
      </c>
      <c r="J739" s="25">
        <f>IF(G739="","",OFFSET(MCQ!J$20,ROW(J739)-ROW(J$20),0))</f>
        <v/>
      </c>
      <c r="K739" s="24">
        <f>IF(G739="","",IF(OR(G739="etapa",G739="sub-etapa"),"",OFFSET(MCQ!K$20,ROW(K739)-ROW(K$20),0)))</f>
        <v/>
      </c>
      <c r="L739" s="26">
        <f>IF(G739="","",IF(OR(G739="etapa",G739="sub-etapa"),"",TRUNC(OFFSET(MCQ!L$20,ROW(L739)-ROW(L$20),0),2)))</f>
        <v/>
      </c>
      <c r="M739" s="584">
        <f>IF(I739="", "", IFERROR(VLOOKUP(VALUE(I739), _BaseAbril2026, 4, 0), IFERROR(VLOOKUP(TEXT(I739, "@"), _BaseAbril2026, 4, 0), "")))</f>
        <v/>
      </c>
      <c r="N739" s="585">
        <f>IFERROR(IF(S739="BDI1", TRUNC(M739*(1+$O$18), 2),IF(S739="BDI2", TRUNC(M739*(1+$N$18), 2), "")), "")</f>
        <v/>
      </c>
      <c r="O739" s="586">
        <f>_xlfn.IFS(G739="ETAPA", SUMIFS(ValorTotalComD, Nivel, A739), G739="SUB-ETAPA", SUMIFS(ValorTotalComD, SubNivel, C739), TRUE, T739)</f>
        <v/>
      </c>
      <c r="P739" s="584">
        <f>IF(I739="", "", IFERROR(VLOOKUP(VALUE(I739), _BaseAbril2026, 5, 0), IFERROR(VLOOKUP(TEXT(I739, "@"), _BaseAbril2026, 5, 0), "")))</f>
        <v/>
      </c>
      <c r="Q739" s="585">
        <f>IFERROR(IF(S739="BDI1", TRUNC(P739*(1+$R$18), 2),IF(S739="BDI2", TRUNC(P739*(1+$Q$18), 2), "")), "")</f>
        <v/>
      </c>
      <c r="R739" s="586">
        <f>_xlfn.IFS(G739="ETAPA", SUMIFS(ValorTotalSemD, Nivel, A739), G739="SUB-ETAPA", SUMIFS(ValorTotalSemD, SubNivel, C739), TRUE, U739)</f>
        <v/>
      </c>
      <c r="S739" s="587">
        <f>IF(G739="","",IF(OR(G739="etapa",G739="sub-etapa"),"",OFFSET(MCQ!M$20,ROW(M739)-ROW(M$20),0)))</f>
        <v/>
      </c>
      <c r="T739" s="588">
        <f>IFERROR(TRUNC(L739*N739,2),"")</f>
        <v/>
      </c>
      <c r="U739" s="589">
        <f>IFERROR(TRUNC(L739*Q739,2),"")</f>
        <v/>
      </c>
    </row>
    <row r="740">
      <c r="A740" s="18">
        <f>OFFSET(MCQ!A$20,ROW(A740)-ROW(A$20),0)</f>
        <v/>
      </c>
      <c r="B740" s="18">
        <f>OFFSET(MCQ!B$20,ROW(B740)-ROW(B$20),0)</f>
        <v/>
      </c>
      <c r="C740" s="18">
        <f>OFFSET(MCQ!C$20,ROW(C740)-ROW(C$20),0)</f>
        <v/>
      </c>
      <c r="D740" s="18">
        <f>OFFSET(MCQ!D$20,ROW(D740)-ROW(D$20),0)</f>
        <v/>
      </c>
      <c r="E740" s="18">
        <f>OFFSET(MCQ!E$20,ROW(E740)-ROW(E$20),0)</f>
        <v/>
      </c>
      <c r="F740" s="18" t="n"/>
      <c r="G740" s="233">
        <f>OFFSET(MCQ!G$20,ROW(G740)-ROW(G$20),0)</f>
        <v/>
      </c>
      <c r="H740" s="583">
        <f>IF(G740="","",OFFSET(MCQ!H$20,ROW(H740)-ROW(H$20),0))</f>
        <v/>
      </c>
      <c r="I740" s="24">
        <f>IF(G740="","",IF(OR(G740="etapa",G740="sub-etapa"),"",OFFSET(MCQ!I$20,ROW(I740)-ROW(I$20),0)))</f>
        <v/>
      </c>
      <c r="J740" s="25">
        <f>IF(G740="","",OFFSET(MCQ!J$20,ROW(J740)-ROW(J$20),0))</f>
        <v/>
      </c>
      <c r="K740" s="24">
        <f>IF(G740="","",IF(OR(G740="etapa",G740="sub-etapa"),"",OFFSET(MCQ!K$20,ROW(K740)-ROW(K$20),0)))</f>
        <v/>
      </c>
      <c r="L740" s="26">
        <f>IF(G740="","",IF(OR(G740="etapa",G740="sub-etapa"),"",TRUNC(OFFSET(MCQ!L$20,ROW(L740)-ROW(L$20),0),2)))</f>
        <v/>
      </c>
      <c r="M740" s="584">
        <f>IF(I740="", "", IFERROR(VLOOKUP(VALUE(I740), _BaseAbril2026, 4, 0), IFERROR(VLOOKUP(TEXT(I740, "@"), _BaseAbril2026, 4, 0), "")))</f>
        <v/>
      </c>
      <c r="N740" s="585">
        <f>IFERROR(IF(S740="BDI1", TRUNC(M740*(1+$O$18), 2),IF(S740="BDI2", TRUNC(M740*(1+$N$18), 2), "")), "")</f>
        <v/>
      </c>
      <c r="O740" s="586">
        <f>_xlfn.IFS(G740="ETAPA", SUMIFS(ValorTotalComD, Nivel, A740), G740="SUB-ETAPA", SUMIFS(ValorTotalComD, SubNivel, C740), TRUE, T740)</f>
        <v/>
      </c>
      <c r="P740" s="584">
        <f>IF(I740="", "", IFERROR(VLOOKUP(VALUE(I740), _BaseAbril2026, 5, 0), IFERROR(VLOOKUP(TEXT(I740, "@"), _BaseAbril2026, 5, 0), "")))</f>
        <v/>
      </c>
      <c r="Q740" s="585">
        <f>IFERROR(IF(S740="BDI1", TRUNC(P740*(1+$R$18), 2),IF(S740="BDI2", TRUNC(P740*(1+$Q$18), 2), "")), "")</f>
        <v/>
      </c>
      <c r="R740" s="586">
        <f>_xlfn.IFS(G740="ETAPA", SUMIFS(ValorTotalSemD, Nivel, A740), G740="SUB-ETAPA", SUMIFS(ValorTotalSemD, SubNivel, C740), TRUE, U740)</f>
        <v/>
      </c>
      <c r="S740" s="587">
        <f>IF(G740="","",IF(OR(G740="etapa",G740="sub-etapa"),"",OFFSET(MCQ!M$20,ROW(M740)-ROW(M$20),0)))</f>
        <v/>
      </c>
      <c r="T740" s="588">
        <f>IFERROR(TRUNC(L740*N740,2),"")</f>
        <v/>
      </c>
      <c r="U740" s="589">
        <f>IFERROR(TRUNC(L740*Q740,2),"")</f>
        <v/>
      </c>
    </row>
    <row r="741">
      <c r="A741" s="18">
        <f>OFFSET(MCQ!A$20,ROW(A741)-ROW(A$20),0)</f>
        <v/>
      </c>
      <c r="B741" s="18">
        <f>OFFSET(MCQ!B$20,ROW(B741)-ROW(B$20),0)</f>
        <v/>
      </c>
      <c r="C741" s="18">
        <f>OFFSET(MCQ!C$20,ROW(C741)-ROW(C$20),0)</f>
        <v/>
      </c>
      <c r="D741" s="18">
        <f>OFFSET(MCQ!D$20,ROW(D741)-ROW(D$20),0)</f>
        <v/>
      </c>
      <c r="E741" s="18">
        <f>OFFSET(MCQ!E$20,ROW(E741)-ROW(E$20),0)</f>
        <v/>
      </c>
      <c r="F741" s="18" t="n"/>
      <c r="G741" s="233">
        <f>OFFSET(MCQ!G$20,ROW(G741)-ROW(G$20),0)</f>
        <v/>
      </c>
      <c r="H741" s="583">
        <f>IF(G741="","",OFFSET(MCQ!H$20,ROW(H741)-ROW(H$20),0))</f>
        <v/>
      </c>
      <c r="I741" s="24">
        <f>IF(G741="","",IF(OR(G741="etapa",G741="sub-etapa"),"",OFFSET(MCQ!I$20,ROW(I741)-ROW(I$20),0)))</f>
        <v/>
      </c>
      <c r="J741" s="25">
        <f>IF(G741="","",OFFSET(MCQ!J$20,ROW(J741)-ROW(J$20),0))</f>
        <v/>
      </c>
      <c r="K741" s="24">
        <f>IF(G741="","",IF(OR(G741="etapa",G741="sub-etapa"),"",OFFSET(MCQ!K$20,ROW(K741)-ROW(K$20),0)))</f>
        <v/>
      </c>
      <c r="L741" s="26">
        <f>IF(G741="","",IF(OR(G741="etapa",G741="sub-etapa"),"",TRUNC(OFFSET(MCQ!L$20,ROW(L741)-ROW(L$20),0),2)))</f>
        <v/>
      </c>
      <c r="M741" s="584">
        <f>IF(I741="", "", IFERROR(VLOOKUP(VALUE(I741), _BaseAbril2026, 4, 0), IFERROR(VLOOKUP(TEXT(I741, "@"), _BaseAbril2026, 4, 0), "")))</f>
        <v/>
      </c>
      <c r="N741" s="585">
        <f>IFERROR(IF(S741="BDI1", TRUNC(M741*(1+$O$18), 2),IF(S741="BDI2", TRUNC(M741*(1+$N$18), 2), "")), "")</f>
        <v/>
      </c>
      <c r="O741" s="586">
        <f>_xlfn.IFS(G741="ETAPA", SUMIFS(ValorTotalComD, Nivel, A741), G741="SUB-ETAPA", SUMIFS(ValorTotalComD, SubNivel, C741), TRUE, T741)</f>
        <v/>
      </c>
      <c r="P741" s="584">
        <f>IF(I741="", "", IFERROR(VLOOKUP(VALUE(I741), _BaseAbril2026, 5, 0), IFERROR(VLOOKUP(TEXT(I741, "@"), _BaseAbril2026, 5, 0), "")))</f>
        <v/>
      </c>
      <c r="Q741" s="585">
        <f>IFERROR(IF(S741="BDI1", TRUNC(P741*(1+$R$18), 2),IF(S741="BDI2", TRUNC(P741*(1+$Q$18), 2), "")), "")</f>
        <v/>
      </c>
      <c r="R741" s="586">
        <f>_xlfn.IFS(G741="ETAPA", SUMIFS(ValorTotalSemD, Nivel, A741), G741="SUB-ETAPA", SUMIFS(ValorTotalSemD, SubNivel, C741), TRUE, U741)</f>
        <v/>
      </c>
      <c r="S741" s="587">
        <f>IF(G741="","",IF(OR(G741="etapa",G741="sub-etapa"),"",OFFSET(MCQ!M$20,ROW(M741)-ROW(M$20),0)))</f>
        <v/>
      </c>
      <c r="T741" s="588">
        <f>IFERROR(TRUNC(L741*N741,2),"")</f>
        <v/>
      </c>
      <c r="U741" s="589">
        <f>IFERROR(TRUNC(L741*Q741,2),"")</f>
        <v/>
      </c>
    </row>
    <row r="742">
      <c r="A742" s="18">
        <f>OFFSET(MCQ!A$20,ROW(A742)-ROW(A$20),0)</f>
        <v/>
      </c>
      <c r="B742" s="18">
        <f>OFFSET(MCQ!B$20,ROW(B742)-ROW(B$20),0)</f>
        <v/>
      </c>
      <c r="C742" s="18">
        <f>OFFSET(MCQ!C$20,ROW(C742)-ROW(C$20),0)</f>
        <v/>
      </c>
      <c r="D742" s="18">
        <f>OFFSET(MCQ!D$20,ROW(D742)-ROW(D$20),0)</f>
        <v/>
      </c>
      <c r="E742" s="18">
        <f>OFFSET(MCQ!E$20,ROW(E742)-ROW(E$20),0)</f>
        <v/>
      </c>
      <c r="F742" s="18" t="n"/>
      <c r="G742" s="233">
        <f>OFFSET(MCQ!G$20,ROW(G742)-ROW(G$20),0)</f>
        <v/>
      </c>
      <c r="H742" s="583">
        <f>IF(G742="","",OFFSET(MCQ!H$20,ROW(H742)-ROW(H$20),0))</f>
        <v/>
      </c>
      <c r="I742" s="24">
        <f>IF(G742="","",IF(OR(G742="etapa",G742="sub-etapa"),"",OFFSET(MCQ!I$20,ROW(I742)-ROW(I$20),0)))</f>
        <v/>
      </c>
      <c r="J742" s="25">
        <f>IF(G742="","",OFFSET(MCQ!J$20,ROW(J742)-ROW(J$20),0))</f>
        <v/>
      </c>
      <c r="K742" s="24">
        <f>IF(G742="","",IF(OR(G742="etapa",G742="sub-etapa"),"",OFFSET(MCQ!K$20,ROW(K742)-ROW(K$20),0)))</f>
        <v/>
      </c>
      <c r="L742" s="26">
        <f>IF(G742="","",IF(OR(G742="etapa",G742="sub-etapa"),"",TRUNC(OFFSET(MCQ!L$20,ROW(L742)-ROW(L$20),0),2)))</f>
        <v/>
      </c>
      <c r="M742" s="584">
        <f>IF(I742="", "", IFERROR(VLOOKUP(VALUE(I742), _BaseAbril2026, 4, 0), IFERROR(VLOOKUP(TEXT(I742, "@"), _BaseAbril2026, 4, 0), "")))</f>
        <v/>
      </c>
      <c r="N742" s="585">
        <f>IFERROR(IF(S742="BDI1", TRUNC(M742*(1+$O$18), 2),IF(S742="BDI2", TRUNC(M742*(1+$N$18), 2), "")), "")</f>
        <v/>
      </c>
      <c r="O742" s="586">
        <f>_xlfn.IFS(G742="ETAPA", SUMIFS(ValorTotalComD, Nivel, A742), G742="SUB-ETAPA", SUMIFS(ValorTotalComD, SubNivel, C742), TRUE, T742)</f>
        <v/>
      </c>
      <c r="P742" s="584">
        <f>IF(I742="", "", IFERROR(VLOOKUP(VALUE(I742), _BaseAbril2026, 5, 0), IFERROR(VLOOKUP(TEXT(I742, "@"), _BaseAbril2026, 5, 0), "")))</f>
        <v/>
      </c>
      <c r="Q742" s="585">
        <f>IFERROR(IF(S742="BDI1", TRUNC(P742*(1+$R$18), 2),IF(S742="BDI2", TRUNC(P742*(1+$Q$18), 2), "")), "")</f>
        <v/>
      </c>
      <c r="R742" s="586">
        <f>_xlfn.IFS(G742="ETAPA", SUMIFS(ValorTotalSemD, Nivel, A742), G742="SUB-ETAPA", SUMIFS(ValorTotalSemD, SubNivel, C742), TRUE, U742)</f>
        <v/>
      </c>
      <c r="S742" s="587">
        <f>IF(G742="","",IF(OR(G742="etapa",G742="sub-etapa"),"",OFFSET(MCQ!M$20,ROW(M742)-ROW(M$20),0)))</f>
        <v/>
      </c>
      <c r="T742" s="588">
        <f>IFERROR(TRUNC(L742*N742,2),"")</f>
        <v/>
      </c>
      <c r="U742" s="589">
        <f>IFERROR(TRUNC(L742*Q742,2),"")</f>
        <v/>
      </c>
    </row>
    <row r="743">
      <c r="A743" s="18">
        <f>OFFSET(MCQ!A$20,ROW(A743)-ROW(A$20),0)</f>
        <v/>
      </c>
      <c r="B743" s="18">
        <f>OFFSET(MCQ!B$20,ROW(B743)-ROW(B$20),0)</f>
        <v/>
      </c>
      <c r="C743" s="18">
        <f>OFFSET(MCQ!C$20,ROW(C743)-ROW(C$20),0)</f>
        <v/>
      </c>
      <c r="D743" s="18">
        <f>OFFSET(MCQ!D$20,ROW(D743)-ROW(D$20),0)</f>
        <v/>
      </c>
      <c r="E743" s="18">
        <f>OFFSET(MCQ!E$20,ROW(E743)-ROW(E$20),0)</f>
        <v/>
      </c>
      <c r="F743" s="18" t="n"/>
      <c r="G743" s="233">
        <f>OFFSET(MCQ!G$20,ROW(G743)-ROW(G$20),0)</f>
        <v/>
      </c>
      <c r="H743" s="583">
        <f>IF(G743="","",OFFSET(MCQ!H$20,ROW(H743)-ROW(H$20),0))</f>
        <v/>
      </c>
      <c r="I743" s="24">
        <f>IF(G743="","",IF(OR(G743="etapa",G743="sub-etapa"),"",OFFSET(MCQ!I$20,ROW(I743)-ROW(I$20),0)))</f>
        <v/>
      </c>
      <c r="J743" s="25">
        <f>IF(G743="","",OFFSET(MCQ!J$20,ROW(J743)-ROW(J$20),0))</f>
        <v/>
      </c>
      <c r="K743" s="24">
        <f>IF(G743="","",IF(OR(G743="etapa",G743="sub-etapa"),"",OFFSET(MCQ!K$20,ROW(K743)-ROW(K$20),0)))</f>
        <v/>
      </c>
      <c r="L743" s="26">
        <f>IF(G743="","",IF(OR(G743="etapa",G743="sub-etapa"),"",TRUNC(OFFSET(MCQ!L$20,ROW(L743)-ROW(L$20),0),2)))</f>
        <v/>
      </c>
      <c r="M743" s="584">
        <f>IF(I743="", "", IFERROR(VLOOKUP(VALUE(I743), _BaseAbril2026, 4, 0), IFERROR(VLOOKUP(TEXT(I743, "@"), _BaseAbril2026, 4, 0), "")))</f>
        <v/>
      </c>
      <c r="N743" s="585">
        <f>IFERROR(IF(S743="BDI1", TRUNC(M743*(1+$O$18), 2),IF(S743="BDI2", TRUNC(M743*(1+$N$18), 2), "")), "")</f>
        <v/>
      </c>
      <c r="O743" s="586">
        <f>_xlfn.IFS(G743="ETAPA", SUMIFS(ValorTotalComD, Nivel, A743), G743="SUB-ETAPA", SUMIFS(ValorTotalComD, SubNivel, C743), TRUE, T743)</f>
        <v/>
      </c>
      <c r="P743" s="584">
        <f>IF(I743="", "", IFERROR(VLOOKUP(VALUE(I743), _BaseAbril2026, 5, 0), IFERROR(VLOOKUP(TEXT(I743, "@"), _BaseAbril2026, 5, 0), "")))</f>
        <v/>
      </c>
      <c r="Q743" s="585">
        <f>IFERROR(IF(S743="BDI1", TRUNC(P743*(1+$R$18), 2),IF(S743="BDI2", TRUNC(P743*(1+$Q$18), 2), "")), "")</f>
        <v/>
      </c>
      <c r="R743" s="586">
        <f>_xlfn.IFS(G743="ETAPA", SUMIFS(ValorTotalSemD, Nivel, A743), G743="SUB-ETAPA", SUMIFS(ValorTotalSemD, SubNivel, C743), TRUE, U743)</f>
        <v/>
      </c>
      <c r="S743" s="587">
        <f>IF(G743="","",IF(OR(G743="etapa",G743="sub-etapa"),"",OFFSET(MCQ!M$20,ROW(M743)-ROW(M$20),0)))</f>
        <v/>
      </c>
      <c r="T743" s="588">
        <f>IFERROR(TRUNC(L743*N743,2),"")</f>
        <v/>
      </c>
      <c r="U743" s="589">
        <f>IFERROR(TRUNC(L743*Q743,2),"")</f>
        <v/>
      </c>
    </row>
    <row r="744">
      <c r="A744" s="18">
        <f>OFFSET(MCQ!A$20,ROW(A744)-ROW(A$20),0)</f>
        <v/>
      </c>
      <c r="B744" s="18">
        <f>OFFSET(MCQ!B$20,ROW(B744)-ROW(B$20),0)</f>
        <v/>
      </c>
      <c r="C744" s="18">
        <f>OFFSET(MCQ!C$20,ROW(C744)-ROW(C$20),0)</f>
        <v/>
      </c>
      <c r="D744" s="18">
        <f>OFFSET(MCQ!D$20,ROW(D744)-ROW(D$20),0)</f>
        <v/>
      </c>
      <c r="E744" s="18">
        <f>OFFSET(MCQ!E$20,ROW(E744)-ROW(E$20),0)</f>
        <v/>
      </c>
      <c r="F744" s="18" t="n"/>
      <c r="G744" s="233">
        <f>OFFSET(MCQ!G$20,ROW(G744)-ROW(G$20),0)</f>
        <v/>
      </c>
      <c r="H744" s="583">
        <f>IF(G744="","",OFFSET(MCQ!H$20,ROW(H744)-ROW(H$20),0))</f>
        <v/>
      </c>
      <c r="I744" s="24">
        <f>IF(G744="","",IF(OR(G744="etapa",G744="sub-etapa"),"",OFFSET(MCQ!I$20,ROW(I744)-ROW(I$20),0)))</f>
        <v/>
      </c>
      <c r="J744" s="25">
        <f>IF(G744="","",OFFSET(MCQ!J$20,ROW(J744)-ROW(J$20),0))</f>
        <v/>
      </c>
      <c r="K744" s="24">
        <f>IF(G744="","",IF(OR(G744="etapa",G744="sub-etapa"),"",OFFSET(MCQ!K$20,ROW(K744)-ROW(K$20),0)))</f>
        <v/>
      </c>
      <c r="L744" s="26">
        <f>IF(G744="","",IF(OR(G744="etapa",G744="sub-etapa"),"",TRUNC(OFFSET(MCQ!L$20,ROW(L744)-ROW(L$20),0),2)))</f>
        <v/>
      </c>
      <c r="M744" s="584">
        <f>IF(I744="", "", IFERROR(VLOOKUP(VALUE(I744), _BaseAbril2026, 4, 0), IFERROR(VLOOKUP(TEXT(I744, "@"), _BaseAbril2026, 4, 0), "")))</f>
        <v/>
      </c>
      <c r="N744" s="585">
        <f>IFERROR(IF(S744="BDI1", TRUNC(M744*(1+$O$18), 2),IF(S744="BDI2", TRUNC(M744*(1+$N$18), 2), "")), "")</f>
        <v/>
      </c>
      <c r="O744" s="586">
        <f>_xlfn.IFS(G744="ETAPA", SUMIFS(ValorTotalComD, Nivel, A744), G744="SUB-ETAPA", SUMIFS(ValorTotalComD, SubNivel, C744), TRUE, T744)</f>
        <v/>
      </c>
      <c r="P744" s="584">
        <f>IF(I744="", "", IFERROR(VLOOKUP(VALUE(I744), _BaseAbril2026, 5, 0), IFERROR(VLOOKUP(TEXT(I744, "@"), _BaseAbril2026, 5, 0), "")))</f>
        <v/>
      </c>
      <c r="Q744" s="585">
        <f>IFERROR(IF(S744="BDI1", TRUNC(P744*(1+$R$18), 2),IF(S744="BDI2", TRUNC(P744*(1+$Q$18), 2), "")), "")</f>
        <v/>
      </c>
      <c r="R744" s="586">
        <f>_xlfn.IFS(G744="ETAPA", SUMIFS(ValorTotalSemD, Nivel, A744), G744="SUB-ETAPA", SUMIFS(ValorTotalSemD, SubNivel, C744), TRUE, U744)</f>
        <v/>
      </c>
      <c r="S744" s="587">
        <f>IF(G744="","",IF(OR(G744="etapa",G744="sub-etapa"),"",OFFSET(MCQ!M$20,ROW(M744)-ROW(M$20),0)))</f>
        <v/>
      </c>
      <c r="T744" s="588">
        <f>IFERROR(TRUNC(L744*N744,2),"")</f>
        <v/>
      </c>
      <c r="U744" s="589">
        <f>IFERROR(TRUNC(L744*Q744,2),"")</f>
        <v/>
      </c>
    </row>
    <row r="745">
      <c r="A745" s="18">
        <f>OFFSET(MCQ!A$20,ROW(A745)-ROW(A$20),0)</f>
        <v/>
      </c>
      <c r="B745" s="18">
        <f>OFFSET(MCQ!B$20,ROW(B745)-ROW(B$20),0)</f>
        <v/>
      </c>
      <c r="C745" s="18">
        <f>OFFSET(MCQ!C$20,ROW(C745)-ROW(C$20),0)</f>
        <v/>
      </c>
      <c r="D745" s="18">
        <f>OFFSET(MCQ!D$20,ROW(D745)-ROW(D$20),0)</f>
        <v/>
      </c>
      <c r="E745" s="18">
        <f>OFFSET(MCQ!E$20,ROW(E745)-ROW(E$20),0)</f>
        <v/>
      </c>
      <c r="F745" s="18" t="n"/>
      <c r="G745" s="233">
        <f>OFFSET(MCQ!G$20,ROW(G745)-ROW(G$20),0)</f>
        <v/>
      </c>
      <c r="H745" s="583">
        <f>IF(G745="","",OFFSET(MCQ!H$20,ROW(H745)-ROW(H$20),0))</f>
        <v/>
      </c>
      <c r="I745" s="24">
        <f>IF(G745="","",IF(OR(G745="etapa",G745="sub-etapa"),"",OFFSET(MCQ!I$20,ROW(I745)-ROW(I$20),0)))</f>
        <v/>
      </c>
      <c r="J745" s="25">
        <f>IF(G745="","",OFFSET(MCQ!J$20,ROW(J745)-ROW(J$20),0))</f>
        <v/>
      </c>
      <c r="K745" s="24">
        <f>IF(G745="","",IF(OR(G745="etapa",G745="sub-etapa"),"",OFFSET(MCQ!K$20,ROW(K745)-ROW(K$20),0)))</f>
        <v/>
      </c>
      <c r="L745" s="26">
        <f>IF(G745="","",IF(OR(G745="etapa",G745="sub-etapa"),"",TRUNC(OFFSET(MCQ!L$20,ROW(L745)-ROW(L$20),0),2)))</f>
        <v/>
      </c>
      <c r="M745" s="584">
        <f>IF(I745="", "", IFERROR(VLOOKUP(VALUE(I745), _BaseAbril2026, 4, 0), IFERROR(VLOOKUP(TEXT(I745, "@"), _BaseAbril2026, 4, 0), "")))</f>
        <v/>
      </c>
      <c r="N745" s="585">
        <f>IFERROR(IF(S745="BDI1", TRUNC(M745*(1+$O$18), 2),IF(S745="BDI2", TRUNC(M745*(1+$N$18), 2), "")), "")</f>
        <v/>
      </c>
      <c r="O745" s="586">
        <f>_xlfn.IFS(G745="ETAPA", SUMIFS(ValorTotalComD, Nivel, A745), G745="SUB-ETAPA", SUMIFS(ValorTotalComD, SubNivel, C745), TRUE, T745)</f>
        <v/>
      </c>
      <c r="P745" s="584">
        <f>IF(I745="", "", IFERROR(VLOOKUP(VALUE(I745), _BaseAbril2026, 5, 0), IFERROR(VLOOKUP(TEXT(I745, "@"), _BaseAbril2026, 5, 0), "")))</f>
        <v/>
      </c>
      <c r="Q745" s="585">
        <f>IFERROR(IF(S745="BDI1", TRUNC(P745*(1+$R$18), 2),IF(S745="BDI2", TRUNC(P745*(1+$Q$18), 2), "")), "")</f>
        <v/>
      </c>
      <c r="R745" s="586">
        <f>_xlfn.IFS(G745="ETAPA", SUMIFS(ValorTotalSemD, Nivel, A745), G745="SUB-ETAPA", SUMIFS(ValorTotalSemD, SubNivel, C745), TRUE, U745)</f>
        <v/>
      </c>
      <c r="S745" s="587">
        <f>IF(G745="","",IF(OR(G745="etapa",G745="sub-etapa"),"",OFFSET(MCQ!M$20,ROW(M745)-ROW(M$20),0)))</f>
        <v/>
      </c>
      <c r="T745" s="588">
        <f>IFERROR(TRUNC(L745*N745,2),"")</f>
        <v/>
      </c>
      <c r="U745" s="589">
        <f>IFERROR(TRUNC(L745*Q745,2),"")</f>
        <v/>
      </c>
    </row>
    <row r="746">
      <c r="A746" s="18">
        <f>OFFSET(MCQ!A$20,ROW(A746)-ROW(A$20),0)</f>
        <v/>
      </c>
      <c r="B746" s="18">
        <f>OFFSET(MCQ!B$20,ROW(B746)-ROW(B$20),0)</f>
        <v/>
      </c>
      <c r="C746" s="18">
        <f>OFFSET(MCQ!C$20,ROW(C746)-ROW(C$20),0)</f>
        <v/>
      </c>
      <c r="D746" s="18">
        <f>OFFSET(MCQ!D$20,ROW(D746)-ROW(D$20),0)</f>
        <v/>
      </c>
      <c r="E746" s="18">
        <f>OFFSET(MCQ!E$20,ROW(E746)-ROW(E$20),0)</f>
        <v/>
      </c>
      <c r="F746" s="18" t="n"/>
      <c r="G746" s="233">
        <f>OFFSET(MCQ!G$20,ROW(G746)-ROW(G$20),0)</f>
        <v/>
      </c>
      <c r="H746" s="583">
        <f>IF(G746="","",OFFSET(MCQ!H$20,ROW(H746)-ROW(H$20),0))</f>
        <v/>
      </c>
      <c r="I746" s="24">
        <f>IF(G746="","",IF(OR(G746="etapa",G746="sub-etapa"),"",OFFSET(MCQ!I$20,ROW(I746)-ROW(I$20),0)))</f>
        <v/>
      </c>
      <c r="J746" s="25">
        <f>IF(G746="","",OFFSET(MCQ!J$20,ROW(J746)-ROW(J$20),0))</f>
        <v/>
      </c>
      <c r="K746" s="24">
        <f>IF(G746="","",IF(OR(G746="etapa",G746="sub-etapa"),"",OFFSET(MCQ!K$20,ROW(K746)-ROW(K$20),0)))</f>
        <v/>
      </c>
      <c r="L746" s="26">
        <f>IF(G746="","",IF(OR(G746="etapa",G746="sub-etapa"),"",TRUNC(OFFSET(MCQ!L$20,ROW(L746)-ROW(L$20),0),2)))</f>
        <v/>
      </c>
      <c r="M746" s="584">
        <f>IF(I746="", "", IFERROR(VLOOKUP(VALUE(I746), _BaseAbril2026, 4, 0), IFERROR(VLOOKUP(TEXT(I746, "@"), _BaseAbril2026, 4, 0), "")))</f>
        <v/>
      </c>
      <c r="N746" s="585">
        <f>IFERROR(IF(S746="BDI1", TRUNC(M746*(1+$O$18), 2),IF(S746="BDI2", TRUNC(M746*(1+$N$18), 2), "")), "")</f>
        <v/>
      </c>
      <c r="O746" s="586">
        <f>_xlfn.IFS(G746="ETAPA", SUMIFS(ValorTotalComD, Nivel, A746), G746="SUB-ETAPA", SUMIFS(ValorTotalComD, SubNivel, C746), TRUE, T746)</f>
        <v/>
      </c>
      <c r="P746" s="584">
        <f>IF(I746="", "", IFERROR(VLOOKUP(VALUE(I746), _BaseAbril2026, 5, 0), IFERROR(VLOOKUP(TEXT(I746, "@"), _BaseAbril2026, 5, 0), "")))</f>
        <v/>
      </c>
      <c r="Q746" s="585">
        <f>IFERROR(IF(S746="BDI1", TRUNC(P746*(1+$R$18), 2),IF(S746="BDI2", TRUNC(P746*(1+$Q$18), 2), "")), "")</f>
        <v/>
      </c>
      <c r="R746" s="586">
        <f>_xlfn.IFS(G746="ETAPA", SUMIFS(ValorTotalSemD, Nivel, A746), G746="SUB-ETAPA", SUMIFS(ValorTotalSemD, SubNivel, C746), TRUE, U746)</f>
        <v/>
      </c>
      <c r="S746" s="587">
        <f>IF(G746="","",IF(OR(G746="etapa",G746="sub-etapa"),"",OFFSET(MCQ!M$20,ROW(M746)-ROW(M$20),0)))</f>
        <v/>
      </c>
      <c r="T746" s="588">
        <f>IFERROR(TRUNC(L746*N746,2),"")</f>
        <v/>
      </c>
      <c r="U746" s="589">
        <f>IFERROR(TRUNC(L746*Q746,2),"")</f>
        <v/>
      </c>
    </row>
    <row r="747">
      <c r="A747" s="18">
        <f>OFFSET(MCQ!A$20,ROW(A747)-ROW(A$20),0)</f>
        <v/>
      </c>
      <c r="B747" s="18">
        <f>OFFSET(MCQ!B$20,ROW(B747)-ROW(B$20),0)</f>
        <v/>
      </c>
      <c r="C747" s="18">
        <f>OFFSET(MCQ!C$20,ROW(C747)-ROW(C$20),0)</f>
        <v/>
      </c>
      <c r="D747" s="18">
        <f>OFFSET(MCQ!D$20,ROW(D747)-ROW(D$20),0)</f>
        <v/>
      </c>
      <c r="E747" s="18">
        <f>OFFSET(MCQ!E$20,ROW(E747)-ROW(E$20),0)</f>
        <v/>
      </c>
      <c r="F747" s="18" t="n"/>
      <c r="G747" s="233">
        <f>OFFSET(MCQ!G$20,ROW(G747)-ROW(G$20),0)</f>
        <v/>
      </c>
      <c r="H747" s="583">
        <f>IF(G747="","",OFFSET(MCQ!H$20,ROW(H747)-ROW(H$20),0))</f>
        <v/>
      </c>
      <c r="I747" s="24">
        <f>IF(G747="","",IF(OR(G747="etapa",G747="sub-etapa"),"",OFFSET(MCQ!I$20,ROW(I747)-ROW(I$20),0)))</f>
        <v/>
      </c>
      <c r="J747" s="25">
        <f>IF(G747="","",OFFSET(MCQ!J$20,ROW(J747)-ROW(J$20),0))</f>
        <v/>
      </c>
      <c r="K747" s="24">
        <f>IF(G747="","",IF(OR(G747="etapa",G747="sub-etapa"),"",OFFSET(MCQ!K$20,ROW(K747)-ROW(K$20),0)))</f>
        <v/>
      </c>
      <c r="L747" s="26">
        <f>IF(G747="","",IF(OR(G747="etapa",G747="sub-etapa"),"",TRUNC(OFFSET(MCQ!L$20,ROW(L747)-ROW(L$20),0),2)))</f>
        <v/>
      </c>
      <c r="M747" s="584">
        <f>IF(I747="", "", IFERROR(VLOOKUP(VALUE(I747), _BaseAbril2026, 4, 0), IFERROR(VLOOKUP(TEXT(I747, "@"), _BaseAbril2026, 4, 0), "")))</f>
        <v/>
      </c>
      <c r="N747" s="585">
        <f>IFERROR(IF(S747="BDI1", TRUNC(M747*(1+$O$18), 2),IF(S747="BDI2", TRUNC(M747*(1+$N$18), 2), "")), "")</f>
        <v/>
      </c>
      <c r="O747" s="586">
        <f>_xlfn.IFS(G747="ETAPA", SUMIFS(ValorTotalComD, Nivel, A747), G747="SUB-ETAPA", SUMIFS(ValorTotalComD, SubNivel, C747), TRUE, T747)</f>
        <v/>
      </c>
      <c r="P747" s="584">
        <f>IF(I747="", "", IFERROR(VLOOKUP(VALUE(I747), _BaseAbril2026, 5, 0), IFERROR(VLOOKUP(TEXT(I747, "@"), _BaseAbril2026, 5, 0), "")))</f>
        <v/>
      </c>
      <c r="Q747" s="585">
        <f>IFERROR(IF(S747="BDI1", TRUNC(P747*(1+$R$18), 2),IF(S747="BDI2", TRUNC(P747*(1+$Q$18), 2), "")), "")</f>
        <v/>
      </c>
      <c r="R747" s="586">
        <f>_xlfn.IFS(G747="ETAPA", SUMIFS(ValorTotalSemD, Nivel, A747), G747="SUB-ETAPA", SUMIFS(ValorTotalSemD, SubNivel, C747), TRUE, U747)</f>
        <v/>
      </c>
      <c r="S747" s="587">
        <f>IF(G747="","",IF(OR(G747="etapa",G747="sub-etapa"),"",OFFSET(MCQ!M$20,ROW(M747)-ROW(M$20),0)))</f>
        <v/>
      </c>
      <c r="T747" s="588">
        <f>IFERROR(TRUNC(L747*N747,2),"")</f>
        <v/>
      </c>
      <c r="U747" s="589">
        <f>IFERROR(TRUNC(L747*Q747,2),"")</f>
        <v/>
      </c>
    </row>
    <row r="748">
      <c r="A748" s="18">
        <f>OFFSET(MCQ!A$20,ROW(A748)-ROW(A$20),0)</f>
        <v/>
      </c>
      <c r="B748" s="18">
        <f>OFFSET(MCQ!B$20,ROW(B748)-ROW(B$20),0)</f>
        <v/>
      </c>
      <c r="C748" s="18">
        <f>OFFSET(MCQ!C$20,ROW(C748)-ROW(C$20),0)</f>
        <v/>
      </c>
      <c r="D748" s="18">
        <f>OFFSET(MCQ!D$20,ROW(D748)-ROW(D$20),0)</f>
        <v/>
      </c>
      <c r="E748" s="18">
        <f>OFFSET(MCQ!E$20,ROW(E748)-ROW(E$20),0)</f>
        <v/>
      </c>
      <c r="F748" s="18" t="n"/>
      <c r="G748" s="233">
        <f>OFFSET(MCQ!G$20,ROW(G748)-ROW(G$20),0)</f>
        <v/>
      </c>
      <c r="H748" s="583">
        <f>IF(G748="","",OFFSET(MCQ!H$20,ROW(H748)-ROW(H$20),0))</f>
        <v/>
      </c>
      <c r="I748" s="24">
        <f>IF(G748="","",IF(OR(G748="etapa",G748="sub-etapa"),"",OFFSET(MCQ!I$20,ROW(I748)-ROW(I$20),0)))</f>
        <v/>
      </c>
      <c r="J748" s="25">
        <f>IF(G748="","",OFFSET(MCQ!J$20,ROW(J748)-ROW(J$20),0))</f>
        <v/>
      </c>
      <c r="K748" s="24">
        <f>IF(G748="","",IF(OR(G748="etapa",G748="sub-etapa"),"",OFFSET(MCQ!K$20,ROW(K748)-ROW(K$20),0)))</f>
        <v/>
      </c>
      <c r="L748" s="26">
        <f>IF(G748="","",IF(OR(G748="etapa",G748="sub-etapa"),"",TRUNC(OFFSET(MCQ!L$20,ROW(L748)-ROW(L$20),0),2)))</f>
        <v/>
      </c>
      <c r="M748" s="584">
        <f>IF(I748="", "", IFERROR(VLOOKUP(VALUE(I748), _BaseAbril2026, 4, 0), IFERROR(VLOOKUP(TEXT(I748, "@"), _BaseAbril2026, 4, 0), "")))</f>
        <v/>
      </c>
      <c r="N748" s="585">
        <f>IFERROR(IF(S748="BDI1", TRUNC(M748*(1+$O$18), 2),IF(S748="BDI2", TRUNC(M748*(1+$N$18), 2), "")), "")</f>
        <v/>
      </c>
      <c r="O748" s="586">
        <f>_xlfn.IFS(G748="ETAPA", SUMIFS(ValorTotalComD, Nivel, A748), G748="SUB-ETAPA", SUMIFS(ValorTotalComD, SubNivel, C748), TRUE, T748)</f>
        <v/>
      </c>
      <c r="P748" s="584">
        <f>IF(I748="", "", IFERROR(VLOOKUP(VALUE(I748), _BaseAbril2026, 5, 0), IFERROR(VLOOKUP(TEXT(I748, "@"), _BaseAbril2026, 5, 0), "")))</f>
        <v/>
      </c>
      <c r="Q748" s="585">
        <f>IFERROR(IF(S748="BDI1", TRUNC(P748*(1+$R$18), 2),IF(S748="BDI2", TRUNC(P748*(1+$Q$18), 2), "")), "")</f>
        <v/>
      </c>
      <c r="R748" s="586">
        <f>_xlfn.IFS(G748="ETAPA", SUMIFS(ValorTotalSemD, Nivel, A748), G748="SUB-ETAPA", SUMIFS(ValorTotalSemD, SubNivel, C748), TRUE, U748)</f>
        <v/>
      </c>
      <c r="S748" s="587">
        <f>IF(G748="","",IF(OR(G748="etapa",G748="sub-etapa"),"",OFFSET(MCQ!M$20,ROW(M748)-ROW(M$20),0)))</f>
        <v/>
      </c>
      <c r="T748" s="588">
        <f>IFERROR(TRUNC(L748*N748,2),"")</f>
        <v/>
      </c>
      <c r="U748" s="589">
        <f>IFERROR(TRUNC(L748*Q748,2),"")</f>
        <v/>
      </c>
    </row>
    <row r="749">
      <c r="A749" s="18">
        <f>OFFSET(MCQ!A$20,ROW(A749)-ROW(A$20),0)</f>
        <v/>
      </c>
      <c r="B749" s="18">
        <f>OFFSET(MCQ!B$20,ROW(B749)-ROW(B$20),0)</f>
        <v/>
      </c>
      <c r="C749" s="18">
        <f>OFFSET(MCQ!C$20,ROW(C749)-ROW(C$20),0)</f>
        <v/>
      </c>
      <c r="D749" s="18">
        <f>OFFSET(MCQ!D$20,ROW(D749)-ROW(D$20),0)</f>
        <v/>
      </c>
      <c r="E749" s="18">
        <f>OFFSET(MCQ!E$20,ROW(E749)-ROW(E$20),0)</f>
        <v/>
      </c>
      <c r="F749" s="18" t="n"/>
      <c r="G749" s="233">
        <f>OFFSET(MCQ!G$20,ROW(G749)-ROW(G$20),0)</f>
        <v/>
      </c>
      <c r="H749" s="583">
        <f>IF(G749="","",OFFSET(MCQ!H$20,ROW(H749)-ROW(H$20),0))</f>
        <v/>
      </c>
      <c r="I749" s="24">
        <f>IF(G749="","",IF(OR(G749="etapa",G749="sub-etapa"),"",OFFSET(MCQ!I$20,ROW(I749)-ROW(I$20),0)))</f>
        <v/>
      </c>
      <c r="J749" s="25">
        <f>IF(G749="","",OFFSET(MCQ!J$20,ROW(J749)-ROW(J$20),0))</f>
        <v/>
      </c>
      <c r="K749" s="24">
        <f>IF(G749="","",IF(OR(G749="etapa",G749="sub-etapa"),"",OFFSET(MCQ!K$20,ROW(K749)-ROW(K$20),0)))</f>
        <v/>
      </c>
      <c r="L749" s="26">
        <f>IF(G749="","",IF(OR(G749="etapa",G749="sub-etapa"),"",TRUNC(OFFSET(MCQ!L$20,ROW(L749)-ROW(L$20),0),2)))</f>
        <v/>
      </c>
      <c r="M749" s="584">
        <f>IF(I749="", "", IFERROR(VLOOKUP(VALUE(I749), _BaseAbril2026, 4, 0), IFERROR(VLOOKUP(TEXT(I749, "@"), _BaseAbril2026, 4, 0), "")))</f>
        <v/>
      </c>
      <c r="N749" s="585">
        <f>IFERROR(IF(S749="BDI1", TRUNC(M749*(1+$O$18), 2),IF(S749="BDI2", TRUNC(M749*(1+$N$18), 2), "")), "")</f>
        <v/>
      </c>
      <c r="O749" s="586">
        <f>_xlfn.IFS(G749="ETAPA", SUMIFS(ValorTotalComD, Nivel, A749), G749="SUB-ETAPA", SUMIFS(ValorTotalComD, SubNivel, C749), TRUE, T749)</f>
        <v/>
      </c>
      <c r="P749" s="584">
        <f>IF(I749="", "", IFERROR(VLOOKUP(VALUE(I749), _BaseAbril2026, 5, 0), IFERROR(VLOOKUP(TEXT(I749, "@"), _BaseAbril2026, 5, 0), "")))</f>
        <v/>
      </c>
      <c r="Q749" s="585">
        <f>IFERROR(IF(S749="BDI1", TRUNC(P749*(1+$R$18), 2),IF(S749="BDI2", TRUNC(P749*(1+$Q$18), 2), "")), "")</f>
        <v/>
      </c>
      <c r="R749" s="586">
        <f>_xlfn.IFS(G749="ETAPA", SUMIFS(ValorTotalSemD, Nivel, A749), G749="SUB-ETAPA", SUMIFS(ValorTotalSemD, SubNivel, C749), TRUE, U749)</f>
        <v/>
      </c>
      <c r="S749" s="587">
        <f>IF(G749="","",IF(OR(G749="etapa",G749="sub-etapa"),"",OFFSET(MCQ!M$20,ROW(M749)-ROW(M$20),0)))</f>
        <v/>
      </c>
      <c r="T749" s="588">
        <f>IFERROR(TRUNC(L749*N749,2),"")</f>
        <v/>
      </c>
      <c r="U749" s="589">
        <f>IFERROR(TRUNC(L749*Q749,2),"")</f>
        <v/>
      </c>
    </row>
    <row r="750">
      <c r="A750" s="18">
        <f>OFFSET(MCQ!A$20,ROW(A750)-ROW(A$20),0)</f>
        <v/>
      </c>
      <c r="B750" s="18">
        <f>OFFSET(MCQ!B$20,ROW(B750)-ROW(B$20),0)</f>
        <v/>
      </c>
      <c r="C750" s="18">
        <f>OFFSET(MCQ!C$20,ROW(C750)-ROW(C$20),0)</f>
        <v/>
      </c>
      <c r="D750" s="18">
        <f>OFFSET(MCQ!D$20,ROW(D750)-ROW(D$20),0)</f>
        <v/>
      </c>
      <c r="E750" s="18">
        <f>OFFSET(MCQ!E$20,ROW(E750)-ROW(E$20),0)</f>
        <v/>
      </c>
      <c r="F750" s="18" t="n"/>
      <c r="G750" s="233">
        <f>OFFSET(MCQ!G$20,ROW(G750)-ROW(G$20),0)</f>
        <v/>
      </c>
      <c r="H750" s="583">
        <f>IF(G750="","",OFFSET(MCQ!H$20,ROW(H750)-ROW(H$20),0))</f>
        <v/>
      </c>
      <c r="I750" s="24">
        <f>IF(G750="","",IF(OR(G750="etapa",G750="sub-etapa"),"",OFFSET(MCQ!I$20,ROW(I750)-ROW(I$20),0)))</f>
        <v/>
      </c>
      <c r="J750" s="25">
        <f>IF(G750="","",OFFSET(MCQ!J$20,ROW(J750)-ROW(J$20),0))</f>
        <v/>
      </c>
      <c r="K750" s="24">
        <f>IF(G750="","",IF(OR(G750="etapa",G750="sub-etapa"),"",OFFSET(MCQ!K$20,ROW(K750)-ROW(K$20),0)))</f>
        <v/>
      </c>
      <c r="L750" s="26">
        <f>IF(G750="","",IF(OR(G750="etapa",G750="sub-etapa"),"",TRUNC(OFFSET(MCQ!L$20,ROW(L750)-ROW(L$20),0),2)))</f>
        <v/>
      </c>
      <c r="M750" s="584">
        <f>IF(I750="", "", IFERROR(VLOOKUP(VALUE(I750), _BaseAbril2026, 4, 0), IFERROR(VLOOKUP(TEXT(I750, "@"), _BaseAbril2026, 4, 0), "")))</f>
        <v/>
      </c>
      <c r="N750" s="585">
        <f>IFERROR(IF(S750="BDI1", TRUNC(M750*(1+$O$18), 2),IF(S750="BDI2", TRUNC(M750*(1+$N$18), 2), "")), "")</f>
        <v/>
      </c>
      <c r="O750" s="586">
        <f>_xlfn.IFS(G750="ETAPA", SUMIFS(ValorTotalComD, Nivel, A750), G750="SUB-ETAPA", SUMIFS(ValorTotalComD, SubNivel, C750), TRUE, T750)</f>
        <v/>
      </c>
      <c r="P750" s="584">
        <f>IF(I750="", "", IFERROR(VLOOKUP(VALUE(I750), _BaseAbril2026, 5, 0), IFERROR(VLOOKUP(TEXT(I750, "@"), _BaseAbril2026, 5, 0), "")))</f>
        <v/>
      </c>
      <c r="Q750" s="585">
        <f>IFERROR(IF(S750="BDI1", TRUNC(P750*(1+$R$18), 2),IF(S750="BDI2", TRUNC(P750*(1+$Q$18), 2), "")), "")</f>
        <v/>
      </c>
      <c r="R750" s="586">
        <f>_xlfn.IFS(G750="ETAPA", SUMIFS(ValorTotalSemD, Nivel, A750), G750="SUB-ETAPA", SUMIFS(ValorTotalSemD, SubNivel, C750), TRUE, U750)</f>
        <v/>
      </c>
      <c r="S750" s="587">
        <f>IF(G750="","",IF(OR(G750="etapa",G750="sub-etapa"),"",OFFSET(MCQ!M$20,ROW(M750)-ROW(M$20),0)))</f>
        <v/>
      </c>
      <c r="T750" s="588">
        <f>IFERROR(TRUNC(L750*N750,2),"")</f>
        <v/>
      </c>
      <c r="U750" s="589">
        <f>IFERROR(TRUNC(L750*Q750,2),"")</f>
        <v/>
      </c>
    </row>
    <row r="751">
      <c r="A751" s="18">
        <f>OFFSET(MCQ!A$20,ROW(A751)-ROW(A$20),0)</f>
        <v/>
      </c>
      <c r="B751" s="18">
        <f>OFFSET(MCQ!B$20,ROW(B751)-ROW(B$20),0)</f>
        <v/>
      </c>
      <c r="C751" s="18">
        <f>OFFSET(MCQ!C$20,ROW(C751)-ROW(C$20),0)</f>
        <v/>
      </c>
      <c r="D751" s="18">
        <f>OFFSET(MCQ!D$20,ROW(D751)-ROW(D$20),0)</f>
        <v/>
      </c>
      <c r="E751" s="18">
        <f>OFFSET(MCQ!E$20,ROW(E751)-ROW(E$20),0)</f>
        <v/>
      </c>
      <c r="F751" s="18" t="n"/>
      <c r="G751" s="233">
        <f>OFFSET(MCQ!G$20,ROW(G751)-ROW(G$20),0)</f>
        <v/>
      </c>
      <c r="H751" s="583">
        <f>IF(G751="","",OFFSET(MCQ!H$20,ROW(H751)-ROW(H$20),0))</f>
        <v/>
      </c>
      <c r="I751" s="24">
        <f>IF(G751="","",IF(OR(G751="etapa",G751="sub-etapa"),"",OFFSET(MCQ!I$20,ROW(I751)-ROW(I$20),0)))</f>
        <v/>
      </c>
      <c r="J751" s="25">
        <f>IF(G751="","",OFFSET(MCQ!J$20,ROW(J751)-ROW(J$20),0))</f>
        <v/>
      </c>
      <c r="K751" s="24">
        <f>IF(G751="","",IF(OR(G751="etapa",G751="sub-etapa"),"",OFFSET(MCQ!K$20,ROW(K751)-ROW(K$20),0)))</f>
        <v/>
      </c>
      <c r="L751" s="26">
        <f>IF(G751="","",IF(OR(G751="etapa",G751="sub-etapa"),"",TRUNC(OFFSET(MCQ!L$20,ROW(L751)-ROW(L$20),0),2)))</f>
        <v/>
      </c>
      <c r="M751" s="584">
        <f>IF(I751="", "", IFERROR(VLOOKUP(VALUE(I751), _BaseAbril2026, 4, 0), IFERROR(VLOOKUP(TEXT(I751, "@"), _BaseAbril2026, 4, 0), "")))</f>
        <v/>
      </c>
      <c r="N751" s="585">
        <f>IFERROR(IF(S751="BDI1", TRUNC(M751*(1+$O$18), 2),IF(S751="BDI2", TRUNC(M751*(1+$N$18), 2), "")), "")</f>
        <v/>
      </c>
      <c r="O751" s="586">
        <f>_xlfn.IFS(G751="ETAPA", SUMIFS(ValorTotalComD, Nivel, A751), G751="SUB-ETAPA", SUMIFS(ValorTotalComD, SubNivel, C751), TRUE, T751)</f>
        <v/>
      </c>
      <c r="P751" s="584">
        <f>IF(I751="", "", IFERROR(VLOOKUP(VALUE(I751), _BaseAbril2026, 5, 0), IFERROR(VLOOKUP(TEXT(I751, "@"), _BaseAbril2026, 5, 0), "")))</f>
        <v/>
      </c>
      <c r="Q751" s="585">
        <f>IFERROR(IF(S751="BDI1", TRUNC(P751*(1+$R$18), 2),IF(S751="BDI2", TRUNC(P751*(1+$Q$18), 2), "")), "")</f>
        <v/>
      </c>
      <c r="R751" s="586">
        <f>_xlfn.IFS(G751="ETAPA", SUMIFS(ValorTotalSemD, Nivel, A751), G751="SUB-ETAPA", SUMIFS(ValorTotalSemD, SubNivel, C751), TRUE, U751)</f>
        <v/>
      </c>
      <c r="S751" s="587">
        <f>IF(G751="","",IF(OR(G751="etapa",G751="sub-etapa"),"",OFFSET(MCQ!M$20,ROW(M751)-ROW(M$20),0)))</f>
        <v/>
      </c>
      <c r="T751" s="588">
        <f>IFERROR(TRUNC(L751*N751,2),"")</f>
        <v/>
      </c>
      <c r="U751" s="589">
        <f>IFERROR(TRUNC(L751*Q751,2),"")</f>
        <v/>
      </c>
    </row>
    <row r="752">
      <c r="A752" s="18">
        <f>OFFSET(MCQ!A$20,ROW(A752)-ROW(A$20),0)</f>
        <v/>
      </c>
      <c r="B752" s="18">
        <f>OFFSET(MCQ!B$20,ROW(B752)-ROW(B$20),0)</f>
        <v/>
      </c>
      <c r="C752" s="18">
        <f>OFFSET(MCQ!C$20,ROW(C752)-ROW(C$20),0)</f>
        <v/>
      </c>
      <c r="D752" s="18">
        <f>OFFSET(MCQ!D$20,ROW(D752)-ROW(D$20),0)</f>
        <v/>
      </c>
      <c r="E752" s="18">
        <f>OFFSET(MCQ!E$20,ROW(E752)-ROW(E$20),0)</f>
        <v/>
      </c>
      <c r="F752" s="18" t="n"/>
      <c r="G752" s="233">
        <f>OFFSET(MCQ!G$20,ROW(G752)-ROW(G$20),0)</f>
        <v/>
      </c>
      <c r="H752" s="583">
        <f>IF(G752="","",OFFSET(MCQ!H$20,ROW(H752)-ROW(H$20),0))</f>
        <v/>
      </c>
      <c r="I752" s="24">
        <f>IF(G752="","",IF(OR(G752="etapa",G752="sub-etapa"),"",OFFSET(MCQ!I$20,ROW(I752)-ROW(I$20),0)))</f>
        <v/>
      </c>
      <c r="J752" s="25">
        <f>IF(G752="","",OFFSET(MCQ!J$20,ROW(J752)-ROW(J$20),0))</f>
        <v/>
      </c>
      <c r="K752" s="24">
        <f>IF(G752="","",IF(OR(G752="etapa",G752="sub-etapa"),"",OFFSET(MCQ!K$20,ROW(K752)-ROW(K$20),0)))</f>
        <v/>
      </c>
      <c r="L752" s="26">
        <f>IF(G752="","",IF(OR(G752="etapa",G752="sub-etapa"),"",TRUNC(OFFSET(MCQ!L$20,ROW(L752)-ROW(L$20),0),2)))</f>
        <v/>
      </c>
      <c r="M752" s="584">
        <f>IF(I752="", "", IFERROR(VLOOKUP(VALUE(I752), _BaseAbril2026, 4, 0), IFERROR(VLOOKUP(TEXT(I752, "@"), _BaseAbril2026, 4, 0), "")))</f>
        <v/>
      </c>
      <c r="N752" s="585">
        <f>IFERROR(IF(S752="BDI1", TRUNC(M752*(1+$O$18), 2),IF(S752="BDI2", TRUNC(M752*(1+$N$18), 2), "")), "")</f>
        <v/>
      </c>
      <c r="O752" s="586">
        <f>_xlfn.IFS(G752="ETAPA", SUMIFS(ValorTotalComD, Nivel, A752), G752="SUB-ETAPA", SUMIFS(ValorTotalComD, SubNivel, C752), TRUE, T752)</f>
        <v/>
      </c>
      <c r="P752" s="584">
        <f>IF(I752="", "", IFERROR(VLOOKUP(VALUE(I752), _BaseAbril2026, 5, 0), IFERROR(VLOOKUP(TEXT(I752, "@"), _BaseAbril2026, 5, 0), "")))</f>
        <v/>
      </c>
      <c r="Q752" s="585">
        <f>IFERROR(IF(S752="BDI1", TRUNC(P752*(1+$R$18), 2),IF(S752="BDI2", TRUNC(P752*(1+$Q$18), 2), "")), "")</f>
        <v/>
      </c>
      <c r="R752" s="586">
        <f>_xlfn.IFS(G752="ETAPA", SUMIFS(ValorTotalSemD, Nivel, A752), G752="SUB-ETAPA", SUMIFS(ValorTotalSemD, SubNivel, C752), TRUE, U752)</f>
        <v/>
      </c>
      <c r="S752" s="587">
        <f>IF(G752="","",IF(OR(G752="etapa",G752="sub-etapa"),"",OFFSET(MCQ!M$20,ROW(M752)-ROW(M$20),0)))</f>
        <v/>
      </c>
      <c r="T752" s="588">
        <f>IFERROR(TRUNC(L752*N752,2),"")</f>
        <v/>
      </c>
      <c r="U752" s="589">
        <f>IFERROR(TRUNC(L752*Q752,2),"")</f>
        <v/>
      </c>
    </row>
    <row r="753">
      <c r="A753" s="18">
        <f>OFFSET(MCQ!A$20,ROW(A753)-ROW(A$20),0)</f>
        <v/>
      </c>
      <c r="B753" s="18">
        <f>OFFSET(MCQ!B$20,ROW(B753)-ROW(B$20),0)</f>
        <v/>
      </c>
      <c r="C753" s="18">
        <f>OFFSET(MCQ!C$20,ROW(C753)-ROW(C$20),0)</f>
        <v/>
      </c>
      <c r="D753" s="18">
        <f>OFFSET(MCQ!D$20,ROW(D753)-ROW(D$20),0)</f>
        <v/>
      </c>
      <c r="E753" s="18">
        <f>OFFSET(MCQ!E$20,ROW(E753)-ROW(E$20),0)</f>
        <v/>
      </c>
      <c r="F753" s="18" t="n"/>
      <c r="G753" s="233">
        <f>OFFSET(MCQ!G$20,ROW(G753)-ROW(G$20),0)</f>
        <v/>
      </c>
      <c r="H753" s="583">
        <f>IF(G753="","",OFFSET(MCQ!H$20,ROW(H753)-ROW(H$20),0))</f>
        <v/>
      </c>
      <c r="I753" s="24">
        <f>IF(G753="","",IF(OR(G753="etapa",G753="sub-etapa"),"",OFFSET(MCQ!I$20,ROW(I753)-ROW(I$20),0)))</f>
        <v/>
      </c>
      <c r="J753" s="25">
        <f>IF(G753="","",OFFSET(MCQ!J$20,ROW(J753)-ROW(J$20),0))</f>
        <v/>
      </c>
      <c r="K753" s="24">
        <f>IF(G753="","",IF(OR(G753="etapa",G753="sub-etapa"),"",OFFSET(MCQ!K$20,ROW(K753)-ROW(K$20),0)))</f>
        <v/>
      </c>
      <c r="L753" s="26">
        <f>IF(G753="","",IF(OR(G753="etapa",G753="sub-etapa"),"",TRUNC(OFFSET(MCQ!L$20,ROW(L753)-ROW(L$20),0),2)))</f>
        <v/>
      </c>
      <c r="M753" s="584">
        <f>IF(I753="", "", IFERROR(VLOOKUP(VALUE(I753), _BaseAbril2026, 4, 0), IFERROR(VLOOKUP(TEXT(I753, "@"), _BaseAbril2026, 4, 0), "")))</f>
        <v/>
      </c>
      <c r="N753" s="585">
        <f>IFERROR(IF(S753="BDI1", TRUNC(M753*(1+$O$18), 2),IF(S753="BDI2", TRUNC(M753*(1+$N$18), 2), "")), "")</f>
        <v/>
      </c>
      <c r="O753" s="586">
        <f>_xlfn.IFS(G753="ETAPA", SUMIFS(ValorTotalComD, Nivel, A753), G753="SUB-ETAPA", SUMIFS(ValorTotalComD, SubNivel, C753), TRUE, T753)</f>
        <v/>
      </c>
      <c r="P753" s="584">
        <f>IF(I753="", "", IFERROR(VLOOKUP(VALUE(I753), _BaseAbril2026, 5, 0), IFERROR(VLOOKUP(TEXT(I753, "@"), _BaseAbril2026, 5, 0), "")))</f>
        <v/>
      </c>
      <c r="Q753" s="585">
        <f>IFERROR(IF(S753="BDI1", TRUNC(P753*(1+$R$18), 2),IF(S753="BDI2", TRUNC(P753*(1+$Q$18), 2), "")), "")</f>
        <v/>
      </c>
      <c r="R753" s="586">
        <f>_xlfn.IFS(G753="ETAPA", SUMIFS(ValorTotalSemD, Nivel, A753), G753="SUB-ETAPA", SUMIFS(ValorTotalSemD, SubNivel, C753), TRUE, U753)</f>
        <v/>
      </c>
      <c r="S753" s="587">
        <f>IF(G753="","",IF(OR(G753="etapa",G753="sub-etapa"),"",OFFSET(MCQ!M$20,ROW(M753)-ROW(M$20),0)))</f>
        <v/>
      </c>
      <c r="T753" s="588">
        <f>IFERROR(TRUNC(L753*N753,2),"")</f>
        <v/>
      </c>
      <c r="U753" s="589">
        <f>IFERROR(TRUNC(L753*Q753,2),"")</f>
        <v/>
      </c>
    </row>
    <row r="754">
      <c r="A754" s="18">
        <f>OFFSET(MCQ!A$20,ROW(A754)-ROW(A$20),0)</f>
        <v/>
      </c>
      <c r="B754" s="18">
        <f>OFFSET(MCQ!B$20,ROW(B754)-ROW(B$20),0)</f>
        <v/>
      </c>
      <c r="C754" s="18">
        <f>OFFSET(MCQ!C$20,ROW(C754)-ROW(C$20),0)</f>
        <v/>
      </c>
      <c r="D754" s="18">
        <f>OFFSET(MCQ!D$20,ROW(D754)-ROW(D$20),0)</f>
        <v/>
      </c>
      <c r="E754" s="18">
        <f>OFFSET(MCQ!E$20,ROW(E754)-ROW(E$20),0)</f>
        <v/>
      </c>
      <c r="F754" s="18" t="n"/>
      <c r="G754" s="233">
        <f>OFFSET(MCQ!G$20,ROW(G754)-ROW(G$20),0)</f>
        <v/>
      </c>
      <c r="H754" s="583">
        <f>IF(G754="","",OFFSET(MCQ!H$20,ROW(H754)-ROW(H$20),0))</f>
        <v/>
      </c>
      <c r="I754" s="24">
        <f>IF(G754="","",IF(OR(G754="etapa",G754="sub-etapa"),"",OFFSET(MCQ!I$20,ROW(I754)-ROW(I$20),0)))</f>
        <v/>
      </c>
      <c r="J754" s="25">
        <f>IF(G754="","",OFFSET(MCQ!J$20,ROW(J754)-ROW(J$20),0))</f>
        <v/>
      </c>
      <c r="K754" s="24">
        <f>IF(G754="","",IF(OR(G754="etapa",G754="sub-etapa"),"",OFFSET(MCQ!K$20,ROW(K754)-ROW(K$20),0)))</f>
        <v/>
      </c>
      <c r="L754" s="26">
        <f>IF(G754="","",IF(OR(G754="etapa",G754="sub-etapa"),"",TRUNC(OFFSET(MCQ!L$20,ROW(L754)-ROW(L$20),0),2)))</f>
        <v/>
      </c>
      <c r="M754" s="584">
        <f>IF(I754="", "", IFERROR(VLOOKUP(VALUE(I754), _BaseAbril2026, 4, 0), IFERROR(VLOOKUP(TEXT(I754, "@"), _BaseAbril2026, 4, 0), "")))</f>
        <v/>
      </c>
      <c r="N754" s="585">
        <f>IFERROR(IF(S754="BDI1", TRUNC(M754*(1+$O$18), 2),IF(S754="BDI2", TRUNC(M754*(1+$N$18), 2), "")), "")</f>
        <v/>
      </c>
      <c r="O754" s="586">
        <f>_xlfn.IFS(G754="ETAPA", SUMIFS(ValorTotalComD, Nivel, A754), G754="SUB-ETAPA", SUMIFS(ValorTotalComD, SubNivel, C754), TRUE, T754)</f>
        <v/>
      </c>
      <c r="P754" s="584">
        <f>IF(I754="", "", IFERROR(VLOOKUP(VALUE(I754), _BaseAbril2026, 5, 0), IFERROR(VLOOKUP(TEXT(I754, "@"), _BaseAbril2026, 5, 0), "")))</f>
        <v/>
      </c>
      <c r="Q754" s="585">
        <f>IFERROR(IF(S754="BDI1", TRUNC(P754*(1+$R$18), 2),IF(S754="BDI2", TRUNC(P754*(1+$Q$18), 2), "")), "")</f>
        <v/>
      </c>
      <c r="R754" s="586">
        <f>_xlfn.IFS(G754="ETAPA", SUMIFS(ValorTotalSemD, Nivel, A754), G754="SUB-ETAPA", SUMIFS(ValorTotalSemD, SubNivel, C754), TRUE, U754)</f>
        <v/>
      </c>
      <c r="S754" s="587">
        <f>IF(G754="","",IF(OR(G754="etapa",G754="sub-etapa"),"",OFFSET(MCQ!M$20,ROW(M754)-ROW(M$20),0)))</f>
        <v/>
      </c>
      <c r="T754" s="588">
        <f>IFERROR(TRUNC(L754*N754,2),"")</f>
        <v/>
      </c>
      <c r="U754" s="589">
        <f>IFERROR(TRUNC(L754*Q754,2),"")</f>
        <v/>
      </c>
    </row>
    <row r="755">
      <c r="A755" s="18">
        <f>OFFSET(MCQ!A$20,ROW(A755)-ROW(A$20),0)</f>
        <v/>
      </c>
      <c r="B755" s="18">
        <f>OFFSET(MCQ!B$20,ROW(B755)-ROW(B$20),0)</f>
        <v/>
      </c>
      <c r="C755" s="18">
        <f>OFFSET(MCQ!C$20,ROW(C755)-ROW(C$20),0)</f>
        <v/>
      </c>
      <c r="D755" s="18">
        <f>OFFSET(MCQ!D$20,ROW(D755)-ROW(D$20),0)</f>
        <v/>
      </c>
      <c r="E755" s="18">
        <f>OFFSET(MCQ!E$20,ROW(E755)-ROW(E$20),0)</f>
        <v/>
      </c>
      <c r="F755" s="18" t="n"/>
      <c r="G755" s="233">
        <f>OFFSET(MCQ!G$20,ROW(G755)-ROW(G$20),0)</f>
        <v/>
      </c>
      <c r="H755" s="583">
        <f>IF(G755="","",OFFSET(MCQ!H$20,ROW(H755)-ROW(H$20),0))</f>
        <v/>
      </c>
      <c r="I755" s="24">
        <f>IF(G755="","",IF(OR(G755="etapa",G755="sub-etapa"),"",OFFSET(MCQ!I$20,ROW(I755)-ROW(I$20),0)))</f>
        <v/>
      </c>
      <c r="J755" s="25">
        <f>IF(G755="","",OFFSET(MCQ!J$20,ROW(J755)-ROW(J$20),0))</f>
        <v/>
      </c>
      <c r="K755" s="24">
        <f>IF(G755="","",IF(OR(G755="etapa",G755="sub-etapa"),"",OFFSET(MCQ!K$20,ROW(K755)-ROW(K$20),0)))</f>
        <v/>
      </c>
      <c r="L755" s="26">
        <f>IF(G755="","",IF(OR(G755="etapa",G755="sub-etapa"),"",TRUNC(OFFSET(MCQ!L$20,ROW(L755)-ROW(L$20),0),2)))</f>
        <v/>
      </c>
      <c r="M755" s="584">
        <f>IF(I755="", "", IFERROR(VLOOKUP(VALUE(I755), _BaseAbril2026, 4, 0), IFERROR(VLOOKUP(TEXT(I755, "@"), _BaseAbril2026, 4, 0), "")))</f>
        <v/>
      </c>
      <c r="N755" s="585">
        <f>IFERROR(IF(S755="BDI1", TRUNC(M755*(1+$O$18), 2),IF(S755="BDI2", TRUNC(M755*(1+$N$18), 2), "")), "")</f>
        <v/>
      </c>
      <c r="O755" s="586">
        <f>_xlfn.IFS(G755="ETAPA", SUMIFS(ValorTotalComD, Nivel, A755), G755="SUB-ETAPA", SUMIFS(ValorTotalComD, SubNivel, C755), TRUE, T755)</f>
        <v/>
      </c>
      <c r="P755" s="584">
        <f>IF(I755="", "", IFERROR(VLOOKUP(VALUE(I755), _BaseAbril2026, 5, 0), IFERROR(VLOOKUP(TEXT(I755, "@"), _BaseAbril2026, 5, 0), "")))</f>
        <v/>
      </c>
      <c r="Q755" s="585">
        <f>IFERROR(IF(S755="BDI1", TRUNC(P755*(1+$R$18), 2),IF(S755="BDI2", TRUNC(P755*(1+$Q$18), 2), "")), "")</f>
        <v/>
      </c>
      <c r="R755" s="586">
        <f>_xlfn.IFS(G755="ETAPA", SUMIFS(ValorTotalSemD, Nivel, A755), G755="SUB-ETAPA", SUMIFS(ValorTotalSemD, SubNivel, C755), TRUE, U755)</f>
        <v/>
      </c>
      <c r="S755" s="587">
        <f>IF(G755="","",IF(OR(G755="etapa",G755="sub-etapa"),"",OFFSET(MCQ!M$20,ROW(M755)-ROW(M$20),0)))</f>
        <v/>
      </c>
      <c r="T755" s="588">
        <f>IFERROR(TRUNC(L755*N755,2),"")</f>
        <v/>
      </c>
      <c r="U755" s="589">
        <f>IFERROR(TRUNC(L755*Q755,2),"")</f>
        <v/>
      </c>
    </row>
    <row r="756">
      <c r="A756" s="18">
        <f>OFFSET(MCQ!A$20,ROW(A756)-ROW(A$20),0)</f>
        <v/>
      </c>
      <c r="B756" s="18">
        <f>OFFSET(MCQ!B$20,ROW(B756)-ROW(B$20),0)</f>
        <v/>
      </c>
      <c r="C756" s="18">
        <f>OFFSET(MCQ!C$20,ROW(C756)-ROW(C$20),0)</f>
        <v/>
      </c>
      <c r="D756" s="18">
        <f>OFFSET(MCQ!D$20,ROW(D756)-ROW(D$20),0)</f>
        <v/>
      </c>
      <c r="E756" s="18">
        <f>OFFSET(MCQ!E$20,ROW(E756)-ROW(E$20),0)</f>
        <v/>
      </c>
      <c r="F756" s="18" t="n"/>
      <c r="G756" s="233">
        <f>OFFSET(MCQ!G$20,ROW(G756)-ROW(G$20),0)</f>
        <v/>
      </c>
      <c r="H756" s="583">
        <f>IF(G756="","",OFFSET(MCQ!H$20,ROW(H756)-ROW(H$20),0))</f>
        <v/>
      </c>
      <c r="I756" s="24">
        <f>IF(G756="","",IF(OR(G756="etapa",G756="sub-etapa"),"",OFFSET(MCQ!I$20,ROW(I756)-ROW(I$20),0)))</f>
        <v/>
      </c>
      <c r="J756" s="25">
        <f>IF(G756="","",OFFSET(MCQ!J$20,ROW(J756)-ROW(J$20),0))</f>
        <v/>
      </c>
      <c r="K756" s="24">
        <f>IF(G756="","",IF(OR(G756="etapa",G756="sub-etapa"),"",OFFSET(MCQ!K$20,ROW(K756)-ROW(K$20),0)))</f>
        <v/>
      </c>
      <c r="L756" s="26">
        <f>IF(G756="","",IF(OR(G756="etapa",G756="sub-etapa"),"",TRUNC(OFFSET(MCQ!L$20,ROW(L756)-ROW(L$20),0),2)))</f>
        <v/>
      </c>
      <c r="M756" s="584">
        <f>IF(I756="", "", IFERROR(VLOOKUP(VALUE(I756), _BaseAbril2026, 4, 0), IFERROR(VLOOKUP(TEXT(I756, "@"), _BaseAbril2026, 4, 0), "")))</f>
        <v/>
      </c>
      <c r="N756" s="585">
        <f>IFERROR(IF(S756="BDI1", TRUNC(M756*(1+$O$18), 2),IF(S756="BDI2", TRUNC(M756*(1+$N$18), 2), "")), "")</f>
        <v/>
      </c>
      <c r="O756" s="586">
        <f>_xlfn.IFS(G756="ETAPA", SUMIFS(ValorTotalComD, Nivel, A756), G756="SUB-ETAPA", SUMIFS(ValorTotalComD, SubNivel, C756), TRUE, T756)</f>
        <v/>
      </c>
      <c r="P756" s="584">
        <f>IF(I756="", "", IFERROR(VLOOKUP(VALUE(I756), _BaseAbril2026, 5, 0), IFERROR(VLOOKUP(TEXT(I756, "@"), _BaseAbril2026, 5, 0), "")))</f>
        <v/>
      </c>
      <c r="Q756" s="585">
        <f>IFERROR(IF(S756="BDI1", TRUNC(P756*(1+$R$18), 2),IF(S756="BDI2", TRUNC(P756*(1+$Q$18), 2), "")), "")</f>
        <v/>
      </c>
      <c r="R756" s="586">
        <f>_xlfn.IFS(G756="ETAPA", SUMIFS(ValorTotalSemD, Nivel, A756), G756="SUB-ETAPA", SUMIFS(ValorTotalSemD, SubNivel, C756), TRUE, U756)</f>
        <v/>
      </c>
      <c r="S756" s="587">
        <f>IF(G756="","",IF(OR(G756="etapa",G756="sub-etapa"),"",OFFSET(MCQ!M$20,ROW(M756)-ROW(M$20),0)))</f>
        <v/>
      </c>
      <c r="T756" s="588">
        <f>IFERROR(TRUNC(L756*N756,2),"")</f>
        <v/>
      </c>
      <c r="U756" s="589">
        <f>IFERROR(TRUNC(L756*Q756,2),"")</f>
        <v/>
      </c>
    </row>
    <row r="757">
      <c r="A757" s="18">
        <f>OFFSET(MCQ!A$20,ROW(A757)-ROW(A$20),0)</f>
        <v/>
      </c>
      <c r="B757" s="18">
        <f>OFFSET(MCQ!B$20,ROW(B757)-ROW(B$20),0)</f>
        <v/>
      </c>
      <c r="C757" s="18">
        <f>OFFSET(MCQ!C$20,ROW(C757)-ROW(C$20),0)</f>
        <v/>
      </c>
      <c r="D757" s="18">
        <f>OFFSET(MCQ!D$20,ROW(D757)-ROW(D$20),0)</f>
        <v/>
      </c>
      <c r="E757" s="18">
        <f>OFFSET(MCQ!E$20,ROW(E757)-ROW(E$20),0)</f>
        <v/>
      </c>
      <c r="F757" s="18" t="n"/>
      <c r="G757" s="233">
        <f>OFFSET(MCQ!G$20,ROW(G757)-ROW(G$20),0)</f>
        <v/>
      </c>
      <c r="H757" s="583">
        <f>IF(G757="","",OFFSET(MCQ!H$20,ROW(H757)-ROW(H$20),0))</f>
        <v/>
      </c>
      <c r="I757" s="24">
        <f>IF(G757="","",IF(OR(G757="etapa",G757="sub-etapa"),"",OFFSET(MCQ!I$20,ROW(I757)-ROW(I$20),0)))</f>
        <v/>
      </c>
      <c r="J757" s="25">
        <f>IF(G757="","",OFFSET(MCQ!J$20,ROW(J757)-ROW(J$20),0))</f>
        <v/>
      </c>
      <c r="K757" s="24">
        <f>IF(G757="","",IF(OR(G757="etapa",G757="sub-etapa"),"",OFFSET(MCQ!K$20,ROW(K757)-ROW(K$20),0)))</f>
        <v/>
      </c>
      <c r="L757" s="26">
        <f>IF(G757="","",IF(OR(G757="etapa",G757="sub-etapa"),"",TRUNC(OFFSET(MCQ!L$20,ROW(L757)-ROW(L$20),0),2)))</f>
        <v/>
      </c>
      <c r="M757" s="584">
        <f>IF(I757="", "", IFERROR(VLOOKUP(VALUE(I757), _BaseAbril2026, 4, 0), IFERROR(VLOOKUP(TEXT(I757, "@"), _BaseAbril2026, 4, 0), "")))</f>
        <v/>
      </c>
      <c r="N757" s="585">
        <f>IFERROR(IF(S757="BDI1", TRUNC(M757*(1+$O$18), 2),IF(S757="BDI2", TRUNC(M757*(1+$N$18), 2), "")), "")</f>
        <v/>
      </c>
      <c r="O757" s="586">
        <f>_xlfn.IFS(G757="ETAPA", SUMIFS(ValorTotalComD, Nivel, A757), G757="SUB-ETAPA", SUMIFS(ValorTotalComD, SubNivel, C757), TRUE, T757)</f>
        <v/>
      </c>
      <c r="P757" s="584">
        <f>IF(I757="", "", IFERROR(VLOOKUP(VALUE(I757), _BaseAbril2026, 5, 0), IFERROR(VLOOKUP(TEXT(I757, "@"), _BaseAbril2026, 5, 0), "")))</f>
        <v/>
      </c>
      <c r="Q757" s="585">
        <f>IFERROR(IF(S757="BDI1", TRUNC(P757*(1+$R$18), 2),IF(S757="BDI2", TRUNC(P757*(1+$Q$18), 2), "")), "")</f>
        <v/>
      </c>
      <c r="R757" s="586">
        <f>_xlfn.IFS(G757="ETAPA", SUMIFS(ValorTotalSemD, Nivel, A757), G757="SUB-ETAPA", SUMIFS(ValorTotalSemD, SubNivel, C757), TRUE, U757)</f>
        <v/>
      </c>
      <c r="S757" s="587">
        <f>IF(G757="","",IF(OR(G757="etapa",G757="sub-etapa"),"",OFFSET(MCQ!M$20,ROW(M757)-ROW(M$20),0)))</f>
        <v/>
      </c>
      <c r="T757" s="588">
        <f>IFERROR(TRUNC(L757*N757,2),"")</f>
        <v/>
      </c>
      <c r="U757" s="589">
        <f>IFERROR(TRUNC(L757*Q757,2),"")</f>
        <v/>
      </c>
    </row>
    <row r="758">
      <c r="A758" s="18">
        <f>OFFSET(MCQ!A$20,ROW(A758)-ROW(A$20),0)</f>
        <v/>
      </c>
      <c r="B758" s="18">
        <f>OFFSET(MCQ!B$20,ROW(B758)-ROW(B$20),0)</f>
        <v/>
      </c>
      <c r="C758" s="18">
        <f>OFFSET(MCQ!C$20,ROW(C758)-ROW(C$20),0)</f>
        <v/>
      </c>
      <c r="D758" s="18">
        <f>OFFSET(MCQ!D$20,ROW(D758)-ROW(D$20),0)</f>
        <v/>
      </c>
      <c r="E758" s="18">
        <f>OFFSET(MCQ!E$20,ROW(E758)-ROW(E$20),0)</f>
        <v/>
      </c>
      <c r="F758" s="18" t="n"/>
      <c r="G758" s="233">
        <f>OFFSET(MCQ!G$20,ROW(G758)-ROW(G$20),0)</f>
        <v/>
      </c>
      <c r="H758" s="583">
        <f>IF(G758="","",OFFSET(MCQ!H$20,ROW(H758)-ROW(H$20),0))</f>
        <v/>
      </c>
      <c r="I758" s="24">
        <f>IF(G758="","",IF(OR(G758="etapa",G758="sub-etapa"),"",OFFSET(MCQ!I$20,ROW(I758)-ROW(I$20),0)))</f>
        <v/>
      </c>
      <c r="J758" s="25">
        <f>IF(G758="","",OFFSET(MCQ!J$20,ROW(J758)-ROW(J$20),0))</f>
        <v/>
      </c>
      <c r="K758" s="24">
        <f>IF(G758="","",IF(OR(G758="etapa",G758="sub-etapa"),"",OFFSET(MCQ!K$20,ROW(K758)-ROW(K$20),0)))</f>
        <v/>
      </c>
      <c r="L758" s="26">
        <f>IF(G758="","",IF(OR(G758="etapa",G758="sub-etapa"),"",TRUNC(OFFSET(MCQ!L$20,ROW(L758)-ROW(L$20),0),2)))</f>
        <v/>
      </c>
      <c r="M758" s="584">
        <f>IF(I758="", "", IFERROR(VLOOKUP(VALUE(I758), _BaseAbril2026, 4, 0), IFERROR(VLOOKUP(TEXT(I758, "@"), _BaseAbril2026, 4, 0), "")))</f>
        <v/>
      </c>
      <c r="N758" s="585">
        <f>IFERROR(IF(S758="BDI1", TRUNC(M758*(1+$O$18), 2),IF(S758="BDI2", TRUNC(M758*(1+$N$18), 2), "")), "")</f>
        <v/>
      </c>
      <c r="O758" s="586">
        <f>_xlfn.IFS(G758="ETAPA", SUMIFS(ValorTotalComD, Nivel, A758), G758="SUB-ETAPA", SUMIFS(ValorTotalComD, SubNivel, C758), TRUE, T758)</f>
        <v/>
      </c>
      <c r="P758" s="584">
        <f>IF(I758="", "", IFERROR(VLOOKUP(VALUE(I758), _BaseAbril2026, 5, 0), IFERROR(VLOOKUP(TEXT(I758, "@"), _BaseAbril2026, 5, 0), "")))</f>
        <v/>
      </c>
      <c r="Q758" s="585">
        <f>IFERROR(IF(S758="BDI1", TRUNC(P758*(1+$R$18), 2),IF(S758="BDI2", TRUNC(P758*(1+$Q$18), 2), "")), "")</f>
        <v/>
      </c>
      <c r="R758" s="586">
        <f>_xlfn.IFS(G758="ETAPA", SUMIFS(ValorTotalSemD, Nivel, A758), G758="SUB-ETAPA", SUMIFS(ValorTotalSemD, SubNivel, C758), TRUE, U758)</f>
        <v/>
      </c>
      <c r="S758" s="587">
        <f>IF(G758="","",IF(OR(G758="etapa",G758="sub-etapa"),"",OFFSET(MCQ!M$20,ROW(M758)-ROW(M$20),0)))</f>
        <v/>
      </c>
      <c r="T758" s="588">
        <f>IFERROR(TRUNC(L758*N758,2),"")</f>
        <v/>
      </c>
      <c r="U758" s="589">
        <f>IFERROR(TRUNC(L758*Q758,2),"")</f>
        <v/>
      </c>
    </row>
    <row r="759">
      <c r="A759" s="18">
        <f>OFFSET(MCQ!A$20,ROW(A759)-ROW(A$20),0)</f>
        <v/>
      </c>
      <c r="B759" s="18">
        <f>OFFSET(MCQ!B$20,ROW(B759)-ROW(B$20),0)</f>
        <v/>
      </c>
      <c r="C759" s="18">
        <f>OFFSET(MCQ!C$20,ROW(C759)-ROW(C$20),0)</f>
        <v/>
      </c>
      <c r="D759" s="18">
        <f>OFFSET(MCQ!D$20,ROW(D759)-ROW(D$20),0)</f>
        <v/>
      </c>
      <c r="E759" s="18">
        <f>OFFSET(MCQ!E$20,ROW(E759)-ROW(E$20),0)</f>
        <v/>
      </c>
      <c r="F759" s="18" t="n"/>
      <c r="G759" s="233">
        <f>OFFSET(MCQ!G$20,ROW(G759)-ROW(G$20),0)</f>
        <v/>
      </c>
      <c r="H759" s="583">
        <f>IF(G759="","",OFFSET(MCQ!H$20,ROW(H759)-ROW(H$20),0))</f>
        <v/>
      </c>
      <c r="I759" s="24">
        <f>IF(G759="","",IF(OR(G759="etapa",G759="sub-etapa"),"",OFFSET(MCQ!I$20,ROW(I759)-ROW(I$20),0)))</f>
        <v/>
      </c>
      <c r="J759" s="25">
        <f>IF(G759="","",OFFSET(MCQ!J$20,ROW(J759)-ROW(J$20),0))</f>
        <v/>
      </c>
      <c r="K759" s="24">
        <f>IF(G759="","",IF(OR(G759="etapa",G759="sub-etapa"),"",OFFSET(MCQ!K$20,ROW(K759)-ROW(K$20),0)))</f>
        <v/>
      </c>
      <c r="L759" s="26">
        <f>IF(G759="","",IF(OR(G759="etapa",G759="sub-etapa"),"",TRUNC(OFFSET(MCQ!L$20,ROW(L759)-ROW(L$20),0),2)))</f>
        <v/>
      </c>
      <c r="M759" s="584">
        <f>IF(I759="", "", IFERROR(VLOOKUP(VALUE(I759), _BaseAbril2026, 4, 0), IFERROR(VLOOKUP(TEXT(I759, "@"), _BaseAbril2026, 4, 0), "")))</f>
        <v/>
      </c>
      <c r="N759" s="585">
        <f>IFERROR(IF(S759="BDI1", TRUNC(M759*(1+$O$18), 2),IF(S759="BDI2", TRUNC(M759*(1+$N$18), 2), "")), "")</f>
        <v/>
      </c>
      <c r="O759" s="586">
        <f>_xlfn.IFS(G759="ETAPA", SUMIFS(ValorTotalComD, Nivel, A759), G759="SUB-ETAPA", SUMIFS(ValorTotalComD, SubNivel, C759), TRUE, T759)</f>
        <v/>
      </c>
      <c r="P759" s="584">
        <f>IF(I759="", "", IFERROR(VLOOKUP(VALUE(I759), _BaseAbril2026, 5, 0), IFERROR(VLOOKUP(TEXT(I759, "@"), _BaseAbril2026, 5, 0), "")))</f>
        <v/>
      </c>
      <c r="Q759" s="585">
        <f>IFERROR(IF(S759="BDI1", TRUNC(P759*(1+$R$18), 2),IF(S759="BDI2", TRUNC(P759*(1+$Q$18), 2), "")), "")</f>
        <v/>
      </c>
      <c r="R759" s="586">
        <f>_xlfn.IFS(G759="ETAPA", SUMIFS(ValorTotalSemD, Nivel, A759), G759="SUB-ETAPA", SUMIFS(ValorTotalSemD, SubNivel, C759), TRUE, U759)</f>
        <v/>
      </c>
      <c r="S759" s="587">
        <f>IF(G759="","",IF(OR(G759="etapa",G759="sub-etapa"),"",OFFSET(MCQ!M$20,ROW(M759)-ROW(M$20),0)))</f>
        <v/>
      </c>
      <c r="T759" s="588">
        <f>IFERROR(TRUNC(L759*N759,2),"")</f>
        <v/>
      </c>
      <c r="U759" s="589">
        <f>IFERROR(TRUNC(L759*Q759,2),"")</f>
        <v/>
      </c>
    </row>
    <row r="760">
      <c r="A760" s="18">
        <f>OFFSET(MCQ!A$20,ROW(A760)-ROW(A$20),0)</f>
        <v/>
      </c>
      <c r="B760" s="18">
        <f>OFFSET(MCQ!B$20,ROW(B760)-ROW(B$20),0)</f>
        <v/>
      </c>
      <c r="C760" s="18">
        <f>OFFSET(MCQ!C$20,ROW(C760)-ROW(C$20),0)</f>
        <v/>
      </c>
      <c r="D760" s="18">
        <f>OFFSET(MCQ!D$20,ROW(D760)-ROW(D$20),0)</f>
        <v/>
      </c>
      <c r="E760" s="18">
        <f>OFFSET(MCQ!E$20,ROW(E760)-ROW(E$20),0)</f>
        <v/>
      </c>
      <c r="F760" s="18" t="n"/>
      <c r="G760" s="233">
        <f>OFFSET(MCQ!G$20,ROW(G760)-ROW(G$20),0)</f>
        <v/>
      </c>
      <c r="H760" s="583">
        <f>IF(G760="","",OFFSET(MCQ!H$20,ROW(H760)-ROW(H$20),0))</f>
        <v/>
      </c>
      <c r="I760" s="24">
        <f>IF(G760="","",IF(OR(G760="etapa",G760="sub-etapa"),"",OFFSET(MCQ!I$20,ROW(I760)-ROW(I$20),0)))</f>
        <v/>
      </c>
      <c r="J760" s="25">
        <f>IF(G760="","",OFFSET(MCQ!J$20,ROW(J760)-ROW(J$20),0))</f>
        <v/>
      </c>
      <c r="K760" s="24">
        <f>IF(G760="","",IF(OR(G760="etapa",G760="sub-etapa"),"",OFFSET(MCQ!K$20,ROW(K760)-ROW(K$20),0)))</f>
        <v/>
      </c>
      <c r="L760" s="26">
        <f>IF(G760="","",IF(OR(G760="etapa",G760="sub-etapa"),"",TRUNC(OFFSET(MCQ!L$20,ROW(L760)-ROW(L$20),0),2)))</f>
        <v/>
      </c>
      <c r="M760" s="584">
        <f>IF(I760="", "", IFERROR(VLOOKUP(VALUE(I760), _BaseAbril2026, 4, 0), IFERROR(VLOOKUP(TEXT(I760, "@"), _BaseAbril2026, 4, 0), "")))</f>
        <v/>
      </c>
      <c r="N760" s="585">
        <f>IFERROR(IF(S760="BDI1", TRUNC(M760*(1+$O$18), 2),IF(S760="BDI2", TRUNC(M760*(1+$N$18), 2), "")), "")</f>
        <v/>
      </c>
      <c r="O760" s="586">
        <f>_xlfn.IFS(G760="ETAPA", SUMIFS(ValorTotalComD, Nivel, A760), G760="SUB-ETAPA", SUMIFS(ValorTotalComD, SubNivel, C760), TRUE, T760)</f>
        <v/>
      </c>
      <c r="P760" s="584">
        <f>IF(I760="", "", IFERROR(VLOOKUP(VALUE(I760), _BaseAbril2026, 5, 0), IFERROR(VLOOKUP(TEXT(I760, "@"), _BaseAbril2026, 5, 0), "")))</f>
        <v/>
      </c>
      <c r="Q760" s="585">
        <f>IFERROR(IF(S760="BDI1", TRUNC(P760*(1+$R$18), 2),IF(S760="BDI2", TRUNC(P760*(1+$Q$18), 2), "")), "")</f>
        <v/>
      </c>
      <c r="R760" s="586">
        <f>_xlfn.IFS(G760="ETAPA", SUMIFS(ValorTotalSemD, Nivel, A760), G760="SUB-ETAPA", SUMIFS(ValorTotalSemD, SubNivel, C760), TRUE, U760)</f>
        <v/>
      </c>
      <c r="S760" s="587">
        <f>IF(G760="","",IF(OR(G760="etapa",G760="sub-etapa"),"",OFFSET(MCQ!M$20,ROW(M760)-ROW(M$20),0)))</f>
        <v/>
      </c>
      <c r="T760" s="588">
        <f>IFERROR(TRUNC(L760*N760,2),"")</f>
        <v/>
      </c>
      <c r="U760" s="589">
        <f>IFERROR(TRUNC(L760*Q760,2),"")</f>
        <v/>
      </c>
    </row>
    <row r="761">
      <c r="A761" s="18">
        <f>OFFSET(MCQ!A$20,ROW(A761)-ROW(A$20),0)</f>
        <v/>
      </c>
      <c r="B761" s="18">
        <f>OFFSET(MCQ!B$20,ROW(B761)-ROW(B$20),0)</f>
        <v/>
      </c>
      <c r="C761" s="18">
        <f>OFFSET(MCQ!C$20,ROW(C761)-ROW(C$20),0)</f>
        <v/>
      </c>
      <c r="D761" s="18">
        <f>OFFSET(MCQ!D$20,ROW(D761)-ROW(D$20),0)</f>
        <v/>
      </c>
      <c r="E761" s="18">
        <f>OFFSET(MCQ!E$20,ROW(E761)-ROW(E$20),0)</f>
        <v/>
      </c>
      <c r="F761" s="18" t="n"/>
      <c r="G761" s="233">
        <f>OFFSET(MCQ!G$20,ROW(G761)-ROW(G$20),0)</f>
        <v/>
      </c>
      <c r="H761" s="583">
        <f>IF(G761="","",OFFSET(MCQ!H$20,ROW(H761)-ROW(H$20),0))</f>
        <v/>
      </c>
      <c r="I761" s="24">
        <f>IF(G761="","",IF(OR(G761="etapa",G761="sub-etapa"),"",OFFSET(MCQ!I$20,ROW(I761)-ROW(I$20),0)))</f>
        <v/>
      </c>
      <c r="J761" s="25">
        <f>IF(G761="","",OFFSET(MCQ!J$20,ROW(J761)-ROW(J$20),0))</f>
        <v/>
      </c>
      <c r="K761" s="24">
        <f>IF(G761="","",IF(OR(G761="etapa",G761="sub-etapa"),"",OFFSET(MCQ!K$20,ROW(K761)-ROW(K$20),0)))</f>
        <v/>
      </c>
      <c r="L761" s="26">
        <f>IF(G761="","",IF(OR(G761="etapa",G761="sub-etapa"),"",TRUNC(OFFSET(MCQ!L$20,ROW(L761)-ROW(L$20),0),2)))</f>
        <v/>
      </c>
      <c r="M761" s="584">
        <f>IF(I761="", "", IFERROR(VLOOKUP(VALUE(I761), _BaseAbril2026, 4, 0), IFERROR(VLOOKUP(TEXT(I761, "@"), _BaseAbril2026, 4, 0), "")))</f>
        <v/>
      </c>
      <c r="N761" s="585">
        <f>IFERROR(IF(S761="BDI1", TRUNC(M761*(1+$O$18), 2),IF(S761="BDI2", TRUNC(M761*(1+$N$18), 2), "")), "")</f>
        <v/>
      </c>
      <c r="O761" s="586">
        <f>_xlfn.IFS(G761="ETAPA", SUMIFS(ValorTotalComD, Nivel, A761), G761="SUB-ETAPA", SUMIFS(ValorTotalComD, SubNivel, C761), TRUE, T761)</f>
        <v/>
      </c>
      <c r="P761" s="584">
        <f>IF(I761="", "", IFERROR(VLOOKUP(VALUE(I761), _BaseAbril2026, 5, 0), IFERROR(VLOOKUP(TEXT(I761, "@"), _BaseAbril2026, 5, 0), "")))</f>
        <v/>
      </c>
      <c r="Q761" s="585">
        <f>IFERROR(IF(S761="BDI1", TRUNC(P761*(1+$R$18), 2),IF(S761="BDI2", TRUNC(P761*(1+$Q$18), 2), "")), "")</f>
        <v/>
      </c>
      <c r="R761" s="586">
        <f>_xlfn.IFS(G761="ETAPA", SUMIFS(ValorTotalSemD, Nivel, A761), G761="SUB-ETAPA", SUMIFS(ValorTotalSemD, SubNivel, C761), TRUE, U761)</f>
        <v/>
      </c>
      <c r="S761" s="587">
        <f>IF(G761="","",IF(OR(G761="etapa",G761="sub-etapa"),"",OFFSET(MCQ!M$20,ROW(M761)-ROW(M$20),0)))</f>
        <v/>
      </c>
      <c r="T761" s="588">
        <f>IFERROR(TRUNC(L761*N761,2),"")</f>
        <v/>
      </c>
      <c r="U761" s="589">
        <f>IFERROR(TRUNC(L761*Q761,2),"")</f>
        <v/>
      </c>
    </row>
    <row r="762">
      <c r="A762" s="18">
        <f>OFFSET(MCQ!A$20,ROW(A762)-ROW(A$20),0)</f>
        <v/>
      </c>
      <c r="B762" s="18">
        <f>OFFSET(MCQ!B$20,ROW(B762)-ROW(B$20),0)</f>
        <v/>
      </c>
      <c r="C762" s="18">
        <f>OFFSET(MCQ!C$20,ROW(C762)-ROW(C$20),0)</f>
        <v/>
      </c>
      <c r="D762" s="18">
        <f>OFFSET(MCQ!D$20,ROW(D762)-ROW(D$20),0)</f>
        <v/>
      </c>
      <c r="E762" s="18">
        <f>OFFSET(MCQ!E$20,ROW(E762)-ROW(E$20),0)</f>
        <v/>
      </c>
      <c r="F762" s="18" t="n"/>
      <c r="G762" s="233">
        <f>OFFSET(MCQ!G$20,ROW(G762)-ROW(G$20),0)</f>
        <v/>
      </c>
      <c r="H762" s="583">
        <f>IF(G762="","",OFFSET(MCQ!H$20,ROW(H762)-ROW(H$20),0))</f>
        <v/>
      </c>
      <c r="I762" s="24">
        <f>IF(G762="","",IF(OR(G762="etapa",G762="sub-etapa"),"",OFFSET(MCQ!I$20,ROW(I762)-ROW(I$20),0)))</f>
        <v/>
      </c>
      <c r="J762" s="25">
        <f>IF(G762="","",OFFSET(MCQ!J$20,ROW(J762)-ROW(J$20),0))</f>
        <v/>
      </c>
      <c r="K762" s="24">
        <f>IF(G762="","",IF(OR(G762="etapa",G762="sub-etapa"),"",OFFSET(MCQ!K$20,ROW(K762)-ROW(K$20),0)))</f>
        <v/>
      </c>
      <c r="L762" s="26">
        <f>IF(G762="","",IF(OR(G762="etapa",G762="sub-etapa"),"",TRUNC(OFFSET(MCQ!L$20,ROW(L762)-ROW(L$20),0),2)))</f>
        <v/>
      </c>
      <c r="M762" s="584">
        <f>IF(I762="", "", IFERROR(VLOOKUP(VALUE(I762), _BaseAbril2026, 4, 0), IFERROR(VLOOKUP(TEXT(I762, "@"), _BaseAbril2026, 4, 0), "")))</f>
        <v/>
      </c>
      <c r="N762" s="585">
        <f>IFERROR(IF(S762="BDI1", TRUNC(M762*(1+$O$18), 2),IF(S762="BDI2", TRUNC(M762*(1+$N$18), 2), "")), "")</f>
        <v/>
      </c>
      <c r="O762" s="586">
        <f>_xlfn.IFS(G762="ETAPA", SUMIFS(ValorTotalComD, Nivel, A762), G762="SUB-ETAPA", SUMIFS(ValorTotalComD, SubNivel, C762), TRUE, T762)</f>
        <v/>
      </c>
      <c r="P762" s="584">
        <f>IF(I762="", "", IFERROR(VLOOKUP(VALUE(I762), _BaseAbril2026, 5, 0), IFERROR(VLOOKUP(TEXT(I762, "@"), _BaseAbril2026, 5, 0), "")))</f>
        <v/>
      </c>
      <c r="Q762" s="585">
        <f>IFERROR(IF(S762="BDI1", TRUNC(P762*(1+$R$18), 2),IF(S762="BDI2", TRUNC(P762*(1+$Q$18), 2), "")), "")</f>
        <v/>
      </c>
      <c r="R762" s="586">
        <f>_xlfn.IFS(G762="ETAPA", SUMIFS(ValorTotalSemD, Nivel, A762), G762="SUB-ETAPA", SUMIFS(ValorTotalSemD, SubNivel, C762), TRUE, U762)</f>
        <v/>
      </c>
      <c r="S762" s="587">
        <f>IF(G762="","",IF(OR(G762="etapa",G762="sub-etapa"),"",OFFSET(MCQ!M$20,ROW(M762)-ROW(M$20),0)))</f>
        <v/>
      </c>
      <c r="T762" s="588">
        <f>IFERROR(TRUNC(L762*N762,2),"")</f>
        <v/>
      </c>
      <c r="U762" s="589">
        <f>IFERROR(TRUNC(L762*Q762,2),"")</f>
        <v/>
      </c>
    </row>
    <row r="763">
      <c r="A763" s="18">
        <f>OFFSET(MCQ!A$20,ROW(A763)-ROW(A$20),0)</f>
        <v/>
      </c>
      <c r="B763" s="18">
        <f>OFFSET(MCQ!B$20,ROW(B763)-ROW(B$20),0)</f>
        <v/>
      </c>
      <c r="C763" s="18">
        <f>OFFSET(MCQ!C$20,ROW(C763)-ROW(C$20),0)</f>
        <v/>
      </c>
      <c r="D763" s="18">
        <f>OFFSET(MCQ!D$20,ROW(D763)-ROW(D$20),0)</f>
        <v/>
      </c>
      <c r="E763" s="18">
        <f>OFFSET(MCQ!E$20,ROW(E763)-ROW(E$20),0)</f>
        <v/>
      </c>
      <c r="F763" s="18" t="n"/>
      <c r="G763" s="233">
        <f>OFFSET(MCQ!G$20,ROW(G763)-ROW(G$20),0)</f>
        <v/>
      </c>
      <c r="H763" s="583">
        <f>IF(G763="","",OFFSET(MCQ!H$20,ROW(H763)-ROW(H$20),0))</f>
        <v/>
      </c>
      <c r="I763" s="24">
        <f>IF(G763="","",IF(OR(G763="etapa",G763="sub-etapa"),"",OFFSET(MCQ!I$20,ROW(I763)-ROW(I$20),0)))</f>
        <v/>
      </c>
      <c r="J763" s="25">
        <f>IF(G763="","",OFFSET(MCQ!J$20,ROW(J763)-ROW(J$20),0))</f>
        <v/>
      </c>
      <c r="K763" s="24">
        <f>IF(G763="","",IF(OR(G763="etapa",G763="sub-etapa"),"",OFFSET(MCQ!K$20,ROW(K763)-ROW(K$20),0)))</f>
        <v/>
      </c>
      <c r="L763" s="26">
        <f>IF(G763="","",IF(OR(G763="etapa",G763="sub-etapa"),"",TRUNC(OFFSET(MCQ!L$20,ROW(L763)-ROW(L$20),0),2)))</f>
        <v/>
      </c>
      <c r="M763" s="584">
        <f>IF(I763="", "", IFERROR(VLOOKUP(VALUE(I763), _BaseAbril2026, 4, 0), IFERROR(VLOOKUP(TEXT(I763, "@"), _BaseAbril2026, 4, 0), "")))</f>
        <v/>
      </c>
      <c r="N763" s="585">
        <f>IFERROR(IF(S763="BDI1", TRUNC(M763*(1+$O$18), 2),IF(S763="BDI2", TRUNC(M763*(1+$N$18), 2), "")), "")</f>
        <v/>
      </c>
      <c r="O763" s="586">
        <f>_xlfn.IFS(G763="ETAPA", SUMIFS(ValorTotalComD, Nivel, A763), G763="SUB-ETAPA", SUMIFS(ValorTotalComD, SubNivel, C763), TRUE, T763)</f>
        <v/>
      </c>
      <c r="P763" s="584">
        <f>IF(I763="", "", IFERROR(VLOOKUP(VALUE(I763), _BaseAbril2026, 5, 0), IFERROR(VLOOKUP(TEXT(I763, "@"), _BaseAbril2026, 5, 0), "")))</f>
        <v/>
      </c>
      <c r="Q763" s="585">
        <f>IFERROR(IF(S763="BDI1", TRUNC(P763*(1+$R$18), 2),IF(S763="BDI2", TRUNC(P763*(1+$Q$18), 2), "")), "")</f>
        <v/>
      </c>
      <c r="R763" s="586">
        <f>_xlfn.IFS(G763="ETAPA", SUMIFS(ValorTotalSemD, Nivel, A763), G763="SUB-ETAPA", SUMIFS(ValorTotalSemD, SubNivel, C763), TRUE, U763)</f>
        <v/>
      </c>
      <c r="S763" s="587">
        <f>IF(G763="","",IF(OR(G763="etapa",G763="sub-etapa"),"",OFFSET(MCQ!M$20,ROW(M763)-ROW(M$20),0)))</f>
        <v/>
      </c>
      <c r="T763" s="588">
        <f>IFERROR(TRUNC(L763*N763,2),"")</f>
        <v/>
      </c>
      <c r="U763" s="589">
        <f>IFERROR(TRUNC(L763*Q763,2),"")</f>
        <v/>
      </c>
    </row>
    <row r="764">
      <c r="A764" s="18">
        <f>OFFSET(MCQ!A$20,ROW(A764)-ROW(A$20),0)</f>
        <v/>
      </c>
      <c r="B764" s="18">
        <f>OFFSET(MCQ!B$20,ROW(B764)-ROW(B$20),0)</f>
        <v/>
      </c>
      <c r="C764" s="18">
        <f>OFFSET(MCQ!C$20,ROW(C764)-ROW(C$20),0)</f>
        <v/>
      </c>
      <c r="D764" s="18">
        <f>OFFSET(MCQ!D$20,ROW(D764)-ROW(D$20),0)</f>
        <v/>
      </c>
      <c r="E764" s="18">
        <f>OFFSET(MCQ!E$20,ROW(E764)-ROW(E$20),0)</f>
        <v/>
      </c>
      <c r="F764" s="18" t="n"/>
      <c r="G764" s="233">
        <f>OFFSET(MCQ!G$20,ROW(G764)-ROW(G$20),0)</f>
        <v/>
      </c>
      <c r="H764" s="583">
        <f>IF(G764="","",OFFSET(MCQ!H$20,ROW(H764)-ROW(H$20),0))</f>
        <v/>
      </c>
      <c r="I764" s="24">
        <f>IF(G764="","",IF(OR(G764="etapa",G764="sub-etapa"),"",OFFSET(MCQ!I$20,ROW(I764)-ROW(I$20),0)))</f>
        <v/>
      </c>
      <c r="J764" s="25">
        <f>IF(G764="","",OFFSET(MCQ!J$20,ROW(J764)-ROW(J$20),0))</f>
        <v/>
      </c>
      <c r="K764" s="24">
        <f>IF(G764="","",IF(OR(G764="etapa",G764="sub-etapa"),"",OFFSET(MCQ!K$20,ROW(K764)-ROW(K$20),0)))</f>
        <v/>
      </c>
      <c r="L764" s="26">
        <f>IF(G764="","",IF(OR(G764="etapa",G764="sub-etapa"),"",TRUNC(OFFSET(MCQ!L$20,ROW(L764)-ROW(L$20),0),2)))</f>
        <v/>
      </c>
      <c r="M764" s="584">
        <f>IF(I764="", "", IFERROR(VLOOKUP(VALUE(I764), _BaseAbril2026, 4, 0), IFERROR(VLOOKUP(TEXT(I764, "@"), _BaseAbril2026, 4, 0), "")))</f>
        <v/>
      </c>
      <c r="N764" s="585">
        <f>IFERROR(IF(S764="BDI1", TRUNC(M764*(1+$O$18), 2),IF(S764="BDI2", TRUNC(M764*(1+$N$18), 2), "")), "")</f>
        <v/>
      </c>
      <c r="O764" s="586">
        <f>_xlfn.IFS(G764="ETAPA", SUMIFS(ValorTotalComD, Nivel, A764), G764="SUB-ETAPA", SUMIFS(ValorTotalComD, SubNivel, C764), TRUE, T764)</f>
        <v/>
      </c>
      <c r="P764" s="584">
        <f>IF(I764="", "", IFERROR(VLOOKUP(VALUE(I764), _BaseAbril2026, 5, 0), IFERROR(VLOOKUP(TEXT(I764, "@"), _BaseAbril2026, 5, 0), "")))</f>
        <v/>
      </c>
      <c r="Q764" s="585">
        <f>IFERROR(IF(S764="BDI1", TRUNC(P764*(1+$R$18), 2),IF(S764="BDI2", TRUNC(P764*(1+$Q$18), 2), "")), "")</f>
        <v/>
      </c>
      <c r="R764" s="586">
        <f>_xlfn.IFS(G764="ETAPA", SUMIFS(ValorTotalSemD, Nivel, A764), G764="SUB-ETAPA", SUMIFS(ValorTotalSemD, SubNivel, C764), TRUE, U764)</f>
        <v/>
      </c>
      <c r="S764" s="587">
        <f>IF(G764="","",IF(OR(G764="etapa",G764="sub-etapa"),"",OFFSET(MCQ!M$20,ROW(M764)-ROW(M$20),0)))</f>
        <v/>
      </c>
      <c r="T764" s="588">
        <f>IFERROR(TRUNC(L764*N764,2),"")</f>
        <v/>
      </c>
      <c r="U764" s="589">
        <f>IFERROR(TRUNC(L764*Q764,2),"")</f>
        <v/>
      </c>
    </row>
    <row r="765">
      <c r="A765" s="18">
        <f>OFFSET(MCQ!A$20,ROW(A765)-ROW(A$20),0)</f>
        <v/>
      </c>
      <c r="B765" s="18">
        <f>OFFSET(MCQ!B$20,ROW(B765)-ROW(B$20),0)</f>
        <v/>
      </c>
      <c r="C765" s="18">
        <f>OFFSET(MCQ!C$20,ROW(C765)-ROW(C$20),0)</f>
        <v/>
      </c>
      <c r="D765" s="18">
        <f>OFFSET(MCQ!D$20,ROW(D765)-ROW(D$20),0)</f>
        <v/>
      </c>
      <c r="E765" s="18">
        <f>OFFSET(MCQ!E$20,ROW(E765)-ROW(E$20),0)</f>
        <v/>
      </c>
      <c r="F765" s="18" t="n"/>
      <c r="G765" s="233">
        <f>OFFSET(MCQ!G$20,ROW(G765)-ROW(G$20),0)</f>
        <v/>
      </c>
      <c r="H765" s="583">
        <f>IF(G765="","",OFFSET(MCQ!H$20,ROW(H765)-ROW(H$20),0))</f>
        <v/>
      </c>
      <c r="I765" s="24">
        <f>IF(G765="","",IF(OR(G765="etapa",G765="sub-etapa"),"",OFFSET(MCQ!I$20,ROW(I765)-ROW(I$20),0)))</f>
        <v/>
      </c>
      <c r="J765" s="25">
        <f>IF(G765="","",OFFSET(MCQ!J$20,ROW(J765)-ROW(J$20),0))</f>
        <v/>
      </c>
      <c r="K765" s="24">
        <f>IF(G765="","",IF(OR(G765="etapa",G765="sub-etapa"),"",OFFSET(MCQ!K$20,ROW(K765)-ROW(K$20),0)))</f>
        <v/>
      </c>
      <c r="L765" s="26">
        <f>IF(G765="","",IF(OR(G765="etapa",G765="sub-etapa"),"",TRUNC(OFFSET(MCQ!L$20,ROW(L765)-ROW(L$20),0),2)))</f>
        <v/>
      </c>
      <c r="M765" s="584">
        <f>IF(I765="", "", IFERROR(VLOOKUP(VALUE(I765), _BaseAbril2026, 4, 0), IFERROR(VLOOKUP(TEXT(I765, "@"), _BaseAbril2026, 4, 0), "")))</f>
        <v/>
      </c>
      <c r="N765" s="585">
        <f>IFERROR(IF(S765="BDI1", TRUNC(M765*(1+$O$18), 2),IF(S765="BDI2", TRUNC(M765*(1+$N$18), 2), "")), "")</f>
        <v/>
      </c>
      <c r="O765" s="586">
        <f>_xlfn.IFS(G765="ETAPA", SUMIFS(ValorTotalComD, Nivel, A765), G765="SUB-ETAPA", SUMIFS(ValorTotalComD, SubNivel, C765), TRUE, T765)</f>
        <v/>
      </c>
      <c r="P765" s="584">
        <f>IF(I765="", "", IFERROR(VLOOKUP(VALUE(I765), _BaseAbril2026, 5, 0), IFERROR(VLOOKUP(TEXT(I765, "@"), _BaseAbril2026, 5, 0), "")))</f>
        <v/>
      </c>
      <c r="Q765" s="585">
        <f>IFERROR(IF(S765="BDI1", TRUNC(P765*(1+$R$18), 2),IF(S765="BDI2", TRUNC(P765*(1+$Q$18), 2), "")), "")</f>
        <v/>
      </c>
      <c r="R765" s="586">
        <f>_xlfn.IFS(G765="ETAPA", SUMIFS(ValorTotalSemD, Nivel, A765), G765="SUB-ETAPA", SUMIFS(ValorTotalSemD, SubNivel, C765), TRUE, U765)</f>
        <v/>
      </c>
      <c r="S765" s="587">
        <f>IF(G765="","",IF(OR(G765="etapa",G765="sub-etapa"),"",OFFSET(MCQ!M$20,ROW(M765)-ROW(M$20),0)))</f>
        <v/>
      </c>
      <c r="T765" s="588">
        <f>IFERROR(TRUNC(L765*N765,2),"")</f>
        <v/>
      </c>
      <c r="U765" s="589">
        <f>IFERROR(TRUNC(L765*Q765,2),"")</f>
        <v/>
      </c>
    </row>
    <row r="766">
      <c r="A766" s="18">
        <f>OFFSET(MCQ!A$20,ROW(A766)-ROW(A$20),0)</f>
        <v/>
      </c>
      <c r="B766" s="18">
        <f>OFFSET(MCQ!B$20,ROW(B766)-ROW(B$20),0)</f>
        <v/>
      </c>
      <c r="C766" s="18">
        <f>OFFSET(MCQ!C$20,ROW(C766)-ROW(C$20),0)</f>
        <v/>
      </c>
      <c r="D766" s="18">
        <f>OFFSET(MCQ!D$20,ROW(D766)-ROW(D$20),0)</f>
        <v/>
      </c>
      <c r="E766" s="18">
        <f>OFFSET(MCQ!E$20,ROW(E766)-ROW(E$20),0)</f>
        <v/>
      </c>
      <c r="F766" s="18" t="n"/>
      <c r="G766" s="233">
        <f>OFFSET(MCQ!G$20,ROW(G766)-ROW(G$20),0)</f>
        <v/>
      </c>
      <c r="H766" s="583">
        <f>IF(G766="","",OFFSET(MCQ!H$20,ROW(H766)-ROW(H$20),0))</f>
        <v/>
      </c>
      <c r="I766" s="24">
        <f>IF(G766="","",IF(OR(G766="etapa",G766="sub-etapa"),"",OFFSET(MCQ!I$20,ROW(I766)-ROW(I$20),0)))</f>
        <v/>
      </c>
      <c r="J766" s="25">
        <f>IF(G766="","",OFFSET(MCQ!J$20,ROW(J766)-ROW(J$20),0))</f>
        <v/>
      </c>
      <c r="K766" s="24">
        <f>IF(G766="","",IF(OR(G766="etapa",G766="sub-etapa"),"",OFFSET(MCQ!K$20,ROW(K766)-ROW(K$20),0)))</f>
        <v/>
      </c>
      <c r="L766" s="26">
        <f>IF(G766="","",IF(OR(G766="etapa",G766="sub-etapa"),"",TRUNC(OFFSET(MCQ!L$20,ROW(L766)-ROW(L$20),0),2)))</f>
        <v/>
      </c>
      <c r="M766" s="584">
        <f>IF(I766="", "", IFERROR(VLOOKUP(VALUE(I766), _BaseAbril2026, 4, 0), IFERROR(VLOOKUP(TEXT(I766, "@"), _BaseAbril2026, 4, 0), "")))</f>
        <v/>
      </c>
      <c r="N766" s="585">
        <f>IFERROR(IF(S766="BDI1", TRUNC(M766*(1+$O$18), 2),IF(S766="BDI2", TRUNC(M766*(1+$N$18), 2), "")), "")</f>
        <v/>
      </c>
      <c r="O766" s="586">
        <f>_xlfn.IFS(G766="ETAPA", SUMIFS(ValorTotalComD, Nivel, A766), G766="SUB-ETAPA", SUMIFS(ValorTotalComD, SubNivel, C766), TRUE, T766)</f>
        <v/>
      </c>
      <c r="P766" s="584">
        <f>IF(I766="", "", IFERROR(VLOOKUP(VALUE(I766), _BaseAbril2026, 5, 0), IFERROR(VLOOKUP(TEXT(I766, "@"), _BaseAbril2026, 5, 0), "")))</f>
        <v/>
      </c>
      <c r="Q766" s="585">
        <f>IFERROR(IF(S766="BDI1", TRUNC(P766*(1+$R$18), 2),IF(S766="BDI2", TRUNC(P766*(1+$Q$18), 2), "")), "")</f>
        <v/>
      </c>
      <c r="R766" s="586">
        <f>_xlfn.IFS(G766="ETAPA", SUMIFS(ValorTotalSemD, Nivel, A766), G766="SUB-ETAPA", SUMIFS(ValorTotalSemD, SubNivel, C766), TRUE, U766)</f>
        <v/>
      </c>
      <c r="S766" s="587">
        <f>IF(G766="","",IF(OR(G766="etapa",G766="sub-etapa"),"",OFFSET(MCQ!M$20,ROW(M766)-ROW(M$20),0)))</f>
        <v/>
      </c>
      <c r="T766" s="588">
        <f>IFERROR(TRUNC(L766*N766,2),"")</f>
        <v/>
      </c>
      <c r="U766" s="589">
        <f>IFERROR(TRUNC(L766*Q766,2),"")</f>
        <v/>
      </c>
    </row>
    <row r="767">
      <c r="A767" s="18">
        <f>OFFSET(MCQ!A$20,ROW(A767)-ROW(A$20),0)</f>
        <v/>
      </c>
      <c r="B767" s="18">
        <f>OFFSET(MCQ!B$20,ROW(B767)-ROW(B$20),0)</f>
        <v/>
      </c>
      <c r="C767" s="18">
        <f>OFFSET(MCQ!C$20,ROW(C767)-ROW(C$20),0)</f>
        <v/>
      </c>
      <c r="D767" s="18">
        <f>OFFSET(MCQ!D$20,ROW(D767)-ROW(D$20),0)</f>
        <v/>
      </c>
      <c r="E767" s="18">
        <f>OFFSET(MCQ!E$20,ROW(E767)-ROW(E$20),0)</f>
        <v/>
      </c>
      <c r="F767" s="18" t="n"/>
      <c r="G767" s="233">
        <f>OFFSET(MCQ!G$20,ROW(G767)-ROW(G$20),0)</f>
        <v/>
      </c>
      <c r="H767" s="583">
        <f>IF(G767="","",OFFSET(MCQ!H$20,ROW(H767)-ROW(H$20),0))</f>
        <v/>
      </c>
      <c r="I767" s="24">
        <f>IF(G767="","",IF(OR(G767="etapa",G767="sub-etapa"),"",OFFSET(MCQ!I$20,ROW(I767)-ROW(I$20),0)))</f>
        <v/>
      </c>
      <c r="J767" s="25">
        <f>IF(G767="","",OFFSET(MCQ!J$20,ROW(J767)-ROW(J$20),0))</f>
        <v/>
      </c>
      <c r="K767" s="24">
        <f>IF(G767="","",IF(OR(G767="etapa",G767="sub-etapa"),"",OFFSET(MCQ!K$20,ROW(K767)-ROW(K$20),0)))</f>
        <v/>
      </c>
      <c r="L767" s="26">
        <f>IF(G767="","",IF(OR(G767="etapa",G767="sub-etapa"),"",TRUNC(OFFSET(MCQ!L$20,ROW(L767)-ROW(L$20),0),2)))</f>
        <v/>
      </c>
      <c r="M767" s="584">
        <f>IF(I767="", "", IFERROR(VLOOKUP(VALUE(I767), _BaseAbril2026, 4, 0), IFERROR(VLOOKUP(TEXT(I767, "@"), _BaseAbril2026, 4, 0), "")))</f>
        <v/>
      </c>
      <c r="N767" s="585">
        <f>IFERROR(IF(S767="BDI1", TRUNC(M767*(1+$O$18), 2),IF(S767="BDI2", TRUNC(M767*(1+$N$18), 2), "")), "")</f>
        <v/>
      </c>
      <c r="O767" s="586">
        <f>_xlfn.IFS(G767="ETAPA", SUMIFS(ValorTotalComD, Nivel, A767), G767="SUB-ETAPA", SUMIFS(ValorTotalComD, SubNivel, C767), TRUE, T767)</f>
        <v/>
      </c>
      <c r="P767" s="584">
        <f>IF(I767="", "", IFERROR(VLOOKUP(VALUE(I767), _BaseAbril2026, 5, 0), IFERROR(VLOOKUP(TEXT(I767, "@"), _BaseAbril2026, 5, 0), "")))</f>
        <v/>
      </c>
      <c r="Q767" s="585">
        <f>IFERROR(IF(S767="BDI1", TRUNC(P767*(1+$R$18), 2),IF(S767="BDI2", TRUNC(P767*(1+$Q$18), 2), "")), "")</f>
        <v/>
      </c>
      <c r="R767" s="586">
        <f>_xlfn.IFS(G767="ETAPA", SUMIFS(ValorTotalSemD, Nivel, A767), G767="SUB-ETAPA", SUMIFS(ValorTotalSemD, SubNivel, C767), TRUE, U767)</f>
        <v/>
      </c>
      <c r="S767" s="587">
        <f>IF(G767="","",IF(OR(G767="etapa",G767="sub-etapa"),"",OFFSET(MCQ!M$20,ROW(M767)-ROW(M$20),0)))</f>
        <v/>
      </c>
      <c r="T767" s="588">
        <f>IFERROR(TRUNC(L767*N767,2),"")</f>
        <v/>
      </c>
      <c r="U767" s="589">
        <f>IFERROR(TRUNC(L767*Q767,2),"")</f>
        <v/>
      </c>
    </row>
    <row r="768">
      <c r="A768" s="18">
        <f>OFFSET(MCQ!A$20,ROW(A768)-ROW(A$20),0)</f>
        <v/>
      </c>
      <c r="B768" s="18">
        <f>OFFSET(MCQ!B$20,ROW(B768)-ROW(B$20),0)</f>
        <v/>
      </c>
      <c r="C768" s="18">
        <f>OFFSET(MCQ!C$20,ROW(C768)-ROW(C$20),0)</f>
        <v/>
      </c>
      <c r="D768" s="18">
        <f>OFFSET(MCQ!D$20,ROW(D768)-ROW(D$20),0)</f>
        <v/>
      </c>
      <c r="E768" s="18">
        <f>OFFSET(MCQ!E$20,ROW(E768)-ROW(E$20),0)</f>
        <v/>
      </c>
      <c r="F768" s="18" t="n"/>
      <c r="G768" s="233">
        <f>OFFSET(MCQ!G$20,ROW(G768)-ROW(G$20),0)</f>
        <v/>
      </c>
      <c r="H768" s="583">
        <f>IF(G768="","",OFFSET(MCQ!H$20,ROW(H768)-ROW(H$20),0))</f>
        <v/>
      </c>
      <c r="I768" s="24">
        <f>IF(G768="","",IF(OR(G768="etapa",G768="sub-etapa"),"",OFFSET(MCQ!I$20,ROW(I768)-ROW(I$20),0)))</f>
        <v/>
      </c>
      <c r="J768" s="25">
        <f>IF(G768="","",OFFSET(MCQ!J$20,ROW(J768)-ROW(J$20),0))</f>
        <v/>
      </c>
      <c r="K768" s="24">
        <f>IF(G768="","",IF(OR(G768="etapa",G768="sub-etapa"),"",OFFSET(MCQ!K$20,ROW(K768)-ROW(K$20),0)))</f>
        <v/>
      </c>
      <c r="L768" s="26">
        <f>IF(G768="","",IF(OR(G768="etapa",G768="sub-etapa"),"",TRUNC(OFFSET(MCQ!L$20,ROW(L768)-ROW(L$20),0),2)))</f>
        <v/>
      </c>
      <c r="M768" s="584">
        <f>IF(I768="", "", IFERROR(VLOOKUP(VALUE(I768), _BaseAbril2026, 4, 0), IFERROR(VLOOKUP(TEXT(I768, "@"), _BaseAbril2026, 4, 0), "")))</f>
        <v/>
      </c>
      <c r="N768" s="585">
        <f>IFERROR(IF(S768="BDI1", TRUNC(M768*(1+$O$18), 2),IF(S768="BDI2", TRUNC(M768*(1+$N$18), 2), "")), "")</f>
        <v/>
      </c>
      <c r="O768" s="586">
        <f>_xlfn.IFS(G768="ETAPA", SUMIFS(ValorTotalComD, Nivel, A768), G768="SUB-ETAPA", SUMIFS(ValorTotalComD, SubNivel, C768), TRUE, T768)</f>
        <v/>
      </c>
      <c r="P768" s="584">
        <f>IF(I768="", "", IFERROR(VLOOKUP(VALUE(I768), _BaseAbril2026, 5, 0), IFERROR(VLOOKUP(TEXT(I768, "@"), _BaseAbril2026, 5, 0), "")))</f>
        <v/>
      </c>
      <c r="Q768" s="585">
        <f>IFERROR(IF(S768="BDI1", TRUNC(P768*(1+$R$18), 2),IF(S768="BDI2", TRUNC(P768*(1+$Q$18), 2), "")), "")</f>
        <v/>
      </c>
      <c r="R768" s="586">
        <f>_xlfn.IFS(G768="ETAPA", SUMIFS(ValorTotalSemD, Nivel, A768), G768="SUB-ETAPA", SUMIFS(ValorTotalSemD, SubNivel, C768), TRUE, U768)</f>
        <v/>
      </c>
      <c r="S768" s="587">
        <f>IF(G768="","",IF(OR(G768="etapa",G768="sub-etapa"),"",OFFSET(MCQ!M$20,ROW(M768)-ROW(M$20),0)))</f>
        <v/>
      </c>
      <c r="T768" s="588">
        <f>IFERROR(TRUNC(L768*N768,2),"")</f>
        <v/>
      </c>
      <c r="U768" s="589">
        <f>IFERROR(TRUNC(L768*Q768,2),"")</f>
        <v/>
      </c>
    </row>
    <row r="769">
      <c r="A769" s="18">
        <f>OFFSET(MCQ!A$20,ROW(A769)-ROW(A$20),0)</f>
        <v/>
      </c>
      <c r="B769" s="18">
        <f>OFFSET(MCQ!B$20,ROW(B769)-ROW(B$20),0)</f>
        <v/>
      </c>
      <c r="C769" s="18">
        <f>OFFSET(MCQ!C$20,ROW(C769)-ROW(C$20),0)</f>
        <v/>
      </c>
      <c r="D769" s="18">
        <f>OFFSET(MCQ!D$20,ROW(D769)-ROW(D$20),0)</f>
        <v/>
      </c>
      <c r="E769" s="18">
        <f>OFFSET(MCQ!E$20,ROW(E769)-ROW(E$20),0)</f>
        <v/>
      </c>
      <c r="F769" s="18" t="n"/>
      <c r="G769" s="233">
        <f>OFFSET(MCQ!G$20,ROW(G769)-ROW(G$20),0)</f>
        <v/>
      </c>
      <c r="H769" s="583">
        <f>IF(G769="","",OFFSET(MCQ!H$20,ROW(H769)-ROW(H$20),0))</f>
        <v/>
      </c>
      <c r="I769" s="24">
        <f>IF(G769="","",IF(OR(G769="etapa",G769="sub-etapa"),"",OFFSET(MCQ!I$20,ROW(I769)-ROW(I$20),0)))</f>
        <v/>
      </c>
      <c r="J769" s="25">
        <f>IF(G769="","",OFFSET(MCQ!J$20,ROW(J769)-ROW(J$20),0))</f>
        <v/>
      </c>
      <c r="K769" s="24">
        <f>IF(G769="","",IF(OR(G769="etapa",G769="sub-etapa"),"",OFFSET(MCQ!K$20,ROW(K769)-ROW(K$20),0)))</f>
        <v/>
      </c>
      <c r="L769" s="26">
        <f>IF(G769="","",IF(OR(G769="etapa",G769="sub-etapa"),"",TRUNC(OFFSET(MCQ!L$20,ROW(L769)-ROW(L$20),0),2)))</f>
        <v/>
      </c>
      <c r="M769" s="584">
        <f>IF(I769="", "", IFERROR(VLOOKUP(VALUE(I769), _BaseAbril2026, 4, 0), IFERROR(VLOOKUP(TEXT(I769, "@"), _BaseAbril2026, 4, 0), "")))</f>
        <v/>
      </c>
      <c r="N769" s="585">
        <f>IFERROR(IF(S769="BDI1", TRUNC(M769*(1+$O$18), 2),IF(S769="BDI2", TRUNC(M769*(1+$N$18), 2), "")), "")</f>
        <v/>
      </c>
      <c r="O769" s="586">
        <f>_xlfn.IFS(G769="ETAPA", SUMIFS(ValorTotalComD, Nivel, A769), G769="SUB-ETAPA", SUMIFS(ValorTotalComD, SubNivel, C769), TRUE, T769)</f>
        <v/>
      </c>
      <c r="P769" s="584">
        <f>IF(I769="", "", IFERROR(VLOOKUP(VALUE(I769), _BaseAbril2026, 5, 0), IFERROR(VLOOKUP(TEXT(I769, "@"), _BaseAbril2026, 5, 0), "")))</f>
        <v/>
      </c>
      <c r="Q769" s="585">
        <f>IFERROR(IF(S769="BDI1", TRUNC(P769*(1+$R$18), 2),IF(S769="BDI2", TRUNC(P769*(1+$Q$18), 2), "")), "")</f>
        <v/>
      </c>
      <c r="R769" s="586">
        <f>_xlfn.IFS(G769="ETAPA", SUMIFS(ValorTotalSemD, Nivel, A769), G769="SUB-ETAPA", SUMIFS(ValorTotalSemD, SubNivel, C769), TRUE, U769)</f>
        <v/>
      </c>
      <c r="S769" s="587">
        <f>IF(G769="","",IF(OR(G769="etapa",G769="sub-etapa"),"",OFFSET(MCQ!M$20,ROW(M769)-ROW(M$20),0)))</f>
        <v/>
      </c>
      <c r="T769" s="588">
        <f>IFERROR(TRUNC(L769*N769,2),"")</f>
        <v/>
      </c>
      <c r="U769" s="589">
        <f>IFERROR(TRUNC(L769*Q769,2),"")</f>
        <v/>
      </c>
    </row>
    <row r="770">
      <c r="A770" s="18">
        <f>OFFSET(MCQ!A$20,ROW(A770)-ROW(A$20),0)</f>
        <v/>
      </c>
      <c r="B770" s="18">
        <f>OFFSET(MCQ!B$20,ROW(B770)-ROW(B$20),0)</f>
        <v/>
      </c>
      <c r="C770" s="18">
        <f>OFFSET(MCQ!C$20,ROW(C770)-ROW(C$20),0)</f>
        <v/>
      </c>
      <c r="D770" s="18">
        <f>OFFSET(MCQ!D$20,ROW(D770)-ROW(D$20),0)</f>
        <v/>
      </c>
      <c r="E770" s="18">
        <f>OFFSET(MCQ!E$20,ROW(E770)-ROW(E$20),0)</f>
        <v/>
      </c>
      <c r="F770" s="18" t="n"/>
      <c r="G770" s="233">
        <f>OFFSET(MCQ!G$20,ROW(G770)-ROW(G$20),0)</f>
        <v/>
      </c>
      <c r="H770" s="583">
        <f>IF(G770="","",OFFSET(MCQ!H$20,ROW(H770)-ROW(H$20),0))</f>
        <v/>
      </c>
      <c r="I770" s="24">
        <f>IF(G770="","",IF(OR(G770="etapa",G770="sub-etapa"),"",OFFSET(MCQ!I$20,ROW(I770)-ROW(I$20),0)))</f>
        <v/>
      </c>
      <c r="J770" s="25">
        <f>IF(G770="","",OFFSET(MCQ!J$20,ROW(J770)-ROW(J$20),0))</f>
        <v/>
      </c>
      <c r="K770" s="24">
        <f>IF(G770="","",IF(OR(G770="etapa",G770="sub-etapa"),"",OFFSET(MCQ!K$20,ROW(K770)-ROW(K$20),0)))</f>
        <v/>
      </c>
      <c r="L770" s="26">
        <f>IF(G770="","",IF(OR(G770="etapa",G770="sub-etapa"),"",TRUNC(OFFSET(MCQ!L$20,ROW(L770)-ROW(L$20),0),2)))</f>
        <v/>
      </c>
      <c r="M770" s="584">
        <f>IF(I770="", "", IFERROR(VLOOKUP(VALUE(I770), _BaseAbril2026, 4, 0), IFERROR(VLOOKUP(TEXT(I770, "@"), _BaseAbril2026, 4, 0), "")))</f>
        <v/>
      </c>
      <c r="N770" s="585">
        <f>IFERROR(IF(S770="BDI1", TRUNC(M770*(1+$O$18), 2),IF(S770="BDI2", TRUNC(M770*(1+$N$18), 2), "")), "")</f>
        <v/>
      </c>
      <c r="O770" s="586">
        <f>_xlfn.IFS(G770="ETAPA", SUMIFS(ValorTotalComD, Nivel, A770), G770="SUB-ETAPA", SUMIFS(ValorTotalComD, SubNivel, C770), TRUE, T770)</f>
        <v/>
      </c>
      <c r="P770" s="584">
        <f>IF(I770="", "", IFERROR(VLOOKUP(VALUE(I770), _BaseAbril2026, 5, 0), IFERROR(VLOOKUP(TEXT(I770, "@"), _BaseAbril2026, 5, 0), "")))</f>
        <v/>
      </c>
      <c r="Q770" s="585">
        <f>IFERROR(IF(S770="BDI1", TRUNC(P770*(1+$R$18), 2),IF(S770="BDI2", TRUNC(P770*(1+$Q$18), 2), "")), "")</f>
        <v/>
      </c>
      <c r="R770" s="586">
        <f>_xlfn.IFS(G770="ETAPA", SUMIFS(ValorTotalSemD, Nivel, A770), G770="SUB-ETAPA", SUMIFS(ValorTotalSemD, SubNivel, C770), TRUE, U770)</f>
        <v/>
      </c>
      <c r="S770" s="587">
        <f>IF(G770="","",IF(OR(G770="etapa",G770="sub-etapa"),"",OFFSET(MCQ!M$20,ROW(M770)-ROW(M$20),0)))</f>
        <v/>
      </c>
      <c r="T770" s="588">
        <f>IFERROR(TRUNC(L770*N770,2),"")</f>
        <v/>
      </c>
      <c r="U770" s="589">
        <f>IFERROR(TRUNC(L770*Q770,2),"")</f>
        <v/>
      </c>
    </row>
    <row r="771">
      <c r="A771" s="18">
        <f>OFFSET(MCQ!A$20,ROW(A771)-ROW(A$20),0)</f>
        <v/>
      </c>
      <c r="B771" s="18">
        <f>OFFSET(MCQ!B$20,ROW(B771)-ROW(B$20),0)</f>
        <v/>
      </c>
      <c r="C771" s="18">
        <f>OFFSET(MCQ!C$20,ROW(C771)-ROW(C$20),0)</f>
        <v/>
      </c>
      <c r="D771" s="18">
        <f>OFFSET(MCQ!D$20,ROW(D771)-ROW(D$20),0)</f>
        <v/>
      </c>
      <c r="E771" s="18">
        <f>OFFSET(MCQ!E$20,ROW(E771)-ROW(E$20),0)</f>
        <v/>
      </c>
      <c r="F771" s="18" t="n"/>
      <c r="G771" s="233">
        <f>OFFSET(MCQ!G$20,ROW(G771)-ROW(G$20),0)</f>
        <v/>
      </c>
      <c r="H771" s="583">
        <f>IF(G771="","",OFFSET(MCQ!H$20,ROW(H771)-ROW(H$20),0))</f>
        <v/>
      </c>
      <c r="I771" s="24">
        <f>IF(G771="","",IF(OR(G771="etapa",G771="sub-etapa"),"",OFFSET(MCQ!I$20,ROW(I771)-ROW(I$20),0)))</f>
        <v/>
      </c>
      <c r="J771" s="25">
        <f>IF(G771="","",OFFSET(MCQ!J$20,ROW(J771)-ROW(J$20),0))</f>
        <v/>
      </c>
      <c r="K771" s="24">
        <f>IF(G771="","",IF(OR(G771="etapa",G771="sub-etapa"),"",OFFSET(MCQ!K$20,ROW(K771)-ROW(K$20),0)))</f>
        <v/>
      </c>
      <c r="L771" s="26">
        <f>IF(G771="","",IF(OR(G771="etapa",G771="sub-etapa"),"",TRUNC(OFFSET(MCQ!L$20,ROW(L771)-ROW(L$20),0),2)))</f>
        <v/>
      </c>
      <c r="M771" s="584">
        <f>IF(I771="", "", IFERROR(VLOOKUP(VALUE(I771), _BaseAbril2026, 4, 0), IFERROR(VLOOKUP(TEXT(I771, "@"), _BaseAbril2026, 4, 0), "")))</f>
        <v/>
      </c>
      <c r="N771" s="585">
        <f>IFERROR(IF(S771="BDI1", TRUNC(M771*(1+$O$18), 2),IF(S771="BDI2", TRUNC(M771*(1+$N$18), 2), "")), "")</f>
        <v/>
      </c>
      <c r="O771" s="586">
        <f>_xlfn.IFS(G771="ETAPA", SUMIFS(ValorTotalComD, Nivel, A771), G771="SUB-ETAPA", SUMIFS(ValorTotalComD, SubNivel, C771), TRUE, T771)</f>
        <v/>
      </c>
      <c r="P771" s="584">
        <f>IF(I771="", "", IFERROR(VLOOKUP(VALUE(I771), _BaseAbril2026, 5, 0), IFERROR(VLOOKUP(TEXT(I771, "@"), _BaseAbril2026, 5, 0), "")))</f>
        <v/>
      </c>
      <c r="Q771" s="585">
        <f>IFERROR(IF(S771="BDI1", TRUNC(P771*(1+$R$18), 2),IF(S771="BDI2", TRUNC(P771*(1+$Q$18), 2), "")), "")</f>
        <v/>
      </c>
      <c r="R771" s="586">
        <f>_xlfn.IFS(G771="ETAPA", SUMIFS(ValorTotalSemD, Nivel, A771), G771="SUB-ETAPA", SUMIFS(ValorTotalSemD, SubNivel, C771), TRUE, U771)</f>
        <v/>
      </c>
      <c r="S771" s="587">
        <f>IF(G771="","",IF(OR(G771="etapa",G771="sub-etapa"),"",OFFSET(MCQ!M$20,ROW(M771)-ROW(M$20),0)))</f>
        <v/>
      </c>
      <c r="T771" s="588">
        <f>IFERROR(TRUNC(L771*N771,2),"")</f>
        <v/>
      </c>
      <c r="U771" s="589">
        <f>IFERROR(TRUNC(L771*Q771,2),"")</f>
        <v/>
      </c>
    </row>
    <row r="772">
      <c r="A772" s="18">
        <f>OFFSET(MCQ!A$20,ROW(A772)-ROW(A$20),0)</f>
        <v/>
      </c>
      <c r="B772" s="18">
        <f>OFFSET(MCQ!B$20,ROW(B772)-ROW(B$20),0)</f>
        <v/>
      </c>
      <c r="C772" s="18">
        <f>OFFSET(MCQ!C$20,ROW(C772)-ROW(C$20),0)</f>
        <v/>
      </c>
      <c r="D772" s="18">
        <f>OFFSET(MCQ!D$20,ROW(D772)-ROW(D$20),0)</f>
        <v/>
      </c>
      <c r="E772" s="18">
        <f>OFFSET(MCQ!E$20,ROW(E772)-ROW(E$20),0)</f>
        <v/>
      </c>
      <c r="F772" s="18" t="n"/>
      <c r="G772" s="233">
        <f>OFFSET(MCQ!G$20,ROW(G772)-ROW(G$20),0)</f>
        <v/>
      </c>
      <c r="H772" s="583">
        <f>IF(G772="","",OFFSET(MCQ!H$20,ROW(H772)-ROW(H$20),0))</f>
        <v/>
      </c>
      <c r="I772" s="24">
        <f>IF(G772="","",IF(OR(G772="etapa",G772="sub-etapa"),"",OFFSET(MCQ!I$20,ROW(I772)-ROW(I$20),0)))</f>
        <v/>
      </c>
      <c r="J772" s="25">
        <f>IF(G772="","",OFFSET(MCQ!J$20,ROW(J772)-ROW(J$20),0))</f>
        <v/>
      </c>
      <c r="K772" s="24">
        <f>IF(G772="","",IF(OR(G772="etapa",G772="sub-etapa"),"",OFFSET(MCQ!K$20,ROW(K772)-ROW(K$20),0)))</f>
        <v/>
      </c>
      <c r="L772" s="26">
        <f>IF(G772="","",IF(OR(G772="etapa",G772="sub-etapa"),"",TRUNC(OFFSET(MCQ!L$20,ROW(L772)-ROW(L$20),0),2)))</f>
        <v/>
      </c>
      <c r="M772" s="584">
        <f>IF(I772="", "", IFERROR(VLOOKUP(VALUE(I772), _BaseAbril2026, 4, 0), IFERROR(VLOOKUP(TEXT(I772, "@"), _BaseAbril2026, 4, 0), "")))</f>
        <v/>
      </c>
      <c r="N772" s="585">
        <f>IFERROR(IF(S772="BDI1", TRUNC(M772*(1+$O$18), 2),IF(S772="BDI2", TRUNC(M772*(1+$N$18), 2), "")), "")</f>
        <v/>
      </c>
      <c r="O772" s="586">
        <f>_xlfn.IFS(G772="ETAPA", SUMIFS(ValorTotalComD, Nivel, A772), G772="SUB-ETAPA", SUMIFS(ValorTotalComD, SubNivel, C772), TRUE, T772)</f>
        <v/>
      </c>
      <c r="P772" s="584">
        <f>IF(I772="", "", IFERROR(VLOOKUP(VALUE(I772), _BaseAbril2026, 5, 0), IFERROR(VLOOKUP(TEXT(I772, "@"), _BaseAbril2026, 5, 0), "")))</f>
        <v/>
      </c>
      <c r="Q772" s="585">
        <f>IFERROR(IF(S772="BDI1", TRUNC(P772*(1+$R$18), 2),IF(S772="BDI2", TRUNC(P772*(1+$Q$18), 2), "")), "")</f>
        <v/>
      </c>
      <c r="R772" s="586">
        <f>_xlfn.IFS(G772="ETAPA", SUMIFS(ValorTotalSemD, Nivel, A772), G772="SUB-ETAPA", SUMIFS(ValorTotalSemD, SubNivel, C772), TRUE, U772)</f>
        <v/>
      </c>
      <c r="S772" s="587">
        <f>IF(G772="","",IF(OR(G772="etapa",G772="sub-etapa"),"",OFFSET(MCQ!M$20,ROW(M772)-ROW(M$20),0)))</f>
        <v/>
      </c>
      <c r="T772" s="588">
        <f>IFERROR(TRUNC(L772*N772,2),"")</f>
        <v/>
      </c>
      <c r="U772" s="589">
        <f>IFERROR(TRUNC(L772*Q772,2),"")</f>
        <v/>
      </c>
    </row>
    <row r="773">
      <c r="A773" s="18">
        <f>OFFSET(MCQ!A$20,ROW(A773)-ROW(A$20),0)</f>
        <v/>
      </c>
      <c r="B773" s="18">
        <f>OFFSET(MCQ!B$20,ROW(B773)-ROW(B$20),0)</f>
        <v/>
      </c>
      <c r="C773" s="18">
        <f>OFFSET(MCQ!C$20,ROW(C773)-ROW(C$20),0)</f>
        <v/>
      </c>
      <c r="D773" s="18">
        <f>OFFSET(MCQ!D$20,ROW(D773)-ROW(D$20),0)</f>
        <v/>
      </c>
      <c r="E773" s="18">
        <f>OFFSET(MCQ!E$20,ROW(E773)-ROW(E$20),0)</f>
        <v/>
      </c>
      <c r="F773" s="18" t="n"/>
      <c r="G773" s="233">
        <f>OFFSET(MCQ!G$20,ROW(G773)-ROW(G$20),0)</f>
        <v/>
      </c>
      <c r="H773" s="583">
        <f>IF(G773="","",OFFSET(MCQ!H$20,ROW(H773)-ROW(H$20),0))</f>
        <v/>
      </c>
      <c r="I773" s="24">
        <f>IF(G773="","",IF(OR(G773="etapa",G773="sub-etapa"),"",OFFSET(MCQ!I$20,ROW(I773)-ROW(I$20),0)))</f>
        <v/>
      </c>
      <c r="J773" s="25">
        <f>IF(G773="","",OFFSET(MCQ!J$20,ROW(J773)-ROW(J$20),0))</f>
        <v/>
      </c>
      <c r="K773" s="24">
        <f>IF(G773="","",IF(OR(G773="etapa",G773="sub-etapa"),"",OFFSET(MCQ!K$20,ROW(K773)-ROW(K$20),0)))</f>
        <v/>
      </c>
      <c r="L773" s="26">
        <f>IF(G773="","",IF(OR(G773="etapa",G773="sub-etapa"),"",TRUNC(OFFSET(MCQ!L$20,ROW(L773)-ROW(L$20),0),2)))</f>
        <v/>
      </c>
      <c r="M773" s="584">
        <f>IF(I773="", "", IFERROR(VLOOKUP(VALUE(I773), _BaseAbril2026, 4, 0), IFERROR(VLOOKUP(TEXT(I773, "@"), _BaseAbril2026, 4, 0), "")))</f>
        <v/>
      </c>
      <c r="N773" s="585">
        <f>IFERROR(IF(S773="BDI1", TRUNC(M773*(1+$O$18), 2),IF(S773="BDI2", TRUNC(M773*(1+$N$18), 2), "")), "")</f>
        <v/>
      </c>
      <c r="O773" s="586">
        <f>_xlfn.IFS(G773="ETAPA", SUMIFS(ValorTotalComD, Nivel, A773), G773="SUB-ETAPA", SUMIFS(ValorTotalComD, SubNivel, C773), TRUE, T773)</f>
        <v/>
      </c>
      <c r="P773" s="584">
        <f>IF(I773="", "", IFERROR(VLOOKUP(VALUE(I773), _BaseAbril2026, 5, 0), IFERROR(VLOOKUP(TEXT(I773, "@"), _BaseAbril2026, 5, 0), "")))</f>
        <v/>
      </c>
      <c r="Q773" s="585">
        <f>IFERROR(IF(S773="BDI1", TRUNC(P773*(1+$R$18), 2),IF(S773="BDI2", TRUNC(P773*(1+$Q$18), 2), "")), "")</f>
        <v/>
      </c>
      <c r="R773" s="586">
        <f>_xlfn.IFS(G773="ETAPA", SUMIFS(ValorTotalSemD, Nivel, A773), G773="SUB-ETAPA", SUMIFS(ValorTotalSemD, SubNivel, C773), TRUE, U773)</f>
        <v/>
      </c>
      <c r="S773" s="587">
        <f>IF(G773="","",IF(OR(G773="etapa",G773="sub-etapa"),"",OFFSET(MCQ!M$20,ROW(M773)-ROW(M$20),0)))</f>
        <v/>
      </c>
      <c r="T773" s="588">
        <f>IFERROR(TRUNC(L773*N773,2),"")</f>
        <v/>
      </c>
      <c r="U773" s="589">
        <f>IFERROR(TRUNC(L773*Q773,2),"")</f>
        <v/>
      </c>
    </row>
    <row r="774">
      <c r="A774" s="18">
        <f>OFFSET(MCQ!A$20,ROW(A774)-ROW(A$20),0)</f>
        <v/>
      </c>
      <c r="B774" s="18">
        <f>OFFSET(MCQ!B$20,ROW(B774)-ROW(B$20),0)</f>
        <v/>
      </c>
      <c r="C774" s="18">
        <f>OFFSET(MCQ!C$20,ROW(C774)-ROW(C$20),0)</f>
        <v/>
      </c>
      <c r="D774" s="18">
        <f>OFFSET(MCQ!D$20,ROW(D774)-ROW(D$20),0)</f>
        <v/>
      </c>
      <c r="E774" s="18">
        <f>OFFSET(MCQ!E$20,ROW(E774)-ROW(E$20),0)</f>
        <v/>
      </c>
      <c r="F774" s="18" t="n"/>
      <c r="G774" s="233">
        <f>OFFSET(MCQ!G$20,ROW(G774)-ROW(G$20),0)</f>
        <v/>
      </c>
      <c r="H774" s="583">
        <f>IF(G774="","",OFFSET(MCQ!H$20,ROW(H774)-ROW(H$20),0))</f>
        <v/>
      </c>
      <c r="I774" s="24">
        <f>IF(G774="","",IF(OR(G774="etapa",G774="sub-etapa"),"",OFFSET(MCQ!I$20,ROW(I774)-ROW(I$20),0)))</f>
        <v/>
      </c>
      <c r="J774" s="25">
        <f>IF(G774="","",OFFSET(MCQ!J$20,ROW(J774)-ROW(J$20),0))</f>
        <v/>
      </c>
      <c r="K774" s="24">
        <f>IF(G774="","",IF(OR(G774="etapa",G774="sub-etapa"),"",OFFSET(MCQ!K$20,ROW(K774)-ROW(K$20),0)))</f>
        <v/>
      </c>
      <c r="L774" s="26">
        <f>IF(G774="","",IF(OR(G774="etapa",G774="sub-etapa"),"",TRUNC(OFFSET(MCQ!L$20,ROW(L774)-ROW(L$20),0),2)))</f>
        <v/>
      </c>
      <c r="M774" s="584">
        <f>IF(I774="", "", IFERROR(VLOOKUP(VALUE(I774), _BaseAbril2026, 4, 0), IFERROR(VLOOKUP(TEXT(I774, "@"), _BaseAbril2026, 4, 0), "")))</f>
        <v/>
      </c>
      <c r="N774" s="585">
        <f>IFERROR(IF(S774="BDI1", TRUNC(M774*(1+$O$18), 2),IF(S774="BDI2", TRUNC(M774*(1+$N$18), 2), "")), "")</f>
        <v/>
      </c>
      <c r="O774" s="586">
        <f>_xlfn.IFS(G774="ETAPA", SUMIFS(ValorTotalComD, Nivel, A774), G774="SUB-ETAPA", SUMIFS(ValorTotalComD, SubNivel, C774), TRUE, T774)</f>
        <v/>
      </c>
      <c r="P774" s="584">
        <f>IF(I774="", "", IFERROR(VLOOKUP(VALUE(I774), _BaseAbril2026, 5, 0), IFERROR(VLOOKUP(TEXT(I774, "@"), _BaseAbril2026, 5, 0), "")))</f>
        <v/>
      </c>
      <c r="Q774" s="585">
        <f>IFERROR(IF(S774="BDI1", TRUNC(P774*(1+$R$18), 2),IF(S774="BDI2", TRUNC(P774*(1+$Q$18), 2), "")), "")</f>
        <v/>
      </c>
      <c r="R774" s="586">
        <f>_xlfn.IFS(G774="ETAPA", SUMIFS(ValorTotalSemD, Nivel, A774), G774="SUB-ETAPA", SUMIFS(ValorTotalSemD, SubNivel, C774), TRUE, U774)</f>
        <v/>
      </c>
      <c r="S774" s="587">
        <f>IF(G774="","",IF(OR(G774="etapa",G774="sub-etapa"),"",OFFSET(MCQ!M$20,ROW(M774)-ROW(M$20),0)))</f>
        <v/>
      </c>
      <c r="T774" s="588">
        <f>IFERROR(TRUNC(L774*N774,2),"")</f>
        <v/>
      </c>
      <c r="U774" s="589">
        <f>IFERROR(TRUNC(L774*Q774,2),"")</f>
        <v/>
      </c>
    </row>
    <row r="775">
      <c r="A775" s="18">
        <f>OFFSET(MCQ!A$20,ROW(A775)-ROW(A$20),0)</f>
        <v/>
      </c>
      <c r="B775" s="18">
        <f>OFFSET(MCQ!B$20,ROW(B775)-ROW(B$20),0)</f>
        <v/>
      </c>
      <c r="C775" s="18">
        <f>OFFSET(MCQ!C$20,ROW(C775)-ROW(C$20),0)</f>
        <v/>
      </c>
      <c r="D775" s="18">
        <f>OFFSET(MCQ!D$20,ROW(D775)-ROW(D$20),0)</f>
        <v/>
      </c>
      <c r="E775" s="18">
        <f>OFFSET(MCQ!E$20,ROW(E775)-ROW(E$20),0)</f>
        <v/>
      </c>
      <c r="F775" s="18" t="n"/>
      <c r="G775" s="233">
        <f>OFFSET(MCQ!G$20,ROW(G775)-ROW(G$20),0)</f>
        <v/>
      </c>
      <c r="H775" s="583">
        <f>IF(G775="","",OFFSET(MCQ!H$20,ROW(H775)-ROW(H$20),0))</f>
        <v/>
      </c>
      <c r="I775" s="24">
        <f>IF(G775="","",IF(OR(G775="etapa",G775="sub-etapa"),"",OFFSET(MCQ!I$20,ROW(I775)-ROW(I$20),0)))</f>
        <v/>
      </c>
      <c r="J775" s="25">
        <f>IF(G775="","",OFFSET(MCQ!J$20,ROW(J775)-ROW(J$20),0))</f>
        <v/>
      </c>
      <c r="K775" s="24">
        <f>IF(G775="","",IF(OR(G775="etapa",G775="sub-etapa"),"",OFFSET(MCQ!K$20,ROW(K775)-ROW(K$20),0)))</f>
        <v/>
      </c>
      <c r="L775" s="26">
        <f>IF(G775="","",IF(OR(G775="etapa",G775="sub-etapa"),"",TRUNC(OFFSET(MCQ!L$20,ROW(L775)-ROW(L$20),0),2)))</f>
        <v/>
      </c>
      <c r="M775" s="584">
        <f>IF(I775="", "", IFERROR(VLOOKUP(VALUE(I775), _BaseAbril2026, 4, 0), IFERROR(VLOOKUP(TEXT(I775, "@"), _BaseAbril2026, 4, 0), "")))</f>
        <v/>
      </c>
      <c r="N775" s="585">
        <f>IFERROR(IF(S775="BDI1", TRUNC(M775*(1+$O$18), 2),IF(S775="BDI2", TRUNC(M775*(1+$N$18), 2), "")), "")</f>
        <v/>
      </c>
      <c r="O775" s="586">
        <f>_xlfn.IFS(G775="ETAPA", SUMIFS(ValorTotalComD, Nivel, A775), G775="SUB-ETAPA", SUMIFS(ValorTotalComD, SubNivel, C775), TRUE, T775)</f>
        <v/>
      </c>
      <c r="P775" s="584">
        <f>IF(I775="", "", IFERROR(VLOOKUP(VALUE(I775), _BaseAbril2026, 5, 0), IFERROR(VLOOKUP(TEXT(I775, "@"), _BaseAbril2026, 5, 0), "")))</f>
        <v/>
      </c>
      <c r="Q775" s="585">
        <f>IFERROR(IF(S775="BDI1", TRUNC(P775*(1+$R$18), 2),IF(S775="BDI2", TRUNC(P775*(1+$Q$18), 2), "")), "")</f>
        <v/>
      </c>
      <c r="R775" s="586">
        <f>_xlfn.IFS(G775="ETAPA", SUMIFS(ValorTotalSemD, Nivel, A775), G775="SUB-ETAPA", SUMIFS(ValorTotalSemD, SubNivel, C775), TRUE, U775)</f>
        <v/>
      </c>
      <c r="S775" s="587">
        <f>IF(G775="","",IF(OR(G775="etapa",G775="sub-etapa"),"",OFFSET(MCQ!M$20,ROW(M775)-ROW(M$20),0)))</f>
        <v/>
      </c>
      <c r="T775" s="588">
        <f>IFERROR(TRUNC(L775*N775,2),"")</f>
        <v/>
      </c>
      <c r="U775" s="589">
        <f>IFERROR(TRUNC(L775*Q775,2),"")</f>
        <v/>
      </c>
    </row>
    <row r="776">
      <c r="A776" s="18">
        <f>OFFSET(MCQ!A$20,ROW(A776)-ROW(A$20),0)</f>
        <v/>
      </c>
      <c r="B776" s="18">
        <f>OFFSET(MCQ!B$20,ROW(B776)-ROW(B$20),0)</f>
        <v/>
      </c>
      <c r="C776" s="18">
        <f>OFFSET(MCQ!C$20,ROW(C776)-ROW(C$20),0)</f>
        <v/>
      </c>
      <c r="D776" s="18">
        <f>OFFSET(MCQ!D$20,ROW(D776)-ROW(D$20),0)</f>
        <v/>
      </c>
      <c r="E776" s="18">
        <f>OFFSET(MCQ!E$20,ROW(E776)-ROW(E$20),0)</f>
        <v/>
      </c>
      <c r="F776" s="18" t="n"/>
      <c r="G776" s="233">
        <f>OFFSET(MCQ!G$20,ROW(G776)-ROW(G$20),0)</f>
        <v/>
      </c>
      <c r="H776" s="583">
        <f>IF(G776="","",OFFSET(MCQ!H$20,ROW(H776)-ROW(H$20),0))</f>
        <v/>
      </c>
      <c r="I776" s="24">
        <f>IF(G776="","",IF(OR(G776="etapa",G776="sub-etapa"),"",OFFSET(MCQ!I$20,ROW(I776)-ROW(I$20),0)))</f>
        <v/>
      </c>
      <c r="J776" s="25">
        <f>IF(G776="","",OFFSET(MCQ!J$20,ROW(J776)-ROW(J$20),0))</f>
        <v/>
      </c>
      <c r="K776" s="24">
        <f>IF(G776="","",IF(OR(G776="etapa",G776="sub-etapa"),"",OFFSET(MCQ!K$20,ROW(K776)-ROW(K$20),0)))</f>
        <v/>
      </c>
      <c r="L776" s="26">
        <f>IF(G776="","",IF(OR(G776="etapa",G776="sub-etapa"),"",TRUNC(OFFSET(MCQ!L$20,ROW(L776)-ROW(L$20),0),2)))</f>
        <v/>
      </c>
      <c r="M776" s="584">
        <f>IF(I776="", "", IFERROR(VLOOKUP(VALUE(I776), _BaseAbril2026, 4, 0), IFERROR(VLOOKUP(TEXT(I776, "@"), _BaseAbril2026, 4, 0), "")))</f>
        <v/>
      </c>
      <c r="N776" s="585">
        <f>IFERROR(IF(S776="BDI1", TRUNC(M776*(1+$O$18), 2),IF(S776="BDI2", TRUNC(M776*(1+$N$18), 2), "")), "")</f>
        <v/>
      </c>
      <c r="O776" s="586">
        <f>_xlfn.IFS(G776="ETAPA", SUMIFS(ValorTotalComD, Nivel, A776), G776="SUB-ETAPA", SUMIFS(ValorTotalComD, SubNivel, C776), TRUE, T776)</f>
        <v/>
      </c>
      <c r="P776" s="584">
        <f>IF(I776="", "", IFERROR(VLOOKUP(VALUE(I776), _BaseAbril2026, 5, 0), IFERROR(VLOOKUP(TEXT(I776, "@"), _BaseAbril2026, 5, 0), "")))</f>
        <v/>
      </c>
      <c r="Q776" s="585">
        <f>IFERROR(IF(S776="BDI1", TRUNC(P776*(1+$R$18), 2),IF(S776="BDI2", TRUNC(P776*(1+$Q$18), 2), "")), "")</f>
        <v/>
      </c>
      <c r="R776" s="586">
        <f>_xlfn.IFS(G776="ETAPA", SUMIFS(ValorTotalSemD, Nivel, A776), G776="SUB-ETAPA", SUMIFS(ValorTotalSemD, SubNivel, C776), TRUE, U776)</f>
        <v/>
      </c>
      <c r="S776" s="587">
        <f>IF(G776="","",IF(OR(G776="etapa",G776="sub-etapa"),"",OFFSET(MCQ!M$20,ROW(M776)-ROW(M$20),0)))</f>
        <v/>
      </c>
      <c r="T776" s="588">
        <f>IFERROR(TRUNC(L776*N776,2),"")</f>
        <v/>
      </c>
      <c r="U776" s="589">
        <f>IFERROR(TRUNC(L776*Q776,2),"")</f>
        <v/>
      </c>
    </row>
    <row r="777">
      <c r="A777" s="18">
        <f>OFFSET(MCQ!A$20,ROW(A777)-ROW(A$20),0)</f>
        <v/>
      </c>
      <c r="B777" s="18">
        <f>OFFSET(MCQ!B$20,ROW(B777)-ROW(B$20),0)</f>
        <v/>
      </c>
      <c r="C777" s="18">
        <f>OFFSET(MCQ!C$20,ROW(C777)-ROW(C$20),0)</f>
        <v/>
      </c>
      <c r="D777" s="18">
        <f>OFFSET(MCQ!D$20,ROW(D777)-ROW(D$20),0)</f>
        <v/>
      </c>
      <c r="E777" s="18">
        <f>OFFSET(MCQ!E$20,ROW(E777)-ROW(E$20),0)</f>
        <v/>
      </c>
      <c r="F777" s="18" t="n"/>
      <c r="G777" s="233">
        <f>OFFSET(MCQ!G$20,ROW(G777)-ROW(G$20),0)</f>
        <v/>
      </c>
      <c r="H777" s="583">
        <f>IF(G777="","",OFFSET(MCQ!H$20,ROW(H777)-ROW(H$20),0))</f>
        <v/>
      </c>
      <c r="I777" s="24">
        <f>IF(G777="","",IF(OR(G777="etapa",G777="sub-etapa"),"",OFFSET(MCQ!I$20,ROW(I777)-ROW(I$20),0)))</f>
        <v/>
      </c>
      <c r="J777" s="25">
        <f>IF(G777="","",OFFSET(MCQ!J$20,ROW(J777)-ROW(J$20),0))</f>
        <v/>
      </c>
      <c r="K777" s="24">
        <f>IF(G777="","",IF(OR(G777="etapa",G777="sub-etapa"),"",OFFSET(MCQ!K$20,ROW(K777)-ROW(K$20),0)))</f>
        <v/>
      </c>
      <c r="L777" s="26">
        <f>IF(G777="","",IF(OR(G777="etapa",G777="sub-etapa"),"",TRUNC(OFFSET(MCQ!L$20,ROW(L777)-ROW(L$20),0),2)))</f>
        <v/>
      </c>
      <c r="M777" s="584">
        <f>IF(I777="", "", IFERROR(VLOOKUP(VALUE(I777), _BaseAbril2026, 4, 0), IFERROR(VLOOKUP(TEXT(I777, "@"), _BaseAbril2026, 4, 0), "")))</f>
        <v/>
      </c>
      <c r="N777" s="585">
        <f>IFERROR(IF(S777="BDI1", TRUNC(M777*(1+$O$18), 2),IF(S777="BDI2", TRUNC(M777*(1+$N$18), 2), "")), "")</f>
        <v/>
      </c>
      <c r="O777" s="586">
        <f>_xlfn.IFS(G777="ETAPA", SUMIFS(ValorTotalComD, Nivel, A777), G777="SUB-ETAPA", SUMIFS(ValorTotalComD, SubNivel, C777), TRUE, T777)</f>
        <v/>
      </c>
      <c r="P777" s="584">
        <f>IF(I777="", "", IFERROR(VLOOKUP(VALUE(I777), _BaseAbril2026, 5, 0), IFERROR(VLOOKUP(TEXT(I777, "@"), _BaseAbril2026, 5, 0), "")))</f>
        <v/>
      </c>
      <c r="Q777" s="585">
        <f>IFERROR(IF(S777="BDI1", TRUNC(P777*(1+$R$18), 2),IF(S777="BDI2", TRUNC(P777*(1+$Q$18), 2), "")), "")</f>
        <v/>
      </c>
      <c r="R777" s="586">
        <f>_xlfn.IFS(G777="ETAPA", SUMIFS(ValorTotalSemD, Nivel, A777), G777="SUB-ETAPA", SUMIFS(ValorTotalSemD, SubNivel, C777), TRUE, U777)</f>
        <v/>
      </c>
      <c r="S777" s="587">
        <f>IF(G777="","",IF(OR(G777="etapa",G777="sub-etapa"),"",OFFSET(MCQ!M$20,ROW(M777)-ROW(M$20),0)))</f>
        <v/>
      </c>
      <c r="T777" s="588">
        <f>IFERROR(TRUNC(L777*N777,2),"")</f>
        <v/>
      </c>
      <c r="U777" s="589">
        <f>IFERROR(TRUNC(L777*Q777,2),"")</f>
        <v/>
      </c>
    </row>
    <row r="778">
      <c r="A778" s="18">
        <f>OFFSET(MCQ!A$20,ROW(A778)-ROW(A$20),0)</f>
        <v/>
      </c>
      <c r="B778" s="18">
        <f>OFFSET(MCQ!B$20,ROW(B778)-ROW(B$20),0)</f>
        <v/>
      </c>
      <c r="C778" s="18">
        <f>OFFSET(MCQ!C$20,ROW(C778)-ROW(C$20),0)</f>
        <v/>
      </c>
      <c r="D778" s="18">
        <f>OFFSET(MCQ!D$20,ROW(D778)-ROW(D$20),0)</f>
        <v/>
      </c>
      <c r="E778" s="18">
        <f>OFFSET(MCQ!E$20,ROW(E778)-ROW(E$20),0)</f>
        <v/>
      </c>
      <c r="F778" s="18" t="n"/>
      <c r="G778" s="233">
        <f>OFFSET(MCQ!G$20,ROW(G778)-ROW(G$20),0)</f>
        <v/>
      </c>
      <c r="H778" s="583">
        <f>IF(G778="","",OFFSET(MCQ!H$20,ROW(H778)-ROW(H$20),0))</f>
        <v/>
      </c>
      <c r="I778" s="24">
        <f>IF(G778="","",IF(OR(G778="etapa",G778="sub-etapa"),"",OFFSET(MCQ!I$20,ROW(I778)-ROW(I$20),0)))</f>
        <v/>
      </c>
      <c r="J778" s="25">
        <f>IF(G778="","",OFFSET(MCQ!J$20,ROW(J778)-ROW(J$20),0))</f>
        <v/>
      </c>
      <c r="K778" s="24">
        <f>IF(G778="","",IF(OR(G778="etapa",G778="sub-etapa"),"",OFFSET(MCQ!K$20,ROW(K778)-ROW(K$20),0)))</f>
        <v/>
      </c>
      <c r="L778" s="26">
        <f>IF(G778="","",IF(OR(G778="etapa",G778="sub-etapa"),"",TRUNC(OFFSET(MCQ!L$20,ROW(L778)-ROW(L$20),0),2)))</f>
        <v/>
      </c>
      <c r="M778" s="584">
        <f>IF(I778="", "", IFERROR(VLOOKUP(VALUE(I778), _BaseAbril2026, 4, 0), IFERROR(VLOOKUP(TEXT(I778, "@"), _BaseAbril2026, 4, 0), "")))</f>
        <v/>
      </c>
      <c r="N778" s="585">
        <f>IFERROR(IF(S778="BDI1", TRUNC(M778*(1+$O$18), 2),IF(S778="BDI2", TRUNC(M778*(1+$N$18), 2), "")), "")</f>
        <v/>
      </c>
      <c r="O778" s="586">
        <f>_xlfn.IFS(G778="ETAPA", SUMIFS(ValorTotalComD, Nivel, A778), G778="SUB-ETAPA", SUMIFS(ValorTotalComD, SubNivel, C778), TRUE, T778)</f>
        <v/>
      </c>
      <c r="P778" s="584">
        <f>IF(I778="", "", IFERROR(VLOOKUP(VALUE(I778), _BaseAbril2026, 5, 0), IFERROR(VLOOKUP(TEXT(I778, "@"), _BaseAbril2026, 5, 0), "")))</f>
        <v/>
      </c>
      <c r="Q778" s="585">
        <f>IFERROR(IF(S778="BDI1", TRUNC(P778*(1+$R$18), 2),IF(S778="BDI2", TRUNC(P778*(1+$Q$18), 2), "")), "")</f>
        <v/>
      </c>
      <c r="R778" s="586">
        <f>_xlfn.IFS(G778="ETAPA", SUMIFS(ValorTotalSemD, Nivel, A778), G778="SUB-ETAPA", SUMIFS(ValorTotalSemD, SubNivel, C778), TRUE, U778)</f>
        <v/>
      </c>
      <c r="S778" s="587">
        <f>IF(G778="","",IF(OR(G778="etapa",G778="sub-etapa"),"",OFFSET(MCQ!M$20,ROW(M778)-ROW(M$20),0)))</f>
        <v/>
      </c>
      <c r="T778" s="588">
        <f>IFERROR(TRUNC(L778*N778,2),"")</f>
        <v/>
      </c>
      <c r="U778" s="589">
        <f>IFERROR(TRUNC(L778*Q778,2),"")</f>
        <v/>
      </c>
    </row>
    <row r="779">
      <c r="A779" s="18">
        <f>OFFSET(MCQ!A$20,ROW(A779)-ROW(A$20),0)</f>
        <v/>
      </c>
      <c r="B779" s="18">
        <f>OFFSET(MCQ!B$20,ROW(B779)-ROW(B$20),0)</f>
        <v/>
      </c>
      <c r="C779" s="18">
        <f>OFFSET(MCQ!C$20,ROW(C779)-ROW(C$20),0)</f>
        <v/>
      </c>
      <c r="D779" s="18">
        <f>OFFSET(MCQ!D$20,ROW(D779)-ROW(D$20),0)</f>
        <v/>
      </c>
      <c r="E779" s="18">
        <f>OFFSET(MCQ!E$20,ROW(E779)-ROW(E$20),0)</f>
        <v/>
      </c>
      <c r="F779" s="18" t="n"/>
      <c r="G779" s="233">
        <f>OFFSET(MCQ!G$20,ROW(G779)-ROW(G$20),0)</f>
        <v/>
      </c>
      <c r="H779" s="583">
        <f>IF(G779="","",OFFSET(MCQ!H$20,ROW(H779)-ROW(H$20),0))</f>
        <v/>
      </c>
      <c r="I779" s="24">
        <f>IF(G779="","",IF(OR(G779="etapa",G779="sub-etapa"),"",OFFSET(MCQ!I$20,ROW(I779)-ROW(I$20),0)))</f>
        <v/>
      </c>
      <c r="J779" s="25">
        <f>IF(G779="","",OFFSET(MCQ!J$20,ROW(J779)-ROW(J$20),0))</f>
        <v/>
      </c>
      <c r="K779" s="24">
        <f>IF(G779="","",IF(OR(G779="etapa",G779="sub-etapa"),"",OFFSET(MCQ!K$20,ROW(K779)-ROW(K$20),0)))</f>
        <v/>
      </c>
      <c r="L779" s="26">
        <f>IF(G779="","",IF(OR(G779="etapa",G779="sub-etapa"),"",TRUNC(OFFSET(MCQ!L$20,ROW(L779)-ROW(L$20),0),2)))</f>
        <v/>
      </c>
      <c r="M779" s="584">
        <f>IF(I779="", "", IFERROR(VLOOKUP(VALUE(I779), _BaseAbril2026, 4, 0), IFERROR(VLOOKUP(TEXT(I779, "@"), _BaseAbril2026, 4, 0), "")))</f>
        <v/>
      </c>
      <c r="N779" s="585">
        <f>IFERROR(IF(S779="BDI1", TRUNC(M779*(1+$O$18), 2),IF(S779="BDI2", TRUNC(M779*(1+$N$18), 2), "")), "")</f>
        <v/>
      </c>
      <c r="O779" s="586">
        <f>_xlfn.IFS(G779="ETAPA", SUMIFS(ValorTotalComD, Nivel, A779), G779="SUB-ETAPA", SUMIFS(ValorTotalComD, SubNivel, C779), TRUE, T779)</f>
        <v/>
      </c>
      <c r="P779" s="584">
        <f>IF(I779="", "", IFERROR(VLOOKUP(VALUE(I779), _BaseAbril2026, 5, 0), IFERROR(VLOOKUP(TEXT(I779, "@"), _BaseAbril2026, 5, 0), "")))</f>
        <v/>
      </c>
      <c r="Q779" s="585">
        <f>IFERROR(IF(S779="BDI1", TRUNC(P779*(1+$R$18), 2),IF(S779="BDI2", TRUNC(P779*(1+$Q$18), 2), "")), "")</f>
        <v/>
      </c>
      <c r="R779" s="586">
        <f>_xlfn.IFS(G779="ETAPA", SUMIFS(ValorTotalSemD, Nivel, A779), G779="SUB-ETAPA", SUMIFS(ValorTotalSemD, SubNivel, C779), TRUE, U779)</f>
        <v/>
      </c>
      <c r="S779" s="587">
        <f>IF(G779="","",IF(OR(G779="etapa",G779="sub-etapa"),"",OFFSET(MCQ!M$20,ROW(M779)-ROW(M$20),0)))</f>
        <v/>
      </c>
      <c r="T779" s="588">
        <f>IFERROR(TRUNC(L779*N779,2),"")</f>
        <v/>
      </c>
      <c r="U779" s="589">
        <f>IFERROR(TRUNC(L779*Q779,2),"")</f>
        <v/>
      </c>
    </row>
    <row r="780">
      <c r="A780" s="18">
        <f>OFFSET(MCQ!A$20,ROW(A780)-ROW(A$20),0)</f>
        <v/>
      </c>
      <c r="B780" s="18">
        <f>OFFSET(MCQ!B$20,ROW(B780)-ROW(B$20),0)</f>
        <v/>
      </c>
      <c r="C780" s="18">
        <f>OFFSET(MCQ!C$20,ROW(C780)-ROW(C$20),0)</f>
        <v/>
      </c>
      <c r="D780" s="18">
        <f>OFFSET(MCQ!D$20,ROW(D780)-ROW(D$20),0)</f>
        <v/>
      </c>
      <c r="E780" s="18">
        <f>OFFSET(MCQ!E$20,ROW(E780)-ROW(E$20),0)</f>
        <v/>
      </c>
      <c r="F780" s="18" t="n"/>
      <c r="G780" s="233">
        <f>OFFSET(MCQ!G$20,ROW(G780)-ROW(G$20),0)</f>
        <v/>
      </c>
      <c r="H780" s="583">
        <f>IF(G780="","",OFFSET(MCQ!H$20,ROW(H780)-ROW(H$20),0))</f>
        <v/>
      </c>
      <c r="I780" s="24">
        <f>IF(G780="","",IF(OR(G780="etapa",G780="sub-etapa"),"",OFFSET(MCQ!I$20,ROW(I780)-ROW(I$20),0)))</f>
        <v/>
      </c>
      <c r="J780" s="25">
        <f>IF(G780="","",OFFSET(MCQ!J$20,ROW(J780)-ROW(J$20),0))</f>
        <v/>
      </c>
      <c r="K780" s="24">
        <f>IF(G780="","",IF(OR(G780="etapa",G780="sub-etapa"),"",OFFSET(MCQ!K$20,ROW(K780)-ROW(K$20),0)))</f>
        <v/>
      </c>
      <c r="L780" s="26">
        <f>IF(G780="","",IF(OR(G780="etapa",G780="sub-etapa"),"",TRUNC(OFFSET(MCQ!L$20,ROW(L780)-ROW(L$20),0),2)))</f>
        <v/>
      </c>
      <c r="M780" s="584">
        <f>IF(I780="", "", IFERROR(VLOOKUP(VALUE(I780), _BaseAbril2026, 4, 0), IFERROR(VLOOKUP(TEXT(I780, "@"), _BaseAbril2026, 4, 0), "")))</f>
        <v/>
      </c>
      <c r="N780" s="585">
        <f>IFERROR(IF(S780="BDI1", TRUNC(M780*(1+$O$18), 2),IF(S780="BDI2", TRUNC(M780*(1+$N$18), 2), "")), "")</f>
        <v/>
      </c>
      <c r="O780" s="586">
        <f>_xlfn.IFS(G780="ETAPA", SUMIFS(ValorTotalComD, Nivel, A780), G780="SUB-ETAPA", SUMIFS(ValorTotalComD, SubNivel, C780), TRUE, T780)</f>
        <v/>
      </c>
      <c r="P780" s="584">
        <f>IF(I780="", "", IFERROR(VLOOKUP(VALUE(I780), _BaseAbril2026, 5, 0), IFERROR(VLOOKUP(TEXT(I780, "@"), _BaseAbril2026, 5, 0), "")))</f>
        <v/>
      </c>
      <c r="Q780" s="585">
        <f>IFERROR(IF(S780="BDI1", TRUNC(P780*(1+$R$18), 2),IF(S780="BDI2", TRUNC(P780*(1+$Q$18), 2), "")), "")</f>
        <v/>
      </c>
      <c r="R780" s="586">
        <f>_xlfn.IFS(G780="ETAPA", SUMIFS(ValorTotalSemD, Nivel, A780), G780="SUB-ETAPA", SUMIFS(ValorTotalSemD, SubNivel, C780), TRUE, U780)</f>
        <v/>
      </c>
      <c r="S780" s="587">
        <f>IF(G780="","",IF(OR(G780="etapa",G780="sub-etapa"),"",OFFSET(MCQ!M$20,ROW(M780)-ROW(M$20),0)))</f>
        <v/>
      </c>
      <c r="T780" s="588">
        <f>IFERROR(TRUNC(L780*N780,2),"")</f>
        <v/>
      </c>
      <c r="U780" s="589">
        <f>IFERROR(TRUNC(L780*Q780,2),"")</f>
        <v/>
      </c>
    </row>
    <row r="781">
      <c r="A781" s="18">
        <f>OFFSET(MCQ!A$20,ROW(A781)-ROW(A$20),0)</f>
        <v/>
      </c>
      <c r="B781" s="18">
        <f>OFFSET(MCQ!B$20,ROW(B781)-ROW(B$20),0)</f>
        <v/>
      </c>
      <c r="C781" s="18">
        <f>OFFSET(MCQ!C$20,ROW(C781)-ROW(C$20),0)</f>
        <v/>
      </c>
      <c r="D781" s="18">
        <f>OFFSET(MCQ!D$20,ROW(D781)-ROW(D$20),0)</f>
        <v/>
      </c>
      <c r="E781" s="18">
        <f>OFFSET(MCQ!E$20,ROW(E781)-ROW(E$20),0)</f>
        <v/>
      </c>
      <c r="F781" s="18" t="n"/>
      <c r="G781" s="233">
        <f>OFFSET(MCQ!G$20,ROW(G781)-ROW(G$20),0)</f>
        <v/>
      </c>
      <c r="H781" s="583">
        <f>IF(G781="","",OFFSET(MCQ!H$20,ROW(H781)-ROW(H$20),0))</f>
        <v/>
      </c>
      <c r="I781" s="24">
        <f>IF(G781="","",IF(OR(G781="etapa",G781="sub-etapa"),"",OFFSET(MCQ!I$20,ROW(I781)-ROW(I$20),0)))</f>
        <v/>
      </c>
      <c r="J781" s="25">
        <f>IF(G781="","",OFFSET(MCQ!J$20,ROW(J781)-ROW(J$20),0))</f>
        <v/>
      </c>
      <c r="K781" s="24">
        <f>IF(G781="","",IF(OR(G781="etapa",G781="sub-etapa"),"",OFFSET(MCQ!K$20,ROW(K781)-ROW(K$20),0)))</f>
        <v/>
      </c>
      <c r="L781" s="26">
        <f>IF(G781="","",IF(OR(G781="etapa",G781="sub-etapa"),"",TRUNC(OFFSET(MCQ!L$20,ROW(L781)-ROW(L$20),0),2)))</f>
        <v/>
      </c>
      <c r="M781" s="584">
        <f>IF(I781="", "", IFERROR(VLOOKUP(VALUE(I781), _BaseAbril2026, 4, 0), IFERROR(VLOOKUP(TEXT(I781, "@"), _BaseAbril2026, 4, 0), "")))</f>
        <v/>
      </c>
      <c r="N781" s="585">
        <f>IFERROR(IF(S781="BDI1", TRUNC(M781*(1+$O$18), 2),IF(S781="BDI2", TRUNC(M781*(1+$N$18), 2), "")), "")</f>
        <v/>
      </c>
      <c r="O781" s="586">
        <f>_xlfn.IFS(G781="ETAPA", SUMIFS(ValorTotalComD, Nivel, A781), G781="SUB-ETAPA", SUMIFS(ValorTotalComD, SubNivel, C781), TRUE, T781)</f>
        <v/>
      </c>
      <c r="P781" s="584">
        <f>IF(I781="", "", IFERROR(VLOOKUP(VALUE(I781), _BaseAbril2026, 5, 0), IFERROR(VLOOKUP(TEXT(I781, "@"), _BaseAbril2026, 5, 0), "")))</f>
        <v/>
      </c>
      <c r="Q781" s="585">
        <f>IFERROR(IF(S781="BDI1", TRUNC(P781*(1+$R$18), 2),IF(S781="BDI2", TRUNC(P781*(1+$Q$18), 2), "")), "")</f>
        <v/>
      </c>
      <c r="R781" s="586">
        <f>_xlfn.IFS(G781="ETAPA", SUMIFS(ValorTotalSemD, Nivel, A781), G781="SUB-ETAPA", SUMIFS(ValorTotalSemD, SubNivel, C781), TRUE, U781)</f>
        <v/>
      </c>
      <c r="S781" s="587">
        <f>IF(G781="","",IF(OR(G781="etapa",G781="sub-etapa"),"",OFFSET(MCQ!M$20,ROW(M781)-ROW(M$20),0)))</f>
        <v/>
      </c>
      <c r="T781" s="588">
        <f>IFERROR(TRUNC(L781*N781,2),"")</f>
        <v/>
      </c>
      <c r="U781" s="589">
        <f>IFERROR(TRUNC(L781*Q781,2),"")</f>
        <v/>
      </c>
    </row>
    <row r="782">
      <c r="A782" s="18">
        <f>OFFSET(MCQ!A$20,ROW(A782)-ROW(A$20),0)</f>
        <v/>
      </c>
      <c r="B782" s="18">
        <f>OFFSET(MCQ!B$20,ROW(B782)-ROW(B$20),0)</f>
        <v/>
      </c>
      <c r="C782" s="18">
        <f>OFFSET(MCQ!C$20,ROW(C782)-ROW(C$20),0)</f>
        <v/>
      </c>
      <c r="D782" s="18">
        <f>OFFSET(MCQ!D$20,ROW(D782)-ROW(D$20),0)</f>
        <v/>
      </c>
      <c r="E782" s="18">
        <f>OFFSET(MCQ!E$20,ROW(E782)-ROW(E$20),0)</f>
        <v/>
      </c>
      <c r="F782" s="18" t="n"/>
      <c r="G782" s="233">
        <f>OFFSET(MCQ!G$20,ROW(G782)-ROW(G$20),0)</f>
        <v/>
      </c>
      <c r="H782" s="583">
        <f>IF(G782="","",OFFSET(MCQ!H$20,ROW(H782)-ROW(H$20),0))</f>
        <v/>
      </c>
      <c r="I782" s="24">
        <f>IF(G782="","",IF(OR(G782="etapa",G782="sub-etapa"),"",OFFSET(MCQ!I$20,ROW(I782)-ROW(I$20),0)))</f>
        <v/>
      </c>
      <c r="J782" s="25">
        <f>IF(G782="","",OFFSET(MCQ!J$20,ROW(J782)-ROW(J$20),0))</f>
        <v/>
      </c>
      <c r="K782" s="24">
        <f>IF(G782="","",IF(OR(G782="etapa",G782="sub-etapa"),"",OFFSET(MCQ!K$20,ROW(K782)-ROW(K$20),0)))</f>
        <v/>
      </c>
      <c r="L782" s="26">
        <f>IF(G782="","",IF(OR(G782="etapa",G782="sub-etapa"),"",TRUNC(OFFSET(MCQ!L$20,ROW(L782)-ROW(L$20),0),2)))</f>
        <v/>
      </c>
      <c r="M782" s="584">
        <f>IF(I782="", "", IFERROR(VLOOKUP(VALUE(I782), _BaseAbril2026, 4, 0), IFERROR(VLOOKUP(TEXT(I782, "@"), _BaseAbril2026, 4, 0), "")))</f>
        <v/>
      </c>
      <c r="N782" s="585">
        <f>IFERROR(IF(S782="BDI1", TRUNC(M782*(1+$O$18), 2),IF(S782="BDI2", TRUNC(M782*(1+$N$18), 2), "")), "")</f>
        <v/>
      </c>
      <c r="O782" s="586">
        <f>_xlfn.IFS(G782="ETAPA", SUMIFS(ValorTotalComD, Nivel, A782), G782="SUB-ETAPA", SUMIFS(ValorTotalComD, SubNivel, C782), TRUE, T782)</f>
        <v/>
      </c>
      <c r="P782" s="584">
        <f>IF(I782="", "", IFERROR(VLOOKUP(VALUE(I782), _BaseAbril2026, 5, 0), IFERROR(VLOOKUP(TEXT(I782, "@"), _BaseAbril2026, 5, 0), "")))</f>
        <v/>
      </c>
      <c r="Q782" s="585">
        <f>IFERROR(IF(S782="BDI1", TRUNC(P782*(1+$R$18), 2),IF(S782="BDI2", TRUNC(P782*(1+$Q$18), 2), "")), "")</f>
        <v/>
      </c>
      <c r="R782" s="586">
        <f>_xlfn.IFS(G782="ETAPA", SUMIFS(ValorTotalSemD, Nivel, A782), G782="SUB-ETAPA", SUMIFS(ValorTotalSemD, SubNivel, C782), TRUE, U782)</f>
        <v/>
      </c>
      <c r="S782" s="587">
        <f>IF(G782="","",IF(OR(G782="etapa",G782="sub-etapa"),"",OFFSET(MCQ!M$20,ROW(M782)-ROW(M$20),0)))</f>
        <v/>
      </c>
      <c r="T782" s="588">
        <f>IFERROR(TRUNC(L782*N782,2),"")</f>
        <v/>
      </c>
      <c r="U782" s="589">
        <f>IFERROR(TRUNC(L782*Q782,2),"")</f>
        <v/>
      </c>
    </row>
    <row r="783">
      <c r="A783" s="18">
        <f>OFFSET(MCQ!A$20,ROW(A783)-ROW(A$20),0)</f>
        <v/>
      </c>
      <c r="B783" s="18">
        <f>OFFSET(MCQ!B$20,ROW(B783)-ROW(B$20),0)</f>
        <v/>
      </c>
      <c r="C783" s="18">
        <f>OFFSET(MCQ!C$20,ROW(C783)-ROW(C$20),0)</f>
        <v/>
      </c>
      <c r="D783" s="18">
        <f>OFFSET(MCQ!D$20,ROW(D783)-ROW(D$20),0)</f>
        <v/>
      </c>
      <c r="E783" s="18">
        <f>OFFSET(MCQ!E$20,ROW(E783)-ROW(E$20),0)</f>
        <v/>
      </c>
      <c r="F783" s="18" t="n"/>
      <c r="G783" s="233">
        <f>OFFSET(MCQ!G$20,ROW(G783)-ROW(G$20),0)</f>
        <v/>
      </c>
      <c r="H783" s="583">
        <f>IF(G783="","",OFFSET(MCQ!H$20,ROW(H783)-ROW(H$20),0))</f>
        <v/>
      </c>
      <c r="I783" s="24">
        <f>IF(G783="","",IF(OR(G783="etapa",G783="sub-etapa"),"",OFFSET(MCQ!I$20,ROW(I783)-ROW(I$20),0)))</f>
        <v/>
      </c>
      <c r="J783" s="25">
        <f>IF(G783="","",OFFSET(MCQ!J$20,ROW(J783)-ROW(J$20),0))</f>
        <v/>
      </c>
      <c r="K783" s="24">
        <f>IF(G783="","",IF(OR(G783="etapa",G783="sub-etapa"),"",OFFSET(MCQ!K$20,ROW(K783)-ROW(K$20),0)))</f>
        <v/>
      </c>
      <c r="L783" s="26">
        <f>IF(G783="","",IF(OR(G783="etapa",G783="sub-etapa"),"",TRUNC(OFFSET(MCQ!L$20,ROW(L783)-ROW(L$20),0),2)))</f>
        <v/>
      </c>
      <c r="M783" s="584">
        <f>IF(I783="", "", IFERROR(VLOOKUP(VALUE(I783), _BaseAbril2026, 4, 0), IFERROR(VLOOKUP(TEXT(I783, "@"), _BaseAbril2026, 4, 0), "")))</f>
        <v/>
      </c>
      <c r="N783" s="585">
        <f>IFERROR(IF(S783="BDI1", TRUNC(M783*(1+$O$18), 2),IF(S783="BDI2", TRUNC(M783*(1+$N$18), 2), "")), "")</f>
        <v/>
      </c>
      <c r="O783" s="586">
        <f>_xlfn.IFS(G783="ETAPA", SUMIFS(ValorTotalComD, Nivel, A783), G783="SUB-ETAPA", SUMIFS(ValorTotalComD, SubNivel, C783), TRUE, T783)</f>
        <v/>
      </c>
      <c r="P783" s="584">
        <f>IF(I783="", "", IFERROR(VLOOKUP(VALUE(I783), _BaseAbril2026, 5, 0), IFERROR(VLOOKUP(TEXT(I783, "@"), _BaseAbril2026, 5, 0), "")))</f>
        <v/>
      </c>
      <c r="Q783" s="585">
        <f>IFERROR(IF(S783="BDI1", TRUNC(P783*(1+$R$18), 2),IF(S783="BDI2", TRUNC(P783*(1+$Q$18), 2), "")), "")</f>
        <v/>
      </c>
      <c r="R783" s="586">
        <f>_xlfn.IFS(G783="ETAPA", SUMIFS(ValorTotalSemD, Nivel, A783), G783="SUB-ETAPA", SUMIFS(ValorTotalSemD, SubNivel, C783), TRUE, U783)</f>
        <v/>
      </c>
      <c r="S783" s="587">
        <f>IF(G783="","",IF(OR(G783="etapa",G783="sub-etapa"),"",OFFSET(MCQ!M$20,ROW(M783)-ROW(M$20),0)))</f>
        <v/>
      </c>
      <c r="T783" s="588">
        <f>IFERROR(TRUNC(L783*N783,2),"")</f>
        <v/>
      </c>
      <c r="U783" s="589">
        <f>IFERROR(TRUNC(L783*Q783,2),"")</f>
        <v/>
      </c>
    </row>
    <row r="784">
      <c r="A784" s="18">
        <f>OFFSET(MCQ!A$20,ROW(A784)-ROW(A$20),0)</f>
        <v/>
      </c>
      <c r="B784" s="18">
        <f>OFFSET(MCQ!B$20,ROW(B784)-ROW(B$20),0)</f>
        <v/>
      </c>
      <c r="C784" s="18">
        <f>OFFSET(MCQ!C$20,ROW(C784)-ROW(C$20),0)</f>
        <v/>
      </c>
      <c r="D784" s="18">
        <f>OFFSET(MCQ!D$20,ROW(D784)-ROW(D$20),0)</f>
        <v/>
      </c>
      <c r="E784" s="18">
        <f>OFFSET(MCQ!E$20,ROW(E784)-ROW(E$20),0)</f>
        <v/>
      </c>
      <c r="F784" s="18" t="n"/>
      <c r="G784" s="233">
        <f>OFFSET(MCQ!G$20,ROW(G784)-ROW(G$20),0)</f>
        <v/>
      </c>
      <c r="H784" s="583">
        <f>IF(G784="","",OFFSET(MCQ!H$20,ROW(H784)-ROW(H$20),0))</f>
        <v/>
      </c>
      <c r="I784" s="24">
        <f>IF(G784="","",IF(OR(G784="etapa",G784="sub-etapa"),"",OFFSET(MCQ!I$20,ROW(I784)-ROW(I$20),0)))</f>
        <v/>
      </c>
      <c r="J784" s="25">
        <f>IF(G784="","",OFFSET(MCQ!J$20,ROW(J784)-ROW(J$20),0))</f>
        <v/>
      </c>
      <c r="K784" s="24">
        <f>IF(G784="","",IF(OR(G784="etapa",G784="sub-etapa"),"",OFFSET(MCQ!K$20,ROW(K784)-ROW(K$20),0)))</f>
        <v/>
      </c>
      <c r="L784" s="26">
        <f>IF(G784="","",IF(OR(G784="etapa",G784="sub-etapa"),"",TRUNC(OFFSET(MCQ!L$20,ROW(L784)-ROW(L$20),0),2)))</f>
        <v/>
      </c>
      <c r="M784" s="584">
        <f>IF(I784="", "", IFERROR(VLOOKUP(VALUE(I784), _BaseAbril2026, 4, 0), IFERROR(VLOOKUP(TEXT(I784, "@"), _BaseAbril2026, 4, 0), "")))</f>
        <v/>
      </c>
      <c r="N784" s="585">
        <f>IFERROR(IF(S784="BDI1", TRUNC(M784*(1+$O$18), 2),IF(S784="BDI2", TRUNC(M784*(1+$N$18), 2), "")), "")</f>
        <v/>
      </c>
      <c r="O784" s="586">
        <f>_xlfn.IFS(G784="ETAPA", SUMIFS(ValorTotalComD, Nivel, A784), G784="SUB-ETAPA", SUMIFS(ValorTotalComD, SubNivel, C784), TRUE, T784)</f>
        <v/>
      </c>
      <c r="P784" s="584">
        <f>IF(I784="", "", IFERROR(VLOOKUP(VALUE(I784), _BaseAbril2026, 5, 0), IFERROR(VLOOKUP(TEXT(I784, "@"), _BaseAbril2026, 5, 0), "")))</f>
        <v/>
      </c>
      <c r="Q784" s="585">
        <f>IFERROR(IF(S784="BDI1", TRUNC(P784*(1+$R$18), 2),IF(S784="BDI2", TRUNC(P784*(1+$Q$18), 2), "")), "")</f>
        <v/>
      </c>
      <c r="R784" s="586">
        <f>_xlfn.IFS(G784="ETAPA", SUMIFS(ValorTotalSemD, Nivel, A784), G784="SUB-ETAPA", SUMIFS(ValorTotalSemD, SubNivel, C784), TRUE, U784)</f>
        <v/>
      </c>
      <c r="S784" s="587">
        <f>IF(G784="","",IF(OR(G784="etapa",G784="sub-etapa"),"",OFFSET(MCQ!M$20,ROW(M784)-ROW(M$20),0)))</f>
        <v/>
      </c>
      <c r="T784" s="588">
        <f>IFERROR(TRUNC(L784*N784,2),"")</f>
        <v/>
      </c>
      <c r="U784" s="589">
        <f>IFERROR(TRUNC(L784*Q784,2),"")</f>
        <v/>
      </c>
    </row>
    <row r="785">
      <c r="A785" s="18">
        <f>OFFSET(MCQ!A$20,ROW(A785)-ROW(A$20),0)</f>
        <v/>
      </c>
      <c r="B785" s="18">
        <f>OFFSET(MCQ!B$20,ROW(B785)-ROW(B$20),0)</f>
        <v/>
      </c>
      <c r="C785" s="18">
        <f>OFFSET(MCQ!C$20,ROW(C785)-ROW(C$20),0)</f>
        <v/>
      </c>
      <c r="D785" s="18">
        <f>OFFSET(MCQ!D$20,ROW(D785)-ROW(D$20),0)</f>
        <v/>
      </c>
      <c r="E785" s="18">
        <f>OFFSET(MCQ!E$20,ROW(E785)-ROW(E$20),0)</f>
        <v/>
      </c>
      <c r="F785" s="18" t="n"/>
      <c r="G785" s="233">
        <f>OFFSET(MCQ!G$20,ROW(G785)-ROW(G$20),0)</f>
        <v/>
      </c>
      <c r="H785" s="583">
        <f>IF(G785="","",OFFSET(MCQ!H$20,ROW(H785)-ROW(H$20),0))</f>
        <v/>
      </c>
      <c r="I785" s="24">
        <f>IF(G785="","",IF(OR(G785="etapa",G785="sub-etapa"),"",OFFSET(MCQ!I$20,ROW(I785)-ROW(I$20),0)))</f>
        <v/>
      </c>
      <c r="J785" s="25">
        <f>IF(G785="","",OFFSET(MCQ!J$20,ROW(J785)-ROW(J$20),0))</f>
        <v/>
      </c>
      <c r="K785" s="24">
        <f>IF(G785="","",IF(OR(G785="etapa",G785="sub-etapa"),"",OFFSET(MCQ!K$20,ROW(K785)-ROW(K$20),0)))</f>
        <v/>
      </c>
      <c r="L785" s="26">
        <f>IF(G785="","",IF(OR(G785="etapa",G785="sub-etapa"),"",TRUNC(OFFSET(MCQ!L$20,ROW(L785)-ROW(L$20),0),2)))</f>
        <v/>
      </c>
      <c r="M785" s="584">
        <f>IF(I785="", "", IFERROR(VLOOKUP(VALUE(I785), _BaseAbril2026, 4, 0), IFERROR(VLOOKUP(TEXT(I785, "@"), _BaseAbril2026, 4, 0), "")))</f>
        <v/>
      </c>
      <c r="N785" s="585">
        <f>IFERROR(IF(S785="BDI1", TRUNC(M785*(1+$O$18), 2),IF(S785="BDI2", TRUNC(M785*(1+$N$18), 2), "")), "")</f>
        <v/>
      </c>
      <c r="O785" s="586">
        <f>_xlfn.IFS(G785="ETAPA", SUMIFS(ValorTotalComD, Nivel, A785), G785="SUB-ETAPA", SUMIFS(ValorTotalComD, SubNivel, C785), TRUE, T785)</f>
        <v/>
      </c>
      <c r="P785" s="584">
        <f>IF(I785="", "", IFERROR(VLOOKUP(VALUE(I785), _BaseAbril2026, 5, 0), IFERROR(VLOOKUP(TEXT(I785, "@"), _BaseAbril2026, 5, 0), "")))</f>
        <v/>
      </c>
      <c r="Q785" s="585">
        <f>IFERROR(IF(S785="BDI1", TRUNC(P785*(1+$R$18), 2),IF(S785="BDI2", TRUNC(P785*(1+$Q$18), 2), "")), "")</f>
        <v/>
      </c>
      <c r="R785" s="586">
        <f>_xlfn.IFS(G785="ETAPA", SUMIFS(ValorTotalSemD, Nivel, A785), G785="SUB-ETAPA", SUMIFS(ValorTotalSemD, SubNivel, C785), TRUE, U785)</f>
        <v/>
      </c>
      <c r="S785" s="587">
        <f>IF(G785="","",IF(OR(G785="etapa",G785="sub-etapa"),"",OFFSET(MCQ!M$20,ROW(M785)-ROW(M$20),0)))</f>
        <v/>
      </c>
      <c r="T785" s="588">
        <f>IFERROR(TRUNC(L785*N785,2),"")</f>
        <v/>
      </c>
      <c r="U785" s="589">
        <f>IFERROR(TRUNC(L785*Q785,2),"")</f>
        <v/>
      </c>
    </row>
    <row r="786">
      <c r="A786" s="18">
        <f>OFFSET(MCQ!A$20,ROW(A786)-ROW(A$20),0)</f>
        <v/>
      </c>
      <c r="B786" s="18">
        <f>OFFSET(MCQ!B$20,ROW(B786)-ROW(B$20),0)</f>
        <v/>
      </c>
      <c r="C786" s="18">
        <f>OFFSET(MCQ!C$20,ROW(C786)-ROW(C$20),0)</f>
        <v/>
      </c>
      <c r="D786" s="18">
        <f>OFFSET(MCQ!D$20,ROW(D786)-ROW(D$20),0)</f>
        <v/>
      </c>
      <c r="E786" s="18">
        <f>OFFSET(MCQ!E$20,ROW(E786)-ROW(E$20),0)</f>
        <v/>
      </c>
      <c r="F786" s="18" t="n"/>
      <c r="G786" s="233">
        <f>OFFSET(MCQ!G$20,ROW(G786)-ROW(G$20),0)</f>
        <v/>
      </c>
      <c r="H786" s="583">
        <f>IF(G786="","",OFFSET(MCQ!H$20,ROW(H786)-ROW(H$20),0))</f>
        <v/>
      </c>
      <c r="I786" s="24">
        <f>IF(G786="","",IF(OR(G786="etapa",G786="sub-etapa"),"",OFFSET(MCQ!I$20,ROW(I786)-ROW(I$20),0)))</f>
        <v/>
      </c>
      <c r="J786" s="25">
        <f>IF(G786="","",OFFSET(MCQ!J$20,ROW(J786)-ROW(J$20),0))</f>
        <v/>
      </c>
      <c r="K786" s="24">
        <f>IF(G786="","",IF(OR(G786="etapa",G786="sub-etapa"),"",OFFSET(MCQ!K$20,ROW(K786)-ROW(K$20),0)))</f>
        <v/>
      </c>
      <c r="L786" s="26">
        <f>IF(G786="","",IF(OR(G786="etapa",G786="sub-etapa"),"",TRUNC(OFFSET(MCQ!L$20,ROW(L786)-ROW(L$20),0),2)))</f>
        <v/>
      </c>
      <c r="M786" s="584">
        <f>IF(I786="", "", IFERROR(VLOOKUP(VALUE(I786), _BaseAbril2026, 4, 0), IFERROR(VLOOKUP(TEXT(I786, "@"), _BaseAbril2026, 4, 0), "")))</f>
        <v/>
      </c>
      <c r="N786" s="585">
        <f>IFERROR(IF(S786="BDI1", TRUNC(M786*(1+$O$18), 2),IF(S786="BDI2", TRUNC(M786*(1+$N$18), 2), "")), "")</f>
        <v/>
      </c>
      <c r="O786" s="586">
        <f>_xlfn.IFS(G786="ETAPA", SUMIFS(ValorTotalComD, Nivel, A786), G786="SUB-ETAPA", SUMIFS(ValorTotalComD, SubNivel, C786), TRUE, T786)</f>
        <v/>
      </c>
      <c r="P786" s="584">
        <f>IF(I786="", "", IFERROR(VLOOKUP(VALUE(I786), _BaseAbril2026, 5, 0), IFERROR(VLOOKUP(TEXT(I786, "@"), _BaseAbril2026, 5, 0), "")))</f>
        <v/>
      </c>
      <c r="Q786" s="585">
        <f>IFERROR(IF(S786="BDI1", TRUNC(P786*(1+$R$18), 2),IF(S786="BDI2", TRUNC(P786*(1+$Q$18), 2), "")), "")</f>
        <v/>
      </c>
      <c r="R786" s="586">
        <f>_xlfn.IFS(G786="ETAPA", SUMIFS(ValorTotalSemD, Nivel, A786), G786="SUB-ETAPA", SUMIFS(ValorTotalSemD, SubNivel, C786), TRUE, U786)</f>
        <v/>
      </c>
      <c r="S786" s="587">
        <f>IF(G786="","",IF(OR(G786="etapa",G786="sub-etapa"),"",OFFSET(MCQ!M$20,ROW(M786)-ROW(M$20),0)))</f>
        <v/>
      </c>
      <c r="T786" s="588">
        <f>IFERROR(TRUNC(L786*N786,2),"")</f>
        <v/>
      </c>
      <c r="U786" s="589">
        <f>IFERROR(TRUNC(L786*Q786,2),"")</f>
        <v/>
      </c>
    </row>
    <row r="787">
      <c r="A787" s="18">
        <f>OFFSET(MCQ!A$20,ROW(A787)-ROW(A$20),0)</f>
        <v/>
      </c>
      <c r="B787" s="18">
        <f>OFFSET(MCQ!B$20,ROW(B787)-ROW(B$20),0)</f>
        <v/>
      </c>
      <c r="C787" s="18">
        <f>OFFSET(MCQ!C$20,ROW(C787)-ROW(C$20),0)</f>
        <v/>
      </c>
      <c r="D787" s="18">
        <f>OFFSET(MCQ!D$20,ROW(D787)-ROW(D$20),0)</f>
        <v/>
      </c>
      <c r="E787" s="18">
        <f>OFFSET(MCQ!E$20,ROW(E787)-ROW(E$20),0)</f>
        <v/>
      </c>
      <c r="F787" s="18" t="n"/>
      <c r="G787" s="233">
        <f>OFFSET(MCQ!G$20,ROW(G787)-ROW(G$20),0)</f>
        <v/>
      </c>
      <c r="H787" s="583">
        <f>IF(G787="","",OFFSET(MCQ!H$20,ROW(H787)-ROW(H$20),0))</f>
        <v/>
      </c>
      <c r="I787" s="24">
        <f>IF(G787="","",IF(OR(G787="etapa",G787="sub-etapa"),"",OFFSET(MCQ!I$20,ROW(I787)-ROW(I$20),0)))</f>
        <v/>
      </c>
      <c r="J787" s="25">
        <f>IF(G787="","",OFFSET(MCQ!J$20,ROW(J787)-ROW(J$20),0))</f>
        <v/>
      </c>
      <c r="K787" s="24">
        <f>IF(G787="","",IF(OR(G787="etapa",G787="sub-etapa"),"",OFFSET(MCQ!K$20,ROW(K787)-ROW(K$20),0)))</f>
        <v/>
      </c>
      <c r="L787" s="26">
        <f>IF(G787="","",IF(OR(G787="etapa",G787="sub-etapa"),"",TRUNC(OFFSET(MCQ!L$20,ROW(L787)-ROW(L$20),0),2)))</f>
        <v/>
      </c>
      <c r="M787" s="584">
        <f>IF(I787="", "", IFERROR(VLOOKUP(VALUE(I787), _BaseAbril2026, 4, 0), IFERROR(VLOOKUP(TEXT(I787, "@"), _BaseAbril2026, 4, 0), "")))</f>
        <v/>
      </c>
      <c r="N787" s="585">
        <f>IFERROR(IF(S787="BDI1", TRUNC(M787*(1+$O$18), 2),IF(S787="BDI2", TRUNC(M787*(1+$N$18), 2), "")), "")</f>
        <v/>
      </c>
      <c r="O787" s="586">
        <f>_xlfn.IFS(G787="ETAPA", SUMIFS(ValorTotalComD, Nivel, A787), G787="SUB-ETAPA", SUMIFS(ValorTotalComD, SubNivel, C787), TRUE, T787)</f>
        <v/>
      </c>
      <c r="P787" s="584">
        <f>IF(I787="", "", IFERROR(VLOOKUP(VALUE(I787), _BaseAbril2026, 5, 0), IFERROR(VLOOKUP(TEXT(I787, "@"), _BaseAbril2026, 5, 0), "")))</f>
        <v/>
      </c>
      <c r="Q787" s="585">
        <f>IFERROR(IF(S787="BDI1", TRUNC(P787*(1+$R$18), 2),IF(S787="BDI2", TRUNC(P787*(1+$Q$18), 2), "")), "")</f>
        <v/>
      </c>
      <c r="R787" s="586">
        <f>_xlfn.IFS(G787="ETAPA", SUMIFS(ValorTotalSemD, Nivel, A787), G787="SUB-ETAPA", SUMIFS(ValorTotalSemD, SubNivel, C787), TRUE, U787)</f>
        <v/>
      </c>
      <c r="S787" s="587">
        <f>IF(G787="","",IF(OR(G787="etapa",G787="sub-etapa"),"",OFFSET(MCQ!M$20,ROW(M787)-ROW(M$20),0)))</f>
        <v/>
      </c>
      <c r="T787" s="588">
        <f>IFERROR(TRUNC(L787*N787,2),"")</f>
        <v/>
      </c>
      <c r="U787" s="589">
        <f>IFERROR(TRUNC(L787*Q787,2),"")</f>
        <v/>
      </c>
    </row>
    <row r="788">
      <c r="A788" s="18">
        <f>OFFSET(MCQ!A$20,ROW(A788)-ROW(A$20),0)</f>
        <v/>
      </c>
      <c r="B788" s="18">
        <f>OFFSET(MCQ!B$20,ROW(B788)-ROW(B$20),0)</f>
        <v/>
      </c>
      <c r="C788" s="18">
        <f>OFFSET(MCQ!C$20,ROW(C788)-ROW(C$20),0)</f>
        <v/>
      </c>
      <c r="D788" s="18">
        <f>OFFSET(MCQ!D$20,ROW(D788)-ROW(D$20),0)</f>
        <v/>
      </c>
      <c r="E788" s="18">
        <f>OFFSET(MCQ!E$20,ROW(E788)-ROW(E$20),0)</f>
        <v/>
      </c>
      <c r="F788" s="18" t="n"/>
      <c r="G788" s="233">
        <f>OFFSET(MCQ!G$20,ROW(G788)-ROW(G$20),0)</f>
        <v/>
      </c>
      <c r="H788" s="583">
        <f>IF(G788="","",OFFSET(MCQ!H$20,ROW(H788)-ROW(H$20),0))</f>
        <v/>
      </c>
      <c r="I788" s="24">
        <f>IF(G788="","",IF(OR(G788="etapa",G788="sub-etapa"),"",OFFSET(MCQ!I$20,ROW(I788)-ROW(I$20),0)))</f>
        <v/>
      </c>
      <c r="J788" s="25">
        <f>IF(G788="","",OFFSET(MCQ!J$20,ROW(J788)-ROW(J$20),0))</f>
        <v/>
      </c>
      <c r="K788" s="24">
        <f>IF(G788="","",IF(OR(G788="etapa",G788="sub-etapa"),"",OFFSET(MCQ!K$20,ROW(K788)-ROW(K$20),0)))</f>
        <v/>
      </c>
      <c r="L788" s="26">
        <f>IF(G788="","",IF(OR(G788="etapa",G788="sub-etapa"),"",TRUNC(OFFSET(MCQ!L$20,ROW(L788)-ROW(L$20),0),2)))</f>
        <v/>
      </c>
      <c r="M788" s="584">
        <f>IF(I788="", "", IFERROR(VLOOKUP(VALUE(I788), _BaseAbril2026, 4, 0), IFERROR(VLOOKUP(TEXT(I788, "@"), _BaseAbril2026, 4, 0), "")))</f>
        <v/>
      </c>
      <c r="N788" s="585">
        <f>IFERROR(IF(S788="BDI1", TRUNC(M788*(1+$O$18), 2),IF(S788="BDI2", TRUNC(M788*(1+$N$18), 2), "")), "")</f>
        <v/>
      </c>
      <c r="O788" s="586">
        <f>_xlfn.IFS(G788="ETAPA", SUMIFS(ValorTotalComD, Nivel, A788), G788="SUB-ETAPA", SUMIFS(ValorTotalComD, SubNivel, C788), TRUE, T788)</f>
        <v/>
      </c>
      <c r="P788" s="584">
        <f>IF(I788="", "", IFERROR(VLOOKUP(VALUE(I788), _BaseAbril2026, 5, 0), IFERROR(VLOOKUP(TEXT(I788, "@"), _BaseAbril2026, 5, 0), "")))</f>
        <v/>
      </c>
      <c r="Q788" s="585">
        <f>IFERROR(IF(S788="BDI1", TRUNC(P788*(1+$R$18), 2),IF(S788="BDI2", TRUNC(P788*(1+$Q$18), 2), "")), "")</f>
        <v/>
      </c>
      <c r="R788" s="586">
        <f>_xlfn.IFS(G788="ETAPA", SUMIFS(ValorTotalSemD, Nivel, A788), G788="SUB-ETAPA", SUMIFS(ValorTotalSemD, SubNivel, C788), TRUE, U788)</f>
        <v/>
      </c>
      <c r="S788" s="587">
        <f>IF(G788="","",IF(OR(G788="etapa",G788="sub-etapa"),"",OFFSET(MCQ!M$20,ROW(M788)-ROW(M$20),0)))</f>
        <v/>
      </c>
      <c r="T788" s="588">
        <f>IFERROR(TRUNC(L788*N788,2),"")</f>
        <v/>
      </c>
      <c r="U788" s="589">
        <f>IFERROR(TRUNC(L788*Q788,2),"")</f>
        <v/>
      </c>
    </row>
    <row r="789">
      <c r="A789" s="18">
        <f>OFFSET(MCQ!A$20,ROW(A789)-ROW(A$20),0)</f>
        <v/>
      </c>
      <c r="B789" s="18">
        <f>OFFSET(MCQ!B$20,ROW(B789)-ROW(B$20),0)</f>
        <v/>
      </c>
      <c r="C789" s="18">
        <f>OFFSET(MCQ!C$20,ROW(C789)-ROW(C$20),0)</f>
        <v/>
      </c>
      <c r="D789" s="18">
        <f>OFFSET(MCQ!D$20,ROW(D789)-ROW(D$20),0)</f>
        <v/>
      </c>
      <c r="E789" s="18">
        <f>OFFSET(MCQ!E$20,ROW(E789)-ROW(E$20),0)</f>
        <v/>
      </c>
      <c r="F789" s="18" t="n"/>
      <c r="G789" s="233">
        <f>OFFSET(MCQ!G$20,ROW(G789)-ROW(G$20),0)</f>
        <v/>
      </c>
      <c r="H789" s="583">
        <f>IF(G789="","",OFFSET(MCQ!H$20,ROW(H789)-ROW(H$20),0))</f>
        <v/>
      </c>
      <c r="I789" s="24">
        <f>IF(G789="","",IF(OR(G789="etapa",G789="sub-etapa"),"",OFFSET(MCQ!I$20,ROW(I789)-ROW(I$20),0)))</f>
        <v/>
      </c>
      <c r="J789" s="25">
        <f>IF(G789="","",OFFSET(MCQ!J$20,ROW(J789)-ROW(J$20),0))</f>
        <v/>
      </c>
      <c r="K789" s="24">
        <f>IF(G789="","",IF(OR(G789="etapa",G789="sub-etapa"),"",OFFSET(MCQ!K$20,ROW(K789)-ROW(K$20),0)))</f>
        <v/>
      </c>
      <c r="L789" s="26">
        <f>IF(G789="","",IF(OR(G789="etapa",G789="sub-etapa"),"",TRUNC(OFFSET(MCQ!L$20,ROW(L789)-ROW(L$20),0),2)))</f>
        <v/>
      </c>
      <c r="M789" s="584">
        <f>IF(I789="", "", IFERROR(VLOOKUP(VALUE(I789), _BaseAbril2026, 4, 0), IFERROR(VLOOKUP(TEXT(I789, "@"), _BaseAbril2026, 4, 0), "")))</f>
        <v/>
      </c>
      <c r="N789" s="585">
        <f>IFERROR(IF(S789="BDI1", TRUNC(M789*(1+$O$18), 2),IF(S789="BDI2", TRUNC(M789*(1+$N$18), 2), "")), "")</f>
        <v/>
      </c>
      <c r="O789" s="586">
        <f>_xlfn.IFS(G789="ETAPA", SUMIFS(ValorTotalComD, Nivel, A789), G789="SUB-ETAPA", SUMIFS(ValorTotalComD, SubNivel, C789), TRUE, T789)</f>
        <v/>
      </c>
      <c r="P789" s="584">
        <f>IF(I789="", "", IFERROR(VLOOKUP(VALUE(I789), _BaseAbril2026, 5, 0), IFERROR(VLOOKUP(TEXT(I789, "@"), _BaseAbril2026, 5, 0), "")))</f>
        <v/>
      </c>
      <c r="Q789" s="585">
        <f>IFERROR(IF(S789="BDI1", TRUNC(P789*(1+$R$18), 2),IF(S789="BDI2", TRUNC(P789*(1+$Q$18), 2), "")), "")</f>
        <v/>
      </c>
      <c r="R789" s="586">
        <f>_xlfn.IFS(G789="ETAPA", SUMIFS(ValorTotalSemD, Nivel, A789), G789="SUB-ETAPA", SUMIFS(ValorTotalSemD, SubNivel, C789), TRUE, U789)</f>
        <v/>
      </c>
      <c r="S789" s="587">
        <f>IF(G789="","",IF(OR(G789="etapa",G789="sub-etapa"),"",OFFSET(MCQ!M$20,ROW(M789)-ROW(M$20),0)))</f>
        <v/>
      </c>
      <c r="T789" s="588">
        <f>IFERROR(TRUNC(L789*N789,2),"")</f>
        <v/>
      </c>
      <c r="U789" s="589">
        <f>IFERROR(TRUNC(L789*Q789,2),"")</f>
        <v/>
      </c>
    </row>
    <row r="790">
      <c r="A790" s="18">
        <f>OFFSET(MCQ!A$20,ROW(A790)-ROW(A$20),0)</f>
        <v/>
      </c>
      <c r="B790" s="18">
        <f>OFFSET(MCQ!B$20,ROW(B790)-ROW(B$20),0)</f>
        <v/>
      </c>
      <c r="C790" s="18">
        <f>OFFSET(MCQ!C$20,ROW(C790)-ROW(C$20),0)</f>
        <v/>
      </c>
      <c r="D790" s="18">
        <f>OFFSET(MCQ!D$20,ROW(D790)-ROW(D$20),0)</f>
        <v/>
      </c>
      <c r="E790" s="18">
        <f>OFFSET(MCQ!E$20,ROW(E790)-ROW(E$20),0)</f>
        <v/>
      </c>
      <c r="F790" s="18" t="n"/>
      <c r="G790" s="233">
        <f>OFFSET(MCQ!G$20,ROW(G790)-ROW(G$20),0)</f>
        <v/>
      </c>
      <c r="H790" s="583">
        <f>IF(G790="","",OFFSET(MCQ!H$20,ROW(H790)-ROW(H$20),0))</f>
        <v/>
      </c>
      <c r="I790" s="24">
        <f>IF(G790="","",IF(OR(G790="etapa",G790="sub-etapa"),"",OFFSET(MCQ!I$20,ROW(I790)-ROW(I$20),0)))</f>
        <v/>
      </c>
      <c r="J790" s="25">
        <f>IF(G790="","",OFFSET(MCQ!J$20,ROW(J790)-ROW(J$20),0))</f>
        <v/>
      </c>
      <c r="K790" s="24">
        <f>IF(G790="","",IF(OR(G790="etapa",G790="sub-etapa"),"",OFFSET(MCQ!K$20,ROW(K790)-ROW(K$20),0)))</f>
        <v/>
      </c>
      <c r="L790" s="26">
        <f>IF(G790="","",IF(OR(G790="etapa",G790="sub-etapa"),"",TRUNC(OFFSET(MCQ!L$20,ROW(L790)-ROW(L$20),0),2)))</f>
        <v/>
      </c>
      <c r="M790" s="584">
        <f>IF(I790="", "", IFERROR(VLOOKUP(VALUE(I790), _BaseAbril2026, 4, 0), IFERROR(VLOOKUP(TEXT(I790, "@"), _BaseAbril2026, 4, 0), "")))</f>
        <v/>
      </c>
      <c r="N790" s="585">
        <f>IFERROR(IF(S790="BDI1", TRUNC(M790*(1+$O$18), 2),IF(S790="BDI2", TRUNC(M790*(1+$N$18), 2), "")), "")</f>
        <v/>
      </c>
      <c r="O790" s="586">
        <f>_xlfn.IFS(G790="ETAPA", SUMIFS(ValorTotalComD, Nivel, A790), G790="SUB-ETAPA", SUMIFS(ValorTotalComD, SubNivel, C790), TRUE, T790)</f>
        <v/>
      </c>
      <c r="P790" s="584">
        <f>IF(I790="", "", IFERROR(VLOOKUP(VALUE(I790), _BaseAbril2026, 5, 0), IFERROR(VLOOKUP(TEXT(I790, "@"), _BaseAbril2026, 5, 0), "")))</f>
        <v/>
      </c>
      <c r="Q790" s="585">
        <f>IFERROR(IF(S790="BDI1", TRUNC(P790*(1+$R$18), 2),IF(S790="BDI2", TRUNC(P790*(1+$Q$18), 2), "")), "")</f>
        <v/>
      </c>
      <c r="R790" s="586">
        <f>_xlfn.IFS(G790="ETAPA", SUMIFS(ValorTotalSemD, Nivel, A790), G790="SUB-ETAPA", SUMIFS(ValorTotalSemD, SubNivel, C790), TRUE, U790)</f>
        <v/>
      </c>
      <c r="S790" s="587">
        <f>IF(G790="","",IF(OR(G790="etapa",G790="sub-etapa"),"",OFFSET(MCQ!M$20,ROW(M790)-ROW(M$20),0)))</f>
        <v/>
      </c>
      <c r="T790" s="588">
        <f>IFERROR(TRUNC(L790*N790,2),"")</f>
        <v/>
      </c>
      <c r="U790" s="589">
        <f>IFERROR(TRUNC(L790*Q790,2),"")</f>
        <v/>
      </c>
    </row>
    <row r="791">
      <c r="A791" s="18">
        <f>OFFSET(MCQ!A$20,ROW(A791)-ROW(A$20),0)</f>
        <v/>
      </c>
      <c r="B791" s="18">
        <f>OFFSET(MCQ!B$20,ROW(B791)-ROW(B$20),0)</f>
        <v/>
      </c>
      <c r="C791" s="18">
        <f>OFFSET(MCQ!C$20,ROW(C791)-ROW(C$20),0)</f>
        <v/>
      </c>
      <c r="D791" s="18">
        <f>OFFSET(MCQ!D$20,ROW(D791)-ROW(D$20),0)</f>
        <v/>
      </c>
      <c r="E791" s="18">
        <f>OFFSET(MCQ!E$20,ROW(E791)-ROW(E$20),0)</f>
        <v/>
      </c>
      <c r="F791" s="18" t="n"/>
      <c r="G791" s="233">
        <f>OFFSET(MCQ!G$20,ROW(G791)-ROW(G$20),0)</f>
        <v/>
      </c>
      <c r="H791" s="583">
        <f>IF(G791="","",OFFSET(MCQ!H$20,ROW(H791)-ROW(H$20),0))</f>
        <v/>
      </c>
      <c r="I791" s="24">
        <f>IF(G791="","",IF(OR(G791="etapa",G791="sub-etapa"),"",OFFSET(MCQ!I$20,ROW(I791)-ROW(I$20),0)))</f>
        <v/>
      </c>
      <c r="J791" s="25">
        <f>IF(G791="","",OFFSET(MCQ!J$20,ROW(J791)-ROW(J$20),0))</f>
        <v/>
      </c>
      <c r="K791" s="24">
        <f>IF(G791="","",IF(OR(G791="etapa",G791="sub-etapa"),"",OFFSET(MCQ!K$20,ROW(K791)-ROW(K$20),0)))</f>
        <v/>
      </c>
      <c r="L791" s="26">
        <f>IF(G791="","",IF(OR(G791="etapa",G791="sub-etapa"),"",TRUNC(OFFSET(MCQ!L$20,ROW(L791)-ROW(L$20),0),2)))</f>
        <v/>
      </c>
      <c r="M791" s="584">
        <f>IF(I791="", "", IFERROR(VLOOKUP(VALUE(I791), _BaseAbril2026, 4, 0), IFERROR(VLOOKUP(TEXT(I791, "@"), _BaseAbril2026, 4, 0), "")))</f>
        <v/>
      </c>
      <c r="N791" s="585">
        <f>IFERROR(IF(S791="BDI1", TRUNC(M791*(1+$O$18), 2),IF(S791="BDI2", TRUNC(M791*(1+$N$18), 2), "")), "")</f>
        <v/>
      </c>
      <c r="O791" s="586">
        <f>_xlfn.IFS(G791="ETAPA", SUMIFS(ValorTotalComD, Nivel, A791), G791="SUB-ETAPA", SUMIFS(ValorTotalComD, SubNivel, C791), TRUE, T791)</f>
        <v/>
      </c>
      <c r="P791" s="584">
        <f>IF(I791="", "", IFERROR(VLOOKUP(VALUE(I791), _BaseAbril2026, 5, 0), IFERROR(VLOOKUP(TEXT(I791, "@"), _BaseAbril2026, 5, 0), "")))</f>
        <v/>
      </c>
      <c r="Q791" s="585">
        <f>IFERROR(IF(S791="BDI1", TRUNC(P791*(1+$R$18), 2),IF(S791="BDI2", TRUNC(P791*(1+$Q$18), 2), "")), "")</f>
        <v/>
      </c>
      <c r="R791" s="586">
        <f>_xlfn.IFS(G791="ETAPA", SUMIFS(ValorTotalSemD, Nivel, A791), G791="SUB-ETAPA", SUMIFS(ValorTotalSemD, SubNivel, C791), TRUE, U791)</f>
        <v/>
      </c>
      <c r="S791" s="587">
        <f>IF(G791="","",IF(OR(G791="etapa",G791="sub-etapa"),"",OFFSET(MCQ!M$20,ROW(M791)-ROW(M$20),0)))</f>
        <v/>
      </c>
      <c r="T791" s="588">
        <f>IFERROR(TRUNC(L791*N791,2),"")</f>
        <v/>
      </c>
      <c r="U791" s="589">
        <f>IFERROR(TRUNC(L791*Q791,2),"")</f>
        <v/>
      </c>
    </row>
    <row r="792">
      <c r="A792" s="18">
        <f>OFFSET(MCQ!A$20,ROW(A792)-ROW(A$20),0)</f>
        <v/>
      </c>
      <c r="B792" s="18">
        <f>OFFSET(MCQ!B$20,ROW(B792)-ROW(B$20),0)</f>
        <v/>
      </c>
      <c r="C792" s="18">
        <f>OFFSET(MCQ!C$20,ROW(C792)-ROW(C$20),0)</f>
        <v/>
      </c>
      <c r="D792" s="18">
        <f>OFFSET(MCQ!D$20,ROW(D792)-ROW(D$20),0)</f>
        <v/>
      </c>
      <c r="E792" s="18">
        <f>OFFSET(MCQ!E$20,ROW(E792)-ROW(E$20),0)</f>
        <v/>
      </c>
      <c r="F792" s="18" t="n"/>
      <c r="G792" s="233">
        <f>OFFSET(MCQ!G$20,ROW(G792)-ROW(G$20),0)</f>
        <v/>
      </c>
      <c r="H792" s="583">
        <f>IF(G792="","",OFFSET(MCQ!H$20,ROW(H792)-ROW(H$20),0))</f>
        <v/>
      </c>
      <c r="I792" s="24">
        <f>IF(G792="","",IF(OR(G792="etapa",G792="sub-etapa"),"",OFFSET(MCQ!I$20,ROW(I792)-ROW(I$20),0)))</f>
        <v/>
      </c>
      <c r="J792" s="25">
        <f>IF(G792="","",OFFSET(MCQ!J$20,ROW(J792)-ROW(J$20),0))</f>
        <v/>
      </c>
      <c r="K792" s="24">
        <f>IF(G792="","",IF(OR(G792="etapa",G792="sub-etapa"),"",OFFSET(MCQ!K$20,ROW(K792)-ROW(K$20),0)))</f>
        <v/>
      </c>
      <c r="L792" s="26">
        <f>IF(G792="","",IF(OR(G792="etapa",G792="sub-etapa"),"",TRUNC(OFFSET(MCQ!L$20,ROW(L792)-ROW(L$20),0),2)))</f>
        <v/>
      </c>
      <c r="M792" s="584">
        <f>IF(I792="", "", IFERROR(VLOOKUP(VALUE(I792), _BaseAbril2026, 4, 0), IFERROR(VLOOKUP(TEXT(I792, "@"), _BaseAbril2026, 4, 0), "")))</f>
        <v/>
      </c>
      <c r="N792" s="585">
        <f>IFERROR(IF(S792="BDI1", TRUNC(M792*(1+$O$18), 2),IF(S792="BDI2", TRUNC(M792*(1+$N$18), 2), "")), "")</f>
        <v/>
      </c>
      <c r="O792" s="586">
        <f>_xlfn.IFS(G792="ETAPA", SUMIFS(ValorTotalComD, Nivel, A792), G792="SUB-ETAPA", SUMIFS(ValorTotalComD, SubNivel, C792), TRUE, T792)</f>
        <v/>
      </c>
      <c r="P792" s="584">
        <f>IF(I792="", "", IFERROR(VLOOKUP(VALUE(I792), _BaseAbril2026, 5, 0), IFERROR(VLOOKUP(TEXT(I792, "@"), _BaseAbril2026, 5, 0), "")))</f>
        <v/>
      </c>
      <c r="Q792" s="585">
        <f>IFERROR(IF(S792="BDI1", TRUNC(P792*(1+$R$18), 2),IF(S792="BDI2", TRUNC(P792*(1+$Q$18), 2), "")), "")</f>
        <v/>
      </c>
      <c r="R792" s="586">
        <f>_xlfn.IFS(G792="ETAPA", SUMIFS(ValorTotalSemD, Nivel, A792), G792="SUB-ETAPA", SUMIFS(ValorTotalSemD, SubNivel, C792), TRUE, U792)</f>
        <v/>
      </c>
      <c r="S792" s="587">
        <f>IF(G792="","",IF(OR(G792="etapa",G792="sub-etapa"),"",OFFSET(MCQ!M$20,ROW(M792)-ROW(M$20),0)))</f>
        <v/>
      </c>
      <c r="T792" s="588">
        <f>IFERROR(TRUNC(L792*N792,2),"")</f>
        <v/>
      </c>
      <c r="U792" s="589">
        <f>IFERROR(TRUNC(L792*Q792,2),"")</f>
        <v/>
      </c>
    </row>
    <row r="793">
      <c r="A793" s="18">
        <f>OFFSET(MCQ!A$20,ROW(A793)-ROW(A$20),0)</f>
        <v/>
      </c>
      <c r="B793" s="18">
        <f>OFFSET(MCQ!B$20,ROW(B793)-ROW(B$20),0)</f>
        <v/>
      </c>
      <c r="C793" s="18">
        <f>OFFSET(MCQ!C$20,ROW(C793)-ROW(C$20),0)</f>
        <v/>
      </c>
      <c r="D793" s="18">
        <f>OFFSET(MCQ!D$20,ROW(D793)-ROW(D$20),0)</f>
        <v/>
      </c>
      <c r="E793" s="18">
        <f>OFFSET(MCQ!E$20,ROW(E793)-ROW(E$20),0)</f>
        <v/>
      </c>
      <c r="F793" s="18" t="n"/>
      <c r="G793" s="233">
        <f>OFFSET(MCQ!G$20,ROW(G793)-ROW(G$20),0)</f>
        <v/>
      </c>
      <c r="H793" s="583">
        <f>IF(G793="","",OFFSET(MCQ!H$20,ROW(H793)-ROW(H$20),0))</f>
        <v/>
      </c>
      <c r="I793" s="24">
        <f>IF(G793="","",IF(OR(G793="etapa",G793="sub-etapa"),"",OFFSET(MCQ!I$20,ROW(I793)-ROW(I$20),0)))</f>
        <v/>
      </c>
      <c r="J793" s="25">
        <f>IF(G793="","",OFFSET(MCQ!J$20,ROW(J793)-ROW(J$20),0))</f>
        <v/>
      </c>
      <c r="K793" s="24">
        <f>IF(G793="","",IF(OR(G793="etapa",G793="sub-etapa"),"",OFFSET(MCQ!K$20,ROW(K793)-ROW(K$20),0)))</f>
        <v/>
      </c>
      <c r="L793" s="26">
        <f>IF(G793="","",IF(OR(G793="etapa",G793="sub-etapa"),"",TRUNC(OFFSET(MCQ!L$20,ROW(L793)-ROW(L$20),0),2)))</f>
        <v/>
      </c>
      <c r="M793" s="584">
        <f>IF(I793="", "", IFERROR(VLOOKUP(VALUE(I793), _BaseAbril2026, 4, 0), IFERROR(VLOOKUP(TEXT(I793, "@"), _BaseAbril2026, 4, 0), "")))</f>
        <v/>
      </c>
      <c r="N793" s="585">
        <f>IFERROR(IF(S793="BDI1", TRUNC(M793*(1+$O$18), 2),IF(S793="BDI2", TRUNC(M793*(1+$N$18), 2), "")), "")</f>
        <v/>
      </c>
      <c r="O793" s="586">
        <f>_xlfn.IFS(G793="ETAPA", SUMIFS(ValorTotalComD, Nivel, A793), G793="SUB-ETAPA", SUMIFS(ValorTotalComD, SubNivel, C793), TRUE, T793)</f>
        <v/>
      </c>
      <c r="P793" s="584">
        <f>IF(I793="", "", IFERROR(VLOOKUP(VALUE(I793), _BaseAbril2026, 5, 0), IFERROR(VLOOKUP(TEXT(I793, "@"), _BaseAbril2026, 5, 0), "")))</f>
        <v/>
      </c>
      <c r="Q793" s="585">
        <f>IFERROR(IF(S793="BDI1", TRUNC(P793*(1+$R$18), 2),IF(S793="BDI2", TRUNC(P793*(1+$Q$18), 2), "")), "")</f>
        <v/>
      </c>
      <c r="R793" s="586">
        <f>_xlfn.IFS(G793="ETAPA", SUMIFS(ValorTotalSemD, Nivel, A793), G793="SUB-ETAPA", SUMIFS(ValorTotalSemD, SubNivel, C793), TRUE, U793)</f>
        <v/>
      </c>
      <c r="S793" s="587">
        <f>IF(G793="","",IF(OR(G793="etapa",G793="sub-etapa"),"",OFFSET(MCQ!M$20,ROW(M793)-ROW(M$20),0)))</f>
        <v/>
      </c>
      <c r="T793" s="588">
        <f>IFERROR(TRUNC(L793*N793,2),"")</f>
        <v/>
      </c>
      <c r="U793" s="589">
        <f>IFERROR(TRUNC(L793*Q793,2),"")</f>
        <v/>
      </c>
    </row>
    <row r="794">
      <c r="A794" s="18">
        <f>OFFSET(MCQ!A$20,ROW(A794)-ROW(A$20),0)</f>
        <v/>
      </c>
      <c r="B794" s="18">
        <f>OFFSET(MCQ!B$20,ROW(B794)-ROW(B$20),0)</f>
        <v/>
      </c>
      <c r="C794" s="18">
        <f>OFFSET(MCQ!C$20,ROW(C794)-ROW(C$20),0)</f>
        <v/>
      </c>
      <c r="D794" s="18">
        <f>OFFSET(MCQ!D$20,ROW(D794)-ROW(D$20),0)</f>
        <v/>
      </c>
      <c r="E794" s="18">
        <f>OFFSET(MCQ!E$20,ROW(E794)-ROW(E$20),0)</f>
        <v/>
      </c>
      <c r="F794" s="18" t="n"/>
      <c r="G794" s="233">
        <f>OFFSET(MCQ!G$20,ROW(G794)-ROW(G$20),0)</f>
        <v/>
      </c>
      <c r="H794" s="583">
        <f>IF(G794="","",OFFSET(MCQ!H$20,ROW(H794)-ROW(H$20),0))</f>
        <v/>
      </c>
      <c r="I794" s="24">
        <f>IF(G794="","",IF(OR(G794="etapa",G794="sub-etapa"),"",OFFSET(MCQ!I$20,ROW(I794)-ROW(I$20),0)))</f>
        <v/>
      </c>
      <c r="J794" s="25">
        <f>IF(G794="","",OFFSET(MCQ!J$20,ROW(J794)-ROW(J$20),0))</f>
        <v/>
      </c>
      <c r="K794" s="24">
        <f>IF(G794="","",IF(OR(G794="etapa",G794="sub-etapa"),"",OFFSET(MCQ!K$20,ROW(K794)-ROW(K$20),0)))</f>
        <v/>
      </c>
      <c r="L794" s="26">
        <f>IF(G794="","",IF(OR(G794="etapa",G794="sub-etapa"),"",TRUNC(OFFSET(MCQ!L$20,ROW(L794)-ROW(L$20),0),2)))</f>
        <v/>
      </c>
      <c r="M794" s="584">
        <f>IF(I794="", "", IFERROR(VLOOKUP(VALUE(I794), _BaseAbril2026, 4, 0), IFERROR(VLOOKUP(TEXT(I794, "@"), _BaseAbril2026, 4, 0), "")))</f>
        <v/>
      </c>
      <c r="N794" s="585">
        <f>IFERROR(IF(S794="BDI1", TRUNC(M794*(1+$O$18), 2),IF(S794="BDI2", TRUNC(M794*(1+$N$18), 2), "")), "")</f>
        <v/>
      </c>
      <c r="O794" s="586">
        <f>_xlfn.IFS(G794="ETAPA", SUMIFS(ValorTotalComD, Nivel, A794), G794="SUB-ETAPA", SUMIFS(ValorTotalComD, SubNivel, C794), TRUE, T794)</f>
        <v/>
      </c>
      <c r="P794" s="584">
        <f>IF(I794="", "", IFERROR(VLOOKUP(VALUE(I794), _BaseAbril2026, 5, 0), IFERROR(VLOOKUP(TEXT(I794, "@"), _BaseAbril2026, 5, 0), "")))</f>
        <v/>
      </c>
      <c r="Q794" s="585">
        <f>IFERROR(IF(S794="BDI1", TRUNC(P794*(1+$R$18), 2),IF(S794="BDI2", TRUNC(P794*(1+$Q$18), 2), "")), "")</f>
        <v/>
      </c>
      <c r="R794" s="586">
        <f>_xlfn.IFS(G794="ETAPA", SUMIFS(ValorTotalSemD, Nivel, A794), G794="SUB-ETAPA", SUMIFS(ValorTotalSemD, SubNivel, C794), TRUE, U794)</f>
        <v/>
      </c>
      <c r="S794" s="587">
        <f>IF(G794="","",IF(OR(G794="etapa",G794="sub-etapa"),"",OFFSET(MCQ!M$20,ROW(M794)-ROW(M$20),0)))</f>
        <v/>
      </c>
      <c r="T794" s="588">
        <f>IFERROR(TRUNC(L794*N794,2),"")</f>
        <v/>
      </c>
      <c r="U794" s="589">
        <f>IFERROR(TRUNC(L794*Q794,2),"")</f>
        <v/>
      </c>
    </row>
    <row r="795">
      <c r="A795" s="18">
        <f>OFFSET(MCQ!A$20,ROW(A795)-ROW(A$20),0)</f>
        <v/>
      </c>
      <c r="B795" s="18">
        <f>OFFSET(MCQ!B$20,ROW(B795)-ROW(B$20),0)</f>
        <v/>
      </c>
      <c r="C795" s="18">
        <f>OFFSET(MCQ!C$20,ROW(C795)-ROW(C$20),0)</f>
        <v/>
      </c>
      <c r="D795" s="18">
        <f>OFFSET(MCQ!D$20,ROW(D795)-ROW(D$20),0)</f>
        <v/>
      </c>
      <c r="E795" s="18">
        <f>OFFSET(MCQ!E$20,ROW(E795)-ROW(E$20),0)</f>
        <v/>
      </c>
      <c r="F795" s="18" t="n"/>
      <c r="G795" s="233">
        <f>OFFSET(MCQ!G$20,ROW(G795)-ROW(G$20),0)</f>
        <v/>
      </c>
      <c r="H795" s="583">
        <f>IF(G795="","",OFFSET(MCQ!H$20,ROW(H795)-ROW(H$20),0))</f>
        <v/>
      </c>
      <c r="I795" s="24">
        <f>IF(G795="","",IF(OR(G795="etapa",G795="sub-etapa"),"",OFFSET(MCQ!I$20,ROW(I795)-ROW(I$20),0)))</f>
        <v/>
      </c>
      <c r="J795" s="25">
        <f>IF(G795="","",OFFSET(MCQ!J$20,ROW(J795)-ROW(J$20),0))</f>
        <v/>
      </c>
      <c r="K795" s="24">
        <f>IF(G795="","",IF(OR(G795="etapa",G795="sub-etapa"),"",OFFSET(MCQ!K$20,ROW(K795)-ROW(K$20),0)))</f>
        <v/>
      </c>
      <c r="L795" s="26">
        <f>IF(G795="","",IF(OR(G795="etapa",G795="sub-etapa"),"",TRUNC(OFFSET(MCQ!L$20,ROW(L795)-ROW(L$20),0),2)))</f>
        <v/>
      </c>
      <c r="M795" s="584">
        <f>IF(I795="", "", IFERROR(VLOOKUP(VALUE(I795), _BaseAbril2026, 4, 0), IFERROR(VLOOKUP(TEXT(I795, "@"), _BaseAbril2026, 4, 0), "")))</f>
        <v/>
      </c>
      <c r="N795" s="585">
        <f>IFERROR(IF(S795="BDI1", TRUNC(M795*(1+$O$18), 2),IF(S795="BDI2", TRUNC(M795*(1+$N$18), 2), "")), "")</f>
        <v/>
      </c>
      <c r="O795" s="586">
        <f>_xlfn.IFS(G795="ETAPA", SUMIFS(ValorTotalComD, Nivel, A795), G795="SUB-ETAPA", SUMIFS(ValorTotalComD, SubNivel, C795), TRUE, T795)</f>
        <v/>
      </c>
      <c r="P795" s="584">
        <f>IF(I795="", "", IFERROR(VLOOKUP(VALUE(I795), _BaseAbril2026, 5, 0), IFERROR(VLOOKUP(TEXT(I795, "@"), _BaseAbril2026, 5, 0), "")))</f>
        <v/>
      </c>
      <c r="Q795" s="585">
        <f>IFERROR(IF(S795="BDI1", TRUNC(P795*(1+$R$18), 2),IF(S795="BDI2", TRUNC(P795*(1+$Q$18), 2), "")), "")</f>
        <v/>
      </c>
      <c r="R795" s="586">
        <f>_xlfn.IFS(G795="ETAPA", SUMIFS(ValorTotalSemD, Nivel, A795), G795="SUB-ETAPA", SUMIFS(ValorTotalSemD, SubNivel, C795), TRUE, U795)</f>
        <v/>
      </c>
      <c r="S795" s="587">
        <f>IF(G795="","",IF(OR(G795="etapa",G795="sub-etapa"),"",OFFSET(MCQ!M$20,ROW(M795)-ROW(M$20),0)))</f>
        <v/>
      </c>
      <c r="T795" s="588">
        <f>IFERROR(TRUNC(L795*N795,2),"")</f>
        <v/>
      </c>
      <c r="U795" s="589">
        <f>IFERROR(TRUNC(L795*Q795,2),"")</f>
        <v/>
      </c>
    </row>
    <row r="796">
      <c r="A796" s="18">
        <f>OFFSET(MCQ!A$20,ROW(A796)-ROW(A$20),0)</f>
        <v/>
      </c>
      <c r="B796" s="18">
        <f>OFFSET(MCQ!B$20,ROW(B796)-ROW(B$20),0)</f>
        <v/>
      </c>
      <c r="C796" s="18">
        <f>OFFSET(MCQ!C$20,ROW(C796)-ROW(C$20),0)</f>
        <v/>
      </c>
      <c r="D796" s="18">
        <f>OFFSET(MCQ!D$20,ROW(D796)-ROW(D$20),0)</f>
        <v/>
      </c>
      <c r="E796" s="18">
        <f>OFFSET(MCQ!E$20,ROW(E796)-ROW(E$20),0)</f>
        <v/>
      </c>
      <c r="F796" s="18" t="n"/>
      <c r="G796" s="233">
        <f>OFFSET(MCQ!G$20,ROW(G796)-ROW(G$20),0)</f>
        <v/>
      </c>
      <c r="H796" s="583">
        <f>IF(G796="","",OFFSET(MCQ!H$20,ROW(H796)-ROW(H$20),0))</f>
        <v/>
      </c>
      <c r="I796" s="24">
        <f>IF(G796="","",IF(OR(G796="etapa",G796="sub-etapa"),"",OFFSET(MCQ!I$20,ROW(I796)-ROW(I$20),0)))</f>
        <v/>
      </c>
      <c r="J796" s="25">
        <f>IF(G796="","",OFFSET(MCQ!J$20,ROW(J796)-ROW(J$20),0))</f>
        <v/>
      </c>
      <c r="K796" s="24">
        <f>IF(G796="","",IF(OR(G796="etapa",G796="sub-etapa"),"",OFFSET(MCQ!K$20,ROW(K796)-ROW(K$20),0)))</f>
        <v/>
      </c>
      <c r="L796" s="26">
        <f>IF(G796="","",IF(OR(G796="etapa",G796="sub-etapa"),"",TRUNC(OFFSET(MCQ!L$20,ROW(L796)-ROW(L$20),0),2)))</f>
        <v/>
      </c>
      <c r="M796" s="584">
        <f>IF(I796="", "", IFERROR(VLOOKUP(VALUE(I796), _BaseAbril2026, 4, 0), IFERROR(VLOOKUP(TEXT(I796, "@"), _BaseAbril2026, 4, 0), "")))</f>
        <v/>
      </c>
      <c r="N796" s="585">
        <f>IFERROR(IF(S796="BDI1", TRUNC(M796*(1+$O$18), 2),IF(S796="BDI2", TRUNC(M796*(1+$N$18), 2), "")), "")</f>
        <v/>
      </c>
      <c r="O796" s="586">
        <f>_xlfn.IFS(G796="ETAPA", SUMIFS(ValorTotalComD, Nivel, A796), G796="SUB-ETAPA", SUMIFS(ValorTotalComD, SubNivel, C796), TRUE, T796)</f>
        <v/>
      </c>
      <c r="P796" s="584">
        <f>IF(I796="", "", IFERROR(VLOOKUP(VALUE(I796), _BaseAbril2026, 5, 0), IFERROR(VLOOKUP(TEXT(I796, "@"), _BaseAbril2026, 5, 0), "")))</f>
        <v/>
      </c>
      <c r="Q796" s="585">
        <f>IFERROR(IF(S796="BDI1", TRUNC(P796*(1+$R$18), 2),IF(S796="BDI2", TRUNC(P796*(1+$Q$18), 2), "")), "")</f>
        <v/>
      </c>
      <c r="R796" s="586">
        <f>_xlfn.IFS(G796="ETAPA", SUMIFS(ValorTotalSemD, Nivel, A796), G796="SUB-ETAPA", SUMIFS(ValorTotalSemD, SubNivel, C796), TRUE, U796)</f>
        <v/>
      </c>
      <c r="S796" s="587">
        <f>IF(G796="","",IF(OR(G796="etapa",G796="sub-etapa"),"",OFFSET(MCQ!M$20,ROW(M796)-ROW(M$20),0)))</f>
        <v/>
      </c>
      <c r="T796" s="588">
        <f>IFERROR(TRUNC(L796*N796,2),"")</f>
        <v/>
      </c>
      <c r="U796" s="589">
        <f>IFERROR(TRUNC(L796*Q796,2),"")</f>
        <v/>
      </c>
    </row>
    <row r="797">
      <c r="A797" s="18">
        <f>OFFSET(MCQ!A$20,ROW(A797)-ROW(A$20),0)</f>
        <v/>
      </c>
      <c r="B797" s="18">
        <f>OFFSET(MCQ!B$20,ROW(B797)-ROW(B$20),0)</f>
        <v/>
      </c>
      <c r="C797" s="18">
        <f>OFFSET(MCQ!C$20,ROW(C797)-ROW(C$20),0)</f>
        <v/>
      </c>
      <c r="D797" s="18">
        <f>OFFSET(MCQ!D$20,ROW(D797)-ROW(D$20),0)</f>
        <v/>
      </c>
      <c r="E797" s="18">
        <f>OFFSET(MCQ!E$20,ROW(E797)-ROW(E$20),0)</f>
        <v/>
      </c>
      <c r="F797" s="18" t="n"/>
      <c r="G797" s="233">
        <f>OFFSET(MCQ!G$20,ROW(G797)-ROW(G$20),0)</f>
        <v/>
      </c>
      <c r="H797" s="583">
        <f>IF(G797="","",OFFSET(MCQ!H$20,ROW(H797)-ROW(H$20),0))</f>
        <v/>
      </c>
      <c r="I797" s="24">
        <f>IF(G797="","",IF(OR(G797="etapa",G797="sub-etapa"),"",OFFSET(MCQ!I$20,ROW(I797)-ROW(I$20),0)))</f>
        <v/>
      </c>
      <c r="J797" s="25">
        <f>IF(G797="","",OFFSET(MCQ!J$20,ROW(J797)-ROW(J$20),0))</f>
        <v/>
      </c>
      <c r="K797" s="24">
        <f>IF(G797="","",IF(OR(G797="etapa",G797="sub-etapa"),"",OFFSET(MCQ!K$20,ROW(K797)-ROW(K$20),0)))</f>
        <v/>
      </c>
      <c r="L797" s="26">
        <f>IF(G797="","",IF(OR(G797="etapa",G797="sub-etapa"),"",TRUNC(OFFSET(MCQ!L$20,ROW(L797)-ROW(L$20),0),2)))</f>
        <v/>
      </c>
      <c r="M797" s="584">
        <f>IF(I797="", "", IFERROR(VLOOKUP(VALUE(I797), _BaseAbril2026, 4, 0), IFERROR(VLOOKUP(TEXT(I797, "@"), _BaseAbril2026, 4, 0), "")))</f>
        <v/>
      </c>
      <c r="N797" s="585">
        <f>IFERROR(IF(S797="BDI1", TRUNC(M797*(1+$O$18), 2),IF(S797="BDI2", TRUNC(M797*(1+$N$18), 2), "")), "")</f>
        <v/>
      </c>
      <c r="O797" s="586">
        <f>_xlfn.IFS(G797="ETAPA", SUMIFS(ValorTotalComD, Nivel, A797), G797="SUB-ETAPA", SUMIFS(ValorTotalComD, SubNivel, C797), TRUE, T797)</f>
        <v/>
      </c>
      <c r="P797" s="584">
        <f>IF(I797="", "", IFERROR(VLOOKUP(VALUE(I797), _BaseAbril2026, 5, 0), IFERROR(VLOOKUP(TEXT(I797, "@"), _BaseAbril2026, 5, 0), "")))</f>
        <v/>
      </c>
      <c r="Q797" s="585">
        <f>IFERROR(IF(S797="BDI1", TRUNC(P797*(1+$R$18), 2),IF(S797="BDI2", TRUNC(P797*(1+$Q$18), 2), "")), "")</f>
        <v/>
      </c>
      <c r="R797" s="586">
        <f>_xlfn.IFS(G797="ETAPA", SUMIFS(ValorTotalSemD, Nivel, A797), G797="SUB-ETAPA", SUMIFS(ValorTotalSemD, SubNivel, C797), TRUE, U797)</f>
        <v/>
      </c>
      <c r="S797" s="587">
        <f>IF(G797="","",IF(OR(G797="etapa",G797="sub-etapa"),"",OFFSET(MCQ!M$20,ROW(M797)-ROW(M$20),0)))</f>
        <v/>
      </c>
      <c r="T797" s="588">
        <f>IFERROR(TRUNC(L797*N797,2),"")</f>
        <v/>
      </c>
      <c r="U797" s="589">
        <f>IFERROR(TRUNC(L797*Q797,2),"")</f>
        <v/>
      </c>
    </row>
    <row r="798">
      <c r="A798" s="18">
        <f>OFFSET(MCQ!A$20,ROW(A798)-ROW(A$20),0)</f>
        <v/>
      </c>
      <c r="B798" s="18">
        <f>OFFSET(MCQ!B$20,ROW(B798)-ROW(B$20),0)</f>
        <v/>
      </c>
      <c r="C798" s="18">
        <f>OFFSET(MCQ!C$20,ROW(C798)-ROW(C$20),0)</f>
        <v/>
      </c>
      <c r="D798" s="18">
        <f>OFFSET(MCQ!D$20,ROW(D798)-ROW(D$20),0)</f>
        <v/>
      </c>
      <c r="E798" s="18">
        <f>OFFSET(MCQ!E$20,ROW(E798)-ROW(E$20),0)</f>
        <v/>
      </c>
      <c r="F798" s="18" t="n"/>
      <c r="G798" s="233">
        <f>OFFSET(MCQ!G$20,ROW(G798)-ROW(G$20),0)</f>
        <v/>
      </c>
      <c r="H798" s="583">
        <f>IF(G798="","",OFFSET(MCQ!H$20,ROW(H798)-ROW(H$20),0))</f>
        <v/>
      </c>
      <c r="I798" s="24">
        <f>IF(G798="","",IF(OR(G798="etapa",G798="sub-etapa"),"",OFFSET(MCQ!I$20,ROW(I798)-ROW(I$20),0)))</f>
        <v/>
      </c>
      <c r="J798" s="25">
        <f>IF(G798="","",OFFSET(MCQ!J$20,ROW(J798)-ROW(J$20),0))</f>
        <v/>
      </c>
      <c r="K798" s="24">
        <f>IF(G798="","",IF(OR(G798="etapa",G798="sub-etapa"),"",OFFSET(MCQ!K$20,ROW(K798)-ROW(K$20),0)))</f>
        <v/>
      </c>
      <c r="L798" s="26">
        <f>IF(G798="","",IF(OR(G798="etapa",G798="sub-etapa"),"",TRUNC(OFFSET(MCQ!L$20,ROW(L798)-ROW(L$20),0),2)))</f>
        <v/>
      </c>
      <c r="M798" s="584">
        <f>IF(I798="", "", IFERROR(VLOOKUP(VALUE(I798), _BaseAbril2026, 4, 0), IFERROR(VLOOKUP(TEXT(I798, "@"), _BaseAbril2026, 4, 0), "")))</f>
        <v/>
      </c>
      <c r="N798" s="585">
        <f>IFERROR(IF(S798="BDI1", TRUNC(M798*(1+$O$18), 2),IF(S798="BDI2", TRUNC(M798*(1+$N$18), 2), "")), "")</f>
        <v/>
      </c>
      <c r="O798" s="586">
        <f>_xlfn.IFS(G798="ETAPA", SUMIFS(ValorTotalComD, Nivel, A798), G798="SUB-ETAPA", SUMIFS(ValorTotalComD, SubNivel, C798), TRUE, T798)</f>
        <v/>
      </c>
      <c r="P798" s="584">
        <f>IF(I798="", "", IFERROR(VLOOKUP(VALUE(I798), _BaseAbril2026, 5, 0), IFERROR(VLOOKUP(TEXT(I798, "@"), _BaseAbril2026, 5, 0), "")))</f>
        <v/>
      </c>
      <c r="Q798" s="585">
        <f>IFERROR(IF(S798="BDI1", TRUNC(P798*(1+$R$18), 2),IF(S798="BDI2", TRUNC(P798*(1+$Q$18), 2), "")), "")</f>
        <v/>
      </c>
      <c r="R798" s="586">
        <f>_xlfn.IFS(G798="ETAPA", SUMIFS(ValorTotalSemD, Nivel, A798), G798="SUB-ETAPA", SUMIFS(ValorTotalSemD, SubNivel, C798), TRUE, U798)</f>
        <v/>
      </c>
      <c r="S798" s="587">
        <f>IF(G798="","",IF(OR(G798="etapa",G798="sub-etapa"),"",OFFSET(MCQ!M$20,ROW(M798)-ROW(M$20),0)))</f>
        <v/>
      </c>
      <c r="T798" s="588">
        <f>IFERROR(TRUNC(L798*N798,2),"")</f>
        <v/>
      </c>
      <c r="U798" s="589">
        <f>IFERROR(TRUNC(L798*Q798,2),"")</f>
        <v/>
      </c>
    </row>
    <row r="799">
      <c r="A799" s="18">
        <f>OFFSET(MCQ!A$20,ROW(A799)-ROW(A$20),0)</f>
        <v/>
      </c>
      <c r="B799" s="18">
        <f>OFFSET(MCQ!B$20,ROW(B799)-ROW(B$20),0)</f>
        <v/>
      </c>
      <c r="C799" s="18">
        <f>OFFSET(MCQ!C$20,ROW(C799)-ROW(C$20),0)</f>
        <v/>
      </c>
      <c r="D799" s="18">
        <f>OFFSET(MCQ!D$20,ROW(D799)-ROW(D$20),0)</f>
        <v/>
      </c>
      <c r="E799" s="18">
        <f>OFFSET(MCQ!E$20,ROW(E799)-ROW(E$20),0)</f>
        <v/>
      </c>
      <c r="F799" s="18" t="n"/>
      <c r="G799" s="233">
        <f>OFFSET(MCQ!G$20,ROW(G799)-ROW(G$20),0)</f>
        <v/>
      </c>
      <c r="H799" s="583">
        <f>IF(G799="","",OFFSET(MCQ!H$20,ROW(H799)-ROW(H$20),0))</f>
        <v/>
      </c>
      <c r="I799" s="24">
        <f>IF(G799="","",IF(OR(G799="etapa",G799="sub-etapa"),"",OFFSET(MCQ!I$20,ROW(I799)-ROW(I$20),0)))</f>
        <v/>
      </c>
      <c r="J799" s="25">
        <f>IF(G799="","",OFFSET(MCQ!J$20,ROW(J799)-ROW(J$20),0))</f>
        <v/>
      </c>
      <c r="K799" s="24">
        <f>IF(G799="","",IF(OR(G799="etapa",G799="sub-etapa"),"",OFFSET(MCQ!K$20,ROW(K799)-ROW(K$20),0)))</f>
        <v/>
      </c>
      <c r="L799" s="26">
        <f>IF(G799="","",IF(OR(G799="etapa",G799="sub-etapa"),"",TRUNC(OFFSET(MCQ!L$20,ROW(L799)-ROW(L$20),0),2)))</f>
        <v/>
      </c>
      <c r="M799" s="584">
        <f>IF(I799="", "", IFERROR(VLOOKUP(VALUE(I799), _BaseAbril2026, 4, 0), IFERROR(VLOOKUP(TEXT(I799, "@"), _BaseAbril2026, 4, 0), "")))</f>
        <v/>
      </c>
      <c r="N799" s="585">
        <f>IFERROR(IF(S799="BDI1", TRUNC(M799*(1+$O$18), 2),IF(S799="BDI2", TRUNC(M799*(1+$N$18), 2), "")), "")</f>
        <v/>
      </c>
      <c r="O799" s="586">
        <f>_xlfn.IFS(G799="ETAPA", SUMIFS(ValorTotalComD, Nivel, A799), G799="SUB-ETAPA", SUMIFS(ValorTotalComD, SubNivel, C799), TRUE, T799)</f>
        <v/>
      </c>
      <c r="P799" s="584">
        <f>IF(I799="", "", IFERROR(VLOOKUP(VALUE(I799), _BaseAbril2026, 5, 0), IFERROR(VLOOKUP(TEXT(I799, "@"), _BaseAbril2026, 5, 0), "")))</f>
        <v/>
      </c>
      <c r="Q799" s="585">
        <f>IFERROR(IF(S799="BDI1", TRUNC(P799*(1+$R$18), 2),IF(S799="BDI2", TRUNC(P799*(1+$Q$18), 2), "")), "")</f>
        <v/>
      </c>
      <c r="R799" s="586">
        <f>_xlfn.IFS(G799="ETAPA", SUMIFS(ValorTotalSemD, Nivel, A799), G799="SUB-ETAPA", SUMIFS(ValorTotalSemD, SubNivel, C799), TRUE, U799)</f>
        <v/>
      </c>
      <c r="S799" s="587">
        <f>IF(G799="","",IF(OR(G799="etapa",G799="sub-etapa"),"",OFFSET(MCQ!M$20,ROW(M799)-ROW(M$20),0)))</f>
        <v/>
      </c>
      <c r="T799" s="588">
        <f>IFERROR(TRUNC(L799*N799,2),"")</f>
        <v/>
      </c>
      <c r="U799" s="589">
        <f>IFERROR(TRUNC(L799*Q799,2),"")</f>
        <v/>
      </c>
    </row>
    <row r="800">
      <c r="A800" s="18">
        <f>OFFSET(MCQ!A$20,ROW(A800)-ROW(A$20),0)</f>
        <v/>
      </c>
      <c r="B800" s="18">
        <f>OFFSET(MCQ!B$20,ROW(B800)-ROW(B$20),0)</f>
        <v/>
      </c>
      <c r="C800" s="18">
        <f>OFFSET(MCQ!C$20,ROW(C800)-ROW(C$20),0)</f>
        <v/>
      </c>
      <c r="D800" s="18">
        <f>OFFSET(MCQ!D$20,ROW(D800)-ROW(D$20),0)</f>
        <v/>
      </c>
      <c r="E800" s="18">
        <f>OFFSET(MCQ!E$20,ROW(E800)-ROW(E$20),0)</f>
        <v/>
      </c>
      <c r="F800" s="18" t="n"/>
      <c r="G800" s="233">
        <f>OFFSET(MCQ!G$20,ROW(G800)-ROW(G$20),0)</f>
        <v/>
      </c>
      <c r="H800" s="583">
        <f>IF(G800="","",OFFSET(MCQ!H$20,ROW(H800)-ROW(H$20),0))</f>
        <v/>
      </c>
      <c r="I800" s="24">
        <f>IF(G800="","",IF(OR(G800="etapa",G800="sub-etapa"),"",OFFSET(MCQ!I$20,ROW(I800)-ROW(I$20),0)))</f>
        <v/>
      </c>
      <c r="J800" s="25">
        <f>IF(G800="","",OFFSET(MCQ!J$20,ROW(J800)-ROW(J$20),0))</f>
        <v/>
      </c>
      <c r="K800" s="24">
        <f>IF(G800="","",IF(OR(G800="etapa",G800="sub-etapa"),"",OFFSET(MCQ!K$20,ROW(K800)-ROW(K$20),0)))</f>
        <v/>
      </c>
      <c r="L800" s="26">
        <f>IF(G800="","",IF(OR(G800="etapa",G800="sub-etapa"),"",TRUNC(OFFSET(MCQ!L$20,ROW(L800)-ROW(L$20),0),2)))</f>
        <v/>
      </c>
      <c r="M800" s="584">
        <f>IF(I800="", "", IFERROR(VLOOKUP(VALUE(I800), _BaseAbril2026, 4, 0), IFERROR(VLOOKUP(TEXT(I800, "@"), _BaseAbril2026, 4, 0), "")))</f>
        <v/>
      </c>
      <c r="N800" s="585">
        <f>IFERROR(IF(S800="BDI1", TRUNC(M800*(1+$O$18), 2),IF(S800="BDI2", TRUNC(M800*(1+$N$18), 2), "")), "")</f>
        <v/>
      </c>
      <c r="O800" s="586">
        <f>_xlfn.IFS(G800="ETAPA", SUMIFS(ValorTotalComD, Nivel, A800), G800="SUB-ETAPA", SUMIFS(ValorTotalComD, SubNivel, C800), TRUE, T800)</f>
        <v/>
      </c>
      <c r="P800" s="584">
        <f>IF(I800="", "", IFERROR(VLOOKUP(VALUE(I800), _BaseAbril2026, 5, 0), IFERROR(VLOOKUP(TEXT(I800, "@"), _BaseAbril2026, 5, 0), "")))</f>
        <v/>
      </c>
      <c r="Q800" s="585">
        <f>IFERROR(IF(S800="BDI1", TRUNC(P800*(1+$R$18), 2),IF(S800="BDI2", TRUNC(P800*(1+$Q$18), 2), "")), "")</f>
        <v/>
      </c>
      <c r="R800" s="586">
        <f>_xlfn.IFS(G800="ETAPA", SUMIFS(ValorTotalSemD, Nivel, A800), G800="SUB-ETAPA", SUMIFS(ValorTotalSemD, SubNivel, C800), TRUE, U800)</f>
        <v/>
      </c>
      <c r="S800" s="587">
        <f>IF(G800="","",IF(OR(G800="etapa",G800="sub-etapa"),"",OFFSET(MCQ!M$20,ROW(M800)-ROW(M$20),0)))</f>
        <v/>
      </c>
      <c r="T800" s="588">
        <f>IFERROR(TRUNC(L800*N800,2),"")</f>
        <v/>
      </c>
      <c r="U800" s="589">
        <f>IFERROR(TRUNC(L800*Q800,2),"")</f>
        <v/>
      </c>
    </row>
    <row r="801">
      <c r="A801" s="18">
        <f>OFFSET(MCQ!A$20,ROW(A801)-ROW(A$20),0)</f>
        <v/>
      </c>
      <c r="B801" s="18">
        <f>OFFSET(MCQ!B$20,ROW(B801)-ROW(B$20),0)</f>
        <v/>
      </c>
      <c r="C801" s="18">
        <f>OFFSET(MCQ!C$20,ROW(C801)-ROW(C$20),0)</f>
        <v/>
      </c>
      <c r="D801" s="18">
        <f>OFFSET(MCQ!D$20,ROW(D801)-ROW(D$20),0)</f>
        <v/>
      </c>
      <c r="E801" s="18">
        <f>OFFSET(MCQ!E$20,ROW(E801)-ROW(E$20),0)</f>
        <v/>
      </c>
      <c r="F801" s="18" t="n"/>
      <c r="G801" s="233">
        <f>OFFSET(MCQ!G$20,ROW(G801)-ROW(G$20),0)</f>
        <v/>
      </c>
      <c r="H801" s="583">
        <f>IF(G801="","",OFFSET(MCQ!H$20,ROW(H801)-ROW(H$20),0))</f>
        <v/>
      </c>
      <c r="I801" s="24">
        <f>IF(G801="","",IF(OR(G801="etapa",G801="sub-etapa"),"",OFFSET(MCQ!I$20,ROW(I801)-ROW(I$20),0)))</f>
        <v/>
      </c>
      <c r="J801" s="25">
        <f>IF(G801="","",OFFSET(MCQ!J$20,ROW(J801)-ROW(J$20),0))</f>
        <v/>
      </c>
      <c r="K801" s="24">
        <f>IF(G801="","",IF(OR(G801="etapa",G801="sub-etapa"),"",OFFSET(MCQ!K$20,ROW(K801)-ROW(K$20),0)))</f>
        <v/>
      </c>
      <c r="L801" s="26">
        <f>IF(G801="","",IF(OR(G801="etapa",G801="sub-etapa"),"",TRUNC(OFFSET(MCQ!L$20,ROW(L801)-ROW(L$20),0),2)))</f>
        <v/>
      </c>
      <c r="M801" s="584">
        <f>IF(I801="", "", IFERROR(VLOOKUP(VALUE(I801), _BaseAbril2026, 4, 0), IFERROR(VLOOKUP(TEXT(I801, "@"), _BaseAbril2026, 4, 0), "")))</f>
        <v/>
      </c>
      <c r="N801" s="585">
        <f>IFERROR(IF(S801="BDI1", TRUNC(M801*(1+$O$18), 2),IF(S801="BDI2", TRUNC(M801*(1+$N$18), 2), "")), "")</f>
        <v/>
      </c>
      <c r="O801" s="586">
        <f>_xlfn.IFS(G801="ETAPA", SUMIFS(ValorTotalComD, Nivel, A801), G801="SUB-ETAPA", SUMIFS(ValorTotalComD, SubNivel, C801), TRUE, T801)</f>
        <v/>
      </c>
      <c r="P801" s="584">
        <f>IF(I801="", "", IFERROR(VLOOKUP(VALUE(I801), _BaseAbril2026, 5, 0), IFERROR(VLOOKUP(TEXT(I801, "@"), _BaseAbril2026, 5, 0), "")))</f>
        <v/>
      </c>
      <c r="Q801" s="585">
        <f>IFERROR(IF(S801="BDI1", TRUNC(P801*(1+$R$18), 2),IF(S801="BDI2", TRUNC(P801*(1+$Q$18), 2), "")), "")</f>
        <v/>
      </c>
      <c r="R801" s="586">
        <f>_xlfn.IFS(G801="ETAPA", SUMIFS(ValorTotalSemD, Nivel, A801), G801="SUB-ETAPA", SUMIFS(ValorTotalSemD, SubNivel, C801), TRUE, U801)</f>
        <v/>
      </c>
      <c r="S801" s="587">
        <f>IF(G801="","",IF(OR(G801="etapa",G801="sub-etapa"),"",OFFSET(MCQ!M$20,ROW(M801)-ROW(M$20),0)))</f>
        <v/>
      </c>
      <c r="T801" s="588">
        <f>IFERROR(TRUNC(L801*N801,2),"")</f>
        <v/>
      </c>
      <c r="U801" s="589">
        <f>IFERROR(TRUNC(L801*Q801,2),"")</f>
        <v/>
      </c>
    </row>
    <row r="802">
      <c r="A802" s="18">
        <f>OFFSET(MCQ!A$20,ROW(A802)-ROW(A$20),0)</f>
        <v/>
      </c>
      <c r="B802" s="18">
        <f>OFFSET(MCQ!B$20,ROW(B802)-ROW(B$20),0)</f>
        <v/>
      </c>
      <c r="C802" s="18">
        <f>OFFSET(MCQ!C$20,ROW(C802)-ROW(C$20),0)</f>
        <v/>
      </c>
      <c r="D802" s="18">
        <f>OFFSET(MCQ!D$20,ROW(D802)-ROW(D$20),0)</f>
        <v/>
      </c>
      <c r="E802" s="18">
        <f>OFFSET(MCQ!E$20,ROW(E802)-ROW(E$20),0)</f>
        <v/>
      </c>
      <c r="F802" s="18" t="n"/>
      <c r="G802" s="233">
        <f>OFFSET(MCQ!G$20,ROW(G802)-ROW(G$20),0)</f>
        <v/>
      </c>
      <c r="H802" s="583">
        <f>IF(G802="","",OFFSET(MCQ!H$20,ROW(H802)-ROW(H$20),0))</f>
        <v/>
      </c>
      <c r="I802" s="24">
        <f>IF(G802="","",IF(OR(G802="etapa",G802="sub-etapa"),"",OFFSET(MCQ!I$20,ROW(I802)-ROW(I$20),0)))</f>
        <v/>
      </c>
      <c r="J802" s="25">
        <f>IF(G802="","",OFFSET(MCQ!J$20,ROW(J802)-ROW(J$20),0))</f>
        <v/>
      </c>
      <c r="K802" s="24">
        <f>IF(G802="","",IF(OR(G802="etapa",G802="sub-etapa"),"",OFFSET(MCQ!K$20,ROW(K802)-ROW(K$20),0)))</f>
        <v/>
      </c>
      <c r="L802" s="26">
        <f>IF(G802="","",IF(OR(G802="etapa",G802="sub-etapa"),"",TRUNC(OFFSET(MCQ!L$20,ROW(L802)-ROW(L$20),0),2)))</f>
        <v/>
      </c>
      <c r="M802" s="584">
        <f>IF(I802="", "", IFERROR(VLOOKUP(VALUE(I802), _BaseAbril2026, 4, 0), IFERROR(VLOOKUP(TEXT(I802, "@"), _BaseAbril2026, 4, 0), "")))</f>
        <v/>
      </c>
      <c r="N802" s="585">
        <f>IFERROR(IF(S802="BDI1", TRUNC(M802*(1+$O$18), 2),IF(S802="BDI2", TRUNC(M802*(1+$N$18), 2), "")), "")</f>
        <v/>
      </c>
      <c r="O802" s="586">
        <f>_xlfn.IFS(G802="ETAPA", SUMIFS(ValorTotalComD, Nivel, A802), G802="SUB-ETAPA", SUMIFS(ValorTotalComD, SubNivel, C802), TRUE, T802)</f>
        <v/>
      </c>
      <c r="P802" s="584">
        <f>IF(I802="", "", IFERROR(VLOOKUP(VALUE(I802), _BaseAbril2026, 5, 0), IFERROR(VLOOKUP(TEXT(I802, "@"), _BaseAbril2026, 5, 0), "")))</f>
        <v/>
      </c>
      <c r="Q802" s="585">
        <f>IFERROR(IF(S802="BDI1", TRUNC(P802*(1+$R$18), 2),IF(S802="BDI2", TRUNC(P802*(1+$Q$18), 2), "")), "")</f>
        <v/>
      </c>
      <c r="R802" s="586">
        <f>_xlfn.IFS(G802="ETAPA", SUMIFS(ValorTotalSemD, Nivel, A802), G802="SUB-ETAPA", SUMIFS(ValorTotalSemD, SubNivel, C802), TRUE, U802)</f>
        <v/>
      </c>
      <c r="S802" s="587">
        <f>IF(G802="","",IF(OR(G802="etapa",G802="sub-etapa"),"",OFFSET(MCQ!M$20,ROW(M802)-ROW(M$20),0)))</f>
        <v/>
      </c>
      <c r="T802" s="588">
        <f>IFERROR(TRUNC(L802*N802,2),"")</f>
        <v/>
      </c>
      <c r="U802" s="589">
        <f>IFERROR(TRUNC(L802*Q802,2),"")</f>
        <v/>
      </c>
    </row>
    <row r="803">
      <c r="A803" s="18">
        <f>OFFSET(MCQ!A$20,ROW(A803)-ROW(A$20),0)</f>
        <v/>
      </c>
      <c r="B803" s="18">
        <f>OFFSET(MCQ!B$20,ROW(B803)-ROW(B$20),0)</f>
        <v/>
      </c>
      <c r="C803" s="18">
        <f>OFFSET(MCQ!C$20,ROW(C803)-ROW(C$20),0)</f>
        <v/>
      </c>
      <c r="D803" s="18">
        <f>OFFSET(MCQ!D$20,ROW(D803)-ROW(D$20),0)</f>
        <v/>
      </c>
      <c r="E803" s="18">
        <f>OFFSET(MCQ!E$20,ROW(E803)-ROW(E$20),0)</f>
        <v/>
      </c>
      <c r="F803" s="18" t="n"/>
      <c r="G803" s="233">
        <f>OFFSET(MCQ!G$20,ROW(G803)-ROW(G$20),0)</f>
        <v/>
      </c>
      <c r="H803" s="583">
        <f>IF(G803="","",OFFSET(MCQ!H$20,ROW(H803)-ROW(H$20),0))</f>
        <v/>
      </c>
      <c r="I803" s="24">
        <f>IF(G803="","",IF(OR(G803="etapa",G803="sub-etapa"),"",OFFSET(MCQ!I$20,ROW(I803)-ROW(I$20),0)))</f>
        <v/>
      </c>
      <c r="J803" s="25">
        <f>IF(G803="","",OFFSET(MCQ!J$20,ROW(J803)-ROW(J$20),0))</f>
        <v/>
      </c>
      <c r="K803" s="24">
        <f>IF(G803="","",IF(OR(G803="etapa",G803="sub-etapa"),"",OFFSET(MCQ!K$20,ROW(K803)-ROW(K$20),0)))</f>
        <v/>
      </c>
      <c r="L803" s="26">
        <f>IF(G803="","",IF(OR(G803="etapa",G803="sub-etapa"),"",TRUNC(OFFSET(MCQ!L$20,ROW(L803)-ROW(L$20),0),2)))</f>
        <v/>
      </c>
      <c r="M803" s="584">
        <f>IF(I803="", "", IFERROR(VLOOKUP(VALUE(I803), _BaseAbril2026, 4, 0), IFERROR(VLOOKUP(TEXT(I803, "@"), _BaseAbril2026, 4, 0), "")))</f>
        <v/>
      </c>
      <c r="N803" s="585">
        <f>IFERROR(IF(S803="BDI1", TRUNC(M803*(1+$O$18), 2),IF(S803="BDI2", TRUNC(M803*(1+$N$18), 2), "")), "")</f>
        <v/>
      </c>
      <c r="O803" s="586">
        <f>_xlfn.IFS(G803="ETAPA", SUMIFS(ValorTotalComD, Nivel, A803), G803="SUB-ETAPA", SUMIFS(ValorTotalComD, SubNivel, C803), TRUE, T803)</f>
        <v/>
      </c>
      <c r="P803" s="584">
        <f>IF(I803="", "", IFERROR(VLOOKUP(VALUE(I803), _BaseAbril2026, 5, 0), IFERROR(VLOOKUP(TEXT(I803, "@"), _BaseAbril2026, 5, 0), "")))</f>
        <v/>
      </c>
      <c r="Q803" s="585">
        <f>IFERROR(IF(S803="BDI1", TRUNC(P803*(1+$R$18), 2),IF(S803="BDI2", TRUNC(P803*(1+$Q$18), 2), "")), "")</f>
        <v/>
      </c>
      <c r="R803" s="586">
        <f>_xlfn.IFS(G803="ETAPA", SUMIFS(ValorTotalSemD, Nivel, A803), G803="SUB-ETAPA", SUMIFS(ValorTotalSemD, SubNivel, C803), TRUE, U803)</f>
        <v/>
      </c>
      <c r="S803" s="587">
        <f>IF(G803="","",IF(OR(G803="etapa",G803="sub-etapa"),"",OFFSET(MCQ!M$20,ROW(M803)-ROW(M$20),0)))</f>
        <v/>
      </c>
      <c r="T803" s="588">
        <f>IFERROR(TRUNC(L803*N803,2),"")</f>
        <v/>
      </c>
      <c r="U803" s="589">
        <f>IFERROR(TRUNC(L803*Q803,2),"")</f>
        <v/>
      </c>
    </row>
    <row r="804">
      <c r="A804" s="18">
        <f>OFFSET(MCQ!A$20,ROW(A804)-ROW(A$20),0)</f>
        <v/>
      </c>
      <c r="B804" s="18">
        <f>OFFSET(MCQ!B$20,ROW(B804)-ROW(B$20),0)</f>
        <v/>
      </c>
      <c r="C804" s="18">
        <f>OFFSET(MCQ!C$20,ROW(C804)-ROW(C$20),0)</f>
        <v/>
      </c>
      <c r="D804" s="18">
        <f>OFFSET(MCQ!D$20,ROW(D804)-ROW(D$20),0)</f>
        <v/>
      </c>
      <c r="E804" s="18">
        <f>OFFSET(MCQ!E$20,ROW(E804)-ROW(E$20),0)</f>
        <v/>
      </c>
      <c r="F804" s="18" t="n"/>
      <c r="G804" s="233">
        <f>OFFSET(MCQ!G$20,ROW(G804)-ROW(G$20),0)</f>
        <v/>
      </c>
      <c r="H804" s="583">
        <f>IF(G804="","",OFFSET(MCQ!H$20,ROW(H804)-ROW(H$20),0))</f>
        <v/>
      </c>
      <c r="I804" s="24">
        <f>IF(G804="","",IF(OR(G804="etapa",G804="sub-etapa"),"",OFFSET(MCQ!I$20,ROW(I804)-ROW(I$20),0)))</f>
        <v/>
      </c>
      <c r="J804" s="25">
        <f>IF(G804="","",OFFSET(MCQ!J$20,ROW(J804)-ROW(J$20),0))</f>
        <v/>
      </c>
      <c r="K804" s="24">
        <f>IF(G804="","",IF(OR(G804="etapa",G804="sub-etapa"),"",OFFSET(MCQ!K$20,ROW(K804)-ROW(K$20),0)))</f>
        <v/>
      </c>
      <c r="L804" s="26">
        <f>IF(G804="","",IF(OR(G804="etapa",G804="sub-etapa"),"",TRUNC(OFFSET(MCQ!L$20,ROW(L804)-ROW(L$20),0),2)))</f>
        <v/>
      </c>
      <c r="M804" s="584">
        <f>IF(I804="", "", IFERROR(VLOOKUP(VALUE(I804), _BaseAbril2026, 4, 0), IFERROR(VLOOKUP(TEXT(I804, "@"), _BaseAbril2026, 4, 0), "")))</f>
        <v/>
      </c>
      <c r="N804" s="585">
        <f>IFERROR(IF(S804="BDI1", TRUNC(M804*(1+$O$18), 2),IF(S804="BDI2", TRUNC(M804*(1+$N$18), 2), "")), "")</f>
        <v/>
      </c>
      <c r="O804" s="586">
        <f>_xlfn.IFS(G804="ETAPA", SUMIFS(ValorTotalComD, Nivel, A804), G804="SUB-ETAPA", SUMIFS(ValorTotalComD, SubNivel, C804), TRUE, T804)</f>
        <v/>
      </c>
      <c r="P804" s="584">
        <f>IF(I804="", "", IFERROR(VLOOKUP(VALUE(I804), _BaseAbril2026, 5, 0), IFERROR(VLOOKUP(TEXT(I804, "@"), _BaseAbril2026, 5, 0), "")))</f>
        <v/>
      </c>
      <c r="Q804" s="585">
        <f>IFERROR(IF(S804="BDI1", TRUNC(P804*(1+$R$18), 2),IF(S804="BDI2", TRUNC(P804*(1+$Q$18), 2), "")), "")</f>
        <v/>
      </c>
      <c r="R804" s="586">
        <f>_xlfn.IFS(G804="ETAPA", SUMIFS(ValorTotalSemD, Nivel, A804), G804="SUB-ETAPA", SUMIFS(ValorTotalSemD, SubNivel, C804), TRUE, U804)</f>
        <v/>
      </c>
      <c r="S804" s="587">
        <f>IF(G804="","",IF(OR(G804="etapa",G804="sub-etapa"),"",OFFSET(MCQ!M$20,ROW(M804)-ROW(M$20),0)))</f>
        <v/>
      </c>
      <c r="T804" s="588">
        <f>IFERROR(TRUNC(L804*N804,2),"")</f>
        <v/>
      </c>
      <c r="U804" s="589">
        <f>IFERROR(TRUNC(L804*Q804,2),"")</f>
        <v/>
      </c>
    </row>
    <row r="805">
      <c r="A805" s="18">
        <f>OFFSET(MCQ!A$20,ROW(A805)-ROW(A$20),0)</f>
        <v/>
      </c>
      <c r="B805" s="18">
        <f>OFFSET(MCQ!B$20,ROW(B805)-ROW(B$20),0)</f>
        <v/>
      </c>
      <c r="C805" s="18">
        <f>OFFSET(MCQ!C$20,ROW(C805)-ROW(C$20),0)</f>
        <v/>
      </c>
      <c r="D805" s="18">
        <f>OFFSET(MCQ!D$20,ROW(D805)-ROW(D$20),0)</f>
        <v/>
      </c>
      <c r="E805" s="18">
        <f>OFFSET(MCQ!E$20,ROW(E805)-ROW(E$20),0)</f>
        <v/>
      </c>
      <c r="F805" s="18" t="n"/>
      <c r="G805" s="233">
        <f>OFFSET(MCQ!G$20,ROW(G805)-ROW(G$20),0)</f>
        <v/>
      </c>
      <c r="H805" s="583">
        <f>IF(G805="","",OFFSET(MCQ!H$20,ROW(H805)-ROW(H$20),0))</f>
        <v/>
      </c>
      <c r="I805" s="24">
        <f>IF(G805="","",IF(OR(G805="etapa",G805="sub-etapa"),"",OFFSET(MCQ!I$20,ROW(I805)-ROW(I$20),0)))</f>
        <v/>
      </c>
      <c r="J805" s="25">
        <f>IF(G805="","",OFFSET(MCQ!J$20,ROW(J805)-ROW(J$20),0))</f>
        <v/>
      </c>
      <c r="K805" s="24">
        <f>IF(G805="","",IF(OR(G805="etapa",G805="sub-etapa"),"",OFFSET(MCQ!K$20,ROW(K805)-ROW(K$20),0)))</f>
        <v/>
      </c>
      <c r="L805" s="26">
        <f>IF(G805="","",IF(OR(G805="etapa",G805="sub-etapa"),"",TRUNC(OFFSET(MCQ!L$20,ROW(L805)-ROW(L$20),0),2)))</f>
        <v/>
      </c>
      <c r="M805" s="584">
        <f>IF(I805="", "", IFERROR(VLOOKUP(VALUE(I805), _BaseAbril2026, 4, 0), IFERROR(VLOOKUP(TEXT(I805, "@"), _BaseAbril2026, 4, 0), "")))</f>
        <v/>
      </c>
      <c r="N805" s="585">
        <f>IFERROR(IF(S805="BDI1", TRUNC(M805*(1+$O$18), 2),IF(S805="BDI2", TRUNC(M805*(1+$N$18), 2), "")), "")</f>
        <v/>
      </c>
      <c r="O805" s="586">
        <f>_xlfn.IFS(G805="ETAPA", SUMIFS(ValorTotalComD, Nivel, A805), G805="SUB-ETAPA", SUMIFS(ValorTotalComD, SubNivel, C805), TRUE, T805)</f>
        <v/>
      </c>
      <c r="P805" s="584">
        <f>IF(I805="", "", IFERROR(VLOOKUP(VALUE(I805), _BaseAbril2026, 5, 0), IFERROR(VLOOKUP(TEXT(I805, "@"), _BaseAbril2026, 5, 0), "")))</f>
        <v/>
      </c>
      <c r="Q805" s="585">
        <f>IFERROR(IF(S805="BDI1", TRUNC(P805*(1+$R$18), 2),IF(S805="BDI2", TRUNC(P805*(1+$Q$18), 2), "")), "")</f>
        <v/>
      </c>
      <c r="R805" s="586">
        <f>_xlfn.IFS(G805="ETAPA", SUMIFS(ValorTotalSemD, Nivel, A805), G805="SUB-ETAPA", SUMIFS(ValorTotalSemD, SubNivel, C805), TRUE, U805)</f>
        <v/>
      </c>
      <c r="S805" s="587">
        <f>IF(G805="","",IF(OR(G805="etapa",G805="sub-etapa"),"",OFFSET(MCQ!M$20,ROW(M805)-ROW(M$20),0)))</f>
        <v/>
      </c>
      <c r="T805" s="588">
        <f>IFERROR(TRUNC(L805*N805,2),"")</f>
        <v/>
      </c>
      <c r="U805" s="589">
        <f>IFERROR(TRUNC(L805*Q805,2),"")</f>
        <v/>
      </c>
    </row>
    <row r="806">
      <c r="A806" s="18">
        <f>OFFSET(MCQ!A$20,ROW(A806)-ROW(A$20),0)</f>
        <v/>
      </c>
      <c r="B806" s="18">
        <f>OFFSET(MCQ!B$20,ROW(B806)-ROW(B$20),0)</f>
        <v/>
      </c>
      <c r="C806" s="18">
        <f>OFFSET(MCQ!C$20,ROW(C806)-ROW(C$20),0)</f>
        <v/>
      </c>
      <c r="D806" s="18">
        <f>OFFSET(MCQ!D$20,ROW(D806)-ROW(D$20),0)</f>
        <v/>
      </c>
      <c r="E806" s="18">
        <f>OFFSET(MCQ!E$20,ROW(E806)-ROW(E$20),0)</f>
        <v/>
      </c>
      <c r="F806" s="18" t="n"/>
      <c r="G806" s="233">
        <f>OFFSET(MCQ!G$20,ROW(G806)-ROW(G$20),0)</f>
        <v/>
      </c>
      <c r="H806" s="583">
        <f>IF(G806="","",OFFSET(MCQ!H$20,ROW(H806)-ROW(H$20),0))</f>
        <v/>
      </c>
      <c r="I806" s="24">
        <f>IF(G806="","",IF(OR(G806="etapa",G806="sub-etapa"),"",OFFSET(MCQ!I$20,ROW(I806)-ROW(I$20),0)))</f>
        <v/>
      </c>
      <c r="J806" s="25">
        <f>IF(G806="","",OFFSET(MCQ!J$20,ROW(J806)-ROW(J$20),0))</f>
        <v/>
      </c>
      <c r="K806" s="24">
        <f>IF(G806="","",IF(OR(G806="etapa",G806="sub-etapa"),"",OFFSET(MCQ!K$20,ROW(K806)-ROW(K$20),0)))</f>
        <v/>
      </c>
      <c r="L806" s="26">
        <f>IF(G806="","",IF(OR(G806="etapa",G806="sub-etapa"),"",TRUNC(OFFSET(MCQ!L$20,ROW(L806)-ROW(L$20),0),2)))</f>
        <v/>
      </c>
      <c r="M806" s="584">
        <f>IF(I806="", "", IFERROR(VLOOKUP(VALUE(I806), _BaseAbril2026, 4, 0), IFERROR(VLOOKUP(TEXT(I806, "@"), _BaseAbril2026, 4, 0), "")))</f>
        <v/>
      </c>
      <c r="N806" s="585">
        <f>IFERROR(IF(S806="BDI1", TRUNC(M806*(1+$O$18), 2),IF(S806="BDI2", TRUNC(M806*(1+$N$18), 2), "")), "")</f>
        <v/>
      </c>
      <c r="O806" s="586">
        <f>_xlfn.IFS(G806="ETAPA", SUMIFS(ValorTotalComD, Nivel, A806), G806="SUB-ETAPA", SUMIFS(ValorTotalComD, SubNivel, C806), TRUE, T806)</f>
        <v/>
      </c>
      <c r="P806" s="584">
        <f>IF(I806="", "", IFERROR(VLOOKUP(VALUE(I806), _BaseAbril2026, 5, 0), IFERROR(VLOOKUP(TEXT(I806, "@"), _BaseAbril2026, 5, 0), "")))</f>
        <v/>
      </c>
      <c r="Q806" s="585">
        <f>IFERROR(IF(S806="BDI1", TRUNC(P806*(1+$R$18), 2),IF(S806="BDI2", TRUNC(P806*(1+$Q$18), 2), "")), "")</f>
        <v/>
      </c>
      <c r="R806" s="586">
        <f>_xlfn.IFS(G806="ETAPA", SUMIFS(ValorTotalSemD, Nivel, A806), G806="SUB-ETAPA", SUMIFS(ValorTotalSemD, SubNivel, C806), TRUE, U806)</f>
        <v/>
      </c>
      <c r="S806" s="587">
        <f>IF(G806="","",IF(OR(G806="etapa",G806="sub-etapa"),"",OFFSET(MCQ!M$20,ROW(M806)-ROW(M$20),0)))</f>
        <v/>
      </c>
      <c r="T806" s="588">
        <f>IFERROR(TRUNC(L806*N806,2),"")</f>
        <v/>
      </c>
      <c r="U806" s="589">
        <f>IFERROR(TRUNC(L806*Q806,2),"")</f>
        <v/>
      </c>
    </row>
    <row r="807">
      <c r="A807" s="18">
        <f>OFFSET(MCQ!A$20,ROW(A807)-ROW(A$20),0)</f>
        <v/>
      </c>
      <c r="B807" s="18">
        <f>OFFSET(MCQ!B$20,ROW(B807)-ROW(B$20),0)</f>
        <v/>
      </c>
      <c r="C807" s="18">
        <f>OFFSET(MCQ!C$20,ROW(C807)-ROW(C$20),0)</f>
        <v/>
      </c>
      <c r="D807" s="18">
        <f>OFFSET(MCQ!D$20,ROW(D807)-ROW(D$20),0)</f>
        <v/>
      </c>
      <c r="E807" s="18">
        <f>OFFSET(MCQ!E$20,ROW(E807)-ROW(E$20),0)</f>
        <v/>
      </c>
      <c r="F807" s="18" t="n"/>
      <c r="G807" s="233">
        <f>OFFSET(MCQ!G$20,ROW(G807)-ROW(G$20),0)</f>
        <v/>
      </c>
      <c r="H807" s="583">
        <f>IF(G807="","",OFFSET(MCQ!H$20,ROW(H807)-ROW(H$20),0))</f>
        <v/>
      </c>
      <c r="I807" s="24">
        <f>IF(G807="","",IF(OR(G807="etapa",G807="sub-etapa"),"",OFFSET(MCQ!I$20,ROW(I807)-ROW(I$20),0)))</f>
        <v/>
      </c>
      <c r="J807" s="25">
        <f>IF(G807="","",OFFSET(MCQ!J$20,ROW(J807)-ROW(J$20),0))</f>
        <v/>
      </c>
      <c r="K807" s="24">
        <f>IF(G807="","",IF(OR(G807="etapa",G807="sub-etapa"),"",OFFSET(MCQ!K$20,ROW(K807)-ROW(K$20),0)))</f>
        <v/>
      </c>
      <c r="L807" s="26">
        <f>IF(G807="","",IF(OR(G807="etapa",G807="sub-etapa"),"",TRUNC(OFFSET(MCQ!L$20,ROW(L807)-ROW(L$20),0),2)))</f>
        <v/>
      </c>
      <c r="M807" s="584">
        <f>IF(I807="", "", IFERROR(VLOOKUP(VALUE(I807), _BaseAbril2026, 4, 0), IFERROR(VLOOKUP(TEXT(I807, "@"), _BaseAbril2026, 4, 0), "")))</f>
        <v/>
      </c>
      <c r="N807" s="585">
        <f>IFERROR(IF(S807="BDI1", TRUNC(M807*(1+$O$18), 2),IF(S807="BDI2", TRUNC(M807*(1+$N$18), 2), "")), "")</f>
        <v/>
      </c>
      <c r="O807" s="586">
        <f>_xlfn.IFS(G807="ETAPA", SUMIFS(ValorTotalComD, Nivel, A807), G807="SUB-ETAPA", SUMIFS(ValorTotalComD, SubNivel, C807), TRUE, T807)</f>
        <v/>
      </c>
      <c r="P807" s="584">
        <f>IF(I807="", "", IFERROR(VLOOKUP(VALUE(I807), _BaseAbril2026, 5, 0), IFERROR(VLOOKUP(TEXT(I807, "@"), _BaseAbril2026, 5, 0), "")))</f>
        <v/>
      </c>
      <c r="Q807" s="585">
        <f>IFERROR(IF(S807="BDI1", TRUNC(P807*(1+$R$18), 2),IF(S807="BDI2", TRUNC(P807*(1+$Q$18), 2), "")), "")</f>
        <v/>
      </c>
      <c r="R807" s="586">
        <f>_xlfn.IFS(G807="ETAPA", SUMIFS(ValorTotalSemD, Nivel, A807), G807="SUB-ETAPA", SUMIFS(ValorTotalSemD, SubNivel, C807), TRUE, U807)</f>
        <v/>
      </c>
      <c r="S807" s="587">
        <f>IF(G807="","",IF(OR(G807="etapa",G807="sub-etapa"),"",OFFSET(MCQ!M$20,ROW(M807)-ROW(M$20),0)))</f>
        <v/>
      </c>
      <c r="T807" s="588">
        <f>IFERROR(TRUNC(L807*N807,2),"")</f>
        <v/>
      </c>
      <c r="U807" s="589">
        <f>IFERROR(TRUNC(L807*Q807,2),"")</f>
        <v/>
      </c>
    </row>
    <row r="808">
      <c r="A808" s="18">
        <f>OFFSET(MCQ!A$20,ROW(A808)-ROW(A$20),0)</f>
        <v/>
      </c>
      <c r="B808" s="18">
        <f>OFFSET(MCQ!B$20,ROW(B808)-ROW(B$20),0)</f>
        <v/>
      </c>
      <c r="C808" s="18">
        <f>OFFSET(MCQ!C$20,ROW(C808)-ROW(C$20),0)</f>
        <v/>
      </c>
      <c r="D808" s="18">
        <f>OFFSET(MCQ!D$20,ROW(D808)-ROW(D$20),0)</f>
        <v/>
      </c>
      <c r="E808" s="18">
        <f>OFFSET(MCQ!E$20,ROW(E808)-ROW(E$20),0)</f>
        <v/>
      </c>
      <c r="F808" s="18" t="n"/>
      <c r="G808" s="233">
        <f>OFFSET(MCQ!G$20,ROW(G808)-ROW(G$20),0)</f>
        <v/>
      </c>
      <c r="H808" s="583">
        <f>IF(G808="","",OFFSET(MCQ!H$20,ROW(H808)-ROW(H$20),0))</f>
        <v/>
      </c>
      <c r="I808" s="24">
        <f>IF(G808="","",IF(OR(G808="etapa",G808="sub-etapa"),"",OFFSET(MCQ!I$20,ROW(I808)-ROW(I$20),0)))</f>
        <v/>
      </c>
      <c r="J808" s="25">
        <f>IF(G808="","",OFFSET(MCQ!J$20,ROW(J808)-ROW(J$20),0))</f>
        <v/>
      </c>
      <c r="K808" s="24">
        <f>IF(G808="","",IF(OR(G808="etapa",G808="sub-etapa"),"",OFFSET(MCQ!K$20,ROW(K808)-ROW(K$20),0)))</f>
        <v/>
      </c>
      <c r="L808" s="26">
        <f>IF(G808="","",IF(OR(G808="etapa",G808="sub-etapa"),"",TRUNC(OFFSET(MCQ!L$20,ROW(L808)-ROW(L$20),0),2)))</f>
        <v/>
      </c>
      <c r="M808" s="584">
        <f>IF(I808="", "", IFERROR(VLOOKUP(VALUE(I808), _BaseAbril2026, 4, 0), IFERROR(VLOOKUP(TEXT(I808, "@"), _BaseAbril2026, 4, 0), "")))</f>
        <v/>
      </c>
      <c r="N808" s="585">
        <f>IFERROR(IF(S808="BDI1", TRUNC(M808*(1+$O$18), 2),IF(S808="BDI2", TRUNC(M808*(1+$N$18), 2), "")), "")</f>
        <v/>
      </c>
      <c r="O808" s="586">
        <f>_xlfn.IFS(G808="ETAPA", SUMIFS(ValorTotalComD, Nivel, A808), G808="SUB-ETAPA", SUMIFS(ValorTotalComD, SubNivel, C808), TRUE, T808)</f>
        <v/>
      </c>
      <c r="P808" s="584">
        <f>IF(I808="", "", IFERROR(VLOOKUP(VALUE(I808), _BaseAbril2026, 5, 0), IFERROR(VLOOKUP(TEXT(I808, "@"), _BaseAbril2026, 5, 0), "")))</f>
        <v/>
      </c>
      <c r="Q808" s="585">
        <f>IFERROR(IF(S808="BDI1", TRUNC(P808*(1+$R$18), 2),IF(S808="BDI2", TRUNC(P808*(1+$Q$18), 2), "")), "")</f>
        <v/>
      </c>
      <c r="R808" s="586">
        <f>_xlfn.IFS(G808="ETAPA", SUMIFS(ValorTotalSemD, Nivel, A808), G808="SUB-ETAPA", SUMIFS(ValorTotalSemD, SubNivel, C808), TRUE, U808)</f>
        <v/>
      </c>
      <c r="S808" s="587">
        <f>IF(G808="","",IF(OR(G808="etapa",G808="sub-etapa"),"",OFFSET(MCQ!M$20,ROW(M808)-ROW(M$20),0)))</f>
        <v/>
      </c>
      <c r="T808" s="588">
        <f>IFERROR(TRUNC(L808*N808,2),"")</f>
        <v/>
      </c>
      <c r="U808" s="589">
        <f>IFERROR(TRUNC(L808*Q808,2),"")</f>
        <v/>
      </c>
    </row>
    <row r="809">
      <c r="A809" s="18">
        <f>OFFSET(MCQ!A$20,ROW(A809)-ROW(A$20),0)</f>
        <v/>
      </c>
      <c r="B809" s="18">
        <f>OFFSET(MCQ!B$20,ROW(B809)-ROW(B$20),0)</f>
        <v/>
      </c>
      <c r="C809" s="18">
        <f>OFFSET(MCQ!C$20,ROW(C809)-ROW(C$20),0)</f>
        <v/>
      </c>
      <c r="D809" s="18">
        <f>OFFSET(MCQ!D$20,ROW(D809)-ROW(D$20),0)</f>
        <v/>
      </c>
      <c r="E809" s="18">
        <f>OFFSET(MCQ!E$20,ROW(E809)-ROW(E$20),0)</f>
        <v/>
      </c>
      <c r="F809" s="18" t="n"/>
      <c r="G809" s="233">
        <f>OFFSET(MCQ!G$20,ROW(G809)-ROW(G$20),0)</f>
        <v/>
      </c>
      <c r="H809" s="583">
        <f>IF(G809="","",OFFSET(MCQ!H$20,ROW(H809)-ROW(H$20),0))</f>
        <v/>
      </c>
      <c r="I809" s="24">
        <f>IF(G809="","",IF(OR(G809="etapa",G809="sub-etapa"),"",OFFSET(MCQ!I$20,ROW(I809)-ROW(I$20),0)))</f>
        <v/>
      </c>
      <c r="J809" s="25">
        <f>IF(G809="","",OFFSET(MCQ!J$20,ROW(J809)-ROW(J$20),0))</f>
        <v/>
      </c>
      <c r="K809" s="24">
        <f>IF(G809="","",IF(OR(G809="etapa",G809="sub-etapa"),"",OFFSET(MCQ!K$20,ROW(K809)-ROW(K$20),0)))</f>
        <v/>
      </c>
      <c r="L809" s="26">
        <f>IF(G809="","",IF(OR(G809="etapa",G809="sub-etapa"),"",TRUNC(OFFSET(MCQ!L$20,ROW(L809)-ROW(L$20),0),2)))</f>
        <v/>
      </c>
      <c r="M809" s="584">
        <f>IF(I809="", "", IFERROR(VLOOKUP(VALUE(I809), _BaseAbril2026, 4, 0), IFERROR(VLOOKUP(TEXT(I809, "@"), _BaseAbril2026, 4, 0), "")))</f>
        <v/>
      </c>
      <c r="N809" s="585">
        <f>IFERROR(IF(S809="BDI1", TRUNC(M809*(1+$O$18), 2),IF(S809="BDI2", TRUNC(M809*(1+$N$18), 2), "")), "")</f>
        <v/>
      </c>
      <c r="O809" s="586">
        <f>_xlfn.IFS(G809="ETAPA", SUMIFS(ValorTotalComD, Nivel, A809), G809="SUB-ETAPA", SUMIFS(ValorTotalComD, SubNivel, C809), TRUE, T809)</f>
        <v/>
      </c>
      <c r="P809" s="584">
        <f>IF(I809="", "", IFERROR(VLOOKUP(VALUE(I809), _BaseAbril2026, 5, 0), IFERROR(VLOOKUP(TEXT(I809, "@"), _BaseAbril2026, 5, 0), "")))</f>
        <v/>
      </c>
      <c r="Q809" s="585">
        <f>IFERROR(IF(S809="BDI1", TRUNC(P809*(1+$R$18), 2),IF(S809="BDI2", TRUNC(P809*(1+$Q$18), 2), "")), "")</f>
        <v/>
      </c>
      <c r="R809" s="586">
        <f>_xlfn.IFS(G809="ETAPA", SUMIFS(ValorTotalSemD, Nivel, A809), G809="SUB-ETAPA", SUMIFS(ValorTotalSemD, SubNivel, C809), TRUE, U809)</f>
        <v/>
      </c>
      <c r="S809" s="587">
        <f>IF(G809="","",IF(OR(G809="etapa",G809="sub-etapa"),"",OFFSET(MCQ!M$20,ROW(M809)-ROW(M$20),0)))</f>
        <v/>
      </c>
      <c r="T809" s="588">
        <f>IFERROR(TRUNC(L809*N809,2),"")</f>
        <v/>
      </c>
      <c r="U809" s="589">
        <f>IFERROR(TRUNC(L809*Q809,2),"")</f>
        <v/>
      </c>
    </row>
    <row r="810">
      <c r="A810" s="18">
        <f>OFFSET(MCQ!A$20,ROW(A810)-ROW(A$20),0)</f>
        <v/>
      </c>
      <c r="B810" s="18">
        <f>OFFSET(MCQ!B$20,ROW(B810)-ROW(B$20),0)</f>
        <v/>
      </c>
      <c r="C810" s="18">
        <f>OFFSET(MCQ!C$20,ROW(C810)-ROW(C$20),0)</f>
        <v/>
      </c>
      <c r="D810" s="18">
        <f>OFFSET(MCQ!D$20,ROW(D810)-ROW(D$20),0)</f>
        <v/>
      </c>
      <c r="E810" s="18">
        <f>OFFSET(MCQ!E$20,ROW(E810)-ROW(E$20),0)</f>
        <v/>
      </c>
      <c r="F810" s="18" t="n"/>
      <c r="G810" s="233">
        <f>OFFSET(MCQ!G$20,ROW(G810)-ROW(G$20),0)</f>
        <v/>
      </c>
      <c r="H810" s="583">
        <f>IF(G810="","",OFFSET(MCQ!H$20,ROW(H810)-ROW(H$20),0))</f>
        <v/>
      </c>
      <c r="I810" s="24">
        <f>IF(G810="","",IF(OR(G810="etapa",G810="sub-etapa"),"",OFFSET(MCQ!I$20,ROW(I810)-ROW(I$20),0)))</f>
        <v/>
      </c>
      <c r="J810" s="25">
        <f>IF(G810="","",OFFSET(MCQ!J$20,ROW(J810)-ROW(J$20),0))</f>
        <v/>
      </c>
      <c r="K810" s="24">
        <f>IF(G810="","",IF(OR(G810="etapa",G810="sub-etapa"),"",OFFSET(MCQ!K$20,ROW(K810)-ROW(K$20),0)))</f>
        <v/>
      </c>
      <c r="L810" s="26">
        <f>IF(G810="","",IF(OR(G810="etapa",G810="sub-etapa"),"",TRUNC(OFFSET(MCQ!L$20,ROW(L810)-ROW(L$20),0),2)))</f>
        <v/>
      </c>
      <c r="M810" s="584">
        <f>IF(I810="", "", IFERROR(VLOOKUP(VALUE(I810), _BaseAbril2026, 4, 0), IFERROR(VLOOKUP(TEXT(I810, "@"), _BaseAbril2026, 4, 0), "")))</f>
        <v/>
      </c>
      <c r="N810" s="585">
        <f>IFERROR(IF(S810="BDI1", TRUNC(M810*(1+$O$18), 2),IF(S810="BDI2", TRUNC(M810*(1+$N$18), 2), "")), "")</f>
        <v/>
      </c>
      <c r="O810" s="586">
        <f>_xlfn.IFS(G810="ETAPA", SUMIFS(ValorTotalComD, Nivel, A810), G810="SUB-ETAPA", SUMIFS(ValorTotalComD, SubNivel, C810), TRUE, T810)</f>
        <v/>
      </c>
      <c r="P810" s="584">
        <f>IF(I810="", "", IFERROR(VLOOKUP(VALUE(I810), _BaseAbril2026, 5, 0), IFERROR(VLOOKUP(TEXT(I810, "@"), _BaseAbril2026, 5, 0), "")))</f>
        <v/>
      </c>
      <c r="Q810" s="585">
        <f>IFERROR(IF(S810="BDI1", TRUNC(P810*(1+$R$18), 2),IF(S810="BDI2", TRUNC(P810*(1+$Q$18), 2), "")), "")</f>
        <v/>
      </c>
      <c r="R810" s="586">
        <f>_xlfn.IFS(G810="ETAPA", SUMIFS(ValorTotalSemD, Nivel, A810), G810="SUB-ETAPA", SUMIFS(ValorTotalSemD, SubNivel, C810), TRUE, U810)</f>
        <v/>
      </c>
      <c r="S810" s="587">
        <f>IF(G810="","",IF(OR(G810="etapa",G810="sub-etapa"),"",OFFSET(MCQ!M$20,ROW(M810)-ROW(M$20),0)))</f>
        <v/>
      </c>
      <c r="T810" s="588">
        <f>IFERROR(TRUNC(L810*N810,2),"")</f>
        <v/>
      </c>
      <c r="U810" s="589">
        <f>IFERROR(TRUNC(L810*Q810,2),"")</f>
        <v/>
      </c>
    </row>
    <row r="811">
      <c r="A811" s="18">
        <f>OFFSET(MCQ!A$20,ROW(A811)-ROW(A$20),0)</f>
        <v/>
      </c>
      <c r="B811" s="18">
        <f>OFFSET(MCQ!B$20,ROW(B811)-ROW(B$20),0)</f>
        <v/>
      </c>
      <c r="C811" s="18">
        <f>OFFSET(MCQ!C$20,ROW(C811)-ROW(C$20),0)</f>
        <v/>
      </c>
      <c r="D811" s="18">
        <f>OFFSET(MCQ!D$20,ROW(D811)-ROW(D$20),0)</f>
        <v/>
      </c>
      <c r="E811" s="18">
        <f>OFFSET(MCQ!E$20,ROW(E811)-ROW(E$20),0)</f>
        <v/>
      </c>
      <c r="F811" s="18" t="n"/>
      <c r="G811" s="233">
        <f>OFFSET(MCQ!G$20,ROW(G811)-ROW(G$20),0)</f>
        <v/>
      </c>
      <c r="H811" s="583">
        <f>IF(G811="","",OFFSET(MCQ!H$20,ROW(H811)-ROW(H$20),0))</f>
        <v/>
      </c>
      <c r="I811" s="24">
        <f>IF(G811="","",IF(OR(G811="etapa",G811="sub-etapa"),"",OFFSET(MCQ!I$20,ROW(I811)-ROW(I$20),0)))</f>
        <v/>
      </c>
      <c r="J811" s="25">
        <f>IF(G811="","",OFFSET(MCQ!J$20,ROW(J811)-ROW(J$20),0))</f>
        <v/>
      </c>
      <c r="K811" s="24">
        <f>IF(G811="","",IF(OR(G811="etapa",G811="sub-etapa"),"",OFFSET(MCQ!K$20,ROW(K811)-ROW(K$20),0)))</f>
        <v/>
      </c>
      <c r="L811" s="26">
        <f>IF(G811="","",IF(OR(G811="etapa",G811="sub-etapa"),"",TRUNC(OFFSET(MCQ!L$20,ROW(L811)-ROW(L$20),0),2)))</f>
        <v/>
      </c>
      <c r="M811" s="584">
        <f>IF(I811="", "", IFERROR(VLOOKUP(VALUE(I811), _BaseAbril2026, 4, 0), IFERROR(VLOOKUP(TEXT(I811, "@"), _BaseAbril2026, 4, 0), "")))</f>
        <v/>
      </c>
      <c r="N811" s="585">
        <f>IFERROR(IF(S811="BDI1", TRUNC(M811*(1+$O$18), 2),IF(S811="BDI2", TRUNC(M811*(1+$N$18), 2), "")), "")</f>
        <v/>
      </c>
      <c r="O811" s="586">
        <f>_xlfn.IFS(G811="ETAPA", SUMIFS(ValorTotalComD, Nivel, A811), G811="SUB-ETAPA", SUMIFS(ValorTotalComD, SubNivel, C811), TRUE, T811)</f>
        <v/>
      </c>
      <c r="P811" s="584">
        <f>IF(I811="", "", IFERROR(VLOOKUP(VALUE(I811), _BaseAbril2026, 5, 0), IFERROR(VLOOKUP(TEXT(I811, "@"), _BaseAbril2026, 5, 0), "")))</f>
        <v/>
      </c>
      <c r="Q811" s="585">
        <f>IFERROR(IF(S811="BDI1", TRUNC(P811*(1+$R$18), 2),IF(S811="BDI2", TRUNC(P811*(1+$Q$18), 2), "")), "")</f>
        <v/>
      </c>
      <c r="R811" s="586">
        <f>_xlfn.IFS(G811="ETAPA", SUMIFS(ValorTotalSemD, Nivel, A811), G811="SUB-ETAPA", SUMIFS(ValorTotalSemD, SubNivel, C811), TRUE, U811)</f>
        <v/>
      </c>
      <c r="S811" s="587">
        <f>IF(G811="","",IF(OR(G811="etapa",G811="sub-etapa"),"",OFFSET(MCQ!M$20,ROW(M811)-ROW(M$20),0)))</f>
        <v/>
      </c>
      <c r="T811" s="588">
        <f>IFERROR(TRUNC(L811*N811,2),"")</f>
        <v/>
      </c>
      <c r="U811" s="589">
        <f>IFERROR(TRUNC(L811*Q811,2),"")</f>
        <v/>
      </c>
    </row>
    <row r="812">
      <c r="A812" s="18">
        <f>OFFSET(MCQ!A$20,ROW(A812)-ROW(A$20),0)</f>
        <v/>
      </c>
      <c r="B812" s="18">
        <f>OFFSET(MCQ!B$20,ROW(B812)-ROW(B$20),0)</f>
        <v/>
      </c>
      <c r="C812" s="18">
        <f>OFFSET(MCQ!C$20,ROW(C812)-ROW(C$20),0)</f>
        <v/>
      </c>
      <c r="D812" s="18">
        <f>OFFSET(MCQ!D$20,ROW(D812)-ROW(D$20),0)</f>
        <v/>
      </c>
      <c r="E812" s="18">
        <f>OFFSET(MCQ!E$20,ROW(E812)-ROW(E$20),0)</f>
        <v/>
      </c>
      <c r="F812" s="18" t="n"/>
      <c r="G812" s="233">
        <f>OFFSET(MCQ!G$20,ROW(G812)-ROW(G$20),0)</f>
        <v/>
      </c>
      <c r="H812" s="583">
        <f>IF(G812="","",OFFSET(MCQ!H$20,ROW(H812)-ROW(H$20),0))</f>
        <v/>
      </c>
      <c r="I812" s="24">
        <f>IF(G812="","",IF(OR(G812="etapa",G812="sub-etapa"),"",OFFSET(MCQ!I$20,ROW(I812)-ROW(I$20),0)))</f>
        <v/>
      </c>
      <c r="J812" s="25">
        <f>IF(G812="","",OFFSET(MCQ!J$20,ROW(J812)-ROW(J$20),0))</f>
        <v/>
      </c>
      <c r="K812" s="24">
        <f>IF(G812="","",IF(OR(G812="etapa",G812="sub-etapa"),"",OFFSET(MCQ!K$20,ROW(K812)-ROW(K$20),0)))</f>
        <v/>
      </c>
      <c r="L812" s="26">
        <f>IF(G812="","",IF(OR(G812="etapa",G812="sub-etapa"),"",TRUNC(OFFSET(MCQ!L$20,ROW(L812)-ROW(L$20),0),2)))</f>
        <v/>
      </c>
      <c r="M812" s="584">
        <f>IF(I812="", "", IFERROR(VLOOKUP(VALUE(I812), _BaseAbril2026, 4, 0), IFERROR(VLOOKUP(TEXT(I812, "@"), _BaseAbril2026, 4, 0), "")))</f>
        <v/>
      </c>
      <c r="N812" s="585">
        <f>IFERROR(IF(S812="BDI1", TRUNC(M812*(1+$O$18), 2),IF(S812="BDI2", TRUNC(M812*(1+$N$18), 2), "")), "")</f>
        <v/>
      </c>
      <c r="O812" s="586">
        <f>_xlfn.IFS(G812="ETAPA", SUMIFS(ValorTotalComD, Nivel, A812), G812="SUB-ETAPA", SUMIFS(ValorTotalComD, SubNivel, C812), TRUE, T812)</f>
        <v/>
      </c>
      <c r="P812" s="584">
        <f>IF(I812="", "", IFERROR(VLOOKUP(VALUE(I812), _BaseAbril2026, 5, 0), IFERROR(VLOOKUP(TEXT(I812, "@"), _BaseAbril2026, 5, 0), "")))</f>
        <v/>
      </c>
      <c r="Q812" s="585">
        <f>IFERROR(IF(S812="BDI1", TRUNC(P812*(1+$R$18), 2),IF(S812="BDI2", TRUNC(P812*(1+$Q$18), 2), "")), "")</f>
        <v/>
      </c>
      <c r="R812" s="586">
        <f>_xlfn.IFS(G812="ETAPA", SUMIFS(ValorTotalSemD, Nivel, A812), G812="SUB-ETAPA", SUMIFS(ValorTotalSemD, SubNivel, C812), TRUE, U812)</f>
        <v/>
      </c>
      <c r="S812" s="587">
        <f>IF(G812="","",IF(OR(G812="etapa",G812="sub-etapa"),"",OFFSET(MCQ!M$20,ROW(M812)-ROW(M$20),0)))</f>
        <v/>
      </c>
      <c r="T812" s="588">
        <f>IFERROR(TRUNC(L812*N812,2),"")</f>
        <v/>
      </c>
      <c r="U812" s="589">
        <f>IFERROR(TRUNC(L812*Q812,2),"")</f>
        <v/>
      </c>
    </row>
    <row r="813">
      <c r="A813" s="18">
        <f>OFFSET(MCQ!A$20,ROW(A813)-ROW(A$20),0)</f>
        <v/>
      </c>
      <c r="B813" s="18">
        <f>OFFSET(MCQ!B$20,ROW(B813)-ROW(B$20),0)</f>
        <v/>
      </c>
      <c r="C813" s="18">
        <f>OFFSET(MCQ!C$20,ROW(C813)-ROW(C$20),0)</f>
        <v/>
      </c>
      <c r="D813" s="18">
        <f>OFFSET(MCQ!D$20,ROW(D813)-ROW(D$20),0)</f>
        <v/>
      </c>
      <c r="E813" s="18">
        <f>OFFSET(MCQ!E$20,ROW(E813)-ROW(E$20),0)</f>
        <v/>
      </c>
      <c r="F813" s="18" t="n"/>
      <c r="G813" s="233">
        <f>OFFSET(MCQ!G$20,ROW(G813)-ROW(G$20),0)</f>
        <v/>
      </c>
      <c r="H813" s="583">
        <f>IF(G813="","",OFFSET(MCQ!H$20,ROW(H813)-ROW(H$20),0))</f>
        <v/>
      </c>
      <c r="I813" s="24">
        <f>IF(G813="","",IF(OR(G813="etapa",G813="sub-etapa"),"",OFFSET(MCQ!I$20,ROW(I813)-ROW(I$20),0)))</f>
        <v/>
      </c>
      <c r="J813" s="25">
        <f>IF(G813="","",OFFSET(MCQ!J$20,ROW(J813)-ROW(J$20),0))</f>
        <v/>
      </c>
      <c r="K813" s="24">
        <f>IF(G813="","",IF(OR(G813="etapa",G813="sub-etapa"),"",OFFSET(MCQ!K$20,ROW(K813)-ROW(K$20),0)))</f>
        <v/>
      </c>
      <c r="L813" s="26">
        <f>IF(G813="","",IF(OR(G813="etapa",G813="sub-etapa"),"",TRUNC(OFFSET(MCQ!L$20,ROW(L813)-ROW(L$20),0),2)))</f>
        <v/>
      </c>
      <c r="M813" s="584">
        <f>IF(I813="", "", IFERROR(VLOOKUP(VALUE(I813), _BaseAbril2026, 4, 0), IFERROR(VLOOKUP(TEXT(I813, "@"), _BaseAbril2026, 4, 0), "")))</f>
        <v/>
      </c>
      <c r="N813" s="585">
        <f>IFERROR(IF(S813="BDI1", TRUNC(M813*(1+$O$18), 2),IF(S813="BDI2", TRUNC(M813*(1+$N$18), 2), "")), "")</f>
        <v/>
      </c>
      <c r="O813" s="586">
        <f>_xlfn.IFS(G813="ETAPA", SUMIFS(ValorTotalComD, Nivel, A813), G813="SUB-ETAPA", SUMIFS(ValorTotalComD, SubNivel, C813), TRUE, T813)</f>
        <v/>
      </c>
      <c r="P813" s="584">
        <f>IF(I813="", "", IFERROR(VLOOKUP(VALUE(I813), _BaseAbril2026, 5, 0), IFERROR(VLOOKUP(TEXT(I813, "@"), _BaseAbril2026, 5, 0), "")))</f>
        <v/>
      </c>
      <c r="Q813" s="585">
        <f>IFERROR(IF(S813="BDI1", TRUNC(P813*(1+$R$18), 2),IF(S813="BDI2", TRUNC(P813*(1+$Q$18), 2), "")), "")</f>
        <v/>
      </c>
      <c r="R813" s="586">
        <f>_xlfn.IFS(G813="ETAPA", SUMIFS(ValorTotalSemD, Nivel, A813), G813="SUB-ETAPA", SUMIFS(ValorTotalSemD, SubNivel, C813), TRUE, U813)</f>
        <v/>
      </c>
      <c r="S813" s="587">
        <f>IF(G813="","",IF(OR(G813="etapa",G813="sub-etapa"),"",OFFSET(MCQ!M$20,ROW(M813)-ROW(M$20),0)))</f>
        <v/>
      </c>
      <c r="T813" s="588">
        <f>IFERROR(TRUNC(L813*N813,2),"")</f>
        <v/>
      </c>
      <c r="U813" s="589">
        <f>IFERROR(TRUNC(L813*Q813,2),"")</f>
        <v/>
      </c>
    </row>
    <row r="814">
      <c r="A814" s="18">
        <f>OFFSET(MCQ!A$20,ROW(A814)-ROW(A$20),0)</f>
        <v/>
      </c>
      <c r="B814" s="18">
        <f>OFFSET(MCQ!B$20,ROW(B814)-ROW(B$20),0)</f>
        <v/>
      </c>
      <c r="C814" s="18">
        <f>OFFSET(MCQ!C$20,ROW(C814)-ROW(C$20),0)</f>
        <v/>
      </c>
      <c r="D814" s="18">
        <f>OFFSET(MCQ!D$20,ROW(D814)-ROW(D$20),0)</f>
        <v/>
      </c>
      <c r="E814" s="18">
        <f>OFFSET(MCQ!E$20,ROW(E814)-ROW(E$20),0)</f>
        <v/>
      </c>
      <c r="F814" s="18" t="n"/>
      <c r="G814" s="233">
        <f>OFFSET(MCQ!G$20,ROW(G814)-ROW(G$20),0)</f>
        <v/>
      </c>
      <c r="H814" s="583">
        <f>IF(G814="","",OFFSET(MCQ!H$20,ROW(H814)-ROW(H$20),0))</f>
        <v/>
      </c>
      <c r="I814" s="24">
        <f>IF(G814="","",IF(OR(G814="etapa",G814="sub-etapa"),"",OFFSET(MCQ!I$20,ROW(I814)-ROW(I$20),0)))</f>
        <v/>
      </c>
      <c r="J814" s="25">
        <f>IF(G814="","",OFFSET(MCQ!J$20,ROW(J814)-ROW(J$20),0))</f>
        <v/>
      </c>
      <c r="K814" s="24">
        <f>IF(G814="","",IF(OR(G814="etapa",G814="sub-etapa"),"",OFFSET(MCQ!K$20,ROW(K814)-ROW(K$20),0)))</f>
        <v/>
      </c>
      <c r="L814" s="26">
        <f>IF(G814="","",IF(OR(G814="etapa",G814="sub-etapa"),"",TRUNC(OFFSET(MCQ!L$20,ROW(L814)-ROW(L$20),0),2)))</f>
        <v/>
      </c>
      <c r="M814" s="584">
        <f>IF(I814="", "", IFERROR(VLOOKUP(VALUE(I814), _BaseAbril2026, 4, 0), IFERROR(VLOOKUP(TEXT(I814, "@"), _BaseAbril2026, 4, 0), "")))</f>
        <v/>
      </c>
      <c r="N814" s="585">
        <f>IFERROR(IF(S814="BDI1", TRUNC(M814*(1+$O$18), 2),IF(S814="BDI2", TRUNC(M814*(1+$N$18), 2), "")), "")</f>
        <v/>
      </c>
      <c r="O814" s="586">
        <f>_xlfn.IFS(G814="ETAPA", SUMIFS(ValorTotalComD, Nivel, A814), G814="SUB-ETAPA", SUMIFS(ValorTotalComD, SubNivel, C814), TRUE, T814)</f>
        <v/>
      </c>
      <c r="P814" s="584">
        <f>IF(I814="", "", IFERROR(VLOOKUP(VALUE(I814), _BaseAbril2026, 5, 0), IFERROR(VLOOKUP(TEXT(I814, "@"), _BaseAbril2026, 5, 0), "")))</f>
        <v/>
      </c>
      <c r="Q814" s="585">
        <f>IFERROR(IF(S814="BDI1", TRUNC(P814*(1+$R$18), 2),IF(S814="BDI2", TRUNC(P814*(1+$Q$18), 2), "")), "")</f>
        <v/>
      </c>
      <c r="R814" s="586">
        <f>_xlfn.IFS(G814="ETAPA", SUMIFS(ValorTotalSemD, Nivel, A814), G814="SUB-ETAPA", SUMIFS(ValorTotalSemD, SubNivel, C814), TRUE, U814)</f>
        <v/>
      </c>
      <c r="S814" s="587">
        <f>IF(G814="","",IF(OR(G814="etapa",G814="sub-etapa"),"",OFFSET(MCQ!M$20,ROW(M814)-ROW(M$20),0)))</f>
        <v/>
      </c>
      <c r="T814" s="588">
        <f>IFERROR(TRUNC(L814*N814,2),"")</f>
        <v/>
      </c>
      <c r="U814" s="589">
        <f>IFERROR(TRUNC(L814*Q814,2),"")</f>
        <v/>
      </c>
    </row>
    <row r="815">
      <c r="A815" s="18">
        <f>OFFSET(MCQ!A$20,ROW(A815)-ROW(A$20),0)</f>
        <v/>
      </c>
      <c r="B815" s="18">
        <f>OFFSET(MCQ!B$20,ROW(B815)-ROW(B$20),0)</f>
        <v/>
      </c>
      <c r="C815" s="18">
        <f>OFFSET(MCQ!C$20,ROW(C815)-ROW(C$20),0)</f>
        <v/>
      </c>
      <c r="D815" s="18">
        <f>OFFSET(MCQ!D$20,ROW(D815)-ROW(D$20),0)</f>
        <v/>
      </c>
      <c r="E815" s="18">
        <f>OFFSET(MCQ!E$20,ROW(E815)-ROW(E$20),0)</f>
        <v/>
      </c>
      <c r="F815" s="18" t="n"/>
      <c r="G815" s="233">
        <f>OFFSET(MCQ!G$20,ROW(G815)-ROW(G$20),0)</f>
        <v/>
      </c>
      <c r="H815" s="583">
        <f>IF(G815="","",OFFSET(MCQ!H$20,ROW(H815)-ROW(H$20),0))</f>
        <v/>
      </c>
      <c r="I815" s="24">
        <f>IF(G815="","",IF(OR(G815="etapa",G815="sub-etapa"),"",OFFSET(MCQ!I$20,ROW(I815)-ROW(I$20),0)))</f>
        <v/>
      </c>
      <c r="J815" s="25">
        <f>IF(G815="","",OFFSET(MCQ!J$20,ROW(J815)-ROW(J$20),0))</f>
        <v/>
      </c>
      <c r="K815" s="24">
        <f>IF(G815="","",IF(OR(G815="etapa",G815="sub-etapa"),"",OFFSET(MCQ!K$20,ROW(K815)-ROW(K$20),0)))</f>
        <v/>
      </c>
      <c r="L815" s="26">
        <f>IF(G815="","",IF(OR(G815="etapa",G815="sub-etapa"),"",TRUNC(OFFSET(MCQ!L$20,ROW(L815)-ROW(L$20),0),2)))</f>
        <v/>
      </c>
      <c r="M815" s="584">
        <f>IF(I815="", "", IFERROR(VLOOKUP(VALUE(I815), _BaseAbril2026, 4, 0), IFERROR(VLOOKUP(TEXT(I815, "@"), _BaseAbril2026, 4, 0), "")))</f>
        <v/>
      </c>
      <c r="N815" s="585">
        <f>IFERROR(IF(S815="BDI1", TRUNC(M815*(1+$O$18), 2),IF(S815="BDI2", TRUNC(M815*(1+$N$18), 2), "")), "")</f>
        <v/>
      </c>
      <c r="O815" s="586">
        <f>_xlfn.IFS(G815="ETAPA", SUMIFS(ValorTotalComD, Nivel, A815), G815="SUB-ETAPA", SUMIFS(ValorTotalComD, SubNivel, C815), TRUE, T815)</f>
        <v/>
      </c>
      <c r="P815" s="584">
        <f>IF(I815="", "", IFERROR(VLOOKUP(VALUE(I815), _BaseAbril2026, 5, 0), IFERROR(VLOOKUP(TEXT(I815, "@"), _BaseAbril2026, 5, 0), "")))</f>
        <v/>
      </c>
      <c r="Q815" s="585">
        <f>IFERROR(IF(S815="BDI1", TRUNC(P815*(1+$R$18), 2),IF(S815="BDI2", TRUNC(P815*(1+$Q$18), 2), "")), "")</f>
        <v/>
      </c>
      <c r="R815" s="586">
        <f>_xlfn.IFS(G815="ETAPA", SUMIFS(ValorTotalSemD, Nivel, A815), G815="SUB-ETAPA", SUMIFS(ValorTotalSemD, SubNivel, C815), TRUE, U815)</f>
        <v/>
      </c>
      <c r="S815" s="587">
        <f>IF(G815="","",IF(OR(G815="etapa",G815="sub-etapa"),"",OFFSET(MCQ!M$20,ROW(M815)-ROW(M$20),0)))</f>
        <v/>
      </c>
      <c r="T815" s="588">
        <f>IFERROR(TRUNC(L815*N815,2),"")</f>
        <v/>
      </c>
      <c r="U815" s="589">
        <f>IFERROR(TRUNC(L815*Q815,2),"")</f>
        <v/>
      </c>
    </row>
    <row r="816">
      <c r="A816" s="18">
        <f>OFFSET(MCQ!A$20,ROW(A816)-ROW(A$20),0)</f>
        <v/>
      </c>
      <c r="B816" s="18">
        <f>OFFSET(MCQ!B$20,ROW(B816)-ROW(B$20),0)</f>
        <v/>
      </c>
      <c r="C816" s="18">
        <f>OFFSET(MCQ!C$20,ROW(C816)-ROW(C$20),0)</f>
        <v/>
      </c>
      <c r="D816" s="18">
        <f>OFFSET(MCQ!D$20,ROW(D816)-ROW(D$20),0)</f>
        <v/>
      </c>
      <c r="E816" s="18">
        <f>OFFSET(MCQ!E$20,ROW(E816)-ROW(E$20),0)</f>
        <v/>
      </c>
      <c r="F816" s="18" t="n"/>
      <c r="G816" s="233">
        <f>OFFSET(MCQ!G$20,ROW(G816)-ROW(G$20),0)</f>
        <v/>
      </c>
      <c r="H816" s="583">
        <f>IF(G816="","",OFFSET(MCQ!H$20,ROW(H816)-ROW(H$20),0))</f>
        <v/>
      </c>
      <c r="I816" s="24">
        <f>IF(G816="","",IF(OR(G816="etapa",G816="sub-etapa"),"",OFFSET(MCQ!I$20,ROW(I816)-ROW(I$20),0)))</f>
        <v/>
      </c>
      <c r="J816" s="25">
        <f>IF(G816="","",OFFSET(MCQ!J$20,ROW(J816)-ROW(J$20),0))</f>
        <v/>
      </c>
      <c r="K816" s="24">
        <f>IF(G816="","",IF(OR(G816="etapa",G816="sub-etapa"),"",OFFSET(MCQ!K$20,ROW(K816)-ROW(K$20),0)))</f>
        <v/>
      </c>
      <c r="L816" s="26">
        <f>IF(G816="","",IF(OR(G816="etapa",G816="sub-etapa"),"",TRUNC(OFFSET(MCQ!L$20,ROW(L816)-ROW(L$20),0),2)))</f>
        <v/>
      </c>
      <c r="M816" s="584">
        <f>IF(I816="", "", IFERROR(VLOOKUP(VALUE(I816), _BaseAbril2026, 4, 0), IFERROR(VLOOKUP(TEXT(I816, "@"), _BaseAbril2026, 4, 0), "")))</f>
        <v/>
      </c>
      <c r="N816" s="585">
        <f>IFERROR(IF(S816="BDI1", TRUNC(M816*(1+$O$18), 2),IF(S816="BDI2", TRUNC(M816*(1+$N$18), 2), "")), "")</f>
        <v/>
      </c>
      <c r="O816" s="586">
        <f>_xlfn.IFS(G816="ETAPA", SUMIFS(ValorTotalComD, Nivel, A816), G816="SUB-ETAPA", SUMIFS(ValorTotalComD, SubNivel, C816), TRUE, T816)</f>
        <v/>
      </c>
      <c r="P816" s="584">
        <f>IF(I816="", "", IFERROR(VLOOKUP(VALUE(I816), _BaseAbril2026, 5, 0), IFERROR(VLOOKUP(TEXT(I816, "@"), _BaseAbril2026, 5, 0), "")))</f>
        <v/>
      </c>
      <c r="Q816" s="585">
        <f>IFERROR(IF(S816="BDI1", TRUNC(P816*(1+$R$18), 2),IF(S816="BDI2", TRUNC(P816*(1+$Q$18), 2), "")), "")</f>
        <v/>
      </c>
      <c r="R816" s="586">
        <f>_xlfn.IFS(G816="ETAPA", SUMIFS(ValorTotalSemD, Nivel, A816), G816="SUB-ETAPA", SUMIFS(ValorTotalSemD, SubNivel, C816), TRUE, U816)</f>
        <v/>
      </c>
      <c r="S816" s="587">
        <f>IF(G816="","",IF(OR(G816="etapa",G816="sub-etapa"),"",OFFSET(MCQ!M$20,ROW(M816)-ROW(M$20),0)))</f>
        <v/>
      </c>
      <c r="T816" s="588">
        <f>IFERROR(TRUNC(L816*N816,2),"")</f>
        <v/>
      </c>
      <c r="U816" s="589">
        <f>IFERROR(TRUNC(L816*Q816,2),"")</f>
        <v/>
      </c>
    </row>
    <row r="817">
      <c r="A817" s="18">
        <f>OFFSET(MCQ!A$20,ROW(A817)-ROW(A$20),0)</f>
        <v/>
      </c>
      <c r="B817" s="18">
        <f>OFFSET(MCQ!B$20,ROW(B817)-ROW(B$20),0)</f>
        <v/>
      </c>
      <c r="C817" s="18">
        <f>OFFSET(MCQ!C$20,ROW(C817)-ROW(C$20),0)</f>
        <v/>
      </c>
      <c r="D817" s="18">
        <f>OFFSET(MCQ!D$20,ROW(D817)-ROW(D$20),0)</f>
        <v/>
      </c>
      <c r="E817" s="18">
        <f>OFFSET(MCQ!E$20,ROW(E817)-ROW(E$20),0)</f>
        <v/>
      </c>
      <c r="F817" s="18" t="n"/>
      <c r="G817" s="233">
        <f>OFFSET(MCQ!G$20,ROW(G817)-ROW(G$20),0)</f>
        <v/>
      </c>
      <c r="H817" s="583">
        <f>IF(G817="","",OFFSET(MCQ!H$20,ROW(H817)-ROW(H$20),0))</f>
        <v/>
      </c>
      <c r="I817" s="24">
        <f>IF(G817="","",IF(OR(G817="etapa",G817="sub-etapa"),"",OFFSET(MCQ!I$20,ROW(I817)-ROW(I$20),0)))</f>
        <v/>
      </c>
      <c r="J817" s="25">
        <f>IF(G817="","",OFFSET(MCQ!J$20,ROW(J817)-ROW(J$20),0))</f>
        <v/>
      </c>
      <c r="K817" s="24">
        <f>IF(G817="","",IF(OR(G817="etapa",G817="sub-etapa"),"",OFFSET(MCQ!K$20,ROW(K817)-ROW(K$20),0)))</f>
        <v/>
      </c>
      <c r="L817" s="26">
        <f>IF(G817="","",IF(OR(G817="etapa",G817="sub-etapa"),"",TRUNC(OFFSET(MCQ!L$20,ROW(L817)-ROW(L$20),0),2)))</f>
        <v/>
      </c>
      <c r="M817" s="584">
        <f>IF(I817="", "", IFERROR(VLOOKUP(VALUE(I817), _BaseAbril2026, 4, 0), IFERROR(VLOOKUP(TEXT(I817, "@"), _BaseAbril2026, 4, 0), "")))</f>
        <v/>
      </c>
      <c r="N817" s="585">
        <f>IFERROR(IF(S817="BDI1", TRUNC(M817*(1+$O$18), 2),IF(S817="BDI2", TRUNC(M817*(1+$N$18), 2), "")), "")</f>
        <v/>
      </c>
      <c r="O817" s="586">
        <f>_xlfn.IFS(G817="ETAPA", SUMIFS(ValorTotalComD, Nivel, A817), G817="SUB-ETAPA", SUMIFS(ValorTotalComD, SubNivel, C817), TRUE, T817)</f>
        <v/>
      </c>
      <c r="P817" s="584">
        <f>IF(I817="", "", IFERROR(VLOOKUP(VALUE(I817), _BaseAbril2026, 5, 0), IFERROR(VLOOKUP(TEXT(I817, "@"), _BaseAbril2026, 5, 0), "")))</f>
        <v/>
      </c>
      <c r="Q817" s="585">
        <f>IFERROR(IF(S817="BDI1", TRUNC(P817*(1+$R$18), 2),IF(S817="BDI2", TRUNC(P817*(1+$Q$18), 2), "")), "")</f>
        <v/>
      </c>
      <c r="R817" s="586">
        <f>_xlfn.IFS(G817="ETAPA", SUMIFS(ValorTotalSemD, Nivel, A817), G817="SUB-ETAPA", SUMIFS(ValorTotalSemD, SubNivel, C817), TRUE, U817)</f>
        <v/>
      </c>
      <c r="S817" s="587">
        <f>IF(G817="","",IF(OR(G817="etapa",G817="sub-etapa"),"",OFFSET(MCQ!M$20,ROW(M817)-ROW(M$20),0)))</f>
        <v/>
      </c>
      <c r="T817" s="588">
        <f>IFERROR(TRUNC(L817*N817,2),"")</f>
        <v/>
      </c>
      <c r="U817" s="589">
        <f>IFERROR(TRUNC(L817*Q817,2),"")</f>
        <v/>
      </c>
    </row>
    <row r="818">
      <c r="A818" s="18">
        <f>OFFSET(MCQ!A$20,ROW(A818)-ROW(A$20),0)</f>
        <v/>
      </c>
      <c r="B818" s="18">
        <f>OFFSET(MCQ!B$20,ROW(B818)-ROW(B$20),0)</f>
        <v/>
      </c>
      <c r="C818" s="18">
        <f>OFFSET(MCQ!C$20,ROW(C818)-ROW(C$20),0)</f>
        <v/>
      </c>
      <c r="D818" s="18">
        <f>OFFSET(MCQ!D$20,ROW(D818)-ROW(D$20),0)</f>
        <v/>
      </c>
      <c r="E818" s="18">
        <f>OFFSET(MCQ!E$20,ROW(E818)-ROW(E$20),0)</f>
        <v/>
      </c>
      <c r="F818" s="18" t="n"/>
      <c r="G818" s="233">
        <f>OFFSET(MCQ!G$20,ROW(G818)-ROW(G$20),0)</f>
        <v/>
      </c>
      <c r="H818" s="583">
        <f>IF(G818="","",OFFSET(MCQ!H$20,ROW(H818)-ROW(H$20),0))</f>
        <v/>
      </c>
      <c r="I818" s="24">
        <f>IF(G818="","",IF(OR(G818="etapa",G818="sub-etapa"),"",OFFSET(MCQ!I$20,ROW(I818)-ROW(I$20),0)))</f>
        <v/>
      </c>
      <c r="J818" s="25">
        <f>IF(G818="","",OFFSET(MCQ!J$20,ROW(J818)-ROW(J$20),0))</f>
        <v/>
      </c>
      <c r="K818" s="24">
        <f>IF(G818="","",IF(OR(G818="etapa",G818="sub-etapa"),"",OFFSET(MCQ!K$20,ROW(K818)-ROW(K$20),0)))</f>
        <v/>
      </c>
      <c r="L818" s="26">
        <f>IF(G818="","",IF(OR(G818="etapa",G818="sub-etapa"),"",TRUNC(OFFSET(MCQ!L$20,ROW(L818)-ROW(L$20),0),2)))</f>
        <v/>
      </c>
      <c r="M818" s="584">
        <f>IF(I818="", "", IFERROR(VLOOKUP(VALUE(I818), _BaseAbril2026, 4, 0), IFERROR(VLOOKUP(TEXT(I818, "@"), _BaseAbril2026, 4, 0), "")))</f>
        <v/>
      </c>
      <c r="N818" s="585">
        <f>IFERROR(IF(S818="BDI1", TRUNC(M818*(1+$O$18), 2),IF(S818="BDI2", TRUNC(M818*(1+$N$18), 2), "")), "")</f>
        <v/>
      </c>
      <c r="O818" s="586">
        <f>_xlfn.IFS(G818="ETAPA", SUMIFS(ValorTotalComD, Nivel, A818), G818="SUB-ETAPA", SUMIFS(ValorTotalComD, SubNivel, C818), TRUE, T818)</f>
        <v/>
      </c>
      <c r="P818" s="584">
        <f>IF(I818="", "", IFERROR(VLOOKUP(VALUE(I818), _BaseAbril2026, 5, 0), IFERROR(VLOOKUP(TEXT(I818, "@"), _BaseAbril2026, 5, 0), "")))</f>
        <v/>
      </c>
      <c r="Q818" s="585">
        <f>IFERROR(IF(S818="BDI1", TRUNC(P818*(1+$R$18), 2),IF(S818="BDI2", TRUNC(P818*(1+$Q$18), 2), "")), "")</f>
        <v/>
      </c>
      <c r="R818" s="586">
        <f>_xlfn.IFS(G818="ETAPA", SUMIFS(ValorTotalSemD, Nivel, A818), G818="SUB-ETAPA", SUMIFS(ValorTotalSemD, SubNivel, C818), TRUE, U818)</f>
        <v/>
      </c>
      <c r="S818" s="587">
        <f>IF(G818="","",IF(OR(G818="etapa",G818="sub-etapa"),"",OFFSET(MCQ!M$20,ROW(M818)-ROW(M$20),0)))</f>
        <v/>
      </c>
      <c r="T818" s="588">
        <f>IFERROR(TRUNC(L818*N818,2),"")</f>
        <v/>
      </c>
      <c r="U818" s="589">
        <f>IFERROR(TRUNC(L818*Q818,2),"")</f>
        <v/>
      </c>
    </row>
    <row r="819">
      <c r="A819" s="18">
        <f>OFFSET(MCQ!A$20,ROW(A819)-ROW(A$20),0)</f>
        <v/>
      </c>
      <c r="B819" s="18">
        <f>OFFSET(MCQ!B$20,ROW(B819)-ROW(B$20),0)</f>
        <v/>
      </c>
      <c r="C819" s="18">
        <f>OFFSET(MCQ!C$20,ROW(C819)-ROW(C$20),0)</f>
        <v/>
      </c>
      <c r="D819" s="18">
        <f>OFFSET(MCQ!D$20,ROW(D819)-ROW(D$20),0)</f>
        <v/>
      </c>
      <c r="E819" s="18">
        <f>OFFSET(MCQ!E$20,ROW(E819)-ROW(E$20),0)</f>
        <v/>
      </c>
      <c r="F819" s="18" t="n"/>
      <c r="G819" s="233">
        <f>OFFSET(MCQ!G$20,ROW(G819)-ROW(G$20),0)</f>
        <v/>
      </c>
      <c r="H819" s="583">
        <f>IF(G819="","",OFFSET(MCQ!H$20,ROW(H819)-ROW(H$20),0))</f>
        <v/>
      </c>
      <c r="I819" s="24">
        <f>IF(G819="","",IF(OR(G819="etapa",G819="sub-etapa"),"",OFFSET(MCQ!I$20,ROW(I819)-ROW(I$20),0)))</f>
        <v/>
      </c>
      <c r="J819" s="25">
        <f>IF(G819="","",OFFSET(MCQ!J$20,ROW(J819)-ROW(J$20),0))</f>
        <v/>
      </c>
      <c r="K819" s="24">
        <f>IF(G819="","",IF(OR(G819="etapa",G819="sub-etapa"),"",OFFSET(MCQ!K$20,ROW(K819)-ROW(K$20),0)))</f>
        <v/>
      </c>
      <c r="L819" s="26">
        <f>IF(G819="","",IF(OR(G819="etapa",G819="sub-etapa"),"",TRUNC(OFFSET(MCQ!L$20,ROW(L819)-ROW(L$20),0),2)))</f>
        <v/>
      </c>
      <c r="M819" s="584">
        <f>IF(I819="", "", IFERROR(VLOOKUP(VALUE(I819), _BaseAbril2026, 4, 0), IFERROR(VLOOKUP(TEXT(I819, "@"), _BaseAbril2026, 4, 0), "")))</f>
        <v/>
      </c>
      <c r="N819" s="585">
        <f>IFERROR(IF(S819="BDI1", TRUNC(M819*(1+$O$18), 2),IF(S819="BDI2", TRUNC(M819*(1+$N$18), 2), "")), "")</f>
        <v/>
      </c>
      <c r="O819" s="586">
        <f>_xlfn.IFS(G819="ETAPA", SUMIFS(ValorTotalComD, Nivel, A819), G819="SUB-ETAPA", SUMIFS(ValorTotalComD, SubNivel, C819), TRUE, T819)</f>
        <v/>
      </c>
      <c r="P819" s="584">
        <f>IF(I819="", "", IFERROR(VLOOKUP(VALUE(I819), _BaseAbril2026, 5, 0), IFERROR(VLOOKUP(TEXT(I819, "@"), _BaseAbril2026, 5, 0), "")))</f>
        <v/>
      </c>
      <c r="Q819" s="585">
        <f>IFERROR(IF(S819="BDI1", TRUNC(P819*(1+$R$18), 2),IF(S819="BDI2", TRUNC(P819*(1+$Q$18), 2), "")), "")</f>
        <v/>
      </c>
      <c r="R819" s="586">
        <f>_xlfn.IFS(G819="ETAPA", SUMIFS(ValorTotalSemD, Nivel, A819), G819="SUB-ETAPA", SUMIFS(ValorTotalSemD, SubNivel, C819), TRUE, U819)</f>
        <v/>
      </c>
      <c r="S819" s="587">
        <f>IF(G819="","",IF(OR(G819="etapa",G819="sub-etapa"),"",OFFSET(MCQ!M$20,ROW(M819)-ROW(M$20),0)))</f>
        <v/>
      </c>
      <c r="T819" s="588">
        <f>IFERROR(TRUNC(L819*N819,2),"")</f>
        <v/>
      </c>
      <c r="U819" s="589">
        <f>IFERROR(TRUNC(L819*Q819,2),"")</f>
        <v/>
      </c>
    </row>
    <row r="820">
      <c r="A820" s="18">
        <f>OFFSET(MCQ!A$20,ROW(A820)-ROW(A$20),0)</f>
        <v/>
      </c>
      <c r="B820" s="18">
        <f>OFFSET(MCQ!B$20,ROW(B820)-ROW(B$20),0)</f>
        <v/>
      </c>
      <c r="C820" s="18">
        <f>OFFSET(MCQ!C$20,ROW(C820)-ROW(C$20),0)</f>
        <v/>
      </c>
      <c r="D820" s="18">
        <f>OFFSET(MCQ!D$20,ROW(D820)-ROW(D$20),0)</f>
        <v/>
      </c>
      <c r="E820" s="18">
        <f>OFFSET(MCQ!E$20,ROW(E820)-ROW(E$20),0)</f>
        <v/>
      </c>
      <c r="F820" s="18" t="n"/>
      <c r="G820" s="233">
        <f>OFFSET(MCQ!G$20,ROW(G820)-ROW(G$20),0)</f>
        <v/>
      </c>
      <c r="H820" s="583">
        <f>IF(G820="","",OFFSET(MCQ!H$20,ROW(H820)-ROW(H$20),0))</f>
        <v/>
      </c>
      <c r="I820" s="24">
        <f>IF(G820="","",IF(OR(G820="etapa",G820="sub-etapa"),"",OFFSET(MCQ!I$20,ROW(I820)-ROW(I$20),0)))</f>
        <v/>
      </c>
      <c r="J820" s="25">
        <f>IF(G820="","",OFFSET(MCQ!J$20,ROW(J820)-ROW(J$20),0))</f>
        <v/>
      </c>
      <c r="K820" s="24">
        <f>IF(G820="","",IF(OR(G820="etapa",G820="sub-etapa"),"",OFFSET(MCQ!K$20,ROW(K820)-ROW(K$20),0)))</f>
        <v/>
      </c>
      <c r="L820" s="26">
        <f>IF(G820="","",IF(OR(G820="etapa",G820="sub-etapa"),"",TRUNC(OFFSET(MCQ!L$20,ROW(L820)-ROW(L$20),0),2)))</f>
        <v/>
      </c>
      <c r="M820" s="584">
        <f>IF(I820="", "", IFERROR(VLOOKUP(VALUE(I820), _BaseAbril2026, 4, 0), IFERROR(VLOOKUP(TEXT(I820, "@"), _BaseAbril2026, 4, 0), "")))</f>
        <v/>
      </c>
      <c r="N820" s="585">
        <f>IFERROR(IF(S820="BDI1", TRUNC(M820*(1+$O$18), 2),IF(S820="BDI2", TRUNC(M820*(1+$N$18), 2), "")), "")</f>
        <v/>
      </c>
      <c r="O820" s="586">
        <f>_xlfn.IFS(G820="ETAPA", SUMIFS(ValorTotalComD, Nivel, A820), G820="SUB-ETAPA", SUMIFS(ValorTotalComD, SubNivel, C820), TRUE, T820)</f>
        <v/>
      </c>
      <c r="P820" s="584">
        <f>IF(I820="", "", IFERROR(VLOOKUP(VALUE(I820), _BaseAbril2026, 5, 0), IFERROR(VLOOKUP(TEXT(I820, "@"), _BaseAbril2026, 5, 0), "")))</f>
        <v/>
      </c>
      <c r="Q820" s="585">
        <f>IFERROR(IF(S820="BDI1", TRUNC(P820*(1+$R$18), 2),IF(S820="BDI2", TRUNC(P820*(1+$Q$18), 2), "")), "")</f>
        <v/>
      </c>
      <c r="R820" s="586">
        <f>_xlfn.IFS(G820="ETAPA", SUMIFS(ValorTotalSemD, Nivel, A820), G820="SUB-ETAPA", SUMIFS(ValorTotalSemD, SubNivel, C820), TRUE, U820)</f>
        <v/>
      </c>
      <c r="S820" s="587">
        <f>IF(G820="","",IF(OR(G820="etapa",G820="sub-etapa"),"",OFFSET(MCQ!M$20,ROW(M820)-ROW(M$20),0)))</f>
        <v/>
      </c>
      <c r="T820" s="588">
        <f>IFERROR(TRUNC(L820*N820,2),"")</f>
        <v/>
      </c>
      <c r="U820" s="589">
        <f>IFERROR(TRUNC(L820*Q820,2),"")</f>
        <v/>
      </c>
    </row>
    <row r="821">
      <c r="A821" s="18">
        <f>OFFSET(MCQ!A$20,ROW(A821)-ROW(A$20),0)</f>
        <v/>
      </c>
      <c r="B821" s="18">
        <f>OFFSET(MCQ!B$20,ROW(B821)-ROW(B$20),0)</f>
        <v/>
      </c>
      <c r="C821" s="18">
        <f>OFFSET(MCQ!C$20,ROW(C821)-ROW(C$20),0)</f>
        <v/>
      </c>
      <c r="D821" s="18">
        <f>OFFSET(MCQ!D$20,ROW(D821)-ROW(D$20),0)</f>
        <v/>
      </c>
      <c r="E821" s="18">
        <f>OFFSET(MCQ!E$20,ROW(E821)-ROW(E$20),0)</f>
        <v/>
      </c>
      <c r="F821" s="18" t="n"/>
      <c r="G821" s="233">
        <f>OFFSET(MCQ!G$20,ROW(G821)-ROW(G$20),0)</f>
        <v/>
      </c>
      <c r="H821" s="583">
        <f>IF(G821="","",OFFSET(MCQ!H$20,ROW(H821)-ROW(H$20),0))</f>
        <v/>
      </c>
      <c r="I821" s="24">
        <f>IF(G821="","",IF(OR(G821="etapa",G821="sub-etapa"),"",OFFSET(MCQ!I$20,ROW(I821)-ROW(I$20),0)))</f>
        <v/>
      </c>
      <c r="J821" s="25">
        <f>IF(G821="","",OFFSET(MCQ!J$20,ROW(J821)-ROW(J$20),0))</f>
        <v/>
      </c>
      <c r="K821" s="24">
        <f>IF(G821="","",IF(OR(G821="etapa",G821="sub-etapa"),"",OFFSET(MCQ!K$20,ROW(K821)-ROW(K$20),0)))</f>
        <v/>
      </c>
      <c r="L821" s="26">
        <f>IF(G821="","",IF(OR(G821="etapa",G821="sub-etapa"),"",TRUNC(OFFSET(MCQ!L$20,ROW(L821)-ROW(L$20),0),2)))</f>
        <v/>
      </c>
      <c r="M821" s="584">
        <f>IF(I821="", "", IFERROR(VLOOKUP(VALUE(I821), _BaseAbril2026, 4, 0), IFERROR(VLOOKUP(TEXT(I821, "@"), _BaseAbril2026, 4, 0), "")))</f>
        <v/>
      </c>
      <c r="N821" s="585">
        <f>IFERROR(IF(S821="BDI1", TRUNC(M821*(1+$O$18), 2),IF(S821="BDI2", TRUNC(M821*(1+$N$18), 2), "")), "")</f>
        <v/>
      </c>
      <c r="O821" s="586">
        <f>_xlfn.IFS(G821="ETAPA", SUMIFS(ValorTotalComD, Nivel, A821), G821="SUB-ETAPA", SUMIFS(ValorTotalComD, SubNivel, C821), TRUE, T821)</f>
        <v/>
      </c>
      <c r="P821" s="584">
        <f>IF(I821="", "", IFERROR(VLOOKUP(VALUE(I821), _BaseAbril2026, 5, 0), IFERROR(VLOOKUP(TEXT(I821, "@"), _BaseAbril2026, 5, 0), "")))</f>
        <v/>
      </c>
      <c r="Q821" s="585">
        <f>IFERROR(IF(S821="BDI1", TRUNC(P821*(1+$R$18), 2),IF(S821="BDI2", TRUNC(P821*(1+$Q$18), 2), "")), "")</f>
        <v/>
      </c>
      <c r="R821" s="586">
        <f>_xlfn.IFS(G821="ETAPA", SUMIFS(ValorTotalSemD, Nivel, A821), G821="SUB-ETAPA", SUMIFS(ValorTotalSemD, SubNivel, C821), TRUE, U821)</f>
        <v/>
      </c>
      <c r="S821" s="587">
        <f>IF(G821="","",IF(OR(G821="etapa",G821="sub-etapa"),"",OFFSET(MCQ!M$20,ROW(M821)-ROW(M$20),0)))</f>
        <v/>
      </c>
      <c r="T821" s="588">
        <f>IFERROR(TRUNC(L821*N821,2),"")</f>
        <v/>
      </c>
      <c r="U821" s="589">
        <f>IFERROR(TRUNC(L821*Q821,2),"")</f>
        <v/>
      </c>
    </row>
    <row r="822">
      <c r="A822" s="18">
        <f>OFFSET(MCQ!A$20,ROW(A822)-ROW(A$20),0)</f>
        <v/>
      </c>
      <c r="B822" s="18">
        <f>OFFSET(MCQ!B$20,ROW(B822)-ROW(B$20),0)</f>
        <v/>
      </c>
      <c r="C822" s="18">
        <f>OFFSET(MCQ!C$20,ROW(C822)-ROW(C$20),0)</f>
        <v/>
      </c>
      <c r="D822" s="18">
        <f>OFFSET(MCQ!D$20,ROW(D822)-ROW(D$20),0)</f>
        <v/>
      </c>
      <c r="E822" s="18">
        <f>OFFSET(MCQ!E$20,ROW(E822)-ROW(E$20),0)</f>
        <v/>
      </c>
      <c r="F822" s="18" t="n"/>
      <c r="G822" s="233">
        <f>OFFSET(MCQ!G$20,ROW(G822)-ROW(G$20),0)</f>
        <v/>
      </c>
      <c r="H822" s="583">
        <f>IF(G822="","",OFFSET(MCQ!H$20,ROW(H822)-ROW(H$20),0))</f>
        <v/>
      </c>
      <c r="I822" s="24">
        <f>IF(G822="","",IF(OR(G822="etapa",G822="sub-etapa"),"",OFFSET(MCQ!I$20,ROW(I822)-ROW(I$20),0)))</f>
        <v/>
      </c>
      <c r="J822" s="25">
        <f>IF(G822="","",OFFSET(MCQ!J$20,ROW(J822)-ROW(J$20),0))</f>
        <v/>
      </c>
      <c r="K822" s="24">
        <f>IF(G822="","",IF(OR(G822="etapa",G822="sub-etapa"),"",OFFSET(MCQ!K$20,ROW(K822)-ROW(K$20),0)))</f>
        <v/>
      </c>
      <c r="L822" s="26">
        <f>IF(G822="","",IF(OR(G822="etapa",G822="sub-etapa"),"",TRUNC(OFFSET(MCQ!L$20,ROW(L822)-ROW(L$20),0),2)))</f>
        <v/>
      </c>
      <c r="M822" s="584">
        <f>IF(I822="", "", IFERROR(VLOOKUP(VALUE(I822), _BaseAbril2026, 4, 0), IFERROR(VLOOKUP(TEXT(I822, "@"), _BaseAbril2026, 4, 0), "")))</f>
        <v/>
      </c>
      <c r="N822" s="585">
        <f>IFERROR(IF(S822="BDI1", TRUNC(M822*(1+$O$18), 2),IF(S822="BDI2", TRUNC(M822*(1+$N$18), 2), "")), "")</f>
        <v/>
      </c>
      <c r="O822" s="586">
        <f>_xlfn.IFS(G822="ETAPA", SUMIFS(ValorTotalComD, Nivel, A822), G822="SUB-ETAPA", SUMIFS(ValorTotalComD, SubNivel, C822), TRUE, T822)</f>
        <v/>
      </c>
      <c r="P822" s="584">
        <f>IF(I822="", "", IFERROR(VLOOKUP(VALUE(I822), _BaseAbril2026, 5, 0), IFERROR(VLOOKUP(TEXT(I822, "@"), _BaseAbril2026, 5, 0), "")))</f>
        <v/>
      </c>
      <c r="Q822" s="585">
        <f>IFERROR(IF(S822="BDI1", TRUNC(P822*(1+$R$18), 2),IF(S822="BDI2", TRUNC(P822*(1+$Q$18), 2), "")), "")</f>
        <v/>
      </c>
      <c r="R822" s="586">
        <f>_xlfn.IFS(G822="ETAPA", SUMIFS(ValorTotalSemD, Nivel, A822), G822="SUB-ETAPA", SUMIFS(ValorTotalSemD, SubNivel, C822), TRUE, U822)</f>
        <v/>
      </c>
      <c r="S822" s="587">
        <f>IF(G822="","",IF(OR(G822="etapa",G822="sub-etapa"),"",OFFSET(MCQ!M$20,ROW(M822)-ROW(M$20),0)))</f>
        <v/>
      </c>
      <c r="T822" s="588">
        <f>IFERROR(TRUNC(L822*N822,2),"")</f>
        <v/>
      </c>
      <c r="U822" s="589">
        <f>IFERROR(TRUNC(L822*Q822,2),"")</f>
        <v/>
      </c>
    </row>
    <row r="823">
      <c r="A823" s="18">
        <f>OFFSET(MCQ!A$20,ROW(A823)-ROW(A$20),0)</f>
        <v/>
      </c>
      <c r="B823" s="18">
        <f>OFFSET(MCQ!B$20,ROW(B823)-ROW(B$20),0)</f>
        <v/>
      </c>
      <c r="C823" s="18">
        <f>OFFSET(MCQ!C$20,ROW(C823)-ROW(C$20),0)</f>
        <v/>
      </c>
      <c r="D823" s="18">
        <f>OFFSET(MCQ!D$20,ROW(D823)-ROW(D$20),0)</f>
        <v/>
      </c>
      <c r="E823" s="18">
        <f>OFFSET(MCQ!E$20,ROW(E823)-ROW(E$20),0)</f>
        <v/>
      </c>
      <c r="F823" s="18" t="n"/>
      <c r="G823" s="233">
        <f>OFFSET(MCQ!G$20,ROW(G823)-ROW(G$20),0)</f>
        <v/>
      </c>
      <c r="H823" s="583">
        <f>IF(G823="","",OFFSET(MCQ!H$20,ROW(H823)-ROW(H$20),0))</f>
        <v/>
      </c>
      <c r="I823" s="24">
        <f>IF(G823="","",IF(OR(G823="etapa",G823="sub-etapa"),"",OFFSET(MCQ!I$20,ROW(I823)-ROW(I$20),0)))</f>
        <v/>
      </c>
      <c r="J823" s="25">
        <f>IF(G823="","",OFFSET(MCQ!J$20,ROW(J823)-ROW(J$20),0))</f>
        <v/>
      </c>
      <c r="K823" s="24">
        <f>IF(G823="","",IF(OR(G823="etapa",G823="sub-etapa"),"",OFFSET(MCQ!K$20,ROW(K823)-ROW(K$20),0)))</f>
        <v/>
      </c>
      <c r="L823" s="26">
        <f>IF(G823="","",IF(OR(G823="etapa",G823="sub-etapa"),"",TRUNC(OFFSET(MCQ!L$20,ROW(L823)-ROW(L$20),0),2)))</f>
        <v/>
      </c>
      <c r="M823" s="584">
        <f>IF(I823="", "", IFERROR(VLOOKUP(VALUE(I823), _BaseAbril2026, 4, 0), IFERROR(VLOOKUP(TEXT(I823, "@"), _BaseAbril2026, 4, 0), "")))</f>
        <v/>
      </c>
      <c r="N823" s="585">
        <f>IFERROR(IF(S823="BDI1", TRUNC(M823*(1+$O$18), 2),IF(S823="BDI2", TRUNC(M823*(1+$N$18), 2), "")), "")</f>
        <v/>
      </c>
      <c r="O823" s="586">
        <f>_xlfn.IFS(G823="ETAPA", SUMIFS(ValorTotalComD, Nivel, A823), G823="SUB-ETAPA", SUMIFS(ValorTotalComD, SubNivel, C823), TRUE, T823)</f>
        <v/>
      </c>
      <c r="P823" s="584">
        <f>IF(I823="", "", IFERROR(VLOOKUP(VALUE(I823), _BaseAbril2026, 5, 0), IFERROR(VLOOKUP(TEXT(I823, "@"), _BaseAbril2026, 5, 0), "")))</f>
        <v/>
      </c>
      <c r="Q823" s="585">
        <f>IFERROR(IF(S823="BDI1", TRUNC(P823*(1+$R$18), 2),IF(S823="BDI2", TRUNC(P823*(1+$Q$18), 2), "")), "")</f>
        <v/>
      </c>
      <c r="R823" s="586">
        <f>_xlfn.IFS(G823="ETAPA", SUMIFS(ValorTotalSemD, Nivel, A823), G823="SUB-ETAPA", SUMIFS(ValorTotalSemD, SubNivel, C823), TRUE, U823)</f>
        <v/>
      </c>
      <c r="S823" s="587">
        <f>IF(G823="","",IF(OR(G823="etapa",G823="sub-etapa"),"",OFFSET(MCQ!M$20,ROW(M823)-ROW(M$20),0)))</f>
        <v/>
      </c>
      <c r="T823" s="588">
        <f>IFERROR(TRUNC(L823*N823,2),"")</f>
        <v/>
      </c>
      <c r="U823" s="589">
        <f>IFERROR(TRUNC(L823*Q823,2),"")</f>
        <v/>
      </c>
    </row>
    <row r="824">
      <c r="A824" s="18">
        <f>OFFSET(MCQ!A$20,ROW(A824)-ROW(A$20),0)</f>
        <v/>
      </c>
      <c r="B824" s="18">
        <f>OFFSET(MCQ!B$20,ROW(B824)-ROW(B$20),0)</f>
        <v/>
      </c>
      <c r="C824" s="18">
        <f>OFFSET(MCQ!C$20,ROW(C824)-ROW(C$20),0)</f>
        <v/>
      </c>
      <c r="D824" s="18">
        <f>OFFSET(MCQ!D$20,ROW(D824)-ROW(D$20),0)</f>
        <v/>
      </c>
      <c r="E824" s="18">
        <f>OFFSET(MCQ!E$20,ROW(E824)-ROW(E$20),0)</f>
        <v/>
      </c>
      <c r="F824" s="18" t="n"/>
      <c r="G824" s="233">
        <f>OFFSET(MCQ!G$20,ROW(G824)-ROW(G$20),0)</f>
        <v/>
      </c>
      <c r="H824" s="583">
        <f>IF(G824="","",OFFSET(MCQ!H$20,ROW(H824)-ROW(H$20),0))</f>
        <v/>
      </c>
      <c r="I824" s="24">
        <f>IF(G824="","",IF(OR(G824="etapa",G824="sub-etapa"),"",OFFSET(MCQ!I$20,ROW(I824)-ROW(I$20),0)))</f>
        <v/>
      </c>
      <c r="J824" s="25">
        <f>IF(G824="","",OFFSET(MCQ!J$20,ROW(J824)-ROW(J$20),0))</f>
        <v/>
      </c>
      <c r="K824" s="24">
        <f>IF(G824="","",IF(OR(G824="etapa",G824="sub-etapa"),"",OFFSET(MCQ!K$20,ROW(K824)-ROW(K$20),0)))</f>
        <v/>
      </c>
      <c r="L824" s="26">
        <f>IF(G824="","",IF(OR(G824="etapa",G824="sub-etapa"),"",TRUNC(OFFSET(MCQ!L$20,ROW(L824)-ROW(L$20),0),2)))</f>
        <v/>
      </c>
      <c r="M824" s="584">
        <f>IF(I824="", "", IFERROR(VLOOKUP(VALUE(I824), _BaseAbril2026, 4, 0), IFERROR(VLOOKUP(TEXT(I824, "@"), _BaseAbril2026, 4, 0), "")))</f>
        <v/>
      </c>
      <c r="N824" s="585">
        <f>IFERROR(IF(S824="BDI1", TRUNC(M824*(1+$O$18), 2),IF(S824="BDI2", TRUNC(M824*(1+$N$18), 2), "")), "")</f>
        <v/>
      </c>
      <c r="O824" s="586">
        <f>_xlfn.IFS(G824="ETAPA", SUMIFS(ValorTotalComD, Nivel, A824), G824="SUB-ETAPA", SUMIFS(ValorTotalComD, SubNivel, C824), TRUE, T824)</f>
        <v/>
      </c>
      <c r="P824" s="584">
        <f>IF(I824="", "", IFERROR(VLOOKUP(VALUE(I824), _BaseAbril2026, 5, 0), IFERROR(VLOOKUP(TEXT(I824, "@"), _BaseAbril2026, 5, 0), "")))</f>
        <v/>
      </c>
      <c r="Q824" s="585">
        <f>IFERROR(IF(S824="BDI1", TRUNC(P824*(1+$R$18), 2),IF(S824="BDI2", TRUNC(P824*(1+$Q$18), 2), "")), "")</f>
        <v/>
      </c>
      <c r="R824" s="586">
        <f>_xlfn.IFS(G824="ETAPA", SUMIFS(ValorTotalSemD, Nivel, A824), G824="SUB-ETAPA", SUMIFS(ValorTotalSemD, SubNivel, C824), TRUE, U824)</f>
        <v/>
      </c>
      <c r="S824" s="587">
        <f>IF(G824="","",IF(OR(G824="etapa",G824="sub-etapa"),"",OFFSET(MCQ!M$20,ROW(M824)-ROW(M$20),0)))</f>
        <v/>
      </c>
      <c r="T824" s="588">
        <f>IFERROR(TRUNC(L824*N824,2),"")</f>
        <v/>
      </c>
      <c r="U824" s="589">
        <f>IFERROR(TRUNC(L824*Q824,2),"")</f>
        <v/>
      </c>
    </row>
    <row r="825">
      <c r="A825" s="18">
        <f>OFFSET(MCQ!A$20,ROW(A825)-ROW(A$20),0)</f>
        <v/>
      </c>
      <c r="B825" s="18">
        <f>OFFSET(MCQ!B$20,ROW(B825)-ROW(B$20),0)</f>
        <v/>
      </c>
      <c r="C825" s="18">
        <f>OFFSET(MCQ!C$20,ROW(C825)-ROW(C$20),0)</f>
        <v/>
      </c>
      <c r="D825" s="18">
        <f>OFFSET(MCQ!D$20,ROW(D825)-ROW(D$20),0)</f>
        <v/>
      </c>
      <c r="E825" s="18">
        <f>OFFSET(MCQ!E$20,ROW(E825)-ROW(E$20),0)</f>
        <v/>
      </c>
      <c r="F825" s="18" t="n"/>
      <c r="G825" s="233">
        <f>OFFSET(MCQ!G$20,ROW(G825)-ROW(G$20),0)</f>
        <v/>
      </c>
      <c r="H825" s="583">
        <f>IF(G825="","",OFFSET(MCQ!H$20,ROW(H825)-ROW(H$20),0))</f>
        <v/>
      </c>
      <c r="I825" s="24">
        <f>IF(G825="","",IF(OR(G825="etapa",G825="sub-etapa"),"",OFFSET(MCQ!I$20,ROW(I825)-ROW(I$20),0)))</f>
        <v/>
      </c>
      <c r="J825" s="25">
        <f>IF(G825="","",OFFSET(MCQ!J$20,ROW(J825)-ROW(J$20),0))</f>
        <v/>
      </c>
      <c r="K825" s="24">
        <f>IF(G825="","",IF(OR(G825="etapa",G825="sub-etapa"),"",OFFSET(MCQ!K$20,ROW(K825)-ROW(K$20),0)))</f>
        <v/>
      </c>
      <c r="L825" s="26">
        <f>IF(G825="","",IF(OR(G825="etapa",G825="sub-etapa"),"",TRUNC(OFFSET(MCQ!L$20,ROW(L825)-ROW(L$20),0),2)))</f>
        <v/>
      </c>
      <c r="M825" s="584">
        <f>IF(I825="", "", IFERROR(VLOOKUP(VALUE(I825), _BaseAbril2026, 4, 0), IFERROR(VLOOKUP(TEXT(I825, "@"), _BaseAbril2026, 4, 0), "")))</f>
        <v/>
      </c>
      <c r="N825" s="585">
        <f>IFERROR(IF(S825="BDI1", TRUNC(M825*(1+$O$18), 2),IF(S825="BDI2", TRUNC(M825*(1+$N$18), 2), "")), "")</f>
        <v/>
      </c>
      <c r="O825" s="586">
        <f>_xlfn.IFS(G825="ETAPA", SUMIFS(ValorTotalComD, Nivel, A825), G825="SUB-ETAPA", SUMIFS(ValorTotalComD, SubNivel, C825), TRUE, T825)</f>
        <v/>
      </c>
      <c r="P825" s="584">
        <f>IF(I825="", "", IFERROR(VLOOKUP(VALUE(I825), _BaseAbril2026, 5, 0), IFERROR(VLOOKUP(TEXT(I825, "@"), _BaseAbril2026, 5, 0), "")))</f>
        <v/>
      </c>
      <c r="Q825" s="585">
        <f>IFERROR(IF(S825="BDI1", TRUNC(P825*(1+$R$18), 2),IF(S825="BDI2", TRUNC(P825*(1+$Q$18), 2), "")), "")</f>
        <v/>
      </c>
      <c r="R825" s="586">
        <f>_xlfn.IFS(G825="ETAPA", SUMIFS(ValorTotalSemD, Nivel, A825), G825="SUB-ETAPA", SUMIFS(ValorTotalSemD, SubNivel, C825), TRUE, U825)</f>
        <v/>
      </c>
      <c r="S825" s="587">
        <f>IF(G825="","",IF(OR(G825="etapa",G825="sub-etapa"),"",OFFSET(MCQ!M$20,ROW(M825)-ROW(M$20),0)))</f>
        <v/>
      </c>
      <c r="T825" s="588">
        <f>IFERROR(TRUNC(L825*N825,2),"")</f>
        <v/>
      </c>
      <c r="U825" s="589">
        <f>IFERROR(TRUNC(L825*Q825,2),"")</f>
        <v/>
      </c>
    </row>
    <row r="826">
      <c r="A826" s="18">
        <f>OFFSET(MCQ!A$20,ROW(A826)-ROW(A$20),0)</f>
        <v/>
      </c>
      <c r="B826" s="18">
        <f>OFFSET(MCQ!B$20,ROW(B826)-ROW(B$20),0)</f>
        <v/>
      </c>
      <c r="C826" s="18">
        <f>OFFSET(MCQ!C$20,ROW(C826)-ROW(C$20),0)</f>
        <v/>
      </c>
      <c r="D826" s="18">
        <f>OFFSET(MCQ!D$20,ROW(D826)-ROW(D$20),0)</f>
        <v/>
      </c>
      <c r="E826" s="18">
        <f>OFFSET(MCQ!E$20,ROW(E826)-ROW(E$20),0)</f>
        <v/>
      </c>
      <c r="F826" s="18" t="n"/>
      <c r="G826" s="233">
        <f>OFFSET(MCQ!G$20,ROW(G826)-ROW(G$20),0)</f>
        <v/>
      </c>
      <c r="H826" s="583">
        <f>IF(G826="","",OFFSET(MCQ!H$20,ROW(H826)-ROW(H$20),0))</f>
        <v/>
      </c>
      <c r="I826" s="24">
        <f>IF(G826="","",IF(OR(G826="etapa",G826="sub-etapa"),"",OFFSET(MCQ!I$20,ROW(I826)-ROW(I$20),0)))</f>
        <v/>
      </c>
      <c r="J826" s="25">
        <f>IF(G826="","",OFFSET(MCQ!J$20,ROW(J826)-ROW(J$20),0))</f>
        <v/>
      </c>
      <c r="K826" s="24">
        <f>IF(G826="","",IF(OR(G826="etapa",G826="sub-etapa"),"",OFFSET(MCQ!K$20,ROW(K826)-ROW(K$20),0)))</f>
        <v/>
      </c>
      <c r="L826" s="26">
        <f>IF(G826="","",IF(OR(G826="etapa",G826="sub-etapa"),"",TRUNC(OFFSET(MCQ!L$20,ROW(L826)-ROW(L$20),0),2)))</f>
        <v/>
      </c>
      <c r="M826" s="584">
        <f>IF(I826="", "", IFERROR(VLOOKUP(VALUE(I826), _BaseAbril2026, 4, 0), IFERROR(VLOOKUP(TEXT(I826, "@"), _BaseAbril2026, 4, 0), "")))</f>
        <v/>
      </c>
      <c r="N826" s="585">
        <f>IFERROR(IF(S826="BDI1", TRUNC(M826*(1+$O$18), 2),IF(S826="BDI2", TRUNC(M826*(1+$N$18), 2), "")), "")</f>
        <v/>
      </c>
      <c r="O826" s="586">
        <f>_xlfn.IFS(G826="ETAPA", SUMIFS(ValorTotalComD, Nivel, A826), G826="SUB-ETAPA", SUMIFS(ValorTotalComD, SubNivel, C826), TRUE, T826)</f>
        <v/>
      </c>
      <c r="P826" s="584">
        <f>IF(I826="", "", IFERROR(VLOOKUP(VALUE(I826), _BaseAbril2026, 5, 0), IFERROR(VLOOKUP(TEXT(I826, "@"), _BaseAbril2026, 5, 0), "")))</f>
        <v/>
      </c>
      <c r="Q826" s="585">
        <f>IFERROR(IF(S826="BDI1", TRUNC(P826*(1+$R$18), 2),IF(S826="BDI2", TRUNC(P826*(1+$Q$18), 2), "")), "")</f>
        <v/>
      </c>
      <c r="R826" s="586">
        <f>_xlfn.IFS(G826="ETAPA", SUMIFS(ValorTotalSemD, Nivel, A826), G826="SUB-ETAPA", SUMIFS(ValorTotalSemD, SubNivel, C826), TRUE, U826)</f>
        <v/>
      </c>
      <c r="S826" s="587">
        <f>IF(G826="","",IF(OR(G826="etapa",G826="sub-etapa"),"",OFFSET(MCQ!M$20,ROW(M826)-ROW(M$20),0)))</f>
        <v/>
      </c>
      <c r="T826" s="588">
        <f>IFERROR(TRUNC(L826*N826,2),"")</f>
        <v/>
      </c>
      <c r="U826" s="589">
        <f>IFERROR(TRUNC(L826*Q826,2),"")</f>
        <v/>
      </c>
    </row>
    <row r="827">
      <c r="A827" s="18">
        <f>OFFSET(MCQ!A$20,ROW(A827)-ROW(A$20),0)</f>
        <v/>
      </c>
      <c r="B827" s="18">
        <f>OFFSET(MCQ!B$20,ROW(B827)-ROW(B$20),0)</f>
        <v/>
      </c>
      <c r="C827" s="18">
        <f>OFFSET(MCQ!C$20,ROW(C827)-ROW(C$20),0)</f>
        <v/>
      </c>
      <c r="D827" s="18">
        <f>OFFSET(MCQ!D$20,ROW(D827)-ROW(D$20),0)</f>
        <v/>
      </c>
      <c r="E827" s="18">
        <f>OFFSET(MCQ!E$20,ROW(E827)-ROW(E$20),0)</f>
        <v/>
      </c>
      <c r="F827" s="18" t="n"/>
      <c r="G827" s="233">
        <f>OFFSET(MCQ!G$20,ROW(G827)-ROW(G$20),0)</f>
        <v/>
      </c>
      <c r="H827" s="583">
        <f>IF(G827="","",OFFSET(MCQ!H$20,ROW(H827)-ROW(H$20),0))</f>
        <v/>
      </c>
      <c r="I827" s="24">
        <f>IF(G827="","",IF(OR(G827="etapa",G827="sub-etapa"),"",OFFSET(MCQ!I$20,ROW(I827)-ROW(I$20),0)))</f>
        <v/>
      </c>
      <c r="J827" s="25">
        <f>IF(G827="","",OFFSET(MCQ!J$20,ROW(J827)-ROW(J$20),0))</f>
        <v/>
      </c>
      <c r="K827" s="24">
        <f>IF(G827="","",IF(OR(G827="etapa",G827="sub-etapa"),"",OFFSET(MCQ!K$20,ROW(K827)-ROW(K$20),0)))</f>
        <v/>
      </c>
      <c r="L827" s="26">
        <f>IF(G827="","",IF(OR(G827="etapa",G827="sub-etapa"),"",TRUNC(OFFSET(MCQ!L$20,ROW(L827)-ROW(L$20),0),2)))</f>
        <v/>
      </c>
      <c r="M827" s="584">
        <f>IF(I827="", "", IFERROR(VLOOKUP(VALUE(I827), _BaseAbril2026, 4, 0), IFERROR(VLOOKUP(TEXT(I827, "@"), _BaseAbril2026, 4, 0), "")))</f>
        <v/>
      </c>
      <c r="N827" s="585">
        <f>IFERROR(IF(S827="BDI1", TRUNC(M827*(1+$O$18), 2),IF(S827="BDI2", TRUNC(M827*(1+$N$18), 2), "")), "")</f>
        <v/>
      </c>
      <c r="O827" s="586">
        <f>_xlfn.IFS(G827="ETAPA", SUMIFS(ValorTotalComD, Nivel, A827), G827="SUB-ETAPA", SUMIFS(ValorTotalComD, SubNivel, C827), TRUE, T827)</f>
        <v/>
      </c>
      <c r="P827" s="584">
        <f>IF(I827="", "", IFERROR(VLOOKUP(VALUE(I827), _BaseAbril2026, 5, 0), IFERROR(VLOOKUP(TEXT(I827, "@"), _BaseAbril2026, 5, 0), "")))</f>
        <v/>
      </c>
      <c r="Q827" s="585">
        <f>IFERROR(IF(S827="BDI1", TRUNC(P827*(1+$R$18), 2),IF(S827="BDI2", TRUNC(P827*(1+$Q$18), 2), "")), "")</f>
        <v/>
      </c>
      <c r="R827" s="586">
        <f>_xlfn.IFS(G827="ETAPA", SUMIFS(ValorTotalSemD, Nivel, A827), G827="SUB-ETAPA", SUMIFS(ValorTotalSemD, SubNivel, C827), TRUE, U827)</f>
        <v/>
      </c>
      <c r="S827" s="587">
        <f>IF(G827="","",IF(OR(G827="etapa",G827="sub-etapa"),"",OFFSET(MCQ!M$20,ROW(M827)-ROW(M$20),0)))</f>
        <v/>
      </c>
      <c r="T827" s="588">
        <f>IFERROR(TRUNC(L827*N827,2),"")</f>
        <v/>
      </c>
      <c r="U827" s="589">
        <f>IFERROR(TRUNC(L827*Q827,2),"")</f>
        <v/>
      </c>
    </row>
    <row r="828">
      <c r="A828" s="18">
        <f>OFFSET(MCQ!A$20,ROW(A828)-ROW(A$20),0)</f>
        <v/>
      </c>
      <c r="B828" s="18">
        <f>OFFSET(MCQ!B$20,ROW(B828)-ROW(B$20),0)</f>
        <v/>
      </c>
      <c r="C828" s="18">
        <f>OFFSET(MCQ!C$20,ROW(C828)-ROW(C$20),0)</f>
        <v/>
      </c>
      <c r="D828" s="18">
        <f>OFFSET(MCQ!D$20,ROW(D828)-ROW(D$20),0)</f>
        <v/>
      </c>
      <c r="E828" s="18">
        <f>OFFSET(MCQ!E$20,ROW(E828)-ROW(E$20),0)</f>
        <v/>
      </c>
      <c r="F828" s="18" t="n"/>
      <c r="G828" s="233">
        <f>OFFSET(MCQ!G$20,ROW(G828)-ROW(G$20),0)</f>
        <v/>
      </c>
      <c r="H828" s="583">
        <f>IF(G828="","",OFFSET(MCQ!H$20,ROW(H828)-ROW(H$20),0))</f>
        <v/>
      </c>
      <c r="I828" s="24">
        <f>IF(G828="","",IF(OR(G828="etapa",G828="sub-etapa"),"",OFFSET(MCQ!I$20,ROW(I828)-ROW(I$20),0)))</f>
        <v/>
      </c>
      <c r="J828" s="25">
        <f>IF(G828="","",OFFSET(MCQ!J$20,ROW(J828)-ROW(J$20),0))</f>
        <v/>
      </c>
      <c r="K828" s="24">
        <f>IF(G828="","",IF(OR(G828="etapa",G828="sub-etapa"),"",OFFSET(MCQ!K$20,ROW(K828)-ROW(K$20),0)))</f>
        <v/>
      </c>
      <c r="L828" s="26">
        <f>IF(G828="","",IF(OR(G828="etapa",G828="sub-etapa"),"",TRUNC(OFFSET(MCQ!L$20,ROW(L828)-ROW(L$20),0),2)))</f>
        <v/>
      </c>
      <c r="M828" s="584">
        <f>IF(I828="", "", IFERROR(VLOOKUP(VALUE(I828), _BaseAbril2026, 4, 0), IFERROR(VLOOKUP(TEXT(I828, "@"), _BaseAbril2026, 4, 0), "")))</f>
        <v/>
      </c>
      <c r="N828" s="585">
        <f>IFERROR(IF(S828="BDI1", TRUNC(M828*(1+$O$18), 2),IF(S828="BDI2", TRUNC(M828*(1+$N$18), 2), "")), "")</f>
        <v/>
      </c>
      <c r="O828" s="586">
        <f>_xlfn.IFS(G828="ETAPA", SUMIFS(ValorTotalComD, Nivel, A828), G828="SUB-ETAPA", SUMIFS(ValorTotalComD, SubNivel, C828), TRUE, T828)</f>
        <v/>
      </c>
      <c r="P828" s="584">
        <f>IF(I828="", "", IFERROR(VLOOKUP(VALUE(I828), _BaseAbril2026, 5, 0), IFERROR(VLOOKUP(TEXT(I828, "@"), _BaseAbril2026, 5, 0), "")))</f>
        <v/>
      </c>
      <c r="Q828" s="585">
        <f>IFERROR(IF(S828="BDI1", TRUNC(P828*(1+$R$18), 2),IF(S828="BDI2", TRUNC(P828*(1+$Q$18), 2), "")), "")</f>
        <v/>
      </c>
      <c r="R828" s="586">
        <f>_xlfn.IFS(G828="ETAPA", SUMIFS(ValorTotalSemD, Nivel, A828), G828="SUB-ETAPA", SUMIFS(ValorTotalSemD, SubNivel, C828), TRUE, U828)</f>
        <v/>
      </c>
      <c r="S828" s="587">
        <f>IF(G828="","",IF(OR(G828="etapa",G828="sub-etapa"),"",OFFSET(MCQ!M$20,ROW(M828)-ROW(M$20),0)))</f>
        <v/>
      </c>
      <c r="T828" s="588">
        <f>IFERROR(TRUNC(L828*N828,2),"")</f>
        <v/>
      </c>
      <c r="U828" s="589">
        <f>IFERROR(TRUNC(L828*Q828,2),"")</f>
        <v/>
      </c>
    </row>
    <row r="829">
      <c r="A829" s="18">
        <f>OFFSET(MCQ!A$20,ROW(A829)-ROW(A$20),0)</f>
        <v/>
      </c>
      <c r="B829" s="18">
        <f>OFFSET(MCQ!B$20,ROW(B829)-ROW(B$20),0)</f>
        <v/>
      </c>
      <c r="C829" s="18">
        <f>OFFSET(MCQ!C$20,ROW(C829)-ROW(C$20),0)</f>
        <v/>
      </c>
      <c r="D829" s="18">
        <f>OFFSET(MCQ!D$20,ROW(D829)-ROW(D$20),0)</f>
        <v/>
      </c>
      <c r="E829" s="18">
        <f>OFFSET(MCQ!E$20,ROW(E829)-ROW(E$20),0)</f>
        <v/>
      </c>
      <c r="F829" s="18" t="n"/>
      <c r="G829" s="233">
        <f>OFFSET(MCQ!G$20,ROW(G829)-ROW(G$20),0)</f>
        <v/>
      </c>
      <c r="H829" s="583">
        <f>IF(G829="","",OFFSET(MCQ!H$20,ROW(H829)-ROW(H$20),0))</f>
        <v/>
      </c>
      <c r="I829" s="24">
        <f>IF(G829="","",IF(OR(G829="etapa",G829="sub-etapa"),"",OFFSET(MCQ!I$20,ROW(I829)-ROW(I$20),0)))</f>
        <v/>
      </c>
      <c r="J829" s="25">
        <f>IF(G829="","",OFFSET(MCQ!J$20,ROW(J829)-ROW(J$20),0))</f>
        <v/>
      </c>
      <c r="K829" s="24">
        <f>IF(G829="","",IF(OR(G829="etapa",G829="sub-etapa"),"",OFFSET(MCQ!K$20,ROW(K829)-ROW(K$20),0)))</f>
        <v/>
      </c>
      <c r="L829" s="26">
        <f>IF(G829="","",IF(OR(G829="etapa",G829="sub-etapa"),"",TRUNC(OFFSET(MCQ!L$20,ROW(L829)-ROW(L$20),0),2)))</f>
        <v/>
      </c>
      <c r="M829" s="584">
        <f>IF(I829="", "", IFERROR(VLOOKUP(VALUE(I829), _BaseAbril2026, 4, 0), IFERROR(VLOOKUP(TEXT(I829, "@"), _BaseAbril2026, 4, 0), "")))</f>
        <v/>
      </c>
      <c r="N829" s="585">
        <f>IFERROR(IF(S829="BDI1", TRUNC(M829*(1+$O$18), 2),IF(S829="BDI2", TRUNC(M829*(1+$N$18), 2), "")), "")</f>
        <v/>
      </c>
      <c r="O829" s="586">
        <f>_xlfn.IFS(G829="ETAPA", SUMIFS(ValorTotalComD, Nivel, A829), G829="SUB-ETAPA", SUMIFS(ValorTotalComD, SubNivel, C829), TRUE, T829)</f>
        <v/>
      </c>
      <c r="P829" s="584">
        <f>IF(I829="", "", IFERROR(VLOOKUP(VALUE(I829), _BaseAbril2026, 5, 0), IFERROR(VLOOKUP(TEXT(I829, "@"), _BaseAbril2026, 5, 0), "")))</f>
        <v/>
      </c>
      <c r="Q829" s="585">
        <f>IFERROR(IF(S829="BDI1", TRUNC(P829*(1+$R$18), 2),IF(S829="BDI2", TRUNC(P829*(1+$Q$18), 2), "")), "")</f>
        <v/>
      </c>
      <c r="R829" s="586">
        <f>_xlfn.IFS(G829="ETAPA", SUMIFS(ValorTotalSemD, Nivel, A829), G829="SUB-ETAPA", SUMIFS(ValorTotalSemD, SubNivel, C829), TRUE, U829)</f>
        <v/>
      </c>
      <c r="S829" s="587">
        <f>IF(G829="","",IF(OR(G829="etapa",G829="sub-etapa"),"",OFFSET(MCQ!M$20,ROW(M829)-ROW(M$20),0)))</f>
        <v/>
      </c>
      <c r="T829" s="588">
        <f>IFERROR(TRUNC(L829*N829,2),"")</f>
        <v/>
      </c>
      <c r="U829" s="589">
        <f>IFERROR(TRUNC(L829*Q829,2),"")</f>
        <v/>
      </c>
    </row>
    <row r="830">
      <c r="A830" s="18">
        <f>OFFSET(MCQ!A$20,ROW(A830)-ROW(A$20),0)</f>
        <v/>
      </c>
      <c r="B830" s="18">
        <f>OFFSET(MCQ!B$20,ROW(B830)-ROW(B$20),0)</f>
        <v/>
      </c>
      <c r="C830" s="18">
        <f>OFFSET(MCQ!C$20,ROW(C830)-ROW(C$20),0)</f>
        <v/>
      </c>
      <c r="D830" s="18">
        <f>OFFSET(MCQ!D$20,ROW(D830)-ROW(D$20),0)</f>
        <v/>
      </c>
      <c r="E830" s="18">
        <f>OFFSET(MCQ!E$20,ROW(E830)-ROW(E$20),0)</f>
        <v/>
      </c>
      <c r="F830" s="18" t="n"/>
      <c r="G830" s="233">
        <f>OFFSET(MCQ!G$20,ROW(G830)-ROW(G$20),0)</f>
        <v/>
      </c>
      <c r="H830" s="583">
        <f>IF(G830="","",OFFSET(MCQ!H$20,ROW(H830)-ROW(H$20),0))</f>
        <v/>
      </c>
      <c r="I830" s="24">
        <f>IF(G830="","",IF(OR(G830="etapa",G830="sub-etapa"),"",OFFSET(MCQ!I$20,ROW(I830)-ROW(I$20),0)))</f>
        <v/>
      </c>
      <c r="J830" s="25">
        <f>IF(G830="","",OFFSET(MCQ!J$20,ROW(J830)-ROW(J$20),0))</f>
        <v/>
      </c>
      <c r="K830" s="24">
        <f>IF(G830="","",IF(OR(G830="etapa",G830="sub-etapa"),"",OFFSET(MCQ!K$20,ROW(K830)-ROW(K$20),0)))</f>
        <v/>
      </c>
      <c r="L830" s="26">
        <f>IF(G830="","",IF(OR(G830="etapa",G830="sub-etapa"),"",TRUNC(OFFSET(MCQ!L$20,ROW(L830)-ROW(L$20),0),2)))</f>
        <v/>
      </c>
      <c r="M830" s="584">
        <f>IF(I830="", "", IFERROR(VLOOKUP(VALUE(I830), _BaseAbril2026, 4, 0), IFERROR(VLOOKUP(TEXT(I830, "@"), _BaseAbril2026, 4, 0), "")))</f>
        <v/>
      </c>
      <c r="N830" s="585">
        <f>IFERROR(IF(S830="BDI1", TRUNC(M830*(1+$O$18), 2),IF(S830="BDI2", TRUNC(M830*(1+$N$18), 2), "")), "")</f>
        <v/>
      </c>
      <c r="O830" s="586">
        <f>_xlfn.IFS(G830="ETAPA", SUMIFS(ValorTotalComD, Nivel, A830), G830="SUB-ETAPA", SUMIFS(ValorTotalComD, SubNivel, C830), TRUE, T830)</f>
        <v/>
      </c>
      <c r="P830" s="584">
        <f>IF(I830="", "", IFERROR(VLOOKUP(VALUE(I830), _BaseAbril2026, 5, 0), IFERROR(VLOOKUP(TEXT(I830, "@"), _BaseAbril2026, 5, 0), "")))</f>
        <v/>
      </c>
      <c r="Q830" s="585">
        <f>IFERROR(IF(S830="BDI1", TRUNC(P830*(1+$R$18), 2),IF(S830="BDI2", TRUNC(P830*(1+$Q$18), 2), "")), "")</f>
        <v/>
      </c>
      <c r="R830" s="586">
        <f>_xlfn.IFS(G830="ETAPA", SUMIFS(ValorTotalSemD, Nivel, A830), G830="SUB-ETAPA", SUMIFS(ValorTotalSemD, SubNivel, C830), TRUE, U830)</f>
        <v/>
      </c>
      <c r="S830" s="587">
        <f>IF(G830="","",IF(OR(G830="etapa",G830="sub-etapa"),"",OFFSET(MCQ!M$20,ROW(M830)-ROW(M$20),0)))</f>
        <v/>
      </c>
      <c r="T830" s="588">
        <f>IFERROR(TRUNC(L830*N830,2),"")</f>
        <v/>
      </c>
      <c r="U830" s="589">
        <f>IFERROR(TRUNC(L830*Q830,2),"")</f>
        <v/>
      </c>
    </row>
    <row r="831">
      <c r="A831" s="18">
        <f>OFFSET(MCQ!A$20,ROW(A831)-ROW(A$20),0)</f>
        <v/>
      </c>
      <c r="B831" s="18">
        <f>OFFSET(MCQ!B$20,ROW(B831)-ROW(B$20),0)</f>
        <v/>
      </c>
      <c r="C831" s="18">
        <f>OFFSET(MCQ!C$20,ROW(C831)-ROW(C$20),0)</f>
        <v/>
      </c>
      <c r="D831" s="18">
        <f>OFFSET(MCQ!D$20,ROW(D831)-ROW(D$20),0)</f>
        <v/>
      </c>
      <c r="E831" s="18">
        <f>OFFSET(MCQ!E$20,ROW(E831)-ROW(E$20),0)</f>
        <v/>
      </c>
      <c r="F831" s="18" t="n"/>
      <c r="G831" s="233">
        <f>OFFSET(MCQ!G$20,ROW(G831)-ROW(G$20),0)</f>
        <v/>
      </c>
      <c r="H831" s="583">
        <f>IF(G831="","",OFFSET(MCQ!H$20,ROW(H831)-ROW(H$20),0))</f>
        <v/>
      </c>
      <c r="I831" s="24">
        <f>IF(G831="","",IF(OR(G831="etapa",G831="sub-etapa"),"",OFFSET(MCQ!I$20,ROW(I831)-ROW(I$20),0)))</f>
        <v/>
      </c>
      <c r="J831" s="25">
        <f>IF(G831="","",OFFSET(MCQ!J$20,ROW(J831)-ROW(J$20),0))</f>
        <v/>
      </c>
      <c r="K831" s="24">
        <f>IF(G831="","",IF(OR(G831="etapa",G831="sub-etapa"),"",OFFSET(MCQ!K$20,ROW(K831)-ROW(K$20),0)))</f>
        <v/>
      </c>
      <c r="L831" s="26">
        <f>IF(G831="","",IF(OR(G831="etapa",G831="sub-etapa"),"",TRUNC(OFFSET(MCQ!L$20,ROW(L831)-ROW(L$20),0),2)))</f>
        <v/>
      </c>
      <c r="M831" s="584">
        <f>IF(I831="", "", IFERROR(VLOOKUP(VALUE(I831), _BaseAbril2026, 4, 0), IFERROR(VLOOKUP(TEXT(I831, "@"), _BaseAbril2026, 4, 0), "")))</f>
        <v/>
      </c>
      <c r="N831" s="585">
        <f>IFERROR(IF(S831="BDI1", TRUNC(M831*(1+$O$18), 2),IF(S831="BDI2", TRUNC(M831*(1+$N$18), 2), "")), "")</f>
        <v/>
      </c>
      <c r="O831" s="586">
        <f>_xlfn.IFS(G831="ETAPA", SUMIFS(ValorTotalComD, Nivel, A831), G831="SUB-ETAPA", SUMIFS(ValorTotalComD, SubNivel, C831), TRUE, T831)</f>
        <v/>
      </c>
      <c r="P831" s="584">
        <f>IF(I831="", "", IFERROR(VLOOKUP(VALUE(I831), _BaseAbril2026, 5, 0), IFERROR(VLOOKUP(TEXT(I831, "@"), _BaseAbril2026, 5, 0), "")))</f>
        <v/>
      </c>
      <c r="Q831" s="585">
        <f>IFERROR(IF(S831="BDI1", TRUNC(P831*(1+$R$18), 2),IF(S831="BDI2", TRUNC(P831*(1+$Q$18), 2), "")), "")</f>
        <v/>
      </c>
      <c r="R831" s="586">
        <f>_xlfn.IFS(G831="ETAPA", SUMIFS(ValorTotalSemD, Nivel, A831), G831="SUB-ETAPA", SUMIFS(ValorTotalSemD, SubNivel, C831), TRUE, U831)</f>
        <v/>
      </c>
      <c r="S831" s="587">
        <f>IF(G831="","",IF(OR(G831="etapa",G831="sub-etapa"),"",OFFSET(MCQ!M$20,ROW(M831)-ROW(M$20),0)))</f>
        <v/>
      </c>
      <c r="T831" s="588">
        <f>IFERROR(TRUNC(L831*N831,2),"")</f>
        <v/>
      </c>
      <c r="U831" s="589">
        <f>IFERROR(TRUNC(L831*Q831,2),"")</f>
        <v/>
      </c>
    </row>
    <row r="832">
      <c r="A832" s="18">
        <f>OFFSET(MCQ!A$20,ROW(A832)-ROW(A$20),0)</f>
        <v/>
      </c>
      <c r="B832" s="18">
        <f>OFFSET(MCQ!B$20,ROW(B832)-ROW(B$20),0)</f>
        <v/>
      </c>
      <c r="C832" s="18">
        <f>OFFSET(MCQ!C$20,ROW(C832)-ROW(C$20),0)</f>
        <v/>
      </c>
      <c r="D832" s="18">
        <f>OFFSET(MCQ!D$20,ROW(D832)-ROW(D$20),0)</f>
        <v/>
      </c>
      <c r="E832" s="18">
        <f>OFFSET(MCQ!E$20,ROW(E832)-ROW(E$20),0)</f>
        <v/>
      </c>
      <c r="F832" s="18" t="n"/>
      <c r="G832" s="233">
        <f>OFFSET(MCQ!G$20,ROW(G832)-ROW(G$20),0)</f>
        <v/>
      </c>
      <c r="H832" s="583">
        <f>IF(G832="","",OFFSET(MCQ!H$20,ROW(H832)-ROW(H$20),0))</f>
        <v/>
      </c>
      <c r="I832" s="24">
        <f>IF(G832="","",IF(OR(G832="etapa",G832="sub-etapa"),"",OFFSET(MCQ!I$20,ROW(I832)-ROW(I$20),0)))</f>
        <v/>
      </c>
      <c r="J832" s="25">
        <f>IF(G832="","",OFFSET(MCQ!J$20,ROW(J832)-ROW(J$20),0))</f>
        <v/>
      </c>
      <c r="K832" s="24">
        <f>IF(G832="","",IF(OR(G832="etapa",G832="sub-etapa"),"",OFFSET(MCQ!K$20,ROW(K832)-ROW(K$20),0)))</f>
        <v/>
      </c>
      <c r="L832" s="26">
        <f>IF(G832="","",IF(OR(G832="etapa",G832="sub-etapa"),"",TRUNC(OFFSET(MCQ!L$20,ROW(L832)-ROW(L$20),0),2)))</f>
        <v/>
      </c>
      <c r="M832" s="584">
        <f>IF(I832="", "", IFERROR(VLOOKUP(VALUE(I832), _BaseAbril2026, 4, 0), IFERROR(VLOOKUP(TEXT(I832, "@"), _BaseAbril2026, 4, 0), "")))</f>
        <v/>
      </c>
      <c r="N832" s="585">
        <f>IFERROR(IF(S832="BDI1", TRUNC(M832*(1+$O$18), 2),IF(S832="BDI2", TRUNC(M832*(1+$N$18), 2), "")), "")</f>
        <v/>
      </c>
      <c r="O832" s="586">
        <f>_xlfn.IFS(G832="ETAPA", SUMIFS(ValorTotalComD, Nivel, A832), G832="SUB-ETAPA", SUMIFS(ValorTotalComD, SubNivel, C832), TRUE, T832)</f>
        <v/>
      </c>
      <c r="P832" s="584">
        <f>IF(I832="", "", IFERROR(VLOOKUP(VALUE(I832), _BaseAbril2026, 5, 0), IFERROR(VLOOKUP(TEXT(I832, "@"), _BaseAbril2026, 5, 0), "")))</f>
        <v/>
      </c>
      <c r="Q832" s="585">
        <f>IFERROR(IF(S832="BDI1", TRUNC(P832*(1+$R$18), 2),IF(S832="BDI2", TRUNC(P832*(1+$Q$18), 2), "")), "")</f>
        <v/>
      </c>
      <c r="R832" s="586">
        <f>_xlfn.IFS(G832="ETAPA", SUMIFS(ValorTotalSemD, Nivel, A832), G832="SUB-ETAPA", SUMIFS(ValorTotalSemD, SubNivel, C832), TRUE, U832)</f>
        <v/>
      </c>
      <c r="S832" s="587">
        <f>IF(G832="","",IF(OR(G832="etapa",G832="sub-etapa"),"",OFFSET(MCQ!M$20,ROW(M832)-ROW(M$20),0)))</f>
        <v/>
      </c>
      <c r="T832" s="588">
        <f>IFERROR(TRUNC(L832*N832,2),"")</f>
        <v/>
      </c>
      <c r="U832" s="589">
        <f>IFERROR(TRUNC(L832*Q832,2),"")</f>
        <v/>
      </c>
    </row>
    <row r="833">
      <c r="A833" s="18">
        <f>OFFSET(MCQ!A$20,ROW(A833)-ROW(A$20),0)</f>
        <v/>
      </c>
      <c r="B833" s="18">
        <f>OFFSET(MCQ!B$20,ROW(B833)-ROW(B$20),0)</f>
        <v/>
      </c>
      <c r="C833" s="18">
        <f>OFFSET(MCQ!C$20,ROW(C833)-ROW(C$20),0)</f>
        <v/>
      </c>
      <c r="D833" s="18">
        <f>OFFSET(MCQ!D$20,ROW(D833)-ROW(D$20),0)</f>
        <v/>
      </c>
      <c r="E833" s="18">
        <f>OFFSET(MCQ!E$20,ROW(E833)-ROW(E$20),0)</f>
        <v/>
      </c>
      <c r="F833" s="18" t="n"/>
      <c r="G833" s="233">
        <f>OFFSET(MCQ!G$20,ROW(G833)-ROW(G$20),0)</f>
        <v/>
      </c>
      <c r="H833" s="583">
        <f>IF(G833="","",OFFSET(MCQ!H$20,ROW(H833)-ROW(H$20),0))</f>
        <v/>
      </c>
      <c r="I833" s="24">
        <f>IF(G833="","",IF(OR(G833="etapa",G833="sub-etapa"),"",OFFSET(MCQ!I$20,ROW(I833)-ROW(I$20),0)))</f>
        <v/>
      </c>
      <c r="J833" s="25">
        <f>IF(G833="","",OFFSET(MCQ!J$20,ROW(J833)-ROW(J$20),0))</f>
        <v/>
      </c>
      <c r="K833" s="24">
        <f>IF(G833="","",IF(OR(G833="etapa",G833="sub-etapa"),"",OFFSET(MCQ!K$20,ROW(K833)-ROW(K$20),0)))</f>
        <v/>
      </c>
      <c r="L833" s="26">
        <f>IF(G833="","",IF(OR(G833="etapa",G833="sub-etapa"),"",TRUNC(OFFSET(MCQ!L$20,ROW(L833)-ROW(L$20),0),2)))</f>
        <v/>
      </c>
      <c r="M833" s="584">
        <f>IF(I833="", "", IFERROR(VLOOKUP(VALUE(I833), _BaseAbril2026, 4, 0), IFERROR(VLOOKUP(TEXT(I833, "@"), _BaseAbril2026, 4, 0), "")))</f>
        <v/>
      </c>
      <c r="N833" s="585">
        <f>IFERROR(IF(S833="BDI1", TRUNC(M833*(1+$O$18), 2),IF(S833="BDI2", TRUNC(M833*(1+$N$18), 2), "")), "")</f>
        <v/>
      </c>
      <c r="O833" s="586">
        <f>_xlfn.IFS(G833="ETAPA", SUMIFS(ValorTotalComD, Nivel, A833), G833="SUB-ETAPA", SUMIFS(ValorTotalComD, SubNivel, C833), TRUE, T833)</f>
        <v/>
      </c>
      <c r="P833" s="584">
        <f>IF(I833="", "", IFERROR(VLOOKUP(VALUE(I833), _BaseAbril2026, 5, 0), IFERROR(VLOOKUP(TEXT(I833, "@"), _BaseAbril2026, 5, 0), "")))</f>
        <v/>
      </c>
      <c r="Q833" s="585">
        <f>IFERROR(IF(S833="BDI1", TRUNC(P833*(1+$R$18), 2),IF(S833="BDI2", TRUNC(P833*(1+$Q$18), 2), "")), "")</f>
        <v/>
      </c>
      <c r="R833" s="586">
        <f>_xlfn.IFS(G833="ETAPA", SUMIFS(ValorTotalSemD, Nivel, A833), G833="SUB-ETAPA", SUMIFS(ValorTotalSemD, SubNivel, C833), TRUE, U833)</f>
        <v/>
      </c>
      <c r="S833" s="587">
        <f>IF(G833="","",IF(OR(G833="etapa",G833="sub-etapa"),"",OFFSET(MCQ!M$20,ROW(M833)-ROW(M$20),0)))</f>
        <v/>
      </c>
      <c r="T833" s="588">
        <f>IFERROR(TRUNC(L833*N833,2),"")</f>
        <v/>
      </c>
      <c r="U833" s="589">
        <f>IFERROR(TRUNC(L833*Q833,2),"")</f>
        <v/>
      </c>
    </row>
    <row r="834">
      <c r="A834" s="18">
        <f>OFFSET(MCQ!A$20,ROW(A834)-ROW(A$20),0)</f>
        <v/>
      </c>
      <c r="B834" s="18">
        <f>OFFSET(MCQ!B$20,ROW(B834)-ROW(B$20),0)</f>
        <v/>
      </c>
      <c r="C834" s="18">
        <f>OFFSET(MCQ!C$20,ROW(C834)-ROW(C$20),0)</f>
        <v/>
      </c>
      <c r="D834" s="18">
        <f>OFFSET(MCQ!D$20,ROW(D834)-ROW(D$20),0)</f>
        <v/>
      </c>
      <c r="E834" s="18">
        <f>OFFSET(MCQ!E$20,ROW(E834)-ROW(E$20),0)</f>
        <v/>
      </c>
      <c r="F834" s="18" t="n"/>
      <c r="G834" s="233">
        <f>OFFSET(MCQ!G$20,ROW(G834)-ROW(G$20),0)</f>
        <v/>
      </c>
      <c r="H834" s="583">
        <f>IF(G834="","",OFFSET(MCQ!H$20,ROW(H834)-ROW(H$20),0))</f>
        <v/>
      </c>
      <c r="I834" s="24">
        <f>IF(G834="","",IF(OR(G834="etapa",G834="sub-etapa"),"",OFFSET(MCQ!I$20,ROW(I834)-ROW(I$20),0)))</f>
        <v/>
      </c>
      <c r="J834" s="25">
        <f>IF(G834="","",OFFSET(MCQ!J$20,ROW(J834)-ROW(J$20),0))</f>
        <v/>
      </c>
      <c r="K834" s="24">
        <f>IF(G834="","",IF(OR(G834="etapa",G834="sub-etapa"),"",OFFSET(MCQ!K$20,ROW(K834)-ROW(K$20),0)))</f>
        <v/>
      </c>
      <c r="L834" s="26">
        <f>IF(G834="","",IF(OR(G834="etapa",G834="sub-etapa"),"",TRUNC(OFFSET(MCQ!L$20,ROW(L834)-ROW(L$20),0),2)))</f>
        <v/>
      </c>
      <c r="M834" s="584">
        <f>IF(I834="", "", IFERROR(VLOOKUP(VALUE(I834), _BaseAbril2026, 4, 0), IFERROR(VLOOKUP(TEXT(I834, "@"), _BaseAbril2026, 4, 0), "")))</f>
        <v/>
      </c>
      <c r="N834" s="585">
        <f>IFERROR(IF(S834="BDI1", TRUNC(M834*(1+$O$18), 2),IF(S834="BDI2", TRUNC(M834*(1+$N$18), 2), "")), "")</f>
        <v/>
      </c>
      <c r="O834" s="586">
        <f>_xlfn.IFS(G834="ETAPA", SUMIFS(ValorTotalComD, Nivel, A834), G834="SUB-ETAPA", SUMIFS(ValorTotalComD, SubNivel, C834), TRUE, T834)</f>
        <v/>
      </c>
      <c r="P834" s="584">
        <f>IF(I834="", "", IFERROR(VLOOKUP(VALUE(I834), _BaseAbril2026, 5, 0), IFERROR(VLOOKUP(TEXT(I834, "@"), _BaseAbril2026, 5, 0), "")))</f>
        <v/>
      </c>
      <c r="Q834" s="585">
        <f>IFERROR(IF(S834="BDI1", TRUNC(P834*(1+$R$18), 2),IF(S834="BDI2", TRUNC(P834*(1+$Q$18), 2), "")), "")</f>
        <v/>
      </c>
      <c r="R834" s="586">
        <f>_xlfn.IFS(G834="ETAPA", SUMIFS(ValorTotalSemD, Nivel, A834), G834="SUB-ETAPA", SUMIFS(ValorTotalSemD, SubNivel, C834), TRUE, U834)</f>
        <v/>
      </c>
      <c r="S834" s="587">
        <f>IF(G834="","",IF(OR(G834="etapa",G834="sub-etapa"),"",OFFSET(MCQ!M$20,ROW(M834)-ROW(M$20),0)))</f>
        <v/>
      </c>
      <c r="T834" s="588">
        <f>IFERROR(TRUNC(L834*N834,2),"")</f>
        <v/>
      </c>
      <c r="U834" s="589">
        <f>IFERROR(TRUNC(L834*Q834,2),"")</f>
        <v/>
      </c>
    </row>
    <row r="835">
      <c r="A835" s="18">
        <f>OFFSET(MCQ!A$20,ROW(A835)-ROW(A$20),0)</f>
        <v/>
      </c>
      <c r="B835" s="18">
        <f>OFFSET(MCQ!B$20,ROW(B835)-ROW(B$20),0)</f>
        <v/>
      </c>
      <c r="C835" s="18">
        <f>OFFSET(MCQ!C$20,ROW(C835)-ROW(C$20),0)</f>
        <v/>
      </c>
      <c r="D835" s="18">
        <f>OFFSET(MCQ!D$20,ROW(D835)-ROW(D$20),0)</f>
        <v/>
      </c>
      <c r="E835" s="18">
        <f>OFFSET(MCQ!E$20,ROW(E835)-ROW(E$20),0)</f>
        <v/>
      </c>
      <c r="F835" s="18" t="n"/>
      <c r="G835" s="233">
        <f>OFFSET(MCQ!G$20,ROW(G835)-ROW(G$20),0)</f>
        <v/>
      </c>
      <c r="H835" s="583">
        <f>IF(G835="","",OFFSET(MCQ!H$20,ROW(H835)-ROW(H$20),0))</f>
        <v/>
      </c>
      <c r="I835" s="24">
        <f>IF(G835="","",IF(OR(G835="etapa",G835="sub-etapa"),"",OFFSET(MCQ!I$20,ROW(I835)-ROW(I$20),0)))</f>
        <v/>
      </c>
      <c r="J835" s="25">
        <f>IF(G835="","",OFFSET(MCQ!J$20,ROW(J835)-ROW(J$20),0))</f>
        <v/>
      </c>
      <c r="K835" s="24">
        <f>IF(G835="","",IF(OR(G835="etapa",G835="sub-etapa"),"",OFFSET(MCQ!K$20,ROW(K835)-ROW(K$20),0)))</f>
        <v/>
      </c>
      <c r="L835" s="26">
        <f>IF(G835="","",IF(OR(G835="etapa",G835="sub-etapa"),"",TRUNC(OFFSET(MCQ!L$20,ROW(L835)-ROW(L$20),0),2)))</f>
        <v/>
      </c>
      <c r="M835" s="584">
        <f>IF(I835="", "", IFERROR(VLOOKUP(VALUE(I835), _BaseAbril2026, 4, 0), IFERROR(VLOOKUP(TEXT(I835, "@"), _BaseAbril2026, 4, 0), "")))</f>
        <v/>
      </c>
      <c r="N835" s="585">
        <f>IFERROR(IF(S835="BDI1", TRUNC(M835*(1+$O$18), 2),IF(S835="BDI2", TRUNC(M835*(1+$N$18), 2), "")), "")</f>
        <v/>
      </c>
      <c r="O835" s="586">
        <f>_xlfn.IFS(G835="ETAPA", SUMIFS(ValorTotalComD, Nivel, A835), G835="SUB-ETAPA", SUMIFS(ValorTotalComD, SubNivel, C835), TRUE, T835)</f>
        <v/>
      </c>
      <c r="P835" s="584">
        <f>IF(I835="", "", IFERROR(VLOOKUP(VALUE(I835), _BaseAbril2026, 5, 0), IFERROR(VLOOKUP(TEXT(I835, "@"), _BaseAbril2026, 5, 0), "")))</f>
        <v/>
      </c>
      <c r="Q835" s="585">
        <f>IFERROR(IF(S835="BDI1", TRUNC(P835*(1+$R$18), 2),IF(S835="BDI2", TRUNC(P835*(1+$Q$18), 2), "")), "")</f>
        <v/>
      </c>
      <c r="R835" s="586">
        <f>_xlfn.IFS(G835="ETAPA", SUMIFS(ValorTotalSemD, Nivel, A835), G835="SUB-ETAPA", SUMIFS(ValorTotalSemD, SubNivel, C835), TRUE, U835)</f>
        <v/>
      </c>
      <c r="S835" s="587">
        <f>IF(G835="","",IF(OR(G835="etapa",G835="sub-etapa"),"",OFFSET(MCQ!M$20,ROW(M835)-ROW(M$20),0)))</f>
        <v/>
      </c>
      <c r="T835" s="588">
        <f>IFERROR(TRUNC(L835*N835,2),"")</f>
        <v/>
      </c>
      <c r="U835" s="589">
        <f>IFERROR(TRUNC(L835*Q835,2),"")</f>
        <v/>
      </c>
    </row>
    <row r="836">
      <c r="A836" s="18">
        <f>OFFSET(MCQ!A$20,ROW(A836)-ROW(A$20),0)</f>
        <v/>
      </c>
      <c r="B836" s="18">
        <f>OFFSET(MCQ!B$20,ROW(B836)-ROW(B$20),0)</f>
        <v/>
      </c>
      <c r="C836" s="18">
        <f>OFFSET(MCQ!C$20,ROW(C836)-ROW(C$20),0)</f>
        <v/>
      </c>
      <c r="D836" s="18">
        <f>OFFSET(MCQ!D$20,ROW(D836)-ROW(D$20),0)</f>
        <v/>
      </c>
      <c r="E836" s="18">
        <f>OFFSET(MCQ!E$20,ROW(E836)-ROW(E$20),0)</f>
        <v/>
      </c>
      <c r="F836" s="18" t="n"/>
      <c r="G836" s="233">
        <f>OFFSET(MCQ!G$20,ROW(G836)-ROW(G$20),0)</f>
        <v/>
      </c>
      <c r="H836" s="583">
        <f>IF(G836="","",OFFSET(MCQ!H$20,ROW(H836)-ROW(H$20),0))</f>
        <v/>
      </c>
      <c r="I836" s="24">
        <f>IF(G836="","",IF(OR(G836="etapa",G836="sub-etapa"),"",OFFSET(MCQ!I$20,ROW(I836)-ROW(I$20),0)))</f>
        <v/>
      </c>
      <c r="J836" s="25">
        <f>IF(G836="","",OFFSET(MCQ!J$20,ROW(J836)-ROW(J$20),0))</f>
        <v/>
      </c>
      <c r="K836" s="24">
        <f>IF(G836="","",IF(OR(G836="etapa",G836="sub-etapa"),"",OFFSET(MCQ!K$20,ROW(K836)-ROW(K$20),0)))</f>
        <v/>
      </c>
      <c r="L836" s="26">
        <f>IF(G836="","",IF(OR(G836="etapa",G836="sub-etapa"),"",TRUNC(OFFSET(MCQ!L$20,ROW(L836)-ROW(L$20),0),2)))</f>
        <v/>
      </c>
      <c r="M836" s="584">
        <f>IF(I836="", "", IFERROR(VLOOKUP(VALUE(I836), _BaseAbril2026, 4, 0), IFERROR(VLOOKUP(TEXT(I836, "@"), _BaseAbril2026, 4, 0), "")))</f>
        <v/>
      </c>
      <c r="N836" s="585">
        <f>IFERROR(IF(S836="BDI1", TRUNC(M836*(1+$O$18), 2),IF(S836="BDI2", TRUNC(M836*(1+$N$18), 2), "")), "")</f>
        <v/>
      </c>
      <c r="O836" s="586">
        <f>_xlfn.IFS(G836="ETAPA", SUMIFS(ValorTotalComD, Nivel, A836), G836="SUB-ETAPA", SUMIFS(ValorTotalComD, SubNivel, C836), TRUE, T836)</f>
        <v/>
      </c>
      <c r="P836" s="584">
        <f>IF(I836="", "", IFERROR(VLOOKUP(VALUE(I836), _BaseAbril2026, 5, 0), IFERROR(VLOOKUP(TEXT(I836, "@"), _BaseAbril2026, 5, 0), "")))</f>
        <v/>
      </c>
      <c r="Q836" s="585">
        <f>IFERROR(IF(S836="BDI1", TRUNC(P836*(1+$R$18), 2),IF(S836="BDI2", TRUNC(P836*(1+$Q$18), 2), "")), "")</f>
        <v/>
      </c>
      <c r="R836" s="586">
        <f>_xlfn.IFS(G836="ETAPA", SUMIFS(ValorTotalSemD, Nivel, A836), G836="SUB-ETAPA", SUMIFS(ValorTotalSemD, SubNivel, C836), TRUE, U836)</f>
        <v/>
      </c>
      <c r="S836" s="587">
        <f>IF(G836="","",IF(OR(G836="etapa",G836="sub-etapa"),"",OFFSET(MCQ!M$20,ROW(M836)-ROW(M$20),0)))</f>
        <v/>
      </c>
      <c r="T836" s="588">
        <f>IFERROR(TRUNC(L836*N836,2),"")</f>
        <v/>
      </c>
      <c r="U836" s="589">
        <f>IFERROR(TRUNC(L836*Q836,2),"")</f>
        <v/>
      </c>
    </row>
    <row r="837">
      <c r="A837" s="18">
        <f>OFFSET(MCQ!A$20,ROW(A837)-ROW(A$20),0)</f>
        <v/>
      </c>
      <c r="B837" s="18">
        <f>OFFSET(MCQ!B$20,ROW(B837)-ROW(B$20),0)</f>
        <v/>
      </c>
      <c r="C837" s="18">
        <f>OFFSET(MCQ!C$20,ROW(C837)-ROW(C$20),0)</f>
        <v/>
      </c>
      <c r="D837" s="18">
        <f>OFFSET(MCQ!D$20,ROW(D837)-ROW(D$20),0)</f>
        <v/>
      </c>
      <c r="E837" s="18">
        <f>OFFSET(MCQ!E$20,ROW(E837)-ROW(E$20),0)</f>
        <v/>
      </c>
      <c r="F837" s="18" t="n"/>
      <c r="G837" s="233">
        <f>OFFSET(MCQ!G$20,ROW(G837)-ROW(G$20),0)</f>
        <v/>
      </c>
      <c r="H837" s="583">
        <f>IF(G837="","",OFFSET(MCQ!H$20,ROW(H837)-ROW(H$20),0))</f>
        <v/>
      </c>
      <c r="I837" s="24">
        <f>IF(G837="","",IF(OR(G837="etapa",G837="sub-etapa"),"",OFFSET(MCQ!I$20,ROW(I837)-ROW(I$20),0)))</f>
        <v/>
      </c>
      <c r="J837" s="25">
        <f>IF(G837="","",OFFSET(MCQ!J$20,ROW(J837)-ROW(J$20),0))</f>
        <v/>
      </c>
      <c r="K837" s="24">
        <f>IF(G837="","",IF(OR(G837="etapa",G837="sub-etapa"),"",OFFSET(MCQ!K$20,ROW(K837)-ROW(K$20),0)))</f>
        <v/>
      </c>
      <c r="L837" s="26">
        <f>IF(G837="","",IF(OR(G837="etapa",G837="sub-etapa"),"",TRUNC(OFFSET(MCQ!L$20,ROW(L837)-ROW(L$20),0),2)))</f>
        <v/>
      </c>
      <c r="M837" s="584">
        <f>IF(I837="", "", IFERROR(VLOOKUP(VALUE(I837), _BaseAbril2026, 4, 0), IFERROR(VLOOKUP(TEXT(I837, "@"), _BaseAbril2026, 4, 0), "")))</f>
        <v/>
      </c>
      <c r="N837" s="585">
        <f>IFERROR(IF(S837="BDI1", TRUNC(M837*(1+$O$18), 2),IF(S837="BDI2", TRUNC(M837*(1+$N$18), 2), "")), "")</f>
        <v/>
      </c>
      <c r="O837" s="586">
        <f>_xlfn.IFS(G837="ETAPA", SUMIFS(ValorTotalComD, Nivel, A837), G837="SUB-ETAPA", SUMIFS(ValorTotalComD, SubNivel, C837), TRUE, T837)</f>
        <v/>
      </c>
      <c r="P837" s="584">
        <f>IF(I837="", "", IFERROR(VLOOKUP(VALUE(I837), _BaseAbril2026, 5, 0), IFERROR(VLOOKUP(TEXT(I837, "@"), _BaseAbril2026, 5, 0), "")))</f>
        <v/>
      </c>
      <c r="Q837" s="585">
        <f>IFERROR(IF(S837="BDI1", TRUNC(P837*(1+$R$18), 2),IF(S837="BDI2", TRUNC(P837*(1+$Q$18), 2), "")), "")</f>
        <v/>
      </c>
      <c r="R837" s="586">
        <f>_xlfn.IFS(G837="ETAPA", SUMIFS(ValorTotalSemD, Nivel, A837), G837="SUB-ETAPA", SUMIFS(ValorTotalSemD, SubNivel, C837), TRUE, U837)</f>
        <v/>
      </c>
      <c r="S837" s="587">
        <f>IF(G837="","",IF(OR(G837="etapa",G837="sub-etapa"),"",OFFSET(MCQ!M$20,ROW(M837)-ROW(M$20),0)))</f>
        <v/>
      </c>
      <c r="T837" s="588">
        <f>IFERROR(TRUNC(L837*N837,2),"")</f>
        <v/>
      </c>
      <c r="U837" s="589">
        <f>IFERROR(TRUNC(L837*Q837,2),"")</f>
        <v/>
      </c>
    </row>
    <row r="838">
      <c r="A838" s="18">
        <f>OFFSET(MCQ!A$20,ROW(A838)-ROW(A$20),0)</f>
        <v/>
      </c>
      <c r="B838" s="18">
        <f>OFFSET(MCQ!B$20,ROW(B838)-ROW(B$20),0)</f>
        <v/>
      </c>
      <c r="C838" s="18">
        <f>OFFSET(MCQ!C$20,ROW(C838)-ROW(C$20),0)</f>
        <v/>
      </c>
      <c r="D838" s="18">
        <f>OFFSET(MCQ!D$20,ROW(D838)-ROW(D$20),0)</f>
        <v/>
      </c>
      <c r="E838" s="18">
        <f>OFFSET(MCQ!E$20,ROW(E838)-ROW(E$20),0)</f>
        <v/>
      </c>
      <c r="F838" s="18" t="n"/>
      <c r="G838" s="233">
        <f>OFFSET(MCQ!G$20,ROW(G838)-ROW(G$20),0)</f>
        <v/>
      </c>
      <c r="H838" s="583">
        <f>IF(G838="","",OFFSET(MCQ!H$20,ROW(H838)-ROW(H$20),0))</f>
        <v/>
      </c>
      <c r="I838" s="24">
        <f>IF(G838="","",IF(OR(G838="etapa",G838="sub-etapa"),"",OFFSET(MCQ!I$20,ROW(I838)-ROW(I$20),0)))</f>
        <v/>
      </c>
      <c r="J838" s="25">
        <f>IF(G838="","",OFFSET(MCQ!J$20,ROW(J838)-ROW(J$20),0))</f>
        <v/>
      </c>
      <c r="K838" s="24">
        <f>IF(G838="","",IF(OR(G838="etapa",G838="sub-etapa"),"",OFFSET(MCQ!K$20,ROW(K838)-ROW(K$20),0)))</f>
        <v/>
      </c>
      <c r="L838" s="26">
        <f>IF(G838="","",IF(OR(G838="etapa",G838="sub-etapa"),"",TRUNC(OFFSET(MCQ!L$20,ROW(L838)-ROW(L$20),0),2)))</f>
        <v/>
      </c>
      <c r="M838" s="584">
        <f>IF(I838="", "", IFERROR(VLOOKUP(VALUE(I838), _BaseAbril2026, 4, 0), IFERROR(VLOOKUP(TEXT(I838, "@"), _BaseAbril2026, 4, 0), "")))</f>
        <v/>
      </c>
      <c r="N838" s="585">
        <f>IFERROR(IF(S838="BDI1", TRUNC(M838*(1+$O$18), 2),IF(S838="BDI2", TRUNC(M838*(1+$N$18), 2), "")), "")</f>
        <v/>
      </c>
      <c r="O838" s="586">
        <f>_xlfn.IFS(G838="ETAPA", SUMIFS(ValorTotalComD, Nivel, A838), G838="SUB-ETAPA", SUMIFS(ValorTotalComD, SubNivel, C838), TRUE, T838)</f>
        <v/>
      </c>
      <c r="P838" s="584">
        <f>IF(I838="", "", IFERROR(VLOOKUP(VALUE(I838), _BaseAbril2026, 5, 0), IFERROR(VLOOKUP(TEXT(I838, "@"), _BaseAbril2026, 5, 0), "")))</f>
        <v/>
      </c>
      <c r="Q838" s="585">
        <f>IFERROR(IF(S838="BDI1", TRUNC(P838*(1+$R$18), 2),IF(S838="BDI2", TRUNC(P838*(1+$Q$18), 2), "")), "")</f>
        <v/>
      </c>
      <c r="R838" s="586">
        <f>_xlfn.IFS(G838="ETAPA", SUMIFS(ValorTotalSemD, Nivel, A838), G838="SUB-ETAPA", SUMIFS(ValorTotalSemD, SubNivel, C838), TRUE, U838)</f>
        <v/>
      </c>
      <c r="S838" s="587">
        <f>IF(G838="","",IF(OR(G838="etapa",G838="sub-etapa"),"",OFFSET(MCQ!M$20,ROW(M838)-ROW(M$20),0)))</f>
        <v/>
      </c>
      <c r="T838" s="588">
        <f>IFERROR(TRUNC(L838*N838,2),"")</f>
        <v/>
      </c>
      <c r="U838" s="589">
        <f>IFERROR(TRUNC(L838*Q838,2),"")</f>
        <v/>
      </c>
    </row>
    <row r="839">
      <c r="A839" s="18">
        <f>OFFSET(MCQ!A$20,ROW(A839)-ROW(A$20),0)</f>
        <v/>
      </c>
      <c r="B839" s="18">
        <f>OFFSET(MCQ!B$20,ROW(B839)-ROW(B$20),0)</f>
        <v/>
      </c>
      <c r="C839" s="18">
        <f>OFFSET(MCQ!C$20,ROW(C839)-ROW(C$20),0)</f>
        <v/>
      </c>
      <c r="D839" s="18">
        <f>OFFSET(MCQ!D$20,ROW(D839)-ROW(D$20),0)</f>
        <v/>
      </c>
      <c r="E839" s="18">
        <f>OFFSET(MCQ!E$20,ROW(E839)-ROW(E$20),0)</f>
        <v/>
      </c>
      <c r="F839" s="18" t="n"/>
      <c r="G839" s="233">
        <f>OFFSET(MCQ!G$20,ROW(G839)-ROW(G$20),0)</f>
        <v/>
      </c>
      <c r="H839" s="583">
        <f>IF(G839="","",OFFSET(MCQ!H$20,ROW(H839)-ROW(H$20),0))</f>
        <v/>
      </c>
      <c r="I839" s="24">
        <f>IF(G839="","",IF(OR(G839="etapa",G839="sub-etapa"),"",OFFSET(MCQ!I$20,ROW(I839)-ROW(I$20),0)))</f>
        <v/>
      </c>
      <c r="J839" s="25">
        <f>IF(G839="","",OFFSET(MCQ!J$20,ROW(J839)-ROW(J$20),0))</f>
        <v/>
      </c>
      <c r="K839" s="24">
        <f>IF(G839="","",IF(OR(G839="etapa",G839="sub-etapa"),"",OFFSET(MCQ!K$20,ROW(K839)-ROW(K$20),0)))</f>
        <v/>
      </c>
      <c r="L839" s="26">
        <f>IF(G839="","",IF(OR(G839="etapa",G839="sub-etapa"),"",TRUNC(OFFSET(MCQ!L$20,ROW(L839)-ROW(L$20),0),2)))</f>
        <v/>
      </c>
      <c r="M839" s="584">
        <f>IF(I839="", "", IFERROR(VLOOKUP(VALUE(I839), _BaseAbril2026, 4, 0), IFERROR(VLOOKUP(TEXT(I839, "@"), _BaseAbril2026, 4, 0), "")))</f>
        <v/>
      </c>
      <c r="N839" s="585">
        <f>IFERROR(IF(S839="BDI1", TRUNC(M839*(1+$O$18), 2),IF(S839="BDI2", TRUNC(M839*(1+$N$18), 2), "")), "")</f>
        <v/>
      </c>
      <c r="O839" s="586">
        <f>_xlfn.IFS(G839="ETAPA", SUMIFS(ValorTotalComD, Nivel, A839), G839="SUB-ETAPA", SUMIFS(ValorTotalComD, SubNivel, C839), TRUE, T839)</f>
        <v/>
      </c>
      <c r="P839" s="584">
        <f>IF(I839="", "", IFERROR(VLOOKUP(VALUE(I839), _BaseAbril2026, 5, 0), IFERROR(VLOOKUP(TEXT(I839, "@"), _BaseAbril2026, 5, 0), "")))</f>
        <v/>
      </c>
      <c r="Q839" s="585">
        <f>IFERROR(IF(S839="BDI1", TRUNC(P839*(1+$R$18), 2),IF(S839="BDI2", TRUNC(P839*(1+$Q$18), 2), "")), "")</f>
        <v/>
      </c>
      <c r="R839" s="586">
        <f>_xlfn.IFS(G839="ETAPA", SUMIFS(ValorTotalSemD, Nivel, A839), G839="SUB-ETAPA", SUMIFS(ValorTotalSemD, SubNivel, C839), TRUE, U839)</f>
        <v/>
      </c>
      <c r="S839" s="587">
        <f>IF(G839="","",IF(OR(G839="etapa",G839="sub-etapa"),"",OFFSET(MCQ!M$20,ROW(M839)-ROW(M$20),0)))</f>
        <v/>
      </c>
      <c r="T839" s="588">
        <f>IFERROR(TRUNC(L839*N839,2),"")</f>
        <v/>
      </c>
      <c r="U839" s="589">
        <f>IFERROR(TRUNC(L839*Q839,2),"")</f>
        <v/>
      </c>
    </row>
    <row r="840">
      <c r="A840" s="18">
        <f>OFFSET(MCQ!A$20,ROW(A840)-ROW(A$20),0)</f>
        <v/>
      </c>
      <c r="B840" s="18">
        <f>OFFSET(MCQ!B$20,ROW(B840)-ROW(B$20),0)</f>
        <v/>
      </c>
      <c r="C840" s="18">
        <f>OFFSET(MCQ!C$20,ROW(C840)-ROW(C$20),0)</f>
        <v/>
      </c>
      <c r="D840" s="18">
        <f>OFFSET(MCQ!D$20,ROW(D840)-ROW(D$20),0)</f>
        <v/>
      </c>
      <c r="E840" s="18">
        <f>OFFSET(MCQ!E$20,ROW(E840)-ROW(E$20),0)</f>
        <v/>
      </c>
      <c r="F840" s="18" t="n"/>
      <c r="G840" s="233">
        <f>OFFSET(MCQ!G$20,ROW(G840)-ROW(G$20),0)</f>
        <v/>
      </c>
      <c r="H840" s="583">
        <f>IF(G840="","",OFFSET(MCQ!H$20,ROW(H840)-ROW(H$20),0))</f>
        <v/>
      </c>
      <c r="I840" s="24">
        <f>IF(G840="","",IF(OR(G840="etapa",G840="sub-etapa"),"",OFFSET(MCQ!I$20,ROW(I840)-ROW(I$20),0)))</f>
        <v/>
      </c>
      <c r="J840" s="25">
        <f>IF(G840="","",OFFSET(MCQ!J$20,ROW(J840)-ROW(J$20),0))</f>
        <v/>
      </c>
      <c r="K840" s="24">
        <f>IF(G840="","",IF(OR(G840="etapa",G840="sub-etapa"),"",OFFSET(MCQ!K$20,ROW(K840)-ROW(K$20),0)))</f>
        <v/>
      </c>
      <c r="L840" s="26">
        <f>IF(G840="","",IF(OR(G840="etapa",G840="sub-etapa"),"",TRUNC(OFFSET(MCQ!L$20,ROW(L840)-ROW(L$20),0),2)))</f>
        <v/>
      </c>
      <c r="M840" s="584">
        <f>IF(I840="", "", IFERROR(VLOOKUP(VALUE(I840), _BaseAbril2026, 4, 0), IFERROR(VLOOKUP(TEXT(I840, "@"), _BaseAbril2026, 4, 0), "")))</f>
        <v/>
      </c>
      <c r="N840" s="585">
        <f>IFERROR(IF(S840="BDI1", TRUNC(M840*(1+$O$18), 2),IF(S840="BDI2", TRUNC(M840*(1+$N$18), 2), "")), "")</f>
        <v/>
      </c>
      <c r="O840" s="586">
        <f>_xlfn.IFS(G840="ETAPA", SUMIFS(ValorTotalComD, Nivel, A840), G840="SUB-ETAPA", SUMIFS(ValorTotalComD, SubNivel, C840), TRUE, T840)</f>
        <v/>
      </c>
      <c r="P840" s="584">
        <f>IF(I840="", "", IFERROR(VLOOKUP(VALUE(I840), _BaseAbril2026, 5, 0), IFERROR(VLOOKUP(TEXT(I840, "@"), _BaseAbril2026, 5, 0), "")))</f>
        <v/>
      </c>
      <c r="Q840" s="585">
        <f>IFERROR(IF(S840="BDI1", TRUNC(P840*(1+$R$18), 2),IF(S840="BDI2", TRUNC(P840*(1+$Q$18), 2), "")), "")</f>
        <v/>
      </c>
      <c r="R840" s="586">
        <f>_xlfn.IFS(G840="ETAPA", SUMIFS(ValorTotalSemD, Nivel, A840), G840="SUB-ETAPA", SUMIFS(ValorTotalSemD, SubNivel, C840), TRUE, U840)</f>
        <v/>
      </c>
      <c r="S840" s="587">
        <f>IF(G840="","",IF(OR(G840="etapa",G840="sub-etapa"),"",OFFSET(MCQ!M$20,ROW(M840)-ROW(M$20),0)))</f>
        <v/>
      </c>
      <c r="T840" s="588">
        <f>IFERROR(TRUNC(L840*N840,2),"")</f>
        <v/>
      </c>
      <c r="U840" s="589">
        <f>IFERROR(TRUNC(L840*Q840,2),"")</f>
        <v/>
      </c>
    </row>
    <row r="841">
      <c r="A841" s="18">
        <f>OFFSET(MCQ!A$20,ROW(A841)-ROW(A$20),0)</f>
        <v/>
      </c>
      <c r="B841" s="18">
        <f>OFFSET(MCQ!B$20,ROW(B841)-ROW(B$20),0)</f>
        <v/>
      </c>
      <c r="C841" s="18">
        <f>OFFSET(MCQ!C$20,ROW(C841)-ROW(C$20),0)</f>
        <v/>
      </c>
      <c r="D841" s="18">
        <f>OFFSET(MCQ!D$20,ROW(D841)-ROW(D$20),0)</f>
        <v/>
      </c>
      <c r="E841" s="18">
        <f>OFFSET(MCQ!E$20,ROW(E841)-ROW(E$20),0)</f>
        <v/>
      </c>
      <c r="F841" s="18" t="n"/>
      <c r="G841" s="233">
        <f>OFFSET(MCQ!G$20,ROW(G841)-ROW(G$20),0)</f>
        <v/>
      </c>
      <c r="H841" s="583">
        <f>IF(G841="","",OFFSET(MCQ!H$20,ROW(H841)-ROW(H$20),0))</f>
        <v/>
      </c>
      <c r="I841" s="24">
        <f>IF(G841="","",IF(OR(G841="etapa",G841="sub-etapa"),"",OFFSET(MCQ!I$20,ROW(I841)-ROW(I$20),0)))</f>
        <v/>
      </c>
      <c r="J841" s="25">
        <f>IF(G841="","",OFFSET(MCQ!J$20,ROW(J841)-ROW(J$20),0))</f>
        <v/>
      </c>
      <c r="K841" s="24">
        <f>IF(G841="","",IF(OR(G841="etapa",G841="sub-etapa"),"",OFFSET(MCQ!K$20,ROW(K841)-ROW(K$20),0)))</f>
        <v/>
      </c>
      <c r="L841" s="26">
        <f>IF(G841="","",IF(OR(G841="etapa",G841="sub-etapa"),"",TRUNC(OFFSET(MCQ!L$20,ROW(L841)-ROW(L$20),0),2)))</f>
        <v/>
      </c>
      <c r="M841" s="584">
        <f>IF(I841="", "", IFERROR(VLOOKUP(VALUE(I841), _BaseAbril2026, 4, 0), IFERROR(VLOOKUP(TEXT(I841, "@"), _BaseAbril2026, 4, 0), "")))</f>
        <v/>
      </c>
      <c r="N841" s="585">
        <f>IFERROR(IF(S841="BDI1", TRUNC(M841*(1+$O$18), 2),IF(S841="BDI2", TRUNC(M841*(1+$N$18), 2), "")), "")</f>
        <v/>
      </c>
      <c r="O841" s="586">
        <f>_xlfn.IFS(G841="ETAPA", SUMIFS(ValorTotalComD, Nivel, A841), G841="SUB-ETAPA", SUMIFS(ValorTotalComD, SubNivel, C841), TRUE, T841)</f>
        <v/>
      </c>
      <c r="P841" s="584">
        <f>IF(I841="", "", IFERROR(VLOOKUP(VALUE(I841), _BaseAbril2026, 5, 0), IFERROR(VLOOKUP(TEXT(I841, "@"), _BaseAbril2026, 5, 0), "")))</f>
        <v/>
      </c>
      <c r="Q841" s="585">
        <f>IFERROR(IF(S841="BDI1", TRUNC(P841*(1+$R$18), 2),IF(S841="BDI2", TRUNC(P841*(1+$Q$18), 2), "")), "")</f>
        <v/>
      </c>
      <c r="R841" s="586">
        <f>_xlfn.IFS(G841="ETAPA", SUMIFS(ValorTotalSemD, Nivel, A841), G841="SUB-ETAPA", SUMIFS(ValorTotalSemD, SubNivel, C841), TRUE, U841)</f>
        <v/>
      </c>
      <c r="S841" s="587">
        <f>IF(G841="","",IF(OR(G841="etapa",G841="sub-etapa"),"",OFFSET(MCQ!M$20,ROW(M841)-ROW(M$20),0)))</f>
        <v/>
      </c>
      <c r="T841" s="588">
        <f>IFERROR(TRUNC(L841*N841,2),"")</f>
        <v/>
      </c>
      <c r="U841" s="589">
        <f>IFERROR(TRUNC(L841*Q841,2),"")</f>
        <v/>
      </c>
    </row>
    <row r="842">
      <c r="A842" s="18">
        <f>OFFSET(MCQ!A$20,ROW(A842)-ROW(A$20),0)</f>
        <v/>
      </c>
      <c r="B842" s="18">
        <f>OFFSET(MCQ!B$20,ROW(B842)-ROW(B$20),0)</f>
        <v/>
      </c>
      <c r="C842" s="18">
        <f>OFFSET(MCQ!C$20,ROW(C842)-ROW(C$20),0)</f>
        <v/>
      </c>
      <c r="D842" s="18">
        <f>OFFSET(MCQ!D$20,ROW(D842)-ROW(D$20),0)</f>
        <v/>
      </c>
      <c r="E842" s="18">
        <f>OFFSET(MCQ!E$20,ROW(E842)-ROW(E$20),0)</f>
        <v/>
      </c>
      <c r="F842" s="18" t="n"/>
      <c r="G842" s="233">
        <f>OFFSET(MCQ!G$20,ROW(G842)-ROW(G$20),0)</f>
        <v/>
      </c>
      <c r="H842" s="583">
        <f>IF(G842="","",OFFSET(MCQ!H$20,ROW(H842)-ROW(H$20),0))</f>
        <v/>
      </c>
      <c r="I842" s="24">
        <f>IF(G842="","",IF(OR(G842="etapa",G842="sub-etapa"),"",OFFSET(MCQ!I$20,ROW(I842)-ROW(I$20),0)))</f>
        <v/>
      </c>
      <c r="J842" s="25">
        <f>IF(G842="","",OFFSET(MCQ!J$20,ROW(J842)-ROW(J$20),0))</f>
        <v/>
      </c>
      <c r="K842" s="24">
        <f>IF(G842="","",IF(OR(G842="etapa",G842="sub-etapa"),"",OFFSET(MCQ!K$20,ROW(K842)-ROW(K$20),0)))</f>
        <v/>
      </c>
      <c r="L842" s="26">
        <f>IF(G842="","",IF(OR(G842="etapa",G842="sub-etapa"),"",TRUNC(OFFSET(MCQ!L$20,ROW(L842)-ROW(L$20),0),2)))</f>
        <v/>
      </c>
      <c r="M842" s="584">
        <f>IF(I842="", "", IFERROR(VLOOKUP(VALUE(I842), _BaseAbril2026, 4, 0), IFERROR(VLOOKUP(TEXT(I842, "@"), _BaseAbril2026, 4, 0), "")))</f>
        <v/>
      </c>
      <c r="N842" s="585">
        <f>IFERROR(IF(S842="BDI1", TRUNC(M842*(1+$O$18), 2),IF(S842="BDI2", TRUNC(M842*(1+$N$18), 2), "")), "")</f>
        <v/>
      </c>
      <c r="O842" s="586">
        <f>_xlfn.IFS(G842="ETAPA", SUMIFS(ValorTotalComD, Nivel, A842), G842="SUB-ETAPA", SUMIFS(ValorTotalComD, SubNivel, C842), TRUE, T842)</f>
        <v/>
      </c>
      <c r="P842" s="584">
        <f>IF(I842="", "", IFERROR(VLOOKUP(VALUE(I842), _BaseAbril2026, 5, 0), IFERROR(VLOOKUP(TEXT(I842, "@"), _BaseAbril2026, 5, 0), "")))</f>
        <v/>
      </c>
      <c r="Q842" s="585">
        <f>IFERROR(IF(S842="BDI1", TRUNC(P842*(1+$R$18), 2),IF(S842="BDI2", TRUNC(P842*(1+$Q$18), 2), "")), "")</f>
        <v/>
      </c>
      <c r="R842" s="586">
        <f>_xlfn.IFS(G842="ETAPA", SUMIFS(ValorTotalSemD, Nivel, A842), G842="SUB-ETAPA", SUMIFS(ValorTotalSemD, SubNivel, C842), TRUE, U842)</f>
        <v/>
      </c>
      <c r="S842" s="587">
        <f>IF(G842="","",IF(OR(G842="etapa",G842="sub-etapa"),"",OFFSET(MCQ!M$20,ROW(M842)-ROW(M$20),0)))</f>
        <v/>
      </c>
      <c r="T842" s="588">
        <f>IFERROR(TRUNC(L842*N842,2),"")</f>
        <v/>
      </c>
      <c r="U842" s="589">
        <f>IFERROR(TRUNC(L842*Q842,2),"")</f>
        <v/>
      </c>
    </row>
    <row r="843">
      <c r="A843" s="18">
        <f>OFFSET(MCQ!A$20,ROW(A843)-ROW(A$20),0)</f>
        <v/>
      </c>
      <c r="B843" s="18">
        <f>OFFSET(MCQ!B$20,ROW(B843)-ROW(B$20),0)</f>
        <v/>
      </c>
      <c r="C843" s="18">
        <f>OFFSET(MCQ!C$20,ROW(C843)-ROW(C$20),0)</f>
        <v/>
      </c>
      <c r="D843" s="18">
        <f>OFFSET(MCQ!D$20,ROW(D843)-ROW(D$20),0)</f>
        <v/>
      </c>
      <c r="E843" s="18">
        <f>OFFSET(MCQ!E$20,ROW(E843)-ROW(E$20),0)</f>
        <v/>
      </c>
      <c r="F843" s="18" t="n"/>
      <c r="G843" s="233">
        <f>OFFSET(MCQ!G$20,ROW(G843)-ROW(G$20),0)</f>
        <v/>
      </c>
      <c r="H843" s="583">
        <f>IF(G843="","",OFFSET(MCQ!H$20,ROW(H843)-ROW(H$20),0))</f>
        <v/>
      </c>
      <c r="I843" s="24">
        <f>IF(G843="","",IF(OR(G843="etapa",G843="sub-etapa"),"",OFFSET(MCQ!I$20,ROW(I843)-ROW(I$20),0)))</f>
        <v/>
      </c>
      <c r="J843" s="25">
        <f>IF(G843="","",OFFSET(MCQ!J$20,ROW(J843)-ROW(J$20),0))</f>
        <v/>
      </c>
      <c r="K843" s="24">
        <f>IF(G843="","",IF(OR(G843="etapa",G843="sub-etapa"),"",OFFSET(MCQ!K$20,ROW(K843)-ROW(K$20),0)))</f>
        <v/>
      </c>
      <c r="L843" s="26">
        <f>IF(G843="","",IF(OR(G843="etapa",G843="sub-etapa"),"",TRUNC(OFFSET(MCQ!L$20,ROW(L843)-ROW(L$20),0),2)))</f>
        <v/>
      </c>
      <c r="M843" s="584">
        <f>IF(I843="", "", IFERROR(VLOOKUP(VALUE(I843), _BaseAbril2026, 4, 0), IFERROR(VLOOKUP(TEXT(I843, "@"), _BaseAbril2026, 4, 0), "")))</f>
        <v/>
      </c>
      <c r="N843" s="585">
        <f>IFERROR(IF(S843="BDI1", TRUNC(M843*(1+$O$18), 2),IF(S843="BDI2", TRUNC(M843*(1+$N$18), 2), "")), "")</f>
        <v/>
      </c>
      <c r="O843" s="586">
        <f>_xlfn.IFS(G843="ETAPA", SUMIFS(ValorTotalComD, Nivel, A843), G843="SUB-ETAPA", SUMIFS(ValorTotalComD, SubNivel, C843), TRUE, T843)</f>
        <v/>
      </c>
      <c r="P843" s="584">
        <f>IF(I843="", "", IFERROR(VLOOKUP(VALUE(I843), _BaseAbril2026, 5, 0), IFERROR(VLOOKUP(TEXT(I843, "@"), _BaseAbril2026, 5, 0), "")))</f>
        <v/>
      </c>
      <c r="Q843" s="585">
        <f>IFERROR(IF(S843="BDI1", TRUNC(P843*(1+$R$18), 2),IF(S843="BDI2", TRUNC(P843*(1+$Q$18), 2), "")), "")</f>
        <v/>
      </c>
      <c r="R843" s="586">
        <f>_xlfn.IFS(G843="ETAPA", SUMIFS(ValorTotalSemD, Nivel, A843), G843="SUB-ETAPA", SUMIFS(ValorTotalSemD, SubNivel, C843), TRUE, U843)</f>
        <v/>
      </c>
      <c r="S843" s="587">
        <f>IF(G843="","",IF(OR(G843="etapa",G843="sub-etapa"),"",OFFSET(MCQ!M$20,ROW(M843)-ROW(M$20),0)))</f>
        <v/>
      </c>
      <c r="T843" s="588">
        <f>IFERROR(TRUNC(L843*N843,2),"")</f>
        <v/>
      </c>
      <c r="U843" s="589">
        <f>IFERROR(TRUNC(L843*Q843,2),"")</f>
        <v/>
      </c>
    </row>
    <row r="844">
      <c r="A844" s="18">
        <f>OFFSET(MCQ!A$20,ROW(A844)-ROW(A$20),0)</f>
        <v/>
      </c>
      <c r="B844" s="18">
        <f>OFFSET(MCQ!B$20,ROW(B844)-ROW(B$20),0)</f>
        <v/>
      </c>
      <c r="C844" s="18">
        <f>OFFSET(MCQ!C$20,ROW(C844)-ROW(C$20),0)</f>
        <v/>
      </c>
      <c r="D844" s="18">
        <f>OFFSET(MCQ!D$20,ROW(D844)-ROW(D$20),0)</f>
        <v/>
      </c>
      <c r="E844" s="18">
        <f>OFFSET(MCQ!E$20,ROW(E844)-ROW(E$20),0)</f>
        <v/>
      </c>
      <c r="F844" s="18" t="n"/>
      <c r="G844" s="233">
        <f>OFFSET(MCQ!G$20,ROW(G844)-ROW(G$20),0)</f>
        <v/>
      </c>
      <c r="H844" s="583">
        <f>IF(G844="","",OFFSET(MCQ!H$20,ROW(H844)-ROW(H$20),0))</f>
        <v/>
      </c>
      <c r="I844" s="24">
        <f>IF(G844="","",IF(OR(G844="etapa",G844="sub-etapa"),"",OFFSET(MCQ!I$20,ROW(I844)-ROW(I$20),0)))</f>
        <v/>
      </c>
      <c r="J844" s="25">
        <f>IF(G844="","",OFFSET(MCQ!J$20,ROW(J844)-ROW(J$20),0))</f>
        <v/>
      </c>
      <c r="K844" s="24">
        <f>IF(G844="","",IF(OR(G844="etapa",G844="sub-etapa"),"",OFFSET(MCQ!K$20,ROW(K844)-ROW(K$20),0)))</f>
        <v/>
      </c>
      <c r="L844" s="26">
        <f>IF(G844="","",IF(OR(G844="etapa",G844="sub-etapa"),"",TRUNC(OFFSET(MCQ!L$20,ROW(L844)-ROW(L$20),0),2)))</f>
        <v/>
      </c>
      <c r="M844" s="584">
        <f>IF(I844="", "", IFERROR(VLOOKUP(VALUE(I844), _BaseAbril2026, 4, 0), IFERROR(VLOOKUP(TEXT(I844, "@"), _BaseAbril2026, 4, 0), "")))</f>
        <v/>
      </c>
      <c r="N844" s="585">
        <f>IFERROR(IF(S844="BDI1", TRUNC(M844*(1+$O$18), 2),IF(S844="BDI2", TRUNC(M844*(1+$N$18), 2), "")), "")</f>
        <v/>
      </c>
      <c r="O844" s="586">
        <f>_xlfn.IFS(G844="ETAPA", SUMIFS(ValorTotalComD, Nivel, A844), G844="SUB-ETAPA", SUMIFS(ValorTotalComD, SubNivel, C844), TRUE, T844)</f>
        <v/>
      </c>
      <c r="P844" s="584">
        <f>IF(I844="", "", IFERROR(VLOOKUP(VALUE(I844), _BaseAbril2026, 5, 0), IFERROR(VLOOKUP(TEXT(I844, "@"), _BaseAbril2026, 5, 0), "")))</f>
        <v/>
      </c>
      <c r="Q844" s="585">
        <f>IFERROR(IF(S844="BDI1", TRUNC(P844*(1+$R$18), 2),IF(S844="BDI2", TRUNC(P844*(1+$Q$18), 2), "")), "")</f>
        <v/>
      </c>
      <c r="R844" s="586">
        <f>_xlfn.IFS(G844="ETAPA", SUMIFS(ValorTotalSemD, Nivel, A844), G844="SUB-ETAPA", SUMIFS(ValorTotalSemD, SubNivel, C844), TRUE, U844)</f>
        <v/>
      </c>
      <c r="S844" s="587">
        <f>IF(G844="","",IF(OR(G844="etapa",G844="sub-etapa"),"",OFFSET(MCQ!M$20,ROW(M844)-ROW(M$20),0)))</f>
        <v/>
      </c>
      <c r="T844" s="588">
        <f>IFERROR(TRUNC(L844*N844,2),"")</f>
        <v/>
      </c>
      <c r="U844" s="589">
        <f>IFERROR(TRUNC(L844*Q844,2),"")</f>
        <v/>
      </c>
    </row>
    <row r="845">
      <c r="A845" s="18">
        <f>OFFSET(MCQ!A$20,ROW(A845)-ROW(A$20),0)</f>
        <v/>
      </c>
      <c r="B845" s="18">
        <f>OFFSET(MCQ!B$20,ROW(B845)-ROW(B$20),0)</f>
        <v/>
      </c>
      <c r="C845" s="18">
        <f>OFFSET(MCQ!C$20,ROW(C845)-ROW(C$20),0)</f>
        <v/>
      </c>
      <c r="D845" s="18">
        <f>OFFSET(MCQ!D$20,ROW(D845)-ROW(D$20),0)</f>
        <v/>
      </c>
      <c r="E845" s="18">
        <f>OFFSET(MCQ!E$20,ROW(E845)-ROW(E$20),0)</f>
        <v/>
      </c>
      <c r="F845" s="18" t="n"/>
      <c r="G845" s="233">
        <f>OFFSET(MCQ!G$20,ROW(G845)-ROW(G$20),0)</f>
        <v/>
      </c>
      <c r="H845" s="583">
        <f>IF(G845="","",OFFSET(MCQ!H$20,ROW(H845)-ROW(H$20),0))</f>
        <v/>
      </c>
      <c r="I845" s="24">
        <f>IF(G845="","",IF(OR(G845="etapa",G845="sub-etapa"),"",OFFSET(MCQ!I$20,ROW(I845)-ROW(I$20),0)))</f>
        <v/>
      </c>
      <c r="J845" s="25">
        <f>IF(G845="","",OFFSET(MCQ!J$20,ROW(J845)-ROW(J$20),0))</f>
        <v/>
      </c>
      <c r="K845" s="24">
        <f>IF(G845="","",IF(OR(G845="etapa",G845="sub-etapa"),"",OFFSET(MCQ!K$20,ROW(K845)-ROW(K$20),0)))</f>
        <v/>
      </c>
      <c r="L845" s="26">
        <f>IF(G845="","",IF(OR(G845="etapa",G845="sub-etapa"),"",TRUNC(OFFSET(MCQ!L$20,ROW(L845)-ROW(L$20),0),2)))</f>
        <v/>
      </c>
      <c r="M845" s="584">
        <f>IF(I845="", "", IFERROR(VLOOKUP(VALUE(I845), _BaseAbril2026, 4, 0), IFERROR(VLOOKUP(TEXT(I845, "@"), _BaseAbril2026, 4, 0), "")))</f>
        <v/>
      </c>
      <c r="N845" s="585">
        <f>IFERROR(IF(S845="BDI1", TRUNC(M845*(1+$O$18), 2),IF(S845="BDI2", TRUNC(M845*(1+$N$18), 2), "")), "")</f>
        <v/>
      </c>
      <c r="O845" s="586">
        <f>_xlfn.IFS(G845="ETAPA", SUMIFS(ValorTotalComD, Nivel, A845), G845="SUB-ETAPA", SUMIFS(ValorTotalComD, SubNivel, C845), TRUE, T845)</f>
        <v/>
      </c>
      <c r="P845" s="584">
        <f>IF(I845="", "", IFERROR(VLOOKUP(VALUE(I845), _BaseAbril2026, 5, 0), IFERROR(VLOOKUP(TEXT(I845, "@"), _BaseAbril2026, 5, 0), "")))</f>
        <v/>
      </c>
      <c r="Q845" s="585">
        <f>IFERROR(IF(S845="BDI1", TRUNC(P845*(1+$R$18), 2),IF(S845="BDI2", TRUNC(P845*(1+$Q$18), 2), "")), "")</f>
        <v/>
      </c>
      <c r="R845" s="586">
        <f>_xlfn.IFS(G845="ETAPA", SUMIFS(ValorTotalSemD, Nivel, A845), G845="SUB-ETAPA", SUMIFS(ValorTotalSemD, SubNivel, C845), TRUE, U845)</f>
        <v/>
      </c>
      <c r="S845" s="587">
        <f>IF(G845="","",IF(OR(G845="etapa",G845="sub-etapa"),"",OFFSET(MCQ!M$20,ROW(M845)-ROW(M$20),0)))</f>
        <v/>
      </c>
      <c r="T845" s="588">
        <f>IFERROR(TRUNC(L845*N845,2),"")</f>
        <v/>
      </c>
      <c r="U845" s="589">
        <f>IFERROR(TRUNC(L845*Q845,2),"")</f>
        <v/>
      </c>
    </row>
    <row r="846">
      <c r="A846" s="18">
        <f>OFFSET(MCQ!A$20,ROW(A846)-ROW(A$20),0)</f>
        <v/>
      </c>
      <c r="B846" s="18">
        <f>OFFSET(MCQ!B$20,ROW(B846)-ROW(B$20),0)</f>
        <v/>
      </c>
      <c r="C846" s="18">
        <f>OFFSET(MCQ!C$20,ROW(C846)-ROW(C$20),0)</f>
        <v/>
      </c>
      <c r="D846" s="18">
        <f>OFFSET(MCQ!D$20,ROW(D846)-ROW(D$20),0)</f>
        <v/>
      </c>
      <c r="E846" s="18">
        <f>OFFSET(MCQ!E$20,ROW(E846)-ROW(E$20),0)</f>
        <v/>
      </c>
      <c r="F846" s="18" t="n"/>
      <c r="G846" s="233">
        <f>OFFSET(MCQ!G$20,ROW(G846)-ROW(G$20),0)</f>
        <v/>
      </c>
      <c r="H846" s="583">
        <f>IF(G846="","",OFFSET(MCQ!H$20,ROW(H846)-ROW(H$20),0))</f>
        <v/>
      </c>
      <c r="I846" s="24">
        <f>IF(G846="","",IF(OR(G846="etapa",G846="sub-etapa"),"",OFFSET(MCQ!I$20,ROW(I846)-ROW(I$20),0)))</f>
        <v/>
      </c>
      <c r="J846" s="25">
        <f>IF(G846="","",OFFSET(MCQ!J$20,ROW(J846)-ROW(J$20),0))</f>
        <v/>
      </c>
      <c r="K846" s="24">
        <f>IF(G846="","",IF(OR(G846="etapa",G846="sub-etapa"),"",OFFSET(MCQ!K$20,ROW(K846)-ROW(K$20),0)))</f>
        <v/>
      </c>
      <c r="L846" s="26">
        <f>IF(G846="","",IF(OR(G846="etapa",G846="sub-etapa"),"",TRUNC(OFFSET(MCQ!L$20,ROW(L846)-ROW(L$20),0),2)))</f>
        <v/>
      </c>
      <c r="M846" s="584">
        <f>IF(I846="", "", IFERROR(VLOOKUP(VALUE(I846), _BaseAbril2026, 4, 0), IFERROR(VLOOKUP(TEXT(I846, "@"), _BaseAbril2026, 4, 0), "")))</f>
        <v/>
      </c>
      <c r="N846" s="585">
        <f>IFERROR(IF(S846="BDI1", TRUNC(M846*(1+$O$18), 2),IF(S846="BDI2", TRUNC(M846*(1+$N$18), 2), "")), "")</f>
        <v/>
      </c>
      <c r="O846" s="586">
        <f>_xlfn.IFS(G846="ETAPA", SUMIFS(ValorTotalComD, Nivel, A846), G846="SUB-ETAPA", SUMIFS(ValorTotalComD, SubNivel, C846), TRUE, T846)</f>
        <v/>
      </c>
      <c r="P846" s="584">
        <f>IF(I846="", "", IFERROR(VLOOKUP(VALUE(I846), _BaseAbril2026, 5, 0), IFERROR(VLOOKUP(TEXT(I846, "@"), _BaseAbril2026, 5, 0), "")))</f>
        <v/>
      </c>
      <c r="Q846" s="585">
        <f>IFERROR(IF(S846="BDI1", TRUNC(P846*(1+$R$18), 2),IF(S846="BDI2", TRUNC(P846*(1+$Q$18), 2), "")), "")</f>
        <v/>
      </c>
      <c r="R846" s="586">
        <f>_xlfn.IFS(G846="ETAPA", SUMIFS(ValorTotalSemD, Nivel, A846), G846="SUB-ETAPA", SUMIFS(ValorTotalSemD, SubNivel, C846), TRUE, U846)</f>
        <v/>
      </c>
      <c r="S846" s="587">
        <f>IF(G846="","",IF(OR(G846="etapa",G846="sub-etapa"),"",OFFSET(MCQ!M$20,ROW(M846)-ROW(M$20),0)))</f>
        <v/>
      </c>
      <c r="T846" s="588">
        <f>IFERROR(TRUNC(L846*N846,2),"")</f>
        <v/>
      </c>
      <c r="U846" s="589">
        <f>IFERROR(TRUNC(L846*Q846,2),"")</f>
        <v/>
      </c>
    </row>
    <row r="847">
      <c r="A847" s="18">
        <f>OFFSET(MCQ!A$20,ROW(A847)-ROW(A$20),0)</f>
        <v/>
      </c>
      <c r="B847" s="18">
        <f>OFFSET(MCQ!B$20,ROW(B847)-ROW(B$20),0)</f>
        <v/>
      </c>
      <c r="C847" s="18">
        <f>OFFSET(MCQ!C$20,ROW(C847)-ROW(C$20),0)</f>
        <v/>
      </c>
      <c r="D847" s="18">
        <f>OFFSET(MCQ!D$20,ROW(D847)-ROW(D$20),0)</f>
        <v/>
      </c>
      <c r="E847" s="18">
        <f>OFFSET(MCQ!E$20,ROW(E847)-ROW(E$20),0)</f>
        <v/>
      </c>
      <c r="F847" s="18" t="n"/>
      <c r="G847" s="233">
        <f>OFFSET(MCQ!G$20,ROW(G847)-ROW(G$20),0)</f>
        <v/>
      </c>
      <c r="H847" s="583">
        <f>IF(G847="","",OFFSET(MCQ!H$20,ROW(H847)-ROW(H$20),0))</f>
        <v/>
      </c>
      <c r="I847" s="24">
        <f>IF(G847="","",IF(OR(G847="etapa",G847="sub-etapa"),"",OFFSET(MCQ!I$20,ROW(I847)-ROW(I$20),0)))</f>
        <v/>
      </c>
      <c r="J847" s="25">
        <f>IF(G847="","",OFFSET(MCQ!J$20,ROW(J847)-ROW(J$20),0))</f>
        <v/>
      </c>
      <c r="K847" s="24">
        <f>IF(G847="","",IF(OR(G847="etapa",G847="sub-etapa"),"",OFFSET(MCQ!K$20,ROW(K847)-ROW(K$20),0)))</f>
        <v/>
      </c>
      <c r="L847" s="26">
        <f>IF(G847="","",IF(OR(G847="etapa",G847="sub-etapa"),"",TRUNC(OFFSET(MCQ!L$20,ROW(L847)-ROW(L$20),0),2)))</f>
        <v/>
      </c>
      <c r="M847" s="584">
        <f>IF(I847="", "", IFERROR(VLOOKUP(VALUE(I847), _BaseAbril2026, 4, 0), IFERROR(VLOOKUP(TEXT(I847, "@"), _BaseAbril2026, 4, 0), "")))</f>
        <v/>
      </c>
      <c r="N847" s="585">
        <f>IFERROR(IF(S847="BDI1", TRUNC(M847*(1+$O$18), 2),IF(S847="BDI2", TRUNC(M847*(1+$N$18), 2), "")), "")</f>
        <v/>
      </c>
      <c r="O847" s="586">
        <f>_xlfn.IFS(G847="ETAPA", SUMIFS(ValorTotalComD, Nivel, A847), G847="SUB-ETAPA", SUMIFS(ValorTotalComD, SubNivel, C847), TRUE, T847)</f>
        <v/>
      </c>
      <c r="P847" s="584">
        <f>IF(I847="", "", IFERROR(VLOOKUP(VALUE(I847), _BaseAbril2026, 5, 0), IFERROR(VLOOKUP(TEXT(I847, "@"), _BaseAbril2026, 5, 0), "")))</f>
        <v/>
      </c>
      <c r="Q847" s="585">
        <f>IFERROR(IF(S847="BDI1", TRUNC(P847*(1+$R$18), 2),IF(S847="BDI2", TRUNC(P847*(1+$Q$18), 2), "")), "")</f>
        <v/>
      </c>
      <c r="R847" s="586">
        <f>_xlfn.IFS(G847="ETAPA", SUMIFS(ValorTotalSemD, Nivel, A847), G847="SUB-ETAPA", SUMIFS(ValorTotalSemD, SubNivel, C847), TRUE, U847)</f>
        <v/>
      </c>
      <c r="S847" s="587">
        <f>IF(G847="","",IF(OR(G847="etapa",G847="sub-etapa"),"",OFFSET(MCQ!M$20,ROW(M847)-ROW(M$20),0)))</f>
        <v/>
      </c>
      <c r="T847" s="588">
        <f>IFERROR(TRUNC(L847*N847,2),"")</f>
        <v/>
      </c>
      <c r="U847" s="589">
        <f>IFERROR(TRUNC(L847*Q847,2),"")</f>
        <v/>
      </c>
    </row>
    <row r="848">
      <c r="A848" s="18">
        <f>OFFSET(MCQ!A$20,ROW(A848)-ROW(A$20),0)</f>
        <v/>
      </c>
      <c r="B848" s="18">
        <f>OFFSET(MCQ!B$20,ROW(B848)-ROW(B$20),0)</f>
        <v/>
      </c>
      <c r="C848" s="18">
        <f>OFFSET(MCQ!C$20,ROW(C848)-ROW(C$20),0)</f>
        <v/>
      </c>
      <c r="D848" s="18">
        <f>OFFSET(MCQ!D$20,ROW(D848)-ROW(D$20),0)</f>
        <v/>
      </c>
      <c r="E848" s="18">
        <f>OFFSET(MCQ!E$20,ROW(E848)-ROW(E$20),0)</f>
        <v/>
      </c>
      <c r="F848" s="18" t="n"/>
      <c r="G848" s="233">
        <f>OFFSET(MCQ!G$20,ROW(G848)-ROW(G$20),0)</f>
        <v/>
      </c>
      <c r="H848" s="583">
        <f>IF(G848="","",OFFSET(MCQ!H$20,ROW(H848)-ROW(H$20),0))</f>
        <v/>
      </c>
      <c r="I848" s="24">
        <f>IF(G848="","",IF(OR(G848="etapa",G848="sub-etapa"),"",OFFSET(MCQ!I$20,ROW(I848)-ROW(I$20),0)))</f>
        <v/>
      </c>
      <c r="J848" s="25">
        <f>IF(G848="","",OFFSET(MCQ!J$20,ROW(J848)-ROW(J$20),0))</f>
        <v/>
      </c>
      <c r="K848" s="24">
        <f>IF(G848="","",IF(OR(G848="etapa",G848="sub-etapa"),"",OFFSET(MCQ!K$20,ROW(K848)-ROW(K$20),0)))</f>
        <v/>
      </c>
      <c r="L848" s="26">
        <f>IF(G848="","",IF(OR(G848="etapa",G848="sub-etapa"),"",TRUNC(OFFSET(MCQ!L$20,ROW(L848)-ROW(L$20),0),2)))</f>
        <v/>
      </c>
      <c r="M848" s="584">
        <f>IF(I848="", "", IFERROR(VLOOKUP(VALUE(I848), _BaseAbril2026, 4, 0), IFERROR(VLOOKUP(TEXT(I848, "@"), _BaseAbril2026, 4, 0), "")))</f>
        <v/>
      </c>
      <c r="N848" s="585">
        <f>IFERROR(IF(S848="BDI1", TRUNC(M848*(1+$O$18), 2),IF(S848="BDI2", TRUNC(M848*(1+$N$18), 2), "")), "")</f>
        <v/>
      </c>
      <c r="O848" s="586">
        <f>_xlfn.IFS(G848="ETAPA", SUMIFS(ValorTotalComD, Nivel, A848), G848="SUB-ETAPA", SUMIFS(ValorTotalComD, SubNivel, C848), TRUE, T848)</f>
        <v/>
      </c>
      <c r="P848" s="584">
        <f>IF(I848="", "", IFERROR(VLOOKUP(VALUE(I848), _BaseAbril2026, 5, 0), IFERROR(VLOOKUP(TEXT(I848, "@"), _BaseAbril2026, 5, 0), "")))</f>
        <v/>
      </c>
      <c r="Q848" s="585">
        <f>IFERROR(IF(S848="BDI1", TRUNC(P848*(1+$R$18), 2),IF(S848="BDI2", TRUNC(P848*(1+$Q$18), 2), "")), "")</f>
        <v/>
      </c>
      <c r="R848" s="586">
        <f>_xlfn.IFS(G848="ETAPA", SUMIFS(ValorTotalSemD, Nivel, A848), G848="SUB-ETAPA", SUMIFS(ValorTotalSemD, SubNivel, C848), TRUE, U848)</f>
        <v/>
      </c>
      <c r="S848" s="587">
        <f>IF(G848="","",IF(OR(G848="etapa",G848="sub-etapa"),"",OFFSET(MCQ!M$20,ROW(M848)-ROW(M$20),0)))</f>
        <v/>
      </c>
      <c r="T848" s="588">
        <f>IFERROR(TRUNC(L848*N848,2),"")</f>
        <v/>
      </c>
      <c r="U848" s="589">
        <f>IFERROR(TRUNC(L848*Q848,2),"")</f>
        <v/>
      </c>
    </row>
    <row r="849">
      <c r="A849" s="18">
        <f>OFFSET(MCQ!A$20,ROW(A849)-ROW(A$20),0)</f>
        <v/>
      </c>
      <c r="B849" s="18">
        <f>OFFSET(MCQ!B$20,ROW(B849)-ROW(B$20),0)</f>
        <v/>
      </c>
      <c r="C849" s="18">
        <f>OFFSET(MCQ!C$20,ROW(C849)-ROW(C$20),0)</f>
        <v/>
      </c>
      <c r="D849" s="18">
        <f>OFFSET(MCQ!D$20,ROW(D849)-ROW(D$20),0)</f>
        <v/>
      </c>
      <c r="E849" s="18">
        <f>OFFSET(MCQ!E$20,ROW(E849)-ROW(E$20),0)</f>
        <v/>
      </c>
      <c r="F849" s="18" t="n"/>
      <c r="G849" s="233">
        <f>OFFSET(MCQ!G$20,ROW(G849)-ROW(G$20),0)</f>
        <v/>
      </c>
      <c r="H849" s="583">
        <f>IF(G849="","",OFFSET(MCQ!H$20,ROW(H849)-ROW(H$20),0))</f>
        <v/>
      </c>
      <c r="I849" s="24">
        <f>IF(G849="","",IF(OR(G849="etapa",G849="sub-etapa"),"",OFFSET(MCQ!I$20,ROW(I849)-ROW(I$20),0)))</f>
        <v/>
      </c>
      <c r="J849" s="25">
        <f>IF(G849="","",OFFSET(MCQ!J$20,ROW(J849)-ROW(J$20),0))</f>
        <v/>
      </c>
      <c r="K849" s="24">
        <f>IF(G849="","",IF(OR(G849="etapa",G849="sub-etapa"),"",OFFSET(MCQ!K$20,ROW(K849)-ROW(K$20),0)))</f>
        <v/>
      </c>
      <c r="L849" s="26">
        <f>IF(G849="","",IF(OR(G849="etapa",G849="sub-etapa"),"",TRUNC(OFFSET(MCQ!L$20,ROW(L849)-ROW(L$20),0),2)))</f>
        <v/>
      </c>
      <c r="M849" s="584">
        <f>IF(I849="", "", IFERROR(VLOOKUP(VALUE(I849), _BaseAbril2026, 4, 0), IFERROR(VLOOKUP(TEXT(I849, "@"), _BaseAbril2026, 4, 0), "")))</f>
        <v/>
      </c>
      <c r="N849" s="585">
        <f>IFERROR(IF(S849="BDI1", TRUNC(M849*(1+$O$18), 2),IF(S849="BDI2", TRUNC(M849*(1+$N$18), 2), "")), "")</f>
        <v/>
      </c>
      <c r="O849" s="586">
        <f>_xlfn.IFS(G849="ETAPA", SUMIFS(ValorTotalComD, Nivel, A849), G849="SUB-ETAPA", SUMIFS(ValorTotalComD, SubNivel, C849), TRUE, T849)</f>
        <v/>
      </c>
      <c r="P849" s="584">
        <f>IF(I849="", "", IFERROR(VLOOKUP(VALUE(I849), _BaseAbril2026, 5, 0), IFERROR(VLOOKUP(TEXT(I849, "@"), _BaseAbril2026, 5, 0), "")))</f>
        <v/>
      </c>
      <c r="Q849" s="585">
        <f>IFERROR(IF(S849="BDI1", TRUNC(P849*(1+$R$18), 2),IF(S849="BDI2", TRUNC(P849*(1+$Q$18), 2), "")), "")</f>
        <v/>
      </c>
      <c r="R849" s="586">
        <f>_xlfn.IFS(G849="ETAPA", SUMIFS(ValorTotalSemD, Nivel, A849), G849="SUB-ETAPA", SUMIFS(ValorTotalSemD, SubNivel, C849), TRUE, U849)</f>
        <v/>
      </c>
      <c r="S849" s="587">
        <f>IF(G849="","",IF(OR(G849="etapa",G849="sub-etapa"),"",OFFSET(MCQ!M$20,ROW(M849)-ROW(M$20),0)))</f>
        <v/>
      </c>
      <c r="T849" s="588">
        <f>IFERROR(TRUNC(L849*N849,2),"")</f>
        <v/>
      </c>
      <c r="U849" s="589">
        <f>IFERROR(TRUNC(L849*Q849,2),"")</f>
        <v/>
      </c>
    </row>
    <row r="850">
      <c r="A850" s="18">
        <f>OFFSET(MCQ!A$20,ROW(A850)-ROW(A$20),0)</f>
        <v/>
      </c>
      <c r="B850" s="18">
        <f>OFFSET(MCQ!B$20,ROW(B850)-ROW(B$20),0)</f>
        <v/>
      </c>
      <c r="C850" s="18">
        <f>OFFSET(MCQ!C$20,ROW(C850)-ROW(C$20),0)</f>
        <v/>
      </c>
      <c r="D850" s="18">
        <f>OFFSET(MCQ!D$20,ROW(D850)-ROW(D$20),0)</f>
        <v/>
      </c>
      <c r="E850" s="18">
        <f>OFFSET(MCQ!E$20,ROW(E850)-ROW(E$20),0)</f>
        <v/>
      </c>
      <c r="F850" s="18" t="n"/>
      <c r="G850" s="233">
        <f>OFFSET(MCQ!G$20,ROW(G850)-ROW(G$20),0)</f>
        <v/>
      </c>
      <c r="H850" s="583">
        <f>IF(G850="","",OFFSET(MCQ!H$20,ROW(H850)-ROW(H$20),0))</f>
        <v/>
      </c>
      <c r="I850" s="24">
        <f>IF(G850="","",IF(OR(G850="etapa",G850="sub-etapa"),"",OFFSET(MCQ!I$20,ROW(I850)-ROW(I$20),0)))</f>
        <v/>
      </c>
      <c r="J850" s="25">
        <f>IF(G850="","",OFFSET(MCQ!J$20,ROW(J850)-ROW(J$20),0))</f>
        <v/>
      </c>
      <c r="K850" s="24">
        <f>IF(G850="","",IF(OR(G850="etapa",G850="sub-etapa"),"",OFFSET(MCQ!K$20,ROW(K850)-ROW(K$20),0)))</f>
        <v/>
      </c>
      <c r="L850" s="26">
        <f>IF(G850="","",IF(OR(G850="etapa",G850="sub-etapa"),"",TRUNC(OFFSET(MCQ!L$20,ROW(L850)-ROW(L$20),0),2)))</f>
        <v/>
      </c>
      <c r="M850" s="584">
        <f>IF(I850="", "", IFERROR(VLOOKUP(VALUE(I850), _BaseAbril2026, 4, 0), IFERROR(VLOOKUP(TEXT(I850, "@"), _BaseAbril2026, 4, 0), "")))</f>
        <v/>
      </c>
      <c r="N850" s="585">
        <f>IFERROR(IF(S850="BDI1", TRUNC(M850*(1+$O$18), 2),IF(S850="BDI2", TRUNC(M850*(1+$N$18), 2), "")), "")</f>
        <v/>
      </c>
      <c r="O850" s="586">
        <f>_xlfn.IFS(G850="ETAPA", SUMIFS(ValorTotalComD, Nivel, A850), G850="SUB-ETAPA", SUMIFS(ValorTotalComD, SubNivel, C850), TRUE, T850)</f>
        <v/>
      </c>
      <c r="P850" s="584">
        <f>IF(I850="", "", IFERROR(VLOOKUP(VALUE(I850), _BaseAbril2026, 5, 0), IFERROR(VLOOKUP(TEXT(I850, "@"), _BaseAbril2026, 5, 0), "")))</f>
        <v/>
      </c>
      <c r="Q850" s="585">
        <f>IFERROR(IF(S850="BDI1", TRUNC(P850*(1+$R$18), 2),IF(S850="BDI2", TRUNC(P850*(1+$Q$18), 2), "")), "")</f>
        <v/>
      </c>
      <c r="R850" s="586">
        <f>_xlfn.IFS(G850="ETAPA", SUMIFS(ValorTotalSemD, Nivel, A850), G850="SUB-ETAPA", SUMIFS(ValorTotalSemD, SubNivel, C850), TRUE, U850)</f>
        <v/>
      </c>
      <c r="S850" s="587">
        <f>IF(G850="","",IF(OR(G850="etapa",G850="sub-etapa"),"",OFFSET(MCQ!M$20,ROW(M850)-ROW(M$20),0)))</f>
        <v/>
      </c>
      <c r="T850" s="588">
        <f>IFERROR(TRUNC(L850*N850,2),"")</f>
        <v/>
      </c>
      <c r="U850" s="589">
        <f>IFERROR(TRUNC(L850*Q850,2),"")</f>
        <v/>
      </c>
    </row>
    <row r="851">
      <c r="A851" s="18">
        <f>OFFSET(MCQ!A$20,ROW(A851)-ROW(A$20),0)</f>
        <v/>
      </c>
      <c r="B851" s="18">
        <f>OFFSET(MCQ!B$20,ROW(B851)-ROW(B$20),0)</f>
        <v/>
      </c>
      <c r="C851" s="18">
        <f>OFFSET(MCQ!C$20,ROW(C851)-ROW(C$20),0)</f>
        <v/>
      </c>
      <c r="D851" s="18">
        <f>OFFSET(MCQ!D$20,ROW(D851)-ROW(D$20),0)</f>
        <v/>
      </c>
      <c r="E851" s="18">
        <f>OFFSET(MCQ!E$20,ROW(E851)-ROW(E$20),0)</f>
        <v/>
      </c>
      <c r="F851" s="18" t="n"/>
      <c r="G851" s="233">
        <f>OFFSET(MCQ!G$20,ROW(G851)-ROW(G$20),0)</f>
        <v/>
      </c>
      <c r="H851" s="583">
        <f>IF(G851="","",OFFSET(MCQ!H$20,ROW(H851)-ROW(H$20),0))</f>
        <v/>
      </c>
      <c r="I851" s="24">
        <f>IF(G851="","",IF(OR(G851="etapa",G851="sub-etapa"),"",OFFSET(MCQ!I$20,ROW(I851)-ROW(I$20),0)))</f>
        <v/>
      </c>
      <c r="J851" s="25">
        <f>IF(G851="","",OFFSET(MCQ!J$20,ROW(J851)-ROW(J$20),0))</f>
        <v/>
      </c>
      <c r="K851" s="24">
        <f>IF(G851="","",IF(OR(G851="etapa",G851="sub-etapa"),"",OFFSET(MCQ!K$20,ROW(K851)-ROW(K$20),0)))</f>
        <v/>
      </c>
      <c r="L851" s="26">
        <f>IF(G851="","",IF(OR(G851="etapa",G851="sub-etapa"),"",TRUNC(OFFSET(MCQ!L$20,ROW(L851)-ROW(L$20),0),2)))</f>
        <v/>
      </c>
      <c r="M851" s="584">
        <f>IF(I851="", "", IFERROR(VLOOKUP(VALUE(I851), _BaseAbril2026, 4, 0), IFERROR(VLOOKUP(TEXT(I851, "@"), _BaseAbril2026, 4, 0), "")))</f>
        <v/>
      </c>
      <c r="N851" s="585">
        <f>IFERROR(IF(S851="BDI1", TRUNC(M851*(1+$O$18), 2),IF(S851="BDI2", TRUNC(M851*(1+$N$18), 2), "")), "")</f>
        <v/>
      </c>
      <c r="O851" s="586">
        <f>_xlfn.IFS(G851="ETAPA", SUMIFS(ValorTotalComD, Nivel, A851), G851="SUB-ETAPA", SUMIFS(ValorTotalComD, SubNivel, C851), TRUE, T851)</f>
        <v/>
      </c>
      <c r="P851" s="584">
        <f>IF(I851="", "", IFERROR(VLOOKUP(VALUE(I851), _BaseAbril2026, 5, 0), IFERROR(VLOOKUP(TEXT(I851, "@"), _BaseAbril2026, 5, 0), "")))</f>
        <v/>
      </c>
      <c r="Q851" s="585">
        <f>IFERROR(IF(S851="BDI1", TRUNC(P851*(1+$R$18), 2),IF(S851="BDI2", TRUNC(P851*(1+$Q$18), 2), "")), "")</f>
        <v/>
      </c>
      <c r="R851" s="586">
        <f>_xlfn.IFS(G851="ETAPA", SUMIFS(ValorTotalSemD, Nivel, A851), G851="SUB-ETAPA", SUMIFS(ValorTotalSemD, SubNivel, C851), TRUE, U851)</f>
        <v/>
      </c>
      <c r="S851" s="587">
        <f>IF(G851="","",IF(OR(G851="etapa",G851="sub-etapa"),"",OFFSET(MCQ!M$20,ROW(M851)-ROW(M$20),0)))</f>
        <v/>
      </c>
      <c r="T851" s="588">
        <f>IFERROR(TRUNC(L851*N851,2),"")</f>
        <v/>
      </c>
      <c r="U851" s="589">
        <f>IFERROR(TRUNC(L851*Q851,2),"")</f>
        <v/>
      </c>
    </row>
    <row r="852">
      <c r="A852" s="18">
        <f>OFFSET(MCQ!A$20,ROW(A852)-ROW(A$20),0)</f>
        <v/>
      </c>
      <c r="B852" s="18">
        <f>OFFSET(MCQ!B$20,ROW(B852)-ROW(B$20),0)</f>
        <v/>
      </c>
      <c r="C852" s="18">
        <f>OFFSET(MCQ!C$20,ROW(C852)-ROW(C$20),0)</f>
        <v/>
      </c>
      <c r="D852" s="18">
        <f>OFFSET(MCQ!D$20,ROW(D852)-ROW(D$20),0)</f>
        <v/>
      </c>
      <c r="E852" s="18">
        <f>OFFSET(MCQ!E$20,ROW(E852)-ROW(E$20),0)</f>
        <v/>
      </c>
      <c r="F852" s="18" t="n"/>
      <c r="G852" s="233">
        <f>OFFSET(MCQ!G$20,ROW(G852)-ROW(G$20),0)</f>
        <v/>
      </c>
      <c r="H852" s="583">
        <f>IF(G852="","",OFFSET(MCQ!H$20,ROW(H852)-ROW(H$20),0))</f>
        <v/>
      </c>
      <c r="I852" s="24">
        <f>IF(G852="","",IF(OR(G852="etapa",G852="sub-etapa"),"",OFFSET(MCQ!I$20,ROW(I852)-ROW(I$20),0)))</f>
        <v/>
      </c>
      <c r="J852" s="25">
        <f>IF(G852="","",OFFSET(MCQ!J$20,ROW(J852)-ROW(J$20),0))</f>
        <v/>
      </c>
      <c r="K852" s="24">
        <f>IF(G852="","",IF(OR(G852="etapa",G852="sub-etapa"),"",OFFSET(MCQ!K$20,ROW(K852)-ROW(K$20),0)))</f>
        <v/>
      </c>
      <c r="L852" s="26">
        <f>IF(G852="","",IF(OR(G852="etapa",G852="sub-etapa"),"",TRUNC(OFFSET(MCQ!L$20,ROW(L852)-ROW(L$20),0),2)))</f>
        <v/>
      </c>
      <c r="M852" s="584">
        <f>IF(I852="", "", IFERROR(VLOOKUP(VALUE(I852), _BaseAbril2026, 4, 0), IFERROR(VLOOKUP(TEXT(I852, "@"), _BaseAbril2026, 4, 0), "")))</f>
        <v/>
      </c>
      <c r="N852" s="585">
        <f>IFERROR(IF(S852="BDI1", TRUNC(M852*(1+$O$18), 2),IF(S852="BDI2", TRUNC(M852*(1+$N$18), 2), "")), "")</f>
        <v/>
      </c>
      <c r="O852" s="586">
        <f>_xlfn.IFS(G852="ETAPA", SUMIFS(ValorTotalComD, Nivel, A852), G852="SUB-ETAPA", SUMIFS(ValorTotalComD, SubNivel, C852), TRUE, T852)</f>
        <v/>
      </c>
      <c r="P852" s="584">
        <f>IF(I852="", "", IFERROR(VLOOKUP(VALUE(I852), _BaseAbril2026, 5, 0), IFERROR(VLOOKUP(TEXT(I852, "@"), _BaseAbril2026, 5, 0), "")))</f>
        <v/>
      </c>
      <c r="Q852" s="585">
        <f>IFERROR(IF(S852="BDI1", TRUNC(P852*(1+$R$18), 2),IF(S852="BDI2", TRUNC(P852*(1+$Q$18), 2), "")), "")</f>
        <v/>
      </c>
      <c r="R852" s="586">
        <f>_xlfn.IFS(G852="ETAPA", SUMIFS(ValorTotalSemD, Nivel, A852), G852="SUB-ETAPA", SUMIFS(ValorTotalSemD, SubNivel, C852), TRUE, U852)</f>
        <v/>
      </c>
      <c r="S852" s="587">
        <f>IF(G852="","",IF(OR(G852="etapa",G852="sub-etapa"),"",OFFSET(MCQ!M$20,ROW(M852)-ROW(M$20),0)))</f>
        <v/>
      </c>
      <c r="T852" s="588">
        <f>IFERROR(TRUNC(L852*N852,2),"")</f>
        <v/>
      </c>
      <c r="U852" s="589">
        <f>IFERROR(TRUNC(L852*Q852,2),"")</f>
        <v/>
      </c>
    </row>
    <row r="853">
      <c r="A853" s="18">
        <f>OFFSET(MCQ!A$20,ROW(A853)-ROW(A$20),0)</f>
        <v/>
      </c>
      <c r="B853" s="18">
        <f>OFFSET(MCQ!B$20,ROW(B853)-ROW(B$20),0)</f>
        <v/>
      </c>
      <c r="C853" s="18">
        <f>OFFSET(MCQ!C$20,ROW(C853)-ROW(C$20),0)</f>
        <v/>
      </c>
      <c r="D853" s="18">
        <f>OFFSET(MCQ!D$20,ROW(D853)-ROW(D$20),0)</f>
        <v/>
      </c>
      <c r="E853" s="18">
        <f>OFFSET(MCQ!E$20,ROW(E853)-ROW(E$20),0)</f>
        <v/>
      </c>
      <c r="F853" s="18" t="n"/>
      <c r="G853" s="233">
        <f>OFFSET(MCQ!G$20,ROW(G853)-ROW(G$20),0)</f>
        <v/>
      </c>
      <c r="H853" s="583">
        <f>IF(G853="","",OFFSET(MCQ!H$20,ROW(H853)-ROW(H$20),0))</f>
        <v/>
      </c>
      <c r="I853" s="24">
        <f>IF(G853="","",IF(OR(G853="etapa",G853="sub-etapa"),"",OFFSET(MCQ!I$20,ROW(I853)-ROW(I$20),0)))</f>
        <v/>
      </c>
      <c r="J853" s="25">
        <f>IF(G853="","",OFFSET(MCQ!J$20,ROW(J853)-ROW(J$20),0))</f>
        <v/>
      </c>
      <c r="K853" s="24">
        <f>IF(G853="","",IF(OR(G853="etapa",G853="sub-etapa"),"",OFFSET(MCQ!K$20,ROW(K853)-ROW(K$20),0)))</f>
        <v/>
      </c>
      <c r="L853" s="26">
        <f>IF(G853="","",IF(OR(G853="etapa",G853="sub-etapa"),"",TRUNC(OFFSET(MCQ!L$20,ROW(L853)-ROW(L$20),0),2)))</f>
        <v/>
      </c>
      <c r="M853" s="584">
        <f>IF(I853="", "", IFERROR(VLOOKUP(VALUE(I853), _BaseAbril2026, 4, 0), IFERROR(VLOOKUP(TEXT(I853, "@"), _BaseAbril2026, 4, 0), "")))</f>
        <v/>
      </c>
      <c r="N853" s="585">
        <f>IFERROR(IF(S853="BDI1", TRUNC(M853*(1+$O$18), 2),IF(S853="BDI2", TRUNC(M853*(1+$N$18), 2), "")), "")</f>
        <v/>
      </c>
      <c r="O853" s="586">
        <f>_xlfn.IFS(G853="ETAPA", SUMIFS(ValorTotalComD, Nivel, A853), G853="SUB-ETAPA", SUMIFS(ValorTotalComD, SubNivel, C853), TRUE, T853)</f>
        <v/>
      </c>
      <c r="P853" s="584">
        <f>IF(I853="", "", IFERROR(VLOOKUP(VALUE(I853), _BaseAbril2026, 5, 0), IFERROR(VLOOKUP(TEXT(I853, "@"), _BaseAbril2026, 5, 0), "")))</f>
        <v/>
      </c>
      <c r="Q853" s="585">
        <f>IFERROR(IF(S853="BDI1", TRUNC(P853*(1+$R$18), 2),IF(S853="BDI2", TRUNC(P853*(1+$Q$18), 2), "")), "")</f>
        <v/>
      </c>
      <c r="R853" s="586">
        <f>_xlfn.IFS(G853="ETAPA", SUMIFS(ValorTotalSemD, Nivel, A853), G853="SUB-ETAPA", SUMIFS(ValorTotalSemD, SubNivel, C853), TRUE, U853)</f>
        <v/>
      </c>
      <c r="S853" s="587">
        <f>IF(G853="","",IF(OR(G853="etapa",G853="sub-etapa"),"",OFFSET(MCQ!M$20,ROW(M853)-ROW(M$20),0)))</f>
        <v/>
      </c>
      <c r="T853" s="588">
        <f>IFERROR(TRUNC(L853*N853,2),"")</f>
        <v/>
      </c>
      <c r="U853" s="589">
        <f>IFERROR(TRUNC(L853*Q853,2),"")</f>
        <v/>
      </c>
    </row>
    <row r="854">
      <c r="A854" s="18">
        <f>OFFSET(MCQ!A$20,ROW(A854)-ROW(A$20),0)</f>
        <v/>
      </c>
      <c r="B854" s="18">
        <f>OFFSET(MCQ!B$20,ROW(B854)-ROW(B$20),0)</f>
        <v/>
      </c>
      <c r="C854" s="18">
        <f>OFFSET(MCQ!C$20,ROW(C854)-ROW(C$20),0)</f>
        <v/>
      </c>
      <c r="D854" s="18">
        <f>OFFSET(MCQ!D$20,ROW(D854)-ROW(D$20),0)</f>
        <v/>
      </c>
      <c r="E854" s="18">
        <f>OFFSET(MCQ!E$20,ROW(E854)-ROW(E$20),0)</f>
        <v/>
      </c>
      <c r="F854" s="18" t="n"/>
      <c r="G854" s="233">
        <f>OFFSET(MCQ!G$20,ROW(G854)-ROW(G$20),0)</f>
        <v/>
      </c>
      <c r="H854" s="583">
        <f>IF(G854="","",OFFSET(MCQ!H$20,ROW(H854)-ROW(H$20),0))</f>
        <v/>
      </c>
      <c r="I854" s="24">
        <f>IF(G854="","",IF(OR(G854="etapa",G854="sub-etapa"),"",OFFSET(MCQ!I$20,ROW(I854)-ROW(I$20),0)))</f>
        <v/>
      </c>
      <c r="J854" s="25">
        <f>IF(G854="","",OFFSET(MCQ!J$20,ROW(J854)-ROW(J$20),0))</f>
        <v/>
      </c>
      <c r="K854" s="24">
        <f>IF(G854="","",IF(OR(G854="etapa",G854="sub-etapa"),"",OFFSET(MCQ!K$20,ROW(K854)-ROW(K$20),0)))</f>
        <v/>
      </c>
      <c r="L854" s="26">
        <f>IF(G854="","",IF(OR(G854="etapa",G854="sub-etapa"),"",TRUNC(OFFSET(MCQ!L$20,ROW(L854)-ROW(L$20),0),2)))</f>
        <v/>
      </c>
      <c r="M854" s="584">
        <f>IF(I854="", "", IFERROR(VLOOKUP(VALUE(I854), _BaseAbril2026, 4, 0), IFERROR(VLOOKUP(TEXT(I854, "@"), _BaseAbril2026, 4, 0), "")))</f>
        <v/>
      </c>
      <c r="N854" s="585">
        <f>IFERROR(IF(S854="BDI1", TRUNC(M854*(1+$O$18), 2),IF(S854="BDI2", TRUNC(M854*(1+$N$18), 2), "")), "")</f>
        <v/>
      </c>
      <c r="O854" s="586">
        <f>_xlfn.IFS(G854="ETAPA", SUMIFS(ValorTotalComD, Nivel, A854), G854="SUB-ETAPA", SUMIFS(ValorTotalComD, SubNivel, C854), TRUE, T854)</f>
        <v/>
      </c>
      <c r="P854" s="584">
        <f>IF(I854="", "", IFERROR(VLOOKUP(VALUE(I854), _BaseAbril2026, 5, 0), IFERROR(VLOOKUP(TEXT(I854, "@"), _BaseAbril2026, 5, 0), "")))</f>
        <v/>
      </c>
      <c r="Q854" s="585">
        <f>IFERROR(IF(S854="BDI1", TRUNC(P854*(1+$R$18), 2),IF(S854="BDI2", TRUNC(P854*(1+$Q$18), 2), "")), "")</f>
        <v/>
      </c>
      <c r="R854" s="586">
        <f>_xlfn.IFS(G854="ETAPA", SUMIFS(ValorTotalSemD, Nivel, A854), G854="SUB-ETAPA", SUMIFS(ValorTotalSemD, SubNivel, C854), TRUE, U854)</f>
        <v/>
      </c>
      <c r="S854" s="587">
        <f>IF(G854="","",IF(OR(G854="etapa",G854="sub-etapa"),"",OFFSET(MCQ!M$20,ROW(M854)-ROW(M$20),0)))</f>
        <v/>
      </c>
      <c r="T854" s="588">
        <f>IFERROR(TRUNC(L854*N854,2),"")</f>
        <v/>
      </c>
      <c r="U854" s="589">
        <f>IFERROR(TRUNC(L854*Q854,2),"")</f>
        <v/>
      </c>
    </row>
    <row r="855">
      <c r="A855" s="18">
        <f>OFFSET(MCQ!A$20,ROW(A855)-ROW(A$20),0)</f>
        <v/>
      </c>
      <c r="B855" s="18">
        <f>OFFSET(MCQ!B$20,ROW(B855)-ROW(B$20),0)</f>
        <v/>
      </c>
      <c r="C855" s="18">
        <f>OFFSET(MCQ!C$20,ROW(C855)-ROW(C$20),0)</f>
        <v/>
      </c>
      <c r="D855" s="18">
        <f>OFFSET(MCQ!D$20,ROW(D855)-ROW(D$20),0)</f>
        <v/>
      </c>
      <c r="E855" s="18">
        <f>OFFSET(MCQ!E$20,ROW(E855)-ROW(E$20),0)</f>
        <v/>
      </c>
      <c r="F855" s="18" t="n"/>
      <c r="G855" s="233">
        <f>OFFSET(MCQ!G$20,ROW(G855)-ROW(G$20),0)</f>
        <v/>
      </c>
      <c r="H855" s="583">
        <f>IF(G855="","",OFFSET(MCQ!H$20,ROW(H855)-ROW(H$20),0))</f>
        <v/>
      </c>
      <c r="I855" s="24">
        <f>IF(G855="","",IF(OR(G855="etapa",G855="sub-etapa"),"",OFFSET(MCQ!I$20,ROW(I855)-ROW(I$20),0)))</f>
        <v/>
      </c>
      <c r="J855" s="25">
        <f>IF(G855="","",OFFSET(MCQ!J$20,ROW(J855)-ROW(J$20),0))</f>
        <v/>
      </c>
      <c r="K855" s="24">
        <f>IF(G855="","",IF(OR(G855="etapa",G855="sub-etapa"),"",OFFSET(MCQ!K$20,ROW(K855)-ROW(K$20),0)))</f>
        <v/>
      </c>
      <c r="L855" s="26">
        <f>IF(G855="","",IF(OR(G855="etapa",G855="sub-etapa"),"",TRUNC(OFFSET(MCQ!L$20,ROW(L855)-ROW(L$20),0),2)))</f>
        <v/>
      </c>
      <c r="M855" s="584">
        <f>IF(I855="", "", IFERROR(VLOOKUP(VALUE(I855), _BaseAbril2026, 4, 0), IFERROR(VLOOKUP(TEXT(I855, "@"), _BaseAbril2026, 4, 0), "")))</f>
        <v/>
      </c>
      <c r="N855" s="585">
        <f>IFERROR(IF(S855="BDI1", TRUNC(M855*(1+$O$18), 2),IF(S855="BDI2", TRUNC(M855*(1+$N$18), 2), "")), "")</f>
        <v/>
      </c>
      <c r="O855" s="586">
        <f>_xlfn.IFS(G855="ETAPA", SUMIFS(ValorTotalComD, Nivel, A855), G855="SUB-ETAPA", SUMIFS(ValorTotalComD, SubNivel, C855), TRUE, T855)</f>
        <v/>
      </c>
      <c r="P855" s="584">
        <f>IF(I855="", "", IFERROR(VLOOKUP(VALUE(I855), _BaseAbril2026, 5, 0), IFERROR(VLOOKUP(TEXT(I855, "@"), _BaseAbril2026, 5, 0), "")))</f>
        <v/>
      </c>
      <c r="Q855" s="585">
        <f>IFERROR(IF(S855="BDI1", TRUNC(P855*(1+$R$18), 2),IF(S855="BDI2", TRUNC(P855*(1+$Q$18), 2), "")), "")</f>
        <v/>
      </c>
      <c r="R855" s="586">
        <f>_xlfn.IFS(G855="ETAPA", SUMIFS(ValorTotalSemD, Nivel, A855), G855="SUB-ETAPA", SUMIFS(ValorTotalSemD, SubNivel, C855), TRUE, U855)</f>
        <v/>
      </c>
      <c r="S855" s="587">
        <f>IF(G855="","",IF(OR(G855="etapa",G855="sub-etapa"),"",OFFSET(MCQ!M$20,ROW(M855)-ROW(M$20),0)))</f>
        <v/>
      </c>
      <c r="T855" s="588">
        <f>IFERROR(TRUNC(L855*N855,2),"")</f>
        <v/>
      </c>
      <c r="U855" s="589">
        <f>IFERROR(TRUNC(L855*Q855,2),"")</f>
        <v/>
      </c>
    </row>
    <row r="856">
      <c r="A856" s="18">
        <f>OFFSET(MCQ!A$20,ROW(A856)-ROW(A$20),0)</f>
        <v/>
      </c>
      <c r="B856" s="18">
        <f>OFFSET(MCQ!B$20,ROW(B856)-ROW(B$20),0)</f>
        <v/>
      </c>
      <c r="C856" s="18">
        <f>OFFSET(MCQ!C$20,ROW(C856)-ROW(C$20),0)</f>
        <v/>
      </c>
      <c r="D856" s="18">
        <f>OFFSET(MCQ!D$20,ROW(D856)-ROW(D$20),0)</f>
        <v/>
      </c>
      <c r="E856" s="18">
        <f>OFFSET(MCQ!E$20,ROW(E856)-ROW(E$20),0)</f>
        <v/>
      </c>
      <c r="F856" s="18" t="n"/>
      <c r="G856" s="233">
        <f>OFFSET(MCQ!G$20,ROW(G856)-ROW(G$20),0)</f>
        <v/>
      </c>
      <c r="H856" s="583">
        <f>IF(G856="","",OFFSET(MCQ!H$20,ROW(H856)-ROW(H$20),0))</f>
        <v/>
      </c>
      <c r="I856" s="24">
        <f>IF(G856="","",IF(OR(G856="etapa",G856="sub-etapa"),"",OFFSET(MCQ!I$20,ROW(I856)-ROW(I$20),0)))</f>
        <v/>
      </c>
      <c r="J856" s="25">
        <f>IF(G856="","",OFFSET(MCQ!J$20,ROW(J856)-ROW(J$20),0))</f>
        <v/>
      </c>
      <c r="K856" s="24">
        <f>IF(G856="","",IF(OR(G856="etapa",G856="sub-etapa"),"",OFFSET(MCQ!K$20,ROW(K856)-ROW(K$20),0)))</f>
        <v/>
      </c>
      <c r="L856" s="26">
        <f>IF(G856="","",IF(OR(G856="etapa",G856="sub-etapa"),"",TRUNC(OFFSET(MCQ!L$20,ROW(L856)-ROW(L$20),0),2)))</f>
        <v/>
      </c>
      <c r="M856" s="584">
        <f>IF(I856="", "", IFERROR(VLOOKUP(VALUE(I856), _BaseAbril2026, 4, 0), IFERROR(VLOOKUP(TEXT(I856, "@"), _BaseAbril2026, 4, 0), "")))</f>
        <v/>
      </c>
      <c r="N856" s="585">
        <f>IFERROR(IF(S856="BDI1", TRUNC(M856*(1+$O$18), 2),IF(S856="BDI2", TRUNC(M856*(1+$N$18), 2), "")), "")</f>
        <v/>
      </c>
      <c r="O856" s="586">
        <f>_xlfn.IFS(G856="ETAPA", SUMIFS(ValorTotalComD, Nivel, A856), G856="SUB-ETAPA", SUMIFS(ValorTotalComD, SubNivel, C856), TRUE, T856)</f>
        <v/>
      </c>
      <c r="P856" s="584">
        <f>IF(I856="", "", IFERROR(VLOOKUP(VALUE(I856), _BaseAbril2026, 5, 0), IFERROR(VLOOKUP(TEXT(I856, "@"), _BaseAbril2026, 5, 0), "")))</f>
        <v/>
      </c>
      <c r="Q856" s="585">
        <f>IFERROR(IF(S856="BDI1", TRUNC(P856*(1+$R$18), 2),IF(S856="BDI2", TRUNC(P856*(1+$Q$18), 2), "")), "")</f>
        <v/>
      </c>
      <c r="R856" s="586">
        <f>_xlfn.IFS(G856="ETAPA", SUMIFS(ValorTotalSemD, Nivel, A856), G856="SUB-ETAPA", SUMIFS(ValorTotalSemD, SubNivel, C856), TRUE, U856)</f>
        <v/>
      </c>
      <c r="S856" s="587">
        <f>IF(G856="","",IF(OR(G856="etapa",G856="sub-etapa"),"",OFFSET(MCQ!M$20,ROW(M856)-ROW(M$20),0)))</f>
        <v/>
      </c>
      <c r="T856" s="588">
        <f>IFERROR(TRUNC(L856*N856,2),"")</f>
        <v/>
      </c>
      <c r="U856" s="589">
        <f>IFERROR(TRUNC(L856*Q856,2),"")</f>
        <v/>
      </c>
    </row>
    <row r="857">
      <c r="A857" s="18">
        <f>OFFSET(MCQ!A$20,ROW(A857)-ROW(A$20),0)</f>
        <v/>
      </c>
      <c r="B857" s="18">
        <f>OFFSET(MCQ!B$20,ROW(B857)-ROW(B$20),0)</f>
        <v/>
      </c>
      <c r="C857" s="18">
        <f>OFFSET(MCQ!C$20,ROW(C857)-ROW(C$20),0)</f>
        <v/>
      </c>
      <c r="D857" s="18">
        <f>OFFSET(MCQ!D$20,ROW(D857)-ROW(D$20),0)</f>
        <v/>
      </c>
      <c r="E857" s="18">
        <f>OFFSET(MCQ!E$20,ROW(E857)-ROW(E$20),0)</f>
        <v/>
      </c>
      <c r="F857" s="18" t="n"/>
      <c r="G857" s="233">
        <f>OFFSET(MCQ!G$20,ROW(G857)-ROW(G$20),0)</f>
        <v/>
      </c>
      <c r="H857" s="583">
        <f>IF(G857="","",OFFSET(MCQ!H$20,ROW(H857)-ROW(H$20),0))</f>
        <v/>
      </c>
      <c r="I857" s="24">
        <f>IF(G857="","",IF(OR(G857="etapa",G857="sub-etapa"),"",OFFSET(MCQ!I$20,ROW(I857)-ROW(I$20),0)))</f>
        <v/>
      </c>
      <c r="J857" s="25">
        <f>IF(G857="","",OFFSET(MCQ!J$20,ROW(J857)-ROW(J$20),0))</f>
        <v/>
      </c>
      <c r="K857" s="24">
        <f>IF(G857="","",IF(OR(G857="etapa",G857="sub-etapa"),"",OFFSET(MCQ!K$20,ROW(K857)-ROW(K$20),0)))</f>
        <v/>
      </c>
      <c r="L857" s="26">
        <f>IF(G857="","",IF(OR(G857="etapa",G857="sub-etapa"),"",TRUNC(OFFSET(MCQ!L$20,ROW(L857)-ROW(L$20),0),2)))</f>
        <v/>
      </c>
      <c r="M857" s="584">
        <f>IF(I857="", "", IFERROR(VLOOKUP(VALUE(I857), _BaseAbril2026, 4, 0), IFERROR(VLOOKUP(TEXT(I857, "@"), _BaseAbril2026, 4, 0), "")))</f>
        <v/>
      </c>
      <c r="N857" s="585">
        <f>IFERROR(IF(S857="BDI1", TRUNC(M857*(1+$O$18), 2),IF(S857="BDI2", TRUNC(M857*(1+$N$18), 2), "")), "")</f>
        <v/>
      </c>
      <c r="O857" s="586">
        <f>_xlfn.IFS(G857="ETAPA", SUMIFS(ValorTotalComD, Nivel, A857), G857="SUB-ETAPA", SUMIFS(ValorTotalComD, SubNivel, C857), TRUE, T857)</f>
        <v/>
      </c>
      <c r="P857" s="584">
        <f>IF(I857="", "", IFERROR(VLOOKUP(VALUE(I857), _BaseAbril2026, 5, 0), IFERROR(VLOOKUP(TEXT(I857, "@"), _BaseAbril2026, 5, 0), "")))</f>
        <v/>
      </c>
      <c r="Q857" s="585">
        <f>IFERROR(IF(S857="BDI1", TRUNC(P857*(1+$R$18), 2),IF(S857="BDI2", TRUNC(P857*(1+$Q$18), 2), "")), "")</f>
        <v/>
      </c>
      <c r="R857" s="586">
        <f>_xlfn.IFS(G857="ETAPA", SUMIFS(ValorTotalSemD, Nivel, A857), G857="SUB-ETAPA", SUMIFS(ValorTotalSemD, SubNivel, C857), TRUE, U857)</f>
        <v/>
      </c>
      <c r="S857" s="587">
        <f>IF(G857="","",IF(OR(G857="etapa",G857="sub-etapa"),"",OFFSET(MCQ!M$20,ROW(M857)-ROW(M$20),0)))</f>
        <v/>
      </c>
      <c r="T857" s="588">
        <f>IFERROR(TRUNC(L857*N857,2),"")</f>
        <v/>
      </c>
      <c r="U857" s="589">
        <f>IFERROR(TRUNC(L857*Q857,2),"")</f>
        <v/>
      </c>
    </row>
    <row r="858">
      <c r="A858" s="18">
        <f>OFFSET(MCQ!A$20,ROW(A858)-ROW(A$20),0)</f>
        <v/>
      </c>
      <c r="B858" s="18">
        <f>OFFSET(MCQ!B$20,ROW(B858)-ROW(B$20),0)</f>
        <v/>
      </c>
      <c r="C858" s="18">
        <f>OFFSET(MCQ!C$20,ROW(C858)-ROW(C$20),0)</f>
        <v/>
      </c>
      <c r="D858" s="18">
        <f>OFFSET(MCQ!D$20,ROW(D858)-ROW(D$20),0)</f>
        <v/>
      </c>
      <c r="E858" s="18">
        <f>OFFSET(MCQ!E$20,ROW(E858)-ROW(E$20),0)</f>
        <v/>
      </c>
      <c r="F858" s="18" t="n"/>
      <c r="G858" s="233">
        <f>OFFSET(MCQ!G$20,ROW(G858)-ROW(G$20),0)</f>
        <v/>
      </c>
      <c r="H858" s="583">
        <f>IF(G858="","",OFFSET(MCQ!H$20,ROW(H858)-ROW(H$20),0))</f>
        <v/>
      </c>
      <c r="I858" s="24">
        <f>IF(G858="","",IF(OR(G858="etapa",G858="sub-etapa"),"",OFFSET(MCQ!I$20,ROW(I858)-ROW(I$20),0)))</f>
        <v/>
      </c>
      <c r="J858" s="25">
        <f>IF(G858="","",OFFSET(MCQ!J$20,ROW(J858)-ROW(J$20),0))</f>
        <v/>
      </c>
      <c r="K858" s="24">
        <f>IF(G858="","",IF(OR(G858="etapa",G858="sub-etapa"),"",OFFSET(MCQ!K$20,ROW(K858)-ROW(K$20),0)))</f>
        <v/>
      </c>
      <c r="L858" s="26">
        <f>IF(G858="","",IF(OR(G858="etapa",G858="sub-etapa"),"",TRUNC(OFFSET(MCQ!L$20,ROW(L858)-ROW(L$20),0),2)))</f>
        <v/>
      </c>
      <c r="M858" s="584">
        <f>IF(I858="", "", IFERROR(VLOOKUP(VALUE(I858), _BaseAbril2026, 4, 0), IFERROR(VLOOKUP(TEXT(I858, "@"), _BaseAbril2026, 4, 0), "")))</f>
        <v/>
      </c>
      <c r="N858" s="585">
        <f>IFERROR(IF(S858="BDI1", TRUNC(M858*(1+$O$18), 2),IF(S858="BDI2", TRUNC(M858*(1+$N$18), 2), "")), "")</f>
        <v/>
      </c>
      <c r="O858" s="586">
        <f>_xlfn.IFS(G858="ETAPA", SUMIFS(ValorTotalComD, Nivel, A858), G858="SUB-ETAPA", SUMIFS(ValorTotalComD, SubNivel, C858), TRUE, T858)</f>
        <v/>
      </c>
      <c r="P858" s="584">
        <f>IF(I858="", "", IFERROR(VLOOKUP(VALUE(I858), _BaseAbril2026, 5, 0), IFERROR(VLOOKUP(TEXT(I858, "@"), _BaseAbril2026, 5, 0), "")))</f>
        <v/>
      </c>
      <c r="Q858" s="585">
        <f>IFERROR(IF(S858="BDI1", TRUNC(P858*(1+$R$18), 2),IF(S858="BDI2", TRUNC(P858*(1+$Q$18), 2), "")), "")</f>
        <v/>
      </c>
      <c r="R858" s="586">
        <f>_xlfn.IFS(G858="ETAPA", SUMIFS(ValorTotalSemD, Nivel, A858), G858="SUB-ETAPA", SUMIFS(ValorTotalSemD, SubNivel, C858), TRUE, U858)</f>
        <v/>
      </c>
      <c r="S858" s="587">
        <f>IF(G858="","",IF(OR(G858="etapa",G858="sub-etapa"),"",OFFSET(MCQ!M$20,ROW(M858)-ROW(M$20),0)))</f>
        <v/>
      </c>
      <c r="T858" s="588">
        <f>IFERROR(TRUNC(L858*N858,2),"")</f>
        <v/>
      </c>
      <c r="U858" s="589">
        <f>IFERROR(TRUNC(L858*Q858,2),"")</f>
        <v/>
      </c>
    </row>
    <row r="859">
      <c r="A859" s="18">
        <f>OFFSET(MCQ!A$20,ROW(A859)-ROW(A$20),0)</f>
        <v/>
      </c>
      <c r="B859" s="18">
        <f>OFFSET(MCQ!B$20,ROW(B859)-ROW(B$20),0)</f>
        <v/>
      </c>
      <c r="C859" s="18">
        <f>OFFSET(MCQ!C$20,ROW(C859)-ROW(C$20),0)</f>
        <v/>
      </c>
      <c r="D859" s="18">
        <f>OFFSET(MCQ!D$20,ROW(D859)-ROW(D$20),0)</f>
        <v/>
      </c>
      <c r="E859" s="18">
        <f>OFFSET(MCQ!E$20,ROW(E859)-ROW(E$20),0)</f>
        <v/>
      </c>
      <c r="F859" s="18" t="n"/>
      <c r="G859" s="233">
        <f>OFFSET(MCQ!G$20,ROW(G859)-ROW(G$20),0)</f>
        <v/>
      </c>
      <c r="H859" s="583">
        <f>IF(G859="","",OFFSET(MCQ!H$20,ROW(H859)-ROW(H$20),0))</f>
        <v/>
      </c>
      <c r="I859" s="24">
        <f>IF(G859="","",IF(OR(G859="etapa",G859="sub-etapa"),"",OFFSET(MCQ!I$20,ROW(I859)-ROW(I$20),0)))</f>
        <v/>
      </c>
      <c r="J859" s="25">
        <f>IF(G859="","",OFFSET(MCQ!J$20,ROW(J859)-ROW(J$20),0))</f>
        <v/>
      </c>
      <c r="K859" s="24">
        <f>IF(G859="","",IF(OR(G859="etapa",G859="sub-etapa"),"",OFFSET(MCQ!K$20,ROW(K859)-ROW(K$20),0)))</f>
        <v/>
      </c>
      <c r="L859" s="26">
        <f>IF(G859="","",IF(OR(G859="etapa",G859="sub-etapa"),"",TRUNC(OFFSET(MCQ!L$20,ROW(L859)-ROW(L$20),0),2)))</f>
        <v/>
      </c>
      <c r="M859" s="584">
        <f>IF(I859="", "", IFERROR(VLOOKUP(VALUE(I859), _BaseAbril2026, 4, 0), IFERROR(VLOOKUP(TEXT(I859, "@"), _BaseAbril2026, 4, 0), "")))</f>
        <v/>
      </c>
      <c r="N859" s="585">
        <f>IFERROR(IF(S859="BDI1", TRUNC(M859*(1+$O$18), 2),IF(S859="BDI2", TRUNC(M859*(1+$N$18), 2), "")), "")</f>
        <v/>
      </c>
      <c r="O859" s="586">
        <f>_xlfn.IFS(G859="ETAPA", SUMIFS(ValorTotalComD, Nivel, A859), G859="SUB-ETAPA", SUMIFS(ValorTotalComD, SubNivel, C859), TRUE, T859)</f>
        <v/>
      </c>
      <c r="P859" s="584">
        <f>IF(I859="", "", IFERROR(VLOOKUP(VALUE(I859), _BaseAbril2026, 5, 0), IFERROR(VLOOKUP(TEXT(I859, "@"), _BaseAbril2026, 5, 0), "")))</f>
        <v/>
      </c>
      <c r="Q859" s="585">
        <f>IFERROR(IF(S859="BDI1", TRUNC(P859*(1+$R$18), 2),IF(S859="BDI2", TRUNC(P859*(1+$Q$18), 2), "")), "")</f>
        <v/>
      </c>
      <c r="R859" s="586">
        <f>_xlfn.IFS(G859="ETAPA", SUMIFS(ValorTotalSemD, Nivel, A859), G859="SUB-ETAPA", SUMIFS(ValorTotalSemD, SubNivel, C859), TRUE, U859)</f>
        <v/>
      </c>
      <c r="S859" s="587">
        <f>IF(G859="","",IF(OR(G859="etapa",G859="sub-etapa"),"",OFFSET(MCQ!M$20,ROW(M859)-ROW(M$20),0)))</f>
        <v/>
      </c>
      <c r="T859" s="588">
        <f>IFERROR(TRUNC(L859*N859,2),"")</f>
        <v/>
      </c>
      <c r="U859" s="589">
        <f>IFERROR(TRUNC(L859*Q859,2),"")</f>
        <v/>
      </c>
    </row>
    <row r="860">
      <c r="A860" s="18">
        <f>OFFSET(MCQ!A$20,ROW(A860)-ROW(A$20),0)</f>
        <v/>
      </c>
      <c r="B860" s="18">
        <f>OFFSET(MCQ!B$20,ROW(B860)-ROW(B$20),0)</f>
        <v/>
      </c>
      <c r="C860" s="18">
        <f>OFFSET(MCQ!C$20,ROW(C860)-ROW(C$20),0)</f>
        <v/>
      </c>
      <c r="D860" s="18">
        <f>OFFSET(MCQ!D$20,ROW(D860)-ROW(D$20),0)</f>
        <v/>
      </c>
      <c r="E860" s="18">
        <f>OFFSET(MCQ!E$20,ROW(E860)-ROW(E$20),0)</f>
        <v/>
      </c>
      <c r="F860" s="18" t="n"/>
      <c r="G860" s="233">
        <f>OFFSET(MCQ!G$20,ROW(G860)-ROW(G$20),0)</f>
        <v/>
      </c>
      <c r="H860" s="583">
        <f>IF(G860="","",OFFSET(MCQ!H$20,ROW(H860)-ROW(H$20),0))</f>
        <v/>
      </c>
      <c r="I860" s="24">
        <f>IF(G860="","",IF(OR(G860="etapa",G860="sub-etapa"),"",OFFSET(MCQ!I$20,ROW(I860)-ROW(I$20),0)))</f>
        <v/>
      </c>
      <c r="J860" s="25">
        <f>IF(G860="","",OFFSET(MCQ!J$20,ROW(J860)-ROW(J$20),0))</f>
        <v/>
      </c>
      <c r="K860" s="24">
        <f>IF(G860="","",IF(OR(G860="etapa",G860="sub-etapa"),"",OFFSET(MCQ!K$20,ROW(K860)-ROW(K$20),0)))</f>
        <v/>
      </c>
      <c r="L860" s="26">
        <f>IF(G860="","",IF(OR(G860="etapa",G860="sub-etapa"),"",TRUNC(OFFSET(MCQ!L$20,ROW(L860)-ROW(L$20),0),2)))</f>
        <v/>
      </c>
      <c r="M860" s="584">
        <f>IF(I860="", "", IFERROR(VLOOKUP(VALUE(I860), _BaseAbril2026, 4, 0), IFERROR(VLOOKUP(TEXT(I860, "@"), _BaseAbril2026, 4, 0), "")))</f>
        <v/>
      </c>
      <c r="N860" s="585">
        <f>IFERROR(IF(S860="BDI1", TRUNC(M860*(1+$O$18), 2),IF(S860="BDI2", TRUNC(M860*(1+$N$18), 2), "")), "")</f>
        <v/>
      </c>
      <c r="O860" s="586">
        <f>_xlfn.IFS(G860="ETAPA", SUMIFS(ValorTotalComD, Nivel, A860), G860="SUB-ETAPA", SUMIFS(ValorTotalComD, SubNivel, C860), TRUE, T860)</f>
        <v/>
      </c>
      <c r="P860" s="584">
        <f>IF(I860="", "", IFERROR(VLOOKUP(VALUE(I860), _BaseAbril2026, 5, 0), IFERROR(VLOOKUP(TEXT(I860, "@"), _BaseAbril2026, 5, 0), "")))</f>
        <v/>
      </c>
      <c r="Q860" s="585">
        <f>IFERROR(IF(S860="BDI1", TRUNC(P860*(1+$R$18), 2),IF(S860="BDI2", TRUNC(P860*(1+$Q$18), 2), "")), "")</f>
        <v/>
      </c>
      <c r="R860" s="586">
        <f>_xlfn.IFS(G860="ETAPA", SUMIFS(ValorTotalSemD, Nivel, A860), G860="SUB-ETAPA", SUMIFS(ValorTotalSemD, SubNivel, C860), TRUE, U860)</f>
        <v/>
      </c>
      <c r="S860" s="587">
        <f>IF(G860="","",IF(OR(G860="etapa",G860="sub-etapa"),"",OFFSET(MCQ!M$20,ROW(M860)-ROW(M$20),0)))</f>
        <v/>
      </c>
      <c r="T860" s="588">
        <f>IFERROR(TRUNC(L860*N860,2),"")</f>
        <v/>
      </c>
      <c r="U860" s="589">
        <f>IFERROR(TRUNC(L860*Q860,2),"")</f>
        <v/>
      </c>
    </row>
    <row r="861">
      <c r="A861" s="18">
        <f>OFFSET(MCQ!A$20,ROW(A861)-ROW(A$20),0)</f>
        <v/>
      </c>
      <c r="B861" s="18">
        <f>OFFSET(MCQ!B$20,ROW(B861)-ROW(B$20),0)</f>
        <v/>
      </c>
      <c r="C861" s="18">
        <f>OFFSET(MCQ!C$20,ROW(C861)-ROW(C$20),0)</f>
        <v/>
      </c>
      <c r="D861" s="18">
        <f>OFFSET(MCQ!D$20,ROW(D861)-ROW(D$20),0)</f>
        <v/>
      </c>
      <c r="E861" s="18">
        <f>OFFSET(MCQ!E$20,ROW(E861)-ROW(E$20),0)</f>
        <v/>
      </c>
      <c r="F861" s="18" t="n"/>
      <c r="G861" s="233">
        <f>OFFSET(MCQ!G$20,ROW(G861)-ROW(G$20),0)</f>
        <v/>
      </c>
      <c r="H861" s="583">
        <f>IF(G861="","",OFFSET(MCQ!H$20,ROW(H861)-ROW(H$20),0))</f>
        <v/>
      </c>
      <c r="I861" s="24">
        <f>IF(G861="","",IF(OR(G861="etapa",G861="sub-etapa"),"",OFFSET(MCQ!I$20,ROW(I861)-ROW(I$20),0)))</f>
        <v/>
      </c>
      <c r="J861" s="25">
        <f>IF(G861="","",OFFSET(MCQ!J$20,ROW(J861)-ROW(J$20),0))</f>
        <v/>
      </c>
      <c r="K861" s="24">
        <f>IF(G861="","",IF(OR(G861="etapa",G861="sub-etapa"),"",OFFSET(MCQ!K$20,ROW(K861)-ROW(K$20),0)))</f>
        <v/>
      </c>
      <c r="L861" s="26">
        <f>IF(G861="","",IF(OR(G861="etapa",G861="sub-etapa"),"",TRUNC(OFFSET(MCQ!L$20,ROW(L861)-ROW(L$20),0),2)))</f>
        <v/>
      </c>
      <c r="M861" s="584">
        <f>IF(I861="", "", IFERROR(VLOOKUP(VALUE(I861), _BaseAbril2026, 4, 0), IFERROR(VLOOKUP(TEXT(I861, "@"), _BaseAbril2026, 4, 0), "")))</f>
        <v/>
      </c>
      <c r="N861" s="585">
        <f>IFERROR(IF(S861="BDI1", TRUNC(M861*(1+$O$18), 2),IF(S861="BDI2", TRUNC(M861*(1+$N$18), 2), "")), "")</f>
        <v/>
      </c>
      <c r="O861" s="586">
        <f>_xlfn.IFS(G861="ETAPA", SUMIFS(ValorTotalComD, Nivel, A861), G861="SUB-ETAPA", SUMIFS(ValorTotalComD, SubNivel, C861), TRUE, T861)</f>
        <v/>
      </c>
      <c r="P861" s="584">
        <f>IF(I861="", "", IFERROR(VLOOKUP(VALUE(I861), _BaseAbril2026, 5, 0), IFERROR(VLOOKUP(TEXT(I861, "@"), _BaseAbril2026, 5, 0), "")))</f>
        <v/>
      </c>
      <c r="Q861" s="585">
        <f>IFERROR(IF(S861="BDI1", TRUNC(P861*(1+$R$18), 2),IF(S861="BDI2", TRUNC(P861*(1+$Q$18), 2), "")), "")</f>
        <v/>
      </c>
      <c r="R861" s="586">
        <f>_xlfn.IFS(G861="ETAPA", SUMIFS(ValorTotalSemD, Nivel, A861), G861="SUB-ETAPA", SUMIFS(ValorTotalSemD, SubNivel, C861), TRUE, U861)</f>
        <v/>
      </c>
      <c r="S861" s="587">
        <f>IF(G861="","",IF(OR(G861="etapa",G861="sub-etapa"),"",OFFSET(MCQ!M$20,ROW(M861)-ROW(M$20),0)))</f>
        <v/>
      </c>
      <c r="T861" s="588">
        <f>IFERROR(TRUNC(L861*N861,2),"")</f>
        <v/>
      </c>
      <c r="U861" s="589">
        <f>IFERROR(TRUNC(L861*Q861,2),"")</f>
        <v/>
      </c>
    </row>
    <row r="862">
      <c r="A862" s="18">
        <f>OFFSET(MCQ!A$20,ROW(A862)-ROW(A$20),0)</f>
        <v/>
      </c>
      <c r="B862" s="18">
        <f>OFFSET(MCQ!B$20,ROW(B862)-ROW(B$20),0)</f>
        <v/>
      </c>
      <c r="C862" s="18">
        <f>OFFSET(MCQ!C$20,ROW(C862)-ROW(C$20),0)</f>
        <v/>
      </c>
      <c r="D862" s="18">
        <f>OFFSET(MCQ!D$20,ROW(D862)-ROW(D$20),0)</f>
        <v/>
      </c>
      <c r="E862" s="18">
        <f>OFFSET(MCQ!E$20,ROW(E862)-ROW(E$20),0)</f>
        <v/>
      </c>
      <c r="F862" s="18" t="n"/>
      <c r="G862" s="233">
        <f>OFFSET(MCQ!G$20,ROW(G862)-ROW(G$20),0)</f>
        <v/>
      </c>
      <c r="H862" s="583">
        <f>IF(G862="","",OFFSET(MCQ!H$20,ROW(H862)-ROW(H$20),0))</f>
        <v/>
      </c>
      <c r="I862" s="24">
        <f>IF(G862="","",IF(OR(G862="etapa",G862="sub-etapa"),"",OFFSET(MCQ!I$20,ROW(I862)-ROW(I$20),0)))</f>
        <v/>
      </c>
      <c r="J862" s="25">
        <f>IF(G862="","",OFFSET(MCQ!J$20,ROW(J862)-ROW(J$20),0))</f>
        <v/>
      </c>
      <c r="K862" s="24">
        <f>IF(G862="","",IF(OR(G862="etapa",G862="sub-etapa"),"",OFFSET(MCQ!K$20,ROW(K862)-ROW(K$20),0)))</f>
        <v/>
      </c>
      <c r="L862" s="26">
        <f>IF(G862="","",IF(OR(G862="etapa",G862="sub-etapa"),"",TRUNC(OFFSET(MCQ!L$20,ROW(L862)-ROW(L$20),0),2)))</f>
        <v/>
      </c>
      <c r="M862" s="584">
        <f>IF(I862="", "", IFERROR(VLOOKUP(VALUE(I862), _BaseAbril2026, 4, 0), IFERROR(VLOOKUP(TEXT(I862, "@"), _BaseAbril2026, 4, 0), "")))</f>
        <v/>
      </c>
      <c r="N862" s="585">
        <f>IFERROR(IF(S862="BDI1", TRUNC(M862*(1+$O$18), 2),IF(S862="BDI2", TRUNC(M862*(1+$N$18), 2), "")), "")</f>
        <v/>
      </c>
      <c r="O862" s="586">
        <f>_xlfn.IFS(G862="ETAPA", SUMIFS(ValorTotalComD, Nivel, A862), G862="SUB-ETAPA", SUMIFS(ValorTotalComD, SubNivel, C862), TRUE, T862)</f>
        <v/>
      </c>
      <c r="P862" s="584">
        <f>IF(I862="", "", IFERROR(VLOOKUP(VALUE(I862), _BaseAbril2026, 5, 0), IFERROR(VLOOKUP(TEXT(I862, "@"), _BaseAbril2026, 5, 0), "")))</f>
        <v/>
      </c>
      <c r="Q862" s="585">
        <f>IFERROR(IF(S862="BDI1", TRUNC(P862*(1+$R$18), 2),IF(S862="BDI2", TRUNC(P862*(1+$Q$18), 2), "")), "")</f>
        <v/>
      </c>
      <c r="R862" s="586">
        <f>_xlfn.IFS(G862="ETAPA", SUMIFS(ValorTotalSemD, Nivel, A862), G862="SUB-ETAPA", SUMIFS(ValorTotalSemD, SubNivel, C862), TRUE, U862)</f>
        <v/>
      </c>
      <c r="S862" s="587">
        <f>IF(G862="","",IF(OR(G862="etapa",G862="sub-etapa"),"",OFFSET(MCQ!M$20,ROW(M862)-ROW(M$20),0)))</f>
        <v/>
      </c>
      <c r="T862" s="588">
        <f>IFERROR(TRUNC(L862*N862,2),"")</f>
        <v/>
      </c>
      <c r="U862" s="589">
        <f>IFERROR(TRUNC(L862*Q862,2),"")</f>
        <v/>
      </c>
    </row>
    <row r="863">
      <c r="A863" s="18">
        <f>OFFSET(MCQ!A$20,ROW(A863)-ROW(A$20),0)</f>
        <v/>
      </c>
      <c r="B863" s="18">
        <f>OFFSET(MCQ!B$20,ROW(B863)-ROW(B$20),0)</f>
        <v/>
      </c>
      <c r="C863" s="18">
        <f>OFFSET(MCQ!C$20,ROW(C863)-ROW(C$20),0)</f>
        <v/>
      </c>
      <c r="D863" s="18">
        <f>OFFSET(MCQ!D$20,ROW(D863)-ROW(D$20),0)</f>
        <v/>
      </c>
      <c r="E863" s="18">
        <f>OFFSET(MCQ!E$20,ROW(E863)-ROW(E$20),0)</f>
        <v/>
      </c>
      <c r="F863" s="18" t="n"/>
      <c r="G863" s="233">
        <f>OFFSET(MCQ!G$20,ROW(G863)-ROW(G$20),0)</f>
        <v/>
      </c>
      <c r="H863" s="583">
        <f>IF(G863="","",OFFSET(MCQ!H$20,ROW(H863)-ROW(H$20),0))</f>
        <v/>
      </c>
      <c r="I863" s="24">
        <f>IF(G863="","",IF(OR(G863="etapa",G863="sub-etapa"),"",OFFSET(MCQ!I$20,ROW(I863)-ROW(I$20),0)))</f>
        <v/>
      </c>
      <c r="J863" s="25">
        <f>IF(G863="","",OFFSET(MCQ!J$20,ROW(J863)-ROW(J$20),0))</f>
        <v/>
      </c>
      <c r="K863" s="24">
        <f>IF(G863="","",IF(OR(G863="etapa",G863="sub-etapa"),"",OFFSET(MCQ!K$20,ROW(K863)-ROW(K$20),0)))</f>
        <v/>
      </c>
      <c r="L863" s="26">
        <f>IF(G863="","",IF(OR(G863="etapa",G863="sub-etapa"),"",TRUNC(OFFSET(MCQ!L$20,ROW(L863)-ROW(L$20),0),2)))</f>
        <v/>
      </c>
      <c r="M863" s="584">
        <f>IF(I863="", "", IFERROR(VLOOKUP(VALUE(I863), _BaseAbril2026, 4, 0), IFERROR(VLOOKUP(TEXT(I863, "@"), _BaseAbril2026, 4, 0), "")))</f>
        <v/>
      </c>
      <c r="N863" s="585">
        <f>IFERROR(IF(S863="BDI1", TRUNC(M863*(1+$O$18), 2),IF(S863="BDI2", TRUNC(M863*(1+$N$18), 2), "")), "")</f>
        <v/>
      </c>
      <c r="O863" s="586">
        <f>_xlfn.IFS(G863="ETAPA", SUMIFS(ValorTotalComD, Nivel, A863), G863="SUB-ETAPA", SUMIFS(ValorTotalComD, SubNivel, C863), TRUE, T863)</f>
        <v/>
      </c>
      <c r="P863" s="584">
        <f>IF(I863="", "", IFERROR(VLOOKUP(VALUE(I863), _BaseAbril2026, 5, 0), IFERROR(VLOOKUP(TEXT(I863, "@"), _BaseAbril2026, 5, 0), "")))</f>
        <v/>
      </c>
      <c r="Q863" s="585">
        <f>IFERROR(IF(S863="BDI1", TRUNC(P863*(1+$R$18), 2),IF(S863="BDI2", TRUNC(P863*(1+$Q$18), 2), "")), "")</f>
        <v/>
      </c>
      <c r="R863" s="586">
        <f>_xlfn.IFS(G863="ETAPA", SUMIFS(ValorTotalSemD, Nivel, A863), G863="SUB-ETAPA", SUMIFS(ValorTotalSemD, SubNivel, C863), TRUE, U863)</f>
        <v/>
      </c>
      <c r="S863" s="587">
        <f>IF(G863="","",IF(OR(G863="etapa",G863="sub-etapa"),"",OFFSET(MCQ!M$20,ROW(M863)-ROW(M$20),0)))</f>
        <v/>
      </c>
      <c r="T863" s="588">
        <f>IFERROR(TRUNC(L863*N863,2),"")</f>
        <v/>
      </c>
      <c r="U863" s="589">
        <f>IFERROR(TRUNC(L863*Q863,2),"")</f>
        <v/>
      </c>
    </row>
    <row r="864">
      <c r="A864" s="18">
        <f>OFFSET(MCQ!A$20,ROW(A864)-ROW(A$20),0)</f>
        <v/>
      </c>
      <c r="B864" s="18">
        <f>OFFSET(MCQ!B$20,ROW(B864)-ROW(B$20),0)</f>
        <v/>
      </c>
      <c r="C864" s="18">
        <f>OFFSET(MCQ!C$20,ROW(C864)-ROW(C$20),0)</f>
        <v/>
      </c>
      <c r="D864" s="18">
        <f>OFFSET(MCQ!D$20,ROW(D864)-ROW(D$20),0)</f>
        <v/>
      </c>
      <c r="E864" s="18">
        <f>OFFSET(MCQ!E$20,ROW(E864)-ROW(E$20),0)</f>
        <v/>
      </c>
      <c r="F864" s="18" t="n"/>
      <c r="G864" s="233">
        <f>OFFSET(MCQ!G$20,ROW(G864)-ROW(G$20),0)</f>
        <v/>
      </c>
      <c r="H864" s="583">
        <f>IF(G864="","",OFFSET(MCQ!H$20,ROW(H864)-ROW(H$20),0))</f>
        <v/>
      </c>
      <c r="I864" s="24">
        <f>IF(G864="","",IF(OR(G864="etapa",G864="sub-etapa"),"",OFFSET(MCQ!I$20,ROW(I864)-ROW(I$20),0)))</f>
        <v/>
      </c>
      <c r="J864" s="25">
        <f>IF(G864="","",OFFSET(MCQ!J$20,ROW(J864)-ROW(J$20),0))</f>
        <v/>
      </c>
      <c r="K864" s="24">
        <f>IF(G864="","",IF(OR(G864="etapa",G864="sub-etapa"),"",OFFSET(MCQ!K$20,ROW(K864)-ROW(K$20),0)))</f>
        <v/>
      </c>
      <c r="L864" s="26">
        <f>IF(G864="","",IF(OR(G864="etapa",G864="sub-etapa"),"",TRUNC(OFFSET(MCQ!L$20,ROW(L864)-ROW(L$20),0),2)))</f>
        <v/>
      </c>
      <c r="M864" s="584">
        <f>IF(I864="", "", IFERROR(VLOOKUP(VALUE(I864), _BaseAbril2026, 4, 0), IFERROR(VLOOKUP(TEXT(I864, "@"), _BaseAbril2026, 4, 0), "")))</f>
        <v/>
      </c>
      <c r="N864" s="585">
        <f>IFERROR(IF(S864="BDI1", TRUNC(M864*(1+$O$18), 2),IF(S864="BDI2", TRUNC(M864*(1+$N$18), 2), "")), "")</f>
        <v/>
      </c>
      <c r="O864" s="586">
        <f>_xlfn.IFS(G864="ETAPA", SUMIFS(ValorTotalComD, Nivel, A864), G864="SUB-ETAPA", SUMIFS(ValorTotalComD, SubNivel, C864), TRUE, T864)</f>
        <v/>
      </c>
      <c r="P864" s="584">
        <f>IF(I864="", "", IFERROR(VLOOKUP(VALUE(I864), _BaseAbril2026, 5, 0), IFERROR(VLOOKUP(TEXT(I864, "@"), _BaseAbril2026, 5, 0), "")))</f>
        <v/>
      </c>
      <c r="Q864" s="585">
        <f>IFERROR(IF(S864="BDI1", TRUNC(P864*(1+$R$18), 2),IF(S864="BDI2", TRUNC(P864*(1+$Q$18), 2), "")), "")</f>
        <v/>
      </c>
      <c r="R864" s="586">
        <f>_xlfn.IFS(G864="ETAPA", SUMIFS(ValorTotalSemD, Nivel, A864), G864="SUB-ETAPA", SUMIFS(ValorTotalSemD, SubNivel, C864), TRUE, U864)</f>
        <v/>
      </c>
      <c r="S864" s="587">
        <f>IF(G864="","",IF(OR(G864="etapa",G864="sub-etapa"),"",OFFSET(MCQ!M$20,ROW(M864)-ROW(M$20),0)))</f>
        <v/>
      </c>
      <c r="T864" s="588">
        <f>IFERROR(TRUNC(L864*N864,2),"")</f>
        <v/>
      </c>
      <c r="U864" s="589">
        <f>IFERROR(TRUNC(L864*Q864,2),"")</f>
        <v/>
      </c>
    </row>
    <row r="865">
      <c r="A865" s="18">
        <f>OFFSET(MCQ!A$20,ROW(A865)-ROW(A$20),0)</f>
        <v/>
      </c>
      <c r="B865" s="18">
        <f>OFFSET(MCQ!B$20,ROW(B865)-ROW(B$20),0)</f>
        <v/>
      </c>
      <c r="C865" s="18">
        <f>OFFSET(MCQ!C$20,ROW(C865)-ROW(C$20),0)</f>
        <v/>
      </c>
      <c r="D865" s="18">
        <f>OFFSET(MCQ!D$20,ROW(D865)-ROW(D$20),0)</f>
        <v/>
      </c>
      <c r="E865" s="18">
        <f>OFFSET(MCQ!E$20,ROW(E865)-ROW(E$20),0)</f>
        <v/>
      </c>
      <c r="F865" s="18" t="n"/>
      <c r="G865" s="233">
        <f>OFFSET(MCQ!G$20,ROW(G865)-ROW(G$20),0)</f>
        <v/>
      </c>
      <c r="H865" s="583">
        <f>IF(G865="","",OFFSET(MCQ!H$20,ROW(H865)-ROW(H$20),0))</f>
        <v/>
      </c>
      <c r="I865" s="24">
        <f>IF(G865="","",IF(OR(G865="etapa",G865="sub-etapa"),"",OFFSET(MCQ!I$20,ROW(I865)-ROW(I$20),0)))</f>
        <v/>
      </c>
      <c r="J865" s="25">
        <f>IF(G865="","",OFFSET(MCQ!J$20,ROW(J865)-ROW(J$20),0))</f>
        <v/>
      </c>
      <c r="K865" s="24">
        <f>IF(G865="","",IF(OR(G865="etapa",G865="sub-etapa"),"",OFFSET(MCQ!K$20,ROW(K865)-ROW(K$20),0)))</f>
        <v/>
      </c>
      <c r="L865" s="26">
        <f>IF(G865="","",IF(OR(G865="etapa",G865="sub-etapa"),"",TRUNC(OFFSET(MCQ!L$20,ROW(L865)-ROW(L$20),0),2)))</f>
        <v/>
      </c>
      <c r="M865" s="584">
        <f>IF(I865="", "", IFERROR(VLOOKUP(VALUE(I865), _BaseAbril2026, 4, 0), IFERROR(VLOOKUP(TEXT(I865, "@"), _BaseAbril2026, 4, 0), "")))</f>
        <v/>
      </c>
      <c r="N865" s="585">
        <f>IFERROR(IF(S865="BDI1", TRUNC(M865*(1+$O$18), 2),IF(S865="BDI2", TRUNC(M865*(1+$N$18), 2), "")), "")</f>
        <v/>
      </c>
      <c r="O865" s="586">
        <f>_xlfn.IFS(G865="ETAPA", SUMIFS(ValorTotalComD, Nivel, A865), G865="SUB-ETAPA", SUMIFS(ValorTotalComD, SubNivel, C865), TRUE, T865)</f>
        <v/>
      </c>
      <c r="P865" s="584">
        <f>IF(I865="", "", IFERROR(VLOOKUP(VALUE(I865), _BaseAbril2026, 5, 0), IFERROR(VLOOKUP(TEXT(I865, "@"), _BaseAbril2026, 5, 0), "")))</f>
        <v/>
      </c>
      <c r="Q865" s="585">
        <f>IFERROR(IF(S865="BDI1", TRUNC(P865*(1+$R$18), 2),IF(S865="BDI2", TRUNC(P865*(1+$Q$18), 2), "")), "")</f>
        <v/>
      </c>
      <c r="R865" s="586">
        <f>_xlfn.IFS(G865="ETAPA", SUMIFS(ValorTotalSemD, Nivel, A865), G865="SUB-ETAPA", SUMIFS(ValorTotalSemD, SubNivel, C865), TRUE, U865)</f>
        <v/>
      </c>
      <c r="S865" s="587">
        <f>IF(G865="","",IF(OR(G865="etapa",G865="sub-etapa"),"",OFFSET(MCQ!M$20,ROW(M865)-ROW(M$20),0)))</f>
        <v/>
      </c>
      <c r="T865" s="588">
        <f>IFERROR(TRUNC(L865*N865,2),"")</f>
        <v/>
      </c>
      <c r="U865" s="589">
        <f>IFERROR(TRUNC(L865*Q865,2),"")</f>
        <v/>
      </c>
    </row>
    <row r="866">
      <c r="A866" s="18">
        <f>OFFSET(MCQ!A$20,ROW(A866)-ROW(A$20),0)</f>
        <v/>
      </c>
      <c r="B866" s="18">
        <f>OFFSET(MCQ!B$20,ROW(B866)-ROW(B$20),0)</f>
        <v/>
      </c>
      <c r="C866" s="18">
        <f>OFFSET(MCQ!C$20,ROW(C866)-ROW(C$20),0)</f>
        <v/>
      </c>
      <c r="D866" s="18">
        <f>OFFSET(MCQ!D$20,ROW(D866)-ROW(D$20),0)</f>
        <v/>
      </c>
      <c r="E866" s="18">
        <f>OFFSET(MCQ!E$20,ROW(E866)-ROW(E$20),0)</f>
        <v/>
      </c>
      <c r="F866" s="18" t="n"/>
      <c r="G866" s="233">
        <f>OFFSET(MCQ!G$20,ROW(G866)-ROW(G$20),0)</f>
        <v/>
      </c>
      <c r="H866" s="583">
        <f>IF(G866="","",OFFSET(MCQ!H$20,ROW(H866)-ROW(H$20),0))</f>
        <v/>
      </c>
      <c r="I866" s="24">
        <f>IF(G866="","",IF(OR(G866="etapa",G866="sub-etapa"),"",OFFSET(MCQ!I$20,ROW(I866)-ROW(I$20),0)))</f>
        <v/>
      </c>
      <c r="J866" s="25">
        <f>IF(G866="","",OFFSET(MCQ!J$20,ROW(J866)-ROW(J$20),0))</f>
        <v/>
      </c>
      <c r="K866" s="24">
        <f>IF(G866="","",IF(OR(G866="etapa",G866="sub-etapa"),"",OFFSET(MCQ!K$20,ROW(K866)-ROW(K$20),0)))</f>
        <v/>
      </c>
      <c r="L866" s="26">
        <f>IF(G866="","",IF(OR(G866="etapa",G866="sub-etapa"),"",TRUNC(OFFSET(MCQ!L$20,ROW(L866)-ROW(L$20),0),2)))</f>
        <v/>
      </c>
      <c r="M866" s="584">
        <f>IF(I866="", "", IFERROR(VLOOKUP(VALUE(I866), _BaseAbril2026, 4, 0), IFERROR(VLOOKUP(TEXT(I866, "@"), _BaseAbril2026, 4, 0), "")))</f>
        <v/>
      </c>
      <c r="N866" s="585">
        <f>IFERROR(IF(S866="BDI1", TRUNC(M866*(1+$O$18), 2),IF(S866="BDI2", TRUNC(M866*(1+$N$18), 2), "")), "")</f>
        <v/>
      </c>
      <c r="O866" s="586">
        <f>_xlfn.IFS(G866="ETAPA", SUMIFS(ValorTotalComD, Nivel, A866), G866="SUB-ETAPA", SUMIFS(ValorTotalComD, SubNivel, C866), TRUE, T866)</f>
        <v/>
      </c>
      <c r="P866" s="584">
        <f>IF(I866="", "", IFERROR(VLOOKUP(VALUE(I866), _BaseAbril2026, 5, 0), IFERROR(VLOOKUP(TEXT(I866, "@"), _BaseAbril2026, 5, 0), "")))</f>
        <v/>
      </c>
      <c r="Q866" s="585">
        <f>IFERROR(IF(S866="BDI1", TRUNC(P866*(1+$R$18), 2),IF(S866="BDI2", TRUNC(P866*(1+$Q$18), 2), "")), "")</f>
        <v/>
      </c>
      <c r="R866" s="586">
        <f>_xlfn.IFS(G866="ETAPA", SUMIFS(ValorTotalSemD, Nivel, A866), G866="SUB-ETAPA", SUMIFS(ValorTotalSemD, SubNivel, C866), TRUE, U866)</f>
        <v/>
      </c>
      <c r="S866" s="587">
        <f>IF(G866="","",IF(OR(G866="etapa",G866="sub-etapa"),"",OFFSET(MCQ!M$20,ROW(M866)-ROW(M$20),0)))</f>
        <v/>
      </c>
      <c r="T866" s="588">
        <f>IFERROR(TRUNC(L866*N866,2),"")</f>
        <v/>
      </c>
      <c r="U866" s="589">
        <f>IFERROR(TRUNC(L866*Q866,2),"")</f>
        <v/>
      </c>
    </row>
    <row r="867">
      <c r="A867" s="18">
        <f>OFFSET(MCQ!A$20,ROW(A867)-ROW(A$20),0)</f>
        <v/>
      </c>
      <c r="B867" s="18">
        <f>OFFSET(MCQ!B$20,ROW(B867)-ROW(B$20),0)</f>
        <v/>
      </c>
      <c r="C867" s="18">
        <f>OFFSET(MCQ!C$20,ROW(C867)-ROW(C$20),0)</f>
        <v/>
      </c>
      <c r="D867" s="18">
        <f>OFFSET(MCQ!D$20,ROW(D867)-ROW(D$20),0)</f>
        <v/>
      </c>
      <c r="E867" s="18">
        <f>OFFSET(MCQ!E$20,ROW(E867)-ROW(E$20),0)</f>
        <v/>
      </c>
      <c r="F867" s="18" t="n"/>
      <c r="G867" s="233">
        <f>OFFSET(MCQ!G$20,ROW(G867)-ROW(G$20),0)</f>
        <v/>
      </c>
      <c r="H867" s="583">
        <f>IF(G867="","",OFFSET(MCQ!H$20,ROW(H867)-ROW(H$20),0))</f>
        <v/>
      </c>
      <c r="I867" s="24">
        <f>IF(G867="","",IF(OR(G867="etapa",G867="sub-etapa"),"",OFFSET(MCQ!I$20,ROW(I867)-ROW(I$20),0)))</f>
        <v/>
      </c>
      <c r="J867" s="25">
        <f>IF(G867="","",OFFSET(MCQ!J$20,ROW(J867)-ROW(J$20),0))</f>
        <v/>
      </c>
      <c r="K867" s="24">
        <f>IF(G867="","",IF(OR(G867="etapa",G867="sub-etapa"),"",OFFSET(MCQ!K$20,ROW(K867)-ROW(K$20),0)))</f>
        <v/>
      </c>
      <c r="L867" s="26">
        <f>IF(G867="","",IF(OR(G867="etapa",G867="sub-etapa"),"",TRUNC(OFFSET(MCQ!L$20,ROW(L867)-ROW(L$20),0),2)))</f>
        <v/>
      </c>
      <c r="M867" s="584">
        <f>IF(I867="", "", IFERROR(VLOOKUP(VALUE(I867), _BaseAbril2026, 4, 0), IFERROR(VLOOKUP(TEXT(I867, "@"), _BaseAbril2026, 4, 0), "")))</f>
        <v/>
      </c>
      <c r="N867" s="585">
        <f>IFERROR(IF(S867="BDI1", TRUNC(M867*(1+$O$18), 2),IF(S867="BDI2", TRUNC(M867*(1+$N$18), 2), "")), "")</f>
        <v/>
      </c>
      <c r="O867" s="586">
        <f>_xlfn.IFS(G867="ETAPA", SUMIFS(ValorTotalComD, Nivel, A867), G867="SUB-ETAPA", SUMIFS(ValorTotalComD, SubNivel, C867), TRUE, T867)</f>
        <v/>
      </c>
      <c r="P867" s="584">
        <f>IF(I867="", "", IFERROR(VLOOKUP(VALUE(I867), _BaseAbril2026, 5, 0), IFERROR(VLOOKUP(TEXT(I867, "@"), _BaseAbril2026, 5, 0), "")))</f>
        <v/>
      </c>
      <c r="Q867" s="585">
        <f>IFERROR(IF(S867="BDI1", TRUNC(P867*(1+$R$18), 2),IF(S867="BDI2", TRUNC(P867*(1+$Q$18), 2), "")), "")</f>
        <v/>
      </c>
      <c r="R867" s="586">
        <f>_xlfn.IFS(G867="ETAPA", SUMIFS(ValorTotalSemD, Nivel, A867), G867="SUB-ETAPA", SUMIFS(ValorTotalSemD, SubNivel, C867), TRUE, U867)</f>
        <v/>
      </c>
      <c r="S867" s="587">
        <f>IF(G867="","",IF(OR(G867="etapa",G867="sub-etapa"),"",OFFSET(MCQ!M$20,ROW(M867)-ROW(M$20),0)))</f>
        <v/>
      </c>
      <c r="T867" s="588">
        <f>IFERROR(TRUNC(L867*N867,2),"")</f>
        <v/>
      </c>
      <c r="U867" s="589">
        <f>IFERROR(TRUNC(L867*Q867,2),"")</f>
        <v/>
      </c>
    </row>
    <row r="868">
      <c r="A868" s="18">
        <f>OFFSET(MCQ!A$20,ROW(A868)-ROW(A$20),0)</f>
        <v/>
      </c>
      <c r="B868" s="18">
        <f>OFFSET(MCQ!B$20,ROW(B868)-ROW(B$20),0)</f>
        <v/>
      </c>
      <c r="C868" s="18">
        <f>OFFSET(MCQ!C$20,ROW(C868)-ROW(C$20),0)</f>
        <v/>
      </c>
      <c r="D868" s="18">
        <f>OFFSET(MCQ!D$20,ROW(D868)-ROW(D$20),0)</f>
        <v/>
      </c>
      <c r="E868" s="18">
        <f>OFFSET(MCQ!E$20,ROW(E868)-ROW(E$20),0)</f>
        <v/>
      </c>
      <c r="F868" s="18" t="n"/>
      <c r="G868" s="233">
        <f>OFFSET(MCQ!G$20,ROW(G868)-ROW(G$20),0)</f>
        <v/>
      </c>
      <c r="H868" s="583">
        <f>IF(G868="","",OFFSET(MCQ!H$20,ROW(H868)-ROW(H$20),0))</f>
        <v/>
      </c>
      <c r="I868" s="24">
        <f>IF(G868="","",IF(OR(G868="etapa",G868="sub-etapa"),"",OFFSET(MCQ!I$20,ROW(I868)-ROW(I$20),0)))</f>
        <v/>
      </c>
      <c r="J868" s="25">
        <f>IF(G868="","",OFFSET(MCQ!J$20,ROW(J868)-ROW(J$20),0))</f>
        <v/>
      </c>
      <c r="K868" s="24">
        <f>IF(G868="","",IF(OR(G868="etapa",G868="sub-etapa"),"",OFFSET(MCQ!K$20,ROW(K868)-ROW(K$20),0)))</f>
        <v/>
      </c>
      <c r="L868" s="26">
        <f>IF(G868="","",IF(OR(G868="etapa",G868="sub-etapa"),"",TRUNC(OFFSET(MCQ!L$20,ROW(L868)-ROW(L$20),0),2)))</f>
        <v/>
      </c>
      <c r="M868" s="584">
        <f>IF(I868="", "", IFERROR(VLOOKUP(VALUE(I868), _BaseAbril2026, 4, 0), IFERROR(VLOOKUP(TEXT(I868, "@"), _BaseAbril2026, 4, 0), "")))</f>
        <v/>
      </c>
      <c r="N868" s="585">
        <f>IFERROR(IF(S868="BDI1", TRUNC(M868*(1+$O$18), 2),IF(S868="BDI2", TRUNC(M868*(1+$N$18), 2), "")), "")</f>
        <v/>
      </c>
      <c r="O868" s="586">
        <f>_xlfn.IFS(G868="ETAPA", SUMIFS(ValorTotalComD, Nivel, A868), G868="SUB-ETAPA", SUMIFS(ValorTotalComD, SubNivel, C868), TRUE, T868)</f>
        <v/>
      </c>
      <c r="P868" s="584">
        <f>IF(I868="", "", IFERROR(VLOOKUP(VALUE(I868), _BaseAbril2026, 5, 0), IFERROR(VLOOKUP(TEXT(I868, "@"), _BaseAbril2026, 5, 0), "")))</f>
        <v/>
      </c>
      <c r="Q868" s="585">
        <f>IFERROR(IF(S868="BDI1", TRUNC(P868*(1+$R$18), 2),IF(S868="BDI2", TRUNC(P868*(1+$Q$18), 2), "")), "")</f>
        <v/>
      </c>
      <c r="R868" s="586">
        <f>_xlfn.IFS(G868="ETAPA", SUMIFS(ValorTotalSemD, Nivel, A868), G868="SUB-ETAPA", SUMIFS(ValorTotalSemD, SubNivel, C868), TRUE, U868)</f>
        <v/>
      </c>
      <c r="S868" s="587">
        <f>IF(G868="","",IF(OR(G868="etapa",G868="sub-etapa"),"",OFFSET(MCQ!M$20,ROW(M868)-ROW(M$20),0)))</f>
        <v/>
      </c>
      <c r="T868" s="588">
        <f>IFERROR(TRUNC(L868*N868,2),"")</f>
        <v/>
      </c>
      <c r="U868" s="589">
        <f>IFERROR(TRUNC(L868*Q868,2),"")</f>
        <v/>
      </c>
    </row>
    <row r="869">
      <c r="A869" s="18">
        <f>OFFSET(MCQ!A$20,ROW(A869)-ROW(A$20),0)</f>
        <v/>
      </c>
      <c r="B869" s="18">
        <f>OFFSET(MCQ!B$20,ROW(B869)-ROW(B$20),0)</f>
        <v/>
      </c>
      <c r="C869" s="18">
        <f>OFFSET(MCQ!C$20,ROW(C869)-ROW(C$20),0)</f>
        <v/>
      </c>
      <c r="D869" s="18">
        <f>OFFSET(MCQ!D$20,ROW(D869)-ROW(D$20),0)</f>
        <v/>
      </c>
      <c r="E869" s="18">
        <f>OFFSET(MCQ!E$20,ROW(E869)-ROW(E$20),0)</f>
        <v/>
      </c>
      <c r="F869" s="18" t="n"/>
      <c r="G869" s="233">
        <f>OFFSET(MCQ!G$20,ROW(G869)-ROW(G$20),0)</f>
        <v/>
      </c>
      <c r="H869" s="583">
        <f>IF(G869="","",OFFSET(MCQ!H$20,ROW(H869)-ROW(H$20),0))</f>
        <v/>
      </c>
      <c r="I869" s="24">
        <f>IF(G869="","",IF(OR(G869="etapa",G869="sub-etapa"),"",OFFSET(MCQ!I$20,ROW(I869)-ROW(I$20),0)))</f>
        <v/>
      </c>
      <c r="J869" s="25">
        <f>IF(G869="","",OFFSET(MCQ!J$20,ROW(J869)-ROW(J$20),0))</f>
        <v/>
      </c>
      <c r="K869" s="24">
        <f>IF(G869="","",IF(OR(G869="etapa",G869="sub-etapa"),"",OFFSET(MCQ!K$20,ROW(K869)-ROW(K$20),0)))</f>
        <v/>
      </c>
      <c r="L869" s="26">
        <f>IF(G869="","",IF(OR(G869="etapa",G869="sub-etapa"),"",TRUNC(OFFSET(MCQ!L$20,ROW(L869)-ROW(L$20),0),2)))</f>
        <v/>
      </c>
      <c r="M869" s="584">
        <f>IF(I869="", "", IFERROR(VLOOKUP(VALUE(I869), _BaseAbril2026, 4, 0), IFERROR(VLOOKUP(TEXT(I869, "@"), _BaseAbril2026, 4, 0), "")))</f>
        <v/>
      </c>
      <c r="N869" s="585">
        <f>IFERROR(IF(S869="BDI1", TRUNC(M869*(1+$O$18), 2),IF(S869="BDI2", TRUNC(M869*(1+$N$18), 2), "")), "")</f>
        <v/>
      </c>
      <c r="O869" s="586">
        <f>_xlfn.IFS(G869="ETAPA", SUMIFS(ValorTotalComD, Nivel, A869), G869="SUB-ETAPA", SUMIFS(ValorTotalComD, SubNivel, C869), TRUE, T869)</f>
        <v/>
      </c>
      <c r="P869" s="584">
        <f>IF(I869="", "", IFERROR(VLOOKUP(VALUE(I869), _BaseAbril2026, 5, 0), IFERROR(VLOOKUP(TEXT(I869, "@"), _BaseAbril2026, 5, 0), "")))</f>
        <v/>
      </c>
      <c r="Q869" s="585">
        <f>IFERROR(IF(S869="BDI1", TRUNC(P869*(1+$R$18), 2),IF(S869="BDI2", TRUNC(P869*(1+$Q$18), 2), "")), "")</f>
        <v/>
      </c>
      <c r="R869" s="586">
        <f>_xlfn.IFS(G869="ETAPA", SUMIFS(ValorTotalSemD, Nivel, A869), G869="SUB-ETAPA", SUMIFS(ValorTotalSemD, SubNivel, C869), TRUE, U869)</f>
        <v/>
      </c>
      <c r="S869" s="587">
        <f>IF(G869="","",IF(OR(G869="etapa",G869="sub-etapa"),"",OFFSET(MCQ!M$20,ROW(M869)-ROW(M$20),0)))</f>
        <v/>
      </c>
      <c r="T869" s="588">
        <f>IFERROR(TRUNC(L869*N869,2),"")</f>
        <v/>
      </c>
      <c r="U869" s="589">
        <f>IFERROR(TRUNC(L869*Q869,2),"")</f>
        <v/>
      </c>
    </row>
    <row r="870">
      <c r="A870" s="18">
        <f>OFFSET(MCQ!A$20,ROW(A870)-ROW(A$20),0)</f>
        <v/>
      </c>
      <c r="B870" s="18">
        <f>OFFSET(MCQ!B$20,ROW(B870)-ROW(B$20),0)</f>
        <v/>
      </c>
      <c r="C870" s="18">
        <f>OFFSET(MCQ!C$20,ROW(C870)-ROW(C$20),0)</f>
        <v/>
      </c>
      <c r="D870" s="18">
        <f>OFFSET(MCQ!D$20,ROW(D870)-ROW(D$20),0)</f>
        <v/>
      </c>
      <c r="E870" s="18">
        <f>OFFSET(MCQ!E$20,ROW(E870)-ROW(E$20),0)</f>
        <v/>
      </c>
      <c r="F870" s="18" t="n"/>
      <c r="G870" s="233">
        <f>OFFSET(MCQ!G$20,ROW(G870)-ROW(G$20),0)</f>
        <v/>
      </c>
      <c r="H870" s="583">
        <f>IF(G870="","",OFFSET(MCQ!H$20,ROW(H870)-ROW(H$20),0))</f>
        <v/>
      </c>
      <c r="I870" s="24">
        <f>IF(G870="","",IF(OR(G870="etapa",G870="sub-etapa"),"",OFFSET(MCQ!I$20,ROW(I870)-ROW(I$20),0)))</f>
        <v/>
      </c>
      <c r="J870" s="25">
        <f>IF(G870="","",OFFSET(MCQ!J$20,ROW(J870)-ROW(J$20),0))</f>
        <v/>
      </c>
      <c r="K870" s="24">
        <f>IF(G870="","",IF(OR(G870="etapa",G870="sub-etapa"),"",OFFSET(MCQ!K$20,ROW(K870)-ROW(K$20),0)))</f>
        <v/>
      </c>
      <c r="L870" s="26">
        <f>IF(G870="","",IF(OR(G870="etapa",G870="sub-etapa"),"",TRUNC(OFFSET(MCQ!L$20,ROW(L870)-ROW(L$20),0),2)))</f>
        <v/>
      </c>
      <c r="M870" s="584">
        <f>IF(I870="", "", IFERROR(VLOOKUP(VALUE(I870), _BaseAbril2026, 4, 0), IFERROR(VLOOKUP(TEXT(I870, "@"), _BaseAbril2026, 4, 0), "")))</f>
        <v/>
      </c>
      <c r="N870" s="585">
        <f>IFERROR(IF(S870="BDI1", TRUNC(M870*(1+$O$18), 2),IF(S870="BDI2", TRUNC(M870*(1+$N$18), 2), "")), "")</f>
        <v/>
      </c>
      <c r="O870" s="586">
        <f>_xlfn.IFS(G870="ETAPA", SUMIFS(ValorTotalComD, Nivel, A870), G870="SUB-ETAPA", SUMIFS(ValorTotalComD, SubNivel, C870), TRUE, T870)</f>
        <v/>
      </c>
      <c r="P870" s="584">
        <f>IF(I870="", "", IFERROR(VLOOKUP(VALUE(I870), _BaseAbril2026, 5, 0), IFERROR(VLOOKUP(TEXT(I870, "@"), _BaseAbril2026, 5, 0), "")))</f>
        <v/>
      </c>
      <c r="Q870" s="585">
        <f>IFERROR(IF(S870="BDI1", TRUNC(P870*(1+$R$18), 2),IF(S870="BDI2", TRUNC(P870*(1+$Q$18), 2), "")), "")</f>
        <v/>
      </c>
      <c r="R870" s="586">
        <f>_xlfn.IFS(G870="ETAPA", SUMIFS(ValorTotalSemD, Nivel, A870), G870="SUB-ETAPA", SUMIFS(ValorTotalSemD, SubNivel, C870), TRUE, U870)</f>
        <v/>
      </c>
      <c r="S870" s="587">
        <f>IF(G870="","",IF(OR(G870="etapa",G870="sub-etapa"),"",OFFSET(MCQ!M$20,ROW(M870)-ROW(M$20),0)))</f>
        <v/>
      </c>
      <c r="T870" s="588">
        <f>IFERROR(TRUNC(L870*N870,2),"")</f>
        <v/>
      </c>
      <c r="U870" s="589">
        <f>IFERROR(TRUNC(L870*Q870,2),"")</f>
        <v/>
      </c>
    </row>
    <row r="871">
      <c r="A871" s="18">
        <f>OFFSET(MCQ!A$20,ROW(A871)-ROW(A$20),0)</f>
        <v/>
      </c>
      <c r="B871" s="18">
        <f>OFFSET(MCQ!B$20,ROW(B871)-ROW(B$20),0)</f>
        <v/>
      </c>
      <c r="C871" s="18">
        <f>OFFSET(MCQ!C$20,ROW(C871)-ROW(C$20),0)</f>
        <v/>
      </c>
      <c r="D871" s="18">
        <f>OFFSET(MCQ!D$20,ROW(D871)-ROW(D$20),0)</f>
        <v/>
      </c>
      <c r="E871" s="18">
        <f>OFFSET(MCQ!E$20,ROW(E871)-ROW(E$20),0)</f>
        <v/>
      </c>
      <c r="F871" s="18" t="n"/>
      <c r="G871" s="233">
        <f>OFFSET(MCQ!G$20,ROW(G871)-ROW(G$20),0)</f>
        <v/>
      </c>
      <c r="H871" s="583">
        <f>IF(G871="","",OFFSET(MCQ!H$20,ROW(H871)-ROW(H$20),0))</f>
        <v/>
      </c>
      <c r="I871" s="24">
        <f>IF(G871="","",IF(OR(G871="etapa",G871="sub-etapa"),"",OFFSET(MCQ!I$20,ROW(I871)-ROW(I$20),0)))</f>
        <v/>
      </c>
      <c r="J871" s="25">
        <f>IF(G871="","",OFFSET(MCQ!J$20,ROW(J871)-ROW(J$20),0))</f>
        <v/>
      </c>
      <c r="K871" s="24">
        <f>IF(G871="","",IF(OR(G871="etapa",G871="sub-etapa"),"",OFFSET(MCQ!K$20,ROW(K871)-ROW(K$20),0)))</f>
        <v/>
      </c>
      <c r="L871" s="26">
        <f>IF(G871="","",IF(OR(G871="etapa",G871="sub-etapa"),"",TRUNC(OFFSET(MCQ!L$20,ROW(L871)-ROW(L$20),0),2)))</f>
        <v/>
      </c>
      <c r="M871" s="584">
        <f>IF(I871="", "", IFERROR(VLOOKUP(VALUE(I871), _BaseAbril2026, 4, 0), IFERROR(VLOOKUP(TEXT(I871, "@"), _BaseAbril2026, 4, 0), "")))</f>
        <v/>
      </c>
      <c r="N871" s="585">
        <f>IFERROR(IF(S871="BDI1", TRUNC(M871*(1+$O$18), 2),IF(S871="BDI2", TRUNC(M871*(1+$N$18), 2), "")), "")</f>
        <v/>
      </c>
      <c r="O871" s="586">
        <f>_xlfn.IFS(G871="ETAPA", SUMIFS(ValorTotalComD, Nivel, A871), G871="SUB-ETAPA", SUMIFS(ValorTotalComD, SubNivel, C871), TRUE, T871)</f>
        <v/>
      </c>
      <c r="P871" s="584">
        <f>IF(I871="", "", IFERROR(VLOOKUP(VALUE(I871), _BaseAbril2026, 5, 0), IFERROR(VLOOKUP(TEXT(I871, "@"), _BaseAbril2026, 5, 0), "")))</f>
        <v/>
      </c>
      <c r="Q871" s="585">
        <f>IFERROR(IF(S871="BDI1", TRUNC(P871*(1+$R$18), 2),IF(S871="BDI2", TRUNC(P871*(1+$Q$18), 2), "")), "")</f>
        <v/>
      </c>
      <c r="R871" s="586">
        <f>_xlfn.IFS(G871="ETAPA", SUMIFS(ValorTotalSemD, Nivel, A871), G871="SUB-ETAPA", SUMIFS(ValorTotalSemD, SubNivel, C871), TRUE, U871)</f>
        <v/>
      </c>
      <c r="S871" s="587">
        <f>IF(G871="","",IF(OR(G871="etapa",G871="sub-etapa"),"",OFFSET(MCQ!M$20,ROW(M871)-ROW(M$20),0)))</f>
        <v/>
      </c>
      <c r="T871" s="588">
        <f>IFERROR(TRUNC(L871*N871,2),"")</f>
        <v/>
      </c>
      <c r="U871" s="589">
        <f>IFERROR(TRUNC(L871*Q871,2),"")</f>
        <v/>
      </c>
    </row>
    <row r="872">
      <c r="A872" s="18">
        <f>OFFSET(MCQ!A$20,ROW(A872)-ROW(A$20),0)</f>
        <v/>
      </c>
      <c r="B872" s="18">
        <f>OFFSET(MCQ!B$20,ROW(B872)-ROW(B$20),0)</f>
        <v/>
      </c>
      <c r="C872" s="18">
        <f>OFFSET(MCQ!C$20,ROW(C872)-ROW(C$20),0)</f>
        <v/>
      </c>
      <c r="D872" s="18">
        <f>OFFSET(MCQ!D$20,ROW(D872)-ROW(D$20),0)</f>
        <v/>
      </c>
      <c r="E872" s="18">
        <f>OFFSET(MCQ!E$20,ROW(E872)-ROW(E$20),0)</f>
        <v/>
      </c>
      <c r="F872" s="18" t="n"/>
      <c r="G872" s="233">
        <f>OFFSET(MCQ!G$20,ROW(G872)-ROW(G$20),0)</f>
        <v/>
      </c>
      <c r="H872" s="583">
        <f>IF(G872="","",OFFSET(MCQ!H$20,ROW(H872)-ROW(H$20),0))</f>
        <v/>
      </c>
      <c r="I872" s="24">
        <f>IF(G872="","",IF(OR(G872="etapa",G872="sub-etapa"),"",OFFSET(MCQ!I$20,ROW(I872)-ROW(I$20),0)))</f>
        <v/>
      </c>
      <c r="J872" s="25">
        <f>IF(G872="","",OFFSET(MCQ!J$20,ROW(J872)-ROW(J$20),0))</f>
        <v/>
      </c>
      <c r="K872" s="24">
        <f>IF(G872="","",IF(OR(G872="etapa",G872="sub-etapa"),"",OFFSET(MCQ!K$20,ROW(K872)-ROW(K$20),0)))</f>
        <v/>
      </c>
      <c r="L872" s="26">
        <f>IF(G872="","",IF(OR(G872="etapa",G872="sub-etapa"),"",TRUNC(OFFSET(MCQ!L$20,ROW(L872)-ROW(L$20),0),2)))</f>
        <v/>
      </c>
      <c r="M872" s="584">
        <f>IF(I872="", "", IFERROR(VLOOKUP(VALUE(I872), _BaseAbril2026, 4, 0), IFERROR(VLOOKUP(TEXT(I872, "@"), _BaseAbril2026, 4, 0), "")))</f>
        <v/>
      </c>
      <c r="N872" s="585">
        <f>IFERROR(IF(S872="BDI1", TRUNC(M872*(1+$O$18), 2),IF(S872="BDI2", TRUNC(M872*(1+$N$18), 2), "")), "")</f>
        <v/>
      </c>
      <c r="O872" s="586">
        <f>_xlfn.IFS(G872="ETAPA", SUMIFS(ValorTotalComD, Nivel, A872), G872="SUB-ETAPA", SUMIFS(ValorTotalComD, SubNivel, C872), TRUE, T872)</f>
        <v/>
      </c>
      <c r="P872" s="584">
        <f>IF(I872="", "", IFERROR(VLOOKUP(VALUE(I872), _BaseAbril2026, 5, 0), IFERROR(VLOOKUP(TEXT(I872, "@"), _BaseAbril2026, 5, 0), "")))</f>
        <v/>
      </c>
      <c r="Q872" s="585">
        <f>IFERROR(IF(S872="BDI1", TRUNC(P872*(1+$R$18), 2),IF(S872="BDI2", TRUNC(P872*(1+$Q$18), 2), "")), "")</f>
        <v/>
      </c>
      <c r="R872" s="586">
        <f>_xlfn.IFS(G872="ETAPA", SUMIFS(ValorTotalSemD, Nivel, A872), G872="SUB-ETAPA", SUMIFS(ValorTotalSemD, SubNivel, C872), TRUE, U872)</f>
        <v/>
      </c>
      <c r="S872" s="587">
        <f>IF(G872="","",IF(OR(G872="etapa",G872="sub-etapa"),"",OFFSET(MCQ!M$20,ROW(M872)-ROW(M$20),0)))</f>
        <v/>
      </c>
      <c r="T872" s="588">
        <f>IFERROR(TRUNC(L872*N872,2),"")</f>
        <v/>
      </c>
      <c r="U872" s="589">
        <f>IFERROR(TRUNC(L872*Q872,2),"")</f>
        <v/>
      </c>
    </row>
    <row r="873">
      <c r="A873" s="18">
        <f>OFFSET(MCQ!A$20,ROW(A873)-ROW(A$20),0)</f>
        <v/>
      </c>
      <c r="B873" s="18">
        <f>OFFSET(MCQ!B$20,ROW(B873)-ROW(B$20),0)</f>
        <v/>
      </c>
      <c r="C873" s="18">
        <f>OFFSET(MCQ!C$20,ROW(C873)-ROW(C$20),0)</f>
        <v/>
      </c>
      <c r="D873" s="18">
        <f>OFFSET(MCQ!D$20,ROW(D873)-ROW(D$20),0)</f>
        <v/>
      </c>
      <c r="E873" s="18">
        <f>OFFSET(MCQ!E$20,ROW(E873)-ROW(E$20),0)</f>
        <v/>
      </c>
      <c r="F873" s="18" t="n"/>
      <c r="G873" s="233">
        <f>OFFSET(MCQ!G$20,ROW(G873)-ROW(G$20),0)</f>
        <v/>
      </c>
      <c r="H873" s="583">
        <f>IF(G873="","",OFFSET(MCQ!H$20,ROW(H873)-ROW(H$20),0))</f>
        <v/>
      </c>
      <c r="I873" s="24">
        <f>IF(G873="","",IF(OR(G873="etapa",G873="sub-etapa"),"",OFFSET(MCQ!I$20,ROW(I873)-ROW(I$20),0)))</f>
        <v/>
      </c>
      <c r="J873" s="25">
        <f>IF(G873="","",OFFSET(MCQ!J$20,ROW(J873)-ROW(J$20),0))</f>
        <v/>
      </c>
      <c r="K873" s="24">
        <f>IF(G873="","",IF(OR(G873="etapa",G873="sub-etapa"),"",OFFSET(MCQ!K$20,ROW(K873)-ROW(K$20),0)))</f>
        <v/>
      </c>
      <c r="L873" s="26">
        <f>IF(G873="","",IF(OR(G873="etapa",G873="sub-etapa"),"",TRUNC(OFFSET(MCQ!L$20,ROW(L873)-ROW(L$20),0),2)))</f>
        <v/>
      </c>
      <c r="M873" s="584">
        <f>IF(I873="", "", IFERROR(VLOOKUP(VALUE(I873), _BaseAbril2026, 4, 0), IFERROR(VLOOKUP(TEXT(I873, "@"), _BaseAbril2026, 4, 0), "")))</f>
        <v/>
      </c>
      <c r="N873" s="585">
        <f>IFERROR(IF(S873="BDI1", TRUNC(M873*(1+$O$18), 2),IF(S873="BDI2", TRUNC(M873*(1+$N$18), 2), "")), "")</f>
        <v/>
      </c>
      <c r="O873" s="586">
        <f>_xlfn.IFS(G873="ETAPA", SUMIFS(ValorTotalComD, Nivel, A873), G873="SUB-ETAPA", SUMIFS(ValorTotalComD, SubNivel, C873), TRUE, T873)</f>
        <v/>
      </c>
      <c r="P873" s="584">
        <f>IF(I873="", "", IFERROR(VLOOKUP(VALUE(I873), _BaseAbril2026, 5, 0), IFERROR(VLOOKUP(TEXT(I873, "@"), _BaseAbril2026, 5, 0), "")))</f>
        <v/>
      </c>
      <c r="Q873" s="585">
        <f>IFERROR(IF(S873="BDI1", TRUNC(P873*(1+$R$18), 2),IF(S873="BDI2", TRUNC(P873*(1+$Q$18), 2), "")), "")</f>
        <v/>
      </c>
      <c r="R873" s="586">
        <f>_xlfn.IFS(G873="ETAPA", SUMIFS(ValorTotalSemD, Nivel, A873), G873="SUB-ETAPA", SUMIFS(ValorTotalSemD, SubNivel, C873), TRUE, U873)</f>
        <v/>
      </c>
      <c r="S873" s="587">
        <f>IF(G873="","",IF(OR(G873="etapa",G873="sub-etapa"),"",OFFSET(MCQ!M$20,ROW(M873)-ROW(M$20),0)))</f>
        <v/>
      </c>
      <c r="T873" s="588">
        <f>IFERROR(TRUNC(L873*N873,2),"")</f>
        <v/>
      </c>
      <c r="U873" s="589">
        <f>IFERROR(TRUNC(L873*Q873,2),"")</f>
        <v/>
      </c>
    </row>
    <row r="874">
      <c r="A874" s="18">
        <f>OFFSET(MCQ!A$20,ROW(A874)-ROW(A$20),0)</f>
        <v/>
      </c>
      <c r="B874" s="18">
        <f>OFFSET(MCQ!B$20,ROW(B874)-ROW(B$20),0)</f>
        <v/>
      </c>
      <c r="C874" s="18">
        <f>OFFSET(MCQ!C$20,ROW(C874)-ROW(C$20),0)</f>
        <v/>
      </c>
      <c r="D874" s="18">
        <f>OFFSET(MCQ!D$20,ROW(D874)-ROW(D$20),0)</f>
        <v/>
      </c>
      <c r="E874" s="18">
        <f>OFFSET(MCQ!E$20,ROW(E874)-ROW(E$20),0)</f>
        <v/>
      </c>
      <c r="F874" s="18" t="n"/>
      <c r="G874" s="233">
        <f>OFFSET(MCQ!G$20,ROW(G874)-ROW(G$20),0)</f>
        <v/>
      </c>
      <c r="H874" s="583">
        <f>IF(G874="","",OFFSET(MCQ!H$20,ROW(H874)-ROW(H$20),0))</f>
        <v/>
      </c>
      <c r="I874" s="24">
        <f>IF(G874="","",IF(OR(G874="etapa",G874="sub-etapa"),"",OFFSET(MCQ!I$20,ROW(I874)-ROW(I$20),0)))</f>
        <v/>
      </c>
      <c r="J874" s="25">
        <f>IF(G874="","",OFFSET(MCQ!J$20,ROW(J874)-ROW(J$20),0))</f>
        <v/>
      </c>
      <c r="K874" s="24">
        <f>IF(G874="","",IF(OR(G874="etapa",G874="sub-etapa"),"",OFFSET(MCQ!K$20,ROW(K874)-ROW(K$20),0)))</f>
        <v/>
      </c>
      <c r="L874" s="26">
        <f>IF(G874="","",IF(OR(G874="etapa",G874="sub-etapa"),"",TRUNC(OFFSET(MCQ!L$20,ROW(L874)-ROW(L$20),0),2)))</f>
        <v/>
      </c>
      <c r="M874" s="584">
        <f>IF(I874="", "", IFERROR(VLOOKUP(VALUE(I874), _BaseAbril2026, 4, 0), IFERROR(VLOOKUP(TEXT(I874, "@"), _BaseAbril2026, 4, 0), "")))</f>
        <v/>
      </c>
      <c r="N874" s="585">
        <f>IFERROR(IF(S874="BDI1", TRUNC(M874*(1+$O$18), 2),IF(S874="BDI2", TRUNC(M874*(1+$N$18), 2), "")), "")</f>
        <v/>
      </c>
      <c r="O874" s="586">
        <f>_xlfn.IFS(G874="ETAPA", SUMIFS(ValorTotalComD, Nivel, A874), G874="SUB-ETAPA", SUMIFS(ValorTotalComD, SubNivel, C874), TRUE, T874)</f>
        <v/>
      </c>
      <c r="P874" s="584">
        <f>IF(I874="", "", IFERROR(VLOOKUP(VALUE(I874), _BaseAbril2026, 5, 0), IFERROR(VLOOKUP(TEXT(I874, "@"), _BaseAbril2026, 5, 0), "")))</f>
        <v/>
      </c>
      <c r="Q874" s="585">
        <f>IFERROR(IF(S874="BDI1", TRUNC(P874*(1+$R$18), 2),IF(S874="BDI2", TRUNC(P874*(1+$Q$18), 2), "")), "")</f>
        <v/>
      </c>
      <c r="R874" s="586">
        <f>_xlfn.IFS(G874="ETAPA", SUMIFS(ValorTotalSemD, Nivel, A874), G874="SUB-ETAPA", SUMIFS(ValorTotalSemD, SubNivel, C874), TRUE, U874)</f>
        <v/>
      </c>
      <c r="S874" s="587">
        <f>IF(G874="","",IF(OR(G874="etapa",G874="sub-etapa"),"",OFFSET(MCQ!M$20,ROW(M874)-ROW(M$20),0)))</f>
        <v/>
      </c>
      <c r="T874" s="588">
        <f>IFERROR(TRUNC(L874*N874,2),"")</f>
        <v/>
      </c>
      <c r="U874" s="589">
        <f>IFERROR(TRUNC(L874*Q874,2),"")</f>
        <v/>
      </c>
    </row>
    <row r="875">
      <c r="A875" s="18">
        <f>OFFSET(MCQ!A$20,ROW(A875)-ROW(A$20),0)</f>
        <v/>
      </c>
      <c r="B875" s="18">
        <f>OFFSET(MCQ!B$20,ROW(B875)-ROW(B$20),0)</f>
        <v/>
      </c>
      <c r="C875" s="18">
        <f>OFFSET(MCQ!C$20,ROW(C875)-ROW(C$20),0)</f>
        <v/>
      </c>
      <c r="D875" s="18">
        <f>OFFSET(MCQ!D$20,ROW(D875)-ROW(D$20),0)</f>
        <v/>
      </c>
      <c r="E875" s="18">
        <f>OFFSET(MCQ!E$20,ROW(E875)-ROW(E$20),0)</f>
        <v/>
      </c>
      <c r="F875" s="18" t="n"/>
      <c r="G875" s="233">
        <f>OFFSET(MCQ!G$20,ROW(G875)-ROW(G$20),0)</f>
        <v/>
      </c>
      <c r="H875" s="583">
        <f>IF(G875="","",OFFSET(MCQ!H$20,ROW(H875)-ROW(H$20),0))</f>
        <v/>
      </c>
      <c r="I875" s="24">
        <f>IF(G875="","",IF(OR(G875="etapa",G875="sub-etapa"),"",OFFSET(MCQ!I$20,ROW(I875)-ROW(I$20),0)))</f>
        <v/>
      </c>
      <c r="J875" s="25">
        <f>IF(G875="","",OFFSET(MCQ!J$20,ROW(J875)-ROW(J$20),0))</f>
        <v/>
      </c>
      <c r="K875" s="24">
        <f>IF(G875="","",IF(OR(G875="etapa",G875="sub-etapa"),"",OFFSET(MCQ!K$20,ROW(K875)-ROW(K$20),0)))</f>
        <v/>
      </c>
      <c r="L875" s="26">
        <f>IF(G875="","",IF(OR(G875="etapa",G875="sub-etapa"),"",TRUNC(OFFSET(MCQ!L$20,ROW(L875)-ROW(L$20),0),2)))</f>
        <v/>
      </c>
      <c r="M875" s="584">
        <f>IF(I875="", "", IFERROR(VLOOKUP(VALUE(I875), _BaseAbril2026, 4, 0), IFERROR(VLOOKUP(TEXT(I875, "@"), _BaseAbril2026, 4, 0), "")))</f>
        <v/>
      </c>
      <c r="N875" s="585">
        <f>IFERROR(IF(S875="BDI1", TRUNC(M875*(1+$O$18), 2),IF(S875="BDI2", TRUNC(M875*(1+$N$18), 2), "")), "")</f>
        <v/>
      </c>
      <c r="O875" s="586">
        <f>_xlfn.IFS(G875="ETAPA", SUMIFS(ValorTotalComD, Nivel, A875), G875="SUB-ETAPA", SUMIFS(ValorTotalComD, SubNivel, C875), TRUE, T875)</f>
        <v/>
      </c>
      <c r="P875" s="584">
        <f>IF(I875="", "", IFERROR(VLOOKUP(VALUE(I875), _BaseAbril2026, 5, 0), IFERROR(VLOOKUP(TEXT(I875, "@"), _BaseAbril2026, 5, 0), "")))</f>
        <v/>
      </c>
      <c r="Q875" s="585">
        <f>IFERROR(IF(S875="BDI1", TRUNC(P875*(1+$R$18), 2),IF(S875="BDI2", TRUNC(P875*(1+$Q$18), 2), "")), "")</f>
        <v/>
      </c>
      <c r="R875" s="586">
        <f>_xlfn.IFS(G875="ETAPA", SUMIFS(ValorTotalSemD, Nivel, A875), G875="SUB-ETAPA", SUMIFS(ValorTotalSemD, SubNivel, C875), TRUE, U875)</f>
        <v/>
      </c>
      <c r="S875" s="587">
        <f>IF(G875="","",IF(OR(G875="etapa",G875="sub-etapa"),"",OFFSET(MCQ!M$20,ROW(M875)-ROW(M$20),0)))</f>
        <v/>
      </c>
      <c r="T875" s="588">
        <f>IFERROR(TRUNC(L875*N875,2),"")</f>
        <v/>
      </c>
      <c r="U875" s="589">
        <f>IFERROR(TRUNC(L875*Q875,2),"")</f>
        <v/>
      </c>
    </row>
    <row r="876">
      <c r="A876" s="18">
        <f>OFFSET(MCQ!A$20,ROW(A876)-ROW(A$20),0)</f>
        <v/>
      </c>
      <c r="B876" s="18">
        <f>OFFSET(MCQ!B$20,ROW(B876)-ROW(B$20),0)</f>
        <v/>
      </c>
      <c r="C876" s="18">
        <f>OFFSET(MCQ!C$20,ROW(C876)-ROW(C$20),0)</f>
        <v/>
      </c>
      <c r="D876" s="18">
        <f>OFFSET(MCQ!D$20,ROW(D876)-ROW(D$20),0)</f>
        <v/>
      </c>
      <c r="E876" s="18">
        <f>OFFSET(MCQ!E$20,ROW(E876)-ROW(E$20),0)</f>
        <v/>
      </c>
      <c r="F876" s="18" t="n"/>
      <c r="G876" s="233">
        <f>OFFSET(MCQ!G$20,ROW(G876)-ROW(G$20),0)</f>
        <v/>
      </c>
      <c r="H876" s="583">
        <f>IF(G876="","",OFFSET(MCQ!H$20,ROW(H876)-ROW(H$20),0))</f>
        <v/>
      </c>
      <c r="I876" s="24">
        <f>IF(G876="","",IF(OR(G876="etapa",G876="sub-etapa"),"",OFFSET(MCQ!I$20,ROW(I876)-ROW(I$20),0)))</f>
        <v/>
      </c>
      <c r="J876" s="25">
        <f>IF(G876="","",OFFSET(MCQ!J$20,ROW(J876)-ROW(J$20),0))</f>
        <v/>
      </c>
      <c r="K876" s="24">
        <f>IF(G876="","",IF(OR(G876="etapa",G876="sub-etapa"),"",OFFSET(MCQ!K$20,ROW(K876)-ROW(K$20),0)))</f>
        <v/>
      </c>
      <c r="L876" s="26">
        <f>IF(G876="","",IF(OR(G876="etapa",G876="sub-etapa"),"",TRUNC(OFFSET(MCQ!L$20,ROW(L876)-ROW(L$20),0),2)))</f>
        <v/>
      </c>
      <c r="M876" s="584">
        <f>IF(I876="", "", IFERROR(VLOOKUP(VALUE(I876), _BaseAbril2026, 4, 0), IFERROR(VLOOKUP(TEXT(I876, "@"), _BaseAbril2026, 4, 0), "")))</f>
        <v/>
      </c>
      <c r="N876" s="585">
        <f>IFERROR(IF(S876="BDI1", TRUNC(M876*(1+$O$18), 2),IF(S876="BDI2", TRUNC(M876*(1+$N$18), 2), "")), "")</f>
        <v/>
      </c>
      <c r="O876" s="586">
        <f>_xlfn.IFS(G876="ETAPA", SUMIFS(ValorTotalComD, Nivel, A876), G876="SUB-ETAPA", SUMIFS(ValorTotalComD, SubNivel, C876), TRUE, T876)</f>
        <v/>
      </c>
      <c r="P876" s="584">
        <f>IF(I876="", "", IFERROR(VLOOKUP(VALUE(I876), _BaseAbril2026, 5, 0), IFERROR(VLOOKUP(TEXT(I876, "@"), _BaseAbril2026, 5, 0), "")))</f>
        <v/>
      </c>
      <c r="Q876" s="585">
        <f>IFERROR(IF(S876="BDI1", TRUNC(P876*(1+$R$18), 2),IF(S876="BDI2", TRUNC(P876*(1+$Q$18), 2), "")), "")</f>
        <v/>
      </c>
      <c r="R876" s="586">
        <f>_xlfn.IFS(G876="ETAPA", SUMIFS(ValorTotalSemD, Nivel, A876), G876="SUB-ETAPA", SUMIFS(ValorTotalSemD, SubNivel, C876), TRUE, U876)</f>
        <v/>
      </c>
      <c r="S876" s="587">
        <f>IF(G876="","",IF(OR(G876="etapa",G876="sub-etapa"),"",OFFSET(MCQ!M$20,ROW(M876)-ROW(M$20),0)))</f>
        <v/>
      </c>
      <c r="T876" s="588">
        <f>IFERROR(TRUNC(L876*N876,2),"")</f>
        <v/>
      </c>
      <c r="U876" s="589">
        <f>IFERROR(TRUNC(L876*Q876,2),"")</f>
        <v/>
      </c>
    </row>
    <row r="877">
      <c r="A877" s="18">
        <f>OFFSET(MCQ!A$20,ROW(A877)-ROW(A$20),0)</f>
        <v/>
      </c>
      <c r="B877" s="18">
        <f>OFFSET(MCQ!B$20,ROW(B877)-ROW(B$20),0)</f>
        <v/>
      </c>
      <c r="C877" s="18">
        <f>OFFSET(MCQ!C$20,ROW(C877)-ROW(C$20),0)</f>
        <v/>
      </c>
      <c r="D877" s="18">
        <f>OFFSET(MCQ!D$20,ROW(D877)-ROW(D$20),0)</f>
        <v/>
      </c>
      <c r="E877" s="18">
        <f>OFFSET(MCQ!E$20,ROW(E877)-ROW(E$20),0)</f>
        <v/>
      </c>
      <c r="F877" s="18" t="n"/>
      <c r="G877" s="233">
        <f>OFFSET(MCQ!G$20,ROW(G877)-ROW(G$20),0)</f>
        <v/>
      </c>
      <c r="H877" s="583">
        <f>IF(G877="","",OFFSET(MCQ!H$20,ROW(H877)-ROW(H$20),0))</f>
        <v/>
      </c>
      <c r="I877" s="24">
        <f>IF(G877="","",IF(OR(G877="etapa",G877="sub-etapa"),"",OFFSET(MCQ!I$20,ROW(I877)-ROW(I$20),0)))</f>
        <v/>
      </c>
      <c r="J877" s="25">
        <f>IF(G877="","",OFFSET(MCQ!J$20,ROW(J877)-ROW(J$20),0))</f>
        <v/>
      </c>
      <c r="K877" s="24">
        <f>IF(G877="","",IF(OR(G877="etapa",G877="sub-etapa"),"",OFFSET(MCQ!K$20,ROW(K877)-ROW(K$20),0)))</f>
        <v/>
      </c>
      <c r="L877" s="26">
        <f>IF(G877="","",IF(OR(G877="etapa",G877="sub-etapa"),"",TRUNC(OFFSET(MCQ!L$20,ROW(L877)-ROW(L$20),0),2)))</f>
        <v/>
      </c>
      <c r="M877" s="584">
        <f>IF(I877="", "", IFERROR(VLOOKUP(VALUE(I877), _BaseAbril2026, 4, 0), IFERROR(VLOOKUP(TEXT(I877, "@"), _BaseAbril2026, 4, 0), "")))</f>
        <v/>
      </c>
      <c r="N877" s="585">
        <f>IFERROR(IF(S877="BDI1", TRUNC(M877*(1+$O$18), 2),IF(S877="BDI2", TRUNC(M877*(1+$N$18), 2), "")), "")</f>
        <v/>
      </c>
      <c r="O877" s="586">
        <f>_xlfn.IFS(G877="ETAPA", SUMIFS(ValorTotalComD, Nivel, A877), G877="SUB-ETAPA", SUMIFS(ValorTotalComD, SubNivel, C877), TRUE, T877)</f>
        <v/>
      </c>
      <c r="P877" s="584">
        <f>IF(I877="", "", IFERROR(VLOOKUP(VALUE(I877), _BaseAbril2026, 5, 0), IFERROR(VLOOKUP(TEXT(I877, "@"), _BaseAbril2026, 5, 0), "")))</f>
        <v/>
      </c>
      <c r="Q877" s="585">
        <f>IFERROR(IF(S877="BDI1", TRUNC(P877*(1+$R$18), 2),IF(S877="BDI2", TRUNC(P877*(1+$Q$18), 2), "")), "")</f>
        <v/>
      </c>
      <c r="R877" s="586">
        <f>_xlfn.IFS(G877="ETAPA", SUMIFS(ValorTotalSemD, Nivel, A877), G877="SUB-ETAPA", SUMIFS(ValorTotalSemD, SubNivel, C877), TRUE, U877)</f>
        <v/>
      </c>
      <c r="S877" s="587">
        <f>IF(G877="","",IF(OR(G877="etapa",G877="sub-etapa"),"",OFFSET(MCQ!M$20,ROW(M877)-ROW(M$20),0)))</f>
        <v/>
      </c>
      <c r="T877" s="588">
        <f>IFERROR(TRUNC(L877*N877,2),"")</f>
        <v/>
      </c>
      <c r="U877" s="589">
        <f>IFERROR(TRUNC(L877*Q877,2),"")</f>
        <v/>
      </c>
    </row>
    <row r="878">
      <c r="A878" s="18">
        <f>OFFSET(MCQ!A$20,ROW(A878)-ROW(A$20),0)</f>
        <v/>
      </c>
      <c r="B878" s="18">
        <f>OFFSET(MCQ!B$20,ROW(B878)-ROW(B$20),0)</f>
        <v/>
      </c>
      <c r="C878" s="18">
        <f>OFFSET(MCQ!C$20,ROW(C878)-ROW(C$20),0)</f>
        <v/>
      </c>
      <c r="D878" s="18">
        <f>OFFSET(MCQ!D$20,ROW(D878)-ROW(D$20),0)</f>
        <v/>
      </c>
      <c r="E878" s="18">
        <f>OFFSET(MCQ!E$20,ROW(E878)-ROW(E$20),0)</f>
        <v/>
      </c>
      <c r="F878" s="18" t="n"/>
      <c r="G878" s="233">
        <f>OFFSET(MCQ!G$20,ROW(G878)-ROW(G$20),0)</f>
        <v/>
      </c>
      <c r="H878" s="583">
        <f>IF(G878="","",OFFSET(MCQ!H$20,ROW(H878)-ROW(H$20),0))</f>
        <v/>
      </c>
      <c r="I878" s="24">
        <f>IF(G878="","",IF(OR(G878="etapa",G878="sub-etapa"),"",OFFSET(MCQ!I$20,ROW(I878)-ROW(I$20),0)))</f>
        <v/>
      </c>
      <c r="J878" s="25">
        <f>IF(G878="","",OFFSET(MCQ!J$20,ROW(J878)-ROW(J$20),0))</f>
        <v/>
      </c>
      <c r="K878" s="24">
        <f>IF(G878="","",IF(OR(G878="etapa",G878="sub-etapa"),"",OFFSET(MCQ!K$20,ROW(K878)-ROW(K$20),0)))</f>
        <v/>
      </c>
      <c r="L878" s="26">
        <f>IF(G878="","",IF(OR(G878="etapa",G878="sub-etapa"),"",TRUNC(OFFSET(MCQ!L$20,ROW(L878)-ROW(L$20),0),2)))</f>
        <v/>
      </c>
      <c r="M878" s="584">
        <f>IF(I878="", "", IFERROR(VLOOKUP(VALUE(I878), _BaseAbril2026, 4, 0), IFERROR(VLOOKUP(TEXT(I878, "@"), _BaseAbril2026, 4, 0), "")))</f>
        <v/>
      </c>
      <c r="N878" s="585">
        <f>IFERROR(IF(S878="BDI1", TRUNC(M878*(1+$O$18), 2),IF(S878="BDI2", TRUNC(M878*(1+$N$18), 2), "")), "")</f>
        <v/>
      </c>
      <c r="O878" s="586">
        <f>_xlfn.IFS(G878="ETAPA", SUMIFS(ValorTotalComD, Nivel, A878), G878="SUB-ETAPA", SUMIFS(ValorTotalComD, SubNivel, C878), TRUE, T878)</f>
        <v/>
      </c>
      <c r="P878" s="584">
        <f>IF(I878="", "", IFERROR(VLOOKUP(VALUE(I878), _BaseAbril2026, 5, 0), IFERROR(VLOOKUP(TEXT(I878, "@"), _BaseAbril2026, 5, 0), "")))</f>
        <v/>
      </c>
      <c r="Q878" s="585">
        <f>IFERROR(IF(S878="BDI1", TRUNC(P878*(1+$R$18), 2),IF(S878="BDI2", TRUNC(P878*(1+$Q$18), 2), "")), "")</f>
        <v/>
      </c>
      <c r="R878" s="586">
        <f>_xlfn.IFS(G878="ETAPA", SUMIFS(ValorTotalSemD, Nivel, A878), G878="SUB-ETAPA", SUMIFS(ValorTotalSemD, SubNivel, C878), TRUE, U878)</f>
        <v/>
      </c>
      <c r="S878" s="587">
        <f>IF(G878="","",IF(OR(G878="etapa",G878="sub-etapa"),"",OFFSET(MCQ!M$20,ROW(M878)-ROW(M$20),0)))</f>
        <v/>
      </c>
      <c r="T878" s="588">
        <f>IFERROR(TRUNC(L878*N878,2),"")</f>
        <v/>
      </c>
      <c r="U878" s="589">
        <f>IFERROR(TRUNC(L878*Q878,2),"")</f>
        <v/>
      </c>
    </row>
    <row r="879">
      <c r="A879" s="18">
        <f>OFFSET(MCQ!A$20,ROW(A879)-ROW(A$20),0)</f>
        <v/>
      </c>
      <c r="B879" s="18">
        <f>OFFSET(MCQ!B$20,ROW(B879)-ROW(B$20),0)</f>
        <v/>
      </c>
      <c r="C879" s="18">
        <f>OFFSET(MCQ!C$20,ROW(C879)-ROW(C$20),0)</f>
        <v/>
      </c>
      <c r="D879" s="18">
        <f>OFFSET(MCQ!D$20,ROW(D879)-ROW(D$20),0)</f>
        <v/>
      </c>
      <c r="E879" s="18">
        <f>OFFSET(MCQ!E$20,ROW(E879)-ROW(E$20),0)</f>
        <v/>
      </c>
      <c r="F879" s="18" t="n"/>
      <c r="G879" s="233">
        <f>OFFSET(MCQ!G$20,ROW(G879)-ROW(G$20),0)</f>
        <v/>
      </c>
      <c r="H879" s="583">
        <f>IF(G879="","",OFFSET(MCQ!H$20,ROW(H879)-ROW(H$20),0))</f>
        <v/>
      </c>
      <c r="I879" s="24">
        <f>IF(G879="","",IF(OR(G879="etapa",G879="sub-etapa"),"",OFFSET(MCQ!I$20,ROW(I879)-ROW(I$20),0)))</f>
        <v/>
      </c>
      <c r="J879" s="25">
        <f>IF(G879="","",OFFSET(MCQ!J$20,ROW(J879)-ROW(J$20),0))</f>
        <v/>
      </c>
      <c r="K879" s="24">
        <f>IF(G879="","",IF(OR(G879="etapa",G879="sub-etapa"),"",OFFSET(MCQ!K$20,ROW(K879)-ROW(K$20),0)))</f>
        <v/>
      </c>
      <c r="L879" s="26">
        <f>IF(G879="","",IF(OR(G879="etapa",G879="sub-etapa"),"",TRUNC(OFFSET(MCQ!L$20,ROW(L879)-ROW(L$20),0),2)))</f>
        <v/>
      </c>
      <c r="M879" s="584">
        <f>IF(I879="", "", IFERROR(VLOOKUP(VALUE(I879), _BaseAbril2026, 4, 0), IFERROR(VLOOKUP(TEXT(I879, "@"), _BaseAbril2026, 4, 0), "")))</f>
        <v/>
      </c>
      <c r="N879" s="585">
        <f>IFERROR(IF(S879="BDI1", TRUNC(M879*(1+$O$18), 2),IF(S879="BDI2", TRUNC(M879*(1+$N$18), 2), "")), "")</f>
        <v/>
      </c>
      <c r="O879" s="586">
        <f>_xlfn.IFS(G879="ETAPA", SUMIFS(ValorTotalComD, Nivel, A879), G879="SUB-ETAPA", SUMIFS(ValorTotalComD, SubNivel, C879), TRUE, T879)</f>
        <v/>
      </c>
      <c r="P879" s="584">
        <f>IF(I879="", "", IFERROR(VLOOKUP(VALUE(I879), _BaseAbril2026, 5, 0), IFERROR(VLOOKUP(TEXT(I879, "@"), _BaseAbril2026, 5, 0), "")))</f>
        <v/>
      </c>
      <c r="Q879" s="585">
        <f>IFERROR(IF(S879="BDI1", TRUNC(P879*(1+$R$18), 2),IF(S879="BDI2", TRUNC(P879*(1+$Q$18), 2), "")), "")</f>
        <v/>
      </c>
      <c r="R879" s="586">
        <f>_xlfn.IFS(G879="ETAPA", SUMIFS(ValorTotalSemD, Nivel, A879), G879="SUB-ETAPA", SUMIFS(ValorTotalSemD, SubNivel, C879), TRUE, U879)</f>
        <v/>
      </c>
      <c r="S879" s="587">
        <f>IF(G879="","",IF(OR(G879="etapa",G879="sub-etapa"),"",OFFSET(MCQ!M$20,ROW(M879)-ROW(M$20),0)))</f>
        <v/>
      </c>
      <c r="T879" s="588">
        <f>IFERROR(TRUNC(L879*N879,2),"")</f>
        <v/>
      </c>
      <c r="U879" s="589">
        <f>IFERROR(TRUNC(L879*Q879,2),"")</f>
        <v/>
      </c>
    </row>
    <row r="880">
      <c r="A880" s="18">
        <f>OFFSET(MCQ!A$20,ROW(A880)-ROW(A$20),0)</f>
        <v/>
      </c>
      <c r="B880" s="18">
        <f>OFFSET(MCQ!B$20,ROW(B880)-ROW(B$20),0)</f>
        <v/>
      </c>
      <c r="C880" s="18">
        <f>OFFSET(MCQ!C$20,ROW(C880)-ROW(C$20),0)</f>
        <v/>
      </c>
      <c r="D880" s="18">
        <f>OFFSET(MCQ!D$20,ROW(D880)-ROW(D$20),0)</f>
        <v/>
      </c>
      <c r="E880" s="18">
        <f>OFFSET(MCQ!E$20,ROW(E880)-ROW(E$20),0)</f>
        <v/>
      </c>
      <c r="F880" s="18" t="n"/>
      <c r="G880" s="233">
        <f>OFFSET(MCQ!G$20,ROW(G880)-ROW(G$20),0)</f>
        <v/>
      </c>
      <c r="H880" s="583">
        <f>IF(G880="","",OFFSET(MCQ!H$20,ROW(H880)-ROW(H$20),0))</f>
        <v/>
      </c>
      <c r="I880" s="24">
        <f>IF(G880="","",IF(OR(G880="etapa",G880="sub-etapa"),"",OFFSET(MCQ!I$20,ROW(I880)-ROW(I$20),0)))</f>
        <v/>
      </c>
      <c r="J880" s="25">
        <f>IF(G880="","",OFFSET(MCQ!J$20,ROW(J880)-ROW(J$20),0))</f>
        <v/>
      </c>
      <c r="K880" s="24">
        <f>IF(G880="","",IF(OR(G880="etapa",G880="sub-etapa"),"",OFFSET(MCQ!K$20,ROW(K880)-ROW(K$20),0)))</f>
        <v/>
      </c>
      <c r="L880" s="26">
        <f>IF(G880="","",IF(OR(G880="etapa",G880="sub-etapa"),"",TRUNC(OFFSET(MCQ!L$20,ROW(L880)-ROW(L$20),0),2)))</f>
        <v/>
      </c>
      <c r="M880" s="584">
        <f>IF(I880="", "", IFERROR(VLOOKUP(VALUE(I880), _BaseAbril2026, 4, 0), IFERROR(VLOOKUP(TEXT(I880, "@"), _BaseAbril2026, 4, 0), "")))</f>
        <v/>
      </c>
      <c r="N880" s="585">
        <f>IFERROR(IF(S880="BDI1", TRUNC(M880*(1+$O$18), 2),IF(S880="BDI2", TRUNC(M880*(1+$N$18), 2), "")), "")</f>
        <v/>
      </c>
      <c r="O880" s="586">
        <f>_xlfn.IFS(G880="ETAPA", SUMIFS(ValorTotalComD, Nivel, A880), G880="SUB-ETAPA", SUMIFS(ValorTotalComD, SubNivel, C880), TRUE, T880)</f>
        <v/>
      </c>
      <c r="P880" s="584">
        <f>IF(I880="", "", IFERROR(VLOOKUP(VALUE(I880), _BaseAbril2026, 5, 0), IFERROR(VLOOKUP(TEXT(I880, "@"), _BaseAbril2026, 5, 0), "")))</f>
        <v/>
      </c>
      <c r="Q880" s="585">
        <f>IFERROR(IF(S880="BDI1", TRUNC(P880*(1+$R$18), 2),IF(S880="BDI2", TRUNC(P880*(1+$Q$18), 2), "")), "")</f>
        <v/>
      </c>
      <c r="R880" s="586">
        <f>_xlfn.IFS(G880="ETAPA", SUMIFS(ValorTotalSemD, Nivel, A880), G880="SUB-ETAPA", SUMIFS(ValorTotalSemD, SubNivel, C880), TRUE, U880)</f>
        <v/>
      </c>
      <c r="S880" s="587">
        <f>IF(G880="","",IF(OR(G880="etapa",G880="sub-etapa"),"",OFFSET(MCQ!M$20,ROW(M880)-ROW(M$20),0)))</f>
        <v/>
      </c>
      <c r="T880" s="588">
        <f>IFERROR(TRUNC(L880*N880,2),"")</f>
        <v/>
      </c>
      <c r="U880" s="589">
        <f>IFERROR(TRUNC(L880*Q880,2),"")</f>
        <v/>
      </c>
    </row>
    <row r="881">
      <c r="A881" s="18">
        <f>OFFSET(MCQ!A$20,ROW(A881)-ROW(A$20),0)</f>
        <v/>
      </c>
      <c r="B881" s="18">
        <f>OFFSET(MCQ!B$20,ROW(B881)-ROW(B$20),0)</f>
        <v/>
      </c>
      <c r="C881" s="18">
        <f>OFFSET(MCQ!C$20,ROW(C881)-ROW(C$20),0)</f>
        <v/>
      </c>
      <c r="D881" s="18">
        <f>OFFSET(MCQ!D$20,ROW(D881)-ROW(D$20),0)</f>
        <v/>
      </c>
      <c r="E881" s="18">
        <f>OFFSET(MCQ!E$20,ROW(E881)-ROW(E$20),0)</f>
        <v/>
      </c>
      <c r="F881" s="18" t="n"/>
      <c r="G881" s="233">
        <f>OFFSET(MCQ!G$20,ROW(G881)-ROW(G$20),0)</f>
        <v/>
      </c>
      <c r="H881" s="583">
        <f>IF(G881="","",OFFSET(MCQ!H$20,ROW(H881)-ROW(H$20),0))</f>
        <v/>
      </c>
      <c r="I881" s="24">
        <f>IF(G881="","",IF(OR(G881="etapa",G881="sub-etapa"),"",OFFSET(MCQ!I$20,ROW(I881)-ROW(I$20),0)))</f>
        <v/>
      </c>
      <c r="J881" s="25">
        <f>IF(G881="","",OFFSET(MCQ!J$20,ROW(J881)-ROW(J$20),0))</f>
        <v/>
      </c>
      <c r="K881" s="24">
        <f>IF(G881="","",IF(OR(G881="etapa",G881="sub-etapa"),"",OFFSET(MCQ!K$20,ROW(K881)-ROW(K$20),0)))</f>
        <v/>
      </c>
      <c r="L881" s="26">
        <f>IF(G881="","",IF(OR(G881="etapa",G881="sub-etapa"),"",TRUNC(OFFSET(MCQ!L$20,ROW(L881)-ROW(L$20),0),2)))</f>
        <v/>
      </c>
      <c r="M881" s="584">
        <f>IF(I881="", "", IFERROR(VLOOKUP(VALUE(I881), _BaseAbril2026, 4, 0), IFERROR(VLOOKUP(TEXT(I881, "@"), _BaseAbril2026, 4, 0), "")))</f>
        <v/>
      </c>
      <c r="N881" s="585">
        <f>IFERROR(IF(S881="BDI1", TRUNC(M881*(1+$O$18), 2),IF(S881="BDI2", TRUNC(M881*(1+$N$18), 2), "")), "")</f>
        <v/>
      </c>
      <c r="O881" s="586">
        <f>_xlfn.IFS(G881="ETAPA", SUMIFS(ValorTotalComD, Nivel, A881), G881="SUB-ETAPA", SUMIFS(ValorTotalComD, SubNivel, C881), TRUE, T881)</f>
        <v/>
      </c>
      <c r="P881" s="584">
        <f>IF(I881="", "", IFERROR(VLOOKUP(VALUE(I881), _BaseAbril2026, 5, 0), IFERROR(VLOOKUP(TEXT(I881, "@"), _BaseAbril2026, 5, 0), "")))</f>
        <v/>
      </c>
      <c r="Q881" s="585">
        <f>IFERROR(IF(S881="BDI1", TRUNC(P881*(1+$R$18), 2),IF(S881="BDI2", TRUNC(P881*(1+$Q$18), 2), "")), "")</f>
        <v/>
      </c>
      <c r="R881" s="586">
        <f>_xlfn.IFS(G881="ETAPA", SUMIFS(ValorTotalSemD, Nivel, A881), G881="SUB-ETAPA", SUMIFS(ValorTotalSemD, SubNivel, C881), TRUE, U881)</f>
        <v/>
      </c>
      <c r="S881" s="587">
        <f>IF(G881="","",IF(OR(G881="etapa",G881="sub-etapa"),"",OFFSET(MCQ!M$20,ROW(M881)-ROW(M$20),0)))</f>
        <v/>
      </c>
      <c r="T881" s="588">
        <f>IFERROR(TRUNC(L881*N881,2),"")</f>
        <v/>
      </c>
      <c r="U881" s="589">
        <f>IFERROR(TRUNC(L881*Q881,2),"")</f>
        <v/>
      </c>
    </row>
    <row r="882">
      <c r="A882" s="18">
        <f>OFFSET(MCQ!A$20,ROW(A882)-ROW(A$20),0)</f>
        <v/>
      </c>
      <c r="B882" s="18">
        <f>OFFSET(MCQ!B$20,ROW(B882)-ROW(B$20),0)</f>
        <v/>
      </c>
      <c r="C882" s="18">
        <f>OFFSET(MCQ!C$20,ROW(C882)-ROW(C$20),0)</f>
        <v/>
      </c>
      <c r="D882" s="18">
        <f>OFFSET(MCQ!D$20,ROW(D882)-ROW(D$20),0)</f>
        <v/>
      </c>
      <c r="E882" s="18">
        <f>OFFSET(MCQ!E$20,ROW(E882)-ROW(E$20),0)</f>
        <v/>
      </c>
      <c r="F882" s="18" t="n"/>
      <c r="G882" s="233">
        <f>OFFSET(MCQ!G$20,ROW(G882)-ROW(G$20),0)</f>
        <v/>
      </c>
      <c r="H882" s="583">
        <f>IF(G882="","",OFFSET(MCQ!H$20,ROW(H882)-ROW(H$20),0))</f>
        <v/>
      </c>
      <c r="I882" s="24">
        <f>IF(G882="","",IF(OR(G882="etapa",G882="sub-etapa"),"",OFFSET(MCQ!I$20,ROW(I882)-ROW(I$20),0)))</f>
        <v/>
      </c>
      <c r="J882" s="25">
        <f>IF(G882="","",OFFSET(MCQ!J$20,ROW(J882)-ROW(J$20),0))</f>
        <v/>
      </c>
      <c r="K882" s="24">
        <f>IF(G882="","",IF(OR(G882="etapa",G882="sub-etapa"),"",OFFSET(MCQ!K$20,ROW(K882)-ROW(K$20),0)))</f>
        <v/>
      </c>
      <c r="L882" s="26">
        <f>IF(G882="","",IF(OR(G882="etapa",G882="sub-etapa"),"",TRUNC(OFFSET(MCQ!L$20,ROW(L882)-ROW(L$20),0),2)))</f>
        <v/>
      </c>
      <c r="M882" s="584">
        <f>IF(I882="", "", IFERROR(VLOOKUP(VALUE(I882), _BaseAbril2026, 4, 0), IFERROR(VLOOKUP(TEXT(I882, "@"), _BaseAbril2026, 4, 0), "")))</f>
        <v/>
      </c>
      <c r="N882" s="585">
        <f>IFERROR(IF(S882="BDI1", TRUNC(M882*(1+$O$18), 2),IF(S882="BDI2", TRUNC(M882*(1+$N$18), 2), "")), "")</f>
        <v/>
      </c>
      <c r="O882" s="586">
        <f>_xlfn.IFS(G882="ETAPA", SUMIFS(ValorTotalComD, Nivel, A882), G882="SUB-ETAPA", SUMIFS(ValorTotalComD, SubNivel, C882), TRUE, T882)</f>
        <v/>
      </c>
      <c r="P882" s="584">
        <f>IF(I882="", "", IFERROR(VLOOKUP(VALUE(I882), _BaseAbril2026, 5, 0), IFERROR(VLOOKUP(TEXT(I882, "@"), _BaseAbril2026, 5, 0), "")))</f>
        <v/>
      </c>
      <c r="Q882" s="585">
        <f>IFERROR(IF(S882="BDI1", TRUNC(P882*(1+$R$18), 2),IF(S882="BDI2", TRUNC(P882*(1+$Q$18), 2), "")), "")</f>
        <v/>
      </c>
      <c r="R882" s="586">
        <f>_xlfn.IFS(G882="ETAPA", SUMIFS(ValorTotalSemD, Nivel, A882), G882="SUB-ETAPA", SUMIFS(ValorTotalSemD, SubNivel, C882), TRUE, U882)</f>
        <v/>
      </c>
      <c r="S882" s="587">
        <f>IF(G882="","",IF(OR(G882="etapa",G882="sub-etapa"),"",OFFSET(MCQ!M$20,ROW(M882)-ROW(M$20),0)))</f>
        <v/>
      </c>
      <c r="T882" s="588">
        <f>IFERROR(TRUNC(L882*N882,2),"")</f>
        <v/>
      </c>
      <c r="U882" s="589">
        <f>IFERROR(TRUNC(L882*Q882,2),"")</f>
        <v/>
      </c>
    </row>
    <row r="883">
      <c r="A883" s="18">
        <f>OFFSET(MCQ!A$20,ROW(A883)-ROW(A$20),0)</f>
        <v/>
      </c>
      <c r="B883" s="18">
        <f>OFFSET(MCQ!B$20,ROW(B883)-ROW(B$20),0)</f>
        <v/>
      </c>
      <c r="C883" s="18">
        <f>OFFSET(MCQ!C$20,ROW(C883)-ROW(C$20),0)</f>
        <v/>
      </c>
      <c r="D883" s="18">
        <f>OFFSET(MCQ!D$20,ROW(D883)-ROW(D$20),0)</f>
        <v/>
      </c>
      <c r="E883" s="18">
        <f>OFFSET(MCQ!E$20,ROW(E883)-ROW(E$20),0)</f>
        <v/>
      </c>
      <c r="F883" s="18" t="n"/>
      <c r="G883" s="233">
        <f>OFFSET(MCQ!G$20,ROW(G883)-ROW(G$20),0)</f>
        <v/>
      </c>
      <c r="H883" s="583">
        <f>IF(G883="","",OFFSET(MCQ!H$20,ROW(H883)-ROW(H$20),0))</f>
        <v/>
      </c>
      <c r="I883" s="24">
        <f>IF(G883="","",IF(OR(G883="etapa",G883="sub-etapa"),"",OFFSET(MCQ!I$20,ROW(I883)-ROW(I$20),0)))</f>
        <v/>
      </c>
      <c r="J883" s="25">
        <f>IF(G883="","",OFFSET(MCQ!J$20,ROW(J883)-ROW(J$20),0))</f>
        <v/>
      </c>
      <c r="K883" s="24">
        <f>IF(G883="","",IF(OR(G883="etapa",G883="sub-etapa"),"",OFFSET(MCQ!K$20,ROW(K883)-ROW(K$20),0)))</f>
        <v/>
      </c>
      <c r="L883" s="26">
        <f>IF(G883="","",IF(OR(G883="etapa",G883="sub-etapa"),"",TRUNC(OFFSET(MCQ!L$20,ROW(L883)-ROW(L$20),0),2)))</f>
        <v/>
      </c>
      <c r="M883" s="584">
        <f>IF(I883="", "", IFERROR(VLOOKUP(VALUE(I883), _BaseAbril2026, 4, 0), IFERROR(VLOOKUP(TEXT(I883, "@"), _BaseAbril2026, 4, 0), "")))</f>
        <v/>
      </c>
      <c r="N883" s="585">
        <f>IFERROR(IF(S883="BDI1", TRUNC(M883*(1+$O$18), 2),IF(S883="BDI2", TRUNC(M883*(1+$N$18), 2), "")), "")</f>
        <v/>
      </c>
      <c r="O883" s="586">
        <f>_xlfn.IFS(G883="ETAPA", SUMIFS(ValorTotalComD, Nivel, A883), G883="SUB-ETAPA", SUMIFS(ValorTotalComD, SubNivel, C883), TRUE, T883)</f>
        <v/>
      </c>
      <c r="P883" s="584">
        <f>IF(I883="", "", IFERROR(VLOOKUP(VALUE(I883), _BaseAbril2026, 5, 0), IFERROR(VLOOKUP(TEXT(I883, "@"), _BaseAbril2026, 5, 0), "")))</f>
        <v/>
      </c>
      <c r="Q883" s="585">
        <f>IFERROR(IF(S883="BDI1", TRUNC(P883*(1+$R$18), 2),IF(S883="BDI2", TRUNC(P883*(1+$Q$18), 2), "")), "")</f>
        <v/>
      </c>
      <c r="R883" s="586">
        <f>_xlfn.IFS(G883="ETAPA", SUMIFS(ValorTotalSemD, Nivel, A883), G883="SUB-ETAPA", SUMIFS(ValorTotalSemD, SubNivel, C883), TRUE, U883)</f>
        <v/>
      </c>
      <c r="S883" s="587">
        <f>IF(G883="","",IF(OR(G883="etapa",G883="sub-etapa"),"",OFFSET(MCQ!M$20,ROW(M883)-ROW(M$20),0)))</f>
        <v/>
      </c>
      <c r="T883" s="588">
        <f>IFERROR(TRUNC(L883*N883,2),"")</f>
        <v/>
      </c>
      <c r="U883" s="589">
        <f>IFERROR(TRUNC(L883*Q883,2),"")</f>
        <v/>
      </c>
    </row>
    <row r="884">
      <c r="A884" s="18">
        <f>OFFSET(MCQ!A$20,ROW(A884)-ROW(A$20),0)</f>
        <v/>
      </c>
      <c r="B884" s="18">
        <f>OFFSET(MCQ!B$20,ROW(B884)-ROW(B$20),0)</f>
        <v/>
      </c>
      <c r="C884" s="18">
        <f>OFFSET(MCQ!C$20,ROW(C884)-ROW(C$20),0)</f>
        <v/>
      </c>
      <c r="D884" s="18">
        <f>OFFSET(MCQ!D$20,ROW(D884)-ROW(D$20),0)</f>
        <v/>
      </c>
      <c r="E884" s="18">
        <f>OFFSET(MCQ!E$20,ROW(E884)-ROW(E$20),0)</f>
        <v/>
      </c>
      <c r="F884" s="18" t="n"/>
      <c r="G884" s="233">
        <f>OFFSET(MCQ!G$20,ROW(G884)-ROW(G$20),0)</f>
        <v/>
      </c>
      <c r="H884" s="583">
        <f>IF(G884="","",OFFSET(MCQ!H$20,ROW(H884)-ROW(H$20),0))</f>
        <v/>
      </c>
      <c r="I884" s="24">
        <f>IF(G884="","",IF(OR(G884="etapa",G884="sub-etapa"),"",OFFSET(MCQ!I$20,ROW(I884)-ROW(I$20),0)))</f>
        <v/>
      </c>
      <c r="J884" s="25">
        <f>IF(G884="","",OFFSET(MCQ!J$20,ROW(J884)-ROW(J$20),0))</f>
        <v/>
      </c>
      <c r="K884" s="24">
        <f>IF(G884="","",IF(OR(G884="etapa",G884="sub-etapa"),"",OFFSET(MCQ!K$20,ROW(K884)-ROW(K$20),0)))</f>
        <v/>
      </c>
      <c r="L884" s="26">
        <f>IF(G884="","",IF(OR(G884="etapa",G884="sub-etapa"),"",TRUNC(OFFSET(MCQ!L$20,ROW(L884)-ROW(L$20),0),2)))</f>
        <v/>
      </c>
      <c r="M884" s="584">
        <f>IF(I884="", "", IFERROR(VLOOKUP(VALUE(I884), _BaseAbril2026, 4, 0), IFERROR(VLOOKUP(TEXT(I884, "@"), _BaseAbril2026, 4, 0), "")))</f>
        <v/>
      </c>
      <c r="N884" s="585">
        <f>IFERROR(IF(S884="BDI1", TRUNC(M884*(1+$O$18), 2),IF(S884="BDI2", TRUNC(M884*(1+$N$18), 2), "")), "")</f>
        <v/>
      </c>
      <c r="O884" s="586">
        <f>_xlfn.IFS(G884="ETAPA", SUMIFS(ValorTotalComD, Nivel, A884), G884="SUB-ETAPA", SUMIFS(ValorTotalComD, SubNivel, C884), TRUE, T884)</f>
        <v/>
      </c>
      <c r="P884" s="584">
        <f>IF(I884="", "", IFERROR(VLOOKUP(VALUE(I884), _BaseAbril2026, 5, 0), IFERROR(VLOOKUP(TEXT(I884, "@"), _BaseAbril2026, 5, 0), "")))</f>
        <v/>
      </c>
      <c r="Q884" s="585">
        <f>IFERROR(IF(S884="BDI1", TRUNC(P884*(1+$R$18), 2),IF(S884="BDI2", TRUNC(P884*(1+$Q$18), 2), "")), "")</f>
        <v/>
      </c>
      <c r="R884" s="586">
        <f>_xlfn.IFS(G884="ETAPA", SUMIFS(ValorTotalSemD, Nivel, A884), G884="SUB-ETAPA", SUMIFS(ValorTotalSemD, SubNivel, C884), TRUE, U884)</f>
        <v/>
      </c>
      <c r="S884" s="587">
        <f>IF(G884="","",IF(OR(G884="etapa",G884="sub-etapa"),"",OFFSET(MCQ!M$20,ROW(M884)-ROW(M$20),0)))</f>
        <v/>
      </c>
      <c r="T884" s="588">
        <f>IFERROR(TRUNC(L884*N884,2),"")</f>
        <v/>
      </c>
      <c r="U884" s="589">
        <f>IFERROR(TRUNC(L884*Q884,2),"")</f>
        <v/>
      </c>
    </row>
    <row r="885">
      <c r="A885" s="18">
        <f>OFFSET(MCQ!A$20,ROW(A885)-ROW(A$20),0)</f>
        <v/>
      </c>
      <c r="B885" s="18">
        <f>OFFSET(MCQ!B$20,ROW(B885)-ROW(B$20),0)</f>
        <v/>
      </c>
      <c r="C885" s="18">
        <f>OFFSET(MCQ!C$20,ROW(C885)-ROW(C$20),0)</f>
        <v/>
      </c>
      <c r="D885" s="18">
        <f>OFFSET(MCQ!D$20,ROW(D885)-ROW(D$20),0)</f>
        <v/>
      </c>
      <c r="E885" s="18">
        <f>OFFSET(MCQ!E$20,ROW(E885)-ROW(E$20),0)</f>
        <v/>
      </c>
      <c r="F885" s="18" t="n"/>
      <c r="G885" s="233">
        <f>OFFSET(MCQ!G$20,ROW(G885)-ROW(G$20),0)</f>
        <v/>
      </c>
      <c r="H885" s="583">
        <f>IF(G885="","",OFFSET(MCQ!H$20,ROW(H885)-ROW(H$20),0))</f>
        <v/>
      </c>
      <c r="I885" s="24">
        <f>IF(G885="","",IF(OR(G885="etapa",G885="sub-etapa"),"",OFFSET(MCQ!I$20,ROW(I885)-ROW(I$20),0)))</f>
        <v/>
      </c>
      <c r="J885" s="25">
        <f>IF(G885="","",OFFSET(MCQ!J$20,ROW(J885)-ROW(J$20),0))</f>
        <v/>
      </c>
      <c r="K885" s="24">
        <f>IF(G885="","",IF(OR(G885="etapa",G885="sub-etapa"),"",OFFSET(MCQ!K$20,ROW(K885)-ROW(K$20),0)))</f>
        <v/>
      </c>
      <c r="L885" s="26">
        <f>IF(G885="","",IF(OR(G885="etapa",G885="sub-etapa"),"",TRUNC(OFFSET(MCQ!L$20,ROW(L885)-ROW(L$20),0),2)))</f>
        <v/>
      </c>
      <c r="M885" s="584">
        <f>IF(I885="", "", IFERROR(VLOOKUP(VALUE(I885), _BaseAbril2026, 4, 0), IFERROR(VLOOKUP(TEXT(I885, "@"), _BaseAbril2026, 4, 0), "")))</f>
        <v/>
      </c>
      <c r="N885" s="585">
        <f>IFERROR(IF(S885="BDI1", TRUNC(M885*(1+$O$18), 2),IF(S885="BDI2", TRUNC(M885*(1+$N$18), 2), "")), "")</f>
        <v/>
      </c>
      <c r="O885" s="586">
        <f>_xlfn.IFS(G885="ETAPA", SUMIFS(ValorTotalComD, Nivel, A885), G885="SUB-ETAPA", SUMIFS(ValorTotalComD, SubNivel, C885), TRUE, T885)</f>
        <v/>
      </c>
      <c r="P885" s="584">
        <f>IF(I885="", "", IFERROR(VLOOKUP(VALUE(I885), _BaseAbril2026, 5, 0), IFERROR(VLOOKUP(TEXT(I885, "@"), _BaseAbril2026, 5, 0), "")))</f>
        <v/>
      </c>
      <c r="Q885" s="585">
        <f>IFERROR(IF(S885="BDI1", TRUNC(P885*(1+$R$18), 2),IF(S885="BDI2", TRUNC(P885*(1+$Q$18), 2), "")), "")</f>
        <v/>
      </c>
      <c r="R885" s="586">
        <f>_xlfn.IFS(G885="ETAPA", SUMIFS(ValorTotalSemD, Nivel, A885), G885="SUB-ETAPA", SUMIFS(ValorTotalSemD, SubNivel, C885), TRUE, U885)</f>
        <v/>
      </c>
      <c r="S885" s="587">
        <f>IF(G885="","",IF(OR(G885="etapa",G885="sub-etapa"),"",OFFSET(MCQ!M$20,ROW(M885)-ROW(M$20),0)))</f>
        <v/>
      </c>
      <c r="T885" s="588">
        <f>IFERROR(TRUNC(L885*N885,2),"")</f>
        <v/>
      </c>
      <c r="U885" s="589">
        <f>IFERROR(TRUNC(L885*Q885,2),"")</f>
        <v/>
      </c>
    </row>
    <row r="886">
      <c r="A886" s="18">
        <f>OFFSET(MCQ!A$20,ROW(A886)-ROW(A$20),0)</f>
        <v/>
      </c>
      <c r="B886" s="18">
        <f>OFFSET(MCQ!B$20,ROW(B886)-ROW(B$20),0)</f>
        <v/>
      </c>
      <c r="C886" s="18">
        <f>OFFSET(MCQ!C$20,ROW(C886)-ROW(C$20),0)</f>
        <v/>
      </c>
      <c r="D886" s="18">
        <f>OFFSET(MCQ!D$20,ROW(D886)-ROW(D$20),0)</f>
        <v/>
      </c>
      <c r="E886" s="18">
        <f>OFFSET(MCQ!E$20,ROW(E886)-ROW(E$20),0)</f>
        <v/>
      </c>
      <c r="F886" s="18" t="n"/>
      <c r="G886" s="233">
        <f>OFFSET(MCQ!G$20,ROW(G886)-ROW(G$20),0)</f>
        <v/>
      </c>
      <c r="H886" s="583">
        <f>IF(G886="","",OFFSET(MCQ!H$20,ROW(H886)-ROW(H$20),0))</f>
        <v/>
      </c>
      <c r="I886" s="24">
        <f>IF(G886="","",IF(OR(G886="etapa",G886="sub-etapa"),"",OFFSET(MCQ!I$20,ROW(I886)-ROW(I$20),0)))</f>
        <v/>
      </c>
      <c r="J886" s="25">
        <f>IF(G886="","",OFFSET(MCQ!J$20,ROW(J886)-ROW(J$20),0))</f>
        <v/>
      </c>
      <c r="K886" s="24">
        <f>IF(G886="","",IF(OR(G886="etapa",G886="sub-etapa"),"",OFFSET(MCQ!K$20,ROW(K886)-ROW(K$20),0)))</f>
        <v/>
      </c>
      <c r="L886" s="26">
        <f>IF(G886="","",IF(OR(G886="etapa",G886="sub-etapa"),"",TRUNC(OFFSET(MCQ!L$20,ROW(L886)-ROW(L$20),0),2)))</f>
        <v/>
      </c>
      <c r="M886" s="584">
        <f>IF(I886="", "", IFERROR(VLOOKUP(VALUE(I886), _BaseAbril2026, 4, 0), IFERROR(VLOOKUP(TEXT(I886, "@"), _BaseAbril2026, 4, 0), "")))</f>
        <v/>
      </c>
      <c r="N886" s="585">
        <f>IFERROR(IF(S886="BDI1", TRUNC(M886*(1+$O$18), 2),IF(S886="BDI2", TRUNC(M886*(1+$N$18), 2), "")), "")</f>
        <v/>
      </c>
      <c r="O886" s="586">
        <f>_xlfn.IFS(G886="ETAPA", SUMIFS(ValorTotalComD, Nivel, A886), G886="SUB-ETAPA", SUMIFS(ValorTotalComD, SubNivel, C886), TRUE, T886)</f>
        <v/>
      </c>
      <c r="P886" s="584">
        <f>IF(I886="", "", IFERROR(VLOOKUP(VALUE(I886), _BaseAbril2026, 5, 0), IFERROR(VLOOKUP(TEXT(I886, "@"), _BaseAbril2026, 5, 0), "")))</f>
        <v/>
      </c>
      <c r="Q886" s="585">
        <f>IFERROR(IF(S886="BDI1", TRUNC(P886*(1+$R$18), 2),IF(S886="BDI2", TRUNC(P886*(1+$Q$18), 2), "")), "")</f>
        <v/>
      </c>
      <c r="R886" s="586">
        <f>_xlfn.IFS(G886="ETAPA", SUMIFS(ValorTotalSemD, Nivel, A886), G886="SUB-ETAPA", SUMIFS(ValorTotalSemD, SubNivel, C886), TRUE, U886)</f>
        <v/>
      </c>
      <c r="S886" s="587">
        <f>IF(G886="","",IF(OR(G886="etapa",G886="sub-etapa"),"",OFFSET(MCQ!M$20,ROW(M886)-ROW(M$20),0)))</f>
        <v/>
      </c>
      <c r="T886" s="588">
        <f>IFERROR(TRUNC(L886*N886,2),"")</f>
        <v/>
      </c>
      <c r="U886" s="589">
        <f>IFERROR(TRUNC(L886*Q886,2),"")</f>
        <v/>
      </c>
    </row>
    <row r="887">
      <c r="A887" s="18">
        <f>OFFSET(MCQ!A$20,ROW(A887)-ROW(A$20),0)</f>
        <v/>
      </c>
      <c r="B887" s="18">
        <f>OFFSET(MCQ!B$20,ROW(B887)-ROW(B$20),0)</f>
        <v/>
      </c>
      <c r="C887" s="18">
        <f>OFFSET(MCQ!C$20,ROW(C887)-ROW(C$20),0)</f>
        <v/>
      </c>
      <c r="D887" s="18">
        <f>OFFSET(MCQ!D$20,ROW(D887)-ROW(D$20),0)</f>
        <v/>
      </c>
      <c r="E887" s="18">
        <f>OFFSET(MCQ!E$20,ROW(E887)-ROW(E$20),0)</f>
        <v/>
      </c>
      <c r="F887" s="18" t="n"/>
      <c r="G887" s="233">
        <f>OFFSET(MCQ!G$20,ROW(G887)-ROW(G$20),0)</f>
        <v/>
      </c>
      <c r="H887" s="583">
        <f>IF(G887="","",OFFSET(MCQ!H$20,ROW(H887)-ROW(H$20),0))</f>
        <v/>
      </c>
      <c r="I887" s="24">
        <f>IF(G887="","",IF(OR(G887="etapa",G887="sub-etapa"),"",OFFSET(MCQ!I$20,ROW(I887)-ROW(I$20),0)))</f>
        <v/>
      </c>
      <c r="J887" s="25">
        <f>IF(G887="","",OFFSET(MCQ!J$20,ROW(J887)-ROW(J$20),0))</f>
        <v/>
      </c>
      <c r="K887" s="24">
        <f>IF(G887="","",IF(OR(G887="etapa",G887="sub-etapa"),"",OFFSET(MCQ!K$20,ROW(K887)-ROW(K$20),0)))</f>
        <v/>
      </c>
      <c r="L887" s="26">
        <f>IF(G887="","",IF(OR(G887="etapa",G887="sub-etapa"),"",TRUNC(OFFSET(MCQ!L$20,ROW(L887)-ROW(L$20),0),2)))</f>
        <v/>
      </c>
      <c r="M887" s="584">
        <f>IF(I887="", "", IFERROR(VLOOKUP(VALUE(I887), _BaseAbril2026, 4, 0), IFERROR(VLOOKUP(TEXT(I887, "@"), _BaseAbril2026, 4, 0), "")))</f>
        <v/>
      </c>
      <c r="N887" s="585">
        <f>IFERROR(IF(S887="BDI1", TRUNC(M887*(1+$O$18), 2),IF(S887="BDI2", TRUNC(M887*(1+$N$18), 2), "")), "")</f>
        <v/>
      </c>
      <c r="O887" s="586">
        <f>_xlfn.IFS(G887="ETAPA", SUMIFS(ValorTotalComD, Nivel, A887), G887="SUB-ETAPA", SUMIFS(ValorTotalComD, SubNivel, C887), TRUE, T887)</f>
        <v/>
      </c>
      <c r="P887" s="584">
        <f>IF(I887="", "", IFERROR(VLOOKUP(VALUE(I887), _BaseAbril2026, 5, 0), IFERROR(VLOOKUP(TEXT(I887, "@"), _BaseAbril2026, 5, 0), "")))</f>
        <v/>
      </c>
      <c r="Q887" s="585">
        <f>IFERROR(IF(S887="BDI1", TRUNC(P887*(1+$R$18), 2),IF(S887="BDI2", TRUNC(P887*(1+$Q$18), 2), "")), "")</f>
        <v/>
      </c>
      <c r="R887" s="586">
        <f>_xlfn.IFS(G887="ETAPA", SUMIFS(ValorTotalSemD, Nivel, A887), G887="SUB-ETAPA", SUMIFS(ValorTotalSemD, SubNivel, C887), TRUE, U887)</f>
        <v/>
      </c>
      <c r="S887" s="587">
        <f>IF(G887="","",IF(OR(G887="etapa",G887="sub-etapa"),"",OFFSET(MCQ!M$20,ROW(M887)-ROW(M$20),0)))</f>
        <v/>
      </c>
      <c r="T887" s="588">
        <f>IFERROR(TRUNC(L887*N887,2),"")</f>
        <v/>
      </c>
      <c r="U887" s="589">
        <f>IFERROR(TRUNC(L887*Q887,2),"")</f>
        <v/>
      </c>
    </row>
    <row r="888">
      <c r="A888" s="18">
        <f>OFFSET(MCQ!A$20,ROW(A888)-ROW(A$20),0)</f>
        <v/>
      </c>
      <c r="B888" s="18">
        <f>OFFSET(MCQ!B$20,ROW(B888)-ROW(B$20),0)</f>
        <v/>
      </c>
      <c r="C888" s="18">
        <f>OFFSET(MCQ!C$20,ROW(C888)-ROW(C$20),0)</f>
        <v/>
      </c>
      <c r="D888" s="18">
        <f>OFFSET(MCQ!D$20,ROW(D888)-ROW(D$20),0)</f>
        <v/>
      </c>
      <c r="E888" s="18">
        <f>OFFSET(MCQ!E$20,ROW(E888)-ROW(E$20),0)</f>
        <v/>
      </c>
      <c r="F888" s="18" t="n"/>
      <c r="G888" s="233">
        <f>OFFSET(MCQ!G$20,ROW(G888)-ROW(G$20),0)</f>
        <v/>
      </c>
      <c r="H888" s="583">
        <f>IF(G888="","",OFFSET(MCQ!H$20,ROW(H888)-ROW(H$20),0))</f>
        <v/>
      </c>
      <c r="I888" s="24">
        <f>IF(G888="","",IF(OR(G888="etapa",G888="sub-etapa"),"",OFFSET(MCQ!I$20,ROW(I888)-ROW(I$20),0)))</f>
        <v/>
      </c>
      <c r="J888" s="25">
        <f>IF(G888="","",OFFSET(MCQ!J$20,ROW(J888)-ROW(J$20),0))</f>
        <v/>
      </c>
      <c r="K888" s="24">
        <f>IF(G888="","",IF(OR(G888="etapa",G888="sub-etapa"),"",OFFSET(MCQ!K$20,ROW(K888)-ROW(K$20),0)))</f>
        <v/>
      </c>
      <c r="L888" s="26">
        <f>IF(G888="","",IF(OR(G888="etapa",G888="sub-etapa"),"",TRUNC(OFFSET(MCQ!L$20,ROW(L888)-ROW(L$20),0),2)))</f>
        <v/>
      </c>
      <c r="M888" s="584">
        <f>IF(I888="", "", IFERROR(VLOOKUP(VALUE(I888), _BaseAbril2026, 4, 0), IFERROR(VLOOKUP(TEXT(I888, "@"), _BaseAbril2026, 4, 0), "")))</f>
        <v/>
      </c>
      <c r="N888" s="585">
        <f>IFERROR(IF(S888="BDI1", TRUNC(M888*(1+$O$18), 2),IF(S888="BDI2", TRUNC(M888*(1+$N$18), 2), "")), "")</f>
        <v/>
      </c>
      <c r="O888" s="586">
        <f>_xlfn.IFS(G888="ETAPA", SUMIFS(ValorTotalComD, Nivel, A888), G888="SUB-ETAPA", SUMIFS(ValorTotalComD, SubNivel, C888), TRUE, T888)</f>
        <v/>
      </c>
      <c r="P888" s="584">
        <f>IF(I888="", "", IFERROR(VLOOKUP(VALUE(I888), _BaseAbril2026, 5, 0), IFERROR(VLOOKUP(TEXT(I888, "@"), _BaseAbril2026, 5, 0), "")))</f>
        <v/>
      </c>
      <c r="Q888" s="585">
        <f>IFERROR(IF(S888="BDI1", TRUNC(P888*(1+$R$18), 2),IF(S888="BDI2", TRUNC(P888*(1+$Q$18), 2), "")), "")</f>
        <v/>
      </c>
      <c r="R888" s="586">
        <f>_xlfn.IFS(G888="ETAPA", SUMIFS(ValorTotalSemD, Nivel, A888), G888="SUB-ETAPA", SUMIFS(ValorTotalSemD, SubNivel, C888), TRUE, U888)</f>
        <v/>
      </c>
      <c r="S888" s="587">
        <f>IF(G888="","",IF(OR(G888="etapa",G888="sub-etapa"),"",OFFSET(MCQ!M$20,ROW(M888)-ROW(M$20),0)))</f>
        <v/>
      </c>
      <c r="T888" s="588">
        <f>IFERROR(TRUNC(L888*N888,2),"")</f>
        <v/>
      </c>
      <c r="U888" s="589">
        <f>IFERROR(TRUNC(L888*Q888,2),"")</f>
        <v/>
      </c>
    </row>
    <row r="889">
      <c r="A889" s="18">
        <f>OFFSET(MCQ!A$20,ROW(A889)-ROW(A$20),0)</f>
        <v/>
      </c>
      <c r="B889" s="18">
        <f>OFFSET(MCQ!B$20,ROW(B889)-ROW(B$20),0)</f>
        <v/>
      </c>
      <c r="C889" s="18">
        <f>OFFSET(MCQ!C$20,ROW(C889)-ROW(C$20),0)</f>
        <v/>
      </c>
      <c r="D889" s="18">
        <f>OFFSET(MCQ!D$20,ROW(D889)-ROW(D$20),0)</f>
        <v/>
      </c>
      <c r="E889" s="18">
        <f>OFFSET(MCQ!E$20,ROW(E889)-ROW(E$20),0)</f>
        <v/>
      </c>
      <c r="F889" s="18" t="n"/>
      <c r="G889" s="233">
        <f>OFFSET(MCQ!G$20,ROW(G889)-ROW(G$20),0)</f>
        <v/>
      </c>
      <c r="H889" s="583">
        <f>IF(G889="","",OFFSET(MCQ!H$20,ROW(H889)-ROW(H$20),0))</f>
        <v/>
      </c>
      <c r="I889" s="24">
        <f>IF(G889="","",IF(OR(G889="etapa",G889="sub-etapa"),"",OFFSET(MCQ!I$20,ROW(I889)-ROW(I$20),0)))</f>
        <v/>
      </c>
      <c r="J889" s="25">
        <f>IF(G889="","",OFFSET(MCQ!J$20,ROW(J889)-ROW(J$20),0))</f>
        <v/>
      </c>
      <c r="K889" s="24">
        <f>IF(G889="","",IF(OR(G889="etapa",G889="sub-etapa"),"",OFFSET(MCQ!K$20,ROW(K889)-ROW(K$20),0)))</f>
        <v/>
      </c>
      <c r="L889" s="26">
        <f>IF(G889="","",IF(OR(G889="etapa",G889="sub-etapa"),"",TRUNC(OFFSET(MCQ!L$20,ROW(L889)-ROW(L$20),0),2)))</f>
        <v/>
      </c>
      <c r="M889" s="584">
        <f>IF(I889="", "", IFERROR(VLOOKUP(VALUE(I889), _BaseAbril2026, 4, 0), IFERROR(VLOOKUP(TEXT(I889, "@"), _BaseAbril2026, 4, 0), "")))</f>
        <v/>
      </c>
      <c r="N889" s="585">
        <f>IFERROR(IF(S889="BDI1", TRUNC(M889*(1+$O$18), 2),IF(S889="BDI2", TRUNC(M889*(1+$N$18), 2), "")), "")</f>
        <v/>
      </c>
      <c r="O889" s="586">
        <f>_xlfn.IFS(G889="ETAPA", SUMIFS(ValorTotalComD, Nivel, A889), G889="SUB-ETAPA", SUMIFS(ValorTotalComD, SubNivel, C889), TRUE, T889)</f>
        <v/>
      </c>
      <c r="P889" s="584">
        <f>IF(I889="", "", IFERROR(VLOOKUP(VALUE(I889), _BaseAbril2026, 5, 0), IFERROR(VLOOKUP(TEXT(I889, "@"), _BaseAbril2026, 5, 0), "")))</f>
        <v/>
      </c>
      <c r="Q889" s="585">
        <f>IFERROR(IF(S889="BDI1", TRUNC(P889*(1+$R$18), 2),IF(S889="BDI2", TRUNC(P889*(1+$Q$18), 2), "")), "")</f>
        <v/>
      </c>
      <c r="R889" s="586">
        <f>_xlfn.IFS(G889="ETAPA", SUMIFS(ValorTotalSemD, Nivel, A889), G889="SUB-ETAPA", SUMIFS(ValorTotalSemD, SubNivel, C889), TRUE, U889)</f>
        <v/>
      </c>
      <c r="S889" s="587">
        <f>IF(G889="","",IF(OR(G889="etapa",G889="sub-etapa"),"",OFFSET(MCQ!M$20,ROW(M889)-ROW(M$20),0)))</f>
        <v/>
      </c>
      <c r="T889" s="588">
        <f>IFERROR(TRUNC(L889*N889,2),"")</f>
        <v/>
      </c>
      <c r="U889" s="589">
        <f>IFERROR(TRUNC(L889*Q889,2),"")</f>
        <v/>
      </c>
    </row>
    <row r="890">
      <c r="A890" s="18">
        <f>OFFSET(MCQ!A$20,ROW(A890)-ROW(A$20),0)</f>
        <v/>
      </c>
      <c r="B890" s="18">
        <f>OFFSET(MCQ!B$20,ROW(B890)-ROW(B$20),0)</f>
        <v/>
      </c>
      <c r="C890" s="18">
        <f>OFFSET(MCQ!C$20,ROW(C890)-ROW(C$20),0)</f>
        <v/>
      </c>
      <c r="D890" s="18">
        <f>OFFSET(MCQ!D$20,ROW(D890)-ROW(D$20),0)</f>
        <v/>
      </c>
      <c r="E890" s="18">
        <f>OFFSET(MCQ!E$20,ROW(E890)-ROW(E$20),0)</f>
        <v/>
      </c>
      <c r="F890" s="18" t="n"/>
      <c r="G890" s="233">
        <f>OFFSET(MCQ!G$20,ROW(G890)-ROW(G$20),0)</f>
        <v/>
      </c>
      <c r="H890" s="583">
        <f>IF(G890="","",OFFSET(MCQ!H$20,ROW(H890)-ROW(H$20),0))</f>
        <v/>
      </c>
      <c r="I890" s="24">
        <f>IF(G890="","",IF(OR(G890="etapa",G890="sub-etapa"),"",OFFSET(MCQ!I$20,ROW(I890)-ROW(I$20),0)))</f>
        <v/>
      </c>
      <c r="J890" s="25">
        <f>IF(G890="","",OFFSET(MCQ!J$20,ROW(J890)-ROW(J$20),0))</f>
        <v/>
      </c>
      <c r="K890" s="24">
        <f>IF(G890="","",IF(OR(G890="etapa",G890="sub-etapa"),"",OFFSET(MCQ!K$20,ROW(K890)-ROW(K$20),0)))</f>
        <v/>
      </c>
      <c r="L890" s="26">
        <f>IF(G890="","",IF(OR(G890="etapa",G890="sub-etapa"),"",TRUNC(OFFSET(MCQ!L$20,ROW(L890)-ROW(L$20),0),2)))</f>
        <v/>
      </c>
      <c r="M890" s="584">
        <f>IF(I890="", "", IFERROR(VLOOKUP(VALUE(I890), _BaseAbril2026, 4, 0), IFERROR(VLOOKUP(TEXT(I890, "@"), _BaseAbril2026, 4, 0), "")))</f>
        <v/>
      </c>
      <c r="N890" s="585">
        <f>IFERROR(IF(S890="BDI1", TRUNC(M890*(1+$O$18), 2),IF(S890="BDI2", TRUNC(M890*(1+$N$18), 2), "")), "")</f>
        <v/>
      </c>
      <c r="O890" s="586">
        <f>_xlfn.IFS(G890="ETAPA", SUMIFS(ValorTotalComD, Nivel, A890), G890="SUB-ETAPA", SUMIFS(ValorTotalComD, SubNivel, C890), TRUE, T890)</f>
        <v/>
      </c>
      <c r="P890" s="584">
        <f>IF(I890="", "", IFERROR(VLOOKUP(VALUE(I890), _BaseAbril2026, 5, 0), IFERROR(VLOOKUP(TEXT(I890, "@"), _BaseAbril2026, 5, 0), "")))</f>
        <v/>
      </c>
      <c r="Q890" s="585">
        <f>IFERROR(IF(S890="BDI1", TRUNC(P890*(1+$R$18), 2),IF(S890="BDI2", TRUNC(P890*(1+$Q$18), 2), "")), "")</f>
        <v/>
      </c>
      <c r="R890" s="586">
        <f>_xlfn.IFS(G890="ETAPA", SUMIFS(ValorTotalSemD, Nivel, A890), G890="SUB-ETAPA", SUMIFS(ValorTotalSemD, SubNivel, C890), TRUE, U890)</f>
        <v/>
      </c>
      <c r="S890" s="587">
        <f>IF(G890="","",IF(OR(G890="etapa",G890="sub-etapa"),"",OFFSET(MCQ!M$20,ROW(M890)-ROW(M$20),0)))</f>
        <v/>
      </c>
      <c r="T890" s="588">
        <f>IFERROR(TRUNC(L890*N890,2),"")</f>
        <v/>
      </c>
      <c r="U890" s="589">
        <f>IFERROR(TRUNC(L890*Q890,2),"")</f>
        <v/>
      </c>
    </row>
    <row r="891">
      <c r="A891" s="18">
        <f>OFFSET(MCQ!A$20,ROW(A891)-ROW(A$20),0)</f>
        <v/>
      </c>
      <c r="B891" s="18">
        <f>OFFSET(MCQ!B$20,ROW(B891)-ROW(B$20),0)</f>
        <v/>
      </c>
      <c r="C891" s="18">
        <f>OFFSET(MCQ!C$20,ROW(C891)-ROW(C$20),0)</f>
        <v/>
      </c>
      <c r="D891" s="18">
        <f>OFFSET(MCQ!D$20,ROW(D891)-ROW(D$20),0)</f>
        <v/>
      </c>
      <c r="E891" s="18">
        <f>OFFSET(MCQ!E$20,ROW(E891)-ROW(E$20),0)</f>
        <v/>
      </c>
      <c r="F891" s="18" t="n"/>
      <c r="G891" s="233">
        <f>OFFSET(MCQ!G$20,ROW(G891)-ROW(G$20),0)</f>
        <v/>
      </c>
      <c r="H891" s="583">
        <f>IF(G891="","",OFFSET(MCQ!H$20,ROW(H891)-ROW(H$20),0))</f>
        <v/>
      </c>
      <c r="I891" s="24">
        <f>IF(G891="","",IF(OR(G891="etapa",G891="sub-etapa"),"",OFFSET(MCQ!I$20,ROW(I891)-ROW(I$20),0)))</f>
        <v/>
      </c>
      <c r="J891" s="25">
        <f>IF(G891="","",OFFSET(MCQ!J$20,ROW(J891)-ROW(J$20),0))</f>
        <v/>
      </c>
      <c r="K891" s="24">
        <f>IF(G891="","",IF(OR(G891="etapa",G891="sub-etapa"),"",OFFSET(MCQ!K$20,ROW(K891)-ROW(K$20),0)))</f>
        <v/>
      </c>
      <c r="L891" s="26">
        <f>IF(G891="","",IF(OR(G891="etapa",G891="sub-etapa"),"",TRUNC(OFFSET(MCQ!L$20,ROW(L891)-ROW(L$20),0),2)))</f>
        <v/>
      </c>
      <c r="M891" s="584">
        <f>IF(I891="", "", IFERROR(VLOOKUP(VALUE(I891), _BaseAbril2026, 4, 0), IFERROR(VLOOKUP(TEXT(I891, "@"), _BaseAbril2026, 4, 0), "")))</f>
        <v/>
      </c>
      <c r="N891" s="585">
        <f>IFERROR(IF(S891="BDI1", TRUNC(M891*(1+$O$18), 2),IF(S891="BDI2", TRUNC(M891*(1+$N$18), 2), "")), "")</f>
        <v/>
      </c>
      <c r="O891" s="586">
        <f>_xlfn.IFS(G891="ETAPA", SUMIFS(ValorTotalComD, Nivel, A891), G891="SUB-ETAPA", SUMIFS(ValorTotalComD, SubNivel, C891), TRUE, T891)</f>
        <v/>
      </c>
      <c r="P891" s="584">
        <f>IF(I891="", "", IFERROR(VLOOKUP(VALUE(I891), _BaseAbril2026, 5, 0), IFERROR(VLOOKUP(TEXT(I891, "@"), _BaseAbril2026, 5, 0), "")))</f>
        <v/>
      </c>
      <c r="Q891" s="585">
        <f>IFERROR(IF(S891="BDI1", TRUNC(P891*(1+$R$18), 2),IF(S891="BDI2", TRUNC(P891*(1+$Q$18), 2), "")), "")</f>
        <v/>
      </c>
      <c r="R891" s="586">
        <f>_xlfn.IFS(G891="ETAPA", SUMIFS(ValorTotalSemD, Nivel, A891), G891="SUB-ETAPA", SUMIFS(ValorTotalSemD, SubNivel, C891), TRUE, U891)</f>
        <v/>
      </c>
      <c r="S891" s="587">
        <f>IF(G891="","",IF(OR(G891="etapa",G891="sub-etapa"),"",OFFSET(MCQ!M$20,ROW(M891)-ROW(M$20),0)))</f>
        <v/>
      </c>
      <c r="T891" s="588">
        <f>IFERROR(TRUNC(L891*N891,2),"")</f>
        <v/>
      </c>
      <c r="U891" s="589">
        <f>IFERROR(TRUNC(L891*Q891,2),"")</f>
        <v/>
      </c>
    </row>
    <row r="892">
      <c r="A892" s="18">
        <f>OFFSET(MCQ!A$20,ROW(A892)-ROW(A$20),0)</f>
        <v/>
      </c>
      <c r="B892" s="18">
        <f>OFFSET(MCQ!B$20,ROW(B892)-ROW(B$20),0)</f>
        <v/>
      </c>
      <c r="C892" s="18">
        <f>OFFSET(MCQ!C$20,ROW(C892)-ROW(C$20),0)</f>
        <v/>
      </c>
      <c r="D892" s="18">
        <f>OFFSET(MCQ!D$20,ROW(D892)-ROW(D$20),0)</f>
        <v/>
      </c>
      <c r="E892" s="18">
        <f>OFFSET(MCQ!E$20,ROW(E892)-ROW(E$20),0)</f>
        <v/>
      </c>
      <c r="F892" s="18" t="n"/>
      <c r="G892" s="233">
        <f>OFFSET(MCQ!G$20,ROW(G892)-ROW(G$20),0)</f>
        <v/>
      </c>
      <c r="H892" s="583">
        <f>IF(G892="","",OFFSET(MCQ!H$20,ROW(H892)-ROW(H$20),0))</f>
        <v/>
      </c>
      <c r="I892" s="24">
        <f>IF(G892="","",IF(OR(G892="etapa",G892="sub-etapa"),"",OFFSET(MCQ!I$20,ROW(I892)-ROW(I$20),0)))</f>
        <v/>
      </c>
      <c r="J892" s="25">
        <f>IF(G892="","",OFFSET(MCQ!J$20,ROW(J892)-ROW(J$20),0))</f>
        <v/>
      </c>
      <c r="K892" s="24">
        <f>IF(G892="","",IF(OR(G892="etapa",G892="sub-etapa"),"",OFFSET(MCQ!K$20,ROW(K892)-ROW(K$20),0)))</f>
        <v/>
      </c>
      <c r="L892" s="26">
        <f>IF(G892="","",IF(OR(G892="etapa",G892="sub-etapa"),"",TRUNC(OFFSET(MCQ!L$20,ROW(L892)-ROW(L$20),0),2)))</f>
        <v/>
      </c>
      <c r="M892" s="584">
        <f>IF(I892="", "", IFERROR(VLOOKUP(VALUE(I892), _BaseAbril2026, 4, 0), IFERROR(VLOOKUP(TEXT(I892, "@"), _BaseAbril2026, 4, 0), "")))</f>
        <v/>
      </c>
      <c r="N892" s="585">
        <f>IFERROR(IF(S892="BDI1", TRUNC(M892*(1+$O$18), 2),IF(S892="BDI2", TRUNC(M892*(1+$N$18), 2), "")), "")</f>
        <v/>
      </c>
      <c r="O892" s="586">
        <f>_xlfn.IFS(G892="ETAPA", SUMIFS(ValorTotalComD, Nivel, A892), G892="SUB-ETAPA", SUMIFS(ValorTotalComD, SubNivel, C892), TRUE, T892)</f>
        <v/>
      </c>
      <c r="P892" s="584">
        <f>IF(I892="", "", IFERROR(VLOOKUP(VALUE(I892), _BaseAbril2026, 5, 0), IFERROR(VLOOKUP(TEXT(I892, "@"), _BaseAbril2026, 5, 0), "")))</f>
        <v/>
      </c>
      <c r="Q892" s="585">
        <f>IFERROR(IF(S892="BDI1", TRUNC(P892*(1+$R$18), 2),IF(S892="BDI2", TRUNC(P892*(1+$Q$18), 2), "")), "")</f>
        <v/>
      </c>
      <c r="R892" s="586">
        <f>_xlfn.IFS(G892="ETAPA", SUMIFS(ValorTotalSemD, Nivel, A892), G892="SUB-ETAPA", SUMIFS(ValorTotalSemD, SubNivel, C892), TRUE, U892)</f>
        <v/>
      </c>
      <c r="S892" s="587">
        <f>IF(G892="","",IF(OR(G892="etapa",G892="sub-etapa"),"",OFFSET(MCQ!M$20,ROW(M892)-ROW(M$20),0)))</f>
        <v/>
      </c>
      <c r="T892" s="588">
        <f>IFERROR(TRUNC(L892*N892,2),"")</f>
        <v/>
      </c>
      <c r="U892" s="589">
        <f>IFERROR(TRUNC(L892*Q892,2),"")</f>
        <v/>
      </c>
    </row>
    <row r="893">
      <c r="A893" s="18">
        <f>OFFSET(MCQ!A$20,ROW(A893)-ROW(A$20),0)</f>
        <v/>
      </c>
      <c r="B893" s="18">
        <f>OFFSET(MCQ!B$20,ROW(B893)-ROW(B$20),0)</f>
        <v/>
      </c>
      <c r="C893" s="18">
        <f>OFFSET(MCQ!C$20,ROW(C893)-ROW(C$20),0)</f>
        <v/>
      </c>
      <c r="D893" s="18">
        <f>OFFSET(MCQ!D$20,ROW(D893)-ROW(D$20),0)</f>
        <v/>
      </c>
      <c r="E893" s="18">
        <f>OFFSET(MCQ!E$20,ROW(E893)-ROW(E$20),0)</f>
        <v/>
      </c>
      <c r="F893" s="18" t="n"/>
      <c r="G893" s="233">
        <f>OFFSET(MCQ!G$20,ROW(G893)-ROW(G$20),0)</f>
        <v/>
      </c>
      <c r="H893" s="583">
        <f>IF(G893="","",OFFSET(MCQ!H$20,ROW(H893)-ROW(H$20),0))</f>
        <v/>
      </c>
      <c r="I893" s="24">
        <f>IF(G893="","",IF(OR(G893="etapa",G893="sub-etapa"),"",OFFSET(MCQ!I$20,ROW(I893)-ROW(I$20),0)))</f>
        <v/>
      </c>
      <c r="J893" s="25">
        <f>IF(G893="","",OFFSET(MCQ!J$20,ROW(J893)-ROW(J$20),0))</f>
        <v/>
      </c>
      <c r="K893" s="24">
        <f>IF(G893="","",IF(OR(G893="etapa",G893="sub-etapa"),"",OFFSET(MCQ!K$20,ROW(K893)-ROW(K$20),0)))</f>
        <v/>
      </c>
      <c r="L893" s="26">
        <f>IF(G893="","",IF(OR(G893="etapa",G893="sub-etapa"),"",TRUNC(OFFSET(MCQ!L$20,ROW(L893)-ROW(L$20),0),2)))</f>
        <v/>
      </c>
      <c r="M893" s="584">
        <f>IF(I893="", "", IFERROR(VLOOKUP(VALUE(I893), _BaseAbril2026, 4, 0), IFERROR(VLOOKUP(TEXT(I893, "@"), _BaseAbril2026, 4, 0), "")))</f>
        <v/>
      </c>
      <c r="N893" s="585">
        <f>IFERROR(IF(S893="BDI1", TRUNC(M893*(1+$O$18), 2),IF(S893="BDI2", TRUNC(M893*(1+$N$18), 2), "")), "")</f>
        <v/>
      </c>
      <c r="O893" s="586">
        <f>_xlfn.IFS(G893="ETAPA", SUMIFS(ValorTotalComD, Nivel, A893), G893="SUB-ETAPA", SUMIFS(ValorTotalComD, SubNivel, C893), TRUE, T893)</f>
        <v/>
      </c>
      <c r="P893" s="584">
        <f>IF(I893="", "", IFERROR(VLOOKUP(VALUE(I893), _BaseAbril2026, 5, 0), IFERROR(VLOOKUP(TEXT(I893, "@"), _BaseAbril2026, 5, 0), "")))</f>
        <v/>
      </c>
      <c r="Q893" s="585">
        <f>IFERROR(IF(S893="BDI1", TRUNC(P893*(1+$R$18), 2),IF(S893="BDI2", TRUNC(P893*(1+$Q$18), 2), "")), "")</f>
        <v/>
      </c>
      <c r="R893" s="586">
        <f>_xlfn.IFS(G893="ETAPA", SUMIFS(ValorTotalSemD, Nivel, A893), G893="SUB-ETAPA", SUMIFS(ValorTotalSemD, SubNivel, C893), TRUE, U893)</f>
        <v/>
      </c>
      <c r="S893" s="587">
        <f>IF(G893="","",IF(OR(G893="etapa",G893="sub-etapa"),"",OFFSET(MCQ!M$20,ROW(M893)-ROW(M$20),0)))</f>
        <v/>
      </c>
      <c r="T893" s="588">
        <f>IFERROR(TRUNC(L893*N893,2),"")</f>
        <v/>
      </c>
      <c r="U893" s="589">
        <f>IFERROR(TRUNC(L893*Q893,2),"")</f>
        <v/>
      </c>
    </row>
    <row r="894">
      <c r="A894" s="18">
        <f>OFFSET(MCQ!A$20,ROW(A894)-ROW(A$20),0)</f>
        <v/>
      </c>
      <c r="B894" s="18">
        <f>OFFSET(MCQ!B$20,ROW(B894)-ROW(B$20),0)</f>
        <v/>
      </c>
      <c r="C894" s="18">
        <f>OFFSET(MCQ!C$20,ROW(C894)-ROW(C$20),0)</f>
        <v/>
      </c>
      <c r="D894" s="18">
        <f>OFFSET(MCQ!D$20,ROW(D894)-ROW(D$20),0)</f>
        <v/>
      </c>
      <c r="E894" s="18">
        <f>OFFSET(MCQ!E$20,ROW(E894)-ROW(E$20),0)</f>
        <v/>
      </c>
      <c r="F894" s="18" t="n"/>
      <c r="G894" s="233">
        <f>OFFSET(MCQ!G$20,ROW(G894)-ROW(G$20),0)</f>
        <v/>
      </c>
      <c r="H894" s="583">
        <f>IF(G894="","",OFFSET(MCQ!H$20,ROW(H894)-ROW(H$20),0))</f>
        <v/>
      </c>
      <c r="I894" s="24">
        <f>IF(G894="","",IF(OR(G894="etapa",G894="sub-etapa"),"",OFFSET(MCQ!I$20,ROW(I894)-ROW(I$20),0)))</f>
        <v/>
      </c>
      <c r="J894" s="25">
        <f>IF(G894="","",OFFSET(MCQ!J$20,ROW(J894)-ROW(J$20),0))</f>
        <v/>
      </c>
      <c r="K894" s="24">
        <f>IF(G894="","",IF(OR(G894="etapa",G894="sub-etapa"),"",OFFSET(MCQ!K$20,ROW(K894)-ROW(K$20),0)))</f>
        <v/>
      </c>
      <c r="L894" s="26">
        <f>IF(G894="","",IF(OR(G894="etapa",G894="sub-etapa"),"",TRUNC(OFFSET(MCQ!L$20,ROW(L894)-ROW(L$20),0),2)))</f>
        <v/>
      </c>
      <c r="M894" s="584">
        <f>IF(I894="", "", IFERROR(VLOOKUP(VALUE(I894), _BaseAbril2026, 4, 0), IFERROR(VLOOKUP(TEXT(I894, "@"), _BaseAbril2026, 4, 0), "")))</f>
        <v/>
      </c>
      <c r="N894" s="585">
        <f>IFERROR(IF(S894="BDI1", TRUNC(M894*(1+$O$18), 2),IF(S894="BDI2", TRUNC(M894*(1+$N$18), 2), "")), "")</f>
        <v/>
      </c>
      <c r="O894" s="586">
        <f>_xlfn.IFS(G894="ETAPA", SUMIFS(ValorTotalComD, Nivel, A894), G894="SUB-ETAPA", SUMIFS(ValorTotalComD, SubNivel, C894), TRUE, T894)</f>
        <v/>
      </c>
      <c r="P894" s="584">
        <f>IF(I894="", "", IFERROR(VLOOKUP(VALUE(I894), _BaseAbril2026, 5, 0), IFERROR(VLOOKUP(TEXT(I894, "@"), _BaseAbril2026, 5, 0), "")))</f>
        <v/>
      </c>
      <c r="Q894" s="585">
        <f>IFERROR(IF(S894="BDI1", TRUNC(P894*(1+$R$18), 2),IF(S894="BDI2", TRUNC(P894*(1+$Q$18), 2), "")), "")</f>
        <v/>
      </c>
      <c r="R894" s="586">
        <f>_xlfn.IFS(G894="ETAPA", SUMIFS(ValorTotalSemD, Nivel, A894), G894="SUB-ETAPA", SUMIFS(ValorTotalSemD, SubNivel, C894), TRUE, U894)</f>
        <v/>
      </c>
      <c r="S894" s="587">
        <f>IF(G894="","",IF(OR(G894="etapa",G894="sub-etapa"),"",OFFSET(MCQ!M$20,ROW(M894)-ROW(M$20),0)))</f>
        <v/>
      </c>
      <c r="T894" s="588">
        <f>IFERROR(TRUNC(L894*N894,2),"")</f>
        <v/>
      </c>
      <c r="U894" s="589">
        <f>IFERROR(TRUNC(L894*Q894,2),"")</f>
        <v/>
      </c>
    </row>
    <row r="895">
      <c r="A895" s="18">
        <f>OFFSET(MCQ!A$20,ROW(A895)-ROW(A$20),0)</f>
        <v/>
      </c>
      <c r="B895" s="18">
        <f>OFFSET(MCQ!B$20,ROW(B895)-ROW(B$20),0)</f>
        <v/>
      </c>
      <c r="C895" s="18">
        <f>OFFSET(MCQ!C$20,ROW(C895)-ROW(C$20),0)</f>
        <v/>
      </c>
      <c r="D895" s="18">
        <f>OFFSET(MCQ!D$20,ROW(D895)-ROW(D$20),0)</f>
        <v/>
      </c>
      <c r="E895" s="18">
        <f>OFFSET(MCQ!E$20,ROW(E895)-ROW(E$20),0)</f>
        <v/>
      </c>
      <c r="F895" s="18" t="n"/>
      <c r="G895" s="233">
        <f>OFFSET(MCQ!G$20,ROW(G895)-ROW(G$20),0)</f>
        <v/>
      </c>
      <c r="H895" s="583">
        <f>IF(G895="","",OFFSET(MCQ!H$20,ROW(H895)-ROW(H$20),0))</f>
        <v/>
      </c>
      <c r="I895" s="24">
        <f>IF(G895="","",IF(OR(G895="etapa",G895="sub-etapa"),"",OFFSET(MCQ!I$20,ROW(I895)-ROW(I$20),0)))</f>
        <v/>
      </c>
      <c r="J895" s="25">
        <f>IF(G895="","",OFFSET(MCQ!J$20,ROW(J895)-ROW(J$20),0))</f>
        <v/>
      </c>
      <c r="K895" s="24">
        <f>IF(G895="","",IF(OR(G895="etapa",G895="sub-etapa"),"",OFFSET(MCQ!K$20,ROW(K895)-ROW(K$20),0)))</f>
        <v/>
      </c>
      <c r="L895" s="26">
        <f>IF(G895="","",IF(OR(G895="etapa",G895="sub-etapa"),"",TRUNC(OFFSET(MCQ!L$20,ROW(L895)-ROW(L$20),0),2)))</f>
        <v/>
      </c>
      <c r="M895" s="584">
        <f>IF(I895="", "", IFERROR(VLOOKUP(VALUE(I895), _BaseAbril2026, 4, 0), IFERROR(VLOOKUP(TEXT(I895, "@"), _BaseAbril2026, 4, 0), "")))</f>
        <v/>
      </c>
      <c r="N895" s="585">
        <f>IFERROR(IF(S895="BDI1", TRUNC(M895*(1+$O$18), 2),IF(S895="BDI2", TRUNC(M895*(1+$N$18), 2), "")), "")</f>
        <v/>
      </c>
      <c r="O895" s="586">
        <f>_xlfn.IFS(G895="ETAPA", SUMIFS(ValorTotalComD, Nivel, A895), G895="SUB-ETAPA", SUMIFS(ValorTotalComD, SubNivel, C895), TRUE, T895)</f>
        <v/>
      </c>
      <c r="P895" s="584">
        <f>IF(I895="", "", IFERROR(VLOOKUP(VALUE(I895), _BaseAbril2026, 5, 0), IFERROR(VLOOKUP(TEXT(I895, "@"), _BaseAbril2026, 5, 0), "")))</f>
        <v/>
      </c>
      <c r="Q895" s="585">
        <f>IFERROR(IF(S895="BDI1", TRUNC(P895*(1+$R$18), 2),IF(S895="BDI2", TRUNC(P895*(1+$Q$18), 2), "")), "")</f>
        <v/>
      </c>
      <c r="R895" s="586">
        <f>_xlfn.IFS(G895="ETAPA", SUMIFS(ValorTotalSemD, Nivel, A895), G895="SUB-ETAPA", SUMIFS(ValorTotalSemD, SubNivel, C895), TRUE, U895)</f>
        <v/>
      </c>
      <c r="S895" s="587">
        <f>IF(G895="","",IF(OR(G895="etapa",G895="sub-etapa"),"",OFFSET(MCQ!M$20,ROW(M895)-ROW(M$20),0)))</f>
        <v/>
      </c>
      <c r="T895" s="588">
        <f>IFERROR(TRUNC(L895*N895,2),"")</f>
        <v/>
      </c>
      <c r="U895" s="589">
        <f>IFERROR(TRUNC(L895*Q895,2),"")</f>
        <v/>
      </c>
    </row>
    <row r="896">
      <c r="A896" s="18">
        <f>OFFSET(MCQ!A$20,ROW(A896)-ROW(A$20),0)</f>
        <v/>
      </c>
      <c r="B896" s="18">
        <f>OFFSET(MCQ!B$20,ROW(B896)-ROW(B$20),0)</f>
        <v/>
      </c>
      <c r="C896" s="18">
        <f>OFFSET(MCQ!C$20,ROW(C896)-ROW(C$20),0)</f>
        <v/>
      </c>
      <c r="D896" s="18">
        <f>OFFSET(MCQ!D$20,ROW(D896)-ROW(D$20),0)</f>
        <v/>
      </c>
      <c r="E896" s="18">
        <f>OFFSET(MCQ!E$20,ROW(E896)-ROW(E$20),0)</f>
        <v/>
      </c>
      <c r="F896" s="18" t="n"/>
      <c r="G896" s="233">
        <f>OFFSET(MCQ!G$20,ROW(G896)-ROW(G$20),0)</f>
        <v/>
      </c>
      <c r="H896" s="583">
        <f>IF(G896="","",OFFSET(MCQ!H$20,ROW(H896)-ROW(H$20),0))</f>
        <v/>
      </c>
      <c r="I896" s="24">
        <f>IF(G896="","",IF(OR(G896="etapa",G896="sub-etapa"),"",OFFSET(MCQ!I$20,ROW(I896)-ROW(I$20),0)))</f>
        <v/>
      </c>
      <c r="J896" s="25">
        <f>IF(G896="","",OFFSET(MCQ!J$20,ROW(J896)-ROW(J$20),0))</f>
        <v/>
      </c>
      <c r="K896" s="24">
        <f>IF(G896="","",IF(OR(G896="etapa",G896="sub-etapa"),"",OFFSET(MCQ!K$20,ROW(K896)-ROW(K$20),0)))</f>
        <v/>
      </c>
      <c r="L896" s="26">
        <f>IF(G896="","",IF(OR(G896="etapa",G896="sub-etapa"),"",TRUNC(OFFSET(MCQ!L$20,ROW(L896)-ROW(L$20),0),2)))</f>
        <v/>
      </c>
      <c r="M896" s="584">
        <f>IF(I896="", "", IFERROR(VLOOKUP(VALUE(I896), _BaseAbril2026, 4, 0), IFERROR(VLOOKUP(TEXT(I896, "@"), _BaseAbril2026, 4, 0), "")))</f>
        <v/>
      </c>
      <c r="N896" s="585">
        <f>IFERROR(IF(S896="BDI1", TRUNC(M896*(1+$O$18), 2),IF(S896="BDI2", TRUNC(M896*(1+$N$18), 2), "")), "")</f>
        <v/>
      </c>
      <c r="O896" s="586">
        <f>_xlfn.IFS(G896="ETAPA", SUMIFS(ValorTotalComD, Nivel, A896), G896="SUB-ETAPA", SUMIFS(ValorTotalComD, SubNivel, C896), TRUE, T896)</f>
        <v/>
      </c>
      <c r="P896" s="584">
        <f>IF(I896="", "", IFERROR(VLOOKUP(VALUE(I896), _BaseAbril2026, 5, 0), IFERROR(VLOOKUP(TEXT(I896, "@"), _BaseAbril2026, 5, 0), "")))</f>
        <v/>
      </c>
      <c r="Q896" s="585">
        <f>IFERROR(IF(S896="BDI1", TRUNC(P896*(1+$R$18), 2),IF(S896="BDI2", TRUNC(P896*(1+$Q$18), 2), "")), "")</f>
        <v/>
      </c>
      <c r="R896" s="586">
        <f>_xlfn.IFS(G896="ETAPA", SUMIFS(ValorTotalSemD, Nivel, A896), G896="SUB-ETAPA", SUMIFS(ValorTotalSemD, SubNivel, C896), TRUE, U896)</f>
        <v/>
      </c>
      <c r="S896" s="587">
        <f>IF(G896="","",IF(OR(G896="etapa",G896="sub-etapa"),"",OFFSET(MCQ!M$20,ROW(M896)-ROW(M$20),0)))</f>
        <v/>
      </c>
      <c r="T896" s="588">
        <f>IFERROR(TRUNC(L896*N896,2),"")</f>
        <v/>
      </c>
      <c r="U896" s="589">
        <f>IFERROR(TRUNC(L896*Q896,2),"")</f>
        <v/>
      </c>
    </row>
    <row r="897">
      <c r="A897" s="18">
        <f>OFFSET(MCQ!A$20,ROW(A897)-ROW(A$20),0)</f>
        <v/>
      </c>
      <c r="B897" s="18">
        <f>OFFSET(MCQ!B$20,ROW(B897)-ROW(B$20),0)</f>
        <v/>
      </c>
      <c r="C897" s="18">
        <f>OFFSET(MCQ!C$20,ROW(C897)-ROW(C$20),0)</f>
        <v/>
      </c>
      <c r="D897" s="18">
        <f>OFFSET(MCQ!D$20,ROW(D897)-ROW(D$20),0)</f>
        <v/>
      </c>
      <c r="E897" s="18">
        <f>OFFSET(MCQ!E$20,ROW(E897)-ROW(E$20),0)</f>
        <v/>
      </c>
      <c r="F897" s="18" t="n"/>
      <c r="G897" s="233">
        <f>OFFSET(MCQ!G$20,ROW(G897)-ROW(G$20),0)</f>
        <v/>
      </c>
      <c r="H897" s="583">
        <f>IF(G897="","",OFFSET(MCQ!H$20,ROW(H897)-ROW(H$20),0))</f>
        <v/>
      </c>
      <c r="I897" s="24">
        <f>IF(G897="","",IF(OR(G897="etapa",G897="sub-etapa"),"",OFFSET(MCQ!I$20,ROW(I897)-ROW(I$20),0)))</f>
        <v/>
      </c>
      <c r="J897" s="25">
        <f>IF(G897="","",OFFSET(MCQ!J$20,ROW(J897)-ROW(J$20),0))</f>
        <v/>
      </c>
      <c r="K897" s="24">
        <f>IF(G897="","",IF(OR(G897="etapa",G897="sub-etapa"),"",OFFSET(MCQ!K$20,ROW(K897)-ROW(K$20),0)))</f>
        <v/>
      </c>
      <c r="L897" s="26">
        <f>IF(G897="","",IF(OR(G897="etapa",G897="sub-etapa"),"",TRUNC(OFFSET(MCQ!L$20,ROW(L897)-ROW(L$20),0),2)))</f>
        <v/>
      </c>
      <c r="M897" s="584">
        <f>IF(I897="", "", IFERROR(VLOOKUP(VALUE(I897), _BaseAbril2026, 4, 0), IFERROR(VLOOKUP(TEXT(I897, "@"), _BaseAbril2026, 4, 0), "")))</f>
        <v/>
      </c>
      <c r="N897" s="585">
        <f>IFERROR(IF(S897="BDI1", TRUNC(M897*(1+$O$18), 2),IF(S897="BDI2", TRUNC(M897*(1+$N$18), 2), "")), "")</f>
        <v/>
      </c>
      <c r="O897" s="586">
        <f>_xlfn.IFS(G897="ETAPA", SUMIFS(ValorTotalComD, Nivel, A897), G897="SUB-ETAPA", SUMIFS(ValorTotalComD, SubNivel, C897), TRUE, T897)</f>
        <v/>
      </c>
      <c r="P897" s="584">
        <f>IF(I897="", "", IFERROR(VLOOKUP(VALUE(I897), _BaseAbril2026, 5, 0), IFERROR(VLOOKUP(TEXT(I897, "@"), _BaseAbril2026, 5, 0), "")))</f>
        <v/>
      </c>
      <c r="Q897" s="585">
        <f>IFERROR(IF(S897="BDI1", TRUNC(P897*(1+$R$18), 2),IF(S897="BDI2", TRUNC(P897*(1+$Q$18), 2), "")), "")</f>
        <v/>
      </c>
      <c r="R897" s="586">
        <f>_xlfn.IFS(G897="ETAPA", SUMIFS(ValorTotalSemD, Nivel, A897), G897="SUB-ETAPA", SUMIFS(ValorTotalSemD, SubNivel, C897), TRUE, U897)</f>
        <v/>
      </c>
      <c r="S897" s="587">
        <f>IF(G897="","",IF(OR(G897="etapa",G897="sub-etapa"),"",OFFSET(MCQ!M$20,ROW(M897)-ROW(M$20),0)))</f>
        <v/>
      </c>
      <c r="T897" s="588">
        <f>IFERROR(TRUNC(L897*N897,2),"")</f>
        <v/>
      </c>
      <c r="U897" s="589">
        <f>IFERROR(TRUNC(L897*Q897,2),"")</f>
        <v/>
      </c>
    </row>
    <row r="898">
      <c r="A898" s="18">
        <f>OFFSET(MCQ!A$20,ROW(A898)-ROW(A$20),0)</f>
        <v/>
      </c>
      <c r="B898" s="18">
        <f>OFFSET(MCQ!B$20,ROW(B898)-ROW(B$20),0)</f>
        <v/>
      </c>
      <c r="C898" s="18">
        <f>OFFSET(MCQ!C$20,ROW(C898)-ROW(C$20),0)</f>
        <v/>
      </c>
      <c r="D898" s="18">
        <f>OFFSET(MCQ!D$20,ROW(D898)-ROW(D$20),0)</f>
        <v/>
      </c>
      <c r="E898" s="18">
        <f>OFFSET(MCQ!E$20,ROW(E898)-ROW(E$20),0)</f>
        <v/>
      </c>
      <c r="F898" s="18" t="n"/>
      <c r="G898" s="233">
        <f>OFFSET(MCQ!G$20,ROW(G898)-ROW(G$20),0)</f>
        <v/>
      </c>
      <c r="H898" s="583">
        <f>IF(G898="","",OFFSET(MCQ!H$20,ROW(H898)-ROW(H$20),0))</f>
        <v/>
      </c>
      <c r="I898" s="24">
        <f>IF(G898="","",IF(OR(G898="etapa",G898="sub-etapa"),"",OFFSET(MCQ!I$20,ROW(I898)-ROW(I$20),0)))</f>
        <v/>
      </c>
      <c r="J898" s="25">
        <f>IF(G898="","",OFFSET(MCQ!J$20,ROW(J898)-ROW(J$20),0))</f>
        <v/>
      </c>
      <c r="K898" s="24">
        <f>IF(G898="","",IF(OR(G898="etapa",G898="sub-etapa"),"",OFFSET(MCQ!K$20,ROW(K898)-ROW(K$20),0)))</f>
        <v/>
      </c>
      <c r="L898" s="26">
        <f>IF(G898="","",IF(OR(G898="etapa",G898="sub-etapa"),"",TRUNC(OFFSET(MCQ!L$20,ROW(L898)-ROW(L$20),0),2)))</f>
        <v/>
      </c>
      <c r="M898" s="584">
        <f>IF(I898="", "", IFERROR(VLOOKUP(VALUE(I898), _BaseAbril2026, 4, 0), IFERROR(VLOOKUP(TEXT(I898, "@"), _BaseAbril2026, 4, 0), "")))</f>
        <v/>
      </c>
      <c r="N898" s="585">
        <f>IFERROR(IF(S898="BDI1", TRUNC(M898*(1+$O$18), 2),IF(S898="BDI2", TRUNC(M898*(1+$N$18), 2), "")), "")</f>
        <v/>
      </c>
      <c r="O898" s="586">
        <f>_xlfn.IFS(G898="ETAPA", SUMIFS(ValorTotalComD, Nivel, A898), G898="SUB-ETAPA", SUMIFS(ValorTotalComD, SubNivel, C898), TRUE, T898)</f>
        <v/>
      </c>
      <c r="P898" s="584">
        <f>IF(I898="", "", IFERROR(VLOOKUP(VALUE(I898), _BaseAbril2026, 5, 0), IFERROR(VLOOKUP(TEXT(I898, "@"), _BaseAbril2026, 5, 0), "")))</f>
        <v/>
      </c>
      <c r="Q898" s="585">
        <f>IFERROR(IF(S898="BDI1", TRUNC(P898*(1+$R$18), 2),IF(S898="BDI2", TRUNC(P898*(1+$Q$18), 2), "")), "")</f>
        <v/>
      </c>
      <c r="R898" s="586">
        <f>_xlfn.IFS(G898="ETAPA", SUMIFS(ValorTotalSemD, Nivel, A898), G898="SUB-ETAPA", SUMIFS(ValorTotalSemD, SubNivel, C898), TRUE, U898)</f>
        <v/>
      </c>
      <c r="S898" s="587">
        <f>IF(G898="","",IF(OR(G898="etapa",G898="sub-etapa"),"",OFFSET(MCQ!M$20,ROW(M898)-ROW(M$20),0)))</f>
        <v/>
      </c>
      <c r="T898" s="588">
        <f>IFERROR(TRUNC(L898*N898,2),"")</f>
        <v/>
      </c>
      <c r="U898" s="589">
        <f>IFERROR(TRUNC(L898*Q898,2),"")</f>
        <v/>
      </c>
    </row>
    <row r="899">
      <c r="A899" s="18">
        <f>OFFSET(MCQ!A$20,ROW(A899)-ROW(A$20),0)</f>
        <v/>
      </c>
      <c r="B899" s="18">
        <f>OFFSET(MCQ!B$20,ROW(B899)-ROW(B$20),0)</f>
        <v/>
      </c>
      <c r="C899" s="18">
        <f>OFFSET(MCQ!C$20,ROW(C899)-ROW(C$20),0)</f>
        <v/>
      </c>
      <c r="D899" s="18">
        <f>OFFSET(MCQ!D$20,ROW(D899)-ROW(D$20),0)</f>
        <v/>
      </c>
      <c r="E899" s="18">
        <f>OFFSET(MCQ!E$20,ROW(E899)-ROW(E$20),0)</f>
        <v/>
      </c>
      <c r="F899" s="18" t="n"/>
      <c r="G899" s="233">
        <f>OFFSET(MCQ!G$20,ROW(G899)-ROW(G$20),0)</f>
        <v/>
      </c>
      <c r="H899" s="583">
        <f>IF(G899="","",OFFSET(MCQ!H$20,ROW(H899)-ROW(H$20),0))</f>
        <v/>
      </c>
      <c r="I899" s="24">
        <f>IF(G899="","",IF(OR(G899="etapa",G899="sub-etapa"),"",OFFSET(MCQ!I$20,ROW(I899)-ROW(I$20),0)))</f>
        <v/>
      </c>
      <c r="J899" s="25">
        <f>IF(G899="","",OFFSET(MCQ!J$20,ROW(J899)-ROW(J$20),0))</f>
        <v/>
      </c>
      <c r="K899" s="24">
        <f>IF(G899="","",IF(OR(G899="etapa",G899="sub-etapa"),"",OFFSET(MCQ!K$20,ROW(K899)-ROW(K$20),0)))</f>
        <v/>
      </c>
      <c r="L899" s="26">
        <f>IF(G899="","",IF(OR(G899="etapa",G899="sub-etapa"),"",TRUNC(OFFSET(MCQ!L$20,ROW(L899)-ROW(L$20),0),2)))</f>
        <v/>
      </c>
      <c r="M899" s="584">
        <f>IF(I899="", "", IFERROR(VLOOKUP(VALUE(I899), _BaseAbril2026, 4, 0), IFERROR(VLOOKUP(TEXT(I899, "@"), _BaseAbril2026, 4, 0), "")))</f>
        <v/>
      </c>
      <c r="N899" s="585">
        <f>IFERROR(IF(S899="BDI1", TRUNC(M899*(1+$O$18), 2),IF(S899="BDI2", TRUNC(M899*(1+$N$18), 2), "")), "")</f>
        <v/>
      </c>
      <c r="O899" s="586">
        <f>_xlfn.IFS(G899="ETAPA", SUMIFS(ValorTotalComD, Nivel, A899), G899="SUB-ETAPA", SUMIFS(ValorTotalComD, SubNivel, C899), TRUE, T899)</f>
        <v/>
      </c>
      <c r="P899" s="584">
        <f>IF(I899="", "", IFERROR(VLOOKUP(VALUE(I899), _BaseAbril2026, 5, 0), IFERROR(VLOOKUP(TEXT(I899, "@"), _BaseAbril2026, 5, 0), "")))</f>
        <v/>
      </c>
      <c r="Q899" s="585">
        <f>IFERROR(IF(S899="BDI1", TRUNC(P899*(1+$R$18), 2),IF(S899="BDI2", TRUNC(P899*(1+$Q$18), 2), "")), "")</f>
        <v/>
      </c>
      <c r="R899" s="586">
        <f>_xlfn.IFS(G899="ETAPA", SUMIFS(ValorTotalSemD, Nivel, A899), G899="SUB-ETAPA", SUMIFS(ValorTotalSemD, SubNivel, C899), TRUE, U899)</f>
        <v/>
      </c>
      <c r="S899" s="587">
        <f>IF(G899="","",IF(OR(G899="etapa",G899="sub-etapa"),"",OFFSET(MCQ!M$20,ROW(M899)-ROW(M$20),0)))</f>
        <v/>
      </c>
      <c r="T899" s="588">
        <f>IFERROR(TRUNC(L899*N899,2),"")</f>
        <v/>
      </c>
      <c r="U899" s="589">
        <f>IFERROR(TRUNC(L899*Q899,2),"")</f>
        <v/>
      </c>
    </row>
    <row r="900">
      <c r="A900" s="18">
        <f>OFFSET(MCQ!A$20,ROW(A900)-ROW(A$20),0)</f>
        <v/>
      </c>
      <c r="B900" s="18">
        <f>OFFSET(MCQ!B$20,ROW(B900)-ROW(B$20),0)</f>
        <v/>
      </c>
      <c r="C900" s="18">
        <f>OFFSET(MCQ!C$20,ROW(C900)-ROW(C$20),0)</f>
        <v/>
      </c>
      <c r="D900" s="18">
        <f>OFFSET(MCQ!D$20,ROW(D900)-ROW(D$20),0)</f>
        <v/>
      </c>
      <c r="E900" s="18">
        <f>OFFSET(MCQ!E$20,ROW(E900)-ROW(E$20),0)</f>
        <v/>
      </c>
      <c r="F900" s="18" t="n"/>
      <c r="G900" s="233">
        <f>OFFSET(MCQ!G$20,ROW(G900)-ROW(G$20),0)</f>
        <v/>
      </c>
      <c r="H900" s="583">
        <f>IF(G900="","",OFFSET(MCQ!H$20,ROW(H900)-ROW(H$20),0))</f>
        <v/>
      </c>
      <c r="I900" s="24">
        <f>IF(G900="","",IF(OR(G900="etapa",G900="sub-etapa"),"",OFFSET(MCQ!I$20,ROW(I900)-ROW(I$20),0)))</f>
        <v/>
      </c>
      <c r="J900" s="25">
        <f>IF(G900="","",OFFSET(MCQ!J$20,ROW(J900)-ROW(J$20),0))</f>
        <v/>
      </c>
      <c r="K900" s="24">
        <f>IF(G900="","",IF(OR(G900="etapa",G900="sub-etapa"),"",OFFSET(MCQ!K$20,ROW(K900)-ROW(K$20),0)))</f>
        <v/>
      </c>
      <c r="L900" s="26">
        <f>IF(G900="","",IF(OR(G900="etapa",G900="sub-etapa"),"",TRUNC(OFFSET(MCQ!L$20,ROW(L900)-ROW(L$20),0),2)))</f>
        <v/>
      </c>
      <c r="M900" s="584">
        <f>IF(I900="", "", IFERROR(VLOOKUP(VALUE(I900), _BaseAbril2026, 4, 0), IFERROR(VLOOKUP(TEXT(I900, "@"), _BaseAbril2026, 4, 0), "")))</f>
        <v/>
      </c>
      <c r="N900" s="585">
        <f>IFERROR(IF(S900="BDI1", TRUNC(M900*(1+$O$18), 2),IF(S900="BDI2", TRUNC(M900*(1+$N$18), 2), "")), "")</f>
        <v/>
      </c>
      <c r="O900" s="586">
        <f>_xlfn.IFS(G900="ETAPA", SUMIFS(ValorTotalComD, Nivel, A900), G900="SUB-ETAPA", SUMIFS(ValorTotalComD, SubNivel, C900), TRUE, T900)</f>
        <v/>
      </c>
      <c r="P900" s="584">
        <f>IF(I900="", "", IFERROR(VLOOKUP(VALUE(I900), _BaseAbril2026, 5, 0), IFERROR(VLOOKUP(TEXT(I900, "@"), _BaseAbril2026, 5, 0), "")))</f>
        <v/>
      </c>
      <c r="Q900" s="585">
        <f>IFERROR(IF(S900="BDI1", TRUNC(P900*(1+$R$18), 2),IF(S900="BDI2", TRUNC(P900*(1+$Q$18), 2), "")), "")</f>
        <v/>
      </c>
      <c r="R900" s="586">
        <f>_xlfn.IFS(G900="ETAPA", SUMIFS(ValorTotalSemD, Nivel, A900), G900="SUB-ETAPA", SUMIFS(ValorTotalSemD, SubNivel, C900), TRUE, U900)</f>
        <v/>
      </c>
      <c r="S900" s="587">
        <f>IF(G900="","",IF(OR(G900="etapa",G900="sub-etapa"),"",OFFSET(MCQ!M$20,ROW(M900)-ROW(M$20),0)))</f>
        <v/>
      </c>
      <c r="T900" s="588">
        <f>IFERROR(TRUNC(L900*N900,2),"")</f>
        <v/>
      </c>
      <c r="U900" s="589">
        <f>IFERROR(TRUNC(L900*Q900,2),"")</f>
        <v/>
      </c>
    </row>
    <row r="901">
      <c r="A901" s="18">
        <f>OFFSET(MCQ!A$20,ROW(A901)-ROW(A$20),0)</f>
        <v/>
      </c>
      <c r="B901" s="18">
        <f>OFFSET(MCQ!B$20,ROW(B901)-ROW(B$20),0)</f>
        <v/>
      </c>
      <c r="C901" s="18">
        <f>OFFSET(MCQ!C$20,ROW(C901)-ROW(C$20),0)</f>
        <v/>
      </c>
      <c r="D901" s="18">
        <f>OFFSET(MCQ!D$20,ROW(D901)-ROW(D$20),0)</f>
        <v/>
      </c>
      <c r="E901" s="18">
        <f>OFFSET(MCQ!E$20,ROW(E901)-ROW(E$20),0)</f>
        <v/>
      </c>
      <c r="F901" s="18" t="n"/>
      <c r="G901" s="233">
        <f>OFFSET(MCQ!G$20,ROW(G901)-ROW(G$20),0)</f>
        <v/>
      </c>
      <c r="H901" s="583">
        <f>IF(G901="","",OFFSET(MCQ!H$20,ROW(H901)-ROW(H$20),0))</f>
        <v/>
      </c>
      <c r="I901" s="24">
        <f>IF(G901="","",IF(OR(G901="etapa",G901="sub-etapa"),"",OFFSET(MCQ!I$20,ROW(I901)-ROW(I$20),0)))</f>
        <v/>
      </c>
      <c r="J901" s="25">
        <f>IF(G901="","",OFFSET(MCQ!J$20,ROW(J901)-ROW(J$20),0))</f>
        <v/>
      </c>
      <c r="K901" s="24">
        <f>IF(G901="","",IF(OR(G901="etapa",G901="sub-etapa"),"",OFFSET(MCQ!K$20,ROW(K901)-ROW(K$20),0)))</f>
        <v/>
      </c>
      <c r="L901" s="26">
        <f>IF(G901="","",IF(OR(G901="etapa",G901="sub-etapa"),"",TRUNC(OFFSET(MCQ!L$20,ROW(L901)-ROW(L$20),0),2)))</f>
        <v/>
      </c>
      <c r="M901" s="584">
        <f>IF(I901="", "", IFERROR(VLOOKUP(VALUE(I901), _BaseAbril2026, 4, 0), IFERROR(VLOOKUP(TEXT(I901, "@"), _BaseAbril2026, 4, 0), "")))</f>
        <v/>
      </c>
      <c r="N901" s="585">
        <f>IFERROR(IF(S901="BDI1", TRUNC(M901*(1+$O$18), 2),IF(S901="BDI2", TRUNC(M901*(1+$N$18), 2), "")), "")</f>
        <v/>
      </c>
      <c r="O901" s="586">
        <f>_xlfn.IFS(G901="ETAPA", SUMIFS(ValorTotalComD, Nivel, A901), G901="SUB-ETAPA", SUMIFS(ValorTotalComD, SubNivel, C901), TRUE, T901)</f>
        <v/>
      </c>
      <c r="P901" s="584">
        <f>IF(I901="", "", IFERROR(VLOOKUP(VALUE(I901), _BaseAbril2026, 5, 0), IFERROR(VLOOKUP(TEXT(I901, "@"), _BaseAbril2026, 5, 0), "")))</f>
        <v/>
      </c>
      <c r="Q901" s="585">
        <f>IFERROR(IF(S901="BDI1", TRUNC(P901*(1+$R$18), 2),IF(S901="BDI2", TRUNC(P901*(1+$Q$18), 2), "")), "")</f>
        <v/>
      </c>
      <c r="R901" s="586">
        <f>_xlfn.IFS(G901="ETAPA", SUMIFS(ValorTotalSemD, Nivel, A901), G901="SUB-ETAPA", SUMIFS(ValorTotalSemD, SubNivel, C901), TRUE, U901)</f>
        <v/>
      </c>
      <c r="S901" s="587">
        <f>IF(G901="","",IF(OR(G901="etapa",G901="sub-etapa"),"",OFFSET(MCQ!M$20,ROW(M901)-ROW(M$20),0)))</f>
        <v/>
      </c>
      <c r="T901" s="588">
        <f>IFERROR(TRUNC(L901*N901,2),"")</f>
        <v/>
      </c>
      <c r="U901" s="589">
        <f>IFERROR(TRUNC(L901*Q901,2),"")</f>
        <v/>
      </c>
    </row>
    <row r="902">
      <c r="A902" s="18">
        <f>OFFSET(MCQ!A$20,ROW(A902)-ROW(A$20),0)</f>
        <v/>
      </c>
      <c r="B902" s="18">
        <f>OFFSET(MCQ!B$20,ROW(B902)-ROW(B$20),0)</f>
        <v/>
      </c>
      <c r="C902" s="18">
        <f>OFFSET(MCQ!C$20,ROW(C902)-ROW(C$20),0)</f>
        <v/>
      </c>
      <c r="D902" s="18">
        <f>OFFSET(MCQ!D$20,ROW(D902)-ROW(D$20),0)</f>
        <v/>
      </c>
      <c r="E902" s="18">
        <f>OFFSET(MCQ!E$20,ROW(E902)-ROW(E$20),0)</f>
        <v/>
      </c>
      <c r="F902" s="18" t="n"/>
      <c r="G902" s="233">
        <f>OFFSET(MCQ!G$20,ROW(G902)-ROW(G$20),0)</f>
        <v/>
      </c>
      <c r="H902" s="583">
        <f>IF(G902="","",OFFSET(MCQ!H$20,ROW(H902)-ROW(H$20),0))</f>
        <v/>
      </c>
      <c r="I902" s="24">
        <f>IF(G902="","",IF(OR(G902="etapa",G902="sub-etapa"),"",OFFSET(MCQ!I$20,ROW(I902)-ROW(I$20),0)))</f>
        <v/>
      </c>
      <c r="J902" s="25">
        <f>IF(G902="","",OFFSET(MCQ!J$20,ROW(J902)-ROW(J$20),0))</f>
        <v/>
      </c>
      <c r="K902" s="24">
        <f>IF(G902="","",IF(OR(G902="etapa",G902="sub-etapa"),"",OFFSET(MCQ!K$20,ROW(K902)-ROW(K$20),0)))</f>
        <v/>
      </c>
      <c r="L902" s="26">
        <f>IF(G902="","",IF(OR(G902="etapa",G902="sub-etapa"),"",TRUNC(OFFSET(MCQ!L$20,ROW(L902)-ROW(L$20),0),2)))</f>
        <v/>
      </c>
      <c r="M902" s="584">
        <f>IF(I902="", "", IFERROR(VLOOKUP(VALUE(I902), _BaseAbril2026, 4, 0), IFERROR(VLOOKUP(TEXT(I902, "@"), _BaseAbril2026, 4, 0), "")))</f>
        <v/>
      </c>
      <c r="N902" s="585">
        <f>IFERROR(IF(S902="BDI1", TRUNC(M902*(1+$O$18), 2),IF(S902="BDI2", TRUNC(M902*(1+$N$18), 2), "")), "")</f>
        <v/>
      </c>
      <c r="O902" s="586">
        <f>_xlfn.IFS(G902="ETAPA", SUMIFS(ValorTotalComD, Nivel, A902), G902="SUB-ETAPA", SUMIFS(ValorTotalComD, SubNivel, C902), TRUE, T902)</f>
        <v/>
      </c>
      <c r="P902" s="584">
        <f>IF(I902="", "", IFERROR(VLOOKUP(VALUE(I902), _BaseAbril2026, 5, 0), IFERROR(VLOOKUP(TEXT(I902, "@"), _BaseAbril2026, 5, 0), "")))</f>
        <v/>
      </c>
      <c r="Q902" s="585">
        <f>IFERROR(IF(S902="BDI1", TRUNC(P902*(1+$R$18), 2),IF(S902="BDI2", TRUNC(P902*(1+$Q$18), 2), "")), "")</f>
        <v/>
      </c>
      <c r="R902" s="586">
        <f>_xlfn.IFS(G902="ETAPA", SUMIFS(ValorTotalSemD, Nivel, A902), G902="SUB-ETAPA", SUMIFS(ValorTotalSemD, SubNivel, C902), TRUE, U902)</f>
        <v/>
      </c>
      <c r="S902" s="587">
        <f>IF(G902="","",IF(OR(G902="etapa",G902="sub-etapa"),"",OFFSET(MCQ!M$20,ROW(M902)-ROW(M$20),0)))</f>
        <v/>
      </c>
      <c r="T902" s="588">
        <f>IFERROR(TRUNC(L902*N902,2),"")</f>
        <v/>
      </c>
      <c r="U902" s="589">
        <f>IFERROR(TRUNC(L902*Q902,2),"")</f>
        <v/>
      </c>
    </row>
    <row r="903">
      <c r="A903" s="18">
        <f>OFFSET(MCQ!A$20,ROW(A903)-ROW(A$20),0)</f>
        <v/>
      </c>
      <c r="B903" s="18">
        <f>OFFSET(MCQ!B$20,ROW(B903)-ROW(B$20),0)</f>
        <v/>
      </c>
      <c r="C903" s="18">
        <f>OFFSET(MCQ!C$20,ROW(C903)-ROW(C$20),0)</f>
        <v/>
      </c>
      <c r="D903" s="18">
        <f>OFFSET(MCQ!D$20,ROW(D903)-ROW(D$20),0)</f>
        <v/>
      </c>
      <c r="E903" s="18">
        <f>OFFSET(MCQ!E$20,ROW(E903)-ROW(E$20),0)</f>
        <v/>
      </c>
      <c r="F903" s="18" t="n"/>
      <c r="G903" s="233">
        <f>OFFSET(MCQ!G$20,ROW(G903)-ROW(G$20),0)</f>
        <v/>
      </c>
      <c r="H903" s="583">
        <f>IF(G903="","",OFFSET(MCQ!H$20,ROW(H903)-ROW(H$20),0))</f>
        <v/>
      </c>
      <c r="I903" s="24">
        <f>IF(G903="","",IF(OR(G903="etapa",G903="sub-etapa"),"",OFFSET(MCQ!I$20,ROW(I903)-ROW(I$20),0)))</f>
        <v/>
      </c>
      <c r="J903" s="25">
        <f>IF(G903="","",OFFSET(MCQ!J$20,ROW(J903)-ROW(J$20),0))</f>
        <v/>
      </c>
      <c r="K903" s="24">
        <f>IF(G903="","",IF(OR(G903="etapa",G903="sub-etapa"),"",OFFSET(MCQ!K$20,ROW(K903)-ROW(K$20),0)))</f>
        <v/>
      </c>
      <c r="L903" s="26">
        <f>IF(G903="","",IF(OR(G903="etapa",G903="sub-etapa"),"",TRUNC(OFFSET(MCQ!L$20,ROW(L903)-ROW(L$20),0),2)))</f>
        <v/>
      </c>
      <c r="M903" s="584">
        <f>IF(I903="", "", IFERROR(VLOOKUP(VALUE(I903), _BaseAbril2026, 4, 0), IFERROR(VLOOKUP(TEXT(I903, "@"), _BaseAbril2026, 4, 0), "")))</f>
        <v/>
      </c>
      <c r="N903" s="585">
        <f>IFERROR(IF(S903="BDI1", TRUNC(M903*(1+$O$18), 2),IF(S903="BDI2", TRUNC(M903*(1+$N$18), 2), "")), "")</f>
        <v/>
      </c>
      <c r="O903" s="586">
        <f>_xlfn.IFS(G903="ETAPA", SUMIFS(ValorTotalComD, Nivel, A903), G903="SUB-ETAPA", SUMIFS(ValorTotalComD, SubNivel, C903), TRUE, T903)</f>
        <v/>
      </c>
      <c r="P903" s="584">
        <f>IF(I903="", "", IFERROR(VLOOKUP(VALUE(I903), _BaseAbril2026, 5, 0), IFERROR(VLOOKUP(TEXT(I903, "@"), _BaseAbril2026, 5, 0), "")))</f>
        <v/>
      </c>
      <c r="Q903" s="585">
        <f>IFERROR(IF(S903="BDI1", TRUNC(P903*(1+$R$18), 2),IF(S903="BDI2", TRUNC(P903*(1+$Q$18), 2), "")), "")</f>
        <v/>
      </c>
      <c r="R903" s="586">
        <f>_xlfn.IFS(G903="ETAPA", SUMIFS(ValorTotalSemD, Nivel, A903), G903="SUB-ETAPA", SUMIFS(ValorTotalSemD, SubNivel, C903), TRUE, U903)</f>
        <v/>
      </c>
      <c r="S903" s="587">
        <f>IF(G903="","",IF(OR(G903="etapa",G903="sub-etapa"),"",OFFSET(MCQ!M$20,ROW(M903)-ROW(M$20),0)))</f>
        <v/>
      </c>
      <c r="T903" s="588">
        <f>IFERROR(TRUNC(L903*N903,2),"")</f>
        <v/>
      </c>
      <c r="U903" s="589">
        <f>IFERROR(TRUNC(L903*Q903,2),"")</f>
        <v/>
      </c>
    </row>
    <row r="904">
      <c r="A904" s="18">
        <f>OFFSET(MCQ!A$20,ROW(A904)-ROW(A$20),0)</f>
        <v/>
      </c>
      <c r="B904" s="18">
        <f>OFFSET(MCQ!B$20,ROW(B904)-ROW(B$20),0)</f>
        <v/>
      </c>
      <c r="C904" s="18">
        <f>OFFSET(MCQ!C$20,ROW(C904)-ROW(C$20),0)</f>
        <v/>
      </c>
      <c r="D904" s="18">
        <f>OFFSET(MCQ!D$20,ROW(D904)-ROW(D$20),0)</f>
        <v/>
      </c>
      <c r="E904" s="18">
        <f>OFFSET(MCQ!E$20,ROW(E904)-ROW(E$20),0)</f>
        <v/>
      </c>
      <c r="F904" s="18" t="n"/>
      <c r="G904" s="233">
        <f>OFFSET(MCQ!G$20,ROW(G904)-ROW(G$20),0)</f>
        <v/>
      </c>
      <c r="H904" s="583">
        <f>IF(G904="","",OFFSET(MCQ!H$20,ROW(H904)-ROW(H$20),0))</f>
        <v/>
      </c>
      <c r="I904" s="24">
        <f>IF(G904="","",IF(OR(G904="etapa",G904="sub-etapa"),"",OFFSET(MCQ!I$20,ROW(I904)-ROW(I$20),0)))</f>
        <v/>
      </c>
      <c r="J904" s="25">
        <f>IF(G904="","",OFFSET(MCQ!J$20,ROW(J904)-ROW(J$20),0))</f>
        <v/>
      </c>
      <c r="K904" s="24">
        <f>IF(G904="","",IF(OR(G904="etapa",G904="sub-etapa"),"",OFFSET(MCQ!K$20,ROW(K904)-ROW(K$20),0)))</f>
        <v/>
      </c>
      <c r="L904" s="26">
        <f>IF(G904="","",IF(OR(G904="etapa",G904="sub-etapa"),"",TRUNC(OFFSET(MCQ!L$20,ROW(L904)-ROW(L$20),0),2)))</f>
        <v/>
      </c>
      <c r="M904" s="584">
        <f>IF(I904="", "", IFERROR(VLOOKUP(VALUE(I904), _BaseAbril2026, 4, 0), IFERROR(VLOOKUP(TEXT(I904, "@"), _BaseAbril2026, 4, 0), "")))</f>
        <v/>
      </c>
      <c r="N904" s="585">
        <f>IFERROR(IF(S904="BDI1", TRUNC(M904*(1+$O$18), 2),IF(S904="BDI2", TRUNC(M904*(1+$N$18), 2), "")), "")</f>
        <v/>
      </c>
      <c r="O904" s="586">
        <f>_xlfn.IFS(G904="ETAPA", SUMIFS(ValorTotalComD, Nivel, A904), G904="SUB-ETAPA", SUMIFS(ValorTotalComD, SubNivel, C904), TRUE, T904)</f>
        <v/>
      </c>
      <c r="P904" s="584">
        <f>IF(I904="", "", IFERROR(VLOOKUP(VALUE(I904), _BaseAbril2026, 5, 0), IFERROR(VLOOKUP(TEXT(I904, "@"), _BaseAbril2026, 5, 0), "")))</f>
        <v/>
      </c>
      <c r="Q904" s="585">
        <f>IFERROR(IF(S904="BDI1", TRUNC(P904*(1+$R$18), 2),IF(S904="BDI2", TRUNC(P904*(1+$Q$18), 2), "")), "")</f>
        <v/>
      </c>
      <c r="R904" s="586">
        <f>_xlfn.IFS(G904="ETAPA", SUMIFS(ValorTotalSemD, Nivel, A904), G904="SUB-ETAPA", SUMIFS(ValorTotalSemD, SubNivel, C904), TRUE, U904)</f>
        <v/>
      </c>
      <c r="S904" s="587">
        <f>IF(G904="","",IF(OR(G904="etapa",G904="sub-etapa"),"",OFFSET(MCQ!M$20,ROW(M904)-ROW(M$20),0)))</f>
        <v/>
      </c>
      <c r="T904" s="588">
        <f>IFERROR(TRUNC(L904*N904,2),"")</f>
        <v/>
      </c>
      <c r="U904" s="589">
        <f>IFERROR(TRUNC(L904*Q904,2),"")</f>
        <v/>
      </c>
    </row>
    <row r="905">
      <c r="A905" s="18">
        <f>OFFSET(MCQ!A$20,ROW(A905)-ROW(A$20),0)</f>
        <v/>
      </c>
      <c r="B905" s="18">
        <f>OFFSET(MCQ!B$20,ROW(B905)-ROW(B$20),0)</f>
        <v/>
      </c>
      <c r="C905" s="18">
        <f>OFFSET(MCQ!C$20,ROW(C905)-ROW(C$20),0)</f>
        <v/>
      </c>
      <c r="D905" s="18">
        <f>OFFSET(MCQ!D$20,ROW(D905)-ROW(D$20),0)</f>
        <v/>
      </c>
      <c r="E905" s="18">
        <f>OFFSET(MCQ!E$20,ROW(E905)-ROW(E$20),0)</f>
        <v/>
      </c>
      <c r="F905" s="18" t="n"/>
      <c r="G905" s="233">
        <f>OFFSET(MCQ!G$20,ROW(G905)-ROW(G$20),0)</f>
        <v/>
      </c>
      <c r="H905" s="583">
        <f>IF(G905="","",OFFSET(MCQ!H$20,ROW(H905)-ROW(H$20),0))</f>
        <v/>
      </c>
      <c r="I905" s="24">
        <f>IF(G905="","",IF(OR(G905="etapa",G905="sub-etapa"),"",OFFSET(MCQ!I$20,ROW(I905)-ROW(I$20),0)))</f>
        <v/>
      </c>
      <c r="J905" s="25">
        <f>IF(G905="","",OFFSET(MCQ!J$20,ROW(J905)-ROW(J$20),0))</f>
        <v/>
      </c>
      <c r="K905" s="24">
        <f>IF(G905="","",IF(OR(G905="etapa",G905="sub-etapa"),"",OFFSET(MCQ!K$20,ROW(K905)-ROW(K$20),0)))</f>
        <v/>
      </c>
      <c r="L905" s="26">
        <f>IF(G905="","",IF(OR(G905="etapa",G905="sub-etapa"),"",TRUNC(OFFSET(MCQ!L$20,ROW(L905)-ROW(L$20),0),2)))</f>
        <v/>
      </c>
      <c r="M905" s="584">
        <f>IF(I905="", "", IFERROR(VLOOKUP(VALUE(I905), _BaseAbril2026, 4, 0), IFERROR(VLOOKUP(TEXT(I905, "@"), _BaseAbril2026, 4, 0), "")))</f>
        <v/>
      </c>
      <c r="N905" s="585">
        <f>IFERROR(IF(S905="BDI1", TRUNC(M905*(1+$O$18), 2),IF(S905="BDI2", TRUNC(M905*(1+$N$18), 2), "")), "")</f>
        <v/>
      </c>
      <c r="O905" s="586">
        <f>_xlfn.IFS(G905="ETAPA", SUMIFS(ValorTotalComD, Nivel, A905), G905="SUB-ETAPA", SUMIFS(ValorTotalComD, SubNivel, C905), TRUE, T905)</f>
        <v/>
      </c>
      <c r="P905" s="584">
        <f>IF(I905="", "", IFERROR(VLOOKUP(VALUE(I905), _BaseAbril2026, 5, 0), IFERROR(VLOOKUP(TEXT(I905, "@"), _BaseAbril2026, 5, 0), "")))</f>
        <v/>
      </c>
      <c r="Q905" s="585">
        <f>IFERROR(IF(S905="BDI1", TRUNC(P905*(1+$R$18), 2),IF(S905="BDI2", TRUNC(P905*(1+$Q$18), 2), "")), "")</f>
        <v/>
      </c>
      <c r="R905" s="586">
        <f>_xlfn.IFS(G905="ETAPA", SUMIFS(ValorTotalSemD, Nivel, A905), G905="SUB-ETAPA", SUMIFS(ValorTotalSemD, SubNivel, C905), TRUE, U905)</f>
        <v/>
      </c>
      <c r="S905" s="587">
        <f>IF(G905="","",IF(OR(G905="etapa",G905="sub-etapa"),"",OFFSET(MCQ!M$20,ROW(M905)-ROW(M$20),0)))</f>
        <v/>
      </c>
      <c r="T905" s="588">
        <f>IFERROR(TRUNC(L905*N905,2),"")</f>
        <v/>
      </c>
      <c r="U905" s="589">
        <f>IFERROR(TRUNC(L905*Q905,2),"")</f>
        <v/>
      </c>
    </row>
    <row r="906">
      <c r="A906" s="18">
        <f>OFFSET(MCQ!A$20,ROW(A906)-ROW(A$20),0)</f>
        <v/>
      </c>
      <c r="B906" s="18">
        <f>OFFSET(MCQ!B$20,ROW(B906)-ROW(B$20),0)</f>
        <v/>
      </c>
      <c r="C906" s="18">
        <f>OFFSET(MCQ!C$20,ROW(C906)-ROW(C$20),0)</f>
        <v/>
      </c>
      <c r="D906" s="18">
        <f>OFFSET(MCQ!D$20,ROW(D906)-ROW(D$20),0)</f>
        <v/>
      </c>
      <c r="E906" s="18">
        <f>OFFSET(MCQ!E$20,ROW(E906)-ROW(E$20),0)</f>
        <v/>
      </c>
      <c r="F906" s="18" t="n"/>
      <c r="G906" s="233">
        <f>OFFSET(MCQ!G$20,ROW(G906)-ROW(G$20),0)</f>
        <v/>
      </c>
      <c r="H906" s="583">
        <f>IF(G906="","",OFFSET(MCQ!H$20,ROW(H906)-ROW(H$20),0))</f>
        <v/>
      </c>
      <c r="I906" s="24">
        <f>IF(G906="","",IF(OR(G906="etapa",G906="sub-etapa"),"",OFFSET(MCQ!I$20,ROW(I906)-ROW(I$20),0)))</f>
        <v/>
      </c>
      <c r="J906" s="25">
        <f>IF(G906="","",OFFSET(MCQ!J$20,ROW(J906)-ROW(J$20),0))</f>
        <v/>
      </c>
      <c r="K906" s="24">
        <f>IF(G906="","",IF(OR(G906="etapa",G906="sub-etapa"),"",OFFSET(MCQ!K$20,ROW(K906)-ROW(K$20),0)))</f>
        <v/>
      </c>
      <c r="L906" s="26">
        <f>IF(G906="","",IF(OR(G906="etapa",G906="sub-etapa"),"",TRUNC(OFFSET(MCQ!L$20,ROW(L906)-ROW(L$20),0),2)))</f>
        <v/>
      </c>
      <c r="M906" s="584">
        <f>IF(I906="", "", IFERROR(VLOOKUP(VALUE(I906), _BaseAbril2026, 4, 0), IFERROR(VLOOKUP(TEXT(I906, "@"), _BaseAbril2026, 4, 0), "")))</f>
        <v/>
      </c>
      <c r="N906" s="585">
        <f>IFERROR(IF(S906="BDI1", TRUNC(M906*(1+$O$18), 2),IF(S906="BDI2", TRUNC(M906*(1+$N$18), 2), "")), "")</f>
        <v/>
      </c>
      <c r="O906" s="586">
        <f>_xlfn.IFS(G906="ETAPA", SUMIFS(ValorTotalComD, Nivel, A906), G906="SUB-ETAPA", SUMIFS(ValorTotalComD, SubNivel, C906), TRUE, T906)</f>
        <v/>
      </c>
      <c r="P906" s="584">
        <f>IF(I906="", "", IFERROR(VLOOKUP(VALUE(I906), _BaseAbril2026, 5, 0), IFERROR(VLOOKUP(TEXT(I906, "@"), _BaseAbril2026, 5, 0), "")))</f>
        <v/>
      </c>
      <c r="Q906" s="585">
        <f>IFERROR(IF(S906="BDI1", TRUNC(P906*(1+$R$18), 2),IF(S906="BDI2", TRUNC(P906*(1+$Q$18), 2), "")), "")</f>
        <v/>
      </c>
      <c r="R906" s="586">
        <f>_xlfn.IFS(G906="ETAPA", SUMIFS(ValorTotalSemD, Nivel, A906), G906="SUB-ETAPA", SUMIFS(ValorTotalSemD, SubNivel, C906), TRUE, U906)</f>
        <v/>
      </c>
      <c r="S906" s="587">
        <f>IF(G906="","",IF(OR(G906="etapa",G906="sub-etapa"),"",OFFSET(MCQ!M$20,ROW(M906)-ROW(M$20),0)))</f>
        <v/>
      </c>
      <c r="T906" s="588">
        <f>IFERROR(TRUNC(L906*N906,2),"")</f>
        <v/>
      </c>
      <c r="U906" s="589">
        <f>IFERROR(TRUNC(L906*Q906,2),"")</f>
        <v/>
      </c>
    </row>
    <row r="907">
      <c r="A907" s="18">
        <f>OFFSET(MCQ!A$20,ROW(A907)-ROW(A$20),0)</f>
        <v/>
      </c>
      <c r="B907" s="18">
        <f>OFFSET(MCQ!B$20,ROW(B907)-ROW(B$20),0)</f>
        <v/>
      </c>
      <c r="C907" s="18">
        <f>OFFSET(MCQ!C$20,ROW(C907)-ROW(C$20),0)</f>
        <v/>
      </c>
      <c r="D907" s="18">
        <f>OFFSET(MCQ!D$20,ROW(D907)-ROW(D$20),0)</f>
        <v/>
      </c>
      <c r="E907" s="18">
        <f>OFFSET(MCQ!E$20,ROW(E907)-ROW(E$20),0)</f>
        <v/>
      </c>
      <c r="F907" s="18" t="n"/>
      <c r="G907" s="233">
        <f>OFFSET(MCQ!G$20,ROW(G907)-ROW(G$20),0)</f>
        <v/>
      </c>
      <c r="H907" s="583">
        <f>IF(G907="","",OFFSET(MCQ!H$20,ROW(H907)-ROW(H$20),0))</f>
        <v/>
      </c>
      <c r="I907" s="24">
        <f>IF(G907="","",IF(OR(G907="etapa",G907="sub-etapa"),"",OFFSET(MCQ!I$20,ROW(I907)-ROW(I$20),0)))</f>
        <v/>
      </c>
      <c r="J907" s="25">
        <f>IF(G907="","",OFFSET(MCQ!J$20,ROW(J907)-ROW(J$20),0))</f>
        <v/>
      </c>
      <c r="K907" s="24">
        <f>IF(G907="","",IF(OR(G907="etapa",G907="sub-etapa"),"",OFFSET(MCQ!K$20,ROW(K907)-ROW(K$20),0)))</f>
        <v/>
      </c>
      <c r="L907" s="26">
        <f>IF(G907="","",IF(OR(G907="etapa",G907="sub-etapa"),"",TRUNC(OFFSET(MCQ!L$20,ROW(L907)-ROW(L$20),0),2)))</f>
        <v/>
      </c>
      <c r="M907" s="584">
        <f>IF(I907="", "", IFERROR(VLOOKUP(VALUE(I907), _BaseAbril2026, 4, 0), IFERROR(VLOOKUP(TEXT(I907, "@"), _BaseAbril2026, 4, 0), "")))</f>
        <v/>
      </c>
      <c r="N907" s="585">
        <f>IFERROR(IF(S907="BDI1", TRUNC(M907*(1+$O$18), 2),IF(S907="BDI2", TRUNC(M907*(1+$N$18), 2), "")), "")</f>
        <v/>
      </c>
      <c r="O907" s="586">
        <f>_xlfn.IFS(G907="ETAPA", SUMIFS(ValorTotalComD, Nivel, A907), G907="SUB-ETAPA", SUMIFS(ValorTotalComD, SubNivel, C907), TRUE, T907)</f>
        <v/>
      </c>
      <c r="P907" s="584">
        <f>IF(I907="", "", IFERROR(VLOOKUP(VALUE(I907), _BaseAbril2026, 5, 0), IFERROR(VLOOKUP(TEXT(I907, "@"), _BaseAbril2026, 5, 0), "")))</f>
        <v/>
      </c>
      <c r="Q907" s="585">
        <f>IFERROR(IF(S907="BDI1", TRUNC(P907*(1+$R$18), 2),IF(S907="BDI2", TRUNC(P907*(1+$Q$18), 2), "")), "")</f>
        <v/>
      </c>
      <c r="R907" s="586">
        <f>_xlfn.IFS(G907="ETAPA", SUMIFS(ValorTotalSemD, Nivel, A907), G907="SUB-ETAPA", SUMIFS(ValorTotalSemD, SubNivel, C907), TRUE, U907)</f>
        <v/>
      </c>
      <c r="S907" s="587">
        <f>IF(G907="","",IF(OR(G907="etapa",G907="sub-etapa"),"",OFFSET(MCQ!M$20,ROW(M907)-ROW(M$20),0)))</f>
        <v/>
      </c>
      <c r="T907" s="588">
        <f>IFERROR(TRUNC(L907*N907,2),"")</f>
        <v/>
      </c>
      <c r="U907" s="589">
        <f>IFERROR(TRUNC(L907*Q907,2),"")</f>
        <v/>
      </c>
    </row>
    <row r="908">
      <c r="A908" s="18">
        <f>OFFSET(MCQ!A$20,ROW(A908)-ROW(A$20),0)</f>
        <v/>
      </c>
      <c r="B908" s="18">
        <f>OFFSET(MCQ!B$20,ROW(B908)-ROW(B$20),0)</f>
        <v/>
      </c>
      <c r="C908" s="18">
        <f>OFFSET(MCQ!C$20,ROW(C908)-ROW(C$20),0)</f>
        <v/>
      </c>
      <c r="D908" s="18">
        <f>OFFSET(MCQ!D$20,ROW(D908)-ROW(D$20),0)</f>
        <v/>
      </c>
      <c r="E908" s="18">
        <f>OFFSET(MCQ!E$20,ROW(E908)-ROW(E$20),0)</f>
        <v/>
      </c>
      <c r="F908" s="18" t="n"/>
      <c r="G908" s="233">
        <f>OFFSET(MCQ!G$20,ROW(G908)-ROW(G$20),0)</f>
        <v/>
      </c>
      <c r="H908" s="583">
        <f>IF(G908="","",OFFSET(MCQ!H$20,ROW(H908)-ROW(H$20),0))</f>
        <v/>
      </c>
      <c r="I908" s="24">
        <f>IF(G908="","",IF(OR(G908="etapa",G908="sub-etapa"),"",OFFSET(MCQ!I$20,ROW(I908)-ROW(I$20),0)))</f>
        <v/>
      </c>
      <c r="J908" s="25">
        <f>IF(G908="","",OFFSET(MCQ!J$20,ROW(J908)-ROW(J$20),0))</f>
        <v/>
      </c>
      <c r="K908" s="24">
        <f>IF(G908="","",IF(OR(G908="etapa",G908="sub-etapa"),"",OFFSET(MCQ!K$20,ROW(K908)-ROW(K$20),0)))</f>
        <v/>
      </c>
      <c r="L908" s="26">
        <f>IF(G908="","",IF(OR(G908="etapa",G908="sub-etapa"),"",TRUNC(OFFSET(MCQ!L$20,ROW(L908)-ROW(L$20),0),2)))</f>
        <v/>
      </c>
      <c r="M908" s="584">
        <f>IF(I908="", "", IFERROR(VLOOKUP(VALUE(I908), _BaseAbril2026, 4, 0), IFERROR(VLOOKUP(TEXT(I908, "@"), _BaseAbril2026, 4, 0), "")))</f>
        <v/>
      </c>
      <c r="N908" s="585">
        <f>IFERROR(IF(S908="BDI1", TRUNC(M908*(1+$O$18), 2),IF(S908="BDI2", TRUNC(M908*(1+$N$18), 2), "")), "")</f>
        <v/>
      </c>
      <c r="O908" s="586">
        <f>_xlfn.IFS(G908="ETAPA", SUMIFS(ValorTotalComD, Nivel, A908), G908="SUB-ETAPA", SUMIFS(ValorTotalComD, SubNivel, C908), TRUE, T908)</f>
        <v/>
      </c>
      <c r="P908" s="584">
        <f>IF(I908="", "", IFERROR(VLOOKUP(VALUE(I908), _BaseAbril2026, 5, 0), IFERROR(VLOOKUP(TEXT(I908, "@"), _BaseAbril2026, 5, 0), "")))</f>
        <v/>
      </c>
      <c r="Q908" s="585">
        <f>IFERROR(IF(S908="BDI1", TRUNC(P908*(1+$R$18), 2),IF(S908="BDI2", TRUNC(P908*(1+$Q$18), 2), "")), "")</f>
        <v/>
      </c>
      <c r="R908" s="586">
        <f>_xlfn.IFS(G908="ETAPA", SUMIFS(ValorTotalSemD, Nivel, A908), G908="SUB-ETAPA", SUMIFS(ValorTotalSemD, SubNivel, C908), TRUE, U908)</f>
        <v/>
      </c>
      <c r="S908" s="587">
        <f>IF(G908="","",IF(OR(G908="etapa",G908="sub-etapa"),"",OFFSET(MCQ!M$20,ROW(M908)-ROW(M$20),0)))</f>
        <v/>
      </c>
      <c r="T908" s="588">
        <f>IFERROR(TRUNC(L908*N908,2),"")</f>
        <v/>
      </c>
      <c r="U908" s="589">
        <f>IFERROR(TRUNC(L908*Q908,2),"")</f>
        <v/>
      </c>
    </row>
    <row r="909">
      <c r="A909" s="18">
        <f>OFFSET(MCQ!A$20,ROW(A909)-ROW(A$20),0)</f>
        <v/>
      </c>
      <c r="B909" s="18">
        <f>OFFSET(MCQ!B$20,ROW(B909)-ROW(B$20),0)</f>
        <v/>
      </c>
      <c r="C909" s="18">
        <f>OFFSET(MCQ!C$20,ROW(C909)-ROW(C$20),0)</f>
        <v/>
      </c>
      <c r="D909" s="18">
        <f>OFFSET(MCQ!D$20,ROW(D909)-ROW(D$20),0)</f>
        <v/>
      </c>
      <c r="E909" s="18">
        <f>OFFSET(MCQ!E$20,ROW(E909)-ROW(E$20),0)</f>
        <v/>
      </c>
      <c r="F909" s="18" t="n"/>
      <c r="G909" s="233">
        <f>OFFSET(MCQ!G$20,ROW(G909)-ROW(G$20),0)</f>
        <v/>
      </c>
      <c r="H909" s="583">
        <f>IF(G909="","",OFFSET(MCQ!H$20,ROW(H909)-ROW(H$20),0))</f>
        <v/>
      </c>
      <c r="I909" s="24">
        <f>IF(G909="","",IF(OR(G909="etapa",G909="sub-etapa"),"",OFFSET(MCQ!I$20,ROW(I909)-ROW(I$20),0)))</f>
        <v/>
      </c>
      <c r="J909" s="25">
        <f>IF(G909="","",OFFSET(MCQ!J$20,ROW(J909)-ROW(J$20),0))</f>
        <v/>
      </c>
      <c r="K909" s="24">
        <f>IF(G909="","",IF(OR(G909="etapa",G909="sub-etapa"),"",OFFSET(MCQ!K$20,ROW(K909)-ROW(K$20),0)))</f>
        <v/>
      </c>
      <c r="L909" s="26">
        <f>IF(G909="","",IF(OR(G909="etapa",G909="sub-etapa"),"",TRUNC(OFFSET(MCQ!L$20,ROW(L909)-ROW(L$20),0),2)))</f>
        <v/>
      </c>
      <c r="M909" s="584">
        <f>IF(I909="", "", IFERROR(VLOOKUP(VALUE(I909), _BaseAbril2026, 4, 0), IFERROR(VLOOKUP(TEXT(I909, "@"), _BaseAbril2026, 4, 0), "")))</f>
        <v/>
      </c>
      <c r="N909" s="585">
        <f>IFERROR(IF(S909="BDI1", TRUNC(M909*(1+$O$18), 2),IF(S909="BDI2", TRUNC(M909*(1+$N$18), 2), "")), "")</f>
        <v/>
      </c>
      <c r="O909" s="586">
        <f>_xlfn.IFS(G909="ETAPA", SUMIFS(ValorTotalComD, Nivel, A909), G909="SUB-ETAPA", SUMIFS(ValorTotalComD, SubNivel, C909), TRUE, T909)</f>
        <v/>
      </c>
      <c r="P909" s="584">
        <f>IF(I909="", "", IFERROR(VLOOKUP(VALUE(I909), _BaseAbril2026, 5, 0), IFERROR(VLOOKUP(TEXT(I909, "@"), _BaseAbril2026, 5, 0), "")))</f>
        <v/>
      </c>
      <c r="Q909" s="585">
        <f>IFERROR(IF(S909="BDI1", TRUNC(P909*(1+$R$18), 2),IF(S909="BDI2", TRUNC(P909*(1+$Q$18), 2), "")), "")</f>
        <v/>
      </c>
      <c r="R909" s="586">
        <f>_xlfn.IFS(G909="ETAPA", SUMIFS(ValorTotalSemD, Nivel, A909), G909="SUB-ETAPA", SUMIFS(ValorTotalSemD, SubNivel, C909), TRUE, U909)</f>
        <v/>
      </c>
      <c r="S909" s="587">
        <f>IF(G909="","",IF(OR(G909="etapa",G909="sub-etapa"),"",OFFSET(MCQ!M$20,ROW(M909)-ROW(M$20),0)))</f>
        <v/>
      </c>
      <c r="T909" s="588">
        <f>IFERROR(TRUNC(L909*N909,2),"")</f>
        <v/>
      </c>
      <c r="U909" s="589">
        <f>IFERROR(TRUNC(L909*Q909,2),"")</f>
        <v/>
      </c>
    </row>
    <row r="910">
      <c r="A910" s="18">
        <f>OFFSET(MCQ!A$20,ROW(A910)-ROW(A$20),0)</f>
        <v/>
      </c>
      <c r="B910" s="18">
        <f>OFFSET(MCQ!B$20,ROW(B910)-ROW(B$20),0)</f>
        <v/>
      </c>
      <c r="C910" s="18">
        <f>OFFSET(MCQ!C$20,ROW(C910)-ROW(C$20),0)</f>
        <v/>
      </c>
      <c r="D910" s="18">
        <f>OFFSET(MCQ!D$20,ROW(D910)-ROW(D$20),0)</f>
        <v/>
      </c>
      <c r="E910" s="18">
        <f>OFFSET(MCQ!E$20,ROW(E910)-ROW(E$20),0)</f>
        <v/>
      </c>
      <c r="F910" s="18" t="n"/>
      <c r="G910" s="233">
        <f>OFFSET(MCQ!G$20,ROW(G910)-ROW(G$20),0)</f>
        <v/>
      </c>
      <c r="H910" s="583">
        <f>IF(G910="","",OFFSET(MCQ!H$20,ROW(H910)-ROW(H$20),0))</f>
        <v/>
      </c>
      <c r="I910" s="24">
        <f>IF(G910="","",IF(OR(G910="etapa",G910="sub-etapa"),"",OFFSET(MCQ!I$20,ROW(I910)-ROW(I$20),0)))</f>
        <v/>
      </c>
      <c r="J910" s="25">
        <f>IF(G910="","",OFFSET(MCQ!J$20,ROW(J910)-ROW(J$20),0))</f>
        <v/>
      </c>
      <c r="K910" s="24">
        <f>IF(G910="","",IF(OR(G910="etapa",G910="sub-etapa"),"",OFFSET(MCQ!K$20,ROW(K910)-ROW(K$20),0)))</f>
        <v/>
      </c>
      <c r="L910" s="26">
        <f>IF(G910="","",IF(OR(G910="etapa",G910="sub-etapa"),"",TRUNC(OFFSET(MCQ!L$20,ROW(L910)-ROW(L$20),0),2)))</f>
        <v/>
      </c>
      <c r="M910" s="584">
        <f>IF(I910="", "", IFERROR(VLOOKUP(VALUE(I910), _BaseAbril2026, 4, 0), IFERROR(VLOOKUP(TEXT(I910, "@"), _BaseAbril2026, 4, 0), "")))</f>
        <v/>
      </c>
      <c r="N910" s="585">
        <f>IFERROR(IF(S910="BDI1", TRUNC(M910*(1+$O$18), 2),IF(S910="BDI2", TRUNC(M910*(1+$N$18), 2), "")), "")</f>
        <v/>
      </c>
      <c r="O910" s="586">
        <f>_xlfn.IFS(G910="ETAPA", SUMIFS(ValorTotalComD, Nivel, A910), G910="SUB-ETAPA", SUMIFS(ValorTotalComD, SubNivel, C910), TRUE, T910)</f>
        <v/>
      </c>
      <c r="P910" s="584">
        <f>IF(I910="", "", IFERROR(VLOOKUP(VALUE(I910), _BaseAbril2026, 5, 0), IFERROR(VLOOKUP(TEXT(I910, "@"), _BaseAbril2026, 5, 0), "")))</f>
        <v/>
      </c>
      <c r="Q910" s="585">
        <f>IFERROR(IF(S910="BDI1", TRUNC(P910*(1+$R$18), 2),IF(S910="BDI2", TRUNC(P910*(1+$Q$18), 2), "")), "")</f>
        <v/>
      </c>
      <c r="R910" s="586">
        <f>_xlfn.IFS(G910="ETAPA", SUMIFS(ValorTotalSemD, Nivel, A910), G910="SUB-ETAPA", SUMIFS(ValorTotalSemD, SubNivel, C910), TRUE, U910)</f>
        <v/>
      </c>
      <c r="S910" s="587">
        <f>IF(G910="","",IF(OR(G910="etapa",G910="sub-etapa"),"",OFFSET(MCQ!M$20,ROW(M910)-ROW(M$20),0)))</f>
        <v/>
      </c>
      <c r="T910" s="588">
        <f>IFERROR(TRUNC(L910*N910,2),"")</f>
        <v/>
      </c>
      <c r="U910" s="589">
        <f>IFERROR(TRUNC(L910*Q910,2),"")</f>
        <v/>
      </c>
    </row>
    <row r="911">
      <c r="A911" s="18">
        <f>OFFSET(MCQ!A$20,ROW(A911)-ROW(A$20),0)</f>
        <v/>
      </c>
      <c r="B911" s="18">
        <f>OFFSET(MCQ!B$20,ROW(B911)-ROW(B$20),0)</f>
        <v/>
      </c>
      <c r="C911" s="18">
        <f>OFFSET(MCQ!C$20,ROW(C911)-ROW(C$20),0)</f>
        <v/>
      </c>
      <c r="D911" s="18">
        <f>OFFSET(MCQ!D$20,ROW(D911)-ROW(D$20),0)</f>
        <v/>
      </c>
      <c r="E911" s="18">
        <f>OFFSET(MCQ!E$20,ROW(E911)-ROW(E$20),0)</f>
        <v/>
      </c>
      <c r="F911" s="18" t="n"/>
      <c r="G911" s="233">
        <f>OFFSET(MCQ!G$20,ROW(G911)-ROW(G$20),0)</f>
        <v/>
      </c>
      <c r="H911" s="583">
        <f>IF(G911="","",OFFSET(MCQ!H$20,ROW(H911)-ROW(H$20),0))</f>
        <v/>
      </c>
      <c r="I911" s="24">
        <f>IF(G911="","",IF(OR(G911="etapa",G911="sub-etapa"),"",OFFSET(MCQ!I$20,ROW(I911)-ROW(I$20),0)))</f>
        <v/>
      </c>
      <c r="J911" s="25">
        <f>IF(G911="","",OFFSET(MCQ!J$20,ROW(J911)-ROW(J$20),0))</f>
        <v/>
      </c>
      <c r="K911" s="24">
        <f>IF(G911="","",IF(OR(G911="etapa",G911="sub-etapa"),"",OFFSET(MCQ!K$20,ROW(K911)-ROW(K$20),0)))</f>
        <v/>
      </c>
      <c r="L911" s="26">
        <f>IF(G911="","",IF(OR(G911="etapa",G911="sub-etapa"),"",TRUNC(OFFSET(MCQ!L$20,ROW(L911)-ROW(L$20),0),2)))</f>
        <v/>
      </c>
      <c r="M911" s="584">
        <f>IF(I911="", "", IFERROR(VLOOKUP(VALUE(I911), _BaseAbril2026, 4, 0), IFERROR(VLOOKUP(TEXT(I911, "@"), _BaseAbril2026, 4, 0), "")))</f>
        <v/>
      </c>
      <c r="N911" s="585">
        <f>IFERROR(IF(S911="BDI1", TRUNC(M911*(1+$O$18), 2),IF(S911="BDI2", TRUNC(M911*(1+$N$18), 2), "")), "")</f>
        <v/>
      </c>
      <c r="O911" s="586">
        <f>_xlfn.IFS(G911="ETAPA", SUMIFS(ValorTotalComD, Nivel, A911), G911="SUB-ETAPA", SUMIFS(ValorTotalComD, SubNivel, C911), TRUE, T911)</f>
        <v/>
      </c>
      <c r="P911" s="584">
        <f>IF(I911="", "", IFERROR(VLOOKUP(VALUE(I911), _BaseAbril2026, 5, 0), IFERROR(VLOOKUP(TEXT(I911, "@"), _BaseAbril2026, 5, 0), "")))</f>
        <v/>
      </c>
      <c r="Q911" s="585">
        <f>IFERROR(IF(S911="BDI1", TRUNC(P911*(1+$R$18), 2),IF(S911="BDI2", TRUNC(P911*(1+$Q$18), 2), "")), "")</f>
        <v/>
      </c>
      <c r="R911" s="586">
        <f>_xlfn.IFS(G911="ETAPA", SUMIFS(ValorTotalSemD, Nivel, A911), G911="SUB-ETAPA", SUMIFS(ValorTotalSemD, SubNivel, C911), TRUE, U911)</f>
        <v/>
      </c>
      <c r="S911" s="587">
        <f>IF(G911="","",IF(OR(G911="etapa",G911="sub-etapa"),"",OFFSET(MCQ!M$20,ROW(M911)-ROW(M$20),0)))</f>
        <v/>
      </c>
      <c r="T911" s="588">
        <f>IFERROR(TRUNC(L911*N911,2),"")</f>
        <v/>
      </c>
      <c r="U911" s="589">
        <f>IFERROR(TRUNC(L911*Q911,2),"")</f>
        <v/>
      </c>
    </row>
    <row r="912">
      <c r="A912" s="18">
        <f>OFFSET(MCQ!A$20,ROW(A912)-ROW(A$20),0)</f>
        <v/>
      </c>
      <c r="B912" s="18">
        <f>OFFSET(MCQ!B$20,ROW(B912)-ROW(B$20),0)</f>
        <v/>
      </c>
      <c r="C912" s="18">
        <f>OFFSET(MCQ!C$20,ROW(C912)-ROW(C$20),0)</f>
        <v/>
      </c>
      <c r="D912" s="18">
        <f>OFFSET(MCQ!D$20,ROW(D912)-ROW(D$20),0)</f>
        <v/>
      </c>
      <c r="E912" s="18">
        <f>OFFSET(MCQ!E$20,ROW(E912)-ROW(E$20),0)</f>
        <v/>
      </c>
      <c r="F912" s="18" t="n"/>
      <c r="G912" s="233">
        <f>OFFSET(MCQ!G$20,ROW(G912)-ROW(G$20),0)</f>
        <v/>
      </c>
      <c r="H912" s="583">
        <f>IF(G912="","",OFFSET(MCQ!H$20,ROW(H912)-ROW(H$20),0))</f>
        <v/>
      </c>
      <c r="I912" s="24">
        <f>IF(G912="","",IF(OR(G912="etapa",G912="sub-etapa"),"",OFFSET(MCQ!I$20,ROW(I912)-ROW(I$20),0)))</f>
        <v/>
      </c>
      <c r="J912" s="25">
        <f>IF(G912="","",OFFSET(MCQ!J$20,ROW(J912)-ROW(J$20),0))</f>
        <v/>
      </c>
      <c r="K912" s="24">
        <f>IF(G912="","",IF(OR(G912="etapa",G912="sub-etapa"),"",OFFSET(MCQ!K$20,ROW(K912)-ROW(K$20),0)))</f>
        <v/>
      </c>
      <c r="L912" s="26">
        <f>IF(G912="","",IF(OR(G912="etapa",G912="sub-etapa"),"",TRUNC(OFFSET(MCQ!L$20,ROW(L912)-ROW(L$20),0),2)))</f>
        <v/>
      </c>
      <c r="M912" s="584">
        <f>IF(I912="", "", IFERROR(VLOOKUP(VALUE(I912), _BaseAbril2026, 4, 0), IFERROR(VLOOKUP(TEXT(I912, "@"), _BaseAbril2026, 4, 0), "")))</f>
        <v/>
      </c>
      <c r="N912" s="585">
        <f>IFERROR(IF(S912="BDI1", TRUNC(M912*(1+$O$18), 2),IF(S912="BDI2", TRUNC(M912*(1+$N$18), 2), "")), "")</f>
        <v/>
      </c>
      <c r="O912" s="586">
        <f>_xlfn.IFS(G912="ETAPA", SUMIFS(ValorTotalComD, Nivel, A912), G912="SUB-ETAPA", SUMIFS(ValorTotalComD, SubNivel, C912), TRUE, T912)</f>
        <v/>
      </c>
      <c r="P912" s="584">
        <f>IF(I912="", "", IFERROR(VLOOKUP(VALUE(I912), _BaseAbril2026, 5, 0), IFERROR(VLOOKUP(TEXT(I912, "@"), _BaseAbril2026, 5, 0), "")))</f>
        <v/>
      </c>
      <c r="Q912" s="585">
        <f>IFERROR(IF(S912="BDI1", TRUNC(P912*(1+$R$18), 2),IF(S912="BDI2", TRUNC(P912*(1+$Q$18), 2), "")), "")</f>
        <v/>
      </c>
      <c r="R912" s="586">
        <f>_xlfn.IFS(G912="ETAPA", SUMIFS(ValorTotalSemD, Nivel, A912), G912="SUB-ETAPA", SUMIFS(ValorTotalSemD, SubNivel, C912), TRUE, U912)</f>
        <v/>
      </c>
      <c r="S912" s="587">
        <f>IF(G912="","",IF(OR(G912="etapa",G912="sub-etapa"),"",OFFSET(MCQ!M$20,ROW(M912)-ROW(M$20),0)))</f>
        <v/>
      </c>
      <c r="T912" s="588">
        <f>IFERROR(TRUNC(L912*N912,2),"")</f>
        <v/>
      </c>
      <c r="U912" s="589">
        <f>IFERROR(TRUNC(L912*Q912,2),"")</f>
        <v/>
      </c>
    </row>
    <row r="913">
      <c r="A913" s="18">
        <f>OFFSET(MCQ!A$20,ROW(A913)-ROW(A$20),0)</f>
        <v/>
      </c>
      <c r="B913" s="18">
        <f>OFFSET(MCQ!B$20,ROW(B913)-ROW(B$20),0)</f>
        <v/>
      </c>
      <c r="C913" s="18">
        <f>OFFSET(MCQ!C$20,ROW(C913)-ROW(C$20),0)</f>
        <v/>
      </c>
      <c r="D913" s="18">
        <f>OFFSET(MCQ!D$20,ROW(D913)-ROW(D$20),0)</f>
        <v/>
      </c>
      <c r="E913" s="18">
        <f>OFFSET(MCQ!E$20,ROW(E913)-ROW(E$20),0)</f>
        <v/>
      </c>
      <c r="F913" s="18" t="n"/>
      <c r="G913" s="233">
        <f>OFFSET(MCQ!G$20,ROW(G913)-ROW(G$20),0)</f>
        <v/>
      </c>
      <c r="H913" s="583">
        <f>IF(G913="","",OFFSET(MCQ!H$20,ROW(H913)-ROW(H$20),0))</f>
        <v/>
      </c>
      <c r="I913" s="24">
        <f>IF(G913="","",IF(OR(G913="etapa",G913="sub-etapa"),"",OFFSET(MCQ!I$20,ROW(I913)-ROW(I$20),0)))</f>
        <v/>
      </c>
      <c r="J913" s="25">
        <f>IF(G913="","",OFFSET(MCQ!J$20,ROW(J913)-ROW(J$20),0))</f>
        <v/>
      </c>
      <c r="K913" s="24">
        <f>IF(G913="","",IF(OR(G913="etapa",G913="sub-etapa"),"",OFFSET(MCQ!K$20,ROW(K913)-ROW(K$20),0)))</f>
        <v/>
      </c>
      <c r="L913" s="26">
        <f>IF(G913="","",IF(OR(G913="etapa",G913="sub-etapa"),"",TRUNC(OFFSET(MCQ!L$20,ROW(L913)-ROW(L$20),0),2)))</f>
        <v/>
      </c>
      <c r="M913" s="584">
        <f>IF(I913="", "", IFERROR(VLOOKUP(VALUE(I913), _BaseAbril2026, 4, 0), IFERROR(VLOOKUP(TEXT(I913, "@"), _BaseAbril2026, 4, 0), "")))</f>
        <v/>
      </c>
      <c r="N913" s="585">
        <f>IFERROR(IF(S913="BDI1", TRUNC(M913*(1+$O$18), 2),IF(S913="BDI2", TRUNC(M913*(1+$N$18), 2), "")), "")</f>
        <v/>
      </c>
      <c r="O913" s="586">
        <f>_xlfn.IFS(G913="ETAPA", SUMIFS(ValorTotalComD, Nivel, A913), G913="SUB-ETAPA", SUMIFS(ValorTotalComD, SubNivel, C913), TRUE, T913)</f>
        <v/>
      </c>
      <c r="P913" s="584">
        <f>IF(I913="", "", IFERROR(VLOOKUP(VALUE(I913), _BaseAbril2026, 5, 0), IFERROR(VLOOKUP(TEXT(I913, "@"), _BaseAbril2026, 5, 0), "")))</f>
        <v/>
      </c>
      <c r="Q913" s="585">
        <f>IFERROR(IF(S913="BDI1", TRUNC(P913*(1+$R$18), 2),IF(S913="BDI2", TRUNC(P913*(1+$Q$18), 2), "")), "")</f>
        <v/>
      </c>
      <c r="R913" s="586">
        <f>_xlfn.IFS(G913="ETAPA", SUMIFS(ValorTotalSemD, Nivel, A913), G913="SUB-ETAPA", SUMIFS(ValorTotalSemD, SubNivel, C913), TRUE, U913)</f>
        <v/>
      </c>
      <c r="S913" s="587">
        <f>IF(G913="","",IF(OR(G913="etapa",G913="sub-etapa"),"",OFFSET(MCQ!M$20,ROW(M913)-ROW(M$20),0)))</f>
        <v/>
      </c>
      <c r="T913" s="588">
        <f>IFERROR(TRUNC(L913*N913,2),"")</f>
        <v/>
      </c>
      <c r="U913" s="589">
        <f>IFERROR(TRUNC(L913*Q913,2),"")</f>
        <v/>
      </c>
    </row>
    <row r="914">
      <c r="A914" s="18">
        <f>OFFSET(MCQ!A$20,ROW(A914)-ROW(A$20),0)</f>
        <v/>
      </c>
      <c r="B914" s="18">
        <f>OFFSET(MCQ!B$20,ROW(B914)-ROW(B$20),0)</f>
        <v/>
      </c>
      <c r="C914" s="18">
        <f>OFFSET(MCQ!C$20,ROW(C914)-ROW(C$20),0)</f>
        <v/>
      </c>
      <c r="D914" s="18">
        <f>OFFSET(MCQ!D$20,ROW(D914)-ROW(D$20),0)</f>
        <v/>
      </c>
      <c r="E914" s="18">
        <f>OFFSET(MCQ!E$20,ROW(E914)-ROW(E$20),0)</f>
        <v/>
      </c>
      <c r="F914" s="18" t="n"/>
      <c r="G914" s="233">
        <f>OFFSET(MCQ!G$20,ROW(G914)-ROW(G$20),0)</f>
        <v/>
      </c>
      <c r="H914" s="583">
        <f>IF(G914="","",OFFSET(MCQ!H$20,ROW(H914)-ROW(H$20),0))</f>
        <v/>
      </c>
      <c r="I914" s="24">
        <f>IF(G914="","",IF(OR(G914="etapa",G914="sub-etapa"),"",OFFSET(MCQ!I$20,ROW(I914)-ROW(I$20),0)))</f>
        <v/>
      </c>
      <c r="J914" s="25">
        <f>IF(G914="","",OFFSET(MCQ!J$20,ROW(J914)-ROW(J$20),0))</f>
        <v/>
      </c>
      <c r="K914" s="24">
        <f>IF(G914="","",IF(OR(G914="etapa",G914="sub-etapa"),"",OFFSET(MCQ!K$20,ROW(K914)-ROW(K$20),0)))</f>
        <v/>
      </c>
      <c r="L914" s="26">
        <f>IF(G914="","",IF(OR(G914="etapa",G914="sub-etapa"),"",TRUNC(OFFSET(MCQ!L$20,ROW(L914)-ROW(L$20),0),2)))</f>
        <v/>
      </c>
      <c r="M914" s="584">
        <f>IF(I914="", "", IFERROR(VLOOKUP(VALUE(I914), _BaseAbril2026, 4, 0), IFERROR(VLOOKUP(TEXT(I914, "@"), _BaseAbril2026, 4, 0), "")))</f>
        <v/>
      </c>
      <c r="N914" s="585">
        <f>IFERROR(IF(S914="BDI1", TRUNC(M914*(1+$O$18), 2),IF(S914="BDI2", TRUNC(M914*(1+$N$18), 2), "")), "")</f>
        <v/>
      </c>
      <c r="O914" s="586">
        <f>_xlfn.IFS(G914="ETAPA", SUMIFS(ValorTotalComD, Nivel, A914), G914="SUB-ETAPA", SUMIFS(ValorTotalComD, SubNivel, C914), TRUE, T914)</f>
        <v/>
      </c>
      <c r="P914" s="584">
        <f>IF(I914="", "", IFERROR(VLOOKUP(VALUE(I914), _BaseAbril2026, 5, 0), IFERROR(VLOOKUP(TEXT(I914, "@"), _BaseAbril2026, 5, 0), "")))</f>
        <v/>
      </c>
      <c r="Q914" s="585">
        <f>IFERROR(IF(S914="BDI1", TRUNC(P914*(1+$R$18), 2),IF(S914="BDI2", TRUNC(P914*(1+$Q$18), 2), "")), "")</f>
        <v/>
      </c>
      <c r="R914" s="586">
        <f>_xlfn.IFS(G914="ETAPA", SUMIFS(ValorTotalSemD, Nivel, A914), G914="SUB-ETAPA", SUMIFS(ValorTotalSemD, SubNivel, C914), TRUE, U914)</f>
        <v/>
      </c>
      <c r="S914" s="587">
        <f>IF(G914="","",IF(OR(G914="etapa",G914="sub-etapa"),"",OFFSET(MCQ!M$20,ROW(M914)-ROW(M$20),0)))</f>
        <v/>
      </c>
      <c r="T914" s="588">
        <f>IFERROR(TRUNC(L914*N914,2),"")</f>
        <v/>
      </c>
      <c r="U914" s="589">
        <f>IFERROR(TRUNC(L914*Q914,2),"")</f>
        <v/>
      </c>
    </row>
    <row r="915">
      <c r="A915" s="18">
        <f>OFFSET(MCQ!A$20,ROW(A915)-ROW(A$20),0)</f>
        <v/>
      </c>
      <c r="B915" s="18">
        <f>OFFSET(MCQ!B$20,ROW(B915)-ROW(B$20),0)</f>
        <v/>
      </c>
      <c r="C915" s="18">
        <f>OFFSET(MCQ!C$20,ROW(C915)-ROW(C$20),0)</f>
        <v/>
      </c>
      <c r="D915" s="18">
        <f>OFFSET(MCQ!D$20,ROW(D915)-ROW(D$20),0)</f>
        <v/>
      </c>
      <c r="E915" s="18">
        <f>OFFSET(MCQ!E$20,ROW(E915)-ROW(E$20),0)</f>
        <v/>
      </c>
      <c r="F915" s="18" t="n"/>
      <c r="G915" s="233">
        <f>OFFSET(MCQ!G$20,ROW(G915)-ROW(G$20),0)</f>
        <v/>
      </c>
      <c r="H915" s="583">
        <f>IF(G915="","",OFFSET(MCQ!H$20,ROW(H915)-ROW(H$20),0))</f>
        <v/>
      </c>
      <c r="I915" s="24">
        <f>IF(G915="","",IF(OR(G915="etapa",G915="sub-etapa"),"",OFFSET(MCQ!I$20,ROW(I915)-ROW(I$20),0)))</f>
        <v/>
      </c>
      <c r="J915" s="25">
        <f>IF(G915="","",OFFSET(MCQ!J$20,ROW(J915)-ROW(J$20),0))</f>
        <v/>
      </c>
      <c r="K915" s="24">
        <f>IF(G915="","",IF(OR(G915="etapa",G915="sub-etapa"),"",OFFSET(MCQ!K$20,ROW(K915)-ROW(K$20),0)))</f>
        <v/>
      </c>
      <c r="L915" s="26">
        <f>IF(G915="","",IF(OR(G915="etapa",G915="sub-etapa"),"",TRUNC(OFFSET(MCQ!L$20,ROW(L915)-ROW(L$20),0),2)))</f>
        <v/>
      </c>
      <c r="M915" s="584">
        <f>IF(I915="", "", IFERROR(VLOOKUP(VALUE(I915), _BaseAbril2026, 4, 0), IFERROR(VLOOKUP(TEXT(I915, "@"), _BaseAbril2026, 4, 0), "")))</f>
        <v/>
      </c>
      <c r="N915" s="585">
        <f>IFERROR(IF(S915="BDI1", TRUNC(M915*(1+$O$18), 2),IF(S915="BDI2", TRUNC(M915*(1+$N$18), 2), "")), "")</f>
        <v/>
      </c>
      <c r="O915" s="586">
        <f>_xlfn.IFS(G915="ETAPA", SUMIFS(ValorTotalComD, Nivel, A915), G915="SUB-ETAPA", SUMIFS(ValorTotalComD, SubNivel, C915), TRUE, T915)</f>
        <v/>
      </c>
      <c r="P915" s="584">
        <f>IF(I915="", "", IFERROR(VLOOKUP(VALUE(I915), _BaseAbril2026, 5, 0), IFERROR(VLOOKUP(TEXT(I915, "@"), _BaseAbril2026, 5, 0), "")))</f>
        <v/>
      </c>
      <c r="Q915" s="585">
        <f>IFERROR(IF(S915="BDI1", TRUNC(P915*(1+$R$18), 2),IF(S915="BDI2", TRUNC(P915*(1+$Q$18), 2), "")), "")</f>
        <v/>
      </c>
      <c r="R915" s="586">
        <f>_xlfn.IFS(G915="ETAPA", SUMIFS(ValorTotalSemD, Nivel, A915), G915="SUB-ETAPA", SUMIFS(ValorTotalSemD, SubNivel, C915), TRUE, U915)</f>
        <v/>
      </c>
      <c r="S915" s="587">
        <f>IF(G915="","",IF(OR(G915="etapa",G915="sub-etapa"),"",OFFSET(MCQ!M$20,ROW(M915)-ROW(M$20),0)))</f>
        <v/>
      </c>
      <c r="T915" s="588">
        <f>IFERROR(TRUNC(L915*N915,2),"")</f>
        <v/>
      </c>
      <c r="U915" s="589">
        <f>IFERROR(TRUNC(L915*Q915,2),"")</f>
        <v/>
      </c>
    </row>
    <row r="916">
      <c r="A916" s="18">
        <f>OFFSET(MCQ!A$20,ROW(A916)-ROW(A$20),0)</f>
        <v/>
      </c>
      <c r="B916" s="18">
        <f>OFFSET(MCQ!B$20,ROW(B916)-ROW(B$20),0)</f>
        <v/>
      </c>
      <c r="C916" s="18">
        <f>OFFSET(MCQ!C$20,ROW(C916)-ROW(C$20),0)</f>
        <v/>
      </c>
      <c r="D916" s="18">
        <f>OFFSET(MCQ!D$20,ROW(D916)-ROW(D$20),0)</f>
        <v/>
      </c>
      <c r="E916" s="18">
        <f>OFFSET(MCQ!E$20,ROW(E916)-ROW(E$20),0)</f>
        <v/>
      </c>
      <c r="F916" s="18" t="n"/>
      <c r="G916" s="233">
        <f>OFFSET(MCQ!G$20,ROW(G916)-ROW(G$20),0)</f>
        <v/>
      </c>
      <c r="H916" s="583">
        <f>IF(G916="","",OFFSET(MCQ!H$20,ROW(H916)-ROW(H$20),0))</f>
        <v/>
      </c>
      <c r="I916" s="24">
        <f>IF(G916="","",IF(OR(G916="etapa",G916="sub-etapa"),"",OFFSET(MCQ!I$20,ROW(I916)-ROW(I$20),0)))</f>
        <v/>
      </c>
      <c r="J916" s="25">
        <f>IF(G916="","",OFFSET(MCQ!J$20,ROW(J916)-ROW(J$20),0))</f>
        <v/>
      </c>
      <c r="K916" s="24">
        <f>IF(G916="","",IF(OR(G916="etapa",G916="sub-etapa"),"",OFFSET(MCQ!K$20,ROW(K916)-ROW(K$20),0)))</f>
        <v/>
      </c>
      <c r="L916" s="26">
        <f>IF(G916="","",IF(OR(G916="etapa",G916="sub-etapa"),"",TRUNC(OFFSET(MCQ!L$20,ROW(L916)-ROW(L$20),0),2)))</f>
        <v/>
      </c>
      <c r="M916" s="584">
        <f>IF(I916="", "", IFERROR(VLOOKUP(VALUE(I916), _BaseAbril2026, 4, 0), IFERROR(VLOOKUP(TEXT(I916, "@"), _BaseAbril2026, 4, 0), "")))</f>
        <v/>
      </c>
      <c r="N916" s="585">
        <f>IFERROR(IF(S916="BDI1", TRUNC(M916*(1+$O$18), 2),IF(S916="BDI2", TRUNC(M916*(1+$N$18), 2), "")), "")</f>
        <v/>
      </c>
      <c r="O916" s="586">
        <f>_xlfn.IFS(G916="ETAPA", SUMIFS(ValorTotalComD, Nivel, A916), G916="SUB-ETAPA", SUMIFS(ValorTotalComD, SubNivel, C916), TRUE, T916)</f>
        <v/>
      </c>
      <c r="P916" s="584">
        <f>IF(I916="", "", IFERROR(VLOOKUP(VALUE(I916), _BaseAbril2026, 5, 0), IFERROR(VLOOKUP(TEXT(I916, "@"), _BaseAbril2026, 5, 0), "")))</f>
        <v/>
      </c>
      <c r="Q916" s="585">
        <f>IFERROR(IF(S916="BDI1", TRUNC(P916*(1+$R$18), 2),IF(S916="BDI2", TRUNC(P916*(1+$Q$18), 2), "")), "")</f>
        <v/>
      </c>
      <c r="R916" s="586">
        <f>_xlfn.IFS(G916="ETAPA", SUMIFS(ValorTotalSemD, Nivel, A916), G916="SUB-ETAPA", SUMIFS(ValorTotalSemD, SubNivel, C916), TRUE, U916)</f>
        <v/>
      </c>
      <c r="S916" s="587">
        <f>IF(G916="","",IF(OR(G916="etapa",G916="sub-etapa"),"",OFFSET(MCQ!M$20,ROW(M916)-ROW(M$20),0)))</f>
        <v/>
      </c>
      <c r="T916" s="588">
        <f>IFERROR(TRUNC(L916*N916,2),"")</f>
        <v/>
      </c>
      <c r="U916" s="589">
        <f>IFERROR(TRUNC(L916*Q916,2),"")</f>
        <v/>
      </c>
    </row>
    <row r="917">
      <c r="A917" s="18">
        <f>OFFSET(MCQ!A$20,ROW(A917)-ROW(A$20),0)</f>
        <v/>
      </c>
      <c r="B917" s="18">
        <f>OFFSET(MCQ!B$20,ROW(B917)-ROW(B$20),0)</f>
        <v/>
      </c>
      <c r="C917" s="18">
        <f>OFFSET(MCQ!C$20,ROW(C917)-ROW(C$20),0)</f>
        <v/>
      </c>
      <c r="D917" s="18">
        <f>OFFSET(MCQ!D$20,ROW(D917)-ROW(D$20),0)</f>
        <v/>
      </c>
      <c r="E917" s="18">
        <f>OFFSET(MCQ!E$20,ROW(E917)-ROW(E$20),0)</f>
        <v/>
      </c>
      <c r="F917" s="18" t="n"/>
      <c r="G917" s="233">
        <f>OFFSET(MCQ!G$20,ROW(G917)-ROW(G$20),0)</f>
        <v/>
      </c>
      <c r="H917" s="583">
        <f>IF(G917="","",OFFSET(MCQ!H$20,ROW(H917)-ROW(H$20),0))</f>
        <v/>
      </c>
      <c r="I917" s="24">
        <f>IF(G917="","",IF(OR(G917="etapa",G917="sub-etapa"),"",OFFSET(MCQ!I$20,ROW(I917)-ROW(I$20),0)))</f>
        <v/>
      </c>
      <c r="J917" s="25">
        <f>IF(G917="","",OFFSET(MCQ!J$20,ROW(J917)-ROW(J$20),0))</f>
        <v/>
      </c>
      <c r="K917" s="24">
        <f>IF(G917="","",IF(OR(G917="etapa",G917="sub-etapa"),"",OFFSET(MCQ!K$20,ROW(K917)-ROW(K$20),0)))</f>
        <v/>
      </c>
      <c r="L917" s="26">
        <f>IF(G917="","",IF(OR(G917="etapa",G917="sub-etapa"),"",TRUNC(OFFSET(MCQ!L$20,ROW(L917)-ROW(L$20),0),2)))</f>
        <v/>
      </c>
      <c r="M917" s="584">
        <f>IF(I917="", "", IFERROR(VLOOKUP(VALUE(I917), _BaseAbril2026, 4, 0), IFERROR(VLOOKUP(TEXT(I917, "@"), _BaseAbril2026, 4, 0), "")))</f>
        <v/>
      </c>
      <c r="N917" s="585">
        <f>IFERROR(IF(S917="BDI1", TRUNC(M917*(1+$O$18), 2),IF(S917="BDI2", TRUNC(M917*(1+$N$18), 2), "")), "")</f>
        <v/>
      </c>
      <c r="O917" s="586">
        <f>_xlfn.IFS(G917="ETAPA", SUMIFS(ValorTotalComD, Nivel, A917), G917="SUB-ETAPA", SUMIFS(ValorTotalComD, SubNivel, C917), TRUE, T917)</f>
        <v/>
      </c>
      <c r="P917" s="584">
        <f>IF(I917="", "", IFERROR(VLOOKUP(VALUE(I917), _BaseAbril2026, 5, 0), IFERROR(VLOOKUP(TEXT(I917, "@"), _BaseAbril2026, 5, 0), "")))</f>
        <v/>
      </c>
      <c r="Q917" s="585">
        <f>IFERROR(IF(S917="BDI1", TRUNC(P917*(1+$R$18), 2),IF(S917="BDI2", TRUNC(P917*(1+$Q$18), 2), "")), "")</f>
        <v/>
      </c>
      <c r="R917" s="586">
        <f>_xlfn.IFS(G917="ETAPA", SUMIFS(ValorTotalSemD, Nivel, A917), G917="SUB-ETAPA", SUMIFS(ValorTotalSemD, SubNivel, C917), TRUE, U917)</f>
        <v/>
      </c>
      <c r="S917" s="587">
        <f>IF(G917="","",IF(OR(G917="etapa",G917="sub-etapa"),"",OFFSET(MCQ!M$20,ROW(M917)-ROW(M$20),0)))</f>
        <v/>
      </c>
      <c r="T917" s="588">
        <f>IFERROR(TRUNC(L917*N917,2),"")</f>
        <v/>
      </c>
      <c r="U917" s="589">
        <f>IFERROR(TRUNC(L917*Q917,2),"")</f>
        <v/>
      </c>
    </row>
    <row r="918">
      <c r="A918" s="18">
        <f>OFFSET(MCQ!A$20,ROW(A918)-ROW(A$20),0)</f>
        <v/>
      </c>
      <c r="B918" s="18">
        <f>OFFSET(MCQ!B$20,ROW(B918)-ROW(B$20),0)</f>
        <v/>
      </c>
      <c r="C918" s="18">
        <f>OFFSET(MCQ!C$20,ROW(C918)-ROW(C$20),0)</f>
        <v/>
      </c>
      <c r="D918" s="18">
        <f>OFFSET(MCQ!D$20,ROW(D918)-ROW(D$20),0)</f>
        <v/>
      </c>
      <c r="E918" s="18">
        <f>OFFSET(MCQ!E$20,ROW(E918)-ROW(E$20),0)</f>
        <v/>
      </c>
      <c r="F918" s="18" t="n"/>
      <c r="G918" s="233">
        <f>OFFSET(MCQ!G$20,ROW(G918)-ROW(G$20),0)</f>
        <v/>
      </c>
      <c r="H918" s="583">
        <f>IF(G918="","",OFFSET(MCQ!H$20,ROW(H918)-ROW(H$20),0))</f>
        <v/>
      </c>
      <c r="I918" s="24">
        <f>IF(G918="","",IF(OR(G918="etapa",G918="sub-etapa"),"",OFFSET(MCQ!I$20,ROW(I918)-ROW(I$20),0)))</f>
        <v/>
      </c>
      <c r="J918" s="25">
        <f>IF(G918="","",OFFSET(MCQ!J$20,ROW(J918)-ROW(J$20),0))</f>
        <v/>
      </c>
      <c r="K918" s="24">
        <f>IF(G918="","",IF(OR(G918="etapa",G918="sub-etapa"),"",OFFSET(MCQ!K$20,ROW(K918)-ROW(K$20),0)))</f>
        <v/>
      </c>
      <c r="L918" s="26">
        <f>IF(G918="","",IF(OR(G918="etapa",G918="sub-etapa"),"",TRUNC(OFFSET(MCQ!L$20,ROW(L918)-ROW(L$20),0),2)))</f>
        <v/>
      </c>
      <c r="M918" s="584">
        <f>IF(I918="", "", IFERROR(VLOOKUP(VALUE(I918), _BaseAbril2026, 4, 0), IFERROR(VLOOKUP(TEXT(I918, "@"), _BaseAbril2026, 4, 0), "")))</f>
        <v/>
      </c>
      <c r="N918" s="585">
        <f>IFERROR(IF(S918="BDI1", TRUNC(M918*(1+$O$18), 2),IF(S918="BDI2", TRUNC(M918*(1+$N$18), 2), "")), "")</f>
        <v/>
      </c>
      <c r="O918" s="586">
        <f>_xlfn.IFS(G918="ETAPA", SUMIFS(ValorTotalComD, Nivel, A918), G918="SUB-ETAPA", SUMIFS(ValorTotalComD, SubNivel, C918), TRUE, T918)</f>
        <v/>
      </c>
      <c r="P918" s="584">
        <f>IF(I918="", "", IFERROR(VLOOKUP(VALUE(I918), _BaseAbril2026, 5, 0), IFERROR(VLOOKUP(TEXT(I918, "@"), _BaseAbril2026, 5, 0), "")))</f>
        <v/>
      </c>
      <c r="Q918" s="585">
        <f>IFERROR(IF(S918="BDI1", TRUNC(P918*(1+$R$18), 2),IF(S918="BDI2", TRUNC(P918*(1+$Q$18), 2), "")), "")</f>
        <v/>
      </c>
      <c r="R918" s="586">
        <f>_xlfn.IFS(G918="ETAPA", SUMIFS(ValorTotalSemD, Nivel, A918), G918="SUB-ETAPA", SUMIFS(ValorTotalSemD, SubNivel, C918), TRUE, U918)</f>
        <v/>
      </c>
      <c r="S918" s="587">
        <f>IF(G918="","",IF(OR(G918="etapa",G918="sub-etapa"),"",OFFSET(MCQ!M$20,ROW(M918)-ROW(M$20),0)))</f>
        <v/>
      </c>
      <c r="T918" s="588">
        <f>IFERROR(TRUNC(L918*N918,2),"")</f>
        <v/>
      </c>
      <c r="U918" s="589">
        <f>IFERROR(TRUNC(L918*Q918,2),"")</f>
        <v/>
      </c>
    </row>
    <row r="919">
      <c r="A919" s="18">
        <f>OFFSET(MCQ!A$20,ROW(A919)-ROW(A$20),0)</f>
        <v/>
      </c>
      <c r="B919" s="18">
        <f>OFFSET(MCQ!B$20,ROW(B919)-ROW(B$20),0)</f>
        <v/>
      </c>
      <c r="C919" s="18">
        <f>OFFSET(MCQ!C$20,ROW(C919)-ROW(C$20),0)</f>
        <v/>
      </c>
      <c r="D919" s="18">
        <f>OFFSET(MCQ!D$20,ROW(D919)-ROW(D$20),0)</f>
        <v/>
      </c>
      <c r="E919" s="18">
        <f>OFFSET(MCQ!E$20,ROW(E919)-ROW(E$20),0)</f>
        <v/>
      </c>
      <c r="F919" s="18" t="n"/>
      <c r="G919" s="233">
        <f>OFFSET(MCQ!G$20,ROW(G919)-ROW(G$20),0)</f>
        <v/>
      </c>
      <c r="H919" s="583">
        <f>IF(G919="","",OFFSET(MCQ!H$20,ROW(H919)-ROW(H$20),0))</f>
        <v/>
      </c>
      <c r="I919" s="24">
        <f>IF(G919="","",IF(OR(G919="etapa",G919="sub-etapa"),"",OFFSET(MCQ!I$20,ROW(I919)-ROW(I$20),0)))</f>
        <v/>
      </c>
      <c r="J919" s="25">
        <f>IF(G919="","",OFFSET(MCQ!J$20,ROW(J919)-ROW(J$20),0))</f>
        <v/>
      </c>
      <c r="K919" s="24">
        <f>IF(G919="","",IF(OR(G919="etapa",G919="sub-etapa"),"",OFFSET(MCQ!K$20,ROW(K919)-ROW(K$20),0)))</f>
        <v/>
      </c>
      <c r="L919" s="26">
        <f>IF(G919="","",IF(OR(G919="etapa",G919="sub-etapa"),"",TRUNC(OFFSET(MCQ!L$20,ROW(L919)-ROW(L$20),0),2)))</f>
        <v/>
      </c>
      <c r="M919" s="584">
        <f>IF(I919="", "", IFERROR(VLOOKUP(VALUE(I919), _BaseAbril2026, 4, 0), IFERROR(VLOOKUP(TEXT(I919, "@"), _BaseAbril2026, 4, 0), "")))</f>
        <v/>
      </c>
      <c r="N919" s="585">
        <f>IFERROR(IF(S919="BDI1", TRUNC(M919*(1+$O$18), 2),IF(S919="BDI2", TRUNC(M919*(1+$N$18), 2), "")), "")</f>
        <v/>
      </c>
      <c r="O919" s="586">
        <f>_xlfn.IFS(G919="ETAPA", SUMIFS(ValorTotalComD, Nivel, A919), G919="SUB-ETAPA", SUMIFS(ValorTotalComD, SubNivel, C919), TRUE, T919)</f>
        <v/>
      </c>
      <c r="P919" s="584">
        <f>IF(I919="", "", IFERROR(VLOOKUP(VALUE(I919), _BaseAbril2026, 5, 0), IFERROR(VLOOKUP(TEXT(I919, "@"), _BaseAbril2026, 5, 0), "")))</f>
        <v/>
      </c>
      <c r="Q919" s="585">
        <f>IFERROR(IF(S919="BDI1", TRUNC(P919*(1+$R$18), 2),IF(S919="BDI2", TRUNC(P919*(1+$Q$18), 2), "")), "")</f>
        <v/>
      </c>
      <c r="R919" s="586">
        <f>_xlfn.IFS(G919="ETAPA", SUMIFS(ValorTotalSemD, Nivel, A919), G919="SUB-ETAPA", SUMIFS(ValorTotalSemD, SubNivel, C919), TRUE, U919)</f>
        <v/>
      </c>
      <c r="S919" s="587">
        <f>IF(G919="","",IF(OR(G919="etapa",G919="sub-etapa"),"",OFFSET(MCQ!M$20,ROW(M919)-ROW(M$20),0)))</f>
        <v/>
      </c>
      <c r="T919" s="588">
        <f>IFERROR(TRUNC(L919*N919,2),"")</f>
        <v/>
      </c>
      <c r="U919" s="589">
        <f>IFERROR(TRUNC(L919*Q919,2),"")</f>
        <v/>
      </c>
    </row>
    <row r="920">
      <c r="A920" s="18">
        <f>OFFSET(MCQ!A$20,ROW(A920)-ROW(A$20),0)</f>
        <v/>
      </c>
      <c r="B920" s="18">
        <f>OFFSET(MCQ!B$20,ROW(B920)-ROW(B$20),0)</f>
        <v/>
      </c>
      <c r="C920" s="18">
        <f>OFFSET(MCQ!C$20,ROW(C920)-ROW(C$20),0)</f>
        <v/>
      </c>
      <c r="D920" s="18">
        <f>OFFSET(MCQ!D$20,ROW(D920)-ROW(D$20),0)</f>
        <v/>
      </c>
      <c r="E920" s="18">
        <f>OFFSET(MCQ!E$20,ROW(E920)-ROW(E$20),0)</f>
        <v/>
      </c>
      <c r="F920" s="18" t="n"/>
      <c r="G920" s="233">
        <f>OFFSET(MCQ!G$20,ROW(G920)-ROW(G$20),0)</f>
        <v/>
      </c>
      <c r="H920" s="583">
        <f>IF(G920="","",OFFSET(MCQ!H$20,ROW(H920)-ROW(H$20),0))</f>
        <v/>
      </c>
      <c r="I920" s="24">
        <f>IF(G920="","",IF(OR(G920="etapa",G920="sub-etapa"),"",OFFSET(MCQ!I$20,ROW(I920)-ROW(I$20),0)))</f>
        <v/>
      </c>
      <c r="J920" s="25">
        <f>IF(G920="","",OFFSET(MCQ!J$20,ROW(J920)-ROW(J$20),0))</f>
        <v/>
      </c>
      <c r="K920" s="24">
        <f>IF(G920="","",IF(OR(G920="etapa",G920="sub-etapa"),"",OFFSET(MCQ!K$20,ROW(K920)-ROW(K$20),0)))</f>
        <v/>
      </c>
      <c r="L920" s="26">
        <f>IF(G920="","",IF(OR(G920="etapa",G920="sub-etapa"),"",TRUNC(OFFSET(MCQ!L$20,ROW(L920)-ROW(L$20),0),2)))</f>
        <v/>
      </c>
      <c r="M920" s="584">
        <f>IF(I920="", "", IFERROR(VLOOKUP(VALUE(I920), _BaseAbril2026, 4, 0), IFERROR(VLOOKUP(TEXT(I920, "@"), _BaseAbril2026, 4, 0), "")))</f>
        <v/>
      </c>
      <c r="N920" s="585">
        <f>IFERROR(IF(S920="BDI1", TRUNC(M920*(1+$O$18), 2),IF(S920="BDI2", TRUNC(M920*(1+$N$18), 2), "")), "")</f>
        <v/>
      </c>
      <c r="O920" s="586">
        <f>_xlfn.IFS(G920="ETAPA", SUMIFS(ValorTotalComD, Nivel, A920), G920="SUB-ETAPA", SUMIFS(ValorTotalComD, SubNivel, C920), TRUE, T920)</f>
        <v/>
      </c>
      <c r="P920" s="584">
        <f>IF(I920="", "", IFERROR(VLOOKUP(VALUE(I920), _BaseAbril2026, 5, 0), IFERROR(VLOOKUP(TEXT(I920, "@"), _BaseAbril2026, 5, 0), "")))</f>
        <v/>
      </c>
      <c r="Q920" s="585">
        <f>IFERROR(IF(S920="BDI1", TRUNC(P920*(1+$R$18), 2),IF(S920="BDI2", TRUNC(P920*(1+$Q$18), 2), "")), "")</f>
        <v/>
      </c>
      <c r="R920" s="586">
        <f>_xlfn.IFS(G920="ETAPA", SUMIFS(ValorTotalSemD, Nivel, A920), G920="SUB-ETAPA", SUMIFS(ValorTotalSemD, SubNivel, C920), TRUE, U920)</f>
        <v/>
      </c>
      <c r="S920" s="587">
        <f>IF(G920="","",IF(OR(G920="etapa",G920="sub-etapa"),"",OFFSET(MCQ!M$20,ROW(M920)-ROW(M$20),0)))</f>
        <v/>
      </c>
      <c r="T920" s="588">
        <f>IFERROR(TRUNC(L920*N920,2),"")</f>
        <v/>
      </c>
      <c r="U920" s="589">
        <f>IFERROR(TRUNC(L920*Q920,2),"")</f>
        <v/>
      </c>
    </row>
    <row r="921">
      <c r="A921" s="18">
        <f>OFFSET(MCQ!A$20,ROW(A921)-ROW(A$20),0)</f>
        <v/>
      </c>
      <c r="B921" s="18">
        <f>OFFSET(MCQ!B$20,ROW(B921)-ROW(B$20),0)</f>
        <v/>
      </c>
      <c r="C921" s="18">
        <f>OFFSET(MCQ!C$20,ROW(C921)-ROW(C$20),0)</f>
        <v/>
      </c>
      <c r="D921" s="18">
        <f>OFFSET(MCQ!D$20,ROW(D921)-ROW(D$20),0)</f>
        <v/>
      </c>
      <c r="E921" s="18">
        <f>OFFSET(MCQ!E$20,ROW(E921)-ROW(E$20),0)</f>
        <v/>
      </c>
      <c r="F921" s="18" t="n"/>
      <c r="G921" s="233">
        <f>OFFSET(MCQ!G$20,ROW(G921)-ROW(G$20),0)</f>
        <v/>
      </c>
      <c r="H921" s="583">
        <f>IF(G921="","",OFFSET(MCQ!H$20,ROW(H921)-ROW(H$20),0))</f>
        <v/>
      </c>
      <c r="I921" s="24">
        <f>IF(G921="","",IF(OR(G921="etapa",G921="sub-etapa"),"",OFFSET(MCQ!I$20,ROW(I921)-ROW(I$20),0)))</f>
        <v/>
      </c>
      <c r="J921" s="25">
        <f>IF(G921="","",OFFSET(MCQ!J$20,ROW(J921)-ROW(J$20),0))</f>
        <v/>
      </c>
      <c r="K921" s="24">
        <f>IF(G921="","",IF(OR(G921="etapa",G921="sub-etapa"),"",OFFSET(MCQ!K$20,ROW(K921)-ROW(K$20),0)))</f>
        <v/>
      </c>
      <c r="L921" s="26">
        <f>IF(G921="","",IF(OR(G921="etapa",G921="sub-etapa"),"",TRUNC(OFFSET(MCQ!L$20,ROW(L921)-ROW(L$20),0),2)))</f>
        <v/>
      </c>
      <c r="M921" s="584">
        <f>IF(I921="", "", IFERROR(VLOOKUP(VALUE(I921), _BaseAbril2026, 4, 0), IFERROR(VLOOKUP(TEXT(I921, "@"), _BaseAbril2026, 4, 0), "")))</f>
        <v/>
      </c>
      <c r="N921" s="585">
        <f>IFERROR(IF(S921="BDI1", TRUNC(M921*(1+$O$18), 2),IF(S921="BDI2", TRUNC(M921*(1+$N$18), 2), "")), "")</f>
        <v/>
      </c>
      <c r="O921" s="586">
        <f>_xlfn.IFS(G921="ETAPA", SUMIFS(ValorTotalComD, Nivel, A921), G921="SUB-ETAPA", SUMIFS(ValorTotalComD, SubNivel, C921), TRUE, T921)</f>
        <v/>
      </c>
      <c r="P921" s="584">
        <f>IF(I921="", "", IFERROR(VLOOKUP(VALUE(I921), _BaseAbril2026, 5, 0), IFERROR(VLOOKUP(TEXT(I921, "@"), _BaseAbril2026, 5, 0), "")))</f>
        <v/>
      </c>
      <c r="Q921" s="585">
        <f>IFERROR(IF(S921="BDI1", TRUNC(P921*(1+$R$18), 2),IF(S921="BDI2", TRUNC(P921*(1+$Q$18), 2), "")), "")</f>
        <v/>
      </c>
      <c r="R921" s="586">
        <f>_xlfn.IFS(G921="ETAPA", SUMIFS(ValorTotalSemD, Nivel, A921), G921="SUB-ETAPA", SUMIFS(ValorTotalSemD, SubNivel, C921), TRUE, U921)</f>
        <v/>
      </c>
      <c r="S921" s="587">
        <f>IF(G921="","",IF(OR(G921="etapa",G921="sub-etapa"),"",OFFSET(MCQ!M$20,ROW(M921)-ROW(M$20),0)))</f>
        <v/>
      </c>
      <c r="T921" s="588">
        <f>IFERROR(TRUNC(L921*N921,2),"")</f>
        <v/>
      </c>
      <c r="U921" s="589">
        <f>IFERROR(TRUNC(L921*Q921,2),"")</f>
        <v/>
      </c>
    </row>
    <row r="922">
      <c r="A922" s="18">
        <f>OFFSET(MCQ!A$20,ROW(A922)-ROW(A$20),0)</f>
        <v/>
      </c>
      <c r="B922" s="18">
        <f>OFFSET(MCQ!B$20,ROW(B922)-ROW(B$20),0)</f>
        <v/>
      </c>
      <c r="C922" s="18">
        <f>OFFSET(MCQ!C$20,ROW(C922)-ROW(C$20),0)</f>
        <v/>
      </c>
      <c r="D922" s="18">
        <f>OFFSET(MCQ!D$20,ROW(D922)-ROW(D$20),0)</f>
        <v/>
      </c>
      <c r="E922" s="18">
        <f>OFFSET(MCQ!E$20,ROW(E922)-ROW(E$20),0)</f>
        <v/>
      </c>
      <c r="F922" s="18" t="n"/>
      <c r="G922" s="233">
        <f>OFFSET(MCQ!G$20,ROW(G922)-ROW(G$20),0)</f>
        <v/>
      </c>
      <c r="H922" s="583">
        <f>IF(G922="","",OFFSET(MCQ!H$20,ROW(H922)-ROW(H$20),0))</f>
        <v/>
      </c>
      <c r="I922" s="24">
        <f>IF(G922="","",IF(OR(G922="etapa",G922="sub-etapa"),"",OFFSET(MCQ!I$20,ROW(I922)-ROW(I$20),0)))</f>
        <v/>
      </c>
      <c r="J922" s="25">
        <f>IF(G922="","",OFFSET(MCQ!J$20,ROW(J922)-ROW(J$20),0))</f>
        <v/>
      </c>
      <c r="K922" s="24">
        <f>IF(G922="","",IF(OR(G922="etapa",G922="sub-etapa"),"",OFFSET(MCQ!K$20,ROW(K922)-ROW(K$20),0)))</f>
        <v/>
      </c>
      <c r="L922" s="26">
        <f>IF(G922="","",IF(OR(G922="etapa",G922="sub-etapa"),"",TRUNC(OFFSET(MCQ!L$20,ROW(L922)-ROW(L$20),0),2)))</f>
        <v/>
      </c>
      <c r="M922" s="584">
        <f>IF(I922="", "", IFERROR(VLOOKUP(VALUE(I922), _BaseAbril2026, 4, 0), IFERROR(VLOOKUP(TEXT(I922, "@"), _BaseAbril2026, 4, 0), "")))</f>
        <v/>
      </c>
      <c r="N922" s="585">
        <f>IFERROR(IF(S922="BDI1", TRUNC(M922*(1+$O$18), 2),IF(S922="BDI2", TRUNC(M922*(1+$N$18), 2), "")), "")</f>
        <v/>
      </c>
      <c r="O922" s="586">
        <f>_xlfn.IFS(G922="ETAPA", SUMIFS(ValorTotalComD, Nivel, A922), G922="SUB-ETAPA", SUMIFS(ValorTotalComD, SubNivel, C922), TRUE, T922)</f>
        <v/>
      </c>
      <c r="P922" s="584">
        <f>IF(I922="", "", IFERROR(VLOOKUP(VALUE(I922), _BaseAbril2026, 5, 0), IFERROR(VLOOKUP(TEXT(I922, "@"), _BaseAbril2026, 5, 0), "")))</f>
        <v/>
      </c>
      <c r="Q922" s="585">
        <f>IFERROR(IF(S922="BDI1", TRUNC(P922*(1+$R$18), 2),IF(S922="BDI2", TRUNC(P922*(1+$Q$18), 2), "")), "")</f>
        <v/>
      </c>
      <c r="R922" s="586">
        <f>_xlfn.IFS(G922="ETAPA", SUMIFS(ValorTotalSemD, Nivel, A922), G922="SUB-ETAPA", SUMIFS(ValorTotalSemD, SubNivel, C922), TRUE, U922)</f>
        <v/>
      </c>
      <c r="S922" s="587">
        <f>IF(G922="","",IF(OR(G922="etapa",G922="sub-etapa"),"",OFFSET(MCQ!M$20,ROW(M922)-ROW(M$20),0)))</f>
        <v/>
      </c>
      <c r="T922" s="588">
        <f>IFERROR(TRUNC(L922*N922,2),"")</f>
        <v/>
      </c>
      <c r="U922" s="589">
        <f>IFERROR(TRUNC(L922*Q922,2),"")</f>
        <v/>
      </c>
    </row>
    <row r="923">
      <c r="A923" s="18">
        <f>OFFSET(MCQ!A$20,ROW(A923)-ROW(A$20),0)</f>
        <v/>
      </c>
      <c r="B923" s="18">
        <f>OFFSET(MCQ!B$20,ROW(B923)-ROW(B$20),0)</f>
        <v/>
      </c>
      <c r="C923" s="18">
        <f>OFFSET(MCQ!C$20,ROW(C923)-ROW(C$20),0)</f>
        <v/>
      </c>
      <c r="D923" s="18">
        <f>OFFSET(MCQ!D$20,ROW(D923)-ROW(D$20),0)</f>
        <v/>
      </c>
      <c r="E923" s="18">
        <f>OFFSET(MCQ!E$20,ROW(E923)-ROW(E$20),0)</f>
        <v/>
      </c>
      <c r="F923" s="18" t="n"/>
      <c r="G923" s="233">
        <f>OFFSET(MCQ!G$20,ROW(G923)-ROW(G$20),0)</f>
        <v/>
      </c>
      <c r="H923" s="583">
        <f>IF(G923="","",OFFSET(MCQ!H$20,ROW(H923)-ROW(H$20),0))</f>
        <v/>
      </c>
      <c r="I923" s="24">
        <f>IF(G923="","",IF(OR(G923="etapa",G923="sub-etapa"),"",OFFSET(MCQ!I$20,ROW(I923)-ROW(I$20),0)))</f>
        <v/>
      </c>
      <c r="J923" s="25">
        <f>IF(G923="","",OFFSET(MCQ!J$20,ROW(J923)-ROW(J$20),0))</f>
        <v/>
      </c>
      <c r="K923" s="24">
        <f>IF(G923="","",IF(OR(G923="etapa",G923="sub-etapa"),"",OFFSET(MCQ!K$20,ROW(K923)-ROW(K$20),0)))</f>
        <v/>
      </c>
      <c r="L923" s="26">
        <f>IF(G923="","",IF(OR(G923="etapa",G923="sub-etapa"),"",TRUNC(OFFSET(MCQ!L$20,ROW(L923)-ROW(L$20),0),2)))</f>
        <v/>
      </c>
      <c r="M923" s="584">
        <f>IF(I923="", "", IFERROR(VLOOKUP(VALUE(I923), _BaseAbril2026, 4, 0), IFERROR(VLOOKUP(TEXT(I923, "@"), _BaseAbril2026, 4, 0), "")))</f>
        <v/>
      </c>
      <c r="N923" s="585">
        <f>IFERROR(IF(S923="BDI1", TRUNC(M923*(1+$O$18), 2),IF(S923="BDI2", TRUNC(M923*(1+$N$18), 2), "")), "")</f>
        <v/>
      </c>
      <c r="O923" s="586">
        <f>_xlfn.IFS(G923="ETAPA", SUMIFS(ValorTotalComD, Nivel, A923), G923="SUB-ETAPA", SUMIFS(ValorTotalComD, SubNivel, C923), TRUE, T923)</f>
        <v/>
      </c>
      <c r="P923" s="584">
        <f>IF(I923="", "", IFERROR(VLOOKUP(VALUE(I923), _BaseAbril2026, 5, 0), IFERROR(VLOOKUP(TEXT(I923, "@"), _BaseAbril2026, 5, 0), "")))</f>
        <v/>
      </c>
      <c r="Q923" s="585">
        <f>IFERROR(IF(S923="BDI1", TRUNC(P923*(1+$R$18), 2),IF(S923="BDI2", TRUNC(P923*(1+$Q$18), 2), "")), "")</f>
        <v/>
      </c>
      <c r="R923" s="586">
        <f>_xlfn.IFS(G923="ETAPA", SUMIFS(ValorTotalSemD, Nivel, A923), G923="SUB-ETAPA", SUMIFS(ValorTotalSemD, SubNivel, C923), TRUE, U923)</f>
        <v/>
      </c>
      <c r="S923" s="587">
        <f>IF(G923="","",IF(OR(G923="etapa",G923="sub-etapa"),"",OFFSET(MCQ!M$20,ROW(M923)-ROW(M$20),0)))</f>
        <v/>
      </c>
      <c r="T923" s="588">
        <f>IFERROR(TRUNC(L923*N923,2),"")</f>
        <v/>
      </c>
      <c r="U923" s="589">
        <f>IFERROR(TRUNC(L923*Q923,2),"")</f>
        <v/>
      </c>
    </row>
    <row r="924">
      <c r="A924" s="18">
        <f>OFFSET(MCQ!A$20,ROW(A924)-ROW(A$20),0)</f>
        <v/>
      </c>
      <c r="B924" s="18">
        <f>OFFSET(MCQ!B$20,ROW(B924)-ROW(B$20),0)</f>
        <v/>
      </c>
      <c r="C924" s="18">
        <f>OFFSET(MCQ!C$20,ROW(C924)-ROW(C$20),0)</f>
        <v/>
      </c>
      <c r="D924" s="18">
        <f>OFFSET(MCQ!D$20,ROW(D924)-ROW(D$20),0)</f>
        <v/>
      </c>
      <c r="E924" s="18">
        <f>OFFSET(MCQ!E$20,ROW(E924)-ROW(E$20),0)</f>
        <v/>
      </c>
      <c r="F924" s="18" t="n"/>
      <c r="G924" s="233">
        <f>OFFSET(MCQ!G$20,ROW(G924)-ROW(G$20),0)</f>
        <v/>
      </c>
      <c r="H924" s="583">
        <f>IF(G924="","",OFFSET(MCQ!H$20,ROW(H924)-ROW(H$20),0))</f>
        <v/>
      </c>
      <c r="I924" s="24">
        <f>IF(G924="","",IF(OR(G924="etapa",G924="sub-etapa"),"",OFFSET(MCQ!I$20,ROW(I924)-ROW(I$20),0)))</f>
        <v/>
      </c>
      <c r="J924" s="25">
        <f>IF(G924="","",OFFSET(MCQ!J$20,ROW(J924)-ROW(J$20),0))</f>
        <v/>
      </c>
      <c r="K924" s="24">
        <f>IF(G924="","",IF(OR(G924="etapa",G924="sub-etapa"),"",OFFSET(MCQ!K$20,ROW(K924)-ROW(K$20),0)))</f>
        <v/>
      </c>
      <c r="L924" s="26">
        <f>IF(G924="","",IF(OR(G924="etapa",G924="sub-etapa"),"",TRUNC(OFFSET(MCQ!L$20,ROW(L924)-ROW(L$20),0),2)))</f>
        <v/>
      </c>
      <c r="M924" s="584">
        <f>IF(I924="", "", IFERROR(VLOOKUP(VALUE(I924), _BaseAbril2026, 4, 0), IFERROR(VLOOKUP(TEXT(I924, "@"), _BaseAbril2026, 4, 0), "")))</f>
        <v/>
      </c>
      <c r="N924" s="585">
        <f>IFERROR(IF(S924="BDI1", TRUNC(M924*(1+$O$18), 2),IF(S924="BDI2", TRUNC(M924*(1+$N$18), 2), "")), "")</f>
        <v/>
      </c>
      <c r="O924" s="586">
        <f>_xlfn.IFS(G924="ETAPA", SUMIFS(ValorTotalComD, Nivel, A924), G924="SUB-ETAPA", SUMIFS(ValorTotalComD, SubNivel, C924), TRUE, T924)</f>
        <v/>
      </c>
      <c r="P924" s="584">
        <f>IF(I924="", "", IFERROR(VLOOKUP(VALUE(I924), _BaseAbril2026, 5, 0), IFERROR(VLOOKUP(TEXT(I924, "@"), _BaseAbril2026, 5, 0), "")))</f>
        <v/>
      </c>
      <c r="Q924" s="585">
        <f>IFERROR(IF(S924="BDI1", TRUNC(P924*(1+$R$18), 2),IF(S924="BDI2", TRUNC(P924*(1+$Q$18), 2), "")), "")</f>
        <v/>
      </c>
      <c r="R924" s="586">
        <f>_xlfn.IFS(G924="ETAPA", SUMIFS(ValorTotalSemD, Nivel, A924), G924="SUB-ETAPA", SUMIFS(ValorTotalSemD, SubNivel, C924), TRUE, U924)</f>
        <v/>
      </c>
      <c r="S924" s="587">
        <f>IF(G924="","",IF(OR(G924="etapa",G924="sub-etapa"),"",OFFSET(MCQ!M$20,ROW(M924)-ROW(M$20),0)))</f>
        <v/>
      </c>
      <c r="T924" s="588">
        <f>IFERROR(TRUNC(L924*N924,2),"")</f>
        <v/>
      </c>
      <c r="U924" s="589">
        <f>IFERROR(TRUNC(L924*Q924,2),"")</f>
        <v/>
      </c>
    </row>
    <row r="925">
      <c r="A925" s="18">
        <f>OFFSET(MCQ!A$20,ROW(A925)-ROW(A$20),0)</f>
        <v/>
      </c>
      <c r="B925" s="18">
        <f>OFFSET(MCQ!B$20,ROW(B925)-ROW(B$20),0)</f>
        <v/>
      </c>
      <c r="C925" s="18">
        <f>OFFSET(MCQ!C$20,ROW(C925)-ROW(C$20),0)</f>
        <v/>
      </c>
      <c r="D925" s="18">
        <f>OFFSET(MCQ!D$20,ROW(D925)-ROW(D$20),0)</f>
        <v/>
      </c>
      <c r="E925" s="18">
        <f>OFFSET(MCQ!E$20,ROW(E925)-ROW(E$20),0)</f>
        <v/>
      </c>
      <c r="F925" s="18" t="n"/>
      <c r="G925" s="233">
        <f>OFFSET(MCQ!G$20,ROW(G925)-ROW(G$20),0)</f>
        <v/>
      </c>
      <c r="H925" s="583">
        <f>IF(G925="","",OFFSET(MCQ!H$20,ROW(H925)-ROW(H$20),0))</f>
        <v/>
      </c>
      <c r="I925" s="24">
        <f>IF(G925="","",IF(OR(G925="etapa",G925="sub-etapa"),"",OFFSET(MCQ!I$20,ROW(I925)-ROW(I$20),0)))</f>
        <v/>
      </c>
      <c r="J925" s="25">
        <f>IF(G925="","",OFFSET(MCQ!J$20,ROW(J925)-ROW(J$20),0))</f>
        <v/>
      </c>
      <c r="K925" s="24">
        <f>IF(G925="","",IF(OR(G925="etapa",G925="sub-etapa"),"",OFFSET(MCQ!K$20,ROW(K925)-ROW(K$20),0)))</f>
        <v/>
      </c>
      <c r="L925" s="26">
        <f>IF(G925="","",IF(OR(G925="etapa",G925="sub-etapa"),"",TRUNC(OFFSET(MCQ!L$20,ROW(L925)-ROW(L$20),0),2)))</f>
        <v/>
      </c>
      <c r="M925" s="584">
        <f>IF(I925="", "", IFERROR(VLOOKUP(VALUE(I925), _BaseAbril2026, 4, 0), IFERROR(VLOOKUP(TEXT(I925, "@"), _BaseAbril2026, 4, 0), "")))</f>
        <v/>
      </c>
      <c r="N925" s="585">
        <f>IFERROR(IF(S925="BDI1", TRUNC(M925*(1+$O$18), 2),IF(S925="BDI2", TRUNC(M925*(1+$N$18), 2), "")), "")</f>
        <v/>
      </c>
      <c r="O925" s="586">
        <f>_xlfn.IFS(G925="ETAPA", SUMIFS(ValorTotalComD, Nivel, A925), G925="SUB-ETAPA", SUMIFS(ValorTotalComD, SubNivel, C925), TRUE, T925)</f>
        <v/>
      </c>
      <c r="P925" s="584">
        <f>IF(I925="", "", IFERROR(VLOOKUP(VALUE(I925), _BaseAbril2026, 5, 0), IFERROR(VLOOKUP(TEXT(I925, "@"), _BaseAbril2026, 5, 0), "")))</f>
        <v/>
      </c>
      <c r="Q925" s="585">
        <f>IFERROR(IF(S925="BDI1", TRUNC(P925*(1+$R$18), 2),IF(S925="BDI2", TRUNC(P925*(1+$Q$18), 2), "")), "")</f>
        <v/>
      </c>
      <c r="R925" s="586">
        <f>_xlfn.IFS(G925="ETAPA", SUMIFS(ValorTotalSemD, Nivel, A925), G925="SUB-ETAPA", SUMIFS(ValorTotalSemD, SubNivel, C925), TRUE, U925)</f>
        <v/>
      </c>
      <c r="S925" s="587">
        <f>IF(G925="","",IF(OR(G925="etapa",G925="sub-etapa"),"",OFFSET(MCQ!M$20,ROW(M925)-ROW(M$20),0)))</f>
        <v/>
      </c>
      <c r="T925" s="588">
        <f>IFERROR(TRUNC(L925*N925,2),"")</f>
        <v/>
      </c>
      <c r="U925" s="589">
        <f>IFERROR(TRUNC(L925*Q925,2),"")</f>
        <v/>
      </c>
    </row>
    <row r="926">
      <c r="A926" s="18">
        <f>OFFSET(MCQ!A$20,ROW(A926)-ROW(A$20),0)</f>
        <v/>
      </c>
      <c r="B926" s="18">
        <f>OFFSET(MCQ!B$20,ROW(B926)-ROW(B$20),0)</f>
        <v/>
      </c>
      <c r="C926" s="18">
        <f>OFFSET(MCQ!C$20,ROW(C926)-ROW(C$20),0)</f>
        <v/>
      </c>
      <c r="D926" s="18">
        <f>OFFSET(MCQ!D$20,ROW(D926)-ROW(D$20),0)</f>
        <v/>
      </c>
      <c r="E926" s="18">
        <f>OFFSET(MCQ!E$20,ROW(E926)-ROW(E$20),0)</f>
        <v/>
      </c>
      <c r="F926" s="18" t="n"/>
      <c r="G926" s="233">
        <f>OFFSET(MCQ!G$20,ROW(G926)-ROW(G$20),0)</f>
        <v/>
      </c>
      <c r="H926" s="583">
        <f>IF(G926="","",OFFSET(MCQ!H$20,ROW(H926)-ROW(H$20),0))</f>
        <v/>
      </c>
      <c r="I926" s="24">
        <f>IF(G926="","",IF(OR(G926="etapa",G926="sub-etapa"),"",OFFSET(MCQ!I$20,ROW(I926)-ROW(I$20),0)))</f>
        <v/>
      </c>
      <c r="J926" s="25">
        <f>IF(G926="","",OFFSET(MCQ!J$20,ROW(J926)-ROW(J$20),0))</f>
        <v/>
      </c>
      <c r="K926" s="24">
        <f>IF(G926="","",IF(OR(G926="etapa",G926="sub-etapa"),"",OFFSET(MCQ!K$20,ROW(K926)-ROW(K$20),0)))</f>
        <v/>
      </c>
      <c r="L926" s="26">
        <f>IF(G926="","",IF(OR(G926="etapa",G926="sub-etapa"),"",TRUNC(OFFSET(MCQ!L$20,ROW(L926)-ROW(L$20),0),2)))</f>
        <v/>
      </c>
      <c r="M926" s="584">
        <f>IF(I926="", "", IFERROR(VLOOKUP(VALUE(I926), _BaseAbril2026, 4, 0), IFERROR(VLOOKUP(TEXT(I926, "@"), _BaseAbril2026, 4, 0), "")))</f>
        <v/>
      </c>
      <c r="N926" s="585">
        <f>IFERROR(IF(S926="BDI1", TRUNC(M926*(1+$O$18), 2),IF(S926="BDI2", TRUNC(M926*(1+$N$18), 2), "")), "")</f>
        <v/>
      </c>
      <c r="O926" s="586">
        <f>_xlfn.IFS(G926="ETAPA", SUMIFS(ValorTotalComD, Nivel, A926), G926="SUB-ETAPA", SUMIFS(ValorTotalComD, SubNivel, C926), TRUE, T926)</f>
        <v/>
      </c>
      <c r="P926" s="584">
        <f>IF(I926="", "", IFERROR(VLOOKUP(VALUE(I926), _BaseAbril2026, 5, 0), IFERROR(VLOOKUP(TEXT(I926, "@"), _BaseAbril2026, 5, 0), "")))</f>
        <v/>
      </c>
      <c r="Q926" s="585">
        <f>IFERROR(IF(S926="BDI1", TRUNC(P926*(1+$R$18), 2),IF(S926="BDI2", TRUNC(P926*(1+$Q$18), 2), "")), "")</f>
        <v/>
      </c>
      <c r="R926" s="586">
        <f>_xlfn.IFS(G926="ETAPA", SUMIFS(ValorTotalSemD, Nivel, A926), G926="SUB-ETAPA", SUMIFS(ValorTotalSemD, SubNivel, C926), TRUE, U926)</f>
        <v/>
      </c>
      <c r="S926" s="587">
        <f>IF(G926="","",IF(OR(G926="etapa",G926="sub-etapa"),"",OFFSET(MCQ!M$20,ROW(M926)-ROW(M$20),0)))</f>
        <v/>
      </c>
      <c r="T926" s="588">
        <f>IFERROR(TRUNC(L926*N926,2),"")</f>
        <v/>
      </c>
      <c r="U926" s="589">
        <f>IFERROR(TRUNC(L926*Q926,2),"")</f>
        <v/>
      </c>
    </row>
    <row r="927">
      <c r="A927" s="18">
        <f>OFFSET(MCQ!A$20,ROW(A927)-ROW(A$20),0)</f>
        <v/>
      </c>
      <c r="B927" s="18">
        <f>OFFSET(MCQ!B$20,ROW(B927)-ROW(B$20),0)</f>
        <v/>
      </c>
      <c r="C927" s="18">
        <f>OFFSET(MCQ!C$20,ROW(C927)-ROW(C$20),0)</f>
        <v/>
      </c>
      <c r="D927" s="18">
        <f>OFFSET(MCQ!D$20,ROW(D927)-ROW(D$20),0)</f>
        <v/>
      </c>
      <c r="E927" s="18">
        <f>OFFSET(MCQ!E$20,ROW(E927)-ROW(E$20),0)</f>
        <v/>
      </c>
      <c r="F927" s="18" t="n"/>
      <c r="G927" s="233">
        <f>OFFSET(MCQ!G$20,ROW(G927)-ROW(G$20),0)</f>
        <v/>
      </c>
      <c r="H927" s="583">
        <f>IF(G927="","",OFFSET(MCQ!H$20,ROW(H927)-ROW(H$20),0))</f>
        <v/>
      </c>
      <c r="I927" s="24">
        <f>IF(G927="","",IF(OR(G927="etapa",G927="sub-etapa"),"",OFFSET(MCQ!I$20,ROW(I927)-ROW(I$20),0)))</f>
        <v/>
      </c>
      <c r="J927" s="25">
        <f>IF(G927="","",OFFSET(MCQ!J$20,ROW(J927)-ROW(J$20),0))</f>
        <v/>
      </c>
      <c r="K927" s="24">
        <f>IF(G927="","",IF(OR(G927="etapa",G927="sub-etapa"),"",OFFSET(MCQ!K$20,ROW(K927)-ROW(K$20),0)))</f>
        <v/>
      </c>
      <c r="L927" s="26">
        <f>IF(G927="","",IF(OR(G927="etapa",G927="sub-etapa"),"",TRUNC(OFFSET(MCQ!L$20,ROW(L927)-ROW(L$20),0),2)))</f>
        <v/>
      </c>
      <c r="M927" s="584">
        <f>IF(I927="", "", IFERROR(VLOOKUP(VALUE(I927), _BaseAbril2026, 4, 0), IFERROR(VLOOKUP(TEXT(I927, "@"), _BaseAbril2026, 4, 0), "")))</f>
        <v/>
      </c>
      <c r="N927" s="585">
        <f>IFERROR(IF(S927="BDI1", TRUNC(M927*(1+$O$18), 2),IF(S927="BDI2", TRUNC(M927*(1+$N$18), 2), "")), "")</f>
        <v/>
      </c>
      <c r="O927" s="586">
        <f>_xlfn.IFS(G927="ETAPA", SUMIFS(ValorTotalComD, Nivel, A927), G927="SUB-ETAPA", SUMIFS(ValorTotalComD, SubNivel, C927), TRUE, T927)</f>
        <v/>
      </c>
      <c r="P927" s="584">
        <f>IF(I927="", "", IFERROR(VLOOKUP(VALUE(I927), _BaseAbril2026, 5, 0), IFERROR(VLOOKUP(TEXT(I927, "@"), _BaseAbril2026, 5, 0), "")))</f>
        <v/>
      </c>
      <c r="Q927" s="585">
        <f>IFERROR(IF(S927="BDI1", TRUNC(P927*(1+$R$18), 2),IF(S927="BDI2", TRUNC(P927*(1+$Q$18), 2), "")), "")</f>
        <v/>
      </c>
      <c r="R927" s="586">
        <f>_xlfn.IFS(G927="ETAPA", SUMIFS(ValorTotalSemD, Nivel, A927), G927="SUB-ETAPA", SUMIFS(ValorTotalSemD, SubNivel, C927), TRUE, U927)</f>
        <v/>
      </c>
      <c r="S927" s="587">
        <f>IF(G927="","",IF(OR(G927="etapa",G927="sub-etapa"),"",OFFSET(MCQ!M$20,ROW(M927)-ROW(M$20),0)))</f>
        <v/>
      </c>
      <c r="T927" s="588">
        <f>IFERROR(TRUNC(L927*N927,2),"")</f>
        <v/>
      </c>
      <c r="U927" s="589">
        <f>IFERROR(TRUNC(L927*Q927,2),"")</f>
        <v/>
      </c>
    </row>
    <row r="928">
      <c r="A928" s="18">
        <f>OFFSET(MCQ!A$20,ROW(A928)-ROW(A$20),0)</f>
        <v/>
      </c>
      <c r="B928" s="18">
        <f>OFFSET(MCQ!B$20,ROW(B928)-ROW(B$20),0)</f>
        <v/>
      </c>
      <c r="C928" s="18">
        <f>OFFSET(MCQ!C$20,ROW(C928)-ROW(C$20),0)</f>
        <v/>
      </c>
      <c r="D928" s="18">
        <f>OFFSET(MCQ!D$20,ROW(D928)-ROW(D$20),0)</f>
        <v/>
      </c>
      <c r="E928" s="18">
        <f>OFFSET(MCQ!E$20,ROW(E928)-ROW(E$20),0)</f>
        <v/>
      </c>
      <c r="F928" s="18" t="n"/>
      <c r="G928" s="233">
        <f>OFFSET(MCQ!G$20,ROW(G928)-ROW(G$20),0)</f>
        <v/>
      </c>
      <c r="H928" s="583">
        <f>IF(G928="","",OFFSET(MCQ!H$20,ROW(H928)-ROW(H$20),0))</f>
        <v/>
      </c>
      <c r="I928" s="24">
        <f>IF(G928="","",IF(OR(G928="etapa",G928="sub-etapa"),"",OFFSET(MCQ!I$20,ROW(I928)-ROW(I$20),0)))</f>
        <v/>
      </c>
      <c r="J928" s="25">
        <f>IF(G928="","",OFFSET(MCQ!J$20,ROW(J928)-ROW(J$20),0))</f>
        <v/>
      </c>
      <c r="K928" s="24">
        <f>IF(G928="","",IF(OR(G928="etapa",G928="sub-etapa"),"",OFFSET(MCQ!K$20,ROW(K928)-ROW(K$20),0)))</f>
        <v/>
      </c>
      <c r="L928" s="26">
        <f>IF(G928="","",IF(OR(G928="etapa",G928="sub-etapa"),"",TRUNC(OFFSET(MCQ!L$20,ROW(L928)-ROW(L$20),0),2)))</f>
        <v/>
      </c>
      <c r="M928" s="584">
        <f>IF(I928="", "", IFERROR(VLOOKUP(VALUE(I928), _BaseAbril2026, 4, 0), IFERROR(VLOOKUP(TEXT(I928, "@"), _BaseAbril2026, 4, 0), "")))</f>
        <v/>
      </c>
      <c r="N928" s="585">
        <f>IFERROR(IF(S928="BDI1", TRUNC(M928*(1+$O$18), 2),IF(S928="BDI2", TRUNC(M928*(1+$N$18), 2), "")), "")</f>
        <v/>
      </c>
      <c r="O928" s="586">
        <f>_xlfn.IFS(G928="ETAPA", SUMIFS(ValorTotalComD, Nivel, A928), G928="SUB-ETAPA", SUMIFS(ValorTotalComD, SubNivel, C928), TRUE, T928)</f>
        <v/>
      </c>
      <c r="P928" s="584">
        <f>IF(I928="", "", IFERROR(VLOOKUP(VALUE(I928), _BaseAbril2026, 5, 0), IFERROR(VLOOKUP(TEXT(I928, "@"), _BaseAbril2026, 5, 0), "")))</f>
        <v/>
      </c>
      <c r="Q928" s="585">
        <f>IFERROR(IF(S928="BDI1", TRUNC(P928*(1+$R$18), 2),IF(S928="BDI2", TRUNC(P928*(1+$Q$18), 2), "")), "")</f>
        <v/>
      </c>
      <c r="R928" s="586">
        <f>_xlfn.IFS(G928="ETAPA", SUMIFS(ValorTotalSemD, Nivel, A928), G928="SUB-ETAPA", SUMIFS(ValorTotalSemD, SubNivel, C928), TRUE, U928)</f>
        <v/>
      </c>
      <c r="S928" s="587">
        <f>IF(G928="","",IF(OR(G928="etapa",G928="sub-etapa"),"",OFFSET(MCQ!M$20,ROW(M928)-ROW(M$20),0)))</f>
        <v/>
      </c>
      <c r="T928" s="588">
        <f>IFERROR(TRUNC(L928*N928,2),"")</f>
        <v/>
      </c>
      <c r="U928" s="589">
        <f>IFERROR(TRUNC(L928*Q928,2),"")</f>
        <v/>
      </c>
    </row>
    <row r="929">
      <c r="A929" s="18">
        <f>OFFSET(MCQ!A$20,ROW(A929)-ROW(A$20),0)</f>
        <v/>
      </c>
      <c r="B929" s="18">
        <f>OFFSET(MCQ!B$20,ROW(B929)-ROW(B$20),0)</f>
        <v/>
      </c>
      <c r="C929" s="18">
        <f>OFFSET(MCQ!C$20,ROW(C929)-ROW(C$20),0)</f>
        <v/>
      </c>
      <c r="D929" s="18">
        <f>OFFSET(MCQ!D$20,ROW(D929)-ROW(D$20),0)</f>
        <v/>
      </c>
      <c r="E929" s="18">
        <f>OFFSET(MCQ!E$20,ROW(E929)-ROW(E$20),0)</f>
        <v/>
      </c>
      <c r="F929" s="18" t="n"/>
      <c r="G929" s="233">
        <f>OFFSET(MCQ!G$20,ROW(G929)-ROW(G$20),0)</f>
        <v/>
      </c>
      <c r="H929" s="583">
        <f>IF(G929="","",OFFSET(MCQ!H$20,ROW(H929)-ROW(H$20),0))</f>
        <v/>
      </c>
      <c r="I929" s="24">
        <f>IF(G929="","",IF(OR(G929="etapa",G929="sub-etapa"),"",OFFSET(MCQ!I$20,ROW(I929)-ROW(I$20),0)))</f>
        <v/>
      </c>
      <c r="J929" s="25">
        <f>IF(G929="","",OFFSET(MCQ!J$20,ROW(J929)-ROW(J$20),0))</f>
        <v/>
      </c>
      <c r="K929" s="24">
        <f>IF(G929="","",IF(OR(G929="etapa",G929="sub-etapa"),"",OFFSET(MCQ!K$20,ROW(K929)-ROW(K$20),0)))</f>
        <v/>
      </c>
      <c r="L929" s="26">
        <f>IF(G929="","",IF(OR(G929="etapa",G929="sub-etapa"),"",TRUNC(OFFSET(MCQ!L$20,ROW(L929)-ROW(L$20),0),2)))</f>
        <v/>
      </c>
      <c r="M929" s="584">
        <f>IF(I929="", "", IFERROR(VLOOKUP(VALUE(I929), _BaseAbril2026, 4, 0), IFERROR(VLOOKUP(TEXT(I929, "@"), _BaseAbril2026, 4, 0), "")))</f>
        <v/>
      </c>
      <c r="N929" s="585">
        <f>IFERROR(IF(S929="BDI1", TRUNC(M929*(1+$O$18), 2),IF(S929="BDI2", TRUNC(M929*(1+$N$18), 2), "")), "")</f>
        <v/>
      </c>
      <c r="O929" s="586">
        <f>_xlfn.IFS(G929="ETAPA", SUMIFS(ValorTotalComD, Nivel, A929), G929="SUB-ETAPA", SUMIFS(ValorTotalComD, SubNivel, C929), TRUE, T929)</f>
        <v/>
      </c>
      <c r="P929" s="584">
        <f>IF(I929="", "", IFERROR(VLOOKUP(VALUE(I929), _BaseAbril2026, 5, 0), IFERROR(VLOOKUP(TEXT(I929, "@"), _BaseAbril2026, 5, 0), "")))</f>
        <v/>
      </c>
      <c r="Q929" s="585">
        <f>IFERROR(IF(S929="BDI1", TRUNC(P929*(1+$R$18), 2),IF(S929="BDI2", TRUNC(P929*(1+$Q$18), 2), "")), "")</f>
        <v/>
      </c>
      <c r="R929" s="586">
        <f>_xlfn.IFS(G929="ETAPA", SUMIFS(ValorTotalSemD, Nivel, A929), G929="SUB-ETAPA", SUMIFS(ValorTotalSemD, SubNivel, C929), TRUE, U929)</f>
        <v/>
      </c>
      <c r="S929" s="587">
        <f>IF(G929="","",IF(OR(G929="etapa",G929="sub-etapa"),"",OFFSET(MCQ!M$20,ROW(M929)-ROW(M$20),0)))</f>
        <v/>
      </c>
      <c r="T929" s="588">
        <f>IFERROR(TRUNC(L929*N929,2),"")</f>
        <v/>
      </c>
      <c r="U929" s="589">
        <f>IFERROR(TRUNC(L929*Q929,2),"")</f>
        <v/>
      </c>
    </row>
    <row r="930">
      <c r="A930" s="18">
        <f>OFFSET(MCQ!A$20,ROW(A930)-ROW(A$20),0)</f>
        <v/>
      </c>
      <c r="B930" s="18">
        <f>OFFSET(MCQ!B$20,ROW(B930)-ROW(B$20),0)</f>
        <v/>
      </c>
      <c r="C930" s="18">
        <f>OFFSET(MCQ!C$20,ROW(C930)-ROW(C$20),0)</f>
        <v/>
      </c>
      <c r="D930" s="18">
        <f>OFFSET(MCQ!D$20,ROW(D930)-ROW(D$20),0)</f>
        <v/>
      </c>
      <c r="E930" s="18">
        <f>OFFSET(MCQ!E$20,ROW(E930)-ROW(E$20),0)</f>
        <v/>
      </c>
      <c r="F930" s="18" t="n"/>
      <c r="G930" s="233">
        <f>OFFSET(MCQ!G$20,ROW(G930)-ROW(G$20),0)</f>
        <v/>
      </c>
      <c r="H930" s="583">
        <f>IF(G930="","",OFFSET(MCQ!H$20,ROW(H930)-ROW(H$20),0))</f>
        <v/>
      </c>
      <c r="I930" s="24">
        <f>IF(G930="","",IF(OR(G930="etapa",G930="sub-etapa"),"",OFFSET(MCQ!I$20,ROW(I930)-ROW(I$20),0)))</f>
        <v/>
      </c>
      <c r="J930" s="25">
        <f>IF(G930="","",OFFSET(MCQ!J$20,ROW(J930)-ROW(J$20),0))</f>
        <v/>
      </c>
      <c r="K930" s="24">
        <f>IF(G930="","",IF(OR(G930="etapa",G930="sub-etapa"),"",OFFSET(MCQ!K$20,ROW(K930)-ROW(K$20),0)))</f>
        <v/>
      </c>
      <c r="L930" s="26">
        <f>IF(G930="","",IF(OR(G930="etapa",G930="sub-etapa"),"",TRUNC(OFFSET(MCQ!L$20,ROW(L930)-ROW(L$20),0),2)))</f>
        <v/>
      </c>
      <c r="M930" s="584">
        <f>IF(I930="", "", IFERROR(VLOOKUP(VALUE(I930), _BaseAbril2026, 4, 0), IFERROR(VLOOKUP(TEXT(I930, "@"), _BaseAbril2026, 4, 0), "")))</f>
        <v/>
      </c>
      <c r="N930" s="585">
        <f>IFERROR(IF(S930="BDI1", TRUNC(M930*(1+$O$18), 2),IF(S930="BDI2", TRUNC(M930*(1+$N$18), 2), "")), "")</f>
        <v/>
      </c>
      <c r="O930" s="586">
        <f>_xlfn.IFS(G930="ETAPA", SUMIFS(ValorTotalComD, Nivel, A930), G930="SUB-ETAPA", SUMIFS(ValorTotalComD, SubNivel, C930), TRUE, T930)</f>
        <v/>
      </c>
      <c r="P930" s="584">
        <f>IF(I930="", "", IFERROR(VLOOKUP(VALUE(I930), _BaseAbril2026, 5, 0), IFERROR(VLOOKUP(TEXT(I930, "@"), _BaseAbril2026, 5, 0), "")))</f>
        <v/>
      </c>
      <c r="Q930" s="585">
        <f>IFERROR(IF(S930="BDI1", TRUNC(P930*(1+$R$18), 2),IF(S930="BDI2", TRUNC(P930*(1+$Q$18), 2), "")), "")</f>
        <v/>
      </c>
      <c r="R930" s="586">
        <f>_xlfn.IFS(G930="ETAPA", SUMIFS(ValorTotalSemD, Nivel, A930), G930="SUB-ETAPA", SUMIFS(ValorTotalSemD, SubNivel, C930), TRUE, U930)</f>
        <v/>
      </c>
      <c r="S930" s="587">
        <f>IF(G930="","",IF(OR(G930="etapa",G930="sub-etapa"),"",OFFSET(MCQ!M$20,ROW(M930)-ROW(M$20),0)))</f>
        <v/>
      </c>
      <c r="T930" s="588">
        <f>IFERROR(TRUNC(L930*N930,2),"")</f>
        <v/>
      </c>
      <c r="U930" s="589">
        <f>IFERROR(TRUNC(L930*Q930,2),"")</f>
        <v/>
      </c>
    </row>
    <row r="931">
      <c r="A931" s="18">
        <f>OFFSET(MCQ!A$20,ROW(A931)-ROW(A$20),0)</f>
        <v/>
      </c>
      <c r="B931" s="18">
        <f>OFFSET(MCQ!B$20,ROW(B931)-ROW(B$20),0)</f>
        <v/>
      </c>
      <c r="C931" s="18">
        <f>OFFSET(MCQ!C$20,ROW(C931)-ROW(C$20),0)</f>
        <v/>
      </c>
      <c r="D931" s="18">
        <f>OFFSET(MCQ!D$20,ROW(D931)-ROW(D$20),0)</f>
        <v/>
      </c>
      <c r="E931" s="18">
        <f>OFFSET(MCQ!E$20,ROW(E931)-ROW(E$20),0)</f>
        <v/>
      </c>
      <c r="F931" s="18" t="n"/>
      <c r="G931" s="233">
        <f>OFFSET(MCQ!G$20,ROW(G931)-ROW(G$20),0)</f>
        <v/>
      </c>
      <c r="H931" s="583">
        <f>IF(G931="","",OFFSET(MCQ!H$20,ROW(H931)-ROW(H$20),0))</f>
        <v/>
      </c>
      <c r="I931" s="24">
        <f>IF(G931="","",IF(OR(G931="etapa",G931="sub-etapa"),"",OFFSET(MCQ!I$20,ROW(I931)-ROW(I$20),0)))</f>
        <v/>
      </c>
      <c r="J931" s="25">
        <f>IF(G931="","",OFFSET(MCQ!J$20,ROW(J931)-ROW(J$20),0))</f>
        <v/>
      </c>
      <c r="K931" s="24">
        <f>IF(G931="","",IF(OR(G931="etapa",G931="sub-etapa"),"",OFFSET(MCQ!K$20,ROW(K931)-ROW(K$20),0)))</f>
        <v/>
      </c>
      <c r="L931" s="26">
        <f>IF(G931="","",IF(OR(G931="etapa",G931="sub-etapa"),"",TRUNC(OFFSET(MCQ!L$20,ROW(L931)-ROW(L$20),0),2)))</f>
        <v/>
      </c>
      <c r="M931" s="584">
        <f>IF(I931="", "", IFERROR(VLOOKUP(VALUE(I931), _BaseAbril2026, 4, 0), IFERROR(VLOOKUP(TEXT(I931, "@"), _BaseAbril2026, 4, 0), "")))</f>
        <v/>
      </c>
      <c r="N931" s="585">
        <f>IFERROR(IF(S931="BDI1", TRUNC(M931*(1+$O$18), 2),IF(S931="BDI2", TRUNC(M931*(1+$N$18), 2), "")), "")</f>
        <v/>
      </c>
      <c r="O931" s="586">
        <f>_xlfn.IFS(G931="ETAPA", SUMIFS(ValorTotalComD, Nivel, A931), G931="SUB-ETAPA", SUMIFS(ValorTotalComD, SubNivel, C931), TRUE, T931)</f>
        <v/>
      </c>
      <c r="P931" s="584">
        <f>IF(I931="", "", IFERROR(VLOOKUP(VALUE(I931), _BaseAbril2026, 5, 0), IFERROR(VLOOKUP(TEXT(I931, "@"), _BaseAbril2026, 5, 0), "")))</f>
        <v/>
      </c>
      <c r="Q931" s="585">
        <f>IFERROR(IF(S931="BDI1", TRUNC(P931*(1+$R$18), 2),IF(S931="BDI2", TRUNC(P931*(1+$Q$18), 2), "")), "")</f>
        <v/>
      </c>
      <c r="R931" s="586">
        <f>_xlfn.IFS(G931="ETAPA", SUMIFS(ValorTotalSemD, Nivel, A931), G931="SUB-ETAPA", SUMIFS(ValorTotalSemD, SubNivel, C931), TRUE, U931)</f>
        <v/>
      </c>
      <c r="S931" s="587">
        <f>IF(G931="","",IF(OR(G931="etapa",G931="sub-etapa"),"",OFFSET(MCQ!M$20,ROW(M931)-ROW(M$20),0)))</f>
        <v/>
      </c>
      <c r="T931" s="588">
        <f>IFERROR(TRUNC(L931*N931,2),"")</f>
        <v/>
      </c>
      <c r="U931" s="589">
        <f>IFERROR(TRUNC(L931*Q931,2),"")</f>
        <v/>
      </c>
    </row>
    <row r="932">
      <c r="A932" s="18">
        <f>OFFSET(MCQ!A$20,ROW(A932)-ROW(A$20),0)</f>
        <v/>
      </c>
      <c r="B932" s="18">
        <f>OFFSET(MCQ!B$20,ROW(B932)-ROW(B$20),0)</f>
        <v/>
      </c>
      <c r="C932" s="18">
        <f>OFFSET(MCQ!C$20,ROW(C932)-ROW(C$20),0)</f>
        <v/>
      </c>
      <c r="D932" s="18">
        <f>OFFSET(MCQ!D$20,ROW(D932)-ROW(D$20),0)</f>
        <v/>
      </c>
      <c r="E932" s="18">
        <f>OFFSET(MCQ!E$20,ROW(E932)-ROW(E$20),0)</f>
        <v/>
      </c>
      <c r="F932" s="18" t="n"/>
      <c r="G932" s="233">
        <f>OFFSET(MCQ!G$20,ROW(G932)-ROW(G$20),0)</f>
        <v/>
      </c>
      <c r="H932" s="583">
        <f>IF(G932="","",OFFSET(MCQ!H$20,ROW(H932)-ROW(H$20),0))</f>
        <v/>
      </c>
      <c r="I932" s="24">
        <f>IF(G932="","",IF(OR(G932="etapa",G932="sub-etapa"),"",OFFSET(MCQ!I$20,ROW(I932)-ROW(I$20),0)))</f>
        <v/>
      </c>
      <c r="J932" s="25">
        <f>IF(G932="","",OFFSET(MCQ!J$20,ROW(J932)-ROW(J$20),0))</f>
        <v/>
      </c>
      <c r="K932" s="24">
        <f>IF(G932="","",IF(OR(G932="etapa",G932="sub-etapa"),"",OFFSET(MCQ!K$20,ROW(K932)-ROW(K$20),0)))</f>
        <v/>
      </c>
      <c r="L932" s="26">
        <f>IF(G932="","",IF(OR(G932="etapa",G932="sub-etapa"),"",TRUNC(OFFSET(MCQ!L$20,ROW(L932)-ROW(L$20),0),2)))</f>
        <v/>
      </c>
      <c r="M932" s="584">
        <f>IF(I932="", "", IFERROR(VLOOKUP(VALUE(I932), _BaseAbril2026, 4, 0), IFERROR(VLOOKUP(TEXT(I932, "@"), _BaseAbril2026, 4, 0), "")))</f>
        <v/>
      </c>
      <c r="N932" s="585">
        <f>IFERROR(IF(S932="BDI1", TRUNC(M932*(1+$O$18), 2),IF(S932="BDI2", TRUNC(M932*(1+$N$18), 2), "")), "")</f>
        <v/>
      </c>
      <c r="O932" s="586">
        <f>_xlfn.IFS(G932="ETAPA", SUMIFS(ValorTotalComD, Nivel, A932), G932="SUB-ETAPA", SUMIFS(ValorTotalComD, SubNivel, C932), TRUE, T932)</f>
        <v/>
      </c>
      <c r="P932" s="584">
        <f>IF(I932="", "", IFERROR(VLOOKUP(VALUE(I932), _BaseAbril2026, 5, 0), IFERROR(VLOOKUP(TEXT(I932, "@"), _BaseAbril2026, 5, 0), "")))</f>
        <v/>
      </c>
      <c r="Q932" s="585">
        <f>IFERROR(IF(S932="BDI1", TRUNC(P932*(1+$R$18), 2),IF(S932="BDI2", TRUNC(P932*(1+$Q$18), 2), "")), "")</f>
        <v/>
      </c>
      <c r="R932" s="586">
        <f>_xlfn.IFS(G932="ETAPA", SUMIFS(ValorTotalSemD, Nivel, A932), G932="SUB-ETAPA", SUMIFS(ValorTotalSemD, SubNivel, C932), TRUE, U932)</f>
        <v/>
      </c>
      <c r="S932" s="587">
        <f>IF(G932="","",IF(OR(G932="etapa",G932="sub-etapa"),"",OFFSET(MCQ!M$20,ROW(M932)-ROW(M$20),0)))</f>
        <v/>
      </c>
      <c r="T932" s="588">
        <f>IFERROR(TRUNC(L932*N932,2),"")</f>
        <v/>
      </c>
      <c r="U932" s="589">
        <f>IFERROR(TRUNC(L932*Q932,2),"")</f>
        <v/>
      </c>
    </row>
    <row r="933">
      <c r="A933" s="18">
        <f>OFFSET(MCQ!A$20,ROW(A933)-ROW(A$20),0)</f>
        <v/>
      </c>
      <c r="B933" s="18">
        <f>OFFSET(MCQ!B$20,ROW(B933)-ROW(B$20),0)</f>
        <v/>
      </c>
      <c r="C933" s="18">
        <f>OFFSET(MCQ!C$20,ROW(C933)-ROW(C$20),0)</f>
        <v/>
      </c>
      <c r="D933" s="18">
        <f>OFFSET(MCQ!D$20,ROW(D933)-ROW(D$20),0)</f>
        <v/>
      </c>
      <c r="E933" s="18">
        <f>OFFSET(MCQ!E$20,ROW(E933)-ROW(E$20),0)</f>
        <v/>
      </c>
      <c r="F933" s="18" t="n"/>
      <c r="G933" s="233">
        <f>OFFSET(MCQ!G$20,ROW(G933)-ROW(G$20),0)</f>
        <v/>
      </c>
      <c r="H933" s="583">
        <f>IF(G933="","",OFFSET(MCQ!H$20,ROW(H933)-ROW(H$20),0))</f>
        <v/>
      </c>
      <c r="I933" s="24">
        <f>IF(G933="","",IF(OR(G933="etapa",G933="sub-etapa"),"",OFFSET(MCQ!I$20,ROW(I933)-ROW(I$20),0)))</f>
        <v/>
      </c>
      <c r="J933" s="25">
        <f>IF(G933="","",OFFSET(MCQ!J$20,ROW(J933)-ROW(J$20),0))</f>
        <v/>
      </c>
      <c r="K933" s="24">
        <f>IF(G933="","",IF(OR(G933="etapa",G933="sub-etapa"),"",OFFSET(MCQ!K$20,ROW(K933)-ROW(K$20),0)))</f>
        <v/>
      </c>
      <c r="L933" s="26">
        <f>IF(G933="","",IF(OR(G933="etapa",G933="sub-etapa"),"",TRUNC(OFFSET(MCQ!L$20,ROW(L933)-ROW(L$20),0),2)))</f>
        <v/>
      </c>
      <c r="M933" s="584">
        <f>IF(I933="", "", IFERROR(VLOOKUP(VALUE(I933), _BaseAbril2026, 4, 0), IFERROR(VLOOKUP(TEXT(I933, "@"), _BaseAbril2026, 4, 0), "")))</f>
        <v/>
      </c>
      <c r="N933" s="585">
        <f>IFERROR(IF(S933="BDI1", TRUNC(M933*(1+$O$18), 2),IF(S933="BDI2", TRUNC(M933*(1+$N$18), 2), "")), "")</f>
        <v/>
      </c>
      <c r="O933" s="586">
        <f>_xlfn.IFS(G933="ETAPA", SUMIFS(ValorTotalComD, Nivel, A933), G933="SUB-ETAPA", SUMIFS(ValorTotalComD, SubNivel, C933), TRUE, T933)</f>
        <v/>
      </c>
      <c r="P933" s="584">
        <f>IF(I933="", "", IFERROR(VLOOKUP(VALUE(I933), _BaseAbril2026, 5, 0), IFERROR(VLOOKUP(TEXT(I933, "@"), _BaseAbril2026, 5, 0), "")))</f>
        <v/>
      </c>
      <c r="Q933" s="585">
        <f>IFERROR(IF(S933="BDI1", TRUNC(P933*(1+$R$18), 2),IF(S933="BDI2", TRUNC(P933*(1+$Q$18), 2), "")), "")</f>
        <v/>
      </c>
      <c r="R933" s="586">
        <f>_xlfn.IFS(G933="ETAPA", SUMIFS(ValorTotalSemD, Nivel, A933), G933="SUB-ETAPA", SUMIFS(ValorTotalSemD, SubNivel, C933), TRUE, U933)</f>
        <v/>
      </c>
      <c r="S933" s="587">
        <f>IF(G933="","",IF(OR(G933="etapa",G933="sub-etapa"),"",OFFSET(MCQ!M$20,ROW(M933)-ROW(M$20),0)))</f>
        <v/>
      </c>
      <c r="T933" s="588">
        <f>IFERROR(TRUNC(L933*N933,2),"")</f>
        <v/>
      </c>
      <c r="U933" s="589">
        <f>IFERROR(TRUNC(L933*Q933,2),"")</f>
        <v/>
      </c>
    </row>
    <row r="934">
      <c r="A934" s="18">
        <f>OFFSET(MCQ!A$20,ROW(A934)-ROW(A$20),0)</f>
        <v/>
      </c>
      <c r="B934" s="18">
        <f>OFFSET(MCQ!B$20,ROW(B934)-ROW(B$20),0)</f>
        <v/>
      </c>
      <c r="C934" s="18">
        <f>OFFSET(MCQ!C$20,ROW(C934)-ROW(C$20),0)</f>
        <v/>
      </c>
      <c r="D934" s="18">
        <f>OFFSET(MCQ!D$20,ROW(D934)-ROW(D$20),0)</f>
        <v/>
      </c>
      <c r="E934" s="18">
        <f>OFFSET(MCQ!E$20,ROW(E934)-ROW(E$20),0)</f>
        <v/>
      </c>
      <c r="F934" s="18" t="n"/>
      <c r="G934" s="233">
        <f>OFFSET(MCQ!G$20,ROW(G934)-ROW(G$20),0)</f>
        <v/>
      </c>
      <c r="H934" s="583">
        <f>IF(G934="","",OFFSET(MCQ!H$20,ROW(H934)-ROW(H$20),0))</f>
        <v/>
      </c>
      <c r="I934" s="24">
        <f>IF(G934="","",IF(OR(G934="etapa",G934="sub-etapa"),"",OFFSET(MCQ!I$20,ROW(I934)-ROW(I$20),0)))</f>
        <v/>
      </c>
      <c r="J934" s="25">
        <f>IF(G934="","",OFFSET(MCQ!J$20,ROW(J934)-ROW(J$20),0))</f>
        <v/>
      </c>
      <c r="K934" s="24">
        <f>IF(G934="","",IF(OR(G934="etapa",G934="sub-etapa"),"",OFFSET(MCQ!K$20,ROW(K934)-ROW(K$20),0)))</f>
        <v/>
      </c>
      <c r="L934" s="26">
        <f>IF(G934="","",IF(OR(G934="etapa",G934="sub-etapa"),"",TRUNC(OFFSET(MCQ!L$20,ROW(L934)-ROW(L$20),0),2)))</f>
        <v/>
      </c>
      <c r="M934" s="584">
        <f>IF(I934="", "", IFERROR(VLOOKUP(VALUE(I934), _BaseAbril2026, 4, 0), IFERROR(VLOOKUP(TEXT(I934, "@"), _BaseAbril2026, 4, 0), "")))</f>
        <v/>
      </c>
      <c r="N934" s="585">
        <f>IFERROR(IF(S934="BDI1", TRUNC(M934*(1+$O$18), 2),IF(S934="BDI2", TRUNC(M934*(1+$N$18), 2), "")), "")</f>
        <v/>
      </c>
      <c r="O934" s="586">
        <f>_xlfn.IFS(G934="ETAPA", SUMIFS(ValorTotalComD, Nivel, A934), G934="SUB-ETAPA", SUMIFS(ValorTotalComD, SubNivel, C934), TRUE, T934)</f>
        <v/>
      </c>
      <c r="P934" s="584">
        <f>IF(I934="", "", IFERROR(VLOOKUP(VALUE(I934), _BaseAbril2026, 5, 0), IFERROR(VLOOKUP(TEXT(I934, "@"), _BaseAbril2026, 5, 0), "")))</f>
        <v/>
      </c>
      <c r="Q934" s="585">
        <f>IFERROR(IF(S934="BDI1", TRUNC(P934*(1+$R$18), 2),IF(S934="BDI2", TRUNC(P934*(1+$Q$18), 2), "")), "")</f>
        <v/>
      </c>
      <c r="R934" s="586">
        <f>_xlfn.IFS(G934="ETAPA", SUMIFS(ValorTotalSemD, Nivel, A934), G934="SUB-ETAPA", SUMIFS(ValorTotalSemD, SubNivel, C934), TRUE, U934)</f>
        <v/>
      </c>
      <c r="S934" s="587">
        <f>IF(G934="","",IF(OR(G934="etapa",G934="sub-etapa"),"",OFFSET(MCQ!M$20,ROW(M934)-ROW(M$20),0)))</f>
        <v/>
      </c>
      <c r="T934" s="588">
        <f>IFERROR(TRUNC(L934*N934,2),"")</f>
        <v/>
      </c>
      <c r="U934" s="589">
        <f>IFERROR(TRUNC(L934*Q934,2),"")</f>
        <v/>
      </c>
    </row>
    <row r="935">
      <c r="A935" s="18">
        <f>OFFSET(MCQ!A$20,ROW(A935)-ROW(A$20),0)</f>
        <v/>
      </c>
      <c r="B935" s="18">
        <f>OFFSET(MCQ!B$20,ROW(B935)-ROW(B$20),0)</f>
        <v/>
      </c>
      <c r="C935" s="18">
        <f>OFFSET(MCQ!C$20,ROW(C935)-ROW(C$20),0)</f>
        <v/>
      </c>
      <c r="D935" s="18">
        <f>OFFSET(MCQ!D$20,ROW(D935)-ROW(D$20),0)</f>
        <v/>
      </c>
      <c r="E935" s="18">
        <f>OFFSET(MCQ!E$20,ROW(E935)-ROW(E$20),0)</f>
        <v/>
      </c>
      <c r="F935" s="18" t="n"/>
      <c r="G935" s="233">
        <f>OFFSET(MCQ!G$20,ROW(G935)-ROW(G$20),0)</f>
        <v/>
      </c>
      <c r="H935" s="583">
        <f>IF(G935="","",OFFSET(MCQ!H$20,ROW(H935)-ROW(H$20),0))</f>
        <v/>
      </c>
      <c r="I935" s="24">
        <f>IF(G935="","",IF(OR(G935="etapa",G935="sub-etapa"),"",OFFSET(MCQ!I$20,ROW(I935)-ROW(I$20),0)))</f>
        <v/>
      </c>
      <c r="J935" s="25">
        <f>IF(G935="","",OFFSET(MCQ!J$20,ROW(J935)-ROW(J$20),0))</f>
        <v/>
      </c>
      <c r="K935" s="24">
        <f>IF(G935="","",IF(OR(G935="etapa",G935="sub-etapa"),"",OFFSET(MCQ!K$20,ROW(K935)-ROW(K$20),0)))</f>
        <v/>
      </c>
      <c r="L935" s="26">
        <f>IF(G935="","",IF(OR(G935="etapa",G935="sub-etapa"),"",TRUNC(OFFSET(MCQ!L$20,ROW(L935)-ROW(L$20),0),2)))</f>
        <v/>
      </c>
      <c r="M935" s="584">
        <f>IF(I935="", "", IFERROR(VLOOKUP(VALUE(I935), _BaseAbril2026, 4, 0), IFERROR(VLOOKUP(TEXT(I935, "@"), _BaseAbril2026, 4, 0), "")))</f>
        <v/>
      </c>
      <c r="N935" s="585">
        <f>IFERROR(IF(S935="BDI1", TRUNC(M935*(1+$O$18), 2),IF(S935="BDI2", TRUNC(M935*(1+$N$18), 2), "")), "")</f>
        <v/>
      </c>
      <c r="O935" s="586">
        <f>_xlfn.IFS(G935="ETAPA", SUMIFS(ValorTotalComD, Nivel, A935), G935="SUB-ETAPA", SUMIFS(ValorTotalComD, SubNivel, C935), TRUE, T935)</f>
        <v/>
      </c>
      <c r="P935" s="584">
        <f>IF(I935="", "", IFERROR(VLOOKUP(VALUE(I935), _BaseAbril2026, 5, 0), IFERROR(VLOOKUP(TEXT(I935, "@"), _BaseAbril2026, 5, 0), "")))</f>
        <v/>
      </c>
      <c r="Q935" s="585">
        <f>IFERROR(IF(S935="BDI1", TRUNC(P935*(1+$R$18), 2),IF(S935="BDI2", TRUNC(P935*(1+$Q$18), 2), "")), "")</f>
        <v/>
      </c>
      <c r="R935" s="586">
        <f>_xlfn.IFS(G935="ETAPA", SUMIFS(ValorTotalSemD, Nivel, A935), G935="SUB-ETAPA", SUMIFS(ValorTotalSemD, SubNivel, C935), TRUE, U935)</f>
        <v/>
      </c>
      <c r="S935" s="587">
        <f>IF(G935="","",IF(OR(G935="etapa",G935="sub-etapa"),"",OFFSET(MCQ!M$20,ROW(M935)-ROW(M$20),0)))</f>
        <v/>
      </c>
      <c r="T935" s="588">
        <f>IFERROR(TRUNC(L935*N935,2),"")</f>
        <v/>
      </c>
      <c r="U935" s="589">
        <f>IFERROR(TRUNC(L935*Q935,2),"")</f>
        <v/>
      </c>
    </row>
    <row r="936">
      <c r="A936" s="18">
        <f>OFFSET(MCQ!A$20,ROW(A936)-ROW(A$20),0)</f>
        <v/>
      </c>
      <c r="B936" s="18">
        <f>OFFSET(MCQ!B$20,ROW(B936)-ROW(B$20),0)</f>
        <v/>
      </c>
      <c r="C936" s="18">
        <f>OFFSET(MCQ!C$20,ROW(C936)-ROW(C$20),0)</f>
        <v/>
      </c>
      <c r="D936" s="18">
        <f>OFFSET(MCQ!D$20,ROW(D936)-ROW(D$20),0)</f>
        <v/>
      </c>
      <c r="E936" s="18">
        <f>OFFSET(MCQ!E$20,ROW(E936)-ROW(E$20),0)</f>
        <v/>
      </c>
      <c r="F936" s="18" t="n"/>
      <c r="G936" s="233">
        <f>OFFSET(MCQ!G$20,ROW(G936)-ROW(G$20),0)</f>
        <v/>
      </c>
      <c r="H936" s="583">
        <f>IF(G936="","",OFFSET(MCQ!H$20,ROW(H936)-ROW(H$20),0))</f>
        <v/>
      </c>
      <c r="I936" s="24">
        <f>IF(G936="","",IF(OR(G936="etapa",G936="sub-etapa"),"",OFFSET(MCQ!I$20,ROW(I936)-ROW(I$20),0)))</f>
        <v/>
      </c>
      <c r="J936" s="25">
        <f>IF(G936="","",OFFSET(MCQ!J$20,ROW(J936)-ROW(J$20),0))</f>
        <v/>
      </c>
      <c r="K936" s="24">
        <f>IF(G936="","",IF(OR(G936="etapa",G936="sub-etapa"),"",OFFSET(MCQ!K$20,ROW(K936)-ROW(K$20),0)))</f>
        <v/>
      </c>
      <c r="L936" s="26">
        <f>IF(G936="","",IF(OR(G936="etapa",G936="sub-etapa"),"",TRUNC(OFFSET(MCQ!L$20,ROW(L936)-ROW(L$20),0),2)))</f>
        <v/>
      </c>
      <c r="M936" s="584">
        <f>IF(I936="", "", IFERROR(VLOOKUP(VALUE(I936), _BaseAbril2026, 4, 0), IFERROR(VLOOKUP(TEXT(I936, "@"), _BaseAbril2026, 4, 0), "")))</f>
        <v/>
      </c>
      <c r="N936" s="585">
        <f>IFERROR(IF(S936="BDI1", TRUNC(M936*(1+$O$18), 2),IF(S936="BDI2", TRUNC(M936*(1+$N$18), 2), "")), "")</f>
        <v/>
      </c>
      <c r="O936" s="586">
        <f>_xlfn.IFS(G936="ETAPA", SUMIFS(ValorTotalComD, Nivel, A936), G936="SUB-ETAPA", SUMIFS(ValorTotalComD, SubNivel, C936), TRUE, T936)</f>
        <v/>
      </c>
      <c r="P936" s="584">
        <f>IF(I936="", "", IFERROR(VLOOKUP(VALUE(I936), _BaseAbril2026, 5, 0), IFERROR(VLOOKUP(TEXT(I936, "@"), _BaseAbril2026, 5, 0), "")))</f>
        <v/>
      </c>
      <c r="Q936" s="585">
        <f>IFERROR(IF(S936="BDI1", TRUNC(P936*(1+$R$18), 2),IF(S936="BDI2", TRUNC(P936*(1+$Q$18), 2), "")), "")</f>
        <v/>
      </c>
      <c r="R936" s="586">
        <f>_xlfn.IFS(G936="ETAPA", SUMIFS(ValorTotalSemD, Nivel, A936), G936="SUB-ETAPA", SUMIFS(ValorTotalSemD, SubNivel, C936), TRUE, U936)</f>
        <v/>
      </c>
      <c r="S936" s="587">
        <f>IF(G936="","",IF(OR(G936="etapa",G936="sub-etapa"),"",OFFSET(MCQ!M$20,ROW(M936)-ROW(M$20),0)))</f>
        <v/>
      </c>
      <c r="T936" s="588">
        <f>IFERROR(TRUNC(L936*N936,2),"")</f>
        <v/>
      </c>
      <c r="U936" s="589">
        <f>IFERROR(TRUNC(L936*Q936,2),"")</f>
        <v/>
      </c>
    </row>
    <row r="937">
      <c r="A937" s="18">
        <f>OFFSET(MCQ!A$20,ROW(A937)-ROW(A$20),0)</f>
        <v/>
      </c>
      <c r="B937" s="18">
        <f>OFFSET(MCQ!B$20,ROW(B937)-ROW(B$20),0)</f>
        <v/>
      </c>
      <c r="C937" s="18">
        <f>OFFSET(MCQ!C$20,ROW(C937)-ROW(C$20),0)</f>
        <v/>
      </c>
      <c r="D937" s="18">
        <f>OFFSET(MCQ!D$20,ROW(D937)-ROW(D$20),0)</f>
        <v/>
      </c>
      <c r="E937" s="18">
        <f>OFFSET(MCQ!E$20,ROW(E937)-ROW(E$20),0)</f>
        <v/>
      </c>
      <c r="F937" s="18" t="n"/>
      <c r="G937" s="233">
        <f>OFFSET(MCQ!G$20,ROW(G937)-ROW(G$20),0)</f>
        <v/>
      </c>
      <c r="H937" s="583">
        <f>IF(G937="","",OFFSET(MCQ!H$20,ROW(H937)-ROW(H$20),0))</f>
        <v/>
      </c>
      <c r="I937" s="24">
        <f>IF(G937="","",IF(OR(G937="etapa",G937="sub-etapa"),"",OFFSET(MCQ!I$20,ROW(I937)-ROW(I$20),0)))</f>
        <v/>
      </c>
      <c r="J937" s="25">
        <f>IF(G937="","",OFFSET(MCQ!J$20,ROW(J937)-ROW(J$20),0))</f>
        <v/>
      </c>
      <c r="K937" s="24">
        <f>IF(G937="","",IF(OR(G937="etapa",G937="sub-etapa"),"",OFFSET(MCQ!K$20,ROW(K937)-ROW(K$20),0)))</f>
        <v/>
      </c>
      <c r="L937" s="26">
        <f>IF(G937="","",IF(OR(G937="etapa",G937="sub-etapa"),"",TRUNC(OFFSET(MCQ!L$20,ROW(L937)-ROW(L$20),0),2)))</f>
        <v/>
      </c>
      <c r="M937" s="584">
        <f>IF(I937="", "", IFERROR(VLOOKUP(VALUE(I937), _BaseAbril2026, 4, 0), IFERROR(VLOOKUP(TEXT(I937, "@"), _BaseAbril2026, 4, 0), "")))</f>
        <v/>
      </c>
      <c r="N937" s="585">
        <f>IFERROR(IF(S937="BDI1", TRUNC(M937*(1+$O$18), 2),IF(S937="BDI2", TRUNC(M937*(1+$N$18), 2), "")), "")</f>
        <v/>
      </c>
      <c r="O937" s="586">
        <f>_xlfn.IFS(G937="ETAPA", SUMIFS(ValorTotalComD, Nivel, A937), G937="SUB-ETAPA", SUMIFS(ValorTotalComD, SubNivel, C937), TRUE, T937)</f>
        <v/>
      </c>
      <c r="P937" s="584">
        <f>IF(I937="", "", IFERROR(VLOOKUP(VALUE(I937), _BaseAbril2026, 5, 0), IFERROR(VLOOKUP(TEXT(I937, "@"), _BaseAbril2026, 5, 0), "")))</f>
        <v/>
      </c>
      <c r="Q937" s="585">
        <f>IFERROR(IF(S937="BDI1", TRUNC(P937*(1+$R$18), 2),IF(S937="BDI2", TRUNC(P937*(1+$Q$18), 2), "")), "")</f>
        <v/>
      </c>
      <c r="R937" s="586">
        <f>_xlfn.IFS(G937="ETAPA", SUMIFS(ValorTotalSemD, Nivel, A937), G937="SUB-ETAPA", SUMIFS(ValorTotalSemD, SubNivel, C937), TRUE, U937)</f>
        <v/>
      </c>
      <c r="S937" s="587">
        <f>IF(G937="","",IF(OR(G937="etapa",G937="sub-etapa"),"",OFFSET(MCQ!M$20,ROW(M937)-ROW(M$20),0)))</f>
        <v/>
      </c>
      <c r="T937" s="588">
        <f>IFERROR(TRUNC(L937*N937,2),"")</f>
        <v/>
      </c>
      <c r="U937" s="589">
        <f>IFERROR(TRUNC(L937*Q937,2),"")</f>
        <v/>
      </c>
    </row>
    <row r="938">
      <c r="A938" s="18">
        <f>OFFSET(MCQ!A$20,ROW(A938)-ROW(A$20),0)</f>
        <v/>
      </c>
      <c r="B938" s="18">
        <f>OFFSET(MCQ!B$20,ROW(B938)-ROW(B$20),0)</f>
        <v/>
      </c>
      <c r="C938" s="18">
        <f>OFFSET(MCQ!C$20,ROW(C938)-ROW(C$20),0)</f>
        <v/>
      </c>
      <c r="D938" s="18">
        <f>OFFSET(MCQ!D$20,ROW(D938)-ROW(D$20),0)</f>
        <v/>
      </c>
      <c r="E938" s="18">
        <f>OFFSET(MCQ!E$20,ROW(E938)-ROW(E$20),0)</f>
        <v/>
      </c>
      <c r="F938" s="18" t="n"/>
      <c r="G938" s="233">
        <f>OFFSET(MCQ!G$20,ROW(G938)-ROW(G$20),0)</f>
        <v/>
      </c>
      <c r="H938" s="583">
        <f>IF(G938="","",OFFSET(MCQ!H$20,ROW(H938)-ROW(H$20),0))</f>
        <v/>
      </c>
      <c r="I938" s="24">
        <f>IF(G938="","",IF(OR(G938="etapa",G938="sub-etapa"),"",OFFSET(MCQ!I$20,ROW(I938)-ROW(I$20),0)))</f>
        <v/>
      </c>
      <c r="J938" s="25">
        <f>IF(G938="","",OFFSET(MCQ!J$20,ROW(J938)-ROW(J$20),0))</f>
        <v/>
      </c>
      <c r="K938" s="24">
        <f>IF(G938="","",IF(OR(G938="etapa",G938="sub-etapa"),"",OFFSET(MCQ!K$20,ROW(K938)-ROW(K$20),0)))</f>
        <v/>
      </c>
      <c r="L938" s="26">
        <f>IF(G938="","",IF(OR(G938="etapa",G938="sub-etapa"),"",TRUNC(OFFSET(MCQ!L$20,ROW(L938)-ROW(L$20),0),2)))</f>
        <v/>
      </c>
      <c r="M938" s="584">
        <f>IF(I938="", "", IFERROR(VLOOKUP(VALUE(I938), _BaseAbril2026, 4, 0), IFERROR(VLOOKUP(TEXT(I938, "@"), _BaseAbril2026, 4, 0), "")))</f>
        <v/>
      </c>
      <c r="N938" s="585">
        <f>IFERROR(IF(S938="BDI1", TRUNC(M938*(1+$O$18), 2),IF(S938="BDI2", TRUNC(M938*(1+$N$18), 2), "")), "")</f>
        <v/>
      </c>
      <c r="O938" s="586">
        <f>_xlfn.IFS(G938="ETAPA", SUMIFS(ValorTotalComD, Nivel, A938), G938="SUB-ETAPA", SUMIFS(ValorTotalComD, SubNivel, C938), TRUE, T938)</f>
        <v/>
      </c>
      <c r="P938" s="584">
        <f>IF(I938="", "", IFERROR(VLOOKUP(VALUE(I938), _BaseAbril2026, 5, 0), IFERROR(VLOOKUP(TEXT(I938, "@"), _BaseAbril2026, 5, 0), "")))</f>
        <v/>
      </c>
      <c r="Q938" s="585">
        <f>IFERROR(IF(S938="BDI1", TRUNC(P938*(1+$R$18), 2),IF(S938="BDI2", TRUNC(P938*(1+$Q$18), 2), "")), "")</f>
        <v/>
      </c>
      <c r="R938" s="586">
        <f>_xlfn.IFS(G938="ETAPA", SUMIFS(ValorTotalSemD, Nivel, A938), G938="SUB-ETAPA", SUMIFS(ValorTotalSemD, SubNivel, C938), TRUE, U938)</f>
        <v/>
      </c>
      <c r="S938" s="587">
        <f>IF(G938="","",IF(OR(G938="etapa",G938="sub-etapa"),"",OFFSET(MCQ!M$20,ROW(M938)-ROW(M$20),0)))</f>
        <v/>
      </c>
      <c r="T938" s="588">
        <f>IFERROR(TRUNC(L938*N938,2),"")</f>
        <v/>
      </c>
      <c r="U938" s="589">
        <f>IFERROR(TRUNC(L938*Q938,2),"")</f>
        <v/>
      </c>
    </row>
    <row r="939">
      <c r="A939" s="18">
        <f>OFFSET(MCQ!A$20,ROW(A939)-ROW(A$20),0)</f>
        <v/>
      </c>
      <c r="B939" s="18">
        <f>OFFSET(MCQ!B$20,ROW(B939)-ROW(B$20),0)</f>
        <v/>
      </c>
      <c r="C939" s="18">
        <f>OFFSET(MCQ!C$20,ROW(C939)-ROW(C$20),0)</f>
        <v/>
      </c>
      <c r="D939" s="18">
        <f>OFFSET(MCQ!D$20,ROW(D939)-ROW(D$20),0)</f>
        <v/>
      </c>
      <c r="E939" s="18">
        <f>OFFSET(MCQ!E$20,ROW(E939)-ROW(E$20),0)</f>
        <v/>
      </c>
      <c r="F939" s="18" t="n"/>
      <c r="G939" s="233">
        <f>OFFSET(MCQ!G$20,ROW(G939)-ROW(G$20),0)</f>
        <v/>
      </c>
      <c r="H939" s="583">
        <f>IF(G939="","",OFFSET(MCQ!H$20,ROW(H939)-ROW(H$20),0))</f>
        <v/>
      </c>
      <c r="I939" s="24">
        <f>IF(G939="","",IF(OR(G939="etapa",G939="sub-etapa"),"",OFFSET(MCQ!I$20,ROW(I939)-ROW(I$20),0)))</f>
        <v/>
      </c>
      <c r="J939" s="25">
        <f>IF(G939="","",OFFSET(MCQ!J$20,ROW(J939)-ROW(J$20),0))</f>
        <v/>
      </c>
      <c r="K939" s="24">
        <f>IF(G939="","",IF(OR(G939="etapa",G939="sub-etapa"),"",OFFSET(MCQ!K$20,ROW(K939)-ROW(K$20),0)))</f>
        <v/>
      </c>
      <c r="L939" s="26">
        <f>IF(G939="","",IF(OR(G939="etapa",G939="sub-etapa"),"",TRUNC(OFFSET(MCQ!L$20,ROW(L939)-ROW(L$20),0),2)))</f>
        <v/>
      </c>
      <c r="M939" s="584">
        <f>IF(I939="", "", IFERROR(VLOOKUP(VALUE(I939), _BaseAbril2026, 4, 0), IFERROR(VLOOKUP(TEXT(I939, "@"), _BaseAbril2026, 4, 0), "")))</f>
        <v/>
      </c>
      <c r="N939" s="585">
        <f>IFERROR(IF(S939="BDI1", TRUNC(M939*(1+$O$18), 2),IF(S939="BDI2", TRUNC(M939*(1+$N$18), 2), "")), "")</f>
        <v/>
      </c>
      <c r="O939" s="586">
        <f>_xlfn.IFS(G939="ETAPA", SUMIFS(ValorTotalComD, Nivel, A939), G939="SUB-ETAPA", SUMIFS(ValorTotalComD, SubNivel, C939), TRUE, T939)</f>
        <v/>
      </c>
      <c r="P939" s="584">
        <f>IF(I939="", "", IFERROR(VLOOKUP(VALUE(I939), _BaseAbril2026, 5, 0), IFERROR(VLOOKUP(TEXT(I939, "@"), _BaseAbril2026, 5, 0), "")))</f>
        <v/>
      </c>
      <c r="Q939" s="585">
        <f>IFERROR(IF(S939="BDI1", TRUNC(P939*(1+$R$18), 2),IF(S939="BDI2", TRUNC(P939*(1+$Q$18), 2), "")), "")</f>
        <v/>
      </c>
      <c r="R939" s="586">
        <f>_xlfn.IFS(G939="ETAPA", SUMIFS(ValorTotalSemD, Nivel, A939), G939="SUB-ETAPA", SUMIFS(ValorTotalSemD, SubNivel, C939), TRUE, U939)</f>
        <v/>
      </c>
      <c r="S939" s="587">
        <f>IF(G939="","",IF(OR(G939="etapa",G939="sub-etapa"),"",OFFSET(MCQ!M$20,ROW(M939)-ROW(M$20),0)))</f>
        <v/>
      </c>
      <c r="T939" s="588">
        <f>IFERROR(TRUNC(L939*N939,2),"")</f>
        <v/>
      </c>
      <c r="U939" s="589">
        <f>IFERROR(TRUNC(L939*Q939,2),"")</f>
        <v/>
      </c>
    </row>
    <row r="940">
      <c r="A940" s="18">
        <f>OFFSET(MCQ!A$20,ROW(A940)-ROW(A$20),0)</f>
        <v/>
      </c>
      <c r="B940" s="18">
        <f>OFFSET(MCQ!B$20,ROW(B940)-ROW(B$20),0)</f>
        <v/>
      </c>
      <c r="C940" s="18">
        <f>OFFSET(MCQ!C$20,ROW(C940)-ROW(C$20),0)</f>
        <v/>
      </c>
      <c r="D940" s="18">
        <f>OFFSET(MCQ!D$20,ROW(D940)-ROW(D$20),0)</f>
        <v/>
      </c>
      <c r="E940" s="18">
        <f>OFFSET(MCQ!E$20,ROW(E940)-ROW(E$20),0)</f>
        <v/>
      </c>
      <c r="F940" s="18" t="n"/>
      <c r="G940" s="233">
        <f>OFFSET(MCQ!G$20,ROW(G940)-ROW(G$20),0)</f>
        <v/>
      </c>
      <c r="H940" s="583">
        <f>IF(G940="","",OFFSET(MCQ!H$20,ROW(H940)-ROW(H$20),0))</f>
        <v/>
      </c>
      <c r="I940" s="24">
        <f>IF(G940="","",IF(OR(G940="etapa",G940="sub-etapa"),"",OFFSET(MCQ!I$20,ROW(I940)-ROW(I$20),0)))</f>
        <v/>
      </c>
      <c r="J940" s="25">
        <f>IF(G940="","",OFFSET(MCQ!J$20,ROW(J940)-ROW(J$20),0))</f>
        <v/>
      </c>
      <c r="K940" s="24">
        <f>IF(G940="","",IF(OR(G940="etapa",G940="sub-etapa"),"",OFFSET(MCQ!K$20,ROW(K940)-ROW(K$20),0)))</f>
        <v/>
      </c>
      <c r="L940" s="26">
        <f>IF(G940="","",IF(OR(G940="etapa",G940="sub-etapa"),"",TRUNC(OFFSET(MCQ!L$20,ROW(L940)-ROW(L$20),0),2)))</f>
        <v/>
      </c>
      <c r="M940" s="584">
        <f>IF(I940="", "", IFERROR(VLOOKUP(VALUE(I940), _BaseAbril2026, 4, 0), IFERROR(VLOOKUP(TEXT(I940, "@"), _BaseAbril2026, 4, 0), "")))</f>
        <v/>
      </c>
      <c r="N940" s="585">
        <f>IFERROR(IF(S940="BDI1", TRUNC(M940*(1+$O$18), 2),IF(S940="BDI2", TRUNC(M940*(1+$N$18), 2), "")), "")</f>
        <v/>
      </c>
      <c r="O940" s="586">
        <f>_xlfn.IFS(G940="ETAPA", SUMIFS(ValorTotalComD, Nivel, A940), G940="SUB-ETAPA", SUMIFS(ValorTotalComD, SubNivel, C940), TRUE, T940)</f>
        <v/>
      </c>
      <c r="P940" s="584">
        <f>IF(I940="", "", IFERROR(VLOOKUP(VALUE(I940), _BaseAbril2026, 5, 0), IFERROR(VLOOKUP(TEXT(I940, "@"), _BaseAbril2026, 5, 0), "")))</f>
        <v/>
      </c>
      <c r="Q940" s="585">
        <f>IFERROR(IF(S940="BDI1", TRUNC(P940*(1+$R$18), 2),IF(S940="BDI2", TRUNC(P940*(1+$Q$18), 2), "")), "")</f>
        <v/>
      </c>
      <c r="R940" s="586">
        <f>_xlfn.IFS(G940="ETAPA", SUMIFS(ValorTotalSemD, Nivel, A940), G940="SUB-ETAPA", SUMIFS(ValorTotalSemD, SubNivel, C940), TRUE, U940)</f>
        <v/>
      </c>
      <c r="S940" s="587">
        <f>IF(G940="","",IF(OR(G940="etapa",G940="sub-etapa"),"",OFFSET(MCQ!M$20,ROW(M940)-ROW(M$20),0)))</f>
        <v/>
      </c>
      <c r="T940" s="588">
        <f>IFERROR(TRUNC(L940*N940,2),"")</f>
        <v/>
      </c>
      <c r="U940" s="589">
        <f>IFERROR(TRUNC(L940*Q940,2),"")</f>
        <v/>
      </c>
    </row>
    <row r="941">
      <c r="A941" s="18">
        <f>OFFSET(MCQ!A$20,ROW(A941)-ROW(A$20),0)</f>
        <v/>
      </c>
      <c r="B941" s="18">
        <f>OFFSET(MCQ!B$20,ROW(B941)-ROW(B$20),0)</f>
        <v/>
      </c>
      <c r="C941" s="18">
        <f>OFFSET(MCQ!C$20,ROW(C941)-ROW(C$20),0)</f>
        <v/>
      </c>
      <c r="D941" s="18">
        <f>OFFSET(MCQ!D$20,ROW(D941)-ROW(D$20),0)</f>
        <v/>
      </c>
      <c r="E941" s="18">
        <f>OFFSET(MCQ!E$20,ROW(E941)-ROW(E$20),0)</f>
        <v/>
      </c>
      <c r="F941" s="18" t="n"/>
      <c r="G941" s="233">
        <f>OFFSET(MCQ!G$20,ROW(G941)-ROW(G$20),0)</f>
        <v/>
      </c>
      <c r="H941" s="583">
        <f>IF(G941="","",OFFSET(MCQ!H$20,ROW(H941)-ROW(H$20),0))</f>
        <v/>
      </c>
      <c r="I941" s="24">
        <f>IF(G941="","",IF(OR(G941="etapa",G941="sub-etapa"),"",OFFSET(MCQ!I$20,ROW(I941)-ROW(I$20),0)))</f>
        <v/>
      </c>
      <c r="J941" s="25">
        <f>IF(G941="","",OFFSET(MCQ!J$20,ROW(J941)-ROW(J$20),0))</f>
        <v/>
      </c>
      <c r="K941" s="24">
        <f>IF(G941="","",IF(OR(G941="etapa",G941="sub-etapa"),"",OFFSET(MCQ!K$20,ROW(K941)-ROW(K$20),0)))</f>
        <v/>
      </c>
      <c r="L941" s="26">
        <f>IF(G941="","",IF(OR(G941="etapa",G941="sub-etapa"),"",TRUNC(OFFSET(MCQ!L$20,ROW(L941)-ROW(L$20),0),2)))</f>
        <v/>
      </c>
      <c r="M941" s="584">
        <f>IF(I941="", "", IFERROR(VLOOKUP(VALUE(I941), _BaseAbril2026, 4, 0), IFERROR(VLOOKUP(TEXT(I941, "@"), _BaseAbril2026, 4, 0), "")))</f>
        <v/>
      </c>
      <c r="N941" s="585">
        <f>IFERROR(IF(S941="BDI1", TRUNC(M941*(1+$O$18), 2),IF(S941="BDI2", TRUNC(M941*(1+$N$18), 2), "")), "")</f>
        <v/>
      </c>
      <c r="O941" s="586">
        <f>_xlfn.IFS(G941="ETAPA", SUMIFS(ValorTotalComD, Nivel, A941), G941="SUB-ETAPA", SUMIFS(ValorTotalComD, SubNivel, C941), TRUE, T941)</f>
        <v/>
      </c>
      <c r="P941" s="584">
        <f>IF(I941="", "", IFERROR(VLOOKUP(VALUE(I941), _BaseAbril2026, 5, 0), IFERROR(VLOOKUP(TEXT(I941, "@"), _BaseAbril2026, 5, 0), "")))</f>
        <v/>
      </c>
      <c r="Q941" s="585">
        <f>IFERROR(IF(S941="BDI1", TRUNC(P941*(1+$R$18), 2),IF(S941="BDI2", TRUNC(P941*(1+$Q$18), 2), "")), "")</f>
        <v/>
      </c>
      <c r="R941" s="586">
        <f>_xlfn.IFS(G941="ETAPA", SUMIFS(ValorTotalSemD, Nivel, A941), G941="SUB-ETAPA", SUMIFS(ValorTotalSemD, SubNivel, C941), TRUE, U941)</f>
        <v/>
      </c>
      <c r="S941" s="587">
        <f>IF(G941="","",IF(OR(G941="etapa",G941="sub-etapa"),"",OFFSET(MCQ!M$20,ROW(M941)-ROW(M$20),0)))</f>
        <v/>
      </c>
      <c r="T941" s="588">
        <f>IFERROR(TRUNC(L941*N941,2),"")</f>
        <v/>
      </c>
      <c r="U941" s="589">
        <f>IFERROR(TRUNC(L941*Q941,2),"")</f>
        <v/>
      </c>
    </row>
    <row r="942">
      <c r="A942" s="18">
        <f>OFFSET(MCQ!A$20,ROW(A942)-ROW(A$20),0)</f>
        <v/>
      </c>
      <c r="B942" s="18">
        <f>OFFSET(MCQ!B$20,ROW(B942)-ROW(B$20),0)</f>
        <v/>
      </c>
      <c r="C942" s="18">
        <f>OFFSET(MCQ!C$20,ROW(C942)-ROW(C$20),0)</f>
        <v/>
      </c>
      <c r="D942" s="18">
        <f>OFFSET(MCQ!D$20,ROW(D942)-ROW(D$20),0)</f>
        <v/>
      </c>
      <c r="E942" s="18">
        <f>OFFSET(MCQ!E$20,ROW(E942)-ROW(E$20),0)</f>
        <v/>
      </c>
      <c r="F942" s="18" t="n"/>
      <c r="G942" s="233">
        <f>OFFSET(MCQ!G$20,ROW(G942)-ROW(G$20),0)</f>
        <v/>
      </c>
      <c r="H942" s="583">
        <f>IF(G942="","",OFFSET(MCQ!H$20,ROW(H942)-ROW(H$20),0))</f>
        <v/>
      </c>
      <c r="I942" s="24">
        <f>IF(G942="","",IF(OR(G942="etapa",G942="sub-etapa"),"",OFFSET(MCQ!I$20,ROW(I942)-ROW(I$20),0)))</f>
        <v/>
      </c>
      <c r="J942" s="25">
        <f>IF(G942="","",OFFSET(MCQ!J$20,ROW(J942)-ROW(J$20),0))</f>
        <v/>
      </c>
      <c r="K942" s="24">
        <f>IF(G942="","",IF(OR(G942="etapa",G942="sub-etapa"),"",OFFSET(MCQ!K$20,ROW(K942)-ROW(K$20),0)))</f>
        <v/>
      </c>
      <c r="L942" s="26">
        <f>IF(G942="","",IF(OR(G942="etapa",G942="sub-etapa"),"",TRUNC(OFFSET(MCQ!L$20,ROW(L942)-ROW(L$20),0),2)))</f>
        <v/>
      </c>
      <c r="M942" s="584">
        <f>IF(I942="", "", IFERROR(VLOOKUP(VALUE(I942), _BaseAbril2026, 4, 0), IFERROR(VLOOKUP(TEXT(I942, "@"), _BaseAbril2026, 4, 0), "")))</f>
        <v/>
      </c>
      <c r="N942" s="585">
        <f>IFERROR(IF(S942="BDI1", TRUNC(M942*(1+$O$18), 2),IF(S942="BDI2", TRUNC(M942*(1+$N$18), 2), "")), "")</f>
        <v/>
      </c>
      <c r="O942" s="586">
        <f>_xlfn.IFS(G942="ETAPA", SUMIFS(ValorTotalComD, Nivel, A942), G942="SUB-ETAPA", SUMIFS(ValorTotalComD, SubNivel, C942), TRUE, T942)</f>
        <v/>
      </c>
      <c r="P942" s="584">
        <f>IF(I942="", "", IFERROR(VLOOKUP(VALUE(I942), _BaseAbril2026, 5, 0), IFERROR(VLOOKUP(TEXT(I942, "@"), _BaseAbril2026, 5, 0), "")))</f>
        <v/>
      </c>
      <c r="Q942" s="585">
        <f>IFERROR(IF(S942="BDI1", TRUNC(P942*(1+$R$18), 2),IF(S942="BDI2", TRUNC(P942*(1+$Q$18), 2), "")), "")</f>
        <v/>
      </c>
      <c r="R942" s="586">
        <f>_xlfn.IFS(G942="ETAPA", SUMIFS(ValorTotalSemD, Nivel, A942), G942="SUB-ETAPA", SUMIFS(ValorTotalSemD, SubNivel, C942), TRUE, U942)</f>
        <v/>
      </c>
      <c r="S942" s="587">
        <f>IF(G942="","",IF(OR(G942="etapa",G942="sub-etapa"),"",OFFSET(MCQ!M$20,ROW(M942)-ROW(M$20),0)))</f>
        <v/>
      </c>
      <c r="T942" s="588">
        <f>IFERROR(TRUNC(L942*N942,2),"")</f>
        <v/>
      </c>
      <c r="U942" s="589">
        <f>IFERROR(TRUNC(L942*Q942,2),"")</f>
        <v/>
      </c>
    </row>
    <row r="943">
      <c r="A943" s="18">
        <f>OFFSET(MCQ!A$20,ROW(A943)-ROW(A$20),0)</f>
        <v/>
      </c>
      <c r="B943" s="18">
        <f>OFFSET(MCQ!B$20,ROW(B943)-ROW(B$20),0)</f>
        <v/>
      </c>
      <c r="C943" s="18">
        <f>OFFSET(MCQ!C$20,ROW(C943)-ROW(C$20),0)</f>
        <v/>
      </c>
      <c r="D943" s="18">
        <f>OFFSET(MCQ!D$20,ROW(D943)-ROW(D$20),0)</f>
        <v/>
      </c>
      <c r="E943" s="18">
        <f>OFFSET(MCQ!E$20,ROW(E943)-ROW(E$20),0)</f>
        <v/>
      </c>
      <c r="F943" s="18" t="n"/>
      <c r="G943" s="233">
        <f>OFFSET(MCQ!G$20,ROW(G943)-ROW(G$20),0)</f>
        <v/>
      </c>
      <c r="H943" s="583">
        <f>IF(G943="","",OFFSET(MCQ!H$20,ROW(H943)-ROW(H$20),0))</f>
        <v/>
      </c>
      <c r="I943" s="24">
        <f>IF(G943="","",IF(OR(G943="etapa",G943="sub-etapa"),"",OFFSET(MCQ!I$20,ROW(I943)-ROW(I$20),0)))</f>
        <v/>
      </c>
      <c r="J943" s="25">
        <f>IF(G943="","",OFFSET(MCQ!J$20,ROW(J943)-ROW(J$20),0))</f>
        <v/>
      </c>
      <c r="K943" s="24">
        <f>IF(G943="","",IF(OR(G943="etapa",G943="sub-etapa"),"",OFFSET(MCQ!K$20,ROW(K943)-ROW(K$20),0)))</f>
        <v/>
      </c>
      <c r="L943" s="26">
        <f>IF(G943="","",IF(OR(G943="etapa",G943="sub-etapa"),"",TRUNC(OFFSET(MCQ!L$20,ROW(L943)-ROW(L$20),0),2)))</f>
        <v/>
      </c>
      <c r="M943" s="584">
        <f>IF(I943="", "", IFERROR(VLOOKUP(VALUE(I943), _BaseAbril2026, 4, 0), IFERROR(VLOOKUP(TEXT(I943, "@"), _BaseAbril2026, 4, 0), "")))</f>
        <v/>
      </c>
      <c r="N943" s="585">
        <f>IFERROR(IF(S943="BDI1", TRUNC(M943*(1+$O$18), 2),IF(S943="BDI2", TRUNC(M943*(1+$N$18), 2), "")), "")</f>
        <v/>
      </c>
      <c r="O943" s="586">
        <f>_xlfn.IFS(G943="ETAPA", SUMIFS(ValorTotalComD, Nivel, A943), G943="SUB-ETAPA", SUMIFS(ValorTotalComD, SubNivel, C943), TRUE, T943)</f>
        <v/>
      </c>
      <c r="P943" s="584">
        <f>IF(I943="", "", IFERROR(VLOOKUP(VALUE(I943), _BaseAbril2026, 5, 0), IFERROR(VLOOKUP(TEXT(I943, "@"), _BaseAbril2026, 5, 0), "")))</f>
        <v/>
      </c>
      <c r="Q943" s="585">
        <f>IFERROR(IF(S943="BDI1", TRUNC(P943*(1+$R$18), 2),IF(S943="BDI2", TRUNC(P943*(1+$Q$18), 2), "")), "")</f>
        <v/>
      </c>
      <c r="R943" s="586">
        <f>_xlfn.IFS(G943="ETAPA", SUMIFS(ValorTotalSemD, Nivel, A943), G943="SUB-ETAPA", SUMIFS(ValorTotalSemD, SubNivel, C943), TRUE, U943)</f>
        <v/>
      </c>
      <c r="S943" s="587">
        <f>IF(G943="","",IF(OR(G943="etapa",G943="sub-etapa"),"",OFFSET(MCQ!M$20,ROW(M943)-ROW(M$20),0)))</f>
        <v/>
      </c>
      <c r="T943" s="588">
        <f>IFERROR(TRUNC(L943*N943,2),"")</f>
        <v/>
      </c>
      <c r="U943" s="589">
        <f>IFERROR(TRUNC(L943*Q943,2),"")</f>
        <v/>
      </c>
    </row>
    <row r="944">
      <c r="A944" s="18">
        <f>OFFSET(MCQ!A$20,ROW(A944)-ROW(A$20),0)</f>
        <v/>
      </c>
      <c r="B944" s="18">
        <f>OFFSET(MCQ!B$20,ROW(B944)-ROW(B$20),0)</f>
        <v/>
      </c>
      <c r="C944" s="18">
        <f>OFFSET(MCQ!C$20,ROW(C944)-ROW(C$20),0)</f>
        <v/>
      </c>
      <c r="D944" s="18">
        <f>OFFSET(MCQ!D$20,ROW(D944)-ROW(D$20),0)</f>
        <v/>
      </c>
      <c r="E944" s="18">
        <f>OFFSET(MCQ!E$20,ROW(E944)-ROW(E$20),0)</f>
        <v/>
      </c>
      <c r="F944" s="18" t="n"/>
      <c r="G944" s="233">
        <f>OFFSET(MCQ!G$20,ROW(G944)-ROW(G$20),0)</f>
        <v/>
      </c>
      <c r="H944" s="583">
        <f>IF(G944="","",OFFSET(MCQ!H$20,ROW(H944)-ROW(H$20),0))</f>
        <v/>
      </c>
      <c r="I944" s="24">
        <f>IF(G944="","",IF(OR(G944="etapa",G944="sub-etapa"),"",OFFSET(MCQ!I$20,ROW(I944)-ROW(I$20),0)))</f>
        <v/>
      </c>
      <c r="J944" s="25">
        <f>IF(G944="","",OFFSET(MCQ!J$20,ROW(J944)-ROW(J$20),0))</f>
        <v/>
      </c>
      <c r="K944" s="24">
        <f>IF(G944="","",IF(OR(G944="etapa",G944="sub-etapa"),"",OFFSET(MCQ!K$20,ROW(K944)-ROW(K$20),0)))</f>
        <v/>
      </c>
      <c r="L944" s="26">
        <f>IF(G944="","",IF(OR(G944="etapa",G944="sub-etapa"),"",TRUNC(OFFSET(MCQ!L$20,ROW(L944)-ROW(L$20),0),2)))</f>
        <v/>
      </c>
      <c r="M944" s="584">
        <f>IF(I944="", "", IFERROR(VLOOKUP(VALUE(I944), _BaseAbril2026, 4, 0), IFERROR(VLOOKUP(TEXT(I944, "@"), _BaseAbril2026, 4, 0), "")))</f>
        <v/>
      </c>
      <c r="N944" s="585">
        <f>IFERROR(IF(S944="BDI1", TRUNC(M944*(1+$O$18), 2),IF(S944="BDI2", TRUNC(M944*(1+$N$18), 2), "")), "")</f>
        <v/>
      </c>
      <c r="O944" s="586">
        <f>_xlfn.IFS(G944="ETAPA", SUMIFS(ValorTotalComD, Nivel, A944), G944="SUB-ETAPA", SUMIFS(ValorTotalComD, SubNivel, C944), TRUE, T944)</f>
        <v/>
      </c>
      <c r="P944" s="584">
        <f>IF(I944="", "", IFERROR(VLOOKUP(VALUE(I944), _BaseAbril2026, 5, 0), IFERROR(VLOOKUP(TEXT(I944, "@"), _BaseAbril2026, 5, 0), "")))</f>
        <v/>
      </c>
      <c r="Q944" s="585">
        <f>IFERROR(IF(S944="BDI1", TRUNC(P944*(1+$R$18), 2),IF(S944="BDI2", TRUNC(P944*(1+$Q$18), 2), "")), "")</f>
        <v/>
      </c>
      <c r="R944" s="586">
        <f>_xlfn.IFS(G944="ETAPA", SUMIFS(ValorTotalSemD, Nivel, A944), G944="SUB-ETAPA", SUMIFS(ValorTotalSemD, SubNivel, C944), TRUE, U944)</f>
        <v/>
      </c>
      <c r="S944" s="587">
        <f>IF(G944="","",IF(OR(G944="etapa",G944="sub-etapa"),"",OFFSET(MCQ!M$20,ROW(M944)-ROW(M$20),0)))</f>
        <v/>
      </c>
      <c r="T944" s="588">
        <f>IFERROR(TRUNC(L944*N944,2),"")</f>
        <v/>
      </c>
      <c r="U944" s="589">
        <f>IFERROR(TRUNC(L944*Q944,2),"")</f>
        <v/>
      </c>
    </row>
    <row r="945">
      <c r="A945" s="18">
        <f>OFFSET(MCQ!A$20,ROW(A945)-ROW(A$20),0)</f>
        <v/>
      </c>
      <c r="B945" s="18">
        <f>OFFSET(MCQ!B$20,ROW(B945)-ROW(B$20),0)</f>
        <v/>
      </c>
      <c r="C945" s="18">
        <f>OFFSET(MCQ!C$20,ROW(C945)-ROW(C$20),0)</f>
        <v/>
      </c>
      <c r="D945" s="18">
        <f>OFFSET(MCQ!D$20,ROW(D945)-ROW(D$20),0)</f>
        <v/>
      </c>
      <c r="E945" s="18">
        <f>OFFSET(MCQ!E$20,ROW(E945)-ROW(E$20),0)</f>
        <v/>
      </c>
      <c r="F945" s="18" t="n"/>
      <c r="G945" s="233">
        <f>OFFSET(MCQ!G$20,ROW(G945)-ROW(G$20),0)</f>
        <v/>
      </c>
      <c r="H945" s="583">
        <f>IF(G945="","",OFFSET(MCQ!H$20,ROW(H945)-ROW(H$20),0))</f>
        <v/>
      </c>
      <c r="I945" s="24">
        <f>IF(G945="","",IF(OR(G945="etapa",G945="sub-etapa"),"",OFFSET(MCQ!I$20,ROW(I945)-ROW(I$20),0)))</f>
        <v/>
      </c>
      <c r="J945" s="25">
        <f>IF(G945="","",OFFSET(MCQ!J$20,ROW(J945)-ROW(J$20),0))</f>
        <v/>
      </c>
      <c r="K945" s="24">
        <f>IF(G945="","",IF(OR(G945="etapa",G945="sub-etapa"),"",OFFSET(MCQ!K$20,ROW(K945)-ROW(K$20),0)))</f>
        <v/>
      </c>
      <c r="L945" s="26">
        <f>IF(G945="","",IF(OR(G945="etapa",G945="sub-etapa"),"",TRUNC(OFFSET(MCQ!L$20,ROW(L945)-ROW(L$20),0),2)))</f>
        <v/>
      </c>
      <c r="M945" s="584">
        <f>IF(I945="", "", IFERROR(VLOOKUP(VALUE(I945), _BaseAbril2026, 4, 0), IFERROR(VLOOKUP(TEXT(I945, "@"), _BaseAbril2026, 4, 0), "")))</f>
        <v/>
      </c>
      <c r="N945" s="585">
        <f>IFERROR(IF(S945="BDI1", TRUNC(M945*(1+$O$18), 2),IF(S945="BDI2", TRUNC(M945*(1+$N$18), 2), "")), "")</f>
        <v/>
      </c>
      <c r="O945" s="586">
        <f>_xlfn.IFS(G945="ETAPA", SUMIFS(ValorTotalComD, Nivel, A945), G945="SUB-ETAPA", SUMIFS(ValorTotalComD, SubNivel, C945), TRUE, T945)</f>
        <v/>
      </c>
      <c r="P945" s="584">
        <f>IF(I945="", "", IFERROR(VLOOKUP(VALUE(I945), _BaseAbril2026, 5, 0), IFERROR(VLOOKUP(TEXT(I945, "@"), _BaseAbril2026, 5, 0), "")))</f>
        <v/>
      </c>
      <c r="Q945" s="585">
        <f>IFERROR(IF(S945="BDI1", TRUNC(P945*(1+$R$18), 2),IF(S945="BDI2", TRUNC(P945*(1+$Q$18), 2), "")), "")</f>
        <v/>
      </c>
      <c r="R945" s="586">
        <f>_xlfn.IFS(G945="ETAPA", SUMIFS(ValorTotalSemD, Nivel, A945), G945="SUB-ETAPA", SUMIFS(ValorTotalSemD, SubNivel, C945), TRUE, U945)</f>
        <v/>
      </c>
      <c r="S945" s="587">
        <f>IF(G945="","",IF(OR(G945="etapa",G945="sub-etapa"),"",OFFSET(MCQ!M$20,ROW(M945)-ROW(M$20),0)))</f>
        <v/>
      </c>
      <c r="T945" s="588">
        <f>IFERROR(TRUNC(L945*N945,2),"")</f>
        <v/>
      </c>
      <c r="U945" s="589">
        <f>IFERROR(TRUNC(L945*Q945,2),"")</f>
        <v/>
      </c>
    </row>
    <row r="946">
      <c r="A946" s="18">
        <f>OFFSET(MCQ!A$20,ROW(A946)-ROW(A$20),0)</f>
        <v/>
      </c>
      <c r="B946" s="18">
        <f>OFFSET(MCQ!B$20,ROW(B946)-ROW(B$20),0)</f>
        <v/>
      </c>
      <c r="C946" s="18">
        <f>OFFSET(MCQ!C$20,ROW(C946)-ROW(C$20),0)</f>
        <v/>
      </c>
      <c r="D946" s="18">
        <f>OFFSET(MCQ!D$20,ROW(D946)-ROW(D$20),0)</f>
        <v/>
      </c>
      <c r="E946" s="18">
        <f>OFFSET(MCQ!E$20,ROW(E946)-ROW(E$20),0)</f>
        <v/>
      </c>
      <c r="F946" s="18" t="n"/>
      <c r="G946" s="233">
        <f>OFFSET(MCQ!G$20,ROW(G946)-ROW(G$20),0)</f>
        <v/>
      </c>
      <c r="H946" s="583">
        <f>IF(G946="","",OFFSET(MCQ!H$20,ROW(H946)-ROW(H$20),0))</f>
        <v/>
      </c>
      <c r="I946" s="24">
        <f>IF(G946="","",IF(OR(G946="etapa",G946="sub-etapa"),"",OFFSET(MCQ!I$20,ROW(I946)-ROW(I$20),0)))</f>
        <v/>
      </c>
      <c r="J946" s="25">
        <f>IF(G946="","",OFFSET(MCQ!J$20,ROW(J946)-ROW(J$20),0))</f>
        <v/>
      </c>
      <c r="K946" s="24">
        <f>IF(G946="","",IF(OR(G946="etapa",G946="sub-etapa"),"",OFFSET(MCQ!K$20,ROW(K946)-ROW(K$20),0)))</f>
        <v/>
      </c>
      <c r="L946" s="26">
        <f>IF(G946="","",IF(OR(G946="etapa",G946="sub-etapa"),"",TRUNC(OFFSET(MCQ!L$20,ROW(L946)-ROW(L$20),0),2)))</f>
        <v/>
      </c>
      <c r="M946" s="584">
        <f>IF(I946="", "", IFERROR(VLOOKUP(VALUE(I946), _BaseAbril2026, 4, 0), IFERROR(VLOOKUP(TEXT(I946, "@"), _BaseAbril2026, 4, 0), "")))</f>
        <v/>
      </c>
      <c r="N946" s="585">
        <f>IFERROR(IF(S946="BDI1", TRUNC(M946*(1+$O$18), 2),IF(S946="BDI2", TRUNC(M946*(1+$N$18), 2), "")), "")</f>
        <v/>
      </c>
      <c r="O946" s="586">
        <f>_xlfn.IFS(G946="ETAPA", SUMIFS(ValorTotalComD, Nivel, A946), G946="SUB-ETAPA", SUMIFS(ValorTotalComD, SubNivel, C946), TRUE, T946)</f>
        <v/>
      </c>
      <c r="P946" s="584">
        <f>IF(I946="", "", IFERROR(VLOOKUP(VALUE(I946), _BaseAbril2026, 5, 0), IFERROR(VLOOKUP(TEXT(I946, "@"), _BaseAbril2026, 5, 0), "")))</f>
        <v/>
      </c>
      <c r="Q946" s="585">
        <f>IFERROR(IF(S946="BDI1", TRUNC(P946*(1+$R$18), 2),IF(S946="BDI2", TRUNC(P946*(1+$Q$18), 2), "")), "")</f>
        <v/>
      </c>
      <c r="R946" s="586">
        <f>_xlfn.IFS(G946="ETAPA", SUMIFS(ValorTotalSemD, Nivel, A946), G946="SUB-ETAPA", SUMIFS(ValorTotalSemD, SubNivel, C946), TRUE, U946)</f>
        <v/>
      </c>
      <c r="S946" s="587">
        <f>IF(G946="","",IF(OR(G946="etapa",G946="sub-etapa"),"",OFFSET(MCQ!M$20,ROW(M946)-ROW(M$20),0)))</f>
        <v/>
      </c>
      <c r="T946" s="588">
        <f>IFERROR(TRUNC(L946*N946,2),"")</f>
        <v/>
      </c>
      <c r="U946" s="589">
        <f>IFERROR(TRUNC(L946*Q946,2),"")</f>
        <v/>
      </c>
    </row>
    <row r="947">
      <c r="A947" s="18">
        <f>OFFSET(MCQ!A$20,ROW(A947)-ROW(A$20),0)</f>
        <v/>
      </c>
      <c r="B947" s="18">
        <f>OFFSET(MCQ!B$20,ROW(B947)-ROW(B$20),0)</f>
        <v/>
      </c>
      <c r="C947" s="18">
        <f>OFFSET(MCQ!C$20,ROW(C947)-ROW(C$20),0)</f>
        <v/>
      </c>
      <c r="D947" s="18">
        <f>OFFSET(MCQ!D$20,ROW(D947)-ROW(D$20),0)</f>
        <v/>
      </c>
      <c r="E947" s="18">
        <f>OFFSET(MCQ!E$20,ROW(E947)-ROW(E$20),0)</f>
        <v/>
      </c>
      <c r="F947" s="18" t="n"/>
      <c r="G947" s="233">
        <f>OFFSET(MCQ!G$20,ROW(G947)-ROW(G$20),0)</f>
        <v/>
      </c>
      <c r="H947" s="583">
        <f>IF(G947="","",OFFSET(MCQ!H$20,ROW(H947)-ROW(H$20),0))</f>
        <v/>
      </c>
      <c r="I947" s="24">
        <f>IF(G947="","",IF(OR(G947="etapa",G947="sub-etapa"),"",OFFSET(MCQ!I$20,ROW(I947)-ROW(I$20),0)))</f>
        <v/>
      </c>
      <c r="J947" s="25">
        <f>IF(G947="","",OFFSET(MCQ!J$20,ROW(J947)-ROW(J$20),0))</f>
        <v/>
      </c>
      <c r="K947" s="24">
        <f>IF(G947="","",IF(OR(G947="etapa",G947="sub-etapa"),"",OFFSET(MCQ!K$20,ROW(K947)-ROW(K$20),0)))</f>
        <v/>
      </c>
      <c r="L947" s="26">
        <f>IF(G947="","",IF(OR(G947="etapa",G947="sub-etapa"),"",TRUNC(OFFSET(MCQ!L$20,ROW(L947)-ROW(L$20),0),2)))</f>
        <v/>
      </c>
      <c r="M947" s="584">
        <f>IF(I947="", "", IFERROR(VLOOKUP(VALUE(I947), _BaseAbril2026, 4, 0), IFERROR(VLOOKUP(TEXT(I947, "@"), _BaseAbril2026, 4, 0), "")))</f>
        <v/>
      </c>
      <c r="N947" s="585">
        <f>IFERROR(IF(S947="BDI1", TRUNC(M947*(1+$O$18), 2),IF(S947="BDI2", TRUNC(M947*(1+$N$18), 2), "")), "")</f>
        <v/>
      </c>
      <c r="O947" s="586">
        <f>_xlfn.IFS(G947="ETAPA", SUMIFS(ValorTotalComD, Nivel, A947), G947="SUB-ETAPA", SUMIFS(ValorTotalComD, SubNivel, C947), TRUE, T947)</f>
        <v/>
      </c>
      <c r="P947" s="584">
        <f>IF(I947="", "", IFERROR(VLOOKUP(VALUE(I947), _BaseAbril2026, 5, 0), IFERROR(VLOOKUP(TEXT(I947, "@"), _BaseAbril2026, 5, 0), "")))</f>
        <v/>
      </c>
      <c r="Q947" s="585">
        <f>IFERROR(IF(S947="BDI1", TRUNC(P947*(1+$R$18), 2),IF(S947="BDI2", TRUNC(P947*(1+$Q$18), 2), "")), "")</f>
        <v/>
      </c>
      <c r="R947" s="586">
        <f>_xlfn.IFS(G947="ETAPA", SUMIFS(ValorTotalSemD, Nivel, A947), G947="SUB-ETAPA", SUMIFS(ValorTotalSemD, SubNivel, C947), TRUE, U947)</f>
        <v/>
      </c>
      <c r="S947" s="587">
        <f>IF(G947="","",IF(OR(G947="etapa",G947="sub-etapa"),"",OFFSET(MCQ!M$20,ROW(M947)-ROW(M$20),0)))</f>
        <v/>
      </c>
      <c r="T947" s="588">
        <f>IFERROR(TRUNC(L947*N947,2),"")</f>
        <v/>
      </c>
      <c r="U947" s="589">
        <f>IFERROR(TRUNC(L947*Q947,2),"")</f>
        <v/>
      </c>
    </row>
    <row r="948">
      <c r="A948" s="18">
        <f>OFFSET(MCQ!A$20,ROW(A948)-ROW(A$20),0)</f>
        <v/>
      </c>
      <c r="B948" s="18">
        <f>OFFSET(MCQ!B$20,ROW(B948)-ROW(B$20),0)</f>
        <v/>
      </c>
      <c r="C948" s="18">
        <f>OFFSET(MCQ!C$20,ROW(C948)-ROW(C$20),0)</f>
        <v/>
      </c>
      <c r="D948" s="18">
        <f>OFFSET(MCQ!D$20,ROW(D948)-ROW(D$20),0)</f>
        <v/>
      </c>
      <c r="E948" s="18">
        <f>OFFSET(MCQ!E$20,ROW(E948)-ROW(E$20),0)</f>
        <v/>
      </c>
      <c r="F948" s="18" t="n"/>
      <c r="G948" s="233">
        <f>OFFSET(MCQ!G$20,ROW(G948)-ROW(G$20),0)</f>
        <v/>
      </c>
      <c r="H948" s="583">
        <f>IF(G948="","",OFFSET(MCQ!H$20,ROW(H948)-ROW(H$20),0))</f>
        <v/>
      </c>
      <c r="I948" s="24">
        <f>IF(G948="","",IF(OR(G948="etapa",G948="sub-etapa"),"",OFFSET(MCQ!I$20,ROW(I948)-ROW(I$20),0)))</f>
        <v/>
      </c>
      <c r="J948" s="25">
        <f>IF(G948="","",OFFSET(MCQ!J$20,ROW(J948)-ROW(J$20),0))</f>
        <v/>
      </c>
      <c r="K948" s="24">
        <f>IF(G948="","",IF(OR(G948="etapa",G948="sub-etapa"),"",OFFSET(MCQ!K$20,ROW(K948)-ROW(K$20),0)))</f>
        <v/>
      </c>
      <c r="L948" s="26">
        <f>IF(G948="","",IF(OR(G948="etapa",G948="sub-etapa"),"",TRUNC(OFFSET(MCQ!L$20,ROW(L948)-ROW(L$20),0),2)))</f>
        <v/>
      </c>
      <c r="M948" s="584">
        <f>IF(I948="", "", IFERROR(VLOOKUP(VALUE(I948), _BaseAbril2026, 4, 0), IFERROR(VLOOKUP(TEXT(I948, "@"), _BaseAbril2026, 4, 0), "")))</f>
        <v/>
      </c>
      <c r="N948" s="585">
        <f>IFERROR(IF(S948="BDI1", TRUNC(M948*(1+$O$18), 2),IF(S948="BDI2", TRUNC(M948*(1+$N$18), 2), "")), "")</f>
        <v/>
      </c>
      <c r="O948" s="586">
        <f>_xlfn.IFS(G948="ETAPA", SUMIFS(ValorTotalComD, Nivel, A948), G948="SUB-ETAPA", SUMIFS(ValorTotalComD, SubNivel, C948), TRUE, T948)</f>
        <v/>
      </c>
      <c r="P948" s="584">
        <f>IF(I948="", "", IFERROR(VLOOKUP(VALUE(I948), _BaseAbril2026, 5, 0), IFERROR(VLOOKUP(TEXT(I948, "@"), _BaseAbril2026, 5, 0), "")))</f>
        <v/>
      </c>
      <c r="Q948" s="585">
        <f>IFERROR(IF(S948="BDI1", TRUNC(P948*(1+$R$18), 2),IF(S948="BDI2", TRUNC(P948*(1+$Q$18), 2), "")), "")</f>
        <v/>
      </c>
      <c r="R948" s="586">
        <f>_xlfn.IFS(G948="ETAPA", SUMIFS(ValorTotalSemD, Nivel, A948), G948="SUB-ETAPA", SUMIFS(ValorTotalSemD, SubNivel, C948), TRUE, U948)</f>
        <v/>
      </c>
      <c r="S948" s="587">
        <f>IF(G948="","",IF(OR(G948="etapa",G948="sub-etapa"),"",OFFSET(MCQ!M$20,ROW(M948)-ROW(M$20),0)))</f>
        <v/>
      </c>
      <c r="T948" s="588">
        <f>IFERROR(TRUNC(L948*N948,2),"")</f>
        <v/>
      </c>
      <c r="U948" s="589">
        <f>IFERROR(TRUNC(L948*Q948,2),"")</f>
        <v/>
      </c>
    </row>
    <row r="949">
      <c r="A949" s="18">
        <f>OFFSET(MCQ!A$20,ROW(A949)-ROW(A$20),0)</f>
        <v/>
      </c>
      <c r="B949" s="18">
        <f>OFFSET(MCQ!B$20,ROW(B949)-ROW(B$20),0)</f>
        <v/>
      </c>
      <c r="C949" s="18">
        <f>OFFSET(MCQ!C$20,ROW(C949)-ROW(C$20),0)</f>
        <v/>
      </c>
      <c r="D949" s="18">
        <f>OFFSET(MCQ!D$20,ROW(D949)-ROW(D$20),0)</f>
        <v/>
      </c>
      <c r="E949" s="18">
        <f>OFFSET(MCQ!E$20,ROW(E949)-ROW(E$20),0)</f>
        <v/>
      </c>
      <c r="F949" s="18" t="n"/>
      <c r="G949" s="233">
        <f>OFFSET(MCQ!G$20,ROW(G949)-ROW(G$20),0)</f>
        <v/>
      </c>
      <c r="H949" s="583">
        <f>IF(G949="","",OFFSET(MCQ!H$20,ROW(H949)-ROW(H$20),0))</f>
        <v/>
      </c>
      <c r="I949" s="24">
        <f>IF(G949="","",IF(OR(G949="etapa",G949="sub-etapa"),"",OFFSET(MCQ!I$20,ROW(I949)-ROW(I$20),0)))</f>
        <v/>
      </c>
      <c r="J949" s="25">
        <f>IF(G949="","",OFFSET(MCQ!J$20,ROW(J949)-ROW(J$20),0))</f>
        <v/>
      </c>
      <c r="K949" s="24">
        <f>IF(G949="","",IF(OR(G949="etapa",G949="sub-etapa"),"",OFFSET(MCQ!K$20,ROW(K949)-ROW(K$20),0)))</f>
        <v/>
      </c>
      <c r="L949" s="26">
        <f>IF(G949="","",IF(OR(G949="etapa",G949="sub-etapa"),"",TRUNC(OFFSET(MCQ!L$20,ROW(L949)-ROW(L$20),0),2)))</f>
        <v/>
      </c>
      <c r="M949" s="584">
        <f>IF(I949="", "", IFERROR(VLOOKUP(VALUE(I949), _BaseAbril2026, 4, 0), IFERROR(VLOOKUP(TEXT(I949, "@"), _BaseAbril2026, 4, 0), "")))</f>
        <v/>
      </c>
      <c r="N949" s="585">
        <f>IFERROR(IF(S949="BDI1", TRUNC(M949*(1+$O$18), 2),IF(S949="BDI2", TRUNC(M949*(1+$N$18), 2), "")), "")</f>
        <v/>
      </c>
      <c r="O949" s="586">
        <f>_xlfn.IFS(G949="ETAPA", SUMIFS(ValorTotalComD, Nivel, A949), G949="SUB-ETAPA", SUMIFS(ValorTotalComD, SubNivel, C949), TRUE, T949)</f>
        <v/>
      </c>
      <c r="P949" s="584">
        <f>IF(I949="", "", IFERROR(VLOOKUP(VALUE(I949), _BaseAbril2026, 5, 0), IFERROR(VLOOKUP(TEXT(I949, "@"), _BaseAbril2026, 5, 0), "")))</f>
        <v/>
      </c>
      <c r="Q949" s="585">
        <f>IFERROR(IF(S949="BDI1", TRUNC(P949*(1+$R$18), 2),IF(S949="BDI2", TRUNC(P949*(1+$Q$18), 2), "")), "")</f>
        <v/>
      </c>
      <c r="R949" s="586">
        <f>_xlfn.IFS(G949="ETAPA", SUMIFS(ValorTotalSemD, Nivel, A949), G949="SUB-ETAPA", SUMIFS(ValorTotalSemD, SubNivel, C949), TRUE, U949)</f>
        <v/>
      </c>
      <c r="S949" s="587">
        <f>IF(G949="","",IF(OR(G949="etapa",G949="sub-etapa"),"",OFFSET(MCQ!M$20,ROW(M949)-ROW(M$20),0)))</f>
        <v/>
      </c>
      <c r="T949" s="588">
        <f>IFERROR(TRUNC(L949*N949,2),"")</f>
        <v/>
      </c>
      <c r="U949" s="589">
        <f>IFERROR(TRUNC(L949*Q949,2),"")</f>
        <v/>
      </c>
    </row>
    <row r="950">
      <c r="A950" s="18">
        <f>OFFSET(MCQ!A$20,ROW(A950)-ROW(A$20),0)</f>
        <v/>
      </c>
      <c r="B950" s="18">
        <f>OFFSET(MCQ!B$20,ROW(B950)-ROW(B$20),0)</f>
        <v/>
      </c>
      <c r="C950" s="18">
        <f>OFFSET(MCQ!C$20,ROW(C950)-ROW(C$20),0)</f>
        <v/>
      </c>
      <c r="D950" s="18">
        <f>OFFSET(MCQ!D$20,ROW(D950)-ROW(D$20),0)</f>
        <v/>
      </c>
      <c r="E950" s="18">
        <f>OFFSET(MCQ!E$20,ROW(E950)-ROW(E$20),0)</f>
        <v/>
      </c>
      <c r="F950" s="18" t="n"/>
      <c r="G950" s="233">
        <f>OFFSET(MCQ!G$20,ROW(G950)-ROW(G$20),0)</f>
        <v/>
      </c>
      <c r="H950" s="583">
        <f>IF(G950="","",OFFSET(MCQ!H$20,ROW(H950)-ROW(H$20),0))</f>
        <v/>
      </c>
      <c r="I950" s="24">
        <f>IF(G950="","",IF(OR(G950="etapa",G950="sub-etapa"),"",OFFSET(MCQ!I$20,ROW(I950)-ROW(I$20),0)))</f>
        <v/>
      </c>
      <c r="J950" s="25">
        <f>IF(G950="","",OFFSET(MCQ!J$20,ROW(J950)-ROW(J$20),0))</f>
        <v/>
      </c>
      <c r="K950" s="24">
        <f>IF(G950="","",IF(OR(G950="etapa",G950="sub-etapa"),"",OFFSET(MCQ!K$20,ROW(K950)-ROW(K$20),0)))</f>
        <v/>
      </c>
      <c r="L950" s="26">
        <f>IF(G950="","",IF(OR(G950="etapa",G950="sub-etapa"),"",TRUNC(OFFSET(MCQ!L$20,ROW(L950)-ROW(L$20),0),2)))</f>
        <v/>
      </c>
      <c r="M950" s="584">
        <f>IF(I950="", "", IFERROR(VLOOKUP(VALUE(I950), _BaseAbril2026, 4, 0), IFERROR(VLOOKUP(TEXT(I950, "@"), _BaseAbril2026, 4, 0), "")))</f>
        <v/>
      </c>
      <c r="N950" s="585">
        <f>IFERROR(IF(S950="BDI1", TRUNC(M950*(1+$O$18), 2),IF(S950="BDI2", TRUNC(M950*(1+$N$18), 2), "")), "")</f>
        <v/>
      </c>
      <c r="O950" s="586">
        <f>_xlfn.IFS(G950="ETAPA", SUMIFS(ValorTotalComD, Nivel, A950), G950="SUB-ETAPA", SUMIFS(ValorTotalComD, SubNivel, C950), TRUE, T950)</f>
        <v/>
      </c>
      <c r="P950" s="584">
        <f>IF(I950="", "", IFERROR(VLOOKUP(VALUE(I950), _BaseAbril2026, 5, 0), IFERROR(VLOOKUP(TEXT(I950, "@"), _BaseAbril2026, 5, 0), "")))</f>
        <v/>
      </c>
      <c r="Q950" s="585">
        <f>IFERROR(IF(S950="BDI1", TRUNC(P950*(1+$R$18), 2),IF(S950="BDI2", TRUNC(P950*(1+$Q$18), 2), "")), "")</f>
        <v/>
      </c>
      <c r="R950" s="586">
        <f>_xlfn.IFS(G950="ETAPA", SUMIFS(ValorTotalSemD, Nivel, A950), G950="SUB-ETAPA", SUMIFS(ValorTotalSemD, SubNivel, C950), TRUE, U950)</f>
        <v/>
      </c>
      <c r="S950" s="587">
        <f>IF(G950="","",IF(OR(G950="etapa",G950="sub-etapa"),"",OFFSET(MCQ!M$20,ROW(M950)-ROW(M$20),0)))</f>
        <v/>
      </c>
      <c r="T950" s="588">
        <f>IFERROR(TRUNC(L950*N950,2),"")</f>
        <v/>
      </c>
      <c r="U950" s="589">
        <f>IFERROR(TRUNC(L950*Q950,2),"")</f>
        <v/>
      </c>
    </row>
    <row r="951">
      <c r="A951" s="18">
        <f>OFFSET(MCQ!A$20,ROW(A951)-ROW(A$20),0)</f>
        <v/>
      </c>
      <c r="B951" s="18">
        <f>OFFSET(MCQ!B$20,ROW(B951)-ROW(B$20),0)</f>
        <v/>
      </c>
      <c r="C951" s="18">
        <f>OFFSET(MCQ!C$20,ROW(C951)-ROW(C$20),0)</f>
        <v/>
      </c>
      <c r="D951" s="18">
        <f>OFFSET(MCQ!D$20,ROW(D951)-ROW(D$20),0)</f>
        <v/>
      </c>
      <c r="E951" s="18">
        <f>OFFSET(MCQ!E$20,ROW(E951)-ROW(E$20),0)</f>
        <v/>
      </c>
      <c r="F951" s="18" t="n"/>
      <c r="G951" s="233">
        <f>OFFSET(MCQ!G$20,ROW(G951)-ROW(G$20),0)</f>
        <v/>
      </c>
      <c r="H951" s="583">
        <f>IF(G951="","",OFFSET(MCQ!H$20,ROW(H951)-ROW(H$20),0))</f>
        <v/>
      </c>
      <c r="I951" s="24">
        <f>IF(G951="","",IF(OR(G951="etapa",G951="sub-etapa"),"",OFFSET(MCQ!I$20,ROW(I951)-ROW(I$20),0)))</f>
        <v/>
      </c>
      <c r="J951" s="25">
        <f>IF(G951="","",OFFSET(MCQ!J$20,ROW(J951)-ROW(J$20),0))</f>
        <v/>
      </c>
      <c r="K951" s="24">
        <f>IF(G951="","",IF(OR(G951="etapa",G951="sub-etapa"),"",OFFSET(MCQ!K$20,ROW(K951)-ROW(K$20),0)))</f>
        <v/>
      </c>
      <c r="L951" s="26">
        <f>IF(G951="","",IF(OR(G951="etapa",G951="sub-etapa"),"",TRUNC(OFFSET(MCQ!L$20,ROW(L951)-ROW(L$20),0),2)))</f>
        <v/>
      </c>
      <c r="M951" s="584">
        <f>IF(I951="", "", IFERROR(VLOOKUP(VALUE(I951), _BaseAbril2026, 4, 0), IFERROR(VLOOKUP(TEXT(I951, "@"), _BaseAbril2026, 4, 0), "")))</f>
        <v/>
      </c>
      <c r="N951" s="585">
        <f>IFERROR(IF(S951="BDI1", TRUNC(M951*(1+$O$18), 2),IF(S951="BDI2", TRUNC(M951*(1+$N$18), 2), "")), "")</f>
        <v/>
      </c>
      <c r="O951" s="586">
        <f>_xlfn.IFS(G951="ETAPA", SUMIFS(ValorTotalComD, Nivel, A951), G951="SUB-ETAPA", SUMIFS(ValorTotalComD, SubNivel, C951), TRUE, T951)</f>
        <v/>
      </c>
      <c r="P951" s="584">
        <f>IF(I951="", "", IFERROR(VLOOKUP(VALUE(I951), _BaseAbril2026, 5, 0), IFERROR(VLOOKUP(TEXT(I951, "@"), _BaseAbril2026, 5, 0), "")))</f>
        <v/>
      </c>
      <c r="Q951" s="585">
        <f>IFERROR(IF(S951="BDI1", TRUNC(P951*(1+$R$18), 2),IF(S951="BDI2", TRUNC(P951*(1+$Q$18), 2), "")), "")</f>
        <v/>
      </c>
      <c r="R951" s="586">
        <f>_xlfn.IFS(G951="ETAPA", SUMIFS(ValorTotalSemD, Nivel, A951), G951="SUB-ETAPA", SUMIFS(ValorTotalSemD, SubNivel, C951), TRUE, U951)</f>
        <v/>
      </c>
      <c r="S951" s="587">
        <f>IF(G951="","",IF(OR(G951="etapa",G951="sub-etapa"),"",OFFSET(MCQ!M$20,ROW(M951)-ROW(M$20),0)))</f>
        <v/>
      </c>
      <c r="T951" s="588">
        <f>IFERROR(TRUNC(L951*N951,2),"")</f>
        <v/>
      </c>
      <c r="U951" s="589">
        <f>IFERROR(TRUNC(L951*Q951,2),"")</f>
        <v/>
      </c>
    </row>
    <row r="952">
      <c r="A952" s="18">
        <f>OFFSET(MCQ!A$20,ROW(A952)-ROW(A$20),0)</f>
        <v/>
      </c>
      <c r="B952" s="18">
        <f>OFFSET(MCQ!B$20,ROW(B952)-ROW(B$20),0)</f>
        <v/>
      </c>
      <c r="C952" s="18">
        <f>OFFSET(MCQ!C$20,ROW(C952)-ROW(C$20),0)</f>
        <v/>
      </c>
      <c r="D952" s="18">
        <f>OFFSET(MCQ!D$20,ROW(D952)-ROW(D$20),0)</f>
        <v/>
      </c>
      <c r="E952" s="18">
        <f>OFFSET(MCQ!E$20,ROW(E952)-ROW(E$20),0)</f>
        <v/>
      </c>
      <c r="F952" s="18" t="n"/>
      <c r="G952" s="233">
        <f>OFFSET(MCQ!G$20,ROW(G952)-ROW(G$20),0)</f>
        <v/>
      </c>
      <c r="H952" s="583">
        <f>IF(G952="","",OFFSET(MCQ!H$20,ROW(H952)-ROW(H$20),0))</f>
        <v/>
      </c>
      <c r="I952" s="24">
        <f>IF(G952="","",IF(OR(G952="etapa",G952="sub-etapa"),"",OFFSET(MCQ!I$20,ROW(I952)-ROW(I$20),0)))</f>
        <v/>
      </c>
      <c r="J952" s="25">
        <f>IF(G952="","",OFFSET(MCQ!J$20,ROW(J952)-ROW(J$20),0))</f>
        <v/>
      </c>
      <c r="K952" s="24">
        <f>IF(G952="","",IF(OR(G952="etapa",G952="sub-etapa"),"",OFFSET(MCQ!K$20,ROW(K952)-ROW(K$20),0)))</f>
        <v/>
      </c>
      <c r="L952" s="26">
        <f>IF(G952="","",IF(OR(G952="etapa",G952="sub-etapa"),"",TRUNC(OFFSET(MCQ!L$20,ROW(L952)-ROW(L$20),0),2)))</f>
        <v/>
      </c>
      <c r="M952" s="584">
        <f>IF(I952="", "", IFERROR(VLOOKUP(VALUE(I952), _BaseAbril2026, 4, 0), IFERROR(VLOOKUP(TEXT(I952, "@"), _BaseAbril2026, 4, 0), "")))</f>
        <v/>
      </c>
      <c r="N952" s="585">
        <f>IFERROR(IF(S952="BDI1", TRUNC(M952*(1+$O$18), 2),IF(S952="BDI2", TRUNC(M952*(1+$N$18), 2), "")), "")</f>
        <v/>
      </c>
      <c r="O952" s="586">
        <f>_xlfn.IFS(G952="ETAPA", SUMIFS(ValorTotalComD, Nivel, A952), G952="SUB-ETAPA", SUMIFS(ValorTotalComD, SubNivel, C952), TRUE, T952)</f>
        <v/>
      </c>
      <c r="P952" s="584">
        <f>IF(I952="", "", IFERROR(VLOOKUP(VALUE(I952), _BaseAbril2026, 5, 0), IFERROR(VLOOKUP(TEXT(I952, "@"), _BaseAbril2026, 5, 0), "")))</f>
        <v/>
      </c>
      <c r="Q952" s="585">
        <f>IFERROR(IF(S952="BDI1", TRUNC(P952*(1+$R$18), 2),IF(S952="BDI2", TRUNC(P952*(1+$Q$18), 2), "")), "")</f>
        <v/>
      </c>
      <c r="R952" s="586">
        <f>_xlfn.IFS(G952="ETAPA", SUMIFS(ValorTotalSemD, Nivel, A952), G952="SUB-ETAPA", SUMIFS(ValorTotalSemD, SubNivel, C952), TRUE, U952)</f>
        <v/>
      </c>
      <c r="S952" s="587">
        <f>IF(G952="","",IF(OR(G952="etapa",G952="sub-etapa"),"",OFFSET(MCQ!M$20,ROW(M952)-ROW(M$20),0)))</f>
        <v/>
      </c>
      <c r="T952" s="588">
        <f>IFERROR(TRUNC(L952*N952,2),"")</f>
        <v/>
      </c>
      <c r="U952" s="589">
        <f>IFERROR(TRUNC(L952*Q952,2),"")</f>
        <v/>
      </c>
    </row>
    <row r="953">
      <c r="A953" s="18">
        <f>OFFSET(MCQ!A$20,ROW(A953)-ROW(A$20),0)</f>
        <v/>
      </c>
      <c r="B953" s="18">
        <f>OFFSET(MCQ!B$20,ROW(B953)-ROW(B$20),0)</f>
        <v/>
      </c>
      <c r="C953" s="18">
        <f>OFFSET(MCQ!C$20,ROW(C953)-ROW(C$20),0)</f>
        <v/>
      </c>
      <c r="D953" s="18">
        <f>OFFSET(MCQ!D$20,ROW(D953)-ROW(D$20),0)</f>
        <v/>
      </c>
      <c r="E953" s="18">
        <f>OFFSET(MCQ!E$20,ROW(E953)-ROW(E$20),0)</f>
        <v/>
      </c>
      <c r="F953" s="18" t="n"/>
      <c r="G953" s="233">
        <f>OFFSET(MCQ!G$20,ROW(G953)-ROW(G$20),0)</f>
        <v/>
      </c>
      <c r="H953" s="583">
        <f>IF(G953="","",OFFSET(MCQ!H$20,ROW(H953)-ROW(H$20),0))</f>
        <v/>
      </c>
      <c r="I953" s="24">
        <f>IF(G953="","",IF(OR(G953="etapa",G953="sub-etapa"),"",OFFSET(MCQ!I$20,ROW(I953)-ROW(I$20),0)))</f>
        <v/>
      </c>
      <c r="J953" s="25">
        <f>IF(G953="","",OFFSET(MCQ!J$20,ROW(J953)-ROW(J$20),0))</f>
        <v/>
      </c>
      <c r="K953" s="24">
        <f>IF(G953="","",IF(OR(G953="etapa",G953="sub-etapa"),"",OFFSET(MCQ!K$20,ROW(K953)-ROW(K$20),0)))</f>
        <v/>
      </c>
      <c r="L953" s="26">
        <f>IF(G953="","",IF(OR(G953="etapa",G953="sub-etapa"),"",TRUNC(OFFSET(MCQ!L$20,ROW(L953)-ROW(L$20),0),2)))</f>
        <v/>
      </c>
      <c r="M953" s="584">
        <f>IF(I953="", "", IFERROR(VLOOKUP(VALUE(I953), _BaseAbril2026, 4, 0), IFERROR(VLOOKUP(TEXT(I953, "@"), _BaseAbril2026, 4, 0), "")))</f>
        <v/>
      </c>
      <c r="N953" s="585">
        <f>IFERROR(IF(S953="BDI1", TRUNC(M953*(1+$O$18), 2),IF(S953="BDI2", TRUNC(M953*(1+$N$18), 2), "")), "")</f>
        <v/>
      </c>
      <c r="O953" s="586">
        <f>_xlfn.IFS(G953="ETAPA", SUMIFS(ValorTotalComD, Nivel, A953), G953="SUB-ETAPA", SUMIFS(ValorTotalComD, SubNivel, C953), TRUE, T953)</f>
        <v/>
      </c>
      <c r="P953" s="584">
        <f>IF(I953="", "", IFERROR(VLOOKUP(VALUE(I953), _BaseAbril2026, 5, 0), IFERROR(VLOOKUP(TEXT(I953, "@"), _BaseAbril2026, 5, 0), "")))</f>
        <v/>
      </c>
      <c r="Q953" s="585">
        <f>IFERROR(IF(S953="BDI1", TRUNC(P953*(1+$R$18), 2),IF(S953="BDI2", TRUNC(P953*(1+$Q$18), 2), "")), "")</f>
        <v/>
      </c>
      <c r="R953" s="586">
        <f>_xlfn.IFS(G953="ETAPA", SUMIFS(ValorTotalSemD, Nivel, A953), G953="SUB-ETAPA", SUMIFS(ValorTotalSemD, SubNivel, C953), TRUE, U953)</f>
        <v/>
      </c>
      <c r="S953" s="587">
        <f>IF(G953="","",IF(OR(G953="etapa",G953="sub-etapa"),"",OFFSET(MCQ!M$20,ROW(M953)-ROW(M$20),0)))</f>
        <v/>
      </c>
      <c r="T953" s="588">
        <f>IFERROR(TRUNC(L953*N953,2),"")</f>
        <v/>
      </c>
      <c r="U953" s="589">
        <f>IFERROR(TRUNC(L953*Q953,2),"")</f>
        <v/>
      </c>
    </row>
    <row r="954">
      <c r="A954" s="18">
        <f>OFFSET(MCQ!A$20,ROW(A954)-ROW(A$20),0)</f>
        <v/>
      </c>
      <c r="B954" s="18">
        <f>OFFSET(MCQ!B$20,ROW(B954)-ROW(B$20),0)</f>
        <v/>
      </c>
      <c r="C954" s="18">
        <f>OFFSET(MCQ!C$20,ROW(C954)-ROW(C$20),0)</f>
        <v/>
      </c>
      <c r="D954" s="18">
        <f>OFFSET(MCQ!D$20,ROW(D954)-ROW(D$20),0)</f>
        <v/>
      </c>
      <c r="E954" s="18">
        <f>OFFSET(MCQ!E$20,ROW(E954)-ROW(E$20),0)</f>
        <v/>
      </c>
      <c r="F954" s="18" t="n"/>
      <c r="G954" s="233">
        <f>OFFSET(MCQ!G$20,ROW(G954)-ROW(G$20),0)</f>
        <v/>
      </c>
      <c r="H954" s="583">
        <f>IF(G954="","",OFFSET(MCQ!H$20,ROW(H954)-ROW(H$20),0))</f>
        <v/>
      </c>
      <c r="I954" s="24">
        <f>IF(G954="","",IF(OR(G954="etapa",G954="sub-etapa"),"",OFFSET(MCQ!I$20,ROW(I954)-ROW(I$20),0)))</f>
        <v/>
      </c>
      <c r="J954" s="25">
        <f>IF(G954="","",OFFSET(MCQ!J$20,ROW(J954)-ROW(J$20),0))</f>
        <v/>
      </c>
      <c r="K954" s="24">
        <f>IF(G954="","",IF(OR(G954="etapa",G954="sub-etapa"),"",OFFSET(MCQ!K$20,ROW(K954)-ROW(K$20),0)))</f>
        <v/>
      </c>
      <c r="L954" s="26">
        <f>IF(G954="","",IF(OR(G954="etapa",G954="sub-etapa"),"",TRUNC(OFFSET(MCQ!L$20,ROW(L954)-ROW(L$20),0),2)))</f>
        <v/>
      </c>
      <c r="M954" s="584">
        <f>IF(I954="", "", IFERROR(VLOOKUP(VALUE(I954), _BaseAbril2026, 4, 0), IFERROR(VLOOKUP(TEXT(I954, "@"), _BaseAbril2026, 4, 0), "")))</f>
        <v/>
      </c>
      <c r="N954" s="585">
        <f>IFERROR(IF(S954="BDI1", TRUNC(M954*(1+$O$18), 2),IF(S954="BDI2", TRUNC(M954*(1+$N$18), 2), "")), "")</f>
        <v/>
      </c>
      <c r="O954" s="586">
        <f>_xlfn.IFS(G954="ETAPA", SUMIFS(ValorTotalComD, Nivel, A954), G954="SUB-ETAPA", SUMIFS(ValorTotalComD, SubNivel, C954), TRUE, T954)</f>
        <v/>
      </c>
      <c r="P954" s="584">
        <f>IF(I954="", "", IFERROR(VLOOKUP(VALUE(I954), _BaseAbril2026, 5, 0), IFERROR(VLOOKUP(TEXT(I954, "@"), _BaseAbril2026, 5, 0), "")))</f>
        <v/>
      </c>
      <c r="Q954" s="585">
        <f>IFERROR(IF(S954="BDI1", TRUNC(P954*(1+$R$18), 2),IF(S954="BDI2", TRUNC(P954*(1+$Q$18), 2), "")), "")</f>
        <v/>
      </c>
      <c r="R954" s="586">
        <f>_xlfn.IFS(G954="ETAPA", SUMIFS(ValorTotalSemD, Nivel, A954), G954="SUB-ETAPA", SUMIFS(ValorTotalSemD, SubNivel, C954), TRUE, U954)</f>
        <v/>
      </c>
      <c r="S954" s="587">
        <f>IF(G954="","",IF(OR(G954="etapa",G954="sub-etapa"),"",OFFSET(MCQ!M$20,ROW(M954)-ROW(M$20),0)))</f>
        <v/>
      </c>
      <c r="T954" s="588">
        <f>IFERROR(TRUNC(L954*N954,2),"")</f>
        <v/>
      </c>
      <c r="U954" s="589">
        <f>IFERROR(TRUNC(L954*Q954,2),"")</f>
        <v/>
      </c>
    </row>
    <row r="955">
      <c r="A955" s="18">
        <f>OFFSET(MCQ!A$20,ROW(A955)-ROW(A$20),0)</f>
        <v/>
      </c>
      <c r="B955" s="18">
        <f>OFFSET(MCQ!B$20,ROW(B955)-ROW(B$20),0)</f>
        <v/>
      </c>
      <c r="C955" s="18">
        <f>OFFSET(MCQ!C$20,ROW(C955)-ROW(C$20),0)</f>
        <v/>
      </c>
      <c r="D955" s="18">
        <f>OFFSET(MCQ!D$20,ROW(D955)-ROW(D$20),0)</f>
        <v/>
      </c>
      <c r="E955" s="18">
        <f>OFFSET(MCQ!E$20,ROW(E955)-ROW(E$20),0)</f>
        <v/>
      </c>
      <c r="F955" s="18" t="n"/>
      <c r="G955" s="233">
        <f>OFFSET(MCQ!G$20,ROW(G955)-ROW(G$20),0)</f>
        <v/>
      </c>
      <c r="H955" s="583">
        <f>IF(G955="","",OFFSET(MCQ!H$20,ROW(H955)-ROW(H$20),0))</f>
        <v/>
      </c>
      <c r="I955" s="24">
        <f>IF(G955="","",IF(OR(G955="etapa",G955="sub-etapa"),"",OFFSET(MCQ!I$20,ROW(I955)-ROW(I$20),0)))</f>
        <v/>
      </c>
      <c r="J955" s="25">
        <f>IF(G955="","",OFFSET(MCQ!J$20,ROW(J955)-ROW(J$20),0))</f>
        <v/>
      </c>
      <c r="K955" s="24">
        <f>IF(G955="","",IF(OR(G955="etapa",G955="sub-etapa"),"",OFFSET(MCQ!K$20,ROW(K955)-ROW(K$20),0)))</f>
        <v/>
      </c>
      <c r="L955" s="26">
        <f>IF(G955="","",IF(OR(G955="etapa",G955="sub-etapa"),"",TRUNC(OFFSET(MCQ!L$20,ROW(L955)-ROW(L$20),0),2)))</f>
        <v/>
      </c>
      <c r="M955" s="584">
        <f>IF(I955="", "", IFERROR(VLOOKUP(VALUE(I955), _BaseAbril2026, 4, 0), IFERROR(VLOOKUP(TEXT(I955, "@"), _BaseAbril2026, 4, 0), "")))</f>
        <v/>
      </c>
      <c r="N955" s="585">
        <f>IFERROR(IF(S955="BDI1", TRUNC(M955*(1+$O$18), 2),IF(S955="BDI2", TRUNC(M955*(1+$N$18), 2), "")), "")</f>
        <v/>
      </c>
      <c r="O955" s="586">
        <f>_xlfn.IFS(G955="ETAPA", SUMIFS(ValorTotalComD, Nivel, A955), G955="SUB-ETAPA", SUMIFS(ValorTotalComD, SubNivel, C955), TRUE, T955)</f>
        <v/>
      </c>
      <c r="P955" s="584">
        <f>IF(I955="", "", IFERROR(VLOOKUP(VALUE(I955), _BaseAbril2026, 5, 0), IFERROR(VLOOKUP(TEXT(I955, "@"), _BaseAbril2026, 5, 0), "")))</f>
        <v/>
      </c>
      <c r="Q955" s="585">
        <f>IFERROR(IF(S955="BDI1", TRUNC(P955*(1+$R$18), 2),IF(S955="BDI2", TRUNC(P955*(1+$Q$18), 2), "")), "")</f>
        <v/>
      </c>
      <c r="R955" s="586">
        <f>_xlfn.IFS(G955="ETAPA", SUMIFS(ValorTotalSemD, Nivel, A955), G955="SUB-ETAPA", SUMIFS(ValorTotalSemD, SubNivel, C955), TRUE, U955)</f>
        <v/>
      </c>
      <c r="S955" s="587">
        <f>IF(G955="","",IF(OR(G955="etapa",G955="sub-etapa"),"",OFFSET(MCQ!M$20,ROW(M955)-ROW(M$20),0)))</f>
        <v/>
      </c>
      <c r="T955" s="588">
        <f>IFERROR(TRUNC(L955*N955,2),"")</f>
        <v/>
      </c>
      <c r="U955" s="589">
        <f>IFERROR(TRUNC(L955*Q955,2),"")</f>
        <v/>
      </c>
    </row>
    <row r="956">
      <c r="A956" s="18">
        <f>OFFSET(MCQ!A$20,ROW(A956)-ROW(A$20),0)</f>
        <v/>
      </c>
      <c r="B956" s="18">
        <f>OFFSET(MCQ!B$20,ROW(B956)-ROW(B$20),0)</f>
        <v/>
      </c>
      <c r="C956" s="18">
        <f>OFFSET(MCQ!C$20,ROW(C956)-ROW(C$20),0)</f>
        <v/>
      </c>
      <c r="D956" s="18">
        <f>OFFSET(MCQ!D$20,ROW(D956)-ROW(D$20),0)</f>
        <v/>
      </c>
      <c r="E956" s="18">
        <f>OFFSET(MCQ!E$20,ROW(E956)-ROW(E$20),0)</f>
        <v/>
      </c>
      <c r="F956" s="18" t="n"/>
      <c r="G956" s="233">
        <f>OFFSET(MCQ!G$20,ROW(G956)-ROW(G$20),0)</f>
        <v/>
      </c>
      <c r="H956" s="583">
        <f>IF(G956="","",OFFSET(MCQ!H$20,ROW(H956)-ROW(H$20),0))</f>
        <v/>
      </c>
      <c r="I956" s="24">
        <f>IF(G956="","",IF(OR(G956="etapa",G956="sub-etapa"),"",OFFSET(MCQ!I$20,ROW(I956)-ROW(I$20),0)))</f>
        <v/>
      </c>
      <c r="J956" s="25">
        <f>IF(G956="","",OFFSET(MCQ!J$20,ROW(J956)-ROW(J$20),0))</f>
        <v/>
      </c>
      <c r="K956" s="24">
        <f>IF(G956="","",IF(OR(G956="etapa",G956="sub-etapa"),"",OFFSET(MCQ!K$20,ROW(K956)-ROW(K$20),0)))</f>
        <v/>
      </c>
      <c r="L956" s="26">
        <f>IF(G956="","",IF(OR(G956="etapa",G956="sub-etapa"),"",TRUNC(OFFSET(MCQ!L$20,ROW(L956)-ROW(L$20),0),2)))</f>
        <v/>
      </c>
      <c r="M956" s="584">
        <f>IF(I956="", "", IFERROR(VLOOKUP(VALUE(I956), _BaseAbril2026, 4, 0), IFERROR(VLOOKUP(TEXT(I956, "@"), _BaseAbril2026, 4, 0), "")))</f>
        <v/>
      </c>
      <c r="N956" s="585">
        <f>IFERROR(IF(S956="BDI1", TRUNC(M956*(1+$O$18), 2),IF(S956="BDI2", TRUNC(M956*(1+$N$18), 2), "")), "")</f>
        <v/>
      </c>
      <c r="O956" s="586">
        <f>_xlfn.IFS(G956="ETAPA", SUMIFS(ValorTotalComD, Nivel, A956), G956="SUB-ETAPA", SUMIFS(ValorTotalComD, SubNivel, C956), TRUE, T956)</f>
        <v/>
      </c>
      <c r="P956" s="584">
        <f>IF(I956="", "", IFERROR(VLOOKUP(VALUE(I956), _BaseAbril2026, 5, 0), IFERROR(VLOOKUP(TEXT(I956, "@"), _BaseAbril2026, 5, 0), "")))</f>
        <v/>
      </c>
      <c r="Q956" s="585">
        <f>IFERROR(IF(S956="BDI1", TRUNC(P956*(1+$R$18), 2),IF(S956="BDI2", TRUNC(P956*(1+$Q$18), 2), "")), "")</f>
        <v/>
      </c>
      <c r="R956" s="586">
        <f>_xlfn.IFS(G956="ETAPA", SUMIFS(ValorTotalSemD, Nivel, A956), G956="SUB-ETAPA", SUMIFS(ValorTotalSemD, SubNivel, C956), TRUE, U956)</f>
        <v/>
      </c>
      <c r="S956" s="587">
        <f>IF(G956="","",IF(OR(G956="etapa",G956="sub-etapa"),"",OFFSET(MCQ!M$20,ROW(M956)-ROW(M$20),0)))</f>
        <v/>
      </c>
      <c r="T956" s="588">
        <f>IFERROR(TRUNC(L956*N956,2),"")</f>
        <v/>
      </c>
      <c r="U956" s="589">
        <f>IFERROR(TRUNC(L956*Q956,2),"")</f>
        <v/>
      </c>
    </row>
    <row r="957">
      <c r="A957" s="18">
        <f>OFFSET(MCQ!A$20,ROW(A957)-ROW(A$20),0)</f>
        <v/>
      </c>
      <c r="B957" s="18">
        <f>OFFSET(MCQ!B$20,ROW(B957)-ROW(B$20),0)</f>
        <v/>
      </c>
      <c r="C957" s="18">
        <f>OFFSET(MCQ!C$20,ROW(C957)-ROW(C$20),0)</f>
        <v/>
      </c>
      <c r="D957" s="18">
        <f>OFFSET(MCQ!D$20,ROW(D957)-ROW(D$20),0)</f>
        <v/>
      </c>
      <c r="E957" s="18">
        <f>OFFSET(MCQ!E$20,ROW(E957)-ROW(E$20),0)</f>
        <v/>
      </c>
      <c r="F957" s="18" t="n"/>
      <c r="G957" s="233">
        <f>OFFSET(MCQ!G$20,ROW(G957)-ROW(G$20),0)</f>
        <v/>
      </c>
      <c r="H957" s="583">
        <f>IF(G957="","",OFFSET(MCQ!H$20,ROW(H957)-ROW(H$20),0))</f>
        <v/>
      </c>
      <c r="I957" s="24">
        <f>IF(G957="","",IF(OR(G957="etapa",G957="sub-etapa"),"",OFFSET(MCQ!I$20,ROW(I957)-ROW(I$20),0)))</f>
        <v/>
      </c>
      <c r="J957" s="25">
        <f>IF(G957="","",OFFSET(MCQ!J$20,ROW(J957)-ROW(J$20),0))</f>
        <v/>
      </c>
      <c r="K957" s="24">
        <f>IF(G957="","",IF(OR(G957="etapa",G957="sub-etapa"),"",OFFSET(MCQ!K$20,ROW(K957)-ROW(K$20),0)))</f>
        <v/>
      </c>
      <c r="L957" s="26">
        <f>IF(G957="","",IF(OR(G957="etapa",G957="sub-etapa"),"",TRUNC(OFFSET(MCQ!L$20,ROW(L957)-ROW(L$20),0),2)))</f>
        <v/>
      </c>
      <c r="M957" s="584">
        <f>IF(I957="", "", IFERROR(VLOOKUP(VALUE(I957), _BaseAbril2026, 4, 0), IFERROR(VLOOKUP(TEXT(I957, "@"), _BaseAbril2026, 4, 0), "")))</f>
        <v/>
      </c>
      <c r="N957" s="585">
        <f>IFERROR(IF(S957="BDI1", TRUNC(M957*(1+$O$18), 2),IF(S957="BDI2", TRUNC(M957*(1+$N$18), 2), "")), "")</f>
        <v/>
      </c>
      <c r="O957" s="586">
        <f>_xlfn.IFS(G957="ETAPA", SUMIFS(ValorTotalComD, Nivel, A957), G957="SUB-ETAPA", SUMIFS(ValorTotalComD, SubNivel, C957), TRUE, T957)</f>
        <v/>
      </c>
      <c r="P957" s="584">
        <f>IF(I957="", "", IFERROR(VLOOKUP(VALUE(I957), _BaseAbril2026, 5, 0), IFERROR(VLOOKUP(TEXT(I957, "@"), _BaseAbril2026, 5, 0), "")))</f>
        <v/>
      </c>
      <c r="Q957" s="585">
        <f>IFERROR(IF(S957="BDI1", TRUNC(P957*(1+$R$18), 2),IF(S957="BDI2", TRUNC(P957*(1+$Q$18), 2), "")), "")</f>
        <v/>
      </c>
      <c r="R957" s="586">
        <f>_xlfn.IFS(G957="ETAPA", SUMIFS(ValorTotalSemD, Nivel, A957), G957="SUB-ETAPA", SUMIFS(ValorTotalSemD, SubNivel, C957), TRUE, U957)</f>
        <v/>
      </c>
      <c r="S957" s="587">
        <f>IF(G957="","",IF(OR(G957="etapa",G957="sub-etapa"),"",OFFSET(MCQ!M$20,ROW(M957)-ROW(M$20),0)))</f>
        <v/>
      </c>
      <c r="T957" s="588">
        <f>IFERROR(TRUNC(L957*N957,2),"")</f>
        <v/>
      </c>
      <c r="U957" s="589">
        <f>IFERROR(TRUNC(L957*Q957,2),"")</f>
        <v/>
      </c>
    </row>
    <row r="958">
      <c r="A958" s="18">
        <f>OFFSET(MCQ!A$20,ROW(A958)-ROW(A$20),0)</f>
        <v/>
      </c>
      <c r="B958" s="18">
        <f>OFFSET(MCQ!B$20,ROW(B958)-ROW(B$20),0)</f>
        <v/>
      </c>
      <c r="C958" s="18">
        <f>OFFSET(MCQ!C$20,ROW(C958)-ROW(C$20),0)</f>
        <v/>
      </c>
      <c r="D958" s="18">
        <f>OFFSET(MCQ!D$20,ROW(D958)-ROW(D$20),0)</f>
        <v/>
      </c>
      <c r="E958" s="18">
        <f>OFFSET(MCQ!E$20,ROW(E958)-ROW(E$20),0)</f>
        <v/>
      </c>
      <c r="F958" s="18" t="n"/>
      <c r="G958" s="233">
        <f>OFFSET(MCQ!G$20,ROW(G958)-ROW(G$20),0)</f>
        <v/>
      </c>
      <c r="H958" s="583">
        <f>IF(G958="","",OFFSET(MCQ!H$20,ROW(H958)-ROW(H$20),0))</f>
        <v/>
      </c>
      <c r="I958" s="24">
        <f>IF(G958="","",IF(OR(G958="etapa",G958="sub-etapa"),"",OFFSET(MCQ!I$20,ROW(I958)-ROW(I$20),0)))</f>
        <v/>
      </c>
      <c r="J958" s="25">
        <f>IF(G958="","",OFFSET(MCQ!J$20,ROW(J958)-ROW(J$20),0))</f>
        <v/>
      </c>
      <c r="K958" s="24">
        <f>IF(G958="","",IF(OR(G958="etapa",G958="sub-etapa"),"",OFFSET(MCQ!K$20,ROW(K958)-ROW(K$20),0)))</f>
        <v/>
      </c>
      <c r="L958" s="26">
        <f>IF(G958="","",IF(OR(G958="etapa",G958="sub-etapa"),"",TRUNC(OFFSET(MCQ!L$20,ROW(L958)-ROW(L$20),0),2)))</f>
        <v/>
      </c>
      <c r="M958" s="584">
        <f>IF(I958="", "", IFERROR(VLOOKUP(VALUE(I958), _BaseAbril2026, 4, 0), IFERROR(VLOOKUP(TEXT(I958, "@"), _BaseAbril2026, 4, 0), "")))</f>
        <v/>
      </c>
      <c r="N958" s="585">
        <f>IFERROR(IF(S958="BDI1", TRUNC(M958*(1+$O$18), 2),IF(S958="BDI2", TRUNC(M958*(1+$N$18), 2), "")), "")</f>
        <v/>
      </c>
      <c r="O958" s="586">
        <f>_xlfn.IFS(G958="ETAPA", SUMIFS(ValorTotalComD, Nivel, A958), G958="SUB-ETAPA", SUMIFS(ValorTotalComD, SubNivel, C958), TRUE, T958)</f>
        <v/>
      </c>
      <c r="P958" s="584">
        <f>IF(I958="", "", IFERROR(VLOOKUP(VALUE(I958), _BaseAbril2026, 5, 0), IFERROR(VLOOKUP(TEXT(I958, "@"), _BaseAbril2026, 5, 0), "")))</f>
        <v/>
      </c>
      <c r="Q958" s="585">
        <f>IFERROR(IF(S958="BDI1", TRUNC(P958*(1+$R$18), 2),IF(S958="BDI2", TRUNC(P958*(1+$Q$18), 2), "")), "")</f>
        <v/>
      </c>
      <c r="R958" s="586">
        <f>_xlfn.IFS(G958="ETAPA", SUMIFS(ValorTotalSemD, Nivel, A958), G958="SUB-ETAPA", SUMIFS(ValorTotalSemD, SubNivel, C958), TRUE, U958)</f>
        <v/>
      </c>
      <c r="S958" s="587">
        <f>IF(G958="","",IF(OR(G958="etapa",G958="sub-etapa"),"",OFFSET(MCQ!M$20,ROW(M958)-ROW(M$20),0)))</f>
        <v/>
      </c>
      <c r="T958" s="588">
        <f>IFERROR(TRUNC(L958*N958,2),"")</f>
        <v/>
      </c>
      <c r="U958" s="589">
        <f>IFERROR(TRUNC(L958*Q958,2),"")</f>
        <v/>
      </c>
    </row>
    <row r="959">
      <c r="A959" s="18">
        <f>OFFSET(MCQ!A$20,ROW(A959)-ROW(A$20),0)</f>
        <v/>
      </c>
      <c r="B959" s="18">
        <f>OFFSET(MCQ!B$20,ROW(B959)-ROW(B$20),0)</f>
        <v/>
      </c>
      <c r="C959" s="18">
        <f>OFFSET(MCQ!C$20,ROW(C959)-ROW(C$20),0)</f>
        <v/>
      </c>
      <c r="D959" s="18">
        <f>OFFSET(MCQ!D$20,ROW(D959)-ROW(D$20),0)</f>
        <v/>
      </c>
      <c r="E959" s="18">
        <f>OFFSET(MCQ!E$20,ROW(E959)-ROW(E$20),0)</f>
        <v/>
      </c>
      <c r="F959" s="18" t="n"/>
      <c r="G959" s="233">
        <f>OFFSET(MCQ!G$20,ROW(G959)-ROW(G$20),0)</f>
        <v/>
      </c>
      <c r="H959" s="583">
        <f>IF(G959="","",OFFSET(MCQ!H$20,ROW(H959)-ROW(H$20),0))</f>
        <v/>
      </c>
      <c r="I959" s="24">
        <f>IF(G959="","",IF(OR(G959="etapa",G959="sub-etapa"),"",OFFSET(MCQ!I$20,ROW(I959)-ROW(I$20),0)))</f>
        <v/>
      </c>
      <c r="J959" s="25">
        <f>IF(G959="","",OFFSET(MCQ!J$20,ROW(J959)-ROW(J$20),0))</f>
        <v/>
      </c>
      <c r="K959" s="24">
        <f>IF(G959="","",IF(OR(G959="etapa",G959="sub-etapa"),"",OFFSET(MCQ!K$20,ROW(K959)-ROW(K$20),0)))</f>
        <v/>
      </c>
      <c r="L959" s="26">
        <f>IF(G959="","",IF(OR(G959="etapa",G959="sub-etapa"),"",TRUNC(OFFSET(MCQ!L$20,ROW(L959)-ROW(L$20),0),2)))</f>
        <v/>
      </c>
      <c r="M959" s="584">
        <f>IF(I959="", "", IFERROR(VLOOKUP(VALUE(I959), _BaseAbril2026, 4, 0), IFERROR(VLOOKUP(TEXT(I959, "@"), _BaseAbril2026, 4, 0), "")))</f>
        <v/>
      </c>
      <c r="N959" s="585">
        <f>IFERROR(IF(S959="BDI1", TRUNC(M959*(1+$O$18), 2),IF(S959="BDI2", TRUNC(M959*(1+$N$18), 2), "")), "")</f>
        <v/>
      </c>
      <c r="O959" s="586">
        <f>_xlfn.IFS(G959="ETAPA", SUMIFS(ValorTotalComD, Nivel, A959), G959="SUB-ETAPA", SUMIFS(ValorTotalComD, SubNivel, C959), TRUE, T959)</f>
        <v/>
      </c>
      <c r="P959" s="584">
        <f>IF(I959="", "", IFERROR(VLOOKUP(VALUE(I959), _BaseAbril2026, 5, 0), IFERROR(VLOOKUP(TEXT(I959, "@"), _BaseAbril2026, 5, 0), "")))</f>
        <v/>
      </c>
      <c r="Q959" s="585">
        <f>IFERROR(IF(S959="BDI1", TRUNC(P959*(1+$R$18), 2),IF(S959="BDI2", TRUNC(P959*(1+$Q$18), 2), "")), "")</f>
        <v/>
      </c>
      <c r="R959" s="586">
        <f>_xlfn.IFS(G959="ETAPA", SUMIFS(ValorTotalSemD, Nivel, A959), G959="SUB-ETAPA", SUMIFS(ValorTotalSemD, SubNivel, C959), TRUE, U959)</f>
        <v/>
      </c>
      <c r="S959" s="587">
        <f>IF(G959="","",IF(OR(G959="etapa",G959="sub-etapa"),"",OFFSET(MCQ!M$20,ROW(M959)-ROW(M$20),0)))</f>
        <v/>
      </c>
      <c r="T959" s="588">
        <f>IFERROR(TRUNC(L959*N959,2),"")</f>
        <v/>
      </c>
      <c r="U959" s="589">
        <f>IFERROR(TRUNC(L959*Q959,2),"")</f>
        <v/>
      </c>
    </row>
    <row r="960">
      <c r="A960" s="18">
        <f>OFFSET(MCQ!A$20,ROW(A960)-ROW(A$20),0)</f>
        <v/>
      </c>
      <c r="B960" s="18">
        <f>OFFSET(MCQ!B$20,ROW(B960)-ROW(B$20),0)</f>
        <v/>
      </c>
      <c r="C960" s="18">
        <f>OFFSET(MCQ!C$20,ROW(C960)-ROW(C$20),0)</f>
        <v/>
      </c>
      <c r="D960" s="18">
        <f>OFFSET(MCQ!D$20,ROW(D960)-ROW(D$20),0)</f>
        <v/>
      </c>
      <c r="E960" s="18">
        <f>OFFSET(MCQ!E$20,ROW(E960)-ROW(E$20),0)</f>
        <v/>
      </c>
      <c r="F960" s="18" t="n"/>
      <c r="G960" s="233">
        <f>OFFSET(MCQ!G$20,ROW(G960)-ROW(G$20),0)</f>
        <v/>
      </c>
      <c r="H960" s="583">
        <f>IF(G960="","",OFFSET(MCQ!H$20,ROW(H960)-ROW(H$20),0))</f>
        <v/>
      </c>
      <c r="I960" s="24">
        <f>IF(G960="","",IF(OR(G960="etapa",G960="sub-etapa"),"",OFFSET(MCQ!I$20,ROW(I960)-ROW(I$20),0)))</f>
        <v/>
      </c>
      <c r="J960" s="25">
        <f>IF(G960="","",OFFSET(MCQ!J$20,ROW(J960)-ROW(J$20),0))</f>
        <v/>
      </c>
      <c r="K960" s="24">
        <f>IF(G960="","",IF(OR(G960="etapa",G960="sub-etapa"),"",OFFSET(MCQ!K$20,ROW(K960)-ROW(K$20),0)))</f>
        <v/>
      </c>
      <c r="L960" s="26">
        <f>IF(G960="","",IF(OR(G960="etapa",G960="sub-etapa"),"",TRUNC(OFFSET(MCQ!L$20,ROW(L960)-ROW(L$20),0),2)))</f>
        <v/>
      </c>
      <c r="M960" s="584">
        <f>IF(I960="", "", IFERROR(VLOOKUP(VALUE(I960), _BaseAbril2026, 4, 0), IFERROR(VLOOKUP(TEXT(I960, "@"), _BaseAbril2026, 4, 0), "")))</f>
        <v/>
      </c>
      <c r="N960" s="585">
        <f>IFERROR(IF(S960="BDI1", TRUNC(M960*(1+$O$18), 2),IF(S960="BDI2", TRUNC(M960*(1+$N$18), 2), "")), "")</f>
        <v/>
      </c>
      <c r="O960" s="586">
        <f>_xlfn.IFS(G960="ETAPA", SUMIFS(ValorTotalComD, Nivel, A960), G960="SUB-ETAPA", SUMIFS(ValorTotalComD, SubNivel, C960), TRUE, T960)</f>
        <v/>
      </c>
      <c r="P960" s="584">
        <f>IF(I960="", "", IFERROR(VLOOKUP(VALUE(I960), _BaseAbril2026, 5, 0), IFERROR(VLOOKUP(TEXT(I960, "@"), _BaseAbril2026, 5, 0), "")))</f>
        <v/>
      </c>
      <c r="Q960" s="585">
        <f>IFERROR(IF(S960="BDI1", TRUNC(P960*(1+$R$18), 2),IF(S960="BDI2", TRUNC(P960*(1+$Q$18), 2), "")), "")</f>
        <v/>
      </c>
      <c r="R960" s="586">
        <f>_xlfn.IFS(G960="ETAPA", SUMIFS(ValorTotalSemD, Nivel, A960), G960="SUB-ETAPA", SUMIFS(ValorTotalSemD, SubNivel, C960), TRUE, U960)</f>
        <v/>
      </c>
      <c r="S960" s="587">
        <f>IF(G960="","",IF(OR(G960="etapa",G960="sub-etapa"),"",OFFSET(MCQ!M$20,ROW(M960)-ROW(M$20),0)))</f>
        <v/>
      </c>
      <c r="T960" s="588">
        <f>IFERROR(TRUNC(L960*N960,2),"")</f>
        <v/>
      </c>
      <c r="U960" s="589">
        <f>IFERROR(TRUNC(L960*Q960,2),"")</f>
        <v/>
      </c>
    </row>
    <row r="961">
      <c r="A961" s="18">
        <f>OFFSET(MCQ!A$20,ROW(A961)-ROW(A$20),0)</f>
        <v/>
      </c>
      <c r="B961" s="18">
        <f>OFFSET(MCQ!B$20,ROW(B961)-ROW(B$20),0)</f>
        <v/>
      </c>
      <c r="C961" s="18">
        <f>OFFSET(MCQ!C$20,ROW(C961)-ROW(C$20),0)</f>
        <v/>
      </c>
      <c r="D961" s="18">
        <f>OFFSET(MCQ!D$20,ROW(D961)-ROW(D$20),0)</f>
        <v/>
      </c>
      <c r="E961" s="18">
        <f>OFFSET(MCQ!E$20,ROW(E961)-ROW(E$20),0)</f>
        <v/>
      </c>
      <c r="F961" s="18" t="n"/>
      <c r="G961" s="233">
        <f>OFFSET(MCQ!G$20,ROW(G961)-ROW(G$20),0)</f>
        <v/>
      </c>
      <c r="H961" s="583">
        <f>IF(G961="","",OFFSET(MCQ!H$20,ROW(H961)-ROW(H$20),0))</f>
        <v/>
      </c>
      <c r="I961" s="24">
        <f>IF(G961="","",IF(OR(G961="etapa",G961="sub-etapa"),"",OFFSET(MCQ!I$20,ROW(I961)-ROW(I$20),0)))</f>
        <v/>
      </c>
      <c r="J961" s="25">
        <f>IF(G961="","",OFFSET(MCQ!J$20,ROW(J961)-ROW(J$20),0))</f>
        <v/>
      </c>
      <c r="K961" s="24">
        <f>IF(G961="","",IF(OR(G961="etapa",G961="sub-etapa"),"",OFFSET(MCQ!K$20,ROW(K961)-ROW(K$20),0)))</f>
        <v/>
      </c>
      <c r="L961" s="26">
        <f>IF(G961="","",IF(OR(G961="etapa",G961="sub-etapa"),"",TRUNC(OFFSET(MCQ!L$20,ROW(L961)-ROW(L$20),0),2)))</f>
        <v/>
      </c>
      <c r="M961" s="584">
        <f>IF(I961="", "", IFERROR(VLOOKUP(VALUE(I961), _BaseAbril2026, 4, 0), IFERROR(VLOOKUP(TEXT(I961, "@"), _BaseAbril2026, 4, 0), "")))</f>
        <v/>
      </c>
      <c r="N961" s="585">
        <f>IFERROR(IF(S961="BDI1", TRUNC(M961*(1+$O$18), 2),IF(S961="BDI2", TRUNC(M961*(1+$N$18), 2), "")), "")</f>
        <v/>
      </c>
      <c r="O961" s="586">
        <f>_xlfn.IFS(G961="ETAPA", SUMIFS(ValorTotalComD, Nivel, A961), G961="SUB-ETAPA", SUMIFS(ValorTotalComD, SubNivel, C961), TRUE, T961)</f>
        <v/>
      </c>
      <c r="P961" s="584">
        <f>IF(I961="", "", IFERROR(VLOOKUP(VALUE(I961), _BaseAbril2026, 5, 0), IFERROR(VLOOKUP(TEXT(I961, "@"), _BaseAbril2026, 5, 0), "")))</f>
        <v/>
      </c>
      <c r="Q961" s="585">
        <f>IFERROR(IF(S961="BDI1", TRUNC(P961*(1+$R$18), 2),IF(S961="BDI2", TRUNC(P961*(1+$Q$18), 2), "")), "")</f>
        <v/>
      </c>
      <c r="R961" s="586">
        <f>_xlfn.IFS(G961="ETAPA", SUMIFS(ValorTotalSemD, Nivel, A961), G961="SUB-ETAPA", SUMIFS(ValorTotalSemD, SubNivel, C961), TRUE, U961)</f>
        <v/>
      </c>
      <c r="S961" s="587">
        <f>IF(G961="","",IF(OR(G961="etapa",G961="sub-etapa"),"",OFFSET(MCQ!M$20,ROW(M961)-ROW(M$20),0)))</f>
        <v/>
      </c>
      <c r="T961" s="588">
        <f>IFERROR(TRUNC(L961*N961,2),"")</f>
        <v/>
      </c>
      <c r="U961" s="589">
        <f>IFERROR(TRUNC(L961*Q961,2),"")</f>
        <v/>
      </c>
    </row>
    <row r="962">
      <c r="A962" s="18">
        <f>OFFSET(MCQ!A$20,ROW(A962)-ROW(A$20),0)</f>
        <v/>
      </c>
      <c r="B962" s="18">
        <f>OFFSET(MCQ!B$20,ROW(B962)-ROW(B$20),0)</f>
        <v/>
      </c>
      <c r="C962" s="18">
        <f>OFFSET(MCQ!C$20,ROW(C962)-ROW(C$20),0)</f>
        <v/>
      </c>
      <c r="D962" s="18">
        <f>OFFSET(MCQ!D$20,ROW(D962)-ROW(D$20),0)</f>
        <v/>
      </c>
      <c r="E962" s="18">
        <f>OFFSET(MCQ!E$20,ROW(E962)-ROW(E$20),0)</f>
        <v/>
      </c>
      <c r="F962" s="18" t="n"/>
      <c r="G962" s="233">
        <f>OFFSET(MCQ!G$20,ROW(G962)-ROW(G$20),0)</f>
        <v/>
      </c>
      <c r="H962" s="583">
        <f>IF(G962="","",OFFSET(MCQ!H$20,ROW(H962)-ROW(H$20),0))</f>
        <v/>
      </c>
      <c r="I962" s="24">
        <f>IF(G962="","",IF(OR(G962="etapa",G962="sub-etapa"),"",OFFSET(MCQ!I$20,ROW(I962)-ROW(I$20),0)))</f>
        <v/>
      </c>
      <c r="J962" s="25">
        <f>IF(G962="","",OFFSET(MCQ!J$20,ROW(J962)-ROW(J$20),0))</f>
        <v/>
      </c>
      <c r="K962" s="24">
        <f>IF(G962="","",IF(OR(G962="etapa",G962="sub-etapa"),"",OFFSET(MCQ!K$20,ROW(K962)-ROW(K$20),0)))</f>
        <v/>
      </c>
      <c r="L962" s="26">
        <f>IF(G962="","",IF(OR(G962="etapa",G962="sub-etapa"),"",TRUNC(OFFSET(MCQ!L$20,ROW(L962)-ROW(L$20),0),2)))</f>
        <v/>
      </c>
      <c r="M962" s="584">
        <f>IF(I962="", "", IFERROR(VLOOKUP(VALUE(I962), _BaseAbril2026, 4, 0), IFERROR(VLOOKUP(TEXT(I962, "@"), _BaseAbril2026, 4, 0), "")))</f>
        <v/>
      </c>
      <c r="N962" s="585">
        <f>IFERROR(IF(S962="BDI1", TRUNC(M962*(1+$O$18), 2),IF(S962="BDI2", TRUNC(M962*(1+$N$18), 2), "")), "")</f>
        <v/>
      </c>
      <c r="O962" s="586">
        <f>_xlfn.IFS(G962="ETAPA", SUMIFS(ValorTotalComD, Nivel, A962), G962="SUB-ETAPA", SUMIFS(ValorTotalComD, SubNivel, C962), TRUE, T962)</f>
        <v/>
      </c>
      <c r="P962" s="584">
        <f>IF(I962="", "", IFERROR(VLOOKUP(VALUE(I962), _BaseAbril2026, 5, 0), IFERROR(VLOOKUP(TEXT(I962, "@"), _BaseAbril2026, 5, 0), "")))</f>
        <v/>
      </c>
      <c r="Q962" s="585">
        <f>IFERROR(IF(S962="BDI1", TRUNC(P962*(1+$R$18), 2),IF(S962="BDI2", TRUNC(P962*(1+$Q$18), 2), "")), "")</f>
        <v/>
      </c>
      <c r="R962" s="586">
        <f>_xlfn.IFS(G962="ETAPA", SUMIFS(ValorTotalSemD, Nivel, A962), G962="SUB-ETAPA", SUMIFS(ValorTotalSemD, SubNivel, C962), TRUE, U962)</f>
        <v/>
      </c>
      <c r="S962" s="587">
        <f>IF(G962="","",IF(OR(G962="etapa",G962="sub-etapa"),"",OFFSET(MCQ!M$20,ROW(M962)-ROW(M$20),0)))</f>
        <v/>
      </c>
      <c r="T962" s="588">
        <f>IFERROR(TRUNC(L962*N962,2),"")</f>
        <v/>
      </c>
      <c r="U962" s="589">
        <f>IFERROR(TRUNC(L962*Q962,2),"")</f>
        <v/>
      </c>
    </row>
    <row r="963">
      <c r="A963" s="18">
        <f>OFFSET(MCQ!A$20,ROW(A963)-ROW(A$20),0)</f>
        <v/>
      </c>
      <c r="B963" s="18">
        <f>OFFSET(MCQ!B$20,ROW(B963)-ROW(B$20),0)</f>
        <v/>
      </c>
      <c r="C963" s="18">
        <f>OFFSET(MCQ!C$20,ROW(C963)-ROW(C$20),0)</f>
        <v/>
      </c>
      <c r="D963" s="18">
        <f>OFFSET(MCQ!D$20,ROW(D963)-ROW(D$20),0)</f>
        <v/>
      </c>
      <c r="E963" s="18">
        <f>OFFSET(MCQ!E$20,ROW(E963)-ROW(E$20),0)</f>
        <v/>
      </c>
      <c r="F963" s="18" t="n"/>
      <c r="G963" s="233">
        <f>OFFSET(MCQ!G$20,ROW(G963)-ROW(G$20),0)</f>
        <v/>
      </c>
      <c r="H963" s="583">
        <f>IF(G963="","",OFFSET(MCQ!H$20,ROW(H963)-ROW(H$20),0))</f>
        <v/>
      </c>
      <c r="I963" s="24">
        <f>IF(G963="","",IF(OR(G963="etapa",G963="sub-etapa"),"",OFFSET(MCQ!I$20,ROW(I963)-ROW(I$20),0)))</f>
        <v/>
      </c>
      <c r="J963" s="25">
        <f>IF(G963="","",OFFSET(MCQ!J$20,ROW(J963)-ROW(J$20),0))</f>
        <v/>
      </c>
      <c r="K963" s="24">
        <f>IF(G963="","",IF(OR(G963="etapa",G963="sub-etapa"),"",OFFSET(MCQ!K$20,ROW(K963)-ROW(K$20),0)))</f>
        <v/>
      </c>
      <c r="L963" s="26">
        <f>IF(G963="","",IF(OR(G963="etapa",G963="sub-etapa"),"",TRUNC(OFFSET(MCQ!L$20,ROW(L963)-ROW(L$20),0),2)))</f>
        <v/>
      </c>
      <c r="M963" s="584">
        <f>IF(I963="", "", IFERROR(VLOOKUP(VALUE(I963), _BaseAbril2026, 4, 0), IFERROR(VLOOKUP(TEXT(I963, "@"), _BaseAbril2026, 4, 0), "")))</f>
        <v/>
      </c>
      <c r="N963" s="585">
        <f>IFERROR(IF(S963="BDI1", TRUNC(M963*(1+$O$18), 2),IF(S963="BDI2", TRUNC(M963*(1+$N$18), 2), "")), "")</f>
        <v/>
      </c>
      <c r="O963" s="586">
        <f>_xlfn.IFS(G963="ETAPA", SUMIFS(ValorTotalComD, Nivel, A963), G963="SUB-ETAPA", SUMIFS(ValorTotalComD, SubNivel, C963), TRUE, T963)</f>
        <v/>
      </c>
      <c r="P963" s="584">
        <f>IF(I963="", "", IFERROR(VLOOKUP(VALUE(I963), _BaseAbril2026, 5, 0), IFERROR(VLOOKUP(TEXT(I963, "@"), _BaseAbril2026, 5, 0), "")))</f>
        <v/>
      </c>
      <c r="Q963" s="585">
        <f>IFERROR(IF(S963="BDI1", TRUNC(P963*(1+$R$18), 2),IF(S963="BDI2", TRUNC(P963*(1+$Q$18), 2), "")), "")</f>
        <v/>
      </c>
      <c r="R963" s="586">
        <f>_xlfn.IFS(G963="ETAPA", SUMIFS(ValorTotalSemD, Nivel, A963), G963="SUB-ETAPA", SUMIFS(ValorTotalSemD, SubNivel, C963), TRUE, U963)</f>
        <v/>
      </c>
      <c r="S963" s="587">
        <f>IF(G963="","",IF(OR(G963="etapa",G963="sub-etapa"),"",OFFSET(MCQ!M$20,ROW(M963)-ROW(M$20),0)))</f>
        <v/>
      </c>
      <c r="T963" s="588">
        <f>IFERROR(TRUNC(L963*N963,2),"")</f>
        <v/>
      </c>
      <c r="U963" s="589">
        <f>IFERROR(TRUNC(L963*Q963,2),"")</f>
        <v/>
      </c>
    </row>
    <row r="964">
      <c r="A964" s="18">
        <f>OFFSET(MCQ!A$20,ROW(A964)-ROW(A$20),0)</f>
        <v/>
      </c>
      <c r="B964" s="18">
        <f>OFFSET(MCQ!B$20,ROW(B964)-ROW(B$20),0)</f>
        <v/>
      </c>
      <c r="C964" s="18">
        <f>OFFSET(MCQ!C$20,ROW(C964)-ROW(C$20),0)</f>
        <v/>
      </c>
      <c r="D964" s="18">
        <f>OFFSET(MCQ!D$20,ROW(D964)-ROW(D$20),0)</f>
        <v/>
      </c>
      <c r="E964" s="18">
        <f>OFFSET(MCQ!E$20,ROW(E964)-ROW(E$20),0)</f>
        <v/>
      </c>
      <c r="F964" s="18" t="n"/>
      <c r="G964" s="233">
        <f>OFFSET(MCQ!G$20,ROW(G964)-ROW(G$20),0)</f>
        <v/>
      </c>
      <c r="H964" s="583">
        <f>IF(G964="","",OFFSET(MCQ!H$20,ROW(H964)-ROW(H$20),0))</f>
        <v/>
      </c>
      <c r="I964" s="24">
        <f>IF(G964="","",IF(OR(G964="etapa",G964="sub-etapa"),"",OFFSET(MCQ!I$20,ROW(I964)-ROW(I$20),0)))</f>
        <v/>
      </c>
      <c r="J964" s="25">
        <f>IF(G964="","",OFFSET(MCQ!J$20,ROW(J964)-ROW(J$20),0))</f>
        <v/>
      </c>
      <c r="K964" s="24">
        <f>IF(G964="","",IF(OR(G964="etapa",G964="sub-etapa"),"",OFFSET(MCQ!K$20,ROW(K964)-ROW(K$20),0)))</f>
        <v/>
      </c>
      <c r="L964" s="26">
        <f>IF(G964="","",IF(OR(G964="etapa",G964="sub-etapa"),"",TRUNC(OFFSET(MCQ!L$20,ROW(L964)-ROW(L$20),0),2)))</f>
        <v/>
      </c>
      <c r="M964" s="584">
        <f>IF(I964="", "", IFERROR(VLOOKUP(VALUE(I964), _BaseAbril2026, 4, 0), IFERROR(VLOOKUP(TEXT(I964, "@"), _BaseAbril2026, 4, 0), "")))</f>
        <v/>
      </c>
      <c r="N964" s="585">
        <f>IFERROR(IF(S964="BDI1", TRUNC(M964*(1+$O$18), 2),IF(S964="BDI2", TRUNC(M964*(1+$N$18), 2), "")), "")</f>
        <v/>
      </c>
      <c r="O964" s="586">
        <f>_xlfn.IFS(G964="ETAPA", SUMIFS(ValorTotalComD, Nivel, A964), G964="SUB-ETAPA", SUMIFS(ValorTotalComD, SubNivel, C964), TRUE, T964)</f>
        <v/>
      </c>
      <c r="P964" s="584">
        <f>IF(I964="", "", IFERROR(VLOOKUP(VALUE(I964), _BaseAbril2026, 5, 0), IFERROR(VLOOKUP(TEXT(I964, "@"), _BaseAbril2026, 5, 0), "")))</f>
        <v/>
      </c>
      <c r="Q964" s="585">
        <f>IFERROR(IF(S964="BDI1", TRUNC(P964*(1+$R$18), 2),IF(S964="BDI2", TRUNC(P964*(1+$Q$18), 2), "")), "")</f>
        <v/>
      </c>
      <c r="R964" s="586">
        <f>_xlfn.IFS(G964="ETAPA", SUMIFS(ValorTotalSemD, Nivel, A964), G964="SUB-ETAPA", SUMIFS(ValorTotalSemD, SubNivel, C964), TRUE, U964)</f>
        <v/>
      </c>
      <c r="S964" s="587">
        <f>IF(G964="","",IF(OR(G964="etapa",G964="sub-etapa"),"",OFFSET(MCQ!M$20,ROW(M964)-ROW(M$20),0)))</f>
        <v/>
      </c>
      <c r="T964" s="588">
        <f>IFERROR(TRUNC(L964*N964,2),"")</f>
        <v/>
      </c>
      <c r="U964" s="589">
        <f>IFERROR(TRUNC(L964*Q964,2),"")</f>
        <v/>
      </c>
    </row>
    <row r="965">
      <c r="A965" s="18">
        <f>OFFSET(MCQ!A$20,ROW(A965)-ROW(A$20),0)</f>
        <v/>
      </c>
      <c r="B965" s="18">
        <f>OFFSET(MCQ!B$20,ROW(B965)-ROW(B$20),0)</f>
        <v/>
      </c>
      <c r="C965" s="18">
        <f>OFFSET(MCQ!C$20,ROW(C965)-ROW(C$20),0)</f>
        <v/>
      </c>
      <c r="D965" s="18">
        <f>OFFSET(MCQ!D$20,ROW(D965)-ROW(D$20),0)</f>
        <v/>
      </c>
      <c r="E965" s="18">
        <f>OFFSET(MCQ!E$20,ROW(E965)-ROW(E$20),0)</f>
        <v/>
      </c>
      <c r="F965" s="18" t="n"/>
      <c r="G965" s="233">
        <f>OFFSET(MCQ!G$20,ROW(G965)-ROW(G$20),0)</f>
        <v/>
      </c>
      <c r="H965" s="583">
        <f>IF(G965="","",OFFSET(MCQ!H$20,ROW(H965)-ROW(H$20),0))</f>
        <v/>
      </c>
      <c r="I965" s="24">
        <f>IF(G965="","",IF(OR(G965="etapa",G965="sub-etapa"),"",OFFSET(MCQ!I$20,ROW(I965)-ROW(I$20),0)))</f>
        <v/>
      </c>
      <c r="J965" s="25">
        <f>IF(G965="","",OFFSET(MCQ!J$20,ROW(J965)-ROW(J$20),0))</f>
        <v/>
      </c>
      <c r="K965" s="24">
        <f>IF(G965="","",IF(OR(G965="etapa",G965="sub-etapa"),"",OFFSET(MCQ!K$20,ROW(K965)-ROW(K$20),0)))</f>
        <v/>
      </c>
      <c r="L965" s="26">
        <f>IF(G965="","",IF(OR(G965="etapa",G965="sub-etapa"),"",TRUNC(OFFSET(MCQ!L$20,ROW(L965)-ROW(L$20),0),2)))</f>
        <v/>
      </c>
      <c r="M965" s="584">
        <f>IF(I965="", "", IFERROR(VLOOKUP(VALUE(I965), _BaseAbril2026, 4, 0), IFERROR(VLOOKUP(TEXT(I965, "@"), _BaseAbril2026, 4, 0), "")))</f>
        <v/>
      </c>
      <c r="N965" s="585">
        <f>IFERROR(IF(S965="BDI1", TRUNC(M965*(1+$O$18), 2),IF(S965="BDI2", TRUNC(M965*(1+$N$18), 2), "")), "")</f>
        <v/>
      </c>
      <c r="O965" s="586">
        <f>_xlfn.IFS(G965="ETAPA", SUMIFS(ValorTotalComD, Nivel, A965), G965="SUB-ETAPA", SUMIFS(ValorTotalComD, SubNivel, C965), TRUE, T965)</f>
        <v/>
      </c>
      <c r="P965" s="584">
        <f>IF(I965="", "", IFERROR(VLOOKUP(VALUE(I965), _BaseAbril2026, 5, 0), IFERROR(VLOOKUP(TEXT(I965, "@"), _BaseAbril2026, 5, 0), "")))</f>
        <v/>
      </c>
      <c r="Q965" s="585">
        <f>IFERROR(IF(S965="BDI1", TRUNC(P965*(1+$R$18), 2),IF(S965="BDI2", TRUNC(P965*(1+$Q$18), 2), "")), "")</f>
        <v/>
      </c>
      <c r="R965" s="586">
        <f>_xlfn.IFS(G965="ETAPA", SUMIFS(ValorTotalSemD, Nivel, A965), G965="SUB-ETAPA", SUMIFS(ValorTotalSemD, SubNivel, C965), TRUE, U965)</f>
        <v/>
      </c>
      <c r="S965" s="587">
        <f>IF(G965="","",IF(OR(G965="etapa",G965="sub-etapa"),"",OFFSET(MCQ!M$20,ROW(M965)-ROW(M$20),0)))</f>
        <v/>
      </c>
      <c r="T965" s="588">
        <f>IFERROR(TRUNC(L965*N965,2),"")</f>
        <v/>
      </c>
      <c r="U965" s="589">
        <f>IFERROR(TRUNC(L965*Q965,2),"")</f>
        <v/>
      </c>
    </row>
    <row r="966">
      <c r="A966" s="18">
        <f>OFFSET(MCQ!A$20,ROW(A966)-ROW(A$20),0)</f>
        <v/>
      </c>
      <c r="B966" s="18">
        <f>OFFSET(MCQ!B$20,ROW(B966)-ROW(B$20),0)</f>
        <v/>
      </c>
      <c r="C966" s="18">
        <f>OFFSET(MCQ!C$20,ROW(C966)-ROW(C$20),0)</f>
        <v/>
      </c>
      <c r="D966" s="18">
        <f>OFFSET(MCQ!D$20,ROW(D966)-ROW(D$20),0)</f>
        <v/>
      </c>
      <c r="E966" s="18">
        <f>OFFSET(MCQ!E$20,ROW(E966)-ROW(E$20),0)</f>
        <v/>
      </c>
      <c r="F966" s="18" t="n"/>
      <c r="G966" s="233">
        <f>OFFSET(MCQ!G$20,ROW(G966)-ROW(G$20),0)</f>
        <v/>
      </c>
      <c r="H966" s="583">
        <f>IF(G966="","",OFFSET(MCQ!H$20,ROW(H966)-ROW(H$20),0))</f>
        <v/>
      </c>
      <c r="I966" s="24">
        <f>IF(G966="","",IF(OR(G966="etapa",G966="sub-etapa"),"",OFFSET(MCQ!I$20,ROW(I966)-ROW(I$20),0)))</f>
        <v/>
      </c>
      <c r="J966" s="25">
        <f>IF(G966="","",OFFSET(MCQ!J$20,ROW(J966)-ROW(J$20),0))</f>
        <v/>
      </c>
      <c r="K966" s="24">
        <f>IF(G966="","",IF(OR(G966="etapa",G966="sub-etapa"),"",OFFSET(MCQ!K$20,ROW(K966)-ROW(K$20),0)))</f>
        <v/>
      </c>
      <c r="L966" s="26">
        <f>IF(G966="","",IF(OR(G966="etapa",G966="sub-etapa"),"",TRUNC(OFFSET(MCQ!L$20,ROW(L966)-ROW(L$20),0),2)))</f>
        <v/>
      </c>
      <c r="M966" s="584">
        <f>IF(I966="", "", IFERROR(VLOOKUP(VALUE(I966), _BaseAbril2026, 4, 0), IFERROR(VLOOKUP(TEXT(I966, "@"), _BaseAbril2026, 4, 0), "")))</f>
        <v/>
      </c>
      <c r="N966" s="585">
        <f>IFERROR(IF(S966="BDI1", TRUNC(M966*(1+$O$18), 2),IF(S966="BDI2", TRUNC(M966*(1+$N$18), 2), "")), "")</f>
        <v/>
      </c>
      <c r="O966" s="586">
        <f>_xlfn.IFS(G966="ETAPA", SUMIFS(ValorTotalComD, Nivel, A966), G966="SUB-ETAPA", SUMIFS(ValorTotalComD, SubNivel, C966), TRUE, T966)</f>
        <v/>
      </c>
      <c r="P966" s="584">
        <f>IF(I966="", "", IFERROR(VLOOKUP(VALUE(I966), _BaseAbril2026, 5, 0), IFERROR(VLOOKUP(TEXT(I966, "@"), _BaseAbril2026, 5, 0), "")))</f>
        <v/>
      </c>
      <c r="Q966" s="585">
        <f>IFERROR(IF(S966="BDI1", TRUNC(P966*(1+$R$18), 2),IF(S966="BDI2", TRUNC(P966*(1+$Q$18), 2), "")), "")</f>
        <v/>
      </c>
      <c r="R966" s="586">
        <f>_xlfn.IFS(G966="ETAPA", SUMIFS(ValorTotalSemD, Nivel, A966), G966="SUB-ETAPA", SUMIFS(ValorTotalSemD, SubNivel, C966), TRUE, U966)</f>
        <v/>
      </c>
      <c r="S966" s="587">
        <f>IF(G966="","",IF(OR(G966="etapa",G966="sub-etapa"),"",OFFSET(MCQ!M$20,ROW(M966)-ROW(M$20),0)))</f>
        <v/>
      </c>
      <c r="T966" s="588">
        <f>IFERROR(TRUNC(L966*N966,2),"")</f>
        <v/>
      </c>
      <c r="U966" s="589">
        <f>IFERROR(TRUNC(L966*Q966,2),"")</f>
        <v/>
      </c>
    </row>
    <row r="967">
      <c r="A967" s="18">
        <f>OFFSET(MCQ!A$20,ROW(A967)-ROW(A$20),0)</f>
        <v/>
      </c>
      <c r="B967" s="18">
        <f>OFFSET(MCQ!B$20,ROW(B967)-ROW(B$20),0)</f>
        <v/>
      </c>
      <c r="C967" s="18">
        <f>OFFSET(MCQ!C$20,ROW(C967)-ROW(C$20),0)</f>
        <v/>
      </c>
      <c r="D967" s="18">
        <f>OFFSET(MCQ!D$20,ROW(D967)-ROW(D$20),0)</f>
        <v/>
      </c>
      <c r="E967" s="18">
        <f>OFFSET(MCQ!E$20,ROW(E967)-ROW(E$20),0)</f>
        <v/>
      </c>
      <c r="F967" s="18" t="n"/>
      <c r="G967" s="233">
        <f>OFFSET(MCQ!G$20,ROW(G967)-ROW(G$20),0)</f>
        <v/>
      </c>
      <c r="H967" s="583">
        <f>IF(G967="","",OFFSET(MCQ!H$20,ROW(H967)-ROW(H$20),0))</f>
        <v/>
      </c>
      <c r="I967" s="24">
        <f>IF(G967="","",IF(OR(G967="etapa",G967="sub-etapa"),"",OFFSET(MCQ!I$20,ROW(I967)-ROW(I$20),0)))</f>
        <v/>
      </c>
      <c r="J967" s="25">
        <f>IF(G967="","",OFFSET(MCQ!J$20,ROW(J967)-ROW(J$20),0))</f>
        <v/>
      </c>
      <c r="K967" s="24">
        <f>IF(G967="","",IF(OR(G967="etapa",G967="sub-etapa"),"",OFFSET(MCQ!K$20,ROW(K967)-ROW(K$20),0)))</f>
        <v/>
      </c>
      <c r="L967" s="26">
        <f>IF(G967="","",IF(OR(G967="etapa",G967="sub-etapa"),"",TRUNC(OFFSET(MCQ!L$20,ROW(L967)-ROW(L$20),0),2)))</f>
        <v/>
      </c>
      <c r="M967" s="584">
        <f>IF(I967="", "", IFERROR(VLOOKUP(VALUE(I967), _BaseAbril2026, 4, 0), IFERROR(VLOOKUP(TEXT(I967, "@"), _BaseAbril2026, 4, 0), "")))</f>
        <v/>
      </c>
      <c r="N967" s="585">
        <f>IFERROR(IF(S967="BDI1", TRUNC(M967*(1+$O$18), 2),IF(S967="BDI2", TRUNC(M967*(1+$N$18), 2), "")), "")</f>
        <v/>
      </c>
      <c r="O967" s="586">
        <f>_xlfn.IFS(G967="ETAPA", SUMIFS(ValorTotalComD, Nivel, A967), G967="SUB-ETAPA", SUMIFS(ValorTotalComD, SubNivel, C967), TRUE, T967)</f>
        <v/>
      </c>
      <c r="P967" s="584">
        <f>IF(I967="", "", IFERROR(VLOOKUP(VALUE(I967), _BaseAbril2026, 5, 0), IFERROR(VLOOKUP(TEXT(I967, "@"), _BaseAbril2026, 5, 0), "")))</f>
        <v/>
      </c>
      <c r="Q967" s="585">
        <f>IFERROR(IF(S967="BDI1", TRUNC(P967*(1+$R$18), 2),IF(S967="BDI2", TRUNC(P967*(1+$Q$18), 2), "")), "")</f>
        <v/>
      </c>
      <c r="R967" s="586">
        <f>_xlfn.IFS(G967="ETAPA", SUMIFS(ValorTotalSemD, Nivel, A967), G967="SUB-ETAPA", SUMIFS(ValorTotalSemD, SubNivel, C967), TRUE, U967)</f>
        <v/>
      </c>
      <c r="S967" s="587">
        <f>IF(G967="","",IF(OR(G967="etapa",G967="sub-etapa"),"",OFFSET(MCQ!M$20,ROW(M967)-ROW(M$20),0)))</f>
        <v/>
      </c>
      <c r="T967" s="588">
        <f>IFERROR(TRUNC(L967*N967,2),"")</f>
        <v/>
      </c>
      <c r="U967" s="589">
        <f>IFERROR(TRUNC(L967*Q967,2),"")</f>
        <v/>
      </c>
    </row>
    <row r="968">
      <c r="A968" s="18">
        <f>OFFSET(MCQ!A$20,ROW(A968)-ROW(A$20),0)</f>
        <v/>
      </c>
      <c r="B968" s="18">
        <f>OFFSET(MCQ!B$20,ROW(B968)-ROW(B$20),0)</f>
        <v/>
      </c>
      <c r="C968" s="18">
        <f>OFFSET(MCQ!C$20,ROW(C968)-ROW(C$20),0)</f>
        <v/>
      </c>
      <c r="D968" s="18">
        <f>OFFSET(MCQ!D$20,ROW(D968)-ROW(D$20),0)</f>
        <v/>
      </c>
      <c r="E968" s="18">
        <f>OFFSET(MCQ!E$20,ROW(E968)-ROW(E$20),0)</f>
        <v/>
      </c>
      <c r="F968" s="18" t="n"/>
      <c r="G968" s="233">
        <f>OFFSET(MCQ!G$20,ROW(G968)-ROW(G$20),0)</f>
        <v/>
      </c>
      <c r="H968" s="583">
        <f>IF(G968="","",OFFSET(MCQ!H$20,ROW(H968)-ROW(H$20),0))</f>
        <v/>
      </c>
      <c r="I968" s="24">
        <f>IF(G968="","",IF(OR(G968="etapa",G968="sub-etapa"),"",OFFSET(MCQ!I$20,ROW(I968)-ROW(I$20),0)))</f>
        <v/>
      </c>
      <c r="J968" s="25">
        <f>IF(G968="","",OFFSET(MCQ!J$20,ROW(J968)-ROW(J$20),0))</f>
        <v/>
      </c>
      <c r="K968" s="24">
        <f>IF(G968="","",IF(OR(G968="etapa",G968="sub-etapa"),"",OFFSET(MCQ!K$20,ROW(K968)-ROW(K$20),0)))</f>
        <v/>
      </c>
      <c r="L968" s="26">
        <f>IF(G968="","",IF(OR(G968="etapa",G968="sub-etapa"),"",TRUNC(OFFSET(MCQ!L$20,ROW(L968)-ROW(L$20),0),2)))</f>
        <v/>
      </c>
      <c r="M968" s="584">
        <f>IF(I968="", "", IFERROR(VLOOKUP(VALUE(I968), _BaseAbril2026, 4, 0), IFERROR(VLOOKUP(TEXT(I968, "@"), _BaseAbril2026, 4, 0), "")))</f>
        <v/>
      </c>
      <c r="N968" s="585">
        <f>IFERROR(IF(S968="BDI1", TRUNC(M968*(1+$O$18), 2),IF(S968="BDI2", TRUNC(M968*(1+$N$18), 2), "")), "")</f>
        <v/>
      </c>
      <c r="O968" s="586">
        <f>_xlfn.IFS(G968="ETAPA", SUMIFS(ValorTotalComD, Nivel, A968), G968="SUB-ETAPA", SUMIFS(ValorTotalComD, SubNivel, C968), TRUE, T968)</f>
        <v/>
      </c>
      <c r="P968" s="584">
        <f>IF(I968="", "", IFERROR(VLOOKUP(VALUE(I968), _BaseAbril2026, 5, 0), IFERROR(VLOOKUP(TEXT(I968, "@"), _BaseAbril2026, 5, 0), "")))</f>
        <v/>
      </c>
      <c r="Q968" s="585">
        <f>IFERROR(IF(S968="BDI1", TRUNC(P968*(1+$R$18), 2),IF(S968="BDI2", TRUNC(P968*(1+$Q$18), 2), "")), "")</f>
        <v/>
      </c>
      <c r="R968" s="586">
        <f>_xlfn.IFS(G968="ETAPA", SUMIFS(ValorTotalSemD, Nivel, A968), G968="SUB-ETAPA", SUMIFS(ValorTotalSemD, SubNivel, C968), TRUE, U968)</f>
        <v/>
      </c>
      <c r="S968" s="587">
        <f>IF(G968="","",IF(OR(G968="etapa",G968="sub-etapa"),"",OFFSET(MCQ!M$20,ROW(M968)-ROW(M$20),0)))</f>
        <v/>
      </c>
      <c r="T968" s="588">
        <f>IFERROR(TRUNC(L968*N968,2),"")</f>
        <v/>
      </c>
      <c r="U968" s="589">
        <f>IFERROR(TRUNC(L968*Q968,2),"")</f>
        <v/>
      </c>
    </row>
    <row r="969">
      <c r="A969" s="18">
        <f>OFFSET(MCQ!A$20,ROW(A969)-ROW(A$20),0)</f>
        <v/>
      </c>
      <c r="B969" s="18">
        <f>OFFSET(MCQ!B$20,ROW(B969)-ROW(B$20),0)</f>
        <v/>
      </c>
      <c r="C969" s="18">
        <f>OFFSET(MCQ!C$20,ROW(C969)-ROW(C$20),0)</f>
        <v/>
      </c>
      <c r="D969" s="18">
        <f>OFFSET(MCQ!D$20,ROW(D969)-ROW(D$20),0)</f>
        <v/>
      </c>
      <c r="E969" s="18">
        <f>OFFSET(MCQ!E$20,ROW(E969)-ROW(E$20),0)</f>
        <v/>
      </c>
      <c r="F969" s="18" t="n"/>
      <c r="G969" s="233">
        <f>OFFSET(MCQ!G$20,ROW(G969)-ROW(G$20),0)</f>
        <v/>
      </c>
      <c r="H969" s="583">
        <f>IF(G969="","",OFFSET(MCQ!H$20,ROW(H969)-ROW(H$20),0))</f>
        <v/>
      </c>
      <c r="I969" s="24">
        <f>IF(G969="","",IF(OR(G969="etapa",G969="sub-etapa"),"",OFFSET(MCQ!I$20,ROW(I969)-ROW(I$20),0)))</f>
        <v/>
      </c>
      <c r="J969" s="25">
        <f>IF(G969="","",OFFSET(MCQ!J$20,ROW(J969)-ROW(J$20),0))</f>
        <v/>
      </c>
      <c r="K969" s="24">
        <f>IF(G969="","",IF(OR(G969="etapa",G969="sub-etapa"),"",OFFSET(MCQ!K$20,ROW(K969)-ROW(K$20),0)))</f>
        <v/>
      </c>
      <c r="L969" s="26">
        <f>IF(G969="","",IF(OR(G969="etapa",G969="sub-etapa"),"",TRUNC(OFFSET(MCQ!L$20,ROW(L969)-ROW(L$20),0),2)))</f>
        <v/>
      </c>
      <c r="M969" s="584">
        <f>IF(I969="", "", IFERROR(VLOOKUP(VALUE(I969), _BaseAbril2026, 4, 0), IFERROR(VLOOKUP(TEXT(I969, "@"), _BaseAbril2026, 4, 0), "")))</f>
        <v/>
      </c>
      <c r="N969" s="585">
        <f>IFERROR(IF(S969="BDI1", TRUNC(M969*(1+$O$18), 2),IF(S969="BDI2", TRUNC(M969*(1+$N$18), 2), "")), "")</f>
        <v/>
      </c>
      <c r="O969" s="586">
        <f>_xlfn.IFS(G969="ETAPA", SUMIFS(ValorTotalComD, Nivel, A969), G969="SUB-ETAPA", SUMIFS(ValorTotalComD, SubNivel, C969), TRUE, T969)</f>
        <v/>
      </c>
      <c r="P969" s="584">
        <f>IF(I969="", "", IFERROR(VLOOKUP(VALUE(I969), _BaseAbril2026, 5, 0), IFERROR(VLOOKUP(TEXT(I969, "@"), _BaseAbril2026, 5, 0), "")))</f>
        <v/>
      </c>
      <c r="Q969" s="585">
        <f>IFERROR(IF(S969="BDI1", TRUNC(P969*(1+$R$18), 2),IF(S969="BDI2", TRUNC(P969*(1+$Q$18), 2), "")), "")</f>
        <v/>
      </c>
      <c r="R969" s="586">
        <f>_xlfn.IFS(G969="ETAPA", SUMIFS(ValorTotalSemD, Nivel, A969), G969="SUB-ETAPA", SUMIFS(ValorTotalSemD, SubNivel, C969), TRUE, U969)</f>
        <v/>
      </c>
      <c r="S969" s="587">
        <f>IF(G969="","",IF(OR(G969="etapa",G969="sub-etapa"),"",OFFSET(MCQ!M$20,ROW(M969)-ROW(M$20),0)))</f>
        <v/>
      </c>
      <c r="T969" s="588">
        <f>IFERROR(TRUNC(L969*N969,2),"")</f>
        <v/>
      </c>
      <c r="U969" s="589">
        <f>IFERROR(TRUNC(L969*Q969,2),"")</f>
        <v/>
      </c>
    </row>
    <row r="970">
      <c r="A970" s="18">
        <f>OFFSET(MCQ!A$20,ROW(A970)-ROW(A$20),0)</f>
        <v/>
      </c>
      <c r="B970" s="18">
        <f>OFFSET(MCQ!B$20,ROW(B970)-ROW(B$20),0)</f>
        <v/>
      </c>
      <c r="C970" s="18">
        <f>OFFSET(MCQ!C$20,ROW(C970)-ROW(C$20),0)</f>
        <v/>
      </c>
      <c r="D970" s="18">
        <f>OFFSET(MCQ!D$20,ROW(D970)-ROW(D$20),0)</f>
        <v/>
      </c>
      <c r="E970" s="18">
        <f>OFFSET(MCQ!E$20,ROW(E970)-ROW(E$20),0)</f>
        <v/>
      </c>
      <c r="F970" s="18" t="n"/>
      <c r="G970" s="233">
        <f>OFFSET(MCQ!G$20,ROW(G970)-ROW(G$20),0)</f>
        <v/>
      </c>
      <c r="H970" s="583">
        <f>IF(G970="","",OFFSET(MCQ!H$20,ROW(H970)-ROW(H$20),0))</f>
        <v/>
      </c>
      <c r="I970" s="24">
        <f>IF(G970="","",IF(OR(G970="etapa",G970="sub-etapa"),"",OFFSET(MCQ!I$20,ROW(I970)-ROW(I$20),0)))</f>
        <v/>
      </c>
      <c r="J970" s="25">
        <f>IF(G970="","",OFFSET(MCQ!J$20,ROW(J970)-ROW(J$20),0))</f>
        <v/>
      </c>
      <c r="K970" s="24">
        <f>IF(G970="","",IF(OR(G970="etapa",G970="sub-etapa"),"",OFFSET(MCQ!K$20,ROW(K970)-ROW(K$20),0)))</f>
        <v/>
      </c>
      <c r="L970" s="26">
        <f>IF(G970="","",IF(OR(G970="etapa",G970="sub-etapa"),"",TRUNC(OFFSET(MCQ!L$20,ROW(L970)-ROW(L$20),0),2)))</f>
        <v/>
      </c>
      <c r="M970" s="584">
        <f>IF(I970="", "", IFERROR(VLOOKUP(VALUE(I970), _BaseAbril2026, 4, 0), IFERROR(VLOOKUP(TEXT(I970, "@"), _BaseAbril2026, 4, 0), "")))</f>
        <v/>
      </c>
      <c r="N970" s="585">
        <f>IFERROR(IF(S970="BDI1", TRUNC(M970*(1+$O$18), 2),IF(S970="BDI2", TRUNC(M970*(1+$N$18), 2), "")), "")</f>
        <v/>
      </c>
      <c r="O970" s="586">
        <f>_xlfn.IFS(G970="ETAPA", SUMIFS(ValorTotalComD, Nivel, A970), G970="SUB-ETAPA", SUMIFS(ValorTotalComD, SubNivel, C970), TRUE, T970)</f>
        <v/>
      </c>
      <c r="P970" s="584">
        <f>IF(I970="", "", IFERROR(VLOOKUP(VALUE(I970), _BaseAbril2026, 5, 0), IFERROR(VLOOKUP(TEXT(I970, "@"), _BaseAbril2026, 5, 0), "")))</f>
        <v/>
      </c>
      <c r="Q970" s="585">
        <f>IFERROR(IF(S970="BDI1", TRUNC(P970*(1+$R$18), 2),IF(S970="BDI2", TRUNC(P970*(1+$Q$18), 2), "")), "")</f>
        <v/>
      </c>
      <c r="R970" s="586">
        <f>_xlfn.IFS(G970="ETAPA", SUMIFS(ValorTotalSemD, Nivel, A970), G970="SUB-ETAPA", SUMIFS(ValorTotalSemD, SubNivel, C970), TRUE, U970)</f>
        <v/>
      </c>
      <c r="S970" s="587">
        <f>IF(G970="","",IF(OR(G970="etapa",G970="sub-etapa"),"",OFFSET(MCQ!M$20,ROW(M970)-ROW(M$20),0)))</f>
        <v/>
      </c>
      <c r="T970" s="588">
        <f>IFERROR(TRUNC(L970*N970,2),"")</f>
        <v/>
      </c>
      <c r="U970" s="589">
        <f>IFERROR(TRUNC(L970*Q970,2),"")</f>
        <v/>
      </c>
    </row>
    <row r="971">
      <c r="A971" s="18">
        <f>OFFSET(MCQ!A$20,ROW(A971)-ROW(A$20),0)</f>
        <v/>
      </c>
      <c r="B971" s="18">
        <f>OFFSET(MCQ!B$20,ROW(B971)-ROW(B$20),0)</f>
        <v/>
      </c>
      <c r="C971" s="18">
        <f>OFFSET(MCQ!C$20,ROW(C971)-ROW(C$20),0)</f>
        <v/>
      </c>
      <c r="D971" s="18">
        <f>OFFSET(MCQ!D$20,ROW(D971)-ROW(D$20),0)</f>
        <v/>
      </c>
      <c r="E971" s="18">
        <f>OFFSET(MCQ!E$20,ROW(E971)-ROW(E$20),0)</f>
        <v/>
      </c>
      <c r="F971" s="18" t="n"/>
      <c r="G971" s="233">
        <f>OFFSET(MCQ!G$20,ROW(G971)-ROW(G$20),0)</f>
        <v/>
      </c>
      <c r="H971" s="583">
        <f>IF(G971="","",OFFSET(MCQ!H$20,ROW(H971)-ROW(H$20),0))</f>
        <v/>
      </c>
      <c r="I971" s="24">
        <f>IF(G971="","",IF(OR(G971="etapa",G971="sub-etapa"),"",OFFSET(MCQ!I$20,ROW(I971)-ROW(I$20),0)))</f>
        <v/>
      </c>
      <c r="J971" s="25">
        <f>IF(G971="","",OFFSET(MCQ!J$20,ROW(J971)-ROW(J$20),0))</f>
        <v/>
      </c>
      <c r="K971" s="24">
        <f>IF(G971="","",IF(OR(G971="etapa",G971="sub-etapa"),"",OFFSET(MCQ!K$20,ROW(K971)-ROW(K$20),0)))</f>
        <v/>
      </c>
      <c r="L971" s="26">
        <f>IF(G971="","",IF(OR(G971="etapa",G971="sub-etapa"),"",TRUNC(OFFSET(MCQ!L$20,ROW(L971)-ROW(L$20),0),2)))</f>
        <v/>
      </c>
      <c r="M971" s="584">
        <f>IF(I971="", "", IFERROR(VLOOKUP(VALUE(I971), _BaseAbril2026, 4, 0), IFERROR(VLOOKUP(TEXT(I971, "@"), _BaseAbril2026, 4, 0), "")))</f>
        <v/>
      </c>
      <c r="N971" s="585">
        <f>IFERROR(IF(S971="BDI1", TRUNC(M971*(1+$O$18), 2),IF(S971="BDI2", TRUNC(M971*(1+$N$18), 2), "")), "")</f>
        <v/>
      </c>
      <c r="O971" s="586">
        <f>_xlfn.IFS(G971="ETAPA", SUMIFS(ValorTotalComD, Nivel, A971), G971="SUB-ETAPA", SUMIFS(ValorTotalComD, SubNivel, C971), TRUE, T971)</f>
        <v/>
      </c>
      <c r="P971" s="584">
        <f>IF(I971="", "", IFERROR(VLOOKUP(VALUE(I971), _BaseAbril2026, 5, 0), IFERROR(VLOOKUP(TEXT(I971, "@"), _BaseAbril2026, 5, 0), "")))</f>
        <v/>
      </c>
      <c r="Q971" s="585">
        <f>IFERROR(IF(S971="BDI1", TRUNC(P971*(1+$R$18), 2),IF(S971="BDI2", TRUNC(P971*(1+$Q$18), 2), "")), "")</f>
        <v/>
      </c>
      <c r="R971" s="586">
        <f>_xlfn.IFS(G971="ETAPA", SUMIFS(ValorTotalSemD, Nivel, A971), G971="SUB-ETAPA", SUMIFS(ValorTotalSemD, SubNivel, C971), TRUE, U971)</f>
        <v/>
      </c>
      <c r="S971" s="587">
        <f>IF(G971="","",IF(OR(G971="etapa",G971="sub-etapa"),"",OFFSET(MCQ!M$20,ROW(M971)-ROW(M$20),0)))</f>
        <v/>
      </c>
      <c r="T971" s="588">
        <f>IFERROR(TRUNC(L971*N971,2),"")</f>
        <v/>
      </c>
      <c r="U971" s="589">
        <f>IFERROR(TRUNC(L971*Q971,2),"")</f>
        <v/>
      </c>
    </row>
    <row r="972">
      <c r="A972" s="18">
        <f>OFFSET(MCQ!A$20,ROW(A972)-ROW(A$20),0)</f>
        <v/>
      </c>
      <c r="B972" s="18">
        <f>OFFSET(MCQ!B$20,ROW(B972)-ROW(B$20),0)</f>
        <v/>
      </c>
      <c r="C972" s="18">
        <f>OFFSET(MCQ!C$20,ROW(C972)-ROW(C$20),0)</f>
        <v/>
      </c>
      <c r="D972" s="18">
        <f>OFFSET(MCQ!D$20,ROW(D972)-ROW(D$20),0)</f>
        <v/>
      </c>
      <c r="E972" s="18">
        <f>OFFSET(MCQ!E$20,ROW(E972)-ROW(E$20),0)</f>
        <v/>
      </c>
      <c r="F972" s="18" t="n"/>
      <c r="G972" s="233">
        <f>OFFSET(MCQ!G$20,ROW(G972)-ROW(G$20),0)</f>
        <v/>
      </c>
      <c r="H972" s="583">
        <f>IF(G972="","",OFFSET(MCQ!H$20,ROW(H972)-ROW(H$20),0))</f>
        <v/>
      </c>
      <c r="I972" s="24">
        <f>IF(G972="","",IF(OR(G972="etapa",G972="sub-etapa"),"",OFFSET(MCQ!I$20,ROW(I972)-ROW(I$20),0)))</f>
        <v/>
      </c>
      <c r="J972" s="25">
        <f>IF(G972="","",OFFSET(MCQ!J$20,ROW(J972)-ROW(J$20),0))</f>
        <v/>
      </c>
      <c r="K972" s="24">
        <f>IF(G972="","",IF(OR(G972="etapa",G972="sub-etapa"),"",OFFSET(MCQ!K$20,ROW(K972)-ROW(K$20),0)))</f>
        <v/>
      </c>
      <c r="L972" s="26">
        <f>IF(G972="","",IF(OR(G972="etapa",G972="sub-etapa"),"",TRUNC(OFFSET(MCQ!L$20,ROW(L972)-ROW(L$20),0),2)))</f>
        <v/>
      </c>
      <c r="M972" s="584">
        <f>IF(I972="", "", IFERROR(VLOOKUP(VALUE(I972), _BaseAbril2026, 4, 0), IFERROR(VLOOKUP(TEXT(I972, "@"), _BaseAbril2026, 4, 0), "")))</f>
        <v/>
      </c>
      <c r="N972" s="585">
        <f>IFERROR(IF(S972="BDI1", TRUNC(M972*(1+$O$18), 2),IF(S972="BDI2", TRUNC(M972*(1+$N$18), 2), "")), "")</f>
        <v/>
      </c>
      <c r="O972" s="586">
        <f>_xlfn.IFS(G972="ETAPA", SUMIFS(ValorTotalComD, Nivel, A972), G972="SUB-ETAPA", SUMIFS(ValorTotalComD, SubNivel, C972), TRUE, T972)</f>
        <v/>
      </c>
      <c r="P972" s="584">
        <f>IF(I972="", "", IFERROR(VLOOKUP(VALUE(I972), _BaseAbril2026, 5, 0), IFERROR(VLOOKUP(TEXT(I972, "@"), _BaseAbril2026, 5, 0), "")))</f>
        <v/>
      </c>
      <c r="Q972" s="585">
        <f>IFERROR(IF(S972="BDI1", TRUNC(P972*(1+$R$18), 2),IF(S972="BDI2", TRUNC(P972*(1+$Q$18), 2), "")), "")</f>
        <v/>
      </c>
      <c r="R972" s="586">
        <f>_xlfn.IFS(G972="ETAPA", SUMIFS(ValorTotalSemD, Nivel, A972), G972="SUB-ETAPA", SUMIFS(ValorTotalSemD, SubNivel, C972), TRUE, U972)</f>
        <v/>
      </c>
      <c r="S972" s="587">
        <f>IF(G972="","",IF(OR(G972="etapa",G972="sub-etapa"),"",OFFSET(MCQ!M$20,ROW(M972)-ROW(M$20),0)))</f>
        <v/>
      </c>
      <c r="T972" s="588">
        <f>IFERROR(TRUNC(L972*N972,2),"")</f>
        <v/>
      </c>
      <c r="U972" s="589">
        <f>IFERROR(TRUNC(L972*Q972,2),"")</f>
        <v/>
      </c>
    </row>
    <row r="973">
      <c r="A973" s="18">
        <f>OFFSET(MCQ!A$20,ROW(A973)-ROW(A$20),0)</f>
        <v/>
      </c>
      <c r="B973" s="18">
        <f>OFFSET(MCQ!B$20,ROW(B973)-ROW(B$20),0)</f>
        <v/>
      </c>
      <c r="C973" s="18">
        <f>OFFSET(MCQ!C$20,ROW(C973)-ROW(C$20),0)</f>
        <v/>
      </c>
      <c r="D973" s="18">
        <f>OFFSET(MCQ!D$20,ROW(D973)-ROW(D$20),0)</f>
        <v/>
      </c>
      <c r="E973" s="18">
        <f>OFFSET(MCQ!E$20,ROW(E973)-ROW(E$20),0)</f>
        <v/>
      </c>
      <c r="F973" s="18" t="n"/>
      <c r="G973" s="233">
        <f>OFFSET(MCQ!G$20,ROW(G973)-ROW(G$20),0)</f>
        <v/>
      </c>
      <c r="H973" s="583">
        <f>IF(G973="","",OFFSET(MCQ!H$20,ROW(H973)-ROW(H$20),0))</f>
        <v/>
      </c>
      <c r="I973" s="24">
        <f>IF(G973="","",IF(OR(G973="etapa",G973="sub-etapa"),"",OFFSET(MCQ!I$20,ROW(I973)-ROW(I$20),0)))</f>
        <v/>
      </c>
      <c r="J973" s="25">
        <f>IF(G973="","",OFFSET(MCQ!J$20,ROW(J973)-ROW(J$20),0))</f>
        <v/>
      </c>
      <c r="K973" s="24">
        <f>IF(G973="","",IF(OR(G973="etapa",G973="sub-etapa"),"",OFFSET(MCQ!K$20,ROW(K973)-ROW(K$20),0)))</f>
        <v/>
      </c>
      <c r="L973" s="26">
        <f>IF(G973="","",IF(OR(G973="etapa",G973="sub-etapa"),"",TRUNC(OFFSET(MCQ!L$20,ROW(L973)-ROW(L$20),0),2)))</f>
        <v/>
      </c>
      <c r="M973" s="584">
        <f>IF(I973="", "", IFERROR(VLOOKUP(VALUE(I973), _BaseAbril2026, 4, 0), IFERROR(VLOOKUP(TEXT(I973, "@"), _BaseAbril2026, 4, 0), "")))</f>
        <v/>
      </c>
      <c r="N973" s="585">
        <f>IFERROR(IF(S973="BDI1", TRUNC(M973*(1+$O$18), 2),IF(S973="BDI2", TRUNC(M973*(1+$N$18), 2), "")), "")</f>
        <v/>
      </c>
      <c r="O973" s="586">
        <f>_xlfn.IFS(G973="ETAPA", SUMIFS(ValorTotalComD, Nivel, A973), G973="SUB-ETAPA", SUMIFS(ValorTotalComD, SubNivel, C973), TRUE, T973)</f>
        <v/>
      </c>
      <c r="P973" s="584">
        <f>IF(I973="", "", IFERROR(VLOOKUP(VALUE(I973), _BaseAbril2026, 5, 0), IFERROR(VLOOKUP(TEXT(I973, "@"), _BaseAbril2026, 5, 0), "")))</f>
        <v/>
      </c>
      <c r="Q973" s="585">
        <f>IFERROR(IF(S973="BDI1", TRUNC(P973*(1+$R$18), 2),IF(S973="BDI2", TRUNC(P973*(1+$Q$18), 2), "")), "")</f>
        <v/>
      </c>
      <c r="R973" s="586">
        <f>_xlfn.IFS(G973="ETAPA", SUMIFS(ValorTotalSemD, Nivel, A973), G973="SUB-ETAPA", SUMIFS(ValorTotalSemD, SubNivel, C973), TRUE, U973)</f>
        <v/>
      </c>
      <c r="S973" s="587">
        <f>IF(G973="","",IF(OR(G973="etapa",G973="sub-etapa"),"",OFFSET(MCQ!M$20,ROW(M973)-ROW(M$20),0)))</f>
        <v/>
      </c>
      <c r="T973" s="588">
        <f>IFERROR(TRUNC(L973*N973,2),"")</f>
        <v/>
      </c>
      <c r="U973" s="589">
        <f>IFERROR(TRUNC(L973*Q973,2),"")</f>
        <v/>
      </c>
    </row>
    <row r="974">
      <c r="A974" s="18">
        <f>OFFSET(MCQ!A$20,ROW(A974)-ROW(A$20),0)</f>
        <v/>
      </c>
      <c r="B974" s="18">
        <f>OFFSET(MCQ!B$20,ROW(B974)-ROW(B$20),0)</f>
        <v/>
      </c>
      <c r="C974" s="18">
        <f>OFFSET(MCQ!C$20,ROW(C974)-ROW(C$20),0)</f>
        <v/>
      </c>
      <c r="D974" s="18">
        <f>OFFSET(MCQ!D$20,ROW(D974)-ROW(D$20),0)</f>
        <v/>
      </c>
      <c r="E974" s="18">
        <f>OFFSET(MCQ!E$20,ROW(E974)-ROW(E$20),0)</f>
        <v/>
      </c>
      <c r="F974" s="18" t="n"/>
      <c r="G974" s="233">
        <f>OFFSET(MCQ!G$20,ROW(G974)-ROW(G$20),0)</f>
        <v/>
      </c>
      <c r="H974" s="583">
        <f>IF(G974="","",OFFSET(MCQ!H$20,ROW(H974)-ROW(H$20),0))</f>
        <v/>
      </c>
      <c r="I974" s="24">
        <f>IF(G974="","",IF(OR(G974="etapa",G974="sub-etapa"),"",OFFSET(MCQ!I$20,ROW(I974)-ROW(I$20),0)))</f>
        <v/>
      </c>
      <c r="J974" s="25">
        <f>IF(G974="","",OFFSET(MCQ!J$20,ROW(J974)-ROW(J$20),0))</f>
        <v/>
      </c>
      <c r="K974" s="24">
        <f>IF(G974="","",IF(OR(G974="etapa",G974="sub-etapa"),"",OFFSET(MCQ!K$20,ROW(K974)-ROW(K$20),0)))</f>
        <v/>
      </c>
      <c r="L974" s="26">
        <f>IF(G974="","",IF(OR(G974="etapa",G974="sub-etapa"),"",TRUNC(OFFSET(MCQ!L$20,ROW(L974)-ROW(L$20),0),2)))</f>
        <v/>
      </c>
      <c r="M974" s="584">
        <f>IF(I974="", "", IFERROR(VLOOKUP(VALUE(I974), _BaseAbril2026, 4, 0), IFERROR(VLOOKUP(TEXT(I974, "@"), _BaseAbril2026, 4, 0), "")))</f>
        <v/>
      </c>
      <c r="N974" s="585">
        <f>IFERROR(IF(S974="BDI1", TRUNC(M974*(1+$O$18), 2),IF(S974="BDI2", TRUNC(M974*(1+$N$18), 2), "")), "")</f>
        <v/>
      </c>
      <c r="O974" s="586">
        <f>_xlfn.IFS(G974="ETAPA", SUMIFS(ValorTotalComD, Nivel, A974), G974="SUB-ETAPA", SUMIFS(ValorTotalComD, SubNivel, C974), TRUE, T974)</f>
        <v/>
      </c>
      <c r="P974" s="584">
        <f>IF(I974="", "", IFERROR(VLOOKUP(VALUE(I974), _BaseAbril2026, 5, 0), IFERROR(VLOOKUP(TEXT(I974, "@"), _BaseAbril2026, 5, 0), "")))</f>
        <v/>
      </c>
      <c r="Q974" s="585">
        <f>IFERROR(IF(S974="BDI1", TRUNC(P974*(1+$R$18), 2),IF(S974="BDI2", TRUNC(P974*(1+$Q$18), 2), "")), "")</f>
        <v/>
      </c>
      <c r="R974" s="586">
        <f>_xlfn.IFS(G974="ETAPA", SUMIFS(ValorTotalSemD, Nivel, A974), G974="SUB-ETAPA", SUMIFS(ValorTotalSemD, SubNivel, C974), TRUE, U974)</f>
        <v/>
      </c>
      <c r="S974" s="587">
        <f>IF(G974="","",IF(OR(G974="etapa",G974="sub-etapa"),"",OFFSET(MCQ!M$20,ROW(M974)-ROW(M$20),0)))</f>
        <v/>
      </c>
      <c r="T974" s="588">
        <f>IFERROR(TRUNC(L974*N974,2),"")</f>
        <v/>
      </c>
      <c r="U974" s="589">
        <f>IFERROR(TRUNC(L974*Q974,2),"")</f>
        <v/>
      </c>
    </row>
    <row r="975">
      <c r="A975" s="18">
        <f>OFFSET(MCQ!A$20,ROW(A975)-ROW(A$20),0)</f>
        <v/>
      </c>
      <c r="B975" s="18">
        <f>OFFSET(MCQ!B$20,ROW(B975)-ROW(B$20),0)</f>
        <v/>
      </c>
      <c r="C975" s="18">
        <f>OFFSET(MCQ!C$20,ROW(C975)-ROW(C$20),0)</f>
        <v/>
      </c>
      <c r="D975" s="18">
        <f>OFFSET(MCQ!D$20,ROW(D975)-ROW(D$20),0)</f>
        <v/>
      </c>
      <c r="E975" s="18">
        <f>OFFSET(MCQ!E$20,ROW(E975)-ROW(E$20),0)</f>
        <v/>
      </c>
      <c r="F975" s="18" t="n"/>
      <c r="G975" s="233">
        <f>OFFSET(MCQ!G$20,ROW(G975)-ROW(G$20),0)</f>
        <v/>
      </c>
      <c r="H975" s="583">
        <f>IF(G975="","",OFFSET(MCQ!H$20,ROW(H975)-ROW(H$20),0))</f>
        <v/>
      </c>
      <c r="I975" s="24">
        <f>IF(G975="","",IF(OR(G975="etapa",G975="sub-etapa"),"",OFFSET(MCQ!I$20,ROW(I975)-ROW(I$20),0)))</f>
        <v/>
      </c>
      <c r="J975" s="25">
        <f>IF(G975="","",OFFSET(MCQ!J$20,ROW(J975)-ROW(J$20),0))</f>
        <v/>
      </c>
      <c r="K975" s="24">
        <f>IF(G975="","",IF(OR(G975="etapa",G975="sub-etapa"),"",OFFSET(MCQ!K$20,ROW(K975)-ROW(K$20),0)))</f>
        <v/>
      </c>
      <c r="L975" s="26">
        <f>IF(G975="","",IF(OR(G975="etapa",G975="sub-etapa"),"",TRUNC(OFFSET(MCQ!L$20,ROW(L975)-ROW(L$20),0),2)))</f>
        <v/>
      </c>
      <c r="M975" s="584">
        <f>IF(I975="", "", IFERROR(VLOOKUP(VALUE(I975), _BaseAbril2026, 4, 0), IFERROR(VLOOKUP(TEXT(I975, "@"), _BaseAbril2026, 4, 0), "")))</f>
        <v/>
      </c>
      <c r="N975" s="585">
        <f>IFERROR(IF(S975="BDI1", TRUNC(M975*(1+$O$18), 2),IF(S975="BDI2", TRUNC(M975*(1+$N$18), 2), "")), "")</f>
        <v/>
      </c>
      <c r="O975" s="586">
        <f>_xlfn.IFS(G975="ETAPA", SUMIFS(ValorTotalComD, Nivel, A975), G975="SUB-ETAPA", SUMIFS(ValorTotalComD, SubNivel, C975), TRUE, T975)</f>
        <v/>
      </c>
      <c r="P975" s="584">
        <f>IF(I975="", "", IFERROR(VLOOKUP(VALUE(I975), _BaseAbril2026, 5, 0), IFERROR(VLOOKUP(TEXT(I975, "@"), _BaseAbril2026, 5, 0), "")))</f>
        <v/>
      </c>
      <c r="Q975" s="585">
        <f>IFERROR(IF(S975="BDI1", TRUNC(P975*(1+$R$18), 2),IF(S975="BDI2", TRUNC(P975*(1+$Q$18), 2), "")), "")</f>
        <v/>
      </c>
      <c r="R975" s="586">
        <f>_xlfn.IFS(G975="ETAPA", SUMIFS(ValorTotalSemD, Nivel, A975), G975="SUB-ETAPA", SUMIFS(ValorTotalSemD, SubNivel, C975), TRUE, U975)</f>
        <v/>
      </c>
      <c r="S975" s="587">
        <f>IF(G975="","",IF(OR(G975="etapa",G975="sub-etapa"),"",OFFSET(MCQ!M$20,ROW(M975)-ROW(M$20),0)))</f>
        <v/>
      </c>
      <c r="T975" s="588">
        <f>IFERROR(TRUNC(L975*N975,2),"")</f>
        <v/>
      </c>
      <c r="U975" s="589">
        <f>IFERROR(TRUNC(L975*Q975,2),"")</f>
        <v/>
      </c>
    </row>
    <row r="976">
      <c r="A976" s="18">
        <f>OFFSET(MCQ!A$20,ROW(A976)-ROW(A$20),0)</f>
        <v/>
      </c>
      <c r="B976" s="18">
        <f>OFFSET(MCQ!B$20,ROW(B976)-ROW(B$20),0)</f>
        <v/>
      </c>
      <c r="C976" s="18">
        <f>OFFSET(MCQ!C$20,ROW(C976)-ROW(C$20),0)</f>
        <v/>
      </c>
      <c r="D976" s="18">
        <f>OFFSET(MCQ!D$20,ROW(D976)-ROW(D$20),0)</f>
        <v/>
      </c>
      <c r="E976" s="18">
        <f>OFFSET(MCQ!E$20,ROW(E976)-ROW(E$20),0)</f>
        <v/>
      </c>
      <c r="F976" s="18" t="n"/>
      <c r="G976" s="233">
        <f>OFFSET(MCQ!G$20,ROW(G976)-ROW(G$20),0)</f>
        <v/>
      </c>
      <c r="H976" s="583">
        <f>IF(G976="","",OFFSET(MCQ!H$20,ROW(H976)-ROW(H$20),0))</f>
        <v/>
      </c>
      <c r="I976" s="24">
        <f>IF(G976="","",IF(OR(G976="etapa",G976="sub-etapa"),"",OFFSET(MCQ!I$20,ROW(I976)-ROW(I$20),0)))</f>
        <v/>
      </c>
      <c r="J976" s="25">
        <f>IF(G976="","",OFFSET(MCQ!J$20,ROW(J976)-ROW(J$20),0))</f>
        <v/>
      </c>
      <c r="K976" s="24">
        <f>IF(G976="","",IF(OR(G976="etapa",G976="sub-etapa"),"",OFFSET(MCQ!K$20,ROW(K976)-ROW(K$20),0)))</f>
        <v/>
      </c>
      <c r="L976" s="26">
        <f>IF(G976="","",IF(OR(G976="etapa",G976="sub-etapa"),"",TRUNC(OFFSET(MCQ!L$20,ROW(L976)-ROW(L$20),0),2)))</f>
        <v/>
      </c>
      <c r="M976" s="584">
        <f>IF(I976="", "", IFERROR(VLOOKUP(VALUE(I976), _BaseAbril2026, 4, 0), IFERROR(VLOOKUP(TEXT(I976, "@"), _BaseAbril2026, 4, 0), "")))</f>
        <v/>
      </c>
      <c r="N976" s="585">
        <f>IFERROR(IF(S976="BDI1", TRUNC(M976*(1+$O$18), 2),IF(S976="BDI2", TRUNC(M976*(1+$N$18), 2), "")), "")</f>
        <v/>
      </c>
      <c r="O976" s="586">
        <f>_xlfn.IFS(G976="ETAPA", SUMIFS(ValorTotalComD, Nivel, A976), G976="SUB-ETAPA", SUMIFS(ValorTotalComD, SubNivel, C976), TRUE, T976)</f>
        <v/>
      </c>
      <c r="P976" s="584">
        <f>IF(I976="", "", IFERROR(VLOOKUP(VALUE(I976), _BaseAbril2026, 5, 0), IFERROR(VLOOKUP(TEXT(I976, "@"), _BaseAbril2026, 5, 0), "")))</f>
        <v/>
      </c>
      <c r="Q976" s="585">
        <f>IFERROR(IF(S976="BDI1", TRUNC(P976*(1+$R$18), 2),IF(S976="BDI2", TRUNC(P976*(1+$Q$18), 2), "")), "")</f>
        <v/>
      </c>
      <c r="R976" s="586">
        <f>_xlfn.IFS(G976="ETAPA", SUMIFS(ValorTotalSemD, Nivel, A976), G976="SUB-ETAPA", SUMIFS(ValorTotalSemD, SubNivel, C976), TRUE, U976)</f>
        <v/>
      </c>
      <c r="S976" s="587">
        <f>IF(G976="","",IF(OR(G976="etapa",G976="sub-etapa"),"",OFFSET(MCQ!M$20,ROW(M976)-ROW(M$20),0)))</f>
        <v/>
      </c>
      <c r="T976" s="588">
        <f>IFERROR(TRUNC(L976*N976,2),"")</f>
        <v/>
      </c>
      <c r="U976" s="589">
        <f>IFERROR(TRUNC(L976*Q976,2),"")</f>
        <v/>
      </c>
    </row>
    <row r="977">
      <c r="A977" s="18">
        <f>OFFSET(MCQ!A$20,ROW(A977)-ROW(A$20),0)</f>
        <v/>
      </c>
      <c r="B977" s="18">
        <f>OFFSET(MCQ!B$20,ROW(B977)-ROW(B$20),0)</f>
        <v/>
      </c>
      <c r="C977" s="18">
        <f>OFFSET(MCQ!C$20,ROW(C977)-ROW(C$20),0)</f>
        <v/>
      </c>
      <c r="D977" s="18">
        <f>OFFSET(MCQ!D$20,ROW(D977)-ROW(D$20),0)</f>
        <v/>
      </c>
      <c r="E977" s="18">
        <f>OFFSET(MCQ!E$20,ROW(E977)-ROW(E$20),0)</f>
        <v/>
      </c>
      <c r="F977" s="18" t="n"/>
      <c r="G977" s="233">
        <f>OFFSET(MCQ!G$20,ROW(G977)-ROW(G$20),0)</f>
        <v/>
      </c>
      <c r="H977" s="583">
        <f>IF(G977="","",OFFSET(MCQ!H$20,ROW(H977)-ROW(H$20),0))</f>
        <v/>
      </c>
      <c r="I977" s="24">
        <f>IF(G977="","",IF(OR(G977="etapa",G977="sub-etapa"),"",OFFSET(MCQ!I$20,ROW(I977)-ROW(I$20),0)))</f>
        <v/>
      </c>
      <c r="J977" s="25">
        <f>IF(G977="","",OFFSET(MCQ!J$20,ROW(J977)-ROW(J$20),0))</f>
        <v/>
      </c>
      <c r="K977" s="24">
        <f>IF(G977="","",IF(OR(G977="etapa",G977="sub-etapa"),"",OFFSET(MCQ!K$20,ROW(K977)-ROW(K$20),0)))</f>
        <v/>
      </c>
      <c r="L977" s="26">
        <f>IF(G977="","",IF(OR(G977="etapa",G977="sub-etapa"),"",TRUNC(OFFSET(MCQ!L$20,ROW(L977)-ROW(L$20),0),2)))</f>
        <v/>
      </c>
      <c r="M977" s="584">
        <f>IF(I977="", "", IFERROR(VLOOKUP(VALUE(I977), _BaseAbril2026, 4, 0), IFERROR(VLOOKUP(TEXT(I977, "@"), _BaseAbril2026, 4, 0), "")))</f>
        <v/>
      </c>
      <c r="N977" s="585">
        <f>IFERROR(IF(S977="BDI1", TRUNC(M977*(1+$O$18), 2),IF(S977="BDI2", TRUNC(M977*(1+$N$18), 2), "")), "")</f>
        <v/>
      </c>
      <c r="O977" s="586">
        <f>_xlfn.IFS(G977="ETAPA", SUMIFS(ValorTotalComD, Nivel, A977), G977="SUB-ETAPA", SUMIFS(ValorTotalComD, SubNivel, C977), TRUE, T977)</f>
        <v/>
      </c>
      <c r="P977" s="584">
        <f>IF(I977="", "", IFERROR(VLOOKUP(VALUE(I977), _BaseAbril2026, 5, 0), IFERROR(VLOOKUP(TEXT(I977, "@"), _BaseAbril2026, 5, 0), "")))</f>
        <v/>
      </c>
      <c r="Q977" s="585">
        <f>IFERROR(IF(S977="BDI1", TRUNC(P977*(1+$R$18), 2),IF(S977="BDI2", TRUNC(P977*(1+$Q$18), 2), "")), "")</f>
        <v/>
      </c>
      <c r="R977" s="586">
        <f>_xlfn.IFS(G977="ETAPA", SUMIFS(ValorTotalSemD, Nivel, A977), G977="SUB-ETAPA", SUMIFS(ValorTotalSemD, SubNivel, C977), TRUE, U977)</f>
        <v/>
      </c>
      <c r="S977" s="587">
        <f>IF(G977="","",IF(OR(G977="etapa",G977="sub-etapa"),"",OFFSET(MCQ!M$20,ROW(M977)-ROW(M$20),0)))</f>
        <v/>
      </c>
      <c r="T977" s="588">
        <f>IFERROR(TRUNC(L977*N977,2),"")</f>
        <v/>
      </c>
      <c r="U977" s="589">
        <f>IFERROR(TRUNC(L977*Q977,2),"")</f>
        <v/>
      </c>
    </row>
    <row r="978">
      <c r="A978" s="18">
        <f>OFFSET(MCQ!A$20,ROW(A978)-ROW(A$20),0)</f>
        <v/>
      </c>
      <c r="B978" s="18">
        <f>OFFSET(MCQ!B$20,ROW(B978)-ROW(B$20),0)</f>
        <v/>
      </c>
      <c r="C978" s="18">
        <f>OFFSET(MCQ!C$20,ROW(C978)-ROW(C$20),0)</f>
        <v/>
      </c>
      <c r="D978" s="18">
        <f>OFFSET(MCQ!D$20,ROW(D978)-ROW(D$20),0)</f>
        <v/>
      </c>
      <c r="E978" s="18">
        <f>OFFSET(MCQ!E$20,ROW(E978)-ROW(E$20),0)</f>
        <v/>
      </c>
      <c r="F978" s="18" t="n"/>
      <c r="G978" s="233">
        <f>OFFSET(MCQ!G$20,ROW(G978)-ROW(G$20),0)</f>
        <v/>
      </c>
      <c r="H978" s="583">
        <f>IF(G978="","",OFFSET(MCQ!H$20,ROW(H978)-ROW(H$20),0))</f>
        <v/>
      </c>
      <c r="I978" s="24">
        <f>IF(G978="","",IF(OR(G978="etapa",G978="sub-etapa"),"",OFFSET(MCQ!I$20,ROW(I978)-ROW(I$20),0)))</f>
        <v/>
      </c>
      <c r="J978" s="25">
        <f>IF(G978="","",OFFSET(MCQ!J$20,ROW(J978)-ROW(J$20),0))</f>
        <v/>
      </c>
      <c r="K978" s="24">
        <f>IF(G978="","",IF(OR(G978="etapa",G978="sub-etapa"),"",OFFSET(MCQ!K$20,ROW(K978)-ROW(K$20),0)))</f>
        <v/>
      </c>
      <c r="L978" s="26">
        <f>IF(G978="","",IF(OR(G978="etapa",G978="sub-etapa"),"",TRUNC(OFFSET(MCQ!L$20,ROW(L978)-ROW(L$20),0),2)))</f>
        <v/>
      </c>
      <c r="M978" s="584">
        <f>IF(I978="", "", IFERROR(VLOOKUP(VALUE(I978), _BaseAbril2026, 4, 0), IFERROR(VLOOKUP(TEXT(I978, "@"), _BaseAbril2026, 4, 0), "")))</f>
        <v/>
      </c>
      <c r="N978" s="585">
        <f>IFERROR(IF(S978="BDI1", TRUNC(M978*(1+$O$18), 2),IF(S978="BDI2", TRUNC(M978*(1+$N$18), 2), "")), "")</f>
        <v/>
      </c>
      <c r="O978" s="586">
        <f>_xlfn.IFS(G978="ETAPA", SUMIFS(ValorTotalComD, Nivel, A978), G978="SUB-ETAPA", SUMIFS(ValorTotalComD, SubNivel, C978), TRUE, T978)</f>
        <v/>
      </c>
      <c r="P978" s="584">
        <f>IF(I978="", "", IFERROR(VLOOKUP(VALUE(I978), _BaseAbril2026, 5, 0), IFERROR(VLOOKUP(TEXT(I978, "@"), _BaseAbril2026, 5, 0), "")))</f>
        <v/>
      </c>
      <c r="Q978" s="585">
        <f>IFERROR(IF(S978="BDI1", TRUNC(P978*(1+$R$18), 2),IF(S978="BDI2", TRUNC(P978*(1+$Q$18), 2), "")), "")</f>
        <v/>
      </c>
      <c r="R978" s="586">
        <f>_xlfn.IFS(G978="ETAPA", SUMIFS(ValorTotalSemD, Nivel, A978), G978="SUB-ETAPA", SUMIFS(ValorTotalSemD, SubNivel, C978), TRUE, U978)</f>
        <v/>
      </c>
      <c r="S978" s="587">
        <f>IF(G978="","",IF(OR(G978="etapa",G978="sub-etapa"),"",OFFSET(MCQ!M$20,ROW(M978)-ROW(M$20),0)))</f>
        <v/>
      </c>
      <c r="T978" s="588">
        <f>IFERROR(TRUNC(L978*N978,2),"")</f>
        <v/>
      </c>
      <c r="U978" s="589">
        <f>IFERROR(TRUNC(L978*Q978,2),"")</f>
        <v/>
      </c>
    </row>
    <row r="979">
      <c r="A979" s="18">
        <f>OFFSET(MCQ!A$20,ROW(A979)-ROW(A$20),0)</f>
        <v/>
      </c>
      <c r="B979" s="18">
        <f>OFFSET(MCQ!B$20,ROW(B979)-ROW(B$20),0)</f>
        <v/>
      </c>
      <c r="C979" s="18">
        <f>OFFSET(MCQ!C$20,ROW(C979)-ROW(C$20),0)</f>
        <v/>
      </c>
      <c r="D979" s="18">
        <f>OFFSET(MCQ!D$20,ROW(D979)-ROW(D$20),0)</f>
        <v/>
      </c>
      <c r="E979" s="18">
        <f>OFFSET(MCQ!E$20,ROW(E979)-ROW(E$20),0)</f>
        <v/>
      </c>
      <c r="F979" s="18" t="n"/>
      <c r="G979" s="233">
        <f>OFFSET(MCQ!G$20,ROW(G979)-ROW(G$20),0)</f>
        <v/>
      </c>
      <c r="H979" s="583">
        <f>IF(G979="","",OFFSET(MCQ!H$20,ROW(H979)-ROW(H$20),0))</f>
        <v/>
      </c>
      <c r="I979" s="24">
        <f>IF(G979="","",IF(OR(G979="etapa",G979="sub-etapa"),"",OFFSET(MCQ!I$20,ROW(I979)-ROW(I$20),0)))</f>
        <v/>
      </c>
      <c r="J979" s="25">
        <f>IF(G979="","",OFFSET(MCQ!J$20,ROW(J979)-ROW(J$20),0))</f>
        <v/>
      </c>
      <c r="K979" s="24">
        <f>IF(G979="","",IF(OR(G979="etapa",G979="sub-etapa"),"",OFFSET(MCQ!K$20,ROW(K979)-ROW(K$20),0)))</f>
        <v/>
      </c>
      <c r="L979" s="26">
        <f>IF(G979="","",IF(OR(G979="etapa",G979="sub-etapa"),"",TRUNC(OFFSET(MCQ!L$20,ROW(L979)-ROW(L$20),0),2)))</f>
        <v/>
      </c>
      <c r="M979" s="584">
        <f>IF(I979="", "", IFERROR(VLOOKUP(VALUE(I979), _BaseAbril2026, 4, 0), IFERROR(VLOOKUP(TEXT(I979, "@"), _BaseAbril2026, 4, 0), "")))</f>
        <v/>
      </c>
      <c r="N979" s="585">
        <f>IFERROR(IF(S979="BDI1", TRUNC(M979*(1+$O$18), 2),IF(S979="BDI2", TRUNC(M979*(1+$N$18), 2), "")), "")</f>
        <v/>
      </c>
      <c r="O979" s="586">
        <f>_xlfn.IFS(G979="ETAPA", SUMIFS(ValorTotalComD, Nivel, A979), G979="SUB-ETAPA", SUMIFS(ValorTotalComD, SubNivel, C979), TRUE, T979)</f>
        <v/>
      </c>
      <c r="P979" s="584">
        <f>IF(I979="", "", IFERROR(VLOOKUP(VALUE(I979), _BaseAbril2026, 5, 0), IFERROR(VLOOKUP(TEXT(I979, "@"), _BaseAbril2026, 5, 0), "")))</f>
        <v/>
      </c>
      <c r="Q979" s="585">
        <f>IFERROR(IF(S979="BDI1", TRUNC(P979*(1+$R$18), 2),IF(S979="BDI2", TRUNC(P979*(1+$Q$18), 2), "")), "")</f>
        <v/>
      </c>
      <c r="R979" s="586">
        <f>_xlfn.IFS(G979="ETAPA", SUMIFS(ValorTotalSemD, Nivel, A979), G979="SUB-ETAPA", SUMIFS(ValorTotalSemD, SubNivel, C979), TRUE, U979)</f>
        <v/>
      </c>
      <c r="S979" s="587">
        <f>IF(G979="","",IF(OR(G979="etapa",G979="sub-etapa"),"",OFFSET(MCQ!M$20,ROW(M979)-ROW(M$20),0)))</f>
        <v/>
      </c>
      <c r="T979" s="588">
        <f>IFERROR(TRUNC(L979*N979,2),"")</f>
        <v/>
      </c>
      <c r="U979" s="589">
        <f>IFERROR(TRUNC(L979*Q979,2),"")</f>
        <v/>
      </c>
    </row>
    <row r="980">
      <c r="A980" s="18">
        <f>OFFSET(MCQ!A$20,ROW(A980)-ROW(A$20),0)</f>
        <v/>
      </c>
      <c r="B980" s="18">
        <f>OFFSET(MCQ!B$20,ROW(B980)-ROW(B$20),0)</f>
        <v/>
      </c>
      <c r="C980" s="18">
        <f>OFFSET(MCQ!C$20,ROW(C980)-ROW(C$20),0)</f>
        <v/>
      </c>
      <c r="D980" s="18">
        <f>OFFSET(MCQ!D$20,ROW(D980)-ROW(D$20),0)</f>
        <v/>
      </c>
      <c r="E980" s="18">
        <f>OFFSET(MCQ!E$20,ROW(E980)-ROW(E$20),0)</f>
        <v/>
      </c>
      <c r="F980" s="18" t="n"/>
      <c r="G980" s="233">
        <f>OFFSET(MCQ!G$20,ROW(G980)-ROW(G$20),0)</f>
        <v/>
      </c>
      <c r="H980" s="583">
        <f>IF(G980="","",OFFSET(MCQ!H$20,ROW(H980)-ROW(H$20),0))</f>
        <v/>
      </c>
      <c r="I980" s="24">
        <f>IF(G980="","",IF(OR(G980="etapa",G980="sub-etapa"),"",OFFSET(MCQ!I$20,ROW(I980)-ROW(I$20),0)))</f>
        <v/>
      </c>
      <c r="J980" s="25">
        <f>IF(G980="","",OFFSET(MCQ!J$20,ROW(J980)-ROW(J$20),0))</f>
        <v/>
      </c>
      <c r="K980" s="24">
        <f>IF(G980="","",IF(OR(G980="etapa",G980="sub-etapa"),"",OFFSET(MCQ!K$20,ROW(K980)-ROW(K$20),0)))</f>
        <v/>
      </c>
      <c r="L980" s="26">
        <f>IF(G980="","",IF(OR(G980="etapa",G980="sub-etapa"),"",TRUNC(OFFSET(MCQ!L$20,ROW(L980)-ROW(L$20),0),2)))</f>
        <v/>
      </c>
      <c r="M980" s="584">
        <f>IF(I980="", "", IFERROR(VLOOKUP(VALUE(I980), _BaseAbril2026, 4, 0), IFERROR(VLOOKUP(TEXT(I980, "@"), _BaseAbril2026, 4, 0), "")))</f>
        <v/>
      </c>
      <c r="N980" s="585">
        <f>IFERROR(IF(S980="BDI1", TRUNC(M980*(1+$O$18), 2),IF(S980="BDI2", TRUNC(M980*(1+$N$18), 2), "")), "")</f>
        <v/>
      </c>
      <c r="O980" s="586">
        <f>_xlfn.IFS(G980="ETAPA", SUMIFS(ValorTotalComD, Nivel, A980), G980="SUB-ETAPA", SUMIFS(ValorTotalComD, SubNivel, C980), TRUE, T980)</f>
        <v/>
      </c>
      <c r="P980" s="584">
        <f>IF(I980="", "", IFERROR(VLOOKUP(VALUE(I980), _BaseAbril2026, 5, 0), IFERROR(VLOOKUP(TEXT(I980, "@"), _BaseAbril2026, 5, 0), "")))</f>
        <v/>
      </c>
      <c r="Q980" s="585">
        <f>IFERROR(IF(S980="BDI1", TRUNC(P980*(1+$R$18), 2),IF(S980="BDI2", TRUNC(P980*(1+$Q$18), 2), "")), "")</f>
        <v/>
      </c>
      <c r="R980" s="586">
        <f>_xlfn.IFS(G980="ETAPA", SUMIFS(ValorTotalSemD, Nivel, A980), G980="SUB-ETAPA", SUMIFS(ValorTotalSemD, SubNivel, C980), TRUE, U980)</f>
        <v/>
      </c>
      <c r="S980" s="587">
        <f>IF(G980="","",IF(OR(G980="etapa",G980="sub-etapa"),"",OFFSET(MCQ!M$20,ROW(M980)-ROW(M$20),0)))</f>
        <v/>
      </c>
      <c r="T980" s="588">
        <f>IFERROR(TRUNC(L980*N980,2),"")</f>
        <v/>
      </c>
      <c r="U980" s="589">
        <f>IFERROR(TRUNC(L980*Q980,2),"")</f>
        <v/>
      </c>
    </row>
    <row r="981">
      <c r="A981" s="18">
        <f>OFFSET(MCQ!A$20,ROW(A981)-ROW(A$20),0)</f>
        <v/>
      </c>
      <c r="B981" s="18">
        <f>OFFSET(MCQ!B$20,ROW(B981)-ROW(B$20),0)</f>
        <v/>
      </c>
      <c r="C981" s="18">
        <f>OFFSET(MCQ!C$20,ROW(C981)-ROW(C$20),0)</f>
        <v/>
      </c>
      <c r="D981" s="18">
        <f>OFFSET(MCQ!D$20,ROW(D981)-ROW(D$20),0)</f>
        <v/>
      </c>
      <c r="E981" s="18">
        <f>OFFSET(MCQ!E$20,ROW(E981)-ROW(E$20),0)</f>
        <v/>
      </c>
      <c r="F981" s="18" t="n"/>
      <c r="G981" s="233">
        <f>OFFSET(MCQ!G$20,ROW(G981)-ROW(G$20),0)</f>
        <v/>
      </c>
      <c r="H981" s="583">
        <f>IF(G981="","",OFFSET(MCQ!H$20,ROW(H981)-ROW(H$20),0))</f>
        <v/>
      </c>
      <c r="I981" s="24">
        <f>IF(G981="","",IF(OR(G981="etapa",G981="sub-etapa"),"",OFFSET(MCQ!I$20,ROW(I981)-ROW(I$20),0)))</f>
        <v/>
      </c>
      <c r="J981" s="25">
        <f>IF(G981="","",OFFSET(MCQ!J$20,ROW(J981)-ROW(J$20),0))</f>
        <v/>
      </c>
      <c r="K981" s="24">
        <f>IF(G981="","",IF(OR(G981="etapa",G981="sub-etapa"),"",OFFSET(MCQ!K$20,ROW(K981)-ROW(K$20),0)))</f>
        <v/>
      </c>
      <c r="L981" s="26">
        <f>IF(G981="","",IF(OR(G981="etapa",G981="sub-etapa"),"",TRUNC(OFFSET(MCQ!L$20,ROW(L981)-ROW(L$20),0),2)))</f>
        <v/>
      </c>
      <c r="M981" s="584">
        <f>IF(I981="", "", IFERROR(VLOOKUP(VALUE(I981), _BaseAbril2026, 4, 0), IFERROR(VLOOKUP(TEXT(I981, "@"), _BaseAbril2026, 4, 0), "")))</f>
        <v/>
      </c>
      <c r="N981" s="585">
        <f>IFERROR(IF(S981="BDI1", TRUNC(M981*(1+$O$18), 2),IF(S981="BDI2", TRUNC(M981*(1+$N$18), 2), "")), "")</f>
        <v/>
      </c>
      <c r="O981" s="586">
        <f>_xlfn.IFS(G981="ETAPA", SUMIFS(ValorTotalComD, Nivel, A981), G981="SUB-ETAPA", SUMIFS(ValorTotalComD, SubNivel, C981), TRUE, T981)</f>
        <v/>
      </c>
      <c r="P981" s="584">
        <f>IF(I981="", "", IFERROR(VLOOKUP(VALUE(I981), _BaseAbril2026, 5, 0), IFERROR(VLOOKUP(TEXT(I981, "@"), _BaseAbril2026, 5, 0), "")))</f>
        <v/>
      </c>
      <c r="Q981" s="585">
        <f>IFERROR(IF(S981="BDI1", TRUNC(P981*(1+$R$18), 2),IF(S981="BDI2", TRUNC(P981*(1+$Q$18), 2), "")), "")</f>
        <v/>
      </c>
      <c r="R981" s="586">
        <f>_xlfn.IFS(G981="ETAPA", SUMIFS(ValorTotalSemD, Nivel, A981), G981="SUB-ETAPA", SUMIFS(ValorTotalSemD, SubNivel, C981), TRUE, U981)</f>
        <v/>
      </c>
      <c r="S981" s="587">
        <f>IF(G981="","",IF(OR(G981="etapa",G981="sub-etapa"),"",OFFSET(MCQ!M$20,ROW(M981)-ROW(M$20),0)))</f>
        <v/>
      </c>
      <c r="T981" s="588">
        <f>IFERROR(TRUNC(L981*N981,2),"")</f>
        <v/>
      </c>
      <c r="U981" s="589">
        <f>IFERROR(TRUNC(L981*Q981,2),"")</f>
        <v/>
      </c>
    </row>
    <row r="982">
      <c r="A982" s="18">
        <f>OFFSET(MCQ!A$20,ROW(A982)-ROW(A$20),0)</f>
        <v/>
      </c>
      <c r="B982" s="18">
        <f>OFFSET(MCQ!B$20,ROW(B982)-ROW(B$20),0)</f>
        <v/>
      </c>
      <c r="C982" s="18">
        <f>OFFSET(MCQ!C$20,ROW(C982)-ROW(C$20),0)</f>
        <v/>
      </c>
      <c r="D982" s="18">
        <f>OFFSET(MCQ!D$20,ROW(D982)-ROW(D$20),0)</f>
        <v/>
      </c>
      <c r="E982" s="18">
        <f>OFFSET(MCQ!E$20,ROW(E982)-ROW(E$20),0)</f>
        <v/>
      </c>
      <c r="F982" s="18" t="n"/>
      <c r="G982" s="233">
        <f>OFFSET(MCQ!G$20,ROW(G982)-ROW(G$20),0)</f>
        <v/>
      </c>
      <c r="H982" s="583">
        <f>IF(G982="","",OFFSET(MCQ!H$20,ROW(H982)-ROW(H$20),0))</f>
        <v/>
      </c>
      <c r="I982" s="24">
        <f>IF(G982="","",IF(OR(G982="etapa",G982="sub-etapa"),"",OFFSET(MCQ!I$20,ROW(I982)-ROW(I$20),0)))</f>
        <v/>
      </c>
      <c r="J982" s="25">
        <f>IF(G982="","",OFFSET(MCQ!J$20,ROW(J982)-ROW(J$20),0))</f>
        <v/>
      </c>
      <c r="K982" s="24">
        <f>IF(G982="","",IF(OR(G982="etapa",G982="sub-etapa"),"",OFFSET(MCQ!K$20,ROW(K982)-ROW(K$20),0)))</f>
        <v/>
      </c>
      <c r="L982" s="26">
        <f>IF(G982="","",IF(OR(G982="etapa",G982="sub-etapa"),"",TRUNC(OFFSET(MCQ!L$20,ROW(L982)-ROW(L$20),0),2)))</f>
        <v/>
      </c>
      <c r="M982" s="584">
        <f>IF(I982="", "", IFERROR(VLOOKUP(VALUE(I982), _BaseAbril2026, 4, 0), IFERROR(VLOOKUP(TEXT(I982, "@"), _BaseAbril2026, 4, 0), "")))</f>
        <v/>
      </c>
      <c r="N982" s="585">
        <f>IFERROR(IF(S982="BDI1", TRUNC(M982*(1+$O$18), 2),IF(S982="BDI2", TRUNC(M982*(1+$N$18), 2), "")), "")</f>
        <v/>
      </c>
      <c r="O982" s="586">
        <f>_xlfn.IFS(G982="ETAPA", SUMIFS(ValorTotalComD, Nivel, A982), G982="SUB-ETAPA", SUMIFS(ValorTotalComD, SubNivel, C982), TRUE, T982)</f>
        <v/>
      </c>
      <c r="P982" s="584">
        <f>IF(I982="", "", IFERROR(VLOOKUP(VALUE(I982), _BaseAbril2026, 5, 0), IFERROR(VLOOKUP(TEXT(I982, "@"), _BaseAbril2026, 5, 0), "")))</f>
        <v/>
      </c>
      <c r="Q982" s="585">
        <f>IFERROR(IF(S982="BDI1", TRUNC(P982*(1+$R$18), 2),IF(S982="BDI2", TRUNC(P982*(1+$Q$18), 2), "")), "")</f>
        <v/>
      </c>
      <c r="R982" s="586">
        <f>_xlfn.IFS(G982="ETAPA", SUMIFS(ValorTotalSemD, Nivel, A982), G982="SUB-ETAPA", SUMIFS(ValorTotalSemD, SubNivel, C982), TRUE, U982)</f>
        <v/>
      </c>
      <c r="S982" s="587">
        <f>IF(G982="","",IF(OR(G982="etapa",G982="sub-etapa"),"",OFFSET(MCQ!M$20,ROW(M982)-ROW(M$20),0)))</f>
        <v/>
      </c>
      <c r="T982" s="588">
        <f>IFERROR(TRUNC(L982*N982,2),"")</f>
        <v/>
      </c>
      <c r="U982" s="589">
        <f>IFERROR(TRUNC(L982*Q982,2),"")</f>
        <v/>
      </c>
    </row>
    <row r="983">
      <c r="A983" s="18">
        <f>OFFSET(MCQ!A$20,ROW(A983)-ROW(A$20),0)</f>
        <v/>
      </c>
      <c r="B983" s="18">
        <f>OFFSET(MCQ!B$20,ROW(B983)-ROW(B$20),0)</f>
        <v/>
      </c>
      <c r="C983" s="18">
        <f>OFFSET(MCQ!C$20,ROW(C983)-ROW(C$20),0)</f>
        <v/>
      </c>
      <c r="D983" s="18">
        <f>OFFSET(MCQ!D$20,ROW(D983)-ROW(D$20),0)</f>
        <v/>
      </c>
      <c r="E983" s="18">
        <f>OFFSET(MCQ!E$20,ROW(E983)-ROW(E$20),0)</f>
        <v/>
      </c>
      <c r="F983" s="18" t="n"/>
      <c r="G983" s="233">
        <f>OFFSET(MCQ!G$20,ROW(G983)-ROW(G$20),0)</f>
        <v/>
      </c>
      <c r="H983" s="583">
        <f>IF(G983="","",OFFSET(MCQ!H$20,ROW(H983)-ROW(H$20),0))</f>
        <v/>
      </c>
      <c r="I983" s="24">
        <f>IF(G983="","",IF(OR(G983="etapa",G983="sub-etapa"),"",OFFSET(MCQ!I$20,ROW(I983)-ROW(I$20),0)))</f>
        <v/>
      </c>
      <c r="J983" s="25">
        <f>IF(G983="","",OFFSET(MCQ!J$20,ROW(J983)-ROW(J$20),0))</f>
        <v/>
      </c>
      <c r="K983" s="24">
        <f>IF(G983="","",IF(OR(G983="etapa",G983="sub-etapa"),"",OFFSET(MCQ!K$20,ROW(K983)-ROW(K$20),0)))</f>
        <v/>
      </c>
      <c r="L983" s="26">
        <f>IF(G983="","",IF(OR(G983="etapa",G983="sub-etapa"),"",TRUNC(OFFSET(MCQ!L$20,ROW(L983)-ROW(L$20),0),2)))</f>
        <v/>
      </c>
      <c r="M983" s="584">
        <f>IF(I983="", "", IFERROR(VLOOKUP(VALUE(I983), _BaseAbril2026, 4, 0), IFERROR(VLOOKUP(TEXT(I983, "@"), _BaseAbril2026, 4, 0), "")))</f>
        <v/>
      </c>
      <c r="N983" s="585">
        <f>IFERROR(IF(S983="BDI1", TRUNC(M983*(1+$O$18), 2),IF(S983="BDI2", TRUNC(M983*(1+$N$18), 2), "")), "")</f>
        <v/>
      </c>
      <c r="O983" s="586">
        <f>_xlfn.IFS(G983="ETAPA", SUMIFS(ValorTotalComD, Nivel, A983), G983="SUB-ETAPA", SUMIFS(ValorTotalComD, SubNivel, C983), TRUE, T983)</f>
        <v/>
      </c>
      <c r="P983" s="584">
        <f>IF(I983="", "", IFERROR(VLOOKUP(VALUE(I983), _BaseAbril2026, 5, 0), IFERROR(VLOOKUP(TEXT(I983, "@"), _BaseAbril2026, 5, 0), "")))</f>
        <v/>
      </c>
      <c r="Q983" s="585">
        <f>IFERROR(IF(S983="BDI1", TRUNC(P983*(1+$R$18), 2),IF(S983="BDI2", TRUNC(P983*(1+$Q$18), 2), "")), "")</f>
        <v/>
      </c>
      <c r="R983" s="586">
        <f>_xlfn.IFS(G983="ETAPA", SUMIFS(ValorTotalSemD, Nivel, A983), G983="SUB-ETAPA", SUMIFS(ValorTotalSemD, SubNivel, C983), TRUE, U983)</f>
        <v/>
      </c>
      <c r="S983" s="587">
        <f>IF(G983="","",IF(OR(G983="etapa",G983="sub-etapa"),"",OFFSET(MCQ!M$20,ROW(M983)-ROW(M$20),0)))</f>
        <v/>
      </c>
      <c r="T983" s="588">
        <f>IFERROR(TRUNC(L983*N983,2),"")</f>
        <v/>
      </c>
      <c r="U983" s="589">
        <f>IFERROR(TRUNC(L983*Q983,2),"")</f>
        <v/>
      </c>
    </row>
    <row r="984">
      <c r="A984" s="18">
        <f>OFFSET(MCQ!A$20,ROW(A984)-ROW(A$20),0)</f>
        <v/>
      </c>
      <c r="B984" s="18">
        <f>OFFSET(MCQ!B$20,ROW(B984)-ROW(B$20),0)</f>
        <v/>
      </c>
      <c r="C984" s="18">
        <f>OFFSET(MCQ!C$20,ROW(C984)-ROW(C$20),0)</f>
        <v/>
      </c>
      <c r="D984" s="18">
        <f>OFFSET(MCQ!D$20,ROW(D984)-ROW(D$20),0)</f>
        <v/>
      </c>
      <c r="E984" s="18">
        <f>OFFSET(MCQ!E$20,ROW(E984)-ROW(E$20),0)</f>
        <v/>
      </c>
      <c r="F984" s="18" t="n"/>
      <c r="G984" s="233">
        <f>OFFSET(MCQ!G$20,ROW(G984)-ROW(G$20),0)</f>
        <v/>
      </c>
      <c r="H984" s="583">
        <f>IF(G984="","",OFFSET(MCQ!H$20,ROW(H984)-ROW(H$20),0))</f>
        <v/>
      </c>
      <c r="I984" s="24">
        <f>IF(G984="","",IF(OR(G984="etapa",G984="sub-etapa"),"",OFFSET(MCQ!I$20,ROW(I984)-ROW(I$20),0)))</f>
        <v/>
      </c>
      <c r="J984" s="25">
        <f>IF(G984="","",OFFSET(MCQ!J$20,ROW(J984)-ROW(J$20),0))</f>
        <v/>
      </c>
      <c r="K984" s="24">
        <f>IF(G984="","",IF(OR(G984="etapa",G984="sub-etapa"),"",OFFSET(MCQ!K$20,ROW(K984)-ROW(K$20),0)))</f>
        <v/>
      </c>
      <c r="L984" s="26">
        <f>IF(G984="","",IF(OR(G984="etapa",G984="sub-etapa"),"",TRUNC(OFFSET(MCQ!L$20,ROW(L984)-ROW(L$20),0),2)))</f>
        <v/>
      </c>
      <c r="M984" s="584">
        <f>IF(I984="", "", IFERROR(VLOOKUP(VALUE(I984), _BaseAbril2026, 4, 0), IFERROR(VLOOKUP(TEXT(I984, "@"), _BaseAbril2026, 4, 0), "")))</f>
        <v/>
      </c>
      <c r="N984" s="585">
        <f>IFERROR(IF(S984="BDI1", TRUNC(M984*(1+$O$18), 2),IF(S984="BDI2", TRUNC(M984*(1+$N$18), 2), "")), "")</f>
        <v/>
      </c>
      <c r="O984" s="586">
        <f>_xlfn.IFS(G984="ETAPA", SUMIFS(ValorTotalComD, Nivel, A984), G984="SUB-ETAPA", SUMIFS(ValorTotalComD, SubNivel, C984), TRUE, T984)</f>
        <v/>
      </c>
      <c r="P984" s="584">
        <f>IF(I984="", "", IFERROR(VLOOKUP(VALUE(I984), _BaseAbril2026, 5, 0), IFERROR(VLOOKUP(TEXT(I984, "@"), _BaseAbril2026, 5, 0), "")))</f>
        <v/>
      </c>
      <c r="Q984" s="585">
        <f>IFERROR(IF(S984="BDI1", TRUNC(P984*(1+$R$18), 2),IF(S984="BDI2", TRUNC(P984*(1+$Q$18), 2), "")), "")</f>
        <v/>
      </c>
      <c r="R984" s="586">
        <f>_xlfn.IFS(G984="ETAPA", SUMIFS(ValorTotalSemD, Nivel, A984), G984="SUB-ETAPA", SUMIFS(ValorTotalSemD, SubNivel, C984), TRUE, U984)</f>
        <v/>
      </c>
      <c r="S984" s="587">
        <f>IF(G984="","",IF(OR(G984="etapa",G984="sub-etapa"),"",OFFSET(MCQ!M$20,ROW(M984)-ROW(M$20),0)))</f>
        <v/>
      </c>
      <c r="T984" s="588">
        <f>IFERROR(TRUNC(L984*N984,2),"")</f>
        <v/>
      </c>
      <c r="U984" s="589">
        <f>IFERROR(TRUNC(L984*Q984,2),"")</f>
        <v/>
      </c>
    </row>
    <row r="985">
      <c r="A985" s="18">
        <f>OFFSET(MCQ!A$20,ROW(A985)-ROW(A$20),0)</f>
        <v/>
      </c>
      <c r="B985" s="18">
        <f>OFFSET(MCQ!B$20,ROW(B985)-ROW(B$20),0)</f>
        <v/>
      </c>
      <c r="C985" s="18">
        <f>OFFSET(MCQ!C$20,ROW(C985)-ROW(C$20),0)</f>
        <v/>
      </c>
      <c r="D985" s="18">
        <f>OFFSET(MCQ!D$20,ROW(D985)-ROW(D$20),0)</f>
        <v/>
      </c>
      <c r="E985" s="18">
        <f>OFFSET(MCQ!E$20,ROW(E985)-ROW(E$20),0)</f>
        <v/>
      </c>
      <c r="F985" s="18" t="n"/>
      <c r="G985" s="233">
        <f>OFFSET(MCQ!G$20,ROW(G985)-ROW(G$20),0)</f>
        <v/>
      </c>
      <c r="H985" s="583">
        <f>IF(G985="","",OFFSET(MCQ!H$20,ROW(H985)-ROW(H$20),0))</f>
        <v/>
      </c>
      <c r="I985" s="24">
        <f>IF(G985="","",IF(OR(G985="etapa",G985="sub-etapa"),"",OFFSET(MCQ!I$20,ROW(I985)-ROW(I$20),0)))</f>
        <v/>
      </c>
      <c r="J985" s="25">
        <f>IF(G985="","",OFFSET(MCQ!J$20,ROW(J985)-ROW(J$20),0))</f>
        <v/>
      </c>
      <c r="K985" s="24">
        <f>IF(G985="","",IF(OR(G985="etapa",G985="sub-etapa"),"",OFFSET(MCQ!K$20,ROW(K985)-ROW(K$20),0)))</f>
        <v/>
      </c>
      <c r="L985" s="26">
        <f>IF(G985="","",IF(OR(G985="etapa",G985="sub-etapa"),"",TRUNC(OFFSET(MCQ!L$20,ROW(L985)-ROW(L$20),0),2)))</f>
        <v/>
      </c>
      <c r="M985" s="584">
        <f>IF(I985="", "", IFERROR(VLOOKUP(VALUE(I985), _BaseAbril2026, 4, 0), IFERROR(VLOOKUP(TEXT(I985, "@"), _BaseAbril2026, 4, 0), "")))</f>
        <v/>
      </c>
      <c r="N985" s="585">
        <f>IFERROR(IF(S985="BDI1", TRUNC(M985*(1+$O$18), 2),IF(S985="BDI2", TRUNC(M985*(1+$N$18), 2), "")), "")</f>
        <v/>
      </c>
      <c r="O985" s="586">
        <f>_xlfn.IFS(G985="ETAPA", SUMIFS(ValorTotalComD, Nivel, A985), G985="SUB-ETAPA", SUMIFS(ValorTotalComD, SubNivel, C985), TRUE, T985)</f>
        <v/>
      </c>
      <c r="P985" s="584">
        <f>IF(I985="", "", IFERROR(VLOOKUP(VALUE(I985), _BaseAbril2026, 5, 0), IFERROR(VLOOKUP(TEXT(I985, "@"), _BaseAbril2026, 5, 0), "")))</f>
        <v/>
      </c>
      <c r="Q985" s="585">
        <f>IFERROR(IF(S985="BDI1", TRUNC(P985*(1+$R$18), 2),IF(S985="BDI2", TRUNC(P985*(1+$Q$18), 2), "")), "")</f>
        <v/>
      </c>
      <c r="R985" s="586">
        <f>_xlfn.IFS(G985="ETAPA", SUMIFS(ValorTotalSemD, Nivel, A985), G985="SUB-ETAPA", SUMIFS(ValorTotalSemD, SubNivel, C985), TRUE, U985)</f>
        <v/>
      </c>
      <c r="S985" s="587">
        <f>IF(G985="","",IF(OR(G985="etapa",G985="sub-etapa"),"",OFFSET(MCQ!M$20,ROW(M985)-ROW(M$20),0)))</f>
        <v/>
      </c>
      <c r="T985" s="588">
        <f>IFERROR(TRUNC(L985*N985,2),"")</f>
        <v/>
      </c>
      <c r="U985" s="589">
        <f>IFERROR(TRUNC(L985*Q985,2),"")</f>
        <v/>
      </c>
    </row>
    <row r="986">
      <c r="A986" s="18">
        <f>OFFSET(MCQ!A$20,ROW(A986)-ROW(A$20),0)</f>
        <v/>
      </c>
      <c r="B986" s="18">
        <f>OFFSET(MCQ!B$20,ROW(B986)-ROW(B$20),0)</f>
        <v/>
      </c>
      <c r="C986" s="18">
        <f>OFFSET(MCQ!C$20,ROW(C986)-ROW(C$20),0)</f>
        <v/>
      </c>
      <c r="D986" s="18">
        <f>OFFSET(MCQ!D$20,ROW(D986)-ROW(D$20),0)</f>
        <v/>
      </c>
      <c r="E986" s="18">
        <f>OFFSET(MCQ!E$20,ROW(E986)-ROW(E$20),0)</f>
        <v/>
      </c>
      <c r="F986" s="18" t="n"/>
      <c r="G986" s="233">
        <f>OFFSET(MCQ!G$20,ROW(G986)-ROW(G$20),0)</f>
        <v/>
      </c>
      <c r="H986" s="583">
        <f>IF(G986="","",OFFSET(MCQ!H$20,ROW(H986)-ROW(H$20),0))</f>
        <v/>
      </c>
      <c r="I986" s="24">
        <f>IF(G986="","",IF(OR(G986="etapa",G986="sub-etapa"),"",OFFSET(MCQ!I$20,ROW(I986)-ROW(I$20),0)))</f>
        <v/>
      </c>
      <c r="J986" s="25">
        <f>IF(G986="","",OFFSET(MCQ!J$20,ROW(J986)-ROW(J$20),0))</f>
        <v/>
      </c>
      <c r="K986" s="24">
        <f>IF(G986="","",IF(OR(G986="etapa",G986="sub-etapa"),"",OFFSET(MCQ!K$20,ROW(K986)-ROW(K$20),0)))</f>
        <v/>
      </c>
      <c r="L986" s="26">
        <f>IF(G986="","",IF(OR(G986="etapa",G986="sub-etapa"),"",TRUNC(OFFSET(MCQ!L$20,ROW(L986)-ROW(L$20),0),2)))</f>
        <v/>
      </c>
      <c r="M986" s="584">
        <f>IF(I986="", "", IFERROR(VLOOKUP(VALUE(I986), _BaseAbril2026, 4, 0), IFERROR(VLOOKUP(TEXT(I986, "@"), _BaseAbril2026, 4, 0), "")))</f>
        <v/>
      </c>
      <c r="N986" s="585">
        <f>IFERROR(IF(S986="BDI1", TRUNC(M986*(1+$O$18), 2),IF(S986="BDI2", TRUNC(M986*(1+$N$18), 2), "")), "")</f>
        <v/>
      </c>
      <c r="O986" s="586">
        <f>_xlfn.IFS(G986="ETAPA", SUMIFS(ValorTotalComD, Nivel, A986), G986="SUB-ETAPA", SUMIFS(ValorTotalComD, SubNivel, C986), TRUE, T986)</f>
        <v/>
      </c>
      <c r="P986" s="584">
        <f>IF(I986="", "", IFERROR(VLOOKUP(VALUE(I986), _BaseAbril2026, 5, 0), IFERROR(VLOOKUP(TEXT(I986, "@"), _BaseAbril2026, 5, 0), "")))</f>
        <v/>
      </c>
      <c r="Q986" s="585">
        <f>IFERROR(IF(S986="BDI1", TRUNC(P986*(1+$R$18), 2),IF(S986="BDI2", TRUNC(P986*(1+$Q$18), 2), "")), "")</f>
        <v/>
      </c>
      <c r="R986" s="586">
        <f>_xlfn.IFS(G986="ETAPA", SUMIFS(ValorTotalSemD, Nivel, A986), G986="SUB-ETAPA", SUMIFS(ValorTotalSemD, SubNivel, C986), TRUE, U986)</f>
        <v/>
      </c>
      <c r="S986" s="587">
        <f>IF(G986="","",IF(OR(G986="etapa",G986="sub-etapa"),"",OFFSET(MCQ!M$20,ROW(M986)-ROW(M$20),0)))</f>
        <v/>
      </c>
      <c r="T986" s="588">
        <f>IFERROR(TRUNC(L986*N986,2),"")</f>
        <v/>
      </c>
      <c r="U986" s="589">
        <f>IFERROR(TRUNC(L986*Q986,2),"")</f>
        <v/>
      </c>
    </row>
    <row r="987">
      <c r="A987" s="18">
        <f>OFFSET(MCQ!A$20,ROW(A987)-ROW(A$20),0)</f>
        <v/>
      </c>
      <c r="B987" s="18">
        <f>OFFSET(MCQ!B$20,ROW(B987)-ROW(B$20),0)</f>
        <v/>
      </c>
      <c r="C987" s="18">
        <f>OFFSET(MCQ!C$20,ROW(C987)-ROW(C$20),0)</f>
        <v/>
      </c>
      <c r="D987" s="18">
        <f>OFFSET(MCQ!D$20,ROW(D987)-ROW(D$20),0)</f>
        <v/>
      </c>
      <c r="E987" s="18">
        <f>OFFSET(MCQ!E$20,ROW(E987)-ROW(E$20),0)</f>
        <v/>
      </c>
      <c r="F987" s="18" t="n"/>
      <c r="G987" s="233">
        <f>OFFSET(MCQ!G$20,ROW(G987)-ROW(G$20),0)</f>
        <v/>
      </c>
      <c r="H987" s="583">
        <f>IF(G987="","",OFFSET(MCQ!H$20,ROW(H987)-ROW(H$20),0))</f>
        <v/>
      </c>
      <c r="I987" s="24">
        <f>IF(G987="","",IF(OR(G987="etapa",G987="sub-etapa"),"",OFFSET(MCQ!I$20,ROW(I987)-ROW(I$20),0)))</f>
        <v/>
      </c>
      <c r="J987" s="25">
        <f>IF(G987="","",OFFSET(MCQ!J$20,ROW(J987)-ROW(J$20),0))</f>
        <v/>
      </c>
      <c r="K987" s="24">
        <f>IF(G987="","",IF(OR(G987="etapa",G987="sub-etapa"),"",OFFSET(MCQ!K$20,ROW(K987)-ROW(K$20),0)))</f>
        <v/>
      </c>
      <c r="L987" s="26">
        <f>IF(G987="","",IF(OR(G987="etapa",G987="sub-etapa"),"",TRUNC(OFFSET(MCQ!L$20,ROW(L987)-ROW(L$20),0),2)))</f>
        <v/>
      </c>
      <c r="M987" s="584">
        <f>IF(I987="", "", IFERROR(VLOOKUP(VALUE(I987), _BaseAbril2026, 4, 0), IFERROR(VLOOKUP(TEXT(I987, "@"), _BaseAbril2026, 4, 0), "")))</f>
        <v/>
      </c>
      <c r="N987" s="585">
        <f>IFERROR(IF(S987="BDI1", TRUNC(M987*(1+$O$18), 2),IF(S987="BDI2", TRUNC(M987*(1+$N$18), 2), "")), "")</f>
        <v/>
      </c>
      <c r="O987" s="586">
        <f>_xlfn.IFS(G987="ETAPA", SUMIFS(ValorTotalComD, Nivel, A987), G987="SUB-ETAPA", SUMIFS(ValorTotalComD, SubNivel, C987), TRUE, T987)</f>
        <v/>
      </c>
      <c r="P987" s="584">
        <f>IF(I987="", "", IFERROR(VLOOKUP(VALUE(I987), _BaseAbril2026, 5, 0), IFERROR(VLOOKUP(TEXT(I987, "@"), _BaseAbril2026, 5, 0), "")))</f>
        <v/>
      </c>
      <c r="Q987" s="585">
        <f>IFERROR(IF(S987="BDI1", TRUNC(P987*(1+$R$18), 2),IF(S987="BDI2", TRUNC(P987*(1+$Q$18), 2), "")), "")</f>
        <v/>
      </c>
      <c r="R987" s="586">
        <f>_xlfn.IFS(G987="ETAPA", SUMIFS(ValorTotalSemD, Nivel, A987), G987="SUB-ETAPA", SUMIFS(ValorTotalSemD, SubNivel, C987), TRUE, U987)</f>
        <v/>
      </c>
      <c r="S987" s="587">
        <f>IF(G987="","",IF(OR(G987="etapa",G987="sub-etapa"),"",OFFSET(MCQ!M$20,ROW(M987)-ROW(M$20),0)))</f>
        <v/>
      </c>
      <c r="T987" s="588">
        <f>IFERROR(TRUNC(L987*N987,2),"")</f>
        <v/>
      </c>
      <c r="U987" s="589">
        <f>IFERROR(TRUNC(L987*Q987,2),"")</f>
        <v/>
      </c>
    </row>
    <row r="988">
      <c r="A988" s="18">
        <f>OFFSET(MCQ!A$20,ROW(A988)-ROW(A$20),0)</f>
        <v/>
      </c>
      <c r="B988" s="18">
        <f>OFFSET(MCQ!B$20,ROW(B988)-ROW(B$20),0)</f>
        <v/>
      </c>
      <c r="C988" s="18">
        <f>OFFSET(MCQ!C$20,ROW(C988)-ROW(C$20),0)</f>
        <v/>
      </c>
      <c r="D988" s="18">
        <f>OFFSET(MCQ!D$20,ROW(D988)-ROW(D$20),0)</f>
        <v/>
      </c>
      <c r="E988" s="18">
        <f>OFFSET(MCQ!E$20,ROW(E988)-ROW(E$20),0)</f>
        <v/>
      </c>
      <c r="F988" s="18" t="n"/>
      <c r="G988" s="233">
        <f>OFFSET(MCQ!G$20,ROW(G988)-ROW(G$20),0)</f>
        <v/>
      </c>
      <c r="H988" s="583">
        <f>IF(G988="","",OFFSET(MCQ!H$20,ROW(H988)-ROW(H$20),0))</f>
        <v/>
      </c>
      <c r="I988" s="24">
        <f>IF(G988="","",IF(OR(G988="etapa",G988="sub-etapa"),"",OFFSET(MCQ!I$20,ROW(I988)-ROW(I$20),0)))</f>
        <v/>
      </c>
      <c r="J988" s="25">
        <f>IF(G988="","",OFFSET(MCQ!J$20,ROW(J988)-ROW(J$20),0))</f>
        <v/>
      </c>
      <c r="K988" s="24">
        <f>IF(G988="","",IF(OR(G988="etapa",G988="sub-etapa"),"",OFFSET(MCQ!K$20,ROW(K988)-ROW(K$20),0)))</f>
        <v/>
      </c>
      <c r="L988" s="26">
        <f>IF(G988="","",IF(OR(G988="etapa",G988="sub-etapa"),"",TRUNC(OFFSET(MCQ!L$20,ROW(L988)-ROW(L$20),0),2)))</f>
        <v/>
      </c>
      <c r="M988" s="584">
        <f>IF(I988="", "", IFERROR(VLOOKUP(VALUE(I988), _BaseAbril2026, 4, 0), IFERROR(VLOOKUP(TEXT(I988, "@"), _BaseAbril2026, 4, 0), "")))</f>
        <v/>
      </c>
      <c r="N988" s="585">
        <f>IFERROR(IF(S988="BDI1", TRUNC(M988*(1+$O$18), 2),IF(S988="BDI2", TRUNC(M988*(1+$N$18), 2), "")), "")</f>
        <v/>
      </c>
      <c r="O988" s="586">
        <f>_xlfn.IFS(G988="ETAPA", SUMIFS(ValorTotalComD, Nivel, A988), G988="SUB-ETAPA", SUMIFS(ValorTotalComD, SubNivel, C988), TRUE, T988)</f>
        <v/>
      </c>
      <c r="P988" s="584">
        <f>IF(I988="", "", IFERROR(VLOOKUP(VALUE(I988), _BaseAbril2026, 5, 0), IFERROR(VLOOKUP(TEXT(I988, "@"), _BaseAbril2026, 5, 0), "")))</f>
        <v/>
      </c>
      <c r="Q988" s="585">
        <f>IFERROR(IF(S988="BDI1", TRUNC(P988*(1+$R$18), 2),IF(S988="BDI2", TRUNC(P988*(1+$Q$18), 2), "")), "")</f>
        <v/>
      </c>
      <c r="R988" s="586">
        <f>_xlfn.IFS(G988="ETAPA", SUMIFS(ValorTotalSemD, Nivel, A988), G988="SUB-ETAPA", SUMIFS(ValorTotalSemD, SubNivel, C988), TRUE, U988)</f>
        <v/>
      </c>
      <c r="S988" s="587">
        <f>IF(G988="","",IF(OR(G988="etapa",G988="sub-etapa"),"",OFFSET(MCQ!M$20,ROW(M988)-ROW(M$20),0)))</f>
        <v/>
      </c>
      <c r="T988" s="588">
        <f>IFERROR(TRUNC(L988*N988,2),"")</f>
        <v/>
      </c>
      <c r="U988" s="589">
        <f>IFERROR(TRUNC(L988*Q988,2),"")</f>
        <v/>
      </c>
    </row>
    <row r="989">
      <c r="A989" s="18">
        <f>OFFSET(MCQ!A$20,ROW(A989)-ROW(A$20),0)</f>
        <v/>
      </c>
      <c r="B989" s="18">
        <f>OFFSET(MCQ!B$20,ROW(B989)-ROW(B$20),0)</f>
        <v/>
      </c>
      <c r="C989" s="18">
        <f>OFFSET(MCQ!C$20,ROW(C989)-ROW(C$20),0)</f>
        <v/>
      </c>
      <c r="D989" s="18">
        <f>OFFSET(MCQ!D$20,ROW(D989)-ROW(D$20),0)</f>
        <v/>
      </c>
      <c r="E989" s="18">
        <f>OFFSET(MCQ!E$20,ROW(E989)-ROW(E$20),0)</f>
        <v/>
      </c>
      <c r="F989" s="18" t="n"/>
      <c r="G989" s="233">
        <f>OFFSET(MCQ!G$20,ROW(G989)-ROW(G$20),0)</f>
        <v/>
      </c>
      <c r="H989" s="583">
        <f>IF(G989="","",OFFSET(MCQ!H$20,ROW(H989)-ROW(H$20),0))</f>
        <v/>
      </c>
      <c r="I989" s="24">
        <f>IF(G989="","",IF(OR(G989="etapa",G989="sub-etapa"),"",OFFSET(MCQ!I$20,ROW(I989)-ROW(I$20),0)))</f>
        <v/>
      </c>
      <c r="J989" s="25">
        <f>IF(G989="","",OFFSET(MCQ!J$20,ROW(J989)-ROW(J$20),0))</f>
        <v/>
      </c>
      <c r="K989" s="24">
        <f>IF(G989="","",IF(OR(G989="etapa",G989="sub-etapa"),"",OFFSET(MCQ!K$20,ROW(K989)-ROW(K$20),0)))</f>
        <v/>
      </c>
      <c r="L989" s="26">
        <f>IF(G989="","",IF(OR(G989="etapa",G989="sub-etapa"),"",TRUNC(OFFSET(MCQ!L$20,ROW(L989)-ROW(L$20),0),2)))</f>
        <v/>
      </c>
      <c r="M989" s="584">
        <f>IF(I989="", "", IFERROR(VLOOKUP(VALUE(I989), _BaseAbril2026, 4, 0), IFERROR(VLOOKUP(TEXT(I989, "@"), _BaseAbril2026, 4, 0), "")))</f>
        <v/>
      </c>
      <c r="N989" s="585">
        <f>IFERROR(IF(S989="BDI1", TRUNC(M989*(1+$O$18), 2),IF(S989="BDI2", TRUNC(M989*(1+$N$18), 2), "")), "")</f>
        <v/>
      </c>
      <c r="O989" s="586">
        <f>_xlfn.IFS(G989="ETAPA", SUMIFS(ValorTotalComD, Nivel, A989), G989="SUB-ETAPA", SUMIFS(ValorTotalComD, SubNivel, C989), TRUE, T989)</f>
        <v/>
      </c>
      <c r="P989" s="584">
        <f>IF(I989="", "", IFERROR(VLOOKUP(VALUE(I989), _BaseAbril2026, 5, 0), IFERROR(VLOOKUP(TEXT(I989, "@"), _BaseAbril2026, 5, 0), "")))</f>
        <v/>
      </c>
      <c r="Q989" s="585">
        <f>IFERROR(IF(S989="BDI1", TRUNC(P989*(1+$R$18), 2),IF(S989="BDI2", TRUNC(P989*(1+$Q$18), 2), "")), "")</f>
        <v/>
      </c>
      <c r="R989" s="586">
        <f>_xlfn.IFS(G989="ETAPA", SUMIFS(ValorTotalSemD, Nivel, A989), G989="SUB-ETAPA", SUMIFS(ValorTotalSemD, SubNivel, C989), TRUE, U989)</f>
        <v/>
      </c>
      <c r="S989" s="587">
        <f>IF(G989="","",IF(OR(G989="etapa",G989="sub-etapa"),"",OFFSET(MCQ!M$20,ROW(M989)-ROW(M$20),0)))</f>
        <v/>
      </c>
      <c r="T989" s="588">
        <f>IFERROR(TRUNC(L989*N989,2),"")</f>
        <v/>
      </c>
      <c r="U989" s="589">
        <f>IFERROR(TRUNC(L989*Q989,2),"")</f>
        <v/>
      </c>
    </row>
    <row r="990">
      <c r="A990" s="18">
        <f>OFFSET(MCQ!A$20,ROW(A990)-ROW(A$20),0)</f>
        <v/>
      </c>
      <c r="B990" s="18">
        <f>OFFSET(MCQ!B$20,ROW(B990)-ROW(B$20),0)</f>
        <v/>
      </c>
      <c r="C990" s="18">
        <f>OFFSET(MCQ!C$20,ROW(C990)-ROW(C$20),0)</f>
        <v/>
      </c>
      <c r="D990" s="18">
        <f>OFFSET(MCQ!D$20,ROW(D990)-ROW(D$20),0)</f>
        <v/>
      </c>
      <c r="E990" s="18">
        <f>OFFSET(MCQ!E$20,ROW(E990)-ROW(E$20),0)</f>
        <v/>
      </c>
      <c r="F990" s="18" t="n"/>
      <c r="G990" s="233">
        <f>OFFSET(MCQ!G$20,ROW(G990)-ROW(G$20),0)</f>
        <v/>
      </c>
      <c r="H990" s="583">
        <f>IF(G990="","",OFFSET(MCQ!H$20,ROW(H990)-ROW(H$20),0))</f>
        <v/>
      </c>
      <c r="I990" s="24">
        <f>IF(G990="","",IF(OR(G990="etapa",G990="sub-etapa"),"",OFFSET(MCQ!I$20,ROW(I990)-ROW(I$20),0)))</f>
        <v/>
      </c>
      <c r="J990" s="25">
        <f>IF(G990="","",OFFSET(MCQ!J$20,ROW(J990)-ROW(J$20),0))</f>
        <v/>
      </c>
      <c r="K990" s="24">
        <f>IF(G990="","",IF(OR(G990="etapa",G990="sub-etapa"),"",OFFSET(MCQ!K$20,ROW(K990)-ROW(K$20),0)))</f>
        <v/>
      </c>
      <c r="L990" s="26">
        <f>IF(G990="","",IF(OR(G990="etapa",G990="sub-etapa"),"",TRUNC(OFFSET(MCQ!L$20,ROW(L990)-ROW(L$20),0),2)))</f>
        <v/>
      </c>
      <c r="M990" s="584">
        <f>IF(I990="", "", IFERROR(VLOOKUP(VALUE(I990), _BaseAbril2026, 4, 0), IFERROR(VLOOKUP(TEXT(I990, "@"), _BaseAbril2026, 4, 0), "")))</f>
        <v/>
      </c>
      <c r="N990" s="585">
        <f>IFERROR(IF(S990="BDI1", TRUNC(M990*(1+$O$18), 2),IF(S990="BDI2", TRUNC(M990*(1+$N$18), 2), "")), "")</f>
        <v/>
      </c>
      <c r="O990" s="586">
        <f>_xlfn.IFS(G990="ETAPA", SUMIFS(ValorTotalComD, Nivel, A990), G990="SUB-ETAPA", SUMIFS(ValorTotalComD, SubNivel, C990), TRUE, T990)</f>
        <v/>
      </c>
      <c r="P990" s="584">
        <f>IF(I990="", "", IFERROR(VLOOKUP(VALUE(I990), _BaseAbril2026, 5, 0), IFERROR(VLOOKUP(TEXT(I990, "@"), _BaseAbril2026, 5, 0), "")))</f>
        <v/>
      </c>
      <c r="Q990" s="585">
        <f>IFERROR(IF(S990="BDI1", TRUNC(P990*(1+$R$18), 2),IF(S990="BDI2", TRUNC(P990*(1+$Q$18), 2), "")), "")</f>
        <v/>
      </c>
      <c r="R990" s="586">
        <f>_xlfn.IFS(G990="ETAPA", SUMIFS(ValorTotalSemD, Nivel, A990), G990="SUB-ETAPA", SUMIFS(ValorTotalSemD, SubNivel, C990), TRUE, U990)</f>
        <v/>
      </c>
      <c r="S990" s="587">
        <f>IF(G990="","",IF(OR(G990="etapa",G990="sub-etapa"),"",OFFSET(MCQ!M$20,ROW(M990)-ROW(M$20),0)))</f>
        <v/>
      </c>
      <c r="T990" s="588">
        <f>IFERROR(TRUNC(L990*N990,2),"")</f>
        <v/>
      </c>
      <c r="U990" s="589">
        <f>IFERROR(TRUNC(L990*Q990,2),"")</f>
        <v/>
      </c>
    </row>
    <row r="991">
      <c r="A991" s="18">
        <f>OFFSET(MCQ!A$20,ROW(A991)-ROW(A$20),0)</f>
        <v/>
      </c>
      <c r="B991" s="18">
        <f>OFFSET(MCQ!B$20,ROW(B991)-ROW(B$20),0)</f>
        <v/>
      </c>
      <c r="C991" s="18">
        <f>OFFSET(MCQ!C$20,ROW(C991)-ROW(C$20),0)</f>
        <v/>
      </c>
      <c r="D991" s="18">
        <f>OFFSET(MCQ!D$20,ROW(D991)-ROW(D$20),0)</f>
        <v/>
      </c>
      <c r="E991" s="18">
        <f>OFFSET(MCQ!E$20,ROW(E991)-ROW(E$20),0)</f>
        <v/>
      </c>
      <c r="F991" s="18" t="n"/>
      <c r="G991" s="233">
        <f>OFFSET(MCQ!G$20,ROW(G991)-ROW(G$20),0)</f>
        <v/>
      </c>
      <c r="H991" s="583">
        <f>IF(G991="","",OFFSET(MCQ!H$20,ROW(H991)-ROW(H$20),0))</f>
        <v/>
      </c>
      <c r="I991" s="24">
        <f>IF(G991="","",IF(OR(G991="etapa",G991="sub-etapa"),"",OFFSET(MCQ!I$20,ROW(I991)-ROW(I$20),0)))</f>
        <v/>
      </c>
      <c r="J991" s="25">
        <f>IF(G991="","",OFFSET(MCQ!J$20,ROW(J991)-ROW(J$20),0))</f>
        <v/>
      </c>
      <c r="K991" s="24">
        <f>IF(G991="","",IF(OR(G991="etapa",G991="sub-etapa"),"",OFFSET(MCQ!K$20,ROW(K991)-ROW(K$20),0)))</f>
        <v/>
      </c>
      <c r="L991" s="26">
        <f>IF(G991="","",IF(OR(G991="etapa",G991="sub-etapa"),"",TRUNC(OFFSET(MCQ!L$20,ROW(L991)-ROW(L$20),0),2)))</f>
        <v/>
      </c>
      <c r="M991" s="584">
        <f>IF(I991="", "", IFERROR(VLOOKUP(VALUE(I991), _BaseAbril2026, 4, 0), IFERROR(VLOOKUP(TEXT(I991, "@"), _BaseAbril2026, 4, 0), "")))</f>
        <v/>
      </c>
      <c r="N991" s="585">
        <f>IFERROR(IF(S991="BDI1", TRUNC(M991*(1+$O$18), 2),IF(S991="BDI2", TRUNC(M991*(1+$N$18), 2), "")), "")</f>
        <v/>
      </c>
      <c r="O991" s="586">
        <f>_xlfn.IFS(G991="ETAPA", SUMIFS(ValorTotalComD, Nivel, A991), G991="SUB-ETAPA", SUMIFS(ValorTotalComD, SubNivel, C991), TRUE, T991)</f>
        <v/>
      </c>
      <c r="P991" s="584">
        <f>IF(I991="", "", IFERROR(VLOOKUP(VALUE(I991), _BaseAbril2026, 5, 0), IFERROR(VLOOKUP(TEXT(I991, "@"), _BaseAbril2026, 5, 0), "")))</f>
        <v/>
      </c>
      <c r="Q991" s="585">
        <f>IFERROR(IF(S991="BDI1", TRUNC(P991*(1+$R$18), 2),IF(S991="BDI2", TRUNC(P991*(1+$Q$18), 2), "")), "")</f>
        <v/>
      </c>
      <c r="R991" s="586">
        <f>_xlfn.IFS(G991="ETAPA", SUMIFS(ValorTotalSemD, Nivel, A991), G991="SUB-ETAPA", SUMIFS(ValorTotalSemD, SubNivel, C991), TRUE, U991)</f>
        <v/>
      </c>
      <c r="S991" s="587">
        <f>IF(G991="","",IF(OR(G991="etapa",G991="sub-etapa"),"",OFFSET(MCQ!M$20,ROW(M991)-ROW(M$20),0)))</f>
        <v/>
      </c>
      <c r="T991" s="588">
        <f>IFERROR(TRUNC(L991*N991,2),"")</f>
        <v/>
      </c>
      <c r="U991" s="589">
        <f>IFERROR(TRUNC(L991*Q991,2),"")</f>
        <v/>
      </c>
    </row>
    <row r="992">
      <c r="A992" s="18">
        <f>OFFSET(MCQ!A$20,ROW(A992)-ROW(A$20),0)</f>
        <v/>
      </c>
      <c r="B992" s="18">
        <f>OFFSET(MCQ!B$20,ROW(B992)-ROW(B$20),0)</f>
        <v/>
      </c>
      <c r="C992" s="18">
        <f>OFFSET(MCQ!C$20,ROW(C992)-ROW(C$20),0)</f>
        <v/>
      </c>
      <c r="D992" s="18">
        <f>OFFSET(MCQ!D$20,ROW(D992)-ROW(D$20),0)</f>
        <v/>
      </c>
      <c r="E992" s="18">
        <f>OFFSET(MCQ!E$20,ROW(E992)-ROW(E$20),0)</f>
        <v/>
      </c>
      <c r="F992" s="18" t="n"/>
      <c r="G992" s="233">
        <f>OFFSET(MCQ!G$20,ROW(G992)-ROW(G$20),0)</f>
        <v/>
      </c>
      <c r="H992" s="583">
        <f>IF(G992="","",OFFSET(MCQ!H$20,ROW(H992)-ROW(H$20),0))</f>
        <v/>
      </c>
      <c r="I992" s="24">
        <f>IF(G992="","",IF(OR(G992="etapa",G992="sub-etapa"),"",OFFSET(MCQ!I$20,ROW(I992)-ROW(I$20),0)))</f>
        <v/>
      </c>
      <c r="J992" s="25">
        <f>IF(G992="","",OFFSET(MCQ!J$20,ROW(J992)-ROW(J$20),0))</f>
        <v/>
      </c>
      <c r="K992" s="24">
        <f>IF(G992="","",IF(OR(G992="etapa",G992="sub-etapa"),"",OFFSET(MCQ!K$20,ROW(K992)-ROW(K$20),0)))</f>
        <v/>
      </c>
      <c r="L992" s="26">
        <f>IF(G992="","",IF(OR(G992="etapa",G992="sub-etapa"),"",TRUNC(OFFSET(MCQ!L$20,ROW(L992)-ROW(L$20),0),2)))</f>
        <v/>
      </c>
      <c r="M992" s="584">
        <f>IF(I992="", "", IFERROR(VLOOKUP(VALUE(I992), _BaseAbril2026, 4, 0), IFERROR(VLOOKUP(TEXT(I992, "@"), _BaseAbril2026, 4, 0), "")))</f>
        <v/>
      </c>
      <c r="N992" s="585">
        <f>IFERROR(IF(S992="BDI1", TRUNC(M992*(1+$O$18), 2),IF(S992="BDI2", TRUNC(M992*(1+$N$18), 2), "")), "")</f>
        <v/>
      </c>
      <c r="O992" s="586">
        <f>_xlfn.IFS(G992="ETAPA", SUMIFS(ValorTotalComD, Nivel, A992), G992="SUB-ETAPA", SUMIFS(ValorTotalComD, SubNivel, C992), TRUE, T992)</f>
        <v/>
      </c>
      <c r="P992" s="584">
        <f>IF(I992="", "", IFERROR(VLOOKUP(VALUE(I992), _BaseAbril2026, 5, 0), IFERROR(VLOOKUP(TEXT(I992, "@"), _BaseAbril2026, 5, 0), "")))</f>
        <v/>
      </c>
      <c r="Q992" s="585">
        <f>IFERROR(IF(S992="BDI1", TRUNC(P992*(1+$R$18), 2),IF(S992="BDI2", TRUNC(P992*(1+$Q$18), 2), "")), "")</f>
        <v/>
      </c>
      <c r="R992" s="586">
        <f>_xlfn.IFS(G992="ETAPA", SUMIFS(ValorTotalSemD, Nivel, A992), G992="SUB-ETAPA", SUMIFS(ValorTotalSemD, SubNivel, C992), TRUE, U992)</f>
        <v/>
      </c>
      <c r="S992" s="587">
        <f>IF(G992="","",IF(OR(G992="etapa",G992="sub-etapa"),"",OFFSET(MCQ!M$20,ROW(M992)-ROW(M$20),0)))</f>
        <v/>
      </c>
      <c r="T992" s="588">
        <f>IFERROR(TRUNC(L992*N992,2),"")</f>
        <v/>
      </c>
      <c r="U992" s="589">
        <f>IFERROR(TRUNC(L992*Q992,2),"")</f>
        <v/>
      </c>
    </row>
    <row r="993">
      <c r="A993" s="18">
        <f>OFFSET(MCQ!A$20,ROW(A993)-ROW(A$20),0)</f>
        <v/>
      </c>
      <c r="B993" s="18">
        <f>OFFSET(MCQ!B$20,ROW(B993)-ROW(B$20),0)</f>
        <v/>
      </c>
      <c r="C993" s="18">
        <f>OFFSET(MCQ!C$20,ROW(C993)-ROW(C$20),0)</f>
        <v/>
      </c>
      <c r="D993" s="18">
        <f>OFFSET(MCQ!D$20,ROW(D993)-ROW(D$20),0)</f>
        <v/>
      </c>
      <c r="E993" s="18">
        <f>OFFSET(MCQ!E$20,ROW(E993)-ROW(E$20),0)</f>
        <v/>
      </c>
      <c r="F993" s="18" t="n"/>
      <c r="G993" s="233">
        <f>OFFSET(MCQ!G$20,ROW(G993)-ROW(G$20),0)</f>
        <v/>
      </c>
      <c r="H993" s="583">
        <f>IF(G993="","",OFFSET(MCQ!H$20,ROW(H993)-ROW(H$20),0))</f>
        <v/>
      </c>
      <c r="I993" s="24">
        <f>IF(G993="","",IF(OR(G993="etapa",G993="sub-etapa"),"",OFFSET(MCQ!I$20,ROW(I993)-ROW(I$20),0)))</f>
        <v/>
      </c>
      <c r="J993" s="25">
        <f>IF(G993="","",OFFSET(MCQ!J$20,ROW(J993)-ROW(J$20),0))</f>
        <v/>
      </c>
      <c r="K993" s="24">
        <f>IF(G993="","",IF(OR(G993="etapa",G993="sub-etapa"),"",OFFSET(MCQ!K$20,ROW(K993)-ROW(K$20),0)))</f>
        <v/>
      </c>
      <c r="L993" s="26">
        <f>IF(G993="","",IF(OR(G993="etapa",G993="sub-etapa"),"",TRUNC(OFFSET(MCQ!L$20,ROW(L993)-ROW(L$20),0),2)))</f>
        <v/>
      </c>
      <c r="M993" s="584">
        <f>IF(I993="", "", IFERROR(VLOOKUP(VALUE(I993), _BaseAbril2026, 4, 0), IFERROR(VLOOKUP(TEXT(I993, "@"), _BaseAbril2026, 4, 0), "")))</f>
        <v/>
      </c>
      <c r="N993" s="585">
        <f>IFERROR(IF(S993="BDI1", TRUNC(M993*(1+$O$18), 2),IF(S993="BDI2", TRUNC(M993*(1+$N$18), 2), "")), "")</f>
        <v/>
      </c>
      <c r="O993" s="586">
        <f>_xlfn.IFS(G993="ETAPA", SUMIFS(ValorTotalComD, Nivel, A993), G993="SUB-ETAPA", SUMIFS(ValorTotalComD, SubNivel, C993), TRUE, T993)</f>
        <v/>
      </c>
      <c r="P993" s="584">
        <f>IF(I993="", "", IFERROR(VLOOKUP(VALUE(I993), _BaseAbril2026, 5, 0), IFERROR(VLOOKUP(TEXT(I993, "@"), _BaseAbril2026, 5, 0), "")))</f>
        <v/>
      </c>
      <c r="Q993" s="585">
        <f>IFERROR(IF(S993="BDI1", TRUNC(P993*(1+$R$18), 2),IF(S993="BDI2", TRUNC(P993*(1+$Q$18), 2), "")), "")</f>
        <v/>
      </c>
      <c r="R993" s="586">
        <f>_xlfn.IFS(G993="ETAPA", SUMIFS(ValorTotalSemD, Nivel, A993), G993="SUB-ETAPA", SUMIFS(ValorTotalSemD, SubNivel, C993), TRUE, U993)</f>
        <v/>
      </c>
      <c r="S993" s="587">
        <f>IF(G993="","",IF(OR(G993="etapa",G993="sub-etapa"),"",OFFSET(MCQ!M$20,ROW(M993)-ROW(M$20),0)))</f>
        <v/>
      </c>
      <c r="T993" s="588">
        <f>IFERROR(TRUNC(L993*N993,2),"")</f>
        <v/>
      </c>
      <c r="U993" s="589">
        <f>IFERROR(TRUNC(L993*Q993,2),"")</f>
        <v/>
      </c>
    </row>
    <row r="994">
      <c r="A994" s="18">
        <f>OFFSET(MCQ!A$20,ROW(A994)-ROW(A$20),0)</f>
        <v/>
      </c>
      <c r="B994" s="18">
        <f>OFFSET(MCQ!B$20,ROW(B994)-ROW(B$20),0)</f>
        <v/>
      </c>
      <c r="C994" s="18">
        <f>OFFSET(MCQ!C$20,ROW(C994)-ROW(C$20),0)</f>
        <v/>
      </c>
      <c r="D994" s="18">
        <f>OFFSET(MCQ!D$20,ROW(D994)-ROW(D$20),0)</f>
        <v/>
      </c>
      <c r="E994" s="18">
        <f>OFFSET(MCQ!E$20,ROW(E994)-ROW(E$20),0)</f>
        <v/>
      </c>
      <c r="F994" s="18" t="n"/>
      <c r="G994" s="233">
        <f>OFFSET(MCQ!G$20,ROW(G994)-ROW(G$20),0)</f>
        <v/>
      </c>
      <c r="H994" s="583">
        <f>IF(G994="","",OFFSET(MCQ!H$20,ROW(H994)-ROW(H$20),0))</f>
        <v/>
      </c>
      <c r="I994" s="24">
        <f>IF(G994="","",IF(OR(G994="etapa",G994="sub-etapa"),"",OFFSET(MCQ!I$20,ROW(I994)-ROW(I$20),0)))</f>
        <v/>
      </c>
      <c r="J994" s="25">
        <f>IF(G994="","",OFFSET(MCQ!J$20,ROW(J994)-ROW(J$20),0))</f>
        <v/>
      </c>
      <c r="K994" s="24">
        <f>IF(G994="","",IF(OR(G994="etapa",G994="sub-etapa"),"",OFFSET(MCQ!K$20,ROW(K994)-ROW(K$20),0)))</f>
        <v/>
      </c>
      <c r="L994" s="26">
        <f>IF(G994="","",IF(OR(G994="etapa",G994="sub-etapa"),"",TRUNC(OFFSET(MCQ!L$20,ROW(L994)-ROW(L$20),0),2)))</f>
        <v/>
      </c>
      <c r="M994" s="584">
        <f>IF(I994="", "", IFERROR(VLOOKUP(VALUE(I994), _BaseAbril2026, 4, 0), IFERROR(VLOOKUP(TEXT(I994, "@"), _BaseAbril2026, 4, 0), "")))</f>
        <v/>
      </c>
      <c r="N994" s="585">
        <f>IFERROR(IF(S994="BDI1", TRUNC(M994*(1+$O$18), 2),IF(S994="BDI2", TRUNC(M994*(1+$N$18), 2), "")), "")</f>
        <v/>
      </c>
      <c r="O994" s="586">
        <f>_xlfn.IFS(G994="ETAPA", SUMIFS(ValorTotalComD, Nivel, A994), G994="SUB-ETAPA", SUMIFS(ValorTotalComD, SubNivel, C994), TRUE, T994)</f>
        <v/>
      </c>
      <c r="P994" s="584">
        <f>IF(I994="", "", IFERROR(VLOOKUP(VALUE(I994), _BaseAbril2026, 5, 0), IFERROR(VLOOKUP(TEXT(I994, "@"), _BaseAbril2026, 5, 0), "")))</f>
        <v/>
      </c>
      <c r="Q994" s="585">
        <f>IFERROR(IF(S994="BDI1", TRUNC(P994*(1+$R$18), 2),IF(S994="BDI2", TRUNC(P994*(1+$Q$18), 2), "")), "")</f>
        <v/>
      </c>
      <c r="R994" s="586">
        <f>_xlfn.IFS(G994="ETAPA", SUMIFS(ValorTotalSemD, Nivel, A994), G994="SUB-ETAPA", SUMIFS(ValorTotalSemD, SubNivel, C994), TRUE, U994)</f>
        <v/>
      </c>
      <c r="S994" s="587">
        <f>IF(G994="","",IF(OR(G994="etapa",G994="sub-etapa"),"",OFFSET(MCQ!M$20,ROW(M994)-ROW(M$20),0)))</f>
        <v/>
      </c>
      <c r="T994" s="588">
        <f>IFERROR(TRUNC(L994*N994,2),"")</f>
        <v/>
      </c>
      <c r="U994" s="589">
        <f>IFERROR(TRUNC(L994*Q994,2),"")</f>
        <v/>
      </c>
    </row>
    <row r="995">
      <c r="A995" s="18">
        <f>OFFSET(MCQ!A$20,ROW(A995)-ROW(A$20),0)</f>
        <v/>
      </c>
      <c r="B995" s="18">
        <f>OFFSET(MCQ!B$20,ROW(B995)-ROW(B$20),0)</f>
        <v/>
      </c>
      <c r="C995" s="18">
        <f>OFFSET(MCQ!C$20,ROW(C995)-ROW(C$20),0)</f>
        <v/>
      </c>
      <c r="D995" s="18">
        <f>OFFSET(MCQ!D$20,ROW(D995)-ROW(D$20),0)</f>
        <v/>
      </c>
      <c r="E995" s="18">
        <f>OFFSET(MCQ!E$20,ROW(E995)-ROW(E$20),0)</f>
        <v/>
      </c>
      <c r="F995" s="18" t="n"/>
      <c r="G995" s="233">
        <f>OFFSET(MCQ!G$20,ROW(G995)-ROW(G$20),0)</f>
        <v/>
      </c>
      <c r="H995" s="583">
        <f>IF(G995="","",OFFSET(MCQ!H$20,ROW(H995)-ROW(H$20),0))</f>
        <v/>
      </c>
      <c r="I995" s="24">
        <f>IF(G995="","",IF(OR(G995="etapa",G995="sub-etapa"),"",OFFSET(MCQ!I$20,ROW(I995)-ROW(I$20),0)))</f>
        <v/>
      </c>
      <c r="J995" s="25">
        <f>IF(G995="","",OFFSET(MCQ!J$20,ROW(J995)-ROW(J$20),0))</f>
        <v/>
      </c>
      <c r="K995" s="24">
        <f>IF(G995="","",IF(OR(G995="etapa",G995="sub-etapa"),"",OFFSET(MCQ!K$20,ROW(K995)-ROW(K$20),0)))</f>
        <v/>
      </c>
      <c r="L995" s="26">
        <f>IF(G995="","",IF(OR(G995="etapa",G995="sub-etapa"),"",TRUNC(OFFSET(MCQ!L$20,ROW(L995)-ROW(L$20),0),2)))</f>
        <v/>
      </c>
      <c r="M995" s="584">
        <f>IF(I995="", "", IFERROR(VLOOKUP(VALUE(I995), _BaseAbril2026, 4, 0), IFERROR(VLOOKUP(TEXT(I995, "@"), _BaseAbril2026, 4, 0), "")))</f>
        <v/>
      </c>
      <c r="N995" s="585">
        <f>IFERROR(IF(S995="BDI1", TRUNC(M995*(1+$O$18), 2),IF(S995="BDI2", TRUNC(M995*(1+$N$18), 2), "")), "")</f>
        <v/>
      </c>
      <c r="O995" s="586">
        <f>_xlfn.IFS(G995="ETAPA", SUMIFS(ValorTotalComD, Nivel, A995), G995="SUB-ETAPA", SUMIFS(ValorTotalComD, SubNivel, C995), TRUE, T995)</f>
        <v/>
      </c>
      <c r="P995" s="584">
        <f>IF(I995="", "", IFERROR(VLOOKUP(VALUE(I995), _BaseAbril2026, 5, 0), IFERROR(VLOOKUP(TEXT(I995, "@"), _BaseAbril2026, 5, 0), "")))</f>
        <v/>
      </c>
      <c r="Q995" s="585">
        <f>IFERROR(IF(S995="BDI1", TRUNC(P995*(1+$R$18), 2),IF(S995="BDI2", TRUNC(P995*(1+$Q$18), 2), "")), "")</f>
        <v/>
      </c>
      <c r="R995" s="586">
        <f>_xlfn.IFS(G995="ETAPA", SUMIFS(ValorTotalSemD, Nivel, A995), G995="SUB-ETAPA", SUMIFS(ValorTotalSemD, SubNivel, C995), TRUE, U995)</f>
        <v/>
      </c>
      <c r="S995" s="587">
        <f>IF(G995="","",IF(OR(G995="etapa",G995="sub-etapa"),"",OFFSET(MCQ!M$20,ROW(M995)-ROW(M$20),0)))</f>
        <v/>
      </c>
      <c r="T995" s="588">
        <f>IFERROR(TRUNC(L995*N995,2),"")</f>
        <v/>
      </c>
      <c r="U995" s="589">
        <f>IFERROR(TRUNC(L995*Q995,2),"")</f>
        <v/>
      </c>
    </row>
    <row r="996">
      <c r="A996" s="18">
        <f>OFFSET(MCQ!A$20,ROW(A996)-ROW(A$20),0)</f>
        <v/>
      </c>
      <c r="B996" s="18">
        <f>OFFSET(MCQ!B$20,ROW(B996)-ROW(B$20),0)</f>
        <v/>
      </c>
      <c r="C996" s="18">
        <f>OFFSET(MCQ!C$20,ROW(C996)-ROW(C$20),0)</f>
        <v/>
      </c>
      <c r="D996" s="18">
        <f>OFFSET(MCQ!D$20,ROW(D996)-ROW(D$20),0)</f>
        <v/>
      </c>
      <c r="E996" s="18">
        <f>OFFSET(MCQ!E$20,ROW(E996)-ROW(E$20),0)</f>
        <v/>
      </c>
      <c r="F996" s="18" t="n"/>
      <c r="G996" s="233">
        <f>OFFSET(MCQ!G$20,ROW(G996)-ROW(G$20),0)</f>
        <v/>
      </c>
      <c r="H996" s="583">
        <f>IF(G996="","",OFFSET(MCQ!H$20,ROW(H996)-ROW(H$20),0))</f>
        <v/>
      </c>
      <c r="I996" s="24">
        <f>IF(G996="","",IF(OR(G996="etapa",G996="sub-etapa"),"",OFFSET(MCQ!I$20,ROW(I996)-ROW(I$20),0)))</f>
        <v/>
      </c>
      <c r="J996" s="25">
        <f>IF(G996="","",OFFSET(MCQ!J$20,ROW(J996)-ROW(J$20),0))</f>
        <v/>
      </c>
      <c r="K996" s="24">
        <f>IF(G996="","",IF(OR(G996="etapa",G996="sub-etapa"),"",OFFSET(MCQ!K$20,ROW(K996)-ROW(K$20),0)))</f>
        <v/>
      </c>
      <c r="L996" s="26">
        <f>IF(G996="","",IF(OR(G996="etapa",G996="sub-etapa"),"",TRUNC(OFFSET(MCQ!L$20,ROW(L996)-ROW(L$20),0),2)))</f>
        <v/>
      </c>
      <c r="M996" s="584">
        <f>IF(I996="", "", IFERROR(VLOOKUP(VALUE(I996), _BaseAbril2026, 4, 0), IFERROR(VLOOKUP(TEXT(I996, "@"), _BaseAbril2026, 4, 0), "")))</f>
        <v/>
      </c>
      <c r="N996" s="585">
        <f>IFERROR(IF(S996="BDI1", TRUNC(M996*(1+$O$18), 2),IF(S996="BDI2", TRUNC(M996*(1+$N$18), 2), "")), "")</f>
        <v/>
      </c>
      <c r="O996" s="586">
        <f>_xlfn.IFS(G996="ETAPA", SUMIFS(ValorTotalComD, Nivel, A996), G996="SUB-ETAPA", SUMIFS(ValorTotalComD, SubNivel, C996), TRUE, T996)</f>
        <v/>
      </c>
      <c r="P996" s="584">
        <f>IF(I996="", "", IFERROR(VLOOKUP(VALUE(I996), _BaseAbril2026, 5, 0), IFERROR(VLOOKUP(TEXT(I996, "@"), _BaseAbril2026, 5, 0), "")))</f>
        <v/>
      </c>
      <c r="Q996" s="585">
        <f>IFERROR(IF(S996="BDI1", TRUNC(P996*(1+$R$18), 2),IF(S996="BDI2", TRUNC(P996*(1+$Q$18), 2), "")), "")</f>
        <v/>
      </c>
      <c r="R996" s="586">
        <f>_xlfn.IFS(G996="ETAPA", SUMIFS(ValorTotalSemD, Nivel, A996), G996="SUB-ETAPA", SUMIFS(ValorTotalSemD, SubNivel, C996), TRUE, U996)</f>
        <v/>
      </c>
      <c r="S996" s="587">
        <f>IF(G996="","",IF(OR(G996="etapa",G996="sub-etapa"),"",OFFSET(MCQ!M$20,ROW(M996)-ROW(M$20),0)))</f>
        <v/>
      </c>
      <c r="T996" s="588">
        <f>IFERROR(TRUNC(L996*N996,2),"")</f>
        <v/>
      </c>
      <c r="U996" s="589">
        <f>IFERROR(TRUNC(L996*Q996,2),"")</f>
        <v/>
      </c>
    </row>
    <row r="997">
      <c r="A997" s="18">
        <f>OFFSET(MCQ!A$20,ROW(A997)-ROW(A$20),0)</f>
        <v/>
      </c>
      <c r="B997" s="18">
        <f>OFFSET(MCQ!B$20,ROW(B997)-ROW(B$20),0)</f>
        <v/>
      </c>
      <c r="C997" s="18">
        <f>OFFSET(MCQ!C$20,ROW(C997)-ROW(C$20),0)</f>
        <v/>
      </c>
      <c r="D997" s="18">
        <f>OFFSET(MCQ!D$20,ROW(D997)-ROW(D$20),0)</f>
        <v/>
      </c>
      <c r="E997" s="18">
        <f>OFFSET(MCQ!E$20,ROW(E997)-ROW(E$20),0)</f>
        <v/>
      </c>
      <c r="F997" s="18" t="n"/>
      <c r="G997" s="233">
        <f>OFFSET(MCQ!G$20,ROW(G997)-ROW(G$20),0)</f>
        <v/>
      </c>
      <c r="H997" s="583">
        <f>IF(G997="","",OFFSET(MCQ!H$20,ROW(H997)-ROW(H$20),0))</f>
        <v/>
      </c>
      <c r="I997" s="24">
        <f>IF(G997="","",IF(OR(G997="etapa",G997="sub-etapa"),"",OFFSET(MCQ!I$20,ROW(I997)-ROW(I$20),0)))</f>
        <v/>
      </c>
      <c r="J997" s="25">
        <f>IF(G997="","",OFFSET(MCQ!J$20,ROW(J997)-ROW(J$20),0))</f>
        <v/>
      </c>
      <c r="K997" s="24">
        <f>IF(G997="","",IF(OR(G997="etapa",G997="sub-etapa"),"",OFFSET(MCQ!K$20,ROW(K997)-ROW(K$20),0)))</f>
        <v/>
      </c>
      <c r="L997" s="26">
        <f>IF(G997="","",IF(OR(G997="etapa",G997="sub-etapa"),"",TRUNC(OFFSET(MCQ!L$20,ROW(L997)-ROW(L$20),0),2)))</f>
        <v/>
      </c>
      <c r="M997" s="584">
        <f>IF(I997="", "", IFERROR(VLOOKUP(VALUE(I997), _BaseAbril2026, 4, 0), IFERROR(VLOOKUP(TEXT(I997, "@"), _BaseAbril2026, 4, 0), "")))</f>
        <v/>
      </c>
      <c r="N997" s="585">
        <f>IFERROR(IF(S997="BDI1", TRUNC(M997*(1+$O$18), 2),IF(S997="BDI2", TRUNC(M997*(1+$N$18), 2), "")), "")</f>
        <v/>
      </c>
      <c r="O997" s="586">
        <f>_xlfn.IFS(G997="ETAPA", SUMIFS(ValorTotalComD, Nivel, A997), G997="SUB-ETAPA", SUMIFS(ValorTotalComD, SubNivel, C997), TRUE, T997)</f>
        <v/>
      </c>
      <c r="P997" s="584">
        <f>IF(I997="", "", IFERROR(VLOOKUP(VALUE(I997), _BaseAbril2026, 5, 0), IFERROR(VLOOKUP(TEXT(I997, "@"), _BaseAbril2026, 5, 0), "")))</f>
        <v/>
      </c>
      <c r="Q997" s="585">
        <f>IFERROR(IF(S997="BDI1", TRUNC(P997*(1+$R$18), 2),IF(S997="BDI2", TRUNC(P997*(1+$Q$18), 2), "")), "")</f>
        <v/>
      </c>
      <c r="R997" s="586">
        <f>_xlfn.IFS(G997="ETAPA", SUMIFS(ValorTotalSemD, Nivel, A997), G997="SUB-ETAPA", SUMIFS(ValorTotalSemD, SubNivel, C997), TRUE, U997)</f>
        <v/>
      </c>
      <c r="S997" s="587">
        <f>IF(G997="","",IF(OR(G997="etapa",G997="sub-etapa"),"",OFFSET(MCQ!M$20,ROW(M997)-ROW(M$20),0)))</f>
        <v/>
      </c>
      <c r="T997" s="588">
        <f>IFERROR(TRUNC(L997*N997,2),"")</f>
        <v/>
      </c>
      <c r="U997" s="589">
        <f>IFERROR(TRUNC(L997*Q997,2),"")</f>
        <v/>
      </c>
    </row>
    <row r="998">
      <c r="A998" s="18">
        <f>OFFSET(MCQ!A$20,ROW(A998)-ROW(A$20),0)</f>
        <v/>
      </c>
      <c r="B998" s="18">
        <f>OFFSET(MCQ!B$20,ROW(B998)-ROW(B$20),0)</f>
        <v/>
      </c>
      <c r="C998" s="18">
        <f>OFFSET(MCQ!C$20,ROW(C998)-ROW(C$20),0)</f>
        <v/>
      </c>
      <c r="D998" s="18">
        <f>OFFSET(MCQ!D$20,ROW(D998)-ROW(D$20),0)</f>
        <v/>
      </c>
      <c r="E998" s="18">
        <f>OFFSET(MCQ!E$20,ROW(E998)-ROW(E$20),0)</f>
        <v/>
      </c>
      <c r="F998" s="18" t="n"/>
      <c r="G998" s="233">
        <f>OFFSET(MCQ!G$20,ROW(G998)-ROW(G$20),0)</f>
        <v/>
      </c>
      <c r="H998" s="583">
        <f>IF(G998="","",OFFSET(MCQ!H$20,ROW(H998)-ROW(H$20),0))</f>
        <v/>
      </c>
      <c r="I998" s="24">
        <f>IF(G998="","",IF(OR(G998="etapa",G998="sub-etapa"),"",OFFSET(MCQ!I$20,ROW(I998)-ROW(I$20),0)))</f>
        <v/>
      </c>
      <c r="J998" s="25">
        <f>IF(G998="","",OFFSET(MCQ!J$20,ROW(J998)-ROW(J$20),0))</f>
        <v/>
      </c>
      <c r="K998" s="24">
        <f>IF(G998="","",IF(OR(G998="etapa",G998="sub-etapa"),"",OFFSET(MCQ!K$20,ROW(K998)-ROW(K$20),0)))</f>
        <v/>
      </c>
      <c r="L998" s="26">
        <f>IF(G998="","",IF(OR(G998="etapa",G998="sub-etapa"),"",TRUNC(OFFSET(MCQ!L$20,ROW(L998)-ROW(L$20),0),2)))</f>
        <v/>
      </c>
      <c r="M998" s="584">
        <f>IF(I998="", "", IFERROR(VLOOKUP(VALUE(I998), _BaseAbril2026, 4, 0), IFERROR(VLOOKUP(TEXT(I998, "@"), _BaseAbril2026, 4, 0), "")))</f>
        <v/>
      </c>
      <c r="N998" s="585">
        <f>IFERROR(IF(S998="BDI1", TRUNC(M998*(1+$O$18), 2),IF(S998="BDI2", TRUNC(M998*(1+$N$18), 2), "")), "")</f>
        <v/>
      </c>
      <c r="O998" s="586">
        <f>_xlfn.IFS(G998="ETAPA", SUMIFS(ValorTotalComD, Nivel, A998), G998="SUB-ETAPA", SUMIFS(ValorTotalComD, SubNivel, C998), TRUE, T998)</f>
        <v/>
      </c>
      <c r="P998" s="584">
        <f>IF(I998="", "", IFERROR(VLOOKUP(VALUE(I998), _BaseAbril2026, 5, 0), IFERROR(VLOOKUP(TEXT(I998, "@"), _BaseAbril2026, 5, 0), "")))</f>
        <v/>
      </c>
      <c r="Q998" s="585">
        <f>IFERROR(IF(S998="BDI1", TRUNC(P998*(1+$R$18), 2),IF(S998="BDI2", TRUNC(P998*(1+$Q$18), 2), "")), "")</f>
        <v/>
      </c>
      <c r="R998" s="586">
        <f>_xlfn.IFS(G998="ETAPA", SUMIFS(ValorTotalSemD, Nivel, A998), G998="SUB-ETAPA", SUMIFS(ValorTotalSemD, SubNivel, C998), TRUE, U998)</f>
        <v/>
      </c>
      <c r="S998" s="587">
        <f>IF(G998="","",IF(OR(G998="etapa",G998="sub-etapa"),"",OFFSET(MCQ!M$20,ROW(M998)-ROW(M$20),0)))</f>
        <v/>
      </c>
      <c r="T998" s="588">
        <f>IFERROR(TRUNC(L998*N998,2),"")</f>
        <v/>
      </c>
      <c r="U998" s="589">
        <f>IFERROR(TRUNC(L998*Q998,2),"")</f>
        <v/>
      </c>
    </row>
    <row r="999">
      <c r="A999" s="18">
        <f>OFFSET(MCQ!A$20,ROW(A999)-ROW(A$20),0)</f>
        <v/>
      </c>
      <c r="B999" s="18">
        <f>OFFSET(MCQ!B$20,ROW(B999)-ROW(B$20),0)</f>
        <v/>
      </c>
      <c r="C999" s="18">
        <f>OFFSET(MCQ!C$20,ROW(C999)-ROW(C$20),0)</f>
        <v/>
      </c>
      <c r="D999" s="18">
        <f>OFFSET(MCQ!D$20,ROW(D999)-ROW(D$20),0)</f>
        <v/>
      </c>
      <c r="E999" s="18">
        <f>OFFSET(MCQ!E$20,ROW(E999)-ROW(E$20),0)</f>
        <v/>
      </c>
      <c r="F999" s="18" t="n"/>
      <c r="G999" s="233">
        <f>OFFSET(MCQ!G$20,ROW(G999)-ROW(G$20),0)</f>
        <v/>
      </c>
      <c r="H999" s="583">
        <f>IF(G999="","",OFFSET(MCQ!H$20,ROW(H999)-ROW(H$20),0))</f>
        <v/>
      </c>
      <c r="I999" s="24">
        <f>IF(G999="","",IF(OR(G999="etapa",G999="sub-etapa"),"",OFFSET(MCQ!I$20,ROW(I999)-ROW(I$20),0)))</f>
        <v/>
      </c>
      <c r="J999" s="25">
        <f>IF(G999="","",OFFSET(MCQ!J$20,ROW(J999)-ROW(J$20),0))</f>
        <v/>
      </c>
      <c r="K999" s="24">
        <f>IF(G999="","",IF(OR(G999="etapa",G999="sub-etapa"),"",OFFSET(MCQ!K$20,ROW(K999)-ROW(K$20),0)))</f>
        <v/>
      </c>
      <c r="L999" s="26">
        <f>IF(G999="","",IF(OR(G999="etapa",G999="sub-etapa"),"",TRUNC(OFFSET(MCQ!L$20,ROW(L999)-ROW(L$20),0),2)))</f>
        <v/>
      </c>
      <c r="M999" s="584">
        <f>IF(I999="", "", IFERROR(VLOOKUP(VALUE(I999), _BaseAbril2026, 4, 0), IFERROR(VLOOKUP(TEXT(I999, "@"), _BaseAbril2026, 4, 0), "")))</f>
        <v/>
      </c>
      <c r="N999" s="585">
        <f>IFERROR(IF(S999="BDI1", TRUNC(M999*(1+$O$18), 2),IF(S999="BDI2", TRUNC(M999*(1+$N$18), 2), "")), "")</f>
        <v/>
      </c>
      <c r="O999" s="586">
        <f>_xlfn.IFS(G999="ETAPA", SUMIFS(ValorTotalComD, Nivel, A999), G999="SUB-ETAPA", SUMIFS(ValorTotalComD, SubNivel, C999), TRUE, T999)</f>
        <v/>
      </c>
      <c r="P999" s="584">
        <f>IF(I999="", "", IFERROR(VLOOKUP(VALUE(I999), _BaseAbril2026, 5, 0), IFERROR(VLOOKUP(TEXT(I999, "@"), _BaseAbril2026, 5, 0), "")))</f>
        <v/>
      </c>
      <c r="Q999" s="585">
        <f>IFERROR(IF(S999="BDI1", TRUNC(P999*(1+$R$18), 2),IF(S999="BDI2", TRUNC(P999*(1+$Q$18), 2), "")), "")</f>
        <v/>
      </c>
      <c r="R999" s="586">
        <f>_xlfn.IFS(G999="ETAPA", SUMIFS(ValorTotalSemD, Nivel, A999), G999="SUB-ETAPA", SUMIFS(ValorTotalSemD, SubNivel, C999), TRUE, U999)</f>
        <v/>
      </c>
      <c r="S999" s="587">
        <f>IF(G999="","",IF(OR(G999="etapa",G999="sub-etapa"),"",OFFSET(MCQ!M$20,ROW(M999)-ROW(M$20),0)))</f>
        <v/>
      </c>
      <c r="T999" s="588">
        <f>IFERROR(TRUNC(L999*N999,2),"")</f>
        <v/>
      </c>
      <c r="U999" s="589">
        <f>IFERROR(TRUNC(L999*Q999,2),"")</f>
        <v/>
      </c>
    </row>
    <row r="1000">
      <c r="A1000" s="18">
        <f>OFFSET(MCQ!A$20,ROW(A1000)-ROW(A$20),0)</f>
        <v/>
      </c>
      <c r="B1000" s="18">
        <f>OFFSET(MCQ!B$20,ROW(B1000)-ROW(B$20),0)</f>
        <v/>
      </c>
      <c r="C1000" s="18">
        <f>OFFSET(MCQ!C$20,ROW(C1000)-ROW(C$20),0)</f>
        <v/>
      </c>
      <c r="D1000" s="18">
        <f>OFFSET(MCQ!D$20,ROW(D1000)-ROW(D$20),0)</f>
        <v/>
      </c>
      <c r="E1000" s="18">
        <f>OFFSET(MCQ!E$20,ROW(E1000)-ROW(E$20),0)</f>
        <v/>
      </c>
      <c r="F1000" s="18" t="n"/>
      <c r="G1000" s="233">
        <f>OFFSET(MCQ!G$20,ROW(G1000)-ROW(G$20),0)</f>
        <v/>
      </c>
      <c r="H1000" s="583">
        <f>IF(G1000="","",OFFSET(MCQ!H$20,ROW(H1000)-ROW(H$20),0))</f>
        <v/>
      </c>
      <c r="I1000" s="24">
        <f>IF(G1000="","",IF(OR(G1000="etapa",G1000="sub-etapa"),"",OFFSET(MCQ!I$20,ROW(I1000)-ROW(I$20),0)))</f>
        <v/>
      </c>
      <c r="J1000" s="25">
        <f>IF(G1000="","",OFFSET(MCQ!J$20,ROW(J1000)-ROW(J$20),0))</f>
        <v/>
      </c>
      <c r="K1000" s="24">
        <f>IF(G1000="","",IF(OR(G1000="etapa",G1000="sub-etapa"),"",OFFSET(MCQ!K$20,ROW(K1000)-ROW(K$20),0)))</f>
        <v/>
      </c>
      <c r="L1000" s="26">
        <f>IF(G1000="","",IF(OR(G1000="etapa",G1000="sub-etapa"),"",TRUNC(OFFSET(MCQ!L$20,ROW(L1000)-ROW(L$20),0),2)))</f>
        <v/>
      </c>
      <c r="M1000" s="584">
        <f>IF(I1000="", "", IFERROR(VLOOKUP(VALUE(I1000), _BaseAbril2026, 4, 0), IFERROR(VLOOKUP(TEXT(I1000, "@"), _BaseAbril2026, 4, 0), "")))</f>
        <v/>
      </c>
      <c r="N1000" s="585">
        <f>IFERROR(IF(S1000="BDI1", TRUNC(M1000*(1+$O$18), 2),IF(S1000="BDI2", TRUNC(M1000*(1+$N$18), 2), "")), "")</f>
        <v/>
      </c>
      <c r="O1000" s="586">
        <f>_xlfn.IFS(G1000="ETAPA", SUMIFS(ValorTotalComD, Nivel, A1000), G1000="SUB-ETAPA", SUMIFS(ValorTotalComD, SubNivel, C1000), TRUE, T1000)</f>
        <v/>
      </c>
      <c r="P1000" s="584">
        <f>IF(I1000="", "", IFERROR(VLOOKUP(VALUE(I1000), _BaseAbril2026, 5, 0), IFERROR(VLOOKUP(TEXT(I1000, "@"), _BaseAbril2026, 5, 0), "")))</f>
        <v/>
      </c>
      <c r="Q1000" s="585">
        <f>IFERROR(IF(S1000="BDI1", TRUNC(P1000*(1+$R$18), 2),IF(S1000="BDI2", TRUNC(P1000*(1+$Q$18), 2), "")), "")</f>
        <v/>
      </c>
      <c r="R1000" s="586">
        <f>_xlfn.IFS(G1000="ETAPA", SUMIFS(ValorTotalSemD, Nivel, A1000), G1000="SUB-ETAPA", SUMIFS(ValorTotalSemD, SubNivel, C1000), TRUE, U1000)</f>
        <v/>
      </c>
      <c r="S1000" s="587">
        <f>IF(G1000="","",IF(OR(G1000="etapa",G1000="sub-etapa"),"",OFFSET(MCQ!M$20,ROW(M1000)-ROW(M$20),0)))</f>
        <v/>
      </c>
      <c r="T1000" s="588">
        <f>IFERROR(TRUNC(L1000*N1000,2),"")</f>
        <v/>
      </c>
      <c r="U1000" s="589">
        <f>IFERROR(TRUNC(L1000*Q1000,2),"")</f>
        <v/>
      </c>
    </row>
    <row r="1001">
      <c r="A1001" s="18">
        <f>OFFSET(MCQ!A$20,ROW(A1001)-ROW(A$20),0)</f>
        <v/>
      </c>
      <c r="B1001" s="18">
        <f>OFFSET(MCQ!B$20,ROW(B1001)-ROW(B$20),0)</f>
        <v/>
      </c>
      <c r="C1001" s="18">
        <f>OFFSET(MCQ!C$20,ROW(C1001)-ROW(C$20),0)</f>
        <v/>
      </c>
      <c r="D1001" s="18">
        <f>OFFSET(MCQ!D$20,ROW(D1001)-ROW(D$20),0)</f>
        <v/>
      </c>
      <c r="E1001" s="18">
        <f>OFFSET(MCQ!E$20,ROW(E1001)-ROW(E$20),0)</f>
        <v/>
      </c>
      <c r="F1001" s="18" t="n"/>
      <c r="G1001" s="233">
        <f>OFFSET(MCQ!G$20,ROW(G1001)-ROW(G$20),0)</f>
        <v/>
      </c>
      <c r="H1001" s="583">
        <f>IF(G1001="","",OFFSET(MCQ!H$20,ROW(H1001)-ROW(H$20),0))</f>
        <v/>
      </c>
      <c r="I1001" s="24">
        <f>IF(G1001="","",IF(OR(G1001="etapa",G1001="sub-etapa"),"",OFFSET(MCQ!I$20,ROW(I1001)-ROW(I$20),0)))</f>
        <v/>
      </c>
      <c r="J1001" s="25">
        <f>IF(G1001="","",OFFSET(MCQ!J$20,ROW(J1001)-ROW(J$20),0))</f>
        <v/>
      </c>
      <c r="K1001" s="24">
        <f>IF(G1001="","",IF(OR(G1001="etapa",G1001="sub-etapa"),"",OFFSET(MCQ!K$20,ROW(K1001)-ROW(K$20),0)))</f>
        <v/>
      </c>
      <c r="L1001" s="26">
        <f>IF(G1001="","",IF(OR(G1001="etapa",G1001="sub-etapa"),"",TRUNC(OFFSET(MCQ!L$20,ROW(L1001)-ROW(L$20),0),2)))</f>
        <v/>
      </c>
      <c r="M1001" s="584">
        <f>IF(I1001="", "", IFERROR(VLOOKUP(VALUE(I1001), _BaseAbril2026, 4, 0), IFERROR(VLOOKUP(TEXT(I1001, "@"), _BaseAbril2026, 4, 0), "")))</f>
        <v/>
      </c>
      <c r="N1001" s="585">
        <f>IFERROR(IF(S1001="BDI1", TRUNC(M1001*(1+$O$18), 2),IF(S1001="BDI2", TRUNC(M1001*(1+$N$18), 2), "")), "")</f>
        <v/>
      </c>
      <c r="O1001" s="586">
        <f>_xlfn.IFS(G1001="ETAPA", SUMIFS(ValorTotalComD, Nivel, A1001), G1001="SUB-ETAPA", SUMIFS(ValorTotalComD, SubNivel, C1001), TRUE, T1001)</f>
        <v/>
      </c>
      <c r="P1001" s="584">
        <f>IF(I1001="", "", IFERROR(VLOOKUP(VALUE(I1001), _BaseAbril2026, 5, 0), IFERROR(VLOOKUP(TEXT(I1001, "@"), _BaseAbril2026, 5, 0), "")))</f>
        <v/>
      </c>
      <c r="Q1001" s="585">
        <f>IFERROR(IF(S1001="BDI1", TRUNC(P1001*(1+$R$18), 2),IF(S1001="BDI2", TRUNC(P1001*(1+$Q$18), 2), "")), "")</f>
        <v/>
      </c>
      <c r="R1001" s="586">
        <f>_xlfn.IFS(G1001="ETAPA", SUMIFS(ValorTotalSemD, Nivel, A1001), G1001="SUB-ETAPA", SUMIFS(ValorTotalSemD, SubNivel, C1001), TRUE, U1001)</f>
        <v/>
      </c>
      <c r="S1001" s="587">
        <f>IF(G1001="","",IF(OR(G1001="etapa",G1001="sub-etapa"),"",OFFSET(MCQ!M$20,ROW(M1001)-ROW(M$20),0)))</f>
        <v/>
      </c>
      <c r="T1001" s="588">
        <f>IFERROR(TRUNC(L1001*N1001,2),"")</f>
        <v/>
      </c>
      <c r="U1001" s="589">
        <f>IFERROR(TRUNC(L1001*Q1001,2),"")</f>
        <v/>
      </c>
    </row>
    <row r="1002">
      <c r="A1002" s="18">
        <f>OFFSET(MCQ!A$20,ROW(A1002)-ROW(A$20),0)</f>
        <v/>
      </c>
      <c r="B1002" s="18">
        <f>OFFSET(MCQ!B$20,ROW(B1002)-ROW(B$20),0)</f>
        <v/>
      </c>
      <c r="C1002" s="18">
        <f>OFFSET(MCQ!C$20,ROW(C1002)-ROW(C$20),0)</f>
        <v/>
      </c>
      <c r="D1002" s="18">
        <f>OFFSET(MCQ!D$20,ROW(D1002)-ROW(D$20),0)</f>
        <v/>
      </c>
      <c r="E1002" s="18">
        <f>OFFSET(MCQ!E$20,ROW(E1002)-ROW(E$20),0)</f>
        <v/>
      </c>
      <c r="F1002" s="18" t="n"/>
      <c r="G1002" s="233">
        <f>OFFSET(MCQ!G$20,ROW(G1002)-ROW(G$20),0)</f>
        <v/>
      </c>
      <c r="H1002" s="583">
        <f>IF(G1002="","",OFFSET(MCQ!H$20,ROW(H1002)-ROW(H$20),0))</f>
        <v/>
      </c>
      <c r="I1002" s="24">
        <f>IF(G1002="","",IF(OR(G1002="etapa",G1002="sub-etapa"),"",OFFSET(MCQ!I$20,ROW(I1002)-ROW(I$20),0)))</f>
        <v/>
      </c>
      <c r="J1002" s="25">
        <f>IF(G1002="","",OFFSET(MCQ!J$20,ROW(J1002)-ROW(J$20),0))</f>
        <v/>
      </c>
      <c r="K1002" s="24">
        <f>IF(G1002="","",IF(OR(G1002="etapa",G1002="sub-etapa"),"",OFFSET(MCQ!K$20,ROW(K1002)-ROW(K$20),0)))</f>
        <v/>
      </c>
      <c r="L1002" s="26">
        <f>IF(G1002="","",IF(OR(G1002="etapa",G1002="sub-etapa"),"",TRUNC(OFFSET(MCQ!L$20,ROW(L1002)-ROW(L$20),0),2)))</f>
        <v/>
      </c>
      <c r="M1002" s="584">
        <f>IF(I1002="", "", IFERROR(VLOOKUP(VALUE(I1002), _BaseAbril2026, 4, 0), IFERROR(VLOOKUP(TEXT(I1002, "@"), _BaseAbril2026, 4, 0), "")))</f>
        <v/>
      </c>
      <c r="N1002" s="585">
        <f>IFERROR(IF(S1002="BDI1", TRUNC(M1002*(1+$O$18), 2),IF(S1002="BDI2", TRUNC(M1002*(1+$N$18), 2), "")), "")</f>
        <v/>
      </c>
      <c r="O1002" s="586">
        <f>_xlfn.IFS(G1002="ETAPA", SUMIFS(ValorTotalComD, Nivel, A1002), G1002="SUB-ETAPA", SUMIFS(ValorTotalComD, SubNivel, C1002), TRUE, T1002)</f>
        <v/>
      </c>
      <c r="P1002" s="584">
        <f>IF(I1002="", "", IFERROR(VLOOKUP(VALUE(I1002), _BaseAbril2026, 5, 0), IFERROR(VLOOKUP(TEXT(I1002, "@"), _BaseAbril2026, 5, 0), "")))</f>
        <v/>
      </c>
      <c r="Q1002" s="585">
        <f>IFERROR(IF(S1002="BDI1", TRUNC(P1002*(1+$R$18), 2),IF(S1002="BDI2", TRUNC(P1002*(1+$Q$18), 2), "")), "")</f>
        <v/>
      </c>
      <c r="R1002" s="586">
        <f>_xlfn.IFS(G1002="ETAPA", SUMIFS(ValorTotalSemD, Nivel, A1002), G1002="SUB-ETAPA", SUMIFS(ValorTotalSemD, SubNivel, C1002), TRUE, U1002)</f>
        <v/>
      </c>
      <c r="S1002" s="587">
        <f>IF(G1002="","",IF(OR(G1002="etapa",G1002="sub-etapa"),"",OFFSET(MCQ!M$20,ROW(M1002)-ROW(M$20),0)))</f>
        <v/>
      </c>
      <c r="T1002" s="588">
        <f>IFERROR(TRUNC(L1002*N1002,2),"")</f>
        <v/>
      </c>
      <c r="U1002" s="589">
        <f>IFERROR(TRUNC(L1002*Q1002,2),"")</f>
        <v/>
      </c>
    </row>
    <row r="1003">
      <c r="A1003" s="18">
        <f>OFFSET(MCQ!A$20,ROW(A1003)-ROW(A$20),0)</f>
        <v/>
      </c>
      <c r="B1003" s="18">
        <f>OFFSET(MCQ!B$20,ROW(B1003)-ROW(B$20),0)</f>
        <v/>
      </c>
      <c r="C1003" s="18">
        <f>OFFSET(MCQ!C$20,ROW(C1003)-ROW(C$20),0)</f>
        <v/>
      </c>
      <c r="D1003" s="18">
        <f>OFFSET(MCQ!D$20,ROW(D1003)-ROW(D$20),0)</f>
        <v/>
      </c>
      <c r="E1003" s="18">
        <f>OFFSET(MCQ!E$20,ROW(E1003)-ROW(E$20),0)</f>
        <v/>
      </c>
      <c r="F1003" s="18" t="n"/>
      <c r="G1003" s="233">
        <f>OFFSET(MCQ!G$20,ROW(G1003)-ROW(G$20),0)</f>
        <v/>
      </c>
      <c r="H1003" s="583">
        <f>IF(G1003="","",OFFSET(MCQ!H$20,ROW(H1003)-ROW(H$20),0))</f>
        <v/>
      </c>
      <c r="I1003" s="24">
        <f>IF(G1003="","",IF(OR(G1003="etapa",G1003="sub-etapa"),"",OFFSET(MCQ!I$20,ROW(I1003)-ROW(I$20),0)))</f>
        <v/>
      </c>
      <c r="J1003" s="25">
        <f>IF(G1003="","",OFFSET(MCQ!J$20,ROW(J1003)-ROW(J$20),0))</f>
        <v/>
      </c>
      <c r="K1003" s="24">
        <f>IF(G1003="","",IF(OR(G1003="etapa",G1003="sub-etapa"),"",OFFSET(MCQ!K$20,ROW(K1003)-ROW(K$20),0)))</f>
        <v/>
      </c>
      <c r="L1003" s="26">
        <f>IF(G1003="","",IF(OR(G1003="etapa",G1003="sub-etapa"),"",TRUNC(OFFSET(MCQ!L$20,ROW(L1003)-ROW(L$20),0),2)))</f>
        <v/>
      </c>
      <c r="M1003" s="584">
        <f>IF(I1003="", "", IFERROR(VLOOKUP(VALUE(I1003), _BaseAbril2026, 4, 0), IFERROR(VLOOKUP(TEXT(I1003, "@"), _BaseAbril2026, 4, 0), "")))</f>
        <v/>
      </c>
      <c r="N1003" s="585">
        <f>IFERROR(IF(S1003="BDI1", TRUNC(M1003*(1+$O$18), 2),IF(S1003="BDI2", TRUNC(M1003*(1+$N$18), 2), "")), "")</f>
        <v/>
      </c>
      <c r="O1003" s="586">
        <f>_xlfn.IFS(G1003="ETAPA", SUMIFS(ValorTotalComD, Nivel, A1003), G1003="SUB-ETAPA", SUMIFS(ValorTotalComD, SubNivel, C1003), TRUE, T1003)</f>
        <v/>
      </c>
      <c r="P1003" s="584">
        <f>IF(I1003="", "", IFERROR(VLOOKUP(VALUE(I1003), _BaseAbril2026, 5, 0), IFERROR(VLOOKUP(TEXT(I1003, "@"), _BaseAbril2026, 5, 0), "")))</f>
        <v/>
      </c>
      <c r="Q1003" s="585">
        <f>IFERROR(IF(S1003="BDI1", TRUNC(P1003*(1+$R$18), 2),IF(S1003="BDI2", TRUNC(P1003*(1+$Q$18), 2), "")), "")</f>
        <v/>
      </c>
      <c r="R1003" s="586">
        <f>_xlfn.IFS(G1003="ETAPA", SUMIFS(ValorTotalSemD, Nivel, A1003), G1003="SUB-ETAPA", SUMIFS(ValorTotalSemD, SubNivel, C1003), TRUE, U1003)</f>
        <v/>
      </c>
      <c r="S1003" s="587">
        <f>IF(G1003="","",IF(OR(G1003="etapa",G1003="sub-etapa"),"",OFFSET(MCQ!M$20,ROW(M1003)-ROW(M$20),0)))</f>
        <v/>
      </c>
      <c r="T1003" s="588">
        <f>IFERROR(TRUNC(L1003*N1003,2),"")</f>
        <v/>
      </c>
      <c r="U1003" s="589">
        <f>IFERROR(TRUNC(L1003*Q1003,2),"")</f>
        <v/>
      </c>
    </row>
    <row r="1004">
      <c r="A1004" s="18">
        <f>OFFSET(MCQ!A$20,ROW(A1004)-ROW(A$20),0)</f>
        <v/>
      </c>
      <c r="B1004" s="18">
        <f>OFFSET(MCQ!B$20,ROW(B1004)-ROW(B$20),0)</f>
        <v/>
      </c>
      <c r="C1004" s="18">
        <f>OFFSET(MCQ!C$20,ROW(C1004)-ROW(C$20),0)</f>
        <v/>
      </c>
      <c r="D1004" s="18">
        <f>OFFSET(MCQ!D$20,ROW(D1004)-ROW(D$20),0)</f>
        <v/>
      </c>
      <c r="E1004" s="18">
        <f>OFFSET(MCQ!E$20,ROW(E1004)-ROW(E$20),0)</f>
        <v/>
      </c>
      <c r="F1004" s="18" t="n"/>
      <c r="G1004" s="233">
        <f>OFFSET(MCQ!G$20,ROW(G1004)-ROW(G$20),0)</f>
        <v/>
      </c>
      <c r="H1004" s="583">
        <f>IF(G1004="","",OFFSET(MCQ!H$20,ROW(H1004)-ROW(H$20),0))</f>
        <v/>
      </c>
      <c r="I1004" s="24">
        <f>IF(G1004="","",IF(OR(G1004="etapa",G1004="sub-etapa"),"",OFFSET(MCQ!I$20,ROW(I1004)-ROW(I$20),0)))</f>
        <v/>
      </c>
      <c r="J1004" s="25">
        <f>IF(G1004="","",OFFSET(MCQ!J$20,ROW(J1004)-ROW(J$20),0))</f>
        <v/>
      </c>
      <c r="K1004" s="24">
        <f>IF(G1004="","",IF(OR(G1004="etapa",G1004="sub-etapa"),"",OFFSET(MCQ!K$20,ROW(K1004)-ROW(K$20),0)))</f>
        <v/>
      </c>
      <c r="L1004" s="26">
        <f>IF(G1004="","",IF(OR(G1004="etapa",G1004="sub-etapa"),"",TRUNC(OFFSET(MCQ!L$20,ROW(L1004)-ROW(L$20),0),2)))</f>
        <v/>
      </c>
      <c r="M1004" s="584">
        <f>IF(I1004="", "", IFERROR(VLOOKUP(VALUE(I1004), _BaseAbril2026, 4, 0), IFERROR(VLOOKUP(TEXT(I1004, "@"), _BaseAbril2026, 4, 0), "")))</f>
        <v/>
      </c>
      <c r="N1004" s="585">
        <f>IFERROR(IF(S1004="BDI1", TRUNC(M1004*(1+$O$18), 2),IF(S1004="BDI2", TRUNC(M1004*(1+$N$18), 2), "")), "")</f>
        <v/>
      </c>
      <c r="O1004" s="586">
        <f>_xlfn.IFS(G1004="ETAPA", SUMIFS(ValorTotalComD, Nivel, A1004), G1004="SUB-ETAPA", SUMIFS(ValorTotalComD, SubNivel, C1004), TRUE, T1004)</f>
        <v/>
      </c>
      <c r="P1004" s="584">
        <f>IF(I1004="", "", IFERROR(VLOOKUP(VALUE(I1004), _BaseAbril2026, 5, 0), IFERROR(VLOOKUP(TEXT(I1004, "@"), _BaseAbril2026, 5, 0), "")))</f>
        <v/>
      </c>
      <c r="Q1004" s="585">
        <f>IFERROR(IF(S1004="BDI1", TRUNC(P1004*(1+$R$18), 2),IF(S1004="BDI2", TRUNC(P1004*(1+$Q$18), 2), "")), "")</f>
        <v/>
      </c>
      <c r="R1004" s="586">
        <f>_xlfn.IFS(G1004="ETAPA", SUMIFS(ValorTotalSemD, Nivel, A1004), G1004="SUB-ETAPA", SUMIFS(ValorTotalSemD, SubNivel, C1004), TRUE, U1004)</f>
        <v/>
      </c>
      <c r="S1004" s="587">
        <f>IF(G1004="","",IF(OR(G1004="etapa",G1004="sub-etapa"),"",OFFSET(MCQ!M$20,ROW(M1004)-ROW(M$20),0)))</f>
        <v/>
      </c>
      <c r="T1004" s="588">
        <f>IFERROR(TRUNC(L1004*N1004,2),"")</f>
        <v/>
      </c>
      <c r="U1004" s="589">
        <f>IFERROR(TRUNC(L1004*Q1004,2),"")</f>
        <v/>
      </c>
    </row>
    <row r="1005">
      <c r="A1005" s="18">
        <f>OFFSET(MCQ!A$20,ROW(A1005)-ROW(A$20),0)</f>
        <v/>
      </c>
      <c r="B1005" s="18">
        <f>OFFSET(MCQ!B$20,ROW(B1005)-ROW(B$20),0)</f>
        <v/>
      </c>
      <c r="C1005" s="18">
        <f>OFFSET(MCQ!C$20,ROW(C1005)-ROW(C$20),0)</f>
        <v/>
      </c>
      <c r="D1005" s="18">
        <f>OFFSET(MCQ!D$20,ROW(D1005)-ROW(D$20),0)</f>
        <v/>
      </c>
      <c r="E1005" s="18">
        <f>OFFSET(MCQ!E$20,ROW(E1005)-ROW(E$20),0)</f>
        <v/>
      </c>
      <c r="F1005" s="18" t="n"/>
      <c r="G1005" s="233">
        <f>OFFSET(MCQ!G$20,ROW(G1005)-ROW(G$20),0)</f>
        <v/>
      </c>
      <c r="H1005" s="583">
        <f>IF(G1005="","",OFFSET(MCQ!H$20,ROW(H1005)-ROW(H$20),0))</f>
        <v/>
      </c>
      <c r="I1005" s="24">
        <f>IF(G1005="","",IF(OR(G1005="etapa",G1005="sub-etapa"),"",OFFSET(MCQ!I$20,ROW(I1005)-ROW(I$20),0)))</f>
        <v/>
      </c>
      <c r="J1005" s="25">
        <f>IF(G1005="","",OFFSET(MCQ!J$20,ROW(J1005)-ROW(J$20),0))</f>
        <v/>
      </c>
      <c r="K1005" s="24">
        <f>IF(G1005="","",IF(OR(G1005="etapa",G1005="sub-etapa"),"",OFFSET(MCQ!K$20,ROW(K1005)-ROW(K$20),0)))</f>
        <v/>
      </c>
      <c r="L1005" s="26">
        <f>IF(G1005="","",IF(OR(G1005="etapa",G1005="sub-etapa"),"",TRUNC(OFFSET(MCQ!L$20,ROW(L1005)-ROW(L$20),0),2)))</f>
        <v/>
      </c>
      <c r="M1005" s="584">
        <f>IF(I1005="", "", IFERROR(VLOOKUP(VALUE(I1005), _BaseAbril2026, 4, 0), IFERROR(VLOOKUP(TEXT(I1005, "@"), _BaseAbril2026, 4, 0), "")))</f>
        <v/>
      </c>
      <c r="N1005" s="585">
        <f>IFERROR(IF(S1005="BDI1", TRUNC(M1005*(1+$O$18), 2),IF(S1005="BDI2", TRUNC(M1005*(1+$N$18), 2), "")), "")</f>
        <v/>
      </c>
      <c r="O1005" s="586">
        <f>_xlfn.IFS(G1005="ETAPA", SUMIFS(ValorTotalComD, Nivel, A1005), G1005="SUB-ETAPA", SUMIFS(ValorTotalComD, SubNivel, C1005), TRUE, T1005)</f>
        <v/>
      </c>
      <c r="P1005" s="584">
        <f>IF(I1005="", "", IFERROR(VLOOKUP(VALUE(I1005), _BaseAbril2026, 5, 0), IFERROR(VLOOKUP(TEXT(I1005, "@"), _BaseAbril2026, 5, 0), "")))</f>
        <v/>
      </c>
      <c r="Q1005" s="585">
        <f>IFERROR(IF(S1005="BDI1", TRUNC(P1005*(1+$R$18), 2),IF(S1005="BDI2", TRUNC(P1005*(1+$Q$18), 2), "")), "")</f>
        <v/>
      </c>
      <c r="R1005" s="586">
        <f>_xlfn.IFS(G1005="ETAPA", SUMIFS(ValorTotalSemD, Nivel, A1005), G1005="SUB-ETAPA", SUMIFS(ValorTotalSemD, SubNivel, C1005), TRUE, U1005)</f>
        <v/>
      </c>
      <c r="S1005" s="587">
        <f>IF(G1005="","",IF(OR(G1005="etapa",G1005="sub-etapa"),"",OFFSET(MCQ!M$20,ROW(M1005)-ROW(M$20),0)))</f>
        <v/>
      </c>
      <c r="T1005" s="588">
        <f>IFERROR(TRUNC(L1005*N1005,2),"")</f>
        <v/>
      </c>
      <c r="U1005" s="589">
        <f>IFERROR(TRUNC(L1005*Q1005,2),"")</f>
        <v/>
      </c>
    </row>
    <row r="1006">
      <c r="A1006" s="18">
        <f>OFFSET(MCQ!A$20,ROW(A1006)-ROW(A$20),0)</f>
        <v/>
      </c>
      <c r="B1006" s="18">
        <f>OFFSET(MCQ!B$20,ROW(B1006)-ROW(B$20),0)</f>
        <v/>
      </c>
      <c r="C1006" s="18">
        <f>OFFSET(MCQ!C$20,ROW(C1006)-ROW(C$20),0)</f>
        <v/>
      </c>
      <c r="D1006" s="18">
        <f>OFFSET(MCQ!D$20,ROW(D1006)-ROW(D$20),0)</f>
        <v/>
      </c>
      <c r="E1006" s="18">
        <f>OFFSET(MCQ!E$20,ROW(E1006)-ROW(E$20),0)</f>
        <v/>
      </c>
      <c r="F1006" s="18" t="n"/>
      <c r="G1006" s="233">
        <f>OFFSET(MCQ!G$20,ROW(G1006)-ROW(G$20),0)</f>
        <v/>
      </c>
      <c r="H1006" s="583">
        <f>IF(G1006="","",OFFSET(MCQ!H$20,ROW(H1006)-ROW(H$20),0))</f>
        <v/>
      </c>
      <c r="I1006" s="24">
        <f>IF(G1006="","",IF(OR(G1006="etapa",G1006="sub-etapa"),"",OFFSET(MCQ!I$20,ROW(I1006)-ROW(I$20),0)))</f>
        <v/>
      </c>
      <c r="J1006" s="25">
        <f>IF(G1006="","",OFFSET(MCQ!J$20,ROW(J1006)-ROW(J$20),0))</f>
        <v/>
      </c>
      <c r="K1006" s="24">
        <f>IF(G1006="","",IF(OR(G1006="etapa",G1006="sub-etapa"),"",OFFSET(MCQ!K$20,ROW(K1006)-ROW(K$20),0)))</f>
        <v/>
      </c>
      <c r="L1006" s="26">
        <f>IF(G1006="","",IF(OR(G1006="etapa",G1006="sub-etapa"),"",TRUNC(OFFSET(MCQ!L$20,ROW(L1006)-ROW(L$20),0),2)))</f>
        <v/>
      </c>
      <c r="M1006" s="584">
        <f>IF(I1006="", "", IFERROR(VLOOKUP(VALUE(I1006), _BaseAbril2026, 4, 0), IFERROR(VLOOKUP(TEXT(I1006, "@"), _BaseAbril2026, 4, 0), "")))</f>
        <v/>
      </c>
      <c r="N1006" s="585">
        <f>IFERROR(IF(S1006="BDI1", TRUNC(M1006*(1+$O$18), 2),IF(S1006="BDI2", TRUNC(M1006*(1+$N$18), 2), "")), "")</f>
        <v/>
      </c>
      <c r="O1006" s="586">
        <f>_xlfn.IFS(G1006="ETAPA", SUMIFS(ValorTotalComD, Nivel, A1006), G1006="SUB-ETAPA", SUMIFS(ValorTotalComD, SubNivel, C1006), TRUE, T1006)</f>
        <v/>
      </c>
      <c r="P1006" s="584">
        <f>IF(I1006="", "", IFERROR(VLOOKUP(VALUE(I1006), _BaseAbril2026, 5, 0), IFERROR(VLOOKUP(TEXT(I1006, "@"), _BaseAbril2026, 5, 0), "")))</f>
        <v/>
      </c>
      <c r="Q1006" s="585">
        <f>IFERROR(IF(S1006="BDI1", TRUNC(P1006*(1+$R$18), 2),IF(S1006="BDI2", TRUNC(P1006*(1+$Q$18), 2), "")), "")</f>
        <v/>
      </c>
      <c r="R1006" s="586">
        <f>_xlfn.IFS(G1006="ETAPA", SUMIFS(ValorTotalSemD, Nivel, A1006), G1006="SUB-ETAPA", SUMIFS(ValorTotalSemD, SubNivel, C1006), TRUE, U1006)</f>
        <v/>
      </c>
      <c r="S1006" s="587">
        <f>IF(G1006="","",IF(OR(G1006="etapa",G1006="sub-etapa"),"",OFFSET(MCQ!M$20,ROW(M1006)-ROW(M$20),0)))</f>
        <v/>
      </c>
      <c r="T1006" s="588">
        <f>IFERROR(TRUNC(L1006*N1006,2),"")</f>
        <v/>
      </c>
      <c r="U1006" s="589">
        <f>IFERROR(TRUNC(L1006*Q1006,2),"")</f>
        <v/>
      </c>
    </row>
    <row r="1007">
      <c r="A1007" s="18">
        <f>OFFSET(MCQ!A$20,ROW(A1007)-ROW(A$20),0)</f>
        <v/>
      </c>
      <c r="B1007" s="18">
        <f>OFFSET(MCQ!B$20,ROW(B1007)-ROW(B$20),0)</f>
        <v/>
      </c>
      <c r="C1007" s="18">
        <f>OFFSET(MCQ!C$20,ROW(C1007)-ROW(C$20),0)</f>
        <v/>
      </c>
      <c r="D1007" s="18">
        <f>OFFSET(MCQ!D$20,ROW(D1007)-ROW(D$20),0)</f>
        <v/>
      </c>
      <c r="E1007" s="18">
        <f>OFFSET(MCQ!E$20,ROW(E1007)-ROW(E$20),0)</f>
        <v/>
      </c>
      <c r="F1007" s="18" t="n"/>
      <c r="G1007" s="233">
        <f>OFFSET(MCQ!G$20,ROW(G1007)-ROW(G$20),0)</f>
        <v/>
      </c>
      <c r="H1007" s="583">
        <f>IF(G1007="","",OFFSET(MCQ!H$20,ROW(H1007)-ROW(H$20),0))</f>
        <v/>
      </c>
      <c r="I1007" s="24">
        <f>IF(G1007="","",IF(OR(G1007="etapa",G1007="sub-etapa"),"",OFFSET(MCQ!I$20,ROW(I1007)-ROW(I$20),0)))</f>
        <v/>
      </c>
      <c r="J1007" s="25">
        <f>IF(G1007="","",OFFSET(MCQ!J$20,ROW(J1007)-ROW(J$20),0))</f>
        <v/>
      </c>
      <c r="K1007" s="24">
        <f>IF(G1007="","",IF(OR(G1007="etapa",G1007="sub-etapa"),"",OFFSET(MCQ!K$20,ROW(K1007)-ROW(K$20),0)))</f>
        <v/>
      </c>
      <c r="L1007" s="26">
        <f>IF(G1007="","",IF(OR(G1007="etapa",G1007="sub-etapa"),"",TRUNC(OFFSET(MCQ!L$20,ROW(L1007)-ROW(L$20),0),2)))</f>
        <v/>
      </c>
      <c r="M1007" s="584">
        <f>IF(I1007="", "", IFERROR(VLOOKUP(VALUE(I1007), _BaseAbril2026, 4, 0), IFERROR(VLOOKUP(TEXT(I1007, "@"), _BaseAbril2026, 4, 0), "")))</f>
        <v/>
      </c>
      <c r="N1007" s="585">
        <f>IFERROR(IF(S1007="BDI1", TRUNC(M1007*(1+$O$18), 2),IF(S1007="BDI2", TRUNC(M1007*(1+$N$18), 2), "")), "")</f>
        <v/>
      </c>
      <c r="O1007" s="586">
        <f>_xlfn.IFS(G1007="ETAPA", SUMIFS(ValorTotalComD, Nivel, A1007), G1007="SUB-ETAPA", SUMIFS(ValorTotalComD, SubNivel, C1007), TRUE, T1007)</f>
        <v/>
      </c>
      <c r="P1007" s="584">
        <f>IF(I1007="", "", IFERROR(VLOOKUP(VALUE(I1007), _BaseAbril2026, 5, 0), IFERROR(VLOOKUP(TEXT(I1007, "@"), _BaseAbril2026, 5, 0), "")))</f>
        <v/>
      </c>
      <c r="Q1007" s="585">
        <f>IFERROR(IF(S1007="BDI1", TRUNC(P1007*(1+$R$18), 2),IF(S1007="BDI2", TRUNC(P1007*(1+$Q$18), 2), "")), "")</f>
        <v/>
      </c>
      <c r="R1007" s="586">
        <f>_xlfn.IFS(G1007="ETAPA", SUMIFS(ValorTotalSemD, Nivel, A1007), G1007="SUB-ETAPA", SUMIFS(ValorTotalSemD, SubNivel, C1007), TRUE, U1007)</f>
        <v/>
      </c>
      <c r="S1007" s="587">
        <f>IF(G1007="","",IF(OR(G1007="etapa",G1007="sub-etapa"),"",OFFSET(MCQ!M$20,ROW(M1007)-ROW(M$20),0)))</f>
        <v/>
      </c>
      <c r="T1007" s="588">
        <f>IFERROR(TRUNC(L1007*N1007,2),"")</f>
        <v/>
      </c>
      <c r="U1007" s="589">
        <f>IFERROR(TRUNC(L1007*Q1007,2),"")</f>
        <v/>
      </c>
    </row>
    <row r="1008">
      <c r="A1008" s="18">
        <f>OFFSET(MCQ!A$20,ROW(A1008)-ROW(A$20),0)</f>
        <v/>
      </c>
      <c r="B1008" s="18">
        <f>OFFSET(MCQ!B$20,ROW(B1008)-ROW(B$20),0)</f>
        <v/>
      </c>
      <c r="C1008" s="18">
        <f>OFFSET(MCQ!C$20,ROW(C1008)-ROW(C$20),0)</f>
        <v/>
      </c>
      <c r="D1008" s="18">
        <f>OFFSET(MCQ!D$20,ROW(D1008)-ROW(D$20),0)</f>
        <v/>
      </c>
      <c r="E1008" s="18">
        <f>OFFSET(MCQ!E$20,ROW(E1008)-ROW(E$20),0)</f>
        <v/>
      </c>
      <c r="F1008" s="18" t="n"/>
      <c r="G1008" s="233">
        <f>OFFSET(MCQ!G$20,ROW(G1008)-ROW(G$20),0)</f>
        <v/>
      </c>
      <c r="H1008" s="583">
        <f>IF(G1008="","",OFFSET(MCQ!H$20,ROW(H1008)-ROW(H$20),0))</f>
        <v/>
      </c>
      <c r="I1008" s="24">
        <f>IF(G1008="","",IF(OR(G1008="etapa",G1008="sub-etapa"),"",OFFSET(MCQ!I$20,ROW(I1008)-ROW(I$20),0)))</f>
        <v/>
      </c>
      <c r="J1008" s="25">
        <f>IF(G1008="","",OFFSET(MCQ!J$20,ROW(J1008)-ROW(J$20),0))</f>
        <v/>
      </c>
      <c r="K1008" s="24">
        <f>IF(G1008="","",IF(OR(G1008="etapa",G1008="sub-etapa"),"",OFFSET(MCQ!K$20,ROW(K1008)-ROW(K$20),0)))</f>
        <v/>
      </c>
      <c r="L1008" s="26">
        <f>IF(G1008="","",IF(OR(G1008="etapa",G1008="sub-etapa"),"",TRUNC(OFFSET(MCQ!L$20,ROW(L1008)-ROW(L$20),0),2)))</f>
        <v/>
      </c>
      <c r="M1008" s="584">
        <f>IF(I1008="", "", IFERROR(VLOOKUP(VALUE(I1008), _BaseAbril2026, 4, 0), IFERROR(VLOOKUP(TEXT(I1008, "@"), _BaseAbril2026, 4, 0), "")))</f>
        <v/>
      </c>
      <c r="N1008" s="585">
        <f>IFERROR(IF(S1008="BDI1", TRUNC(M1008*(1+$O$18), 2),IF(S1008="BDI2", TRUNC(M1008*(1+$N$18), 2), "")), "")</f>
        <v/>
      </c>
      <c r="O1008" s="586">
        <f>_xlfn.IFS(G1008="ETAPA", SUMIFS(ValorTotalComD, Nivel, A1008), G1008="SUB-ETAPA", SUMIFS(ValorTotalComD, SubNivel, C1008), TRUE, T1008)</f>
        <v/>
      </c>
      <c r="P1008" s="584">
        <f>IF(I1008="", "", IFERROR(VLOOKUP(VALUE(I1008), _BaseAbril2026, 5, 0), IFERROR(VLOOKUP(TEXT(I1008, "@"), _BaseAbril2026, 5, 0), "")))</f>
        <v/>
      </c>
      <c r="Q1008" s="585">
        <f>IFERROR(IF(S1008="BDI1", TRUNC(P1008*(1+$R$18), 2),IF(S1008="BDI2", TRUNC(P1008*(1+$Q$18), 2), "")), "")</f>
        <v/>
      </c>
      <c r="R1008" s="586">
        <f>_xlfn.IFS(G1008="ETAPA", SUMIFS(ValorTotalSemD, Nivel, A1008), G1008="SUB-ETAPA", SUMIFS(ValorTotalSemD, SubNivel, C1008), TRUE, U1008)</f>
        <v/>
      </c>
      <c r="S1008" s="587">
        <f>IF(G1008="","",IF(OR(G1008="etapa",G1008="sub-etapa"),"",OFFSET(MCQ!M$20,ROW(M1008)-ROW(M$20),0)))</f>
        <v/>
      </c>
      <c r="T1008" s="588">
        <f>IFERROR(TRUNC(L1008*N1008,2),"")</f>
        <v/>
      </c>
      <c r="U1008" s="589">
        <f>IFERROR(TRUNC(L1008*Q1008,2),"")</f>
        <v/>
      </c>
    </row>
    <row r="1009">
      <c r="A1009" s="18">
        <f>OFFSET(MCQ!A$20,ROW(A1009)-ROW(A$20),0)</f>
        <v/>
      </c>
      <c r="B1009" s="18">
        <f>OFFSET(MCQ!B$20,ROW(B1009)-ROW(B$20),0)</f>
        <v/>
      </c>
      <c r="C1009" s="18">
        <f>OFFSET(MCQ!C$20,ROW(C1009)-ROW(C$20),0)</f>
        <v/>
      </c>
      <c r="D1009" s="18">
        <f>OFFSET(MCQ!D$20,ROW(D1009)-ROW(D$20),0)</f>
        <v/>
      </c>
      <c r="E1009" s="18">
        <f>OFFSET(MCQ!E$20,ROW(E1009)-ROW(E$20),0)</f>
        <v/>
      </c>
      <c r="F1009" s="18" t="n"/>
      <c r="G1009" s="233">
        <f>OFFSET(MCQ!G$20,ROW(G1009)-ROW(G$20),0)</f>
        <v/>
      </c>
      <c r="H1009" s="583">
        <f>IF(G1009="","",OFFSET(MCQ!H$20,ROW(H1009)-ROW(H$20),0))</f>
        <v/>
      </c>
      <c r="I1009" s="24">
        <f>IF(G1009="","",IF(OR(G1009="etapa",G1009="sub-etapa"),"",OFFSET(MCQ!I$20,ROW(I1009)-ROW(I$20),0)))</f>
        <v/>
      </c>
      <c r="J1009" s="25">
        <f>IF(G1009="","",OFFSET(MCQ!J$20,ROW(J1009)-ROW(J$20),0))</f>
        <v/>
      </c>
      <c r="K1009" s="24">
        <f>IF(G1009="","",IF(OR(G1009="etapa",G1009="sub-etapa"),"",OFFSET(MCQ!K$20,ROW(K1009)-ROW(K$20),0)))</f>
        <v/>
      </c>
      <c r="L1009" s="26">
        <f>IF(G1009="","",IF(OR(G1009="etapa",G1009="sub-etapa"),"",TRUNC(OFFSET(MCQ!L$20,ROW(L1009)-ROW(L$20),0),2)))</f>
        <v/>
      </c>
      <c r="M1009" s="584">
        <f>IF(I1009="", "", IFERROR(VLOOKUP(VALUE(I1009), _BaseAbril2026, 4, 0), IFERROR(VLOOKUP(TEXT(I1009, "@"), _BaseAbril2026, 4, 0), "")))</f>
        <v/>
      </c>
      <c r="N1009" s="585">
        <f>IFERROR(IF(S1009="BDI1", TRUNC(M1009*(1+$O$18), 2),IF(S1009="BDI2", TRUNC(M1009*(1+$N$18), 2), "")), "")</f>
        <v/>
      </c>
      <c r="O1009" s="586">
        <f>_xlfn.IFS(G1009="ETAPA", SUMIFS(ValorTotalComD, Nivel, A1009), G1009="SUB-ETAPA", SUMIFS(ValorTotalComD, SubNivel, C1009), TRUE, T1009)</f>
        <v/>
      </c>
      <c r="P1009" s="584">
        <f>IF(I1009="", "", IFERROR(VLOOKUP(VALUE(I1009), _BaseAbril2026, 5, 0), IFERROR(VLOOKUP(TEXT(I1009, "@"), _BaseAbril2026, 5, 0), "")))</f>
        <v/>
      </c>
      <c r="Q1009" s="585">
        <f>IFERROR(IF(S1009="BDI1", TRUNC(P1009*(1+$R$18), 2),IF(S1009="BDI2", TRUNC(P1009*(1+$Q$18), 2), "")), "")</f>
        <v/>
      </c>
      <c r="R1009" s="586">
        <f>_xlfn.IFS(G1009="ETAPA", SUMIFS(ValorTotalSemD, Nivel, A1009), G1009="SUB-ETAPA", SUMIFS(ValorTotalSemD, SubNivel, C1009), TRUE, U1009)</f>
        <v/>
      </c>
      <c r="S1009" s="587">
        <f>IF(G1009="","",IF(OR(G1009="etapa",G1009="sub-etapa"),"",OFFSET(MCQ!M$20,ROW(M1009)-ROW(M$20),0)))</f>
        <v/>
      </c>
      <c r="T1009" s="588">
        <f>IFERROR(TRUNC(L1009*N1009,2),"")</f>
        <v/>
      </c>
      <c r="U1009" s="589">
        <f>IFERROR(TRUNC(L1009*Q1009,2),"")</f>
        <v/>
      </c>
    </row>
    <row r="1010">
      <c r="A1010" s="18">
        <f>OFFSET(MCQ!A$20,ROW(A1010)-ROW(A$20),0)</f>
        <v/>
      </c>
      <c r="B1010" s="18">
        <f>OFFSET(MCQ!B$20,ROW(B1010)-ROW(B$20),0)</f>
        <v/>
      </c>
      <c r="C1010" s="18">
        <f>OFFSET(MCQ!C$20,ROW(C1010)-ROW(C$20),0)</f>
        <v/>
      </c>
      <c r="D1010" s="18">
        <f>OFFSET(MCQ!D$20,ROW(D1010)-ROW(D$20),0)</f>
        <v/>
      </c>
      <c r="E1010" s="18">
        <f>OFFSET(MCQ!E$20,ROW(E1010)-ROW(E$20),0)</f>
        <v/>
      </c>
      <c r="F1010" s="18" t="n"/>
      <c r="G1010" s="233">
        <f>OFFSET(MCQ!G$20,ROW(G1010)-ROW(G$20),0)</f>
        <v/>
      </c>
      <c r="H1010" s="583">
        <f>IF(G1010="","",OFFSET(MCQ!H$20,ROW(H1010)-ROW(H$20),0))</f>
        <v/>
      </c>
      <c r="I1010" s="24">
        <f>IF(G1010="","",IF(OR(G1010="etapa",G1010="sub-etapa"),"",OFFSET(MCQ!I$20,ROW(I1010)-ROW(I$20),0)))</f>
        <v/>
      </c>
      <c r="J1010" s="25">
        <f>IF(G1010="","",OFFSET(MCQ!J$20,ROW(J1010)-ROW(J$20),0))</f>
        <v/>
      </c>
      <c r="K1010" s="24">
        <f>IF(G1010="","",IF(OR(G1010="etapa",G1010="sub-etapa"),"",OFFSET(MCQ!K$20,ROW(K1010)-ROW(K$20),0)))</f>
        <v/>
      </c>
      <c r="L1010" s="26">
        <f>IF(G1010="","",IF(OR(G1010="etapa",G1010="sub-etapa"),"",TRUNC(OFFSET(MCQ!L$20,ROW(L1010)-ROW(L$20),0),2)))</f>
        <v/>
      </c>
      <c r="M1010" s="584">
        <f>IF(I1010="", "", IFERROR(VLOOKUP(VALUE(I1010), _BaseAbril2026, 4, 0), IFERROR(VLOOKUP(TEXT(I1010, "@"), _BaseAbril2026, 4, 0), "")))</f>
        <v/>
      </c>
      <c r="N1010" s="585">
        <f>IFERROR(IF(S1010="BDI1", TRUNC(M1010*(1+$O$18), 2),IF(S1010="BDI2", TRUNC(M1010*(1+$N$18), 2), "")), "")</f>
        <v/>
      </c>
      <c r="O1010" s="586">
        <f>_xlfn.IFS(G1010="ETAPA", SUMIFS(ValorTotalComD, Nivel, A1010), G1010="SUB-ETAPA", SUMIFS(ValorTotalComD, SubNivel, C1010), TRUE, T1010)</f>
        <v/>
      </c>
      <c r="P1010" s="584">
        <f>IF(I1010="", "", IFERROR(VLOOKUP(VALUE(I1010), _BaseAbril2026, 5, 0), IFERROR(VLOOKUP(TEXT(I1010, "@"), _BaseAbril2026, 5, 0), "")))</f>
        <v/>
      </c>
      <c r="Q1010" s="585">
        <f>IFERROR(IF(S1010="BDI1", TRUNC(P1010*(1+$R$18), 2),IF(S1010="BDI2", TRUNC(P1010*(1+$Q$18), 2), "")), "")</f>
        <v/>
      </c>
      <c r="R1010" s="586">
        <f>_xlfn.IFS(G1010="ETAPA", SUMIFS(ValorTotalSemD, Nivel, A1010), G1010="SUB-ETAPA", SUMIFS(ValorTotalSemD, SubNivel, C1010), TRUE, U1010)</f>
        <v/>
      </c>
      <c r="S1010" s="587">
        <f>IF(G1010="","",IF(OR(G1010="etapa",G1010="sub-etapa"),"",OFFSET(MCQ!M$20,ROW(M1010)-ROW(M$20),0)))</f>
        <v/>
      </c>
      <c r="T1010" s="588">
        <f>IFERROR(TRUNC(L1010*N1010,2),"")</f>
        <v/>
      </c>
      <c r="U1010" s="589">
        <f>IFERROR(TRUNC(L1010*Q1010,2),"")</f>
        <v/>
      </c>
    </row>
    <row r="1011">
      <c r="A1011" s="18">
        <f>OFFSET(MCQ!A$20,ROW(A1011)-ROW(A$20),0)</f>
        <v/>
      </c>
      <c r="B1011" s="18">
        <f>OFFSET(MCQ!B$20,ROW(B1011)-ROW(B$20),0)</f>
        <v/>
      </c>
      <c r="C1011" s="18">
        <f>OFFSET(MCQ!C$20,ROW(C1011)-ROW(C$20),0)</f>
        <v/>
      </c>
      <c r="D1011" s="18">
        <f>OFFSET(MCQ!D$20,ROW(D1011)-ROW(D$20),0)</f>
        <v/>
      </c>
      <c r="E1011" s="18">
        <f>OFFSET(MCQ!E$20,ROW(E1011)-ROW(E$20),0)</f>
        <v/>
      </c>
      <c r="F1011" s="18" t="n"/>
      <c r="G1011" s="233">
        <f>OFFSET(MCQ!G$20,ROW(G1011)-ROW(G$20),0)</f>
        <v/>
      </c>
      <c r="H1011" s="583">
        <f>IF(G1011="","",OFFSET(MCQ!H$20,ROW(H1011)-ROW(H$20),0))</f>
        <v/>
      </c>
      <c r="I1011" s="24">
        <f>IF(G1011="","",IF(OR(G1011="etapa",G1011="sub-etapa"),"",OFFSET(MCQ!I$20,ROW(I1011)-ROW(I$20),0)))</f>
        <v/>
      </c>
      <c r="J1011" s="25">
        <f>IF(G1011="","",OFFSET(MCQ!J$20,ROW(J1011)-ROW(J$20),0))</f>
        <v/>
      </c>
      <c r="K1011" s="24">
        <f>IF(G1011="","",IF(OR(G1011="etapa",G1011="sub-etapa"),"",OFFSET(MCQ!K$20,ROW(K1011)-ROW(K$20),0)))</f>
        <v/>
      </c>
      <c r="L1011" s="26">
        <f>IF(G1011="","",IF(OR(G1011="etapa",G1011="sub-etapa"),"",TRUNC(OFFSET(MCQ!L$20,ROW(L1011)-ROW(L$20),0),2)))</f>
        <v/>
      </c>
      <c r="M1011" s="584">
        <f>IF(I1011="", "", IFERROR(VLOOKUP(VALUE(I1011), _BaseAbril2026, 4, 0), IFERROR(VLOOKUP(TEXT(I1011, "@"), _BaseAbril2026, 4, 0), "")))</f>
        <v/>
      </c>
      <c r="N1011" s="585">
        <f>IFERROR(IF(S1011="BDI1", TRUNC(M1011*(1+$O$18), 2),IF(S1011="BDI2", TRUNC(M1011*(1+$N$18), 2), "")), "")</f>
        <v/>
      </c>
      <c r="O1011" s="586">
        <f>_xlfn.IFS(G1011="ETAPA", SUMIFS(ValorTotalComD, Nivel, A1011), G1011="SUB-ETAPA", SUMIFS(ValorTotalComD, SubNivel, C1011), TRUE, T1011)</f>
        <v/>
      </c>
      <c r="P1011" s="584">
        <f>IF(I1011="", "", IFERROR(VLOOKUP(VALUE(I1011), _BaseAbril2026, 5, 0), IFERROR(VLOOKUP(TEXT(I1011, "@"), _BaseAbril2026, 5, 0), "")))</f>
        <v/>
      </c>
      <c r="Q1011" s="585">
        <f>IFERROR(IF(S1011="BDI1", TRUNC(P1011*(1+$R$18), 2),IF(S1011="BDI2", TRUNC(P1011*(1+$Q$18), 2), "")), "")</f>
        <v/>
      </c>
      <c r="R1011" s="586">
        <f>_xlfn.IFS(G1011="ETAPA", SUMIFS(ValorTotalSemD, Nivel, A1011), G1011="SUB-ETAPA", SUMIFS(ValorTotalSemD, SubNivel, C1011), TRUE, U1011)</f>
        <v/>
      </c>
      <c r="S1011" s="587">
        <f>IF(G1011="","",IF(OR(G1011="etapa",G1011="sub-etapa"),"",OFFSET(MCQ!M$20,ROW(M1011)-ROW(M$20),0)))</f>
        <v/>
      </c>
      <c r="T1011" s="588">
        <f>IFERROR(TRUNC(L1011*N1011,2),"")</f>
        <v/>
      </c>
      <c r="U1011" s="589">
        <f>IFERROR(TRUNC(L1011*Q1011,2),"")</f>
        <v/>
      </c>
    </row>
    <row r="1012">
      <c r="A1012" s="18">
        <f>OFFSET(MCQ!A$20,ROW(A1012)-ROW(A$20),0)</f>
        <v/>
      </c>
      <c r="B1012" s="18">
        <f>OFFSET(MCQ!B$20,ROW(B1012)-ROW(B$20),0)</f>
        <v/>
      </c>
      <c r="C1012" s="18">
        <f>OFFSET(MCQ!C$20,ROW(C1012)-ROW(C$20),0)</f>
        <v/>
      </c>
      <c r="D1012" s="18">
        <f>OFFSET(MCQ!D$20,ROW(D1012)-ROW(D$20),0)</f>
        <v/>
      </c>
      <c r="E1012" s="18">
        <f>OFFSET(MCQ!E$20,ROW(E1012)-ROW(E$20),0)</f>
        <v/>
      </c>
      <c r="F1012" s="18" t="n"/>
      <c r="G1012" s="233">
        <f>OFFSET(MCQ!G$20,ROW(G1012)-ROW(G$20),0)</f>
        <v/>
      </c>
      <c r="H1012" s="583">
        <f>IF(G1012="","",OFFSET(MCQ!H$20,ROW(H1012)-ROW(H$20),0))</f>
        <v/>
      </c>
      <c r="I1012" s="24">
        <f>IF(G1012="","",IF(OR(G1012="etapa",G1012="sub-etapa"),"",OFFSET(MCQ!I$20,ROW(I1012)-ROW(I$20),0)))</f>
        <v/>
      </c>
      <c r="J1012" s="25">
        <f>IF(G1012="","",OFFSET(MCQ!J$20,ROW(J1012)-ROW(J$20),0))</f>
        <v/>
      </c>
      <c r="K1012" s="24">
        <f>IF(G1012="","",IF(OR(G1012="etapa",G1012="sub-etapa"),"",OFFSET(MCQ!K$20,ROW(K1012)-ROW(K$20),0)))</f>
        <v/>
      </c>
      <c r="L1012" s="26">
        <f>IF(G1012="","",IF(OR(G1012="etapa",G1012="sub-etapa"),"",TRUNC(OFFSET(MCQ!L$20,ROW(L1012)-ROW(L$20),0),2)))</f>
        <v/>
      </c>
      <c r="M1012" s="584">
        <f>IF(I1012="", "", IFERROR(VLOOKUP(VALUE(I1012), _BaseAbril2026, 4, 0), IFERROR(VLOOKUP(TEXT(I1012, "@"), _BaseAbril2026, 4, 0), "")))</f>
        <v/>
      </c>
      <c r="N1012" s="585">
        <f>IFERROR(IF(S1012="BDI1", TRUNC(M1012*(1+$O$18), 2),IF(S1012="BDI2", TRUNC(M1012*(1+$N$18), 2), "")), "")</f>
        <v/>
      </c>
      <c r="O1012" s="586">
        <f>_xlfn.IFS(G1012="ETAPA", SUMIFS(ValorTotalComD, Nivel, A1012), G1012="SUB-ETAPA", SUMIFS(ValorTotalComD, SubNivel, C1012), TRUE, T1012)</f>
        <v/>
      </c>
      <c r="P1012" s="584">
        <f>IF(I1012="", "", IFERROR(VLOOKUP(VALUE(I1012), _BaseAbril2026, 5, 0), IFERROR(VLOOKUP(TEXT(I1012, "@"), _BaseAbril2026, 5, 0), "")))</f>
        <v/>
      </c>
      <c r="Q1012" s="585">
        <f>IFERROR(IF(S1012="BDI1", TRUNC(P1012*(1+$R$18), 2),IF(S1012="BDI2", TRUNC(P1012*(1+$Q$18), 2), "")), "")</f>
        <v/>
      </c>
      <c r="R1012" s="586">
        <f>_xlfn.IFS(G1012="ETAPA", SUMIFS(ValorTotalSemD, Nivel, A1012), G1012="SUB-ETAPA", SUMIFS(ValorTotalSemD, SubNivel, C1012), TRUE, U1012)</f>
        <v/>
      </c>
      <c r="S1012" s="587">
        <f>IF(G1012="","",IF(OR(G1012="etapa",G1012="sub-etapa"),"",OFFSET(MCQ!M$20,ROW(M1012)-ROW(M$20),0)))</f>
        <v/>
      </c>
      <c r="T1012" s="588">
        <f>IFERROR(TRUNC(L1012*N1012,2),"")</f>
        <v/>
      </c>
      <c r="U1012" s="589">
        <f>IFERROR(TRUNC(L1012*Q1012,2),"")</f>
        <v/>
      </c>
    </row>
    <row r="1013">
      <c r="A1013" s="18">
        <f>OFFSET(MCQ!A$20,ROW(A1013)-ROW(A$20),0)</f>
        <v/>
      </c>
      <c r="B1013" s="18">
        <f>OFFSET(MCQ!B$20,ROW(B1013)-ROW(B$20),0)</f>
        <v/>
      </c>
      <c r="C1013" s="18">
        <f>OFFSET(MCQ!C$20,ROW(C1013)-ROW(C$20),0)</f>
        <v/>
      </c>
      <c r="D1013" s="18">
        <f>OFFSET(MCQ!D$20,ROW(D1013)-ROW(D$20),0)</f>
        <v/>
      </c>
      <c r="E1013" s="18">
        <f>OFFSET(MCQ!E$20,ROW(E1013)-ROW(E$20),0)</f>
        <v/>
      </c>
      <c r="F1013" s="18" t="n"/>
      <c r="G1013" s="233">
        <f>OFFSET(MCQ!G$20,ROW(G1013)-ROW(G$20),0)</f>
        <v/>
      </c>
      <c r="H1013" s="583">
        <f>IF(G1013="","",OFFSET(MCQ!H$20,ROW(H1013)-ROW(H$20),0))</f>
        <v/>
      </c>
      <c r="I1013" s="24">
        <f>IF(G1013="","",IF(OR(G1013="etapa",G1013="sub-etapa"),"",OFFSET(MCQ!I$20,ROW(I1013)-ROW(I$20),0)))</f>
        <v/>
      </c>
      <c r="J1013" s="25">
        <f>IF(G1013="","",OFFSET(MCQ!J$20,ROW(J1013)-ROW(J$20),0))</f>
        <v/>
      </c>
      <c r="K1013" s="24">
        <f>IF(G1013="","",IF(OR(G1013="etapa",G1013="sub-etapa"),"",OFFSET(MCQ!K$20,ROW(K1013)-ROW(K$20),0)))</f>
        <v/>
      </c>
      <c r="L1013" s="26">
        <f>IF(G1013="","",IF(OR(G1013="etapa",G1013="sub-etapa"),"",TRUNC(OFFSET(MCQ!L$20,ROW(L1013)-ROW(L$20),0),2)))</f>
        <v/>
      </c>
      <c r="M1013" s="584">
        <f>IF(I1013="", "", IFERROR(VLOOKUP(VALUE(I1013), _BaseAbril2026, 4, 0), IFERROR(VLOOKUP(TEXT(I1013, "@"), _BaseAbril2026, 4, 0), "")))</f>
        <v/>
      </c>
      <c r="N1013" s="585">
        <f>IFERROR(IF(S1013="BDI1", TRUNC(M1013*(1+$O$18), 2),IF(S1013="BDI2", TRUNC(M1013*(1+$N$18), 2), "")), "")</f>
        <v/>
      </c>
      <c r="O1013" s="586">
        <f>_xlfn.IFS(G1013="ETAPA", SUMIFS(ValorTotalComD, Nivel, A1013), G1013="SUB-ETAPA", SUMIFS(ValorTotalComD, SubNivel, C1013), TRUE, T1013)</f>
        <v/>
      </c>
      <c r="P1013" s="584">
        <f>IF(I1013="", "", IFERROR(VLOOKUP(VALUE(I1013), _BaseAbril2026, 5, 0), IFERROR(VLOOKUP(TEXT(I1013, "@"), _BaseAbril2026, 5, 0), "")))</f>
        <v/>
      </c>
      <c r="Q1013" s="585">
        <f>IFERROR(IF(S1013="BDI1", TRUNC(P1013*(1+$R$18), 2),IF(S1013="BDI2", TRUNC(P1013*(1+$Q$18), 2), "")), "")</f>
        <v/>
      </c>
      <c r="R1013" s="586">
        <f>_xlfn.IFS(G1013="ETAPA", SUMIFS(ValorTotalSemD, Nivel, A1013), G1013="SUB-ETAPA", SUMIFS(ValorTotalSemD, SubNivel, C1013), TRUE, U1013)</f>
        <v/>
      </c>
      <c r="S1013" s="587">
        <f>IF(G1013="","",IF(OR(G1013="etapa",G1013="sub-etapa"),"",OFFSET(MCQ!M$20,ROW(M1013)-ROW(M$20),0)))</f>
        <v/>
      </c>
      <c r="T1013" s="588">
        <f>IFERROR(TRUNC(L1013*N1013,2),"")</f>
        <v/>
      </c>
      <c r="U1013" s="589">
        <f>IFERROR(TRUNC(L1013*Q1013,2),"")</f>
        <v/>
      </c>
    </row>
    <row r="1014">
      <c r="A1014" s="18">
        <f>OFFSET(MCQ!A$20,ROW(A1014)-ROW(A$20),0)</f>
        <v/>
      </c>
      <c r="B1014" s="18">
        <f>OFFSET(MCQ!B$20,ROW(B1014)-ROW(B$20),0)</f>
        <v/>
      </c>
      <c r="C1014" s="18">
        <f>OFFSET(MCQ!C$20,ROW(C1014)-ROW(C$20),0)</f>
        <v/>
      </c>
      <c r="D1014" s="18">
        <f>OFFSET(MCQ!D$20,ROW(D1014)-ROW(D$20),0)</f>
        <v/>
      </c>
      <c r="E1014" s="18">
        <f>OFFSET(MCQ!E$20,ROW(E1014)-ROW(E$20),0)</f>
        <v/>
      </c>
      <c r="F1014" s="18" t="n"/>
      <c r="G1014" s="233">
        <f>OFFSET(MCQ!G$20,ROW(G1014)-ROW(G$20),0)</f>
        <v/>
      </c>
      <c r="H1014" s="583">
        <f>IF(G1014="","",OFFSET(MCQ!H$20,ROW(H1014)-ROW(H$20),0))</f>
        <v/>
      </c>
      <c r="I1014" s="24">
        <f>IF(G1014="","",IF(OR(G1014="etapa",G1014="sub-etapa"),"",OFFSET(MCQ!I$20,ROW(I1014)-ROW(I$20),0)))</f>
        <v/>
      </c>
      <c r="J1014" s="25">
        <f>IF(G1014="","",OFFSET(MCQ!J$20,ROW(J1014)-ROW(J$20),0))</f>
        <v/>
      </c>
      <c r="K1014" s="24">
        <f>IF(G1014="","",IF(OR(G1014="etapa",G1014="sub-etapa"),"",OFFSET(MCQ!K$20,ROW(K1014)-ROW(K$20),0)))</f>
        <v/>
      </c>
      <c r="L1014" s="26">
        <f>IF(G1014="","",IF(OR(G1014="etapa",G1014="sub-etapa"),"",TRUNC(OFFSET(MCQ!L$20,ROW(L1014)-ROW(L$20),0),2)))</f>
        <v/>
      </c>
      <c r="M1014" s="584">
        <f>IF(I1014="", "", IFERROR(VLOOKUP(VALUE(I1014), _BaseAbril2026, 4, 0), IFERROR(VLOOKUP(TEXT(I1014, "@"), _BaseAbril2026, 4, 0), "")))</f>
        <v/>
      </c>
      <c r="N1014" s="585">
        <f>IFERROR(IF(S1014="BDI1", TRUNC(M1014*(1+$O$18), 2),IF(S1014="BDI2", TRUNC(M1014*(1+$N$18), 2), "")), "")</f>
        <v/>
      </c>
      <c r="O1014" s="586">
        <f>_xlfn.IFS(G1014="ETAPA", SUMIFS(ValorTotalComD, Nivel, A1014), G1014="SUB-ETAPA", SUMIFS(ValorTotalComD, SubNivel, C1014), TRUE, T1014)</f>
        <v/>
      </c>
      <c r="P1014" s="584">
        <f>IF(I1014="", "", IFERROR(VLOOKUP(VALUE(I1014), _BaseAbril2026, 5, 0), IFERROR(VLOOKUP(TEXT(I1014, "@"), _BaseAbril2026, 5, 0), "")))</f>
        <v/>
      </c>
      <c r="Q1014" s="585">
        <f>IFERROR(IF(S1014="BDI1", TRUNC(P1014*(1+$R$18), 2),IF(S1014="BDI2", TRUNC(P1014*(1+$Q$18), 2), "")), "")</f>
        <v/>
      </c>
      <c r="R1014" s="586">
        <f>_xlfn.IFS(G1014="ETAPA", SUMIFS(ValorTotalSemD, Nivel, A1014), G1014="SUB-ETAPA", SUMIFS(ValorTotalSemD, SubNivel, C1014), TRUE, U1014)</f>
        <v/>
      </c>
      <c r="S1014" s="587">
        <f>IF(G1014="","",IF(OR(G1014="etapa",G1014="sub-etapa"),"",OFFSET(MCQ!M$20,ROW(M1014)-ROW(M$20),0)))</f>
        <v/>
      </c>
      <c r="T1014" s="588">
        <f>IFERROR(TRUNC(L1014*N1014,2),"")</f>
        <v/>
      </c>
      <c r="U1014" s="589">
        <f>IFERROR(TRUNC(L1014*Q1014,2),"")</f>
        <v/>
      </c>
    </row>
    <row r="1015">
      <c r="A1015" s="18">
        <f>OFFSET(MCQ!A$20,ROW(A1015)-ROW(A$20),0)</f>
        <v/>
      </c>
      <c r="B1015" s="18">
        <f>OFFSET(MCQ!B$20,ROW(B1015)-ROW(B$20),0)</f>
        <v/>
      </c>
      <c r="C1015" s="18">
        <f>OFFSET(MCQ!C$20,ROW(C1015)-ROW(C$20),0)</f>
        <v/>
      </c>
      <c r="D1015" s="18">
        <f>OFFSET(MCQ!D$20,ROW(D1015)-ROW(D$20),0)</f>
        <v/>
      </c>
      <c r="E1015" s="18">
        <f>OFFSET(MCQ!E$20,ROW(E1015)-ROW(E$20),0)</f>
        <v/>
      </c>
      <c r="F1015" s="18" t="n"/>
      <c r="G1015" s="233">
        <f>OFFSET(MCQ!G$20,ROW(G1015)-ROW(G$20),0)</f>
        <v/>
      </c>
      <c r="H1015" s="583">
        <f>IF(G1015="","",OFFSET(MCQ!H$20,ROW(H1015)-ROW(H$20),0))</f>
        <v/>
      </c>
      <c r="I1015" s="24">
        <f>IF(G1015="","",IF(OR(G1015="etapa",G1015="sub-etapa"),"",OFFSET(MCQ!I$20,ROW(I1015)-ROW(I$20),0)))</f>
        <v/>
      </c>
      <c r="J1015" s="25">
        <f>IF(G1015="","",OFFSET(MCQ!J$20,ROW(J1015)-ROW(J$20),0))</f>
        <v/>
      </c>
      <c r="K1015" s="24">
        <f>IF(G1015="","",IF(OR(G1015="etapa",G1015="sub-etapa"),"",OFFSET(MCQ!K$20,ROW(K1015)-ROW(K$20),0)))</f>
        <v/>
      </c>
      <c r="L1015" s="26">
        <f>IF(G1015="","",IF(OR(G1015="etapa",G1015="sub-etapa"),"",TRUNC(OFFSET(MCQ!L$20,ROW(L1015)-ROW(L$20),0),2)))</f>
        <v/>
      </c>
      <c r="M1015" s="584">
        <f>IF(I1015="", "", IFERROR(VLOOKUP(VALUE(I1015), _BaseAbril2026, 4, 0), IFERROR(VLOOKUP(TEXT(I1015, "@"), _BaseAbril2026, 4, 0), "")))</f>
        <v/>
      </c>
      <c r="N1015" s="585">
        <f>IFERROR(IF(S1015="BDI1", TRUNC(M1015*(1+$O$18), 2),IF(S1015="BDI2", TRUNC(M1015*(1+$N$18), 2), "")), "")</f>
        <v/>
      </c>
      <c r="O1015" s="586">
        <f>_xlfn.IFS(G1015="ETAPA", SUMIFS(ValorTotalComD, Nivel, A1015), G1015="SUB-ETAPA", SUMIFS(ValorTotalComD, SubNivel, C1015), TRUE, T1015)</f>
        <v/>
      </c>
      <c r="P1015" s="584">
        <f>IF(I1015="", "", IFERROR(VLOOKUP(VALUE(I1015), _BaseAbril2026, 5, 0), IFERROR(VLOOKUP(TEXT(I1015, "@"), _BaseAbril2026, 5, 0), "")))</f>
        <v/>
      </c>
      <c r="Q1015" s="585">
        <f>IFERROR(IF(S1015="BDI1", TRUNC(P1015*(1+$R$18), 2),IF(S1015="BDI2", TRUNC(P1015*(1+$Q$18), 2), "")), "")</f>
        <v/>
      </c>
      <c r="R1015" s="586">
        <f>_xlfn.IFS(G1015="ETAPA", SUMIFS(ValorTotalSemD, Nivel, A1015), G1015="SUB-ETAPA", SUMIFS(ValorTotalSemD, SubNivel, C1015), TRUE, U1015)</f>
        <v/>
      </c>
      <c r="S1015" s="587">
        <f>IF(G1015="","",IF(OR(G1015="etapa",G1015="sub-etapa"),"",OFFSET(MCQ!M$20,ROW(M1015)-ROW(M$20),0)))</f>
        <v/>
      </c>
      <c r="T1015" s="588">
        <f>IFERROR(TRUNC(L1015*N1015,2),"")</f>
        <v/>
      </c>
      <c r="U1015" s="589">
        <f>IFERROR(TRUNC(L1015*Q1015,2),"")</f>
        <v/>
      </c>
    </row>
    <row r="1016">
      <c r="A1016" s="18">
        <f>OFFSET(MCQ!A$20,ROW(A1016)-ROW(A$20),0)</f>
        <v/>
      </c>
      <c r="B1016" s="18">
        <f>OFFSET(MCQ!B$20,ROW(B1016)-ROW(B$20),0)</f>
        <v/>
      </c>
      <c r="C1016" s="18">
        <f>OFFSET(MCQ!C$20,ROW(C1016)-ROW(C$20),0)</f>
        <v/>
      </c>
      <c r="D1016" s="18">
        <f>OFFSET(MCQ!D$20,ROW(D1016)-ROW(D$20),0)</f>
        <v/>
      </c>
      <c r="E1016" s="18">
        <f>OFFSET(MCQ!E$20,ROW(E1016)-ROW(E$20),0)</f>
        <v/>
      </c>
      <c r="F1016" s="18" t="n"/>
      <c r="G1016" s="233">
        <f>OFFSET(MCQ!G$20,ROW(G1016)-ROW(G$20),0)</f>
        <v/>
      </c>
      <c r="H1016" s="583">
        <f>IF(G1016="","",OFFSET(MCQ!H$20,ROW(H1016)-ROW(H$20),0))</f>
        <v/>
      </c>
      <c r="I1016" s="24">
        <f>IF(G1016="","",IF(OR(G1016="etapa",G1016="sub-etapa"),"",OFFSET(MCQ!I$20,ROW(I1016)-ROW(I$20),0)))</f>
        <v/>
      </c>
      <c r="J1016" s="25">
        <f>IF(G1016="","",OFFSET(MCQ!J$20,ROW(J1016)-ROW(J$20),0))</f>
        <v/>
      </c>
      <c r="K1016" s="24">
        <f>IF(G1016="","",IF(OR(G1016="etapa",G1016="sub-etapa"),"",OFFSET(MCQ!K$20,ROW(K1016)-ROW(K$20),0)))</f>
        <v/>
      </c>
      <c r="L1016" s="26">
        <f>IF(G1016="","",IF(OR(G1016="etapa",G1016="sub-etapa"),"",TRUNC(OFFSET(MCQ!L$20,ROW(L1016)-ROW(L$20),0),2)))</f>
        <v/>
      </c>
      <c r="M1016" s="584">
        <f>IF(I1016="", "", IFERROR(VLOOKUP(VALUE(I1016), _BaseAbril2026, 4, 0), IFERROR(VLOOKUP(TEXT(I1016, "@"), _BaseAbril2026, 4, 0), "")))</f>
        <v/>
      </c>
      <c r="N1016" s="585">
        <f>IFERROR(IF(S1016="BDI1", TRUNC(M1016*(1+$O$18), 2),IF(S1016="BDI2", TRUNC(M1016*(1+$N$18), 2), "")), "")</f>
        <v/>
      </c>
      <c r="O1016" s="586">
        <f>_xlfn.IFS(G1016="ETAPA", SUMIFS(ValorTotalComD, Nivel, A1016), G1016="SUB-ETAPA", SUMIFS(ValorTotalComD, SubNivel, C1016), TRUE, T1016)</f>
        <v/>
      </c>
      <c r="P1016" s="584">
        <f>IF(I1016="", "", IFERROR(VLOOKUP(VALUE(I1016), _BaseAbril2026, 5, 0), IFERROR(VLOOKUP(TEXT(I1016, "@"), _BaseAbril2026, 5, 0), "")))</f>
        <v/>
      </c>
      <c r="Q1016" s="585">
        <f>IFERROR(IF(S1016="BDI1", TRUNC(P1016*(1+$R$18), 2),IF(S1016="BDI2", TRUNC(P1016*(1+$Q$18), 2), "")), "")</f>
        <v/>
      </c>
      <c r="R1016" s="586">
        <f>_xlfn.IFS(G1016="ETAPA", SUMIFS(ValorTotalSemD, Nivel, A1016), G1016="SUB-ETAPA", SUMIFS(ValorTotalSemD, SubNivel, C1016), TRUE, U1016)</f>
        <v/>
      </c>
      <c r="S1016" s="587">
        <f>IF(G1016="","",IF(OR(G1016="etapa",G1016="sub-etapa"),"",OFFSET(MCQ!M$20,ROW(M1016)-ROW(M$20),0)))</f>
        <v/>
      </c>
      <c r="T1016" s="588">
        <f>IFERROR(TRUNC(L1016*N1016,2),"")</f>
        <v/>
      </c>
      <c r="U1016" s="589">
        <f>IFERROR(TRUNC(L1016*Q1016,2),"")</f>
        <v/>
      </c>
    </row>
    <row r="1017">
      <c r="A1017" s="18">
        <f>OFFSET(MCQ!A$20,ROW(A1017)-ROW(A$20),0)</f>
        <v/>
      </c>
      <c r="B1017" s="18">
        <f>OFFSET(MCQ!B$20,ROW(B1017)-ROW(B$20),0)</f>
        <v/>
      </c>
      <c r="C1017" s="18">
        <f>OFFSET(MCQ!C$20,ROW(C1017)-ROW(C$20),0)</f>
        <v/>
      </c>
      <c r="D1017" s="18">
        <f>OFFSET(MCQ!D$20,ROW(D1017)-ROW(D$20),0)</f>
        <v/>
      </c>
      <c r="E1017" s="18">
        <f>OFFSET(MCQ!E$20,ROW(E1017)-ROW(E$20),0)</f>
        <v/>
      </c>
      <c r="F1017" s="18" t="n"/>
      <c r="G1017" s="233">
        <f>OFFSET(MCQ!G$20,ROW(G1017)-ROW(G$20),0)</f>
        <v/>
      </c>
      <c r="H1017" s="583">
        <f>IF(G1017="","",OFFSET(MCQ!H$20,ROW(H1017)-ROW(H$20),0))</f>
        <v/>
      </c>
      <c r="I1017" s="24">
        <f>IF(G1017="","",IF(OR(G1017="etapa",G1017="sub-etapa"),"",OFFSET(MCQ!I$20,ROW(I1017)-ROW(I$20),0)))</f>
        <v/>
      </c>
      <c r="J1017" s="25">
        <f>IF(G1017="","",OFFSET(MCQ!J$20,ROW(J1017)-ROW(J$20),0))</f>
        <v/>
      </c>
      <c r="K1017" s="24">
        <f>IF(G1017="","",IF(OR(G1017="etapa",G1017="sub-etapa"),"",OFFSET(MCQ!K$20,ROW(K1017)-ROW(K$20),0)))</f>
        <v/>
      </c>
      <c r="L1017" s="26">
        <f>IF(G1017="","",IF(OR(G1017="etapa",G1017="sub-etapa"),"",TRUNC(OFFSET(MCQ!L$20,ROW(L1017)-ROW(L$20),0),2)))</f>
        <v/>
      </c>
      <c r="M1017" s="584">
        <f>IF(I1017="", "", IFERROR(VLOOKUP(VALUE(I1017), _BaseAbril2026, 4, 0), IFERROR(VLOOKUP(TEXT(I1017, "@"), _BaseAbril2026, 4, 0), "")))</f>
        <v/>
      </c>
      <c r="N1017" s="585">
        <f>IFERROR(IF(S1017="BDI1", TRUNC(M1017*(1+$O$18), 2),IF(S1017="BDI2", TRUNC(M1017*(1+$N$18), 2), "")), "")</f>
        <v/>
      </c>
      <c r="O1017" s="586">
        <f>_xlfn.IFS(G1017="ETAPA", SUMIFS(ValorTotalComD, Nivel, A1017), G1017="SUB-ETAPA", SUMIFS(ValorTotalComD, SubNivel, C1017), TRUE, T1017)</f>
        <v/>
      </c>
      <c r="P1017" s="584">
        <f>IF(I1017="", "", IFERROR(VLOOKUP(VALUE(I1017), _BaseAbril2026, 5, 0), IFERROR(VLOOKUP(TEXT(I1017, "@"), _BaseAbril2026, 5, 0), "")))</f>
        <v/>
      </c>
      <c r="Q1017" s="585">
        <f>IFERROR(IF(S1017="BDI1", TRUNC(P1017*(1+$R$18), 2),IF(S1017="BDI2", TRUNC(P1017*(1+$Q$18), 2), "")), "")</f>
        <v/>
      </c>
      <c r="R1017" s="586">
        <f>_xlfn.IFS(G1017="ETAPA", SUMIFS(ValorTotalSemD, Nivel, A1017), G1017="SUB-ETAPA", SUMIFS(ValorTotalSemD, SubNivel, C1017), TRUE, U1017)</f>
        <v/>
      </c>
      <c r="S1017" s="587">
        <f>IF(G1017="","",IF(OR(G1017="etapa",G1017="sub-etapa"),"",OFFSET(MCQ!M$20,ROW(M1017)-ROW(M$20),0)))</f>
        <v/>
      </c>
      <c r="T1017" s="588">
        <f>IFERROR(TRUNC(L1017*N1017,2),"")</f>
        <v/>
      </c>
      <c r="U1017" s="589">
        <f>IFERROR(TRUNC(L1017*Q1017,2),"")</f>
        <v/>
      </c>
    </row>
    <row r="1018">
      <c r="A1018" s="18">
        <f>OFFSET(MCQ!A$20,ROW(A1018)-ROW(A$20),0)</f>
        <v/>
      </c>
      <c r="B1018" s="18">
        <f>OFFSET(MCQ!B$20,ROW(B1018)-ROW(B$20),0)</f>
        <v/>
      </c>
      <c r="C1018" s="18">
        <f>OFFSET(MCQ!C$20,ROW(C1018)-ROW(C$20),0)</f>
        <v/>
      </c>
      <c r="D1018" s="18">
        <f>OFFSET(MCQ!D$20,ROW(D1018)-ROW(D$20),0)</f>
        <v/>
      </c>
      <c r="E1018" s="18">
        <f>OFFSET(MCQ!E$20,ROW(E1018)-ROW(E$20),0)</f>
        <v/>
      </c>
      <c r="F1018" s="18" t="n"/>
      <c r="G1018" s="233">
        <f>OFFSET(MCQ!G$20,ROW(G1018)-ROW(G$20),0)</f>
        <v/>
      </c>
      <c r="H1018" s="583">
        <f>IF(G1018="","",OFFSET(MCQ!H$20,ROW(H1018)-ROW(H$20),0))</f>
        <v/>
      </c>
      <c r="I1018" s="24">
        <f>IF(G1018="","",IF(OR(G1018="etapa",G1018="sub-etapa"),"",OFFSET(MCQ!I$20,ROW(I1018)-ROW(I$20),0)))</f>
        <v/>
      </c>
      <c r="J1018" s="25">
        <f>IF(G1018="","",OFFSET(MCQ!J$20,ROW(J1018)-ROW(J$20),0))</f>
        <v/>
      </c>
      <c r="K1018" s="24">
        <f>IF(G1018="","",IF(OR(G1018="etapa",G1018="sub-etapa"),"",OFFSET(MCQ!K$20,ROW(K1018)-ROW(K$20),0)))</f>
        <v/>
      </c>
      <c r="L1018" s="26">
        <f>IF(G1018="","",IF(OR(G1018="etapa",G1018="sub-etapa"),"",TRUNC(OFFSET(MCQ!L$20,ROW(L1018)-ROW(L$20),0),2)))</f>
        <v/>
      </c>
      <c r="M1018" s="584">
        <f>IF(I1018="", "", IFERROR(VLOOKUP(VALUE(I1018), _BaseAbril2026, 4, 0), IFERROR(VLOOKUP(TEXT(I1018, "@"), _BaseAbril2026, 4, 0), "")))</f>
        <v/>
      </c>
      <c r="N1018" s="585">
        <f>IFERROR(IF(S1018="BDI1", TRUNC(M1018*(1+$O$18), 2),IF(S1018="BDI2", TRUNC(M1018*(1+$N$18), 2), "")), "")</f>
        <v/>
      </c>
      <c r="O1018" s="586">
        <f>_xlfn.IFS(G1018="ETAPA", SUMIFS(ValorTotalComD, Nivel, A1018), G1018="SUB-ETAPA", SUMIFS(ValorTotalComD, SubNivel, C1018), TRUE, T1018)</f>
        <v/>
      </c>
      <c r="P1018" s="584">
        <f>IF(I1018="", "", IFERROR(VLOOKUP(VALUE(I1018), _BaseAbril2026, 5, 0), IFERROR(VLOOKUP(TEXT(I1018, "@"), _BaseAbril2026, 5, 0), "")))</f>
        <v/>
      </c>
      <c r="Q1018" s="585">
        <f>IFERROR(IF(S1018="BDI1", TRUNC(P1018*(1+$R$18), 2),IF(S1018="BDI2", TRUNC(P1018*(1+$Q$18), 2), "")), "")</f>
        <v/>
      </c>
      <c r="R1018" s="586">
        <f>_xlfn.IFS(G1018="ETAPA", SUMIFS(ValorTotalSemD, Nivel, A1018), G1018="SUB-ETAPA", SUMIFS(ValorTotalSemD, SubNivel, C1018), TRUE, U1018)</f>
        <v/>
      </c>
      <c r="S1018" s="587">
        <f>IF(G1018="","",IF(OR(G1018="etapa",G1018="sub-etapa"),"",OFFSET(MCQ!M$20,ROW(M1018)-ROW(M$20),0)))</f>
        <v/>
      </c>
      <c r="T1018" s="588">
        <f>IFERROR(TRUNC(L1018*N1018,2),"")</f>
        <v/>
      </c>
      <c r="U1018" s="589">
        <f>IFERROR(TRUNC(L1018*Q1018,2),"")</f>
        <v/>
      </c>
    </row>
    <row r="1019">
      <c r="A1019" s="18">
        <f>OFFSET(MCQ!A$20,ROW(A1019)-ROW(A$20),0)</f>
        <v/>
      </c>
      <c r="B1019" s="18">
        <f>OFFSET(MCQ!B$20,ROW(B1019)-ROW(B$20),0)</f>
        <v/>
      </c>
      <c r="C1019" s="18">
        <f>OFFSET(MCQ!C$20,ROW(C1019)-ROW(C$20),0)</f>
        <v/>
      </c>
      <c r="D1019" s="18">
        <f>OFFSET(MCQ!D$20,ROW(D1019)-ROW(D$20),0)</f>
        <v/>
      </c>
      <c r="E1019" s="18">
        <f>OFFSET(MCQ!E$20,ROW(E1019)-ROW(E$20),0)</f>
        <v/>
      </c>
      <c r="F1019" s="18" t="n"/>
      <c r="G1019" s="233">
        <f>OFFSET(MCQ!G$20,ROW(G1019)-ROW(G$20),0)</f>
        <v/>
      </c>
      <c r="H1019" s="583">
        <f>IF(G1019="","",OFFSET(MCQ!H$20,ROW(H1019)-ROW(H$20),0))</f>
        <v/>
      </c>
      <c r="I1019" s="24">
        <f>IF(G1019="","",IF(OR(G1019="etapa",G1019="sub-etapa"),"",OFFSET(MCQ!I$20,ROW(I1019)-ROW(I$20),0)))</f>
        <v/>
      </c>
      <c r="J1019" s="25">
        <f>IF(G1019="","",OFFSET(MCQ!J$20,ROW(J1019)-ROW(J$20),0))</f>
        <v/>
      </c>
      <c r="K1019" s="24">
        <f>IF(G1019="","",IF(OR(G1019="etapa",G1019="sub-etapa"),"",OFFSET(MCQ!K$20,ROW(K1019)-ROW(K$20),0)))</f>
        <v/>
      </c>
      <c r="L1019" s="26">
        <f>IF(G1019="","",IF(OR(G1019="etapa",G1019="sub-etapa"),"",TRUNC(OFFSET(MCQ!L$20,ROW(L1019)-ROW(L$20),0),2)))</f>
        <v/>
      </c>
      <c r="M1019" s="584">
        <f>IF(I1019="", "", IFERROR(VLOOKUP(VALUE(I1019), _BaseAbril2026, 4, 0), IFERROR(VLOOKUP(TEXT(I1019, "@"), _BaseAbril2026, 4, 0), "")))</f>
        <v/>
      </c>
      <c r="N1019" s="585">
        <f>IFERROR(IF(S1019="BDI1", TRUNC(M1019*(1+$O$18), 2),IF(S1019="BDI2", TRUNC(M1019*(1+$N$18), 2), "")), "")</f>
        <v/>
      </c>
      <c r="O1019" s="586">
        <f>_xlfn.IFS(G1019="ETAPA", SUMIFS(ValorTotalComD, Nivel, A1019), G1019="SUB-ETAPA", SUMIFS(ValorTotalComD, SubNivel, C1019), TRUE, T1019)</f>
        <v/>
      </c>
      <c r="P1019" s="584">
        <f>IF(I1019="", "", IFERROR(VLOOKUP(VALUE(I1019), _BaseAbril2026, 5, 0), IFERROR(VLOOKUP(TEXT(I1019, "@"), _BaseAbril2026, 5, 0), "")))</f>
        <v/>
      </c>
      <c r="Q1019" s="585">
        <f>IFERROR(IF(S1019="BDI1", TRUNC(P1019*(1+$R$18), 2),IF(S1019="BDI2", TRUNC(P1019*(1+$Q$18), 2), "")), "")</f>
        <v/>
      </c>
      <c r="R1019" s="586">
        <f>_xlfn.IFS(G1019="ETAPA", SUMIFS(ValorTotalSemD, Nivel, A1019), G1019="SUB-ETAPA", SUMIFS(ValorTotalSemD, SubNivel, C1019), TRUE, U1019)</f>
        <v/>
      </c>
      <c r="S1019" s="587">
        <f>IF(G1019="","",IF(OR(G1019="etapa",G1019="sub-etapa"),"",OFFSET(MCQ!M$20,ROW(M1019)-ROW(M$20),0)))</f>
        <v/>
      </c>
      <c r="T1019" s="588">
        <f>IFERROR(TRUNC(L1019*N1019,2),"")</f>
        <v/>
      </c>
      <c r="U1019" s="589">
        <f>IFERROR(TRUNC(L1019*Q1019,2),"")</f>
        <v/>
      </c>
    </row>
    <row r="1020">
      <c r="A1020" s="18">
        <f>OFFSET(MCQ!A$20,ROW(A1020)-ROW(A$20),0)</f>
        <v/>
      </c>
      <c r="B1020" s="18">
        <f>OFFSET(MCQ!B$20,ROW(B1020)-ROW(B$20),0)</f>
        <v/>
      </c>
      <c r="C1020" s="18">
        <f>OFFSET(MCQ!C$20,ROW(C1020)-ROW(C$20),0)</f>
        <v/>
      </c>
      <c r="D1020" s="18">
        <f>OFFSET(MCQ!D$20,ROW(D1020)-ROW(D$20),0)</f>
        <v/>
      </c>
      <c r="E1020" s="18">
        <f>OFFSET(MCQ!E$20,ROW(E1020)-ROW(E$20),0)</f>
        <v/>
      </c>
      <c r="F1020" s="18" t="n"/>
      <c r="G1020" s="233">
        <f>OFFSET(MCQ!G$20,ROW(G1020)-ROW(G$20),0)</f>
        <v/>
      </c>
      <c r="H1020" s="583">
        <f>IF(G1020="","",OFFSET(MCQ!H$20,ROW(H1020)-ROW(H$20),0))</f>
        <v/>
      </c>
      <c r="I1020" s="24">
        <f>IF(G1020="","",IF(OR(G1020="etapa",G1020="sub-etapa"),"",OFFSET(MCQ!I$20,ROW(I1020)-ROW(I$20),0)))</f>
        <v/>
      </c>
      <c r="J1020" s="25">
        <f>IF(G1020="","",OFFSET(MCQ!J$20,ROW(J1020)-ROW(J$20),0))</f>
        <v/>
      </c>
      <c r="K1020" s="24">
        <f>IF(G1020="","",IF(OR(G1020="etapa",G1020="sub-etapa"),"",OFFSET(MCQ!K$20,ROW(K1020)-ROW(K$20),0)))</f>
        <v/>
      </c>
      <c r="L1020" s="26">
        <f>IF(G1020="","",IF(OR(G1020="etapa",G1020="sub-etapa"),"",TRUNC(OFFSET(MCQ!L$20,ROW(L1020)-ROW(L$20),0),2)))</f>
        <v/>
      </c>
      <c r="M1020" s="584">
        <f>IF(I1020="", "", IFERROR(VLOOKUP(VALUE(I1020), _BaseAbril2026, 4, 0), IFERROR(VLOOKUP(TEXT(I1020, "@"), _BaseAbril2026, 4, 0), "")))</f>
        <v/>
      </c>
      <c r="N1020" s="585">
        <f>IFERROR(IF(S1020="BDI1", TRUNC(M1020*(1+$O$18), 2),IF(S1020="BDI2", TRUNC(M1020*(1+$N$18), 2), "")), "")</f>
        <v/>
      </c>
      <c r="O1020" s="586">
        <f>_xlfn.IFS(G1020="ETAPA", SUMIFS(ValorTotalComD, Nivel, A1020), G1020="SUB-ETAPA", SUMIFS(ValorTotalComD, SubNivel, C1020), TRUE, T1020)</f>
        <v/>
      </c>
      <c r="P1020" s="584">
        <f>IF(I1020="", "", IFERROR(VLOOKUP(VALUE(I1020), _BaseAbril2026, 5, 0), IFERROR(VLOOKUP(TEXT(I1020, "@"), _BaseAbril2026, 5, 0), "")))</f>
        <v/>
      </c>
      <c r="Q1020" s="585">
        <f>IFERROR(IF(S1020="BDI1", TRUNC(P1020*(1+$R$18), 2),IF(S1020="BDI2", TRUNC(P1020*(1+$Q$18), 2), "")), "")</f>
        <v/>
      </c>
      <c r="R1020" s="586">
        <f>_xlfn.IFS(G1020="ETAPA", SUMIFS(ValorTotalSemD, Nivel, A1020), G1020="SUB-ETAPA", SUMIFS(ValorTotalSemD, SubNivel, C1020), TRUE, U1020)</f>
        <v/>
      </c>
      <c r="S1020" s="587">
        <f>IF(G1020="","",IF(OR(G1020="etapa",G1020="sub-etapa"),"",OFFSET(MCQ!M$20,ROW(M1020)-ROW(M$20),0)))</f>
        <v/>
      </c>
      <c r="T1020" s="588">
        <f>IFERROR(TRUNC(L1020*N1020,2),"")</f>
        <v/>
      </c>
      <c r="U1020" s="589">
        <f>IFERROR(TRUNC(L1020*Q1020,2),"")</f>
        <v/>
      </c>
    </row>
    <row r="1021">
      <c r="A1021" s="18">
        <f>OFFSET(MCQ!A$20,ROW(A1021)-ROW(A$20),0)</f>
        <v/>
      </c>
      <c r="B1021" s="18">
        <f>OFFSET(MCQ!B$20,ROW(B1021)-ROW(B$20),0)</f>
        <v/>
      </c>
      <c r="C1021" s="18">
        <f>OFFSET(MCQ!C$20,ROW(C1021)-ROW(C$20),0)</f>
        <v/>
      </c>
      <c r="D1021" s="18">
        <f>OFFSET(MCQ!D$20,ROW(D1021)-ROW(D$20),0)</f>
        <v/>
      </c>
      <c r="E1021" s="18">
        <f>OFFSET(MCQ!E$20,ROW(E1021)-ROW(E$20),0)</f>
        <v/>
      </c>
      <c r="F1021" s="18" t="n"/>
      <c r="G1021" s="233">
        <f>OFFSET(MCQ!G$20,ROW(G1021)-ROW(G$20),0)</f>
        <v/>
      </c>
      <c r="H1021" s="583">
        <f>IF(G1021="","",OFFSET(MCQ!H$20,ROW(H1021)-ROW(H$20),0))</f>
        <v/>
      </c>
      <c r="I1021" s="24">
        <f>IF(G1021="","",IF(OR(G1021="etapa",G1021="sub-etapa"),"",OFFSET(MCQ!I$20,ROW(I1021)-ROW(I$20),0)))</f>
        <v/>
      </c>
      <c r="J1021" s="25">
        <f>IF(G1021="","",OFFSET(MCQ!J$20,ROW(J1021)-ROW(J$20),0))</f>
        <v/>
      </c>
      <c r="K1021" s="24">
        <f>IF(G1021="","",IF(OR(G1021="etapa",G1021="sub-etapa"),"",OFFSET(MCQ!K$20,ROW(K1021)-ROW(K$20),0)))</f>
        <v/>
      </c>
      <c r="L1021" s="26">
        <f>IF(G1021="","",IF(OR(G1021="etapa",G1021="sub-etapa"),"",TRUNC(OFFSET(MCQ!L$20,ROW(L1021)-ROW(L$20),0),2)))</f>
        <v/>
      </c>
      <c r="M1021" s="584">
        <f>IF(I1021="", "", IFERROR(VLOOKUP(VALUE(I1021), _BaseAbril2026, 4, 0), IFERROR(VLOOKUP(TEXT(I1021, "@"), _BaseAbril2026, 4, 0), "")))</f>
        <v/>
      </c>
      <c r="N1021" s="585">
        <f>IFERROR(IF(S1021="BDI1", TRUNC(M1021*(1+$O$18), 2),IF(S1021="BDI2", TRUNC(M1021*(1+$N$18), 2), "")), "")</f>
        <v/>
      </c>
      <c r="O1021" s="586">
        <f>_xlfn.IFS(G1021="ETAPA", SUMIFS(ValorTotalComD, Nivel, A1021), G1021="SUB-ETAPA", SUMIFS(ValorTotalComD, SubNivel, C1021), TRUE, T1021)</f>
        <v/>
      </c>
      <c r="P1021" s="584">
        <f>IF(I1021="", "", IFERROR(VLOOKUP(VALUE(I1021), _BaseAbril2026, 5, 0), IFERROR(VLOOKUP(TEXT(I1021, "@"), _BaseAbril2026, 5, 0), "")))</f>
        <v/>
      </c>
      <c r="Q1021" s="585">
        <f>IFERROR(IF(S1021="BDI1", TRUNC(P1021*(1+$R$18), 2),IF(S1021="BDI2", TRUNC(P1021*(1+$Q$18), 2), "")), "")</f>
        <v/>
      </c>
      <c r="R1021" s="586">
        <f>_xlfn.IFS(G1021="ETAPA", SUMIFS(ValorTotalSemD, Nivel, A1021), G1021="SUB-ETAPA", SUMIFS(ValorTotalSemD, SubNivel, C1021), TRUE, U1021)</f>
        <v/>
      </c>
      <c r="S1021" s="587">
        <f>IF(G1021="","",IF(OR(G1021="etapa",G1021="sub-etapa"),"",OFFSET(MCQ!M$20,ROW(M1021)-ROW(M$20),0)))</f>
        <v/>
      </c>
      <c r="T1021" s="588">
        <f>IFERROR(TRUNC(L1021*N1021,2),"")</f>
        <v/>
      </c>
      <c r="U1021" s="589">
        <f>IFERROR(TRUNC(L1021*Q1021,2),"")</f>
        <v/>
      </c>
      <c r="W1021" s="0" t="n"/>
      <c r="X1021" s="0" t="n"/>
      <c r="Y1021" s="0" t="n"/>
      <c r="Z1021" s="0" t="n"/>
      <c r="AA1021" s="0" t="n"/>
    </row>
    <row r="1022">
      <c r="A1022" s="18">
        <f>OFFSET(MCQ!A$20,ROW(A1022)-ROW(A$20),0)</f>
        <v/>
      </c>
      <c r="B1022" s="18">
        <f>OFFSET(MCQ!B$20,ROW(B1022)-ROW(B$20),0)</f>
        <v/>
      </c>
      <c r="C1022" s="18">
        <f>OFFSET(MCQ!C$20,ROW(C1022)-ROW(C$20),0)</f>
        <v/>
      </c>
      <c r="D1022" s="18">
        <f>OFFSET(MCQ!D$20,ROW(D1022)-ROW(D$20),0)</f>
        <v/>
      </c>
      <c r="E1022" s="18">
        <f>OFFSET(MCQ!E$20,ROW(E1022)-ROW(E$20),0)</f>
        <v/>
      </c>
      <c r="F1022" s="18" t="n"/>
      <c r="G1022" s="233">
        <f>OFFSET(MCQ!G$20,ROW(G1022)-ROW(G$20),0)</f>
        <v/>
      </c>
      <c r="H1022" s="583">
        <f>IF(G1022="","",OFFSET(MCQ!H$20,ROW(H1022)-ROW(H$20),0))</f>
        <v/>
      </c>
      <c r="I1022" s="24">
        <f>IF(G1022="","",IF(OR(G1022="etapa",G1022="sub-etapa"),"",OFFSET(MCQ!I$20,ROW(I1022)-ROW(I$20),0)))</f>
        <v/>
      </c>
      <c r="J1022" s="25">
        <f>IF(G1022="","",OFFSET(MCQ!J$20,ROW(J1022)-ROW(J$20),0))</f>
        <v/>
      </c>
      <c r="K1022" s="24">
        <f>IF(G1022="","",IF(OR(G1022="etapa",G1022="sub-etapa"),"",OFFSET(MCQ!K$20,ROW(K1022)-ROW(K$20),0)))</f>
        <v/>
      </c>
      <c r="L1022" s="26">
        <f>IF(G1022="","",IF(OR(G1022="etapa",G1022="sub-etapa"),"",TRUNC(OFFSET(MCQ!L$20,ROW(L1022)-ROW(L$20),0),2)))</f>
        <v/>
      </c>
      <c r="M1022" s="584">
        <f>IF(I1022="", "", IFERROR(VLOOKUP(VALUE(I1022), _BaseAbril2026, 4, 0), IFERROR(VLOOKUP(TEXT(I1022, "@"), _BaseAbril2026, 4, 0), "")))</f>
        <v/>
      </c>
      <c r="N1022" s="585">
        <f>IFERROR(IF(S1022="BDI1", TRUNC(M1022*(1+$O$18), 2),IF(S1022="BDI2", TRUNC(M1022*(1+$N$18), 2), "")), "")</f>
        <v/>
      </c>
      <c r="O1022" s="586">
        <f>_xlfn.IFS(G1022="ETAPA", SUMIFS(ValorTotalComD, Nivel, A1022), G1022="SUB-ETAPA", SUMIFS(ValorTotalComD, SubNivel, C1022), TRUE, T1022)</f>
        <v/>
      </c>
      <c r="P1022" s="584">
        <f>IF(I1022="", "", IFERROR(VLOOKUP(VALUE(I1022), _BaseAbril2026, 5, 0), IFERROR(VLOOKUP(TEXT(I1022, "@"), _BaseAbril2026, 5, 0), "")))</f>
        <v/>
      </c>
      <c r="Q1022" s="585">
        <f>IFERROR(IF(S1022="BDI1", TRUNC(P1022*(1+$R$18), 2),IF(S1022="BDI2", TRUNC(P1022*(1+$Q$18), 2), "")), "")</f>
        <v/>
      </c>
      <c r="R1022" s="586">
        <f>_xlfn.IFS(G1022="ETAPA", SUMIFS(ValorTotalSemD, Nivel, A1022), G1022="SUB-ETAPA", SUMIFS(ValorTotalSemD, SubNivel, C1022), TRUE, U1022)</f>
        <v/>
      </c>
      <c r="S1022" s="587">
        <f>IF(G1022="","",IF(OR(G1022="etapa",G1022="sub-etapa"),"",OFFSET(MCQ!M$20,ROW(M1022)-ROW(M$20),0)))</f>
        <v/>
      </c>
      <c r="T1022" s="588">
        <f>IFERROR(TRUNC(L1022*N1022,2),"")</f>
        <v/>
      </c>
      <c r="U1022" s="589">
        <f>IFERROR(TRUNC(L1022*Q1022,2),"")</f>
        <v/>
      </c>
      <c r="W1022" s="0" t="n"/>
      <c r="X1022" s="0" t="n"/>
      <c r="Y1022" s="0" t="n"/>
      <c r="Z1022" s="0" t="n"/>
      <c r="AA1022" s="0" t="n"/>
    </row>
    <row r="1023" ht="21" customHeight="1" s="496">
      <c r="A1023" s="18">
        <f>OFFSET(MCQ!A$20,ROW(A1023)-ROW(A$20),0)</f>
        <v/>
      </c>
      <c r="B1023" s="18">
        <f>OFFSET(MCQ!B$20,ROW(B1023)-ROW(B$20),0)</f>
        <v/>
      </c>
      <c r="C1023" s="18">
        <f>OFFSET(MCQ!C$20,ROW(C1023)-ROW(C$20),0)</f>
        <v/>
      </c>
      <c r="D1023" s="18">
        <f>OFFSET(MCQ!D$20,ROW(D1023)-ROW(D$20),0)</f>
        <v/>
      </c>
      <c r="E1023" s="18">
        <f>OFFSET(MCQ!E$20,ROW(E1023)-ROW(E$20),0)</f>
        <v/>
      </c>
      <c r="F1023" s="18" t="n"/>
      <c r="G1023" s="233">
        <f>OFFSET(MCQ!G$20,ROW(G1023)-ROW(G$20),0)</f>
        <v/>
      </c>
      <c r="H1023" s="583">
        <f>IF(G1023="","",OFFSET(MCQ!H$20,ROW(H1023)-ROW(H$20),0))</f>
        <v/>
      </c>
      <c r="I1023" s="24">
        <f>IF(G1023="","",IF(OR(G1023="etapa",G1023="sub-etapa"),"",OFFSET(MCQ!I$20,ROW(I1023)-ROW(I$20),0)))</f>
        <v/>
      </c>
      <c r="J1023" s="25">
        <f>IF(G1023="","",OFFSET(MCQ!J$20,ROW(J1023)-ROW(J$20),0))</f>
        <v/>
      </c>
      <c r="K1023" s="24">
        <f>IF(G1023="","",IF(OR(G1023="etapa",G1023="sub-etapa"),"",OFFSET(MCQ!K$20,ROW(K1023)-ROW(K$20),0)))</f>
        <v/>
      </c>
      <c r="L1023" s="26">
        <f>IF(G1023="","",IF(OR(G1023="etapa",G1023="sub-etapa"),"",TRUNC(OFFSET(MCQ!L$20,ROW(L1023)-ROW(L$20),0),2)))</f>
        <v/>
      </c>
      <c r="M1023" s="584">
        <f>IF(I1023="", "", IFERROR(VLOOKUP(VALUE(I1023), _BaseAbril2026, 4, 0), IFERROR(VLOOKUP(TEXT(I1023, "@"), _BaseAbril2026, 4, 0), "")))</f>
        <v/>
      </c>
      <c r="N1023" s="585">
        <f>IFERROR(IF(S1023="BDI1", TRUNC(M1023*(1+$O$18), 2),IF(S1023="BDI2", TRUNC(M1023*(1+$N$18), 2), "")), "")</f>
        <v/>
      </c>
      <c r="O1023" s="586">
        <f>_xlfn.IFS(G1023="ETAPA", SUMIFS(ValorTotalComD, Nivel, A1023), G1023="SUB-ETAPA", SUMIFS(ValorTotalComD, SubNivel, C1023), TRUE, T1023)</f>
        <v/>
      </c>
      <c r="P1023" s="584">
        <f>IF(I1023="", "", IFERROR(VLOOKUP(VALUE(I1023), _BaseAbril2026, 5, 0), IFERROR(VLOOKUP(TEXT(I1023, "@"), _BaseAbril2026, 5, 0), "")))</f>
        <v/>
      </c>
      <c r="Q1023" s="585">
        <f>IFERROR(IF(S1023="BDI1", TRUNC(P1023*(1+$R$18), 2),IF(S1023="BDI2", TRUNC(P1023*(1+$Q$18), 2), "")), "")</f>
        <v/>
      </c>
      <c r="R1023" s="586">
        <f>_xlfn.IFS(G1023="ETAPA", SUMIFS(ValorTotalSemD, Nivel, A1023), G1023="SUB-ETAPA", SUMIFS(ValorTotalSemD, SubNivel, C1023), TRUE, U1023)</f>
        <v/>
      </c>
      <c r="S1023" s="587">
        <f>IF(G1023="","",IF(OR(G1023="etapa",G1023="sub-etapa"),"",OFFSET(MCQ!M$20,ROW(M1023)-ROW(M$20),0)))</f>
        <v/>
      </c>
      <c r="T1023" s="588">
        <f>IFERROR(TRUNC(L1023*N1023,2),"")</f>
        <v/>
      </c>
      <c r="U1023" s="589">
        <f>IFERROR(TRUNC(L1023*Q1023,2),"")</f>
        <v/>
      </c>
      <c r="V1023" s="303" t="inlineStr">
        <is>
          <t>Custo Total COM-D</t>
        </is>
      </c>
      <c r="W1023" s="246" t="inlineStr">
        <is>
          <t>Custo Total SEM-D</t>
        </is>
      </c>
      <c r="X1023" s="0" t="n"/>
      <c r="Z1023" s="0" t="n"/>
      <c r="AA1023" s="0" t="n"/>
    </row>
    <row r="1024" ht="20.1" customFormat="1" customHeight="1" s="21">
      <c r="A1024" s="20" t="n"/>
      <c r="B1024" s="20" t="n"/>
      <c r="C1024" s="20" t="n"/>
      <c r="D1024" s="20" t="n"/>
      <c r="E1024" s="20" t="n"/>
      <c r="F1024" s="115" t="n"/>
      <c r="G1024" s="229" t="n"/>
      <c r="H1024" s="609" t="inlineStr">
        <is>
          <t>CUSTO TOTAL DA OBRA (R$) - COM BDI</t>
        </is>
      </c>
      <c r="I1024" s="610" t="n"/>
      <c r="J1024" s="610" t="n"/>
      <c r="K1024" s="610" t="n"/>
      <c r="L1024" s="610" t="n"/>
      <c r="M1024" s="611" t="n"/>
      <c r="N1024" s="258" t="n"/>
      <c r="O1024" s="612">
        <f>SUMIFS(O:O, G:G, "ETAPA")</f>
        <v/>
      </c>
      <c r="P1024" s="613" t="n"/>
      <c r="Q1024" s="257" t="n"/>
      <c r="R1024" s="614">
        <f>SUMIFS(R:R, G:G, "ETAPA")</f>
        <v/>
      </c>
      <c r="S1024" s="615" t="n"/>
      <c r="T1024" s="616" t="n"/>
      <c r="U1024" s="617" t="n"/>
      <c r="V1024" s="618">
        <f>SUM(ValorTotalComD)</f>
        <v/>
      </c>
      <c r="W1024" s="619">
        <f>SUM(ValorTotalSemD)</f>
        <v/>
      </c>
      <c r="X1024" s="0" t="n"/>
      <c r="Z1024" s="0" t="n"/>
      <c r="AA1024" s="0" t="n"/>
      <c r="AB1024" s="10" t="n"/>
      <c r="AC1024" s="10" t="n"/>
      <c r="AD1024" s="10" t="n"/>
      <c r="AE1024" s="4" t="n"/>
      <c r="AF1024" s="4" t="n"/>
      <c r="AG1024" s="4" t="n"/>
    </row>
    <row r="1025" ht="11.85" customFormat="1" customHeight="1" s="21">
      <c r="A1025" s="20" t="n"/>
      <c r="B1025" s="20" t="n"/>
      <c r="C1025" s="20" t="n"/>
      <c r="D1025" s="20" t="n"/>
      <c r="E1025" s="20" t="n"/>
      <c r="F1025" s="114" t="n"/>
      <c r="G1025" s="229" t="n"/>
      <c r="H1025" s="395" t="n">
        <v>1</v>
      </c>
      <c r="I1025" s="620" t="n"/>
      <c r="J1025" s="620" t="n"/>
      <c r="K1025" s="620" t="n"/>
      <c r="L1025" s="620" t="n"/>
      <c r="M1025" s="620" t="n"/>
      <c r="N1025" s="620" t="n"/>
      <c r="O1025" s="620" t="n"/>
      <c r="P1025" s="393" t="n"/>
      <c r="Q1025" s="393" t="n"/>
      <c r="R1025" s="393" t="n"/>
      <c r="S1025" s="393" t="n"/>
      <c r="T1025" s="271" t="n"/>
      <c r="U1025" s="279" t="n"/>
      <c r="V1025" s="621">
        <f>IF(O1024=V1024,"SomaCorreta","VerificarERRO")</f>
        <v/>
      </c>
      <c r="W1025" s="622">
        <f>IF(R1024=W1024,"SomaCorreta","VerificarERRO")</f>
        <v/>
      </c>
      <c r="X1025" s="0" t="n"/>
      <c r="Z1025" s="0" t="n"/>
      <c r="AA1025" s="0" t="n"/>
      <c r="AB1025" s="10" t="n"/>
      <c r="AC1025" s="10" t="n"/>
      <c r="AD1025" s="10" t="n"/>
      <c r="AE1025" s="4" t="n"/>
      <c r="AF1025" s="4" t="n"/>
      <c r="AG1025" s="4" t="n"/>
      <c r="AH1025" s="22" t="n"/>
    </row>
    <row r="1026" ht="20.1" customFormat="1" customHeight="1" s="21">
      <c r="A1026" s="20" t="n"/>
      <c r="B1026" s="20" t="n"/>
      <c r="C1026" s="20" t="n"/>
      <c r="D1026" s="20" t="n"/>
      <c r="E1026" s="20" t="n"/>
      <c r="F1026" s="114" t="n"/>
      <c r="G1026" s="229" t="n"/>
      <c r="H1026" s="384">
        <f t="array" ref="H1026">IF(OR(MCQ!T14="X", MCQ!T16="X"), UPPER(Extenso_Valor(IF(MCQ!T14="X", O1024, R1024))), "")</f>
        <v/>
      </c>
      <c r="I1026" s="537" t="n"/>
      <c r="J1026" s="537" t="n"/>
      <c r="K1026" s="537" t="n"/>
      <c r="L1026" s="537" t="n"/>
      <c r="M1026" s="537" t="n"/>
      <c r="N1026" s="537" t="n"/>
      <c r="O1026" s="537" t="n"/>
      <c r="P1026" s="537" t="n"/>
      <c r="Q1026" s="537" t="n"/>
      <c r="R1026" s="537" t="n"/>
      <c r="S1026" s="385" t="n"/>
      <c r="T1026" s="269" t="n"/>
      <c r="U1026" s="278" t="n"/>
      <c r="V1026" s="576" t="n"/>
      <c r="W1026" s="576" t="n"/>
      <c r="X1026" s="0" t="n"/>
      <c r="Z1026" s="0" t="n"/>
      <c r="AA1026" s="0" t="n"/>
      <c r="AB1026" s="10" t="n"/>
      <c r="AC1026" s="10" t="n"/>
      <c r="AD1026" s="10" t="n"/>
      <c r="AE1026" s="4" t="n"/>
      <c r="AF1026" s="4" t="n"/>
      <c r="AG1026" s="4" t="n"/>
    </row>
    <row r="1027" ht="17.25" customHeight="1" s="496">
      <c r="A1027" s="20" t="n"/>
      <c r="B1027" s="20" t="n"/>
      <c r="C1027" s="20" t="n"/>
      <c r="D1027" s="20" t="n"/>
      <c r="E1027" s="20" t="n"/>
      <c r="F1027" s="114" t="n"/>
      <c r="H1027" s="379" t="n">
        <v>1</v>
      </c>
      <c r="I1027" s="537" t="n"/>
      <c r="J1027" s="537" t="n"/>
      <c r="K1027" s="537" t="n"/>
      <c r="L1027" s="537" t="n"/>
      <c r="M1027" s="537" t="n"/>
      <c r="N1027" s="537" t="n"/>
      <c r="O1027" s="537" t="n"/>
      <c r="P1027" s="393" t="n"/>
      <c r="Q1027" s="393" t="n"/>
      <c r="R1027" s="393" t="n"/>
      <c r="S1027" s="393" t="n"/>
      <c r="T1027" s="271" t="n"/>
      <c r="U1027" s="279" t="n"/>
      <c r="W1027" s="0" t="n"/>
      <c r="X1027" s="0" t="n"/>
      <c r="Y1027" s="0" t="n"/>
      <c r="Z1027" s="0" t="n"/>
      <c r="AA1027" s="0" t="n"/>
    </row>
    <row r="1028">
      <c r="H1028" s="378" t="n">
        <v>1</v>
      </c>
      <c r="I1028" s="537" t="n"/>
      <c r="J1028" s="537" t="n"/>
      <c r="K1028" s="537" t="n"/>
      <c r="L1028" s="537" t="n"/>
      <c r="M1028" s="537" t="n"/>
      <c r="N1028" s="537" t="n"/>
      <c r="O1028" s="623" t="n"/>
      <c r="P1028" s="393" t="n"/>
      <c r="Q1028" s="393" t="n"/>
      <c r="R1028" s="393" t="n"/>
      <c r="S1028" s="393" t="n"/>
      <c r="T1028" s="271" t="n"/>
      <c r="U1028" s="279" t="n"/>
      <c r="W1028" s="0" t="n"/>
      <c r="X1028" s="0" t="n"/>
      <c r="Y1028" s="0" t="n"/>
      <c r="Z1028" s="0" t="n"/>
      <c r="AA1028" s="0" t="n"/>
    </row>
    <row r="1029">
      <c r="H1029" s="379" t="n">
        <v>1</v>
      </c>
      <c r="I1029" s="537" t="n"/>
      <c r="J1029" s="537" t="n"/>
      <c r="K1029" s="537" t="n"/>
      <c r="L1029" s="537" t="n"/>
      <c r="M1029" s="537" t="n"/>
      <c r="N1029" s="537" t="n"/>
      <c r="O1029" s="537" t="n"/>
      <c r="P1029" s="393" t="n"/>
      <c r="Q1029" s="393" t="n"/>
      <c r="R1029" s="393" t="n"/>
      <c r="S1029" s="393" t="n"/>
      <c r="T1029" s="271" t="n"/>
      <c r="U1029" s="279" t="n"/>
      <c r="W1029" s="0" t="n"/>
      <c r="X1029" s="0" t="n"/>
      <c r="Y1029" s="0" t="n"/>
      <c r="Z1029" s="0" t="n"/>
      <c r="AA1029" s="0" t="n"/>
    </row>
    <row r="1030"/>
    <row r="1031">
      <c r="M1031" s="256" t="inlineStr">
        <is>
          <t>Para Filtro:</t>
        </is>
      </c>
      <c r="N1031" s="248" t="inlineStr">
        <is>
          <t>TOTAL TOTAL</t>
        </is>
      </c>
      <c r="O1031" s="624">
        <f>SUBTOTAL(9,O21:O1023)</f>
        <v/>
      </c>
      <c r="P1031" s="255" t="inlineStr">
        <is>
          <t>Para Filtro:</t>
        </is>
      </c>
      <c r="Q1031" s="250" t="inlineStr">
        <is>
          <t>TOTAL TOTAL</t>
        </is>
      </c>
      <c r="R1031" s="625">
        <f>SUBTOTAL(9,R21:R1023)</f>
        <v/>
      </c>
      <c r="S1031" s="625" t="n"/>
      <c r="T1031" s="626" t="n"/>
      <c r="U1031" s="625" t="n"/>
    </row>
  </sheetData>
  <mergeCells count="24">
    <mergeCell ref="N11:O11"/>
    <mergeCell ref="H1024:M1024"/>
    <mergeCell ref="Q12:R12"/>
    <mergeCell ref="H1026:R1026"/>
    <mergeCell ref="I11:M11"/>
    <mergeCell ref="H1025:O1025"/>
    <mergeCell ref="J6:M9"/>
    <mergeCell ref="N12:O12"/>
    <mergeCell ref="V1025:V1026"/>
    <mergeCell ref="S11:S18"/>
    <mergeCell ref="U11:U18"/>
    <mergeCell ref="I12:M12"/>
    <mergeCell ref="H16:L16"/>
    <mergeCell ref="X11:Y12"/>
    <mergeCell ref="W1025:W1026"/>
    <mergeCell ref="H1029:O1029"/>
    <mergeCell ref="I14:M14"/>
    <mergeCell ref="T11:T18"/>
    <mergeCell ref="H17:M18"/>
    <mergeCell ref="H1028:O1028"/>
    <mergeCell ref="H1027:O1027"/>
    <mergeCell ref="Q11:R11"/>
    <mergeCell ref="H15:I15"/>
    <mergeCell ref="I13:M13"/>
  </mergeCells>
  <printOptions horizontalCentered="1"/>
  <pageMargins left="0.5905511811023623" right="0.3937007874015748" top="1.181102362204725" bottom="0.5905511811023623" header="0.1968503937007874" footer="0.1968503937007874"/>
  <pageSetup orientation="portrait" paperSize="9" scale="47" fitToHeight="0"/>
</worksheet>
</file>

<file path=xl/worksheets/sheet11.xml><?xml version="1.0" encoding="utf-8"?>
<worksheet xmlns="http://schemas.openxmlformats.org/spreadsheetml/2006/main">
  <sheetPr codeName="Plan8">
    <tabColor rgb="FF00B050"/>
    <outlinePr summaryBelow="1" summaryRight="1"/>
    <pageSetUpPr fitToPage="1"/>
  </sheetPr>
  <dimension ref="A1:AH1031"/>
  <sheetViews>
    <sheetView workbookViewId="0">
      <selection activeCell="A1" sqref="A1"/>
    </sheetView>
  </sheetViews>
  <sheetFormatPr baseColWidth="8" defaultColWidth="9.140625" defaultRowHeight="15"/>
  <cols>
    <col hidden="1" width="3.140625" customWidth="1" style="5" min="1" max="1"/>
    <col hidden="1" width="2.7109375" customWidth="1" style="5" min="2" max="2"/>
    <col hidden="1" width="3.5703125" customWidth="1" style="5" min="3" max="5"/>
    <col hidden="1" width="2.85546875" customWidth="1" style="5" min="6" max="6"/>
    <col hidden="1" width="12.28515625" customWidth="1" style="229" min="7" max="7"/>
    <col width="13" customWidth="1" style="5" min="8" max="8"/>
    <col width="15.5703125" customWidth="1" style="6" min="9" max="9"/>
    <col width="64" customWidth="1" style="5" min="10" max="10"/>
    <col width="6.5703125" customWidth="1" style="582" min="11" max="11"/>
    <col width="10.5703125" customWidth="1" style="5" min="12" max="12"/>
    <col width="12.5703125" customWidth="1" style="5" min="13" max="13"/>
    <col width="15.5703125" customWidth="1" style="8" min="14" max="14"/>
    <col width="15.5703125" customWidth="1" style="9" min="15" max="15"/>
    <col width="12.5703125" customWidth="1" style="5" min="16" max="16"/>
    <col width="15.5703125" customWidth="1" style="8" min="17" max="17"/>
    <col width="18.42578125" customWidth="1" style="9" min="18" max="18"/>
    <col hidden="1" outlineLevel="1" width="7.85546875" customWidth="1" style="9" min="19" max="19"/>
    <col hidden="1" outlineLevel="2" width="11.7109375" customWidth="1" style="262" min="20" max="20"/>
    <col hidden="1" outlineLevel="2" width="11.7109375" customWidth="1" style="272" min="21" max="21"/>
    <col collapsed="1" width="22.140625" customWidth="1" style="5" min="22" max="22"/>
    <col width="17.85546875" customWidth="1" style="10" min="23" max="23"/>
    <col width="6.28515625" customWidth="1" style="10" min="24" max="24"/>
    <col width="24.28515625" customWidth="1" style="10" min="25" max="25"/>
    <col width="5.42578125" customWidth="1" style="10" min="26" max="26"/>
    <col width="9.140625" customWidth="1" style="10" min="27" max="27"/>
    <col width="6.140625" customWidth="1" style="10" min="28" max="28"/>
    <col width="9.140625" customWidth="1" style="10" min="29" max="30"/>
    <col width="9.140625" customWidth="1" style="5" min="31" max="31"/>
    <col width="9.140625" customWidth="1" style="5" min="32" max="16384"/>
  </cols>
  <sheetData>
    <row r="1" hidden="1" s="496">
      <c r="A1" s="18">
        <f>OFFSET(MCQ!A$20,ROW(A1)-ROW(A$20),0)</f>
        <v/>
      </c>
      <c r="B1" s="18">
        <f>OFFSET(MCQ!B$20,ROW(B1)-ROW(B$20),0)</f>
        <v/>
      </c>
      <c r="C1" s="18">
        <f>OFFSET(MCQ!C$20,ROW(C1)-ROW(C$20),0)</f>
        <v/>
      </c>
      <c r="D1" s="18">
        <f>OFFSET(MCQ!D$20,ROW(D1)-ROW(D$20),0)</f>
        <v/>
      </c>
      <c r="E1" s="18">
        <f>OFFSET(MCQ!E$20,ROW(E1)-ROW(E$20),0)</f>
        <v/>
      </c>
      <c r="F1" s="18">
        <f>OFFSET(MCQ!F$20,ROW(F1)-ROW(F$20),0)</f>
        <v/>
      </c>
      <c r="G1" s="233">
        <f>OFFSET(MCQ!G$20,ROW(G1)-ROW(G$20),0)</f>
        <v/>
      </c>
      <c r="H1" s="583">
        <f>IF(G1="","",OFFSET(MCQ!H$20,ROW(H1)-ROW(H$20),0))</f>
        <v/>
      </c>
      <c r="I1" s="24">
        <f>IF(G1="","",IF(OR(G1="etapa",G1="sub-etapa"),"",OFFSET(MCQ!I$20,ROW(I1)-ROW(I$20),0)))</f>
        <v/>
      </c>
      <c r="J1" s="25">
        <f>IF(G1="","",OFFSET(MCQ!J$20,ROW(J1)-ROW(J$20),0))</f>
        <v/>
      </c>
      <c r="K1" s="24">
        <f>IF(G1="","",IF(OR(G1="etapa",G1="sub-etapa"),"",OFFSET(MCQ!K$20,ROW(K1)-ROW(K$20),0)))</f>
        <v/>
      </c>
      <c r="L1" s="26">
        <f>IF(G1="","",IF(OR(G1="etapa",G1="sub-etapa"),"",TRUNC(OFFSET(MCQ!L$20,ROW(L1)-ROW(L$20),0),2)))</f>
        <v/>
      </c>
      <c r="M1" s="584">
        <f>IF(I1="", "", IFERROR(VLOOKUP(VALUE(I1), _BaseAbril2026, 4, 0), IFERROR(VLOOKUP(TEXT(I1, "@"), _BaseAbril2026, 4, 0), "")))</f>
        <v/>
      </c>
      <c r="N1" s="585">
        <f>IFERROR(IF(S1="BDI1", TRUNC(M1*(1+$O$18), 2),IF(S1="BDI2", TRUNC(M1*(1+$N$18), 2), "")), "")</f>
        <v/>
      </c>
      <c r="O1" s="586">
        <f>_xlfn.IFS(G1="ETAPA", SUMIFS(ValorTotalComD, Nivel, A1), G1="SUB-ETAPA", SUMIFS(ValorTotalComD, SubNivel, C1), TRUE, T1)</f>
        <v/>
      </c>
      <c r="P1" s="584">
        <f>IF(I1="", "", IFERROR(VLOOKUP(VALUE(I1), _BaseAbril2026, 5, 0), IFERROR(VLOOKUP(TEXT(I1, "@"), _BaseAbril2026, 5, 0), "")))</f>
        <v/>
      </c>
      <c r="Q1" s="585">
        <f>IFERROR(IF(S1="BDI1", TRUNC(P1*(1+$R$18), 2),IF(S1="BDI2", TRUNC(P1*(1+$Q$18), 2), "")), "")</f>
        <v/>
      </c>
      <c r="R1" s="586">
        <f>_xlfn.IFS(G1="ETAPA", SUMIFS(ValorTotalSemD, Nivel, A1), G1="SUB-ETAPA", SUMIFS(ValorTotalSemD, SubNivel, C1), TRUE, U1)</f>
        <v/>
      </c>
      <c r="S1" s="587">
        <f>IF(G1="","",IF(OR(G1="etapa",G1="sub-etapa"),"",OFFSET(MCQ!M$20,ROW(M1)-ROW(M$20),0)))</f>
        <v/>
      </c>
      <c r="T1" s="588">
        <f>IFERROR(TRUNC(L1*N1,2),"")</f>
        <v/>
      </c>
      <c r="U1" s="589">
        <f>IFERROR(TRUNC(L1*Q1,2),"")</f>
        <v/>
      </c>
    </row>
    <row r="2" hidden="1" s="496"/>
    <row r="3" hidden="1" s="496"/>
    <row r="4" hidden="1" s="496"/>
    <row r="5" hidden="1" s="496">
      <c r="N5" s="5" t="n"/>
      <c r="Q5" s="5" t="n"/>
    </row>
    <row r="6" hidden="1" ht="15" customHeight="1" s="496">
      <c r="J6" s="375" t="n"/>
      <c r="K6" s="537" t="n"/>
      <c r="L6" s="537" t="n"/>
      <c r="M6" s="537" t="n"/>
      <c r="N6" s="37" t="n"/>
      <c r="O6" s="38" t="n"/>
      <c r="P6" s="38" t="n"/>
      <c r="Q6" s="37" t="n"/>
      <c r="R6" s="38" t="n"/>
      <c r="S6" s="38" t="n"/>
      <c r="T6" s="263" t="n"/>
      <c r="U6" s="273" t="n"/>
    </row>
    <row r="7" hidden="1" ht="24.75" customHeight="1" s="496">
      <c r="J7" s="537" t="n"/>
      <c r="K7" s="537" t="n"/>
      <c r="L7" s="537" t="n"/>
      <c r="M7" s="537" t="n"/>
      <c r="N7" s="37" t="n"/>
      <c r="O7" s="39" t="n"/>
      <c r="P7" s="39" t="n"/>
      <c r="Q7" s="37" t="n"/>
      <c r="R7" s="39" t="n"/>
      <c r="S7" s="39" t="n"/>
      <c r="T7" s="264" t="n"/>
      <c r="U7" s="274" t="n"/>
    </row>
    <row r="8" hidden="1" s="496">
      <c r="J8" s="537" t="n"/>
      <c r="K8" s="537" t="n"/>
      <c r="L8" s="537" t="n"/>
      <c r="M8" s="537" t="n"/>
      <c r="N8" s="37" t="n"/>
      <c r="O8" s="38" t="n"/>
      <c r="P8" s="38" t="n"/>
      <c r="Q8" s="37" t="n"/>
      <c r="R8" s="38" t="n"/>
      <c r="S8" s="38" t="n"/>
      <c r="T8" s="263" t="n"/>
      <c r="U8" s="273" t="n"/>
    </row>
    <row r="9" hidden="1" s="496">
      <c r="J9" s="537" t="n"/>
      <c r="K9" s="537" t="n"/>
      <c r="L9" s="537" t="n"/>
      <c r="M9" s="537" t="n"/>
      <c r="N9" s="5" t="n"/>
      <c r="P9" s="9" t="n"/>
      <c r="Q9" s="5" t="n"/>
    </row>
    <row r="10" hidden="1" s="496">
      <c r="N10" s="5" t="n"/>
      <c r="Q10" s="5" t="n"/>
    </row>
    <row r="11" ht="21" customHeight="1" s="496">
      <c r="H11" s="122">
        <f>MCQ!H11</f>
        <v/>
      </c>
      <c r="I11" s="387">
        <f>IF(MCQ!I11="","",MCQ!I11)</f>
        <v/>
      </c>
      <c r="J11" s="538" t="n"/>
      <c r="K11" s="538" t="n"/>
      <c r="L11" s="538" t="n"/>
      <c r="M11" s="539" t="n"/>
      <c r="N11" s="590" t="inlineStr">
        <is>
          <t>SEMINF/DP                           PROCESSO Nº</t>
        </is>
      </c>
      <c r="O11" s="507" t="n"/>
      <c r="P11" s="109" t="n"/>
      <c r="Q11" s="590" t="inlineStr">
        <is>
          <t>SEMINF/DP                            PROCESSO Nº</t>
        </is>
      </c>
      <c r="R11" s="507" t="n"/>
      <c r="S11" s="404" t="inlineStr">
        <is>
          <t>BDI</t>
        </is>
      </c>
      <c r="T11" s="404" t="inlineStr">
        <is>
          <t>Total COM
 Desoneração</t>
        </is>
      </c>
      <c r="U11" s="405" t="inlineStr">
        <is>
          <t>Total SEM
 Desoneração</t>
        </is>
      </c>
      <c r="V11" s="119" t="n"/>
      <c r="W11" s="591" t="n"/>
      <c r="X11" s="392" t="n"/>
    </row>
    <row r="12" ht="22.5" customHeight="1" s="496">
      <c r="H12" s="123">
        <f>MCQ!H12</f>
        <v/>
      </c>
      <c r="I12" s="389">
        <f>IF(MCQ!I12="","",MCQ!I12)</f>
        <v/>
      </c>
      <c r="J12" s="537" t="n"/>
      <c r="K12" s="537" t="n"/>
      <c r="L12" s="537" t="n"/>
      <c r="M12" s="540" t="n"/>
      <c r="N12" s="592">
        <f>MCQ!K12</f>
        <v/>
      </c>
      <c r="O12" s="510" t="n"/>
      <c r="P12" s="110" t="n"/>
      <c r="Q12" s="592">
        <f>MCQ!K12</f>
        <v/>
      </c>
      <c r="R12" s="510" t="n"/>
      <c r="S12" s="593" t="n"/>
      <c r="T12" s="593" t="n"/>
      <c r="U12" s="594" t="n"/>
      <c r="V12" s="118" t="n"/>
      <c r="W12" s="595" t="n"/>
    </row>
    <row r="13" ht="21" customHeight="1" s="496">
      <c r="H13" s="123">
        <f>MCQ!H13</f>
        <v/>
      </c>
      <c r="I13" s="389">
        <f>IF(MCQ!I13="","",MCQ!I13)</f>
        <v/>
      </c>
      <c r="J13" s="537" t="n"/>
      <c r="K13" s="537" t="n"/>
      <c r="L13" s="537" t="n"/>
      <c r="M13" s="540" t="n"/>
      <c r="N13" s="117" t="inlineStr">
        <is>
          <t>FOLHA</t>
        </is>
      </c>
      <c r="O13" s="117" t="inlineStr">
        <is>
          <t xml:space="preserve">  RUBRICA</t>
        </is>
      </c>
      <c r="P13" s="111" t="n"/>
      <c r="Q13" s="117" t="inlineStr">
        <is>
          <t>FOLHA</t>
        </is>
      </c>
      <c r="R13" s="117" t="inlineStr">
        <is>
          <t xml:space="preserve">  RUBRICA</t>
        </is>
      </c>
      <c r="S13" s="593" t="n"/>
      <c r="T13" s="593" t="n"/>
      <c r="U13" s="594" t="n"/>
    </row>
    <row r="14" ht="21" customFormat="1" customHeight="1" s="1">
      <c r="A14" s="10" t="n"/>
      <c r="B14" s="10" t="n"/>
      <c r="C14" s="10" t="n"/>
      <c r="D14" s="10" t="n"/>
      <c r="E14" s="10" t="n"/>
      <c r="F14" s="10" t="n"/>
      <c r="G14" s="229" t="n"/>
      <c r="H14" s="123">
        <f>MCQ!H14</f>
        <v/>
      </c>
      <c r="I14" s="391">
        <f>IF(MCQ!I14="","",MCQ!I14)</f>
        <v/>
      </c>
      <c r="M14" s="508" t="n"/>
      <c r="N14" s="11" t="n"/>
      <c r="O14" s="11" t="n"/>
      <c r="Q14" s="11" t="n"/>
      <c r="R14" s="11" t="n"/>
      <c r="S14" s="593" t="n"/>
      <c r="T14" s="593" t="n"/>
      <c r="U14" s="594" t="n"/>
      <c r="W14" s="10" t="n"/>
      <c r="X14" s="10" t="n"/>
      <c r="Y14" s="10" t="n"/>
      <c r="Z14" s="10" t="n"/>
      <c r="AA14" s="10" t="n"/>
      <c r="AB14" s="10" t="n"/>
      <c r="AC14" s="10" t="n"/>
      <c r="AD14" s="10" t="n"/>
    </row>
    <row r="15" hidden="1" ht="18" customFormat="1" customHeight="1" s="1">
      <c r="A15" s="10" t="n"/>
      <c r="B15" s="10" t="n"/>
      <c r="C15" s="10" t="n"/>
      <c r="D15" s="10" t="n"/>
      <c r="E15" s="10" t="n"/>
      <c r="F15" s="10" t="n"/>
      <c r="G15" s="229" t="n"/>
      <c r="H15" s="376" t="n"/>
      <c r="I15" s="537" t="n"/>
      <c r="J15" s="12" t="n"/>
      <c r="N15" s="11" t="n"/>
      <c r="O15" s="13" t="n"/>
      <c r="Q15" s="11" t="n"/>
      <c r="R15" s="13" t="n"/>
      <c r="S15" s="593" t="n"/>
      <c r="T15" s="593" t="n"/>
      <c r="U15" s="594" t="n"/>
      <c r="W15" s="10" t="n"/>
      <c r="X15" s="10" t="n"/>
      <c r="Y15" s="10" t="n"/>
      <c r="Z15" s="10" t="n"/>
      <c r="AA15" s="10" t="n"/>
      <c r="AB15" s="10" t="n"/>
      <c r="AC15" s="10" t="n"/>
      <c r="AD15" s="10" t="n"/>
    </row>
    <row r="16" ht="26.25" customFormat="1" customHeight="1" s="14">
      <c r="G16" s="230" t="n"/>
      <c r="H16" s="398">
        <f>MCQ!H16</f>
        <v/>
      </c>
      <c r="I16" s="596" t="n"/>
      <c r="J16" s="596" t="n"/>
      <c r="K16" s="596" t="n"/>
      <c r="L16" s="596" t="n"/>
      <c r="M16" s="15" t="n"/>
      <c r="N16" s="16" t="n"/>
      <c r="O16" s="597" t="n"/>
      <c r="P16" s="15" t="n"/>
      <c r="Q16" s="16" t="n"/>
      <c r="R16" s="598" t="n"/>
      <c r="S16" s="593" t="n"/>
      <c r="T16" s="593" t="n"/>
      <c r="U16" s="594" t="n"/>
      <c r="W16" s="10" t="n"/>
      <c r="X16" s="10" t="n"/>
      <c r="Y16" s="10" t="n"/>
      <c r="Z16" s="10" t="n"/>
      <c r="AA16" s="10" t="n"/>
      <c r="AB16" s="10" t="n"/>
      <c r="AC16" s="10" t="n"/>
      <c r="AD16" s="10" t="n"/>
    </row>
    <row r="17" ht="13.7" customFormat="1" customHeight="1" s="14">
      <c r="G17" s="230" t="n"/>
      <c r="H17" s="599" t="inlineStr">
        <is>
          <t xml:space="preserve">            PLANILHA ORÇAMENTÁRIA</t>
        </is>
      </c>
      <c r="I17" s="600" t="n"/>
      <c r="J17" s="600" t="n"/>
      <c r="K17" s="600" t="n"/>
      <c r="L17" s="600" t="n"/>
      <c r="M17" s="600" t="n"/>
      <c r="N17" s="157">
        <f>IF(N18="","","BDI2-Equip.")</f>
        <v/>
      </c>
      <c r="O17" s="157" t="inlineStr">
        <is>
          <t>BDI1</t>
        </is>
      </c>
      <c r="P17" s="112" t="n"/>
      <c r="Q17" s="156">
        <f>IF(Q18="","","BDI2-Equip.")</f>
        <v/>
      </c>
      <c r="R17" s="156" t="inlineStr">
        <is>
          <t>BDI1</t>
        </is>
      </c>
      <c r="S17" s="593" t="n"/>
      <c r="T17" s="593" t="n"/>
      <c r="U17" s="594" t="n"/>
      <c r="W17" s="10" t="n"/>
      <c r="X17" s="10" t="n"/>
      <c r="Y17" s="10" t="n"/>
      <c r="Z17" s="10" t="n"/>
      <c r="AA17" s="10" t="n"/>
      <c r="AB17" s="10" t="n"/>
      <c r="AC17" s="10" t="n"/>
      <c r="AD17" s="10" t="n"/>
    </row>
    <row r="18" ht="18" customFormat="1" customHeight="1" s="14">
      <c r="G18" s="230" t="n"/>
      <c r="H18" s="596" t="n"/>
      <c r="I18" s="596" t="n"/>
      <c r="J18" s="596" t="n"/>
      <c r="K18" s="596" t="n"/>
      <c r="L18" s="596" t="n"/>
      <c r="M18" s="596" t="n"/>
      <c r="N18" s="298">
        <f>IF(MCQ!V14=0,"",MCQ!V14)</f>
        <v/>
      </c>
      <c r="O18" s="298">
        <f>_xlfn.AGGREGATE(9,6,MCQ!U14)</f>
        <v/>
      </c>
      <c r="P18" s="112" t="n"/>
      <c r="Q18" s="299">
        <f>IF(MCQ!V14=0,"",MCQ!V16)</f>
        <v/>
      </c>
      <c r="R18" s="299">
        <f>_xlfn.AGGREGATE(9,6,MCQ!U16)</f>
        <v/>
      </c>
      <c r="S18" s="593" t="n"/>
      <c r="T18" s="593" t="n"/>
      <c r="U18" s="594" t="n"/>
      <c r="W18" s="10" t="n"/>
      <c r="X18" s="10" t="n"/>
      <c r="Y18" s="10" t="n"/>
      <c r="Z18" s="10" t="n"/>
      <c r="AA18" s="10" t="n"/>
      <c r="AB18" s="10" t="n"/>
      <c r="AC18" s="10" t="n"/>
      <c r="AD18" s="10" t="n"/>
    </row>
    <row r="19" ht="35.25" customFormat="1" customHeight="1" s="6">
      <c r="G19" s="231" t="n"/>
      <c r="H19" s="40" t="inlineStr">
        <is>
          <t>ITEM</t>
        </is>
      </c>
      <c r="I19" s="40" t="inlineStr">
        <is>
          <t>CÓDIGO</t>
        </is>
      </c>
      <c r="J19" s="40" t="inlineStr">
        <is>
          <t>DESCRIÇÃO</t>
        </is>
      </c>
      <c r="K19" s="601" t="inlineStr">
        <is>
          <t>UNID</t>
        </is>
      </c>
      <c r="L19" s="40" t="inlineStr">
        <is>
          <t>QUANT</t>
        </is>
      </c>
      <c r="M19" s="313" t="inlineStr">
        <is>
          <t>CUSTO UNIT. (R$) COM D</t>
        </is>
      </c>
      <c r="N19" s="313">
        <f>IFERROR(IF(TEXT(N18, "0,00%") &lt;&gt; "", "PREÇO UNIT. COM BDI DE " &amp; TEXT(N18, "0,00%") &amp; " E " &amp; TEXT(O18, "0,00%"), "PREÇO UNIT. COM BDI DE " &amp; TEXT(O18, "0,00%")), "")</f>
        <v/>
      </c>
      <c r="O19" s="313" t="inlineStr">
        <is>
          <t>TOTAL COM BDI (R$)</t>
        </is>
      </c>
      <c r="P19" s="113" t="inlineStr">
        <is>
          <t>CUSTO UNIT. (R$) SEM D</t>
        </is>
      </c>
      <c r="Q19" s="113">
        <f>IFERROR(IF(TEXT(Q18, "0,00%") &lt;&gt; "0,00%", "PREÇO UNIT. COM BDI DE " &amp; TEXT(Q18, "0,00%") &amp; " E " &amp; TEXT(R18, "0,00%"), "PREÇO UNIT. COM BDI DE " &amp; TEXT(R18, "0,00%")), "")</f>
        <v/>
      </c>
      <c r="R19" s="113" t="inlineStr">
        <is>
          <t>TOTAL COM BDI (R$)</t>
        </is>
      </c>
      <c r="S19" s="261" t="n"/>
      <c r="T19" s="265" t="n"/>
      <c r="U19" s="261" t="n"/>
      <c r="W19" s="10" t="n"/>
      <c r="X19" s="10" t="n"/>
      <c r="Y19" s="10" t="n"/>
      <c r="Z19" s="10" t="n"/>
      <c r="AA19" s="10" t="n"/>
      <c r="AB19" s="10" t="n"/>
      <c r="AC19" s="10" t="n"/>
      <c r="AD19" s="10" t="n"/>
    </row>
    <row r="20" hidden="1" ht="16.15" customFormat="1" customHeight="1" s="17">
      <c r="A20" s="2" t="n"/>
      <c r="B20" s="2" t="n"/>
      <c r="C20" s="2" t="n"/>
      <c r="D20" s="2" t="n"/>
      <c r="E20" s="2" t="n"/>
      <c r="F20" s="3" t="n"/>
      <c r="G20" s="232" t="n"/>
      <c r="H20" s="30" t="n"/>
      <c r="I20" s="30" t="n"/>
      <c r="J20" s="31" t="n"/>
      <c r="K20" s="602" t="n"/>
      <c r="L20" s="603">
        <f>O20</f>
        <v/>
      </c>
      <c r="M20" s="34" t="n"/>
      <c r="N20" s="34" t="n"/>
      <c r="O20" s="604" t="n"/>
      <c r="P20" s="34" t="n"/>
      <c r="Q20" s="34" t="n"/>
      <c r="R20" s="604" t="n"/>
      <c r="S20" s="605" t="n"/>
      <c r="T20" s="606" t="n"/>
      <c r="U20" s="607" t="n"/>
      <c r="W20" s="10" t="n"/>
      <c r="X20" s="10" t="n"/>
      <c r="Y20" s="10" t="n"/>
      <c r="Z20" s="10" t="n"/>
      <c r="AA20" s="10" t="n"/>
      <c r="AB20" s="10" t="n"/>
      <c r="AC20" s="10" t="n"/>
      <c r="AD20" s="10" t="n"/>
    </row>
    <row r="21" ht="16.5" customHeight="1" s="496">
      <c r="A21" s="18">
        <f>OFFSET(MCQ!A$20,ROW(A21)-ROW(A$20),0)</f>
        <v/>
      </c>
      <c r="B21" s="18">
        <f>OFFSET(MCQ!B$20,ROW(B21)-ROW(B$20),0)</f>
        <v/>
      </c>
      <c r="C21" s="18">
        <f>OFFSET(MCQ!C$20,ROW(C21)-ROW(C$20),0)</f>
        <v/>
      </c>
      <c r="D21" s="18">
        <f>OFFSET(MCQ!D$20,ROW(D21)-ROW(D$20),0)</f>
        <v/>
      </c>
      <c r="E21" s="18">
        <f>OFFSET(MCQ!E$20,ROW(E21)-ROW(E$20),0)</f>
        <v/>
      </c>
      <c r="F21" s="18" t="n"/>
      <c r="G21" s="233">
        <f>OFFSET(MCQ!G$20,ROW(G21)-ROW(G$20),0)</f>
        <v/>
      </c>
      <c r="H21" s="583">
        <f>IF(G21="","",OFFSET(MCQ!H$20,ROW(H21)-ROW(H$20),0))</f>
        <v/>
      </c>
      <c r="I21" s="24">
        <f>IF(G21="","",IF(OR(G21="etapa",G21="sub-etapa"),"",OFFSET(MCQ!I$20,ROW(I21)-ROW(I$20),0)))</f>
        <v/>
      </c>
      <c r="J21" s="25">
        <f>IF(G21="","",OFFSET(MCQ!J$20,ROW(J21)-ROW(J$20),0))</f>
        <v/>
      </c>
      <c r="K21" s="24">
        <f>IF(G21="","",IF(OR(G21="etapa",G21="sub-etapa"),"",OFFSET(MCQ!K$20,ROW(K21)-ROW(K$20),0)))</f>
        <v/>
      </c>
      <c r="L21" s="26">
        <f>IF(G21="","",IF(OR(G21="etapa",G21="sub-etapa"),"",TRUNC(OFFSET(MCQ!L$20,ROW(L21)-ROW(L$20),0),2)))</f>
        <v/>
      </c>
      <c r="M21" s="584">
        <f>IF(I21="", "", IFERROR(VLOOKUP(VALUE(I21), _BaseAbril2026, 4, 0), IFERROR(VLOOKUP(TEXT(I21, "@"), _BaseAbril2026, 4, 0), "")))</f>
        <v/>
      </c>
      <c r="N21" s="585">
        <f>IFERROR(IF(S21="BDI1", TRUNC(M21*(1+$O$18), 2),IF(S21="BDI2", TRUNC(M21*(1+$N$18), 2), "")), "")</f>
        <v/>
      </c>
      <c r="O21" s="586">
        <f>_xlfn.IFS(G21="ETAPA", SUMIFS(ValorTotalComD, Nivel, A21), G21="SUB-ETAPA", SUMIFS(ValorTotalComD, SubNivel, C21), TRUE, T21)</f>
        <v/>
      </c>
      <c r="P21" s="584">
        <f>IF(I21="", "", IFERROR(VLOOKUP(VALUE(I21), _BaseAbril2026, 5, 0), IFERROR(VLOOKUP(TEXT(I21, "@"), _BaseAbril2026, 5, 0), "")))</f>
        <v/>
      </c>
      <c r="Q21" s="585">
        <f>IFERROR(IF(S21="BDI1", TRUNC(P21*(1+$R$18), 2),IF(S21="BDI2", TRUNC(P21*(1+$Q$18), 2), "")), "")</f>
        <v/>
      </c>
      <c r="R21" s="586">
        <f>_xlfn.IFS(G21="ETAPA", SUMIFS(ValorTotalSemD, Nivel, A21), G21="SUB-ETAPA", SUMIFS(ValorTotalSemD, SubNivel, C21), TRUE, U21)</f>
        <v/>
      </c>
      <c r="S21" s="587">
        <f>IF(G21="","",IF(OR(G21="etapa",G21="sub-etapa"),"",OFFSET(MCQ!M$20,ROW(M21)-ROW(M$20),0)))</f>
        <v/>
      </c>
      <c r="T21" s="588">
        <f>IFERROR(TRUNC(L21*N21,2),"")</f>
        <v/>
      </c>
      <c r="U21" s="589">
        <f>IFERROR(TRUNC(L21*Q21,2),"")</f>
        <v/>
      </c>
    </row>
    <row r="22">
      <c r="A22" s="18">
        <f>OFFSET(MCQ!A$20,ROW(A22)-ROW(A$20),0)</f>
        <v/>
      </c>
      <c r="B22" s="18">
        <f>OFFSET(MCQ!B$20,ROW(B22)-ROW(B$20),0)</f>
        <v/>
      </c>
      <c r="C22" s="18">
        <f>OFFSET(MCQ!C$20,ROW(C22)-ROW(C$20),0)</f>
        <v/>
      </c>
      <c r="D22" s="18">
        <f>OFFSET(MCQ!D$20,ROW(D22)-ROW(D$20),0)</f>
        <v/>
      </c>
      <c r="E22" s="18">
        <f>OFFSET(MCQ!E$20,ROW(E22)-ROW(E$20),0)</f>
        <v/>
      </c>
      <c r="F22" s="18" t="n"/>
      <c r="G22" s="233">
        <f>OFFSET(MCQ!G$20,ROW(G22)-ROW(G$20),0)</f>
        <v/>
      </c>
      <c r="H22" s="583">
        <f>IF(G22="","",OFFSET(MCQ!H$20,ROW(H22)-ROW(H$20),0))</f>
        <v/>
      </c>
      <c r="I22" s="24">
        <f>IF(G22="","",IF(OR(G22="etapa",G22="sub-etapa"),"",OFFSET(MCQ!I$20,ROW(I22)-ROW(I$20),0)))</f>
        <v/>
      </c>
      <c r="J22" s="25">
        <f>IF(G22="","",OFFSET(MCQ!J$20,ROW(J22)-ROW(J$20),0))</f>
        <v/>
      </c>
      <c r="K22" s="24">
        <f>IF(G22="","",IF(OR(G22="etapa",G22="sub-etapa"),"",OFFSET(MCQ!K$20,ROW(K22)-ROW(K$20),0)))</f>
        <v/>
      </c>
      <c r="L22" s="26">
        <f>IF(G22="","",IF(OR(G22="etapa",G22="sub-etapa"),"",TRUNC(OFFSET(MCQ!L$20,ROW(L22)-ROW(L$20),0),2)))</f>
        <v/>
      </c>
      <c r="M22" s="584">
        <f>IF(I22="", "", IFERROR(VLOOKUP(VALUE(I22), _BaseAbril2026, 4, 0), IFERROR(VLOOKUP(TEXT(I22, "@"), _BaseAbril2026, 4, 0), "")))</f>
        <v/>
      </c>
      <c r="N22" s="585">
        <f>IFERROR(IF(S22="BDI1", TRUNC(M22*(1+$O$18), 2),IF(S22="BDI2", TRUNC(M22*(1+$N$18), 2), "")), "")</f>
        <v/>
      </c>
      <c r="O22" s="586">
        <f>_xlfn.IFS(G22="ETAPA", SUMIFS(ValorTotalComD, Nivel, A22), G22="SUB-ETAPA", SUMIFS(ValorTotalComD, SubNivel, C22), TRUE, T22)</f>
        <v/>
      </c>
      <c r="P22" s="584">
        <f>IF(I22="", "", IFERROR(VLOOKUP(VALUE(I22), _BaseAbril2026, 5, 0), IFERROR(VLOOKUP(TEXT(I22, "@"), _BaseAbril2026, 5, 0), "")))</f>
        <v/>
      </c>
      <c r="Q22" s="585">
        <f>IFERROR(IF(S22="BDI1", TRUNC(P22*(1+$R$18), 2),IF(S22="BDI2", TRUNC(P22*(1+$Q$18), 2), "")), "")</f>
        <v/>
      </c>
      <c r="R22" s="586">
        <f>_xlfn.IFS(G22="ETAPA", SUMIFS(ValorTotalSemD, Nivel, A22), G22="SUB-ETAPA", SUMIFS(ValorTotalSemD, SubNivel, C22), TRUE, U22)</f>
        <v/>
      </c>
      <c r="S22" s="587">
        <f>IF(G22="","",IF(OR(G22="etapa",G22="sub-etapa"),"",OFFSET(MCQ!M$20,ROW(M22)-ROW(M$20),0)))</f>
        <v/>
      </c>
      <c r="T22" s="588">
        <f>IFERROR(TRUNC(L22*N22,2),"")</f>
        <v/>
      </c>
      <c r="U22" s="589">
        <f>IFERROR(TRUNC(L22*Q22,2),"")</f>
        <v/>
      </c>
      <c r="V22" s="608" t="n"/>
    </row>
    <row r="23">
      <c r="A23" s="18">
        <f>OFFSET(MCQ!A$20,ROW(A23)-ROW(A$20),0)</f>
        <v/>
      </c>
      <c r="B23" s="18">
        <f>OFFSET(MCQ!B$20,ROW(B23)-ROW(B$20),0)</f>
        <v/>
      </c>
      <c r="C23" s="18">
        <f>OFFSET(MCQ!C$20,ROW(C23)-ROW(C$20),0)</f>
        <v/>
      </c>
      <c r="D23" s="18">
        <f>OFFSET(MCQ!D$20,ROW(D23)-ROW(D$20),0)</f>
        <v/>
      </c>
      <c r="E23" s="18">
        <f>OFFSET(MCQ!E$20,ROW(E23)-ROW(E$20),0)</f>
        <v/>
      </c>
      <c r="F23" s="18" t="n"/>
      <c r="G23" s="233">
        <f>OFFSET(MCQ!G$20,ROW(G23)-ROW(G$20),0)</f>
        <v/>
      </c>
      <c r="H23" s="583">
        <f>IF(G23="","",OFFSET(MCQ!H$20,ROW(H23)-ROW(H$20),0))</f>
        <v/>
      </c>
      <c r="I23" s="24">
        <f>IF(G23="","",IF(OR(G23="etapa",G23="sub-etapa"),"",OFFSET(MCQ!I$20,ROW(I23)-ROW(I$20),0)))</f>
        <v/>
      </c>
      <c r="J23" s="25">
        <f>IF(G23="","",OFFSET(MCQ!J$20,ROW(J23)-ROW(J$20),0))</f>
        <v/>
      </c>
      <c r="K23" s="24">
        <f>IF(G23="","",IF(OR(G23="etapa",G23="sub-etapa"),"",OFFSET(MCQ!K$20,ROW(K23)-ROW(K$20),0)))</f>
        <v/>
      </c>
      <c r="L23" s="26">
        <f>IF(G23="","",IF(OR(G23="etapa",G23="sub-etapa"),"",TRUNC(OFFSET(MCQ!L$20,ROW(L23)-ROW(L$20),0),2)))</f>
        <v/>
      </c>
      <c r="M23" s="584">
        <f>IF(I23="", "", IFERROR(VLOOKUP(VALUE(I23), _BaseAbril2026, 4, 0), IFERROR(VLOOKUP(TEXT(I23, "@"), _BaseAbril2026, 4, 0), "")))</f>
        <v/>
      </c>
      <c r="N23" s="585">
        <f>IFERROR(IF(S23="BDI1", TRUNC(M23*(1+$O$18), 2),IF(S23="BDI2", TRUNC(M23*(1+$N$18), 2), "")), "")</f>
        <v/>
      </c>
      <c r="O23" s="586">
        <f>_xlfn.IFS(G23="ETAPA", SUMIFS(ValorTotalComD, Nivel, A23), G23="SUB-ETAPA", SUMIFS(ValorTotalComD, SubNivel, C23), TRUE, T23)</f>
        <v/>
      </c>
      <c r="P23" s="584">
        <f>IF(I23="", "", IFERROR(VLOOKUP(VALUE(I23), _BaseAbril2026, 5, 0), IFERROR(VLOOKUP(TEXT(I23, "@"), _BaseAbril2026, 5, 0), "")))</f>
        <v/>
      </c>
      <c r="Q23" s="585">
        <f>IFERROR(IF(S23="BDI1", TRUNC(P23*(1+$R$18), 2),IF(S23="BDI2", TRUNC(P23*(1+$Q$18), 2), "")), "")</f>
        <v/>
      </c>
      <c r="R23" s="586">
        <f>_xlfn.IFS(G23="ETAPA", SUMIFS(ValorTotalSemD, Nivel, A23), G23="SUB-ETAPA", SUMIFS(ValorTotalSemD, SubNivel, C23), TRUE, U23)</f>
        <v/>
      </c>
      <c r="S23" s="587">
        <f>IF(G23="","",IF(OR(G23="etapa",G23="sub-etapa"),"",OFFSET(MCQ!M$20,ROW(M23)-ROW(M$20),0)))</f>
        <v/>
      </c>
      <c r="T23" s="588">
        <f>IFERROR(TRUNC(L23*N23,2),"")</f>
        <v/>
      </c>
      <c r="U23" s="589">
        <f>IFERROR(TRUNC(L23*Q23,2),"")</f>
        <v/>
      </c>
    </row>
    <row r="24">
      <c r="A24" s="18">
        <f>OFFSET(MCQ!A$20,ROW(A24)-ROW(A$20),0)</f>
        <v/>
      </c>
      <c r="B24" s="18">
        <f>OFFSET(MCQ!B$20,ROW(B24)-ROW(B$20),0)</f>
        <v/>
      </c>
      <c r="C24" s="18">
        <f>OFFSET(MCQ!C$20,ROW(C24)-ROW(C$20),0)</f>
        <v/>
      </c>
      <c r="D24" s="18">
        <f>OFFSET(MCQ!D$20,ROW(D24)-ROW(D$20),0)</f>
        <v/>
      </c>
      <c r="E24" s="18">
        <f>OFFSET(MCQ!E$20,ROW(E24)-ROW(E$20),0)</f>
        <v/>
      </c>
      <c r="F24" s="18" t="n"/>
      <c r="G24" s="233">
        <f>OFFSET(MCQ!G$20,ROW(G24)-ROW(G$20),0)</f>
        <v/>
      </c>
      <c r="H24" s="583">
        <f>IF(G24="","",OFFSET(MCQ!H$20,ROW(H24)-ROW(H$20),0))</f>
        <v/>
      </c>
      <c r="I24" s="24">
        <f>IF(G24="","",IF(OR(G24="etapa",G24="sub-etapa"),"",OFFSET(MCQ!I$20,ROW(I24)-ROW(I$20),0)))</f>
        <v/>
      </c>
      <c r="J24" s="25">
        <f>IF(G24="","",OFFSET(MCQ!J$20,ROW(J24)-ROW(J$20),0))</f>
        <v/>
      </c>
      <c r="K24" s="24">
        <f>IF(G24="","",IF(OR(G24="etapa",G24="sub-etapa"),"",OFFSET(MCQ!K$20,ROW(K24)-ROW(K$20),0)))</f>
        <v/>
      </c>
      <c r="L24" s="26">
        <f>IF(G24="","",IF(OR(G24="etapa",G24="sub-etapa"),"",TRUNC(OFFSET(MCQ!L$20,ROW(L24)-ROW(L$20),0),2)))</f>
        <v/>
      </c>
      <c r="M24" s="584">
        <f>IF(I24="", "", IFERROR(VLOOKUP(VALUE(I24), _BaseAbril2026, 4, 0), IFERROR(VLOOKUP(TEXT(I24, "@"), _BaseAbril2026, 4, 0), "")))</f>
        <v/>
      </c>
      <c r="N24" s="585">
        <f>IFERROR(IF(S24="BDI1", TRUNC(M24*(1+$O$18), 2),IF(S24="BDI2", TRUNC(M24*(1+$N$18), 2), "")), "")</f>
        <v/>
      </c>
      <c r="O24" s="586">
        <f>_xlfn.IFS(G24="ETAPA", SUMIFS(ValorTotalComD, Nivel, A24), G24="SUB-ETAPA", SUMIFS(ValorTotalComD, SubNivel, C24), TRUE, T24)</f>
        <v/>
      </c>
      <c r="P24" s="584">
        <f>IF(I24="", "", IFERROR(VLOOKUP(VALUE(I24), _BaseAbril2026, 5, 0), IFERROR(VLOOKUP(TEXT(I24, "@"), _BaseAbril2026, 5, 0), "")))</f>
        <v/>
      </c>
      <c r="Q24" s="585">
        <f>IFERROR(IF(S24="BDI1", TRUNC(P24*(1+$R$18), 2),IF(S24="BDI2", TRUNC(P24*(1+$Q$18), 2), "")), "")</f>
        <v/>
      </c>
      <c r="R24" s="586">
        <f>_xlfn.IFS(G24="ETAPA", SUMIFS(ValorTotalSemD, Nivel, A24), G24="SUB-ETAPA", SUMIFS(ValorTotalSemD, SubNivel, C24), TRUE, U24)</f>
        <v/>
      </c>
      <c r="S24" s="587">
        <f>IF(G24="","",IF(OR(G24="etapa",G24="sub-etapa"),"",OFFSET(MCQ!M$20,ROW(M24)-ROW(M$20),0)))</f>
        <v/>
      </c>
      <c r="T24" s="588">
        <f>IFERROR(TRUNC(L24*N24,2),"")</f>
        <v/>
      </c>
      <c r="U24" s="589">
        <f>IFERROR(TRUNC(L24*Q24,2),"")</f>
        <v/>
      </c>
    </row>
    <row r="25">
      <c r="A25" s="18">
        <f>OFFSET(MCQ!A$20,ROW(A25)-ROW(A$20),0)</f>
        <v/>
      </c>
      <c r="B25" s="18">
        <f>OFFSET(MCQ!B$20,ROW(B25)-ROW(B$20),0)</f>
        <v/>
      </c>
      <c r="C25" s="18">
        <f>OFFSET(MCQ!C$20,ROW(C25)-ROW(C$20),0)</f>
        <v/>
      </c>
      <c r="D25" s="18">
        <f>OFFSET(MCQ!D$20,ROW(D25)-ROW(D$20),0)</f>
        <v/>
      </c>
      <c r="E25" s="18">
        <f>OFFSET(MCQ!E$20,ROW(E25)-ROW(E$20),0)</f>
        <v/>
      </c>
      <c r="F25" s="18" t="n"/>
      <c r="G25" s="233">
        <f>OFFSET(MCQ!G$20,ROW(G25)-ROW(G$20),0)</f>
        <v/>
      </c>
      <c r="H25" s="583">
        <f>IF(G25="","",OFFSET(MCQ!H$20,ROW(H25)-ROW(H$20),0))</f>
        <v/>
      </c>
      <c r="I25" s="24">
        <f>IF(G25="","",IF(OR(G25="etapa",G25="sub-etapa"),"",OFFSET(MCQ!I$20,ROW(I25)-ROW(I$20),0)))</f>
        <v/>
      </c>
      <c r="J25" s="25">
        <f>IF(G25="","",OFFSET(MCQ!J$20,ROW(J25)-ROW(J$20),0))</f>
        <v/>
      </c>
      <c r="K25" s="24">
        <f>IF(G25="","",IF(OR(G25="etapa",G25="sub-etapa"),"",OFFSET(MCQ!K$20,ROW(K25)-ROW(K$20),0)))</f>
        <v/>
      </c>
      <c r="L25" s="26">
        <f>IF(G25="","",IF(OR(G25="etapa",G25="sub-etapa"),"",TRUNC(OFFSET(MCQ!L$20,ROW(L25)-ROW(L$20),0),2)))</f>
        <v/>
      </c>
      <c r="M25" s="584">
        <f>IF(I25="", "", IFERROR(VLOOKUP(VALUE(I25), _BaseAbril2026, 4, 0), IFERROR(VLOOKUP(TEXT(I25, "@"), _BaseAbril2026, 4, 0), "")))</f>
        <v/>
      </c>
      <c r="N25" s="585">
        <f>IFERROR(IF(S25="BDI1", TRUNC(M25*(1+$O$18), 2),IF(S25="BDI2", TRUNC(M25*(1+$N$18), 2), "")), "")</f>
        <v/>
      </c>
      <c r="O25" s="586">
        <f>_xlfn.IFS(G25="ETAPA", SUMIFS(ValorTotalComD, Nivel, A25), G25="SUB-ETAPA", SUMIFS(ValorTotalComD, SubNivel, C25), TRUE, T25)</f>
        <v/>
      </c>
      <c r="P25" s="584">
        <f>IF(I25="", "", IFERROR(VLOOKUP(VALUE(I25), _BaseAbril2026, 5, 0), IFERROR(VLOOKUP(TEXT(I25, "@"), _BaseAbril2026, 5, 0), "")))</f>
        <v/>
      </c>
      <c r="Q25" s="585">
        <f>IFERROR(IF(S25="BDI1", TRUNC(P25*(1+$R$18), 2),IF(S25="BDI2", TRUNC(P25*(1+$Q$18), 2), "")), "")</f>
        <v/>
      </c>
      <c r="R25" s="586">
        <f>_xlfn.IFS(G25="ETAPA", SUMIFS(ValorTotalSemD, Nivel, A25), G25="SUB-ETAPA", SUMIFS(ValorTotalSemD, SubNivel, C25), TRUE, U25)</f>
        <v/>
      </c>
      <c r="S25" s="587">
        <f>IF(G25="","",IF(OR(G25="etapa",G25="sub-etapa"),"",OFFSET(MCQ!M$20,ROW(M25)-ROW(M$20),0)))</f>
        <v/>
      </c>
      <c r="T25" s="588">
        <f>IFERROR(TRUNC(L25*N25,2),"")</f>
        <v/>
      </c>
      <c r="U25" s="589">
        <f>IFERROR(TRUNC(L25*Q25,2),"")</f>
        <v/>
      </c>
    </row>
    <row r="26">
      <c r="A26" s="18">
        <f>OFFSET(MCQ!A$20,ROW(A26)-ROW(A$20),0)</f>
        <v/>
      </c>
      <c r="B26" s="18">
        <f>OFFSET(MCQ!B$20,ROW(B26)-ROW(B$20),0)</f>
        <v/>
      </c>
      <c r="C26" s="18">
        <f>OFFSET(MCQ!C$20,ROW(C26)-ROW(C$20),0)</f>
        <v/>
      </c>
      <c r="D26" s="18">
        <f>OFFSET(MCQ!D$20,ROW(D26)-ROW(D$20),0)</f>
        <v/>
      </c>
      <c r="E26" s="18">
        <f>OFFSET(MCQ!E$20,ROW(E26)-ROW(E$20),0)</f>
        <v/>
      </c>
      <c r="F26" s="18" t="n"/>
      <c r="G26" s="233">
        <f>OFFSET(MCQ!G$20,ROW(G26)-ROW(G$20),0)</f>
        <v/>
      </c>
      <c r="H26" s="583">
        <f>IF(G26="","",OFFSET(MCQ!H$20,ROW(H26)-ROW(H$20),0))</f>
        <v/>
      </c>
      <c r="I26" s="24">
        <f>IF(G26="","",IF(OR(G26="etapa",G26="sub-etapa"),"",OFFSET(MCQ!I$20,ROW(I26)-ROW(I$20),0)))</f>
        <v/>
      </c>
      <c r="J26" s="25">
        <f>IF(G26="","",OFFSET(MCQ!J$20,ROW(J26)-ROW(J$20),0))</f>
        <v/>
      </c>
      <c r="K26" s="24">
        <f>IF(G26="","",IF(OR(G26="etapa",G26="sub-etapa"),"",OFFSET(MCQ!K$20,ROW(K26)-ROW(K$20),0)))</f>
        <v/>
      </c>
      <c r="L26" s="26">
        <f>IF(G26="","",IF(OR(G26="etapa",G26="sub-etapa"),"",TRUNC(OFFSET(MCQ!L$20,ROW(L26)-ROW(L$20),0),2)))</f>
        <v/>
      </c>
      <c r="M26" s="584">
        <f>IF(I26="", "", IFERROR(VLOOKUP(VALUE(I26), _BaseAbril2026, 4, 0), IFERROR(VLOOKUP(TEXT(I26, "@"), _BaseAbril2026, 4, 0), "")))</f>
        <v/>
      </c>
      <c r="N26" s="585">
        <f>IFERROR(IF(S26="BDI1", TRUNC(M26*(1+$O$18), 2),IF(S26="BDI2", TRUNC(M26*(1+$N$18), 2), "")), "")</f>
        <v/>
      </c>
      <c r="O26" s="586">
        <f>_xlfn.IFS(G26="ETAPA", SUMIFS(ValorTotalComD, Nivel, A26), G26="SUB-ETAPA", SUMIFS(ValorTotalComD, SubNivel, C26), TRUE, T26)</f>
        <v/>
      </c>
      <c r="P26" s="584">
        <f>IF(I26="", "", IFERROR(VLOOKUP(VALUE(I26), _BaseAbril2026, 5, 0), IFERROR(VLOOKUP(TEXT(I26, "@"), _BaseAbril2026, 5, 0), "")))</f>
        <v/>
      </c>
      <c r="Q26" s="585">
        <f>IFERROR(IF(S26="BDI1", TRUNC(P26*(1+$R$18), 2),IF(S26="BDI2", TRUNC(P26*(1+$Q$18), 2), "")), "")</f>
        <v/>
      </c>
      <c r="R26" s="586">
        <f>_xlfn.IFS(G26="ETAPA", SUMIFS(ValorTotalSemD, Nivel, A26), G26="SUB-ETAPA", SUMIFS(ValorTotalSemD, SubNivel, C26), TRUE, U26)</f>
        <v/>
      </c>
      <c r="S26" s="587">
        <f>IF(G26="","",IF(OR(G26="etapa",G26="sub-etapa"),"",OFFSET(MCQ!M$20,ROW(M26)-ROW(M$20),0)))</f>
        <v/>
      </c>
      <c r="T26" s="588">
        <f>IFERROR(TRUNC(L26*N26,2),"")</f>
        <v/>
      </c>
      <c r="U26" s="589">
        <f>IFERROR(TRUNC(L26*Q26,2),"")</f>
        <v/>
      </c>
    </row>
    <row r="27">
      <c r="A27" s="18">
        <f>OFFSET(MCQ!A$20,ROW(A27)-ROW(A$20),0)</f>
        <v/>
      </c>
      <c r="B27" s="18">
        <f>OFFSET(MCQ!B$20,ROW(B27)-ROW(B$20),0)</f>
        <v/>
      </c>
      <c r="C27" s="18">
        <f>OFFSET(MCQ!C$20,ROW(C27)-ROW(C$20),0)</f>
        <v/>
      </c>
      <c r="D27" s="18">
        <f>OFFSET(MCQ!D$20,ROW(D27)-ROW(D$20),0)</f>
        <v/>
      </c>
      <c r="E27" s="18">
        <f>OFFSET(MCQ!E$20,ROW(E27)-ROW(E$20),0)</f>
        <v/>
      </c>
      <c r="F27" s="18" t="n"/>
      <c r="G27" s="233">
        <f>OFFSET(MCQ!G$20,ROW(G27)-ROW(G$20),0)</f>
        <v/>
      </c>
      <c r="H27" s="583">
        <f>IF(G27="","",OFFSET(MCQ!H$20,ROW(H27)-ROW(H$20),0))</f>
        <v/>
      </c>
      <c r="I27" s="24">
        <f>IF(G27="","",IF(OR(G27="etapa",G27="sub-etapa"),"",OFFSET(MCQ!I$20,ROW(I27)-ROW(I$20),0)))</f>
        <v/>
      </c>
      <c r="J27" s="25">
        <f>IF(G27="","",OFFSET(MCQ!J$20,ROW(J27)-ROW(J$20),0))</f>
        <v/>
      </c>
      <c r="K27" s="24">
        <f>IF(G27="","",IF(OR(G27="etapa",G27="sub-etapa"),"",OFFSET(MCQ!K$20,ROW(K27)-ROW(K$20),0)))</f>
        <v/>
      </c>
      <c r="L27" s="26">
        <f>IF(G27="","",IF(OR(G27="etapa",G27="sub-etapa"),"",TRUNC(OFFSET(MCQ!L$20,ROW(L27)-ROW(L$20),0),2)))</f>
        <v/>
      </c>
      <c r="M27" s="584">
        <f>IF(I27="", "", IFERROR(VLOOKUP(VALUE(I27), _BaseAbril2026, 4, 0), IFERROR(VLOOKUP(TEXT(I27, "@"), _BaseAbril2026, 4, 0), "")))</f>
        <v/>
      </c>
      <c r="N27" s="585">
        <f>IFERROR(IF(S27="BDI1", TRUNC(M27*(1+$O$18), 2),IF(S27="BDI2", TRUNC(M27*(1+$N$18), 2), "")), "")</f>
        <v/>
      </c>
      <c r="O27" s="586">
        <f>_xlfn.IFS(G27="ETAPA", SUMIFS(ValorTotalComD, Nivel, A27), G27="SUB-ETAPA", SUMIFS(ValorTotalComD, SubNivel, C27), TRUE, T27)</f>
        <v/>
      </c>
      <c r="P27" s="584">
        <f>IF(I27="", "", IFERROR(VLOOKUP(VALUE(I27), _BaseAbril2026, 5, 0), IFERROR(VLOOKUP(TEXT(I27, "@"), _BaseAbril2026, 5, 0), "")))</f>
        <v/>
      </c>
      <c r="Q27" s="585">
        <f>IFERROR(IF(S27="BDI1", TRUNC(P27*(1+$R$18), 2),IF(S27="BDI2", TRUNC(P27*(1+$Q$18), 2), "")), "")</f>
        <v/>
      </c>
      <c r="R27" s="586">
        <f>_xlfn.IFS(G27="ETAPA", SUMIFS(ValorTotalSemD, Nivel, A27), G27="SUB-ETAPA", SUMIFS(ValorTotalSemD, SubNivel, C27), TRUE, U27)</f>
        <v/>
      </c>
      <c r="S27" s="587">
        <f>IF(G27="","",IF(OR(G27="etapa",G27="sub-etapa"),"",OFFSET(MCQ!M$20,ROW(M27)-ROW(M$20),0)))</f>
        <v/>
      </c>
      <c r="T27" s="588">
        <f>IFERROR(TRUNC(L27*N27,2),"")</f>
        <v/>
      </c>
      <c r="U27" s="589">
        <f>IFERROR(TRUNC(L27*Q27,2),"")</f>
        <v/>
      </c>
    </row>
    <row r="28">
      <c r="A28" s="18">
        <f>OFFSET(MCQ!A$20,ROW(A28)-ROW(A$20),0)</f>
        <v/>
      </c>
      <c r="B28" s="18">
        <f>OFFSET(MCQ!B$20,ROW(B28)-ROW(B$20),0)</f>
        <v/>
      </c>
      <c r="C28" s="18">
        <f>OFFSET(MCQ!C$20,ROW(C28)-ROW(C$20),0)</f>
        <v/>
      </c>
      <c r="D28" s="18">
        <f>OFFSET(MCQ!D$20,ROW(D28)-ROW(D$20),0)</f>
        <v/>
      </c>
      <c r="E28" s="18">
        <f>OFFSET(MCQ!E$20,ROW(E28)-ROW(E$20),0)</f>
        <v/>
      </c>
      <c r="F28" s="18" t="n"/>
      <c r="G28" s="233">
        <f>OFFSET(MCQ!G$20,ROW(G28)-ROW(G$20),0)</f>
        <v/>
      </c>
      <c r="H28" s="583">
        <f>IF(G28="","",OFFSET(MCQ!H$20,ROW(H28)-ROW(H$20),0))</f>
        <v/>
      </c>
      <c r="I28" s="24">
        <f>IF(G28="","",IF(OR(G28="etapa",G28="sub-etapa"),"",OFFSET(MCQ!I$20,ROW(I28)-ROW(I$20),0)))</f>
        <v/>
      </c>
      <c r="J28" s="25">
        <f>IF(G28="","",OFFSET(MCQ!J$20,ROW(J28)-ROW(J$20),0))</f>
        <v/>
      </c>
      <c r="K28" s="24">
        <f>IF(G28="","",IF(OR(G28="etapa",G28="sub-etapa"),"",OFFSET(MCQ!K$20,ROW(K28)-ROW(K$20),0)))</f>
        <v/>
      </c>
      <c r="L28" s="26">
        <f>IF(G28="","",IF(OR(G28="etapa",G28="sub-etapa"),"",TRUNC(OFFSET(MCQ!L$20,ROW(L28)-ROW(L$20),0),2)))</f>
        <v/>
      </c>
      <c r="M28" s="584">
        <f>IF(I28="", "", IFERROR(VLOOKUP(VALUE(I28), _BaseAbril2026, 4, 0), IFERROR(VLOOKUP(TEXT(I28, "@"), _BaseAbril2026, 4, 0), "")))</f>
        <v/>
      </c>
      <c r="N28" s="585">
        <f>IFERROR(IF(S28="BDI1", TRUNC(M28*(1+$O$18), 2),IF(S28="BDI2", TRUNC(M28*(1+$N$18), 2), "")), "")</f>
        <v/>
      </c>
      <c r="O28" s="586">
        <f>_xlfn.IFS(G28="ETAPA", SUMIFS(ValorTotalComD, Nivel, A28), G28="SUB-ETAPA", SUMIFS(ValorTotalComD, SubNivel, C28), TRUE, T28)</f>
        <v/>
      </c>
      <c r="P28" s="584">
        <f>IF(I28="", "", IFERROR(VLOOKUP(VALUE(I28), _BaseAbril2026, 5, 0), IFERROR(VLOOKUP(TEXT(I28, "@"), _BaseAbril2026, 5, 0), "")))</f>
        <v/>
      </c>
      <c r="Q28" s="585">
        <f>IFERROR(IF(S28="BDI1", TRUNC(P28*(1+$R$18), 2),IF(S28="BDI2", TRUNC(P28*(1+$Q$18), 2), "")), "")</f>
        <v/>
      </c>
      <c r="R28" s="586">
        <f>_xlfn.IFS(G28="ETAPA", SUMIFS(ValorTotalSemD, Nivel, A28), G28="SUB-ETAPA", SUMIFS(ValorTotalSemD, SubNivel, C28), TRUE, U28)</f>
        <v/>
      </c>
      <c r="S28" s="587">
        <f>IF(G28="","",IF(OR(G28="etapa",G28="sub-etapa"),"",OFFSET(MCQ!M$20,ROW(M28)-ROW(M$20),0)))</f>
        <v/>
      </c>
      <c r="T28" s="588">
        <f>IFERROR(TRUNC(L28*N28,2),"")</f>
        <v/>
      </c>
      <c r="U28" s="589">
        <f>IFERROR(TRUNC(L28*Q28,2),"")</f>
        <v/>
      </c>
    </row>
    <row r="29">
      <c r="A29" s="18">
        <f>OFFSET(MCQ!A$20,ROW(A29)-ROW(A$20),0)</f>
        <v/>
      </c>
      <c r="B29" s="18">
        <f>OFFSET(MCQ!B$20,ROW(B29)-ROW(B$20),0)</f>
        <v/>
      </c>
      <c r="C29" s="18">
        <f>OFFSET(MCQ!C$20,ROW(C29)-ROW(C$20),0)</f>
        <v/>
      </c>
      <c r="D29" s="18">
        <f>OFFSET(MCQ!D$20,ROW(D29)-ROW(D$20),0)</f>
        <v/>
      </c>
      <c r="E29" s="18">
        <f>OFFSET(MCQ!E$20,ROW(E29)-ROW(E$20),0)</f>
        <v/>
      </c>
      <c r="F29" s="18" t="n"/>
      <c r="G29" s="233">
        <f>OFFSET(MCQ!G$20,ROW(G29)-ROW(G$20),0)</f>
        <v/>
      </c>
      <c r="H29" s="583">
        <f>IF(G29="","",OFFSET(MCQ!H$20,ROW(H29)-ROW(H$20),0))</f>
        <v/>
      </c>
      <c r="I29" s="24">
        <f>IF(G29="","",IF(OR(G29="etapa",G29="sub-etapa"),"",OFFSET(MCQ!I$20,ROW(I29)-ROW(I$20),0)))</f>
        <v/>
      </c>
      <c r="J29" s="25">
        <f>IF(G29="","",OFFSET(MCQ!J$20,ROW(J29)-ROW(J$20),0))</f>
        <v/>
      </c>
      <c r="K29" s="24">
        <f>IF(G29="","",IF(OR(G29="etapa",G29="sub-etapa"),"",OFFSET(MCQ!K$20,ROW(K29)-ROW(K$20),0)))</f>
        <v/>
      </c>
      <c r="L29" s="26">
        <f>IF(G29="","",IF(OR(G29="etapa",G29="sub-etapa"),"",TRUNC(OFFSET(MCQ!L$20,ROW(L29)-ROW(L$20),0),2)))</f>
        <v/>
      </c>
      <c r="M29" s="584">
        <f>IF(I29="", "", IFERROR(VLOOKUP(VALUE(I29), _BaseAbril2026, 4, 0), IFERROR(VLOOKUP(TEXT(I29, "@"), _BaseAbril2026, 4, 0), "")))</f>
        <v/>
      </c>
      <c r="N29" s="585">
        <f>IFERROR(IF(S29="BDI1", TRUNC(M29*(1+$O$18), 2),IF(S29="BDI2", TRUNC(M29*(1+$N$18), 2), "")), "")</f>
        <v/>
      </c>
      <c r="O29" s="586">
        <f>_xlfn.IFS(G29="ETAPA", SUMIFS(ValorTotalComD, Nivel, A29), G29="SUB-ETAPA", SUMIFS(ValorTotalComD, SubNivel, C29), TRUE, T29)</f>
        <v/>
      </c>
      <c r="P29" s="584">
        <f>IF(I29="", "", IFERROR(VLOOKUP(VALUE(I29), _BaseAbril2026, 5, 0), IFERROR(VLOOKUP(TEXT(I29, "@"), _BaseAbril2026, 5, 0), "")))</f>
        <v/>
      </c>
      <c r="Q29" s="585">
        <f>IFERROR(IF(S29="BDI1", TRUNC(P29*(1+$R$18), 2),IF(S29="BDI2", TRUNC(P29*(1+$Q$18), 2), "")), "")</f>
        <v/>
      </c>
      <c r="R29" s="586">
        <f>_xlfn.IFS(G29="ETAPA", SUMIFS(ValorTotalSemD, Nivel, A29), G29="SUB-ETAPA", SUMIFS(ValorTotalSemD, SubNivel, C29), TRUE, U29)</f>
        <v/>
      </c>
      <c r="S29" s="587">
        <f>IF(G29="","",IF(OR(G29="etapa",G29="sub-etapa"),"",OFFSET(MCQ!M$20,ROW(M29)-ROW(M$20),0)))</f>
        <v/>
      </c>
      <c r="T29" s="588">
        <f>IFERROR(TRUNC(L29*N29,2),"")</f>
        <v/>
      </c>
      <c r="U29" s="589">
        <f>IFERROR(TRUNC(L29*Q29,2),"")</f>
        <v/>
      </c>
    </row>
    <row r="30">
      <c r="A30" s="18">
        <f>OFFSET(MCQ!A$20,ROW(A30)-ROW(A$20),0)</f>
        <v/>
      </c>
      <c r="B30" s="18">
        <f>OFFSET(MCQ!B$20,ROW(B30)-ROW(B$20),0)</f>
        <v/>
      </c>
      <c r="C30" s="18">
        <f>OFFSET(MCQ!C$20,ROW(C30)-ROW(C$20),0)</f>
        <v/>
      </c>
      <c r="D30" s="18">
        <f>OFFSET(MCQ!D$20,ROW(D30)-ROW(D$20),0)</f>
        <v/>
      </c>
      <c r="E30" s="18">
        <f>OFFSET(MCQ!E$20,ROW(E30)-ROW(E$20),0)</f>
        <v/>
      </c>
      <c r="F30" s="18" t="n"/>
      <c r="G30" s="233">
        <f>OFFSET(MCQ!G$20,ROW(G30)-ROW(G$20),0)</f>
        <v/>
      </c>
      <c r="H30" s="583">
        <f>IF(G30="","",OFFSET(MCQ!H$20,ROW(H30)-ROW(H$20),0))</f>
        <v/>
      </c>
      <c r="I30" s="24">
        <f>IF(G30="","",IF(OR(G30="etapa",G30="sub-etapa"),"",OFFSET(MCQ!I$20,ROW(I30)-ROW(I$20),0)))</f>
        <v/>
      </c>
      <c r="J30" s="25">
        <f>IF(G30="","",OFFSET(MCQ!J$20,ROW(J30)-ROW(J$20),0))</f>
        <v/>
      </c>
      <c r="K30" s="24">
        <f>IF(G30="","",IF(OR(G30="etapa",G30="sub-etapa"),"",OFFSET(MCQ!K$20,ROW(K30)-ROW(K$20),0)))</f>
        <v/>
      </c>
      <c r="L30" s="26">
        <f>IF(G30="","",IF(OR(G30="etapa",G30="sub-etapa"),"",TRUNC(OFFSET(MCQ!L$20,ROW(L30)-ROW(L$20),0),2)))</f>
        <v/>
      </c>
      <c r="M30" s="584">
        <f>IF(I30="", "", IFERROR(VLOOKUP(VALUE(I30), _BaseAbril2026, 4, 0), IFERROR(VLOOKUP(TEXT(I30, "@"), _BaseAbril2026, 4, 0), "")))</f>
        <v/>
      </c>
      <c r="N30" s="585">
        <f>IFERROR(IF(S30="BDI1", TRUNC(M30*(1+$O$18), 2),IF(S30="BDI2", TRUNC(M30*(1+$N$18), 2), "")), "")</f>
        <v/>
      </c>
      <c r="O30" s="586">
        <f>_xlfn.IFS(G30="ETAPA", SUMIFS(ValorTotalComD, Nivel, A30), G30="SUB-ETAPA", SUMIFS(ValorTotalComD, SubNivel, C30), TRUE, T30)</f>
        <v/>
      </c>
      <c r="P30" s="584">
        <f>IF(I30="", "", IFERROR(VLOOKUP(VALUE(I30), _BaseAbril2026, 5, 0), IFERROR(VLOOKUP(TEXT(I30, "@"), _BaseAbril2026, 5, 0), "")))</f>
        <v/>
      </c>
      <c r="Q30" s="585">
        <f>IFERROR(IF(S30="BDI1", TRUNC(P30*(1+$R$18), 2),IF(S30="BDI2", TRUNC(P30*(1+$Q$18), 2), "")), "")</f>
        <v/>
      </c>
      <c r="R30" s="586">
        <f>_xlfn.IFS(G30="ETAPA", SUMIFS(ValorTotalSemD, Nivel, A30), G30="SUB-ETAPA", SUMIFS(ValorTotalSemD, SubNivel, C30), TRUE, U30)</f>
        <v/>
      </c>
      <c r="S30" s="587">
        <f>IF(G30="","",IF(OR(G30="etapa",G30="sub-etapa"),"",OFFSET(MCQ!M$20,ROW(M30)-ROW(M$20),0)))</f>
        <v/>
      </c>
      <c r="T30" s="588">
        <f>IFERROR(TRUNC(L30*N30,2),"")</f>
        <v/>
      </c>
      <c r="U30" s="589">
        <f>IFERROR(TRUNC(L30*Q30,2),"")</f>
        <v/>
      </c>
    </row>
    <row r="31">
      <c r="A31" s="18">
        <f>OFFSET(MCQ!A$20,ROW(A31)-ROW(A$20),0)</f>
        <v/>
      </c>
      <c r="B31" s="18">
        <f>OFFSET(MCQ!B$20,ROW(B31)-ROW(B$20),0)</f>
        <v/>
      </c>
      <c r="C31" s="18">
        <f>OFFSET(MCQ!C$20,ROW(C31)-ROW(C$20),0)</f>
        <v/>
      </c>
      <c r="D31" s="18">
        <f>OFFSET(MCQ!D$20,ROW(D31)-ROW(D$20),0)</f>
        <v/>
      </c>
      <c r="E31" s="18">
        <f>OFFSET(MCQ!E$20,ROW(E31)-ROW(E$20),0)</f>
        <v/>
      </c>
      <c r="F31" s="18" t="n"/>
      <c r="G31" s="233">
        <f>OFFSET(MCQ!G$20,ROW(G31)-ROW(G$20),0)</f>
        <v/>
      </c>
      <c r="H31" s="583">
        <f>IF(G31="","",OFFSET(MCQ!H$20,ROW(H31)-ROW(H$20),0))</f>
        <v/>
      </c>
      <c r="I31" s="24">
        <f>IF(G31="","",IF(OR(G31="etapa",G31="sub-etapa"),"",OFFSET(MCQ!I$20,ROW(I31)-ROW(I$20),0)))</f>
        <v/>
      </c>
      <c r="J31" s="25">
        <f>IF(G31="","",OFFSET(MCQ!J$20,ROW(J31)-ROW(J$20),0))</f>
        <v/>
      </c>
      <c r="K31" s="24">
        <f>IF(G31="","",IF(OR(G31="etapa",G31="sub-etapa"),"",OFFSET(MCQ!K$20,ROW(K31)-ROW(K$20),0)))</f>
        <v/>
      </c>
      <c r="L31" s="26">
        <f>IF(G31="","",IF(OR(G31="etapa",G31="sub-etapa"),"",TRUNC(OFFSET(MCQ!L$20,ROW(L31)-ROW(L$20),0),2)))</f>
        <v/>
      </c>
      <c r="M31" s="584">
        <f>IF(I31="", "", IFERROR(VLOOKUP(VALUE(I31), _BaseAbril2026, 4, 0), IFERROR(VLOOKUP(TEXT(I31, "@"), _BaseAbril2026, 4, 0), "")))</f>
        <v/>
      </c>
      <c r="N31" s="585">
        <f>IFERROR(IF(S31="BDI1", TRUNC(M31*(1+$O$18), 2),IF(S31="BDI2", TRUNC(M31*(1+$N$18), 2), "")), "")</f>
        <v/>
      </c>
      <c r="O31" s="586">
        <f>_xlfn.IFS(G31="ETAPA", SUMIFS(ValorTotalComD, Nivel, A31), G31="SUB-ETAPA", SUMIFS(ValorTotalComD, SubNivel, C31), TRUE, T31)</f>
        <v/>
      </c>
      <c r="P31" s="584">
        <f>IF(I31="", "", IFERROR(VLOOKUP(VALUE(I31), _BaseAbril2026, 5, 0), IFERROR(VLOOKUP(TEXT(I31, "@"), _BaseAbril2026, 5, 0), "")))</f>
        <v/>
      </c>
      <c r="Q31" s="585">
        <f>IFERROR(IF(S31="BDI1", TRUNC(P31*(1+$R$18), 2),IF(S31="BDI2", TRUNC(P31*(1+$Q$18), 2), "")), "")</f>
        <v/>
      </c>
      <c r="R31" s="586">
        <f>_xlfn.IFS(G31="ETAPA", SUMIFS(ValorTotalSemD, Nivel, A31), G31="SUB-ETAPA", SUMIFS(ValorTotalSemD, SubNivel, C31), TRUE, U31)</f>
        <v/>
      </c>
      <c r="S31" s="587">
        <f>IF(G31="","",IF(OR(G31="etapa",G31="sub-etapa"),"",OFFSET(MCQ!M$20,ROW(M31)-ROW(M$20),0)))</f>
        <v/>
      </c>
      <c r="T31" s="588">
        <f>IFERROR(TRUNC(L31*N31,2),"")</f>
        <v/>
      </c>
      <c r="U31" s="589">
        <f>IFERROR(TRUNC(L31*Q31,2),"")</f>
        <v/>
      </c>
    </row>
    <row r="32">
      <c r="A32" s="18">
        <f>OFFSET(MCQ!A$20,ROW(A32)-ROW(A$20),0)</f>
        <v/>
      </c>
      <c r="B32" s="18">
        <f>OFFSET(MCQ!B$20,ROW(B32)-ROW(B$20),0)</f>
        <v/>
      </c>
      <c r="C32" s="18">
        <f>OFFSET(MCQ!C$20,ROW(C32)-ROW(C$20),0)</f>
        <v/>
      </c>
      <c r="D32" s="18">
        <f>OFFSET(MCQ!D$20,ROW(D32)-ROW(D$20),0)</f>
        <v/>
      </c>
      <c r="E32" s="18">
        <f>OFFSET(MCQ!E$20,ROW(E32)-ROW(E$20),0)</f>
        <v/>
      </c>
      <c r="F32" s="18" t="n"/>
      <c r="G32" s="233">
        <f>OFFSET(MCQ!G$20,ROW(G32)-ROW(G$20),0)</f>
        <v/>
      </c>
      <c r="H32" s="583">
        <f>IF(G32="","",OFFSET(MCQ!H$20,ROW(H32)-ROW(H$20),0))</f>
        <v/>
      </c>
      <c r="I32" s="24">
        <f>IF(G32="","",IF(OR(G32="etapa",G32="sub-etapa"),"",OFFSET(MCQ!I$20,ROW(I32)-ROW(I$20),0)))</f>
        <v/>
      </c>
      <c r="J32" s="25">
        <f>IF(G32="","",OFFSET(MCQ!J$20,ROW(J32)-ROW(J$20),0))</f>
        <v/>
      </c>
      <c r="K32" s="24">
        <f>IF(G32="","",IF(OR(G32="etapa",G32="sub-etapa"),"",OFFSET(MCQ!K$20,ROW(K32)-ROW(K$20),0)))</f>
        <v/>
      </c>
      <c r="L32" s="26">
        <f>IF(G32="","",IF(OR(G32="etapa",G32="sub-etapa"),"",TRUNC(OFFSET(MCQ!L$20,ROW(L32)-ROW(L$20),0),2)))</f>
        <v/>
      </c>
      <c r="M32" s="584">
        <f>IF(I32="", "", IFERROR(VLOOKUP(VALUE(I32), _BaseAbril2026, 4, 0), IFERROR(VLOOKUP(TEXT(I32, "@"), _BaseAbril2026, 4, 0), "")))</f>
        <v/>
      </c>
      <c r="N32" s="585">
        <f>IFERROR(IF(S32="BDI1", TRUNC(M32*(1+$O$18), 2),IF(S32="BDI2", TRUNC(M32*(1+$N$18), 2), "")), "")</f>
        <v/>
      </c>
      <c r="O32" s="586">
        <f>_xlfn.IFS(G32="ETAPA", SUMIFS(ValorTotalComD, Nivel, A32), G32="SUB-ETAPA", SUMIFS(ValorTotalComD, SubNivel, C32), TRUE, T32)</f>
        <v/>
      </c>
      <c r="P32" s="584">
        <f>IF(I32="", "", IFERROR(VLOOKUP(VALUE(I32), _BaseAbril2026, 5, 0), IFERROR(VLOOKUP(TEXT(I32, "@"), _BaseAbril2026, 5, 0), "")))</f>
        <v/>
      </c>
      <c r="Q32" s="585">
        <f>IFERROR(IF(S32="BDI1", TRUNC(P32*(1+$R$18), 2),IF(S32="BDI2", TRUNC(P32*(1+$Q$18), 2), "")), "")</f>
        <v/>
      </c>
      <c r="R32" s="586">
        <f>_xlfn.IFS(G32="ETAPA", SUMIFS(ValorTotalSemD, Nivel, A32), G32="SUB-ETAPA", SUMIFS(ValorTotalSemD, SubNivel, C32), TRUE, U32)</f>
        <v/>
      </c>
      <c r="S32" s="587">
        <f>IF(G32="","",IF(OR(G32="etapa",G32="sub-etapa"),"",OFFSET(MCQ!M$20,ROW(M32)-ROW(M$20),0)))</f>
        <v/>
      </c>
      <c r="T32" s="588">
        <f>IFERROR(TRUNC(L32*N32,2),"")</f>
        <v/>
      </c>
      <c r="U32" s="589">
        <f>IFERROR(TRUNC(L32*Q32,2),"")</f>
        <v/>
      </c>
      <c r="V32" s="608" t="n"/>
    </row>
    <row r="33">
      <c r="A33" s="18">
        <f>OFFSET(MCQ!A$20,ROW(A33)-ROW(A$20),0)</f>
        <v/>
      </c>
      <c r="B33" s="18">
        <f>OFFSET(MCQ!B$20,ROW(B33)-ROW(B$20),0)</f>
        <v/>
      </c>
      <c r="C33" s="18">
        <f>OFFSET(MCQ!C$20,ROW(C33)-ROW(C$20),0)</f>
        <v/>
      </c>
      <c r="D33" s="18">
        <f>OFFSET(MCQ!D$20,ROW(D33)-ROW(D$20),0)</f>
        <v/>
      </c>
      <c r="E33" s="18">
        <f>OFFSET(MCQ!E$20,ROW(E33)-ROW(E$20),0)</f>
        <v/>
      </c>
      <c r="F33" s="18" t="n"/>
      <c r="G33" s="233">
        <f>OFFSET(MCQ!G$20,ROW(G33)-ROW(G$20),0)</f>
        <v/>
      </c>
      <c r="H33" s="583">
        <f>IF(G33="","",OFFSET(MCQ!H$20,ROW(H33)-ROW(H$20),0))</f>
        <v/>
      </c>
      <c r="I33" s="24">
        <f>IF(G33="","",IF(OR(G33="etapa",G33="sub-etapa"),"",OFFSET(MCQ!I$20,ROW(I33)-ROW(I$20),0)))</f>
        <v/>
      </c>
      <c r="J33" s="25">
        <f>IF(G33="","",OFFSET(MCQ!J$20,ROW(J33)-ROW(J$20),0))</f>
        <v/>
      </c>
      <c r="K33" s="24">
        <f>IF(G33="","",IF(OR(G33="etapa",G33="sub-etapa"),"",OFFSET(MCQ!K$20,ROW(K33)-ROW(K$20),0)))</f>
        <v/>
      </c>
      <c r="L33" s="26">
        <f>IF(G33="","",IF(OR(G33="etapa",G33="sub-etapa"),"",TRUNC(OFFSET(MCQ!L$20,ROW(L33)-ROW(L$20),0),2)))</f>
        <v/>
      </c>
      <c r="M33" s="584">
        <f>IF(I33="", "", IFERROR(VLOOKUP(VALUE(I33), _BaseAbril2026, 4, 0), IFERROR(VLOOKUP(TEXT(I33, "@"), _BaseAbril2026, 4, 0), "")))</f>
        <v/>
      </c>
      <c r="N33" s="585">
        <f>IFERROR(IF(S33="BDI1", TRUNC(M33*(1+$O$18), 2),IF(S33="BDI2", TRUNC(M33*(1+$N$18), 2), "")), "")</f>
        <v/>
      </c>
      <c r="O33" s="586">
        <f>_xlfn.IFS(G33="ETAPA", SUMIFS(ValorTotalComD, Nivel, A33), G33="SUB-ETAPA", SUMIFS(ValorTotalComD, SubNivel, C33), TRUE, T33)</f>
        <v/>
      </c>
      <c r="P33" s="584">
        <f>IF(I33="", "", IFERROR(VLOOKUP(VALUE(I33), _BaseAbril2026, 5, 0), IFERROR(VLOOKUP(TEXT(I33, "@"), _BaseAbril2026, 5, 0), "")))</f>
        <v/>
      </c>
      <c r="Q33" s="585">
        <f>IFERROR(IF(S33="BDI1", TRUNC(P33*(1+$R$18), 2),IF(S33="BDI2", TRUNC(P33*(1+$Q$18), 2), "")), "")</f>
        <v/>
      </c>
      <c r="R33" s="586">
        <f>_xlfn.IFS(G33="ETAPA", SUMIFS(ValorTotalSemD, Nivel, A33), G33="SUB-ETAPA", SUMIFS(ValorTotalSemD, SubNivel, C33), TRUE, U33)</f>
        <v/>
      </c>
      <c r="S33" s="587">
        <f>IF(G33="","",IF(OR(G33="etapa",G33="sub-etapa"),"",OFFSET(MCQ!M$20,ROW(M33)-ROW(M$20),0)))</f>
        <v/>
      </c>
      <c r="T33" s="588">
        <f>IFERROR(TRUNC(L33*N33,2),"")</f>
        <v/>
      </c>
      <c r="U33" s="589">
        <f>IFERROR(TRUNC(L33*Q33,2),"")</f>
        <v/>
      </c>
    </row>
    <row r="34">
      <c r="A34" s="18">
        <f>OFFSET(MCQ!A$20,ROW(A34)-ROW(A$20),0)</f>
        <v/>
      </c>
      <c r="B34" s="18">
        <f>OFFSET(MCQ!B$20,ROW(B34)-ROW(B$20),0)</f>
        <v/>
      </c>
      <c r="C34" s="18">
        <f>OFFSET(MCQ!C$20,ROW(C34)-ROW(C$20),0)</f>
        <v/>
      </c>
      <c r="D34" s="18">
        <f>OFFSET(MCQ!D$20,ROW(D34)-ROW(D$20),0)</f>
        <v/>
      </c>
      <c r="E34" s="18">
        <f>OFFSET(MCQ!E$20,ROW(E34)-ROW(E$20),0)</f>
        <v/>
      </c>
      <c r="F34" s="18" t="n"/>
      <c r="G34" s="233">
        <f>OFFSET(MCQ!G$20,ROW(G34)-ROW(G$20),0)</f>
        <v/>
      </c>
      <c r="H34" s="583">
        <f>IF(G34="","",OFFSET(MCQ!H$20,ROW(H34)-ROW(H$20),0))</f>
        <v/>
      </c>
      <c r="I34" s="24">
        <f>IF(G34="","",IF(OR(G34="etapa",G34="sub-etapa"),"",OFFSET(MCQ!I$20,ROW(I34)-ROW(I$20),0)))</f>
        <v/>
      </c>
      <c r="J34" s="25">
        <f>IF(G34="","",OFFSET(MCQ!J$20,ROW(J34)-ROW(J$20),0))</f>
        <v/>
      </c>
      <c r="K34" s="24">
        <f>IF(G34="","",IF(OR(G34="etapa",G34="sub-etapa"),"",OFFSET(MCQ!K$20,ROW(K34)-ROW(K$20),0)))</f>
        <v/>
      </c>
      <c r="L34" s="26">
        <f>IF(G34="","",IF(OR(G34="etapa",G34="sub-etapa"),"",TRUNC(OFFSET(MCQ!L$20,ROW(L34)-ROW(L$20),0),2)))</f>
        <v/>
      </c>
      <c r="M34" s="584">
        <f>IF(I34="", "", IFERROR(VLOOKUP(VALUE(I34), _BaseAbril2026, 4, 0), IFERROR(VLOOKUP(TEXT(I34, "@"), _BaseAbril2026, 4, 0), "")))</f>
        <v/>
      </c>
      <c r="N34" s="585">
        <f>IFERROR(IF(S34="BDI1", TRUNC(M34*(1+$O$18), 2),IF(S34="BDI2", TRUNC(M34*(1+$N$18), 2), "")), "")</f>
        <v/>
      </c>
      <c r="O34" s="586">
        <f>_xlfn.IFS(G34="ETAPA", SUMIFS(ValorTotalComD, Nivel, A34), G34="SUB-ETAPA", SUMIFS(ValorTotalComD, SubNivel, C34), TRUE, T34)</f>
        <v/>
      </c>
      <c r="P34" s="584">
        <f>IF(I34="", "", IFERROR(VLOOKUP(VALUE(I34), _BaseAbril2026, 5, 0), IFERROR(VLOOKUP(TEXT(I34, "@"), _BaseAbril2026, 5, 0), "")))</f>
        <v/>
      </c>
      <c r="Q34" s="585">
        <f>IFERROR(IF(S34="BDI1", TRUNC(P34*(1+$R$18), 2),IF(S34="BDI2", TRUNC(P34*(1+$Q$18), 2), "")), "")</f>
        <v/>
      </c>
      <c r="R34" s="586">
        <f>_xlfn.IFS(G34="ETAPA", SUMIFS(ValorTotalSemD, Nivel, A34), G34="SUB-ETAPA", SUMIFS(ValorTotalSemD, SubNivel, C34), TRUE, U34)</f>
        <v/>
      </c>
      <c r="S34" s="587">
        <f>IF(G34="","",IF(OR(G34="etapa",G34="sub-etapa"),"",OFFSET(MCQ!M$20,ROW(M34)-ROW(M$20),0)))</f>
        <v/>
      </c>
      <c r="T34" s="588">
        <f>IFERROR(TRUNC(L34*N34,2),"")</f>
        <v/>
      </c>
      <c r="U34" s="589">
        <f>IFERROR(TRUNC(L34*Q34,2),"")</f>
        <v/>
      </c>
    </row>
    <row r="35">
      <c r="A35" s="18">
        <f>OFFSET(MCQ!A$20,ROW(A35)-ROW(A$20),0)</f>
        <v/>
      </c>
      <c r="B35" s="18">
        <f>OFFSET(MCQ!B$20,ROW(B35)-ROW(B$20),0)</f>
        <v/>
      </c>
      <c r="C35" s="18">
        <f>OFFSET(MCQ!C$20,ROW(C35)-ROW(C$20),0)</f>
        <v/>
      </c>
      <c r="D35" s="18">
        <f>OFFSET(MCQ!D$20,ROW(D35)-ROW(D$20),0)</f>
        <v/>
      </c>
      <c r="E35" s="18">
        <f>OFFSET(MCQ!E$20,ROW(E35)-ROW(E$20),0)</f>
        <v/>
      </c>
      <c r="F35" s="18" t="n"/>
      <c r="G35" s="233">
        <f>OFFSET(MCQ!G$20,ROW(G35)-ROW(G$20),0)</f>
        <v/>
      </c>
      <c r="H35" s="583">
        <f>IF(G35="","",OFFSET(MCQ!H$20,ROW(H35)-ROW(H$20),0))</f>
        <v/>
      </c>
      <c r="I35" s="24">
        <f>IF(G35="","",IF(OR(G35="etapa",G35="sub-etapa"),"",OFFSET(MCQ!I$20,ROW(I35)-ROW(I$20),0)))</f>
        <v/>
      </c>
      <c r="J35" s="25">
        <f>IF(G35="","",OFFSET(MCQ!J$20,ROW(J35)-ROW(J$20),0))</f>
        <v/>
      </c>
      <c r="K35" s="24">
        <f>IF(G35="","",IF(OR(G35="etapa",G35="sub-etapa"),"",OFFSET(MCQ!K$20,ROW(K35)-ROW(K$20),0)))</f>
        <v/>
      </c>
      <c r="L35" s="26">
        <f>IF(G35="","",IF(OR(G35="etapa",G35="sub-etapa"),"",TRUNC(OFFSET(MCQ!L$20,ROW(L35)-ROW(L$20),0),2)))</f>
        <v/>
      </c>
      <c r="M35" s="584">
        <f>IF(I35="", "", IFERROR(VLOOKUP(VALUE(I35), _BaseAbril2026, 4, 0), IFERROR(VLOOKUP(TEXT(I35, "@"), _BaseAbril2026, 4, 0), "")))</f>
        <v/>
      </c>
      <c r="N35" s="585">
        <f>IFERROR(IF(S35="BDI1", TRUNC(M35*(1+$O$18), 2),IF(S35="BDI2", TRUNC(M35*(1+$N$18), 2), "")), "")</f>
        <v/>
      </c>
      <c r="O35" s="586">
        <f>_xlfn.IFS(G35="ETAPA", SUMIFS(ValorTotalComD, Nivel, A35), G35="SUB-ETAPA", SUMIFS(ValorTotalComD, SubNivel, C35), TRUE, T35)</f>
        <v/>
      </c>
      <c r="P35" s="584">
        <f>IF(I35="", "", IFERROR(VLOOKUP(VALUE(I35), _BaseAbril2026, 5, 0), IFERROR(VLOOKUP(TEXT(I35, "@"), _BaseAbril2026, 5, 0), "")))</f>
        <v/>
      </c>
      <c r="Q35" s="585">
        <f>IFERROR(IF(S35="BDI1", TRUNC(P35*(1+$R$18), 2),IF(S35="BDI2", TRUNC(P35*(1+$Q$18), 2), "")), "")</f>
        <v/>
      </c>
      <c r="R35" s="586">
        <f>_xlfn.IFS(G35="ETAPA", SUMIFS(ValorTotalSemD, Nivel, A35), G35="SUB-ETAPA", SUMIFS(ValorTotalSemD, SubNivel, C35), TRUE, U35)</f>
        <v/>
      </c>
      <c r="S35" s="587">
        <f>IF(G35="","",IF(OR(G35="etapa",G35="sub-etapa"),"",OFFSET(MCQ!M$20,ROW(M35)-ROW(M$20),0)))</f>
        <v/>
      </c>
      <c r="T35" s="588">
        <f>IFERROR(TRUNC(L35*N35,2),"")</f>
        <v/>
      </c>
      <c r="U35" s="589">
        <f>IFERROR(TRUNC(L35*Q35,2),"")</f>
        <v/>
      </c>
    </row>
    <row r="36">
      <c r="A36" s="18">
        <f>OFFSET(MCQ!A$20,ROW(A36)-ROW(A$20),0)</f>
        <v/>
      </c>
      <c r="B36" s="18">
        <f>OFFSET(MCQ!B$20,ROW(B36)-ROW(B$20),0)</f>
        <v/>
      </c>
      <c r="C36" s="18">
        <f>OFFSET(MCQ!C$20,ROW(C36)-ROW(C$20),0)</f>
        <v/>
      </c>
      <c r="D36" s="18">
        <f>OFFSET(MCQ!D$20,ROW(D36)-ROW(D$20),0)</f>
        <v/>
      </c>
      <c r="E36" s="18">
        <f>OFFSET(MCQ!E$20,ROW(E36)-ROW(E$20),0)</f>
        <v/>
      </c>
      <c r="F36" s="18" t="n"/>
      <c r="G36" s="233">
        <f>OFFSET(MCQ!G$20,ROW(G36)-ROW(G$20),0)</f>
        <v/>
      </c>
      <c r="H36" s="583">
        <f>IF(G36="","",OFFSET(MCQ!H$20,ROW(H36)-ROW(H$20),0))</f>
        <v/>
      </c>
      <c r="I36" s="24">
        <f>IF(G36="","",IF(OR(G36="etapa",G36="sub-etapa"),"",OFFSET(MCQ!I$20,ROW(I36)-ROW(I$20),0)))</f>
        <v/>
      </c>
      <c r="J36" s="25">
        <f>IF(G36="","",OFFSET(MCQ!J$20,ROW(J36)-ROW(J$20),0))</f>
        <v/>
      </c>
      <c r="K36" s="24">
        <f>IF(G36="","",IF(OR(G36="etapa",G36="sub-etapa"),"",OFFSET(MCQ!K$20,ROW(K36)-ROW(K$20),0)))</f>
        <v/>
      </c>
      <c r="L36" s="26">
        <f>IF(G36="","",IF(OR(G36="etapa",G36="sub-etapa"),"",TRUNC(OFFSET(MCQ!L$20,ROW(L36)-ROW(L$20),0),2)))</f>
        <v/>
      </c>
      <c r="M36" s="584">
        <f>IF(I36="", "", IFERROR(VLOOKUP(VALUE(I36), _BaseAbril2026, 4, 0), IFERROR(VLOOKUP(TEXT(I36, "@"), _BaseAbril2026, 4, 0), "")))</f>
        <v/>
      </c>
      <c r="N36" s="585">
        <f>IFERROR(IF(S36="BDI1", TRUNC(M36*(1+$O$18), 2),IF(S36="BDI2", TRUNC(M36*(1+$N$18), 2), "")), "")</f>
        <v/>
      </c>
      <c r="O36" s="586">
        <f>_xlfn.IFS(G36="ETAPA", SUMIFS(ValorTotalComD, Nivel, A36), G36="SUB-ETAPA", SUMIFS(ValorTotalComD, SubNivel, C36), TRUE, T36)</f>
        <v/>
      </c>
      <c r="P36" s="584">
        <f>IF(I36="", "", IFERROR(VLOOKUP(VALUE(I36), _BaseAbril2026, 5, 0), IFERROR(VLOOKUP(TEXT(I36, "@"), _BaseAbril2026, 5, 0), "")))</f>
        <v/>
      </c>
      <c r="Q36" s="585">
        <f>IFERROR(IF(S36="BDI1", TRUNC(P36*(1+$R$18), 2),IF(S36="BDI2", TRUNC(P36*(1+$Q$18), 2), "")), "")</f>
        <v/>
      </c>
      <c r="R36" s="586">
        <f>_xlfn.IFS(G36="ETAPA", SUMIFS(ValorTotalSemD, Nivel, A36), G36="SUB-ETAPA", SUMIFS(ValorTotalSemD, SubNivel, C36), TRUE, U36)</f>
        <v/>
      </c>
      <c r="S36" s="587">
        <f>IF(G36="","",IF(OR(G36="etapa",G36="sub-etapa"),"",OFFSET(MCQ!M$20,ROW(M36)-ROW(M$20),0)))</f>
        <v/>
      </c>
      <c r="T36" s="588">
        <f>IFERROR(TRUNC(L36*N36,2),"")</f>
        <v/>
      </c>
      <c r="U36" s="589">
        <f>IFERROR(TRUNC(L36*Q36,2),"")</f>
        <v/>
      </c>
    </row>
    <row r="37">
      <c r="A37" s="18">
        <f>OFFSET(MCQ!A$20,ROW(A37)-ROW(A$20),0)</f>
        <v/>
      </c>
      <c r="B37" s="18">
        <f>OFFSET(MCQ!B$20,ROW(B37)-ROW(B$20),0)</f>
        <v/>
      </c>
      <c r="C37" s="18">
        <f>OFFSET(MCQ!C$20,ROW(C37)-ROW(C$20),0)</f>
        <v/>
      </c>
      <c r="D37" s="18">
        <f>OFFSET(MCQ!D$20,ROW(D37)-ROW(D$20),0)</f>
        <v/>
      </c>
      <c r="E37" s="18">
        <f>OFFSET(MCQ!E$20,ROW(E37)-ROW(E$20),0)</f>
        <v/>
      </c>
      <c r="F37" s="18" t="n"/>
      <c r="G37" s="233">
        <f>OFFSET(MCQ!G$20,ROW(G37)-ROW(G$20),0)</f>
        <v/>
      </c>
      <c r="H37" s="583">
        <f>IF(G37="","",OFFSET(MCQ!H$20,ROW(H37)-ROW(H$20),0))</f>
        <v/>
      </c>
      <c r="I37" s="24">
        <f>IF(G37="","",IF(OR(G37="etapa",G37="sub-etapa"),"",OFFSET(MCQ!I$20,ROW(I37)-ROW(I$20),0)))</f>
        <v/>
      </c>
      <c r="J37" s="25">
        <f>IF(G37="","",OFFSET(MCQ!J$20,ROW(J37)-ROW(J$20),0))</f>
        <v/>
      </c>
      <c r="K37" s="24">
        <f>IF(G37="","",IF(OR(G37="etapa",G37="sub-etapa"),"",OFFSET(MCQ!K$20,ROW(K37)-ROW(K$20),0)))</f>
        <v/>
      </c>
      <c r="L37" s="26">
        <f>IF(G37="","",IF(OR(G37="etapa",G37="sub-etapa"),"",TRUNC(OFFSET(MCQ!L$20,ROW(L37)-ROW(L$20),0),2)))</f>
        <v/>
      </c>
      <c r="M37" s="584">
        <f>IF(I37="", "", IFERROR(VLOOKUP(VALUE(I37), _BaseAbril2026, 4, 0), IFERROR(VLOOKUP(TEXT(I37, "@"), _BaseAbril2026, 4, 0), "")))</f>
        <v/>
      </c>
      <c r="N37" s="585">
        <f>IFERROR(IF(S37="BDI1", TRUNC(M37*(1+$O$18), 2),IF(S37="BDI2", TRUNC(M37*(1+$N$18), 2), "")), "")</f>
        <v/>
      </c>
      <c r="O37" s="586">
        <f>_xlfn.IFS(G37="ETAPA", SUMIFS(ValorTotalComD, Nivel, A37), G37="SUB-ETAPA", SUMIFS(ValorTotalComD, SubNivel, C37), TRUE, T37)</f>
        <v/>
      </c>
      <c r="P37" s="584">
        <f>IF(I37="", "", IFERROR(VLOOKUP(VALUE(I37), _BaseAbril2026, 5, 0), IFERROR(VLOOKUP(TEXT(I37, "@"), _BaseAbril2026, 5, 0), "")))</f>
        <v/>
      </c>
      <c r="Q37" s="585">
        <f>IFERROR(IF(S37="BDI1", TRUNC(P37*(1+$R$18), 2),IF(S37="BDI2", TRUNC(P37*(1+$Q$18), 2), "")), "")</f>
        <v/>
      </c>
      <c r="R37" s="586">
        <f>_xlfn.IFS(G37="ETAPA", SUMIFS(ValorTotalSemD, Nivel, A37), G37="SUB-ETAPA", SUMIFS(ValorTotalSemD, SubNivel, C37), TRUE, U37)</f>
        <v/>
      </c>
      <c r="S37" s="587">
        <f>IF(G37="","",IF(OR(G37="etapa",G37="sub-etapa"),"",OFFSET(MCQ!M$20,ROW(M37)-ROW(M$20),0)))</f>
        <v/>
      </c>
      <c r="T37" s="588">
        <f>IFERROR(TRUNC(L37*N37,2),"")</f>
        <v/>
      </c>
      <c r="U37" s="589">
        <f>IFERROR(TRUNC(L37*Q37,2),"")</f>
        <v/>
      </c>
    </row>
    <row r="38">
      <c r="A38" s="18">
        <f>OFFSET(MCQ!A$20,ROW(A38)-ROW(A$20),0)</f>
        <v/>
      </c>
      <c r="B38" s="18">
        <f>OFFSET(MCQ!B$20,ROW(B38)-ROW(B$20),0)</f>
        <v/>
      </c>
      <c r="C38" s="18">
        <f>OFFSET(MCQ!C$20,ROW(C38)-ROW(C$20),0)</f>
        <v/>
      </c>
      <c r="D38" s="18">
        <f>OFFSET(MCQ!D$20,ROW(D38)-ROW(D$20),0)</f>
        <v/>
      </c>
      <c r="E38" s="18">
        <f>OFFSET(MCQ!E$20,ROW(E38)-ROW(E$20),0)</f>
        <v/>
      </c>
      <c r="F38" s="18" t="n"/>
      <c r="G38" s="233">
        <f>OFFSET(MCQ!G$20,ROW(G38)-ROW(G$20),0)</f>
        <v/>
      </c>
      <c r="H38" s="583">
        <f>IF(G38="","",OFFSET(MCQ!H$20,ROW(H38)-ROW(H$20),0))</f>
        <v/>
      </c>
      <c r="I38" s="24">
        <f>IF(G38="","",IF(OR(G38="etapa",G38="sub-etapa"),"",OFFSET(MCQ!I$20,ROW(I38)-ROW(I$20),0)))</f>
        <v/>
      </c>
      <c r="J38" s="25">
        <f>IF(G38="","",OFFSET(MCQ!J$20,ROW(J38)-ROW(J$20),0))</f>
        <v/>
      </c>
      <c r="K38" s="24">
        <f>IF(G38="","",IF(OR(G38="etapa",G38="sub-etapa"),"",OFFSET(MCQ!K$20,ROW(K38)-ROW(K$20),0)))</f>
        <v/>
      </c>
      <c r="L38" s="26">
        <f>IF(G38="","",IF(OR(G38="etapa",G38="sub-etapa"),"",TRUNC(OFFSET(MCQ!L$20,ROW(L38)-ROW(L$20),0),2)))</f>
        <v/>
      </c>
      <c r="M38" s="584">
        <f>IF(I38="", "", IFERROR(VLOOKUP(VALUE(I38), _BaseAbril2026, 4, 0), IFERROR(VLOOKUP(TEXT(I38, "@"), _BaseAbril2026, 4, 0), "")))</f>
        <v/>
      </c>
      <c r="N38" s="585">
        <f>IFERROR(IF(S38="BDI1", TRUNC(M38*(1+$O$18), 2),IF(S38="BDI2", TRUNC(M38*(1+$N$18), 2), "")), "")</f>
        <v/>
      </c>
      <c r="O38" s="586">
        <f>_xlfn.IFS(G38="ETAPA", SUMIFS(ValorTotalComD, Nivel, A38), G38="SUB-ETAPA", SUMIFS(ValorTotalComD, SubNivel, C38), TRUE, T38)</f>
        <v/>
      </c>
      <c r="P38" s="584">
        <f>IF(I38="", "", IFERROR(VLOOKUP(VALUE(I38), _BaseAbril2026, 5, 0), IFERROR(VLOOKUP(TEXT(I38, "@"), _BaseAbril2026, 5, 0), "")))</f>
        <v/>
      </c>
      <c r="Q38" s="585">
        <f>IFERROR(IF(S38="BDI1", TRUNC(P38*(1+$R$18), 2),IF(S38="BDI2", TRUNC(P38*(1+$Q$18), 2), "")), "")</f>
        <v/>
      </c>
      <c r="R38" s="586">
        <f>_xlfn.IFS(G38="ETAPA", SUMIFS(ValorTotalSemD, Nivel, A38), G38="SUB-ETAPA", SUMIFS(ValorTotalSemD, SubNivel, C38), TRUE, U38)</f>
        <v/>
      </c>
      <c r="S38" s="587">
        <f>IF(G38="","",IF(OR(G38="etapa",G38="sub-etapa"),"",OFFSET(MCQ!M$20,ROW(M38)-ROW(M$20),0)))</f>
        <v/>
      </c>
      <c r="T38" s="588">
        <f>IFERROR(TRUNC(L38*N38,2),"")</f>
        <v/>
      </c>
      <c r="U38" s="589">
        <f>IFERROR(TRUNC(L38*Q38,2),"")</f>
        <v/>
      </c>
    </row>
    <row r="39">
      <c r="A39" s="18">
        <f>OFFSET(MCQ!A$20,ROW(A39)-ROW(A$20),0)</f>
        <v/>
      </c>
      <c r="B39" s="18">
        <f>OFFSET(MCQ!B$20,ROW(B39)-ROW(B$20),0)</f>
        <v/>
      </c>
      <c r="C39" s="18">
        <f>OFFSET(MCQ!C$20,ROW(C39)-ROW(C$20),0)</f>
        <v/>
      </c>
      <c r="D39" s="18">
        <f>OFFSET(MCQ!D$20,ROW(D39)-ROW(D$20),0)</f>
        <v/>
      </c>
      <c r="E39" s="18">
        <f>OFFSET(MCQ!E$20,ROW(E39)-ROW(E$20),0)</f>
        <v/>
      </c>
      <c r="F39" s="18" t="n"/>
      <c r="G39" s="233">
        <f>OFFSET(MCQ!G$20,ROW(G39)-ROW(G$20),0)</f>
        <v/>
      </c>
      <c r="H39" s="583">
        <f>IF(G39="","",OFFSET(MCQ!H$20,ROW(H39)-ROW(H$20),0))</f>
        <v/>
      </c>
      <c r="I39" s="24">
        <f>IF(G39="","",IF(OR(G39="etapa",G39="sub-etapa"),"",OFFSET(MCQ!I$20,ROW(I39)-ROW(I$20),0)))</f>
        <v/>
      </c>
      <c r="J39" s="25">
        <f>IF(G39="","",OFFSET(MCQ!J$20,ROW(J39)-ROW(J$20),0))</f>
        <v/>
      </c>
      <c r="K39" s="24">
        <f>IF(G39="","",IF(OR(G39="etapa",G39="sub-etapa"),"",OFFSET(MCQ!K$20,ROW(K39)-ROW(K$20),0)))</f>
        <v/>
      </c>
      <c r="L39" s="26">
        <f>IF(G39="","",IF(OR(G39="etapa",G39="sub-etapa"),"",TRUNC(OFFSET(MCQ!L$20,ROW(L39)-ROW(L$20),0),2)))</f>
        <v/>
      </c>
      <c r="M39" s="584">
        <f>IF(I39="", "", IFERROR(VLOOKUP(VALUE(I39), _BaseAbril2026, 4, 0), IFERROR(VLOOKUP(TEXT(I39, "@"), _BaseAbril2026, 4, 0), "")))</f>
        <v/>
      </c>
      <c r="N39" s="585">
        <f>IFERROR(IF(S39="BDI1", TRUNC(M39*(1+$O$18), 2),IF(S39="BDI2", TRUNC(M39*(1+$N$18), 2), "")), "")</f>
        <v/>
      </c>
      <c r="O39" s="586">
        <f>_xlfn.IFS(G39="ETAPA", SUMIFS(ValorTotalComD, Nivel, A39), G39="SUB-ETAPA", SUMIFS(ValorTotalComD, SubNivel, C39), TRUE, T39)</f>
        <v/>
      </c>
      <c r="P39" s="584">
        <f>IF(I39="", "", IFERROR(VLOOKUP(VALUE(I39), _BaseAbril2026, 5, 0), IFERROR(VLOOKUP(TEXT(I39, "@"), _BaseAbril2026, 5, 0), "")))</f>
        <v/>
      </c>
      <c r="Q39" s="585">
        <f>IFERROR(IF(S39="BDI1", TRUNC(P39*(1+$R$18), 2),IF(S39="BDI2", TRUNC(P39*(1+$Q$18), 2), "")), "")</f>
        <v/>
      </c>
      <c r="R39" s="586">
        <f>_xlfn.IFS(G39="ETAPA", SUMIFS(ValorTotalSemD, Nivel, A39), G39="SUB-ETAPA", SUMIFS(ValorTotalSemD, SubNivel, C39), TRUE, U39)</f>
        <v/>
      </c>
      <c r="S39" s="587">
        <f>IF(G39="","",IF(OR(G39="etapa",G39="sub-etapa"),"",OFFSET(MCQ!M$20,ROW(M39)-ROW(M$20),0)))</f>
        <v/>
      </c>
      <c r="T39" s="588">
        <f>IFERROR(TRUNC(L39*N39,2),"")</f>
        <v/>
      </c>
      <c r="U39" s="589">
        <f>IFERROR(TRUNC(L39*Q39,2),"")</f>
        <v/>
      </c>
    </row>
    <row r="40">
      <c r="A40" s="18">
        <f>OFFSET(MCQ!A$20,ROW(A40)-ROW(A$20),0)</f>
        <v/>
      </c>
      <c r="B40" s="18">
        <f>OFFSET(MCQ!B$20,ROW(B40)-ROW(B$20),0)</f>
        <v/>
      </c>
      <c r="C40" s="18">
        <f>OFFSET(MCQ!C$20,ROW(C40)-ROW(C$20),0)</f>
        <v/>
      </c>
      <c r="D40" s="18">
        <f>OFFSET(MCQ!D$20,ROW(D40)-ROW(D$20),0)</f>
        <v/>
      </c>
      <c r="E40" s="18">
        <f>OFFSET(MCQ!E$20,ROW(E40)-ROW(E$20),0)</f>
        <v/>
      </c>
      <c r="F40" s="18" t="n"/>
      <c r="G40" s="233">
        <f>OFFSET(MCQ!G$20,ROW(G40)-ROW(G$20),0)</f>
        <v/>
      </c>
      <c r="H40" s="583">
        <f>IF(G40="","",OFFSET(MCQ!H$20,ROW(H40)-ROW(H$20),0))</f>
        <v/>
      </c>
      <c r="I40" s="24">
        <f>IF(G40="","",IF(OR(G40="etapa",G40="sub-etapa"),"",OFFSET(MCQ!I$20,ROW(I40)-ROW(I$20),0)))</f>
        <v/>
      </c>
      <c r="J40" s="25">
        <f>IF(G40="","",OFFSET(MCQ!J$20,ROW(J40)-ROW(J$20),0))</f>
        <v/>
      </c>
      <c r="K40" s="24">
        <f>IF(G40="","",IF(OR(G40="etapa",G40="sub-etapa"),"",OFFSET(MCQ!K$20,ROW(K40)-ROW(K$20),0)))</f>
        <v/>
      </c>
      <c r="L40" s="26">
        <f>IF(G40="","",IF(OR(G40="etapa",G40="sub-etapa"),"",TRUNC(OFFSET(MCQ!L$20,ROW(L40)-ROW(L$20),0),2)))</f>
        <v/>
      </c>
      <c r="M40" s="584">
        <f>IF(I40="", "", IFERROR(VLOOKUP(VALUE(I40), _BaseAbril2026, 4, 0), IFERROR(VLOOKUP(TEXT(I40, "@"), _BaseAbril2026, 4, 0), "")))</f>
        <v/>
      </c>
      <c r="N40" s="585">
        <f>IFERROR(IF(S40="BDI1", TRUNC(M40*(1+$O$18), 2),IF(S40="BDI2", TRUNC(M40*(1+$N$18), 2), "")), "")</f>
        <v/>
      </c>
      <c r="O40" s="586">
        <f>_xlfn.IFS(G40="ETAPA", SUMIFS(ValorTotalComD, Nivel, A40), G40="SUB-ETAPA", SUMIFS(ValorTotalComD, SubNivel, C40), TRUE, T40)</f>
        <v/>
      </c>
      <c r="P40" s="584">
        <f>IF(I40="", "", IFERROR(VLOOKUP(VALUE(I40), _BaseAbril2026, 5, 0), IFERROR(VLOOKUP(TEXT(I40, "@"), _BaseAbril2026, 5, 0), "")))</f>
        <v/>
      </c>
      <c r="Q40" s="585">
        <f>IFERROR(IF(S40="BDI1", TRUNC(P40*(1+$R$18), 2),IF(S40="BDI2", TRUNC(P40*(1+$Q$18), 2), "")), "")</f>
        <v/>
      </c>
      <c r="R40" s="586">
        <f>_xlfn.IFS(G40="ETAPA", SUMIFS(ValorTotalSemD, Nivel, A40), G40="SUB-ETAPA", SUMIFS(ValorTotalSemD, SubNivel, C40), TRUE, U40)</f>
        <v/>
      </c>
      <c r="S40" s="587">
        <f>IF(G40="","",IF(OR(G40="etapa",G40="sub-etapa"),"",OFFSET(MCQ!M$20,ROW(M40)-ROW(M$20),0)))</f>
        <v/>
      </c>
      <c r="T40" s="588">
        <f>IFERROR(TRUNC(L40*N40,2),"")</f>
        <v/>
      </c>
      <c r="U40" s="589">
        <f>IFERROR(TRUNC(L40*Q40,2),"")</f>
        <v/>
      </c>
    </row>
    <row r="41">
      <c r="A41" s="18">
        <f>OFFSET(MCQ!A$20,ROW(A41)-ROW(A$20),0)</f>
        <v/>
      </c>
      <c r="B41" s="18">
        <f>OFFSET(MCQ!B$20,ROW(B41)-ROW(B$20),0)</f>
        <v/>
      </c>
      <c r="C41" s="18">
        <f>OFFSET(MCQ!C$20,ROW(C41)-ROW(C$20),0)</f>
        <v/>
      </c>
      <c r="D41" s="18">
        <f>OFFSET(MCQ!D$20,ROW(D41)-ROW(D$20),0)</f>
        <v/>
      </c>
      <c r="E41" s="18">
        <f>OFFSET(MCQ!E$20,ROW(E41)-ROW(E$20),0)</f>
        <v/>
      </c>
      <c r="F41" s="18" t="n"/>
      <c r="G41" s="233">
        <f>OFFSET(MCQ!G$20,ROW(G41)-ROW(G$20),0)</f>
        <v/>
      </c>
      <c r="H41" s="583">
        <f>IF(G41="","",OFFSET(MCQ!H$20,ROW(H41)-ROW(H$20),0))</f>
        <v/>
      </c>
      <c r="I41" s="24">
        <f>IF(G41="","",IF(OR(G41="etapa",G41="sub-etapa"),"",OFFSET(MCQ!I$20,ROW(I41)-ROW(I$20),0)))</f>
        <v/>
      </c>
      <c r="J41" s="25">
        <f>IF(G41="","",OFFSET(MCQ!J$20,ROW(J41)-ROW(J$20),0))</f>
        <v/>
      </c>
      <c r="K41" s="24">
        <f>IF(G41="","",IF(OR(G41="etapa",G41="sub-etapa"),"",OFFSET(MCQ!K$20,ROW(K41)-ROW(K$20),0)))</f>
        <v/>
      </c>
      <c r="L41" s="26">
        <f>IF(G41="","",IF(OR(G41="etapa",G41="sub-etapa"),"",TRUNC(OFFSET(MCQ!L$20,ROW(L41)-ROW(L$20),0),2)))</f>
        <v/>
      </c>
      <c r="M41" s="584">
        <f>IF(I41="", "", IFERROR(VLOOKUP(VALUE(I41), _BaseAbril2026, 4, 0), IFERROR(VLOOKUP(TEXT(I41, "@"), _BaseAbril2026, 4, 0), "")))</f>
        <v/>
      </c>
      <c r="N41" s="585">
        <f>IFERROR(IF(S41="BDI1", TRUNC(M41*(1+$O$18), 2),IF(S41="BDI2", TRUNC(M41*(1+$N$18), 2), "")), "")</f>
        <v/>
      </c>
      <c r="O41" s="586">
        <f>_xlfn.IFS(G41="ETAPA", SUMIFS(ValorTotalComD, Nivel, A41), G41="SUB-ETAPA", SUMIFS(ValorTotalComD, SubNivel, C41), TRUE, T41)</f>
        <v/>
      </c>
      <c r="P41" s="584">
        <f>IF(I41="", "", IFERROR(VLOOKUP(VALUE(I41), _BaseAbril2026, 5, 0), IFERROR(VLOOKUP(TEXT(I41, "@"), _BaseAbril2026, 5, 0), "")))</f>
        <v/>
      </c>
      <c r="Q41" s="585">
        <f>IFERROR(IF(S41="BDI1", TRUNC(P41*(1+$R$18), 2),IF(S41="BDI2", TRUNC(P41*(1+$Q$18), 2), "")), "")</f>
        <v/>
      </c>
      <c r="R41" s="586">
        <f>_xlfn.IFS(G41="ETAPA", SUMIFS(ValorTotalSemD, Nivel, A41), G41="SUB-ETAPA", SUMIFS(ValorTotalSemD, SubNivel, C41), TRUE, U41)</f>
        <v/>
      </c>
      <c r="S41" s="587">
        <f>IF(G41="","",IF(OR(G41="etapa",G41="sub-etapa"),"",OFFSET(MCQ!M$20,ROW(M41)-ROW(M$20),0)))</f>
        <v/>
      </c>
      <c r="T41" s="588">
        <f>IFERROR(TRUNC(L41*N41,2),"")</f>
        <v/>
      </c>
      <c r="U41" s="589">
        <f>IFERROR(TRUNC(L41*Q41,2),"")</f>
        <v/>
      </c>
    </row>
    <row r="42">
      <c r="A42" s="18">
        <f>OFFSET(MCQ!A$20,ROW(A42)-ROW(A$20),0)</f>
        <v/>
      </c>
      <c r="B42" s="18">
        <f>OFFSET(MCQ!B$20,ROW(B42)-ROW(B$20),0)</f>
        <v/>
      </c>
      <c r="C42" s="18">
        <f>OFFSET(MCQ!C$20,ROW(C42)-ROW(C$20),0)</f>
        <v/>
      </c>
      <c r="D42" s="18">
        <f>OFFSET(MCQ!D$20,ROW(D42)-ROW(D$20),0)</f>
        <v/>
      </c>
      <c r="E42" s="18">
        <f>OFFSET(MCQ!E$20,ROW(E42)-ROW(E$20),0)</f>
        <v/>
      </c>
      <c r="F42" s="18" t="n"/>
      <c r="G42" s="233">
        <f>OFFSET(MCQ!G$20,ROW(G42)-ROW(G$20),0)</f>
        <v/>
      </c>
      <c r="H42" s="583">
        <f>IF(G42="","",OFFSET(MCQ!H$20,ROW(H42)-ROW(H$20),0))</f>
        <v/>
      </c>
      <c r="I42" s="24">
        <f>IF(G42="","",IF(OR(G42="etapa",G42="sub-etapa"),"",OFFSET(MCQ!I$20,ROW(I42)-ROW(I$20),0)))</f>
        <v/>
      </c>
      <c r="J42" s="25">
        <f>IF(G42="","",OFFSET(MCQ!J$20,ROW(J42)-ROW(J$20),0))</f>
        <v/>
      </c>
      <c r="K42" s="24">
        <f>IF(G42="","",IF(OR(G42="etapa",G42="sub-etapa"),"",OFFSET(MCQ!K$20,ROW(K42)-ROW(K$20),0)))</f>
        <v/>
      </c>
      <c r="L42" s="26">
        <f>IF(G42="","",IF(OR(G42="etapa",G42="sub-etapa"),"",TRUNC(OFFSET(MCQ!L$20,ROW(L42)-ROW(L$20),0),2)))</f>
        <v/>
      </c>
      <c r="M42" s="584">
        <f>IF(I42="", "", IFERROR(VLOOKUP(VALUE(I42), _BaseAbril2026, 4, 0), IFERROR(VLOOKUP(TEXT(I42, "@"), _BaseAbril2026, 4, 0), "")))</f>
        <v/>
      </c>
      <c r="N42" s="585">
        <f>IFERROR(IF(S42="BDI1", TRUNC(M42*(1+$O$18), 2),IF(S42="BDI2", TRUNC(M42*(1+$N$18), 2), "")), "")</f>
        <v/>
      </c>
      <c r="O42" s="586">
        <f>_xlfn.IFS(G42="ETAPA", SUMIFS(ValorTotalComD, Nivel, A42), G42="SUB-ETAPA", SUMIFS(ValorTotalComD, SubNivel, C42), TRUE, T42)</f>
        <v/>
      </c>
      <c r="P42" s="584">
        <f>IF(I42="", "", IFERROR(VLOOKUP(VALUE(I42), _BaseAbril2026, 5, 0), IFERROR(VLOOKUP(TEXT(I42, "@"), _BaseAbril2026, 5, 0), "")))</f>
        <v/>
      </c>
      <c r="Q42" s="585">
        <f>IFERROR(IF(S42="BDI1", TRUNC(P42*(1+$R$18), 2),IF(S42="BDI2", TRUNC(P42*(1+$Q$18), 2), "")), "")</f>
        <v/>
      </c>
      <c r="R42" s="586">
        <f>_xlfn.IFS(G42="ETAPA", SUMIFS(ValorTotalSemD, Nivel, A42), G42="SUB-ETAPA", SUMIFS(ValorTotalSemD, SubNivel, C42), TRUE, U42)</f>
        <v/>
      </c>
      <c r="S42" s="587">
        <f>IF(G42="","",IF(OR(G42="etapa",G42="sub-etapa"),"",OFFSET(MCQ!M$20,ROW(M42)-ROW(M$20),0)))</f>
        <v/>
      </c>
      <c r="T42" s="588">
        <f>IFERROR(TRUNC(L42*N42,2),"")</f>
        <v/>
      </c>
      <c r="U42" s="589">
        <f>IFERROR(TRUNC(L42*Q42,2),"")</f>
        <v/>
      </c>
    </row>
    <row r="43">
      <c r="A43" s="18">
        <f>OFFSET(MCQ!A$20,ROW(A43)-ROW(A$20),0)</f>
        <v/>
      </c>
      <c r="B43" s="18">
        <f>OFFSET(MCQ!B$20,ROW(B43)-ROW(B$20),0)</f>
        <v/>
      </c>
      <c r="C43" s="18">
        <f>OFFSET(MCQ!C$20,ROW(C43)-ROW(C$20),0)</f>
        <v/>
      </c>
      <c r="D43" s="18">
        <f>OFFSET(MCQ!D$20,ROW(D43)-ROW(D$20),0)</f>
        <v/>
      </c>
      <c r="E43" s="18">
        <f>OFFSET(MCQ!E$20,ROW(E43)-ROW(E$20),0)</f>
        <v/>
      </c>
      <c r="F43" s="18" t="n"/>
      <c r="G43" s="233">
        <f>OFFSET(MCQ!G$20,ROW(G43)-ROW(G$20),0)</f>
        <v/>
      </c>
      <c r="H43" s="583">
        <f>IF(G43="","",OFFSET(MCQ!H$20,ROW(H43)-ROW(H$20),0))</f>
        <v/>
      </c>
      <c r="I43" s="24">
        <f>IF(G43="","",IF(OR(G43="etapa",G43="sub-etapa"),"",OFFSET(MCQ!I$20,ROW(I43)-ROW(I$20),0)))</f>
        <v/>
      </c>
      <c r="J43" s="25">
        <f>IF(G43="","",OFFSET(MCQ!J$20,ROW(J43)-ROW(J$20),0))</f>
        <v/>
      </c>
      <c r="K43" s="24">
        <f>IF(G43="","",IF(OR(G43="etapa",G43="sub-etapa"),"",OFFSET(MCQ!K$20,ROW(K43)-ROW(K$20),0)))</f>
        <v/>
      </c>
      <c r="L43" s="26">
        <f>IF(G43="","",IF(OR(G43="etapa",G43="sub-etapa"),"",TRUNC(OFFSET(MCQ!L$20,ROW(L43)-ROW(L$20),0),2)))</f>
        <v/>
      </c>
      <c r="M43" s="584">
        <f>IF(I43="", "", IFERROR(VLOOKUP(VALUE(I43), _BaseAbril2026, 4, 0), IFERROR(VLOOKUP(TEXT(I43, "@"), _BaseAbril2026, 4, 0), "")))</f>
        <v/>
      </c>
      <c r="N43" s="585">
        <f>IFERROR(IF(S43="BDI1", TRUNC(M43*(1+$O$18), 2),IF(S43="BDI2", TRUNC(M43*(1+$N$18), 2), "")), "")</f>
        <v/>
      </c>
      <c r="O43" s="586">
        <f>_xlfn.IFS(G43="ETAPA", SUMIFS(ValorTotalComD, Nivel, A43), G43="SUB-ETAPA", SUMIFS(ValorTotalComD, SubNivel, C43), TRUE, T43)</f>
        <v/>
      </c>
      <c r="P43" s="584">
        <f>IF(I43="", "", IFERROR(VLOOKUP(VALUE(I43), _BaseAbril2026, 5, 0), IFERROR(VLOOKUP(TEXT(I43, "@"), _BaseAbril2026, 5, 0), "")))</f>
        <v/>
      </c>
      <c r="Q43" s="585">
        <f>IFERROR(IF(S43="BDI1", TRUNC(P43*(1+$R$18), 2),IF(S43="BDI2", TRUNC(P43*(1+$Q$18), 2), "")), "")</f>
        <v/>
      </c>
      <c r="R43" s="586">
        <f>_xlfn.IFS(G43="ETAPA", SUMIFS(ValorTotalSemD, Nivel, A43), G43="SUB-ETAPA", SUMIFS(ValorTotalSemD, SubNivel, C43), TRUE, U43)</f>
        <v/>
      </c>
      <c r="S43" s="587">
        <f>IF(G43="","",IF(OR(G43="etapa",G43="sub-etapa"),"",OFFSET(MCQ!M$20,ROW(M43)-ROW(M$20),0)))</f>
        <v/>
      </c>
      <c r="T43" s="588">
        <f>IFERROR(TRUNC(L43*N43,2),"")</f>
        <v/>
      </c>
      <c r="U43" s="589">
        <f>IFERROR(TRUNC(L43*Q43,2),"")</f>
        <v/>
      </c>
    </row>
    <row r="44">
      <c r="A44" s="18">
        <f>OFFSET(MCQ!A$20,ROW(A44)-ROW(A$20),0)</f>
        <v/>
      </c>
      <c r="B44" s="18">
        <f>OFFSET(MCQ!B$20,ROW(B44)-ROW(B$20),0)</f>
        <v/>
      </c>
      <c r="C44" s="18">
        <f>OFFSET(MCQ!C$20,ROW(C44)-ROW(C$20),0)</f>
        <v/>
      </c>
      <c r="D44" s="18">
        <f>OFFSET(MCQ!D$20,ROW(D44)-ROW(D$20),0)</f>
        <v/>
      </c>
      <c r="E44" s="18">
        <f>OFFSET(MCQ!E$20,ROW(E44)-ROW(E$20),0)</f>
        <v/>
      </c>
      <c r="F44" s="18" t="n"/>
      <c r="G44" s="233">
        <f>OFFSET(MCQ!G$20,ROW(G44)-ROW(G$20),0)</f>
        <v/>
      </c>
      <c r="H44" s="583">
        <f>IF(G44="","",OFFSET(MCQ!H$20,ROW(H44)-ROW(H$20),0))</f>
        <v/>
      </c>
      <c r="I44" s="24">
        <f>IF(G44="","",IF(OR(G44="etapa",G44="sub-etapa"),"",OFFSET(MCQ!I$20,ROW(I44)-ROW(I$20),0)))</f>
        <v/>
      </c>
      <c r="J44" s="25">
        <f>IF(G44="","",OFFSET(MCQ!J$20,ROW(J44)-ROW(J$20),0))</f>
        <v/>
      </c>
      <c r="K44" s="24">
        <f>IF(G44="","",IF(OR(G44="etapa",G44="sub-etapa"),"",OFFSET(MCQ!K$20,ROW(K44)-ROW(K$20),0)))</f>
        <v/>
      </c>
      <c r="L44" s="26">
        <f>IF(G44="","",IF(OR(G44="etapa",G44="sub-etapa"),"",TRUNC(OFFSET(MCQ!L$20,ROW(L44)-ROW(L$20),0),2)))</f>
        <v/>
      </c>
      <c r="M44" s="584">
        <f>IF(I44="", "", IFERROR(VLOOKUP(VALUE(I44), _BaseAbril2026, 4, 0), IFERROR(VLOOKUP(TEXT(I44, "@"), _BaseAbril2026, 4, 0), "")))</f>
        <v/>
      </c>
      <c r="N44" s="585">
        <f>IFERROR(IF(S44="BDI1", TRUNC(M44*(1+$O$18), 2),IF(S44="BDI2", TRUNC(M44*(1+$N$18), 2), "")), "")</f>
        <v/>
      </c>
      <c r="O44" s="586">
        <f>_xlfn.IFS(G44="ETAPA", SUMIFS(ValorTotalComD, Nivel, A44), G44="SUB-ETAPA", SUMIFS(ValorTotalComD, SubNivel, C44), TRUE, T44)</f>
        <v/>
      </c>
      <c r="P44" s="584">
        <f>IF(I44="", "", IFERROR(VLOOKUP(VALUE(I44), _BaseAbril2026, 5, 0), IFERROR(VLOOKUP(TEXT(I44, "@"), _BaseAbril2026, 5, 0), "")))</f>
        <v/>
      </c>
      <c r="Q44" s="585">
        <f>IFERROR(IF(S44="BDI1", TRUNC(P44*(1+$R$18), 2),IF(S44="BDI2", TRUNC(P44*(1+$Q$18), 2), "")), "")</f>
        <v/>
      </c>
      <c r="R44" s="586">
        <f>_xlfn.IFS(G44="ETAPA", SUMIFS(ValorTotalSemD, Nivel, A44), G44="SUB-ETAPA", SUMIFS(ValorTotalSemD, SubNivel, C44), TRUE, U44)</f>
        <v/>
      </c>
      <c r="S44" s="587">
        <f>IF(G44="","",IF(OR(G44="etapa",G44="sub-etapa"),"",OFFSET(MCQ!M$20,ROW(M44)-ROW(M$20),0)))</f>
        <v/>
      </c>
      <c r="T44" s="588">
        <f>IFERROR(TRUNC(L44*N44,2),"")</f>
        <v/>
      </c>
      <c r="U44" s="589">
        <f>IFERROR(TRUNC(L44*Q44,2),"")</f>
        <v/>
      </c>
    </row>
    <row r="45">
      <c r="A45" s="18">
        <f>OFFSET(MCQ!A$20,ROW(A45)-ROW(A$20),0)</f>
        <v/>
      </c>
      <c r="B45" s="18">
        <f>OFFSET(MCQ!B$20,ROW(B45)-ROW(B$20),0)</f>
        <v/>
      </c>
      <c r="C45" s="18">
        <f>OFFSET(MCQ!C$20,ROW(C45)-ROW(C$20),0)</f>
        <v/>
      </c>
      <c r="D45" s="18">
        <f>OFFSET(MCQ!D$20,ROW(D45)-ROW(D$20),0)</f>
        <v/>
      </c>
      <c r="E45" s="18">
        <f>OFFSET(MCQ!E$20,ROW(E45)-ROW(E$20),0)</f>
        <v/>
      </c>
      <c r="F45" s="18" t="n"/>
      <c r="G45" s="233">
        <f>OFFSET(MCQ!G$20,ROW(G45)-ROW(G$20),0)</f>
        <v/>
      </c>
      <c r="H45" s="583">
        <f>IF(G45="","",OFFSET(MCQ!H$20,ROW(H45)-ROW(H$20),0))</f>
        <v/>
      </c>
      <c r="I45" s="24">
        <f>IF(G45="","",IF(OR(G45="etapa",G45="sub-etapa"),"",OFFSET(MCQ!I$20,ROW(I45)-ROW(I$20),0)))</f>
        <v/>
      </c>
      <c r="J45" s="25">
        <f>IF(G45="","",OFFSET(MCQ!J$20,ROW(J45)-ROW(J$20),0))</f>
        <v/>
      </c>
      <c r="K45" s="24">
        <f>IF(G45="","",IF(OR(G45="etapa",G45="sub-etapa"),"",OFFSET(MCQ!K$20,ROW(K45)-ROW(K$20),0)))</f>
        <v/>
      </c>
      <c r="L45" s="26">
        <f>IF(G45="","",IF(OR(G45="etapa",G45="sub-etapa"),"",TRUNC(OFFSET(MCQ!L$20,ROW(L45)-ROW(L$20),0),2)))</f>
        <v/>
      </c>
      <c r="M45" s="584">
        <f>IF(I45="", "", IFERROR(VLOOKUP(VALUE(I45), _BaseAbril2026, 4, 0), IFERROR(VLOOKUP(TEXT(I45, "@"), _BaseAbril2026, 4, 0), "")))</f>
        <v/>
      </c>
      <c r="N45" s="585">
        <f>IFERROR(IF(S45="BDI1", TRUNC(M45*(1+$O$18), 2),IF(S45="BDI2", TRUNC(M45*(1+$N$18), 2), "")), "")</f>
        <v/>
      </c>
      <c r="O45" s="586">
        <f>_xlfn.IFS(G45="ETAPA", SUMIFS(ValorTotalComD, Nivel, A45), G45="SUB-ETAPA", SUMIFS(ValorTotalComD, SubNivel, C45), TRUE, T45)</f>
        <v/>
      </c>
      <c r="P45" s="584">
        <f>IF(I45="", "", IFERROR(VLOOKUP(VALUE(I45), _BaseAbril2026, 5, 0), IFERROR(VLOOKUP(TEXT(I45, "@"), _BaseAbril2026, 5, 0), "")))</f>
        <v/>
      </c>
      <c r="Q45" s="585">
        <f>IFERROR(IF(S45="BDI1", TRUNC(P45*(1+$R$18), 2),IF(S45="BDI2", TRUNC(P45*(1+$Q$18), 2), "")), "")</f>
        <v/>
      </c>
      <c r="R45" s="586">
        <f>_xlfn.IFS(G45="ETAPA", SUMIFS(ValorTotalSemD, Nivel, A45), G45="SUB-ETAPA", SUMIFS(ValorTotalSemD, SubNivel, C45), TRUE, U45)</f>
        <v/>
      </c>
      <c r="S45" s="587">
        <f>IF(G45="","",IF(OR(G45="etapa",G45="sub-etapa"),"",OFFSET(MCQ!M$20,ROW(M45)-ROW(M$20),0)))</f>
        <v/>
      </c>
      <c r="T45" s="588">
        <f>IFERROR(TRUNC(L45*N45,2),"")</f>
        <v/>
      </c>
      <c r="U45" s="589">
        <f>IFERROR(TRUNC(L45*Q45,2),"")</f>
        <v/>
      </c>
    </row>
    <row r="46">
      <c r="A46" s="18">
        <f>OFFSET(MCQ!A$20,ROW(A46)-ROW(A$20),0)</f>
        <v/>
      </c>
      <c r="B46" s="18">
        <f>OFFSET(MCQ!B$20,ROW(B46)-ROW(B$20),0)</f>
        <v/>
      </c>
      <c r="C46" s="18">
        <f>OFFSET(MCQ!C$20,ROW(C46)-ROW(C$20),0)</f>
        <v/>
      </c>
      <c r="D46" s="18">
        <f>OFFSET(MCQ!D$20,ROW(D46)-ROW(D$20),0)</f>
        <v/>
      </c>
      <c r="E46" s="18">
        <f>OFFSET(MCQ!E$20,ROW(E46)-ROW(E$20),0)</f>
        <v/>
      </c>
      <c r="F46" s="18" t="n"/>
      <c r="G46" s="233">
        <f>OFFSET(MCQ!G$20,ROW(G46)-ROW(G$20),0)</f>
        <v/>
      </c>
      <c r="H46" s="583">
        <f>IF(G46="","",OFFSET(MCQ!H$20,ROW(H46)-ROW(H$20),0))</f>
        <v/>
      </c>
      <c r="I46" s="24">
        <f>IF(G46="","",IF(OR(G46="etapa",G46="sub-etapa"),"",OFFSET(MCQ!I$20,ROW(I46)-ROW(I$20),0)))</f>
        <v/>
      </c>
      <c r="J46" s="25">
        <f>IF(G46="","",OFFSET(MCQ!J$20,ROW(J46)-ROW(J$20),0))</f>
        <v/>
      </c>
      <c r="K46" s="24">
        <f>IF(G46="","",IF(OR(G46="etapa",G46="sub-etapa"),"",OFFSET(MCQ!K$20,ROW(K46)-ROW(K$20),0)))</f>
        <v/>
      </c>
      <c r="L46" s="26">
        <f>IF(G46="","",IF(OR(G46="etapa",G46="sub-etapa"),"",TRUNC(OFFSET(MCQ!L$20,ROW(L46)-ROW(L$20),0),2)))</f>
        <v/>
      </c>
      <c r="M46" s="584">
        <f>IF(I46="", "", IFERROR(VLOOKUP(VALUE(I46), _BaseAbril2026, 4, 0), IFERROR(VLOOKUP(TEXT(I46, "@"), _BaseAbril2026, 4, 0), "")))</f>
        <v/>
      </c>
      <c r="N46" s="585">
        <f>IFERROR(IF(S46="BDI1", TRUNC(M46*(1+$O$18), 2),IF(S46="BDI2", TRUNC(M46*(1+$N$18), 2), "")), "")</f>
        <v/>
      </c>
      <c r="O46" s="586">
        <f>_xlfn.IFS(G46="ETAPA", SUMIFS(ValorTotalComD, Nivel, A46), G46="SUB-ETAPA", SUMIFS(ValorTotalComD, SubNivel, C46), TRUE, T46)</f>
        <v/>
      </c>
      <c r="P46" s="584">
        <f>IF(I46="", "", IFERROR(VLOOKUP(VALUE(I46), _BaseAbril2026, 5, 0), IFERROR(VLOOKUP(TEXT(I46, "@"), _BaseAbril2026, 5, 0), "")))</f>
        <v/>
      </c>
      <c r="Q46" s="585">
        <f>IFERROR(IF(S46="BDI1", TRUNC(P46*(1+$R$18), 2),IF(S46="BDI2", TRUNC(P46*(1+$Q$18), 2), "")), "")</f>
        <v/>
      </c>
      <c r="R46" s="586">
        <f>_xlfn.IFS(G46="ETAPA", SUMIFS(ValorTotalSemD, Nivel, A46), G46="SUB-ETAPA", SUMIFS(ValorTotalSemD, SubNivel, C46), TRUE, U46)</f>
        <v/>
      </c>
      <c r="S46" s="587">
        <f>IF(G46="","",IF(OR(G46="etapa",G46="sub-etapa"),"",OFFSET(MCQ!M$20,ROW(M46)-ROW(M$20),0)))</f>
        <v/>
      </c>
      <c r="T46" s="588">
        <f>IFERROR(TRUNC(L46*N46,2),"")</f>
        <v/>
      </c>
      <c r="U46" s="589">
        <f>IFERROR(TRUNC(L46*Q46,2),"")</f>
        <v/>
      </c>
    </row>
    <row r="47">
      <c r="A47" s="18">
        <f>OFFSET(MCQ!A$20,ROW(A47)-ROW(A$20),0)</f>
        <v/>
      </c>
      <c r="B47" s="18">
        <f>OFFSET(MCQ!B$20,ROW(B47)-ROW(B$20),0)</f>
        <v/>
      </c>
      <c r="C47" s="18">
        <f>OFFSET(MCQ!C$20,ROW(C47)-ROW(C$20),0)</f>
        <v/>
      </c>
      <c r="D47" s="18">
        <f>OFFSET(MCQ!D$20,ROW(D47)-ROW(D$20),0)</f>
        <v/>
      </c>
      <c r="E47" s="18">
        <f>OFFSET(MCQ!E$20,ROW(E47)-ROW(E$20),0)</f>
        <v/>
      </c>
      <c r="F47" s="18" t="n"/>
      <c r="G47" s="233">
        <f>OFFSET(MCQ!G$20,ROW(G47)-ROW(G$20),0)</f>
        <v/>
      </c>
      <c r="H47" s="583">
        <f>IF(G47="","",OFFSET(MCQ!H$20,ROW(H47)-ROW(H$20),0))</f>
        <v/>
      </c>
      <c r="I47" s="24">
        <f>IF(G47="","",IF(OR(G47="etapa",G47="sub-etapa"),"",OFFSET(MCQ!I$20,ROW(I47)-ROW(I$20),0)))</f>
        <v/>
      </c>
      <c r="J47" s="25">
        <f>IF(G47="","",OFFSET(MCQ!J$20,ROW(J47)-ROW(J$20),0))</f>
        <v/>
      </c>
      <c r="K47" s="24">
        <f>IF(G47="","",IF(OR(G47="etapa",G47="sub-etapa"),"",OFFSET(MCQ!K$20,ROW(K47)-ROW(K$20),0)))</f>
        <v/>
      </c>
      <c r="L47" s="26">
        <f>IF(G47="","",IF(OR(G47="etapa",G47="sub-etapa"),"",TRUNC(OFFSET(MCQ!L$20,ROW(L47)-ROW(L$20),0),2)))</f>
        <v/>
      </c>
      <c r="M47" s="584">
        <f>IF(I47="", "", IFERROR(VLOOKUP(VALUE(I47), _BaseAbril2026, 4, 0), IFERROR(VLOOKUP(TEXT(I47, "@"), _BaseAbril2026, 4, 0), "")))</f>
        <v/>
      </c>
      <c r="N47" s="585">
        <f>IFERROR(IF(S47="BDI1", TRUNC(M47*(1+$O$18), 2),IF(S47="BDI2", TRUNC(M47*(1+$N$18), 2), "")), "")</f>
        <v/>
      </c>
      <c r="O47" s="586">
        <f>_xlfn.IFS(G47="ETAPA", SUMIFS(ValorTotalComD, Nivel, A47), G47="SUB-ETAPA", SUMIFS(ValorTotalComD, SubNivel, C47), TRUE, T47)</f>
        <v/>
      </c>
      <c r="P47" s="584">
        <f>IF(I47="", "", IFERROR(VLOOKUP(VALUE(I47), _BaseAbril2026, 5, 0), IFERROR(VLOOKUP(TEXT(I47, "@"), _BaseAbril2026, 5, 0), "")))</f>
        <v/>
      </c>
      <c r="Q47" s="585">
        <f>IFERROR(IF(S47="BDI1", TRUNC(P47*(1+$R$18), 2),IF(S47="BDI2", TRUNC(P47*(1+$Q$18), 2), "")), "")</f>
        <v/>
      </c>
      <c r="R47" s="586">
        <f>_xlfn.IFS(G47="ETAPA", SUMIFS(ValorTotalSemD, Nivel, A47), G47="SUB-ETAPA", SUMIFS(ValorTotalSemD, SubNivel, C47), TRUE, U47)</f>
        <v/>
      </c>
      <c r="S47" s="587">
        <f>IF(G47="","",IF(OR(G47="etapa",G47="sub-etapa"),"",OFFSET(MCQ!M$20,ROW(M47)-ROW(M$20),0)))</f>
        <v/>
      </c>
      <c r="T47" s="588">
        <f>IFERROR(TRUNC(L47*N47,2),"")</f>
        <v/>
      </c>
      <c r="U47" s="589">
        <f>IFERROR(TRUNC(L47*Q47,2),"")</f>
        <v/>
      </c>
    </row>
    <row r="48">
      <c r="A48" s="18">
        <f>OFFSET(MCQ!A$20,ROW(A48)-ROW(A$20),0)</f>
        <v/>
      </c>
      <c r="B48" s="18">
        <f>OFFSET(MCQ!B$20,ROW(B48)-ROW(B$20),0)</f>
        <v/>
      </c>
      <c r="C48" s="18">
        <f>OFFSET(MCQ!C$20,ROW(C48)-ROW(C$20),0)</f>
        <v/>
      </c>
      <c r="D48" s="18">
        <f>OFFSET(MCQ!D$20,ROW(D48)-ROW(D$20),0)</f>
        <v/>
      </c>
      <c r="E48" s="18">
        <f>OFFSET(MCQ!E$20,ROW(E48)-ROW(E$20),0)</f>
        <v/>
      </c>
      <c r="F48" s="18" t="n"/>
      <c r="G48" s="233">
        <f>OFFSET(MCQ!G$20,ROW(G48)-ROW(G$20),0)</f>
        <v/>
      </c>
      <c r="H48" s="583">
        <f>IF(G48="","",OFFSET(MCQ!H$20,ROW(H48)-ROW(H$20),0))</f>
        <v/>
      </c>
      <c r="I48" s="24">
        <f>IF(G48="","",IF(OR(G48="etapa",G48="sub-etapa"),"",OFFSET(MCQ!I$20,ROW(I48)-ROW(I$20),0)))</f>
        <v/>
      </c>
      <c r="J48" s="25">
        <f>IF(G48="","",OFFSET(MCQ!J$20,ROW(J48)-ROW(J$20),0))</f>
        <v/>
      </c>
      <c r="K48" s="24">
        <f>IF(G48="","",IF(OR(G48="etapa",G48="sub-etapa"),"",OFFSET(MCQ!K$20,ROW(K48)-ROW(K$20),0)))</f>
        <v/>
      </c>
      <c r="L48" s="26">
        <f>IF(G48="","",IF(OR(G48="etapa",G48="sub-etapa"),"",TRUNC(OFFSET(MCQ!L$20,ROW(L48)-ROW(L$20),0),2)))</f>
        <v/>
      </c>
      <c r="M48" s="584">
        <f>IF(I48="", "", IFERROR(VLOOKUP(VALUE(I48), _BaseAbril2026, 4, 0), IFERROR(VLOOKUP(TEXT(I48, "@"), _BaseAbril2026, 4, 0), "")))</f>
        <v/>
      </c>
      <c r="N48" s="585">
        <f>IFERROR(IF(S48="BDI1", TRUNC(M48*(1+$O$18), 2),IF(S48="BDI2", TRUNC(M48*(1+$N$18), 2), "")), "")</f>
        <v/>
      </c>
      <c r="O48" s="586">
        <f>_xlfn.IFS(G48="ETAPA", SUMIFS(ValorTotalComD, Nivel, A48), G48="SUB-ETAPA", SUMIFS(ValorTotalComD, SubNivel, C48), TRUE, T48)</f>
        <v/>
      </c>
      <c r="P48" s="584">
        <f>IF(I48="", "", IFERROR(VLOOKUP(VALUE(I48), _BaseAbril2026, 5, 0), IFERROR(VLOOKUP(TEXT(I48, "@"), _BaseAbril2026, 5, 0), "")))</f>
        <v/>
      </c>
      <c r="Q48" s="585">
        <f>IFERROR(IF(S48="BDI1", TRUNC(P48*(1+$R$18), 2),IF(S48="BDI2", TRUNC(P48*(1+$Q$18), 2), "")), "")</f>
        <v/>
      </c>
      <c r="R48" s="586">
        <f>_xlfn.IFS(G48="ETAPA", SUMIFS(ValorTotalSemD, Nivel, A48), G48="SUB-ETAPA", SUMIFS(ValorTotalSemD, SubNivel, C48), TRUE, U48)</f>
        <v/>
      </c>
      <c r="S48" s="587">
        <f>IF(G48="","",IF(OR(G48="etapa",G48="sub-etapa"),"",OFFSET(MCQ!M$20,ROW(M48)-ROW(M$20),0)))</f>
        <v/>
      </c>
      <c r="T48" s="588">
        <f>IFERROR(TRUNC(L48*N48,2),"")</f>
        <v/>
      </c>
      <c r="U48" s="589">
        <f>IFERROR(TRUNC(L48*Q48,2),"")</f>
        <v/>
      </c>
    </row>
    <row r="49">
      <c r="A49" s="18">
        <f>OFFSET(MCQ!A$20,ROW(A49)-ROW(A$20),0)</f>
        <v/>
      </c>
      <c r="B49" s="18">
        <f>OFFSET(MCQ!B$20,ROW(B49)-ROW(B$20),0)</f>
        <v/>
      </c>
      <c r="C49" s="18">
        <f>OFFSET(MCQ!C$20,ROW(C49)-ROW(C$20),0)</f>
        <v/>
      </c>
      <c r="D49" s="18">
        <f>OFFSET(MCQ!D$20,ROW(D49)-ROW(D$20),0)</f>
        <v/>
      </c>
      <c r="E49" s="18">
        <f>OFFSET(MCQ!E$20,ROW(E49)-ROW(E$20),0)</f>
        <v/>
      </c>
      <c r="F49" s="18" t="n"/>
      <c r="G49" s="233">
        <f>OFFSET(MCQ!G$20,ROW(G49)-ROW(G$20),0)</f>
        <v/>
      </c>
      <c r="H49" s="583">
        <f>IF(G49="","",OFFSET(MCQ!H$20,ROW(H49)-ROW(H$20),0))</f>
        <v/>
      </c>
      <c r="I49" s="24">
        <f>IF(G49="","",IF(OR(G49="etapa",G49="sub-etapa"),"",OFFSET(MCQ!I$20,ROW(I49)-ROW(I$20),0)))</f>
        <v/>
      </c>
      <c r="J49" s="25">
        <f>IF(G49="","",OFFSET(MCQ!J$20,ROW(J49)-ROW(J$20),0))</f>
        <v/>
      </c>
      <c r="K49" s="24">
        <f>IF(G49="","",IF(OR(G49="etapa",G49="sub-etapa"),"",OFFSET(MCQ!K$20,ROW(K49)-ROW(K$20),0)))</f>
        <v/>
      </c>
      <c r="L49" s="26">
        <f>IF(G49="","",IF(OR(G49="etapa",G49="sub-etapa"),"",TRUNC(OFFSET(MCQ!L$20,ROW(L49)-ROW(L$20),0),2)))</f>
        <v/>
      </c>
      <c r="M49" s="584">
        <f>IF(I49="", "", IFERROR(VLOOKUP(VALUE(I49), _BaseAbril2026, 4, 0), IFERROR(VLOOKUP(TEXT(I49, "@"), _BaseAbril2026, 4, 0), "")))</f>
        <v/>
      </c>
      <c r="N49" s="585">
        <f>IFERROR(IF(S49="BDI1", TRUNC(M49*(1+$O$18), 2),IF(S49="BDI2", TRUNC(M49*(1+$N$18), 2), "")), "")</f>
        <v/>
      </c>
      <c r="O49" s="586">
        <f>_xlfn.IFS(G49="ETAPA", SUMIFS(ValorTotalComD, Nivel, A49), G49="SUB-ETAPA", SUMIFS(ValorTotalComD, SubNivel, C49), TRUE, T49)</f>
        <v/>
      </c>
      <c r="P49" s="584">
        <f>IF(I49="", "", IFERROR(VLOOKUP(VALUE(I49), _BaseAbril2026, 5, 0), IFERROR(VLOOKUP(TEXT(I49, "@"), _BaseAbril2026, 5, 0), "")))</f>
        <v/>
      </c>
      <c r="Q49" s="585">
        <f>IFERROR(IF(S49="BDI1", TRUNC(P49*(1+$R$18), 2),IF(S49="BDI2", TRUNC(P49*(1+$Q$18), 2), "")), "")</f>
        <v/>
      </c>
      <c r="R49" s="586">
        <f>_xlfn.IFS(G49="ETAPA", SUMIFS(ValorTotalSemD, Nivel, A49), G49="SUB-ETAPA", SUMIFS(ValorTotalSemD, SubNivel, C49), TRUE, U49)</f>
        <v/>
      </c>
      <c r="S49" s="587">
        <f>IF(G49="","",IF(OR(G49="etapa",G49="sub-etapa"),"",OFFSET(MCQ!M$20,ROW(M49)-ROW(M$20),0)))</f>
        <v/>
      </c>
      <c r="T49" s="588">
        <f>IFERROR(TRUNC(L49*N49,2),"")</f>
        <v/>
      </c>
      <c r="U49" s="589">
        <f>IFERROR(TRUNC(L49*Q49,2),"")</f>
        <v/>
      </c>
    </row>
    <row r="50">
      <c r="A50" s="18">
        <f>OFFSET(MCQ!A$20,ROW(A50)-ROW(A$20),0)</f>
        <v/>
      </c>
      <c r="B50" s="18">
        <f>OFFSET(MCQ!B$20,ROW(B50)-ROW(B$20),0)</f>
        <v/>
      </c>
      <c r="C50" s="18">
        <f>OFFSET(MCQ!C$20,ROW(C50)-ROW(C$20),0)</f>
        <v/>
      </c>
      <c r="D50" s="18">
        <f>OFFSET(MCQ!D$20,ROW(D50)-ROW(D$20),0)</f>
        <v/>
      </c>
      <c r="E50" s="18">
        <f>OFFSET(MCQ!E$20,ROW(E50)-ROW(E$20),0)</f>
        <v/>
      </c>
      <c r="F50" s="18" t="n"/>
      <c r="G50" s="233">
        <f>OFFSET(MCQ!G$20,ROW(G50)-ROW(G$20),0)</f>
        <v/>
      </c>
      <c r="H50" s="583">
        <f>IF(G50="","",OFFSET(MCQ!H$20,ROW(H50)-ROW(H$20),0))</f>
        <v/>
      </c>
      <c r="I50" s="24">
        <f>IF(G50="","",IF(OR(G50="etapa",G50="sub-etapa"),"",OFFSET(MCQ!I$20,ROW(I50)-ROW(I$20),0)))</f>
        <v/>
      </c>
      <c r="J50" s="25">
        <f>IF(G50="","",OFFSET(MCQ!J$20,ROW(J50)-ROW(J$20),0))</f>
        <v/>
      </c>
      <c r="K50" s="24">
        <f>IF(G50="","",IF(OR(G50="etapa",G50="sub-etapa"),"",OFFSET(MCQ!K$20,ROW(K50)-ROW(K$20),0)))</f>
        <v/>
      </c>
      <c r="L50" s="26">
        <f>IF(G50="","",IF(OR(G50="etapa",G50="sub-etapa"),"",TRUNC(OFFSET(MCQ!L$20,ROW(L50)-ROW(L$20),0),2)))</f>
        <v/>
      </c>
      <c r="M50" s="584">
        <f>IF(I50="", "", IFERROR(VLOOKUP(VALUE(I50), _BaseAbril2026, 4, 0), IFERROR(VLOOKUP(TEXT(I50, "@"), _BaseAbril2026, 4, 0), "")))</f>
        <v/>
      </c>
      <c r="N50" s="585">
        <f>IFERROR(IF(S50="BDI1", TRUNC(M50*(1+$O$18), 2),IF(S50="BDI2", TRUNC(M50*(1+$N$18), 2), "")), "")</f>
        <v/>
      </c>
      <c r="O50" s="586">
        <f>_xlfn.IFS(G50="ETAPA", SUMIFS(ValorTotalComD, Nivel, A50), G50="SUB-ETAPA", SUMIFS(ValorTotalComD, SubNivel, C50), TRUE, T50)</f>
        <v/>
      </c>
      <c r="P50" s="584">
        <f>IF(I50="", "", IFERROR(VLOOKUP(VALUE(I50), _BaseAbril2026, 5, 0), IFERROR(VLOOKUP(TEXT(I50, "@"), _BaseAbril2026, 5, 0), "")))</f>
        <v/>
      </c>
      <c r="Q50" s="585">
        <f>IFERROR(IF(S50="BDI1", TRUNC(P50*(1+$R$18), 2),IF(S50="BDI2", TRUNC(P50*(1+$Q$18), 2), "")), "")</f>
        <v/>
      </c>
      <c r="R50" s="586">
        <f>_xlfn.IFS(G50="ETAPA", SUMIFS(ValorTotalSemD, Nivel, A50), G50="SUB-ETAPA", SUMIFS(ValorTotalSemD, SubNivel, C50), TRUE, U50)</f>
        <v/>
      </c>
      <c r="S50" s="587">
        <f>IF(G50="","",IF(OR(G50="etapa",G50="sub-etapa"),"",OFFSET(MCQ!M$20,ROW(M50)-ROW(M$20),0)))</f>
        <v/>
      </c>
      <c r="T50" s="588">
        <f>IFERROR(TRUNC(L50*N50,2),"")</f>
        <v/>
      </c>
      <c r="U50" s="589">
        <f>IFERROR(TRUNC(L50*Q50,2),"")</f>
        <v/>
      </c>
    </row>
    <row r="51">
      <c r="A51" s="18">
        <f>OFFSET(MCQ!A$20,ROW(A51)-ROW(A$20),0)</f>
        <v/>
      </c>
      <c r="B51" s="18">
        <f>OFFSET(MCQ!B$20,ROW(B51)-ROW(B$20),0)</f>
        <v/>
      </c>
      <c r="C51" s="18">
        <f>OFFSET(MCQ!C$20,ROW(C51)-ROW(C$20),0)</f>
        <v/>
      </c>
      <c r="D51" s="18">
        <f>OFFSET(MCQ!D$20,ROW(D51)-ROW(D$20),0)</f>
        <v/>
      </c>
      <c r="E51" s="18">
        <f>OFFSET(MCQ!E$20,ROW(E51)-ROW(E$20),0)</f>
        <v/>
      </c>
      <c r="F51" s="18" t="n"/>
      <c r="G51" s="233">
        <f>OFFSET(MCQ!G$20,ROW(G51)-ROW(G$20),0)</f>
        <v/>
      </c>
      <c r="H51" s="583">
        <f>IF(G51="","",OFFSET(MCQ!H$20,ROW(H51)-ROW(H$20),0))</f>
        <v/>
      </c>
      <c r="I51" s="24">
        <f>IF(G51="","",IF(OR(G51="etapa",G51="sub-etapa"),"",OFFSET(MCQ!I$20,ROW(I51)-ROW(I$20),0)))</f>
        <v/>
      </c>
      <c r="J51" s="25">
        <f>IF(G51="","",OFFSET(MCQ!J$20,ROW(J51)-ROW(J$20),0))</f>
        <v/>
      </c>
      <c r="K51" s="24">
        <f>IF(G51="","",IF(OR(G51="etapa",G51="sub-etapa"),"",OFFSET(MCQ!K$20,ROW(K51)-ROW(K$20),0)))</f>
        <v/>
      </c>
      <c r="L51" s="26">
        <f>IF(G51="","",IF(OR(G51="etapa",G51="sub-etapa"),"",TRUNC(OFFSET(MCQ!L$20,ROW(L51)-ROW(L$20),0),2)))</f>
        <v/>
      </c>
      <c r="M51" s="584">
        <f>IF(I51="", "", IFERROR(VLOOKUP(VALUE(I51), _BaseAbril2026, 4, 0), IFERROR(VLOOKUP(TEXT(I51, "@"), _BaseAbril2026, 4, 0), "")))</f>
        <v/>
      </c>
      <c r="N51" s="585">
        <f>IFERROR(IF(S51="BDI1", TRUNC(M51*(1+$O$18), 2),IF(S51="BDI2", TRUNC(M51*(1+$N$18), 2), "")), "")</f>
        <v/>
      </c>
      <c r="O51" s="586">
        <f>_xlfn.IFS(G51="ETAPA", SUMIFS(ValorTotalComD, Nivel, A51), G51="SUB-ETAPA", SUMIFS(ValorTotalComD, SubNivel, C51), TRUE, T51)</f>
        <v/>
      </c>
      <c r="P51" s="584">
        <f>IF(I51="", "", IFERROR(VLOOKUP(VALUE(I51), _BaseAbril2026, 5, 0), IFERROR(VLOOKUP(TEXT(I51, "@"), _BaseAbril2026, 5, 0), "")))</f>
        <v/>
      </c>
      <c r="Q51" s="585">
        <f>IFERROR(IF(S51="BDI1", TRUNC(P51*(1+$R$18), 2),IF(S51="BDI2", TRUNC(P51*(1+$Q$18), 2), "")), "")</f>
        <v/>
      </c>
      <c r="R51" s="586">
        <f>_xlfn.IFS(G51="ETAPA", SUMIFS(ValorTotalSemD, Nivel, A51), G51="SUB-ETAPA", SUMIFS(ValorTotalSemD, SubNivel, C51), TRUE, U51)</f>
        <v/>
      </c>
      <c r="S51" s="587">
        <f>IF(G51="","",IF(OR(G51="etapa",G51="sub-etapa"),"",OFFSET(MCQ!M$20,ROW(M51)-ROW(M$20),0)))</f>
        <v/>
      </c>
      <c r="T51" s="588">
        <f>IFERROR(TRUNC(L51*N51,2),"")</f>
        <v/>
      </c>
      <c r="U51" s="589">
        <f>IFERROR(TRUNC(L51*Q51,2),"")</f>
        <v/>
      </c>
    </row>
    <row r="52">
      <c r="A52" s="18">
        <f>OFFSET(MCQ!A$20,ROW(A52)-ROW(A$20),0)</f>
        <v/>
      </c>
      <c r="B52" s="18">
        <f>OFFSET(MCQ!B$20,ROW(B52)-ROW(B$20),0)</f>
        <v/>
      </c>
      <c r="C52" s="18">
        <f>OFFSET(MCQ!C$20,ROW(C52)-ROW(C$20),0)</f>
        <v/>
      </c>
      <c r="D52" s="18">
        <f>OFFSET(MCQ!D$20,ROW(D52)-ROW(D$20),0)</f>
        <v/>
      </c>
      <c r="E52" s="18">
        <f>OFFSET(MCQ!E$20,ROW(E52)-ROW(E$20),0)</f>
        <v/>
      </c>
      <c r="F52" s="18" t="n"/>
      <c r="G52" s="233">
        <f>OFFSET(MCQ!G$20,ROW(G52)-ROW(G$20),0)</f>
        <v/>
      </c>
      <c r="H52" s="583">
        <f>IF(G52="","",OFFSET(MCQ!H$20,ROW(H52)-ROW(H$20),0))</f>
        <v/>
      </c>
      <c r="I52" s="24">
        <f>IF(G52="","",IF(OR(G52="etapa",G52="sub-etapa"),"",OFFSET(MCQ!I$20,ROW(I52)-ROW(I$20),0)))</f>
        <v/>
      </c>
      <c r="J52" s="25">
        <f>IF(G52="","",OFFSET(MCQ!J$20,ROW(J52)-ROW(J$20),0))</f>
        <v/>
      </c>
      <c r="K52" s="24">
        <f>IF(G52="","",IF(OR(G52="etapa",G52="sub-etapa"),"",OFFSET(MCQ!K$20,ROW(K52)-ROW(K$20),0)))</f>
        <v/>
      </c>
      <c r="L52" s="26">
        <f>IF(G52="","",IF(OR(G52="etapa",G52="sub-etapa"),"",TRUNC(OFFSET(MCQ!L$20,ROW(L52)-ROW(L$20),0),2)))</f>
        <v/>
      </c>
      <c r="M52" s="584">
        <f>IF(I52="", "", IFERROR(VLOOKUP(VALUE(I52), _BaseAbril2026, 4, 0), IFERROR(VLOOKUP(TEXT(I52, "@"), _BaseAbril2026, 4, 0), "")))</f>
        <v/>
      </c>
      <c r="N52" s="585">
        <f>IFERROR(IF(S52="BDI1", TRUNC(M52*(1+$O$18), 2),IF(S52="BDI2", TRUNC(M52*(1+$N$18), 2), "")), "")</f>
        <v/>
      </c>
      <c r="O52" s="586">
        <f>_xlfn.IFS(G52="ETAPA", SUMIFS(ValorTotalComD, Nivel, A52), G52="SUB-ETAPA", SUMIFS(ValorTotalComD, SubNivel, C52), TRUE, T52)</f>
        <v/>
      </c>
      <c r="P52" s="584">
        <f>IF(I52="", "", IFERROR(VLOOKUP(VALUE(I52), _BaseAbril2026, 5, 0), IFERROR(VLOOKUP(TEXT(I52, "@"), _BaseAbril2026, 5, 0), "")))</f>
        <v/>
      </c>
      <c r="Q52" s="585">
        <f>IFERROR(IF(S52="BDI1", TRUNC(P52*(1+$R$18), 2),IF(S52="BDI2", TRUNC(P52*(1+$Q$18), 2), "")), "")</f>
        <v/>
      </c>
      <c r="R52" s="586">
        <f>_xlfn.IFS(G52="ETAPA", SUMIFS(ValorTotalSemD, Nivel, A52), G52="SUB-ETAPA", SUMIFS(ValorTotalSemD, SubNivel, C52), TRUE, U52)</f>
        <v/>
      </c>
      <c r="S52" s="587">
        <f>IF(G52="","",IF(OR(G52="etapa",G52="sub-etapa"),"",OFFSET(MCQ!M$20,ROW(M52)-ROW(M$20),0)))</f>
        <v/>
      </c>
      <c r="T52" s="588">
        <f>IFERROR(TRUNC(L52*N52,2),"")</f>
        <v/>
      </c>
      <c r="U52" s="589">
        <f>IFERROR(TRUNC(L52*Q52,2),"")</f>
        <v/>
      </c>
    </row>
    <row r="53">
      <c r="A53" s="18">
        <f>OFFSET(MCQ!A$20,ROW(A53)-ROW(A$20),0)</f>
        <v/>
      </c>
      <c r="B53" s="18">
        <f>OFFSET(MCQ!B$20,ROW(B53)-ROW(B$20),0)</f>
        <v/>
      </c>
      <c r="C53" s="18">
        <f>OFFSET(MCQ!C$20,ROW(C53)-ROW(C$20),0)</f>
        <v/>
      </c>
      <c r="D53" s="18">
        <f>OFFSET(MCQ!D$20,ROW(D53)-ROW(D$20),0)</f>
        <v/>
      </c>
      <c r="E53" s="18">
        <f>OFFSET(MCQ!E$20,ROW(E53)-ROW(E$20),0)</f>
        <v/>
      </c>
      <c r="F53" s="18" t="n"/>
      <c r="G53" s="233">
        <f>OFFSET(MCQ!G$20,ROW(G53)-ROW(G$20),0)</f>
        <v/>
      </c>
      <c r="H53" s="583">
        <f>IF(G53="","",OFFSET(MCQ!H$20,ROW(H53)-ROW(H$20),0))</f>
        <v/>
      </c>
      <c r="I53" s="24">
        <f>IF(G53="","",IF(OR(G53="etapa",G53="sub-etapa"),"",OFFSET(MCQ!I$20,ROW(I53)-ROW(I$20),0)))</f>
        <v/>
      </c>
      <c r="J53" s="25">
        <f>IF(G53="","",OFFSET(MCQ!J$20,ROW(J53)-ROW(J$20),0))</f>
        <v/>
      </c>
      <c r="K53" s="24">
        <f>IF(G53="","",IF(OR(G53="etapa",G53="sub-etapa"),"",OFFSET(MCQ!K$20,ROW(K53)-ROW(K$20),0)))</f>
        <v/>
      </c>
      <c r="L53" s="26">
        <f>IF(G53="","",IF(OR(G53="etapa",G53="sub-etapa"),"",TRUNC(OFFSET(MCQ!L$20,ROW(L53)-ROW(L$20),0),2)))</f>
        <v/>
      </c>
      <c r="M53" s="584">
        <f>IF(I53="", "", IFERROR(VLOOKUP(VALUE(I53), _BaseAbril2026, 4, 0), IFERROR(VLOOKUP(TEXT(I53, "@"), _BaseAbril2026, 4, 0), "")))</f>
        <v/>
      </c>
      <c r="N53" s="585">
        <f>IFERROR(IF(S53="BDI1", TRUNC(M53*(1+$O$18), 2),IF(S53="BDI2", TRUNC(M53*(1+$N$18), 2), "")), "")</f>
        <v/>
      </c>
      <c r="O53" s="586">
        <f>_xlfn.IFS(G53="ETAPA", SUMIFS(ValorTotalComD, Nivel, A53), G53="SUB-ETAPA", SUMIFS(ValorTotalComD, SubNivel, C53), TRUE, T53)</f>
        <v/>
      </c>
      <c r="P53" s="584">
        <f>IF(I53="", "", IFERROR(VLOOKUP(VALUE(I53), _BaseAbril2026, 5, 0), IFERROR(VLOOKUP(TEXT(I53, "@"), _BaseAbril2026, 5, 0), "")))</f>
        <v/>
      </c>
      <c r="Q53" s="585">
        <f>IFERROR(IF(S53="BDI1", TRUNC(P53*(1+$R$18), 2),IF(S53="BDI2", TRUNC(P53*(1+$Q$18), 2), "")), "")</f>
        <v/>
      </c>
      <c r="R53" s="586">
        <f>_xlfn.IFS(G53="ETAPA", SUMIFS(ValorTotalSemD, Nivel, A53), G53="SUB-ETAPA", SUMIFS(ValorTotalSemD, SubNivel, C53), TRUE, U53)</f>
        <v/>
      </c>
      <c r="S53" s="587">
        <f>IF(G53="","",IF(OR(G53="etapa",G53="sub-etapa"),"",OFFSET(MCQ!M$20,ROW(M53)-ROW(M$20),0)))</f>
        <v/>
      </c>
      <c r="T53" s="588">
        <f>IFERROR(TRUNC(L53*N53,2),"")</f>
        <v/>
      </c>
      <c r="U53" s="589">
        <f>IFERROR(TRUNC(L53*Q53,2),"")</f>
        <v/>
      </c>
    </row>
    <row r="54">
      <c r="A54" s="18">
        <f>OFFSET(MCQ!A$20,ROW(A54)-ROW(A$20),0)</f>
        <v/>
      </c>
      <c r="B54" s="18">
        <f>OFFSET(MCQ!B$20,ROW(B54)-ROW(B$20),0)</f>
        <v/>
      </c>
      <c r="C54" s="18">
        <f>OFFSET(MCQ!C$20,ROW(C54)-ROW(C$20),0)</f>
        <v/>
      </c>
      <c r="D54" s="18">
        <f>OFFSET(MCQ!D$20,ROW(D54)-ROW(D$20),0)</f>
        <v/>
      </c>
      <c r="E54" s="18">
        <f>OFFSET(MCQ!E$20,ROW(E54)-ROW(E$20),0)</f>
        <v/>
      </c>
      <c r="F54" s="18" t="n"/>
      <c r="G54" s="233">
        <f>OFFSET(MCQ!G$20,ROW(G54)-ROW(G$20),0)</f>
        <v/>
      </c>
      <c r="H54" s="583">
        <f>IF(G54="","",OFFSET(MCQ!H$20,ROW(H54)-ROW(H$20),0))</f>
        <v/>
      </c>
      <c r="I54" s="24">
        <f>IF(G54="","",IF(OR(G54="etapa",G54="sub-etapa"),"",OFFSET(MCQ!I$20,ROW(I54)-ROW(I$20),0)))</f>
        <v/>
      </c>
      <c r="J54" s="25">
        <f>IF(G54="","",OFFSET(MCQ!J$20,ROW(J54)-ROW(J$20),0))</f>
        <v/>
      </c>
      <c r="K54" s="24">
        <f>IF(G54="","",IF(OR(G54="etapa",G54="sub-etapa"),"",OFFSET(MCQ!K$20,ROW(K54)-ROW(K$20),0)))</f>
        <v/>
      </c>
      <c r="L54" s="26">
        <f>IF(G54="","",IF(OR(G54="etapa",G54="sub-etapa"),"",TRUNC(OFFSET(MCQ!L$20,ROW(L54)-ROW(L$20),0),2)))</f>
        <v/>
      </c>
      <c r="M54" s="584">
        <f>IF(I54="", "", IFERROR(VLOOKUP(VALUE(I54), _BaseAbril2026, 4, 0), IFERROR(VLOOKUP(TEXT(I54, "@"), _BaseAbril2026, 4, 0), "")))</f>
        <v/>
      </c>
      <c r="N54" s="585">
        <f>IFERROR(IF(S54="BDI1", TRUNC(M54*(1+$O$18), 2),IF(S54="BDI2", TRUNC(M54*(1+$N$18), 2), "")), "")</f>
        <v/>
      </c>
      <c r="O54" s="586">
        <f>_xlfn.IFS(G54="ETAPA", SUMIFS(ValorTotalComD, Nivel, A54), G54="SUB-ETAPA", SUMIFS(ValorTotalComD, SubNivel, C54), TRUE, T54)</f>
        <v/>
      </c>
      <c r="P54" s="584">
        <f>IF(I54="", "", IFERROR(VLOOKUP(VALUE(I54), _BaseAbril2026, 5, 0), IFERROR(VLOOKUP(TEXT(I54, "@"), _BaseAbril2026, 5, 0), "")))</f>
        <v/>
      </c>
      <c r="Q54" s="585">
        <f>IFERROR(IF(S54="BDI1", TRUNC(P54*(1+$R$18), 2),IF(S54="BDI2", TRUNC(P54*(1+$Q$18), 2), "")), "")</f>
        <v/>
      </c>
      <c r="R54" s="586">
        <f>_xlfn.IFS(G54="ETAPA", SUMIFS(ValorTotalSemD, Nivel, A54), G54="SUB-ETAPA", SUMIFS(ValorTotalSemD, SubNivel, C54), TRUE, U54)</f>
        <v/>
      </c>
      <c r="S54" s="587">
        <f>IF(G54="","",IF(OR(G54="etapa",G54="sub-etapa"),"",OFFSET(MCQ!M$20,ROW(M54)-ROW(M$20),0)))</f>
        <v/>
      </c>
      <c r="T54" s="588">
        <f>IFERROR(TRUNC(L54*N54,2),"")</f>
        <v/>
      </c>
      <c r="U54" s="589">
        <f>IFERROR(TRUNC(L54*Q54,2),"")</f>
        <v/>
      </c>
    </row>
    <row r="55">
      <c r="A55" s="18">
        <f>OFFSET(MCQ!A$20,ROW(A55)-ROW(A$20),0)</f>
        <v/>
      </c>
      <c r="B55" s="18">
        <f>OFFSET(MCQ!B$20,ROW(B55)-ROW(B$20),0)</f>
        <v/>
      </c>
      <c r="C55" s="18">
        <f>OFFSET(MCQ!C$20,ROW(C55)-ROW(C$20),0)</f>
        <v/>
      </c>
      <c r="D55" s="18">
        <f>OFFSET(MCQ!D$20,ROW(D55)-ROW(D$20),0)</f>
        <v/>
      </c>
      <c r="E55" s="18">
        <f>OFFSET(MCQ!E$20,ROW(E55)-ROW(E$20),0)</f>
        <v/>
      </c>
      <c r="F55" s="18" t="n"/>
      <c r="G55" s="233">
        <f>OFFSET(MCQ!G$20,ROW(G55)-ROW(G$20),0)</f>
        <v/>
      </c>
      <c r="H55" s="583">
        <f>IF(G55="","",OFFSET(MCQ!H$20,ROW(H55)-ROW(H$20),0))</f>
        <v/>
      </c>
      <c r="I55" s="24">
        <f>IF(G55="","",IF(OR(G55="etapa",G55="sub-etapa"),"",OFFSET(MCQ!I$20,ROW(I55)-ROW(I$20),0)))</f>
        <v/>
      </c>
      <c r="J55" s="25">
        <f>IF(G55="","",OFFSET(MCQ!J$20,ROW(J55)-ROW(J$20),0))</f>
        <v/>
      </c>
      <c r="K55" s="24">
        <f>IF(G55="","",IF(OR(G55="etapa",G55="sub-etapa"),"",OFFSET(MCQ!K$20,ROW(K55)-ROW(K$20),0)))</f>
        <v/>
      </c>
      <c r="L55" s="26">
        <f>IF(G55="","",IF(OR(G55="etapa",G55="sub-etapa"),"",TRUNC(OFFSET(MCQ!L$20,ROW(L55)-ROW(L$20),0),2)))</f>
        <v/>
      </c>
      <c r="M55" s="584">
        <f>IF(I55="", "", IFERROR(VLOOKUP(VALUE(I55), _BaseAbril2026, 4, 0), IFERROR(VLOOKUP(TEXT(I55, "@"), _BaseAbril2026, 4, 0), "")))</f>
        <v/>
      </c>
      <c r="N55" s="585">
        <f>IFERROR(IF(S55="BDI1", TRUNC(M55*(1+$O$18), 2),IF(S55="BDI2", TRUNC(M55*(1+$N$18), 2), "")), "")</f>
        <v/>
      </c>
      <c r="O55" s="586">
        <f>_xlfn.IFS(G55="ETAPA", SUMIFS(ValorTotalComD, Nivel, A55), G55="SUB-ETAPA", SUMIFS(ValorTotalComD, SubNivel, C55), TRUE, T55)</f>
        <v/>
      </c>
      <c r="P55" s="584">
        <f>IF(I55="", "", IFERROR(VLOOKUP(VALUE(I55), _BaseAbril2026, 5, 0), IFERROR(VLOOKUP(TEXT(I55, "@"), _BaseAbril2026, 5, 0), "")))</f>
        <v/>
      </c>
      <c r="Q55" s="585">
        <f>IFERROR(IF(S55="BDI1", TRUNC(P55*(1+$R$18), 2),IF(S55="BDI2", TRUNC(P55*(1+$Q$18), 2), "")), "")</f>
        <v/>
      </c>
      <c r="R55" s="586">
        <f>_xlfn.IFS(G55="ETAPA", SUMIFS(ValorTotalSemD, Nivel, A55), G55="SUB-ETAPA", SUMIFS(ValorTotalSemD, SubNivel, C55), TRUE, U55)</f>
        <v/>
      </c>
      <c r="S55" s="587">
        <f>IF(G55="","",IF(OR(G55="etapa",G55="sub-etapa"),"",OFFSET(MCQ!M$20,ROW(M55)-ROW(M$20),0)))</f>
        <v/>
      </c>
      <c r="T55" s="588">
        <f>IFERROR(TRUNC(L55*N55,2),"")</f>
        <v/>
      </c>
      <c r="U55" s="589">
        <f>IFERROR(TRUNC(L55*Q55,2),"")</f>
        <v/>
      </c>
    </row>
    <row r="56">
      <c r="A56" s="18">
        <f>OFFSET(MCQ!A$20,ROW(A56)-ROW(A$20),0)</f>
        <v/>
      </c>
      <c r="B56" s="18">
        <f>OFFSET(MCQ!B$20,ROW(B56)-ROW(B$20),0)</f>
        <v/>
      </c>
      <c r="C56" s="18">
        <f>OFFSET(MCQ!C$20,ROW(C56)-ROW(C$20),0)</f>
        <v/>
      </c>
      <c r="D56" s="18">
        <f>OFFSET(MCQ!D$20,ROW(D56)-ROW(D$20),0)</f>
        <v/>
      </c>
      <c r="E56" s="18">
        <f>OFFSET(MCQ!E$20,ROW(E56)-ROW(E$20),0)</f>
        <v/>
      </c>
      <c r="F56" s="18" t="n"/>
      <c r="G56" s="233">
        <f>OFFSET(MCQ!G$20,ROW(G56)-ROW(G$20),0)</f>
        <v/>
      </c>
      <c r="H56" s="583">
        <f>IF(G56="","",OFFSET(MCQ!H$20,ROW(H56)-ROW(H$20),0))</f>
        <v/>
      </c>
      <c r="I56" s="24">
        <f>IF(G56="","",IF(OR(G56="etapa",G56="sub-etapa"),"",OFFSET(MCQ!I$20,ROW(I56)-ROW(I$20),0)))</f>
        <v/>
      </c>
      <c r="J56" s="25">
        <f>IF(G56="","",OFFSET(MCQ!J$20,ROW(J56)-ROW(J$20),0))</f>
        <v/>
      </c>
      <c r="K56" s="24">
        <f>IF(G56="","",IF(OR(G56="etapa",G56="sub-etapa"),"",OFFSET(MCQ!K$20,ROW(K56)-ROW(K$20),0)))</f>
        <v/>
      </c>
      <c r="L56" s="26">
        <f>IF(G56="","",IF(OR(G56="etapa",G56="sub-etapa"),"",TRUNC(OFFSET(MCQ!L$20,ROW(L56)-ROW(L$20),0),2)))</f>
        <v/>
      </c>
      <c r="M56" s="584">
        <f>IF(I56="", "", IFERROR(VLOOKUP(VALUE(I56), _BaseAbril2026, 4, 0), IFERROR(VLOOKUP(TEXT(I56, "@"), _BaseAbril2026, 4, 0), "")))</f>
        <v/>
      </c>
      <c r="N56" s="585">
        <f>IFERROR(IF(S56="BDI1", TRUNC(M56*(1+$O$18), 2),IF(S56="BDI2", TRUNC(M56*(1+$N$18), 2), "")), "")</f>
        <v/>
      </c>
      <c r="O56" s="586">
        <f>_xlfn.IFS(G56="ETAPA", SUMIFS(ValorTotalComD, Nivel, A56), G56="SUB-ETAPA", SUMIFS(ValorTotalComD, SubNivel, C56), TRUE, T56)</f>
        <v/>
      </c>
      <c r="P56" s="584">
        <f>IF(I56="", "", IFERROR(VLOOKUP(VALUE(I56), _BaseAbril2026, 5, 0), IFERROR(VLOOKUP(TEXT(I56, "@"), _BaseAbril2026, 5, 0), "")))</f>
        <v/>
      </c>
      <c r="Q56" s="585">
        <f>IFERROR(IF(S56="BDI1", TRUNC(P56*(1+$R$18), 2),IF(S56="BDI2", TRUNC(P56*(1+$Q$18), 2), "")), "")</f>
        <v/>
      </c>
      <c r="R56" s="586">
        <f>_xlfn.IFS(G56="ETAPA", SUMIFS(ValorTotalSemD, Nivel, A56), G56="SUB-ETAPA", SUMIFS(ValorTotalSemD, SubNivel, C56), TRUE, U56)</f>
        <v/>
      </c>
      <c r="S56" s="587">
        <f>IF(G56="","",IF(OR(G56="etapa",G56="sub-etapa"),"",OFFSET(MCQ!M$20,ROW(M56)-ROW(M$20),0)))</f>
        <v/>
      </c>
      <c r="T56" s="588">
        <f>IFERROR(TRUNC(L56*N56,2),"")</f>
        <v/>
      </c>
      <c r="U56" s="589">
        <f>IFERROR(TRUNC(L56*Q56,2),"")</f>
        <v/>
      </c>
    </row>
    <row r="57">
      <c r="A57" s="18">
        <f>OFFSET(MCQ!A$20,ROW(A57)-ROW(A$20),0)</f>
        <v/>
      </c>
      <c r="B57" s="18">
        <f>OFFSET(MCQ!B$20,ROW(B57)-ROW(B$20),0)</f>
        <v/>
      </c>
      <c r="C57" s="18">
        <f>OFFSET(MCQ!C$20,ROW(C57)-ROW(C$20),0)</f>
        <v/>
      </c>
      <c r="D57" s="18">
        <f>OFFSET(MCQ!D$20,ROW(D57)-ROW(D$20),0)</f>
        <v/>
      </c>
      <c r="E57" s="18">
        <f>OFFSET(MCQ!E$20,ROW(E57)-ROW(E$20),0)</f>
        <v/>
      </c>
      <c r="F57" s="18" t="n"/>
      <c r="G57" s="233">
        <f>OFFSET(MCQ!G$20,ROW(G57)-ROW(G$20),0)</f>
        <v/>
      </c>
      <c r="H57" s="583">
        <f>IF(G57="","",OFFSET(MCQ!H$20,ROW(H57)-ROW(H$20),0))</f>
        <v/>
      </c>
      <c r="I57" s="24">
        <f>IF(G57="","",IF(OR(G57="etapa",G57="sub-etapa"),"",OFFSET(MCQ!I$20,ROW(I57)-ROW(I$20),0)))</f>
        <v/>
      </c>
      <c r="J57" s="25">
        <f>IF(G57="","",OFFSET(MCQ!J$20,ROW(J57)-ROW(J$20),0))</f>
        <v/>
      </c>
      <c r="K57" s="24">
        <f>IF(G57="","",IF(OR(G57="etapa",G57="sub-etapa"),"",OFFSET(MCQ!K$20,ROW(K57)-ROW(K$20),0)))</f>
        <v/>
      </c>
      <c r="L57" s="26">
        <f>IF(G57="","",IF(OR(G57="etapa",G57="sub-etapa"),"",TRUNC(OFFSET(MCQ!L$20,ROW(L57)-ROW(L$20),0),2)))</f>
        <v/>
      </c>
      <c r="M57" s="584">
        <f>IF(I57="", "", IFERROR(VLOOKUP(VALUE(I57), _BaseAbril2026, 4, 0), IFERROR(VLOOKUP(TEXT(I57, "@"), _BaseAbril2026, 4, 0), "")))</f>
        <v/>
      </c>
      <c r="N57" s="585">
        <f>IFERROR(IF(S57="BDI1", TRUNC(M57*(1+$O$18), 2),IF(S57="BDI2", TRUNC(M57*(1+$N$18), 2), "")), "")</f>
        <v/>
      </c>
      <c r="O57" s="586">
        <f>_xlfn.IFS(G57="ETAPA", SUMIFS(ValorTotalComD, Nivel, A57), G57="SUB-ETAPA", SUMIFS(ValorTotalComD, SubNivel, C57), TRUE, T57)</f>
        <v/>
      </c>
      <c r="P57" s="584">
        <f>IF(I57="", "", IFERROR(VLOOKUP(VALUE(I57), _BaseAbril2026, 5, 0), IFERROR(VLOOKUP(TEXT(I57, "@"), _BaseAbril2026, 5, 0), "")))</f>
        <v/>
      </c>
      <c r="Q57" s="585">
        <f>IFERROR(IF(S57="BDI1", TRUNC(P57*(1+$R$18), 2),IF(S57="BDI2", TRUNC(P57*(1+$Q$18), 2), "")), "")</f>
        <v/>
      </c>
      <c r="R57" s="586">
        <f>_xlfn.IFS(G57="ETAPA", SUMIFS(ValorTotalSemD, Nivel, A57), G57="SUB-ETAPA", SUMIFS(ValorTotalSemD, SubNivel, C57), TRUE, U57)</f>
        <v/>
      </c>
      <c r="S57" s="587">
        <f>IF(G57="","",IF(OR(G57="etapa",G57="sub-etapa"),"",OFFSET(MCQ!M$20,ROW(M57)-ROW(M$20),0)))</f>
        <v/>
      </c>
      <c r="T57" s="588">
        <f>IFERROR(TRUNC(L57*N57,2),"")</f>
        <v/>
      </c>
      <c r="U57" s="589">
        <f>IFERROR(TRUNC(L57*Q57,2),"")</f>
        <v/>
      </c>
    </row>
    <row r="58">
      <c r="A58" s="18">
        <f>OFFSET(MCQ!A$20,ROW(A58)-ROW(A$20),0)</f>
        <v/>
      </c>
      <c r="B58" s="18">
        <f>OFFSET(MCQ!B$20,ROW(B58)-ROW(B$20),0)</f>
        <v/>
      </c>
      <c r="C58" s="18">
        <f>OFFSET(MCQ!C$20,ROW(C58)-ROW(C$20),0)</f>
        <v/>
      </c>
      <c r="D58" s="18">
        <f>OFFSET(MCQ!D$20,ROW(D58)-ROW(D$20),0)</f>
        <v/>
      </c>
      <c r="E58" s="18">
        <f>OFFSET(MCQ!E$20,ROW(E58)-ROW(E$20),0)</f>
        <v/>
      </c>
      <c r="F58" s="18" t="n"/>
      <c r="G58" s="233">
        <f>OFFSET(MCQ!G$20,ROW(G58)-ROW(G$20),0)</f>
        <v/>
      </c>
      <c r="H58" s="583">
        <f>IF(G58="","",OFFSET(MCQ!H$20,ROW(H58)-ROW(H$20),0))</f>
        <v/>
      </c>
      <c r="I58" s="24">
        <f>IF(G58="","",IF(OR(G58="etapa",G58="sub-etapa"),"",OFFSET(MCQ!I$20,ROW(I58)-ROW(I$20),0)))</f>
        <v/>
      </c>
      <c r="J58" s="25">
        <f>IF(G58="","",OFFSET(MCQ!J$20,ROW(J58)-ROW(J$20),0))</f>
        <v/>
      </c>
      <c r="K58" s="24">
        <f>IF(G58="","",IF(OR(G58="etapa",G58="sub-etapa"),"",OFFSET(MCQ!K$20,ROW(K58)-ROW(K$20),0)))</f>
        <v/>
      </c>
      <c r="L58" s="26">
        <f>IF(G58="","",IF(OR(G58="etapa",G58="sub-etapa"),"",TRUNC(OFFSET(MCQ!L$20,ROW(L58)-ROW(L$20),0),2)))</f>
        <v/>
      </c>
      <c r="M58" s="584">
        <f>IF(I58="", "", IFERROR(VLOOKUP(VALUE(I58), _BaseAbril2026, 4, 0), IFERROR(VLOOKUP(TEXT(I58, "@"), _BaseAbril2026, 4, 0), "")))</f>
        <v/>
      </c>
      <c r="N58" s="585">
        <f>IFERROR(IF(S58="BDI1", TRUNC(M58*(1+$O$18), 2),IF(S58="BDI2", TRUNC(M58*(1+$N$18), 2), "")), "")</f>
        <v/>
      </c>
      <c r="O58" s="586">
        <f>_xlfn.IFS(G58="ETAPA", SUMIFS(ValorTotalComD, Nivel, A58), G58="SUB-ETAPA", SUMIFS(ValorTotalComD, SubNivel, C58), TRUE, T58)</f>
        <v/>
      </c>
      <c r="P58" s="584">
        <f>IF(I58="", "", IFERROR(VLOOKUP(VALUE(I58), _BaseAbril2026, 5, 0), IFERROR(VLOOKUP(TEXT(I58, "@"), _BaseAbril2026, 5, 0), "")))</f>
        <v/>
      </c>
      <c r="Q58" s="585">
        <f>IFERROR(IF(S58="BDI1", TRUNC(P58*(1+$R$18), 2),IF(S58="BDI2", TRUNC(P58*(1+$Q$18), 2), "")), "")</f>
        <v/>
      </c>
      <c r="R58" s="586">
        <f>_xlfn.IFS(G58="ETAPA", SUMIFS(ValorTotalSemD, Nivel, A58), G58="SUB-ETAPA", SUMIFS(ValorTotalSemD, SubNivel, C58), TRUE, U58)</f>
        <v/>
      </c>
      <c r="S58" s="587">
        <f>IF(G58="","",IF(OR(G58="etapa",G58="sub-etapa"),"",OFFSET(MCQ!M$20,ROW(M58)-ROW(M$20),0)))</f>
        <v/>
      </c>
      <c r="T58" s="588">
        <f>IFERROR(TRUNC(L58*N58,2),"")</f>
        <v/>
      </c>
      <c r="U58" s="589">
        <f>IFERROR(TRUNC(L58*Q58,2),"")</f>
        <v/>
      </c>
    </row>
    <row r="59">
      <c r="A59" s="18">
        <f>OFFSET(MCQ!A$20,ROW(A59)-ROW(A$20),0)</f>
        <v/>
      </c>
      <c r="B59" s="18">
        <f>OFFSET(MCQ!B$20,ROW(B59)-ROW(B$20),0)</f>
        <v/>
      </c>
      <c r="C59" s="18">
        <f>OFFSET(MCQ!C$20,ROW(C59)-ROW(C$20),0)</f>
        <v/>
      </c>
      <c r="D59" s="18">
        <f>OFFSET(MCQ!D$20,ROW(D59)-ROW(D$20),0)</f>
        <v/>
      </c>
      <c r="E59" s="18">
        <f>OFFSET(MCQ!E$20,ROW(E59)-ROW(E$20),0)</f>
        <v/>
      </c>
      <c r="F59" s="18" t="n"/>
      <c r="G59" s="233">
        <f>OFFSET(MCQ!G$20,ROW(G59)-ROW(G$20),0)</f>
        <v/>
      </c>
      <c r="H59" s="583">
        <f>IF(G59="","",OFFSET(MCQ!H$20,ROW(H59)-ROW(H$20),0))</f>
        <v/>
      </c>
      <c r="I59" s="24">
        <f>IF(G59="","",IF(OR(G59="etapa",G59="sub-etapa"),"",OFFSET(MCQ!I$20,ROW(I59)-ROW(I$20),0)))</f>
        <v/>
      </c>
      <c r="J59" s="25">
        <f>IF(G59="","",OFFSET(MCQ!J$20,ROW(J59)-ROW(J$20),0))</f>
        <v/>
      </c>
      <c r="K59" s="24">
        <f>IF(G59="","",IF(OR(G59="etapa",G59="sub-etapa"),"",OFFSET(MCQ!K$20,ROW(K59)-ROW(K$20),0)))</f>
        <v/>
      </c>
      <c r="L59" s="26">
        <f>IF(G59="","",IF(OR(G59="etapa",G59="sub-etapa"),"",TRUNC(OFFSET(MCQ!L$20,ROW(L59)-ROW(L$20),0),2)))</f>
        <v/>
      </c>
      <c r="M59" s="584">
        <f>IF(I59="", "", IFERROR(VLOOKUP(VALUE(I59), _BaseAbril2026, 4, 0), IFERROR(VLOOKUP(TEXT(I59, "@"), _BaseAbril2026, 4, 0), "")))</f>
        <v/>
      </c>
      <c r="N59" s="585">
        <f>IFERROR(IF(S59="BDI1", TRUNC(M59*(1+$O$18), 2),IF(S59="BDI2", TRUNC(M59*(1+$N$18), 2), "")), "")</f>
        <v/>
      </c>
      <c r="O59" s="586">
        <f>_xlfn.IFS(G59="ETAPA", SUMIFS(ValorTotalComD, Nivel, A59), G59="SUB-ETAPA", SUMIFS(ValorTotalComD, SubNivel, C59), TRUE, T59)</f>
        <v/>
      </c>
      <c r="P59" s="584">
        <f>IF(I59="", "", IFERROR(VLOOKUP(VALUE(I59), _BaseAbril2026, 5, 0), IFERROR(VLOOKUP(TEXT(I59, "@"), _BaseAbril2026, 5, 0), "")))</f>
        <v/>
      </c>
      <c r="Q59" s="585">
        <f>IFERROR(IF(S59="BDI1", TRUNC(P59*(1+$R$18), 2),IF(S59="BDI2", TRUNC(P59*(1+$Q$18), 2), "")), "")</f>
        <v/>
      </c>
      <c r="R59" s="586">
        <f>_xlfn.IFS(G59="ETAPA", SUMIFS(ValorTotalSemD, Nivel, A59), G59="SUB-ETAPA", SUMIFS(ValorTotalSemD, SubNivel, C59), TRUE, U59)</f>
        <v/>
      </c>
      <c r="S59" s="587">
        <f>IF(G59="","",IF(OR(G59="etapa",G59="sub-etapa"),"",OFFSET(MCQ!M$20,ROW(M59)-ROW(M$20),0)))</f>
        <v/>
      </c>
      <c r="T59" s="588">
        <f>IFERROR(TRUNC(L59*N59,2),"")</f>
        <v/>
      </c>
      <c r="U59" s="589">
        <f>IFERROR(TRUNC(L59*Q59,2),"")</f>
        <v/>
      </c>
    </row>
    <row r="60">
      <c r="A60" s="18">
        <f>OFFSET(MCQ!A$20,ROW(A60)-ROW(A$20),0)</f>
        <v/>
      </c>
      <c r="B60" s="18">
        <f>OFFSET(MCQ!B$20,ROW(B60)-ROW(B$20),0)</f>
        <v/>
      </c>
      <c r="C60" s="18">
        <f>OFFSET(MCQ!C$20,ROW(C60)-ROW(C$20),0)</f>
        <v/>
      </c>
      <c r="D60" s="18">
        <f>OFFSET(MCQ!D$20,ROW(D60)-ROW(D$20),0)</f>
        <v/>
      </c>
      <c r="E60" s="18">
        <f>OFFSET(MCQ!E$20,ROW(E60)-ROW(E$20),0)</f>
        <v/>
      </c>
      <c r="F60" s="18" t="n"/>
      <c r="G60" s="233">
        <f>OFFSET(MCQ!G$20,ROW(G60)-ROW(G$20),0)</f>
        <v/>
      </c>
      <c r="H60" s="583">
        <f>IF(G60="","",OFFSET(MCQ!H$20,ROW(H60)-ROW(H$20),0))</f>
        <v/>
      </c>
      <c r="I60" s="24">
        <f>IF(G60="","",IF(OR(G60="etapa",G60="sub-etapa"),"",OFFSET(MCQ!I$20,ROW(I60)-ROW(I$20),0)))</f>
        <v/>
      </c>
      <c r="J60" s="25">
        <f>IF(G60="","",OFFSET(MCQ!J$20,ROW(J60)-ROW(J$20),0))</f>
        <v/>
      </c>
      <c r="K60" s="24">
        <f>IF(G60="","",IF(OR(G60="etapa",G60="sub-etapa"),"",OFFSET(MCQ!K$20,ROW(K60)-ROW(K$20),0)))</f>
        <v/>
      </c>
      <c r="L60" s="26">
        <f>IF(G60="","",IF(OR(G60="etapa",G60="sub-etapa"),"",TRUNC(OFFSET(MCQ!L$20,ROW(L60)-ROW(L$20),0),2)))</f>
        <v/>
      </c>
      <c r="M60" s="584">
        <f>IF(I60="", "", IFERROR(VLOOKUP(VALUE(I60), _BaseAbril2026, 4, 0), IFERROR(VLOOKUP(TEXT(I60, "@"), _BaseAbril2026, 4, 0), "")))</f>
        <v/>
      </c>
      <c r="N60" s="585">
        <f>IFERROR(IF(S60="BDI1", TRUNC(M60*(1+$O$18), 2),IF(S60="BDI2", TRUNC(M60*(1+$N$18), 2), "")), "")</f>
        <v/>
      </c>
      <c r="O60" s="586">
        <f>_xlfn.IFS(G60="ETAPA", SUMIFS(ValorTotalComD, Nivel, A60), G60="SUB-ETAPA", SUMIFS(ValorTotalComD, SubNivel, C60), TRUE, T60)</f>
        <v/>
      </c>
      <c r="P60" s="584">
        <f>IF(I60="", "", IFERROR(VLOOKUP(VALUE(I60), _BaseAbril2026, 5, 0), IFERROR(VLOOKUP(TEXT(I60, "@"), _BaseAbril2026, 5, 0), "")))</f>
        <v/>
      </c>
      <c r="Q60" s="585">
        <f>IFERROR(IF(S60="BDI1", TRUNC(P60*(1+$R$18), 2),IF(S60="BDI2", TRUNC(P60*(1+$Q$18), 2), "")), "")</f>
        <v/>
      </c>
      <c r="R60" s="586">
        <f>_xlfn.IFS(G60="ETAPA", SUMIFS(ValorTotalSemD, Nivel, A60), G60="SUB-ETAPA", SUMIFS(ValorTotalSemD, SubNivel, C60), TRUE, U60)</f>
        <v/>
      </c>
      <c r="S60" s="587">
        <f>IF(G60="","",IF(OR(G60="etapa",G60="sub-etapa"),"",OFFSET(MCQ!M$20,ROW(M60)-ROW(M$20),0)))</f>
        <v/>
      </c>
      <c r="T60" s="588">
        <f>IFERROR(TRUNC(L60*N60,2),"")</f>
        <v/>
      </c>
      <c r="U60" s="589">
        <f>IFERROR(TRUNC(L60*Q60,2),"")</f>
        <v/>
      </c>
    </row>
    <row r="61">
      <c r="A61" s="18">
        <f>OFFSET(MCQ!A$20,ROW(A61)-ROW(A$20),0)</f>
        <v/>
      </c>
      <c r="B61" s="18">
        <f>OFFSET(MCQ!B$20,ROW(B61)-ROW(B$20),0)</f>
        <v/>
      </c>
      <c r="C61" s="18">
        <f>OFFSET(MCQ!C$20,ROW(C61)-ROW(C$20),0)</f>
        <v/>
      </c>
      <c r="D61" s="18">
        <f>OFFSET(MCQ!D$20,ROW(D61)-ROW(D$20),0)</f>
        <v/>
      </c>
      <c r="E61" s="18">
        <f>OFFSET(MCQ!E$20,ROW(E61)-ROW(E$20),0)</f>
        <v/>
      </c>
      <c r="F61" s="18" t="n"/>
      <c r="G61" s="233">
        <f>OFFSET(MCQ!G$20,ROW(G61)-ROW(G$20),0)</f>
        <v/>
      </c>
      <c r="H61" s="583">
        <f>IF(G61="","",OFFSET(MCQ!H$20,ROW(H61)-ROW(H$20),0))</f>
        <v/>
      </c>
      <c r="I61" s="24">
        <f>IF(G61="","",IF(OR(G61="etapa",G61="sub-etapa"),"",OFFSET(MCQ!I$20,ROW(I61)-ROW(I$20),0)))</f>
        <v/>
      </c>
      <c r="J61" s="25">
        <f>IF(G61="","",OFFSET(MCQ!J$20,ROW(J61)-ROW(J$20),0))</f>
        <v/>
      </c>
      <c r="K61" s="24">
        <f>IF(G61="","",IF(OR(G61="etapa",G61="sub-etapa"),"",OFFSET(MCQ!K$20,ROW(K61)-ROW(K$20),0)))</f>
        <v/>
      </c>
      <c r="L61" s="26">
        <f>IF(G61="","",IF(OR(G61="etapa",G61="sub-etapa"),"",TRUNC(OFFSET(MCQ!L$20,ROW(L61)-ROW(L$20),0),2)))</f>
        <v/>
      </c>
      <c r="M61" s="584">
        <f>IF(I61="", "", IFERROR(VLOOKUP(VALUE(I61), _BaseAbril2026, 4, 0), IFERROR(VLOOKUP(TEXT(I61, "@"), _BaseAbril2026, 4, 0), "")))</f>
        <v/>
      </c>
      <c r="N61" s="585">
        <f>IFERROR(IF(S61="BDI1", TRUNC(M61*(1+$O$18), 2),IF(S61="BDI2", TRUNC(M61*(1+$N$18), 2), "")), "")</f>
        <v/>
      </c>
      <c r="O61" s="586">
        <f>_xlfn.IFS(G61="ETAPA", SUMIFS(ValorTotalComD, Nivel, A61), G61="SUB-ETAPA", SUMIFS(ValorTotalComD, SubNivel, C61), TRUE, T61)</f>
        <v/>
      </c>
      <c r="P61" s="584">
        <f>IF(I61="", "", IFERROR(VLOOKUP(VALUE(I61), _BaseAbril2026, 5, 0), IFERROR(VLOOKUP(TEXT(I61, "@"), _BaseAbril2026, 5, 0), "")))</f>
        <v/>
      </c>
      <c r="Q61" s="585">
        <f>IFERROR(IF(S61="BDI1", TRUNC(P61*(1+$R$18), 2),IF(S61="BDI2", TRUNC(P61*(1+$Q$18), 2), "")), "")</f>
        <v/>
      </c>
      <c r="R61" s="586">
        <f>_xlfn.IFS(G61="ETAPA", SUMIFS(ValorTotalSemD, Nivel, A61), G61="SUB-ETAPA", SUMIFS(ValorTotalSemD, SubNivel, C61), TRUE, U61)</f>
        <v/>
      </c>
      <c r="S61" s="587">
        <f>IF(G61="","",IF(OR(G61="etapa",G61="sub-etapa"),"",OFFSET(MCQ!M$20,ROW(M61)-ROW(M$20),0)))</f>
        <v/>
      </c>
      <c r="T61" s="588">
        <f>IFERROR(TRUNC(L61*N61,2),"")</f>
        <v/>
      </c>
      <c r="U61" s="589">
        <f>IFERROR(TRUNC(L61*Q61,2),"")</f>
        <v/>
      </c>
    </row>
    <row r="62">
      <c r="A62" s="18">
        <f>OFFSET(MCQ!A$20,ROW(A62)-ROW(A$20),0)</f>
        <v/>
      </c>
      <c r="B62" s="18">
        <f>OFFSET(MCQ!B$20,ROW(B62)-ROW(B$20),0)</f>
        <v/>
      </c>
      <c r="C62" s="18">
        <f>OFFSET(MCQ!C$20,ROW(C62)-ROW(C$20),0)</f>
        <v/>
      </c>
      <c r="D62" s="18">
        <f>OFFSET(MCQ!D$20,ROW(D62)-ROW(D$20),0)</f>
        <v/>
      </c>
      <c r="E62" s="18">
        <f>OFFSET(MCQ!E$20,ROW(E62)-ROW(E$20),0)</f>
        <v/>
      </c>
      <c r="F62" s="18" t="n"/>
      <c r="G62" s="233">
        <f>OFFSET(MCQ!G$20,ROW(G62)-ROW(G$20),0)</f>
        <v/>
      </c>
      <c r="H62" s="583">
        <f>IF(G62="","",OFFSET(MCQ!H$20,ROW(H62)-ROW(H$20),0))</f>
        <v/>
      </c>
      <c r="I62" s="24">
        <f>IF(G62="","",IF(OR(G62="etapa",G62="sub-etapa"),"",OFFSET(MCQ!I$20,ROW(I62)-ROW(I$20),0)))</f>
        <v/>
      </c>
      <c r="J62" s="25">
        <f>IF(G62="","",OFFSET(MCQ!J$20,ROW(J62)-ROW(J$20),0))</f>
        <v/>
      </c>
      <c r="K62" s="24">
        <f>IF(G62="","",IF(OR(G62="etapa",G62="sub-etapa"),"",OFFSET(MCQ!K$20,ROW(K62)-ROW(K$20),0)))</f>
        <v/>
      </c>
      <c r="L62" s="26">
        <f>IF(G62="","",IF(OR(G62="etapa",G62="sub-etapa"),"",TRUNC(OFFSET(MCQ!L$20,ROW(L62)-ROW(L$20),0),2)))</f>
        <v/>
      </c>
      <c r="M62" s="584">
        <f>IF(I62="", "", IFERROR(VLOOKUP(VALUE(I62), _BaseAbril2026, 4, 0), IFERROR(VLOOKUP(TEXT(I62, "@"), _BaseAbril2026, 4, 0), "")))</f>
        <v/>
      </c>
      <c r="N62" s="585">
        <f>IFERROR(IF(S62="BDI1", TRUNC(M62*(1+$O$18), 2),IF(S62="BDI2", TRUNC(M62*(1+$N$18), 2), "")), "")</f>
        <v/>
      </c>
      <c r="O62" s="586">
        <f>_xlfn.IFS(G62="ETAPA", SUMIFS(ValorTotalComD, Nivel, A62), G62="SUB-ETAPA", SUMIFS(ValorTotalComD, SubNivel, C62), TRUE, T62)</f>
        <v/>
      </c>
      <c r="P62" s="584">
        <f>IF(I62="", "", IFERROR(VLOOKUP(VALUE(I62), _BaseAbril2026, 5, 0), IFERROR(VLOOKUP(TEXT(I62, "@"), _BaseAbril2026, 5, 0), "")))</f>
        <v/>
      </c>
      <c r="Q62" s="585">
        <f>IFERROR(IF(S62="BDI1", TRUNC(P62*(1+$R$18), 2),IF(S62="BDI2", TRUNC(P62*(1+$Q$18), 2), "")), "")</f>
        <v/>
      </c>
      <c r="R62" s="586">
        <f>_xlfn.IFS(G62="ETAPA", SUMIFS(ValorTotalSemD, Nivel, A62), G62="SUB-ETAPA", SUMIFS(ValorTotalSemD, SubNivel, C62), TRUE, U62)</f>
        <v/>
      </c>
      <c r="S62" s="587">
        <f>IF(G62="","",IF(OR(G62="etapa",G62="sub-etapa"),"",OFFSET(MCQ!M$20,ROW(M62)-ROW(M$20),0)))</f>
        <v/>
      </c>
      <c r="T62" s="588">
        <f>IFERROR(TRUNC(L62*N62,2),"")</f>
        <v/>
      </c>
      <c r="U62" s="589">
        <f>IFERROR(TRUNC(L62*Q62,2),"")</f>
        <v/>
      </c>
    </row>
    <row r="63">
      <c r="A63" s="18">
        <f>OFFSET(MCQ!A$20,ROW(A63)-ROW(A$20),0)</f>
        <v/>
      </c>
      <c r="B63" s="18">
        <f>OFFSET(MCQ!B$20,ROW(B63)-ROW(B$20),0)</f>
        <v/>
      </c>
      <c r="C63" s="18">
        <f>OFFSET(MCQ!C$20,ROW(C63)-ROW(C$20),0)</f>
        <v/>
      </c>
      <c r="D63" s="18">
        <f>OFFSET(MCQ!D$20,ROW(D63)-ROW(D$20),0)</f>
        <v/>
      </c>
      <c r="E63" s="18">
        <f>OFFSET(MCQ!E$20,ROW(E63)-ROW(E$20),0)</f>
        <v/>
      </c>
      <c r="F63" s="18" t="n"/>
      <c r="G63" s="233">
        <f>OFFSET(MCQ!G$20,ROW(G63)-ROW(G$20),0)</f>
        <v/>
      </c>
      <c r="H63" s="583">
        <f>IF(G63="","",OFFSET(MCQ!H$20,ROW(H63)-ROW(H$20),0))</f>
        <v/>
      </c>
      <c r="I63" s="24">
        <f>IF(G63="","",IF(OR(G63="etapa",G63="sub-etapa"),"",OFFSET(MCQ!I$20,ROW(I63)-ROW(I$20),0)))</f>
        <v/>
      </c>
      <c r="J63" s="25">
        <f>IF(G63="","",OFFSET(MCQ!J$20,ROW(J63)-ROW(J$20),0))</f>
        <v/>
      </c>
      <c r="K63" s="24">
        <f>IF(G63="","",IF(OR(G63="etapa",G63="sub-etapa"),"",OFFSET(MCQ!K$20,ROW(K63)-ROW(K$20),0)))</f>
        <v/>
      </c>
      <c r="L63" s="26">
        <f>IF(G63="","",IF(OR(G63="etapa",G63="sub-etapa"),"",TRUNC(OFFSET(MCQ!L$20,ROW(L63)-ROW(L$20),0),2)))</f>
        <v/>
      </c>
      <c r="M63" s="584">
        <f>IF(I63="", "", IFERROR(VLOOKUP(VALUE(I63), _BaseAbril2026, 4, 0), IFERROR(VLOOKUP(TEXT(I63, "@"), _BaseAbril2026, 4, 0), "")))</f>
        <v/>
      </c>
      <c r="N63" s="585">
        <f>IFERROR(IF(S63="BDI1", TRUNC(M63*(1+$O$18), 2),IF(S63="BDI2", TRUNC(M63*(1+$N$18), 2), "")), "")</f>
        <v/>
      </c>
      <c r="O63" s="586">
        <f>_xlfn.IFS(G63="ETAPA", SUMIFS(ValorTotalComD, Nivel, A63), G63="SUB-ETAPA", SUMIFS(ValorTotalComD, SubNivel, C63), TRUE, T63)</f>
        <v/>
      </c>
      <c r="P63" s="584">
        <f>IF(I63="", "", IFERROR(VLOOKUP(VALUE(I63), _BaseAbril2026, 5, 0), IFERROR(VLOOKUP(TEXT(I63, "@"), _BaseAbril2026, 5, 0), "")))</f>
        <v/>
      </c>
      <c r="Q63" s="585">
        <f>IFERROR(IF(S63="BDI1", TRUNC(P63*(1+$R$18), 2),IF(S63="BDI2", TRUNC(P63*(1+$Q$18), 2), "")), "")</f>
        <v/>
      </c>
      <c r="R63" s="586">
        <f>_xlfn.IFS(G63="ETAPA", SUMIFS(ValorTotalSemD, Nivel, A63), G63="SUB-ETAPA", SUMIFS(ValorTotalSemD, SubNivel, C63), TRUE, U63)</f>
        <v/>
      </c>
      <c r="S63" s="587">
        <f>IF(G63="","",IF(OR(G63="etapa",G63="sub-etapa"),"",OFFSET(MCQ!M$20,ROW(M63)-ROW(M$20),0)))</f>
        <v/>
      </c>
      <c r="T63" s="588">
        <f>IFERROR(TRUNC(L63*N63,2),"")</f>
        <v/>
      </c>
      <c r="U63" s="589">
        <f>IFERROR(TRUNC(L63*Q63,2),"")</f>
        <v/>
      </c>
    </row>
    <row r="64">
      <c r="A64" s="18">
        <f>OFFSET(MCQ!A$20,ROW(A64)-ROW(A$20),0)</f>
        <v/>
      </c>
      <c r="B64" s="18">
        <f>OFFSET(MCQ!B$20,ROW(B64)-ROW(B$20),0)</f>
        <v/>
      </c>
      <c r="C64" s="18">
        <f>OFFSET(MCQ!C$20,ROW(C64)-ROW(C$20),0)</f>
        <v/>
      </c>
      <c r="D64" s="18">
        <f>OFFSET(MCQ!D$20,ROW(D64)-ROW(D$20),0)</f>
        <v/>
      </c>
      <c r="E64" s="18">
        <f>OFFSET(MCQ!E$20,ROW(E64)-ROW(E$20),0)</f>
        <v/>
      </c>
      <c r="F64" s="18" t="n"/>
      <c r="G64" s="233">
        <f>OFFSET(MCQ!G$20,ROW(G64)-ROW(G$20),0)</f>
        <v/>
      </c>
      <c r="H64" s="583">
        <f>IF(G64="","",OFFSET(MCQ!H$20,ROW(H64)-ROW(H$20),0))</f>
        <v/>
      </c>
      <c r="I64" s="24">
        <f>IF(G64="","",IF(OR(G64="etapa",G64="sub-etapa"),"",OFFSET(MCQ!I$20,ROW(I64)-ROW(I$20),0)))</f>
        <v/>
      </c>
      <c r="J64" s="25">
        <f>IF(G64="","",OFFSET(MCQ!J$20,ROW(J64)-ROW(J$20),0))</f>
        <v/>
      </c>
      <c r="K64" s="24">
        <f>IF(G64="","",IF(OR(G64="etapa",G64="sub-etapa"),"",OFFSET(MCQ!K$20,ROW(K64)-ROW(K$20),0)))</f>
        <v/>
      </c>
      <c r="L64" s="26">
        <f>IF(G64="","",IF(OR(G64="etapa",G64="sub-etapa"),"",TRUNC(OFFSET(MCQ!L$20,ROW(L64)-ROW(L$20),0),2)))</f>
        <v/>
      </c>
      <c r="M64" s="584">
        <f>IF(I64="", "", IFERROR(VLOOKUP(VALUE(I64), _BaseAbril2026, 4, 0), IFERROR(VLOOKUP(TEXT(I64, "@"), _BaseAbril2026, 4, 0), "")))</f>
        <v/>
      </c>
      <c r="N64" s="585">
        <f>IFERROR(IF(S64="BDI1", TRUNC(M64*(1+$O$18), 2),IF(S64="BDI2", TRUNC(M64*(1+$N$18), 2), "")), "")</f>
        <v/>
      </c>
      <c r="O64" s="586">
        <f>_xlfn.IFS(G64="ETAPA", SUMIFS(ValorTotalComD, Nivel, A64), G64="SUB-ETAPA", SUMIFS(ValorTotalComD, SubNivel, C64), TRUE, T64)</f>
        <v/>
      </c>
      <c r="P64" s="584">
        <f>IF(I64="", "", IFERROR(VLOOKUP(VALUE(I64), _BaseAbril2026, 5, 0), IFERROR(VLOOKUP(TEXT(I64, "@"), _BaseAbril2026, 5, 0), "")))</f>
        <v/>
      </c>
      <c r="Q64" s="585">
        <f>IFERROR(IF(S64="BDI1", TRUNC(P64*(1+$R$18), 2),IF(S64="BDI2", TRUNC(P64*(1+$Q$18), 2), "")), "")</f>
        <v/>
      </c>
      <c r="R64" s="586">
        <f>_xlfn.IFS(G64="ETAPA", SUMIFS(ValorTotalSemD, Nivel, A64), G64="SUB-ETAPA", SUMIFS(ValorTotalSemD, SubNivel, C64), TRUE, U64)</f>
        <v/>
      </c>
      <c r="S64" s="587">
        <f>IF(G64="","",IF(OR(G64="etapa",G64="sub-etapa"),"",OFFSET(MCQ!M$20,ROW(M64)-ROW(M$20),0)))</f>
        <v/>
      </c>
      <c r="T64" s="588">
        <f>IFERROR(TRUNC(L64*N64,2),"")</f>
        <v/>
      </c>
      <c r="U64" s="589">
        <f>IFERROR(TRUNC(L64*Q64,2),"")</f>
        <v/>
      </c>
    </row>
    <row r="65">
      <c r="A65" s="18">
        <f>OFFSET(MCQ!A$20,ROW(A65)-ROW(A$20),0)</f>
        <v/>
      </c>
      <c r="B65" s="18">
        <f>OFFSET(MCQ!B$20,ROW(B65)-ROW(B$20),0)</f>
        <v/>
      </c>
      <c r="C65" s="18">
        <f>OFFSET(MCQ!C$20,ROW(C65)-ROW(C$20),0)</f>
        <v/>
      </c>
      <c r="D65" s="18">
        <f>OFFSET(MCQ!D$20,ROW(D65)-ROW(D$20),0)</f>
        <v/>
      </c>
      <c r="E65" s="18">
        <f>OFFSET(MCQ!E$20,ROW(E65)-ROW(E$20),0)</f>
        <v/>
      </c>
      <c r="F65" s="18" t="n"/>
      <c r="G65" s="233">
        <f>OFFSET(MCQ!G$20,ROW(G65)-ROW(G$20),0)</f>
        <v/>
      </c>
      <c r="H65" s="583">
        <f>IF(G65="","",OFFSET(MCQ!H$20,ROW(H65)-ROW(H$20),0))</f>
        <v/>
      </c>
      <c r="I65" s="24">
        <f>IF(G65="","",IF(OR(G65="etapa",G65="sub-etapa"),"",OFFSET(MCQ!I$20,ROW(I65)-ROW(I$20),0)))</f>
        <v/>
      </c>
      <c r="J65" s="25">
        <f>IF(G65="","",OFFSET(MCQ!J$20,ROW(J65)-ROW(J$20),0))</f>
        <v/>
      </c>
      <c r="K65" s="24">
        <f>IF(G65="","",IF(OR(G65="etapa",G65="sub-etapa"),"",OFFSET(MCQ!K$20,ROW(K65)-ROW(K$20),0)))</f>
        <v/>
      </c>
      <c r="L65" s="26">
        <f>IF(G65="","",IF(OR(G65="etapa",G65="sub-etapa"),"",TRUNC(OFFSET(MCQ!L$20,ROW(L65)-ROW(L$20),0),2)))</f>
        <v/>
      </c>
      <c r="M65" s="584">
        <f>IF(I65="", "", IFERROR(VLOOKUP(VALUE(I65), _BaseAbril2026, 4, 0), IFERROR(VLOOKUP(TEXT(I65, "@"), _BaseAbril2026, 4, 0), "")))</f>
        <v/>
      </c>
      <c r="N65" s="585">
        <f>IFERROR(IF(S65="BDI1", TRUNC(M65*(1+$O$18), 2),IF(S65="BDI2", TRUNC(M65*(1+$N$18), 2), "")), "")</f>
        <v/>
      </c>
      <c r="O65" s="586">
        <f>_xlfn.IFS(G65="ETAPA", SUMIFS(ValorTotalComD, Nivel, A65), G65="SUB-ETAPA", SUMIFS(ValorTotalComD, SubNivel, C65), TRUE, T65)</f>
        <v/>
      </c>
      <c r="P65" s="584">
        <f>IF(I65="", "", IFERROR(VLOOKUP(VALUE(I65), _BaseAbril2026, 5, 0), IFERROR(VLOOKUP(TEXT(I65, "@"), _BaseAbril2026, 5, 0), "")))</f>
        <v/>
      </c>
      <c r="Q65" s="585">
        <f>IFERROR(IF(S65="BDI1", TRUNC(P65*(1+$R$18), 2),IF(S65="BDI2", TRUNC(P65*(1+$Q$18), 2), "")), "")</f>
        <v/>
      </c>
      <c r="R65" s="586">
        <f>_xlfn.IFS(G65="ETAPA", SUMIFS(ValorTotalSemD, Nivel, A65), G65="SUB-ETAPA", SUMIFS(ValorTotalSemD, SubNivel, C65), TRUE, U65)</f>
        <v/>
      </c>
      <c r="S65" s="587">
        <f>IF(G65="","",IF(OR(G65="etapa",G65="sub-etapa"),"",OFFSET(MCQ!M$20,ROW(M65)-ROW(M$20),0)))</f>
        <v/>
      </c>
      <c r="T65" s="588">
        <f>IFERROR(TRUNC(L65*N65,2),"")</f>
        <v/>
      </c>
      <c r="U65" s="589">
        <f>IFERROR(TRUNC(L65*Q65,2),"")</f>
        <v/>
      </c>
    </row>
    <row r="66">
      <c r="A66" s="18">
        <f>OFFSET(MCQ!A$20,ROW(A66)-ROW(A$20),0)</f>
        <v/>
      </c>
      <c r="B66" s="18">
        <f>OFFSET(MCQ!B$20,ROW(B66)-ROW(B$20),0)</f>
        <v/>
      </c>
      <c r="C66" s="18">
        <f>OFFSET(MCQ!C$20,ROW(C66)-ROW(C$20),0)</f>
        <v/>
      </c>
      <c r="D66" s="18">
        <f>OFFSET(MCQ!D$20,ROW(D66)-ROW(D$20),0)</f>
        <v/>
      </c>
      <c r="E66" s="18">
        <f>OFFSET(MCQ!E$20,ROW(E66)-ROW(E$20),0)</f>
        <v/>
      </c>
      <c r="F66" s="18" t="n"/>
      <c r="G66" s="233">
        <f>OFFSET(MCQ!G$20,ROW(G66)-ROW(G$20),0)</f>
        <v/>
      </c>
      <c r="H66" s="583">
        <f>IF(G66="","",OFFSET(MCQ!H$20,ROW(H66)-ROW(H$20),0))</f>
        <v/>
      </c>
      <c r="I66" s="24">
        <f>IF(G66="","",IF(OR(G66="etapa",G66="sub-etapa"),"",OFFSET(MCQ!I$20,ROW(I66)-ROW(I$20),0)))</f>
        <v/>
      </c>
      <c r="J66" s="25">
        <f>IF(G66="","",OFFSET(MCQ!J$20,ROW(J66)-ROW(J$20),0))</f>
        <v/>
      </c>
      <c r="K66" s="24">
        <f>IF(G66="","",IF(OR(G66="etapa",G66="sub-etapa"),"",OFFSET(MCQ!K$20,ROW(K66)-ROW(K$20),0)))</f>
        <v/>
      </c>
      <c r="L66" s="26">
        <f>IF(G66="","",IF(OR(G66="etapa",G66="sub-etapa"),"",TRUNC(OFFSET(MCQ!L$20,ROW(L66)-ROW(L$20),0),2)))</f>
        <v/>
      </c>
      <c r="M66" s="584">
        <f>IF(I66="", "", IFERROR(VLOOKUP(VALUE(I66), _BaseAbril2026, 4, 0), IFERROR(VLOOKUP(TEXT(I66, "@"), _BaseAbril2026, 4, 0), "")))</f>
        <v/>
      </c>
      <c r="N66" s="585">
        <f>IFERROR(IF(S66="BDI1", TRUNC(M66*(1+$O$18), 2),IF(S66="BDI2", TRUNC(M66*(1+$N$18), 2), "")), "")</f>
        <v/>
      </c>
      <c r="O66" s="586">
        <f>_xlfn.IFS(G66="ETAPA", SUMIFS(ValorTotalComD, Nivel, A66), G66="SUB-ETAPA", SUMIFS(ValorTotalComD, SubNivel, C66), TRUE, T66)</f>
        <v/>
      </c>
      <c r="P66" s="584">
        <f>IF(I66="", "", IFERROR(VLOOKUP(VALUE(I66), _BaseAbril2026, 5, 0), IFERROR(VLOOKUP(TEXT(I66, "@"), _BaseAbril2026, 5, 0), "")))</f>
        <v/>
      </c>
      <c r="Q66" s="585">
        <f>IFERROR(IF(S66="BDI1", TRUNC(P66*(1+$R$18), 2),IF(S66="BDI2", TRUNC(P66*(1+$Q$18), 2), "")), "")</f>
        <v/>
      </c>
      <c r="R66" s="586">
        <f>_xlfn.IFS(G66="ETAPA", SUMIFS(ValorTotalSemD, Nivel, A66), G66="SUB-ETAPA", SUMIFS(ValorTotalSemD, SubNivel, C66), TRUE, U66)</f>
        <v/>
      </c>
      <c r="S66" s="587">
        <f>IF(G66="","",IF(OR(G66="etapa",G66="sub-etapa"),"",OFFSET(MCQ!M$20,ROW(M66)-ROW(M$20),0)))</f>
        <v/>
      </c>
      <c r="T66" s="588">
        <f>IFERROR(TRUNC(L66*N66,2),"")</f>
        <v/>
      </c>
      <c r="U66" s="589">
        <f>IFERROR(TRUNC(L66*Q66,2),"")</f>
        <v/>
      </c>
    </row>
    <row r="67">
      <c r="A67" s="18">
        <f>OFFSET(MCQ!A$20,ROW(A67)-ROW(A$20),0)</f>
        <v/>
      </c>
      <c r="B67" s="18">
        <f>OFFSET(MCQ!B$20,ROW(B67)-ROW(B$20),0)</f>
        <v/>
      </c>
      <c r="C67" s="18">
        <f>OFFSET(MCQ!C$20,ROW(C67)-ROW(C$20),0)</f>
        <v/>
      </c>
      <c r="D67" s="18">
        <f>OFFSET(MCQ!D$20,ROW(D67)-ROW(D$20),0)</f>
        <v/>
      </c>
      <c r="E67" s="18">
        <f>OFFSET(MCQ!E$20,ROW(E67)-ROW(E$20),0)</f>
        <v/>
      </c>
      <c r="F67" s="18" t="n"/>
      <c r="G67" s="233">
        <f>OFFSET(MCQ!G$20,ROW(G67)-ROW(G$20),0)</f>
        <v/>
      </c>
      <c r="H67" s="583">
        <f>IF(G67="","",OFFSET(MCQ!H$20,ROW(H67)-ROW(H$20),0))</f>
        <v/>
      </c>
      <c r="I67" s="24">
        <f>IF(G67="","",IF(OR(G67="etapa",G67="sub-etapa"),"",OFFSET(MCQ!I$20,ROW(I67)-ROW(I$20),0)))</f>
        <v/>
      </c>
      <c r="J67" s="25">
        <f>IF(G67="","",OFFSET(MCQ!J$20,ROW(J67)-ROW(J$20),0))</f>
        <v/>
      </c>
      <c r="K67" s="24">
        <f>IF(G67="","",IF(OR(G67="etapa",G67="sub-etapa"),"",OFFSET(MCQ!K$20,ROW(K67)-ROW(K$20),0)))</f>
        <v/>
      </c>
      <c r="L67" s="26">
        <f>IF(G67="","",IF(OR(G67="etapa",G67="sub-etapa"),"",TRUNC(OFFSET(MCQ!L$20,ROW(L67)-ROW(L$20),0),2)))</f>
        <v/>
      </c>
      <c r="M67" s="584">
        <f>IF(I67="", "", IFERROR(VLOOKUP(VALUE(I67), _BaseAbril2026, 4, 0), IFERROR(VLOOKUP(TEXT(I67, "@"), _BaseAbril2026, 4, 0), "")))</f>
        <v/>
      </c>
      <c r="N67" s="585">
        <f>IFERROR(IF(S67="BDI1", TRUNC(M67*(1+$O$18), 2),IF(S67="BDI2", TRUNC(M67*(1+$N$18), 2), "")), "")</f>
        <v/>
      </c>
      <c r="O67" s="586">
        <f>_xlfn.IFS(G67="ETAPA", SUMIFS(ValorTotalComD, Nivel, A67), G67="SUB-ETAPA", SUMIFS(ValorTotalComD, SubNivel, C67), TRUE, T67)</f>
        <v/>
      </c>
      <c r="P67" s="584">
        <f>IF(I67="", "", IFERROR(VLOOKUP(VALUE(I67), _BaseAbril2026, 5, 0), IFERROR(VLOOKUP(TEXT(I67, "@"), _BaseAbril2026, 5, 0), "")))</f>
        <v/>
      </c>
      <c r="Q67" s="585">
        <f>IFERROR(IF(S67="BDI1", TRUNC(P67*(1+$R$18), 2),IF(S67="BDI2", TRUNC(P67*(1+$Q$18), 2), "")), "")</f>
        <v/>
      </c>
      <c r="R67" s="586">
        <f>_xlfn.IFS(G67="ETAPA", SUMIFS(ValorTotalSemD, Nivel, A67), G67="SUB-ETAPA", SUMIFS(ValorTotalSemD, SubNivel, C67), TRUE, U67)</f>
        <v/>
      </c>
      <c r="S67" s="587">
        <f>IF(G67="","",IF(OR(G67="etapa",G67="sub-etapa"),"",OFFSET(MCQ!M$20,ROW(M67)-ROW(M$20),0)))</f>
        <v/>
      </c>
      <c r="T67" s="588">
        <f>IFERROR(TRUNC(L67*N67,2),"")</f>
        <v/>
      </c>
      <c r="U67" s="589">
        <f>IFERROR(TRUNC(L67*Q67,2),"")</f>
        <v/>
      </c>
    </row>
    <row r="68">
      <c r="A68" s="18">
        <f>OFFSET(MCQ!A$20,ROW(A68)-ROW(A$20),0)</f>
        <v/>
      </c>
      <c r="B68" s="18">
        <f>OFFSET(MCQ!B$20,ROW(B68)-ROW(B$20),0)</f>
        <v/>
      </c>
      <c r="C68" s="18">
        <f>OFFSET(MCQ!C$20,ROW(C68)-ROW(C$20),0)</f>
        <v/>
      </c>
      <c r="D68" s="18">
        <f>OFFSET(MCQ!D$20,ROW(D68)-ROW(D$20),0)</f>
        <v/>
      </c>
      <c r="E68" s="18">
        <f>OFFSET(MCQ!E$20,ROW(E68)-ROW(E$20),0)</f>
        <v/>
      </c>
      <c r="F68" s="18" t="n"/>
      <c r="G68" s="233">
        <f>OFFSET(MCQ!G$20,ROW(G68)-ROW(G$20),0)</f>
        <v/>
      </c>
      <c r="H68" s="583">
        <f>IF(G68="","",OFFSET(MCQ!H$20,ROW(H68)-ROW(H$20),0))</f>
        <v/>
      </c>
      <c r="I68" s="24">
        <f>IF(G68="","",IF(OR(G68="etapa",G68="sub-etapa"),"",OFFSET(MCQ!I$20,ROW(I68)-ROW(I$20),0)))</f>
        <v/>
      </c>
      <c r="J68" s="25">
        <f>IF(G68="","",OFFSET(MCQ!J$20,ROW(J68)-ROW(J$20),0))</f>
        <v/>
      </c>
      <c r="K68" s="24">
        <f>IF(G68="","",IF(OR(G68="etapa",G68="sub-etapa"),"",OFFSET(MCQ!K$20,ROW(K68)-ROW(K$20),0)))</f>
        <v/>
      </c>
      <c r="L68" s="26">
        <f>IF(G68="","",IF(OR(G68="etapa",G68="sub-etapa"),"",TRUNC(OFFSET(MCQ!L$20,ROW(L68)-ROW(L$20),0),2)))</f>
        <v/>
      </c>
      <c r="M68" s="584">
        <f>IF(I68="", "", IFERROR(VLOOKUP(VALUE(I68), _BaseAbril2026, 4, 0), IFERROR(VLOOKUP(TEXT(I68, "@"), _BaseAbril2026, 4, 0), "")))</f>
        <v/>
      </c>
      <c r="N68" s="585">
        <f>IFERROR(IF(S68="BDI1", TRUNC(M68*(1+$O$18), 2),IF(S68="BDI2", TRUNC(M68*(1+$N$18), 2), "")), "")</f>
        <v/>
      </c>
      <c r="O68" s="586">
        <f>_xlfn.IFS(G68="ETAPA", SUMIFS(ValorTotalComD, Nivel, A68), G68="SUB-ETAPA", SUMIFS(ValorTotalComD, SubNivel, C68), TRUE, T68)</f>
        <v/>
      </c>
      <c r="P68" s="584">
        <f>IF(I68="", "", IFERROR(VLOOKUP(VALUE(I68), _BaseAbril2026, 5, 0), IFERROR(VLOOKUP(TEXT(I68, "@"), _BaseAbril2026, 5, 0), "")))</f>
        <v/>
      </c>
      <c r="Q68" s="585">
        <f>IFERROR(IF(S68="BDI1", TRUNC(P68*(1+$R$18), 2),IF(S68="BDI2", TRUNC(P68*(1+$Q$18), 2), "")), "")</f>
        <v/>
      </c>
      <c r="R68" s="586">
        <f>_xlfn.IFS(G68="ETAPA", SUMIFS(ValorTotalSemD, Nivel, A68), G68="SUB-ETAPA", SUMIFS(ValorTotalSemD, SubNivel, C68), TRUE, U68)</f>
        <v/>
      </c>
      <c r="S68" s="587">
        <f>IF(G68="","",IF(OR(G68="etapa",G68="sub-etapa"),"",OFFSET(MCQ!M$20,ROW(M68)-ROW(M$20),0)))</f>
        <v/>
      </c>
      <c r="T68" s="588">
        <f>IFERROR(TRUNC(L68*N68,2),"")</f>
        <v/>
      </c>
      <c r="U68" s="589">
        <f>IFERROR(TRUNC(L68*Q68,2),"")</f>
        <v/>
      </c>
    </row>
    <row r="69">
      <c r="A69" s="18">
        <f>OFFSET(MCQ!A$20,ROW(A69)-ROW(A$20),0)</f>
        <v/>
      </c>
      <c r="B69" s="18">
        <f>OFFSET(MCQ!B$20,ROW(B69)-ROW(B$20),0)</f>
        <v/>
      </c>
      <c r="C69" s="18">
        <f>OFFSET(MCQ!C$20,ROW(C69)-ROW(C$20),0)</f>
        <v/>
      </c>
      <c r="D69" s="18">
        <f>OFFSET(MCQ!D$20,ROW(D69)-ROW(D$20),0)</f>
        <v/>
      </c>
      <c r="E69" s="18">
        <f>OFFSET(MCQ!E$20,ROW(E69)-ROW(E$20),0)</f>
        <v/>
      </c>
      <c r="F69" s="18" t="n"/>
      <c r="G69" s="233">
        <f>OFFSET(MCQ!G$20,ROW(G69)-ROW(G$20),0)</f>
        <v/>
      </c>
      <c r="H69" s="583">
        <f>IF(G69="","",OFFSET(MCQ!H$20,ROW(H69)-ROW(H$20),0))</f>
        <v/>
      </c>
      <c r="I69" s="24">
        <f>IF(G69="","",IF(OR(G69="etapa",G69="sub-etapa"),"",OFFSET(MCQ!I$20,ROW(I69)-ROW(I$20),0)))</f>
        <v/>
      </c>
      <c r="J69" s="25">
        <f>IF(G69="","",OFFSET(MCQ!J$20,ROW(J69)-ROW(J$20),0))</f>
        <v/>
      </c>
      <c r="K69" s="24">
        <f>IF(G69="","",IF(OR(G69="etapa",G69="sub-etapa"),"",OFFSET(MCQ!K$20,ROW(K69)-ROW(K$20),0)))</f>
        <v/>
      </c>
      <c r="L69" s="26">
        <f>IF(G69="","",IF(OR(G69="etapa",G69="sub-etapa"),"",TRUNC(OFFSET(MCQ!L$20,ROW(L69)-ROW(L$20),0),2)))</f>
        <v/>
      </c>
      <c r="M69" s="584">
        <f>IF(I69="", "", IFERROR(VLOOKUP(VALUE(I69), _BaseAbril2026, 4, 0), IFERROR(VLOOKUP(TEXT(I69, "@"), _BaseAbril2026, 4, 0), "")))</f>
        <v/>
      </c>
      <c r="N69" s="585">
        <f>IFERROR(IF(S69="BDI1", TRUNC(M69*(1+$O$18), 2),IF(S69="BDI2", TRUNC(M69*(1+$N$18), 2), "")), "")</f>
        <v/>
      </c>
      <c r="O69" s="586">
        <f>_xlfn.IFS(G69="ETAPA", SUMIFS(ValorTotalComD, Nivel, A69), G69="SUB-ETAPA", SUMIFS(ValorTotalComD, SubNivel, C69), TRUE, T69)</f>
        <v/>
      </c>
      <c r="P69" s="584">
        <f>IF(I69="", "", IFERROR(VLOOKUP(VALUE(I69), _BaseAbril2026, 5, 0), IFERROR(VLOOKUP(TEXT(I69, "@"), _BaseAbril2026, 5, 0), "")))</f>
        <v/>
      </c>
      <c r="Q69" s="585">
        <f>IFERROR(IF(S69="BDI1", TRUNC(P69*(1+$R$18), 2),IF(S69="BDI2", TRUNC(P69*(1+$Q$18), 2), "")), "")</f>
        <v/>
      </c>
      <c r="R69" s="586">
        <f>_xlfn.IFS(G69="ETAPA", SUMIFS(ValorTotalSemD, Nivel, A69), G69="SUB-ETAPA", SUMIFS(ValorTotalSemD, SubNivel, C69), TRUE, U69)</f>
        <v/>
      </c>
      <c r="S69" s="587">
        <f>IF(G69="","",IF(OR(G69="etapa",G69="sub-etapa"),"",OFFSET(MCQ!M$20,ROW(M69)-ROW(M$20),0)))</f>
        <v/>
      </c>
      <c r="T69" s="588">
        <f>IFERROR(TRUNC(L69*N69,2),"")</f>
        <v/>
      </c>
      <c r="U69" s="589">
        <f>IFERROR(TRUNC(L69*Q69,2),"")</f>
        <v/>
      </c>
    </row>
    <row r="70">
      <c r="A70" s="18">
        <f>OFFSET(MCQ!A$20,ROW(A70)-ROW(A$20),0)</f>
        <v/>
      </c>
      <c r="B70" s="18">
        <f>OFFSET(MCQ!B$20,ROW(B70)-ROW(B$20),0)</f>
        <v/>
      </c>
      <c r="C70" s="18">
        <f>OFFSET(MCQ!C$20,ROW(C70)-ROW(C$20),0)</f>
        <v/>
      </c>
      <c r="D70" s="18">
        <f>OFFSET(MCQ!D$20,ROW(D70)-ROW(D$20),0)</f>
        <v/>
      </c>
      <c r="E70" s="18">
        <f>OFFSET(MCQ!E$20,ROW(E70)-ROW(E$20),0)</f>
        <v/>
      </c>
      <c r="F70" s="18" t="n"/>
      <c r="G70" s="233">
        <f>OFFSET(MCQ!G$20,ROW(G70)-ROW(G$20),0)</f>
        <v/>
      </c>
      <c r="H70" s="583">
        <f>IF(G70="","",OFFSET(MCQ!H$20,ROW(H70)-ROW(H$20),0))</f>
        <v/>
      </c>
      <c r="I70" s="24">
        <f>IF(G70="","",IF(OR(G70="etapa",G70="sub-etapa"),"",OFFSET(MCQ!I$20,ROW(I70)-ROW(I$20),0)))</f>
        <v/>
      </c>
      <c r="J70" s="25">
        <f>IF(G70="","",OFFSET(MCQ!J$20,ROW(J70)-ROW(J$20),0))</f>
        <v/>
      </c>
      <c r="K70" s="24">
        <f>IF(G70="","",IF(OR(G70="etapa",G70="sub-etapa"),"",OFFSET(MCQ!K$20,ROW(K70)-ROW(K$20),0)))</f>
        <v/>
      </c>
      <c r="L70" s="26">
        <f>IF(G70="","",IF(OR(G70="etapa",G70="sub-etapa"),"",TRUNC(OFFSET(MCQ!L$20,ROW(L70)-ROW(L$20),0),2)))</f>
        <v/>
      </c>
      <c r="M70" s="584">
        <f>IF(I70="", "", IFERROR(VLOOKUP(VALUE(I70), _BaseAbril2026, 4, 0), IFERROR(VLOOKUP(TEXT(I70, "@"), _BaseAbril2026, 4, 0), "")))</f>
        <v/>
      </c>
      <c r="N70" s="585">
        <f>IFERROR(IF(S70="BDI1", TRUNC(M70*(1+$O$18), 2),IF(S70="BDI2", TRUNC(M70*(1+$N$18), 2), "")), "")</f>
        <v/>
      </c>
      <c r="O70" s="586">
        <f>_xlfn.IFS(G70="ETAPA", SUMIFS(ValorTotalComD, Nivel, A70), G70="SUB-ETAPA", SUMIFS(ValorTotalComD, SubNivel, C70), TRUE, T70)</f>
        <v/>
      </c>
      <c r="P70" s="584">
        <f>IF(I70="", "", IFERROR(VLOOKUP(VALUE(I70), _BaseAbril2026, 5, 0), IFERROR(VLOOKUP(TEXT(I70, "@"), _BaseAbril2026, 5, 0), "")))</f>
        <v/>
      </c>
      <c r="Q70" s="585">
        <f>IFERROR(IF(S70="BDI1", TRUNC(P70*(1+$R$18), 2),IF(S70="BDI2", TRUNC(P70*(1+$Q$18), 2), "")), "")</f>
        <v/>
      </c>
      <c r="R70" s="586">
        <f>_xlfn.IFS(G70="ETAPA", SUMIFS(ValorTotalSemD, Nivel, A70), G70="SUB-ETAPA", SUMIFS(ValorTotalSemD, SubNivel, C70), TRUE, U70)</f>
        <v/>
      </c>
      <c r="S70" s="587">
        <f>IF(G70="","",IF(OR(G70="etapa",G70="sub-etapa"),"",OFFSET(MCQ!M$20,ROW(M70)-ROW(M$20),0)))</f>
        <v/>
      </c>
      <c r="T70" s="588">
        <f>IFERROR(TRUNC(L70*N70,2),"")</f>
        <v/>
      </c>
      <c r="U70" s="589">
        <f>IFERROR(TRUNC(L70*Q70,2),"")</f>
        <v/>
      </c>
    </row>
    <row r="71">
      <c r="A71" s="18">
        <f>OFFSET(MCQ!A$20,ROW(A71)-ROW(A$20),0)</f>
        <v/>
      </c>
      <c r="B71" s="18">
        <f>OFFSET(MCQ!B$20,ROW(B71)-ROW(B$20),0)</f>
        <v/>
      </c>
      <c r="C71" s="18">
        <f>OFFSET(MCQ!C$20,ROW(C71)-ROW(C$20),0)</f>
        <v/>
      </c>
      <c r="D71" s="18">
        <f>OFFSET(MCQ!D$20,ROW(D71)-ROW(D$20),0)</f>
        <v/>
      </c>
      <c r="E71" s="18">
        <f>OFFSET(MCQ!E$20,ROW(E71)-ROW(E$20),0)</f>
        <v/>
      </c>
      <c r="F71" s="18" t="n"/>
      <c r="G71" s="233">
        <f>OFFSET(MCQ!G$20,ROW(G71)-ROW(G$20),0)</f>
        <v/>
      </c>
      <c r="H71" s="583">
        <f>IF(G71="","",OFFSET(MCQ!H$20,ROW(H71)-ROW(H$20),0))</f>
        <v/>
      </c>
      <c r="I71" s="24">
        <f>IF(G71="","",IF(OR(G71="etapa",G71="sub-etapa"),"",OFFSET(MCQ!I$20,ROW(I71)-ROW(I$20),0)))</f>
        <v/>
      </c>
      <c r="J71" s="25">
        <f>IF(G71="","",OFFSET(MCQ!J$20,ROW(J71)-ROW(J$20),0))</f>
        <v/>
      </c>
      <c r="K71" s="24">
        <f>IF(G71="","",IF(OR(G71="etapa",G71="sub-etapa"),"",OFFSET(MCQ!K$20,ROW(K71)-ROW(K$20),0)))</f>
        <v/>
      </c>
      <c r="L71" s="26">
        <f>IF(G71="","",IF(OR(G71="etapa",G71="sub-etapa"),"",TRUNC(OFFSET(MCQ!L$20,ROW(L71)-ROW(L$20),0),2)))</f>
        <v/>
      </c>
      <c r="M71" s="584">
        <f>IF(I71="", "", IFERROR(VLOOKUP(VALUE(I71), _BaseAbril2026, 4, 0), IFERROR(VLOOKUP(TEXT(I71, "@"), _BaseAbril2026, 4, 0), "")))</f>
        <v/>
      </c>
      <c r="N71" s="585">
        <f>IFERROR(IF(S71="BDI1", TRUNC(M71*(1+$O$18), 2),IF(S71="BDI2", TRUNC(M71*(1+$N$18), 2), "")), "")</f>
        <v/>
      </c>
      <c r="O71" s="586">
        <f>_xlfn.IFS(G71="ETAPA", SUMIFS(ValorTotalComD, Nivel, A71), G71="SUB-ETAPA", SUMIFS(ValorTotalComD, SubNivel, C71), TRUE, T71)</f>
        <v/>
      </c>
      <c r="P71" s="584">
        <f>IF(I71="", "", IFERROR(VLOOKUP(VALUE(I71), _BaseAbril2026, 5, 0), IFERROR(VLOOKUP(TEXT(I71, "@"), _BaseAbril2026, 5, 0), "")))</f>
        <v/>
      </c>
      <c r="Q71" s="585">
        <f>IFERROR(IF(S71="BDI1", TRUNC(P71*(1+$R$18), 2),IF(S71="BDI2", TRUNC(P71*(1+$Q$18), 2), "")), "")</f>
        <v/>
      </c>
      <c r="R71" s="586">
        <f>_xlfn.IFS(G71="ETAPA", SUMIFS(ValorTotalSemD, Nivel, A71), G71="SUB-ETAPA", SUMIFS(ValorTotalSemD, SubNivel, C71), TRUE, U71)</f>
        <v/>
      </c>
      <c r="S71" s="587">
        <f>IF(G71="","",IF(OR(G71="etapa",G71="sub-etapa"),"",OFFSET(MCQ!M$20,ROW(M71)-ROW(M$20),0)))</f>
        <v/>
      </c>
      <c r="T71" s="588">
        <f>IFERROR(TRUNC(L71*N71,2),"")</f>
        <v/>
      </c>
      <c r="U71" s="589">
        <f>IFERROR(TRUNC(L71*Q71,2),"")</f>
        <v/>
      </c>
    </row>
    <row r="72">
      <c r="A72" s="18">
        <f>OFFSET(MCQ!A$20,ROW(A72)-ROW(A$20),0)</f>
        <v/>
      </c>
      <c r="B72" s="18">
        <f>OFFSET(MCQ!B$20,ROW(B72)-ROW(B$20),0)</f>
        <v/>
      </c>
      <c r="C72" s="18">
        <f>OFFSET(MCQ!C$20,ROW(C72)-ROW(C$20),0)</f>
        <v/>
      </c>
      <c r="D72" s="18">
        <f>OFFSET(MCQ!D$20,ROW(D72)-ROW(D$20),0)</f>
        <v/>
      </c>
      <c r="E72" s="18">
        <f>OFFSET(MCQ!E$20,ROW(E72)-ROW(E$20),0)</f>
        <v/>
      </c>
      <c r="F72" s="18" t="n"/>
      <c r="G72" s="233">
        <f>OFFSET(MCQ!G$20,ROW(G72)-ROW(G$20),0)</f>
        <v/>
      </c>
      <c r="H72" s="583">
        <f>IF(G72="","",OFFSET(MCQ!H$20,ROW(H72)-ROW(H$20),0))</f>
        <v/>
      </c>
      <c r="I72" s="24">
        <f>IF(G72="","",IF(OR(G72="etapa",G72="sub-etapa"),"",OFFSET(MCQ!I$20,ROW(I72)-ROW(I$20),0)))</f>
        <v/>
      </c>
      <c r="J72" s="25">
        <f>IF(G72="","",OFFSET(MCQ!J$20,ROW(J72)-ROW(J$20),0))</f>
        <v/>
      </c>
      <c r="K72" s="24">
        <f>IF(G72="","",IF(OR(G72="etapa",G72="sub-etapa"),"",OFFSET(MCQ!K$20,ROW(K72)-ROW(K$20),0)))</f>
        <v/>
      </c>
      <c r="L72" s="26">
        <f>IF(G72="","",IF(OR(G72="etapa",G72="sub-etapa"),"",TRUNC(OFFSET(MCQ!L$20,ROW(L72)-ROW(L$20),0),2)))</f>
        <v/>
      </c>
      <c r="M72" s="584">
        <f>IF(I72="", "", IFERROR(VLOOKUP(VALUE(I72), _BaseAbril2026, 4, 0), IFERROR(VLOOKUP(TEXT(I72, "@"), _BaseAbril2026, 4, 0), "")))</f>
        <v/>
      </c>
      <c r="N72" s="585">
        <f>IFERROR(IF(S72="BDI1", TRUNC(M72*(1+$O$18), 2),IF(S72="BDI2", TRUNC(M72*(1+$N$18), 2), "")), "")</f>
        <v/>
      </c>
      <c r="O72" s="586">
        <f>_xlfn.IFS(G72="ETAPA", SUMIFS(ValorTotalComD, Nivel, A72), G72="SUB-ETAPA", SUMIFS(ValorTotalComD, SubNivel, C72), TRUE, T72)</f>
        <v/>
      </c>
      <c r="P72" s="584">
        <f>IF(I72="", "", IFERROR(VLOOKUP(VALUE(I72), _BaseAbril2026, 5, 0), IFERROR(VLOOKUP(TEXT(I72, "@"), _BaseAbril2026, 5, 0), "")))</f>
        <v/>
      </c>
      <c r="Q72" s="585">
        <f>IFERROR(IF(S72="BDI1", TRUNC(P72*(1+$R$18), 2),IF(S72="BDI2", TRUNC(P72*(1+$Q$18), 2), "")), "")</f>
        <v/>
      </c>
      <c r="R72" s="586">
        <f>_xlfn.IFS(G72="ETAPA", SUMIFS(ValorTotalSemD, Nivel, A72), G72="SUB-ETAPA", SUMIFS(ValorTotalSemD, SubNivel, C72), TRUE, U72)</f>
        <v/>
      </c>
      <c r="S72" s="587">
        <f>IF(G72="","",IF(OR(G72="etapa",G72="sub-etapa"),"",OFFSET(MCQ!M$20,ROW(M72)-ROW(M$20),0)))</f>
        <v/>
      </c>
      <c r="T72" s="588">
        <f>IFERROR(TRUNC(L72*N72,2),"")</f>
        <v/>
      </c>
      <c r="U72" s="589">
        <f>IFERROR(TRUNC(L72*Q72,2),"")</f>
        <v/>
      </c>
    </row>
    <row r="73">
      <c r="A73" s="18">
        <f>OFFSET(MCQ!A$20,ROW(A73)-ROW(A$20),0)</f>
        <v/>
      </c>
      <c r="B73" s="18">
        <f>OFFSET(MCQ!B$20,ROW(B73)-ROW(B$20),0)</f>
        <v/>
      </c>
      <c r="C73" s="18">
        <f>OFFSET(MCQ!C$20,ROW(C73)-ROW(C$20),0)</f>
        <v/>
      </c>
      <c r="D73" s="18">
        <f>OFFSET(MCQ!D$20,ROW(D73)-ROW(D$20),0)</f>
        <v/>
      </c>
      <c r="E73" s="18">
        <f>OFFSET(MCQ!E$20,ROW(E73)-ROW(E$20),0)</f>
        <v/>
      </c>
      <c r="F73" s="18" t="n"/>
      <c r="G73" s="233">
        <f>OFFSET(MCQ!G$20,ROW(G73)-ROW(G$20),0)</f>
        <v/>
      </c>
      <c r="H73" s="583">
        <f>IF(G73="","",OFFSET(MCQ!H$20,ROW(H73)-ROW(H$20),0))</f>
        <v/>
      </c>
      <c r="I73" s="24">
        <f>IF(G73="","",IF(OR(G73="etapa",G73="sub-etapa"),"",OFFSET(MCQ!I$20,ROW(I73)-ROW(I$20),0)))</f>
        <v/>
      </c>
      <c r="J73" s="25">
        <f>IF(G73="","",OFFSET(MCQ!J$20,ROW(J73)-ROW(J$20),0))</f>
        <v/>
      </c>
      <c r="K73" s="24">
        <f>IF(G73="","",IF(OR(G73="etapa",G73="sub-etapa"),"",OFFSET(MCQ!K$20,ROW(K73)-ROW(K$20),0)))</f>
        <v/>
      </c>
      <c r="L73" s="26">
        <f>IF(G73="","",IF(OR(G73="etapa",G73="sub-etapa"),"",TRUNC(OFFSET(MCQ!L$20,ROW(L73)-ROW(L$20),0),2)))</f>
        <v/>
      </c>
      <c r="M73" s="584">
        <f>IF(I73="", "", IFERROR(VLOOKUP(VALUE(I73), _BaseAbril2026, 4, 0), IFERROR(VLOOKUP(TEXT(I73, "@"), _BaseAbril2026, 4, 0), "")))</f>
        <v/>
      </c>
      <c r="N73" s="585">
        <f>IFERROR(IF(S73="BDI1", TRUNC(M73*(1+$O$18), 2),IF(S73="BDI2", TRUNC(M73*(1+$N$18), 2), "")), "")</f>
        <v/>
      </c>
      <c r="O73" s="586">
        <f>_xlfn.IFS(G73="ETAPA", SUMIFS(ValorTotalComD, Nivel, A73), G73="SUB-ETAPA", SUMIFS(ValorTotalComD, SubNivel, C73), TRUE, T73)</f>
        <v/>
      </c>
      <c r="P73" s="584">
        <f>IF(I73="", "", IFERROR(VLOOKUP(VALUE(I73), _BaseAbril2026, 5, 0), IFERROR(VLOOKUP(TEXT(I73, "@"), _BaseAbril2026, 5, 0), "")))</f>
        <v/>
      </c>
      <c r="Q73" s="585">
        <f>IFERROR(IF(S73="BDI1", TRUNC(P73*(1+$R$18), 2),IF(S73="BDI2", TRUNC(P73*(1+$Q$18), 2), "")), "")</f>
        <v/>
      </c>
      <c r="R73" s="586">
        <f>_xlfn.IFS(G73="ETAPA", SUMIFS(ValorTotalSemD, Nivel, A73), G73="SUB-ETAPA", SUMIFS(ValorTotalSemD, SubNivel, C73), TRUE, U73)</f>
        <v/>
      </c>
      <c r="S73" s="587">
        <f>IF(G73="","",IF(OR(G73="etapa",G73="sub-etapa"),"",OFFSET(MCQ!M$20,ROW(M73)-ROW(M$20),0)))</f>
        <v/>
      </c>
      <c r="T73" s="588">
        <f>IFERROR(TRUNC(L73*N73,2),"")</f>
        <v/>
      </c>
      <c r="U73" s="589">
        <f>IFERROR(TRUNC(L73*Q73,2),"")</f>
        <v/>
      </c>
    </row>
    <row r="74">
      <c r="A74" s="18">
        <f>OFFSET(MCQ!A$20,ROW(A74)-ROW(A$20),0)</f>
        <v/>
      </c>
      <c r="B74" s="18">
        <f>OFFSET(MCQ!B$20,ROW(B74)-ROW(B$20),0)</f>
        <v/>
      </c>
      <c r="C74" s="18">
        <f>OFFSET(MCQ!C$20,ROW(C74)-ROW(C$20),0)</f>
        <v/>
      </c>
      <c r="D74" s="18">
        <f>OFFSET(MCQ!D$20,ROW(D74)-ROW(D$20),0)</f>
        <v/>
      </c>
      <c r="E74" s="18">
        <f>OFFSET(MCQ!E$20,ROW(E74)-ROW(E$20),0)</f>
        <v/>
      </c>
      <c r="F74" s="18" t="n"/>
      <c r="G74" s="233">
        <f>OFFSET(MCQ!G$20,ROW(G74)-ROW(G$20),0)</f>
        <v/>
      </c>
      <c r="H74" s="583">
        <f>IF(G74="","",OFFSET(MCQ!H$20,ROW(H74)-ROW(H$20),0))</f>
        <v/>
      </c>
      <c r="I74" s="24">
        <f>IF(G74="","",IF(OR(G74="etapa",G74="sub-etapa"),"",OFFSET(MCQ!I$20,ROW(I74)-ROW(I$20),0)))</f>
        <v/>
      </c>
      <c r="J74" s="25">
        <f>IF(G74="","",OFFSET(MCQ!J$20,ROW(J74)-ROW(J$20),0))</f>
        <v/>
      </c>
      <c r="K74" s="24">
        <f>IF(G74="","",IF(OR(G74="etapa",G74="sub-etapa"),"",OFFSET(MCQ!K$20,ROW(K74)-ROW(K$20),0)))</f>
        <v/>
      </c>
      <c r="L74" s="26">
        <f>IF(G74="","",IF(OR(G74="etapa",G74="sub-etapa"),"",TRUNC(OFFSET(MCQ!L$20,ROW(L74)-ROW(L$20),0),2)))</f>
        <v/>
      </c>
      <c r="M74" s="584">
        <f>IF(I74="", "", IFERROR(VLOOKUP(VALUE(I74), _BaseAbril2026, 4, 0), IFERROR(VLOOKUP(TEXT(I74, "@"), _BaseAbril2026, 4, 0), "")))</f>
        <v/>
      </c>
      <c r="N74" s="585">
        <f>IFERROR(IF(S74="BDI1", TRUNC(M74*(1+$O$18), 2),IF(S74="BDI2", TRUNC(M74*(1+$N$18), 2), "")), "")</f>
        <v/>
      </c>
      <c r="O74" s="586">
        <f>_xlfn.IFS(G74="ETAPA", SUMIFS(ValorTotalComD, Nivel, A74), G74="SUB-ETAPA", SUMIFS(ValorTotalComD, SubNivel, C74), TRUE, T74)</f>
        <v/>
      </c>
      <c r="P74" s="584">
        <f>IF(I74="", "", IFERROR(VLOOKUP(VALUE(I74), _BaseAbril2026, 5, 0), IFERROR(VLOOKUP(TEXT(I74, "@"), _BaseAbril2026, 5, 0), "")))</f>
        <v/>
      </c>
      <c r="Q74" s="585">
        <f>IFERROR(IF(S74="BDI1", TRUNC(P74*(1+$R$18), 2),IF(S74="BDI2", TRUNC(P74*(1+$Q$18), 2), "")), "")</f>
        <v/>
      </c>
      <c r="R74" s="586">
        <f>_xlfn.IFS(G74="ETAPA", SUMIFS(ValorTotalSemD, Nivel, A74), G74="SUB-ETAPA", SUMIFS(ValorTotalSemD, SubNivel, C74), TRUE, U74)</f>
        <v/>
      </c>
      <c r="S74" s="587">
        <f>IF(G74="","",IF(OR(G74="etapa",G74="sub-etapa"),"",OFFSET(MCQ!M$20,ROW(M74)-ROW(M$20),0)))</f>
        <v/>
      </c>
      <c r="T74" s="588">
        <f>IFERROR(TRUNC(L74*N74,2),"")</f>
        <v/>
      </c>
      <c r="U74" s="589">
        <f>IFERROR(TRUNC(L74*Q74,2),"")</f>
        <v/>
      </c>
    </row>
    <row r="75">
      <c r="A75" s="18">
        <f>OFFSET(MCQ!A$20,ROW(A75)-ROW(A$20),0)</f>
        <v/>
      </c>
      <c r="B75" s="18">
        <f>OFFSET(MCQ!B$20,ROW(B75)-ROW(B$20),0)</f>
        <v/>
      </c>
      <c r="C75" s="18">
        <f>OFFSET(MCQ!C$20,ROW(C75)-ROW(C$20),0)</f>
        <v/>
      </c>
      <c r="D75" s="18">
        <f>OFFSET(MCQ!D$20,ROW(D75)-ROW(D$20),0)</f>
        <v/>
      </c>
      <c r="E75" s="18">
        <f>OFFSET(MCQ!E$20,ROW(E75)-ROW(E$20),0)</f>
        <v/>
      </c>
      <c r="F75" s="18" t="n"/>
      <c r="G75" s="233">
        <f>OFFSET(MCQ!G$20,ROW(G75)-ROW(G$20),0)</f>
        <v/>
      </c>
      <c r="H75" s="583">
        <f>IF(G75="","",OFFSET(MCQ!H$20,ROW(H75)-ROW(H$20),0))</f>
        <v/>
      </c>
      <c r="I75" s="24">
        <f>IF(G75="","",IF(OR(G75="etapa",G75="sub-etapa"),"",OFFSET(MCQ!I$20,ROW(I75)-ROW(I$20),0)))</f>
        <v/>
      </c>
      <c r="J75" s="25">
        <f>IF(G75="","",OFFSET(MCQ!J$20,ROW(J75)-ROW(J$20),0))</f>
        <v/>
      </c>
      <c r="K75" s="24">
        <f>IF(G75="","",IF(OR(G75="etapa",G75="sub-etapa"),"",OFFSET(MCQ!K$20,ROW(K75)-ROW(K$20),0)))</f>
        <v/>
      </c>
      <c r="L75" s="26">
        <f>IF(G75="","",IF(OR(G75="etapa",G75="sub-etapa"),"",TRUNC(OFFSET(MCQ!L$20,ROW(L75)-ROW(L$20),0),2)))</f>
        <v/>
      </c>
      <c r="M75" s="584">
        <f>IF(I75="", "", IFERROR(VLOOKUP(VALUE(I75), _BaseAbril2026, 4, 0), IFERROR(VLOOKUP(TEXT(I75, "@"), _BaseAbril2026, 4, 0), "")))</f>
        <v/>
      </c>
      <c r="N75" s="585">
        <f>IFERROR(IF(S75="BDI1", TRUNC(M75*(1+$O$18), 2),IF(S75="BDI2", TRUNC(M75*(1+$N$18), 2), "")), "")</f>
        <v/>
      </c>
      <c r="O75" s="586">
        <f>_xlfn.IFS(G75="ETAPA", SUMIFS(ValorTotalComD, Nivel, A75), G75="SUB-ETAPA", SUMIFS(ValorTotalComD, SubNivel, C75), TRUE, T75)</f>
        <v/>
      </c>
      <c r="P75" s="584">
        <f>IF(I75="", "", IFERROR(VLOOKUP(VALUE(I75), _BaseAbril2026, 5, 0), IFERROR(VLOOKUP(TEXT(I75, "@"), _BaseAbril2026, 5, 0), "")))</f>
        <v/>
      </c>
      <c r="Q75" s="585">
        <f>IFERROR(IF(S75="BDI1", TRUNC(P75*(1+$R$18), 2),IF(S75="BDI2", TRUNC(P75*(1+$Q$18), 2), "")), "")</f>
        <v/>
      </c>
      <c r="R75" s="586">
        <f>_xlfn.IFS(G75="ETAPA", SUMIFS(ValorTotalSemD, Nivel, A75), G75="SUB-ETAPA", SUMIFS(ValorTotalSemD, SubNivel, C75), TRUE, U75)</f>
        <v/>
      </c>
      <c r="S75" s="587">
        <f>IF(G75="","",IF(OR(G75="etapa",G75="sub-etapa"),"",OFFSET(MCQ!M$20,ROW(M75)-ROW(M$20),0)))</f>
        <v/>
      </c>
      <c r="T75" s="588">
        <f>IFERROR(TRUNC(L75*N75,2),"")</f>
        <v/>
      </c>
      <c r="U75" s="589">
        <f>IFERROR(TRUNC(L75*Q75,2),"")</f>
        <v/>
      </c>
    </row>
    <row r="76">
      <c r="A76" s="18">
        <f>OFFSET(MCQ!A$20,ROW(A76)-ROW(A$20),0)</f>
        <v/>
      </c>
      <c r="B76" s="18">
        <f>OFFSET(MCQ!B$20,ROW(B76)-ROW(B$20),0)</f>
        <v/>
      </c>
      <c r="C76" s="18">
        <f>OFFSET(MCQ!C$20,ROW(C76)-ROW(C$20),0)</f>
        <v/>
      </c>
      <c r="D76" s="18">
        <f>OFFSET(MCQ!D$20,ROW(D76)-ROW(D$20),0)</f>
        <v/>
      </c>
      <c r="E76" s="18">
        <f>OFFSET(MCQ!E$20,ROW(E76)-ROW(E$20),0)</f>
        <v/>
      </c>
      <c r="F76" s="18" t="n"/>
      <c r="G76" s="233">
        <f>OFFSET(MCQ!G$20,ROW(G76)-ROW(G$20),0)</f>
        <v/>
      </c>
      <c r="H76" s="583">
        <f>IF(G76="","",OFFSET(MCQ!H$20,ROW(H76)-ROW(H$20),0))</f>
        <v/>
      </c>
      <c r="I76" s="24">
        <f>IF(G76="","",IF(OR(G76="etapa",G76="sub-etapa"),"",OFFSET(MCQ!I$20,ROW(I76)-ROW(I$20),0)))</f>
        <v/>
      </c>
      <c r="J76" s="25">
        <f>IF(G76="","",OFFSET(MCQ!J$20,ROW(J76)-ROW(J$20),0))</f>
        <v/>
      </c>
      <c r="K76" s="24">
        <f>IF(G76="","",IF(OR(G76="etapa",G76="sub-etapa"),"",OFFSET(MCQ!K$20,ROW(K76)-ROW(K$20),0)))</f>
        <v/>
      </c>
      <c r="L76" s="26">
        <f>IF(G76="","",IF(OR(G76="etapa",G76="sub-etapa"),"",TRUNC(OFFSET(MCQ!L$20,ROW(L76)-ROW(L$20),0),2)))</f>
        <v/>
      </c>
      <c r="M76" s="584">
        <f>IF(I76="", "", IFERROR(VLOOKUP(VALUE(I76), _BaseAbril2026, 4, 0), IFERROR(VLOOKUP(TEXT(I76, "@"), _BaseAbril2026, 4, 0), "")))</f>
        <v/>
      </c>
      <c r="N76" s="585">
        <f>IFERROR(IF(S76="BDI1", TRUNC(M76*(1+$O$18), 2),IF(S76="BDI2", TRUNC(M76*(1+$N$18), 2), "")), "")</f>
        <v/>
      </c>
      <c r="O76" s="586">
        <f>_xlfn.IFS(G76="ETAPA", SUMIFS(ValorTotalComD, Nivel, A76), G76="SUB-ETAPA", SUMIFS(ValorTotalComD, SubNivel, C76), TRUE, T76)</f>
        <v/>
      </c>
      <c r="P76" s="584">
        <f>IF(I76="", "", IFERROR(VLOOKUP(VALUE(I76), _BaseAbril2026, 5, 0), IFERROR(VLOOKUP(TEXT(I76, "@"), _BaseAbril2026, 5, 0), "")))</f>
        <v/>
      </c>
      <c r="Q76" s="585">
        <f>IFERROR(IF(S76="BDI1", TRUNC(P76*(1+$R$18), 2),IF(S76="BDI2", TRUNC(P76*(1+$Q$18), 2), "")), "")</f>
        <v/>
      </c>
      <c r="R76" s="586">
        <f>_xlfn.IFS(G76="ETAPA", SUMIFS(ValorTotalSemD, Nivel, A76), G76="SUB-ETAPA", SUMIFS(ValorTotalSemD, SubNivel, C76), TRUE, U76)</f>
        <v/>
      </c>
      <c r="S76" s="587">
        <f>IF(G76="","",IF(OR(G76="etapa",G76="sub-etapa"),"",OFFSET(MCQ!M$20,ROW(M76)-ROW(M$20),0)))</f>
        <v/>
      </c>
      <c r="T76" s="588">
        <f>IFERROR(TRUNC(L76*N76,2),"")</f>
        <v/>
      </c>
      <c r="U76" s="589">
        <f>IFERROR(TRUNC(L76*Q76,2),"")</f>
        <v/>
      </c>
    </row>
    <row r="77">
      <c r="A77" s="18">
        <f>OFFSET(MCQ!A$20,ROW(A77)-ROW(A$20),0)</f>
        <v/>
      </c>
      <c r="B77" s="18">
        <f>OFFSET(MCQ!B$20,ROW(B77)-ROW(B$20),0)</f>
        <v/>
      </c>
      <c r="C77" s="18">
        <f>OFFSET(MCQ!C$20,ROW(C77)-ROW(C$20),0)</f>
        <v/>
      </c>
      <c r="D77" s="18">
        <f>OFFSET(MCQ!D$20,ROW(D77)-ROW(D$20),0)</f>
        <v/>
      </c>
      <c r="E77" s="18">
        <f>OFFSET(MCQ!E$20,ROW(E77)-ROW(E$20),0)</f>
        <v/>
      </c>
      <c r="F77" s="18" t="n"/>
      <c r="G77" s="233">
        <f>OFFSET(MCQ!G$20,ROW(G77)-ROW(G$20),0)</f>
        <v/>
      </c>
      <c r="H77" s="583">
        <f>IF(G77="","",OFFSET(MCQ!H$20,ROW(H77)-ROW(H$20),0))</f>
        <v/>
      </c>
      <c r="I77" s="24">
        <f>IF(G77="","",IF(OR(G77="etapa",G77="sub-etapa"),"",OFFSET(MCQ!I$20,ROW(I77)-ROW(I$20),0)))</f>
        <v/>
      </c>
      <c r="J77" s="25">
        <f>IF(G77="","",OFFSET(MCQ!J$20,ROW(J77)-ROW(J$20),0))</f>
        <v/>
      </c>
      <c r="K77" s="24">
        <f>IF(G77="","",IF(OR(G77="etapa",G77="sub-etapa"),"",OFFSET(MCQ!K$20,ROW(K77)-ROW(K$20),0)))</f>
        <v/>
      </c>
      <c r="L77" s="26">
        <f>IF(G77="","",IF(OR(G77="etapa",G77="sub-etapa"),"",TRUNC(OFFSET(MCQ!L$20,ROW(L77)-ROW(L$20),0),2)))</f>
        <v/>
      </c>
      <c r="M77" s="584">
        <f>IF(I77="", "", IFERROR(VLOOKUP(VALUE(I77), _BaseAbril2026, 4, 0), IFERROR(VLOOKUP(TEXT(I77, "@"), _BaseAbril2026, 4, 0), "")))</f>
        <v/>
      </c>
      <c r="N77" s="585">
        <f>IFERROR(IF(S77="BDI1", TRUNC(M77*(1+$O$18), 2),IF(S77="BDI2", TRUNC(M77*(1+$N$18), 2), "")), "")</f>
        <v/>
      </c>
      <c r="O77" s="586">
        <f>_xlfn.IFS(G77="ETAPA", SUMIFS(ValorTotalComD, Nivel, A77), G77="SUB-ETAPA", SUMIFS(ValorTotalComD, SubNivel, C77), TRUE, T77)</f>
        <v/>
      </c>
      <c r="P77" s="584">
        <f>IF(I77="", "", IFERROR(VLOOKUP(VALUE(I77), _BaseAbril2026, 5, 0), IFERROR(VLOOKUP(TEXT(I77, "@"), _BaseAbril2026, 5, 0), "")))</f>
        <v/>
      </c>
      <c r="Q77" s="585">
        <f>IFERROR(IF(S77="BDI1", TRUNC(P77*(1+$R$18), 2),IF(S77="BDI2", TRUNC(P77*(1+$Q$18), 2), "")), "")</f>
        <v/>
      </c>
      <c r="R77" s="586">
        <f>_xlfn.IFS(G77="ETAPA", SUMIFS(ValorTotalSemD, Nivel, A77), G77="SUB-ETAPA", SUMIFS(ValorTotalSemD, SubNivel, C77), TRUE, U77)</f>
        <v/>
      </c>
      <c r="S77" s="587">
        <f>IF(G77="","",IF(OR(G77="etapa",G77="sub-etapa"),"",OFFSET(MCQ!M$20,ROW(M77)-ROW(M$20),0)))</f>
        <v/>
      </c>
      <c r="T77" s="588">
        <f>IFERROR(TRUNC(L77*N77,2),"")</f>
        <v/>
      </c>
      <c r="U77" s="589">
        <f>IFERROR(TRUNC(L77*Q77,2),"")</f>
        <v/>
      </c>
    </row>
    <row r="78">
      <c r="A78" s="18">
        <f>OFFSET(MCQ!A$20,ROW(A78)-ROW(A$20),0)</f>
        <v/>
      </c>
      <c r="B78" s="18">
        <f>OFFSET(MCQ!B$20,ROW(B78)-ROW(B$20),0)</f>
        <v/>
      </c>
      <c r="C78" s="18">
        <f>OFFSET(MCQ!C$20,ROW(C78)-ROW(C$20),0)</f>
        <v/>
      </c>
      <c r="D78" s="18">
        <f>OFFSET(MCQ!D$20,ROW(D78)-ROW(D$20),0)</f>
        <v/>
      </c>
      <c r="E78" s="18">
        <f>OFFSET(MCQ!E$20,ROW(E78)-ROW(E$20),0)</f>
        <v/>
      </c>
      <c r="F78" s="18" t="n"/>
      <c r="G78" s="233">
        <f>OFFSET(MCQ!G$20,ROW(G78)-ROW(G$20),0)</f>
        <v/>
      </c>
      <c r="H78" s="583">
        <f>IF(G78="","",OFFSET(MCQ!H$20,ROW(H78)-ROW(H$20),0))</f>
        <v/>
      </c>
      <c r="I78" s="24">
        <f>IF(G78="","",IF(OR(G78="etapa",G78="sub-etapa"),"",OFFSET(MCQ!I$20,ROW(I78)-ROW(I$20),0)))</f>
        <v/>
      </c>
      <c r="J78" s="25">
        <f>IF(G78="","",OFFSET(MCQ!J$20,ROW(J78)-ROW(J$20),0))</f>
        <v/>
      </c>
      <c r="K78" s="24">
        <f>IF(G78="","",IF(OR(G78="etapa",G78="sub-etapa"),"",OFFSET(MCQ!K$20,ROW(K78)-ROW(K$20),0)))</f>
        <v/>
      </c>
      <c r="L78" s="26">
        <f>IF(G78="","",IF(OR(G78="etapa",G78="sub-etapa"),"",TRUNC(OFFSET(MCQ!L$20,ROW(L78)-ROW(L$20),0),2)))</f>
        <v/>
      </c>
      <c r="M78" s="584">
        <f>IF(I78="", "", IFERROR(VLOOKUP(VALUE(I78), _BaseAbril2026, 4, 0), IFERROR(VLOOKUP(TEXT(I78, "@"), _BaseAbril2026, 4, 0), "")))</f>
        <v/>
      </c>
      <c r="N78" s="585">
        <f>IFERROR(IF(S78="BDI1", TRUNC(M78*(1+$O$18), 2),IF(S78="BDI2", TRUNC(M78*(1+$N$18), 2), "")), "")</f>
        <v/>
      </c>
      <c r="O78" s="586">
        <f>_xlfn.IFS(G78="ETAPA", SUMIFS(ValorTotalComD, Nivel, A78), G78="SUB-ETAPA", SUMIFS(ValorTotalComD, SubNivel, C78), TRUE, T78)</f>
        <v/>
      </c>
      <c r="P78" s="584">
        <f>IF(I78="", "", IFERROR(VLOOKUP(VALUE(I78), _BaseAbril2026, 5, 0), IFERROR(VLOOKUP(TEXT(I78, "@"), _BaseAbril2026, 5, 0), "")))</f>
        <v/>
      </c>
      <c r="Q78" s="585">
        <f>IFERROR(IF(S78="BDI1", TRUNC(P78*(1+$R$18), 2),IF(S78="BDI2", TRUNC(P78*(1+$Q$18), 2), "")), "")</f>
        <v/>
      </c>
      <c r="R78" s="586">
        <f>_xlfn.IFS(G78="ETAPA", SUMIFS(ValorTotalSemD, Nivel, A78), G78="SUB-ETAPA", SUMIFS(ValorTotalSemD, SubNivel, C78), TRUE, U78)</f>
        <v/>
      </c>
      <c r="S78" s="587">
        <f>IF(G78="","",IF(OR(G78="etapa",G78="sub-etapa"),"",OFFSET(MCQ!M$20,ROW(M78)-ROW(M$20),0)))</f>
        <v/>
      </c>
      <c r="T78" s="588">
        <f>IFERROR(TRUNC(L78*N78,2),"")</f>
        <v/>
      </c>
      <c r="U78" s="589">
        <f>IFERROR(TRUNC(L78*Q78,2),"")</f>
        <v/>
      </c>
    </row>
    <row r="79">
      <c r="A79" s="18">
        <f>OFFSET(MCQ!A$20,ROW(A79)-ROW(A$20),0)</f>
        <v/>
      </c>
      <c r="B79" s="18">
        <f>OFFSET(MCQ!B$20,ROW(B79)-ROW(B$20),0)</f>
        <v/>
      </c>
      <c r="C79" s="18">
        <f>OFFSET(MCQ!C$20,ROW(C79)-ROW(C$20),0)</f>
        <v/>
      </c>
      <c r="D79" s="18">
        <f>OFFSET(MCQ!D$20,ROW(D79)-ROW(D$20),0)</f>
        <v/>
      </c>
      <c r="E79" s="18">
        <f>OFFSET(MCQ!E$20,ROW(E79)-ROW(E$20),0)</f>
        <v/>
      </c>
      <c r="F79" s="18" t="n"/>
      <c r="G79" s="233">
        <f>OFFSET(MCQ!G$20,ROW(G79)-ROW(G$20),0)</f>
        <v/>
      </c>
      <c r="H79" s="583">
        <f>IF(G79="","",OFFSET(MCQ!H$20,ROW(H79)-ROW(H$20),0))</f>
        <v/>
      </c>
      <c r="I79" s="24">
        <f>IF(G79="","",IF(OR(G79="etapa",G79="sub-etapa"),"",OFFSET(MCQ!I$20,ROW(I79)-ROW(I$20),0)))</f>
        <v/>
      </c>
      <c r="J79" s="25">
        <f>IF(G79="","",OFFSET(MCQ!J$20,ROW(J79)-ROW(J$20),0))</f>
        <v/>
      </c>
      <c r="K79" s="24">
        <f>IF(G79="","",IF(OR(G79="etapa",G79="sub-etapa"),"",OFFSET(MCQ!K$20,ROW(K79)-ROW(K$20),0)))</f>
        <v/>
      </c>
      <c r="L79" s="26">
        <f>IF(G79="","",IF(OR(G79="etapa",G79="sub-etapa"),"",TRUNC(OFFSET(MCQ!L$20,ROW(L79)-ROW(L$20),0),2)))</f>
        <v/>
      </c>
      <c r="M79" s="584">
        <f>IF(I79="", "", IFERROR(VLOOKUP(VALUE(I79), _BaseAbril2026, 4, 0), IFERROR(VLOOKUP(TEXT(I79, "@"), _BaseAbril2026, 4, 0), "")))</f>
        <v/>
      </c>
      <c r="N79" s="585">
        <f>IFERROR(IF(S79="BDI1", TRUNC(M79*(1+$O$18), 2),IF(S79="BDI2", TRUNC(M79*(1+$N$18), 2), "")), "")</f>
        <v/>
      </c>
      <c r="O79" s="586">
        <f>_xlfn.IFS(G79="ETAPA", SUMIFS(ValorTotalComD, Nivel, A79), G79="SUB-ETAPA", SUMIFS(ValorTotalComD, SubNivel, C79), TRUE, T79)</f>
        <v/>
      </c>
      <c r="P79" s="584">
        <f>IF(I79="", "", IFERROR(VLOOKUP(VALUE(I79), _BaseAbril2026, 5, 0), IFERROR(VLOOKUP(TEXT(I79, "@"), _BaseAbril2026, 5, 0), "")))</f>
        <v/>
      </c>
      <c r="Q79" s="585">
        <f>IFERROR(IF(S79="BDI1", TRUNC(P79*(1+$R$18), 2),IF(S79="BDI2", TRUNC(P79*(1+$Q$18), 2), "")), "")</f>
        <v/>
      </c>
      <c r="R79" s="586">
        <f>_xlfn.IFS(G79="ETAPA", SUMIFS(ValorTotalSemD, Nivel, A79), G79="SUB-ETAPA", SUMIFS(ValorTotalSemD, SubNivel, C79), TRUE, U79)</f>
        <v/>
      </c>
      <c r="S79" s="587">
        <f>IF(G79="","",IF(OR(G79="etapa",G79="sub-etapa"),"",OFFSET(MCQ!M$20,ROW(M79)-ROW(M$20),0)))</f>
        <v/>
      </c>
      <c r="T79" s="588">
        <f>IFERROR(TRUNC(L79*N79,2),"")</f>
        <v/>
      </c>
      <c r="U79" s="589">
        <f>IFERROR(TRUNC(L79*Q79,2),"")</f>
        <v/>
      </c>
    </row>
    <row r="80">
      <c r="A80" s="18">
        <f>OFFSET(MCQ!A$20,ROW(A80)-ROW(A$20),0)</f>
        <v/>
      </c>
      <c r="B80" s="18">
        <f>OFFSET(MCQ!B$20,ROW(B80)-ROW(B$20),0)</f>
        <v/>
      </c>
      <c r="C80" s="18">
        <f>OFFSET(MCQ!C$20,ROW(C80)-ROW(C$20),0)</f>
        <v/>
      </c>
      <c r="D80" s="18">
        <f>OFFSET(MCQ!D$20,ROW(D80)-ROW(D$20),0)</f>
        <v/>
      </c>
      <c r="E80" s="18">
        <f>OFFSET(MCQ!E$20,ROW(E80)-ROW(E$20),0)</f>
        <v/>
      </c>
      <c r="F80" s="18" t="n"/>
      <c r="G80" s="233">
        <f>OFFSET(MCQ!G$20,ROW(G80)-ROW(G$20),0)</f>
        <v/>
      </c>
      <c r="H80" s="583">
        <f>IF(G80="","",OFFSET(MCQ!H$20,ROW(H80)-ROW(H$20),0))</f>
        <v/>
      </c>
      <c r="I80" s="24">
        <f>IF(G80="","",IF(OR(G80="etapa",G80="sub-etapa"),"",OFFSET(MCQ!I$20,ROW(I80)-ROW(I$20),0)))</f>
        <v/>
      </c>
      <c r="J80" s="25">
        <f>IF(G80="","",OFFSET(MCQ!J$20,ROW(J80)-ROW(J$20),0))</f>
        <v/>
      </c>
      <c r="K80" s="24">
        <f>IF(G80="","",IF(OR(G80="etapa",G80="sub-etapa"),"",OFFSET(MCQ!K$20,ROW(K80)-ROW(K$20),0)))</f>
        <v/>
      </c>
      <c r="L80" s="26">
        <f>IF(G80="","",IF(OR(G80="etapa",G80="sub-etapa"),"",TRUNC(OFFSET(MCQ!L$20,ROW(L80)-ROW(L$20),0),2)))</f>
        <v/>
      </c>
      <c r="M80" s="584">
        <f>IF(I80="", "", IFERROR(VLOOKUP(VALUE(I80), _BaseAbril2026, 4, 0), IFERROR(VLOOKUP(TEXT(I80, "@"), _BaseAbril2026, 4, 0), "")))</f>
        <v/>
      </c>
      <c r="N80" s="585">
        <f>IFERROR(IF(S80="BDI1", TRUNC(M80*(1+$O$18), 2),IF(S80="BDI2", TRUNC(M80*(1+$N$18), 2), "")), "")</f>
        <v/>
      </c>
      <c r="O80" s="586">
        <f>_xlfn.IFS(G80="ETAPA", SUMIFS(ValorTotalComD, Nivel, A80), G80="SUB-ETAPA", SUMIFS(ValorTotalComD, SubNivel, C80), TRUE, T80)</f>
        <v/>
      </c>
      <c r="P80" s="584">
        <f>IF(I80="", "", IFERROR(VLOOKUP(VALUE(I80), _BaseAbril2026, 5, 0), IFERROR(VLOOKUP(TEXT(I80, "@"), _BaseAbril2026, 5, 0), "")))</f>
        <v/>
      </c>
      <c r="Q80" s="585">
        <f>IFERROR(IF(S80="BDI1", TRUNC(P80*(1+$R$18), 2),IF(S80="BDI2", TRUNC(P80*(1+$Q$18), 2), "")), "")</f>
        <v/>
      </c>
      <c r="R80" s="586">
        <f>_xlfn.IFS(G80="ETAPA", SUMIFS(ValorTotalSemD, Nivel, A80), G80="SUB-ETAPA", SUMIFS(ValorTotalSemD, SubNivel, C80), TRUE, U80)</f>
        <v/>
      </c>
      <c r="S80" s="587">
        <f>IF(G80="","",IF(OR(G80="etapa",G80="sub-etapa"),"",OFFSET(MCQ!M$20,ROW(M80)-ROW(M$20),0)))</f>
        <v/>
      </c>
      <c r="T80" s="588">
        <f>IFERROR(TRUNC(L80*N80,2),"")</f>
        <v/>
      </c>
      <c r="U80" s="589">
        <f>IFERROR(TRUNC(L80*Q80,2),"")</f>
        <v/>
      </c>
    </row>
    <row r="81">
      <c r="A81" s="18">
        <f>OFFSET(MCQ!A$20,ROW(A81)-ROW(A$20),0)</f>
        <v/>
      </c>
      <c r="B81" s="18">
        <f>OFFSET(MCQ!B$20,ROW(B81)-ROW(B$20),0)</f>
        <v/>
      </c>
      <c r="C81" s="18">
        <f>OFFSET(MCQ!C$20,ROW(C81)-ROW(C$20),0)</f>
        <v/>
      </c>
      <c r="D81" s="18">
        <f>OFFSET(MCQ!D$20,ROW(D81)-ROW(D$20),0)</f>
        <v/>
      </c>
      <c r="E81" s="18">
        <f>OFFSET(MCQ!E$20,ROW(E81)-ROW(E$20),0)</f>
        <v/>
      </c>
      <c r="F81" s="18" t="n"/>
      <c r="G81" s="233">
        <f>OFFSET(MCQ!G$20,ROW(G81)-ROW(G$20),0)</f>
        <v/>
      </c>
      <c r="H81" s="583">
        <f>IF(G81="","",OFFSET(MCQ!H$20,ROW(H81)-ROW(H$20),0))</f>
        <v/>
      </c>
      <c r="I81" s="24">
        <f>IF(G81="","",IF(OR(G81="etapa",G81="sub-etapa"),"",OFFSET(MCQ!I$20,ROW(I81)-ROW(I$20),0)))</f>
        <v/>
      </c>
      <c r="J81" s="25">
        <f>IF(G81="","",OFFSET(MCQ!J$20,ROW(J81)-ROW(J$20),0))</f>
        <v/>
      </c>
      <c r="K81" s="24">
        <f>IF(G81="","",IF(OR(G81="etapa",G81="sub-etapa"),"",OFFSET(MCQ!K$20,ROW(K81)-ROW(K$20),0)))</f>
        <v/>
      </c>
      <c r="L81" s="26">
        <f>IF(G81="","",IF(OR(G81="etapa",G81="sub-etapa"),"",TRUNC(OFFSET(MCQ!L$20,ROW(L81)-ROW(L$20),0),2)))</f>
        <v/>
      </c>
      <c r="M81" s="584">
        <f>IF(I81="", "", IFERROR(VLOOKUP(VALUE(I81), _BaseAbril2026, 4, 0), IFERROR(VLOOKUP(TEXT(I81, "@"), _BaseAbril2026, 4, 0), "")))</f>
        <v/>
      </c>
      <c r="N81" s="585">
        <f>IFERROR(IF(S81="BDI1", TRUNC(M81*(1+$O$18), 2),IF(S81="BDI2", TRUNC(M81*(1+$N$18), 2), "")), "")</f>
        <v/>
      </c>
      <c r="O81" s="586">
        <f>_xlfn.IFS(G81="ETAPA", SUMIFS(ValorTotalComD, Nivel, A81), G81="SUB-ETAPA", SUMIFS(ValorTotalComD, SubNivel, C81), TRUE, T81)</f>
        <v/>
      </c>
      <c r="P81" s="584">
        <f>IF(I81="", "", IFERROR(VLOOKUP(VALUE(I81), _BaseAbril2026, 5, 0), IFERROR(VLOOKUP(TEXT(I81, "@"), _BaseAbril2026, 5, 0), "")))</f>
        <v/>
      </c>
      <c r="Q81" s="585">
        <f>IFERROR(IF(S81="BDI1", TRUNC(P81*(1+$R$18), 2),IF(S81="BDI2", TRUNC(P81*(1+$Q$18), 2), "")), "")</f>
        <v/>
      </c>
      <c r="R81" s="586">
        <f>_xlfn.IFS(G81="ETAPA", SUMIFS(ValorTotalSemD, Nivel, A81), G81="SUB-ETAPA", SUMIFS(ValorTotalSemD, SubNivel, C81), TRUE, U81)</f>
        <v/>
      </c>
      <c r="S81" s="587">
        <f>IF(G81="","",IF(OR(G81="etapa",G81="sub-etapa"),"",OFFSET(MCQ!M$20,ROW(M81)-ROW(M$20),0)))</f>
        <v/>
      </c>
      <c r="T81" s="588">
        <f>IFERROR(TRUNC(L81*N81,2),"")</f>
        <v/>
      </c>
      <c r="U81" s="589">
        <f>IFERROR(TRUNC(L81*Q81,2),"")</f>
        <v/>
      </c>
    </row>
    <row r="82">
      <c r="A82" s="18">
        <f>OFFSET(MCQ!A$20,ROW(A82)-ROW(A$20),0)</f>
        <v/>
      </c>
      <c r="B82" s="18">
        <f>OFFSET(MCQ!B$20,ROW(B82)-ROW(B$20),0)</f>
        <v/>
      </c>
      <c r="C82" s="18">
        <f>OFFSET(MCQ!C$20,ROW(C82)-ROW(C$20),0)</f>
        <v/>
      </c>
      <c r="D82" s="18">
        <f>OFFSET(MCQ!D$20,ROW(D82)-ROW(D$20),0)</f>
        <v/>
      </c>
      <c r="E82" s="18">
        <f>OFFSET(MCQ!E$20,ROW(E82)-ROW(E$20),0)</f>
        <v/>
      </c>
      <c r="F82" s="18" t="n"/>
      <c r="G82" s="233">
        <f>OFFSET(MCQ!G$20,ROW(G82)-ROW(G$20),0)</f>
        <v/>
      </c>
      <c r="H82" s="583">
        <f>IF(G82="","",OFFSET(MCQ!H$20,ROW(H82)-ROW(H$20),0))</f>
        <v/>
      </c>
      <c r="I82" s="24">
        <f>IF(G82="","",IF(OR(G82="etapa",G82="sub-etapa"),"",OFFSET(MCQ!I$20,ROW(I82)-ROW(I$20),0)))</f>
        <v/>
      </c>
      <c r="J82" s="25">
        <f>IF(G82="","",OFFSET(MCQ!J$20,ROW(J82)-ROW(J$20),0))</f>
        <v/>
      </c>
      <c r="K82" s="24">
        <f>IF(G82="","",IF(OR(G82="etapa",G82="sub-etapa"),"",OFFSET(MCQ!K$20,ROW(K82)-ROW(K$20),0)))</f>
        <v/>
      </c>
      <c r="L82" s="26">
        <f>IF(G82="","",IF(OR(G82="etapa",G82="sub-etapa"),"",TRUNC(OFFSET(MCQ!L$20,ROW(L82)-ROW(L$20),0),2)))</f>
        <v/>
      </c>
      <c r="M82" s="584">
        <f>IF(I82="", "", IFERROR(VLOOKUP(VALUE(I82), _BaseAbril2026, 4, 0), IFERROR(VLOOKUP(TEXT(I82, "@"), _BaseAbril2026, 4, 0), "")))</f>
        <v/>
      </c>
      <c r="N82" s="585">
        <f>IFERROR(IF(S82="BDI1", TRUNC(M82*(1+$O$18), 2),IF(S82="BDI2", TRUNC(M82*(1+$N$18), 2), "")), "")</f>
        <v/>
      </c>
      <c r="O82" s="586">
        <f>_xlfn.IFS(G82="ETAPA", SUMIFS(ValorTotalComD, Nivel, A82), G82="SUB-ETAPA", SUMIFS(ValorTotalComD, SubNivel, C82), TRUE, T82)</f>
        <v/>
      </c>
      <c r="P82" s="584">
        <f>IF(I82="", "", IFERROR(VLOOKUP(VALUE(I82), _BaseAbril2026, 5, 0), IFERROR(VLOOKUP(TEXT(I82, "@"), _BaseAbril2026, 5, 0), "")))</f>
        <v/>
      </c>
      <c r="Q82" s="585">
        <f>IFERROR(IF(S82="BDI1", TRUNC(P82*(1+$R$18), 2),IF(S82="BDI2", TRUNC(P82*(1+$Q$18), 2), "")), "")</f>
        <v/>
      </c>
      <c r="R82" s="586">
        <f>_xlfn.IFS(G82="ETAPA", SUMIFS(ValorTotalSemD, Nivel, A82), G82="SUB-ETAPA", SUMIFS(ValorTotalSemD, SubNivel, C82), TRUE, U82)</f>
        <v/>
      </c>
      <c r="S82" s="587">
        <f>IF(G82="","",IF(OR(G82="etapa",G82="sub-etapa"),"",OFFSET(MCQ!M$20,ROW(M82)-ROW(M$20),0)))</f>
        <v/>
      </c>
      <c r="T82" s="588">
        <f>IFERROR(TRUNC(L82*N82,2),"")</f>
        <v/>
      </c>
      <c r="U82" s="589">
        <f>IFERROR(TRUNC(L82*Q82,2),"")</f>
        <v/>
      </c>
    </row>
    <row r="83">
      <c r="A83" s="18">
        <f>OFFSET(MCQ!A$20,ROW(A83)-ROW(A$20),0)</f>
        <v/>
      </c>
      <c r="B83" s="18">
        <f>OFFSET(MCQ!B$20,ROW(B83)-ROW(B$20),0)</f>
        <v/>
      </c>
      <c r="C83" s="18">
        <f>OFFSET(MCQ!C$20,ROW(C83)-ROW(C$20),0)</f>
        <v/>
      </c>
      <c r="D83" s="18">
        <f>OFFSET(MCQ!D$20,ROW(D83)-ROW(D$20),0)</f>
        <v/>
      </c>
      <c r="E83" s="18">
        <f>OFFSET(MCQ!E$20,ROW(E83)-ROW(E$20),0)</f>
        <v/>
      </c>
      <c r="F83" s="18" t="n"/>
      <c r="G83" s="233">
        <f>OFFSET(MCQ!G$20,ROW(G83)-ROW(G$20),0)</f>
        <v/>
      </c>
      <c r="H83" s="583">
        <f>IF(G83="","",OFFSET(MCQ!H$20,ROW(H83)-ROW(H$20),0))</f>
        <v/>
      </c>
      <c r="I83" s="24">
        <f>IF(G83="","",IF(OR(G83="etapa",G83="sub-etapa"),"",OFFSET(MCQ!I$20,ROW(I83)-ROW(I$20),0)))</f>
        <v/>
      </c>
      <c r="J83" s="25">
        <f>IF(G83="","",OFFSET(MCQ!J$20,ROW(J83)-ROW(J$20),0))</f>
        <v/>
      </c>
      <c r="K83" s="24">
        <f>IF(G83="","",IF(OR(G83="etapa",G83="sub-etapa"),"",OFFSET(MCQ!K$20,ROW(K83)-ROW(K$20),0)))</f>
        <v/>
      </c>
      <c r="L83" s="26">
        <f>IF(G83="","",IF(OR(G83="etapa",G83="sub-etapa"),"",TRUNC(OFFSET(MCQ!L$20,ROW(L83)-ROW(L$20),0),2)))</f>
        <v/>
      </c>
      <c r="M83" s="584">
        <f>IF(I83="", "", IFERROR(VLOOKUP(VALUE(I83), _BaseAbril2026, 4, 0), IFERROR(VLOOKUP(TEXT(I83, "@"), _BaseAbril2026, 4, 0), "")))</f>
        <v/>
      </c>
      <c r="N83" s="585">
        <f>IFERROR(IF(S83="BDI1", TRUNC(M83*(1+$O$18), 2),IF(S83="BDI2", TRUNC(M83*(1+$N$18), 2), "")), "")</f>
        <v/>
      </c>
      <c r="O83" s="586">
        <f>_xlfn.IFS(G83="ETAPA", SUMIFS(ValorTotalComD, Nivel, A83), G83="SUB-ETAPA", SUMIFS(ValorTotalComD, SubNivel, C83), TRUE, T83)</f>
        <v/>
      </c>
      <c r="P83" s="584">
        <f>IF(I83="", "", IFERROR(VLOOKUP(VALUE(I83), _BaseAbril2026, 5, 0), IFERROR(VLOOKUP(TEXT(I83, "@"), _BaseAbril2026, 5, 0), "")))</f>
        <v/>
      </c>
      <c r="Q83" s="585">
        <f>IFERROR(IF(S83="BDI1", TRUNC(P83*(1+$R$18), 2),IF(S83="BDI2", TRUNC(P83*(1+$Q$18), 2), "")), "")</f>
        <v/>
      </c>
      <c r="R83" s="586">
        <f>_xlfn.IFS(G83="ETAPA", SUMIFS(ValorTotalSemD, Nivel, A83), G83="SUB-ETAPA", SUMIFS(ValorTotalSemD, SubNivel, C83), TRUE, U83)</f>
        <v/>
      </c>
      <c r="S83" s="587">
        <f>IF(G83="","",IF(OR(G83="etapa",G83="sub-etapa"),"",OFFSET(MCQ!M$20,ROW(M83)-ROW(M$20),0)))</f>
        <v/>
      </c>
      <c r="T83" s="588">
        <f>IFERROR(TRUNC(L83*N83,2),"")</f>
        <v/>
      </c>
      <c r="U83" s="589">
        <f>IFERROR(TRUNC(L83*Q83,2),"")</f>
        <v/>
      </c>
    </row>
    <row r="84">
      <c r="A84" s="18">
        <f>OFFSET(MCQ!A$20,ROW(A84)-ROW(A$20),0)</f>
        <v/>
      </c>
      <c r="B84" s="18">
        <f>OFFSET(MCQ!B$20,ROW(B84)-ROW(B$20),0)</f>
        <v/>
      </c>
      <c r="C84" s="18">
        <f>OFFSET(MCQ!C$20,ROW(C84)-ROW(C$20),0)</f>
        <v/>
      </c>
      <c r="D84" s="18">
        <f>OFFSET(MCQ!D$20,ROW(D84)-ROW(D$20),0)</f>
        <v/>
      </c>
      <c r="E84" s="18">
        <f>OFFSET(MCQ!E$20,ROW(E84)-ROW(E$20),0)</f>
        <v/>
      </c>
      <c r="F84" s="18" t="n"/>
      <c r="G84" s="233">
        <f>OFFSET(MCQ!G$20,ROW(G84)-ROW(G$20),0)</f>
        <v/>
      </c>
      <c r="H84" s="583">
        <f>IF(G84="","",OFFSET(MCQ!H$20,ROW(H84)-ROW(H$20),0))</f>
        <v/>
      </c>
      <c r="I84" s="24">
        <f>IF(G84="","",IF(OR(G84="etapa",G84="sub-etapa"),"",OFFSET(MCQ!I$20,ROW(I84)-ROW(I$20),0)))</f>
        <v/>
      </c>
      <c r="J84" s="25">
        <f>IF(G84="","",OFFSET(MCQ!J$20,ROW(J84)-ROW(J$20),0))</f>
        <v/>
      </c>
      <c r="K84" s="24">
        <f>IF(G84="","",IF(OR(G84="etapa",G84="sub-etapa"),"",OFFSET(MCQ!K$20,ROW(K84)-ROW(K$20),0)))</f>
        <v/>
      </c>
      <c r="L84" s="26">
        <f>IF(G84="","",IF(OR(G84="etapa",G84="sub-etapa"),"",TRUNC(OFFSET(MCQ!L$20,ROW(L84)-ROW(L$20),0),2)))</f>
        <v/>
      </c>
      <c r="M84" s="584">
        <f>IF(I84="", "", IFERROR(VLOOKUP(VALUE(I84), _BaseAbril2026, 4, 0), IFERROR(VLOOKUP(TEXT(I84, "@"), _BaseAbril2026, 4, 0), "")))</f>
        <v/>
      </c>
      <c r="N84" s="585">
        <f>IFERROR(IF(S84="BDI1", TRUNC(M84*(1+$O$18), 2),IF(S84="BDI2", TRUNC(M84*(1+$N$18), 2), "")), "")</f>
        <v/>
      </c>
      <c r="O84" s="586">
        <f>_xlfn.IFS(G84="ETAPA", SUMIFS(ValorTotalComD, Nivel, A84), G84="SUB-ETAPA", SUMIFS(ValorTotalComD, SubNivel, C84), TRUE, T84)</f>
        <v/>
      </c>
      <c r="P84" s="584">
        <f>IF(I84="", "", IFERROR(VLOOKUP(VALUE(I84), _BaseAbril2026, 5, 0), IFERROR(VLOOKUP(TEXT(I84, "@"), _BaseAbril2026, 5, 0), "")))</f>
        <v/>
      </c>
      <c r="Q84" s="585">
        <f>IFERROR(IF(S84="BDI1", TRUNC(P84*(1+$R$18), 2),IF(S84="BDI2", TRUNC(P84*(1+$Q$18), 2), "")), "")</f>
        <v/>
      </c>
      <c r="R84" s="586">
        <f>_xlfn.IFS(G84="ETAPA", SUMIFS(ValorTotalSemD, Nivel, A84), G84="SUB-ETAPA", SUMIFS(ValorTotalSemD, SubNivel, C84), TRUE, U84)</f>
        <v/>
      </c>
      <c r="S84" s="587">
        <f>IF(G84="","",IF(OR(G84="etapa",G84="sub-etapa"),"",OFFSET(MCQ!M$20,ROW(M84)-ROW(M$20),0)))</f>
        <v/>
      </c>
      <c r="T84" s="588">
        <f>IFERROR(TRUNC(L84*N84,2),"")</f>
        <v/>
      </c>
      <c r="U84" s="589">
        <f>IFERROR(TRUNC(L84*Q84,2),"")</f>
        <v/>
      </c>
    </row>
    <row r="85">
      <c r="A85" s="18">
        <f>OFFSET(MCQ!A$20,ROW(A85)-ROW(A$20),0)</f>
        <v/>
      </c>
      <c r="B85" s="18">
        <f>OFFSET(MCQ!B$20,ROW(B85)-ROW(B$20),0)</f>
        <v/>
      </c>
      <c r="C85" s="18">
        <f>OFFSET(MCQ!C$20,ROW(C85)-ROW(C$20),0)</f>
        <v/>
      </c>
      <c r="D85" s="18">
        <f>OFFSET(MCQ!D$20,ROW(D85)-ROW(D$20),0)</f>
        <v/>
      </c>
      <c r="E85" s="18">
        <f>OFFSET(MCQ!E$20,ROW(E85)-ROW(E$20),0)</f>
        <v/>
      </c>
      <c r="F85" s="18" t="n"/>
      <c r="G85" s="233">
        <f>OFFSET(MCQ!G$20,ROW(G85)-ROW(G$20),0)</f>
        <v/>
      </c>
      <c r="H85" s="583">
        <f>IF(G85="","",OFFSET(MCQ!H$20,ROW(H85)-ROW(H$20),0))</f>
        <v/>
      </c>
      <c r="I85" s="24">
        <f>IF(G85="","",IF(OR(G85="etapa",G85="sub-etapa"),"",OFFSET(MCQ!I$20,ROW(I85)-ROW(I$20),0)))</f>
        <v/>
      </c>
      <c r="J85" s="25">
        <f>IF(G85="","",OFFSET(MCQ!J$20,ROW(J85)-ROW(J$20),0))</f>
        <v/>
      </c>
      <c r="K85" s="24">
        <f>IF(G85="","",IF(OR(G85="etapa",G85="sub-etapa"),"",OFFSET(MCQ!K$20,ROW(K85)-ROW(K$20),0)))</f>
        <v/>
      </c>
      <c r="L85" s="26">
        <f>IF(G85="","",IF(OR(G85="etapa",G85="sub-etapa"),"",TRUNC(OFFSET(MCQ!L$20,ROW(L85)-ROW(L$20),0),2)))</f>
        <v/>
      </c>
      <c r="M85" s="584">
        <f>IF(I85="", "", IFERROR(VLOOKUP(VALUE(I85), _BaseAbril2026, 4, 0), IFERROR(VLOOKUP(TEXT(I85, "@"), _BaseAbril2026, 4, 0), "")))</f>
        <v/>
      </c>
      <c r="N85" s="585">
        <f>IFERROR(IF(S85="BDI1", TRUNC(M85*(1+$O$18), 2),IF(S85="BDI2", TRUNC(M85*(1+$N$18), 2), "")), "")</f>
        <v/>
      </c>
      <c r="O85" s="586">
        <f>_xlfn.IFS(G85="ETAPA", SUMIFS(ValorTotalComD, Nivel, A85), G85="SUB-ETAPA", SUMIFS(ValorTotalComD, SubNivel, C85), TRUE, T85)</f>
        <v/>
      </c>
      <c r="P85" s="584">
        <f>IF(I85="", "", IFERROR(VLOOKUP(VALUE(I85), _BaseAbril2026, 5, 0), IFERROR(VLOOKUP(TEXT(I85, "@"), _BaseAbril2026, 5, 0), "")))</f>
        <v/>
      </c>
      <c r="Q85" s="585">
        <f>IFERROR(IF(S85="BDI1", TRUNC(P85*(1+$R$18), 2),IF(S85="BDI2", TRUNC(P85*(1+$Q$18), 2), "")), "")</f>
        <v/>
      </c>
      <c r="R85" s="586">
        <f>_xlfn.IFS(G85="ETAPA", SUMIFS(ValorTotalSemD, Nivel, A85), G85="SUB-ETAPA", SUMIFS(ValorTotalSemD, SubNivel, C85), TRUE, U85)</f>
        <v/>
      </c>
      <c r="S85" s="587">
        <f>IF(G85="","",IF(OR(G85="etapa",G85="sub-etapa"),"",OFFSET(MCQ!M$20,ROW(M85)-ROW(M$20),0)))</f>
        <v/>
      </c>
      <c r="T85" s="588">
        <f>IFERROR(TRUNC(L85*N85,2),"")</f>
        <v/>
      </c>
      <c r="U85" s="589">
        <f>IFERROR(TRUNC(L85*Q85,2),"")</f>
        <v/>
      </c>
    </row>
    <row r="86">
      <c r="A86" s="18">
        <f>OFFSET(MCQ!A$20,ROW(A86)-ROW(A$20),0)</f>
        <v/>
      </c>
      <c r="B86" s="18">
        <f>OFFSET(MCQ!B$20,ROW(B86)-ROW(B$20),0)</f>
        <v/>
      </c>
      <c r="C86" s="18">
        <f>OFFSET(MCQ!C$20,ROW(C86)-ROW(C$20),0)</f>
        <v/>
      </c>
      <c r="D86" s="18">
        <f>OFFSET(MCQ!D$20,ROW(D86)-ROW(D$20),0)</f>
        <v/>
      </c>
      <c r="E86" s="18">
        <f>OFFSET(MCQ!E$20,ROW(E86)-ROW(E$20),0)</f>
        <v/>
      </c>
      <c r="F86" s="18" t="n"/>
      <c r="G86" s="233">
        <f>OFFSET(MCQ!G$20,ROW(G86)-ROW(G$20),0)</f>
        <v/>
      </c>
      <c r="H86" s="583">
        <f>IF(G86="","",OFFSET(MCQ!H$20,ROW(H86)-ROW(H$20),0))</f>
        <v/>
      </c>
      <c r="I86" s="24">
        <f>IF(G86="","",IF(OR(G86="etapa",G86="sub-etapa"),"",OFFSET(MCQ!I$20,ROW(I86)-ROW(I$20),0)))</f>
        <v/>
      </c>
      <c r="J86" s="25">
        <f>IF(G86="","",OFFSET(MCQ!J$20,ROW(J86)-ROW(J$20),0))</f>
        <v/>
      </c>
      <c r="K86" s="24">
        <f>IF(G86="","",IF(OR(G86="etapa",G86="sub-etapa"),"",OFFSET(MCQ!K$20,ROW(K86)-ROW(K$20),0)))</f>
        <v/>
      </c>
      <c r="L86" s="26">
        <f>IF(G86="","",IF(OR(G86="etapa",G86="sub-etapa"),"",TRUNC(OFFSET(MCQ!L$20,ROW(L86)-ROW(L$20),0),2)))</f>
        <v/>
      </c>
      <c r="M86" s="584">
        <f>IF(I86="", "", IFERROR(VLOOKUP(VALUE(I86), _BaseAbril2026, 4, 0), IFERROR(VLOOKUP(TEXT(I86, "@"), _BaseAbril2026, 4, 0), "")))</f>
        <v/>
      </c>
      <c r="N86" s="585">
        <f>IFERROR(IF(S86="BDI1", TRUNC(M86*(1+$O$18), 2),IF(S86="BDI2", TRUNC(M86*(1+$N$18), 2), "")), "")</f>
        <v/>
      </c>
      <c r="O86" s="586">
        <f>_xlfn.IFS(G86="ETAPA", SUMIFS(ValorTotalComD, Nivel, A86), G86="SUB-ETAPA", SUMIFS(ValorTotalComD, SubNivel, C86), TRUE, T86)</f>
        <v/>
      </c>
      <c r="P86" s="584">
        <f>IF(I86="", "", IFERROR(VLOOKUP(VALUE(I86), _BaseAbril2026, 5, 0), IFERROR(VLOOKUP(TEXT(I86, "@"), _BaseAbril2026, 5, 0), "")))</f>
        <v/>
      </c>
      <c r="Q86" s="585">
        <f>IFERROR(IF(S86="BDI1", TRUNC(P86*(1+$R$18), 2),IF(S86="BDI2", TRUNC(P86*(1+$Q$18), 2), "")), "")</f>
        <v/>
      </c>
      <c r="R86" s="586">
        <f>_xlfn.IFS(G86="ETAPA", SUMIFS(ValorTotalSemD, Nivel, A86), G86="SUB-ETAPA", SUMIFS(ValorTotalSemD, SubNivel, C86), TRUE, U86)</f>
        <v/>
      </c>
      <c r="S86" s="587">
        <f>IF(G86="","",IF(OR(G86="etapa",G86="sub-etapa"),"",OFFSET(MCQ!M$20,ROW(M86)-ROW(M$20),0)))</f>
        <v/>
      </c>
      <c r="T86" s="588">
        <f>IFERROR(TRUNC(L86*N86,2),"")</f>
        <v/>
      </c>
      <c r="U86" s="589">
        <f>IFERROR(TRUNC(L86*Q86,2),"")</f>
        <v/>
      </c>
    </row>
    <row r="87">
      <c r="A87" s="18">
        <f>OFFSET(MCQ!A$20,ROW(A87)-ROW(A$20),0)</f>
        <v/>
      </c>
      <c r="B87" s="18">
        <f>OFFSET(MCQ!B$20,ROW(B87)-ROW(B$20),0)</f>
        <v/>
      </c>
      <c r="C87" s="18">
        <f>OFFSET(MCQ!C$20,ROW(C87)-ROW(C$20),0)</f>
        <v/>
      </c>
      <c r="D87" s="18">
        <f>OFFSET(MCQ!D$20,ROW(D87)-ROW(D$20),0)</f>
        <v/>
      </c>
      <c r="E87" s="18">
        <f>OFFSET(MCQ!E$20,ROW(E87)-ROW(E$20),0)</f>
        <v/>
      </c>
      <c r="F87" s="18" t="n"/>
      <c r="G87" s="233">
        <f>OFFSET(MCQ!G$20,ROW(G87)-ROW(G$20),0)</f>
        <v/>
      </c>
      <c r="H87" s="583">
        <f>IF(G87="","",OFFSET(MCQ!H$20,ROW(H87)-ROW(H$20),0))</f>
        <v/>
      </c>
      <c r="I87" s="24">
        <f>IF(G87="","",IF(OR(G87="etapa",G87="sub-etapa"),"",OFFSET(MCQ!I$20,ROW(I87)-ROW(I$20),0)))</f>
        <v/>
      </c>
      <c r="J87" s="25">
        <f>IF(G87="","",OFFSET(MCQ!J$20,ROW(J87)-ROW(J$20),0))</f>
        <v/>
      </c>
      <c r="K87" s="24">
        <f>IF(G87="","",IF(OR(G87="etapa",G87="sub-etapa"),"",OFFSET(MCQ!K$20,ROW(K87)-ROW(K$20),0)))</f>
        <v/>
      </c>
      <c r="L87" s="26">
        <f>IF(G87="","",IF(OR(G87="etapa",G87="sub-etapa"),"",TRUNC(OFFSET(MCQ!L$20,ROW(L87)-ROW(L$20),0),2)))</f>
        <v/>
      </c>
      <c r="M87" s="584">
        <f>IF(I87="", "", IFERROR(VLOOKUP(VALUE(I87), _BaseAbril2026, 4, 0), IFERROR(VLOOKUP(TEXT(I87, "@"), _BaseAbril2026, 4, 0), "")))</f>
        <v/>
      </c>
      <c r="N87" s="585">
        <f>IFERROR(IF(S87="BDI1", TRUNC(M87*(1+$O$18), 2),IF(S87="BDI2", TRUNC(M87*(1+$N$18), 2), "")), "")</f>
        <v/>
      </c>
      <c r="O87" s="586">
        <f>_xlfn.IFS(G87="ETAPA", SUMIFS(ValorTotalComD, Nivel, A87), G87="SUB-ETAPA", SUMIFS(ValorTotalComD, SubNivel, C87), TRUE, T87)</f>
        <v/>
      </c>
      <c r="P87" s="584">
        <f>IF(I87="", "", IFERROR(VLOOKUP(VALUE(I87), _BaseAbril2026, 5, 0), IFERROR(VLOOKUP(TEXT(I87, "@"), _BaseAbril2026, 5, 0), "")))</f>
        <v/>
      </c>
      <c r="Q87" s="585">
        <f>IFERROR(IF(S87="BDI1", TRUNC(P87*(1+$R$18), 2),IF(S87="BDI2", TRUNC(P87*(1+$Q$18), 2), "")), "")</f>
        <v/>
      </c>
      <c r="R87" s="586">
        <f>_xlfn.IFS(G87="ETAPA", SUMIFS(ValorTotalSemD, Nivel, A87), G87="SUB-ETAPA", SUMIFS(ValorTotalSemD, SubNivel, C87), TRUE, U87)</f>
        <v/>
      </c>
      <c r="S87" s="587">
        <f>IF(G87="","",IF(OR(G87="etapa",G87="sub-etapa"),"",OFFSET(MCQ!M$20,ROW(M87)-ROW(M$20),0)))</f>
        <v/>
      </c>
      <c r="T87" s="588">
        <f>IFERROR(TRUNC(L87*N87,2),"")</f>
        <v/>
      </c>
      <c r="U87" s="589">
        <f>IFERROR(TRUNC(L87*Q87,2),"")</f>
        <v/>
      </c>
    </row>
    <row r="88">
      <c r="A88" s="18">
        <f>OFFSET(MCQ!A$20,ROW(A88)-ROW(A$20),0)</f>
        <v/>
      </c>
      <c r="B88" s="18">
        <f>OFFSET(MCQ!B$20,ROW(B88)-ROW(B$20),0)</f>
        <v/>
      </c>
      <c r="C88" s="18">
        <f>OFFSET(MCQ!C$20,ROW(C88)-ROW(C$20),0)</f>
        <v/>
      </c>
      <c r="D88" s="18">
        <f>OFFSET(MCQ!D$20,ROW(D88)-ROW(D$20),0)</f>
        <v/>
      </c>
      <c r="E88" s="18">
        <f>OFFSET(MCQ!E$20,ROW(E88)-ROW(E$20),0)</f>
        <v/>
      </c>
      <c r="F88" s="18" t="n"/>
      <c r="G88" s="233">
        <f>OFFSET(MCQ!G$20,ROW(G88)-ROW(G$20),0)</f>
        <v/>
      </c>
      <c r="H88" s="583">
        <f>IF(G88="","",OFFSET(MCQ!H$20,ROW(H88)-ROW(H$20),0))</f>
        <v/>
      </c>
      <c r="I88" s="24">
        <f>IF(G88="","",IF(OR(G88="etapa",G88="sub-etapa"),"",OFFSET(MCQ!I$20,ROW(I88)-ROW(I$20),0)))</f>
        <v/>
      </c>
      <c r="J88" s="25">
        <f>IF(G88="","",OFFSET(MCQ!J$20,ROW(J88)-ROW(J$20),0))</f>
        <v/>
      </c>
      <c r="K88" s="24">
        <f>IF(G88="","",IF(OR(G88="etapa",G88="sub-etapa"),"",OFFSET(MCQ!K$20,ROW(K88)-ROW(K$20),0)))</f>
        <v/>
      </c>
      <c r="L88" s="26">
        <f>IF(G88="","",IF(OR(G88="etapa",G88="sub-etapa"),"",TRUNC(OFFSET(MCQ!L$20,ROW(L88)-ROW(L$20),0),2)))</f>
        <v/>
      </c>
      <c r="M88" s="584">
        <f>IF(I88="", "", IFERROR(VLOOKUP(VALUE(I88), _BaseAbril2026, 4, 0), IFERROR(VLOOKUP(TEXT(I88, "@"), _BaseAbril2026, 4, 0), "")))</f>
        <v/>
      </c>
      <c r="N88" s="585">
        <f>IFERROR(IF(S88="BDI1", TRUNC(M88*(1+$O$18), 2),IF(S88="BDI2", TRUNC(M88*(1+$N$18), 2), "")), "")</f>
        <v/>
      </c>
      <c r="O88" s="586">
        <f>_xlfn.IFS(G88="ETAPA", SUMIFS(ValorTotalComD, Nivel, A88), G88="SUB-ETAPA", SUMIFS(ValorTotalComD, SubNivel, C88), TRUE, T88)</f>
        <v/>
      </c>
      <c r="P88" s="584">
        <f>IF(I88="", "", IFERROR(VLOOKUP(VALUE(I88), _BaseAbril2026, 5, 0), IFERROR(VLOOKUP(TEXT(I88, "@"), _BaseAbril2026, 5, 0), "")))</f>
        <v/>
      </c>
      <c r="Q88" s="585">
        <f>IFERROR(IF(S88="BDI1", TRUNC(P88*(1+$R$18), 2),IF(S88="BDI2", TRUNC(P88*(1+$Q$18), 2), "")), "")</f>
        <v/>
      </c>
      <c r="R88" s="586">
        <f>_xlfn.IFS(G88="ETAPA", SUMIFS(ValorTotalSemD, Nivel, A88), G88="SUB-ETAPA", SUMIFS(ValorTotalSemD, SubNivel, C88), TRUE, U88)</f>
        <v/>
      </c>
      <c r="S88" s="587">
        <f>IF(G88="","",IF(OR(G88="etapa",G88="sub-etapa"),"",OFFSET(MCQ!M$20,ROW(M88)-ROW(M$20),0)))</f>
        <v/>
      </c>
      <c r="T88" s="588">
        <f>IFERROR(TRUNC(L88*N88,2),"")</f>
        <v/>
      </c>
      <c r="U88" s="589">
        <f>IFERROR(TRUNC(L88*Q88,2),"")</f>
        <v/>
      </c>
    </row>
    <row r="89">
      <c r="A89" s="18">
        <f>OFFSET(MCQ!A$20,ROW(A89)-ROW(A$20),0)</f>
        <v/>
      </c>
      <c r="B89" s="18">
        <f>OFFSET(MCQ!B$20,ROW(B89)-ROW(B$20),0)</f>
        <v/>
      </c>
      <c r="C89" s="18">
        <f>OFFSET(MCQ!C$20,ROW(C89)-ROW(C$20),0)</f>
        <v/>
      </c>
      <c r="D89" s="18">
        <f>OFFSET(MCQ!D$20,ROW(D89)-ROW(D$20),0)</f>
        <v/>
      </c>
      <c r="E89" s="18">
        <f>OFFSET(MCQ!E$20,ROW(E89)-ROW(E$20),0)</f>
        <v/>
      </c>
      <c r="F89" s="18" t="n"/>
      <c r="G89" s="233">
        <f>OFFSET(MCQ!G$20,ROW(G89)-ROW(G$20),0)</f>
        <v/>
      </c>
      <c r="H89" s="583">
        <f>IF(G89="","",OFFSET(MCQ!H$20,ROW(H89)-ROW(H$20),0))</f>
        <v/>
      </c>
      <c r="I89" s="24">
        <f>IF(G89="","",IF(OR(G89="etapa",G89="sub-etapa"),"",OFFSET(MCQ!I$20,ROW(I89)-ROW(I$20),0)))</f>
        <v/>
      </c>
      <c r="J89" s="25">
        <f>IF(G89="","",OFFSET(MCQ!J$20,ROW(J89)-ROW(J$20),0))</f>
        <v/>
      </c>
      <c r="K89" s="24">
        <f>IF(G89="","",IF(OR(G89="etapa",G89="sub-etapa"),"",OFFSET(MCQ!K$20,ROW(K89)-ROW(K$20),0)))</f>
        <v/>
      </c>
      <c r="L89" s="26">
        <f>IF(G89="","",IF(OR(G89="etapa",G89="sub-etapa"),"",TRUNC(OFFSET(MCQ!L$20,ROW(L89)-ROW(L$20),0),2)))</f>
        <v/>
      </c>
      <c r="M89" s="584">
        <f>IF(I89="", "", IFERROR(VLOOKUP(VALUE(I89), _BaseAbril2026, 4, 0), IFERROR(VLOOKUP(TEXT(I89, "@"), _BaseAbril2026, 4, 0), "")))</f>
        <v/>
      </c>
      <c r="N89" s="585">
        <f>IFERROR(IF(S89="BDI1", TRUNC(M89*(1+$O$18), 2),IF(S89="BDI2", TRUNC(M89*(1+$N$18), 2), "")), "")</f>
        <v/>
      </c>
      <c r="O89" s="586">
        <f>_xlfn.IFS(G89="ETAPA", SUMIFS(ValorTotalComD, Nivel, A89), G89="SUB-ETAPA", SUMIFS(ValorTotalComD, SubNivel, C89), TRUE, T89)</f>
        <v/>
      </c>
      <c r="P89" s="584">
        <f>IF(I89="", "", IFERROR(VLOOKUP(VALUE(I89), _BaseAbril2026, 5, 0), IFERROR(VLOOKUP(TEXT(I89, "@"), _BaseAbril2026, 5, 0), "")))</f>
        <v/>
      </c>
      <c r="Q89" s="585">
        <f>IFERROR(IF(S89="BDI1", TRUNC(P89*(1+$R$18), 2),IF(S89="BDI2", TRUNC(P89*(1+$Q$18), 2), "")), "")</f>
        <v/>
      </c>
      <c r="R89" s="586">
        <f>_xlfn.IFS(G89="ETAPA", SUMIFS(ValorTotalSemD, Nivel, A89), G89="SUB-ETAPA", SUMIFS(ValorTotalSemD, SubNivel, C89), TRUE, U89)</f>
        <v/>
      </c>
      <c r="S89" s="587">
        <f>IF(G89="","",IF(OR(G89="etapa",G89="sub-etapa"),"",OFFSET(MCQ!M$20,ROW(M89)-ROW(M$20),0)))</f>
        <v/>
      </c>
      <c r="T89" s="588">
        <f>IFERROR(TRUNC(L89*N89,2),"")</f>
        <v/>
      </c>
      <c r="U89" s="589">
        <f>IFERROR(TRUNC(L89*Q89,2),"")</f>
        <v/>
      </c>
    </row>
    <row r="90">
      <c r="A90" s="18">
        <f>OFFSET(MCQ!A$20,ROW(A90)-ROW(A$20),0)</f>
        <v/>
      </c>
      <c r="B90" s="18">
        <f>OFFSET(MCQ!B$20,ROW(B90)-ROW(B$20),0)</f>
        <v/>
      </c>
      <c r="C90" s="18">
        <f>OFFSET(MCQ!C$20,ROW(C90)-ROW(C$20),0)</f>
        <v/>
      </c>
      <c r="D90" s="18">
        <f>OFFSET(MCQ!D$20,ROW(D90)-ROW(D$20),0)</f>
        <v/>
      </c>
      <c r="E90" s="18">
        <f>OFFSET(MCQ!E$20,ROW(E90)-ROW(E$20),0)</f>
        <v/>
      </c>
      <c r="F90" s="18" t="n"/>
      <c r="G90" s="233">
        <f>OFFSET(MCQ!G$20,ROW(G90)-ROW(G$20),0)</f>
        <v/>
      </c>
      <c r="H90" s="583">
        <f>IF(G90="","",OFFSET(MCQ!H$20,ROW(H90)-ROW(H$20),0))</f>
        <v/>
      </c>
      <c r="I90" s="24">
        <f>IF(G90="","",IF(OR(G90="etapa",G90="sub-etapa"),"",OFFSET(MCQ!I$20,ROW(I90)-ROW(I$20),0)))</f>
        <v/>
      </c>
      <c r="J90" s="25">
        <f>IF(G90="","",OFFSET(MCQ!J$20,ROW(J90)-ROW(J$20),0))</f>
        <v/>
      </c>
      <c r="K90" s="24">
        <f>IF(G90="","",IF(OR(G90="etapa",G90="sub-etapa"),"",OFFSET(MCQ!K$20,ROW(K90)-ROW(K$20),0)))</f>
        <v/>
      </c>
      <c r="L90" s="26">
        <f>IF(G90="","",IF(OR(G90="etapa",G90="sub-etapa"),"",TRUNC(OFFSET(MCQ!L$20,ROW(L90)-ROW(L$20),0),2)))</f>
        <v/>
      </c>
      <c r="M90" s="584">
        <f>IF(I90="", "", IFERROR(VLOOKUP(VALUE(I90), _BaseAbril2026, 4, 0), IFERROR(VLOOKUP(TEXT(I90, "@"), _BaseAbril2026, 4, 0), "")))</f>
        <v/>
      </c>
      <c r="N90" s="585">
        <f>IFERROR(IF(S90="BDI1", TRUNC(M90*(1+$O$18), 2),IF(S90="BDI2", TRUNC(M90*(1+$N$18), 2), "")), "")</f>
        <v/>
      </c>
      <c r="O90" s="586">
        <f>_xlfn.IFS(G90="ETAPA", SUMIFS(ValorTotalComD, Nivel, A90), G90="SUB-ETAPA", SUMIFS(ValorTotalComD, SubNivel, C90), TRUE, T90)</f>
        <v/>
      </c>
      <c r="P90" s="584">
        <f>IF(I90="", "", IFERROR(VLOOKUP(VALUE(I90), _BaseAbril2026, 5, 0), IFERROR(VLOOKUP(TEXT(I90, "@"), _BaseAbril2026, 5, 0), "")))</f>
        <v/>
      </c>
      <c r="Q90" s="585">
        <f>IFERROR(IF(S90="BDI1", TRUNC(P90*(1+$R$18), 2),IF(S90="BDI2", TRUNC(P90*(1+$Q$18), 2), "")), "")</f>
        <v/>
      </c>
      <c r="R90" s="586">
        <f>_xlfn.IFS(G90="ETAPA", SUMIFS(ValorTotalSemD, Nivel, A90), G90="SUB-ETAPA", SUMIFS(ValorTotalSemD, SubNivel, C90), TRUE, U90)</f>
        <v/>
      </c>
      <c r="S90" s="587">
        <f>IF(G90="","",IF(OR(G90="etapa",G90="sub-etapa"),"",OFFSET(MCQ!M$20,ROW(M90)-ROW(M$20),0)))</f>
        <v/>
      </c>
      <c r="T90" s="588">
        <f>IFERROR(TRUNC(L90*N90,2),"")</f>
        <v/>
      </c>
      <c r="U90" s="589">
        <f>IFERROR(TRUNC(L90*Q90,2),"")</f>
        <v/>
      </c>
    </row>
    <row r="91">
      <c r="A91" s="18">
        <f>OFFSET(MCQ!A$20,ROW(A91)-ROW(A$20),0)</f>
        <v/>
      </c>
      <c r="B91" s="18">
        <f>OFFSET(MCQ!B$20,ROW(B91)-ROW(B$20),0)</f>
        <v/>
      </c>
      <c r="C91" s="18">
        <f>OFFSET(MCQ!C$20,ROW(C91)-ROW(C$20),0)</f>
        <v/>
      </c>
      <c r="D91" s="18">
        <f>OFFSET(MCQ!D$20,ROW(D91)-ROW(D$20),0)</f>
        <v/>
      </c>
      <c r="E91" s="18">
        <f>OFFSET(MCQ!E$20,ROW(E91)-ROW(E$20),0)</f>
        <v/>
      </c>
      <c r="F91" s="18" t="n"/>
      <c r="G91" s="233">
        <f>OFFSET(MCQ!G$20,ROW(G91)-ROW(G$20),0)</f>
        <v/>
      </c>
      <c r="H91" s="583">
        <f>IF(G91="","",OFFSET(MCQ!H$20,ROW(H91)-ROW(H$20),0))</f>
        <v/>
      </c>
      <c r="I91" s="24">
        <f>IF(G91="","",IF(OR(G91="etapa",G91="sub-etapa"),"",OFFSET(MCQ!I$20,ROW(I91)-ROW(I$20),0)))</f>
        <v/>
      </c>
      <c r="J91" s="25">
        <f>IF(G91="","",OFFSET(MCQ!J$20,ROW(J91)-ROW(J$20),0))</f>
        <v/>
      </c>
      <c r="K91" s="24">
        <f>IF(G91="","",IF(OR(G91="etapa",G91="sub-etapa"),"",OFFSET(MCQ!K$20,ROW(K91)-ROW(K$20),0)))</f>
        <v/>
      </c>
      <c r="L91" s="26">
        <f>IF(G91="","",IF(OR(G91="etapa",G91="sub-etapa"),"",TRUNC(OFFSET(MCQ!L$20,ROW(L91)-ROW(L$20),0),2)))</f>
        <v/>
      </c>
      <c r="M91" s="584">
        <f>IF(I91="", "", IFERROR(VLOOKUP(VALUE(I91), _BaseAbril2026, 4, 0), IFERROR(VLOOKUP(TEXT(I91, "@"), _BaseAbril2026, 4, 0), "")))</f>
        <v/>
      </c>
      <c r="N91" s="585">
        <f>IFERROR(IF(S91="BDI1", TRUNC(M91*(1+$O$18), 2),IF(S91="BDI2", TRUNC(M91*(1+$N$18), 2), "")), "")</f>
        <v/>
      </c>
      <c r="O91" s="586">
        <f>_xlfn.IFS(G91="ETAPA", SUMIFS(ValorTotalComD, Nivel, A91), G91="SUB-ETAPA", SUMIFS(ValorTotalComD, SubNivel, C91), TRUE, T91)</f>
        <v/>
      </c>
      <c r="P91" s="584">
        <f>IF(I91="", "", IFERROR(VLOOKUP(VALUE(I91), _BaseAbril2026, 5, 0), IFERROR(VLOOKUP(TEXT(I91, "@"), _BaseAbril2026, 5, 0), "")))</f>
        <v/>
      </c>
      <c r="Q91" s="585">
        <f>IFERROR(IF(S91="BDI1", TRUNC(P91*(1+$R$18), 2),IF(S91="BDI2", TRUNC(P91*(1+$Q$18), 2), "")), "")</f>
        <v/>
      </c>
      <c r="R91" s="586">
        <f>_xlfn.IFS(G91="ETAPA", SUMIFS(ValorTotalSemD, Nivel, A91), G91="SUB-ETAPA", SUMIFS(ValorTotalSemD, SubNivel, C91), TRUE, U91)</f>
        <v/>
      </c>
      <c r="S91" s="587">
        <f>IF(G91="","",IF(OR(G91="etapa",G91="sub-etapa"),"",OFFSET(MCQ!M$20,ROW(M91)-ROW(M$20),0)))</f>
        <v/>
      </c>
      <c r="T91" s="588">
        <f>IFERROR(TRUNC(L91*N91,2),"")</f>
        <v/>
      </c>
      <c r="U91" s="589">
        <f>IFERROR(TRUNC(L91*Q91,2),"")</f>
        <v/>
      </c>
    </row>
    <row r="92">
      <c r="A92" s="18">
        <f>OFFSET(MCQ!A$20,ROW(A92)-ROW(A$20),0)</f>
        <v/>
      </c>
      <c r="B92" s="18">
        <f>OFFSET(MCQ!B$20,ROW(B92)-ROW(B$20),0)</f>
        <v/>
      </c>
      <c r="C92" s="18">
        <f>OFFSET(MCQ!C$20,ROW(C92)-ROW(C$20),0)</f>
        <v/>
      </c>
      <c r="D92" s="18">
        <f>OFFSET(MCQ!D$20,ROW(D92)-ROW(D$20),0)</f>
        <v/>
      </c>
      <c r="E92" s="18">
        <f>OFFSET(MCQ!E$20,ROW(E92)-ROW(E$20),0)</f>
        <v/>
      </c>
      <c r="F92" s="18" t="n"/>
      <c r="G92" s="233">
        <f>OFFSET(MCQ!G$20,ROW(G92)-ROW(G$20),0)</f>
        <v/>
      </c>
      <c r="H92" s="583">
        <f>IF(G92="","",OFFSET(MCQ!H$20,ROW(H92)-ROW(H$20),0))</f>
        <v/>
      </c>
      <c r="I92" s="24">
        <f>IF(G92="","",IF(OR(G92="etapa",G92="sub-etapa"),"",OFFSET(MCQ!I$20,ROW(I92)-ROW(I$20),0)))</f>
        <v/>
      </c>
      <c r="J92" s="25">
        <f>IF(G92="","",OFFSET(MCQ!J$20,ROW(J92)-ROW(J$20),0))</f>
        <v/>
      </c>
      <c r="K92" s="24">
        <f>IF(G92="","",IF(OR(G92="etapa",G92="sub-etapa"),"",OFFSET(MCQ!K$20,ROW(K92)-ROW(K$20),0)))</f>
        <v/>
      </c>
      <c r="L92" s="26">
        <f>IF(G92="","",IF(OR(G92="etapa",G92="sub-etapa"),"",TRUNC(OFFSET(MCQ!L$20,ROW(L92)-ROW(L$20),0),2)))</f>
        <v/>
      </c>
      <c r="M92" s="584">
        <f>IF(I92="", "", IFERROR(VLOOKUP(VALUE(I92), _BaseAbril2026, 4, 0), IFERROR(VLOOKUP(TEXT(I92, "@"), _BaseAbril2026, 4, 0), "")))</f>
        <v/>
      </c>
      <c r="N92" s="585">
        <f>IFERROR(IF(S92="BDI1", TRUNC(M92*(1+$O$18), 2),IF(S92="BDI2", TRUNC(M92*(1+$N$18), 2), "")), "")</f>
        <v/>
      </c>
      <c r="O92" s="586">
        <f>_xlfn.IFS(G92="ETAPA", SUMIFS(ValorTotalComD, Nivel, A92), G92="SUB-ETAPA", SUMIFS(ValorTotalComD, SubNivel, C92), TRUE, T92)</f>
        <v/>
      </c>
      <c r="P92" s="584">
        <f>IF(I92="", "", IFERROR(VLOOKUP(VALUE(I92), _BaseAbril2026, 5, 0), IFERROR(VLOOKUP(TEXT(I92, "@"), _BaseAbril2026, 5, 0), "")))</f>
        <v/>
      </c>
      <c r="Q92" s="585">
        <f>IFERROR(IF(S92="BDI1", TRUNC(P92*(1+$R$18), 2),IF(S92="BDI2", TRUNC(P92*(1+$Q$18), 2), "")), "")</f>
        <v/>
      </c>
      <c r="R92" s="586">
        <f>_xlfn.IFS(G92="ETAPA", SUMIFS(ValorTotalSemD, Nivel, A92), G92="SUB-ETAPA", SUMIFS(ValorTotalSemD, SubNivel, C92), TRUE, U92)</f>
        <v/>
      </c>
      <c r="S92" s="587">
        <f>IF(G92="","",IF(OR(G92="etapa",G92="sub-etapa"),"",OFFSET(MCQ!M$20,ROW(M92)-ROW(M$20),0)))</f>
        <v/>
      </c>
      <c r="T92" s="588">
        <f>IFERROR(TRUNC(L92*N92,2),"")</f>
        <v/>
      </c>
      <c r="U92" s="589">
        <f>IFERROR(TRUNC(L92*Q92,2),"")</f>
        <v/>
      </c>
    </row>
    <row r="93">
      <c r="A93" s="18">
        <f>OFFSET(MCQ!A$20,ROW(A93)-ROW(A$20),0)</f>
        <v/>
      </c>
      <c r="B93" s="18">
        <f>OFFSET(MCQ!B$20,ROW(B93)-ROW(B$20),0)</f>
        <v/>
      </c>
      <c r="C93" s="18">
        <f>OFFSET(MCQ!C$20,ROW(C93)-ROW(C$20),0)</f>
        <v/>
      </c>
      <c r="D93" s="18">
        <f>OFFSET(MCQ!D$20,ROW(D93)-ROW(D$20),0)</f>
        <v/>
      </c>
      <c r="E93" s="18">
        <f>OFFSET(MCQ!E$20,ROW(E93)-ROW(E$20),0)</f>
        <v/>
      </c>
      <c r="F93" s="18" t="n"/>
      <c r="G93" s="233">
        <f>OFFSET(MCQ!G$20,ROW(G93)-ROW(G$20),0)</f>
        <v/>
      </c>
      <c r="H93" s="583">
        <f>IF(G93="","",OFFSET(MCQ!H$20,ROW(H93)-ROW(H$20),0))</f>
        <v/>
      </c>
      <c r="I93" s="24">
        <f>IF(G93="","",IF(OR(G93="etapa",G93="sub-etapa"),"",OFFSET(MCQ!I$20,ROW(I93)-ROW(I$20),0)))</f>
        <v/>
      </c>
      <c r="J93" s="25">
        <f>IF(G93="","",OFFSET(MCQ!J$20,ROW(J93)-ROW(J$20),0))</f>
        <v/>
      </c>
      <c r="K93" s="24">
        <f>IF(G93="","",IF(OR(G93="etapa",G93="sub-etapa"),"",OFFSET(MCQ!K$20,ROW(K93)-ROW(K$20),0)))</f>
        <v/>
      </c>
      <c r="L93" s="26">
        <f>IF(G93="","",IF(OR(G93="etapa",G93="sub-etapa"),"",TRUNC(OFFSET(MCQ!L$20,ROW(L93)-ROW(L$20),0),2)))</f>
        <v/>
      </c>
      <c r="M93" s="584">
        <f>IF(I93="", "", IFERROR(VLOOKUP(VALUE(I93), _BaseAbril2026, 4, 0), IFERROR(VLOOKUP(TEXT(I93, "@"), _BaseAbril2026, 4, 0), "")))</f>
        <v/>
      </c>
      <c r="N93" s="585">
        <f>IFERROR(IF(S93="BDI1", TRUNC(M93*(1+$O$18), 2),IF(S93="BDI2", TRUNC(M93*(1+$N$18), 2), "")), "")</f>
        <v/>
      </c>
      <c r="O93" s="586">
        <f>_xlfn.IFS(G93="ETAPA", SUMIFS(ValorTotalComD, Nivel, A93), G93="SUB-ETAPA", SUMIFS(ValorTotalComD, SubNivel, C93), TRUE, T93)</f>
        <v/>
      </c>
      <c r="P93" s="584">
        <f>IF(I93="", "", IFERROR(VLOOKUP(VALUE(I93), _BaseAbril2026, 5, 0), IFERROR(VLOOKUP(TEXT(I93, "@"), _BaseAbril2026, 5, 0), "")))</f>
        <v/>
      </c>
      <c r="Q93" s="585">
        <f>IFERROR(IF(S93="BDI1", TRUNC(P93*(1+$R$18), 2),IF(S93="BDI2", TRUNC(P93*(1+$Q$18), 2), "")), "")</f>
        <v/>
      </c>
      <c r="R93" s="586">
        <f>_xlfn.IFS(G93="ETAPA", SUMIFS(ValorTotalSemD, Nivel, A93), G93="SUB-ETAPA", SUMIFS(ValorTotalSemD, SubNivel, C93), TRUE, U93)</f>
        <v/>
      </c>
      <c r="S93" s="587">
        <f>IF(G93="","",IF(OR(G93="etapa",G93="sub-etapa"),"",OFFSET(MCQ!M$20,ROW(M93)-ROW(M$20),0)))</f>
        <v/>
      </c>
      <c r="T93" s="588">
        <f>IFERROR(TRUNC(L93*N93,2),"")</f>
        <v/>
      </c>
      <c r="U93" s="589">
        <f>IFERROR(TRUNC(L93*Q93,2),"")</f>
        <v/>
      </c>
    </row>
    <row r="94">
      <c r="A94" s="18">
        <f>OFFSET(MCQ!A$20,ROW(A94)-ROW(A$20),0)</f>
        <v/>
      </c>
      <c r="B94" s="18">
        <f>OFFSET(MCQ!B$20,ROW(B94)-ROW(B$20),0)</f>
        <v/>
      </c>
      <c r="C94" s="18">
        <f>OFFSET(MCQ!C$20,ROW(C94)-ROW(C$20),0)</f>
        <v/>
      </c>
      <c r="D94" s="18">
        <f>OFFSET(MCQ!D$20,ROW(D94)-ROW(D$20),0)</f>
        <v/>
      </c>
      <c r="E94" s="18">
        <f>OFFSET(MCQ!E$20,ROW(E94)-ROW(E$20),0)</f>
        <v/>
      </c>
      <c r="F94" s="18" t="n"/>
      <c r="G94" s="233">
        <f>OFFSET(MCQ!G$20,ROW(G94)-ROW(G$20),0)</f>
        <v/>
      </c>
      <c r="H94" s="583">
        <f>IF(G94="","",OFFSET(MCQ!H$20,ROW(H94)-ROW(H$20),0))</f>
        <v/>
      </c>
      <c r="I94" s="24">
        <f>IF(G94="","",IF(OR(G94="etapa",G94="sub-etapa"),"",OFFSET(MCQ!I$20,ROW(I94)-ROW(I$20),0)))</f>
        <v/>
      </c>
      <c r="J94" s="25">
        <f>IF(G94="","",OFFSET(MCQ!J$20,ROW(J94)-ROW(J$20),0))</f>
        <v/>
      </c>
      <c r="K94" s="24">
        <f>IF(G94="","",IF(OR(G94="etapa",G94="sub-etapa"),"",OFFSET(MCQ!K$20,ROW(K94)-ROW(K$20),0)))</f>
        <v/>
      </c>
      <c r="L94" s="26">
        <f>IF(G94="","",IF(OR(G94="etapa",G94="sub-etapa"),"",TRUNC(OFFSET(MCQ!L$20,ROW(L94)-ROW(L$20),0),2)))</f>
        <v/>
      </c>
      <c r="M94" s="584">
        <f>IF(I94="", "", IFERROR(VLOOKUP(VALUE(I94), _BaseAbril2026, 4, 0), IFERROR(VLOOKUP(TEXT(I94, "@"), _BaseAbril2026, 4, 0), "")))</f>
        <v/>
      </c>
      <c r="N94" s="585">
        <f>IFERROR(IF(S94="BDI1", TRUNC(M94*(1+$O$18), 2),IF(S94="BDI2", TRUNC(M94*(1+$N$18), 2), "")), "")</f>
        <v/>
      </c>
      <c r="O94" s="586">
        <f>_xlfn.IFS(G94="ETAPA", SUMIFS(ValorTotalComD, Nivel, A94), G94="SUB-ETAPA", SUMIFS(ValorTotalComD, SubNivel, C94), TRUE, T94)</f>
        <v/>
      </c>
      <c r="P94" s="584">
        <f>IF(I94="", "", IFERROR(VLOOKUP(VALUE(I94), _BaseAbril2026, 5, 0), IFERROR(VLOOKUP(TEXT(I94, "@"), _BaseAbril2026, 5, 0), "")))</f>
        <v/>
      </c>
      <c r="Q94" s="585">
        <f>IFERROR(IF(S94="BDI1", TRUNC(P94*(1+$R$18), 2),IF(S94="BDI2", TRUNC(P94*(1+$Q$18), 2), "")), "")</f>
        <v/>
      </c>
      <c r="R94" s="586">
        <f>_xlfn.IFS(G94="ETAPA", SUMIFS(ValorTotalSemD, Nivel, A94), G94="SUB-ETAPA", SUMIFS(ValorTotalSemD, SubNivel, C94), TRUE, U94)</f>
        <v/>
      </c>
      <c r="S94" s="587">
        <f>IF(G94="","",IF(OR(G94="etapa",G94="sub-etapa"),"",OFFSET(MCQ!M$20,ROW(M94)-ROW(M$20),0)))</f>
        <v/>
      </c>
      <c r="T94" s="588">
        <f>IFERROR(TRUNC(L94*N94,2),"")</f>
        <v/>
      </c>
      <c r="U94" s="589">
        <f>IFERROR(TRUNC(L94*Q94,2),"")</f>
        <v/>
      </c>
    </row>
    <row r="95">
      <c r="A95" s="18">
        <f>OFFSET(MCQ!A$20,ROW(A95)-ROW(A$20),0)</f>
        <v/>
      </c>
      <c r="B95" s="18">
        <f>OFFSET(MCQ!B$20,ROW(B95)-ROW(B$20),0)</f>
        <v/>
      </c>
      <c r="C95" s="18">
        <f>OFFSET(MCQ!C$20,ROW(C95)-ROW(C$20),0)</f>
        <v/>
      </c>
      <c r="D95" s="18">
        <f>OFFSET(MCQ!D$20,ROW(D95)-ROW(D$20),0)</f>
        <v/>
      </c>
      <c r="E95" s="18">
        <f>OFFSET(MCQ!E$20,ROW(E95)-ROW(E$20),0)</f>
        <v/>
      </c>
      <c r="F95" s="18" t="n"/>
      <c r="G95" s="233">
        <f>OFFSET(MCQ!G$20,ROW(G95)-ROW(G$20),0)</f>
        <v/>
      </c>
      <c r="H95" s="583">
        <f>IF(G95="","",OFFSET(MCQ!H$20,ROW(H95)-ROW(H$20),0))</f>
        <v/>
      </c>
      <c r="I95" s="24">
        <f>IF(G95="","",IF(OR(G95="etapa",G95="sub-etapa"),"",OFFSET(MCQ!I$20,ROW(I95)-ROW(I$20),0)))</f>
        <v/>
      </c>
      <c r="J95" s="25">
        <f>IF(G95="","",OFFSET(MCQ!J$20,ROW(J95)-ROW(J$20),0))</f>
        <v/>
      </c>
      <c r="K95" s="24">
        <f>IF(G95="","",IF(OR(G95="etapa",G95="sub-etapa"),"",OFFSET(MCQ!K$20,ROW(K95)-ROW(K$20),0)))</f>
        <v/>
      </c>
      <c r="L95" s="26">
        <f>IF(G95="","",IF(OR(G95="etapa",G95="sub-etapa"),"",TRUNC(OFFSET(MCQ!L$20,ROW(L95)-ROW(L$20),0),2)))</f>
        <v/>
      </c>
      <c r="M95" s="584">
        <f>IF(I95="", "", IFERROR(VLOOKUP(VALUE(I95), _BaseAbril2026, 4, 0), IFERROR(VLOOKUP(TEXT(I95, "@"), _BaseAbril2026, 4, 0), "")))</f>
        <v/>
      </c>
      <c r="N95" s="585">
        <f>IFERROR(IF(S95="BDI1", TRUNC(M95*(1+$O$18), 2),IF(S95="BDI2", TRUNC(M95*(1+$N$18), 2), "")), "")</f>
        <v/>
      </c>
      <c r="O95" s="586">
        <f>_xlfn.IFS(G95="ETAPA", SUMIFS(ValorTotalComD, Nivel, A95), G95="SUB-ETAPA", SUMIFS(ValorTotalComD, SubNivel, C95), TRUE, T95)</f>
        <v/>
      </c>
      <c r="P95" s="584">
        <f>IF(I95="", "", IFERROR(VLOOKUP(VALUE(I95), _BaseAbril2026, 5, 0), IFERROR(VLOOKUP(TEXT(I95, "@"), _BaseAbril2026, 5, 0), "")))</f>
        <v/>
      </c>
      <c r="Q95" s="585">
        <f>IFERROR(IF(S95="BDI1", TRUNC(P95*(1+$R$18), 2),IF(S95="BDI2", TRUNC(P95*(1+$Q$18), 2), "")), "")</f>
        <v/>
      </c>
      <c r="R95" s="586">
        <f>_xlfn.IFS(G95="ETAPA", SUMIFS(ValorTotalSemD, Nivel, A95), G95="SUB-ETAPA", SUMIFS(ValorTotalSemD, SubNivel, C95), TRUE, U95)</f>
        <v/>
      </c>
      <c r="S95" s="587">
        <f>IF(G95="","",IF(OR(G95="etapa",G95="sub-etapa"),"",OFFSET(MCQ!M$20,ROW(M95)-ROW(M$20),0)))</f>
        <v/>
      </c>
      <c r="T95" s="588">
        <f>IFERROR(TRUNC(L95*N95,2),"")</f>
        <v/>
      </c>
      <c r="U95" s="589">
        <f>IFERROR(TRUNC(L95*Q95,2),"")</f>
        <v/>
      </c>
    </row>
    <row r="96">
      <c r="A96" s="18">
        <f>OFFSET(MCQ!A$20,ROW(A96)-ROW(A$20),0)</f>
        <v/>
      </c>
      <c r="B96" s="18">
        <f>OFFSET(MCQ!B$20,ROW(B96)-ROW(B$20),0)</f>
        <v/>
      </c>
      <c r="C96" s="18">
        <f>OFFSET(MCQ!C$20,ROW(C96)-ROW(C$20),0)</f>
        <v/>
      </c>
      <c r="D96" s="18">
        <f>OFFSET(MCQ!D$20,ROW(D96)-ROW(D$20),0)</f>
        <v/>
      </c>
      <c r="E96" s="18">
        <f>OFFSET(MCQ!E$20,ROW(E96)-ROW(E$20),0)</f>
        <v/>
      </c>
      <c r="F96" s="18" t="n"/>
      <c r="G96" s="233">
        <f>OFFSET(MCQ!G$20,ROW(G96)-ROW(G$20),0)</f>
        <v/>
      </c>
      <c r="H96" s="583">
        <f>IF(G96="","",OFFSET(MCQ!H$20,ROW(H96)-ROW(H$20),0))</f>
        <v/>
      </c>
      <c r="I96" s="24">
        <f>IF(G96="","",IF(OR(G96="etapa",G96="sub-etapa"),"",OFFSET(MCQ!I$20,ROW(I96)-ROW(I$20),0)))</f>
        <v/>
      </c>
      <c r="J96" s="25">
        <f>IF(G96="","",OFFSET(MCQ!J$20,ROW(J96)-ROW(J$20),0))</f>
        <v/>
      </c>
      <c r="K96" s="24">
        <f>IF(G96="","",IF(OR(G96="etapa",G96="sub-etapa"),"",OFFSET(MCQ!K$20,ROW(K96)-ROW(K$20),0)))</f>
        <v/>
      </c>
      <c r="L96" s="26">
        <f>IF(G96="","",IF(OR(G96="etapa",G96="sub-etapa"),"",TRUNC(OFFSET(MCQ!L$20,ROW(L96)-ROW(L$20),0),2)))</f>
        <v/>
      </c>
      <c r="M96" s="584">
        <f>IF(I96="", "", IFERROR(VLOOKUP(VALUE(I96), _BaseAbril2026, 4, 0), IFERROR(VLOOKUP(TEXT(I96, "@"), _BaseAbril2026, 4, 0), "")))</f>
        <v/>
      </c>
      <c r="N96" s="585">
        <f>IFERROR(IF(S96="BDI1", TRUNC(M96*(1+$O$18), 2),IF(S96="BDI2", TRUNC(M96*(1+$N$18), 2), "")), "")</f>
        <v/>
      </c>
      <c r="O96" s="586">
        <f>_xlfn.IFS(G96="ETAPA", SUMIFS(ValorTotalComD, Nivel, A96), G96="SUB-ETAPA", SUMIFS(ValorTotalComD, SubNivel, C96), TRUE, T96)</f>
        <v/>
      </c>
      <c r="P96" s="584">
        <f>IF(I96="", "", IFERROR(VLOOKUP(VALUE(I96), _BaseAbril2026, 5, 0), IFERROR(VLOOKUP(TEXT(I96, "@"), _BaseAbril2026, 5, 0), "")))</f>
        <v/>
      </c>
      <c r="Q96" s="585">
        <f>IFERROR(IF(S96="BDI1", TRUNC(P96*(1+$R$18), 2),IF(S96="BDI2", TRUNC(P96*(1+$Q$18), 2), "")), "")</f>
        <v/>
      </c>
      <c r="R96" s="586">
        <f>_xlfn.IFS(G96="ETAPA", SUMIFS(ValorTotalSemD, Nivel, A96), G96="SUB-ETAPA", SUMIFS(ValorTotalSemD, SubNivel, C96), TRUE, U96)</f>
        <v/>
      </c>
      <c r="S96" s="587">
        <f>IF(G96="","",IF(OR(G96="etapa",G96="sub-etapa"),"",OFFSET(MCQ!M$20,ROW(M96)-ROW(M$20),0)))</f>
        <v/>
      </c>
      <c r="T96" s="588">
        <f>IFERROR(TRUNC(L96*N96,2),"")</f>
        <v/>
      </c>
      <c r="U96" s="589">
        <f>IFERROR(TRUNC(L96*Q96,2),"")</f>
        <v/>
      </c>
    </row>
    <row r="97">
      <c r="A97" s="18">
        <f>OFFSET(MCQ!A$20,ROW(A97)-ROW(A$20),0)</f>
        <v/>
      </c>
      <c r="B97" s="18">
        <f>OFFSET(MCQ!B$20,ROW(B97)-ROW(B$20),0)</f>
        <v/>
      </c>
      <c r="C97" s="18">
        <f>OFFSET(MCQ!C$20,ROW(C97)-ROW(C$20),0)</f>
        <v/>
      </c>
      <c r="D97" s="18">
        <f>OFFSET(MCQ!D$20,ROW(D97)-ROW(D$20),0)</f>
        <v/>
      </c>
      <c r="E97" s="18">
        <f>OFFSET(MCQ!E$20,ROW(E97)-ROW(E$20),0)</f>
        <v/>
      </c>
      <c r="F97" s="18" t="n"/>
      <c r="G97" s="233">
        <f>OFFSET(MCQ!G$20,ROW(G97)-ROW(G$20),0)</f>
        <v/>
      </c>
      <c r="H97" s="583">
        <f>IF(G97="","",OFFSET(MCQ!H$20,ROW(H97)-ROW(H$20),0))</f>
        <v/>
      </c>
      <c r="I97" s="24">
        <f>IF(G97="","",IF(OR(G97="etapa",G97="sub-etapa"),"",OFFSET(MCQ!I$20,ROW(I97)-ROW(I$20),0)))</f>
        <v/>
      </c>
      <c r="J97" s="25">
        <f>IF(G97="","",OFFSET(MCQ!J$20,ROW(J97)-ROW(J$20),0))</f>
        <v/>
      </c>
      <c r="K97" s="24">
        <f>IF(G97="","",IF(OR(G97="etapa",G97="sub-etapa"),"",OFFSET(MCQ!K$20,ROW(K97)-ROW(K$20),0)))</f>
        <v/>
      </c>
      <c r="L97" s="26">
        <f>IF(G97="","",IF(OR(G97="etapa",G97="sub-etapa"),"",TRUNC(OFFSET(MCQ!L$20,ROW(L97)-ROW(L$20),0),2)))</f>
        <v/>
      </c>
      <c r="M97" s="584">
        <f>IF(I97="", "", IFERROR(VLOOKUP(VALUE(I97), _BaseAbril2026, 4, 0), IFERROR(VLOOKUP(TEXT(I97, "@"), _BaseAbril2026, 4, 0), "")))</f>
        <v/>
      </c>
      <c r="N97" s="585">
        <f>IFERROR(IF(S97="BDI1", TRUNC(M97*(1+$O$18), 2),IF(S97="BDI2", TRUNC(M97*(1+$N$18), 2), "")), "")</f>
        <v/>
      </c>
      <c r="O97" s="586">
        <f>_xlfn.IFS(G97="ETAPA", SUMIFS(ValorTotalComD, Nivel, A97), G97="SUB-ETAPA", SUMIFS(ValorTotalComD, SubNivel, C97), TRUE, T97)</f>
        <v/>
      </c>
      <c r="P97" s="584">
        <f>IF(I97="", "", IFERROR(VLOOKUP(VALUE(I97), _BaseAbril2026, 5, 0), IFERROR(VLOOKUP(TEXT(I97, "@"), _BaseAbril2026, 5, 0), "")))</f>
        <v/>
      </c>
      <c r="Q97" s="585">
        <f>IFERROR(IF(S97="BDI1", TRUNC(P97*(1+$R$18), 2),IF(S97="BDI2", TRUNC(P97*(1+$Q$18), 2), "")), "")</f>
        <v/>
      </c>
      <c r="R97" s="586">
        <f>_xlfn.IFS(G97="ETAPA", SUMIFS(ValorTotalSemD, Nivel, A97), G97="SUB-ETAPA", SUMIFS(ValorTotalSemD, SubNivel, C97), TRUE, U97)</f>
        <v/>
      </c>
      <c r="S97" s="587">
        <f>IF(G97="","",IF(OR(G97="etapa",G97="sub-etapa"),"",OFFSET(MCQ!M$20,ROW(M97)-ROW(M$20),0)))</f>
        <v/>
      </c>
      <c r="T97" s="588">
        <f>IFERROR(TRUNC(L97*N97,2),"")</f>
        <v/>
      </c>
      <c r="U97" s="589">
        <f>IFERROR(TRUNC(L97*Q97,2),"")</f>
        <v/>
      </c>
    </row>
    <row r="98">
      <c r="A98" s="18">
        <f>OFFSET(MCQ!A$20,ROW(A98)-ROW(A$20),0)</f>
        <v/>
      </c>
      <c r="B98" s="18">
        <f>OFFSET(MCQ!B$20,ROW(B98)-ROW(B$20),0)</f>
        <v/>
      </c>
      <c r="C98" s="18">
        <f>OFFSET(MCQ!C$20,ROW(C98)-ROW(C$20),0)</f>
        <v/>
      </c>
      <c r="D98" s="18">
        <f>OFFSET(MCQ!D$20,ROW(D98)-ROW(D$20),0)</f>
        <v/>
      </c>
      <c r="E98" s="18">
        <f>OFFSET(MCQ!E$20,ROW(E98)-ROW(E$20),0)</f>
        <v/>
      </c>
      <c r="F98" s="18" t="n"/>
      <c r="G98" s="233">
        <f>OFFSET(MCQ!G$20,ROW(G98)-ROW(G$20),0)</f>
        <v/>
      </c>
      <c r="H98" s="583">
        <f>IF(G98="","",OFFSET(MCQ!H$20,ROW(H98)-ROW(H$20),0))</f>
        <v/>
      </c>
      <c r="I98" s="24">
        <f>IF(G98="","",IF(OR(G98="etapa",G98="sub-etapa"),"",OFFSET(MCQ!I$20,ROW(I98)-ROW(I$20),0)))</f>
        <v/>
      </c>
      <c r="J98" s="25">
        <f>IF(G98="","",OFFSET(MCQ!J$20,ROW(J98)-ROW(J$20),0))</f>
        <v/>
      </c>
      <c r="K98" s="24">
        <f>IF(G98="","",IF(OR(G98="etapa",G98="sub-etapa"),"",OFFSET(MCQ!K$20,ROW(K98)-ROW(K$20),0)))</f>
        <v/>
      </c>
      <c r="L98" s="26">
        <f>IF(G98="","",IF(OR(G98="etapa",G98="sub-etapa"),"",TRUNC(OFFSET(MCQ!L$20,ROW(L98)-ROW(L$20),0),2)))</f>
        <v/>
      </c>
      <c r="M98" s="584">
        <f>IF(I98="", "", IFERROR(VLOOKUP(VALUE(I98), _BaseAbril2026, 4, 0), IFERROR(VLOOKUP(TEXT(I98, "@"), _BaseAbril2026, 4, 0), "")))</f>
        <v/>
      </c>
      <c r="N98" s="585">
        <f>IFERROR(IF(S98="BDI1", TRUNC(M98*(1+$O$18), 2),IF(S98="BDI2", TRUNC(M98*(1+$N$18), 2), "")), "")</f>
        <v/>
      </c>
      <c r="O98" s="586">
        <f>_xlfn.IFS(G98="ETAPA", SUMIFS(ValorTotalComD, Nivel, A98), G98="SUB-ETAPA", SUMIFS(ValorTotalComD, SubNivel, C98), TRUE, T98)</f>
        <v/>
      </c>
      <c r="P98" s="584">
        <f>IF(I98="", "", IFERROR(VLOOKUP(VALUE(I98), _BaseAbril2026, 5, 0), IFERROR(VLOOKUP(TEXT(I98, "@"), _BaseAbril2026, 5, 0), "")))</f>
        <v/>
      </c>
      <c r="Q98" s="585">
        <f>IFERROR(IF(S98="BDI1", TRUNC(P98*(1+$R$18), 2),IF(S98="BDI2", TRUNC(P98*(1+$Q$18), 2), "")), "")</f>
        <v/>
      </c>
      <c r="R98" s="586">
        <f>_xlfn.IFS(G98="ETAPA", SUMIFS(ValorTotalSemD, Nivel, A98), G98="SUB-ETAPA", SUMIFS(ValorTotalSemD, SubNivel, C98), TRUE, U98)</f>
        <v/>
      </c>
      <c r="S98" s="587">
        <f>IF(G98="","",IF(OR(G98="etapa",G98="sub-etapa"),"",OFFSET(MCQ!M$20,ROW(M98)-ROW(M$20),0)))</f>
        <v/>
      </c>
      <c r="T98" s="588">
        <f>IFERROR(TRUNC(L98*N98,2),"")</f>
        <v/>
      </c>
      <c r="U98" s="589">
        <f>IFERROR(TRUNC(L98*Q98,2),"")</f>
        <v/>
      </c>
    </row>
    <row r="99">
      <c r="A99" s="18">
        <f>OFFSET(MCQ!A$20,ROW(A99)-ROW(A$20),0)</f>
        <v/>
      </c>
      <c r="B99" s="18">
        <f>OFFSET(MCQ!B$20,ROW(B99)-ROW(B$20),0)</f>
        <v/>
      </c>
      <c r="C99" s="18">
        <f>OFFSET(MCQ!C$20,ROW(C99)-ROW(C$20),0)</f>
        <v/>
      </c>
      <c r="D99" s="18">
        <f>OFFSET(MCQ!D$20,ROW(D99)-ROW(D$20),0)</f>
        <v/>
      </c>
      <c r="E99" s="18">
        <f>OFFSET(MCQ!E$20,ROW(E99)-ROW(E$20),0)</f>
        <v/>
      </c>
      <c r="F99" s="18" t="n"/>
      <c r="G99" s="233">
        <f>OFFSET(MCQ!G$20,ROW(G99)-ROW(G$20),0)</f>
        <v/>
      </c>
      <c r="H99" s="583">
        <f>IF(G99="","",OFFSET(MCQ!H$20,ROW(H99)-ROW(H$20),0))</f>
        <v/>
      </c>
      <c r="I99" s="24">
        <f>IF(G99="","",IF(OR(G99="etapa",G99="sub-etapa"),"",OFFSET(MCQ!I$20,ROW(I99)-ROW(I$20),0)))</f>
        <v/>
      </c>
      <c r="J99" s="25">
        <f>IF(G99="","",OFFSET(MCQ!J$20,ROW(J99)-ROW(J$20),0))</f>
        <v/>
      </c>
      <c r="K99" s="24">
        <f>IF(G99="","",IF(OR(G99="etapa",G99="sub-etapa"),"",OFFSET(MCQ!K$20,ROW(K99)-ROW(K$20),0)))</f>
        <v/>
      </c>
      <c r="L99" s="26">
        <f>IF(G99="","",IF(OR(G99="etapa",G99="sub-etapa"),"",TRUNC(OFFSET(MCQ!L$20,ROW(L99)-ROW(L$20),0),2)))</f>
        <v/>
      </c>
      <c r="M99" s="584">
        <f>IF(I99="", "", IFERROR(VLOOKUP(VALUE(I99), _BaseAbril2026, 4, 0), IFERROR(VLOOKUP(TEXT(I99, "@"), _BaseAbril2026, 4, 0), "")))</f>
        <v/>
      </c>
      <c r="N99" s="585">
        <f>IFERROR(IF(S99="BDI1", TRUNC(M99*(1+$O$18), 2),IF(S99="BDI2", TRUNC(M99*(1+$N$18), 2), "")), "")</f>
        <v/>
      </c>
      <c r="O99" s="586">
        <f>_xlfn.IFS(G99="ETAPA", SUMIFS(ValorTotalComD, Nivel, A99), G99="SUB-ETAPA", SUMIFS(ValorTotalComD, SubNivel, C99), TRUE, T99)</f>
        <v/>
      </c>
      <c r="P99" s="584">
        <f>IF(I99="", "", IFERROR(VLOOKUP(VALUE(I99), _BaseAbril2026, 5, 0), IFERROR(VLOOKUP(TEXT(I99, "@"), _BaseAbril2026, 5, 0), "")))</f>
        <v/>
      </c>
      <c r="Q99" s="585">
        <f>IFERROR(IF(S99="BDI1", TRUNC(P99*(1+$R$18), 2),IF(S99="BDI2", TRUNC(P99*(1+$Q$18), 2), "")), "")</f>
        <v/>
      </c>
      <c r="R99" s="586">
        <f>_xlfn.IFS(G99="ETAPA", SUMIFS(ValorTotalSemD, Nivel, A99), G99="SUB-ETAPA", SUMIFS(ValorTotalSemD, SubNivel, C99), TRUE, U99)</f>
        <v/>
      </c>
      <c r="S99" s="587">
        <f>IF(G99="","",IF(OR(G99="etapa",G99="sub-etapa"),"",OFFSET(MCQ!M$20,ROW(M99)-ROW(M$20),0)))</f>
        <v/>
      </c>
      <c r="T99" s="588">
        <f>IFERROR(TRUNC(L99*N99,2),"")</f>
        <v/>
      </c>
      <c r="U99" s="589">
        <f>IFERROR(TRUNC(L99*Q99,2),"")</f>
        <v/>
      </c>
    </row>
    <row r="100">
      <c r="A100" s="18">
        <f>OFFSET(MCQ!A$20,ROW(A100)-ROW(A$20),0)</f>
        <v/>
      </c>
      <c r="B100" s="18">
        <f>OFFSET(MCQ!B$20,ROW(B100)-ROW(B$20),0)</f>
        <v/>
      </c>
      <c r="C100" s="18">
        <f>OFFSET(MCQ!C$20,ROW(C100)-ROW(C$20),0)</f>
        <v/>
      </c>
      <c r="D100" s="18">
        <f>OFFSET(MCQ!D$20,ROW(D100)-ROW(D$20),0)</f>
        <v/>
      </c>
      <c r="E100" s="18">
        <f>OFFSET(MCQ!E$20,ROW(E100)-ROW(E$20),0)</f>
        <v/>
      </c>
      <c r="F100" s="18" t="n"/>
      <c r="G100" s="233">
        <f>OFFSET(MCQ!G$20,ROW(G100)-ROW(G$20),0)</f>
        <v/>
      </c>
      <c r="H100" s="583">
        <f>IF(G100="","",OFFSET(MCQ!H$20,ROW(H100)-ROW(H$20),0))</f>
        <v/>
      </c>
      <c r="I100" s="24">
        <f>IF(G100="","",IF(OR(G100="etapa",G100="sub-etapa"),"",OFFSET(MCQ!I$20,ROW(I100)-ROW(I$20),0)))</f>
        <v/>
      </c>
      <c r="J100" s="25">
        <f>IF(G100="","",OFFSET(MCQ!J$20,ROW(J100)-ROW(J$20),0))</f>
        <v/>
      </c>
      <c r="K100" s="24">
        <f>IF(G100="","",IF(OR(G100="etapa",G100="sub-etapa"),"",OFFSET(MCQ!K$20,ROW(K100)-ROW(K$20),0)))</f>
        <v/>
      </c>
      <c r="L100" s="26">
        <f>IF(G100="","",IF(OR(G100="etapa",G100="sub-etapa"),"",TRUNC(OFFSET(MCQ!L$20,ROW(L100)-ROW(L$20),0),2)))</f>
        <v/>
      </c>
      <c r="M100" s="584">
        <f>IF(I100="", "", IFERROR(VLOOKUP(VALUE(I100), _BaseAbril2026, 4, 0), IFERROR(VLOOKUP(TEXT(I100, "@"), _BaseAbril2026, 4, 0), "")))</f>
        <v/>
      </c>
      <c r="N100" s="585">
        <f>IFERROR(IF(S100="BDI1", TRUNC(M100*(1+$O$18), 2),IF(S100="BDI2", TRUNC(M100*(1+$N$18), 2), "")), "")</f>
        <v/>
      </c>
      <c r="O100" s="586">
        <f>_xlfn.IFS(G100="ETAPA", SUMIFS(ValorTotalComD, Nivel, A100), G100="SUB-ETAPA", SUMIFS(ValorTotalComD, SubNivel, C100), TRUE, T100)</f>
        <v/>
      </c>
      <c r="P100" s="584">
        <f>IF(I100="", "", IFERROR(VLOOKUP(VALUE(I100), _BaseAbril2026, 5, 0), IFERROR(VLOOKUP(TEXT(I100, "@"), _BaseAbril2026, 5, 0), "")))</f>
        <v/>
      </c>
      <c r="Q100" s="585">
        <f>IFERROR(IF(S100="BDI1", TRUNC(P100*(1+$R$18), 2),IF(S100="BDI2", TRUNC(P100*(1+$Q$18), 2), "")), "")</f>
        <v/>
      </c>
      <c r="R100" s="586">
        <f>_xlfn.IFS(G100="ETAPA", SUMIFS(ValorTotalSemD, Nivel, A100), G100="SUB-ETAPA", SUMIFS(ValorTotalSemD, SubNivel, C100), TRUE, U100)</f>
        <v/>
      </c>
      <c r="S100" s="587">
        <f>IF(G100="","",IF(OR(G100="etapa",G100="sub-etapa"),"",OFFSET(MCQ!M$20,ROW(M100)-ROW(M$20),0)))</f>
        <v/>
      </c>
      <c r="T100" s="588">
        <f>IFERROR(TRUNC(L100*N100,2),"")</f>
        <v/>
      </c>
      <c r="U100" s="589">
        <f>IFERROR(TRUNC(L100*Q100,2),"")</f>
        <v/>
      </c>
    </row>
    <row r="101">
      <c r="A101" s="18">
        <f>OFFSET(MCQ!A$20,ROW(A101)-ROW(A$20),0)</f>
        <v/>
      </c>
      <c r="B101" s="18">
        <f>OFFSET(MCQ!B$20,ROW(B101)-ROW(B$20),0)</f>
        <v/>
      </c>
      <c r="C101" s="18">
        <f>OFFSET(MCQ!C$20,ROW(C101)-ROW(C$20),0)</f>
        <v/>
      </c>
      <c r="D101" s="18">
        <f>OFFSET(MCQ!D$20,ROW(D101)-ROW(D$20),0)</f>
        <v/>
      </c>
      <c r="E101" s="18">
        <f>OFFSET(MCQ!E$20,ROW(E101)-ROW(E$20),0)</f>
        <v/>
      </c>
      <c r="F101" s="18" t="n"/>
      <c r="G101" s="233">
        <f>OFFSET(MCQ!G$20,ROW(G101)-ROW(G$20),0)</f>
        <v/>
      </c>
      <c r="H101" s="583">
        <f>IF(G101="","",OFFSET(MCQ!H$20,ROW(H101)-ROW(H$20),0))</f>
        <v/>
      </c>
      <c r="I101" s="24">
        <f>IF(G101="","",IF(OR(G101="etapa",G101="sub-etapa"),"",OFFSET(MCQ!I$20,ROW(I101)-ROW(I$20),0)))</f>
        <v/>
      </c>
      <c r="J101" s="25">
        <f>IF(G101="","",OFFSET(MCQ!J$20,ROW(J101)-ROW(J$20),0))</f>
        <v/>
      </c>
      <c r="K101" s="24">
        <f>IF(G101="","",IF(OR(G101="etapa",G101="sub-etapa"),"",OFFSET(MCQ!K$20,ROW(K101)-ROW(K$20),0)))</f>
        <v/>
      </c>
      <c r="L101" s="26">
        <f>IF(G101="","",IF(OR(G101="etapa",G101="sub-etapa"),"",TRUNC(OFFSET(MCQ!L$20,ROW(L101)-ROW(L$20),0),2)))</f>
        <v/>
      </c>
      <c r="M101" s="584">
        <f>IF(I101="", "", IFERROR(VLOOKUP(VALUE(I101), _BaseAbril2026, 4, 0), IFERROR(VLOOKUP(TEXT(I101, "@"), _BaseAbril2026, 4, 0), "")))</f>
        <v/>
      </c>
      <c r="N101" s="585">
        <f>IFERROR(IF(S101="BDI1", TRUNC(M101*(1+$O$18), 2),IF(S101="BDI2", TRUNC(M101*(1+$N$18), 2), "")), "")</f>
        <v/>
      </c>
      <c r="O101" s="586">
        <f>_xlfn.IFS(G101="ETAPA", SUMIFS(ValorTotalComD, Nivel, A101), G101="SUB-ETAPA", SUMIFS(ValorTotalComD, SubNivel, C101), TRUE, T101)</f>
        <v/>
      </c>
      <c r="P101" s="584">
        <f>IF(I101="", "", IFERROR(VLOOKUP(VALUE(I101), _BaseAbril2026, 5, 0), IFERROR(VLOOKUP(TEXT(I101, "@"), _BaseAbril2026, 5, 0), "")))</f>
        <v/>
      </c>
      <c r="Q101" s="585">
        <f>IFERROR(IF(S101="BDI1", TRUNC(P101*(1+$R$18), 2),IF(S101="BDI2", TRUNC(P101*(1+$Q$18), 2), "")), "")</f>
        <v/>
      </c>
      <c r="R101" s="586">
        <f>_xlfn.IFS(G101="ETAPA", SUMIFS(ValorTotalSemD, Nivel, A101), G101="SUB-ETAPA", SUMIFS(ValorTotalSemD, SubNivel, C101), TRUE, U101)</f>
        <v/>
      </c>
      <c r="S101" s="587">
        <f>IF(G101="","",IF(OR(G101="etapa",G101="sub-etapa"),"",OFFSET(MCQ!M$20,ROW(M101)-ROW(M$20),0)))</f>
        <v/>
      </c>
      <c r="T101" s="588">
        <f>IFERROR(TRUNC(L101*N101,2),"")</f>
        <v/>
      </c>
      <c r="U101" s="589">
        <f>IFERROR(TRUNC(L101*Q101,2),"")</f>
        <v/>
      </c>
    </row>
    <row r="102">
      <c r="A102" s="18">
        <f>OFFSET(MCQ!A$20,ROW(A102)-ROW(A$20),0)</f>
        <v/>
      </c>
      <c r="B102" s="18">
        <f>OFFSET(MCQ!B$20,ROW(B102)-ROW(B$20),0)</f>
        <v/>
      </c>
      <c r="C102" s="18">
        <f>OFFSET(MCQ!C$20,ROW(C102)-ROW(C$20),0)</f>
        <v/>
      </c>
      <c r="D102" s="18">
        <f>OFFSET(MCQ!D$20,ROW(D102)-ROW(D$20),0)</f>
        <v/>
      </c>
      <c r="E102" s="18">
        <f>OFFSET(MCQ!E$20,ROW(E102)-ROW(E$20),0)</f>
        <v/>
      </c>
      <c r="F102" s="18" t="n"/>
      <c r="G102" s="233">
        <f>OFFSET(MCQ!G$20,ROW(G102)-ROW(G$20),0)</f>
        <v/>
      </c>
      <c r="H102" s="583">
        <f>IF(G102="","",OFFSET(MCQ!H$20,ROW(H102)-ROW(H$20),0))</f>
        <v/>
      </c>
      <c r="I102" s="24">
        <f>IF(G102="","",IF(OR(G102="etapa",G102="sub-etapa"),"",OFFSET(MCQ!I$20,ROW(I102)-ROW(I$20),0)))</f>
        <v/>
      </c>
      <c r="J102" s="25">
        <f>IF(G102="","",OFFSET(MCQ!J$20,ROW(J102)-ROW(J$20),0))</f>
        <v/>
      </c>
      <c r="K102" s="24">
        <f>IF(G102="","",IF(OR(G102="etapa",G102="sub-etapa"),"",OFFSET(MCQ!K$20,ROW(K102)-ROW(K$20),0)))</f>
        <v/>
      </c>
      <c r="L102" s="26">
        <f>IF(G102="","",IF(OR(G102="etapa",G102="sub-etapa"),"",TRUNC(OFFSET(MCQ!L$20,ROW(L102)-ROW(L$20),0),2)))</f>
        <v/>
      </c>
      <c r="M102" s="584">
        <f>IF(I102="", "", IFERROR(VLOOKUP(VALUE(I102), _BaseAbril2026, 4, 0), IFERROR(VLOOKUP(TEXT(I102, "@"), _BaseAbril2026, 4, 0), "")))</f>
        <v/>
      </c>
      <c r="N102" s="585">
        <f>IFERROR(IF(S102="BDI1", TRUNC(M102*(1+$O$18), 2),IF(S102="BDI2", TRUNC(M102*(1+$N$18), 2), "")), "")</f>
        <v/>
      </c>
      <c r="O102" s="586">
        <f>_xlfn.IFS(G102="ETAPA", SUMIFS(ValorTotalComD, Nivel, A102), G102="SUB-ETAPA", SUMIFS(ValorTotalComD, SubNivel, C102), TRUE, T102)</f>
        <v/>
      </c>
      <c r="P102" s="584">
        <f>IF(I102="", "", IFERROR(VLOOKUP(VALUE(I102), _BaseAbril2026, 5, 0), IFERROR(VLOOKUP(TEXT(I102, "@"), _BaseAbril2026, 5, 0), "")))</f>
        <v/>
      </c>
      <c r="Q102" s="585">
        <f>IFERROR(IF(S102="BDI1", TRUNC(P102*(1+$R$18), 2),IF(S102="BDI2", TRUNC(P102*(1+$Q$18), 2), "")), "")</f>
        <v/>
      </c>
      <c r="R102" s="586">
        <f>_xlfn.IFS(G102="ETAPA", SUMIFS(ValorTotalSemD, Nivel, A102), G102="SUB-ETAPA", SUMIFS(ValorTotalSemD, SubNivel, C102), TRUE, U102)</f>
        <v/>
      </c>
      <c r="S102" s="587">
        <f>IF(G102="","",IF(OR(G102="etapa",G102="sub-etapa"),"",OFFSET(MCQ!M$20,ROW(M102)-ROW(M$20),0)))</f>
        <v/>
      </c>
      <c r="T102" s="588">
        <f>IFERROR(TRUNC(L102*N102,2),"")</f>
        <v/>
      </c>
      <c r="U102" s="589">
        <f>IFERROR(TRUNC(L102*Q102,2),"")</f>
        <v/>
      </c>
    </row>
    <row r="103">
      <c r="A103" s="18">
        <f>OFFSET(MCQ!A$20,ROW(A103)-ROW(A$20),0)</f>
        <v/>
      </c>
      <c r="B103" s="18">
        <f>OFFSET(MCQ!B$20,ROW(B103)-ROW(B$20),0)</f>
        <v/>
      </c>
      <c r="C103" s="18">
        <f>OFFSET(MCQ!C$20,ROW(C103)-ROW(C$20),0)</f>
        <v/>
      </c>
      <c r="D103" s="18">
        <f>OFFSET(MCQ!D$20,ROW(D103)-ROW(D$20),0)</f>
        <v/>
      </c>
      <c r="E103" s="18">
        <f>OFFSET(MCQ!E$20,ROW(E103)-ROW(E$20),0)</f>
        <v/>
      </c>
      <c r="F103" s="18" t="n"/>
      <c r="G103" s="233">
        <f>OFFSET(MCQ!G$20,ROW(G103)-ROW(G$20),0)</f>
        <v/>
      </c>
      <c r="H103" s="583">
        <f>IF(G103="","",OFFSET(MCQ!H$20,ROW(H103)-ROW(H$20),0))</f>
        <v/>
      </c>
      <c r="I103" s="24">
        <f>IF(G103="","",IF(OR(G103="etapa",G103="sub-etapa"),"",OFFSET(MCQ!I$20,ROW(I103)-ROW(I$20),0)))</f>
        <v/>
      </c>
      <c r="J103" s="25">
        <f>IF(G103="","",OFFSET(MCQ!J$20,ROW(J103)-ROW(J$20),0))</f>
        <v/>
      </c>
      <c r="K103" s="24">
        <f>IF(G103="","",IF(OR(G103="etapa",G103="sub-etapa"),"",OFFSET(MCQ!K$20,ROW(K103)-ROW(K$20),0)))</f>
        <v/>
      </c>
      <c r="L103" s="26">
        <f>IF(G103="","",IF(OR(G103="etapa",G103="sub-etapa"),"",TRUNC(OFFSET(MCQ!L$20,ROW(L103)-ROW(L$20),0),2)))</f>
        <v/>
      </c>
      <c r="M103" s="584">
        <f>IF(I103="", "", IFERROR(VLOOKUP(VALUE(I103), _BaseAbril2026, 4, 0), IFERROR(VLOOKUP(TEXT(I103, "@"), _BaseAbril2026, 4, 0), "")))</f>
        <v/>
      </c>
      <c r="N103" s="585">
        <f>IFERROR(IF(S103="BDI1", TRUNC(M103*(1+$O$18), 2),IF(S103="BDI2", TRUNC(M103*(1+$N$18), 2), "")), "")</f>
        <v/>
      </c>
      <c r="O103" s="586">
        <f>_xlfn.IFS(G103="ETAPA", SUMIFS(ValorTotalComD, Nivel, A103), G103="SUB-ETAPA", SUMIFS(ValorTotalComD, SubNivel, C103), TRUE, T103)</f>
        <v/>
      </c>
      <c r="P103" s="584">
        <f>IF(I103="", "", IFERROR(VLOOKUP(VALUE(I103), _BaseAbril2026, 5, 0), IFERROR(VLOOKUP(TEXT(I103, "@"), _BaseAbril2026, 5, 0), "")))</f>
        <v/>
      </c>
      <c r="Q103" s="585">
        <f>IFERROR(IF(S103="BDI1", TRUNC(P103*(1+$R$18), 2),IF(S103="BDI2", TRUNC(P103*(1+$Q$18), 2), "")), "")</f>
        <v/>
      </c>
      <c r="R103" s="586">
        <f>_xlfn.IFS(G103="ETAPA", SUMIFS(ValorTotalSemD, Nivel, A103), G103="SUB-ETAPA", SUMIFS(ValorTotalSemD, SubNivel, C103), TRUE, U103)</f>
        <v/>
      </c>
      <c r="S103" s="587">
        <f>IF(G103="","",IF(OR(G103="etapa",G103="sub-etapa"),"",OFFSET(MCQ!M$20,ROW(M103)-ROW(M$20),0)))</f>
        <v/>
      </c>
      <c r="T103" s="588">
        <f>IFERROR(TRUNC(L103*N103,2),"")</f>
        <v/>
      </c>
      <c r="U103" s="589">
        <f>IFERROR(TRUNC(L103*Q103,2),"")</f>
        <v/>
      </c>
    </row>
    <row r="104">
      <c r="A104" s="18">
        <f>OFFSET(MCQ!A$20,ROW(A104)-ROW(A$20),0)</f>
        <v/>
      </c>
      <c r="B104" s="18">
        <f>OFFSET(MCQ!B$20,ROW(B104)-ROW(B$20),0)</f>
        <v/>
      </c>
      <c r="C104" s="18">
        <f>OFFSET(MCQ!C$20,ROW(C104)-ROW(C$20),0)</f>
        <v/>
      </c>
      <c r="D104" s="18">
        <f>OFFSET(MCQ!D$20,ROW(D104)-ROW(D$20),0)</f>
        <v/>
      </c>
      <c r="E104" s="18">
        <f>OFFSET(MCQ!E$20,ROW(E104)-ROW(E$20),0)</f>
        <v/>
      </c>
      <c r="F104" s="18" t="n"/>
      <c r="G104" s="233">
        <f>OFFSET(MCQ!G$20,ROW(G104)-ROW(G$20),0)</f>
        <v/>
      </c>
      <c r="H104" s="583">
        <f>IF(G104="","",OFFSET(MCQ!H$20,ROW(H104)-ROW(H$20),0))</f>
        <v/>
      </c>
      <c r="I104" s="24">
        <f>IF(G104="","",IF(OR(G104="etapa",G104="sub-etapa"),"",OFFSET(MCQ!I$20,ROW(I104)-ROW(I$20),0)))</f>
        <v/>
      </c>
      <c r="J104" s="25">
        <f>IF(G104="","",OFFSET(MCQ!J$20,ROW(J104)-ROW(J$20),0))</f>
        <v/>
      </c>
      <c r="K104" s="24">
        <f>IF(G104="","",IF(OR(G104="etapa",G104="sub-etapa"),"",OFFSET(MCQ!K$20,ROW(K104)-ROW(K$20),0)))</f>
        <v/>
      </c>
      <c r="L104" s="26">
        <f>IF(G104="","",IF(OR(G104="etapa",G104="sub-etapa"),"",TRUNC(OFFSET(MCQ!L$20,ROW(L104)-ROW(L$20),0),2)))</f>
        <v/>
      </c>
      <c r="M104" s="584">
        <f>IF(I104="", "", IFERROR(VLOOKUP(VALUE(I104), _BaseAbril2026, 4, 0), IFERROR(VLOOKUP(TEXT(I104, "@"), _BaseAbril2026, 4, 0), "")))</f>
        <v/>
      </c>
      <c r="N104" s="585">
        <f>IFERROR(IF(S104="BDI1", TRUNC(M104*(1+$O$18), 2),IF(S104="BDI2", TRUNC(M104*(1+$N$18), 2), "")), "")</f>
        <v/>
      </c>
      <c r="O104" s="586">
        <f>_xlfn.IFS(G104="ETAPA", SUMIFS(ValorTotalComD, Nivel, A104), G104="SUB-ETAPA", SUMIFS(ValorTotalComD, SubNivel, C104), TRUE, T104)</f>
        <v/>
      </c>
      <c r="P104" s="584">
        <f>IF(I104="", "", IFERROR(VLOOKUP(VALUE(I104), _BaseAbril2026, 5, 0), IFERROR(VLOOKUP(TEXT(I104, "@"), _BaseAbril2026, 5, 0), "")))</f>
        <v/>
      </c>
      <c r="Q104" s="585">
        <f>IFERROR(IF(S104="BDI1", TRUNC(P104*(1+$R$18), 2),IF(S104="BDI2", TRUNC(P104*(1+$Q$18), 2), "")), "")</f>
        <v/>
      </c>
      <c r="R104" s="586">
        <f>_xlfn.IFS(G104="ETAPA", SUMIFS(ValorTotalSemD, Nivel, A104), G104="SUB-ETAPA", SUMIFS(ValorTotalSemD, SubNivel, C104), TRUE, U104)</f>
        <v/>
      </c>
      <c r="S104" s="587">
        <f>IF(G104="","",IF(OR(G104="etapa",G104="sub-etapa"),"",OFFSET(MCQ!M$20,ROW(M104)-ROW(M$20),0)))</f>
        <v/>
      </c>
      <c r="T104" s="588">
        <f>IFERROR(TRUNC(L104*N104,2),"")</f>
        <v/>
      </c>
      <c r="U104" s="589">
        <f>IFERROR(TRUNC(L104*Q104,2),"")</f>
        <v/>
      </c>
    </row>
    <row r="105">
      <c r="A105" s="18">
        <f>OFFSET(MCQ!A$20,ROW(A105)-ROW(A$20),0)</f>
        <v/>
      </c>
      <c r="B105" s="18">
        <f>OFFSET(MCQ!B$20,ROW(B105)-ROW(B$20),0)</f>
        <v/>
      </c>
      <c r="C105" s="18">
        <f>OFFSET(MCQ!C$20,ROW(C105)-ROW(C$20),0)</f>
        <v/>
      </c>
      <c r="D105" s="18">
        <f>OFFSET(MCQ!D$20,ROW(D105)-ROW(D$20),0)</f>
        <v/>
      </c>
      <c r="E105" s="18">
        <f>OFFSET(MCQ!E$20,ROW(E105)-ROW(E$20),0)</f>
        <v/>
      </c>
      <c r="F105" s="18" t="n"/>
      <c r="G105" s="233">
        <f>OFFSET(MCQ!G$20,ROW(G105)-ROW(G$20),0)</f>
        <v/>
      </c>
      <c r="H105" s="583">
        <f>IF(G105="","",OFFSET(MCQ!H$20,ROW(H105)-ROW(H$20),0))</f>
        <v/>
      </c>
      <c r="I105" s="24">
        <f>IF(G105="","",IF(OR(G105="etapa",G105="sub-etapa"),"",OFFSET(MCQ!I$20,ROW(I105)-ROW(I$20),0)))</f>
        <v/>
      </c>
      <c r="J105" s="25">
        <f>IF(G105="","",OFFSET(MCQ!J$20,ROW(J105)-ROW(J$20),0))</f>
        <v/>
      </c>
      <c r="K105" s="24">
        <f>IF(G105="","",IF(OR(G105="etapa",G105="sub-etapa"),"",OFFSET(MCQ!K$20,ROW(K105)-ROW(K$20),0)))</f>
        <v/>
      </c>
      <c r="L105" s="26">
        <f>IF(G105="","",IF(OR(G105="etapa",G105="sub-etapa"),"",TRUNC(OFFSET(MCQ!L$20,ROW(L105)-ROW(L$20),0),2)))</f>
        <v/>
      </c>
      <c r="M105" s="584">
        <f>IF(I105="", "", IFERROR(VLOOKUP(VALUE(I105), _BaseAbril2026, 4, 0), IFERROR(VLOOKUP(TEXT(I105, "@"), _BaseAbril2026, 4, 0), "")))</f>
        <v/>
      </c>
      <c r="N105" s="585">
        <f>IFERROR(IF(S105="BDI1", TRUNC(M105*(1+$O$18), 2),IF(S105="BDI2", TRUNC(M105*(1+$N$18), 2), "")), "")</f>
        <v/>
      </c>
      <c r="O105" s="586">
        <f>_xlfn.IFS(G105="ETAPA", SUMIFS(ValorTotalComD, Nivel, A105), G105="SUB-ETAPA", SUMIFS(ValorTotalComD, SubNivel, C105), TRUE, T105)</f>
        <v/>
      </c>
      <c r="P105" s="584">
        <f>IF(I105="", "", IFERROR(VLOOKUP(VALUE(I105), _BaseAbril2026, 5, 0), IFERROR(VLOOKUP(TEXT(I105, "@"), _BaseAbril2026, 5, 0), "")))</f>
        <v/>
      </c>
      <c r="Q105" s="585">
        <f>IFERROR(IF(S105="BDI1", TRUNC(P105*(1+$R$18), 2),IF(S105="BDI2", TRUNC(P105*(1+$Q$18), 2), "")), "")</f>
        <v/>
      </c>
      <c r="R105" s="586">
        <f>_xlfn.IFS(G105="ETAPA", SUMIFS(ValorTotalSemD, Nivel, A105), G105="SUB-ETAPA", SUMIFS(ValorTotalSemD, SubNivel, C105), TRUE, U105)</f>
        <v/>
      </c>
      <c r="S105" s="587">
        <f>IF(G105="","",IF(OR(G105="etapa",G105="sub-etapa"),"",OFFSET(MCQ!M$20,ROW(M105)-ROW(M$20),0)))</f>
        <v/>
      </c>
      <c r="T105" s="588">
        <f>IFERROR(TRUNC(L105*N105,2),"")</f>
        <v/>
      </c>
      <c r="U105" s="589">
        <f>IFERROR(TRUNC(L105*Q105,2),"")</f>
        <v/>
      </c>
    </row>
    <row r="106">
      <c r="A106" s="18">
        <f>OFFSET(MCQ!A$20,ROW(A106)-ROW(A$20),0)</f>
        <v/>
      </c>
      <c r="B106" s="18">
        <f>OFFSET(MCQ!B$20,ROW(B106)-ROW(B$20),0)</f>
        <v/>
      </c>
      <c r="C106" s="18">
        <f>OFFSET(MCQ!C$20,ROW(C106)-ROW(C$20),0)</f>
        <v/>
      </c>
      <c r="D106" s="18">
        <f>OFFSET(MCQ!D$20,ROW(D106)-ROW(D$20),0)</f>
        <v/>
      </c>
      <c r="E106" s="18">
        <f>OFFSET(MCQ!E$20,ROW(E106)-ROW(E$20),0)</f>
        <v/>
      </c>
      <c r="F106" s="18" t="n"/>
      <c r="G106" s="233">
        <f>OFFSET(MCQ!G$20,ROW(G106)-ROW(G$20),0)</f>
        <v/>
      </c>
      <c r="H106" s="583">
        <f>IF(G106="","",OFFSET(MCQ!H$20,ROW(H106)-ROW(H$20),0))</f>
        <v/>
      </c>
      <c r="I106" s="24">
        <f>IF(G106="","",IF(OR(G106="etapa",G106="sub-etapa"),"",OFFSET(MCQ!I$20,ROW(I106)-ROW(I$20),0)))</f>
        <v/>
      </c>
      <c r="J106" s="25">
        <f>IF(G106="","",OFFSET(MCQ!J$20,ROW(J106)-ROW(J$20),0))</f>
        <v/>
      </c>
      <c r="K106" s="24">
        <f>IF(G106="","",IF(OR(G106="etapa",G106="sub-etapa"),"",OFFSET(MCQ!K$20,ROW(K106)-ROW(K$20),0)))</f>
        <v/>
      </c>
      <c r="L106" s="26">
        <f>IF(G106="","",IF(OR(G106="etapa",G106="sub-etapa"),"",TRUNC(OFFSET(MCQ!L$20,ROW(L106)-ROW(L$20),0),2)))</f>
        <v/>
      </c>
      <c r="M106" s="584">
        <f>IF(I106="", "", IFERROR(VLOOKUP(VALUE(I106), _BaseAbril2026, 4, 0), IFERROR(VLOOKUP(TEXT(I106, "@"), _BaseAbril2026, 4, 0), "")))</f>
        <v/>
      </c>
      <c r="N106" s="585">
        <f>IFERROR(IF(S106="BDI1", TRUNC(M106*(1+$O$18), 2),IF(S106="BDI2", TRUNC(M106*(1+$N$18), 2), "")), "")</f>
        <v/>
      </c>
      <c r="O106" s="586">
        <f>_xlfn.IFS(G106="ETAPA", SUMIFS(ValorTotalComD, Nivel, A106), G106="SUB-ETAPA", SUMIFS(ValorTotalComD, SubNivel, C106), TRUE, T106)</f>
        <v/>
      </c>
      <c r="P106" s="584">
        <f>IF(I106="", "", IFERROR(VLOOKUP(VALUE(I106), _BaseAbril2026, 5, 0), IFERROR(VLOOKUP(TEXT(I106, "@"), _BaseAbril2026, 5, 0), "")))</f>
        <v/>
      </c>
      <c r="Q106" s="585">
        <f>IFERROR(IF(S106="BDI1", TRUNC(P106*(1+$R$18), 2),IF(S106="BDI2", TRUNC(P106*(1+$Q$18), 2), "")), "")</f>
        <v/>
      </c>
      <c r="R106" s="586">
        <f>_xlfn.IFS(G106="ETAPA", SUMIFS(ValorTotalSemD, Nivel, A106), G106="SUB-ETAPA", SUMIFS(ValorTotalSemD, SubNivel, C106), TRUE, U106)</f>
        <v/>
      </c>
      <c r="S106" s="587">
        <f>IF(G106="","",IF(OR(G106="etapa",G106="sub-etapa"),"",OFFSET(MCQ!M$20,ROW(M106)-ROW(M$20),0)))</f>
        <v/>
      </c>
      <c r="T106" s="588">
        <f>IFERROR(TRUNC(L106*N106,2),"")</f>
        <v/>
      </c>
      <c r="U106" s="589">
        <f>IFERROR(TRUNC(L106*Q106,2),"")</f>
        <v/>
      </c>
    </row>
    <row r="107">
      <c r="A107" s="18">
        <f>OFFSET(MCQ!A$20,ROW(A107)-ROW(A$20),0)</f>
        <v/>
      </c>
      <c r="B107" s="18">
        <f>OFFSET(MCQ!B$20,ROW(B107)-ROW(B$20),0)</f>
        <v/>
      </c>
      <c r="C107" s="18">
        <f>OFFSET(MCQ!C$20,ROW(C107)-ROW(C$20),0)</f>
        <v/>
      </c>
      <c r="D107" s="18">
        <f>OFFSET(MCQ!D$20,ROW(D107)-ROW(D$20),0)</f>
        <v/>
      </c>
      <c r="E107" s="18">
        <f>OFFSET(MCQ!E$20,ROW(E107)-ROW(E$20),0)</f>
        <v/>
      </c>
      <c r="F107" s="18" t="n"/>
      <c r="G107" s="233">
        <f>OFFSET(MCQ!G$20,ROW(G107)-ROW(G$20),0)</f>
        <v/>
      </c>
      <c r="H107" s="583">
        <f>IF(G107="","",OFFSET(MCQ!H$20,ROW(H107)-ROW(H$20),0))</f>
        <v/>
      </c>
      <c r="I107" s="24">
        <f>IF(G107="","",IF(OR(G107="etapa",G107="sub-etapa"),"",OFFSET(MCQ!I$20,ROW(I107)-ROW(I$20),0)))</f>
        <v/>
      </c>
      <c r="J107" s="25">
        <f>IF(G107="","",OFFSET(MCQ!J$20,ROW(J107)-ROW(J$20),0))</f>
        <v/>
      </c>
      <c r="K107" s="24">
        <f>IF(G107="","",IF(OR(G107="etapa",G107="sub-etapa"),"",OFFSET(MCQ!K$20,ROW(K107)-ROW(K$20),0)))</f>
        <v/>
      </c>
      <c r="L107" s="26">
        <f>IF(G107="","",IF(OR(G107="etapa",G107="sub-etapa"),"",TRUNC(OFFSET(MCQ!L$20,ROW(L107)-ROW(L$20),0),2)))</f>
        <v/>
      </c>
      <c r="M107" s="584">
        <f>IF(I107="", "", IFERROR(VLOOKUP(VALUE(I107), _BaseAbril2026, 4, 0), IFERROR(VLOOKUP(TEXT(I107, "@"), _BaseAbril2026, 4, 0), "")))</f>
        <v/>
      </c>
      <c r="N107" s="585">
        <f>IFERROR(IF(S107="BDI1", TRUNC(M107*(1+$O$18), 2),IF(S107="BDI2", TRUNC(M107*(1+$N$18), 2), "")), "")</f>
        <v/>
      </c>
      <c r="O107" s="586">
        <f>_xlfn.IFS(G107="ETAPA", SUMIFS(ValorTotalComD, Nivel, A107), G107="SUB-ETAPA", SUMIFS(ValorTotalComD, SubNivel, C107), TRUE, T107)</f>
        <v/>
      </c>
      <c r="P107" s="584">
        <f>IF(I107="", "", IFERROR(VLOOKUP(VALUE(I107), _BaseAbril2026, 5, 0), IFERROR(VLOOKUP(TEXT(I107, "@"), _BaseAbril2026, 5, 0), "")))</f>
        <v/>
      </c>
      <c r="Q107" s="585">
        <f>IFERROR(IF(S107="BDI1", TRUNC(P107*(1+$R$18), 2),IF(S107="BDI2", TRUNC(P107*(1+$Q$18), 2), "")), "")</f>
        <v/>
      </c>
      <c r="R107" s="586">
        <f>_xlfn.IFS(G107="ETAPA", SUMIFS(ValorTotalSemD, Nivel, A107), G107="SUB-ETAPA", SUMIFS(ValorTotalSemD, SubNivel, C107), TRUE, U107)</f>
        <v/>
      </c>
      <c r="S107" s="587">
        <f>IF(G107="","",IF(OR(G107="etapa",G107="sub-etapa"),"",OFFSET(MCQ!M$20,ROW(M107)-ROW(M$20),0)))</f>
        <v/>
      </c>
      <c r="T107" s="588">
        <f>IFERROR(TRUNC(L107*N107,2),"")</f>
        <v/>
      </c>
      <c r="U107" s="589">
        <f>IFERROR(TRUNC(L107*Q107,2),"")</f>
        <v/>
      </c>
    </row>
    <row r="108">
      <c r="A108" s="18">
        <f>OFFSET(MCQ!A$20,ROW(A108)-ROW(A$20),0)</f>
        <v/>
      </c>
      <c r="B108" s="18">
        <f>OFFSET(MCQ!B$20,ROW(B108)-ROW(B$20),0)</f>
        <v/>
      </c>
      <c r="C108" s="18">
        <f>OFFSET(MCQ!C$20,ROW(C108)-ROW(C$20),0)</f>
        <v/>
      </c>
      <c r="D108" s="18">
        <f>OFFSET(MCQ!D$20,ROW(D108)-ROW(D$20),0)</f>
        <v/>
      </c>
      <c r="E108" s="18">
        <f>OFFSET(MCQ!E$20,ROW(E108)-ROW(E$20),0)</f>
        <v/>
      </c>
      <c r="F108" s="18" t="n"/>
      <c r="G108" s="233">
        <f>OFFSET(MCQ!G$20,ROW(G108)-ROW(G$20),0)</f>
        <v/>
      </c>
      <c r="H108" s="583">
        <f>IF(G108="","",OFFSET(MCQ!H$20,ROW(H108)-ROW(H$20),0))</f>
        <v/>
      </c>
      <c r="I108" s="24">
        <f>IF(G108="","",IF(OR(G108="etapa",G108="sub-etapa"),"",OFFSET(MCQ!I$20,ROW(I108)-ROW(I$20),0)))</f>
        <v/>
      </c>
      <c r="J108" s="25">
        <f>IF(G108="","",OFFSET(MCQ!J$20,ROW(J108)-ROW(J$20),0))</f>
        <v/>
      </c>
      <c r="K108" s="24">
        <f>IF(G108="","",IF(OR(G108="etapa",G108="sub-etapa"),"",OFFSET(MCQ!K$20,ROW(K108)-ROW(K$20),0)))</f>
        <v/>
      </c>
      <c r="L108" s="26">
        <f>IF(G108="","",IF(OR(G108="etapa",G108="sub-etapa"),"",TRUNC(OFFSET(MCQ!L$20,ROW(L108)-ROW(L$20),0),2)))</f>
        <v/>
      </c>
      <c r="M108" s="584">
        <f>IF(I108="", "", IFERROR(VLOOKUP(VALUE(I108), _BaseAbril2026, 4, 0), IFERROR(VLOOKUP(TEXT(I108, "@"), _BaseAbril2026, 4, 0), "")))</f>
        <v/>
      </c>
      <c r="N108" s="585">
        <f>IFERROR(IF(S108="BDI1", TRUNC(M108*(1+$O$18), 2),IF(S108="BDI2", TRUNC(M108*(1+$N$18), 2), "")), "")</f>
        <v/>
      </c>
      <c r="O108" s="586">
        <f>_xlfn.IFS(G108="ETAPA", SUMIFS(ValorTotalComD, Nivel, A108), G108="SUB-ETAPA", SUMIFS(ValorTotalComD, SubNivel, C108), TRUE, T108)</f>
        <v/>
      </c>
      <c r="P108" s="584">
        <f>IF(I108="", "", IFERROR(VLOOKUP(VALUE(I108), _BaseAbril2026, 5, 0), IFERROR(VLOOKUP(TEXT(I108, "@"), _BaseAbril2026, 5, 0), "")))</f>
        <v/>
      </c>
      <c r="Q108" s="585">
        <f>IFERROR(IF(S108="BDI1", TRUNC(P108*(1+$R$18), 2),IF(S108="BDI2", TRUNC(P108*(1+$Q$18), 2), "")), "")</f>
        <v/>
      </c>
      <c r="R108" s="586">
        <f>_xlfn.IFS(G108="ETAPA", SUMIFS(ValorTotalSemD, Nivel, A108), G108="SUB-ETAPA", SUMIFS(ValorTotalSemD, SubNivel, C108), TRUE, U108)</f>
        <v/>
      </c>
      <c r="S108" s="587">
        <f>IF(G108="","",IF(OR(G108="etapa",G108="sub-etapa"),"",OFFSET(MCQ!M$20,ROW(M108)-ROW(M$20),0)))</f>
        <v/>
      </c>
      <c r="T108" s="588">
        <f>IFERROR(TRUNC(L108*N108,2),"")</f>
        <v/>
      </c>
      <c r="U108" s="589">
        <f>IFERROR(TRUNC(L108*Q108,2),"")</f>
        <v/>
      </c>
    </row>
    <row r="109">
      <c r="A109" s="18">
        <f>OFFSET(MCQ!A$20,ROW(A109)-ROW(A$20),0)</f>
        <v/>
      </c>
      <c r="B109" s="18">
        <f>OFFSET(MCQ!B$20,ROW(B109)-ROW(B$20),0)</f>
        <v/>
      </c>
      <c r="C109" s="18">
        <f>OFFSET(MCQ!C$20,ROW(C109)-ROW(C$20),0)</f>
        <v/>
      </c>
      <c r="D109" s="18">
        <f>OFFSET(MCQ!D$20,ROW(D109)-ROW(D$20),0)</f>
        <v/>
      </c>
      <c r="E109" s="18">
        <f>OFFSET(MCQ!E$20,ROW(E109)-ROW(E$20),0)</f>
        <v/>
      </c>
      <c r="F109" s="18" t="n"/>
      <c r="G109" s="233">
        <f>OFFSET(MCQ!G$20,ROW(G109)-ROW(G$20),0)</f>
        <v/>
      </c>
      <c r="H109" s="583">
        <f>IF(G109="","",OFFSET(MCQ!H$20,ROW(H109)-ROW(H$20),0))</f>
        <v/>
      </c>
      <c r="I109" s="24">
        <f>IF(G109="","",IF(OR(G109="etapa",G109="sub-etapa"),"",OFFSET(MCQ!I$20,ROW(I109)-ROW(I$20),0)))</f>
        <v/>
      </c>
      <c r="J109" s="25">
        <f>IF(G109="","",OFFSET(MCQ!J$20,ROW(J109)-ROW(J$20),0))</f>
        <v/>
      </c>
      <c r="K109" s="24">
        <f>IF(G109="","",IF(OR(G109="etapa",G109="sub-etapa"),"",OFFSET(MCQ!K$20,ROW(K109)-ROW(K$20),0)))</f>
        <v/>
      </c>
      <c r="L109" s="26">
        <f>IF(G109="","",IF(OR(G109="etapa",G109="sub-etapa"),"",TRUNC(OFFSET(MCQ!L$20,ROW(L109)-ROW(L$20),0),2)))</f>
        <v/>
      </c>
      <c r="M109" s="584">
        <f>IF(I109="", "", IFERROR(VLOOKUP(VALUE(I109), _BaseAbril2026, 4, 0), IFERROR(VLOOKUP(TEXT(I109, "@"), _BaseAbril2026, 4, 0), "")))</f>
        <v/>
      </c>
      <c r="N109" s="585">
        <f>IFERROR(IF(S109="BDI1", TRUNC(M109*(1+$O$18), 2),IF(S109="BDI2", TRUNC(M109*(1+$N$18), 2), "")), "")</f>
        <v/>
      </c>
      <c r="O109" s="586">
        <f>_xlfn.IFS(G109="ETAPA", SUMIFS(ValorTotalComD, Nivel, A109), G109="SUB-ETAPA", SUMIFS(ValorTotalComD, SubNivel, C109), TRUE, T109)</f>
        <v/>
      </c>
      <c r="P109" s="584">
        <f>IF(I109="", "", IFERROR(VLOOKUP(VALUE(I109), _BaseAbril2026, 5, 0), IFERROR(VLOOKUP(TEXT(I109, "@"), _BaseAbril2026, 5, 0), "")))</f>
        <v/>
      </c>
      <c r="Q109" s="585">
        <f>IFERROR(IF(S109="BDI1", TRUNC(P109*(1+$R$18), 2),IF(S109="BDI2", TRUNC(P109*(1+$Q$18), 2), "")), "")</f>
        <v/>
      </c>
      <c r="R109" s="586">
        <f>_xlfn.IFS(G109="ETAPA", SUMIFS(ValorTotalSemD, Nivel, A109), G109="SUB-ETAPA", SUMIFS(ValorTotalSemD, SubNivel, C109), TRUE, U109)</f>
        <v/>
      </c>
      <c r="S109" s="587">
        <f>IF(G109="","",IF(OR(G109="etapa",G109="sub-etapa"),"",OFFSET(MCQ!M$20,ROW(M109)-ROW(M$20),0)))</f>
        <v/>
      </c>
      <c r="T109" s="588">
        <f>IFERROR(TRUNC(L109*N109,2),"")</f>
        <v/>
      </c>
      <c r="U109" s="589">
        <f>IFERROR(TRUNC(L109*Q109,2),"")</f>
        <v/>
      </c>
    </row>
    <row r="110">
      <c r="A110" s="18">
        <f>OFFSET(MCQ!A$20,ROW(A110)-ROW(A$20),0)</f>
        <v/>
      </c>
      <c r="B110" s="18">
        <f>OFFSET(MCQ!B$20,ROW(B110)-ROW(B$20),0)</f>
        <v/>
      </c>
      <c r="C110" s="18">
        <f>OFFSET(MCQ!C$20,ROW(C110)-ROW(C$20),0)</f>
        <v/>
      </c>
      <c r="D110" s="18">
        <f>OFFSET(MCQ!D$20,ROW(D110)-ROW(D$20),0)</f>
        <v/>
      </c>
      <c r="E110" s="18">
        <f>OFFSET(MCQ!E$20,ROW(E110)-ROW(E$20),0)</f>
        <v/>
      </c>
      <c r="F110" s="18" t="n"/>
      <c r="G110" s="233">
        <f>OFFSET(MCQ!G$20,ROW(G110)-ROW(G$20),0)</f>
        <v/>
      </c>
      <c r="H110" s="583">
        <f>IF(G110="","",OFFSET(MCQ!H$20,ROW(H110)-ROW(H$20),0))</f>
        <v/>
      </c>
      <c r="I110" s="24">
        <f>IF(G110="","",IF(OR(G110="etapa",G110="sub-etapa"),"",OFFSET(MCQ!I$20,ROW(I110)-ROW(I$20),0)))</f>
        <v/>
      </c>
      <c r="J110" s="25">
        <f>IF(G110="","",OFFSET(MCQ!J$20,ROW(J110)-ROW(J$20),0))</f>
        <v/>
      </c>
      <c r="K110" s="24">
        <f>IF(G110="","",IF(OR(G110="etapa",G110="sub-etapa"),"",OFFSET(MCQ!K$20,ROW(K110)-ROW(K$20),0)))</f>
        <v/>
      </c>
      <c r="L110" s="26">
        <f>IF(G110="","",IF(OR(G110="etapa",G110="sub-etapa"),"",TRUNC(OFFSET(MCQ!L$20,ROW(L110)-ROW(L$20),0),2)))</f>
        <v/>
      </c>
      <c r="M110" s="584">
        <f>IF(I110="", "", IFERROR(VLOOKUP(VALUE(I110), _BaseAbril2026, 4, 0), IFERROR(VLOOKUP(TEXT(I110, "@"), _BaseAbril2026, 4, 0), "")))</f>
        <v/>
      </c>
      <c r="N110" s="585">
        <f>IFERROR(IF(S110="BDI1", TRUNC(M110*(1+$O$18), 2),IF(S110="BDI2", TRUNC(M110*(1+$N$18), 2), "")), "")</f>
        <v/>
      </c>
      <c r="O110" s="586">
        <f>_xlfn.IFS(G110="ETAPA", SUMIFS(ValorTotalComD, Nivel, A110), G110="SUB-ETAPA", SUMIFS(ValorTotalComD, SubNivel, C110), TRUE, T110)</f>
        <v/>
      </c>
      <c r="P110" s="584">
        <f>IF(I110="", "", IFERROR(VLOOKUP(VALUE(I110), _BaseAbril2026, 5, 0), IFERROR(VLOOKUP(TEXT(I110, "@"), _BaseAbril2026, 5, 0), "")))</f>
        <v/>
      </c>
      <c r="Q110" s="585">
        <f>IFERROR(IF(S110="BDI1", TRUNC(P110*(1+$R$18), 2),IF(S110="BDI2", TRUNC(P110*(1+$Q$18), 2), "")), "")</f>
        <v/>
      </c>
      <c r="R110" s="586">
        <f>_xlfn.IFS(G110="ETAPA", SUMIFS(ValorTotalSemD, Nivel, A110), G110="SUB-ETAPA", SUMIFS(ValorTotalSemD, SubNivel, C110), TRUE, U110)</f>
        <v/>
      </c>
      <c r="S110" s="587">
        <f>IF(G110="","",IF(OR(G110="etapa",G110="sub-etapa"),"",OFFSET(MCQ!M$20,ROW(M110)-ROW(M$20),0)))</f>
        <v/>
      </c>
      <c r="T110" s="588">
        <f>IFERROR(TRUNC(L110*N110,2),"")</f>
        <v/>
      </c>
      <c r="U110" s="589">
        <f>IFERROR(TRUNC(L110*Q110,2),"")</f>
        <v/>
      </c>
    </row>
    <row r="111">
      <c r="A111" s="18">
        <f>OFFSET(MCQ!A$20,ROW(A111)-ROW(A$20),0)</f>
        <v/>
      </c>
      <c r="B111" s="18">
        <f>OFFSET(MCQ!B$20,ROW(B111)-ROW(B$20),0)</f>
        <v/>
      </c>
      <c r="C111" s="18">
        <f>OFFSET(MCQ!C$20,ROW(C111)-ROW(C$20),0)</f>
        <v/>
      </c>
      <c r="D111" s="18">
        <f>OFFSET(MCQ!D$20,ROW(D111)-ROW(D$20),0)</f>
        <v/>
      </c>
      <c r="E111" s="18">
        <f>OFFSET(MCQ!E$20,ROW(E111)-ROW(E$20),0)</f>
        <v/>
      </c>
      <c r="F111" s="18" t="n"/>
      <c r="G111" s="233">
        <f>OFFSET(MCQ!G$20,ROW(G111)-ROW(G$20),0)</f>
        <v/>
      </c>
      <c r="H111" s="583">
        <f>IF(G111="","",OFFSET(MCQ!H$20,ROW(H111)-ROW(H$20),0))</f>
        <v/>
      </c>
      <c r="I111" s="24">
        <f>IF(G111="","",IF(OR(G111="etapa",G111="sub-etapa"),"",OFFSET(MCQ!I$20,ROW(I111)-ROW(I$20),0)))</f>
        <v/>
      </c>
      <c r="J111" s="25">
        <f>IF(G111="","",OFFSET(MCQ!J$20,ROW(J111)-ROW(J$20),0))</f>
        <v/>
      </c>
      <c r="K111" s="24">
        <f>IF(G111="","",IF(OR(G111="etapa",G111="sub-etapa"),"",OFFSET(MCQ!K$20,ROW(K111)-ROW(K$20),0)))</f>
        <v/>
      </c>
      <c r="L111" s="26">
        <f>IF(G111="","",IF(OR(G111="etapa",G111="sub-etapa"),"",TRUNC(OFFSET(MCQ!L$20,ROW(L111)-ROW(L$20),0),2)))</f>
        <v/>
      </c>
      <c r="M111" s="584">
        <f>IF(I111="", "", IFERROR(VLOOKUP(VALUE(I111), _BaseAbril2026, 4, 0), IFERROR(VLOOKUP(TEXT(I111, "@"), _BaseAbril2026, 4, 0), "")))</f>
        <v/>
      </c>
      <c r="N111" s="585">
        <f>IFERROR(IF(S111="BDI1", TRUNC(M111*(1+$O$18), 2),IF(S111="BDI2", TRUNC(M111*(1+$N$18), 2), "")), "")</f>
        <v/>
      </c>
      <c r="O111" s="586">
        <f>_xlfn.IFS(G111="ETAPA", SUMIFS(ValorTotalComD, Nivel, A111), G111="SUB-ETAPA", SUMIFS(ValorTotalComD, SubNivel, C111), TRUE, T111)</f>
        <v/>
      </c>
      <c r="P111" s="584">
        <f>IF(I111="", "", IFERROR(VLOOKUP(VALUE(I111), _BaseAbril2026, 5, 0), IFERROR(VLOOKUP(TEXT(I111, "@"), _BaseAbril2026, 5, 0), "")))</f>
        <v/>
      </c>
      <c r="Q111" s="585">
        <f>IFERROR(IF(S111="BDI1", TRUNC(P111*(1+$R$18), 2),IF(S111="BDI2", TRUNC(P111*(1+$Q$18), 2), "")), "")</f>
        <v/>
      </c>
      <c r="R111" s="586">
        <f>_xlfn.IFS(G111="ETAPA", SUMIFS(ValorTotalSemD, Nivel, A111), G111="SUB-ETAPA", SUMIFS(ValorTotalSemD, SubNivel, C111), TRUE, U111)</f>
        <v/>
      </c>
      <c r="S111" s="587">
        <f>IF(G111="","",IF(OR(G111="etapa",G111="sub-etapa"),"",OFFSET(MCQ!M$20,ROW(M111)-ROW(M$20),0)))</f>
        <v/>
      </c>
      <c r="T111" s="588">
        <f>IFERROR(TRUNC(L111*N111,2),"")</f>
        <v/>
      </c>
      <c r="U111" s="589">
        <f>IFERROR(TRUNC(L111*Q111,2),"")</f>
        <v/>
      </c>
    </row>
    <row r="112">
      <c r="A112" s="18">
        <f>OFFSET(MCQ!A$20,ROW(A112)-ROW(A$20),0)</f>
        <v/>
      </c>
      <c r="B112" s="18">
        <f>OFFSET(MCQ!B$20,ROW(B112)-ROW(B$20),0)</f>
        <v/>
      </c>
      <c r="C112" s="18">
        <f>OFFSET(MCQ!C$20,ROW(C112)-ROW(C$20),0)</f>
        <v/>
      </c>
      <c r="D112" s="18">
        <f>OFFSET(MCQ!D$20,ROW(D112)-ROW(D$20),0)</f>
        <v/>
      </c>
      <c r="E112" s="18">
        <f>OFFSET(MCQ!E$20,ROW(E112)-ROW(E$20),0)</f>
        <v/>
      </c>
      <c r="F112" s="18" t="n"/>
      <c r="G112" s="233">
        <f>OFFSET(MCQ!G$20,ROW(G112)-ROW(G$20),0)</f>
        <v/>
      </c>
      <c r="H112" s="583">
        <f>IF(G112="","",OFFSET(MCQ!H$20,ROW(H112)-ROW(H$20),0))</f>
        <v/>
      </c>
      <c r="I112" s="24">
        <f>IF(G112="","",IF(OR(G112="etapa",G112="sub-etapa"),"",OFFSET(MCQ!I$20,ROW(I112)-ROW(I$20),0)))</f>
        <v/>
      </c>
      <c r="J112" s="25">
        <f>IF(G112="","",OFFSET(MCQ!J$20,ROW(J112)-ROW(J$20),0))</f>
        <v/>
      </c>
      <c r="K112" s="24">
        <f>IF(G112="","",IF(OR(G112="etapa",G112="sub-etapa"),"",OFFSET(MCQ!K$20,ROW(K112)-ROW(K$20),0)))</f>
        <v/>
      </c>
      <c r="L112" s="26">
        <f>IF(G112="","",IF(OR(G112="etapa",G112="sub-etapa"),"",TRUNC(OFFSET(MCQ!L$20,ROW(L112)-ROW(L$20),0),2)))</f>
        <v/>
      </c>
      <c r="M112" s="584">
        <f>IF(I112="", "", IFERROR(VLOOKUP(VALUE(I112), _BaseAbril2026, 4, 0), IFERROR(VLOOKUP(TEXT(I112, "@"), _BaseAbril2026, 4, 0), "")))</f>
        <v/>
      </c>
      <c r="N112" s="585">
        <f>IFERROR(IF(S112="BDI1", TRUNC(M112*(1+$O$18), 2),IF(S112="BDI2", TRUNC(M112*(1+$N$18), 2), "")), "")</f>
        <v/>
      </c>
      <c r="O112" s="586">
        <f>_xlfn.IFS(G112="ETAPA", SUMIFS(ValorTotalComD, Nivel, A112), G112="SUB-ETAPA", SUMIFS(ValorTotalComD, SubNivel, C112), TRUE, T112)</f>
        <v/>
      </c>
      <c r="P112" s="584">
        <f>IF(I112="", "", IFERROR(VLOOKUP(VALUE(I112), _BaseAbril2026, 5, 0), IFERROR(VLOOKUP(TEXT(I112, "@"), _BaseAbril2026, 5, 0), "")))</f>
        <v/>
      </c>
      <c r="Q112" s="585">
        <f>IFERROR(IF(S112="BDI1", TRUNC(P112*(1+$R$18), 2),IF(S112="BDI2", TRUNC(P112*(1+$Q$18), 2), "")), "")</f>
        <v/>
      </c>
      <c r="R112" s="586">
        <f>_xlfn.IFS(G112="ETAPA", SUMIFS(ValorTotalSemD, Nivel, A112), G112="SUB-ETAPA", SUMIFS(ValorTotalSemD, SubNivel, C112), TRUE, U112)</f>
        <v/>
      </c>
      <c r="S112" s="587">
        <f>IF(G112="","",IF(OR(G112="etapa",G112="sub-etapa"),"",OFFSET(MCQ!M$20,ROW(M112)-ROW(M$20),0)))</f>
        <v/>
      </c>
      <c r="T112" s="588">
        <f>IFERROR(TRUNC(L112*N112,2),"")</f>
        <v/>
      </c>
      <c r="U112" s="589">
        <f>IFERROR(TRUNC(L112*Q112,2),"")</f>
        <v/>
      </c>
    </row>
    <row r="113">
      <c r="A113" s="18">
        <f>OFFSET(MCQ!A$20,ROW(A113)-ROW(A$20),0)</f>
        <v/>
      </c>
      <c r="B113" s="18">
        <f>OFFSET(MCQ!B$20,ROW(B113)-ROW(B$20),0)</f>
        <v/>
      </c>
      <c r="C113" s="18">
        <f>OFFSET(MCQ!C$20,ROW(C113)-ROW(C$20),0)</f>
        <v/>
      </c>
      <c r="D113" s="18">
        <f>OFFSET(MCQ!D$20,ROW(D113)-ROW(D$20),0)</f>
        <v/>
      </c>
      <c r="E113" s="18">
        <f>OFFSET(MCQ!E$20,ROW(E113)-ROW(E$20),0)</f>
        <v/>
      </c>
      <c r="F113" s="18" t="n"/>
      <c r="G113" s="233">
        <f>OFFSET(MCQ!G$20,ROW(G113)-ROW(G$20),0)</f>
        <v/>
      </c>
      <c r="H113" s="583">
        <f>IF(G113="","",OFFSET(MCQ!H$20,ROW(H113)-ROW(H$20),0))</f>
        <v/>
      </c>
      <c r="I113" s="24">
        <f>IF(G113="","",IF(OR(G113="etapa",G113="sub-etapa"),"",OFFSET(MCQ!I$20,ROW(I113)-ROW(I$20),0)))</f>
        <v/>
      </c>
      <c r="J113" s="25">
        <f>IF(G113="","",OFFSET(MCQ!J$20,ROW(J113)-ROW(J$20),0))</f>
        <v/>
      </c>
      <c r="K113" s="24">
        <f>IF(G113="","",IF(OR(G113="etapa",G113="sub-etapa"),"",OFFSET(MCQ!K$20,ROW(K113)-ROW(K$20),0)))</f>
        <v/>
      </c>
      <c r="L113" s="26">
        <f>IF(G113="","",IF(OR(G113="etapa",G113="sub-etapa"),"",TRUNC(OFFSET(MCQ!L$20,ROW(L113)-ROW(L$20),0),2)))</f>
        <v/>
      </c>
      <c r="M113" s="584">
        <f>IF(I113="", "", IFERROR(VLOOKUP(VALUE(I113), _BaseAbril2026, 4, 0), IFERROR(VLOOKUP(TEXT(I113, "@"), _BaseAbril2026, 4, 0), "")))</f>
        <v/>
      </c>
      <c r="N113" s="585">
        <f>IFERROR(IF(S113="BDI1", TRUNC(M113*(1+$O$18), 2),IF(S113="BDI2", TRUNC(M113*(1+$N$18), 2), "")), "")</f>
        <v/>
      </c>
      <c r="O113" s="586">
        <f>_xlfn.IFS(G113="ETAPA", SUMIFS(ValorTotalComD, Nivel, A113), G113="SUB-ETAPA", SUMIFS(ValorTotalComD, SubNivel, C113), TRUE, T113)</f>
        <v/>
      </c>
      <c r="P113" s="584">
        <f>IF(I113="", "", IFERROR(VLOOKUP(VALUE(I113), _BaseAbril2026, 5, 0), IFERROR(VLOOKUP(TEXT(I113, "@"), _BaseAbril2026, 5, 0), "")))</f>
        <v/>
      </c>
      <c r="Q113" s="585">
        <f>IFERROR(IF(S113="BDI1", TRUNC(P113*(1+$R$18), 2),IF(S113="BDI2", TRUNC(P113*(1+$Q$18), 2), "")), "")</f>
        <v/>
      </c>
      <c r="R113" s="586">
        <f>_xlfn.IFS(G113="ETAPA", SUMIFS(ValorTotalSemD, Nivel, A113), G113="SUB-ETAPA", SUMIFS(ValorTotalSemD, SubNivel, C113), TRUE, U113)</f>
        <v/>
      </c>
      <c r="S113" s="587">
        <f>IF(G113="","",IF(OR(G113="etapa",G113="sub-etapa"),"",OFFSET(MCQ!M$20,ROW(M113)-ROW(M$20),0)))</f>
        <v/>
      </c>
      <c r="T113" s="588">
        <f>IFERROR(TRUNC(L113*N113,2),"")</f>
        <v/>
      </c>
      <c r="U113" s="589">
        <f>IFERROR(TRUNC(L113*Q113,2),"")</f>
        <v/>
      </c>
    </row>
    <row r="114">
      <c r="A114" s="18">
        <f>OFFSET(MCQ!A$20,ROW(A114)-ROW(A$20),0)</f>
        <v/>
      </c>
      <c r="B114" s="18">
        <f>OFFSET(MCQ!B$20,ROW(B114)-ROW(B$20),0)</f>
        <v/>
      </c>
      <c r="C114" s="18">
        <f>OFFSET(MCQ!C$20,ROW(C114)-ROW(C$20),0)</f>
        <v/>
      </c>
      <c r="D114" s="18">
        <f>OFFSET(MCQ!D$20,ROW(D114)-ROW(D$20),0)</f>
        <v/>
      </c>
      <c r="E114" s="18">
        <f>OFFSET(MCQ!E$20,ROW(E114)-ROW(E$20),0)</f>
        <v/>
      </c>
      <c r="F114" s="18" t="n"/>
      <c r="G114" s="233">
        <f>OFFSET(MCQ!G$20,ROW(G114)-ROW(G$20),0)</f>
        <v/>
      </c>
      <c r="H114" s="583">
        <f>IF(G114="","",OFFSET(MCQ!H$20,ROW(H114)-ROW(H$20),0))</f>
        <v/>
      </c>
      <c r="I114" s="24">
        <f>IF(G114="","",IF(OR(G114="etapa",G114="sub-etapa"),"",OFFSET(MCQ!I$20,ROW(I114)-ROW(I$20),0)))</f>
        <v/>
      </c>
      <c r="J114" s="25">
        <f>IF(G114="","",OFFSET(MCQ!J$20,ROW(J114)-ROW(J$20),0))</f>
        <v/>
      </c>
      <c r="K114" s="24">
        <f>IF(G114="","",IF(OR(G114="etapa",G114="sub-etapa"),"",OFFSET(MCQ!K$20,ROW(K114)-ROW(K$20),0)))</f>
        <v/>
      </c>
      <c r="L114" s="26">
        <f>IF(G114="","",IF(OR(G114="etapa",G114="sub-etapa"),"",TRUNC(OFFSET(MCQ!L$20,ROW(L114)-ROW(L$20),0),2)))</f>
        <v/>
      </c>
      <c r="M114" s="584">
        <f>IF(I114="", "", IFERROR(VLOOKUP(VALUE(I114), _BaseAbril2026, 4, 0), IFERROR(VLOOKUP(TEXT(I114, "@"), _BaseAbril2026, 4, 0), "")))</f>
        <v/>
      </c>
      <c r="N114" s="585">
        <f>IFERROR(IF(S114="BDI1", TRUNC(M114*(1+$O$18), 2),IF(S114="BDI2", TRUNC(M114*(1+$N$18), 2), "")), "")</f>
        <v/>
      </c>
      <c r="O114" s="586">
        <f>_xlfn.IFS(G114="ETAPA", SUMIFS(ValorTotalComD, Nivel, A114), G114="SUB-ETAPA", SUMIFS(ValorTotalComD, SubNivel, C114), TRUE, T114)</f>
        <v/>
      </c>
      <c r="P114" s="584">
        <f>IF(I114="", "", IFERROR(VLOOKUP(VALUE(I114), _BaseAbril2026, 5, 0), IFERROR(VLOOKUP(TEXT(I114, "@"), _BaseAbril2026, 5, 0), "")))</f>
        <v/>
      </c>
      <c r="Q114" s="585">
        <f>IFERROR(IF(S114="BDI1", TRUNC(P114*(1+$R$18), 2),IF(S114="BDI2", TRUNC(P114*(1+$Q$18), 2), "")), "")</f>
        <v/>
      </c>
      <c r="R114" s="586">
        <f>_xlfn.IFS(G114="ETAPA", SUMIFS(ValorTotalSemD, Nivel, A114), G114="SUB-ETAPA", SUMIFS(ValorTotalSemD, SubNivel, C114), TRUE, U114)</f>
        <v/>
      </c>
      <c r="S114" s="587">
        <f>IF(G114="","",IF(OR(G114="etapa",G114="sub-etapa"),"",OFFSET(MCQ!M$20,ROW(M114)-ROW(M$20),0)))</f>
        <v/>
      </c>
      <c r="T114" s="588">
        <f>IFERROR(TRUNC(L114*N114,2),"")</f>
        <v/>
      </c>
      <c r="U114" s="589">
        <f>IFERROR(TRUNC(L114*Q114,2),"")</f>
        <v/>
      </c>
    </row>
    <row r="115">
      <c r="A115" s="18">
        <f>OFFSET(MCQ!A$20,ROW(A115)-ROW(A$20),0)</f>
        <v/>
      </c>
      <c r="B115" s="18">
        <f>OFFSET(MCQ!B$20,ROW(B115)-ROW(B$20),0)</f>
        <v/>
      </c>
      <c r="C115" s="18">
        <f>OFFSET(MCQ!C$20,ROW(C115)-ROW(C$20),0)</f>
        <v/>
      </c>
      <c r="D115" s="18">
        <f>OFFSET(MCQ!D$20,ROW(D115)-ROW(D$20),0)</f>
        <v/>
      </c>
      <c r="E115" s="18">
        <f>OFFSET(MCQ!E$20,ROW(E115)-ROW(E$20),0)</f>
        <v/>
      </c>
      <c r="F115" s="18" t="n"/>
      <c r="G115" s="233">
        <f>OFFSET(MCQ!G$20,ROW(G115)-ROW(G$20),0)</f>
        <v/>
      </c>
      <c r="H115" s="583">
        <f>IF(G115="","",OFFSET(MCQ!H$20,ROW(H115)-ROW(H$20),0))</f>
        <v/>
      </c>
      <c r="I115" s="24">
        <f>IF(G115="","",IF(OR(G115="etapa",G115="sub-etapa"),"",OFFSET(MCQ!I$20,ROW(I115)-ROW(I$20),0)))</f>
        <v/>
      </c>
      <c r="J115" s="25">
        <f>IF(G115="","",OFFSET(MCQ!J$20,ROW(J115)-ROW(J$20),0))</f>
        <v/>
      </c>
      <c r="K115" s="24">
        <f>IF(G115="","",IF(OR(G115="etapa",G115="sub-etapa"),"",OFFSET(MCQ!K$20,ROW(K115)-ROW(K$20),0)))</f>
        <v/>
      </c>
      <c r="L115" s="26">
        <f>IF(G115="","",IF(OR(G115="etapa",G115="sub-etapa"),"",TRUNC(OFFSET(MCQ!L$20,ROW(L115)-ROW(L$20),0),2)))</f>
        <v/>
      </c>
      <c r="M115" s="584">
        <f>IF(I115="", "", IFERROR(VLOOKUP(VALUE(I115), _BaseAbril2026, 4, 0), IFERROR(VLOOKUP(TEXT(I115, "@"), _BaseAbril2026, 4, 0), "")))</f>
        <v/>
      </c>
      <c r="N115" s="585">
        <f>IFERROR(IF(S115="BDI1", TRUNC(M115*(1+$O$18), 2),IF(S115="BDI2", TRUNC(M115*(1+$N$18), 2), "")), "")</f>
        <v/>
      </c>
      <c r="O115" s="586">
        <f>_xlfn.IFS(G115="ETAPA", SUMIFS(ValorTotalComD, Nivel, A115), G115="SUB-ETAPA", SUMIFS(ValorTotalComD, SubNivel, C115), TRUE, T115)</f>
        <v/>
      </c>
      <c r="P115" s="584">
        <f>IF(I115="", "", IFERROR(VLOOKUP(VALUE(I115), _BaseAbril2026, 5, 0), IFERROR(VLOOKUP(TEXT(I115, "@"), _BaseAbril2026, 5, 0), "")))</f>
        <v/>
      </c>
      <c r="Q115" s="585">
        <f>IFERROR(IF(S115="BDI1", TRUNC(P115*(1+$R$18), 2),IF(S115="BDI2", TRUNC(P115*(1+$Q$18), 2), "")), "")</f>
        <v/>
      </c>
      <c r="R115" s="586">
        <f>_xlfn.IFS(G115="ETAPA", SUMIFS(ValorTotalSemD, Nivel, A115), G115="SUB-ETAPA", SUMIFS(ValorTotalSemD, SubNivel, C115), TRUE, U115)</f>
        <v/>
      </c>
      <c r="S115" s="587">
        <f>IF(G115="","",IF(OR(G115="etapa",G115="sub-etapa"),"",OFFSET(MCQ!M$20,ROW(M115)-ROW(M$20),0)))</f>
        <v/>
      </c>
      <c r="T115" s="588">
        <f>IFERROR(TRUNC(L115*N115,2),"")</f>
        <v/>
      </c>
      <c r="U115" s="589">
        <f>IFERROR(TRUNC(L115*Q115,2),"")</f>
        <v/>
      </c>
    </row>
    <row r="116">
      <c r="A116" s="18">
        <f>OFFSET(MCQ!A$20,ROW(A116)-ROW(A$20),0)</f>
        <v/>
      </c>
      <c r="B116" s="18">
        <f>OFFSET(MCQ!B$20,ROW(B116)-ROW(B$20),0)</f>
        <v/>
      </c>
      <c r="C116" s="18">
        <f>OFFSET(MCQ!C$20,ROW(C116)-ROW(C$20),0)</f>
        <v/>
      </c>
      <c r="D116" s="18">
        <f>OFFSET(MCQ!D$20,ROW(D116)-ROW(D$20),0)</f>
        <v/>
      </c>
      <c r="E116" s="18">
        <f>OFFSET(MCQ!E$20,ROW(E116)-ROW(E$20),0)</f>
        <v/>
      </c>
      <c r="F116" s="18" t="n"/>
      <c r="G116" s="233">
        <f>OFFSET(MCQ!G$20,ROW(G116)-ROW(G$20),0)</f>
        <v/>
      </c>
      <c r="H116" s="583">
        <f>IF(G116="","",OFFSET(MCQ!H$20,ROW(H116)-ROW(H$20),0))</f>
        <v/>
      </c>
      <c r="I116" s="24">
        <f>IF(G116="","",IF(OR(G116="etapa",G116="sub-etapa"),"",OFFSET(MCQ!I$20,ROW(I116)-ROW(I$20),0)))</f>
        <v/>
      </c>
      <c r="J116" s="25">
        <f>IF(G116="","",OFFSET(MCQ!J$20,ROW(J116)-ROW(J$20),0))</f>
        <v/>
      </c>
      <c r="K116" s="24">
        <f>IF(G116="","",IF(OR(G116="etapa",G116="sub-etapa"),"",OFFSET(MCQ!K$20,ROW(K116)-ROW(K$20),0)))</f>
        <v/>
      </c>
      <c r="L116" s="26">
        <f>IF(G116="","",IF(OR(G116="etapa",G116="sub-etapa"),"",TRUNC(OFFSET(MCQ!L$20,ROW(L116)-ROW(L$20),0),2)))</f>
        <v/>
      </c>
      <c r="M116" s="584">
        <f>IF(I116="", "", IFERROR(VLOOKUP(VALUE(I116), _BaseAbril2026, 4, 0), IFERROR(VLOOKUP(TEXT(I116, "@"), _BaseAbril2026, 4, 0), "")))</f>
        <v/>
      </c>
      <c r="N116" s="585">
        <f>IFERROR(IF(S116="BDI1", TRUNC(M116*(1+$O$18), 2),IF(S116="BDI2", TRUNC(M116*(1+$N$18), 2), "")), "")</f>
        <v/>
      </c>
      <c r="O116" s="586">
        <f>_xlfn.IFS(G116="ETAPA", SUMIFS(ValorTotalComD, Nivel, A116), G116="SUB-ETAPA", SUMIFS(ValorTotalComD, SubNivel, C116), TRUE, T116)</f>
        <v/>
      </c>
      <c r="P116" s="584">
        <f>IF(I116="", "", IFERROR(VLOOKUP(VALUE(I116), _BaseAbril2026, 5, 0), IFERROR(VLOOKUP(TEXT(I116, "@"), _BaseAbril2026, 5, 0), "")))</f>
        <v/>
      </c>
      <c r="Q116" s="585">
        <f>IFERROR(IF(S116="BDI1", TRUNC(P116*(1+$R$18), 2),IF(S116="BDI2", TRUNC(P116*(1+$Q$18), 2), "")), "")</f>
        <v/>
      </c>
      <c r="R116" s="586">
        <f>_xlfn.IFS(G116="ETAPA", SUMIFS(ValorTotalSemD, Nivel, A116), G116="SUB-ETAPA", SUMIFS(ValorTotalSemD, SubNivel, C116), TRUE, U116)</f>
        <v/>
      </c>
      <c r="S116" s="587">
        <f>IF(G116="","",IF(OR(G116="etapa",G116="sub-etapa"),"",OFFSET(MCQ!M$20,ROW(M116)-ROW(M$20),0)))</f>
        <v/>
      </c>
      <c r="T116" s="588">
        <f>IFERROR(TRUNC(L116*N116,2),"")</f>
        <v/>
      </c>
      <c r="U116" s="589">
        <f>IFERROR(TRUNC(L116*Q116,2),"")</f>
        <v/>
      </c>
    </row>
    <row r="117">
      <c r="A117" s="18">
        <f>OFFSET(MCQ!A$20,ROW(A117)-ROW(A$20),0)</f>
        <v/>
      </c>
      <c r="B117" s="18">
        <f>OFFSET(MCQ!B$20,ROW(B117)-ROW(B$20),0)</f>
        <v/>
      </c>
      <c r="C117" s="18">
        <f>OFFSET(MCQ!C$20,ROW(C117)-ROW(C$20),0)</f>
        <v/>
      </c>
      <c r="D117" s="18">
        <f>OFFSET(MCQ!D$20,ROW(D117)-ROW(D$20),0)</f>
        <v/>
      </c>
      <c r="E117" s="18">
        <f>OFFSET(MCQ!E$20,ROW(E117)-ROW(E$20),0)</f>
        <v/>
      </c>
      <c r="F117" s="18" t="n"/>
      <c r="G117" s="233">
        <f>OFFSET(MCQ!G$20,ROW(G117)-ROW(G$20),0)</f>
        <v/>
      </c>
      <c r="H117" s="583">
        <f>IF(G117="","",OFFSET(MCQ!H$20,ROW(H117)-ROW(H$20),0))</f>
        <v/>
      </c>
      <c r="I117" s="24">
        <f>IF(G117="","",IF(OR(G117="etapa",G117="sub-etapa"),"",OFFSET(MCQ!I$20,ROW(I117)-ROW(I$20),0)))</f>
        <v/>
      </c>
      <c r="J117" s="25">
        <f>IF(G117="","",OFFSET(MCQ!J$20,ROW(J117)-ROW(J$20),0))</f>
        <v/>
      </c>
      <c r="K117" s="24">
        <f>IF(G117="","",IF(OR(G117="etapa",G117="sub-etapa"),"",OFFSET(MCQ!K$20,ROW(K117)-ROW(K$20),0)))</f>
        <v/>
      </c>
      <c r="L117" s="26">
        <f>IF(G117="","",IF(OR(G117="etapa",G117="sub-etapa"),"",TRUNC(OFFSET(MCQ!L$20,ROW(L117)-ROW(L$20),0),2)))</f>
        <v/>
      </c>
      <c r="M117" s="584">
        <f>IF(I117="", "", IFERROR(VLOOKUP(VALUE(I117), _BaseAbril2026, 4, 0), IFERROR(VLOOKUP(TEXT(I117, "@"), _BaseAbril2026, 4, 0), "")))</f>
        <v/>
      </c>
      <c r="N117" s="585">
        <f>IFERROR(IF(S117="BDI1", TRUNC(M117*(1+$O$18), 2),IF(S117="BDI2", TRUNC(M117*(1+$N$18), 2), "")), "")</f>
        <v/>
      </c>
      <c r="O117" s="586">
        <f>_xlfn.IFS(G117="ETAPA", SUMIFS(ValorTotalComD, Nivel, A117), G117="SUB-ETAPA", SUMIFS(ValorTotalComD, SubNivel, C117), TRUE, T117)</f>
        <v/>
      </c>
      <c r="P117" s="584">
        <f>IF(I117="", "", IFERROR(VLOOKUP(VALUE(I117), _BaseAbril2026, 5, 0), IFERROR(VLOOKUP(TEXT(I117, "@"), _BaseAbril2026, 5, 0), "")))</f>
        <v/>
      </c>
      <c r="Q117" s="585">
        <f>IFERROR(IF(S117="BDI1", TRUNC(P117*(1+$R$18), 2),IF(S117="BDI2", TRUNC(P117*(1+$Q$18), 2), "")), "")</f>
        <v/>
      </c>
      <c r="R117" s="586">
        <f>_xlfn.IFS(G117="ETAPA", SUMIFS(ValorTotalSemD, Nivel, A117), G117="SUB-ETAPA", SUMIFS(ValorTotalSemD, SubNivel, C117), TRUE, U117)</f>
        <v/>
      </c>
      <c r="S117" s="587">
        <f>IF(G117="","",IF(OR(G117="etapa",G117="sub-etapa"),"",OFFSET(MCQ!M$20,ROW(M117)-ROW(M$20),0)))</f>
        <v/>
      </c>
      <c r="T117" s="588">
        <f>IFERROR(TRUNC(L117*N117,2),"")</f>
        <v/>
      </c>
      <c r="U117" s="589">
        <f>IFERROR(TRUNC(L117*Q117,2),"")</f>
        <v/>
      </c>
    </row>
    <row r="118">
      <c r="A118" s="18">
        <f>OFFSET(MCQ!A$20,ROW(A118)-ROW(A$20),0)</f>
        <v/>
      </c>
      <c r="B118" s="18">
        <f>OFFSET(MCQ!B$20,ROW(B118)-ROW(B$20),0)</f>
        <v/>
      </c>
      <c r="C118" s="18">
        <f>OFFSET(MCQ!C$20,ROW(C118)-ROW(C$20),0)</f>
        <v/>
      </c>
      <c r="D118" s="18">
        <f>OFFSET(MCQ!D$20,ROW(D118)-ROW(D$20),0)</f>
        <v/>
      </c>
      <c r="E118" s="18">
        <f>OFFSET(MCQ!E$20,ROW(E118)-ROW(E$20),0)</f>
        <v/>
      </c>
      <c r="F118" s="18" t="n"/>
      <c r="G118" s="233">
        <f>OFFSET(MCQ!G$20,ROW(G118)-ROW(G$20),0)</f>
        <v/>
      </c>
      <c r="H118" s="583">
        <f>IF(G118="","",OFFSET(MCQ!H$20,ROW(H118)-ROW(H$20),0))</f>
        <v/>
      </c>
      <c r="I118" s="24">
        <f>IF(G118="","",IF(OR(G118="etapa",G118="sub-etapa"),"",OFFSET(MCQ!I$20,ROW(I118)-ROW(I$20),0)))</f>
        <v/>
      </c>
      <c r="J118" s="25">
        <f>IF(G118="","",OFFSET(MCQ!J$20,ROW(J118)-ROW(J$20),0))</f>
        <v/>
      </c>
      <c r="K118" s="24">
        <f>IF(G118="","",IF(OR(G118="etapa",G118="sub-etapa"),"",OFFSET(MCQ!K$20,ROW(K118)-ROW(K$20),0)))</f>
        <v/>
      </c>
      <c r="L118" s="26">
        <f>IF(G118="","",IF(OR(G118="etapa",G118="sub-etapa"),"",TRUNC(OFFSET(MCQ!L$20,ROW(L118)-ROW(L$20),0),2)))</f>
        <v/>
      </c>
      <c r="M118" s="584">
        <f>IF(I118="", "", IFERROR(VLOOKUP(VALUE(I118), _BaseAbril2026, 4, 0), IFERROR(VLOOKUP(TEXT(I118, "@"), _BaseAbril2026, 4, 0), "")))</f>
        <v/>
      </c>
      <c r="N118" s="585">
        <f>IFERROR(IF(S118="BDI1", TRUNC(M118*(1+$O$18), 2),IF(S118="BDI2", TRUNC(M118*(1+$N$18), 2), "")), "")</f>
        <v/>
      </c>
      <c r="O118" s="586">
        <f>_xlfn.IFS(G118="ETAPA", SUMIFS(ValorTotalComD, Nivel, A118), G118="SUB-ETAPA", SUMIFS(ValorTotalComD, SubNivel, C118), TRUE, T118)</f>
        <v/>
      </c>
      <c r="P118" s="584">
        <f>IF(I118="", "", IFERROR(VLOOKUP(VALUE(I118), _BaseAbril2026, 5, 0), IFERROR(VLOOKUP(TEXT(I118, "@"), _BaseAbril2026, 5, 0), "")))</f>
        <v/>
      </c>
      <c r="Q118" s="585">
        <f>IFERROR(IF(S118="BDI1", TRUNC(P118*(1+$R$18), 2),IF(S118="BDI2", TRUNC(P118*(1+$Q$18), 2), "")), "")</f>
        <v/>
      </c>
      <c r="R118" s="586">
        <f>_xlfn.IFS(G118="ETAPA", SUMIFS(ValorTotalSemD, Nivel, A118), G118="SUB-ETAPA", SUMIFS(ValorTotalSemD, SubNivel, C118), TRUE, U118)</f>
        <v/>
      </c>
      <c r="S118" s="587">
        <f>IF(G118="","",IF(OR(G118="etapa",G118="sub-etapa"),"",OFFSET(MCQ!M$20,ROW(M118)-ROW(M$20),0)))</f>
        <v/>
      </c>
      <c r="T118" s="588">
        <f>IFERROR(TRUNC(L118*N118,2),"")</f>
        <v/>
      </c>
      <c r="U118" s="589">
        <f>IFERROR(TRUNC(L118*Q118,2),"")</f>
        <v/>
      </c>
    </row>
    <row r="119">
      <c r="A119" s="18">
        <f>OFFSET(MCQ!A$20,ROW(A119)-ROW(A$20),0)</f>
        <v/>
      </c>
      <c r="B119" s="18">
        <f>OFFSET(MCQ!B$20,ROW(B119)-ROW(B$20),0)</f>
        <v/>
      </c>
      <c r="C119" s="18">
        <f>OFFSET(MCQ!C$20,ROW(C119)-ROW(C$20),0)</f>
        <v/>
      </c>
      <c r="D119" s="18">
        <f>OFFSET(MCQ!D$20,ROW(D119)-ROW(D$20),0)</f>
        <v/>
      </c>
      <c r="E119" s="18">
        <f>OFFSET(MCQ!E$20,ROW(E119)-ROW(E$20),0)</f>
        <v/>
      </c>
      <c r="F119" s="18" t="n"/>
      <c r="G119" s="233">
        <f>OFFSET(MCQ!G$20,ROW(G119)-ROW(G$20),0)</f>
        <v/>
      </c>
      <c r="H119" s="583">
        <f>IF(G119="","",OFFSET(MCQ!H$20,ROW(H119)-ROW(H$20),0))</f>
        <v/>
      </c>
      <c r="I119" s="24">
        <f>IF(G119="","",IF(OR(G119="etapa",G119="sub-etapa"),"",OFFSET(MCQ!I$20,ROW(I119)-ROW(I$20),0)))</f>
        <v/>
      </c>
      <c r="J119" s="25">
        <f>IF(G119="","",OFFSET(MCQ!J$20,ROW(J119)-ROW(J$20),0))</f>
        <v/>
      </c>
      <c r="K119" s="24">
        <f>IF(G119="","",IF(OR(G119="etapa",G119="sub-etapa"),"",OFFSET(MCQ!K$20,ROW(K119)-ROW(K$20),0)))</f>
        <v/>
      </c>
      <c r="L119" s="26">
        <f>IF(G119="","",IF(OR(G119="etapa",G119="sub-etapa"),"",TRUNC(OFFSET(MCQ!L$20,ROW(L119)-ROW(L$20),0),2)))</f>
        <v/>
      </c>
      <c r="M119" s="584">
        <f>IF(I119="", "", IFERROR(VLOOKUP(VALUE(I119), _BaseAbril2026, 4, 0), IFERROR(VLOOKUP(TEXT(I119, "@"), _BaseAbril2026, 4, 0), "")))</f>
        <v/>
      </c>
      <c r="N119" s="585">
        <f>IFERROR(IF(S119="BDI1", TRUNC(M119*(1+$O$18), 2),IF(S119="BDI2", TRUNC(M119*(1+$N$18), 2), "")), "")</f>
        <v/>
      </c>
      <c r="O119" s="586">
        <f>_xlfn.IFS(G119="ETAPA", SUMIFS(ValorTotalComD, Nivel, A119), G119="SUB-ETAPA", SUMIFS(ValorTotalComD, SubNivel, C119), TRUE, T119)</f>
        <v/>
      </c>
      <c r="P119" s="584">
        <f>IF(I119="", "", IFERROR(VLOOKUP(VALUE(I119), _BaseAbril2026, 5, 0), IFERROR(VLOOKUP(TEXT(I119, "@"), _BaseAbril2026, 5, 0), "")))</f>
        <v/>
      </c>
      <c r="Q119" s="585">
        <f>IFERROR(IF(S119="BDI1", TRUNC(P119*(1+$R$18), 2),IF(S119="BDI2", TRUNC(P119*(1+$Q$18), 2), "")), "")</f>
        <v/>
      </c>
      <c r="R119" s="586">
        <f>_xlfn.IFS(G119="ETAPA", SUMIFS(ValorTotalSemD, Nivel, A119), G119="SUB-ETAPA", SUMIFS(ValorTotalSemD, SubNivel, C119), TRUE, U119)</f>
        <v/>
      </c>
      <c r="S119" s="587">
        <f>IF(G119="","",IF(OR(G119="etapa",G119="sub-etapa"),"",OFFSET(MCQ!M$20,ROW(M119)-ROW(M$20),0)))</f>
        <v/>
      </c>
      <c r="T119" s="588">
        <f>IFERROR(TRUNC(L119*N119,2),"")</f>
        <v/>
      </c>
      <c r="U119" s="589">
        <f>IFERROR(TRUNC(L119*Q119,2),"")</f>
        <v/>
      </c>
    </row>
    <row r="120">
      <c r="A120" s="18">
        <f>OFFSET(MCQ!A$20,ROW(A120)-ROW(A$20),0)</f>
        <v/>
      </c>
      <c r="B120" s="18">
        <f>OFFSET(MCQ!B$20,ROW(B120)-ROW(B$20),0)</f>
        <v/>
      </c>
      <c r="C120" s="18">
        <f>OFFSET(MCQ!C$20,ROW(C120)-ROW(C$20),0)</f>
        <v/>
      </c>
      <c r="D120" s="18">
        <f>OFFSET(MCQ!D$20,ROW(D120)-ROW(D$20),0)</f>
        <v/>
      </c>
      <c r="E120" s="18">
        <f>OFFSET(MCQ!E$20,ROW(E120)-ROW(E$20),0)</f>
        <v/>
      </c>
      <c r="F120" s="18" t="n"/>
      <c r="G120" s="233">
        <f>OFFSET(MCQ!G$20,ROW(G120)-ROW(G$20),0)</f>
        <v/>
      </c>
      <c r="H120" s="583">
        <f>IF(G120="","",OFFSET(MCQ!H$20,ROW(H120)-ROW(H$20),0))</f>
        <v/>
      </c>
      <c r="I120" s="24">
        <f>IF(G120="","",IF(OR(G120="etapa",G120="sub-etapa"),"",OFFSET(MCQ!I$20,ROW(I120)-ROW(I$20),0)))</f>
        <v/>
      </c>
      <c r="J120" s="25">
        <f>IF(G120="","",OFFSET(MCQ!J$20,ROW(J120)-ROW(J$20),0))</f>
        <v/>
      </c>
      <c r="K120" s="24">
        <f>IF(G120="","",IF(OR(G120="etapa",G120="sub-etapa"),"",OFFSET(MCQ!K$20,ROW(K120)-ROW(K$20),0)))</f>
        <v/>
      </c>
      <c r="L120" s="26">
        <f>IF(G120="","",IF(OR(G120="etapa",G120="sub-etapa"),"",TRUNC(OFFSET(MCQ!L$20,ROW(L120)-ROW(L$20),0),2)))</f>
        <v/>
      </c>
      <c r="M120" s="584">
        <f>IF(I120="", "", IFERROR(VLOOKUP(VALUE(I120), _BaseAbril2026, 4, 0), IFERROR(VLOOKUP(TEXT(I120, "@"), _BaseAbril2026, 4, 0), "")))</f>
        <v/>
      </c>
      <c r="N120" s="585">
        <f>IFERROR(IF(S120="BDI1", TRUNC(M120*(1+$O$18), 2),IF(S120="BDI2", TRUNC(M120*(1+$N$18), 2), "")), "")</f>
        <v/>
      </c>
      <c r="O120" s="586">
        <f>_xlfn.IFS(G120="ETAPA", SUMIFS(ValorTotalComD, Nivel, A120), G120="SUB-ETAPA", SUMIFS(ValorTotalComD, SubNivel, C120), TRUE, T120)</f>
        <v/>
      </c>
      <c r="P120" s="584">
        <f>IF(I120="", "", IFERROR(VLOOKUP(VALUE(I120), _BaseAbril2026, 5, 0), IFERROR(VLOOKUP(TEXT(I120, "@"), _BaseAbril2026, 5, 0), "")))</f>
        <v/>
      </c>
      <c r="Q120" s="585">
        <f>IFERROR(IF(S120="BDI1", TRUNC(P120*(1+$R$18), 2),IF(S120="BDI2", TRUNC(P120*(1+$Q$18), 2), "")), "")</f>
        <v/>
      </c>
      <c r="R120" s="586">
        <f>_xlfn.IFS(G120="ETAPA", SUMIFS(ValorTotalSemD, Nivel, A120), G120="SUB-ETAPA", SUMIFS(ValorTotalSemD, SubNivel, C120), TRUE, U120)</f>
        <v/>
      </c>
      <c r="S120" s="587">
        <f>IF(G120="","",IF(OR(G120="etapa",G120="sub-etapa"),"",OFFSET(MCQ!M$20,ROW(M120)-ROW(M$20),0)))</f>
        <v/>
      </c>
      <c r="T120" s="588">
        <f>IFERROR(TRUNC(L120*N120,2),"")</f>
        <v/>
      </c>
      <c r="U120" s="589">
        <f>IFERROR(TRUNC(L120*Q120,2),"")</f>
        <v/>
      </c>
    </row>
    <row r="121">
      <c r="A121" s="18">
        <f>OFFSET(MCQ!A$20,ROW(A121)-ROW(A$20),0)</f>
        <v/>
      </c>
      <c r="B121" s="18">
        <f>OFFSET(MCQ!B$20,ROW(B121)-ROW(B$20),0)</f>
        <v/>
      </c>
      <c r="C121" s="18">
        <f>OFFSET(MCQ!C$20,ROW(C121)-ROW(C$20),0)</f>
        <v/>
      </c>
      <c r="D121" s="18">
        <f>OFFSET(MCQ!D$20,ROW(D121)-ROW(D$20),0)</f>
        <v/>
      </c>
      <c r="E121" s="18">
        <f>OFFSET(MCQ!E$20,ROW(E121)-ROW(E$20),0)</f>
        <v/>
      </c>
      <c r="F121" s="18" t="n"/>
      <c r="G121" s="233">
        <f>OFFSET(MCQ!G$20,ROW(G121)-ROW(G$20),0)</f>
        <v/>
      </c>
      <c r="H121" s="583">
        <f>IF(G121="","",OFFSET(MCQ!H$20,ROW(H121)-ROW(H$20),0))</f>
        <v/>
      </c>
      <c r="I121" s="24">
        <f>IF(G121="","",IF(OR(G121="etapa",G121="sub-etapa"),"",OFFSET(MCQ!I$20,ROW(I121)-ROW(I$20),0)))</f>
        <v/>
      </c>
      <c r="J121" s="25">
        <f>IF(G121="","",OFFSET(MCQ!J$20,ROW(J121)-ROW(J$20),0))</f>
        <v/>
      </c>
      <c r="K121" s="24">
        <f>IF(G121="","",IF(OR(G121="etapa",G121="sub-etapa"),"",OFFSET(MCQ!K$20,ROW(K121)-ROW(K$20),0)))</f>
        <v/>
      </c>
      <c r="L121" s="26">
        <f>IF(G121="","",IF(OR(G121="etapa",G121="sub-etapa"),"",TRUNC(OFFSET(MCQ!L$20,ROW(L121)-ROW(L$20),0),2)))</f>
        <v/>
      </c>
      <c r="M121" s="584">
        <f>IF(I121="", "", IFERROR(VLOOKUP(VALUE(I121), _BaseAbril2026, 4, 0), IFERROR(VLOOKUP(TEXT(I121, "@"), _BaseAbril2026, 4, 0), "")))</f>
        <v/>
      </c>
      <c r="N121" s="585">
        <f>IFERROR(IF(S121="BDI1", TRUNC(M121*(1+$O$18), 2),IF(S121="BDI2", TRUNC(M121*(1+$N$18), 2), "")), "")</f>
        <v/>
      </c>
      <c r="O121" s="586">
        <f>_xlfn.IFS(G121="ETAPA", SUMIFS(ValorTotalComD, Nivel, A121), G121="SUB-ETAPA", SUMIFS(ValorTotalComD, SubNivel, C121), TRUE, T121)</f>
        <v/>
      </c>
      <c r="P121" s="584">
        <f>IF(I121="", "", IFERROR(VLOOKUP(VALUE(I121), _BaseAbril2026, 5, 0), IFERROR(VLOOKUP(TEXT(I121, "@"), _BaseAbril2026, 5, 0), "")))</f>
        <v/>
      </c>
      <c r="Q121" s="585">
        <f>IFERROR(IF(S121="BDI1", TRUNC(P121*(1+$R$18), 2),IF(S121="BDI2", TRUNC(P121*(1+$Q$18), 2), "")), "")</f>
        <v/>
      </c>
      <c r="R121" s="586">
        <f>_xlfn.IFS(G121="ETAPA", SUMIFS(ValorTotalSemD, Nivel, A121), G121="SUB-ETAPA", SUMIFS(ValorTotalSemD, SubNivel, C121), TRUE, U121)</f>
        <v/>
      </c>
      <c r="S121" s="587">
        <f>IF(G121="","",IF(OR(G121="etapa",G121="sub-etapa"),"",OFFSET(MCQ!M$20,ROW(M121)-ROW(M$20),0)))</f>
        <v/>
      </c>
      <c r="T121" s="588">
        <f>IFERROR(TRUNC(L121*N121,2),"")</f>
        <v/>
      </c>
      <c r="U121" s="589">
        <f>IFERROR(TRUNC(L121*Q121,2),"")</f>
        <v/>
      </c>
    </row>
    <row r="122">
      <c r="A122" s="18">
        <f>OFFSET(MCQ!A$20,ROW(A122)-ROW(A$20),0)</f>
        <v/>
      </c>
      <c r="B122" s="18">
        <f>OFFSET(MCQ!B$20,ROW(B122)-ROW(B$20),0)</f>
        <v/>
      </c>
      <c r="C122" s="18">
        <f>OFFSET(MCQ!C$20,ROW(C122)-ROW(C$20),0)</f>
        <v/>
      </c>
      <c r="D122" s="18">
        <f>OFFSET(MCQ!D$20,ROW(D122)-ROW(D$20),0)</f>
        <v/>
      </c>
      <c r="E122" s="18">
        <f>OFFSET(MCQ!E$20,ROW(E122)-ROW(E$20),0)</f>
        <v/>
      </c>
      <c r="F122" s="18" t="n"/>
      <c r="G122" s="233">
        <f>OFFSET(MCQ!G$20,ROW(G122)-ROW(G$20),0)</f>
        <v/>
      </c>
      <c r="H122" s="583">
        <f>IF(G122="","",OFFSET(MCQ!H$20,ROW(H122)-ROW(H$20),0))</f>
        <v/>
      </c>
      <c r="I122" s="24">
        <f>IF(G122="","",IF(OR(G122="etapa",G122="sub-etapa"),"",OFFSET(MCQ!I$20,ROW(I122)-ROW(I$20),0)))</f>
        <v/>
      </c>
      <c r="J122" s="25">
        <f>IF(G122="","",OFFSET(MCQ!J$20,ROW(J122)-ROW(J$20),0))</f>
        <v/>
      </c>
      <c r="K122" s="24">
        <f>IF(G122="","",IF(OR(G122="etapa",G122="sub-etapa"),"",OFFSET(MCQ!K$20,ROW(K122)-ROW(K$20),0)))</f>
        <v/>
      </c>
      <c r="L122" s="26">
        <f>IF(G122="","",IF(OR(G122="etapa",G122="sub-etapa"),"",TRUNC(OFFSET(MCQ!L$20,ROW(L122)-ROW(L$20),0),2)))</f>
        <v/>
      </c>
      <c r="M122" s="584">
        <f>IF(I122="", "", IFERROR(VLOOKUP(VALUE(I122), _BaseAbril2026, 4, 0), IFERROR(VLOOKUP(TEXT(I122, "@"), _BaseAbril2026, 4, 0), "")))</f>
        <v/>
      </c>
      <c r="N122" s="585">
        <f>IFERROR(IF(S122="BDI1", TRUNC(M122*(1+$O$18), 2),IF(S122="BDI2", TRUNC(M122*(1+$N$18), 2), "")), "")</f>
        <v/>
      </c>
      <c r="O122" s="586">
        <f>_xlfn.IFS(G122="ETAPA", SUMIFS(ValorTotalComD, Nivel, A122), G122="SUB-ETAPA", SUMIFS(ValorTotalComD, SubNivel, C122), TRUE, T122)</f>
        <v/>
      </c>
      <c r="P122" s="584">
        <f>IF(I122="", "", IFERROR(VLOOKUP(VALUE(I122), _BaseAbril2026, 5, 0), IFERROR(VLOOKUP(TEXT(I122, "@"), _BaseAbril2026, 5, 0), "")))</f>
        <v/>
      </c>
      <c r="Q122" s="585">
        <f>IFERROR(IF(S122="BDI1", TRUNC(P122*(1+$R$18), 2),IF(S122="BDI2", TRUNC(P122*(1+$Q$18), 2), "")), "")</f>
        <v/>
      </c>
      <c r="R122" s="586">
        <f>_xlfn.IFS(G122="ETAPA", SUMIFS(ValorTotalSemD, Nivel, A122), G122="SUB-ETAPA", SUMIFS(ValorTotalSemD, SubNivel, C122), TRUE, U122)</f>
        <v/>
      </c>
      <c r="S122" s="587">
        <f>IF(G122="","",IF(OR(G122="etapa",G122="sub-etapa"),"",OFFSET(MCQ!M$20,ROW(M122)-ROW(M$20),0)))</f>
        <v/>
      </c>
      <c r="T122" s="588">
        <f>IFERROR(TRUNC(L122*N122,2),"")</f>
        <v/>
      </c>
      <c r="U122" s="589">
        <f>IFERROR(TRUNC(L122*Q122,2),"")</f>
        <v/>
      </c>
    </row>
    <row r="123">
      <c r="A123" s="18">
        <f>OFFSET(MCQ!A$20,ROW(A123)-ROW(A$20),0)</f>
        <v/>
      </c>
      <c r="B123" s="18">
        <f>OFFSET(MCQ!B$20,ROW(B123)-ROW(B$20),0)</f>
        <v/>
      </c>
      <c r="C123" s="18">
        <f>OFFSET(MCQ!C$20,ROW(C123)-ROW(C$20),0)</f>
        <v/>
      </c>
      <c r="D123" s="18">
        <f>OFFSET(MCQ!D$20,ROW(D123)-ROW(D$20),0)</f>
        <v/>
      </c>
      <c r="E123" s="18">
        <f>OFFSET(MCQ!E$20,ROW(E123)-ROW(E$20),0)</f>
        <v/>
      </c>
      <c r="F123" s="18" t="n"/>
      <c r="G123" s="233">
        <f>OFFSET(MCQ!G$20,ROW(G123)-ROW(G$20),0)</f>
        <v/>
      </c>
      <c r="H123" s="583">
        <f>IF(G123="","",OFFSET(MCQ!H$20,ROW(H123)-ROW(H$20),0))</f>
        <v/>
      </c>
      <c r="I123" s="24">
        <f>IF(G123="","",IF(OR(G123="etapa",G123="sub-etapa"),"",OFFSET(MCQ!I$20,ROW(I123)-ROW(I$20),0)))</f>
        <v/>
      </c>
      <c r="J123" s="25">
        <f>IF(G123="","",OFFSET(MCQ!J$20,ROW(J123)-ROW(J$20),0))</f>
        <v/>
      </c>
      <c r="K123" s="24">
        <f>IF(G123="","",IF(OR(G123="etapa",G123="sub-etapa"),"",OFFSET(MCQ!K$20,ROW(K123)-ROW(K$20),0)))</f>
        <v/>
      </c>
      <c r="L123" s="26">
        <f>IF(G123="","",IF(OR(G123="etapa",G123="sub-etapa"),"",TRUNC(OFFSET(MCQ!L$20,ROW(L123)-ROW(L$20),0),2)))</f>
        <v/>
      </c>
      <c r="M123" s="584">
        <f>IF(I123="", "", IFERROR(VLOOKUP(VALUE(I123), _BaseAbril2026, 4, 0), IFERROR(VLOOKUP(TEXT(I123, "@"), _BaseAbril2026, 4, 0), "")))</f>
        <v/>
      </c>
      <c r="N123" s="585">
        <f>IFERROR(IF(S123="BDI1", TRUNC(M123*(1+$O$18), 2),IF(S123="BDI2", TRUNC(M123*(1+$N$18), 2), "")), "")</f>
        <v/>
      </c>
      <c r="O123" s="586">
        <f>_xlfn.IFS(G123="ETAPA", SUMIFS(ValorTotalComD, Nivel, A123), G123="SUB-ETAPA", SUMIFS(ValorTotalComD, SubNivel, C123), TRUE, T123)</f>
        <v/>
      </c>
      <c r="P123" s="584">
        <f>IF(I123="", "", IFERROR(VLOOKUP(VALUE(I123), _BaseAbril2026, 5, 0), IFERROR(VLOOKUP(TEXT(I123, "@"), _BaseAbril2026, 5, 0), "")))</f>
        <v/>
      </c>
      <c r="Q123" s="585">
        <f>IFERROR(IF(S123="BDI1", TRUNC(P123*(1+$R$18), 2),IF(S123="BDI2", TRUNC(P123*(1+$Q$18), 2), "")), "")</f>
        <v/>
      </c>
      <c r="R123" s="586">
        <f>_xlfn.IFS(G123="ETAPA", SUMIFS(ValorTotalSemD, Nivel, A123), G123="SUB-ETAPA", SUMIFS(ValorTotalSemD, SubNivel, C123), TRUE, U123)</f>
        <v/>
      </c>
      <c r="S123" s="587">
        <f>IF(G123="","",IF(OR(G123="etapa",G123="sub-etapa"),"",OFFSET(MCQ!M$20,ROW(M123)-ROW(M$20),0)))</f>
        <v/>
      </c>
      <c r="T123" s="588">
        <f>IFERROR(TRUNC(L123*N123,2),"")</f>
        <v/>
      </c>
      <c r="U123" s="589">
        <f>IFERROR(TRUNC(L123*Q123,2),"")</f>
        <v/>
      </c>
    </row>
    <row r="124">
      <c r="A124" s="18">
        <f>OFFSET(MCQ!A$20,ROW(A124)-ROW(A$20),0)</f>
        <v/>
      </c>
      <c r="B124" s="18">
        <f>OFFSET(MCQ!B$20,ROW(B124)-ROW(B$20),0)</f>
        <v/>
      </c>
      <c r="C124" s="18">
        <f>OFFSET(MCQ!C$20,ROW(C124)-ROW(C$20),0)</f>
        <v/>
      </c>
      <c r="D124" s="18">
        <f>OFFSET(MCQ!D$20,ROW(D124)-ROW(D$20),0)</f>
        <v/>
      </c>
      <c r="E124" s="18">
        <f>OFFSET(MCQ!E$20,ROW(E124)-ROW(E$20),0)</f>
        <v/>
      </c>
      <c r="F124" s="18" t="n"/>
      <c r="G124" s="233">
        <f>OFFSET(MCQ!G$20,ROW(G124)-ROW(G$20),0)</f>
        <v/>
      </c>
      <c r="H124" s="583">
        <f>IF(G124="","",OFFSET(MCQ!H$20,ROW(H124)-ROW(H$20),0))</f>
        <v/>
      </c>
      <c r="I124" s="24">
        <f>IF(G124="","",IF(OR(G124="etapa",G124="sub-etapa"),"",OFFSET(MCQ!I$20,ROW(I124)-ROW(I$20),0)))</f>
        <v/>
      </c>
      <c r="J124" s="25">
        <f>IF(G124="","",OFFSET(MCQ!J$20,ROW(J124)-ROW(J$20),0))</f>
        <v/>
      </c>
      <c r="K124" s="24">
        <f>IF(G124="","",IF(OR(G124="etapa",G124="sub-etapa"),"",OFFSET(MCQ!K$20,ROW(K124)-ROW(K$20),0)))</f>
        <v/>
      </c>
      <c r="L124" s="26">
        <f>IF(G124="","",IF(OR(G124="etapa",G124="sub-etapa"),"",TRUNC(OFFSET(MCQ!L$20,ROW(L124)-ROW(L$20),0),2)))</f>
        <v/>
      </c>
      <c r="M124" s="584">
        <f>IF(I124="", "", IFERROR(VLOOKUP(VALUE(I124), _BaseAbril2026, 4, 0), IFERROR(VLOOKUP(TEXT(I124, "@"), _BaseAbril2026, 4, 0), "")))</f>
        <v/>
      </c>
      <c r="N124" s="585">
        <f>IFERROR(IF(S124="BDI1", TRUNC(M124*(1+$O$18), 2),IF(S124="BDI2", TRUNC(M124*(1+$N$18), 2), "")), "")</f>
        <v/>
      </c>
      <c r="O124" s="586">
        <f>_xlfn.IFS(G124="ETAPA", SUMIFS(ValorTotalComD, Nivel, A124), G124="SUB-ETAPA", SUMIFS(ValorTotalComD, SubNivel, C124), TRUE, T124)</f>
        <v/>
      </c>
      <c r="P124" s="584">
        <f>IF(I124="", "", IFERROR(VLOOKUP(VALUE(I124), _BaseAbril2026, 5, 0), IFERROR(VLOOKUP(TEXT(I124, "@"), _BaseAbril2026, 5, 0), "")))</f>
        <v/>
      </c>
      <c r="Q124" s="585">
        <f>IFERROR(IF(S124="BDI1", TRUNC(P124*(1+$R$18), 2),IF(S124="BDI2", TRUNC(P124*(1+$Q$18), 2), "")), "")</f>
        <v/>
      </c>
      <c r="R124" s="586">
        <f>_xlfn.IFS(G124="ETAPA", SUMIFS(ValorTotalSemD, Nivel, A124), G124="SUB-ETAPA", SUMIFS(ValorTotalSemD, SubNivel, C124), TRUE, U124)</f>
        <v/>
      </c>
      <c r="S124" s="587">
        <f>IF(G124="","",IF(OR(G124="etapa",G124="sub-etapa"),"",OFFSET(MCQ!M$20,ROW(M124)-ROW(M$20),0)))</f>
        <v/>
      </c>
      <c r="T124" s="588">
        <f>IFERROR(TRUNC(L124*N124,2),"")</f>
        <v/>
      </c>
      <c r="U124" s="589">
        <f>IFERROR(TRUNC(L124*Q124,2),"")</f>
        <v/>
      </c>
    </row>
    <row r="125">
      <c r="A125" s="18">
        <f>OFFSET(MCQ!A$20,ROW(A125)-ROW(A$20),0)</f>
        <v/>
      </c>
      <c r="B125" s="18">
        <f>OFFSET(MCQ!B$20,ROW(B125)-ROW(B$20),0)</f>
        <v/>
      </c>
      <c r="C125" s="18">
        <f>OFFSET(MCQ!C$20,ROW(C125)-ROW(C$20),0)</f>
        <v/>
      </c>
      <c r="D125" s="18">
        <f>OFFSET(MCQ!D$20,ROW(D125)-ROW(D$20),0)</f>
        <v/>
      </c>
      <c r="E125" s="18">
        <f>OFFSET(MCQ!E$20,ROW(E125)-ROW(E$20),0)</f>
        <v/>
      </c>
      <c r="F125" s="18" t="n"/>
      <c r="G125" s="233">
        <f>OFFSET(MCQ!G$20,ROW(G125)-ROW(G$20),0)</f>
        <v/>
      </c>
      <c r="H125" s="583">
        <f>IF(G125="","",OFFSET(MCQ!H$20,ROW(H125)-ROW(H$20),0))</f>
        <v/>
      </c>
      <c r="I125" s="24">
        <f>IF(G125="","",IF(OR(G125="etapa",G125="sub-etapa"),"",OFFSET(MCQ!I$20,ROW(I125)-ROW(I$20),0)))</f>
        <v/>
      </c>
      <c r="J125" s="25">
        <f>IF(G125="","",OFFSET(MCQ!J$20,ROW(J125)-ROW(J$20),0))</f>
        <v/>
      </c>
      <c r="K125" s="24">
        <f>IF(G125="","",IF(OR(G125="etapa",G125="sub-etapa"),"",OFFSET(MCQ!K$20,ROW(K125)-ROW(K$20),0)))</f>
        <v/>
      </c>
      <c r="L125" s="26">
        <f>IF(G125="","",IF(OR(G125="etapa",G125="sub-etapa"),"",TRUNC(OFFSET(MCQ!L$20,ROW(L125)-ROW(L$20),0),2)))</f>
        <v/>
      </c>
      <c r="M125" s="584">
        <f>IF(I125="", "", IFERROR(VLOOKUP(VALUE(I125), _BaseAbril2026, 4, 0), IFERROR(VLOOKUP(TEXT(I125, "@"), _BaseAbril2026, 4, 0), "")))</f>
        <v/>
      </c>
      <c r="N125" s="585">
        <f>IFERROR(IF(S125="BDI1", TRUNC(M125*(1+$O$18), 2),IF(S125="BDI2", TRUNC(M125*(1+$N$18), 2), "")), "")</f>
        <v/>
      </c>
      <c r="O125" s="586">
        <f>_xlfn.IFS(G125="ETAPA", SUMIFS(ValorTotalComD, Nivel, A125), G125="SUB-ETAPA", SUMIFS(ValorTotalComD, SubNivel, C125), TRUE, T125)</f>
        <v/>
      </c>
      <c r="P125" s="584">
        <f>IF(I125="", "", IFERROR(VLOOKUP(VALUE(I125), _BaseAbril2026, 5, 0), IFERROR(VLOOKUP(TEXT(I125, "@"), _BaseAbril2026, 5, 0), "")))</f>
        <v/>
      </c>
      <c r="Q125" s="585">
        <f>IFERROR(IF(S125="BDI1", TRUNC(P125*(1+$R$18), 2),IF(S125="BDI2", TRUNC(P125*(1+$Q$18), 2), "")), "")</f>
        <v/>
      </c>
      <c r="R125" s="586">
        <f>_xlfn.IFS(G125="ETAPA", SUMIFS(ValorTotalSemD, Nivel, A125), G125="SUB-ETAPA", SUMIFS(ValorTotalSemD, SubNivel, C125), TRUE, U125)</f>
        <v/>
      </c>
      <c r="S125" s="587">
        <f>IF(G125="","",IF(OR(G125="etapa",G125="sub-etapa"),"",OFFSET(MCQ!M$20,ROW(M125)-ROW(M$20),0)))</f>
        <v/>
      </c>
      <c r="T125" s="588">
        <f>IFERROR(TRUNC(L125*N125,2),"")</f>
        <v/>
      </c>
      <c r="U125" s="589">
        <f>IFERROR(TRUNC(L125*Q125,2),"")</f>
        <v/>
      </c>
    </row>
    <row r="126">
      <c r="A126" s="18">
        <f>OFFSET(MCQ!A$20,ROW(A126)-ROW(A$20),0)</f>
        <v/>
      </c>
      <c r="B126" s="18">
        <f>OFFSET(MCQ!B$20,ROW(B126)-ROW(B$20),0)</f>
        <v/>
      </c>
      <c r="C126" s="18">
        <f>OFFSET(MCQ!C$20,ROW(C126)-ROW(C$20),0)</f>
        <v/>
      </c>
      <c r="D126" s="18">
        <f>OFFSET(MCQ!D$20,ROW(D126)-ROW(D$20),0)</f>
        <v/>
      </c>
      <c r="E126" s="18">
        <f>OFFSET(MCQ!E$20,ROW(E126)-ROW(E$20),0)</f>
        <v/>
      </c>
      <c r="F126" s="18" t="n"/>
      <c r="G126" s="233">
        <f>OFFSET(MCQ!G$20,ROW(G126)-ROW(G$20),0)</f>
        <v/>
      </c>
      <c r="H126" s="583">
        <f>IF(G126="","",OFFSET(MCQ!H$20,ROW(H126)-ROW(H$20),0))</f>
        <v/>
      </c>
      <c r="I126" s="24">
        <f>IF(G126="","",IF(OR(G126="etapa",G126="sub-etapa"),"",OFFSET(MCQ!I$20,ROW(I126)-ROW(I$20),0)))</f>
        <v/>
      </c>
      <c r="J126" s="25">
        <f>IF(G126="","",OFFSET(MCQ!J$20,ROW(J126)-ROW(J$20),0))</f>
        <v/>
      </c>
      <c r="K126" s="24">
        <f>IF(G126="","",IF(OR(G126="etapa",G126="sub-etapa"),"",OFFSET(MCQ!K$20,ROW(K126)-ROW(K$20),0)))</f>
        <v/>
      </c>
      <c r="L126" s="26">
        <f>IF(G126="","",IF(OR(G126="etapa",G126="sub-etapa"),"",TRUNC(OFFSET(MCQ!L$20,ROW(L126)-ROW(L$20),0),2)))</f>
        <v/>
      </c>
      <c r="M126" s="584">
        <f>IF(I126="", "", IFERROR(VLOOKUP(VALUE(I126), _BaseAbril2026, 4, 0), IFERROR(VLOOKUP(TEXT(I126, "@"), _BaseAbril2026, 4, 0), "")))</f>
        <v/>
      </c>
      <c r="N126" s="585">
        <f>IFERROR(IF(S126="BDI1", TRUNC(M126*(1+$O$18), 2),IF(S126="BDI2", TRUNC(M126*(1+$N$18), 2), "")), "")</f>
        <v/>
      </c>
      <c r="O126" s="586">
        <f>_xlfn.IFS(G126="ETAPA", SUMIFS(ValorTotalComD, Nivel, A126), G126="SUB-ETAPA", SUMIFS(ValorTotalComD, SubNivel, C126), TRUE, T126)</f>
        <v/>
      </c>
      <c r="P126" s="584">
        <f>IF(I126="", "", IFERROR(VLOOKUP(VALUE(I126), _BaseAbril2026, 5, 0), IFERROR(VLOOKUP(TEXT(I126, "@"), _BaseAbril2026, 5, 0), "")))</f>
        <v/>
      </c>
      <c r="Q126" s="585">
        <f>IFERROR(IF(S126="BDI1", TRUNC(P126*(1+$R$18), 2),IF(S126="BDI2", TRUNC(P126*(1+$Q$18), 2), "")), "")</f>
        <v/>
      </c>
      <c r="R126" s="586">
        <f>_xlfn.IFS(G126="ETAPA", SUMIFS(ValorTotalSemD, Nivel, A126), G126="SUB-ETAPA", SUMIFS(ValorTotalSemD, SubNivel, C126), TRUE, U126)</f>
        <v/>
      </c>
      <c r="S126" s="587">
        <f>IF(G126="","",IF(OR(G126="etapa",G126="sub-etapa"),"",OFFSET(MCQ!M$20,ROW(M126)-ROW(M$20),0)))</f>
        <v/>
      </c>
      <c r="T126" s="588">
        <f>IFERROR(TRUNC(L126*N126,2),"")</f>
        <v/>
      </c>
      <c r="U126" s="589">
        <f>IFERROR(TRUNC(L126*Q126,2),"")</f>
        <v/>
      </c>
    </row>
    <row r="127">
      <c r="A127" s="18">
        <f>OFFSET(MCQ!A$20,ROW(A127)-ROW(A$20),0)</f>
        <v/>
      </c>
      <c r="B127" s="18">
        <f>OFFSET(MCQ!B$20,ROW(B127)-ROW(B$20),0)</f>
        <v/>
      </c>
      <c r="C127" s="18">
        <f>OFFSET(MCQ!C$20,ROW(C127)-ROW(C$20),0)</f>
        <v/>
      </c>
      <c r="D127" s="18">
        <f>OFFSET(MCQ!D$20,ROW(D127)-ROW(D$20),0)</f>
        <v/>
      </c>
      <c r="E127" s="18">
        <f>OFFSET(MCQ!E$20,ROW(E127)-ROW(E$20),0)</f>
        <v/>
      </c>
      <c r="F127" s="18" t="n"/>
      <c r="G127" s="233">
        <f>OFFSET(MCQ!G$20,ROW(G127)-ROW(G$20),0)</f>
        <v/>
      </c>
      <c r="H127" s="583">
        <f>IF(G127="","",OFFSET(MCQ!H$20,ROW(H127)-ROW(H$20),0))</f>
        <v/>
      </c>
      <c r="I127" s="24">
        <f>IF(G127="","",IF(OR(G127="etapa",G127="sub-etapa"),"",OFFSET(MCQ!I$20,ROW(I127)-ROW(I$20),0)))</f>
        <v/>
      </c>
      <c r="J127" s="25">
        <f>IF(G127="","",OFFSET(MCQ!J$20,ROW(J127)-ROW(J$20),0))</f>
        <v/>
      </c>
      <c r="K127" s="24">
        <f>IF(G127="","",IF(OR(G127="etapa",G127="sub-etapa"),"",OFFSET(MCQ!K$20,ROW(K127)-ROW(K$20),0)))</f>
        <v/>
      </c>
      <c r="L127" s="26">
        <f>IF(G127="","",IF(OR(G127="etapa",G127="sub-etapa"),"",TRUNC(OFFSET(MCQ!L$20,ROW(L127)-ROW(L$20),0),2)))</f>
        <v/>
      </c>
      <c r="M127" s="584">
        <f>IF(I127="", "", IFERROR(VLOOKUP(VALUE(I127), _BaseAbril2026, 4, 0), IFERROR(VLOOKUP(TEXT(I127, "@"), _BaseAbril2026, 4, 0), "")))</f>
        <v/>
      </c>
      <c r="N127" s="585">
        <f>IFERROR(IF(S127="BDI1", TRUNC(M127*(1+$O$18), 2),IF(S127="BDI2", TRUNC(M127*(1+$N$18), 2), "")), "")</f>
        <v/>
      </c>
      <c r="O127" s="586">
        <f>_xlfn.IFS(G127="ETAPA", SUMIFS(ValorTotalComD, Nivel, A127), G127="SUB-ETAPA", SUMIFS(ValorTotalComD, SubNivel, C127), TRUE, T127)</f>
        <v/>
      </c>
      <c r="P127" s="584">
        <f>IF(I127="", "", IFERROR(VLOOKUP(VALUE(I127), _BaseAbril2026, 5, 0), IFERROR(VLOOKUP(TEXT(I127, "@"), _BaseAbril2026, 5, 0), "")))</f>
        <v/>
      </c>
      <c r="Q127" s="585">
        <f>IFERROR(IF(S127="BDI1", TRUNC(P127*(1+$R$18), 2),IF(S127="BDI2", TRUNC(P127*(1+$Q$18), 2), "")), "")</f>
        <v/>
      </c>
      <c r="R127" s="586">
        <f>_xlfn.IFS(G127="ETAPA", SUMIFS(ValorTotalSemD, Nivel, A127), G127="SUB-ETAPA", SUMIFS(ValorTotalSemD, SubNivel, C127), TRUE, U127)</f>
        <v/>
      </c>
      <c r="S127" s="587">
        <f>IF(G127="","",IF(OR(G127="etapa",G127="sub-etapa"),"",OFFSET(MCQ!M$20,ROW(M127)-ROW(M$20),0)))</f>
        <v/>
      </c>
      <c r="T127" s="588">
        <f>IFERROR(TRUNC(L127*N127,2),"")</f>
        <v/>
      </c>
      <c r="U127" s="589">
        <f>IFERROR(TRUNC(L127*Q127,2),"")</f>
        <v/>
      </c>
    </row>
    <row r="128">
      <c r="A128" s="18">
        <f>OFFSET(MCQ!A$20,ROW(A128)-ROW(A$20),0)</f>
        <v/>
      </c>
      <c r="B128" s="18">
        <f>OFFSET(MCQ!B$20,ROW(B128)-ROW(B$20),0)</f>
        <v/>
      </c>
      <c r="C128" s="18">
        <f>OFFSET(MCQ!C$20,ROW(C128)-ROW(C$20),0)</f>
        <v/>
      </c>
      <c r="D128" s="18">
        <f>OFFSET(MCQ!D$20,ROW(D128)-ROW(D$20),0)</f>
        <v/>
      </c>
      <c r="E128" s="18">
        <f>OFFSET(MCQ!E$20,ROW(E128)-ROW(E$20),0)</f>
        <v/>
      </c>
      <c r="F128" s="18" t="n"/>
      <c r="G128" s="233">
        <f>OFFSET(MCQ!G$20,ROW(G128)-ROW(G$20),0)</f>
        <v/>
      </c>
      <c r="H128" s="583">
        <f>IF(G128="","",OFFSET(MCQ!H$20,ROW(H128)-ROW(H$20),0))</f>
        <v/>
      </c>
      <c r="I128" s="24">
        <f>IF(G128="","",IF(OR(G128="etapa",G128="sub-etapa"),"",OFFSET(MCQ!I$20,ROW(I128)-ROW(I$20),0)))</f>
        <v/>
      </c>
      <c r="J128" s="25">
        <f>IF(G128="","",OFFSET(MCQ!J$20,ROW(J128)-ROW(J$20),0))</f>
        <v/>
      </c>
      <c r="K128" s="24">
        <f>IF(G128="","",IF(OR(G128="etapa",G128="sub-etapa"),"",OFFSET(MCQ!K$20,ROW(K128)-ROW(K$20),0)))</f>
        <v/>
      </c>
      <c r="L128" s="26">
        <f>IF(G128="","",IF(OR(G128="etapa",G128="sub-etapa"),"",TRUNC(OFFSET(MCQ!L$20,ROW(L128)-ROW(L$20),0),2)))</f>
        <v/>
      </c>
      <c r="M128" s="584">
        <f>IF(I128="", "", IFERROR(VLOOKUP(VALUE(I128), _BaseAbril2026, 4, 0), IFERROR(VLOOKUP(TEXT(I128, "@"), _BaseAbril2026, 4, 0), "")))</f>
        <v/>
      </c>
      <c r="N128" s="585">
        <f>IFERROR(IF(S128="BDI1", TRUNC(M128*(1+$O$18), 2),IF(S128="BDI2", TRUNC(M128*(1+$N$18), 2), "")), "")</f>
        <v/>
      </c>
      <c r="O128" s="586">
        <f>_xlfn.IFS(G128="ETAPA", SUMIFS(ValorTotalComD, Nivel, A128), G128="SUB-ETAPA", SUMIFS(ValorTotalComD, SubNivel, C128), TRUE, T128)</f>
        <v/>
      </c>
      <c r="P128" s="584">
        <f>IF(I128="", "", IFERROR(VLOOKUP(VALUE(I128), _BaseAbril2026, 5, 0), IFERROR(VLOOKUP(TEXT(I128, "@"), _BaseAbril2026, 5, 0), "")))</f>
        <v/>
      </c>
      <c r="Q128" s="585">
        <f>IFERROR(IF(S128="BDI1", TRUNC(P128*(1+$R$18), 2),IF(S128="BDI2", TRUNC(P128*(1+$Q$18), 2), "")), "")</f>
        <v/>
      </c>
      <c r="R128" s="586">
        <f>_xlfn.IFS(G128="ETAPA", SUMIFS(ValorTotalSemD, Nivel, A128), G128="SUB-ETAPA", SUMIFS(ValorTotalSemD, SubNivel, C128), TRUE, U128)</f>
        <v/>
      </c>
      <c r="S128" s="587">
        <f>IF(G128="","",IF(OR(G128="etapa",G128="sub-etapa"),"",OFFSET(MCQ!M$20,ROW(M128)-ROW(M$20),0)))</f>
        <v/>
      </c>
      <c r="T128" s="588">
        <f>IFERROR(TRUNC(L128*N128,2),"")</f>
        <v/>
      </c>
      <c r="U128" s="589">
        <f>IFERROR(TRUNC(L128*Q128,2),"")</f>
        <v/>
      </c>
    </row>
    <row r="129">
      <c r="A129" s="18">
        <f>OFFSET(MCQ!A$20,ROW(A129)-ROW(A$20),0)</f>
        <v/>
      </c>
      <c r="B129" s="18">
        <f>OFFSET(MCQ!B$20,ROW(B129)-ROW(B$20),0)</f>
        <v/>
      </c>
      <c r="C129" s="18">
        <f>OFFSET(MCQ!C$20,ROW(C129)-ROW(C$20),0)</f>
        <v/>
      </c>
      <c r="D129" s="18">
        <f>OFFSET(MCQ!D$20,ROW(D129)-ROW(D$20),0)</f>
        <v/>
      </c>
      <c r="E129" s="18">
        <f>OFFSET(MCQ!E$20,ROW(E129)-ROW(E$20),0)</f>
        <v/>
      </c>
      <c r="F129" s="18" t="n"/>
      <c r="G129" s="233">
        <f>OFFSET(MCQ!G$20,ROW(G129)-ROW(G$20),0)</f>
        <v/>
      </c>
      <c r="H129" s="583">
        <f>IF(G129="","",OFFSET(MCQ!H$20,ROW(H129)-ROW(H$20),0))</f>
        <v/>
      </c>
      <c r="I129" s="24">
        <f>IF(G129="","",IF(OR(G129="etapa",G129="sub-etapa"),"",OFFSET(MCQ!I$20,ROW(I129)-ROW(I$20),0)))</f>
        <v/>
      </c>
      <c r="J129" s="25">
        <f>IF(G129="","",OFFSET(MCQ!J$20,ROW(J129)-ROW(J$20),0))</f>
        <v/>
      </c>
      <c r="K129" s="24">
        <f>IF(G129="","",IF(OR(G129="etapa",G129="sub-etapa"),"",OFFSET(MCQ!K$20,ROW(K129)-ROW(K$20),0)))</f>
        <v/>
      </c>
      <c r="L129" s="26">
        <f>IF(G129="","",IF(OR(G129="etapa",G129="sub-etapa"),"",TRUNC(OFFSET(MCQ!L$20,ROW(L129)-ROW(L$20),0),2)))</f>
        <v/>
      </c>
      <c r="M129" s="584">
        <f>IF(I129="", "", IFERROR(VLOOKUP(VALUE(I129), _BaseAbril2026, 4, 0), IFERROR(VLOOKUP(TEXT(I129, "@"), _BaseAbril2026, 4, 0), "")))</f>
        <v/>
      </c>
      <c r="N129" s="585">
        <f>IFERROR(IF(S129="BDI1", TRUNC(M129*(1+$O$18), 2),IF(S129="BDI2", TRUNC(M129*(1+$N$18), 2), "")), "")</f>
        <v/>
      </c>
      <c r="O129" s="586">
        <f>_xlfn.IFS(G129="ETAPA", SUMIFS(ValorTotalComD, Nivel, A129), G129="SUB-ETAPA", SUMIFS(ValorTotalComD, SubNivel, C129), TRUE, T129)</f>
        <v/>
      </c>
      <c r="P129" s="584">
        <f>IF(I129="", "", IFERROR(VLOOKUP(VALUE(I129), _BaseAbril2026, 5, 0), IFERROR(VLOOKUP(TEXT(I129, "@"), _BaseAbril2026, 5, 0), "")))</f>
        <v/>
      </c>
      <c r="Q129" s="585">
        <f>IFERROR(IF(S129="BDI1", TRUNC(P129*(1+$R$18), 2),IF(S129="BDI2", TRUNC(P129*(1+$Q$18), 2), "")), "")</f>
        <v/>
      </c>
      <c r="R129" s="586">
        <f>_xlfn.IFS(G129="ETAPA", SUMIFS(ValorTotalSemD, Nivel, A129), G129="SUB-ETAPA", SUMIFS(ValorTotalSemD, SubNivel, C129), TRUE, U129)</f>
        <v/>
      </c>
      <c r="S129" s="587">
        <f>IF(G129="","",IF(OR(G129="etapa",G129="sub-etapa"),"",OFFSET(MCQ!M$20,ROW(M129)-ROW(M$20),0)))</f>
        <v/>
      </c>
      <c r="T129" s="588">
        <f>IFERROR(TRUNC(L129*N129,2),"")</f>
        <v/>
      </c>
      <c r="U129" s="589">
        <f>IFERROR(TRUNC(L129*Q129,2),"")</f>
        <v/>
      </c>
    </row>
    <row r="130">
      <c r="A130" s="18">
        <f>OFFSET(MCQ!A$20,ROW(A130)-ROW(A$20),0)</f>
        <v/>
      </c>
      <c r="B130" s="18">
        <f>OFFSET(MCQ!B$20,ROW(B130)-ROW(B$20),0)</f>
        <v/>
      </c>
      <c r="C130" s="18">
        <f>OFFSET(MCQ!C$20,ROW(C130)-ROW(C$20),0)</f>
        <v/>
      </c>
      <c r="D130" s="18">
        <f>OFFSET(MCQ!D$20,ROW(D130)-ROW(D$20),0)</f>
        <v/>
      </c>
      <c r="E130" s="18">
        <f>OFFSET(MCQ!E$20,ROW(E130)-ROW(E$20),0)</f>
        <v/>
      </c>
      <c r="F130" s="18" t="n"/>
      <c r="G130" s="233">
        <f>OFFSET(MCQ!G$20,ROW(G130)-ROW(G$20),0)</f>
        <v/>
      </c>
      <c r="H130" s="583">
        <f>IF(G130="","",OFFSET(MCQ!H$20,ROW(H130)-ROW(H$20),0))</f>
        <v/>
      </c>
      <c r="I130" s="24">
        <f>IF(G130="","",IF(OR(G130="etapa",G130="sub-etapa"),"",OFFSET(MCQ!I$20,ROW(I130)-ROW(I$20),0)))</f>
        <v/>
      </c>
      <c r="J130" s="25">
        <f>IF(G130="","",OFFSET(MCQ!J$20,ROW(J130)-ROW(J$20),0))</f>
        <v/>
      </c>
      <c r="K130" s="24">
        <f>IF(G130="","",IF(OR(G130="etapa",G130="sub-etapa"),"",OFFSET(MCQ!K$20,ROW(K130)-ROW(K$20),0)))</f>
        <v/>
      </c>
      <c r="L130" s="26">
        <f>IF(G130="","",IF(OR(G130="etapa",G130="sub-etapa"),"",TRUNC(OFFSET(MCQ!L$20,ROW(L130)-ROW(L$20),0),2)))</f>
        <v/>
      </c>
      <c r="M130" s="584">
        <f>IF(I130="", "", IFERROR(VLOOKUP(VALUE(I130), _BaseAbril2026, 4, 0), IFERROR(VLOOKUP(TEXT(I130, "@"), _BaseAbril2026, 4, 0), "")))</f>
        <v/>
      </c>
      <c r="N130" s="585">
        <f>IFERROR(IF(S130="BDI1", TRUNC(M130*(1+$O$18), 2),IF(S130="BDI2", TRUNC(M130*(1+$N$18), 2), "")), "")</f>
        <v/>
      </c>
      <c r="O130" s="586">
        <f>_xlfn.IFS(G130="ETAPA", SUMIFS(ValorTotalComD, Nivel, A130), G130="SUB-ETAPA", SUMIFS(ValorTotalComD, SubNivel, C130), TRUE, T130)</f>
        <v/>
      </c>
      <c r="P130" s="584">
        <f>IF(I130="", "", IFERROR(VLOOKUP(VALUE(I130), _BaseAbril2026, 5, 0), IFERROR(VLOOKUP(TEXT(I130, "@"), _BaseAbril2026, 5, 0), "")))</f>
        <v/>
      </c>
      <c r="Q130" s="585">
        <f>IFERROR(IF(S130="BDI1", TRUNC(P130*(1+$R$18), 2),IF(S130="BDI2", TRUNC(P130*(1+$Q$18), 2), "")), "")</f>
        <v/>
      </c>
      <c r="R130" s="586">
        <f>_xlfn.IFS(G130="ETAPA", SUMIFS(ValorTotalSemD, Nivel, A130), G130="SUB-ETAPA", SUMIFS(ValorTotalSemD, SubNivel, C130), TRUE, U130)</f>
        <v/>
      </c>
      <c r="S130" s="587">
        <f>IF(G130="","",IF(OR(G130="etapa",G130="sub-etapa"),"",OFFSET(MCQ!M$20,ROW(M130)-ROW(M$20),0)))</f>
        <v/>
      </c>
      <c r="T130" s="588">
        <f>IFERROR(TRUNC(L130*N130,2),"")</f>
        <v/>
      </c>
      <c r="U130" s="589">
        <f>IFERROR(TRUNC(L130*Q130,2),"")</f>
        <v/>
      </c>
    </row>
    <row r="131">
      <c r="A131" s="18">
        <f>OFFSET(MCQ!A$20,ROW(A131)-ROW(A$20),0)</f>
        <v/>
      </c>
      <c r="B131" s="18">
        <f>OFFSET(MCQ!B$20,ROW(B131)-ROW(B$20),0)</f>
        <v/>
      </c>
      <c r="C131" s="18">
        <f>OFFSET(MCQ!C$20,ROW(C131)-ROW(C$20),0)</f>
        <v/>
      </c>
      <c r="D131" s="18">
        <f>OFFSET(MCQ!D$20,ROW(D131)-ROW(D$20),0)</f>
        <v/>
      </c>
      <c r="E131" s="18">
        <f>OFFSET(MCQ!E$20,ROW(E131)-ROW(E$20),0)</f>
        <v/>
      </c>
      <c r="F131" s="18" t="n"/>
      <c r="G131" s="233">
        <f>OFFSET(MCQ!G$20,ROW(G131)-ROW(G$20),0)</f>
        <v/>
      </c>
      <c r="H131" s="583">
        <f>IF(G131="","",OFFSET(MCQ!H$20,ROW(H131)-ROW(H$20),0))</f>
        <v/>
      </c>
      <c r="I131" s="24">
        <f>IF(G131="","",IF(OR(G131="etapa",G131="sub-etapa"),"",OFFSET(MCQ!I$20,ROW(I131)-ROW(I$20),0)))</f>
        <v/>
      </c>
      <c r="J131" s="25">
        <f>IF(G131="","",OFFSET(MCQ!J$20,ROW(J131)-ROW(J$20),0))</f>
        <v/>
      </c>
      <c r="K131" s="24">
        <f>IF(G131="","",IF(OR(G131="etapa",G131="sub-etapa"),"",OFFSET(MCQ!K$20,ROW(K131)-ROW(K$20),0)))</f>
        <v/>
      </c>
      <c r="L131" s="26">
        <f>IF(G131="","",IF(OR(G131="etapa",G131="sub-etapa"),"",TRUNC(OFFSET(MCQ!L$20,ROW(L131)-ROW(L$20),0),2)))</f>
        <v/>
      </c>
      <c r="M131" s="584">
        <f>IF(I131="", "", IFERROR(VLOOKUP(VALUE(I131), _BaseAbril2026, 4, 0), IFERROR(VLOOKUP(TEXT(I131, "@"), _BaseAbril2026, 4, 0), "")))</f>
        <v/>
      </c>
      <c r="N131" s="585">
        <f>IFERROR(IF(S131="BDI1", TRUNC(M131*(1+$O$18), 2),IF(S131="BDI2", TRUNC(M131*(1+$N$18), 2), "")), "")</f>
        <v/>
      </c>
      <c r="O131" s="586">
        <f>_xlfn.IFS(G131="ETAPA", SUMIFS(ValorTotalComD, Nivel, A131), G131="SUB-ETAPA", SUMIFS(ValorTotalComD, SubNivel, C131), TRUE, T131)</f>
        <v/>
      </c>
      <c r="P131" s="584">
        <f>IF(I131="", "", IFERROR(VLOOKUP(VALUE(I131), _BaseAbril2026, 5, 0), IFERROR(VLOOKUP(TEXT(I131, "@"), _BaseAbril2026, 5, 0), "")))</f>
        <v/>
      </c>
      <c r="Q131" s="585">
        <f>IFERROR(IF(S131="BDI1", TRUNC(P131*(1+$R$18), 2),IF(S131="BDI2", TRUNC(P131*(1+$Q$18), 2), "")), "")</f>
        <v/>
      </c>
      <c r="R131" s="586">
        <f>_xlfn.IFS(G131="ETAPA", SUMIFS(ValorTotalSemD, Nivel, A131), G131="SUB-ETAPA", SUMIFS(ValorTotalSemD, SubNivel, C131), TRUE, U131)</f>
        <v/>
      </c>
      <c r="S131" s="587">
        <f>IF(G131="","",IF(OR(G131="etapa",G131="sub-etapa"),"",OFFSET(MCQ!M$20,ROW(M131)-ROW(M$20),0)))</f>
        <v/>
      </c>
      <c r="T131" s="588">
        <f>IFERROR(TRUNC(L131*N131,2),"")</f>
        <v/>
      </c>
      <c r="U131" s="589">
        <f>IFERROR(TRUNC(L131*Q131,2),"")</f>
        <v/>
      </c>
    </row>
    <row r="132">
      <c r="A132" s="18">
        <f>OFFSET(MCQ!A$20,ROW(A132)-ROW(A$20),0)</f>
        <v/>
      </c>
      <c r="B132" s="18">
        <f>OFFSET(MCQ!B$20,ROW(B132)-ROW(B$20),0)</f>
        <v/>
      </c>
      <c r="C132" s="18">
        <f>OFFSET(MCQ!C$20,ROW(C132)-ROW(C$20),0)</f>
        <v/>
      </c>
      <c r="D132" s="18">
        <f>OFFSET(MCQ!D$20,ROW(D132)-ROW(D$20),0)</f>
        <v/>
      </c>
      <c r="E132" s="18">
        <f>OFFSET(MCQ!E$20,ROW(E132)-ROW(E$20),0)</f>
        <v/>
      </c>
      <c r="F132" s="18" t="n"/>
      <c r="G132" s="233">
        <f>OFFSET(MCQ!G$20,ROW(G132)-ROW(G$20),0)</f>
        <v/>
      </c>
      <c r="H132" s="583">
        <f>IF(G132="","",OFFSET(MCQ!H$20,ROW(H132)-ROW(H$20),0))</f>
        <v/>
      </c>
      <c r="I132" s="24">
        <f>IF(G132="","",IF(OR(G132="etapa",G132="sub-etapa"),"",OFFSET(MCQ!I$20,ROW(I132)-ROW(I$20),0)))</f>
        <v/>
      </c>
      <c r="J132" s="25">
        <f>IF(G132="","",OFFSET(MCQ!J$20,ROW(J132)-ROW(J$20),0))</f>
        <v/>
      </c>
      <c r="K132" s="24">
        <f>IF(G132="","",IF(OR(G132="etapa",G132="sub-etapa"),"",OFFSET(MCQ!K$20,ROW(K132)-ROW(K$20),0)))</f>
        <v/>
      </c>
      <c r="L132" s="26">
        <f>IF(G132="","",IF(OR(G132="etapa",G132="sub-etapa"),"",TRUNC(OFFSET(MCQ!L$20,ROW(L132)-ROW(L$20),0),2)))</f>
        <v/>
      </c>
      <c r="M132" s="584">
        <f>IF(I132="", "", IFERROR(VLOOKUP(VALUE(I132), _BaseAbril2026, 4, 0), IFERROR(VLOOKUP(TEXT(I132, "@"), _BaseAbril2026, 4, 0), "")))</f>
        <v/>
      </c>
      <c r="N132" s="585">
        <f>IFERROR(IF(S132="BDI1", TRUNC(M132*(1+$O$18), 2),IF(S132="BDI2", TRUNC(M132*(1+$N$18), 2), "")), "")</f>
        <v/>
      </c>
      <c r="O132" s="586">
        <f>_xlfn.IFS(G132="ETAPA", SUMIFS(ValorTotalComD, Nivel, A132), G132="SUB-ETAPA", SUMIFS(ValorTotalComD, SubNivel, C132), TRUE, T132)</f>
        <v/>
      </c>
      <c r="P132" s="584">
        <f>IF(I132="", "", IFERROR(VLOOKUP(VALUE(I132), _BaseAbril2026, 5, 0), IFERROR(VLOOKUP(TEXT(I132, "@"), _BaseAbril2026, 5, 0), "")))</f>
        <v/>
      </c>
      <c r="Q132" s="585">
        <f>IFERROR(IF(S132="BDI1", TRUNC(P132*(1+$R$18), 2),IF(S132="BDI2", TRUNC(P132*(1+$Q$18), 2), "")), "")</f>
        <v/>
      </c>
      <c r="R132" s="586">
        <f>_xlfn.IFS(G132="ETAPA", SUMIFS(ValorTotalSemD, Nivel, A132), G132="SUB-ETAPA", SUMIFS(ValorTotalSemD, SubNivel, C132), TRUE, U132)</f>
        <v/>
      </c>
      <c r="S132" s="587">
        <f>IF(G132="","",IF(OR(G132="etapa",G132="sub-etapa"),"",OFFSET(MCQ!M$20,ROW(M132)-ROW(M$20),0)))</f>
        <v/>
      </c>
      <c r="T132" s="588">
        <f>IFERROR(TRUNC(L132*N132,2),"")</f>
        <v/>
      </c>
      <c r="U132" s="589">
        <f>IFERROR(TRUNC(L132*Q132,2),"")</f>
        <v/>
      </c>
    </row>
    <row r="133">
      <c r="A133" s="18">
        <f>OFFSET(MCQ!A$20,ROW(A133)-ROW(A$20),0)</f>
        <v/>
      </c>
      <c r="B133" s="18">
        <f>OFFSET(MCQ!B$20,ROW(B133)-ROW(B$20),0)</f>
        <v/>
      </c>
      <c r="C133" s="18">
        <f>OFFSET(MCQ!C$20,ROW(C133)-ROW(C$20),0)</f>
        <v/>
      </c>
      <c r="D133" s="18">
        <f>OFFSET(MCQ!D$20,ROW(D133)-ROW(D$20),0)</f>
        <v/>
      </c>
      <c r="E133" s="18">
        <f>OFFSET(MCQ!E$20,ROW(E133)-ROW(E$20),0)</f>
        <v/>
      </c>
      <c r="F133" s="18" t="n"/>
      <c r="G133" s="233">
        <f>OFFSET(MCQ!G$20,ROW(G133)-ROW(G$20),0)</f>
        <v/>
      </c>
      <c r="H133" s="583">
        <f>IF(G133="","",OFFSET(MCQ!H$20,ROW(H133)-ROW(H$20),0))</f>
        <v/>
      </c>
      <c r="I133" s="24">
        <f>IF(G133="","",IF(OR(G133="etapa",G133="sub-etapa"),"",OFFSET(MCQ!I$20,ROW(I133)-ROW(I$20),0)))</f>
        <v/>
      </c>
      <c r="J133" s="25">
        <f>IF(G133="","",OFFSET(MCQ!J$20,ROW(J133)-ROW(J$20),0))</f>
        <v/>
      </c>
      <c r="K133" s="24">
        <f>IF(G133="","",IF(OR(G133="etapa",G133="sub-etapa"),"",OFFSET(MCQ!K$20,ROW(K133)-ROW(K$20),0)))</f>
        <v/>
      </c>
      <c r="L133" s="26">
        <f>IF(G133="","",IF(OR(G133="etapa",G133="sub-etapa"),"",TRUNC(OFFSET(MCQ!L$20,ROW(L133)-ROW(L$20),0),2)))</f>
        <v/>
      </c>
      <c r="M133" s="584">
        <f>IF(I133="", "", IFERROR(VLOOKUP(VALUE(I133), _BaseAbril2026, 4, 0), IFERROR(VLOOKUP(TEXT(I133, "@"), _BaseAbril2026, 4, 0), "")))</f>
        <v/>
      </c>
      <c r="N133" s="585">
        <f>IFERROR(IF(S133="BDI1", TRUNC(M133*(1+$O$18), 2),IF(S133="BDI2", TRUNC(M133*(1+$N$18), 2), "")), "")</f>
        <v/>
      </c>
      <c r="O133" s="586">
        <f>_xlfn.IFS(G133="ETAPA", SUMIFS(ValorTotalComD, Nivel, A133), G133="SUB-ETAPA", SUMIFS(ValorTotalComD, SubNivel, C133), TRUE, T133)</f>
        <v/>
      </c>
      <c r="P133" s="584">
        <f>IF(I133="", "", IFERROR(VLOOKUP(VALUE(I133), _BaseAbril2026, 5, 0), IFERROR(VLOOKUP(TEXT(I133, "@"), _BaseAbril2026, 5, 0), "")))</f>
        <v/>
      </c>
      <c r="Q133" s="585">
        <f>IFERROR(IF(S133="BDI1", TRUNC(P133*(1+$R$18), 2),IF(S133="BDI2", TRUNC(P133*(1+$Q$18), 2), "")), "")</f>
        <v/>
      </c>
      <c r="R133" s="586">
        <f>_xlfn.IFS(G133="ETAPA", SUMIFS(ValorTotalSemD, Nivel, A133), G133="SUB-ETAPA", SUMIFS(ValorTotalSemD, SubNivel, C133), TRUE, U133)</f>
        <v/>
      </c>
      <c r="S133" s="587">
        <f>IF(G133="","",IF(OR(G133="etapa",G133="sub-etapa"),"",OFFSET(MCQ!M$20,ROW(M133)-ROW(M$20),0)))</f>
        <v/>
      </c>
      <c r="T133" s="588">
        <f>IFERROR(TRUNC(L133*N133,2),"")</f>
        <v/>
      </c>
      <c r="U133" s="589">
        <f>IFERROR(TRUNC(L133*Q133,2),"")</f>
        <v/>
      </c>
    </row>
    <row r="134">
      <c r="A134" s="18">
        <f>OFFSET(MCQ!A$20,ROW(A134)-ROW(A$20),0)</f>
        <v/>
      </c>
      <c r="B134" s="18">
        <f>OFFSET(MCQ!B$20,ROW(B134)-ROW(B$20),0)</f>
        <v/>
      </c>
      <c r="C134" s="18">
        <f>OFFSET(MCQ!C$20,ROW(C134)-ROW(C$20),0)</f>
        <v/>
      </c>
      <c r="D134" s="18">
        <f>OFFSET(MCQ!D$20,ROW(D134)-ROW(D$20),0)</f>
        <v/>
      </c>
      <c r="E134" s="18">
        <f>OFFSET(MCQ!E$20,ROW(E134)-ROW(E$20),0)</f>
        <v/>
      </c>
      <c r="F134" s="18" t="n"/>
      <c r="G134" s="233">
        <f>OFFSET(MCQ!G$20,ROW(G134)-ROW(G$20),0)</f>
        <v/>
      </c>
      <c r="H134" s="583">
        <f>IF(G134="","",OFFSET(MCQ!H$20,ROW(H134)-ROW(H$20),0))</f>
        <v/>
      </c>
      <c r="I134" s="24">
        <f>IF(G134="","",IF(OR(G134="etapa",G134="sub-etapa"),"",OFFSET(MCQ!I$20,ROW(I134)-ROW(I$20),0)))</f>
        <v/>
      </c>
      <c r="J134" s="25">
        <f>IF(G134="","",OFFSET(MCQ!J$20,ROW(J134)-ROW(J$20),0))</f>
        <v/>
      </c>
      <c r="K134" s="24">
        <f>IF(G134="","",IF(OR(G134="etapa",G134="sub-etapa"),"",OFFSET(MCQ!K$20,ROW(K134)-ROW(K$20),0)))</f>
        <v/>
      </c>
      <c r="L134" s="26">
        <f>IF(G134="","",IF(OR(G134="etapa",G134="sub-etapa"),"",TRUNC(OFFSET(MCQ!L$20,ROW(L134)-ROW(L$20),0),2)))</f>
        <v/>
      </c>
      <c r="M134" s="584">
        <f>IF(I134="", "", IFERROR(VLOOKUP(VALUE(I134), _BaseAbril2026, 4, 0), IFERROR(VLOOKUP(TEXT(I134, "@"), _BaseAbril2026, 4, 0), "")))</f>
        <v/>
      </c>
      <c r="N134" s="585">
        <f>IFERROR(IF(S134="BDI1", TRUNC(M134*(1+$O$18), 2),IF(S134="BDI2", TRUNC(M134*(1+$N$18), 2), "")), "")</f>
        <v/>
      </c>
      <c r="O134" s="586">
        <f>_xlfn.IFS(G134="ETAPA", SUMIFS(ValorTotalComD, Nivel, A134), G134="SUB-ETAPA", SUMIFS(ValorTotalComD, SubNivel, C134), TRUE, T134)</f>
        <v/>
      </c>
      <c r="P134" s="584">
        <f>IF(I134="", "", IFERROR(VLOOKUP(VALUE(I134), _BaseAbril2026, 5, 0), IFERROR(VLOOKUP(TEXT(I134, "@"), _BaseAbril2026, 5, 0), "")))</f>
        <v/>
      </c>
      <c r="Q134" s="585">
        <f>IFERROR(IF(S134="BDI1", TRUNC(P134*(1+$R$18), 2),IF(S134="BDI2", TRUNC(P134*(1+$Q$18), 2), "")), "")</f>
        <v/>
      </c>
      <c r="R134" s="586">
        <f>_xlfn.IFS(G134="ETAPA", SUMIFS(ValorTotalSemD, Nivel, A134), G134="SUB-ETAPA", SUMIFS(ValorTotalSemD, SubNivel, C134), TRUE, U134)</f>
        <v/>
      </c>
      <c r="S134" s="587">
        <f>IF(G134="","",IF(OR(G134="etapa",G134="sub-etapa"),"",OFFSET(MCQ!M$20,ROW(M134)-ROW(M$20),0)))</f>
        <v/>
      </c>
      <c r="T134" s="588">
        <f>IFERROR(TRUNC(L134*N134,2),"")</f>
        <v/>
      </c>
      <c r="U134" s="589">
        <f>IFERROR(TRUNC(L134*Q134,2),"")</f>
        <v/>
      </c>
    </row>
    <row r="135">
      <c r="A135" s="18">
        <f>OFFSET(MCQ!A$20,ROW(A135)-ROW(A$20),0)</f>
        <v/>
      </c>
      <c r="B135" s="18">
        <f>OFFSET(MCQ!B$20,ROW(B135)-ROW(B$20),0)</f>
        <v/>
      </c>
      <c r="C135" s="18">
        <f>OFFSET(MCQ!C$20,ROW(C135)-ROW(C$20),0)</f>
        <v/>
      </c>
      <c r="D135" s="18">
        <f>OFFSET(MCQ!D$20,ROW(D135)-ROW(D$20),0)</f>
        <v/>
      </c>
      <c r="E135" s="18">
        <f>OFFSET(MCQ!E$20,ROW(E135)-ROW(E$20),0)</f>
        <v/>
      </c>
      <c r="F135" s="18" t="n"/>
      <c r="G135" s="233">
        <f>OFFSET(MCQ!G$20,ROW(G135)-ROW(G$20),0)</f>
        <v/>
      </c>
      <c r="H135" s="583">
        <f>IF(G135="","",OFFSET(MCQ!H$20,ROW(H135)-ROW(H$20),0))</f>
        <v/>
      </c>
      <c r="I135" s="24">
        <f>IF(G135="","",IF(OR(G135="etapa",G135="sub-etapa"),"",OFFSET(MCQ!I$20,ROW(I135)-ROW(I$20),0)))</f>
        <v/>
      </c>
      <c r="J135" s="25">
        <f>IF(G135="","",OFFSET(MCQ!J$20,ROW(J135)-ROW(J$20),0))</f>
        <v/>
      </c>
      <c r="K135" s="24">
        <f>IF(G135="","",IF(OR(G135="etapa",G135="sub-etapa"),"",OFFSET(MCQ!K$20,ROW(K135)-ROW(K$20),0)))</f>
        <v/>
      </c>
      <c r="L135" s="26">
        <f>IF(G135="","",IF(OR(G135="etapa",G135="sub-etapa"),"",TRUNC(OFFSET(MCQ!L$20,ROW(L135)-ROW(L$20),0),2)))</f>
        <v/>
      </c>
      <c r="M135" s="584">
        <f>IF(I135="", "", IFERROR(VLOOKUP(VALUE(I135), _BaseAbril2026, 4, 0), IFERROR(VLOOKUP(TEXT(I135, "@"), _BaseAbril2026, 4, 0), "")))</f>
        <v/>
      </c>
      <c r="N135" s="585">
        <f>IFERROR(IF(S135="BDI1", TRUNC(M135*(1+$O$18), 2),IF(S135="BDI2", TRUNC(M135*(1+$N$18), 2), "")), "")</f>
        <v/>
      </c>
      <c r="O135" s="586">
        <f>_xlfn.IFS(G135="ETAPA", SUMIFS(ValorTotalComD, Nivel, A135), G135="SUB-ETAPA", SUMIFS(ValorTotalComD, SubNivel, C135), TRUE, T135)</f>
        <v/>
      </c>
      <c r="P135" s="584">
        <f>IF(I135="", "", IFERROR(VLOOKUP(VALUE(I135), _BaseAbril2026, 5, 0), IFERROR(VLOOKUP(TEXT(I135, "@"), _BaseAbril2026, 5, 0), "")))</f>
        <v/>
      </c>
      <c r="Q135" s="585">
        <f>IFERROR(IF(S135="BDI1", TRUNC(P135*(1+$R$18), 2),IF(S135="BDI2", TRUNC(P135*(1+$Q$18), 2), "")), "")</f>
        <v/>
      </c>
      <c r="R135" s="586">
        <f>_xlfn.IFS(G135="ETAPA", SUMIFS(ValorTotalSemD, Nivel, A135), G135="SUB-ETAPA", SUMIFS(ValorTotalSemD, SubNivel, C135), TRUE, U135)</f>
        <v/>
      </c>
      <c r="S135" s="587">
        <f>IF(G135="","",IF(OR(G135="etapa",G135="sub-etapa"),"",OFFSET(MCQ!M$20,ROW(M135)-ROW(M$20),0)))</f>
        <v/>
      </c>
      <c r="T135" s="588">
        <f>IFERROR(TRUNC(L135*N135,2),"")</f>
        <v/>
      </c>
      <c r="U135" s="589">
        <f>IFERROR(TRUNC(L135*Q135,2),"")</f>
        <v/>
      </c>
    </row>
    <row r="136">
      <c r="A136" s="18">
        <f>OFFSET(MCQ!A$20,ROW(A136)-ROW(A$20),0)</f>
        <v/>
      </c>
      <c r="B136" s="18">
        <f>OFFSET(MCQ!B$20,ROW(B136)-ROW(B$20),0)</f>
        <v/>
      </c>
      <c r="C136" s="18">
        <f>OFFSET(MCQ!C$20,ROW(C136)-ROW(C$20),0)</f>
        <v/>
      </c>
      <c r="D136" s="18">
        <f>OFFSET(MCQ!D$20,ROW(D136)-ROW(D$20),0)</f>
        <v/>
      </c>
      <c r="E136" s="18">
        <f>OFFSET(MCQ!E$20,ROW(E136)-ROW(E$20),0)</f>
        <v/>
      </c>
      <c r="F136" s="18" t="n"/>
      <c r="G136" s="233">
        <f>OFFSET(MCQ!G$20,ROW(G136)-ROW(G$20),0)</f>
        <v/>
      </c>
      <c r="H136" s="583">
        <f>IF(G136="","",OFFSET(MCQ!H$20,ROW(H136)-ROW(H$20),0))</f>
        <v/>
      </c>
      <c r="I136" s="24">
        <f>IF(G136="","",IF(OR(G136="etapa",G136="sub-etapa"),"",OFFSET(MCQ!I$20,ROW(I136)-ROW(I$20),0)))</f>
        <v/>
      </c>
      <c r="J136" s="25">
        <f>IF(G136="","",OFFSET(MCQ!J$20,ROW(J136)-ROW(J$20),0))</f>
        <v/>
      </c>
      <c r="K136" s="24">
        <f>IF(G136="","",IF(OR(G136="etapa",G136="sub-etapa"),"",OFFSET(MCQ!K$20,ROW(K136)-ROW(K$20),0)))</f>
        <v/>
      </c>
      <c r="L136" s="26">
        <f>IF(G136="","",IF(OR(G136="etapa",G136="sub-etapa"),"",TRUNC(OFFSET(MCQ!L$20,ROW(L136)-ROW(L$20),0),2)))</f>
        <v/>
      </c>
      <c r="M136" s="584">
        <f>IF(I136="", "", IFERROR(VLOOKUP(VALUE(I136), _BaseAbril2026, 4, 0), IFERROR(VLOOKUP(TEXT(I136, "@"), _BaseAbril2026, 4, 0), "")))</f>
        <v/>
      </c>
      <c r="N136" s="585">
        <f>IFERROR(IF(S136="BDI1", TRUNC(M136*(1+$O$18), 2),IF(S136="BDI2", TRUNC(M136*(1+$N$18), 2), "")), "")</f>
        <v/>
      </c>
      <c r="O136" s="586">
        <f>_xlfn.IFS(G136="ETAPA", SUMIFS(ValorTotalComD, Nivel, A136), G136="SUB-ETAPA", SUMIFS(ValorTotalComD, SubNivel, C136), TRUE, T136)</f>
        <v/>
      </c>
      <c r="P136" s="584">
        <f>IF(I136="", "", IFERROR(VLOOKUP(VALUE(I136), _BaseAbril2026, 5, 0), IFERROR(VLOOKUP(TEXT(I136, "@"), _BaseAbril2026, 5, 0), "")))</f>
        <v/>
      </c>
      <c r="Q136" s="585">
        <f>IFERROR(IF(S136="BDI1", TRUNC(P136*(1+$R$18), 2),IF(S136="BDI2", TRUNC(P136*(1+$Q$18), 2), "")), "")</f>
        <v/>
      </c>
      <c r="R136" s="586">
        <f>_xlfn.IFS(G136="ETAPA", SUMIFS(ValorTotalSemD, Nivel, A136), G136="SUB-ETAPA", SUMIFS(ValorTotalSemD, SubNivel, C136), TRUE, U136)</f>
        <v/>
      </c>
      <c r="S136" s="587">
        <f>IF(G136="","",IF(OR(G136="etapa",G136="sub-etapa"),"",OFFSET(MCQ!M$20,ROW(M136)-ROW(M$20),0)))</f>
        <v/>
      </c>
      <c r="T136" s="588">
        <f>IFERROR(TRUNC(L136*N136,2),"")</f>
        <v/>
      </c>
      <c r="U136" s="589">
        <f>IFERROR(TRUNC(L136*Q136,2),"")</f>
        <v/>
      </c>
    </row>
    <row r="137">
      <c r="A137" s="18">
        <f>OFFSET(MCQ!A$20,ROW(A137)-ROW(A$20),0)</f>
        <v/>
      </c>
      <c r="B137" s="18">
        <f>OFFSET(MCQ!B$20,ROW(B137)-ROW(B$20),0)</f>
        <v/>
      </c>
      <c r="C137" s="18">
        <f>OFFSET(MCQ!C$20,ROW(C137)-ROW(C$20),0)</f>
        <v/>
      </c>
      <c r="D137" s="18">
        <f>OFFSET(MCQ!D$20,ROW(D137)-ROW(D$20),0)</f>
        <v/>
      </c>
      <c r="E137" s="18">
        <f>OFFSET(MCQ!E$20,ROW(E137)-ROW(E$20),0)</f>
        <v/>
      </c>
      <c r="F137" s="18" t="n"/>
      <c r="G137" s="233">
        <f>OFFSET(MCQ!G$20,ROW(G137)-ROW(G$20),0)</f>
        <v/>
      </c>
      <c r="H137" s="583">
        <f>IF(G137="","",OFFSET(MCQ!H$20,ROW(H137)-ROW(H$20),0))</f>
        <v/>
      </c>
      <c r="I137" s="24">
        <f>IF(G137="","",IF(OR(G137="etapa",G137="sub-etapa"),"",OFFSET(MCQ!I$20,ROW(I137)-ROW(I$20),0)))</f>
        <v/>
      </c>
      <c r="J137" s="25">
        <f>IF(G137="","",OFFSET(MCQ!J$20,ROW(J137)-ROW(J$20),0))</f>
        <v/>
      </c>
      <c r="K137" s="24">
        <f>IF(G137="","",IF(OR(G137="etapa",G137="sub-etapa"),"",OFFSET(MCQ!K$20,ROW(K137)-ROW(K$20),0)))</f>
        <v/>
      </c>
      <c r="L137" s="26">
        <f>IF(G137="","",IF(OR(G137="etapa",G137="sub-etapa"),"",TRUNC(OFFSET(MCQ!L$20,ROW(L137)-ROW(L$20),0),2)))</f>
        <v/>
      </c>
      <c r="M137" s="584">
        <f>IF(I137="", "", IFERROR(VLOOKUP(VALUE(I137), _BaseAbril2026, 4, 0), IFERROR(VLOOKUP(TEXT(I137, "@"), _BaseAbril2026, 4, 0), "")))</f>
        <v/>
      </c>
      <c r="N137" s="585">
        <f>IFERROR(IF(S137="BDI1", TRUNC(M137*(1+$O$18), 2),IF(S137="BDI2", TRUNC(M137*(1+$N$18), 2), "")), "")</f>
        <v/>
      </c>
      <c r="O137" s="586">
        <f>_xlfn.IFS(G137="ETAPA", SUMIFS(ValorTotalComD, Nivel, A137), G137="SUB-ETAPA", SUMIFS(ValorTotalComD, SubNivel, C137), TRUE, T137)</f>
        <v/>
      </c>
      <c r="P137" s="584">
        <f>IF(I137="", "", IFERROR(VLOOKUP(VALUE(I137), _BaseAbril2026, 5, 0), IFERROR(VLOOKUP(TEXT(I137, "@"), _BaseAbril2026, 5, 0), "")))</f>
        <v/>
      </c>
      <c r="Q137" s="585">
        <f>IFERROR(IF(S137="BDI1", TRUNC(P137*(1+$R$18), 2),IF(S137="BDI2", TRUNC(P137*(1+$Q$18), 2), "")), "")</f>
        <v/>
      </c>
      <c r="R137" s="586">
        <f>_xlfn.IFS(G137="ETAPA", SUMIFS(ValorTotalSemD, Nivel, A137), G137="SUB-ETAPA", SUMIFS(ValorTotalSemD, SubNivel, C137), TRUE, U137)</f>
        <v/>
      </c>
      <c r="S137" s="587">
        <f>IF(G137="","",IF(OR(G137="etapa",G137="sub-etapa"),"",OFFSET(MCQ!M$20,ROW(M137)-ROW(M$20),0)))</f>
        <v/>
      </c>
      <c r="T137" s="588">
        <f>IFERROR(TRUNC(L137*N137,2),"")</f>
        <v/>
      </c>
      <c r="U137" s="589">
        <f>IFERROR(TRUNC(L137*Q137,2),"")</f>
        <v/>
      </c>
    </row>
    <row r="138">
      <c r="A138" s="18">
        <f>OFFSET(MCQ!A$20,ROW(A138)-ROW(A$20),0)</f>
        <v/>
      </c>
      <c r="B138" s="18">
        <f>OFFSET(MCQ!B$20,ROW(B138)-ROW(B$20),0)</f>
        <v/>
      </c>
      <c r="C138" s="18">
        <f>OFFSET(MCQ!C$20,ROW(C138)-ROW(C$20),0)</f>
        <v/>
      </c>
      <c r="D138" s="18">
        <f>OFFSET(MCQ!D$20,ROW(D138)-ROW(D$20),0)</f>
        <v/>
      </c>
      <c r="E138" s="18">
        <f>OFFSET(MCQ!E$20,ROW(E138)-ROW(E$20),0)</f>
        <v/>
      </c>
      <c r="F138" s="18" t="n"/>
      <c r="G138" s="233">
        <f>OFFSET(MCQ!G$20,ROW(G138)-ROW(G$20),0)</f>
        <v/>
      </c>
      <c r="H138" s="583">
        <f>IF(G138="","",OFFSET(MCQ!H$20,ROW(H138)-ROW(H$20),0))</f>
        <v/>
      </c>
      <c r="I138" s="24">
        <f>IF(G138="","",IF(OR(G138="etapa",G138="sub-etapa"),"",OFFSET(MCQ!I$20,ROW(I138)-ROW(I$20),0)))</f>
        <v/>
      </c>
      <c r="J138" s="25">
        <f>IF(G138="","",OFFSET(MCQ!J$20,ROW(J138)-ROW(J$20),0))</f>
        <v/>
      </c>
      <c r="K138" s="24">
        <f>IF(G138="","",IF(OR(G138="etapa",G138="sub-etapa"),"",OFFSET(MCQ!K$20,ROW(K138)-ROW(K$20),0)))</f>
        <v/>
      </c>
      <c r="L138" s="26">
        <f>IF(G138="","",IF(OR(G138="etapa",G138="sub-etapa"),"",TRUNC(OFFSET(MCQ!L$20,ROW(L138)-ROW(L$20),0),2)))</f>
        <v/>
      </c>
      <c r="M138" s="584">
        <f>IF(I138="", "", IFERROR(VLOOKUP(VALUE(I138), _BaseAbril2026, 4, 0), IFERROR(VLOOKUP(TEXT(I138, "@"), _BaseAbril2026, 4, 0), "")))</f>
        <v/>
      </c>
      <c r="N138" s="585">
        <f>IFERROR(IF(S138="BDI1", TRUNC(M138*(1+$O$18), 2),IF(S138="BDI2", TRUNC(M138*(1+$N$18), 2), "")), "")</f>
        <v/>
      </c>
      <c r="O138" s="586">
        <f>_xlfn.IFS(G138="ETAPA", SUMIFS(ValorTotalComD, Nivel, A138), G138="SUB-ETAPA", SUMIFS(ValorTotalComD, SubNivel, C138), TRUE, T138)</f>
        <v/>
      </c>
      <c r="P138" s="584">
        <f>IF(I138="", "", IFERROR(VLOOKUP(VALUE(I138), _BaseAbril2026, 5, 0), IFERROR(VLOOKUP(TEXT(I138, "@"), _BaseAbril2026, 5, 0), "")))</f>
        <v/>
      </c>
      <c r="Q138" s="585">
        <f>IFERROR(IF(S138="BDI1", TRUNC(P138*(1+$R$18), 2),IF(S138="BDI2", TRUNC(P138*(1+$Q$18), 2), "")), "")</f>
        <v/>
      </c>
      <c r="R138" s="586">
        <f>_xlfn.IFS(G138="ETAPA", SUMIFS(ValorTotalSemD, Nivel, A138), G138="SUB-ETAPA", SUMIFS(ValorTotalSemD, SubNivel, C138), TRUE, U138)</f>
        <v/>
      </c>
      <c r="S138" s="587">
        <f>IF(G138="","",IF(OR(G138="etapa",G138="sub-etapa"),"",OFFSET(MCQ!M$20,ROW(M138)-ROW(M$20),0)))</f>
        <v/>
      </c>
      <c r="T138" s="588">
        <f>IFERROR(TRUNC(L138*N138,2),"")</f>
        <v/>
      </c>
      <c r="U138" s="589">
        <f>IFERROR(TRUNC(L138*Q138,2),"")</f>
        <v/>
      </c>
    </row>
    <row r="139">
      <c r="A139" s="18">
        <f>OFFSET(MCQ!A$20,ROW(A139)-ROW(A$20),0)</f>
        <v/>
      </c>
      <c r="B139" s="18">
        <f>OFFSET(MCQ!B$20,ROW(B139)-ROW(B$20),0)</f>
        <v/>
      </c>
      <c r="C139" s="18">
        <f>OFFSET(MCQ!C$20,ROW(C139)-ROW(C$20),0)</f>
        <v/>
      </c>
      <c r="D139" s="18">
        <f>OFFSET(MCQ!D$20,ROW(D139)-ROW(D$20),0)</f>
        <v/>
      </c>
      <c r="E139" s="18">
        <f>OFFSET(MCQ!E$20,ROW(E139)-ROW(E$20),0)</f>
        <v/>
      </c>
      <c r="F139" s="18" t="n"/>
      <c r="G139" s="233">
        <f>OFFSET(MCQ!G$20,ROW(G139)-ROW(G$20),0)</f>
        <v/>
      </c>
      <c r="H139" s="583">
        <f>IF(G139="","",OFFSET(MCQ!H$20,ROW(H139)-ROW(H$20),0))</f>
        <v/>
      </c>
      <c r="I139" s="24">
        <f>IF(G139="","",IF(OR(G139="etapa",G139="sub-etapa"),"",OFFSET(MCQ!I$20,ROW(I139)-ROW(I$20),0)))</f>
        <v/>
      </c>
      <c r="J139" s="25">
        <f>IF(G139="","",OFFSET(MCQ!J$20,ROW(J139)-ROW(J$20),0))</f>
        <v/>
      </c>
      <c r="K139" s="24">
        <f>IF(G139="","",IF(OR(G139="etapa",G139="sub-etapa"),"",OFFSET(MCQ!K$20,ROW(K139)-ROW(K$20),0)))</f>
        <v/>
      </c>
      <c r="L139" s="26">
        <f>IF(G139="","",IF(OR(G139="etapa",G139="sub-etapa"),"",TRUNC(OFFSET(MCQ!L$20,ROW(L139)-ROW(L$20),0),2)))</f>
        <v/>
      </c>
      <c r="M139" s="584">
        <f>IF(I139="", "", IFERROR(VLOOKUP(VALUE(I139), _BaseAbril2026, 4, 0), IFERROR(VLOOKUP(TEXT(I139, "@"), _BaseAbril2026, 4, 0), "")))</f>
        <v/>
      </c>
      <c r="N139" s="585">
        <f>IFERROR(IF(S139="BDI1", TRUNC(M139*(1+$O$18), 2),IF(S139="BDI2", TRUNC(M139*(1+$N$18), 2), "")), "")</f>
        <v/>
      </c>
      <c r="O139" s="586">
        <f>_xlfn.IFS(G139="ETAPA", SUMIFS(ValorTotalComD, Nivel, A139), G139="SUB-ETAPA", SUMIFS(ValorTotalComD, SubNivel, C139), TRUE, T139)</f>
        <v/>
      </c>
      <c r="P139" s="584">
        <f>IF(I139="", "", IFERROR(VLOOKUP(VALUE(I139), _BaseAbril2026, 5, 0), IFERROR(VLOOKUP(TEXT(I139, "@"), _BaseAbril2026, 5, 0), "")))</f>
        <v/>
      </c>
      <c r="Q139" s="585">
        <f>IFERROR(IF(S139="BDI1", TRUNC(P139*(1+$R$18), 2),IF(S139="BDI2", TRUNC(P139*(1+$Q$18), 2), "")), "")</f>
        <v/>
      </c>
      <c r="R139" s="586">
        <f>_xlfn.IFS(G139="ETAPA", SUMIFS(ValorTotalSemD, Nivel, A139), G139="SUB-ETAPA", SUMIFS(ValorTotalSemD, SubNivel, C139), TRUE, U139)</f>
        <v/>
      </c>
      <c r="S139" s="587">
        <f>IF(G139="","",IF(OR(G139="etapa",G139="sub-etapa"),"",OFFSET(MCQ!M$20,ROW(M139)-ROW(M$20),0)))</f>
        <v/>
      </c>
      <c r="T139" s="588">
        <f>IFERROR(TRUNC(L139*N139,2),"")</f>
        <v/>
      </c>
      <c r="U139" s="589">
        <f>IFERROR(TRUNC(L139*Q139,2),"")</f>
        <v/>
      </c>
    </row>
    <row r="140">
      <c r="A140" s="18">
        <f>OFFSET(MCQ!A$20,ROW(A140)-ROW(A$20),0)</f>
        <v/>
      </c>
      <c r="B140" s="18">
        <f>OFFSET(MCQ!B$20,ROW(B140)-ROW(B$20),0)</f>
        <v/>
      </c>
      <c r="C140" s="18">
        <f>OFFSET(MCQ!C$20,ROW(C140)-ROW(C$20),0)</f>
        <v/>
      </c>
      <c r="D140" s="18">
        <f>OFFSET(MCQ!D$20,ROW(D140)-ROW(D$20),0)</f>
        <v/>
      </c>
      <c r="E140" s="18">
        <f>OFFSET(MCQ!E$20,ROW(E140)-ROW(E$20),0)</f>
        <v/>
      </c>
      <c r="F140" s="18" t="n"/>
      <c r="G140" s="233">
        <f>OFFSET(MCQ!G$20,ROW(G140)-ROW(G$20),0)</f>
        <v/>
      </c>
      <c r="H140" s="583">
        <f>IF(G140="","",OFFSET(MCQ!H$20,ROW(H140)-ROW(H$20),0))</f>
        <v/>
      </c>
      <c r="I140" s="24">
        <f>IF(G140="","",IF(OR(G140="etapa",G140="sub-etapa"),"",OFFSET(MCQ!I$20,ROW(I140)-ROW(I$20),0)))</f>
        <v/>
      </c>
      <c r="J140" s="25">
        <f>IF(G140="","",OFFSET(MCQ!J$20,ROW(J140)-ROW(J$20),0))</f>
        <v/>
      </c>
      <c r="K140" s="24">
        <f>IF(G140="","",IF(OR(G140="etapa",G140="sub-etapa"),"",OFFSET(MCQ!K$20,ROW(K140)-ROW(K$20),0)))</f>
        <v/>
      </c>
      <c r="L140" s="26">
        <f>IF(G140="","",IF(OR(G140="etapa",G140="sub-etapa"),"",TRUNC(OFFSET(MCQ!L$20,ROW(L140)-ROW(L$20),0),2)))</f>
        <v/>
      </c>
      <c r="M140" s="584">
        <f>IF(I140="", "", IFERROR(VLOOKUP(VALUE(I140), _BaseAbril2026, 4, 0), IFERROR(VLOOKUP(TEXT(I140, "@"), _BaseAbril2026, 4, 0), "")))</f>
        <v/>
      </c>
      <c r="N140" s="585">
        <f>IFERROR(IF(S140="BDI1", TRUNC(M140*(1+$O$18), 2),IF(S140="BDI2", TRUNC(M140*(1+$N$18), 2), "")), "")</f>
        <v/>
      </c>
      <c r="O140" s="586">
        <f>_xlfn.IFS(G140="ETAPA", SUMIFS(ValorTotalComD, Nivel, A140), G140="SUB-ETAPA", SUMIFS(ValorTotalComD, SubNivel, C140), TRUE, T140)</f>
        <v/>
      </c>
      <c r="P140" s="584">
        <f>IF(I140="", "", IFERROR(VLOOKUP(VALUE(I140), _BaseAbril2026, 5, 0), IFERROR(VLOOKUP(TEXT(I140, "@"), _BaseAbril2026, 5, 0), "")))</f>
        <v/>
      </c>
      <c r="Q140" s="585">
        <f>IFERROR(IF(S140="BDI1", TRUNC(P140*(1+$R$18), 2),IF(S140="BDI2", TRUNC(P140*(1+$Q$18), 2), "")), "")</f>
        <v/>
      </c>
      <c r="R140" s="586">
        <f>_xlfn.IFS(G140="ETAPA", SUMIFS(ValorTotalSemD, Nivel, A140), G140="SUB-ETAPA", SUMIFS(ValorTotalSemD, SubNivel, C140), TRUE, U140)</f>
        <v/>
      </c>
      <c r="S140" s="587">
        <f>IF(G140="","",IF(OR(G140="etapa",G140="sub-etapa"),"",OFFSET(MCQ!M$20,ROW(M140)-ROW(M$20),0)))</f>
        <v/>
      </c>
      <c r="T140" s="588">
        <f>IFERROR(TRUNC(L140*N140,2),"")</f>
        <v/>
      </c>
      <c r="U140" s="589">
        <f>IFERROR(TRUNC(L140*Q140,2),"")</f>
        <v/>
      </c>
    </row>
    <row r="141">
      <c r="A141" s="18">
        <f>OFFSET(MCQ!A$20,ROW(A141)-ROW(A$20),0)</f>
        <v/>
      </c>
      <c r="B141" s="18">
        <f>OFFSET(MCQ!B$20,ROW(B141)-ROW(B$20),0)</f>
        <v/>
      </c>
      <c r="C141" s="18">
        <f>OFFSET(MCQ!C$20,ROW(C141)-ROW(C$20),0)</f>
        <v/>
      </c>
      <c r="D141" s="18">
        <f>OFFSET(MCQ!D$20,ROW(D141)-ROW(D$20),0)</f>
        <v/>
      </c>
      <c r="E141" s="18">
        <f>OFFSET(MCQ!E$20,ROW(E141)-ROW(E$20),0)</f>
        <v/>
      </c>
      <c r="F141" s="18" t="n"/>
      <c r="G141" s="233">
        <f>OFFSET(MCQ!G$20,ROW(G141)-ROW(G$20),0)</f>
        <v/>
      </c>
      <c r="H141" s="583">
        <f>IF(G141="","",OFFSET(MCQ!H$20,ROW(H141)-ROW(H$20),0))</f>
        <v/>
      </c>
      <c r="I141" s="24">
        <f>IF(G141="","",IF(OR(G141="etapa",G141="sub-etapa"),"",OFFSET(MCQ!I$20,ROW(I141)-ROW(I$20),0)))</f>
        <v/>
      </c>
      <c r="J141" s="25">
        <f>IF(G141="","",OFFSET(MCQ!J$20,ROW(J141)-ROW(J$20),0))</f>
        <v/>
      </c>
      <c r="K141" s="24">
        <f>IF(G141="","",IF(OR(G141="etapa",G141="sub-etapa"),"",OFFSET(MCQ!K$20,ROW(K141)-ROW(K$20),0)))</f>
        <v/>
      </c>
      <c r="L141" s="26">
        <f>IF(G141="","",IF(OR(G141="etapa",G141="sub-etapa"),"",TRUNC(OFFSET(MCQ!L$20,ROW(L141)-ROW(L$20),0),2)))</f>
        <v/>
      </c>
      <c r="M141" s="584">
        <f>IF(I141="", "", IFERROR(VLOOKUP(VALUE(I141), _BaseAbril2026, 4, 0), IFERROR(VLOOKUP(TEXT(I141, "@"), _BaseAbril2026, 4, 0), "")))</f>
        <v/>
      </c>
      <c r="N141" s="585">
        <f>IFERROR(IF(S141="BDI1", TRUNC(M141*(1+$O$18), 2),IF(S141="BDI2", TRUNC(M141*(1+$N$18), 2), "")), "")</f>
        <v/>
      </c>
      <c r="O141" s="586">
        <f>_xlfn.IFS(G141="ETAPA", SUMIFS(ValorTotalComD, Nivel, A141), G141="SUB-ETAPA", SUMIFS(ValorTotalComD, SubNivel, C141), TRUE, T141)</f>
        <v/>
      </c>
      <c r="P141" s="584">
        <f>IF(I141="", "", IFERROR(VLOOKUP(VALUE(I141), _BaseAbril2026, 5, 0), IFERROR(VLOOKUP(TEXT(I141, "@"), _BaseAbril2026, 5, 0), "")))</f>
        <v/>
      </c>
      <c r="Q141" s="585">
        <f>IFERROR(IF(S141="BDI1", TRUNC(P141*(1+$R$18), 2),IF(S141="BDI2", TRUNC(P141*(1+$Q$18), 2), "")), "")</f>
        <v/>
      </c>
      <c r="R141" s="586">
        <f>_xlfn.IFS(G141="ETAPA", SUMIFS(ValorTotalSemD, Nivel, A141), G141="SUB-ETAPA", SUMIFS(ValorTotalSemD, SubNivel, C141), TRUE, U141)</f>
        <v/>
      </c>
      <c r="S141" s="587">
        <f>IF(G141="","",IF(OR(G141="etapa",G141="sub-etapa"),"",OFFSET(MCQ!M$20,ROW(M141)-ROW(M$20),0)))</f>
        <v/>
      </c>
      <c r="T141" s="588">
        <f>IFERROR(TRUNC(L141*N141,2),"")</f>
        <v/>
      </c>
      <c r="U141" s="589">
        <f>IFERROR(TRUNC(L141*Q141,2),"")</f>
        <v/>
      </c>
    </row>
    <row r="142">
      <c r="A142" s="18">
        <f>OFFSET(MCQ!A$20,ROW(A142)-ROW(A$20),0)</f>
        <v/>
      </c>
      <c r="B142" s="18">
        <f>OFFSET(MCQ!B$20,ROW(B142)-ROW(B$20),0)</f>
        <v/>
      </c>
      <c r="C142" s="18">
        <f>OFFSET(MCQ!C$20,ROW(C142)-ROW(C$20),0)</f>
        <v/>
      </c>
      <c r="D142" s="18">
        <f>OFFSET(MCQ!D$20,ROW(D142)-ROW(D$20),0)</f>
        <v/>
      </c>
      <c r="E142" s="18">
        <f>OFFSET(MCQ!E$20,ROW(E142)-ROW(E$20),0)</f>
        <v/>
      </c>
      <c r="F142" s="18" t="n"/>
      <c r="G142" s="233">
        <f>OFFSET(MCQ!G$20,ROW(G142)-ROW(G$20),0)</f>
        <v/>
      </c>
      <c r="H142" s="583">
        <f>IF(G142="","",OFFSET(MCQ!H$20,ROW(H142)-ROW(H$20),0))</f>
        <v/>
      </c>
      <c r="I142" s="24">
        <f>IF(G142="","",IF(OR(G142="etapa",G142="sub-etapa"),"",OFFSET(MCQ!I$20,ROW(I142)-ROW(I$20),0)))</f>
        <v/>
      </c>
      <c r="J142" s="25">
        <f>IF(G142="","",OFFSET(MCQ!J$20,ROW(J142)-ROW(J$20),0))</f>
        <v/>
      </c>
      <c r="K142" s="24">
        <f>IF(G142="","",IF(OR(G142="etapa",G142="sub-etapa"),"",OFFSET(MCQ!K$20,ROW(K142)-ROW(K$20),0)))</f>
        <v/>
      </c>
      <c r="L142" s="26">
        <f>IF(G142="","",IF(OR(G142="etapa",G142="sub-etapa"),"",TRUNC(OFFSET(MCQ!L$20,ROW(L142)-ROW(L$20),0),2)))</f>
        <v/>
      </c>
      <c r="M142" s="584">
        <f>IF(I142="", "", IFERROR(VLOOKUP(VALUE(I142), _BaseAbril2026, 4, 0), IFERROR(VLOOKUP(TEXT(I142, "@"), _BaseAbril2026, 4, 0), "")))</f>
        <v/>
      </c>
      <c r="N142" s="585">
        <f>IFERROR(IF(S142="BDI1", TRUNC(M142*(1+$O$18), 2),IF(S142="BDI2", TRUNC(M142*(1+$N$18), 2), "")), "")</f>
        <v/>
      </c>
      <c r="O142" s="586">
        <f>_xlfn.IFS(G142="ETAPA", SUMIFS(ValorTotalComD, Nivel, A142), G142="SUB-ETAPA", SUMIFS(ValorTotalComD, SubNivel, C142), TRUE, T142)</f>
        <v/>
      </c>
      <c r="P142" s="584">
        <f>IF(I142="", "", IFERROR(VLOOKUP(VALUE(I142), _BaseAbril2026, 5, 0), IFERROR(VLOOKUP(TEXT(I142, "@"), _BaseAbril2026, 5, 0), "")))</f>
        <v/>
      </c>
      <c r="Q142" s="585">
        <f>IFERROR(IF(S142="BDI1", TRUNC(P142*(1+$R$18), 2),IF(S142="BDI2", TRUNC(P142*(1+$Q$18), 2), "")), "")</f>
        <v/>
      </c>
      <c r="R142" s="586">
        <f>_xlfn.IFS(G142="ETAPA", SUMIFS(ValorTotalSemD, Nivel, A142), G142="SUB-ETAPA", SUMIFS(ValorTotalSemD, SubNivel, C142), TRUE, U142)</f>
        <v/>
      </c>
      <c r="S142" s="587">
        <f>IF(G142="","",IF(OR(G142="etapa",G142="sub-etapa"),"",OFFSET(MCQ!M$20,ROW(M142)-ROW(M$20),0)))</f>
        <v/>
      </c>
      <c r="T142" s="588">
        <f>IFERROR(TRUNC(L142*N142,2),"")</f>
        <v/>
      </c>
      <c r="U142" s="589">
        <f>IFERROR(TRUNC(L142*Q142,2),"")</f>
        <v/>
      </c>
    </row>
    <row r="143">
      <c r="A143" s="18">
        <f>OFFSET(MCQ!A$20,ROW(A143)-ROW(A$20),0)</f>
        <v/>
      </c>
      <c r="B143" s="18">
        <f>OFFSET(MCQ!B$20,ROW(B143)-ROW(B$20),0)</f>
        <v/>
      </c>
      <c r="C143" s="18">
        <f>OFFSET(MCQ!C$20,ROW(C143)-ROW(C$20),0)</f>
        <v/>
      </c>
      <c r="D143" s="18">
        <f>OFFSET(MCQ!D$20,ROW(D143)-ROW(D$20),0)</f>
        <v/>
      </c>
      <c r="E143" s="18">
        <f>OFFSET(MCQ!E$20,ROW(E143)-ROW(E$20),0)</f>
        <v/>
      </c>
      <c r="F143" s="18" t="n"/>
      <c r="G143" s="233">
        <f>OFFSET(MCQ!G$20,ROW(G143)-ROW(G$20),0)</f>
        <v/>
      </c>
      <c r="H143" s="583">
        <f>IF(G143="","",OFFSET(MCQ!H$20,ROW(H143)-ROW(H$20),0))</f>
        <v/>
      </c>
      <c r="I143" s="24">
        <f>IF(G143="","",IF(OR(G143="etapa",G143="sub-etapa"),"",OFFSET(MCQ!I$20,ROW(I143)-ROW(I$20),0)))</f>
        <v/>
      </c>
      <c r="J143" s="25">
        <f>IF(G143="","",OFFSET(MCQ!J$20,ROW(J143)-ROW(J$20),0))</f>
        <v/>
      </c>
      <c r="K143" s="24">
        <f>IF(G143="","",IF(OR(G143="etapa",G143="sub-etapa"),"",OFFSET(MCQ!K$20,ROW(K143)-ROW(K$20),0)))</f>
        <v/>
      </c>
      <c r="L143" s="26">
        <f>IF(G143="","",IF(OR(G143="etapa",G143="sub-etapa"),"",TRUNC(OFFSET(MCQ!L$20,ROW(L143)-ROW(L$20),0),2)))</f>
        <v/>
      </c>
      <c r="M143" s="584">
        <f>IF(I143="", "", IFERROR(VLOOKUP(VALUE(I143), _BaseAbril2026, 4, 0), IFERROR(VLOOKUP(TEXT(I143, "@"), _BaseAbril2026, 4, 0), "")))</f>
        <v/>
      </c>
      <c r="N143" s="585">
        <f>IFERROR(IF(S143="BDI1", TRUNC(M143*(1+$O$18), 2),IF(S143="BDI2", TRUNC(M143*(1+$N$18), 2), "")), "")</f>
        <v/>
      </c>
      <c r="O143" s="586">
        <f>_xlfn.IFS(G143="ETAPA", SUMIFS(ValorTotalComD, Nivel, A143), G143="SUB-ETAPA", SUMIFS(ValorTotalComD, SubNivel, C143), TRUE, T143)</f>
        <v/>
      </c>
      <c r="P143" s="584">
        <f>IF(I143="", "", IFERROR(VLOOKUP(VALUE(I143), _BaseAbril2026, 5, 0), IFERROR(VLOOKUP(TEXT(I143, "@"), _BaseAbril2026, 5, 0), "")))</f>
        <v/>
      </c>
      <c r="Q143" s="585">
        <f>IFERROR(IF(S143="BDI1", TRUNC(P143*(1+$R$18), 2),IF(S143="BDI2", TRUNC(P143*(1+$Q$18), 2), "")), "")</f>
        <v/>
      </c>
      <c r="R143" s="586">
        <f>_xlfn.IFS(G143="ETAPA", SUMIFS(ValorTotalSemD, Nivel, A143), G143="SUB-ETAPA", SUMIFS(ValorTotalSemD, SubNivel, C143), TRUE, U143)</f>
        <v/>
      </c>
      <c r="S143" s="587">
        <f>IF(G143="","",IF(OR(G143="etapa",G143="sub-etapa"),"",OFFSET(MCQ!M$20,ROW(M143)-ROW(M$20),0)))</f>
        <v/>
      </c>
      <c r="T143" s="588">
        <f>IFERROR(TRUNC(L143*N143,2),"")</f>
        <v/>
      </c>
      <c r="U143" s="589">
        <f>IFERROR(TRUNC(L143*Q143,2),"")</f>
        <v/>
      </c>
    </row>
    <row r="144">
      <c r="A144" s="18">
        <f>OFFSET(MCQ!A$20,ROW(A144)-ROW(A$20),0)</f>
        <v/>
      </c>
      <c r="B144" s="18">
        <f>OFFSET(MCQ!B$20,ROW(B144)-ROW(B$20),0)</f>
        <v/>
      </c>
      <c r="C144" s="18">
        <f>OFFSET(MCQ!C$20,ROW(C144)-ROW(C$20),0)</f>
        <v/>
      </c>
      <c r="D144" s="18">
        <f>OFFSET(MCQ!D$20,ROW(D144)-ROW(D$20),0)</f>
        <v/>
      </c>
      <c r="E144" s="18">
        <f>OFFSET(MCQ!E$20,ROW(E144)-ROW(E$20),0)</f>
        <v/>
      </c>
      <c r="F144" s="18" t="n"/>
      <c r="G144" s="233">
        <f>OFFSET(MCQ!G$20,ROW(G144)-ROW(G$20),0)</f>
        <v/>
      </c>
      <c r="H144" s="583">
        <f>IF(G144="","",OFFSET(MCQ!H$20,ROW(H144)-ROW(H$20),0))</f>
        <v/>
      </c>
      <c r="I144" s="24">
        <f>IF(G144="","",IF(OR(G144="etapa",G144="sub-etapa"),"",OFFSET(MCQ!I$20,ROW(I144)-ROW(I$20),0)))</f>
        <v/>
      </c>
      <c r="J144" s="25">
        <f>IF(G144="","",OFFSET(MCQ!J$20,ROW(J144)-ROW(J$20),0))</f>
        <v/>
      </c>
      <c r="K144" s="24">
        <f>IF(G144="","",IF(OR(G144="etapa",G144="sub-etapa"),"",OFFSET(MCQ!K$20,ROW(K144)-ROW(K$20),0)))</f>
        <v/>
      </c>
      <c r="L144" s="26">
        <f>IF(G144="","",IF(OR(G144="etapa",G144="sub-etapa"),"",TRUNC(OFFSET(MCQ!L$20,ROW(L144)-ROW(L$20),0),2)))</f>
        <v/>
      </c>
      <c r="M144" s="584">
        <f>IF(I144="", "", IFERROR(VLOOKUP(VALUE(I144), _BaseAbril2026, 4, 0), IFERROR(VLOOKUP(TEXT(I144, "@"), _BaseAbril2026, 4, 0), "")))</f>
        <v/>
      </c>
      <c r="N144" s="585">
        <f>IFERROR(IF(S144="BDI1", TRUNC(M144*(1+$O$18), 2),IF(S144="BDI2", TRUNC(M144*(1+$N$18), 2), "")), "")</f>
        <v/>
      </c>
      <c r="O144" s="586">
        <f>_xlfn.IFS(G144="ETAPA", SUMIFS(ValorTotalComD, Nivel, A144), G144="SUB-ETAPA", SUMIFS(ValorTotalComD, SubNivel, C144), TRUE, T144)</f>
        <v/>
      </c>
      <c r="P144" s="584">
        <f>IF(I144="", "", IFERROR(VLOOKUP(VALUE(I144), _BaseAbril2026, 5, 0), IFERROR(VLOOKUP(TEXT(I144, "@"), _BaseAbril2026, 5, 0), "")))</f>
        <v/>
      </c>
      <c r="Q144" s="585">
        <f>IFERROR(IF(S144="BDI1", TRUNC(P144*(1+$R$18), 2),IF(S144="BDI2", TRUNC(P144*(1+$Q$18), 2), "")), "")</f>
        <v/>
      </c>
      <c r="R144" s="586">
        <f>_xlfn.IFS(G144="ETAPA", SUMIFS(ValorTotalSemD, Nivel, A144), G144="SUB-ETAPA", SUMIFS(ValorTotalSemD, SubNivel, C144), TRUE, U144)</f>
        <v/>
      </c>
      <c r="S144" s="587">
        <f>IF(G144="","",IF(OR(G144="etapa",G144="sub-etapa"),"",OFFSET(MCQ!M$20,ROW(M144)-ROW(M$20),0)))</f>
        <v/>
      </c>
      <c r="T144" s="588">
        <f>IFERROR(TRUNC(L144*N144,2),"")</f>
        <v/>
      </c>
      <c r="U144" s="589">
        <f>IFERROR(TRUNC(L144*Q144,2),"")</f>
        <v/>
      </c>
    </row>
    <row r="145">
      <c r="A145" s="18">
        <f>OFFSET(MCQ!A$20,ROW(A145)-ROW(A$20),0)</f>
        <v/>
      </c>
      <c r="B145" s="18">
        <f>OFFSET(MCQ!B$20,ROW(B145)-ROW(B$20),0)</f>
        <v/>
      </c>
      <c r="C145" s="18">
        <f>OFFSET(MCQ!C$20,ROW(C145)-ROW(C$20),0)</f>
        <v/>
      </c>
      <c r="D145" s="18">
        <f>OFFSET(MCQ!D$20,ROW(D145)-ROW(D$20),0)</f>
        <v/>
      </c>
      <c r="E145" s="18">
        <f>OFFSET(MCQ!E$20,ROW(E145)-ROW(E$20),0)</f>
        <v/>
      </c>
      <c r="F145" s="18" t="n"/>
      <c r="G145" s="233">
        <f>OFFSET(MCQ!G$20,ROW(G145)-ROW(G$20),0)</f>
        <v/>
      </c>
      <c r="H145" s="583">
        <f>IF(G145="","",OFFSET(MCQ!H$20,ROW(H145)-ROW(H$20),0))</f>
        <v/>
      </c>
      <c r="I145" s="24">
        <f>IF(G145="","",IF(OR(G145="etapa",G145="sub-etapa"),"",OFFSET(MCQ!I$20,ROW(I145)-ROW(I$20),0)))</f>
        <v/>
      </c>
      <c r="J145" s="25">
        <f>IF(G145="","",OFFSET(MCQ!J$20,ROW(J145)-ROW(J$20),0))</f>
        <v/>
      </c>
      <c r="K145" s="24">
        <f>IF(G145="","",IF(OR(G145="etapa",G145="sub-etapa"),"",OFFSET(MCQ!K$20,ROW(K145)-ROW(K$20),0)))</f>
        <v/>
      </c>
      <c r="L145" s="26">
        <f>IF(G145="","",IF(OR(G145="etapa",G145="sub-etapa"),"",TRUNC(OFFSET(MCQ!L$20,ROW(L145)-ROW(L$20),0),2)))</f>
        <v/>
      </c>
      <c r="M145" s="584">
        <f>IF(I145="", "", IFERROR(VLOOKUP(VALUE(I145), _BaseAbril2026, 4, 0), IFERROR(VLOOKUP(TEXT(I145, "@"), _BaseAbril2026, 4, 0), "")))</f>
        <v/>
      </c>
      <c r="N145" s="585">
        <f>IFERROR(IF(S145="BDI1", TRUNC(M145*(1+$O$18), 2),IF(S145="BDI2", TRUNC(M145*(1+$N$18), 2), "")), "")</f>
        <v/>
      </c>
      <c r="O145" s="586">
        <f>_xlfn.IFS(G145="ETAPA", SUMIFS(ValorTotalComD, Nivel, A145), G145="SUB-ETAPA", SUMIFS(ValorTotalComD, SubNivel, C145), TRUE, T145)</f>
        <v/>
      </c>
      <c r="P145" s="584">
        <f>IF(I145="", "", IFERROR(VLOOKUP(VALUE(I145), _BaseAbril2026, 5, 0), IFERROR(VLOOKUP(TEXT(I145, "@"), _BaseAbril2026, 5, 0), "")))</f>
        <v/>
      </c>
      <c r="Q145" s="585">
        <f>IFERROR(IF(S145="BDI1", TRUNC(P145*(1+$R$18), 2),IF(S145="BDI2", TRUNC(P145*(1+$Q$18), 2), "")), "")</f>
        <v/>
      </c>
      <c r="R145" s="586">
        <f>_xlfn.IFS(G145="ETAPA", SUMIFS(ValorTotalSemD, Nivel, A145), G145="SUB-ETAPA", SUMIFS(ValorTotalSemD, SubNivel, C145), TRUE, U145)</f>
        <v/>
      </c>
      <c r="S145" s="587">
        <f>IF(G145="","",IF(OR(G145="etapa",G145="sub-etapa"),"",OFFSET(MCQ!M$20,ROW(M145)-ROW(M$20),0)))</f>
        <v/>
      </c>
      <c r="T145" s="588">
        <f>IFERROR(TRUNC(L145*N145,2),"")</f>
        <v/>
      </c>
      <c r="U145" s="589">
        <f>IFERROR(TRUNC(L145*Q145,2),"")</f>
        <v/>
      </c>
    </row>
    <row r="146">
      <c r="A146" s="18">
        <f>OFFSET(MCQ!A$20,ROW(A146)-ROW(A$20),0)</f>
        <v/>
      </c>
      <c r="B146" s="18">
        <f>OFFSET(MCQ!B$20,ROW(B146)-ROW(B$20),0)</f>
        <v/>
      </c>
      <c r="C146" s="18">
        <f>OFFSET(MCQ!C$20,ROW(C146)-ROW(C$20),0)</f>
        <v/>
      </c>
      <c r="D146" s="18">
        <f>OFFSET(MCQ!D$20,ROW(D146)-ROW(D$20),0)</f>
        <v/>
      </c>
      <c r="E146" s="18">
        <f>OFFSET(MCQ!E$20,ROW(E146)-ROW(E$20),0)</f>
        <v/>
      </c>
      <c r="F146" s="18" t="n"/>
      <c r="G146" s="233">
        <f>OFFSET(MCQ!G$20,ROW(G146)-ROW(G$20),0)</f>
        <v/>
      </c>
      <c r="H146" s="583">
        <f>IF(G146="","",OFFSET(MCQ!H$20,ROW(H146)-ROW(H$20),0))</f>
        <v/>
      </c>
      <c r="I146" s="24">
        <f>IF(G146="","",IF(OR(G146="etapa",G146="sub-etapa"),"",OFFSET(MCQ!I$20,ROW(I146)-ROW(I$20),0)))</f>
        <v/>
      </c>
      <c r="J146" s="25">
        <f>IF(G146="","",OFFSET(MCQ!J$20,ROW(J146)-ROW(J$20),0))</f>
        <v/>
      </c>
      <c r="K146" s="24">
        <f>IF(G146="","",IF(OR(G146="etapa",G146="sub-etapa"),"",OFFSET(MCQ!K$20,ROW(K146)-ROW(K$20),0)))</f>
        <v/>
      </c>
      <c r="L146" s="26">
        <f>IF(G146="","",IF(OR(G146="etapa",G146="sub-etapa"),"",TRUNC(OFFSET(MCQ!L$20,ROW(L146)-ROW(L$20),0),2)))</f>
        <v/>
      </c>
      <c r="M146" s="584">
        <f>IF(I146="", "", IFERROR(VLOOKUP(VALUE(I146), _BaseAbril2026, 4, 0), IFERROR(VLOOKUP(TEXT(I146, "@"), _BaseAbril2026, 4, 0), "")))</f>
        <v/>
      </c>
      <c r="N146" s="585">
        <f>IFERROR(IF(S146="BDI1", TRUNC(M146*(1+$O$18), 2),IF(S146="BDI2", TRUNC(M146*(1+$N$18), 2), "")), "")</f>
        <v/>
      </c>
      <c r="O146" s="586">
        <f>_xlfn.IFS(G146="ETAPA", SUMIFS(ValorTotalComD, Nivel, A146), G146="SUB-ETAPA", SUMIFS(ValorTotalComD, SubNivel, C146), TRUE, T146)</f>
        <v/>
      </c>
      <c r="P146" s="584">
        <f>IF(I146="", "", IFERROR(VLOOKUP(VALUE(I146), _BaseAbril2026, 5, 0), IFERROR(VLOOKUP(TEXT(I146, "@"), _BaseAbril2026, 5, 0), "")))</f>
        <v/>
      </c>
      <c r="Q146" s="585">
        <f>IFERROR(IF(S146="BDI1", TRUNC(P146*(1+$R$18), 2),IF(S146="BDI2", TRUNC(P146*(1+$Q$18), 2), "")), "")</f>
        <v/>
      </c>
      <c r="R146" s="586">
        <f>_xlfn.IFS(G146="ETAPA", SUMIFS(ValorTotalSemD, Nivel, A146), G146="SUB-ETAPA", SUMIFS(ValorTotalSemD, SubNivel, C146), TRUE, U146)</f>
        <v/>
      </c>
      <c r="S146" s="587">
        <f>IF(G146="","",IF(OR(G146="etapa",G146="sub-etapa"),"",OFFSET(MCQ!M$20,ROW(M146)-ROW(M$20),0)))</f>
        <v/>
      </c>
      <c r="T146" s="588">
        <f>IFERROR(TRUNC(L146*N146,2),"")</f>
        <v/>
      </c>
      <c r="U146" s="589">
        <f>IFERROR(TRUNC(L146*Q146,2),"")</f>
        <v/>
      </c>
    </row>
    <row r="147">
      <c r="A147" s="18">
        <f>OFFSET(MCQ!A$20,ROW(A147)-ROW(A$20),0)</f>
        <v/>
      </c>
      <c r="B147" s="18">
        <f>OFFSET(MCQ!B$20,ROW(B147)-ROW(B$20),0)</f>
        <v/>
      </c>
      <c r="C147" s="18">
        <f>OFFSET(MCQ!C$20,ROW(C147)-ROW(C$20),0)</f>
        <v/>
      </c>
      <c r="D147" s="18">
        <f>OFFSET(MCQ!D$20,ROW(D147)-ROW(D$20),0)</f>
        <v/>
      </c>
      <c r="E147" s="18">
        <f>OFFSET(MCQ!E$20,ROW(E147)-ROW(E$20),0)</f>
        <v/>
      </c>
      <c r="F147" s="18" t="n"/>
      <c r="G147" s="233">
        <f>OFFSET(MCQ!G$20,ROW(G147)-ROW(G$20),0)</f>
        <v/>
      </c>
      <c r="H147" s="583">
        <f>IF(G147="","",OFFSET(MCQ!H$20,ROW(H147)-ROW(H$20),0))</f>
        <v/>
      </c>
      <c r="I147" s="24">
        <f>IF(G147="","",IF(OR(G147="etapa",G147="sub-etapa"),"",OFFSET(MCQ!I$20,ROW(I147)-ROW(I$20),0)))</f>
        <v/>
      </c>
      <c r="J147" s="25">
        <f>IF(G147="","",OFFSET(MCQ!J$20,ROW(J147)-ROW(J$20),0))</f>
        <v/>
      </c>
      <c r="K147" s="24">
        <f>IF(G147="","",IF(OR(G147="etapa",G147="sub-etapa"),"",OFFSET(MCQ!K$20,ROW(K147)-ROW(K$20),0)))</f>
        <v/>
      </c>
      <c r="L147" s="26">
        <f>IF(G147="","",IF(OR(G147="etapa",G147="sub-etapa"),"",TRUNC(OFFSET(MCQ!L$20,ROW(L147)-ROW(L$20),0),2)))</f>
        <v/>
      </c>
      <c r="M147" s="584">
        <f>IF(I147="", "", IFERROR(VLOOKUP(VALUE(I147), _BaseAbril2026, 4, 0), IFERROR(VLOOKUP(TEXT(I147, "@"), _BaseAbril2026, 4, 0), "")))</f>
        <v/>
      </c>
      <c r="N147" s="585">
        <f>IFERROR(IF(S147="BDI1", TRUNC(M147*(1+$O$18), 2),IF(S147="BDI2", TRUNC(M147*(1+$N$18), 2), "")), "")</f>
        <v/>
      </c>
      <c r="O147" s="586">
        <f>_xlfn.IFS(G147="ETAPA", SUMIFS(ValorTotalComD, Nivel, A147), G147="SUB-ETAPA", SUMIFS(ValorTotalComD, SubNivel, C147), TRUE, T147)</f>
        <v/>
      </c>
      <c r="P147" s="584">
        <f>IF(I147="", "", IFERROR(VLOOKUP(VALUE(I147), _BaseAbril2026, 5, 0), IFERROR(VLOOKUP(TEXT(I147, "@"), _BaseAbril2026, 5, 0), "")))</f>
        <v/>
      </c>
      <c r="Q147" s="585">
        <f>IFERROR(IF(S147="BDI1", TRUNC(P147*(1+$R$18), 2),IF(S147="BDI2", TRUNC(P147*(1+$Q$18), 2), "")), "")</f>
        <v/>
      </c>
      <c r="R147" s="586">
        <f>_xlfn.IFS(G147="ETAPA", SUMIFS(ValorTotalSemD, Nivel, A147), G147="SUB-ETAPA", SUMIFS(ValorTotalSemD, SubNivel, C147), TRUE, U147)</f>
        <v/>
      </c>
      <c r="S147" s="587">
        <f>IF(G147="","",IF(OR(G147="etapa",G147="sub-etapa"),"",OFFSET(MCQ!M$20,ROW(M147)-ROW(M$20),0)))</f>
        <v/>
      </c>
      <c r="T147" s="588">
        <f>IFERROR(TRUNC(L147*N147,2),"")</f>
        <v/>
      </c>
      <c r="U147" s="589">
        <f>IFERROR(TRUNC(L147*Q147,2),"")</f>
        <v/>
      </c>
    </row>
    <row r="148">
      <c r="A148" s="18">
        <f>OFFSET(MCQ!A$20,ROW(A148)-ROW(A$20),0)</f>
        <v/>
      </c>
      <c r="B148" s="18">
        <f>OFFSET(MCQ!B$20,ROW(B148)-ROW(B$20),0)</f>
        <v/>
      </c>
      <c r="C148" s="18">
        <f>OFFSET(MCQ!C$20,ROW(C148)-ROW(C$20),0)</f>
        <v/>
      </c>
      <c r="D148" s="18">
        <f>OFFSET(MCQ!D$20,ROW(D148)-ROW(D$20),0)</f>
        <v/>
      </c>
      <c r="E148" s="18">
        <f>OFFSET(MCQ!E$20,ROW(E148)-ROW(E$20),0)</f>
        <v/>
      </c>
      <c r="F148" s="18" t="n"/>
      <c r="G148" s="233">
        <f>OFFSET(MCQ!G$20,ROW(G148)-ROW(G$20),0)</f>
        <v/>
      </c>
      <c r="H148" s="583">
        <f>IF(G148="","",OFFSET(MCQ!H$20,ROW(H148)-ROW(H$20),0))</f>
        <v/>
      </c>
      <c r="I148" s="24">
        <f>IF(G148="","",IF(OR(G148="etapa",G148="sub-etapa"),"",OFFSET(MCQ!I$20,ROW(I148)-ROW(I$20),0)))</f>
        <v/>
      </c>
      <c r="J148" s="25">
        <f>IF(G148="","",OFFSET(MCQ!J$20,ROW(J148)-ROW(J$20),0))</f>
        <v/>
      </c>
      <c r="K148" s="24">
        <f>IF(G148="","",IF(OR(G148="etapa",G148="sub-etapa"),"",OFFSET(MCQ!K$20,ROW(K148)-ROW(K$20),0)))</f>
        <v/>
      </c>
      <c r="L148" s="26">
        <f>IF(G148="","",IF(OR(G148="etapa",G148="sub-etapa"),"",TRUNC(OFFSET(MCQ!L$20,ROW(L148)-ROW(L$20),0),2)))</f>
        <v/>
      </c>
      <c r="M148" s="584">
        <f>IF(I148="", "", IFERROR(VLOOKUP(VALUE(I148), _BaseAbril2026, 4, 0), IFERROR(VLOOKUP(TEXT(I148, "@"), _BaseAbril2026, 4, 0), "")))</f>
        <v/>
      </c>
      <c r="N148" s="585">
        <f>IFERROR(IF(S148="BDI1", TRUNC(M148*(1+$O$18), 2),IF(S148="BDI2", TRUNC(M148*(1+$N$18), 2), "")), "")</f>
        <v/>
      </c>
      <c r="O148" s="586">
        <f>_xlfn.IFS(G148="ETAPA", SUMIFS(ValorTotalComD, Nivel, A148), G148="SUB-ETAPA", SUMIFS(ValorTotalComD, SubNivel, C148), TRUE, T148)</f>
        <v/>
      </c>
      <c r="P148" s="584">
        <f>IF(I148="", "", IFERROR(VLOOKUP(VALUE(I148), _BaseAbril2026, 5, 0), IFERROR(VLOOKUP(TEXT(I148, "@"), _BaseAbril2026, 5, 0), "")))</f>
        <v/>
      </c>
      <c r="Q148" s="585">
        <f>IFERROR(IF(S148="BDI1", TRUNC(P148*(1+$R$18), 2),IF(S148="BDI2", TRUNC(P148*(1+$Q$18), 2), "")), "")</f>
        <v/>
      </c>
      <c r="R148" s="586">
        <f>_xlfn.IFS(G148="ETAPA", SUMIFS(ValorTotalSemD, Nivel, A148), G148="SUB-ETAPA", SUMIFS(ValorTotalSemD, SubNivel, C148), TRUE, U148)</f>
        <v/>
      </c>
      <c r="S148" s="587">
        <f>IF(G148="","",IF(OR(G148="etapa",G148="sub-etapa"),"",OFFSET(MCQ!M$20,ROW(M148)-ROW(M$20),0)))</f>
        <v/>
      </c>
      <c r="T148" s="588">
        <f>IFERROR(TRUNC(L148*N148,2),"")</f>
        <v/>
      </c>
      <c r="U148" s="589">
        <f>IFERROR(TRUNC(L148*Q148,2),"")</f>
        <v/>
      </c>
    </row>
    <row r="149">
      <c r="A149" s="18">
        <f>OFFSET(MCQ!A$20,ROW(A149)-ROW(A$20),0)</f>
        <v/>
      </c>
      <c r="B149" s="18">
        <f>OFFSET(MCQ!B$20,ROW(B149)-ROW(B$20),0)</f>
        <v/>
      </c>
      <c r="C149" s="18">
        <f>OFFSET(MCQ!C$20,ROW(C149)-ROW(C$20),0)</f>
        <v/>
      </c>
      <c r="D149" s="18">
        <f>OFFSET(MCQ!D$20,ROW(D149)-ROW(D$20),0)</f>
        <v/>
      </c>
      <c r="E149" s="18">
        <f>OFFSET(MCQ!E$20,ROW(E149)-ROW(E$20),0)</f>
        <v/>
      </c>
      <c r="F149" s="18" t="n"/>
      <c r="G149" s="233">
        <f>OFFSET(MCQ!G$20,ROW(G149)-ROW(G$20),0)</f>
        <v/>
      </c>
      <c r="H149" s="583">
        <f>IF(G149="","",OFFSET(MCQ!H$20,ROW(H149)-ROW(H$20),0))</f>
        <v/>
      </c>
      <c r="I149" s="24">
        <f>IF(G149="","",IF(OR(G149="etapa",G149="sub-etapa"),"",OFFSET(MCQ!I$20,ROW(I149)-ROW(I$20),0)))</f>
        <v/>
      </c>
      <c r="J149" s="25">
        <f>IF(G149="","",OFFSET(MCQ!J$20,ROW(J149)-ROW(J$20),0))</f>
        <v/>
      </c>
      <c r="K149" s="24">
        <f>IF(G149="","",IF(OR(G149="etapa",G149="sub-etapa"),"",OFFSET(MCQ!K$20,ROW(K149)-ROW(K$20),0)))</f>
        <v/>
      </c>
      <c r="L149" s="26">
        <f>IF(G149="","",IF(OR(G149="etapa",G149="sub-etapa"),"",TRUNC(OFFSET(MCQ!L$20,ROW(L149)-ROW(L$20),0),2)))</f>
        <v/>
      </c>
      <c r="M149" s="584">
        <f>IF(I149="", "", IFERROR(VLOOKUP(VALUE(I149), _BaseAbril2026, 4, 0), IFERROR(VLOOKUP(TEXT(I149, "@"), _BaseAbril2026, 4, 0), "")))</f>
        <v/>
      </c>
      <c r="N149" s="585">
        <f>IFERROR(IF(S149="BDI1", TRUNC(M149*(1+$O$18), 2),IF(S149="BDI2", TRUNC(M149*(1+$N$18), 2), "")), "")</f>
        <v/>
      </c>
      <c r="O149" s="586">
        <f>_xlfn.IFS(G149="ETAPA", SUMIFS(ValorTotalComD, Nivel, A149), G149="SUB-ETAPA", SUMIFS(ValorTotalComD, SubNivel, C149), TRUE, T149)</f>
        <v/>
      </c>
      <c r="P149" s="584">
        <f>IF(I149="", "", IFERROR(VLOOKUP(VALUE(I149), _BaseAbril2026, 5, 0), IFERROR(VLOOKUP(TEXT(I149, "@"), _BaseAbril2026, 5, 0), "")))</f>
        <v/>
      </c>
      <c r="Q149" s="585">
        <f>IFERROR(IF(S149="BDI1", TRUNC(P149*(1+$R$18), 2),IF(S149="BDI2", TRUNC(P149*(1+$Q$18), 2), "")), "")</f>
        <v/>
      </c>
      <c r="R149" s="586">
        <f>_xlfn.IFS(G149="ETAPA", SUMIFS(ValorTotalSemD, Nivel, A149), G149="SUB-ETAPA", SUMIFS(ValorTotalSemD, SubNivel, C149), TRUE, U149)</f>
        <v/>
      </c>
      <c r="S149" s="587">
        <f>IF(G149="","",IF(OR(G149="etapa",G149="sub-etapa"),"",OFFSET(MCQ!M$20,ROW(M149)-ROW(M$20),0)))</f>
        <v/>
      </c>
      <c r="T149" s="588">
        <f>IFERROR(TRUNC(L149*N149,2),"")</f>
        <v/>
      </c>
      <c r="U149" s="589">
        <f>IFERROR(TRUNC(L149*Q149,2),"")</f>
        <v/>
      </c>
    </row>
    <row r="150">
      <c r="A150" s="18">
        <f>OFFSET(MCQ!A$20,ROW(A150)-ROW(A$20),0)</f>
        <v/>
      </c>
      <c r="B150" s="18">
        <f>OFFSET(MCQ!B$20,ROW(B150)-ROW(B$20),0)</f>
        <v/>
      </c>
      <c r="C150" s="18">
        <f>OFFSET(MCQ!C$20,ROW(C150)-ROW(C$20),0)</f>
        <v/>
      </c>
      <c r="D150" s="18">
        <f>OFFSET(MCQ!D$20,ROW(D150)-ROW(D$20),0)</f>
        <v/>
      </c>
      <c r="E150" s="18">
        <f>OFFSET(MCQ!E$20,ROW(E150)-ROW(E$20),0)</f>
        <v/>
      </c>
      <c r="F150" s="18" t="n"/>
      <c r="G150" s="233">
        <f>OFFSET(MCQ!G$20,ROW(G150)-ROW(G$20),0)</f>
        <v/>
      </c>
      <c r="H150" s="583">
        <f>IF(G150="","",OFFSET(MCQ!H$20,ROW(H150)-ROW(H$20),0))</f>
        <v/>
      </c>
      <c r="I150" s="24">
        <f>IF(G150="","",IF(OR(G150="etapa",G150="sub-etapa"),"",OFFSET(MCQ!I$20,ROW(I150)-ROW(I$20),0)))</f>
        <v/>
      </c>
      <c r="J150" s="25">
        <f>IF(G150="","",OFFSET(MCQ!J$20,ROW(J150)-ROW(J$20),0))</f>
        <v/>
      </c>
      <c r="K150" s="24">
        <f>IF(G150="","",IF(OR(G150="etapa",G150="sub-etapa"),"",OFFSET(MCQ!K$20,ROW(K150)-ROW(K$20),0)))</f>
        <v/>
      </c>
      <c r="L150" s="26">
        <f>IF(G150="","",IF(OR(G150="etapa",G150="sub-etapa"),"",TRUNC(OFFSET(MCQ!L$20,ROW(L150)-ROW(L$20),0),2)))</f>
        <v/>
      </c>
      <c r="M150" s="584">
        <f>IF(I150="", "", IFERROR(VLOOKUP(VALUE(I150), _BaseAbril2026, 4, 0), IFERROR(VLOOKUP(TEXT(I150, "@"), _BaseAbril2026, 4, 0), "")))</f>
        <v/>
      </c>
      <c r="N150" s="585">
        <f>IFERROR(IF(S150="BDI1", TRUNC(M150*(1+$O$18), 2),IF(S150="BDI2", TRUNC(M150*(1+$N$18), 2), "")), "")</f>
        <v/>
      </c>
      <c r="O150" s="586">
        <f>_xlfn.IFS(G150="ETAPA", SUMIFS(ValorTotalComD, Nivel, A150), G150="SUB-ETAPA", SUMIFS(ValorTotalComD, SubNivel, C150), TRUE, T150)</f>
        <v/>
      </c>
      <c r="P150" s="584">
        <f>IF(I150="", "", IFERROR(VLOOKUP(VALUE(I150), _BaseAbril2026, 5, 0), IFERROR(VLOOKUP(TEXT(I150, "@"), _BaseAbril2026, 5, 0), "")))</f>
        <v/>
      </c>
      <c r="Q150" s="585">
        <f>IFERROR(IF(S150="BDI1", TRUNC(P150*(1+$R$18), 2),IF(S150="BDI2", TRUNC(P150*(1+$Q$18), 2), "")), "")</f>
        <v/>
      </c>
      <c r="R150" s="586">
        <f>_xlfn.IFS(G150="ETAPA", SUMIFS(ValorTotalSemD, Nivel, A150), G150="SUB-ETAPA", SUMIFS(ValorTotalSemD, SubNivel, C150), TRUE, U150)</f>
        <v/>
      </c>
      <c r="S150" s="587">
        <f>IF(G150="","",IF(OR(G150="etapa",G150="sub-etapa"),"",OFFSET(MCQ!M$20,ROW(M150)-ROW(M$20),0)))</f>
        <v/>
      </c>
      <c r="T150" s="588">
        <f>IFERROR(TRUNC(L150*N150,2),"")</f>
        <v/>
      </c>
      <c r="U150" s="589">
        <f>IFERROR(TRUNC(L150*Q150,2),"")</f>
        <v/>
      </c>
    </row>
    <row r="151">
      <c r="A151" s="18">
        <f>OFFSET(MCQ!A$20,ROW(A151)-ROW(A$20),0)</f>
        <v/>
      </c>
      <c r="B151" s="18">
        <f>OFFSET(MCQ!B$20,ROW(B151)-ROW(B$20),0)</f>
        <v/>
      </c>
      <c r="C151" s="18">
        <f>OFFSET(MCQ!C$20,ROW(C151)-ROW(C$20),0)</f>
        <v/>
      </c>
      <c r="D151" s="18">
        <f>OFFSET(MCQ!D$20,ROW(D151)-ROW(D$20),0)</f>
        <v/>
      </c>
      <c r="E151" s="18">
        <f>OFFSET(MCQ!E$20,ROW(E151)-ROW(E$20),0)</f>
        <v/>
      </c>
      <c r="F151" s="18" t="n"/>
      <c r="G151" s="233">
        <f>OFFSET(MCQ!G$20,ROW(G151)-ROW(G$20),0)</f>
        <v/>
      </c>
      <c r="H151" s="583">
        <f>IF(G151="","",OFFSET(MCQ!H$20,ROW(H151)-ROW(H$20),0))</f>
        <v/>
      </c>
      <c r="I151" s="24">
        <f>IF(G151="","",IF(OR(G151="etapa",G151="sub-etapa"),"",OFFSET(MCQ!I$20,ROW(I151)-ROW(I$20),0)))</f>
        <v/>
      </c>
      <c r="J151" s="25">
        <f>IF(G151="","",OFFSET(MCQ!J$20,ROW(J151)-ROW(J$20),0))</f>
        <v/>
      </c>
      <c r="K151" s="24">
        <f>IF(G151="","",IF(OR(G151="etapa",G151="sub-etapa"),"",OFFSET(MCQ!K$20,ROW(K151)-ROW(K$20),0)))</f>
        <v/>
      </c>
      <c r="L151" s="26">
        <f>IF(G151="","",IF(OR(G151="etapa",G151="sub-etapa"),"",TRUNC(OFFSET(MCQ!L$20,ROW(L151)-ROW(L$20),0),2)))</f>
        <v/>
      </c>
      <c r="M151" s="584">
        <f>IF(I151="", "", IFERROR(VLOOKUP(VALUE(I151), _BaseAbril2026, 4, 0), IFERROR(VLOOKUP(TEXT(I151, "@"), _BaseAbril2026, 4, 0), "")))</f>
        <v/>
      </c>
      <c r="N151" s="585">
        <f>IFERROR(IF(S151="BDI1", TRUNC(M151*(1+$O$18), 2),IF(S151="BDI2", TRUNC(M151*(1+$N$18), 2), "")), "")</f>
        <v/>
      </c>
      <c r="O151" s="586">
        <f>_xlfn.IFS(G151="ETAPA", SUMIFS(ValorTotalComD, Nivel, A151), G151="SUB-ETAPA", SUMIFS(ValorTotalComD, SubNivel, C151), TRUE, T151)</f>
        <v/>
      </c>
      <c r="P151" s="584">
        <f>IF(I151="", "", IFERROR(VLOOKUP(VALUE(I151), _BaseAbril2026, 5, 0), IFERROR(VLOOKUP(TEXT(I151, "@"), _BaseAbril2026, 5, 0), "")))</f>
        <v/>
      </c>
      <c r="Q151" s="585">
        <f>IFERROR(IF(S151="BDI1", TRUNC(P151*(1+$R$18), 2),IF(S151="BDI2", TRUNC(P151*(1+$Q$18), 2), "")), "")</f>
        <v/>
      </c>
      <c r="R151" s="586">
        <f>_xlfn.IFS(G151="ETAPA", SUMIFS(ValorTotalSemD, Nivel, A151), G151="SUB-ETAPA", SUMIFS(ValorTotalSemD, SubNivel, C151), TRUE, U151)</f>
        <v/>
      </c>
      <c r="S151" s="587">
        <f>IF(G151="","",IF(OR(G151="etapa",G151="sub-etapa"),"",OFFSET(MCQ!M$20,ROW(M151)-ROW(M$20),0)))</f>
        <v/>
      </c>
      <c r="T151" s="588">
        <f>IFERROR(TRUNC(L151*N151,2),"")</f>
        <v/>
      </c>
      <c r="U151" s="589">
        <f>IFERROR(TRUNC(L151*Q151,2),"")</f>
        <v/>
      </c>
    </row>
    <row r="152">
      <c r="A152" s="18">
        <f>OFFSET(MCQ!A$20,ROW(A152)-ROW(A$20),0)</f>
        <v/>
      </c>
      <c r="B152" s="18">
        <f>OFFSET(MCQ!B$20,ROW(B152)-ROW(B$20),0)</f>
        <v/>
      </c>
      <c r="C152" s="18">
        <f>OFFSET(MCQ!C$20,ROW(C152)-ROW(C$20),0)</f>
        <v/>
      </c>
      <c r="D152" s="18">
        <f>OFFSET(MCQ!D$20,ROW(D152)-ROW(D$20),0)</f>
        <v/>
      </c>
      <c r="E152" s="18">
        <f>OFFSET(MCQ!E$20,ROW(E152)-ROW(E$20),0)</f>
        <v/>
      </c>
      <c r="F152" s="18" t="n"/>
      <c r="G152" s="233">
        <f>OFFSET(MCQ!G$20,ROW(G152)-ROW(G$20),0)</f>
        <v/>
      </c>
      <c r="H152" s="583">
        <f>IF(G152="","",OFFSET(MCQ!H$20,ROW(H152)-ROW(H$20),0))</f>
        <v/>
      </c>
      <c r="I152" s="24">
        <f>IF(G152="","",IF(OR(G152="etapa",G152="sub-etapa"),"",OFFSET(MCQ!I$20,ROW(I152)-ROW(I$20),0)))</f>
        <v/>
      </c>
      <c r="J152" s="25">
        <f>IF(G152="","",OFFSET(MCQ!J$20,ROW(J152)-ROW(J$20),0))</f>
        <v/>
      </c>
      <c r="K152" s="24">
        <f>IF(G152="","",IF(OR(G152="etapa",G152="sub-etapa"),"",OFFSET(MCQ!K$20,ROW(K152)-ROW(K$20),0)))</f>
        <v/>
      </c>
      <c r="L152" s="26">
        <f>IF(G152="","",IF(OR(G152="etapa",G152="sub-etapa"),"",TRUNC(OFFSET(MCQ!L$20,ROW(L152)-ROW(L$20),0),2)))</f>
        <v/>
      </c>
      <c r="M152" s="584">
        <f>IF(I152="", "", IFERROR(VLOOKUP(VALUE(I152), _BaseAbril2026, 4, 0), IFERROR(VLOOKUP(TEXT(I152, "@"), _BaseAbril2026, 4, 0), "")))</f>
        <v/>
      </c>
      <c r="N152" s="585">
        <f>IFERROR(IF(S152="BDI1", TRUNC(M152*(1+$O$18), 2),IF(S152="BDI2", TRUNC(M152*(1+$N$18), 2), "")), "")</f>
        <v/>
      </c>
      <c r="O152" s="586">
        <f>_xlfn.IFS(G152="ETAPA", SUMIFS(ValorTotalComD, Nivel, A152), G152="SUB-ETAPA", SUMIFS(ValorTotalComD, SubNivel, C152), TRUE, T152)</f>
        <v/>
      </c>
      <c r="P152" s="584">
        <f>IF(I152="", "", IFERROR(VLOOKUP(VALUE(I152), _BaseAbril2026, 5, 0), IFERROR(VLOOKUP(TEXT(I152, "@"), _BaseAbril2026, 5, 0), "")))</f>
        <v/>
      </c>
      <c r="Q152" s="585">
        <f>IFERROR(IF(S152="BDI1", TRUNC(P152*(1+$R$18), 2),IF(S152="BDI2", TRUNC(P152*(1+$Q$18), 2), "")), "")</f>
        <v/>
      </c>
      <c r="R152" s="586">
        <f>_xlfn.IFS(G152="ETAPA", SUMIFS(ValorTotalSemD, Nivel, A152), G152="SUB-ETAPA", SUMIFS(ValorTotalSemD, SubNivel, C152), TRUE, U152)</f>
        <v/>
      </c>
      <c r="S152" s="587">
        <f>IF(G152="","",IF(OR(G152="etapa",G152="sub-etapa"),"",OFFSET(MCQ!M$20,ROW(M152)-ROW(M$20),0)))</f>
        <v/>
      </c>
      <c r="T152" s="588">
        <f>IFERROR(TRUNC(L152*N152,2),"")</f>
        <v/>
      </c>
      <c r="U152" s="589">
        <f>IFERROR(TRUNC(L152*Q152,2),"")</f>
        <v/>
      </c>
    </row>
    <row r="153">
      <c r="A153" s="18">
        <f>OFFSET(MCQ!A$20,ROW(A153)-ROW(A$20),0)</f>
        <v/>
      </c>
      <c r="B153" s="18">
        <f>OFFSET(MCQ!B$20,ROW(B153)-ROW(B$20),0)</f>
        <v/>
      </c>
      <c r="C153" s="18">
        <f>OFFSET(MCQ!C$20,ROW(C153)-ROW(C$20),0)</f>
        <v/>
      </c>
      <c r="D153" s="18">
        <f>OFFSET(MCQ!D$20,ROW(D153)-ROW(D$20),0)</f>
        <v/>
      </c>
      <c r="E153" s="18">
        <f>OFFSET(MCQ!E$20,ROW(E153)-ROW(E$20),0)</f>
        <v/>
      </c>
      <c r="F153" s="18" t="n"/>
      <c r="G153" s="233">
        <f>OFFSET(MCQ!G$20,ROW(G153)-ROW(G$20),0)</f>
        <v/>
      </c>
      <c r="H153" s="583">
        <f>IF(G153="","",OFFSET(MCQ!H$20,ROW(H153)-ROW(H$20),0))</f>
        <v/>
      </c>
      <c r="I153" s="24">
        <f>IF(G153="","",IF(OR(G153="etapa",G153="sub-etapa"),"",OFFSET(MCQ!I$20,ROW(I153)-ROW(I$20),0)))</f>
        <v/>
      </c>
      <c r="J153" s="25">
        <f>IF(G153="","",OFFSET(MCQ!J$20,ROW(J153)-ROW(J$20),0))</f>
        <v/>
      </c>
      <c r="K153" s="24">
        <f>IF(G153="","",IF(OR(G153="etapa",G153="sub-etapa"),"",OFFSET(MCQ!K$20,ROW(K153)-ROW(K$20),0)))</f>
        <v/>
      </c>
      <c r="L153" s="26">
        <f>IF(G153="","",IF(OR(G153="etapa",G153="sub-etapa"),"",TRUNC(OFFSET(MCQ!L$20,ROW(L153)-ROW(L$20),0),2)))</f>
        <v/>
      </c>
      <c r="M153" s="584">
        <f>IF(I153="", "", IFERROR(VLOOKUP(VALUE(I153), _BaseAbril2026, 4, 0), IFERROR(VLOOKUP(TEXT(I153, "@"), _BaseAbril2026, 4, 0), "")))</f>
        <v/>
      </c>
      <c r="N153" s="585">
        <f>IFERROR(IF(S153="BDI1", TRUNC(M153*(1+$O$18), 2),IF(S153="BDI2", TRUNC(M153*(1+$N$18), 2), "")), "")</f>
        <v/>
      </c>
      <c r="O153" s="586">
        <f>_xlfn.IFS(G153="ETAPA", SUMIFS(ValorTotalComD, Nivel, A153), G153="SUB-ETAPA", SUMIFS(ValorTotalComD, SubNivel, C153), TRUE, T153)</f>
        <v/>
      </c>
      <c r="P153" s="584">
        <f>IF(I153="", "", IFERROR(VLOOKUP(VALUE(I153), _BaseAbril2026, 5, 0), IFERROR(VLOOKUP(TEXT(I153, "@"), _BaseAbril2026, 5, 0), "")))</f>
        <v/>
      </c>
      <c r="Q153" s="585">
        <f>IFERROR(IF(S153="BDI1", TRUNC(P153*(1+$R$18), 2),IF(S153="BDI2", TRUNC(P153*(1+$Q$18), 2), "")), "")</f>
        <v/>
      </c>
      <c r="R153" s="586">
        <f>_xlfn.IFS(G153="ETAPA", SUMIFS(ValorTotalSemD, Nivel, A153), G153="SUB-ETAPA", SUMIFS(ValorTotalSemD, SubNivel, C153), TRUE, U153)</f>
        <v/>
      </c>
      <c r="S153" s="587">
        <f>IF(G153="","",IF(OR(G153="etapa",G153="sub-etapa"),"",OFFSET(MCQ!M$20,ROW(M153)-ROW(M$20),0)))</f>
        <v/>
      </c>
      <c r="T153" s="588">
        <f>IFERROR(TRUNC(L153*N153,2),"")</f>
        <v/>
      </c>
      <c r="U153" s="589">
        <f>IFERROR(TRUNC(L153*Q153,2),"")</f>
        <v/>
      </c>
    </row>
    <row r="154">
      <c r="A154" s="18">
        <f>OFFSET(MCQ!A$20,ROW(A154)-ROW(A$20),0)</f>
        <v/>
      </c>
      <c r="B154" s="18">
        <f>OFFSET(MCQ!B$20,ROW(B154)-ROW(B$20),0)</f>
        <v/>
      </c>
      <c r="C154" s="18">
        <f>OFFSET(MCQ!C$20,ROW(C154)-ROW(C$20),0)</f>
        <v/>
      </c>
      <c r="D154" s="18">
        <f>OFFSET(MCQ!D$20,ROW(D154)-ROW(D$20),0)</f>
        <v/>
      </c>
      <c r="E154" s="18">
        <f>OFFSET(MCQ!E$20,ROW(E154)-ROW(E$20),0)</f>
        <v/>
      </c>
      <c r="F154" s="18" t="n"/>
      <c r="G154" s="233">
        <f>OFFSET(MCQ!G$20,ROW(G154)-ROW(G$20),0)</f>
        <v/>
      </c>
      <c r="H154" s="583">
        <f>IF(G154="","",OFFSET(MCQ!H$20,ROW(H154)-ROW(H$20),0))</f>
        <v/>
      </c>
      <c r="I154" s="24">
        <f>IF(G154="","",IF(OR(G154="etapa",G154="sub-etapa"),"",OFFSET(MCQ!I$20,ROW(I154)-ROW(I$20),0)))</f>
        <v/>
      </c>
      <c r="J154" s="25">
        <f>IF(G154="","",OFFSET(MCQ!J$20,ROW(J154)-ROW(J$20),0))</f>
        <v/>
      </c>
      <c r="K154" s="24">
        <f>IF(G154="","",IF(OR(G154="etapa",G154="sub-etapa"),"",OFFSET(MCQ!K$20,ROW(K154)-ROW(K$20),0)))</f>
        <v/>
      </c>
      <c r="L154" s="26">
        <f>IF(G154="","",IF(OR(G154="etapa",G154="sub-etapa"),"",TRUNC(OFFSET(MCQ!L$20,ROW(L154)-ROW(L$20),0),2)))</f>
        <v/>
      </c>
      <c r="M154" s="584">
        <f>IF(I154="", "", IFERROR(VLOOKUP(VALUE(I154), _BaseAbril2026, 4, 0), IFERROR(VLOOKUP(TEXT(I154, "@"), _BaseAbril2026, 4, 0), "")))</f>
        <v/>
      </c>
      <c r="N154" s="585">
        <f>IFERROR(IF(S154="BDI1", TRUNC(M154*(1+$O$18), 2),IF(S154="BDI2", TRUNC(M154*(1+$N$18), 2), "")), "")</f>
        <v/>
      </c>
      <c r="O154" s="586">
        <f>_xlfn.IFS(G154="ETAPA", SUMIFS(ValorTotalComD, Nivel, A154), G154="SUB-ETAPA", SUMIFS(ValorTotalComD, SubNivel, C154), TRUE, T154)</f>
        <v/>
      </c>
      <c r="P154" s="584">
        <f>IF(I154="", "", IFERROR(VLOOKUP(VALUE(I154), _BaseAbril2026, 5, 0), IFERROR(VLOOKUP(TEXT(I154, "@"), _BaseAbril2026, 5, 0), "")))</f>
        <v/>
      </c>
      <c r="Q154" s="585">
        <f>IFERROR(IF(S154="BDI1", TRUNC(P154*(1+$R$18), 2),IF(S154="BDI2", TRUNC(P154*(1+$Q$18), 2), "")), "")</f>
        <v/>
      </c>
      <c r="R154" s="586">
        <f>_xlfn.IFS(G154="ETAPA", SUMIFS(ValorTotalSemD, Nivel, A154), G154="SUB-ETAPA", SUMIFS(ValorTotalSemD, SubNivel, C154), TRUE, U154)</f>
        <v/>
      </c>
      <c r="S154" s="587">
        <f>IF(G154="","",IF(OR(G154="etapa",G154="sub-etapa"),"",OFFSET(MCQ!M$20,ROW(M154)-ROW(M$20),0)))</f>
        <v/>
      </c>
      <c r="T154" s="588">
        <f>IFERROR(TRUNC(L154*N154,2),"")</f>
        <v/>
      </c>
      <c r="U154" s="589">
        <f>IFERROR(TRUNC(L154*Q154,2),"")</f>
        <v/>
      </c>
    </row>
    <row r="155">
      <c r="A155" s="18">
        <f>OFFSET(MCQ!A$20,ROW(A155)-ROW(A$20),0)</f>
        <v/>
      </c>
      <c r="B155" s="18">
        <f>OFFSET(MCQ!B$20,ROW(B155)-ROW(B$20),0)</f>
        <v/>
      </c>
      <c r="C155" s="18">
        <f>OFFSET(MCQ!C$20,ROW(C155)-ROW(C$20),0)</f>
        <v/>
      </c>
      <c r="D155" s="18">
        <f>OFFSET(MCQ!D$20,ROW(D155)-ROW(D$20),0)</f>
        <v/>
      </c>
      <c r="E155" s="18">
        <f>OFFSET(MCQ!E$20,ROW(E155)-ROW(E$20),0)</f>
        <v/>
      </c>
      <c r="F155" s="18" t="n"/>
      <c r="G155" s="233">
        <f>OFFSET(MCQ!G$20,ROW(G155)-ROW(G$20),0)</f>
        <v/>
      </c>
      <c r="H155" s="583">
        <f>IF(G155="","",OFFSET(MCQ!H$20,ROW(H155)-ROW(H$20),0))</f>
        <v/>
      </c>
      <c r="I155" s="24">
        <f>IF(G155="","",IF(OR(G155="etapa",G155="sub-etapa"),"",OFFSET(MCQ!I$20,ROW(I155)-ROW(I$20),0)))</f>
        <v/>
      </c>
      <c r="J155" s="25">
        <f>IF(G155="","",OFFSET(MCQ!J$20,ROW(J155)-ROW(J$20),0))</f>
        <v/>
      </c>
      <c r="K155" s="24">
        <f>IF(G155="","",IF(OR(G155="etapa",G155="sub-etapa"),"",OFFSET(MCQ!K$20,ROW(K155)-ROW(K$20),0)))</f>
        <v/>
      </c>
      <c r="L155" s="26">
        <f>IF(G155="","",IF(OR(G155="etapa",G155="sub-etapa"),"",TRUNC(OFFSET(MCQ!L$20,ROW(L155)-ROW(L$20),0),2)))</f>
        <v/>
      </c>
      <c r="M155" s="584">
        <f>IF(I155="", "", IFERROR(VLOOKUP(VALUE(I155), _BaseAbril2026, 4, 0), IFERROR(VLOOKUP(TEXT(I155, "@"), _BaseAbril2026, 4, 0), "")))</f>
        <v/>
      </c>
      <c r="N155" s="585">
        <f>IFERROR(IF(S155="BDI1", TRUNC(M155*(1+$O$18), 2),IF(S155="BDI2", TRUNC(M155*(1+$N$18), 2), "")), "")</f>
        <v/>
      </c>
      <c r="O155" s="586">
        <f>_xlfn.IFS(G155="ETAPA", SUMIFS(ValorTotalComD, Nivel, A155), G155="SUB-ETAPA", SUMIFS(ValorTotalComD, SubNivel, C155), TRUE, T155)</f>
        <v/>
      </c>
      <c r="P155" s="584">
        <f>IF(I155="", "", IFERROR(VLOOKUP(VALUE(I155), _BaseAbril2026, 5, 0), IFERROR(VLOOKUP(TEXT(I155, "@"), _BaseAbril2026, 5, 0), "")))</f>
        <v/>
      </c>
      <c r="Q155" s="585">
        <f>IFERROR(IF(S155="BDI1", TRUNC(P155*(1+$R$18), 2),IF(S155="BDI2", TRUNC(P155*(1+$Q$18), 2), "")), "")</f>
        <v/>
      </c>
      <c r="R155" s="586">
        <f>_xlfn.IFS(G155="ETAPA", SUMIFS(ValorTotalSemD, Nivel, A155), G155="SUB-ETAPA", SUMIFS(ValorTotalSemD, SubNivel, C155), TRUE, U155)</f>
        <v/>
      </c>
      <c r="S155" s="587">
        <f>IF(G155="","",IF(OR(G155="etapa",G155="sub-etapa"),"",OFFSET(MCQ!M$20,ROW(M155)-ROW(M$20),0)))</f>
        <v/>
      </c>
      <c r="T155" s="588">
        <f>IFERROR(TRUNC(L155*N155,2),"")</f>
        <v/>
      </c>
      <c r="U155" s="589">
        <f>IFERROR(TRUNC(L155*Q155,2),"")</f>
        <v/>
      </c>
    </row>
    <row r="156">
      <c r="A156" s="18">
        <f>OFFSET(MCQ!A$20,ROW(A156)-ROW(A$20),0)</f>
        <v/>
      </c>
      <c r="B156" s="18">
        <f>OFFSET(MCQ!B$20,ROW(B156)-ROW(B$20),0)</f>
        <v/>
      </c>
      <c r="C156" s="18">
        <f>OFFSET(MCQ!C$20,ROW(C156)-ROW(C$20),0)</f>
        <v/>
      </c>
      <c r="D156" s="18">
        <f>OFFSET(MCQ!D$20,ROW(D156)-ROW(D$20),0)</f>
        <v/>
      </c>
      <c r="E156" s="18">
        <f>OFFSET(MCQ!E$20,ROW(E156)-ROW(E$20),0)</f>
        <v/>
      </c>
      <c r="F156" s="18" t="n"/>
      <c r="G156" s="233">
        <f>OFFSET(MCQ!G$20,ROW(G156)-ROW(G$20),0)</f>
        <v/>
      </c>
      <c r="H156" s="583">
        <f>IF(G156="","",OFFSET(MCQ!H$20,ROW(H156)-ROW(H$20),0))</f>
        <v/>
      </c>
      <c r="I156" s="24">
        <f>IF(G156="","",IF(OR(G156="etapa",G156="sub-etapa"),"",OFFSET(MCQ!I$20,ROW(I156)-ROW(I$20),0)))</f>
        <v/>
      </c>
      <c r="J156" s="25">
        <f>IF(G156="","",OFFSET(MCQ!J$20,ROW(J156)-ROW(J$20),0))</f>
        <v/>
      </c>
      <c r="K156" s="24">
        <f>IF(G156="","",IF(OR(G156="etapa",G156="sub-etapa"),"",OFFSET(MCQ!K$20,ROW(K156)-ROW(K$20),0)))</f>
        <v/>
      </c>
      <c r="L156" s="26">
        <f>IF(G156="","",IF(OR(G156="etapa",G156="sub-etapa"),"",TRUNC(OFFSET(MCQ!L$20,ROW(L156)-ROW(L$20),0),2)))</f>
        <v/>
      </c>
      <c r="M156" s="584">
        <f>IF(I156="", "", IFERROR(VLOOKUP(VALUE(I156), _BaseAbril2026, 4, 0), IFERROR(VLOOKUP(TEXT(I156, "@"), _BaseAbril2026, 4, 0), "")))</f>
        <v/>
      </c>
      <c r="N156" s="585">
        <f>IFERROR(IF(S156="BDI1", TRUNC(M156*(1+$O$18), 2),IF(S156="BDI2", TRUNC(M156*(1+$N$18), 2), "")), "")</f>
        <v/>
      </c>
      <c r="O156" s="586">
        <f>_xlfn.IFS(G156="ETAPA", SUMIFS(ValorTotalComD, Nivel, A156), G156="SUB-ETAPA", SUMIFS(ValorTotalComD, SubNivel, C156), TRUE, T156)</f>
        <v/>
      </c>
      <c r="P156" s="584">
        <f>IF(I156="", "", IFERROR(VLOOKUP(VALUE(I156), _BaseAbril2026, 5, 0), IFERROR(VLOOKUP(TEXT(I156, "@"), _BaseAbril2026, 5, 0), "")))</f>
        <v/>
      </c>
      <c r="Q156" s="585">
        <f>IFERROR(IF(S156="BDI1", TRUNC(P156*(1+$R$18), 2),IF(S156="BDI2", TRUNC(P156*(1+$Q$18), 2), "")), "")</f>
        <v/>
      </c>
      <c r="R156" s="586">
        <f>_xlfn.IFS(G156="ETAPA", SUMIFS(ValorTotalSemD, Nivel, A156), G156="SUB-ETAPA", SUMIFS(ValorTotalSemD, SubNivel, C156), TRUE, U156)</f>
        <v/>
      </c>
      <c r="S156" s="587">
        <f>IF(G156="","",IF(OR(G156="etapa",G156="sub-etapa"),"",OFFSET(MCQ!M$20,ROW(M156)-ROW(M$20),0)))</f>
        <v/>
      </c>
      <c r="T156" s="588">
        <f>IFERROR(TRUNC(L156*N156,2),"")</f>
        <v/>
      </c>
      <c r="U156" s="589">
        <f>IFERROR(TRUNC(L156*Q156,2),"")</f>
        <v/>
      </c>
    </row>
    <row r="157">
      <c r="A157" s="18">
        <f>OFFSET(MCQ!A$20,ROW(A157)-ROW(A$20),0)</f>
        <v/>
      </c>
      <c r="B157" s="18">
        <f>OFFSET(MCQ!B$20,ROW(B157)-ROW(B$20),0)</f>
        <v/>
      </c>
      <c r="C157" s="18">
        <f>OFFSET(MCQ!C$20,ROW(C157)-ROW(C$20),0)</f>
        <v/>
      </c>
      <c r="D157" s="18">
        <f>OFFSET(MCQ!D$20,ROW(D157)-ROW(D$20),0)</f>
        <v/>
      </c>
      <c r="E157" s="18">
        <f>OFFSET(MCQ!E$20,ROW(E157)-ROW(E$20),0)</f>
        <v/>
      </c>
      <c r="F157" s="18" t="n"/>
      <c r="G157" s="233">
        <f>OFFSET(MCQ!G$20,ROW(G157)-ROW(G$20),0)</f>
        <v/>
      </c>
      <c r="H157" s="583">
        <f>IF(G157="","",OFFSET(MCQ!H$20,ROW(H157)-ROW(H$20),0))</f>
        <v/>
      </c>
      <c r="I157" s="24">
        <f>IF(G157="","",IF(OR(G157="etapa",G157="sub-etapa"),"",OFFSET(MCQ!I$20,ROW(I157)-ROW(I$20),0)))</f>
        <v/>
      </c>
      <c r="J157" s="25">
        <f>IF(G157="","",OFFSET(MCQ!J$20,ROW(J157)-ROW(J$20),0))</f>
        <v/>
      </c>
      <c r="K157" s="24">
        <f>IF(G157="","",IF(OR(G157="etapa",G157="sub-etapa"),"",OFFSET(MCQ!K$20,ROW(K157)-ROW(K$20),0)))</f>
        <v/>
      </c>
      <c r="L157" s="26">
        <f>IF(G157="","",IF(OR(G157="etapa",G157="sub-etapa"),"",TRUNC(OFFSET(MCQ!L$20,ROW(L157)-ROW(L$20),0),2)))</f>
        <v/>
      </c>
      <c r="M157" s="584">
        <f>IF(I157="", "", IFERROR(VLOOKUP(VALUE(I157), _BaseAbril2026, 4, 0), IFERROR(VLOOKUP(TEXT(I157, "@"), _BaseAbril2026, 4, 0), "")))</f>
        <v/>
      </c>
      <c r="N157" s="585">
        <f>IFERROR(IF(S157="BDI1", TRUNC(M157*(1+$O$18), 2),IF(S157="BDI2", TRUNC(M157*(1+$N$18), 2), "")), "")</f>
        <v/>
      </c>
      <c r="O157" s="586">
        <f>_xlfn.IFS(G157="ETAPA", SUMIFS(ValorTotalComD, Nivel, A157), G157="SUB-ETAPA", SUMIFS(ValorTotalComD, SubNivel, C157), TRUE, T157)</f>
        <v/>
      </c>
      <c r="P157" s="584">
        <f>IF(I157="", "", IFERROR(VLOOKUP(VALUE(I157), _BaseAbril2026, 5, 0), IFERROR(VLOOKUP(TEXT(I157, "@"), _BaseAbril2026, 5, 0), "")))</f>
        <v/>
      </c>
      <c r="Q157" s="585">
        <f>IFERROR(IF(S157="BDI1", TRUNC(P157*(1+$R$18), 2),IF(S157="BDI2", TRUNC(P157*(1+$Q$18), 2), "")), "")</f>
        <v/>
      </c>
      <c r="R157" s="586">
        <f>_xlfn.IFS(G157="ETAPA", SUMIFS(ValorTotalSemD, Nivel, A157), G157="SUB-ETAPA", SUMIFS(ValorTotalSemD, SubNivel, C157), TRUE, U157)</f>
        <v/>
      </c>
      <c r="S157" s="587">
        <f>IF(G157="","",IF(OR(G157="etapa",G157="sub-etapa"),"",OFFSET(MCQ!M$20,ROW(M157)-ROW(M$20),0)))</f>
        <v/>
      </c>
      <c r="T157" s="588">
        <f>IFERROR(TRUNC(L157*N157,2),"")</f>
        <v/>
      </c>
      <c r="U157" s="589">
        <f>IFERROR(TRUNC(L157*Q157,2),"")</f>
        <v/>
      </c>
    </row>
    <row r="158">
      <c r="A158" s="18">
        <f>OFFSET(MCQ!A$20,ROW(A158)-ROW(A$20),0)</f>
        <v/>
      </c>
      <c r="B158" s="18">
        <f>OFFSET(MCQ!B$20,ROW(B158)-ROW(B$20),0)</f>
        <v/>
      </c>
      <c r="C158" s="18">
        <f>OFFSET(MCQ!C$20,ROW(C158)-ROW(C$20),0)</f>
        <v/>
      </c>
      <c r="D158" s="18">
        <f>OFFSET(MCQ!D$20,ROW(D158)-ROW(D$20),0)</f>
        <v/>
      </c>
      <c r="E158" s="18">
        <f>OFFSET(MCQ!E$20,ROW(E158)-ROW(E$20),0)</f>
        <v/>
      </c>
      <c r="F158" s="18" t="n"/>
      <c r="G158" s="233">
        <f>OFFSET(MCQ!G$20,ROW(G158)-ROW(G$20),0)</f>
        <v/>
      </c>
      <c r="H158" s="583">
        <f>IF(G158="","",OFFSET(MCQ!H$20,ROW(H158)-ROW(H$20),0))</f>
        <v/>
      </c>
      <c r="I158" s="24">
        <f>IF(G158="","",IF(OR(G158="etapa",G158="sub-etapa"),"",OFFSET(MCQ!I$20,ROW(I158)-ROW(I$20),0)))</f>
        <v/>
      </c>
      <c r="J158" s="25">
        <f>IF(G158="","",OFFSET(MCQ!J$20,ROW(J158)-ROW(J$20),0))</f>
        <v/>
      </c>
      <c r="K158" s="24">
        <f>IF(G158="","",IF(OR(G158="etapa",G158="sub-etapa"),"",OFFSET(MCQ!K$20,ROW(K158)-ROW(K$20),0)))</f>
        <v/>
      </c>
      <c r="L158" s="26">
        <f>IF(G158="","",IF(OR(G158="etapa",G158="sub-etapa"),"",TRUNC(OFFSET(MCQ!L$20,ROW(L158)-ROW(L$20),0),2)))</f>
        <v/>
      </c>
      <c r="M158" s="584">
        <f>IF(I158="", "", IFERROR(VLOOKUP(VALUE(I158), _BaseAbril2026, 4, 0), IFERROR(VLOOKUP(TEXT(I158, "@"), _BaseAbril2026, 4, 0), "")))</f>
        <v/>
      </c>
      <c r="N158" s="585">
        <f>IFERROR(IF(S158="BDI1", TRUNC(M158*(1+$O$18), 2),IF(S158="BDI2", TRUNC(M158*(1+$N$18), 2), "")), "")</f>
        <v/>
      </c>
      <c r="O158" s="586">
        <f>_xlfn.IFS(G158="ETAPA", SUMIFS(ValorTotalComD, Nivel, A158), G158="SUB-ETAPA", SUMIFS(ValorTotalComD, SubNivel, C158), TRUE, T158)</f>
        <v/>
      </c>
      <c r="P158" s="584">
        <f>IF(I158="", "", IFERROR(VLOOKUP(VALUE(I158), _BaseAbril2026, 5, 0), IFERROR(VLOOKUP(TEXT(I158, "@"), _BaseAbril2026, 5, 0), "")))</f>
        <v/>
      </c>
      <c r="Q158" s="585">
        <f>IFERROR(IF(S158="BDI1", TRUNC(P158*(1+$R$18), 2),IF(S158="BDI2", TRUNC(P158*(1+$Q$18), 2), "")), "")</f>
        <v/>
      </c>
      <c r="R158" s="586">
        <f>_xlfn.IFS(G158="ETAPA", SUMIFS(ValorTotalSemD, Nivel, A158), G158="SUB-ETAPA", SUMIFS(ValorTotalSemD, SubNivel, C158), TRUE, U158)</f>
        <v/>
      </c>
      <c r="S158" s="587">
        <f>IF(G158="","",IF(OR(G158="etapa",G158="sub-etapa"),"",OFFSET(MCQ!M$20,ROW(M158)-ROW(M$20),0)))</f>
        <v/>
      </c>
      <c r="T158" s="588">
        <f>IFERROR(TRUNC(L158*N158,2),"")</f>
        <v/>
      </c>
      <c r="U158" s="589">
        <f>IFERROR(TRUNC(L158*Q158,2),"")</f>
        <v/>
      </c>
    </row>
    <row r="159">
      <c r="A159" s="18">
        <f>OFFSET(MCQ!A$20,ROW(A159)-ROW(A$20),0)</f>
        <v/>
      </c>
      <c r="B159" s="18">
        <f>OFFSET(MCQ!B$20,ROW(B159)-ROW(B$20),0)</f>
        <v/>
      </c>
      <c r="C159" s="18">
        <f>OFFSET(MCQ!C$20,ROW(C159)-ROW(C$20),0)</f>
        <v/>
      </c>
      <c r="D159" s="18">
        <f>OFFSET(MCQ!D$20,ROW(D159)-ROW(D$20),0)</f>
        <v/>
      </c>
      <c r="E159" s="18">
        <f>OFFSET(MCQ!E$20,ROW(E159)-ROW(E$20),0)</f>
        <v/>
      </c>
      <c r="F159" s="18" t="n"/>
      <c r="G159" s="233">
        <f>OFFSET(MCQ!G$20,ROW(G159)-ROW(G$20),0)</f>
        <v/>
      </c>
      <c r="H159" s="583">
        <f>IF(G159="","",OFFSET(MCQ!H$20,ROW(H159)-ROW(H$20),0))</f>
        <v/>
      </c>
      <c r="I159" s="24">
        <f>IF(G159="","",IF(OR(G159="etapa",G159="sub-etapa"),"",OFFSET(MCQ!I$20,ROW(I159)-ROW(I$20),0)))</f>
        <v/>
      </c>
      <c r="J159" s="25">
        <f>IF(G159="","",OFFSET(MCQ!J$20,ROW(J159)-ROW(J$20),0))</f>
        <v/>
      </c>
      <c r="K159" s="24">
        <f>IF(G159="","",IF(OR(G159="etapa",G159="sub-etapa"),"",OFFSET(MCQ!K$20,ROW(K159)-ROW(K$20),0)))</f>
        <v/>
      </c>
      <c r="L159" s="26">
        <f>IF(G159="","",IF(OR(G159="etapa",G159="sub-etapa"),"",TRUNC(OFFSET(MCQ!L$20,ROW(L159)-ROW(L$20),0),2)))</f>
        <v/>
      </c>
      <c r="M159" s="584">
        <f>IF(I159="", "", IFERROR(VLOOKUP(VALUE(I159), _BaseAbril2026, 4, 0), IFERROR(VLOOKUP(TEXT(I159, "@"), _BaseAbril2026, 4, 0), "")))</f>
        <v/>
      </c>
      <c r="N159" s="585">
        <f>IFERROR(IF(S159="BDI1", TRUNC(M159*(1+$O$18), 2),IF(S159="BDI2", TRUNC(M159*(1+$N$18), 2), "")), "")</f>
        <v/>
      </c>
      <c r="O159" s="586">
        <f>_xlfn.IFS(G159="ETAPA", SUMIFS(ValorTotalComD, Nivel, A159), G159="SUB-ETAPA", SUMIFS(ValorTotalComD, SubNivel, C159), TRUE, T159)</f>
        <v/>
      </c>
      <c r="P159" s="584">
        <f>IF(I159="", "", IFERROR(VLOOKUP(VALUE(I159), _BaseAbril2026, 5, 0), IFERROR(VLOOKUP(TEXT(I159, "@"), _BaseAbril2026, 5, 0), "")))</f>
        <v/>
      </c>
      <c r="Q159" s="585">
        <f>IFERROR(IF(S159="BDI1", TRUNC(P159*(1+$R$18), 2),IF(S159="BDI2", TRUNC(P159*(1+$Q$18), 2), "")), "")</f>
        <v/>
      </c>
      <c r="R159" s="586">
        <f>_xlfn.IFS(G159="ETAPA", SUMIFS(ValorTotalSemD, Nivel, A159), G159="SUB-ETAPA", SUMIFS(ValorTotalSemD, SubNivel, C159), TRUE, U159)</f>
        <v/>
      </c>
      <c r="S159" s="587">
        <f>IF(G159="","",IF(OR(G159="etapa",G159="sub-etapa"),"",OFFSET(MCQ!M$20,ROW(M159)-ROW(M$20),0)))</f>
        <v/>
      </c>
      <c r="T159" s="588">
        <f>IFERROR(TRUNC(L159*N159,2),"")</f>
        <v/>
      </c>
      <c r="U159" s="589">
        <f>IFERROR(TRUNC(L159*Q159,2),"")</f>
        <v/>
      </c>
    </row>
    <row r="160">
      <c r="A160" s="18">
        <f>OFFSET(MCQ!A$20,ROW(A160)-ROW(A$20),0)</f>
        <v/>
      </c>
      <c r="B160" s="18">
        <f>OFFSET(MCQ!B$20,ROW(B160)-ROW(B$20),0)</f>
        <v/>
      </c>
      <c r="C160" s="18">
        <f>OFFSET(MCQ!C$20,ROW(C160)-ROW(C$20),0)</f>
        <v/>
      </c>
      <c r="D160" s="18">
        <f>OFFSET(MCQ!D$20,ROW(D160)-ROW(D$20),0)</f>
        <v/>
      </c>
      <c r="E160" s="18">
        <f>OFFSET(MCQ!E$20,ROW(E160)-ROW(E$20),0)</f>
        <v/>
      </c>
      <c r="F160" s="18" t="n"/>
      <c r="G160" s="233">
        <f>OFFSET(MCQ!G$20,ROW(G160)-ROW(G$20),0)</f>
        <v/>
      </c>
      <c r="H160" s="583">
        <f>IF(G160="","",OFFSET(MCQ!H$20,ROW(H160)-ROW(H$20),0))</f>
        <v/>
      </c>
      <c r="I160" s="24">
        <f>IF(G160="","",IF(OR(G160="etapa",G160="sub-etapa"),"",OFFSET(MCQ!I$20,ROW(I160)-ROW(I$20),0)))</f>
        <v/>
      </c>
      <c r="J160" s="25">
        <f>IF(G160="","",OFFSET(MCQ!J$20,ROW(J160)-ROW(J$20),0))</f>
        <v/>
      </c>
      <c r="K160" s="24">
        <f>IF(G160="","",IF(OR(G160="etapa",G160="sub-etapa"),"",OFFSET(MCQ!K$20,ROW(K160)-ROW(K$20),0)))</f>
        <v/>
      </c>
      <c r="L160" s="26">
        <f>IF(G160="","",IF(OR(G160="etapa",G160="sub-etapa"),"",TRUNC(OFFSET(MCQ!L$20,ROW(L160)-ROW(L$20),0),2)))</f>
        <v/>
      </c>
      <c r="M160" s="584">
        <f>IF(I160="", "", IFERROR(VLOOKUP(VALUE(I160), _BaseAbril2026, 4, 0), IFERROR(VLOOKUP(TEXT(I160, "@"), _BaseAbril2026, 4, 0), "")))</f>
        <v/>
      </c>
      <c r="N160" s="585">
        <f>IFERROR(IF(S160="BDI1", TRUNC(M160*(1+$O$18), 2),IF(S160="BDI2", TRUNC(M160*(1+$N$18), 2), "")), "")</f>
        <v/>
      </c>
      <c r="O160" s="586">
        <f>_xlfn.IFS(G160="ETAPA", SUMIFS(ValorTotalComD, Nivel, A160), G160="SUB-ETAPA", SUMIFS(ValorTotalComD, SubNivel, C160), TRUE, T160)</f>
        <v/>
      </c>
      <c r="P160" s="584">
        <f>IF(I160="", "", IFERROR(VLOOKUP(VALUE(I160), _BaseAbril2026, 5, 0), IFERROR(VLOOKUP(TEXT(I160, "@"), _BaseAbril2026, 5, 0), "")))</f>
        <v/>
      </c>
      <c r="Q160" s="585">
        <f>IFERROR(IF(S160="BDI1", TRUNC(P160*(1+$R$18), 2),IF(S160="BDI2", TRUNC(P160*(1+$Q$18), 2), "")), "")</f>
        <v/>
      </c>
      <c r="R160" s="586">
        <f>_xlfn.IFS(G160="ETAPA", SUMIFS(ValorTotalSemD, Nivel, A160), G160="SUB-ETAPA", SUMIFS(ValorTotalSemD, SubNivel, C160), TRUE, U160)</f>
        <v/>
      </c>
      <c r="S160" s="587">
        <f>IF(G160="","",IF(OR(G160="etapa",G160="sub-etapa"),"",OFFSET(MCQ!M$20,ROW(M160)-ROW(M$20),0)))</f>
        <v/>
      </c>
      <c r="T160" s="588">
        <f>IFERROR(TRUNC(L160*N160,2),"")</f>
        <v/>
      </c>
      <c r="U160" s="589">
        <f>IFERROR(TRUNC(L160*Q160,2),"")</f>
        <v/>
      </c>
    </row>
    <row r="161">
      <c r="A161" s="18">
        <f>OFFSET(MCQ!A$20,ROW(A161)-ROW(A$20),0)</f>
        <v/>
      </c>
      <c r="B161" s="18">
        <f>OFFSET(MCQ!B$20,ROW(B161)-ROW(B$20),0)</f>
        <v/>
      </c>
      <c r="C161" s="18">
        <f>OFFSET(MCQ!C$20,ROW(C161)-ROW(C$20),0)</f>
        <v/>
      </c>
      <c r="D161" s="18">
        <f>OFFSET(MCQ!D$20,ROW(D161)-ROW(D$20),0)</f>
        <v/>
      </c>
      <c r="E161" s="18">
        <f>OFFSET(MCQ!E$20,ROW(E161)-ROW(E$20),0)</f>
        <v/>
      </c>
      <c r="F161" s="18" t="n"/>
      <c r="G161" s="233">
        <f>OFFSET(MCQ!G$20,ROW(G161)-ROW(G$20),0)</f>
        <v/>
      </c>
      <c r="H161" s="583">
        <f>IF(G161="","",OFFSET(MCQ!H$20,ROW(H161)-ROW(H$20),0))</f>
        <v/>
      </c>
      <c r="I161" s="24">
        <f>IF(G161="","",IF(OR(G161="etapa",G161="sub-etapa"),"",OFFSET(MCQ!I$20,ROW(I161)-ROW(I$20),0)))</f>
        <v/>
      </c>
      <c r="J161" s="25">
        <f>IF(G161="","",OFFSET(MCQ!J$20,ROW(J161)-ROW(J$20),0))</f>
        <v/>
      </c>
      <c r="K161" s="24">
        <f>IF(G161="","",IF(OR(G161="etapa",G161="sub-etapa"),"",OFFSET(MCQ!K$20,ROW(K161)-ROW(K$20),0)))</f>
        <v/>
      </c>
      <c r="L161" s="26">
        <f>IF(G161="","",IF(OR(G161="etapa",G161="sub-etapa"),"",TRUNC(OFFSET(MCQ!L$20,ROW(L161)-ROW(L$20),0),2)))</f>
        <v/>
      </c>
      <c r="M161" s="584">
        <f>IF(I161="", "", IFERROR(VLOOKUP(VALUE(I161), _BaseAbril2026, 4, 0), IFERROR(VLOOKUP(TEXT(I161, "@"), _BaseAbril2026, 4, 0), "")))</f>
        <v/>
      </c>
      <c r="N161" s="585">
        <f>IFERROR(IF(S161="BDI1", TRUNC(M161*(1+$O$18), 2),IF(S161="BDI2", TRUNC(M161*(1+$N$18), 2), "")), "")</f>
        <v/>
      </c>
      <c r="O161" s="586">
        <f>_xlfn.IFS(G161="ETAPA", SUMIFS(ValorTotalComD, Nivel, A161), G161="SUB-ETAPA", SUMIFS(ValorTotalComD, SubNivel, C161), TRUE, T161)</f>
        <v/>
      </c>
      <c r="P161" s="584">
        <f>IF(I161="", "", IFERROR(VLOOKUP(VALUE(I161), _BaseAbril2026, 5, 0), IFERROR(VLOOKUP(TEXT(I161, "@"), _BaseAbril2026, 5, 0), "")))</f>
        <v/>
      </c>
      <c r="Q161" s="585">
        <f>IFERROR(IF(S161="BDI1", TRUNC(P161*(1+$R$18), 2),IF(S161="BDI2", TRUNC(P161*(1+$Q$18), 2), "")), "")</f>
        <v/>
      </c>
      <c r="R161" s="586">
        <f>_xlfn.IFS(G161="ETAPA", SUMIFS(ValorTotalSemD, Nivel, A161), G161="SUB-ETAPA", SUMIFS(ValorTotalSemD, SubNivel, C161), TRUE, U161)</f>
        <v/>
      </c>
      <c r="S161" s="587">
        <f>IF(G161="","",IF(OR(G161="etapa",G161="sub-etapa"),"",OFFSET(MCQ!M$20,ROW(M161)-ROW(M$20),0)))</f>
        <v/>
      </c>
      <c r="T161" s="588">
        <f>IFERROR(TRUNC(L161*N161,2),"")</f>
        <v/>
      </c>
      <c r="U161" s="589">
        <f>IFERROR(TRUNC(L161*Q161,2),"")</f>
        <v/>
      </c>
    </row>
    <row r="162">
      <c r="A162" s="18">
        <f>OFFSET(MCQ!A$20,ROW(A162)-ROW(A$20),0)</f>
        <v/>
      </c>
      <c r="B162" s="18">
        <f>OFFSET(MCQ!B$20,ROW(B162)-ROW(B$20),0)</f>
        <v/>
      </c>
      <c r="C162" s="18">
        <f>OFFSET(MCQ!C$20,ROW(C162)-ROW(C$20),0)</f>
        <v/>
      </c>
      <c r="D162" s="18">
        <f>OFFSET(MCQ!D$20,ROW(D162)-ROW(D$20),0)</f>
        <v/>
      </c>
      <c r="E162" s="18">
        <f>OFFSET(MCQ!E$20,ROW(E162)-ROW(E$20),0)</f>
        <v/>
      </c>
      <c r="F162" s="18" t="n"/>
      <c r="G162" s="233">
        <f>OFFSET(MCQ!G$20,ROW(G162)-ROW(G$20),0)</f>
        <v/>
      </c>
      <c r="H162" s="583">
        <f>IF(G162="","",OFFSET(MCQ!H$20,ROW(H162)-ROW(H$20),0))</f>
        <v/>
      </c>
      <c r="I162" s="24">
        <f>IF(G162="","",IF(OR(G162="etapa",G162="sub-etapa"),"",OFFSET(MCQ!I$20,ROW(I162)-ROW(I$20),0)))</f>
        <v/>
      </c>
      <c r="J162" s="25">
        <f>IF(G162="","",OFFSET(MCQ!J$20,ROW(J162)-ROW(J$20),0))</f>
        <v/>
      </c>
      <c r="K162" s="24">
        <f>IF(G162="","",IF(OR(G162="etapa",G162="sub-etapa"),"",OFFSET(MCQ!K$20,ROW(K162)-ROW(K$20),0)))</f>
        <v/>
      </c>
      <c r="L162" s="26">
        <f>IF(G162="","",IF(OR(G162="etapa",G162="sub-etapa"),"",TRUNC(OFFSET(MCQ!L$20,ROW(L162)-ROW(L$20),0),2)))</f>
        <v/>
      </c>
      <c r="M162" s="584">
        <f>IF(I162="", "", IFERROR(VLOOKUP(VALUE(I162), _BaseAbril2026, 4, 0), IFERROR(VLOOKUP(TEXT(I162, "@"), _BaseAbril2026, 4, 0), "")))</f>
        <v/>
      </c>
      <c r="N162" s="585">
        <f>IFERROR(IF(S162="BDI1", TRUNC(M162*(1+$O$18), 2),IF(S162="BDI2", TRUNC(M162*(1+$N$18), 2), "")), "")</f>
        <v/>
      </c>
      <c r="O162" s="586">
        <f>_xlfn.IFS(G162="ETAPA", SUMIFS(ValorTotalComD, Nivel, A162), G162="SUB-ETAPA", SUMIFS(ValorTotalComD, SubNivel, C162), TRUE, T162)</f>
        <v/>
      </c>
      <c r="P162" s="584">
        <f>IF(I162="", "", IFERROR(VLOOKUP(VALUE(I162), _BaseAbril2026, 5, 0), IFERROR(VLOOKUP(TEXT(I162, "@"), _BaseAbril2026, 5, 0), "")))</f>
        <v/>
      </c>
      <c r="Q162" s="585">
        <f>IFERROR(IF(S162="BDI1", TRUNC(P162*(1+$R$18), 2),IF(S162="BDI2", TRUNC(P162*(1+$Q$18), 2), "")), "")</f>
        <v/>
      </c>
      <c r="R162" s="586">
        <f>_xlfn.IFS(G162="ETAPA", SUMIFS(ValorTotalSemD, Nivel, A162), G162="SUB-ETAPA", SUMIFS(ValorTotalSemD, SubNivel, C162), TRUE, U162)</f>
        <v/>
      </c>
      <c r="S162" s="587">
        <f>IF(G162="","",IF(OR(G162="etapa",G162="sub-etapa"),"",OFFSET(MCQ!M$20,ROW(M162)-ROW(M$20),0)))</f>
        <v/>
      </c>
      <c r="T162" s="588">
        <f>IFERROR(TRUNC(L162*N162,2),"")</f>
        <v/>
      </c>
      <c r="U162" s="589">
        <f>IFERROR(TRUNC(L162*Q162,2),"")</f>
        <v/>
      </c>
    </row>
    <row r="163">
      <c r="A163" s="18">
        <f>OFFSET(MCQ!A$20,ROW(A163)-ROW(A$20),0)</f>
        <v/>
      </c>
      <c r="B163" s="18">
        <f>OFFSET(MCQ!B$20,ROW(B163)-ROW(B$20),0)</f>
        <v/>
      </c>
      <c r="C163" s="18">
        <f>OFFSET(MCQ!C$20,ROW(C163)-ROW(C$20),0)</f>
        <v/>
      </c>
      <c r="D163" s="18">
        <f>OFFSET(MCQ!D$20,ROW(D163)-ROW(D$20),0)</f>
        <v/>
      </c>
      <c r="E163" s="18">
        <f>OFFSET(MCQ!E$20,ROW(E163)-ROW(E$20),0)</f>
        <v/>
      </c>
      <c r="F163" s="18" t="n"/>
      <c r="G163" s="233">
        <f>OFFSET(MCQ!G$20,ROW(G163)-ROW(G$20),0)</f>
        <v/>
      </c>
      <c r="H163" s="583">
        <f>IF(G163="","",OFFSET(MCQ!H$20,ROW(H163)-ROW(H$20),0))</f>
        <v/>
      </c>
      <c r="I163" s="24">
        <f>IF(G163="","",IF(OR(G163="etapa",G163="sub-etapa"),"",OFFSET(MCQ!I$20,ROW(I163)-ROW(I$20),0)))</f>
        <v/>
      </c>
      <c r="J163" s="25">
        <f>IF(G163="","",OFFSET(MCQ!J$20,ROW(J163)-ROW(J$20),0))</f>
        <v/>
      </c>
      <c r="K163" s="24">
        <f>IF(G163="","",IF(OR(G163="etapa",G163="sub-etapa"),"",OFFSET(MCQ!K$20,ROW(K163)-ROW(K$20),0)))</f>
        <v/>
      </c>
      <c r="L163" s="26">
        <f>IF(G163="","",IF(OR(G163="etapa",G163="sub-etapa"),"",TRUNC(OFFSET(MCQ!L$20,ROW(L163)-ROW(L$20),0),2)))</f>
        <v/>
      </c>
      <c r="M163" s="584">
        <f>IF(I163="", "", IFERROR(VLOOKUP(VALUE(I163), _BaseAbril2026, 4, 0), IFERROR(VLOOKUP(TEXT(I163, "@"), _BaseAbril2026, 4, 0), "")))</f>
        <v/>
      </c>
      <c r="N163" s="585">
        <f>IFERROR(IF(S163="BDI1", TRUNC(M163*(1+$O$18), 2),IF(S163="BDI2", TRUNC(M163*(1+$N$18), 2), "")), "")</f>
        <v/>
      </c>
      <c r="O163" s="586">
        <f>_xlfn.IFS(G163="ETAPA", SUMIFS(ValorTotalComD, Nivel, A163), G163="SUB-ETAPA", SUMIFS(ValorTotalComD, SubNivel, C163), TRUE, T163)</f>
        <v/>
      </c>
      <c r="P163" s="584">
        <f>IF(I163="", "", IFERROR(VLOOKUP(VALUE(I163), _BaseAbril2026, 5, 0), IFERROR(VLOOKUP(TEXT(I163, "@"), _BaseAbril2026, 5, 0), "")))</f>
        <v/>
      </c>
      <c r="Q163" s="585">
        <f>IFERROR(IF(S163="BDI1", TRUNC(P163*(1+$R$18), 2),IF(S163="BDI2", TRUNC(P163*(1+$Q$18), 2), "")), "")</f>
        <v/>
      </c>
      <c r="R163" s="586">
        <f>_xlfn.IFS(G163="ETAPA", SUMIFS(ValorTotalSemD, Nivel, A163), G163="SUB-ETAPA", SUMIFS(ValorTotalSemD, SubNivel, C163), TRUE, U163)</f>
        <v/>
      </c>
      <c r="S163" s="587">
        <f>IF(G163="","",IF(OR(G163="etapa",G163="sub-etapa"),"",OFFSET(MCQ!M$20,ROW(M163)-ROW(M$20),0)))</f>
        <v/>
      </c>
      <c r="T163" s="588">
        <f>IFERROR(TRUNC(L163*N163,2),"")</f>
        <v/>
      </c>
      <c r="U163" s="589">
        <f>IFERROR(TRUNC(L163*Q163,2),"")</f>
        <v/>
      </c>
    </row>
    <row r="164">
      <c r="A164" s="18">
        <f>OFFSET(MCQ!A$20,ROW(A164)-ROW(A$20),0)</f>
        <v/>
      </c>
      <c r="B164" s="18">
        <f>OFFSET(MCQ!B$20,ROW(B164)-ROW(B$20),0)</f>
        <v/>
      </c>
      <c r="C164" s="18">
        <f>OFFSET(MCQ!C$20,ROW(C164)-ROW(C$20),0)</f>
        <v/>
      </c>
      <c r="D164" s="18">
        <f>OFFSET(MCQ!D$20,ROW(D164)-ROW(D$20),0)</f>
        <v/>
      </c>
      <c r="E164" s="18">
        <f>OFFSET(MCQ!E$20,ROW(E164)-ROW(E$20),0)</f>
        <v/>
      </c>
      <c r="F164" s="18" t="n"/>
      <c r="G164" s="233">
        <f>OFFSET(MCQ!G$20,ROW(G164)-ROW(G$20),0)</f>
        <v/>
      </c>
      <c r="H164" s="583">
        <f>IF(G164="","",OFFSET(MCQ!H$20,ROW(H164)-ROW(H$20),0))</f>
        <v/>
      </c>
      <c r="I164" s="24">
        <f>IF(G164="","",IF(OR(G164="etapa",G164="sub-etapa"),"",OFFSET(MCQ!I$20,ROW(I164)-ROW(I$20),0)))</f>
        <v/>
      </c>
      <c r="J164" s="25">
        <f>IF(G164="","",OFFSET(MCQ!J$20,ROW(J164)-ROW(J$20),0))</f>
        <v/>
      </c>
      <c r="K164" s="24">
        <f>IF(G164="","",IF(OR(G164="etapa",G164="sub-etapa"),"",OFFSET(MCQ!K$20,ROW(K164)-ROW(K$20),0)))</f>
        <v/>
      </c>
      <c r="L164" s="26">
        <f>IF(G164="","",IF(OR(G164="etapa",G164="sub-etapa"),"",TRUNC(OFFSET(MCQ!L$20,ROW(L164)-ROW(L$20),0),2)))</f>
        <v/>
      </c>
      <c r="M164" s="584">
        <f>IF(I164="", "", IFERROR(VLOOKUP(VALUE(I164), _BaseAbril2026, 4, 0), IFERROR(VLOOKUP(TEXT(I164, "@"), _BaseAbril2026, 4, 0), "")))</f>
        <v/>
      </c>
      <c r="N164" s="585">
        <f>IFERROR(IF(S164="BDI1", TRUNC(M164*(1+$O$18), 2),IF(S164="BDI2", TRUNC(M164*(1+$N$18), 2), "")), "")</f>
        <v/>
      </c>
      <c r="O164" s="586">
        <f>_xlfn.IFS(G164="ETAPA", SUMIFS(ValorTotalComD, Nivel, A164), G164="SUB-ETAPA", SUMIFS(ValorTotalComD, SubNivel, C164), TRUE, T164)</f>
        <v/>
      </c>
      <c r="P164" s="584">
        <f>IF(I164="", "", IFERROR(VLOOKUP(VALUE(I164), _BaseAbril2026, 5, 0), IFERROR(VLOOKUP(TEXT(I164, "@"), _BaseAbril2026, 5, 0), "")))</f>
        <v/>
      </c>
      <c r="Q164" s="585">
        <f>IFERROR(IF(S164="BDI1", TRUNC(P164*(1+$R$18), 2),IF(S164="BDI2", TRUNC(P164*(1+$Q$18), 2), "")), "")</f>
        <v/>
      </c>
      <c r="R164" s="586">
        <f>_xlfn.IFS(G164="ETAPA", SUMIFS(ValorTotalSemD, Nivel, A164), G164="SUB-ETAPA", SUMIFS(ValorTotalSemD, SubNivel, C164), TRUE, U164)</f>
        <v/>
      </c>
      <c r="S164" s="587">
        <f>IF(G164="","",IF(OR(G164="etapa",G164="sub-etapa"),"",OFFSET(MCQ!M$20,ROW(M164)-ROW(M$20),0)))</f>
        <v/>
      </c>
      <c r="T164" s="588">
        <f>IFERROR(TRUNC(L164*N164,2),"")</f>
        <v/>
      </c>
      <c r="U164" s="589">
        <f>IFERROR(TRUNC(L164*Q164,2),"")</f>
        <v/>
      </c>
    </row>
    <row r="165">
      <c r="A165" s="18">
        <f>OFFSET(MCQ!A$20,ROW(A165)-ROW(A$20),0)</f>
        <v/>
      </c>
      <c r="B165" s="18">
        <f>OFFSET(MCQ!B$20,ROW(B165)-ROW(B$20),0)</f>
        <v/>
      </c>
      <c r="C165" s="18">
        <f>OFFSET(MCQ!C$20,ROW(C165)-ROW(C$20),0)</f>
        <v/>
      </c>
      <c r="D165" s="18">
        <f>OFFSET(MCQ!D$20,ROW(D165)-ROW(D$20),0)</f>
        <v/>
      </c>
      <c r="E165" s="18">
        <f>OFFSET(MCQ!E$20,ROW(E165)-ROW(E$20),0)</f>
        <v/>
      </c>
      <c r="F165" s="18" t="n"/>
      <c r="G165" s="233">
        <f>OFFSET(MCQ!G$20,ROW(G165)-ROW(G$20),0)</f>
        <v/>
      </c>
      <c r="H165" s="583">
        <f>IF(G165="","",OFFSET(MCQ!H$20,ROW(H165)-ROW(H$20),0))</f>
        <v/>
      </c>
      <c r="I165" s="24">
        <f>IF(G165="","",IF(OR(G165="etapa",G165="sub-etapa"),"",OFFSET(MCQ!I$20,ROW(I165)-ROW(I$20),0)))</f>
        <v/>
      </c>
      <c r="J165" s="25">
        <f>IF(G165="","",OFFSET(MCQ!J$20,ROW(J165)-ROW(J$20),0))</f>
        <v/>
      </c>
      <c r="K165" s="24">
        <f>IF(G165="","",IF(OR(G165="etapa",G165="sub-etapa"),"",OFFSET(MCQ!K$20,ROW(K165)-ROW(K$20),0)))</f>
        <v/>
      </c>
      <c r="L165" s="26">
        <f>IF(G165="","",IF(OR(G165="etapa",G165="sub-etapa"),"",TRUNC(OFFSET(MCQ!L$20,ROW(L165)-ROW(L$20),0),2)))</f>
        <v/>
      </c>
      <c r="M165" s="584">
        <f>IF(I165="", "", IFERROR(VLOOKUP(VALUE(I165), _BaseAbril2026, 4, 0), IFERROR(VLOOKUP(TEXT(I165, "@"), _BaseAbril2026, 4, 0), "")))</f>
        <v/>
      </c>
      <c r="N165" s="585">
        <f>IFERROR(IF(S165="BDI1", TRUNC(M165*(1+$O$18), 2),IF(S165="BDI2", TRUNC(M165*(1+$N$18), 2), "")), "")</f>
        <v/>
      </c>
      <c r="O165" s="586">
        <f>_xlfn.IFS(G165="ETAPA", SUMIFS(ValorTotalComD, Nivel, A165), G165="SUB-ETAPA", SUMIFS(ValorTotalComD, SubNivel, C165), TRUE, T165)</f>
        <v/>
      </c>
      <c r="P165" s="584">
        <f>IF(I165="", "", IFERROR(VLOOKUP(VALUE(I165), _BaseAbril2026, 5, 0), IFERROR(VLOOKUP(TEXT(I165, "@"), _BaseAbril2026, 5, 0), "")))</f>
        <v/>
      </c>
      <c r="Q165" s="585">
        <f>IFERROR(IF(S165="BDI1", TRUNC(P165*(1+$R$18), 2),IF(S165="BDI2", TRUNC(P165*(1+$Q$18), 2), "")), "")</f>
        <v/>
      </c>
      <c r="R165" s="586">
        <f>_xlfn.IFS(G165="ETAPA", SUMIFS(ValorTotalSemD, Nivel, A165), G165="SUB-ETAPA", SUMIFS(ValorTotalSemD, SubNivel, C165), TRUE, U165)</f>
        <v/>
      </c>
      <c r="S165" s="587">
        <f>IF(G165="","",IF(OR(G165="etapa",G165="sub-etapa"),"",OFFSET(MCQ!M$20,ROW(M165)-ROW(M$20),0)))</f>
        <v/>
      </c>
      <c r="T165" s="588">
        <f>IFERROR(TRUNC(L165*N165,2),"")</f>
        <v/>
      </c>
      <c r="U165" s="589">
        <f>IFERROR(TRUNC(L165*Q165,2),"")</f>
        <v/>
      </c>
    </row>
    <row r="166">
      <c r="A166" s="18">
        <f>OFFSET(MCQ!A$20,ROW(A166)-ROW(A$20),0)</f>
        <v/>
      </c>
      <c r="B166" s="18">
        <f>OFFSET(MCQ!B$20,ROW(B166)-ROW(B$20),0)</f>
        <v/>
      </c>
      <c r="C166" s="18">
        <f>OFFSET(MCQ!C$20,ROW(C166)-ROW(C$20),0)</f>
        <v/>
      </c>
      <c r="D166" s="18">
        <f>OFFSET(MCQ!D$20,ROW(D166)-ROW(D$20),0)</f>
        <v/>
      </c>
      <c r="E166" s="18">
        <f>OFFSET(MCQ!E$20,ROW(E166)-ROW(E$20),0)</f>
        <v/>
      </c>
      <c r="F166" s="18" t="n"/>
      <c r="G166" s="233">
        <f>OFFSET(MCQ!G$20,ROW(G166)-ROW(G$20),0)</f>
        <v/>
      </c>
      <c r="H166" s="583">
        <f>IF(G166="","",OFFSET(MCQ!H$20,ROW(H166)-ROW(H$20),0))</f>
        <v/>
      </c>
      <c r="I166" s="24">
        <f>IF(G166="","",IF(OR(G166="etapa",G166="sub-etapa"),"",OFFSET(MCQ!I$20,ROW(I166)-ROW(I$20),0)))</f>
        <v/>
      </c>
      <c r="J166" s="25">
        <f>IF(G166="","",OFFSET(MCQ!J$20,ROW(J166)-ROW(J$20),0))</f>
        <v/>
      </c>
      <c r="K166" s="24">
        <f>IF(G166="","",IF(OR(G166="etapa",G166="sub-etapa"),"",OFFSET(MCQ!K$20,ROW(K166)-ROW(K$20),0)))</f>
        <v/>
      </c>
      <c r="L166" s="26">
        <f>IF(G166="","",IF(OR(G166="etapa",G166="sub-etapa"),"",TRUNC(OFFSET(MCQ!L$20,ROW(L166)-ROW(L$20),0),2)))</f>
        <v/>
      </c>
      <c r="M166" s="584">
        <f>IF(I166="", "", IFERROR(VLOOKUP(VALUE(I166), _BaseAbril2026, 4, 0), IFERROR(VLOOKUP(TEXT(I166, "@"), _BaseAbril2026, 4, 0), "")))</f>
        <v/>
      </c>
      <c r="N166" s="585">
        <f>IFERROR(IF(S166="BDI1", TRUNC(M166*(1+$O$18), 2),IF(S166="BDI2", TRUNC(M166*(1+$N$18), 2), "")), "")</f>
        <v/>
      </c>
      <c r="O166" s="586">
        <f>_xlfn.IFS(G166="ETAPA", SUMIFS(ValorTotalComD, Nivel, A166), G166="SUB-ETAPA", SUMIFS(ValorTotalComD, SubNivel, C166), TRUE, T166)</f>
        <v/>
      </c>
      <c r="P166" s="584">
        <f>IF(I166="", "", IFERROR(VLOOKUP(VALUE(I166), _BaseAbril2026, 5, 0), IFERROR(VLOOKUP(TEXT(I166, "@"), _BaseAbril2026, 5, 0), "")))</f>
        <v/>
      </c>
      <c r="Q166" s="585">
        <f>IFERROR(IF(S166="BDI1", TRUNC(P166*(1+$R$18), 2),IF(S166="BDI2", TRUNC(P166*(1+$Q$18), 2), "")), "")</f>
        <v/>
      </c>
      <c r="R166" s="586">
        <f>_xlfn.IFS(G166="ETAPA", SUMIFS(ValorTotalSemD, Nivel, A166), G166="SUB-ETAPA", SUMIFS(ValorTotalSemD, SubNivel, C166), TRUE, U166)</f>
        <v/>
      </c>
      <c r="S166" s="587">
        <f>IF(G166="","",IF(OR(G166="etapa",G166="sub-etapa"),"",OFFSET(MCQ!M$20,ROW(M166)-ROW(M$20),0)))</f>
        <v/>
      </c>
      <c r="T166" s="588">
        <f>IFERROR(TRUNC(L166*N166,2),"")</f>
        <v/>
      </c>
      <c r="U166" s="589">
        <f>IFERROR(TRUNC(L166*Q166,2),"")</f>
        <v/>
      </c>
    </row>
    <row r="167">
      <c r="A167" s="18">
        <f>OFFSET(MCQ!A$20,ROW(A167)-ROW(A$20),0)</f>
        <v/>
      </c>
      <c r="B167" s="18">
        <f>OFFSET(MCQ!B$20,ROW(B167)-ROW(B$20),0)</f>
        <v/>
      </c>
      <c r="C167" s="18">
        <f>OFFSET(MCQ!C$20,ROW(C167)-ROW(C$20),0)</f>
        <v/>
      </c>
      <c r="D167" s="18">
        <f>OFFSET(MCQ!D$20,ROW(D167)-ROW(D$20),0)</f>
        <v/>
      </c>
      <c r="E167" s="18">
        <f>OFFSET(MCQ!E$20,ROW(E167)-ROW(E$20),0)</f>
        <v/>
      </c>
      <c r="F167" s="18" t="n"/>
      <c r="G167" s="233">
        <f>OFFSET(MCQ!G$20,ROW(G167)-ROW(G$20),0)</f>
        <v/>
      </c>
      <c r="H167" s="583">
        <f>IF(G167="","",OFFSET(MCQ!H$20,ROW(H167)-ROW(H$20),0))</f>
        <v/>
      </c>
      <c r="I167" s="24">
        <f>IF(G167="","",IF(OR(G167="etapa",G167="sub-etapa"),"",OFFSET(MCQ!I$20,ROW(I167)-ROW(I$20),0)))</f>
        <v/>
      </c>
      <c r="J167" s="25">
        <f>IF(G167="","",OFFSET(MCQ!J$20,ROW(J167)-ROW(J$20),0))</f>
        <v/>
      </c>
      <c r="K167" s="24">
        <f>IF(G167="","",IF(OR(G167="etapa",G167="sub-etapa"),"",OFFSET(MCQ!K$20,ROW(K167)-ROW(K$20),0)))</f>
        <v/>
      </c>
      <c r="L167" s="26">
        <f>IF(G167="","",IF(OR(G167="etapa",G167="sub-etapa"),"",TRUNC(OFFSET(MCQ!L$20,ROW(L167)-ROW(L$20),0),2)))</f>
        <v/>
      </c>
      <c r="M167" s="584">
        <f>IF(I167="", "", IFERROR(VLOOKUP(VALUE(I167), _BaseAbril2026, 4, 0), IFERROR(VLOOKUP(TEXT(I167, "@"), _BaseAbril2026, 4, 0), "")))</f>
        <v/>
      </c>
      <c r="N167" s="585">
        <f>IFERROR(IF(S167="BDI1", TRUNC(M167*(1+$O$18), 2),IF(S167="BDI2", TRUNC(M167*(1+$N$18), 2), "")), "")</f>
        <v/>
      </c>
      <c r="O167" s="586">
        <f>_xlfn.IFS(G167="ETAPA", SUMIFS(ValorTotalComD, Nivel, A167), G167="SUB-ETAPA", SUMIFS(ValorTotalComD, SubNivel, C167), TRUE, T167)</f>
        <v/>
      </c>
      <c r="P167" s="584">
        <f>IF(I167="", "", IFERROR(VLOOKUP(VALUE(I167), _BaseAbril2026, 5, 0), IFERROR(VLOOKUP(TEXT(I167, "@"), _BaseAbril2026, 5, 0), "")))</f>
        <v/>
      </c>
      <c r="Q167" s="585">
        <f>IFERROR(IF(S167="BDI1", TRUNC(P167*(1+$R$18), 2),IF(S167="BDI2", TRUNC(P167*(1+$Q$18), 2), "")), "")</f>
        <v/>
      </c>
      <c r="R167" s="586">
        <f>_xlfn.IFS(G167="ETAPA", SUMIFS(ValorTotalSemD, Nivel, A167), G167="SUB-ETAPA", SUMIFS(ValorTotalSemD, SubNivel, C167), TRUE, U167)</f>
        <v/>
      </c>
      <c r="S167" s="587">
        <f>IF(G167="","",IF(OR(G167="etapa",G167="sub-etapa"),"",OFFSET(MCQ!M$20,ROW(M167)-ROW(M$20),0)))</f>
        <v/>
      </c>
      <c r="T167" s="588">
        <f>IFERROR(TRUNC(L167*N167,2),"")</f>
        <v/>
      </c>
      <c r="U167" s="589">
        <f>IFERROR(TRUNC(L167*Q167,2),"")</f>
        <v/>
      </c>
    </row>
    <row r="168">
      <c r="A168" s="18">
        <f>OFFSET(MCQ!A$20,ROW(A168)-ROW(A$20),0)</f>
        <v/>
      </c>
      <c r="B168" s="18">
        <f>OFFSET(MCQ!B$20,ROW(B168)-ROW(B$20),0)</f>
        <v/>
      </c>
      <c r="C168" s="18">
        <f>OFFSET(MCQ!C$20,ROW(C168)-ROW(C$20),0)</f>
        <v/>
      </c>
      <c r="D168" s="18">
        <f>OFFSET(MCQ!D$20,ROW(D168)-ROW(D$20),0)</f>
        <v/>
      </c>
      <c r="E168" s="18">
        <f>OFFSET(MCQ!E$20,ROW(E168)-ROW(E$20),0)</f>
        <v/>
      </c>
      <c r="F168" s="18" t="n"/>
      <c r="G168" s="233">
        <f>OFFSET(MCQ!G$20,ROW(G168)-ROW(G$20),0)</f>
        <v/>
      </c>
      <c r="H168" s="583">
        <f>IF(G168="","",OFFSET(MCQ!H$20,ROW(H168)-ROW(H$20),0))</f>
        <v/>
      </c>
      <c r="I168" s="24">
        <f>IF(G168="","",IF(OR(G168="etapa",G168="sub-etapa"),"",OFFSET(MCQ!I$20,ROW(I168)-ROW(I$20),0)))</f>
        <v/>
      </c>
      <c r="J168" s="25">
        <f>IF(G168="","",OFFSET(MCQ!J$20,ROW(J168)-ROW(J$20),0))</f>
        <v/>
      </c>
      <c r="K168" s="24">
        <f>IF(G168="","",IF(OR(G168="etapa",G168="sub-etapa"),"",OFFSET(MCQ!K$20,ROW(K168)-ROW(K$20),0)))</f>
        <v/>
      </c>
      <c r="L168" s="26">
        <f>IF(G168="","",IF(OR(G168="etapa",G168="sub-etapa"),"",TRUNC(OFFSET(MCQ!L$20,ROW(L168)-ROW(L$20),0),2)))</f>
        <v/>
      </c>
      <c r="M168" s="584">
        <f>IF(I168="", "", IFERROR(VLOOKUP(VALUE(I168), _BaseAbril2026, 4, 0), IFERROR(VLOOKUP(TEXT(I168, "@"), _BaseAbril2026, 4, 0), "")))</f>
        <v/>
      </c>
      <c r="N168" s="585">
        <f>IFERROR(IF(S168="BDI1", TRUNC(M168*(1+$O$18), 2),IF(S168="BDI2", TRUNC(M168*(1+$N$18), 2), "")), "")</f>
        <v/>
      </c>
      <c r="O168" s="586">
        <f>_xlfn.IFS(G168="ETAPA", SUMIFS(ValorTotalComD, Nivel, A168), G168="SUB-ETAPA", SUMIFS(ValorTotalComD, SubNivel, C168), TRUE, T168)</f>
        <v/>
      </c>
      <c r="P168" s="584">
        <f>IF(I168="", "", IFERROR(VLOOKUP(VALUE(I168), _BaseAbril2026, 5, 0), IFERROR(VLOOKUP(TEXT(I168, "@"), _BaseAbril2026, 5, 0), "")))</f>
        <v/>
      </c>
      <c r="Q168" s="585">
        <f>IFERROR(IF(S168="BDI1", TRUNC(P168*(1+$R$18), 2),IF(S168="BDI2", TRUNC(P168*(1+$Q$18), 2), "")), "")</f>
        <v/>
      </c>
      <c r="R168" s="586">
        <f>_xlfn.IFS(G168="ETAPA", SUMIFS(ValorTotalSemD, Nivel, A168), G168="SUB-ETAPA", SUMIFS(ValorTotalSemD, SubNivel, C168), TRUE, U168)</f>
        <v/>
      </c>
      <c r="S168" s="587">
        <f>IF(G168="","",IF(OR(G168="etapa",G168="sub-etapa"),"",OFFSET(MCQ!M$20,ROW(M168)-ROW(M$20),0)))</f>
        <v/>
      </c>
      <c r="T168" s="588">
        <f>IFERROR(TRUNC(L168*N168,2),"")</f>
        <v/>
      </c>
      <c r="U168" s="589">
        <f>IFERROR(TRUNC(L168*Q168,2),"")</f>
        <v/>
      </c>
    </row>
    <row r="169">
      <c r="A169" s="18">
        <f>OFFSET(MCQ!A$20,ROW(A169)-ROW(A$20),0)</f>
        <v/>
      </c>
      <c r="B169" s="18">
        <f>OFFSET(MCQ!B$20,ROW(B169)-ROW(B$20),0)</f>
        <v/>
      </c>
      <c r="C169" s="18">
        <f>OFFSET(MCQ!C$20,ROW(C169)-ROW(C$20),0)</f>
        <v/>
      </c>
      <c r="D169" s="18">
        <f>OFFSET(MCQ!D$20,ROW(D169)-ROW(D$20),0)</f>
        <v/>
      </c>
      <c r="E169" s="18">
        <f>OFFSET(MCQ!E$20,ROW(E169)-ROW(E$20),0)</f>
        <v/>
      </c>
      <c r="F169" s="18" t="n"/>
      <c r="G169" s="233">
        <f>OFFSET(MCQ!G$20,ROW(G169)-ROW(G$20),0)</f>
        <v/>
      </c>
      <c r="H169" s="583">
        <f>IF(G169="","",OFFSET(MCQ!H$20,ROW(H169)-ROW(H$20),0))</f>
        <v/>
      </c>
      <c r="I169" s="24">
        <f>IF(G169="","",IF(OR(G169="etapa",G169="sub-etapa"),"",OFFSET(MCQ!I$20,ROW(I169)-ROW(I$20),0)))</f>
        <v/>
      </c>
      <c r="J169" s="25">
        <f>IF(G169="","",OFFSET(MCQ!J$20,ROW(J169)-ROW(J$20),0))</f>
        <v/>
      </c>
      <c r="K169" s="24">
        <f>IF(G169="","",IF(OR(G169="etapa",G169="sub-etapa"),"",OFFSET(MCQ!K$20,ROW(K169)-ROW(K$20),0)))</f>
        <v/>
      </c>
      <c r="L169" s="26">
        <f>IF(G169="","",IF(OR(G169="etapa",G169="sub-etapa"),"",TRUNC(OFFSET(MCQ!L$20,ROW(L169)-ROW(L$20),0),2)))</f>
        <v/>
      </c>
      <c r="M169" s="584">
        <f>IF(I169="", "", IFERROR(VLOOKUP(VALUE(I169), _BaseAbril2026, 4, 0), IFERROR(VLOOKUP(TEXT(I169, "@"), _BaseAbril2026, 4, 0), "")))</f>
        <v/>
      </c>
      <c r="N169" s="585">
        <f>IFERROR(IF(S169="BDI1", TRUNC(M169*(1+$O$18), 2),IF(S169="BDI2", TRUNC(M169*(1+$N$18), 2), "")), "")</f>
        <v/>
      </c>
      <c r="O169" s="586">
        <f>_xlfn.IFS(G169="ETAPA", SUMIFS(ValorTotalComD, Nivel, A169), G169="SUB-ETAPA", SUMIFS(ValorTotalComD, SubNivel, C169), TRUE, T169)</f>
        <v/>
      </c>
      <c r="P169" s="584">
        <f>IF(I169="", "", IFERROR(VLOOKUP(VALUE(I169), _BaseAbril2026, 5, 0), IFERROR(VLOOKUP(TEXT(I169, "@"), _BaseAbril2026, 5, 0), "")))</f>
        <v/>
      </c>
      <c r="Q169" s="585">
        <f>IFERROR(IF(S169="BDI1", TRUNC(P169*(1+$R$18), 2),IF(S169="BDI2", TRUNC(P169*(1+$Q$18), 2), "")), "")</f>
        <v/>
      </c>
      <c r="R169" s="586">
        <f>_xlfn.IFS(G169="ETAPA", SUMIFS(ValorTotalSemD, Nivel, A169), G169="SUB-ETAPA", SUMIFS(ValorTotalSemD, SubNivel, C169), TRUE, U169)</f>
        <v/>
      </c>
      <c r="S169" s="587">
        <f>IF(G169="","",IF(OR(G169="etapa",G169="sub-etapa"),"",OFFSET(MCQ!M$20,ROW(M169)-ROW(M$20),0)))</f>
        <v/>
      </c>
      <c r="T169" s="588">
        <f>IFERROR(TRUNC(L169*N169,2),"")</f>
        <v/>
      </c>
      <c r="U169" s="589">
        <f>IFERROR(TRUNC(L169*Q169,2),"")</f>
        <v/>
      </c>
    </row>
    <row r="170">
      <c r="A170" s="18">
        <f>OFFSET(MCQ!A$20,ROW(A170)-ROW(A$20),0)</f>
        <v/>
      </c>
      <c r="B170" s="18">
        <f>OFFSET(MCQ!B$20,ROW(B170)-ROW(B$20),0)</f>
        <v/>
      </c>
      <c r="C170" s="18">
        <f>OFFSET(MCQ!C$20,ROW(C170)-ROW(C$20),0)</f>
        <v/>
      </c>
      <c r="D170" s="18">
        <f>OFFSET(MCQ!D$20,ROW(D170)-ROW(D$20),0)</f>
        <v/>
      </c>
      <c r="E170" s="18">
        <f>OFFSET(MCQ!E$20,ROW(E170)-ROW(E$20),0)</f>
        <v/>
      </c>
      <c r="F170" s="18" t="n"/>
      <c r="G170" s="233">
        <f>OFFSET(MCQ!G$20,ROW(G170)-ROW(G$20),0)</f>
        <v/>
      </c>
      <c r="H170" s="583">
        <f>IF(G170="","",OFFSET(MCQ!H$20,ROW(H170)-ROW(H$20),0))</f>
        <v/>
      </c>
      <c r="I170" s="24">
        <f>IF(G170="","",IF(OR(G170="etapa",G170="sub-etapa"),"",OFFSET(MCQ!I$20,ROW(I170)-ROW(I$20),0)))</f>
        <v/>
      </c>
      <c r="J170" s="25">
        <f>IF(G170="","",OFFSET(MCQ!J$20,ROW(J170)-ROW(J$20),0))</f>
        <v/>
      </c>
      <c r="K170" s="24">
        <f>IF(G170="","",IF(OR(G170="etapa",G170="sub-etapa"),"",OFFSET(MCQ!K$20,ROW(K170)-ROW(K$20),0)))</f>
        <v/>
      </c>
      <c r="L170" s="26">
        <f>IF(G170="","",IF(OR(G170="etapa",G170="sub-etapa"),"",TRUNC(OFFSET(MCQ!L$20,ROW(L170)-ROW(L$20),0),2)))</f>
        <v/>
      </c>
      <c r="M170" s="584">
        <f>IF(I170="", "", IFERROR(VLOOKUP(VALUE(I170), _BaseAbril2026, 4, 0), IFERROR(VLOOKUP(TEXT(I170, "@"), _BaseAbril2026, 4, 0), "")))</f>
        <v/>
      </c>
      <c r="N170" s="585">
        <f>IFERROR(IF(S170="BDI1", TRUNC(M170*(1+$O$18), 2),IF(S170="BDI2", TRUNC(M170*(1+$N$18), 2), "")), "")</f>
        <v/>
      </c>
      <c r="O170" s="586">
        <f>_xlfn.IFS(G170="ETAPA", SUMIFS(ValorTotalComD, Nivel, A170), G170="SUB-ETAPA", SUMIFS(ValorTotalComD, SubNivel, C170), TRUE, T170)</f>
        <v/>
      </c>
      <c r="P170" s="584">
        <f>IF(I170="", "", IFERROR(VLOOKUP(VALUE(I170), _BaseAbril2026, 5, 0), IFERROR(VLOOKUP(TEXT(I170, "@"), _BaseAbril2026, 5, 0), "")))</f>
        <v/>
      </c>
      <c r="Q170" s="585">
        <f>IFERROR(IF(S170="BDI1", TRUNC(P170*(1+$R$18), 2),IF(S170="BDI2", TRUNC(P170*(1+$Q$18), 2), "")), "")</f>
        <v/>
      </c>
      <c r="R170" s="586">
        <f>_xlfn.IFS(G170="ETAPA", SUMIFS(ValorTotalSemD, Nivel, A170), G170="SUB-ETAPA", SUMIFS(ValorTotalSemD, SubNivel, C170), TRUE, U170)</f>
        <v/>
      </c>
      <c r="S170" s="587">
        <f>IF(G170="","",IF(OR(G170="etapa",G170="sub-etapa"),"",OFFSET(MCQ!M$20,ROW(M170)-ROW(M$20),0)))</f>
        <v/>
      </c>
      <c r="T170" s="588">
        <f>IFERROR(TRUNC(L170*N170,2),"")</f>
        <v/>
      </c>
      <c r="U170" s="589">
        <f>IFERROR(TRUNC(L170*Q170,2),"")</f>
        <v/>
      </c>
    </row>
    <row r="171">
      <c r="A171" s="18">
        <f>OFFSET(MCQ!A$20,ROW(A171)-ROW(A$20),0)</f>
        <v/>
      </c>
      <c r="B171" s="18">
        <f>OFFSET(MCQ!B$20,ROW(B171)-ROW(B$20),0)</f>
        <v/>
      </c>
      <c r="C171" s="18">
        <f>OFFSET(MCQ!C$20,ROW(C171)-ROW(C$20),0)</f>
        <v/>
      </c>
      <c r="D171" s="18">
        <f>OFFSET(MCQ!D$20,ROW(D171)-ROW(D$20),0)</f>
        <v/>
      </c>
      <c r="E171" s="18">
        <f>OFFSET(MCQ!E$20,ROW(E171)-ROW(E$20),0)</f>
        <v/>
      </c>
      <c r="F171" s="18" t="n"/>
      <c r="G171" s="233">
        <f>OFFSET(MCQ!G$20,ROW(G171)-ROW(G$20),0)</f>
        <v/>
      </c>
      <c r="H171" s="583">
        <f>IF(G171="","",OFFSET(MCQ!H$20,ROW(H171)-ROW(H$20),0))</f>
        <v/>
      </c>
      <c r="I171" s="24">
        <f>IF(G171="","",IF(OR(G171="etapa",G171="sub-etapa"),"",OFFSET(MCQ!I$20,ROW(I171)-ROW(I$20),0)))</f>
        <v/>
      </c>
      <c r="J171" s="25">
        <f>IF(G171="","",OFFSET(MCQ!J$20,ROW(J171)-ROW(J$20),0))</f>
        <v/>
      </c>
      <c r="K171" s="24">
        <f>IF(G171="","",IF(OR(G171="etapa",G171="sub-etapa"),"",OFFSET(MCQ!K$20,ROW(K171)-ROW(K$20),0)))</f>
        <v/>
      </c>
      <c r="L171" s="26">
        <f>IF(G171="","",IF(OR(G171="etapa",G171="sub-etapa"),"",TRUNC(OFFSET(MCQ!L$20,ROW(L171)-ROW(L$20),0),2)))</f>
        <v/>
      </c>
      <c r="M171" s="584">
        <f>IF(I171="", "", IFERROR(VLOOKUP(VALUE(I171), _BaseAbril2026, 4, 0), IFERROR(VLOOKUP(TEXT(I171, "@"), _BaseAbril2026, 4, 0), "")))</f>
        <v/>
      </c>
      <c r="N171" s="585">
        <f>IFERROR(IF(S171="BDI1", TRUNC(M171*(1+$O$18), 2),IF(S171="BDI2", TRUNC(M171*(1+$N$18), 2), "")), "")</f>
        <v/>
      </c>
      <c r="O171" s="586">
        <f>_xlfn.IFS(G171="ETAPA", SUMIFS(ValorTotalComD, Nivel, A171), G171="SUB-ETAPA", SUMIFS(ValorTotalComD, SubNivel, C171), TRUE, T171)</f>
        <v/>
      </c>
      <c r="P171" s="584">
        <f>IF(I171="", "", IFERROR(VLOOKUP(VALUE(I171), _BaseAbril2026, 5, 0), IFERROR(VLOOKUP(TEXT(I171, "@"), _BaseAbril2026, 5, 0), "")))</f>
        <v/>
      </c>
      <c r="Q171" s="585">
        <f>IFERROR(IF(S171="BDI1", TRUNC(P171*(1+$R$18), 2),IF(S171="BDI2", TRUNC(P171*(1+$Q$18), 2), "")), "")</f>
        <v/>
      </c>
      <c r="R171" s="586">
        <f>_xlfn.IFS(G171="ETAPA", SUMIFS(ValorTotalSemD, Nivel, A171), G171="SUB-ETAPA", SUMIFS(ValorTotalSemD, SubNivel, C171), TRUE, U171)</f>
        <v/>
      </c>
      <c r="S171" s="587">
        <f>IF(G171="","",IF(OR(G171="etapa",G171="sub-etapa"),"",OFFSET(MCQ!M$20,ROW(M171)-ROW(M$20),0)))</f>
        <v/>
      </c>
      <c r="T171" s="588">
        <f>IFERROR(TRUNC(L171*N171,2),"")</f>
        <v/>
      </c>
      <c r="U171" s="589">
        <f>IFERROR(TRUNC(L171*Q171,2),"")</f>
        <v/>
      </c>
    </row>
    <row r="172">
      <c r="A172" s="18">
        <f>OFFSET(MCQ!A$20,ROW(A172)-ROW(A$20),0)</f>
        <v/>
      </c>
      <c r="B172" s="18">
        <f>OFFSET(MCQ!B$20,ROW(B172)-ROW(B$20),0)</f>
        <v/>
      </c>
      <c r="C172" s="18">
        <f>OFFSET(MCQ!C$20,ROW(C172)-ROW(C$20),0)</f>
        <v/>
      </c>
      <c r="D172" s="18">
        <f>OFFSET(MCQ!D$20,ROW(D172)-ROW(D$20),0)</f>
        <v/>
      </c>
      <c r="E172" s="18">
        <f>OFFSET(MCQ!E$20,ROW(E172)-ROW(E$20),0)</f>
        <v/>
      </c>
      <c r="F172" s="18" t="n"/>
      <c r="G172" s="233">
        <f>OFFSET(MCQ!G$20,ROW(G172)-ROW(G$20),0)</f>
        <v/>
      </c>
      <c r="H172" s="583">
        <f>IF(G172="","",OFFSET(MCQ!H$20,ROW(H172)-ROW(H$20),0))</f>
        <v/>
      </c>
      <c r="I172" s="24">
        <f>IF(G172="","",IF(OR(G172="etapa",G172="sub-etapa"),"",OFFSET(MCQ!I$20,ROW(I172)-ROW(I$20),0)))</f>
        <v/>
      </c>
      <c r="J172" s="25">
        <f>IF(G172="","",OFFSET(MCQ!J$20,ROW(J172)-ROW(J$20),0))</f>
        <v/>
      </c>
      <c r="K172" s="24">
        <f>IF(G172="","",IF(OR(G172="etapa",G172="sub-etapa"),"",OFFSET(MCQ!K$20,ROW(K172)-ROW(K$20),0)))</f>
        <v/>
      </c>
      <c r="L172" s="26">
        <f>IF(G172="","",IF(OR(G172="etapa",G172="sub-etapa"),"",TRUNC(OFFSET(MCQ!L$20,ROW(L172)-ROW(L$20),0),2)))</f>
        <v/>
      </c>
      <c r="M172" s="584">
        <f>IF(I172="", "", IFERROR(VLOOKUP(VALUE(I172), _BaseAbril2026, 4, 0), IFERROR(VLOOKUP(TEXT(I172, "@"), _BaseAbril2026, 4, 0), "")))</f>
        <v/>
      </c>
      <c r="N172" s="585">
        <f>IFERROR(IF(S172="BDI1", TRUNC(M172*(1+$O$18), 2),IF(S172="BDI2", TRUNC(M172*(1+$N$18), 2), "")), "")</f>
        <v/>
      </c>
      <c r="O172" s="586">
        <f>_xlfn.IFS(G172="ETAPA", SUMIFS(ValorTotalComD, Nivel, A172), G172="SUB-ETAPA", SUMIFS(ValorTotalComD, SubNivel, C172), TRUE, T172)</f>
        <v/>
      </c>
      <c r="P172" s="584">
        <f>IF(I172="", "", IFERROR(VLOOKUP(VALUE(I172), _BaseAbril2026, 5, 0), IFERROR(VLOOKUP(TEXT(I172, "@"), _BaseAbril2026, 5, 0), "")))</f>
        <v/>
      </c>
      <c r="Q172" s="585">
        <f>IFERROR(IF(S172="BDI1", TRUNC(P172*(1+$R$18), 2),IF(S172="BDI2", TRUNC(P172*(1+$Q$18), 2), "")), "")</f>
        <v/>
      </c>
      <c r="R172" s="586">
        <f>_xlfn.IFS(G172="ETAPA", SUMIFS(ValorTotalSemD, Nivel, A172), G172="SUB-ETAPA", SUMIFS(ValorTotalSemD, SubNivel, C172), TRUE, U172)</f>
        <v/>
      </c>
      <c r="S172" s="587">
        <f>IF(G172="","",IF(OR(G172="etapa",G172="sub-etapa"),"",OFFSET(MCQ!M$20,ROW(M172)-ROW(M$20),0)))</f>
        <v/>
      </c>
      <c r="T172" s="588">
        <f>IFERROR(TRUNC(L172*N172,2),"")</f>
        <v/>
      </c>
      <c r="U172" s="589">
        <f>IFERROR(TRUNC(L172*Q172,2),"")</f>
        <v/>
      </c>
    </row>
    <row r="173">
      <c r="A173" s="18">
        <f>OFFSET(MCQ!A$20,ROW(A173)-ROW(A$20),0)</f>
        <v/>
      </c>
      <c r="B173" s="18">
        <f>OFFSET(MCQ!B$20,ROW(B173)-ROW(B$20),0)</f>
        <v/>
      </c>
      <c r="C173" s="18">
        <f>OFFSET(MCQ!C$20,ROW(C173)-ROW(C$20),0)</f>
        <v/>
      </c>
      <c r="D173" s="18">
        <f>OFFSET(MCQ!D$20,ROW(D173)-ROW(D$20),0)</f>
        <v/>
      </c>
      <c r="E173" s="18">
        <f>OFFSET(MCQ!E$20,ROW(E173)-ROW(E$20),0)</f>
        <v/>
      </c>
      <c r="F173" s="18" t="n"/>
      <c r="G173" s="233">
        <f>OFFSET(MCQ!G$20,ROW(G173)-ROW(G$20),0)</f>
        <v/>
      </c>
      <c r="H173" s="583">
        <f>IF(G173="","",OFFSET(MCQ!H$20,ROW(H173)-ROW(H$20),0))</f>
        <v/>
      </c>
      <c r="I173" s="24">
        <f>IF(G173="","",IF(OR(G173="etapa",G173="sub-etapa"),"",OFFSET(MCQ!I$20,ROW(I173)-ROW(I$20),0)))</f>
        <v/>
      </c>
      <c r="J173" s="25">
        <f>IF(G173="","",OFFSET(MCQ!J$20,ROW(J173)-ROW(J$20),0))</f>
        <v/>
      </c>
      <c r="K173" s="24">
        <f>IF(G173="","",IF(OR(G173="etapa",G173="sub-etapa"),"",OFFSET(MCQ!K$20,ROW(K173)-ROW(K$20),0)))</f>
        <v/>
      </c>
      <c r="L173" s="26">
        <f>IF(G173="","",IF(OR(G173="etapa",G173="sub-etapa"),"",TRUNC(OFFSET(MCQ!L$20,ROW(L173)-ROW(L$20),0),2)))</f>
        <v/>
      </c>
      <c r="M173" s="584">
        <f>IF(I173="", "", IFERROR(VLOOKUP(VALUE(I173), _BaseAbril2026, 4, 0), IFERROR(VLOOKUP(TEXT(I173, "@"), _BaseAbril2026, 4, 0), "")))</f>
        <v/>
      </c>
      <c r="N173" s="585">
        <f>IFERROR(IF(S173="BDI1", TRUNC(M173*(1+$O$18), 2),IF(S173="BDI2", TRUNC(M173*(1+$N$18), 2), "")), "")</f>
        <v/>
      </c>
      <c r="O173" s="586">
        <f>_xlfn.IFS(G173="ETAPA", SUMIFS(ValorTotalComD, Nivel, A173), G173="SUB-ETAPA", SUMIFS(ValorTotalComD, SubNivel, C173), TRUE, T173)</f>
        <v/>
      </c>
      <c r="P173" s="584">
        <f>IF(I173="", "", IFERROR(VLOOKUP(VALUE(I173), _BaseAbril2026, 5, 0), IFERROR(VLOOKUP(TEXT(I173, "@"), _BaseAbril2026, 5, 0), "")))</f>
        <v/>
      </c>
      <c r="Q173" s="585">
        <f>IFERROR(IF(S173="BDI1", TRUNC(P173*(1+$R$18), 2),IF(S173="BDI2", TRUNC(P173*(1+$Q$18), 2), "")), "")</f>
        <v/>
      </c>
      <c r="R173" s="586">
        <f>_xlfn.IFS(G173="ETAPA", SUMIFS(ValorTotalSemD, Nivel, A173), G173="SUB-ETAPA", SUMIFS(ValorTotalSemD, SubNivel, C173), TRUE, U173)</f>
        <v/>
      </c>
      <c r="S173" s="587">
        <f>IF(G173="","",IF(OR(G173="etapa",G173="sub-etapa"),"",OFFSET(MCQ!M$20,ROW(M173)-ROW(M$20),0)))</f>
        <v/>
      </c>
      <c r="T173" s="588">
        <f>IFERROR(TRUNC(L173*N173,2),"")</f>
        <v/>
      </c>
      <c r="U173" s="589">
        <f>IFERROR(TRUNC(L173*Q173,2),"")</f>
        <v/>
      </c>
    </row>
    <row r="174">
      <c r="A174" s="18">
        <f>OFFSET(MCQ!A$20,ROW(A174)-ROW(A$20),0)</f>
        <v/>
      </c>
      <c r="B174" s="18">
        <f>OFFSET(MCQ!B$20,ROW(B174)-ROW(B$20),0)</f>
        <v/>
      </c>
      <c r="C174" s="18">
        <f>OFFSET(MCQ!C$20,ROW(C174)-ROW(C$20),0)</f>
        <v/>
      </c>
      <c r="D174" s="18">
        <f>OFFSET(MCQ!D$20,ROW(D174)-ROW(D$20),0)</f>
        <v/>
      </c>
      <c r="E174" s="18">
        <f>OFFSET(MCQ!E$20,ROW(E174)-ROW(E$20),0)</f>
        <v/>
      </c>
      <c r="F174" s="18" t="n"/>
      <c r="G174" s="233">
        <f>OFFSET(MCQ!G$20,ROW(G174)-ROW(G$20),0)</f>
        <v/>
      </c>
      <c r="H174" s="583">
        <f>IF(G174="","",OFFSET(MCQ!H$20,ROW(H174)-ROW(H$20),0))</f>
        <v/>
      </c>
      <c r="I174" s="24">
        <f>IF(G174="","",IF(OR(G174="etapa",G174="sub-etapa"),"",OFFSET(MCQ!I$20,ROW(I174)-ROW(I$20),0)))</f>
        <v/>
      </c>
      <c r="J174" s="25">
        <f>IF(G174="","",OFFSET(MCQ!J$20,ROW(J174)-ROW(J$20),0))</f>
        <v/>
      </c>
      <c r="K174" s="24">
        <f>IF(G174="","",IF(OR(G174="etapa",G174="sub-etapa"),"",OFFSET(MCQ!K$20,ROW(K174)-ROW(K$20),0)))</f>
        <v/>
      </c>
      <c r="L174" s="26">
        <f>IF(G174="","",IF(OR(G174="etapa",G174="sub-etapa"),"",TRUNC(OFFSET(MCQ!L$20,ROW(L174)-ROW(L$20),0),2)))</f>
        <v/>
      </c>
      <c r="M174" s="584">
        <f>IF(I174="", "", IFERROR(VLOOKUP(VALUE(I174), _BaseAbril2026, 4, 0), IFERROR(VLOOKUP(TEXT(I174, "@"), _BaseAbril2026, 4, 0), "")))</f>
        <v/>
      </c>
      <c r="N174" s="585">
        <f>IFERROR(IF(S174="BDI1", TRUNC(M174*(1+$O$18), 2),IF(S174="BDI2", TRUNC(M174*(1+$N$18), 2), "")), "")</f>
        <v/>
      </c>
      <c r="O174" s="586">
        <f>_xlfn.IFS(G174="ETAPA", SUMIFS(ValorTotalComD, Nivel, A174), G174="SUB-ETAPA", SUMIFS(ValorTotalComD, SubNivel, C174), TRUE, T174)</f>
        <v/>
      </c>
      <c r="P174" s="584">
        <f>IF(I174="", "", IFERROR(VLOOKUP(VALUE(I174), _BaseAbril2026, 5, 0), IFERROR(VLOOKUP(TEXT(I174, "@"), _BaseAbril2026, 5, 0), "")))</f>
        <v/>
      </c>
      <c r="Q174" s="585">
        <f>IFERROR(IF(S174="BDI1", TRUNC(P174*(1+$R$18), 2),IF(S174="BDI2", TRUNC(P174*(1+$Q$18), 2), "")), "")</f>
        <v/>
      </c>
      <c r="R174" s="586">
        <f>_xlfn.IFS(G174="ETAPA", SUMIFS(ValorTotalSemD, Nivel, A174), G174="SUB-ETAPA", SUMIFS(ValorTotalSemD, SubNivel, C174), TRUE, U174)</f>
        <v/>
      </c>
      <c r="S174" s="587">
        <f>IF(G174="","",IF(OR(G174="etapa",G174="sub-etapa"),"",OFFSET(MCQ!M$20,ROW(M174)-ROW(M$20),0)))</f>
        <v/>
      </c>
      <c r="T174" s="588">
        <f>IFERROR(TRUNC(L174*N174,2),"")</f>
        <v/>
      </c>
      <c r="U174" s="589">
        <f>IFERROR(TRUNC(L174*Q174,2),"")</f>
        <v/>
      </c>
    </row>
    <row r="175">
      <c r="A175" s="18">
        <f>OFFSET(MCQ!A$20,ROW(A175)-ROW(A$20),0)</f>
        <v/>
      </c>
      <c r="B175" s="18">
        <f>OFFSET(MCQ!B$20,ROW(B175)-ROW(B$20),0)</f>
        <v/>
      </c>
      <c r="C175" s="18">
        <f>OFFSET(MCQ!C$20,ROW(C175)-ROW(C$20),0)</f>
        <v/>
      </c>
      <c r="D175" s="18">
        <f>OFFSET(MCQ!D$20,ROW(D175)-ROW(D$20),0)</f>
        <v/>
      </c>
      <c r="E175" s="18">
        <f>OFFSET(MCQ!E$20,ROW(E175)-ROW(E$20),0)</f>
        <v/>
      </c>
      <c r="F175" s="18" t="n"/>
      <c r="G175" s="233">
        <f>OFFSET(MCQ!G$20,ROW(G175)-ROW(G$20),0)</f>
        <v/>
      </c>
      <c r="H175" s="583">
        <f>IF(G175="","",OFFSET(MCQ!H$20,ROW(H175)-ROW(H$20),0))</f>
        <v/>
      </c>
      <c r="I175" s="24">
        <f>IF(G175="","",IF(OR(G175="etapa",G175="sub-etapa"),"",OFFSET(MCQ!I$20,ROW(I175)-ROW(I$20),0)))</f>
        <v/>
      </c>
      <c r="J175" s="25">
        <f>IF(G175="","",OFFSET(MCQ!J$20,ROW(J175)-ROW(J$20),0))</f>
        <v/>
      </c>
      <c r="K175" s="24">
        <f>IF(G175="","",IF(OR(G175="etapa",G175="sub-etapa"),"",OFFSET(MCQ!K$20,ROW(K175)-ROW(K$20),0)))</f>
        <v/>
      </c>
      <c r="L175" s="26">
        <f>IF(G175="","",IF(OR(G175="etapa",G175="sub-etapa"),"",TRUNC(OFFSET(MCQ!L$20,ROW(L175)-ROW(L$20),0),2)))</f>
        <v/>
      </c>
      <c r="M175" s="584">
        <f>IF(I175="", "", IFERROR(VLOOKUP(VALUE(I175), _BaseAbril2026, 4, 0), IFERROR(VLOOKUP(TEXT(I175, "@"), _BaseAbril2026, 4, 0), "")))</f>
        <v/>
      </c>
      <c r="N175" s="585">
        <f>IFERROR(IF(S175="BDI1", TRUNC(M175*(1+$O$18), 2),IF(S175="BDI2", TRUNC(M175*(1+$N$18), 2), "")), "")</f>
        <v/>
      </c>
      <c r="O175" s="586">
        <f>_xlfn.IFS(G175="ETAPA", SUMIFS(ValorTotalComD, Nivel, A175), G175="SUB-ETAPA", SUMIFS(ValorTotalComD, SubNivel, C175), TRUE, T175)</f>
        <v/>
      </c>
      <c r="P175" s="584">
        <f>IF(I175="", "", IFERROR(VLOOKUP(VALUE(I175), _BaseAbril2026, 5, 0), IFERROR(VLOOKUP(TEXT(I175, "@"), _BaseAbril2026, 5, 0), "")))</f>
        <v/>
      </c>
      <c r="Q175" s="585">
        <f>IFERROR(IF(S175="BDI1", TRUNC(P175*(1+$R$18), 2),IF(S175="BDI2", TRUNC(P175*(1+$Q$18), 2), "")), "")</f>
        <v/>
      </c>
      <c r="R175" s="586">
        <f>_xlfn.IFS(G175="ETAPA", SUMIFS(ValorTotalSemD, Nivel, A175), G175="SUB-ETAPA", SUMIFS(ValorTotalSemD, SubNivel, C175), TRUE, U175)</f>
        <v/>
      </c>
      <c r="S175" s="587">
        <f>IF(G175="","",IF(OR(G175="etapa",G175="sub-etapa"),"",OFFSET(MCQ!M$20,ROW(M175)-ROW(M$20),0)))</f>
        <v/>
      </c>
      <c r="T175" s="588">
        <f>IFERROR(TRUNC(L175*N175,2),"")</f>
        <v/>
      </c>
      <c r="U175" s="589">
        <f>IFERROR(TRUNC(L175*Q175,2),"")</f>
        <v/>
      </c>
    </row>
    <row r="176">
      <c r="A176" s="18">
        <f>OFFSET(MCQ!A$20,ROW(A176)-ROW(A$20),0)</f>
        <v/>
      </c>
      <c r="B176" s="18">
        <f>OFFSET(MCQ!B$20,ROW(B176)-ROW(B$20),0)</f>
        <v/>
      </c>
      <c r="C176" s="18">
        <f>OFFSET(MCQ!C$20,ROW(C176)-ROW(C$20),0)</f>
        <v/>
      </c>
      <c r="D176" s="18">
        <f>OFFSET(MCQ!D$20,ROW(D176)-ROW(D$20),0)</f>
        <v/>
      </c>
      <c r="E176" s="18">
        <f>OFFSET(MCQ!E$20,ROW(E176)-ROW(E$20),0)</f>
        <v/>
      </c>
      <c r="F176" s="18" t="n"/>
      <c r="G176" s="233">
        <f>OFFSET(MCQ!G$20,ROW(G176)-ROW(G$20),0)</f>
        <v/>
      </c>
      <c r="H176" s="583">
        <f>IF(G176="","",OFFSET(MCQ!H$20,ROW(H176)-ROW(H$20),0))</f>
        <v/>
      </c>
      <c r="I176" s="24">
        <f>IF(G176="","",IF(OR(G176="etapa",G176="sub-etapa"),"",OFFSET(MCQ!I$20,ROW(I176)-ROW(I$20),0)))</f>
        <v/>
      </c>
      <c r="J176" s="25">
        <f>IF(G176="","",OFFSET(MCQ!J$20,ROW(J176)-ROW(J$20),0))</f>
        <v/>
      </c>
      <c r="K176" s="24">
        <f>IF(G176="","",IF(OR(G176="etapa",G176="sub-etapa"),"",OFFSET(MCQ!K$20,ROW(K176)-ROW(K$20),0)))</f>
        <v/>
      </c>
      <c r="L176" s="26">
        <f>IF(G176="","",IF(OR(G176="etapa",G176="sub-etapa"),"",TRUNC(OFFSET(MCQ!L$20,ROW(L176)-ROW(L$20),0),2)))</f>
        <v/>
      </c>
      <c r="M176" s="584">
        <f>IF(I176="", "", IFERROR(VLOOKUP(VALUE(I176), _BaseAbril2026, 4, 0), IFERROR(VLOOKUP(TEXT(I176, "@"), _BaseAbril2026, 4, 0), "")))</f>
        <v/>
      </c>
      <c r="N176" s="585">
        <f>IFERROR(IF(S176="BDI1", TRUNC(M176*(1+$O$18), 2),IF(S176="BDI2", TRUNC(M176*(1+$N$18), 2), "")), "")</f>
        <v/>
      </c>
      <c r="O176" s="586">
        <f>_xlfn.IFS(G176="ETAPA", SUMIFS(ValorTotalComD, Nivel, A176), G176="SUB-ETAPA", SUMIFS(ValorTotalComD, SubNivel, C176), TRUE, T176)</f>
        <v/>
      </c>
      <c r="P176" s="584">
        <f>IF(I176="", "", IFERROR(VLOOKUP(VALUE(I176), _BaseAbril2026, 5, 0), IFERROR(VLOOKUP(TEXT(I176, "@"), _BaseAbril2026, 5, 0), "")))</f>
        <v/>
      </c>
      <c r="Q176" s="585">
        <f>IFERROR(IF(S176="BDI1", TRUNC(P176*(1+$R$18), 2),IF(S176="BDI2", TRUNC(P176*(1+$Q$18), 2), "")), "")</f>
        <v/>
      </c>
      <c r="R176" s="586">
        <f>_xlfn.IFS(G176="ETAPA", SUMIFS(ValorTotalSemD, Nivel, A176), G176="SUB-ETAPA", SUMIFS(ValorTotalSemD, SubNivel, C176), TRUE, U176)</f>
        <v/>
      </c>
      <c r="S176" s="587">
        <f>IF(G176="","",IF(OR(G176="etapa",G176="sub-etapa"),"",OFFSET(MCQ!M$20,ROW(M176)-ROW(M$20),0)))</f>
        <v/>
      </c>
      <c r="T176" s="588">
        <f>IFERROR(TRUNC(L176*N176,2),"")</f>
        <v/>
      </c>
      <c r="U176" s="589">
        <f>IFERROR(TRUNC(L176*Q176,2),"")</f>
        <v/>
      </c>
    </row>
    <row r="177">
      <c r="A177" s="18">
        <f>OFFSET(MCQ!A$20,ROW(A177)-ROW(A$20),0)</f>
        <v/>
      </c>
      <c r="B177" s="18">
        <f>OFFSET(MCQ!B$20,ROW(B177)-ROW(B$20),0)</f>
        <v/>
      </c>
      <c r="C177" s="18">
        <f>OFFSET(MCQ!C$20,ROW(C177)-ROW(C$20),0)</f>
        <v/>
      </c>
      <c r="D177" s="18">
        <f>OFFSET(MCQ!D$20,ROW(D177)-ROW(D$20),0)</f>
        <v/>
      </c>
      <c r="E177" s="18">
        <f>OFFSET(MCQ!E$20,ROW(E177)-ROW(E$20),0)</f>
        <v/>
      </c>
      <c r="F177" s="18" t="n"/>
      <c r="G177" s="233">
        <f>OFFSET(MCQ!G$20,ROW(G177)-ROW(G$20),0)</f>
        <v/>
      </c>
      <c r="H177" s="583">
        <f>IF(G177="","",OFFSET(MCQ!H$20,ROW(H177)-ROW(H$20),0))</f>
        <v/>
      </c>
      <c r="I177" s="24">
        <f>IF(G177="","",IF(OR(G177="etapa",G177="sub-etapa"),"",OFFSET(MCQ!I$20,ROW(I177)-ROW(I$20),0)))</f>
        <v/>
      </c>
      <c r="J177" s="25">
        <f>IF(G177="","",OFFSET(MCQ!J$20,ROW(J177)-ROW(J$20),0))</f>
        <v/>
      </c>
      <c r="K177" s="24">
        <f>IF(G177="","",IF(OR(G177="etapa",G177="sub-etapa"),"",OFFSET(MCQ!K$20,ROW(K177)-ROW(K$20),0)))</f>
        <v/>
      </c>
      <c r="L177" s="26">
        <f>IF(G177="","",IF(OR(G177="etapa",G177="sub-etapa"),"",TRUNC(OFFSET(MCQ!L$20,ROW(L177)-ROW(L$20),0),2)))</f>
        <v/>
      </c>
      <c r="M177" s="584">
        <f>IF(I177="", "", IFERROR(VLOOKUP(VALUE(I177), _BaseAbril2026, 4, 0), IFERROR(VLOOKUP(TEXT(I177, "@"), _BaseAbril2026, 4, 0), "")))</f>
        <v/>
      </c>
      <c r="N177" s="585">
        <f>IFERROR(IF(S177="BDI1", TRUNC(M177*(1+$O$18), 2),IF(S177="BDI2", TRUNC(M177*(1+$N$18), 2), "")), "")</f>
        <v/>
      </c>
      <c r="O177" s="586">
        <f>_xlfn.IFS(G177="ETAPA", SUMIFS(ValorTotalComD, Nivel, A177), G177="SUB-ETAPA", SUMIFS(ValorTotalComD, SubNivel, C177), TRUE, T177)</f>
        <v/>
      </c>
      <c r="P177" s="584">
        <f>IF(I177="", "", IFERROR(VLOOKUP(VALUE(I177), _BaseAbril2026, 5, 0), IFERROR(VLOOKUP(TEXT(I177, "@"), _BaseAbril2026, 5, 0), "")))</f>
        <v/>
      </c>
      <c r="Q177" s="585">
        <f>IFERROR(IF(S177="BDI1", TRUNC(P177*(1+$R$18), 2),IF(S177="BDI2", TRUNC(P177*(1+$Q$18), 2), "")), "")</f>
        <v/>
      </c>
      <c r="R177" s="586">
        <f>_xlfn.IFS(G177="ETAPA", SUMIFS(ValorTotalSemD, Nivel, A177), G177="SUB-ETAPA", SUMIFS(ValorTotalSemD, SubNivel, C177), TRUE, U177)</f>
        <v/>
      </c>
      <c r="S177" s="587">
        <f>IF(G177="","",IF(OR(G177="etapa",G177="sub-etapa"),"",OFFSET(MCQ!M$20,ROW(M177)-ROW(M$20),0)))</f>
        <v/>
      </c>
      <c r="T177" s="588">
        <f>IFERROR(TRUNC(L177*N177,2),"")</f>
        <v/>
      </c>
      <c r="U177" s="589">
        <f>IFERROR(TRUNC(L177*Q177,2),"")</f>
        <v/>
      </c>
    </row>
    <row r="178">
      <c r="A178" s="18">
        <f>OFFSET(MCQ!A$20,ROW(A178)-ROW(A$20),0)</f>
        <v/>
      </c>
      <c r="B178" s="18">
        <f>OFFSET(MCQ!B$20,ROW(B178)-ROW(B$20),0)</f>
        <v/>
      </c>
      <c r="C178" s="18">
        <f>OFFSET(MCQ!C$20,ROW(C178)-ROW(C$20),0)</f>
        <v/>
      </c>
      <c r="D178" s="18">
        <f>OFFSET(MCQ!D$20,ROW(D178)-ROW(D$20),0)</f>
        <v/>
      </c>
      <c r="E178" s="18">
        <f>OFFSET(MCQ!E$20,ROW(E178)-ROW(E$20),0)</f>
        <v/>
      </c>
      <c r="F178" s="18" t="n"/>
      <c r="G178" s="233">
        <f>OFFSET(MCQ!G$20,ROW(G178)-ROW(G$20),0)</f>
        <v/>
      </c>
      <c r="H178" s="583">
        <f>IF(G178="","",OFFSET(MCQ!H$20,ROW(H178)-ROW(H$20),0))</f>
        <v/>
      </c>
      <c r="I178" s="24">
        <f>IF(G178="","",IF(OR(G178="etapa",G178="sub-etapa"),"",OFFSET(MCQ!I$20,ROW(I178)-ROW(I$20),0)))</f>
        <v/>
      </c>
      <c r="J178" s="25">
        <f>IF(G178="","",OFFSET(MCQ!J$20,ROW(J178)-ROW(J$20),0))</f>
        <v/>
      </c>
      <c r="K178" s="24">
        <f>IF(G178="","",IF(OR(G178="etapa",G178="sub-etapa"),"",OFFSET(MCQ!K$20,ROW(K178)-ROW(K$20),0)))</f>
        <v/>
      </c>
      <c r="L178" s="26">
        <f>IF(G178="","",IF(OR(G178="etapa",G178="sub-etapa"),"",TRUNC(OFFSET(MCQ!L$20,ROW(L178)-ROW(L$20),0),2)))</f>
        <v/>
      </c>
      <c r="M178" s="584">
        <f>IF(I178="", "", IFERROR(VLOOKUP(VALUE(I178), _BaseAbril2026, 4, 0), IFERROR(VLOOKUP(TEXT(I178, "@"), _BaseAbril2026, 4, 0), "")))</f>
        <v/>
      </c>
      <c r="N178" s="585">
        <f>IFERROR(IF(S178="BDI1", TRUNC(M178*(1+$O$18), 2),IF(S178="BDI2", TRUNC(M178*(1+$N$18), 2), "")), "")</f>
        <v/>
      </c>
      <c r="O178" s="586">
        <f>_xlfn.IFS(G178="ETAPA", SUMIFS(ValorTotalComD, Nivel, A178), G178="SUB-ETAPA", SUMIFS(ValorTotalComD, SubNivel, C178), TRUE, T178)</f>
        <v/>
      </c>
      <c r="P178" s="584">
        <f>IF(I178="", "", IFERROR(VLOOKUP(VALUE(I178), _BaseAbril2026, 5, 0), IFERROR(VLOOKUP(TEXT(I178, "@"), _BaseAbril2026, 5, 0), "")))</f>
        <v/>
      </c>
      <c r="Q178" s="585">
        <f>IFERROR(IF(S178="BDI1", TRUNC(P178*(1+$R$18), 2),IF(S178="BDI2", TRUNC(P178*(1+$Q$18), 2), "")), "")</f>
        <v/>
      </c>
      <c r="R178" s="586">
        <f>_xlfn.IFS(G178="ETAPA", SUMIFS(ValorTotalSemD, Nivel, A178), G178="SUB-ETAPA", SUMIFS(ValorTotalSemD, SubNivel, C178), TRUE, U178)</f>
        <v/>
      </c>
      <c r="S178" s="587">
        <f>IF(G178="","",IF(OR(G178="etapa",G178="sub-etapa"),"",OFFSET(MCQ!M$20,ROW(M178)-ROW(M$20),0)))</f>
        <v/>
      </c>
      <c r="T178" s="588">
        <f>IFERROR(TRUNC(L178*N178,2),"")</f>
        <v/>
      </c>
      <c r="U178" s="589">
        <f>IFERROR(TRUNC(L178*Q178,2),"")</f>
        <v/>
      </c>
    </row>
    <row r="179">
      <c r="A179" s="18">
        <f>OFFSET(MCQ!A$20,ROW(A179)-ROW(A$20),0)</f>
        <v/>
      </c>
      <c r="B179" s="18">
        <f>OFFSET(MCQ!B$20,ROW(B179)-ROW(B$20),0)</f>
        <v/>
      </c>
      <c r="C179" s="18">
        <f>OFFSET(MCQ!C$20,ROW(C179)-ROW(C$20),0)</f>
        <v/>
      </c>
      <c r="D179" s="18">
        <f>OFFSET(MCQ!D$20,ROW(D179)-ROW(D$20),0)</f>
        <v/>
      </c>
      <c r="E179" s="18">
        <f>OFFSET(MCQ!E$20,ROW(E179)-ROW(E$20),0)</f>
        <v/>
      </c>
      <c r="F179" s="18" t="n"/>
      <c r="G179" s="233">
        <f>OFFSET(MCQ!G$20,ROW(G179)-ROW(G$20),0)</f>
        <v/>
      </c>
      <c r="H179" s="583">
        <f>IF(G179="","",OFFSET(MCQ!H$20,ROW(H179)-ROW(H$20),0))</f>
        <v/>
      </c>
      <c r="I179" s="24">
        <f>IF(G179="","",IF(OR(G179="etapa",G179="sub-etapa"),"",OFFSET(MCQ!I$20,ROW(I179)-ROW(I$20),0)))</f>
        <v/>
      </c>
      <c r="J179" s="25">
        <f>IF(G179="","",OFFSET(MCQ!J$20,ROW(J179)-ROW(J$20),0))</f>
        <v/>
      </c>
      <c r="K179" s="24">
        <f>IF(G179="","",IF(OR(G179="etapa",G179="sub-etapa"),"",OFFSET(MCQ!K$20,ROW(K179)-ROW(K$20),0)))</f>
        <v/>
      </c>
      <c r="L179" s="26">
        <f>IF(G179="","",IF(OR(G179="etapa",G179="sub-etapa"),"",TRUNC(OFFSET(MCQ!L$20,ROW(L179)-ROW(L$20),0),2)))</f>
        <v/>
      </c>
      <c r="M179" s="584">
        <f>IF(I179="", "", IFERROR(VLOOKUP(VALUE(I179), _BaseAbril2026, 4, 0), IFERROR(VLOOKUP(TEXT(I179, "@"), _BaseAbril2026, 4, 0), "")))</f>
        <v/>
      </c>
      <c r="N179" s="585">
        <f>IFERROR(IF(S179="BDI1", TRUNC(M179*(1+$O$18), 2),IF(S179="BDI2", TRUNC(M179*(1+$N$18), 2), "")), "")</f>
        <v/>
      </c>
      <c r="O179" s="586">
        <f>_xlfn.IFS(G179="ETAPA", SUMIFS(ValorTotalComD, Nivel, A179), G179="SUB-ETAPA", SUMIFS(ValorTotalComD, SubNivel, C179), TRUE, T179)</f>
        <v/>
      </c>
      <c r="P179" s="584">
        <f>IF(I179="", "", IFERROR(VLOOKUP(VALUE(I179), _BaseAbril2026, 5, 0), IFERROR(VLOOKUP(TEXT(I179, "@"), _BaseAbril2026, 5, 0), "")))</f>
        <v/>
      </c>
      <c r="Q179" s="585">
        <f>IFERROR(IF(S179="BDI1", TRUNC(P179*(1+$R$18), 2),IF(S179="BDI2", TRUNC(P179*(1+$Q$18), 2), "")), "")</f>
        <v/>
      </c>
      <c r="R179" s="586">
        <f>_xlfn.IFS(G179="ETAPA", SUMIFS(ValorTotalSemD, Nivel, A179), G179="SUB-ETAPA", SUMIFS(ValorTotalSemD, SubNivel, C179), TRUE, U179)</f>
        <v/>
      </c>
      <c r="S179" s="587">
        <f>IF(G179="","",IF(OR(G179="etapa",G179="sub-etapa"),"",OFFSET(MCQ!M$20,ROW(M179)-ROW(M$20),0)))</f>
        <v/>
      </c>
      <c r="T179" s="588">
        <f>IFERROR(TRUNC(L179*N179,2),"")</f>
        <v/>
      </c>
      <c r="U179" s="589">
        <f>IFERROR(TRUNC(L179*Q179,2),"")</f>
        <v/>
      </c>
    </row>
    <row r="180">
      <c r="A180" s="18">
        <f>OFFSET(MCQ!A$20,ROW(A180)-ROW(A$20),0)</f>
        <v/>
      </c>
      <c r="B180" s="18">
        <f>OFFSET(MCQ!B$20,ROW(B180)-ROW(B$20),0)</f>
        <v/>
      </c>
      <c r="C180" s="18">
        <f>OFFSET(MCQ!C$20,ROW(C180)-ROW(C$20),0)</f>
        <v/>
      </c>
      <c r="D180" s="18">
        <f>OFFSET(MCQ!D$20,ROW(D180)-ROW(D$20),0)</f>
        <v/>
      </c>
      <c r="E180" s="18">
        <f>OFFSET(MCQ!E$20,ROW(E180)-ROW(E$20),0)</f>
        <v/>
      </c>
      <c r="F180" s="18" t="n"/>
      <c r="G180" s="233">
        <f>OFFSET(MCQ!G$20,ROW(G180)-ROW(G$20),0)</f>
        <v/>
      </c>
      <c r="H180" s="583">
        <f>IF(G180="","",OFFSET(MCQ!H$20,ROW(H180)-ROW(H$20),0))</f>
        <v/>
      </c>
      <c r="I180" s="24">
        <f>IF(G180="","",IF(OR(G180="etapa",G180="sub-etapa"),"",OFFSET(MCQ!I$20,ROW(I180)-ROW(I$20),0)))</f>
        <v/>
      </c>
      <c r="J180" s="25">
        <f>IF(G180="","",OFFSET(MCQ!J$20,ROW(J180)-ROW(J$20),0))</f>
        <v/>
      </c>
      <c r="K180" s="24">
        <f>IF(G180="","",IF(OR(G180="etapa",G180="sub-etapa"),"",OFFSET(MCQ!K$20,ROW(K180)-ROW(K$20),0)))</f>
        <v/>
      </c>
      <c r="L180" s="26">
        <f>IF(G180="","",IF(OR(G180="etapa",G180="sub-etapa"),"",TRUNC(OFFSET(MCQ!L$20,ROW(L180)-ROW(L$20),0),2)))</f>
        <v/>
      </c>
      <c r="M180" s="584">
        <f>IF(I180="", "", IFERROR(VLOOKUP(VALUE(I180), _BaseAbril2026, 4, 0), IFERROR(VLOOKUP(TEXT(I180, "@"), _BaseAbril2026, 4, 0), "")))</f>
        <v/>
      </c>
      <c r="N180" s="585">
        <f>IFERROR(IF(S180="BDI1", TRUNC(M180*(1+$O$18), 2),IF(S180="BDI2", TRUNC(M180*(1+$N$18), 2), "")), "")</f>
        <v/>
      </c>
      <c r="O180" s="586">
        <f>_xlfn.IFS(G180="ETAPA", SUMIFS(ValorTotalComD, Nivel, A180), G180="SUB-ETAPA", SUMIFS(ValorTotalComD, SubNivel, C180), TRUE, T180)</f>
        <v/>
      </c>
      <c r="P180" s="584">
        <f>IF(I180="", "", IFERROR(VLOOKUP(VALUE(I180), _BaseAbril2026, 5, 0), IFERROR(VLOOKUP(TEXT(I180, "@"), _BaseAbril2026, 5, 0), "")))</f>
        <v/>
      </c>
      <c r="Q180" s="585">
        <f>IFERROR(IF(S180="BDI1", TRUNC(P180*(1+$R$18), 2),IF(S180="BDI2", TRUNC(P180*(1+$Q$18), 2), "")), "")</f>
        <v/>
      </c>
      <c r="R180" s="586">
        <f>_xlfn.IFS(G180="ETAPA", SUMIFS(ValorTotalSemD, Nivel, A180), G180="SUB-ETAPA", SUMIFS(ValorTotalSemD, SubNivel, C180), TRUE, U180)</f>
        <v/>
      </c>
      <c r="S180" s="587">
        <f>IF(G180="","",IF(OR(G180="etapa",G180="sub-etapa"),"",OFFSET(MCQ!M$20,ROW(M180)-ROW(M$20),0)))</f>
        <v/>
      </c>
      <c r="T180" s="588">
        <f>IFERROR(TRUNC(L180*N180,2),"")</f>
        <v/>
      </c>
      <c r="U180" s="589">
        <f>IFERROR(TRUNC(L180*Q180,2),"")</f>
        <v/>
      </c>
    </row>
    <row r="181">
      <c r="A181" s="18">
        <f>OFFSET(MCQ!A$20,ROW(A181)-ROW(A$20),0)</f>
        <v/>
      </c>
      <c r="B181" s="18">
        <f>OFFSET(MCQ!B$20,ROW(B181)-ROW(B$20),0)</f>
        <v/>
      </c>
      <c r="C181" s="18">
        <f>OFFSET(MCQ!C$20,ROW(C181)-ROW(C$20),0)</f>
        <v/>
      </c>
      <c r="D181" s="18">
        <f>OFFSET(MCQ!D$20,ROW(D181)-ROW(D$20),0)</f>
        <v/>
      </c>
      <c r="E181" s="18">
        <f>OFFSET(MCQ!E$20,ROW(E181)-ROW(E$20),0)</f>
        <v/>
      </c>
      <c r="F181" s="18" t="n"/>
      <c r="G181" s="233">
        <f>OFFSET(MCQ!G$20,ROW(G181)-ROW(G$20),0)</f>
        <v/>
      </c>
      <c r="H181" s="583">
        <f>IF(G181="","",OFFSET(MCQ!H$20,ROW(H181)-ROW(H$20),0))</f>
        <v/>
      </c>
      <c r="I181" s="24">
        <f>IF(G181="","",IF(OR(G181="etapa",G181="sub-etapa"),"",OFFSET(MCQ!I$20,ROW(I181)-ROW(I$20),0)))</f>
        <v/>
      </c>
      <c r="J181" s="25">
        <f>IF(G181="","",OFFSET(MCQ!J$20,ROW(J181)-ROW(J$20),0))</f>
        <v/>
      </c>
      <c r="K181" s="24">
        <f>IF(G181="","",IF(OR(G181="etapa",G181="sub-etapa"),"",OFFSET(MCQ!K$20,ROW(K181)-ROW(K$20),0)))</f>
        <v/>
      </c>
      <c r="L181" s="26">
        <f>IF(G181="","",IF(OR(G181="etapa",G181="sub-etapa"),"",TRUNC(OFFSET(MCQ!L$20,ROW(L181)-ROW(L$20),0),2)))</f>
        <v/>
      </c>
      <c r="M181" s="584">
        <f>IF(I181="", "", IFERROR(VLOOKUP(VALUE(I181), _BaseAbril2026, 4, 0), IFERROR(VLOOKUP(TEXT(I181, "@"), _BaseAbril2026, 4, 0), "")))</f>
        <v/>
      </c>
      <c r="N181" s="585">
        <f>IFERROR(IF(S181="BDI1", TRUNC(M181*(1+$O$18), 2),IF(S181="BDI2", TRUNC(M181*(1+$N$18), 2), "")), "")</f>
        <v/>
      </c>
      <c r="O181" s="586">
        <f>_xlfn.IFS(G181="ETAPA", SUMIFS(ValorTotalComD, Nivel, A181), G181="SUB-ETAPA", SUMIFS(ValorTotalComD, SubNivel, C181), TRUE, T181)</f>
        <v/>
      </c>
      <c r="P181" s="584">
        <f>IF(I181="", "", IFERROR(VLOOKUP(VALUE(I181), _BaseAbril2026, 5, 0), IFERROR(VLOOKUP(TEXT(I181, "@"), _BaseAbril2026, 5, 0), "")))</f>
        <v/>
      </c>
      <c r="Q181" s="585">
        <f>IFERROR(IF(S181="BDI1", TRUNC(P181*(1+$R$18), 2),IF(S181="BDI2", TRUNC(P181*(1+$Q$18), 2), "")), "")</f>
        <v/>
      </c>
      <c r="R181" s="586">
        <f>_xlfn.IFS(G181="ETAPA", SUMIFS(ValorTotalSemD, Nivel, A181), G181="SUB-ETAPA", SUMIFS(ValorTotalSemD, SubNivel, C181), TRUE, U181)</f>
        <v/>
      </c>
      <c r="S181" s="587">
        <f>IF(G181="","",IF(OR(G181="etapa",G181="sub-etapa"),"",OFFSET(MCQ!M$20,ROW(M181)-ROW(M$20),0)))</f>
        <v/>
      </c>
      <c r="T181" s="588">
        <f>IFERROR(TRUNC(L181*N181,2),"")</f>
        <v/>
      </c>
      <c r="U181" s="589">
        <f>IFERROR(TRUNC(L181*Q181,2),"")</f>
        <v/>
      </c>
    </row>
    <row r="182">
      <c r="A182" s="18">
        <f>OFFSET(MCQ!A$20,ROW(A182)-ROW(A$20),0)</f>
        <v/>
      </c>
      <c r="B182" s="18">
        <f>OFFSET(MCQ!B$20,ROW(B182)-ROW(B$20),0)</f>
        <v/>
      </c>
      <c r="C182" s="18">
        <f>OFFSET(MCQ!C$20,ROW(C182)-ROW(C$20),0)</f>
        <v/>
      </c>
      <c r="D182" s="18">
        <f>OFFSET(MCQ!D$20,ROW(D182)-ROW(D$20),0)</f>
        <v/>
      </c>
      <c r="E182" s="18">
        <f>OFFSET(MCQ!E$20,ROW(E182)-ROW(E$20),0)</f>
        <v/>
      </c>
      <c r="F182" s="18" t="n"/>
      <c r="G182" s="233">
        <f>OFFSET(MCQ!G$20,ROW(G182)-ROW(G$20),0)</f>
        <v/>
      </c>
      <c r="H182" s="583">
        <f>IF(G182="","",OFFSET(MCQ!H$20,ROW(H182)-ROW(H$20),0))</f>
        <v/>
      </c>
      <c r="I182" s="24">
        <f>IF(G182="","",IF(OR(G182="etapa",G182="sub-etapa"),"",OFFSET(MCQ!I$20,ROW(I182)-ROW(I$20),0)))</f>
        <v/>
      </c>
      <c r="J182" s="25">
        <f>IF(G182="","",OFFSET(MCQ!J$20,ROW(J182)-ROW(J$20),0))</f>
        <v/>
      </c>
      <c r="K182" s="24">
        <f>IF(G182="","",IF(OR(G182="etapa",G182="sub-etapa"),"",OFFSET(MCQ!K$20,ROW(K182)-ROW(K$20),0)))</f>
        <v/>
      </c>
      <c r="L182" s="26">
        <f>IF(G182="","",IF(OR(G182="etapa",G182="sub-etapa"),"",TRUNC(OFFSET(MCQ!L$20,ROW(L182)-ROW(L$20),0),2)))</f>
        <v/>
      </c>
      <c r="M182" s="584">
        <f>IF(I182="", "", IFERROR(VLOOKUP(VALUE(I182), _BaseAbril2026, 4, 0), IFERROR(VLOOKUP(TEXT(I182, "@"), _BaseAbril2026, 4, 0), "")))</f>
        <v/>
      </c>
      <c r="N182" s="585">
        <f>IFERROR(IF(S182="BDI1", TRUNC(M182*(1+$O$18), 2),IF(S182="BDI2", TRUNC(M182*(1+$N$18), 2), "")), "")</f>
        <v/>
      </c>
      <c r="O182" s="586">
        <f>_xlfn.IFS(G182="ETAPA", SUMIFS(ValorTotalComD, Nivel, A182), G182="SUB-ETAPA", SUMIFS(ValorTotalComD, SubNivel, C182), TRUE, T182)</f>
        <v/>
      </c>
      <c r="P182" s="584">
        <f>IF(I182="", "", IFERROR(VLOOKUP(VALUE(I182), _BaseAbril2026, 5, 0), IFERROR(VLOOKUP(TEXT(I182, "@"), _BaseAbril2026, 5, 0), "")))</f>
        <v/>
      </c>
      <c r="Q182" s="585">
        <f>IFERROR(IF(S182="BDI1", TRUNC(P182*(1+$R$18), 2),IF(S182="BDI2", TRUNC(P182*(1+$Q$18), 2), "")), "")</f>
        <v/>
      </c>
      <c r="R182" s="586">
        <f>_xlfn.IFS(G182="ETAPA", SUMIFS(ValorTotalSemD, Nivel, A182), G182="SUB-ETAPA", SUMIFS(ValorTotalSemD, SubNivel, C182), TRUE, U182)</f>
        <v/>
      </c>
      <c r="S182" s="587">
        <f>IF(G182="","",IF(OR(G182="etapa",G182="sub-etapa"),"",OFFSET(MCQ!M$20,ROW(M182)-ROW(M$20),0)))</f>
        <v/>
      </c>
      <c r="T182" s="588">
        <f>IFERROR(TRUNC(L182*N182,2),"")</f>
        <v/>
      </c>
      <c r="U182" s="589">
        <f>IFERROR(TRUNC(L182*Q182,2),"")</f>
        <v/>
      </c>
    </row>
    <row r="183">
      <c r="A183" s="18">
        <f>OFFSET(MCQ!A$20,ROW(A183)-ROW(A$20),0)</f>
        <v/>
      </c>
      <c r="B183" s="18">
        <f>OFFSET(MCQ!B$20,ROW(B183)-ROW(B$20),0)</f>
        <v/>
      </c>
      <c r="C183" s="18">
        <f>OFFSET(MCQ!C$20,ROW(C183)-ROW(C$20),0)</f>
        <v/>
      </c>
      <c r="D183" s="18">
        <f>OFFSET(MCQ!D$20,ROW(D183)-ROW(D$20),0)</f>
        <v/>
      </c>
      <c r="E183" s="18">
        <f>OFFSET(MCQ!E$20,ROW(E183)-ROW(E$20),0)</f>
        <v/>
      </c>
      <c r="F183" s="18" t="n"/>
      <c r="G183" s="233">
        <f>OFFSET(MCQ!G$20,ROW(G183)-ROW(G$20),0)</f>
        <v/>
      </c>
      <c r="H183" s="583">
        <f>IF(G183="","",OFFSET(MCQ!H$20,ROW(H183)-ROW(H$20),0))</f>
        <v/>
      </c>
      <c r="I183" s="24">
        <f>IF(G183="","",IF(OR(G183="etapa",G183="sub-etapa"),"",OFFSET(MCQ!I$20,ROW(I183)-ROW(I$20),0)))</f>
        <v/>
      </c>
      <c r="J183" s="25">
        <f>IF(G183="","",OFFSET(MCQ!J$20,ROW(J183)-ROW(J$20),0))</f>
        <v/>
      </c>
      <c r="K183" s="24">
        <f>IF(G183="","",IF(OR(G183="etapa",G183="sub-etapa"),"",OFFSET(MCQ!K$20,ROW(K183)-ROW(K$20),0)))</f>
        <v/>
      </c>
      <c r="L183" s="26">
        <f>IF(G183="","",IF(OR(G183="etapa",G183="sub-etapa"),"",TRUNC(OFFSET(MCQ!L$20,ROW(L183)-ROW(L$20),0),2)))</f>
        <v/>
      </c>
      <c r="M183" s="584">
        <f>IF(I183="", "", IFERROR(VLOOKUP(VALUE(I183), _BaseAbril2026, 4, 0), IFERROR(VLOOKUP(TEXT(I183, "@"), _BaseAbril2026, 4, 0), "")))</f>
        <v/>
      </c>
      <c r="N183" s="585">
        <f>IFERROR(IF(S183="BDI1", TRUNC(M183*(1+$O$18), 2),IF(S183="BDI2", TRUNC(M183*(1+$N$18), 2), "")), "")</f>
        <v/>
      </c>
      <c r="O183" s="586">
        <f>_xlfn.IFS(G183="ETAPA", SUMIFS(ValorTotalComD, Nivel, A183), G183="SUB-ETAPA", SUMIFS(ValorTotalComD, SubNivel, C183), TRUE, T183)</f>
        <v/>
      </c>
      <c r="P183" s="584">
        <f>IF(I183="", "", IFERROR(VLOOKUP(VALUE(I183), _BaseAbril2026, 5, 0), IFERROR(VLOOKUP(TEXT(I183, "@"), _BaseAbril2026, 5, 0), "")))</f>
        <v/>
      </c>
      <c r="Q183" s="585">
        <f>IFERROR(IF(S183="BDI1", TRUNC(P183*(1+$R$18), 2),IF(S183="BDI2", TRUNC(P183*(1+$Q$18), 2), "")), "")</f>
        <v/>
      </c>
      <c r="R183" s="586">
        <f>_xlfn.IFS(G183="ETAPA", SUMIFS(ValorTotalSemD, Nivel, A183), G183="SUB-ETAPA", SUMIFS(ValorTotalSemD, SubNivel, C183), TRUE, U183)</f>
        <v/>
      </c>
      <c r="S183" s="587">
        <f>IF(G183="","",IF(OR(G183="etapa",G183="sub-etapa"),"",OFFSET(MCQ!M$20,ROW(M183)-ROW(M$20),0)))</f>
        <v/>
      </c>
      <c r="T183" s="588">
        <f>IFERROR(TRUNC(L183*N183,2),"")</f>
        <v/>
      </c>
      <c r="U183" s="589">
        <f>IFERROR(TRUNC(L183*Q183,2),"")</f>
        <v/>
      </c>
    </row>
    <row r="184">
      <c r="A184" s="18">
        <f>OFFSET(MCQ!A$20,ROW(A184)-ROW(A$20),0)</f>
        <v/>
      </c>
      <c r="B184" s="18">
        <f>OFFSET(MCQ!B$20,ROW(B184)-ROW(B$20),0)</f>
        <v/>
      </c>
      <c r="C184" s="18">
        <f>OFFSET(MCQ!C$20,ROW(C184)-ROW(C$20),0)</f>
        <v/>
      </c>
      <c r="D184" s="18">
        <f>OFFSET(MCQ!D$20,ROW(D184)-ROW(D$20),0)</f>
        <v/>
      </c>
      <c r="E184" s="18">
        <f>OFFSET(MCQ!E$20,ROW(E184)-ROW(E$20),0)</f>
        <v/>
      </c>
      <c r="F184" s="18" t="n"/>
      <c r="G184" s="233">
        <f>OFFSET(MCQ!G$20,ROW(G184)-ROW(G$20),0)</f>
        <v/>
      </c>
      <c r="H184" s="583">
        <f>IF(G184="","",OFFSET(MCQ!H$20,ROW(H184)-ROW(H$20),0))</f>
        <v/>
      </c>
      <c r="I184" s="24">
        <f>IF(G184="","",IF(OR(G184="etapa",G184="sub-etapa"),"",OFFSET(MCQ!I$20,ROW(I184)-ROW(I$20),0)))</f>
        <v/>
      </c>
      <c r="J184" s="25">
        <f>IF(G184="","",OFFSET(MCQ!J$20,ROW(J184)-ROW(J$20),0))</f>
        <v/>
      </c>
      <c r="K184" s="24">
        <f>IF(G184="","",IF(OR(G184="etapa",G184="sub-etapa"),"",OFFSET(MCQ!K$20,ROW(K184)-ROW(K$20),0)))</f>
        <v/>
      </c>
      <c r="L184" s="26">
        <f>IF(G184="","",IF(OR(G184="etapa",G184="sub-etapa"),"",TRUNC(OFFSET(MCQ!L$20,ROW(L184)-ROW(L$20),0),2)))</f>
        <v/>
      </c>
      <c r="M184" s="584">
        <f>IF(I184="", "", IFERROR(VLOOKUP(VALUE(I184), _BaseAbril2026, 4, 0), IFERROR(VLOOKUP(TEXT(I184, "@"), _BaseAbril2026, 4, 0), "")))</f>
        <v/>
      </c>
      <c r="N184" s="585">
        <f>IFERROR(IF(S184="BDI1", TRUNC(M184*(1+$O$18), 2),IF(S184="BDI2", TRUNC(M184*(1+$N$18), 2), "")), "")</f>
        <v/>
      </c>
      <c r="O184" s="586">
        <f>_xlfn.IFS(G184="ETAPA", SUMIFS(ValorTotalComD, Nivel, A184), G184="SUB-ETAPA", SUMIFS(ValorTotalComD, SubNivel, C184), TRUE, T184)</f>
        <v/>
      </c>
      <c r="P184" s="584">
        <f>IF(I184="", "", IFERROR(VLOOKUP(VALUE(I184), _BaseAbril2026, 5, 0), IFERROR(VLOOKUP(TEXT(I184, "@"), _BaseAbril2026, 5, 0), "")))</f>
        <v/>
      </c>
      <c r="Q184" s="585">
        <f>IFERROR(IF(S184="BDI1", TRUNC(P184*(1+$R$18), 2),IF(S184="BDI2", TRUNC(P184*(1+$Q$18), 2), "")), "")</f>
        <v/>
      </c>
      <c r="R184" s="586">
        <f>_xlfn.IFS(G184="ETAPA", SUMIFS(ValorTotalSemD, Nivel, A184), G184="SUB-ETAPA", SUMIFS(ValorTotalSemD, SubNivel, C184), TRUE, U184)</f>
        <v/>
      </c>
      <c r="S184" s="587">
        <f>IF(G184="","",IF(OR(G184="etapa",G184="sub-etapa"),"",OFFSET(MCQ!M$20,ROW(M184)-ROW(M$20),0)))</f>
        <v/>
      </c>
      <c r="T184" s="588">
        <f>IFERROR(TRUNC(L184*N184,2),"")</f>
        <v/>
      </c>
      <c r="U184" s="589">
        <f>IFERROR(TRUNC(L184*Q184,2),"")</f>
        <v/>
      </c>
    </row>
    <row r="185">
      <c r="A185" s="18">
        <f>OFFSET(MCQ!A$20,ROW(A185)-ROW(A$20),0)</f>
        <v/>
      </c>
      <c r="B185" s="18">
        <f>OFFSET(MCQ!B$20,ROW(B185)-ROW(B$20),0)</f>
        <v/>
      </c>
      <c r="C185" s="18">
        <f>OFFSET(MCQ!C$20,ROW(C185)-ROW(C$20),0)</f>
        <v/>
      </c>
      <c r="D185" s="18">
        <f>OFFSET(MCQ!D$20,ROW(D185)-ROW(D$20),0)</f>
        <v/>
      </c>
      <c r="E185" s="18">
        <f>OFFSET(MCQ!E$20,ROW(E185)-ROW(E$20),0)</f>
        <v/>
      </c>
      <c r="F185" s="18" t="n"/>
      <c r="G185" s="233">
        <f>OFFSET(MCQ!G$20,ROW(G185)-ROW(G$20),0)</f>
        <v/>
      </c>
      <c r="H185" s="583">
        <f>IF(G185="","",OFFSET(MCQ!H$20,ROW(H185)-ROW(H$20),0))</f>
        <v/>
      </c>
      <c r="I185" s="24">
        <f>IF(G185="","",IF(OR(G185="etapa",G185="sub-etapa"),"",OFFSET(MCQ!I$20,ROW(I185)-ROW(I$20),0)))</f>
        <v/>
      </c>
      <c r="J185" s="25">
        <f>IF(G185="","",OFFSET(MCQ!J$20,ROW(J185)-ROW(J$20),0))</f>
        <v/>
      </c>
      <c r="K185" s="24">
        <f>IF(G185="","",IF(OR(G185="etapa",G185="sub-etapa"),"",OFFSET(MCQ!K$20,ROW(K185)-ROW(K$20),0)))</f>
        <v/>
      </c>
      <c r="L185" s="26">
        <f>IF(G185="","",IF(OR(G185="etapa",G185="sub-etapa"),"",TRUNC(OFFSET(MCQ!L$20,ROW(L185)-ROW(L$20),0),2)))</f>
        <v/>
      </c>
      <c r="M185" s="584">
        <f>IF(I185="", "", IFERROR(VLOOKUP(VALUE(I185), _BaseAbril2026, 4, 0), IFERROR(VLOOKUP(TEXT(I185, "@"), _BaseAbril2026, 4, 0), "")))</f>
        <v/>
      </c>
      <c r="N185" s="585">
        <f>IFERROR(IF(S185="BDI1", TRUNC(M185*(1+$O$18), 2),IF(S185="BDI2", TRUNC(M185*(1+$N$18), 2), "")), "")</f>
        <v/>
      </c>
      <c r="O185" s="586">
        <f>_xlfn.IFS(G185="ETAPA", SUMIFS(ValorTotalComD, Nivel, A185), G185="SUB-ETAPA", SUMIFS(ValorTotalComD, SubNivel, C185), TRUE, T185)</f>
        <v/>
      </c>
      <c r="P185" s="584">
        <f>IF(I185="", "", IFERROR(VLOOKUP(VALUE(I185), _BaseAbril2026, 5, 0), IFERROR(VLOOKUP(TEXT(I185, "@"), _BaseAbril2026, 5, 0), "")))</f>
        <v/>
      </c>
      <c r="Q185" s="585">
        <f>IFERROR(IF(S185="BDI1", TRUNC(P185*(1+$R$18), 2),IF(S185="BDI2", TRUNC(P185*(1+$Q$18), 2), "")), "")</f>
        <v/>
      </c>
      <c r="R185" s="586">
        <f>_xlfn.IFS(G185="ETAPA", SUMIFS(ValorTotalSemD, Nivel, A185), G185="SUB-ETAPA", SUMIFS(ValorTotalSemD, SubNivel, C185), TRUE, U185)</f>
        <v/>
      </c>
      <c r="S185" s="587">
        <f>IF(G185="","",IF(OR(G185="etapa",G185="sub-etapa"),"",OFFSET(MCQ!M$20,ROW(M185)-ROW(M$20),0)))</f>
        <v/>
      </c>
      <c r="T185" s="588">
        <f>IFERROR(TRUNC(L185*N185,2),"")</f>
        <v/>
      </c>
      <c r="U185" s="589">
        <f>IFERROR(TRUNC(L185*Q185,2),"")</f>
        <v/>
      </c>
    </row>
    <row r="186">
      <c r="A186" s="18">
        <f>OFFSET(MCQ!A$20,ROW(A186)-ROW(A$20),0)</f>
        <v/>
      </c>
      <c r="B186" s="18">
        <f>OFFSET(MCQ!B$20,ROW(B186)-ROW(B$20),0)</f>
        <v/>
      </c>
      <c r="C186" s="18">
        <f>OFFSET(MCQ!C$20,ROW(C186)-ROW(C$20),0)</f>
        <v/>
      </c>
      <c r="D186" s="18">
        <f>OFFSET(MCQ!D$20,ROW(D186)-ROW(D$20),0)</f>
        <v/>
      </c>
      <c r="E186" s="18">
        <f>OFFSET(MCQ!E$20,ROW(E186)-ROW(E$20),0)</f>
        <v/>
      </c>
      <c r="F186" s="18" t="n"/>
      <c r="G186" s="233">
        <f>OFFSET(MCQ!G$20,ROW(G186)-ROW(G$20),0)</f>
        <v/>
      </c>
      <c r="H186" s="583">
        <f>IF(G186="","",OFFSET(MCQ!H$20,ROW(H186)-ROW(H$20),0))</f>
        <v/>
      </c>
      <c r="I186" s="24">
        <f>IF(G186="","",IF(OR(G186="etapa",G186="sub-etapa"),"",OFFSET(MCQ!I$20,ROW(I186)-ROW(I$20),0)))</f>
        <v/>
      </c>
      <c r="J186" s="25">
        <f>IF(G186="","",OFFSET(MCQ!J$20,ROW(J186)-ROW(J$20),0))</f>
        <v/>
      </c>
      <c r="K186" s="24">
        <f>IF(G186="","",IF(OR(G186="etapa",G186="sub-etapa"),"",OFFSET(MCQ!K$20,ROW(K186)-ROW(K$20),0)))</f>
        <v/>
      </c>
      <c r="L186" s="26">
        <f>IF(G186="","",IF(OR(G186="etapa",G186="sub-etapa"),"",TRUNC(OFFSET(MCQ!L$20,ROW(L186)-ROW(L$20),0),2)))</f>
        <v/>
      </c>
      <c r="M186" s="584">
        <f>IF(I186="", "", IFERROR(VLOOKUP(VALUE(I186), _BaseAbril2026, 4, 0), IFERROR(VLOOKUP(TEXT(I186, "@"), _BaseAbril2026, 4, 0), "")))</f>
        <v/>
      </c>
      <c r="N186" s="585">
        <f>IFERROR(IF(S186="BDI1", TRUNC(M186*(1+$O$18), 2),IF(S186="BDI2", TRUNC(M186*(1+$N$18), 2), "")), "")</f>
        <v/>
      </c>
      <c r="O186" s="586">
        <f>_xlfn.IFS(G186="ETAPA", SUMIFS(ValorTotalComD, Nivel, A186), G186="SUB-ETAPA", SUMIFS(ValorTotalComD, SubNivel, C186), TRUE, T186)</f>
        <v/>
      </c>
      <c r="P186" s="584">
        <f>IF(I186="", "", IFERROR(VLOOKUP(VALUE(I186), _BaseAbril2026, 5, 0), IFERROR(VLOOKUP(TEXT(I186, "@"), _BaseAbril2026, 5, 0), "")))</f>
        <v/>
      </c>
      <c r="Q186" s="585">
        <f>IFERROR(IF(S186="BDI1", TRUNC(P186*(1+$R$18), 2),IF(S186="BDI2", TRUNC(P186*(1+$Q$18), 2), "")), "")</f>
        <v/>
      </c>
      <c r="R186" s="586">
        <f>_xlfn.IFS(G186="ETAPA", SUMIFS(ValorTotalSemD, Nivel, A186), G186="SUB-ETAPA", SUMIFS(ValorTotalSemD, SubNivel, C186), TRUE, U186)</f>
        <v/>
      </c>
      <c r="S186" s="587">
        <f>IF(G186="","",IF(OR(G186="etapa",G186="sub-etapa"),"",OFFSET(MCQ!M$20,ROW(M186)-ROW(M$20),0)))</f>
        <v/>
      </c>
      <c r="T186" s="588">
        <f>IFERROR(TRUNC(L186*N186,2),"")</f>
        <v/>
      </c>
      <c r="U186" s="589">
        <f>IFERROR(TRUNC(L186*Q186,2),"")</f>
        <v/>
      </c>
    </row>
    <row r="187">
      <c r="A187" s="18">
        <f>OFFSET(MCQ!A$20,ROW(A187)-ROW(A$20),0)</f>
        <v/>
      </c>
      <c r="B187" s="18">
        <f>OFFSET(MCQ!B$20,ROW(B187)-ROW(B$20),0)</f>
        <v/>
      </c>
      <c r="C187" s="18">
        <f>OFFSET(MCQ!C$20,ROW(C187)-ROW(C$20),0)</f>
        <v/>
      </c>
      <c r="D187" s="18">
        <f>OFFSET(MCQ!D$20,ROW(D187)-ROW(D$20),0)</f>
        <v/>
      </c>
      <c r="E187" s="18">
        <f>OFFSET(MCQ!E$20,ROW(E187)-ROW(E$20),0)</f>
        <v/>
      </c>
      <c r="F187" s="18" t="n"/>
      <c r="G187" s="233">
        <f>OFFSET(MCQ!G$20,ROW(G187)-ROW(G$20),0)</f>
        <v/>
      </c>
      <c r="H187" s="583">
        <f>IF(G187="","",OFFSET(MCQ!H$20,ROW(H187)-ROW(H$20),0))</f>
        <v/>
      </c>
      <c r="I187" s="24">
        <f>IF(G187="","",IF(OR(G187="etapa",G187="sub-etapa"),"",OFFSET(MCQ!I$20,ROW(I187)-ROW(I$20),0)))</f>
        <v/>
      </c>
      <c r="J187" s="25">
        <f>IF(G187="","",OFFSET(MCQ!J$20,ROW(J187)-ROW(J$20),0))</f>
        <v/>
      </c>
      <c r="K187" s="24">
        <f>IF(G187="","",IF(OR(G187="etapa",G187="sub-etapa"),"",OFFSET(MCQ!K$20,ROW(K187)-ROW(K$20),0)))</f>
        <v/>
      </c>
      <c r="L187" s="26">
        <f>IF(G187="","",IF(OR(G187="etapa",G187="sub-etapa"),"",TRUNC(OFFSET(MCQ!L$20,ROW(L187)-ROW(L$20),0),2)))</f>
        <v/>
      </c>
      <c r="M187" s="584">
        <f>IF(I187="", "", IFERROR(VLOOKUP(VALUE(I187), _BaseAbril2026, 4, 0), IFERROR(VLOOKUP(TEXT(I187, "@"), _BaseAbril2026, 4, 0), "")))</f>
        <v/>
      </c>
      <c r="N187" s="585">
        <f>IFERROR(IF(S187="BDI1", TRUNC(M187*(1+$O$18), 2),IF(S187="BDI2", TRUNC(M187*(1+$N$18), 2), "")), "")</f>
        <v/>
      </c>
      <c r="O187" s="586">
        <f>_xlfn.IFS(G187="ETAPA", SUMIFS(ValorTotalComD, Nivel, A187), G187="SUB-ETAPA", SUMIFS(ValorTotalComD, SubNivel, C187), TRUE, T187)</f>
        <v/>
      </c>
      <c r="P187" s="584">
        <f>IF(I187="", "", IFERROR(VLOOKUP(VALUE(I187), _BaseAbril2026, 5, 0), IFERROR(VLOOKUP(TEXT(I187, "@"), _BaseAbril2026, 5, 0), "")))</f>
        <v/>
      </c>
      <c r="Q187" s="585">
        <f>IFERROR(IF(S187="BDI1", TRUNC(P187*(1+$R$18), 2),IF(S187="BDI2", TRUNC(P187*(1+$Q$18), 2), "")), "")</f>
        <v/>
      </c>
      <c r="R187" s="586">
        <f>_xlfn.IFS(G187="ETAPA", SUMIFS(ValorTotalSemD, Nivel, A187), G187="SUB-ETAPA", SUMIFS(ValorTotalSemD, SubNivel, C187), TRUE, U187)</f>
        <v/>
      </c>
      <c r="S187" s="587">
        <f>IF(G187="","",IF(OR(G187="etapa",G187="sub-etapa"),"",OFFSET(MCQ!M$20,ROW(M187)-ROW(M$20),0)))</f>
        <v/>
      </c>
      <c r="T187" s="588">
        <f>IFERROR(TRUNC(L187*N187,2),"")</f>
        <v/>
      </c>
      <c r="U187" s="589">
        <f>IFERROR(TRUNC(L187*Q187,2),"")</f>
        <v/>
      </c>
    </row>
    <row r="188">
      <c r="A188" s="18">
        <f>OFFSET(MCQ!A$20,ROW(A188)-ROW(A$20),0)</f>
        <v/>
      </c>
      <c r="B188" s="18">
        <f>OFFSET(MCQ!B$20,ROW(B188)-ROW(B$20),0)</f>
        <v/>
      </c>
      <c r="C188" s="18">
        <f>OFFSET(MCQ!C$20,ROW(C188)-ROW(C$20),0)</f>
        <v/>
      </c>
      <c r="D188" s="18">
        <f>OFFSET(MCQ!D$20,ROW(D188)-ROW(D$20),0)</f>
        <v/>
      </c>
      <c r="E188" s="18">
        <f>OFFSET(MCQ!E$20,ROW(E188)-ROW(E$20),0)</f>
        <v/>
      </c>
      <c r="F188" s="18" t="n"/>
      <c r="G188" s="233">
        <f>OFFSET(MCQ!G$20,ROW(G188)-ROW(G$20),0)</f>
        <v/>
      </c>
      <c r="H188" s="583">
        <f>IF(G188="","",OFFSET(MCQ!H$20,ROW(H188)-ROW(H$20),0))</f>
        <v/>
      </c>
      <c r="I188" s="24">
        <f>IF(G188="","",IF(OR(G188="etapa",G188="sub-etapa"),"",OFFSET(MCQ!I$20,ROW(I188)-ROW(I$20),0)))</f>
        <v/>
      </c>
      <c r="J188" s="25">
        <f>IF(G188="","",OFFSET(MCQ!J$20,ROW(J188)-ROW(J$20),0))</f>
        <v/>
      </c>
      <c r="K188" s="24">
        <f>IF(G188="","",IF(OR(G188="etapa",G188="sub-etapa"),"",OFFSET(MCQ!K$20,ROW(K188)-ROW(K$20),0)))</f>
        <v/>
      </c>
      <c r="L188" s="26">
        <f>IF(G188="","",IF(OR(G188="etapa",G188="sub-etapa"),"",TRUNC(OFFSET(MCQ!L$20,ROW(L188)-ROW(L$20),0),2)))</f>
        <v/>
      </c>
      <c r="M188" s="584">
        <f>IF(I188="", "", IFERROR(VLOOKUP(VALUE(I188), _BaseAbril2026, 4, 0), IFERROR(VLOOKUP(TEXT(I188, "@"), _BaseAbril2026, 4, 0), "")))</f>
        <v/>
      </c>
      <c r="N188" s="585">
        <f>IFERROR(IF(S188="BDI1", TRUNC(M188*(1+$O$18), 2),IF(S188="BDI2", TRUNC(M188*(1+$N$18), 2), "")), "")</f>
        <v/>
      </c>
      <c r="O188" s="586">
        <f>_xlfn.IFS(G188="ETAPA", SUMIFS(ValorTotalComD, Nivel, A188), G188="SUB-ETAPA", SUMIFS(ValorTotalComD, SubNivel, C188), TRUE, T188)</f>
        <v/>
      </c>
      <c r="P188" s="584">
        <f>IF(I188="", "", IFERROR(VLOOKUP(VALUE(I188), _BaseAbril2026, 5, 0), IFERROR(VLOOKUP(TEXT(I188, "@"), _BaseAbril2026, 5, 0), "")))</f>
        <v/>
      </c>
      <c r="Q188" s="585">
        <f>IFERROR(IF(S188="BDI1", TRUNC(P188*(1+$R$18), 2),IF(S188="BDI2", TRUNC(P188*(1+$Q$18), 2), "")), "")</f>
        <v/>
      </c>
      <c r="R188" s="586">
        <f>_xlfn.IFS(G188="ETAPA", SUMIFS(ValorTotalSemD, Nivel, A188), G188="SUB-ETAPA", SUMIFS(ValorTotalSemD, SubNivel, C188), TRUE, U188)</f>
        <v/>
      </c>
      <c r="S188" s="587">
        <f>IF(G188="","",IF(OR(G188="etapa",G188="sub-etapa"),"",OFFSET(MCQ!M$20,ROW(M188)-ROW(M$20),0)))</f>
        <v/>
      </c>
      <c r="T188" s="588">
        <f>IFERROR(TRUNC(L188*N188,2),"")</f>
        <v/>
      </c>
      <c r="U188" s="589">
        <f>IFERROR(TRUNC(L188*Q188,2),"")</f>
        <v/>
      </c>
    </row>
    <row r="189">
      <c r="A189" s="18">
        <f>OFFSET(MCQ!A$20,ROW(A189)-ROW(A$20),0)</f>
        <v/>
      </c>
      <c r="B189" s="18">
        <f>OFFSET(MCQ!B$20,ROW(B189)-ROW(B$20),0)</f>
        <v/>
      </c>
      <c r="C189" s="18">
        <f>OFFSET(MCQ!C$20,ROW(C189)-ROW(C$20),0)</f>
        <v/>
      </c>
      <c r="D189" s="18">
        <f>OFFSET(MCQ!D$20,ROW(D189)-ROW(D$20),0)</f>
        <v/>
      </c>
      <c r="E189" s="18">
        <f>OFFSET(MCQ!E$20,ROW(E189)-ROW(E$20),0)</f>
        <v/>
      </c>
      <c r="F189" s="18" t="n"/>
      <c r="G189" s="233">
        <f>OFFSET(MCQ!G$20,ROW(G189)-ROW(G$20),0)</f>
        <v/>
      </c>
      <c r="H189" s="583">
        <f>IF(G189="","",OFFSET(MCQ!H$20,ROW(H189)-ROW(H$20),0))</f>
        <v/>
      </c>
      <c r="I189" s="24">
        <f>IF(G189="","",IF(OR(G189="etapa",G189="sub-etapa"),"",OFFSET(MCQ!I$20,ROW(I189)-ROW(I$20),0)))</f>
        <v/>
      </c>
      <c r="J189" s="25">
        <f>IF(G189="","",OFFSET(MCQ!J$20,ROW(J189)-ROW(J$20),0))</f>
        <v/>
      </c>
      <c r="K189" s="24">
        <f>IF(G189="","",IF(OR(G189="etapa",G189="sub-etapa"),"",OFFSET(MCQ!K$20,ROW(K189)-ROW(K$20),0)))</f>
        <v/>
      </c>
      <c r="L189" s="26">
        <f>IF(G189="","",IF(OR(G189="etapa",G189="sub-etapa"),"",TRUNC(OFFSET(MCQ!L$20,ROW(L189)-ROW(L$20),0),2)))</f>
        <v/>
      </c>
      <c r="M189" s="584">
        <f>IF(I189="", "", IFERROR(VLOOKUP(VALUE(I189), _BaseAbril2026, 4, 0), IFERROR(VLOOKUP(TEXT(I189, "@"), _BaseAbril2026, 4, 0), "")))</f>
        <v/>
      </c>
      <c r="N189" s="585">
        <f>IFERROR(IF(S189="BDI1", TRUNC(M189*(1+$O$18), 2),IF(S189="BDI2", TRUNC(M189*(1+$N$18), 2), "")), "")</f>
        <v/>
      </c>
      <c r="O189" s="586">
        <f>_xlfn.IFS(G189="ETAPA", SUMIFS(ValorTotalComD, Nivel, A189), G189="SUB-ETAPA", SUMIFS(ValorTotalComD, SubNivel, C189), TRUE, T189)</f>
        <v/>
      </c>
      <c r="P189" s="584">
        <f>IF(I189="", "", IFERROR(VLOOKUP(VALUE(I189), _BaseAbril2026, 5, 0), IFERROR(VLOOKUP(TEXT(I189, "@"), _BaseAbril2026, 5, 0), "")))</f>
        <v/>
      </c>
      <c r="Q189" s="585">
        <f>IFERROR(IF(S189="BDI1", TRUNC(P189*(1+$R$18), 2),IF(S189="BDI2", TRUNC(P189*(1+$Q$18), 2), "")), "")</f>
        <v/>
      </c>
      <c r="R189" s="586">
        <f>_xlfn.IFS(G189="ETAPA", SUMIFS(ValorTotalSemD, Nivel, A189), G189="SUB-ETAPA", SUMIFS(ValorTotalSemD, SubNivel, C189), TRUE, U189)</f>
        <v/>
      </c>
      <c r="S189" s="587">
        <f>IF(G189="","",IF(OR(G189="etapa",G189="sub-etapa"),"",OFFSET(MCQ!M$20,ROW(M189)-ROW(M$20),0)))</f>
        <v/>
      </c>
      <c r="T189" s="588">
        <f>IFERROR(TRUNC(L189*N189,2),"")</f>
        <v/>
      </c>
      <c r="U189" s="589">
        <f>IFERROR(TRUNC(L189*Q189,2),"")</f>
        <v/>
      </c>
    </row>
    <row r="190">
      <c r="A190" s="18">
        <f>OFFSET(MCQ!A$20,ROW(A190)-ROW(A$20),0)</f>
        <v/>
      </c>
      <c r="B190" s="18">
        <f>OFFSET(MCQ!B$20,ROW(B190)-ROW(B$20),0)</f>
        <v/>
      </c>
      <c r="C190" s="18">
        <f>OFFSET(MCQ!C$20,ROW(C190)-ROW(C$20),0)</f>
        <v/>
      </c>
      <c r="D190" s="18">
        <f>OFFSET(MCQ!D$20,ROW(D190)-ROW(D$20),0)</f>
        <v/>
      </c>
      <c r="E190" s="18">
        <f>OFFSET(MCQ!E$20,ROW(E190)-ROW(E$20),0)</f>
        <v/>
      </c>
      <c r="F190" s="18" t="n"/>
      <c r="G190" s="233">
        <f>OFFSET(MCQ!G$20,ROW(G190)-ROW(G$20),0)</f>
        <v/>
      </c>
      <c r="H190" s="583">
        <f>IF(G190="","",OFFSET(MCQ!H$20,ROW(H190)-ROW(H$20),0))</f>
        <v/>
      </c>
      <c r="I190" s="24">
        <f>IF(G190="","",IF(OR(G190="etapa",G190="sub-etapa"),"",OFFSET(MCQ!I$20,ROW(I190)-ROW(I$20),0)))</f>
        <v/>
      </c>
      <c r="J190" s="25">
        <f>IF(G190="","",OFFSET(MCQ!J$20,ROW(J190)-ROW(J$20),0))</f>
        <v/>
      </c>
      <c r="K190" s="24">
        <f>IF(G190="","",IF(OR(G190="etapa",G190="sub-etapa"),"",OFFSET(MCQ!K$20,ROW(K190)-ROW(K$20),0)))</f>
        <v/>
      </c>
      <c r="L190" s="26">
        <f>IF(G190="","",IF(OR(G190="etapa",G190="sub-etapa"),"",TRUNC(OFFSET(MCQ!L$20,ROW(L190)-ROW(L$20),0),2)))</f>
        <v/>
      </c>
      <c r="M190" s="584">
        <f>IF(I190="", "", IFERROR(VLOOKUP(VALUE(I190), _BaseAbril2026, 4, 0), IFERROR(VLOOKUP(TEXT(I190, "@"), _BaseAbril2026, 4, 0), "")))</f>
        <v/>
      </c>
      <c r="N190" s="585">
        <f>IFERROR(IF(S190="BDI1", TRUNC(M190*(1+$O$18), 2),IF(S190="BDI2", TRUNC(M190*(1+$N$18), 2), "")), "")</f>
        <v/>
      </c>
      <c r="O190" s="586">
        <f>_xlfn.IFS(G190="ETAPA", SUMIFS(ValorTotalComD, Nivel, A190), G190="SUB-ETAPA", SUMIFS(ValorTotalComD, SubNivel, C190), TRUE, T190)</f>
        <v/>
      </c>
      <c r="P190" s="584">
        <f>IF(I190="", "", IFERROR(VLOOKUP(VALUE(I190), _BaseAbril2026, 5, 0), IFERROR(VLOOKUP(TEXT(I190, "@"), _BaseAbril2026, 5, 0), "")))</f>
        <v/>
      </c>
      <c r="Q190" s="585">
        <f>IFERROR(IF(S190="BDI1", TRUNC(P190*(1+$R$18), 2),IF(S190="BDI2", TRUNC(P190*(1+$Q$18), 2), "")), "")</f>
        <v/>
      </c>
      <c r="R190" s="586">
        <f>_xlfn.IFS(G190="ETAPA", SUMIFS(ValorTotalSemD, Nivel, A190), G190="SUB-ETAPA", SUMIFS(ValorTotalSemD, SubNivel, C190), TRUE, U190)</f>
        <v/>
      </c>
      <c r="S190" s="587">
        <f>IF(G190="","",IF(OR(G190="etapa",G190="sub-etapa"),"",OFFSET(MCQ!M$20,ROW(M190)-ROW(M$20),0)))</f>
        <v/>
      </c>
      <c r="T190" s="588">
        <f>IFERROR(TRUNC(L190*N190,2),"")</f>
        <v/>
      </c>
      <c r="U190" s="589">
        <f>IFERROR(TRUNC(L190*Q190,2),"")</f>
        <v/>
      </c>
    </row>
    <row r="191">
      <c r="A191" s="18">
        <f>OFFSET(MCQ!A$20,ROW(A191)-ROW(A$20),0)</f>
        <v/>
      </c>
      <c r="B191" s="18">
        <f>OFFSET(MCQ!B$20,ROW(B191)-ROW(B$20),0)</f>
        <v/>
      </c>
      <c r="C191" s="18">
        <f>OFFSET(MCQ!C$20,ROW(C191)-ROW(C$20),0)</f>
        <v/>
      </c>
      <c r="D191" s="18">
        <f>OFFSET(MCQ!D$20,ROW(D191)-ROW(D$20),0)</f>
        <v/>
      </c>
      <c r="E191" s="18">
        <f>OFFSET(MCQ!E$20,ROW(E191)-ROW(E$20),0)</f>
        <v/>
      </c>
      <c r="F191" s="18" t="n"/>
      <c r="G191" s="233">
        <f>OFFSET(MCQ!G$20,ROW(G191)-ROW(G$20),0)</f>
        <v/>
      </c>
      <c r="H191" s="583">
        <f>IF(G191="","",OFFSET(MCQ!H$20,ROW(H191)-ROW(H$20),0))</f>
        <v/>
      </c>
      <c r="I191" s="24">
        <f>IF(G191="","",IF(OR(G191="etapa",G191="sub-etapa"),"",OFFSET(MCQ!I$20,ROW(I191)-ROW(I$20),0)))</f>
        <v/>
      </c>
      <c r="J191" s="25">
        <f>IF(G191="","",OFFSET(MCQ!J$20,ROW(J191)-ROW(J$20),0))</f>
        <v/>
      </c>
      <c r="K191" s="24">
        <f>IF(G191="","",IF(OR(G191="etapa",G191="sub-etapa"),"",OFFSET(MCQ!K$20,ROW(K191)-ROW(K$20),0)))</f>
        <v/>
      </c>
      <c r="L191" s="26">
        <f>IF(G191="","",IF(OR(G191="etapa",G191="sub-etapa"),"",TRUNC(OFFSET(MCQ!L$20,ROW(L191)-ROW(L$20),0),2)))</f>
        <v/>
      </c>
      <c r="M191" s="584">
        <f>IF(I191="", "", IFERROR(VLOOKUP(VALUE(I191), _BaseAbril2026, 4, 0), IFERROR(VLOOKUP(TEXT(I191, "@"), _BaseAbril2026, 4, 0), "")))</f>
        <v/>
      </c>
      <c r="N191" s="585">
        <f>IFERROR(IF(S191="BDI1", TRUNC(M191*(1+$O$18), 2),IF(S191="BDI2", TRUNC(M191*(1+$N$18), 2), "")), "")</f>
        <v/>
      </c>
      <c r="O191" s="586">
        <f>_xlfn.IFS(G191="ETAPA", SUMIFS(ValorTotalComD, Nivel, A191), G191="SUB-ETAPA", SUMIFS(ValorTotalComD, SubNivel, C191), TRUE, T191)</f>
        <v/>
      </c>
      <c r="P191" s="584">
        <f>IF(I191="", "", IFERROR(VLOOKUP(VALUE(I191), _BaseAbril2026, 5, 0), IFERROR(VLOOKUP(TEXT(I191, "@"), _BaseAbril2026, 5, 0), "")))</f>
        <v/>
      </c>
      <c r="Q191" s="585">
        <f>IFERROR(IF(S191="BDI1", TRUNC(P191*(1+$R$18), 2),IF(S191="BDI2", TRUNC(P191*(1+$Q$18), 2), "")), "")</f>
        <v/>
      </c>
      <c r="R191" s="586">
        <f>_xlfn.IFS(G191="ETAPA", SUMIFS(ValorTotalSemD, Nivel, A191), G191="SUB-ETAPA", SUMIFS(ValorTotalSemD, SubNivel, C191), TRUE, U191)</f>
        <v/>
      </c>
      <c r="S191" s="587">
        <f>IF(G191="","",IF(OR(G191="etapa",G191="sub-etapa"),"",OFFSET(MCQ!M$20,ROW(M191)-ROW(M$20),0)))</f>
        <v/>
      </c>
      <c r="T191" s="588">
        <f>IFERROR(TRUNC(L191*N191,2),"")</f>
        <v/>
      </c>
      <c r="U191" s="589">
        <f>IFERROR(TRUNC(L191*Q191,2),"")</f>
        <v/>
      </c>
    </row>
    <row r="192">
      <c r="A192" s="18">
        <f>OFFSET(MCQ!A$20,ROW(A192)-ROW(A$20),0)</f>
        <v/>
      </c>
      <c r="B192" s="18">
        <f>OFFSET(MCQ!B$20,ROW(B192)-ROW(B$20),0)</f>
        <v/>
      </c>
      <c r="C192" s="18">
        <f>OFFSET(MCQ!C$20,ROW(C192)-ROW(C$20),0)</f>
        <v/>
      </c>
      <c r="D192" s="18">
        <f>OFFSET(MCQ!D$20,ROW(D192)-ROW(D$20),0)</f>
        <v/>
      </c>
      <c r="E192" s="18">
        <f>OFFSET(MCQ!E$20,ROW(E192)-ROW(E$20),0)</f>
        <v/>
      </c>
      <c r="F192" s="18" t="n"/>
      <c r="G192" s="233">
        <f>OFFSET(MCQ!G$20,ROW(G192)-ROW(G$20),0)</f>
        <v/>
      </c>
      <c r="H192" s="583">
        <f>IF(G192="","",OFFSET(MCQ!H$20,ROW(H192)-ROW(H$20),0))</f>
        <v/>
      </c>
      <c r="I192" s="24">
        <f>IF(G192="","",IF(OR(G192="etapa",G192="sub-etapa"),"",OFFSET(MCQ!I$20,ROW(I192)-ROW(I$20),0)))</f>
        <v/>
      </c>
      <c r="J192" s="25">
        <f>IF(G192="","",OFFSET(MCQ!J$20,ROW(J192)-ROW(J$20),0))</f>
        <v/>
      </c>
      <c r="K192" s="24">
        <f>IF(G192="","",IF(OR(G192="etapa",G192="sub-etapa"),"",OFFSET(MCQ!K$20,ROW(K192)-ROW(K$20),0)))</f>
        <v/>
      </c>
      <c r="L192" s="26">
        <f>IF(G192="","",IF(OR(G192="etapa",G192="sub-etapa"),"",TRUNC(OFFSET(MCQ!L$20,ROW(L192)-ROW(L$20),0),2)))</f>
        <v/>
      </c>
      <c r="M192" s="584">
        <f>IF(I192="", "", IFERROR(VLOOKUP(VALUE(I192), _BaseAbril2026, 4, 0), IFERROR(VLOOKUP(TEXT(I192, "@"), _BaseAbril2026, 4, 0), "")))</f>
        <v/>
      </c>
      <c r="N192" s="585">
        <f>IFERROR(IF(S192="BDI1", TRUNC(M192*(1+$O$18), 2),IF(S192="BDI2", TRUNC(M192*(1+$N$18), 2), "")), "")</f>
        <v/>
      </c>
      <c r="O192" s="586">
        <f>_xlfn.IFS(G192="ETAPA", SUMIFS(ValorTotalComD, Nivel, A192), G192="SUB-ETAPA", SUMIFS(ValorTotalComD, SubNivel, C192), TRUE, T192)</f>
        <v/>
      </c>
      <c r="P192" s="584">
        <f>IF(I192="", "", IFERROR(VLOOKUP(VALUE(I192), _BaseAbril2026, 5, 0), IFERROR(VLOOKUP(TEXT(I192, "@"), _BaseAbril2026, 5, 0), "")))</f>
        <v/>
      </c>
      <c r="Q192" s="585">
        <f>IFERROR(IF(S192="BDI1", TRUNC(P192*(1+$R$18), 2),IF(S192="BDI2", TRUNC(P192*(1+$Q$18), 2), "")), "")</f>
        <v/>
      </c>
      <c r="R192" s="586">
        <f>_xlfn.IFS(G192="ETAPA", SUMIFS(ValorTotalSemD, Nivel, A192), G192="SUB-ETAPA", SUMIFS(ValorTotalSemD, SubNivel, C192), TRUE, U192)</f>
        <v/>
      </c>
      <c r="S192" s="587">
        <f>IF(G192="","",IF(OR(G192="etapa",G192="sub-etapa"),"",OFFSET(MCQ!M$20,ROW(M192)-ROW(M$20),0)))</f>
        <v/>
      </c>
      <c r="T192" s="588">
        <f>IFERROR(TRUNC(L192*N192,2),"")</f>
        <v/>
      </c>
      <c r="U192" s="589">
        <f>IFERROR(TRUNC(L192*Q192,2),"")</f>
        <v/>
      </c>
    </row>
    <row r="193">
      <c r="A193" s="18">
        <f>OFFSET(MCQ!A$20,ROW(A193)-ROW(A$20),0)</f>
        <v/>
      </c>
      <c r="B193" s="18">
        <f>OFFSET(MCQ!B$20,ROW(B193)-ROW(B$20),0)</f>
        <v/>
      </c>
      <c r="C193" s="18">
        <f>OFFSET(MCQ!C$20,ROW(C193)-ROW(C$20),0)</f>
        <v/>
      </c>
      <c r="D193" s="18">
        <f>OFFSET(MCQ!D$20,ROW(D193)-ROW(D$20),0)</f>
        <v/>
      </c>
      <c r="E193" s="18">
        <f>OFFSET(MCQ!E$20,ROW(E193)-ROW(E$20),0)</f>
        <v/>
      </c>
      <c r="F193" s="18" t="n"/>
      <c r="G193" s="233">
        <f>OFFSET(MCQ!G$20,ROW(G193)-ROW(G$20),0)</f>
        <v/>
      </c>
      <c r="H193" s="583">
        <f>IF(G193="","",OFFSET(MCQ!H$20,ROW(H193)-ROW(H$20),0))</f>
        <v/>
      </c>
      <c r="I193" s="24">
        <f>IF(G193="","",IF(OR(G193="etapa",G193="sub-etapa"),"",OFFSET(MCQ!I$20,ROW(I193)-ROW(I$20),0)))</f>
        <v/>
      </c>
      <c r="J193" s="25">
        <f>IF(G193="","",OFFSET(MCQ!J$20,ROW(J193)-ROW(J$20),0))</f>
        <v/>
      </c>
      <c r="K193" s="24">
        <f>IF(G193="","",IF(OR(G193="etapa",G193="sub-etapa"),"",OFFSET(MCQ!K$20,ROW(K193)-ROW(K$20),0)))</f>
        <v/>
      </c>
      <c r="L193" s="26">
        <f>IF(G193="","",IF(OR(G193="etapa",G193="sub-etapa"),"",TRUNC(OFFSET(MCQ!L$20,ROW(L193)-ROW(L$20),0),2)))</f>
        <v/>
      </c>
      <c r="M193" s="584">
        <f>IF(I193="", "", IFERROR(VLOOKUP(VALUE(I193), _BaseAbril2026, 4, 0), IFERROR(VLOOKUP(TEXT(I193, "@"), _BaseAbril2026, 4, 0), "")))</f>
        <v/>
      </c>
      <c r="N193" s="585">
        <f>IFERROR(IF(S193="BDI1", TRUNC(M193*(1+$O$18), 2),IF(S193="BDI2", TRUNC(M193*(1+$N$18), 2), "")), "")</f>
        <v/>
      </c>
      <c r="O193" s="586">
        <f>_xlfn.IFS(G193="ETAPA", SUMIFS(ValorTotalComD, Nivel, A193), G193="SUB-ETAPA", SUMIFS(ValorTotalComD, SubNivel, C193), TRUE, T193)</f>
        <v/>
      </c>
      <c r="P193" s="584">
        <f>IF(I193="", "", IFERROR(VLOOKUP(VALUE(I193), _BaseAbril2026, 5, 0), IFERROR(VLOOKUP(TEXT(I193, "@"), _BaseAbril2026, 5, 0), "")))</f>
        <v/>
      </c>
      <c r="Q193" s="585">
        <f>IFERROR(IF(S193="BDI1", TRUNC(P193*(1+$R$18), 2),IF(S193="BDI2", TRUNC(P193*(1+$Q$18), 2), "")), "")</f>
        <v/>
      </c>
      <c r="R193" s="586">
        <f>_xlfn.IFS(G193="ETAPA", SUMIFS(ValorTotalSemD, Nivel, A193), G193="SUB-ETAPA", SUMIFS(ValorTotalSemD, SubNivel, C193), TRUE, U193)</f>
        <v/>
      </c>
      <c r="S193" s="587">
        <f>IF(G193="","",IF(OR(G193="etapa",G193="sub-etapa"),"",OFFSET(MCQ!M$20,ROW(M193)-ROW(M$20),0)))</f>
        <v/>
      </c>
      <c r="T193" s="588">
        <f>IFERROR(TRUNC(L193*N193,2),"")</f>
        <v/>
      </c>
      <c r="U193" s="589">
        <f>IFERROR(TRUNC(L193*Q193,2),"")</f>
        <v/>
      </c>
    </row>
    <row r="194">
      <c r="A194" s="18">
        <f>OFFSET(MCQ!A$20,ROW(A194)-ROW(A$20),0)</f>
        <v/>
      </c>
      <c r="B194" s="18">
        <f>OFFSET(MCQ!B$20,ROW(B194)-ROW(B$20),0)</f>
        <v/>
      </c>
      <c r="C194" s="18">
        <f>OFFSET(MCQ!C$20,ROW(C194)-ROW(C$20),0)</f>
        <v/>
      </c>
      <c r="D194" s="18">
        <f>OFFSET(MCQ!D$20,ROW(D194)-ROW(D$20),0)</f>
        <v/>
      </c>
      <c r="E194" s="18">
        <f>OFFSET(MCQ!E$20,ROW(E194)-ROW(E$20),0)</f>
        <v/>
      </c>
      <c r="F194" s="18" t="n"/>
      <c r="G194" s="233">
        <f>OFFSET(MCQ!G$20,ROW(G194)-ROW(G$20),0)</f>
        <v/>
      </c>
      <c r="H194" s="583">
        <f>IF(G194="","",OFFSET(MCQ!H$20,ROW(H194)-ROW(H$20),0))</f>
        <v/>
      </c>
      <c r="I194" s="24">
        <f>IF(G194="","",IF(OR(G194="etapa",G194="sub-etapa"),"",OFFSET(MCQ!I$20,ROW(I194)-ROW(I$20),0)))</f>
        <v/>
      </c>
      <c r="J194" s="25">
        <f>IF(G194="","",OFFSET(MCQ!J$20,ROW(J194)-ROW(J$20),0))</f>
        <v/>
      </c>
      <c r="K194" s="24">
        <f>IF(G194="","",IF(OR(G194="etapa",G194="sub-etapa"),"",OFFSET(MCQ!K$20,ROW(K194)-ROW(K$20),0)))</f>
        <v/>
      </c>
      <c r="L194" s="26">
        <f>IF(G194="","",IF(OR(G194="etapa",G194="sub-etapa"),"",TRUNC(OFFSET(MCQ!L$20,ROW(L194)-ROW(L$20),0),2)))</f>
        <v/>
      </c>
      <c r="M194" s="584">
        <f>IF(I194="", "", IFERROR(VLOOKUP(VALUE(I194), _BaseAbril2026, 4, 0), IFERROR(VLOOKUP(TEXT(I194, "@"), _BaseAbril2026, 4, 0), "")))</f>
        <v/>
      </c>
      <c r="N194" s="585">
        <f>IFERROR(IF(S194="BDI1", TRUNC(M194*(1+$O$18), 2),IF(S194="BDI2", TRUNC(M194*(1+$N$18), 2), "")), "")</f>
        <v/>
      </c>
      <c r="O194" s="586">
        <f>_xlfn.IFS(G194="ETAPA", SUMIFS(ValorTotalComD, Nivel, A194), G194="SUB-ETAPA", SUMIFS(ValorTotalComD, SubNivel, C194), TRUE, T194)</f>
        <v/>
      </c>
      <c r="P194" s="584">
        <f>IF(I194="", "", IFERROR(VLOOKUP(VALUE(I194), _BaseAbril2026, 5, 0), IFERROR(VLOOKUP(TEXT(I194, "@"), _BaseAbril2026, 5, 0), "")))</f>
        <v/>
      </c>
      <c r="Q194" s="585">
        <f>IFERROR(IF(S194="BDI1", TRUNC(P194*(1+$R$18), 2),IF(S194="BDI2", TRUNC(P194*(1+$Q$18), 2), "")), "")</f>
        <v/>
      </c>
      <c r="R194" s="586">
        <f>_xlfn.IFS(G194="ETAPA", SUMIFS(ValorTotalSemD, Nivel, A194), G194="SUB-ETAPA", SUMIFS(ValorTotalSemD, SubNivel, C194), TRUE, U194)</f>
        <v/>
      </c>
      <c r="S194" s="587">
        <f>IF(G194="","",IF(OR(G194="etapa",G194="sub-etapa"),"",OFFSET(MCQ!M$20,ROW(M194)-ROW(M$20),0)))</f>
        <v/>
      </c>
      <c r="T194" s="588">
        <f>IFERROR(TRUNC(L194*N194,2),"")</f>
        <v/>
      </c>
      <c r="U194" s="589">
        <f>IFERROR(TRUNC(L194*Q194,2),"")</f>
        <v/>
      </c>
    </row>
    <row r="195">
      <c r="A195" s="18">
        <f>OFFSET(MCQ!A$20,ROW(A195)-ROW(A$20),0)</f>
        <v/>
      </c>
      <c r="B195" s="18">
        <f>OFFSET(MCQ!B$20,ROW(B195)-ROW(B$20),0)</f>
        <v/>
      </c>
      <c r="C195" s="18">
        <f>OFFSET(MCQ!C$20,ROW(C195)-ROW(C$20),0)</f>
        <v/>
      </c>
      <c r="D195" s="18">
        <f>OFFSET(MCQ!D$20,ROW(D195)-ROW(D$20),0)</f>
        <v/>
      </c>
      <c r="E195" s="18">
        <f>OFFSET(MCQ!E$20,ROW(E195)-ROW(E$20),0)</f>
        <v/>
      </c>
      <c r="F195" s="18" t="n"/>
      <c r="G195" s="233">
        <f>OFFSET(MCQ!G$20,ROW(G195)-ROW(G$20),0)</f>
        <v/>
      </c>
      <c r="H195" s="583">
        <f>IF(G195="","",OFFSET(MCQ!H$20,ROW(H195)-ROW(H$20),0))</f>
        <v/>
      </c>
      <c r="I195" s="24">
        <f>IF(G195="","",IF(OR(G195="etapa",G195="sub-etapa"),"",OFFSET(MCQ!I$20,ROW(I195)-ROW(I$20),0)))</f>
        <v/>
      </c>
      <c r="J195" s="25">
        <f>IF(G195="","",OFFSET(MCQ!J$20,ROW(J195)-ROW(J$20),0))</f>
        <v/>
      </c>
      <c r="K195" s="24">
        <f>IF(G195="","",IF(OR(G195="etapa",G195="sub-etapa"),"",OFFSET(MCQ!K$20,ROW(K195)-ROW(K$20),0)))</f>
        <v/>
      </c>
      <c r="L195" s="26">
        <f>IF(G195="","",IF(OR(G195="etapa",G195="sub-etapa"),"",TRUNC(OFFSET(MCQ!L$20,ROW(L195)-ROW(L$20),0),2)))</f>
        <v/>
      </c>
      <c r="M195" s="584">
        <f>IF(I195="", "", IFERROR(VLOOKUP(VALUE(I195), _BaseAbril2026, 4, 0), IFERROR(VLOOKUP(TEXT(I195, "@"), _BaseAbril2026, 4, 0), "")))</f>
        <v/>
      </c>
      <c r="N195" s="585">
        <f>IFERROR(IF(S195="BDI1", TRUNC(M195*(1+$O$18), 2),IF(S195="BDI2", TRUNC(M195*(1+$N$18), 2), "")), "")</f>
        <v/>
      </c>
      <c r="O195" s="586">
        <f>_xlfn.IFS(G195="ETAPA", SUMIFS(ValorTotalComD, Nivel, A195), G195="SUB-ETAPA", SUMIFS(ValorTotalComD, SubNivel, C195), TRUE, T195)</f>
        <v/>
      </c>
      <c r="P195" s="584">
        <f>IF(I195="", "", IFERROR(VLOOKUP(VALUE(I195), _BaseAbril2026, 5, 0), IFERROR(VLOOKUP(TEXT(I195, "@"), _BaseAbril2026, 5, 0), "")))</f>
        <v/>
      </c>
      <c r="Q195" s="585">
        <f>IFERROR(IF(S195="BDI1", TRUNC(P195*(1+$R$18), 2),IF(S195="BDI2", TRUNC(P195*(1+$Q$18), 2), "")), "")</f>
        <v/>
      </c>
      <c r="R195" s="586">
        <f>_xlfn.IFS(G195="ETAPA", SUMIFS(ValorTotalSemD, Nivel, A195), G195="SUB-ETAPA", SUMIFS(ValorTotalSemD, SubNivel, C195), TRUE, U195)</f>
        <v/>
      </c>
      <c r="S195" s="587">
        <f>IF(G195="","",IF(OR(G195="etapa",G195="sub-etapa"),"",OFFSET(MCQ!M$20,ROW(M195)-ROW(M$20),0)))</f>
        <v/>
      </c>
      <c r="T195" s="588">
        <f>IFERROR(TRUNC(L195*N195,2),"")</f>
        <v/>
      </c>
      <c r="U195" s="589">
        <f>IFERROR(TRUNC(L195*Q195,2),"")</f>
        <v/>
      </c>
    </row>
    <row r="196">
      <c r="A196" s="18">
        <f>OFFSET(MCQ!A$20,ROW(A196)-ROW(A$20),0)</f>
        <v/>
      </c>
      <c r="B196" s="18">
        <f>OFFSET(MCQ!B$20,ROW(B196)-ROW(B$20),0)</f>
        <v/>
      </c>
      <c r="C196" s="18">
        <f>OFFSET(MCQ!C$20,ROW(C196)-ROW(C$20),0)</f>
        <v/>
      </c>
      <c r="D196" s="18">
        <f>OFFSET(MCQ!D$20,ROW(D196)-ROW(D$20),0)</f>
        <v/>
      </c>
      <c r="E196" s="18">
        <f>OFFSET(MCQ!E$20,ROW(E196)-ROW(E$20),0)</f>
        <v/>
      </c>
      <c r="F196" s="18" t="n"/>
      <c r="G196" s="233">
        <f>OFFSET(MCQ!G$20,ROW(G196)-ROW(G$20),0)</f>
        <v/>
      </c>
      <c r="H196" s="583">
        <f>IF(G196="","",OFFSET(MCQ!H$20,ROW(H196)-ROW(H$20),0))</f>
        <v/>
      </c>
      <c r="I196" s="24">
        <f>IF(G196="","",IF(OR(G196="etapa",G196="sub-etapa"),"",OFFSET(MCQ!I$20,ROW(I196)-ROW(I$20),0)))</f>
        <v/>
      </c>
      <c r="J196" s="25">
        <f>IF(G196="","",OFFSET(MCQ!J$20,ROW(J196)-ROW(J$20),0))</f>
        <v/>
      </c>
      <c r="K196" s="24">
        <f>IF(G196="","",IF(OR(G196="etapa",G196="sub-etapa"),"",OFFSET(MCQ!K$20,ROW(K196)-ROW(K$20),0)))</f>
        <v/>
      </c>
      <c r="L196" s="26">
        <f>IF(G196="","",IF(OR(G196="etapa",G196="sub-etapa"),"",TRUNC(OFFSET(MCQ!L$20,ROW(L196)-ROW(L$20),0),2)))</f>
        <v/>
      </c>
      <c r="M196" s="584">
        <f>IF(I196="", "", IFERROR(VLOOKUP(VALUE(I196), _BaseAbril2026, 4, 0), IFERROR(VLOOKUP(TEXT(I196, "@"), _BaseAbril2026, 4, 0), "")))</f>
        <v/>
      </c>
      <c r="N196" s="585">
        <f>IFERROR(IF(S196="BDI1", TRUNC(M196*(1+$O$18), 2),IF(S196="BDI2", TRUNC(M196*(1+$N$18), 2), "")), "")</f>
        <v/>
      </c>
      <c r="O196" s="586">
        <f>_xlfn.IFS(G196="ETAPA", SUMIFS(ValorTotalComD, Nivel, A196), G196="SUB-ETAPA", SUMIFS(ValorTotalComD, SubNivel, C196), TRUE, T196)</f>
        <v/>
      </c>
      <c r="P196" s="584">
        <f>IF(I196="", "", IFERROR(VLOOKUP(VALUE(I196), _BaseAbril2026, 5, 0), IFERROR(VLOOKUP(TEXT(I196, "@"), _BaseAbril2026, 5, 0), "")))</f>
        <v/>
      </c>
      <c r="Q196" s="585">
        <f>IFERROR(IF(S196="BDI1", TRUNC(P196*(1+$R$18), 2),IF(S196="BDI2", TRUNC(P196*(1+$Q$18), 2), "")), "")</f>
        <v/>
      </c>
      <c r="R196" s="586">
        <f>_xlfn.IFS(G196="ETAPA", SUMIFS(ValorTotalSemD, Nivel, A196), G196="SUB-ETAPA", SUMIFS(ValorTotalSemD, SubNivel, C196), TRUE, U196)</f>
        <v/>
      </c>
      <c r="S196" s="587">
        <f>IF(G196="","",IF(OR(G196="etapa",G196="sub-etapa"),"",OFFSET(MCQ!M$20,ROW(M196)-ROW(M$20),0)))</f>
        <v/>
      </c>
      <c r="T196" s="588">
        <f>IFERROR(TRUNC(L196*N196,2),"")</f>
        <v/>
      </c>
      <c r="U196" s="589">
        <f>IFERROR(TRUNC(L196*Q196,2),"")</f>
        <v/>
      </c>
    </row>
    <row r="197">
      <c r="A197" s="18">
        <f>OFFSET(MCQ!A$20,ROW(A197)-ROW(A$20),0)</f>
        <v/>
      </c>
      <c r="B197" s="18">
        <f>OFFSET(MCQ!B$20,ROW(B197)-ROW(B$20),0)</f>
        <v/>
      </c>
      <c r="C197" s="18">
        <f>OFFSET(MCQ!C$20,ROW(C197)-ROW(C$20),0)</f>
        <v/>
      </c>
      <c r="D197" s="18">
        <f>OFFSET(MCQ!D$20,ROW(D197)-ROW(D$20),0)</f>
        <v/>
      </c>
      <c r="E197" s="18">
        <f>OFFSET(MCQ!E$20,ROW(E197)-ROW(E$20),0)</f>
        <v/>
      </c>
      <c r="F197" s="18" t="n"/>
      <c r="G197" s="233">
        <f>OFFSET(MCQ!G$20,ROW(G197)-ROW(G$20),0)</f>
        <v/>
      </c>
      <c r="H197" s="583">
        <f>IF(G197="","",OFFSET(MCQ!H$20,ROW(H197)-ROW(H$20),0))</f>
        <v/>
      </c>
      <c r="I197" s="24">
        <f>IF(G197="","",IF(OR(G197="etapa",G197="sub-etapa"),"",OFFSET(MCQ!I$20,ROW(I197)-ROW(I$20),0)))</f>
        <v/>
      </c>
      <c r="J197" s="25">
        <f>IF(G197="","",OFFSET(MCQ!J$20,ROW(J197)-ROW(J$20),0))</f>
        <v/>
      </c>
      <c r="K197" s="24">
        <f>IF(G197="","",IF(OR(G197="etapa",G197="sub-etapa"),"",OFFSET(MCQ!K$20,ROW(K197)-ROW(K$20),0)))</f>
        <v/>
      </c>
      <c r="L197" s="26">
        <f>IF(G197="","",IF(OR(G197="etapa",G197="sub-etapa"),"",TRUNC(OFFSET(MCQ!L$20,ROW(L197)-ROW(L$20),0),2)))</f>
        <v/>
      </c>
      <c r="M197" s="584">
        <f>IF(I197="", "", IFERROR(VLOOKUP(VALUE(I197), _BaseAbril2026, 4, 0), IFERROR(VLOOKUP(TEXT(I197, "@"), _BaseAbril2026, 4, 0), "")))</f>
        <v/>
      </c>
      <c r="N197" s="585">
        <f>IFERROR(IF(S197="BDI1", TRUNC(M197*(1+$O$18), 2),IF(S197="BDI2", TRUNC(M197*(1+$N$18), 2), "")), "")</f>
        <v/>
      </c>
      <c r="O197" s="586">
        <f>_xlfn.IFS(G197="ETAPA", SUMIFS(ValorTotalComD, Nivel, A197), G197="SUB-ETAPA", SUMIFS(ValorTotalComD, SubNivel, C197), TRUE, T197)</f>
        <v/>
      </c>
      <c r="P197" s="584">
        <f>IF(I197="", "", IFERROR(VLOOKUP(VALUE(I197), _BaseAbril2026, 5, 0), IFERROR(VLOOKUP(TEXT(I197, "@"), _BaseAbril2026, 5, 0), "")))</f>
        <v/>
      </c>
      <c r="Q197" s="585">
        <f>IFERROR(IF(S197="BDI1", TRUNC(P197*(1+$R$18), 2),IF(S197="BDI2", TRUNC(P197*(1+$Q$18), 2), "")), "")</f>
        <v/>
      </c>
      <c r="R197" s="586">
        <f>_xlfn.IFS(G197="ETAPA", SUMIFS(ValorTotalSemD, Nivel, A197), G197="SUB-ETAPA", SUMIFS(ValorTotalSemD, SubNivel, C197), TRUE, U197)</f>
        <v/>
      </c>
      <c r="S197" s="587">
        <f>IF(G197="","",IF(OR(G197="etapa",G197="sub-etapa"),"",OFFSET(MCQ!M$20,ROW(M197)-ROW(M$20),0)))</f>
        <v/>
      </c>
      <c r="T197" s="588">
        <f>IFERROR(TRUNC(L197*N197,2),"")</f>
        <v/>
      </c>
      <c r="U197" s="589">
        <f>IFERROR(TRUNC(L197*Q197,2),"")</f>
        <v/>
      </c>
    </row>
    <row r="198">
      <c r="A198" s="18">
        <f>OFFSET(MCQ!A$20,ROW(A198)-ROW(A$20),0)</f>
        <v/>
      </c>
      <c r="B198" s="18">
        <f>OFFSET(MCQ!B$20,ROW(B198)-ROW(B$20),0)</f>
        <v/>
      </c>
      <c r="C198" s="18">
        <f>OFFSET(MCQ!C$20,ROW(C198)-ROW(C$20),0)</f>
        <v/>
      </c>
      <c r="D198" s="18">
        <f>OFFSET(MCQ!D$20,ROW(D198)-ROW(D$20),0)</f>
        <v/>
      </c>
      <c r="E198" s="18">
        <f>OFFSET(MCQ!E$20,ROW(E198)-ROW(E$20),0)</f>
        <v/>
      </c>
      <c r="F198" s="18" t="n"/>
      <c r="G198" s="233">
        <f>OFFSET(MCQ!G$20,ROW(G198)-ROW(G$20),0)</f>
        <v/>
      </c>
      <c r="H198" s="583">
        <f>IF(G198="","",OFFSET(MCQ!H$20,ROW(H198)-ROW(H$20),0))</f>
        <v/>
      </c>
      <c r="I198" s="24">
        <f>IF(G198="","",IF(OR(G198="etapa",G198="sub-etapa"),"",OFFSET(MCQ!I$20,ROW(I198)-ROW(I$20),0)))</f>
        <v/>
      </c>
      <c r="J198" s="25">
        <f>IF(G198="","",OFFSET(MCQ!J$20,ROW(J198)-ROW(J$20),0))</f>
        <v/>
      </c>
      <c r="K198" s="24">
        <f>IF(G198="","",IF(OR(G198="etapa",G198="sub-etapa"),"",OFFSET(MCQ!K$20,ROW(K198)-ROW(K$20),0)))</f>
        <v/>
      </c>
      <c r="L198" s="26">
        <f>IF(G198="","",IF(OR(G198="etapa",G198="sub-etapa"),"",TRUNC(OFFSET(MCQ!L$20,ROW(L198)-ROW(L$20),0),2)))</f>
        <v/>
      </c>
      <c r="M198" s="584">
        <f>IF(I198="", "", IFERROR(VLOOKUP(VALUE(I198), _BaseAbril2026, 4, 0), IFERROR(VLOOKUP(TEXT(I198, "@"), _BaseAbril2026, 4, 0), "")))</f>
        <v/>
      </c>
      <c r="N198" s="585">
        <f>IFERROR(IF(S198="BDI1", TRUNC(M198*(1+$O$18), 2),IF(S198="BDI2", TRUNC(M198*(1+$N$18), 2), "")), "")</f>
        <v/>
      </c>
      <c r="O198" s="586">
        <f>_xlfn.IFS(G198="ETAPA", SUMIFS(ValorTotalComD, Nivel, A198), G198="SUB-ETAPA", SUMIFS(ValorTotalComD, SubNivel, C198), TRUE, T198)</f>
        <v/>
      </c>
      <c r="P198" s="584">
        <f>IF(I198="", "", IFERROR(VLOOKUP(VALUE(I198), _BaseAbril2026, 5, 0), IFERROR(VLOOKUP(TEXT(I198, "@"), _BaseAbril2026, 5, 0), "")))</f>
        <v/>
      </c>
      <c r="Q198" s="585">
        <f>IFERROR(IF(S198="BDI1", TRUNC(P198*(1+$R$18), 2),IF(S198="BDI2", TRUNC(P198*(1+$Q$18), 2), "")), "")</f>
        <v/>
      </c>
      <c r="R198" s="586">
        <f>_xlfn.IFS(G198="ETAPA", SUMIFS(ValorTotalSemD, Nivel, A198), G198="SUB-ETAPA", SUMIFS(ValorTotalSemD, SubNivel, C198), TRUE, U198)</f>
        <v/>
      </c>
      <c r="S198" s="587">
        <f>IF(G198="","",IF(OR(G198="etapa",G198="sub-etapa"),"",OFFSET(MCQ!M$20,ROW(M198)-ROW(M$20),0)))</f>
        <v/>
      </c>
      <c r="T198" s="588">
        <f>IFERROR(TRUNC(L198*N198,2),"")</f>
        <v/>
      </c>
      <c r="U198" s="589">
        <f>IFERROR(TRUNC(L198*Q198,2),"")</f>
        <v/>
      </c>
    </row>
    <row r="199">
      <c r="A199" s="18">
        <f>OFFSET(MCQ!A$20,ROW(A199)-ROW(A$20),0)</f>
        <v/>
      </c>
      <c r="B199" s="18">
        <f>OFFSET(MCQ!B$20,ROW(B199)-ROW(B$20),0)</f>
        <v/>
      </c>
      <c r="C199" s="18">
        <f>OFFSET(MCQ!C$20,ROW(C199)-ROW(C$20),0)</f>
        <v/>
      </c>
      <c r="D199" s="18">
        <f>OFFSET(MCQ!D$20,ROW(D199)-ROW(D$20),0)</f>
        <v/>
      </c>
      <c r="E199" s="18">
        <f>OFFSET(MCQ!E$20,ROW(E199)-ROW(E$20),0)</f>
        <v/>
      </c>
      <c r="F199" s="18" t="n"/>
      <c r="G199" s="233">
        <f>OFFSET(MCQ!G$20,ROW(G199)-ROW(G$20),0)</f>
        <v/>
      </c>
      <c r="H199" s="583">
        <f>IF(G199="","",OFFSET(MCQ!H$20,ROW(H199)-ROW(H$20),0))</f>
        <v/>
      </c>
      <c r="I199" s="24">
        <f>IF(G199="","",IF(OR(G199="etapa",G199="sub-etapa"),"",OFFSET(MCQ!I$20,ROW(I199)-ROW(I$20),0)))</f>
        <v/>
      </c>
      <c r="J199" s="25">
        <f>IF(G199="","",OFFSET(MCQ!J$20,ROW(J199)-ROW(J$20),0))</f>
        <v/>
      </c>
      <c r="K199" s="24">
        <f>IF(G199="","",IF(OR(G199="etapa",G199="sub-etapa"),"",OFFSET(MCQ!K$20,ROW(K199)-ROW(K$20),0)))</f>
        <v/>
      </c>
      <c r="L199" s="26">
        <f>IF(G199="","",IF(OR(G199="etapa",G199="sub-etapa"),"",TRUNC(OFFSET(MCQ!L$20,ROW(L199)-ROW(L$20),0),2)))</f>
        <v/>
      </c>
      <c r="M199" s="584">
        <f>IF(I199="", "", IFERROR(VLOOKUP(VALUE(I199), _BaseAbril2026, 4, 0), IFERROR(VLOOKUP(TEXT(I199, "@"), _BaseAbril2026, 4, 0), "")))</f>
        <v/>
      </c>
      <c r="N199" s="585">
        <f>IFERROR(IF(S199="BDI1", TRUNC(M199*(1+$O$18), 2),IF(S199="BDI2", TRUNC(M199*(1+$N$18), 2), "")), "")</f>
        <v/>
      </c>
      <c r="O199" s="586">
        <f>_xlfn.IFS(G199="ETAPA", SUMIFS(ValorTotalComD, Nivel, A199), G199="SUB-ETAPA", SUMIFS(ValorTotalComD, SubNivel, C199), TRUE, T199)</f>
        <v/>
      </c>
      <c r="P199" s="584">
        <f>IF(I199="", "", IFERROR(VLOOKUP(VALUE(I199), _BaseAbril2026, 5, 0), IFERROR(VLOOKUP(TEXT(I199, "@"), _BaseAbril2026, 5, 0), "")))</f>
        <v/>
      </c>
      <c r="Q199" s="585">
        <f>IFERROR(IF(S199="BDI1", TRUNC(P199*(1+$R$18), 2),IF(S199="BDI2", TRUNC(P199*(1+$Q$18), 2), "")), "")</f>
        <v/>
      </c>
      <c r="R199" s="586">
        <f>_xlfn.IFS(G199="ETAPA", SUMIFS(ValorTotalSemD, Nivel, A199), G199="SUB-ETAPA", SUMIFS(ValorTotalSemD, SubNivel, C199), TRUE, U199)</f>
        <v/>
      </c>
      <c r="S199" s="587">
        <f>IF(G199="","",IF(OR(G199="etapa",G199="sub-etapa"),"",OFFSET(MCQ!M$20,ROW(M199)-ROW(M$20),0)))</f>
        <v/>
      </c>
      <c r="T199" s="588">
        <f>IFERROR(TRUNC(L199*N199,2),"")</f>
        <v/>
      </c>
      <c r="U199" s="589">
        <f>IFERROR(TRUNC(L199*Q199,2),"")</f>
        <v/>
      </c>
    </row>
    <row r="200">
      <c r="A200" s="18">
        <f>OFFSET(MCQ!A$20,ROW(A200)-ROW(A$20),0)</f>
        <v/>
      </c>
      <c r="B200" s="18">
        <f>OFFSET(MCQ!B$20,ROW(B200)-ROW(B$20),0)</f>
        <v/>
      </c>
      <c r="C200" s="18">
        <f>OFFSET(MCQ!C$20,ROW(C200)-ROW(C$20),0)</f>
        <v/>
      </c>
      <c r="D200" s="18">
        <f>OFFSET(MCQ!D$20,ROW(D200)-ROW(D$20),0)</f>
        <v/>
      </c>
      <c r="E200" s="18">
        <f>OFFSET(MCQ!E$20,ROW(E200)-ROW(E$20),0)</f>
        <v/>
      </c>
      <c r="F200" s="18" t="n"/>
      <c r="G200" s="233">
        <f>OFFSET(MCQ!G$20,ROW(G200)-ROW(G$20),0)</f>
        <v/>
      </c>
      <c r="H200" s="583">
        <f>IF(G200="","",OFFSET(MCQ!H$20,ROW(H200)-ROW(H$20),0))</f>
        <v/>
      </c>
      <c r="I200" s="24">
        <f>IF(G200="","",IF(OR(G200="etapa",G200="sub-etapa"),"",OFFSET(MCQ!I$20,ROW(I200)-ROW(I$20),0)))</f>
        <v/>
      </c>
      <c r="J200" s="25">
        <f>IF(G200="","",OFFSET(MCQ!J$20,ROW(J200)-ROW(J$20),0))</f>
        <v/>
      </c>
      <c r="K200" s="24">
        <f>IF(G200="","",IF(OR(G200="etapa",G200="sub-etapa"),"",OFFSET(MCQ!K$20,ROW(K200)-ROW(K$20),0)))</f>
        <v/>
      </c>
      <c r="L200" s="26">
        <f>IF(G200="","",IF(OR(G200="etapa",G200="sub-etapa"),"",TRUNC(OFFSET(MCQ!L$20,ROW(L200)-ROW(L$20),0),2)))</f>
        <v/>
      </c>
      <c r="M200" s="584">
        <f>IF(I200="", "", IFERROR(VLOOKUP(VALUE(I200), _BaseAbril2026, 4, 0), IFERROR(VLOOKUP(TEXT(I200, "@"), _BaseAbril2026, 4, 0), "")))</f>
        <v/>
      </c>
      <c r="N200" s="585">
        <f>IFERROR(IF(S200="BDI1", TRUNC(M200*(1+$O$18), 2),IF(S200="BDI2", TRUNC(M200*(1+$N$18), 2), "")), "")</f>
        <v/>
      </c>
      <c r="O200" s="586">
        <f>_xlfn.IFS(G200="ETAPA", SUMIFS(ValorTotalComD, Nivel, A200), G200="SUB-ETAPA", SUMIFS(ValorTotalComD, SubNivel, C200), TRUE, T200)</f>
        <v/>
      </c>
      <c r="P200" s="584">
        <f>IF(I200="", "", IFERROR(VLOOKUP(VALUE(I200), _BaseAbril2026, 5, 0), IFERROR(VLOOKUP(TEXT(I200, "@"), _BaseAbril2026, 5, 0), "")))</f>
        <v/>
      </c>
      <c r="Q200" s="585">
        <f>IFERROR(IF(S200="BDI1", TRUNC(P200*(1+$R$18), 2),IF(S200="BDI2", TRUNC(P200*(1+$Q$18), 2), "")), "")</f>
        <v/>
      </c>
      <c r="R200" s="586">
        <f>_xlfn.IFS(G200="ETAPA", SUMIFS(ValorTotalSemD, Nivel, A200), G200="SUB-ETAPA", SUMIFS(ValorTotalSemD, SubNivel, C200), TRUE, U200)</f>
        <v/>
      </c>
      <c r="S200" s="587">
        <f>IF(G200="","",IF(OR(G200="etapa",G200="sub-etapa"),"",OFFSET(MCQ!M$20,ROW(M200)-ROW(M$20),0)))</f>
        <v/>
      </c>
      <c r="T200" s="588">
        <f>IFERROR(TRUNC(L200*N200,2),"")</f>
        <v/>
      </c>
      <c r="U200" s="589">
        <f>IFERROR(TRUNC(L200*Q200,2),"")</f>
        <v/>
      </c>
    </row>
    <row r="201">
      <c r="A201" s="18">
        <f>OFFSET(MCQ!A$20,ROW(A201)-ROW(A$20),0)</f>
        <v/>
      </c>
      <c r="B201" s="18">
        <f>OFFSET(MCQ!B$20,ROW(B201)-ROW(B$20),0)</f>
        <v/>
      </c>
      <c r="C201" s="18">
        <f>OFFSET(MCQ!C$20,ROW(C201)-ROW(C$20),0)</f>
        <v/>
      </c>
      <c r="D201" s="18">
        <f>OFFSET(MCQ!D$20,ROW(D201)-ROW(D$20),0)</f>
        <v/>
      </c>
      <c r="E201" s="18">
        <f>OFFSET(MCQ!E$20,ROW(E201)-ROW(E$20),0)</f>
        <v/>
      </c>
      <c r="F201" s="18" t="n"/>
      <c r="G201" s="233">
        <f>OFFSET(MCQ!G$20,ROW(G201)-ROW(G$20),0)</f>
        <v/>
      </c>
      <c r="H201" s="583">
        <f>IF(G201="","",OFFSET(MCQ!H$20,ROW(H201)-ROW(H$20),0))</f>
        <v/>
      </c>
      <c r="I201" s="24">
        <f>IF(G201="","",IF(OR(G201="etapa",G201="sub-etapa"),"",OFFSET(MCQ!I$20,ROW(I201)-ROW(I$20),0)))</f>
        <v/>
      </c>
      <c r="J201" s="25">
        <f>IF(G201="","",OFFSET(MCQ!J$20,ROW(J201)-ROW(J$20),0))</f>
        <v/>
      </c>
      <c r="K201" s="24">
        <f>IF(G201="","",IF(OR(G201="etapa",G201="sub-etapa"),"",OFFSET(MCQ!K$20,ROW(K201)-ROW(K$20),0)))</f>
        <v/>
      </c>
      <c r="L201" s="26">
        <f>IF(G201="","",IF(OR(G201="etapa",G201="sub-etapa"),"",TRUNC(OFFSET(MCQ!L$20,ROW(L201)-ROW(L$20),0),2)))</f>
        <v/>
      </c>
      <c r="M201" s="584">
        <f>IF(I201="", "", IFERROR(VLOOKUP(VALUE(I201), _BaseAbril2026, 4, 0), IFERROR(VLOOKUP(TEXT(I201, "@"), _BaseAbril2026, 4, 0), "")))</f>
        <v/>
      </c>
      <c r="N201" s="585">
        <f>IFERROR(IF(S201="BDI1", TRUNC(M201*(1+$O$18), 2),IF(S201="BDI2", TRUNC(M201*(1+$N$18), 2), "")), "")</f>
        <v/>
      </c>
      <c r="O201" s="586">
        <f>_xlfn.IFS(G201="ETAPA", SUMIFS(ValorTotalComD, Nivel, A201), G201="SUB-ETAPA", SUMIFS(ValorTotalComD, SubNivel, C201), TRUE, T201)</f>
        <v/>
      </c>
      <c r="P201" s="584">
        <f>IF(I201="", "", IFERROR(VLOOKUP(VALUE(I201), _BaseAbril2026, 5, 0), IFERROR(VLOOKUP(TEXT(I201, "@"), _BaseAbril2026, 5, 0), "")))</f>
        <v/>
      </c>
      <c r="Q201" s="585">
        <f>IFERROR(IF(S201="BDI1", TRUNC(P201*(1+$R$18), 2),IF(S201="BDI2", TRUNC(P201*(1+$Q$18), 2), "")), "")</f>
        <v/>
      </c>
      <c r="R201" s="586">
        <f>_xlfn.IFS(G201="ETAPA", SUMIFS(ValorTotalSemD, Nivel, A201), G201="SUB-ETAPA", SUMIFS(ValorTotalSemD, SubNivel, C201), TRUE, U201)</f>
        <v/>
      </c>
      <c r="S201" s="587">
        <f>IF(G201="","",IF(OR(G201="etapa",G201="sub-etapa"),"",OFFSET(MCQ!M$20,ROW(M201)-ROW(M$20),0)))</f>
        <v/>
      </c>
      <c r="T201" s="588">
        <f>IFERROR(TRUNC(L201*N201,2),"")</f>
        <v/>
      </c>
      <c r="U201" s="589">
        <f>IFERROR(TRUNC(L201*Q201,2),"")</f>
        <v/>
      </c>
    </row>
    <row r="202">
      <c r="A202" s="18">
        <f>OFFSET(MCQ!A$20,ROW(A202)-ROW(A$20),0)</f>
        <v/>
      </c>
      <c r="B202" s="18">
        <f>OFFSET(MCQ!B$20,ROW(B202)-ROW(B$20),0)</f>
        <v/>
      </c>
      <c r="C202" s="18">
        <f>OFFSET(MCQ!C$20,ROW(C202)-ROW(C$20),0)</f>
        <v/>
      </c>
      <c r="D202" s="18">
        <f>OFFSET(MCQ!D$20,ROW(D202)-ROW(D$20),0)</f>
        <v/>
      </c>
      <c r="E202" s="18">
        <f>OFFSET(MCQ!E$20,ROW(E202)-ROW(E$20),0)</f>
        <v/>
      </c>
      <c r="F202" s="18" t="n"/>
      <c r="G202" s="233">
        <f>OFFSET(MCQ!G$20,ROW(G202)-ROW(G$20),0)</f>
        <v/>
      </c>
      <c r="H202" s="583">
        <f>IF(G202="","",OFFSET(MCQ!H$20,ROW(H202)-ROW(H$20),0))</f>
        <v/>
      </c>
      <c r="I202" s="24">
        <f>IF(G202="","",IF(OR(G202="etapa",G202="sub-etapa"),"",OFFSET(MCQ!I$20,ROW(I202)-ROW(I$20),0)))</f>
        <v/>
      </c>
      <c r="J202" s="25">
        <f>IF(G202="","",OFFSET(MCQ!J$20,ROW(J202)-ROW(J$20),0))</f>
        <v/>
      </c>
      <c r="K202" s="24">
        <f>IF(G202="","",IF(OR(G202="etapa",G202="sub-etapa"),"",OFFSET(MCQ!K$20,ROW(K202)-ROW(K$20),0)))</f>
        <v/>
      </c>
      <c r="L202" s="26">
        <f>IF(G202="","",IF(OR(G202="etapa",G202="sub-etapa"),"",TRUNC(OFFSET(MCQ!L$20,ROW(L202)-ROW(L$20),0),2)))</f>
        <v/>
      </c>
      <c r="M202" s="584">
        <f>IF(I202="", "", IFERROR(VLOOKUP(VALUE(I202), _BaseAbril2026, 4, 0), IFERROR(VLOOKUP(TEXT(I202, "@"), _BaseAbril2026, 4, 0), "")))</f>
        <v/>
      </c>
      <c r="N202" s="585">
        <f>IFERROR(IF(S202="BDI1", TRUNC(M202*(1+$O$18), 2),IF(S202="BDI2", TRUNC(M202*(1+$N$18), 2), "")), "")</f>
        <v/>
      </c>
      <c r="O202" s="586">
        <f>_xlfn.IFS(G202="ETAPA", SUMIFS(ValorTotalComD, Nivel, A202), G202="SUB-ETAPA", SUMIFS(ValorTotalComD, SubNivel, C202), TRUE, T202)</f>
        <v/>
      </c>
      <c r="P202" s="584">
        <f>IF(I202="", "", IFERROR(VLOOKUP(VALUE(I202), _BaseAbril2026, 5, 0), IFERROR(VLOOKUP(TEXT(I202, "@"), _BaseAbril2026, 5, 0), "")))</f>
        <v/>
      </c>
      <c r="Q202" s="585">
        <f>IFERROR(IF(S202="BDI1", TRUNC(P202*(1+$R$18), 2),IF(S202="BDI2", TRUNC(P202*(1+$Q$18), 2), "")), "")</f>
        <v/>
      </c>
      <c r="R202" s="586">
        <f>_xlfn.IFS(G202="ETAPA", SUMIFS(ValorTotalSemD, Nivel, A202), G202="SUB-ETAPA", SUMIFS(ValorTotalSemD, SubNivel, C202), TRUE, U202)</f>
        <v/>
      </c>
      <c r="S202" s="587">
        <f>IF(G202="","",IF(OR(G202="etapa",G202="sub-etapa"),"",OFFSET(MCQ!M$20,ROW(M202)-ROW(M$20),0)))</f>
        <v/>
      </c>
      <c r="T202" s="588">
        <f>IFERROR(TRUNC(L202*N202,2),"")</f>
        <v/>
      </c>
      <c r="U202" s="589">
        <f>IFERROR(TRUNC(L202*Q202,2),"")</f>
        <v/>
      </c>
    </row>
    <row r="203">
      <c r="A203" s="18">
        <f>OFFSET(MCQ!A$20,ROW(A203)-ROW(A$20),0)</f>
        <v/>
      </c>
      <c r="B203" s="18">
        <f>OFFSET(MCQ!B$20,ROW(B203)-ROW(B$20),0)</f>
        <v/>
      </c>
      <c r="C203" s="18">
        <f>OFFSET(MCQ!C$20,ROW(C203)-ROW(C$20),0)</f>
        <v/>
      </c>
      <c r="D203" s="18">
        <f>OFFSET(MCQ!D$20,ROW(D203)-ROW(D$20),0)</f>
        <v/>
      </c>
      <c r="E203" s="18">
        <f>OFFSET(MCQ!E$20,ROW(E203)-ROW(E$20),0)</f>
        <v/>
      </c>
      <c r="F203" s="18" t="n"/>
      <c r="G203" s="233">
        <f>OFFSET(MCQ!G$20,ROW(G203)-ROW(G$20),0)</f>
        <v/>
      </c>
      <c r="H203" s="583">
        <f>IF(G203="","",OFFSET(MCQ!H$20,ROW(H203)-ROW(H$20),0))</f>
        <v/>
      </c>
      <c r="I203" s="24">
        <f>IF(G203="","",IF(OR(G203="etapa",G203="sub-etapa"),"",OFFSET(MCQ!I$20,ROW(I203)-ROW(I$20),0)))</f>
        <v/>
      </c>
      <c r="J203" s="25">
        <f>IF(G203="","",OFFSET(MCQ!J$20,ROW(J203)-ROW(J$20),0))</f>
        <v/>
      </c>
      <c r="K203" s="24">
        <f>IF(G203="","",IF(OR(G203="etapa",G203="sub-etapa"),"",OFFSET(MCQ!K$20,ROW(K203)-ROW(K$20),0)))</f>
        <v/>
      </c>
      <c r="L203" s="26">
        <f>IF(G203="","",IF(OR(G203="etapa",G203="sub-etapa"),"",TRUNC(OFFSET(MCQ!L$20,ROW(L203)-ROW(L$20),0),2)))</f>
        <v/>
      </c>
      <c r="M203" s="584">
        <f>IF(I203="", "", IFERROR(VLOOKUP(VALUE(I203), _BaseAbril2026, 4, 0), IFERROR(VLOOKUP(TEXT(I203, "@"), _BaseAbril2026, 4, 0), "")))</f>
        <v/>
      </c>
      <c r="N203" s="585">
        <f>IFERROR(IF(S203="BDI1", TRUNC(M203*(1+$O$18), 2),IF(S203="BDI2", TRUNC(M203*(1+$N$18), 2), "")), "")</f>
        <v/>
      </c>
      <c r="O203" s="586">
        <f>_xlfn.IFS(G203="ETAPA", SUMIFS(ValorTotalComD, Nivel, A203), G203="SUB-ETAPA", SUMIFS(ValorTotalComD, SubNivel, C203), TRUE, T203)</f>
        <v/>
      </c>
      <c r="P203" s="584">
        <f>IF(I203="", "", IFERROR(VLOOKUP(VALUE(I203), _BaseAbril2026, 5, 0), IFERROR(VLOOKUP(TEXT(I203, "@"), _BaseAbril2026, 5, 0), "")))</f>
        <v/>
      </c>
      <c r="Q203" s="585">
        <f>IFERROR(IF(S203="BDI1", TRUNC(P203*(1+$R$18), 2),IF(S203="BDI2", TRUNC(P203*(1+$Q$18), 2), "")), "")</f>
        <v/>
      </c>
      <c r="R203" s="586">
        <f>_xlfn.IFS(G203="ETAPA", SUMIFS(ValorTotalSemD, Nivel, A203), G203="SUB-ETAPA", SUMIFS(ValorTotalSemD, SubNivel, C203), TRUE, U203)</f>
        <v/>
      </c>
      <c r="S203" s="587">
        <f>IF(G203="","",IF(OR(G203="etapa",G203="sub-etapa"),"",OFFSET(MCQ!M$20,ROW(M203)-ROW(M$20),0)))</f>
        <v/>
      </c>
      <c r="T203" s="588">
        <f>IFERROR(TRUNC(L203*N203,2),"")</f>
        <v/>
      </c>
      <c r="U203" s="589">
        <f>IFERROR(TRUNC(L203*Q203,2),"")</f>
        <v/>
      </c>
    </row>
    <row r="204">
      <c r="A204" s="18">
        <f>OFFSET(MCQ!A$20,ROW(A204)-ROW(A$20),0)</f>
        <v/>
      </c>
      <c r="B204" s="18">
        <f>OFFSET(MCQ!B$20,ROW(B204)-ROW(B$20),0)</f>
        <v/>
      </c>
      <c r="C204" s="18">
        <f>OFFSET(MCQ!C$20,ROW(C204)-ROW(C$20),0)</f>
        <v/>
      </c>
      <c r="D204" s="18">
        <f>OFFSET(MCQ!D$20,ROW(D204)-ROW(D$20),0)</f>
        <v/>
      </c>
      <c r="E204" s="18">
        <f>OFFSET(MCQ!E$20,ROW(E204)-ROW(E$20),0)</f>
        <v/>
      </c>
      <c r="F204" s="18" t="n"/>
      <c r="G204" s="233">
        <f>OFFSET(MCQ!G$20,ROW(G204)-ROW(G$20),0)</f>
        <v/>
      </c>
      <c r="H204" s="583">
        <f>IF(G204="","",OFFSET(MCQ!H$20,ROW(H204)-ROW(H$20),0))</f>
        <v/>
      </c>
      <c r="I204" s="24">
        <f>IF(G204="","",IF(OR(G204="etapa",G204="sub-etapa"),"",OFFSET(MCQ!I$20,ROW(I204)-ROW(I$20),0)))</f>
        <v/>
      </c>
      <c r="J204" s="25">
        <f>IF(G204="","",OFFSET(MCQ!J$20,ROW(J204)-ROW(J$20),0))</f>
        <v/>
      </c>
      <c r="K204" s="24">
        <f>IF(G204="","",IF(OR(G204="etapa",G204="sub-etapa"),"",OFFSET(MCQ!K$20,ROW(K204)-ROW(K$20),0)))</f>
        <v/>
      </c>
      <c r="L204" s="26">
        <f>IF(G204="","",IF(OR(G204="etapa",G204="sub-etapa"),"",TRUNC(OFFSET(MCQ!L$20,ROW(L204)-ROW(L$20),0),2)))</f>
        <v/>
      </c>
      <c r="M204" s="584">
        <f>IF(I204="", "", IFERROR(VLOOKUP(VALUE(I204), _BaseAbril2026, 4, 0), IFERROR(VLOOKUP(TEXT(I204, "@"), _BaseAbril2026, 4, 0), "")))</f>
        <v/>
      </c>
      <c r="N204" s="585">
        <f>IFERROR(IF(S204="BDI1", TRUNC(M204*(1+$O$18), 2),IF(S204="BDI2", TRUNC(M204*(1+$N$18), 2), "")), "")</f>
        <v/>
      </c>
      <c r="O204" s="586">
        <f>_xlfn.IFS(G204="ETAPA", SUMIFS(ValorTotalComD, Nivel, A204), G204="SUB-ETAPA", SUMIFS(ValorTotalComD, SubNivel, C204), TRUE, T204)</f>
        <v/>
      </c>
      <c r="P204" s="584">
        <f>IF(I204="", "", IFERROR(VLOOKUP(VALUE(I204), _BaseAbril2026, 5, 0), IFERROR(VLOOKUP(TEXT(I204, "@"), _BaseAbril2026, 5, 0), "")))</f>
        <v/>
      </c>
      <c r="Q204" s="585">
        <f>IFERROR(IF(S204="BDI1", TRUNC(P204*(1+$R$18), 2),IF(S204="BDI2", TRUNC(P204*(1+$Q$18), 2), "")), "")</f>
        <v/>
      </c>
      <c r="R204" s="586">
        <f>_xlfn.IFS(G204="ETAPA", SUMIFS(ValorTotalSemD, Nivel, A204), G204="SUB-ETAPA", SUMIFS(ValorTotalSemD, SubNivel, C204), TRUE, U204)</f>
        <v/>
      </c>
      <c r="S204" s="587">
        <f>IF(G204="","",IF(OR(G204="etapa",G204="sub-etapa"),"",OFFSET(MCQ!M$20,ROW(M204)-ROW(M$20),0)))</f>
        <v/>
      </c>
      <c r="T204" s="588">
        <f>IFERROR(TRUNC(L204*N204,2),"")</f>
        <v/>
      </c>
      <c r="U204" s="589">
        <f>IFERROR(TRUNC(L204*Q204,2),"")</f>
        <v/>
      </c>
    </row>
    <row r="205">
      <c r="A205" s="18">
        <f>OFFSET(MCQ!A$20,ROW(A205)-ROW(A$20),0)</f>
        <v/>
      </c>
      <c r="B205" s="18">
        <f>OFFSET(MCQ!B$20,ROW(B205)-ROW(B$20),0)</f>
        <v/>
      </c>
      <c r="C205" s="18">
        <f>OFFSET(MCQ!C$20,ROW(C205)-ROW(C$20),0)</f>
        <v/>
      </c>
      <c r="D205" s="18">
        <f>OFFSET(MCQ!D$20,ROW(D205)-ROW(D$20),0)</f>
        <v/>
      </c>
      <c r="E205" s="18">
        <f>OFFSET(MCQ!E$20,ROW(E205)-ROW(E$20),0)</f>
        <v/>
      </c>
      <c r="F205" s="18" t="n"/>
      <c r="G205" s="233">
        <f>OFFSET(MCQ!G$20,ROW(G205)-ROW(G$20),0)</f>
        <v/>
      </c>
      <c r="H205" s="583">
        <f>IF(G205="","",OFFSET(MCQ!H$20,ROW(H205)-ROW(H$20),0))</f>
        <v/>
      </c>
      <c r="I205" s="24">
        <f>IF(G205="","",IF(OR(G205="etapa",G205="sub-etapa"),"",OFFSET(MCQ!I$20,ROW(I205)-ROW(I$20),0)))</f>
        <v/>
      </c>
      <c r="J205" s="25">
        <f>IF(G205="","",OFFSET(MCQ!J$20,ROW(J205)-ROW(J$20),0))</f>
        <v/>
      </c>
      <c r="K205" s="24">
        <f>IF(G205="","",IF(OR(G205="etapa",G205="sub-etapa"),"",OFFSET(MCQ!K$20,ROW(K205)-ROW(K$20),0)))</f>
        <v/>
      </c>
      <c r="L205" s="26">
        <f>IF(G205="","",IF(OR(G205="etapa",G205="sub-etapa"),"",TRUNC(OFFSET(MCQ!L$20,ROW(L205)-ROW(L$20),0),2)))</f>
        <v/>
      </c>
      <c r="M205" s="584">
        <f>IF(I205="", "", IFERROR(VLOOKUP(VALUE(I205), _BaseAbril2026, 4, 0), IFERROR(VLOOKUP(TEXT(I205, "@"), _BaseAbril2026, 4, 0), "")))</f>
        <v/>
      </c>
      <c r="N205" s="585">
        <f>IFERROR(IF(S205="BDI1", TRUNC(M205*(1+$O$18), 2),IF(S205="BDI2", TRUNC(M205*(1+$N$18), 2), "")), "")</f>
        <v/>
      </c>
      <c r="O205" s="586">
        <f>_xlfn.IFS(G205="ETAPA", SUMIFS(ValorTotalComD, Nivel, A205), G205="SUB-ETAPA", SUMIFS(ValorTotalComD, SubNivel, C205), TRUE, T205)</f>
        <v/>
      </c>
      <c r="P205" s="584">
        <f>IF(I205="", "", IFERROR(VLOOKUP(VALUE(I205), _BaseAbril2026, 5, 0), IFERROR(VLOOKUP(TEXT(I205, "@"), _BaseAbril2026, 5, 0), "")))</f>
        <v/>
      </c>
      <c r="Q205" s="585">
        <f>IFERROR(IF(S205="BDI1", TRUNC(P205*(1+$R$18), 2),IF(S205="BDI2", TRUNC(P205*(1+$Q$18), 2), "")), "")</f>
        <v/>
      </c>
      <c r="R205" s="586">
        <f>_xlfn.IFS(G205="ETAPA", SUMIFS(ValorTotalSemD, Nivel, A205), G205="SUB-ETAPA", SUMIFS(ValorTotalSemD, SubNivel, C205), TRUE, U205)</f>
        <v/>
      </c>
      <c r="S205" s="587">
        <f>IF(G205="","",IF(OR(G205="etapa",G205="sub-etapa"),"",OFFSET(MCQ!M$20,ROW(M205)-ROW(M$20),0)))</f>
        <v/>
      </c>
      <c r="T205" s="588">
        <f>IFERROR(TRUNC(L205*N205,2),"")</f>
        <v/>
      </c>
      <c r="U205" s="589">
        <f>IFERROR(TRUNC(L205*Q205,2),"")</f>
        <v/>
      </c>
    </row>
    <row r="206">
      <c r="A206" s="18">
        <f>OFFSET(MCQ!A$20,ROW(A206)-ROW(A$20),0)</f>
        <v/>
      </c>
      <c r="B206" s="18">
        <f>OFFSET(MCQ!B$20,ROW(B206)-ROW(B$20),0)</f>
        <v/>
      </c>
      <c r="C206" s="18">
        <f>OFFSET(MCQ!C$20,ROW(C206)-ROW(C$20),0)</f>
        <v/>
      </c>
      <c r="D206" s="18">
        <f>OFFSET(MCQ!D$20,ROW(D206)-ROW(D$20),0)</f>
        <v/>
      </c>
      <c r="E206" s="18">
        <f>OFFSET(MCQ!E$20,ROW(E206)-ROW(E$20),0)</f>
        <v/>
      </c>
      <c r="F206" s="18" t="n"/>
      <c r="G206" s="233">
        <f>OFFSET(MCQ!G$20,ROW(G206)-ROW(G$20),0)</f>
        <v/>
      </c>
      <c r="H206" s="583">
        <f>IF(G206="","",OFFSET(MCQ!H$20,ROW(H206)-ROW(H$20),0))</f>
        <v/>
      </c>
      <c r="I206" s="24">
        <f>IF(G206="","",IF(OR(G206="etapa",G206="sub-etapa"),"",OFFSET(MCQ!I$20,ROW(I206)-ROW(I$20),0)))</f>
        <v/>
      </c>
      <c r="J206" s="25">
        <f>IF(G206="","",OFFSET(MCQ!J$20,ROW(J206)-ROW(J$20),0))</f>
        <v/>
      </c>
      <c r="K206" s="24">
        <f>IF(G206="","",IF(OR(G206="etapa",G206="sub-etapa"),"",OFFSET(MCQ!K$20,ROW(K206)-ROW(K$20),0)))</f>
        <v/>
      </c>
      <c r="L206" s="26">
        <f>IF(G206="","",IF(OR(G206="etapa",G206="sub-etapa"),"",TRUNC(OFFSET(MCQ!L$20,ROW(L206)-ROW(L$20),0),2)))</f>
        <v/>
      </c>
      <c r="M206" s="584">
        <f>IF(I206="", "", IFERROR(VLOOKUP(VALUE(I206), _BaseAbril2026, 4, 0), IFERROR(VLOOKUP(TEXT(I206, "@"), _BaseAbril2026, 4, 0), "")))</f>
        <v/>
      </c>
      <c r="N206" s="585">
        <f>IFERROR(IF(S206="BDI1", TRUNC(M206*(1+$O$18), 2),IF(S206="BDI2", TRUNC(M206*(1+$N$18), 2), "")), "")</f>
        <v/>
      </c>
      <c r="O206" s="586">
        <f>_xlfn.IFS(G206="ETAPA", SUMIFS(ValorTotalComD, Nivel, A206), G206="SUB-ETAPA", SUMIFS(ValorTotalComD, SubNivel, C206), TRUE, T206)</f>
        <v/>
      </c>
      <c r="P206" s="584">
        <f>IF(I206="", "", IFERROR(VLOOKUP(VALUE(I206), _BaseAbril2026, 5, 0), IFERROR(VLOOKUP(TEXT(I206, "@"), _BaseAbril2026, 5, 0), "")))</f>
        <v/>
      </c>
      <c r="Q206" s="585">
        <f>IFERROR(IF(S206="BDI1", TRUNC(P206*(1+$R$18), 2),IF(S206="BDI2", TRUNC(P206*(1+$Q$18), 2), "")), "")</f>
        <v/>
      </c>
      <c r="R206" s="586">
        <f>_xlfn.IFS(G206="ETAPA", SUMIFS(ValorTotalSemD, Nivel, A206), G206="SUB-ETAPA", SUMIFS(ValorTotalSemD, SubNivel, C206), TRUE, U206)</f>
        <v/>
      </c>
      <c r="S206" s="587">
        <f>IF(G206="","",IF(OR(G206="etapa",G206="sub-etapa"),"",OFFSET(MCQ!M$20,ROW(M206)-ROW(M$20),0)))</f>
        <v/>
      </c>
      <c r="T206" s="588">
        <f>IFERROR(TRUNC(L206*N206,2),"")</f>
        <v/>
      </c>
      <c r="U206" s="589">
        <f>IFERROR(TRUNC(L206*Q206,2),"")</f>
        <v/>
      </c>
    </row>
    <row r="207">
      <c r="A207" s="18">
        <f>OFFSET(MCQ!A$20,ROW(A207)-ROW(A$20),0)</f>
        <v/>
      </c>
      <c r="B207" s="18">
        <f>OFFSET(MCQ!B$20,ROW(B207)-ROW(B$20),0)</f>
        <v/>
      </c>
      <c r="C207" s="18">
        <f>OFFSET(MCQ!C$20,ROW(C207)-ROW(C$20),0)</f>
        <v/>
      </c>
      <c r="D207" s="18">
        <f>OFFSET(MCQ!D$20,ROW(D207)-ROW(D$20),0)</f>
        <v/>
      </c>
      <c r="E207" s="18">
        <f>OFFSET(MCQ!E$20,ROW(E207)-ROW(E$20),0)</f>
        <v/>
      </c>
      <c r="F207" s="18" t="n"/>
      <c r="G207" s="233">
        <f>OFFSET(MCQ!G$20,ROW(G207)-ROW(G$20),0)</f>
        <v/>
      </c>
      <c r="H207" s="583">
        <f>IF(G207="","",OFFSET(MCQ!H$20,ROW(H207)-ROW(H$20),0))</f>
        <v/>
      </c>
      <c r="I207" s="24">
        <f>IF(G207="","",IF(OR(G207="etapa",G207="sub-etapa"),"",OFFSET(MCQ!I$20,ROW(I207)-ROW(I$20),0)))</f>
        <v/>
      </c>
      <c r="J207" s="25">
        <f>IF(G207="","",OFFSET(MCQ!J$20,ROW(J207)-ROW(J$20),0))</f>
        <v/>
      </c>
      <c r="K207" s="24">
        <f>IF(G207="","",IF(OR(G207="etapa",G207="sub-etapa"),"",OFFSET(MCQ!K$20,ROW(K207)-ROW(K$20),0)))</f>
        <v/>
      </c>
      <c r="L207" s="26">
        <f>IF(G207="","",IF(OR(G207="etapa",G207="sub-etapa"),"",TRUNC(OFFSET(MCQ!L$20,ROW(L207)-ROW(L$20),0),2)))</f>
        <v/>
      </c>
      <c r="M207" s="584">
        <f>IF(I207="", "", IFERROR(VLOOKUP(VALUE(I207), _BaseAbril2026, 4, 0), IFERROR(VLOOKUP(TEXT(I207, "@"), _BaseAbril2026, 4, 0), "")))</f>
        <v/>
      </c>
      <c r="N207" s="585">
        <f>IFERROR(IF(S207="BDI1", TRUNC(M207*(1+$O$18), 2),IF(S207="BDI2", TRUNC(M207*(1+$N$18), 2), "")), "")</f>
        <v/>
      </c>
      <c r="O207" s="586">
        <f>_xlfn.IFS(G207="ETAPA", SUMIFS(ValorTotalComD, Nivel, A207), G207="SUB-ETAPA", SUMIFS(ValorTotalComD, SubNivel, C207), TRUE, T207)</f>
        <v/>
      </c>
      <c r="P207" s="584">
        <f>IF(I207="", "", IFERROR(VLOOKUP(VALUE(I207), _BaseAbril2026, 5, 0), IFERROR(VLOOKUP(TEXT(I207, "@"), _BaseAbril2026, 5, 0), "")))</f>
        <v/>
      </c>
      <c r="Q207" s="585">
        <f>IFERROR(IF(S207="BDI1", TRUNC(P207*(1+$R$18), 2),IF(S207="BDI2", TRUNC(P207*(1+$Q$18), 2), "")), "")</f>
        <v/>
      </c>
      <c r="R207" s="586">
        <f>_xlfn.IFS(G207="ETAPA", SUMIFS(ValorTotalSemD, Nivel, A207), G207="SUB-ETAPA", SUMIFS(ValorTotalSemD, SubNivel, C207), TRUE, U207)</f>
        <v/>
      </c>
      <c r="S207" s="587">
        <f>IF(G207="","",IF(OR(G207="etapa",G207="sub-etapa"),"",OFFSET(MCQ!M$20,ROW(M207)-ROW(M$20),0)))</f>
        <v/>
      </c>
      <c r="T207" s="588">
        <f>IFERROR(TRUNC(L207*N207,2),"")</f>
        <v/>
      </c>
      <c r="U207" s="589">
        <f>IFERROR(TRUNC(L207*Q207,2),"")</f>
        <v/>
      </c>
    </row>
    <row r="208">
      <c r="A208" s="18">
        <f>OFFSET(MCQ!A$20,ROW(A208)-ROW(A$20),0)</f>
        <v/>
      </c>
      <c r="B208" s="18">
        <f>OFFSET(MCQ!B$20,ROW(B208)-ROW(B$20),0)</f>
        <v/>
      </c>
      <c r="C208" s="18">
        <f>OFFSET(MCQ!C$20,ROW(C208)-ROW(C$20),0)</f>
        <v/>
      </c>
      <c r="D208" s="18">
        <f>OFFSET(MCQ!D$20,ROW(D208)-ROW(D$20),0)</f>
        <v/>
      </c>
      <c r="E208" s="18">
        <f>OFFSET(MCQ!E$20,ROW(E208)-ROW(E$20),0)</f>
        <v/>
      </c>
      <c r="F208" s="18" t="n"/>
      <c r="G208" s="233">
        <f>OFFSET(MCQ!G$20,ROW(G208)-ROW(G$20),0)</f>
        <v/>
      </c>
      <c r="H208" s="583">
        <f>IF(G208="","",OFFSET(MCQ!H$20,ROW(H208)-ROW(H$20),0))</f>
        <v/>
      </c>
      <c r="I208" s="24">
        <f>IF(G208="","",IF(OR(G208="etapa",G208="sub-etapa"),"",OFFSET(MCQ!I$20,ROW(I208)-ROW(I$20),0)))</f>
        <v/>
      </c>
      <c r="J208" s="25">
        <f>IF(G208="","",OFFSET(MCQ!J$20,ROW(J208)-ROW(J$20),0))</f>
        <v/>
      </c>
      <c r="K208" s="24">
        <f>IF(G208="","",IF(OR(G208="etapa",G208="sub-etapa"),"",OFFSET(MCQ!K$20,ROW(K208)-ROW(K$20),0)))</f>
        <v/>
      </c>
      <c r="L208" s="26">
        <f>IF(G208="","",IF(OR(G208="etapa",G208="sub-etapa"),"",TRUNC(OFFSET(MCQ!L$20,ROW(L208)-ROW(L$20),0),2)))</f>
        <v/>
      </c>
      <c r="M208" s="584">
        <f>IF(I208="", "", IFERROR(VLOOKUP(VALUE(I208), _BaseAbril2026, 4, 0), IFERROR(VLOOKUP(TEXT(I208, "@"), _BaseAbril2026, 4, 0), "")))</f>
        <v/>
      </c>
      <c r="N208" s="585">
        <f>IFERROR(IF(S208="BDI1", TRUNC(M208*(1+$O$18), 2),IF(S208="BDI2", TRUNC(M208*(1+$N$18), 2), "")), "")</f>
        <v/>
      </c>
      <c r="O208" s="586">
        <f>_xlfn.IFS(G208="ETAPA", SUMIFS(ValorTotalComD, Nivel, A208), G208="SUB-ETAPA", SUMIFS(ValorTotalComD, SubNivel, C208), TRUE, T208)</f>
        <v/>
      </c>
      <c r="P208" s="584">
        <f>IF(I208="", "", IFERROR(VLOOKUP(VALUE(I208), _BaseAbril2026, 5, 0), IFERROR(VLOOKUP(TEXT(I208, "@"), _BaseAbril2026, 5, 0), "")))</f>
        <v/>
      </c>
      <c r="Q208" s="585">
        <f>IFERROR(IF(S208="BDI1", TRUNC(P208*(1+$R$18), 2),IF(S208="BDI2", TRUNC(P208*(1+$Q$18), 2), "")), "")</f>
        <v/>
      </c>
      <c r="R208" s="586">
        <f>_xlfn.IFS(G208="ETAPA", SUMIFS(ValorTotalSemD, Nivel, A208), G208="SUB-ETAPA", SUMIFS(ValorTotalSemD, SubNivel, C208), TRUE, U208)</f>
        <v/>
      </c>
      <c r="S208" s="587">
        <f>IF(G208="","",IF(OR(G208="etapa",G208="sub-etapa"),"",OFFSET(MCQ!M$20,ROW(M208)-ROW(M$20),0)))</f>
        <v/>
      </c>
      <c r="T208" s="588">
        <f>IFERROR(TRUNC(L208*N208,2),"")</f>
        <v/>
      </c>
      <c r="U208" s="589">
        <f>IFERROR(TRUNC(L208*Q208,2),"")</f>
        <v/>
      </c>
    </row>
    <row r="209">
      <c r="A209" s="18">
        <f>OFFSET(MCQ!A$20,ROW(A209)-ROW(A$20),0)</f>
        <v/>
      </c>
      <c r="B209" s="18">
        <f>OFFSET(MCQ!B$20,ROW(B209)-ROW(B$20),0)</f>
        <v/>
      </c>
      <c r="C209" s="18">
        <f>OFFSET(MCQ!C$20,ROW(C209)-ROW(C$20),0)</f>
        <v/>
      </c>
      <c r="D209" s="18">
        <f>OFFSET(MCQ!D$20,ROW(D209)-ROW(D$20),0)</f>
        <v/>
      </c>
      <c r="E209" s="18">
        <f>OFFSET(MCQ!E$20,ROW(E209)-ROW(E$20),0)</f>
        <v/>
      </c>
      <c r="F209" s="18" t="n"/>
      <c r="G209" s="233">
        <f>OFFSET(MCQ!G$20,ROW(G209)-ROW(G$20),0)</f>
        <v/>
      </c>
      <c r="H209" s="583">
        <f>IF(G209="","",OFFSET(MCQ!H$20,ROW(H209)-ROW(H$20),0))</f>
        <v/>
      </c>
      <c r="I209" s="24">
        <f>IF(G209="","",IF(OR(G209="etapa",G209="sub-etapa"),"",OFFSET(MCQ!I$20,ROW(I209)-ROW(I$20),0)))</f>
        <v/>
      </c>
      <c r="J209" s="25">
        <f>IF(G209="","",OFFSET(MCQ!J$20,ROW(J209)-ROW(J$20),0))</f>
        <v/>
      </c>
      <c r="K209" s="24">
        <f>IF(G209="","",IF(OR(G209="etapa",G209="sub-etapa"),"",OFFSET(MCQ!K$20,ROW(K209)-ROW(K$20),0)))</f>
        <v/>
      </c>
      <c r="L209" s="26">
        <f>IF(G209="","",IF(OR(G209="etapa",G209="sub-etapa"),"",TRUNC(OFFSET(MCQ!L$20,ROW(L209)-ROW(L$20),0),2)))</f>
        <v/>
      </c>
      <c r="M209" s="584">
        <f>IF(I209="", "", IFERROR(VLOOKUP(VALUE(I209), _BaseAbril2026, 4, 0), IFERROR(VLOOKUP(TEXT(I209, "@"), _BaseAbril2026, 4, 0), "")))</f>
        <v/>
      </c>
      <c r="N209" s="585">
        <f>IFERROR(IF(S209="BDI1", TRUNC(M209*(1+$O$18), 2),IF(S209="BDI2", TRUNC(M209*(1+$N$18), 2), "")), "")</f>
        <v/>
      </c>
      <c r="O209" s="586">
        <f>_xlfn.IFS(G209="ETAPA", SUMIFS(ValorTotalComD, Nivel, A209), G209="SUB-ETAPA", SUMIFS(ValorTotalComD, SubNivel, C209), TRUE, T209)</f>
        <v/>
      </c>
      <c r="P209" s="584">
        <f>IF(I209="", "", IFERROR(VLOOKUP(VALUE(I209), _BaseAbril2026, 5, 0), IFERROR(VLOOKUP(TEXT(I209, "@"), _BaseAbril2026, 5, 0), "")))</f>
        <v/>
      </c>
      <c r="Q209" s="585">
        <f>IFERROR(IF(S209="BDI1", TRUNC(P209*(1+$R$18), 2),IF(S209="BDI2", TRUNC(P209*(1+$Q$18), 2), "")), "")</f>
        <v/>
      </c>
      <c r="R209" s="586">
        <f>_xlfn.IFS(G209="ETAPA", SUMIFS(ValorTotalSemD, Nivel, A209), G209="SUB-ETAPA", SUMIFS(ValorTotalSemD, SubNivel, C209), TRUE, U209)</f>
        <v/>
      </c>
      <c r="S209" s="587">
        <f>IF(G209="","",IF(OR(G209="etapa",G209="sub-etapa"),"",OFFSET(MCQ!M$20,ROW(M209)-ROW(M$20),0)))</f>
        <v/>
      </c>
      <c r="T209" s="588">
        <f>IFERROR(TRUNC(L209*N209,2),"")</f>
        <v/>
      </c>
      <c r="U209" s="589">
        <f>IFERROR(TRUNC(L209*Q209,2),"")</f>
        <v/>
      </c>
    </row>
    <row r="210">
      <c r="A210" s="18">
        <f>OFFSET(MCQ!A$20,ROW(A210)-ROW(A$20),0)</f>
        <v/>
      </c>
      <c r="B210" s="18">
        <f>OFFSET(MCQ!B$20,ROW(B210)-ROW(B$20),0)</f>
        <v/>
      </c>
      <c r="C210" s="18">
        <f>OFFSET(MCQ!C$20,ROW(C210)-ROW(C$20),0)</f>
        <v/>
      </c>
      <c r="D210" s="18">
        <f>OFFSET(MCQ!D$20,ROW(D210)-ROW(D$20),0)</f>
        <v/>
      </c>
      <c r="E210" s="18">
        <f>OFFSET(MCQ!E$20,ROW(E210)-ROW(E$20),0)</f>
        <v/>
      </c>
      <c r="F210" s="18" t="n"/>
      <c r="G210" s="233">
        <f>OFFSET(MCQ!G$20,ROW(G210)-ROW(G$20),0)</f>
        <v/>
      </c>
      <c r="H210" s="583">
        <f>IF(G210="","",OFFSET(MCQ!H$20,ROW(H210)-ROW(H$20),0))</f>
        <v/>
      </c>
      <c r="I210" s="24">
        <f>IF(G210="","",IF(OR(G210="etapa",G210="sub-etapa"),"",OFFSET(MCQ!I$20,ROW(I210)-ROW(I$20),0)))</f>
        <v/>
      </c>
      <c r="J210" s="25">
        <f>IF(G210="","",OFFSET(MCQ!J$20,ROW(J210)-ROW(J$20),0))</f>
        <v/>
      </c>
      <c r="K210" s="24">
        <f>IF(G210="","",IF(OR(G210="etapa",G210="sub-etapa"),"",OFFSET(MCQ!K$20,ROW(K210)-ROW(K$20),0)))</f>
        <v/>
      </c>
      <c r="L210" s="26">
        <f>IF(G210="","",IF(OR(G210="etapa",G210="sub-etapa"),"",TRUNC(OFFSET(MCQ!L$20,ROW(L210)-ROW(L$20),0),2)))</f>
        <v/>
      </c>
      <c r="M210" s="584">
        <f>IF(I210="", "", IFERROR(VLOOKUP(VALUE(I210), _BaseAbril2026, 4, 0), IFERROR(VLOOKUP(TEXT(I210, "@"), _BaseAbril2026, 4, 0), "")))</f>
        <v/>
      </c>
      <c r="N210" s="585">
        <f>IFERROR(IF(S210="BDI1", TRUNC(M210*(1+$O$18), 2),IF(S210="BDI2", TRUNC(M210*(1+$N$18), 2), "")), "")</f>
        <v/>
      </c>
      <c r="O210" s="586">
        <f>_xlfn.IFS(G210="ETAPA", SUMIFS(ValorTotalComD, Nivel, A210), G210="SUB-ETAPA", SUMIFS(ValorTotalComD, SubNivel, C210), TRUE, T210)</f>
        <v/>
      </c>
      <c r="P210" s="584">
        <f>IF(I210="", "", IFERROR(VLOOKUP(VALUE(I210), _BaseAbril2026, 5, 0), IFERROR(VLOOKUP(TEXT(I210, "@"), _BaseAbril2026, 5, 0), "")))</f>
        <v/>
      </c>
      <c r="Q210" s="585">
        <f>IFERROR(IF(S210="BDI1", TRUNC(P210*(1+$R$18), 2),IF(S210="BDI2", TRUNC(P210*(1+$Q$18), 2), "")), "")</f>
        <v/>
      </c>
      <c r="R210" s="586">
        <f>_xlfn.IFS(G210="ETAPA", SUMIFS(ValorTotalSemD, Nivel, A210), G210="SUB-ETAPA", SUMIFS(ValorTotalSemD, SubNivel, C210), TRUE, U210)</f>
        <v/>
      </c>
      <c r="S210" s="587">
        <f>IF(G210="","",IF(OR(G210="etapa",G210="sub-etapa"),"",OFFSET(MCQ!M$20,ROW(M210)-ROW(M$20),0)))</f>
        <v/>
      </c>
      <c r="T210" s="588">
        <f>IFERROR(TRUNC(L210*N210,2),"")</f>
        <v/>
      </c>
      <c r="U210" s="589">
        <f>IFERROR(TRUNC(L210*Q210,2),"")</f>
        <v/>
      </c>
    </row>
    <row r="211">
      <c r="A211" s="18">
        <f>OFFSET(MCQ!A$20,ROW(A211)-ROW(A$20),0)</f>
        <v/>
      </c>
      <c r="B211" s="18">
        <f>OFFSET(MCQ!B$20,ROW(B211)-ROW(B$20),0)</f>
        <v/>
      </c>
      <c r="C211" s="18">
        <f>OFFSET(MCQ!C$20,ROW(C211)-ROW(C$20),0)</f>
        <v/>
      </c>
      <c r="D211" s="18">
        <f>OFFSET(MCQ!D$20,ROW(D211)-ROW(D$20),0)</f>
        <v/>
      </c>
      <c r="E211" s="18">
        <f>OFFSET(MCQ!E$20,ROW(E211)-ROW(E$20),0)</f>
        <v/>
      </c>
      <c r="F211" s="18" t="n"/>
      <c r="G211" s="233">
        <f>OFFSET(MCQ!G$20,ROW(G211)-ROW(G$20),0)</f>
        <v/>
      </c>
      <c r="H211" s="583">
        <f>IF(G211="","",OFFSET(MCQ!H$20,ROW(H211)-ROW(H$20),0))</f>
        <v/>
      </c>
      <c r="I211" s="24">
        <f>IF(G211="","",IF(OR(G211="etapa",G211="sub-etapa"),"",OFFSET(MCQ!I$20,ROW(I211)-ROW(I$20),0)))</f>
        <v/>
      </c>
      <c r="J211" s="25">
        <f>IF(G211="","",OFFSET(MCQ!J$20,ROW(J211)-ROW(J$20),0))</f>
        <v/>
      </c>
      <c r="K211" s="24">
        <f>IF(G211="","",IF(OR(G211="etapa",G211="sub-etapa"),"",OFFSET(MCQ!K$20,ROW(K211)-ROW(K$20),0)))</f>
        <v/>
      </c>
      <c r="L211" s="26">
        <f>IF(G211="","",IF(OR(G211="etapa",G211="sub-etapa"),"",TRUNC(OFFSET(MCQ!L$20,ROW(L211)-ROW(L$20),0),2)))</f>
        <v/>
      </c>
      <c r="M211" s="584">
        <f>IF(I211="", "", IFERROR(VLOOKUP(VALUE(I211), _BaseAbril2026, 4, 0), IFERROR(VLOOKUP(TEXT(I211, "@"), _BaseAbril2026, 4, 0), "")))</f>
        <v/>
      </c>
      <c r="N211" s="585">
        <f>IFERROR(IF(S211="BDI1", TRUNC(M211*(1+$O$18), 2),IF(S211="BDI2", TRUNC(M211*(1+$N$18), 2), "")), "")</f>
        <v/>
      </c>
      <c r="O211" s="586">
        <f>_xlfn.IFS(G211="ETAPA", SUMIFS(ValorTotalComD, Nivel, A211), G211="SUB-ETAPA", SUMIFS(ValorTotalComD, SubNivel, C211), TRUE, T211)</f>
        <v/>
      </c>
      <c r="P211" s="584">
        <f>IF(I211="", "", IFERROR(VLOOKUP(VALUE(I211), _BaseAbril2026, 5, 0), IFERROR(VLOOKUP(TEXT(I211, "@"), _BaseAbril2026, 5, 0), "")))</f>
        <v/>
      </c>
      <c r="Q211" s="585">
        <f>IFERROR(IF(S211="BDI1", TRUNC(P211*(1+$R$18), 2),IF(S211="BDI2", TRUNC(P211*(1+$Q$18), 2), "")), "")</f>
        <v/>
      </c>
      <c r="R211" s="586">
        <f>_xlfn.IFS(G211="ETAPA", SUMIFS(ValorTotalSemD, Nivel, A211), G211="SUB-ETAPA", SUMIFS(ValorTotalSemD, SubNivel, C211), TRUE, U211)</f>
        <v/>
      </c>
      <c r="S211" s="587">
        <f>IF(G211="","",IF(OR(G211="etapa",G211="sub-etapa"),"",OFFSET(MCQ!M$20,ROW(M211)-ROW(M$20),0)))</f>
        <v/>
      </c>
      <c r="T211" s="588">
        <f>IFERROR(TRUNC(L211*N211,2),"")</f>
        <v/>
      </c>
      <c r="U211" s="589">
        <f>IFERROR(TRUNC(L211*Q211,2),"")</f>
        <v/>
      </c>
    </row>
    <row r="212">
      <c r="A212" s="18">
        <f>OFFSET(MCQ!A$20,ROW(A212)-ROW(A$20),0)</f>
        <v/>
      </c>
      <c r="B212" s="18">
        <f>OFFSET(MCQ!B$20,ROW(B212)-ROW(B$20),0)</f>
        <v/>
      </c>
      <c r="C212" s="18">
        <f>OFFSET(MCQ!C$20,ROW(C212)-ROW(C$20),0)</f>
        <v/>
      </c>
      <c r="D212" s="18">
        <f>OFFSET(MCQ!D$20,ROW(D212)-ROW(D$20),0)</f>
        <v/>
      </c>
      <c r="E212" s="18">
        <f>OFFSET(MCQ!E$20,ROW(E212)-ROW(E$20),0)</f>
        <v/>
      </c>
      <c r="F212" s="18" t="n"/>
      <c r="G212" s="233">
        <f>OFFSET(MCQ!G$20,ROW(G212)-ROW(G$20),0)</f>
        <v/>
      </c>
      <c r="H212" s="583">
        <f>IF(G212="","",OFFSET(MCQ!H$20,ROW(H212)-ROW(H$20),0))</f>
        <v/>
      </c>
      <c r="I212" s="24">
        <f>IF(G212="","",IF(OR(G212="etapa",G212="sub-etapa"),"",OFFSET(MCQ!I$20,ROW(I212)-ROW(I$20),0)))</f>
        <v/>
      </c>
      <c r="J212" s="25">
        <f>IF(G212="","",OFFSET(MCQ!J$20,ROW(J212)-ROW(J$20),0))</f>
        <v/>
      </c>
      <c r="K212" s="24">
        <f>IF(G212="","",IF(OR(G212="etapa",G212="sub-etapa"),"",OFFSET(MCQ!K$20,ROW(K212)-ROW(K$20),0)))</f>
        <v/>
      </c>
      <c r="L212" s="26">
        <f>IF(G212="","",IF(OR(G212="etapa",G212="sub-etapa"),"",TRUNC(OFFSET(MCQ!L$20,ROW(L212)-ROW(L$20),0),2)))</f>
        <v/>
      </c>
      <c r="M212" s="584">
        <f>IF(I212="", "", IFERROR(VLOOKUP(VALUE(I212), _BaseAbril2026, 4, 0), IFERROR(VLOOKUP(TEXT(I212, "@"), _BaseAbril2026, 4, 0), "")))</f>
        <v/>
      </c>
      <c r="N212" s="585">
        <f>IFERROR(IF(S212="BDI1", TRUNC(M212*(1+$O$18), 2),IF(S212="BDI2", TRUNC(M212*(1+$N$18), 2), "")), "")</f>
        <v/>
      </c>
      <c r="O212" s="586">
        <f>_xlfn.IFS(G212="ETAPA", SUMIFS(ValorTotalComD, Nivel, A212), G212="SUB-ETAPA", SUMIFS(ValorTotalComD, SubNivel, C212), TRUE, T212)</f>
        <v/>
      </c>
      <c r="P212" s="584">
        <f>IF(I212="", "", IFERROR(VLOOKUP(VALUE(I212), _BaseAbril2026, 5, 0), IFERROR(VLOOKUP(TEXT(I212, "@"), _BaseAbril2026, 5, 0), "")))</f>
        <v/>
      </c>
      <c r="Q212" s="585">
        <f>IFERROR(IF(S212="BDI1", TRUNC(P212*(1+$R$18), 2),IF(S212="BDI2", TRUNC(P212*(1+$Q$18), 2), "")), "")</f>
        <v/>
      </c>
      <c r="R212" s="586">
        <f>_xlfn.IFS(G212="ETAPA", SUMIFS(ValorTotalSemD, Nivel, A212), G212="SUB-ETAPA", SUMIFS(ValorTotalSemD, SubNivel, C212), TRUE, U212)</f>
        <v/>
      </c>
      <c r="S212" s="587">
        <f>IF(G212="","",IF(OR(G212="etapa",G212="sub-etapa"),"",OFFSET(MCQ!M$20,ROW(M212)-ROW(M$20),0)))</f>
        <v/>
      </c>
      <c r="T212" s="588">
        <f>IFERROR(TRUNC(L212*N212,2),"")</f>
        <v/>
      </c>
      <c r="U212" s="589">
        <f>IFERROR(TRUNC(L212*Q212,2),"")</f>
        <v/>
      </c>
    </row>
    <row r="213">
      <c r="A213" s="18">
        <f>OFFSET(MCQ!A$20,ROW(A213)-ROW(A$20),0)</f>
        <v/>
      </c>
      <c r="B213" s="18">
        <f>OFFSET(MCQ!B$20,ROW(B213)-ROW(B$20),0)</f>
        <v/>
      </c>
      <c r="C213" s="18">
        <f>OFFSET(MCQ!C$20,ROW(C213)-ROW(C$20),0)</f>
        <v/>
      </c>
      <c r="D213" s="18">
        <f>OFFSET(MCQ!D$20,ROW(D213)-ROW(D$20),0)</f>
        <v/>
      </c>
      <c r="E213" s="18">
        <f>OFFSET(MCQ!E$20,ROW(E213)-ROW(E$20),0)</f>
        <v/>
      </c>
      <c r="F213" s="18" t="n"/>
      <c r="G213" s="233">
        <f>OFFSET(MCQ!G$20,ROW(G213)-ROW(G$20),0)</f>
        <v/>
      </c>
      <c r="H213" s="583">
        <f>IF(G213="","",OFFSET(MCQ!H$20,ROW(H213)-ROW(H$20),0))</f>
        <v/>
      </c>
      <c r="I213" s="24">
        <f>IF(G213="","",IF(OR(G213="etapa",G213="sub-etapa"),"",OFFSET(MCQ!I$20,ROW(I213)-ROW(I$20),0)))</f>
        <v/>
      </c>
      <c r="J213" s="25">
        <f>IF(G213="","",OFFSET(MCQ!J$20,ROW(J213)-ROW(J$20),0))</f>
        <v/>
      </c>
      <c r="K213" s="24">
        <f>IF(G213="","",IF(OR(G213="etapa",G213="sub-etapa"),"",OFFSET(MCQ!K$20,ROW(K213)-ROW(K$20),0)))</f>
        <v/>
      </c>
      <c r="L213" s="26">
        <f>IF(G213="","",IF(OR(G213="etapa",G213="sub-etapa"),"",TRUNC(OFFSET(MCQ!L$20,ROW(L213)-ROW(L$20),0),2)))</f>
        <v/>
      </c>
      <c r="M213" s="584">
        <f>IF(I213="", "", IFERROR(VLOOKUP(VALUE(I213), _BaseAbril2026, 4, 0), IFERROR(VLOOKUP(TEXT(I213, "@"), _BaseAbril2026, 4, 0), "")))</f>
        <v/>
      </c>
      <c r="N213" s="585">
        <f>IFERROR(IF(S213="BDI1", TRUNC(M213*(1+$O$18), 2),IF(S213="BDI2", TRUNC(M213*(1+$N$18), 2), "")), "")</f>
        <v/>
      </c>
      <c r="O213" s="586">
        <f>_xlfn.IFS(G213="ETAPA", SUMIFS(ValorTotalComD, Nivel, A213), G213="SUB-ETAPA", SUMIFS(ValorTotalComD, SubNivel, C213), TRUE, T213)</f>
        <v/>
      </c>
      <c r="P213" s="584">
        <f>IF(I213="", "", IFERROR(VLOOKUP(VALUE(I213), _BaseAbril2026, 5, 0), IFERROR(VLOOKUP(TEXT(I213, "@"), _BaseAbril2026, 5, 0), "")))</f>
        <v/>
      </c>
      <c r="Q213" s="585">
        <f>IFERROR(IF(S213="BDI1", TRUNC(P213*(1+$R$18), 2),IF(S213="BDI2", TRUNC(P213*(1+$Q$18), 2), "")), "")</f>
        <v/>
      </c>
      <c r="R213" s="586">
        <f>_xlfn.IFS(G213="ETAPA", SUMIFS(ValorTotalSemD, Nivel, A213), G213="SUB-ETAPA", SUMIFS(ValorTotalSemD, SubNivel, C213), TRUE, U213)</f>
        <v/>
      </c>
      <c r="S213" s="587">
        <f>IF(G213="","",IF(OR(G213="etapa",G213="sub-etapa"),"",OFFSET(MCQ!M$20,ROW(M213)-ROW(M$20),0)))</f>
        <v/>
      </c>
      <c r="T213" s="588">
        <f>IFERROR(TRUNC(L213*N213,2),"")</f>
        <v/>
      </c>
      <c r="U213" s="589">
        <f>IFERROR(TRUNC(L213*Q213,2),"")</f>
        <v/>
      </c>
    </row>
    <row r="214">
      <c r="A214" s="18">
        <f>OFFSET(MCQ!A$20,ROW(A214)-ROW(A$20),0)</f>
        <v/>
      </c>
      <c r="B214" s="18">
        <f>OFFSET(MCQ!B$20,ROW(B214)-ROW(B$20),0)</f>
        <v/>
      </c>
      <c r="C214" s="18">
        <f>OFFSET(MCQ!C$20,ROW(C214)-ROW(C$20),0)</f>
        <v/>
      </c>
      <c r="D214" s="18">
        <f>OFFSET(MCQ!D$20,ROW(D214)-ROW(D$20),0)</f>
        <v/>
      </c>
      <c r="E214" s="18">
        <f>OFFSET(MCQ!E$20,ROW(E214)-ROW(E$20),0)</f>
        <v/>
      </c>
      <c r="F214" s="18" t="n"/>
      <c r="G214" s="233">
        <f>OFFSET(MCQ!G$20,ROW(G214)-ROW(G$20),0)</f>
        <v/>
      </c>
      <c r="H214" s="583">
        <f>IF(G214="","",OFFSET(MCQ!H$20,ROW(H214)-ROW(H$20),0))</f>
        <v/>
      </c>
      <c r="I214" s="24">
        <f>IF(G214="","",IF(OR(G214="etapa",G214="sub-etapa"),"",OFFSET(MCQ!I$20,ROW(I214)-ROW(I$20),0)))</f>
        <v/>
      </c>
      <c r="J214" s="25">
        <f>IF(G214="","",OFFSET(MCQ!J$20,ROW(J214)-ROW(J$20),0))</f>
        <v/>
      </c>
      <c r="K214" s="24">
        <f>IF(G214="","",IF(OR(G214="etapa",G214="sub-etapa"),"",OFFSET(MCQ!K$20,ROW(K214)-ROW(K$20),0)))</f>
        <v/>
      </c>
      <c r="L214" s="26">
        <f>IF(G214="","",IF(OR(G214="etapa",G214="sub-etapa"),"",TRUNC(OFFSET(MCQ!L$20,ROW(L214)-ROW(L$20),0),2)))</f>
        <v/>
      </c>
      <c r="M214" s="584">
        <f>IF(I214="", "", IFERROR(VLOOKUP(VALUE(I214), _BaseAbril2026, 4, 0), IFERROR(VLOOKUP(TEXT(I214, "@"), _BaseAbril2026, 4, 0), "")))</f>
        <v/>
      </c>
      <c r="N214" s="585">
        <f>IFERROR(IF(S214="BDI1", TRUNC(M214*(1+$O$18), 2),IF(S214="BDI2", TRUNC(M214*(1+$N$18), 2), "")), "")</f>
        <v/>
      </c>
      <c r="O214" s="586">
        <f>_xlfn.IFS(G214="ETAPA", SUMIFS(ValorTotalComD, Nivel, A214), G214="SUB-ETAPA", SUMIFS(ValorTotalComD, SubNivel, C214), TRUE, T214)</f>
        <v/>
      </c>
      <c r="P214" s="584">
        <f>IF(I214="", "", IFERROR(VLOOKUP(VALUE(I214), _BaseAbril2026, 5, 0), IFERROR(VLOOKUP(TEXT(I214, "@"), _BaseAbril2026, 5, 0), "")))</f>
        <v/>
      </c>
      <c r="Q214" s="585">
        <f>IFERROR(IF(S214="BDI1", TRUNC(P214*(1+$R$18), 2),IF(S214="BDI2", TRUNC(P214*(1+$Q$18), 2), "")), "")</f>
        <v/>
      </c>
      <c r="R214" s="586">
        <f>_xlfn.IFS(G214="ETAPA", SUMIFS(ValorTotalSemD, Nivel, A214), G214="SUB-ETAPA", SUMIFS(ValorTotalSemD, SubNivel, C214), TRUE, U214)</f>
        <v/>
      </c>
      <c r="S214" s="587">
        <f>IF(G214="","",IF(OR(G214="etapa",G214="sub-etapa"),"",OFFSET(MCQ!M$20,ROW(M214)-ROW(M$20),0)))</f>
        <v/>
      </c>
      <c r="T214" s="588">
        <f>IFERROR(TRUNC(L214*N214,2),"")</f>
        <v/>
      </c>
      <c r="U214" s="589">
        <f>IFERROR(TRUNC(L214*Q214,2),"")</f>
        <v/>
      </c>
    </row>
    <row r="215">
      <c r="A215" s="18">
        <f>OFFSET(MCQ!A$20,ROW(A215)-ROW(A$20),0)</f>
        <v/>
      </c>
      <c r="B215" s="18">
        <f>OFFSET(MCQ!B$20,ROW(B215)-ROW(B$20),0)</f>
        <v/>
      </c>
      <c r="C215" s="18">
        <f>OFFSET(MCQ!C$20,ROW(C215)-ROW(C$20),0)</f>
        <v/>
      </c>
      <c r="D215" s="18">
        <f>OFFSET(MCQ!D$20,ROW(D215)-ROW(D$20),0)</f>
        <v/>
      </c>
      <c r="E215" s="18">
        <f>OFFSET(MCQ!E$20,ROW(E215)-ROW(E$20),0)</f>
        <v/>
      </c>
      <c r="F215" s="18" t="n"/>
      <c r="G215" s="233">
        <f>OFFSET(MCQ!G$20,ROW(G215)-ROW(G$20),0)</f>
        <v/>
      </c>
      <c r="H215" s="583">
        <f>IF(G215="","",OFFSET(MCQ!H$20,ROW(H215)-ROW(H$20),0))</f>
        <v/>
      </c>
      <c r="I215" s="24">
        <f>IF(G215="","",IF(OR(G215="etapa",G215="sub-etapa"),"",OFFSET(MCQ!I$20,ROW(I215)-ROW(I$20),0)))</f>
        <v/>
      </c>
      <c r="J215" s="25">
        <f>IF(G215="","",OFFSET(MCQ!J$20,ROW(J215)-ROW(J$20),0))</f>
        <v/>
      </c>
      <c r="K215" s="24">
        <f>IF(G215="","",IF(OR(G215="etapa",G215="sub-etapa"),"",OFFSET(MCQ!K$20,ROW(K215)-ROW(K$20),0)))</f>
        <v/>
      </c>
      <c r="L215" s="26">
        <f>IF(G215="","",IF(OR(G215="etapa",G215="sub-etapa"),"",TRUNC(OFFSET(MCQ!L$20,ROW(L215)-ROW(L$20),0),2)))</f>
        <v/>
      </c>
      <c r="M215" s="584">
        <f>IF(I215="", "", IFERROR(VLOOKUP(VALUE(I215), _BaseAbril2026, 4, 0), IFERROR(VLOOKUP(TEXT(I215, "@"), _BaseAbril2026, 4, 0), "")))</f>
        <v/>
      </c>
      <c r="N215" s="585">
        <f>IFERROR(IF(S215="BDI1", TRUNC(M215*(1+$O$18), 2),IF(S215="BDI2", TRUNC(M215*(1+$N$18), 2), "")), "")</f>
        <v/>
      </c>
      <c r="O215" s="586">
        <f>_xlfn.IFS(G215="ETAPA", SUMIFS(ValorTotalComD, Nivel, A215), G215="SUB-ETAPA", SUMIFS(ValorTotalComD, SubNivel, C215), TRUE, T215)</f>
        <v/>
      </c>
      <c r="P215" s="584">
        <f>IF(I215="", "", IFERROR(VLOOKUP(VALUE(I215), _BaseAbril2026, 5, 0), IFERROR(VLOOKUP(TEXT(I215, "@"), _BaseAbril2026, 5, 0), "")))</f>
        <v/>
      </c>
      <c r="Q215" s="585">
        <f>IFERROR(IF(S215="BDI1", TRUNC(P215*(1+$R$18), 2),IF(S215="BDI2", TRUNC(P215*(1+$Q$18), 2), "")), "")</f>
        <v/>
      </c>
      <c r="R215" s="586">
        <f>_xlfn.IFS(G215="ETAPA", SUMIFS(ValorTotalSemD, Nivel, A215), G215="SUB-ETAPA", SUMIFS(ValorTotalSemD, SubNivel, C215), TRUE, U215)</f>
        <v/>
      </c>
      <c r="S215" s="587">
        <f>IF(G215="","",IF(OR(G215="etapa",G215="sub-etapa"),"",OFFSET(MCQ!M$20,ROW(M215)-ROW(M$20),0)))</f>
        <v/>
      </c>
      <c r="T215" s="588">
        <f>IFERROR(TRUNC(L215*N215,2),"")</f>
        <v/>
      </c>
      <c r="U215" s="589">
        <f>IFERROR(TRUNC(L215*Q215,2),"")</f>
        <v/>
      </c>
    </row>
    <row r="216">
      <c r="A216" s="18">
        <f>OFFSET(MCQ!A$20,ROW(A216)-ROW(A$20),0)</f>
        <v/>
      </c>
      <c r="B216" s="18">
        <f>OFFSET(MCQ!B$20,ROW(B216)-ROW(B$20),0)</f>
        <v/>
      </c>
      <c r="C216" s="18">
        <f>OFFSET(MCQ!C$20,ROW(C216)-ROW(C$20),0)</f>
        <v/>
      </c>
      <c r="D216" s="18">
        <f>OFFSET(MCQ!D$20,ROW(D216)-ROW(D$20),0)</f>
        <v/>
      </c>
      <c r="E216" s="18">
        <f>OFFSET(MCQ!E$20,ROW(E216)-ROW(E$20),0)</f>
        <v/>
      </c>
      <c r="F216" s="18" t="n"/>
      <c r="G216" s="233">
        <f>OFFSET(MCQ!G$20,ROW(G216)-ROW(G$20),0)</f>
        <v/>
      </c>
      <c r="H216" s="583">
        <f>IF(G216="","",OFFSET(MCQ!H$20,ROW(H216)-ROW(H$20),0))</f>
        <v/>
      </c>
      <c r="I216" s="24">
        <f>IF(G216="","",IF(OR(G216="etapa",G216="sub-etapa"),"",OFFSET(MCQ!I$20,ROW(I216)-ROW(I$20),0)))</f>
        <v/>
      </c>
      <c r="J216" s="25">
        <f>IF(G216="","",OFFSET(MCQ!J$20,ROW(J216)-ROW(J$20),0))</f>
        <v/>
      </c>
      <c r="K216" s="24">
        <f>IF(G216="","",IF(OR(G216="etapa",G216="sub-etapa"),"",OFFSET(MCQ!K$20,ROW(K216)-ROW(K$20),0)))</f>
        <v/>
      </c>
      <c r="L216" s="26">
        <f>IF(G216="","",IF(OR(G216="etapa",G216="sub-etapa"),"",TRUNC(OFFSET(MCQ!L$20,ROW(L216)-ROW(L$20),0),2)))</f>
        <v/>
      </c>
      <c r="M216" s="584">
        <f>IF(I216="", "", IFERROR(VLOOKUP(VALUE(I216), _BaseAbril2026, 4, 0), IFERROR(VLOOKUP(TEXT(I216, "@"), _BaseAbril2026, 4, 0), "")))</f>
        <v/>
      </c>
      <c r="N216" s="585">
        <f>IFERROR(IF(S216="BDI1", TRUNC(M216*(1+$O$18), 2),IF(S216="BDI2", TRUNC(M216*(1+$N$18), 2), "")), "")</f>
        <v/>
      </c>
      <c r="O216" s="586">
        <f>_xlfn.IFS(G216="ETAPA", SUMIFS(ValorTotalComD, Nivel, A216), G216="SUB-ETAPA", SUMIFS(ValorTotalComD, SubNivel, C216), TRUE, T216)</f>
        <v/>
      </c>
      <c r="P216" s="584">
        <f>IF(I216="", "", IFERROR(VLOOKUP(VALUE(I216), _BaseAbril2026, 5, 0), IFERROR(VLOOKUP(TEXT(I216, "@"), _BaseAbril2026, 5, 0), "")))</f>
        <v/>
      </c>
      <c r="Q216" s="585">
        <f>IFERROR(IF(S216="BDI1", TRUNC(P216*(1+$R$18), 2),IF(S216="BDI2", TRUNC(P216*(1+$Q$18), 2), "")), "")</f>
        <v/>
      </c>
      <c r="R216" s="586">
        <f>_xlfn.IFS(G216="ETAPA", SUMIFS(ValorTotalSemD, Nivel, A216), G216="SUB-ETAPA", SUMIFS(ValorTotalSemD, SubNivel, C216), TRUE, U216)</f>
        <v/>
      </c>
      <c r="S216" s="587">
        <f>IF(G216="","",IF(OR(G216="etapa",G216="sub-etapa"),"",OFFSET(MCQ!M$20,ROW(M216)-ROW(M$20),0)))</f>
        <v/>
      </c>
      <c r="T216" s="588">
        <f>IFERROR(TRUNC(L216*N216,2),"")</f>
        <v/>
      </c>
      <c r="U216" s="589">
        <f>IFERROR(TRUNC(L216*Q216,2),"")</f>
        <v/>
      </c>
    </row>
    <row r="217">
      <c r="A217" s="18">
        <f>OFFSET(MCQ!A$20,ROW(A217)-ROW(A$20),0)</f>
        <v/>
      </c>
      <c r="B217" s="18">
        <f>OFFSET(MCQ!B$20,ROW(B217)-ROW(B$20),0)</f>
        <v/>
      </c>
      <c r="C217" s="18">
        <f>OFFSET(MCQ!C$20,ROW(C217)-ROW(C$20),0)</f>
        <v/>
      </c>
      <c r="D217" s="18">
        <f>OFFSET(MCQ!D$20,ROW(D217)-ROW(D$20),0)</f>
        <v/>
      </c>
      <c r="E217" s="18">
        <f>OFFSET(MCQ!E$20,ROW(E217)-ROW(E$20),0)</f>
        <v/>
      </c>
      <c r="F217" s="18" t="n"/>
      <c r="G217" s="233">
        <f>OFFSET(MCQ!G$20,ROW(G217)-ROW(G$20),0)</f>
        <v/>
      </c>
      <c r="H217" s="583">
        <f>IF(G217="","",OFFSET(MCQ!H$20,ROW(H217)-ROW(H$20),0))</f>
        <v/>
      </c>
      <c r="I217" s="24">
        <f>IF(G217="","",IF(OR(G217="etapa",G217="sub-etapa"),"",OFFSET(MCQ!I$20,ROW(I217)-ROW(I$20),0)))</f>
        <v/>
      </c>
      <c r="J217" s="25">
        <f>IF(G217="","",OFFSET(MCQ!J$20,ROW(J217)-ROW(J$20),0))</f>
        <v/>
      </c>
      <c r="K217" s="24">
        <f>IF(G217="","",IF(OR(G217="etapa",G217="sub-etapa"),"",OFFSET(MCQ!K$20,ROW(K217)-ROW(K$20),0)))</f>
        <v/>
      </c>
      <c r="L217" s="26">
        <f>IF(G217="","",IF(OR(G217="etapa",G217="sub-etapa"),"",TRUNC(OFFSET(MCQ!L$20,ROW(L217)-ROW(L$20),0),2)))</f>
        <v/>
      </c>
      <c r="M217" s="584">
        <f>IF(I217="", "", IFERROR(VLOOKUP(VALUE(I217), _BaseAbril2026, 4, 0), IFERROR(VLOOKUP(TEXT(I217, "@"), _BaseAbril2026, 4, 0), "")))</f>
        <v/>
      </c>
      <c r="N217" s="585">
        <f>IFERROR(IF(S217="BDI1", TRUNC(M217*(1+$O$18), 2),IF(S217="BDI2", TRUNC(M217*(1+$N$18), 2), "")), "")</f>
        <v/>
      </c>
      <c r="O217" s="586">
        <f>_xlfn.IFS(G217="ETAPA", SUMIFS(ValorTotalComD, Nivel, A217), G217="SUB-ETAPA", SUMIFS(ValorTotalComD, SubNivel, C217), TRUE, T217)</f>
        <v/>
      </c>
      <c r="P217" s="584">
        <f>IF(I217="", "", IFERROR(VLOOKUP(VALUE(I217), _BaseAbril2026, 5, 0), IFERROR(VLOOKUP(TEXT(I217, "@"), _BaseAbril2026, 5, 0), "")))</f>
        <v/>
      </c>
      <c r="Q217" s="585">
        <f>IFERROR(IF(S217="BDI1", TRUNC(P217*(1+$R$18), 2),IF(S217="BDI2", TRUNC(P217*(1+$Q$18), 2), "")), "")</f>
        <v/>
      </c>
      <c r="R217" s="586">
        <f>_xlfn.IFS(G217="ETAPA", SUMIFS(ValorTotalSemD, Nivel, A217), G217="SUB-ETAPA", SUMIFS(ValorTotalSemD, SubNivel, C217), TRUE, U217)</f>
        <v/>
      </c>
      <c r="S217" s="587">
        <f>IF(G217="","",IF(OR(G217="etapa",G217="sub-etapa"),"",OFFSET(MCQ!M$20,ROW(M217)-ROW(M$20),0)))</f>
        <v/>
      </c>
      <c r="T217" s="588">
        <f>IFERROR(TRUNC(L217*N217,2),"")</f>
        <v/>
      </c>
      <c r="U217" s="589">
        <f>IFERROR(TRUNC(L217*Q217,2),"")</f>
        <v/>
      </c>
    </row>
    <row r="218">
      <c r="A218" s="18">
        <f>OFFSET(MCQ!A$20,ROW(A218)-ROW(A$20),0)</f>
        <v/>
      </c>
      <c r="B218" s="18">
        <f>OFFSET(MCQ!B$20,ROW(B218)-ROW(B$20),0)</f>
        <v/>
      </c>
      <c r="C218" s="18">
        <f>OFFSET(MCQ!C$20,ROW(C218)-ROW(C$20),0)</f>
        <v/>
      </c>
      <c r="D218" s="18">
        <f>OFFSET(MCQ!D$20,ROW(D218)-ROW(D$20),0)</f>
        <v/>
      </c>
      <c r="E218" s="18">
        <f>OFFSET(MCQ!E$20,ROW(E218)-ROW(E$20),0)</f>
        <v/>
      </c>
      <c r="F218" s="18" t="n"/>
      <c r="G218" s="233">
        <f>OFFSET(MCQ!G$20,ROW(G218)-ROW(G$20),0)</f>
        <v/>
      </c>
      <c r="H218" s="583">
        <f>IF(G218="","",OFFSET(MCQ!H$20,ROW(H218)-ROW(H$20),0))</f>
        <v/>
      </c>
      <c r="I218" s="24">
        <f>IF(G218="","",IF(OR(G218="etapa",G218="sub-etapa"),"",OFFSET(MCQ!I$20,ROW(I218)-ROW(I$20),0)))</f>
        <v/>
      </c>
      <c r="J218" s="25">
        <f>IF(G218="","",OFFSET(MCQ!J$20,ROW(J218)-ROW(J$20),0))</f>
        <v/>
      </c>
      <c r="K218" s="24">
        <f>IF(G218="","",IF(OR(G218="etapa",G218="sub-etapa"),"",OFFSET(MCQ!K$20,ROW(K218)-ROW(K$20),0)))</f>
        <v/>
      </c>
      <c r="L218" s="26">
        <f>IF(G218="","",IF(OR(G218="etapa",G218="sub-etapa"),"",TRUNC(OFFSET(MCQ!L$20,ROW(L218)-ROW(L$20),0),2)))</f>
        <v/>
      </c>
      <c r="M218" s="584">
        <f>IF(I218="", "", IFERROR(VLOOKUP(VALUE(I218), _BaseAbril2026, 4, 0), IFERROR(VLOOKUP(TEXT(I218, "@"), _BaseAbril2026, 4, 0), "")))</f>
        <v/>
      </c>
      <c r="N218" s="585">
        <f>IFERROR(IF(S218="BDI1", TRUNC(M218*(1+$O$18), 2),IF(S218="BDI2", TRUNC(M218*(1+$N$18), 2), "")), "")</f>
        <v/>
      </c>
      <c r="O218" s="586">
        <f>_xlfn.IFS(G218="ETAPA", SUMIFS(ValorTotalComD, Nivel, A218), G218="SUB-ETAPA", SUMIFS(ValorTotalComD, SubNivel, C218), TRUE, T218)</f>
        <v/>
      </c>
      <c r="P218" s="584">
        <f>IF(I218="", "", IFERROR(VLOOKUP(VALUE(I218), _BaseAbril2026, 5, 0), IFERROR(VLOOKUP(TEXT(I218, "@"), _BaseAbril2026, 5, 0), "")))</f>
        <v/>
      </c>
      <c r="Q218" s="585">
        <f>IFERROR(IF(S218="BDI1", TRUNC(P218*(1+$R$18), 2),IF(S218="BDI2", TRUNC(P218*(1+$Q$18), 2), "")), "")</f>
        <v/>
      </c>
      <c r="R218" s="586">
        <f>_xlfn.IFS(G218="ETAPA", SUMIFS(ValorTotalSemD, Nivel, A218), G218="SUB-ETAPA", SUMIFS(ValorTotalSemD, SubNivel, C218), TRUE, U218)</f>
        <v/>
      </c>
      <c r="S218" s="587">
        <f>IF(G218="","",IF(OR(G218="etapa",G218="sub-etapa"),"",OFFSET(MCQ!M$20,ROW(M218)-ROW(M$20),0)))</f>
        <v/>
      </c>
      <c r="T218" s="588">
        <f>IFERROR(TRUNC(L218*N218,2),"")</f>
        <v/>
      </c>
      <c r="U218" s="589">
        <f>IFERROR(TRUNC(L218*Q218,2),"")</f>
        <v/>
      </c>
    </row>
    <row r="219">
      <c r="A219" s="18">
        <f>OFFSET(MCQ!A$20,ROW(A219)-ROW(A$20),0)</f>
        <v/>
      </c>
      <c r="B219" s="18">
        <f>OFFSET(MCQ!B$20,ROW(B219)-ROW(B$20),0)</f>
        <v/>
      </c>
      <c r="C219" s="18">
        <f>OFFSET(MCQ!C$20,ROW(C219)-ROW(C$20),0)</f>
        <v/>
      </c>
      <c r="D219" s="18">
        <f>OFFSET(MCQ!D$20,ROW(D219)-ROW(D$20),0)</f>
        <v/>
      </c>
      <c r="E219" s="18">
        <f>OFFSET(MCQ!E$20,ROW(E219)-ROW(E$20),0)</f>
        <v/>
      </c>
      <c r="F219" s="18" t="n"/>
      <c r="G219" s="233">
        <f>OFFSET(MCQ!G$20,ROW(G219)-ROW(G$20),0)</f>
        <v/>
      </c>
      <c r="H219" s="583">
        <f>IF(G219="","",OFFSET(MCQ!H$20,ROW(H219)-ROW(H$20),0))</f>
        <v/>
      </c>
      <c r="I219" s="24">
        <f>IF(G219="","",IF(OR(G219="etapa",G219="sub-etapa"),"",OFFSET(MCQ!I$20,ROW(I219)-ROW(I$20),0)))</f>
        <v/>
      </c>
      <c r="J219" s="25">
        <f>IF(G219="","",OFFSET(MCQ!J$20,ROW(J219)-ROW(J$20),0))</f>
        <v/>
      </c>
      <c r="K219" s="24">
        <f>IF(G219="","",IF(OR(G219="etapa",G219="sub-etapa"),"",OFFSET(MCQ!K$20,ROW(K219)-ROW(K$20),0)))</f>
        <v/>
      </c>
      <c r="L219" s="26">
        <f>IF(G219="","",IF(OR(G219="etapa",G219="sub-etapa"),"",TRUNC(OFFSET(MCQ!L$20,ROW(L219)-ROW(L$20),0),2)))</f>
        <v/>
      </c>
      <c r="M219" s="584">
        <f>IF(I219="", "", IFERROR(VLOOKUP(VALUE(I219), _BaseAbril2026, 4, 0), IFERROR(VLOOKUP(TEXT(I219, "@"), _BaseAbril2026, 4, 0), "")))</f>
        <v/>
      </c>
      <c r="N219" s="585">
        <f>IFERROR(IF(S219="BDI1", TRUNC(M219*(1+$O$18), 2),IF(S219="BDI2", TRUNC(M219*(1+$N$18), 2), "")), "")</f>
        <v/>
      </c>
      <c r="O219" s="586">
        <f>_xlfn.IFS(G219="ETAPA", SUMIFS(ValorTotalComD, Nivel, A219), G219="SUB-ETAPA", SUMIFS(ValorTotalComD, SubNivel, C219), TRUE, T219)</f>
        <v/>
      </c>
      <c r="P219" s="584">
        <f>IF(I219="", "", IFERROR(VLOOKUP(VALUE(I219), _BaseAbril2026, 5, 0), IFERROR(VLOOKUP(TEXT(I219, "@"), _BaseAbril2026, 5, 0), "")))</f>
        <v/>
      </c>
      <c r="Q219" s="585">
        <f>IFERROR(IF(S219="BDI1", TRUNC(P219*(1+$R$18), 2),IF(S219="BDI2", TRUNC(P219*(1+$Q$18), 2), "")), "")</f>
        <v/>
      </c>
      <c r="R219" s="586">
        <f>_xlfn.IFS(G219="ETAPA", SUMIFS(ValorTotalSemD, Nivel, A219), G219="SUB-ETAPA", SUMIFS(ValorTotalSemD, SubNivel, C219), TRUE, U219)</f>
        <v/>
      </c>
      <c r="S219" s="587">
        <f>IF(G219="","",IF(OR(G219="etapa",G219="sub-etapa"),"",OFFSET(MCQ!M$20,ROW(M219)-ROW(M$20),0)))</f>
        <v/>
      </c>
      <c r="T219" s="588">
        <f>IFERROR(TRUNC(L219*N219,2),"")</f>
        <v/>
      </c>
      <c r="U219" s="589">
        <f>IFERROR(TRUNC(L219*Q219,2),"")</f>
        <v/>
      </c>
    </row>
    <row r="220">
      <c r="A220" s="18">
        <f>OFFSET(MCQ!A$20,ROW(A220)-ROW(A$20),0)</f>
        <v/>
      </c>
      <c r="B220" s="18">
        <f>OFFSET(MCQ!B$20,ROW(B220)-ROW(B$20),0)</f>
        <v/>
      </c>
      <c r="C220" s="18">
        <f>OFFSET(MCQ!C$20,ROW(C220)-ROW(C$20),0)</f>
        <v/>
      </c>
      <c r="D220" s="18">
        <f>OFFSET(MCQ!D$20,ROW(D220)-ROW(D$20),0)</f>
        <v/>
      </c>
      <c r="E220" s="18">
        <f>OFFSET(MCQ!E$20,ROW(E220)-ROW(E$20),0)</f>
        <v/>
      </c>
      <c r="F220" s="18" t="n"/>
      <c r="G220" s="233">
        <f>OFFSET(MCQ!G$20,ROW(G220)-ROW(G$20),0)</f>
        <v/>
      </c>
      <c r="H220" s="583">
        <f>IF(G220="","",OFFSET(MCQ!H$20,ROW(H220)-ROW(H$20),0))</f>
        <v/>
      </c>
      <c r="I220" s="24">
        <f>IF(G220="","",IF(OR(G220="etapa",G220="sub-etapa"),"",OFFSET(MCQ!I$20,ROW(I220)-ROW(I$20),0)))</f>
        <v/>
      </c>
      <c r="J220" s="25">
        <f>IF(G220="","",OFFSET(MCQ!J$20,ROW(J220)-ROW(J$20),0))</f>
        <v/>
      </c>
      <c r="K220" s="24">
        <f>IF(G220="","",IF(OR(G220="etapa",G220="sub-etapa"),"",OFFSET(MCQ!K$20,ROW(K220)-ROW(K$20),0)))</f>
        <v/>
      </c>
      <c r="L220" s="26">
        <f>IF(G220="","",IF(OR(G220="etapa",G220="sub-etapa"),"",TRUNC(OFFSET(MCQ!L$20,ROW(L220)-ROW(L$20),0),2)))</f>
        <v/>
      </c>
      <c r="M220" s="584">
        <f>IF(I220="", "", IFERROR(VLOOKUP(VALUE(I220), _BaseAbril2026, 4, 0), IFERROR(VLOOKUP(TEXT(I220, "@"), _BaseAbril2026, 4, 0), "")))</f>
        <v/>
      </c>
      <c r="N220" s="585">
        <f>IFERROR(IF(S220="BDI1", TRUNC(M220*(1+$O$18), 2),IF(S220="BDI2", TRUNC(M220*(1+$N$18), 2), "")), "")</f>
        <v/>
      </c>
      <c r="O220" s="586">
        <f>_xlfn.IFS(G220="ETAPA", SUMIFS(ValorTotalComD, Nivel, A220), G220="SUB-ETAPA", SUMIFS(ValorTotalComD, SubNivel, C220), TRUE, T220)</f>
        <v/>
      </c>
      <c r="P220" s="584">
        <f>IF(I220="", "", IFERROR(VLOOKUP(VALUE(I220), _BaseAbril2026, 5, 0), IFERROR(VLOOKUP(TEXT(I220, "@"), _BaseAbril2026, 5, 0), "")))</f>
        <v/>
      </c>
      <c r="Q220" s="585">
        <f>IFERROR(IF(S220="BDI1", TRUNC(P220*(1+$R$18), 2),IF(S220="BDI2", TRUNC(P220*(1+$Q$18), 2), "")), "")</f>
        <v/>
      </c>
      <c r="R220" s="586">
        <f>_xlfn.IFS(G220="ETAPA", SUMIFS(ValorTotalSemD, Nivel, A220), G220="SUB-ETAPA", SUMIFS(ValorTotalSemD, SubNivel, C220), TRUE, U220)</f>
        <v/>
      </c>
      <c r="S220" s="587">
        <f>IF(G220="","",IF(OR(G220="etapa",G220="sub-etapa"),"",OFFSET(MCQ!M$20,ROW(M220)-ROW(M$20),0)))</f>
        <v/>
      </c>
      <c r="T220" s="588">
        <f>IFERROR(TRUNC(L220*N220,2),"")</f>
        <v/>
      </c>
      <c r="U220" s="589">
        <f>IFERROR(TRUNC(L220*Q220,2),"")</f>
        <v/>
      </c>
    </row>
    <row r="221">
      <c r="A221" s="18">
        <f>OFFSET(MCQ!A$20,ROW(A221)-ROW(A$20),0)</f>
        <v/>
      </c>
      <c r="B221" s="18">
        <f>OFFSET(MCQ!B$20,ROW(B221)-ROW(B$20),0)</f>
        <v/>
      </c>
      <c r="C221" s="18">
        <f>OFFSET(MCQ!C$20,ROW(C221)-ROW(C$20),0)</f>
        <v/>
      </c>
      <c r="D221" s="18">
        <f>OFFSET(MCQ!D$20,ROW(D221)-ROW(D$20),0)</f>
        <v/>
      </c>
      <c r="E221" s="18">
        <f>OFFSET(MCQ!E$20,ROW(E221)-ROW(E$20),0)</f>
        <v/>
      </c>
      <c r="F221" s="18" t="n"/>
      <c r="G221" s="233">
        <f>OFFSET(MCQ!G$20,ROW(G221)-ROW(G$20),0)</f>
        <v/>
      </c>
      <c r="H221" s="583">
        <f>IF(G221="","",OFFSET(MCQ!H$20,ROW(H221)-ROW(H$20),0))</f>
        <v/>
      </c>
      <c r="I221" s="24">
        <f>IF(G221="","",IF(OR(G221="etapa",G221="sub-etapa"),"",OFFSET(MCQ!I$20,ROW(I221)-ROW(I$20),0)))</f>
        <v/>
      </c>
      <c r="J221" s="25">
        <f>IF(G221="","",OFFSET(MCQ!J$20,ROW(J221)-ROW(J$20),0))</f>
        <v/>
      </c>
      <c r="K221" s="24">
        <f>IF(G221="","",IF(OR(G221="etapa",G221="sub-etapa"),"",OFFSET(MCQ!K$20,ROW(K221)-ROW(K$20),0)))</f>
        <v/>
      </c>
      <c r="L221" s="26">
        <f>IF(G221="","",IF(OR(G221="etapa",G221="sub-etapa"),"",TRUNC(OFFSET(MCQ!L$20,ROW(L221)-ROW(L$20),0),2)))</f>
        <v/>
      </c>
      <c r="M221" s="584">
        <f>IF(I221="", "", IFERROR(VLOOKUP(VALUE(I221), _BaseAbril2026, 4, 0), IFERROR(VLOOKUP(TEXT(I221, "@"), _BaseAbril2026, 4, 0), "")))</f>
        <v/>
      </c>
      <c r="N221" s="585">
        <f>IFERROR(IF(S221="BDI1", TRUNC(M221*(1+$O$18), 2),IF(S221="BDI2", TRUNC(M221*(1+$N$18), 2), "")), "")</f>
        <v/>
      </c>
      <c r="O221" s="586">
        <f>_xlfn.IFS(G221="ETAPA", SUMIFS(ValorTotalComD, Nivel, A221), G221="SUB-ETAPA", SUMIFS(ValorTotalComD, SubNivel, C221), TRUE, T221)</f>
        <v/>
      </c>
      <c r="P221" s="584">
        <f>IF(I221="", "", IFERROR(VLOOKUP(VALUE(I221), _BaseAbril2026, 5, 0), IFERROR(VLOOKUP(TEXT(I221, "@"), _BaseAbril2026, 5, 0), "")))</f>
        <v/>
      </c>
      <c r="Q221" s="585">
        <f>IFERROR(IF(S221="BDI1", TRUNC(P221*(1+$R$18), 2),IF(S221="BDI2", TRUNC(P221*(1+$Q$18), 2), "")), "")</f>
        <v/>
      </c>
      <c r="R221" s="586">
        <f>_xlfn.IFS(G221="ETAPA", SUMIFS(ValorTotalSemD, Nivel, A221), G221="SUB-ETAPA", SUMIFS(ValorTotalSemD, SubNivel, C221), TRUE, U221)</f>
        <v/>
      </c>
      <c r="S221" s="587">
        <f>IF(G221="","",IF(OR(G221="etapa",G221="sub-etapa"),"",OFFSET(MCQ!M$20,ROW(M221)-ROW(M$20),0)))</f>
        <v/>
      </c>
      <c r="T221" s="588">
        <f>IFERROR(TRUNC(L221*N221,2),"")</f>
        <v/>
      </c>
      <c r="U221" s="589">
        <f>IFERROR(TRUNC(L221*Q221,2),"")</f>
        <v/>
      </c>
    </row>
    <row r="222">
      <c r="A222" s="18">
        <f>OFFSET(MCQ!A$20,ROW(A222)-ROW(A$20),0)</f>
        <v/>
      </c>
      <c r="B222" s="18">
        <f>OFFSET(MCQ!B$20,ROW(B222)-ROW(B$20),0)</f>
        <v/>
      </c>
      <c r="C222" s="18">
        <f>OFFSET(MCQ!C$20,ROW(C222)-ROW(C$20),0)</f>
        <v/>
      </c>
      <c r="D222" s="18">
        <f>OFFSET(MCQ!D$20,ROW(D222)-ROW(D$20),0)</f>
        <v/>
      </c>
      <c r="E222" s="18">
        <f>OFFSET(MCQ!E$20,ROW(E222)-ROW(E$20),0)</f>
        <v/>
      </c>
      <c r="F222" s="18" t="n"/>
      <c r="G222" s="233">
        <f>OFFSET(MCQ!G$20,ROW(G222)-ROW(G$20),0)</f>
        <v/>
      </c>
      <c r="H222" s="583">
        <f>IF(G222="","",OFFSET(MCQ!H$20,ROW(H222)-ROW(H$20),0))</f>
        <v/>
      </c>
      <c r="I222" s="24">
        <f>IF(G222="","",IF(OR(G222="etapa",G222="sub-etapa"),"",OFFSET(MCQ!I$20,ROW(I222)-ROW(I$20),0)))</f>
        <v/>
      </c>
      <c r="J222" s="25">
        <f>IF(G222="","",OFFSET(MCQ!J$20,ROW(J222)-ROW(J$20),0))</f>
        <v/>
      </c>
      <c r="K222" s="24">
        <f>IF(G222="","",IF(OR(G222="etapa",G222="sub-etapa"),"",OFFSET(MCQ!K$20,ROW(K222)-ROW(K$20),0)))</f>
        <v/>
      </c>
      <c r="L222" s="26">
        <f>IF(G222="","",IF(OR(G222="etapa",G222="sub-etapa"),"",TRUNC(OFFSET(MCQ!L$20,ROW(L222)-ROW(L$20),0),2)))</f>
        <v/>
      </c>
      <c r="M222" s="584">
        <f>IF(I222="", "", IFERROR(VLOOKUP(VALUE(I222), _BaseAbril2026, 4, 0), IFERROR(VLOOKUP(TEXT(I222, "@"), _BaseAbril2026, 4, 0), "")))</f>
        <v/>
      </c>
      <c r="N222" s="585">
        <f>IFERROR(IF(S222="BDI1", TRUNC(M222*(1+$O$18), 2),IF(S222="BDI2", TRUNC(M222*(1+$N$18), 2), "")), "")</f>
        <v/>
      </c>
      <c r="O222" s="586">
        <f>_xlfn.IFS(G222="ETAPA", SUMIFS(ValorTotalComD, Nivel, A222), G222="SUB-ETAPA", SUMIFS(ValorTotalComD, SubNivel, C222), TRUE, T222)</f>
        <v/>
      </c>
      <c r="P222" s="584">
        <f>IF(I222="", "", IFERROR(VLOOKUP(VALUE(I222), _BaseAbril2026, 5, 0), IFERROR(VLOOKUP(TEXT(I222, "@"), _BaseAbril2026, 5, 0), "")))</f>
        <v/>
      </c>
      <c r="Q222" s="585">
        <f>IFERROR(IF(S222="BDI1", TRUNC(P222*(1+$R$18), 2),IF(S222="BDI2", TRUNC(P222*(1+$Q$18), 2), "")), "")</f>
        <v/>
      </c>
      <c r="R222" s="586">
        <f>_xlfn.IFS(G222="ETAPA", SUMIFS(ValorTotalSemD, Nivel, A222), G222="SUB-ETAPA", SUMIFS(ValorTotalSemD, SubNivel, C222), TRUE, U222)</f>
        <v/>
      </c>
      <c r="S222" s="587">
        <f>IF(G222="","",IF(OR(G222="etapa",G222="sub-etapa"),"",OFFSET(MCQ!M$20,ROW(M222)-ROW(M$20),0)))</f>
        <v/>
      </c>
      <c r="T222" s="588">
        <f>IFERROR(TRUNC(L222*N222,2),"")</f>
        <v/>
      </c>
      <c r="U222" s="589">
        <f>IFERROR(TRUNC(L222*Q222,2),"")</f>
        <v/>
      </c>
    </row>
    <row r="223">
      <c r="A223" s="18">
        <f>OFFSET(MCQ!A$20,ROW(A223)-ROW(A$20),0)</f>
        <v/>
      </c>
      <c r="B223" s="18">
        <f>OFFSET(MCQ!B$20,ROW(B223)-ROW(B$20),0)</f>
        <v/>
      </c>
      <c r="C223" s="18">
        <f>OFFSET(MCQ!C$20,ROW(C223)-ROW(C$20),0)</f>
        <v/>
      </c>
      <c r="D223" s="18">
        <f>OFFSET(MCQ!D$20,ROW(D223)-ROW(D$20),0)</f>
        <v/>
      </c>
      <c r="E223" s="18">
        <f>OFFSET(MCQ!E$20,ROW(E223)-ROW(E$20),0)</f>
        <v/>
      </c>
      <c r="F223" s="18" t="n"/>
      <c r="G223" s="233">
        <f>OFFSET(MCQ!G$20,ROW(G223)-ROW(G$20),0)</f>
        <v/>
      </c>
      <c r="H223" s="583">
        <f>IF(G223="","",OFFSET(MCQ!H$20,ROW(H223)-ROW(H$20),0))</f>
        <v/>
      </c>
      <c r="I223" s="24">
        <f>IF(G223="","",IF(OR(G223="etapa",G223="sub-etapa"),"",OFFSET(MCQ!I$20,ROW(I223)-ROW(I$20),0)))</f>
        <v/>
      </c>
      <c r="J223" s="25">
        <f>IF(G223="","",OFFSET(MCQ!J$20,ROW(J223)-ROW(J$20),0))</f>
        <v/>
      </c>
      <c r="K223" s="24">
        <f>IF(G223="","",IF(OR(G223="etapa",G223="sub-etapa"),"",OFFSET(MCQ!K$20,ROW(K223)-ROW(K$20),0)))</f>
        <v/>
      </c>
      <c r="L223" s="26">
        <f>IF(G223="","",IF(OR(G223="etapa",G223="sub-etapa"),"",TRUNC(OFFSET(MCQ!L$20,ROW(L223)-ROW(L$20),0),2)))</f>
        <v/>
      </c>
      <c r="M223" s="584">
        <f>IF(I223="", "", IFERROR(VLOOKUP(VALUE(I223), _BaseAbril2026, 4, 0), IFERROR(VLOOKUP(TEXT(I223, "@"), _BaseAbril2026, 4, 0), "")))</f>
        <v/>
      </c>
      <c r="N223" s="585">
        <f>IFERROR(IF(S223="BDI1", TRUNC(M223*(1+$O$18), 2),IF(S223="BDI2", TRUNC(M223*(1+$N$18), 2), "")), "")</f>
        <v/>
      </c>
      <c r="O223" s="586">
        <f>_xlfn.IFS(G223="ETAPA", SUMIFS(ValorTotalComD, Nivel, A223), G223="SUB-ETAPA", SUMIFS(ValorTotalComD, SubNivel, C223), TRUE, T223)</f>
        <v/>
      </c>
      <c r="P223" s="584">
        <f>IF(I223="", "", IFERROR(VLOOKUP(VALUE(I223), _BaseAbril2026, 5, 0), IFERROR(VLOOKUP(TEXT(I223, "@"), _BaseAbril2026, 5, 0), "")))</f>
        <v/>
      </c>
      <c r="Q223" s="585">
        <f>IFERROR(IF(S223="BDI1", TRUNC(P223*(1+$R$18), 2),IF(S223="BDI2", TRUNC(P223*(1+$Q$18), 2), "")), "")</f>
        <v/>
      </c>
      <c r="R223" s="586">
        <f>_xlfn.IFS(G223="ETAPA", SUMIFS(ValorTotalSemD, Nivel, A223), G223="SUB-ETAPA", SUMIFS(ValorTotalSemD, SubNivel, C223), TRUE, U223)</f>
        <v/>
      </c>
      <c r="S223" s="587">
        <f>IF(G223="","",IF(OR(G223="etapa",G223="sub-etapa"),"",OFFSET(MCQ!M$20,ROW(M223)-ROW(M$20),0)))</f>
        <v/>
      </c>
      <c r="T223" s="588">
        <f>IFERROR(TRUNC(L223*N223,2),"")</f>
        <v/>
      </c>
      <c r="U223" s="589">
        <f>IFERROR(TRUNC(L223*Q223,2),"")</f>
        <v/>
      </c>
    </row>
    <row r="224">
      <c r="A224" s="18">
        <f>OFFSET(MCQ!A$20,ROW(A224)-ROW(A$20),0)</f>
        <v/>
      </c>
      <c r="B224" s="18">
        <f>OFFSET(MCQ!B$20,ROW(B224)-ROW(B$20),0)</f>
        <v/>
      </c>
      <c r="C224" s="18">
        <f>OFFSET(MCQ!C$20,ROW(C224)-ROW(C$20),0)</f>
        <v/>
      </c>
      <c r="D224" s="18">
        <f>OFFSET(MCQ!D$20,ROW(D224)-ROW(D$20),0)</f>
        <v/>
      </c>
      <c r="E224" s="18">
        <f>OFFSET(MCQ!E$20,ROW(E224)-ROW(E$20),0)</f>
        <v/>
      </c>
      <c r="F224" s="18" t="n"/>
      <c r="G224" s="233">
        <f>OFFSET(MCQ!G$20,ROW(G224)-ROW(G$20),0)</f>
        <v/>
      </c>
      <c r="H224" s="583">
        <f>IF(G224="","",OFFSET(MCQ!H$20,ROW(H224)-ROW(H$20),0))</f>
        <v/>
      </c>
      <c r="I224" s="24">
        <f>IF(G224="","",IF(OR(G224="etapa",G224="sub-etapa"),"",OFFSET(MCQ!I$20,ROW(I224)-ROW(I$20),0)))</f>
        <v/>
      </c>
      <c r="J224" s="25">
        <f>IF(G224="","",OFFSET(MCQ!J$20,ROW(J224)-ROW(J$20),0))</f>
        <v/>
      </c>
      <c r="K224" s="24">
        <f>IF(G224="","",IF(OR(G224="etapa",G224="sub-etapa"),"",OFFSET(MCQ!K$20,ROW(K224)-ROW(K$20),0)))</f>
        <v/>
      </c>
      <c r="L224" s="26">
        <f>IF(G224="","",IF(OR(G224="etapa",G224="sub-etapa"),"",TRUNC(OFFSET(MCQ!L$20,ROW(L224)-ROW(L$20),0),2)))</f>
        <v/>
      </c>
      <c r="M224" s="584">
        <f>IF(I224="", "", IFERROR(VLOOKUP(VALUE(I224), _BaseAbril2026, 4, 0), IFERROR(VLOOKUP(TEXT(I224, "@"), _BaseAbril2026, 4, 0), "")))</f>
        <v/>
      </c>
      <c r="N224" s="585">
        <f>IFERROR(IF(S224="BDI1", TRUNC(M224*(1+$O$18), 2),IF(S224="BDI2", TRUNC(M224*(1+$N$18), 2), "")), "")</f>
        <v/>
      </c>
      <c r="O224" s="586">
        <f>_xlfn.IFS(G224="ETAPA", SUMIFS(ValorTotalComD, Nivel, A224), G224="SUB-ETAPA", SUMIFS(ValorTotalComD, SubNivel, C224), TRUE, T224)</f>
        <v/>
      </c>
      <c r="P224" s="584">
        <f>IF(I224="", "", IFERROR(VLOOKUP(VALUE(I224), _BaseAbril2026, 5, 0), IFERROR(VLOOKUP(TEXT(I224, "@"), _BaseAbril2026, 5, 0), "")))</f>
        <v/>
      </c>
      <c r="Q224" s="585">
        <f>IFERROR(IF(S224="BDI1", TRUNC(P224*(1+$R$18), 2),IF(S224="BDI2", TRUNC(P224*(1+$Q$18), 2), "")), "")</f>
        <v/>
      </c>
      <c r="R224" s="586">
        <f>_xlfn.IFS(G224="ETAPA", SUMIFS(ValorTotalSemD, Nivel, A224), G224="SUB-ETAPA", SUMIFS(ValorTotalSemD, SubNivel, C224), TRUE, U224)</f>
        <v/>
      </c>
      <c r="S224" s="587">
        <f>IF(G224="","",IF(OR(G224="etapa",G224="sub-etapa"),"",OFFSET(MCQ!M$20,ROW(M224)-ROW(M$20),0)))</f>
        <v/>
      </c>
      <c r="T224" s="588">
        <f>IFERROR(TRUNC(L224*N224,2),"")</f>
        <v/>
      </c>
      <c r="U224" s="589">
        <f>IFERROR(TRUNC(L224*Q224,2),"")</f>
        <v/>
      </c>
    </row>
    <row r="225">
      <c r="A225" s="18">
        <f>OFFSET(MCQ!A$20,ROW(A225)-ROW(A$20),0)</f>
        <v/>
      </c>
      <c r="B225" s="18">
        <f>OFFSET(MCQ!B$20,ROW(B225)-ROW(B$20),0)</f>
        <v/>
      </c>
      <c r="C225" s="18">
        <f>OFFSET(MCQ!C$20,ROW(C225)-ROW(C$20),0)</f>
        <v/>
      </c>
      <c r="D225" s="18">
        <f>OFFSET(MCQ!D$20,ROW(D225)-ROW(D$20),0)</f>
        <v/>
      </c>
      <c r="E225" s="18">
        <f>OFFSET(MCQ!E$20,ROW(E225)-ROW(E$20),0)</f>
        <v/>
      </c>
      <c r="F225" s="18" t="n"/>
      <c r="G225" s="233">
        <f>OFFSET(MCQ!G$20,ROW(G225)-ROW(G$20),0)</f>
        <v/>
      </c>
      <c r="H225" s="583">
        <f>IF(G225="","",OFFSET(MCQ!H$20,ROW(H225)-ROW(H$20),0))</f>
        <v/>
      </c>
      <c r="I225" s="24">
        <f>IF(G225="","",IF(OR(G225="etapa",G225="sub-etapa"),"",OFFSET(MCQ!I$20,ROW(I225)-ROW(I$20),0)))</f>
        <v/>
      </c>
      <c r="J225" s="25">
        <f>IF(G225="","",OFFSET(MCQ!J$20,ROW(J225)-ROW(J$20),0))</f>
        <v/>
      </c>
      <c r="K225" s="24">
        <f>IF(G225="","",IF(OR(G225="etapa",G225="sub-etapa"),"",OFFSET(MCQ!K$20,ROW(K225)-ROW(K$20),0)))</f>
        <v/>
      </c>
      <c r="L225" s="26">
        <f>IF(G225="","",IF(OR(G225="etapa",G225="sub-etapa"),"",TRUNC(OFFSET(MCQ!L$20,ROW(L225)-ROW(L$20),0),2)))</f>
        <v/>
      </c>
      <c r="M225" s="584">
        <f>IF(I225="", "", IFERROR(VLOOKUP(VALUE(I225), _BaseAbril2026, 4, 0), IFERROR(VLOOKUP(TEXT(I225, "@"), _BaseAbril2026, 4, 0), "")))</f>
        <v/>
      </c>
      <c r="N225" s="585">
        <f>IFERROR(IF(S225="BDI1", TRUNC(M225*(1+$O$18), 2),IF(S225="BDI2", TRUNC(M225*(1+$N$18), 2), "")), "")</f>
        <v/>
      </c>
      <c r="O225" s="586">
        <f>_xlfn.IFS(G225="ETAPA", SUMIFS(ValorTotalComD, Nivel, A225), G225="SUB-ETAPA", SUMIFS(ValorTotalComD, SubNivel, C225), TRUE, T225)</f>
        <v/>
      </c>
      <c r="P225" s="584">
        <f>IF(I225="", "", IFERROR(VLOOKUP(VALUE(I225), _BaseAbril2026, 5, 0), IFERROR(VLOOKUP(TEXT(I225, "@"), _BaseAbril2026, 5, 0), "")))</f>
        <v/>
      </c>
      <c r="Q225" s="585">
        <f>IFERROR(IF(S225="BDI1", TRUNC(P225*(1+$R$18), 2),IF(S225="BDI2", TRUNC(P225*(1+$Q$18), 2), "")), "")</f>
        <v/>
      </c>
      <c r="R225" s="586">
        <f>_xlfn.IFS(G225="ETAPA", SUMIFS(ValorTotalSemD, Nivel, A225), G225="SUB-ETAPA", SUMIFS(ValorTotalSemD, SubNivel, C225), TRUE, U225)</f>
        <v/>
      </c>
      <c r="S225" s="587">
        <f>IF(G225="","",IF(OR(G225="etapa",G225="sub-etapa"),"",OFFSET(MCQ!M$20,ROW(M225)-ROW(M$20),0)))</f>
        <v/>
      </c>
      <c r="T225" s="588">
        <f>IFERROR(TRUNC(L225*N225,2),"")</f>
        <v/>
      </c>
      <c r="U225" s="589">
        <f>IFERROR(TRUNC(L225*Q225,2),"")</f>
        <v/>
      </c>
    </row>
    <row r="226">
      <c r="A226" s="18">
        <f>OFFSET(MCQ!A$20,ROW(A226)-ROW(A$20),0)</f>
        <v/>
      </c>
      <c r="B226" s="18">
        <f>OFFSET(MCQ!B$20,ROW(B226)-ROW(B$20),0)</f>
        <v/>
      </c>
      <c r="C226" s="18">
        <f>OFFSET(MCQ!C$20,ROW(C226)-ROW(C$20),0)</f>
        <v/>
      </c>
      <c r="D226" s="18">
        <f>OFFSET(MCQ!D$20,ROW(D226)-ROW(D$20),0)</f>
        <v/>
      </c>
      <c r="E226" s="18">
        <f>OFFSET(MCQ!E$20,ROW(E226)-ROW(E$20),0)</f>
        <v/>
      </c>
      <c r="F226" s="18" t="n"/>
      <c r="G226" s="233">
        <f>OFFSET(MCQ!G$20,ROW(G226)-ROW(G$20),0)</f>
        <v/>
      </c>
      <c r="H226" s="583">
        <f>IF(G226="","",OFFSET(MCQ!H$20,ROW(H226)-ROW(H$20),0))</f>
        <v/>
      </c>
      <c r="I226" s="24">
        <f>IF(G226="","",IF(OR(G226="etapa",G226="sub-etapa"),"",OFFSET(MCQ!I$20,ROW(I226)-ROW(I$20),0)))</f>
        <v/>
      </c>
      <c r="J226" s="25">
        <f>IF(G226="","",OFFSET(MCQ!J$20,ROW(J226)-ROW(J$20),0))</f>
        <v/>
      </c>
      <c r="K226" s="24">
        <f>IF(G226="","",IF(OR(G226="etapa",G226="sub-etapa"),"",OFFSET(MCQ!K$20,ROW(K226)-ROW(K$20),0)))</f>
        <v/>
      </c>
      <c r="L226" s="26">
        <f>IF(G226="","",IF(OR(G226="etapa",G226="sub-etapa"),"",TRUNC(OFFSET(MCQ!L$20,ROW(L226)-ROW(L$20),0),2)))</f>
        <v/>
      </c>
      <c r="M226" s="584">
        <f>IF(I226="", "", IFERROR(VLOOKUP(VALUE(I226), _BaseAbril2026, 4, 0), IFERROR(VLOOKUP(TEXT(I226, "@"), _BaseAbril2026, 4, 0), "")))</f>
        <v/>
      </c>
      <c r="N226" s="585">
        <f>IFERROR(IF(S226="BDI1", TRUNC(M226*(1+$O$18), 2),IF(S226="BDI2", TRUNC(M226*(1+$N$18), 2), "")), "")</f>
        <v/>
      </c>
      <c r="O226" s="586">
        <f>_xlfn.IFS(G226="ETAPA", SUMIFS(ValorTotalComD, Nivel, A226), G226="SUB-ETAPA", SUMIFS(ValorTotalComD, SubNivel, C226), TRUE, T226)</f>
        <v/>
      </c>
      <c r="P226" s="584">
        <f>IF(I226="", "", IFERROR(VLOOKUP(VALUE(I226), _BaseAbril2026, 5, 0), IFERROR(VLOOKUP(TEXT(I226, "@"), _BaseAbril2026, 5, 0), "")))</f>
        <v/>
      </c>
      <c r="Q226" s="585">
        <f>IFERROR(IF(S226="BDI1", TRUNC(P226*(1+$R$18), 2),IF(S226="BDI2", TRUNC(P226*(1+$Q$18), 2), "")), "")</f>
        <v/>
      </c>
      <c r="R226" s="586">
        <f>_xlfn.IFS(G226="ETAPA", SUMIFS(ValorTotalSemD, Nivel, A226), G226="SUB-ETAPA", SUMIFS(ValorTotalSemD, SubNivel, C226), TRUE, U226)</f>
        <v/>
      </c>
      <c r="S226" s="587">
        <f>IF(G226="","",IF(OR(G226="etapa",G226="sub-etapa"),"",OFFSET(MCQ!M$20,ROW(M226)-ROW(M$20),0)))</f>
        <v/>
      </c>
      <c r="T226" s="588">
        <f>IFERROR(TRUNC(L226*N226,2),"")</f>
        <v/>
      </c>
      <c r="U226" s="589">
        <f>IFERROR(TRUNC(L226*Q226,2),"")</f>
        <v/>
      </c>
    </row>
    <row r="227">
      <c r="A227" s="18">
        <f>OFFSET(MCQ!A$20,ROW(A227)-ROW(A$20),0)</f>
        <v/>
      </c>
      <c r="B227" s="18">
        <f>OFFSET(MCQ!B$20,ROW(B227)-ROW(B$20),0)</f>
        <v/>
      </c>
      <c r="C227" s="18">
        <f>OFFSET(MCQ!C$20,ROW(C227)-ROW(C$20),0)</f>
        <v/>
      </c>
      <c r="D227" s="18">
        <f>OFFSET(MCQ!D$20,ROW(D227)-ROW(D$20),0)</f>
        <v/>
      </c>
      <c r="E227" s="18">
        <f>OFFSET(MCQ!E$20,ROW(E227)-ROW(E$20),0)</f>
        <v/>
      </c>
      <c r="F227" s="18" t="n"/>
      <c r="G227" s="233">
        <f>OFFSET(MCQ!G$20,ROW(G227)-ROW(G$20),0)</f>
        <v/>
      </c>
      <c r="H227" s="583">
        <f>IF(G227="","",OFFSET(MCQ!H$20,ROW(H227)-ROW(H$20),0))</f>
        <v/>
      </c>
      <c r="I227" s="24">
        <f>IF(G227="","",IF(OR(G227="etapa",G227="sub-etapa"),"",OFFSET(MCQ!I$20,ROW(I227)-ROW(I$20),0)))</f>
        <v/>
      </c>
      <c r="J227" s="25">
        <f>IF(G227="","",OFFSET(MCQ!J$20,ROW(J227)-ROW(J$20),0))</f>
        <v/>
      </c>
      <c r="K227" s="24">
        <f>IF(G227="","",IF(OR(G227="etapa",G227="sub-etapa"),"",OFFSET(MCQ!K$20,ROW(K227)-ROW(K$20),0)))</f>
        <v/>
      </c>
      <c r="L227" s="26">
        <f>IF(G227="","",IF(OR(G227="etapa",G227="sub-etapa"),"",TRUNC(OFFSET(MCQ!L$20,ROW(L227)-ROW(L$20),0),2)))</f>
        <v/>
      </c>
      <c r="M227" s="584">
        <f>IF(I227="", "", IFERROR(VLOOKUP(VALUE(I227), _BaseAbril2026, 4, 0), IFERROR(VLOOKUP(TEXT(I227, "@"), _BaseAbril2026, 4, 0), "")))</f>
        <v/>
      </c>
      <c r="N227" s="585">
        <f>IFERROR(IF(S227="BDI1", TRUNC(M227*(1+$O$18), 2),IF(S227="BDI2", TRUNC(M227*(1+$N$18), 2), "")), "")</f>
        <v/>
      </c>
      <c r="O227" s="586">
        <f>_xlfn.IFS(G227="ETAPA", SUMIFS(ValorTotalComD, Nivel, A227), G227="SUB-ETAPA", SUMIFS(ValorTotalComD, SubNivel, C227), TRUE, T227)</f>
        <v/>
      </c>
      <c r="P227" s="584">
        <f>IF(I227="", "", IFERROR(VLOOKUP(VALUE(I227), _BaseAbril2026, 5, 0), IFERROR(VLOOKUP(TEXT(I227, "@"), _BaseAbril2026, 5, 0), "")))</f>
        <v/>
      </c>
      <c r="Q227" s="585">
        <f>IFERROR(IF(S227="BDI1", TRUNC(P227*(1+$R$18), 2),IF(S227="BDI2", TRUNC(P227*(1+$Q$18), 2), "")), "")</f>
        <v/>
      </c>
      <c r="R227" s="586">
        <f>_xlfn.IFS(G227="ETAPA", SUMIFS(ValorTotalSemD, Nivel, A227), G227="SUB-ETAPA", SUMIFS(ValorTotalSemD, SubNivel, C227), TRUE, U227)</f>
        <v/>
      </c>
      <c r="S227" s="587">
        <f>IF(G227="","",IF(OR(G227="etapa",G227="sub-etapa"),"",OFFSET(MCQ!M$20,ROW(M227)-ROW(M$20),0)))</f>
        <v/>
      </c>
      <c r="T227" s="588">
        <f>IFERROR(TRUNC(L227*N227,2),"")</f>
        <v/>
      </c>
      <c r="U227" s="589">
        <f>IFERROR(TRUNC(L227*Q227,2),"")</f>
        <v/>
      </c>
    </row>
    <row r="228">
      <c r="A228" s="18">
        <f>OFFSET(MCQ!A$20,ROW(A228)-ROW(A$20),0)</f>
        <v/>
      </c>
      <c r="B228" s="18">
        <f>OFFSET(MCQ!B$20,ROW(B228)-ROW(B$20),0)</f>
        <v/>
      </c>
      <c r="C228" s="18">
        <f>OFFSET(MCQ!C$20,ROW(C228)-ROW(C$20),0)</f>
        <v/>
      </c>
      <c r="D228" s="18">
        <f>OFFSET(MCQ!D$20,ROW(D228)-ROW(D$20),0)</f>
        <v/>
      </c>
      <c r="E228" s="18">
        <f>OFFSET(MCQ!E$20,ROW(E228)-ROW(E$20),0)</f>
        <v/>
      </c>
      <c r="F228" s="18" t="n"/>
      <c r="G228" s="233">
        <f>OFFSET(MCQ!G$20,ROW(G228)-ROW(G$20),0)</f>
        <v/>
      </c>
      <c r="H228" s="583">
        <f>IF(G228="","",OFFSET(MCQ!H$20,ROW(H228)-ROW(H$20),0))</f>
        <v/>
      </c>
      <c r="I228" s="24">
        <f>IF(G228="","",IF(OR(G228="etapa",G228="sub-etapa"),"",OFFSET(MCQ!I$20,ROW(I228)-ROW(I$20),0)))</f>
        <v/>
      </c>
      <c r="J228" s="25">
        <f>IF(G228="","",OFFSET(MCQ!J$20,ROW(J228)-ROW(J$20),0))</f>
        <v/>
      </c>
      <c r="K228" s="24">
        <f>IF(G228="","",IF(OR(G228="etapa",G228="sub-etapa"),"",OFFSET(MCQ!K$20,ROW(K228)-ROW(K$20),0)))</f>
        <v/>
      </c>
      <c r="L228" s="26">
        <f>IF(G228="","",IF(OR(G228="etapa",G228="sub-etapa"),"",TRUNC(OFFSET(MCQ!L$20,ROW(L228)-ROW(L$20),0),2)))</f>
        <v/>
      </c>
      <c r="M228" s="584">
        <f>IF(I228="", "", IFERROR(VLOOKUP(VALUE(I228), _BaseAbril2026, 4, 0), IFERROR(VLOOKUP(TEXT(I228, "@"), _BaseAbril2026, 4, 0), "")))</f>
        <v/>
      </c>
      <c r="N228" s="585">
        <f>IFERROR(IF(S228="BDI1", TRUNC(M228*(1+$O$18), 2),IF(S228="BDI2", TRUNC(M228*(1+$N$18), 2), "")), "")</f>
        <v/>
      </c>
      <c r="O228" s="586">
        <f>_xlfn.IFS(G228="ETAPA", SUMIFS(ValorTotalComD, Nivel, A228), G228="SUB-ETAPA", SUMIFS(ValorTotalComD, SubNivel, C228), TRUE, T228)</f>
        <v/>
      </c>
      <c r="P228" s="584">
        <f>IF(I228="", "", IFERROR(VLOOKUP(VALUE(I228), _BaseAbril2026, 5, 0), IFERROR(VLOOKUP(TEXT(I228, "@"), _BaseAbril2026, 5, 0), "")))</f>
        <v/>
      </c>
      <c r="Q228" s="585">
        <f>IFERROR(IF(S228="BDI1", TRUNC(P228*(1+$R$18), 2),IF(S228="BDI2", TRUNC(P228*(1+$Q$18), 2), "")), "")</f>
        <v/>
      </c>
      <c r="R228" s="586">
        <f>_xlfn.IFS(G228="ETAPA", SUMIFS(ValorTotalSemD, Nivel, A228), G228="SUB-ETAPA", SUMIFS(ValorTotalSemD, SubNivel, C228), TRUE, U228)</f>
        <v/>
      </c>
      <c r="S228" s="587">
        <f>IF(G228="","",IF(OR(G228="etapa",G228="sub-etapa"),"",OFFSET(MCQ!M$20,ROW(M228)-ROW(M$20),0)))</f>
        <v/>
      </c>
      <c r="T228" s="588">
        <f>IFERROR(TRUNC(L228*N228,2),"")</f>
        <v/>
      </c>
      <c r="U228" s="589">
        <f>IFERROR(TRUNC(L228*Q228,2),"")</f>
        <v/>
      </c>
    </row>
    <row r="229">
      <c r="A229" s="18">
        <f>OFFSET(MCQ!A$20,ROW(A229)-ROW(A$20),0)</f>
        <v/>
      </c>
      <c r="B229" s="18">
        <f>OFFSET(MCQ!B$20,ROW(B229)-ROW(B$20),0)</f>
        <v/>
      </c>
      <c r="C229" s="18">
        <f>OFFSET(MCQ!C$20,ROW(C229)-ROW(C$20),0)</f>
        <v/>
      </c>
      <c r="D229" s="18">
        <f>OFFSET(MCQ!D$20,ROW(D229)-ROW(D$20),0)</f>
        <v/>
      </c>
      <c r="E229" s="18">
        <f>OFFSET(MCQ!E$20,ROW(E229)-ROW(E$20),0)</f>
        <v/>
      </c>
      <c r="F229" s="18" t="n"/>
      <c r="G229" s="233">
        <f>OFFSET(MCQ!G$20,ROW(G229)-ROW(G$20),0)</f>
        <v/>
      </c>
      <c r="H229" s="583">
        <f>IF(G229="","",OFFSET(MCQ!H$20,ROW(H229)-ROW(H$20),0))</f>
        <v/>
      </c>
      <c r="I229" s="24">
        <f>IF(G229="","",IF(OR(G229="etapa",G229="sub-etapa"),"",OFFSET(MCQ!I$20,ROW(I229)-ROW(I$20),0)))</f>
        <v/>
      </c>
      <c r="J229" s="25">
        <f>IF(G229="","",OFFSET(MCQ!J$20,ROW(J229)-ROW(J$20),0))</f>
        <v/>
      </c>
      <c r="K229" s="24">
        <f>IF(G229="","",IF(OR(G229="etapa",G229="sub-etapa"),"",OFFSET(MCQ!K$20,ROW(K229)-ROW(K$20),0)))</f>
        <v/>
      </c>
      <c r="L229" s="26">
        <f>IF(G229="","",IF(OR(G229="etapa",G229="sub-etapa"),"",TRUNC(OFFSET(MCQ!L$20,ROW(L229)-ROW(L$20),0),2)))</f>
        <v/>
      </c>
      <c r="M229" s="584">
        <f>IF(I229="", "", IFERROR(VLOOKUP(VALUE(I229), _BaseAbril2026, 4, 0), IFERROR(VLOOKUP(TEXT(I229, "@"), _BaseAbril2026, 4, 0), "")))</f>
        <v/>
      </c>
      <c r="N229" s="585">
        <f>IFERROR(IF(S229="BDI1", TRUNC(M229*(1+$O$18), 2),IF(S229="BDI2", TRUNC(M229*(1+$N$18), 2), "")), "")</f>
        <v/>
      </c>
      <c r="O229" s="586">
        <f>_xlfn.IFS(G229="ETAPA", SUMIFS(ValorTotalComD, Nivel, A229), G229="SUB-ETAPA", SUMIFS(ValorTotalComD, SubNivel, C229), TRUE, T229)</f>
        <v/>
      </c>
      <c r="P229" s="584">
        <f>IF(I229="", "", IFERROR(VLOOKUP(VALUE(I229), _BaseAbril2026, 5, 0), IFERROR(VLOOKUP(TEXT(I229, "@"), _BaseAbril2026, 5, 0), "")))</f>
        <v/>
      </c>
      <c r="Q229" s="585">
        <f>IFERROR(IF(S229="BDI1", TRUNC(P229*(1+$R$18), 2),IF(S229="BDI2", TRUNC(P229*(1+$Q$18), 2), "")), "")</f>
        <v/>
      </c>
      <c r="R229" s="586">
        <f>_xlfn.IFS(G229="ETAPA", SUMIFS(ValorTotalSemD, Nivel, A229), G229="SUB-ETAPA", SUMIFS(ValorTotalSemD, SubNivel, C229), TRUE, U229)</f>
        <v/>
      </c>
      <c r="S229" s="587">
        <f>IF(G229="","",IF(OR(G229="etapa",G229="sub-etapa"),"",OFFSET(MCQ!M$20,ROW(M229)-ROW(M$20),0)))</f>
        <v/>
      </c>
      <c r="T229" s="588">
        <f>IFERROR(TRUNC(L229*N229,2),"")</f>
        <v/>
      </c>
      <c r="U229" s="589">
        <f>IFERROR(TRUNC(L229*Q229,2),"")</f>
        <v/>
      </c>
    </row>
    <row r="230">
      <c r="A230" s="18">
        <f>OFFSET(MCQ!A$20,ROW(A230)-ROW(A$20),0)</f>
        <v/>
      </c>
      <c r="B230" s="18">
        <f>OFFSET(MCQ!B$20,ROW(B230)-ROW(B$20),0)</f>
        <v/>
      </c>
      <c r="C230" s="18">
        <f>OFFSET(MCQ!C$20,ROW(C230)-ROW(C$20),0)</f>
        <v/>
      </c>
      <c r="D230" s="18">
        <f>OFFSET(MCQ!D$20,ROW(D230)-ROW(D$20),0)</f>
        <v/>
      </c>
      <c r="E230" s="18">
        <f>OFFSET(MCQ!E$20,ROW(E230)-ROW(E$20),0)</f>
        <v/>
      </c>
      <c r="F230" s="18" t="n"/>
      <c r="G230" s="233">
        <f>OFFSET(MCQ!G$20,ROW(G230)-ROW(G$20),0)</f>
        <v/>
      </c>
      <c r="H230" s="583">
        <f>IF(G230="","",OFFSET(MCQ!H$20,ROW(H230)-ROW(H$20),0))</f>
        <v/>
      </c>
      <c r="I230" s="24">
        <f>IF(G230="","",IF(OR(G230="etapa",G230="sub-etapa"),"",OFFSET(MCQ!I$20,ROW(I230)-ROW(I$20),0)))</f>
        <v/>
      </c>
      <c r="J230" s="25">
        <f>IF(G230="","",OFFSET(MCQ!J$20,ROW(J230)-ROW(J$20),0))</f>
        <v/>
      </c>
      <c r="K230" s="24">
        <f>IF(G230="","",IF(OR(G230="etapa",G230="sub-etapa"),"",OFFSET(MCQ!K$20,ROW(K230)-ROW(K$20),0)))</f>
        <v/>
      </c>
      <c r="L230" s="26">
        <f>IF(G230="","",IF(OR(G230="etapa",G230="sub-etapa"),"",TRUNC(OFFSET(MCQ!L$20,ROW(L230)-ROW(L$20),0),2)))</f>
        <v/>
      </c>
      <c r="M230" s="584">
        <f>IF(I230="", "", IFERROR(VLOOKUP(VALUE(I230), _BaseAbril2026, 4, 0), IFERROR(VLOOKUP(TEXT(I230, "@"), _BaseAbril2026, 4, 0), "")))</f>
        <v/>
      </c>
      <c r="N230" s="585">
        <f>IFERROR(IF(S230="BDI1", TRUNC(M230*(1+$O$18), 2),IF(S230="BDI2", TRUNC(M230*(1+$N$18), 2), "")), "")</f>
        <v/>
      </c>
      <c r="O230" s="586">
        <f>_xlfn.IFS(G230="ETAPA", SUMIFS(ValorTotalComD, Nivel, A230), G230="SUB-ETAPA", SUMIFS(ValorTotalComD, SubNivel, C230), TRUE, T230)</f>
        <v/>
      </c>
      <c r="P230" s="584">
        <f>IF(I230="", "", IFERROR(VLOOKUP(VALUE(I230), _BaseAbril2026, 5, 0), IFERROR(VLOOKUP(TEXT(I230, "@"), _BaseAbril2026, 5, 0), "")))</f>
        <v/>
      </c>
      <c r="Q230" s="585">
        <f>IFERROR(IF(S230="BDI1", TRUNC(P230*(1+$R$18), 2),IF(S230="BDI2", TRUNC(P230*(1+$Q$18), 2), "")), "")</f>
        <v/>
      </c>
      <c r="R230" s="586">
        <f>_xlfn.IFS(G230="ETAPA", SUMIFS(ValorTotalSemD, Nivel, A230), G230="SUB-ETAPA", SUMIFS(ValorTotalSemD, SubNivel, C230), TRUE, U230)</f>
        <v/>
      </c>
      <c r="S230" s="587">
        <f>IF(G230="","",IF(OR(G230="etapa",G230="sub-etapa"),"",OFFSET(MCQ!M$20,ROW(M230)-ROW(M$20),0)))</f>
        <v/>
      </c>
      <c r="T230" s="588">
        <f>IFERROR(TRUNC(L230*N230,2),"")</f>
        <v/>
      </c>
      <c r="U230" s="589">
        <f>IFERROR(TRUNC(L230*Q230,2),"")</f>
        <v/>
      </c>
    </row>
    <row r="231">
      <c r="A231" s="18">
        <f>OFFSET(MCQ!A$20,ROW(A231)-ROW(A$20),0)</f>
        <v/>
      </c>
      <c r="B231" s="18">
        <f>OFFSET(MCQ!B$20,ROW(B231)-ROW(B$20),0)</f>
        <v/>
      </c>
      <c r="C231" s="18">
        <f>OFFSET(MCQ!C$20,ROW(C231)-ROW(C$20),0)</f>
        <v/>
      </c>
      <c r="D231" s="18">
        <f>OFFSET(MCQ!D$20,ROW(D231)-ROW(D$20),0)</f>
        <v/>
      </c>
      <c r="E231" s="18">
        <f>OFFSET(MCQ!E$20,ROW(E231)-ROW(E$20),0)</f>
        <v/>
      </c>
      <c r="F231" s="18" t="n"/>
      <c r="G231" s="233">
        <f>OFFSET(MCQ!G$20,ROW(G231)-ROW(G$20),0)</f>
        <v/>
      </c>
      <c r="H231" s="583">
        <f>IF(G231="","",OFFSET(MCQ!H$20,ROW(H231)-ROW(H$20),0))</f>
        <v/>
      </c>
      <c r="I231" s="24">
        <f>IF(G231="","",IF(OR(G231="etapa",G231="sub-etapa"),"",OFFSET(MCQ!I$20,ROW(I231)-ROW(I$20),0)))</f>
        <v/>
      </c>
      <c r="J231" s="25">
        <f>IF(G231="","",OFFSET(MCQ!J$20,ROW(J231)-ROW(J$20),0))</f>
        <v/>
      </c>
      <c r="K231" s="24">
        <f>IF(G231="","",IF(OR(G231="etapa",G231="sub-etapa"),"",OFFSET(MCQ!K$20,ROW(K231)-ROW(K$20),0)))</f>
        <v/>
      </c>
      <c r="L231" s="26">
        <f>IF(G231="","",IF(OR(G231="etapa",G231="sub-etapa"),"",TRUNC(OFFSET(MCQ!L$20,ROW(L231)-ROW(L$20),0),2)))</f>
        <v/>
      </c>
      <c r="M231" s="584">
        <f>IF(I231="", "", IFERROR(VLOOKUP(VALUE(I231), _BaseAbril2026, 4, 0), IFERROR(VLOOKUP(TEXT(I231, "@"), _BaseAbril2026, 4, 0), "")))</f>
        <v/>
      </c>
      <c r="N231" s="585">
        <f>IFERROR(IF(S231="BDI1", TRUNC(M231*(1+$O$18), 2),IF(S231="BDI2", TRUNC(M231*(1+$N$18), 2), "")), "")</f>
        <v/>
      </c>
      <c r="O231" s="586">
        <f>_xlfn.IFS(G231="ETAPA", SUMIFS(ValorTotalComD, Nivel, A231), G231="SUB-ETAPA", SUMIFS(ValorTotalComD, SubNivel, C231), TRUE, T231)</f>
        <v/>
      </c>
      <c r="P231" s="584">
        <f>IF(I231="", "", IFERROR(VLOOKUP(VALUE(I231), _BaseAbril2026, 5, 0), IFERROR(VLOOKUP(TEXT(I231, "@"), _BaseAbril2026, 5, 0), "")))</f>
        <v/>
      </c>
      <c r="Q231" s="585">
        <f>IFERROR(IF(S231="BDI1", TRUNC(P231*(1+$R$18), 2),IF(S231="BDI2", TRUNC(P231*(1+$Q$18), 2), "")), "")</f>
        <v/>
      </c>
      <c r="R231" s="586">
        <f>_xlfn.IFS(G231="ETAPA", SUMIFS(ValorTotalSemD, Nivel, A231), G231="SUB-ETAPA", SUMIFS(ValorTotalSemD, SubNivel, C231), TRUE, U231)</f>
        <v/>
      </c>
      <c r="S231" s="587">
        <f>IF(G231="","",IF(OR(G231="etapa",G231="sub-etapa"),"",OFFSET(MCQ!M$20,ROW(M231)-ROW(M$20),0)))</f>
        <v/>
      </c>
      <c r="T231" s="588">
        <f>IFERROR(TRUNC(L231*N231,2),"")</f>
        <v/>
      </c>
      <c r="U231" s="589">
        <f>IFERROR(TRUNC(L231*Q231,2),"")</f>
        <v/>
      </c>
    </row>
    <row r="232">
      <c r="A232" s="18">
        <f>OFFSET(MCQ!A$20,ROW(A232)-ROW(A$20),0)</f>
        <v/>
      </c>
      <c r="B232" s="18">
        <f>OFFSET(MCQ!B$20,ROW(B232)-ROW(B$20),0)</f>
        <v/>
      </c>
      <c r="C232" s="18">
        <f>OFFSET(MCQ!C$20,ROW(C232)-ROW(C$20),0)</f>
        <v/>
      </c>
      <c r="D232" s="18">
        <f>OFFSET(MCQ!D$20,ROW(D232)-ROW(D$20),0)</f>
        <v/>
      </c>
      <c r="E232" s="18">
        <f>OFFSET(MCQ!E$20,ROW(E232)-ROW(E$20),0)</f>
        <v/>
      </c>
      <c r="F232" s="18" t="n"/>
      <c r="G232" s="233">
        <f>OFFSET(MCQ!G$20,ROW(G232)-ROW(G$20),0)</f>
        <v/>
      </c>
      <c r="H232" s="583">
        <f>IF(G232="","",OFFSET(MCQ!H$20,ROW(H232)-ROW(H$20),0))</f>
        <v/>
      </c>
      <c r="I232" s="24">
        <f>IF(G232="","",IF(OR(G232="etapa",G232="sub-etapa"),"",OFFSET(MCQ!I$20,ROW(I232)-ROW(I$20),0)))</f>
        <v/>
      </c>
      <c r="J232" s="25">
        <f>IF(G232="","",OFFSET(MCQ!J$20,ROW(J232)-ROW(J$20),0))</f>
        <v/>
      </c>
      <c r="K232" s="24">
        <f>IF(G232="","",IF(OR(G232="etapa",G232="sub-etapa"),"",OFFSET(MCQ!K$20,ROW(K232)-ROW(K$20),0)))</f>
        <v/>
      </c>
      <c r="L232" s="26">
        <f>IF(G232="","",IF(OR(G232="etapa",G232="sub-etapa"),"",TRUNC(OFFSET(MCQ!L$20,ROW(L232)-ROW(L$20),0),2)))</f>
        <v/>
      </c>
      <c r="M232" s="584">
        <f>IF(I232="", "", IFERROR(VLOOKUP(VALUE(I232), _BaseAbril2026, 4, 0), IFERROR(VLOOKUP(TEXT(I232, "@"), _BaseAbril2026, 4, 0), "")))</f>
        <v/>
      </c>
      <c r="N232" s="585">
        <f>IFERROR(IF(S232="BDI1", TRUNC(M232*(1+$O$18), 2),IF(S232="BDI2", TRUNC(M232*(1+$N$18), 2), "")), "")</f>
        <v/>
      </c>
      <c r="O232" s="586">
        <f>_xlfn.IFS(G232="ETAPA", SUMIFS(ValorTotalComD, Nivel, A232), G232="SUB-ETAPA", SUMIFS(ValorTotalComD, SubNivel, C232), TRUE, T232)</f>
        <v/>
      </c>
      <c r="P232" s="584">
        <f>IF(I232="", "", IFERROR(VLOOKUP(VALUE(I232), _BaseAbril2026, 5, 0), IFERROR(VLOOKUP(TEXT(I232, "@"), _BaseAbril2026, 5, 0), "")))</f>
        <v/>
      </c>
      <c r="Q232" s="585">
        <f>IFERROR(IF(S232="BDI1", TRUNC(P232*(1+$R$18), 2),IF(S232="BDI2", TRUNC(P232*(1+$Q$18), 2), "")), "")</f>
        <v/>
      </c>
      <c r="R232" s="586">
        <f>_xlfn.IFS(G232="ETAPA", SUMIFS(ValorTotalSemD, Nivel, A232), G232="SUB-ETAPA", SUMIFS(ValorTotalSemD, SubNivel, C232), TRUE, U232)</f>
        <v/>
      </c>
      <c r="S232" s="587">
        <f>IF(G232="","",IF(OR(G232="etapa",G232="sub-etapa"),"",OFFSET(MCQ!M$20,ROW(M232)-ROW(M$20),0)))</f>
        <v/>
      </c>
      <c r="T232" s="588">
        <f>IFERROR(TRUNC(L232*N232,2),"")</f>
        <v/>
      </c>
      <c r="U232" s="589">
        <f>IFERROR(TRUNC(L232*Q232,2),"")</f>
        <v/>
      </c>
    </row>
    <row r="233">
      <c r="A233" s="18">
        <f>OFFSET(MCQ!A$20,ROW(A233)-ROW(A$20),0)</f>
        <v/>
      </c>
      <c r="B233" s="18">
        <f>OFFSET(MCQ!B$20,ROW(B233)-ROW(B$20),0)</f>
        <v/>
      </c>
      <c r="C233" s="18">
        <f>OFFSET(MCQ!C$20,ROW(C233)-ROW(C$20),0)</f>
        <v/>
      </c>
      <c r="D233" s="18">
        <f>OFFSET(MCQ!D$20,ROW(D233)-ROW(D$20),0)</f>
        <v/>
      </c>
      <c r="E233" s="18">
        <f>OFFSET(MCQ!E$20,ROW(E233)-ROW(E$20),0)</f>
        <v/>
      </c>
      <c r="F233" s="18" t="n"/>
      <c r="G233" s="233">
        <f>OFFSET(MCQ!G$20,ROW(G233)-ROW(G$20),0)</f>
        <v/>
      </c>
      <c r="H233" s="583">
        <f>IF(G233="","",OFFSET(MCQ!H$20,ROW(H233)-ROW(H$20),0))</f>
        <v/>
      </c>
      <c r="I233" s="24">
        <f>IF(G233="","",IF(OR(G233="etapa",G233="sub-etapa"),"",OFFSET(MCQ!I$20,ROW(I233)-ROW(I$20),0)))</f>
        <v/>
      </c>
      <c r="J233" s="25">
        <f>IF(G233="","",OFFSET(MCQ!J$20,ROW(J233)-ROW(J$20),0))</f>
        <v/>
      </c>
      <c r="K233" s="24">
        <f>IF(G233="","",IF(OR(G233="etapa",G233="sub-etapa"),"",OFFSET(MCQ!K$20,ROW(K233)-ROW(K$20),0)))</f>
        <v/>
      </c>
      <c r="L233" s="26">
        <f>IF(G233="","",IF(OR(G233="etapa",G233="sub-etapa"),"",TRUNC(OFFSET(MCQ!L$20,ROW(L233)-ROW(L$20),0),2)))</f>
        <v/>
      </c>
      <c r="M233" s="584">
        <f>IF(I233="", "", IFERROR(VLOOKUP(VALUE(I233), _BaseAbril2026, 4, 0), IFERROR(VLOOKUP(TEXT(I233, "@"), _BaseAbril2026, 4, 0), "")))</f>
        <v/>
      </c>
      <c r="N233" s="585">
        <f>IFERROR(IF(S233="BDI1", TRUNC(M233*(1+$O$18), 2),IF(S233="BDI2", TRUNC(M233*(1+$N$18), 2), "")), "")</f>
        <v/>
      </c>
      <c r="O233" s="586">
        <f>_xlfn.IFS(G233="ETAPA", SUMIFS(ValorTotalComD, Nivel, A233), G233="SUB-ETAPA", SUMIFS(ValorTotalComD, SubNivel, C233), TRUE, T233)</f>
        <v/>
      </c>
      <c r="P233" s="584">
        <f>IF(I233="", "", IFERROR(VLOOKUP(VALUE(I233), _BaseAbril2026, 5, 0), IFERROR(VLOOKUP(TEXT(I233, "@"), _BaseAbril2026, 5, 0), "")))</f>
        <v/>
      </c>
      <c r="Q233" s="585">
        <f>IFERROR(IF(S233="BDI1", TRUNC(P233*(1+$R$18), 2),IF(S233="BDI2", TRUNC(P233*(1+$Q$18), 2), "")), "")</f>
        <v/>
      </c>
      <c r="R233" s="586">
        <f>_xlfn.IFS(G233="ETAPA", SUMIFS(ValorTotalSemD, Nivel, A233), G233="SUB-ETAPA", SUMIFS(ValorTotalSemD, SubNivel, C233), TRUE, U233)</f>
        <v/>
      </c>
      <c r="S233" s="587">
        <f>IF(G233="","",IF(OR(G233="etapa",G233="sub-etapa"),"",OFFSET(MCQ!M$20,ROW(M233)-ROW(M$20),0)))</f>
        <v/>
      </c>
      <c r="T233" s="588">
        <f>IFERROR(TRUNC(L233*N233,2),"")</f>
        <v/>
      </c>
      <c r="U233" s="589">
        <f>IFERROR(TRUNC(L233*Q233,2),"")</f>
        <v/>
      </c>
    </row>
    <row r="234">
      <c r="A234" s="18">
        <f>OFFSET(MCQ!A$20,ROW(A234)-ROW(A$20),0)</f>
        <v/>
      </c>
      <c r="B234" s="18">
        <f>OFFSET(MCQ!B$20,ROW(B234)-ROW(B$20),0)</f>
        <v/>
      </c>
      <c r="C234" s="18">
        <f>OFFSET(MCQ!C$20,ROW(C234)-ROW(C$20),0)</f>
        <v/>
      </c>
      <c r="D234" s="18">
        <f>OFFSET(MCQ!D$20,ROW(D234)-ROW(D$20),0)</f>
        <v/>
      </c>
      <c r="E234" s="18">
        <f>OFFSET(MCQ!E$20,ROW(E234)-ROW(E$20),0)</f>
        <v/>
      </c>
      <c r="F234" s="18" t="n"/>
      <c r="G234" s="233">
        <f>OFFSET(MCQ!G$20,ROW(G234)-ROW(G$20),0)</f>
        <v/>
      </c>
      <c r="H234" s="583">
        <f>IF(G234="","",OFFSET(MCQ!H$20,ROW(H234)-ROW(H$20),0))</f>
        <v/>
      </c>
      <c r="I234" s="24">
        <f>IF(G234="","",IF(OR(G234="etapa",G234="sub-etapa"),"",OFFSET(MCQ!I$20,ROW(I234)-ROW(I$20),0)))</f>
        <v/>
      </c>
      <c r="J234" s="25">
        <f>IF(G234="","",OFFSET(MCQ!J$20,ROW(J234)-ROW(J$20),0))</f>
        <v/>
      </c>
      <c r="K234" s="24">
        <f>IF(G234="","",IF(OR(G234="etapa",G234="sub-etapa"),"",OFFSET(MCQ!K$20,ROW(K234)-ROW(K$20),0)))</f>
        <v/>
      </c>
      <c r="L234" s="26">
        <f>IF(G234="","",IF(OR(G234="etapa",G234="sub-etapa"),"",TRUNC(OFFSET(MCQ!L$20,ROW(L234)-ROW(L$20),0),2)))</f>
        <v/>
      </c>
      <c r="M234" s="584">
        <f>IF(I234="", "", IFERROR(VLOOKUP(VALUE(I234), _BaseAbril2026, 4, 0), IFERROR(VLOOKUP(TEXT(I234, "@"), _BaseAbril2026, 4, 0), "")))</f>
        <v/>
      </c>
      <c r="N234" s="585">
        <f>IFERROR(IF(S234="BDI1", TRUNC(M234*(1+$O$18), 2),IF(S234="BDI2", TRUNC(M234*(1+$N$18), 2), "")), "")</f>
        <v/>
      </c>
      <c r="O234" s="586">
        <f>_xlfn.IFS(G234="ETAPA", SUMIFS(ValorTotalComD, Nivel, A234), G234="SUB-ETAPA", SUMIFS(ValorTotalComD, SubNivel, C234), TRUE, T234)</f>
        <v/>
      </c>
      <c r="P234" s="584">
        <f>IF(I234="", "", IFERROR(VLOOKUP(VALUE(I234), _BaseAbril2026, 5, 0), IFERROR(VLOOKUP(TEXT(I234, "@"), _BaseAbril2026, 5, 0), "")))</f>
        <v/>
      </c>
      <c r="Q234" s="585">
        <f>IFERROR(IF(S234="BDI1", TRUNC(P234*(1+$R$18), 2),IF(S234="BDI2", TRUNC(P234*(1+$Q$18), 2), "")), "")</f>
        <v/>
      </c>
      <c r="R234" s="586">
        <f>_xlfn.IFS(G234="ETAPA", SUMIFS(ValorTotalSemD, Nivel, A234), G234="SUB-ETAPA", SUMIFS(ValorTotalSemD, SubNivel, C234), TRUE, U234)</f>
        <v/>
      </c>
      <c r="S234" s="587">
        <f>IF(G234="","",IF(OR(G234="etapa",G234="sub-etapa"),"",OFFSET(MCQ!M$20,ROW(M234)-ROW(M$20),0)))</f>
        <v/>
      </c>
      <c r="T234" s="588">
        <f>IFERROR(TRUNC(L234*N234,2),"")</f>
        <v/>
      </c>
      <c r="U234" s="589">
        <f>IFERROR(TRUNC(L234*Q234,2),"")</f>
        <v/>
      </c>
    </row>
    <row r="235">
      <c r="A235" s="18">
        <f>OFFSET(MCQ!A$20,ROW(A235)-ROW(A$20),0)</f>
        <v/>
      </c>
      <c r="B235" s="18">
        <f>OFFSET(MCQ!B$20,ROW(B235)-ROW(B$20),0)</f>
        <v/>
      </c>
      <c r="C235" s="18">
        <f>OFFSET(MCQ!C$20,ROW(C235)-ROW(C$20),0)</f>
        <v/>
      </c>
      <c r="D235" s="18">
        <f>OFFSET(MCQ!D$20,ROW(D235)-ROW(D$20),0)</f>
        <v/>
      </c>
      <c r="E235" s="18">
        <f>OFFSET(MCQ!E$20,ROW(E235)-ROW(E$20),0)</f>
        <v/>
      </c>
      <c r="F235" s="18" t="n"/>
      <c r="G235" s="233">
        <f>OFFSET(MCQ!G$20,ROW(G235)-ROW(G$20),0)</f>
        <v/>
      </c>
      <c r="H235" s="583">
        <f>IF(G235="","",OFFSET(MCQ!H$20,ROW(H235)-ROW(H$20),0))</f>
        <v/>
      </c>
      <c r="I235" s="24">
        <f>IF(G235="","",IF(OR(G235="etapa",G235="sub-etapa"),"",OFFSET(MCQ!I$20,ROW(I235)-ROW(I$20),0)))</f>
        <v/>
      </c>
      <c r="J235" s="25">
        <f>IF(G235="","",OFFSET(MCQ!J$20,ROW(J235)-ROW(J$20),0))</f>
        <v/>
      </c>
      <c r="K235" s="24">
        <f>IF(G235="","",IF(OR(G235="etapa",G235="sub-etapa"),"",OFFSET(MCQ!K$20,ROW(K235)-ROW(K$20),0)))</f>
        <v/>
      </c>
      <c r="L235" s="26">
        <f>IF(G235="","",IF(OR(G235="etapa",G235="sub-etapa"),"",TRUNC(OFFSET(MCQ!L$20,ROW(L235)-ROW(L$20),0),2)))</f>
        <v/>
      </c>
      <c r="M235" s="584">
        <f>IF(I235="", "", IFERROR(VLOOKUP(VALUE(I235), _BaseAbril2026, 4, 0), IFERROR(VLOOKUP(TEXT(I235, "@"), _BaseAbril2026, 4, 0), "")))</f>
        <v/>
      </c>
      <c r="N235" s="585">
        <f>IFERROR(IF(S235="BDI1", TRUNC(M235*(1+$O$18), 2),IF(S235="BDI2", TRUNC(M235*(1+$N$18), 2), "")), "")</f>
        <v/>
      </c>
      <c r="O235" s="586">
        <f>_xlfn.IFS(G235="ETAPA", SUMIFS(ValorTotalComD, Nivel, A235), G235="SUB-ETAPA", SUMIFS(ValorTotalComD, SubNivel, C235), TRUE, T235)</f>
        <v/>
      </c>
      <c r="P235" s="584">
        <f>IF(I235="", "", IFERROR(VLOOKUP(VALUE(I235), _BaseAbril2026, 5, 0), IFERROR(VLOOKUP(TEXT(I235, "@"), _BaseAbril2026, 5, 0), "")))</f>
        <v/>
      </c>
      <c r="Q235" s="585">
        <f>IFERROR(IF(S235="BDI1", TRUNC(P235*(1+$R$18), 2),IF(S235="BDI2", TRUNC(P235*(1+$Q$18), 2), "")), "")</f>
        <v/>
      </c>
      <c r="R235" s="586">
        <f>_xlfn.IFS(G235="ETAPA", SUMIFS(ValorTotalSemD, Nivel, A235), G235="SUB-ETAPA", SUMIFS(ValorTotalSemD, SubNivel, C235), TRUE, U235)</f>
        <v/>
      </c>
      <c r="S235" s="587">
        <f>IF(G235="","",IF(OR(G235="etapa",G235="sub-etapa"),"",OFFSET(MCQ!M$20,ROW(M235)-ROW(M$20),0)))</f>
        <v/>
      </c>
      <c r="T235" s="588">
        <f>IFERROR(TRUNC(L235*N235,2),"")</f>
        <v/>
      </c>
      <c r="U235" s="589">
        <f>IFERROR(TRUNC(L235*Q235,2),"")</f>
        <v/>
      </c>
    </row>
    <row r="236">
      <c r="A236" s="18">
        <f>OFFSET(MCQ!A$20,ROW(A236)-ROW(A$20),0)</f>
        <v/>
      </c>
      <c r="B236" s="18">
        <f>OFFSET(MCQ!B$20,ROW(B236)-ROW(B$20),0)</f>
        <v/>
      </c>
      <c r="C236" s="18">
        <f>OFFSET(MCQ!C$20,ROW(C236)-ROW(C$20),0)</f>
        <v/>
      </c>
      <c r="D236" s="18">
        <f>OFFSET(MCQ!D$20,ROW(D236)-ROW(D$20),0)</f>
        <v/>
      </c>
      <c r="E236" s="18">
        <f>OFFSET(MCQ!E$20,ROW(E236)-ROW(E$20),0)</f>
        <v/>
      </c>
      <c r="F236" s="18" t="n"/>
      <c r="G236" s="233">
        <f>OFFSET(MCQ!G$20,ROW(G236)-ROW(G$20),0)</f>
        <v/>
      </c>
      <c r="H236" s="583">
        <f>IF(G236="","",OFFSET(MCQ!H$20,ROW(H236)-ROW(H$20),0))</f>
        <v/>
      </c>
      <c r="I236" s="24">
        <f>IF(G236="","",IF(OR(G236="etapa",G236="sub-etapa"),"",OFFSET(MCQ!I$20,ROW(I236)-ROW(I$20),0)))</f>
        <v/>
      </c>
      <c r="J236" s="25">
        <f>IF(G236="","",OFFSET(MCQ!J$20,ROW(J236)-ROW(J$20),0))</f>
        <v/>
      </c>
      <c r="K236" s="24">
        <f>IF(G236="","",IF(OR(G236="etapa",G236="sub-etapa"),"",OFFSET(MCQ!K$20,ROW(K236)-ROW(K$20),0)))</f>
        <v/>
      </c>
      <c r="L236" s="26">
        <f>IF(G236="","",IF(OR(G236="etapa",G236="sub-etapa"),"",TRUNC(OFFSET(MCQ!L$20,ROW(L236)-ROW(L$20),0),2)))</f>
        <v/>
      </c>
      <c r="M236" s="584">
        <f>IF(I236="", "", IFERROR(VLOOKUP(VALUE(I236), _BaseAbril2026, 4, 0), IFERROR(VLOOKUP(TEXT(I236, "@"), _BaseAbril2026, 4, 0), "")))</f>
        <v/>
      </c>
      <c r="N236" s="585">
        <f>IFERROR(IF(S236="BDI1", TRUNC(M236*(1+$O$18), 2),IF(S236="BDI2", TRUNC(M236*(1+$N$18), 2), "")), "")</f>
        <v/>
      </c>
      <c r="O236" s="586">
        <f>_xlfn.IFS(G236="ETAPA", SUMIFS(ValorTotalComD, Nivel, A236), G236="SUB-ETAPA", SUMIFS(ValorTotalComD, SubNivel, C236), TRUE, T236)</f>
        <v/>
      </c>
      <c r="P236" s="584">
        <f>IF(I236="", "", IFERROR(VLOOKUP(VALUE(I236), _BaseAbril2026, 5, 0), IFERROR(VLOOKUP(TEXT(I236, "@"), _BaseAbril2026, 5, 0), "")))</f>
        <v/>
      </c>
      <c r="Q236" s="585">
        <f>IFERROR(IF(S236="BDI1", TRUNC(P236*(1+$R$18), 2),IF(S236="BDI2", TRUNC(P236*(1+$Q$18), 2), "")), "")</f>
        <v/>
      </c>
      <c r="R236" s="586">
        <f>_xlfn.IFS(G236="ETAPA", SUMIFS(ValorTotalSemD, Nivel, A236), G236="SUB-ETAPA", SUMIFS(ValorTotalSemD, SubNivel, C236), TRUE, U236)</f>
        <v/>
      </c>
      <c r="S236" s="587">
        <f>IF(G236="","",IF(OR(G236="etapa",G236="sub-etapa"),"",OFFSET(MCQ!M$20,ROW(M236)-ROW(M$20),0)))</f>
        <v/>
      </c>
      <c r="T236" s="588">
        <f>IFERROR(TRUNC(L236*N236,2),"")</f>
        <v/>
      </c>
      <c r="U236" s="589">
        <f>IFERROR(TRUNC(L236*Q236,2),"")</f>
        <v/>
      </c>
    </row>
    <row r="237">
      <c r="A237" s="18">
        <f>OFFSET(MCQ!A$20,ROW(A237)-ROW(A$20),0)</f>
        <v/>
      </c>
      <c r="B237" s="18">
        <f>OFFSET(MCQ!B$20,ROW(B237)-ROW(B$20),0)</f>
        <v/>
      </c>
      <c r="C237" s="18">
        <f>OFFSET(MCQ!C$20,ROW(C237)-ROW(C$20),0)</f>
        <v/>
      </c>
      <c r="D237" s="18">
        <f>OFFSET(MCQ!D$20,ROW(D237)-ROW(D$20),0)</f>
        <v/>
      </c>
      <c r="E237" s="18">
        <f>OFFSET(MCQ!E$20,ROW(E237)-ROW(E$20),0)</f>
        <v/>
      </c>
      <c r="F237" s="18" t="n"/>
      <c r="G237" s="233">
        <f>OFFSET(MCQ!G$20,ROW(G237)-ROW(G$20),0)</f>
        <v/>
      </c>
      <c r="H237" s="583">
        <f>IF(G237="","",OFFSET(MCQ!H$20,ROW(H237)-ROW(H$20),0))</f>
        <v/>
      </c>
      <c r="I237" s="24">
        <f>IF(G237="","",IF(OR(G237="etapa",G237="sub-etapa"),"",OFFSET(MCQ!I$20,ROW(I237)-ROW(I$20),0)))</f>
        <v/>
      </c>
      <c r="J237" s="25">
        <f>IF(G237="","",OFFSET(MCQ!J$20,ROW(J237)-ROW(J$20),0))</f>
        <v/>
      </c>
      <c r="K237" s="24">
        <f>IF(G237="","",IF(OR(G237="etapa",G237="sub-etapa"),"",OFFSET(MCQ!K$20,ROW(K237)-ROW(K$20),0)))</f>
        <v/>
      </c>
      <c r="L237" s="26">
        <f>IF(G237="","",IF(OR(G237="etapa",G237="sub-etapa"),"",TRUNC(OFFSET(MCQ!L$20,ROW(L237)-ROW(L$20),0),2)))</f>
        <v/>
      </c>
      <c r="M237" s="584">
        <f>IF(I237="", "", IFERROR(VLOOKUP(VALUE(I237), _BaseAbril2026, 4, 0), IFERROR(VLOOKUP(TEXT(I237, "@"), _BaseAbril2026, 4, 0), "")))</f>
        <v/>
      </c>
      <c r="N237" s="585">
        <f>IFERROR(IF(S237="BDI1", TRUNC(M237*(1+$O$18), 2),IF(S237="BDI2", TRUNC(M237*(1+$N$18), 2), "")), "")</f>
        <v/>
      </c>
      <c r="O237" s="586">
        <f>_xlfn.IFS(G237="ETAPA", SUMIFS(ValorTotalComD, Nivel, A237), G237="SUB-ETAPA", SUMIFS(ValorTotalComD, SubNivel, C237), TRUE, T237)</f>
        <v/>
      </c>
      <c r="P237" s="584">
        <f>IF(I237="", "", IFERROR(VLOOKUP(VALUE(I237), _BaseAbril2026, 5, 0), IFERROR(VLOOKUP(TEXT(I237, "@"), _BaseAbril2026, 5, 0), "")))</f>
        <v/>
      </c>
      <c r="Q237" s="585">
        <f>IFERROR(IF(S237="BDI1", TRUNC(P237*(1+$R$18), 2),IF(S237="BDI2", TRUNC(P237*(1+$Q$18), 2), "")), "")</f>
        <v/>
      </c>
      <c r="R237" s="586">
        <f>_xlfn.IFS(G237="ETAPA", SUMIFS(ValorTotalSemD, Nivel, A237), G237="SUB-ETAPA", SUMIFS(ValorTotalSemD, SubNivel, C237), TRUE, U237)</f>
        <v/>
      </c>
      <c r="S237" s="587">
        <f>IF(G237="","",IF(OR(G237="etapa",G237="sub-etapa"),"",OFFSET(MCQ!M$20,ROW(M237)-ROW(M$20),0)))</f>
        <v/>
      </c>
      <c r="T237" s="588">
        <f>IFERROR(TRUNC(L237*N237,2),"")</f>
        <v/>
      </c>
      <c r="U237" s="589">
        <f>IFERROR(TRUNC(L237*Q237,2),"")</f>
        <v/>
      </c>
    </row>
    <row r="238">
      <c r="A238" s="18">
        <f>OFFSET(MCQ!A$20,ROW(A238)-ROW(A$20),0)</f>
        <v/>
      </c>
      <c r="B238" s="18">
        <f>OFFSET(MCQ!B$20,ROW(B238)-ROW(B$20),0)</f>
        <v/>
      </c>
      <c r="C238" s="18">
        <f>OFFSET(MCQ!C$20,ROW(C238)-ROW(C$20),0)</f>
        <v/>
      </c>
      <c r="D238" s="18">
        <f>OFFSET(MCQ!D$20,ROW(D238)-ROW(D$20),0)</f>
        <v/>
      </c>
      <c r="E238" s="18">
        <f>OFFSET(MCQ!E$20,ROW(E238)-ROW(E$20),0)</f>
        <v/>
      </c>
      <c r="F238" s="18" t="n"/>
      <c r="G238" s="233">
        <f>OFFSET(MCQ!G$20,ROW(G238)-ROW(G$20),0)</f>
        <v/>
      </c>
      <c r="H238" s="583">
        <f>IF(G238="","",OFFSET(MCQ!H$20,ROW(H238)-ROW(H$20),0))</f>
        <v/>
      </c>
      <c r="I238" s="24">
        <f>IF(G238="","",IF(OR(G238="etapa",G238="sub-etapa"),"",OFFSET(MCQ!I$20,ROW(I238)-ROW(I$20),0)))</f>
        <v/>
      </c>
      <c r="J238" s="25">
        <f>IF(G238="","",OFFSET(MCQ!J$20,ROW(J238)-ROW(J$20),0))</f>
        <v/>
      </c>
      <c r="K238" s="24">
        <f>IF(G238="","",IF(OR(G238="etapa",G238="sub-etapa"),"",OFFSET(MCQ!K$20,ROW(K238)-ROW(K$20),0)))</f>
        <v/>
      </c>
      <c r="L238" s="26">
        <f>IF(G238="","",IF(OR(G238="etapa",G238="sub-etapa"),"",TRUNC(OFFSET(MCQ!L$20,ROW(L238)-ROW(L$20),0),2)))</f>
        <v/>
      </c>
      <c r="M238" s="584">
        <f>IF(I238="", "", IFERROR(VLOOKUP(VALUE(I238), _BaseAbril2026, 4, 0), IFERROR(VLOOKUP(TEXT(I238, "@"), _BaseAbril2026, 4, 0), "")))</f>
        <v/>
      </c>
      <c r="N238" s="585">
        <f>IFERROR(IF(S238="BDI1", TRUNC(M238*(1+$O$18), 2),IF(S238="BDI2", TRUNC(M238*(1+$N$18), 2), "")), "")</f>
        <v/>
      </c>
      <c r="O238" s="586">
        <f>_xlfn.IFS(G238="ETAPA", SUMIFS(ValorTotalComD, Nivel, A238), G238="SUB-ETAPA", SUMIFS(ValorTotalComD, SubNivel, C238), TRUE, T238)</f>
        <v/>
      </c>
      <c r="P238" s="584">
        <f>IF(I238="", "", IFERROR(VLOOKUP(VALUE(I238), _BaseAbril2026, 5, 0), IFERROR(VLOOKUP(TEXT(I238, "@"), _BaseAbril2026, 5, 0), "")))</f>
        <v/>
      </c>
      <c r="Q238" s="585">
        <f>IFERROR(IF(S238="BDI1", TRUNC(P238*(1+$R$18), 2),IF(S238="BDI2", TRUNC(P238*(1+$Q$18), 2), "")), "")</f>
        <v/>
      </c>
      <c r="R238" s="586">
        <f>_xlfn.IFS(G238="ETAPA", SUMIFS(ValorTotalSemD, Nivel, A238), G238="SUB-ETAPA", SUMIFS(ValorTotalSemD, SubNivel, C238), TRUE, U238)</f>
        <v/>
      </c>
      <c r="S238" s="587">
        <f>IF(G238="","",IF(OR(G238="etapa",G238="sub-etapa"),"",OFFSET(MCQ!M$20,ROW(M238)-ROW(M$20),0)))</f>
        <v/>
      </c>
      <c r="T238" s="588">
        <f>IFERROR(TRUNC(L238*N238,2),"")</f>
        <v/>
      </c>
      <c r="U238" s="589">
        <f>IFERROR(TRUNC(L238*Q238,2),"")</f>
        <v/>
      </c>
    </row>
    <row r="239">
      <c r="A239" s="18">
        <f>OFFSET(MCQ!A$20,ROW(A239)-ROW(A$20),0)</f>
        <v/>
      </c>
      <c r="B239" s="18">
        <f>OFFSET(MCQ!B$20,ROW(B239)-ROW(B$20),0)</f>
        <v/>
      </c>
      <c r="C239" s="18">
        <f>OFFSET(MCQ!C$20,ROW(C239)-ROW(C$20),0)</f>
        <v/>
      </c>
      <c r="D239" s="18">
        <f>OFFSET(MCQ!D$20,ROW(D239)-ROW(D$20),0)</f>
        <v/>
      </c>
      <c r="E239" s="18">
        <f>OFFSET(MCQ!E$20,ROW(E239)-ROW(E$20),0)</f>
        <v/>
      </c>
      <c r="F239" s="18" t="n"/>
      <c r="G239" s="233">
        <f>OFFSET(MCQ!G$20,ROW(G239)-ROW(G$20),0)</f>
        <v/>
      </c>
      <c r="H239" s="583">
        <f>IF(G239="","",OFFSET(MCQ!H$20,ROW(H239)-ROW(H$20),0))</f>
        <v/>
      </c>
      <c r="I239" s="24">
        <f>IF(G239="","",IF(OR(G239="etapa",G239="sub-etapa"),"",OFFSET(MCQ!I$20,ROW(I239)-ROW(I$20),0)))</f>
        <v/>
      </c>
      <c r="J239" s="25">
        <f>IF(G239="","",OFFSET(MCQ!J$20,ROW(J239)-ROW(J$20),0))</f>
        <v/>
      </c>
      <c r="K239" s="24">
        <f>IF(G239="","",IF(OR(G239="etapa",G239="sub-etapa"),"",OFFSET(MCQ!K$20,ROW(K239)-ROW(K$20),0)))</f>
        <v/>
      </c>
      <c r="L239" s="26">
        <f>IF(G239="","",IF(OR(G239="etapa",G239="sub-etapa"),"",TRUNC(OFFSET(MCQ!L$20,ROW(L239)-ROW(L$20),0),2)))</f>
        <v/>
      </c>
      <c r="M239" s="584">
        <f>IF(I239="", "", IFERROR(VLOOKUP(VALUE(I239), _BaseAbril2026, 4, 0), IFERROR(VLOOKUP(TEXT(I239, "@"), _BaseAbril2026, 4, 0), "")))</f>
        <v/>
      </c>
      <c r="N239" s="585">
        <f>IFERROR(IF(S239="BDI1", TRUNC(M239*(1+$O$18), 2),IF(S239="BDI2", TRUNC(M239*(1+$N$18), 2), "")), "")</f>
        <v/>
      </c>
      <c r="O239" s="586">
        <f>_xlfn.IFS(G239="ETAPA", SUMIFS(ValorTotalComD, Nivel, A239), G239="SUB-ETAPA", SUMIFS(ValorTotalComD, SubNivel, C239), TRUE, T239)</f>
        <v/>
      </c>
      <c r="P239" s="584">
        <f>IF(I239="", "", IFERROR(VLOOKUP(VALUE(I239), _BaseAbril2026, 5, 0), IFERROR(VLOOKUP(TEXT(I239, "@"), _BaseAbril2026, 5, 0), "")))</f>
        <v/>
      </c>
      <c r="Q239" s="585">
        <f>IFERROR(IF(S239="BDI1", TRUNC(P239*(1+$R$18), 2),IF(S239="BDI2", TRUNC(P239*(1+$Q$18), 2), "")), "")</f>
        <v/>
      </c>
      <c r="R239" s="586">
        <f>_xlfn.IFS(G239="ETAPA", SUMIFS(ValorTotalSemD, Nivel, A239), G239="SUB-ETAPA", SUMIFS(ValorTotalSemD, SubNivel, C239), TRUE, U239)</f>
        <v/>
      </c>
      <c r="S239" s="587">
        <f>IF(G239="","",IF(OR(G239="etapa",G239="sub-etapa"),"",OFFSET(MCQ!M$20,ROW(M239)-ROW(M$20),0)))</f>
        <v/>
      </c>
      <c r="T239" s="588">
        <f>IFERROR(TRUNC(L239*N239,2),"")</f>
        <v/>
      </c>
      <c r="U239" s="589">
        <f>IFERROR(TRUNC(L239*Q239,2),"")</f>
        <v/>
      </c>
    </row>
    <row r="240">
      <c r="A240" s="18">
        <f>OFFSET(MCQ!A$20,ROW(A240)-ROW(A$20),0)</f>
        <v/>
      </c>
      <c r="B240" s="18">
        <f>OFFSET(MCQ!B$20,ROW(B240)-ROW(B$20),0)</f>
        <v/>
      </c>
      <c r="C240" s="18">
        <f>OFFSET(MCQ!C$20,ROW(C240)-ROW(C$20),0)</f>
        <v/>
      </c>
      <c r="D240" s="18">
        <f>OFFSET(MCQ!D$20,ROW(D240)-ROW(D$20),0)</f>
        <v/>
      </c>
      <c r="E240" s="18">
        <f>OFFSET(MCQ!E$20,ROW(E240)-ROW(E$20),0)</f>
        <v/>
      </c>
      <c r="F240" s="18" t="n"/>
      <c r="G240" s="233">
        <f>OFFSET(MCQ!G$20,ROW(G240)-ROW(G$20),0)</f>
        <v/>
      </c>
      <c r="H240" s="583">
        <f>IF(G240="","",OFFSET(MCQ!H$20,ROW(H240)-ROW(H$20),0))</f>
        <v/>
      </c>
      <c r="I240" s="24">
        <f>IF(G240="","",IF(OR(G240="etapa",G240="sub-etapa"),"",OFFSET(MCQ!I$20,ROW(I240)-ROW(I$20),0)))</f>
        <v/>
      </c>
      <c r="J240" s="25">
        <f>IF(G240="","",OFFSET(MCQ!J$20,ROW(J240)-ROW(J$20),0))</f>
        <v/>
      </c>
      <c r="K240" s="24">
        <f>IF(G240="","",IF(OR(G240="etapa",G240="sub-etapa"),"",OFFSET(MCQ!K$20,ROW(K240)-ROW(K$20),0)))</f>
        <v/>
      </c>
      <c r="L240" s="26">
        <f>IF(G240="","",IF(OR(G240="etapa",G240="sub-etapa"),"",TRUNC(OFFSET(MCQ!L$20,ROW(L240)-ROW(L$20),0),2)))</f>
        <v/>
      </c>
      <c r="M240" s="584">
        <f>IF(I240="", "", IFERROR(VLOOKUP(VALUE(I240), _BaseAbril2026, 4, 0), IFERROR(VLOOKUP(TEXT(I240, "@"), _BaseAbril2026, 4, 0), "")))</f>
        <v/>
      </c>
      <c r="N240" s="585">
        <f>IFERROR(IF(S240="BDI1", TRUNC(M240*(1+$O$18), 2),IF(S240="BDI2", TRUNC(M240*(1+$N$18), 2), "")), "")</f>
        <v/>
      </c>
      <c r="O240" s="586">
        <f>_xlfn.IFS(G240="ETAPA", SUMIFS(ValorTotalComD, Nivel, A240), G240="SUB-ETAPA", SUMIFS(ValorTotalComD, SubNivel, C240), TRUE, T240)</f>
        <v/>
      </c>
      <c r="P240" s="584">
        <f>IF(I240="", "", IFERROR(VLOOKUP(VALUE(I240), _BaseAbril2026, 5, 0), IFERROR(VLOOKUP(TEXT(I240, "@"), _BaseAbril2026, 5, 0), "")))</f>
        <v/>
      </c>
      <c r="Q240" s="585">
        <f>IFERROR(IF(S240="BDI1", TRUNC(P240*(1+$R$18), 2),IF(S240="BDI2", TRUNC(P240*(1+$Q$18), 2), "")), "")</f>
        <v/>
      </c>
      <c r="R240" s="586">
        <f>_xlfn.IFS(G240="ETAPA", SUMIFS(ValorTotalSemD, Nivel, A240), G240="SUB-ETAPA", SUMIFS(ValorTotalSemD, SubNivel, C240), TRUE, U240)</f>
        <v/>
      </c>
      <c r="S240" s="587">
        <f>IF(G240="","",IF(OR(G240="etapa",G240="sub-etapa"),"",OFFSET(MCQ!M$20,ROW(M240)-ROW(M$20),0)))</f>
        <v/>
      </c>
      <c r="T240" s="588">
        <f>IFERROR(TRUNC(L240*N240,2),"")</f>
        <v/>
      </c>
      <c r="U240" s="589">
        <f>IFERROR(TRUNC(L240*Q240,2),"")</f>
        <v/>
      </c>
    </row>
    <row r="241">
      <c r="A241" s="18">
        <f>OFFSET(MCQ!A$20,ROW(A241)-ROW(A$20),0)</f>
        <v/>
      </c>
      <c r="B241" s="18">
        <f>OFFSET(MCQ!B$20,ROW(B241)-ROW(B$20),0)</f>
        <v/>
      </c>
      <c r="C241" s="18">
        <f>OFFSET(MCQ!C$20,ROW(C241)-ROW(C$20),0)</f>
        <v/>
      </c>
      <c r="D241" s="18">
        <f>OFFSET(MCQ!D$20,ROW(D241)-ROW(D$20),0)</f>
        <v/>
      </c>
      <c r="E241" s="18">
        <f>OFFSET(MCQ!E$20,ROW(E241)-ROW(E$20),0)</f>
        <v/>
      </c>
      <c r="F241" s="18" t="n"/>
      <c r="G241" s="233">
        <f>OFFSET(MCQ!G$20,ROW(G241)-ROW(G$20),0)</f>
        <v/>
      </c>
      <c r="H241" s="583">
        <f>IF(G241="","",OFFSET(MCQ!H$20,ROW(H241)-ROW(H$20),0))</f>
        <v/>
      </c>
      <c r="I241" s="24">
        <f>IF(G241="","",IF(OR(G241="etapa",G241="sub-etapa"),"",OFFSET(MCQ!I$20,ROW(I241)-ROW(I$20),0)))</f>
        <v/>
      </c>
      <c r="J241" s="25">
        <f>IF(G241="","",OFFSET(MCQ!J$20,ROW(J241)-ROW(J$20),0))</f>
        <v/>
      </c>
      <c r="K241" s="24">
        <f>IF(G241="","",IF(OR(G241="etapa",G241="sub-etapa"),"",OFFSET(MCQ!K$20,ROW(K241)-ROW(K$20),0)))</f>
        <v/>
      </c>
      <c r="L241" s="26">
        <f>IF(G241="","",IF(OR(G241="etapa",G241="sub-etapa"),"",TRUNC(OFFSET(MCQ!L$20,ROW(L241)-ROW(L$20),0),2)))</f>
        <v/>
      </c>
      <c r="M241" s="584">
        <f>IF(I241="", "", IFERROR(VLOOKUP(VALUE(I241), _BaseAbril2026, 4, 0), IFERROR(VLOOKUP(TEXT(I241, "@"), _BaseAbril2026, 4, 0), "")))</f>
        <v/>
      </c>
      <c r="N241" s="585">
        <f>IFERROR(IF(S241="BDI1", TRUNC(M241*(1+$O$18), 2),IF(S241="BDI2", TRUNC(M241*(1+$N$18), 2), "")), "")</f>
        <v/>
      </c>
      <c r="O241" s="586">
        <f>_xlfn.IFS(G241="ETAPA", SUMIFS(ValorTotalComD, Nivel, A241), G241="SUB-ETAPA", SUMIFS(ValorTotalComD, SubNivel, C241), TRUE, T241)</f>
        <v/>
      </c>
      <c r="P241" s="584">
        <f>IF(I241="", "", IFERROR(VLOOKUP(VALUE(I241), _BaseAbril2026, 5, 0), IFERROR(VLOOKUP(TEXT(I241, "@"), _BaseAbril2026, 5, 0), "")))</f>
        <v/>
      </c>
      <c r="Q241" s="585">
        <f>IFERROR(IF(S241="BDI1", TRUNC(P241*(1+$R$18), 2),IF(S241="BDI2", TRUNC(P241*(1+$Q$18), 2), "")), "")</f>
        <v/>
      </c>
      <c r="R241" s="586">
        <f>_xlfn.IFS(G241="ETAPA", SUMIFS(ValorTotalSemD, Nivel, A241), G241="SUB-ETAPA", SUMIFS(ValorTotalSemD, SubNivel, C241), TRUE, U241)</f>
        <v/>
      </c>
      <c r="S241" s="587">
        <f>IF(G241="","",IF(OR(G241="etapa",G241="sub-etapa"),"",OFFSET(MCQ!M$20,ROW(M241)-ROW(M$20),0)))</f>
        <v/>
      </c>
      <c r="T241" s="588">
        <f>IFERROR(TRUNC(L241*N241,2),"")</f>
        <v/>
      </c>
      <c r="U241" s="589">
        <f>IFERROR(TRUNC(L241*Q241,2),"")</f>
        <v/>
      </c>
    </row>
    <row r="242">
      <c r="A242" s="18">
        <f>OFFSET(MCQ!A$20,ROW(A242)-ROW(A$20),0)</f>
        <v/>
      </c>
      <c r="B242" s="18">
        <f>OFFSET(MCQ!B$20,ROW(B242)-ROW(B$20),0)</f>
        <v/>
      </c>
      <c r="C242" s="18">
        <f>OFFSET(MCQ!C$20,ROW(C242)-ROW(C$20),0)</f>
        <v/>
      </c>
      <c r="D242" s="18">
        <f>OFFSET(MCQ!D$20,ROW(D242)-ROW(D$20),0)</f>
        <v/>
      </c>
      <c r="E242" s="18">
        <f>OFFSET(MCQ!E$20,ROW(E242)-ROW(E$20),0)</f>
        <v/>
      </c>
      <c r="F242" s="18" t="n"/>
      <c r="G242" s="233">
        <f>OFFSET(MCQ!G$20,ROW(G242)-ROW(G$20),0)</f>
        <v/>
      </c>
      <c r="H242" s="583">
        <f>IF(G242="","",OFFSET(MCQ!H$20,ROW(H242)-ROW(H$20),0))</f>
        <v/>
      </c>
      <c r="I242" s="24">
        <f>IF(G242="","",IF(OR(G242="etapa",G242="sub-etapa"),"",OFFSET(MCQ!I$20,ROW(I242)-ROW(I$20),0)))</f>
        <v/>
      </c>
      <c r="J242" s="25">
        <f>IF(G242="","",OFFSET(MCQ!J$20,ROW(J242)-ROW(J$20),0))</f>
        <v/>
      </c>
      <c r="K242" s="24">
        <f>IF(G242="","",IF(OR(G242="etapa",G242="sub-etapa"),"",OFFSET(MCQ!K$20,ROW(K242)-ROW(K$20),0)))</f>
        <v/>
      </c>
      <c r="L242" s="26">
        <f>IF(G242="","",IF(OR(G242="etapa",G242="sub-etapa"),"",TRUNC(OFFSET(MCQ!L$20,ROW(L242)-ROW(L$20),0),2)))</f>
        <v/>
      </c>
      <c r="M242" s="584">
        <f>IF(I242="", "", IFERROR(VLOOKUP(VALUE(I242), _BaseAbril2026, 4, 0), IFERROR(VLOOKUP(TEXT(I242, "@"), _BaseAbril2026, 4, 0), "")))</f>
        <v/>
      </c>
      <c r="N242" s="585">
        <f>IFERROR(IF(S242="BDI1", TRUNC(M242*(1+$O$18), 2),IF(S242="BDI2", TRUNC(M242*(1+$N$18), 2), "")), "")</f>
        <v/>
      </c>
      <c r="O242" s="586">
        <f>_xlfn.IFS(G242="ETAPA", SUMIFS(ValorTotalComD, Nivel, A242), G242="SUB-ETAPA", SUMIFS(ValorTotalComD, SubNivel, C242), TRUE, T242)</f>
        <v/>
      </c>
      <c r="P242" s="584">
        <f>IF(I242="", "", IFERROR(VLOOKUP(VALUE(I242), _BaseAbril2026, 5, 0), IFERROR(VLOOKUP(TEXT(I242, "@"), _BaseAbril2026, 5, 0), "")))</f>
        <v/>
      </c>
      <c r="Q242" s="585">
        <f>IFERROR(IF(S242="BDI1", TRUNC(P242*(1+$R$18), 2),IF(S242="BDI2", TRUNC(P242*(1+$Q$18), 2), "")), "")</f>
        <v/>
      </c>
      <c r="R242" s="586">
        <f>_xlfn.IFS(G242="ETAPA", SUMIFS(ValorTotalSemD, Nivel, A242), G242="SUB-ETAPA", SUMIFS(ValorTotalSemD, SubNivel, C242), TRUE, U242)</f>
        <v/>
      </c>
      <c r="S242" s="587">
        <f>IF(G242="","",IF(OR(G242="etapa",G242="sub-etapa"),"",OFFSET(MCQ!M$20,ROW(M242)-ROW(M$20),0)))</f>
        <v/>
      </c>
      <c r="T242" s="588">
        <f>IFERROR(TRUNC(L242*N242,2),"")</f>
        <v/>
      </c>
      <c r="U242" s="589">
        <f>IFERROR(TRUNC(L242*Q242,2),"")</f>
        <v/>
      </c>
    </row>
    <row r="243">
      <c r="A243" s="18">
        <f>OFFSET(MCQ!A$20,ROW(A243)-ROW(A$20),0)</f>
        <v/>
      </c>
      <c r="B243" s="18">
        <f>OFFSET(MCQ!B$20,ROW(B243)-ROW(B$20),0)</f>
        <v/>
      </c>
      <c r="C243" s="18">
        <f>OFFSET(MCQ!C$20,ROW(C243)-ROW(C$20),0)</f>
        <v/>
      </c>
      <c r="D243" s="18">
        <f>OFFSET(MCQ!D$20,ROW(D243)-ROW(D$20),0)</f>
        <v/>
      </c>
      <c r="E243" s="18">
        <f>OFFSET(MCQ!E$20,ROW(E243)-ROW(E$20),0)</f>
        <v/>
      </c>
      <c r="F243" s="18" t="n"/>
      <c r="G243" s="233">
        <f>OFFSET(MCQ!G$20,ROW(G243)-ROW(G$20),0)</f>
        <v/>
      </c>
      <c r="H243" s="583">
        <f>IF(G243="","",OFFSET(MCQ!H$20,ROW(H243)-ROW(H$20),0))</f>
        <v/>
      </c>
      <c r="I243" s="24">
        <f>IF(G243="","",IF(OR(G243="etapa",G243="sub-etapa"),"",OFFSET(MCQ!I$20,ROW(I243)-ROW(I$20),0)))</f>
        <v/>
      </c>
      <c r="J243" s="25">
        <f>IF(G243="","",OFFSET(MCQ!J$20,ROW(J243)-ROW(J$20),0))</f>
        <v/>
      </c>
      <c r="K243" s="24">
        <f>IF(G243="","",IF(OR(G243="etapa",G243="sub-etapa"),"",OFFSET(MCQ!K$20,ROW(K243)-ROW(K$20),0)))</f>
        <v/>
      </c>
      <c r="L243" s="26">
        <f>IF(G243="","",IF(OR(G243="etapa",G243="sub-etapa"),"",TRUNC(OFFSET(MCQ!L$20,ROW(L243)-ROW(L$20),0),2)))</f>
        <v/>
      </c>
      <c r="M243" s="584">
        <f>IF(I243="", "", IFERROR(VLOOKUP(VALUE(I243), _BaseAbril2026, 4, 0), IFERROR(VLOOKUP(TEXT(I243, "@"), _BaseAbril2026, 4, 0), "")))</f>
        <v/>
      </c>
      <c r="N243" s="585">
        <f>IFERROR(IF(S243="BDI1", TRUNC(M243*(1+$O$18), 2),IF(S243="BDI2", TRUNC(M243*(1+$N$18), 2), "")), "")</f>
        <v/>
      </c>
      <c r="O243" s="586">
        <f>_xlfn.IFS(G243="ETAPA", SUMIFS(ValorTotalComD, Nivel, A243), G243="SUB-ETAPA", SUMIFS(ValorTotalComD, SubNivel, C243), TRUE, T243)</f>
        <v/>
      </c>
      <c r="P243" s="584">
        <f>IF(I243="", "", IFERROR(VLOOKUP(VALUE(I243), _BaseAbril2026, 5, 0), IFERROR(VLOOKUP(TEXT(I243, "@"), _BaseAbril2026, 5, 0), "")))</f>
        <v/>
      </c>
      <c r="Q243" s="585">
        <f>IFERROR(IF(S243="BDI1", TRUNC(P243*(1+$R$18), 2),IF(S243="BDI2", TRUNC(P243*(1+$Q$18), 2), "")), "")</f>
        <v/>
      </c>
      <c r="R243" s="586">
        <f>_xlfn.IFS(G243="ETAPA", SUMIFS(ValorTotalSemD, Nivel, A243), G243="SUB-ETAPA", SUMIFS(ValorTotalSemD, SubNivel, C243), TRUE, U243)</f>
        <v/>
      </c>
      <c r="S243" s="587">
        <f>IF(G243="","",IF(OR(G243="etapa",G243="sub-etapa"),"",OFFSET(MCQ!M$20,ROW(M243)-ROW(M$20),0)))</f>
        <v/>
      </c>
      <c r="T243" s="588">
        <f>IFERROR(TRUNC(L243*N243,2),"")</f>
        <v/>
      </c>
      <c r="U243" s="589">
        <f>IFERROR(TRUNC(L243*Q243,2),"")</f>
        <v/>
      </c>
    </row>
    <row r="244">
      <c r="A244" s="18">
        <f>OFFSET(MCQ!A$20,ROW(A244)-ROW(A$20),0)</f>
        <v/>
      </c>
      <c r="B244" s="18">
        <f>OFFSET(MCQ!B$20,ROW(B244)-ROW(B$20),0)</f>
        <v/>
      </c>
      <c r="C244" s="18">
        <f>OFFSET(MCQ!C$20,ROW(C244)-ROW(C$20),0)</f>
        <v/>
      </c>
      <c r="D244" s="18">
        <f>OFFSET(MCQ!D$20,ROW(D244)-ROW(D$20),0)</f>
        <v/>
      </c>
      <c r="E244" s="18">
        <f>OFFSET(MCQ!E$20,ROW(E244)-ROW(E$20),0)</f>
        <v/>
      </c>
      <c r="F244" s="18" t="n"/>
      <c r="G244" s="233">
        <f>OFFSET(MCQ!G$20,ROW(G244)-ROW(G$20),0)</f>
        <v/>
      </c>
      <c r="H244" s="583">
        <f>IF(G244="","",OFFSET(MCQ!H$20,ROW(H244)-ROW(H$20),0))</f>
        <v/>
      </c>
      <c r="I244" s="24">
        <f>IF(G244="","",IF(OR(G244="etapa",G244="sub-etapa"),"",OFFSET(MCQ!I$20,ROW(I244)-ROW(I$20),0)))</f>
        <v/>
      </c>
      <c r="J244" s="25">
        <f>IF(G244="","",OFFSET(MCQ!J$20,ROW(J244)-ROW(J$20),0))</f>
        <v/>
      </c>
      <c r="K244" s="24">
        <f>IF(G244="","",IF(OR(G244="etapa",G244="sub-etapa"),"",OFFSET(MCQ!K$20,ROW(K244)-ROW(K$20),0)))</f>
        <v/>
      </c>
      <c r="L244" s="26">
        <f>IF(G244="","",IF(OR(G244="etapa",G244="sub-etapa"),"",TRUNC(OFFSET(MCQ!L$20,ROW(L244)-ROW(L$20),0),2)))</f>
        <v/>
      </c>
      <c r="M244" s="584">
        <f>IF(I244="", "", IFERROR(VLOOKUP(VALUE(I244), _BaseAbril2026, 4, 0), IFERROR(VLOOKUP(TEXT(I244, "@"), _BaseAbril2026, 4, 0), "")))</f>
        <v/>
      </c>
      <c r="N244" s="585">
        <f>IFERROR(IF(S244="BDI1", TRUNC(M244*(1+$O$18), 2),IF(S244="BDI2", TRUNC(M244*(1+$N$18), 2), "")), "")</f>
        <v/>
      </c>
      <c r="O244" s="586">
        <f>_xlfn.IFS(G244="ETAPA", SUMIFS(ValorTotalComD, Nivel, A244), G244="SUB-ETAPA", SUMIFS(ValorTotalComD, SubNivel, C244), TRUE, T244)</f>
        <v/>
      </c>
      <c r="P244" s="584">
        <f>IF(I244="", "", IFERROR(VLOOKUP(VALUE(I244), _BaseAbril2026, 5, 0), IFERROR(VLOOKUP(TEXT(I244, "@"), _BaseAbril2026, 5, 0), "")))</f>
        <v/>
      </c>
      <c r="Q244" s="585">
        <f>IFERROR(IF(S244="BDI1", TRUNC(P244*(1+$R$18), 2),IF(S244="BDI2", TRUNC(P244*(1+$Q$18), 2), "")), "")</f>
        <v/>
      </c>
      <c r="R244" s="586">
        <f>_xlfn.IFS(G244="ETAPA", SUMIFS(ValorTotalSemD, Nivel, A244), G244="SUB-ETAPA", SUMIFS(ValorTotalSemD, SubNivel, C244), TRUE, U244)</f>
        <v/>
      </c>
      <c r="S244" s="587">
        <f>IF(G244="","",IF(OR(G244="etapa",G244="sub-etapa"),"",OFFSET(MCQ!M$20,ROW(M244)-ROW(M$20),0)))</f>
        <v/>
      </c>
      <c r="T244" s="588">
        <f>IFERROR(TRUNC(L244*N244,2),"")</f>
        <v/>
      </c>
      <c r="U244" s="589">
        <f>IFERROR(TRUNC(L244*Q244,2),"")</f>
        <v/>
      </c>
    </row>
    <row r="245">
      <c r="A245" s="18">
        <f>OFFSET(MCQ!A$20,ROW(A245)-ROW(A$20),0)</f>
        <v/>
      </c>
      <c r="B245" s="18">
        <f>OFFSET(MCQ!B$20,ROW(B245)-ROW(B$20),0)</f>
        <v/>
      </c>
      <c r="C245" s="18">
        <f>OFFSET(MCQ!C$20,ROW(C245)-ROW(C$20),0)</f>
        <v/>
      </c>
      <c r="D245" s="18">
        <f>OFFSET(MCQ!D$20,ROW(D245)-ROW(D$20),0)</f>
        <v/>
      </c>
      <c r="E245" s="18">
        <f>OFFSET(MCQ!E$20,ROW(E245)-ROW(E$20),0)</f>
        <v/>
      </c>
      <c r="F245" s="18" t="n"/>
      <c r="G245" s="233">
        <f>OFFSET(MCQ!G$20,ROW(G245)-ROW(G$20),0)</f>
        <v/>
      </c>
      <c r="H245" s="583">
        <f>IF(G245="","",OFFSET(MCQ!H$20,ROW(H245)-ROW(H$20),0))</f>
        <v/>
      </c>
      <c r="I245" s="24">
        <f>IF(G245="","",IF(OR(G245="etapa",G245="sub-etapa"),"",OFFSET(MCQ!I$20,ROW(I245)-ROW(I$20),0)))</f>
        <v/>
      </c>
      <c r="J245" s="25">
        <f>IF(G245="","",OFFSET(MCQ!J$20,ROW(J245)-ROW(J$20),0))</f>
        <v/>
      </c>
      <c r="K245" s="24">
        <f>IF(G245="","",IF(OR(G245="etapa",G245="sub-etapa"),"",OFFSET(MCQ!K$20,ROW(K245)-ROW(K$20),0)))</f>
        <v/>
      </c>
      <c r="L245" s="26">
        <f>IF(G245="","",IF(OR(G245="etapa",G245="sub-etapa"),"",TRUNC(OFFSET(MCQ!L$20,ROW(L245)-ROW(L$20),0),2)))</f>
        <v/>
      </c>
      <c r="M245" s="584">
        <f>IF(I245="", "", IFERROR(VLOOKUP(VALUE(I245), _BaseAbril2026, 4, 0), IFERROR(VLOOKUP(TEXT(I245, "@"), _BaseAbril2026, 4, 0), "")))</f>
        <v/>
      </c>
      <c r="N245" s="585">
        <f>IFERROR(IF(S245="BDI1", TRUNC(M245*(1+$O$18), 2),IF(S245="BDI2", TRUNC(M245*(1+$N$18), 2), "")), "")</f>
        <v/>
      </c>
      <c r="O245" s="586">
        <f>_xlfn.IFS(G245="ETAPA", SUMIFS(ValorTotalComD, Nivel, A245), G245="SUB-ETAPA", SUMIFS(ValorTotalComD, SubNivel, C245), TRUE, T245)</f>
        <v/>
      </c>
      <c r="P245" s="584">
        <f>IF(I245="", "", IFERROR(VLOOKUP(VALUE(I245), _BaseAbril2026, 5, 0), IFERROR(VLOOKUP(TEXT(I245, "@"), _BaseAbril2026, 5, 0), "")))</f>
        <v/>
      </c>
      <c r="Q245" s="585">
        <f>IFERROR(IF(S245="BDI1", TRUNC(P245*(1+$R$18), 2),IF(S245="BDI2", TRUNC(P245*(1+$Q$18), 2), "")), "")</f>
        <v/>
      </c>
      <c r="R245" s="586">
        <f>_xlfn.IFS(G245="ETAPA", SUMIFS(ValorTotalSemD, Nivel, A245), G245="SUB-ETAPA", SUMIFS(ValorTotalSemD, SubNivel, C245), TRUE, U245)</f>
        <v/>
      </c>
      <c r="S245" s="587">
        <f>IF(G245="","",IF(OR(G245="etapa",G245="sub-etapa"),"",OFFSET(MCQ!M$20,ROW(M245)-ROW(M$20),0)))</f>
        <v/>
      </c>
      <c r="T245" s="588">
        <f>IFERROR(TRUNC(L245*N245,2),"")</f>
        <v/>
      </c>
      <c r="U245" s="589">
        <f>IFERROR(TRUNC(L245*Q245,2),"")</f>
        <v/>
      </c>
    </row>
    <row r="246">
      <c r="A246" s="18">
        <f>OFFSET(MCQ!A$20,ROW(A246)-ROW(A$20),0)</f>
        <v/>
      </c>
      <c r="B246" s="18">
        <f>OFFSET(MCQ!B$20,ROW(B246)-ROW(B$20),0)</f>
        <v/>
      </c>
      <c r="C246" s="18">
        <f>OFFSET(MCQ!C$20,ROW(C246)-ROW(C$20),0)</f>
        <v/>
      </c>
      <c r="D246" s="18">
        <f>OFFSET(MCQ!D$20,ROW(D246)-ROW(D$20),0)</f>
        <v/>
      </c>
      <c r="E246" s="18">
        <f>OFFSET(MCQ!E$20,ROW(E246)-ROW(E$20),0)</f>
        <v/>
      </c>
      <c r="F246" s="18" t="n"/>
      <c r="G246" s="233">
        <f>OFFSET(MCQ!G$20,ROW(G246)-ROW(G$20),0)</f>
        <v/>
      </c>
      <c r="H246" s="583">
        <f>IF(G246="","",OFFSET(MCQ!H$20,ROW(H246)-ROW(H$20),0))</f>
        <v/>
      </c>
      <c r="I246" s="24">
        <f>IF(G246="","",IF(OR(G246="etapa",G246="sub-etapa"),"",OFFSET(MCQ!I$20,ROW(I246)-ROW(I$20),0)))</f>
        <v/>
      </c>
      <c r="J246" s="25">
        <f>IF(G246="","",OFFSET(MCQ!J$20,ROW(J246)-ROW(J$20),0))</f>
        <v/>
      </c>
      <c r="K246" s="24">
        <f>IF(G246="","",IF(OR(G246="etapa",G246="sub-etapa"),"",OFFSET(MCQ!K$20,ROW(K246)-ROW(K$20),0)))</f>
        <v/>
      </c>
      <c r="L246" s="26">
        <f>IF(G246="","",IF(OR(G246="etapa",G246="sub-etapa"),"",TRUNC(OFFSET(MCQ!L$20,ROW(L246)-ROW(L$20),0),2)))</f>
        <v/>
      </c>
      <c r="M246" s="584">
        <f>IF(I246="", "", IFERROR(VLOOKUP(VALUE(I246), _BaseAbril2026, 4, 0), IFERROR(VLOOKUP(TEXT(I246, "@"), _BaseAbril2026, 4, 0), "")))</f>
        <v/>
      </c>
      <c r="N246" s="585">
        <f>IFERROR(IF(S246="BDI1", TRUNC(M246*(1+$O$18), 2),IF(S246="BDI2", TRUNC(M246*(1+$N$18), 2), "")), "")</f>
        <v/>
      </c>
      <c r="O246" s="586">
        <f>_xlfn.IFS(G246="ETAPA", SUMIFS(ValorTotalComD, Nivel, A246), G246="SUB-ETAPA", SUMIFS(ValorTotalComD, SubNivel, C246), TRUE, T246)</f>
        <v/>
      </c>
      <c r="P246" s="584">
        <f>IF(I246="", "", IFERROR(VLOOKUP(VALUE(I246), _BaseAbril2026, 5, 0), IFERROR(VLOOKUP(TEXT(I246, "@"), _BaseAbril2026, 5, 0), "")))</f>
        <v/>
      </c>
      <c r="Q246" s="585">
        <f>IFERROR(IF(S246="BDI1", TRUNC(P246*(1+$R$18), 2),IF(S246="BDI2", TRUNC(P246*(1+$Q$18), 2), "")), "")</f>
        <v/>
      </c>
      <c r="R246" s="586">
        <f>_xlfn.IFS(G246="ETAPA", SUMIFS(ValorTotalSemD, Nivel, A246), G246="SUB-ETAPA", SUMIFS(ValorTotalSemD, SubNivel, C246), TRUE, U246)</f>
        <v/>
      </c>
      <c r="S246" s="587">
        <f>IF(G246="","",IF(OR(G246="etapa",G246="sub-etapa"),"",OFFSET(MCQ!M$20,ROW(M246)-ROW(M$20),0)))</f>
        <v/>
      </c>
      <c r="T246" s="588">
        <f>IFERROR(TRUNC(L246*N246,2),"")</f>
        <v/>
      </c>
      <c r="U246" s="589">
        <f>IFERROR(TRUNC(L246*Q246,2),"")</f>
        <v/>
      </c>
    </row>
    <row r="247">
      <c r="A247" s="18">
        <f>OFFSET(MCQ!A$20,ROW(A247)-ROW(A$20),0)</f>
        <v/>
      </c>
      <c r="B247" s="18">
        <f>OFFSET(MCQ!B$20,ROW(B247)-ROW(B$20),0)</f>
        <v/>
      </c>
      <c r="C247" s="18">
        <f>OFFSET(MCQ!C$20,ROW(C247)-ROW(C$20),0)</f>
        <v/>
      </c>
      <c r="D247" s="18">
        <f>OFFSET(MCQ!D$20,ROW(D247)-ROW(D$20),0)</f>
        <v/>
      </c>
      <c r="E247" s="18">
        <f>OFFSET(MCQ!E$20,ROW(E247)-ROW(E$20),0)</f>
        <v/>
      </c>
      <c r="F247" s="18" t="n"/>
      <c r="G247" s="233">
        <f>OFFSET(MCQ!G$20,ROW(G247)-ROW(G$20),0)</f>
        <v/>
      </c>
      <c r="H247" s="583">
        <f>IF(G247="","",OFFSET(MCQ!H$20,ROW(H247)-ROW(H$20),0))</f>
        <v/>
      </c>
      <c r="I247" s="24">
        <f>IF(G247="","",IF(OR(G247="etapa",G247="sub-etapa"),"",OFFSET(MCQ!I$20,ROW(I247)-ROW(I$20),0)))</f>
        <v/>
      </c>
      <c r="J247" s="25">
        <f>IF(G247="","",OFFSET(MCQ!J$20,ROW(J247)-ROW(J$20),0))</f>
        <v/>
      </c>
      <c r="K247" s="24">
        <f>IF(G247="","",IF(OR(G247="etapa",G247="sub-etapa"),"",OFFSET(MCQ!K$20,ROW(K247)-ROW(K$20),0)))</f>
        <v/>
      </c>
      <c r="L247" s="26">
        <f>IF(G247="","",IF(OR(G247="etapa",G247="sub-etapa"),"",TRUNC(OFFSET(MCQ!L$20,ROW(L247)-ROW(L$20),0),2)))</f>
        <v/>
      </c>
      <c r="M247" s="584">
        <f>IF(I247="", "", IFERROR(VLOOKUP(VALUE(I247), _BaseAbril2026, 4, 0), IFERROR(VLOOKUP(TEXT(I247, "@"), _BaseAbril2026, 4, 0), "")))</f>
        <v/>
      </c>
      <c r="N247" s="585">
        <f>IFERROR(IF(S247="BDI1", TRUNC(M247*(1+$O$18), 2),IF(S247="BDI2", TRUNC(M247*(1+$N$18), 2), "")), "")</f>
        <v/>
      </c>
      <c r="O247" s="586">
        <f>_xlfn.IFS(G247="ETAPA", SUMIFS(ValorTotalComD, Nivel, A247), G247="SUB-ETAPA", SUMIFS(ValorTotalComD, SubNivel, C247), TRUE, T247)</f>
        <v/>
      </c>
      <c r="P247" s="584">
        <f>IF(I247="", "", IFERROR(VLOOKUP(VALUE(I247), _BaseAbril2026, 5, 0), IFERROR(VLOOKUP(TEXT(I247, "@"), _BaseAbril2026, 5, 0), "")))</f>
        <v/>
      </c>
      <c r="Q247" s="585">
        <f>IFERROR(IF(S247="BDI1", TRUNC(P247*(1+$R$18), 2),IF(S247="BDI2", TRUNC(P247*(1+$Q$18), 2), "")), "")</f>
        <v/>
      </c>
      <c r="R247" s="586">
        <f>_xlfn.IFS(G247="ETAPA", SUMIFS(ValorTotalSemD, Nivel, A247), G247="SUB-ETAPA", SUMIFS(ValorTotalSemD, SubNivel, C247), TRUE, U247)</f>
        <v/>
      </c>
      <c r="S247" s="587">
        <f>IF(G247="","",IF(OR(G247="etapa",G247="sub-etapa"),"",OFFSET(MCQ!M$20,ROW(M247)-ROW(M$20),0)))</f>
        <v/>
      </c>
      <c r="T247" s="588">
        <f>IFERROR(TRUNC(L247*N247,2),"")</f>
        <v/>
      </c>
      <c r="U247" s="589">
        <f>IFERROR(TRUNC(L247*Q247,2),"")</f>
        <v/>
      </c>
    </row>
    <row r="248">
      <c r="A248" s="18">
        <f>OFFSET(MCQ!A$20,ROW(A248)-ROW(A$20),0)</f>
        <v/>
      </c>
      <c r="B248" s="18">
        <f>OFFSET(MCQ!B$20,ROW(B248)-ROW(B$20),0)</f>
        <v/>
      </c>
      <c r="C248" s="18">
        <f>OFFSET(MCQ!C$20,ROW(C248)-ROW(C$20),0)</f>
        <v/>
      </c>
      <c r="D248" s="18">
        <f>OFFSET(MCQ!D$20,ROW(D248)-ROW(D$20),0)</f>
        <v/>
      </c>
      <c r="E248" s="18">
        <f>OFFSET(MCQ!E$20,ROW(E248)-ROW(E$20),0)</f>
        <v/>
      </c>
      <c r="F248" s="18" t="n"/>
      <c r="G248" s="233">
        <f>OFFSET(MCQ!G$20,ROW(G248)-ROW(G$20),0)</f>
        <v/>
      </c>
      <c r="H248" s="583">
        <f>IF(G248="","",OFFSET(MCQ!H$20,ROW(H248)-ROW(H$20),0))</f>
        <v/>
      </c>
      <c r="I248" s="24">
        <f>IF(G248="","",IF(OR(G248="etapa",G248="sub-etapa"),"",OFFSET(MCQ!I$20,ROW(I248)-ROW(I$20),0)))</f>
        <v/>
      </c>
      <c r="J248" s="25">
        <f>IF(G248="","",OFFSET(MCQ!J$20,ROW(J248)-ROW(J$20),0))</f>
        <v/>
      </c>
      <c r="K248" s="24">
        <f>IF(G248="","",IF(OR(G248="etapa",G248="sub-etapa"),"",OFFSET(MCQ!K$20,ROW(K248)-ROW(K$20),0)))</f>
        <v/>
      </c>
      <c r="L248" s="26">
        <f>IF(G248="","",IF(OR(G248="etapa",G248="sub-etapa"),"",TRUNC(OFFSET(MCQ!L$20,ROW(L248)-ROW(L$20),0),2)))</f>
        <v/>
      </c>
      <c r="M248" s="584">
        <f>IF(I248="", "", IFERROR(VLOOKUP(VALUE(I248), _BaseAbril2026, 4, 0), IFERROR(VLOOKUP(TEXT(I248, "@"), _BaseAbril2026, 4, 0), "")))</f>
        <v/>
      </c>
      <c r="N248" s="585">
        <f>IFERROR(IF(S248="BDI1", TRUNC(M248*(1+$O$18), 2),IF(S248="BDI2", TRUNC(M248*(1+$N$18), 2), "")), "")</f>
        <v/>
      </c>
      <c r="O248" s="586">
        <f>_xlfn.IFS(G248="ETAPA", SUMIFS(ValorTotalComD, Nivel, A248), G248="SUB-ETAPA", SUMIFS(ValorTotalComD, SubNivel, C248), TRUE, T248)</f>
        <v/>
      </c>
      <c r="P248" s="584">
        <f>IF(I248="", "", IFERROR(VLOOKUP(VALUE(I248), _BaseAbril2026, 5, 0), IFERROR(VLOOKUP(TEXT(I248, "@"), _BaseAbril2026, 5, 0), "")))</f>
        <v/>
      </c>
      <c r="Q248" s="585">
        <f>IFERROR(IF(S248="BDI1", TRUNC(P248*(1+$R$18), 2),IF(S248="BDI2", TRUNC(P248*(1+$Q$18), 2), "")), "")</f>
        <v/>
      </c>
      <c r="R248" s="586">
        <f>_xlfn.IFS(G248="ETAPA", SUMIFS(ValorTotalSemD, Nivel, A248), G248="SUB-ETAPA", SUMIFS(ValorTotalSemD, SubNivel, C248), TRUE, U248)</f>
        <v/>
      </c>
      <c r="S248" s="587">
        <f>IF(G248="","",IF(OR(G248="etapa",G248="sub-etapa"),"",OFFSET(MCQ!M$20,ROW(M248)-ROW(M$20),0)))</f>
        <v/>
      </c>
      <c r="T248" s="588">
        <f>IFERROR(TRUNC(L248*N248,2),"")</f>
        <v/>
      </c>
      <c r="U248" s="589">
        <f>IFERROR(TRUNC(L248*Q248,2),"")</f>
        <v/>
      </c>
    </row>
    <row r="249">
      <c r="A249" s="18">
        <f>OFFSET(MCQ!A$20,ROW(A249)-ROW(A$20),0)</f>
        <v/>
      </c>
      <c r="B249" s="18">
        <f>OFFSET(MCQ!B$20,ROW(B249)-ROW(B$20),0)</f>
        <v/>
      </c>
      <c r="C249" s="18">
        <f>OFFSET(MCQ!C$20,ROW(C249)-ROW(C$20),0)</f>
        <v/>
      </c>
      <c r="D249" s="18">
        <f>OFFSET(MCQ!D$20,ROW(D249)-ROW(D$20),0)</f>
        <v/>
      </c>
      <c r="E249" s="18">
        <f>OFFSET(MCQ!E$20,ROW(E249)-ROW(E$20),0)</f>
        <v/>
      </c>
      <c r="F249" s="18" t="n"/>
      <c r="G249" s="233">
        <f>OFFSET(MCQ!G$20,ROW(G249)-ROW(G$20),0)</f>
        <v/>
      </c>
      <c r="H249" s="583">
        <f>IF(G249="","",OFFSET(MCQ!H$20,ROW(H249)-ROW(H$20),0))</f>
        <v/>
      </c>
      <c r="I249" s="24">
        <f>IF(G249="","",IF(OR(G249="etapa",G249="sub-etapa"),"",OFFSET(MCQ!I$20,ROW(I249)-ROW(I$20),0)))</f>
        <v/>
      </c>
      <c r="J249" s="25">
        <f>IF(G249="","",OFFSET(MCQ!J$20,ROW(J249)-ROW(J$20),0))</f>
        <v/>
      </c>
      <c r="K249" s="24">
        <f>IF(G249="","",IF(OR(G249="etapa",G249="sub-etapa"),"",OFFSET(MCQ!K$20,ROW(K249)-ROW(K$20),0)))</f>
        <v/>
      </c>
      <c r="L249" s="26">
        <f>IF(G249="","",IF(OR(G249="etapa",G249="sub-etapa"),"",TRUNC(OFFSET(MCQ!L$20,ROW(L249)-ROW(L$20),0),2)))</f>
        <v/>
      </c>
      <c r="M249" s="584">
        <f>IF(I249="", "", IFERROR(VLOOKUP(VALUE(I249), _BaseAbril2026, 4, 0), IFERROR(VLOOKUP(TEXT(I249, "@"), _BaseAbril2026, 4, 0), "")))</f>
        <v/>
      </c>
      <c r="N249" s="585">
        <f>IFERROR(IF(S249="BDI1", TRUNC(M249*(1+$O$18), 2),IF(S249="BDI2", TRUNC(M249*(1+$N$18), 2), "")), "")</f>
        <v/>
      </c>
      <c r="O249" s="586">
        <f>_xlfn.IFS(G249="ETAPA", SUMIFS(ValorTotalComD, Nivel, A249), G249="SUB-ETAPA", SUMIFS(ValorTotalComD, SubNivel, C249), TRUE, T249)</f>
        <v/>
      </c>
      <c r="P249" s="584">
        <f>IF(I249="", "", IFERROR(VLOOKUP(VALUE(I249), _BaseAbril2026, 5, 0), IFERROR(VLOOKUP(TEXT(I249, "@"), _BaseAbril2026, 5, 0), "")))</f>
        <v/>
      </c>
      <c r="Q249" s="585">
        <f>IFERROR(IF(S249="BDI1", TRUNC(P249*(1+$R$18), 2),IF(S249="BDI2", TRUNC(P249*(1+$Q$18), 2), "")), "")</f>
        <v/>
      </c>
      <c r="R249" s="586">
        <f>_xlfn.IFS(G249="ETAPA", SUMIFS(ValorTotalSemD, Nivel, A249), G249="SUB-ETAPA", SUMIFS(ValorTotalSemD, SubNivel, C249), TRUE, U249)</f>
        <v/>
      </c>
      <c r="S249" s="587">
        <f>IF(G249="","",IF(OR(G249="etapa",G249="sub-etapa"),"",OFFSET(MCQ!M$20,ROW(M249)-ROW(M$20),0)))</f>
        <v/>
      </c>
      <c r="T249" s="588">
        <f>IFERROR(TRUNC(L249*N249,2),"")</f>
        <v/>
      </c>
      <c r="U249" s="589">
        <f>IFERROR(TRUNC(L249*Q249,2),"")</f>
        <v/>
      </c>
    </row>
    <row r="250">
      <c r="A250" s="18">
        <f>OFFSET(MCQ!A$20,ROW(A250)-ROW(A$20),0)</f>
        <v/>
      </c>
      <c r="B250" s="18">
        <f>OFFSET(MCQ!B$20,ROW(B250)-ROW(B$20),0)</f>
        <v/>
      </c>
      <c r="C250" s="18">
        <f>OFFSET(MCQ!C$20,ROW(C250)-ROW(C$20),0)</f>
        <v/>
      </c>
      <c r="D250" s="18">
        <f>OFFSET(MCQ!D$20,ROW(D250)-ROW(D$20),0)</f>
        <v/>
      </c>
      <c r="E250" s="18">
        <f>OFFSET(MCQ!E$20,ROW(E250)-ROW(E$20),0)</f>
        <v/>
      </c>
      <c r="F250" s="18" t="n"/>
      <c r="G250" s="233">
        <f>OFFSET(MCQ!G$20,ROW(G250)-ROW(G$20),0)</f>
        <v/>
      </c>
      <c r="H250" s="583">
        <f>IF(G250="","",OFFSET(MCQ!H$20,ROW(H250)-ROW(H$20),0))</f>
        <v/>
      </c>
      <c r="I250" s="24">
        <f>IF(G250="","",IF(OR(G250="etapa",G250="sub-etapa"),"",OFFSET(MCQ!I$20,ROW(I250)-ROW(I$20),0)))</f>
        <v/>
      </c>
      <c r="J250" s="25">
        <f>IF(G250="","",OFFSET(MCQ!J$20,ROW(J250)-ROW(J$20),0))</f>
        <v/>
      </c>
      <c r="K250" s="24">
        <f>IF(G250="","",IF(OR(G250="etapa",G250="sub-etapa"),"",OFFSET(MCQ!K$20,ROW(K250)-ROW(K$20),0)))</f>
        <v/>
      </c>
      <c r="L250" s="26">
        <f>IF(G250="","",IF(OR(G250="etapa",G250="sub-etapa"),"",TRUNC(OFFSET(MCQ!L$20,ROW(L250)-ROW(L$20),0),2)))</f>
        <v/>
      </c>
      <c r="M250" s="584">
        <f>IF(I250="", "", IFERROR(VLOOKUP(VALUE(I250), _BaseAbril2026, 4, 0), IFERROR(VLOOKUP(TEXT(I250, "@"), _BaseAbril2026, 4, 0), "")))</f>
        <v/>
      </c>
      <c r="N250" s="585">
        <f>IFERROR(IF(S250="BDI1", TRUNC(M250*(1+$O$18), 2),IF(S250="BDI2", TRUNC(M250*(1+$N$18), 2), "")), "")</f>
        <v/>
      </c>
      <c r="O250" s="586">
        <f>_xlfn.IFS(G250="ETAPA", SUMIFS(ValorTotalComD, Nivel, A250), G250="SUB-ETAPA", SUMIFS(ValorTotalComD, SubNivel, C250), TRUE, T250)</f>
        <v/>
      </c>
      <c r="P250" s="584">
        <f>IF(I250="", "", IFERROR(VLOOKUP(VALUE(I250), _BaseAbril2026, 5, 0), IFERROR(VLOOKUP(TEXT(I250, "@"), _BaseAbril2026, 5, 0), "")))</f>
        <v/>
      </c>
      <c r="Q250" s="585">
        <f>IFERROR(IF(S250="BDI1", TRUNC(P250*(1+$R$18), 2),IF(S250="BDI2", TRUNC(P250*(1+$Q$18), 2), "")), "")</f>
        <v/>
      </c>
      <c r="R250" s="586">
        <f>_xlfn.IFS(G250="ETAPA", SUMIFS(ValorTotalSemD, Nivel, A250), G250="SUB-ETAPA", SUMIFS(ValorTotalSemD, SubNivel, C250), TRUE, U250)</f>
        <v/>
      </c>
      <c r="S250" s="587">
        <f>IF(G250="","",IF(OR(G250="etapa",G250="sub-etapa"),"",OFFSET(MCQ!M$20,ROW(M250)-ROW(M$20),0)))</f>
        <v/>
      </c>
      <c r="T250" s="588">
        <f>IFERROR(TRUNC(L250*N250,2),"")</f>
        <v/>
      </c>
      <c r="U250" s="589">
        <f>IFERROR(TRUNC(L250*Q250,2),"")</f>
        <v/>
      </c>
    </row>
    <row r="251">
      <c r="A251" s="18">
        <f>OFFSET(MCQ!A$20,ROW(A251)-ROW(A$20),0)</f>
        <v/>
      </c>
      <c r="B251" s="18">
        <f>OFFSET(MCQ!B$20,ROW(B251)-ROW(B$20),0)</f>
        <v/>
      </c>
      <c r="C251" s="18">
        <f>OFFSET(MCQ!C$20,ROW(C251)-ROW(C$20),0)</f>
        <v/>
      </c>
      <c r="D251" s="18">
        <f>OFFSET(MCQ!D$20,ROW(D251)-ROW(D$20),0)</f>
        <v/>
      </c>
      <c r="E251" s="18">
        <f>OFFSET(MCQ!E$20,ROW(E251)-ROW(E$20),0)</f>
        <v/>
      </c>
      <c r="F251" s="18" t="n"/>
      <c r="G251" s="233">
        <f>OFFSET(MCQ!G$20,ROW(G251)-ROW(G$20),0)</f>
        <v/>
      </c>
      <c r="H251" s="583">
        <f>IF(G251="","",OFFSET(MCQ!H$20,ROW(H251)-ROW(H$20),0))</f>
        <v/>
      </c>
      <c r="I251" s="24">
        <f>IF(G251="","",IF(OR(G251="etapa",G251="sub-etapa"),"",OFFSET(MCQ!I$20,ROW(I251)-ROW(I$20),0)))</f>
        <v/>
      </c>
      <c r="J251" s="25">
        <f>IF(G251="","",OFFSET(MCQ!J$20,ROW(J251)-ROW(J$20),0))</f>
        <v/>
      </c>
      <c r="K251" s="24">
        <f>IF(G251="","",IF(OR(G251="etapa",G251="sub-etapa"),"",OFFSET(MCQ!K$20,ROW(K251)-ROW(K$20),0)))</f>
        <v/>
      </c>
      <c r="L251" s="26">
        <f>IF(G251="","",IF(OR(G251="etapa",G251="sub-etapa"),"",TRUNC(OFFSET(MCQ!L$20,ROW(L251)-ROW(L$20),0),2)))</f>
        <v/>
      </c>
      <c r="M251" s="584">
        <f>IF(I251="", "", IFERROR(VLOOKUP(VALUE(I251), _BaseAbril2026, 4, 0), IFERROR(VLOOKUP(TEXT(I251, "@"), _BaseAbril2026, 4, 0), "")))</f>
        <v/>
      </c>
      <c r="N251" s="585">
        <f>IFERROR(IF(S251="BDI1", TRUNC(M251*(1+$O$18), 2),IF(S251="BDI2", TRUNC(M251*(1+$N$18), 2), "")), "")</f>
        <v/>
      </c>
      <c r="O251" s="586">
        <f>_xlfn.IFS(G251="ETAPA", SUMIFS(ValorTotalComD, Nivel, A251), G251="SUB-ETAPA", SUMIFS(ValorTotalComD, SubNivel, C251), TRUE, T251)</f>
        <v/>
      </c>
      <c r="P251" s="584">
        <f>IF(I251="", "", IFERROR(VLOOKUP(VALUE(I251), _BaseAbril2026, 5, 0), IFERROR(VLOOKUP(TEXT(I251, "@"), _BaseAbril2026, 5, 0), "")))</f>
        <v/>
      </c>
      <c r="Q251" s="585">
        <f>IFERROR(IF(S251="BDI1", TRUNC(P251*(1+$R$18), 2),IF(S251="BDI2", TRUNC(P251*(1+$Q$18), 2), "")), "")</f>
        <v/>
      </c>
      <c r="R251" s="586">
        <f>_xlfn.IFS(G251="ETAPA", SUMIFS(ValorTotalSemD, Nivel, A251), G251="SUB-ETAPA", SUMIFS(ValorTotalSemD, SubNivel, C251), TRUE, U251)</f>
        <v/>
      </c>
      <c r="S251" s="587">
        <f>IF(G251="","",IF(OR(G251="etapa",G251="sub-etapa"),"",OFFSET(MCQ!M$20,ROW(M251)-ROW(M$20),0)))</f>
        <v/>
      </c>
      <c r="T251" s="588">
        <f>IFERROR(TRUNC(L251*N251,2),"")</f>
        <v/>
      </c>
      <c r="U251" s="589">
        <f>IFERROR(TRUNC(L251*Q251,2),"")</f>
        <v/>
      </c>
    </row>
    <row r="252">
      <c r="A252" s="18">
        <f>OFFSET(MCQ!A$20,ROW(A252)-ROW(A$20),0)</f>
        <v/>
      </c>
      <c r="B252" s="18">
        <f>OFFSET(MCQ!B$20,ROW(B252)-ROW(B$20),0)</f>
        <v/>
      </c>
      <c r="C252" s="18">
        <f>OFFSET(MCQ!C$20,ROW(C252)-ROW(C$20),0)</f>
        <v/>
      </c>
      <c r="D252" s="18">
        <f>OFFSET(MCQ!D$20,ROW(D252)-ROW(D$20),0)</f>
        <v/>
      </c>
      <c r="E252" s="18">
        <f>OFFSET(MCQ!E$20,ROW(E252)-ROW(E$20),0)</f>
        <v/>
      </c>
      <c r="F252" s="18" t="n"/>
      <c r="G252" s="233">
        <f>OFFSET(MCQ!G$20,ROW(G252)-ROW(G$20),0)</f>
        <v/>
      </c>
      <c r="H252" s="583">
        <f>IF(G252="","",OFFSET(MCQ!H$20,ROW(H252)-ROW(H$20),0))</f>
        <v/>
      </c>
      <c r="I252" s="24">
        <f>IF(G252="","",IF(OR(G252="etapa",G252="sub-etapa"),"",OFFSET(MCQ!I$20,ROW(I252)-ROW(I$20),0)))</f>
        <v/>
      </c>
      <c r="J252" s="25">
        <f>IF(G252="","",OFFSET(MCQ!J$20,ROW(J252)-ROW(J$20),0))</f>
        <v/>
      </c>
      <c r="K252" s="24">
        <f>IF(G252="","",IF(OR(G252="etapa",G252="sub-etapa"),"",OFFSET(MCQ!K$20,ROW(K252)-ROW(K$20),0)))</f>
        <v/>
      </c>
      <c r="L252" s="26">
        <f>IF(G252="","",IF(OR(G252="etapa",G252="sub-etapa"),"",TRUNC(OFFSET(MCQ!L$20,ROW(L252)-ROW(L$20),0),2)))</f>
        <v/>
      </c>
      <c r="M252" s="584">
        <f>IF(I252="", "", IFERROR(VLOOKUP(VALUE(I252), _BaseAbril2026, 4, 0), IFERROR(VLOOKUP(TEXT(I252, "@"), _BaseAbril2026, 4, 0), "")))</f>
        <v/>
      </c>
      <c r="N252" s="585">
        <f>IFERROR(IF(S252="BDI1", TRUNC(M252*(1+$O$18), 2),IF(S252="BDI2", TRUNC(M252*(1+$N$18), 2), "")), "")</f>
        <v/>
      </c>
      <c r="O252" s="586">
        <f>_xlfn.IFS(G252="ETAPA", SUMIFS(ValorTotalComD, Nivel, A252), G252="SUB-ETAPA", SUMIFS(ValorTotalComD, SubNivel, C252), TRUE, T252)</f>
        <v/>
      </c>
      <c r="P252" s="584">
        <f>IF(I252="", "", IFERROR(VLOOKUP(VALUE(I252), _BaseAbril2026, 5, 0), IFERROR(VLOOKUP(TEXT(I252, "@"), _BaseAbril2026, 5, 0), "")))</f>
        <v/>
      </c>
      <c r="Q252" s="585">
        <f>IFERROR(IF(S252="BDI1", TRUNC(P252*(1+$R$18), 2),IF(S252="BDI2", TRUNC(P252*(1+$Q$18), 2), "")), "")</f>
        <v/>
      </c>
      <c r="R252" s="586">
        <f>_xlfn.IFS(G252="ETAPA", SUMIFS(ValorTotalSemD, Nivel, A252), G252="SUB-ETAPA", SUMIFS(ValorTotalSemD, SubNivel, C252), TRUE, U252)</f>
        <v/>
      </c>
      <c r="S252" s="587">
        <f>IF(G252="","",IF(OR(G252="etapa",G252="sub-etapa"),"",OFFSET(MCQ!M$20,ROW(M252)-ROW(M$20),0)))</f>
        <v/>
      </c>
      <c r="T252" s="588">
        <f>IFERROR(TRUNC(L252*N252,2),"")</f>
        <v/>
      </c>
      <c r="U252" s="589">
        <f>IFERROR(TRUNC(L252*Q252,2),"")</f>
        <v/>
      </c>
    </row>
    <row r="253">
      <c r="A253" s="18">
        <f>OFFSET(MCQ!A$20,ROW(A253)-ROW(A$20),0)</f>
        <v/>
      </c>
      <c r="B253" s="18">
        <f>OFFSET(MCQ!B$20,ROW(B253)-ROW(B$20),0)</f>
        <v/>
      </c>
      <c r="C253" s="18">
        <f>OFFSET(MCQ!C$20,ROW(C253)-ROW(C$20),0)</f>
        <v/>
      </c>
      <c r="D253" s="18">
        <f>OFFSET(MCQ!D$20,ROW(D253)-ROW(D$20),0)</f>
        <v/>
      </c>
      <c r="E253" s="18">
        <f>OFFSET(MCQ!E$20,ROW(E253)-ROW(E$20),0)</f>
        <v/>
      </c>
      <c r="F253" s="18" t="n"/>
      <c r="G253" s="233">
        <f>OFFSET(MCQ!G$20,ROW(G253)-ROW(G$20),0)</f>
        <v/>
      </c>
      <c r="H253" s="583">
        <f>IF(G253="","",OFFSET(MCQ!H$20,ROW(H253)-ROW(H$20),0))</f>
        <v/>
      </c>
      <c r="I253" s="24">
        <f>IF(G253="","",IF(OR(G253="etapa",G253="sub-etapa"),"",OFFSET(MCQ!I$20,ROW(I253)-ROW(I$20),0)))</f>
        <v/>
      </c>
      <c r="J253" s="25">
        <f>IF(G253="","",OFFSET(MCQ!J$20,ROW(J253)-ROW(J$20),0))</f>
        <v/>
      </c>
      <c r="K253" s="24">
        <f>IF(G253="","",IF(OR(G253="etapa",G253="sub-etapa"),"",OFFSET(MCQ!K$20,ROW(K253)-ROW(K$20),0)))</f>
        <v/>
      </c>
      <c r="L253" s="26">
        <f>IF(G253="","",IF(OR(G253="etapa",G253="sub-etapa"),"",TRUNC(OFFSET(MCQ!L$20,ROW(L253)-ROW(L$20),0),2)))</f>
        <v/>
      </c>
      <c r="M253" s="584">
        <f>IF(I253="", "", IFERROR(VLOOKUP(VALUE(I253), _BaseAbril2026, 4, 0), IFERROR(VLOOKUP(TEXT(I253, "@"), _BaseAbril2026, 4, 0), "")))</f>
        <v/>
      </c>
      <c r="N253" s="585">
        <f>IFERROR(IF(S253="BDI1", TRUNC(M253*(1+$O$18), 2),IF(S253="BDI2", TRUNC(M253*(1+$N$18), 2), "")), "")</f>
        <v/>
      </c>
      <c r="O253" s="586">
        <f>_xlfn.IFS(G253="ETAPA", SUMIFS(ValorTotalComD, Nivel, A253), G253="SUB-ETAPA", SUMIFS(ValorTotalComD, SubNivel, C253), TRUE, T253)</f>
        <v/>
      </c>
      <c r="P253" s="584">
        <f>IF(I253="", "", IFERROR(VLOOKUP(VALUE(I253), _BaseAbril2026, 5, 0), IFERROR(VLOOKUP(TEXT(I253, "@"), _BaseAbril2026, 5, 0), "")))</f>
        <v/>
      </c>
      <c r="Q253" s="585">
        <f>IFERROR(IF(S253="BDI1", TRUNC(P253*(1+$R$18), 2),IF(S253="BDI2", TRUNC(P253*(1+$Q$18), 2), "")), "")</f>
        <v/>
      </c>
      <c r="R253" s="586">
        <f>_xlfn.IFS(G253="ETAPA", SUMIFS(ValorTotalSemD, Nivel, A253), G253="SUB-ETAPA", SUMIFS(ValorTotalSemD, SubNivel, C253), TRUE, U253)</f>
        <v/>
      </c>
      <c r="S253" s="587">
        <f>IF(G253="","",IF(OR(G253="etapa",G253="sub-etapa"),"",OFFSET(MCQ!M$20,ROW(M253)-ROW(M$20),0)))</f>
        <v/>
      </c>
      <c r="T253" s="588">
        <f>IFERROR(TRUNC(L253*N253,2),"")</f>
        <v/>
      </c>
      <c r="U253" s="589">
        <f>IFERROR(TRUNC(L253*Q253,2),"")</f>
        <v/>
      </c>
    </row>
    <row r="254">
      <c r="A254" s="18">
        <f>OFFSET(MCQ!A$20,ROW(A254)-ROW(A$20),0)</f>
        <v/>
      </c>
      <c r="B254" s="18">
        <f>OFFSET(MCQ!B$20,ROW(B254)-ROW(B$20),0)</f>
        <v/>
      </c>
      <c r="C254" s="18">
        <f>OFFSET(MCQ!C$20,ROW(C254)-ROW(C$20),0)</f>
        <v/>
      </c>
      <c r="D254" s="18">
        <f>OFFSET(MCQ!D$20,ROW(D254)-ROW(D$20),0)</f>
        <v/>
      </c>
      <c r="E254" s="18">
        <f>OFFSET(MCQ!E$20,ROW(E254)-ROW(E$20),0)</f>
        <v/>
      </c>
      <c r="F254" s="18" t="n"/>
      <c r="G254" s="233">
        <f>OFFSET(MCQ!G$20,ROW(G254)-ROW(G$20),0)</f>
        <v/>
      </c>
      <c r="H254" s="583">
        <f>IF(G254="","",OFFSET(MCQ!H$20,ROW(H254)-ROW(H$20),0))</f>
        <v/>
      </c>
      <c r="I254" s="24">
        <f>IF(G254="","",IF(OR(G254="etapa",G254="sub-etapa"),"",OFFSET(MCQ!I$20,ROW(I254)-ROW(I$20),0)))</f>
        <v/>
      </c>
      <c r="J254" s="25">
        <f>IF(G254="","",OFFSET(MCQ!J$20,ROW(J254)-ROW(J$20),0))</f>
        <v/>
      </c>
      <c r="K254" s="24">
        <f>IF(G254="","",IF(OR(G254="etapa",G254="sub-etapa"),"",OFFSET(MCQ!K$20,ROW(K254)-ROW(K$20),0)))</f>
        <v/>
      </c>
      <c r="L254" s="26">
        <f>IF(G254="","",IF(OR(G254="etapa",G254="sub-etapa"),"",TRUNC(OFFSET(MCQ!L$20,ROW(L254)-ROW(L$20),0),2)))</f>
        <v/>
      </c>
      <c r="M254" s="584">
        <f>IF(I254="", "", IFERROR(VLOOKUP(VALUE(I254), _BaseAbril2026, 4, 0), IFERROR(VLOOKUP(TEXT(I254, "@"), _BaseAbril2026, 4, 0), "")))</f>
        <v/>
      </c>
      <c r="N254" s="585">
        <f>IFERROR(IF(S254="BDI1", TRUNC(M254*(1+$O$18), 2),IF(S254="BDI2", TRUNC(M254*(1+$N$18), 2), "")), "")</f>
        <v/>
      </c>
      <c r="O254" s="586">
        <f>_xlfn.IFS(G254="ETAPA", SUMIFS(ValorTotalComD, Nivel, A254), G254="SUB-ETAPA", SUMIFS(ValorTotalComD, SubNivel, C254), TRUE, T254)</f>
        <v/>
      </c>
      <c r="P254" s="584">
        <f>IF(I254="", "", IFERROR(VLOOKUP(VALUE(I254), _BaseAbril2026, 5, 0), IFERROR(VLOOKUP(TEXT(I254, "@"), _BaseAbril2026, 5, 0), "")))</f>
        <v/>
      </c>
      <c r="Q254" s="585">
        <f>IFERROR(IF(S254="BDI1", TRUNC(P254*(1+$R$18), 2),IF(S254="BDI2", TRUNC(P254*(1+$Q$18), 2), "")), "")</f>
        <v/>
      </c>
      <c r="R254" s="586">
        <f>_xlfn.IFS(G254="ETAPA", SUMIFS(ValorTotalSemD, Nivel, A254), G254="SUB-ETAPA", SUMIFS(ValorTotalSemD, SubNivel, C254), TRUE, U254)</f>
        <v/>
      </c>
      <c r="S254" s="587">
        <f>IF(G254="","",IF(OR(G254="etapa",G254="sub-etapa"),"",OFFSET(MCQ!M$20,ROW(M254)-ROW(M$20),0)))</f>
        <v/>
      </c>
      <c r="T254" s="588">
        <f>IFERROR(TRUNC(L254*N254,2),"")</f>
        <v/>
      </c>
      <c r="U254" s="589">
        <f>IFERROR(TRUNC(L254*Q254,2),"")</f>
        <v/>
      </c>
    </row>
    <row r="255">
      <c r="A255" s="18">
        <f>OFFSET(MCQ!A$20,ROW(A255)-ROW(A$20),0)</f>
        <v/>
      </c>
      <c r="B255" s="18">
        <f>OFFSET(MCQ!B$20,ROW(B255)-ROW(B$20),0)</f>
        <v/>
      </c>
      <c r="C255" s="18">
        <f>OFFSET(MCQ!C$20,ROW(C255)-ROW(C$20),0)</f>
        <v/>
      </c>
      <c r="D255" s="18">
        <f>OFFSET(MCQ!D$20,ROW(D255)-ROW(D$20),0)</f>
        <v/>
      </c>
      <c r="E255" s="18">
        <f>OFFSET(MCQ!E$20,ROW(E255)-ROW(E$20),0)</f>
        <v/>
      </c>
      <c r="F255" s="18" t="n"/>
      <c r="G255" s="233">
        <f>OFFSET(MCQ!G$20,ROW(G255)-ROW(G$20),0)</f>
        <v/>
      </c>
      <c r="H255" s="583">
        <f>IF(G255="","",OFFSET(MCQ!H$20,ROW(H255)-ROW(H$20),0))</f>
        <v/>
      </c>
      <c r="I255" s="24">
        <f>IF(G255="","",IF(OR(G255="etapa",G255="sub-etapa"),"",OFFSET(MCQ!I$20,ROW(I255)-ROW(I$20),0)))</f>
        <v/>
      </c>
      <c r="J255" s="25">
        <f>IF(G255="","",OFFSET(MCQ!J$20,ROW(J255)-ROW(J$20),0))</f>
        <v/>
      </c>
      <c r="K255" s="24">
        <f>IF(G255="","",IF(OR(G255="etapa",G255="sub-etapa"),"",OFFSET(MCQ!K$20,ROW(K255)-ROW(K$20),0)))</f>
        <v/>
      </c>
      <c r="L255" s="26">
        <f>IF(G255="","",IF(OR(G255="etapa",G255="sub-etapa"),"",TRUNC(OFFSET(MCQ!L$20,ROW(L255)-ROW(L$20),0),2)))</f>
        <v/>
      </c>
      <c r="M255" s="584">
        <f>IF(I255="", "", IFERROR(VLOOKUP(VALUE(I255), _BaseAbril2026, 4, 0), IFERROR(VLOOKUP(TEXT(I255, "@"), _BaseAbril2026, 4, 0), "")))</f>
        <v/>
      </c>
      <c r="N255" s="585">
        <f>IFERROR(IF(S255="BDI1", TRUNC(M255*(1+$O$18), 2),IF(S255="BDI2", TRUNC(M255*(1+$N$18), 2), "")), "")</f>
        <v/>
      </c>
      <c r="O255" s="586">
        <f>_xlfn.IFS(G255="ETAPA", SUMIFS(ValorTotalComD, Nivel, A255), G255="SUB-ETAPA", SUMIFS(ValorTotalComD, SubNivel, C255), TRUE, T255)</f>
        <v/>
      </c>
      <c r="P255" s="584">
        <f>IF(I255="", "", IFERROR(VLOOKUP(VALUE(I255), _BaseAbril2026, 5, 0), IFERROR(VLOOKUP(TEXT(I255, "@"), _BaseAbril2026, 5, 0), "")))</f>
        <v/>
      </c>
      <c r="Q255" s="585">
        <f>IFERROR(IF(S255="BDI1", TRUNC(P255*(1+$R$18), 2),IF(S255="BDI2", TRUNC(P255*(1+$Q$18), 2), "")), "")</f>
        <v/>
      </c>
      <c r="R255" s="586">
        <f>_xlfn.IFS(G255="ETAPA", SUMIFS(ValorTotalSemD, Nivel, A255), G255="SUB-ETAPA", SUMIFS(ValorTotalSemD, SubNivel, C255), TRUE, U255)</f>
        <v/>
      </c>
      <c r="S255" s="587">
        <f>IF(G255="","",IF(OR(G255="etapa",G255="sub-etapa"),"",OFFSET(MCQ!M$20,ROW(M255)-ROW(M$20),0)))</f>
        <v/>
      </c>
      <c r="T255" s="588">
        <f>IFERROR(TRUNC(L255*N255,2),"")</f>
        <v/>
      </c>
      <c r="U255" s="589">
        <f>IFERROR(TRUNC(L255*Q255,2),"")</f>
        <v/>
      </c>
    </row>
    <row r="256">
      <c r="A256" s="18">
        <f>OFFSET(MCQ!A$20,ROW(A256)-ROW(A$20),0)</f>
        <v/>
      </c>
      <c r="B256" s="18">
        <f>OFFSET(MCQ!B$20,ROW(B256)-ROW(B$20),0)</f>
        <v/>
      </c>
      <c r="C256" s="18">
        <f>OFFSET(MCQ!C$20,ROW(C256)-ROW(C$20),0)</f>
        <v/>
      </c>
      <c r="D256" s="18">
        <f>OFFSET(MCQ!D$20,ROW(D256)-ROW(D$20),0)</f>
        <v/>
      </c>
      <c r="E256" s="18">
        <f>OFFSET(MCQ!E$20,ROW(E256)-ROW(E$20),0)</f>
        <v/>
      </c>
      <c r="F256" s="18" t="n"/>
      <c r="G256" s="233">
        <f>OFFSET(MCQ!G$20,ROW(G256)-ROW(G$20),0)</f>
        <v/>
      </c>
      <c r="H256" s="583">
        <f>IF(G256="","",OFFSET(MCQ!H$20,ROW(H256)-ROW(H$20),0))</f>
        <v/>
      </c>
      <c r="I256" s="24">
        <f>IF(G256="","",IF(OR(G256="etapa",G256="sub-etapa"),"",OFFSET(MCQ!I$20,ROW(I256)-ROW(I$20),0)))</f>
        <v/>
      </c>
      <c r="J256" s="25">
        <f>IF(G256="","",OFFSET(MCQ!J$20,ROW(J256)-ROW(J$20),0))</f>
        <v/>
      </c>
      <c r="K256" s="24">
        <f>IF(G256="","",IF(OR(G256="etapa",G256="sub-etapa"),"",OFFSET(MCQ!K$20,ROW(K256)-ROW(K$20),0)))</f>
        <v/>
      </c>
      <c r="L256" s="26">
        <f>IF(G256="","",IF(OR(G256="etapa",G256="sub-etapa"),"",TRUNC(OFFSET(MCQ!L$20,ROW(L256)-ROW(L$20),0),2)))</f>
        <v/>
      </c>
      <c r="M256" s="584">
        <f>IF(I256="", "", IFERROR(VLOOKUP(VALUE(I256), _BaseAbril2026, 4, 0), IFERROR(VLOOKUP(TEXT(I256, "@"), _BaseAbril2026, 4, 0), "")))</f>
        <v/>
      </c>
      <c r="N256" s="585">
        <f>IFERROR(IF(S256="BDI1", TRUNC(M256*(1+$O$18), 2),IF(S256="BDI2", TRUNC(M256*(1+$N$18), 2), "")), "")</f>
        <v/>
      </c>
      <c r="O256" s="586">
        <f>_xlfn.IFS(G256="ETAPA", SUMIFS(ValorTotalComD, Nivel, A256), G256="SUB-ETAPA", SUMIFS(ValorTotalComD, SubNivel, C256), TRUE, T256)</f>
        <v/>
      </c>
      <c r="P256" s="584">
        <f>IF(I256="", "", IFERROR(VLOOKUP(VALUE(I256), _BaseAbril2026, 5, 0), IFERROR(VLOOKUP(TEXT(I256, "@"), _BaseAbril2026, 5, 0), "")))</f>
        <v/>
      </c>
      <c r="Q256" s="585">
        <f>IFERROR(IF(S256="BDI1", TRUNC(P256*(1+$R$18), 2),IF(S256="BDI2", TRUNC(P256*(1+$Q$18), 2), "")), "")</f>
        <v/>
      </c>
      <c r="R256" s="586">
        <f>_xlfn.IFS(G256="ETAPA", SUMIFS(ValorTotalSemD, Nivel, A256), G256="SUB-ETAPA", SUMIFS(ValorTotalSemD, SubNivel, C256), TRUE, U256)</f>
        <v/>
      </c>
      <c r="S256" s="587">
        <f>IF(G256="","",IF(OR(G256="etapa",G256="sub-etapa"),"",OFFSET(MCQ!M$20,ROW(M256)-ROW(M$20),0)))</f>
        <v/>
      </c>
      <c r="T256" s="588">
        <f>IFERROR(TRUNC(L256*N256,2),"")</f>
        <v/>
      </c>
      <c r="U256" s="589">
        <f>IFERROR(TRUNC(L256*Q256,2),"")</f>
        <v/>
      </c>
    </row>
    <row r="257">
      <c r="A257" s="18">
        <f>OFFSET(MCQ!A$20,ROW(A257)-ROW(A$20),0)</f>
        <v/>
      </c>
      <c r="B257" s="18">
        <f>OFFSET(MCQ!B$20,ROW(B257)-ROW(B$20),0)</f>
        <v/>
      </c>
      <c r="C257" s="18">
        <f>OFFSET(MCQ!C$20,ROW(C257)-ROW(C$20),0)</f>
        <v/>
      </c>
      <c r="D257" s="18">
        <f>OFFSET(MCQ!D$20,ROW(D257)-ROW(D$20),0)</f>
        <v/>
      </c>
      <c r="E257" s="18">
        <f>OFFSET(MCQ!E$20,ROW(E257)-ROW(E$20),0)</f>
        <v/>
      </c>
      <c r="F257" s="18" t="n"/>
      <c r="G257" s="233">
        <f>OFFSET(MCQ!G$20,ROW(G257)-ROW(G$20),0)</f>
        <v/>
      </c>
      <c r="H257" s="583">
        <f>IF(G257="","",OFFSET(MCQ!H$20,ROW(H257)-ROW(H$20),0))</f>
        <v/>
      </c>
      <c r="I257" s="24">
        <f>IF(G257="","",IF(OR(G257="etapa",G257="sub-etapa"),"",OFFSET(MCQ!I$20,ROW(I257)-ROW(I$20),0)))</f>
        <v/>
      </c>
      <c r="J257" s="25">
        <f>IF(G257="","",OFFSET(MCQ!J$20,ROW(J257)-ROW(J$20),0))</f>
        <v/>
      </c>
      <c r="K257" s="24">
        <f>IF(G257="","",IF(OR(G257="etapa",G257="sub-etapa"),"",OFFSET(MCQ!K$20,ROW(K257)-ROW(K$20),0)))</f>
        <v/>
      </c>
      <c r="L257" s="26">
        <f>IF(G257="","",IF(OR(G257="etapa",G257="sub-etapa"),"",TRUNC(OFFSET(MCQ!L$20,ROW(L257)-ROW(L$20),0),2)))</f>
        <v/>
      </c>
      <c r="M257" s="584">
        <f>IF(I257="", "", IFERROR(VLOOKUP(VALUE(I257), _BaseAbril2026, 4, 0), IFERROR(VLOOKUP(TEXT(I257, "@"), _BaseAbril2026, 4, 0), "")))</f>
        <v/>
      </c>
      <c r="N257" s="585">
        <f>IFERROR(IF(S257="BDI1", TRUNC(M257*(1+$O$18), 2),IF(S257="BDI2", TRUNC(M257*(1+$N$18), 2), "")), "")</f>
        <v/>
      </c>
      <c r="O257" s="586">
        <f>_xlfn.IFS(G257="ETAPA", SUMIFS(ValorTotalComD, Nivel, A257), G257="SUB-ETAPA", SUMIFS(ValorTotalComD, SubNivel, C257), TRUE, T257)</f>
        <v/>
      </c>
      <c r="P257" s="584">
        <f>IF(I257="", "", IFERROR(VLOOKUP(VALUE(I257), _BaseAbril2026, 5, 0), IFERROR(VLOOKUP(TEXT(I257, "@"), _BaseAbril2026, 5, 0), "")))</f>
        <v/>
      </c>
      <c r="Q257" s="585">
        <f>IFERROR(IF(S257="BDI1", TRUNC(P257*(1+$R$18), 2),IF(S257="BDI2", TRUNC(P257*(1+$Q$18), 2), "")), "")</f>
        <v/>
      </c>
      <c r="R257" s="586">
        <f>_xlfn.IFS(G257="ETAPA", SUMIFS(ValorTotalSemD, Nivel, A257), G257="SUB-ETAPA", SUMIFS(ValorTotalSemD, SubNivel, C257), TRUE, U257)</f>
        <v/>
      </c>
      <c r="S257" s="587">
        <f>IF(G257="","",IF(OR(G257="etapa",G257="sub-etapa"),"",OFFSET(MCQ!M$20,ROW(M257)-ROW(M$20),0)))</f>
        <v/>
      </c>
      <c r="T257" s="588">
        <f>IFERROR(TRUNC(L257*N257,2),"")</f>
        <v/>
      </c>
      <c r="U257" s="589">
        <f>IFERROR(TRUNC(L257*Q257,2),"")</f>
        <v/>
      </c>
    </row>
    <row r="258">
      <c r="A258" s="18">
        <f>OFFSET(MCQ!A$20,ROW(A258)-ROW(A$20),0)</f>
        <v/>
      </c>
      <c r="B258" s="18">
        <f>OFFSET(MCQ!B$20,ROW(B258)-ROW(B$20),0)</f>
        <v/>
      </c>
      <c r="C258" s="18">
        <f>OFFSET(MCQ!C$20,ROW(C258)-ROW(C$20),0)</f>
        <v/>
      </c>
      <c r="D258" s="18">
        <f>OFFSET(MCQ!D$20,ROW(D258)-ROW(D$20),0)</f>
        <v/>
      </c>
      <c r="E258" s="18">
        <f>OFFSET(MCQ!E$20,ROW(E258)-ROW(E$20),0)</f>
        <v/>
      </c>
      <c r="F258" s="18" t="n"/>
      <c r="G258" s="233">
        <f>OFFSET(MCQ!G$20,ROW(G258)-ROW(G$20),0)</f>
        <v/>
      </c>
      <c r="H258" s="583">
        <f>IF(G258="","",OFFSET(MCQ!H$20,ROW(H258)-ROW(H$20),0))</f>
        <v/>
      </c>
      <c r="I258" s="24">
        <f>IF(G258="","",IF(OR(G258="etapa",G258="sub-etapa"),"",OFFSET(MCQ!I$20,ROW(I258)-ROW(I$20),0)))</f>
        <v/>
      </c>
      <c r="J258" s="25">
        <f>IF(G258="","",OFFSET(MCQ!J$20,ROW(J258)-ROW(J$20),0))</f>
        <v/>
      </c>
      <c r="K258" s="24">
        <f>IF(G258="","",IF(OR(G258="etapa",G258="sub-etapa"),"",OFFSET(MCQ!K$20,ROW(K258)-ROW(K$20),0)))</f>
        <v/>
      </c>
      <c r="L258" s="26">
        <f>IF(G258="","",IF(OR(G258="etapa",G258="sub-etapa"),"",TRUNC(OFFSET(MCQ!L$20,ROW(L258)-ROW(L$20),0),2)))</f>
        <v/>
      </c>
      <c r="M258" s="584">
        <f>IF(I258="", "", IFERROR(VLOOKUP(VALUE(I258), _BaseAbril2026, 4, 0), IFERROR(VLOOKUP(TEXT(I258, "@"), _BaseAbril2026, 4, 0), "")))</f>
        <v/>
      </c>
      <c r="N258" s="585">
        <f>IFERROR(IF(S258="BDI1", TRUNC(M258*(1+$O$18), 2),IF(S258="BDI2", TRUNC(M258*(1+$N$18), 2), "")), "")</f>
        <v/>
      </c>
      <c r="O258" s="586">
        <f>_xlfn.IFS(G258="ETAPA", SUMIFS(ValorTotalComD, Nivel, A258), G258="SUB-ETAPA", SUMIFS(ValorTotalComD, SubNivel, C258), TRUE, T258)</f>
        <v/>
      </c>
      <c r="P258" s="584">
        <f>IF(I258="", "", IFERROR(VLOOKUP(VALUE(I258), _BaseAbril2026, 5, 0), IFERROR(VLOOKUP(TEXT(I258, "@"), _BaseAbril2026, 5, 0), "")))</f>
        <v/>
      </c>
      <c r="Q258" s="585">
        <f>IFERROR(IF(S258="BDI1", TRUNC(P258*(1+$R$18), 2),IF(S258="BDI2", TRUNC(P258*(1+$Q$18), 2), "")), "")</f>
        <v/>
      </c>
      <c r="R258" s="586">
        <f>_xlfn.IFS(G258="ETAPA", SUMIFS(ValorTotalSemD, Nivel, A258), G258="SUB-ETAPA", SUMIFS(ValorTotalSemD, SubNivel, C258), TRUE, U258)</f>
        <v/>
      </c>
      <c r="S258" s="587">
        <f>IF(G258="","",IF(OR(G258="etapa",G258="sub-etapa"),"",OFFSET(MCQ!M$20,ROW(M258)-ROW(M$20),0)))</f>
        <v/>
      </c>
      <c r="T258" s="588">
        <f>IFERROR(TRUNC(L258*N258,2),"")</f>
        <v/>
      </c>
      <c r="U258" s="589">
        <f>IFERROR(TRUNC(L258*Q258,2),"")</f>
        <v/>
      </c>
    </row>
    <row r="259">
      <c r="A259" s="18">
        <f>OFFSET(MCQ!A$20,ROW(A259)-ROW(A$20),0)</f>
        <v/>
      </c>
      <c r="B259" s="18">
        <f>OFFSET(MCQ!B$20,ROW(B259)-ROW(B$20),0)</f>
        <v/>
      </c>
      <c r="C259" s="18">
        <f>OFFSET(MCQ!C$20,ROW(C259)-ROW(C$20),0)</f>
        <v/>
      </c>
      <c r="D259" s="18">
        <f>OFFSET(MCQ!D$20,ROW(D259)-ROW(D$20),0)</f>
        <v/>
      </c>
      <c r="E259" s="18">
        <f>OFFSET(MCQ!E$20,ROW(E259)-ROW(E$20),0)</f>
        <v/>
      </c>
      <c r="F259" s="18" t="n"/>
      <c r="G259" s="233">
        <f>OFFSET(MCQ!G$20,ROW(G259)-ROW(G$20),0)</f>
        <v/>
      </c>
      <c r="H259" s="583">
        <f>IF(G259="","",OFFSET(MCQ!H$20,ROW(H259)-ROW(H$20),0))</f>
        <v/>
      </c>
      <c r="I259" s="24">
        <f>IF(G259="","",IF(OR(G259="etapa",G259="sub-etapa"),"",OFFSET(MCQ!I$20,ROW(I259)-ROW(I$20),0)))</f>
        <v/>
      </c>
      <c r="J259" s="25">
        <f>IF(G259="","",OFFSET(MCQ!J$20,ROW(J259)-ROW(J$20),0))</f>
        <v/>
      </c>
      <c r="K259" s="24">
        <f>IF(G259="","",IF(OR(G259="etapa",G259="sub-etapa"),"",OFFSET(MCQ!K$20,ROW(K259)-ROW(K$20),0)))</f>
        <v/>
      </c>
      <c r="L259" s="26">
        <f>IF(G259="","",IF(OR(G259="etapa",G259="sub-etapa"),"",TRUNC(OFFSET(MCQ!L$20,ROW(L259)-ROW(L$20),0),2)))</f>
        <v/>
      </c>
      <c r="M259" s="584">
        <f>IF(I259="", "", IFERROR(VLOOKUP(VALUE(I259), _BaseAbril2026, 4, 0), IFERROR(VLOOKUP(TEXT(I259, "@"), _BaseAbril2026, 4, 0), "")))</f>
        <v/>
      </c>
      <c r="N259" s="585">
        <f>IFERROR(IF(S259="BDI1", TRUNC(M259*(1+$O$18), 2),IF(S259="BDI2", TRUNC(M259*(1+$N$18), 2), "")), "")</f>
        <v/>
      </c>
      <c r="O259" s="586">
        <f>_xlfn.IFS(G259="ETAPA", SUMIFS(ValorTotalComD, Nivel, A259), G259="SUB-ETAPA", SUMIFS(ValorTotalComD, SubNivel, C259), TRUE, T259)</f>
        <v/>
      </c>
      <c r="P259" s="584">
        <f>IF(I259="", "", IFERROR(VLOOKUP(VALUE(I259), _BaseAbril2026, 5, 0), IFERROR(VLOOKUP(TEXT(I259, "@"), _BaseAbril2026, 5, 0), "")))</f>
        <v/>
      </c>
      <c r="Q259" s="585">
        <f>IFERROR(IF(S259="BDI1", TRUNC(P259*(1+$R$18), 2),IF(S259="BDI2", TRUNC(P259*(1+$Q$18), 2), "")), "")</f>
        <v/>
      </c>
      <c r="R259" s="586">
        <f>_xlfn.IFS(G259="ETAPA", SUMIFS(ValorTotalSemD, Nivel, A259), G259="SUB-ETAPA", SUMIFS(ValorTotalSemD, SubNivel, C259), TRUE, U259)</f>
        <v/>
      </c>
      <c r="S259" s="587">
        <f>IF(G259="","",IF(OR(G259="etapa",G259="sub-etapa"),"",OFFSET(MCQ!M$20,ROW(M259)-ROW(M$20),0)))</f>
        <v/>
      </c>
      <c r="T259" s="588">
        <f>IFERROR(TRUNC(L259*N259,2),"")</f>
        <v/>
      </c>
      <c r="U259" s="589">
        <f>IFERROR(TRUNC(L259*Q259,2),"")</f>
        <v/>
      </c>
    </row>
    <row r="260">
      <c r="A260" s="18">
        <f>OFFSET(MCQ!A$20,ROW(A260)-ROW(A$20),0)</f>
        <v/>
      </c>
      <c r="B260" s="18">
        <f>OFFSET(MCQ!B$20,ROW(B260)-ROW(B$20),0)</f>
        <v/>
      </c>
      <c r="C260" s="18">
        <f>OFFSET(MCQ!C$20,ROW(C260)-ROW(C$20),0)</f>
        <v/>
      </c>
      <c r="D260" s="18">
        <f>OFFSET(MCQ!D$20,ROW(D260)-ROW(D$20),0)</f>
        <v/>
      </c>
      <c r="E260" s="18">
        <f>OFFSET(MCQ!E$20,ROW(E260)-ROW(E$20),0)</f>
        <v/>
      </c>
      <c r="F260" s="18" t="n"/>
      <c r="G260" s="233">
        <f>OFFSET(MCQ!G$20,ROW(G260)-ROW(G$20),0)</f>
        <v/>
      </c>
      <c r="H260" s="583">
        <f>IF(G260="","",OFFSET(MCQ!H$20,ROW(H260)-ROW(H$20),0))</f>
        <v/>
      </c>
      <c r="I260" s="24">
        <f>IF(G260="","",IF(OR(G260="etapa",G260="sub-etapa"),"",OFFSET(MCQ!I$20,ROW(I260)-ROW(I$20),0)))</f>
        <v/>
      </c>
      <c r="J260" s="25">
        <f>IF(G260="","",OFFSET(MCQ!J$20,ROW(J260)-ROW(J$20),0))</f>
        <v/>
      </c>
      <c r="K260" s="24">
        <f>IF(G260="","",IF(OR(G260="etapa",G260="sub-etapa"),"",OFFSET(MCQ!K$20,ROW(K260)-ROW(K$20),0)))</f>
        <v/>
      </c>
      <c r="L260" s="26">
        <f>IF(G260="","",IF(OR(G260="etapa",G260="sub-etapa"),"",TRUNC(OFFSET(MCQ!L$20,ROW(L260)-ROW(L$20),0),2)))</f>
        <v/>
      </c>
      <c r="M260" s="584">
        <f>IF(I260="", "", IFERROR(VLOOKUP(VALUE(I260), _BaseAbril2026, 4, 0), IFERROR(VLOOKUP(TEXT(I260, "@"), _BaseAbril2026, 4, 0), "")))</f>
        <v/>
      </c>
      <c r="N260" s="585">
        <f>IFERROR(IF(S260="BDI1", TRUNC(M260*(1+$O$18), 2),IF(S260="BDI2", TRUNC(M260*(1+$N$18), 2), "")), "")</f>
        <v/>
      </c>
      <c r="O260" s="586">
        <f>_xlfn.IFS(G260="ETAPA", SUMIFS(ValorTotalComD, Nivel, A260), G260="SUB-ETAPA", SUMIFS(ValorTotalComD, SubNivel, C260), TRUE, T260)</f>
        <v/>
      </c>
      <c r="P260" s="584">
        <f>IF(I260="", "", IFERROR(VLOOKUP(VALUE(I260), _BaseAbril2026, 5, 0), IFERROR(VLOOKUP(TEXT(I260, "@"), _BaseAbril2026, 5, 0), "")))</f>
        <v/>
      </c>
      <c r="Q260" s="585">
        <f>IFERROR(IF(S260="BDI1", TRUNC(P260*(1+$R$18), 2),IF(S260="BDI2", TRUNC(P260*(1+$Q$18), 2), "")), "")</f>
        <v/>
      </c>
      <c r="R260" s="586">
        <f>_xlfn.IFS(G260="ETAPA", SUMIFS(ValorTotalSemD, Nivel, A260), G260="SUB-ETAPA", SUMIFS(ValorTotalSemD, SubNivel, C260), TRUE, U260)</f>
        <v/>
      </c>
      <c r="S260" s="587">
        <f>IF(G260="","",IF(OR(G260="etapa",G260="sub-etapa"),"",OFFSET(MCQ!M$20,ROW(M260)-ROW(M$20),0)))</f>
        <v/>
      </c>
      <c r="T260" s="588">
        <f>IFERROR(TRUNC(L260*N260,2),"")</f>
        <v/>
      </c>
      <c r="U260" s="589">
        <f>IFERROR(TRUNC(L260*Q260,2),"")</f>
        <v/>
      </c>
    </row>
    <row r="261">
      <c r="A261" s="18">
        <f>OFFSET(MCQ!A$20,ROW(A261)-ROW(A$20),0)</f>
        <v/>
      </c>
      <c r="B261" s="18">
        <f>OFFSET(MCQ!B$20,ROW(B261)-ROW(B$20),0)</f>
        <v/>
      </c>
      <c r="C261" s="18">
        <f>OFFSET(MCQ!C$20,ROW(C261)-ROW(C$20),0)</f>
        <v/>
      </c>
      <c r="D261" s="18">
        <f>OFFSET(MCQ!D$20,ROW(D261)-ROW(D$20),0)</f>
        <v/>
      </c>
      <c r="E261" s="18">
        <f>OFFSET(MCQ!E$20,ROW(E261)-ROW(E$20),0)</f>
        <v/>
      </c>
      <c r="F261" s="18" t="n"/>
      <c r="G261" s="233">
        <f>OFFSET(MCQ!G$20,ROW(G261)-ROW(G$20),0)</f>
        <v/>
      </c>
      <c r="H261" s="583">
        <f>IF(G261="","",OFFSET(MCQ!H$20,ROW(H261)-ROW(H$20),0))</f>
        <v/>
      </c>
      <c r="I261" s="24">
        <f>IF(G261="","",IF(OR(G261="etapa",G261="sub-etapa"),"",OFFSET(MCQ!I$20,ROW(I261)-ROW(I$20),0)))</f>
        <v/>
      </c>
      <c r="J261" s="25">
        <f>IF(G261="","",OFFSET(MCQ!J$20,ROW(J261)-ROW(J$20),0))</f>
        <v/>
      </c>
      <c r="K261" s="24">
        <f>IF(G261="","",IF(OR(G261="etapa",G261="sub-etapa"),"",OFFSET(MCQ!K$20,ROW(K261)-ROW(K$20),0)))</f>
        <v/>
      </c>
      <c r="L261" s="26">
        <f>IF(G261="","",IF(OR(G261="etapa",G261="sub-etapa"),"",TRUNC(OFFSET(MCQ!L$20,ROW(L261)-ROW(L$20),0),2)))</f>
        <v/>
      </c>
      <c r="M261" s="584">
        <f>IF(I261="", "", IFERROR(VLOOKUP(VALUE(I261), _BaseAbril2026, 4, 0), IFERROR(VLOOKUP(TEXT(I261, "@"), _BaseAbril2026, 4, 0), "")))</f>
        <v/>
      </c>
      <c r="N261" s="585">
        <f>IFERROR(IF(S261="BDI1", TRUNC(M261*(1+$O$18), 2),IF(S261="BDI2", TRUNC(M261*(1+$N$18), 2), "")), "")</f>
        <v/>
      </c>
      <c r="O261" s="586">
        <f>_xlfn.IFS(G261="ETAPA", SUMIFS(ValorTotalComD, Nivel, A261), G261="SUB-ETAPA", SUMIFS(ValorTotalComD, SubNivel, C261), TRUE, T261)</f>
        <v/>
      </c>
      <c r="P261" s="584">
        <f>IF(I261="", "", IFERROR(VLOOKUP(VALUE(I261), _BaseAbril2026, 5, 0), IFERROR(VLOOKUP(TEXT(I261, "@"), _BaseAbril2026, 5, 0), "")))</f>
        <v/>
      </c>
      <c r="Q261" s="585">
        <f>IFERROR(IF(S261="BDI1", TRUNC(P261*(1+$R$18), 2),IF(S261="BDI2", TRUNC(P261*(1+$Q$18), 2), "")), "")</f>
        <v/>
      </c>
      <c r="R261" s="586">
        <f>_xlfn.IFS(G261="ETAPA", SUMIFS(ValorTotalSemD, Nivel, A261), G261="SUB-ETAPA", SUMIFS(ValorTotalSemD, SubNivel, C261), TRUE, U261)</f>
        <v/>
      </c>
      <c r="S261" s="587">
        <f>IF(G261="","",IF(OR(G261="etapa",G261="sub-etapa"),"",OFFSET(MCQ!M$20,ROW(M261)-ROW(M$20),0)))</f>
        <v/>
      </c>
      <c r="T261" s="588">
        <f>IFERROR(TRUNC(L261*N261,2),"")</f>
        <v/>
      </c>
      <c r="U261" s="589">
        <f>IFERROR(TRUNC(L261*Q261,2),"")</f>
        <v/>
      </c>
    </row>
    <row r="262">
      <c r="A262" s="18">
        <f>OFFSET(MCQ!A$20,ROW(A262)-ROW(A$20),0)</f>
        <v/>
      </c>
      <c r="B262" s="18">
        <f>OFFSET(MCQ!B$20,ROW(B262)-ROW(B$20),0)</f>
        <v/>
      </c>
      <c r="C262" s="18">
        <f>OFFSET(MCQ!C$20,ROW(C262)-ROW(C$20),0)</f>
        <v/>
      </c>
      <c r="D262" s="18">
        <f>OFFSET(MCQ!D$20,ROW(D262)-ROW(D$20),0)</f>
        <v/>
      </c>
      <c r="E262" s="18">
        <f>OFFSET(MCQ!E$20,ROW(E262)-ROW(E$20),0)</f>
        <v/>
      </c>
      <c r="F262" s="18" t="n"/>
      <c r="G262" s="233">
        <f>OFFSET(MCQ!G$20,ROW(G262)-ROW(G$20),0)</f>
        <v/>
      </c>
      <c r="H262" s="583">
        <f>IF(G262="","",OFFSET(MCQ!H$20,ROW(H262)-ROW(H$20),0))</f>
        <v/>
      </c>
      <c r="I262" s="24">
        <f>IF(G262="","",IF(OR(G262="etapa",G262="sub-etapa"),"",OFFSET(MCQ!I$20,ROW(I262)-ROW(I$20),0)))</f>
        <v/>
      </c>
      <c r="J262" s="25">
        <f>IF(G262="","",OFFSET(MCQ!J$20,ROW(J262)-ROW(J$20),0))</f>
        <v/>
      </c>
      <c r="K262" s="24">
        <f>IF(G262="","",IF(OR(G262="etapa",G262="sub-etapa"),"",OFFSET(MCQ!K$20,ROW(K262)-ROW(K$20),0)))</f>
        <v/>
      </c>
      <c r="L262" s="26">
        <f>IF(G262="","",IF(OR(G262="etapa",G262="sub-etapa"),"",TRUNC(OFFSET(MCQ!L$20,ROW(L262)-ROW(L$20),0),2)))</f>
        <v/>
      </c>
      <c r="M262" s="584">
        <f>IF(I262="", "", IFERROR(VLOOKUP(VALUE(I262), _BaseAbril2026, 4, 0), IFERROR(VLOOKUP(TEXT(I262, "@"), _BaseAbril2026, 4, 0), "")))</f>
        <v/>
      </c>
      <c r="N262" s="585">
        <f>IFERROR(IF(S262="BDI1", TRUNC(M262*(1+$O$18), 2),IF(S262="BDI2", TRUNC(M262*(1+$N$18), 2), "")), "")</f>
        <v/>
      </c>
      <c r="O262" s="586">
        <f>_xlfn.IFS(G262="ETAPA", SUMIFS(ValorTotalComD, Nivel, A262), G262="SUB-ETAPA", SUMIFS(ValorTotalComD, SubNivel, C262), TRUE, T262)</f>
        <v/>
      </c>
      <c r="P262" s="584">
        <f>IF(I262="", "", IFERROR(VLOOKUP(VALUE(I262), _BaseAbril2026, 5, 0), IFERROR(VLOOKUP(TEXT(I262, "@"), _BaseAbril2026, 5, 0), "")))</f>
        <v/>
      </c>
      <c r="Q262" s="585">
        <f>IFERROR(IF(S262="BDI1", TRUNC(P262*(1+$R$18), 2),IF(S262="BDI2", TRUNC(P262*(1+$Q$18), 2), "")), "")</f>
        <v/>
      </c>
      <c r="R262" s="586">
        <f>_xlfn.IFS(G262="ETAPA", SUMIFS(ValorTotalSemD, Nivel, A262), G262="SUB-ETAPA", SUMIFS(ValorTotalSemD, SubNivel, C262), TRUE, U262)</f>
        <v/>
      </c>
      <c r="S262" s="587">
        <f>IF(G262="","",IF(OR(G262="etapa",G262="sub-etapa"),"",OFFSET(MCQ!M$20,ROW(M262)-ROW(M$20),0)))</f>
        <v/>
      </c>
      <c r="T262" s="588">
        <f>IFERROR(TRUNC(L262*N262,2),"")</f>
        <v/>
      </c>
      <c r="U262" s="589">
        <f>IFERROR(TRUNC(L262*Q262,2),"")</f>
        <v/>
      </c>
    </row>
    <row r="263">
      <c r="A263" s="18">
        <f>OFFSET(MCQ!A$20,ROW(A263)-ROW(A$20),0)</f>
        <v/>
      </c>
      <c r="B263" s="18">
        <f>OFFSET(MCQ!B$20,ROW(B263)-ROW(B$20),0)</f>
        <v/>
      </c>
      <c r="C263" s="18">
        <f>OFFSET(MCQ!C$20,ROW(C263)-ROW(C$20),0)</f>
        <v/>
      </c>
      <c r="D263" s="18">
        <f>OFFSET(MCQ!D$20,ROW(D263)-ROW(D$20),0)</f>
        <v/>
      </c>
      <c r="E263" s="18">
        <f>OFFSET(MCQ!E$20,ROW(E263)-ROW(E$20),0)</f>
        <v/>
      </c>
      <c r="F263" s="18" t="n"/>
      <c r="G263" s="233">
        <f>OFFSET(MCQ!G$20,ROW(G263)-ROW(G$20),0)</f>
        <v/>
      </c>
      <c r="H263" s="583">
        <f>IF(G263="","",OFFSET(MCQ!H$20,ROW(H263)-ROW(H$20),0))</f>
        <v/>
      </c>
      <c r="I263" s="24">
        <f>IF(G263="","",IF(OR(G263="etapa",G263="sub-etapa"),"",OFFSET(MCQ!I$20,ROW(I263)-ROW(I$20),0)))</f>
        <v/>
      </c>
      <c r="J263" s="25">
        <f>IF(G263="","",OFFSET(MCQ!J$20,ROW(J263)-ROW(J$20),0))</f>
        <v/>
      </c>
      <c r="K263" s="24">
        <f>IF(G263="","",IF(OR(G263="etapa",G263="sub-etapa"),"",OFFSET(MCQ!K$20,ROW(K263)-ROW(K$20),0)))</f>
        <v/>
      </c>
      <c r="L263" s="26">
        <f>IF(G263="","",IF(OR(G263="etapa",G263="sub-etapa"),"",TRUNC(OFFSET(MCQ!L$20,ROW(L263)-ROW(L$20),0),2)))</f>
        <v/>
      </c>
      <c r="M263" s="584">
        <f>IF(I263="", "", IFERROR(VLOOKUP(VALUE(I263), _BaseAbril2026, 4, 0), IFERROR(VLOOKUP(TEXT(I263, "@"), _BaseAbril2026, 4, 0), "")))</f>
        <v/>
      </c>
      <c r="N263" s="585">
        <f>IFERROR(IF(S263="BDI1", TRUNC(M263*(1+$O$18), 2),IF(S263="BDI2", TRUNC(M263*(1+$N$18), 2), "")), "")</f>
        <v/>
      </c>
      <c r="O263" s="586">
        <f>_xlfn.IFS(G263="ETAPA", SUMIFS(ValorTotalComD, Nivel, A263), G263="SUB-ETAPA", SUMIFS(ValorTotalComD, SubNivel, C263), TRUE, T263)</f>
        <v/>
      </c>
      <c r="P263" s="584">
        <f>IF(I263="", "", IFERROR(VLOOKUP(VALUE(I263), _BaseAbril2026, 5, 0), IFERROR(VLOOKUP(TEXT(I263, "@"), _BaseAbril2026, 5, 0), "")))</f>
        <v/>
      </c>
      <c r="Q263" s="585">
        <f>IFERROR(IF(S263="BDI1", TRUNC(P263*(1+$R$18), 2),IF(S263="BDI2", TRUNC(P263*(1+$Q$18), 2), "")), "")</f>
        <v/>
      </c>
      <c r="R263" s="586">
        <f>_xlfn.IFS(G263="ETAPA", SUMIFS(ValorTotalSemD, Nivel, A263), G263="SUB-ETAPA", SUMIFS(ValorTotalSemD, SubNivel, C263), TRUE, U263)</f>
        <v/>
      </c>
      <c r="S263" s="587">
        <f>IF(G263="","",IF(OR(G263="etapa",G263="sub-etapa"),"",OFFSET(MCQ!M$20,ROW(M263)-ROW(M$20),0)))</f>
        <v/>
      </c>
      <c r="T263" s="588">
        <f>IFERROR(TRUNC(L263*N263,2),"")</f>
        <v/>
      </c>
      <c r="U263" s="589">
        <f>IFERROR(TRUNC(L263*Q263,2),"")</f>
        <v/>
      </c>
    </row>
    <row r="264">
      <c r="A264" s="18">
        <f>OFFSET(MCQ!A$20,ROW(A264)-ROW(A$20),0)</f>
        <v/>
      </c>
      <c r="B264" s="18">
        <f>OFFSET(MCQ!B$20,ROW(B264)-ROW(B$20),0)</f>
        <v/>
      </c>
      <c r="C264" s="18">
        <f>OFFSET(MCQ!C$20,ROW(C264)-ROW(C$20),0)</f>
        <v/>
      </c>
      <c r="D264" s="18">
        <f>OFFSET(MCQ!D$20,ROW(D264)-ROW(D$20),0)</f>
        <v/>
      </c>
      <c r="E264" s="18">
        <f>OFFSET(MCQ!E$20,ROW(E264)-ROW(E$20),0)</f>
        <v/>
      </c>
      <c r="F264" s="18" t="n"/>
      <c r="G264" s="233">
        <f>OFFSET(MCQ!G$20,ROW(G264)-ROW(G$20),0)</f>
        <v/>
      </c>
      <c r="H264" s="583">
        <f>IF(G264="","",OFFSET(MCQ!H$20,ROW(H264)-ROW(H$20),0))</f>
        <v/>
      </c>
      <c r="I264" s="24">
        <f>IF(G264="","",IF(OR(G264="etapa",G264="sub-etapa"),"",OFFSET(MCQ!I$20,ROW(I264)-ROW(I$20),0)))</f>
        <v/>
      </c>
      <c r="J264" s="25">
        <f>IF(G264="","",OFFSET(MCQ!J$20,ROW(J264)-ROW(J$20),0))</f>
        <v/>
      </c>
      <c r="K264" s="24">
        <f>IF(G264="","",IF(OR(G264="etapa",G264="sub-etapa"),"",OFFSET(MCQ!K$20,ROW(K264)-ROW(K$20),0)))</f>
        <v/>
      </c>
      <c r="L264" s="26">
        <f>IF(G264="","",IF(OR(G264="etapa",G264="sub-etapa"),"",TRUNC(OFFSET(MCQ!L$20,ROW(L264)-ROW(L$20),0),2)))</f>
        <v/>
      </c>
      <c r="M264" s="584">
        <f>IF(I264="", "", IFERROR(VLOOKUP(VALUE(I264), _BaseAbril2026, 4, 0), IFERROR(VLOOKUP(TEXT(I264, "@"), _BaseAbril2026, 4, 0), "")))</f>
        <v/>
      </c>
      <c r="N264" s="585">
        <f>IFERROR(IF(S264="BDI1", TRUNC(M264*(1+$O$18), 2),IF(S264="BDI2", TRUNC(M264*(1+$N$18), 2), "")), "")</f>
        <v/>
      </c>
      <c r="O264" s="586">
        <f>_xlfn.IFS(G264="ETAPA", SUMIFS(ValorTotalComD, Nivel, A264), G264="SUB-ETAPA", SUMIFS(ValorTotalComD, SubNivel, C264), TRUE, T264)</f>
        <v/>
      </c>
      <c r="P264" s="584">
        <f>IF(I264="", "", IFERROR(VLOOKUP(VALUE(I264), _BaseAbril2026, 5, 0), IFERROR(VLOOKUP(TEXT(I264, "@"), _BaseAbril2026, 5, 0), "")))</f>
        <v/>
      </c>
      <c r="Q264" s="585">
        <f>IFERROR(IF(S264="BDI1", TRUNC(P264*(1+$R$18), 2),IF(S264="BDI2", TRUNC(P264*(1+$Q$18), 2), "")), "")</f>
        <v/>
      </c>
      <c r="R264" s="586">
        <f>_xlfn.IFS(G264="ETAPA", SUMIFS(ValorTotalSemD, Nivel, A264), G264="SUB-ETAPA", SUMIFS(ValorTotalSemD, SubNivel, C264), TRUE, U264)</f>
        <v/>
      </c>
      <c r="S264" s="587">
        <f>IF(G264="","",IF(OR(G264="etapa",G264="sub-etapa"),"",OFFSET(MCQ!M$20,ROW(M264)-ROW(M$20),0)))</f>
        <v/>
      </c>
      <c r="T264" s="588">
        <f>IFERROR(TRUNC(L264*N264,2),"")</f>
        <v/>
      </c>
      <c r="U264" s="589">
        <f>IFERROR(TRUNC(L264*Q264,2),"")</f>
        <v/>
      </c>
    </row>
    <row r="265">
      <c r="A265" s="18">
        <f>OFFSET(MCQ!A$20,ROW(A265)-ROW(A$20),0)</f>
        <v/>
      </c>
      <c r="B265" s="18">
        <f>OFFSET(MCQ!B$20,ROW(B265)-ROW(B$20),0)</f>
        <v/>
      </c>
      <c r="C265" s="18">
        <f>OFFSET(MCQ!C$20,ROW(C265)-ROW(C$20),0)</f>
        <v/>
      </c>
      <c r="D265" s="18">
        <f>OFFSET(MCQ!D$20,ROW(D265)-ROW(D$20),0)</f>
        <v/>
      </c>
      <c r="E265" s="18">
        <f>OFFSET(MCQ!E$20,ROW(E265)-ROW(E$20),0)</f>
        <v/>
      </c>
      <c r="F265" s="18" t="n"/>
      <c r="G265" s="233">
        <f>OFFSET(MCQ!G$20,ROW(G265)-ROW(G$20),0)</f>
        <v/>
      </c>
      <c r="H265" s="583">
        <f>IF(G265="","",OFFSET(MCQ!H$20,ROW(H265)-ROW(H$20),0))</f>
        <v/>
      </c>
      <c r="I265" s="24">
        <f>IF(G265="","",IF(OR(G265="etapa",G265="sub-etapa"),"",OFFSET(MCQ!I$20,ROW(I265)-ROW(I$20),0)))</f>
        <v/>
      </c>
      <c r="J265" s="25">
        <f>IF(G265="","",OFFSET(MCQ!J$20,ROW(J265)-ROW(J$20),0))</f>
        <v/>
      </c>
      <c r="K265" s="24">
        <f>IF(G265="","",IF(OR(G265="etapa",G265="sub-etapa"),"",OFFSET(MCQ!K$20,ROW(K265)-ROW(K$20),0)))</f>
        <v/>
      </c>
      <c r="L265" s="26">
        <f>IF(G265="","",IF(OR(G265="etapa",G265="sub-etapa"),"",TRUNC(OFFSET(MCQ!L$20,ROW(L265)-ROW(L$20),0),2)))</f>
        <v/>
      </c>
      <c r="M265" s="584">
        <f>IF(I265="", "", IFERROR(VLOOKUP(VALUE(I265), _BaseAbril2026, 4, 0), IFERROR(VLOOKUP(TEXT(I265, "@"), _BaseAbril2026, 4, 0), "")))</f>
        <v/>
      </c>
      <c r="N265" s="585">
        <f>IFERROR(IF(S265="BDI1", TRUNC(M265*(1+$O$18), 2),IF(S265="BDI2", TRUNC(M265*(1+$N$18), 2), "")), "")</f>
        <v/>
      </c>
      <c r="O265" s="586">
        <f>_xlfn.IFS(G265="ETAPA", SUMIFS(ValorTotalComD, Nivel, A265), G265="SUB-ETAPA", SUMIFS(ValorTotalComD, SubNivel, C265), TRUE, T265)</f>
        <v/>
      </c>
      <c r="P265" s="584">
        <f>IF(I265="", "", IFERROR(VLOOKUP(VALUE(I265), _BaseAbril2026, 5, 0), IFERROR(VLOOKUP(TEXT(I265, "@"), _BaseAbril2026, 5, 0), "")))</f>
        <v/>
      </c>
      <c r="Q265" s="585">
        <f>IFERROR(IF(S265="BDI1", TRUNC(P265*(1+$R$18), 2),IF(S265="BDI2", TRUNC(P265*(1+$Q$18), 2), "")), "")</f>
        <v/>
      </c>
      <c r="R265" s="586">
        <f>_xlfn.IFS(G265="ETAPA", SUMIFS(ValorTotalSemD, Nivel, A265), G265="SUB-ETAPA", SUMIFS(ValorTotalSemD, SubNivel, C265), TRUE, U265)</f>
        <v/>
      </c>
      <c r="S265" s="587">
        <f>IF(G265="","",IF(OR(G265="etapa",G265="sub-etapa"),"",OFFSET(MCQ!M$20,ROW(M265)-ROW(M$20),0)))</f>
        <v/>
      </c>
      <c r="T265" s="588">
        <f>IFERROR(TRUNC(L265*N265,2),"")</f>
        <v/>
      </c>
      <c r="U265" s="589">
        <f>IFERROR(TRUNC(L265*Q265,2),"")</f>
        <v/>
      </c>
    </row>
    <row r="266">
      <c r="A266" s="18">
        <f>OFFSET(MCQ!A$20,ROW(A266)-ROW(A$20),0)</f>
        <v/>
      </c>
      <c r="B266" s="18">
        <f>OFFSET(MCQ!B$20,ROW(B266)-ROW(B$20),0)</f>
        <v/>
      </c>
      <c r="C266" s="18">
        <f>OFFSET(MCQ!C$20,ROW(C266)-ROW(C$20),0)</f>
        <v/>
      </c>
      <c r="D266" s="18">
        <f>OFFSET(MCQ!D$20,ROW(D266)-ROW(D$20),0)</f>
        <v/>
      </c>
      <c r="E266" s="18">
        <f>OFFSET(MCQ!E$20,ROW(E266)-ROW(E$20),0)</f>
        <v/>
      </c>
      <c r="F266" s="18" t="n"/>
      <c r="G266" s="233">
        <f>OFFSET(MCQ!G$20,ROW(G266)-ROW(G$20),0)</f>
        <v/>
      </c>
      <c r="H266" s="583">
        <f>IF(G266="","",OFFSET(MCQ!H$20,ROW(H266)-ROW(H$20),0))</f>
        <v/>
      </c>
      <c r="I266" s="24">
        <f>IF(G266="","",IF(OR(G266="etapa",G266="sub-etapa"),"",OFFSET(MCQ!I$20,ROW(I266)-ROW(I$20),0)))</f>
        <v/>
      </c>
      <c r="J266" s="25">
        <f>IF(G266="","",OFFSET(MCQ!J$20,ROW(J266)-ROW(J$20),0))</f>
        <v/>
      </c>
      <c r="K266" s="24">
        <f>IF(G266="","",IF(OR(G266="etapa",G266="sub-etapa"),"",OFFSET(MCQ!K$20,ROW(K266)-ROW(K$20),0)))</f>
        <v/>
      </c>
      <c r="L266" s="26">
        <f>IF(G266="","",IF(OR(G266="etapa",G266="sub-etapa"),"",TRUNC(OFFSET(MCQ!L$20,ROW(L266)-ROW(L$20),0),2)))</f>
        <v/>
      </c>
      <c r="M266" s="584">
        <f>IF(I266="", "", IFERROR(VLOOKUP(VALUE(I266), _BaseAbril2026, 4, 0), IFERROR(VLOOKUP(TEXT(I266, "@"), _BaseAbril2026, 4, 0), "")))</f>
        <v/>
      </c>
      <c r="N266" s="585">
        <f>IFERROR(IF(S266="BDI1", TRUNC(M266*(1+$O$18), 2),IF(S266="BDI2", TRUNC(M266*(1+$N$18), 2), "")), "")</f>
        <v/>
      </c>
      <c r="O266" s="586">
        <f>_xlfn.IFS(G266="ETAPA", SUMIFS(ValorTotalComD, Nivel, A266), G266="SUB-ETAPA", SUMIFS(ValorTotalComD, SubNivel, C266), TRUE, T266)</f>
        <v/>
      </c>
      <c r="P266" s="584">
        <f>IF(I266="", "", IFERROR(VLOOKUP(VALUE(I266), _BaseAbril2026, 5, 0), IFERROR(VLOOKUP(TEXT(I266, "@"), _BaseAbril2026, 5, 0), "")))</f>
        <v/>
      </c>
      <c r="Q266" s="585">
        <f>IFERROR(IF(S266="BDI1", TRUNC(P266*(1+$R$18), 2),IF(S266="BDI2", TRUNC(P266*(1+$Q$18), 2), "")), "")</f>
        <v/>
      </c>
      <c r="R266" s="586">
        <f>_xlfn.IFS(G266="ETAPA", SUMIFS(ValorTotalSemD, Nivel, A266), G266="SUB-ETAPA", SUMIFS(ValorTotalSemD, SubNivel, C266), TRUE, U266)</f>
        <v/>
      </c>
      <c r="S266" s="587">
        <f>IF(G266="","",IF(OR(G266="etapa",G266="sub-etapa"),"",OFFSET(MCQ!M$20,ROW(M266)-ROW(M$20),0)))</f>
        <v/>
      </c>
      <c r="T266" s="588">
        <f>IFERROR(TRUNC(L266*N266,2),"")</f>
        <v/>
      </c>
      <c r="U266" s="589">
        <f>IFERROR(TRUNC(L266*Q266,2),"")</f>
        <v/>
      </c>
    </row>
    <row r="267">
      <c r="A267" s="18">
        <f>OFFSET(MCQ!A$20,ROW(A267)-ROW(A$20),0)</f>
        <v/>
      </c>
      <c r="B267" s="18">
        <f>OFFSET(MCQ!B$20,ROW(B267)-ROW(B$20),0)</f>
        <v/>
      </c>
      <c r="C267" s="18">
        <f>OFFSET(MCQ!C$20,ROW(C267)-ROW(C$20),0)</f>
        <v/>
      </c>
      <c r="D267" s="18">
        <f>OFFSET(MCQ!D$20,ROW(D267)-ROW(D$20),0)</f>
        <v/>
      </c>
      <c r="E267" s="18">
        <f>OFFSET(MCQ!E$20,ROW(E267)-ROW(E$20),0)</f>
        <v/>
      </c>
      <c r="F267" s="18" t="n"/>
      <c r="G267" s="233">
        <f>OFFSET(MCQ!G$20,ROW(G267)-ROW(G$20),0)</f>
        <v/>
      </c>
      <c r="H267" s="583">
        <f>IF(G267="","",OFFSET(MCQ!H$20,ROW(H267)-ROW(H$20),0))</f>
        <v/>
      </c>
      <c r="I267" s="24">
        <f>IF(G267="","",IF(OR(G267="etapa",G267="sub-etapa"),"",OFFSET(MCQ!I$20,ROW(I267)-ROW(I$20),0)))</f>
        <v/>
      </c>
      <c r="J267" s="25">
        <f>IF(G267="","",OFFSET(MCQ!J$20,ROW(J267)-ROW(J$20),0))</f>
        <v/>
      </c>
      <c r="K267" s="24">
        <f>IF(G267="","",IF(OR(G267="etapa",G267="sub-etapa"),"",OFFSET(MCQ!K$20,ROW(K267)-ROW(K$20),0)))</f>
        <v/>
      </c>
      <c r="L267" s="26">
        <f>IF(G267="","",IF(OR(G267="etapa",G267="sub-etapa"),"",TRUNC(OFFSET(MCQ!L$20,ROW(L267)-ROW(L$20),0),2)))</f>
        <v/>
      </c>
      <c r="M267" s="584">
        <f>IF(I267="", "", IFERROR(VLOOKUP(VALUE(I267), _BaseAbril2026, 4, 0), IFERROR(VLOOKUP(TEXT(I267, "@"), _BaseAbril2026, 4, 0), "")))</f>
        <v/>
      </c>
      <c r="N267" s="585">
        <f>IFERROR(IF(S267="BDI1", TRUNC(M267*(1+$O$18), 2),IF(S267="BDI2", TRUNC(M267*(1+$N$18), 2), "")), "")</f>
        <v/>
      </c>
      <c r="O267" s="586">
        <f>_xlfn.IFS(G267="ETAPA", SUMIFS(ValorTotalComD, Nivel, A267), G267="SUB-ETAPA", SUMIFS(ValorTotalComD, SubNivel, C267), TRUE, T267)</f>
        <v/>
      </c>
      <c r="P267" s="584">
        <f>IF(I267="", "", IFERROR(VLOOKUP(VALUE(I267), _BaseAbril2026, 5, 0), IFERROR(VLOOKUP(TEXT(I267, "@"), _BaseAbril2026, 5, 0), "")))</f>
        <v/>
      </c>
      <c r="Q267" s="585">
        <f>IFERROR(IF(S267="BDI1", TRUNC(P267*(1+$R$18), 2),IF(S267="BDI2", TRUNC(P267*(1+$Q$18), 2), "")), "")</f>
        <v/>
      </c>
      <c r="R267" s="586">
        <f>_xlfn.IFS(G267="ETAPA", SUMIFS(ValorTotalSemD, Nivel, A267), G267="SUB-ETAPA", SUMIFS(ValorTotalSemD, SubNivel, C267), TRUE, U267)</f>
        <v/>
      </c>
      <c r="S267" s="587">
        <f>IF(G267="","",IF(OR(G267="etapa",G267="sub-etapa"),"",OFFSET(MCQ!M$20,ROW(M267)-ROW(M$20),0)))</f>
        <v/>
      </c>
      <c r="T267" s="588">
        <f>IFERROR(TRUNC(L267*N267,2),"")</f>
        <v/>
      </c>
      <c r="U267" s="589">
        <f>IFERROR(TRUNC(L267*Q267,2),"")</f>
        <v/>
      </c>
    </row>
    <row r="268">
      <c r="A268" s="18">
        <f>OFFSET(MCQ!A$20,ROW(A268)-ROW(A$20),0)</f>
        <v/>
      </c>
      <c r="B268" s="18">
        <f>OFFSET(MCQ!B$20,ROW(B268)-ROW(B$20),0)</f>
        <v/>
      </c>
      <c r="C268" s="18">
        <f>OFFSET(MCQ!C$20,ROW(C268)-ROW(C$20),0)</f>
        <v/>
      </c>
      <c r="D268" s="18">
        <f>OFFSET(MCQ!D$20,ROW(D268)-ROW(D$20),0)</f>
        <v/>
      </c>
      <c r="E268" s="18">
        <f>OFFSET(MCQ!E$20,ROW(E268)-ROW(E$20),0)</f>
        <v/>
      </c>
      <c r="F268" s="18" t="n"/>
      <c r="G268" s="233">
        <f>OFFSET(MCQ!G$20,ROW(G268)-ROW(G$20),0)</f>
        <v/>
      </c>
      <c r="H268" s="583">
        <f>IF(G268="","",OFFSET(MCQ!H$20,ROW(H268)-ROW(H$20),0))</f>
        <v/>
      </c>
      <c r="I268" s="24">
        <f>IF(G268="","",IF(OR(G268="etapa",G268="sub-etapa"),"",OFFSET(MCQ!I$20,ROW(I268)-ROW(I$20),0)))</f>
        <v/>
      </c>
      <c r="J268" s="25">
        <f>IF(G268="","",OFFSET(MCQ!J$20,ROW(J268)-ROW(J$20),0))</f>
        <v/>
      </c>
      <c r="K268" s="24">
        <f>IF(G268="","",IF(OR(G268="etapa",G268="sub-etapa"),"",OFFSET(MCQ!K$20,ROW(K268)-ROW(K$20),0)))</f>
        <v/>
      </c>
      <c r="L268" s="26">
        <f>IF(G268="","",IF(OR(G268="etapa",G268="sub-etapa"),"",TRUNC(OFFSET(MCQ!L$20,ROW(L268)-ROW(L$20),0),2)))</f>
        <v/>
      </c>
      <c r="M268" s="584">
        <f>IF(I268="", "", IFERROR(VLOOKUP(VALUE(I268), _BaseAbril2026, 4, 0), IFERROR(VLOOKUP(TEXT(I268, "@"), _BaseAbril2026, 4, 0), "")))</f>
        <v/>
      </c>
      <c r="N268" s="585">
        <f>IFERROR(IF(S268="BDI1", TRUNC(M268*(1+$O$18), 2),IF(S268="BDI2", TRUNC(M268*(1+$N$18), 2), "")), "")</f>
        <v/>
      </c>
      <c r="O268" s="586">
        <f>_xlfn.IFS(G268="ETAPA", SUMIFS(ValorTotalComD, Nivel, A268), G268="SUB-ETAPA", SUMIFS(ValorTotalComD, SubNivel, C268), TRUE, T268)</f>
        <v/>
      </c>
      <c r="P268" s="584">
        <f>IF(I268="", "", IFERROR(VLOOKUP(VALUE(I268), _BaseAbril2026, 5, 0), IFERROR(VLOOKUP(TEXT(I268, "@"), _BaseAbril2026, 5, 0), "")))</f>
        <v/>
      </c>
      <c r="Q268" s="585">
        <f>IFERROR(IF(S268="BDI1", TRUNC(P268*(1+$R$18), 2),IF(S268="BDI2", TRUNC(P268*(1+$Q$18), 2), "")), "")</f>
        <v/>
      </c>
      <c r="R268" s="586">
        <f>_xlfn.IFS(G268="ETAPA", SUMIFS(ValorTotalSemD, Nivel, A268), G268="SUB-ETAPA", SUMIFS(ValorTotalSemD, SubNivel, C268), TRUE, U268)</f>
        <v/>
      </c>
      <c r="S268" s="587">
        <f>IF(G268="","",IF(OR(G268="etapa",G268="sub-etapa"),"",OFFSET(MCQ!M$20,ROW(M268)-ROW(M$20),0)))</f>
        <v/>
      </c>
      <c r="T268" s="588">
        <f>IFERROR(TRUNC(L268*N268,2),"")</f>
        <v/>
      </c>
      <c r="U268" s="589">
        <f>IFERROR(TRUNC(L268*Q268,2),"")</f>
        <v/>
      </c>
    </row>
    <row r="269">
      <c r="A269" s="18">
        <f>OFFSET(MCQ!A$20,ROW(A269)-ROW(A$20),0)</f>
        <v/>
      </c>
      <c r="B269" s="18">
        <f>OFFSET(MCQ!B$20,ROW(B269)-ROW(B$20),0)</f>
        <v/>
      </c>
      <c r="C269" s="18">
        <f>OFFSET(MCQ!C$20,ROW(C269)-ROW(C$20),0)</f>
        <v/>
      </c>
      <c r="D269" s="18">
        <f>OFFSET(MCQ!D$20,ROW(D269)-ROW(D$20),0)</f>
        <v/>
      </c>
      <c r="E269" s="18">
        <f>OFFSET(MCQ!E$20,ROW(E269)-ROW(E$20),0)</f>
        <v/>
      </c>
      <c r="F269" s="18" t="n"/>
      <c r="G269" s="233">
        <f>OFFSET(MCQ!G$20,ROW(G269)-ROW(G$20),0)</f>
        <v/>
      </c>
      <c r="H269" s="583">
        <f>IF(G269="","",OFFSET(MCQ!H$20,ROW(H269)-ROW(H$20),0))</f>
        <v/>
      </c>
      <c r="I269" s="24">
        <f>IF(G269="","",IF(OR(G269="etapa",G269="sub-etapa"),"",OFFSET(MCQ!I$20,ROW(I269)-ROW(I$20),0)))</f>
        <v/>
      </c>
      <c r="J269" s="25">
        <f>IF(G269="","",OFFSET(MCQ!J$20,ROW(J269)-ROW(J$20),0))</f>
        <v/>
      </c>
      <c r="K269" s="24">
        <f>IF(G269="","",IF(OR(G269="etapa",G269="sub-etapa"),"",OFFSET(MCQ!K$20,ROW(K269)-ROW(K$20),0)))</f>
        <v/>
      </c>
      <c r="L269" s="26">
        <f>IF(G269="","",IF(OR(G269="etapa",G269="sub-etapa"),"",TRUNC(OFFSET(MCQ!L$20,ROW(L269)-ROW(L$20),0),2)))</f>
        <v/>
      </c>
      <c r="M269" s="584">
        <f>IF(I269="", "", IFERROR(VLOOKUP(VALUE(I269), _BaseAbril2026, 4, 0), IFERROR(VLOOKUP(TEXT(I269, "@"), _BaseAbril2026, 4, 0), "")))</f>
        <v/>
      </c>
      <c r="N269" s="585">
        <f>IFERROR(IF(S269="BDI1", TRUNC(M269*(1+$O$18), 2),IF(S269="BDI2", TRUNC(M269*(1+$N$18), 2), "")), "")</f>
        <v/>
      </c>
      <c r="O269" s="586">
        <f>_xlfn.IFS(G269="ETAPA", SUMIFS(ValorTotalComD, Nivel, A269), G269="SUB-ETAPA", SUMIFS(ValorTotalComD, SubNivel, C269), TRUE, T269)</f>
        <v/>
      </c>
      <c r="P269" s="584">
        <f>IF(I269="", "", IFERROR(VLOOKUP(VALUE(I269), _BaseAbril2026, 5, 0), IFERROR(VLOOKUP(TEXT(I269, "@"), _BaseAbril2026, 5, 0), "")))</f>
        <v/>
      </c>
      <c r="Q269" s="585">
        <f>IFERROR(IF(S269="BDI1", TRUNC(P269*(1+$R$18), 2),IF(S269="BDI2", TRUNC(P269*(1+$Q$18), 2), "")), "")</f>
        <v/>
      </c>
      <c r="R269" s="586">
        <f>_xlfn.IFS(G269="ETAPA", SUMIFS(ValorTotalSemD, Nivel, A269), G269="SUB-ETAPA", SUMIFS(ValorTotalSemD, SubNivel, C269), TRUE, U269)</f>
        <v/>
      </c>
      <c r="S269" s="587">
        <f>IF(G269="","",IF(OR(G269="etapa",G269="sub-etapa"),"",OFFSET(MCQ!M$20,ROW(M269)-ROW(M$20),0)))</f>
        <v/>
      </c>
      <c r="T269" s="588">
        <f>IFERROR(TRUNC(L269*N269,2),"")</f>
        <v/>
      </c>
      <c r="U269" s="589">
        <f>IFERROR(TRUNC(L269*Q269,2),"")</f>
        <v/>
      </c>
    </row>
    <row r="270">
      <c r="A270" s="18">
        <f>OFFSET(MCQ!A$20,ROW(A270)-ROW(A$20),0)</f>
        <v/>
      </c>
      <c r="B270" s="18">
        <f>OFFSET(MCQ!B$20,ROW(B270)-ROW(B$20),0)</f>
        <v/>
      </c>
      <c r="C270" s="18">
        <f>OFFSET(MCQ!C$20,ROW(C270)-ROW(C$20),0)</f>
        <v/>
      </c>
      <c r="D270" s="18">
        <f>OFFSET(MCQ!D$20,ROW(D270)-ROW(D$20),0)</f>
        <v/>
      </c>
      <c r="E270" s="18">
        <f>OFFSET(MCQ!E$20,ROW(E270)-ROW(E$20),0)</f>
        <v/>
      </c>
      <c r="F270" s="18" t="n"/>
      <c r="G270" s="233">
        <f>OFFSET(MCQ!G$20,ROW(G270)-ROW(G$20),0)</f>
        <v/>
      </c>
      <c r="H270" s="583">
        <f>IF(G270="","",OFFSET(MCQ!H$20,ROW(H270)-ROW(H$20),0))</f>
        <v/>
      </c>
      <c r="I270" s="24">
        <f>IF(G270="","",IF(OR(G270="etapa",G270="sub-etapa"),"",OFFSET(MCQ!I$20,ROW(I270)-ROW(I$20),0)))</f>
        <v/>
      </c>
      <c r="J270" s="25">
        <f>IF(G270="","",OFFSET(MCQ!J$20,ROW(J270)-ROW(J$20),0))</f>
        <v/>
      </c>
      <c r="K270" s="24">
        <f>IF(G270="","",IF(OR(G270="etapa",G270="sub-etapa"),"",OFFSET(MCQ!K$20,ROW(K270)-ROW(K$20),0)))</f>
        <v/>
      </c>
      <c r="L270" s="26">
        <f>IF(G270="","",IF(OR(G270="etapa",G270="sub-etapa"),"",TRUNC(OFFSET(MCQ!L$20,ROW(L270)-ROW(L$20),0),2)))</f>
        <v/>
      </c>
      <c r="M270" s="584">
        <f>IF(I270="", "", IFERROR(VLOOKUP(VALUE(I270), _BaseAbril2026, 4, 0), IFERROR(VLOOKUP(TEXT(I270, "@"), _BaseAbril2026, 4, 0), "")))</f>
        <v/>
      </c>
      <c r="N270" s="585">
        <f>IFERROR(IF(S270="BDI1", TRUNC(M270*(1+$O$18), 2),IF(S270="BDI2", TRUNC(M270*(1+$N$18), 2), "")), "")</f>
        <v/>
      </c>
      <c r="O270" s="586">
        <f>_xlfn.IFS(G270="ETAPA", SUMIFS(ValorTotalComD, Nivel, A270), G270="SUB-ETAPA", SUMIFS(ValorTotalComD, SubNivel, C270), TRUE, T270)</f>
        <v/>
      </c>
      <c r="P270" s="584">
        <f>IF(I270="", "", IFERROR(VLOOKUP(VALUE(I270), _BaseAbril2026, 5, 0), IFERROR(VLOOKUP(TEXT(I270, "@"), _BaseAbril2026, 5, 0), "")))</f>
        <v/>
      </c>
      <c r="Q270" s="585">
        <f>IFERROR(IF(S270="BDI1", TRUNC(P270*(1+$R$18), 2),IF(S270="BDI2", TRUNC(P270*(1+$Q$18), 2), "")), "")</f>
        <v/>
      </c>
      <c r="R270" s="586">
        <f>_xlfn.IFS(G270="ETAPA", SUMIFS(ValorTotalSemD, Nivel, A270), G270="SUB-ETAPA", SUMIFS(ValorTotalSemD, SubNivel, C270), TRUE, U270)</f>
        <v/>
      </c>
      <c r="S270" s="587">
        <f>IF(G270="","",IF(OR(G270="etapa",G270="sub-etapa"),"",OFFSET(MCQ!M$20,ROW(M270)-ROW(M$20),0)))</f>
        <v/>
      </c>
      <c r="T270" s="588">
        <f>IFERROR(TRUNC(L270*N270,2),"")</f>
        <v/>
      </c>
      <c r="U270" s="589">
        <f>IFERROR(TRUNC(L270*Q270,2),"")</f>
        <v/>
      </c>
    </row>
    <row r="271">
      <c r="A271" s="18">
        <f>OFFSET(MCQ!A$20,ROW(A271)-ROW(A$20),0)</f>
        <v/>
      </c>
      <c r="B271" s="18">
        <f>OFFSET(MCQ!B$20,ROW(B271)-ROW(B$20),0)</f>
        <v/>
      </c>
      <c r="C271" s="18">
        <f>OFFSET(MCQ!C$20,ROW(C271)-ROW(C$20),0)</f>
        <v/>
      </c>
      <c r="D271" s="18">
        <f>OFFSET(MCQ!D$20,ROW(D271)-ROW(D$20),0)</f>
        <v/>
      </c>
      <c r="E271" s="18">
        <f>OFFSET(MCQ!E$20,ROW(E271)-ROW(E$20),0)</f>
        <v/>
      </c>
      <c r="F271" s="18" t="n"/>
      <c r="G271" s="233">
        <f>OFFSET(MCQ!G$20,ROW(G271)-ROW(G$20),0)</f>
        <v/>
      </c>
      <c r="H271" s="583">
        <f>IF(G271="","",OFFSET(MCQ!H$20,ROW(H271)-ROW(H$20),0))</f>
        <v/>
      </c>
      <c r="I271" s="24">
        <f>IF(G271="","",IF(OR(G271="etapa",G271="sub-etapa"),"",OFFSET(MCQ!I$20,ROW(I271)-ROW(I$20),0)))</f>
        <v/>
      </c>
      <c r="J271" s="25">
        <f>IF(G271="","",OFFSET(MCQ!J$20,ROW(J271)-ROW(J$20),0))</f>
        <v/>
      </c>
      <c r="K271" s="24">
        <f>IF(G271="","",IF(OR(G271="etapa",G271="sub-etapa"),"",OFFSET(MCQ!K$20,ROW(K271)-ROW(K$20),0)))</f>
        <v/>
      </c>
      <c r="L271" s="26">
        <f>IF(G271="","",IF(OR(G271="etapa",G271="sub-etapa"),"",TRUNC(OFFSET(MCQ!L$20,ROW(L271)-ROW(L$20),0),2)))</f>
        <v/>
      </c>
      <c r="M271" s="584">
        <f>IF(I271="", "", IFERROR(VLOOKUP(VALUE(I271), _BaseAbril2026, 4, 0), IFERROR(VLOOKUP(TEXT(I271, "@"), _BaseAbril2026, 4, 0), "")))</f>
        <v/>
      </c>
      <c r="N271" s="585">
        <f>IFERROR(IF(S271="BDI1", TRUNC(M271*(1+$O$18), 2),IF(S271="BDI2", TRUNC(M271*(1+$N$18), 2), "")), "")</f>
        <v/>
      </c>
      <c r="O271" s="586">
        <f>_xlfn.IFS(G271="ETAPA", SUMIFS(ValorTotalComD, Nivel, A271), G271="SUB-ETAPA", SUMIFS(ValorTotalComD, SubNivel, C271), TRUE, T271)</f>
        <v/>
      </c>
      <c r="P271" s="584">
        <f>IF(I271="", "", IFERROR(VLOOKUP(VALUE(I271), _BaseAbril2026, 5, 0), IFERROR(VLOOKUP(TEXT(I271, "@"), _BaseAbril2026, 5, 0), "")))</f>
        <v/>
      </c>
      <c r="Q271" s="585">
        <f>IFERROR(IF(S271="BDI1", TRUNC(P271*(1+$R$18), 2),IF(S271="BDI2", TRUNC(P271*(1+$Q$18), 2), "")), "")</f>
        <v/>
      </c>
      <c r="R271" s="586">
        <f>_xlfn.IFS(G271="ETAPA", SUMIFS(ValorTotalSemD, Nivel, A271), G271="SUB-ETAPA", SUMIFS(ValorTotalSemD, SubNivel, C271), TRUE, U271)</f>
        <v/>
      </c>
      <c r="S271" s="587">
        <f>IF(G271="","",IF(OR(G271="etapa",G271="sub-etapa"),"",OFFSET(MCQ!M$20,ROW(M271)-ROW(M$20),0)))</f>
        <v/>
      </c>
      <c r="T271" s="588">
        <f>IFERROR(TRUNC(L271*N271,2),"")</f>
        <v/>
      </c>
      <c r="U271" s="589">
        <f>IFERROR(TRUNC(L271*Q271,2),"")</f>
        <v/>
      </c>
    </row>
    <row r="272">
      <c r="A272" s="18">
        <f>OFFSET(MCQ!A$20,ROW(A272)-ROW(A$20),0)</f>
        <v/>
      </c>
      <c r="B272" s="18">
        <f>OFFSET(MCQ!B$20,ROW(B272)-ROW(B$20),0)</f>
        <v/>
      </c>
      <c r="C272" s="18">
        <f>OFFSET(MCQ!C$20,ROW(C272)-ROW(C$20),0)</f>
        <v/>
      </c>
      <c r="D272" s="18">
        <f>OFFSET(MCQ!D$20,ROW(D272)-ROW(D$20),0)</f>
        <v/>
      </c>
      <c r="E272" s="18">
        <f>OFFSET(MCQ!E$20,ROW(E272)-ROW(E$20),0)</f>
        <v/>
      </c>
      <c r="F272" s="18" t="n"/>
      <c r="G272" s="233">
        <f>OFFSET(MCQ!G$20,ROW(G272)-ROW(G$20),0)</f>
        <v/>
      </c>
      <c r="H272" s="583">
        <f>IF(G272="","",OFFSET(MCQ!H$20,ROW(H272)-ROW(H$20),0))</f>
        <v/>
      </c>
      <c r="I272" s="24">
        <f>IF(G272="","",IF(OR(G272="etapa",G272="sub-etapa"),"",OFFSET(MCQ!I$20,ROW(I272)-ROW(I$20),0)))</f>
        <v/>
      </c>
      <c r="J272" s="25">
        <f>IF(G272="","",OFFSET(MCQ!J$20,ROW(J272)-ROW(J$20),0))</f>
        <v/>
      </c>
      <c r="K272" s="24">
        <f>IF(G272="","",IF(OR(G272="etapa",G272="sub-etapa"),"",OFFSET(MCQ!K$20,ROW(K272)-ROW(K$20),0)))</f>
        <v/>
      </c>
      <c r="L272" s="26">
        <f>IF(G272="","",IF(OR(G272="etapa",G272="sub-etapa"),"",TRUNC(OFFSET(MCQ!L$20,ROW(L272)-ROW(L$20),0),2)))</f>
        <v/>
      </c>
      <c r="M272" s="584">
        <f>IF(I272="", "", IFERROR(VLOOKUP(VALUE(I272), _BaseAbril2026, 4, 0), IFERROR(VLOOKUP(TEXT(I272, "@"), _BaseAbril2026, 4, 0), "")))</f>
        <v/>
      </c>
      <c r="N272" s="585">
        <f>IFERROR(IF(S272="BDI1", TRUNC(M272*(1+$O$18), 2),IF(S272="BDI2", TRUNC(M272*(1+$N$18), 2), "")), "")</f>
        <v/>
      </c>
      <c r="O272" s="586">
        <f>_xlfn.IFS(G272="ETAPA", SUMIFS(ValorTotalComD, Nivel, A272), G272="SUB-ETAPA", SUMIFS(ValorTotalComD, SubNivel, C272), TRUE, T272)</f>
        <v/>
      </c>
      <c r="P272" s="584">
        <f>IF(I272="", "", IFERROR(VLOOKUP(VALUE(I272), _BaseAbril2026, 5, 0), IFERROR(VLOOKUP(TEXT(I272, "@"), _BaseAbril2026, 5, 0), "")))</f>
        <v/>
      </c>
      <c r="Q272" s="585">
        <f>IFERROR(IF(S272="BDI1", TRUNC(P272*(1+$R$18), 2),IF(S272="BDI2", TRUNC(P272*(1+$Q$18), 2), "")), "")</f>
        <v/>
      </c>
      <c r="R272" s="586">
        <f>_xlfn.IFS(G272="ETAPA", SUMIFS(ValorTotalSemD, Nivel, A272), G272="SUB-ETAPA", SUMIFS(ValorTotalSemD, SubNivel, C272), TRUE, U272)</f>
        <v/>
      </c>
      <c r="S272" s="587">
        <f>IF(G272="","",IF(OR(G272="etapa",G272="sub-etapa"),"",OFFSET(MCQ!M$20,ROW(M272)-ROW(M$20),0)))</f>
        <v/>
      </c>
      <c r="T272" s="588">
        <f>IFERROR(TRUNC(L272*N272,2),"")</f>
        <v/>
      </c>
      <c r="U272" s="589">
        <f>IFERROR(TRUNC(L272*Q272,2),"")</f>
        <v/>
      </c>
    </row>
    <row r="273">
      <c r="A273" s="18">
        <f>OFFSET(MCQ!A$20,ROW(A273)-ROW(A$20),0)</f>
        <v/>
      </c>
      <c r="B273" s="18">
        <f>OFFSET(MCQ!B$20,ROW(B273)-ROW(B$20),0)</f>
        <v/>
      </c>
      <c r="C273" s="18">
        <f>OFFSET(MCQ!C$20,ROW(C273)-ROW(C$20),0)</f>
        <v/>
      </c>
      <c r="D273" s="18">
        <f>OFFSET(MCQ!D$20,ROW(D273)-ROW(D$20),0)</f>
        <v/>
      </c>
      <c r="E273" s="18">
        <f>OFFSET(MCQ!E$20,ROW(E273)-ROW(E$20),0)</f>
        <v/>
      </c>
      <c r="F273" s="18" t="n"/>
      <c r="G273" s="233">
        <f>OFFSET(MCQ!G$20,ROW(G273)-ROW(G$20),0)</f>
        <v/>
      </c>
      <c r="H273" s="583">
        <f>IF(G273="","",OFFSET(MCQ!H$20,ROW(H273)-ROW(H$20),0))</f>
        <v/>
      </c>
      <c r="I273" s="24">
        <f>IF(G273="","",IF(OR(G273="etapa",G273="sub-etapa"),"",OFFSET(MCQ!I$20,ROW(I273)-ROW(I$20),0)))</f>
        <v/>
      </c>
      <c r="J273" s="25">
        <f>IF(G273="","",OFFSET(MCQ!J$20,ROW(J273)-ROW(J$20),0))</f>
        <v/>
      </c>
      <c r="K273" s="24">
        <f>IF(G273="","",IF(OR(G273="etapa",G273="sub-etapa"),"",OFFSET(MCQ!K$20,ROW(K273)-ROW(K$20),0)))</f>
        <v/>
      </c>
      <c r="L273" s="26">
        <f>IF(G273="","",IF(OR(G273="etapa",G273="sub-etapa"),"",TRUNC(OFFSET(MCQ!L$20,ROW(L273)-ROW(L$20),0),2)))</f>
        <v/>
      </c>
      <c r="M273" s="584">
        <f>IF(I273="", "", IFERROR(VLOOKUP(VALUE(I273), _BaseAbril2026, 4, 0), IFERROR(VLOOKUP(TEXT(I273, "@"), _BaseAbril2026, 4, 0), "")))</f>
        <v/>
      </c>
      <c r="N273" s="585">
        <f>IFERROR(IF(S273="BDI1", TRUNC(M273*(1+$O$18), 2),IF(S273="BDI2", TRUNC(M273*(1+$N$18), 2), "")), "")</f>
        <v/>
      </c>
      <c r="O273" s="586">
        <f>_xlfn.IFS(G273="ETAPA", SUMIFS(ValorTotalComD, Nivel, A273), G273="SUB-ETAPA", SUMIFS(ValorTotalComD, SubNivel, C273), TRUE, T273)</f>
        <v/>
      </c>
      <c r="P273" s="584">
        <f>IF(I273="", "", IFERROR(VLOOKUP(VALUE(I273), _BaseAbril2026, 5, 0), IFERROR(VLOOKUP(TEXT(I273, "@"), _BaseAbril2026, 5, 0), "")))</f>
        <v/>
      </c>
      <c r="Q273" s="585">
        <f>IFERROR(IF(S273="BDI1", TRUNC(P273*(1+$R$18), 2),IF(S273="BDI2", TRUNC(P273*(1+$Q$18), 2), "")), "")</f>
        <v/>
      </c>
      <c r="R273" s="586">
        <f>_xlfn.IFS(G273="ETAPA", SUMIFS(ValorTotalSemD, Nivel, A273), G273="SUB-ETAPA", SUMIFS(ValorTotalSemD, SubNivel, C273), TRUE, U273)</f>
        <v/>
      </c>
      <c r="S273" s="587">
        <f>IF(G273="","",IF(OR(G273="etapa",G273="sub-etapa"),"",OFFSET(MCQ!M$20,ROW(M273)-ROW(M$20),0)))</f>
        <v/>
      </c>
      <c r="T273" s="588">
        <f>IFERROR(TRUNC(L273*N273,2),"")</f>
        <v/>
      </c>
      <c r="U273" s="589">
        <f>IFERROR(TRUNC(L273*Q273,2),"")</f>
        <v/>
      </c>
    </row>
    <row r="274">
      <c r="A274" s="18">
        <f>OFFSET(MCQ!A$20,ROW(A274)-ROW(A$20),0)</f>
        <v/>
      </c>
      <c r="B274" s="18">
        <f>OFFSET(MCQ!B$20,ROW(B274)-ROW(B$20),0)</f>
        <v/>
      </c>
      <c r="C274" s="18">
        <f>OFFSET(MCQ!C$20,ROW(C274)-ROW(C$20),0)</f>
        <v/>
      </c>
      <c r="D274" s="18">
        <f>OFFSET(MCQ!D$20,ROW(D274)-ROW(D$20),0)</f>
        <v/>
      </c>
      <c r="E274" s="18">
        <f>OFFSET(MCQ!E$20,ROW(E274)-ROW(E$20),0)</f>
        <v/>
      </c>
      <c r="F274" s="18" t="n"/>
      <c r="G274" s="233">
        <f>OFFSET(MCQ!G$20,ROW(G274)-ROW(G$20),0)</f>
        <v/>
      </c>
      <c r="H274" s="583">
        <f>IF(G274="","",OFFSET(MCQ!H$20,ROW(H274)-ROW(H$20),0))</f>
        <v/>
      </c>
      <c r="I274" s="24">
        <f>IF(G274="","",IF(OR(G274="etapa",G274="sub-etapa"),"",OFFSET(MCQ!I$20,ROW(I274)-ROW(I$20),0)))</f>
        <v/>
      </c>
      <c r="J274" s="25">
        <f>IF(G274="","",OFFSET(MCQ!J$20,ROW(J274)-ROW(J$20),0))</f>
        <v/>
      </c>
      <c r="K274" s="24">
        <f>IF(G274="","",IF(OR(G274="etapa",G274="sub-etapa"),"",OFFSET(MCQ!K$20,ROW(K274)-ROW(K$20),0)))</f>
        <v/>
      </c>
      <c r="L274" s="26">
        <f>IF(G274="","",IF(OR(G274="etapa",G274="sub-etapa"),"",TRUNC(OFFSET(MCQ!L$20,ROW(L274)-ROW(L$20),0),2)))</f>
        <v/>
      </c>
      <c r="M274" s="584">
        <f>IF(I274="", "", IFERROR(VLOOKUP(VALUE(I274), _BaseAbril2026, 4, 0), IFERROR(VLOOKUP(TEXT(I274, "@"), _BaseAbril2026, 4, 0), "")))</f>
        <v/>
      </c>
      <c r="N274" s="585">
        <f>IFERROR(IF(S274="BDI1", TRUNC(M274*(1+$O$18), 2),IF(S274="BDI2", TRUNC(M274*(1+$N$18), 2), "")), "")</f>
        <v/>
      </c>
      <c r="O274" s="586">
        <f>_xlfn.IFS(G274="ETAPA", SUMIFS(ValorTotalComD, Nivel, A274), G274="SUB-ETAPA", SUMIFS(ValorTotalComD, SubNivel, C274), TRUE, T274)</f>
        <v/>
      </c>
      <c r="P274" s="584">
        <f>IF(I274="", "", IFERROR(VLOOKUP(VALUE(I274), _BaseAbril2026, 5, 0), IFERROR(VLOOKUP(TEXT(I274, "@"), _BaseAbril2026, 5, 0), "")))</f>
        <v/>
      </c>
      <c r="Q274" s="585">
        <f>IFERROR(IF(S274="BDI1", TRUNC(P274*(1+$R$18), 2),IF(S274="BDI2", TRUNC(P274*(1+$Q$18), 2), "")), "")</f>
        <v/>
      </c>
      <c r="R274" s="586">
        <f>_xlfn.IFS(G274="ETAPA", SUMIFS(ValorTotalSemD, Nivel, A274), G274="SUB-ETAPA", SUMIFS(ValorTotalSemD, SubNivel, C274), TRUE, U274)</f>
        <v/>
      </c>
      <c r="S274" s="587">
        <f>IF(G274="","",IF(OR(G274="etapa",G274="sub-etapa"),"",OFFSET(MCQ!M$20,ROW(M274)-ROW(M$20),0)))</f>
        <v/>
      </c>
      <c r="T274" s="588">
        <f>IFERROR(TRUNC(L274*N274,2),"")</f>
        <v/>
      </c>
      <c r="U274" s="589">
        <f>IFERROR(TRUNC(L274*Q274,2),"")</f>
        <v/>
      </c>
    </row>
    <row r="275">
      <c r="A275" s="18">
        <f>OFFSET(MCQ!A$20,ROW(A275)-ROW(A$20),0)</f>
        <v/>
      </c>
      <c r="B275" s="18">
        <f>OFFSET(MCQ!B$20,ROW(B275)-ROW(B$20),0)</f>
        <v/>
      </c>
      <c r="C275" s="18">
        <f>OFFSET(MCQ!C$20,ROW(C275)-ROW(C$20),0)</f>
        <v/>
      </c>
      <c r="D275" s="18">
        <f>OFFSET(MCQ!D$20,ROW(D275)-ROW(D$20),0)</f>
        <v/>
      </c>
      <c r="E275" s="18">
        <f>OFFSET(MCQ!E$20,ROW(E275)-ROW(E$20),0)</f>
        <v/>
      </c>
      <c r="F275" s="18" t="n"/>
      <c r="G275" s="233">
        <f>OFFSET(MCQ!G$20,ROW(G275)-ROW(G$20),0)</f>
        <v/>
      </c>
      <c r="H275" s="583">
        <f>IF(G275="","",OFFSET(MCQ!H$20,ROW(H275)-ROW(H$20),0))</f>
        <v/>
      </c>
      <c r="I275" s="24">
        <f>IF(G275="","",IF(OR(G275="etapa",G275="sub-etapa"),"",OFFSET(MCQ!I$20,ROW(I275)-ROW(I$20),0)))</f>
        <v/>
      </c>
      <c r="J275" s="25">
        <f>IF(G275="","",OFFSET(MCQ!J$20,ROW(J275)-ROW(J$20),0))</f>
        <v/>
      </c>
      <c r="K275" s="24">
        <f>IF(G275="","",IF(OR(G275="etapa",G275="sub-etapa"),"",OFFSET(MCQ!K$20,ROW(K275)-ROW(K$20),0)))</f>
        <v/>
      </c>
      <c r="L275" s="26">
        <f>IF(G275="","",IF(OR(G275="etapa",G275="sub-etapa"),"",TRUNC(OFFSET(MCQ!L$20,ROW(L275)-ROW(L$20),0),2)))</f>
        <v/>
      </c>
      <c r="M275" s="584">
        <f>IF(I275="", "", IFERROR(VLOOKUP(VALUE(I275), _BaseAbril2026, 4, 0), IFERROR(VLOOKUP(TEXT(I275, "@"), _BaseAbril2026, 4, 0), "")))</f>
        <v/>
      </c>
      <c r="N275" s="585">
        <f>IFERROR(IF(S275="BDI1", TRUNC(M275*(1+$O$18), 2),IF(S275="BDI2", TRUNC(M275*(1+$N$18), 2), "")), "")</f>
        <v/>
      </c>
      <c r="O275" s="586">
        <f>_xlfn.IFS(G275="ETAPA", SUMIFS(ValorTotalComD, Nivel, A275), G275="SUB-ETAPA", SUMIFS(ValorTotalComD, SubNivel, C275), TRUE, T275)</f>
        <v/>
      </c>
      <c r="P275" s="584">
        <f>IF(I275="", "", IFERROR(VLOOKUP(VALUE(I275), _BaseAbril2026, 5, 0), IFERROR(VLOOKUP(TEXT(I275, "@"), _BaseAbril2026, 5, 0), "")))</f>
        <v/>
      </c>
      <c r="Q275" s="585">
        <f>IFERROR(IF(S275="BDI1", TRUNC(P275*(1+$R$18), 2),IF(S275="BDI2", TRUNC(P275*(1+$Q$18), 2), "")), "")</f>
        <v/>
      </c>
      <c r="R275" s="586">
        <f>_xlfn.IFS(G275="ETAPA", SUMIFS(ValorTotalSemD, Nivel, A275), G275="SUB-ETAPA", SUMIFS(ValorTotalSemD, SubNivel, C275), TRUE, U275)</f>
        <v/>
      </c>
      <c r="S275" s="587">
        <f>IF(G275="","",IF(OR(G275="etapa",G275="sub-etapa"),"",OFFSET(MCQ!M$20,ROW(M275)-ROW(M$20),0)))</f>
        <v/>
      </c>
      <c r="T275" s="588">
        <f>IFERROR(TRUNC(L275*N275,2),"")</f>
        <v/>
      </c>
      <c r="U275" s="589">
        <f>IFERROR(TRUNC(L275*Q275,2),"")</f>
        <v/>
      </c>
    </row>
    <row r="276">
      <c r="A276" s="18">
        <f>OFFSET(MCQ!A$20,ROW(A276)-ROW(A$20),0)</f>
        <v/>
      </c>
      <c r="B276" s="18">
        <f>OFFSET(MCQ!B$20,ROW(B276)-ROW(B$20),0)</f>
        <v/>
      </c>
      <c r="C276" s="18">
        <f>OFFSET(MCQ!C$20,ROW(C276)-ROW(C$20),0)</f>
        <v/>
      </c>
      <c r="D276" s="18">
        <f>OFFSET(MCQ!D$20,ROW(D276)-ROW(D$20),0)</f>
        <v/>
      </c>
      <c r="E276" s="18">
        <f>OFFSET(MCQ!E$20,ROW(E276)-ROW(E$20),0)</f>
        <v/>
      </c>
      <c r="F276" s="18" t="n"/>
      <c r="G276" s="233">
        <f>OFFSET(MCQ!G$20,ROW(G276)-ROW(G$20),0)</f>
        <v/>
      </c>
      <c r="H276" s="583">
        <f>IF(G276="","",OFFSET(MCQ!H$20,ROW(H276)-ROW(H$20),0))</f>
        <v/>
      </c>
      <c r="I276" s="24">
        <f>IF(G276="","",IF(OR(G276="etapa",G276="sub-etapa"),"",OFFSET(MCQ!I$20,ROW(I276)-ROW(I$20),0)))</f>
        <v/>
      </c>
      <c r="J276" s="25">
        <f>IF(G276="","",OFFSET(MCQ!J$20,ROW(J276)-ROW(J$20),0))</f>
        <v/>
      </c>
      <c r="K276" s="24">
        <f>IF(G276="","",IF(OR(G276="etapa",G276="sub-etapa"),"",OFFSET(MCQ!K$20,ROW(K276)-ROW(K$20),0)))</f>
        <v/>
      </c>
      <c r="L276" s="26">
        <f>IF(G276="","",IF(OR(G276="etapa",G276="sub-etapa"),"",TRUNC(OFFSET(MCQ!L$20,ROW(L276)-ROW(L$20),0),2)))</f>
        <v/>
      </c>
      <c r="M276" s="584">
        <f>IF(I276="", "", IFERROR(VLOOKUP(VALUE(I276), _BaseAbril2026, 4, 0), IFERROR(VLOOKUP(TEXT(I276, "@"), _BaseAbril2026, 4, 0), "")))</f>
        <v/>
      </c>
      <c r="N276" s="585">
        <f>IFERROR(IF(S276="BDI1", TRUNC(M276*(1+$O$18), 2),IF(S276="BDI2", TRUNC(M276*(1+$N$18), 2), "")), "")</f>
        <v/>
      </c>
      <c r="O276" s="586">
        <f>_xlfn.IFS(G276="ETAPA", SUMIFS(ValorTotalComD, Nivel, A276), G276="SUB-ETAPA", SUMIFS(ValorTotalComD, SubNivel, C276), TRUE, T276)</f>
        <v/>
      </c>
      <c r="P276" s="584">
        <f>IF(I276="", "", IFERROR(VLOOKUP(VALUE(I276), _BaseAbril2026, 5, 0), IFERROR(VLOOKUP(TEXT(I276, "@"), _BaseAbril2026, 5, 0), "")))</f>
        <v/>
      </c>
      <c r="Q276" s="585">
        <f>IFERROR(IF(S276="BDI1", TRUNC(P276*(1+$R$18), 2),IF(S276="BDI2", TRUNC(P276*(1+$Q$18), 2), "")), "")</f>
        <v/>
      </c>
      <c r="R276" s="586">
        <f>_xlfn.IFS(G276="ETAPA", SUMIFS(ValorTotalSemD, Nivel, A276), G276="SUB-ETAPA", SUMIFS(ValorTotalSemD, SubNivel, C276), TRUE, U276)</f>
        <v/>
      </c>
      <c r="S276" s="587">
        <f>IF(G276="","",IF(OR(G276="etapa",G276="sub-etapa"),"",OFFSET(MCQ!M$20,ROW(M276)-ROW(M$20),0)))</f>
        <v/>
      </c>
      <c r="T276" s="588">
        <f>IFERROR(TRUNC(L276*N276,2),"")</f>
        <v/>
      </c>
      <c r="U276" s="589">
        <f>IFERROR(TRUNC(L276*Q276,2),"")</f>
        <v/>
      </c>
    </row>
    <row r="277">
      <c r="A277" s="18">
        <f>OFFSET(MCQ!A$20,ROW(A277)-ROW(A$20),0)</f>
        <v/>
      </c>
      <c r="B277" s="18">
        <f>OFFSET(MCQ!B$20,ROW(B277)-ROW(B$20),0)</f>
        <v/>
      </c>
      <c r="C277" s="18">
        <f>OFFSET(MCQ!C$20,ROW(C277)-ROW(C$20),0)</f>
        <v/>
      </c>
      <c r="D277" s="18">
        <f>OFFSET(MCQ!D$20,ROW(D277)-ROW(D$20),0)</f>
        <v/>
      </c>
      <c r="E277" s="18">
        <f>OFFSET(MCQ!E$20,ROW(E277)-ROW(E$20),0)</f>
        <v/>
      </c>
      <c r="F277" s="18" t="n"/>
      <c r="G277" s="233">
        <f>OFFSET(MCQ!G$20,ROW(G277)-ROW(G$20),0)</f>
        <v/>
      </c>
      <c r="H277" s="583">
        <f>IF(G277="","",OFFSET(MCQ!H$20,ROW(H277)-ROW(H$20),0))</f>
        <v/>
      </c>
      <c r="I277" s="24">
        <f>IF(G277="","",IF(OR(G277="etapa",G277="sub-etapa"),"",OFFSET(MCQ!I$20,ROW(I277)-ROW(I$20),0)))</f>
        <v/>
      </c>
      <c r="J277" s="25">
        <f>IF(G277="","",OFFSET(MCQ!J$20,ROW(J277)-ROW(J$20),0))</f>
        <v/>
      </c>
      <c r="K277" s="24">
        <f>IF(G277="","",IF(OR(G277="etapa",G277="sub-etapa"),"",OFFSET(MCQ!K$20,ROW(K277)-ROW(K$20),0)))</f>
        <v/>
      </c>
      <c r="L277" s="26">
        <f>IF(G277="","",IF(OR(G277="etapa",G277="sub-etapa"),"",TRUNC(OFFSET(MCQ!L$20,ROW(L277)-ROW(L$20),0),2)))</f>
        <v/>
      </c>
      <c r="M277" s="584">
        <f>IF(I277="", "", IFERROR(VLOOKUP(VALUE(I277), _BaseAbril2026, 4, 0), IFERROR(VLOOKUP(TEXT(I277, "@"), _BaseAbril2026, 4, 0), "")))</f>
        <v/>
      </c>
      <c r="N277" s="585">
        <f>IFERROR(IF(S277="BDI1", TRUNC(M277*(1+$O$18), 2),IF(S277="BDI2", TRUNC(M277*(1+$N$18), 2), "")), "")</f>
        <v/>
      </c>
      <c r="O277" s="586">
        <f>_xlfn.IFS(G277="ETAPA", SUMIFS(ValorTotalComD, Nivel, A277), G277="SUB-ETAPA", SUMIFS(ValorTotalComD, SubNivel, C277), TRUE, T277)</f>
        <v/>
      </c>
      <c r="P277" s="584">
        <f>IF(I277="", "", IFERROR(VLOOKUP(VALUE(I277), _BaseAbril2026, 5, 0), IFERROR(VLOOKUP(TEXT(I277, "@"), _BaseAbril2026, 5, 0), "")))</f>
        <v/>
      </c>
      <c r="Q277" s="585">
        <f>IFERROR(IF(S277="BDI1", TRUNC(P277*(1+$R$18), 2),IF(S277="BDI2", TRUNC(P277*(1+$Q$18), 2), "")), "")</f>
        <v/>
      </c>
      <c r="R277" s="586">
        <f>_xlfn.IFS(G277="ETAPA", SUMIFS(ValorTotalSemD, Nivel, A277), G277="SUB-ETAPA", SUMIFS(ValorTotalSemD, SubNivel, C277), TRUE, U277)</f>
        <v/>
      </c>
      <c r="S277" s="587">
        <f>IF(G277="","",IF(OR(G277="etapa",G277="sub-etapa"),"",OFFSET(MCQ!M$20,ROW(M277)-ROW(M$20),0)))</f>
        <v/>
      </c>
      <c r="T277" s="588">
        <f>IFERROR(TRUNC(L277*N277,2),"")</f>
        <v/>
      </c>
      <c r="U277" s="589">
        <f>IFERROR(TRUNC(L277*Q277,2),"")</f>
        <v/>
      </c>
    </row>
    <row r="278">
      <c r="A278" s="18">
        <f>OFFSET(MCQ!A$20,ROW(A278)-ROW(A$20),0)</f>
        <v/>
      </c>
      <c r="B278" s="18">
        <f>OFFSET(MCQ!B$20,ROW(B278)-ROW(B$20),0)</f>
        <v/>
      </c>
      <c r="C278" s="18">
        <f>OFFSET(MCQ!C$20,ROW(C278)-ROW(C$20),0)</f>
        <v/>
      </c>
      <c r="D278" s="18">
        <f>OFFSET(MCQ!D$20,ROW(D278)-ROW(D$20),0)</f>
        <v/>
      </c>
      <c r="E278" s="18">
        <f>OFFSET(MCQ!E$20,ROW(E278)-ROW(E$20),0)</f>
        <v/>
      </c>
      <c r="F278" s="18" t="n"/>
      <c r="G278" s="233">
        <f>OFFSET(MCQ!G$20,ROW(G278)-ROW(G$20),0)</f>
        <v/>
      </c>
      <c r="H278" s="583">
        <f>IF(G278="","",OFFSET(MCQ!H$20,ROW(H278)-ROW(H$20),0))</f>
        <v/>
      </c>
      <c r="I278" s="24">
        <f>IF(G278="","",IF(OR(G278="etapa",G278="sub-etapa"),"",OFFSET(MCQ!I$20,ROW(I278)-ROW(I$20),0)))</f>
        <v/>
      </c>
      <c r="J278" s="25">
        <f>IF(G278="","",OFFSET(MCQ!J$20,ROW(J278)-ROW(J$20),0))</f>
        <v/>
      </c>
      <c r="K278" s="24">
        <f>IF(G278="","",IF(OR(G278="etapa",G278="sub-etapa"),"",OFFSET(MCQ!K$20,ROW(K278)-ROW(K$20),0)))</f>
        <v/>
      </c>
      <c r="L278" s="26">
        <f>IF(G278="","",IF(OR(G278="etapa",G278="sub-etapa"),"",TRUNC(OFFSET(MCQ!L$20,ROW(L278)-ROW(L$20),0),2)))</f>
        <v/>
      </c>
      <c r="M278" s="584">
        <f>IF(I278="", "", IFERROR(VLOOKUP(VALUE(I278), _BaseAbril2026, 4, 0), IFERROR(VLOOKUP(TEXT(I278, "@"), _BaseAbril2026, 4, 0), "")))</f>
        <v/>
      </c>
      <c r="N278" s="585">
        <f>IFERROR(IF(S278="BDI1", TRUNC(M278*(1+$O$18), 2),IF(S278="BDI2", TRUNC(M278*(1+$N$18), 2), "")), "")</f>
        <v/>
      </c>
      <c r="O278" s="586">
        <f>_xlfn.IFS(G278="ETAPA", SUMIFS(ValorTotalComD, Nivel, A278), G278="SUB-ETAPA", SUMIFS(ValorTotalComD, SubNivel, C278), TRUE, T278)</f>
        <v/>
      </c>
      <c r="P278" s="584">
        <f>IF(I278="", "", IFERROR(VLOOKUP(VALUE(I278), _BaseAbril2026, 5, 0), IFERROR(VLOOKUP(TEXT(I278, "@"), _BaseAbril2026, 5, 0), "")))</f>
        <v/>
      </c>
      <c r="Q278" s="585">
        <f>IFERROR(IF(S278="BDI1", TRUNC(P278*(1+$R$18), 2),IF(S278="BDI2", TRUNC(P278*(1+$Q$18), 2), "")), "")</f>
        <v/>
      </c>
      <c r="R278" s="586">
        <f>_xlfn.IFS(G278="ETAPA", SUMIFS(ValorTotalSemD, Nivel, A278), G278="SUB-ETAPA", SUMIFS(ValorTotalSemD, SubNivel, C278), TRUE, U278)</f>
        <v/>
      </c>
      <c r="S278" s="587">
        <f>IF(G278="","",IF(OR(G278="etapa",G278="sub-etapa"),"",OFFSET(MCQ!M$20,ROW(M278)-ROW(M$20),0)))</f>
        <v/>
      </c>
      <c r="T278" s="588">
        <f>IFERROR(TRUNC(L278*N278,2),"")</f>
        <v/>
      </c>
      <c r="U278" s="589">
        <f>IFERROR(TRUNC(L278*Q278,2),"")</f>
        <v/>
      </c>
    </row>
    <row r="279">
      <c r="A279" s="18">
        <f>OFFSET(MCQ!A$20,ROW(A279)-ROW(A$20),0)</f>
        <v/>
      </c>
      <c r="B279" s="18">
        <f>OFFSET(MCQ!B$20,ROW(B279)-ROW(B$20),0)</f>
        <v/>
      </c>
      <c r="C279" s="18">
        <f>OFFSET(MCQ!C$20,ROW(C279)-ROW(C$20),0)</f>
        <v/>
      </c>
      <c r="D279" s="18">
        <f>OFFSET(MCQ!D$20,ROW(D279)-ROW(D$20),0)</f>
        <v/>
      </c>
      <c r="E279" s="18">
        <f>OFFSET(MCQ!E$20,ROW(E279)-ROW(E$20),0)</f>
        <v/>
      </c>
      <c r="F279" s="18" t="n"/>
      <c r="G279" s="233">
        <f>OFFSET(MCQ!G$20,ROW(G279)-ROW(G$20),0)</f>
        <v/>
      </c>
      <c r="H279" s="583">
        <f>IF(G279="","",OFFSET(MCQ!H$20,ROW(H279)-ROW(H$20),0))</f>
        <v/>
      </c>
      <c r="I279" s="24">
        <f>IF(G279="","",IF(OR(G279="etapa",G279="sub-etapa"),"",OFFSET(MCQ!I$20,ROW(I279)-ROW(I$20),0)))</f>
        <v/>
      </c>
      <c r="J279" s="25">
        <f>IF(G279="","",OFFSET(MCQ!J$20,ROW(J279)-ROW(J$20),0))</f>
        <v/>
      </c>
      <c r="K279" s="24">
        <f>IF(G279="","",IF(OR(G279="etapa",G279="sub-etapa"),"",OFFSET(MCQ!K$20,ROW(K279)-ROW(K$20),0)))</f>
        <v/>
      </c>
      <c r="L279" s="26">
        <f>IF(G279="","",IF(OR(G279="etapa",G279="sub-etapa"),"",TRUNC(OFFSET(MCQ!L$20,ROW(L279)-ROW(L$20),0),2)))</f>
        <v/>
      </c>
      <c r="M279" s="584">
        <f>IF(I279="", "", IFERROR(VLOOKUP(VALUE(I279), _BaseAbril2026, 4, 0), IFERROR(VLOOKUP(TEXT(I279, "@"), _BaseAbril2026, 4, 0), "")))</f>
        <v/>
      </c>
      <c r="N279" s="585">
        <f>IFERROR(IF(S279="BDI1", TRUNC(M279*(1+$O$18), 2),IF(S279="BDI2", TRUNC(M279*(1+$N$18), 2), "")), "")</f>
        <v/>
      </c>
      <c r="O279" s="586">
        <f>_xlfn.IFS(G279="ETAPA", SUMIFS(ValorTotalComD, Nivel, A279), G279="SUB-ETAPA", SUMIFS(ValorTotalComD, SubNivel, C279), TRUE, T279)</f>
        <v/>
      </c>
      <c r="P279" s="584">
        <f>IF(I279="", "", IFERROR(VLOOKUP(VALUE(I279), _BaseAbril2026, 5, 0), IFERROR(VLOOKUP(TEXT(I279, "@"), _BaseAbril2026, 5, 0), "")))</f>
        <v/>
      </c>
      <c r="Q279" s="585">
        <f>IFERROR(IF(S279="BDI1", TRUNC(P279*(1+$R$18), 2),IF(S279="BDI2", TRUNC(P279*(1+$Q$18), 2), "")), "")</f>
        <v/>
      </c>
      <c r="R279" s="586">
        <f>_xlfn.IFS(G279="ETAPA", SUMIFS(ValorTotalSemD, Nivel, A279), G279="SUB-ETAPA", SUMIFS(ValorTotalSemD, SubNivel, C279), TRUE, U279)</f>
        <v/>
      </c>
      <c r="S279" s="587">
        <f>IF(G279="","",IF(OR(G279="etapa",G279="sub-etapa"),"",OFFSET(MCQ!M$20,ROW(M279)-ROW(M$20),0)))</f>
        <v/>
      </c>
      <c r="T279" s="588">
        <f>IFERROR(TRUNC(L279*N279,2),"")</f>
        <v/>
      </c>
      <c r="U279" s="589">
        <f>IFERROR(TRUNC(L279*Q279,2),"")</f>
        <v/>
      </c>
    </row>
    <row r="280">
      <c r="A280" s="18">
        <f>OFFSET(MCQ!A$20,ROW(A280)-ROW(A$20),0)</f>
        <v/>
      </c>
      <c r="B280" s="18">
        <f>OFFSET(MCQ!B$20,ROW(B280)-ROW(B$20),0)</f>
        <v/>
      </c>
      <c r="C280" s="18">
        <f>OFFSET(MCQ!C$20,ROW(C280)-ROW(C$20),0)</f>
        <v/>
      </c>
      <c r="D280" s="18">
        <f>OFFSET(MCQ!D$20,ROW(D280)-ROW(D$20),0)</f>
        <v/>
      </c>
      <c r="E280" s="18">
        <f>OFFSET(MCQ!E$20,ROW(E280)-ROW(E$20),0)</f>
        <v/>
      </c>
      <c r="F280" s="18" t="n"/>
      <c r="G280" s="233">
        <f>OFFSET(MCQ!G$20,ROW(G280)-ROW(G$20),0)</f>
        <v/>
      </c>
      <c r="H280" s="583">
        <f>IF(G280="","",OFFSET(MCQ!H$20,ROW(H280)-ROW(H$20),0))</f>
        <v/>
      </c>
      <c r="I280" s="24">
        <f>IF(G280="","",IF(OR(G280="etapa",G280="sub-etapa"),"",OFFSET(MCQ!I$20,ROW(I280)-ROW(I$20),0)))</f>
        <v/>
      </c>
      <c r="J280" s="25">
        <f>IF(G280="","",OFFSET(MCQ!J$20,ROW(J280)-ROW(J$20),0))</f>
        <v/>
      </c>
      <c r="K280" s="24">
        <f>IF(G280="","",IF(OR(G280="etapa",G280="sub-etapa"),"",OFFSET(MCQ!K$20,ROW(K280)-ROW(K$20),0)))</f>
        <v/>
      </c>
      <c r="L280" s="26">
        <f>IF(G280="","",IF(OR(G280="etapa",G280="sub-etapa"),"",TRUNC(OFFSET(MCQ!L$20,ROW(L280)-ROW(L$20),0),2)))</f>
        <v/>
      </c>
      <c r="M280" s="584">
        <f>IF(I280="", "", IFERROR(VLOOKUP(VALUE(I280), _BaseAbril2026, 4, 0), IFERROR(VLOOKUP(TEXT(I280, "@"), _BaseAbril2026, 4, 0), "")))</f>
        <v/>
      </c>
      <c r="N280" s="585">
        <f>IFERROR(IF(S280="BDI1", TRUNC(M280*(1+$O$18), 2),IF(S280="BDI2", TRUNC(M280*(1+$N$18), 2), "")), "")</f>
        <v/>
      </c>
      <c r="O280" s="586">
        <f>_xlfn.IFS(G280="ETAPA", SUMIFS(ValorTotalComD, Nivel, A280), G280="SUB-ETAPA", SUMIFS(ValorTotalComD, SubNivel, C280), TRUE, T280)</f>
        <v/>
      </c>
      <c r="P280" s="584">
        <f>IF(I280="", "", IFERROR(VLOOKUP(VALUE(I280), _BaseAbril2026, 5, 0), IFERROR(VLOOKUP(TEXT(I280, "@"), _BaseAbril2026, 5, 0), "")))</f>
        <v/>
      </c>
      <c r="Q280" s="585">
        <f>IFERROR(IF(S280="BDI1", TRUNC(P280*(1+$R$18), 2),IF(S280="BDI2", TRUNC(P280*(1+$Q$18), 2), "")), "")</f>
        <v/>
      </c>
      <c r="R280" s="586">
        <f>_xlfn.IFS(G280="ETAPA", SUMIFS(ValorTotalSemD, Nivel, A280), G280="SUB-ETAPA", SUMIFS(ValorTotalSemD, SubNivel, C280), TRUE, U280)</f>
        <v/>
      </c>
      <c r="S280" s="587">
        <f>IF(G280="","",IF(OR(G280="etapa",G280="sub-etapa"),"",OFFSET(MCQ!M$20,ROW(M280)-ROW(M$20),0)))</f>
        <v/>
      </c>
      <c r="T280" s="588">
        <f>IFERROR(TRUNC(L280*N280,2),"")</f>
        <v/>
      </c>
      <c r="U280" s="589">
        <f>IFERROR(TRUNC(L280*Q280,2),"")</f>
        <v/>
      </c>
    </row>
    <row r="281">
      <c r="A281" s="18">
        <f>OFFSET(MCQ!A$20,ROW(A281)-ROW(A$20),0)</f>
        <v/>
      </c>
      <c r="B281" s="18">
        <f>OFFSET(MCQ!B$20,ROW(B281)-ROW(B$20),0)</f>
        <v/>
      </c>
      <c r="C281" s="18">
        <f>OFFSET(MCQ!C$20,ROW(C281)-ROW(C$20),0)</f>
        <v/>
      </c>
      <c r="D281" s="18">
        <f>OFFSET(MCQ!D$20,ROW(D281)-ROW(D$20),0)</f>
        <v/>
      </c>
      <c r="E281" s="18">
        <f>OFFSET(MCQ!E$20,ROW(E281)-ROW(E$20),0)</f>
        <v/>
      </c>
      <c r="F281" s="18" t="n"/>
      <c r="G281" s="233">
        <f>OFFSET(MCQ!G$20,ROW(G281)-ROW(G$20),0)</f>
        <v/>
      </c>
      <c r="H281" s="583">
        <f>IF(G281="","",OFFSET(MCQ!H$20,ROW(H281)-ROW(H$20),0))</f>
        <v/>
      </c>
      <c r="I281" s="24">
        <f>IF(G281="","",IF(OR(G281="etapa",G281="sub-etapa"),"",OFFSET(MCQ!I$20,ROW(I281)-ROW(I$20),0)))</f>
        <v/>
      </c>
      <c r="J281" s="25">
        <f>IF(G281="","",OFFSET(MCQ!J$20,ROW(J281)-ROW(J$20),0))</f>
        <v/>
      </c>
      <c r="K281" s="24">
        <f>IF(G281="","",IF(OR(G281="etapa",G281="sub-etapa"),"",OFFSET(MCQ!K$20,ROW(K281)-ROW(K$20),0)))</f>
        <v/>
      </c>
      <c r="L281" s="26">
        <f>IF(G281="","",IF(OR(G281="etapa",G281="sub-etapa"),"",TRUNC(OFFSET(MCQ!L$20,ROW(L281)-ROW(L$20),0),2)))</f>
        <v/>
      </c>
      <c r="M281" s="584">
        <f>IF(I281="", "", IFERROR(VLOOKUP(VALUE(I281), _BaseAbril2026, 4, 0), IFERROR(VLOOKUP(TEXT(I281, "@"), _BaseAbril2026, 4, 0), "")))</f>
        <v/>
      </c>
      <c r="N281" s="585">
        <f>IFERROR(IF(S281="BDI1", TRUNC(M281*(1+$O$18), 2),IF(S281="BDI2", TRUNC(M281*(1+$N$18), 2), "")), "")</f>
        <v/>
      </c>
      <c r="O281" s="586">
        <f>_xlfn.IFS(G281="ETAPA", SUMIFS(ValorTotalComD, Nivel, A281), G281="SUB-ETAPA", SUMIFS(ValorTotalComD, SubNivel, C281), TRUE, T281)</f>
        <v/>
      </c>
      <c r="P281" s="584">
        <f>IF(I281="", "", IFERROR(VLOOKUP(VALUE(I281), _BaseAbril2026, 5, 0), IFERROR(VLOOKUP(TEXT(I281, "@"), _BaseAbril2026, 5, 0), "")))</f>
        <v/>
      </c>
      <c r="Q281" s="585">
        <f>IFERROR(IF(S281="BDI1", TRUNC(P281*(1+$R$18), 2),IF(S281="BDI2", TRUNC(P281*(1+$Q$18), 2), "")), "")</f>
        <v/>
      </c>
      <c r="R281" s="586">
        <f>_xlfn.IFS(G281="ETAPA", SUMIFS(ValorTotalSemD, Nivel, A281), G281="SUB-ETAPA", SUMIFS(ValorTotalSemD, SubNivel, C281), TRUE, U281)</f>
        <v/>
      </c>
      <c r="S281" s="587">
        <f>IF(G281="","",IF(OR(G281="etapa",G281="sub-etapa"),"",OFFSET(MCQ!M$20,ROW(M281)-ROW(M$20),0)))</f>
        <v/>
      </c>
      <c r="T281" s="588">
        <f>IFERROR(TRUNC(L281*N281,2),"")</f>
        <v/>
      </c>
      <c r="U281" s="589">
        <f>IFERROR(TRUNC(L281*Q281,2),"")</f>
        <v/>
      </c>
    </row>
    <row r="282">
      <c r="A282" s="18">
        <f>OFFSET(MCQ!A$20,ROW(A282)-ROW(A$20),0)</f>
        <v/>
      </c>
      <c r="B282" s="18">
        <f>OFFSET(MCQ!B$20,ROW(B282)-ROW(B$20),0)</f>
        <v/>
      </c>
      <c r="C282" s="18">
        <f>OFFSET(MCQ!C$20,ROW(C282)-ROW(C$20),0)</f>
        <v/>
      </c>
      <c r="D282" s="18">
        <f>OFFSET(MCQ!D$20,ROW(D282)-ROW(D$20),0)</f>
        <v/>
      </c>
      <c r="E282" s="18">
        <f>OFFSET(MCQ!E$20,ROW(E282)-ROW(E$20),0)</f>
        <v/>
      </c>
      <c r="F282" s="18" t="n"/>
      <c r="G282" s="233">
        <f>OFFSET(MCQ!G$20,ROW(G282)-ROW(G$20),0)</f>
        <v/>
      </c>
      <c r="H282" s="583">
        <f>IF(G282="","",OFFSET(MCQ!H$20,ROW(H282)-ROW(H$20),0))</f>
        <v/>
      </c>
      <c r="I282" s="24">
        <f>IF(G282="","",IF(OR(G282="etapa",G282="sub-etapa"),"",OFFSET(MCQ!I$20,ROW(I282)-ROW(I$20),0)))</f>
        <v/>
      </c>
      <c r="J282" s="25">
        <f>IF(G282="","",OFFSET(MCQ!J$20,ROW(J282)-ROW(J$20),0))</f>
        <v/>
      </c>
      <c r="K282" s="24">
        <f>IF(G282="","",IF(OR(G282="etapa",G282="sub-etapa"),"",OFFSET(MCQ!K$20,ROW(K282)-ROW(K$20),0)))</f>
        <v/>
      </c>
      <c r="L282" s="26">
        <f>IF(G282="","",IF(OR(G282="etapa",G282="sub-etapa"),"",TRUNC(OFFSET(MCQ!L$20,ROW(L282)-ROW(L$20),0),2)))</f>
        <v/>
      </c>
      <c r="M282" s="584">
        <f>IF(I282="", "", IFERROR(VLOOKUP(VALUE(I282), _BaseAbril2026, 4, 0), IFERROR(VLOOKUP(TEXT(I282, "@"), _BaseAbril2026, 4, 0), "")))</f>
        <v/>
      </c>
      <c r="N282" s="585">
        <f>IFERROR(IF(S282="BDI1", TRUNC(M282*(1+$O$18), 2),IF(S282="BDI2", TRUNC(M282*(1+$N$18), 2), "")), "")</f>
        <v/>
      </c>
      <c r="O282" s="586">
        <f>_xlfn.IFS(G282="ETAPA", SUMIFS(ValorTotalComD, Nivel, A282), G282="SUB-ETAPA", SUMIFS(ValorTotalComD, SubNivel, C282), TRUE, T282)</f>
        <v/>
      </c>
      <c r="P282" s="584">
        <f>IF(I282="", "", IFERROR(VLOOKUP(VALUE(I282), _BaseAbril2026, 5, 0), IFERROR(VLOOKUP(TEXT(I282, "@"), _BaseAbril2026, 5, 0), "")))</f>
        <v/>
      </c>
      <c r="Q282" s="585">
        <f>IFERROR(IF(S282="BDI1", TRUNC(P282*(1+$R$18), 2),IF(S282="BDI2", TRUNC(P282*(1+$Q$18), 2), "")), "")</f>
        <v/>
      </c>
      <c r="R282" s="586">
        <f>_xlfn.IFS(G282="ETAPA", SUMIFS(ValorTotalSemD, Nivel, A282), G282="SUB-ETAPA", SUMIFS(ValorTotalSemD, SubNivel, C282), TRUE, U282)</f>
        <v/>
      </c>
      <c r="S282" s="587">
        <f>IF(G282="","",IF(OR(G282="etapa",G282="sub-etapa"),"",OFFSET(MCQ!M$20,ROW(M282)-ROW(M$20),0)))</f>
        <v/>
      </c>
      <c r="T282" s="588">
        <f>IFERROR(TRUNC(L282*N282,2),"")</f>
        <v/>
      </c>
      <c r="U282" s="589">
        <f>IFERROR(TRUNC(L282*Q282,2),"")</f>
        <v/>
      </c>
    </row>
    <row r="283">
      <c r="A283" s="18">
        <f>OFFSET(MCQ!A$20,ROW(A283)-ROW(A$20),0)</f>
        <v/>
      </c>
      <c r="B283" s="18">
        <f>OFFSET(MCQ!B$20,ROW(B283)-ROW(B$20),0)</f>
        <v/>
      </c>
      <c r="C283" s="18">
        <f>OFFSET(MCQ!C$20,ROW(C283)-ROW(C$20),0)</f>
        <v/>
      </c>
      <c r="D283" s="18">
        <f>OFFSET(MCQ!D$20,ROW(D283)-ROW(D$20),0)</f>
        <v/>
      </c>
      <c r="E283" s="18">
        <f>OFFSET(MCQ!E$20,ROW(E283)-ROW(E$20),0)</f>
        <v/>
      </c>
      <c r="F283" s="18" t="n"/>
      <c r="G283" s="233">
        <f>OFFSET(MCQ!G$20,ROW(G283)-ROW(G$20),0)</f>
        <v/>
      </c>
      <c r="H283" s="583">
        <f>IF(G283="","",OFFSET(MCQ!H$20,ROW(H283)-ROW(H$20),0))</f>
        <v/>
      </c>
      <c r="I283" s="24">
        <f>IF(G283="","",IF(OR(G283="etapa",G283="sub-etapa"),"",OFFSET(MCQ!I$20,ROW(I283)-ROW(I$20),0)))</f>
        <v/>
      </c>
      <c r="J283" s="25">
        <f>IF(G283="","",OFFSET(MCQ!J$20,ROW(J283)-ROW(J$20),0))</f>
        <v/>
      </c>
      <c r="K283" s="24">
        <f>IF(G283="","",IF(OR(G283="etapa",G283="sub-etapa"),"",OFFSET(MCQ!K$20,ROW(K283)-ROW(K$20),0)))</f>
        <v/>
      </c>
      <c r="L283" s="26">
        <f>IF(G283="","",IF(OR(G283="etapa",G283="sub-etapa"),"",TRUNC(OFFSET(MCQ!L$20,ROW(L283)-ROW(L$20),0),2)))</f>
        <v/>
      </c>
      <c r="M283" s="584">
        <f>IF(I283="", "", IFERROR(VLOOKUP(VALUE(I283), _BaseAbril2026, 4, 0), IFERROR(VLOOKUP(TEXT(I283, "@"), _BaseAbril2026, 4, 0), "")))</f>
        <v/>
      </c>
      <c r="N283" s="585">
        <f>IFERROR(IF(S283="BDI1", TRUNC(M283*(1+$O$18), 2),IF(S283="BDI2", TRUNC(M283*(1+$N$18), 2), "")), "")</f>
        <v/>
      </c>
      <c r="O283" s="586">
        <f>_xlfn.IFS(G283="ETAPA", SUMIFS(ValorTotalComD, Nivel, A283), G283="SUB-ETAPA", SUMIFS(ValorTotalComD, SubNivel, C283), TRUE, T283)</f>
        <v/>
      </c>
      <c r="P283" s="584">
        <f>IF(I283="", "", IFERROR(VLOOKUP(VALUE(I283), _BaseAbril2026, 5, 0), IFERROR(VLOOKUP(TEXT(I283, "@"), _BaseAbril2026, 5, 0), "")))</f>
        <v/>
      </c>
      <c r="Q283" s="585">
        <f>IFERROR(IF(S283="BDI1", TRUNC(P283*(1+$R$18), 2),IF(S283="BDI2", TRUNC(P283*(1+$Q$18), 2), "")), "")</f>
        <v/>
      </c>
      <c r="R283" s="586">
        <f>_xlfn.IFS(G283="ETAPA", SUMIFS(ValorTotalSemD, Nivel, A283), G283="SUB-ETAPA", SUMIFS(ValorTotalSemD, SubNivel, C283), TRUE, U283)</f>
        <v/>
      </c>
      <c r="S283" s="587">
        <f>IF(G283="","",IF(OR(G283="etapa",G283="sub-etapa"),"",OFFSET(MCQ!M$20,ROW(M283)-ROW(M$20),0)))</f>
        <v/>
      </c>
      <c r="T283" s="588">
        <f>IFERROR(TRUNC(L283*N283,2),"")</f>
        <v/>
      </c>
      <c r="U283" s="589">
        <f>IFERROR(TRUNC(L283*Q283,2),"")</f>
        <v/>
      </c>
    </row>
    <row r="284">
      <c r="A284" s="18">
        <f>OFFSET(MCQ!A$20,ROW(A284)-ROW(A$20),0)</f>
        <v/>
      </c>
      <c r="B284" s="18">
        <f>OFFSET(MCQ!B$20,ROW(B284)-ROW(B$20),0)</f>
        <v/>
      </c>
      <c r="C284" s="18">
        <f>OFFSET(MCQ!C$20,ROW(C284)-ROW(C$20),0)</f>
        <v/>
      </c>
      <c r="D284" s="18">
        <f>OFFSET(MCQ!D$20,ROW(D284)-ROW(D$20),0)</f>
        <v/>
      </c>
      <c r="E284" s="18">
        <f>OFFSET(MCQ!E$20,ROW(E284)-ROW(E$20),0)</f>
        <v/>
      </c>
      <c r="F284" s="18" t="n"/>
      <c r="G284" s="233">
        <f>OFFSET(MCQ!G$20,ROW(G284)-ROW(G$20),0)</f>
        <v/>
      </c>
      <c r="H284" s="583">
        <f>IF(G284="","",OFFSET(MCQ!H$20,ROW(H284)-ROW(H$20),0))</f>
        <v/>
      </c>
      <c r="I284" s="24">
        <f>IF(G284="","",IF(OR(G284="etapa",G284="sub-etapa"),"",OFFSET(MCQ!I$20,ROW(I284)-ROW(I$20),0)))</f>
        <v/>
      </c>
      <c r="J284" s="25">
        <f>IF(G284="","",OFFSET(MCQ!J$20,ROW(J284)-ROW(J$20),0))</f>
        <v/>
      </c>
      <c r="K284" s="24">
        <f>IF(G284="","",IF(OR(G284="etapa",G284="sub-etapa"),"",OFFSET(MCQ!K$20,ROW(K284)-ROW(K$20),0)))</f>
        <v/>
      </c>
      <c r="L284" s="26">
        <f>IF(G284="","",IF(OR(G284="etapa",G284="sub-etapa"),"",TRUNC(OFFSET(MCQ!L$20,ROW(L284)-ROW(L$20),0),2)))</f>
        <v/>
      </c>
      <c r="M284" s="584">
        <f>IF(I284="", "", IFERROR(VLOOKUP(VALUE(I284), _BaseAbril2026, 4, 0), IFERROR(VLOOKUP(TEXT(I284, "@"), _BaseAbril2026, 4, 0), "")))</f>
        <v/>
      </c>
      <c r="N284" s="585">
        <f>IFERROR(IF(S284="BDI1", TRUNC(M284*(1+$O$18), 2),IF(S284="BDI2", TRUNC(M284*(1+$N$18), 2), "")), "")</f>
        <v/>
      </c>
      <c r="O284" s="586">
        <f>_xlfn.IFS(G284="ETAPA", SUMIFS(ValorTotalComD, Nivel, A284), G284="SUB-ETAPA", SUMIFS(ValorTotalComD, SubNivel, C284), TRUE, T284)</f>
        <v/>
      </c>
      <c r="P284" s="584">
        <f>IF(I284="", "", IFERROR(VLOOKUP(VALUE(I284), _BaseAbril2026, 5, 0), IFERROR(VLOOKUP(TEXT(I284, "@"), _BaseAbril2026, 5, 0), "")))</f>
        <v/>
      </c>
      <c r="Q284" s="585">
        <f>IFERROR(IF(S284="BDI1", TRUNC(P284*(1+$R$18), 2),IF(S284="BDI2", TRUNC(P284*(1+$Q$18), 2), "")), "")</f>
        <v/>
      </c>
      <c r="R284" s="586">
        <f>_xlfn.IFS(G284="ETAPA", SUMIFS(ValorTotalSemD, Nivel, A284), G284="SUB-ETAPA", SUMIFS(ValorTotalSemD, SubNivel, C284), TRUE, U284)</f>
        <v/>
      </c>
      <c r="S284" s="587">
        <f>IF(G284="","",IF(OR(G284="etapa",G284="sub-etapa"),"",OFFSET(MCQ!M$20,ROW(M284)-ROW(M$20),0)))</f>
        <v/>
      </c>
      <c r="T284" s="588">
        <f>IFERROR(TRUNC(L284*N284,2),"")</f>
        <v/>
      </c>
      <c r="U284" s="589">
        <f>IFERROR(TRUNC(L284*Q284,2),"")</f>
        <v/>
      </c>
    </row>
    <row r="285">
      <c r="A285" s="18">
        <f>OFFSET(MCQ!A$20,ROW(A285)-ROW(A$20),0)</f>
        <v/>
      </c>
      <c r="B285" s="18">
        <f>OFFSET(MCQ!B$20,ROW(B285)-ROW(B$20),0)</f>
        <v/>
      </c>
      <c r="C285" s="18">
        <f>OFFSET(MCQ!C$20,ROW(C285)-ROW(C$20),0)</f>
        <v/>
      </c>
      <c r="D285" s="18">
        <f>OFFSET(MCQ!D$20,ROW(D285)-ROW(D$20),0)</f>
        <v/>
      </c>
      <c r="E285" s="18">
        <f>OFFSET(MCQ!E$20,ROW(E285)-ROW(E$20),0)</f>
        <v/>
      </c>
      <c r="F285" s="18" t="n"/>
      <c r="G285" s="233">
        <f>OFFSET(MCQ!G$20,ROW(G285)-ROW(G$20),0)</f>
        <v/>
      </c>
      <c r="H285" s="583">
        <f>IF(G285="","",OFFSET(MCQ!H$20,ROW(H285)-ROW(H$20),0))</f>
        <v/>
      </c>
      <c r="I285" s="24">
        <f>IF(G285="","",IF(OR(G285="etapa",G285="sub-etapa"),"",OFFSET(MCQ!I$20,ROW(I285)-ROW(I$20),0)))</f>
        <v/>
      </c>
      <c r="J285" s="25">
        <f>IF(G285="","",OFFSET(MCQ!J$20,ROW(J285)-ROW(J$20),0))</f>
        <v/>
      </c>
      <c r="K285" s="24">
        <f>IF(G285="","",IF(OR(G285="etapa",G285="sub-etapa"),"",OFFSET(MCQ!K$20,ROW(K285)-ROW(K$20),0)))</f>
        <v/>
      </c>
      <c r="L285" s="26">
        <f>IF(G285="","",IF(OR(G285="etapa",G285="sub-etapa"),"",TRUNC(OFFSET(MCQ!L$20,ROW(L285)-ROW(L$20),0),2)))</f>
        <v/>
      </c>
      <c r="M285" s="584">
        <f>IF(I285="", "", IFERROR(VLOOKUP(VALUE(I285), _BaseAbril2026, 4, 0), IFERROR(VLOOKUP(TEXT(I285, "@"), _BaseAbril2026, 4, 0), "")))</f>
        <v/>
      </c>
      <c r="N285" s="585">
        <f>IFERROR(IF(S285="BDI1", TRUNC(M285*(1+$O$18), 2),IF(S285="BDI2", TRUNC(M285*(1+$N$18), 2), "")), "")</f>
        <v/>
      </c>
      <c r="O285" s="586">
        <f>_xlfn.IFS(G285="ETAPA", SUMIFS(ValorTotalComD, Nivel, A285), G285="SUB-ETAPA", SUMIFS(ValorTotalComD, SubNivel, C285), TRUE, T285)</f>
        <v/>
      </c>
      <c r="P285" s="584">
        <f>IF(I285="", "", IFERROR(VLOOKUP(VALUE(I285), _BaseAbril2026, 5, 0), IFERROR(VLOOKUP(TEXT(I285, "@"), _BaseAbril2026, 5, 0), "")))</f>
        <v/>
      </c>
      <c r="Q285" s="585">
        <f>IFERROR(IF(S285="BDI1", TRUNC(P285*(1+$R$18), 2),IF(S285="BDI2", TRUNC(P285*(1+$Q$18), 2), "")), "")</f>
        <v/>
      </c>
      <c r="R285" s="586">
        <f>_xlfn.IFS(G285="ETAPA", SUMIFS(ValorTotalSemD, Nivel, A285), G285="SUB-ETAPA", SUMIFS(ValorTotalSemD, SubNivel, C285), TRUE, U285)</f>
        <v/>
      </c>
      <c r="S285" s="587">
        <f>IF(G285="","",IF(OR(G285="etapa",G285="sub-etapa"),"",OFFSET(MCQ!M$20,ROW(M285)-ROW(M$20),0)))</f>
        <v/>
      </c>
      <c r="T285" s="588">
        <f>IFERROR(TRUNC(L285*N285,2),"")</f>
        <v/>
      </c>
      <c r="U285" s="589">
        <f>IFERROR(TRUNC(L285*Q285,2),"")</f>
        <v/>
      </c>
    </row>
    <row r="286">
      <c r="A286" s="18">
        <f>OFFSET(MCQ!A$20,ROW(A286)-ROW(A$20),0)</f>
        <v/>
      </c>
      <c r="B286" s="18">
        <f>OFFSET(MCQ!B$20,ROW(B286)-ROW(B$20),0)</f>
        <v/>
      </c>
      <c r="C286" s="18">
        <f>OFFSET(MCQ!C$20,ROW(C286)-ROW(C$20),0)</f>
        <v/>
      </c>
      <c r="D286" s="18">
        <f>OFFSET(MCQ!D$20,ROW(D286)-ROW(D$20),0)</f>
        <v/>
      </c>
      <c r="E286" s="18">
        <f>OFFSET(MCQ!E$20,ROW(E286)-ROW(E$20),0)</f>
        <v/>
      </c>
      <c r="F286" s="18" t="n"/>
      <c r="G286" s="233">
        <f>OFFSET(MCQ!G$20,ROW(G286)-ROW(G$20),0)</f>
        <v/>
      </c>
      <c r="H286" s="583">
        <f>IF(G286="","",OFFSET(MCQ!H$20,ROW(H286)-ROW(H$20),0))</f>
        <v/>
      </c>
      <c r="I286" s="24">
        <f>IF(G286="","",IF(OR(G286="etapa",G286="sub-etapa"),"",OFFSET(MCQ!I$20,ROW(I286)-ROW(I$20),0)))</f>
        <v/>
      </c>
      <c r="J286" s="25">
        <f>IF(G286="","",OFFSET(MCQ!J$20,ROW(J286)-ROW(J$20),0))</f>
        <v/>
      </c>
      <c r="K286" s="24">
        <f>IF(G286="","",IF(OR(G286="etapa",G286="sub-etapa"),"",OFFSET(MCQ!K$20,ROW(K286)-ROW(K$20),0)))</f>
        <v/>
      </c>
      <c r="L286" s="26">
        <f>IF(G286="","",IF(OR(G286="etapa",G286="sub-etapa"),"",TRUNC(OFFSET(MCQ!L$20,ROW(L286)-ROW(L$20),0),2)))</f>
        <v/>
      </c>
      <c r="M286" s="584">
        <f>IF(I286="", "", IFERROR(VLOOKUP(VALUE(I286), _BaseAbril2026, 4, 0), IFERROR(VLOOKUP(TEXT(I286, "@"), _BaseAbril2026, 4, 0), "")))</f>
        <v/>
      </c>
      <c r="N286" s="585">
        <f>IFERROR(IF(S286="BDI1", TRUNC(M286*(1+$O$18), 2),IF(S286="BDI2", TRUNC(M286*(1+$N$18), 2), "")), "")</f>
        <v/>
      </c>
      <c r="O286" s="586">
        <f>_xlfn.IFS(G286="ETAPA", SUMIFS(ValorTotalComD, Nivel, A286), G286="SUB-ETAPA", SUMIFS(ValorTotalComD, SubNivel, C286), TRUE, T286)</f>
        <v/>
      </c>
      <c r="P286" s="584">
        <f>IF(I286="", "", IFERROR(VLOOKUP(VALUE(I286), _BaseAbril2026, 5, 0), IFERROR(VLOOKUP(TEXT(I286, "@"), _BaseAbril2026, 5, 0), "")))</f>
        <v/>
      </c>
      <c r="Q286" s="585">
        <f>IFERROR(IF(S286="BDI1", TRUNC(P286*(1+$R$18), 2),IF(S286="BDI2", TRUNC(P286*(1+$Q$18), 2), "")), "")</f>
        <v/>
      </c>
      <c r="R286" s="586">
        <f>_xlfn.IFS(G286="ETAPA", SUMIFS(ValorTotalSemD, Nivel, A286), G286="SUB-ETAPA", SUMIFS(ValorTotalSemD, SubNivel, C286), TRUE, U286)</f>
        <v/>
      </c>
      <c r="S286" s="587">
        <f>IF(G286="","",IF(OR(G286="etapa",G286="sub-etapa"),"",OFFSET(MCQ!M$20,ROW(M286)-ROW(M$20),0)))</f>
        <v/>
      </c>
      <c r="T286" s="588">
        <f>IFERROR(TRUNC(L286*N286,2),"")</f>
        <v/>
      </c>
      <c r="U286" s="589">
        <f>IFERROR(TRUNC(L286*Q286,2),"")</f>
        <v/>
      </c>
    </row>
    <row r="287">
      <c r="A287" s="18">
        <f>OFFSET(MCQ!A$20,ROW(A287)-ROW(A$20),0)</f>
        <v/>
      </c>
      <c r="B287" s="18">
        <f>OFFSET(MCQ!B$20,ROW(B287)-ROW(B$20),0)</f>
        <v/>
      </c>
      <c r="C287" s="18">
        <f>OFFSET(MCQ!C$20,ROW(C287)-ROW(C$20),0)</f>
        <v/>
      </c>
      <c r="D287" s="18">
        <f>OFFSET(MCQ!D$20,ROW(D287)-ROW(D$20),0)</f>
        <v/>
      </c>
      <c r="E287" s="18">
        <f>OFFSET(MCQ!E$20,ROW(E287)-ROW(E$20),0)</f>
        <v/>
      </c>
      <c r="F287" s="18" t="n"/>
      <c r="G287" s="233">
        <f>OFFSET(MCQ!G$20,ROW(G287)-ROW(G$20),0)</f>
        <v/>
      </c>
      <c r="H287" s="583">
        <f>IF(G287="","",OFFSET(MCQ!H$20,ROW(H287)-ROW(H$20),0))</f>
        <v/>
      </c>
      <c r="I287" s="24">
        <f>IF(G287="","",IF(OR(G287="etapa",G287="sub-etapa"),"",OFFSET(MCQ!I$20,ROW(I287)-ROW(I$20),0)))</f>
        <v/>
      </c>
      <c r="J287" s="25">
        <f>IF(G287="","",OFFSET(MCQ!J$20,ROW(J287)-ROW(J$20),0))</f>
        <v/>
      </c>
      <c r="K287" s="24">
        <f>IF(G287="","",IF(OR(G287="etapa",G287="sub-etapa"),"",OFFSET(MCQ!K$20,ROW(K287)-ROW(K$20),0)))</f>
        <v/>
      </c>
      <c r="L287" s="26">
        <f>IF(G287="","",IF(OR(G287="etapa",G287="sub-etapa"),"",TRUNC(OFFSET(MCQ!L$20,ROW(L287)-ROW(L$20),0),2)))</f>
        <v/>
      </c>
      <c r="M287" s="584">
        <f>IF(I287="", "", IFERROR(VLOOKUP(VALUE(I287), _BaseAbril2026, 4, 0), IFERROR(VLOOKUP(TEXT(I287, "@"), _BaseAbril2026, 4, 0), "")))</f>
        <v/>
      </c>
      <c r="N287" s="585">
        <f>IFERROR(IF(S287="BDI1", TRUNC(M287*(1+$O$18), 2),IF(S287="BDI2", TRUNC(M287*(1+$N$18), 2), "")), "")</f>
        <v/>
      </c>
      <c r="O287" s="586">
        <f>_xlfn.IFS(G287="ETAPA", SUMIFS(ValorTotalComD, Nivel, A287), G287="SUB-ETAPA", SUMIFS(ValorTotalComD, SubNivel, C287), TRUE, T287)</f>
        <v/>
      </c>
      <c r="P287" s="584">
        <f>IF(I287="", "", IFERROR(VLOOKUP(VALUE(I287), _BaseAbril2026, 5, 0), IFERROR(VLOOKUP(TEXT(I287, "@"), _BaseAbril2026, 5, 0), "")))</f>
        <v/>
      </c>
      <c r="Q287" s="585">
        <f>IFERROR(IF(S287="BDI1", TRUNC(P287*(1+$R$18), 2),IF(S287="BDI2", TRUNC(P287*(1+$Q$18), 2), "")), "")</f>
        <v/>
      </c>
      <c r="R287" s="586">
        <f>_xlfn.IFS(G287="ETAPA", SUMIFS(ValorTotalSemD, Nivel, A287), G287="SUB-ETAPA", SUMIFS(ValorTotalSemD, SubNivel, C287), TRUE, U287)</f>
        <v/>
      </c>
      <c r="S287" s="587">
        <f>IF(G287="","",IF(OR(G287="etapa",G287="sub-etapa"),"",OFFSET(MCQ!M$20,ROW(M287)-ROW(M$20),0)))</f>
        <v/>
      </c>
      <c r="T287" s="588">
        <f>IFERROR(TRUNC(L287*N287,2),"")</f>
        <v/>
      </c>
      <c r="U287" s="589">
        <f>IFERROR(TRUNC(L287*Q287,2),"")</f>
        <v/>
      </c>
    </row>
    <row r="288">
      <c r="A288" s="18">
        <f>OFFSET(MCQ!A$20,ROW(A288)-ROW(A$20),0)</f>
        <v/>
      </c>
      <c r="B288" s="18">
        <f>OFFSET(MCQ!B$20,ROW(B288)-ROW(B$20),0)</f>
        <v/>
      </c>
      <c r="C288" s="18">
        <f>OFFSET(MCQ!C$20,ROW(C288)-ROW(C$20),0)</f>
        <v/>
      </c>
      <c r="D288" s="18">
        <f>OFFSET(MCQ!D$20,ROW(D288)-ROW(D$20),0)</f>
        <v/>
      </c>
      <c r="E288" s="18">
        <f>OFFSET(MCQ!E$20,ROW(E288)-ROW(E$20),0)</f>
        <v/>
      </c>
      <c r="F288" s="18" t="n"/>
      <c r="G288" s="233">
        <f>OFFSET(MCQ!G$20,ROW(G288)-ROW(G$20),0)</f>
        <v/>
      </c>
      <c r="H288" s="583">
        <f>IF(G288="","",OFFSET(MCQ!H$20,ROW(H288)-ROW(H$20),0))</f>
        <v/>
      </c>
      <c r="I288" s="24">
        <f>IF(G288="","",IF(OR(G288="etapa",G288="sub-etapa"),"",OFFSET(MCQ!I$20,ROW(I288)-ROW(I$20),0)))</f>
        <v/>
      </c>
      <c r="J288" s="25">
        <f>IF(G288="","",OFFSET(MCQ!J$20,ROW(J288)-ROW(J$20),0))</f>
        <v/>
      </c>
      <c r="K288" s="24">
        <f>IF(G288="","",IF(OR(G288="etapa",G288="sub-etapa"),"",OFFSET(MCQ!K$20,ROW(K288)-ROW(K$20),0)))</f>
        <v/>
      </c>
      <c r="L288" s="26">
        <f>IF(G288="","",IF(OR(G288="etapa",G288="sub-etapa"),"",TRUNC(OFFSET(MCQ!L$20,ROW(L288)-ROW(L$20),0),2)))</f>
        <v/>
      </c>
      <c r="M288" s="584">
        <f>IF(I288="", "", IFERROR(VLOOKUP(VALUE(I288), _BaseAbril2026, 4, 0), IFERROR(VLOOKUP(TEXT(I288, "@"), _BaseAbril2026, 4, 0), "")))</f>
        <v/>
      </c>
      <c r="N288" s="585">
        <f>IFERROR(IF(S288="BDI1", TRUNC(M288*(1+$O$18), 2),IF(S288="BDI2", TRUNC(M288*(1+$N$18), 2), "")), "")</f>
        <v/>
      </c>
      <c r="O288" s="586">
        <f>_xlfn.IFS(G288="ETAPA", SUMIFS(ValorTotalComD, Nivel, A288), G288="SUB-ETAPA", SUMIFS(ValorTotalComD, SubNivel, C288), TRUE, T288)</f>
        <v/>
      </c>
      <c r="P288" s="584">
        <f>IF(I288="", "", IFERROR(VLOOKUP(VALUE(I288), _BaseAbril2026, 5, 0), IFERROR(VLOOKUP(TEXT(I288, "@"), _BaseAbril2026, 5, 0), "")))</f>
        <v/>
      </c>
      <c r="Q288" s="585">
        <f>IFERROR(IF(S288="BDI1", TRUNC(P288*(1+$R$18), 2),IF(S288="BDI2", TRUNC(P288*(1+$Q$18), 2), "")), "")</f>
        <v/>
      </c>
      <c r="R288" s="586">
        <f>_xlfn.IFS(G288="ETAPA", SUMIFS(ValorTotalSemD, Nivel, A288), G288="SUB-ETAPA", SUMIFS(ValorTotalSemD, SubNivel, C288), TRUE, U288)</f>
        <v/>
      </c>
      <c r="S288" s="587">
        <f>IF(G288="","",IF(OR(G288="etapa",G288="sub-etapa"),"",OFFSET(MCQ!M$20,ROW(M288)-ROW(M$20),0)))</f>
        <v/>
      </c>
      <c r="T288" s="588">
        <f>IFERROR(TRUNC(L288*N288,2),"")</f>
        <v/>
      </c>
      <c r="U288" s="589">
        <f>IFERROR(TRUNC(L288*Q288,2),"")</f>
        <v/>
      </c>
    </row>
    <row r="289">
      <c r="A289" s="18">
        <f>OFFSET(MCQ!A$20,ROW(A289)-ROW(A$20),0)</f>
        <v/>
      </c>
      <c r="B289" s="18">
        <f>OFFSET(MCQ!B$20,ROW(B289)-ROW(B$20),0)</f>
        <v/>
      </c>
      <c r="C289" s="18">
        <f>OFFSET(MCQ!C$20,ROW(C289)-ROW(C$20),0)</f>
        <v/>
      </c>
      <c r="D289" s="18">
        <f>OFFSET(MCQ!D$20,ROW(D289)-ROW(D$20),0)</f>
        <v/>
      </c>
      <c r="E289" s="18">
        <f>OFFSET(MCQ!E$20,ROW(E289)-ROW(E$20),0)</f>
        <v/>
      </c>
      <c r="F289" s="18" t="n"/>
      <c r="G289" s="233">
        <f>OFFSET(MCQ!G$20,ROW(G289)-ROW(G$20),0)</f>
        <v/>
      </c>
      <c r="H289" s="583">
        <f>IF(G289="","",OFFSET(MCQ!H$20,ROW(H289)-ROW(H$20),0))</f>
        <v/>
      </c>
      <c r="I289" s="24">
        <f>IF(G289="","",IF(OR(G289="etapa",G289="sub-etapa"),"",OFFSET(MCQ!I$20,ROW(I289)-ROW(I$20),0)))</f>
        <v/>
      </c>
      <c r="J289" s="25">
        <f>IF(G289="","",OFFSET(MCQ!J$20,ROW(J289)-ROW(J$20),0))</f>
        <v/>
      </c>
      <c r="K289" s="24">
        <f>IF(G289="","",IF(OR(G289="etapa",G289="sub-etapa"),"",OFFSET(MCQ!K$20,ROW(K289)-ROW(K$20),0)))</f>
        <v/>
      </c>
      <c r="L289" s="26">
        <f>IF(G289="","",IF(OR(G289="etapa",G289="sub-etapa"),"",TRUNC(OFFSET(MCQ!L$20,ROW(L289)-ROW(L$20),0),2)))</f>
        <v/>
      </c>
      <c r="M289" s="584">
        <f>IF(I289="", "", IFERROR(VLOOKUP(VALUE(I289), _BaseAbril2026, 4, 0), IFERROR(VLOOKUP(TEXT(I289, "@"), _BaseAbril2026, 4, 0), "")))</f>
        <v/>
      </c>
      <c r="N289" s="585">
        <f>IFERROR(IF(S289="BDI1", TRUNC(M289*(1+$O$18), 2),IF(S289="BDI2", TRUNC(M289*(1+$N$18), 2), "")), "")</f>
        <v/>
      </c>
      <c r="O289" s="586">
        <f>_xlfn.IFS(G289="ETAPA", SUMIFS(ValorTotalComD, Nivel, A289), G289="SUB-ETAPA", SUMIFS(ValorTotalComD, SubNivel, C289), TRUE, T289)</f>
        <v/>
      </c>
      <c r="P289" s="584">
        <f>IF(I289="", "", IFERROR(VLOOKUP(VALUE(I289), _BaseAbril2026, 5, 0), IFERROR(VLOOKUP(TEXT(I289, "@"), _BaseAbril2026, 5, 0), "")))</f>
        <v/>
      </c>
      <c r="Q289" s="585">
        <f>IFERROR(IF(S289="BDI1", TRUNC(P289*(1+$R$18), 2),IF(S289="BDI2", TRUNC(P289*(1+$Q$18), 2), "")), "")</f>
        <v/>
      </c>
      <c r="R289" s="586">
        <f>_xlfn.IFS(G289="ETAPA", SUMIFS(ValorTotalSemD, Nivel, A289), G289="SUB-ETAPA", SUMIFS(ValorTotalSemD, SubNivel, C289), TRUE, U289)</f>
        <v/>
      </c>
      <c r="S289" s="587">
        <f>IF(G289="","",IF(OR(G289="etapa",G289="sub-etapa"),"",OFFSET(MCQ!M$20,ROW(M289)-ROW(M$20),0)))</f>
        <v/>
      </c>
      <c r="T289" s="588">
        <f>IFERROR(TRUNC(L289*N289,2),"")</f>
        <v/>
      </c>
      <c r="U289" s="589">
        <f>IFERROR(TRUNC(L289*Q289,2),"")</f>
        <v/>
      </c>
    </row>
    <row r="290">
      <c r="A290" s="18">
        <f>OFFSET(MCQ!A$20,ROW(A290)-ROW(A$20),0)</f>
        <v/>
      </c>
      <c r="B290" s="18">
        <f>OFFSET(MCQ!B$20,ROW(B290)-ROW(B$20),0)</f>
        <v/>
      </c>
      <c r="C290" s="18">
        <f>OFFSET(MCQ!C$20,ROW(C290)-ROW(C$20),0)</f>
        <v/>
      </c>
      <c r="D290" s="18">
        <f>OFFSET(MCQ!D$20,ROW(D290)-ROW(D$20),0)</f>
        <v/>
      </c>
      <c r="E290" s="18">
        <f>OFFSET(MCQ!E$20,ROW(E290)-ROW(E$20),0)</f>
        <v/>
      </c>
      <c r="F290" s="18" t="n"/>
      <c r="G290" s="233">
        <f>OFFSET(MCQ!G$20,ROW(G290)-ROW(G$20),0)</f>
        <v/>
      </c>
      <c r="H290" s="583">
        <f>IF(G290="","",OFFSET(MCQ!H$20,ROW(H290)-ROW(H$20),0))</f>
        <v/>
      </c>
      <c r="I290" s="24">
        <f>IF(G290="","",IF(OR(G290="etapa",G290="sub-etapa"),"",OFFSET(MCQ!I$20,ROW(I290)-ROW(I$20),0)))</f>
        <v/>
      </c>
      <c r="J290" s="25">
        <f>IF(G290="","",OFFSET(MCQ!J$20,ROW(J290)-ROW(J$20),0))</f>
        <v/>
      </c>
      <c r="K290" s="24">
        <f>IF(G290="","",IF(OR(G290="etapa",G290="sub-etapa"),"",OFFSET(MCQ!K$20,ROW(K290)-ROW(K$20),0)))</f>
        <v/>
      </c>
      <c r="L290" s="26">
        <f>IF(G290="","",IF(OR(G290="etapa",G290="sub-etapa"),"",TRUNC(OFFSET(MCQ!L$20,ROW(L290)-ROW(L$20),0),2)))</f>
        <v/>
      </c>
      <c r="M290" s="584">
        <f>IF(I290="", "", IFERROR(VLOOKUP(VALUE(I290), _BaseAbril2026, 4, 0), IFERROR(VLOOKUP(TEXT(I290, "@"), _BaseAbril2026, 4, 0), "")))</f>
        <v/>
      </c>
      <c r="N290" s="585">
        <f>IFERROR(IF(S290="BDI1", TRUNC(M290*(1+$O$18), 2),IF(S290="BDI2", TRUNC(M290*(1+$N$18), 2), "")), "")</f>
        <v/>
      </c>
      <c r="O290" s="586">
        <f>_xlfn.IFS(G290="ETAPA", SUMIFS(ValorTotalComD, Nivel, A290), G290="SUB-ETAPA", SUMIFS(ValorTotalComD, SubNivel, C290), TRUE, T290)</f>
        <v/>
      </c>
      <c r="P290" s="584">
        <f>IF(I290="", "", IFERROR(VLOOKUP(VALUE(I290), _BaseAbril2026, 5, 0), IFERROR(VLOOKUP(TEXT(I290, "@"), _BaseAbril2026, 5, 0), "")))</f>
        <v/>
      </c>
      <c r="Q290" s="585">
        <f>IFERROR(IF(S290="BDI1", TRUNC(P290*(1+$R$18), 2),IF(S290="BDI2", TRUNC(P290*(1+$Q$18), 2), "")), "")</f>
        <v/>
      </c>
      <c r="R290" s="586">
        <f>_xlfn.IFS(G290="ETAPA", SUMIFS(ValorTotalSemD, Nivel, A290), G290="SUB-ETAPA", SUMIFS(ValorTotalSemD, SubNivel, C290), TRUE, U290)</f>
        <v/>
      </c>
      <c r="S290" s="587">
        <f>IF(G290="","",IF(OR(G290="etapa",G290="sub-etapa"),"",OFFSET(MCQ!M$20,ROW(M290)-ROW(M$20),0)))</f>
        <v/>
      </c>
      <c r="T290" s="588">
        <f>IFERROR(TRUNC(L290*N290,2),"")</f>
        <v/>
      </c>
      <c r="U290" s="589">
        <f>IFERROR(TRUNC(L290*Q290,2),"")</f>
        <v/>
      </c>
    </row>
    <row r="291">
      <c r="A291" s="18">
        <f>OFFSET(MCQ!A$20,ROW(A291)-ROW(A$20),0)</f>
        <v/>
      </c>
      <c r="B291" s="18">
        <f>OFFSET(MCQ!B$20,ROW(B291)-ROW(B$20),0)</f>
        <v/>
      </c>
      <c r="C291" s="18">
        <f>OFFSET(MCQ!C$20,ROW(C291)-ROW(C$20),0)</f>
        <v/>
      </c>
      <c r="D291" s="18">
        <f>OFFSET(MCQ!D$20,ROW(D291)-ROW(D$20),0)</f>
        <v/>
      </c>
      <c r="E291" s="18">
        <f>OFFSET(MCQ!E$20,ROW(E291)-ROW(E$20),0)</f>
        <v/>
      </c>
      <c r="F291" s="18" t="n"/>
      <c r="G291" s="233">
        <f>OFFSET(MCQ!G$20,ROW(G291)-ROW(G$20),0)</f>
        <v/>
      </c>
      <c r="H291" s="583">
        <f>IF(G291="","",OFFSET(MCQ!H$20,ROW(H291)-ROW(H$20),0))</f>
        <v/>
      </c>
      <c r="I291" s="24">
        <f>IF(G291="","",IF(OR(G291="etapa",G291="sub-etapa"),"",OFFSET(MCQ!I$20,ROW(I291)-ROW(I$20),0)))</f>
        <v/>
      </c>
      <c r="J291" s="25">
        <f>IF(G291="","",OFFSET(MCQ!J$20,ROW(J291)-ROW(J$20),0))</f>
        <v/>
      </c>
      <c r="K291" s="24">
        <f>IF(G291="","",IF(OR(G291="etapa",G291="sub-etapa"),"",OFFSET(MCQ!K$20,ROW(K291)-ROW(K$20),0)))</f>
        <v/>
      </c>
      <c r="L291" s="26">
        <f>IF(G291="","",IF(OR(G291="etapa",G291="sub-etapa"),"",TRUNC(OFFSET(MCQ!L$20,ROW(L291)-ROW(L$20),0),2)))</f>
        <v/>
      </c>
      <c r="M291" s="584">
        <f>IF(I291="", "", IFERROR(VLOOKUP(VALUE(I291), _BaseAbril2026, 4, 0), IFERROR(VLOOKUP(TEXT(I291, "@"), _BaseAbril2026, 4, 0), "")))</f>
        <v/>
      </c>
      <c r="N291" s="585">
        <f>IFERROR(IF(S291="BDI1", TRUNC(M291*(1+$O$18), 2),IF(S291="BDI2", TRUNC(M291*(1+$N$18), 2), "")), "")</f>
        <v/>
      </c>
      <c r="O291" s="586">
        <f>_xlfn.IFS(G291="ETAPA", SUMIFS(ValorTotalComD, Nivel, A291), G291="SUB-ETAPA", SUMIFS(ValorTotalComD, SubNivel, C291), TRUE, T291)</f>
        <v/>
      </c>
      <c r="P291" s="584">
        <f>IF(I291="", "", IFERROR(VLOOKUP(VALUE(I291), _BaseAbril2026, 5, 0), IFERROR(VLOOKUP(TEXT(I291, "@"), _BaseAbril2026, 5, 0), "")))</f>
        <v/>
      </c>
      <c r="Q291" s="585">
        <f>IFERROR(IF(S291="BDI1", TRUNC(P291*(1+$R$18), 2),IF(S291="BDI2", TRUNC(P291*(1+$Q$18), 2), "")), "")</f>
        <v/>
      </c>
      <c r="R291" s="586">
        <f>_xlfn.IFS(G291="ETAPA", SUMIFS(ValorTotalSemD, Nivel, A291), G291="SUB-ETAPA", SUMIFS(ValorTotalSemD, SubNivel, C291), TRUE, U291)</f>
        <v/>
      </c>
      <c r="S291" s="587">
        <f>IF(G291="","",IF(OR(G291="etapa",G291="sub-etapa"),"",OFFSET(MCQ!M$20,ROW(M291)-ROW(M$20),0)))</f>
        <v/>
      </c>
      <c r="T291" s="588">
        <f>IFERROR(TRUNC(L291*N291,2),"")</f>
        <v/>
      </c>
      <c r="U291" s="589">
        <f>IFERROR(TRUNC(L291*Q291,2),"")</f>
        <v/>
      </c>
    </row>
    <row r="292">
      <c r="A292" s="18">
        <f>OFFSET(MCQ!A$20,ROW(A292)-ROW(A$20),0)</f>
        <v/>
      </c>
      <c r="B292" s="18">
        <f>OFFSET(MCQ!B$20,ROW(B292)-ROW(B$20),0)</f>
        <v/>
      </c>
      <c r="C292" s="18">
        <f>OFFSET(MCQ!C$20,ROW(C292)-ROW(C$20),0)</f>
        <v/>
      </c>
      <c r="D292" s="18">
        <f>OFFSET(MCQ!D$20,ROW(D292)-ROW(D$20),0)</f>
        <v/>
      </c>
      <c r="E292" s="18">
        <f>OFFSET(MCQ!E$20,ROW(E292)-ROW(E$20),0)</f>
        <v/>
      </c>
      <c r="F292" s="18" t="n"/>
      <c r="G292" s="233">
        <f>OFFSET(MCQ!G$20,ROW(G292)-ROW(G$20),0)</f>
        <v/>
      </c>
      <c r="H292" s="583">
        <f>IF(G292="","",OFFSET(MCQ!H$20,ROW(H292)-ROW(H$20),0))</f>
        <v/>
      </c>
      <c r="I292" s="24">
        <f>IF(G292="","",IF(OR(G292="etapa",G292="sub-etapa"),"",OFFSET(MCQ!I$20,ROW(I292)-ROW(I$20),0)))</f>
        <v/>
      </c>
      <c r="J292" s="25">
        <f>IF(G292="","",OFFSET(MCQ!J$20,ROW(J292)-ROW(J$20),0))</f>
        <v/>
      </c>
      <c r="K292" s="24">
        <f>IF(G292="","",IF(OR(G292="etapa",G292="sub-etapa"),"",OFFSET(MCQ!K$20,ROW(K292)-ROW(K$20),0)))</f>
        <v/>
      </c>
      <c r="L292" s="26">
        <f>IF(G292="","",IF(OR(G292="etapa",G292="sub-etapa"),"",TRUNC(OFFSET(MCQ!L$20,ROW(L292)-ROW(L$20),0),2)))</f>
        <v/>
      </c>
      <c r="M292" s="584">
        <f>IF(I292="", "", IFERROR(VLOOKUP(VALUE(I292), _BaseAbril2026, 4, 0), IFERROR(VLOOKUP(TEXT(I292, "@"), _BaseAbril2026, 4, 0), "")))</f>
        <v/>
      </c>
      <c r="N292" s="585">
        <f>IFERROR(IF(S292="BDI1", TRUNC(M292*(1+$O$18), 2),IF(S292="BDI2", TRUNC(M292*(1+$N$18), 2), "")), "")</f>
        <v/>
      </c>
      <c r="O292" s="586">
        <f>_xlfn.IFS(G292="ETAPA", SUMIFS(ValorTotalComD, Nivel, A292), G292="SUB-ETAPA", SUMIFS(ValorTotalComD, SubNivel, C292), TRUE, T292)</f>
        <v/>
      </c>
      <c r="P292" s="584">
        <f>IF(I292="", "", IFERROR(VLOOKUP(VALUE(I292), _BaseAbril2026, 5, 0), IFERROR(VLOOKUP(TEXT(I292, "@"), _BaseAbril2026, 5, 0), "")))</f>
        <v/>
      </c>
      <c r="Q292" s="585">
        <f>IFERROR(IF(S292="BDI1", TRUNC(P292*(1+$R$18), 2),IF(S292="BDI2", TRUNC(P292*(1+$Q$18), 2), "")), "")</f>
        <v/>
      </c>
      <c r="R292" s="586">
        <f>_xlfn.IFS(G292="ETAPA", SUMIFS(ValorTotalSemD, Nivel, A292), G292="SUB-ETAPA", SUMIFS(ValorTotalSemD, SubNivel, C292), TRUE, U292)</f>
        <v/>
      </c>
      <c r="S292" s="587">
        <f>IF(G292="","",IF(OR(G292="etapa",G292="sub-etapa"),"",OFFSET(MCQ!M$20,ROW(M292)-ROW(M$20),0)))</f>
        <v/>
      </c>
      <c r="T292" s="588">
        <f>IFERROR(TRUNC(L292*N292,2),"")</f>
        <v/>
      </c>
      <c r="U292" s="589">
        <f>IFERROR(TRUNC(L292*Q292,2),"")</f>
        <v/>
      </c>
    </row>
    <row r="293">
      <c r="A293" s="18">
        <f>OFFSET(MCQ!A$20,ROW(A293)-ROW(A$20),0)</f>
        <v/>
      </c>
      <c r="B293" s="18">
        <f>OFFSET(MCQ!B$20,ROW(B293)-ROW(B$20),0)</f>
        <v/>
      </c>
      <c r="C293" s="18">
        <f>OFFSET(MCQ!C$20,ROW(C293)-ROW(C$20),0)</f>
        <v/>
      </c>
      <c r="D293" s="18">
        <f>OFFSET(MCQ!D$20,ROW(D293)-ROW(D$20),0)</f>
        <v/>
      </c>
      <c r="E293" s="18">
        <f>OFFSET(MCQ!E$20,ROW(E293)-ROW(E$20),0)</f>
        <v/>
      </c>
      <c r="F293" s="18" t="n"/>
      <c r="G293" s="233">
        <f>OFFSET(MCQ!G$20,ROW(G293)-ROW(G$20),0)</f>
        <v/>
      </c>
      <c r="H293" s="583">
        <f>IF(G293="","",OFFSET(MCQ!H$20,ROW(H293)-ROW(H$20),0))</f>
        <v/>
      </c>
      <c r="I293" s="24">
        <f>IF(G293="","",IF(OR(G293="etapa",G293="sub-etapa"),"",OFFSET(MCQ!I$20,ROW(I293)-ROW(I$20),0)))</f>
        <v/>
      </c>
      <c r="J293" s="25">
        <f>IF(G293="","",OFFSET(MCQ!J$20,ROW(J293)-ROW(J$20),0))</f>
        <v/>
      </c>
      <c r="K293" s="24">
        <f>IF(G293="","",IF(OR(G293="etapa",G293="sub-etapa"),"",OFFSET(MCQ!K$20,ROW(K293)-ROW(K$20),0)))</f>
        <v/>
      </c>
      <c r="L293" s="26">
        <f>IF(G293="","",IF(OR(G293="etapa",G293="sub-etapa"),"",TRUNC(OFFSET(MCQ!L$20,ROW(L293)-ROW(L$20),0),2)))</f>
        <v/>
      </c>
      <c r="M293" s="584">
        <f>IF(I293="", "", IFERROR(VLOOKUP(VALUE(I293), _BaseAbril2026, 4, 0), IFERROR(VLOOKUP(TEXT(I293, "@"), _BaseAbril2026, 4, 0), "")))</f>
        <v/>
      </c>
      <c r="N293" s="585">
        <f>IFERROR(IF(S293="BDI1", TRUNC(M293*(1+$O$18), 2),IF(S293="BDI2", TRUNC(M293*(1+$N$18), 2), "")), "")</f>
        <v/>
      </c>
      <c r="O293" s="586">
        <f>_xlfn.IFS(G293="ETAPA", SUMIFS(ValorTotalComD, Nivel, A293), G293="SUB-ETAPA", SUMIFS(ValorTotalComD, SubNivel, C293), TRUE, T293)</f>
        <v/>
      </c>
      <c r="P293" s="584">
        <f>IF(I293="", "", IFERROR(VLOOKUP(VALUE(I293), _BaseAbril2026, 5, 0), IFERROR(VLOOKUP(TEXT(I293, "@"), _BaseAbril2026, 5, 0), "")))</f>
        <v/>
      </c>
      <c r="Q293" s="585">
        <f>IFERROR(IF(S293="BDI1", TRUNC(P293*(1+$R$18), 2),IF(S293="BDI2", TRUNC(P293*(1+$Q$18), 2), "")), "")</f>
        <v/>
      </c>
      <c r="R293" s="586">
        <f>_xlfn.IFS(G293="ETAPA", SUMIFS(ValorTotalSemD, Nivel, A293), G293="SUB-ETAPA", SUMIFS(ValorTotalSemD, SubNivel, C293), TRUE, U293)</f>
        <v/>
      </c>
      <c r="S293" s="587">
        <f>IF(G293="","",IF(OR(G293="etapa",G293="sub-etapa"),"",OFFSET(MCQ!M$20,ROW(M293)-ROW(M$20),0)))</f>
        <v/>
      </c>
      <c r="T293" s="588">
        <f>IFERROR(TRUNC(L293*N293,2),"")</f>
        <v/>
      </c>
      <c r="U293" s="589">
        <f>IFERROR(TRUNC(L293*Q293,2),"")</f>
        <v/>
      </c>
    </row>
    <row r="294">
      <c r="A294" s="18">
        <f>OFFSET(MCQ!A$20,ROW(A294)-ROW(A$20),0)</f>
        <v/>
      </c>
      <c r="B294" s="18">
        <f>OFFSET(MCQ!B$20,ROW(B294)-ROW(B$20),0)</f>
        <v/>
      </c>
      <c r="C294" s="18">
        <f>OFFSET(MCQ!C$20,ROW(C294)-ROW(C$20),0)</f>
        <v/>
      </c>
      <c r="D294" s="18">
        <f>OFFSET(MCQ!D$20,ROW(D294)-ROW(D$20),0)</f>
        <v/>
      </c>
      <c r="E294" s="18">
        <f>OFFSET(MCQ!E$20,ROW(E294)-ROW(E$20),0)</f>
        <v/>
      </c>
      <c r="F294" s="18" t="n"/>
      <c r="G294" s="233">
        <f>OFFSET(MCQ!G$20,ROW(G294)-ROW(G$20),0)</f>
        <v/>
      </c>
      <c r="H294" s="583">
        <f>IF(G294="","",OFFSET(MCQ!H$20,ROW(H294)-ROW(H$20),0))</f>
        <v/>
      </c>
      <c r="I294" s="24">
        <f>IF(G294="","",IF(OR(G294="etapa",G294="sub-etapa"),"",OFFSET(MCQ!I$20,ROW(I294)-ROW(I$20),0)))</f>
        <v/>
      </c>
      <c r="J294" s="25">
        <f>IF(G294="","",OFFSET(MCQ!J$20,ROW(J294)-ROW(J$20),0))</f>
        <v/>
      </c>
      <c r="K294" s="24">
        <f>IF(G294="","",IF(OR(G294="etapa",G294="sub-etapa"),"",OFFSET(MCQ!K$20,ROW(K294)-ROW(K$20),0)))</f>
        <v/>
      </c>
      <c r="L294" s="26">
        <f>IF(G294="","",IF(OR(G294="etapa",G294="sub-etapa"),"",TRUNC(OFFSET(MCQ!L$20,ROW(L294)-ROW(L$20),0),2)))</f>
        <v/>
      </c>
      <c r="M294" s="584">
        <f>IF(I294="", "", IFERROR(VLOOKUP(VALUE(I294), _BaseAbril2026, 4, 0), IFERROR(VLOOKUP(TEXT(I294, "@"), _BaseAbril2026, 4, 0), "")))</f>
        <v/>
      </c>
      <c r="N294" s="585">
        <f>IFERROR(IF(S294="BDI1", TRUNC(M294*(1+$O$18), 2),IF(S294="BDI2", TRUNC(M294*(1+$N$18), 2), "")), "")</f>
        <v/>
      </c>
      <c r="O294" s="586">
        <f>_xlfn.IFS(G294="ETAPA", SUMIFS(ValorTotalComD, Nivel, A294), G294="SUB-ETAPA", SUMIFS(ValorTotalComD, SubNivel, C294), TRUE, T294)</f>
        <v/>
      </c>
      <c r="P294" s="584">
        <f>IF(I294="", "", IFERROR(VLOOKUP(VALUE(I294), _BaseAbril2026, 5, 0), IFERROR(VLOOKUP(TEXT(I294, "@"), _BaseAbril2026, 5, 0), "")))</f>
        <v/>
      </c>
      <c r="Q294" s="585">
        <f>IFERROR(IF(S294="BDI1", TRUNC(P294*(1+$R$18), 2),IF(S294="BDI2", TRUNC(P294*(1+$Q$18), 2), "")), "")</f>
        <v/>
      </c>
      <c r="R294" s="586">
        <f>_xlfn.IFS(G294="ETAPA", SUMIFS(ValorTotalSemD, Nivel, A294), G294="SUB-ETAPA", SUMIFS(ValorTotalSemD, SubNivel, C294), TRUE, U294)</f>
        <v/>
      </c>
      <c r="S294" s="587">
        <f>IF(G294="","",IF(OR(G294="etapa",G294="sub-etapa"),"",OFFSET(MCQ!M$20,ROW(M294)-ROW(M$20),0)))</f>
        <v/>
      </c>
      <c r="T294" s="588">
        <f>IFERROR(TRUNC(L294*N294,2),"")</f>
        <v/>
      </c>
      <c r="U294" s="589">
        <f>IFERROR(TRUNC(L294*Q294,2),"")</f>
        <v/>
      </c>
    </row>
    <row r="295">
      <c r="A295" s="18">
        <f>OFFSET(MCQ!A$20,ROW(A295)-ROW(A$20),0)</f>
        <v/>
      </c>
      <c r="B295" s="18">
        <f>OFFSET(MCQ!B$20,ROW(B295)-ROW(B$20),0)</f>
        <v/>
      </c>
      <c r="C295" s="18">
        <f>OFFSET(MCQ!C$20,ROW(C295)-ROW(C$20),0)</f>
        <v/>
      </c>
      <c r="D295" s="18">
        <f>OFFSET(MCQ!D$20,ROW(D295)-ROW(D$20),0)</f>
        <v/>
      </c>
      <c r="E295" s="18">
        <f>OFFSET(MCQ!E$20,ROW(E295)-ROW(E$20),0)</f>
        <v/>
      </c>
      <c r="F295" s="18" t="n"/>
      <c r="G295" s="233">
        <f>OFFSET(MCQ!G$20,ROW(G295)-ROW(G$20),0)</f>
        <v/>
      </c>
      <c r="H295" s="583">
        <f>IF(G295="","",OFFSET(MCQ!H$20,ROW(H295)-ROW(H$20),0))</f>
        <v/>
      </c>
      <c r="I295" s="24">
        <f>IF(G295="","",IF(OR(G295="etapa",G295="sub-etapa"),"",OFFSET(MCQ!I$20,ROW(I295)-ROW(I$20),0)))</f>
        <v/>
      </c>
      <c r="J295" s="25">
        <f>IF(G295="","",OFFSET(MCQ!J$20,ROW(J295)-ROW(J$20),0))</f>
        <v/>
      </c>
      <c r="K295" s="24">
        <f>IF(G295="","",IF(OR(G295="etapa",G295="sub-etapa"),"",OFFSET(MCQ!K$20,ROW(K295)-ROW(K$20),0)))</f>
        <v/>
      </c>
      <c r="L295" s="26">
        <f>IF(G295="","",IF(OR(G295="etapa",G295="sub-etapa"),"",TRUNC(OFFSET(MCQ!L$20,ROW(L295)-ROW(L$20),0),2)))</f>
        <v/>
      </c>
      <c r="M295" s="584">
        <f>IF(I295="", "", IFERROR(VLOOKUP(VALUE(I295), _BaseAbril2026, 4, 0), IFERROR(VLOOKUP(TEXT(I295, "@"), _BaseAbril2026, 4, 0), "")))</f>
        <v/>
      </c>
      <c r="N295" s="585">
        <f>IFERROR(IF(S295="BDI1", TRUNC(M295*(1+$O$18), 2),IF(S295="BDI2", TRUNC(M295*(1+$N$18), 2), "")), "")</f>
        <v/>
      </c>
      <c r="O295" s="586">
        <f>_xlfn.IFS(G295="ETAPA", SUMIFS(ValorTotalComD, Nivel, A295), G295="SUB-ETAPA", SUMIFS(ValorTotalComD, SubNivel, C295), TRUE, T295)</f>
        <v/>
      </c>
      <c r="P295" s="584">
        <f>IF(I295="", "", IFERROR(VLOOKUP(VALUE(I295), _BaseAbril2026, 5, 0), IFERROR(VLOOKUP(TEXT(I295, "@"), _BaseAbril2026, 5, 0), "")))</f>
        <v/>
      </c>
      <c r="Q295" s="585">
        <f>IFERROR(IF(S295="BDI1", TRUNC(P295*(1+$R$18), 2),IF(S295="BDI2", TRUNC(P295*(1+$Q$18), 2), "")), "")</f>
        <v/>
      </c>
      <c r="R295" s="586">
        <f>_xlfn.IFS(G295="ETAPA", SUMIFS(ValorTotalSemD, Nivel, A295), G295="SUB-ETAPA", SUMIFS(ValorTotalSemD, SubNivel, C295), TRUE, U295)</f>
        <v/>
      </c>
      <c r="S295" s="587">
        <f>IF(G295="","",IF(OR(G295="etapa",G295="sub-etapa"),"",OFFSET(MCQ!M$20,ROW(M295)-ROW(M$20),0)))</f>
        <v/>
      </c>
      <c r="T295" s="588">
        <f>IFERROR(TRUNC(L295*N295,2),"")</f>
        <v/>
      </c>
      <c r="U295" s="589">
        <f>IFERROR(TRUNC(L295*Q295,2),"")</f>
        <v/>
      </c>
    </row>
    <row r="296">
      <c r="A296" s="18">
        <f>OFFSET(MCQ!A$20,ROW(A296)-ROW(A$20),0)</f>
        <v/>
      </c>
      <c r="B296" s="18">
        <f>OFFSET(MCQ!B$20,ROW(B296)-ROW(B$20),0)</f>
        <v/>
      </c>
      <c r="C296" s="18">
        <f>OFFSET(MCQ!C$20,ROW(C296)-ROW(C$20),0)</f>
        <v/>
      </c>
      <c r="D296" s="18">
        <f>OFFSET(MCQ!D$20,ROW(D296)-ROW(D$20),0)</f>
        <v/>
      </c>
      <c r="E296" s="18">
        <f>OFFSET(MCQ!E$20,ROW(E296)-ROW(E$20),0)</f>
        <v/>
      </c>
      <c r="F296" s="18" t="n"/>
      <c r="G296" s="233">
        <f>OFFSET(MCQ!G$20,ROW(G296)-ROW(G$20),0)</f>
        <v/>
      </c>
      <c r="H296" s="583">
        <f>IF(G296="","",OFFSET(MCQ!H$20,ROW(H296)-ROW(H$20),0))</f>
        <v/>
      </c>
      <c r="I296" s="24">
        <f>IF(G296="","",IF(OR(G296="etapa",G296="sub-etapa"),"",OFFSET(MCQ!I$20,ROW(I296)-ROW(I$20),0)))</f>
        <v/>
      </c>
      <c r="J296" s="25">
        <f>IF(G296="","",OFFSET(MCQ!J$20,ROW(J296)-ROW(J$20),0))</f>
        <v/>
      </c>
      <c r="K296" s="24">
        <f>IF(G296="","",IF(OR(G296="etapa",G296="sub-etapa"),"",OFFSET(MCQ!K$20,ROW(K296)-ROW(K$20),0)))</f>
        <v/>
      </c>
      <c r="L296" s="26">
        <f>IF(G296="","",IF(OR(G296="etapa",G296="sub-etapa"),"",TRUNC(OFFSET(MCQ!L$20,ROW(L296)-ROW(L$20),0),2)))</f>
        <v/>
      </c>
      <c r="M296" s="584">
        <f>IF(I296="", "", IFERROR(VLOOKUP(VALUE(I296), _BaseAbril2026, 4, 0), IFERROR(VLOOKUP(TEXT(I296, "@"), _BaseAbril2026, 4, 0), "")))</f>
        <v/>
      </c>
      <c r="N296" s="585">
        <f>IFERROR(IF(S296="BDI1", TRUNC(M296*(1+$O$18), 2),IF(S296="BDI2", TRUNC(M296*(1+$N$18), 2), "")), "")</f>
        <v/>
      </c>
      <c r="O296" s="586">
        <f>_xlfn.IFS(G296="ETAPA", SUMIFS(ValorTotalComD, Nivel, A296), G296="SUB-ETAPA", SUMIFS(ValorTotalComD, SubNivel, C296), TRUE, T296)</f>
        <v/>
      </c>
      <c r="P296" s="584">
        <f>IF(I296="", "", IFERROR(VLOOKUP(VALUE(I296), _BaseAbril2026, 5, 0), IFERROR(VLOOKUP(TEXT(I296, "@"), _BaseAbril2026, 5, 0), "")))</f>
        <v/>
      </c>
      <c r="Q296" s="585">
        <f>IFERROR(IF(S296="BDI1", TRUNC(P296*(1+$R$18), 2),IF(S296="BDI2", TRUNC(P296*(1+$Q$18), 2), "")), "")</f>
        <v/>
      </c>
      <c r="R296" s="586">
        <f>_xlfn.IFS(G296="ETAPA", SUMIFS(ValorTotalSemD, Nivel, A296), G296="SUB-ETAPA", SUMIFS(ValorTotalSemD, SubNivel, C296), TRUE, U296)</f>
        <v/>
      </c>
      <c r="S296" s="587">
        <f>IF(G296="","",IF(OR(G296="etapa",G296="sub-etapa"),"",OFFSET(MCQ!M$20,ROW(M296)-ROW(M$20),0)))</f>
        <v/>
      </c>
      <c r="T296" s="588">
        <f>IFERROR(TRUNC(L296*N296,2),"")</f>
        <v/>
      </c>
      <c r="U296" s="589">
        <f>IFERROR(TRUNC(L296*Q296,2),"")</f>
        <v/>
      </c>
    </row>
    <row r="297">
      <c r="A297" s="18">
        <f>OFFSET(MCQ!A$20,ROW(A297)-ROW(A$20),0)</f>
        <v/>
      </c>
      <c r="B297" s="18">
        <f>OFFSET(MCQ!B$20,ROW(B297)-ROW(B$20),0)</f>
        <v/>
      </c>
      <c r="C297" s="18">
        <f>OFFSET(MCQ!C$20,ROW(C297)-ROW(C$20),0)</f>
        <v/>
      </c>
      <c r="D297" s="18">
        <f>OFFSET(MCQ!D$20,ROW(D297)-ROW(D$20),0)</f>
        <v/>
      </c>
      <c r="E297" s="18">
        <f>OFFSET(MCQ!E$20,ROW(E297)-ROW(E$20),0)</f>
        <v/>
      </c>
      <c r="F297" s="18" t="n"/>
      <c r="G297" s="233">
        <f>OFFSET(MCQ!G$20,ROW(G297)-ROW(G$20),0)</f>
        <v/>
      </c>
      <c r="H297" s="583">
        <f>IF(G297="","",OFFSET(MCQ!H$20,ROW(H297)-ROW(H$20),0))</f>
        <v/>
      </c>
      <c r="I297" s="24">
        <f>IF(G297="","",IF(OR(G297="etapa",G297="sub-etapa"),"",OFFSET(MCQ!I$20,ROW(I297)-ROW(I$20),0)))</f>
        <v/>
      </c>
      <c r="J297" s="25">
        <f>IF(G297="","",OFFSET(MCQ!J$20,ROW(J297)-ROW(J$20),0))</f>
        <v/>
      </c>
      <c r="K297" s="24">
        <f>IF(G297="","",IF(OR(G297="etapa",G297="sub-etapa"),"",OFFSET(MCQ!K$20,ROW(K297)-ROW(K$20),0)))</f>
        <v/>
      </c>
      <c r="L297" s="26">
        <f>IF(G297="","",IF(OR(G297="etapa",G297="sub-etapa"),"",TRUNC(OFFSET(MCQ!L$20,ROW(L297)-ROW(L$20),0),2)))</f>
        <v/>
      </c>
      <c r="M297" s="584">
        <f>IF(I297="", "", IFERROR(VLOOKUP(VALUE(I297), _BaseAbril2026, 4, 0), IFERROR(VLOOKUP(TEXT(I297, "@"), _BaseAbril2026, 4, 0), "")))</f>
        <v/>
      </c>
      <c r="N297" s="585">
        <f>IFERROR(IF(S297="BDI1", TRUNC(M297*(1+$O$18), 2),IF(S297="BDI2", TRUNC(M297*(1+$N$18), 2), "")), "")</f>
        <v/>
      </c>
      <c r="O297" s="586">
        <f>_xlfn.IFS(G297="ETAPA", SUMIFS(ValorTotalComD, Nivel, A297), G297="SUB-ETAPA", SUMIFS(ValorTotalComD, SubNivel, C297), TRUE, T297)</f>
        <v/>
      </c>
      <c r="P297" s="584">
        <f>IF(I297="", "", IFERROR(VLOOKUP(VALUE(I297), _BaseAbril2026, 5, 0), IFERROR(VLOOKUP(TEXT(I297, "@"), _BaseAbril2026, 5, 0), "")))</f>
        <v/>
      </c>
      <c r="Q297" s="585">
        <f>IFERROR(IF(S297="BDI1", TRUNC(P297*(1+$R$18), 2),IF(S297="BDI2", TRUNC(P297*(1+$Q$18), 2), "")), "")</f>
        <v/>
      </c>
      <c r="R297" s="586">
        <f>_xlfn.IFS(G297="ETAPA", SUMIFS(ValorTotalSemD, Nivel, A297), G297="SUB-ETAPA", SUMIFS(ValorTotalSemD, SubNivel, C297), TRUE, U297)</f>
        <v/>
      </c>
      <c r="S297" s="587">
        <f>IF(G297="","",IF(OR(G297="etapa",G297="sub-etapa"),"",OFFSET(MCQ!M$20,ROW(M297)-ROW(M$20),0)))</f>
        <v/>
      </c>
      <c r="T297" s="588">
        <f>IFERROR(TRUNC(L297*N297,2),"")</f>
        <v/>
      </c>
      <c r="U297" s="589">
        <f>IFERROR(TRUNC(L297*Q297,2),"")</f>
        <v/>
      </c>
    </row>
    <row r="298">
      <c r="A298" s="18">
        <f>OFFSET(MCQ!A$20,ROW(A298)-ROW(A$20),0)</f>
        <v/>
      </c>
      <c r="B298" s="18">
        <f>OFFSET(MCQ!B$20,ROW(B298)-ROW(B$20),0)</f>
        <v/>
      </c>
      <c r="C298" s="18">
        <f>OFFSET(MCQ!C$20,ROW(C298)-ROW(C$20),0)</f>
        <v/>
      </c>
      <c r="D298" s="18">
        <f>OFFSET(MCQ!D$20,ROW(D298)-ROW(D$20),0)</f>
        <v/>
      </c>
      <c r="E298" s="18">
        <f>OFFSET(MCQ!E$20,ROW(E298)-ROW(E$20),0)</f>
        <v/>
      </c>
      <c r="F298" s="18" t="n"/>
      <c r="G298" s="233">
        <f>OFFSET(MCQ!G$20,ROW(G298)-ROW(G$20),0)</f>
        <v/>
      </c>
      <c r="H298" s="583">
        <f>IF(G298="","",OFFSET(MCQ!H$20,ROW(H298)-ROW(H$20),0))</f>
        <v/>
      </c>
      <c r="I298" s="24">
        <f>IF(G298="","",IF(OR(G298="etapa",G298="sub-etapa"),"",OFFSET(MCQ!I$20,ROW(I298)-ROW(I$20),0)))</f>
        <v/>
      </c>
      <c r="J298" s="25">
        <f>IF(G298="","",OFFSET(MCQ!J$20,ROW(J298)-ROW(J$20),0))</f>
        <v/>
      </c>
      <c r="K298" s="24">
        <f>IF(G298="","",IF(OR(G298="etapa",G298="sub-etapa"),"",OFFSET(MCQ!K$20,ROW(K298)-ROW(K$20),0)))</f>
        <v/>
      </c>
      <c r="L298" s="26">
        <f>IF(G298="","",IF(OR(G298="etapa",G298="sub-etapa"),"",TRUNC(OFFSET(MCQ!L$20,ROW(L298)-ROW(L$20),0),2)))</f>
        <v/>
      </c>
      <c r="M298" s="584">
        <f>IF(I298="", "", IFERROR(VLOOKUP(VALUE(I298), _BaseAbril2026, 4, 0), IFERROR(VLOOKUP(TEXT(I298, "@"), _BaseAbril2026, 4, 0), "")))</f>
        <v/>
      </c>
      <c r="N298" s="585">
        <f>IFERROR(IF(S298="BDI1", TRUNC(M298*(1+$O$18), 2),IF(S298="BDI2", TRUNC(M298*(1+$N$18), 2), "")), "")</f>
        <v/>
      </c>
      <c r="O298" s="586">
        <f>_xlfn.IFS(G298="ETAPA", SUMIFS(ValorTotalComD, Nivel, A298), G298="SUB-ETAPA", SUMIFS(ValorTotalComD, SubNivel, C298), TRUE, T298)</f>
        <v/>
      </c>
      <c r="P298" s="584">
        <f>IF(I298="", "", IFERROR(VLOOKUP(VALUE(I298), _BaseAbril2026, 5, 0), IFERROR(VLOOKUP(TEXT(I298, "@"), _BaseAbril2026, 5, 0), "")))</f>
        <v/>
      </c>
      <c r="Q298" s="585">
        <f>IFERROR(IF(S298="BDI1", TRUNC(P298*(1+$R$18), 2),IF(S298="BDI2", TRUNC(P298*(1+$Q$18), 2), "")), "")</f>
        <v/>
      </c>
      <c r="R298" s="586">
        <f>_xlfn.IFS(G298="ETAPA", SUMIFS(ValorTotalSemD, Nivel, A298), G298="SUB-ETAPA", SUMIFS(ValorTotalSemD, SubNivel, C298), TRUE, U298)</f>
        <v/>
      </c>
      <c r="S298" s="587">
        <f>IF(G298="","",IF(OR(G298="etapa",G298="sub-etapa"),"",OFFSET(MCQ!M$20,ROW(M298)-ROW(M$20),0)))</f>
        <v/>
      </c>
      <c r="T298" s="588">
        <f>IFERROR(TRUNC(L298*N298,2),"")</f>
        <v/>
      </c>
      <c r="U298" s="589">
        <f>IFERROR(TRUNC(L298*Q298,2),"")</f>
        <v/>
      </c>
    </row>
    <row r="299">
      <c r="A299" s="18">
        <f>OFFSET(MCQ!A$20,ROW(A299)-ROW(A$20),0)</f>
        <v/>
      </c>
      <c r="B299" s="18">
        <f>OFFSET(MCQ!B$20,ROW(B299)-ROW(B$20),0)</f>
        <v/>
      </c>
      <c r="C299" s="18">
        <f>OFFSET(MCQ!C$20,ROW(C299)-ROW(C$20),0)</f>
        <v/>
      </c>
      <c r="D299" s="18">
        <f>OFFSET(MCQ!D$20,ROW(D299)-ROW(D$20),0)</f>
        <v/>
      </c>
      <c r="E299" s="18">
        <f>OFFSET(MCQ!E$20,ROW(E299)-ROW(E$20),0)</f>
        <v/>
      </c>
      <c r="F299" s="18" t="n"/>
      <c r="G299" s="233">
        <f>OFFSET(MCQ!G$20,ROW(G299)-ROW(G$20),0)</f>
        <v/>
      </c>
      <c r="H299" s="583">
        <f>IF(G299="","",OFFSET(MCQ!H$20,ROW(H299)-ROW(H$20),0))</f>
        <v/>
      </c>
      <c r="I299" s="24">
        <f>IF(G299="","",IF(OR(G299="etapa",G299="sub-etapa"),"",OFFSET(MCQ!I$20,ROW(I299)-ROW(I$20),0)))</f>
        <v/>
      </c>
      <c r="J299" s="25">
        <f>IF(G299="","",OFFSET(MCQ!J$20,ROW(J299)-ROW(J$20),0))</f>
        <v/>
      </c>
      <c r="K299" s="24">
        <f>IF(G299="","",IF(OR(G299="etapa",G299="sub-etapa"),"",OFFSET(MCQ!K$20,ROW(K299)-ROW(K$20),0)))</f>
        <v/>
      </c>
      <c r="L299" s="26">
        <f>IF(G299="","",IF(OR(G299="etapa",G299="sub-etapa"),"",TRUNC(OFFSET(MCQ!L$20,ROW(L299)-ROW(L$20),0),2)))</f>
        <v/>
      </c>
      <c r="M299" s="584">
        <f>IF(I299="", "", IFERROR(VLOOKUP(VALUE(I299), _BaseAbril2026, 4, 0), IFERROR(VLOOKUP(TEXT(I299, "@"), _BaseAbril2026, 4, 0), "")))</f>
        <v/>
      </c>
      <c r="N299" s="585">
        <f>IFERROR(IF(S299="BDI1", TRUNC(M299*(1+$O$18), 2),IF(S299="BDI2", TRUNC(M299*(1+$N$18), 2), "")), "")</f>
        <v/>
      </c>
      <c r="O299" s="586">
        <f>_xlfn.IFS(G299="ETAPA", SUMIFS(ValorTotalComD, Nivel, A299), G299="SUB-ETAPA", SUMIFS(ValorTotalComD, SubNivel, C299), TRUE, T299)</f>
        <v/>
      </c>
      <c r="P299" s="584">
        <f>IF(I299="", "", IFERROR(VLOOKUP(VALUE(I299), _BaseAbril2026, 5, 0), IFERROR(VLOOKUP(TEXT(I299, "@"), _BaseAbril2026, 5, 0), "")))</f>
        <v/>
      </c>
      <c r="Q299" s="585">
        <f>IFERROR(IF(S299="BDI1", TRUNC(P299*(1+$R$18), 2),IF(S299="BDI2", TRUNC(P299*(1+$Q$18), 2), "")), "")</f>
        <v/>
      </c>
      <c r="R299" s="586">
        <f>_xlfn.IFS(G299="ETAPA", SUMIFS(ValorTotalSemD, Nivel, A299), G299="SUB-ETAPA", SUMIFS(ValorTotalSemD, SubNivel, C299), TRUE, U299)</f>
        <v/>
      </c>
      <c r="S299" s="587">
        <f>IF(G299="","",IF(OR(G299="etapa",G299="sub-etapa"),"",OFFSET(MCQ!M$20,ROW(M299)-ROW(M$20),0)))</f>
        <v/>
      </c>
      <c r="T299" s="588">
        <f>IFERROR(TRUNC(L299*N299,2),"")</f>
        <v/>
      </c>
      <c r="U299" s="589">
        <f>IFERROR(TRUNC(L299*Q299,2),"")</f>
        <v/>
      </c>
    </row>
    <row r="300">
      <c r="A300" s="18">
        <f>OFFSET(MCQ!A$20,ROW(A300)-ROW(A$20),0)</f>
        <v/>
      </c>
      <c r="B300" s="18">
        <f>OFFSET(MCQ!B$20,ROW(B300)-ROW(B$20),0)</f>
        <v/>
      </c>
      <c r="C300" s="18">
        <f>OFFSET(MCQ!C$20,ROW(C300)-ROW(C$20),0)</f>
        <v/>
      </c>
      <c r="D300" s="18">
        <f>OFFSET(MCQ!D$20,ROW(D300)-ROW(D$20),0)</f>
        <v/>
      </c>
      <c r="E300" s="18">
        <f>OFFSET(MCQ!E$20,ROW(E300)-ROW(E$20),0)</f>
        <v/>
      </c>
      <c r="F300" s="18" t="n"/>
      <c r="G300" s="233">
        <f>OFFSET(MCQ!G$20,ROW(G300)-ROW(G$20),0)</f>
        <v/>
      </c>
      <c r="H300" s="583">
        <f>IF(G300="","",OFFSET(MCQ!H$20,ROW(H300)-ROW(H$20),0))</f>
        <v/>
      </c>
      <c r="I300" s="24">
        <f>IF(G300="","",IF(OR(G300="etapa",G300="sub-etapa"),"",OFFSET(MCQ!I$20,ROW(I300)-ROW(I$20),0)))</f>
        <v/>
      </c>
      <c r="J300" s="25">
        <f>IF(G300="","",OFFSET(MCQ!J$20,ROW(J300)-ROW(J$20),0))</f>
        <v/>
      </c>
      <c r="K300" s="24">
        <f>IF(G300="","",IF(OR(G300="etapa",G300="sub-etapa"),"",OFFSET(MCQ!K$20,ROW(K300)-ROW(K$20),0)))</f>
        <v/>
      </c>
      <c r="L300" s="26">
        <f>IF(G300="","",IF(OR(G300="etapa",G300="sub-etapa"),"",TRUNC(OFFSET(MCQ!L$20,ROW(L300)-ROW(L$20),0),2)))</f>
        <v/>
      </c>
      <c r="M300" s="584">
        <f>IF(I300="", "", IFERROR(VLOOKUP(VALUE(I300), _BaseAbril2026, 4, 0), IFERROR(VLOOKUP(TEXT(I300, "@"), _BaseAbril2026, 4, 0), "")))</f>
        <v/>
      </c>
      <c r="N300" s="585">
        <f>IFERROR(IF(S300="BDI1", TRUNC(M300*(1+$O$18), 2),IF(S300="BDI2", TRUNC(M300*(1+$N$18), 2), "")), "")</f>
        <v/>
      </c>
      <c r="O300" s="586">
        <f>_xlfn.IFS(G300="ETAPA", SUMIFS(ValorTotalComD, Nivel, A300), G300="SUB-ETAPA", SUMIFS(ValorTotalComD, SubNivel, C300), TRUE, T300)</f>
        <v/>
      </c>
      <c r="P300" s="584">
        <f>IF(I300="", "", IFERROR(VLOOKUP(VALUE(I300), _BaseAbril2026, 5, 0), IFERROR(VLOOKUP(TEXT(I300, "@"), _BaseAbril2026, 5, 0), "")))</f>
        <v/>
      </c>
      <c r="Q300" s="585">
        <f>IFERROR(IF(S300="BDI1", TRUNC(P300*(1+$R$18), 2),IF(S300="BDI2", TRUNC(P300*(1+$Q$18), 2), "")), "")</f>
        <v/>
      </c>
      <c r="R300" s="586">
        <f>_xlfn.IFS(G300="ETAPA", SUMIFS(ValorTotalSemD, Nivel, A300), G300="SUB-ETAPA", SUMIFS(ValorTotalSemD, SubNivel, C300), TRUE, U300)</f>
        <v/>
      </c>
      <c r="S300" s="587">
        <f>IF(G300="","",IF(OR(G300="etapa",G300="sub-etapa"),"",OFFSET(MCQ!M$20,ROW(M300)-ROW(M$20),0)))</f>
        <v/>
      </c>
      <c r="T300" s="588">
        <f>IFERROR(TRUNC(L300*N300,2),"")</f>
        <v/>
      </c>
      <c r="U300" s="589">
        <f>IFERROR(TRUNC(L300*Q300,2),"")</f>
        <v/>
      </c>
    </row>
    <row r="301">
      <c r="A301" s="18">
        <f>OFFSET(MCQ!A$20,ROW(A301)-ROW(A$20),0)</f>
        <v/>
      </c>
      <c r="B301" s="18">
        <f>OFFSET(MCQ!B$20,ROW(B301)-ROW(B$20),0)</f>
        <v/>
      </c>
      <c r="C301" s="18">
        <f>OFFSET(MCQ!C$20,ROW(C301)-ROW(C$20),0)</f>
        <v/>
      </c>
      <c r="D301" s="18">
        <f>OFFSET(MCQ!D$20,ROW(D301)-ROW(D$20),0)</f>
        <v/>
      </c>
      <c r="E301" s="18">
        <f>OFFSET(MCQ!E$20,ROW(E301)-ROW(E$20),0)</f>
        <v/>
      </c>
      <c r="F301" s="18" t="n"/>
      <c r="G301" s="233">
        <f>OFFSET(MCQ!G$20,ROW(G301)-ROW(G$20),0)</f>
        <v/>
      </c>
      <c r="H301" s="583">
        <f>IF(G301="","",OFFSET(MCQ!H$20,ROW(H301)-ROW(H$20),0))</f>
        <v/>
      </c>
      <c r="I301" s="24">
        <f>IF(G301="","",IF(OR(G301="etapa",G301="sub-etapa"),"",OFFSET(MCQ!I$20,ROW(I301)-ROW(I$20),0)))</f>
        <v/>
      </c>
      <c r="J301" s="25">
        <f>IF(G301="","",OFFSET(MCQ!J$20,ROW(J301)-ROW(J$20),0))</f>
        <v/>
      </c>
      <c r="K301" s="24">
        <f>IF(G301="","",IF(OR(G301="etapa",G301="sub-etapa"),"",OFFSET(MCQ!K$20,ROW(K301)-ROW(K$20),0)))</f>
        <v/>
      </c>
      <c r="L301" s="26">
        <f>IF(G301="","",IF(OR(G301="etapa",G301="sub-etapa"),"",TRUNC(OFFSET(MCQ!L$20,ROW(L301)-ROW(L$20),0),2)))</f>
        <v/>
      </c>
      <c r="M301" s="584">
        <f>IF(I301="", "", IFERROR(VLOOKUP(VALUE(I301), _BaseAbril2026, 4, 0), IFERROR(VLOOKUP(TEXT(I301, "@"), _BaseAbril2026, 4, 0), "")))</f>
        <v/>
      </c>
      <c r="N301" s="585">
        <f>IFERROR(IF(S301="BDI1", TRUNC(M301*(1+$O$18), 2),IF(S301="BDI2", TRUNC(M301*(1+$N$18), 2), "")), "")</f>
        <v/>
      </c>
      <c r="O301" s="586">
        <f>_xlfn.IFS(G301="ETAPA", SUMIFS(ValorTotalComD, Nivel, A301), G301="SUB-ETAPA", SUMIFS(ValorTotalComD, SubNivel, C301), TRUE, T301)</f>
        <v/>
      </c>
      <c r="P301" s="584">
        <f>IF(I301="", "", IFERROR(VLOOKUP(VALUE(I301), _BaseAbril2026, 5, 0), IFERROR(VLOOKUP(TEXT(I301, "@"), _BaseAbril2026, 5, 0), "")))</f>
        <v/>
      </c>
      <c r="Q301" s="585">
        <f>IFERROR(IF(S301="BDI1", TRUNC(P301*(1+$R$18), 2),IF(S301="BDI2", TRUNC(P301*(1+$Q$18), 2), "")), "")</f>
        <v/>
      </c>
      <c r="R301" s="586">
        <f>_xlfn.IFS(G301="ETAPA", SUMIFS(ValorTotalSemD, Nivel, A301), G301="SUB-ETAPA", SUMIFS(ValorTotalSemD, SubNivel, C301), TRUE, U301)</f>
        <v/>
      </c>
      <c r="S301" s="587">
        <f>IF(G301="","",IF(OR(G301="etapa",G301="sub-etapa"),"",OFFSET(MCQ!M$20,ROW(M301)-ROW(M$20),0)))</f>
        <v/>
      </c>
      <c r="T301" s="588">
        <f>IFERROR(TRUNC(L301*N301,2),"")</f>
        <v/>
      </c>
      <c r="U301" s="589">
        <f>IFERROR(TRUNC(L301*Q301,2),"")</f>
        <v/>
      </c>
    </row>
    <row r="302">
      <c r="A302" s="18">
        <f>OFFSET(MCQ!A$20,ROW(A302)-ROW(A$20),0)</f>
        <v/>
      </c>
      <c r="B302" s="18">
        <f>OFFSET(MCQ!B$20,ROW(B302)-ROW(B$20),0)</f>
        <v/>
      </c>
      <c r="C302" s="18">
        <f>OFFSET(MCQ!C$20,ROW(C302)-ROW(C$20),0)</f>
        <v/>
      </c>
      <c r="D302" s="18">
        <f>OFFSET(MCQ!D$20,ROW(D302)-ROW(D$20),0)</f>
        <v/>
      </c>
      <c r="E302" s="18">
        <f>OFFSET(MCQ!E$20,ROW(E302)-ROW(E$20),0)</f>
        <v/>
      </c>
      <c r="F302" s="18" t="n"/>
      <c r="G302" s="233">
        <f>OFFSET(MCQ!G$20,ROW(G302)-ROW(G$20),0)</f>
        <v/>
      </c>
      <c r="H302" s="583">
        <f>IF(G302="","",OFFSET(MCQ!H$20,ROW(H302)-ROW(H$20),0))</f>
        <v/>
      </c>
      <c r="I302" s="24">
        <f>IF(G302="","",IF(OR(G302="etapa",G302="sub-etapa"),"",OFFSET(MCQ!I$20,ROW(I302)-ROW(I$20),0)))</f>
        <v/>
      </c>
      <c r="J302" s="25">
        <f>IF(G302="","",OFFSET(MCQ!J$20,ROW(J302)-ROW(J$20),0))</f>
        <v/>
      </c>
      <c r="K302" s="24">
        <f>IF(G302="","",IF(OR(G302="etapa",G302="sub-etapa"),"",OFFSET(MCQ!K$20,ROW(K302)-ROW(K$20),0)))</f>
        <v/>
      </c>
      <c r="L302" s="26">
        <f>IF(G302="","",IF(OR(G302="etapa",G302="sub-etapa"),"",TRUNC(OFFSET(MCQ!L$20,ROW(L302)-ROW(L$20),0),2)))</f>
        <v/>
      </c>
      <c r="M302" s="584">
        <f>IF(I302="", "", IFERROR(VLOOKUP(VALUE(I302), _BaseAbril2026, 4, 0), IFERROR(VLOOKUP(TEXT(I302, "@"), _BaseAbril2026, 4, 0), "")))</f>
        <v/>
      </c>
      <c r="N302" s="585">
        <f>IFERROR(IF(S302="BDI1", TRUNC(M302*(1+$O$18), 2),IF(S302="BDI2", TRUNC(M302*(1+$N$18), 2), "")), "")</f>
        <v/>
      </c>
      <c r="O302" s="586">
        <f>_xlfn.IFS(G302="ETAPA", SUMIFS(ValorTotalComD, Nivel, A302), G302="SUB-ETAPA", SUMIFS(ValorTotalComD, SubNivel, C302), TRUE, T302)</f>
        <v/>
      </c>
      <c r="P302" s="584">
        <f>IF(I302="", "", IFERROR(VLOOKUP(VALUE(I302), _BaseAbril2026, 5, 0), IFERROR(VLOOKUP(TEXT(I302, "@"), _BaseAbril2026, 5, 0), "")))</f>
        <v/>
      </c>
      <c r="Q302" s="585">
        <f>IFERROR(IF(S302="BDI1", TRUNC(P302*(1+$R$18), 2),IF(S302="BDI2", TRUNC(P302*(1+$Q$18), 2), "")), "")</f>
        <v/>
      </c>
      <c r="R302" s="586">
        <f>_xlfn.IFS(G302="ETAPA", SUMIFS(ValorTotalSemD, Nivel, A302), G302="SUB-ETAPA", SUMIFS(ValorTotalSemD, SubNivel, C302), TRUE, U302)</f>
        <v/>
      </c>
      <c r="S302" s="587">
        <f>IF(G302="","",IF(OR(G302="etapa",G302="sub-etapa"),"",OFFSET(MCQ!M$20,ROW(M302)-ROW(M$20),0)))</f>
        <v/>
      </c>
      <c r="T302" s="588">
        <f>IFERROR(TRUNC(L302*N302,2),"")</f>
        <v/>
      </c>
      <c r="U302" s="589">
        <f>IFERROR(TRUNC(L302*Q302,2),"")</f>
        <v/>
      </c>
    </row>
    <row r="303">
      <c r="A303" s="18">
        <f>OFFSET(MCQ!A$20,ROW(A303)-ROW(A$20),0)</f>
        <v/>
      </c>
      <c r="B303" s="18">
        <f>OFFSET(MCQ!B$20,ROW(B303)-ROW(B$20),0)</f>
        <v/>
      </c>
      <c r="C303" s="18">
        <f>OFFSET(MCQ!C$20,ROW(C303)-ROW(C$20),0)</f>
        <v/>
      </c>
      <c r="D303" s="18">
        <f>OFFSET(MCQ!D$20,ROW(D303)-ROW(D$20),0)</f>
        <v/>
      </c>
      <c r="E303" s="18">
        <f>OFFSET(MCQ!E$20,ROW(E303)-ROW(E$20),0)</f>
        <v/>
      </c>
      <c r="F303" s="18" t="n"/>
      <c r="G303" s="233">
        <f>OFFSET(MCQ!G$20,ROW(G303)-ROW(G$20),0)</f>
        <v/>
      </c>
      <c r="H303" s="583">
        <f>IF(G303="","",OFFSET(MCQ!H$20,ROW(H303)-ROW(H$20),0))</f>
        <v/>
      </c>
      <c r="I303" s="24">
        <f>IF(G303="","",IF(OR(G303="etapa",G303="sub-etapa"),"",OFFSET(MCQ!I$20,ROW(I303)-ROW(I$20),0)))</f>
        <v/>
      </c>
      <c r="J303" s="25">
        <f>IF(G303="","",OFFSET(MCQ!J$20,ROW(J303)-ROW(J$20),0))</f>
        <v/>
      </c>
      <c r="K303" s="24">
        <f>IF(G303="","",IF(OR(G303="etapa",G303="sub-etapa"),"",OFFSET(MCQ!K$20,ROW(K303)-ROW(K$20),0)))</f>
        <v/>
      </c>
      <c r="L303" s="26">
        <f>IF(G303="","",IF(OR(G303="etapa",G303="sub-etapa"),"",TRUNC(OFFSET(MCQ!L$20,ROW(L303)-ROW(L$20),0),2)))</f>
        <v/>
      </c>
      <c r="M303" s="584">
        <f>IF(I303="", "", IFERROR(VLOOKUP(VALUE(I303), _BaseAbril2026, 4, 0), IFERROR(VLOOKUP(TEXT(I303, "@"), _BaseAbril2026, 4, 0), "")))</f>
        <v/>
      </c>
      <c r="N303" s="585">
        <f>IFERROR(IF(S303="BDI1", TRUNC(M303*(1+$O$18), 2),IF(S303="BDI2", TRUNC(M303*(1+$N$18), 2), "")), "")</f>
        <v/>
      </c>
      <c r="O303" s="586">
        <f>_xlfn.IFS(G303="ETAPA", SUMIFS(ValorTotalComD, Nivel, A303), G303="SUB-ETAPA", SUMIFS(ValorTotalComD, SubNivel, C303), TRUE, T303)</f>
        <v/>
      </c>
      <c r="P303" s="584">
        <f>IF(I303="", "", IFERROR(VLOOKUP(VALUE(I303), _BaseAbril2026, 5, 0), IFERROR(VLOOKUP(TEXT(I303, "@"), _BaseAbril2026, 5, 0), "")))</f>
        <v/>
      </c>
      <c r="Q303" s="585">
        <f>IFERROR(IF(S303="BDI1", TRUNC(P303*(1+$R$18), 2),IF(S303="BDI2", TRUNC(P303*(1+$Q$18), 2), "")), "")</f>
        <v/>
      </c>
      <c r="R303" s="586">
        <f>_xlfn.IFS(G303="ETAPA", SUMIFS(ValorTotalSemD, Nivel, A303), G303="SUB-ETAPA", SUMIFS(ValorTotalSemD, SubNivel, C303), TRUE, U303)</f>
        <v/>
      </c>
      <c r="S303" s="587">
        <f>IF(G303="","",IF(OR(G303="etapa",G303="sub-etapa"),"",OFFSET(MCQ!M$20,ROW(M303)-ROW(M$20),0)))</f>
        <v/>
      </c>
      <c r="T303" s="588">
        <f>IFERROR(TRUNC(L303*N303,2),"")</f>
        <v/>
      </c>
      <c r="U303" s="589">
        <f>IFERROR(TRUNC(L303*Q303,2),"")</f>
        <v/>
      </c>
    </row>
    <row r="304">
      <c r="A304" s="18">
        <f>OFFSET(MCQ!A$20,ROW(A304)-ROW(A$20),0)</f>
        <v/>
      </c>
      <c r="B304" s="18">
        <f>OFFSET(MCQ!B$20,ROW(B304)-ROW(B$20),0)</f>
        <v/>
      </c>
      <c r="C304" s="18">
        <f>OFFSET(MCQ!C$20,ROW(C304)-ROW(C$20),0)</f>
        <v/>
      </c>
      <c r="D304" s="18">
        <f>OFFSET(MCQ!D$20,ROW(D304)-ROW(D$20),0)</f>
        <v/>
      </c>
      <c r="E304" s="18">
        <f>OFFSET(MCQ!E$20,ROW(E304)-ROW(E$20),0)</f>
        <v/>
      </c>
      <c r="F304" s="18" t="n"/>
      <c r="G304" s="233">
        <f>OFFSET(MCQ!G$20,ROW(G304)-ROW(G$20),0)</f>
        <v/>
      </c>
      <c r="H304" s="583">
        <f>IF(G304="","",OFFSET(MCQ!H$20,ROW(H304)-ROW(H$20),0))</f>
        <v/>
      </c>
      <c r="I304" s="24">
        <f>IF(G304="","",IF(OR(G304="etapa",G304="sub-etapa"),"",OFFSET(MCQ!I$20,ROW(I304)-ROW(I$20),0)))</f>
        <v/>
      </c>
      <c r="J304" s="25">
        <f>IF(G304="","",OFFSET(MCQ!J$20,ROW(J304)-ROW(J$20),0))</f>
        <v/>
      </c>
      <c r="K304" s="24">
        <f>IF(G304="","",IF(OR(G304="etapa",G304="sub-etapa"),"",OFFSET(MCQ!K$20,ROW(K304)-ROW(K$20),0)))</f>
        <v/>
      </c>
      <c r="L304" s="26">
        <f>IF(G304="","",IF(OR(G304="etapa",G304="sub-etapa"),"",TRUNC(OFFSET(MCQ!L$20,ROW(L304)-ROW(L$20),0),2)))</f>
        <v/>
      </c>
      <c r="M304" s="584">
        <f>IF(I304="", "", IFERROR(VLOOKUP(VALUE(I304), _BaseAbril2026, 4, 0), IFERROR(VLOOKUP(TEXT(I304, "@"), _BaseAbril2026, 4, 0), "")))</f>
        <v/>
      </c>
      <c r="N304" s="585">
        <f>IFERROR(IF(S304="BDI1", TRUNC(M304*(1+$O$18), 2),IF(S304="BDI2", TRUNC(M304*(1+$N$18), 2), "")), "")</f>
        <v/>
      </c>
      <c r="O304" s="586">
        <f>_xlfn.IFS(G304="ETAPA", SUMIFS(ValorTotalComD, Nivel, A304), G304="SUB-ETAPA", SUMIFS(ValorTotalComD, SubNivel, C304), TRUE, T304)</f>
        <v/>
      </c>
      <c r="P304" s="584">
        <f>IF(I304="", "", IFERROR(VLOOKUP(VALUE(I304), _BaseAbril2026, 5, 0), IFERROR(VLOOKUP(TEXT(I304, "@"), _BaseAbril2026, 5, 0), "")))</f>
        <v/>
      </c>
      <c r="Q304" s="585">
        <f>IFERROR(IF(S304="BDI1", TRUNC(P304*(1+$R$18), 2),IF(S304="BDI2", TRUNC(P304*(1+$Q$18), 2), "")), "")</f>
        <v/>
      </c>
      <c r="R304" s="586">
        <f>_xlfn.IFS(G304="ETAPA", SUMIFS(ValorTotalSemD, Nivel, A304), G304="SUB-ETAPA", SUMIFS(ValorTotalSemD, SubNivel, C304), TRUE, U304)</f>
        <v/>
      </c>
      <c r="S304" s="587">
        <f>IF(G304="","",IF(OR(G304="etapa",G304="sub-etapa"),"",OFFSET(MCQ!M$20,ROW(M304)-ROW(M$20),0)))</f>
        <v/>
      </c>
      <c r="T304" s="588">
        <f>IFERROR(TRUNC(L304*N304,2),"")</f>
        <v/>
      </c>
      <c r="U304" s="589">
        <f>IFERROR(TRUNC(L304*Q304,2),"")</f>
        <v/>
      </c>
    </row>
    <row r="305">
      <c r="A305" s="18">
        <f>OFFSET(MCQ!A$20,ROW(A305)-ROW(A$20),0)</f>
        <v/>
      </c>
      <c r="B305" s="18">
        <f>OFFSET(MCQ!B$20,ROW(B305)-ROW(B$20),0)</f>
        <v/>
      </c>
      <c r="C305" s="18">
        <f>OFFSET(MCQ!C$20,ROW(C305)-ROW(C$20),0)</f>
        <v/>
      </c>
      <c r="D305" s="18">
        <f>OFFSET(MCQ!D$20,ROW(D305)-ROW(D$20),0)</f>
        <v/>
      </c>
      <c r="E305" s="18">
        <f>OFFSET(MCQ!E$20,ROW(E305)-ROW(E$20),0)</f>
        <v/>
      </c>
      <c r="F305" s="18" t="n"/>
      <c r="G305" s="233">
        <f>OFFSET(MCQ!G$20,ROW(G305)-ROW(G$20),0)</f>
        <v/>
      </c>
      <c r="H305" s="583">
        <f>IF(G305="","",OFFSET(MCQ!H$20,ROW(H305)-ROW(H$20),0))</f>
        <v/>
      </c>
      <c r="I305" s="24">
        <f>IF(G305="","",IF(OR(G305="etapa",G305="sub-etapa"),"",OFFSET(MCQ!I$20,ROW(I305)-ROW(I$20),0)))</f>
        <v/>
      </c>
      <c r="J305" s="25">
        <f>IF(G305="","",OFFSET(MCQ!J$20,ROW(J305)-ROW(J$20),0))</f>
        <v/>
      </c>
      <c r="K305" s="24">
        <f>IF(G305="","",IF(OR(G305="etapa",G305="sub-etapa"),"",OFFSET(MCQ!K$20,ROW(K305)-ROW(K$20),0)))</f>
        <v/>
      </c>
      <c r="L305" s="26">
        <f>IF(G305="","",IF(OR(G305="etapa",G305="sub-etapa"),"",TRUNC(OFFSET(MCQ!L$20,ROW(L305)-ROW(L$20),0),2)))</f>
        <v/>
      </c>
      <c r="M305" s="584">
        <f>IF(I305="", "", IFERROR(VLOOKUP(VALUE(I305), _BaseAbril2026, 4, 0), IFERROR(VLOOKUP(TEXT(I305, "@"), _BaseAbril2026, 4, 0), "")))</f>
        <v/>
      </c>
      <c r="N305" s="585">
        <f>IFERROR(IF(S305="BDI1", TRUNC(M305*(1+$O$18), 2),IF(S305="BDI2", TRUNC(M305*(1+$N$18), 2), "")), "")</f>
        <v/>
      </c>
      <c r="O305" s="586">
        <f>_xlfn.IFS(G305="ETAPA", SUMIFS(ValorTotalComD, Nivel, A305), G305="SUB-ETAPA", SUMIFS(ValorTotalComD, SubNivel, C305), TRUE, T305)</f>
        <v/>
      </c>
      <c r="P305" s="584">
        <f>IF(I305="", "", IFERROR(VLOOKUP(VALUE(I305), _BaseAbril2026, 5, 0), IFERROR(VLOOKUP(TEXT(I305, "@"), _BaseAbril2026, 5, 0), "")))</f>
        <v/>
      </c>
      <c r="Q305" s="585">
        <f>IFERROR(IF(S305="BDI1", TRUNC(P305*(1+$R$18), 2),IF(S305="BDI2", TRUNC(P305*(1+$Q$18), 2), "")), "")</f>
        <v/>
      </c>
      <c r="R305" s="586">
        <f>_xlfn.IFS(G305="ETAPA", SUMIFS(ValorTotalSemD, Nivel, A305), G305="SUB-ETAPA", SUMIFS(ValorTotalSemD, SubNivel, C305), TRUE, U305)</f>
        <v/>
      </c>
      <c r="S305" s="587">
        <f>IF(G305="","",IF(OR(G305="etapa",G305="sub-etapa"),"",OFFSET(MCQ!M$20,ROW(M305)-ROW(M$20),0)))</f>
        <v/>
      </c>
      <c r="T305" s="588">
        <f>IFERROR(TRUNC(L305*N305,2),"")</f>
        <v/>
      </c>
      <c r="U305" s="589">
        <f>IFERROR(TRUNC(L305*Q305,2),"")</f>
        <v/>
      </c>
    </row>
    <row r="306">
      <c r="A306" s="18">
        <f>OFFSET(MCQ!A$20,ROW(A306)-ROW(A$20),0)</f>
        <v/>
      </c>
      <c r="B306" s="18">
        <f>OFFSET(MCQ!B$20,ROW(B306)-ROW(B$20),0)</f>
        <v/>
      </c>
      <c r="C306" s="18">
        <f>OFFSET(MCQ!C$20,ROW(C306)-ROW(C$20),0)</f>
        <v/>
      </c>
      <c r="D306" s="18">
        <f>OFFSET(MCQ!D$20,ROW(D306)-ROW(D$20),0)</f>
        <v/>
      </c>
      <c r="E306" s="18">
        <f>OFFSET(MCQ!E$20,ROW(E306)-ROW(E$20),0)</f>
        <v/>
      </c>
      <c r="F306" s="18" t="n"/>
      <c r="G306" s="233">
        <f>OFFSET(MCQ!G$20,ROW(G306)-ROW(G$20),0)</f>
        <v/>
      </c>
      <c r="H306" s="583">
        <f>IF(G306="","",OFFSET(MCQ!H$20,ROW(H306)-ROW(H$20),0))</f>
        <v/>
      </c>
      <c r="I306" s="24">
        <f>IF(G306="","",IF(OR(G306="etapa",G306="sub-etapa"),"",OFFSET(MCQ!I$20,ROW(I306)-ROW(I$20),0)))</f>
        <v/>
      </c>
      <c r="J306" s="25">
        <f>IF(G306="","",OFFSET(MCQ!J$20,ROW(J306)-ROW(J$20),0))</f>
        <v/>
      </c>
      <c r="K306" s="24">
        <f>IF(G306="","",IF(OR(G306="etapa",G306="sub-etapa"),"",OFFSET(MCQ!K$20,ROW(K306)-ROW(K$20),0)))</f>
        <v/>
      </c>
      <c r="L306" s="26">
        <f>IF(G306="","",IF(OR(G306="etapa",G306="sub-etapa"),"",TRUNC(OFFSET(MCQ!L$20,ROW(L306)-ROW(L$20),0),2)))</f>
        <v/>
      </c>
      <c r="M306" s="584">
        <f>IF(I306="", "", IFERROR(VLOOKUP(VALUE(I306), _BaseAbril2026, 4, 0), IFERROR(VLOOKUP(TEXT(I306, "@"), _BaseAbril2026, 4, 0), "")))</f>
        <v/>
      </c>
      <c r="N306" s="585">
        <f>IFERROR(IF(S306="BDI1", TRUNC(M306*(1+$O$18), 2),IF(S306="BDI2", TRUNC(M306*(1+$N$18), 2), "")), "")</f>
        <v/>
      </c>
      <c r="O306" s="586">
        <f>_xlfn.IFS(G306="ETAPA", SUMIFS(ValorTotalComD, Nivel, A306), G306="SUB-ETAPA", SUMIFS(ValorTotalComD, SubNivel, C306), TRUE, T306)</f>
        <v/>
      </c>
      <c r="P306" s="584">
        <f>IF(I306="", "", IFERROR(VLOOKUP(VALUE(I306), _BaseAbril2026, 5, 0), IFERROR(VLOOKUP(TEXT(I306, "@"), _BaseAbril2026, 5, 0), "")))</f>
        <v/>
      </c>
      <c r="Q306" s="585">
        <f>IFERROR(IF(S306="BDI1", TRUNC(P306*(1+$R$18), 2),IF(S306="BDI2", TRUNC(P306*(1+$Q$18), 2), "")), "")</f>
        <v/>
      </c>
      <c r="R306" s="586">
        <f>_xlfn.IFS(G306="ETAPA", SUMIFS(ValorTotalSemD, Nivel, A306), G306="SUB-ETAPA", SUMIFS(ValorTotalSemD, SubNivel, C306), TRUE, U306)</f>
        <v/>
      </c>
      <c r="S306" s="587">
        <f>IF(G306="","",IF(OR(G306="etapa",G306="sub-etapa"),"",OFFSET(MCQ!M$20,ROW(M306)-ROW(M$20),0)))</f>
        <v/>
      </c>
      <c r="T306" s="588">
        <f>IFERROR(TRUNC(L306*N306,2),"")</f>
        <v/>
      </c>
      <c r="U306" s="589">
        <f>IFERROR(TRUNC(L306*Q306,2),"")</f>
        <v/>
      </c>
    </row>
    <row r="307">
      <c r="A307" s="18">
        <f>OFFSET(MCQ!A$20,ROW(A307)-ROW(A$20),0)</f>
        <v/>
      </c>
      <c r="B307" s="18">
        <f>OFFSET(MCQ!B$20,ROW(B307)-ROW(B$20),0)</f>
        <v/>
      </c>
      <c r="C307" s="18">
        <f>OFFSET(MCQ!C$20,ROW(C307)-ROW(C$20),0)</f>
        <v/>
      </c>
      <c r="D307" s="18">
        <f>OFFSET(MCQ!D$20,ROW(D307)-ROW(D$20),0)</f>
        <v/>
      </c>
      <c r="E307" s="18">
        <f>OFFSET(MCQ!E$20,ROW(E307)-ROW(E$20),0)</f>
        <v/>
      </c>
      <c r="F307" s="18" t="n"/>
      <c r="G307" s="233">
        <f>OFFSET(MCQ!G$20,ROW(G307)-ROW(G$20),0)</f>
        <v/>
      </c>
      <c r="H307" s="583">
        <f>IF(G307="","",OFFSET(MCQ!H$20,ROW(H307)-ROW(H$20),0))</f>
        <v/>
      </c>
      <c r="I307" s="24">
        <f>IF(G307="","",IF(OR(G307="etapa",G307="sub-etapa"),"",OFFSET(MCQ!I$20,ROW(I307)-ROW(I$20),0)))</f>
        <v/>
      </c>
      <c r="J307" s="25">
        <f>IF(G307="","",OFFSET(MCQ!J$20,ROW(J307)-ROW(J$20),0))</f>
        <v/>
      </c>
      <c r="K307" s="24">
        <f>IF(G307="","",IF(OR(G307="etapa",G307="sub-etapa"),"",OFFSET(MCQ!K$20,ROW(K307)-ROW(K$20),0)))</f>
        <v/>
      </c>
      <c r="L307" s="26">
        <f>IF(G307="","",IF(OR(G307="etapa",G307="sub-etapa"),"",TRUNC(OFFSET(MCQ!L$20,ROW(L307)-ROW(L$20),0),2)))</f>
        <v/>
      </c>
      <c r="M307" s="584">
        <f>IF(I307="", "", IFERROR(VLOOKUP(VALUE(I307), _BaseAbril2026, 4, 0), IFERROR(VLOOKUP(TEXT(I307, "@"), _BaseAbril2026, 4, 0), "")))</f>
        <v/>
      </c>
      <c r="N307" s="585">
        <f>IFERROR(IF(S307="BDI1", TRUNC(M307*(1+$O$18), 2),IF(S307="BDI2", TRUNC(M307*(1+$N$18), 2), "")), "")</f>
        <v/>
      </c>
      <c r="O307" s="586">
        <f>_xlfn.IFS(G307="ETAPA", SUMIFS(ValorTotalComD, Nivel, A307), G307="SUB-ETAPA", SUMIFS(ValorTotalComD, SubNivel, C307), TRUE, T307)</f>
        <v/>
      </c>
      <c r="P307" s="584">
        <f>IF(I307="", "", IFERROR(VLOOKUP(VALUE(I307), _BaseAbril2026, 5, 0), IFERROR(VLOOKUP(TEXT(I307, "@"), _BaseAbril2026, 5, 0), "")))</f>
        <v/>
      </c>
      <c r="Q307" s="585">
        <f>IFERROR(IF(S307="BDI1", TRUNC(P307*(1+$R$18), 2),IF(S307="BDI2", TRUNC(P307*(1+$Q$18), 2), "")), "")</f>
        <v/>
      </c>
      <c r="R307" s="586">
        <f>_xlfn.IFS(G307="ETAPA", SUMIFS(ValorTotalSemD, Nivel, A307), G307="SUB-ETAPA", SUMIFS(ValorTotalSemD, SubNivel, C307), TRUE, U307)</f>
        <v/>
      </c>
      <c r="S307" s="587">
        <f>IF(G307="","",IF(OR(G307="etapa",G307="sub-etapa"),"",OFFSET(MCQ!M$20,ROW(M307)-ROW(M$20),0)))</f>
        <v/>
      </c>
      <c r="T307" s="588">
        <f>IFERROR(TRUNC(L307*N307,2),"")</f>
        <v/>
      </c>
      <c r="U307" s="589">
        <f>IFERROR(TRUNC(L307*Q307,2),"")</f>
        <v/>
      </c>
    </row>
    <row r="308">
      <c r="A308" s="18">
        <f>OFFSET(MCQ!A$20,ROW(A308)-ROW(A$20),0)</f>
        <v/>
      </c>
      <c r="B308" s="18">
        <f>OFFSET(MCQ!B$20,ROW(B308)-ROW(B$20),0)</f>
        <v/>
      </c>
      <c r="C308" s="18">
        <f>OFFSET(MCQ!C$20,ROW(C308)-ROW(C$20),0)</f>
        <v/>
      </c>
      <c r="D308" s="18">
        <f>OFFSET(MCQ!D$20,ROW(D308)-ROW(D$20),0)</f>
        <v/>
      </c>
      <c r="E308" s="18">
        <f>OFFSET(MCQ!E$20,ROW(E308)-ROW(E$20),0)</f>
        <v/>
      </c>
      <c r="F308" s="18" t="n"/>
      <c r="G308" s="233">
        <f>OFFSET(MCQ!G$20,ROW(G308)-ROW(G$20),0)</f>
        <v/>
      </c>
      <c r="H308" s="583">
        <f>IF(G308="","",OFFSET(MCQ!H$20,ROW(H308)-ROW(H$20),0))</f>
        <v/>
      </c>
      <c r="I308" s="24">
        <f>IF(G308="","",IF(OR(G308="etapa",G308="sub-etapa"),"",OFFSET(MCQ!I$20,ROW(I308)-ROW(I$20),0)))</f>
        <v/>
      </c>
      <c r="J308" s="25">
        <f>IF(G308="","",OFFSET(MCQ!J$20,ROW(J308)-ROW(J$20),0))</f>
        <v/>
      </c>
      <c r="K308" s="24">
        <f>IF(G308="","",IF(OR(G308="etapa",G308="sub-etapa"),"",OFFSET(MCQ!K$20,ROW(K308)-ROW(K$20),0)))</f>
        <v/>
      </c>
      <c r="L308" s="26">
        <f>IF(G308="","",IF(OR(G308="etapa",G308="sub-etapa"),"",TRUNC(OFFSET(MCQ!L$20,ROW(L308)-ROW(L$20),0),2)))</f>
        <v/>
      </c>
      <c r="M308" s="584">
        <f>IF(I308="", "", IFERROR(VLOOKUP(VALUE(I308), _BaseAbril2026, 4, 0), IFERROR(VLOOKUP(TEXT(I308, "@"), _BaseAbril2026, 4, 0), "")))</f>
        <v/>
      </c>
      <c r="N308" s="585">
        <f>IFERROR(IF(S308="BDI1", TRUNC(M308*(1+$O$18), 2),IF(S308="BDI2", TRUNC(M308*(1+$N$18), 2), "")), "")</f>
        <v/>
      </c>
      <c r="O308" s="586">
        <f>_xlfn.IFS(G308="ETAPA", SUMIFS(ValorTotalComD, Nivel, A308), G308="SUB-ETAPA", SUMIFS(ValorTotalComD, SubNivel, C308), TRUE, T308)</f>
        <v/>
      </c>
      <c r="P308" s="584">
        <f>IF(I308="", "", IFERROR(VLOOKUP(VALUE(I308), _BaseAbril2026, 5, 0), IFERROR(VLOOKUP(TEXT(I308, "@"), _BaseAbril2026, 5, 0), "")))</f>
        <v/>
      </c>
      <c r="Q308" s="585">
        <f>IFERROR(IF(S308="BDI1", TRUNC(P308*(1+$R$18), 2),IF(S308="BDI2", TRUNC(P308*(1+$Q$18), 2), "")), "")</f>
        <v/>
      </c>
      <c r="R308" s="586">
        <f>_xlfn.IFS(G308="ETAPA", SUMIFS(ValorTotalSemD, Nivel, A308), G308="SUB-ETAPA", SUMIFS(ValorTotalSemD, SubNivel, C308), TRUE, U308)</f>
        <v/>
      </c>
      <c r="S308" s="587">
        <f>IF(G308="","",IF(OR(G308="etapa",G308="sub-etapa"),"",OFFSET(MCQ!M$20,ROW(M308)-ROW(M$20),0)))</f>
        <v/>
      </c>
      <c r="T308" s="588">
        <f>IFERROR(TRUNC(L308*N308,2),"")</f>
        <v/>
      </c>
      <c r="U308" s="589">
        <f>IFERROR(TRUNC(L308*Q308,2),"")</f>
        <v/>
      </c>
    </row>
    <row r="309">
      <c r="A309" s="18">
        <f>OFFSET(MCQ!A$20,ROW(A309)-ROW(A$20),0)</f>
        <v/>
      </c>
      <c r="B309" s="18">
        <f>OFFSET(MCQ!B$20,ROW(B309)-ROW(B$20),0)</f>
        <v/>
      </c>
      <c r="C309" s="18">
        <f>OFFSET(MCQ!C$20,ROW(C309)-ROW(C$20),0)</f>
        <v/>
      </c>
      <c r="D309" s="18">
        <f>OFFSET(MCQ!D$20,ROW(D309)-ROW(D$20),0)</f>
        <v/>
      </c>
      <c r="E309" s="18">
        <f>OFFSET(MCQ!E$20,ROW(E309)-ROW(E$20),0)</f>
        <v/>
      </c>
      <c r="F309" s="18" t="n"/>
      <c r="G309" s="233">
        <f>OFFSET(MCQ!G$20,ROW(G309)-ROW(G$20),0)</f>
        <v/>
      </c>
      <c r="H309" s="583">
        <f>IF(G309="","",OFFSET(MCQ!H$20,ROW(H309)-ROW(H$20),0))</f>
        <v/>
      </c>
      <c r="I309" s="24">
        <f>IF(G309="","",IF(OR(G309="etapa",G309="sub-etapa"),"",OFFSET(MCQ!I$20,ROW(I309)-ROW(I$20),0)))</f>
        <v/>
      </c>
      <c r="J309" s="25">
        <f>IF(G309="","",OFFSET(MCQ!J$20,ROW(J309)-ROW(J$20),0))</f>
        <v/>
      </c>
      <c r="K309" s="24">
        <f>IF(G309="","",IF(OR(G309="etapa",G309="sub-etapa"),"",OFFSET(MCQ!K$20,ROW(K309)-ROW(K$20),0)))</f>
        <v/>
      </c>
      <c r="L309" s="26">
        <f>IF(G309="","",IF(OR(G309="etapa",G309="sub-etapa"),"",TRUNC(OFFSET(MCQ!L$20,ROW(L309)-ROW(L$20),0),2)))</f>
        <v/>
      </c>
      <c r="M309" s="584">
        <f>IF(I309="", "", IFERROR(VLOOKUP(VALUE(I309), _BaseAbril2026, 4, 0), IFERROR(VLOOKUP(TEXT(I309, "@"), _BaseAbril2026, 4, 0), "")))</f>
        <v/>
      </c>
      <c r="N309" s="585">
        <f>IFERROR(IF(S309="BDI1", TRUNC(M309*(1+$O$18), 2),IF(S309="BDI2", TRUNC(M309*(1+$N$18), 2), "")), "")</f>
        <v/>
      </c>
      <c r="O309" s="586">
        <f>_xlfn.IFS(G309="ETAPA", SUMIFS(ValorTotalComD, Nivel, A309), G309="SUB-ETAPA", SUMIFS(ValorTotalComD, SubNivel, C309), TRUE, T309)</f>
        <v/>
      </c>
      <c r="P309" s="584">
        <f>IF(I309="", "", IFERROR(VLOOKUP(VALUE(I309), _BaseAbril2026, 5, 0), IFERROR(VLOOKUP(TEXT(I309, "@"), _BaseAbril2026, 5, 0), "")))</f>
        <v/>
      </c>
      <c r="Q309" s="585">
        <f>IFERROR(IF(S309="BDI1", TRUNC(P309*(1+$R$18), 2),IF(S309="BDI2", TRUNC(P309*(1+$Q$18), 2), "")), "")</f>
        <v/>
      </c>
      <c r="R309" s="586">
        <f>_xlfn.IFS(G309="ETAPA", SUMIFS(ValorTotalSemD, Nivel, A309), G309="SUB-ETAPA", SUMIFS(ValorTotalSemD, SubNivel, C309), TRUE, U309)</f>
        <v/>
      </c>
      <c r="S309" s="587">
        <f>IF(G309="","",IF(OR(G309="etapa",G309="sub-etapa"),"",OFFSET(MCQ!M$20,ROW(M309)-ROW(M$20),0)))</f>
        <v/>
      </c>
      <c r="T309" s="588">
        <f>IFERROR(TRUNC(L309*N309,2),"")</f>
        <v/>
      </c>
      <c r="U309" s="589">
        <f>IFERROR(TRUNC(L309*Q309,2),"")</f>
        <v/>
      </c>
    </row>
    <row r="310">
      <c r="A310" s="18">
        <f>OFFSET(MCQ!A$20,ROW(A310)-ROW(A$20),0)</f>
        <v/>
      </c>
      <c r="B310" s="18">
        <f>OFFSET(MCQ!B$20,ROW(B310)-ROW(B$20),0)</f>
        <v/>
      </c>
      <c r="C310" s="18">
        <f>OFFSET(MCQ!C$20,ROW(C310)-ROW(C$20),0)</f>
        <v/>
      </c>
      <c r="D310" s="18">
        <f>OFFSET(MCQ!D$20,ROW(D310)-ROW(D$20),0)</f>
        <v/>
      </c>
      <c r="E310" s="18">
        <f>OFFSET(MCQ!E$20,ROW(E310)-ROW(E$20),0)</f>
        <v/>
      </c>
      <c r="F310" s="18" t="n"/>
      <c r="G310" s="233">
        <f>OFFSET(MCQ!G$20,ROW(G310)-ROW(G$20),0)</f>
        <v/>
      </c>
      <c r="H310" s="583">
        <f>IF(G310="","",OFFSET(MCQ!H$20,ROW(H310)-ROW(H$20),0))</f>
        <v/>
      </c>
      <c r="I310" s="24">
        <f>IF(G310="","",IF(OR(G310="etapa",G310="sub-etapa"),"",OFFSET(MCQ!I$20,ROW(I310)-ROW(I$20),0)))</f>
        <v/>
      </c>
      <c r="J310" s="25">
        <f>IF(G310="","",OFFSET(MCQ!J$20,ROW(J310)-ROW(J$20),0))</f>
        <v/>
      </c>
      <c r="K310" s="24">
        <f>IF(G310="","",IF(OR(G310="etapa",G310="sub-etapa"),"",OFFSET(MCQ!K$20,ROW(K310)-ROW(K$20),0)))</f>
        <v/>
      </c>
      <c r="L310" s="26">
        <f>IF(G310="","",IF(OR(G310="etapa",G310="sub-etapa"),"",TRUNC(OFFSET(MCQ!L$20,ROW(L310)-ROW(L$20),0),2)))</f>
        <v/>
      </c>
      <c r="M310" s="584">
        <f>IF(I310="", "", IFERROR(VLOOKUP(VALUE(I310), _BaseAbril2026, 4, 0), IFERROR(VLOOKUP(TEXT(I310, "@"), _BaseAbril2026, 4, 0), "")))</f>
        <v/>
      </c>
      <c r="N310" s="585">
        <f>IFERROR(IF(S310="BDI1", TRUNC(M310*(1+$O$18), 2),IF(S310="BDI2", TRUNC(M310*(1+$N$18), 2), "")), "")</f>
        <v/>
      </c>
      <c r="O310" s="586">
        <f>_xlfn.IFS(G310="ETAPA", SUMIFS(ValorTotalComD, Nivel, A310), G310="SUB-ETAPA", SUMIFS(ValorTotalComD, SubNivel, C310), TRUE, T310)</f>
        <v/>
      </c>
      <c r="P310" s="584">
        <f>IF(I310="", "", IFERROR(VLOOKUP(VALUE(I310), _BaseAbril2026, 5, 0), IFERROR(VLOOKUP(TEXT(I310, "@"), _BaseAbril2026, 5, 0), "")))</f>
        <v/>
      </c>
      <c r="Q310" s="585">
        <f>IFERROR(IF(S310="BDI1", TRUNC(P310*(1+$R$18), 2),IF(S310="BDI2", TRUNC(P310*(1+$Q$18), 2), "")), "")</f>
        <v/>
      </c>
      <c r="R310" s="586">
        <f>_xlfn.IFS(G310="ETAPA", SUMIFS(ValorTotalSemD, Nivel, A310), G310="SUB-ETAPA", SUMIFS(ValorTotalSemD, SubNivel, C310), TRUE, U310)</f>
        <v/>
      </c>
      <c r="S310" s="587">
        <f>IF(G310="","",IF(OR(G310="etapa",G310="sub-etapa"),"",OFFSET(MCQ!M$20,ROW(M310)-ROW(M$20),0)))</f>
        <v/>
      </c>
      <c r="T310" s="588">
        <f>IFERROR(TRUNC(L310*N310,2),"")</f>
        <v/>
      </c>
      <c r="U310" s="589">
        <f>IFERROR(TRUNC(L310*Q310,2),"")</f>
        <v/>
      </c>
    </row>
    <row r="311">
      <c r="A311" s="18">
        <f>OFFSET(MCQ!A$20,ROW(A311)-ROW(A$20),0)</f>
        <v/>
      </c>
      <c r="B311" s="18">
        <f>OFFSET(MCQ!B$20,ROW(B311)-ROW(B$20),0)</f>
        <v/>
      </c>
      <c r="C311" s="18">
        <f>OFFSET(MCQ!C$20,ROW(C311)-ROW(C$20),0)</f>
        <v/>
      </c>
      <c r="D311" s="18">
        <f>OFFSET(MCQ!D$20,ROW(D311)-ROW(D$20),0)</f>
        <v/>
      </c>
      <c r="E311" s="18">
        <f>OFFSET(MCQ!E$20,ROW(E311)-ROW(E$20),0)</f>
        <v/>
      </c>
      <c r="F311" s="18" t="n"/>
      <c r="G311" s="233">
        <f>OFFSET(MCQ!G$20,ROW(G311)-ROW(G$20),0)</f>
        <v/>
      </c>
      <c r="H311" s="583">
        <f>IF(G311="","",OFFSET(MCQ!H$20,ROW(H311)-ROW(H$20),0))</f>
        <v/>
      </c>
      <c r="I311" s="24">
        <f>IF(G311="","",IF(OR(G311="etapa",G311="sub-etapa"),"",OFFSET(MCQ!I$20,ROW(I311)-ROW(I$20),0)))</f>
        <v/>
      </c>
      <c r="J311" s="25">
        <f>IF(G311="","",OFFSET(MCQ!J$20,ROW(J311)-ROW(J$20),0))</f>
        <v/>
      </c>
      <c r="K311" s="24">
        <f>IF(G311="","",IF(OR(G311="etapa",G311="sub-etapa"),"",OFFSET(MCQ!K$20,ROW(K311)-ROW(K$20),0)))</f>
        <v/>
      </c>
      <c r="L311" s="26">
        <f>IF(G311="","",IF(OR(G311="etapa",G311="sub-etapa"),"",TRUNC(OFFSET(MCQ!L$20,ROW(L311)-ROW(L$20),0),2)))</f>
        <v/>
      </c>
      <c r="M311" s="584">
        <f>IF(I311="", "", IFERROR(VLOOKUP(VALUE(I311), _BaseAbril2026, 4, 0), IFERROR(VLOOKUP(TEXT(I311, "@"), _BaseAbril2026, 4, 0), "")))</f>
        <v/>
      </c>
      <c r="N311" s="585">
        <f>IFERROR(IF(S311="BDI1", TRUNC(M311*(1+$O$18), 2),IF(S311="BDI2", TRUNC(M311*(1+$N$18), 2), "")), "")</f>
        <v/>
      </c>
      <c r="O311" s="586">
        <f>_xlfn.IFS(G311="ETAPA", SUMIFS(ValorTotalComD, Nivel, A311), G311="SUB-ETAPA", SUMIFS(ValorTotalComD, SubNivel, C311), TRUE, T311)</f>
        <v/>
      </c>
      <c r="P311" s="584">
        <f>IF(I311="", "", IFERROR(VLOOKUP(VALUE(I311), _BaseAbril2026, 5, 0), IFERROR(VLOOKUP(TEXT(I311, "@"), _BaseAbril2026, 5, 0), "")))</f>
        <v/>
      </c>
      <c r="Q311" s="585">
        <f>IFERROR(IF(S311="BDI1", TRUNC(P311*(1+$R$18), 2),IF(S311="BDI2", TRUNC(P311*(1+$Q$18), 2), "")), "")</f>
        <v/>
      </c>
      <c r="R311" s="586">
        <f>_xlfn.IFS(G311="ETAPA", SUMIFS(ValorTotalSemD, Nivel, A311), G311="SUB-ETAPA", SUMIFS(ValorTotalSemD, SubNivel, C311), TRUE, U311)</f>
        <v/>
      </c>
      <c r="S311" s="587">
        <f>IF(G311="","",IF(OR(G311="etapa",G311="sub-etapa"),"",OFFSET(MCQ!M$20,ROW(M311)-ROW(M$20),0)))</f>
        <v/>
      </c>
      <c r="T311" s="588">
        <f>IFERROR(TRUNC(L311*N311,2),"")</f>
        <v/>
      </c>
      <c r="U311" s="589">
        <f>IFERROR(TRUNC(L311*Q311,2),"")</f>
        <v/>
      </c>
    </row>
    <row r="312">
      <c r="A312" s="18">
        <f>OFFSET(MCQ!A$20,ROW(A312)-ROW(A$20),0)</f>
        <v/>
      </c>
      <c r="B312" s="18">
        <f>OFFSET(MCQ!B$20,ROW(B312)-ROW(B$20),0)</f>
        <v/>
      </c>
      <c r="C312" s="18">
        <f>OFFSET(MCQ!C$20,ROW(C312)-ROW(C$20),0)</f>
        <v/>
      </c>
      <c r="D312" s="18">
        <f>OFFSET(MCQ!D$20,ROW(D312)-ROW(D$20),0)</f>
        <v/>
      </c>
      <c r="E312" s="18">
        <f>OFFSET(MCQ!E$20,ROW(E312)-ROW(E$20),0)</f>
        <v/>
      </c>
      <c r="F312" s="18" t="n"/>
      <c r="G312" s="233">
        <f>OFFSET(MCQ!G$20,ROW(G312)-ROW(G$20),0)</f>
        <v/>
      </c>
      <c r="H312" s="583">
        <f>IF(G312="","",OFFSET(MCQ!H$20,ROW(H312)-ROW(H$20),0))</f>
        <v/>
      </c>
      <c r="I312" s="24">
        <f>IF(G312="","",IF(OR(G312="etapa",G312="sub-etapa"),"",OFFSET(MCQ!I$20,ROW(I312)-ROW(I$20),0)))</f>
        <v/>
      </c>
      <c r="J312" s="25">
        <f>IF(G312="","",OFFSET(MCQ!J$20,ROW(J312)-ROW(J$20),0))</f>
        <v/>
      </c>
      <c r="K312" s="24">
        <f>IF(G312="","",IF(OR(G312="etapa",G312="sub-etapa"),"",OFFSET(MCQ!K$20,ROW(K312)-ROW(K$20),0)))</f>
        <v/>
      </c>
      <c r="L312" s="26">
        <f>IF(G312="","",IF(OR(G312="etapa",G312="sub-etapa"),"",TRUNC(OFFSET(MCQ!L$20,ROW(L312)-ROW(L$20),0),2)))</f>
        <v/>
      </c>
      <c r="M312" s="584">
        <f>IF(I312="", "", IFERROR(VLOOKUP(VALUE(I312), _BaseAbril2026, 4, 0), IFERROR(VLOOKUP(TEXT(I312, "@"), _BaseAbril2026, 4, 0), "")))</f>
        <v/>
      </c>
      <c r="N312" s="585">
        <f>IFERROR(IF(S312="BDI1", TRUNC(M312*(1+$O$18), 2),IF(S312="BDI2", TRUNC(M312*(1+$N$18), 2), "")), "")</f>
        <v/>
      </c>
      <c r="O312" s="586">
        <f>_xlfn.IFS(G312="ETAPA", SUMIFS(ValorTotalComD, Nivel, A312), G312="SUB-ETAPA", SUMIFS(ValorTotalComD, SubNivel, C312), TRUE, T312)</f>
        <v/>
      </c>
      <c r="P312" s="584">
        <f>IF(I312="", "", IFERROR(VLOOKUP(VALUE(I312), _BaseAbril2026, 5, 0), IFERROR(VLOOKUP(TEXT(I312, "@"), _BaseAbril2026, 5, 0), "")))</f>
        <v/>
      </c>
      <c r="Q312" s="585">
        <f>IFERROR(IF(S312="BDI1", TRUNC(P312*(1+$R$18), 2),IF(S312="BDI2", TRUNC(P312*(1+$Q$18), 2), "")), "")</f>
        <v/>
      </c>
      <c r="R312" s="586">
        <f>_xlfn.IFS(G312="ETAPA", SUMIFS(ValorTotalSemD, Nivel, A312), G312="SUB-ETAPA", SUMIFS(ValorTotalSemD, SubNivel, C312), TRUE, U312)</f>
        <v/>
      </c>
      <c r="S312" s="587">
        <f>IF(G312="","",IF(OR(G312="etapa",G312="sub-etapa"),"",OFFSET(MCQ!M$20,ROW(M312)-ROW(M$20),0)))</f>
        <v/>
      </c>
      <c r="T312" s="588">
        <f>IFERROR(TRUNC(L312*N312,2),"")</f>
        <v/>
      </c>
      <c r="U312" s="589">
        <f>IFERROR(TRUNC(L312*Q312,2),"")</f>
        <v/>
      </c>
    </row>
    <row r="313">
      <c r="A313" s="18">
        <f>OFFSET(MCQ!A$20,ROW(A313)-ROW(A$20),0)</f>
        <v/>
      </c>
      <c r="B313" s="18">
        <f>OFFSET(MCQ!B$20,ROW(B313)-ROW(B$20),0)</f>
        <v/>
      </c>
      <c r="C313" s="18">
        <f>OFFSET(MCQ!C$20,ROW(C313)-ROW(C$20),0)</f>
        <v/>
      </c>
      <c r="D313" s="18">
        <f>OFFSET(MCQ!D$20,ROW(D313)-ROW(D$20),0)</f>
        <v/>
      </c>
      <c r="E313" s="18">
        <f>OFFSET(MCQ!E$20,ROW(E313)-ROW(E$20),0)</f>
        <v/>
      </c>
      <c r="F313" s="18" t="n"/>
      <c r="G313" s="233">
        <f>OFFSET(MCQ!G$20,ROW(G313)-ROW(G$20),0)</f>
        <v/>
      </c>
      <c r="H313" s="583">
        <f>IF(G313="","",OFFSET(MCQ!H$20,ROW(H313)-ROW(H$20),0))</f>
        <v/>
      </c>
      <c r="I313" s="24">
        <f>IF(G313="","",IF(OR(G313="etapa",G313="sub-etapa"),"",OFFSET(MCQ!I$20,ROW(I313)-ROW(I$20),0)))</f>
        <v/>
      </c>
      <c r="J313" s="25">
        <f>IF(G313="","",OFFSET(MCQ!J$20,ROW(J313)-ROW(J$20),0))</f>
        <v/>
      </c>
      <c r="K313" s="24">
        <f>IF(G313="","",IF(OR(G313="etapa",G313="sub-etapa"),"",OFFSET(MCQ!K$20,ROW(K313)-ROW(K$20),0)))</f>
        <v/>
      </c>
      <c r="L313" s="26">
        <f>IF(G313="","",IF(OR(G313="etapa",G313="sub-etapa"),"",TRUNC(OFFSET(MCQ!L$20,ROW(L313)-ROW(L$20),0),2)))</f>
        <v/>
      </c>
      <c r="M313" s="584">
        <f>IF(I313="", "", IFERROR(VLOOKUP(VALUE(I313), _BaseAbril2026, 4, 0), IFERROR(VLOOKUP(TEXT(I313, "@"), _BaseAbril2026, 4, 0), "")))</f>
        <v/>
      </c>
      <c r="N313" s="585">
        <f>IFERROR(IF(S313="BDI1", TRUNC(M313*(1+$O$18), 2),IF(S313="BDI2", TRUNC(M313*(1+$N$18), 2), "")), "")</f>
        <v/>
      </c>
      <c r="O313" s="586">
        <f>_xlfn.IFS(G313="ETAPA", SUMIFS(ValorTotalComD, Nivel, A313), G313="SUB-ETAPA", SUMIFS(ValorTotalComD, SubNivel, C313), TRUE, T313)</f>
        <v/>
      </c>
      <c r="P313" s="584">
        <f>IF(I313="", "", IFERROR(VLOOKUP(VALUE(I313), _BaseAbril2026, 5, 0), IFERROR(VLOOKUP(TEXT(I313, "@"), _BaseAbril2026, 5, 0), "")))</f>
        <v/>
      </c>
      <c r="Q313" s="585">
        <f>IFERROR(IF(S313="BDI1", TRUNC(P313*(1+$R$18), 2),IF(S313="BDI2", TRUNC(P313*(1+$Q$18), 2), "")), "")</f>
        <v/>
      </c>
      <c r="R313" s="586">
        <f>_xlfn.IFS(G313="ETAPA", SUMIFS(ValorTotalSemD, Nivel, A313), G313="SUB-ETAPA", SUMIFS(ValorTotalSemD, SubNivel, C313), TRUE, U313)</f>
        <v/>
      </c>
      <c r="S313" s="587">
        <f>IF(G313="","",IF(OR(G313="etapa",G313="sub-etapa"),"",OFFSET(MCQ!M$20,ROW(M313)-ROW(M$20),0)))</f>
        <v/>
      </c>
      <c r="T313" s="588">
        <f>IFERROR(TRUNC(L313*N313,2),"")</f>
        <v/>
      </c>
      <c r="U313" s="589">
        <f>IFERROR(TRUNC(L313*Q313,2),"")</f>
        <v/>
      </c>
    </row>
    <row r="314">
      <c r="A314" s="18">
        <f>OFFSET(MCQ!A$20,ROW(A314)-ROW(A$20),0)</f>
        <v/>
      </c>
      <c r="B314" s="18">
        <f>OFFSET(MCQ!B$20,ROW(B314)-ROW(B$20),0)</f>
        <v/>
      </c>
      <c r="C314" s="18">
        <f>OFFSET(MCQ!C$20,ROW(C314)-ROW(C$20),0)</f>
        <v/>
      </c>
      <c r="D314" s="18">
        <f>OFFSET(MCQ!D$20,ROW(D314)-ROW(D$20),0)</f>
        <v/>
      </c>
      <c r="E314" s="18">
        <f>OFFSET(MCQ!E$20,ROW(E314)-ROW(E$20),0)</f>
        <v/>
      </c>
      <c r="F314" s="18" t="n"/>
      <c r="G314" s="233">
        <f>OFFSET(MCQ!G$20,ROW(G314)-ROW(G$20),0)</f>
        <v/>
      </c>
      <c r="H314" s="583">
        <f>IF(G314="","",OFFSET(MCQ!H$20,ROW(H314)-ROW(H$20),0))</f>
        <v/>
      </c>
      <c r="I314" s="24">
        <f>IF(G314="","",IF(OR(G314="etapa",G314="sub-etapa"),"",OFFSET(MCQ!I$20,ROW(I314)-ROW(I$20),0)))</f>
        <v/>
      </c>
      <c r="J314" s="25">
        <f>IF(G314="","",OFFSET(MCQ!J$20,ROW(J314)-ROW(J$20),0))</f>
        <v/>
      </c>
      <c r="K314" s="24">
        <f>IF(G314="","",IF(OR(G314="etapa",G314="sub-etapa"),"",OFFSET(MCQ!K$20,ROW(K314)-ROW(K$20),0)))</f>
        <v/>
      </c>
      <c r="L314" s="26">
        <f>IF(G314="","",IF(OR(G314="etapa",G314="sub-etapa"),"",TRUNC(OFFSET(MCQ!L$20,ROW(L314)-ROW(L$20),0),2)))</f>
        <v/>
      </c>
      <c r="M314" s="584">
        <f>IF(I314="", "", IFERROR(VLOOKUP(VALUE(I314), _BaseAbril2026, 4, 0), IFERROR(VLOOKUP(TEXT(I314, "@"), _BaseAbril2026, 4, 0), "")))</f>
        <v/>
      </c>
      <c r="N314" s="585">
        <f>IFERROR(IF(S314="BDI1", TRUNC(M314*(1+$O$18), 2),IF(S314="BDI2", TRUNC(M314*(1+$N$18), 2), "")), "")</f>
        <v/>
      </c>
      <c r="O314" s="586">
        <f>_xlfn.IFS(G314="ETAPA", SUMIFS(ValorTotalComD, Nivel, A314), G314="SUB-ETAPA", SUMIFS(ValorTotalComD, SubNivel, C314), TRUE, T314)</f>
        <v/>
      </c>
      <c r="P314" s="584">
        <f>IF(I314="", "", IFERROR(VLOOKUP(VALUE(I314), _BaseAbril2026, 5, 0), IFERROR(VLOOKUP(TEXT(I314, "@"), _BaseAbril2026, 5, 0), "")))</f>
        <v/>
      </c>
      <c r="Q314" s="585">
        <f>IFERROR(IF(S314="BDI1", TRUNC(P314*(1+$R$18), 2),IF(S314="BDI2", TRUNC(P314*(1+$Q$18), 2), "")), "")</f>
        <v/>
      </c>
      <c r="R314" s="586">
        <f>_xlfn.IFS(G314="ETAPA", SUMIFS(ValorTotalSemD, Nivel, A314), G314="SUB-ETAPA", SUMIFS(ValorTotalSemD, SubNivel, C314), TRUE, U314)</f>
        <v/>
      </c>
      <c r="S314" s="587">
        <f>IF(G314="","",IF(OR(G314="etapa",G314="sub-etapa"),"",OFFSET(MCQ!M$20,ROW(M314)-ROW(M$20),0)))</f>
        <v/>
      </c>
      <c r="T314" s="588">
        <f>IFERROR(TRUNC(L314*N314,2),"")</f>
        <v/>
      </c>
      <c r="U314" s="589">
        <f>IFERROR(TRUNC(L314*Q314,2),"")</f>
        <v/>
      </c>
    </row>
    <row r="315">
      <c r="A315" s="18">
        <f>OFFSET(MCQ!A$20,ROW(A315)-ROW(A$20),0)</f>
        <v/>
      </c>
      <c r="B315" s="18">
        <f>OFFSET(MCQ!B$20,ROW(B315)-ROW(B$20),0)</f>
        <v/>
      </c>
      <c r="C315" s="18">
        <f>OFFSET(MCQ!C$20,ROW(C315)-ROW(C$20),0)</f>
        <v/>
      </c>
      <c r="D315" s="18">
        <f>OFFSET(MCQ!D$20,ROW(D315)-ROW(D$20),0)</f>
        <v/>
      </c>
      <c r="E315" s="18">
        <f>OFFSET(MCQ!E$20,ROW(E315)-ROW(E$20),0)</f>
        <v/>
      </c>
      <c r="F315" s="18" t="n"/>
      <c r="G315" s="233">
        <f>OFFSET(MCQ!G$20,ROW(G315)-ROW(G$20),0)</f>
        <v/>
      </c>
      <c r="H315" s="583">
        <f>IF(G315="","",OFFSET(MCQ!H$20,ROW(H315)-ROW(H$20),0))</f>
        <v/>
      </c>
      <c r="I315" s="24">
        <f>IF(G315="","",IF(OR(G315="etapa",G315="sub-etapa"),"",OFFSET(MCQ!I$20,ROW(I315)-ROW(I$20),0)))</f>
        <v/>
      </c>
      <c r="J315" s="25">
        <f>IF(G315="","",OFFSET(MCQ!J$20,ROW(J315)-ROW(J$20),0))</f>
        <v/>
      </c>
      <c r="K315" s="24">
        <f>IF(G315="","",IF(OR(G315="etapa",G315="sub-etapa"),"",OFFSET(MCQ!K$20,ROW(K315)-ROW(K$20),0)))</f>
        <v/>
      </c>
      <c r="L315" s="26">
        <f>IF(G315="","",IF(OR(G315="etapa",G315="sub-etapa"),"",TRUNC(OFFSET(MCQ!L$20,ROW(L315)-ROW(L$20),0),2)))</f>
        <v/>
      </c>
      <c r="M315" s="584">
        <f>IF(I315="", "", IFERROR(VLOOKUP(VALUE(I315), _BaseAbril2026, 4, 0), IFERROR(VLOOKUP(TEXT(I315, "@"), _BaseAbril2026, 4, 0), "")))</f>
        <v/>
      </c>
      <c r="N315" s="585">
        <f>IFERROR(IF(S315="BDI1", TRUNC(M315*(1+$O$18), 2),IF(S315="BDI2", TRUNC(M315*(1+$N$18), 2), "")), "")</f>
        <v/>
      </c>
      <c r="O315" s="586">
        <f>_xlfn.IFS(G315="ETAPA", SUMIFS(ValorTotalComD, Nivel, A315), G315="SUB-ETAPA", SUMIFS(ValorTotalComD, SubNivel, C315), TRUE, T315)</f>
        <v/>
      </c>
      <c r="P315" s="584">
        <f>IF(I315="", "", IFERROR(VLOOKUP(VALUE(I315), _BaseAbril2026, 5, 0), IFERROR(VLOOKUP(TEXT(I315, "@"), _BaseAbril2026, 5, 0), "")))</f>
        <v/>
      </c>
      <c r="Q315" s="585">
        <f>IFERROR(IF(S315="BDI1", TRUNC(P315*(1+$R$18), 2),IF(S315="BDI2", TRUNC(P315*(1+$Q$18), 2), "")), "")</f>
        <v/>
      </c>
      <c r="R315" s="586">
        <f>_xlfn.IFS(G315="ETAPA", SUMIFS(ValorTotalSemD, Nivel, A315), G315="SUB-ETAPA", SUMIFS(ValorTotalSemD, SubNivel, C315), TRUE, U315)</f>
        <v/>
      </c>
      <c r="S315" s="587">
        <f>IF(G315="","",IF(OR(G315="etapa",G315="sub-etapa"),"",OFFSET(MCQ!M$20,ROW(M315)-ROW(M$20),0)))</f>
        <v/>
      </c>
      <c r="T315" s="588">
        <f>IFERROR(TRUNC(L315*N315,2),"")</f>
        <v/>
      </c>
      <c r="U315" s="589">
        <f>IFERROR(TRUNC(L315*Q315,2),"")</f>
        <v/>
      </c>
    </row>
    <row r="316">
      <c r="A316" s="18">
        <f>OFFSET(MCQ!A$20,ROW(A316)-ROW(A$20),0)</f>
        <v/>
      </c>
      <c r="B316" s="18">
        <f>OFFSET(MCQ!B$20,ROW(B316)-ROW(B$20),0)</f>
        <v/>
      </c>
      <c r="C316" s="18">
        <f>OFFSET(MCQ!C$20,ROW(C316)-ROW(C$20),0)</f>
        <v/>
      </c>
      <c r="D316" s="18">
        <f>OFFSET(MCQ!D$20,ROW(D316)-ROW(D$20),0)</f>
        <v/>
      </c>
      <c r="E316" s="18">
        <f>OFFSET(MCQ!E$20,ROW(E316)-ROW(E$20),0)</f>
        <v/>
      </c>
      <c r="F316" s="18" t="n"/>
      <c r="G316" s="233">
        <f>OFFSET(MCQ!G$20,ROW(G316)-ROW(G$20),0)</f>
        <v/>
      </c>
      <c r="H316" s="583">
        <f>IF(G316="","",OFFSET(MCQ!H$20,ROW(H316)-ROW(H$20),0))</f>
        <v/>
      </c>
      <c r="I316" s="24">
        <f>IF(G316="","",IF(OR(G316="etapa",G316="sub-etapa"),"",OFFSET(MCQ!I$20,ROW(I316)-ROW(I$20),0)))</f>
        <v/>
      </c>
      <c r="J316" s="25">
        <f>IF(G316="","",OFFSET(MCQ!J$20,ROW(J316)-ROW(J$20),0))</f>
        <v/>
      </c>
      <c r="K316" s="24">
        <f>IF(G316="","",IF(OR(G316="etapa",G316="sub-etapa"),"",OFFSET(MCQ!K$20,ROW(K316)-ROW(K$20),0)))</f>
        <v/>
      </c>
      <c r="L316" s="26">
        <f>IF(G316="","",IF(OR(G316="etapa",G316="sub-etapa"),"",TRUNC(OFFSET(MCQ!L$20,ROW(L316)-ROW(L$20),0),2)))</f>
        <v/>
      </c>
      <c r="M316" s="584">
        <f>IF(I316="", "", IFERROR(VLOOKUP(VALUE(I316), _BaseAbril2026, 4, 0), IFERROR(VLOOKUP(TEXT(I316, "@"), _BaseAbril2026, 4, 0), "")))</f>
        <v/>
      </c>
      <c r="N316" s="585">
        <f>IFERROR(IF(S316="BDI1", TRUNC(M316*(1+$O$18), 2),IF(S316="BDI2", TRUNC(M316*(1+$N$18), 2), "")), "")</f>
        <v/>
      </c>
      <c r="O316" s="586">
        <f>_xlfn.IFS(G316="ETAPA", SUMIFS(ValorTotalComD, Nivel, A316), G316="SUB-ETAPA", SUMIFS(ValorTotalComD, SubNivel, C316), TRUE, T316)</f>
        <v/>
      </c>
      <c r="P316" s="584">
        <f>IF(I316="", "", IFERROR(VLOOKUP(VALUE(I316), _BaseAbril2026, 5, 0), IFERROR(VLOOKUP(TEXT(I316, "@"), _BaseAbril2026, 5, 0), "")))</f>
        <v/>
      </c>
      <c r="Q316" s="585">
        <f>IFERROR(IF(S316="BDI1", TRUNC(P316*(1+$R$18), 2),IF(S316="BDI2", TRUNC(P316*(1+$Q$18), 2), "")), "")</f>
        <v/>
      </c>
      <c r="R316" s="586">
        <f>_xlfn.IFS(G316="ETAPA", SUMIFS(ValorTotalSemD, Nivel, A316), G316="SUB-ETAPA", SUMIFS(ValorTotalSemD, SubNivel, C316), TRUE, U316)</f>
        <v/>
      </c>
      <c r="S316" s="587">
        <f>IF(G316="","",IF(OR(G316="etapa",G316="sub-etapa"),"",OFFSET(MCQ!M$20,ROW(M316)-ROW(M$20),0)))</f>
        <v/>
      </c>
      <c r="T316" s="588">
        <f>IFERROR(TRUNC(L316*N316,2),"")</f>
        <v/>
      </c>
      <c r="U316" s="589">
        <f>IFERROR(TRUNC(L316*Q316,2),"")</f>
        <v/>
      </c>
    </row>
    <row r="317">
      <c r="A317" s="18">
        <f>OFFSET(MCQ!A$20,ROW(A317)-ROW(A$20),0)</f>
        <v/>
      </c>
      <c r="B317" s="18">
        <f>OFFSET(MCQ!B$20,ROW(B317)-ROW(B$20),0)</f>
        <v/>
      </c>
      <c r="C317" s="18">
        <f>OFFSET(MCQ!C$20,ROW(C317)-ROW(C$20),0)</f>
        <v/>
      </c>
      <c r="D317" s="18">
        <f>OFFSET(MCQ!D$20,ROW(D317)-ROW(D$20),0)</f>
        <v/>
      </c>
      <c r="E317" s="18">
        <f>OFFSET(MCQ!E$20,ROW(E317)-ROW(E$20),0)</f>
        <v/>
      </c>
      <c r="F317" s="18" t="n"/>
      <c r="G317" s="233">
        <f>OFFSET(MCQ!G$20,ROW(G317)-ROW(G$20),0)</f>
        <v/>
      </c>
      <c r="H317" s="583">
        <f>IF(G317="","",OFFSET(MCQ!H$20,ROW(H317)-ROW(H$20),0))</f>
        <v/>
      </c>
      <c r="I317" s="24">
        <f>IF(G317="","",IF(OR(G317="etapa",G317="sub-etapa"),"",OFFSET(MCQ!I$20,ROW(I317)-ROW(I$20),0)))</f>
        <v/>
      </c>
      <c r="J317" s="25">
        <f>IF(G317="","",OFFSET(MCQ!J$20,ROW(J317)-ROW(J$20),0))</f>
        <v/>
      </c>
      <c r="K317" s="24">
        <f>IF(G317="","",IF(OR(G317="etapa",G317="sub-etapa"),"",OFFSET(MCQ!K$20,ROW(K317)-ROW(K$20),0)))</f>
        <v/>
      </c>
      <c r="L317" s="26">
        <f>IF(G317="","",IF(OR(G317="etapa",G317="sub-etapa"),"",TRUNC(OFFSET(MCQ!L$20,ROW(L317)-ROW(L$20),0),2)))</f>
        <v/>
      </c>
      <c r="M317" s="584">
        <f>IF(I317="", "", IFERROR(VLOOKUP(VALUE(I317), _BaseAbril2026, 4, 0), IFERROR(VLOOKUP(TEXT(I317, "@"), _BaseAbril2026, 4, 0), "")))</f>
        <v/>
      </c>
      <c r="N317" s="585">
        <f>IFERROR(IF(S317="BDI1", TRUNC(M317*(1+$O$18), 2),IF(S317="BDI2", TRUNC(M317*(1+$N$18), 2), "")), "")</f>
        <v/>
      </c>
      <c r="O317" s="586">
        <f>_xlfn.IFS(G317="ETAPA", SUMIFS(ValorTotalComD, Nivel, A317), G317="SUB-ETAPA", SUMIFS(ValorTotalComD, SubNivel, C317), TRUE, T317)</f>
        <v/>
      </c>
      <c r="P317" s="584">
        <f>IF(I317="", "", IFERROR(VLOOKUP(VALUE(I317), _BaseAbril2026, 5, 0), IFERROR(VLOOKUP(TEXT(I317, "@"), _BaseAbril2026, 5, 0), "")))</f>
        <v/>
      </c>
      <c r="Q317" s="585">
        <f>IFERROR(IF(S317="BDI1", TRUNC(P317*(1+$R$18), 2),IF(S317="BDI2", TRUNC(P317*(1+$Q$18), 2), "")), "")</f>
        <v/>
      </c>
      <c r="R317" s="586">
        <f>_xlfn.IFS(G317="ETAPA", SUMIFS(ValorTotalSemD, Nivel, A317), G317="SUB-ETAPA", SUMIFS(ValorTotalSemD, SubNivel, C317), TRUE, U317)</f>
        <v/>
      </c>
      <c r="S317" s="587">
        <f>IF(G317="","",IF(OR(G317="etapa",G317="sub-etapa"),"",OFFSET(MCQ!M$20,ROW(M317)-ROW(M$20),0)))</f>
        <v/>
      </c>
      <c r="T317" s="588">
        <f>IFERROR(TRUNC(L317*N317,2),"")</f>
        <v/>
      </c>
      <c r="U317" s="589">
        <f>IFERROR(TRUNC(L317*Q317,2),"")</f>
        <v/>
      </c>
    </row>
    <row r="318">
      <c r="A318" s="18">
        <f>OFFSET(MCQ!A$20,ROW(A318)-ROW(A$20),0)</f>
        <v/>
      </c>
      <c r="B318" s="18">
        <f>OFFSET(MCQ!B$20,ROW(B318)-ROW(B$20),0)</f>
        <v/>
      </c>
      <c r="C318" s="18">
        <f>OFFSET(MCQ!C$20,ROW(C318)-ROW(C$20),0)</f>
        <v/>
      </c>
      <c r="D318" s="18">
        <f>OFFSET(MCQ!D$20,ROW(D318)-ROW(D$20),0)</f>
        <v/>
      </c>
      <c r="E318" s="18">
        <f>OFFSET(MCQ!E$20,ROW(E318)-ROW(E$20),0)</f>
        <v/>
      </c>
      <c r="F318" s="18" t="n"/>
      <c r="G318" s="233">
        <f>OFFSET(MCQ!G$20,ROW(G318)-ROW(G$20),0)</f>
        <v/>
      </c>
      <c r="H318" s="583">
        <f>IF(G318="","",OFFSET(MCQ!H$20,ROW(H318)-ROW(H$20),0))</f>
        <v/>
      </c>
      <c r="I318" s="24">
        <f>IF(G318="","",IF(OR(G318="etapa",G318="sub-etapa"),"",OFFSET(MCQ!I$20,ROW(I318)-ROW(I$20),0)))</f>
        <v/>
      </c>
      <c r="J318" s="25">
        <f>IF(G318="","",OFFSET(MCQ!J$20,ROW(J318)-ROW(J$20),0))</f>
        <v/>
      </c>
      <c r="K318" s="24">
        <f>IF(G318="","",IF(OR(G318="etapa",G318="sub-etapa"),"",OFFSET(MCQ!K$20,ROW(K318)-ROW(K$20),0)))</f>
        <v/>
      </c>
      <c r="L318" s="26">
        <f>IF(G318="","",IF(OR(G318="etapa",G318="sub-etapa"),"",TRUNC(OFFSET(MCQ!L$20,ROW(L318)-ROW(L$20),0),2)))</f>
        <v/>
      </c>
      <c r="M318" s="584">
        <f>IF(I318="", "", IFERROR(VLOOKUP(VALUE(I318), _BaseAbril2026, 4, 0), IFERROR(VLOOKUP(TEXT(I318, "@"), _BaseAbril2026, 4, 0), "")))</f>
        <v/>
      </c>
      <c r="N318" s="585">
        <f>IFERROR(IF(S318="BDI1", TRUNC(M318*(1+$O$18), 2),IF(S318="BDI2", TRUNC(M318*(1+$N$18), 2), "")), "")</f>
        <v/>
      </c>
      <c r="O318" s="586">
        <f>_xlfn.IFS(G318="ETAPA", SUMIFS(ValorTotalComD, Nivel, A318), G318="SUB-ETAPA", SUMIFS(ValorTotalComD, SubNivel, C318), TRUE, T318)</f>
        <v/>
      </c>
      <c r="P318" s="584">
        <f>IF(I318="", "", IFERROR(VLOOKUP(VALUE(I318), _BaseAbril2026, 5, 0), IFERROR(VLOOKUP(TEXT(I318, "@"), _BaseAbril2026, 5, 0), "")))</f>
        <v/>
      </c>
      <c r="Q318" s="585">
        <f>IFERROR(IF(S318="BDI1", TRUNC(P318*(1+$R$18), 2),IF(S318="BDI2", TRUNC(P318*(1+$Q$18), 2), "")), "")</f>
        <v/>
      </c>
      <c r="R318" s="586">
        <f>_xlfn.IFS(G318="ETAPA", SUMIFS(ValorTotalSemD, Nivel, A318), G318="SUB-ETAPA", SUMIFS(ValorTotalSemD, SubNivel, C318), TRUE, U318)</f>
        <v/>
      </c>
      <c r="S318" s="587">
        <f>IF(G318="","",IF(OR(G318="etapa",G318="sub-etapa"),"",OFFSET(MCQ!M$20,ROW(M318)-ROW(M$20),0)))</f>
        <v/>
      </c>
      <c r="T318" s="588">
        <f>IFERROR(TRUNC(L318*N318,2),"")</f>
        <v/>
      </c>
      <c r="U318" s="589">
        <f>IFERROR(TRUNC(L318*Q318,2),"")</f>
        <v/>
      </c>
    </row>
    <row r="319">
      <c r="A319" s="18">
        <f>OFFSET(MCQ!A$20,ROW(A319)-ROW(A$20),0)</f>
        <v/>
      </c>
      <c r="B319" s="18">
        <f>OFFSET(MCQ!B$20,ROW(B319)-ROW(B$20),0)</f>
        <v/>
      </c>
      <c r="C319" s="18">
        <f>OFFSET(MCQ!C$20,ROW(C319)-ROW(C$20),0)</f>
        <v/>
      </c>
      <c r="D319" s="18">
        <f>OFFSET(MCQ!D$20,ROW(D319)-ROW(D$20),0)</f>
        <v/>
      </c>
      <c r="E319" s="18">
        <f>OFFSET(MCQ!E$20,ROW(E319)-ROW(E$20),0)</f>
        <v/>
      </c>
      <c r="F319" s="18" t="n"/>
      <c r="G319" s="233">
        <f>OFFSET(MCQ!G$20,ROW(G319)-ROW(G$20),0)</f>
        <v/>
      </c>
      <c r="H319" s="583">
        <f>IF(G319="","",OFFSET(MCQ!H$20,ROW(H319)-ROW(H$20),0))</f>
        <v/>
      </c>
      <c r="I319" s="24">
        <f>IF(G319="","",IF(OR(G319="etapa",G319="sub-etapa"),"",OFFSET(MCQ!I$20,ROW(I319)-ROW(I$20),0)))</f>
        <v/>
      </c>
      <c r="J319" s="25">
        <f>IF(G319="","",OFFSET(MCQ!J$20,ROW(J319)-ROW(J$20),0))</f>
        <v/>
      </c>
      <c r="K319" s="24">
        <f>IF(G319="","",IF(OR(G319="etapa",G319="sub-etapa"),"",OFFSET(MCQ!K$20,ROW(K319)-ROW(K$20),0)))</f>
        <v/>
      </c>
      <c r="L319" s="26">
        <f>IF(G319="","",IF(OR(G319="etapa",G319="sub-etapa"),"",TRUNC(OFFSET(MCQ!L$20,ROW(L319)-ROW(L$20),0),2)))</f>
        <v/>
      </c>
      <c r="M319" s="584">
        <f>IF(I319="", "", IFERROR(VLOOKUP(VALUE(I319), _BaseAbril2026, 4, 0), IFERROR(VLOOKUP(TEXT(I319, "@"), _BaseAbril2026, 4, 0), "")))</f>
        <v/>
      </c>
      <c r="N319" s="585">
        <f>IFERROR(IF(S319="BDI1", TRUNC(M319*(1+$O$18), 2),IF(S319="BDI2", TRUNC(M319*(1+$N$18), 2), "")), "")</f>
        <v/>
      </c>
      <c r="O319" s="586">
        <f>_xlfn.IFS(G319="ETAPA", SUMIFS(ValorTotalComD, Nivel, A319), G319="SUB-ETAPA", SUMIFS(ValorTotalComD, SubNivel, C319), TRUE, T319)</f>
        <v/>
      </c>
      <c r="P319" s="584">
        <f>IF(I319="", "", IFERROR(VLOOKUP(VALUE(I319), _BaseAbril2026, 5, 0), IFERROR(VLOOKUP(TEXT(I319, "@"), _BaseAbril2026, 5, 0), "")))</f>
        <v/>
      </c>
      <c r="Q319" s="585">
        <f>IFERROR(IF(S319="BDI1", TRUNC(P319*(1+$R$18), 2),IF(S319="BDI2", TRUNC(P319*(1+$Q$18), 2), "")), "")</f>
        <v/>
      </c>
      <c r="R319" s="586">
        <f>_xlfn.IFS(G319="ETAPA", SUMIFS(ValorTotalSemD, Nivel, A319), G319="SUB-ETAPA", SUMIFS(ValorTotalSemD, SubNivel, C319), TRUE, U319)</f>
        <v/>
      </c>
      <c r="S319" s="587">
        <f>IF(G319="","",IF(OR(G319="etapa",G319="sub-etapa"),"",OFFSET(MCQ!M$20,ROW(M319)-ROW(M$20),0)))</f>
        <v/>
      </c>
      <c r="T319" s="588">
        <f>IFERROR(TRUNC(L319*N319,2),"")</f>
        <v/>
      </c>
      <c r="U319" s="589">
        <f>IFERROR(TRUNC(L319*Q319,2),"")</f>
        <v/>
      </c>
    </row>
    <row r="320">
      <c r="A320" s="18">
        <f>OFFSET(MCQ!A$20,ROW(A320)-ROW(A$20),0)</f>
        <v/>
      </c>
      <c r="B320" s="18">
        <f>OFFSET(MCQ!B$20,ROW(B320)-ROW(B$20),0)</f>
        <v/>
      </c>
      <c r="C320" s="18">
        <f>OFFSET(MCQ!C$20,ROW(C320)-ROW(C$20),0)</f>
        <v/>
      </c>
      <c r="D320" s="18">
        <f>OFFSET(MCQ!D$20,ROW(D320)-ROW(D$20),0)</f>
        <v/>
      </c>
      <c r="E320" s="18">
        <f>OFFSET(MCQ!E$20,ROW(E320)-ROW(E$20),0)</f>
        <v/>
      </c>
      <c r="F320" s="18" t="n"/>
      <c r="G320" s="233">
        <f>OFFSET(MCQ!G$20,ROW(G320)-ROW(G$20),0)</f>
        <v/>
      </c>
      <c r="H320" s="583">
        <f>IF(G320="","",OFFSET(MCQ!H$20,ROW(H320)-ROW(H$20),0))</f>
        <v/>
      </c>
      <c r="I320" s="24">
        <f>IF(G320="","",IF(OR(G320="etapa",G320="sub-etapa"),"",OFFSET(MCQ!I$20,ROW(I320)-ROW(I$20),0)))</f>
        <v/>
      </c>
      <c r="J320" s="25">
        <f>IF(G320="","",OFFSET(MCQ!J$20,ROW(J320)-ROW(J$20),0))</f>
        <v/>
      </c>
      <c r="K320" s="24">
        <f>IF(G320="","",IF(OR(G320="etapa",G320="sub-etapa"),"",OFFSET(MCQ!K$20,ROW(K320)-ROW(K$20),0)))</f>
        <v/>
      </c>
      <c r="L320" s="26">
        <f>IF(G320="","",IF(OR(G320="etapa",G320="sub-etapa"),"",TRUNC(OFFSET(MCQ!L$20,ROW(L320)-ROW(L$20),0),2)))</f>
        <v/>
      </c>
      <c r="M320" s="584">
        <f>IF(I320="", "", IFERROR(VLOOKUP(VALUE(I320), _BaseAbril2026, 4, 0), IFERROR(VLOOKUP(TEXT(I320, "@"), _BaseAbril2026, 4, 0), "")))</f>
        <v/>
      </c>
      <c r="N320" s="585">
        <f>IFERROR(IF(S320="BDI1", TRUNC(M320*(1+$O$18), 2),IF(S320="BDI2", TRUNC(M320*(1+$N$18), 2), "")), "")</f>
        <v/>
      </c>
      <c r="O320" s="586">
        <f>_xlfn.IFS(G320="ETAPA", SUMIFS(ValorTotalComD, Nivel, A320), G320="SUB-ETAPA", SUMIFS(ValorTotalComD, SubNivel, C320), TRUE, T320)</f>
        <v/>
      </c>
      <c r="P320" s="584">
        <f>IF(I320="", "", IFERROR(VLOOKUP(VALUE(I320), _BaseAbril2026, 5, 0), IFERROR(VLOOKUP(TEXT(I320, "@"), _BaseAbril2026, 5, 0), "")))</f>
        <v/>
      </c>
      <c r="Q320" s="585">
        <f>IFERROR(IF(S320="BDI1", TRUNC(P320*(1+$R$18), 2),IF(S320="BDI2", TRUNC(P320*(1+$Q$18), 2), "")), "")</f>
        <v/>
      </c>
      <c r="R320" s="586">
        <f>_xlfn.IFS(G320="ETAPA", SUMIFS(ValorTotalSemD, Nivel, A320), G320="SUB-ETAPA", SUMIFS(ValorTotalSemD, SubNivel, C320), TRUE, U320)</f>
        <v/>
      </c>
      <c r="S320" s="587">
        <f>IF(G320="","",IF(OR(G320="etapa",G320="sub-etapa"),"",OFFSET(MCQ!M$20,ROW(M320)-ROW(M$20),0)))</f>
        <v/>
      </c>
      <c r="T320" s="588">
        <f>IFERROR(TRUNC(L320*N320,2),"")</f>
        <v/>
      </c>
      <c r="U320" s="589">
        <f>IFERROR(TRUNC(L320*Q320,2),"")</f>
        <v/>
      </c>
    </row>
    <row r="321">
      <c r="A321" s="18">
        <f>OFFSET(MCQ!A$20,ROW(A321)-ROW(A$20),0)</f>
        <v/>
      </c>
      <c r="B321" s="18">
        <f>OFFSET(MCQ!B$20,ROW(B321)-ROW(B$20),0)</f>
        <v/>
      </c>
      <c r="C321" s="18">
        <f>OFFSET(MCQ!C$20,ROW(C321)-ROW(C$20),0)</f>
        <v/>
      </c>
      <c r="D321" s="18">
        <f>OFFSET(MCQ!D$20,ROW(D321)-ROW(D$20),0)</f>
        <v/>
      </c>
      <c r="E321" s="18">
        <f>OFFSET(MCQ!E$20,ROW(E321)-ROW(E$20),0)</f>
        <v/>
      </c>
      <c r="F321" s="18" t="n"/>
      <c r="G321" s="233">
        <f>OFFSET(MCQ!G$20,ROW(G321)-ROW(G$20),0)</f>
        <v/>
      </c>
      <c r="H321" s="583">
        <f>IF(G321="","",OFFSET(MCQ!H$20,ROW(H321)-ROW(H$20),0))</f>
        <v/>
      </c>
      <c r="I321" s="24">
        <f>IF(G321="","",IF(OR(G321="etapa",G321="sub-etapa"),"",OFFSET(MCQ!I$20,ROW(I321)-ROW(I$20),0)))</f>
        <v/>
      </c>
      <c r="J321" s="25">
        <f>IF(G321="","",OFFSET(MCQ!J$20,ROW(J321)-ROW(J$20),0))</f>
        <v/>
      </c>
      <c r="K321" s="24">
        <f>IF(G321="","",IF(OR(G321="etapa",G321="sub-etapa"),"",OFFSET(MCQ!K$20,ROW(K321)-ROW(K$20),0)))</f>
        <v/>
      </c>
      <c r="L321" s="26">
        <f>IF(G321="","",IF(OR(G321="etapa",G321="sub-etapa"),"",TRUNC(OFFSET(MCQ!L$20,ROW(L321)-ROW(L$20),0),2)))</f>
        <v/>
      </c>
      <c r="M321" s="584">
        <f>IF(I321="", "", IFERROR(VLOOKUP(VALUE(I321), _BaseAbril2026, 4, 0), IFERROR(VLOOKUP(TEXT(I321, "@"), _BaseAbril2026, 4, 0), "")))</f>
        <v/>
      </c>
      <c r="N321" s="585">
        <f>IFERROR(IF(S321="BDI1", TRUNC(M321*(1+$O$18), 2),IF(S321="BDI2", TRUNC(M321*(1+$N$18), 2), "")), "")</f>
        <v/>
      </c>
      <c r="O321" s="586">
        <f>_xlfn.IFS(G321="ETAPA", SUMIFS(ValorTotalComD, Nivel, A321), G321="SUB-ETAPA", SUMIFS(ValorTotalComD, SubNivel, C321), TRUE, T321)</f>
        <v/>
      </c>
      <c r="P321" s="584">
        <f>IF(I321="", "", IFERROR(VLOOKUP(VALUE(I321), _BaseAbril2026, 5, 0), IFERROR(VLOOKUP(TEXT(I321, "@"), _BaseAbril2026, 5, 0), "")))</f>
        <v/>
      </c>
      <c r="Q321" s="585">
        <f>IFERROR(IF(S321="BDI1", TRUNC(P321*(1+$R$18), 2),IF(S321="BDI2", TRUNC(P321*(1+$Q$18), 2), "")), "")</f>
        <v/>
      </c>
      <c r="R321" s="586">
        <f>_xlfn.IFS(G321="ETAPA", SUMIFS(ValorTotalSemD, Nivel, A321), G321="SUB-ETAPA", SUMIFS(ValorTotalSemD, SubNivel, C321), TRUE, U321)</f>
        <v/>
      </c>
      <c r="S321" s="587">
        <f>IF(G321="","",IF(OR(G321="etapa",G321="sub-etapa"),"",OFFSET(MCQ!M$20,ROW(M321)-ROW(M$20),0)))</f>
        <v/>
      </c>
      <c r="T321" s="588">
        <f>IFERROR(TRUNC(L321*N321,2),"")</f>
        <v/>
      </c>
      <c r="U321" s="589">
        <f>IFERROR(TRUNC(L321*Q321,2),"")</f>
        <v/>
      </c>
    </row>
    <row r="322">
      <c r="A322" s="18">
        <f>OFFSET(MCQ!A$20,ROW(A322)-ROW(A$20),0)</f>
        <v/>
      </c>
      <c r="B322" s="18">
        <f>OFFSET(MCQ!B$20,ROW(B322)-ROW(B$20),0)</f>
        <v/>
      </c>
      <c r="C322" s="18">
        <f>OFFSET(MCQ!C$20,ROW(C322)-ROW(C$20),0)</f>
        <v/>
      </c>
      <c r="D322" s="18">
        <f>OFFSET(MCQ!D$20,ROW(D322)-ROW(D$20),0)</f>
        <v/>
      </c>
      <c r="E322" s="18">
        <f>OFFSET(MCQ!E$20,ROW(E322)-ROW(E$20),0)</f>
        <v/>
      </c>
      <c r="F322" s="18" t="n"/>
      <c r="G322" s="233">
        <f>OFFSET(MCQ!G$20,ROW(G322)-ROW(G$20),0)</f>
        <v/>
      </c>
      <c r="H322" s="583">
        <f>IF(G322="","",OFFSET(MCQ!H$20,ROW(H322)-ROW(H$20),0))</f>
        <v/>
      </c>
      <c r="I322" s="24">
        <f>IF(G322="","",IF(OR(G322="etapa",G322="sub-etapa"),"",OFFSET(MCQ!I$20,ROW(I322)-ROW(I$20),0)))</f>
        <v/>
      </c>
      <c r="J322" s="25">
        <f>IF(G322="","",OFFSET(MCQ!J$20,ROW(J322)-ROW(J$20),0))</f>
        <v/>
      </c>
      <c r="K322" s="24">
        <f>IF(G322="","",IF(OR(G322="etapa",G322="sub-etapa"),"",OFFSET(MCQ!K$20,ROW(K322)-ROW(K$20),0)))</f>
        <v/>
      </c>
      <c r="L322" s="26">
        <f>IF(G322="","",IF(OR(G322="etapa",G322="sub-etapa"),"",TRUNC(OFFSET(MCQ!L$20,ROW(L322)-ROW(L$20),0),2)))</f>
        <v/>
      </c>
      <c r="M322" s="584">
        <f>IF(I322="", "", IFERROR(VLOOKUP(VALUE(I322), _BaseAbril2026, 4, 0), IFERROR(VLOOKUP(TEXT(I322, "@"), _BaseAbril2026, 4, 0), "")))</f>
        <v/>
      </c>
      <c r="N322" s="585">
        <f>IFERROR(IF(S322="BDI1", TRUNC(M322*(1+$O$18), 2),IF(S322="BDI2", TRUNC(M322*(1+$N$18), 2), "")), "")</f>
        <v/>
      </c>
      <c r="O322" s="586">
        <f>_xlfn.IFS(G322="ETAPA", SUMIFS(ValorTotalComD, Nivel, A322), G322="SUB-ETAPA", SUMIFS(ValorTotalComD, SubNivel, C322), TRUE, T322)</f>
        <v/>
      </c>
      <c r="P322" s="584">
        <f>IF(I322="", "", IFERROR(VLOOKUP(VALUE(I322), _BaseAbril2026, 5, 0), IFERROR(VLOOKUP(TEXT(I322, "@"), _BaseAbril2026, 5, 0), "")))</f>
        <v/>
      </c>
      <c r="Q322" s="585">
        <f>IFERROR(IF(S322="BDI1", TRUNC(P322*(1+$R$18), 2),IF(S322="BDI2", TRUNC(P322*(1+$Q$18), 2), "")), "")</f>
        <v/>
      </c>
      <c r="R322" s="586">
        <f>_xlfn.IFS(G322="ETAPA", SUMIFS(ValorTotalSemD, Nivel, A322), G322="SUB-ETAPA", SUMIFS(ValorTotalSemD, SubNivel, C322), TRUE, U322)</f>
        <v/>
      </c>
      <c r="S322" s="587">
        <f>IF(G322="","",IF(OR(G322="etapa",G322="sub-etapa"),"",OFFSET(MCQ!M$20,ROW(M322)-ROW(M$20),0)))</f>
        <v/>
      </c>
      <c r="T322" s="588">
        <f>IFERROR(TRUNC(L322*N322,2),"")</f>
        <v/>
      </c>
      <c r="U322" s="589">
        <f>IFERROR(TRUNC(L322*Q322,2),"")</f>
        <v/>
      </c>
    </row>
    <row r="323">
      <c r="A323" s="18">
        <f>OFFSET(MCQ!A$20,ROW(A323)-ROW(A$20),0)</f>
        <v/>
      </c>
      <c r="B323" s="18">
        <f>OFFSET(MCQ!B$20,ROW(B323)-ROW(B$20),0)</f>
        <v/>
      </c>
      <c r="C323" s="18">
        <f>OFFSET(MCQ!C$20,ROW(C323)-ROW(C$20),0)</f>
        <v/>
      </c>
      <c r="D323" s="18">
        <f>OFFSET(MCQ!D$20,ROW(D323)-ROW(D$20),0)</f>
        <v/>
      </c>
      <c r="E323" s="18">
        <f>OFFSET(MCQ!E$20,ROW(E323)-ROW(E$20),0)</f>
        <v/>
      </c>
      <c r="F323" s="18" t="n"/>
      <c r="G323" s="233">
        <f>OFFSET(MCQ!G$20,ROW(G323)-ROW(G$20),0)</f>
        <v/>
      </c>
      <c r="H323" s="583">
        <f>IF(G323="","",OFFSET(MCQ!H$20,ROW(H323)-ROW(H$20),0))</f>
        <v/>
      </c>
      <c r="I323" s="24">
        <f>IF(G323="","",IF(OR(G323="etapa",G323="sub-etapa"),"",OFFSET(MCQ!I$20,ROW(I323)-ROW(I$20),0)))</f>
        <v/>
      </c>
      <c r="J323" s="25">
        <f>IF(G323="","",OFFSET(MCQ!J$20,ROW(J323)-ROW(J$20),0))</f>
        <v/>
      </c>
      <c r="K323" s="24">
        <f>IF(G323="","",IF(OR(G323="etapa",G323="sub-etapa"),"",OFFSET(MCQ!K$20,ROW(K323)-ROW(K$20),0)))</f>
        <v/>
      </c>
      <c r="L323" s="26">
        <f>IF(G323="","",IF(OR(G323="etapa",G323="sub-etapa"),"",TRUNC(OFFSET(MCQ!L$20,ROW(L323)-ROW(L$20),0),2)))</f>
        <v/>
      </c>
      <c r="M323" s="584">
        <f>IF(I323="", "", IFERROR(VLOOKUP(VALUE(I323), _BaseAbril2026, 4, 0), IFERROR(VLOOKUP(TEXT(I323, "@"), _BaseAbril2026, 4, 0), "")))</f>
        <v/>
      </c>
      <c r="N323" s="585">
        <f>IFERROR(IF(S323="BDI1", TRUNC(M323*(1+$O$18), 2),IF(S323="BDI2", TRUNC(M323*(1+$N$18), 2), "")), "")</f>
        <v/>
      </c>
      <c r="O323" s="586">
        <f>_xlfn.IFS(G323="ETAPA", SUMIFS(ValorTotalComD, Nivel, A323), G323="SUB-ETAPA", SUMIFS(ValorTotalComD, SubNivel, C323), TRUE, T323)</f>
        <v/>
      </c>
      <c r="P323" s="584">
        <f>IF(I323="", "", IFERROR(VLOOKUP(VALUE(I323), _BaseAbril2026, 5, 0), IFERROR(VLOOKUP(TEXT(I323, "@"), _BaseAbril2026, 5, 0), "")))</f>
        <v/>
      </c>
      <c r="Q323" s="585">
        <f>IFERROR(IF(S323="BDI1", TRUNC(P323*(1+$R$18), 2),IF(S323="BDI2", TRUNC(P323*(1+$Q$18), 2), "")), "")</f>
        <v/>
      </c>
      <c r="R323" s="586">
        <f>_xlfn.IFS(G323="ETAPA", SUMIFS(ValorTotalSemD, Nivel, A323), G323="SUB-ETAPA", SUMIFS(ValorTotalSemD, SubNivel, C323), TRUE, U323)</f>
        <v/>
      </c>
      <c r="S323" s="587">
        <f>IF(G323="","",IF(OR(G323="etapa",G323="sub-etapa"),"",OFFSET(MCQ!M$20,ROW(M323)-ROW(M$20),0)))</f>
        <v/>
      </c>
      <c r="T323" s="588">
        <f>IFERROR(TRUNC(L323*N323,2),"")</f>
        <v/>
      </c>
      <c r="U323" s="589">
        <f>IFERROR(TRUNC(L323*Q323,2),"")</f>
        <v/>
      </c>
    </row>
    <row r="324">
      <c r="A324" s="18">
        <f>OFFSET(MCQ!A$20,ROW(A324)-ROW(A$20),0)</f>
        <v/>
      </c>
      <c r="B324" s="18">
        <f>OFFSET(MCQ!B$20,ROW(B324)-ROW(B$20),0)</f>
        <v/>
      </c>
      <c r="C324" s="18">
        <f>OFFSET(MCQ!C$20,ROW(C324)-ROW(C$20),0)</f>
        <v/>
      </c>
      <c r="D324" s="18">
        <f>OFFSET(MCQ!D$20,ROW(D324)-ROW(D$20),0)</f>
        <v/>
      </c>
      <c r="E324" s="18">
        <f>OFFSET(MCQ!E$20,ROW(E324)-ROW(E$20),0)</f>
        <v/>
      </c>
      <c r="F324" s="18" t="n"/>
      <c r="G324" s="233">
        <f>OFFSET(MCQ!G$20,ROW(G324)-ROW(G$20),0)</f>
        <v/>
      </c>
      <c r="H324" s="583">
        <f>IF(G324="","",OFFSET(MCQ!H$20,ROW(H324)-ROW(H$20),0))</f>
        <v/>
      </c>
      <c r="I324" s="24">
        <f>IF(G324="","",IF(OR(G324="etapa",G324="sub-etapa"),"",OFFSET(MCQ!I$20,ROW(I324)-ROW(I$20),0)))</f>
        <v/>
      </c>
      <c r="J324" s="25">
        <f>IF(G324="","",OFFSET(MCQ!J$20,ROW(J324)-ROW(J$20),0))</f>
        <v/>
      </c>
      <c r="K324" s="24">
        <f>IF(G324="","",IF(OR(G324="etapa",G324="sub-etapa"),"",OFFSET(MCQ!K$20,ROW(K324)-ROW(K$20),0)))</f>
        <v/>
      </c>
      <c r="L324" s="26">
        <f>IF(G324="","",IF(OR(G324="etapa",G324="sub-etapa"),"",TRUNC(OFFSET(MCQ!L$20,ROW(L324)-ROW(L$20),0),2)))</f>
        <v/>
      </c>
      <c r="M324" s="584">
        <f>IF(I324="", "", IFERROR(VLOOKUP(VALUE(I324), _BaseAbril2026, 4, 0), IFERROR(VLOOKUP(TEXT(I324, "@"), _BaseAbril2026, 4, 0), "")))</f>
        <v/>
      </c>
      <c r="N324" s="585">
        <f>IFERROR(IF(S324="BDI1", TRUNC(M324*(1+$O$18), 2),IF(S324="BDI2", TRUNC(M324*(1+$N$18), 2), "")), "")</f>
        <v/>
      </c>
      <c r="O324" s="586">
        <f>_xlfn.IFS(G324="ETAPA", SUMIFS(ValorTotalComD, Nivel, A324), G324="SUB-ETAPA", SUMIFS(ValorTotalComD, SubNivel, C324), TRUE, T324)</f>
        <v/>
      </c>
      <c r="P324" s="584">
        <f>IF(I324="", "", IFERROR(VLOOKUP(VALUE(I324), _BaseAbril2026, 5, 0), IFERROR(VLOOKUP(TEXT(I324, "@"), _BaseAbril2026, 5, 0), "")))</f>
        <v/>
      </c>
      <c r="Q324" s="585">
        <f>IFERROR(IF(S324="BDI1", TRUNC(P324*(1+$R$18), 2),IF(S324="BDI2", TRUNC(P324*(1+$Q$18), 2), "")), "")</f>
        <v/>
      </c>
      <c r="R324" s="586">
        <f>_xlfn.IFS(G324="ETAPA", SUMIFS(ValorTotalSemD, Nivel, A324), G324="SUB-ETAPA", SUMIFS(ValorTotalSemD, SubNivel, C324), TRUE, U324)</f>
        <v/>
      </c>
      <c r="S324" s="587">
        <f>IF(G324="","",IF(OR(G324="etapa",G324="sub-etapa"),"",OFFSET(MCQ!M$20,ROW(M324)-ROW(M$20),0)))</f>
        <v/>
      </c>
      <c r="T324" s="588">
        <f>IFERROR(TRUNC(L324*N324,2),"")</f>
        <v/>
      </c>
      <c r="U324" s="589">
        <f>IFERROR(TRUNC(L324*Q324,2),"")</f>
        <v/>
      </c>
    </row>
    <row r="325">
      <c r="A325" s="18">
        <f>OFFSET(MCQ!A$20,ROW(A325)-ROW(A$20),0)</f>
        <v/>
      </c>
      <c r="B325" s="18">
        <f>OFFSET(MCQ!B$20,ROW(B325)-ROW(B$20),0)</f>
        <v/>
      </c>
      <c r="C325" s="18">
        <f>OFFSET(MCQ!C$20,ROW(C325)-ROW(C$20),0)</f>
        <v/>
      </c>
      <c r="D325" s="18">
        <f>OFFSET(MCQ!D$20,ROW(D325)-ROW(D$20),0)</f>
        <v/>
      </c>
      <c r="E325" s="18">
        <f>OFFSET(MCQ!E$20,ROW(E325)-ROW(E$20),0)</f>
        <v/>
      </c>
      <c r="F325" s="18" t="n"/>
      <c r="G325" s="233">
        <f>OFFSET(MCQ!G$20,ROW(G325)-ROW(G$20),0)</f>
        <v/>
      </c>
      <c r="H325" s="583">
        <f>IF(G325="","",OFFSET(MCQ!H$20,ROW(H325)-ROW(H$20),0))</f>
        <v/>
      </c>
      <c r="I325" s="24">
        <f>IF(G325="","",IF(OR(G325="etapa",G325="sub-etapa"),"",OFFSET(MCQ!I$20,ROW(I325)-ROW(I$20),0)))</f>
        <v/>
      </c>
      <c r="J325" s="25">
        <f>IF(G325="","",OFFSET(MCQ!J$20,ROW(J325)-ROW(J$20),0))</f>
        <v/>
      </c>
      <c r="K325" s="24">
        <f>IF(G325="","",IF(OR(G325="etapa",G325="sub-etapa"),"",OFFSET(MCQ!K$20,ROW(K325)-ROW(K$20),0)))</f>
        <v/>
      </c>
      <c r="L325" s="26">
        <f>IF(G325="","",IF(OR(G325="etapa",G325="sub-etapa"),"",TRUNC(OFFSET(MCQ!L$20,ROW(L325)-ROW(L$20),0),2)))</f>
        <v/>
      </c>
      <c r="M325" s="584">
        <f>IF(I325="", "", IFERROR(VLOOKUP(VALUE(I325), _BaseAbril2026, 4, 0), IFERROR(VLOOKUP(TEXT(I325, "@"), _BaseAbril2026, 4, 0), "")))</f>
        <v/>
      </c>
      <c r="N325" s="585">
        <f>IFERROR(IF(S325="BDI1", TRUNC(M325*(1+$O$18), 2),IF(S325="BDI2", TRUNC(M325*(1+$N$18), 2), "")), "")</f>
        <v/>
      </c>
      <c r="O325" s="586">
        <f>_xlfn.IFS(G325="ETAPA", SUMIFS(ValorTotalComD, Nivel, A325), G325="SUB-ETAPA", SUMIFS(ValorTotalComD, SubNivel, C325), TRUE, T325)</f>
        <v/>
      </c>
      <c r="P325" s="584">
        <f>IF(I325="", "", IFERROR(VLOOKUP(VALUE(I325), _BaseAbril2026, 5, 0), IFERROR(VLOOKUP(TEXT(I325, "@"), _BaseAbril2026, 5, 0), "")))</f>
        <v/>
      </c>
      <c r="Q325" s="585">
        <f>IFERROR(IF(S325="BDI1", TRUNC(P325*(1+$R$18), 2),IF(S325="BDI2", TRUNC(P325*(1+$Q$18), 2), "")), "")</f>
        <v/>
      </c>
      <c r="R325" s="586">
        <f>_xlfn.IFS(G325="ETAPA", SUMIFS(ValorTotalSemD, Nivel, A325), G325="SUB-ETAPA", SUMIFS(ValorTotalSemD, SubNivel, C325), TRUE, U325)</f>
        <v/>
      </c>
      <c r="S325" s="587">
        <f>IF(G325="","",IF(OR(G325="etapa",G325="sub-etapa"),"",OFFSET(MCQ!M$20,ROW(M325)-ROW(M$20),0)))</f>
        <v/>
      </c>
      <c r="T325" s="588">
        <f>IFERROR(TRUNC(L325*N325,2),"")</f>
        <v/>
      </c>
      <c r="U325" s="589">
        <f>IFERROR(TRUNC(L325*Q325,2),"")</f>
        <v/>
      </c>
    </row>
    <row r="326">
      <c r="A326" s="18">
        <f>OFFSET(MCQ!A$20,ROW(A326)-ROW(A$20),0)</f>
        <v/>
      </c>
      <c r="B326" s="18">
        <f>OFFSET(MCQ!B$20,ROW(B326)-ROW(B$20),0)</f>
        <v/>
      </c>
      <c r="C326" s="18">
        <f>OFFSET(MCQ!C$20,ROW(C326)-ROW(C$20),0)</f>
        <v/>
      </c>
      <c r="D326" s="18">
        <f>OFFSET(MCQ!D$20,ROW(D326)-ROW(D$20),0)</f>
        <v/>
      </c>
      <c r="E326" s="18">
        <f>OFFSET(MCQ!E$20,ROW(E326)-ROW(E$20),0)</f>
        <v/>
      </c>
      <c r="F326" s="18" t="n"/>
      <c r="G326" s="233">
        <f>OFFSET(MCQ!G$20,ROW(G326)-ROW(G$20),0)</f>
        <v/>
      </c>
      <c r="H326" s="583">
        <f>IF(G326="","",OFFSET(MCQ!H$20,ROW(H326)-ROW(H$20),0))</f>
        <v/>
      </c>
      <c r="I326" s="24">
        <f>IF(G326="","",IF(OR(G326="etapa",G326="sub-etapa"),"",OFFSET(MCQ!I$20,ROW(I326)-ROW(I$20),0)))</f>
        <v/>
      </c>
      <c r="J326" s="25">
        <f>IF(G326="","",OFFSET(MCQ!J$20,ROW(J326)-ROW(J$20),0))</f>
        <v/>
      </c>
      <c r="K326" s="24">
        <f>IF(G326="","",IF(OR(G326="etapa",G326="sub-etapa"),"",OFFSET(MCQ!K$20,ROW(K326)-ROW(K$20),0)))</f>
        <v/>
      </c>
      <c r="L326" s="26">
        <f>IF(G326="","",IF(OR(G326="etapa",G326="sub-etapa"),"",TRUNC(OFFSET(MCQ!L$20,ROW(L326)-ROW(L$20),0),2)))</f>
        <v/>
      </c>
      <c r="M326" s="584">
        <f>IF(I326="", "", IFERROR(VLOOKUP(VALUE(I326), _BaseAbril2026, 4, 0), IFERROR(VLOOKUP(TEXT(I326, "@"), _BaseAbril2026, 4, 0), "")))</f>
        <v/>
      </c>
      <c r="N326" s="585">
        <f>IFERROR(IF(S326="BDI1", TRUNC(M326*(1+$O$18), 2),IF(S326="BDI2", TRUNC(M326*(1+$N$18), 2), "")), "")</f>
        <v/>
      </c>
      <c r="O326" s="586">
        <f>_xlfn.IFS(G326="ETAPA", SUMIFS(ValorTotalComD, Nivel, A326), G326="SUB-ETAPA", SUMIFS(ValorTotalComD, SubNivel, C326), TRUE, T326)</f>
        <v/>
      </c>
      <c r="P326" s="584">
        <f>IF(I326="", "", IFERROR(VLOOKUP(VALUE(I326), _BaseAbril2026, 5, 0), IFERROR(VLOOKUP(TEXT(I326, "@"), _BaseAbril2026, 5, 0), "")))</f>
        <v/>
      </c>
      <c r="Q326" s="585">
        <f>IFERROR(IF(S326="BDI1", TRUNC(P326*(1+$R$18), 2),IF(S326="BDI2", TRUNC(P326*(1+$Q$18), 2), "")), "")</f>
        <v/>
      </c>
      <c r="R326" s="586">
        <f>_xlfn.IFS(G326="ETAPA", SUMIFS(ValorTotalSemD, Nivel, A326), G326="SUB-ETAPA", SUMIFS(ValorTotalSemD, SubNivel, C326), TRUE, U326)</f>
        <v/>
      </c>
      <c r="S326" s="587">
        <f>IF(G326="","",IF(OR(G326="etapa",G326="sub-etapa"),"",OFFSET(MCQ!M$20,ROW(M326)-ROW(M$20),0)))</f>
        <v/>
      </c>
      <c r="T326" s="588">
        <f>IFERROR(TRUNC(L326*N326,2),"")</f>
        <v/>
      </c>
      <c r="U326" s="589">
        <f>IFERROR(TRUNC(L326*Q326,2),"")</f>
        <v/>
      </c>
    </row>
    <row r="327">
      <c r="A327" s="18">
        <f>OFFSET(MCQ!A$20,ROW(A327)-ROW(A$20),0)</f>
        <v/>
      </c>
      <c r="B327" s="18">
        <f>OFFSET(MCQ!B$20,ROW(B327)-ROW(B$20),0)</f>
        <v/>
      </c>
      <c r="C327" s="18">
        <f>OFFSET(MCQ!C$20,ROW(C327)-ROW(C$20),0)</f>
        <v/>
      </c>
      <c r="D327" s="18">
        <f>OFFSET(MCQ!D$20,ROW(D327)-ROW(D$20),0)</f>
        <v/>
      </c>
      <c r="E327" s="18">
        <f>OFFSET(MCQ!E$20,ROW(E327)-ROW(E$20),0)</f>
        <v/>
      </c>
      <c r="F327" s="18" t="n"/>
      <c r="G327" s="233">
        <f>OFFSET(MCQ!G$20,ROW(G327)-ROW(G$20),0)</f>
        <v/>
      </c>
      <c r="H327" s="583">
        <f>IF(G327="","",OFFSET(MCQ!H$20,ROW(H327)-ROW(H$20),0))</f>
        <v/>
      </c>
      <c r="I327" s="24">
        <f>IF(G327="","",IF(OR(G327="etapa",G327="sub-etapa"),"",OFFSET(MCQ!I$20,ROW(I327)-ROW(I$20),0)))</f>
        <v/>
      </c>
      <c r="J327" s="25">
        <f>IF(G327="","",OFFSET(MCQ!J$20,ROW(J327)-ROW(J$20),0))</f>
        <v/>
      </c>
      <c r="K327" s="24">
        <f>IF(G327="","",IF(OR(G327="etapa",G327="sub-etapa"),"",OFFSET(MCQ!K$20,ROW(K327)-ROW(K$20),0)))</f>
        <v/>
      </c>
      <c r="L327" s="26">
        <f>IF(G327="","",IF(OR(G327="etapa",G327="sub-etapa"),"",TRUNC(OFFSET(MCQ!L$20,ROW(L327)-ROW(L$20),0),2)))</f>
        <v/>
      </c>
      <c r="M327" s="584">
        <f>IF(I327="", "", IFERROR(VLOOKUP(VALUE(I327), _BaseAbril2026, 4, 0), IFERROR(VLOOKUP(TEXT(I327, "@"), _BaseAbril2026, 4, 0), "")))</f>
        <v/>
      </c>
      <c r="N327" s="585">
        <f>IFERROR(IF(S327="BDI1", TRUNC(M327*(1+$O$18), 2),IF(S327="BDI2", TRUNC(M327*(1+$N$18), 2), "")), "")</f>
        <v/>
      </c>
      <c r="O327" s="586">
        <f>_xlfn.IFS(G327="ETAPA", SUMIFS(ValorTotalComD, Nivel, A327), G327="SUB-ETAPA", SUMIFS(ValorTotalComD, SubNivel, C327), TRUE, T327)</f>
        <v/>
      </c>
      <c r="P327" s="584">
        <f>IF(I327="", "", IFERROR(VLOOKUP(VALUE(I327), _BaseAbril2026, 5, 0), IFERROR(VLOOKUP(TEXT(I327, "@"), _BaseAbril2026, 5, 0), "")))</f>
        <v/>
      </c>
      <c r="Q327" s="585">
        <f>IFERROR(IF(S327="BDI1", TRUNC(P327*(1+$R$18), 2),IF(S327="BDI2", TRUNC(P327*(1+$Q$18), 2), "")), "")</f>
        <v/>
      </c>
      <c r="R327" s="586">
        <f>_xlfn.IFS(G327="ETAPA", SUMIFS(ValorTotalSemD, Nivel, A327), G327="SUB-ETAPA", SUMIFS(ValorTotalSemD, SubNivel, C327), TRUE, U327)</f>
        <v/>
      </c>
      <c r="S327" s="587">
        <f>IF(G327="","",IF(OR(G327="etapa",G327="sub-etapa"),"",OFFSET(MCQ!M$20,ROW(M327)-ROW(M$20),0)))</f>
        <v/>
      </c>
      <c r="T327" s="588">
        <f>IFERROR(TRUNC(L327*N327,2),"")</f>
        <v/>
      </c>
      <c r="U327" s="589">
        <f>IFERROR(TRUNC(L327*Q327,2),"")</f>
        <v/>
      </c>
    </row>
    <row r="328">
      <c r="A328" s="18">
        <f>OFFSET(MCQ!A$20,ROW(A328)-ROW(A$20),0)</f>
        <v/>
      </c>
      <c r="B328" s="18">
        <f>OFFSET(MCQ!B$20,ROW(B328)-ROW(B$20),0)</f>
        <v/>
      </c>
      <c r="C328" s="18">
        <f>OFFSET(MCQ!C$20,ROW(C328)-ROW(C$20),0)</f>
        <v/>
      </c>
      <c r="D328" s="18">
        <f>OFFSET(MCQ!D$20,ROW(D328)-ROW(D$20),0)</f>
        <v/>
      </c>
      <c r="E328" s="18">
        <f>OFFSET(MCQ!E$20,ROW(E328)-ROW(E$20),0)</f>
        <v/>
      </c>
      <c r="F328" s="18" t="n"/>
      <c r="G328" s="233">
        <f>OFFSET(MCQ!G$20,ROW(G328)-ROW(G$20),0)</f>
        <v/>
      </c>
      <c r="H328" s="583">
        <f>IF(G328="","",OFFSET(MCQ!H$20,ROW(H328)-ROW(H$20),0))</f>
        <v/>
      </c>
      <c r="I328" s="24">
        <f>IF(G328="","",IF(OR(G328="etapa",G328="sub-etapa"),"",OFFSET(MCQ!I$20,ROW(I328)-ROW(I$20),0)))</f>
        <v/>
      </c>
      <c r="J328" s="25">
        <f>IF(G328="","",OFFSET(MCQ!J$20,ROW(J328)-ROW(J$20),0))</f>
        <v/>
      </c>
      <c r="K328" s="24">
        <f>IF(G328="","",IF(OR(G328="etapa",G328="sub-etapa"),"",OFFSET(MCQ!K$20,ROW(K328)-ROW(K$20),0)))</f>
        <v/>
      </c>
      <c r="L328" s="26">
        <f>IF(G328="","",IF(OR(G328="etapa",G328="sub-etapa"),"",TRUNC(OFFSET(MCQ!L$20,ROW(L328)-ROW(L$20),0),2)))</f>
        <v/>
      </c>
      <c r="M328" s="584">
        <f>IF(I328="", "", IFERROR(VLOOKUP(VALUE(I328), _BaseAbril2026, 4, 0), IFERROR(VLOOKUP(TEXT(I328, "@"), _BaseAbril2026, 4, 0), "")))</f>
        <v/>
      </c>
      <c r="N328" s="585">
        <f>IFERROR(IF(S328="BDI1", TRUNC(M328*(1+$O$18), 2),IF(S328="BDI2", TRUNC(M328*(1+$N$18), 2), "")), "")</f>
        <v/>
      </c>
      <c r="O328" s="586">
        <f>_xlfn.IFS(G328="ETAPA", SUMIFS(ValorTotalComD, Nivel, A328), G328="SUB-ETAPA", SUMIFS(ValorTotalComD, SubNivel, C328), TRUE, T328)</f>
        <v/>
      </c>
      <c r="P328" s="584">
        <f>IF(I328="", "", IFERROR(VLOOKUP(VALUE(I328), _BaseAbril2026, 5, 0), IFERROR(VLOOKUP(TEXT(I328, "@"), _BaseAbril2026, 5, 0), "")))</f>
        <v/>
      </c>
      <c r="Q328" s="585">
        <f>IFERROR(IF(S328="BDI1", TRUNC(P328*(1+$R$18), 2),IF(S328="BDI2", TRUNC(P328*(1+$Q$18), 2), "")), "")</f>
        <v/>
      </c>
      <c r="R328" s="586">
        <f>_xlfn.IFS(G328="ETAPA", SUMIFS(ValorTotalSemD, Nivel, A328), G328="SUB-ETAPA", SUMIFS(ValorTotalSemD, SubNivel, C328), TRUE, U328)</f>
        <v/>
      </c>
      <c r="S328" s="587">
        <f>IF(G328="","",IF(OR(G328="etapa",G328="sub-etapa"),"",OFFSET(MCQ!M$20,ROW(M328)-ROW(M$20),0)))</f>
        <v/>
      </c>
      <c r="T328" s="588">
        <f>IFERROR(TRUNC(L328*N328,2),"")</f>
        <v/>
      </c>
      <c r="U328" s="589">
        <f>IFERROR(TRUNC(L328*Q328,2),"")</f>
        <v/>
      </c>
    </row>
    <row r="329">
      <c r="A329" s="18">
        <f>OFFSET(MCQ!A$20,ROW(A329)-ROW(A$20),0)</f>
        <v/>
      </c>
      <c r="B329" s="18">
        <f>OFFSET(MCQ!B$20,ROW(B329)-ROW(B$20),0)</f>
        <v/>
      </c>
      <c r="C329" s="18">
        <f>OFFSET(MCQ!C$20,ROW(C329)-ROW(C$20),0)</f>
        <v/>
      </c>
      <c r="D329" s="18">
        <f>OFFSET(MCQ!D$20,ROW(D329)-ROW(D$20),0)</f>
        <v/>
      </c>
      <c r="E329" s="18">
        <f>OFFSET(MCQ!E$20,ROW(E329)-ROW(E$20),0)</f>
        <v/>
      </c>
      <c r="F329" s="18" t="n"/>
      <c r="G329" s="233">
        <f>OFFSET(MCQ!G$20,ROW(G329)-ROW(G$20),0)</f>
        <v/>
      </c>
      <c r="H329" s="583">
        <f>IF(G329="","",OFFSET(MCQ!H$20,ROW(H329)-ROW(H$20),0))</f>
        <v/>
      </c>
      <c r="I329" s="24">
        <f>IF(G329="","",IF(OR(G329="etapa",G329="sub-etapa"),"",OFFSET(MCQ!I$20,ROW(I329)-ROW(I$20),0)))</f>
        <v/>
      </c>
      <c r="J329" s="25">
        <f>IF(G329="","",OFFSET(MCQ!J$20,ROW(J329)-ROW(J$20),0))</f>
        <v/>
      </c>
      <c r="K329" s="24">
        <f>IF(G329="","",IF(OR(G329="etapa",G329="sub-etapa"),"",OFFSET(MCQ!K$20,ROW(K329)-ROW(K$20),0)))</f>
        <v/>
      </c>
      <c r="L329" s="26">
        <f>IF(G329="","",IF(OR(G329="etapa",G329="sub-etapa"),"",TRUNC(OFFSET(MCQ!L$20,ROW(L329)-ROW(L$20),0),2)))</f>
        <v/>
      </c>
      <c r="M329" s="584">
        <f>IF(I329="", "", IFERROR(VLOOKUP(VALUE(I329), _BaseAbril2026, 4, 0), IFERROR(VLOOKUP(TEXT(I329, "@"), _BaseAbril2026, 4, 0), "")))</f>
        <v/>
      </c>
      <c r="N329" s="585">
        <f>IFERROR(IF(S329="BDI1", TRUNC(M329*(1+$O$18), 2),IF(S329="BDI2", TRUNC(M329*(1+$N$18), 2), "")), "")</f>
        <v/>
      </c>
      <c r="O329" s="586">
        <f>_xlfn.IFS(G329="ETAPA", SUMIFS(ValorTotalComD, Nivel, A329), G329="SUB-ETAPA", SUMIFS(ValorTotalComD, SubNivel, C329), TRUE, T329)</f>
        <v/>
      </c>
      <c r="P329" s="584">
        <f>IF(I329="", "", IFERROR(VLOOKUP(VALUE(I329), _BaseAbril2026, 5, 0), IFERROR(VLOOKUP(TEXT(I329, "@"), _BaseAbril2026, 5, 0), "")))</f>
        <v/>
      </c>
      <c r="Q329" s="585">
        <f>IFERROR(IF(S329="BDI1", TRUNC(P329*(1+$R$18), 2),IF(S329="BDI2", TRUNC(P329*(1+$Q$18), 2), "")), "")</f>
        <v/>
      </c>
      <c r="R329" s="586">
        <f>_xlfn.IFS(G329="ETAPA", SUMIFS(ValorTotalSemD, Nivel, A329), G329="SUB-ETAPA", SUMIFS(ValorTotalSemD, SubNivel, C329), TRUE, U329)</f>
        <v/>
      </c>
      <c r="S329" s="587">
        <f>IF(G329="","",IF(OR(G329="etapa",G329="sub-etapa"),"",OFFSET(MCQ!M$20,ROW(M329)-ROW(M$20),0)))</f>
        <v/>
      </c>
      <c r="T329" s="588">
        <f>IFERROR(TRUNC(L329*N329,2),"")</f>
        <v/>
      </c>
      <c r="U329" s="589">
        <f>IFERROR(TRUNC(L329*Q329,2),"")</f>
        <v/>
      </c>
    </row>
    <row r="330">
      <c r="A330" s="18">
        <f>OFFSET(MCQ!A$20,ROW(A330)-ROW(A$20),0)</f>
        <v/>
      </c>
      <c r="B330" s="18">
        <f>OFFSET(MCQ!B$20,ROW(B330)-ROW(B$20),0)</f>
        <v/>
      </c>
      <c r="C330" s="18">
        <f>OFFSET(MCQ!C$20,ROW(C330)-ROW(C$20),0)</f>
        <v/>
      </c>
      <c r="D330" s="18">
        <f>OFFSET(MCQ!D$20,ROW(D330)-ROW(D$20),0)</f>
        <v/>
      </c>
      <c r="E330" s="18">
        <f>OFFSET(MCQ!E$20,ROW(E330)-ROW(E$20),0)</f>
        <v/>
      </c>
      <c r="F330" s="18" t="n"/>
      <c r="G330" s="233">
        <f>OFFSET(MCQ!G$20,ROW(G330)-ROW(G$20),0)</f>
        <v/>
      </c>
      <c r="H330" s="583">
        <f>IF(G330="","",OFFSET(MCQ!H$20,ROW(H330)-ROW(H$20),0))</f>
        <v/>
      </c>
      <c r="I330" s="24">
        <f>IF(G330="","",IF(OR(G330="etapa",G330="sub-etapa"),"",OFFSET(MCQ!I$20,ROW(I330)-ROW(I$20),0)))</f>
        <v/>
      </c>
      <c r="J330" s="25">
        <f>IF(G330="","",OFFSET(MCQ!J$20,ROW(J330)-ROW(J$20),0))</f>
        <v/>
      </c>
      <c r="K330" s="24">
        <f>IF(G330="","",IF(OR(G330="etapa",G330="sub-etapa"),"",OFFSET(MCQ!K$20,ROW(K330)-ROW(K$20),0)))</f>
        <v/>
      </c>
      <c r="L330" s="26">
        <f>IF(G330="","",IF(OR(G330="etapa",G330="sub-etapa"),"",TRUNC(OFFSET(MCQ!L$20,ROW(L330)-ROW(L$20),0),2)))</f>
        <v/>
      </c>
      <c r="M330" s="584">
        <f>IF(I330="", "", IFERROR(VLOOKUP(VALUE(I330), _BaseAbril2026, 4, 0), IFERROR(VLOOKUP(TEXT(I330, "@"), _BaseAbril2026, 4, 0), "")))</f>
        <v/>
      </c>
      <c r="N330" s="585">
        <f>IFERROR(IF(S330="BDI1", TRUNC(M330*(1+$O$18), 2),IF(S330="BDI2", TRUNC(M330*(1+$N$18), 2), "")), "")</f>
        <v/>
      </c>
      <c r="O330" s="586">
        <f>_xlfn.IFS(G330="ETAPA", SUMIFS(ValorTotalComD, Nivel, A330), G330="SUB-ETAPA", SUMIFS(ValorTotalComD, SubNivel, C330), TRUE, T330)</f>
        <v/>
      </c>
      <c r="P330" s="584">
        <f>IF(I330="", "", IFERROR(VLOOKUP(VALUE(I330), _BaseAbril2026, 5, 0), IFERROR(VLOOKUP(TEXT(I330, "@"), _BaseAbril2026, 5, 0), "")))</f>
        <v/>
      </c>
      <c r="Q330" s="585">
        <f>IFERROR(IF(S330="BDI1", TRUNC(P330*(1+$R$18), 2),IF(S330="BDI2", TRUNC(P330*(1+$Q$18), 2), "")), "")</f>
        <v/>
      </c>
      <c r="R330" s="586">
        <f>_xlfn.IFS(G330="ETAPA", SUMIFS(ValorTotalSemD, Nivel, A330), G330="SUB-ETAPA", SUMIFS(ValorTotalSemD, SubNivel, C330), TRUE, U330)</f>
        <v/>
      </c>
      <c r="S330" s="587">
        <f>IF(G330="","",IF(OR(G330="etapa",G330="sub-etapa"),"",OFFSET(MCQ!M$20,ROW(M330)-ROW(M$20),0)))</f>
        <v/>
      </c>
      <c r="T330" s="588">
        <f>IFERROR(TRUNC(L330*N330,2),"")</f>
        <v/>
      </c>
      <c r="U330" s="589">
        <f>IFERROR(TRUNC(L330*Q330,2),"")</f>
        <v/>
      </c>
    </row>
    <row r="331">
      <c r="A331" s="18">
        <f>OFFSET(MCQ!A$20,ROW(A331)-ROW(A$20),0)</f>
        <v/>
      </c>
      <c r="B331" s="18">
        <f>OFFSET(MCQ!B$20,ROW(B331)-ROW(B$20),0)</f>
        <v/>
      </c>
      <c r="C331" s="18">
        <f>OFFSET(MCQ!C$20,ROW(C331)-ROW(C$20),0)</f>
        <v/>
      </c>
      <c r="D331" s="18">
        <f>OFFSET(MCQ!D$20,ROW(D331)-ROW(D$20),0)</f>
        <v/>
      </c>
      <c r="E331" s="18">
        <f>OFFSET(MCQ!E$20,ROW(E331)-ROW(E$20),0)</f>
        <v/>
      </c>
      <c r="F331" s="18" t="n"/>
      <c r="G331" s="233">
        <f>OFFSET(MCQ!G$20,ROW(G331)-ROW(G$20),0)</f>
        <v/>
      </c>
      <c r="H331" s="583">
        <f>IF(G331="","",OFFSET(MCQ!H$20,ROW(H331)-ROW(H$20),0))</f>
        <v/>
      </c>
      <c r="I331" s="24">
        <f>IF(G331="","",IF(OR(G331="etapa",G331="sub-etapa"),"",OFFSET(MCQ!I$20,ROW(I331)-ROW(I$20),0)))</f>
        <v/>
      </c>
      <c r="J331" s="25">
        <f>IF(G331="","",OFFSET(MCQ!J$20,ROW(J331)-ROW(J$20),0))</f>
        <v/>
      </c>
      <c r="K331" s="24">
        <f>IF(G331="","",IF(OR(G331="etapa",G331="sub-etapa"),"",OFFSET(MCQ!K$20,ROW(K331)-ROW(K$20),0)))</f>
        <v/>
      </c>
      <c r="L331" s="26">
        <f>IF(G331="","",IF(OR(G331="etapa",G331="sub-etapa"),"",TRUNC(OFFSET(MCQ!L$20,ROW(L331)-ROW(L$20),0),2)))</f>
        <v/>
      </c>
      <c r="M331" s="584">
        <f>IF(I331="", "", IFERROR(VLOOKUP(VALUE(I331), _BaseAbril2026, 4, 0), IFERROR(VLOOKUP(TEXT(I331, "@"), _BaseAbril2026, 4, 0), "")))</f>
        <v/>
      </c>
      <c r="N331" s="585">
        <f>IFERROR(IF(S331="BDI1", TRUNC(M331*(1+$O$18), 2),IF(S331="BDI2", TRUNC(M331*(1+$N$18), 2), "")), "")</f>
        <v/>
      </c>
      <c r="O331" s="586">
        <f>_xlfn.IFS(G331="ETAPA", SUMIFS(ValorTotalComD, Nivel, A331), G331="SUB-ETAPA", SUMIFS(ValorTotalComD, SubNivel, C331), TRUE, T331)</f>
        <v/>
      </c>
      <c r="P331" s="584">
        <f>IF(I331="", "", IFERROR(VLOOKUP(VALUE(I331), _BaseAbril2026, 5, 0), IFERROR(VLOOKUP(TEXT(I331, "@"), _BaseAbril2026, 5, 0), "")))</f>
        <v/>
      </c>
      <c r="Q331" s="585">
        <f>IFERROR(IF(S331="BDI1", TRUNC(P331*(1+$R$18), 2),IF(S331="BDI2", TRUNC(P331*(1+$Q$18), 2), "")), "")</f>
        <v/>
      </c>
      <c r="R331" s="586">
        <f>_xlfn.IFS(G331="ETAPA", SUMIFS(ValorTotalSemD, Nivel, A331), G331="SUB-ETAPA", SUMIFS(ValorTotalSemD, SubNivel, C331), TRUE, U331)</f>
        <v/>
      </c>
      <c r="S331" s="587">
        <f>IF(G331="","",IF(OR(G331="etapa",G331="sub-etapa"),"",OFFSET(MCQ!M$20,ROW(M331)-ROW(M$20),0)))</f>
        <v/>
      </c>
      <c r="T331" s="588">
        <f>IFERROR(TRUNC(L331*N331,2),"")</f>
        <v/>
      </c>
      <c r="U331" s="589">
        <f>IFERROR(TRUNC(L331*Q331,2),"")</f>
        <v/>
      </c>
    </row>
    <row r="332">
      <c r="A332" s="18">
        <f>OFFSET(MCQ!A$20,ROW(A332)-ROW(A$20),0)</f>
        <v/>
      </c>
      <c r="B332" s="18">
        <f>OFFSET(MCQ!B$20,ROW(B332)-ROW(B$20),0)</f>
        <v/>
      </c>
      <c r="C332" s="18">
        <f>OFFSET(MCQ!C$20,ROW(C332)-ROW(C$20),0)</f>
        <v/>
      </c>
      <c r="D332" s="18">
        <f>OFFSET(MCQ!D$20,ROW(D332)-ROW(D$20),0)</f>
        <v/>
      </c>
      <c r="E332" s="18">
        <f>OFFSET(MCQ!E$20,ROW(E332)-ROW(E$20),0)</f>
        <v/>
      </c>
      <c r="F332" s="18" t="n"/>
      <c r="G332" s="233">
        <f>OFFSET(MCQ!G$20,ROW(G332)-ROW(G$20),0)</f>
        <v/>
      </c>
      <c r="H332" s="583">
        <f>IF(G332="","",OFFSET(MCQ!H$20,ROW(H332)-ROW(H$20),0))</f>
        <v/>
      </c>
      <c r="I332" s="24">
        <f>IF(G332="","",IF(OR(G332="etapa",G332="sub-etapa"),"",OFFSET(MCQ!I$20,ROW(I332)-ROW(I$20),0)))</f>
        <v/>
      </c>
      <c r="J332" s="25">
        <f>IF(G332="","",OFFSET(MCQ!J$20,ROW(J332)-ROW(J$20),0))</f>
        <v/>
      </c>
      <c r="K332" s="24">
        <f>IF(G332="","",IF(OR(G332="etapa",G332="sub-etapa"),"",OFFSET(MCQ!K$20,ROW(K332)-ROW(K$20),0)))</f>
        <v/>
      </c>
      <c r="L332" s="26">
        <f>IF(G332="","",IF(OR(G332="etapa",G332="sub-etapa"),"",TRUNC(OFFSET(MCQ!L$20,ROW(L332)-ROW(L$20),0),2)))</f>
        <v/>
      </c>
      <c r="M332" s="584">
        <f>IF(I332="", "", IFERROR(VLOOKUP(VALUE(I332), _BaseAbril2026, 4, 0), IFERROR(VLOOKUP(TEXT(I332, "@"), _BaseAbril2026, 4, 0), "")))</f>
        <v/>
      </c>
      <c r="N332" s="585">
        <f>IFERROR(IF(S332="BDI1", TRUNC(M332*(1+$O$18), 2),IF(S332="BDI2", TRUNC(M332*(1+$N$18), 2), "")), "")</f>
        <v/>
      </c>
      <c r="O332" s="586">
        <f>_xlfn.IFS(G332="ETAPA", SUMIFS(ValorTotalComD, Nivel, A332), G332="SUB-ETAPA", SUMIFS(ValorTotalComD, SubNivel, C332), TRUE, T332)</f>
        <v/>
      </c>
      <c r="P332" s="584">
        <f>IF(I332="", "", IFERROR(VLOOKUP(VALUE(I332), _BaseAbril2026, 5, 0), IFERROR(VLOOKUP(TEXT(I332, "@"), _BaseAbril2026, 5, 0), "")))</f>
        <v/>
      </c>
      <c r="Q332" s="585">
        <f>IFERROR(IF(S332="BDI1", TRUNC(P332*(1+$R$18), 2),IF(S332="BDI2", TRUNC(P332*(1+$Q$18), 2), "")), "")</f>
        <v/>
      </c>
      <c r="R332" s="586">
        <f>_xlfn.IFS(G332="ETAPA", SUMIFS(ValorTotalSemD, Nivel, A332), G332="SUB-ETAPA", SUMIFS(ValorTotalSemD, SubNivel, C332), TRUE, U332)</f>
        <v/>
      </c>
      <c r="S332" s="587">
        <f>IF(G332="","",IF(OR(G332="etapa",G332="sub-etapa"),"",OFFSET(MCQ!M$20,ROW(M332)-ROW(M$20),0)))</f>
        <v/>
      </c>
      <c r="T332" s="588">
        <f>IFERROR(TRUNC(L332*N332,2),"")</f>
        <v/>
      </c>
      <c r="U332" s="589">
        <f>IFERROR(TRUNC(L332*Q332,2),"")</f>
        <v/>
      </c>
    </row>
    <row r="333">
      <c r="A333" s="18">
        <f>OFFSET(MCQ!A$20,ROW(A333)-ROW(A$20),0)</f>
        <v/>
      </c>
      <c r="B333" s="18">
        <f>OFFSET(MCQ!B$20,ROW(B333)-ROW(B$20),0)</f>
        <v/>
      </c>
      <c r="C333" s="18">
        <f>OFFSET(MCQ!C$20,ROW(C333)-ROW(C$20),0)</f>
        <v/>
      </c>
      <c r="D333" s="18">
        <f>OFFSET(MCQ!D$20,ROW(D333)-ROW(D$20),0)</f>
        <v/>
      </c>
      <c r="E333" s="18">
        <f>OFFSET(MCQ!E$20,ROW(E333)-ROW(E$20),0)</f>
        <v/>
      </c>
      <c r="F333" s="18" t="n"/>
      <c r="G333" s="233">
        <f>OFFSET(MCQ!G$20,ROW(G333)-ROW(G$20),0)</f>
        <v/>
      </c>
      <c r="H333" s="583">
        <f>IF(G333="","",OFFSET(MCQ!H$20,ROW(H333)-ROW(H$20),0))</f>
        <v/>
      </c>
      <c r="I333" s="24">
        <f>IF(G333="","",IF(OR(G333="etapa",G333="sub-etapa"),"",OFFSET(MCQ!I$20,ROW(I333)-ROW(I$20),0)))</f>
        <v/>
      </c>
      <c r="J333" s="25">
        <f>IF(G333="","",OFFSET(MCQ!J$20,ROW(J333)-ROW(J$20),0))</f>
        <v/>
      </c>
      <c r="K333" s="24">
        <f>IF(G333="","",IF(OR(G333="etapa",G333="sub-etapa"),"",OFFSET(MCQ!K$20,ROW(K333)-ROW(K$20),0)))</f>
        <v/>
      </c>
      <c r="L333" s="26">
        <f>IF(G333="","",IF(OR(G333="etapa",G333="sub-etapa"),"",TRUNC(OFFSET(MCQ!L$20,ROW(L333)-ROW(L$20),0),2)))</f>
        <v/>
      </c>
      <c r="M333" s="584">
        <f>IF(I333="", "", IFERROR(VLOOKUP(VALUE(I333), _BaseAbril2026, 4, 0), IFERROR(VLOOKUP(TEXT(I333, "@"), _BaseAbril2026, 4, 0), "")))</f>
        <v/>
      </c>
      <c r="N333" s="585">
        <f>IFERROR(IF(S333="BDI1", TRUNC(M333*(1+$O$18), 2),IF(S333="BDI2", TRUNC(M333*(1+$N$18), 2), "")), "")</f>
        <v/>
      </c>
      <c r="O333" s="586">
        <f>_xlfn.IFS(G333="ETAPA", SUMIFS(ValorTotalComD, Nivel, A333), G333="SUB-ETAPA", SUMIFS(ValorTotalComD, SubNivel, C333), TRUE, T333)</f>
        <v/>
      </c>
      <c r="P333" s="584">
        <f>IF(I333="", "", IFERROR(VLOOKUP(VALUE(I333), _BaseAbril2026, 5, 0), IFERROR(VLOOKUP(TEXT(I333, "@"), _BaseAbril2026, 5, 0), "")))</f>
        <v/>
      </c>
      <c r="Q333" s="585">
        <f>IFERROR(IF(S333="BDI1", TRUNC(P333*(1+$R$18), 2),IF(S333="BDI2", TRUNC(P333*(1+$Q$18), 2), "")), "")</f>
        <v/>
      </c>
      <c r="R333" s="586">
        <f>_xlfn.IFS(G333="ETAPA", SUMIFS(ValorTotalSemD, Nivel, A333), G333="SUB-ETAPA", SUMIFS(ValorTotalSemD, SubNivel, C333), TRUE, U333)</f>
        <v/>
      </c>
      <c r="S333" s="587">
        <f>IF(G333="","",IF(OR(G333="etapa",G333="sub-etapa"),"",OFFSET(MCQ!M$20,ROW(M333)-ROW(M$20),0)))</f>
        <v/>
      </c>
      <c r="T333" s="588">
        <f>IFERROR(TRUNC(L333*N333,2),"")</f>
        <v/>
      </c>
      <c r="U333" s="589">
        <f>IFERROR(TRUNC(L333*Q333,2),"")</f>
        <v/>
      </c>
    </row>
    <row r="334">
      <c r="A334" s="18">
        <f>OFFSET(MCQ!A$20,ROW(A334)-ROW(A$20),0)</f>
        <v/>
      </c>
      <c r="B334" s="18">
        <f>OFFSET(MCQ!B$20,ROW(B334)-ROW(B$20),0)</f>
        <v/>
      </c>
      <c r="C334" s="18">
        <f>OFFSET(MCQ!C$20,ROW(C334)-ROW(C$20),0)</f>
        <v/>
      </c>
      <c r="D334" s="18">
        <f>OFFSET(MCQ!D$20,ROW(D334)-ROW(D$20),0)</f>
        <v/>
      </c>
      <c r="E334" s="18">
        <f>OFFSET(MCQ!E$20,ROW(E334)-ROW(E$20),0)</f>
        <v/>
      </c>
      <c r="F334" s="18" t="n"/>
      <c r="G334" s="233">
        <f>OFFSET(MCQ!G$20,ROW(G334)-ROW(G$20),0)</f>
        <v/>
      </c>
      <c r="H334" s="583">
        <f>IF(G334="","",OFFSET(MCQ!H$20,ROW(H334)-ROW(H$20),0))</f>
        <v/>
      </c>
      <c r="I334" s="24">
        <f>IF(G334="","",IF(OR(G334="etapa",G334="sub-etapa"),"",OFFSET(MCQ!I$20,ROW(I334)-ROW(I$20),0)))</f>
        <v/>
      </c>
      <c r="J334" s="25">
        <f>IF(G334="","",OFFSET(MCQ!J$20,ROW(J334)-ROW(J$20),0))</f>
        <v/>
      </c>
      <c r="K334" s="24">
        <f>IF(G334="","",IF(OR(G334="etapa",G334="sub-etapa"),"",OFFSET(MCQ!K$20,ROW(K334)-ROW(K$20),0)))</f>
        <v/>
      </c>
      <c r="L334" s="26">
        <f>IF(G334="","",IF(OR(G334="etapa",G334="sub-etapa"),"",TRUNC(OFFSET(MCQ!L$20,ROW(L334)-ROW(L$20),0),2)))</f>
        <v/>
      </c>
      <c r="M334" s="584">
        <f>IF(I334="", "", IFERROR(VLOOKUP(VALUE(I334), _BaseAbril2026, 4, 0), IFERROR(VLOOKUP(TEXT(I334, "@"), _BaseAbril2026, 4, 0), "")))</f>
        <v/>
      </c>
      <c r="N334" s="585">
        <f>IFERROR(IF(S334="BDI1", TRUNC(M334*(1+$O$18), 2),IF(S334="BDI2", TRUNC(M334*(1+$N$18), 2), "")), "")</f>
        <v/>
      </c>
      <c r="O334" s="586">
        <f>_xlfn.IFS(G334="ETAPA", SUMIFS(ValorTotalComD, Nivel, A334), G334="SUB-ETAPA", SUMIFS(ValorTotalComD, SubNivel, C334), TRUE, T334)</f>
        <v/>
      </c>
      <c r="P334" s="584">
        <f>IF(I334="", "", IFERROR(VLOOKUP(VALUE(I334), _BaseAbril2026, 5, 0), IFERROR(VLOOKUP(TEXT(I334, "@"), _BaseAbril2026, 5, 0), "")))</f>
        <v/>
      </c>
      <c r="Q334" s="585">
        <f>IFERROR(IF(S334="BDI1", TRUNC(P334*(1+$R$18), 2),IF(S334="BDI2", TRUNC(P334*(1+$Q$18), 2), "")), "")</f>
        <v/>
      </c>
      <c r="R334" s="586">
        <f>_xlfn.IFS(G334="ETAPA", SUMIFS(ValorTotalSemD, Nivel, A334), G334="SUB-ETAPA", SUMIFS(ValorTotalSemD, SubNivel, C334), TRUE, U334)</f>
        <v/>
      </c>
      <c r="S334" s="587">
        <f>IF(G334="","",IF(OR(G334="etapa",G334="sub-etapa"),"",OFFSET(MCQ!M$20,ROW(M334)-ROW(M$20),0)))</f>
        <v/>
      </c>
      <c r="T334" s="588">
        <f>IFERROR(TRUNC(L334*N334,2),"")</f>
        <v/>
      </c>
      <c r="U334" s="589">
        <f>IFERROR(TRUNC(L334*Q334,2),"")</f>
        <v/>
      </c>
    </row>
    <row r="335">
      <c r="A335" s="18">
        <f>OFFSET(MCQ!A$20,ROW(A335)-ROW(A$20),0)</f>
        <v/>
      </c>
      <c r="B335" s="18">
        <f>OFFSET(MCQ!B$20,ROW(B335)-ROW(B$20),0)</f>
        <v/>
      </c>
      <c r="C335" s="18">
        <f>OFFSET(MCQ!C$20,ROW(C335)-ROW(C$20),0)</f>
        <v/>
      </c>
      <c r="D335" s="18">
        <f>OFFSET(MCQ!D$20,ROW(D335)-ROW(D$20),0)</f>
        <v/>
      </c>
      <c r="E335" s="18">
        <f>OFFSET(MCQ!E$20,ROW(E335)-ROW(E$20),0)</f>
        <v/>
      </c>
      <c r="F335" s="18" t="n"/>
      <c r="G335" s="233">
        <f>OFFSET(MCQ!G$20,ROW(G335)-ROW(G$20),0)</f>
        <v/>
      </c>
      <c r="H335" s="583">
        <f>IF(G335="","",OFFSET(MCQ!H$20,ROW(H335)-ROW(H$20),0))</f>
        <v/>
      </c>
      <c r="I335" s="24">
        <f>IF(G335="","",IF(OR(G335="etapa",G335="sub-etapa"),"",OFFSET(MCQ!I$20,ROW(I335)-ROW(I$20),0)))</f>
        <v/>
      </c>
      <c r="J335" s="25">
        <f>IF(G335="","",OFFSET(MCQ!J$20,ROW(J335)-ROW(J$20),0))</f>
        <v/>
      </c>
      <c r="K335" s="24">
        <f>IF(G335="","",IF(OR(G335="etapa",G335="sub-etapa"),"",OFFSET(MCQ!K$20,ROW(K335)-ROW(K$20),0)))</f>
        <v/>
      </c>
      <c r="L335" s="26">
        <f>IF(G335="","",IF(OR(G335="etapa",G335="sub-etapa"),"",TRUNC(OFFSET(MCQ!L$20,ROW(L335)-ROW(L$20),0),2)))</f>
        <v/>
      </c>
      <c r="M335" s="584">
        <f>IF(I335="", "", IFERROR(VLOOKUP(VALUE(I335), _BaseAbril2026, 4, 0), IFERROR(VLOOKUP(TEXT(I335, "@"), _BaseAbril2026, 4, 0), "")))</f>
        <v/>
      </c>
      <c r="N335" s="585">
        <f>IFERROR(IF(S335="BDI1", TRUNC(M335*(1+$O$18), 2),IF(S335="BDI2", TRUNC(M335*(1+$N$18), 2), "")), "")</f>
        <v/>
      </c>
      <c r="O335" s="586">
        <f>_xlfn.IFS(G335="ETAPA", SUMIFS(ValorTotalComD, Nivel, A335), G335="SUB-ETAPA", SUMIFS(ValorTotalComD, SubNivel, C335), TRUE, T335)</f>
        <v/>
      </c>
      <c r="P335" s="584">
        <f>IF(I335="", "", IFERROR(VLOOKUP(VALUE(I335), _BaseAbril2026, 5, 0), IFERROR(VLOOKUP(TEXT(I335, "@"), _BaseAbril2026, 5, 0), "")))</f>
        <v/>
      </c>
      <c r="Q335" s="585">
        <f>IFERROR(IF(S335="BDI1", TRUNC(P335*(1+$R$18), 2),IF(S335="BDI2", TRUNC(P335*(1+$Q$18), 2), "")), "")</f>
        <v/>
      </c>
      <c r="R335" s="586">
        <f>_xlfn.IFS(G335="ETAPA", SUMIFS(ValorTotalSemD, Nivel, A335), G335="SUB-ETAPA", SUMIFS(ValorTotalSemD, SubNivel, C335), TRUE, U335)</f>
        <v/>
      </c>
      <c r="S335" s="587">
        <f>IF(G335="","",IF(OR(G335="etapa",G335="sub-etapa"),"",OFFSET(MCQ!M$20,ROW(M335)-ROW(M$20),0)))</f>
        <v/>
      </c>
      <c r="T335" s="588">
        <f>IFERROR(TRUNC(L335*N335,2),"")</f>
        <v/>
      </c>
      <c r="U335" s="589">
        <f>IFERROR(TRUNC(L335*Q335,2),"")</f>
        <v/>
      </c>
    </row>
    <row r="336">
      <c r="A336" s="18">
        <f>OFFSET(MCQ!A$20,ROW(A336)-ROW(A$20),0)</f>
        <v/>
      </c>
      <c r="B336" s="18">
        <f>OFFSET(MCQ!B$20,ROW(B336)-ROW(B$20),0)</f>
        <v/>
      </c>
      <c r="C336" s="18">
        <f>OFFSET(MCQ!C$20,ROW(C336)-ROW(C$20),0)</f>
        <v/>
      </c>
      <c r="D336" s="18">
        <f>OFFSET(MCQ!D$20,ROW(D336)-ROW(D$20),0)</f>
        <v/>
      </c>
      <c r="E336" s="18">
        <f>OFFSET(MCQ!E$20,ROW(E336)-ROW(E$20),0)</f>
        <v/>
      </c>
      <c r="F336" s="18" t="n"/>
      <c r="G336" s="233">
        <f>OFFSET(MCQ!G$20,ROW(G336)-ROW(G$20),0)</f>
        <v/>
      </c>
      <c r="H336" s="583">
        <f>IF(G336="","",OFFSET(MCQ!H$20,ROW(H336)-ROW(H$20),0))</f>
        <v/>
      </c>
      <c r="I336" s="24">
        <f>IF(G336="","",IF(OR(G336="etapa",G336="sub-etapa"),"",OFFSET(MCQ!I$20,ROW(I336)-ROW(I$20),0)))</f>
        <v/>
      </c>
      <c r="J336" s="25">
        <f>IF(G336="","",OFFSET(MCQ!J$20,ROW(J336)-ROW(J$20),0))</f>
        <v/>
      </c>
      <c r="K336" s="24">
        <f>IF(G336="","",IF(OR(G336="etapa",G336="sub-etapa"),"",OFFSET(MCQ!K$20,ROW(K336)-ROW(K$20),0)))</f>
        <v/>
      </c>
      <c r="L336" s="26">
        <f>IF(G336="","",IF(OR(G336="etapa",G336="sub-etapa"),"",TRUNC(OFFSET(MCQ!L$20,ROW(L336)-ROW(L$20),0),2)))</f>
        <v/>
      </c>
      <c r="M336" s="584">
        <f>IF(I336="", "", IFERROR(VLOOKUP(VALUE(I336), _BaseAbril2026, 4, 0), IFERROR(VLOOKUP(TEXT(I336, "@"), _BaseAbril2026, 4, 0), "")))</f>
        <v/>
      </c>
      <c r="N336" s="585">
        <f>IFERROR(IF(S336="BDI1", TRUNC(M336*(1+$O$18), 2),IF(S336="BDI2", TRUNC(M336*(1+$N$18), 2), "")), "")</f>
        <v/>
      </c>
      <c r="O336" s="586">
        <f>_xlfn.IFS(G336="ETAPA", SUMIFS(ValorTotalComD, Nivel, A336), G336="SUB-ETAPA", SUMIFS(ValorTotalComD, SubNivel, C336), TRUE, T336)</f>
        <v/>
      </c>
      <c r="P336" s="584">
        <f>IF(I336="", "", IFERROR(VLOOKUP(VALUE(I336), _BaseAbril2026, 5, 0), IFERROR(VLOOKUP(TEXT(I336, "@"), _BaseAbril2026, 5, 0), "")))</f>
        <v/>
      </c>
      <c r="Q336" s="585">
        <f>IFERROR(IF(S336="BDI1", TRUNC(P336*(1+$R$18), 2),IF(S336="BDI2", TRUNC(P336*(1+$Q$18), 2), "")), "")</f>
        <v/>
      </c>
      <c r="R336" s="586">
        <f>_xlfn.IFS(G336="ETAPA", SUMIFS(ValorTotalSemD, Nivel, A336), G336="SUB-ETAPA", SUMIFS(ValorTotalSemD, SubNivel, C336), TRUE, U336)</f>
        <v/>
      </c>
      <c r="S336" s="587">
        <f>IF(G336="","",IF(OR(G336="etapa",G336="sub-etapa"),"",OFFSET(MCQ!M$20,ROW(M336)-ROW(M$20),0)))</f>
        <v/>
      </c>
      <c r="T336" s="588">
        <f>IFERROR(TRUNC(L336*N336,2),"")</f>
        <v/>
      </c>
      <c r="U336" s="589">
        <f>IFERROR(TRUNC(L336*Q336,2),"")</f>
        <v/>
      </c>
    </row>
    <row r="337">
      <c r="A337" s="18">
        <f>OFFSET(MCQ!A$20,ROW(A337)-ROW(A$20),0)</f>
        <v/>
      </c>
      <c r="B337" s="18">
        <f>OFFSET(MCQ!B$20,ROW(B337)-ROW(B$20),0)</f>
        <v/>
      </c>
      <c r="C337" s="18">
        <f>OFFSET(MCQ!C$20,ROW(C337)-ROW(C$20),0)</f>
        <v/>
      </c>
      <c r="D337" s="18">
        <f>OFFSET(MCQ!D$20,ROW(D337)-ROW(D$20),0)</f>
        <v/>
      </c>
      <c r="E337" s="18">
        <f>OFFSET(MCQ!E$20,ROW(E337)-ROW(E$20),0)</f>
        <v/>
      </c>
      <c r="F337" s="18" t="n"/>
      <c r="G337" s="233">
        <f>OFFSET(MCQ!G$20,ROW(G337)-ROW(G$20),0)</f>
        <v/>
      </c>
      <c r="H337" s="583">
        <f>IF(G337="","",OFFSET(MCQ!H$20,ROW(H337)-ROW(H$20),0))</f>
        <v/>
      </c>
      <c r="I337" s="24">
        <f>IF(G337="","",IF(OR(G337="etapa",G337="sub-etapa"),"",OFFSET(MCQ!I$20,ROW(I337)-ROW(I$20),0)))</f>
        <v/>
      </c>
      <c r="J337" s="25">
        <f>IF(G337="","",OFFSET(MCQ!J$20,ROW(J337)-ROW(J$20),0))</f>
        <v/>
      </c>
      <c r="K337" s="24">
        <f>IF(G337="","",IF(OR(G337="etapa",G337="sub-etapa"),"",OFFSET(MCQ!K$20,ROW(K337)-ROW(K$20),0)))</f>
        <v/>
      </c>
      <c r="L337" s="26">
        <f>IF(G337="","",IF(OR(G337="etapa",G337="sub-etapa"),"",TRUNC(OFFSET(MCQ!L$20,ROW(L337)-ROW(L$20),0),2)))</f>
        <v/>
      </c>
      <c r="M337" s="584">
        <f>IF(I337="", "", IFERROR(VLOOKUP(VALUE(I337), _BaseAbril2026, 4, 0), IFERROR(VLOOKUP(TEXT(I337, "@"), _BaseAbril2026, 4, 0), "")))</f>
        <v/>
      </c>
      <c r="N337" s="585">
        <f>IFERROR(IF(S337="BDI1", TRUNC(M337*(1+$O$18), 2),IF(S337="BDI2", TRUNC(M337*(1+$N$18), 2), "")), "")</f>
        <v/>
      </c>
      <c r="O337" s="586">
        <f>_xlfn.IFS(G337="ETAPA", SUMIFS(ValorTotalComD, Nivel, A337), G337="SUB-ETAPA", SUMIFS(ValorTotalComD, SubNivel, C337), TRUE, T337)</f>
        <v/>
      </c>
      <c r="P337" s="584">
        <f>IF(I337="", "", IFERROR(VLOOKUP(VALUE(I337), _BaseAbril2026, 5, 0), IFERROR(VLOOKUP(TEXT(I337, "@"), _BaseAbril2026, 5, 0), "")))</f>
        <v/>
      </c>
      <c r="Q337" s="585">
        <f>IFERROR(IF(S337="BDI1", TRUNC(P337*(1+$R$18), 2),IF(S337="BDI2", TRUNC(P337*(1+$Q$18), 2), "")), "")</f>
        <v/>
      </c>
      <c r="R337" s="586">
        <f>_xlfn.IFS(G337="ETAPA", SUMIFS(ValorTotalSemD, Nivel, A337), G337="SUB-ETAPA", SUMIFS(ValorTotalSemD, SubNivel, C337), TRUE, U337)</f>
        <v/>
      </c>
      <c r="S337" s="587">
        <f>IF(G337="","",IF(OR(G337="etapa",G337="sub-etapa"),"",OFFSET(MCQ!M$20,ROW(M337)-ROW(M$20),0)))</f>
        <v/>
      </c>
      <c r="T337" s="588">
        <f>IFERROR(TRUNC(L337*N337,2),"")</f>
        <v/>
      </c>
      <c r="U337" s="589">
        <f>IFERROR(TRUNC(L337*Q337,2),"")</f>
        <v/>
      </c>
    </row>
    <row r="338">
      <c r="A338" s="18">
        <f>OFFSET(MCQ!A$20,ROW(A338)-ROW(A$20),0)</f>
        <v/>
      </c>
      <c r="B338" s="18">
        <f>OFFSET(MCQ!B$20,ROW(B338)-ROW(B$20),0)</f>
        <v/>
      </c>
      <c r="C338" s="18">
        <f>OFFSET(MCQ!C$20,ROW(C338)-ROW(C$20),0)</f>
        <v/>
      </c>
      <c r="D338" s="18">
        <f>OFFSET(MCQ!D$20,ROW(D338)-ROW(D$20),0)</f>
        <v/>
      </c>
      <c r="E338" s="18">
        <f>OFFSET(MCQ!E$20,ROW(E338)-ROW(E$20),0)</f>
        <v/>
      </c>
      <c r="F338" s="18" t="n"/>
      <c r="G338" s="233">
        <f>OFFSET(MCQ!G$20,ROW(G338)-ROW(G$20),0)</f>
        <v/>
      </c>
      <c r="H338" s="583">
        <f>IF(G338="","",OFFSET(MCQ!H$20,ROW(H338)-ROW(H$20),0))</f>
        <v/>
      </c>
      <c r="I338" s="24">
        <f>IF(G338="","",IF(OR(G338="etapa",G338="sub-etapa"),"",OFFSET(MCQ!I$20,ROW(I338)-ROW(I$20),0)))</f>
        <v/>
      </c>
      <c r="J338" s="25">
        <f>IF(G338="","",OFFSET(MCQ!J$20,ROW(J338)-ROW(J$20),0))</f>
        <v/>
      </c>
      <c r="K338" s="24">
        <f>IF(G338="","",IF(OR(G338="etapa",G338="sub-etapa"),"",OFFSET(MCQ!K$20,ROW(K338)-ROW(K$20),0)))</f>
        <v/>
      </c>
      <c r="L338" s="26">
        <f>IF(G338="","",IF(OR(G338="etapa",G338="sub-etapa"),"",TRUNC(OFFSET(MCQ!L$20,ROW(L338)-ROW(L$20),0),2)))</f>
        <v/>
      </c>
      <c r="M338" s="584">
        <f>IF(I338="", "", IFERROR(VLOOKUP(VALUE(I338), _BaseAbril2026, 4, 0), IFERROR(VLOOKUP(TEXT(I338, "@"), _BaseAbril2026, 4, 0), "")))</f>
        <v/>
      </c>
      <c r="N338" s="585">
        <f>IFERROR(IF(S338="BDI1", TRUNC(M338*(1+$O$18), 2),IF(S338="BDI2", TRUNC(M338*(1+$N$18), 2), "")), "")</f>
        <v/>
      </c>
      <c r="O338" s="586">
        <f>_xlfn.IFS(G338="ETAPA", SUMIFS(ValorTotalComD, Nivel, A338), G338="SUB-ETAPA", SUMIFS(ValorTotalComD, SubNivel, C338), TRUE, T338)</f>
        <v/>
      </c>
      <c r="P338" s="584">
        <f>IF(I338="", "", IFERROR(VLOOKUP(VALUE(I338), _BaseAbril2026, 5, 0), IFERROR(VLOOKUP(TEXT(I338, "@"), _BaseAbril2026, 5, 0), "")))</f>
        <v/>
      </c>
      <c r="Q338" s="585">
        <f>IFERROR(IF(S338="BDI1", TRUNC(P338*(1+$R$18), 2),IF(S338="BDI2", TRUNC(P338*(1+$Q$18), 2), "")), "")</f>
        <v/>
      </c>
      <c r="R338" s="586">
        <f>_xlfn.IFS(G338="ETAPA", SUMIFS(ValorTotalSemD, Nivel, A338), G338="SUB-ETAPA", SUMIFS(ValorTotalSemD, SubNivel, C338), TRUE, U338)</f>
        <v/>
      </c>
      <c r="S338" s="587">
        <f>IF(G338="","",IF(OR(G338="etapa",G338="sub-etapa"),"",OFFSET(MCQ!M$20,ROW(M338)-ROW(M$20),0)))</f>
        <v/>
      </c>
      <c r="T338" s="588">
        <f>IFERROR(TRUNC(L338*N338,2),"")</f>
        <v/>
      </c>
      <c r="U338" s="589">
        <f>IFERROR(TRUNC(L338*Q338,2),"")</f>
        <v/>
      </c>
    </row>
    <row r="339">
      <c r="A339" s="18">
        <f>OFFSET(MCQ!A$20,ROW(A339)-ROW(A$20),0)</f>
        <v/>
      </c>
      <c r="B339" s="18">
        <f>OFFSET(MCQ!B$20,ROW(B339)-ROW(B$20),0)</f>
        <v/>
      </c>
      <c r="C339" s="18">
        <f>OFFSET(MCQ!C$20,ROW(C339)-ROW(C$20),0)</f>
        <v/>
      </c>
      <c r="D339" s="18">
        <f>OFFSET(MCQ!D$20,ROW(D339)-ROW(D$20),0)</f>
        <v/>
      </c>
      <c r="E339" s="18">
        <f>OFFSET(MCQ!E$20,ROW(E339)-ROW(E$20),0)</f>
        <v/>
      </c>
      <c r="F339" s="18" t="n"/>
      <c r="G339" s="233">
        <f>OFFSET(MCQ!G$20,ROW(G339)-ROW(G$20),0)</f>
        <v/>
      </c>
      <c r="H339" s="583">
        <f>IF(G339="","",OFFSET(MCQ!H$20,ROW(H339)-ROW(H$20),0))</f>
        <v/>
      </c>
      <c r="I339" s="24">
        <f>IF(G339="","",IF(OR(G339="etapa",G339="sub-etapa"),"",OFFSET(MCQ!I$20,ROW(I339)-ROW(I$20),0)))</f>
        <v/>
      </c>
      <c r="J339" s="25">
        <f>IF(G339="","",OFFSET(MCQ!J$20,ROW(J339)-ROW(J$20),0))</f>
        <v/>
      </c>
      <c r="K339" s="24">
        <f>IF(G339="","",IF(OR(G339="etapa",G339="sub-etapa"),"",OFFSET(MCQ!K$20,ROW(K339)-ROW(K$20),0)))</f>
        <v/>
      </c>
      <c r="L339" s="26">
        <f>IF(G339="","",IF(OR(G339="etapa",G339="sub-etapa"),"",TRUNC(OFFSET(MCQ!L$20,ROW(L339)-ROW(L$20),0),2)))</f>
        <v/>
      </c>
      <c r="M339" s="584">
        <f>IF(I339="", "", IFERROR(VLOOKUP(VALUE(I339), _BaseAbril2026, 4, 0), IFERROR(VLOOKUP(TEXT(I339, "@"), _BaseAbril2026, 4, 0), "")))</f>
        <v/>
      </c>
      <c r="N339" s="585">
        <f>IFERROR(IF(S339="BDI1", TRUNC(M339*(1+$O$18), 2),IF(S339="BDI2", TRUNC(M339*(1+$N$18), 2), "")), "")</f>
        <v/>
      </c>
      <c r="O339" s="586">
        <f>_xlfn.IFS(G339="ETAPA", SUMIFS(ValorTotalComD, Nivel, A339), G339="SUB-ETAPA", SUMIFS(ValorTotalComD, SubNivel, C339), TRUE, T339)</f>
        <v/>
      </c>
      <c r="P339" s="584">
        <f>IF(I339="", "", IFERROR(VLOOKUP(VALUE(I339), _BaseAbril2026, 5, 0), IFERROR(VLOOKUP(TEXT(I339, "@"), _BaseAbril2026, 5, 0), "")))</f>
        <v/>
      </c>
      <c r="Q339" s="585">
        <f>IFERROR(IF(S339="BDI1", TRUNC(P339*(1+$R$18), 2),IF(S339="BDI2", TRUNC(P339*(1+$Q$18), 2), "")), "")</f>
        <v/>
      </c>
      <c r="R339" s="586">
        <f>_xlfn.IFS(G339="ETAPA", SUMIFS(ValorTotalSemD, Nivel, A339), G339="SUB-ETAPA", SUMIFS(ValorTotalSemD, SubNivel, C339), TRUE, U339)</f>
        <v/>
      </c>
      <c r="S339" s="587">
        <f>IF(G339="","",IF(OR(G339="etapa",G339="sub-etapa"),"",OFFSET(MCQ!M$20,ROW(M339)-ROW(M$20),0)))</f>
        <v/>
      </c>
      <c r="T339" s="588">
        <f>IFERROR(TRUNC(L339*N339,2),"")</f>
        <v/>
      </c>
      <c r="U339" s="589">
        <f>IFERROR(TRUNC(L339*Q339,2),"")</f>
        <v/>
      </c>
    </row>
    <row r="340">
      <c r="A340" s="18">
        <f>OFFSET(MCQ!A$20,ROW(A340)-ROW(A$20),0)</f>
        <v/>
      </c>
      <c r="B340" s="18">
        <f>OFFSET(MCQ!B$20,ROW(B340)-ROW(B$20),0)</f>
        <v/>
      </c>
      <c r="C340" s="18">
        <f>OFFSET(MCQ!C$20,ROW(C340)-ROW(C$20),0)</f>
        <v/>
      </c>
      <c r="D340" s="18">
        <f>OFFSET(MCQ!D$20,ROW(D340)-ROW(D$20),0)</f>
        <v/>
      </c>
      <c r="E340" s="18">
        <f>OFFSET(MCQ!E$20,ROW(E340)-ROW(E$20),0)</f>
        <v/>
      </c>
      <c r="F340" s="18" t="n"/>
      <c r="G340" s="233">
        <f>OFFSET(MCQ!G$20,ROW(G340)-ROW(G$20),0)</f>
        <v/>
      </c>
      <c r="H340" s="583">
        <f>IF(G340="","",OFFSET(MCQ!H$20,ROW(H340)-ROW(H$20),0))</f>
        <v/>
      </c>
      <c r="I340" s="24">
        <f>IF(G340="","",IF(OR(G340="etapa",G340="sub-etapa"),"",OFFSET(MCQ!I$20,ROW(I340)-ROW(I$20),0)))</f>
        <v/>
      </c>
      <c r="J340" s="25">
        <f>IF(G340="","",OFFSET(MCQ!J$20,ROW(J340)-ROW(J$20),0))</f>
        <v/>
      </c>
      <c r="K340" s="24">
        <f>IF(G340="","",IF(OR(G340="etapa",G340="sub-etapa"),"",OFFSET(MCQ!K$20,ROW(K340)-ROW(K$20),0)))</f>
        <v/>
      </c>
      <c r="L340" s="26">
        <f>IF(G340="","",IF(OR(G340="etapa",G340="sub-etapa"),"",TRUNC(OFFSET(MCQ!L$20,ROW(L340)-ROW(L$20),0),2)))</f>
        <v/>
      </c>
      <c r="M340" s="584">
        <f>IF(I340="", "", IFERROR(VLOOKUP(VALUE(I340), _BaseAbril2026, 4, 0), IFERROR(VLOOKUP(TEXT(I340, "@"), _BaseAbril2026, 4, 0), "")))</f>
        <v/>
      </c>
      <c r="N340" s="585">
        <f>IFERROR(IF(S340="BDI1", TRUNC(M340*(1+$O$18), 2),IF(S340="BDI2", TRUNC(M340*(1+$N$18), 2), "")), "")</f>
        <v/>
      </c>
      <c r="O340" s="586">
        <f>_xlfn.IFS(G340="ETAPA", SUMIFS(ValorTotalComD, Nivel, A340), G340="SUB-ETAPA", SUMIFS(ValorTotalComD, SubNivel, C340), TRUE, T340)</f>
        <v/>
      </c>
      <c r="P340" s="584">
        <f>IF(I340="", "", IFERROR(VLOOKUP(VALUE(I340), _BaseAbril2026, 5, 0), IFERROR(VLOOKUP(TEXT(I340, "@"), _BaseAbril2026, 5, 0), "")))</f>
        <v/>
      </c>
      <c r="Q340" s="585">
        <f>IFERROR(IF(S340="BDI1", TRUNC(P340*(1+$R$18), 2),IF(S340="BDI2", TRUNC(P340*(1+$Q$18), 2), "")), "")</f>
        <v/>
      </c>
      <c r="R340" s="586">
        <f>_xlfn.IFS(G340="ETAPA", SUMIFS(ValorTotalSemD, Nivel, A340), G340="SUB-ETAPA", SUMIFS(ValorTotalSemD, SubNivel, C340), TRUE, U340)</f>
        <v/>
      </c>
      <c r="S340" s="587">
        <f>IF(G340="","",IF(OR(G340="etapa",G340="sub-etapa"),"",OFFSET(MCQ!M$20,ROW(M340)-ROW(M$20),0)))</f>
        <v/>
      </c>
      <c r="T340" s="588">
        <f>IFERROR(TRUNC(L340*N340,2),"")</f>
        <v/>
      </c>
      <c r="U340" s="589">
        <f>IFERROR(TRUNC(L340*Q340,2),"")</f>
        <v/>
      </c>
    </row>
    <row r="341">
      <c r="A341" s="18">
        <f>OFFSET(MCQ!A$20,ROW(A341)-ROW(A$20),0)</f>
        <v/>
      </c>
      <c r="B341" s="18">
        <f>OFFSET(MCQ!B$20,ROW(B341)-ROW(B$20),0)</f>
        <v/>
      </c>
      <c r="C341" s="18">
        <f>OFFSET(MCQ!C$20,ROW(C341)-ROW(C$20),0)</f>
        <v/>
      </c>
      <c r="D341" s="18">
        <f>OFFSET(MCQ!D$20,ROW(D341)-ROW(D$20),0)</f>
        <v/>
      </c>
      <c r="E341" s="18">
        <f>OFFSET(MCQ!E$20,ROW(E341)-ROW(E$20),0)</f>
        <v/>
      </c>
      <c r="F341" s="18" t="n"/>
      <c r="G341" s="233">
        <f>OFFSET(MCQ!G$20,ROW(G341)-ROW(G$20),0)</f>
        <v/>
      </c>
      <c r="H341" s="583">
        <f>IF(G341="","",OFFSET(MCQ!H$20,ROW(H341)-ROW(H$20),0))</f>
        <v/>
      </c>
      <c r="I341" s="24">
        <f>IF(G341="","",IF(OR(G341="etapa",G341="sub-etapa"),"",OFFSET(MCQ!I$20,ROW(I341)-ROW(I$20),0)))</f>
        <v/>
      </c>
      <c r="J341" s="25">
        <f>IF(G341="","",OFFSET(MCQ!J$20,ROW(J341)-ROW(J$20),0))</f>
        <v/>
      </c>
      <c r="K341" s="24">
        <f>IF(G341="","",IF(OR(G341="etapa",G341="sub-etapa"),"",OFFSET(MCQ!K$20,ROW(K341)-ROW(K$20),0)))</f>
        <v/>
      </c>
      <c r="L341" s="26">
        <f>IF(G341="","",IF(OR(G341="etapa",G341="sub-etapa"),"",TRUNC(OFFSET(MCQ!L$20,ROW(L341)-ROW(L$20),0),2)))</f>
        <v/>
      </c>
      <c r="M341" s="584">
        <f>IF(I341="", "", IFERROR(VLOOKUP(VALUE(I341), _BaseAbril2026, 4, 0), IFERROR(VLOOKUP(TEXT(I341, "@"), _BaseAbril2026, 4, 0), "")))</f>
        <v/>
      </c>
      <c r="N341" s="585">
        <f>IFERROR(IF(S341="BDI1", TRUNC(M341*(1+$O$18), 2),IF(S341="BDI2", TRUNC(M341*(1+$N$18), 2), "")), "")</f>
        <v/>
      </c>
      <c r="O341" s="586">
        <f>_xlfn.IFS(G341="ETAPA", SUMIFS(ValorTotalComD, Nivel, A341), G341="SUB-ETAPA", SUMIFS(ValorTotalComD, SubNivel, C341), TRUE, T341)</f>
        <v/>
      </c>
      <c r="P341" s="584">
        <f>IF(I341="", "", IFERROR(VLOOKUP(VALUE(I341), _BaseAbril2026, 5, 0), IFERROR(VLOOKUP(TEXT(I341, "@"), _BaseAbril2026, 5, 0), "")))</f>
        <v/>
      </c>
      <c r="Q341" s="585">
        <f>IFERROR(IF(S341="BDI1", TRUNC(P341*(1+$R$18), 2),IF(S341="BDI2", TRUNC(P341*(1+$Q$18), 2), "")), "")</f>
        <v/>
      </c>
      <c r="R341" s="586">
        <f>_xlfn.IFS(G341="ETAPA", SUMIFS(ValorTotalSemD, Nivel, A341), G341="SUB-ETAPA", SUMIFS(ValorTotalSemD, SubNivel, C341), TRUE, U341)</f>
        <v/>
      </c>
      <c r="S341" s="587">
        <f>IF(G341="","",IF(OR(G341="etapa",G341="sub-etapa"),"",OFFSET(MCQ!M$20,ROW(M341)-ROW(M$20),0)))</f>
        <v/>
      </c>
      <c r="T341" s="588">
        <f>IFERROR(TRUNC(L341*N341,2),"")</f>
        <v/>
      </c>
      <c r="U341" s="589">
        <f>IFERROR(TRUNC(L341*Q341,2),"")</f>
        <v/>
      </c>
    </row>
    <row r="342">
      <c r="A342" s="18">
        <f>OFFSET(MCQ!A$20,ROW(A342)-ROW(A$20),0)</f>
        <v/>
      </c>
      <c r="B342" s="18">
        <f>OFFSET(MCQ!B$20,ROW(B342)-ROW(B$20),0)</f>
        <v/>
      </c>
      <c r="C342" s="18">
        <f>OFFSET(MCQ!C$20,ROW(C342)-ROW(C$20),0)</f>
        <v/>
      </c>
      <c r="D342" s="18">
        <f>OFFSET(MCQ!D$20,ROW(D342)-ROW(D$20),0)</f>
        <v/>
      </c>
      <c r="E342" s="18">
        <f>OFFSET(MCQ!E$20,ROW(E342)-ROW(E$20),0)</f>
        <v/>
      </c>
      <c r="F342" s="18" t="n"/>
      <c r="G342" s="233">
        <f>OFFSET(MCQ!G$20,ROW(G342)-ROW(G$20),0)</f>
        <v/>
      </c>
      <c r="H342" s="583">
        <f>IF(G342="","",OFFSET(MCQ!H$20,ROW(H342)-ROW(H$20),0))</f>
        <v/>
      </c>
      <c r="I342" s="24">
        <f>IF(G342="","",IF(OR(G342="etapa",G342="sub-etapa"),"",OFFSET(MCQ!I$20,ROW(I342)-ROW(I$20),0)))</f>
        <v/>
      </c>
      <c r="J342" s="25">
        <f>IF(G342="","",OFFSET(MCQ!J$20,ROW(J342)-ROW(J$20),0))</f>
        <v/>
      </c>
      <c r="K342" s="24">
        <f>IF(G342="","",IF(OR(G342="etapa",G342="sub-etapa"),"",OFFSET(MCQ!K$20,ROW(K342)-ROW(K$20),0)))</f>
        <v/>
      </c>
      <c r="L342" s="26">
        <f>IF(G342="","",IF(OR(G342="etapa",G342="sub-etapa"),"",TRUNC(OFFSET(MCQ!L$20,ROW(L342)-ROW(L$20),0),2)))</f>
        <v/>
      </c>
      <c r="M342" s="584">
        <f>IF(I342="", "", IFERROR(VLOOKUP(VALUE(I342), _BaseAbril2026, 4, 0), IFERROR(VLOOKUP(TEXT(I342, "@"), _BaseAbril2026, 4, 0), "")))</f>
        <v/>
      </c>
      <c r="N342" s="585">
        <f>IFERROR(IF(S342="BDI1", TRUNC(M342*(1+$O$18), 2),IF(S342="BDI2", TRUNC(M342*(1+$N$18), 2), "")), "")</f>
        <v/>
      </c>
      <c r="O342" s="586">
        <f>_xlfn.IFS(G342="ETAPA", SUMIFS(ValorTotalComD, Nivel, A342), G342="SUB-ETAPA", SUMIFS(ValorTotalComD, SubNivel, C342), TRUE, T342)</f>
        <v/>
      </c>
      <c r="P342" s="584">
        <f>IF(I342="", "", IFERROR(VLOOKUP(VALUE(I342), _BaseAbril2026, 5, 0), IFERROR(VLOOKUP(TEXT(I342, "@"), _BaseAbril2026, 5, 0), "")))</f>
        <v/>
      </c>
      <c r="Q342" s="585">
        <f>IFERROR(IF(S342="BDI1", TRUNC(P342*(1+$R$18), 2),IF(S342="BDI2", TRUNC(P342*(1+$Q$18), 2), "")), "")</f>
        <v/>
      </c>
      <c r="R342" s="586">
        <f>_xlfn.IFS(G342="ETAPA", SUMIFS(ValorTotalSemD, Nivel, A342), G342="SUB-ETAPA", SUMIFS(ValorTotalSemD, SubNivel, C342), TRUE, U342)</f>
        <v/>
      </c>
      <c r="S342" s="587">
        <f>IF(G342="","",IF(OR(G342="etapa",G342="sub-etapa"),"",OFFSET(MCQ!M$20,ROW(M342)-ROW(M$20),0)))</f>
        <v/>
      </c>
      <c r="T342" s="588">
        <f>IFERROR(TRUNC(L342*N342,2),"")</f>
        <v/>
      </c>
      <c r="U342" s="589">
        <f>IFERROR(TRUNC(L342*Q342,2),"")</f>
        <v/>
      </c>
    </row>
    <row r="343">
      <c r="A343" s="18">
        <f>OFFSET(MCQ!A$20,ROW(A343)-ROW(A$20),0)</f>
        <v/>
      </c>
      <c r="B343" s="18">
        <f>OFFSET(MCQ!B$20,ROW(B343)-ROW(B$20),0)</f>
        <v/>
      </c>
      <c r="C343" s="18">
        <f>OFFSET(MCQ!C$20,ROW(C343)-ROW(C$20),0)</f>
        <v/>
      </c>
      <c r="D343" s="18">
        <f>OFFSET(MCQ!D$20,ROW(D343)-ROW(D$20),0)</f>
        <v/>
      </c>
      <c r="E343" s="18">
        <f>OFFSET(MCQ!E$20,ROW(E343)-ROW(E$20),0)</f>
        <v/>
      </c>
      <c r="F343" s="18" t="n"/>
      <c r="G343" s="233">
        <f>OFFSET(MCQ!G$20,ROW(G343)-ROW(G$20),0)</f>
        <v/>
      </c>
      <c r="H343" s="583">
        <f>IF(G343="","",OFFSET(MCQ!H$20,ROW(H343)-ROW(H$20),0))</f>
        <v/>
      </c>
      <c r="I343" s="24">
        <f>IF(G343="","",IF(OR(G343="etapa",G343="sub-etapa"),"",OFFSET(MCQ!I$20,ROW(I343)-ROW(I$20),0)))</f>
        <v/>
      </c>
      <c r="J343" s="25">
        <f>IF(G343="","",OFFSET(MCQ!J$20,ROW(J343)-ROW(J$20),0))</f>
        <v/>
      </c>
      <c r="K343" s="24">
        <f>IF(G343="","",IF(OR(G343="etapa",G343="sub-etapa"),"",OFFSET(MCQ!K$20,ROW(K343)-ROW(K$20),0)))</f>
        <v/>
      </c>
      <c r="L343" s="26">
        <f>IF(G343="","",IF(OR(G343="etapa",G343="sub-etapa"),"",TRUNC(OFFSET(MCQ!L$20,ROW(L343)-ROW(L$20),0),2)))</f>
        <v/>
      </c>
      <c r="M343" s="584">
        <f>IF(I343="", "", IFERROR(VLOOKUP(VALUE(I343), _BaseAbril2026, 4, 0), IFERROR(VLOOKUP(TEXT(I343, "@"), _BaseAbril2026, 4, 0), "")))</f>
        <v/>
      </c>
      <c r="N343" s="585">
        <f>IFERROR(IF(S343="BDI1", TRUNC(M343*(1+$O$18), 2),IF(S343="BDI2", TRUNC(M343*(1+$N$18), 2), "")), "")</f>
        <v/>
      </c>
      <c r="O343" s="586">
        <f>_xlfn.IFS(G343="ETAPA", SUMIFS(ValorTotalComD, Nivel, A343), G343="SUB-ETAPA", SUMIFS(ValorTotalComD, SubNivel, C343), TRUE, T343)</f>
        <v/>
      </c>
      <c r="P343" s="584">
        <f>IF(I343="", "", IFERROR(VLOOKUP(VALUE(I343), _BaseAbril2026, 5, 0), IFERROR(VLOOKUP(TEXT(I343, "@"), _BaseAbril2026, 5, 0), "")))</f>
        <v/>
      </c>
      <c r="Q343" s="585">
        <f>IFERROR(IF(S343="BDI1", TRUNC(P343*(1+$R$18), 2),IF(S343="BDI2", TRUNC(P343*(1+$Q$18), 2), "")), "")</f>
        <v/>
      </c>
      <c r="R343" s="586">
        <f>_xlfn.IFS(G343="ETAPA", SUMIFS(ValorTotalSemD, Nivel, A343), G343="SUB-ETAPA", SUMIFS(ValorTotalSemD, SubNivel, C343), TRUE, U343)</f>
        <v/>
      </c>
      <c r="S343" s="587">
        <f>IF(G343="","",IF(OR(G343="etapa",G343="sub-etapa"),"",OFFSET(MCQ!M$20,ROW(M343)-ROW(M$20),0)))</f>
        <v/>
      </c>
      <c r="T343" s="588">
        <f>IFERROR(TRUNC(L343*N343,2),"")</f>
        <v/>
      </c>
      <c r="U343" s="589">
        <f>IFERROR(TRUNC(L343*Q343,2),"")</f>
        <v/>
      </c>
    </row>
    <row r="344">
      <c r="A344" s="18">
        <f>OFFSET(MCQ!A$20,ROW(A344)-ROW(A$20),0)</f>
        <v/>
      </c>
      <c r="B344" s="18">
        <f>OFFSET(MCQ!B$20,ROW(B344)-ROW(B$20),0)</f>
        <v/>
      </c>
      <c r="C344" s="18">
        <f>OFFSET(MCQ!C$20,ROW(C344)-ROW(C$20),0)</f>
        <v/>
      </c>
      <c r="D344" s="18">
        <f>OFFSET(MCQ!D$20,ROW(D344)-ROW(D$20),0)</f>
        <v/>
      </c>
      <c r="E344" s="18">
        <f>OFFSET(MCQ!E$20,ROW(E344)-ROW(E$20),0)</f>
        <v/>
      </c>
      <c r="F344" s="18" t="n"/>
      <c r="G344" s="233">
        <f>OFFSET(MCQ!G$20,ROW(G344)-ROW(G$20),0)</f>
        <v/>
      </c>
      <c r="H344" s="583">
        <f>IF(G344="","",OFFSET(MCQ!H$20,ROW(H344)-ROW(H$20),0))</f>
        <v/>
      </c>
      <c r="I344" s="24">
        <f>IF(G344="","",IF(OR(G344="etapa",G344="sub-etapa"),"",OFFSET(MCQ!I$20,ROW(I344)-ROW(I$20),0)))</f>
        <v/>
      </c>
      <c r="J344" s="25">
        <f>IF(G344="","",OFFSET(MCQ!J$20,ROW(J344)-ROW(J$20),0))</f>
        <v/>
      </c>
      <c r="K344" s="24">
        <f>IF(G344="","",IF(OR(G344="etapa",G344="sub-etapa"),"",OFFSET(MCQ!K$20,ROW(K344)-ROW(K$20),0)))</f>
        <v/>
      </c>
      <c r="L344" s="26">
        <f>IF(G344="","",IF(OR(G344="etapa",G344="sub-etapa"),"",TRUNC(OFFSET(MCQ!L$20,ROW(L344)-ROW(L$20),0),2)))</f>
        <v/>
      </c>
      <c r="M344" s="584">
        <f>IF(I344="", "", IFERROR(VLOOKUP(VALUE(I344), _BaseAbril2026, 4, 0), IFERROR(VLOOKUP(TEXT(I344, "@"), _BaseAbril2026, 4, 0), "")))</f>
        <v/>
      </c>
      <c r="N344" s="585">
        <f>IFERROR(IF(S344="BDI1", TRUNC(M344*(1+$O$18), 2),IF(S344="BDI2", TRUNC(M344*(1+$N$18), 2), "")), "")</f>
        <v/>
      </c>
      <c r="O344" s="586">
        <f>_xlfn.IFS(G344="ETAPA", SUMIFS(ValorTotalComD, Nivel, A344), G344="SUB-ETAPA", SUMIFS(ValorTotalComD, SubNivel, C344), TRUE, T344)</f>
        <v/>
      </c>
      <c r="P344" s="584">
        <f>IF(I344="", "", IFERROR(VLOOKUP(VALUE(I344), _BaseAbril2026, 5, 0), IFERROR(VLOOKUP(TEXT(I344, "@"), _BaseAbril2026, 5, 0), "")))</f>
        <v/>
      </c>
      <c r="Q344" s="585">
        <f>IFERROR(IF(S344="BDI1", TRUNC(P344*(1+$R$18), 2),IF(S344="BDI2", TRUNC(P344*(1+$Q$18), 2), "")), "")</f>
        <v/>
      </c>
      <c r="R344" s="586">
        <f>_xlfn.IFS(G344="ETAPA", SUMIFS(ValorTotalSemD, Nivel, A344), G344="SUB-ETAPA", SUMIFS(ValorTotalSemD, SubNivel, C344), TRUE, U344)</f>
        <v/>
      </c>
      <c r="S344" s="587">
        <f>IF(G344="","",IF(OR(G344="etapa",G344="sub-etapa"),"",OFFSET(MCQ!M$20,ROW(M344)-ROW(M$20),0)))</f>
        <v/>
      </c>
      <c r="T344" s="588">
        <f>IFERROR(TRUNC(L344*N344,2),"")</f>
        <v/>
      </c>
      <c r="U344" s="589">
        <f>IFERROR(TRUNC(L344*Q344,2),"")</f>
        <v/>
      </c>
    </row>
    <row r="345">
      <c r="A345" s="18">
        <f>OFFSET(MCQ!A$20,ROW(A345)-ROW(A$20),0)</f>
        <v/>
      </c>
      <c r="B345" s="18">
        <f>OFFSET(MCQ!B$20,ROW(B345)-ROW(B$20),0)</f>
        <v/>
      </c>
      <c r="C345" s="18">
        <f>OFFSET(MCQ!C$20,ROW(C345)-ROW(C$20),0)</f>
        <v/>
      </c>
      <c r="D345" s="18">
        <f>OFFSET(MCQ!D$20,ROW(D345)-ROW(D$20),0)</f>
        <v/>
      </c>
      <c r="E345" s="18">
        <f>OFFSET(MCQ!E$20,ROW(E345)-ROW(E$20),0)</f>
        <v/>
      </c>
      <c r="F345" s="18" t="n"/>
      <c r="G345" s="233">
        <f>OFFSET(MCQ!G$20,ROW(G345)-ROW(G$20),0)</f>
        <v/>
      </c>
      <c r="H345" s="583">
        <f>IF(G345="","",OFFSET(MCQ!H$20,ROW(H345)-ROW(H$20),0))</f>
        <v/>
      </c>
      <c r="I345" s="24">
        <f>IF(G345="","",IF(OR(G345="etapa",G345="sub-etapa"),"",OFFSET(MCQ!I$20,ROW(I345)-ROW(I$20),0)))</f>
        <v/>
      </c>
      <c r="J345" s="25">
        <f>IF(G345="","",OFFSET(MCQ!J$20,ROW(J345)-ROW(J$20),0))</f>
        <v/>
      </c>
      <c r="K345" s="24">
        <f>IF(G345="","",IF(OR(G345="etapa",G345="sub-etapa"),"",OFFSET(MCQ!K$20,ROW(K345)-ROW(K$20),0)))</f>
        <v/>
      </c>
      <c r="L345" s="26">
        <f>IF(G345="","",IF(OR(G345="etapa",G345="sub-etapa"),"",TRUNC(OFFSET(MCQ!L$20,ROW(L345)-ROW(L$20),0),2)))</f>
        <v/>
      </c>
      <c r="M345" s="584">
        <f>IF(I345="", "", IFERROR(VLOOKUP(VALUE(I345), _BaseAbril2026, 4, 0), IFERROR(VLOOKUP(TEXT(I345, "@"), _BaseAbril2026, 4, 0), "")))</f>
        <v/>
      </c>
      <c r="N345" s="585">
        <f>IFERROR(IF(S345="BDI1", TRUNC(M345*(1+$O$18), 2),IF(S345="BDI2", TRUNC(M345*(1+$N$18), 2), "")), "")</f>
        <v/>
      </c>
      <c r="O345" s="586">
        <f>_xlfn.IFS(G345="ETAPA", SUMIFS(ValorTotalComD, Nivel, A345), G345="SUB-ETAPA", SUMIFS(ValorTotalComD, SubNivel, C345), TRUE, T345)</f>
        <v/>
      </c>
      <c r="P345" s="584">
        <f>IF(I345="", "", IFERROR(VLOOKUP(VALUE(I345), _BaseAbril2026, 5, 0), IFERROR(VLOOKUP(TEXT(I345, "@"), _BaseAbril2026, 5, 0), "")))</f>
        <v/>
      </c>
      <c r="Q345" s="585">
        <f>IFERROR(IF(S345="BDI1", TRUNC(P345*(1+$R$18), 2),IF(S345="BDI2", TRUNC(P345*(1+$Q$18), 2), "")), "")</f>
        <v/>
      </c>
      <c r="R345" s="586">
        <f>_xlfn.IFS(G345="ETAPA", SUMIFS(ValorTotalSemD, Nivel, A345), G345="SUB-ETAPA", SUMIFS(ValorTotalSemD, SubNivel, C345), TRUE, U345)</f>
        <v/>
      </c>
      <c r="S345" s="587">
        <f>IF(G345="","",IF(OR(G345="etapa",G345="sub-etapa"),"",OFFSET(MCQ!M$20,ROW(M345)-ROW(M$20),0)))</f>
        <v/>
      </c>
      <c r="T345" s="588">
        <f>IFERROR(TRUNC(L345*N345,2),"")</f>
        <v/>
      </c>
      <c r="U345" s="589">
        <f>IFERROR(TRUNC(L345*Q345,2),"")</f>
        <v/>
      </c>
    </row>
    <row r="346">
      <c r="A346" s="18">
        <f>OFFSET(MCQ!A$20,ROW(A346)-ROW(A$20),0)</f>
        <v/>
      </c>
      <c r="B346" s="18">
        <f>OFFSET(MCQ!B$20,ROW(B346)-ROW(B$20),0)</f>
        <v/>
      </c>
      <c r="C346" s="18">
        <f>OFFSET(MCQ!C$20,ROW(C346)-ROW(C$20),0)</f>
        <v/>
      </c>
      <c r="D346" s="18">
        <f>OFFSET(MCQ!D$20,ROW(D346)-ROW(D$20),0)</f>
        <v/>
      </c>
      <c r="E346" s="18">
        <f>OFFSET(MCQ!E$20,ROW(E346)-ROW(E$20),0)</f>
        <v/>
      </c>
      <c r="F346" s="18" t="n"/>
      <c r="G346" s="233">
        <f>OFFSET(MCQ!G$20,ROW(G346)-ROW(G$20),0)</f>
        <v/>
      </c>
      <c r="H346" s="583">
        <f>IF(G346="","",OFFSET(MCQ!H$20,ROW(H346)-ROW(H$20),0))</f>
        <v/>
      </c>
      <c r="I346" s="24">
        <f>IF(G346="","",IF(OR(G346="etapa",G346="sub-etapa"),"",OFFSET(MCQ!I$20,ROW(I346)-ROW(I$20),0)))</f>
        <v/>
      </c>
      <c r="J346" s="25">
        <f>IF(G346="","",OFFSET(MCQ!J$20,ROW(J346)-ROW(J$20),0))</f>
        <v/>
      </c>
      <c r="K346" s="24">
        <f>IF(G346="","",IF(OR(G346="etapa",G346="sub-etapa"),"",OFFSET(MCQ!K$20,ROW(K346)-ROW(K$20),0)))</f>
        <v/>
      </c>
      <c r="L346" s="26">
        <f>IF(G346="","",IF(OR(G346="etapa",G346="sub-etapa"),"",TRUNC(OFFSET(MCQ!L$20,ROW(L346)-ROW(L$20),0),2)))</f>
        <v/>
      </c>
      <c r="M346" s="584">
        <f>IF(I346="", "", IFERROR(VLOOKUP(VALUE(I346), _BaseAbril2026, 4, 0), IFERROR(VLOOKUP(TEXT(I346, "@"), _BaseAbril2026, 4, 0), "")))</f>
        <v/>
      </c>
      <c r="N346" s="585">
        <f>IFERROR(IF(S346="BDI1", TRUNC(M346*(1+$O$18), 2),IF(S346="BDI2", TRUNC(M346*(1+$N$18), 2), "")), "")</f>
        <v/>
      </c>
      <c r="O346" s="586">
        <f>_xlfn.IFS(G346="ETAPA", SUMIFS(ValorTotalComD, Nivel, A346), G346="SUB-ETAPA", SUMIFS(ValorTotalComD, SubNivel, C346), TRUE, T346)</f>
        <v/>
      </c>
      <c r="P346" s="584">
        <f>IF(I346="", "", IFERROR(VLOOKUP(VALUE(I346), _BaseAbril2026, 5, 0), IFERROR(VLOOKUP(TEXT(I346, "@"), _BaseAbril2026, 5, 0), "")))</f>
        <v/>
      </c>
      <c r="Q346" s="585">
        <f>IFERROR(IF(S346="BDI1", TRUNC(P346*(1+$R$18), 2),IF(S346="BDI2", TRUNC(P346*(1+$Q$18), 2), "")), "")</f>
        <v/>
      </c>
      <c r="R346" s="586">
        <f>_xlfn.IFS(G346="ETAPA", SUMIFS(ValorTotalSemD, Nivel, A346), G346="SUB-ETAPA", SUMIFS(ValorTotalSemD, SubNivel, C346), TRUE, U346)</f>
        <v/>
      </c>
      <c r="S346" s="587">
        <f>IF(G346="","",IF(OR(G346="etapa",G346="sub-etapa"),"",OFFSET(MCQ!M$20,ROW(M346)-ROW(M$20),0)))</f>
        <v/>
      </c>
      <c r="T346" s="588">
        <f>IFERROR(TRUNC(L346*N346,2),"")</f>
        <v/>
      </c>
      <c r="U346" s="589">
        <f>IFERROR(TRUNC(L346*Q346,2),"")</f>
        <v/>
      </c>
    </row>
    <row r="347">
      <c r="A347" s="18">
        <f>OFFSET(MCQ!A$20,ROW(A347)-ROW(A$20),0)</f>
        <v/>
      </c>
      <c r="B347" s="18">
        <f>OFFSET(MCQ!B$20,ROW(B347)-ROW(B$20),0)</f>
        <v/>
      </c>
      <c r="C347" s="18">
        <f>OFFSET(MCQ!C$20,ROW(C347)-ROW(C$20),0)</f>
        <v/>
      </c>
      <c r="D347" s="18">
        <f>OFFSET(MCQ!D$20,ROW(D347)-ROW(D$20),0)</f>
        <v/>
      </c>
      <c r="E347" s="18">
        <f>OFFSET(MCQ!E$20,ROW(E347)-ROW(E$20),0)</f>
        <v/>
      </c>
      <c r="F347" s="18" t="n"/>
      <c r="G347" s="233">
        <f>OFFSET(MCQ!G$20,ROW(G347)-ROW(G$20),0)</f>
        <v/>
      </c>
      <c r="H347" s="583">
        <f>IF(G347="","",OFFSET(MCQ!H$20,ROW(H347)-ROW(H$20),0))</f>
        <v/>
      </c>
      <c r="I347" s="24">
        <f>IF(G347="","",IF(OR(G347="etapa",G347="sub-etapa"),"",OFFSET(MCQ!I$20,ROW(I347)-ROW(I$20),0)))</f>
        <v/>
      </c>
      <c r="J347" s="25">
        <f>IF(G347="","",OFFSET(MCQ!J$20,ROW(J347)-ROW(J$20),0))</f>
        <v/>
      </c>
      <c r="K347" s="24">
        <f>IF(G347="","",IF(OR(G347="etapa",G347="sub-etapa"),"",OFFSET(MCQ!K$20,ROW(K347)-ROW(K$20),0)))</f>
        <v/>
      </c>
      <c r="L347" s="26">
        <f>IF(G347="","",IF(OR(G347="etapa",G347="sub-etapa"),"",TRUNC(OFFSET(MCQ!L$20,ROW(L347)-ROW(L$20),0),2)))</f>
        <v/>
      </c>
      <c r="M347" s="584">
        <f>IF(I347="", "", IFERROR(VLOOKUP(VALUE(I347), _BaseAbril2026, 4, 0), IFERROR(VLOOKUP(TEXT(I347, "@"), _BaseAbril2026, 4, 0), "")))</f>
        <v/>
      </c>
      <c r="N347" s="585">
        <f>IFERROR(IF(S347="BDI1", TRUNC(M347*(1+$O$18), 2),IF(S347="BDI2", TRUNC(M347*(1+$N$18), 2), "")), "")</f>
        <v/>
      </c>
      <c r="O347" s="586">
        <f>_xlfn.IFS(G347="ETAPA", SUMIFS(ValorTotalComD, Nivel, A347), G347="SUB-ETAPA", SUMIFS(ValorTotalComD, SubNivel, C347), TRUE, T347)</f>
        <v/>
      </c>
      <c r="P347" s="584">
        <f>IF(I347="", "", IFERROR(VLOOKUP(VALUE(I347), _BaseAbril2026, 5, 0), IFERROR(VLOOKUP(TEXT(I347, "@"), _BaseAbril2026, 5, 0), "")))</f>
        <v/>
      </c>
      <c r="Q347" s="585">
        <f>IFERROR(IF(S347="BDI1", TRUNC(P347*(1+$R$18), 2),IF(S347="BDI2", TRUNC(P347*(1+$Q$18), 2), "")), "")</f>
        <v/>
      </c>
      <c r="R347" s="586">
        <f>_xlfn.IFS(G347="ETAPA", SUMIFS(ValorTotalSemD, Nivel, A347), G347="SUB-ETAPA", SUMIFS(ValorTotalSemD, SubNivel, C347), TRUE, U347)</f>
        <v/>
      </c>
      <c r="S347" s="587">
        <f>IF(G347="","",IF(OR(G347="etapa",G347="sub-etapa"),"",OFFSET(MCQ!M$20,ROW(M347)-ROW(M$20),0)))</f>
        <v/>
      </c>
      <c r="T347" s="588">
        <f>IFERROR(TRUNC(L347*N347,2),"")</f>
        <v/>
      </c>
      <c r="U347" s="589">
        <f>IFERROR(TRUNC(L347*Q347,2),"")</f>
        <v/>
      </c>
    </row>
    <row r="348">
      <c r="A348" s="18">
        <f>OFFSET(MCQ!A$20,ROW(A348)-ROW(A$20),0)</f>
        <v/>
      </c>
      <c r="B348" s="18">
        <f>OFFSET(MCQ!B$20,ROW(B348)-ROW(B$20),0)</f>
        <v/>
      </c>
      <c r="C348" s="18">
        <f>OFFSET(MCQ!C$20,ROW(C348)-ROW(C$20),0)</f>
        <v/>
      </c>
      <c r="D348" s="18">
        <f>OFFSET(MCQ!D$20,ROW(D348)-ROW(D$20),0)</f>
        <v/>
      </c>
      <c r="E348" s="18">
        <f>OFFSET(MCQ!E$20,ROW(E348)-ROW(E$20),0)</f>
        <v/>
      </c>
      <c r="F348" s="18" t="n"/>
      <c r="G348" s="233">
        <f>OFFSET(MCQ!G$20,ROW(G348)-ROW(G$20),0)</f>
        <v/>
      </c>
      <c r="H348" s="583">
        <f>IF(G348="","",OFFSET(MCQ!H$20,ROW(H348)-ROW(H$20),0))</f>
        <v/>
      </c>
      <c r="I348" s="24">
        <f>IF(G348="","",IF(OR(G348="etapa",G348="sub-etapa"),"",OFFSET(MCQ!I$20,ROW(I348)-ROW(I$20),0)))</f>
        <v/>
      </c>
      <c r="J348" s="25">
        <f>IF(G348="","",OFFSET(MCQ!J$20,ROW(J348)-ROW(J$20),0))</f>
        <v/>
      </c>
      <c r="K348" s="24">
        <f>IF(G348="","",IF(OR(G348="etapa",G348="sub-etapa"),"",OFFSET(MCQ!K$20,ROW(K348)-ROW(K$20),0)))</f>
        <v/>
      </c>
      <c r="L348" s="26">
        <f>IF(G348="","",IF(OR(G348="etapa",G348="sub-etapa"),"",TRUNC(OFFSET(MCQ!L$20,ROW(L348)-ROW(L$20),0),2)))</f>
        <v/>
      </c>
      <c r="M348" s="584">
        <f>IF(I348="", "", IFERROR(VLOOKUP(VALUE(I348), _BaseAbril2026, 4, 0), IFERROR(VLOOKUP(TEXT(I348, "@"), _BaseAbril2026, 4, 0), "")))</f>
        <v/>
      </c>
      <c r="N348" s="585">
        <f>IFERROR(IF(S348="BDI1", TRUNC(M348*(1+$O$18), 2),IF(S348="BDI2", TRUNC(M348*(1+$N$18), 2), "")), "")</f>
        <v/>
      </c>
      <c r="O348" s="586">
        <f>_xlfn.IFS(G348="ETAPA", SUMIFS(ValorTotalComD, Nivel, A348), G348="SUB-ETAPA", SUMIFS(ValorTotalComD, SubNivel, C348), TRUE, T348)</f>
        <v/>
      </c>
      <c r="P348" s="584">
        <f>IF(I348="", "", IFERROR(VLOOKUP(VALUE(I348), _BaseAbril2026, 5, 0), IFERROR(VLOOKUP(TEXT(I348, "@"), _BaseAbril2026, 5, 0), "")))</f>
        <v/>
      </c>
      <c r="Q348" s="585">
        <f>IFERROR(IF(S348="BDI1", TRUNC(P348*(1+$R$18), 2),IF(S348="BDI2", TRUNC(P348*(1+$Q$18), 2), "")), "")</f>
        <v/>
      </c>
      <c r="R348" s="586">
        <f>_xlfn.IFS(G348="ETAPA", SUMIFS(ValorTotalSemD, Nivel, A348), G348="SUB-ETAPA", SUMIFS(ValorTotalSemD, SubNivel, C348), TRUE, U348)</f>
        <v/>
      </c>
      <c r="S348" s="587">
        <f>IF(G348="","",IF(OR(G348="etapa",G348="sub-etapa"),"",OFFSET(MCQ!M$20,ROW(M348)-ROW(M$20),0)))</f>
        <v/>
      </c>
      <c r="T348" s="588">
        <f>IFERROR(TRUNC(L348*N348,2),"")</f>
        <v/>
      </c>
      <c r="U348" s="589">
        <f>IFERROR(TRUNC(L348*Q348,2),"")</f>
        <v/>
      </c>
    </row>
    <row r="349">
      <c r="A349" s="18">
        <f>OFFSET(MCQ!A$20,ROW(A349)-ROW(A$20),0)</f>
        <v/>
      </c>
      <c r="B349" s="18">
        <f>OFFSET(MCQ!B$20,ROW(B349)-ROW(B$20),0)</f>
        <v/>
      </c>
      <c r="C349" s="18">
        <f>OFFSET(MCQ!C$20,ROW(C349)-ROW(C$20),0)</f>
        <v/>
      </c>
      <c r="D349" s="18">
        <f>OFFSET(MCQ!D$20,ROW(D349)-ROW(D$20),0)</f>
        <v/>
      </c>
      <c r="E349" s="18">
        <f>OFFSET(MCQ!E$20,ROW(E349)-ROW(E$20),0)</f>
        <v/>
      </c>
      <c r="F349" s="18" t="n"/>
      <c r="G349" s="233">
        <f>OFFSET(MCQ!G$20,ROW(G349)-ROW(G$20),0)</f>
        <v/>
      </c>
      <c r="H349" s="583">
        <f>IF(G349="","",OFFSET(MCQ!H$20,ROW(H349)-ROW(H$20),0))</f>
        <v/>
      </c>
      <c r="I349" s="24">
        <f>IF(G349="","",IF(OR(G349="etapa",G349="sub-etapa"),"",OFFSET(MCQ!I$20,ROW(I349)-ROW(I$20),0)))</f>
        <v/>
      </c>
      <c r="J349" s="25">
        <f>IF(G349="","",OFFSET(MCQ!J$20,ROW(J349)-ROW(J$20),0))</f>
        <v/>
      </c>
      <c r="K349" s="24">
        <f>IF(G349="","",IF(OR(G349="etapa",G349="sub-etapa"),"",OFFSET(MCQ!K$20,ROW(K349)-ROW(K$20),0)))</f>
        <v/>
      </c>
      <c r="L349" s="26">
        <f>IF(G349="","",IF(OR(G349="etapa",G349="sub-etapa"),"",TRUNC(OFFSET(MCQ!L$20,ROW(L349)-ROW(L$20),0),2)))</f>
        <v/>
      </c>
      <c r="M349" s="584">
        <f>IF(I349="", "", IFERROR(VLOOKUP(VALUE(I349), _BaseAbril2026, 4, 0), IFERROR(VLOOKUP(TEXT(I349, "@"), _BaseAbril2026, 4, 0), "")))</f>
        <v/>
      </c>
      <c r="N349" s="585">
        <f>IFERROR(IF(S349="BDI1", TRUNC(M349*(1+$O$18), 2),IF(S349="BDI2", TRUNC(M349*(1+$N$18), 2), "")), "")</f>
        <v/>
      </c>
      <c r="O349" s="586">
        <f>_xlfn.IFS(G349="ETAPA", SUMIFS(ValorTotalComD, Nivel, A349), G349="SUB-ETAPA", SUMIFS(ValorTotalComD, SubNivel, C349), TRUE, T349)</f>
        <v/>
      </c>
      <c r="P349" s="584">
        <f>IF(I349="", "", IFERROR(VLOOKUP(VALUE(I349), _BaseAbril2026, 5, 0), IFERROR(VLOOKUP(TEXT(I349, "@"), _BaseAbril2026, 5, 0), "")))</f>
        <v/>
      </c>
      <c r="Q349" s="585">
        <f>IFERROR(IF(S349="BDI1", TRUNC(P349*(1+$R$18), 2),IF(S349="BDI2", TRUNC(P349*(1+$Q$18), 2), "")), "")</f>
        <v/>
      </c>
      <c r="R349" s="586">
        <f>_xlfn.IFS(G349="ETAPA", SUMIFS(ValorTotalSemD, Nivel, A349), G349="SUB-ETAPA", SUMIFS(ValorTotalSemD, SubNivel, C349), TRUE, U349)</f>
        <v/>
      </c>
      <c r="S349" s="587">
        <f>IF(G349="","",IF(OR(G349="etapa",G349="sub-etapa"),"",OFFSET(MCQ!M$20,ROW(M349)-ROW(M$20),0)))</f>
        <v/>
      </c>
      <c r="T349" s="588">
        <f>IFERROR(TRUNC(L349*N349,2),"")</f>
        <v/>
      </c>
      <c r="U349" s="589">
        <f>IFERROR(TRUNC(L349*Q349,2),"")</f>
        <v/>
      </c>
    </row>
    <row r="350">
      <c r="A350" s="18">
        <f>OFFSET(MCQ!A$20,ROW(A350)-ROW(A$20),0)</f>
        <v/>
      </c>
      <c r="B350" s="18">
        <f>OFFSET(MCQ!B$20,ROW(B350)-ROW(B$20),0)</f>
        <v/>
      </c>
      <c r="C350" s="18">
        <f>OFFSET(MCQ!C$20,ROW(C350)-ROW(C$20),0)</f>
        <v/>
      </c>
      <c r="D350" s="18">
        <f>OFFSET(MCQ!D$20,ROW(D350)-ROW(D$20),0)</f>
        <v/>
      </c>
      <c r="E350" s="18">
        <f>OFFSET(MCQ!E$20,ROW(E350)-ROW(E$20),0)</f>
        <v/>
      </c>
      <c r="F350" s="18" t="n"/>
      <c r="G350" s="233">
        <f>OFFSET(MCQ!G$20,ROW(G350)-ROW(G$20),0)</f>
        <v/>
      </c>
      <c r="H350" s="583">
        <f>IF(G350="","",OFFSET(MCQ!H$20,ROW(H350)-ROW(H$20),0))</f>
        <v/>
      </c>
      <c r="I350" s="24">
        <f>IF(G350="","",IF(OR(G350="etapa",G350="sub-etapa"),"",OFFSET(MCQ!I$20,ROW(I350)-ROW(I$20),0)))</f>
        <v/>
      </c>
      <c r="J350" s="25">
        <f>IF(G350="","",OFFSET(MCQ!J$20,ROW(J350)-ROW(J$20),0))</f>
        <v/>
      </c>
      <c r="K350" s="24">
        <f>IF(G350="","",IF(OR(G350="etapa",G350="sub-etapa"),"",OFFSET(MCQ!K$20,ROW(K350)-ROW(K$20),0)))</f>
        <v/>
      </c>
      <c r="L350" s="26">
        <f>IF(G350="","",IF(OR(G350="etapa",G350="sub-etapa"),"",TRUNC(OFFSET(MCQ!L$20,ROW(L350)-ROW(L$20),0),2)))</f>
        <v/>
      </c>
      <c r="M350" s="584">
        <f>IF(I350="", "", IFERROR(VLOOKUP(VALUE(I350), _BaseAbril2026, 4, 0), IFERROR(VLOOKUP(TEXT(I350, "@"), _BaseAbril2026, 4, 0), "")))</f>
        <v/>
      </c>
      <c r="N350" s="585">
        <f>IFERROR(IF(S350="BDI1", TRUNC(M350*(1+$O$18), 2),IF(S350="BDI2", TRUNC(M350*(1+$N$18), 2), "")), "")</f>
        <v/>
      </c>
      <c r="O350" s="586">
        <f>_xlfn.IFS(G350="ETAPA", SUMIFS(ValorTotalComD, Nivel, A350), G350="SUB-ETAPA", SUMIFS(ValorTotalComD, SubNivel, C350), TRUE, T350)</f>
        <v/>
      </c>
      <c r="P350" s="584">
        <f>IF(I350="", "", IFERROR(VLOOKUP(VALUE(I350), _BaseAbril2026, 5, 0), IFERROR(VLOOKUP(TEXT(I350, "@"), _BaseAbril2026, 5, 0), "")))</f>
        <v/>
      </c>
      <c r="Q350" s="585">
        <f>IFERROR(IF(S350="BDI1", TRUNC(P350*(1+$R$18), 2),IF(S350="BDI2", TRUNC(P350*(1+$Q$18), 2), "")), "")</f>
        <v/>
      </c>
      <c r="R350" s="586">
        <f>_xlfn.IFS(G350="ETAPA", SUMIFS(ValorTotalSemD, Nivel, A350), G350="SUB-ETAPA", SUMIFS(ValorTotalSemD, SubNivel, C350), TRUE, U350)</f>
        <v/>
      </c>
      <c r="S350" s="587">
        <f>IF(G350="","",IF(OR(G350="etapa",G350="sub-etapa"),"",OFFSET(MCQ!M$20,ROW(M350)-ROW(M$20),0)))</f>
        <v/>
      </c>
      <c r="T350" s="588">
        <f>IFERROR(TRUNC(L350*N350,2),"")</f>
        <v/>
      </c>
      <c r="U350" s="589">
        <f>IFERROR(TRUNC(L350*Q350,2),"")</f>
        <v/>
      </c>
    </row>
    <row r="351">
      <c r="A351" s="18">
        <f>OFFSET(MCQ!A$20,ROW(A351)-ROW(A$20),0)</f>
        <v/>
      </c>
      <c r="B351" s="18">
        <f>OFFSET(MCQ!B$20,ROW(B351)-ROW(B$20),0)</f>
        <v/>
      </c>
      <c r="C351" s="18">
        <f>OFFSET(MCQ!C$20,ROW(C351)-ROW(C$20),0)</f>
        <v/>
      </c>
      <c r="D351" s="18">
        <f>OFFSET(MCQ!D$20,ROW(D351)-ROW(D$20),0)</f>
        <v/>
      </c>
      <c r="E351" s="18">
        <f>OFFSET(MCQ!E$20,ROW(E351)-ROW(E$20),0)</f>
        <v/>
      </c>
      <c r="F351" s="18" t="n"/>
      <c r="G351" s="233">
        <f>OFFSET(MCQ!G$20,ROW(G351)-ROW(G$20),0)</f>
        <v/>
      </c>
      <c r="H351" s="583">
        <f>IF(G351="","",OFFSET(MCQ!H$20,ROW(H351)-ROW(H$20),0))</f>
        <v/>
      </c>
      <c r="I351" s="24">
        <f>IF(G351="","",IF(OR(G351="etapa",G351="sub-etapa"),"",OFFSET(MCQ!I$20,ROW(I351)-ROW(I$20),0)))</f>
        <v/>
      </c>
      <c r="J351" s="25">
        <f>IF(G351="","",OFFSET(MCQ!J$20,ROW(J351)-ROW(J$20),0))</f>
        <v/>
      </c>
      <c r="K351" s="24">
        <f>IF(G351="","",IF(OR(G351="etapa",G351="sub-etapa"),"",OFFSET(MCQ!K$20,ROW(K351)-ROW(K$20),0)))</f>
        <v/>
      </c>
      <c r="L351" s="26">
        <f>IF(G351="","",IF(OR(G351="etapa",G351="sub-etapa"),"",TRUNC(OFFSET(MCQ!L$20,ROW(L351)-ROW(L$20),0),2)))</f>
        <v/>
      </c>
      <c r="M351" s="584">
        <f>IF(I351="", "", IFERROR(VLOOKUP(VALUE(I351), _BaseAbril2026, 4, 0), IFERROR(VLOOKUP(TEXT(I351, "@"), _BaseAbril2026, 4, 0), "")))</f>
        <v/>
      </c>
      <c r="N351" s="585">
        <f>IFERROR(IF(S351="BDI1", TRUNC(M351*(1+$O$18), 2),IF(S351="BDI2", TRUNC(M351*(1+$N$18), 2), "")), "")</f>
        <v/>
      </c>
      <c r="O351" s="586">
        <f>_xlfn.IFS(G351="ETAPA", SUMIFS(ValorTotalComD, Nivel, A351), G351="SUB-ETAPA", SUMIFS(ValorTotalComD, SubNivel, C351), TRUE, T351)</f>
        <v/>
      </c>
      <c r="P351" s="584">
        <f>IF(I351="", "", IFERROR(VLOOKUP(VALUE(I351), _BaseAbril2026, 5, 0), IFERROR(VLOOKUP(TEXT(I351, "@"), _BaseAbril2026, 5, 0), "")))</f>
        <v/>
      </c>
      <c r="Q351" s="585">
        <f>IFERROR(IF(S351="BDI1", TRUNC(P351*(1+$R$18), 2),IF(S351="BDI2", TRUNC(P351*(1+$Q$18), 2), "")), "")</f>
        <v/>
      </c>
      <c r="R351" s="586">
        <f>_xlfn.IFS(G351="ETAPA", SUMIFS(ValorTotalSemD, Nivel, A351), G351="SUB-ETAPA", SUMIFS(ValorTotalSemD, SubNivel, C351), TRUE, U351)</f>
        <v/>
      </c>
      <c r="S351" s="587">
        <f>IF(G351="","",IF(OR(G351="etapa",G351="sub-etapa"),"",OFFSET(MCQ!M$20,ROW(M351)-ROW(M$20),0)))</f>
        <v/>
      </c>
      <c r="T351" s="588">
        <f>IFERROR(TRUNC(L351*N351,2),"")</f>
        <v/>
      </c>
      <c r="U351" s="589">
        <f>IFERROR(TRUNC(L351*Q351,2),"")</f>
        <v/>
      </c>
    </row>
    <row r="352">
      <c r="A352" s="18">
        <f>OFFSET(MCQ!A$20,ROW(A352)-ROW(A$20),0)</f>
        <v/>
      </c>
      <c r="B352" s="18">
        <f>OFFSET(MCQ!B$20,ROW(B352)-ROW(B$20),0)</f>
        <v/>
      </c>
      <c r="C352" s="18">
        <f>OFFSET(MCQ!C$20,ROW(C352)-ROW(C$20),0)</f>
        <v/>
      </c>
      <c r="D352" s="18">
        <f>OFFSET(MCQ!D$20,ROW(D352)-ROW(D$20),0)</f>
        <v/>
      </c>
      <c r="E352" s="18">
        <f>OFFSET(MCQ!E$20,ROW(E352)-ROW(E$20),0)</f>
        <v/>
      </c>
      <c r="F352" s="18" t="n"/>
      <c r="G352" s="233">
        <f>OFFSET(MCQ!G$20,ROW(G352)-ROW(G$20),0)</f>
        <v/>
      </c>
      <c r="H352" s="583">
        <f>IF(G352="","",OFFSET(MCQ!H$20,ROW(H352)-ROW(H$20),0))</f>
        <v/>
      </c>
      <c r="I352" s="24">
        <f>IF(G352="","",IF(OR(G352="etapa",G352="sub-etapa"),"",OFFSET(MCQ!I$20,ROW(I352)-ROW(I$20),0)))</f>
        <v/>
      </c>
      <c r="J352" s="25">
        <f>IF(G352="","",OFFSET(MCQ!J$20,ROW(J352)-ROW(J$20),0))</f>
        <v/>
      </c>
      <c r="K352" s="24">
        <f>IF(G352="","",IF(OR(G352="etapa",G352="sub-etapa"),"",OFFSET(MCQ!K$20,ROW(K352)-ROW(K$20),0)))</f>
        <v/>
      </c>
      <c r="L352" s="26">
        <f>IF(G352="","",IF(OR(G352="etapa",G352="sub-etapa"),"",TRUNC(OFFSET(MCQ!L$20,ROW(L352)-ROW(L$20),0),2)))</f>
        <v/>
      </c>
      <c r="M352" s="584">
        <f>IF(I352="", "", IFERROR(VLOOKUP(VALUE(I352), _BaseAbril2026, 4, 0), IFERROR(VLOOKUP(TEXT(I352, "@"), _BaseAbril2026, 4, 0), "")))</f>
        <v/>
      </c>
      <c r="N352" s="585">
        <f>IFERROR(IF(S352="BDI1", TRUNC(M352*(1+$O$18), 2),IF(S352="BDI2", TRUNC(M352*(1+$N$18), 2), "")), "")</f>
        <v/>
      </c>
      <c r="O352" s="586">
        <f>_xlfn.IFS(G352="ETAPA", SUMIFS(ValorTotalComD, Nivel, A352), G352="SUB-ETAPA", SUMIFS(ValorTotalComD, SubNivel, C352), TRUE, T352)</f>
        <v/>
      </c>
      <c r="P352" s="584">
        <f>IF(I352="", "", IFERROR(VLOOKUP(VALUE(I352), _BaseAbril2026, 5, 0), IFERROR(VLOOKUP(TEXT(I352, "@"), _BaseAbril2026, 5, 0), "")))</f>
        <v/>
      </c>
      <c r="Q352" s="585">
        <f>IFERROR(IF(S352="BDI1", TRUNC(P352*(1+$R$18), 2),IF(S352="BDI2", TRUNC(P352*(1+$Q$18), 2), "")), "")</f>
        <v/>
      </c>
      <c r="R352" s="586">
        <f>_xlfn.IFS(G352="ETAPA", SUMIFS(ValorTotalSemD, Nivel, A352), G352="SUB-ETAPA", SUMIFS(ValorTotalSemD, SubNivel, C352), TRUE, U352)</f>
        <v/>
      </c>
      <c r="S352" s="587">
        <f>IF(G352="","",IF(OR(G352="etapa",G352="sub-etapa"),"",OFFSET(MCQ!M$20,ROW(M352)-ROW(M$20),0)))</f>
        <v/>
      </c>
      <c r="T352" s="588">
        <f>IFERROR(TRUNC(L352*N352,2),"")</f>
        <v/>
      </c>
      <c r="U352" s="589">
        <f>IFERROR(TRUNC(L352*Q352,2),"")</f>
        <v/>
      </c>
    </row>
    <row r="353">
      <c r="A353" s="18">
        <f>OFFSET(MCQ!A$20,ROW(A353)-ROW(A$20),0)</f>
        <v/>
      </c>
      <c r="B353" s="18">
        <f>OFFSET(MCQ!B$20,ROW(B353)-ROW(B$20),0)</f>
        <v/>
      </c>
      <c r="C353" s="18">
        <f>OFFSET(MCQ!C$20,ROW(C353)-ROW(C$20),0)</f>
        <v/>
      </c>
      <c r="D353" s="18">
        <f>OFFSET(MCQ!D$20,ROW(D353)-ROW(D$20),0)</f>
        <v/>
      </c>
      <c r="E353" s="18">
        <f>OFFSET(MCQ!E$20,ROW(E353)-ROW(E$20),0)</f>
        <v/>
      </c>
      <c r="F353" s="18" t="n"/>
      <c r="G353" s="233">
        <f>OFFSET(MCQ!G$20,ROW(G353)-ROW(G$20),0)</f>
        <v/>
      </c>
      <c r="H353" s="583">
        <f>IF(G353="","",OFFSET(MCQ!H$20,ROW(H353)-ROW(H$20),0))</f>
        <v/>
      </c>
      <c r="I353" s="24">
        <f>IF(G353="","",IF(OR(G353="etapa",G353="sub-etapa"),"",OFFSET(MCQ!I$20,ROW(I353)-ROW(I$20),0)))</f>
        <v/>
      </c>
      <c r="J353" s="25">
        <f>IF(G353="","",OFFSET(MCQ!J$20,ROW(J353)-ROW(J$20),0))</f>
        <v/>
      </c>
      <c r="K353" s="24">
        <f>IF(G353="","",IF(OR(G353="etapa",G353="sub-etapa"),"",OFFSET(MCQ!K$20,ROW(K353)-ROW(K$20),0)))</f>
        <v/>
      </c>
      <c r="L353" s="26">
        <f>IF(G353="","",IF(OR(G353="etapa",G353="sub-etapa"),"",TRUNC(OFFSET(MCQ!L$20,ROW(L353)-ROW(L$20),0),2)))</f>
        <v/>
      </c>
      <c r="M353" s="584">
        <f>IF(I353="", "", IFERROR(VLOOKUP(VALUE(I353), _BaseAbril2026, 4, 0), IFERROR(VLOOKUP(TEXT(I353, "@"), _BaseAbril2026, 4, 0), "")))</f>
        <v/>
      </c>
      <c r="N353" s="585">
        <f>IFERROR(IF(S353="BDI1", TRUNC(M353*(1+$O$18), 2),IF(S353="BDI2", TRUNC(M353*(1+$N$18), 2), "")), "")</f>
        <v/>
      </c>
      <c r="O353" s="586">
        <f>_xlfn.IFS(G353="ETAPA", SUMIFS(ValorTotalComD, Nivel, A353), G353="SUB-ETAPA", SUMIFS(ValorTotalComD, SubNivel, C353), TRUE, T353)</f>
        <v/>
      </c>
      <c r="P353" s="584">
        <f>IF(I353="", "", IFERROR(VLOOKUP(VALUE(I353), _BaseAbril2026, 5, 0), IFERROR(VLOOKUP(TEXT(I353, "@"), _BaseAbril2026, 5, 0), "")))</f>
        <v/>
      </c>
      <c r="Q353" s="585">
        <f>IFERROR(IF(S353="BDI1", TRUNC(P353*(1+$R$18), 2),IF(S353="BDI2", TRUNC(P353*(1+$Q$18), 2), "")), "")</f>
        <v/>
      </c>
      <c r="R353" s="586">
        <f>_xlfn.IFS(G353="ETAPA", SUMIFS(ValorTotalSemD, Nivel, A353), G353="SUB-ETAPA", SUMIFS(ValorTotalSemD, SubNivel, C353), TRUE, U353)</f>
        <v/>
      </c>
      <c r="S353" s="587">
        <f>IF(G353="","",IF(OR(G353="etapa",G353="sub-etapa"),"",OFFSET(MCQ!M$20,ROW(M353)-ROW(M$20),0)))</f>
        <v/>
      </c>
      <c r="T353" s="588">
        <f>IFERROR(TRUNC(L353*N353,2),"")</f>
        <v/>
      </c>
      <c r="U353" s="589">
        <f>IFERROR(TRUNC(L353*Q353,2),"")</f>
        <v/>
      </c>
    </row>
    <row r="354">
      <c r="A354" s="18">
        <f>OFFSET(MCQ!A$20,ROW(A354)-ROW(A$20),0)</f>
        <v/>
      </c>
      <c r="B354" s="18">
        <f>OFFSET(MCQ!B$20,ROW(B354)-ROW(B$20),0)</f>
        <v/>
      </c>
      <c r="C354" s="18">
        <f>OFFSET(MCQ!C$20,ROW(C354)-ROW(C$20),0)</f>
        <v/>
      </c>
      <c r="D354" s="18">
        <f>OFFSET(MCQ!D$20,ROW(D354)-ROW(D$20),0)</f>
        <v/>
      </c>
      <c r="E354" s="18">
        <f>OFFSET(MCQ!E$20,ROW(E354)-ROW(E$20),0)</f>
        <v/>
      </c>
      <c r="F354" s="18" t="n"/>
      <c r="G354" s="233">
        <f>OFFSET(MCQ!G$20,ROW(G354)-ROW(G$20),0)</f>
        <v/>
      </c>
      <c r="H354" s="583">
        <f>IF(G354="","",OFFSET(MCQ!H$20,ROW(H354)-ROW(H$20),0))</f>
        <v/>
      </c>
      <c r="I354" s="24">
        <f>IF(G354="","",IF(OR(G354="etapa",G354="sub-etapa"),"",OFFSET(MCQ!I$20,ROW(I354)-ROW(I$20),0)))</f>
        <v/>
      </c>
      <c r="J354" s="25">
        <f>IF(G354="","",OFFSET(MCQ!J$20,ROW(J354)-ROW(J$20),0))</f>
        <v/>
      </c>
      <c r="K354" s="24">
        <f>IF(G354="","",IF(OR(G354="etapa",G354="sub-etapa"),"",OFFSET(MCQ!K$20,ROW(K354)-ROW(K$20),0)))</f>
        <v/>
      </c>
      <c r="L354" s="26">
        <f>IF(G354="","",IF(OR(G354="etapa",G354="sub-etapa"),"",TRUNC(OFFSET(MCQ!L$20,ROW(L354)-ROW(L$20),0),2)))</f>
        <v/>
      </c>
      <c r="M354" s="584">
        <f>IF(I354="", "", IFERROR(VLOOKUP(VALUE(I354), _BaseAbril2026, 4, 0), IFERROR(VLOOKUP(TEXT(I354, "@"), _BaseAbril2026, 4, 0), "")))</f>
        <v/>
      </c>
      <c r="N354" s="585">
        <f>IFERROR(IF(S354="BDI1", TRUNC(M354*(1+$O$18), 2),IF(S354="BDI2", TRUNC(M354*(1+$N$18), 2), "")), "")</f>
        <v/>
      </c>
      <c r="O354" s="586">
        <f>_xlfn.IFS(G354="ETAPA", SUMIFS(ValorTotalComD, Nivel, A354), G354="SUB-ETAPA", SUMIFS(ValorTotalComD, SubNivel, C354), TRUE, T354)</f>
        <v/>
      </c>
      <c r="P354" s="584">
        <f>IF(I354="", "", IFERROR(VLOOKUP(VALUE(I354), _BaseAbril2026, 5, 0), IFERROR(VLOOKUP(TEXT(I354, "@"), _BaseAbril2026, 5, 0), "")))</f>
        <v/>
      </c>
      <c r="Q354" s="585">
        <f>IFERROR(IF(S354="BDI1", TRUNC(P354*(1+$R$18), 2),IF(S354="BDI2", TRUNC(P354*(1+$Q$18), 2), "")), "")</f>
        <v/>
      </c>
      <c r="R354" s="586">
        <f>_xlfn.IFS(G354="ETAPA", SUMIFS(ValorTotalSemD, Nivel, A354), G354="SUB-ETAPA", SUMIFS(ValorTotalSemD, SubNivel, C354), TRUE, U354)</f>
        <v/>
      </c>
      <c r="S354" s="587">
        <f>IF(G354="","",IF(OR(G354="etapa",G354="sub-etapa"),"",OFFSET(MCQ!M$20,ROW(M354)-ROW(M$20),0)))</f>
        <v/>
      </c>
      <c r="T354" s="588">
        <f>IFERROR(TRUNC(L354*N354,2),"")</f>
        <v/>
      </c>
      <c r="U354" s="589">
        <f>IFERROR(TRUNC(L354*Q354,2),"")</f>
        <v/>
      </c>
    </row>
    <row r="355">
      <c r="A355" s="18">
        <f>OFFSET(MCQ!A$20,ROW(A355)-ROW(A$20),0)</f>
        <v/>
      </c>
      <c r="B355" s="18">
        <f>OFFSET(MCQ!B$20,ROW(B355)-ROW(B$20),0)</f>
        <v/>
      </c>
      <c r="C355" s="18">
        <f>OFFSET(MCQ!C$20,ROW(C355)-ROW(C$20),0)</f>
        <v/>
      </c>
      <c r="D355" s="18">
        <f>OFFSET(MCQ!D$20,ROW(D355)-ROW(D$20),0)</f>
        <v/>
      </c>
      <c r="E355" s="18">
        <f>OFFSET(MCQ!E$20,ROW(E355)-ROW(E$20),0)</f>
        <v/>
      </c>
      <c r="F355" s="18" t="n"/>
      <c r="G355" s="233">
        <f>OFFSET(MCQ!G$20,ROW(G355)-ROW(G$20),0)</f>
        <v/>
      </c>
      <c r="H355" s="583">
        <f>IF(G355="","",OFFSET(MCQ!H$20,ROW(H355)-ROW(H$20),0))</f>
        <v/>
      </c>
      <c r="I355" s="24">
        <f>IF(G355="","",IF(OR(G355="etapa",G355="sub-etapa"),"",OFFSET(MCQ!I$20,ROW(I355)-ROW(I$20),0)))</f>
        <v/>
      </c>
      <c r="J355" s="25">
        <f>IF(G355="","",OFFSET(MCQ!J$20,ROW(J355)-ROW(J$20),0))</f>
        <v/>
      </c>
      <c r="K355" s="24">
        <f>IF(G355="","",IF(OR(G355="etapa",G355="sub-etapa"),"",OFFSET(MCQ!K$20,ROW(K355)-ROW(K$20),0)))</f>
        <v/>
      </c>
      <c r="L355" s="26">
        <f>IF(G355="","",IF(OR(G355="etapa",G355="sub-etapa"),"",TRUNC(OFFSET(MCQ!L$20,ROW(L355)-ROW(L$20),0),2)))</f>
        <v/>
      </c>
      <c r="M355" s="584">
        <f>IF(I355="", "", IFERROR(VLOOKUP(VALUE(I355), _BaseAbril2026, 4, 0), IFERROR(VLOOKUP(TEXT(I355, "@"), _BaseAbril2026, 4, 0), "")))</f>
        <v/>
      </c>
      <c r="N355" s="585">
        <f>IFERROR(IF(S355="BDI1", TRUNC(M355*(1+$O$18), 2),IF(S355="BDI2", TRUNC(M355*(1+$N$18), 2), "")), "")</f>
        <v/>
      </c>
      <c r="O355" s="586">
        <f>_xlfn.IFS(G355="ETAPA", SUMIFS(ValorTotalComD, Nivel, A355), G355="SUB-ETAPA", SUMIFS(ValorTotalComD, SubNivel, C355), TRUE, T355)</f>
        <v/>
      </c>
      <c r="P355" s="584">
        <f>IF(I355="", "", IFERROR(VLOOKUP(VALUE(I355), _BaseAbril2026, 5, 0), IFERROR(VLOOKUP(TEXT(I355, "@"), _BaseAbril2026, 5, 0), "")))</f>
        <v/>
      </c>
      <c r="Q355" s="585">
        <f>IFERROR(IF(S355="BDI1", TRUNC(P355*(1+$R$18), 2),IF(S355="BDI2", TRUNC(P355*(1+$Q$18), 2), "")), "")</f>
        <v/>
      </c>
      <c r="R355" s="586">
        <f>_xlfn.IFS(G355="ETAPA", SUMIFS(ValorTotalSemD, Nivel, A355), G355="SUB-ETAPA", SUMIFS(ValorTotalSemD, SubNivel, C355), TRUE, U355)</f>
        <v/>
      </c>
      <c r="S355" s="587">
        <f>IF(G355="","",IF(OR(G355="etapa",G355="sub-etapa"),"",OFFSET(MCQ!M$20,ROW(M355)-ROW(M$20),0)))</f>
        <v/>
      </c>
      <c r="T355" s="588">
        <f>IFERROR(TRUNC(L355*N355,2),"")</f>
        <v/>
      </c>
      <c r="U355" s="589">
        <f>IFERROR(TRUNC(L355*Q355,2),"")</f>
        <v/>
      </c>
    </row>
    <row r="356">
      <c r="A356" s="18">
        <f>OFFSET(MCQ!A$20,ROW(A356)-ROW(A$20),0)</f>
        <v/>
      </c>
      <c r="B356" s="18">
        <f>OFFSET(MCQ!B$20,ROW(B356)-ROW(B$20),0)</f>
        <v/>
      </c>
      <c r="C356" s="18">
        <f>OFFSET(MCQ!C$20,ROW(C356)-ROW(C$20),0)</f>
        <v/>
      </c>
      <c r="D356" s="18">
        <f>OFFSET(MCQ!D$20,ROW(D356)-ROW(D$20),0)</f>
        <v/>
      </c>
      <c r="E356" s="18">
        <f>OFFSET(MCQ!E$20,ROW(E356)-ROW(E$20),0)</f>
        <v/>
      </c>
      <c r="F356" s="18" t="n"/>
      <c r="G356" s="233">
        <f>OFFSET(MCQ!G$20,ROW(G356)-ROW(G$20),0)</f>
        <v/>
      </c>
      <c r="H356" s="583">
        <f>IF(G356="","",OFFSET(MCQ!H$20,ROW(H356)-ROW(H$20),0))</f>
        <v/>
      </c>
      <c r="I356" s="24">
        <f>IF(G356="","",IF(OR(G356="etapa",G356="sub-etapa"),"",OFFSET(MCQ!I$20,ROW(I356)-ROW(I$20),0)))</f>
        <v/>
      </c>
      <c r="J356" s="25">
        <f>IF(G356="","",OFFSET(MCQ!J$20,ROW(J356)-ROW(J$20),0))</f>
        <v/>
      </c>
      <c r="K356" s="24">
        <f>IF(G356="","",IF(OR(G356="etapa",G356="sub-etapa"),"",OFFSET(MCQ!K$20,ROW(K356)-ROW(K$20),0)))</f>
        <v/>
      </c>
      <c r="L356" s="26">
        <f>IF(G356="","",IF(OR(G356="etapa",G356="sub-etapa"),"",TRUNC(OFFSET(MCQ!L$20,ROW(L356)-ROW(L$20),0),2)))</f>
        <v/>
      </c>
      <c r="M356" s="584">
        <f>IF(I356="", "", IFERROR(VLOOKUP(VALUE(I356), _BaseAbril2026, 4, 0), IFERROR(VLOOKUP(TEXT(I356, "@"), _BaseAbril2026, 4, 0), "")))</f>
        <v/>
      </c>
      <c r="N356" s="585">
        <f>IFERROR(IF(S356="BDI1", TRUNC(M356*(1+$O$18), 2),IF(S356="BDI2", TRUNC(M356*(1+$N$18), 2), "")), "")</f>
        <v/>
      </c>
      <c r="O356" s="586">
        <f>_xlfn.IFS(G356="ETAPA", SUMIFS(ValorTotalComD, Nivel, A356), G356="SUB-ETAPA", SUMIFS(ValorTotalComD, SubNivel, C356), TRUE, T356)</f>
        <v/>
      </c>
      <c r="P356" s="584">
        <f>IF(I356="", "", IFERROR(VLOOKUP(VALUE(I356), _BaseAbril2026, 5, 0), IFERROR(VLOOKUP(TEXT(I356, "@"), _BaseAbril2026, 5, 0), "")))</f>
        <v/>
      </c>
      <c r="Q356" s="585">
        <f>IFERROR(IF(S356="BDI1", TRUNC(P356*(1+$R$18), 2),IF(S356="BDI2", TRUNC(P356*(1+$Q$18), 2), "")), "")</f>
        <v/>
      </c>
      <c r="R356" s="586">
        <f>_xlfn.IFS(G356="ETAPA", SUMIFS(ValorTotalSemD, Nivel, A356), G356="SUB-ETAPA", SUMIFS(ValorTotalSemD, SubNivel, C356), TRUE, U356)</f>
        <v/>
      </c>
      <c r="S356" s="587">
        <f>IF(G356="","",IF(OR(G356="etapa",G356="sub-etapa"),"",OFFSET(MCQ!M$20,ROW(M356)-ROW(M$20),0)))</f>
        <v/>
      </c>
      <c r="T356" s="588">
        <f>IFERROR(TRUNC(L356*N356,2),"")</f>
        <v/>
      </c>
      <c r="U356" s="589">
        <f>IFERROR(TRUNC(L356*Q356,2),"")</f>
        <v/>
      </c>
    </row>
    <row r="357">
      <c r="A357" s="18">
        <f>OFFSET(MCQ!A$20,ROW(A357)-ROW(A$20),0)</f>
        <v/>
      </c>
      <c r="B357" s="18">
        <f>OFFSET(MCQ!B$20,ROW(B357)-ROW(B$20),0)</f>
        <v/>
      </c>
      <c r="C357" s="18">
        <f>OFFSET(MCQ!C$20,ROW(C357)-ROW(C$20),0)</f>
        <v/>
      </c>
      <c r="D357" s="18">
        <f>OFFSET(MCQ!D$20,ROW(D357)-ROW(D$20),0)</f>
        <v/>
      </c>
      <c r="E357" s="18">
        <f>OFFSET(MCQ!E$20,ROW(E357)-ROW(E$20),0)</f>
        <v/>
      </c>
      <c r="F357" s="18" t="n"/>
      <c r="G357" s="233">
        <f>OFFSET(MCQ!G$20,ROW(G357)-ROW(G$20),0)</f>
        <v/>
      </c>
      <c r="H357" s="583">
        <f>IF(G357="","",OFFSET(MCQ!H$20,ROW(H357)-ROW(H$20),0))</f>
        <v/>
      </c>
      <c r="I357" s="24">
        <f>IF(G357="","",IF(OR(G357="etapa",G357="sub-etapa"),"",OFFSET(MCQ!I$20,ROW(I357)-ROW(I$20),0)))</f>
        <v/>
      </c>
      <c r="J357" s="25">
        <f>IF(G357="","",OFFSET(MCQ!J$20,ROW(J357)-ROW(J$20),0))</f>
        <v/>
      </c>
      <c r="K357" s="24">
        <f>IF(G357="","",IF(OR(G357="etapa",G357="sub-etapa"),"",OFFSET(MCQ!K$20,ROW(K357)-ROW(K$20),0)))</f>
        <v/>
      </c>
      <c r="L357" s="26">
        <f>IF(G357="","",IF(OR(G357="etapa",G357="sub-etapa"),"",TRUNC(OFFSET(MCQ!L$20,ROW(L357)-ROW(L$20),0),2)))</f>
        <v/>
      </c>
      <c r="M357" s="584">
        <f>IF(I357="", "", IFERROR(VLOOKUP(VALUE(I357), _BaseAbril2026, 4, 0), IFERROR(VLOOKUP(TEXT(I357, "@"), _BaseAbril2026, 4, 0), "")))</f>
        <v/>
      </c>
      <c r="N357" s="585">
        <f>IFERROR(IF(S357="BDI1", TRUNC(M357*(1+$O$18), 2),IF(S357="BDI2", TRUNC(M357*(1+$N$18), 2), "")), "")</f>
        <v/>
      </c>
      <c r="O357" s="586">
        <f>_xlfn.IFS(G357="ETAPA", SUMIFS(ValorTotalComD, Nivel, A357), G357="SUB-ETAPA", SUMIFS(ValorTotalComD, SubNivel, C357), TRUE, T357)</f>
        <v/>
      </c>
      <c r="P357" s="584">
        <f>IF(I357="", "", IFERROR(VLOOKUP(VALUE(I357), _BaseAbril2026, 5, 0), IFERROR(VLOOKUP(TEXT(I357, "@"), _BaseAbril2026, 5, 0), "")))</f>
        <v/>
      </c>
      <c r="Q357" s="585">
        <f>IFERROR(IF(S357="BDI1", TRUNC(P357*(1+$R$18), 2),IF(S357="BDI2", TRUNC(P357*(1+$Q$18), 2), "")), "")</f>
        <v/>
      </c>
      <c r="R357" s="586">
        <f>_xlfn.IFS(G357="ETAPA", SUMIFS(ValorTotalSemD, Nivel, A357), G357="SUB-ETAPA", SUMIFS(ValorTotalSemD, SubNivel, C357), TRUE, U357)</f>
        <v/>
      </c>
      <c r="S357" s="587">
        <f>IF(G357="","",IF(OR(G357="etapa",G357="sub-etapa"),"",OFFSET(MCQ!M$20,ROW(M357)-ROW(M$20),0)))</f>
        <v/>
      </c>
      <c r="T357" s="588">
        <f>IFERROR(TRUNC(L357*N357,2),"")</f>
        <v/>
      </c>
      <c r="U357" s="589">
        <f>IFERROR(TRUNC(L357*Q357,2),"")</f>
        <v/>
      </c>
    </row>
    <row r="358">
      <c r="A358" s="18">
        <f>OFFSET(MCQ!A$20,ROW(A358)-ROW(A$20),0)</f>
        <v/>
      </c>
      <c r="B358" s="18">
        <f>OFFSET(MCQ!B$20,ROW(B358)-ROW(B$20),0)</f>
        <v/>
      </c>
      <c r="C358" s="18">
        <f>OFFSET(MCQ!C$20,ROW(C358)-ROW(C$20),0)</f>
        <v/>
      </c>
      <c r="D358" s="18">
        <f>OFFSET(MCQ!D$20,ROW(D358)-ROW(D$20),0)</f>
        <v/>
      </c>
      <c r="E358" s="18">
        <f>OFFSET(MCQ!E$20,ROW(E358)-ROW(E$20),0)</f>
        <v/>
      </c>
      <c r="F358" s="18" t="n"/>
      <c r="G358" s="233">
        <f>OFFSET(MCQ!G$20,ROW(G358)-ROW(G$20),0)</f>
        <v/>
      </c>
      <c r="H358" s="583">
        <f>IF(G358="","",OFFSET(MCQ!H$20,ROW(H358)-ROW(H$20),0))</f>
        <v/>
      </c>
      <c r="I358" s="24">
        <f>IF(G358="","",IF(OR(G358="etapa",G358="sub-etapa"),"",OFFSET(MCQ!I$20,ROW(I358)-ROW(I$20),0)))</f>
        <v/>
      </c>
      <c r="J358" s="25">
        <f>IF(G358="","",OFFSET(MCQ!J$20,ROW(J358)-ROW(J$20),0))</f>
        <v/>
      </c>
      <c r="K358" s="24">
        <f>IF(G358="","",IF(OR(G358="etapa",G358="sub-etapa"),"",OFFSET(MCQ!K$20,ROW(K358)-ROW(K$20),0)))</f>
        <v/>
      </c>
      <c r="L358" s="26">
        <f>IF(G358="","",IF(OR(G358="etapa",G358="sub-etapa"),"",TRUNC(OFFSET(MCQ!L$20,ROW(L358)-ROW(L$20),0),2)))</f>
        <v/>
      </c>
      <c r="M358" s="584">
        <f>IF(I358="", "", IFERROR(VLOOKUP(VALUE(I358), _BaseAbril2026, 4, 0), IFERROR(VLOOKUP(TEXT(I358, "@"), _BaseAbril2026, 4, 0), "")))</f>
        <v/>
      </c>
      <c r="N358" s="585">
        <f>IFERROR(IF(S358="BDI1", TRUNC(M358*(1+$O$18), 2),IF(S358="BDI2", TRUNC(M358*(1+$N$18), 2), "")), "")</f>
        <v/>
      </c>
      <c r="O358" s="586">
        <f>_xlfn.IFS(G358="ETAPA", SUMIFS(ValorTotalComD, Nivel, A358), G358="SUB-ETAPA", SUMIFS(ValorTotalComD, SubNivel, C358), TRUE, T358)</f>
        <v/>
      </c>
      <c r="P358" s="584">
        <f>IF(I358="", "", IFERROR(VLOOKUP(VALUE(I358), _BaseAbril2026, 5, 0), IFERROR(VLOOKUP(TEXT(I358, "@"), _BaseAbril2026, 5, 0), "")))</f>
        <v/>
      </c>
      <c r="Q358" s="585">
        <f>IFERROR(IF(S358="BDI1", TRUNC(P358*(1+$R$18), 2),IF(S358="BDI2", TRUNC(P358*(1+$Q$18), 2), "")), "")</f>
        <v/>
      </c>
      <c r="R358" s="586">
        <f>_xlfn.IFS(G358="ETAPA", SUMIFS(ValorTotalSemD, Nivel, A358), G358="SUB-ETAPA", SUMIFS(ValorTotalSemD, SubNivel, C358), TRUE, U358)</f>
        <v/>
      </c>
      <c r="S358" s="587">
        <f>IF(G358="","",IF(OR(G358="etapa",G358="sub-etapa"),"",OFFSET(MCQ!M$20,ROW(M358)-ROW(M$20),0)))</f>
        <v/>
      </c>
      <c r="T358" s="588">
        <f>IFERROR(TRUNC(L358*N358,2),"")</f>
        <v/>
      </c>
      <c r="U358" s="589">
        <f>IFERROR(TRUNC(L358*Q358,2),"")</f>
        <v/>
      </c>
    </row>
    <row r="359">
      <c r="A359" s="18">
        <f>OFFSET(MCQ!A$20,ROW(A359)-ROW(A$20),0)</f>
        <v/>
      </c>
      <c r="B359" s="18">
        <f>OFFSET(MCQ!B$20,ROW(B359)-ROW(B$20),0)</f>
        <v/>
      </c>
      <c r="C359" s="18">
        <f>OFFSET(MCQ!C$20,ROW(C359)-ROW(C$20),0)</f>
        <v/>
      </c>
      <c r="D359" s="18">
        <f>OFFSET(MCQ!D$20,ROW(D359)-ROW(D$20),0)</f>
        <v/>
      </c>
      <c r="E359" s="18">
        <f>OFFSET(MCQ!E$20,ROW(E359)-ROW(E$20),0)</f>
        <v/>
      </c>
      <c r="F359" s="18" t="n"/>
      <c r="G359" s="233">
        <f>OFFSET(MCQ!G$20,ROW(G359)-ROW(G$20),0)</f>
        <v/>
      </c>
      <c r="H359" s="583">
        <f>IF(G359="","",OFFSET(MCQ!H$20,ROW(H359)-ROW(H$20),0))</f>
        <v/>
      </c>
      <c r="I359" s="24">
        <f>IF(G359="","",IF(OR(G359="etapa",G359="sub-etapa"),"",OFFSET(MCQ!I$20,ROW(I359)-ROW(I$20),0)))</f>
        <v/>
      </c>
      <c r="J359" s="25">
        <f>IF(G359="","",OFFSET(MCQ!J$20,ROW(J359)-ROW(J$20),0))</f>
        <v/>
      </c>
      <c r="K359" s="24">
        <f>IF(G359="","",IF(OR(G359="etapa",G359="sub-etapa"),"",OFFSET(MCQ!K$20,ROW(K359)-ROW(K$20),0)))</f>
        <v/>
      </c>
      <c r="L359" s="26">
        <f>IF(G359="","",IF(OR(G359="etapa",G359="sub-etapa"),"",TRUNC(OFFSET(MCQ!L$20,ROW(L359)-ROW(L$20),0),2)))</f>
        <v/>
      </c>
      <c r="M359" s="584">
        <f>IF(I359="", "", IFERROR(VLOOKUP(VALUE(I359), _BaseAbril2026, 4, 0), IFERROR(VLOOKUP(TEXT(I359, "@"), _BaseAbril2026, 4, 0), "")))</f>
        <v/>
      </c>
      <c r="N359" s="585">
        <f>IFERROR(IF(S359="BDI1", TRUNC(M359*(1+$O$18), 2),IF(S359="BDI2", TRUNC(M359*(1+$N$18), 2), "")), "")</f>
        <v/>
      </c>
      <c r="O359" s="586">
        <f>_xlfn.IFS(G359="ETAPA", SUMIFS(ValorTotalComD, Nivel, A359), G359="SUB-ETAPA", SUMIFS(ValorTotalComD, SubNivel, C359), TRUE, T359)</f>
        <v/>
      </c>
      <c r="P359" s="584">
        <f>IF(I359="", "", IFERROR(VLOOKUP(VALUE(I359), _BaseAbril2026, 5, 0), IFERROR(VLOOKUP(TEXT(I359, "@"), _BaseAbril2026, 5, 0), "")))</f>
        <v/>
      </c>
      <c r="Q359" s="585">
        <f>IFERROR(IF(S359="BDI1", TRUNC(P359*(1+$R$18), 2),IF(S359="BDI2", TRUNC(P359*(1+$Q$18), 2), "")), "")</f>
        <v/>
      </c>
      <c r="R359" s="586">
        <f>_xlfn.IFS(G359="ETAPA", SUMIFS(ValorTotalSemD, Nivel, A359), G359="SUB-ETAPA", SUMIFS(ValorTotalSemD, SubNivel, C359), TRUE, U359)</f>
        <v/>
      </c>
      <c r="S359" s="587">
        <f>IF(G359="","",IF(OR(G359="etapa",G359="sub-etapa"),"",OFFSET(MCQ!M$20,ROW(M359)-ROW(M$20),0)))</f>
        <v/>
      </c>
      <c r="T359" s="588">
        <f>IFERROR(TRUNC(L359*N359,2),"")</f>
        <v/>
      </c>
      <c r="U359" s="589">
        <f>IFERROR(TRUNC(L359*Q359,2),"")</f>
        <v/>
      </c>
    </row>
    <row r="360">
      <c r="A360" s="18">
        <f>OFFSET(MCQ!A$20,ROW(A360)-ROW(A$20),0)</f>
        <v/>
      </c>
      <c r="B360" s="18">
        <f>OFFSET(MCQ!B$20,ROW(B360)-ROW(B$20),0)</f>
        <v/>
      </c>
      <c r="C360" s="18">
        <f>OFFSET(MCQ!C$20,ROW(C360)-ROW(C$20),0)</f>
        <v/>
      </c>
      <c r="D360" s="18">
        <f>OFFSET(MCQ!D$20,ROW(D360)-ROW(D$20),0)</f>
        <v/>
      </c>
      <c r="E360" s="18">
        <f>OFFSET(MCQ!E$20,ROW(E360)-ROW(E$20),0)</f>
        <v/>
      </c>
      <c r="F360" s="18" t="n"/>
      <c r="G360" s="233">
        <f>OFFSET(MCQ!G$20,ROW(G360)-ROW(G$20),0)</f>
        <v/>
      </c>
      <c r="H360" s="583">
        <f>IF(G360="","",OFFSET(MCQ!H$20,ROW(H360)-ROW(H$20),0))</f>
        <v/>
      </c>
      <c r="I360" s="24">
        <f>IF(G360="","",IF(OR(G360="etapa",G360="sub-etapa"),"",OFFSET(MCQ!I$20,ROW(I360)-ROW(I$20),0)))</f>
        <v/>
      </c>
      <c r="J360" s="25">
        <f>IF(G360="","",OFFSET(MCQ!J$20,ROW(J360)-ROW(J$20),0))</f>
        <v/>
      </c>
      <c r="K360" s="24">
        <f>IF(G360="","",IF(OR(G360="etapa",G360="sub-etapa"),"",OFFSET(MCQ!K$20,ROW(K360)-ROW(K$20),0)))</f>
        <v/>
      </c>
      <c r="L360" s="26">
        <f>IF(G360="","",IF(OR(G360="etapa",G360="sub-etapa"),"",TRUNC(OFFSET(MCQ!L$20,ROW(L360)-ROW(L$20),0),2)))</f>
        <v/>
      </c>
      <c r="M360" s="584">
        <f>IF(I360="", "", IFERROR(VLOOKUP(VALUE(I360), _BaseAbril2026, 4, 0), IFERROR(VLOOKUP(TEXT(I360, "@"), _BaseAbril2026, 4, 0), "")))</f>
        <v/>
      </c>
      <c r="N360" s="585">
        <f>IFERROR(IF(S360="BDI1", TRUNC(M360*(1+$O$18), 2),IF(S360="BDI2", TRUNC(M360*(1+$N$18), 2), "")), "")</f>
        <v/>
      </c>
      <c r="O360" s="586">
        <f>_xlfn.IFS(G360="ETAPA", SUMIFS(ValorTotalComD, Nivel, A360), G360="SUB-ETAPA", SUMIFS(ValorTotalComD, SubNivel, C360), TRUE, T360)</f>
        <v/>
      </c>
      <c r="P360" s="584">
        <f>IF(I360="", "", IFERROR(VLOOKUP(VALUE(I360), _BaseAbril2026, 5, 0), IFERROR(VLOOKUP(TEXT(I360, "@"), _BaseAbril2026, 5, 0), "")))</f>
        <v/>
      </c>
      <c r="Q360" s="585">
        <f>IFERROR(IF(S360="BDI1", TRUNC(P360*(1+$R$18), 2),IF(S360="BDI2", TRUNC(P360*(1+$Q$18), 2), "")), "")</f>
        <v/>
      </c>
      <c r="R360" s="586">
        <f>_xlfn.IFS(G360="ETAPA", SUMIFS(ValorTotalSemD, Nivel, A360), G360="SUB-ETAPA", SUMIFS(ValorTotalSemD, SubNivel, C360), TRUE, U360)</f>
        <v/>
      </c>
      <c r="S360" s="587">
        <f>IF(G360="","",IF(OR(G360="etapa",G360="sub-etapa"),"",OFFSET(MCQ!M$20,ROW(M360)-ROW(M$20),0)))</f>
        <v/>
      </c>
      <c r="T360" s="588">
        <f>IFERROR(TRUNC(L360*N360,2),"")</f>
        <v/>
      </c>
      <c r="U360" s="589">
        <f>IFERROR(TRUNC(L360*Q360,2),"")</f>
        <v/>
      </c>
    </row>
    <row r="361">
      <c r="A361" s="18">
        <f>OFFSET(MCQ!A$20,ROW(A361)-ROW(A$20),0)</f>
        <v/>
      </c>
      <c r="B361" s="18">
        <f>OFFSET(MCQ!B$20,ROW(B361)-ROW(B$20),0)</f>
        <v/>
      </c>
      <c r="C361" s="18">
        <f>OFFSET(MCQ!C$20,ROW(C361)-ROW(C$20),0)</f>
        <v/>
      </c>
      <c r="D361" s="18">
        <f>OFFSET(MCQ!D$20,ROW(D361)-ROW(D$20),0)</f>
        <v/>
      </c>
      <c r="E361" s="18">
        <f>OFFSET(MCQ!E$20,ROW(E361)-ROW(E$20),0)</f>
        <v/>
      </c>
      <c r="F361" s="18" t="n"/>
      <c r="G361" s="233">
        <f>OFFSET(MCQ!G$20,ROW(G361)-ROW(G$20),0)</f>
        <v/>
      </c>
      <c r="H361" s="583">
        <f>IF(G361="","",OFFSET(MCQ!H$20,ROW(H361)-ROW(H$20),0))</f>
        <v/>
      </c>
      <c r="I361" s="24">
        <f>IF(G361="","",IF(OR(G361="etapa",G361="sub-etapa"),"",OFFSET(MCQ!I$20,ROW(I361)-ROW(I$20),0)))</f>
        <v/>
      </c>
      <c r="J361" s="25">
        <f>IF(G361="","",OFFSET(MCQ!J$20,ROW(J361)-ROW(J$20),0))</f>
        <v/>
      </c>
      <c r="K361" s="24">
        <f>IF(G361="","",IF(OR(G361="etapa",G361="sub-etapa"),"",OFFSET(MCQ!K$20,ROW(K361)-ROW(K$20),0)))</f>
        <v/>
      </c>
      <c r="L361" s="26">
        <f>IF(G361="","",IF(OR(G361="etapa",G361="sub-etapa"),"",TRUNC(OFFSET(MCQ!L$20,ROW(L361)-ROW(L$20),0),2)))</f>
        <v/>
      </c>
      <c r="M361" s="584">
        <f>IF(I361="", "", IFERROR(VLOOKUP(VALUE(I361), _BaseAbril2026, 4, 0), IFERROR(VLOOKUP(TEXT(I361, "@"), _BaseAbril2026, 4, 0), "")))</f>
        <v/>
      </c>
      <c r="N361" s="585">
        <f>IFERROR(IF(S361="BDI1", TRUNC(M361*(1+$O$18), 2),IF(S361="BDI2", TRUNC(M361*(1+$N$18), 2), "")), "")</f>
        <v/>
      </c>
      <c r="O361" s="586">
        <f>_xlfn.IFS(G361="ETAPA", SUMIFS(ValorTotalComD, Nivel, A361), G361="SUB-ETAPA", SUMIFS(ValorTotalComD, SubNivel, C361), TRUE, T361)</f>
        <v/>
      </c>
      <c r="P361" s="584">
        <f>IF(I361="", "", IFERROR(VLOOKUP(VALUE(I361), _BaseAbril2026, 5, 0), IFERROR(VLOOKUP(TEXT(I361, "@"), _BaseAbril2026, 5, 0), "")))</f>
        <v/>
      </c>
      <c r="Q361" s="585">
        <f>IFERROR(IF(S361="BDI1", TRUNC(P361*(1+$R$18), 2),IF(S361="BDI2", TRUNC(P361*(1+$Q$18), 2), "")), "")</f>
        <v/>
      </c>
      <c r="R361" s="586">
        <f>_xlfn.IFS(G361="ETAPA", SUMIFS(ValorTotalSemD, Nivel, A361), G361="SUB-ETAPA", SUMIFS(ValorTotalSemD, SubNivel, C361), TRUE, U361)</f>
        <v/>
      </c>
      <c r="S361" s="587">
        <f>IF(G361="","",IF(OR(G361="etapa",G361="sub-etapa"),"",OFFSET(MCQ!M$20,ROW(M361)-ROW(M$20),0)))</f>
        <v/>
      </c>
      <c r="T361" s="588">
        <f>IFERROR(TRUNC(L361*N361,2),"")</f>
        <v/>
      </c>
      <c r="U361" s="589">
        <f>IFERROR(TRUNC(L361*Q361,2),"")</f>
        <v/>
      </c>
    </row>
    <row r="362">
      <c r="A362" s="18">
        <f>OFFSET(MCQ!A$20,ROW(A362)-ROW(A$20),0)</f>
        <v/>
      </c>
      <c r="B362" s="18">
        <f>OFFSET(MCQ!B$20,ROW(B362)-ROW(B$20),0)</f>
        <v/>
      </c>
      <c r="C362" s="18">
        <f>OFFSET(MCQ!C$20,ROW(C362)-ROW(C$20),0)</f>
        <v/>
      </c>
      <c r="D362" s="18">
        <f>OFFSET(MCQ!D$20,ROW(D362)-ROW(D$20),0)</f>
        <v/>
      </c>
      <c r="E362" s="18">
        <f>OFFSET(MCQ!E$20,ROW(E362)-ROW(E$20),0)</f>
        <v/>
      </c>
      <c r="F362" s="18" t="n"/>
      <c r="G362" s="233">
        <f>OFFSET(MCQ!G$20,ROW(G362)-ROW(G$20),0)</f>
        <v/>
      </c>
      <c r="H362" s="583">
        <f>IF(G362="","",OFFSET(MCQ!H$20,ROW(H362)-ROW(H$20),0))</f>
        <v/>
      </c>
      <c r="I362" s="24">
        <f>IF(G362="","",IF(OR(G362="etapa",G362="sub-etapa"),"",OFFSET(MCQ!I$20,ROW(I362)-ROW(I$20),0)))</f>
        <v/>
      </c>
      <c r="J362" s="25">
        <f>IF(G362="","",OFFSET(MCQ!J$20,ROW(J362)-ROW(J$20),0))</f>
        <v/>
      </c>
      <c r="K362" s="24">
        <f>IF(G362="","",IF(OR(G362="etapa",G362="sub-etapa"),"",OFFSET(MCQ!K$20,ROW(K362)-ROW(K$20),0)))</f>
        <v/>
      </c>
      <c r="L362" s="26">
        <f>IF(G362="","",IF(OR(G362="etapa",G362="sub-etapa"),"",TRUNC(OFFSET(MCQ!L$20,ROW(L362)-ROW(L$20),0),2)))</f>
        <v/>
      </c>
      <c r="M362" s="584">
        <f>IF(I362="", "", IFERROR(VLOOKUP(VALUE(I362), _BaseAbril2026, 4, 0), IFERROR(VLOOKUP(TEXT(I362, "@"), _BaseAbril2026, 4, 0), "")))</f>
        <v/>
      </c>
      <c r="N362" s="585">
        <f>IFERROR(IF(S362="BDI1", TRUNC(M362*(1+$O$18), 2),IF(S362="BDI2", TRUNC(M362*(1+$N$18), 2), "")), "")</f>
        <v/>
      </c>
      <c r="O362" s="586">
        <f>_xlfn.IFS(G362="ETAPA", SUMIFS(ValorTotalComD, Nivel, A362), G362="SUB-ETAPA", SUMIFS(ValorTotalComD, SubNivel, C362), TRUE, T362)</f>
        <v/>
      </c>
      <c r="P362" s="584">
        <f>IF(I362="", "", IFERROR(VLOOKUP(VALUE(I362), _BaseAbril2026, 5, 0), IFERROR(VLOOKUP(TEXT(I362, "@"), _BaseAbril2026, 5, 0), "")))</f>
        <v/>
      </c>
      <c r="Q362" s="585">
        <f>IFERROR(IF(S362="BDI1", TRUNC(P362*(1+$R$18), 2),IF(S362="BDI2", TRUNC(P362*(1+$Q$18), 2), "")), "")</f>
        <v/>
      </c>
      <c r="R362" s="586">
        <f>_xlfn.IFS(G362="ETAPA", SUMIFS(ValorTotalSemD, Nivel, A362), G362="SUB-ETAPA", SUMIFS(ValorTotalSemD, SubNivel, C362), TRUE, U362)</f>
        <v/>
      </c>
      <c r="S362" s="587">
        <f>IF(G362="","",IF(OR(G362="etapa",G362="sub-etapa"),"",OFFSET(MCQ!M$20,ROW(M362)-ROW(M$20),0)))</f>
        <v/>
      </c>
      <c r="T362" s="588">
        <f>IFERROR(TRUNC(L362*N362,2),"")</f>
        <v/>
      </c>
      <c r="U362" s="589">
        <f>IFERROR(TRUNC(L362*Q362,2),"")</f>
        <v/>
      </c>
    </row>
    <row r="363">
      <c r="A363" s="18">
        <f>OFFSET(MCQ!A$20,ROW(A363)-ROW(A$20),0)</f>
        <v/>
      </c>
      <c r="B363" s="18">
        <f>OFFSET(MCQ!B$20,ROW(B363)-ROW(B$20),0)</f>
        <v/>
      </c>
      <c r="C363" s="18">
        <f>OFFSET(MCQ!C$20,ROW(C363)-ROW(C$20),0)</f>
        <v/>
      </c>
      <c r="D363" s="18">
        <f>OFFSET(MCQ!D$20,ROW(D363)-ROW(D$20),0)</f>
        <v/>
      </c>
      <c r="E363" s="18">
        <f>OFFSET(MCQ!E$20,ROW(E363)-ROW(E$20),0)</f>
        <v/>
      </c>
      <c r="F363" s="18" t="n"/>
      <c r="G363" s="233">
        <f>OFFSET(MCQ!G$20,ROW(G363)-ROW(G$20),0)</f>
        <v/>
      </c>
      <c r="H363" s="583">
        <f>IF(G363="","",OFFSET(MCQ!H$20,ROW(H363)-ROW(H$20),0))</f>
        <v/>
      </c>
      <c r="I363" s="24">
        <f>IF(G363="","",IF(OR(G363="etapa",G363="sub-etapa"),"",OFFSET(MCQ!I$20,ROW(I363)-ROW(I$20),0)))</f>
        <v/>
      </c>
      <c r="J363" s="25">
        <f>IF(G363="","",OFFSET(MCQ!J$20,ROW(J363)-ROW(J$20),0))</f>
        <v/>
      </c>
      <c r="K363" s="24">
        <f>IF(G363="","",IF(OR(G363="etapa",G363="sub-etapa"),"",OFFSET(MCQ!K$20,ROW(K363)-ROW(K$20),0)))</f>
        <v/>
      </c>
      <c r="L363" s="26">
        <f>IF(G363="","",IF(OR(G363="etapa",G363="sub-etapa"),"",TRUNC(OFFSET(MCQ!L$20,ROW(L363)-ROW(L$20),0),2)))</f>
        <v/>
      </c>
      <c r="M363" s="584">
        <f>IF(I363="", "", IFERROR(VLOOKUP(VALUE(I363), _BaseAbril2026, 4, 0), IFERROR(VLOOKUP(TEXT(I363, "@"), _BaseAbril2026, 4, 0), "")))</f>
        <v/>
      </c>
      <c r="N363" s="585">
        <f>IFERROR(IF(S363="BDI1", TRUNC(M363*(1+$O$18), 2),IF(S363="BDI2", TRUNC(M363*(1+$N$18), 2), "")), "")</f>
        <v/>
      </c>
      <c r="O363" s="586">
        <f>_xlfn.IFS(G363="ETAPA", SUMIFS(ValorTotalComD, Nivel, A363), G363="SUB-ETAPA", SUMIFS(ValorTotalComD, SubNivel, C363), TRUE, T363)</f>
        <v/>
      </c>
      <c r="P363" s="584">
        <f>IF(I363="", "", IFERROR(VLOOKUP(VALUE(I363), _BaseAbril2026, 5, 0), IFERROR(VLOOKUP(TEXT(I363, "@"), _BaseAbril2026, 5, 0), "")))</f>
        <v/>
      </c>
      <c r="Q363" s="585">
        <f>IFERROR(IF(S363="BDI1", TRUNC(P363*(1+$R$18), 2),IF(S363="BDI2", TRUNC(P363*(1+$Q$18), 2), "")), "")</f>
        <v/>
      </c>
      <c r="R363" s="586">
        <f>_xlfn.IFS(G363="ETAPA", SUMIFS(ValorTotalSemD, Nivel, A363), G363="SUB-ETAPA", SUMIFS(ValorTotalSemD, SubNivel, C363), TRUE, U363)</f>
        <v/>
      </c>
      <c r="S363" s="587">
        <f>IF(G363="","",IF(OR(G363="etapa",G363="sub-etapa"),"",OFFSET(MCQ!M$20,ROW(M363)-ROW(M$20),0)))</f>
        <v/>
      </c>
      <c r="T363" s="588">
        <f>IFERROR(TRUNC(L363*N363,2),"")</f>
        <v/>
      </c>
      <c r="U363" s="589">
        <f>IFERROR(TRUNC(L363*Q363,2),"")</f>
        <v/>
      </c>
    </row>
    <row r="364">
      <c r="A364" s="18">
        <f>OFFSET(MCQ!A$20,ROW(A364)-ROW(A$20),0)</f>
        <v/>
      </c>
      <c r="B364" s="18">
        <f>OFFSET(MCQ!B$20,ROW(B364)-ROW(B$20),0)</f>
        <v/>
      </c>
      <c r="C364" s="18">
        <f>OFFSET(MCQ!C$20,ROW(C364)-ROW(C$20),0)</f>
        <v/>
      </c>
      <c r="D364" s="18">
        <f>OFFSET(MCQ!D$20,ROW(D364)-ROW(D$20),0)</f>
        <v/>
      </c>
      <c r="E364" s="18">
        <f>OFFSET(MCQ!E$20,ROW(E364)-ROW(E$20),0)</f>
        <v/>
      </c>
      <c r="F364" s="18" t="n"/>
      <c r="G364" s="233">
        <f>OFFSET(MCQ!G$20,ROW(G364)-ROW(G$20),0)</f>
        <v/>
      </c>
      <c r="H364" s="583">
        <f>IF(G364="","",OFFSET(MCQ!H$20,ROW(H364)-ROW(H$20),0))</f>
        <v/>
      </c>
      <c r="I364" s="24">
        <f>IF(G364="","",IF(OR(G364="etapa",G364="sub-etapa"),"",OFFSET(MCQ!I$20,ROW(I364)-ROW(I$20),0)))</f>
        <v/>
      </c>
      <c r="J364" s="25">
        <f>IF(G364="","",OFFSET(MCQ!J$20,ROW(J364)-ROW(J$20),0))</f>
        <v/>
      </c>
      <c r="K364" s="24">
        <f>IF(G364="","",IF(OR(G364="etapa",G364="sub-etapa"),"",OFFSET(MCQ!K$20,ROW(K364)-ROW(K$20),0)))</f>
        <v/>
      </c>
      <c r="L364" s="26">
        <f>IF(G364="","",IF(OR(G364="etapa",G364="sub-etapa"),"",TRUNC(OFFSET(MCQ!L$20,ROW(L364)-ROW(L$20),0),2)))</f>
        <v/>
      </c>
      <c r="M364" s="584">
        <f>IF(I364="", "", IFERROR(VLOOKUP(VALUE(I364), _BaseAbril2026, 4, 0), IFERROR(VLOOKUP(TEXT(I364, "@"), _BaseAbril2026, 4, 0), "")))</f>
        <v/>
      </c>
      <c r="N364" s="585">
        <f>IFERROR(IF(S364="BDI1", TRUNC(M364*(1+$O$18), 2),IF(S364="BDI2", TRUNC(M364*(1+$N$18), 2), "")), "")</f>
        <v/>
      </c>
      <c r="O364" s="586">
        <f>_xlfn.IFS(G364="ETAPA", SUMIFS(ValorTotalComD, Nivel, A364), G364="SUB-ETAPA", SUMIFS(ValorTotalComD, SubNivel, C364), TRUE, T364)</f>
        <v/>
      </c>
      <c r="P364" s="584">
        <f>IF(I364="", "", IFERROR(VLOOKUP(VALUE(I364), _BaseAbril2026, 5, 0), IFERROR(VLOOKUP(TEXT(I364, "@"), _BaseAbril2026, 5, 0), "")))</f>
        <v/>
      </c>
      <c r="Q364" s="585">
        <f>IFERROR(IF(S364="BDI1", TRUNC(P364*(1+$R$18), 2),IF(S364="BDI2", TRUNC(P364*(1+$Q$18), 2), "")), "")</f>
        <v/>
      </c>
      <c r="R364" s="586">
        <f>_xlfn.IFS(G364="ETAPA", SUMIFS(ValorTotalSemD, Nivel, A364), G364="SUB-ETAPA", SUMIFS(ValorTotalSemD, SubNivel, C364), TRUE, U364)</f>
        <v/>
      </c>
      <c r="S364" s="587">
        <f>IF(G364="","",IF(OR(G364="etapa",G364="sub-etapa"),"",OFFSET(MCQ!M$20,ROW(M364)-ROW(M$20),0)))</f>
        <v/>
      </c>
      <c r="T364" s="588">
        <f>IFERROR(TRUNC(L364*N364,2),"")</f>
        <v/>
      </c>
      <c r="U364" s="589">
        <f>IFERROR(TRUNC(L364*Q364,2),"")</f>
        <v/>
      </c>
    </row>
    <row r="365">
      <c r="A365" s="18">
        <f>OFFSET(MCQ!A$20,ROW(A365)-ROW(A$20),0)</f>
        <v/>
      </c>
      <c r="B365" s="18">
        <f>OFFSET(MCQ!B$20,ROW(B365)-ROW(B$20),0)</f>
        <v/>
      </c>
      <c r="C365" s="18">
        <f>OFFSET(MCQ!C$20,ROW(C365)-ROW(C$20),0)</f>
        <v/>
      </c>
      <c r="D365" s="18">
        <f>OFFSET(MCQ!D$20,ROW(D365)-ROW(D$20),0)</f>
        <v/>
      </c>
      <c r="E365" s="18">
        <f>OFFSET(MCQ!E$20,ROW(E365)-ROW(E$20),0)</f>
        <v/>
      </c>
      <c r="F365" s="18" t="n"/>
      <c r="G365" s="233">
        <f>OFFSET(MCQ!G$20,ROW(G365)-ROW(G$20),0)</f>
        <v/>
      </c>
      <c r="H365" s="583">
        <f>IF(G365="","",OFFSET(MCQ!H$20,ROW(H365)-ROW(H$20),0))</f>
        <v/>
      </c>
      <c r="I365" s="24">
        <f>IF(G365="","",IF(OR(G365="etapa",G365="sub-etapa"),"",OFFSET(MCQ!I$20,ROW(I365)-ROW(I$20),0)))</f>
        <v/>
      </c>
      <c r="J365" s="25">
        <f>IF(G365="","",OFFSET(MCQ!J$20,ROW(J365)-ROW(J$20),0))</f>
        <v/>
      </c>
      <c r="K365" s="24">
        <f>IF(G365="","",IF(OR(G365="etapa",G365="sub-etapa"),"",OFFSET(MCQ!K$20,ROW(K365)-ROW(K$20),0)))</f>
        <v/>
      </c>
      <c r="L365" s="26">
        <f>IF(G365="","",IF(OR(G365="etapa",G365="sub-etapa"),"",TRUNC(OFFSET(MCQ!L$20,ROW(L365)-ROW(L$20),0),2)))</f>
        <v/>
      </c>
      <c r="M365" s="584">
        <f>IF(I365="", "", IFERROR(VLOOKUP(VALUE(I365), _BaseAbril2026, 4, 0), IFERROR(VLOOKUP(TEXT(I365, "@"), _BaseAbril2026, 4, 0), "")))</f>
        <v/>
      </c>
      <c r="N365" s="585">
        <f>IFERROR(IF(S365="BDI1", TRUNC(M365*(1+$O$18), 2),IF(S365="BDI2", TRUNC(M365*(1+$N$18), 2), "")), "")</f>
        <v/>
      </c>
      <c r="O365" s="586">
        <f>_xlfn.IFS(G365="ETAPA", SUMIFS(ValorTotalComD, Nivel, A365), G365="SUB-ETAPA", SUMIFS(ValorTotalComD, SubNivel, C365), TRUE, T365)</f>
        <v/>
      </c>
      <c r="P365" s="584">
        <f>IF(I365="", "", IFERROR(VLOOKUP(VALUE(I365), _BaseAbril2026, 5, 0), IFERROR(VLOOKUP(TEXT(I365, "@"), _BaseAbril2026, 5, 0), "")))</f>
        <v/>
      </c>
      <c r="Q365" s="585">
        <f>IFERROR(IF(S365="BDI1", TRUNC(P365*(1+$R$18), 2),IF(S365="BDI2", TRUNC(P365*(1+$Q$18), 2), "")), "")</f>
        <v/>
      </c>
      <c r="R365" s="586">
        <f>_xlfn.IFS(G365="ETAPA", SUMIFS(ValorTotalSemD, Nivel, A365), G365="SUB-ETAPA", SUMIFS(ValorTotalSemD, SubNivel, C365), TRUE, U365)</f>
        <v/>
      </c>
      <c r="S365" s="587">
        <f>IF(G365="","",IF(OR(G365="etapa",G365="sub-etapa"),"",OFFSET(MCQ!M$20,ROW(M365)-ROW(M$20),0)))</f>
        <v/>
      </c>
      <c r="T365" s="588">
        <f>IFERROR(TRUNC(L365*N365,2),"")</f>
        <v/>
      </c>
      <c r="U365" s="589">
        <f>IFERROR(TRUNC(L365*Q365,2),"")</f>
        <v/>
      </c>
    </row>
    <row r="366">
      <c r="A366" s="18">
        <f>OFFSET(MCQ!A$20,ROW(A366)-ROW(A$20),0)</f>
        <v/>
      </c>
      <c r="B366" s="18">
        <f>OFFSET(MCQ!B$20,ROW(B366)-ROW(B$20),0)</f>
        <v/>
      </c>
      <c r="C366" s="18">
        <f>OFFSET(MCQ!C$20,ROW(C366)-ROW(C$20),0)</f>
        <v/>
      </c>
      <c r="D366" s="18">
        <f>OFFSET(MCQ!D$20,ROW(D366)-ROW(D$20),0)</f>
        <v/>
      </c>
      <c r="E366" s="18">
        <f>OFFSET(MCQ!E$20,ROW(E366)-ROW(E$20),0)</f>
        <v/>
      </c>
      <c r="F366" s="18" t="n"/>
      <c r="G366" s="233">
        <f>OFFSET(MCQ!G$20,ROW(G366)-ROW(G$20),0)</f>
        <v/>
      </c>
      <c r="H366" s="583">
        <f>IF(G366="","",OFFSET(MCQ!H$20,ROW(H366)-ROW(H$20),0))</f>
        <v/>
      </c>
      <c r="I366" s="24">
        <f>IF(G366="","",IF(OR(G366="etapa",G366="sub-etapa"),"",OFFSET(MCQ!I$20,ROW(I366)-ROW(I$20),0)))</f>
        <v/>
      </c>
      <c r="J366" s="25">
        <f>IF(G366="","",OFFSET(MCQ!J$20,ROW(J366)-ROW(J$20),0))</f>
        <v/>
      </c>
      <c r="K366" s="24">
        <f>IF(G366="","",IF(OR(G366="etapa",G366="sub-etapa"),"",OFFSET(MCQ!K$20,ROW(K366)-ROW(K$20),0)))</f>
        <v/>
      </c>
      <c r="L366" s="26">
        <f>IF(G366="","",IF(OR(G366="etapa",G366="sub-etapa"),"",TRUNC(OFFSET(MCQ!L$20,ROW(L366)-ROW(L$20),0),2)))</f>
        <v/>
      </c>
      <c r="M366" s="584">
        <f>IF(I366="", "", IFERROR(VLOOKUP(VALUE(I366), _BaseAbril2026, 4, 0), IFERROR(VLOOKUP(TEXT(I366, "@"), _BaseAbril2026, 4, 0), "")))</f>
        <v/>
      </c>
      <c r="N366" s="585">
        <f>IFERROR(IF(S366="BDI1", TRUNC(M366*(1+$O$18), 2),IF(S366="BDI2", TRUNC(M366*(1+$N$18), 2), "")), "")</f>
        <v/>
      </c>
      <c r="O366" s="586">
        <f>_xlfn.IFS(G366="ETAPA", SUMIFS(ValorTotalComD, Nivel, A366), G366="SUB-ETAPA", SUMIFS(ValorTotalComD, SubNivel, C366), TRUE, T366)</f>
        <v/>
      </c>
      <c r="P366" s="584">
        <f>IF(I366="", "", IFERROR(VLOOKUP(VALUE(I366), _BaseAbril2026, 5, 0), IFERROR(VLOOKUP(TEXT(I366, "@"), _BaseAbril2026, 5, 0), "")))</f>
        <v/>
      </c>
      <c r="Q366" s="585">
        <f>IFERROR(IF(S366="BDI1", TRUNC(P366*(1+$R$18), 2),IF(S366="BDI2", TRUNC(P366*(1+$Q$18), 2), "")), "")</f>
        <v/>
      </c>
      <c r="R366" s="586">
        <f>_xlfn.IFS(G366="ETAPA", SUMIFS(ValorTotalSemD, Nivel, A366), G366="SUB-ETAPA", SUMIFS(ValorTotalSemD, SubNivel, C366), TRUE, U366)</f>
        <v/>
      </c>
      <c r="S366" s="587">
        <f>IF(G366="","",IF(OR(G366="etapa",G366="sub-etapa"),"",OFFSET(MCQ!M$20,ROW(M366)-ROW(M$20),0)))</f>
        <v/>
      </c>
      <c r="T366" s="588">
        <f>IFERROR(TRUNC(L366*N366,2),"")</f>
        <v/>
      </c>
      <c r="U366" s="589">
        <f>IFERROR(TRUNC(L366*Q366,2),"")</f>
        <v/>
      </c>
    </row>
    <row r="367">
      <c r="A367" s="18">
        <f>OFFSET(MCQ!A$20,ROW(A367)-ROW(A$20),0)</f>
        <v/>
      </c>
      <c r="B367" s="18">
        <f>OFFSET(MCQ!B$20,ROW(B367)-ROW(B$20),0)</f>
        <v/>
      </c>
      <c r="C367" s="18">
        <f>OFFSET(MCQ!C$20,ROW(C367)-ROW(C$20),0)</f>
        <v/>
      </c>
      <c r="D367" s="18">
        <f>OFFSET(MCQ!D$20,ROW(D367)-ROW(D$20),0)</f>
        <v/>
      </c>
      <c r="E367" s="18">
        <f>OFFSET(MCQ!E$20,ROW(E367)-ROW(E$20),0)</f>
        <v/>
      </c>
      <c r="F367" s="18" t="n"/>
      <c r="G367" s="233">
        <f>OFFSET(MCQ!G$20,ROW(G367)-ROW(G$20),0)</f>
        <v/>
      </c>
      <c r="H367" s="583">
        <f>IF(G367="","",OFFSET(MCQ!H$20,ROW(H367)-ROW(H$20),0))</f>
        <v/>
      </c>
      <c r="I367" s="24">
        <f>IF(G367="","",IF(OR(G367="etapa",G367="sub-etapa"),"",OFFSET(MCQ!I$20,ROW(I367)-ROW(I$20),0)))</f>
        <v/>
      </c>
      <c r="J367" s="25">
        <f>IF(G367="","",OFFSET(MCQ!J$20,ROW(J367)-ROW(J$20),0))</f>
        <v/>
      </c>
      <c r="K367" s="24">
        <f>IF(G367="","",IF(OR(G367="etapa",G367="sub-etapa"),"",OFFSET(MCQ!K$20,ROW(K367)-ROW(K$20),0)))</f>
        <v/>
      </c>
      <c r="L367" s="26">
        <f>IF(G367="","",IF(OR(G367="etapa",G367="sub-etapa"),"",TRUNC(OFFSET(MCQ!L$20,ROW(L367)-ROW(L$20),0),2)))</f>
        <v/>
      </c>
      <c r="M367" s="584">
        <f>IF(I367="", "", IFERROR(VLOOKUP(VALUE(I367), _BaseAbril2026, 4, 0), IFERROR(VLOOKUP(TEXT(I367, "@"), _BaseAbril2026, 4, 0), "")))</f>
        <v/>
      </c>
      <c r="N367" s="585">
        <f>IFERROR(IF(S367="BDI1", TRUNC(M367*(1+$O$18), 2),IF(S367="BDI2", TRUNC(M367*(1+$N$18), 2), "")), "")</f>
        <v/>
      </c>
      <c r="O367" s="586">
        <f>_xlfn.IFS(G367="ETAPA", SUMIFS(ValorTotalComD, Nivel, A367), G367="SUB-ETAPA", SUMIFS(ValorTotalComD, SubNivel, C367), TRUE, T367)</f>
        <v/>
      </c>
      <c r="P367" s="584">
        <f>IF(I367="", "", IFERROR(VLOOKUP(VALUE(I367), _BaseAbril2026, 5, 0), IFERROR(VLOOKUP(TEXT(I367, "@"), _BaseAbril2026, 5, 0), "")))</f>
        <v/>
      </c>
      <c r="Q367" s="585">
        <f>IFERROR(IF(S367="BDI1", TRUNC(P367*(1+$R$18), 2),IF(S367="BDI2", TRUNC(P367*(1+$Q$18), 2), "")), "")</f>
        <v/>
      </c>
      <c r="R367" s="586">
        <f>_xlfn.IFS(G367="ETAPA", SUMIFS(ValorTotalSemD, Nivel, A367), G367="SUB-ETAPA", SUMIFS(ValorTotalSemD, SubNivel, C367), TRUE, U367)</f>
        <v/>
      </c>
      <c r="S367" s="587">
        <f>IF(G367="","",IF(OR(G367="etapa",G367="sub-etapa"),"",OFFSET(MCQ!M$20,ROW(M367)-ROW(M$20),0)))</f>
        <v/>
      </c>
      <c r="T367" s="588">
        <f>IFERROR(TRUNC(L367*N367,2),"")</f>
        <v/>
      </c>
      <c r="U367" s="589">
        <f>IFERROR(TRUNC(L367*Q367,2),"")</f>
        <v/>
      </c>
    </row>
    <row r="368">
      <c r="A368" s="18">
        <f>OFFSET(MCQ!A$20,ROW(A368)-ROW(A$20),0)</f>
        <v/>
      </c>
      <c r="B368" s="18">
        <f>OFFSET(MCQ!B$20,ROW(B368)-ROW(B$20),0)</f>
        <v/>
      </c>
      <c r="C368" s="18">
        <f>OFFSET(MCQ!C$20,ROW(C368)-ROW(C$20),0)</f>
        <v/>
      </c>
      <c r="D368" s="18">
        <f>OFFSET(MCQ!D$20,ROW(D368)-ROW(D$20),0)</f>
        <v/>
      </c>
      <c r="E368" s="18">
        <f>OFFSET(MCQ!E$20,ROW(E368)-ROW(E$20),0)</f>
        <v/>
      </c>
      <c r="F368" s="18" t="n"/>
      <c r="G368" s="233">
        <f>OFFSET(MCQ!G$20,ROW(G368)-ROW(G$20),0)</f>
        <v/>
      </c>
      <c r="H368" s="583">
        <f>IF(G368="","",OFFSET(MCQ!H$20,ROW(H368)-ROW(H$20),0))</f>
        <v/>
      </c>
      <c r="I368" s="24">
        <f>IF(G368="","",IF(OR(G368="etapa",G368="sub-etapa"),"",OFFSET(MCQ!I$20,ROW(I368)-ROW(I$20),0)))</f>
        <v/>
      </c>
      <c r="J368" s="25">
        <f>IF(G368="","",OFFSET(MCQ!J$20,ROW(J368)-ROW(J$20),0))</f>
        <v/>
      </c>
      <c r="K368" s="24">
        <f>IF(G368="","",IF(OR(G368="etapa",G368="sub-etapa"),"",OFFSET(MCQ!K$20,ROW(K368)-ROW(K$20),0)))</f>
        <v/>
      </c>
      <c r="L368" s="26">
        <f>IF(G368="","",IF(OR(G368="etapa",G368="sub-etapa"),"",TRUNC(OFFSET(MCQ!L$20,ROW(L368)-ROW(L$20),0),2)))</f>
        <v/>
      </c>
      <c r="M368" s="584">
        <f>IF(I368="", "", IFERROR(VLOOKUP(VALUE(I368), _BaseAbril2026, 4, 0), IFERROR(VLOOKUP(TEXT(I368, "@"), _BaseAbril2026, 4, 0), "")))</f>
        <v/>
      </c>
      <c r="N368" s="585">
        <f>IFERROR(IF(S368="BDI1", TRUNC(M368*(1+$O$18), 2),IF(S368="BDI2", TRUNC(M368*(1+$N$18), 2), "")), "")</f>
        <v/>
      </c>
      <c r="O368" s="586">
        <f>_xlfn.IFS(G368="ETAPA", SUMIFS(ValorTotalComD, Nivel, A368), G368="SUB-ETAPA", SUMIFS(ValorTotalComD, SubNivel, C368), TRUE, T368)</f>
        <v/>
      </c>
      <c r="P368" s="584">
        <f>IF(I368="", "", IFERROR(VLOOKUP(VALUE(I368), _BaseAbril2026, 5, 0), IFERROR(VLOOKUP(TEXT(I368, "@"), _BaseAbril2026, 5, 0), "")))</f>
        <v/>
      </c>
      <c r="Q368" s="585">
        <f>IFERROR(IF(S368="BDI1", TRUNC(P368*(1+$R$18), 2),IF(S368="BDI2", TRUNC(P368*(1+$Q$18), 2), "")), "")</f>
        <v/>
      </c>
      <c r="R368" s="586">
        <f>_xlfn.IFS(G368="ETAPA", SUMIFS(ValorTotalSemD, Nivel, A368), G368="SUB-ETAPA", SUMIFS(ValorTotalSemD, SubNivel, C368), TRUE, U368)</f>
        <v/>
      </c>
      <c r="S368" s="587">
        <f>IF(G368="","",IF(OR(G368="etapa",G368="sub-etapa"),"",OFFSET(MCQ!M$20,ROW(M368)-ROW(M$20),0)))</f>
        <v/>
      </c>
      <c r="T368" s="588">
        <f>IFERROR(TRUNC(L368*N368,2),"")</f>
        <v/>
      </c>
      <c r="U368" s="589">
        <f>IFERROR(TRUNC(L368*Q368,2),"")</f>
        <v/>
      </c>
    </row>
    <row r="369">
      <c r="A369" s="18">
        <f>OFFSET(MCQ!A$20,ROW(A369)-ROW(A$20),0)</f>
        <v/>
      </c>
      <c r="B369" s="18">
        <f>OFFSET(MCQ!B$20,ROW(B369)-ROW(B$20),0)</f>
        <v/>
      </c>
      <c r="C369" s="18">
        <f>OFFSET(MCQ!C$20,ROW(C369)-ROW(C$20),0)</f>
        <v/>
      </c>
      <c r="D369" s="18">
        <f>OFFSET(MCQ!D$20,ROW(D369)-ROW(D$20),0)</f>
        <v/>
      </c>
      <c r="E369" s="18">
        <f>OFFSET(MCQ!E$20,ROW(E369)-ROW(E$20),0)</f>
        <v/>
      </c>
      <c r="F369" s="18" t="n"/>
      <c r="G369" s="233">
        <f>OFFSET(MCQ!G$20,ROW(G369)-ROW(G$20),0)</f>
        <v/>
      </c>
      <c r="H369" s="583">
        <f>IF(G369="","",OFFSET(MCQ!H$20,ROW(H369)-ROW(H$20),0))</f>
        <v/>
      </c>
      <c r="I369" s="24">
        <f>IF(G369="","",IF(OR(G369="etapa",G369="sub-etapa"),"",OFFSET(MCQ!I$20,ROW(I369)-ROW(I$20),0)))</f>
        <v/>
      </c>
      <c r="J369" s="25">
        <f>IF(G369="","",OFFSET(MCQ!J$20,ROW(J369)-ROW(J$20),0))</f>
        <v/>
      </c>
      <c r="K369" s="24">
        <f>IF(G369="","",IF(OR(G369="etapa",G369="sub-etapa"),"",OFFSET(MCQ!K$20,ROW(K369)-ROW(K$20),0)))</f>
        <v/>
      </c>
      <c r="L369" s="26">
        <f>IF(G369="","",IF(OR(G369="etapa",G369="sub-etapa"),"",TRUNC(OFFSET(MCQ!L$20,ROW(L369)-ROW(L$20),0),2)))</f>
        <v/>
      </c>
      <c r="M369" s="584">
        <f>IF(I369="", "", IFERROR(VLOOKUP(VALUE(I369), _BaseAbril2026, 4, 0), IFERROR(VLOOKUP(TEXT(I369, "@"), _BaseAbril2026, 4, 0), "")))</f>
        <v/>
      </c>
      <c r="N369" s="585">
        <f>IFERROR(IF(S369="BDI1", TRUNC(M369*(1+$O$18), 2),IF(S369="BDI2", TRUNC(M369*(1+$N$18), 2), "")), "")</f>
        <v/>
      </c>
      <c r="O369" s="586">
        <f>_xlfn.IFS(G369="ETAPA", SUMIFS(ValorTotalComD, Nivel, A369), G369="SUB-ETAPA", SUMIFS(ValorTotalComD, SubNivel, C369), TRUE, T369)</f>
        <v/>
      </c>
      <c r="P369" s="584">
        <f>IF(I369="", "", IFERROR(VLOOKUP(VALUE(I369), _BaseAbril2026, 5, 0), IFERROR(VLOOKUP(TEXT(I369, "@"), _BaseAbril2026, 5, 0), "")))</f>
        <v/>
      </c>
      <c r="Q369" s="585">
        <f>IFERROR(IF(S369="BDI1", TRUNC(P369*(1+$R$18), 2),IF(S369="BDI2", TRUNC(P369*(1+$Q$18), 2), "")), "")</f>
        <v/>
      </c>
      <c r="R369" s="586">
        <f>_xlfn.IFS(G369="ETAPA", SUMIFS(ValorTotalSemD, Nivel, A369), G369="SUB-ETAPA", SUMIFS(ValorTotalSemD, SubNivel, C369), TRUE, U369)</f>
        <v/>
      </c>
      <c r="S369" s="587">
        <f>IF(G369="","",IF(OR(G369="etapa",G369="sub-etapa"),"",OFFSET(MCQ!M$20,ROW(M369)-ROW(M$20),0)))</f>
        <v/>
      </c>
      <c r="T369" s="588">
        <f>IFERROR(TRUNC(L369*N369,2),"")</f>
        <v/>
      </c>
      <c r="U369" s="589">
        <f>IFERROR(TRUNC(L369*Q369,2),"")</f>
        <v/>
      </c>
    </row>
    <row r="370">
      <c r="A370" s="18">
        <f>OFFSET(MCQ!A$20,ROW(A370)-ROW(A$20),0)</f>
        <v/>
      </c>
      <c r="B370" s="18">
        <f>OFFSET(MCQ!B$20,ROW(B370)-ROW(B$20),0)</f>
        <v/>
      </c>
      <c r="C370" s="18">
        <f>OFFSET(MCQ!C$20,ROW(C370)-ROW(C$20),0)</f>
        <v/>
      </c>
      <c r="D370" s="18">
        <f>OFFSET(MCQ!D$20,ROW(D370)-ROW(D$20),0)</f>
        <v/>
      </c>
      <c r="E370" s="18">
        <f>OFFSET(MCQ!E$20,ROW(E370)-ROW(E$20),0)</f>
        <v/>
      </c>
      <c r="F370" s="18" t="n"/>
      <c r="G370" s="233">
        <f>OFFSET(MCQ!G$20,ROW(G370)-ROW(G$20),0)</f>
        <v/>
      </c>
      <c r="H370" s="583">
        <f>IF(G370="","",OFFSET(MCQ!H$20,ROW(H370)-ROW(H$20),0))</f>
        <v/>
      </c>
      <c r="I370" s="24">
        <f>IF(G370="","",IF(OR(G370="etapa",G370="sub-etapa"),"",OFFSET(MCQ!I$20,ROW(I370)-ROW(I$20),0)))</f>
        <v/>
      </c>
      <c r="J370" s="25">
        <f>IF(G370="","",OFFSET(MCQ!J$20,ROW(J370)-ROW(J$20),0))</f>
        <v/>
      </c>
      <c r="K370" s="24">
        <f>IF(G370="","",IF(OR(G370="etapa",G370="sub-etapa"),"",OFFSET(MCQ!K$20,ROW(K370)-ROW(K$20),0)))</f>
        <v/>
      </c>
      <c r="L370" s="26">
        <f>IF(G370="","",IF(OR(G370="etapa",G370="sub-etapa"),"",TRUNC(OFFSET(MCQ!L$20,ROW(L370)-ROW(L$20),0),2)))</f>
        <v/>
      </c>
      <c r="M370" s="584">
        <f>IF(I370="", "", IFERROR(VLOOKUP(VALUE(I370), _BaseAbril2026, 4, 0), IFERROR(VLOOKUP(TEXT(I370, "@"), _BaseAbril2026, 4, 0), "")))</f>
        <v/>
      </c>
      <c r="N370" s="585">
        <f>IFERROR(IF(S370="BDI1", TRUNC(M370*(1+$O$18), 2),IF(S370="BDI2", TRUNC(M370*(1+$N$18), 2), "")), "")</f>
        <v/>
      </c>
      <c r="O370" s="586">
        <f>_xlfn.IFS(G370="ETAPA", SUMIFS(ValorTotalComD, Nivel, A370), G370="SUB-ETAPA", SUMIFS(ValorTotalComD, SubNivel, C370), TRUE, T370)</f>
        <v/>
      </c>
      <c r="P370" s="584">
        <f>IF(I370="", "", IFERROR(VLOOKUP(VALUE(I370), _BaseAbril2026, 5, 0), IFERROR(VLOOKUP(TEXT(I370, "@"), _BaseAbril2026, 5, 0), "")))</f>
        <v/>
      </c>
      <c r="Q370" s="585">
        <f>IFERROR(IF(S370="BDI1", TRUNC(P370*(1+$R$18), 2),IF(S370="BDI2", TRUNC(P370*(1+$Q$18), 2), "")), "")</f>
        <v/>
      </c>
      <c r="R370" s="586">
        <f>_xlfn.IFS(G370="ETAPA", SUMIFS(ValorTotalSemD, Nivel, A370), G370="SUB-ETAPA", SUMIFS(ValorTotalSemD, SubNivel, C370), TRUE, U370)</f>
        <v/>
      </c>
      <c r="S370" s="587">
        <f>IF(G370="","",IF(OR(G370="etapa",G370="sub-etapa"),"",OFFSET(MCQ!M$20,ROW(M370)-ROW(M$20),0)))</f>
        <v/>
      </c>
      <c r="T370" s="588">
        <f>IFERROR(TRUNC(L370*N370,2),"")</f>
        <v/>
      </c>
      <c r="U370" s="589">
        <f>IFERROR(TRUNC(L370*Q370,2),"")</f>
        <v/>
      </c>
    </row>
    <row r="371">
      <c r="A371" s="18">
        <f>OFFSET(MCQ!A$20,ROW(A371)-ROW(A$20),0)</f>
        <v/>
      </c>
      <c r="B371" s="18">
        <f>OFFSET(MCQ!B$20,ROW(B371)-ROW(B$20),0)</f>
        <v/>
      </c>
      <c r="C371" s="18">
        <f>OFFSET(MCQ!C$20,ROW(C371)-ROW(C$20),0)</f>
        <v/>
      </c>
      <c r="D371" s="18">
        <f>OFFSET(MCQ!D$20,ROW(D371)-ROW(D$20),0)</f>
        <v/>
      </c>
      <c r="E371" s="18">
        <f>OFFSET(MCQ!E$20,ROW(E371)-ROW(E$20),0)</f>
        <v/>
      </c>
      <c r="F371" s="18" t="n"/>
      <c r="G371" s="233">
        <f>OFFSET(MCQ!G$20,ROW(G371)-ROW(G$20),0)</f>
        <v/>
      </c>
      <c r="H371" s="583">
        <f>IF(G371="","",OFFSET(MCQ!H$20,ROW(H371)-ROW(H$20),0))</f>
        <v/>
      </c>
      <c r="I371" s="24">
        <f>IF(G371="","",IF(OR(G371="etapa",G371="sub-etapa"),"",OFFSET(MCQ!I$20,ROW(I371)-ROW(I$20),0)))</f>
        <v/>
      </c>
      <c r="J371" s="25">
        <f>IF(G371="","",OFFSET(MCQ!J$20,ROW(J371)-ROW(J$20),0))</f>
        <v/>
      </c>
      <c r="K371" s="24">
        <f>IF(G371="","",IF(OR(G371="etapa",G371="sub-etapa"),"",OFFSET(MCQ!K$20,ROW(K371)-ROW(K$20),0)))</f>
        <v/>
      </c>
      <c r="L371" s="26">
        <f>IF(G371="","",IF(OR(G371="etapa",G371="sub-etapa"),"",TRUNC(OFFSET(MCQ!L$20,ROW(L371)-ROW(L$20),0),2)))</f>
        <v/>
      </c>
      <c r="M371" s="584">
        <f>IF(I371="", "", IFERROR(VLOOKUP(VALUE(I371), _BaseAbril2026, 4, 0), IFERROR(VLOOKUP(TEXT(I371, "@"), _BaseAbril2026, 4, 0), "")))</f>
        <v/>
      </c>
      <c r="N371" s="585">
        <f>IFERROR(IF(S371="BDI1", TRUNC(M371*(1+$O$18), 2),IF(S371="BDI2", TRUNC(M371*(1+$N$18), 2), "")), "")</f>
        <v/>
      </c>
      <c r="O371" s="586">
        <f>_xlfn.IFS(G371="ETAPA", SUMIFS(ValorTotalComD, Nivel, A371), G371="SUB-ETAPA", SUMIFS(ValorTotalComD, SubNivel, C371), TRUE, T371)</f>
        <v/>
      </c>
      <c r="P371" s="584">
        <f>IF(I371="", "", IFERROR(VLOOKUP(VALUE(I371), _BaseAbril2026, 5, 0), IFERROR(VLOOKUP(TEXT(I371, "@"), _BaseAbril2026, 5, 0), "")))</f>
        <v/>
      </c>
      <c r="Q371" s="585">
        <f>IFERROR(IF(S371="BDI1", TRUNC(P371*(1+$R$18), 2),IF(S371="BDI2", TRUNC(P371*(1+$Q$18), 2), "")), "")</f>
        <v/>
      </c>
      <c r="R371" s="586">
        <f>_xlfn.IFS(G371="ETAPA", SUMIFS(ValorTotalSemD, Nivel, A371), G371="SUB-ETAPA", SUMIFS(ValorTotalSemD, SubNivel, C371), TRUE, U371)</f>
        <v/>
      </c>
      <c r="S371" s="587">
        <f>IF(G371="","",IF(OR(G371="etapa",G371="sub-etapa"),"",OFFSET(MCQ!M$20,ROW(M371)-ROW(M$20),0)))</f>
        <v/>
      </c>
      <c r="T371" s="588">
        <f>IFERROR(TRUNC(L371*N371,2),"")</f>
        <v/>
      </c>
      <c r="U371" s="589">
        <f>IFERROR(TRUNC(L371*Q371,2),"")</f>
        <v/>
      </c>
    </row>
    <row r="372">
      <c r="A372" s="18">
        <f>OFFSET(MCQ!A$20,ROW(A372)-ROW(A$20),0)</f>
        <v/>
      </c>
      <c r="B372" s="18">
        <f>OFFSET(MCQ!B$20,ROW(B372)-ROW(B$20),0)</f>
        <v/>
      </c>
      <c r="C372" s="18">
        <f>OFFSET(MCQ!C$20,ROW(C372)-ROW(C$20),0)</f>
        <v/>
      </c>
      <c r="D372" s="18">
        <f>OFFSET(MCQ!D$20,ROW(D372)-ROW(D$20),0)</f>
        <v/>
      </c>
      <c r="E372" s="18">
        <f>OFFSET(MCQ!E$20,ROW(E372)-ROW(E$20),0)</f>
        <v/>
      </c>
      <c r="F372" s="18" t="n"/>
      <c r="G372" s="233">
        <f>OFFSET(MCQ!G$20,ROW(G372)-ROW(G$20),0)</f>
        <v/>
      </c>
      <c r="H372" s="583">
        <f>IF(G372="","",OFFSET(MCQ!H$20,ROW(H372)-ROW(H$20),0))</f>
        <v/>
      </c>
      <c r="I372" s="24">
        <f>IF(G372="","",IF(OR(G372="etapa",G372="sub-etapa"),"",OFFSET(MCQ!I$20,ROW(I372)-ROW(I$20),0)))</f>
        <v/>
      </c>
      <c r="J372" s="25">
        <f>IF(G372="","",OFFSET(MCQ!J$20,ROW(J372)-ROW(J$20),0))</f>
        <v/>
      </c>
      <c r="K372" s="24">
        <f>IF(G372="","",IF(OR(G372="etapa",G372="sub-etapa"),"",OFFSET(MCQ!K$20,ROW(K372)-ROW(K$20),0)))</f>
        <v/>
      </c>
      <c r="L372" s="26">
        <f>IF(G372="","",IF(OR(G372="etapa",G372="sub-etapa"),"",TRUNC(OFFSET(MCQ!L$20,ROW(L372)-ROW(L$20),0),2)))</f>
        <v/>
      </c>
      <c r="M372" s="584">
        <f>IF(I372="", "", IFERROR(VLOOKUP(VALUE(I372), _BaseAbril2026, 4, 0), IFERROR(VLOOKUP(TEXT(I372, "@"), _BaseAbril2026, 4, 0), "")))</f>
        <v/>
      </c>
      <c r="N372" s="585">
        <f>IFERROR(IF(S372="BDI1", TRUNC(M372*(1+$O$18), 2),IF(S372="BDI2", TRUNC(M372*(1+$N$18), 2), "")), "")</f>
        <v/>
      </c>
      <c r="O372" s="586">
        <f>_xlfn.IFS(G372="ETAPA", SUMIFS(ValorTotalComD, Nivel, A372), G372="SUB-ETAPA", SUMIFS(ValorTotalComD, SubNivel, C372), TRUE, T372)</f>
        <v/>
      </c>
      <c r="P372" s="584">
        <f>IF(I372="", "", IFERROR(VLOOKUP(VALUE(I372), _BaseAbril2026, 5, 0), IFERROR(VLOOKUP(TEXT(I372, "@"), _BaseAbril2026, 5, 0), "")))</f>
        <v/>
      </c>
      <c r="Q372" s="585">
        <f>IFERROR(IF(S372="BDI1", TRUNC(P372*(1+$R$18), 2),IF(S372="BDI2", TRUNC(P372*(1+$Q$18), 2), "")), "")</f>
        <v/>
      </c>
      <c r="R372" s="586">
        <f>_xlfn.IFS(G372="ETAPA", SUMIFS(ValorTotalSemD, Nivel, A372), G372="SUB-ETAPA", SUMIFS(ValorTotalSemD, SubNivel, C372), TRUE, U372)</f>
        <v/>
      </c>
      <c r="S372" s="587">
        <f>IF(G372="","",IF(OR(G372="etapa",G372="sub-etapa"),"",OFFSET(MCQ!M$20,ROW(M372)-ROW(M$20),0)))</f>
        <v/>
      </c>
      <c r="T372" s="588">
        <f>IFERROR(TRUNC(L372*N372,2),"")</f>
        <v/>
      </c>
      <c r="U372" s="589">
        <f>IFERROR(TRUNC(L372*Q372,2),"")</f>
        <v/>
      </c>
    </row>
    <row r="373">
      <c r="A373" s="18">
        <f>OFFSET(MCQ!A$20,ROW(A373)-ROW(A$20),0)</f>
        <v/>
      </c>
      <c r="B373" s="18">
        <f>OFFSET(MCQ!B$20,ROW(B373)-ROW(B$20),0)</f>
        <v/>
      </c>
      <c r="C373" s="18">
        <f>OFFSET(MCQ!C$20,ROW(C373)-ROW(C$20),0)</f>
        <v/>
      </c>
      <c r="D373" s="18">
        <f>OFFSET(MCQ!D$20,ROW(D373)-ROW(D$20),0)</f>
        <v/>
      </c>
      <c r="E373" s="18">
        <f>OFFSET(MCQ!E$20,ROW(E373)-ROW(E$20),0)</f>
        <v/>
      </c>
      <c r="F373" s="18" t="n"/>
      <c r="G373" s="233">
        <f>OFFSET(MCQ!G$20,ROW(G373)-ROW(G$20),0)</f>
        <v/>
      </c>
      <c r="H373" s="583">
        <f>IF(G373="","",OFFSET(MCQ!H$20,ROW(H373)-ROW(H$20),0))</f>
        <v/>
      </c>
      <c r="I373" s="24">
        <f>IF(G373="","",IF(OR(G373="etapa",G373="sub-etapa"),"",OFFSET(MCQ!I$20,ROW(I373)-ROW(I$20),0)))</f>
        <v/>
      </c>
      <c r="J373" s="25">
        <f>IF(G373="","",OFFSET(MCQ!J$20,ROW(J373)-ROW(J$20),0))</f>
        <v/>
      </c>
      <c r="K373" s="24">
        <f>IF(G373="","",IF(OR(G373="etapa",G373="sub-etapa"),"",OFFSET(MCQ!K$20,ROW(K373)-ROW(K$20),0)))</f>
        <v/>
      </c>
      <c r="L373" s="26">
        <f>IF(G373="","",IF(OR(G373="etapa",G373="sub-etapa"),"",TRUNC(OFFSET(MCQ!L$20,ROW(L373)-ROW(L$20),0),2)))</f>
        <v/>
      </c>
      <c r="M373" s="584">
        <f>IF(I373="", "", IFERROR(VLOOKUP(VALUE(I373), _BaseAbril2026, 4, 0), IFERROR(VLOOKUP(TEXT(I373, "@"), _BaseAbril2026, 4, 0), "")))</f>
        <v/>
      </c>
      <c r="N373" s="585">
        <f>IFERROR(IF(S373="BDI1", TRUNC(M373*(1+$O$18), 2),IF(S373="BDI2", TRUNC(M373*(1+$N$18), 2), "")), "")</f>
        <v/>
      </c>
      <c r="O373" s="586">
        <f>_xlfn.IFS(G373="ETAPA", SUMIFS(ValorTotalComD, Nivel, A373), G373="SUB-ETAPA", SUMIFS(ValorTotalComD, SubNivel, C373), TRUE, T373)</f>
        <v/>
      </c>
      <c r="P373" s="584">
        <f>IF(I373="", "", IFERROR(VLOOKUP(VALUE(I373), _BaseAbril2026, 5, 0), IFERROR(VLOOKUP(TEXT(I373, "@"), _BaseAbril2026, 5, 0), "")))</f>
        <v/>
      </c>
      <c r="Q373" s="585">
        <f>IFERROR(IF(S373="BDI1", TRUNC(P373*(1+$R$18), 2),IF(S373="BDI2", TRUNC(P373*(1+$Q$18), 2), "")), "")</f>
        <v/>
      </c>
      <c r="R373" s="586">
        <f>_xlfn.IFS(G373="ETAPA", SUMIFS(ValorTotalSemD, Nivel, A373), G373="SUB-ETAPA", SUMIFS(ValorTotalSemD, SubNivel, C373), TRUE, U373)</f>
        <v/>
      </c>
      <c r="S373" s="587">
        <f>IF(G373="","",IF(OR(G373="etapa",G373="sub-etapa"),"",OFFSET(MCQ!M$20,ROW(M373)-ROW(M$20),0)))</f>
        <v/>
      </c>
      <c r="T373" s="588">
        <f>IFERROR(TRUNC(L373*N373,2),"")</f>
        <v/>
      </c>
      <c r="U373" s="589">
        <f>IFERROR(TRUNC(L373*Q373,2),"")</f>
        <v/>
      </c>
    </row>
    <row r="374">
      <c r="A374" s="18">
        <f>OFFSET(MCQ!A$20,ROW(A374)-ROW(A$20),0)</f>
        <v/>
      </c>
      <c r="B374" s="18">
        <f>OFFSET(MCQ!B$20,ROW(B374)-ROW(B$20),0)</f>
        <v/>
      </c>
      <c r="C374" s="18">
        <f>OFFSET(MCQ!C$20,ROW(C374)-ROW(C$20),0)</f>
        <v/>
      </c>
      <c r="D374" s="18">
        <f>OFFSET(MCQ!D$20,ROW(D374)-ROW(D$20),0)</f>
        <v/>
      </c>
      <c r="E374" s="18">
        <f>OFFSET(MCQ!E$20,ROW(E374)-ROW(E$20),0)</f>
        <v/>
      </c>
      <c r="F374" s="18" t="n"/>
      <c r="G374" s="233">
        <f>OFFSET(MCQ!G$20,ROW(G374)-ROW(G$20),0)</f>
        <v/>
      </c>
      <c r="H374" s="583">
        <f>IF(G374="","",OFFSET(MCQ!H$20,ROW(H374)-ROW(H$20),0))</f>
        <v/>
      </c>
      <c r="I374" s="24">
        <f>IF(G374="","",IF(OR(G374="etapa",G374="sub-etapa"),"",OFFSET(MCQ!I$20,ROW(I374)-ROW(I$20),0)))</f>
        <v/>
      </c>
      <c r="J374" s="25">
        <f>IF(G374="","",OFFSET(MCQ!J$20,ROW(J374)-ROW(J$20),0))</f>
        <v/>
      </c>
      <c r="K374" s="24">
        <f>IF(G374="","",IF(OR(G374="etapa",G374="sub-etapa"),"",OFFSET(MCQ!K$20,ROW(K374)-ROW(K$20),0)))</f>
        <v/>
      </c>
      <c r="L374" s="26">
        <f>IF(G374="","",IF(OR(G374="etapa",G374="sub-etapa"),"",TRUNC(OFFSET(MCQ!L$20,ROW(L374)-ROW(L$20),0),2)))</f>
        <v/>
      </c>
      <c r="M374" s="584">
        <f>IF(I374="", "", IFERROR(VLOOKUP(VALUE(I374), _BaseAbril2026, 4, 0), IFERROR(VLOOKUP(TEXT(I374, "@"), _BaseAbril2026, 4, 0), "")))</f>
        <v/>
      </c>
      <c r="N374" s="585">
        <f>IFERROR(IF(S374="BDI1", TRUNC(M374*(1+$O$18), 2),IF(S374="BDI2", TRUNC(M374*(1+$N$18), 2), "")), "")</f>
        <v/>
      </c>
      <c r="O374" s="586">
        <f>_xlfn.IFS(G374="ETAPA", SUMIFS(ValorTotalComD, Nivel, A374), G374="SUB-ETAPA", SUMIFS(ValorTotalComD, SubNivel, C374), TRUE, T374)</f>
        <v/>
      </c>
      <c r="P374" s="584">
        <f>IF(I374="", "", IFERROR(VLOOKUP(VALUE(I374), _BaseAbril2026, 5, 0), IFERROR(VLOOKUP(TEXT(I374, "@"), _BaseAbril2026, 5, 0), "")))</f>
        <v/>
      </c>
      <c r="Q374" s="585">
        <f>IFERROR(IF(S374="BDI1", TRUNC(P374*(1+$R$18), 2),IF(S374="BDI2", TRUNC(P374*(1+$Q$18), 2), "")), "")</f>
        <v/>
      </c>
      <c r="R374" s="586">
        <f>_xlfn.IFS(G374="ETAPA", SUMIFS(ValorTotalSemD, Nivel, A374), G374="SUB-ETAPA", SUMIFS(ValorTotalSemD, SubNivel, C374), TRUE, U374)</f>
        <v/>
      </c>
      <c r="S374" s="587">
        <f>IF(G374="","",IF(OR(G374="etapa",G374="sub-etapa"),"",OFFSET(MCQ!M$20,ROW(M374)-ROW(M$20),0)))</f>
        <v/>
      </c>
      <c r="T374" s="588">
        <f>IFERROR(TRUNC(L374*N374,2),"")</f>
        <v/>
      </c>
      <c r="U374" s="589">
        <f>IFERROR(TRUNC(L374*Q374,2),"")</f>
        <v/>
      </c>
    </row>
    <row r="375">
      <c r="A375" s="18">
        <f>OFFSET(MCQ!A$20,ROW(A375)-ROW(A$20),0)</f>
        <v/>
      </c>
      <c r="B375" s="18">
        <f>OFFSET(MCQ!B$20,ROW(B375)-ROW(B$20),0)</f>
        <v/>
      </c>
      <c r="C375" s="18">
        <f>OFFSET(MCQ!C$20,ROW(C375)-ROW(C$20),0)</f>
        <v/>
      </c>
      <c r="D375" s="18">
        <f>OFFSET(MCQ!D$20,ROW(D375)-ROW(D$20),0)</f>
        <v/>
      </c>
      <c r="E375" s="18">
        <f>OFFSET(MCQ!E$20,ROW(E375)-ROW(E$20),0)</f>
        <v/>
      </c>
      <c r="F375" s="18" t="n"/>
      <c r="G375" s="233">
        <f>OFFSET(MCQ!G$20,ROW(G375)-ROW(G$20),0)</f>
        <v/>
      </c>
      <c r="H375" s="583">
        <f>IF(G375="","",OFFSET(MCQ!H$20,ROW(H375)-ROW(H$20),0))</f>
        <v/>
      </c>
      <c r="I375" s="24">
        <f>IF(G375="","",IF(OR(G375="etapa",G375="sub-etapa"),"",OFFSET(MCQ!I$20,ROW(I375)-ROW(I$20),0)))</f>
        <v/>
      </c>
      <c r="J375" s="25">
        <f>IF(G375="","",OFFSET(MCQ!J$20,ROW(J375)-ROW(J$20),0))</f>
        <v/>
      </c>
      <c r="K375" s="24">
        <f>IF(G375="","",IF(OR(G375="etapa",G375="sub-etapa"),"",OFFSET(MCQ!K$20,ROW(K375)-ROW(K$20),0)))</f>
        <v/>
      </c>
      <c r="L375" s="26">
        <f>IF(G375="","",IF(OR(G375="etapa",G375="sub-etapa"),"",TRUNC(OFFSET(MCQ!L$20,ROW(L375)-ROW(L$20),0),2)))</f>
        <v/>
      </c>
      <c r="M375" s="584">
        <f>IF(I375="", "", IFERROR(VLOOKUP(VALUE(I375), _BaseAbril2026, 4, 0), IFERROR(VLOOKUP(TEXT(I375, "@"), _BaseAbril2026, 4, 0), "")))</f>
        <v/>
      </c>
      <c r="N375" s="585">
        <f>IFERROR(IF(S375="BDI1", TRUNC(M375*(1+$O$18), 2),IF(S375="BDI2", TRUNC(M375*(1+$N$18), 2), "")), "")</f>
        <v/>
      </c>
      <c r="O375" s="586">
        <f>_xlfn.IFS(G375="ETAPA", SUMIFS(ValorTotalComD, Nivel, A375), G375="SUB-ETAPA", SUMIFS(ValorTotalComD, SubNivel, C375), TRUE, T375)</f>
        <v/>
      </c>
      <c r="P375" s="584">
        <f>IF(I375="", "", IFERROR(VLOOKUP(VALUE(I375), _BaseAbril2026, 5, 0), IFERROR(VLOOKUP(TEXT(I375, "@"), _BaseAbril2026, 5, 0), "")))</f>
        <v/>
      </c>
      <c r="Q375" s="585">
        <f>IFERROR(IF(S375="BDI1", TRUNC(P375*(1+$R$18), 2),IF(S375="BDI2", TRUNC(P375*(1+$Q$18), 2), "")), "")</f>
        <v/>
      </c>
      <c r="R375" s="586">
        <f>_xlfn.IFS(G375="ETAPA", SUMIFS(ValorTotalSemD, Nivel, A375), G375="SUB-ETAPA", SUMIFS(ValorTotalSemD, SubNivel, C375), TRUE, U375)</f>
        <v/>
      </c>
      <c r="S375" s="587">
        <f>IF(G375="","",IF(OR(G375="etapa",G375="sub-etapa"),"",OFFSET(MCQ!M$20,ROW(M375)-ROW(M$20),0)))</f>
        <v/>
      </c>
      <c r="T375" s="588">
        <f>IFERROR(TRUNC(L375*N375,2),"")</f>
        <v/>
      </c>
      <c r="U375" s="589">
        <f>IFERROR(TRUNC(L375*Q375,2),"")</f>
        <v/>
      </c>
    </row>
    <row r="376">
      <c r="A376" s="18">
        <f>OFFSET(MCQ!A$20,ROW(A376)-ROW(A$20),0)</f>
        <v/>
      </c>
      <c r="B376" s="18">
        <f>OFFSET(MCQ!B$20,ROW(B376)-ROW(B$20),0)</f>
        <v/>
      </c>
      <c r="C376" s="18">
        <f>OFFSET(MCQ!C$20,ROW(C376)-ROW(C$20),0)</f>
        <v/>
      </c>
      <c r="D376" s="18">
        <f>OFFSET(MCQ!D$20,ROW(D376)-ROW(D$20),0)</f>
        <v/>
      </c>
      <c r="E376" s="18">
        <f>OFFSET(MCQ!E$20,ROW(E376)-ROW(E$20),0)</f>
        <v/>
      </c>
      <c r="F376" s="18" t="n"/>
      <c r="G376" s="233">
        <f>OFFSET(MCQ!G$20,ROW(G376)-ROW(G$20),0)</f>
        <v/>
      </c>
      <c r="H376" s="583">
        <f>IF(G376="","",OFFSET(MCQ!H$20,ROW(H376)-ROW(H$20),0))</f>
        <v/>
      </c>
      <c r="I376" s="24">
        <f>IF(G376="","",IF(OR(G376="etapa",G376="sub-etapa"),"",OFFSET(MCQ!I$20,ROW(I376)-ROW(I$20),0)))</f>
        <v/>
      </c>
      <c r="J376" s="25">
        <f>IF(G376="","",OFFSET(MCQ!J$20,ROW(J376)-ROW(J$20),0))</f>
        <v/>
      </c>
      <c r="K376" s="24">
        <f>IF(G376="","",IF(OR(G376="etapa",G376="sub-etapa"),"",OFFSET(MCQ!K$20,ROW(K376)-ROW(K$20),0)))</f>
        <v/>
      </c>
      <c r="L376" s="26">
        <f>IF(G376="","",IF(OR(G376="etapa",G376="sub-etapa"),"",TRUNC(OFFSET(MCQ!L$20,ROW(L376)-ROW(L$20),0),2)))</f>
        <v/>
      </c>
      <c r="M376" s="584">
        <f>IF(I376="", "", IFERROR(VLOOKUP(VALUE(I376), _BaseAbril2026, 4, 0), IFERROR(VLOOKUP(TEXT(I376, "@"), _BaseAbril2026, 4, 0), "")))</f>
        <v/>
      </c>
      <c r="N376" s="585">
        <f>IFERROR(IF(S376="BDI1", TRUNC(M376*(1+$O$18), 2),IF(S376="BDI2", TRUNC(M376*(1+$N$18), 2), "")), "")</f>
        <v/>
      </c>
      <c r="O376" s="586">
        <f>_xlfn.IFS(G376="ETAPA", SUMIFS(ValorTotalComD, Nivel, A376), G376="SUB-ETAPA", SUMIFS(ValorTotalComD, SubNivel, C376), TRUE, T376)</f>
        <v/>
      </c>
      <c r="P376" s="584">
        <f>IF(I376="", "", IFERROR(VLOOKUP(VALUE(I376), _BaseAbril2026, 5, 0), IFERROR(VLOOKUP(TEXT(I376, "@"), _BaseAbril2026, 5, 0), "")))</f>
        <v/>
      </c>
      <c r="Q376" s="585">
        <f>IFERROR(IF(S376="BDI1", TRUNC(P376*(1+$R$18), 2),IF(S376="BDI2", TRUNC(P376*(1+$Q$18), 2), "")), "")</f>
        <v/>
      </c>
      <c r="R376" s="586">
        <f>_xlfn.IFS(G376="ETAPA", SUMIFS(ValorTotalSemD, Nivel, A376), G376="SUB-ETAPA", SUMIFS(ValorTotalSemD, SubNivel, C376), TRUE, U376)</f>
        <v/>
      </c>
      <c r="S376" s="587">
        <f>IF(G376="","",IF(OR(G376="etapa",G376="sub-etapa"),"",OFFSET(MCQ!M$20,ROW(M376)-ROW(M$20),0)))</f>
        <v/>
      </c>
      <c r="T376" s="588">
        <f>IFERROR(TRUNC(L376*N376,2),"")</f>
        <v/>
      </c>
      <c r="U376" s="589">
        <f>IFERROR(TRUNC(L376*Q376,2),"")</f>
        <v/>
      </c>
    </row>
    <row r="377">
      <c r="A377" s="18">
        <f>OFFSET(MCQ!A$20,ROW(A377)-ROW(A$20),0)</f>
        <v/>
      </c>
      <c r="B377" s="18">
        <f>OFFSET(MCQ!B$20,ROW(B377)-ROW(B$20),0)</f>
        <v/>
      </c>
      <c r="C377" s="18">
        <f>OFFSET(MCQ!C$20,ROW(C377)-ROW(C$20),0)</f>
        <v/>
      </c>
      <c r="D377" s="18">
        <f>OFFSET(MCQ!D$20,ROW(D377)-ROW(D$20),0)</f>
        <v/>
      </c>
      <c r="E377" s="18">
        <f>OFFSET(MCQ!E$20,ROW(E377)-ROW(E$20),0)</f>
        <v/>
      </c>
      <c r="F377" s="18" t="n"/>
      <c r="G377" s="233">
        <f>OFFSET(MCQ!G$20,ROW(G377)-ROW(G$20),0)</f>
        <v/>
      </c>
      <c r="H377" s="583">
        <f>IF(G377="","",OFFSET(MCQ!H$20,ROW(H377)-ROW(H$20),0))</f>
        <v/>
      </c>
      <c r="I377" s="24">
        <f>IF(G377="","",IF(OR(G377="etapa",G377="sub-etapa"),"",OFFSET(MCQ!I$20,ROW(I377)-ROW(I$20),0)))</f>
        <v/>
      </c>
      <c r="J377" s="25">
        <f>IF(G377="","",OFFSET(MCQ!J$20,ROW(J377)-ROW(J$20),0))</f>
        <v/>
      </c>
      <c r="K377" s="24">
        <f>IF(G377="","",IF(OR(G377="etapa",G377="sub-etapa"),"",OFFSET(MCQ!K$20,ROW(K377)-ROW(K$20),0)))</f>
        <v/>
      </c>
      <c r="L377" s="26">
        <f>IF(G377="","",IF(OR(G377="etapa",G377="sub-etapa"),"",TRUNC(OFFSET(MCQ!L$20,ROW(L377)-ROW(L$20),0),2)))</f>
        <v/>
      </c>
      <c r="M377" s="584">
        <f>IF(I377="", "", IFERROR(VLOOKUP(VALUE(I377), _BaseAbril2026, 4, 0), IFERROR(VLOOKUP(TEXT(I377, "@"), _BaseAbril2026, 4, 0), "")))</f>
        <v/>
      </c>
      <c r="N377" s="585">
        <f>IFERROR(IF(S377="BDI1", TRUNC(M377*(1+$O$18), 2),IF(S377="BDI2", TRUNC(M377*(1+$N$18), 2), "")), "")</f>
        <v/>
      </c>
      <c r="O377" s="586">
        <f>_xlfn.IFS(G377="ETAPA", SUMIFS(ValorTotalComD, Nivel, A377), G377="SUB-ETAPA", SUMIFS(ValorTotalComD, SubNivel, C377), TRUE, T377)</f>
        <v/>
      </c>
      <c r="P377" s="584">
        <f>IF(I377="", "", IFERROR(VLOOKUP(VALUE(I377), _BaseAbril2026, 5, 0), IFERROR(VLOOKUP(TEXT(I377, "@"), _BaseAbril2026, 5, 0), "")))</f>
        <v/>
      </c>
      <c r="Q377" s="585">
        <f>IFERROR(IF(S377="BDI1", TRUNC(P377*(1+$R$18), 2),IF(S377="BDI2", TRUNC(P377*(1+$Q$18), 2), "")), "")</f>
        <v/>
      </c>
      <c r="R377" s="586">
        <f>_xlfn.IFS(G377="ETAPA", SUMIFS(ValorTotalSemD, Nivel, A377), G377="SUB-ETAPA", SUMIFS(ValorTotalSemD, SubNivel, C377), TRUE, U377)</f>
        <v/>
      </c>
      <c r="S377" s="587">
        <f>IF(G377="","",IF(OR(G377="etapa",G377="sub-etapa"),"",OFFSET(MCQ!M$20,ROW(M377)-ROW(M$20),0)))</f>
        <v/>
      </c>
      <c r="T377" s="588">
        <f>IFERROR(TRUNC(L377*N377,2),"")</f>
        <v/>
      </c>
      <c r="U377" s="589">
        <f>IFERROR(TRUNC(L377*Q377,2),"")</f>
        <v/>
      </c>
    </row>
    <row r="378">
      <c r="A378" s="18">
        <f>OFFSET(MCQ!A$20,ROW(A378)-ROW(A$20),0)</f>
        <v/>
      </c>
      <c r="B378" s="18">
        <f>OFFSET(MCQ!B$20,ROW(B378)-ROW(B$20),0)</f>
        <v/>
      </c>
      <c r="C378" s="18">
        <f>OFFSET(MCQ!C$20,ROW(C378)-ROW(C$20),0)</f>
        <v/>
      </c>
      <c r="D378" s="18">
        <f>OFFSET(MCQ!D$20,ROW(D378)-ROW(D$20),0)</f>
        <v/>
      </c>
      <c r="E378" s="18">
        <f>OFFSET(MCQ!E$20,ROW(E378)-ROW(E$20),0)</f>
        <v/>
      </c>
      <c r="F378" s="18" t="n"/>
      <c r="G378" s="233">
        <f>OFFSET(MCQ!G$20,ROW(G378)-ROW(G$20),0)</f>
        <v/>
      </c>
      <c r="H378" s="583">
        <f>IF(G378="","",OFFSET(MCQ!H$20,ROW(H378)-ROW(H$20),0))</f>
        <v/>
      </c>
      <c r="I378" s="24">
        <f>IF(G378="","",IF(OR(G378="etapa",G378="sub-etapa"),"",OFFSET(MCQ!I$20,ROW(I378)-ROW(I$20),0)))</f>
        <v/>
      </c>
      <c r="J378" s="25">
        <f>IF(G378="","",OFFSET(MCQ!J$20,ROW(J378)-ROW(J$20),0))</f>
        <v/>
      </c>
      <c r="K378" s="24">
        <f>IF(G378="","",IF(OR(G378="etapa",G378="sub-etapa"),"",OFFSET(MCQ!K$20,ROW(K378)-ROW(K$20),0)))</f>
        <v/>
      </c>
      <c r="L378" s="26">
        <f>IF(G378="","",IF(OR(G378="etapa",G378="sub-etapa"),"",TRUNC(OFFSET(MCQ!L$20,ROW(L378)-ROW(L$20),0),2)))</f>
        <v/>
      </c>
      <c r="M378" s="584">
        <f>IF(I378="", "", IFERROR(VLOOKUP(VALUE(I378), _BaseAbril2026, 4, 0), IFERROR(VLOOKUP(TEXT(I378, "@"), _BaseAbril2026, 4, 0), "")))</f>
        <v/>
      </c>
      <c r="N378" s="585">
        <f>IFERROR(IF(S378="BDI1", TRUNC(M378*(1+$O$18), 2),IF(S378="BDI2", TRUNC(M378*(1+$N$18), 2), "")), "")</f>
        <v/>
      </c>
      <c r="O378" s="586">
        <f>_xlfn.IFS(G378="ETAPA", SUMIFS(ValorTotalComD, Nivel, A378), G378="SUB-ETAPA", SUMIFS(ValorTotalComD, SubNivel, C378), TRUE, T378)</f>
        <v/>
      </c>
      <c r="P378" s="584">
        <f>IF(I378="", "", IFERROR(VLOOKUP(VALUE(I378), _BaseAbril2026, 5, 0), IFERROR(VLOOKUP(TEXT(I378, "@"), _BaseAbril2026, 5, 0), "")))</f>
        <v/>
      </c>
      <c r="Q378" s="585">
        <f>IFERROR(IF(S378="BDI1", TRUNC(P378*(1+$R$18), 2),IF(S378="BDI2", TRUNC(P378*(1+$Q$18), 2), "")), "")</f>
        <v/>
      </c>
      <c r="R378" s="586">
        <f>_xlfn.IFS(G378="ETAPA", SUMIFS(ValorTotalSemD, Nivel, A378), G378="SUB-ETAPA", SUMIFS(ValorTotalSemD, SubNivel, C378), TRUE, U378)</f>
        <v/>
      </c>
      <c r="S378" s="587">
        <f>IF(G378="","",IF(OR(G378="etapa",G378="sub-etapa"),"",OFFSET(MCQ!M$20,ROW(M378)-ROW(M$20),0)))</f>
        <v/>
      </c>
      <c r="T378" s="588">
        <f>IFERROR(TRUNC(L378*N378,2),"")</f>
        <v/>
      </c>
      <c r="U378" s="589">
        <f>IFERROR(TRUNC(L378*Q378,2),"")</f>
        <v/>
      </c>
    </row>
    <row r="379">
      <c r="A379" s="18">
        <f>OFFSET(MCQ!A$20,ROW(A379)-ROW(A$20),0)</f>
        <v/>
      </c>
      <c r="B379" s="18">
        <f>OFFSET(MCQ!B$20,ROW(B379)-ROW(B$20),0)</f>
        <v/>
      </c>
      <c r="C379" s="18">
        <f>OFFSET(MCQ!C$20,ROW(C379)-ROW(C$20),0)</f>
        <v/>
      </c>
      <c r="D379" s="18">
        <f>OFFSET(MCQ!D$20,ROW(D379)-ROW(D$20),0)</f>
        <v/>
      </c>
      <c r="E379" s="18">
        <f>OFFSET(MCQ!E$20,ROW(E379)-ROW(E$20),0)</f>
        <v/>
      </c>
      <c r="F379" s="18" t="n"/>
      <c r="G379" s="233">
        <f>OFFSET(MCQ!G$20,ROW(G379)-ROW(G$20),0)</f>
        <v/>
      </c>
      <c r="H379" s="583">
        <f>IF(G379="","",OFFSET(MCQ!H$20,ROW(H379)-ROW(H$20),0))</f>
        <v/>
      </c>
      <c r="I379" s="24">
        <f>IF(G379="","",IF(OR(G379="etapa",G379="sub-etapa"),"",OFFSET(MCQ!I$20,ROW(I379)-ROW(I$20),0)))</f>
        <v/>
      </c>
      <c r="J379" s="25">
        <f>IF(G379="","",OFFSET(MCQ!J$20,ROW(J379)-ROW(J$20),0))</f>
        <v/>
      </c>
      <c r="K379" s="24">
        <f>IF(G379="","",IF(OR(G379="etapa",G379="sub-etapa"),"",OFFSET(MCQ!K$20,ROW(K379)-ROW(K$20),0)))</f>
        <v/>
      </c>
      <c r="L379" s="26">
        <f>IF(G379="","",IF(OR(G379="etapa",G379="sub-etapa"),"",TRUNC(OFFSET(MCQ!L$20,ROW(L379)-ROW(L$20),0),2)))</f>
        <v/>
      </c>
      <c r="M379" s="584">
        <f>IF(I379="", "", IFERROR(VLOOKUP(VALUE(I379), _BaseAbril2026, 4, 0), IFERROR(VLOOKUP(TEXT(I379, "@"), _BaseAbril2026, 4, 0), "")))</f>
        <v/>
      </c>
      <c r="N379" s="585">
        <f>IFERROR(IF(S379="BDI1", TRUNC(M379*(1+$O$18), 2),IF(S379="BDI2", TRUNC(M379*(1+$N$18), 2), "")), "")</f>
        <v/>
      </c>
      <c r="O379" s="586">
        <f>_xlfn.IFS(G379="ETAPA", SUMIFS(ValorTotalComD, Nivel, A379), G379="SUB-ETAPA", SUMIFS(ValorTotalComD, SubNivel, C379), TRUE, T379)</f>
        <v/>
      </c>
      <c r="P379" s="584">
        <f>IF(I379="", "", IFERROR(VLOOKUP(VALUE(I379), _BaseAbril2026, 5, 0), IFERROR(VLOOKUP(TEXT(I379, "@"), _BaseAbril2026, 5, 0), "")))</f>
        <v/>
      </c>
      <c r="Q379" s="585">
        <f>IFERROR(IF(S379="BDI1", TRUNC(P379*(1+$R$18), 2),IF(S379="BDI2", TRUNC(P379*(1+$Q$18), 2), "")), "")</f>
        <v/>
      </c>
      <c r="R379" s="586">
        <f>_xlfn.IFS(G379="ETAPA", SUMIFS(ValorTotalSemD, Nivel, A379), G379="SUB-ETAPA", SUMIFS(ValorTotalSemD, SubNivel, C379), TRUE, U379)</f>
        <v/>
      </c>
      <c r="S379" s="587">
        <f>IF(G379="","",IF(OR(G379="etapa",G379="sub-etapa"),"",OFFSET(MCQ!M$20,ROW(M379)-ROW(M$20),0)))</f>
        <v/>
      </c>
      <c r="T379" s="588">
        <f>IFERROR(TRUNC(L379*N379,2),"")</f>
        <v/>
      </c>
      <c r="U379" s="589">
        <f>IFERROR(TRUNC(L379*Q379,2),"")</f>
        <v/>
      </c>
    </row>
    <row r="380">
      <c r="A380" s="18">
        <f>OFFSET(MCQ!A$20,ROW(A380)-ROW(A$20),0)</f>
        <v/>
      </c>
      <c r="B380" s="18">
        <f>OFFSET(MCQ!B$20,ROW(B380)-ROW(B$20),0)</f>
        <v/>
      </c>
      <c r="C380" s="18">
        <f>OFFSET(MCQ!C$20,ROW(C380)-ROW(C$20),0)</f>
        <v/>
      </c>
      <c r="D380" s="18">
        <f>OFFSET(MCQ!D$20,ROW(D380)-ROW(D$20),0)</f>
        <v/>
      </c>
      <c r="E380" s="18">
        <f>OFFSET(MCQ!E$20,ROW(E380)-ROW(E$20),0)</f>
        <v/>
      </c>
      <c r="F380" s="18" t="n"/>
      <c r="G380" s="233">
        <f>OFFSET(MCQ!G$20,ROW(G380)-ROW(G$20),0)</f>
        <v/>
      </c>
      <c r="H380" s="583">
        <f>IF(G380="","",OFFSET(MCQ!H$20,ROW(H380)-ROW(H$20),0))</f>
        <v/>
      </c>
      <c r="I380" s="24">
        <f>IF(G380="","",IF(OR(G380="etapa",G380="sub-etapa"),"",OFFSET(MCQ!I$20,ROW(I380)-ROW(I$20),0)))</f>
        <v/>
      </c>
      <c r="J380" s="25">
        <f>IF(G380="","",OFFSET(MCQ!J$20,ROW(J380)-ROW(J$20),0))</f>
        <v/>
      </c>
      <c r="K380" s="24">
        <f>IF(G380="","",IF(OR(G380="etapa",G380="sub-etapa"),"",OFFSET(MCQ!K$20,ROW(K380)-ROW(K$20),0)))</f>
        <v/>
      </c>
      <c r="L380" s="26">
        <f>IF(G380="","",IF(OR(G380="etapa",G380="sub-etapa"),"",TRUNC(OFFSET(MCQ!L$20,ROW(L380)-ROW(L$20),0),2)))</f>
        <v/>
      </c>
      <c r="M380" s="584">
        <f>IF(I380="", "", IFERROR(VLOOKUP(VALUE(I380), _BaseAbril2026, 4, 0), IFERROR(VLOOKUP(TEXT(I380, "@"), _BaseAbril2026, 4, 0), "")))</f>
        <v/>
      </c>
      <c r="N380" s="585">
        <f>IFERROR(IF(S380="BDI1", TRUNC(M380*(1+$O$18), 2),IF(S380="BDI2", TRUNC(M380*(1+$N$18), 2), "")), "")</f>
        <v/>
      </c>
      <c r="O380" s="586">
        <f>_xlfn.IFS(G380="ETAPA", SUMIFS(ValorTotalComD, Nivel, A380), G380="SUB-ETAPA", SUMIFS(ValorTotalComD, SubNivel, C380), TRUE, T380)</f>
        <v/>
      </c>
      <c r="P380" s="584">
        <f>IF(I380="", "", IFERROR(VLOOKUP(VALUE(I380), _BaseAbril2026, 5, 0), IFERROR(VLOOKUP(TEXT(I380, "@"), _BaseAbril2026, 5, 0), "")))</f>
        <v/>
      </c>
      <c r="Q380" s="585">
        <f>IFERROR(IF(S380="BDI1", TRUNC(P380*(1+$R$18), 2),IF(S380="BDI2", TRUNC(P380*(1+$Q$18), 2), "")), "")</f>
        <v/>
      </c>
      <c r="R380" s="586">
        <f>_xlfn.IFS(G380="ETAPA", SUMIFS(ValorTotalSemD, Nivel, A380), G380="SUB-ETAPA", SUMIFS(ValorTotalSemD, SubNivel, C380), TRUE, U380)</f>
        <v/>
      </c>
      <c r="S380" s="587">
        <f>IF(G380="","",IF(OR(G380="etapa",G380="sub-etapa"),"",OFFSET(MCQ!M$20,ROW(M380)-ROW(M$20),0)))</f>
        <v/>
      </c>
      <c r="T380" s="588">
        <f>IFERROR(TRUNC(L380*N380,2),"")</f>
        <v/>
      </c>
      <c r="U380" s="589">
        <f>IFERROR(TRUNC(L380*Q380,2),"")</f>
        <v/>
      </c>
    </row>
    <row r="381">
      <c r="A381" s="18">
        <f>OFFSET(MCQ!A$20,ROW(A381)-ROW(A$20),0)</f>
        <v/>
      </c>
      <c r="B381" s="18">
        <f>OFFSET(MCQ!B$20,ROW(B381)-ROW(B$20),0)</f>
        <v/>
      </c>
      <c r="C381" s="18">
        <f>OFFSET(MCQ!C$20,ROW(C381)-ROW(C$20),0)</f>
        <v/>
      </c>
      <c r="D381" s="18">
        <f>OFFSET(MCQ!D$20,ROW(D381)-ROW(D$20),0)</f>
        <v/>
      </c>
      <c r="E381" s="18">
        <f>OFFSET(MCQ!E$20,ROW(E381)-ROW(E$20),0)</f>
        <v/>
      </c>
      <c r="F381" s="18" t="n"/>
      <c r="G381" s="233">
        <f>OFFSET(MCQ!G$20,ROW(G381)-ROW(G$20),0)</f>
        <v/>
      </c>
      <c r="H381" s="583">
        <f>IF(G381="","",OFFSET(MCQ!H$20,ROW(H381)-ROW(H$20),0))</f>
        <v/>
      </c>
      <c r="I381" s="24">
        <f>IF(G381="","",IF(OR(G381="etapa",G381="sub-etapa"),"",OFFSET(MCQ!I$20,ROW(I381)-ROW(I$20),0)))</f>
        <v/>
      </c>
      <c r="J381" s="25">
        <f>IF(G381="","",OFFSET(MCQ!J$20,ROW(J381)-ROW(J$20),0))</f>
        <v/>
      </c>
      <c r="K381" s="24">
        <f>IF(G381="","",IF(OR(G381="etapa",G381="sub-etapa"),"",OFFSET(MCQ!K$20,ROW(K381)-ROW(K$20),0)))</f>
        <v/>
      </c>
      <c r="L381" s="26">
        <f>IF(G381="","",IF(OR(G381="etapa",G381="sub-etapa"),"",TRUNC(OFFSET(MCQ!L$20,ROW(L381)-ROW(L$20),0),2)))</f>
        <v/>
      </c>
      <c r="M381" s="584">
        <f>IF(I381="", "", IFERROR(VLOOKUP(VALUE(I381), _BaseAbril2026, 4, 0), IFERROR(VLOOKUP(TEXT(I381, "@"), _BaseAbril2026, 4, 0), "")))</f>
        <v/>
      </c>
      <c r="N381" s="585">
        <f>IFERROR(IF(S381="BDI1", TRUNC(M381*(1+$O$18), 2),IF(S381="BDI2", TRUNC(M381*(1+$N$18), 2), "")), "")</f>
        <v/>
      </c>
      <c r="O381" s="586">
        <f>_xlfn.IFS(G381="ETAPA", SUMIFS(ValorTotalComD, Nivel, A381), G381="SUB-ETAPA", SUMIFS(ValorTotalComD, SubNivel, C381), TRUE, T381)</f>
        <v/>
      </c>
      <c r="P381" s="584">
        <f>IF(I381="", "", IFERROR(VLOOKUP(VALUE(I381), _BaseAbril2026, 5, 0), IFERROR(VLOOKUP(TEXT(I381, "@"), _BaseAbril2026, 5, 0), "")))</f>
        <v/>
      </c>
      <c r="Q381" s="585">
        <f>IFERROR(IF(S381="BDI1", TRUNC(P381*(1+$R$18), 2),IF(S381="BDI2", TRUNC(P381*(1+$Q$18), 2), "")), "")</f>
        <v/>
      </c>
      <c r="R381" s="586">
        <f>_xlfn.IFS(G381="ETAPA", SUMIFS(ValorTotalSemD, Nivel, A381), G381="SUB-ETAPA", SUMIFS(ValorTotalSemD, SubNivel, C381), TRUE, U381)</f>
        <v/>
      </c>
      <c r="S381" s="587">
        <f>IF(G381="","",IF(OR(G381="etapa",G381="sub-etapa"),"",OFFSET(MCQ!M$20,ROW(M381)-ROW(M$20),0)))</f>
        <v/>
      </c>
      <c r="T381" s="588">
        <f>IFERROR(TRUNC(L381*N381,2),"")</f>
        <v/>
      </c>
      <c r="U381" s="589">
        <f>IFERROR(TRUNC(L381*Q381,2),"")</f>
        <v/>
      </c>
    </row>
    <row r="382">
      <c r="A382" s="18">
        <f>OFFSET(MCQ!A$20,ROW(A382)-ROW(A$20),0)</f>
        <v/>
      </c>
      <c r="B382" s="18">
        <f>OFFSET(MCQ!B$20,ROW(B382)-ROW(B$20),0)</f>
        <v/>
      </c>
      <c r="C382" s="18">
        <f>OFFSET(MCQ!C$20,ROW(C382)-ROW(C$20),0)</f>
        <v/>
      </c>
      <c r="D382" s="18">
        <f>OFFSET(MCQ!D$20,ROW(D382)-ROW(D$20),0)</f>
        <v/>
      </c>
      <c r="E382" s="18">
        <f>OFFSET(MCQ!E$20,ROW(E382)-ROW(E$20),0)</f>
        <v/>
      </c>
      <c r="F382" s="18" t="n"/>
      <c r="G382" s="233">
        <f>OFFSET(MCQ!G$20,ROW(G382)-ROW(G$20),0)</f>
        <v/>
      </c>
      <c r="H382" s="583">
        <f>IF(G382="","",OFFSET(MCQ!H$20,ROW(H382)-ROW(H$20),0))</f>
        <v/>
      </c>
      <c r="I382" s="24">
        <f>IF(G382="","",IF(OR(G382="etapa",G382="sub-etapa"),"",OFFSET(MCQ!I$20,ROW(I382)-ROW(I$20),0)))</f>
        <v/>
      </c>
      <c r="J382" s="25">
        <f>IF(G382="","",OFFSET(MCQ!J$20,ROW(J382)-ROW(J$20),0))</f>
        <v/>
      </c>
      <c r="K382" s="24">
        <f>IF(G382="","",IF(OR(G382="etapa",G382="sub-etapa"),"",OFFSET(MCQ!K$20,ROW(K382)-ROW(K$20),0)))</f>
        <v/>
      </c>
      <c r="L382" s="26">
        <f>IF(G382="","",IF(OR(G382="etapa",G382="sub-etapa"),"",TRUNC(OFFSET(MCQ!L$20,ROW(L382)-ROW(L$20),0),2)))</f>
        <v/>
      </c>
      <c r="M382" s="584">
        <f>IF(I382="", "", IFERROR(VLOOKUP(VALUE(I382), _BaseAbril2026, 4, 0), IFERROR(VLOOKUP(TEXT(I382, "@"), _BaseAbril2026, 4, 0), "")))</f>
        <v/>
      </c>
      <c r="N382" s="585">
        <f>IFERROR(IF(S382="BDI1", TRUNC(M382*(1+$O$18), 2),IF(S382="BDI2", TRUNC(M382*(1+$N$18), 2), "")), "")</f>
        <v/>
      </c>
      <c r="O382" s="586">
        <f>_xlfn.IFS(G382="ETAPA", SUMIFS(ValorTotalComD, Nivel, A382), G382="SUB-ETAPA", SUMIFS(ValorTotalComD, SubNivel, C382), TRUE, T382)</f>
        <v/>
      </c>
      <c r="P382" s="584">
        <f>IF(I382="", "", IFERROR(VLOOKUP(VALUE(I382), _BaseAbril2026, 5, 0), IFERROR(VLOOKUP(TEXT(I382, "@"), _BaseAbril2026, 5, 0), "")))</f>
        <v/>
      </c>
      <c r="Q382" s="585">
        <f>IFERROR(IF(S382="BDI1", TRUNC(P382*(1+$R$18), 2),IF(S382="BDI2", TRUNC(P382*(1+$Q$18), 2), "")), "")</f>
        <v/>
      </c>
      <c r="R382" s="586">
        <f>_xlfn.IFS(G382="ETAPA", SUMIFS(ValorTotalSemD, Nivel, A382), G382="SUB-ETAPA", SUMIFS(ValorTotalSemD, SubNivel, C382), TRUE, U382)</f>
        <v/>
      </c>
      <c r="S382" s="587">
        <f>IF(G382="","",IF(OR(G382="etapa",G382="sub-etapa"),"",OFFSET(MCQ!M$20,ROW(M382)-ROW(M$20),0)))</f>
        <v/>
      </c>
      <c r="T382" s="588">
        <f>IFERROR(TRUNC(L382*N382,2),"")</f>
        <v/>
      </c>
      <c r="U382" s="589">
        <f>IFERROR(TRUNC(L382*Q382,2),"")</f>
        <v/>
      </c>
    </row>
    <row r="383">
      <c r="A383" s="18">
        <f>OFFSET(MCQ!A$20,ROW(A383)-ROW(A$20),0)</f>
        <v/>
      </c>
      <c r="B383" s="18">
        <f>OFFSET(MCQ!B$20,ROW(B383)-ROW(B$20),0)</f>
        <v/>
      </c>
      <c r="C383" s="18">
        <f>OFFSET(MCQ!C$20,ROW(C383)-ROW(C$20),0)</f>
        <v/>
      </c>
      <c r="D383" s="18">
        <f>OFFSET(MCQ!D$20,ROW(D383)-ROW(D$20),0)</f>
        <v/>
      </c>
      <c r="E383" s="18">
        <f>OFFSET(MCQ!E$20,ROW(E383)-ROW(E$20),0)</f>
        <v/>
      </c>
      <c r="F383" s="18" t="n"/>
      <c r="G383" s="233">
        <f>OFFSET(MCQ!G$20,ROW(G383)-ROW(G$20),0)</f>
        <v/>
      </c>
      <c r="H383" s="583">
        <f>IF(G383="","",OFFSET(MCQ!H$20,ROW(H383)-ROW(H$20),0))</f>
        <v/>
      </c>
      <c r="I383" s="24">
        <f>IF(G383="","",IF(OR(G383="etapa",G383="sub-etapa"),"",OFFSET(MCQ!I$20,ROW(I383)-ROW(I$20),0)))</f>
        <v/>
      </c>
      <c r="J383" s="25">
        <f>IF(G383="","",OFFSET(MCQ!J$20,ROW(J383)-ROW(J$20),0))</f>
        <v/>
      </c>
      <c r="K383" s="24">
        <f>IF(G383="","",IF(OR(G383="etapa",G383="sub-etapa"),"",OFFSET(MCQ!K$20,ROW(K383)-ROW(K$20),0)))</f>
        <v/>
      </c>
      <c r="L383" s="26">
        <f>IF(G383="","",IF(OR(G383="etapa",G383="sub-etapa"),"",TRUNC(OFFSET(MCQ!L$20,ROW(L383)-ROW(L$20),0),2)))</f>
        <v/>
      </c>
      <c r="M383" s="584">
        <f>IF(I383="", "", IFERROR(VLOOKUP(VALUE(I383), _BaseAbril2026, 4, 0), IFERROR(VLOOKUP(TEXT(I383, "@"), _BaseAbril2026, 4, 0), "")))</f>
        <v/>
      </c>
      <c r="N383" s="585">
        <f>IFERROR(IF(S383="BDI1", TRUNC(M383*(1+$O$18), 2),IF(S383="BDI2", TRUNC(M383*(1+$N$18), 2), "")), "")</f>
        <v/>
      </c>
      <c r="O383" s="586">
        <f>_xlfn.IFS(G383="ETAPA", SUMIFS(ValorTotalComD, Nivel, A383), G383="SUB-ETAPA", SUMIFS(ValorTotalComD, SubNivel, C383), TRUE, T383)</f>
        <v/>
      </c>
      <c r="P383" s="584">
        <f>IF(I383="", "", IFERROR(VLOOKUP(VALUE(I383), _BaseAbril2026, 5, 0), IFERROR(VLOOKUP(TEXT(I383, "@"), _BaseAbril2026, 5, 0), "")))</f>
        <v/>
      </c>
      <c r="Q383" s="585">
        <f>IFERROR(IF(S383="BDI1", TRUNC(P383*(1+$R$18), 2),IF(S383="BDI2", TRUNC(P383*(1+$Q$18), 2), "")), "")</f>
        <v/>
      </c>
      <c r="R383" s="586">
        <f>_xlfn.IFS(G383="ETAPA", SUMIFS(ValorTotalSemD, Nivel, A383), G383="SUB-ETAPA", SUMIFS(ValorTotalSemD, SubNivel, C383), TRUE, U383)</f>
        <v/>
      </c>
      <c r="S383" s="587">
        <f>IF(G383="","",IF(OR(G383="etapa",G383="sub-etapa"),"",OFFSET(MCQ!M$20,ROW(M383)-ROW(M$20),0)))</f>
        <v/>
      </c>
      <c r="T383" s="588">
        <f>IFERROR(TRUNC(L383*N383,2),"")</f>
        <v/>
      </c>
      <c r="U383" s="589">
        <f>IFERROR(TRUNC(L383*Q383,2),"")</f>
        <v/>
      </c>
    </row>
    <row r="384">
      <c r="A384" s="18">
        <f>OFFSET(MCQ!A$20,ROW(A384)-ROW(A$20),0)</f>
        <v/>
      </c>
      <c r="B384" s="18">
        <f>OFFSET(MCQ!B$20,ROW(B384)-ROW(B$20),0)</f>
        <v/>
      </c>
      <c r="C384" s="18">
        <f>OFFSET(MCQ!C$20,ROW(C384)-ROW(C$20),0)</f>
        <v/>
      </c>
      <c r="D384" s="18">
        <f>OFFSET(MCQ!D$20,ROW(D384)-ROW(D$20),0)</f>
        <v/>
      </c>
      <c r="E384" s="18">
        <f>OFFSET(MCQ!E$20,ROW(E384)-ROW(E$20),0)</f>
        <v/>
      </c>
      <c r="F384" s="18" t="n"/>
      <c r="G384" s="233">
        <f>OFFSET(MCQ!G$20,ROW(G384)-ROW(G$20),0)</f>
        <v/>
      </c>
      <c r="H384" s="583">
        <f>IF(G384="","",OFFSET(MCQ!H$20,ROW(H384)-ROW(H$20),0))</f>
        <v/>
      </c>
      <c r="I384" s="24">
        <f>IF(G384="","",IF(OR(G384="etapa",G384="sub-etapa"),"",OFFSET(MCQ!I$20,ROW(I384)-ROW(I$20),0)))</f>
        <v/>
      </c>
      <c r="J384" s="25">
        <f>IF(G384="","",OFFSET(MCQ!J$20,ROW(J384)-ROW(J$20),0))</f>
        <v/>
      </c>
      <c r="K384" s="24">
        <f>IF(G384="","",IF(OR(G384="etapa",G384="sub-etapa"),"",OFFSET(MCQ!K$20,ROW(K384)-ROW(K$20),0)))</f>
        <v/>
      </c>
      <c r="L384" s="26">
        <f>IF(G384="","",IF(OR(G384="etapa",G384="sub-etapa"),"",TRUNC(OFFSET(MCQ!L$20,ROW(L384)-ROW(L$20),0),2)))</f>
        <v/>
      </c>
      <c r="M384" s="584">
        <f>IF(I384="", "", IFERROR(VLOOKUP(VALUE(I384), _BaseAbril2026, 4, 0), IFERROR(VLOOKUP(TEXT(I384, "@"), _BaseAbril2026, 4, 0), "")))</f>
        <v/>
      </c>
      <c r="N384" s="585">
        <f>IFERROR(IF(S384="BDI1", TRUNC(M384*(1+$O$18), 2),IF(S384="BDI2", TRUNC(M384*(1+$N$18), 2), "")), "")</f>
        <v/>
      </c>
      <c r="O384" s="586">
        <f>_xlfn.IFS(G384="ETAPA", SUMIFS(ValorTotalComD, Nivel, A384), G384="SUB-ETAPA", SUMIFS(ValorTotalComD, SubNivel, C384), TRUE, T384)</f>
        <v/>
      </c>
      <c r="P384" s="584">
        <f>IF(I384="", "", IFERROR(VLOOKUP(VALUE(I384), _BaseAbril2026, 5, 0), IFERROR(VLOOKUP(TEXT(I384, "@"), _BaseAbril2026, 5, 0), "")))</f>
        <v/>
      </c>
      <c r="Q384" s="585">
        <f>IFERROR(IF(S384="BDI1", TRUNC(P384*(1+$R$18), 2),IF(S384="BDI2", TRUNC(P384*(1+$Q$18), 2), "")), "")</f>
        <v/>
      </c>
      <c r="R384" s="586">
        <f>_xlfn.IFS(G384="ETAPA", SUMIFS(ValorTotalSemD, Nivel, A384), G384="SUB-ETAPA", SUMIFS(ValorTotalSemD, SubNivel, C384), TRUE, U384)</f>
        <v/>
      </c>
      <c r="S384" s="587">
        <f>IF(G384="","",IF(OR(G384="etapa",G384="sub-etapa"),"",OFFSET(MCQ!M$20,ROW(M384)-ROW(M$20),0)))</f>
        <v/>
      </c>
      <c r="T384" s="588">
        <f>IFERROR(TRUNC(L384*N384,2),"")</f>
        <v/>
      </c>
      <c r="U384" s="589">
        <f>IFERROR(TRUNC(L384*Q384,2),"")</f>
        <v/>
      </c>
    </row>
    <row r="385">
      <c r="A385" s="18">
        <f>OFFSET(MCQ!A$20,ROW(A385)-ROW(A$20),0)</f>
        <v/>
      </c>
      <c r="B385" s="18">
        <f>OFFSET(MCQ!B$20,ROW(B385)-ROW(B$20),0)</f>
        <v/>
      </c>
      <c r="C385" s="18">
        <f>OFFSET(MCQ!C$20,ROW(C385)-ROW(C$20),0)</f>
        <v/>
      </c>
      <c r="D385" s="18">
        <f>OFFSET(MCQ!D$20,ROW(D385)-ROW(D$20),0)</f>
        <v/>
      </c>
      <c r="E385" s="18">
        <f>OFFSET(MCQ!E$20,ROW(E385)-ROW(E$20),0)</f>
        <v/>
      </c>
      <c r="F385" s="18" t="n"/>
      <c r="G385" s="233">
        <f>OFFSET(MCQ!G$20,ROW(G385)-ROW(G$20),0)</f>
        <v/>
      </c>
      <c r="H385" s="583">
        <f>IF(G385="","",OFFSET(MCQ!H$20,ROW(H385)-ROW(H$20),0))</f>
        <v/>
      </c>
      <c r="I385" s="24">
        <f>IF(G385="","",IF(OR(G385="etapa",G385="sub-etapa"),"",OFFSET(MCQ!I$20,ROW(I385)-ROW(I$20),0)))</f>
        <v/>
      </c>
      <c r="J385" s="25">
        <f>IF(G385="","",OFFSET(MCQ!J$20,ROW(J385)-ROW(J$20),0))</f>
        <v/>
      </c>
      <c r="K385" s="24">
        <f>IF(G385="","",IF(OR(G385="etapa",G385="sub-etapa"),"",OFFSET(MCQ!K$20,ROW(K385)-ROW(K$20),0)))</f>
        <v/>
      </c>
      <c r="L385" s="26">
        <f>IF(G385="","",IF(OR(G385="etapa",G385="sub-etapa"),"",TRUNC(OFFSET(MCQ!L$20,ROW(L385)-ROW(L$20),0),2)))</f>
        <v/>
      </c>
      <c r="M385" s="584">
        <f>IF(I385="", "", IFERROR(VLOOKUP(VALUE(I385), _BaseAbril2026, 4, 0), IFERROR(VLOOKUP(TEXT(I385, "@"), _BaseAbril2026, 4, 0), "")))</f>
        <v/>
      </c>
      <c r="N385" s="585">
        <f>IFERROR(IF(S385="BDI1", TRUNC(M385*(1+$O$18), 2),IF(S385="BDI2", TRUNC(M385*(1+$N$18), 2), "")), "")</f>
        <v/>
      </c>
      <c r="O385" s="586">
        <f>_xlfn.IFS(G385="ETAPA", SUMIFS(ValorTotalComD, Nivel, A385), G385="SUB-ETAPA", SUMIFS(ValorTotalComD, SubNivel, C385), TRUE, T385)</f>
        <v/>
      </c>
      <c r="P385" s="584">
        <f>IF(I385="", "", IFERROR(VLOOKUP(VALUE(I385), _BaseAbril2026, 5, 0), IFERROR(VLOOKUP(TEXT(I385, "@"), _BaseAbril2026, 5, 0), "")))</f>
        <v/>
      </c>
      <c r="Q385" s="585">
        <f>IFERROR(IF(S385="BDI1", TRUNC(P385*(1+$R$18), 2),IF(S385="BDI2", TRUNC(P385*(1+$Q$18), 2), "")), "")</f>
        <v/>
      </c>
      <c r="R385" s="586">
        <f>_xlfn.IFS(G385="ETAPA", SUMIFS(ValorTotalSemD, Nivel, A385), G385="SUB-ETAPA", SUMIFS(ValorTotalSemD, SubNivel, C385), TRUE, U385)</f>
        <v/>
      </c>
      <c r="S385" s="587">
        <f>IF(G385="","",IF(OR(G385="etapa",G385="sub-etapa"),"",OFFSET(MCQ!M$20,ROW(M385)-ROW(M$20),0)))</f>
        <v/>
      </c>
      <c r="T385" s="588">
        <f>IFERROR(TRUNC(L385*N385,2),"")</f>
        <v/>
      </c>
      <c r="U385" s="589">
        <f>IFERROR(TRUNC(L385*Q385,2),"")</f>
        <v/>
      </c>
    </row>
    <row r="386">
      <c r="A386" s="18">
        <f>OFFSET(MCQ!A$20,ROW(A386)-ROW(A$20),0)</f>
        <v/>
      </c>
      <c r="B386" s="18">
        <f>OFFSET(MCQ!B$20,ROW(B386)-ROW(B$20),0)</f>
        <v/>
      </c>
      <c r="C386" s="18">
        <f>OFFSET(MCQ!C$20,ROW(C386)-ROW(C$20),0)</f>
        <v/>
      </c>
      <c r="D386" s="18">
        <f>OFFSET(MCQ!D$20,ROW(D386)-ROW(D$20),0)</f>
        <v/>
      </c>
      <c r="E386" s="18">
        <f>OFFSET(MCQ!E$20,ROW(E386)-ROW(E$20),0)</f>
        <v/>
      </c>
      <c r="F386" s="18" t="n"/>
      <c r="G386" s="233">
        <f>OFFSET(MCQ!G$20,ROW(G386)-ROW(G$20),0)</f>
        <v/>
      </c>
      <c r="H386" s="583">
        <f>IF(G386="","",OFFSET(MCQ!H$20,ROW(H386)-ROW(H$20),0))</f>
        <v/>
      </c>
      <c r="I386" s="24">
        <f>IF(G386="","",IF(OR(G386="etapa",G386="sub-etapa"),"",OFFSET(MCQ!I$20,ROW(I386)-ROW(I$20),0)))</f>
        <v/>
      </c>
      <c r="J386" s="25">
        <f>IF(G386="","",OFFSET(MCQ!J$20,ROW(J386)-ROW(J$20),0))</f>
        <v/>
      </c>
      <c r="K386" s="24">
        <f>IF(G386="","",IF(OR(G386="etapa",G386="sub-etapa"),"",OFFSET(MCQ!K$20,ROW(K386)-ROW(K$20),0)))</f>
        <v/>
      </c>
      <c r="L386" s="26">
        <f>IF(G386="","",IF(OR(G386="etapa",G386="sub-etapa"),"",TRUNC(OFFSET(MCQ!L$20,ROW(L386)-ROW(L$20),0),2)))</f>
        <v/>
      </c>
      <c r="M386" s="584">
        <f>IF(I386="", "", IFERROR(VLOOKUP(VALUE(I386), _BaseAbril2026, 4, 0), IFERROR(VLOOKUP(TEXT(I386, "@"), _BaseAbril2026, 4, 0), "")))</f>
        <v/>
      </c>
      <c r="N386" s="585">
        <f>IFERROR(IF(S386="BDI1", TRUNC(M386*(1+$O$18), 2),IF(S386="BDI2", TRUNC(M386*(1+$N$18), 2), "")), "")</f>
        <v/>
      </c>
      <c r="O386" s="586">
        <f>_xlfn.IFS(G386="ETAPA", SUMIFS(ValorTotalComD, Nivel, A386), G386="SUB-ETAPA", SUMIFS(ValorTotalComD, SubNivel, C386), TRUE, T386)</f>
        <v/>
      </c>
      <c r="P386" s="584">
        <f>IF(I386="", "", IFERROR(VLOOKUP(VALUE(I386), _BaseAbril2026, 5, 0), IFERROR(VLOOKUP(TEXT(I386, "@"), _BaseAbril2026, 5, 0), "")))</f>
        <v/>
      </c>
      <c r="Q386" s="585">
        <f>IFERROR(IF(S386="BDI1", TRUNC(P386*(1+$R$18), 2),IF(S386="BDI2", TRUNC(P386*(1+$Q$18), 2), "")), "")</f>
        <v/>
      </c>
      <c r="R386" s="586">
        <f>_xlfn.IFS(G386="ETAPA", SUMIFS(ValorTotalSemD, Nivel, A386), G386="SUB-ETAPA", SUMIFS(ValorTotalSemD, SubNivel, C386), TRUE, U386)</f>
        <v/>
      </c>
      <c r="S386" s="587">
        <f>IF(G386="","",IF(OR(G386="etapa",G386="sub-etapa"),"",OFFSET(MCQ!M$20,ROW(M386)-ROW(M$20),0)))</f>
        <v/>
      </c>
      <c r="T386" s="588">
        <f>IFERROR(TRUNC(L386*N386,2),"")</f>
        <v/>
      </c>
      <c r="U386" s="589">
        <f>IFERROR(TRUNC(L386*Q386,2),"")</f>
        <v/>
      </c>
    </row>
    <row r="387">
      <c r="A387" s="18">
        <f>OFFSET(MCQ!A$20,ROW(A387)-ROW(A$20),0)</f>
        <v/>
      </c>
      <c r="B387" s="18">
        <f>OFFSET(MCQ!B$20,ROW(B387)-ROW(B$20),0)</f>
        <v/>
      </c>
      <c r="C387" s="18">
        <f>OFFSET(MCQ!C$20,ROW(C387)-ROW(C$20),0)</f>
        <v/>
      </c>
      <c r="D387" s="18">
        <f>OFFSET(MCQ!D$20,ROW(D387)-ROW(D$20),0)</f>
        <v/>
      </c>
      <c r="E387" s="18">
        <f>OFFSET(MCQ!E$20,ROW(E387)-ROW(E$20),0)</f>
        <v/>
      </c>
      <c r="F387" s="18" t="n"/>
      <c r="G387" s="233">
        <f>OFFSET(MCQ!G$20,ROW(G387)-ROW(G$20),0)</f>
        <v/>
      </c>
      <c r="H387" s="583">
        <f>IF(G387="","",OFFSET(MCQ!H$20,ROW(H387)-ROW(H$20),0))</f>
        <v/>
      </c>
      <c r="I387" s="24">
        <f>IF(G387="","",IF(OR(G387="etapa",G387="sub-etapa"),"",OFFSET(MCQ!I$20,ROW(I387)-ROW(I$20),0)))</f>
        <v/>
      </c>
      <c r="J387" s="25">
        <f>IF(G387="","",OFFSET(MCQ!J$20,ROW(J387)-ROW(J$20),0))</f>
        <v/>
      </c>
      <c r="K387" s="24">
        <f>IF(G387="","",IF(OR(G387="etapa",G387="sub-etapa"),"",OFFSET(MCQ!K$20,ROW(K387)-ROW(K$20),0)))</f>
        <v/>
      </c>
      <c r="L387" s="26">
        <f>IF(G387="","",IF(OR(G387="etapa",G387="sub-etapa"),"",TRUNC(OFFSET(MCQ!L$20,ROW(L387)-ROW(L$20),0),2)))</f>
        <v/>
      </c>
      <c r="M387" s="584">
        <f>IF(I387="", "", IFERROR(VLOOKUP(VALUE(I387), _BaseAbril2026, 4, 0), IFERROR(VLOOKUP(TEXT(I387, "@"), _BaseAbril2026, 4, 0), "")))</f>
        <v/>
      </c>
      <c r="N387" s="585">
        <f>IFERROR(IF(S387="BDI1", TRUNC(M387*(1+$O$18), 2),IF(S387="BDI2", TRUNC(M387*(1+$N$18), 2), "")), "")</f>
        <v/>
      </c>
      <c r="O387" s="586">
        <f>_xlfn.IFS(G387="ETAPA", SUMIFS(ValorTotalComD, Nivel, A387), G387="SUB-ETAPA", SUMIFS(ValorTotalComD, SubNivel, C387), TRUE, T387)</f>
        <v/>
      </c>
      <c r="P387" s="584">
        <f>IF(I387="", "", IFERROR(VLOOKUP(VALUE(I387), _BaseAbril2026, 5, 0), IFERROR(VLOOKUP(TEXT(I387, "@"), _BaseAbril2026, 5, 0), "")))</f>
        <v/>
      </c>
      <c r="Q387" s="585">
        <f>IFERROR(IF(S387="BDI1", TRUNC(P387*(1+$R$18), 2),IF(S387="BDI2", TRUNC(P387*(1+$Q$18), 2), "")), "")</f>
        <v/>
      </c>
      <c r="R387" s="586">
        <f>_xlfn.IFS(G387="ETAPA", SUMIFS(ValorTotalSemD, Nivel, A387), G387="SUB-ETAPA", SUMIFS(ValorTotalSemD, SubNivel, C387), TRUE, U387)</f>
        <v/>
      </c>
      <c r="S387" s="587">
        <f>IF(G387="","",IF(OR(G387="etapa",G387="sub-etapa"),"",OFFSET(MCQ!M$20,ROW(M387)-ROW(M$20),0)))</f>
        <v/>
      </c>
      <c r="T387" s="588">
        <f>IFERROR(TRUNC(L387*N387,2),"")</f>
        <v/>
      </c>
      <c r="U387" s="589">
        <f>IFERROR(TRUNC(L387*Q387,2),"")</f>
        <v/>
      </c>
    </row>
    <row r="388">
      <c r="A388" s="18">
        <f>OFFSET(MCQ!A$20,ROW(A388)-ROW(A$20),0)</f>
        <v/>
      </c>
      <c r="B388" s="18">
        <f>OFFSET(MCQ!B$20,ROW(B388)-ROW(B$20),0)</f>
        <v/>
      </c>
      <c r="C388" s="18">
        <f>OFFSET(MCQ!C$20,ROW(C388)-ROW(C$20),0)</f>
        <v/>
      </c>
      <c r="D388" s="18">
        <f>OFFSET(MCQ!D$20,ROW(D388)-ROW(D$20),0)</f>
        <v/>
      </c>
      <c r="E388" s="18">
        <f>OFFSET(MCQ!E$20,ROW(E388)-ROW(E$20),0)</f>
        <v/>
      </c>
      <c r="F388" s="18" t="n"/>
      <c r="G388" s="233">
        <f>OFFSET(MCQ!G$20,ROW(G388)-ROW(G$20),0)</f>
        <v/>
      </c>
      <c r="H388" s="583">
        <f>IF(G388="","",OFFSET(MCQ!H$20,ROW(H388)-ROW(H$20),0))</f>
        <v/>
      </c>
      <c r="I388" s="24">
        <f>IF(G388="","",IF(OR(G388="etapa",G388="sub-etapa"),"",OFFSET(MCQ!I$20,ROW(I388)-ROW(I$20),0)))</f>
        <v/>
      </c>
      <c r="J388" s="25">
        <f>IF(G388="","",OFFSET(MCQ!J$20,ROW(J388)-ROW(J$20),0))</f>
        <v/>
      </c>
      <c r="K388" s="24">
        <f>IF(G388="","",IF(OR(G388="etapa",G388="sub-etapa"),"",OFFSET(MCQ!K$20,ROW(K388)-ROW(K$20),0)))</f>
        <v/>
      </c>
      <c r="L388" s="26">
        <f>IF(G388="","",IF(OR(G388="etapa",G388="sub-etapa"),"",TRUNC(OFFSET(MCQ!L$20,ROW(L388)-ROW(L$20),0),2)))</f>
        <v/>
      </c>
      <c r="M388" s="584">
        <f>IF(I388="", "", IFERROR(VLOOKUP(VALUE(I388), _BaseAbril2026, 4, 0), IFERROR(VLOOKUP(TEXT(I388, "@"), _BaseAbril2026, 4, 0), "")))</f>
        <v/>
      </c>
      <c r="N388" s="585">
        <f>IFERROR(IF(S388="BDI1", TRUNC(M388*(1+$O$18), 2),IF(S388="BDI2", TRUNC(M388*(1+$N$18), 2), "")), "")</f>
        <v/>
      </c>
      <c r="O388" s="586">
        <f>_xlfn.IFS(G388="ETAPA", SUMIFS(ValorTotalComD, Nivel, A388), G388="SUB-ETAPA", SUMIFS(ValorTotalComD, SubNivel, C388), TRUE, T388)</f>
        <v/>
      </c>
      <c r="P388" s="584">
        <f>IF(I388="", "", IFERROR(VLOOKUP(VALUE(I388), _BaseAbril2026, 5, 0), IFERROR(VLOOKUP(TEXT(I388, "@"), _BaseAbril2026, 5, 0), "")))</f>
        <v/>
      </c>
      <c r="Q388" s="585">
        <f>IFERROR(IF(S388="BDI1", TRUNC(P388*(1+$R$18), 2),IF(S388="BDI2", TRUNC(P388*(1+$Q$18), 2), "")), "")</f>
        <v/>
      </c>
      <c r="R388" s="586">
        <f>_xlfn.IFS(G388="ETAPA", SUMIFS(ValorTotalSemD, Nivel, A388), G388="SUB-ETAPA", SUMIFS(ValorTotalSemD, SubNivel, C388), TRUE, U388)</f>
        <v/>
      </c>
      <c r="S388" s="587">
        <f>IF(G388="","",IF(OR(G388="etapa",G388="sub-etapa"),"",OFFSET(MCQ!M$20,ROW(M388)-ROW(M$20),0)))</f>
        <v/>
      </c>
      <c r="T388" s="588">
        <f>IFERROR(TRUNC(L388*N388,2),"")</f>
        <v/>
      </c>
      <c r="U388" s="589">
        <f>IFERROR(TRUNC(L388*Q388,2),"")</f>
        <v/>
      </c>
    </row>
    <row r="389">
      <c r="A389" s="18">
        <f>OFFSET(MCQ!A$20,ROW(A389)-ROW(A$20),0)</f>
        <v/>
      </c>
      <c r="B389" s="18">
        <f>OFFSET(MCQ!B$20,ROW(B389)-ROW(B$20),0)</f>
        <v/>
      </c>
      <c r="C389" s="18">
        <f>OFFSET(MCQ!C$20,ROW(C389)-ROW(C$20),0)</f>
        <v/>
      </c>
      <c r="D389" s="18">
        <f>OFFSET(MCQ!D$20,ROW(D389)-ROW(D$20),0)</f>
        <v/>
      </c>
      <c r="E389" s="18">
        <f>OFFSET(MCQ!E$20,ROW(E389)-ROW(E$20),0)</f>
        <v/>
      </c>
      <c r="F389" s="18" t="n"/>
      <c r="G389" s="233">
        <f>OFFSET(MCQ!G$20,ROW(G389)-ROW(G$20),0)</f>
        <v/>
      </c>
      <c r="H389" s="583">
        <f>IF(G389="","",OFFSET(MCQ!H$20,ROW(H389)-ROW(H$20),0))</f>
        <v/>
      </c>
      <c r="I389" s="24">
        <f>IF(G389="","",IF(OR(G389="etapa",G389="sub-etapa"),"",OFFSET(MCQ!I$20,ROW(I389)-ROW(I$20),0)))</f>
        <v/>
      </c>
      <c r="J389" s="25">
        <f>IF(G389="","",OFFSET(MCQ!J$20,ROW(J389)-ROW(J$20),0))</f>
        <v/>
      </c>
      <c r="K389" s="24">
        <f>IF(G389="","",IF(OR(G389="etapa",G389="sub-etapa"),"",OFFSET(MCQ!K$20,ROW(K389)-ROW(K$20),0)))</f>
        <v/>
      </c>
      <c r="L389" s="26">
        <f>IF(G389="","",IF(OR(G389="etapa",G389="sub-etapa"),"",TRUNC(OFFSET(MCQ!L$20,ROW(L389)-ROW(L$20),0),2)))</f>
        <v/>
      </c>
      <c r="M389" s="584">
        <f>IF(I389="", "", IFERROR(VLOOKUP(VALUE(I389), _BaseAbril2026, 4, 0), IFERROR(VLOOKUP(TEXT(I389, "@"), _BaseAbril2026, 4, 0), "")))</f>
        <v/>
      </c>
      <c r="N389" s="585">
        <f>IFERROR(IF(S389="BDI1", TRUNC(M389*(1+$O$18), 2),IF(S389="BDI2", TRUNC(M389*(1+$N$18), 2), "")), "")</f>
        <v/>
      </c>
      <c r="O389" s="586">
        <f>_xlfn.IFS(G389="ETAPA", SUMIFS(ValorTotalComD, Nivel, A389), G389="SUB-ETAPA", SUMIFS(ValorTotalComD, SubNivel, C389), TRUE, T389)</f>
        <v/>
      </c>
      <c r="P389" s="584">
        <f>IF(I389="", "", IFERROR(VLOOKUP(VALUE(I389), _BaseAbril2026, 5, 0), IFERROR(VLOOKUP(TEXT(I389, "@"), _BaseAbril2026, 5, 0), "")))</f>
        <v/>
      </c>
      <c r="Q389" s="585">
        <f>IFERROR(IF(S389="BDI1", TRUNC(P389*(1+$R$18), 2),IF(S389="BDI2", TRUNC(P389*(1+$Q$18), 2), "")), "")</f>
        <v/>
      </c>
      <c r="R389" s="586">
        <f>_xlfn.IFS(G389="ETAPA", SUMIFS(ValorTotalSemD, Nivel, A389), G389="SUB-ETAPA", SUMIFS(ValorTotalSemD, SubNivel, C389), TRUE, U389)</f>
        <v/>
      </c>
      <c r="S389" s="587">
        <f>IF(G389="","",IF(OR(G389="etapa",G389="sub-etapa"),"",OFFSET(MCQ!M$20,ROW(M389)-ROW(M$20),0)))</f>
        <v/>
      </c>
      <c r="T389" s="588">
        <f>IFERROR(TRUNC(L389*N389,2),"")</f>
        <v/>
      </c>
      <c r="U389" s="589">
        <f>IFERROR(TRUNC(L389*Q389,2),"")</f>
        <v/>
      </c>
    </row>
    <row r="390">
      <c r="A390" s="18">
        <f>OFFSET(MCQ!A$20,ROW(A390)-ROW(A$20),0)</f>
        <v/>
      </c>
      <c r="B390" s="18">
        <f>OFFSET(MCQ!B$20,ROW(B390)-ROW(B$20),0)</f>
        <v/>
      </c>
      <c r="C390" s="18">
        <f>OFFSET(MCQ!C$20,ROW(C390)-ROW(C$20),0)</f>
        <v/>
      </c>
      <c r="D390" s="18">
        <f>OFFSET(MCQ!D$20,ROW(D390)-ROW(D$20),0)</f>
        <v/>
      </c>
      <c r="E390" s="18">
        <f>OFFSET(MCQ!E$20,ROW(E390)-ROW(E$20),0)</f>
        <v/>
      </c>
      <c r="F390" s="18" t="n"/>
      <c r="G390" s="233">
        <f>OFFSET(MCQ!G$20,ROW(G390)-ROW(G$20),0)</f>
        <v/>
      </c>
      <c r="H390" s="583">
        <f>IF(G390="","",OFFSET(MCQ!H$20,ROW(H390)-ROW(H$20),0))</f>
        <v/>
      </c>
      <c r="I390" s="24">
        <f>IF(G390="","",IF(OR(G390="etapa",G390="sub-etapa"),"",OFFSET(MCQ!I$20,ROW(I390)-ROW(I$20),0)))</f>
        <v/>
      </c>
      <c r="J390" s="25">
        <f>IF(G390="","",OFFSET(MCQ!J$20,ROW(J390)-ROW(J$20),0))</f>
        <v/>
      </c>
      <c r="K390" s="24">
        <f>IF(G390="","",IF(OR(G390="etapa",G390="sub-etapa"),"",OFFSET(MCQ!K$20,ROW(K390)-ROW(K$20),0)))</f>
        <v/>
      </c>
      <c r="L390" s="26">
        <f>IF(G390="","",IF(OR(G390="etapa",G390="sub-etapa"),"",TRUNC(OFFSET(MCQ!L$20,ROW(L390)-ROW(L$20),0),2)))</f>
        <v/>
      </c>
      <c r="M390" s="584">
        <f>IF(I390="", "", IFERROR(VLOOKUP(VALUE(I390), _BaseAbril2026, 4, 0), IFERROR(VLOOKUP(TEXT(I390, "@"), _BaseAbril2026, 4, 0), "")))</f>
        <v/>
      </c>
      <c r="N390" s="585">
        <f>IFERROR(IF(S390="BDI1", TRUNC(M390*(1+$O$18), 2),IF(S390="BDI2", TRUNC(M390*(1+$N$18), 2), "")), "")</f>
        <v/>
      </c>
      <c r="O390" s="586">
        <f>_xlfn.IFS(G390="ETAPA", SUMIFS(ValorTotalComD, Nivel, A390), G390="SUB-ETAPA", SUMIFS(ValorTotalComD, SubNivel, C390), TRUE, T390)</f>
        <v/>
      </c>
      <c r="P390" s="584">
        <f>IF(I390="", "", IFERROR(VLOOKUP(VALUE(I390), _BaseAbril2026, 5, 0), IFERROR(VLOOKUP(TEXT(I390, "@"), _BaseAbril2026, 5, 0), "")))</f>
        <v/>
      </c>
      <c r="Q390" s="585">
        <f>IFERROR(IF(S390="BDI1", TRUNC(P390*(1+$R$18), 2),IF(S390="BDI2", TRUNC(P390*(1+$Q$18), 2), "")), "")</f>
        <v/>
      </c>
      <c r="R390" s="586">
        <f>_xlfn.IFS(G390="ETAPA", SUMIFS(ValorTotalSemD, Nivel, A390), G390="SUB-ETAPA", SUMIFS(ValorTotalSemD, SubNivel, C390), TRUE, U390)</f>
        <v/>
      </c>
      <c r="S390" s="587">
        <f>IF(G390="","",IF(OR(G390="etapa",G390="sub-etapa"),"",OFFSET(MCQ!M$20,ROW(M390)-ROW(M$20),0)))</f>
        <v/>
      </c>
      <c r="T390" s="588">
        <f>IFERROR(TRUNC(L390*N390,2),"")</f>
        <v/>
      </c>
      <c r="U390" s="589">
        <f>IFERROR(TRUNC(L390*Q390,2),"")</f>
        <v/>
      </c>
    </row>
    <row r="391">
      <c r="A391" s="18">
        <f>OFFSET(MCQ!A$20,ROW(A391)-ROW(A$20),0)</f>
        <v/>
      </c>
      <c r="B391" s="18">
        <f>OFFSET(MCQ!B$20,ROW(B391)-ROW(B$20),0)</f>
        <v/>
      </c>
      <c r="C391" s="18">
        <f>OFFSET(MCQ!C$20,ROW(C391)-ROW(C$20),0)</f>
        <v/>
      </c>
      <c r="D391" s="18">
        <f>OFFSET(MCQ!D$20,ROW(D391)-ROW(D$20),0)</f>
        <v/>
      </c>
      <c r="E391" s="18">
        <f>OFFSET(MCQ!E$20,ROW(E391)-ROW(E$20),0)</f>
        <v/>
      </c>
      <c r="F391" s="18" t="n"/>
      <c r="G391" s="233">
        <f>OFFSET(MCQ!G$20,ROW(G391)-ROW(G$20),0)</f>
        <v/>
      </c>
      <c r="H391" s="583">
        <f>IF(G391="","",OFFSET(MCQ!H$20,ROW(H391)-ROW(H$20),0))</f>
        <v/>
      </c>
      <c r="I391" s="24">
        <f>IF(G391="","",IF(OR(G391="etapa",G391="sub-etapa"),"",OFFSET(MCQ!I$20,ROW(I391)-ROW(I$20),0)))</f>
        <v/>
      </c>
      <c r="J391" s="25">
        <f>IF(G391="","",OFFSET(MCQ!J$20,ROW(J391)-ROW(J$20),0))</f>
        <v/>
      </c>
      <c r="K391" s="24">
        <f>IF(G391="","",IF(OR(G391="etapa",G391="sub-etapa"),"",OFFSET(MCQ!K$20,ROW(K391)-ROW(K$20),0)))</f>
        <v/>
      </c>
      <c r="L391" s="26">
        <f>IF(G391="","",IF(OR(G391="etapa",G391="sub-etapa"),"",TRUNC(OFFSET(MCQ!L$20,ROW(L391)-ROW(L$20),0),2)))</f>
        <v/>
      </c>
      <c r="M391" s="584">
        <f>IF(I391="", "", IFERROR(VLOOKUP(VALUE(I391), _BaseAbril2026, 4, 0), IFERROR(VLOOKUP(TEXT(I391, "@"), _BaseAbril2026, 4, 0), "")))</f>
        <v/>
      </c>
      <c r="N391" s="585">
        <f>IFERROR(IF(S391="BDI1", TRUNC(M391*(1+$O$18), 2),IF(S391="BDI2", TRUNC(M391*(1+$N$18), 2), "")), "")</f>
        <v/>
      </c>
      <c r="O391" s="586">
        <f>_xlfn.IFS(G391="ETAPA", SUMIFS(ValorTotalComD, Nivel, A391), G391="SUB-ETAPA", SUMIFS(ValorTotalComD, SubNivel, C391), TRUE, T391)</f>
        <v/>
      </c>
      <c r="P391" s="584">
        <f>IF(I391="", "", IFERROR(VLOOKUP(VALUE(I391), _BaseAbril2026, 5, 0), IFERROR(VLOOKUP(TEXT(I391, "@"), _BaseAbril2026, 5, 0), "")))</f>
        <v/>
      </c>
      <c r="Q391" s="585">
        <f>IFERROR(IF(S391="BDI1", TRUNC(P391*(1+$R$18), 2),IF(S391="BDI2", TRUNC(P391*(1+$Q$18), 2), "")), "")</f>
        <v/>
      </c>
      <c r="R391" s="586">
        <f>_xlfn.IFS(G391="ETAPA", SUMIFS(ValorTotalSemD, Nivel, A391), G391="SUB-ETAPA", SUMIFS(ValorTotalSemD, SubNivel, C391), TRUE, U391)</f>
        <v/>
      </c>
      <c r="S391" s="587">
        <f>IF(G391="","",IF(OR(G391="etapa",G391="sub-etapa"),"",OFFSET(MCQ!M$20,ROW(M391)-ROW(M$20),0)))</f>
        <v/>
      </c>
      <c r="T391" s="588">
        <f>IFERROR(TRUNC(L391*N391,2),"")</f>
        <v/>
      </c>
      <c r="U391" s="589">
        <f>IFERROR(TRUNC(L391*Q391,2),"")</f>
        <v/>
      </c>
    </row>
    <row r="392">
      <c r="A392" s="18">
        <f>OFFSET(MCQ!A$20,ROW(A392)-ROW(A$20),0)</f>
        <v/>
      </c>
      <c r="B392" s="18">
        <f>OFFSET(MCQ!B$20,ROW(B392)-ROW(B$20),0)</f>
        <v/>
      </c>
      <c r="C392" s="18">
        <f>OFFSET(MCQ!C$20,ROW(C392)-ROW(C$20),0)</f>
        <v/>
      </c>
      <c r="D392" s="18">
        <f>OFFSET(MCQ!D$20,ROW(D392)-ROW(D$20),0)</f>
        <v/>
      </c>
      <c r="E392" s="18">
        <f>OFFSET(MCQ!E$20,ROW(E392)-ROW(E$20),0)</f>
        <v/>
      </c>
      <c r="F392" s="18" t="n"/>
      <c r="G392" s="233">
        <f>OFFSET(MCQ!G$20,ROW(G392)-ROW(G$20),0)</f>
        <v/>
      </c>
      <c r="H392" s="583">
        <f>IF(G392="","",OFFSET(MCQ!H$20,ROW(H392)-ROW(H$20),0))</f>
        <v/>
      </c>
      <c r="I392" s="24">
        <f>IF(G392="","",IF(OR(G392="etapa",G392="sub-etapa"),"",OFFSET(MCQ!I$20,ROW(I392)-ROW(I$20),0)))</f>
        <v/>
      </c>
      <c r="J392" s="25">
        <f>IF(G392="","",OFFSET(MCQ!J$20,ROW(J392)-ROW(J$20),0))</f>
        <v/>
      </c>
      <c r="K392" s="24">
        <f>IF(G392="","",IF(OR(G392="etapa",G392="sub-etapa"),"",OFFSET(MCQ!K$20,ROW(K392)-ROW(K$20),0)))</f>
        <v/>
      </c>
      <c r="L392" s="26">
        <f>IF(G392="","",IF(OR(G392="etapa",G392="sub-etapa"),"",TRUNC(OFFSET(MCQ!L$20,ROW(L392)-ROW(L$20),0),2)))</f>
        <v/>
      </c>
      <c r="M392" s="584">
        <f>IF(I392="", "", IFERROR(VLOOKUP(VALUE(I392), _BaseAbril2026, 4, 0), IFERROR(VLOOKUP(TEXT(I392, "@"), _BaseAbril2026, 4, 0), "")))</f>
        <v/>
      </c>
      <c r="N392" s="585">
        <f>IFERROR(IF(S392="BDI1", TRUNC(M392*(1+$O$18), 2),IF(S392="BDI2", TRUNC(M392*(1+$N$18), 2), "")), "")</f>
        <v/>
      </c>
      <c r="O392" s="586">
        <f>_xlfn.IFS(G392="ETAPA", SUMIFS(ValorTotalComD, Nivel, A392), G392="SUB-ETAPA", SUMIFS(ValorTotalComD, SubNivel, C392), TRUE, T392)</f>
        <v/>
      </c>
      <c r="P392" s="584">
        <f>IF(I392="", "", IFERROR(VLOOKUP(VALUE(I392), _BaseAbril2026, 5, 0), IFERROR(VLOOKUP(TEXT(I392, "@"), _BaseAbril2026, 5, 0), "")))</f>
        <v/>
      </c>
      <c r="Q392" s="585">
        <f>IFERROR(IF(S392="BDI1", TRUNC(P392*(1+$R$18), 2),IF(S392="BDI2", TRUNC(P392*(1+$Q$18), 2), "")), "")</f>
        <v/>
      </c>
      <c r="R392" s="586">
        <f>_xlfn.IFS(G392="ETAPA", SUMIFS(ValorTotalSemD, Nivel, A392), G392="SUB-ETAPA", SUMIFS(ValorTotalSemD, SubNivel, C392), TRUE, U392)</f>
        <v/>
      </c>
      <c r="S392" s="587">
        <f>IF(G392="","",IF(OR(G392="etapa",G392="sub-etapa"),"",OFFSET(MCQ!M$20,ROW(M392)-ROW(M$20),0)))</f>
        <v/>
      </c>
      <c r="T392" s="588">
        <f>IFERROR(TRUNC(L392*N392,2),"")</f>
        <v/>
      </c>
      <c r="U392" s="589">
        <f>IFERROR(TRUNC(L392*Q392,2),"")</f>
        <v/>
      </c>
    </row>
    <row r="393">
      <c r="A393" s="18">
        <f>OFFSET(MCQ!A$20,ROW(A393)-ROW(A$20),0)</f>
        <v/>
      </c>
      <c r="B393" s="18">
        <f>OFFSET(MCQ!B$20,ROW(B393)-ROW(B$20),0)</f>
        <v/>
      </c>
      <c r="C393" s="18">
        <f>OFFSET(MCQ!C$20,ROW(C393)-ROW(C$20),0)</f>
        <v/>
      </c>
      <c r="D393" s="18">
        <f>OFFSET(MCQ!D$20,ROW(D393)-ROW(D$20),0)</f>
        <v/>
      </c>
      <c r="E393" s="18">
        <f>OFFSET(MCQ!E$20,ROW(E393)-ROW(E$20),0)</f>
        <v/>
      </c>
      <c r="F393" s="18" t="n"/>
      <c r="G393" s="233">
        <f>OFFSET(MCQ!G$20,ROW(G393)-ROW(G$20),0)</f>
        <v/>
      </c>
      <c r="H393" s="583">
        <f>IF(G393="","",OFFSET(MCQ!H$20,ROW(H393)-ROW(H$20),0))</f>
        <v/>
      </c>
      <c r="I393" s="24">
        <f>IF(G393="","",IF(OR(G393="etapa",G393="sub-etapa"),"",OFFSET(MCQ!I$20,ROW(I393)-ROW(I$20),0)))</f>
        <v/>
      </c>
      <c r="J393" s="25">
        <f>IF(G393="","",OFFSET(MCQ!J$20,ROW(J393)-ROW(J$20),0))</f>
        <v/>
      </c>
      <c r="K393" s="24">
        <f>IF(G393="","",IF(OR(G393="etapa",G393="sub-etapa"),"",OFFSET(MCQ!K$20,ROW(K393)-ROW(K$20),0)))</f>
        <v/>
      </c>
      <c r="L393" s="26">
        <f>IF(G393="","",IF(OR(G393="etapa",G393="sub-etapa"),"",TRUNC(OFFSET(MCQ!L$20,ROW(L393)-ROW(L$20),0),2)))</f>
        <v/>
      </c>
      <c r="M393" s="584">
        <f>IF(I393="", "", IFERROR(VLOOKUP(VALUE(I393), _BaseAbril2026, 4, 0), IFERROR(VLOOKUP(TEXT(I393, "@"), _BaseAbril2026, 4, 0), "")))</f>
        <v/>
      </c>
      <c r="N393" s="585">
        <f>IFERROR(IF(S393="BDI1", TRUNC(M393*(1+$O$18), 2),IF(S393="BDI2", TRUNC(M393*(1+$N$18), 2), "")), "")</f>
        <v/>
      </c>
      <c r="O393" s="586">
        <f>_xlfn.IFS(G393="ETAPA", SUMIFS(ValorTotalComD, Nivel, A393), G393="SUB-ETAPA", SUMIFS(ValorTotalComD, SubNivel, C393), TRUE, T393)</f>
        <v/>
      </c>
      <c r="P393" s="584">
        <f>IF(I393="", "", IFERROR(VLOOKUP(VALUE(I393), _BaseAbril2026, 5, 0), IFERROR(VLOOKUP(TEXT(I393, "@"), _BaseAbril2026, 5, 0), "")))</f>
        <v/>
      </c>
      <c r="Q393" s="585">
        <f>IFERROR(IF(S393="BDI1", TRUNC(P393*(1+$R$18), 2),IF(S393="BDI2", TRUNC(P393*(1+$Q$18), 2), "")), "")</f>
        <v/>
      </c>
      <c r="R393" s="586">
        <f>_xlfn.IFS(G393="ETAPA", SUMIFS(ValorTotalSemD, Nivel, A393), G393="SUB-ETAPA", SUMIFS(ValorTotalSemD, SubNivel, C393), TRUE, U393)</f>
        <v/>
      </c>
      <c r="S393" s="587">
        <f>IF(G393="","",IF(OR(G393="etapa",G393="sub-etapa"),"",OFFSET(MCQ!M$20,ROW(M393)-ROW(M$20),0)))</f>
        <v/>
      </c>
      <c r="T393" s="588">
        <f>IFERROR(TRUNC(L393*N393,2),"")</f>
        <v/>
      </c>
      <c r="U393" s="589">
        <f>IFERROR(TRUNC(L393*Q393,2),"")</f>
        <v/>
      </c>
    </row>
    <row r="394">
      <c r="A394" s="18">
        <f>OFFSET(MCQ!A$20,ROW(A394)-ROW(A$20),0)</f>
        <v/>
      </c>
      <c r="B394" s="18">
        <f>OFFSET(MCQ!B$20,ROW(B394)-ROW(B$20),0)</f>
        <v/>
      </c>
      <c r="C394" s="18">
        <f>OFFSET(MCQ!C$20,ROW(C394)-ROW(C$20),0)</f>
        <v/>
      </c>
      <c r="D394" s="18">
        <f>OFFSET(MCQ!D$20,ROW(D394)-ROW(D$20),0)</f>
        <v/>
      </c>
      <c r="E394" s="18">
        <f>OFFSET(MCQ!E$20,ROW(E394)-ROW(E$20),0)</f>
        <v/>
      </c>
      <c r="F394" s="18" t="n"/>
      <c r="G394" s="233">
        <f>OFFSET(MCQ!G$20,ROW(G394)-ROW(G$20),0)</f>
        <v/>
      </c>
      <c r="H394" s="583">
        <f>IF(G394="","",OFFSET(MCQ!H$20,ROW(H394)-ROW(H$20),0))</f>
        <v/>
      </c>
      <c r="I394" s="24">
        <f>IF(G394="","",IF(OR(G394="etapa",G394="sub-etapa"),"",OFFSET(MCQ!I$20,ROW(I394)-ROW(I$20),0)))</f>
        <v/>
      </c>
      <c r="J394" s="25">
        <f>IF(G394="","",OFFSET(MCQ!J$20,ROW(J394)-ROW(J$20),0))</f>
        <v/>
      </c>
      <c r="K394" s="24">
        <f>IF(G394="","",IF(OR(G394="etapa",G394="sub-etapa"),"",OFFSET(MCQ!K$20,ROW(K394)-ROW(K$20),0)))</f>
        <v/>
      </c>
      <c r="L394" s="26">
        <f>IF(G394="","",IF(OR(G394="etapa",G394="sub-etapa"),"",TRUNC(OFFSET(MCQ!L$20,ROW(L394)-ROW(L$20),0),2)))</f>
        <v/>
      </c>
      <c r="M394" s="584">
        <f>IF(I394="", "", IFERROR(VLOOKUP(VALUE(I394), _BaseAbril2026, 4, 0), IFERROR(VLOOKUP(TEXT(I394, "@"), _BaseAbril2026, 4, 0), "")))</f>
        <v/>
      </c>
      <c r="N394" s="585">
        <f>IFERROR(IF(S394="BDI1", TRUNC(M394*(1+$O$18), 2),IF(S394="BDI2", TRUNC(M394*(1+$N$18), 2), "")), "")</f>
        <v/>
      </c>
      <c r="O394" s="586">
        <f>_xlfn.IFS(G394="ETAPA", SUMIFS(ValorTotalComD, Nivel, A394), G394="SUB-ETAPA", SUMIFS(ValorTotalComD, SubNivel, C394), TRUE, T394)</f>
        <v/>
      </c>
      <c r="P394" s="584">
        <f>IF(I394="", "", IFERROR(VLOOKUP(VALUE(I394), _BaseAbril2026, 5, 0), IFERROR(VLOOKUP(TEXT(I394, "@"), _BaseAbril2026, 5, 0), "")))</f>
        <v/>
      </c>
      <c r="Q394" s="585">
        <f>IFERROR(IF(S394="BDI1", TRUNC(P394*(1+$R$18), 2),IF(S394="BDI2", TRUNC(P394*(1+$Q$18), 2), "")), "")</f>
        <v/>
      </c>
      <c r="R394" s="586">
        <f>_xlfn.IFS(G394="ETAPA", SUMIFS(ValorTotalSemD, Nivel, A394), G394="SUB-ETAPA", SUMIFS(ValorTotalSemD, SubNivel, C394), TRUE, U394)</f>
        <v/>
      </c>
      <c r="S394" s="587">
        <f>IF(G394="","",IF(OR(G394="etapa",G394="sub-etapa"),"",OFFSET(MCQ!M$20,ROW(M394)-ROW(M$20),0)))</f>
        <v/>
      </c>
      <c r="T394" s="588">
        <f>IFERROR(TRUNC(L394*N394,2),"")</f>
        <v/>
      </c>
      <c r="U394" s="589">
        <f>IFERROR(TRUNC(L394*Q394,2),"")</f>
        <v/>
      </c>
    </row>
    <row r="395">
      <c r="A395" s="18">
        <f>OFFSET(MCQ!A$20,ROW(A395)-ROW(A$20),0)</f>
        <v/>
      </c>
      <c r="B395" s="18">
        <f>OFFSET(MCQ!B$20,ROW(B395)-ROW(B$20),0)</f>
        <v/>
      </c>
      <c r="C395" s="18">
        <f>OFFSET(MCQ!C$20,ROW(C395)-ROW(C$20),0)</f>
        <v/>
      </c>
      <c r="D395" s="18">
        <f>OFFSET(MCQ!D$20,ROW(D395)-ROW(D$20),0)</f>
        <v/>
      </c>
      <c r="E395" s="18">
        <f>OFFSET(MCQ!E$20,ROW(E395)-ROW(E$20),0)</f>
        <v/>
      </c>
      <c r="F395" s="18" t="n"/>
      <c r="G395" s="233">
        <f>OFFSET(MCQ!G$20,ROW(G395)-ROW(G$20),0)</f>
        <v/>
      </c>
      <c r="H395" s="583">
        <f>IF(G395="","",OFFSET(MCQ!H$20,ROW(H395)-ROW(H$20),0))</f>
        <v/>
      </c>
      <c r="I395" s="24">
        <f>IF(G395="","",IF(OR(G395="etapa",G395="sub-etapa"),"",OFFSET(MCQ!I$20,ROW(I395)-ROW(I$20),0)))</f>
        <v/>
      </c>
      <c r="J395" s="25">
        <f>IF(G395="","",OFFSET(MCQ!J$20,ROW(J395)-ROW(J$20),0))</f>
        <v/>
      </c>
      <c r="K395" s="24">
        <f>IF(G395="","",IF(OR(G395="etapa",G395="sub-etapa"),"",OFFSET(MCQ!K$20,ROW(K395)-ROW(K$20),0)))</f>
        <v/>
      </c>
      <c r="L395" s="26">
        <f>IF(G395="","",IF(OR(G395="etapa",G395="sub-etapa"),"",TRUNC(OFFSET(MCQ!L$20,ROW(L395)-ROW(L$20),0),2)))</f>
        <v/>
      </c>
      <c r="M395" s="584">
        <f>IF(I395="", "", IFERROR(VLOOKUP(VALUE(I395), _BaseAbril2026, 4, 0), IFERROR(VLOOKUP(TEXT(I395, "@"), _BaseAbril2026, 4, 0), "")))</f>
        <v/>
      </c>
      <c r="N395" s="585">
        <f>IFERROR(IF(S395="BDI1", TRUNC(M395*(1+$O$18), 2),IF(S395="BDI2", TRUNC(M395*(1+$N$18), 2), "")), "")</f>
        <v/>
      </c>
      <c r="O395" s="586">
        <f>_xlfn.IFS(G395="ETAPA", SUMIFS(ValorTotalComD, Nivel, A395), G395="SUB-ETAPA", SUMIFS(ValorTotalComD, SubNivel, C395), TRUE, T395)</f>
        <v/>
      </c>
      <c r="P395" s="584">
        <f>IF(I395="", "", IFERROR(VLOOKUP(VALUE(I395), _BaseAbril2026, 5, 0), IFERROR(VLOOKUP(TEXT(I395, "@"), _BaseAbril2026, 5, 0), "")))</f>
        <v/>
      </c>
      <c r="Q395" s="585">
        <f>IFERROR(IF(S395="BDI1", TRUNC(P395*(1+$R$18), 2),IF(S395="BDI2", TRUNC(P395*(1+$Q$18), 2), "")), "")</f>
        <v/>
      </c>
      <c r="R395" s="586">
        <f>_xlfn.IFS(G395="ETAPA", SUMIFS(ValorTotalSemD, Nivel, A395), G395="SUB-ETAPA", SUMIFS(ValorTotalSemD, SubNivel, C395), TRUE, U395)</f>
        <v/>
      </c>
      <c r="S395" s="587">
        <f>IF(G395="","",IF(OR(G395="etapa",G395="sub-etapa"),"",OFFSET(MCQ!M$20,ROW(M395)-ROW(M$20),0)))</f>
        <v/>
      </c>
      <c r="T395" s="588">
        <f>IFERROR(TRUNC(L395*N395,2),"")</f>
        <v/>
      </c>
      <c r="U395" s="589">
        <f>IFERROR(TRUNC(L395*Q395,2),"")</f>
        <v/>
      </c>
    </row>
    <row r="396">
      <c r="A396" s="18">
        <f>OFFSET(MCQ!A$20,ROW(A396)-ROW(A$20),0)</f>
        <v/>
      </c>
      <c r="B396" s="18">
        <f>OFFSET(MCQ!B$20,ROW(B396)-ROW(B$20),0)</f>
        <v/>
      </c>
      <c r="C396" s="18">
        <f>OFFSET(MCQ!C$20,ROW(C396)-ROW(C$20),0)</f>
        <v/>
      </c>
      <c r="D396" s="18">
        <f>OFFSET(MCQ!D$20,ROW(D396)-ROW(D$20),0)</f>
        <v/>
      </c>
      <c r="E396" s="18">
        <f>OFFSET(MCQ!E$20,ROW(E396)-ROW(E$20),0)</f>
        <v/>
      </c>
      <c r="F396" s="18" t="n"/>
      <c r="G396" s="233">
        <f>OFFSET(MCQ!G$20,ROW(G396)-ROW(G$20),0)</f>
        <v/>
      </c>
      <c r="H396" s="583">
        <f>IF(G396="","",OFFSET(MCQ!H$20,ROW(H396)-ROW(H$20),0))</f>
        <v/>
      </c>
      <c r="I396" s="24">
        <f>IF(G396="","",IF(OR(G396="etapa",G396="sub-etapa"),"",OFFSET(MCQ!I$20,ROW(I396)-ROW(I$20),0)))</f>
        <v/>
      </c>
      <c r="J396" s="25">
        <f>IF(G396="","",OFFSET(MCQ!J$20,ROW(J396)-ROW(J$20),0))</f>
        <v/>
      </c>
      <c r="K396" s="24">
        <f>IF(G396="","",IF(OR(G396="etapa",G396="sub-etapa"),"",OFFSET(MCQ!K$20,ROW(K396)-ROW(K$20),0)))</f>
        <v/>
      </c>
      <c r="L396" s="26">
        <f>IF(G396="","",IF(OR(G396="etapa",G396="sub-etapa"),"",TRUNC(OFFSET(MCQ!L$20,ROW(L396)-ROW(L$20),0),2)))</f>
        <v/>
      </c>
      <c r="M396" s="584">
        <f>IF(I396="", "", IFERROR(VLOOKUP(VALUE(I396), _BaseAbril2026, 4, 0), IFERROR(VLOOKUP(TEXT(I396, "@"), _BaseAbril2026, 4, 0), "")))</f>
        <v/>
      </c>
      <c r="N396" s="585">
        <f>IFERROR(IF(S396="BDI1", TRUNC(M396*(1+$O$18), 2),IF(S396="BDI2", TRUNC(M396*(1+$N$18), 2), "")), "")</f>
        <v/>
      </c>
      <c r="O396" s="586">
        <f>_xlfn.IFS(G396="ETAPA", SUMIFS(ValorTotalComD, Nivel, A396), G396="SUB-ETAPA", SUMIFS(ValorTotalComD, SubNivel, C396), TRUE, T396)</f>
        <v/>
      </c>
      <c r="P396" s="584">
        <f>IF(I396="", "", IFERROR(VLOOKUP(VALUE(I396), _BaseAbril2026, 5, 0), IFERROR(VLOOKUP(TEXT(I396, "@"), _BaseAbril2026, 5, 0), "")))</f>
        <v/>
      </c>
      <c r="Q396" s="585">
        <f>IFERROR(IF(S396="BDI1", TRUNC(P396*(1+$R$18), 2),IF(S396="BDI2", TRUNC(P396*(1+$Q$18), 2), "")), "")</f>
        <v/>
      </c>
      <c r="R396" s="586">
        <f>_xlfn.IFS(G396="ETAPA", SUMIFS(ValorTotalSemD, Nivel, A396), G396="SUB-ETAPA", SUMIFS(ValorTotalSemD, SubNivel, C396), TRUE, U396)</f>
        <v/>
      </c>
      <c r="S396" s="587">
        <f>IF(G396="","",IF(OR(G396="etapa",G396="sub-etapa"),"",OFFSET(MCQ!M$20,ROW(M396)-ROW(M$20),0)))</f>
        <v/>
      </c>
      <c r="T396" s="588">
        <f>IFERROR(TRUNC(L396*N396,2),"")</f>
        <v/>
      </c>
      <c r="U396" s="589">
        <f>IFERROR(TRUNC(L396*Q396,2),"")</f>
        <v/>
      </c>
    </row>
    <row r="397">
      <c r="A397" s="18">
        <f>OFFSET(MCQ!A$20,ROW(A397)-ROW(A$20),0)</f>
        <v/>
      </c>
      <c r="B397" s="18">
        <f>OFFSET(MCQ!B$20,ROW(B397)-ROW(B$20),0)</f>
        <v/>
      </c>
      <c r="C397" s="18">
        <f>OFFSET(MCQ!C$20,ROW(C397)-ROW(C$20),0)</f>
        <v/>
      </c>
      <c r="D397" s="18">
        <f>OFFSET(MCQ!D$20,ROW(D397)-ROW(D$20),0)</f>
        <v/>
      </c>
      <c r="E397" s="18">
        <f>OFFSET(MCQ!E$20,ROW(E397)-ROW(E$20),0)</f>
        <v/>
      </c>
      <c r="F397" s="18" t="n"/>
      <c r="G397" s="233">
        <f>OFFSET(MCQ!G$20,ROW(G397)-ROW(G$20),0)</f>
        <v/>
      </c>
      <c r="H397" s="583">
        <f>IF(G397="","",OFFSET(MCQ!H$20,ROW(H397)-ROW(H$20),0))</f>
        <v/>
      </c>
      <c r="I397" s="24">
        <f>IF(G397="","",IF(OR(G397="etapa",G397="sub-etapa"),"",OFFSET(MCQ!I$20,ROW(I397)-ROW(I$20),0)))</f>
        <v/>
      </c>
      <c r="J397" s="25">
        <f>IF(G397="","",OFFSET(MCQ!J$20,ROW(J397)-ROW(J$20),0))</f>
        <v/>
      </c>
      <c r="K397" s="24">
        <f>IF(G397="","",IF(OR(G397="etapa",G397="sub-etapa"),"",OFFSET(MCQ!K$20,ROW(K397)-ROW(K$20),0)))</f>
        <v/>
      </c>
      <c r="L397" s="26">
        <f>IF(G397="","",IF(OR(G397="etapa",G397="sub-etapa"),"",TRUNC(OFFSET(MCQ!L$20,ROW(L397)-ROW(L$20),0),2)))</f>
        <v/>
      </c>
      <c r="M397" s="584">
        <f>IF(I397="", "", IFERROR(VLOOKUP(VALUE(I397), _BaseAbril2026, 4, 0), IFERROR(VLOOKUP(TEXT(I397, "@"), _BaseAbril2026, 4, 0), "")))</f>
        <v/>
      </c>
      <c r="N397" s="585">
        <f>IFERROR(IF(S397="BDI1", TRUNC(M397*(1+$O$18), 2),IF(S397="BDI2", TRUNC(M397*(1+$N$18), 2), "")), "")</f>
        <v/>
      </c>
      <c r="O397" s="586">
        <f>_xlfn.IFS(G397="ETAPA", SUMIFS(ValorTotalComD, Nivel, A397), G397="SUB-ETAPA", SUMIFS(ValorTotalComD, SubNivel, C397), TRUE, T397)</f>
        <v/>
      </c>
      <c r="P397" s="584">
        <f>IF(I397="", "", IFERROR(VLOOKUP(VALUE(I397), _BaseAbril2026, 5, 0), IFERROR(VLOOKUP(TEXT(I397, "@"), _BaseAbril2026, 5, 0), "")))</f>
        <v/>
      </c>
      <c r="Q397" s="585">
        <f>IFERROR(IF(S397="BDI1", TRUNC(P397*(1+$R$18), 2),IF(S397="BDI2", TRUNC(P397*(1+$Q$18), 2), "")), "")</f>
        <v/>
      </c>
      <c r="R397" s="586">
        <f>_xlfn.IFS(G397="ETAPA", SUMIFS(ValorTotalSemD, Nivel, A397), G397="SUB-ETAPA", SUMIFS(ValorTotalSemD, SubNivel, C397), TRUE, U397)</f>
        <v/>
      </c>
      <c r="S397" s="587">
        <f>IF(G397="","",IF(OR(G397="etapa",G397="sub-etapa"),"",OFFSET(MCQ!M$20,ROW(M397)-ROW(M$20),0)))</f>
        <v/>
      </c>
      <c r="T397" s="588">
        <f>IFERROR(TRUNC(L397*N397,2),"")</f>
        <v/>
      </c>
      <c r="U397" s="589">
        <f>IFERROR(TRUNC(L397*Q397,2),"")</f>
        <v/>
      </c>
    </row>
    <row r="398">
      <c r="A398" s="18">
        <f>OFFSET(MCQ!A$20,ROW(A398)-ROW(A$20),0)</f>
        <v/>
      </c>
      <c r="B398" s="18">
        <f>OFFSET(MCQ!B$20,ROW(B398)-ROW(B$20),0)</f>
        <v/>
      </c>
      <c r="C398" s="18">
        <f>OFFSET(MCQ!C$20,ROW(C398)-ROW(C$20),0)</f>
        <v/>
      </c>
      <c r="D398" s="18">
        <f>OFFSET(MCQ!D$20,ROW(D398)-ROW(D$20),0)</f>
        <v/>
      </c>
      <c r="E398" s="18">
        <f>OFFSET(MCQ!E$20,ROW(E398)-ROW(E$20),0)</f>
        <v/>
      </c>
      <c r="F398" s="18" t="n"/>
      <c r="G398" s="233">
        <f>OFFSET(MCQ!G$20,ROW(G398)-ROW(G$20),0)</f>
        <v/>
      </c>
      <c r="H398" s="583">
        <f>IF(G398="","",OFFSET(MCQ!H$20,ROW(H398)-ROW(H$20),0))</f>
        <v/>
      </c>
      <c r="I398" s="24">
        <f>IF(G398="","",IF(OR(G398="etapa",G398="sub-etapa"),"",OFFSET(MCQ!I$20,ROW(I398)-ROW(I$20),0)))</f>
        <v/>
      </c>
      <c r="J398" s="25">
        <f>IF(G398="","",OFFSET(MCQ!J$20,ROW(J398)-ROW(J$20),0))</f>
        <v/>
      </c>
      <c r="K398" s="24">
        <f>IF(G398="","",IF(OR(G398="etapa",G398="sub-etapa"),"",OFFSET(MCQ!K$20,ROW(K398)-ROW(K$20),0)))</f>
        <v/>
      </c>
      <c r="L398" s="26">
        <f>IF(G398="","",IF(OR(G398="etapa",G398="sub-etapa"),"",TRUNC(OFFSET(MCQ!L$20,ROW(L398)-ROW(L$20),0),2)))</f>
        <v/>
      </c>
      <c r="M398" s="584">
        <f>IF(I398="", "", IFERROR(VLOOKUP(VALUE(I398), _BaseAbril2026, 4, 0), IFERROR(VLOOKUP(TEXT(I398, "@"), _BaseAbril2026, 4, 0), "")))</f>
        <v/>
      </c>
      <c r="N398" s="585">
        <f>IFERROR(IF(S398="BDI1", TRUNC(M398*(1+$O$18), 2),IF(S398="BDI2", TRUNC(M398*(1+$N$18), 2), "")), "")</f>
        <v/>
      </c>
      <c r="O398" s="586">
        <f>_xlfn.IFS(G398="ETAPA", SUMIFS(ValorTotalComD, Nivel, A398), G398="SUB-ETAPA", SUMIFS(ValorTotalComD, SubNivel, C398), TRUE, T398)</f>
        <v/>
      </c>
      <c r="P398" s="584">
        <f>IF(I398="", "", IFERROR(VLOOKUP(VALUE(I398), _BaseAbril2026, 5, 0), IFERROR(VLOOKUP(TEXT(I398, "@"), _BaseAbril2026, 5, 0), "")))</f>
        <v/>
      </c>
      <c r="Q398" s="585">
        <f>IFERROR(IF(S398="BDI1", TRUNC(P398*(1+$R$18), 2),IF(S398="BDI2", TRUNC(P398*(1+$Q$18), 2), "")), "")</f>
        <v/>
      </c>
      <c r="R398" s="586">
        <f>_xlfn.IFS(G398="ETAPA", SUMIFS(ValorTotalSemD, Nivel, A398), G398="SUB-ETAPA", SUMIFS(ValorTotalSemD, SubNivel, C398), TRUE, U398)</f>
        <v/>
      </c>
      <c r="S398" s="587">
        <f>IF(G398="","",IF(OR(G398="etapa",G398="sub-etapa"),"",OFFSET(MCQ!M$20,ROW(M398)-ROW(M$20),0)))</f>
        <v/>
      </c>
      <c r="T398" s="588">
        <f>IFERROR(TRUNC(L398*N398,2),"")</f>
        <v/>
      </c>
      <c r="U398" s="589">
        <f>IFERROR(TRUNC(L398*Q398,2),"")</f>
        <v/>
      </c>
    </row>
    <row r="399">
      <c r="A399" s="18">
        <f>OFFSET(MCQ!A$20,ROW(A399)-ROW(A$20),0)</f>
        <v/>
      </c>
      <c r="B399" s="18">
        <f>OFFSET(MCQ!B$20,ROW(B399)-ROW(B$20),0)</f>
        <v/>
      </c>
      <c r="C399" s="18">
        <f>OFFSET(MCQ!C$20,ROW(C399)-ROW(C$20),0)</f>
        <v/>
      </c>
      <c r="D399" s="18">
        <f>OFFSET(MCQ!D$20,ROW(D399)-ROW(D$20),0)</f>
        <v/>
      </c>
      <c r="E399" s="18">
        <f>OFFSET(MCQ!E$20,ROW(E399)-ROW(E$20),0)</f>
        <v/>
      </c>
      <c r="F399" s="18" t="n"/>
      <c r="G399" s="233">
        <f>OFFSET(MCQ!G$20,ROW(G399)-ROW(G$20),0)</f>
        <v/>
      </c>
      <c r="H399" s="583">
        <f>IF(G399="","",OFFSET(MCQ!H$20,ROW(H399)-ROW(H$20),0))</f>
        <v/>
      </c>
      <c r="I399" s="24">
        <f>IF(G399="","",IF(OR(G399="etapa",G399="sub-etapa"),"",OFFSET(MCQ!I$20,ROW(I399)-ROW(I$20),0)))</f>
        <v/>
      </c>
      <c r="J399" s="25">
        <f>IF(G399="","",OFFSET(MCQ!J$20,ROW(J399)-ROW(J$20),0))</f>
        <v/>
      </c>
      <c r="K399" s="24">
        <f>IF(G399="","",IF(OR(G399="etapa",G399="sub-etapa"),"",OFFSET(MCQ!K$20,ROW(K399)-ROW(K$20),0)))</f>
        <v/>
      </c>
      <c r="L399" s="26">
        <f>IF(G399="","",IF(OR(G399="etapa",G399="sub-etapa"),"",TRUNC(OFFSET(MCQ!L$20,ROW(L399)-ROW(L$20),0),2)))</f>
        <v/>
      </c>
      <c r="M399" s="584">
        <f>IF(I399="", "", IFERROR(VLOOKUP(VALUE(I399), _BaseAbril2026, 4, 0), IFERROR(VLOOKUP(TEXT(I399, "@"), _BaseAbril2026, 4, 0), "")))</f>
        <v/>
      </c>
      <c r="N399" s="585">
        <f>IFERROR(IF(S399="BDI1", TRUNC(M399*(1+$O$18), 2),IF(S399="BDI2", TRUNC(M399*(1+$N$18), 2), "")), "")</f>
        <v/>
      </c>
      <c r="O399" s="586">
        <f>_xlfn.IFS(G399="ETAPA", SUMIFS(ValorTotalComD, Nivel, A399), G399="SUB-ETAPA", SUMIFS(ValorTotalComD, SubNivel, C399), TRUE, T399)</f>
        <v/>
      </c>
      <c r="P399" s="584">
        <f>IF(I399="", "", IFERROR(VLOOKUP(VALUE(I399), _BaseAbril2026, 5, 0), IFERROR(VLOOKUP(TEXT(I399, "@"), _BaseAbril2026, 5, 0), "")))</f>
        <v/>
      </c>
      <c r="Q399" s="585">
        <f>IFERROR(IF(S399="BDI1", TRUNC(P399*(1+$R$18), 2),IF(S399="BDI2", TRUNC(P399*(1+$Q$18), 2), "")), "")</f>
        <v/>
      </c>
      <c r="R399" s="586">
        <f>_xlfn.IFS(G399="ETAPA", SUMIFS(ValorTotalSemD, Nivel, A399), G399="SUB-ETAPA", SUMIFS(ValorTotalSemD, SubNivel, C399), TRUE, U399)</f>
        <v/>
      </c>
      <c r="S399" s="587">
        <f>IF(G399="","",IF(OR(G399="etapa",G399="sub-etapa"),"",OFFSET(MCQ!M$20,ROW(M399)-ROW(M$20),0)))</f>
        <v/>
      </c>
      <c r="T399" s="588">
        <f>IFERROR(TRUNC(L399*N399,2),"")</f>
        <v/>
      </c>
      <c r="U399" s="589">
        <f>IFERROR(TRUNC(L399*Q399,2),"")</f>
        <v/>
      </c>
    </row>
    <row r="400">
      <c r="A400" s="18">
        <f>OFFSET(MCQ!A$20,ROW(A400)-ROW(A$20),0)</f>
        <v/>
      </c>
      <c r="B400" s="18">
        <f>OFFSET(MCQ!B$20,ROW(B400)-ROW(B$20),0)</f>
        <v/>
      </c>
      <c r="C400" s="18">
        <f>OFFSET(MCQ!C$20,ROW(C400)-ROW(C$20),0)</f>
        <v/>
      </c>
      <c r="D400" s="18">
        <f>OFFSET(MCQ!D$20,ROW(D400)-ROW(D$20),0)</f>
        <v/>
      </c>
      <c r="E400" s="18">
        <f>OFFSET(MCQ!E$20,ROW(E400)-ROW(E$20),0)</f>
        <v/>
      </c>
      <c r="F400" s="18" t="n"/>
      <c r="G400" s="233">
        <f>OFFSET(MCQ!G$20,ROW(G400)-ROW(G$20),0)</f>
        <v/>
      </c>
      <c r="H400" s="583">
        <f>IF(G400="","",OFFSET(MCQ!H$20,ROW(H400)-ROW(H$20),0))</f>
        <v/>
      </c>
      <c r="I400" s="24">
        <f>IF(G400="","",IF(OR(G400="etapa",G400="sub-etapa"),"",OFFSET(MCQ!I$20,ROW(I400)-ROW(I$20),0)))</f>
        <v/>
      </c>
      <c r="J400" s="25">
        <f>IF(G400="","",OFFSET(MCQ!J$20,ROW(J400)-ROW(J$20),0))</f>
        <v/>
      </c>
      <c r="K400" s="24">
        <f>IF(G400="","",IF(OR(G400="etapa",G400="sub-etapa"),"",OFFSET(MCQ!K$20,ROW(K400)-ROW(K$20),0)))</f>
        <v/>
      </c>
      <c r="L400" s="26">
        <f>IF(G400="","",IF(OR(G400="etapa",G400="sub-etapa"),"",TRUNC(OFFSET(MCQ!L$20,ROW(L400)-ROW(L$20),0),2)))</f>
        <v/>
      </c>
      <c r="M400" s="584">
        <f>IF(I400="", "", IFERROR(VLOOKUP(VALUE(I400), _BaseAbril2026, 4, 0), IFERROR(VLOOKUP(TEXT(I400, "@"), _BaseAbril2026, 4, 0), "")))</f>
        <v/>
      </c>
      <c r="N400" s="585">
        <f>IFERROR(IF(S400="BDI1", TRUNC(M400*(1+$O$18), 2),IF(S400="BDI2", TRUNC(M400*(1+$N$18), 2), "")), "")</f>
        <v/>
      </c>
      <c r="O400" s="586">
        <f>_xlfn.IFS(G400="ETAPA", SUMIFS(ValorTotalComD, Nivel, A400), G400="SUB-ETAPA", SUMIFS(ValorTotalComD, SubNivel, C400), TRUE, T400)</f>
        <v/>
      </c>
      <c r="P400" s="584">
        <f>IF(I400="", "", IFERROR(VLOOKUP(VALUE(I400), _BaseAbril2026, 5, 0), IFERROR(VLOOKUP(TEXT(I400, "@"), _BaseAbril2026, 5, 0), "")))</f>
        <v/>
      </c>
      <c r="Q400" s="585">
        <f>IFERROR(IF(S400="BDI1", TRUNC(P400*(1+$R$18), 2),IF(S400="BDI2", TRUNC(P400*(1+$Q$18), 2), "")), "")</f>
        <v/>
      </c>
      <c r="R400" s="586">
        <f>_xlfn.IFS(G400="ETAPA", SUMIFS(ValorTotalSemD, Nivel, A400), G400="SUB-ETAPA", SUMIFS(ValorTotalSemD, SubNivel, C400), TRUE, U400)</f>
        <v/>
      </c>
      <c r="S400" s="587">
        <f>IF(G400="","",IF(OR(G400="etapa",G400="sub-etapa"),"",OFFSET(MCQ!M$20,ROW(M400)-ROW(M$20),0)))</f>
        <v/>
      </c>
      <c r="T400" s="588">
        <f>IFERROR(TRUNC(L400*N400,2),"")</f>
        <v/>
      </c>
      <c r="U400" s="589">
        <f>IFERROR(TRUNC(L400*Q400,2),"")</f>
        <v/>
      </c>
    </row>
    <row r="401">
      <c r="A401" s="18">
        <f>OFFSET(MCQ!A$20,ROW(A401)-ROW(A$20),0)</f>
        <v/>
      </c>
      <c r="B401" s="18">
        <f>OFFSET(MCQ!B$20,ROW(B401)-ROW(B$20),0)</f>
        <v/>
      </c>
      <c r="C401" s="18">
        <f>OFFSET(MCQ!C$20,ROW(C401)-ROW(C$20),0)</f>
        <v/>
      </c>
      <c r="D401" s="18">
        <f>OFFSET(MCQ!D$20,ROW(D401)-ROW(D$20),0)</f>
        <v/>
      </c>
      <c r="E401" s="18">
        <f>OFFSET(MCQ!E$20,ROW(E401)-ROW(E$20),0)</f>
        <v/>
      </c>
      <c r="F401" s="18" t="n"/>
      <c r="G401" s="233">
        <f>OFFSET(MCQ!G$20,ROW(G401)-ROW(G$20),0)</f>
        <v/>
      </c>
      <c r="H401" s="583">
        <f>IF(G401="","",OFFSET(MCQ!H$20,ROW(H401)-ROW(H$20),0))</f>
        <v/>
      </c>
      <c r="I401" s="24">
        <f>IF(G401="","",IF(OR(G401="etapa",G401="sub-etapa"),"",OFFSET(MCQ!I$20,ROW(I401)-ROW(I$20),0)))</f>
        <v/>
      </c>
      <c r="J401" s="25">
        <f>IF(G401="","",OFFSET(MCQ!J$20,ROW(J401)-ROW(J$20),0))</f>
        <v/>
      </c>
      <c r="K401" s="24">
        <f>IF(G401="","",IF(OR(G401="etapa",G401="sub-etapa"),"",OFFSET(MCQ!K$20,ROW(K401)-ROW(K$20),0)))</f>
        <v/>
      </c>
      <c r="L401" s="26">
        <f>IF(G401="","",IF(OR(G401="etapa",G401="sub-etapa"),"",TRUNC(OFFSET(MCQ!L$20,ROW(L401)-ROW(L$20),0),2)))</f>
        <v/>
      </c>
      <c r="M401" s="584">
        <f>IF(I401="", "", IFERROR(VLOOKUP(VALUE(I401), _BaseAbril2026, 4, 0), IFERROR(VLOOKUP(TEXT(I401, "@"), _BaseAbril2026, 4, 0), "")))</f>
        <v/>
      </c>
      <c r="N401" s="585">
        <f>IFERROR(IF(S401="BDI1", TRUNC(M401*(1+$O$18), 2),IF(S401="BDI2", TRUNC(M401*(1+$N$18), 2), "")), "")</f>
        <v/>
      </c>
      <c r="O401" s="586">
        <f>_xlfn.IFS(G401="ETAPA", SUMIFS(ValorTotalComD, Nivel, A401), G401="SUB-ETAPA", SUMIFS(ValorTotalComD, SubNivel, C401), TRUE, T401)</f>
        <v/>
      </c>
      <c r="P401" s="584">
        <f>IF(I401="", "", IFERROR(VLOOKUP(VALUE(I401), _BaseAbril2026, 5, 0), IFERROR(VLOOKUP(TEXT(I401, "@"), _BaseAbril2026, 5, 0), "")))</f>
        <v/>
      </c>
      <c r="Q401" s="585">
        <f>IFERROR(IF(S401="BDI1", TRUNC(P401*(1+$R$18), 2),IF(S401="BDI2", TRUNC(P401*(1+$Q$18), 2), "")), "")</f>
        <v/>
      </c>
      <c r="R401" s="586">
        <f>_xlfn.IFS(G401="ETAPA", SUMIFS(ValorTotalSemD, Nivel, A401), G401="SUB-ETAPA", SUMIFS(ValorTotalSemD, SubNivel, C401), TRUE, U401)</f>
        <v/>
      </c>
      <c r="S401" s="587">
        <f>IF(G401="","",IF(OR(G401="etapa",G401="sub-etapa"),"",OFFSET(MCQ!M$20,ROW(M401)-ROW(M$20),0)))</f>
        <v/>
      </c>
      <c r="T401" s="588">
        <f>IFERROR(TRUNC(L401*N401,2),"")</f>
        <v/>
      </c>
      <c r="U401" s="589">
        <f>IFERROR(TRUNC(L401*Q401,2),"")</f>
        <v/>
      </c>
    </row>
    <row r="402">
      <c r="A402" s="18">
        <f>OFFSET(MCQ!A$20,ROW(A402)-ROW(A$20),0)</f>
        <v/>
      </c>
      <c r="B402" s="18">
        <f>OFFSET(MCQ!B$20,ROW(B402)-ROW(B$20),0)</f>
        <v/>
      </c>
      <c r="C402" s="18">
        <f>OFFSET(MCQ!C$20,ROW(C402)-ROW(C$20),0)</f>
        <v/>
      </c>
      <c r="D402" s="18">
        <f>OFFSET(MCQ!D$20,ROW(D402)-ROW(D$20),0)</f>
        <v/>
      </c>
      <c r="E402" s="18">
        <f>OFFSET(MCQ!E$20,ROW(E402)-ROW(E$20),0)</f>
        <v/>
      </c>
      <c r="F402" s="18" t="n"/>
      <c r="G402" s="233">
        <f>OFFSET(MCQ!G$20,ROW(G402)-ROW(G$20),0)</f>
        <v/>
      </c>
      <c r="H402" s="583">
        <f>IF(G402="","",OFFSET(MCQ!H$20,ROW(H402)-ROW(H$20),0))</f>
        <v/>
      </c>
      <c r="I402" s="24">
        <f>IF(G402="","",IF(OR(G402="etapa",G402="sub-etapa"),"",OFFSET(MCQ!I$20,ROW(I402)-ROW(I$20),0)))</f>
        <v/>
      </c>
      <c r="J402" s="25">
        <f>IF(G402="","",OFFSET(MCQ!J$20,ROW(J402)-ROW(J$20),0))</f>
        <v/>
      </c>
      <c r="K402" s="24">
        <f>IF(G402="","",IF(OR(G402="etapa",G402="sub-etapa"),"",OFFSET(MCQ!K$20,ROW(K402)-ROW(K$20),0)))</f>
        <v/>
      </c>
      <c r="L402" s="26">
        <f>IF(G402="","",IF(OR(G402="etapa",G402="sub-etapa"),"",TRUNC(OFFSET(MCQ!L$20,ROW(L402)-ROW(L$20),0),2)))</f>
        <v/>
      </c>
      <c r="M402" s="584">
        <f>IF(I402="", "", IFERROR(VLOOKUP(VALUE(I402), _BaseAbril2026, 4, 0), IFERROR(VLOOKUP(TEXT(I402, "@"), _BaseAbril2026, 4, 0), "")))</f>
        <v/>
      </c>
      <c r="N402" s="585">
        <f>IFERROR(IF(S402="BDI1", TRUNC(M402*(1+$O$18), 2),IF(S402="BDI2", TRUNC(M402*(1+$N$18), 2), "")), "")</f>
        <v/>
      </c>
      <c r="O402" s="586">
        <f>_xlfn.IFS(G402="ETAPA", SUMIFS(ValorTotalComD, Nivel, A402), G402="SUB-ETAPA", SUMIFS(ValorTotalComD, SubNivel, C402), TRUE, T402)</f>
        <v/>
      </c>
      <c r="P402" s="584">
        <f>IF(I402="", "", IFERROR(VLOOKUP(VALUE(I402), _BaseAbril2026, 5, 0), IFERROR(VLOOKUP(TEXT(I402, "@"), _BaseAbril2026, 5, 0), "")))</f>
        <v/>
      </c>
      <c r="Q402" s="585">
        <f>IFERROR(IF(S402="BDI1", TRUNC(P402*(1+$R$18), 2),IF(S402="BDI2", TRUNC(P402*(1+$Q$18), 2), "")), "")</f>
        <v/>
      </c>
      <c r="R402" s="586">
        <f>_xlfn.IFS(G402="ETAPA", SUMIFS(ValorTotalSemD, Nivel, A402), G402="SUB-ETAPA", SUMIFS(ValorTotalSemD, SubNivel, C402), TRUE, U402)</f>
        <v/>
      </c>
      <c r="S402" s="587">
        <f>IF(G402="","",IF(OR(G402="etapa",G402="sub-etapa"),"",OFFSET(MCQ!M$20,ROW(M402)-ROW(M$20),0)))</f>
        <v/>
      </c>
      <c r="T402" s="588">
        <f>IFERROR(TRUNC(L402*N402,2),"")</f>
        <v/>
      </c>
      <c r="U402" s="589">
        <f>IFERROR(TRUNC(L402*Q402,2),"")</f>
        <v/>
      </c>
    </row>
    <row r="403">
      <c r="A403" s="18">
        <f>OFFSET(MCQ!A$20,ROW(A403)-ROW(A$20),0)</f>
        <v/>
      </c>
      <c r="B403" s="18">
        <f>OFFSET(MCQ!B$20,ROW(B403)-ROW(B$20),0)</f>
        <v/>
      </c>
      <c r="C403" s="18">
        <f>OFFSET(MCQ!C$20,ROW(C403)-ROW(C$20),0)</f>
        <v/>
      </c>
      <c r="D403" s="18">
        <f>OFFSET(MCQ!D$20,ROW(D403)-ROW(D$20),0)</f>
        <v/>
      </c>
      <c r="E403" s="18">
        <f>OFFSET(MCQ!E$20,ROW(E403)-ROW(E$20),0)</f>
        <v/>
      </c>
      <c r="F403" s="18" t="n"/>
      <c r="G403" s="233">
        <f>OFFSET(MCQ!G$20,ROW(G403)-ROW(G$20),0)</f>
        <v/>
      </c>
      <c r="H403" s="583">
        <f>IF(G403="","",OFFSET(MCQ!H$20,ROW(H403)-ROW(H$20),0))</f>
        <v/>
      </c>
      <c r="I403" s="24">
        <f>IF(G403="","",IF(OR(G403="etapa",G403="sub-etapa"),"",OFFSET(MCQ!I$20,ROW(I403)-ROW(I$20),0)))</f>
        <v/>
      </c>
      <c r="J403" s="25">
        <f>IF(G403="","",OFFSET(MCQ!J$20,ROW(J403)-ROW(J$20),0))</f>
        <v/>
      </c>
      <c r="K403" s="24">
        <f>IF(G403="","",IF(OR(G403="etapa",G403="sub-etapa"),"",OFFSET(MCQ!K$20,ROW(K403)-ROW(K$20),0)))</f>
        <v/>
      </c>
      <c r="L403" s="26">
        <f>IF(G403="","",IF(OR(G403="etapa",G403="sub-etapa"),"",TRUNC(OFFSET(MCQ!L$20,ROW(L403)-ROW(L$20),0),2)))</f>
        <v/>
      </c>
      <c r="M403" s="584">
        <f>IF(I403="", "", IFERROR(VLOOKUP(VALUE(I403), _BaseAbril2026, 4, 0), IFERROR(VLOOKUP(TEXT(I403, "@"), _BaseAbril2026, 4, 0), "")))</f>
        <v/>
      </c>
      <c r="N403" s="585">
        <f>IFERROR(IF(S403="BDI1", TRUNC(M403*(1+$O$18), 2),IF(S403="BDI2", TRUNC(M403*(1+$N$18), 2), "")), "")</f>
        <v/>
      </c>
      <c r="O403" s="586">
        <f>_xlfn.IFS(G403="ETAPA", SUMIFS(ValorTotalComD, Nivel, A403), G403="SUB-ETAPA", SUMIFS(ValorTotalComD, SubNivel, C403), TRUE, T403)</f>
        <v/>
      </c>
      <c r="P403" s="584">
        <f>IF(I403="", "", IFERROR(VLOOKUP(VALUE(I403), _BaseAbril2026, 5, 0), IFERROR(VLOOKUP(TEXT(I403, "@"), _BaseAbril2026, 5, 0), "")))</f>
        <v/>
      </c>
      <c r="Q403" s="585">
        <f>IFERROR(IF(S403="BDI1", TRUNC(P403*(1+$R$18), 2),IF(S403="BDI2", TRUNC(P403*(1+$Q$18), 2), "")), "")</f>
        <v/>
      </c>
      <c r="R403" s="586">
        <f>_xlfn.IFS(G403="ETAPA", SUMIFS(ValorTotalSemD, Nivel, A403), G403="SUB-ETAPA", SUMIFS(ValorTotalSemD, SubNivel, C403), TRUE, U403)</f>
        <v/>
      </c>
      <c r="S403" s="587">
        <f>IF(G403="","",IF(OR(G403="etapa",G403="sub-etapa"),"",OFFSET(MCQ!M$20,ROW(M403)-ROW(M$20),0)))</f>
        <v/>
      </c>
      <c r="T403" s="588">
        <f>IFERROR(TRUNC(L403*N403,2),"")</f>
        <v/>
      </c>
      <c r="U403" s="589">
        <f>IFERROR(TRUNC(L403*Q403,2),"")</f>
        <v/>
      </c>
    </row>
    <row r="404">
      <c r="A404" s="18">
        <f>OFFSET(MCQ!A$20,ROW(A404)-ROW(A$20),0)</f>
        <v/>
      </c>
      <c r="B404" s="18">
        <f>OFFSET(MCQ!B$20,ROW(B404)-ROW(B$20),0)</f>
        <v/>
      </c>
      <c r="C404" s="18">
        <f>OFFSET(MCQ!C$20,ROW(C404)-ROW(C$20),0)</f>
        <v/>
      </c>
      <c r="D404" s="18">
        <f>OFFSET(MCQ!D$20,ROW(D404)-ROW(D$20),0)</f>
        <v/>
      </c>
      <c r="E404" s="18">
        <f>OFFSET(MCQ!E$20,ROW(E404)-ROW(E$20),0)</f>
        <v/>
      </c>
      <c r="F404" s="18" t="n"/>
      <c r="G404" s="233">
        <f>OFFSET(MCQ!G$20,ROW(G404)-ROW(G$20),0)</f>
        <v/>
      </c>
      <c r="H404" s="583">
        <f>IF(G404="","",OFFSET(MCQ!H$20,ROW(H404)-ROW(H$20),0))</f>
        <v/>
      </c>
      <c r="I404" s="24">
        <f>IF(G404="","",IF(OR(G404="etapa",G404="sub-etapa"),"",OFFSET(MCQ!I$20,ROW(I404)-ROW(I$20),0)))</f>
        <v/>
      </c>
      <c r="J404" s="25">
        <f>IF(G404="","",OFFSET(MCQ!J$20,ROW(J404)-ROW(J$20),0))</f>
        <v/>
      </c>
      <c r="K404" s="24">
        <f>IF(G404="","",IF(OR(G404="etapa",G404="sub-etapa"),"",OFFSET(MCQ!K$20,ROW(K404)-ROW(K$20),0)))</f>
        <v/>
      </c>
      <c r="L404" s="26">
        <f>IF(G404="","",IF(OR(G404="etapa",G404="sub-etapa"),"",TRUNC(OFFSET(MCQ!L$20,ROW(L404)-ROW(L$20),0),2)))</f>
        <v/>
      </c>
      <c r="M404" s="584">
        <f>IF(I404="", "", IFERROR(VLOOKUP(VALUE(I404), _BaseAbril2026, 4, 0), IFERROR(VLOOKUP(TEXT(I404, "@"), _BaseAbril2026, 4, 0), "")))</f>
        <v/>
      </c>
      <c r="N404" s="585">
        <f>IFERROR(IF(S404="BDI1", TRUNC(M404*(1+$O$18), 2),IF(S404="BDI2", TRUNC(M404*(1+$N$18), 2), "")), "")</f>
        <v/>
      </c>
      <c r="O404" s="586">
        <f>_xlfn.IFS(G404="ETAPA", SUMIFS(ValorTotalComD, Nivel, A404), G404="SUB-ETAPA", SUMIFS(ValorTotalComD, SubNivel, C404), TRUE, T404)</f>
        <v/>
      </c>
      <c r="P404" s="584">
        <f>IF(I404="", "", IFERROR(VLOOKUP(VALUE(I404), _BaseAbril2026, 5, 0), IFERROR(VLOOKUP(TEXT(I404, "@"), _BaseAbril2026, 5, 0), "")))</f>
        <v/>
      </c>
      <c r="Q404" s="585">
        <f>IFERROR(IF(S404="BDI1", TRUNC(P404*(1+$R$18), 2),IF(S404="BDI2", TRUNC(P404*(1+$Q$18), 2), "")), "")</f>
        <v/>
      </c>
      <c r="R404" s="586">
        <f>_xlfn.IFS(G404="ETAPA", SUMIFS(ValorTotalSemD, Nivel, A404), G404="SUB-ETAPA", SUMIFS(ValorTotalSemD, SubNivel, C404), TRUE, U404)</f>
        <v/>
      </c>
      <c r="S404" s="587">
        <f>IF(G404="","",IF(OR(G404="etapa",G404="sub-etapa"),"",OFFSET(MCQ!M$20,ROW(M404)-ROW(M$20),0)))</f>
        <v/>
      </c>
      <c r="T404" s="588">
        <f>IFERROR(TRUNC(L404*N404,2),"")</f>
        <v/>
      </c>
      <c r="U404" s="589">
        <f>IFERROR(TRUNC(L404*Q404,2),"")</f>
        <v/>
      </c>
    </row>
    <row r="405">
      <c r="A405" s="18">
        <f>OFFSET(MCQ!A$20,ROW(A405)-ROW(A$20),0)</f>
        <v/>
      </c>
      <c r="B405" s="18">
        <f>OFFSET(MCQ!B$20,ROW(B405)-ROW(B$20),0)</f>
        <v/>
      </c>
      <c r="C405" s="18">
        <f>OFFSET(MCQ!C$20,ROW(C405)-ROW(C$20),0)</f>
        <v/>
      </c>
      <c r="D405" s="18">
        <f>OFFSET(MCQ!D$20,ROW(D405)-ROW(D$20),0)</f>
        <v/>
      </c>
      <c r="E405" s="18">
        <f>OFFSET(MCQ!E$20,ROW(E405)-ROW(E$20),0)</f>
        <v/>
      </c>
      <c r="F405" s="18" t="n"/>
      <c r="G405" s="233">
        <f>OFFSET(MCQ!G$20,ROW(G405)-ROW(G$20),0)</f>
        <v/>
      </c>
      <c r="H405" s="583">
        <f>IF(G405="","",OFFSET(MCQ!H$20,ROW(H405)-ROW(H$20),0))</f>
        <v/>
      </c>
      <c r="I405" s="24">
        <f>IF(G405="","",IF(OR(G405="etapa",G405="sub-etapa"),"",OFFSET(MCQ!I$20,ROW(I405)-ROW(I$20),0)))</f>
        <v/>
      </c>
      <c r="J405" s="25">
        <f>IF(G405="","",OFFSET(MCQ!J$20,ROW(J405)-ROW(J$20),0))</f>
        <v/>
      </c>
      <c r="K405" s="24">
        <f>IF(G405="","",IF(OR(G405="etapa",G405="sub-etapa"),"",OFFSET(MCQ!K$20,ROW(K405)-ROW(K$20),0)))</f>
        <v/>
      </c>
      <c r="L405" s="26">
        <f>IF(G405="","",IF(OR(G405="etapa",G405="sub-etapa"),"",TRUNC(OFFSET(MCQ!L$20,ROW(L405)-ROW(L$20),0),2)))</f>
        <v/>
      </c>
      <c r="M405" s="584">
        <f>IF(I405="", "", IFERROR(VLOOKUP(VALUE(I405), _BaseAbril2026, 4, 0), IFERROR(VLOOKUP(TEXT(I405, "@"), _BaseAbril2026, 4, 0), "")))</f>
        <v/>
      </c>
      <c r="N405" s="585">
        <f>IFERROR(IF(S405="BDI1", TRUNC(M405*(1+$O$18), 2),IF(S405="BDI2", TRUNC(M405*(1+$N$18), 2), "")), "")</f>
        <v/>
      </c>
      <c r="O405" s="586">
        <f>_xlfn.IFS(G405="ETAPA", SUMIFS(ValorTotalComD, Nivel, A405), G405="SUB-ETAPA", SUMIFS(ValorTotalComD, SubNivel, C405), TRUE, T405)</f>
        <v/>
      </c>
      <c r="P405" s="584">
        <f>IF(I405="", "", IFERROR(VLOOKUP(VALUE(I405), _BaseAbril2026, 5, 0), IFERROR(VLOOKUP(TEXT(I405, "@"), _BaseAbril2026, 5, 0), "")))</f>
        <v/>
      </c>
      <c r="Q405" s="585">
        <f>IFERROR(IF(S405="BDI1", TRUNC(P405*(1+$R$18), 2),IF(S405="BDI2", TRUNC(P405*(1+$Q$18), 2), "")), "")</f>
        <v/>
      </c>
      <c r="R405" s="586">
        <f>_xlfn.IFS(G405="ETAPA", SUMIFS(ValorTotalSemD, Nivel, A405), G405="SUB-ETAPA", SUMIFS(ValorTotalSemD, SubNivel, C405), TRUE, U405)</f>
        <v/>
      </c>
      <c r="S405" s="587">
        <f>IF(G405="","",IF(OR(G405="etapa",G405="sub-etapa"),"",OFFSET(MCQ!M$20,ROW(M405)-ROW(M$20),0)))</f>
        <v/>
      </c>
      <c r="T405" s="588">
        <f>IFERROR(TRUNC(L405*N405,2),"")</f>
        <v/>
      </c>
      <c r="U405" s="589">
        <f>IFERROR(TRUNC(L405*Q405,2),"")</f>
        <v/>
      </c>
    </row>
    <row r="406">
      <c r="A406" s="18">
        <f>OFFSET(MCQ!A$20,ROW(A406)-ROW(A$20),0)</f>
        <v/>
      </c>
      <c r="B406" s="18">
        <f>OFFSET(MCQ!B$20,ROW(B406)-ROW(B$20),0)</f>
        <v/>
      </c>
      <c r="C406" s="18">
        <f>OFFSET(MCQ!C$20,ROW(C406)-ROW(C$20),0)</f>
        <v/>
      </c>
      <c r="D406" s="18">
        <f>OFFSET(MCQ!D$20,ROW(D406)-ROW(D$20),0)</f>
        <v/>
      </c>
      <c r="E406" s="18">
        <f>OFFSET(MCQ!E$20,ROW(E406)-ROW(E$20),0)</f>
        <v/>
      </c>
      <c r="F406" s="18" t="n"/>
      <c r="G406" s="233">
        <f>OFFSET(MCQ!G$20,ROW(G406)-ROW(G$20),0)</f>
        <v/>
      </c>
      <c r="H406" s="583">
        <f>IF(G406="","",OFFSET(MCQ!H$20,ROW(H406)-ROW(H$20),0))</f>
        <v/>
      </c>
      <c r="I406" s="24">
        <f>IF(G406="","",IF(OR(G406="etapa",G406="sub-etapa"),"",OFFSET(MCQ!I$20,ROW(I406)-ROW(I$20),0)))</f>
        <v/>
      </c>
      <c r="J406" s="25">
        <f>IF(G406="","",OFFSET(MCQ!J$20,ROW(J406)-ROW(J$20),0))</f>
        <v/>
      </c>
      <c r="K406" s="24">
        <f>IF(G406="","",IF(OR(G406="etapa",G406="sub-etapa"),"",OFFSET(MCQ!K$20,ROW(K406)-ROW(K$20),0)))</f>
        <v/>
      </c>
      <c r="L406" s="26">
        <f>IF(G406="","",IF(OR(G406="etapa",G406="sub-etapa"),"",TRUNC(OFFSET(MCQ!L$20,ROW(L406)-ROW(L$20),0),2)))</f>
        <v/>
      </c>
      <c r="M406" s="584">
        <f>IF(I406="", "", IFERROR(VLOOKUP(VALUE(I406), _BaseAbril2026, 4, 0), IFERROR(VLOOKUP(TEXT(I406, "@"), _BaseAbril2026, 4, 0), "")))</f>
        <v/>
      </c>
      <c r="N406" s="585">
        <f>IFERROR(IF(S406="BDI1", TRUNC(M406*(1+$O$18), 2),IF(S406="BDI2", TRUNC(M406*(1+$N$18), 2), "")), "")</f>
        <v/>
      </c>
      <c r="O406" s="586">
        <f>_xlfn.IFS(G406="ETAPA", SUMIFS(ValorTotalComD, Nivel, A406), G406="SUB-ETAPA", SUMIFS(ValorTotalComD, SubNivel, C406), TRUE, T406)</f>
        <v/>
      </c>
      <c r="P406" s="584">
        <f>IF(I406="", "", IFERROR(VLOOKUP(VALUE(I406), _BaseAbril2026, 5, 0), IFERROR(VLOOKUP(TEXT(I406, "@"), _BaseAbril2026, 5, 0), "")))</f>
        <v/>
      </c>
      <c r="Q406" s="585">
        <f>IFERROR(IF(S406="BDI1", TRUNC(P406*(1+$R$18), 2),IF(S406="BDI2", TRUNC(P406*(1+$Q$18), 2), "")), "")</f>
        <v/>
      </c>
      <c r="R406" s="586">
        <f>_xlfn.IFS(G406="ETAPA", SUMIFS(ValorTotalSemD, Nivel, A406), G406="SUB-ETAPA", SUMIFS(ValorTotalSemD, SubNivel, C406), TRUE, U406)</f>
        <v/>
      </c>
      <c r="S406" s="587">
        <f>IF(G406="","",IF(OR(G406="etapa",G406="sub-etapa"),"",OFFSET(MCQ!M$20,ROW(M406)-ROW(M$20),0)))</f>
        <v/>
      </c>
      <c r="T406" s="588">
        <f>IFERROR(TRUNC(L406*N406,2),"")</f>
        <v/>
      </c>
      <c r="U406" s="589">
        <f>IFERROR(TRUNC(L406*Q406,2),"")</f>
        <v/>
      </c>
    </row>
    <row r="407">
      <c r="A407" s="18">
        <f>OFFSET(MCQ!A$20,ROW(A407)-ROW(A$20),0)</f>
        <v/>
      </c>
      <c r="B407" s="18">
        <f>OFFSET(MCQ!B$20,ROW(B407)-ROW(B$20),0)</f>
        <v/>
      </c>
      <c r="C407" s="18">
        <f>OFFSET(MCQ!C$20,ROW(C407)-ROW(C$20),0)</f>
        <v/>
      </c>
      <c r="D407" s="18">
        <f>OFFSET(MCQ!D$20,ROW(D407)-ROW(D$20),0)</f>
        <v/>
      </c>
      <c r="E407" s="18">
        <f>OFFSET(MCQ!E$20,ROW(E407)-ROW(E$20),0)</f>
        <v/>
      </c>
      <c r="F407" s="18" t="n"/>
      <c r="G407" s="233">
        <f>OFFSET(MCQ!G$20,ROW(G407)-ROW(G$20),0)</f>
        <v/>
      </c>
      <c r="H407" s="583">
        <f>IF(G407="","",OFFSET(MCQ!H$20,ROW(H407)-ROW(H$20),0))</f>
        <v/>
      </c>
      <c r="I407" s="24">
        <f>IF(G407="","",IF(OR(G407="etapa",G407="sub-etapa"),"",OFFSET(MCQ!I$20,ROW(I407)-ROW(I$20),0)))</f>
        <v/>
      </c>
      <c r="J407" s="25">
        <f>IF(G407="","",OFFSET(MCQ!J$20,ROW(J407)-ROW(J$20),0))</f>
        <v/>
      </c>
      <c r="K407" s="24">
        <f>IF(G407="","",IF(OR(G407="etapa",G407="sub-etapa"),"",OFFSET(MCQ!K$20,ROW(K407)-ROW(K$20),0)))</f>
        <v/>
      </c>
      <c r="L407" s="26">
        <f>IF(G407="","",IF(OR(G407="etapa",G407="sub-etapa"),"",TRUNC(OFFSET(MCQ!L$20,ROW(L407)-ROW(L$20),0),2)))</f>
        <v/>
      </c>
      <c r="M407" s="584">
        <f>IF(I407="", "", IFERROR(VLOOKUP(VALUE(I407), _BaseAbril2026, 4, 0), IFERROR(VLOOKUP(TEXT(I407, "@"), _BaseAbril2026, 4, 0), "")))</f>
        <v/>
      </c>
      <c r="N407" s="585">
        <f>IFERROR(IF(S407="BDI1", TRUNC(M407*(1+$O$18), 2),IF(S407="BDI2", TRUNC(M407*(1+$N$18), 2), "")), "")</f>
        <v/>
      </c>
      <c r="O407" s="586">
        <f>_xlfn.IFS(G407="ETAPA", SUMIFS(ValorTotalComD, Nivel, A407), G407="SUB-ETAPA", SUMIFS(ValorTotalComD, SubNivel, C407), TRUE, T407)</f>
        <v/>
      </c>
      <c r="P407" s="584">
        <f>IF(I407="", "", IFERROR(VLOOKUP(VALUE(I407), _BaseAbril2026, 5, 0), IFERROR(VLOOKUP(TEXT(I407, "@"), _BaseAbril2026, 5, 0), "")))</f>
        <v/>
      </c>
      <c r="Q407" s="585">
        <f>IFERROR(IF(S407="BDI1", TRUNC(P407*(1+$R$18), 2),IF(S407="BDI2", TRUNC(P407*(1+$Q$18), 2), "")), "")</f>
        <v/>
      </c>
      <c r="R407" s="586">
        <f>_xlfn.IFS(G407="ETAPA", SUMIFS(ValorTotalSemD, Nivel, A407), G407="SUB-ETAPA", SUMIFS(ValorTotalSemD, SubNivel, C407), TRUE, U407)</f>
        <v/>
      </c>
      <c r="S407" s="587">
        <f>IF(G407="","",IF(OR(G407="etapa",G407="sub-etapa"),"",OFFSET(MCQ!M$20,ROW(M407)-ROW(M$20),0)))</f>
        <v/>
      </c>
      <c r="T407" s="588">
        <f>IFERROR(TRUNC(L407*N407,2),"")</f>
        <v/>
      </c>
      <c r="U407" s="589">
        <f>IFERROR(TRUNC(L407*Q407,2),"")</f>
        <v/>
      </c>
    </row>
    <row r="408">
      <c r="A408" s="18">
        <f>OFFSET(MCQ!A$20,ROW(A408)-ROW(A$20),0)</f>
        <v/>
      </c>
      <c r="B408" s="18">
        <f>OFFSET(MCQ!B$20,ROW(B408)-ROW(B$20),0)</f>
        <v/>
      </c>
      <c r="C408" s="18">
        <f>OFFSET(MCQ!C$20,ROW(C408)-ROW(C$20),0)</f>
        <v/>
      </c>
      <c r="D408" s="18">
        <f>OFFSET(MCQ!D$20,ROW(D408)-ROW(D$20),0)</f>
        <v/>
      </c>
      <c r="E408" s="18">
        <f>OFFSET(MCQ!E$20,ROW(E408)-ROW(E$20),0)</f>
        <v/>
      </c>
      <c r="F408" s="18" t="n"/>
      <c r="G408" s="233">
        <f>OFFSET(MCQ!G$20,ROW(G408)-ROW(G$20),0)</f>
        <v/>
      </c>
      <c r="H408" s="583">
        <f>IF(G408="","",OFFSET(MCQ!H$20,ROW(H408)-ROW(H$20),0))</f>
        <v/>
      </c>
      <c r="I408" s="24">
        <f>IF(G408="","",IF(OR(G408="etapa",G408="sub-etapa"),"",OFFSET(MCQ!I$20,ROW(I408)-ROW(I$20),0)))</f>
        <v/>
      </c>
      <c r="J408" s="25">
        <f>IF(G408="","",OFFSET(MCQ!J$20,ROW(J408)-ROW(J$20),0))</f>
        <v/>
      </c>
      <c r="K408" s="24">
        <f>IF(G408="","",IF(OR(G408="etapa",G408="sub-etapa"),"",OFFSET(MCQ!K$20,ROW(K408)-ROW(K$20),0)))</f>
        <v/>
      </c>
      <c r="L408" s="26">
        <f>IF(G408="","",IF(OR(G408="etapa",G408="sub-etapa"),"",TRUNC(OFFSET(MCQ!L$20,ROW(L408)-ROW(L$20),0),2)))</f>
        <v/>
      </c>
      <c r="M408" s="584">
        <f>IF(I408="", "", IFERROR(VLOOKUP(VALUE(I408), _BaseAbril2026, 4, 0), IFERROR(VLOOKUP(TEXT(I408, "@"), _BaseAbril2026, 4, 0), "")))</f>
        <v/>
      </c>
      <c r="N408" s="585">
        <f>IFERROR(IF(S408="BDI1", TRUNC(M408*(1+$O$18), 2),IF(S408="BDI2", TRUNC(M408*(1+$N$18), 2), "")), "")</f>
        <v/>
      </c>
      <c r="O408" s="586">
        <f>_xlfn.IFS(G408="ETAPA", SUMIFS(ValorTotalComD, Nivel, A408), G408="SUB-ETAPA", SUMIFS(ValorTotalComD, SubNivel, C408), TRUE, T408)</f>
        <v/>
      </c>
      <c r="P408" s="584">
        <f>IF(I408="", "", IFERROR(VLOOKUP(VALUE(I408), _BaseAbril2026, 5, 0), IFERROR(VLOOKUP(TEXT(I408, "@"), _BaseAbril2026, 5, 0), "")))</f>
        <v/>
      </c>
      <c r="Q408" s="585">
        <f>IFERROR(IF(S408="BDI1", TRUNC(P408*(1+$R$18), 2),IF(S408="BDI2", TRUNC(P408*(1+$Q$18), 2), "")), "")</f>
        <v/>
      </c>
      <c r="R408" s="586">
        <f>_xlfn.IFS(G408="ETAPA", SUMIFS(ValorTotalSemD, Nivel, A408), G408="SUB-ETAPA", SUMIFS(ValorTotalSemD, SubNivel, C408), TRUE, U408)</f>
        <v/>
      </c>
      <c r="S408" s="587">
        <f>IF(G408="","",IF(OR(G408="etapa",G408="sub-etapa"),"",OFFSET(MCQ!M$20,ROW(M408)-ROW(M$20),0)))</f>
        <v/>
      </c>
      <c r="T408" s="588">
        <f>IFERROR(TRUNC(L408*N408,2),"")</f>
        <v/>
      </c>
      <c r="U408" s="589">
        <f>IFERROR(TRUNC(L408*Q408,2),"")</f>
        <v/>
      </c>
    </row>
    <row r="409">
      <c r="A409" s="18">
        <f>OFFSET(MCQ!A$20,ROW(A409)-ROW(A$20),0)</f>
        <v/>
      </c>
      <c r="B409" s="18">
        <f>OFFSET(MCQ!B$20,ROW(B409)-ROW(B$20),0)</f>
        <v/>
      </c>
      <c r="C409" s="18">
        <f>OFFSET(MCQ!C$20,ROW(C409)-ROW(C$20),0)</f>
        <v/>
      </c>
      <c r="D409" s="18">
        <f>OFFSET(MCQ!D$20,ROW(D409)-ROW(D$20),0)</f>
        <v/>
      </c>
      <c r="E409" s="18">
        <f>OFFSET(MCQ!E$20,ROW(E409)-ROW(E$20),0)</f>
        <v/>
      </c>
      <c r="F409" s="18" t="n"/>
      <c r="G409" s="233">
        <f>OFFSET(MCQ!G$20,ROW(G409)-ROW(G$20),0)</f>
        <v/>
      </c>
      <c r="H409" s="583">
        <f>IF(G409="","",OFFSET(MCQ!H$20,ROW(H409)-ROW(H$20),0))</f>
        <v/>
      </c>
      <c r="I409" s="24">
        <f>IF(G409="","",IF(OR(G409="etapa",G409="sub-etapa"),"",OFFSET(MCQ!I$20,ROW(I409)-ROW(I$20),0)))</f>
        <v/>
      </c>
      <c r="J409" s="25">
        <f>IF(G409="","",OFFSET(MCQ!J$20,ROW(J409)-ROW(J$20),0))</f>
        <v/>
      </c>
      <c r="K409" s="24">
        <f>IF(G409="","",IF(OR(G409="etapa",G409="sub-etapa"),"",OFFSET(MCQ!K$20,ROW(K409)-ROW(K$20),0)))</f>
        <v/>
      </c>
      <c r="L409" s="26">
        <f>IF(G409="","",IF(OR(G409="etapa",G409="sub-etapa"),"",TRUNC(OFFSET(MCQ!L$20,ROW(L409)-ROW(L$20),0),2)))</f>
        <v/>
      </c>
      <c r="M409" s="584">
        <f>IF(I409="", "", IFERROR(VLOOKUP(VALUE(I409), _BaseAbril2026, 4, 0), IFERROR(VLOOKUP(TEXT(I409, "@"), _BaseAbril2026, 4, 0), "")))</f>
        <v/>
      </c>
      <c r="N409" s="585">
        <f>IFERROR(IF(S409="BDI1", TRUNC(M409*(1+$O$18), 2),IF(S409="BDI2", TRUNC(M409*(1+$N$18), 2), "")), "")</f>
        <v/>
      </c>
      <c r="O409" s="586">
        <f>_xlfn.IFS(G409="ETAPA", SUMIFS(ValorTotalComD, Nivel, A409), G409="SUB-ETAPA", SUMIFS(ValorTotalComD, SubNivel, C409), TRUE, T409)</f>
        <v/>
      </c>
      <c r="P409" s="584">
        <f>IF(I409="", "", IFERROR(VLOOKUP(VALUE(I409), _BaseAbril2026, 5, 0), IFERROR(VLOOKUP(TEXT(I409, "@"), _BaseAbril2026, 5, 0), "")))</f>
        <v/>
      </c>
      <c r="Q409" s="585">
        <f>IFERROR(IF(S409="BDI1", TRUNC(P409*(1+$R$18), 2),IF(S409="BDI2", TRUNC(P409*(1+$Q$18), 2), "")), "")</f>
        <v/>
      </c>
      <c r="R409" s="586">
        <f>_xlfn.IFS(G409="ETAPA", SUMIFS(ValorTotalSemD, Nivel, A409), G409="SUB-ETAPA", SUMIFS(ValorTotalSemD, SubNivel, C409), TRUE, U409)</f>
        <v/>
      </c>
      <c r="S409" s="587">
        <f>IF(G409="","",IF(OR(G409="etapa",G409="sub-etapa"),"",OFFSET(MCQ!M$20,ROW(M409)-ROW(M$20),0)))</f>
        <v/>
      </c>
      <c r="T409" s="588">
        <f>IFERROR(TRUNC(L409*N409,2),"")</f>
        <v/>
      </c>
      <c r="U409" s="589">
        <f>IFERROR(TRUNC(L409*Q409,2),"")</f>
        <v/>
      </c>
    </row>
    <row r="410">
      <c r="A410" s="18">
        <f>OFFSET(MCQ!A$20,ROW(A410)-ROW(A$20),0)</f>
        <v/>
      </c>
      <c r="B410" s="18">
        <f>OFFSET(MCQ!B$20,ROW(B410)-ROW(B$20),0)</f>
        <v/>
      </c>
      <c r="C410" s="18">
        <f>OFFSET(MCQ!C$20,ROW(C410)-ROW(C$20),0)</f>
        <v/>
      </c>
      <c r="D410" s="18">
        <f>OFFSET(MCQ!D$20,ROW(D410)-ROW(D$20),0)</f>
        <v/>
      </c>
      <c r="E410" s="18">
        <f>OFFSET(MCQ!E$20,ROW(E410)-ROW(E$20),0)</f>
        <v/>
      </c>
      <c r="F410" s="18" t="n"/>
      <c r="G410" s="233">
        <f>OFFSET(MCQ!G$20,ROW(G410)-ROW(G$20),0)</f>
        <v/>
      </c>
      <c r="H410" s="583">
        <f>IF(G410="","",OFFSET(MCQ!H$20,ROW(H410)-ROW(H$20),0))</f>
        <v/>
      </c>
      <c r="I410" s="24">
        <f>IF(G410="","",IF(OR(G410="etapa",G410="sub-etapa"),"",OFFSET(MCQ!I$20,ROW(I410)-ROW(I$20),0)))</f>
        <v/>
      </c>
      <c r="J410" s="25">
        <f>IF(G410="","",OFFSET(MCQ!J$20,ROW(J410)-ROW(J$20),0))</f>
        <v/>
      </c>
      <c r="K410" s="24">
        <f>IF(G410="","",IF(OR(G410="etapa",G410="sub-etapa"),"",OFFSET(MCQ!K$20,ROW(K410)-ROW(K$20),0)))</f>
        <v/>
      </c>
      <c r="L410" s="26">
        <f>IF(G410="","",IF(OR(G410="etapa",G410="sub-etapa"),"",TRUNC(OFFSET(MCQ!L$20,ROW(L410)-ROW(L$20),0),2)))</f>
        <v/>
      </c>
      <c r="M410" s="584">
        <f>IF(I410="", "", IFERROR(VLOOKUP(VALUE(I410), _BaseAbril2026, 4, 0), IFERROR(VLOOKUP(TEXT(I410, "@"), _BaseAbril2026, 4, 0), "")))</f>
        <v/>
      </c>
      <c r="N410" s="585">
        <f>IFERROR(IF(S410="BDI1", TRUNC(M410*(1+$O$18), 2),IF(S410="BDI2", TRUNC(M410*(1+$N$18), 2), "")), "")</f>
        <v/>
      </c>
      <c r="O410" s="586">
        <f>_xlfn.IFS(G410="ETAPA", SUMIFS(ValorTotalComD, Nivel, A410), G410="SUB-ETAPA", SUMIFS(ValorTotalComD, SubNivel, C410), TRUE, T410)</f>
        <v/>
      </c>
      <c r="P410" s="584">
        <f>IF(I410="", "", IFERROR(VLOOKUP(VALUE(I410), _BaseAbril2026, 5, 0), IFERROR(VLOOKUP(TEXT(I410, "@"), _BaseAbril2026, 5, 0), "")))</f>
        <v/>
      </c>
      <c r="Q410" s="585">
        <f>IFERROR(IF(S410="BDI1", TRUNC(P410*(1+$R$18), 2),IF(S410="BDI2", TRUNC(P410*(1+$Q$18), 2), "")), "")</f>
        <v/>
      </c>
      <c r="R410" s="586">
        <f>_xlfn.IFS(G410="ETAPA", SUMIFS(ValorTotalSemD, Nivel, A410), G410="SUB-ETAPA", SUMIFS(ValorTotalSemD, SubNivel, C410), TRUE, U410)</f>
        <v/>
      </c>
      <c r="S410" s="587">
        <f>IF(G410="","",IF(OR(G410="etapa",G410="sub-etapa"),"",OFFSET(MCQ!M$20,ROW(M410)-ROW(M$20),0)))</f>
        <v/>
      </c>
      <c r="T410" s="588">
        <f>IFERROR(TRUNC(L410*N410,2),"")</f>
        <v/>
      </c>
      <c r="U410" s="589">
        <f>IFERROR(TRUNC(L410*Q410,2),"")</f>
        <v/>
      </c>
    </row>
    <row r="411">
      <c r="A411" s="18">
        <f>OFFSET(MCQ!A$20,ROW(A411)-ROW(A$20),0)</f>
        <v/>
      </c>
      <c r="B411" s="18">
        <f>OFFSET(MCQ!B$20,ROW(B411)-ROW(B$20),0)</f>
        <v/>
      </c>
      <c r="C411" s="18">
        <f>OFFSET(MCQ!C$20,ROW(C411)-ROW(C$20),0)</f>
        <v/>
      </c>
      <c r="D411" s="18">
        <f>OFFSET(MCQ!D$20,ROW(D411)-ROW(D$20),0)</f>
        <v/>
      </c>
      <c r="E411" s="18">
        <f>OFFSET(MCQ!E$20,ROW(E411)-ROW(E$20),0)</f>
        <v/>
      </c>
      <c r="F411" s="18" t="n"/>
      <c r="G411" s="233">
        <f>OFFSET(MCQ!G$20,ROW(G411)-ROW(G$20),0)</f>
        <v/>
      </c>
      <c r="H411" s="583">
        <f>IF(G411="","",OFFSET(MCQ!H$20,ROW(H411)-ROW(H$20),0))</f>
        <v/>
      </c>
      <c r="I411" s="24">
        <f>IF(G411="","",IF(OR(G411="etapa",G411="sub-etapa"),"",OFFSET(MCQ!I$20,ROW(I411)-ROW(I$20),0)))</f>
        <v/>
      </c>
      <c r="J411" s="25">
        <f>IF(G411="","",OFFSET(MCQ!J$20,ROW(J411)-ROW(J$20),0))</f>
        <v/>
      </c>
      <c r="K411" s="24">
        <f>IF(G411="","",IF(OR(G411="etapa",G411="sub-etapa"),"",OFFSET(MCQ!K$20,ROW(K411)-ROW(K$20),0)))</f>
        <v/>
      </c>
      <c r="L411" s="26">
        <f>IF(G411="","",IF(OR(G411="etapa",G411="sub-etapa"),"",TRUNC(OFFSET(MCQ!L$20,ROW(L411)-ROW(L$20),0),2)))</f>
        <v/>
      </c>
      <c r="M411" s="584">
        <f>IF(I411="", "", IFERROR(VLOOKUP(VALUE(I411), _BaseAbril2026, 4, 0), IFERROR(VLOOKUP(TEXT(I411, "@"), _BaseAbril2026, 4, 0), "")))</f>
        <v/>
      </c>
      <c r="N411" s="585">
        <f>IFERROR(IF(S411="BDI1", TRUNC(M411*(1+$O$18), 2),IF(S411="BDI2", TRUNC(M411*(1+$N$18), 2), "")), "")</f>
        <v/>
      </c>
      <c r="O411" s="586">
        <f>_xlfn.IFS(G411="ETAPA", SUMIFS(ValorTotalComD, Nivel, A411), G411="SUB-ETAPA", SUMIFS(ValorTotalComD, SubNivel, C411), TRUE, T411)</f>
        <v/>
      </c>
      <c r="P411" s="584">
        <f>IF(I411="", "", IFERROR(VLOOKUP(VALUE(I411), _BaseAbril2026, 5, 0), IFERROR(VLOOKUP(TEXT(I411, "@"), _BaseAbril2026, 5, 0), "")))</f>
        <v/>
      </c>
      <c r="Q411" s="585">
        <f>IFERROR(IF(S411="BDI1", TRUNC(P411*(1+$R$18), 2),IF(S411="BDI2", TRUNC(P411*(1+$Q$18), 2), "")), "")</f>
        <v/>
      </c>
      <c r="R411" s="586">
        <f>_xlfn.IFS(G411="ETAPA", SUMIFS(ValorTotalSemD, Nivel, A411), G411="SUB-ETAPA", SUMIFS(ValorTotalSemD, SubNivel, C411), TRUE, U411)</f>
        <v/>
      </c>
      <c r="S411" s="587">
        <f>IF(G411="","",IF(OR(G411="etapa",G411="sub-etapa"),"",OFFSET(MCQ!M$20,ROW(M411)-ROW(M$20),0)))</f>
        <v/>
      </c>
      <c r="T411" s="588">
        <f>IFERROR(TRUNC(L411*N411,2),"")</f>
        <v/>
      </c>
      <c r="U411" s="589">
        <f>IFERROR(TRUNC(L411*Q411,2),"")</f>
        <v/>
      </c>
    </row>
    <row r="412">
      <c r="A412" s="18">
        <f>OFFSET(MCQ!A$20,ROW(A412)-ROW(A$20),0)</f>
        <v/>
      </c>
      <c r="B412" s="18">
        <f>OFFSET(MCQ!B$20,ROW(B412)-ROW(B$20),0)</f>
        <v/>
      </c>
      <c r="C412" s="18">
        <f>OFFSET(MCQ!C$20,ROW(C412)-ROW(C$20),0)</f>
        <v/>
      </c>
      <c r="D412" s="18">
        <f>OFFSET(MCQ!D$20,ROW(D412)-ROW(D$20),0)</f>
        <v/>
      </c>
      <c r="E412" s="18">
        <f>OFFSET(MCQ!E$20,ROW(E412)-ROW(E$20),0)</f>
        <v/>
      </c>
      <c r="F412" s="18" t="n"/>
      <c r="G412" s="233">
        <f>OFFSET(MCQ!G$20,ROW(G412)-ROW(G$20),0)</f>
        <v/>
      </c>
      <c r="H412" s="583">
        <f>IF(G412="","",OFFSET(MCQ!H$20,ROW(H412)-ROW(H$20),0))</f>
        <v/>
      </c>
      <c r="I412" s="24">
        <f>IF(G412="","",IF(OR(G412="etapa",G412="sub-etapa"),"",OFFSET(MCQ!I$20,ROW(I412)-ROW(I$20),0)))</f>
        <v/>
      </c>
      <c r="J412" s="25">
        <f>IF(G412="","",OFFSET(MCQ!J$20,ROW(J412)-ROW(J$20),0))</f>
        <v/>
      </c>
      <c r="K412" s="24">
        <f>IF(G412="","",IF(OR(G412="etapa",G412="sub-etapa"),"",OFFSET(MCQ!K$20,ROW(K412)-ROW(K$20),0)))</f>
        <v/>
      </c>
      <c r="L412" s="26">
        <f>IF(G412="","",IF(OR(G412="etapa",G412="sub-etapa"),"",TRUNC(OFFSET(MCQ!L$20,ROW(L412)-ROW(L$20),0),2)))</f>
        <v/>
      </c>
      <c r="M412" s="584">
        <f>IF(I412="", "", IFERROR(VLOOKUP(VALUE(I412), _BaseAbril2026, 4, 0), IFERROR(VLOOKUP(TEXT(I412, "@"), _BaseAbril2026, 4, 0), "")))</f>
        <v/>
      </c>
      <c r="N412" s="585">
        <f>IFERROR(IF(S412="BDI1", TRUNC(M412*(1+$O$18), 2),IF(S412="BDI2", TRUNC(M412*(1+$N$18), 2), "")), "")</f>
        <v/>
      </c>
      <c r="O412" s="586">
        <f>_xlfn.IFS(G412="ETAPA", SUMIFS(ValorTotalComD, Nivel, A412), G412="SUB-ETAPA", SUMIFS(ValorTotalComD, SubNivel, C412), TRUE, T412)</f>
        <v/>
      </c>
      <c r="P412" s="584">
        <f>IF(I412="", "", IFERROR(VLOOKUP(VALUE(I412), _BaseAbril2026, 5, 0), IFERROR(VLOOKUP(TEXT(I412, "@"), _BaseAbril2026, 5, 0), "")))</f>
        <v/>
      </c>
      <c r="Q412" s="585">
        <f>IFERROR(IF(S412="BDI1", TRUNC(P412*(1+$R$18), 2),IF(S412="BDI2", TRUNC(P412*(1+$Q$18), 2), "")), "")</f>
        <v/>
      </c>
      <c r="R412" s="586">
        <f>_xlfn.IFS(G412="ETAPA", SUMIFS(ValorTotalSemD, Nivel, A412), G412="SUB-ETAPA", SUMIFS(ValorTotalSemD, SubNivel, C412), TRUE, U412)</f>
        <v/>
      </c>
      <c r="S412" s="587">
        <f>IF(G412="","",IF(OR(G412="etapa",G412="sub-etapa"),"",OFFSET(MCQ!M$20,ROW(M412)-ROW(M$20),0)))</f>
        <v/>
      </c>
      <c r="T412" s="588">
        <f>IFERROR(TRUNC(L412*N412,2),"")</f>
        <v/>
      </c>
      <c r="U412" s="589">
        <f>IFERROR(TRUNC(L412*Q412,2),"")</f>
        <v/>
      </c>
    </row>
    <row r="413">
      <c r="A413" s="18">
        <f>OFFSET(MCQ!A$20,ROW(A413)-ROW(A$20),0)</f>
        <v/>
      </c>
      <c r="B413" s="18">
        <f>OFFSET(MCQ!B$20,ROW(B413)-ROW(B$20),0)</f>
        <v/>
      </c>
      <c r="C413" s="18">
        <f>OFFSET(MCQ!C$20,ROW(C413)-ROW(C$20),0)</f>
        <v/>
      </c>
      <c r="D413" s="18">
        <f>OFFSET(MCQ!D$20,ROW(D413)-ROW(D$20),0)</f>
        <v/>
      </c>
      <c r="E413" s="18">
        <f>OFFSET(MCQ!E$20,ROW(E413)-ROW(E$20),0)</f>
        <v/>
      </c>
      <c r="F413" s="18" t="n"/>
      <c r="G413" s="233">
        <f>OFFSET(MCQ!G$20,ROW(G413)-ROW(G$20),0)</f>
        <v/>
      </c>
      <c r="H413" s="583">
        <f>IF(G413="","",OFFSET(MCQ!H$20,ROW(H413)-ROW(H$20),0))</f>
        <v/>
      </c>
      <c r="I413" s="24">
        <f>IF(G413="","",IF(OR(G413="etapa",G413="sub-etapa"),"",OFFSET(MCQ!I$20,ROW(I413)-ROW(I$20),0)))</f>
        <v/>
      </c>
      <c r="J413" s="25">
        <f>IF(G413="","",OFFSET(MCQ!J$20,ROW(J413)-ROW(J$20),0))</f>
        <v/>
      </c>
      <c r="K413" s="24">
        <f>IF(G413="","",IF(OR(G413="etapa",G413="sub-etapa"),"",OFFSET(MCQ!K$20,ROW(K413)-ROW(K$20),0)))</f>
        <v/>
      </c>
      <c r="L413" s="26">
        <f>IF(G413="","",IF(OR(G413="etapa",G413="sub-etapa"),"",TRUNC(OFFSET(MCQ!L$20,ROW(L413)-ROW(L$20),0),2)))</f>
        <v/>
      </c>
      <c r="M413" s="584">
        <f>IF(I413="", "", IFERROR(VLOOKUP(VALUE(I413), _BaseAbril2026, 4, 0), IFERROR(VLOOKUP(TEXT(I413, "@"), _BaseAbril2026, 4, 0), "")))</f>
        <v/>
      </c>
      <c r="N413" s="585">
        <f>IFERROR(IF(S413="BDI1", TRUNC(M413*(1+$O$18), 2),IF(S413="BDI2", TRUNC(M413*(1+$N$18), 2), "")), "")</f>
        <v/>
      </c>
      <c r="O413" s="586">
        <f>_xlfn.IFS(G413="ETAPA", SUMIFS(ValorTotalComD, Nivel, A413), G413="SUB-ETAPA", SUMIFS(ValorTotalComD, SubNivel, C413), TRUE, T413)</f>
        <v/>
      </c>
      <c r="P413" s="584">
        <f>IF(I413="", "", IFERROR(VLOOKUP(VALUE(I413), _BaseAbril2026, 5, 0), IFERROR(VLOOKUP(TEXT(I413, "@"), _BaseAbril2026, 5, 0), "")))</f>
        <v/>
      </c>
      <c r="Q413" s="585">
        <f>IFERROR(IF(S413="BDI1", TRUNC(P413*(1+$R$18), 2),IF(S413="BDI2", TRUNC(P413*(1+$Q$18), 2), "")), "")</f>
        <v/>
      </c>
      <c r="R413" s="586">
        <f>_xlfn.IFS(G413="ETAPA", SUMIFS(ValorTotalSemD, Nivel, A413), G413="SUB-ETAPA", SUMIFS(ValorTotalSemD, SubNivel, C413), TRUE, U413)</f>
        <v/>
      </c>
      <c r="S413" s="587">
        <f>IF(G413="","",IF(OR(G413="etapa",G413="sub-etapa"),"",OFFSET(MCQ!M$20,ROW(M413)-ROW(M$20),0)))</f>
        <v/>
      </c>
      <c r="T413" s="588">
        <f>IFERROR(TRUNC(L413*N413,2),"")</f>
        <v/>
      </c>
      <c r="U413" s="589">
        <f>IFERROR(TRUNC(L413*Q413,2),"")</f>
        <v/>
      </c>
    </row>
    <row r="414">
      <c r="A414" s="18">
        <f>OFFSET(MCQ!A$20,ROW(A414)-ROW(A$20),0)</f>
        <v/>
      </c>
      <c r="B414" s="18">
        <f>OFFSET(MCQ!B$20,ROW(B414)-ROW(B$20),0)</f>
        <v/>
      </c>
      <c r="C414" s="18">
        <f>OFFSET(MCQ!C$20,ROW(C414)-ROW(C$20),0)</f>
        <v/>
      </c>
      <c r="D414" s="18">
        <f>OFFSET(MCQ!D$20,ROW(D414)-ROW(D$20),0)</f>
        <v/>
      </c>
      <c r="E414" s="18">
        <f>OFFSET(MCQ!E$20,ROW(E414)-ROW(E$20),0)</f>
        <v/>
      </c>
      <c r="F414" s="18" t="n"/>
      <c r="G414" s="233">
        <f>OFFSET(MCQ!G$20,ROW(G414)-ROW(G$20),0)</f>
        <v/>
      </c>
      <c r="H414" s="583">
        <f>IF(G414="","",OFFSET(MCQ!H$20,ROW(H414)-ROW(H$20),0))</f>
        <v/>
      </c>
      <c r="I414" s="24">
        <f>IF(G414="","",IF(OR(G414="etapa",G414="sub-etapa"),"",OFFSET(MCQ!I$20,ROW(I414)-ROW(I$20),0)))</f>
        <v/>
      </c>
      <c r="J414" s="25">
        <f>IF(G414="","",OFFSET(MCQ!J$20,ROW(J414)-ROW(J$20),0))</f>
        <v/>
      </c>
      <c r="K414" s="24">
        <f>IF(G414="","",IF(OR(G414="etapa",G414="sub-etapa"),"",OFFSET(MCQ!K$20,ROW(K414)-ROW(K$20),0)))</f>
        <v/>
      </c>
      <c r="L414" s="26">
        <f>IF(G414="","",IF(OR(G414="etapa",G414="sub-etapa"),"",TRUNC(OFFSET(MCQ!L$20,ROW(L414)-ROW(L$20),0),2)))</f>
        <v/>
      </c>
      <c r="M414" s="584">
        <f>IF(I414="", "", IFERROR(VLOOKUP(VALUE(I414), _BaseAbril2026, 4, 0), IFERROR(VLOOKUP(TEXT(I414, "@"), _BaseAbril2026, 4, 0), "")))</f>
        <v/>
      </c>
      <c r="N414" s="585">
        <f>IFERROR(IF(S414="BDI1", TRUNC(M414*(1+$O$18), 2),IF(S414="BDI2", TRUNC(M414*(1+$N$18), 2), "")), "")</f>
        <v/>
      </c>
      <c r="O414" s="586">
        <f>_xlfn.IFS(G414="ETAPA", SUMIFS(ValorTotalComD, Nivel, A414), G414="SUB-ETAPA", SUMIFS(ValorTotalComD, SubNivel, C414), TRUE, T414)</f>
        <v/>
      </c>
      <c r="P414" s="584">
        <f>IF(I414="", "", IFERROR(VLOOKUP(VALUE(I414), _BaseAbril2026, 5, 0), IFERROR(VLOOKUP(TEXT(I414, "@"), _BaseAbril2026, 5, 0), "")))</f>
        <v/>
      </c>
      <c r="Q414" s="585">
        <f>IFERROR(IF(S414="BDI1", TRUNC(P414*(1+$R$18), 2),IF(S414="BDI2", TRUNC(P414*(1+$Q$18), 2), "")), "")</f>
        <v/>
      </c>
      <c r="R414" s="586">
        <f>_xlfn.IFS(G414="ETAPA", SUMIFS(ValorTotalSemD, Nivel, A414), G414="SUB-ETAPA", SUMIFS(ValorTotalSemD, SubNivel, C414), TRUE, U414)</f>
        <v/>
      </c>
      <c r="S414" s="587">
        <f>IF(G414="","",IF(OR(G414="etapa",G414="sub-etapa"),"",OFFSET(MCQ!M$20,ROW(M414)-ROW(M$20),0)))</f>
        <v/>
      </c>
      <c r="T414" s="588">
        <f>IFERROR(TRUNC(L414*N414,2),"")</f>
        <v/>
      </c>
      <c r="U414" s="589">
        <f>IFERROR(TRUNC(L414*Q414,2),"")</f>
        <v/>
      </c>
    </row>
    <row r="415">
      <c r="A415" s="18">
        <f>OFFSET(MCQ!A$20,ROW(A415)-ROW(A$20),0)</f>
        <v/>
      </c>
      <c r="B415" s="18">
        <f>OFFSET(MCQ!B$20,ROW(B415)-ROW(B$20),0)</f>
        <v/>
      </c>
      <c r="C415" s="18">
        <f>OFFSET(MCQ!C$20,ROW(C415)-ROW(C$20),0)</f>
        <v/>
      </c>
      <c r="D415" s="18">
        <f>OFFSET(MCQ!D$20,ROW(D415)-ROW(D$20),0)</f>
        <v/>
      </c>
      <c r="E415" s="18">
        <f>OFFSET(MCQ!E$20,ROW(E415)-ROW(E$20),0)</f>
        <v/>
      </c>
      <c r="F415" s="18" t="n"/>
      <c r="G415" s="233">
        <f>OFFSET(MCQ!G$20,ROW(G415)-ROW(G$20),0)</f>
        <v/>
      </c>
      <c r="H415" s="583">
        <f>IF(G415="","",OFFSET(MCQ!H$20,ROW(H415)-ROW(H$20),0))</f>
        <v/>
      </c>
      <c r="I415" s="24">
        <f>IF(G415="","",IF(OR(G415="etapa",G415="sub-etapa"),"",OFFSET(MCQ!I$20,ROW(I415)-ROW(I$20),0)))</f>
        <v/>
      </c>
      <c r="J415" s="25">
        <f>IF(G415="","",OFFSET(MCQ!J$20,ROW(J415)-ROW(J$20),0))</f>
        <v/>
      </c>
      <c r="K415" s="24">
        <f>IF(G415="","",IF(OR(G415="etapa",G415="sub-etapa"),"",OFFSET(MCQ!K$20,ROW(K415)-ROW(K$20),0)))</f>
        <v/>
      </c>
      <c r="L415" s="26">
        <f>IF(G415="","",IF(OR(G415="etapa",G415="sub-etapa"),"",TRUNC(OFFSET(MCQ!L$20,ROW(L415)-ROW(L$20),0),2)))</f>
        <v/>
      </c>
      <c r="M415" s="584">
        <f>IF(I415="", "", IFERROR(VLOOKUP(VALUE(I415), _BaseAbril2026, 4, 0), IFERROR(VLOOKUP(TEXT(I415, "@"), _BaseAbril2026, 4, 0), "")))</f>
        <v/>
      </c>
      <c r="N415" s="585">
        <f>IFERROR(IF(S415="BDI1", TRUNC(M415*(1+$O$18), 2),IF(S415="BDI2", TRUNC(M415*(1+$N$18), 2), "")), "")</f>
        <v/>
      </c>
      <c r="O415" s="586">
        <f>_xlfn.IFS(G415="ETAPA", SUMIFS(ValorTotalComD, Nivel, A415), G415="SUB-ETAPA", SUMIFS(ValorTotalComD, SubNivel, C415), TRUE, T415)</f>
        <v/>
      </c>
      <c r="P415" s="584">
        <f>IF(I415="", "", IFERROR(VLOOKUP(VALUE(I415), _BaseAbril2026, 5, 0), IFERROR(VLOOKUP(TEXT(I415, "@"), _BaseAbril2026, 5, 0), "")))</f>
        <v/>
      </c>
      <c r="Q415" s="585">
        <f>IFERROR(IF(S415="BDI1", TRUNC(P415*(1+$R$18), 2),IF(S415="BDI2", TRUNC(P415*(1+$Q$18), 2), "")), "")</f>
        <v/>
      </c>
      <c r="R415" s="586">
        <f>_xlfn.IFS(G415="ETAPA", SUMIFS(ValorTotalSemD, Nivel, A415), G415="SUB-ETAPA", SUMIFS(ValorTotalSemD, SubNivel, C415), TRUE, U415)</f>
        <v/>
      </c>
      <c r="S415" s="587">
        <f>IF(G415="","",IF(OR(G415="etapa",G415="sub-etapa"),"",OFFSET(MCQ!M$20,ROW(M415)-ROW(M$20),0)))</f>
        <v/>
      </c>
      <c r="T415" s="588">
        <f>IFERROR(TRUNC(L415*N415,2),"")</f>
        <v/>
      </c>
      <c r="U415" s="589">
        <f>IFERROR(TRUNC(L415*Q415,2),"")</f>
        <v/>
      </c>
    </row>
    <row r="416">
      <c r="A416" s="18">
        <f>OFFSET(MCQ!A$20,ROW(A416)-ROW(A$20),0)</f>
        <v/>
      </c>
      <c r="B416" s="18">
        <f>OFFSET(MCQ!B$20,ROW(B416)-ROW(B$20),0)</f>
        <v/>
      </c>
      <c r="C416" s="18">
        <f>OFFSET(MCQ!C$20,ROW(C416)-ROW(C$20),0)</f>
        <v/>
      </c>
      <c r="D416" s="18">
        <f>OFFSET(MCQ!D$20,ROW(D416)-ROW(D$20),0)</f>
        <v/>
      </c>
      <c r="E416" s="18">
        <f>OFFSET(MCQ!E$20,ROW(E416)-ROW(E$20),0)</f>
        <v/>
      </c>
      <c r="F416" s="18" t="n"/>
      <c r="G416" s="233">
        <f>OFFSET(MCQ!G$20,ROW(G416)-ROW(G$20),0)</f>
        <v/>
      </c>
      <c r="H416" s="583">
        <f>IF(G416="","",OFFSET(MCQ!H$20,ROW(H416)-ROW(H$20),0))</f>
        <v/>
      </c>
      <c r="I416" s="24">
        <f>IF(G416="","",IF(OR(G416="etapa",G416="sub-etapa"),"",OFFSET(MCQ!I$20,ROW(I416)-ROW(I$20),0)))</f>
        <v/>
      </c>
      <c r="J416" s="25">
        <f>IF(G416="","",OFFSET(MCQ!J$20,ROW(J416)-ROW(J$20),0))</f>
        <v/>
      </c>
      <c r="K416" s="24">
        <f>IF(G416="","",IF(OR(G416="etapa",G416="sub-etapa"),"",OFFSET(MCQ!K$20,ROW(K416)-ROW(K$20),0)))</f>
        <v/>
      </c>
      <c r="L416" s="26">
        <f>IF(G416="","",IF(OR(G416="etapa",G416="sub-etapa"),"",TRUNC(OFFSET(MCQ!L$20,ROW(L416)-ROW(L$20),0),2)))</f>
        <v/>
      </c>
      <c r="M416" s="584">
        <f>IF(I416="", "", IFERROR(VLOOKUP(VALUE(I416), _BaseAbril2026, 4, 0), IFERROR(VLOOKUP(TEXT(I416, "@"), _BaseAbril2026, 4, 0), "")))</f>
        <v/>
      </c>
      <c r="N416" s="585">
        <f>IFERROR(IF(S416="BDI1", TRUNC(M416*(1+$O$18), 2),IF(S416="BDI2", TRUNC(M416*(1+$N$18), 2), "")), "")</f>
        <v/>
      </c>
      <c r="O416" s="586">
        <f>_xlfn.IFS(G416="ETAPA", SUMIFS(ValorTotalComD, Nivel, A416), G416="SUB-ETAPA", SUMIFS(ValorTotalComD, SubNivel, C416), TRUE, T416)</f>
        <v/>
      </c>
      <c r="P416" s="584">
        <f>IF(I416="", "", IFERROR(VLOOKUP(VALUE(I416), _BaseAbril2026, 5, 0), IFERROR(VLOOKUP(TEXT(I416, "@"), _BaseAbril2026, 5, 0), "")))</f>
        <v/>
      </c>
      <c r="Q416" s="585">
        <f>IFERROR(IF(S416="BDI1", TRUNC(P416*(1+$R$18), 2),IF(S416="BDI2", TRUNC(P416*(1+$Q$18), 2), "")), "")</f>
        <v/>
      </c>
      <c r="R416" s="586">
        <f>_xlfn.IFS(G416="ETAPA", SUMIFS(ValorTotalSemD, Nivel, A416), G416="SUB-ETAPA", SUMIFS(ValorTotalSemD, SubNivel, C416), TRUE, U416)</f>
        <v/>
      </c>
      <c r="S416" s="587">
        <f>IF(G416="","",IF(OR(G416="etapa",G416="sub-etapa"),"",OFFSET(MCQ!M$20,ROW(M416)-ROW(M$20),0)))</f>
        <v/>
      </c>
      <c r="T416" s="588">
        <f>IFERROR(TRUNC(L416*N416,2),"")</f>
        <v/>
      </c>
      <c r="U416" s="589">
        <f>IFERROR(TRUNC(L416*Q416,2),"")</f>
        <v/>
      </c>
    </row>
    <row r="417">
      <c r="A417" s="18">
        <f>OFFSET(MCQ!A$20,ROW(A417)-ROW(A$20),0)</f>
        <v/>
      </c>
      <c r="B417" s="18">
        <f>OFFSET(MCQ!B$20,ROW(B417)-ROW(B$20),0)</f>
        <v/>
      </c>
      <c r="C417" s="18">
        <f>OFFSET(MCQ!C$20,ROW(C417)-ROW(C$20),0)</f>
        <v/>
      </c>
      <c r="D417" s="18">
        <f>OFFSET(MCQ!D$20,ROW(D417)-ROW(D$20),0)</f>
        <v/>
      </c>
      <c r="E417" s="18">
        <f>OFFSET(MCQ!E$20,ROW(E417)-ROW(E$20),0)</f>
        <v/>
      </c>
      <c r="F417" s="18" t="n"/>
      <c r="G417" s="233">
        <f>OFFSET(MCQ!G$20,ROW(G417)-ROW(G$20),0)</f>
        <v/>
      </c>
      <c r="H417" s="583">
        <f>IF(G417="","",OFFSET(MCQ!H$20,ROW(H417)-ROW(H$20),0))</f>
        <v/>
      </c>
      <c r="I417" s="24">
        <f>IF(G417="","",IF(OR(G417="etapa",G417="sub-etapa"),"",OFFSET(MCQ!I$20,ROW(I417)-ROW(I$20),0)))</f>
        <v/>
      </c>
      <c r="J417" s="25">
        <f>IF(G417="","",OFFSET(MCQ!J$20,ROW(J417)-ROW(J$20),0))</f>
        <v/>
      </c>
      <c r="K417" s="24">
        <f>IF(G417="","",IF(OR(G417="etapa",G417="sub-etapa"),"",OFFSET(MCQ!K$20,ROW(K417)-ROW(K$20),0)))</f>
        <v/>
      </c>
      <c r="L417" s="26">
        <f>IF(G417="","",IF(OR(G417="etapa",G417="sub-etapa"),"",TRUNC(OFFSET(MCQ!L$20,ROW(L417)-ROW(L$20),0),2)))</f>
        <v/>
      </c>
      <c r="M417" s="584">
        <f>IF(I417="", "", IFERROR(VLOOKUP(VALUE(I417), _BaseAbril2026, 4, 0), IFERROR(VLOOKUP(TEXT(I417, "@"), _BaseAbril2026, 4, 0), "")))</f>
        <v/>
      </c>
      <c r="N417" s="585">
        <f>IFERROR(IF(S417="BDI1", TRUNC(M417*(1+$O$18), 2),IF(S417="BDI2", TRUNC(M417*(1+$N$18), 2), "")), "")</f>
        <v/>
      </c>
      <c r="O417" s="586">
        <f>_xlfn.IFS(G417="ETAPA", SUMIFS(ValorTotalComD, Nivel, A417), G417="SUB-ETAPA", SUMIFS(ValorTotalComD, SubNivel, C417), TRUE, T417)</f>
        <v/>
      </c>
      <c r="P417" s="584">
        <f>IF(I417="", "", IFERROR(VLOOKUP(VALUE(I417), _BaseAbril2026, 5, 0), IFERROR(VLOOKUP(TEXT(I417, "@"), _BaseAbril2026, 5, 0), "")))</f>
        <v/>
      </c>
      <c r="Q417" s="585">
        <f>IFERROR(IF(S417="BDI1", TRUNC(P417*(1+$R$18), 2),IF(S417="BDI2", TRUNC(P417*(1+$Q$18), 2), "")), "")</f>
        <v/>
      </c>
      <c r="R417" s="586">
        <f>_xlfn.IFS(G417="ETAPA", SUMIFS(ValorTotalSemD, Nivel, A417), G417="SUB-ETAPA", SUMIFS(ValorTotalSemD, SubNivel, C417), TRUE, U417)</f>
        <v/>
      </c>
      <c r="S417" s="587">
        <f>IF(G417="","",IF(OR(G417="etapa",G417="sub-etapa"),"",OFFSET(MCQ!M$20,ROW(M417)-ROW(M$20),0)))</f>
        <v/>
      </c>
      <c r="T417" s="588">
        <f>IFERROR(TRUNC(L417*N417,2),"")</f>
        <v/>
      </c>
      <c r="U417" s="589">
        <f>IFERROR(TRUNC(L417*Q417,2),"")</f>
        <v/>
      </c>
    </row>
    <row r="418">
      <c r="A418" s="18">
        <f>OFFSET(MCQ!A$20,ROW(A418)-ROW(A$20),0)</f>
        <v/>
      </c>
      <c r="B418" s="18">
        <f>OFFSET(MCQ!B$20,ROW(B418)-ROW(B$20),0)</f>
        <v/>
      </c>
      <c r="C418" s="18">
        <f>OFFSET(MCQ!C$20,ROW(C418)-ROW(C$20),0)</f>
        <v/>
      </c>
      <c r="D418" s="18">
        <f>OFFSET(MCQ!D$20,ROW(D418)-ROW(D$20),0)</f>
        <v/>
      </c>
      <c r="E418" s="18">
        <f>OFFSET(MCQ!E$20,ROW(E418)-ROW(E$20),0)</f>
        <v/>
      </c>
      <c r="F418" s="18" t="n"/>
      <c r="G418" s="233">
        <f>OFFSET(MCQ!G$20,ROW(G418)-ROW(G$20),0)</f>
        <v/>
      </c>
      <c r="H418" s="583">
        <f>IF(G418="","",OFFSET(MCQ!H$20,ROW(H418)-ROW(H$20),0))</f>
        <v/>
      </c>
      <c r="I418" s="24">
        <f>IF(G418="","",IF(OR(G418="etapa",G418="sub-etapa"),"",OFFSET(MCQ!I$20,ROW(I418)-ROW(I$20),0)))</f>
        <v/>
      </c>
      <c r="J418" s="25">
        <f>IF(G418="","",OFFSET(MCQ!J$20,ROW(J418)-ROW(J$20),0))</f>
        <v/>
      </c>
      <c r="K418" s="24">
        <f>IF(G418="","",IF(OR(G418="etapa",G418="sub-etapa"),"",OFFSET(MCQ!K$20,ROW(K418)-ROW(K$20),0)))</f>
        <v/>
      </c>
      <c r="L418" s="26">
        <f>IF(G418="","",IF(OR(G418="etapa",G418="sub-etapa"),"",TRUNC(OFFSET(MCQ!L$20,ROW(L418)-ROW(L$20),0),2)))</f>
        <v/>
      </c>
      <c r="M418" s="584">
        <f>IF(I418="", "", IFERROR(VLOOKUP(VALUE(I418), _BaseAbril2026, 4, 0), IFERROR(VLOOKUP(TEXT(I418, "@"), _BaseAbril2026, 4, 0), "")))</f>
        <v/>
      </c>
      <c r="N418" s="585">
        <f>IFERROR(IF(S418="BDI1", TRUNC(M418*(1+$O$18), 2),IF(S418="BDI2", TRUNC(M418*(1+$N$18), 2), "")), "")</f>
        <v/>
      </c>
      <c r="O418" s="586">
        <f>_xlfn.IFS(G418="ETAPA", SUMIFS(ValorTotalComD, Nivel, A418), G418="SUB-ETAPA", SUMIFS(ValorTotalComD, SubNivel, C418), TRUE, T418)</f>
        <v/>
      </c>
      <c r="P418" s="584">
        <f>IF(I418="", "", IFERROR(VLOOKUP(VALUE(I418), _BaseAbril2026, 5, 0), IFERROR(VLOOKUP(TEXT(I418, "@"), _BaseAbril2026, 5, 0), "")))</f>
        <v/>
      </c>
      <c r="Q418" s="585">
        <f>IFERROR(IF(S418="BDI1", TRUNC(P418*(1+$R$18), 2),IF(S418="BDI2", TRUNC(P418*(1+$Q$18), 2), "")), "")</f>
        <v/>
      </c>
      <c r="R418" s="586">
        <f>_xlfn.IFS(G418="ETAPA", SUMIFS(ValorTotalSemD, Nivel, A418), G418="SUB-ETAPA", SUMIFS(ValorTotalSemD, SubNivel, C418), TRUE, U418)</f>
        <v/>
      </c>
      <c r="S418" s="587">
        <f>IF(G418="","",IF(OR(G418="etapa",G418="sub-etapa"),"",OFFSET(MCQ!M$20,ROW(M418)-ROW(M$20),0)))</f>
        <v/>
      </c>
      <c r="T418" s="588">
        <f>IFERROR(TRUNC(L418*N418,2),"")</f>
        <v/>
      </c>
      <c r="U418" s="589">
        <f>IFERROR(TRUNC(L418*Q418,2),"")</f>
        <v/>
      </c>
    </row>
    <row r="419">
      <c r="A419" s="18">
        <f>OFFSET(MCQ!A$20,ROW(A419)-ROW(A$20),0)</f>
        <v/>
      </c>
      <c r="B419" s="18">
        <f>OFFSET(MCQ!B$20,ROW(B419)-ROW(B$20),0)</f>
        <v/>
      </c>
      <c r="C419" s="18">
        <f>OFFSET(MCQ!C$20,ROW(C419)-ROW(C$20),0)</f>
        <v/>
      </c>
      <c r="D419" s="18">
        <f>OFFSET(MCQ!D$20,ROW(D419)-ROW(D$20),0)</f>
        <v/>
      </c>
      <c r="E419" s="18">
        <f>OFFSET(MCQ!E$20,ROW(E419)-ROW(E$20),0)</f>
        <v/>
      </c>
      <c r="F419" s="18" t="n"/>
      <c r="G419" s="233">
        <f>OFFSET(MCQ!G$20,ROW(G419)-ROW(G$20),0)</f>
        <v/>
      </c>
      <c r="H419" s="583">
        <f>IF(G419="","",OFFSET(MCQ!H$20,ROW(H419)-ROW(H$20),0))</f>
        <v/>
      </c>
      <c r="I419" s="24">
        <f>IF(G419="","",IF(OR(G419="etapa",G419="sub-etapa"),"",OFFSET(MCQ!I$20,ROW(I419)-ROW(I$20),0)))</f>
        <v/>
      </c>
      <c r="J419" s="25">
        <f>IF(G419="","",OFFSET(MCQ!J$20,ROW(J419)-ROW(J$20),0))</f>
        <v/>
      </c>
      <c r="K419" s="24">
        <f>IF(G419="","",IF(OR(G419="etapa",G419="sub-etapa"),"",OFFSET(MCQ!K$20,ROW(K419)-ROW(K$20),0)))</f>
        <v/>
      </c>
      <c r="L419" s="26">
        <f>IF(G419="","",IF(OR(G419="etapa",G419="sub-etapa"),"",TRUNC(OFFSET(MCQ!L$20,ROW(L419)-ROW(L$20),0),2)))</f>
        <v/>
      </c>
      <c r="M419" s="584">
        <f>IF(I419="", "", IFERROR(VLOOKUP(VALUE(I419), _BaseAbril2026, 4, 0), IFERROR(VLOOKUP(TEXT(I419, "@"), _BaseAbril2026, 4, 0), "")))</f>
        <v/>
      </c>
      <c r="N419" s="585">
        <f>IFERROR(IF(S419="BDI1", TRUNC(M419*(1+$O$18), 2),IF(S419="BDI2", TRUNC(M419*(1+$N$18), 2), "")), "")</f>
        <v/>
      </c>
      <c r="O419" s="586">
        <f>_xlfn.IFS(G419="ETAPA", SUMIFS(ValorTotalComD, Nivel, A419), G419="SUB-ETAPA", SUMIFS(ValorTotalComD, SubNivel, C419), TRUE, T419)</f>
        <v/>
      </c>
      <c r="P419" s="584">
        <f>IF(I419="", "", IFERROR(VLOOKUP(VALUE(I419), _BaseAbril2026, 5, 0), IFERROR(VLOOKUP(TEXT(I419, "@"), _BaseAbril2026, 5, 0), "")))</f>
        <v/>
      </c>
      <c r="Q419" s="585">
        <f>IFERROR(IF(S419="BDI1", TRUNC(P419*(1+$R$18), 2),IF(S419="BDI2", TRUNC(P419*(1+$Q$18), 2), "")), "")</f>
        <v/>
      </c>
      <c r="R419" s="586">
        <f>_xlfn.IFS(G419="ETAPA", SUMIFS(ValorTotalSemD, Nivel, A419), G419="SUB-ETAPA", SUMIFS(ValorTotalSemD, SubNivel, C419), TRUE, U419)</f>
        <v/>
      </c>
      <c r="S419" s="587">
        <f>IF(G419="","",IF(OR(G419="etapa",G419="sub-etapa"),"",OFFSET(MCQ!M$20,ROW(M419)-ROW(M$20),0)))</f>
        <v/>
      </c>
      <c r="T419" s="588">
        <f>IFERROR(TRUNC(L419*N419,2),"")</f>
        <v/>
      </c>
      <c r="U419" s="589">
        <f>IFERROR(TRUNC(L419*Q419,2),"")</f>
        <v/>
      </c>
    </row>
    <row r="420">
      <c r="A420" s="18">
        <f>OFFSET(MCQ!A$20,ROW(A420)-ROW(A$20),0)</f>
        <v/>
      </c>
      <c r="B420" s="18">
        <f>OFFSET(MCQ!B$20,ROW(B420)-ROW(B$20),0)</f>
        <v/>
      </c>
      <c r="C420" s="18">
        <f>OFFSET(MCQ!C$20,ROW(C420)-ROW(C$20),0)</f>
        <v/>
      </c>
      <c r="D420" s="18">
        <f>OFFSET(MCQ!D$20,ROW(D420)-ROW(D$20),0)</f>
        <v/>
      </c>
      <c r="E420" s="18">
        <f>OFFSET(MCQ!E$20,ROW(E420)-ROW(E$20),0)</f>
        <v/>
      </c>
      <c r="F420" s="18" t="n"/>
      <c r="G420" s="233">
        <f>OFFSET(MCQ!G$20,ROW(G420)-ROW(G$20),0)</f>
        <v/>
      </c>
      <c r="H420" s="583">
        <f>IF(G420="","",OFFSET(MCQ!H$20,ROW(H420)-ROW(H$20),0))</f>
        <v/>
      </c>
      <c r="I420" s="24">
        <f>IF(G420="","",IF(OR(G420="etapa",G420="sub-etapa"),"",OFFSET(MCQ!I$20,ROW(I420)-ROW(I$20),0)))</f>
        <v/>
      </c>
      <c r="J420" s="25">
        <f>IF(G420="","",OFFSET(MCQ!J$20,ROW(J420)-ROW(J$20),0))</f>
        <v/>
      </c>
      <c r="K420" s="24">
        <f>IF(G420="","",IF(OR(G420="etapa",G420="sub-etapa"),"",OFFSET(MCQ!K$20,ROW(K420)-ROW(K$20),0)))</f>
        <v/>
      </c>
      <c r="L420" s="26">
        <f>IF(G420="","",IF(OR(G420="etapa",G420="sub-etapa"),"",TRUNC(OFFSET(MCQ!L$20,ROW(L420)-ROW(L$20),0),2)))</f>
        <v/>
      </c>
      <c r="M420" s="584">
        <f>IF(I420="", "", IFERROR(VLOOKUP(VALUE(I420), _BaseAbril2026, 4, 0), IFERROR(VLOOKUP(TEXT(I420, "@"), _BaseAbril2026, 4, 0), "")))</f>
        <v/>
      </c>
      <c r="N420" s="585">
        <f>IFERROR(IF(S420="BDI1", TRUNC(M420*(1+$O$18), 2),IF(S420="BDI2", TRUNC(M420*(1+$N$18), 2), "")), "")</f>
        <v/>
      </c>
      <c r="O420" s="586">
        <f>_xlfn.IFS(G420="ETAPA", SUMIFS(ValorTotalComD, Nivel, A420), G420="SUB-ETAPA", SUMIFS(ValorTotalComD, SubNivel, C420), TRUE, T420)</f>
        <v/>
      </c>
      <c r="P420" s="584">
        <f>IF(I420="", "", IFERROR(VLOOKUP(VALUE(I420), _BaseAbril2026, 5, 0), IFERROR(VLOOKUP(TEXT(I420, "@"), _BaseAbril2026, 5, 0), "")))</f>
        <v/>
      </c>
      <c r="Q420" s="585">
        <f>IFERROR(IF(S420="BDI1", TRUNC(P420*(1+$R$18), 2),IF(S420="BDI2", TRUNC(P420*(1+$Q$18), 2), "")), "")</f>
        <v/>
      </c>
      <c r="R420" s="586">
        <f>_xlfn.IFS(G420="ETAPA", SUMIFS(ValorTotalSemD, Nivel, A420), G420="SUB-ETAPA", SUMIFS(ValorTotalSemD, SubNivel, C420), TRUE, U420)</f>
        <v/>
      </c>
      <c r="S420" s="587">
        <f>IF(G420="","",IF(OR(G420="etapa",G420="sub-etapa"),"",OFFSET(MCQ!M$20,ROW(M420)-ROW(M$20),0)))</f>
        <v/>
      </c>
      <c r="T420" s="588">
        <f>IFERROR(TRUNC(L420*N420,2),"")</f>
        <v/>
      </c>
      <c r="U420" s="589">
        <f>IFERROR(TRUNC(L420*Q420,2),"")</f>
        <v/>
      </c>
    </row>
    <row r="421">
      <c r="A421" s="18">
        <f>OFFSET(MCQ!A$20,ROW(A421)-ROW(A$20),0)</f>
        <v/>
      </c>
      <c r="B421" s="18">
        <f>OFFSET(MCQ!B$20,ROW(B421)-ROW(B$20),0)</f>
        <v/>
      </c>
      <c r="C421" s="18">
        <f>OFFSET(MCQ!C$20,ROW(C421)-ROW(C$20),0)</f>
        <v/>
      </c>
      <c r="D421" s="18">
        <f>OFFSET(MCQ!D$20,ROW(D421)-ROW(D$20),0)</f>
        <v/>
      </c>
      <c r="E421" s="18">
        <f>OFFSET(MCQ!E$20,ROW(E421)-ROW(E$20),0)</f>
        <v/>
      </c>
      <c r="F421" s="18" t="n"/>
      <c r="G421" s="233">
        <f>OFFSET(MCQ!G$20,ROW(G421)-ROW(G$20),0)</f>
        <v/>
      </c>
      <c r="H421" s="583">
        <f>IF(G421="","",OFFSET(MCQ!H$20,ROW(H421)-ROW(H$20),0))</f>
        <v/>
      </c>
      <c r="I421" s="24">
        <f>IF(G421="","",IF(OR(G421="etapa",G421="sub-etapa"),"",OFFSET(MCQ!I$20,ROW(I421)-ROW(I$20),0)))</f>
        <v/>
      </c>
      <c r="J421" s="25">
        <f>IF(G421="","",OFFSET(MCQ!J$20,ROW(J421)-ROW(J$20),0))</f>
        <v/>
      </c>
      <c r="K421" s="24">
        <f>IF(G421="","",IF(OR(G421="etapa",G421="sub-etapa"),"",OFFSET(MCQ!K$20,ROW(K421)-ROW(K$20),0)))</f>
        <v/>
      </c>
      <c r="L421" s="26">
        <f>IF(G421="","",IF(OR(G421="etapa",G421="sub-etapa"),"",TRUNC(OFFSET(MCQ!L$20,ROW(L421)-ROW(L$20),0),2)))</f>
        <v/>
      </c>
      <c r="M421" s="584">
        <f>IF(I421="", "", IFERROR(VLOOKUP(VALUE(I421), _BaseAbril2026, 4, 0), IFERROR(VLOOKUP(TEXT(I421, "@"), _BaseAbril2026, 4, 0), "")))</f>
        <v/>
      </c>
      <c r="N421" s="585">
        <f>IFERROR(IF(S421="BDI1", TRUNC(M421*(1+$O$18), 2),IF(S421="BDI2", TRUNC(M421*(1+$N$18), 2), "")), "")</f>
        <v/>
      </c>
      <c r="O421" s="586">
        <f>_xlfn.IFS(G421="ETAPA", SUMIFS(ValorTotalComD, Nivel, A421), G421="SUB-ETAPA", SUMIFS(ValorTotalComD, SubNivel, C421), TRUE, T421)</f>
        <v/>
      </c>
      <c r="P421" s="584">
        <f>IF(I421="", "", IFERROR(VLOOKUP(VALUE(I421), _BaseAbril2026, 5, 0), IFERROR(VLOOKUP(TEXT(I421, "@"), _BaseAbril2026, 5, 0), "")))</f>
        <v/>
      </c>
      <c r="Q421" s="585">
        <f>IFERROR(IF(S421="BDI1", TRUNC(P421*(1+$R$18), 2),IF(S421="BDI2", TRUNC(P421*(1+$Q$18), 2), "")), "")</f>
        <v/>
      </c>
      <c r="R421" s="586">
        <f>_xlfn.IFS(G421="ETAPA", SUMIFS(ValorTotalSemD, Nivel, A421), G421="SUB-ETAPA", SUMIFS(ValorTotalSemD, SubNivel, C421), TRUE, U421)</f>
        <v/>
      </c>
      <c r="S421" s="587">
        <f>IF(G421="","",IF(OR(G421="etapa",G421="sub-etapa"),"",OFFSET(MCQ!M$20,ROW(M421)-ROW(M$20),0)))</f>
        <v/>
      </c>
      <c r="T421" s="588">
        <f>IFERROR(TRUNC(L421*N421,2),"")</f>
        <v/>
      </c>
      <c r="U421" s="589">
        <f>IFERROR(TRUNC(L421*Q421,2),"")</f>
        <v/>
      </c>
    </row>
    <row r="422">
      <c r="A422" s="18">
        <f>OFFSET(MCQ!A$20,ROW(A422)-ROW(A$20),0)</f>
        <v/>
      </c>
      <c r="B422" s="18">
        <f>OFFSET(MCQ!B$20,ROW(B422)-ROW(B$20),0)</f>
        <v/>
      </c>
      <c r="C422" s="18">
        <f>OFFSET(MCQ!C$20,ROW(C422)-ROW(C$20),0)</f>
        <v/>
      </c>
      <c r="D422" s="18">
        <f>OFFSET(MCQ!D$20,ROW(D422)-ROW(D$20),0)</f>
        <v/>
      </c>
      <c r="E422" s="18">
        <f>OFFSET(MCQ!E$20,ROW(E422)-ROW(E$20),0)</f>
        <v/>
      </c>
      <c r="F422" s="18" t="n"/>
      <c r="G422" s="233">
        <f>OFFSET(MCQ!G$20,ROW(G422)-ROW(G$20),0)</f>
        <v/>
      </c>
      <c r="H422" s="583">
        <f>IF(G422="","",OFFSET(MCQ!H$20,ROW(H422)-ROW(H$20),0))</f>
        <v/>
      </c>
      <c r="I422" s="24">
        <f>IF(G422="","",IF(OR(G422="etapa",G422="sub-etapa"),"",OFFSET(MCQ!I$20,ROW(I422)-ROW(I$20),0)))</f>
        <v/>
      </c>
      <c r="J422" s="25">
        <f>IF(G422="","",OFFSET(MCQ!J$20,ROW(J422)-ROW(J$20),0))</f>
        <v/>
      </c>
      <c r="K422" s="24">
        <f>IF(G422="","",IF(OR(G422="etapa",G422="sub-etapa"),"",OFFSET(MCQ!K$20,ROW(K422)-ROW(K$20),0)))</f>
        <v/>
      </c>
      <c r="L422" s="26">
        <f>IF(G422="","",IF(OR(G422="etapa",G422="sub-etapa"),"",TRUNC(OFFSET(MCQ!L$20,ROW(L422)-ROW(L$20),0),2)))</f>
        <v/>
      </c>
      <c r="M422" s="584">
        <f>IF(I422="", "", IFERROR(VLOOKUP(VALUE(I422), _BaseAbril2026, 4, 0), IFERROR(VLOOKUP(TEXT(I422, "@"), _BaseAbril2026, 4, 0), "")))</f>
        <v/>
      </c>
      <c r="N422" s="585">
        <f>IFERROR(IF(S422="BDI1", TRUNC(M422*(1+$O$18), 2),IF(S422="BDI2", TRUNC(M422*(1+$N$18), 2), "")), "")</f>
        <v/>
      </c>
      <c r="O422" s="586">
        <f>_xlfn.IFS(G422="ETAPA", SUMIFS(ValorTotalComD, Nivel, A422), G422="SUB-ETAPA", SUMIFS(ValorTotalComD, SubNivel, C422), TRUE, T422)</f>
        <v/>
      </c>
      <c r="P422" s="584">
        <f>IF(I422="", "", IFERROR(VLOOKUP(VALUE(I422), _BaseAbril2026, 5, 0), IFERROR(VLOOKUP(TEXT(I422, "@"), _BaseAbril2026, 5, 0), "")))</f>
        <v/>
      </c>
      <c r="Q422" s="585">
        <f>IFERROR(IF(S422="BDI1", TRUNC(P422*(1+$R$18), 2),IF(S422="BDI2", TRUNC(P422*(1+$Q$18), 2), "")), "")</f>
        <v/>
      </c>
      <c r="R422" s="586">
        <f>_xlfn.IFS(G422="ETAPA", SUMIFS(ValorTotalSemD, Nivel, A422), G422="SUB-ETAPA", SUMIFS(ValorTotalSemD, SubNivel, C422), TRUE, U422)</f>
        <v/>
      </c>
      <c r="S422" s="587">
        <f>IF(G422="","",IF(OR(G422="etapa",G422="sub-etapa"),"",OFFSET(MCQ!M$20,ROW(M422)-ROW(M$20),0)))</f>
        <v/>
      </c>
      <c r="T422" s="588">
        <f>IFERROR(TRUNC(L422*N422,2),"")</f>
        <v/>
      </c>
      <c r="U422" s="589">
        <f>IFERROR(TRUNC(L422*Q422,2),"")</f>
        <v/>
      </c>
    </row>
    <row r="423">
      <c r="A423" s="18">
        <f>OFFSET(MCQ!A$20,ROW(A423)-ROW(A$20),0)</f>
        <v/>
      </c>
      <c r="B423" s="18">
        <f>OFFSET(MCQ!B$20,ROW(B423)-ROW(B$20),0)</f>
        <v/>
      </c>
      <c r="C423" s="18">
        <f>OFFSET(MCQ!C$20,ROW(C423)-ROW(C$20),0)</f>
        <v/>
      </c>
      <c r="D423" s="18">
        <f>OFFSET(MCQ!D$20,ROW(D423)-ROW(D$20),0)</f>
        <v/>
      </c>
      <c r="E423" s="18">
        <f>OFFSET(MCQ!E$20,ROW(E423)-ROW(E$20),0)</f>
        <v/>
      </c>
      <c r="F423" s="18" t="n"/>
      <c r="G423" s="233">
        <f>OFFSET(MCQ!G$20,ROW(G423)-ROW(G$20),0)</f>
        <v/>
      </c>
      <c r="H423" s="583">
        <f>IF(G423="","",OFFSET(MCQ!H$20,ROW(H423)-ROW(H$20),0))</f>
        <v/>
      </c>
      <c r="I423" s="24">
        <f>IF(G423="","",IF(OR(G423="etapa",G423="sub-etapa"),"",OFFSET(MCQ!I$20,ROW(I423)-ROW(I$20),0)))</f>
        <v/>
      </c>
      <c r="J423" s="25">
        <f>IF(G423="","",OFFSET(MCQ!J$20,ROW(J423)-ROW(J$20),0))</f>
        <v/>
      </c>
      <c r="K423" s="24">
        <f>IF(G423="","",IF(OR(G423="etapa",G423="sub-etapa"),"",OFFSET(MCQ!K$20,ROW(K423)-ROW(K$20),0)))</f>
        <v/>
      </c>
      <c r="L423" s="26">
        <f>IF(G423="","",IF(OR(G423="etapa",G423="sub-etapa"),"",TRUNC(OFFSET(MCQ!L$20,ROW(L423)-ROW(L$20),0),2)))</f>
        <v/>
      </c>
      <c r="M423" s="584">
        <f>IF(I423="", "", IFERROR(VLOOKUP(VALUE(I423), _BaseAbril2026, 4, 0), IFERROR(VLOOKUP(TEXT(I423, "@"), _BaseAbril2026, 4, 0), "")))</f>
        <v/>
      </c>
      <c r="N423" s="585">
        <f>IFERROR(IF(S423="BDI1", TRUNC(M423*(1+$O$18), 2),IF(S423="BDI2", TRUNC(M423*(1+$N$18), 2), "")), "")</f>
        <v/>
      </c>
      <c r="O423" s="586">
        <f>_xlfn.IFS(G423="ETAPA", SUMIFS(ValorTotalComD, Nivel, A423), G423="SUB-ETAPA", SUMIFS(ValorTotalComD, SubNivel, C423), TRUE, T423)</f>
        <v/>
      </c>
      <c r="P423" s="584">
        <f>IF(I423="", "", IFERROR(VLOOKUP(VALUE(I423), _BaseAbril2026, 5, 0), IFERROR(VLOOKUP(TEXT(I423, "@"), _BaseAbril2026, 5, 0), "")))</f>
        <v/>
      </c>
      <c r="Q423" s="585">
        <f>IFERROR(IF(S423="BDI1", TRUNC(P423*(1+$R$18), 2),IF(S423="BDI2", TRUNC(P423*(1+$Q$18), 2), "")), "")</f>
        <v/>
      </c>
      <c r="R423" s="586">
        <f>_xlfn.IFS(G423="ETAPA", SUMIFS(ValorTotalSemD, Nivel, A423), G423="SUB-ETAPA", SUMIFS(ValorTotalSemD, SubNivel, C423), TRUE, U423)</f>
        <v/>
      </c>
      <c r="S423" s="587">
        <f>IF(G423="","",IF(OR(G423="etapa",G423="sub-etapa"),"",OFFSET(MCQ!M$20,ROW(M423)-ROW(M$20),0)))</f>
        <v/>
      </c>
      <c r="T423" s="588">
        <f>IFERROR(TRUNC(L423*N423,2),"")</f>
        <v/>
      </c>
      <c r="U423" s="589">
        <f>IFERROR(TRUNC(L423*Q423,2),"")</f>
        <v/>
      </c>
    </row>
    <row r="424">
      <c r="A424" s="18">
        <f>OFFSET(MCQ!A$20,ROW(A424)-ROW(A$20),0)</f>
        <v/>
      </c>
      <c r="B424" s="18">
        <f>OFFSET(MCQ!B$20,ROW(B424)-ROW(B$20),0)</f>
        <v/>
      </c>
      <c r="C424" s="18">
        <f>OFFSET(MCQ!C$20,ROW(C424)-ROW(C$20),0)</f>
        <v/>
      </c>
      <c r="D424" s="18">
        <f>OFFSET(MCQ!D$20,ROW(D424)-ROW(D$20),0)</f>
        <v/>
      </c>
      <c r="E424" s="18">
        <f>OFFSET(MCQ!E$20,ROW(E424)-ROW(E$20),0)</f>
        <v/>
      </c>
      <c r="F424" s="18" t="n"/>
      <c r="G424" s="233">
        <f>OFFSET(MCQ!G$20,ROW(G424)-ROW(G$20),0)</f>
        <v/>
      </c>
      <c r="H424" s="583">
        <f>IF(G424="","",OFFSET(MCQ!H$20,ROW(H424)-ROW(H$20),0))</f>
        <v/>
      </c>
      <c r="I424" s="24">
        <f>IF(G424="","",IF(OR(G424="etapa",G424="sub-etapa"),"",OFFSET(MCQ!I$20,ROW(I424)-ROW(I$20),0)))</f>
        <v/>
      </c>
      <c r="J424" s="25">
        <f>IF(G424="","",OFFSET(MCQ!J$20,ROW(J424)-ROW(J$20),0))</f>
        <v/>
      </c>
      <c r="K424" s="24">
        <f>IF(G424="","",IF(OR(G424="etapa",G424="sub-etapa"),"",OFFSET(MCQ!K$20,ROW(K424)-ROW(K$20),0)))</f>
        <v/>
      </c>
      <c r="L424" s="26">
        <f>IF(G424="","",IF(OR(G424="etapa",G424="sub-etapa"),"",TRUNC(OFFSET(MCQ!L$20,ROW(L424)-ROW(L$20),0),2)))</f>
        <v/>
      </c>
      <c r="M424" s="584">
        <f>IF(I424="", "", IFERROR(VLOOKUP(VALUE(I424), _BaseAbril2026, 4, 0), IFERROR(VLOOKUP(TEXT(I424, "@"), _BaseAbril2026, 4, 0), "")))</f>
        <v/>
      </c>
      <c r="N424" s="585">
        <f>IFERROR(IF(S424="BDI1", TRUNC(M424*(1+$O$18), 2),IF(S424="BDI2", TRUNC(M424*(1+$N$18), 2), "")), "")</f>
        <v/>
      </c>
      <c r="O424" s="586">
        <f>_xlfn.IFS(G424="ETAPA", SUMIFS(ValorTotalComD, Nivel, A424), G424="SUB-ETAPA", SUMIFS(ValorTotalComD, SubNivel, C424), TRUE, T424)</f>
        <v/>
      </c>
      <c r="P424" s="584">
        <f>IF(I424="", "", IFERROR(VLOOKUP(VALUE(I424), _BaseAbril2026, 5, 0), IFERROR(VLOOKUP(TEXT(I424, "@"), _BaseAbril2026, 5, 0), "")))</f>
        <v/>
      </c>
      <c r="Q424" s="585">
        <f>IFERROR(IF(S424="BDI1", TRUNC(P424*(1+$R$18), 2),IF(S424="BDI2", TRUNC(P424*(1+$Q$18), 2), "")), "")</f>
        <v/>
      </c>
      <c r="R424" s="586">
        <f>_xlfn.IFS(G424="ETAPA", SUMIFS(ValorTotalSemD, Nivel, A424), G424="SUB-ETAPA", SUMIFS(ValorTotalSemD, SubNivel, C424), TRUE, U424)</f>
        <v/>
      </c>
      <c r="S424" s="587">
        <f>IF(G424="","",IF(OR(G424="etapa",G424="sub-etapa"),"",OFFSET(MCQ!M$20,ROW(M424)-ROW(M$20),0)))</f>
        <v/>
      </c>
      <c r="T424" s="588">
        <f>IFERROR(TRUNC(L424*N424,2),"")</f>
        <v/>
      </c>
      <c r="U424" s="589">
        <f>IFERROR(TRUNC(L424*Q424,2),"")</f>
        <v/>
      </c>
    </row>
    <row r="425">
      <c r="A425" s="18">
        <f>OFFSET(MCQ!A$20,ROW(A425)-ROW(A$20),0)</f>
        <v/>
      </c>
      <c r="B425" s="18">
        <f>OFFSET(MCQ!B$20,ROW(B425)-ROW(B$20),0)</f>
        <v/>
      </c>
      <c r="C425" s="18">
        <f>OFFSET(MCQ!C$20,ROW(C425)-ROW(C$20),0)</f>
        <v/>
      </c>
      <c r="D425" s="18">
        <f>OFFSET(MCQ!D$20,ROW(D425)-ROW(D$20),0)</f>
        <v/>
      </c>
      <c r="E425" s="18">
        <f>OFFSET(MCQ!E$20,ROW(E425)-ROW(E$20),0)</f>
        <v/>
      </c>
      <c r="F425" s="18" t="n"/>
      <c r="G425" s="233">
        <f>OFFSET(MCQ!G$20,ROW(G425)-ROW(G$20),0)</f>
        <v/>
      </c>
      <c r="H425" s="583">
        <f>IF(G425="","",OFFSET(MCQ!H$20,ROW(H425)-ROW(H$20),0))</f>
        <v/>
      </c>
      <c r="I425" s="24">
        <f>IF(G425="","",IF(OR(G425="etapa",G425="sub-etapa"),"",OFFSET(MCQ!I$20,ROW(I425)-ROW(I$20),0)))</f>
        <v/>
      </c>
      <c r="J425" s="25">
        <f>IF(G425="","",OFFSET(MCQ!J$20,ROW(J425)-ROW(J$20),0))</f>
        <v/>
      </c>
      <c r="K425" s="24">
        <f>IF(G425="","",IF(OR(G425="etapa",G425="sub-etapa"),"",OFFSET(MCQ!K$20,ROW(K425)-ROW(K$20),0)))</f>
        <v/>
      </c>
      <c r="L425" s="26">
        <f>IF(G425="","",IF(OR(G425="etapa",G425="sub-etapa"),"",TRUNC(OFFSET(MCQ!L$20,ROW(L425)-ROW(L$20),0),2)))</f>
        <v/>
      </c>
      <c r="M425" s="584">
        <f>IF(I425="", "", IFERROR(VLOOKUP(VALUE(I425), _BaseAbril2026, 4, 0), IFERROR(VLOOKUP(TEXT(I425, "@"), _BaseAbril2026, 4, 0), "")))</f>
        <v/>
      </c>
      <c r="N425" s="585">
        <f>IFERROR(IF(S425="BDI1", TRUNC(M425*(1+$O$18), 2),IF(S425="BDI2", TRUNC(M425*(1+$N$18), 2), "")), "")</f>
        <v/>
      </c>
      <c r="O425" s="586">
        <f>_xlfn.IFS(G425="ETAPA", SUMIFS(ValorTotalComD, Nivel, A425), G425="SUB-ETAPA", SUMIFS(ValorTotalComD, SubNivel, C425), TRUE, T425)</f>
        <v/>
      </c>
      <c r="P425" s="584">
        <f>IF(I425="", "", IFERROR(VLOOKUP(VALUE(I425), _BaseAbril2026, 5, 0), IFERROR(VLOOKUP(TEXT(I425, "@"), _BaseAbril2026, 5, 0), "")))</f>
        <v/>
      </c>
      <c r="Q425" s="585">
        <f>IFERROR(IF(S425="BDI1", TRUNC(P425*(1+$R$18), 2),IF(S425="BDI2", TRUNC(P425*(1+$Q$18), 2), "")), "")</f>
        <v/>
      </c>
      <c r="R425" s="586">
        <f>_xlfn.IFS(G425="ETAPA", SUMIFS(ValorTotalSemD, Nivel, A425), G425="SUB-ETAPA", SUMIFS(ValorTotalSemD, SubNivel, C425), TRUE, U425)</f>
        <v/>
      </c>
      <c r="S425" s="587">
        <f>IF(G425="","",IF(OR(G425="etapa",G425="sub-etapa"),"",OFFSET(MCQ!M$20,ROW(M425)-ROW(M$20),0)))</f>
        <v/>
      </c>
      <c r="T425" s="588">
        <f>IFERROR(TRUNC(L425*N425,2),"")</f>
        <v/>
      </c>
      <c r="U425" s="589">
        <f>IFERROR(TRUNC(L425*Q425,2),"")</f>
        <v/>
      </c>
    </row>
    <row r="426">
      <c r="A426" s="18">
        <f>OFFSET(MCQ!A$20,ROW(A426)-ROW(A$20),0)</f>
        <v/>
      </c>
      <c r="B426" s="18">
        <f>OFFSET(MCQ!B$20,ROW(B426)-ROW(B$20),0)</f>
        <v/>
      </c>
      <c r="C426" s="18">
        <f>OFFSET(MCQ!C$20,ROW(C426)-ROW(C$20),0)</f>
        <v/>
      </c>
      <c r="D426" s="18">
        <f>OFFSET(MCQ!D$20,ROW(D426)-ROW(D$20),0)</f>
        <v/>
      </c>
      <c r="E426" s="18">
        <f>OFFSET(MCQ!E$20,ROW(E426)-ROW(E$20),0)</f>
        <v/>
      </c>
      <c r="F426" s="18" t="n"/>
      <c r="G426" s="233">
        <f>OFFSET(MCQ!G$20,ROW(G426)-ROW(G$20),0)</f>
        <v/>
      </c>
      <c r="H426" s="583">
        <f>IF(G426="","",OFFSET(MCQ!H$20,ROW(H426)-ROW(H$20),0))</f>
        <v/>
      </c>
      <c r="I426" s="24">
        <f>IF(G426="","",IF(OR(G426="etapa",G426="sub-etapa"),"",OFFSET(MCQ!I$20,ROW(I426)-ROW(I$20),0)))</f>
        <v/>
      </c>
      <c r="J426" s="25">
        <f>IF(G426="","",OFFSET(MCQ!J$20,ROW(J426)-ROW(J$20),0))</f>
        <v/>
      </c>
      <c r="K426" s="24">
        <f>IF(G426="","",IF(OR(G426="etapa",G426="sub-etapa"),"",OFFSET(MCQ!K$20,ROW(K426)-ROW(K$20),0)))</f>
        <v/>
      </c>
      <c r="L426" s="26">
        <f>IF(G426="","",IF(OR(G426="etapa",G426="sub-etapa"),"",TRUNC(OFFSET(MCQ!L$20,ROW(L426)-ROW(L$20),0),2)))</f>
        <v/>
      </c>
      <c r="M426" s="584">
        <f>IF(I426="", "", IFERROR(VLOOKUP(VALUE(I426), _BaseAbril2026, 4, 0), IFERROR(VLOOKUP(TEXT(I426, "@"), _BaseAbril2026, 4, 0), "")))</f>
        <v/>
      </c>
      <c r="N426" s="585">
        <f>IFERROR(IF(S426="BDI1", TRUNC(M426*(1+$O$18), 2),IF(S426="BDI2", TRUNC(M426*(1+$N$18), 2), "")), "")</f>
        <v/>
      </c>
      <c r="O426" s="586">
        <f>_xlfn.IFS(G426="ETAPA", SUMIFS(ValorTotalComD, Nivel, A426), G426="SUB-ETAPA", SUMIFS(ValorTotalComD, SubNivel, C426), TRUE, T426)</f>
        <v/>
      </c>
      <c r="P426" s="584">
        <f>IF(I426="", "", IFERROR(VLOOKUP(VALUE(I426), _BaseAbril2026, 5, 0), IFERROR(VLOOKUP(TEXT(I426, "@"), _BaseAbril2026, 5, 0), "")))</f>
        <v/>
      </c>
      <c r="Q426" s="585">
        <f>IFERROR(IF(S426="BDI1", TRUNC(P426*(1+$R$18), 2),IF(S426="BDI2", TRUNC(P426*(1+$Q$18), 2), "")), "")</f>
        <v/>
      </c>
      <c r="R426" s="586">
        <f>_xlfn.IFS(G426="ETAPA", SUMIFS(ValorTotalSemD, Nivel, A426), G426="SUB-ETAPA", SUMIFS(ValorTotalSemD, SubNivel, C426), TRUE, U426)</f>
        <v/>
      </c>
      <c r="S426" s="587">
        <f>IF(G426="","",IF(OR(G426="etapa",G426="sub-etapa"),"",OFFSET(MCQ!M$20,ROW(M426)-ROW(M$20),0)))</f>
        <v/>
      </c>
      <c r="T426" s="588">
        <f>IFERROR(TRUNC(L426*N426,2),"")</f>
        <v/>
      </c>
      <c r="U426" s="589">
        <f>IFERROR(TRUNC(L426*Q426,2),"")</f>
        <v/>
      </c>
    </row>
    <row r="427">
      <c r="A427" s="18">
        <f>OFFSET(MCQ!A$20,ROW(A427)-ROW(A$20),0)</f>
        <v/>
      </c>
      <c r="B427" s="18">
        <f>OFFSET(MCQ!B$20,ROW(B427)-ROW(B$20),0)</f>
        <v/>
      </c>
      <c r="C427" s="18">
        <f>OFFSET(MCQ!C$20,ROW(C427)-ROW(C$20),0)</f>
        <v/>
      </c>
      <c r="D427" s="18">
        <f>OFFSET(MCQ!D$20,ROW(D427)-ROW(D$20),0)</f>
        <v/>
      </c>
      <c r="E427" s="18">
        <f>OFFSET(MCQ!E$20,ROW(E427)-ROW(E$20),0)</f>
        <v/>
      </c>
      <c r="F427" s="18" t="n"/>
      <c r="G427" s="233">
        <f>OFFSET(MCQ!G$20,ROW(G427)-ROW(G$20),0)</f>
        <v/>
      </c>
      <c r="H427" s="583">
        <f>IF(G427="","",OFFSET(MCQ!H$20,ROW(H427)-ROW(H$20),0))</f>
        <v/>
      </c>
      <c r="I427" s="24">
        <f>IF(G427="","",IF(OR(G427="etapa",G427="sub-etapa"),"",OFFSET(MCQ!I$20,ROW(I427)-ROW(I$20),0)))</f>
        <v/>
      </c>
      <c r="J427" s="25">
        <f>IF(G427="","",OFFSET(MCQ!J$20,ROW(J427)-ROW(J$20),0))</f>
        <v/>
      </c>
      <c r="K427" s="24">
        <f>IF(G427="","",IF(OR(G427="etapa",G427="sub-etapa"),"",OFFSET(MCQ!K$20,ROW(K427)-ROW(K$20),0)))</f>
        <v/>
      </c>
      <c r="L427" s="26">
        <f>IF(G427="","",IF(OR(G427="etapa",G427="sub-etapa"),"",TRUNC(OFFSET(MCQ!L$20,ROW(L427)-ROW(L$20),0),2)))</f>
        <v/>
      </c>
      <c r="M427" s="584">
        <f>IF(I427="", "", IFERROR(VLOOKUP(VALUE(I427), _BaseAbril2026, 4, 0), IFERROR(VLOOKUP(TEXT(I427, "@"), _BaseAbril2026, 4, 0), "")))</f>
        <v/>
      </c>
      <c r="N427" s="585">
        <f>IFERROR(IF(S427="BDI1", TRUNC(M427*(1+$O$18), 2),IF(S427="BDI2", TRUNC(M427*(1+$N$18), 2), "")), "")</f>
        <v/>
      </c>
      <c r="O427" s="586">
        <f>_xlfn.IFS(G427="ETAPA", SUMIFS(ValorTotalComD, Nivel, A427), G427="SUB-ETAPA", SUMIFS(ValorTotalComD, SubNivel, C427), TRUE, T427)</f>
        <v/>
      </c>
      <c r="P427" s="584">
        <f>IF(I427="", "", IFERROR(VLOOKUP(VALUE(I427), _BaseAbril2026, 5, 0), IFERROR(VLOOKUP(TEXT(I427, "@"), _BaseAbril2026, 5, 0), "")))</f>
        <v/>
      </c>
      <c r="Q427" s="585">
        <f>IFERROR(IF(S427="BDI1", TRUNC(P427*(1+$R$18), 2),IF(S427="BDI2", TRUNC(P427*(1+$Q$18), 2), "")), "")</f>
        <v/>
      </c>
      <c r="R427" s="586">
        <f>_xlfn.IFS(G427="ETAPA", SUMIFS(ValorTotalSemD, Nivel, A427), G427="SUB-ETAPA", SUMIFS(ValorTotalSemD, SubNivel, C427), TRUE, U427)</f>
        <v/>
      </c>
      <c r="S427" s="587">
        <f>IF(G427="","",IF(OR(G427="etapa",G427="sub-etapa"),"",OFFSET(MCQ!M$20,ROW(M427)-ROW(M$20),0)))</f>
        <v/>
      </c>
      <c r="T427" s="588">
        <f>IFERROR(TRUNC(L427*N427,2),"")</f>
        <v/>
      </c>
      <c r="U427" s="589">
        <f>IFERROR(TRUNC(L427*Q427,2),"")</f>
        <v/>
      </c>
    </row>
    <row r="428">
      <c r="A428" s="18">
        <f>OFFSET(MCQ!A$20,ROW(A428)-ROW(A$20),0)</f>
        <v/>
      </c>
      <c r="B428" s="18">
        <f>OFFSET(MCQ!B$20,ROW(B428)-ROW(B$20),0)</f>
        <v/>
      </c>
      <c r="C428" s="18">
        <f>OFFSET(MCQ!C$20,ROW(C428)-ROW(C$20),0)</f>
        <v/>
      </c>
      <c r="D428" s="18">
        <f>OFFSET(MCQ!D$20,ROW(D428)-ROW(D$20),0)</f>
        <v/>
      </c>
      <c r="E428" s="18">
        <f>OFFSET(MCQ!E$20,ROW(E428)-ROW(E$20),0)</f>
        <v/>
      </c>
      <c r="F428" s="18" t="n"/>
      <c r="G428" s="233">
        <f>OFFSET(MCQ!G$20,ROW(G428)-ROW(G$20),0)</f>
        <v/>
      </c>
      <c r="H428" s="583">
        <f>IF(G428="","",OFFSET(MCQ!H$20,ROW(H428)-ROW(H$20),0))</f>
        <v/>
      </c>
      <c r="I428" s="24">
        <f>IF(G428="","",IF(OR(G428="etapa",G428="sub-etapa"),"",OFFSET(MCQ!I$20,ROW(I428)-ROW(I$20),0)))</f>
        <v/>
      </c>
      <c r="J428" s="25">
        <f>IF(G428="","",OFFSET(MCQ!J$20,ROW(J428)-ROW(J$20),0))</f>
        <v/>
      </c>
      <c r="K428" s="24">
        <f>IF(G428="","",IF(OR(G428="etapa",G428="sub-etapa"),"",OFFSET(MCQ!K$20,ROW(K428)-ROW(K$20),0)))</f>
        <v/>
      </c>
      <c r="L428" s="26">
        <f>IF(G428="","",IF(OR(G428="etapa",G428="sub-etapa"),"",TRUNC(OFFSET(MCQ!L$20,ROW(L428)-ROW(L$20),0),2)))</f>
        <v/>
      </c>
      <c r="M428" s="584">
        <f>IF(I428="", "", IFERROR(VLOOKUP(VALUE(I428), _BaseAbril2026, 4, 0), IFERROR(VLOOKUP(TEXT(I428, "@"), _BaseAbril2026, 4, 0), "")))</f>
        <v/>
      </c>
      <c r="N428" s="585">
        <f>IFERROR(IF(S428="BDI1", TRUNC(M428*(1+$O$18), 2),IF(S428="BDI2", TRUNC(M428*(1+$N$18), 2), "")), "")</f>
        <v/>
      </c>
      <c r="O428" s="586">
        <f>_xlfn.IFS(G428="ETAPA", SUMIFS(ValorTotalComD, Nivel, A428), G428="SUB-ETAPA", SUMIFS(ValorTotalComD, SubNivel, C428), TRUE, T428)</f>
        <v/>
      </c>
      <c r="P428" s="584">
        <f>IF(I428="", "", IFERROR(VLOOKUP(VALUE(I428), _BaseAbril2026, 5, 0), IFERROR(VLOOKUP(TEXT(I428, "@"), _BaseAbril2026, 5, 0), "")))</f>
        <v/>
      </c>
      <c r="Q428" s="585">
        <f>IFERROR(IF(S428="BDI1", TRUNC(P428*(1+$R$18), 2),IF(S428="BDI2", TRUNC(P428*(1+$Q$18), 2), "")), "")</f>
        <v/>
      </c>
      <c r="R428" s="586">
        <f>_xlfn.IFS(G428="ETAPA", SUMIFS(ValorTotalSemD, Nivel, A428), G428="SUB-ETAPA", SUMIFS(ValorTotalSemD, SubNivel, C428), TRUE, U428)</f>
        <v/>
      </c>
      <c r="S428" s="587">
        <f>IF(G428="","",IF(OR(G428="etapa",G428="sub-etapa"),"",OFFSET(MCQ!M$20,ROW(M428)-ROW(M$20),0)))</f>
        <v/>
      </c>
      <c r="T428" s="588">
        <f>IFERROR(TRUNC(L428*N428,2),"")</f>
        <v/>
      </c>
      <c r="U428" s="589">
        <f>IFERROR(TRUNC(L428*Q428,2),"")</f>
        <v/>
      </c>
    </row>
    <row r="429">
      <c r="A429" s="18">
        <f>OFFSET(MCQ!A$20,ROW(A429)-ROW(A$20),0)</f>
        <v/>
      </c>
      <c r="B429" s="18">
        <f>OFFSET(MCQ!B$20,ROW(B429)-ROW(B$20),0)</f>
        <v/>
      </c>
      <c r="C429" s="18">
        <f>OFFSET(MCQ!C$20,ROW(C429)-ROW(C$20),0)</f>
        <v/>
      </c>
      <c r="D429" s="18">
        <f>OFFSET(MCQ!D$20,ROW(D429)-ROW(D$20),0)</f>
        <v/>
      </c>
      <c r="E429" s="18">
        <f>OFFSET(MCQ!E$20,ROW(E429)-ROW(E$20),0)</f>
        <v/>
      </c>
      <c r="F429" s="18" t="n"/>
      <c r="G429" s="233">
        <f>OFFSET(MCQ!G$20,ROW(G429)-ROW(G$20),0)</f>
        <v/>
      </c>
      <c r="H429" s="583">
        <f>IF(G429="","",OFFSET(MCQ!H$20,ROW(H429)-ROW(H$20),0))</f>
        <v/>
      </c>
      <c r="I429" s="24">
        <f>IF(G429="","",IF(OR(G429="etapa",G429="sub-etapa"),"",OFFSET(MCQ!I$20,ROW(I429)-ROW(I$20),0)))</f>
        <v/>
      </c>
      <c r="J429" s="25">
        <f>IF(G429="","",OFFSET(MCQ!J$20,ROW(J429)-ROW(J$20),0))</f>
        <v/>
      </c>
      <c r="K429" s="24">
        <f>IF(G429="","",IF(OR(G429="etapa",G429="sub-etapa"),"",OFFSET(MCQ!K$20,ROW(K429)-ROW(K$20),0)))</f>
        <v/>
      </c>
      <c r="L429" s="26">
        <f>IF(G429="","",IF(OR(G429="etapa",G429="sub-etapa"),"",TRUNC(OFFSET(MCQ!L$20,ROW(L429)-ROW(L$20),0),2)))</f>
        <v/>
      </c>
      <c r="M429" s="584">
        <f>IF(I429="", "", IFERROR(VLOOKUP(VALUE(I429), _BaseAbril2026, 4, 0), IFERROR(VLOOKUP(TEXT(I429, "@"), _BaseAbril2026, 4, 0), "")))</f>
        <v/>
      </c>
      <c r="N429" s="585">
        <f>IFERROR(IF(S429="BDI1", TRUNC(M429*(1+$O$18), 2),IF(S429="BDI2", TRUNC(M429*(1+$N$18), 2), "")), "")</f>
        <v/>
      </c>
      <c r="O429" s="586">
        <f>_xlfn.IFS(G429="ETAPA", SUMIFS(ValorTotalComD, Nivel, A429), G429="SUB-ETAPA", SUMIFS(ValorTotalComD, SubNivel, C429), TRUE, T429)</f>
        <v/>
      </c>
      <c r="P429" s="584">
        <f>IF(I429="", "", IFERROR(VLOOKUP(VALUE(I429), _BaseAbril2026, 5, 0), IFERROR(VLOOKUP(TEXT(I429, "@"), _BaseAbril2026, 5, 0), "")))</f>
        <v/>
      </c>
      <c r="Q429" s="585">
        <f>IFERROR(IF(S429="BDI1", TRUNC(P429*(1+$R$18), 2),IF(S429="BDI2", TRUNC(P429*(1+$Q$18), 2), "")), "")</f>
        <v/>
      </c>
      <c r="R429" s="586">
        <f>_xlfn.IFS(G429="ETAPA", SUMIFS(ValorTotalSemD, Nivel, A429), G429="SUB-ETAPA", SUMIFS(ValorTotalSemD, SubNivel, C429), TRUE, U429)</f>
        <v/>
      </c>
      <c r="S429" s="587">
        <f>IF(G429="","",IF(OR(G429="etapa",G429="sub-etapa"),"",OFFSET(MCQ!M$20,ROW(M429)-ROW(M$20),0)))</f>
        <v/>
      </c>
      <c r="T429" s="588">
        <f>IFERROR(TRUNC(L429*N429,2),"")</f>
        <v/>
      </c>
      <c r="U429" s="589">
        <f>IFERROR(TRUNC(L429*Q429,2),"")</f>
        <v/>
      </c>
    </row>
    <row r="430">
      <c r="A430" s="18">
        <f>OFFSET(MCQ!A$20,ROW(A430)-ROW(A$20),0)</f>
        <v/>
      </c>
      <c r="B430" s="18">
        <f>OFFSET(MCQ!B$20,ROW(B430)-ROW(B$20),0)</f>
        <v/>
      </c>
      <c r="C430" s="18">
        <f>OFFSET(MCQ!C$20,ROW(C430)-ROW(C$20),0)</f>
        <v/>
      </c>
      <c r="D430" s="18">
        <f>OFFSET(MCQ!D$20,ROW(D430)-ROW(D$20),0)</f>
        <v/>
      </c>
      <c r="E430" s="18">
        <f>OFFSET(MCQ!E$20,ROW(E430)-ROW(E$20),0)</f>
        <v/>
      </c>
      <c r="F430" s="18" t="n"/>
      <c r="G430" s="233">
        <f>OFFSET(MCQ!G$20,ROW(G430)-ROW(G$20),0)</f>
        <v/>
      </c>
      <c r="H430" s="583">
        <f>IF(G430="","",OFFSET(MCQ!H$20,ROW(H430)-ROW(H$20),0))</f>
        <v/>
      </c>
      <c r="I430" s="24">
        <f>IF(G430="","",IF(OR(G430="etapa",G430="sub-etapa"),"",OFFSET(MCQ!I$20,ROW(I430)-ROW(I$20),0)))</f>
        <v/>
      </c>
      <c r="J430" s="25">
        <f>IF(G430="","",OFFSET(MCQ!J$20,ROW(J430)-ROW(J$20),0))</f>
        <v/>
      </c>
      <c r="K430" s="24">
        <f>IF(G430="","",IF(OR(G430="etapa",G430="sub-etapa"),"",OFFSET(MCQ!K$20,ROW(K430)-ROW(K$20),0)))</f>
        <v/>
      </c>
      <c r="L430" s="26">
        <f>IF(G430="","",IF(OR(G430="etapa",G430="sub-etapa"),"",TRUNC(OFFSET(MCQ!L$20,ROW(L430)-ROW(L$20),0),2)))</f>
        <v/>
      </c>
      <c r="M430" s="584">
        <f>IF(I430="", "", IFERROR(VLOOKUP(VALUE(I430), _BaseAbril2026, 4, 0), IFERROR(VLOOKUP(TEXT(I430, "@"), _BaseAbril2026, 4, 0), "")))</f>
        <v/>
      </c>
      <c r="N430" s="585">
        <f>IFERROR(IF(S430="BDI1", TRUNC(M430*(1+$O$18), 2),IF(S430="BDI2", TRUNC(M430*(1+$N$18), 2), "")), "")</f>
        <v/>
      </c>
      <c r="O430" s="586">
        <f>_xlfn.IFS(G430="ETAPA", SUMIFS(ValorTotalComD, Nivel, A430), G430="SUB-ETAPA", SUMIFS(ValorTotalComD, SubNivel, C430), TRUE, T430)</f>
        <v/>
      </c>
      <c r="P430" s="584">
        <f>IF(I430="", "", IFERROR(VLOOKUP(VALUE(I430), _BaseAbril2026, 5, 0), IFERROR(VLOOKUP(TEXT(I430, "@"), _BaseAbril2026, 5, 0), "")))</f>
        <v/>
      </c>
      <c r="Q430" s="585">
        <f>IFERROR(IF(S430="BDI1", TRUNC(P430*(1+$R$18), 2),IF(S430="BDI2", TRUNC(P430*(1+$Q$18), 2), "")), "")</f>
        <v/>
      </c>
      <c r="R430" s="586">
        <f>_xlfn.IFS(G430="ETAPA", SUMIFS(ValorTotalSemD, Nivel, A430), G430="SUB-ETAPA", SUMIFS(ValorTotalSemD, SubNivel, C430), TRUE, U430)</f>
        <v/>
      </c>
      <c r="S430" s="587">
        <f>IF(G430="","",IF(OR(G430="etapa",G430="sub-etapa"),"",OFFSET(MCQ!M$20,ROW(M430)-ROW(M$20),0)))</f>
        <v/>
      </c>
      <c r="T430" s="588">
        <f>IFERROR(TRUNC(L430*N430,2),"")</f>
        <v/>
      </c>
      <c r="U430" s="589">
        <f>IFERROR(TRUNC(L430*Q430,2),"")</f>
        <v/>
      </c>
    </row>
    <row r="431">
      <c r="A431" s="18">
        <f>OFFSET(MCQ!A$20,ROW(A431)-ROW(A$20),0)</f>
        <v/>
      </c>
      <c r="B431" s="18">
        <f>OFFSET(MCQ!B$20,ROW(B431)-ROW(B$20),0)</f>
        <v/>
      </c>
      <c r="C431" s="18">
        <f>OFFSET(MCQ!C$20,ROW(C431)-ROW(C$20),0)</f>
        <v/>
      </c>
      <c r="D431" s="18">
        <f>OFFSET(MCQ!D$20,ROW(D431)-ROW(D$20),0)</f>
        <v/>
      </c>
      <c r="E431" s="18">
        <f>OFFSET(MCQ!E$20,ROW(E431)-ROW(E$20),0)</f>
        <v/>
      </c>
      <c r="F431" s="18" t="n"/>
      <c r="G431" s="233">
        <f>OFFSET(MCQ!G$20,ROW(G431)-ROW(G$20),0)</f>
        <v/>
      </c>
      <c r="H431" s="583">
        <f>IF(G431="","",OFFSET(MCQ!H$20,ROW(H431)-ROW(H$20),0))</f>
        <v/>
      </c>
      <c r="I431" s="24">
        <f>IF(G431="","",IF(OR(G431="etapa",G431="sub-etapa"),"",OFFSET(MCQ!I$20,ROW(I431)-ROW(I$20),0)))</f>
        <v/>
      </c>
      <c r="J431" s="25">
        <f>IF(G431="","",OFFSET(MCQ!J$20,ROW(J431)-ROW(J$20),0))</f>
        <v/>
      </c>
      <c r="K431" s="24">
        <f>IF(G431="","",IF(OR(G431="etapa",G431="sub-etapa"),"",OFFSET(MCQ!K$20,ROW(K431)-ROW(K$20),0)))</f>
        <v/>
      </c>
      <c r="L431" s="26">
        <f>IF(G431="","",IF(OR(G431="etapa",G431="sub-etapa"),"",TRUNC(OFFSET(MCQ!L$20,ROW(L431)-ROW(L$20),0),2)))</f>
        <v/>
      </c>
      <c r="M431" s="584">
        <f>IF(I431="", "", IFERROR(VLOOKUP(VALUE(I431), _BaseAbril2026, 4, 0), IFERROR(VLOOKUP(TEXT(I431, "@"), _BaseAbril2026, 4, 0), "")))</f>
        <v/>
      </c>
      <c r="N431" s="585">
        <f>IFERROR(IF(S431="BDI1", TRUNC(M431*(1+$O$18), 2),IF(S431="BDI2", TRUNC(M431*(1+$N$18), 2), "")), "")</f>
        <v/>
      </c>
      <c r="O431" s="586">
        <f>_xlfn.IFS(G431="ETAPA", SUMIFS(ValorTotalComD, Nivel, A431), G431="SUB-ETAPA", SUMIFS(ValorTotalComD, SubNivel, C431), TRUE, T431)</f>
        <v/>
      </c>
      <c r="P431" s="584">
        <f>IF(I431="", "", IFERROR(VLOOKUP(VALUE(I431), _BaseAbril2026, 5, 0), IFERROR(VLOOKUP(TEXT(I431, "@"), _BaseAbril2026, 5, 0), "")))</f>
        <v/>
      </c>
      <c r="Q431" s="585">
        <f>IFERROR(IF(S431="BDI1", TRUNC(P431*(1+$R$18), 2),IF(S431="BDI2", TRUNC(P431*(1+$Q$18), 2), "")), "")</f>
        <v/>
      </c>
      <c r="R431" s="586">
        <f>_xlfn.IFS(G431="ETAPA", SUMIFS(ValorTotalSemD, Nivel, A431), G431="SUB-ETAPA", SUMIFS(ValorTotalSemD, SubNivel, C431), TRUE, U431)</f>
        <v/>
      </c>
      <c r="S431" s="587">
        <f>IF(G431="","",IF(OR(G431="etapa",G431="sub-etapa"),"",OFFSET(MCQ!M$20,ROW(M431)-ROW(M$20),0)))</f>
        <v/>
      </c>
      <c r="T431" s="588">
        <f>IFERROR(TRUNC(L431*N431,2),"")</f>
        <v/>
      </c>
      <c r="U431" s="589">
        <f>IFERROR(TRUNC(L431*Q431,2),"")</f>
        <v/>
      </c>
    </row>
    <row r="432">
      <c r="A432" s="18">
        <f>OFFSET(MCQ!A$20,ROW(A432)-ROW(A$20),0)</f>
        <v/>
      </c>
      <c r="B432" s="18">
        <f>OFFSET(MCQ!B$20,ROW(B432)-ROW(B$20),0)</f>
        <v/>
      </c>
      <c r="C432" s="18">
        <f>OFFSET(MCQ!C$20,ROW(C432)-ROW(C$20),0)</f>
        <v/>
      </c>
      <c r="D432" s="18">
        <f>OFFSET(MCQ!D$20,ROW(D432)-ROW(D$20),0)</f>
        <v/>
      </c>
      <c r="E432" s="18">
        <f>OFFSET(MCQ!E$20,ROW(E432)-ROW(E$20),0)</f>
        <v/>
      </c>
      <c r="F432" s="18" t="n"/>
      <c r="G432" s="233">
        <f>OFFSET(MCQ!G$20,ROW(G432)-ROW(G$20),0)</f>
        <v/>
      </c>
      <c r="H432" s="583">
        <f>IF(G432="","",OFFSET(MCQ!H$20,ROW(H432)-ROW(H$20),0))</f>
        <v/>
      </c>
      <c r="I432" s="24">
        <f>IF(G432="","",IF(OR(G432="etapa",G432="sub-etapa"),"",OFFSET(MCQ!I$20,ROW(I432)-ROW(I$20),0)))</f>
        <v/>
      </c>
      <c r="J432" s="25">
        <f>IF(G432="","",OFFSET(MCQ!J$20,ROW(J432)-ROW(J$20),0))</f>
        <v/>
      </c>
      <c r="K432" s="24">
        <f>IF(G432="","",IF(OR(G432="etapa",G432="sub-etapa"),"",OFFSET(MCQ!K$20,ROW(K432)-ROW(K$20),0)))</f>
        <v/>
      </c>
      <c r="L432" s="26">
        <f>IF(G432="","",IF(OR(G432="etapa",G432="sub-etapa"),"",TRUNC(OFFSET(MCQ!L$20,ROW(L432)-ROW(L$20),0),2)))</f>
        <v/>
      </c>
      <c r="M432" s="584">
        <f>IF(I432="", "", IFERROR(VLOOKUP(VALUE(I432), _BaseAbril2026, 4, 0), IFERROR(VLOOKUP(TEXT(I432, "@"), _BaseAbril2026, 4, 0), "")))</f>
        <v/>
      </c>
      <c r="N432" s="585">
        <f>IFERROR(IF(S432="BDI1", TRUNC(M432*(1+$O$18), 2),IF(S432="BDI2", TRUNC(M432*(1+$N$18), 2), "")), "")</f>
        <v/>
      </c>
      <c r="O432" s="586">
        <f>_xlfn.IFS(G432="ETAPA", SUMIFS(ValorTotalComD, Nivel, A432), G432="SUB-ETAPA", SUMIFS(ValorTotalComD, SubNivel, C432), TRUE, T432)</f>
        <v/>
      </c>
      <c r="P432" s="584">
        <f>IF(I432="", "", IFERROR(VLOOKUP(VALUE(I432), _BaseAbril2026, 5, 0), IFERROR(VLOOKUP(TEXT(I432, "@"), _BaseAbril2026, 5, 0), "")))</f>
        <v/>
      </c>
      <c r="Q432" s="585">
        <f>IFERROR(IF(S432="BDI1", TRUNC(P432*(1+$R$18), 2),IF(S432="BDI2", TRUNC(P432*(1+$Q$18), 2), "")), "")</f>
        <v/>
      </c>
      <c r="R432" s="586">
        <f>_xlfn.IFS(G432="ETAPA", SUMIFS(ValorTotalSemD, Nivel, A432), G432="SUB-ETAPA", SUMIFS(ValorTotalSemD, SubNivel, C432), TRUE, U432)</f>
        <v/>
      </c>
      <c r="S432" s="587">
        <f>IF(G432="","",IF(OR(G432="etapa",G432="sub-etapa"),"",OFFSET(MCQ!M$20,ROW(M432)-ROW(M$20),0)))</f>
        <v/>
      </c>
      <c r="T432" s="588">
        <f>IFERROR(TRUNC(L432*N432,2),"")</f>
        <v/>
      </c>
      <c r="U432" s="589">
        <f>IFERROR(TRUNC(L432*Q432,2),"")</f>
        <v/>
      </c>
    </row>
    <row r="433">
      <c r="A433" s="18">
        <f>OFFSET(MCQ!A$20,ROW(A433)-ROW(A$20),0)</f>
        <v/>
      </c>
      <c r="B433" s="18">
        <f>OFFSET(MCQ!B$20,ROW(B433)-ROW(B$20),0)</f>
        <v/>
      </c>
      <c r="C433" s="18">
        <f>OFFSET(MCQ!C$20,ROW(C433)-ROW(C$20),0)</f>
        <v/>
      </c>
      <c r="D433" s="18">
        <f>OFFSET(MCQ!D$20,ROW(D433)-ROW(D$20),0)</f>
        <v/>
      </c>
      <c r="E433" s="18">
        <f>OFFSET(MCQ!E$20,ROW(E433)-ROW(E$20),0)</f>
        <v/>
      </c>
      <c r="F433" s="18" t="n"/>
      <c r="G433" s="233">
        <f>OFFSET(MCQ!G$20,ROW(G433)-ROW(G$20),0)</f>
        <v/>
      </c>
      <c r="H433" s="583">
        <f>IF(G433="","",OFFSET(MCQ!H$20,ROW(H433)-ROW(H$20),0))</f>
        <v/>
      </c>
      <c r="I433" s="24">
        <f>IF(G433="","",IF(OR(G433="etapa",G433="sub-etapa"),"",OFFSET(MCQ!I$20,ROW(I433)-ROW(I$20),0)))</f>
        <v/>
      </c>
      <c r="J433" s="25">
        <f>IF(G433="","",OFFSET(MCQ!J$20,ROW(J433)-ROW(J$20),0))</f>
        <v/>
      </c>
      <c r="K433" s="24">
        <f>IF(G433="","",IF(OR(G433="etapa",G433="sub-etapa"),"",OFFSET(MCQ!K$20,ROW(K433)-ROW(K$20),0)))</f>
        <v/>
      </c>
      <c r="L433" s="26">
        <f>IF(G433="","",IF(OR(G433="etapa",G433="sub-etapa"),"",TRUNC(OFFSET(MCQ!L$20,ROW(L433)-ROW(L$20),0),2)))</f>
        <v/>
      </c>
      <c r="M433" s="584">
        <f>IF(I433="", "", IFERROR(VLOOKUP(VALUE(I433), _BaseAbril2026, 4, 0), IFERROR(VLOOKUP(TEXT(I433, "@"), _BaseAbril2026, 4, 0), "")))</f>
        <v/>
      </c>
      <c r="N433" s="585">
        <f>IFERROR(IF(S433="BDI1", TRUNC(M433*(1+$O$18), 2),IF(S433="BDI2", TRUNC(M433*(1+$N$18), 2), "")), "")</f>
        <v/>
      </c>
      <c r="O433" s="586">
        <f>_xlfn.IFS(G433="ETAPA", SUMIFS(ValorTotalComD, Nivel, A433), G433="SUB-ETAPA", SUMIFS(ValorTotalComD, SubNivel, C433), TRUE, T433)</f>
        <v/>
      </c>
      <c r="P433" s="584">
        <f>IF(I433="", "", IFERROR(VLOOKUP(VALUE(I433), _BaseAbril2026, 5, 0), IFERROR(VLOOKUP(TEXT(I433, "@"), _BaseAbril2026, 5, 0), "")))</f>
        <v/>
      </c>
      <c r="Q433" s="585">
        <f>IFERROR(IF(S433="BDI1", TRUNC(P433*(1+$R$18), 2),IF(S433="BDI2", TRUNC(P433*(1+$Q$18), 2), "")), "")</f>
        <v/>
      </c>
      <c r="R433" s="586">
        <f>_xlfn.IFS(G433="ETAPA", SUMIFS(ValorTotalSemD, Nivel, A433), G433="SUB-ETAPA", SUMIFS(ValorTotalSemD, SubNivel, C433), TRUE, U433)</f>
        <v/>
      </c>
      <c r="S433" s="587">
        <f>IF(G433="","",IF(OR(G433="etapa",G433="sub-etapa"),"",OFFSET(MCQ!M$20,ROW(M433)-ROW(M$20),0)))</f>
        <v/>
      </c>
      <c r="T433" s="588">
        <f>IFERROR(TRUNC(L433*N433,2),"")</f>
        <v/>
      </c>
      <c r="U433" s="589">
        <f>IFERROR(TRUNC(L433*Q433,2),"")</f>
        <v/>
      </c>
    </row>
    <row r="434">
      <c r="A434" s="18">
        <f>OFFSET(MCQ!A$20,ROW(A434)-ROW(A$20),0)</f>
        <v/>
      </c>
      <c r="B434" s="18">
        <f>OFFSET(MCQ!B$20,ROW(B434)-ROW(B$20),0)</f>
        <v/>
      </c>
      <c r="C434" s="18">
        <f>OFFSET(MCQ!C$20,ROW(C434)-ROW(C$20),0)</f>
        <v/>
      </c>
      <c r="D434" s="18">
        <f>OFFSET(MCQ!D$20,ROW(D434)-ROW(D$20),0)</f>
        <v/>
      </c>
      <c r="E434" s="18">
        <f>OFFSET(MCQ!E$20,ROW(E434)-ROW(E$20),0)</f>
        <v/>
      </c>
      <c r="F434" s="18" t="n"/>
      <c r="G434" s="233">
        <f>OFFSET(MCQ!G$20,ROW(G434)-ROW(G$20),0)</f>
        <v/>
      </c>
      <c r="H434" s="583">
        <f>IF(G434="","",OFFSET(MCQ!H$20,ROW(H434)-ROW(H$20),0))</f>
        <v/>
      </c>
      <c r="I434" s="24">
        <f>IF(G434="","",IF(OR(G434="etapa",G434="sub-etapa"),"",OFFSET(MCQ!I$20,ROW(I434)-ROW(I$20),0)))</f>
        <v/>
      </c>
      <c r="J434" s="25">
        <f>IF(G434="","",OFFSET(MCQ!J$20,ROW(J434)-ROW(J$20),0))</f>
        <v/>
      </c>
      <c r="K434" s="24">
        <f>IF(G434="","",IF(OR(G434="etapa",G434="sub-etapa"),"",OFFSET(MCQ!K$20,ROW(K434)-ROW(K$20),0)))</f>
        <v/>
      </c>
      <c r="L434" s="26">
        <f>IF(G434="","",IF(OR(G434="etapa",G434="sub-etapa"),"",TRUNC(OFFSET(MCQ!L$20,ROW(L434)-ROW(L$20),0),2)))</f>
        <v/>
      </c>
      <c r="M434" s="584">
        <f>IF(I434="", "", IFERROR(VLOOKUP(VALUE(I434), _BaseAbril2026, 4, 0), IFERROR(VLOOKUP(TEXT(I434, "@"), _BaseAbril2026, 4, 0), "")))</f>
        <v/>
      </c>
      <c r="N434" s="585">
        <f>IFERROR(IF(S434="BDI1", TRUNC(M434*(1+$O$18), 2),IF(S434="BDI2", TRUNC(M434*(1+$N$18), 2), "")), "")</f>
        <v/>
      </c>
      <c r="O434" s="586">
        <f>_xlfn.IFS(G434="ETAPA", SUMIFS(ValorTotalComD, Nivel, A434), G434="SUB-ETAPA", SUMIFS(ValorTotalComD, SubNivel, C434), TRUE, T434)</f>
        <v/>
      </c>
      <c r="P434" s="584">
        <f>IF(I434="", "", IFERROR(VLOOKUP(VALUE(I434), _BaseAbril2026, 5, 0), IFERROR(VLOOKUP(TEXT(I434, "@"), _BaseAbril2026, 5, 0), "")))</f>
        <v/>
      </c>
      <c r="Q434" s="585">
        <f>IFERROR(IF(S434="BDI1", TRUNC(P434*(1+$R$18), 2),IF(S434="BDI2", TRUNC(P434*(1+$Q$18), 2), "")), "")</f>
        <v/>
      </c>
      <c r="R434" s="586">
        <f>_xlfn.IFS(G434="ETAPA", SUMIFS(ValorTotalSemD, Nivel, A434), G434="SUB-ETAPA", SUMIFS(ValorTotalSemD, SubNivel, C434), TRUE, U434)</f>
        <v/>
      </c>
      <c r="S434" s="587">
        <f>IF(G434="","",IF(OR(G434="etapa",G434="sub-etapa"),"",OFFSET(MCQ!M$20,ROW(M434)-ROW(M$20),0)))</f>
        <v/>
      </c>
      <c r="T434" s="588">
        <f>IFERROR(TRUNC(L434*N434,2),"")</f>
        <v/>
      </c>
      <c r="U434" s="589">
        <f>IFERROR(TRUNC(L434*Q434,2),"")</f>
        <v/>
      </c>
    </row>
    <row r="435">
      <c r="A435" s="18">
        <f>OFFSET(MCQ!A$20,ROW(A435)-ROW(A$20),0)</f>
        <v/>
      </c>
      <c r="B435" s="18">
        <f>OFFSET(MCQ!B$20,ROW(B435)-ROW(B$20),0)</f>
        <v/>
      </c>
      <c r="C435" s="18">
        <f>OFFSET(MCQ!C$20,ROW(C435)-ROW(C$20),0)</f>
        <v/>
      </c>
      <c r="D435" s="18">
        <f>OFFSET(MCQ!D$20,ROW(D435)-ROW(D$20),0)</f>
        <v/>
      </c>
      <c r="E435" s="18">
        <f>OFFSET(MCQ!E$20,ROW(E435)-ROW(E$20),0)</f>
        <v/>
      </c>
      <c r="F435" s="18" t="n"/>
      <c r="G435" s="233">
        <f>OFFSET(MCQ!G$20,ROW(G435)-ROW(G$20),0)</f>
        <v/>
      </c>
      <c r="H435" s="583">
        <f>IF(G435="","",OFFSET(MCQ!H$20,ROW(H435)-ROW(H$20),0))</f>
        <v/>
      </c>
      <c r="I435" s="24">
        <f>IF(G435="","",IF(OR(G435="etapa",G435="sub-etapa"),"",OFFSET(MCQ!I$20,ROW(I435)-ROW(I$20),0)))</f>
        <v/>
      </c>
      <c r="J435" s="25">
        <f>IF(G435="","",OFFSET(MCQ!J$20,ROW(J435)-ROW(J$20),0))</f>
        <v/>
      </c>
      <c r="K435" s="24">
        <f>IF(G435="","",IF(OR(G435="etapa",G435="sub-etapa"),"",OFFSET(MCQ!K$20,ROW(K435)-ROW(K$20),0)))</f>
        <v/>
      </c>
      <c r="L435" s="26">
        <f>IF(G435="","",IF(OR(G435="etapa",G435="sub-etapa"),"",TRUNC(OFFSET(MCQ!L$20,ROW(L435)-ROW(L$20),0),2)))</f>
        <v/>
      </c>
      <c r="M435" s="584">
        <f>IF(I435="", "", IFERROR(VLOOKUP(VALUE(I435), _BaseAbril2026, 4, 0), IFERROR(VLOOKUP(TEXT(I435, "@"), _BaseAbril2026, 4, 0), "")))</f>
        <v/>
      </c>
      <c r="N435" s="585">
        <f>IFERROR(IF(S435="BDI1", TRUNC(M435*(1+$O$18), 2),IF(S435="BDI2", TRUNC(M435*(1+$N$18), 2), "")), "")</f>
        <v/>
      </c>
      <c r="O435" s="586">
        <f>_xlfn.IFS(G435="ETAPA", SUMIFS(ValorTotalComD, Nivel, A435), G435="SUB-ETAPA", SUMIFS(ValorTotalComD, SubNivel, C435), TRUE, T435)</f>
        <v/>
      </c>
      <c r="P435" s="584">
        <f>IF(I435="", "", IFERROR(VLOOKUP(VALUE(I435), _BaseAbril2026, 5, 0), IFERROR(VLOOKUP(TEXT(I435, "@"), _BaseAbril2026, 5, 0), "")))</f>
        <v/>
      </c>
      <c r="Q435" s="585">
        <f>IFERROR(IF(S435="BDI1", TRUNC(P435*(1+$R$18), 2),IF(S435="BDI2", TRUNC(P435*(1+$Q$18), 2), "")), "")</f>
        <v/>
      </c>
      <c r="R435" s="586">
        <f>_xlfn.IFS(G435="ETAPA", SUMIFS(ValorTotalSemD, Nivel, A435), G435="SUB-ETAPA", SUMIFS(ValorTotalSemD, SubNivel, C435), TRUE, U435)</f>
        <v/>
      </c>
      <c r="S435" s="587">
        <f>IF(G435="","",IF(OR(G435="etapa",G435="sub-etapa"),"",OFFSET(MCQ!M$20,ROW(M435)-ROW(M$20),0)))</f>
        <v/>
      </c>
      <c r="T435" s="588">
        <f>IFERROR(TRUNC(L435*N435,2),"")</f>
        <v/>
      </c>
      <c r="U435" s="589">
        <f>IFERROR(TRUNC(L435*Q435,2),"")</f>
        <v/>
      </c>
    </row>
    <row r="436">
      <c r="A436" s="18">
        <f>OFFSET(MCQ!A$20,ROW(A436)-ROW(A$20),0)</f>
        <v/>
      </c>
      <c r="B436" s="18">
        <f>OFFSET(MCQ!B$20,ROW(B436)-ROW(B$20),0)</f>
        <v/>
      </c>
      <c r="C436" s="18">
        <f>OFFSET(MCQ!C$20,ROW(C436)-ROW(C$20),0)</f>
        <v/>
      </c>
      <c r="D436" s="18">
        <f>OFFSET(MCQ!D$20,ROW(D436)-ROW(D$20),0)</f>
        <v/>
      </c>
      <c r="E436" s="18">
        <f>OFFSET(MCQ!E$20,ROW(E436)-ROW(E$20),0)</f>
        <v/>
      </c>
      <c r="F436" s="18" t="n"/>
      <c r="G436" s="233">
        <f>OFFSET(MCQ!G$20,ROW(G436)-ROW(G$20),0)</f>
        <v/>
      </c>
      <c r="H436" s="583">
        <f>IF(G436="","",OFFSET(MCQ!H$20,ROW(H436)-ROW(H$20),0))</f>
        <v/>
      </c>
      <c r="I436" s="24">
        <f>IF(G436="","",IF(OR(G436="etapa",G436="sub-etapa"),"",OFFSET(MCQ!I$20,ROW(I436)-ROW(I$20),0)))</f>
        <v/>
      </c>
      <c r="J436" s="25">
        <f>IF(G436="","",OFFSET(MCQ!J$20,ROW(J436)-ROW(J$20),0))</f>
        <v/>
      </c>
      <c r="K436" s="24">
        <f>IF(G436="","",IF(OR(G436="etapa",G436="sub-etapa"),"",OFFSET(MCQ!K$20,ROW(K436)-ROW(K$20),0)))</f>
        <v/>
      </c>
      <c r="L436" s="26">
        <f>IF(G436="","",IF(OR(G436="etapa",G436="sub-etapa"),"",TRUNC(OFFSET(MCQ!L$20,ROW(L436)-ROW(L$20),0),2)))</f>
        <v/>
      </c>
      <c r="M436" s="584">
        <f>IF(I436="", "", IFERROR(VLOOKUP(VALUE(I436), _BaseAbril2026, 4, 0), IFERROR(VLOOKUP(TEXT(I436, "@"), _BaseAbril2026, 4, 0), "")))</f>
        <v/>
      </c>
      <c r="N436" s="585">
        <f>IFERROR(IF(S436="BDI1", TRUNC(M436*(1+$O$18), 2),IF(S436="BDI2", TRUNC(M436*(1+$N$18), 2), "")), "")</f>
        <v/>
      </c>
      <c r="O436" s="586">
        <f>_xlfn.IFS(G436="ETAPA", SUMIFS(ValorTotalComD, Nivel, A436), G436="SUB-ETAPA", SUMIFS(ValorTotalComD, SubNivel, C436), TRUE, T436)</f>
        <v/>
      </c>
      <c r="P436" s="584">
        <f>IF(I436="", "", IFERROR(VLOOKUP(VALUE(I436), _BaseAbril2026, 5, 0), IFERROR(VLOOKUP(TEXT(I436, "@"), _BaseAbril2026, 5, 0), "")))</f>
        <v/>
      </c>
      <c r="Q436" s="585">
        <f>IFERROR(IF(S436="BDI1", TRUNC(P436*(1+$R$18), 2),IF(S436="BDI2", TRUNC(P436*(1+$Q$18), 2), "")), "")</f>
        <v/>
      </c>
      <c r="R436" s="586">
        <f>_xlfn.IFS(G436="ETAPA", SUMIFS(ValorTotalSemD, Nivel, A436), G436="SUB-ETAPA", SUMIFS(ValorTotalSemD, SubNivel, C436), TRUE, U436)</f>
        <v/>
      </c>
      <c r="S436" s="587">
        <f>IF(G436="","",IF(OR(G436="etapa",G436="sub-etapa"),"",OFFSET(MCQ!M$20,ROW(M436)-ROW(M$20),0)))</f>
        <v/>
      </c>
      <c r="T436" s="588">
        <f>IFERROR(TRUNC(L436*N436,2),"")</f>
        <v/>
      </c>
      <c r="U436" s="589">
        <f>IFERROR(TRUNC(L436*Q436,2),"")</f>
        <v/>
      </c>
    </row>
    <row r="437">
      <c r="A437" s="18">
        <f>OFFSET(MCQ!A$20,ROW(A437)-ROW(A$20),0)</f>
        <v/>
      </c>
      <c r="B437" s="18">
        <f>OFFSET(MCQ!B$20,ROW(B437)-ROW(B$20),0)</f>
        <v/>
      </c>
      <c r="C437" s="18">
        <f>OFFSET(MCQ!C$20,ROW(C437)-ROW(C$20),0)</f>
        <v/>
      </c>
      <c r="D437" s="18">
        <f>OFFSET(MCQ!D$20,ROW(D437)-ROW(D$20),0)</f>
        <v/>
      </c>
      <c r="E437" s="18">
        <f>OFFSET(MCQ!E$20,ROW(E437)-ROW(E$20),0)</f>
        <v/>
      </c>
      <c r="F437" s="18" t="n"/>
      <c r="G437" s="233">
        <f>OFFSET(MCQ!G$20,ROW(G437)-ROW(G$20),0)</f>
        <v/>
      </c>
      <c r="H437" s="583">
        <f>IF(G437="","",OFFSET(MCQ!H$20,ROW(H437)-ROW(H$20),0))</f>
        <v/>
      </c>
      <c r="I437" s="24">
        <f>IF(G437="","",IF(OR(G437="etapa",G437="sub-etapa"),"",OFFSET(MCQ!I$20,ROW(I437)-ROW(I$20),0)))</f>
        <v/>
      </c>
      <c r="J437" s="25">
        <f>IF(G437="","",OFFSET(MCQ!J$20,ROW(J437)-ROW(J$20),0))</f>
        <v/>
      </c>
      <c r="K437" s="24">
        <f>IF(G437="","",IF(OR(G437="etapa",G437="sub-etapa"),"",OFFSET(MCQ!K$20,ROW(K437)-ROW(K$20),0)))</f>
        <v/>
      </c>
      <c r="L437" s="26">
        <f>IF(G437="","",IF(OR(G437="etapa",G437="sub-etapa"),"",TRUNC(OFFSET(MCQ!L$20,ROW(L437)-ROW(L$20),0),2)))</f>
        <v/>
      </c>
      <c r="M437" s="584">
        <f>IF(I437="", "", IFERROR(VLOOKUP(VALUE(I437), _BaseAbril2026, 4, 0), IFERROR(VLOOKUP(TEXT(I437, "@"), _BaseAbril2026, 4, 0), "")))</f>
        <v/>
      </c>
      <c r="N437" s="585">
        <f>IFERROR(IF(S437="BDI1", TRUNC(M437*(1+$O$18), 2),IF(S437="BDI2", TRUNC(M437*(1+$N$18), 2), "")), "")</f>
        <v/>
      </c>
      <c r="O437" s="586">
        <f>_xlfn.IFS(G437="ETAPA", SUMIFS(ValorTotalComD, Nivel, A437), G437="SUB-ETAPA", SUMIFS(ValorTotalComD, SubNivel, C437), TRUE, T437)</f>
        <v/>
      </c>
      <c r="P437" s="584">
        <f>IF(I437="", "", IFERROR(VLOOKUP(VALUE(I437), _BaseAbril2026, 5, 0), IFERROR(VLOOKUP(TEXT(I437, "@"), _BaseAbril2026, 5, 0), "")))</f>
        <v/>
      </c>
      <c r="Q437" s="585">
        <f>IFERROR(IF(S437="BDI1", TRUNC(P437*(1+$R$18), 2),IF(S437="BDI2", TRUNC(P437*(1+$Q$18), 2), "")), "")</f>
        <v/>
      </c>
      <c r="R437" s="586">
        <f>_xlfn.IFS(G437="ETAPA", SUMIFS(ValorTotalSemD, Nivel, A437), G437="SUB-ETAPA", SUMIFS(ValorTotalSemD, SubNivel, C437), TRUE, U437)</f>
        <v/>
      </c>
      <c r="S437" s="587">
        <f>IF(G437="","",IF(OR(G437="etapa",G437="sub-etapa"),"",OFFSET(MCQ!M$20,ROW(M437)-ROW(M$20),0)))</f>
        <v/>
      </c>
      <c r="T437" s="588">
        <f>IFERROR(TRUNC(L437*N437,2),"")</f>
        <v/>
      </c>
      <c r="U437" s="589">
        <f>IFERROR(TRUNC(L437*Q437,2),"")</f>
        <v/>
      </c>
    </row>
    <row r="438">
      <c r="A438" s="18">
        <f>OFFSET(MCQ!A$20,ROW(A438)-ROW(A$20),0)</f>
        <v/>
      </c>
      <c r="B438" s="18">
        <f>OFFSET(MCQ!B$20,ROW(B438)-ROW(B$20),0)</f>
        <v/>
      </c>
      <c r="C438" s="18">
        <f>OFFSET(MCQ!C$20,ROW(C438)-ROW(C$20),0)</f>
        <v/>
      </c>
      <c r="D438" s="18">
        <f>OFFSET(MCQ!D$20,ROW(D438)-ROW(D$20),0)</f>
        <v/>
      </c>
      <c r="E438" s="18">
        <f>OFFSET(MCQ!E$20,ROW(E438)-ROW(E$20),0)</f>
        <v/>
      </c>
      <c r="F438" s="18" t="n"/>
      <c r="G438" s="233">
        <f>OFFSET(MCQ!G$20,ROW(G438)-ROW(G$20),0)</f>
        <v/>
      </c>
      <c r="H438" s="583">
        <f>IF(G438="","",OFFSET(MCQ!H$20,ROW(H438)-ROW(H$20),0))</f>
        <v/>
      </c>
      <c r="I438" s="24">
        <f>IF(G438="","",IF(OR(G438="etapa",G438="sub-etapa"),"",OFFSET(MCQ!I$20,ROW(I438)-ROW(I$20),0)))</f>
        <v/>
      </c>
      <c r="J438" s="25">
        <f>IF(G438="","",OFFSET(MCQ!J$20,ROW(J438)-ROW(J$20),0))</f>
        <v/>
      </c>
      <c r="K438" s="24">
        <f>IF(G438="","",IF(OR(G438="etapa",G438="sub-etapa"),"",OFFSET(MCQ!K$20,ROW(K438)-ROW(K$20),0)))</f>
        <v/>
      </c>
      <c r="L438" s="26">
        <f>IF(G438="","",IF(OR(G438="etapa",G438="sub-etapa"),"",TRUNC(OFFSET(MCQ!L$20,ROW(L438)-ROW(L$20),0),2)))</f>
        <v/>
      </c>
      <c r="M438" s="584">
        <f>IF(I438="", "", IFERROR(VLOOKUP(VALUE(I438), _BaseAbril2026, 4, 0), IFERROR(VLOOKUP(TEXT(I438, "@"), _BaseAbril2026, 4, 0), "")))</f>
        <v/>
      </c>
      <c r="N438" s="585">
        <f>IFERROR(IF(S438="BDI1", TRUNC(M438*(1+$O$18), 2),IF(S438="BDI2", TRUNC(M438*(1+$N$18), 2), "")), "")</f>
        <v/>
      </c>
      <c r="O438" s="586">
        <f>_xlfn.IFS(G438="ETAPA", SUMIFS(ValorTotalComD, Nivel, A438), G438="SUB-ETAPA", SUMIFS(ValorTotalComD, SubNivel, C438), TRUE, T438)</f>
        <v/>
      </c>
      <c r="P438" s="584">
        <f>IF(I438="", "", IFERROR(VLOOKUP(VALUE(I438), _BaseAbril2026, 5, 0), IFERROR(VLOOKUP(TEXT(I438, "@"), _BaseAbril2026, 5, 0), "")))</f>
        <v/>
      </c>
      <c r="Q438" s="585">
        <f>IFERROR(IF(S438="BDI1", TRUNC(P438*(1+$R$18), 2),IF(S438="BDI2", TRUNC(P438*(1+$Q$18), 2), "")), "")</f>
        <v/>
      </c>
      <c r="R438" s="586">
        <f>_xlfn.IFS(G438="ETAPA", SUMIFS(ValorTotalSemD, Nivel, A438), G438="SUB-ETAPA", SUMIFS(ValorTotalSemD, SubNivel, C438), TRUE, U438)</f>
        <v/>
      </c>
      <c r="S438" s="587">
        <f>IF(G438="","",IF(OR(G438="etapa",G438="sub-etapa"),"",OFFSET(MCQ!M$20,ROW(M438)-ROW(M$20),0)))</f>
        <v/>
      </c>
      <c r="T438" s="588">
        <f>IFERROR(TRUNC(L438*N438,2),"")</f>
        <v/>
      </c>
      <c r="U438" s="589">
        <f>IFERROR(TRUNC(L438*Q438,2),"")</f>
        <v/>
      </c>
    </row>
    <row r="439">
      <c r="A439" s="18">
        <f>OFFSET(MCQ!A$20,ROW(A439)-ROW(A$20),0)</f>
        <v/>
      </c>
      <c r="B439" s="18">
        <f>OFFSET(MCQ!B$20,ROW(B439)-ROW(B$20),0)</f>
        <v/>
      </c>
      <c r="C439" s="18">
        <f>OFFSET(MCQ!C$20,ROW(C439)-ROW(C$20),0)</f>
        <v/>
      </c>
      <c r="D439" s="18">
        <f>OFFSET(MCQ!D$20,ROW(D439)-ROW(D$20),0)</f>
        <v/>
      </c>
      <c r="E439" s="18">
        <f>OFFSET(MCQ!E$20,ROW(E439)-ROW(E$20),0)</f>
        <v/>
      </c>
      <c r="F439" s="18" t="n"/>
      <c r="G439" s="233">
        <f>OFFSET(MCQ!G$20,ROW(G439)-ROW(G$20),0)</f>
        <v/>
      </c>
      <c r="H439" s="583">
        <f>IF(G439="","",OFFSET(MCQ!H$20,ROW(H439)-ROW(H$20),0))</f>
        <v/>
      </c>
      <c r="I439" s="24">
        <f>IF(G439="","",IF(OR(G439="etapa",G439="sub-etapa"),"",OFFSET(MCQ!I$20,ROW(I439)-ROW(I$20),0)))</f>
        <v/>
      </c>
      <c r="J439" s="25">
        <f>IF(G439="","",OFFSET(MCQ!J$20,ROW(J439)-ROW(J$20),0))</f>
        <v/>
      </c>
      <c r="K439" s="24">
        <f>IF(G439="","",IF(OR(G439="etapa",G439="sub-etapa"),"",OFFSET(MCQ!K$20,ROW(K439)-ROW(K$20),0)))</f>
        <v/>
      </c>
      <c r="L439" s="26">
        <f>IF(G439="","",IF(OR(G439="etapa",G439="sub-etapa"),"",TRUNC(OFFSET(MCQ!L$20,ROW(L439)-ROW(L$20),0),2)))</f>
        <v/>
      </c>
      <c r="M439" s="584">
        <f>IF(I439="", "", IFERROR(VLOOKUP(VALUE(I439), _BaseAbril2026, 4, 0), IFERROR(VLOOKUP(TEXT(I439, "@"), _BaseAbril2026, 4, 0), "")))</f>
        <v/>
      </c>
      <c r="N439" s="585">
        <f>IFERROR(IF(S439="BDI1", TRUNC(M439*(1+$O$18), 2),IF(S439="BDI2", TRUNC(M439*(1+$N$18), 2), "")), "")</f>
        <v/>
      </c>
      <c r="O439" s="586">
        <f>_xlfn.IFS(G439="ETAPA", SUMIFS(ValorTotalComD, Nivel, A439), G439="SUB-ETAPA", SUMIFS(ValorTotalComD, SubNivel, C439), TRUE, T439)</f>
        <v/>
      </c>
      <c r="P439" s="584">
        <f>IF(I439="", "", IFERROR(VLOOKUP(VALUE(I439), _BaseAbril2026, 5, 0), IFERROR(VLOOKUP(TEXT(I439, "@"), _BaseAbril2026, 5, 0), "")))</f>
        <v/>
      </c>
      <c r="Q439" s="585">
        <f>IFERROR(IF(S439="BDI1", TRUNC(P439*(1+$R$18), 2),IF(S439="BDI2", TRUNC(P439*(1+$Q$18), 2), "")), "")</f>
        <v/>
      </c>
      <c r="R439" s="586">
        <f>_xlfn.IFS(G439="ETAPA", SUMIFS(ValorTotalSemD, Nivel, A439), G439="SUB-ETAPA", SUMIFS(ValorTotalSemD, SubNivel, C439), TRUE, U439)</f>
        <v/>
      </c>
      <c r="S439" s="587">
        <f>IF(G439="","",IF(OR(G439="etapa",G439="sub-etapa"),"",OFFSET(MCQ!M$20,ROW(M439)-ROW(M$20),0)))</f>
        <v/>
      </c>
      <c r="T439" s="588">
        <f>IFERROR(TRUNC(L439*N439,2),"")</f>
        <v/>
      </c>
      <c r="U439" s="589">
        <f>IFERROR(TRUNC(L439*Q439,2),"")</f>
        <v/>
      </c>
    </row>
    <row r="440">
      <c r="A440" s="18">
        <f>OFFSET(MCQ!A$20,ROW(A440)-ROW(A$20),0)</f>
        <v/>
      </c>
      <c r="B440" s="18">
        <f>OFFSET(MCQ!B$20,ROW(B440)-ROW(B$20),0)</f>
        <v/>
      </c>
      <c r="C440" s="18">
        <f>OFFSET(MCQ!C$20,ROW(C440)-ROW(C$20),0)</f>
        <v/>
      </c>
      <c r="D440" s="18">
        <f>OFFSET(MCQ!D$20,ROW(D440)-ROW(D$20),0)</f>
        <v/>
      </c>
      <c r="E440" s="18">
        <f>OFFSET(MCQ!E$20,ROW(E440)-ROW(E$20),0)</f>
        <v/>
      </c>
      <c r="F440" s="18" t="n"/>
      <c r="G440" s="233">
        <f>OFFSET(MCQ!G$20,ROW(G440)-ROW(G$20),0)</f>
        <v/>
      </c>
      <c r="H440" s="583">
        <f>IF(G440="","",OFFSET(MCQ!H$20,ROW(H440)-ROW(H$20),0))</f>
        <v/>
      </c>
      <c r="I440" s="24">
        <f>IF(G440="","",IF(OR(G440="etapa",G440="sub-etapa"),"",OFFSET(MCQ!I$20,ROW(I440)-ROW(I$20),0)))</f>
        <v/>
      </c>
      <c r="J440" s="25">
        <f>IF(G440="","",OFFSET(MCQ!J$20,ROW(J440)-ROW(J$20),0))</f>
        <v/>
      </c>
      <c r="K440" s="24">
        <f>IF(G440="","",IF(OR(G440="etapa",G440="sub-etapa"),"",OFFSET(MCQ!K$20,ROW(K440)-ROW(K$20),0)))</f>
        <v/>
      </c>
      <c r="L440" s="26">
        <f>IF(G440="","",IF(OR(G440="etapa",G440="sub-etapa"),"",TRUNC(OFFSET(MCQ!L$20,ROW(L440)-ROW(L$20),0),2)))</f>
        <v/>
      </c>
      <c r="M440" s="584">
        <f>IF(I440="", "", IFERROR(VLOOKUP(VALUE(I440), _BaseAbril2026, 4, 0), IFERROR(VLOOKUP(TEXT(I440, "@"), _BaseAbril2026, 4, 0), "")))</f>
        <v/>
      </c>
      <c r="N440" s="585">
        <f>IFERROR(IF(S440="BDI1", TRUNC(M440*(1+$O$18), 2),IF(S440="BDI2", TRUNC(M440*(1+$N$18), 2), "")), "")</f>
        <v/>
      </c>
      <c r="O440" s="586">
        <f>_xlfn.IFS(G440="ETAPA", SUMIFS(ValorTotalComD, Nivel, A440), G440="SUB-ETAPA", SUMIFS(ValorTotalComD, SubNivel, C440), TRUE, T440)</f>
        <v/>
      </c>
      <c r="P440" s="584">
        <f>IF(I440="", "", IFERROR(VLOOKUP(VALUE(I440), _BaseAbril2026, 5, 0), IFERROR(VLOOKUP(TEXT(I440, "@"), _BaseAbril2026, 5, 0), "")))</f>
        <v/>
      </c>
      <c r="Q440" s="585">
        <f>IFERROR(IF(S440="BDI1", TRUNC(P440*(1+$R$18), 2),IF(S440="BDI2", TRUNC(P440*(1+$Q$18), 2), "")), "")</f>
        <v/>
      </c>
      <c r="R440" s="586">
        <f>_xlfn.IFS(G440="ETAPA", SUMIFS(ValorTotalSemD, Nivel, A440), G440="SUB-ETAPA", SUMIFS(ValorTotalSemD, SubNivel, C440), TRUE, U440)</f>
        <v/>
      </c>
      <c r="S440" s="587">
        <f>IF(G440="","",IF(OR(G440="etapa",G440="sub-etapa"),"",OFFSET(MCQ!M$20,ROW(M440)-ROW(M$20),0)))</f>
        <v/>
      </c>
      <c r="T440" s="588">
        <f>IFERROR(TRUNC(L440*N440,2),"")</f>
        <v/>
      </c>
      <c r="U440" s="589">
        <f>IFERROR(TRUNC(L440*Q440,2),"")</f>
        <v/>
      </c>
    </row>
    <row r="441">
      <c r="A441" s="18">
        <f>OFFSET(MCQ!A$20,ROW(A441)-ROW(A$20),0)</f>
        <v/>
      </c>
      <c r="B441" s="18">
        <f>OFFSET(MCQ!B$20,ROW(B441)-ROW(B$20),0)</f>
        <v/>
      </c>
      <c r="C441" s="18">
        <f>OFFSET(MCQ!C$20,ROW(C441)-ROW(C$20),0)</f>
        <v/>
      </c>
      <c r="D441" s="18">
        <f>OFFSET(MCQ!D$20,ROW(D441)-ROW(D$20),0)</f>
        <v/>
      </c>
      <c r="E441" s="18">
        <f>OFFSET(MCQ!E$20,ROW(E441)-ROW(E$20),0)</f>
        <v/>
      </c>
      <c r="F441" s="18" t="n"/>
      <c r="G441" s="233">
        <f>OFFSET(MCQ!G$20,ROW(G441)-ROW(G$20),0)</f>
        <v/>
      </c>
      <c r="H441" s="583">
        <f>IF(G441="","",OFFSET(MCQ!H$20,ROW(H441)-ROW(H$20),0))</f>
        <v/>
      </c>
      <c r="I441" s="24">
        <f>IF(G441="","",IF(OR(G441="etapa",G441="sub-etapa"),"",OFFSET(MCQ!I$20,ROW(I441)-ROW(I$20),0)))</f>
        <v/>
      </c>
      <c r="J441" s="25">
        <f>IF(G441="","",OFFSET(MCQ!J$20,ROW(J441)-ROW(J$20),0))</f>
        <v/>
      </c>
      <c r="K441" s="24">
        <f>IF(G441="","",IF(OR(G441="etapa",G441="sub-etapa"),"",OFFSET(MCQ!K$20,ROW(K441)-ROW(K$20),0)))</f>
        <v/>
      </c>
      <c r="L441" s="26">
        <f>IF(G441="","",IF(OR(G441="etapa",G441="sub-etapa"),"",TRUNC(OFFSET(MCQ!L$20,ROW(L441)-ROW(L$20),0),2)))</f>
        <v/>
      </c>
      <c r="M441" s="584">
        <f>IF(I441="", "", IFERROR(VLOOKUP(VALUE(I441), _BaseAbril2026, 4, 0), IFERROR(VLOOKUP(TEXT(I441, "@"), _BaseAbril2026, 4, 0), "")))</f>
        <v/>
      </c>
      <c r="N441" s="585">
        <f>IFERROR(IF(S441="BDI1", TRUNC(M441*(1+$O$18), 2),IF(S441="BDI2", TRUNC(M441*(1+$N$18), 2), "")), "")</f>
        <v/>
      </c>
      <c r="O441" s="586">
        <f>_xlfn.IFS(G441="ETAPA", SUMIFS(ValorTotalComD, Nivel, A441), G441="SUB-ETAPA", SUMIFS(ValorTotalComD, SubNivel, C441), TRUE, T441)</f>
        <v/>
      </c>
      <c r="P441" s="584">
        <f>IF(I441="", "", IFERROR(VLOOKUP(VALUE(I441), _BaseAbril2026, 5, 0), IFERROR(VLOOKUP(TEXT(I441, "@"), _BaseAbril2026, 5, 0), "")))</f>
        <v/>
      </c>
      <c r="Q441" s="585">
        <f>IFERROR(IF(S441="BDI1", TRUNC(P441*(1+$R$18), 2),IF(S441="BDI2", TRUNC(P441*(1+$Q$18), 2), "")), "")</f>
        <v/>
      </c>
      <c r="R441" s="586">
        <f>_xlfn.IFS(G441="ETAPA", SUMIFS(ValorTotalSemD, Nivel, A441), G441="SUB-ETAPA", SUMIFS(ValorTotalSemD, SubNivel, C441), TRUE, U441)</f>
        <v/>
      </c>
      <c r="S441" s="587">
        <f>IF(G441="","",IF(OR(G441="etapa",G441="sub-etapa"),"",OFFSET(MCQ!M$20,ROW(M441)-ROW(M$20),0)))</f>
        <v/>
      </c>
      <c r="T441" s="588">
        <f>IFERROR(TRUNC(L441*N441,2),"")</f>
        <v/>
      </c>
      <c r="U441" s="589">
        <f>IFERROR(TRUNC(L441*Q441,2),"")</f>
        <v/>
      </c>
    </row>
    <row r="442">
      <c r="A442" s="18">
        <f>OFFSET(MCQ!A$20,ROW(A442)-ROW(A$20),0)</f>
        <v/>
      </c>
      <c r="B442" s="18">
        <f>OFFSET(MCQ!B$20,ROW(B442)-ROW(B$20),0)</f>
        <v/>
      </c>
      <c r="C442" s="18">
        <f>OFFSET(MCQ!C$20,ROW(C442)-ROW(C$20),0)</f>
        <v/>
      </c>
      <c r="D442" s="18">
        <f>OFFSET(MCQ!D$20,ROW(D442)-ROW(D$20),0)</f>
        <v/>
      </c>
      <c r="E442" s="18">
        <f>OFFSET(MCQ!E$20,ROW(E442)-ROW(E$20),0)</f>
        <v/>
      </c>
      <c r="F442" s="18" t="n"/>
      <c r="G442" s="233">
        <f>OFFSET(MCQ!G$20,ROW(G442)-ROW(G$20),0)</f>
        <v/>
      </c>
      <c r="H442" s="583">
        <f>IF(G442="","",OFFSET(MCQ!H$20,ROW(H442)-ROW(H$20),0))</f>
        <v/>
      </c>
      <c r="I442" s="24">
        <f>IF(G442="","",IF(OR(G442="etapa",G442="sub-etapa"),"",OFFSET(MCQ!I$20,ROW(I442)-ROW(I$20),0)))</f>
        <v/>
      </c>
      <c r="J442" s="25">
        <f>IF(G442="","",OFFSET(MCQ!J$20,ROW(J442)-ROW(J$20),0))</f>
        <v/>
      </c>
      <c r="K442" s="24">
        <f>IF(G442="","",IF(OR(G442="etapa",G442="sub-etapa"),"",OFFSET(MCQ!K$20,ROW(K442)-ROW(K$20),0)))</f>
        <v/>
      </c>
      <c r="L442" s="26">
        <f>IF(G442="","",IF(OR(G442="etapa",G442="sub-etapa"),"",TRUNC(OFFSET(MCQ!L$20,ROW(L442)-ROW(L$20),0),2)))</f>
        <v/>
      </c>
      <c r="M442" s="584">
        <f>IF(I442="", "", IFERROR(VLOOKUP(VALUE(I442), _BaseAbril2026, 4, 0), IFERROR(VLOOKUP(TEXT(I442, "@"), _BaseAbril2026, 4, 0), "")))</f>
        <v/>
      </c>
      <c r="N442" s="585">
        <f>IFERROR(IF(S442="BDI1", TRUNC(M442*(1+$O$18), 2),IF(S442="BDI2", TRUNC(M442*(1+$N$18), 2), "")), "")</f>
        <v/>
      </c>
      <c r="O442" s="586">
        <f>_xlfn.IFS(G442="ETAPA", SUMIFS(ValorTotalComD, Nivel, A442), G442="SUB-ETAPA", SUMIFS(ValorTotalComD, SubNivel, C442), TRUE, T442)</f>
        <v/>
      </c>
      <c r="P442" s="584">
        <f>IF(I442="", "", IFERROR(VLOOKUP(VALUE(I442), _BaseAbril2026, 5, 0), IFERROR(VLOOKUP(TEXT(I442, "@"), _BaseAbril2026, 5, 0), "")))</f>
        <v/>
      </c>
      <c r="Q442" s="585">
        <f>IFERROR(IF(S442="BDI1", TRUNC(P442*(1+$R$18), 2),IF(S442="BDI2", TRUNC(P442*(1+$Q$18), 2), "")), "")</f>
        <v/>
      </c>
      <c r="R442" s="586">
        <f>_xlfn.IFS(G442="ETAPA", SUMIFS(ValorTotalSemD, Nivel, A442), G442="SUB-ETAPA", SUMIFS(ValorTotalSemD, SubNivel, C442), TRUE, U442)</f>
        <v/>
      </c>
      <c r="S442" s="587">
        <f>IF(G442="","",IF(OR(G442="etapa",G442="sub-etapa"),"",OFFSET(MCQ!M$20,ROW(M442)-ROW(M$20),0)))</f>
        <v/>
      </c>
      <c r="T442" s="588">
        <f>IFERROR(TRUNC(L442*N442,2),"")</f>
        <v/>
      </c>
      <c r="U442" s="589">
        <f>IFERROR(TRUNC(L442*Q442,2),"")</f>
        <v/>
      </c>
    </row>
    <row r="443">
      <c r="A443" s="18">
        <f>OFFSET(MCQ!A$20,ROW(A443)-ROW(A$20),0)</f>
        <v/>
      </c>
      <c r="B443" s="18">
        <f>OFFSET(MCQ!B$20,ROW(B443)-ROW(B$20),0)</f>
        <v/>
      </c>
      <c r="C443" s="18">
        <f>OFFSET(MCQ!C$20,ROW(C443)-ROW(C$20),0)</f>
        <v/>
      </c>
      <c r="D443" s="18">
        <f>OFFSET(MCQ!D$20,ROW(D443)-ROW(D$20),0)</f>
        <v/>
      </c>
      <c r="E443" s="18">
        <f>OFFSET(MCQ!E$20,ROW(E443)-ROW(E$20),0)</f>
        <v/>
      </c>
      <c r="F443" s="18" t="n"/>
      <c r="G443" s="233">
        <f>OFFSET(MCQ!G$20,ROW(G443)-ROW(G$20),0)</f>
        <v/>
      </c>
      <c r="H443" s="583">
        <f>IF(G443="","",OFFSET(MCQ!H$20,ROW(H443)-ROW(H$20),0))</f>
        <v/>
      </c>
      <c r="I443" s="24">
        <f>IF(G443="","",IF(OR(G443="etapa",G443="sub-etapa"),"",OFFSET(MCQ!I$20,ROW(I443)-ROW(I$20),0)))</f>
        <v/>
      </c>
      <c r="J443" s="25">
        <f>IF(G443="","",OFFSET(MCQ!J$20,ROW(J443)-ROW(J$20),0))</f>
        <v/>
      </c>
      <c r="K443" s="24">
        <f>IF(G443="","",IF(OR(G443="etapa",G443="sub-etapa"),"",OFFSET(MCQ!K$20,ROW(K443)-ROW(K$20),0)))</f>
        <v/>
      </c>
      <c r="L443" s="26">
        <f>IF(G443="","",IF(OR(G443="etapa",G443="sub-etapa"),"",TRUNC(OFFSET(MCQ!L$20,ROW(L443)-ROW(L$20),0),2)))</f>
        <v/>
      </c>
      <c r="M443" s="584">
        <f>IF(I443="", "", IFERROR(VLOOKUP(VALUE(I443), _BaseAbril2026, 4, 0), IFERROR(VLOOKUP(TEXT(I443, "@"), _BaseAbril2026, 4, 0), "")))</f>
        <v/>
      </c>
      <c r="N443" s="585">
        <f>IFERROR(IF(S443="BDI1", TRUNC(M443*(1+$O$18), 2),IF(S443="BDI2", TRUNC(M443*(1+$N$18), 2), "")), "")</f>
        <v/>
      </c>
      <c r="O443" s="586">
        <f>_xlfn.IFS(G443="ETAPA", SUMIFS(ValorTotalComD, Nivel, A443), G443="SUB-ETAPA", SUMIFS(ValorTotalComD, SubNivel, C443), TRUE, T443)</f>
        <v/>
      </c>
      <c r="P443" s="584">
        <f>IF(I443="", "", IFERROR(VLOOKUP(VALUE(I443), _BaseAbril2026, 5, 0), IFERROR(VLOOKUP(TEXT(I443, "@"), _BaseAbril2026, 5, 0), "")))</f>
        <v/>
      </c>
      <c r="Q443" s="585">
        <f>IFERROR(IF(S443="BDI1", TRUNC(P443*(1+$R$18), 2),IF(S443="BDI2", TRUNC(P443*(1+$Q$18), 2), "")), "")</f>
        <v/>
      </c>
      <c r="R443" s="586">
        <f>_xlfn.IFS(G443="ETAPA", SUMIFS(ValorTotalSemD, Nivel, A443), G443="SUB-ETAPA", SUMIFS(ValorTotalSemD, SubNivel, C443), TRUE, U443)</f>
        <v/>
      </c>
      <c r="S443" s="587">
        <f>IF(G443="","",IF(OR(G443="etapa",G443="sub-etapa"),"",OFFSET(MCQ!M$20,ROW(M443)-ROW(M$20),0)))</f>
        <v/>
      </c>
      <c r="T443" s="588">
        <f>IFERROR(TRUNC(L443*N443,2),"")</f>
        <v/>
      </c>
      <c r="U443" s="589">
        <f>IFERROR(TRUNC(L443*Q443,2),"")</f>
        <v/>
      </c>
    </row>
    <row r="444">
      <c r="A444" s="18">
        <f>OFFSET(MCQ!A$20,ROW(A444)-ROW(A$20),0)</f>
        <v/>
      </c>
      <c r="B444" s="18">
        <f>OFFSET(MCQ!B$20,ROW(B444)-ROW(B$20),0)</f>
        <v/>
      </c>
      <c r="C444" s="18">
        <f>OFFSET(MCQ!C$20,ROW(C444)-ROW(C$20),0)</f>
        <v/>
      </c>
      <c r="D444" s="18">
        <f>OFFSET(MCQ!D$20,ROW(D444)-ROW(D$20),0)</f>
        <v/>
      </c>
      <c r="E444" s="18">
        <f>OFFSET(MCQ!E$20,ROW(E444)-ROW(E$20),0)</f>
        <v/>
      </c>
      <c r="F444" s="18" t="n"/>
      <c r="G444" s="233">
        <f>OFFSET(MCQ!G$20,ROW(G444)-ROW(G$20),0)</f>
        <v/>
      </c>
      <c r="H444" s="583">
        <f>IF(G444="","",OFFSET(MCQ!H$20,ROW(H444)-ROW(H$20),0))</f>
        <v/>
      </c>
      <c r="I444" s="24">
        <f>IF(G444="","",IF(OR(G444="etapa",G444="sub-etapa"),"",OFFSET(MCQ!I$20,ROW(I444)-ROW(I$20),0)))</f>
        <v/>
      </c>
      <c r="J444" s="25">
        <f>IF(G444="","",OFFSET(MCQ!J$20,ROW(J444)-ROW(J$20),0))</f>
        <v/>
      </c>
      <c r="K444" s="24">
        <f>IF(G444="","",IF(OR(G444="etapa",G444="sub-etapa"),"",OFFSET(MCQ!K$20,ROW(K444)-ROW(K$20),0)))</f>
        <v/>
      </c>
      <c r="L444" s="26">
        <f>IF(G444="","",IF(OR(G444="etapa",G444="sub-etapa"),"",TRUNC(OFFSET(MCQ!L$20,ROW(L444)-ROW(L$20),0),2)))</f>
        <v/>
      </c>
      <c r="M444" s="584">
        <f>IF(I444="", "", IFERROR(VLOOKUP(VALUE(I444), _BaseAbril2026, 4, 0), IFERROR(VLOOKUP(TEXT(I444, "@"), _BaseAbril2026, 4, 0), "")))</f>
        <v/>
      </c>
      <c r="N444" s="585">
        <f>IFERROR(IF(S444="BDI1", TRUNC(M444*(1+$O$18), 2),IF(S444="BDI2", TRUNC(M444*(1+$N$18), 2), "")), "")</f>
        <v/>
      </c>
      <c r="O444" s="586">
        <f>_xlfn.IFS(G444="ETAPA", SUMIFS(ValorTotalComD, Nivel, A444), G444="SUB-ETAPA", SUMIFS(ValorTotalComD, SubNivel, C444), TRUE, T444)</f>
        <v/>
      </c>
      <c r="P444" s="584">
        <f>IF(I444="", "", IFERROR(VLOOKUP(VALUE(I444), _BaseAbril2026, 5, 0), IFERROR(VLOOKUP(TEXT(I444, "@"), _BaseAbril2026, 5, 0), "")))</f>
        <v/>
      </c>
      <c r="Q444" s="585">
        <f>IFERROR(IF(S444="BDI1", TRUNC(P444*(1+$R$18), 2),IF(S444="BDI2", TRUNC(P444*(1+$Q$18), 2), "")), "")</f>
        <v/>
      </c>
      <c r="R444" s="586">
        <f>_xlfn.IFS(G444="ETAPA", SUMIFS(ValorTotalSemD, Nivel, A444), G444="SUB-ETAPA", SUMIFS(ValorTotalSemD, SubNivel, C444), TRUE, U444)</f>
        <v/>
      </c>
      <c r="S444" s="587">
        <f>IF(G444="","",IF(OR(G444="etapa",G444="sub-etapa"),"",OFFSET(MCQ!M$20,ROW(M444)-ROW(M$20),0)))</f>
        <v/>
      </c>
      <c r="T444" s="588">
        <f>IFERROR(TRUNC(L444*N444,2),"")</f>
        <v/>
      </c>
      <c r="U444" s="589">
        <f>IFERROR(TRUNC(L444*Q444,2),"")</f>
        <v/>
      </c>
    </row>
    <row r="445">
      <c r="A445" s="18">
        <f>OFFSET(MCQ!A$20,ROW(A445)-ROW(A$20),0)</f>
        <v/>
      </c>
      <c r="B445" s="18">
        <f>OFFSET(MCQ!B$20,ROW(B445)-ROW(B$20),0)</f>
        <v/>
      </c>
      <c r="C445" s="18">
        <f>OFFSET(MCQ!C$20,ROW(C445)-ROW(C$20),0)</f>
        <v/>
      </c>
      <c r="D445" s="18">
        <f>OFFSET(MCQ!D$20,ROW(D445)-ROW(D$20),0)</f>
        <v/>
      </c>
      <c r="E445" s="18">
        <f>OFFSET(MCQ!E$20,ROW(E445)-ROW(E$20),0)</f>
        <v/>
      </c>
      <c r="F445" s="18" t="n"/>
      <c r="G445" s="233">
        <f>OFFSET(MCQ!G$20,ROW(G445)-ROW(G$20),0)</f>
        <v/>
      </c>
      <c r="H445" s="583">
        <f>IF(G445="","",OFFSET(MCQ!H$20,ROW(H445)-ROW(H$20),0))</f>
        <v/>
      </c>
      <c r="I445" s="24">
        <f>IF(G445="","",IF(OR(G445="etapa",G445="sub-etapa"),"",OFFSET(MCQ!I$20,ROW(I445)-ROW(I$20),0)))</f>
        <v/>
      </c>
      <c r="J445" s="25">
        <f>IF(G445="","",OFFSET(MCQ!J$20,ROW(J445)-ROW(J$20),0))</f>
        <v/>
      </c>
      <c r="K445" s="24">
        <f>IF(G445="","",IF(OR(G445="etapa",G445="sub-etapa"),"",OFFSET(MCQ!K$20,ROW(K445)-ROW(K$20),0)))</f>
        <v/>
      </c>
      <c r="L445" s="26">
        <f>IF(G445="","",IF(OR(G445="etapa",G445="sub-etapa"),"",TRUNC(OFFSET(MCQ!L$20,ROW(L445)-ROW(L$20),0),2)))</f>
        <v/>
      </c>
      <c r="M445" s="584">
        <f>IF(I445="", "", IFERROR(VLOOKUP(VALUE(I445), _BaseAbril2026, 4, 0), IFERROR(VLOOKUP(TEXT(I445, "@"), _BaseAbril2026, 4, 0), "")))</f>
        <v/>
      </c>
      <c r="N445" s="585">
        <f>IFERROR(IF(S445="BDI1", TRUNC(M445*(1+$O$18), 2),IF(S445="BDI2", TRUNC(M445*(1+$N$18), 2), "")), "")</f>
        <v/>
      </c>
      <c r="O445" s="586">
        <f>_xlfn.IFS(G445="ETAPA", SUMIFS(ValorTotalComD, Nivel, A445), G445="SUB-ETAPA", SUMIFS(ValorTotalComD, SubNivel, C445), TRUE, T445)</f>
        <v/>
      </c>
      <c r="P445" s="584">
        <f>IF(I445="", "", IFERROR(VLOOKUP(VALUE(I445), _BaseAbril2026, 5, 0), IFERROR(VLOOKUP(TEXT(I445, "@"), _BaseAbril2026, 5, 0), "")))</f>
        <v/>
      </c>
      <c r="Q445" s="585">
        <f>IFERROR(IF(S445="BDI1", TRUNC(P445*(1+$R$18), 2),IF(S445="BDI2", TRUNC(P445*(1+$Q$18), 2), "")), "")</f>
        <v/>
      </c>
      <c r="R445" s="586">
        <f>_xlfn.IFS(G445="ETAPA", SUMIFS(ValorTotalSemD, Nivel, A445), G445="SUB-ETAPA", SUMIFS(ValorTotalSemD, SubNivel, C445), TRUE, U445)</f>
        <v/>
      </c>
      <c r="S445" s="587">
        <f>IF(G445="","",IF(OR(G445="etapa",G445="sub-etapa"),"",OFFSET(MCQ!M$20,ROW(M445)-ROW(M$20),0)))</f>
        <v/>
      </c>
      <c r="T445" s="588">
        <f>IFERROR(TRUNC(L445*N445,2),"")</f>
        <v/>
      </c>
      <c r="U445" s="589">
        <f>IFERROR(TRUNC(L445*Q445,2),"")</f>
        <v/>
      </c>
    </row>
    <row r="446">
      <c r="A446" s="18">
        <f>OFFSET(MCQ!A$20,ROW(A446)-ROW(A$20),0)</f>
        <v/>
      </c>
      <c r="B446" s="18">
        <f>OFFSET(MCQ!B$20,ROW(B446)-ROW(B$20),0)</f>
        <v/>
      </c>
      <c r="C446" s="18">
        <f>OFFSET(MCQ!C$20,ROW(C446)-ROW(C$20),0)</f>
        <v/>
      </c>
      <c r="D446" s="18">
        <f>OFFSET(MCQ!D$20,ROW(D446)-ROW(D$20),0)</f>
        <v/>
      </c>
      <c r="E446" s="18">
        <f>OFFSET(MCQ!E$20,ROW(E446)-ROW(E$20),0)</f>
        <v/>
      </c>
      <c r="F446" s="18" t="n"/>
      <c r="G446" s="233">
        <f>OFFSET(MCQ!G$20,ROW(G446)-ROW(G$20),0)</f>
        <v/>
      </c>
      <c r="H446" s="583">
        <f>IF(G446="","",OFFSET(MCQ!H$20,ROW(H446)-ROW(H$20),0))</f>
        <v/>
      </c>
      <c r="I446" s="24">
        <f>IF(G446="","",IF(OR(G446="etapa",G446="sub-etapa"),"",OFFSET(MCQ!I$20,ROW(I446)-ROW(I$20),0)))</f>
        <v/>
      </c>
      <c r="J446" s="25">
        <f>IF(G446="","",OFFSET(MCQ!J$20,ROW(J446)-ROW(J$20),0))</f>
        <v/>
      </c>
      <c r="K446" s="24">
        <f>IF(G446="","",IF(OR(G446="etapa",G446="sub-etapa"),"",OFFSET(MCQ!K$20,ROW(K446)-ROW(K$20),0)))</f>
        <v/>
      </c>
      <c r="L446" s="26">
        <f>IF(G446="","",IF(OR(G446="etapa",G446="sub-etapa"),"",TRUNC(OFFSET(MCQ!L$20,ROW(L446)-ROW(L$20),0),2)))</f>
        <v/>
      </c>
      <c r="M446" s="584">
        <f>IF(I446="", "", IFERROR(VLOOKUP(VALUE(I446), _BaseAbril2026, 4, 0), IFERROR(VLOOKUP(TEXT(I446, "@"), _BaseAbril2026, 4, 0), "")))</f>
        <v/>
      </c>
      <c r="N446" s="585">
        <f>IFERROR(IF(S446="BDI1", TRUNC(M446*(1+$O$18), 2),IF(S446="BDI2", TRUNC(M446*(1+$N$18), 2), "")), "")</f>
        <v/>
      </c>
      <c r="O446" s="586">
        <f>_xlfn.IFS(G446="ETAPA", SUMIFS(ValorTotalComD, Nivel, A446), G446="SUB-ETAPA", SUMIFS(ValorTotalComD, SubNivel, C446), TRUE, T446)</f>
        <v/>
      </c>
      <c r="P446" s="584">
        <f>IF(I446="", "", IFERROR(VLOOKUP(VALUE(I446), _BaseAbril2026, 5, 0), IFERROR(VLOOKUP(TEXT(I446, "@"), _BaseAbril2026, 5, 0), "")))</f>
        <v/>
      </c>
      <c r="Q446" s="585">
        <f>IFERROR(IF(S446="BDI1", TRUNC(P446*(1+$R$18), 2),IF(S446="BDI2", TRUNC(P446*(1+$Q$18), 2), "")), "")</f>
        <v/>
      </c>
      <c r="R446" s="586">
        <f>_xlfn.IFS(G446="ETAPA", SUMIFS(ValorTotalSemD, Nivel, A446), G446="SUB-ETAPA", SUMIFS(ValorTotalSemD, SubNivel, C446), TRUE, U446)</f>
        <v/>
      </c>
      <c r="S446" s="587">
        <f>IF(G446="","",IF(OR(G446="etapa",G446="sub-etapa"),"",OFFSET(MCQ!M$20,ROW(M446)-ROW(M$20),0)))</f>
        <v/>
      </c>
      <c r="T446" s="588">
        <f>IFERROR(TRUNC(L446*N446,2),"")</f>
        <v/>
      </c>
      <c r="U446" s="589">
        <f>IFERROR(TRUNC(L446*Q446,2),"")</f>
        <v/>
      </c>
    </row>
    <row r="447">
      <c r="A447" s="18">
        <f>OFFSET(MCQ!A$20,ROW(A447)-ROW(A$20),0)</f>
        <v/>
      </c>
      <c r="B447" s="18">
        <f>OFFSET(MCQ!B$20,ROW(B447)-ROW(B$20),0)</f>
        <v/>
      </c>
      <c r="C447" s="18">
        <f>OFFSET(MCQ!C$20,ROW(C447)-ROW(C$20),0)</f>
        <v/>
      </c>
      <c r="D447" s="18">
        <f>OFFSET(MCQ!D$20,ROW(D447)-ROW(D$20),0)</f>
        <v/>
      </c>
      <c r="E447" s="18">
        <f>OFFSET(MCQ!E$20,ROW(E447)-ROW(E$20),0)</f>
        <v/>
      </c>
      <c r="F447" s="18" t="n"/>
      <c r="G447" s="233">
        <f>OFFSET(MCQ!G$20,ROW(G447)-ROW(G$20),0)</f>
        <v/>
      </c>
      <c r="H447" s="583">
        <f>IF(G447="","",OFFSET(MCQ!H$20,ROW(H447)-ROW(H$20),0))</f>
        <v/>
      </c>
      <c r="I447" s="24">
        <f>IF(G447="","",IF(OR(G447="etapa",G447="sub-etapa"),"",OFFSET(MCQ!I$20,ROW(I447)-ROW(I$20),0)))</f>
        <v/>
      </c>
      <c r="J447" s="25">
        <f>IF(G447="","",OFFSET(MCQ!J$20,ROW(J447)-ROW(J$20),0))</f>
        <v/>
      </c>
      <c r="K447" s="24">
        <f>IF(G447="","",IF(OR(G447="etapa",G447="sub-etapa"),"",OFFSET(MCQ!K$20,ROW(K447)-ROW(K$20),0)))</f>
        <v/>
      </c>
      <c r="L447" s="26">
        <f>IF(G447="","",IF(OR(G447="etapa",G447="sub-etapa"),"",TRUNC(OFFSET(MCQ!L$20,ROW(L447)-ROW(L$20),0),2)))</f>
        <v/>
      </c>
      <c r="M447" s="584">
        <f>IF(I447="", "", IFERROR(VLOOKUP(VALUE(I447), _BaseAbril2026, 4, 0), IFERROR(VLOOKUP(TEXT(I447, "@"), _BaseAbril2026, 4, 0), "")))</f>
        <v/>
      </c>
      <c r="N447" s="585">
        <f>IFERROR(IF(S447="BDI1", TRUNC(M447*(1+$O$18), 2),IF(S447="BDI2", TRUNC(M447*(1+$N$18), 2), "")), "")</f>
        <v/>
      </c>
      <c r="O447" s="586">
        <f>_xlfn.IFS(G447="ETAPA", SUMIFS(ValorTotalComD, Nivel, A447), G447="SUB-ETAPA", SUMIFS(ValorTotalComD, SubNivel, C447), TRUE, T447)</f>
        <v/>
      </c>
      <c r="P447" s="584">
        <f>IF(I447="", "", IFERROR(VLOOKUP(VALUE(I447), _BaseAbril2026, 5, 0), IFERROR(VLOOKUP(TEXT(I447, "@"), _BaseAbril2026, 5, 0), "")))</f>
        <v/>
      </c>
      <c r="Q447" s="585">
        <f>IFERROR(IF(S447="BDI1", TRUNC(P447*(1+$R$18), 2),IF(S447="BDI2", TRUNC(P447*(1+$Q$18), 2), "")), "")</f>
        <v/>
      </c>
      <c r="R447" s="586">
        <f>_xlfn.IFS(G447="ETAPA", SUMIFS(ValorTotalSemD, Nivel, A447), G447="SUB-ETAPA", SUMIFS(ValorTotalSemD, SubNivel, C447), TRUE, U447)</f>
        <v/>
      </c>
      <c r="S447" s="587">
        <f>IF(G447="","",IF(OR(G447="etapa",G447="sub-etapa"),"",OFFSET(MCQ!M$20,ROW(M447)-ROW(M$20),0)))</f>
        <v/>
      </c>
      <c r="T447" s="588">
        <f>IFERROR(TRUNC(L447*N447,2),"")</f>
        <v/>
      </c>
      <c r="U447" s="589">
        <f>IFERROR(TRUNC(L447*Q447,2),"")</f>
        <v/>
      </c>
    </row>
    <row r="448">
      <c r="A448" s="18">
        <f>OFFSET(MCQ!A$20,ROW(A448)-ROW(A$20),0)</f>
        <v/>
      </c>
      <c r="B448" s="18">
        <f>OFFSET(MCQ!B$20,ROW(B448)-ROW(B$20),0)</f>
        <v/>
      </c>
      <c r="C448" s="18">
        <f>OFFSET(MCQ!C$20,ROW(C448)-ROW(C$20),0)</f>
        <v/>
      </c>
      <c r="D448" s="18">
        <f>OFFSET(MCQ!D$20,ROW(D448)-ROW(D$20),0)</f>
        <v/>
      </c>
      <c r="E448" s="18">
        <f>OFFSET(MCQ!E$20,ROW(E448)-ROW(E$20),0)</f>
        <v/>
      </c>
      <c r="F448" s="18" t="n"/>
      <c r="G448" s="233">
        <f>OFFSET(MCQ!G$20,ROW(G448)-ROW(G$20),0)</f>
        <v/>
      </c>
      <c r="H448" s="583">
        <f>IF(G448="","",OFFSET(MCQ!H$20,ROW(H448)-ROW(H$20),0))</f>
        <v/>
      </c>
      <c r="I448" s="24">
        <f>IF(G448="","",IF(OR(G448="etapa",G448="sub-etapa"),"",OFFSET(MCQ!I$20,ROW(I448)-ROW(I$20),0)))</f>
        <v/>
      </c>
      <c r="J448" s="25">
        <f>IF(G448="","",OFFSET(MCQ!J$20,ROW(J448)-ROW(J$20),0))</f>
        <v/>
      </c>
      <c r="K448" s="24">
        <f>IF(G448="","",IF(OR(G448="etapa",G448="sub-etapa"),"",OFFSET(MCQ!K$20,ROW(K448)-ROW(K$20),0)))</f>
        <v/>
      </c>
      <c r="L448" s="26">
        <f>IF(G448="","",IF(OR(G448="etapa",G448="sub-etapa"),"",TRUNC(OFFSET(MCQ!L$20,ROW(L448)-ROW(L$20),0),2)))</f>
        <v/>
      </c>
      <c r="M448" s="584">
        <f>IF(I448="", "", IFERROR(VLOOKUP(VALUE(I448), _BaseAbril2026, 4, 0), IFERROR(VLOOKUP(TEXT(I448, "@"), _BaseAbril2026, 4, 0), "")))</f>
        <v/>
      </c>
      <c r="N448" s="585">
        <f>IFERROR(IF(S448="BDI1", TRUNC(M448*(1+$O$18), 2),IF(S448="BDI2", TRUNC(M448*(1+$N$18), 2), "")), "")</f>
        <v/>
      </c>
      <c r="O448" s="586">
        <f>_xlfn.IFS(G448="ETAPA", SUMIFS(ValorTotalComD, Nivel, A448), G448="SUB-ETAPA", SUMIFS(ValorTotalComD, SubNivel, C448), TRUE, T448)</f>
        <v/>
      </c>
      <c r="P448" s="584">
        <f>IF(I448="", "", IFERROR(VLOOKUP(VALUE(I448), _BaseAbril2026, 5, 0), IFERROR(VLOOKUP(TEXT(I448, "@"), _BaseAbril2026, 5, 0), "")))</f>
        <v/>
      </c>
      <c r="Q448" s="585">
        <f>IFERROR(IF(S448="BDI1", TRUNC(P448*(1+$R$18), 2),IF(S448="BDI2", TRUNC(P448*(1+$Q$18), 2), "")), "")</f>
        <v/>
      </c>
      <c r="R448" s="586">
        <f>_xlfn.IFS(G448="ETAPA", SUMIFS(ValorTotalSemD, Nivel, A448), G448="SUB-ETAPA", SUMIFS(ValorTotalSemD, SubNivel, C448), TRUE, U448)</f>
        <v/>
      </c>
      <c r="S448" s="587">
        <f>IF(G448="","",IF(OR(G448="etapa",G448="sub-etapa"),"",OFFSET(MCQ!M$20,ROW(M448)-ROW(M$20),0)))</f>
        <v/>
      </c>
      <c r="T448" s="588">
        <f>IFERROR(TRUNC(L448*N448,2),"")</f>
        <v/>
      </c>
      <c r="U448" s="589">
        <f>IFERROR(TRUNC(L448*Q448,2),"")</f>
        <v/>
      </c>
    </row>
    <row r="449">
      <c r="A449" s="18">
        <f>OFFSET(MCQ!A$20,ROW(A449)-ROW(A$20),0)</f>
        <v/>
      </c>
      <c r="B449" s="18">
        <f>OFFSET(MCQ!B$20,ROW(B449)-ROW(B$20),0)</f>
        <v/>
      </c>
      <c r="C449" s="18">
        <f>OFFSET(MCQ!C$20,ROW(C449)-ROW(C$20),0)</f>
        <v/>
      </c>
      <c r="D449" s="18">
        <f>OFFSET(MCQ!D$20,ROW(D449)-ROW(D$20),0)</f>
        <v/>
      </c>
      <c r="E449" s="18">
        <f>OFFSET(MCQ!E$20,ROW(E449)-ROW(E$20),0)</f>
        <v/>
      </c>
      <c r="F449" s="18" t="n"/>
      <c r="G449" s="233">
        <f>OFFSET(MCQ!G$20,ROW(G449)-ROW(G$20),0)</f>
        <v/>
      </c>
      <c r="H449" s="583">
        <f>IF(G449="","",OFFSET(MCQ!H$20,ROW(H449)-ROW(H$20),0))</f>
        <v/>
      </c>
      <c r="I449" s="24">
        <f>IF(G449="","",IF(OR(G449="etapa",G449="sub-etapa"),"",OFFSET(MCQ!I$20,ROW(I449)-ROW(I$20),0)))</f>
        <v/>
      </c>
      <c r="J449" s="25">
        <f>IF(G449="","",OFFSET(MCQ!J$20,ROW(J449)-ROW(J$20),0))</f>
        <v/>
      </c>
      <c r="K449" s="24">
        <f>IF(G449="","",IF(OR(G449="etapa",G449="sub-etapa"),"",OFFSET(MCQ!K$20,ROW(K449)-ROW(K$20),0)))</f>
        <v/>
      </c>
      <c r="L449" s="26">
        <f>IF(G449="","",IF(OR(G449="etapa",G449="sub-etapa"),"",TRUNC(OFFSET(MCQ!L$20,ROW(L449)-ROW(L$20),0),2)))</f>
        <v/>
      </c>
      <c r="M449" s="584">
        <f>IF(I449="", "", IFERROR(VLOOKUP(VALUE(I449), _BaseAbril2026, 4, 0), IFERROR(VLOOKUP(TEXT(I449, "@"), _BaseAbril2026, 4, 0), "")))</f>
        <v/>
      </c>
      <c r="N449" s="585">
        <f>IFERROR(IF(S449="BDI1", TRUNC(M449*(1+$O$18), 2),IF(S449="BDI2", TRUNC(M449*(1+$N$18), 2), "")), "")</f>
        <v/>
      </c>
      <c r="O449" s="586">
        <f>_xlfn.IFS(G449="ETAPA", SUMIFS(ValorTotalComD, Nivel, A449), G449="SUB-ETAPA", SUMIFS(ValorTotalComD, SubNivel, C449), TRUE, T449)</f>
        <v/>
      </c>
      <c r="P449" s="584">
        <f>IF(I449="", "", IFERROR(VLOOKUP(VALUE(I449), _BaseAbril2026, 5, 0), IFERROR(VLOOKUP(TEXT(I449, "@"), _BaseAbril2026, 5, 0), "")))</f>
        <v/>
      </c>
      <c r="Q449" s="585">
        <f>IFERROR(IF(S449="BDI1", TRUNC(P449*(1+$R$18), 2),IF(S449="BDI2", TRUNC(P449*(1+$Q$18), 2), "")), "")</f>
        <v/>
      </c>
      <c r="R449" s="586">
        <f>_xlfn.IFS(G449="ETAPA", SUMIFS(ValorTotalSemD, Nivel, A449), G449="SUB-ETAPA", SUMIFS(ValorTotalSemD, SubNivel, C449), TRUE, U449)</f>
        <v/>
      </c>
      <c r="S449" s="587">
        <f>IF(G449="","",IF(OR(G449="etapa",G449="sub-etapa"),"",OFFSET(MCQ!M$20,ROW(M449)-ROW(M$20),0)))</f>
        <v/>
      </c>
      <c r="T449" s="588">
        <f>IFERROR(TRUNC(L449*N449,2),"")</f>
        <v/>
      </c>
      <c r="U449" s="589">
        <f>IFERROR(TRUNC(L449*Q449,2),"")</f>
        <v/>
      </c>
    </row>
    <row r="450">
      <c r="A450" s="18">
        <f>OFFSET(MCQ!A$20,ROW(A450)-ROW(A$20),0)</f>
        <v/>
      </c>
      <c r="B450" s="18">
        <f>OFFSET(MCQ!B$20,ROW(B450)-ROW(B$20),0)</f>
        <v/>
      </c>
      <c r="C450" s="18">
        <f>OFFSET(MCQ!C$20,ROW(C450)-ROW(C$20),0)</f>
        <v/>
      </c>
      <c r="D450" s="18">
        <f>OFFSET(MCQ!D$20,ROW(D450)-ROW(D$20),0)</f>
        <v/>
      </c>
      <c r="E450" s="18">
        <f>OFFSET(MCQ!E$20,ROW(E450)-ROW(E$20),0)</f>
        <v/>
      </c>
      <c r="F450" s="18" t="n"/>
      <c r="G450" s="233">
        <f>OFFSET(MCQ!G$20,ROW(G450)-ROW(G$20),0)</f>
        <v/>
      </c>
      <c r="H450" s="583">
        <f>IF(G450="","",OFFSET(MCQ!H$20,ROW(H450)-ROW(H$20),0))</f>
        <v/>
      </c>
      <c r="I450" s="24">
        <f>IF(G450="","",IF(OR(G450="etapa",G450="sub-etapa"),"",OFFSET(MCQ!I$20,ROW(I450)-ROW(I$20),0)))</f>
        <v/>
      </c>
      <c r="J450" s="25">
        <f>IF(G450="","",OFFSET(MCQ!J$20,ROW(J450)-ROW(J$20),0))</f>
        <v/>
      </c>
      <c r="K450" s="24">
        <f>IF(G450="","",IF(OR(G450="etapa",G450="sub-etapa"),"",OFFSET(MCQ!K$20,ROW(K450)-ROW(K$20),0)))</f>
        <v/>
      </c>
      <c r="L450" s="26">
        <f>IF(G450="","",IF(OR(G450="etapa",G450="sub-etapa"),"",TRUNC(OFFSET(MCQ!L$20,ROW(L450)-ROW(L$20),0),2)))</f>
        <v/>
      </c>
      <c r="M450" s="584">
        <f>IF(I450="", "", IFERROR(VLOOKUP(VALUE(I450), _BaseAbril2026, 4, 0), IFERROR(VLOOKUP(TEXT(I450, "@"), _BaseAbril2026, 4, 0), "")))</f>
        <v/>
      </c>
      <c r="N450" s="585">
        <f>IFERROR(IF(S450="BDI1", TRUNC(M450*(1+$O$18), 2),IF(S450="BDI2", TRUNC(M450*(1+$N$18), 2), "")), "")</f>
        <v/>
      </c>
      <c r="O450" s="586">
        <f>_xlfn.IFS(G450="ETAPA", SUMIFS(ValorTotalComD, Nivel, A450), G450="SUB-ETAPA", SUMIFS(ValorTotalComD, SubNivel, C450), TRUE, T450)</f>
        <v/>
      </c>
      <c r="P450" s="584">
        <f>IF(I450="", "", IFERROR(VLOOKUP(VALUE(I450), _BaseAbril2026, 5, 0), IFERROR(VLOOKUP(TEXT(I450, "@"), _BaseAbril2026, 5, 0), "")))</f>
        <v/>
      </c>
      <c r="Q450" s="585">
        <f>IFERROR(IF(S450="BDI1", TRUNC(P450*(1+$R$18), 2),IF(S450="BDI2", TRUNC(P450*(1+$Q$18), 2), "")), "")</f>
        <v/>
      </c>
      <c r="R450" s="586">
        <f>_xlfn.IFS(G450="ETAPA", SUMIFS(ValorTotalSemD, Nivel, A450), G450="SUB-ETAPA", SUMIFS(ValorTotalSemD, SubNivel, C450), TRUE, U450)</f>
        <v/>
      </c>
      <c r="S450" s="587">
        <f>IF(G450="","",IF(OR(G450="etapa",G450="sub-etapa"),"",OFFSET(MCQ!M$20,ROW(M450)-ROW(M$20),0)))</f>
        <v/>
      </c>
      <c r="T450" s="588">
        <f>IFERROR(TRUNC(L450*N450,2),"")</f>
        <v/>
      </c>
      <c r="U450" s="589">
        <f>IFERROR(TRUNC(L450*Q450,2),"")</f>
        <v/>
      </c>
    </row>
    <row r="451">
      <c r="A451" s="18">
        <f>OFFSET(MCQ!A$20,ROW(A451)-ROW(A$20),0)</f>
        <v/>
      </c>
      <c r="B451" s="18">
        <f>OFFSET(MCQ!B$20,ROW(B451)-ROW(B$20),0)</f>
        <v/>
      </c>
      <c r="C451" s="18">
        <f>OFFSET(MCQ!C$20,ROW(C451)-ROW(C$20),0)</f>
        <v/>
      </c>
      <c r="D451" s="18">
        <f>OFFSET(MCQ!D$20,ROW(D451)-ROW(D$20),0)</f>
        <v/>
      </c>
      <c r="E451" s="18">
        <f>OFFSET(MCQ!E$20,ROW(E451)-ROW(E$20),0)</f>
        <v/>
      </c>
      <c r="F451" s="18" t="n"/>
      <c r="G451" s="233">
        <f>OFFSET(MCQ!G$20,ROW(G451)-ROW(G$20),0)</f>
        <v/>
      </c>
      <c r="H451" s="583">
        <f>IF(G451="","",OFFSET(MCQ!H$20,ROW(H451)-ROW(H$20),0))</f>
        <v/>
      </c>
      <c r="I451" s="24">
        <f>IF(G451="","",IF(OR(G451="etapa",G451="sub-etapa"),"",OFFSET(MCQ!I$20,ROW(I451)-ROW(I$20),0)))</f>
        <v/>
      </c>
      <c r="J451" s="25">
        <f>IF(G451="","",OFFSET(MCQ!J$20,ROW(J451)-ROW(J$20),0))</f>
        <v/>
      </c>
      <c r="K451" s="24">
        <f>IF(G451="","",IF(OR(G451="etapa",G451="sub-etapa"),"",OFFSET(MCQ!K$20,ROW(K451)-ROW(K$20),0)))</f>
        <v/>
      </c>
      <c r="L451" s="26">
        <f>IF(G451="","",IF(OR(G451="etapa",G451="sub-etapa"),"",TRUNC(OFFSET(MCQ!L$20,ROW(L451)-ROW(L$20),0),2)))</f>
        <v/>
      </c>
      <c r="M451" s="584">
        <f>IF(I451="", "", IFERROR(VLOOKUP(VALUE(I451), _BaseAbril2026, 4, 0), IFERROR(VLOOKUP(TEXT(I451, "@"), _BaseAbril2026, 4, 0), "")))</f>
        <v/>
      </c>
      <c r="N451" s="585">
        <f>IFERROR(IF(S451="BDI1", TRUNC(M451*(1+$O$18), 2),IF(S451="BDI2", TRUNC(M451*(1+$N$18), 2), "")), "")</f>
        <v/>
      </c>
      <c r="O451" s="586">
        <f>_xlfn.IFS(G451="ETAPA", SUMIFS(ValorTotalComD, Nivel, A451), G451="SUB-ETAPA", SUMIFS(ValorTotalComD, SubNivel, C451), TRUE, T451)</f>
        <v/>
      </c>
      <c r="P451" s="584">
        <f>IF(I451="", "", IFERROR(VLOOKUP(VALUE(I451), _BaseAbril2026, 5, 0), IFERROR(VLOOKUP(TEXT(I451, "@"), _BaseAbril2026, 5, 0), "")))</f>
        <v/>
      </c>
      <c r="Q451" s="585">
        <f>IFERROR(IF(S451="BDI1", TRUNC(P451*(1+$R$18), 2),IF(S451="BDI2", TRUNC(P451*(1+$Q$18), 2), "")), "")</f>
        <v/>
      </c>
      <c r="R451" s="586">
        <f>_xlfn.IFS(G451="ETAPA", SUMIFS(ValorTotalSemD, Nivel, A451), G451="SUB-ETAPA", SUMIFS(ValorTotalSemD, SubNivel, C451), TRUE, U451)</f>
        <v/>
      </c>
      <c r="S451" s="587">
        <f>IF(G451="","",IF(OR(G451="etapa",G451="sub-etapa"),"",OFFSET(MCQ!M$20,ROW(M451)-ROW(M$20),0)))</f>
        <v/>
      </c>
      <c r="T451" s="588">
        <f>IFERROR(TRUNC(L451*N451,2),"")</f>
        <v/>
      </c>
      <c r="U451" s="589">
        <f>IFERROR(TRUNC(L451*Q451,2),"")</f>
        <v/>
      </c>
    </row>
    <row r="452">
      <c r="A452" s="18">
        <f>OFFSET(MCQ!A$20,ROW(A452)-ROW(A$20),0)</f>
        <v/>
      </c>
      <c r="B452" s="18">
        <f>OFFSET(MCQ!B$20,ROW(B452)-ROW(B$20),0)</f>
        <v/>
      </c>
      <c r="C452" s="18">
        <f>OFFSET(MCQ!C$20,ROW(C452)-ROW(C$20),0)</f>
        <v/>
      </c>
      <c r="D452" s="18">
        <f>OFFSET(MCQ!D$20,ROW(D452)-ROW(D$20),0)</f>
        <v/>
      </c>
      <c r="E452" s="18">
        <f>OFFSET(MCQ!E$20,ROW(E452)-ROW(E$20),0)</f>
        <v/>
      </c>
      <c r="F452" s="18" t="n"/>
      <c r="G452" s="233">
        <f>OFFSET(MCQ!G$20,ROW(G452)-ROW(G$20),0)</f>
        <v/>
      </c>
      <c r="H452" s="583">
        <f>IF(G452="","",OFFSET(MCQ!H$20,ROW(H452)-ROW(H$20),0))</f>
        <v/>
      </c>
      <c r="I452" s="24">
        <f>IF(G452="","",IF(OR(G452="etapa",G452="sub-etapa"),"",OFFSET(MCQ!I$20,ROW(I452)-ROW(I$20),0)))</f>
        <v/>
      </c>
      <c r="J452" s="25">
        <f>IF(G452="","",OFFSET(MCQ!J$20,ROW(J452)-ROW(J$20),0))</f>
        <v/>
      </c>
      <c r="K452" s="24">
        <f>IF(G452="","",IF(OR(G452="etapa",G452="sub-etapa"),"",OFFSET(MCQ!K$20,ROW(K452)-ROW(K$20),0)))</f>
        <v/>
      </c>
      <c r="L452" s="26">
        <f>IF(G452="","",IF(OR(G452="etapa",G452="sub-etapa"),"",TRUNC(OFFSET(MCQ!L$20,ROW(L452)-ROW(L$20),0),2)))</f>
        <v/>
      </c>
      <c r="M452" s="584">
        <f>IF(I452="", "", IFERROR(VLOOKUP(VALUE(I452), _BaseAbril2026, 4, 0), IFERROR(VLOOKUP(TEXT(I452, "@"), _BaseAbril2026, 4, 0), "")))</f>
        <v/>
      </c>
      <c r="N452" s="585">
        <f>IFERROR(IF(S452="BDI1", TRUNC(M452*(1+$O$18), 2),IF(S452="BDI2", TRUNC(M452*(1+$N$18), 2), "")), "")</f>
        <v/>
      </c>
      <c r="O452" s="586">
        <f>_xlfn.IFS(G452="ETAPA", SUMIFS(ValorTotalComD, Nivel, A452), G452="SUB-ETAPA", SUMIFS(ValorTotalComD, SubNivel, C452), TRUE, T452)</f>
        <v/>
      </c>
      <c r="P452" s="584">
        <f>IF(I452="", "", IFERROR(VLOOKUP(VALUE(I452), _BaseAbril2026, 5, 0), IFERROR(VLOOKUP(TEXT(I452, "@"), _BaseAbril2026, 5, 0), "")))</f>
        <v/>
      </c>
      <c r="Q452" s="585">
        <f>IFERROR(IF(S452="BDI1", TRUNC(P452*(1+$R$18), 2),IF(S452="BDI2", TRUNC(P452*(1+$Q$18), 2), "")), "")</f>
        <v/>
      </c>
      <c r="R452" s="586">
        <f>_xlfn.IFS(G452="ETAPA", SUMIFS(ValorTotalSemD, Nivel, A452), G452="SUB-ETAPA", SUMIFS(ValorTotalSemD, SubNivel, C452), TRUE, U452)</f>
        <v/>
      </c>
      <c r="S452" s="587">
        <f>IF(G452="","",IF(OR(G452="etapa",G452="sub-etapa"),"",OFFSET(MCQ!M$20,ROW(M452)-ROW(M$20),0)))</f>
        <v/>
      </c>
      <c r="T452" s="588">
        <f>IFERROR(TRUNC(L452*N452,2),"")</f>
        <v/>
      </c>
      <c r="U452" s="589">
        <f>IFERROR(TRUNC(L452*Q452,2),"")</f>
        <v/>
      </c>
    </row>
    <row r="453">
      <c r="A453" s="18">
        <f>OFFSET(MCQ!A$20,ROW(A453)-ROW(A$20),0)</f>
        <v/>
      </c>
      <c r="B453" s="18">
        <f>OFFSET(MCQ!B$20,ROW(B453)-ROW(B$20),0)</f>
        <v/>
      </c>
      <c r="C453" s="18">
        <f>OFFSET(MCQ!C$20,ROW(C453)-ROW(C$20),0)</f>
        <v/>
      </c>
      <c r="D453" s="18">
        <f>OFFSET(MCQ!D$20,ROW(D453)-ROW(D$20),0)</f>
        <v/>
      </c>
      <c r="E453" s="18">
        <f>OFFSET(MCQ!E$20,ROW(E453)-ROW(E$20),0)</f>
        <v/>
      </c>
      <c r="F453" s="18" t="n"/>
      <c r="G453" s="233">
        <f>OFFSET(MCQ!G$20,ROW(G453)-ROW(G$20),0)</f>
        <v/>
      </c>
      <c r="H453" s="583">
        <f>IF(G453="","",OFFSET(MCQ!H$20,ROW(H453)-ROW(H$20),0))</f>
        <v/>
      </c>
      <c r="I453" s="24">
        <f>IF(G453="","",IF(OR(G453="etapa",G453="sub-etapa"),"",OFFSET(MCQ!I$20,ROW(I453)-ROW(I$20),0)))</f>
        <v/>
      </c>
      <c r="J453" s="25">
        <f>IF(G453="","",OFFSET(MCQ!J$20,ROW(J453)-ROW(J$20),0))</f>
        <v/>
      </c>
      <c r="K453" s="24">
        <f>IF(G453="","",IF(OR(G453="etapa",G453="sub-etapa"),"",OFFSET(MCQ!K$20,ROW(K453)-ROW(K$20),0)))</f>
        <v/>
      </c>
      <c r="L453" s="26">
        <f>IF(G453="","",IF(OR(G453="etapa",G453="sub-etapa"),"",TRUNC(OFFSET(MCQ!L$20,ROW(L453)-ROW(L$20),0),2)))</f>
        <v/>
      </c>
      <c r="M453" s="584">
        <f>IF(I453="", "", IFERROR(VLOOKUP(VALUE(I453), _BaseAbril2026, 4, 0), IFERROR(VLOOKUP(TEXT(I453, "@"), _BaseAbril2026, 4, 0), "")))</f>
        <v/>
      </c>
      <c r="N453" s="585">
        <f>IFERROR(IF(S453="BDI1", TRUNC(M453*(1+$O$18), 2),IF(S453="BDI2", TRUNC(M453*(1+$N$18), 2), "")), "")</f>
        <v/>
      </c>
      <c r="O453" s="586">
        <f>_xlfn.IFS(G453="ETAPA", SUMIFS(ValorTotalComD, Nivel, A453), G453="SUB-ETAPA", SUMIFS(ValorTotalComD, SubNivel, C453), TRUE, T453)</f>
        <v/>
      </c>
      <c r="P453" s="584">
        <f>IF(I453="", "", IFERROR(VLOOKUP(VALUE(I453), _BaseAbril2026, 5, 0), IFERROR(VLOOKUP(TEXT(I453, "@"), _BaseAbril2026, 5, 0), "")))</f>
        <v/>
      </c>
      <c r="Q453" s="585">
        <f>IFERROR(IF(S453="BDI1", TRUNC(P453*(1+$R$18), 2),IF(S453="BDI2", TRUNC(P453*(1+$Q$18), 2), "")), "")</f>
        <v/>
      </c>
      <c r="R453" s="586">
        <f>_xlfn.IFS(G453="ETAPA", SUMIFS(ValorTotalSemD, Nivel, A453), G453="SUB-ETAPA", SUMIFS(ValorTotalSemD, SubNivel, C453), TRUE, U453)</f>
        <v/>
      </c>
      <c r="S453" s="587">
        <f>IF(G453="","",IF(OR(G453="etapa",G453="sub-etapa"),"",OFFSET(MCQ!M$20,ROW(M453)-ROW(M$20),0)))</f>
        <v/>
      </c>
      <c r="T453" s="588">
        <f>IFERROR(TRUNC(L453*N453,2),"")</f>
        <v/>
      </c>
      <c r="U453" s="589">
        <f>IFERROR(TRUNC(L453*Q453,2),"")</f>
        <v/>
      </c>
    </row>
    <row r="454">
      <c r="A454" s="18">
        <f>OFFSET(MCQ!A$20,ROW(A454)-ROW(A$20),0)</f>
        <v/>
      </c>
      <c r="B454" s="18">
        <f>OFFSET(MCQ!B$20,ROW(B454)-ROW(B$20),0)</f>
        <v/>
      </c>
      <c r="C454" s="18">
        <f>OFFSET(MCQ!C$20,ROW(C454)-ROW(C$20),0)</f>
        <v/>
      </c>
      <c r="D454" s="18">
        <f>OFFSET(MCQ!D$20,ROW(D454)-ROW(D$20),0)</f>
        <v/>
      </c>
      <c r="E454" s="18">
        <f>OFFSET(MCQ!E$20,ROW(E454)-ROW(E$20),0)</f>
        <v/>
      </c>
      <c r="F454" s="18" t="n"/>
      <c r="G454" s="233">
        <f>OFFSET(MCQ!G$20,ROW(G454)-ROW(G$20),0)</f>
        <v/>
      </c>
      <c r="H454" s="583">
        <f>IF(G454="","",OFFSET(MCQ!H$20,ROW(H454)-ROW(H$20),0))</f>
        <v/>
      </c>
      <c r="I454" s="24">
        <f>IF(G454="","",IF(OR(G454="etapa",G454="sub-etapa"),"",OFFSET(MCQ!I$20,ROW(I454)-ROW(I$20),0)))</f>
        <v/>
      </c>
      <c r="J454" s="25">
        <f>IF(G454="","",OFFSET(MCQ!J$20,ROW(J454)-ROW(J$20),0))</f>
        <v/>
      </c>
      <c r="K454" s="24">
        <f>IF(G454="","",IF(OR(G454="etapa",G454="sub-etapa"),"",OFFSET(MCQ!K$20,ROW(K454)-ROW(K$20),0)))</f>
        <v/>
      </c>
      <c r="L454" s="26">
        <f>IF(G454="","",IF(OR(G454="etapa",G454="sub-etapa"),"",TRUNC(OFFSET(MCQ!L$20,ROW(L454)-ROW(L$20),0),2)))</f>
        <v/>
      </c>
      <c r="M454" s="584">
        <f>IF(I454="", "", IFERROR(VLOOKUP(VALUE(I454), _BaseAbril2026, 4, 0), IFERROR(VLOOKUP(TEXT(I454, "@"), _BaseAbril2026, 4, 0), "")))</f>
        <v/>
      </c>
      <c r="N454" s="585">
        <f>IFERROR(IF(S454="BDI1", TRUNC(M454*(1+$O$18), 2),IF(S454="BDI2", TRUNC(M454*(1+$N$18), 2), "")), "")</f>
        <v/>
      </c>
      <c r="O454" s="586">
        <f>_xlfn.IFS(G454="ETAPA", SUMIFS(ValorTotalComD, Nivel, A454), G454="SUB-ETAPA", SUMIFS(ValorTotalComD, SubNivel, C454), TRUE, T454)</f>
        <v/>
      </c>
      <c r="P454" s="584">
        <f>IF(I454="", "", IFERROR(VLOOKUP(VALUE(I454), _BaseAbril2026, 5, 0), IFERROR(VLOOKUP(TEXT(I454, "@"), _BaseAbril2026, 5, 0), "")))</f>
        <v/>
      </c>
      <c r="Q454" s="585">
        <f>IFERROR(IF(S454="BDI1", TRUNC(P454*(1+$R$18), 2),IF(S454="BDI2", TRUNC(P454*(1+$Q$18), 2), "")), "")</f>
        <v/>
      </c>
      <c r="R454" s="586">
        <f>_xlfn.IFS(G454="ETAPA", SUMIFS(ValorTotalSemD, Nivel, A454), G454="SUB-ETAPA", SUMIFS(ValorTotalSemD, SubNivel, C454), TRUE, U454)</f>
        <v/>
      </c>
      <c r="S454" s="587">
        <f>IF(G454="","",IF(OR(G454="etapa",G454="sub-etapa"),"",OFFSET(MCQ!M$20,ROW(M454)-ROW(M$20),0)))</f>
        <v/>
      </c>
      <c r="T454" s="588">
        <f>IFERROR(TRUNC(L454*N454,2),"")</f>
        <v/>
      </c>
      <c r="U454" s="589">
        <f>IFERROR(TRUNC(L454*Q454,2),"")</f>
        <v/>
      </c>
    </row>
    <row r="455">
      <c r="A455" s="18">
        <f>OFFSET(MCQ!A$20,ROW(A455)-ROW(A$20),0)</f>
        <v/>
      </c>
      <c r="B455" s="18">
        <f>OFFSET(MCQ!B$20,ROW(B455)-ROW(B$20),0)</f>
        <v/>
      </c>
      <c r="C455" s="18">
        <f>OFFSET(MCQ!C$20,ROW(C455)-ROW(C$20),0)</f>
        <v/>
      </c>
      <c r="D455" s="18">
        <f>OFFSET(MCQ!D$20,ROW(D455)-ROW(D$20),0)</f>
        <v/>
      </c>
      <c r="E455" s="18">
        <f>OFFSET(MCQ!E$20,ROW(E455)-ROW(E$20),0)</f>
        <v/>
      </c>
      <c r="F455" s="18" t="n"/>
      <c r="G455" s="233">
        <f>OFFSET(MCQ!G$20,ROW(G455)-ROW(G$20),0)</f>
        <v/>
      </c>
      <c r="H455" s="583">
        <f>IF(G455="","",OFFSET(MCQ!H$20,ROW(H455)-ROW(H$20),0))</f>
        <v/>
      </c>
      <c r="I455" s="24">
        <f>IF(G455="","",IF(OR(G455="etapa",G455="sub-etapa"),"",OFFSET(MCQ!I$20,ROW(I455)-ROW(I$20),0)))</f>
        <v/>
      </c>
      <c r="J455" s="25">
        <f>IF(G455="","",OFFSET(MCQ!J$20,ROW(J455)-ROW(J$20),0))</f>
        <v/>
      </c>
      <c r="K455" s="24">
        <f>IF(G455="","",IF(OR(G455="etapa",G455="sub-etapa"),"",OFFSET(MCQ!K$20,ROW(K455)-ROW(K$20),0)))</f>
        <v/>
      </c>
      <c r="L455" s="26">
        <f>IF(G455="","",IF(OR(G455="etapa",G455="sub-etapa"),"",TRUNC(OFFSET(MCQ!L$20,ROW(L455)-ROW(L$20),0),2)))</f>
        <v/>
      </c>
      <c r="M455" s="584">
        <f>IF(I455="", "", IFERROR(VLOOKUP(VALUE(I455), _BaseAbril2026, 4, 0), IFERROR(VLOOKUP(TEXT(I455, "@"), _BaseAbril2026, 4, 0), "")))</f>
        <v/>
      </c>
      <c r="N455" s="585">
        <f>IFERROR(IF(S455="BDI1", TRUNC(M455*(1+$O$18), 2),IF(S455="BDI2", TRUNC(M455*(1+$N$18), 2), "")), "")</f>
        <v/>
      </c>
      <c r="O455" s="586">
        <f>_xlfn.IFS(G455="ETAPA", SUMIFS(ValorTotalComD, Nivel, A455), G455="SUB-ETAPA", SUMIFS(ValorTotalComD, SubNivel, C455), TRUE, T455)</f>
        <v/>
      </c>
      <c r="P455" s="584">
        <f>IF(I455="", "", IFERROR(VLOOKUP(VALUE(I455), _BaseAbril2026, 5, 0), IFERROR(VLOOKUP(TEXT(I455, "@"), _BaseAbril2026, 5, 0), "")))</f>
        <v/>
      </c>
      <c r="Q455" s="585">
        <f>IFERROR(IF(S455="BDI1", TRUNC(P455*(1+$R$18), 2),IF(S455="BDI2", TRUNC(P455*(1+$Q$18), 2), "")), "")</f>
        <v/>
      </c>
      <c r="R455" s="586">
        <f>_xlfn.IFS(G455="ETAPA", SUMIFS(ValorTotalSemD, Nivel, A455), G455="SUB-ETAPA", SUMIFS(ValorTotalSemD, SubNivel, C455), TRUE, U455)</f>
        <v/>
      </c>
      <c r="S455" s="587">
        <f>IF(G455="","",IF(OR(G455="etapa",G455="sub-etapa"),"",OFFSET(MCQ!M$20,ROW(M455)-ROW(M$20),0)))</f>
        <v/>
      </c>
      <c r="T455" s="588">
        <f>IFERROR(TRUNC(L455*N455,2),"")</f>
        <v/>
      </c>
      <c r="U455" s="589">
        <f>IFERROR(TRUNC(L455*Q455,2),"")</f>
        <v/>
      </c>
    </row>
    <row r="456">
      <c r="A456" s="18">
        <f>OFFSET(MCQ!A$20,ROW(A456)-ROW(A$20),0)</f>
        <v/>
      </c>
      <c r="B456" s="18">
        <f>OFFSET(MCQ!B$20,ROW(B456)-ROW(B$20),0)</f>
        <v/>
      </c>
      <c r="C456" s="18">
        <f>OFFSET(MCQ!C$20,ROW(C456)-ROW(C$20),0)</f>
        <v/>
      </c>
      <c r="D456" s="18">
        <f>OFFSET(MCQ!D$20,ROW(D456)-ROW(D$20),0)</f>
        <v/>
      </c>
      <c r="E456" s="18">
        <f>OFFSET(MCQ!E$20,ROW(E456)-ROW(E$20),0)</f>
        <v/>
      </c>
      <c r="F456" s="18" t="n"/>
      <c r="G456" s="233">
        <f>OFFSET(MCQ!G$20,ROW(G456)-ROW(G$20),0)</f>
        <v/>
      </c>
      <c r="H456" s="583">
        <f>IF(G456="","",OFFSET(MCQ!H$20,ROW(H456)-ROW(H$20),0))</f>
        <v/>
      </c>
      <c r="I456" s="24">
        <f>IF(G456="","",IF(OR(G456="etapa",G456="sub-etapa"),"",OFFSET(MCQ!I$20,ROW(I456)-ROW(I$20),0)))</f>
        <v/>
      </c>
      <c r="J456" s="25">
        <f>IF(G456="","",OFFSET(MCQ!J$20,ROW(J456)-ROW(J$20),0))</f>
        <v/>
      </c>
      <c r="K456" s="24">
        <f>IF(G456="","",IF(OR(G456="etapa",G456="sub-etapa"),"",OFFSET(MCQ!K$20,ROW(K456)-ROW(K$20),0)))</f>
        <v/>
      </c>
      <c r="L456" s="26">
        <f>IF(G456="","",IF(OR(G456="etapa",G456="sub-etapa"),"",TRUNC(OFFSET(MCQ!L$20,ROW(L456)-ROW(L$20),0),2)))</f>
        <v/>
      </c>
      <c r="M456" s="584">
        <f>IF(I456="", "", IFERROR(VLOOKUP(VALUE(I456), _BaseAbril2026, 4, 0), IFERROR(VLOOKUP(TEXT(I456, "@"), _BaseAbril2026, 4, 0), "")))</f>
        <v/>
      </c>
      <c r="N456" s="585">
        <f>IFERROR(IF(S456="BDI1", TRUNC(M456*(1+$O$18), 2),IF(S456="BDI2", TRUNC(M456*(1+$N$18), 2), "")), "")</f>
        <v/>
      </c>
      <c r="O456" s="586">
        <f>_xlfn.IFS(G456="ETAPA", SUMIFS(ValorTotalComD, Nivel, A456), G456="SUB-ETAPA", SUMIFS(ValorTotalComD, SubNivel, C456), TRUE, T456)</f>
        <v/>
      </c>
      <c r="P456" s="584">
        <f>IF(I456="", "", IFERROR(VLOOKUP(VALUE(I456), _BaseAbril2026, 5, 0), IFERROR(VLOOKUP(TEXT(I456, "@"), _BaseAbril2026, 5, 0), "")))</f>
        <v/>
      </c>
      <c r="Q456" s="585">
        <f>IFERROR(IF(S456="BDI1", TRUNC(P456*(1+$R$18), 2),IF(S456="BDI2", TRUNC(P456*(1+$Q$18), 2), "")), "")</f>
        <v/>
      </c>
      <c r="R456" s="586">
        <f>_xlfn.IFS(G456="ETAPA", SUMIFS(ValorTotalSemD, Nivel, A456), G456="SUB-ETAPA", SUMIFS(ValorTotalSemD, SubNivel, C456), TRUE, U456)</f>
        <v/>
      </c>
      <c r="S456" s="587">
        <f>IF(G456="","",IF(OR(G456="etapa",G456="sub-etapa"),"",OFFSET(MCQ!M$20,ROW(M456)-ROW(M$20),0)))</f>
        <v/>
      </c>
      <c r="T456" s="588">
        <f>IFERROR(TRUNC(L456*N456,2),"")</f>
        <v/>
      </c>
      <c r="U456" s="589">
        <f>IFERROR(TRUNC(L456*Q456,2),"")</f>
        <v/>
      </c>
    </row>
    <row r="457">
      <c r="A457" s="18">
        <f>OFFSET(MCQ!A$20,ROW(A457)-ROW(A$20),0)</f>
        <v/>
      </c>
      <c r="B457" s="18">
        <f>OFFSET(MCQ!B$20,ROW(B457)-ROW(B$20),0)</f>
        <v/>
      </c>
      <c r="C457" s="18">
        <f>OFFSET(MCQ!C$20,ROW(C457)-ROW(C$20),0)</f>
        <v/>
      </c>
      <c r="D457" s="18">
        <f>OFFSET(MCQ!D$20,ROW(D457)-ROW(D$20),0)</f>
        <v/>
      </c>
      <c r="E457" s="18">
        <f>OFFSET(MCQ!E$20,ROW(E457)-ROW(E$20),0)</f>
        <v/>
      </c>
      <c r="F457" s="18" t="n"/>
      <c r="G457" s="233">
        <f>OFFSET(MCQ!G$20,ROW(G457)-ROW(G$20),0)</f>
        <v/>
      </c>
      <c r="H457" s="583">
        <f>IF(G457="","",OFFSET(MCQ!H$20,ROW(H457)-ROW(H$20),0))</f>
        <v/>
      </c>
      <c r="I457" s="24">
        <f>IF(G457="","",IF(OR(G457="etapa",G457="sub-etapa"),"",OFFSET(MCQ!I$20,ROW(I457)-ROW(I$20),0)))</f>
        <v/>
      </c>
      <c r="J457" s="25">
        <f>IF(G457="","",OFFSET(MCQ!J$20,ROW(J457)-ROW(J$20),0))</f>
        <v/>
      </c>
      <c r="K457" s="24">
        <f>IF(G457="","",IF(OR(G457="etapa",G457="sub-etapa"),"",OFFSET(MCQ!K$20,ROW(K457)-ROW(K$20),0)))</f>
        <v/>
      </c>
      <c r="L457" s="26">
        <f>IF(G457="","",IF(OR(G457="etapa",G457="sub-etapa"),"",TRUNC(OFFSET(MCQ!L$20,ROW(L457)-ROW(L$20),0),2)))</f>
        <v/>
      </c>
      <c r="M457" s="584">
        <f>IF(I457="", "", IFERROR(VLOOKUP(VALUE(I457), _BaseAbril2026, 4, 0), IFERROR(VLOOKUP(TEXT(I457, "@"), _BaseAbril2026, 4, 0), "")))</f>
        <v/>
      </c>
      <c r="N457" s="585">
        <f>IFERROR(IF(S457="BDI1", TRUNC(M457*(1+$O$18), 2),IF(S457="BDI2", TRUNC(M457*(1+$N$18), 2), "")), "")</f>
        <v/>
      </c>
      <c r="O457" s="586">
        <f>_xlfn.IFS(G457="ETAPA", SUMIFS(ValorTotalComD, Nivel, A457), G457="SUB-ETAPA", SUMIFS(ValorTotalComD, SubNivel, C457), TRUE, T457)</f>
        <v/>
      </c>
      <c r="P457" s="584">
        <f>IF(I457="", "", IFERROR(VLOOKUP(VALUE(I457), _BaseAbril2026, 5, 0), IFERROR(VLOOKUP(TEXT(I457, "@"), _BaseAbril2026, 5, 0), "")))</f>
        <v/>
      </c>
      <c r="Q457" s="585">
        <f>IFERROR(IF(S457="BDI1", TRUNC(P457*(1+$R$18), 2),IF(S457="BDI2", TRUNC(P457*(1+$Q$18), 2), "")), "")</f>
        <v/>
      </c>
      <c r="R457" s="586">
        <f>_xlfn.IFS(G457="ETAPA", SUMIFS(ValorTotalSemD, Nivel, A457), G457="SUB-ETAPA", SUMIFS(ValorTotalSemD, SubNivel, C457), TRUE, U457)</f>
        <v/>
      </c>
      <c r="S457" s="587">
        <f>IF(G457="","",IF(OR(G457="etapa",G457="sub-etapa"),"",OFFSET(MCQ!M$20,ROW(M457)-ROW(M$20),0)))</f>
        <v/>
      </c>
      <c r="T457" s="588">
        <f>IFERROR(TRUNC(L457*N457,2),"")</f>
        <v/>
      </c>
      <c r="U457" s="589">
        <f>IFERROR(TRUNC(L457*Q457,2),"")</f>
        <v/>
      </c>
    </row>
    <row r="458">
      <c r="A458" s="18">
        <f>OFFSET(MCQ!A$20,ROW(A458)-ROW(A$20),0)</f>
        <v/>
      </c>
      <c r="B458" s="18">
        <f>OFFSET(MCQ!B$20,ROW(B458)-ROW(B$20),0)</f>
        <v/>
      </c>
      <c r="C458" s="18">
        <f>OFFSET(MCQ!C$20,ROW(C458)-ROW(C$20),0)</f>
        <v/>
      </c>
      <c r="D458" s="18">
        <f>OFFSET(MCQ!D$20,ROW(D458)-ROW(D$20),0)</f>
        <v/>
      </c>
      <c r="E458" s="18">
        <f>OFFSET(MCQ!E$20,ROW(E458)-ROW(E$20),0)</f>
        <v/>
      </c>
      <c r="F458" s="18" t="n"/>
      <c r="G458" s="233">
        <f>OFFSET(MCQ!G$20,ROW(G458)-ROW(G$20),0)</f>
        <v/>
      </c>
      <c r="H458" s="583">
        <f>IF(G458="","",OFFSET(MCQ!H$20,ROW(H458)-ROW(H$20),0))</f>
        <v/>
      </c>
      <c r="I458" s="24">
        <f>IF(G458="","",IF(OR(G458="etapa",G458="sub-etapa"),"",OFFSET(MCQ!I$20,ROW(I458)-ROW(I$20),0)))</f>
        <v/>
      </c>
      <c r="J458" s="25">
        <f>IF(G458="","",OFFSET(MCQ!J$20,ROW(J458)-ROW(J$20),0))</f>
        <v/>
      </c>
      <c r="K458" s="24">
        <f>IF(G458="","",IF(OR(G458="etapa",G458="sub-etapa"),"",OFFSET(MCQ!K$20,ROW(K458)-ROW(K$20),0)))</f>
        <v/>
      </c>
      <c r="L458" s="26">
        <f>IF(G458="","",IF(OR(G458="etapa",G458="sub-etapa"),"",TRUNC(OFFSET(MCQ!L$20,ROW(L458)-ROW(L$20),0),2)))</f>
        <v/>
      </c>
      <c r="M458" s="584">
        <f>IF(I458="", "", IFERROR(VLOOKUP(VALUE(I458), _BaseAbril2026, 4, 0), IFERROR(VLOOKUP(TEXT(I458, "@"), _BaseAbril2026, 4, 0), "")))</f>
        <v/>
      </c>
      <c r="N458" s="585">
        <f>IFERROR(IF(S458="BDI1", TRUNC(M458*(1+$O$18), 2),IF(S458="BDI2", TRUNC(M458*(1+$N$18), 2), "")), "")</f>
        <v/>
      </c>
      <c r="O458" s="586">
        <f>_xlfn.IFS(G458="ETAPA", SUMIFS(ValorTotalComD, Nivel, A458), G458="SUB-ETAPA", SUMIFS(ValorTotalComD, SubNivel, C458), TRUE, T458)</f>
        <v/>
      </c>
      <c r="P458" s="584">
        <f>IF(I458="", "", IFERROR(VLOOKUP(VALUE(I458), _BaseAbril2026, 5, 0), IFERROR(VLOOKUP(TEXT(I458, "@"), _BaseAbril2026, 5, 0), "")))</f>
        <v/>
      </c>
      <c r="Q458" s="585">
        <f>IFERROR(IF(S458="BDI1", TRUNC(P458*(1+$R$18), 2),IF(S458="BDI2", TRUNC(P458*(1+$Q$18), 2), "")), "")</f>
        <v/>
      </c>
      <c r="R458" s="586">
        <f>_xlfn.IFS(G458="ETAPA", SUMIFS(ValorTotalSemD, Nivel, A458), G458="SUB-ETAPA", SUMIFS(ValorTotalSemD, SubNivel, C458), TRUE, U458)</f>
        <v/>
      </c>
      <c r="S458" s="587">
        <f>IF(G458="","",IF(OR(G458="etapa",G458="sub-etapa"),"",OFFSET(MCQ!M$20,ROW(M458)-ROW(M$20),0)))</f>
        <v/>
      </c>
      <c r="T458" s="588">
        <f>IFERROR(TRUNC(L458*N458,2),"")</f>
        <v/>
      </c>
      <c r="U458" s="589">
        <f>IFERROR(TRUNC(L458*Q458,2),"")</f>
        <v/>
      </c>
    </row>
    <row r="459">
      <c r="A459" s="18">
        <f>OFFSET(MCQ!A$20,ROW(A459)-ROW(A$20),0)</f>
        <v/>
      </c>
      <c r="B459" s="18">
        <f>OFFSET(MCQ!B$20,ROW(B459)-ROW(B$20),0)</f>
        <v/>
      </c>
      <c r="C459" s="18">
        <f>OFFSET(MCQ!C$20,ROW(C459)-ROW(C$20),0)</f>
        <v/>
      </c>
      <c r="D459" s="18">
        <f>OFFSET(MCQ!D$20,ROW(D459)-ROW(D$20),0)</f>
        <v/>
      </c>
      <c r="E459" s="18">
        <f>OFFSET(MCQ!E$20,ROW(E459)-ROW(E$20),0)</f>
        <v/>
      </c>
      <c r="F459" s="18" t="n"/>
      <c r="G459" s="233">
        <f>OFFSET(MCQ!G$20,ROW(G459)-ROW(G$20),0)</f>
        <v/>
      </c>
      <c r="H459" s="583">
        <f>IF(G459="","",OFFSET(MCQ!H$20,ROW(H459)-ROW(H$20),0))</f>
        <v/>
      </c>
      <c r="I459" s="24">
        <f>IF(G459="","",IF(OR(G459="etapa",G459="sub-etapa"),"",OFFSET(MCQ!I$20,ROW(I459)-ROW(I$20),0)))</f>
        <v/>
      </c>
      <c r="J459" s="25">
        <f>IF(G459="","",OFFSET(MCQ!J$20,ROW(J459)-ROW(J$20),0))</f>
        <v/>
      </c>
      <c r="K459" s="24">
        <f>IF(G459="","",IF(OR(G459="etapa",G459="sub-etapa"),"",OFFSET(MCQ!K$20,ROW(K459)-ROW(K$20),0)))</f>
        <v/>
      </c>
      <c r="L459" s="26">
        <f>IF(G459="","",IF(OR(G459="etapa",G459="sub-etapa"),"",TRUNC(OFFSET(MCQ!L$20,ROW(L459)-ROW(L$20),0),2)))</f>
        <v/>
      </c>
      <c r="M459" s="584">
        <f>IF(I459="", "", IFERROR(VLOOKUP(VALUE(I459), _BaseAbril2026, 4, 0), IFERROR(VLOOKUP(TEXT(I459, "@"), _BaseAbril2026, 4, 0), "")))</f>
        <v/>
      </c>
      <c r="N459" s="585">
        <f>IFERROR(IF(S459="BDI1", TRUNC(M459*(1+$O$18), 2),IF(S459="BDI2", TRUNC(M459*(1+$N$18), 2), "")), "")</f>
        <v/>
      </c>
      <c r="O459" s="586">
        <f>_xlfn.IFS(G459="ETAPA", SUMIFS(ValorTotalComD, Nivel, A459), G459="SUB-ETAPA", SUMIFS(ValorTotalComD, SubNivel, C459), TRUE, T459)</f>
        <v/>
      </c>
      <c r="P459" s="584">
        <f>IF(I459="", "", IFERROR(VLOOKUP(VALUE(I459), _BaseAbril2026, 5, 0), IFERROR(VLOOKUP(TEXT(I459, "@"), _BaseAbril2026, 5, 0), "")))</f>
        <v/>
      </c>
      <c r="Q459" s="585">
        <f>IFERROR(IF(S459="BDI1", TRUNC(P459*(1+$R$18), 2),IF(S459="BDI2", TRUNC(P459*(1+$Q$18), 2), "")), "")</f>
        <v/>
      </c>
      <c r="R459" s="586">
        <f>_xlfn.IFS(G459="ETAPA", SUMIFS(ValorTotalSemD, Nivel, A459), G459="SUB-ETAPA", SUMIFS(ValorTotalSemD, SubNivel, C459), TRUE, U459)</f>
        <v/>
      </c>
      <c r="S459" s="587">
        <f>IF(G459="","",IF(OR(G459="etapa",G459="sub-etapa"),"",OFFSET(MCQ!M$20,ROW(M459)-ROW(M$20),0)))</f>
        <v/>
      </c>
      <c r="T459" s="588">
        <f>IFERROR(TRUNC(L459*N459,2),"")</f>
        <v/>
      </c>
      <c r="U459" s="589">
        <f>IFERROR(TRUNC(L459*Q459,2),"")</f>
        <v/>
      </c>
    </row>
    <row r="460">
      <c r="A460" s="18">
        <f>OFFSET(MCQ!A$20,ROW(A460)-ROW(A$20),0)</f>
        <v/>
      </c>
      <c r="B460" s="18">
        <f>OFFSET(MCQ!B$20,ROW(B460)-ROW(B$20),0)</f>
        <v/>
      </c>
      <c r="C460" s="18">
        <f>OFFSET(MCQ!C$20,ROW(C460)-ROW(C$20),0)</f>
        <v/>
      </c>
      <c r="D460" s="18">
        <f>OFFSET(MCQ!D$20,ROW(D460)-ROW(D$20),0)</f>
        <v/>
      </c>
      <c r="E460" s="18">
        <f>OFFSET(MCQ!E$20,ROW(E460)-ROW(E$20),0)</f>
        <v/>
      </c>
      <c r="F460" s="18" t="n"/>
      <c r="G460" s="233">
        <f>OFFSET(MCQ!G$20,ROW(G460)-ROW(G$20),0)</f>
        <v/>
      </c>
      <c r="H460" s="583">
        <f>IF(G460="","",OFFSET(MCQ!H$20,ROW(H460)-ROW(H$20),0))</f>
        <v/>
      </c>
      <c r="I460" s="24">
        <f>IF(G460="","",IF(OR(G460="etapa",G460="sub-etapa"),"",OFFSET(MCQ!I$20,ROW(I460)-ROW(I$20),0)))</f>
        <v/>
      </c>
      <c r="J460" s="25">
        <f>IF(G460="","",OFFSET(MCQ!J$20,ROW(J460)-ROW(J$20),0))</f>
        <v/>
      </c>
      <c r="K460" s="24">
        <f>IF(G460="","",IF(OR(G460="etapa",G460="sub-etapa"),"",OFFSET(MCQ!K$20,ROW(K460)-ROW(K$20),0)))</f>
        <v/>
      </c>
      <c r="L460" s="26">
        <f>IF(G460="","",IF(OR(G460="etapa",G460="sub-etapa"),"",TRUNC(OFFSET(MCQ!L$20,ROW(L460)-ROW(L$20),0),2)))</f>
        <v/>
      </c>
      <c r="M460" s="584">
        <f>IF(I460="", "", IFERROR(VLOOKUP(VALUE(I460), _BaseAbril2026, 4, 0), IFERROR(VLOOKUP(TEXT(I460, "@"), _BaseAbril2026, 4, 0), "")))</f>
        <v/>
      </c>
      <c r="N460" s="585">
        <f>IFERROR(IF(S460="BDI1", TRUNC(M460*(1+$O$18), 2),IF(S460="BDI2", TRUNC(M460*(1+$N$18), 2), "")), "")</f>
        <v/>
      </c>
      <c r="O460" s="586">
        <f>_xlfn.IFS(G460="ETAPA", SUMIFS(ValorTotalComD, Nivel, A460), G460="SUB-ETAPA", SUMIFS(ValorTotalComD, SubNivel, C460), TRUE, T460)</f>
        <v/>
      </c>
      <c r="P460" s="584">
        <f>IF(I460="", "", IFERROR(VLOOKUP(VALUE(I460), _BaseAbril2026, 5, 0), IFERROR(VLOOKUP(TEXT(I460, "@"), _BaseAbril2026, 5, 0), "")))</f>
        <v/>
      </c>
      <c r="Q460" s="585">
        <f>IFERROR(IF(S460="BDI1", TRUNC(P460*(1+$R$18), 2),IF(S460="BDI2", TRUNC(P460*(1+$Q$18), 2), "")), "")</f>
        <v/>
      </c>
      <c r="R460" s="586">
        <f>_xlfn.IFS(G460="ETAPA", SUMIFS(ValorTotalSemD, Nivel, A460), G460="SUB-ETAPA", SUMIFS(ValorTotalSemD, SubNivel, C460), TRUE, U460)</f>
        <v/>
      </c>
      <c r="S460" s="587">
        <f>IF(G460="","",IF(OR(G460="etapa",G460="sub-etapa"),"",OFFSET(MCQ!M$20,ROW(M460)-ROW(M$20),0)))</f>
        <v/>
      </c>
      <c r="T460" s="588">
        <f>IFERROR(TRUNC(L460*N460,2),"")</f>
        <v/>
      </c>
      <c r="U460" s="589">
        <f>IFERROR(TRUNC(L460*Q460,2),"")</f>
        <v/>
      </c>
    </row>
    <row r="461">
      <c r="A461" s="18">
        <f>OFFSET(MCQ!A$20,ROW(A461)-ROW(A$20),0)</f>
        <v/>
      </c>
      <c r="B461" s="18">
        <f>OFFSET(MCQ!B$20,ROW(B461)-ROW(B$20),0)</f>
        <v/>
      </c>
      <c r="C461" s="18">
        <f>OFFSET(MCQ!C$20,ROW(C461)-ROW(C$20),0)</f>
        <v/>
      </c>
      <c r="D461" s="18">
        <f>OFFSET(MCQ!D$20,ROW(D461)-ROW(D$20),0)</f>
        <v/>
      </c>
      <c r="E461" s="18">
        <f>OFFSET(MCQ!E$20,ROW(E461)-ROW(E$20),0)</f>
        <v/>
      </c>
      <c r="F461" s="18" t="n"/>
      <c r="G461" s="233">
        <f>OFFSET(MCQ!G$20,ROW(G461)-ROW(G$20),0)</f>
        <v/>
      </c>
      <c r="H461" s="583">
        <f>IF(G461="","",OFFSET(MCQ!H$20,ROW(H461)-ROW(H$20),0))</f>
        <v/>
      </c>
      <c r="I461" s="24">
        <f>IF(G461="","",IF(OR(G461="etapa",G461="sub-etapa"),"",OFFSET(MCQ!I$20,ROW(I461)-ROW(I$20),0)))</f>
        <v/>
      </c>
      <c r="J461" s="25">
        <f>IF(G461="","",OFFSET(MCQ!J$20,ROW(J461)-ROW(J$20),0))</f>
        <v/>
      </c>
      <c r="K461" s="24">
        <f>IF(G461="","",IF(OR(G461="etapa",G461="sub-etapa"),"",OFFSET(MCQ!K$20,ROW(K461)-ROW(K$20),0)))</f>
        <v/>
      </c>
      <c r="L461" s="26">
        <f>IF(G461="","",IF(OR(G461="etapa",G461="sub-etapa"),"",TRUNC(OFFSET(MCQ!L$20,ROW(L461)-ROW(L$20),0),2)))</f>
        <v/>
      </c>
      <c r="M461" s="584">
        <f>IF(I461="", "", IFERROR(VLOOKUP(VALUE(I461), _BaseAbril2026, 4, 0), IFERROR(VLOOKUP(TEXT(I461, "@"), _BaseAbril2026, 4, 0), "")))</f>
        <v/>
      </c>
      <c r="N461" s="585">
        <f>IFERROR(IF(S461="BDI1", TRUNC(M461*(1+$O$18), 2),IF(S461="BDI2", TRUNC(M461*(1+$N$18), 2), "")), "")</f>
        <v/>
      </c>
      <c r="O461" s="586">
        <f>_xlfn.IFS(G461="ETAPA", SUMIFS(ValorTotalComD, Nivel, A461), G461="SUB-ETAPA", SUMIFS(ValorTotalComD, SubNivel, C461), TRUE, T461)</f>
        <v/>
      </c>
      <c r="P461" s="584">
        <f>IF(I461="", "", IFERROR(VLOOKUP(VALUE(I461), _BaseAbril2026, 5, 0), IFERROR(VLOOKUP(TEXT(I461, "@"), _BaseAbril2026, 5, 0), "")))</f>
        <v/>
      </c>
      <c r="Q461" s="585">
        <f>IFERROR(IF(S461="BDI1", TRUNC(P461*(1+$R$18), 2),IF(S461="BDI2", TRUNC(P461*(1+$Q$18), 2), "")), "")</f>
        <v/>
      </c>
      <c r="R461" s="586">
        <f>_xlfn.IFS(G461="ETAPA", SUMIFS(ValorTotalSemD, Nivel, A461), G461="SUB-ETAPA", SUMIFS(ValorTotalSemD, SubNivel, C461), TRUE, U461)</f>
        <v/>
      </c>
      <c r="S461" s="587">
        <f>IF(G461="","",IF(OR(G461="etapa",G461="sub-etapa"),"",OFFSET(MCQ!M$20,ROW(M461)-ROW(M$20),0)))</f>
        <v/>
      </c>
      <c r="T461" s="588">
        <f>IFERROR(TRUNC(L461*N461,2),"")</f>
        <v/>
      </c>
      <c r="U461" s="589">
        <f>IFERROR(TRUNC(L461*Q461,2),"")</f>
        <v/>
      </c>
    </row>
    <row r="462">
      <c r="A462" s="18">
        <f>OFFSET(MCQ!A$20,ROW(A462)-ROW(A$20),0)</f>
        <v/>
      </c>
      <c r="B462" s="18">
        <f>OFFSET(MCQ!B$20,ROW(B462)-ROW(B$20),0)</f>
        <v/>
      </c>
      <c r="C462" s="18">
        <f>OFFSET(MCQ!C$20,ROW(C462)-ROW(C$20),0)</f>
        <v/>
      </c>
      <c r="D462" s="18">
        <f>OFFSET(MCQ!D$20,ROW(D462)-ROW(D$20),0)</f>
        <v/>
      </c>
      <c r="E462" s="18">
        <f>OFFSET(MCQ!E$20,ROW(E462)-ROW(E$20),0)</f>
        <v/>
      </c>
      <c r="F462" s="18" t="n"/>
      <c r="G462" s="233">
        <f>OFFSET(MCQ!G$20,ROW(G462)-ROW(G$20),0)</f>
        <v/>
      </c>
      <c r="H462" s="583">
        <f>IF(G462="","",OFFSET(MCQ!H$20,ROW(H462)-ROW(H$20),0))</f>
        <v/>
      </c>
      <c r="I462" s="24">
        <f>IF(G462="","",IF(OR(G462="etapa",G462="sub-etapa"),"",OFFSET(MCQ!I$20,ROW(I462)-ROW(I$20),0)))</f>
        <v/>
      </c>
      <c r="J462" s="25">
        <f>IF(G462="","",OFFSET(MCQ!J$20,ROW(J462)-ROW(J$20),0))</f>
        <v/>
      </c>
      <c r="K462" s="24">
        <f>IF(G462="","",IF(OR(G462="etapa",G462="sub-etapa"),"",OFFSET(MCQ!K$20,ROW(K462)-ROW(K$20),0)))</f>
        <v/>
      </c>
      <c r="L462" s="26">
        <f>IF(G462="","",IF(OR(G462="etapa",G462="sub-etapa"),"",TRUNC(OFFSET(MCQ!L$20,ROW(L462)-ROW(L$20),0),2)))</f>
        <v/>
      </c>
      <c r="M462" s="584">
        <f>IF(I462="", "", IFERROR(VLOOKUP(VALUE(I462), _BaseAbril2026, 4, 0), IFERROR(VLOOKUP(TEXT(I462, "@"), _BaseAbril2026, 4, 0), "")))</f>
        <v/>
      </c>
      <c r="N462" s="585">
        <f>IFERROR(IF(S462="BDI1", TRUNC(M462*(1+$O$18), 2),IF(S462="BDI2", TRUNC(M462*(1+$N$18), 2), "")), "")</f>
        <v/>
      </c>
      <c r="O462" s="586">
        <f>_xlfn.IFS(G462="ETAPA", SUMIFS(ValorTotalComD, Nivel, A462), G462="SUB-ETAPA", SUMIFS(ValorTotalComD, SubNivel, C462), TRUE, T462)</f>
        <v/>
      </c>
      <c r="P462" s="584">
        <f>IF(I462="", "", IFERROR(VLOOKUP(VALUE(I462), _BaseAbril2026, 5, 0), IFERROR(VLOOKUP(TEXT(I462, "@"), _BaseAbril2026, 5, 0), "")))</f>
        <v/>
      </c>
      <c r="Q462" s="585">
        <f>IFERROR(IF(S462="BDI1", TRUNC(P462*(1+$R$18), 2),IF(S462="BDI2", TRUNC(P462*(1+$Q$18), 2), "")), "")</f>
        <v/>
      </c>
      <c r="R462" s="586">
        <f>_xlfn.IFS(G462="ETAPA", SUMIFS(ValorTotalSemD, Nivel, A462), G462="SUB-ETAPA", SUMIFS(ValorTotalSemD, SubNivel, C462), TRUE, U462)</f>
        <v/>
      </c>
      <c r="S462" s="587">
        <f>IF(G462="","",IF(OR(G462="etapa",G462="sub-etapa"),"",OFFSET(MCQ!M$20,ROW(M462)-ROW(M$20),0)))</f>
        <v/>
      </c>
      <c r="T462" s="588">
        <f>IFERROR(TRUNC(L462*N462,2),"")</f>
        <v/>
      </c>
      <c r="U462" s="589">
        <f>IFERROR(TRUNC(L462*Q462,2),"")</f>
        <v/>
      </c>
    </row>
    <row r="463">
      <c r="A463" s="18">
        <f>OFFSET(MCQ!A$20,ROW(A463)-ROW(A$20),0)</f>
        <v/>
      </c>
      <c r="B463" s="18">
        <f>OFFSET(MCQ!B$20,ROW(B463)-ROW(B$20),0)</f>
        <v/>
      </c>
      <c r="C463" s="18">
        <f>OFFSET(MCQ!C$20,ROW(C463)-ROW(C$20),0)</f>
        <v/>
      </c>
      <c r="D463" s="18">
        <f>OFFSET(MCQ!D$20,ROW(D463)-ROW(D$20),0)</f>
        <v/>
      </c>
      <c r="E463" s="18">
        <f>OFFSET(MCQ!E$20,ROW(E463)-ROW(E$20),0)</f>
        <v/>
      </c>
      <c r="F463" s="18" t="n"/>
      <c r="G463" s="233">
        <f>OFFSET(MCQ!G$20,ROW(G463)-ROW(G$20),0)</f>
        <v/>
      </c>
      <c r="H463" s="583">
        <f>IF(G463="","",OFFSET(MCQ!H$20,ROW(H463)-ROW(H$20),0))</f>
        <v/>
      </c>
      <c r="I463" s="24">
        <f>IF(G463="","",IF(OR(G463="etapa",G463="sub-etapa"),"",OFFSET(MCQ!I$20,ROW(I463)-ROW(I$20),0)))</f>
        <v/>
      </c>
      <c r="J463" s="25">
        <f>IF(G463="","",OFFSET(MCQ!J$20,ROW(J463)-ROW(J$20),0))</f>
        <v/>
      </c>
      <c r="K463" s="24">
        <f>IF(G463="","",IF(OR(G463="etapa",G463="sub-etapa"),"",OFFSET(MCQ!K$20,ROW(K463)-ROW(K$20),0)))</f>
        <v/>
      </c>
      <c r="L463" s="26">
        <f>IF(G463="","",IF(OR(G463="etapa",G463="sub-etapa"),"",TRUNC(OFFSET(MCQ!L$20,ROW(L463)-ROW(L$20),0),2)))</f>
        <v/>
      </c>
      <c r="M463" s="584">
        <f>IF(I463="", "", IFERROR(VLOOKUP(VALUE(I463), _BaseAbril2026, 4, 0), IFERROR(VLOOKUP(TEXT(I463, "@"), _BaseAbril2026, 4, 0), "")))</f>
        <v/>
      </c>
      <c r="N463" s="585">
        <f>IFERROR(IF(S463="BDI1", TRUNC(M463*(1+$O$18), 2),IF(S463="BDI2", TRUNC(M463*(1+$N$18), 2), "")), "")</f>
        <v/>
      </c>
      <c r="O463" s="586">
        <f>_xlfn.IFS(G463="ETAPA", SUMIFS(ValorTotalComD, Nivel, A463), G463="SUB-ETAPA", SUMIFS(ValorTotalComD, SubNivel, C463), TRUE, T463)</f>
        <v/>
      </c>
      <c r="P463" s="584">
        <f>IF(I463="", "", IFERROR(VLOOKUP(VALUE(I463), _BaseAbril2026, 5, 0), IFERROR(VLOOKUP(TEXT(I463, "@"), _BaseAbril2026, 5, 0), "")))</f>
        <v/>
      </c>
      <c r="Q463" s="585">
        <f>IFERROR(IF(S463="BDI1", TRUNC(P463*(1+$R$18), 2),IF(S463="BDI2", TRUNC(P463*(1+$Q$18), 2), "")), "")</f>
        <v/>
      </c>
      <c r="R463" s="586">
        <f>_xlfn.IFS(G463="ETAPA", SUMIFS(ValorTotalSemD, Nivel, A463), G463="SUB-ETAPA", SUMIFS(ValorTotalSemD, SubNivel, C463), TRUE, U463)</f>
        <v/>
      </c>
      <c r="S463" s="587">
        <f>IF(G463="","",IF(OR(G463="etapa",G463="sub-etapa"),"",OFFSET(MCQ!M$20,ROW(M463)-ROW(M$20),0)))</f>
        <v/>
      </c>
      <c r="T463" s="588">
        <f>IFERROR(TRUNC(L463*N463,2),"")</f>
        <v/>
      </c>
      <c r="U463" s="589">
        <f>IFERROR(TRUNC(L463*Q463,2),"")</f>
        <v/>
      </c>
    </row>
    <row r="464">
      <c r="A464" s="18">
        <f>OFFSET(MCQ!A$20,ROW(A464)-ROW(A$20),0)</f>
        <v/>
      </c>
      <c r="B464" s="18">
        <f>OFFSET(MCQ!B$20,ROW(B464)-ROW(B$20),0)</f>
        <v/>
      </c>
      <c r="C464" s="18">
        <f>OFFSET(MCQ!C$20,ROW(C464)-ROW(C$20),0)</f>
        <v/>
      </c>
      <c r="D464" s="18">
        <f>OFFSET(MCQ!D$20,ROW(D464)-ROW(D$20),0)</f>
        <v/>
      </c>
      <c r="E464" s="18">
        <f>OFFSET(MCQ!E$20,ROW(E464)-ROW(E$20),0)</f>
        <v/>
      </c>
      <c r="F464" s="18" t="n"/>
      <c r="G464" s="233">
        <f>OFFSET(MCQ!G$20,ROW(G464)-ROW(G$20),0)</f>
        <v/>
      </c>
      <c r="H464" s="583">
        <f>IF(G464="","",OFFSET(MCQ!H$20,ROW(H464)-ROW(H$20),0))</f>
        <v/>
      </c>
      <c r="I464" s="24">
        <f>IF(G464="","",IF(OR(G464="etapa",G464="sub-etapa"),"",OFFSET(MCQ!I$20,ROW(I464)-ROW(I$20),0)))</f>
        <v/>
      </c>
      <c r="J464" s="25">
        <f>IF(G464="","",OFFSET(MCQ!J$20,ROW(J464)-ROW(J$20),0))</f>
        <v/>
      </c>
      <c r="K464" s="24">
        <f>IF(G464="","",IF(OR(G464="etapa",G464="sub-etapa"),"",OFFSET(MCQ!K$20,ROW(K464)-ROW(K$20),0)))</f>
        <v/>
      </c>
      <c r="L464" s="26">
        <f>IF(G464="","",IF(OR(G464="etapa",G464="sub-etapa"),"",TRUNC(OFFSET(MCQ!L$20,ROW(L464)-ROW(L$20),0),2)))</f>
        <v/>
      </c>
      <c r="M464" s="584">
        <f>IF(I464="", "", IFERROR(VLOOKUP(VALUE(I464), _BaseAbril2026, 4, 0), IFERROR(VLOOKUP(TEXT(I464, "@"), _BaseAbril2026, 4, 0), "")))</f>
        <v/>
      </c>
      <c r="N464" s="585">
        <f>IFERROR(IF(S464="BDI1", TRUNC(M464*(1+$O$18), 2),IF(S464="BDI2", TRUNC(M464*(1+$N$18), 2), "")), "")</f>
        <v/>
      </c>
      <c r="O464" s="586">
        <f>_xlfn.IFS(G464="ETAPA", SUMIFS(ValorTotalComD, Nivel, A464), G464="SUB-ETAPA", SUMIFS(ValorTotalComD, SubNivel, C464), TRUE, T464)</f>
        <v/>
      </c>
      <c r="P464" s="584">
        <f>IF(I464="", "", IFERROR(VLOOKUP(VALUE(I464), _BaseAbril2026, 5, 0), IFERROR(VLOOKUP(TEXT(I464, "@"), _BaseAbril2026, 5, 0), "")))</f>
        <v/>
      </c>
      <c r="Q464" s="585">
        <f>IFERROR(IF(S464="BDI1", TRUNC(P464*(1+$R$18), 2),IF(S464="BDI2", TRUNC(P464*(1+$Q$18), 2), "")), "")</f>
        <v/>
      </c>
      <c r="R464" s="586">
        <f>_xlfn.IFS(G464="ETAPA", SUMIFS(ValorTotalSemD, Nivel, A464), G464="SUB-ETAPA", SUMIFS(ValorTotalSemD, SubNivel, C464), TRUE, U464)</f>
        <v/>
      </c>
      <c r="S464" s="587">
        <f>IF(G464="","",IF(OR(G464="etapa",G464="sub-etapa"),"",OFFSET(MCQ!M$20,ROW(M464)-ROW(M$20),0)))</f>
        <v/>
      </c>
      <c r="T464" s="588">
        <f>IFERROR(TRUNC(L464*N464,2),"")</f>
        <v/>
      </c>
      <c r="U464" s="589">
        <f>IFERROR(TRUNC(L464*Q464,2),"")</f>
        <v/>
      </c>
    </row>
    <row r="465">
      <c r="A465" s="18">
        <f>OFFSET(MCQ!A$20,ROW(A465)-ROW(A$20),0)</f>
        <v/>
      </c>
      <c r="B465" s="18">
        <f>OFFSET(MCQ!B$20,ROW(B465)-ROW(B$20),0)</f>
        <v/>
      </c>
      <c r="C465" s="18">
        <f>OFFSET(MCQ!C$20,ROW(C465)-ROW(C$20),0)</f>
        <v/>
      </c>
      <c r="D465" s="18">
        <f>OFFSET(MCQ!D$20,ROW(D465)-ROW(D$20),0)</f>
        <v/>
      </c>
      <c r="E465" s="18">
        <f>OFFSET(MCQ!E$20,ROW(E465)-ROW(E$20),0)</f>
        <v/>
      </c>
      <c r="F465" s="18" t="n"/>
      <c r="G465" s="233">
        <f>OFFSET(MCQ!G$20,ROW(G465)-ROW(G$20),0)</f>
        <v/>
      </c>
      <c r="H465" s="583">
        <f>IF(G465="","",OFFSET(MCQ!H$20,ROW(H465)-ROW(H$20),0))</f>
        <v/>
      </c>
      <c r="I465" s="24">
        <f>IF(G465="","",IF(OR(G465="etapa",G465="sub-etapa"),"",OFFSET(MCQ!I$20,ROW(I465)-ROW(I$20),0)))</f>
        <v/>
      </c>
      <c r="J465" s="25">
        <f>IF(G465="","",OFFSET(MCQ!J$20,ROW(J465)-ROW(J$20),0))</f>
        <v/>
      </c>
      <c r="K465" s="24">
        <f>IF(G465="","",IF(OR(G465="etapa",G465="sub-etapa"),"",OFFSET(MCQ!K$20,ROW(K465)-ROW(K$20),0)))</f>
        <v/>
      </c>
      <c r="L465" s="26">
        <f>IF(G465="","",IF(OR(G465="etapa",G465="sub-etapa"),"",TRUNC(OFFSET(MCQ!L$20,ROW(L465)-ROW(L$20),0),2)))</f>
        <v/>
      </c>
      <c r="M465" s="584">
        <f>IF(I465="", "", IFERROR(VLOOKUP(VALUE(I465), _BaseAbril2026, 4, 0), IFERROR(VLOOKUP(TEXT(I465, "@"), _BaseAbril2026, 4, 0), "")))</f>
        <v/>
      </c>
      <c r="N465" s="585">
        <f>IFERROR(IF(S465="BDI1", TRUNC(M465*(1+$O$18), 2),IF(S465="BDI2", TRUNC(M465*(1+$N$18), 2), "")), "")</f>
        <v/>
      </c>
      <c r="O465" s="586">
        <f>_xlfn.IFS(G465="ETAPA", SUMIFS(ValorTotalComD, Nivel, A465), G465="SUB-ETAPA", SUMIFS(ValorTotalComD, SubNivel, C465), TRUE, T465)</f>
        <v/>
      </c>
      <c r="P465" s="584">
        <f>IF(I465="", "", IFERROR(VLOOKUP(VALUE(I465), _BaseAbril2026, 5, 0), IFERROR(VLOOKUP(TEXT(I465, "@"), _BaseAbril2026, 5, 0), "")))</f>
        <v/>
      </c>
      <c r="Q465" s="585">
        <f>IFERROR(IF(S465="BDI1", TRUNC(P465*(1+$R$18), 2),IF(S465="BDI2", TRUNC(P465*(1+$Q$18), 2), "")), "")</f>
        <v/>
      </c>
      <c r="R465" s="586">
        <f>_xlfn.IFS(G465="ETAPA", SUMIFS(ValorTotalSemD, Nivel, A465), G465="SUB-ETAPA", SUMIFS(ValorTotalSemD, SubNivel, C465), TRUE, U465)</f>
        <v/>
      </c>
      <c r="S465" s="587">
        <f>IF(G465="","",IF(OR(G465="etapa",G465="sub-etapa"),"",OFFSET(MCQ!M$20,ROW(M465)-ROW(M$20),0)))</f>
        <v/>
      </c>
      <c r="T465" s="588">
        <f>IFERROR(TRUNC(L465*N465,2),"")</f>
        <v/>
      </c>
      <c r="U465" s="589">
        <f>IFERROR(TRUNC(L465*Q465,2),"")</f>
        <v/>
      </c>
    </row>
    <row r="466">
      <c r="A466" s="18">
        <f>OFFSET(MCQ!A$20,ROW(A466)-ROW(A$20),0)</f>
        <v/>
      </c>
      <c r="B466" s="18">
        <f>OFFSET(MCQ!B$20,ROW(B466)-ROW(B$20),0)</f>
        <v/>
      </c>
      <c r="C466" s="18">
        <f>OFFSET(MCQ!C$20,ROW(C466)-ROW(C$20),0)</f>
        <v/>
      </c>
      <c r="D466" s="18">
        <f>OFFSET(MCQ!D$20,ROW(D466)-ROW(D$20),0)</f>
        <v/>
      </c>
      <c r="E466" s="18">
        <f>OFFSET(MCQ!E$20,ROW(E466)-ROW(E$20),0)</f>
        <v/>
      </c>
      <c r="F466" s="18" t="n"/>
      <c r="G466" s="233">
        <f>OFFSET(MCQ!G$20,ROW(G466)-ROW(G$20),0)</f>
        <v/>
      </c>
      <c r="H466" s="583">
        <f>IF(G466="","",OFFSET(MCQ!H$20,ROW(H466)-ROW(H$20),0))</f>
        <v/>
      </c>
      <c r="I466" s="24">
        <f>IF(G466="","",IF(OR(G466="etapa",G466="sub-etapa"),"",OFFSET(MCQ!I$20,ROW(I466)-ROW(I$20),0)))</f>
        <v/>
      </c>
      <c r="J466" s="25">
        <f>IF(G466="","",OFFSET(MCQ!J$20,ROW(J466)-ROW(J$20),0))</f>
        <v/>
      </c>
      <c r="K466" s="24">
        <f>IF(G466="","",IF(OR(G466="etapa",G466="sub-etapa"),"",OFFSET(MCQ!K$20,ROW(K466)-ROW(K$20),0)))</f>
        <v/>
      </c>
      <c r="L466" s="26">
        <f>IF(G466="","",IF(OR(G466="etapa",G466="sub-etapa"),"",TRUNC(OFFSET(MCQ!L$20,ROW(L466)-ROW(L$20),0),2)))</f>
        <v/>
      </c>
      <c r="M466" s="584">
        <f>IF(I466="", "", IFERROR(VLOOKUP(VALUE(I466), _BaseAbril2026, 4, 0), IFERROR(VLOOKUP(TEXT(I466, "@"), _BaseAbril2026, 4, 0), "")))</f>
        <v/>
      </c>
      <c r="N466" s="585">
        <f>IFERROR(IF(S466="BDI1", TRUNC(M466*(1+$O$18), 2),IF(S466="BDI2", TRUNC(M466*(1+$N$18), 2), "")), "")</f>
        <v/>
      </c>
      <c r="O466" s="586">
        <f>_xlfn.IFS(G466="ETAPA", SUMIFS(ValorTotalComD, Nivel, A466), G466="SUB-ETAPA", SUMIFS(ValorTotalComD, SubNivel, C466), TRUE, T466)</f>
        <v/>
      </c>
      <c r="P466" s="584">
        <f>IF(I466="", "", IFERROR(VLOOKUP(VALUE(I466), _BaseAbril2026, 5, 0), IFERROR(VLOOKUP(TEXT(I466, "@"), _BaseAbril2026, 5, 0), "")))</f>
        <v/>
      </c>
      <c r="Q466" s="585">
        <f>IFERROR(IF(S466="BDI1", TRUNC(P466*(1+$R$18), 2),IF(S466="BDI2", TRUNC(P466*(1+$Q$18), 2), "")), "")</f>
        <v/>
      </c>
      <c r="R466" s="586">
        <f>_xlfn.IFS(G466="ETAPA", SUMIFS(ValorTotalSemD, Nivel, A466), G466="SUB-ETAPA", SUMIFS(ValorTotalSemD, SubNivel, C466), TRUE, U466)</f>
        <v/>
      </c>
      <c r="S466" s="587">
        <f>IF(G466="","",IF(OR(G466="etapa",G466="sub-etapa"),"",OFFSET(MCQ!M$20,ROW(M466)-ROW(M$20),0)))</f>
        <v/>
      </c>
      <c r="T466" s="588">
        <f>IFERROR(TRUNC(L466*N466,2),"")</f>
        <v/>
      </c>
      <c r="U466" s="589">
        <f>IFERROR(TRUNC(L466*Q466,2),"")</f>
        <v/>
      </c>
    </row>
    <row r="467">
      <c r="A467" s="18">
        <f>OFFSET(MCQ!A$20,ROW(A467)-ROW(A$20),0)</f>
        <v/>
      </c>
      <c r="B467" s="18">
        <f>OFFSET(MCQ!B$20,ROW(B467)-ROW(B$20),0)</f>
        <v/>
      </c>
      <c r="C467" s="18">
        <f>OFFSET(MCQ!C$20,ROW(C467)-ROW(C$20),0)</f>
        <v/>
      </c>
      <c r="D467" s="18">
        <f>OFFSET(MCQ!D$20,ROW(D467)-ROW(D$20),0)</f>
        <v/>
      </c>
      <c r="E467" s="18">
        <f>OFFSET(MCQ!E$20,ROW(E467)-ROW(E$20),0)</f>
        <v/>
      </c>
      <c r="F467" s="18" t="n"/>
      <c r="G467" s="233">
        <f>OFFSET(MCQ!G$20,ROW(G467)-ROW(G$20),0)</f>
        <v/>
      </c>
      <c r="H467" s="583">
        <f>IF(G467="","",OFFSET(MCQ!H$20,ROW(H467)-ROW(H$20),0))</f>
        <v/>
      </c>
      <c r="I467" s="24">
        <f>IF(G467="","",IF(OR(G467="etapa",G467="sub-etapa"),"",OFFSET(MCQ!I$20,ROW(I467)-ROW(I$20),0)))</f>
        <v/>
      </c>
      <c r="J467" s="25">
        <f>IF(G467="","",OFFSET(MCQ!J$20,ROW(J467)-ROW(J$20),0))</f>
        <v/>
      </c>
      <c r="K467" s="24">
        <f>IF(G467="","",IF(OR(G467="etapa",G467="sub-etapa"),"",OFFSET(MCQ!K$20,ROW(K467)-ROW(K$20),0)))</f>
        <v/>
      </c>
      <c r="L467" s="26">
        <f>IF(G467="","",IF(OR(G467="etapa",G467="sub-etapa"),"",TRUNC(OFFSET(MCQ!L$20,ROW(L467)-ROW(L$20),0),2)))</f>
        <v/>
      </c>
      <c r="M467" s="584">
        <f>IF(I467="", "", IFERROR(VLOOKUP(VALUE(I467), _BaseAbril2026, 4, 0), IFERROR(VLOOKUP(TEXT(I467, "@"), _BaseAbril2026, 4, 0), "")))</f>
        <v/>
      </c>
      <c r="N467" s="585">
        <f>IFERROR(IF(S467="BDI1", TRUNC(M467*(1+$O$18), 2),IF(S467="BDI2", TRUNC(M467*(1+$N$18), 2), "")), "")</f>
        <v/>
      </c>
      <c r="O467" s="586">
        <f>_xlfn.IFS(G467="ETAPA", SUMIFS(ValorTotalComD, Nivel, A467), G467="SUB-ETAPA", SUMIFS(ValorTotalComD, SubNivel, C467), TRUE, T467)</f>
        <v/>
      </c>
      <c r="P467" s="584">
        <f>IF(I467="", "", IFERROR(VLOOKUP(VALUE(I467), _BaseAbril2026, 5, 0), IFERROR(VLOOKUP(TEXT(I467, "@"), _BaseAbril2026, 5, 0), "")))</f>
        <v/>
      </c>
      <c r="Q467" s="585">
        <f>IFERROR(IF(S467="BDI1", TRUNC(P467*(1+$R$18), 2),IF(S467="BDI2", TRUNC(P467*(1+$Q$18), 2), "")), "")</f>
        <v/>
      </c>
      <c r="R467" s="586">
        <f>_xlfn.IFS(G467="ETAPA", SUMIFS(ValorTotalSemD, Nivel, A467), G467="SUB-ETAPA", SUMIFS(ValorTotalSemD, SubNivel, C467), TRUE, U467)</f>
        <v/>
      </c>
      <c r="S467" s="587">
        <f>IF(G467="","",IF(OR(G467="etapa",G467="sub-etapa"),"",OFFSET(MCQ!M$20,ROW(M467)-ROW(M$20),0)))</f>
        <v/>
      </c>
      <c r="T467" s="588">
        <f>IFERROR(TRUNC(L467*N467,2),"")</f>
        <v/>
      </c>
      <c r="U467" s="589">
        <f>IFERROR(TRUNC(L467*Q467,2),"")</f>
        <v/>
      </c>
    </row>
    <row r="468">
      <c r="A468" s="18">
        <f>OFFSET(MCQ!A$20,ROW(A468)-ROW(A$20),0)</f>
        <v/>
      </c>
      <c r="B468" s="18">
        <f>OFFSET(MCQ!B$20,ROW(B468)-ROW(B$20),0)</f>
        <v/>
      </c>
      <c r="C468" s="18">
        <f>OFFSET(MCQ!C$20,ROW(C468)-ROW(C$20),0)</f>
        <v/>
      </c>
      <c r="D468" s="18">
        <f>OFFSET(MCQ!D$20,ROW(D468)-ROW(D$20),0)</f>
        <v/>
      </c>
      <c r="E468" s="18">
        <f>OFFSET(MCQ!E$20,ROW(E468)-ROW(E$20),0)</f>
        <v/>
      </c>
      <c r="F468" s="18" t="n"/>
      <c r="G468" s="233">
        <f>OFFSET(MCQ!G$20,ROW(G468)-ROW(G$20),0)</f>
        <v/>
      </c>
      <c r="H468" s="583">
        <f>IF(G468="","",OFFSET(MCQ!H$20,ROW(H468)-ROW(H$20),0))</f>
        <v/>
      </c>
      <c r="I468" s="24">
        <f>IF(G468="","",IF(OR(G468="etapa",G468="sub-etapa"),"",OFFSET(MCQ!I$20,ROW(I468)-ROW(I$20),0)))</f>
        <v/>
      </c>
      <c r="J468" s="25">
        <f>IF(G468="","",OFFSET(MCQ!J$20,ROW(J468)-ROW(J$20),0))</f>
        <v/>
      </c>
      <c r="K468" s="24">
        <f>IF(G468="","",IF(OR(G468="etapa",G468="sub-etapa"),"",OFFSET(MCQ!K$20,ROW(K468)-ROW(K$20),0)))</f>
        <v/>
      </c>
      <c r="L468" s="26">
        <f>IF(G468="","",IF(OR(G468="etapa",G468="sub-etapa"),"",TRUNC(OFFSET(MCQ!L$20,ROW(L468)-ROW(L$20),0),2)))</f>
        <v/>
      </c>
      <c r="M468" s="584">
        <f>IF(I468="", "", IFERROR(VLOOKUP(VALUE(I468), _BaseAbril2026, 4, 0), IFERROR(VLOOKUP(TEXT(I468, "@"), _BaseAbril2026, 4, 0), "")))</f>
        <v/>
      </c>
      <c r="N468" s="585">
        <f>IFERROR(IF(S468="BDI1", TRUNC(M468*(1+$O$18), 2),IF(S468="BDI2", TRUNC(M468*(1+$N$18), 2), "")), "")</f>
        <v/>
      </c>
      <c r="O468" s="586">
        <f>_xlfn.IFS(G468="ETAPA", SUMIFS(ValorTotalComD, Nivel, A468), G468="SUB-ETAPA", SUMIFS(ValorTotalComD, SubNivel, C468), TRUE, T468)</f>
        <v/>
      </c>
      <c r="P468" s="584">
        <f>IF(I468="", "", IFERROR(VLOOKUP(VALUE(I468), _BaseAbril2026, 5, 0), IFERROR(VLOOKUP(TEXT(I468, "@"), _BaseAbril2026, 5, 0), "")))</f>
        <v/>
      </c>
      <c r="Q468" s="585">
        <f>IFERROR(IF(S468="BDI1", TRUNC(P468*(1+$R$18), 2),IF(S468="BDI2", TRUNC(P468*(1+$Q$18), 2), "")), "")</f>
        <v/>
      </c>
      <c r="R468" s="586">
        <f>_xlfn.IFS(G468="ETAPA", SUMIFS(ValorTotalSemD, Nivel, A468), G468="SUB-ETAPA", SUMIFS(ValorTotalSemD, SubNivel, C468), TRUE, U468)</f>
        <v/>
      </c>
      <c r="S468" s="587">
        <f>IF(G468="","",IF(OR(G468="etapa",G468="sub-etapa"),"",OFFSET(MCQ!M$20,ROW(M468)-ROW(M$20),0)))</f>
        <v/>
      </c>
      <c r="T468" s="588">
        <f>IFERROR(TRUNC(L468*N468,2),"")</f>
        <v/>
      </c>
      <c r="U468" s="589">
        <f>IFERROR(TRUNC(L468*Q468,2),"")</f>
        <v/>
      </c>
    </row>
    <row r="469">
      <c r="A469" s="18">
        <f>OFFSET(MCQ!A$20,ROW(A469)-ROW(A$20),0)</f>
        <v/>
      </c>
      <c r="B469" s="18">
        <f>OFFSET(MCQ!B$20,ROW(B469)-ROW(B$20),0)</f>
        <v/>
      </c>
      <c r="C469" s="18">
        <f>OFFSET(MCQ!C$20,ROW(C469)-ROW(C$20),0)</f>
        <v/>
      </c>
      <c r="D469" s="18">
        <f>OFFSET(MCQ!D$20,ROW(D469)-ROW(D$20),0)</f>
        <v/>
      </c>
      <c r="E469" s="18">
        <f>OFFSET(MCQ!E$20,ROW(E469)-ROW(E$20),0)</f>
        <v/>
      </c>
      <c r="F469" s="18" t="n"/>
      <c r="G469" s="233">
        <f>OFFSET(MCQ!G$20,ROW(G469)-ROW(G$20),0)</f>
        <v/>
      </c>
      <c r="H469" s="583">
        <f>IF(G469="","",OFFSET(MCQ!H$20,ROW(H469)-ROW(H$20),0))</f>
        <v/>
      </c>
      <c r="I469" s="24">
        <f>IF(G469="","",IF(OR(G469="etapa",G469="sub-etapa"),"",OFFSET(MCQ!I$20,ROW(I469)-ROW(I$20),0)))</f>
        <v/>
      </c>
      <c r="J469" s="25">
        <f>IF(G469="","",OFFSET(MCQ!J$20,ROW(J469)-ROW(J$20),0))</f>
        <v/>
      </c>
      <c r="K469" s="24">
        <f>IF(G469="","",IF(OR(G469="etapa",G469="sub-etapa"),"",OFFSET(MCQ!K$20,ROW(K469)-ROW(K$20),0)))</f>
        <v/>
      </c>
      <c r="L469" s="26">
        <f>IF(G469="","",IF(OR(G469="etapa",G469="sub-etapa"),"",TRUNC(OFFSET(MCQ!L$20,ROW(L469)-ROW(L$20),0),2)))</f>
        <v/>
      </c>
      <c r="M469" s="584">
        <f>IF(I469="", "", IFERROR(VLOOKUP(VALUE(I469), _BaseAbril2026, 4, 0), IFERROR(VLOOKUP(TEXT(I469, "@"), _BaseAbril2026, 4, 0), "")))</f>
        <v/>
      </c>
      <c r="N469" s="585">
        <f>IFERROR(IF(S469="BDI1", TRUNC(M469*(1+$O$18), 2),IF(S469="BDI2", TRUNC(M469*(1+$N$18), 2), "")), "")</f>
        <v/>
      </c>
      <c r="O469" s="586">
        <f>_xlfn.IFS(G469="ETAPA", SUMIFS(ValorTotalComD, Nivel, A469), G469="SUB-ETAPA", SUMIFS(ValorTotalComD, SubNivel, C469), TRUE, T469)</f>
        <v/>
      </c>
      <c r="P469" s="584">
        <f>IF(I469="", "", IFERROR(VLOOKUP(VALUE(I469), _BaseAbril2026, 5, 0), IFERROR(VLOOKUP(TEXT(I469, "@"), _BaseAbril2026, 5, 0), "")))</f>
        <v/>
      </c>
      <c r="Q469" s="585">
        <f>IFERROR(IF(S469="BDI1", TRUNC(P469*(1+$R$18), 2),IF(S469="BDI2", TRUNC(P469*(1+$Q$18), 2), "")), "")</f>
        <v/>
      </c>
      <c r="R469" s="586">
        <f>_xlfn.IFS(G469="ETAPA", SUMIFS(ValorTotalSemD, Nivel, A469), G469="SUB-ETAPA", SUMIFS(ValorTotalSemD, SubNivel, C469), TRUE, U469)</f>
        <v/>
      </c>
      <c r="S469" s="587">
        <f>IF(G469="","",IF(OR(G469="etapa",G469="sub-etapa"),"",OFFSET(MCQ!M$20,ROW(M469)-ROW(M$20),0)))</f>
        <v/>
      </c>
      <c r="T469" s="588">
        <f>IFERROR(TRUNC(L469*N469,2),"")</f>
        <v/>
      </c>
      <c r="U469" s="589">
        <f>IFERROR(TRUNC(L469*Q469,2),"")</f>
        <v/>
      </c>
    </row>
    <row r="470">
      <c r="A470" s="18">
        <f>OFFSET(MCQ!A$20,ROW(A470)-ROW(A$20),0)</f>
        <v/>
      </c>
      <c r="B470" s="18">
        <f>OFFSET(MCQ!B$20,ROW(B470)-ROW(B$20),0)</f>
        <v/>
      </c>
      <c r="C470" s="18">
        <f>OFFSET(MCQ!C$20,ROW(C470)-ROW(C$20),0)</f>
        <v/>
      </c>
      <c r="D470" s="18">
        <f>OFFSET(MCQ!D$20,ROW(D470)-ROW(D$20),0)</f>
        <v/>
      </c>
      <c r="E470" s="18">
        <f>OFFSET(MCQ!E$20,ROW(E470)-ROW(E$20),0)</f>
        <v/>
      </c>
      <c r="F470" s="18" t="n"/>
      <c r="G470" s="233">
        <f>OFFSET(MCQ!G$20,ROW(G470)-ROW(G$20),0)</f>
        <v/>
      </c>
      <c r="H470" s="583">
        <f>IF(G470="","",OFFSET(MCQ!H$20,ROW(H470)-ROW(H$20),0))</f>
        <v/>
      </c>
      <c r="I470" s="24">
        <f>IF(G470="","",IF(OR(G470="etapa",G470="sub-etapa"),"",OFFSET(MCQ!I$20,ROW(I470)-ROW(I$20),0)))</f>
        <v/>
      </c>
      <c r="J470" s="25">
        <f>IF(G470="","",OFFSET(MCQ!J$20,ROW(J470)-ROW(J$20),0))</f>
        <v/>
      </c>
      <c r="K470" s="24">
        <f>IF(G470="","",IF(OR(G470="etapa",G470="sub-etapa"),"",OFFSET(MCQ!K$20,ROW(K470)-ROW(K$20),0)))</f>
        <v/>
      </c>
      <c r="L470" s="26">
        <f>IF(G470="","",IF(OR(G470="etapa",G470="sub-etapa"),"",TRUNC(OFFSET(MCQ!L$20,ROW(L470)-ROW(L$20),0),2)))</f>
        <v/>
      </c>
      <c r="M470" s="584">
        <f>IF(I470="", "", IFERROR(VLOOKUP(VALUE(I470), _BaseAbril2026, 4, 0), IFERROR(VLOOKUP(TEXT(I470, "@"), _BaseAbril2026, 4, 0), "")))</f>
        <v/>
      </c>
      <c r="N470" s="585">
        <f>IFERROR(IF(S470="BDI1", TRUNC(M470*(1+$O$18), 2),IF(S470="BDI2", TRUNC(M470*(1+$N$18), 2), "")), "")</f>
        <v/>
      </c>
      <c r="O470" s="586">
        <f>_xlfn.IFS(G470="ETAPA", SUMIFS(ValorTotalComD, Nivel, A470), G470="SUB-ETAPA", SUMIFS(ValorTotalComD, SubNivel, C470), TRUE, T470)</f>
        <v/>
      </c>
      <c r="P470" s="584">
        <f>IF(I470="", "", IFERROR(VLOOKUP(VALUE(I470), _BaseAbril2026, 5, 0), IFERROR(VLOOKUP(TEXT(I470, "@"), _BaseAbril2026, 5, 0), "")))</f>
        <v/>
      </c>
      <c r="Q470" s="585">
        <f>IFERROR(IF(S470="BDI1", TRUNC(P470*(1+$R$18), 2),IF(S470="BDI2", TRUNC(P470*(1+$Q$18), 2), "")), "")</f>
        <v/>
      </c>
      <c r="R470" s="586">
        <f>_xlfn.IFS(G470="ETAPA", SUMIFS(ValorTotalSemD, Nivel, A470), G470="SUB-ETAPA", SUMIFS(ValorTotalSemD, SubNivel, C470), TRUE, U470)</f>
        <v/>
      </c>
      <c r="S470" s="587">
        <f>IF(G470="","",IF(OR(G470="etapa",G470="sub-etapa"),"",OFFSET(MCQ!M$20,ROW(M470)-ROW(M$20),0)))</f>
        <v/>
      </c>
      <c r="T470" s="588">
        <f>IFERROR(TRUNC(L470*N470,2),"")</f>
        <v/>
      </c>
      <c r="U470" s="589">
        <f>IFERROR(TRUNC(L470*Q470,2),"")</f>
        <v/>
      </c>
    </row>
    <row r="471">
      <c r="A471" s="18">
        <f>OFFSET(MCQ!A$20,ROW(A471)-ROW(A$20),0)</f>
        <v/>
      </c>
      <c r="B471" s="18">
        <f>OFFSET(MCQ!B$20,ROW(B471)-ROW(B$20),0)</f>
        <v/>
      </c>
      <c r="C471" s="18">
        <f>OFFSET(MCQ!C$20,ROW(C471)-ROW(C$20),0)</f>
        <v/>
      </c>
      <c r="D471" s="18">
        <f>OFFSET(MCQ!D$20,ROW(D471)-ROW(D$20),0)</f>
        <v/>
      </c>
      <c r="E471" s="18">
        <f>OFFSET(MCQ!E$20,ROW(E471)-ROW(E$20),0)</f>
        <v/>
      </c>
      <c r="F471" s="18" t="n"/>
      <c r="G471" s="233">
        <f>OFFSET(MCQ!G$20,ROW(G471)-ROW(G$20),0)</f>
        <v/>
      </c>
      <c r="H471" s="583">
        <f>IF(G471="","",OFFSET(MCQ!H$20,ROW(H471)-ROW(H$20),0))</f>
        <v/>
      </c>
      <c r="I471" s="24">
        <f>IF(G471="","",IF(OR(G471="etapa",G471="sub-etapa"),"",OFFSET(MCQ!I$20,ROW(I471)-ROW(I$20),0)))</f>
        <v/>
      </c>
      <c r="J471" s="25">
        <f>IF(G471="","",OFFSET(MCQ!J$20,ROW(J471)-ROW(J$20),0))</f>
        <v/>
      </c>
      <c r="K471" s="24">
        <f>IF(G471="","",IF(OR(G471="etapa",G471="sub-etapa"),"",OFFSET(MCQ!K$20,ROW(K471)-ROW(K$20),0)))</f>
        <v/>
      </c>
      <c r="L471" s="26">
        <f>IF(G471="","",IF(OR(G471="etapa",G471="sub-etapa"),"",TRUNC(OFFSET(MCQ!L$20,ROW(L471)-ROW(L$20),0),2)))</f>
        <v/>
      </c>
      <c r="M471" s="584">
        <f>IF(I471="", "", IFERROR(VLOOKUP(VALUE(I471), _BaseAbril2026, 4, 0), IFERROR(VLOOKUP(TEXT(I471, "@"), _BaseAbril2026, 4, 0), "")))</f>
        <v/>
      </c>
      <c r="N471" s="585">
        <f>IFERROR(IF(S471="BDI1", TRUNC(M471*(1+$O$18), 2),IF(S471="BDI2", TRUNC(M471*(1+$N$18), 2), "")), "")</f>
        <v/>
      </c>
      <c r="O471" s="586">
        <f>_xlfn.IFS(G471="ETAPA", SUMIFS(ValorTotalComD, Nivel, A471), G471="SUB-ETAPA", SUMIFS(ValorTotalComD, SubNivel, C471), TRUE, T471)</f>
        <v/>
      </c>
      <c r="P471" s="584">
        <f>IF(I471="", "", IFERROR(VLOOKUP(VALUE(I471), _BaseAbril2026, 5, 0), IFERROR(VLOOKUP(TEXT(I471, "@"), _BaseAbril2026, 5, 0), "")))</f>
        <v/>
      </c>
      <c r="Q471" s="585">
        <f>IFERROR(IF(S471="BDI1", TRUNC(P471*(1+$R$18), 2),IF(S471="BDI2", TRUNC(P471*(1+$Q$18), 2), "")), "")</f>
        <v/>
      </c>
      <c r="R471" s="586">
        <f>_xlfn.IFS(G471="ETAPA", SUMIFS(ValorTotalSemD, Nivel, A471), G471="SUB-ETAPA", SUMIFS(ValorTotalSemD, SubNivel, C471), TRUE, U471)</f>
        <v/>
      </c>
      <c r="S471" s="587">
        <f>IF(G471="","",IF(OR(G471="etapa",G471="sub-etapa"),"",OFFSET(MCQ!M$20,ROW(M471)-ROW(M$20),0)))</f>
        <v/>
      </c>
      <c r="T471" s="588">
        <f>IFERROR(TRUNC(L471*N471,2),"")</f>
        <v/>
      </c>
      <c r="U471" s="589">
        <f>IFERROR(TRUNC(L471*Q471,2),"")</f>
        <v/>
      </c>
    </row>
    <row r="472">
      <c r="A472" s="18">
        <f>OFFSET(MCQ!A$20,ROW(A472)-ROW(A$20),0)</f>
        <v/>
      </c>
      <c r="B472" s="18">
        <f>OFFSET(MCQ!B$20,ROW(B472)-ROW(B$20),0)</f>
        <v/>
      </c>
      <c r="C472" s="18">
        <f>OFFSET(MCQ!C$20,ROW(C472)-ROW(C$20),0)</f>
        <v/>
      </c>
      <c r="D472" s="18">
        <f>OFFSET(MCQ!D$20,ROW(D472)-ROW(D$20),0)</f>
        <v/>
      </c>
      <c r="E472" s="18">
        <f>OFFSET(MCQ!E$20,ROW(E472)-ROW(E$20),0)</f>
        <v/>
      </c>
      <c r="F472" s="18" t="n"/>
      <c r="G472" s="233">
        <f>OFFSET(MCQ!G$20,ROW(G472)-ROW(G$20),0)</f>
        <v/>
      </c>
      <c r="H472" s="583">
        <f>IF(G472="","",OFFSET(MCQ!H$20,ROW(H472)-ROW(H$20),0))</f>
        <v/>
      </c>
      <c r="I472" s="24">
        <f>IF(G472="","",IF(OR(G472="etapa",G472="sub-etapa"),"",OFFSET(MCQ!I$20,ROW(I472)-ROW(I$20),0)))</f>
        <v/>
      </c>
      <c r="J472" s="25">
        <f>IF(G472="","",OFFSET(MCQ!J$20,ROW(J472)-ROW(J$20),0))</f>
        <v/>
      </c>
      <c r="K472" s="24">
        <f>IF(G472="","",IF(OR(G472="etapa",G472="sub-etapa"),"",OFFSET(MCQ!K$20,ROW(K472)-ROW(K$20),0)))</f>
        <v/>
      </c>
      <c r="L472" s="26">
        <f>IF(G472="","",IF(OR(G472="etapa",G472="sub-etapa"),"",TRUNC(OFFSET(MCQ!L$20,ROW(L472)-ROW(L$20),0),2)))</f>
        <v/>
      </c>
      <c r="M472" s="584">
        <f>IF(I472="", "", IFERROR(VLOOKUP(VALUE(I472), _BaseAbril2026, 4, 0), IFERROR(VLOOKUP(TEXT(I472, "@"), _BaseAbril2026, 4, 0), "")))</f>
        <v/>
      </c>
      <c r="N472" s="585">
        <f>IFERROR(IF(S472="BDI1", TRUNC(M472*(1+$O$18), 2),IF(S472="BDI2", TRUNC(M472*(1+$N$18), 2), "")), "")</f>
        <v/>
      </c>
      <c r="O472" s="586">
        <f>_xlfn.IFS(G472="ETAPA", SUMIFS(ValorTotalComD, Nivel, A472), G472="SUB-ETAPA", SUMIFS(ValorTotalComD, SubNivel, C472), TRUE, T472)</f>
        <v/>
      </c>
      <c r="P472" s="584">
        <f>IF(I472="", "", IFERROR(VLOOKUP(VALUE(I472), _BaseAbril2026, 5, 0), IFERROR(VLOOKUP(TEXT(I472, "@"), _BaseAbril2026, 5, 0), "")))</f>
        <v/>
      </c>
      <c r="Q472" s="585">
        <f>IFERROR(IF(S472="BDI1", TRUNC(P472*(1+$R$18), 2),IF(S472="BDI2", TRUNC(P472*(1+$Q$18), 2), "")), "")</f>
        <v/>
      </c>
      <c r="R472" s="586">
        <f>_xlfn.IFS(G472="ETAPA", SUMIFS(ValorTotalSemD, Nivel, A472), G472="SUB-ETAPA", SUMIFS(ValorTotalSemD, SubNivel, C472), TRUE, U472)</f>
        <v/>
      </c>
      <c r="S472" s="587">
        <f>IF(G472="","",IF(OR(G472="etapa",G472="sub-etapa"),"",OFFSET(MCQ!M$20,ROW(M472)-ROW(M$20),0)))</f>
        <v/>
      </c>
      <c r="T472" s="588">
        <f>IFERROR(TRUNC(L472*N472,2),"")</f>
        <v/>
      </c>
      <c r="U472" s="589">
        <f>IFERROR(TRUNC(L472*Q472,2),"")</f>
        <v/>
      </c>
    </row>
    <row r="473">
      <c r="A473" s="18">
        <f>OFFSET(MCQ!A$20,ROW(A473)-ROW(A$20),0)</f>
        <v/>
      </c>
      <c r="B473" s="18">
        <f>OFFSET(MCQ!B$20,ROW(B473)-ROW(B$20),0)</f>
        <v/>
      </c>
      <c r="C473" s="18">
        <f>OFFSET(MCQ!C$20,ROW(C473)-ROW(C$20),0)</f>
        <v/>
      </c>
      <c r="D473" s="18">
        <f>OFFSET(MCQ!D$20,ROW(D473)-ROW(D$20),0)</f>
        <v/>
      </c>
      <c r="E473" s="18">
        <f>OFFSET(MCQ!E$20,ROW(E473)-ROW(E$20),0)</f>
        <v/>
      </c>
      <c r="F473" s="18" t="n"/>
      <c r="G473" s="233">
        <f>OFFSET(MCQ!G$20,ROW(G473)-ROW(G$20),0)</f>
        <v/>
      </c>
      <c r="H473" s="583">
        <f>IF(G473="","",OFFSET(MCQ!H$20,ROW(H473)-ROW(H$20),0))</f>
        <v/>
      </c>
      <c r="I473" s="24">
        <f>IF(G473="","",IF(OR(G473="etapa",G473="sub-etapa"),"",OFFSET(MCQ!I$20,ROW(I473)-ROW(I$20),0)))</f>
        <v/>
      </c>
      <c r="J473" s="25">
        <f>IF(G473="","",OFFSET(MCQ!J$20,ROW(J473)-ROW(J$20),0))</f>
        <v/>
      </c>
      <c r="K473" s="24">
        <f>IF(G473="","",IF(OR(G473="etapa",G473="sub-etapa"),"",OFFSET(MCQ!K$20,ROW(K473)-ROW(K$20),0)))</f>
        <v/>
      </c>
      <c r="L473" s="26">
        <f>IF(G473="","",IF(OR(G473="etapa",G473="sub-etapa"),"",TRUNC(OFFSET(MCQ!L$20,ROW(L473)-ROW(L$20),0),2)))</f>
        <v/>
      </c>
      <c r="M473" s="584">
        <f>IF(I473="", "", IFERROR(VLOOKUP(VALUE(I473), _BaseAbril2026, 4, 0), IFERROR(VLOOKUP(TEXT(I473, "@"), _BaseAbril2026, 4, 0), "")))</f>
        <v/>
      </c>
      <c r="N473" s="585">
        <f>IFERROR(IF(S473="BDI1", TRUNC(M473*(1+$O$18), 2),IF(S473="BDI2", TRUNC(M473*(1+$N$18), 2), "")), "")</f>
        <v/>
      </c>
      <c r="O473" s="586">
        <f>_xlfn.IFS(G473="ETAPA", SUMIFS(ValorTotalComD, Nivel, A473), G473="SUB-ETAPA", SUMIFS(ValorTotalComD, SubNivel, C473), TRUE, T473)</f>
        <v/>
      </c>
      <c r="P473" s="584">
        <f>IF(I473="", "", IFERROR(VLOOKUP(VALUE(I473), _BaseAbril2026, 5, 0), IFERROR(VLOOKUP(TEXT(I473, "@"), _BaseAbril2026, 5, 0), "")))</f>
        <v/>
      </c>
      <c r="Q473" s="585">
        <f>IFERROR(IF(S473="BDI1", TRUNC(P473*(1+$R$18), 2),IF(S473="BDI2", TRUNC(P473*(1+$Q$18), 2), "")), "")</f>
        <v/>
      </c>
      <c r="R473" s="586">
        <f>_xlfn.IFS(G473="ETAPA", SUMIFS(ValorTotalSemD, Nivel, A473), G473="SUB-ETAPA", SUMIFS(ValorTotalSemD, SubNivel, C473), TRUE, U473)</f>
        <v/>
      </c>
      <c r="S473" s="587">
        <f>IF(G473="","",IF(OR(G473="etapa",G473="sub-etapa"),"",OFFSET(MCQ!M$20,ROW(M473)-ROW(M$20),0)))</f>
        <v/>
      </c>
      <c r="T473" s="588">
        <f>IFERROR(TRUNC(L473*N473,2),"")</f>
        <v/>
      </c>
      <c r="U473" s="589">
        <f>IFERROR(TRUNC(L473*Q473,2),"")</f>
        <v/>
      </c>
    </row>
    <row r="474">
      <c r="A474" s="18">
        <f>OFFSET(MCQ!A$20,ROW(A474)-ROW(A$20),0)</f>
        <v/>
      </c>
      <c r="B474" s="18">
        <f>OFFSET(MCQ!B$20,ROW(B474)-ROW(B$20),0)</f>
        <v/>
      </c>
      <c r="C474" s="18">
        <f>OFFSET(MCQ!C$20,ROW(C474)-ROW(C$20),0)</f>
        <v/>
      </c>
      <c r="D474" s="18">
        <f>OFFSET(MCQ!D$20,ROW(D474)-ROW(D$20),0)</f>
        <v/>
      </c>
      <c r="E474" s="18">
        <f>OFFSET(MCQ!E$20,ROW(E474)-ROW(E$20),0)</f>
        <v/>
      </c>
      <c r="F474" s="18" t="n"/>
      <c r="G474" s="233">
        <f>OFFSET(MCQ!G$20,ROW(G474)-ROW(G$20),0)</f>
        <v/>
      </c>
      <c r="H474" s="583">
        <f>IF(G474="","",OFFSET(MCQ!H$20,ROW(H474)-ROW(H$20),0))</f>
        <v/>
      </c>
      <c r="I474" s="24">
        <f>IF(G474="","",IF(OR(G474="etapa",G474="sub-etapa"),"",OFFSET(MCQ!I$20,ROW(I474)-ROW(I$20),0)))</f>
        <v/>
      </c>
      <c r="J474" s="25">
        <f>IF(G474="","",OFFSET(MCQ!J$20,ROW(J474)-ROW(J$20),0))</f>
        <v/>
      </c>
      <c r="K474" s="24">
        <f>IF(G474="","",IF(OR(G474="etapa",G474="sub-etapa"),"",OFFSET(MCQ!K$20,ROW(K474)-ROW(K$20),0)))</f>
        <v/>
      </c>
      <c r="L474" s="26">
        <f>IF(G474="","",IF(OR(G474="etapa",G474="sub-etapa"),"",TRUNC(OFFSET(MCQ!L$20,ROW(L474)-ROW(L$20),0),2)))</f>
        <v/>
      </c>
      <c r="M474" s="584">
        <f>IF(I474="", "", IFERROR(VLOOKUP(VALUE(I474), _BaseAbril2026, 4, 0), IFERROR(VLOOKUP(TEXT(I474, "@"), _BaseAbril2026, 4, 0), "")))</f>
        <v/>
      </c>
      <c r="N474" s="585">
        <f>IFERROR(IF(S474="BDI1", TRUNC(M474*(1+$O$18), 2),IF(S474="BDI2", TRUNC(M474*(1+$N$18), 2), "")), "")</f>
        <v/>
      </c>
      <c r="O474" s="586">
        <f>_xlfn.IFS(G474="ETAPA", SUMIFS(ValorTotalComD, Nivel, A474), G474="SUB-ETAPA", SUMIFS(ValorTotalComD, SubNivel, C474), TRUE, T474)</f>
        <v/>
      </c>
      <c r="P474" s="584">
        <f>IF(I474="", "", IFERROR(VLOOKUP(VALUE(I474), _BaseAbril2026, 5, 0), IFERROR(VLOOKUP(TEXT(I474, "@"), _BaseAbril2026, 5, 0), "")))</f>
        <v/>
      </c>
      <c r="Q474" s="585">
        <f>IFERROR(IF(S474="BDI1", TRUNC(P474*(1+$R$18), 2),IF(S474="BDI2", TRUNC(P474*(1+$Q$18), 2), "")), "")</f>
        <v/>
      </c>
      <c r="R474" s="586">
        <f>_xlfn.IFS(G474="ETAPA", SUMIFS(ValorTotalSemD, Nivel, A474), G474="SUB-ETAPA", SUMIFS(ValorTotalSemD, SubNivel, C474), TRUE, U474)</f>
        <v/>
      </c>
      <c r="S474" s="587">
        <f>IF(G474="","",IF(OR(G474="etapa",G474="sub-etapa"),"",OFFSET(MCQ!M$20,ROW(M474)-ROW(M$20),0)))</f>
        <v/>
      </c>
      <c r="T474" s="588">
        <f>IFERROR(TRUNC(L474*N474,2),"")</f>
        <v/>
      </c>
      <c r="U474" s="589">
        <f>IFERROR(TRUNC(L474*Q474,2),"")</f>
        <v/>
      </c>
    </row>
    <row r="475">
      <c r="A475" s="18">
        <f>OFFSET(MCQ!A$20,ROW(A475)-ROW(A$20),0)</f>
        <v/>
      </c>
      <c r="B475" s="18">
        <f>OFFSET(MCQ!B$20,ROW(B475)-ROW(B$20),0)</f>
        <v/>
      </c>
      <c r="C475" s="18">
        <f>OFFSET(MCQ!C$20,ROW(C475)-ROW(C$20),0)</f>
        <v/>
      </c>
      <c r="D475" s="18">
        <f>OFFSET(MCQ!D$20,ROW(D475)-ROW(D$20),0)</f>
        <v/>
      </c>
      <c r="E475" s="18">
        <f>OFFSET(MCQ!E$20,ROW(E475)-ROW(E$20),0)</f>
        <v/>
      </c>
      <c r="F475" s="18" t="n"/>
      <c r="G475" s="233">
        <f>OFFSET(MCQ!G$20,ROW(G475)-ROW(G$20),0)</f>
        <v/>
      </c>
      <c r="H475" s="583">
        <f>IF(G475="","",OFFSET(MCQ!H$20,ROW(H475)-ROW(H$20),0))</f>
        <v/>
      </c>
      <c r="I475" s="24">
        <f>IF(G475="","",IF(OR(G475="etapa",G475="sub-etapa"),"",OFFSET(MCQ!I$20,ROW(I475)-ROW(I$20),0)))</f>
        <v/>
      </c>
      <c r="J475" s="25">
        <f>IF(G475="","",OFFSET(MCQ!J$20,ROW(J475)-ROW(J$20),0))</f>
        <v/>
      </c>
      <c r="K475" s="24">
        <f>IF(G475="","",IF(OR(G475="etapa",G475="sub-etapa"),"",OFFSET(MCQ!K$20,ROW(K475)-ROW(K$20),0)))</f>
        <v/>
      </c>
      <c r="L475" s="26">
        <f>IF(G475="","",IF(OR(G475="etapa",G475="sub-etapa"),"",TRUNC(OFFSET(MCQ!L$20,ROW(L475)-ROW(L$20),0),2)))</f>
        <v/>
      </c>
      <c r="M475" s="584">
        <f>IF(I475="", "", IFERROR(VLOOKUP(VALUE(I475), _BaseAbril2026, 4, 0), IFERROR(VLOOKUP(TEXT(I475, "@"), _BaseAbril2026, 4, 0), "")))</f>
        <v/>
      </c>
      <c r="N475" s="585">
        <f>IFERROR(IF(S475="BDI1", TRUNC(M475*(1+$O$18), 2),IF(S475="BDI2", TRUNC(M475*(1+$N$18), 2), "")), "")</f>
        <v/>
      </c>
      <c r="O475" s="586">
        <f>_xlfn.IFS(G475="ETAPA", SUMIFS(ValorTotalComD, Nivel, A475), G475="SUB-ETAPA", SUMIFS(ValorTotalComD, SubNivel, C475), TRUE, T475)</f>
        <v/>
      </c>
      <c r="P475" s="584">
        <f>IF(I475="", "", IFERROR(VLOOKUP(VALUE(I475), _BaseAbril2026, 5, 0), IFERROR(VLOOKUP(TEXT(I475, "@"), _BaseAbril2026, 5, 0), "")))</f>
        <v/>
      </c>
      <c r="Q475" s="585">
        <f>IFERROR(IF(S475="BDI1", TRUNC(P475*(1+$R$18), 2),IF(S475="BDI2", TRUNC(P475*(1+$Q$18), 2), "")), "")</f>
        <v/>
      </c>
      <c r="R475" s="586">
        <f>_xlfn.IFS(G475="ETAPA", SUMIFS(ValorTotalSemD, Nivel, A475), G475="SUB-ETAPA", SUMIFS(ValorTotalSemD, SubNivel, C475), TRUE, U475)</f>
        <v/>
      </c>
      <c r="S475" s="587">
        <f>IF(G475="","",IF(OR(G475="etapa",G475="sub-etapa"),"",OFFSET(MCQ!M$20,ROW(M475)-ROW(M$20),0)))</f>
        <v/>
      </c>
      <c r="T475" s="588">
        <f>IFERROR(TRUNC(L475*N475,2),"")</f>
        <v/>
      </c>
      <c r="U475" s="589">
        <f>IFERROR(TRUNC(L475*Q475,2),"")</f>
        <v/>
      </c>
    </row>
    <row r="476">
      <c r="A476" s="18">
        <f>OFFSET(MCQ!A$20,ROW(A476)-ROW(A$20),0)</f>
        <v/>
      </c>
      <c r="B476" s="18">
        <f>OFFSET(MCQ!B$20,ROW(B476)-ROW(B$20),0)</f>
        <v/>
      </c>
      <c r="C476" s="18">
        <f>OFFSET(MCQ!C$20,ROW(C476)-ROW(C$20),0)</f>
        <v/>
      </c>
      <c r="D476" s="18">
        <f>OFFSET(MCQ!D$20,ROW(D476)-ROW(D$20),0)</f>
        <v/>
      </c>
      <c r="E476" s="18">
        <f>OFFSET(MCQ!E$20,ROW(E476)-ROW(E$20),0)</f>
        <v/>
      </c>
      <c r="F476" s="18" t="n"/>
      <c r="G476" s="233">
        <f>OFFSET(MCQ!G$20,ROW(G476)-ROW(G$20),0)</f>
        <v/>
      </c>
      <c r="H476" s="583">
        <f>IF(G476="","",OFFSET(MCQ!H$20,ROW(H476)-ROW(H$20),0))</f>
        <v/>
      </c>
      <c r="I476" s="24">
        <f>IF(G476="","",IF(OR(G476="etapa",G476="sub-etapa"),"",OFFSET(MCQ!I$20,ROW(I476)-ROW(I$20),0)))</f>
        <v/>
      </c>
      <c r="J476" s="25">
        <f>IF(G476="","",OFFSET(MCQ!J$20,ROW(J476)-ROW(J$20),0))</f>
        <v/>
      </c>
      <c r="K476" s="24">
        <f>IF(G476="","",IF(OR(G476="etapa",G476="sub-etapa"),"",OFFSET(MCQ!K$20,ROW(K476)-ROW(K$20),0)))</f>
        <v/>
      </c>
      <c r="L476" s="26">
        <f>IF(G476="","",IF(OR(G476="etapa",G476="sub-etapa"),"",TRUNC(OFFSET(MCQ!L$20,ROW(L476)-ROW(L$20),0),2)))</f>
        <v/>
      </c>
      <c r="M476" s="584">
        <f>IF(I476="", "", IFERROR(VLOOKUP(VALUE(I476), _BaseAbril2026, 4, 0), IFERROR(VLOOKUP(TEXT(I476, "@"), _BaseAbril2026, 4, 0), "")))</f>
        <v/>
      </c>
      <c r="N476" s="585">
        <f>IFERROR(IF(S476="BDI1", TRUNC(M476*(1+$O$18), 2),IF(S476="BDI2", TRUNC(M476*(1+$N$18), 2), "")), "")</f>
        <v/>
      </c>
      <c r="O476" s="586">
        <f>_xlfn.IFS(G476="ETAPA", SUMIFS(ValorTotalComD, Nivel, A476), G476="SUB-ETAPA", SUMIFS(ValorTotalComD, SubNivel, C476), TRUE, T476)</f>
        <v/>
      </c>
      <c r="P476" s="584">
        <f>IF(I476="", "", IFERROR(VLOOKUP(VALUE(I476), _BaseAbril2026, 5, 0), IFERROR(VLOOKUP(TEXT(I476, "@"), _BaseAbril2026, 5, 0), "")))</f>
        <v/>
      </c>
      <c r="Q476" s="585">
        <f>IFERROR(IF(S476="BDI1", TRUNC(P476*(1+$R$18), 2),IF(S476="BDI2", TRUNC(P476*(1+$Q$18), 2), "")), "")</f>
        <v/>
      </c>
      <c r="R476" s="586">
        <f>_xlfn.IFS(G476="ETAPA", SUMIFS(ValorTotalSemD, Nivel, A476), G476="SUB-ETAPA", SUMIFS(ValorTotalSemD, SubNivel, C476), TRUE, U476)</f>
        <v/>
      </c>
      <c r="S476" s="587">
        <f>IF(G476="","",IF(OR(G476="etapa",G476="sub-etapa"),"",OFFSET(MCQ!M$20,ROW(M476)-ROW(M$20),0)))</f>
        <v/>
      </c>
      <c r="T476" s="588">
        <f>IFERROR(TRUNC(L476*N476,2),"")</f>
        <v/>
      </c>
      <c r="U476" s="589">
        <f>IFERROR(TRUNC(L476*Q476,2),"")</f>
        <v/>
      </c>
    </row>
    <row r="477">
      <c r="A477" s="18">
        <f>OFFSET(MCQ!A$20,ROW(A477)-ROW(A$20),0)</f>
        <v/>
      </c>
      <c r="B477" s="18">
        <f>OFFSET(MCQ!B$20,ROW(B477)-ROW(B$20),0)</f>
        <v/>
      </c>
      <c r="C477" s="18">
        <f>OFFSET(MCQ!C$20,ROW(C477)-ROW(C$20),0)</f>
        <v/>
      </c>
      <c r="D477" s="18">
        <f>OFFSET(MCQ!D$20,ROW(D477)-ROW(D$20),0)</f>
        <v/>
      </c>
      <c r="E477" s="18">
        <f>OFFSET(MCQ!E$20,ROW(E477)-ROW(E$20),0)</f>
        <v/>
      </c>
      <c r="F477" s="18" t="n"/>
      <c r="G477" s="233">
        <f>OFFSET(MCQ!G$20,ROW(G477)-ROW(G$20),0)</f>
        <v/>
      </c>
      <c r="H477" s="583">
        <f>IF(G477="","",OFFSET(MCQ!H$20,ROW(H477)-ROW(H$20),0))</f>
        <v/>
      </c>
      <c r="I477" s="24">
        <f>IF(G477="","",IF(OR(G477="etapa",G477="sub-etapa"),"",OFFSET(MCQ!I$20,ROW(I477)-ROW(I$20),0)))</f>
        <v/>
      </c>
      <c r="J477" s="25">
        <f>IF(G477="","",OFFSET(MCQ!J$20,ROW(J477)-ROW(J$20),0))</f>
        <v/>
      </c>
      <c r="K477" s="24">
        <f>IF(G477="","",IF(OR(G477="etapa",G477="sub-etapa"),"",OFFSET(MCQ!K$20,ROW(K477)-ROW(K$20),0)))</f>
        <v/>
      </c>
      <c r="L477" s="26">
        <f>IF(G477="","",IF(OR(G477="etapa",G477="sub-etapa"),"",TRUNC(OFFSET(MCQ!L$20,ROW(L477)-ROW(L$20),0),2)))</f>
        <v/>
      </c>
      <c r="M477" s="584">
        <f>IF(I477="", "", IFERROR(VLOOKUP(VALUE(I477), _BaseAbril2026, 4, 0), IFERROR(VLOOKUP(TEXT(I477, "@"), _BaseAbril2026, 4, 0), "")))</f>
        <v/>
      </c>
      <c r="N477" s="585">
        <f>IFERROR(IF(S477="BDI1", TRUNC(M477*(1+$O$18), 2),IF(S477="BDI2", TRUNC(M477*(1+$N$18), 2), "")), "")</f>
        <v/>
      </c>
      <c r="O477" s="586">
        <f>_xlfn.IFS(G477="ETAPA", SUMIFS(ValorTotalComD, Nivel, A477), G477="SUB-ETAPA", SUMIFS(ValorTotalComD, SubNivel, C477), TRUE, T477)</f>
        <v/>
      </c>
      <c r="P477" s="584">
        <f>IF(I477="", "", IFERROR(VLOOKUP(VALUE(I477), _BaseAbril2026, 5, 0), IFERROR(VLOOKUP(TEXT(I477, "@"), _BaseAbril2026, 5, 0), "")))</f>
        <v/>
      </c>
      <c r="Q477" s="585">
        <f>IFERROR(IF(S477="BDI1", TRUNC(P477*(1+$R$18), 2),IF(S477="BDI2", TRUNC(P477*(1+$Q$18), 2), "")), "")</f>
        <v/>
      </c>
      <c r="R477" s="586">
        <f>_xlfn.IFS(G477="ETAPA", SUMIFS(ValorTotalSemD, Nivel, A477), G477="SUB-ETAPA", SUMIFS(ValorTotalSemD, SubNivel, C477), TRUE, U477)</f>
        <v/>
      </c>
      <c r="S477" s="587">
        <f>IF(G477="","",IF(OR(G477="etapa",G477="sub-etapa"),"",OFFSET(MCQ!M$20,ROW(M477)-ROW(M$20),0)))</f>
        <v/>
      </c>
      <c r="T477" s="588">
        <f>IFERROR(TRUNC(L477*N477,2),"")</f>
        <v/>
      </c>
      <c r="U477" s="589">
        <f>IFERROR(TRUNC(L477*Q477,2),"")</f>
        <v/>
      </c>
    </row>
    <row r="478">
      <c r="A478" s="18">
        <f>OFFSET(MCQ!A$20,ROW(A478)-ROW(A$20),0)</f>
        <v/>
      </c>
      <c r="B478" s="18">
        <f>OFFSET(MCQ!B$20,ROW(B478)-ROW(B$20),0)</f>
        <v/>
      </c>
      <c r="C478" s="18">
        <f>OFFSET(MCQ!C$20,ROW(C478)-ROW(C$20),0)</f>
        <v/>
      </c>
      <c r="D478" s="18">
        <f>OFFSET(MCQ!D$20,ROW(D478)-ROW(D$20),0)</f>
        <v/>
      </c>
      <c r="E478" s="18">
        <f>OFFSET(MCQ!E$20,ROW(E478)-ROW(E$20),0)</f>
        <v/>
      </c>
      <c r="F478" s="18" t="n"/>
      <c r="G478" s="233">
        <f>OFFSET(MCQ!G$20,ROW(G478)-ROW(G$20),0)</f>
        <v/>
      </c>
      <c r="H478" s="583">
        <f>IF(G478="","",OFFSET(MCQ!H$20,ROW(H478)-ROW(H$20),0))</f>
        <v/>
      </c>
      <c r="I478" s="24">
        <f>IF(G478="","",IF(OR(G478="etapa",G478="sub-etapa"),"",OFFSET(MCQ!I$20,ROW(I478)-ROW(I$20),0)))</f>
        <v/>
      </c>
      <c r="J478" s="25">
        <f>IF(G478="","",OFFSET(MCQ!J$20,ROW(J478)-ROW(J$20),0))</f>
        <v/>
      </c>
      <c r="K478" s="24">
        <f>IF(G478="","",IF(OR(G478="etapa",G478="sub-etapa"),"",OFFSET(MCQ!K$20,ROW(K478)-ROW(K$20),0)))</f>
        <v/>
      </c>
      <c r="L478" s="26">
        <f>IF(G478="","",IF(OR(G478="etapa",G478="sub-etapa"),"",TRUNC(OFFSET(MCQ!L$20,ROW(L478)-ROW(L$20),0),2)))</f>
        <v/>
      </c>
      <c r="M478" s="584">
        <f>IF(I478="", "", IFERROR(VLOOKUP(VALUE(I478), _BaseAbril2026, 4, 0), IFERROR(VLOOKUP(TEXT(I478, "@"), _BaseAbril2026, 4, 0), "")))</f>
        <v/>
      </c>
      <c r="N478" s="585">
        <f>IFERROR(IF(S478="BDI1", TRUNC(M478*(1+$O$18), 2),IF(S478="BDI2", TRUNC(M478*(1+$N$18), 2), "")), "")</f>
        <v/>
      </c>
      <c r="O478" s="586">
        <f>_xlfn.IFS(G478="ETAPA", SUMIFS(ValorTotalComD, Nivel, A478), G478="SUB-ETAPA", SUMIFS(ValorTotalComD, SubNivel, C478), TRUE, T478)</f>
        <v/>
      </c>
      <c r="P478" s="584">
        <f>IF(I478="", "", IFERROR(VLOOKUP(VALUE(I478), _BaseAbril2026, 5, 0), IFERROR(VLOOKUP(TEXT(I478, "@"), _BaseAbril2026, 5, 0), "")))</f>
        <v/>
      </c>
      <c r="Q478" s="585">
        <f>IFERROR(IF(S478="BDI1", TRUNC(P478*(1+$R$18), 2),IF(S478="BDI2", TRUNC(P478*(1+$Q$18), 2), "")), "")</f>
        <v/>
      </c>
      <c r="R478" s="586">
        <f>_xlfn.IFS(G478="ETAPA", SUMIFS(ValorTotalSemD, Nivel, A478), G478="SUB-ETAPA", SUMIFS(ValorTotalSemD, SubNivel, C478), TRUE, U478)</f>
        <v/>
      </c>
      <c r="S478" s="587">
        <f>IF(G478="","",IF(OR(G478="etapa",G478="sub-etapa"),"",OFFSET(MCQ!M$20,ROW(M478)-ROW(M$20),0)))</f>
        <v/>
      </c>
      <c r="T478" s="588">
        <f>IFERROR(TRUNC(L478*N478,2),"")</f>
        <v/>
      </c>
      <c r="U478" s="589">
        <f>IFERROR(TRUNC(L478*Q478,2),"")</f>
        <v/>
      </c>
    </row>
    <row r="479">
      <c r="A479" s="18">
        <f>OFFSET(MCQ!A$20,ROW(A479)-ROW(A$20),0)</f>
        <v/>
      </c>
      <c r="B479" s="18">
        <f>OFFSET(MCQ!B$20,ROW(B479)-ROW(B$20),0)</f>
        <v/>
      </c>
      <c r="C479" s="18">
        <f>OFFSET(MCQ!C$20,ROW(C479)-ROW(C$20),0)</f>
        <v/>
      </c>
      <c r="D479" s="18">
        <f>OFFSET(MCQ!D$20,ROW(D479)-ROW(D$20),0)</f>
        <v/>
      </c>
      <c r="E479" s="18">
        <f>OFFSET(MCQ!E$20,ROW(E479)-ROW(E$20),0)</f>
        <v/>
      </c>
      <c r="F479" s="18" t="n"/>
      <c r="G479" s="233">
        <f>OFFSET(MCQ!G$20,ROW(G479)-ROW(G$20),0)</f>
        <v/>
      </c>
      <c r="H479" s="583">
        <f>IF(G479="","",OFFSET(MCQ!H$20,ROW(H479)-ROW(H$20),0))</f>
        <v/>
      </c>
      <c r="I479" s="24">
        <f>IF(G479="","",IF(OR(G479="etapa",G479="sub-etapa"),"",OFFSET(MCQ!I$20,ROW(I479)-ROW(I$20),0)))</f>
        <v/>
      </c>
      <c r="J479" s="25">
        <f>IF(G479="","",OFFSET(MCQ!J$20,ROW(J479)-ROW(J$20),0))</f>
        <v/>
      </c>
      <c r="K479" s="24">
        <f>IF(G479="","",IF(OR(G479="etapa",G479="sub-etapa"),"",OFFSET(MCQ!K$20,ROW(K479)-ROW(K$20),0)))</f>
        <v/>
      </c>
      <c r="L479" s="26">
        <f>IF(G479="","",IF(OR(G479="etapa",G479="sub-etapa"),"",TRUNC(OFFSET(MCQ!L$20,ROW(L479)-ROW(L$20),0),2)))</f>
        <v/>
      </c>
      <c r="M479" s="584">
        <f>IF(I479="", "", IFERROR(VLOOKUP(VALUE(I479), _BaseAbril2026, 4, 0), IFERROR(VLOOKUP(TEXT(I479, "@"), _BaseAbril2026, 4, 0), "")))</f>
        <v/>
      </c>
      <c r="N479" s="585">
        <f>IFERROR(IF(S479="BDI1", TRUNC(M479*(1+$O$18), 2),IF(S479="BDI2", TRUNC(M479*(1+$N$18), 2), "")), "")</f>
        <v/>
      </c>
      <c r="O479" s="586">
        <f>_xlfn.IFS(G479="ETAPA", SUMIFS(ValorTotalComD, Nivel, A479), G479="SUB-ETAPA", SUMIFS(ValorTotalComD, SubNivel, C479), TRUE, T479)</f>
        <v/>
      </c>
      <c r="P479" s="584">
        <f>IF(I479="", "", IFERROR(VLOOKUP(VALUE(I479), _BaseAbril2026, 5, 0), IFERROR(VLOOKUP(TEXT(I479, "@"), _BaseAbril2026, 5, 0), "")))</f>
        <v/>
      </c>
      <c r="Q479" s="585">
        <f>IFERROR(IF(S479="BDI1", TRUNC(P479*(1+$R$18), 2),IF(S479="BDI2", TRUNC(P479*(1+$Q$18), 2), "")), "")</f>
        <v/>
      </c>
      <c r="R479" s="586">
        <f>_xlfn.IFS(G479="ETAPA", SUMIFS(ValorTotalSemD, Nivel, A479), G479="SUB-ETAPA", SUMIFS(ValorTotalSemD, SubNivel, C479), TRUE, U479)</f>
        <v/>
      </c>
      <c r="S479" s="587">
        <f>IF(G479="","",IF(OR(G479="etapa",G479="sub-etapa"),"",OFFSET(MCQ!M$20,ROW(M479)-ROW(M$20),0)))</f>
        <v/>
      </c>
      <c r="T479" s="588">
        <f>IFERROR(TRUNC(L479*N479,2),"")</f>
        <v/>
      </c>
      <c r="U479" s="589">
        <f>IFERROR(TRUNC(L479*Q479,2),"")</f>
        <v/>
      </c>
    </row>
    <row r="480">
      <c r="A480" s="18">
        <f>OFFSET(MCQ!A$20,ROW(A480)-ROW(A$20),0)</f>
        <v/>
      </c>
      <c r="B480" s="18">
        <f>OFFSET(MCQ!B$20,ROW(B480)-ROW(B$20),0)</f>
        <v/>
      </c>
      <c r="C480" s="18">
        <f>OFFSET(MCQ!C$20,ROW(C480)-ROW(C$20),0)</f>
        <v/>
      </c>
      <c r="D480" s="18">
        <f>OFFSET(MCQ!D$20,ROW(D480)-ROW(D$20),0)</f>
        <v/>
      </c>
      <c r="E480" s="18">
        <f>OFFSET(MCQ!E$20,ROW(E480)-ROW(E$20),0)</f>
        <v/>
      </c>
      <c r="F480" s="18" t="n"/>
      <c r="G480" s="233">
        <f>OFFSET(MCQ!G$20,ROW(G480)-ROW(G$20),0)</f>
        <v/>
      </c>
      <c r="H480" s="583">
        <f>IF(G480="","",OFFSET(MCQ!H$20,ROW(H480)-ROW(H$20),0))</f>
        <v/>
      </c>
      <c r="I480" s="24">
        <f>IF(G480="","",IF(OR(G480="etapa",G480="sub-etapa"),"",OFFSET(MCQ!I$20,ROW(I480)-ROW(I$20),0)))</f>
        <v/>
      </c>
      <c r="J480" s="25">
        <f>IF(G480="","",OFFSET(MCQ!J$20,ROW(J480)-ROW(J$20),0))</f>
        <v/>
      </c>
      <c r="K480" s="24">
        <f>IF(G480="","",IF(OR(G480="etapa",G480="sub-etapa"),"",OFFSET(MCQ!K$20,ROW(K480)-ROW(K$20),0)))</f>
        <v/>
      </c>
      <c r="L480" s="26">
        <f>IF(G480="","",IF(OR(G480="etapa",G480="sub-etapa"),"",TRUNC(OFFSET(MCQ!L$20,ROW(L480)-ROW(L$20),0),2)))</f>
        <v/>
      </c>
      <c r="M480" s="584">
        <f>IF(I480="", "", IFERROR(VLOOKUP(VALUE(I480), _BaseAbril2026, 4, 0), IFERROR(VLOOKUP(TEXT(I480, "@"), _BaseAbril2026, 4, 0), "")))</f>
        <v/>
      </c>
      <c r="N480" s="585">
        <f>IFERROR(IF(S480="BDI1", TRUNC(M480*(1+$O$18), 2),IF(S480="BDI2", TRUNC(M480*(1+$N$18), 2), "")), "")</f>
        <v/>
      </c>
      <c r="O480" s="586">
        <f>_xlfn.IFS(G480="ETAPA", SUMIFS(ValorTotalComD, Nivel, A480), G480="SUB-ETAPA", SUMIFS(ValorTotalComD, SubNivel, C480), TRUE, T480)</f>
        <v/>
      </c>
      <c r="P480" s="584">
        <f>IF(I480="", "", IFERROR(VLOOKUP(VALUE(I480), _BaseAbril2026, 5, 0), IFERROR(VLOOKUP(TEXT(I480, "@"), _BaseAbril2026, 5, 0), "")))</f>
        <v/>
      </c>
      <c r="Q480" s="585">
        <f>IFERROR(IF(S480="BDI1", TRUNC(P480*(1+$R$18), 2),IF(S480="BDI2", TRUNC(P480*(1+$Q$18), 2), "")), "")</f>
        <v/>
      </c>
      <c r="R480" s="586">
        <f>_xlfn.IFS(G480="ETAPA", SUMIFS(ValorTotalSemD, Nivel, A480), G480="SUB-ETAPA", SUMIFS(ValorTotalSemD, SubNivel, C480), TRUE, U480)</f>
        <v/>
      </c>
      <c r="S480" s="587">
        <f>IF(G480="","",IF(OR(G480="etapa",G480="sub-etapa"),"",OFFSET(MCQ!M$20,ROW(M480)-ROW(M$20),0)))</f>
        <v/>
      </c>
      <c r="T480" s="588">
        <f>IFERROR(TRUNC(L480*N480,2),"")</f>
        <v/>
      </c>
      <c r="U480" s="589">
        <f>IFERROR(TRUNC(L480*Q480,2),"")</f>
        <v/>
      </c>
    </row>
    <row r="481">
      <c r="A481" s="18">
        <f>OFFSET(MCQ!A$20,ROW(A481)-ROW(A$20),0)</f>
        <v/>
      </c>
      <c r="B481" s="18">
        <f>OFFSET(MCQ!B$20,ROW(B481)-ROW(B$20),0)</f>
        <v/>
      </c>
      <c r="C481" s="18">
        <f>OFFSET(MCQ!C$20,ROW(C481)-ROW(C$20),0)</f>
        <v/>
      </c>
      <c r="D481" s="18">
        <f>OFFSET(MCQ!D$20,ROW(D481)-ROW(D$20),0)</f>
        <v/>
      </c>
      <c r="E481" s="18">
        <f>OFFSET(MCQ!E$20,ROW(E481)-ROW(E$20),0)</f>
        <v/>
      </c>
      <c r="F481" s="18" t="n"/>
      <c r="G481" s="233">
        <f>OFFSET(MCQ!G$20,ROW(G481)-ROW(G$20),0)</f>
        <v/>
      </c>
      <c r="H481" s="583">
        <f>IF(G481="","",OFFSET(MCQ!H$20,ROW(H481)-ROW(H$20),0))</f>
        <v/>
      </c>
      <c r="I481" s="24">
        <f>IF(G481="","",IF(OR(G481="etapa",G481="sub-etapa"),"",OFFSET(MCQ!I$20,ROW(I481)-ROW(I$20),0)))</f>
        <v/>
      </c>
      <c r="J481" s="25">
        <f>IF(G481="","",OFFSET(MCQ!J$20,ROW(J481)-ROW(J$20),0))</f>
        <v/>
      </c>
      <c r="K481" s="24">
        <f>IF(G481="","",IF(OR(G481="etapa",G481="sub-etapa"),"",OFFSET(MCQ!K$20,ROW(K481)-ROW(K$20),0)))</f>
        <v/>
      </c>
      <c r="L481" s="26">
        <f>IF(G481="","",IF(OR(G481="etapa",G481="sub-etapa"),"",TRUNC(OFFSET(MCQ!L$20,ROW(L481)-ROW(L$20),0),2)))</f>
        <v/>
      </c>
      <c r="M481" s="584">
        <f>IF(I481="", "", IFERROR(VLOOKUP(VALUE(I481), _BaseAbril2026, 4, 0), IFERROR(VLOOKUP(TEXT(I481, "@"), _BaseAbril2026, 4, 0), "")))</f>
        <v/>
      </c>
      <c r="N481" s="585">
        <f>IFERROR(IF(S481="BDI1", TRUNC(M481*(1+$O$18), 2),IF(S481="BDI2", TRUNC(M481*(1+$N$18), 2), "")), "")</f>
        <v/>
      </c>
      <c r="O481" s="586">
        <f>_xlfn.IFS(G481="ETAPA", SUMIFS(ValorTotalComD, Nivel, A481), G481="SUB-ETAPA", SUMIFS(ValorTotalComD, SubNivel, C481), TRUE, T481)</f>
        <v/>
      </c>
      <c r="P481" s="584">
        <f>IF(I481="", "", IFERROR(VLOOKUP(VALUE(I481), _BaseAbril2026, 5, 0), IFERROR(VLOOKUP(TEXT(I481, "@"), _BaseAbril2026, 5, 0), "")))</f>
        <v/>
      </c>
      <c r="Q481" s="585">
        <f>IFERROR(IF(S481="BDI1", TRUNC(P481*(1+$R$18), 2),IF(S481="BDI2", TRUNC(P481*(1+$Q$18), 2), "")), "")</f>
        <v/>
      </c>
      <c r="R481" s="586">
        <f>_xlfn.IFS(G481="ETAPA", SUMIFS(ValorTotalSemD, Nivel, A481), G481="SUB-ETAPA", SUMIFS(ValorTotalSemD, SubNivel, C481), TRUE, U481)</f>
        <v/>
      </c>
      <c r="S481" s="587">
        <f>IF(G481="","",IF(OR(G481="etapa",G481="sub-etapa"),"",OFFSET(MCQ!M$20,ROW(M481)-ROW(M$20),0)))</f>
        <v/>
      </c>
      <c r="T481" s="588">
        <f>IFERROR(TRUNC(L481*N481,2),"")</f>
        <v/>
      </c>
      <c r="U481" s="589">
        <f>IFERROR(TRUNC(L481*Q481,2),"")</f>
        <v/>
      </c>
    </row>
    <row r="482">
      <c r="A482" s="18">
        <f>OFFSET(MCQ!A$20,ROW(A482)-ROW(A$20),0)</f>
        <v/>
      </c>
      <c r="B482" s="18">
        <f>OFFSET(MCQ!B$20,ROW(B482)-ROW(B$20),0)</f>
        <v/>
      </c>
      <c r="C482" s="18">
        <f>OFFSET(MCQ!C$20,ROW(C482)-ROW(C$20),0)</f>
        <v/>
      </c>
      <c r="D482" s="18">
        <f>OFFSET(MCQ!D$20,ROW(D482)-ROW(D$20),0)</f>
        <v/>
      </c>
      <c r="E482" s="18">
        <f>OFFSET(MCQ!E$20,ROW(E482)-ROW(E$20),0)</f>
        <v/>
      </c>
      <c r="F482" s="18" t="n"/>
      <c r="G482" s="233">
        <f>OFFSET(MCQ!G$20,ROW(G482)-ROW(G$20),0)</f>
        <v/>
      </c>
      <c r="H482" s="583">
        <f>IF(G482="","",OFFSET(MCQ!H$20,ROW(H482)-ROW(H$20),0))</f>
        <v/>
      </c>
      <c r="I482" s="24">
        <f>IF(G482="","",IF(OR(G482="etapa",G482="sub-etapa"),"",OFFSET(MCQ!I$20,ROW(I482)-ROW(I$20),0)))</f>
        <v/>
      </c>
      <c r="J482" s="25">
        <f>IF(G482="","",OFFSET(MCQ!J$20,ROW(J482)-ROW(J$20),0))</f>
        <v/>
      </c>
      <c r="K482" s="24">
        <f>IF(G482="","",IF(OR(G482="etapa",G482="sub-etapa"),"",OFFSET(MCQ!K$20,ROW(K482)-ROW(K$20),0)))</f>
        <v/>
      </c>
      <c r="L482" s="26">
        <f>IF(G482="","",IF(OR(G482="etapa",G482="sub-etapa"),"",TRUNC(OFFSET(MCQ!L$20,ROW(L482)-ROW(L$20),0),2)))</f>
        <v/>
      </c>
      <c r="M482" s="584">
        <f>IF(I482="", "", IFERROR(VLOOKUP(VALUE(I482), _BaseAbril2026, 4, 0), IFERROR(VLOOKUP(TEXT(I482, "@"), _BaseAbril2026, 4, 0), "")))</f>
        <v/>
      </c>
      <c r="N482" s="585">
        <f>IFERROR(IF(S482="BDI1", TRUNC(M482*(1+$O$18), 2),IF(S482="BDI2", TRUNC(M482*(1+$N$18), 2), "")), "")</f>
        <v/>
      </c>
      <c r="O482" s="586">
        <f>_xlfn.IFS(G482="ETAPA", SUMIFS(ValorTotalComD, Nivel, A482), G482="SUB-ETAPA", SUMIFS(ValorTotalComD, SubNivel, C482), TRUE, T482)</f>
        <v/>
      </c>
      <c r="P482" s="584">
        <f>IF(I482="", "", IFERROR(VLOOKUP(VALUE(I482), _BaseAbril2026, 5, 0), IFERROR(VLOOKUP(TEXT(I482, "@"), _BaseAbril2026, 5, 0), "")))</f>
        <v/>
      </c>
      <c r="Q482" s="585">
        <f>IFERROR(IF(S482="BDI1", TRUNC(P482*(1+$R$18), 2),IF(S482="BDI2", TRUNC(P482*(1+$Q$18), 2), "")), "")</f>
        <v/>
      </c>
      <c r="R482" s="586">
        <f>_xlfn.IFS(G482="ETAPA", SUMIFS(ValorTotalSemD, Nivel, A482), G482="SUB-ETAPA", SUMIFS(ValorTotalSemD, SubNivel, C482), TRUE, U482)</f>
        <v/>
      </c>
      <c r="S482" s="587">
        <f>IF(G482="","",IF(OR(G482="etapa",G482="sub-etapa"),"",OFFSET(MCQ!M$20,ROW(M482)-ROW(M$20),0)))</f>
        <v/>
      </c>
      <c r="T482" s="588">
        <f>IFERROR(TRUNC(L482*N482,2),"")</f>
        <v/>
      </c>
      <c r="U482" s="589">
        <f>IFERROR(TRUNC(L482*Q482,2),"")</f>
        <v/>
      </c>
    </row>
    <row r="483">
      <c r="A483" s="18">
        <f>OFFSET(MCQ!A$20,ROW(A483)-ROW(A$20),0)</f>
        <v/>
      </c>
      <c r="B483" s="18">
        <f>OFFSET(MCQ!B$20,ROW(B483)-ROW(B$20),0)</f>
        <v/>
      </c>
      <c r="C483" s="18">
        <f>OFFSET(MCQ!C$20,ROW(C483)-ROW(C$20),0)</f>
        <v/>
      </c>
      <c r="D483" s="18">
        <f>OFFSET(MCQ!D$20,ROW(D483)-ROW(D$20),0)</f>
        <v/>
      </c>
      <c r="E483" s="18">
        <f>OFFSET(MCQ!E$20,ROW(E483)-ROW(E$20),0)</f>
        <v/>
      </c>
      <c r="F483" s="18" t="n"/>
      <c r="G483" s="233">
        <f>OFFSET(MCQ!G$20,ROW(G483)-ROW(G$20),0)</f>
        <v/>
      </c>
      <c r="H483" s="583">
        <f>IF(G483="","",OFFSET(MCQ!H$20,ROW(H483)-ROW(H$20),0))</f>
        <v/>
      </c>
      <c r="I483" s="24">
        <f>IF(G483="","",IF(OR(G483="etapa",G483="sub-etapa"),"",OFFSET(MCQ!I$20,ROW(I483)-ROW(I$20),0)))</f>
        <v/>
      </c>
      <c r="J483" s="25">
        <f>IF(G483="","",OFFSET(MCQ!J$20,ROW(J483)-ROW(J$20),0))</f>
        <v/>
      </c>
      <c r="K483" s="24">
        <f>IF(G483="","",IF(OR(G483="etapa",G483="sub-etapa"),"",OFFSET(MCQ!K$20,ROW(K483)-ROW(K$20),0)))</f>
        <v/>
      </c>
      <c r="L483" s="26">
        <f>IF(G483="","",IF(OR(G483="etapa",G483="sub-etapa"),"",TRUNC(OFFSET(MCQ!L$20,ROW(L483)-ROW(L$20),0),2)))</f>
        <v/>
      </c>
      <c r="M483" s="584">
        <f>IF(I483="", "", IFERROR(VLOOKUP(VALUE(I483), _BaseAbril2026, 4, 0), IFERROR(VLOOKUP(TEXT(I483, "@"), _BaseAbril2026, 4, 0), "")))</f>
        <v/>
      </c>
      <c r="N483" s="585">
        <f>IFERROR(IF(S483="BDI1", TRUNC(M483*(1+$O$18), 2),IF(S483="BDI2", TRUNC(M483*(1+$N$18), 2), "")), "")</f>
        <v/>
      </c>
      <c r="O483" s="586">
        <f>_xlfn.IFS(G483="ETAPA", SUMIFS(ValorTotalComD, Nivel, A483), G483="SUB-ETAPA", SUMIFS(ValorTotalComD, SubNivel, C483), TRUE, T483)</f>
        <v/>
      </c>
      <c r="P483" s="584">
        <f>IF(I483="", "", IFERROR(VLOOKUP(VALUE(I483), _BaseAbril2026, 5, 0), IFERROR(VLOOKUP(TEXT(I483, "@"), _BaseAbril2026, 5, 0), "")))</f>
        <v/>
      </c>
      <c r="Q483" s="585">
        <f>IFERROR(IF(S483="BDI1", TRUNC(P483*(1+$R$18), 2),IF(S483="BDI2", TRUNC(P483*(1+$Q$18), 2), "")), "")</f>
        <v/>
      </c>
      <c r="R483" s="586">
        <f>_xlfn.IFS(G483="ETAPA", SUMIFS(ValorTotalSemD, Nivel, A483), G483="SUB-ETAPA", SUMIFS(ValorTotalSemD, SubNivel, C483), TRUE, U483)</f>
        <v/>
      </c>
      <c r="S483" s="587">
        <f>IF(G483="","",IF(OR(G483="etapa",G483="sub-etapa"),"",OFFSET(MCQ!M$20,ROW(M483)-ROW(M$20),0)))</f>
        <v/>
      </c>
      <c r="T483" s="588">
        <f>IFERROR(TRUNC(L483*N483,2),"")</f>
        <v/>
      </c>
      <c r="U483" s="589">
        <f>IFERROR(TRUNC(L483*Q483,2),"")</f>
        <v/>
      </c>
    </row>
    <row r="484">
      <c r="A484" s="18">
        <f>OFFSET(MCQ!A$20,ROW(A484)-ROW(A$20),0)</f>
        <v/>
      </c>
      <c r="B484" s="18">
        <f>OFFSET(MCQ!B$20,ROW(B484)-ROW(B$20),0)</f>
        <v/>
      </c>
      <c r="C484" s="18">
        <f>OFFSET(MCQ!C$20,ROW(C484)-ROW(C$20),0)</f>
        <v/>
      </c>
      <c r="D484" s="18">
        <f>OFFSET(MCQ!D$20,ROW(D484)-ROW(D$20),0)</f>
        <v/>
      </c>
      <c r="E484" s="18">
        <f>OFFSET(MCQ!E$20,ROW(E484)-ROW(E$20),0)</f>
        <v/>
      </c>
      <c r="F484" s="18" t="n"/>
      <c r="G484" s="233">
        <f>OFFSET(MCQ!G$20,ROW(G484)-ROW(G$20),0)</f>
        <v/>
      </c>
      <c r="H484" s="583">
        <f>IF(G484="","",OFFSET(MCQ!H$20,ROW(H484)-ROW(H$20),0))</f>
        <v/>
      </c>
      <c r="I484" s="24">
        <f>IF(G484="","",IF(OR(G484="etapa",G484="sub-etapa"),"",OFFSET(MCQ!I$20,ROW(I484)-ROW(I$20),0)))</f>
        <v/>
      </c>
      <c r="J484" s="25">
        <f>IF(G484="","",OFFSET(MCQ!J$20,ROW(J484)-ROW(J$20),0))</f>
        <v/>
      </c>
      <c r="K484" s="24">
        <f>IF(G484="","",IF(OR(G484="etapa",G484="sub-etapa"),"",OFFSET(MCQ!K$20,ROW(K484)-ROW(K$20),0)))</f>
        <v/>
      </c>
      <c r="L484" s="26">
        <f>IF(G484="","",IF(OR(G484="etapa",G484="sub-etapa"),"",TRUNC(OFFSET(MCQ!L$20,ROW(L484)-ROW(L$20),0),2)))</f>
        <v/>
      </c>
      <c r="M484" s="584">
        <f>IF(I484="", "", IFERROR(VLOOKUP(VALUE(I484), _BaseAbril2026, 4, 0), IFERROR(VLOOKUP(TEXT(I484, "@"), _BaseAbril2026, 4, 0), "")))</f>
        <v/>
      </c>
      <c r="N484" s="585">
        <f>IFERROR(IF(S484="BDI1", TRUNC(M484*(1+$O$18), 2),IF(S484="BDI2", TRUNC(M484*(1+$N$18), 2), "")), "")</f>
        <v/>
      </c>
      <c r="O484" s="586">
        <f>_xlfn.IFS(G484="ETAPA", SUMIFS(ValorTotalComD, Nivel, A484), G484="SUB-ETAPA", SUMIFS(ValorTotalComD, SubNivel, C484), TRUE, T484)</f>
        <v/>
      </c>
      <c r="P484" s="584">
        <f>IF(I484="", "", IFERROR(VLOOKUP(VALUE(I484), _BaseAbril2026, 5, 0), IFERROR(VLOOKUP(TEXT(I484, "@"), _BaseAbril2026, 5, 0), "")))</f>
        <v/>
      </c>
      <c r="Q484" s="585">
        <f>IFERROR(IF(S484="BDI1", TRUNC(P484*(1+$R$18), 2),IF(S484="BDI2", TRUNC(P484*(1+$Q$18), 2), "")), "")</f>
        <v/>
      </c>
      <c r="R484" s="586">
        <f>_xlfn.IFS(G484="ETAPA", SUMIFS(ValorTotalSemD, Nivel, A484), G484="SUB-ETAPA", SUMIFS(ValorTotalSemD, SubNivel, C484), TRUE, U484)</f>
        <v/>
      </c>
      <c r="S484" s="587">
        <f>IF(G484="","",IF(OR(G484="etapa",G484="sub-etapa"),"",OFFSET(MCQ!M$20,ROW(M484)-ROW(M$20),0)))</f>
        <v/>
      </c>
      <c r="T484" s="588">
        <f>IFERROR(TRUNC(L484*N484,2),"")</f>
        <v/>
      </c>
      <c r="U484" s="589">
        <f>IFERROR(TRUNC(L484*Q484,2),"")</f>
        <v/>
      </c>
    </row>
    <row r="485">
      <c r="A485" s="18">
        <f>OFFSET(MCQ!A$20,ROW(A485)-ROW(A$20),0)</f>
        <v/>
      </c>
      <c r="B485" s="18">
        <f>OFFSET(MCQ!B$20,ROW(B485)-ROW(B$20),0)</f>
        <v/>
      </c>
      <c r="C485" s="18">
        <f>OFFSET(MCQ!C$20,ROW(C485)-ROW(C$20),0)</f>
        <v/>
      </c>
      <c r="D485" s="18">
        <f>OFFSET(MCQ!D$20,ROW(D485)-ROW(D$20),0)</f>
        <v/>
      </c>
      <c r="E485" s="18">
        <f>OFFSET(MCQ!E$20,ROW(E485)-ROW(E$20),0)</f>
        <v/>
      </c>
      <c r="F485" s="18" t="n"/>
      <c r="G485" s="233">
        <f>OFFSET(MCQ!G$20,ROW(G485)-ROW(G$20),0)</f>
        <v/>
      </c>
      <c r="H485" s="583">
        <f>IF(G485="","",OFFSET(MCQ!H$20,ROW(H485)-ROW(H$20),0))</f>
        <v/>
      </c>
      <c r="I485" s="24">
        <f>IF(G485="","",IF(OR(G485="etapa",G485="sub-etapa"),"",OFFSET(MCQ!I$20,ROW(I485)-ROW(I$20),0)))</f>
        <v/>
      </c>
      <c r="J485" s="25">
        <f>IF(G485="","",OFFSET(MCQ!J$20,ROW(J485)-ROW(J$20),0))</f>
        <v/>
      </c>
      <c r="K485" s="24">
        <f>IF(G485="","",IF(OR(G485="etapa",G485="sub-etapa"),"",OFFSET(MCQ!K$20,ROW(K485)-ROW(K$20),0)))</f>
        <v/>
      </c>
      <c r="L485" s="26">
        <f>IF(G485="","",IF(OR(G485="etapa",G485="sub-etapa"),"",TRUNC(OFFSET(MCQ!L$20,ROW(L485)-ROW(L$20),0),2)))</f>
        <v/>
      </c>
      <c r="M485" s="584">
        <f>IF(I485="", "", IFERROR(VLOOKUP(VALUE(I485), _BaseAbril2026, 4, 0), IFERROR(VLOOKUP(TEXT(I485, "@"), _BaseAbril2026, 4, 0), "")))</f>
        <v/>
      </c>
      <c r="N485" s="585">
        <f>IFERROR(IF(S485="BDI1", TRUNC(M485*(1+$O$18), 2),IF(S485="BDI2", TRUNC(M485*(1+$N$18), 2), "")), "")</f>
        <v/>
      </c>
      <c r="O485" s="586">
        <f>_xlfn.IFS(G485="ETAPA", SUMIFS(ValorTotalComD, Nivel, A485), G485="SUB-ETAPA", SUMIFS(ValorTotalComD, SubNivel, C485), TRUE, T485)</f>
        <v/>
      </c>
      <c r="P485" s="584">
        <f>IF(I485="", "", IFERROR(VLOOKUP(VALUE(I485), _BaseAbril2026, 5, 0), IFERROR(VLOOKUP(TEXT(I485, "@"), _BaseAbril2026, 5, 0), "")))</f>
        <v/>
      </c>
      <c r="Q485" s="585">
        <f>IFERROR(IF(S485="BDI1", TRUNC(P485*(1+$R$18), 2),IF(S485="BDI2", TRUNC(P485*(1+$Q$18), 2), "")), "")</f>
        <v/>
      </c>
      <c r="R485" s="586">
        <f>_xlfn.IFS(G485="ETAPA", SUMIFS(ValorTotalSemD, Nivel, A485), G485="SUB-ETAPA", SUMIFS(ValorTotalSemD, SubNivel, C485), TRUE, U485)</f>
        <v/>
      </c>
      <c r="S485" s="587">
        <f>IF(G485="","",IF(OR(G485="etapa",G485="sub-etapa"),"",OFFSET(MCQ!M$20,ROW(M485)-ROW(M$20),0)))</f>
        <v/>
      </c>
      <c r="T485" s="588">
        <f>IFERROR(TRUNC(L485*N485,2),"")</f>
        <v/>
      </c>
      <c r="U485" s="589">
        <f>IFERROR(TRUNC(L485*Q485,2),"")</f>
        <v/>
      </c>
    </row>
    <row r="486">
      <c r="A486" s="18">
        <f>OFFSET(MCQ!A$20,ROW(A486)-ROW(A$20),0)</f>
        <v/>
      </c>
      <c r="B486" s="18">
        <f>OFFSET(MCQ!B$20,ROW(B486)-ROW(B$20),0)</f>
        <v/>
      </c>
      <c r="C486" s="18">
        <f>OFFSET(MCQ!C$20,ROW(C486)-ROW(C$20),0)</f>
        <v/>
      </c>
      <c r="D486" s="18">
        <f>OFFSET(MCQ!D$20,ROW(D486)-ROW(D$20),0)</f>
        <v/>
      </c>
      <c r="E486" s="18">
        <f>OFFSET(MCQ!E$20,ROW(E486)-ROW(E$20),0)</f>
        <v/>
      </c>
      <c r="F486" s="18" t="n"/>
      <c r="G486" s="233">
        <f>OFFSET(MCQ!G$20,ROW(G486)-ROW(G$20),0)</f>
        <v/>
      </c>
      <c r="H486" s="583">
        <f>IF(G486="","",OFFSET(MCQ!H$20,ROW(H486)-ROW(H$20),0))</f>
        <v/>
      </c>
      <c r="I486" s="24">
        <f>IF(G486="","",IF(OR(G486="etapa",G486="sub-etapa"),"",OFFSET(MCQ!I$20,ROW(I486)-ROW(I$20),0)))</f>
        <v/>
      </c>
      <c r="J486" s="25">
        <f>IF(G486="","",OFFSET(MCQ!J$20,ROW(J486)-ROW(J$20),0))</f>
        <v/>
      </c>
      <c r="K486" s="24">
        <f>IF(G486="","",IF(OR(G486="etapa",G486="sub-etapa"),"",OFFSET(MCQ!K$20,ROW(K486)-ROW(K$20),0)))</f>
        <v/>
      </c>
      <c r="L486" s="26">
        <f>IF(G486="","",IF(OR(G486="etapa",G486="sub-etapa"),"",TRUNC(OFFSET(MCQ!L$20,ROW(L486)-ROW(L$20),0),2)))</f>
        <v/>
      </c>
      <c r="M486" s="584">
        <f>IF(I486="", "", IFERROR(VLOOKUP(VALUE(I486), _BaseAbril2026, 4, 0), IFERROR(VLOOKUP(TEXT(I486, "@"), _BaseAbril2026, 4, 0), "")))</f>
        <v/>
      </c>
      <c r="N486" s="585">
        <f>IFERROR(IF(S486="BDI1", TRUNC(M486*(1+$O$18), 2),IF(S486="BDI2", TRUNC(M486*(1+$N$18), 2), "")), "")</f>
        <v/>
      </c>
      <c r="O486" s="586">
        <f>_xlfn.IFS(G486="ETAPA", SUMIFS(ValorTotalComD, Nivel, A486), G486="SUB-ETAPA", SUMIFS(ValorTotalComD, SubNivel, C486), TRUE, T486)</f>
        <v/>
      </c>
      <c r="P486" s="584">
        <f>IF(I486="", "", IFERROR(VLOOKUP(VALUE(I486), _BaseAbril2026, 5, 0), IFERROR(VLOOKUP(TEXT(I486, "@"), _BaseAbril2026, 5, 0), "")))</f>
        <v/>
      </c>
      <c r="Q486" s="585">
        <f>IFERROR(IF(S486="BDI1", TRUNC(P486*(1+$R$18), 2),IF(S486="BDI2", TRUNC(P486*(1+$Q$18), 2), "")), "")</f>
        <v/>
      </c>
      <c r="R486" s="586">
        <f>_xlfn.IFS(G486="ETAPA", SUMIFS(ValorTotalSemD, Nivel, A486), G486="SUB-ETAPA", SUMIFS(ValorTotalSemD, SubNivel, C486), TRUE, U486)</f>
        <v/>
      </c>
      <c r="S486" s="587">
        <f>IF(G486="","",IF(OR(G486="etapa",G486="sub-etapa"),"",OFFSET(MCQ!M$20,ROW(M486)-ROW(M$20),0)))</f>
        <v/>
      </c>
      <c r="T486" s="588">
        <f>IFERROR(TRUNC(L486*N486,2),"")</f>
        <v/>
      </c>
      <c r="U486" s="589">
        <f>IFERROR(TRUNC(L486*Q486,2),"")</f>
        <v/>
      </c>
    </row>
    <row r="487">
      <c r="A487" s="18">
        <f>OFFSET(MCQ!A$20,ROW(A487)-ROW(A$20),0)</f>
        <v/>
      </c>
      <c r="B487" s="18">
        <f>OFFSET(MCQ!B$20,ROW(B487)-ROW(B$20),0)</f>
        <v/>
      </c>
      <c r="C487" s="18">
        <f>OFFSET(MCQ!C$20,ROW(C487)-ROW(C$20),0)</f>
        <v/>
      </c>
      <c r="D487" s="18">
        <f>OFFSET(MCQ!D$20,ROW(D487)-ROW(D$20),0)</f>
        <v/>
      </c>
      <c r="E487" s="18">
        <f>OFFSET(MCQ!E$20,ROW(E487)-ROW(E$20),0)</f>
        <v/>
      </c>
      <c r="F487" s="18" t="n"/>
      <c r="G487" s="233">
        <f>OFFSET(MCQ!G$20,ROW(G487)-ROW(G$20),0)</f>
        <v/>
      </c>
      <c r="H487" s="583">
        <f>IF(G487="","",OFFSET(MCQ!H$20,ROW(H487)-ROW(H$20),0))</f>
        <v/>
      </c>
      <c r="I487" s="24">
        <f>IF(G487="","",IF(OR(G487="etapa",G487="sub-etapa"),"",OFFSET(MCQ!I$20,ROW(I487)-ROW(I$20),0)))</f>
        <v/>
      </c>
      <c r="J487" s="25">
        <f>IF(G487="","",OFFSET(MCQ!J$20,ROW(J487)-ROW(J$20),0))</f>
        <v/>
      </c>
      <c r="K487" s="24">
        <f>IF(G487="","",IF(OR(G487="etapa",G487="sub-etapa"),"",OFFSET(MCQ!K$20,ROW(K487)-ROW(K$20),0)))</f>
        <v/>
      </c>
      <c r="L487" s="26">
        <f>IF(G487="","",IF(OR(G487="etapa",G487="sub-etapa"),"",TRUNC(OFFSET(MCQ!L$20,ROW(L487)-ROW(L$20),0),2)))</f>
        <v/>
      </c>
      <c r="M487" s="584">
        <f>IF(I487="", "", IFERROR(VLOOKUP(VALUE(I487), _BaseAbril2026, 4, 0), IFERROR(VLOOKUP(TEXT(I487, "@"), _BaseAbril2026, 4, 0), "")))</f>
        <v/>
      </c>
      <c r="N487" s="585">
        <f>IFERROR(IF(S487="BDI1", TRUNC(M487*(1+$O$18), 2),IF(S487="BDI2", TRUNC(M487*(1+$N$18), 2), "")), "")</f>
        <v/>
      </c>
      <c r="O487" s="586">
        <f>_xlfn.IFS(G487="ETAPA", SUMIFS(ValorTotalComD, Nivel, A487), G487="SUB-ETAPA", SUMIFS(ValorTotalComD, SubNivel, C487), TRUE, T487)</f>
        <v/>
      </c>
      <c r="P487" s="584">
        <f>IF(I487="", "", IFERROR(VLOOKUP(VALUE(I487), _BaseAbril2026, 5, 0), IFERROR(VLOOKUP(TEXT(I487, "@"), _BaseAbril2026, 5, 0), "")))</f>
        <v/>
      </c>
      <c r="Q487" s="585">
        <f>IFERROR(IF(S487="BDI1", TRUNC(P487*(1+$R$18), 2),IF(S487="BDI2", TRUNC(P487*(1+$Q$18), 2), "")), "")</f>
        <v/>
      </c>
      <c r="R487" s="586">
        <f>_xlfn.IFS(G487="ETAPA", SUMIFS(ValorTotalSemD, Nivel, A487), G487="SUB-ETAPA", SUMIFS(ValorTotalSemD, SubNivel, C487), TRUE, U487)</f>
        <v/>
      </c>
      <c r="S487" s="587">
        <f>IF(G487="","",IF(OR(G487="etapa",G487="sub-etapa"),"",OFFSET(MCQ!M$20,ROW(M487)-ROW(M$20),0)))</f>
        <v/>
      </c>
      <c r="T487" s="588">
        <f>IFERROR(TRUNC(L487*N487,2),"")</f>
        <v/>
      </c>
      <c r="U487" s="589">
        <f>IFERROR(TRUNC(L487*Q487,2),"")</f>
        <v/>
      </c>
    </row>
    <row r="488">
      <c r="A488" s="18">
        <f>OFFSET(MCQ!A$20,ROW(A488)-ROW(A$20),0)</f>
        <v/>
      </c>
      <c r="B488" s="18">
        <f>OFFSET(MCQ!B$20,ROW(B488)-ROW(B$20),0)</f>
        <v/>
      </c>
      <c r="C488" s="18">
        <f>OFFSET(MCQ!C$20,ROW(C488)-ROW(C$20),0)</f>
        <v/>
      </c>
      <c r="D488" s="18">
        <f>OFFSET(MCQ!D$20,ROW(D488)-ROW(D$20),0)</f>
        <v/>
      </c>
      <c r="E488" s="18">
        <f>OFFSET(MCQ!E$20,ROW(E488)-ROW(E$20),0)</f>
        <v/>
      </c>
      <c r="F488" s="18" t="n"/>
      <c r="G488" s="233">
        <f>OFFSET(MCQ!G$20,ROW(G488)-ROW(G$20),0)</f>
        <v/>
      </c>
      <c r="H488" s="583">
        <f>IF(G488="","",OFFSET(MCQ!H$20,ROW(H488)-ROW(H$20),0))</f>
        <v/>
      </c>
      <c r="I488" s="24">
        <f>IF(G488="","",IF(OR(G488="etapa",G488="sub-etapa"),"",OFFSET(MCQ!I$20,ROW(I488)-ROW(I$20),0)))</f>
        <v/>
      </c>
      <c r="J488" s="25">
        <f>IF(G488="","",OFFSET(MCQ!J$20,ROW(J488)-ROW(J$20),0))</f>
        <v/>
      </c>
      <c r="K488" s="24">
        <f>IF(G488="","",IF(OR(G488="etapa",G488="sub-etapa"),"",OFFSET(MCQ!K$20,ROW(K488)-ROW(K$20),0)))</f>
        <v/>
      </c>
      <c r="L488" s="26">
        <f>IF(G488="","",IF(OR(G488="etapa",G488="sub-etapa"),"",TRUNC(OFFSET(MCQ!L$20,ROW(L488)-ROW(L$20),0),2)))</f>
        <v/>
      </c>
      <c r="M488" s="584">
        <f>IF(I488="", "", IFERROR(VLOOKUP(VALUE(I488), _BaseAbril2026, 4, 0), IFERROR(VLOOKUP(TEXT(I488, "@"), _BaseAbril2026, 4, 0), "")))</f>
        <v/>
      </c>
      <c r="N488" s="585">
        <f>IFERROR(IF(S488="BDI1", TRUNC(M488*(1+$O$18), 2),IF(S488="BDI2", TRUNC(M488*(1+$N$18), 2), "")), "")</f>
        <v/>
      </c>
      <c r="O488" s="586">
        <f>_xlfn.IFS(G488="ETAPA", SUMIFS(ValorTotalComD, Nivel, A488), G488="SUB-ETAPA", SUMIFS(ValorTotalComD, SubNivel, C488), TRUE, T488)</f>
        <v/>
      </c>
      <c r="P488" s="584">
        <f>IF(I488="", "", IFERROR(VLOOKUP(VALUE(I488), _BaseAbril2026, 5, 0), IFERROR(VLOOKUP(TEXT(I488, "@"), _BaseAbril2026, 5, 0), "")))</f>
        <v/>
      </c>
      <c r="Q488" s="585">
        <f>IFERROR(IF(S488="BDI1", TRUNC(P488*(1+$R$18), 2),IF(S488="BDI2", TRUNC(P488*(1+$Q$18), 2), "")), "")</f>
        <v/>
      </c>
      <c r="R488" s="586">
        <f>_xlfn.IFS(G488="ETAPA", SUMIFS(ValorTotalSemD, Nivel, A488), G488="SUB-ETAPA", SUMIFS(ValorTotalSemD, SubNivel, C488), TRUE, U488)</f>
        <v/>
      </c>
      <c r="S488" s="587">
        <f>IF(G488="","",IF(OR(G488="etapa",G488="sub-etapa"),"",OFFSET(MCQ!M$20,ROW(M488)-ROW(M$20),0)))</f>
        <v/>
      </c>
      <c r="T488" s="588">
        <f>IFERROR(TRUNC(L488*N488,2),"")</f>
        <v/>
      </c>
      <c r="U488" s="589">
        <f>IFERROR(TRUNC(L488*Q488,2),"")</f>
        <v/>
      </c>
    </row>
    <row r="489">
      <c r="A489" s="18">
        <f>OFFSET(MCQ!A$20,ROW(A489)-ROW(A$20),0)</f>
        <v/>
      </c>
      <c r="B489" s="18">
        <f>OFFSET(MCQ!B$20,ROW(B489)-ROW(B$20),0)</f>
        <v/>
      </c>
      <c r="C489" s="18">
        <f>OFFSET(MCQ!C$20,ROW(C489)-ROW(C$20),0)</f>
        <v/>
      </c>
      <c r="D489" s="18">
        <f>OFFSET(MCQ!D$20,ROW(D489)-ROW(D$20),0)</f>
        <v/>
      </c>
      <c r="E489" s="18">
        <f>OFFSET(MCQ!E$20,ROW(E489)-ROW(E$20),0)</f>
        <v/>
      </c>
      <c r="F489" s="18" t="n"/>
      <c r="G489" s="233">
        <f>OFFSET(MCQ!G$20,ROW(G489)-ROW(G$20),0)</f>
        <v/>
      </c>
      <c r="H489" s="583">
        <f>IF(G489="","",OFFSET(MCQ!H$20,ROW(H489)-ROW(H$20),0))</f>
        <v/>
      </c>
      <c r="I489" s="24">
        <f>IF(G489="","",IF(OR(G489="etapa",G489="sub-etapa"),"",OFFSET(MCQ!I$20,ROW(I489)-ROW(I$20),0)))</f>
        <v/>
      </c>
      <c r="J489" s="25">
        <f>IF(G489="","",OFFSET(MCQ!J$20,ROW(J489)-ROW(J$20),0))</f>
        <v/>
      </c>
      <c r="K489" s="24">
        <f>IF(G489="","",IF(OR(G489="etapa",G489="sub-etapa"),"",OFFSET(MCQ!K$20,ROW(K489)-ROW(K$20),0)))</f>
        <v/>
      </c>
      <c r="L489" s="26">
        <f>IF(G489="","",IF(OR(G489="etapa",G489="sub-etapa"),"",TRUNC(OFFSET(MCQ!L$20,ROW(L489)-ROW(L$20),0),2)))</f>
        <v/>
      </c>
      <c r="M489" s="584">
        <f>IF(I489="", "", IFERROR(VLOOKUP(VALUE(I489), _BaseAbril2026, 4, 0), IFERROR(VLOOKUP(TEXT(I489, "@"), _BaseAbril2026, 4, 0), "")))</f>
        <v/>
      </c>
      <c r="N489" s="585">
        <f>IFERROR(IF(S489="BDI1", TRUNC(M489*(1+$O$18), 2),IF(S489="BDI2", TRUNC(M489*(1+$N$18), 2), "")), "")</f>
        <v/>
      </c>
      <c r="O489" s="586">
        <f>_xlfn.IFS(G489="ETAPA", SUMIFS(ValorTotalComD, Nivel, A489), G489="SUB-ETAPA", SUMIFS(ValorTotalComD, SubNivel, C489), TRUE, T489)</f>
        <v/>
      </c>
      <c r="P489" s="584">
        <f>IF(I489="", "", IFERROR(VLOOKUP(VALUE(I489), _BaseAbril2026, 5, 0), IFERROR(VLOOKUP(TEXT(I489, "@"), _BaseAbril2026, 5, 0), "")))</f>
        <v/>
      </c>
      <c r="Q489" s="585">
        <f>IFERROR(IF(S489="BDI1", TRUNC(P489*(1+$R$18), 2),IF(S489="BDI2", TRUNC(P489*(1+$Q$18), 2), "")), "")</f>
        <v/>
      </c>
      <c r="R489" s="586">
        <f>_xlfn.IFS(G489="ETAPA", SUMIFS(ValorTotalSemD, Nivel, A489), G489="SUB-ETAPA", SUMIFS(ValorTotalSemD, SubNivel, C489), TRUE, U489)</f>
        <v/>
      </c>
      <c r="S489" s="587">
        <f>IF(G489="","",IF(OR(G489="etapa",G489="sub-etapa"),"",OFFSET(MCQ!M$20,ROW(M489)-ROW(M$20),0)))</f>
        <v/>
      </c>
      <c r="T489" s="588">
        <f>IFERROR(TRUNC(L489*N489,2),"")</f>
        <v/>
      </c>
      <c r="U489" s="589">
        <f>IFERROR(TRUNC(L489*Q489,2),"")</f>
        <v/>
      </c>
    </row>
    <row r="490">
      <c r="A490" s="18">
        <f>OFFSET(MCQ!A$20,ROW(A490)-ROW(A$20),0)</f>
        <v/>
      </c>
      <c r="B490" s="18">
        <f>OFFSET(MCQ!B$20,ROW(B490)-ROW(B$20),0)</f>
        <v/>
      </c>
      <c r="C490" s="18">
        <f>OFFSET(MCQ!C$20,ROW(C490)-ROW(C$20),0)</f>
        <v/>
      </c>
      <c r="D490" s="18">
        <f>OFFSET(MCQ!D$20,ROW(D490)-ROW(D$20),0)</f>
        <v/>
      </c>
      <c r="E490" s="18">
        <f>OFFSET(MCQ!E$20,ROW(E490)-ROW(E$20),0)</f>
        <v/>
      </c>
      <c r="F490" s="18" t="n"/>
      <c r="G490" s="233">
        <f>OFFSET(MCQ!G$20,ROW(G490)-ROW(G$20),0)</f>
        <v/>
      </c>
      <c r="H490" s="583">
        <f>IF(G490="","",OFFSET(MCQ!H$20,ROW(H490)-ROW(H$20),0))</f>
        <v/>
      </c>
      <c r="I490" s="24">
        <f>IF(G490="","",IF(OR(G490="etapa",G490="sub-etapa"),"",OFFSET(MCQ!I$20,ROW(I490)-ROW(I$20),0)))</f>
        <v/>
      </c>
      <c r="J490" s="25">
        <f>IF(G490="","",OFFSET(MCQ!J$20,ROW(J490)-ROW(J$20),0))</f>
        <v/>
      </c>
      <c r="K490" s="24">
        <f>IF(G490="","",IF(OR(G490="etapa",G490="sub-etapa"),"",OFFSET(MCQ!K$20,ROW(K490)-ROW(K$20),0)))</f>
        <v/>
      </c>
      <c r="L490" s="26">
        <f>IF(G490="","",IF(OR(G490="etapa",G490="sub-etapa"),"",TRUNC(OFFSET(MCQ!L$20,ROW(L490)-ROW(L$20),0),2)))</f>
        <v/>
      </c>
      <c r="M490" s="584">
        <f>IF(I490="", "", IFERROR(VLOOKUP(VALUE(I490), _BaseAbril2026, 4, 0), IFERROR(VLOOKUP(TEXT(I490, "@"), _BaseAbril2026, 4, 0), "")))</f>
        <v/>
      </c>
      <c r="N490" s="585">
        <f>IFERROR(IF(S490="BDI1", TRUNC(M490*(1+$O$18), 2),IF(S490="BDI2", TRUNC(M490*(1+$N$18), 2), "")), "")</f>
        <v/>
      </c>
      <c r="O490" s="586">
        <f>_xlfn.IFS(G490="ETAPA", SUMIFS(ValorTotalComD, Nivel, A490), G490="SUB-ETAPA", SUMIFS(ValorTotalComD, SubNivel, C490), TRUE, T490)</f>
        <v/>
      </c>
      <c r="P490" s="584">
        <f>IF(I490="", "", IFERROR(VLOOKUP(VALUE(I490), _BaseAbril2026, 5, 0), IFERROR(VLOOKUP(TEXT(I490, "@"), _BaseAbril2026, 5, 0), "")))</f>
        <v/>
      </c>
      <c r="Q490" s="585">
        <f>IFERROR(IF(S490="BDI1", TRUNC(P490*(1+$R$18), 2),IF(S490="BDI2", TRUNC(P490*(1+$Q$18), 2), "")), "")</f>
        <v/>
      </c>
      <c r="R490" s="586">
        <f>_xlfn.IFS(G490="ETAPA", SUMIFS(ValorTotalSemD, Nivel, A490), G490="SUB-ETAPA", SUMIFS(ValorTotalSemD, SubNivel, C490), TRUE, U490)</f>
        <v/>
      </c>
      <c r="S490" s="587">
        <f>IF(G490="","",IF(OR(G490="etapa",G490="sub-etapa"),"",OFFSET(MCQ!M$20,ROW(M490)-ROW(M$20),0)))</f>
        <v/>
      </c>
      <c r="T490" s="588">
        <f>IFERROR(TRUNC(L490*N490,2),"")</f>
        <v/>
      </c>
      <c r="U490" s="589">
        <f>IFERROR(TRUNC(L490*Q490,2),"")</f>
        <v/>
      </c>
    </row>
    <row r="491">
      <c r="A491" s="18">
        <f>OFFSET(MCQ!A$20,ROW(A491)-ROW(A$20),0)</f>
        <v/>
      </c>
      <c r="B491" s="18">
        <f>OFFSET(MCQ!B$20,ROW(B491)-ROW(B$20),0)</f>
        <v/>
      </c>
      <c r="C491" s="18">
        <f>OFFSET(MCQ!C$20,ROW(C491)-ROW(C$20),0)</f>
        <v/>
      </c>
      <c r="D491" s="18">
        <f>OFFSET(MCQ!D$20,ROW(D491)-ROW(D$20),0)</f>
        <v/>
      </c>
      <c r="E491" s="18">
        <f>OFFSET(MCQ!E$20,ROW(E491)-ROW(E$20),0)</f>
        <v/>
      </c>
      <c r="F491" s="18" t="n"/>
      <c r="G491" s="233">
        <f>OFFSET(MCQ!G$20,ROW(G491)-ROW(G$20),0)</f>
        <v/>
      </c>
      <c r="H491" s="583">
        <f>IF(G491="","",OFFSET(MCQ!H$20,ROW(H491)-ROW(H$20),0))</f>
        <v/>
      </c>
      <c r="I491" s="24">
        <f>IF(G491="","",IF(OR(G491="etapa",G491="sub-etapa"),"",OFFSET(MCQ!I$20,ROW(I491)-ROW(I$20),0)))</f>
        <v/>
      </c>
      <c r="J491" s="25">
        <f>IF(G491="","",OFFSET(MCQ!J$20,ROW(J491)-ROW(J$20),0))</f>
        <v/>
      </c>
      <c r="K491" s="24">
        <f>IF(G491="","",IF(OR(G491="etapa",G491="sub-etapa"),"",OFFSET(MCQ!K$20,ROW(K491)-ROW(K$20),0)))</f>
        <v/>
      </c>
      <c r="L491" s="26">
        <f>IF(G491="","",IF(OR(G491="etapa",G491="sub-etapa"),"",TRUNC(OFFSET(MCQ!L$20,ROW(L491)-ROW(L$20),0),2)))</f>
        <v/>
      </c>
      <c r="M491" s="584">
        <f>IF(I491="", "", IFERROR(VLOOKUP(VALUE(I491), _BaseAbril2026, 4, 0), IFERROR(VLOOKUP(TEXT(I491, "@"), _BaseAbril2026, 4, 0), "")))</f>
        <v/>
      </c>
      <c r="N491" s="585">
        <f>IFERROR(IF(S491="BDI1", TRUNC(M491*(1+$O$18), 2),IF(S491="BDI2", TRUNC(M491*(1+$N$18), 2), "")), "")</f>
        <v/>
      </c>
      <c r="O491" s="586">
        <f>_xlfn.IFS(G491="ETAPA", SUMIFS(ValorTotalComD, Nivel, A491), G491="SUB-ETAPA", SUMIFS(ValorTotalComD, SubNivel, C491), TRUE, T491)</f>
        <v/>
      </c>
      <c r="P491" s="584">
        <f>IF(I491="", "", IFERROR(VLOOKUP(VALUE(I491), _BaseAbril2026, 5, 0), IFERROR(VLOOKUP(TEXT(I491, "@"), _BaseAbril2026, 5, 0), "")))</f>
        <v/>
      </c>
      <c r="Q491" s="585">
        <f>IFERROR(IF(S491="BDI1", TRUNC(P491*(1+$R$18), 2),IF(S491="BDI2", TRUNC(P491*(1+$Q$18), 2), "")), "")</f>
        <v/>
      </c>
      <c r="R491" s="586">
        <f>_xlfn.IFS(G491="ETAPA", SUMIFS(ValorTotalSemD, Nivel, A491), G491="SUB-ETAPA", SUMIFS(ValorTotalSemD, SubNivel, C491), TRUE, U491)</f>
        <v/>
      </c>
      <c r="S491" s="587">
        <f>IF(G491="","",IF(OR(G491="etapa",G491="sub-etapa"),"",OFFSET(MCQ!M$20,ROW(M491)-ROW(M$20),0)))</f>
        <v/>
      </c>
      <c r="T491" s="588">
        <f>IFERROR(TRUNC(L491*N491,2),"")</f>
        <v/>
      </c>
      <c r="U491" s="589">
        <f>IFERROR(TRUNC(L491*Q491,2),"")</f>
        <v/>
      </c>
    </row>
    <row r="492">
      <c r="A492" s="18">
        <f>OFFSET(MCQ!A$20,ROW(A492)-ROW(A$20),0)</f>
        <v/>
      </c>
      <c r="B492" s="18">
        <f>OFFSET(MCQ!B$20,ROW(B492)-ROW(B$20),0)</f>
        <v/>
      </c>
      <c r="C492" s="18">
        <f>OFFSET(MCQ!C$20,ROW(C492)-ROW(C$20),0)</f>
        <v/>
      </c>
      <c r="D492" s="18">
        <f>OFFSET(MCQ!D$20,ROW(D492)-ROW(D$20),0)</f>
        <v/>
      </c>
      <c r="E492" s="18">
        <f>OFFSET(MCQ!E$20,ROW(E492)-ROW(E$20),0)</f>
        <v/>
      </c>
      <c r="F492" s="18" t="n"/>
      <c r="G492" s="233">
        <f>OFFSET(MCQ!G$20,ROW(G492)-ROW(G$20),0)</f>
        <v/>
      </c>
      <c r="H492" s="583">
        <f>IF(G492="","",OFFSET(MCQ!H$20,ROW(H492)-ROW(H$20),0))</f>
        <v/>
      </c>
      <c r="I492" s="24">
        <f>IF(G492="","",IF(OR(G492="etapa",G492="sub-etapa"),"",OFFSET(MCQ!I$20,ROW(I492)-ROW(I$20),0)))</f>
        <v/>
      </c>
      <c r="J492" s="25">
        <f>IF(G492="","",OFFSET(MCQ!J$20,ROW(J492)-ROW(J$20),0))</f>
        <v/>
      </c>
      <c r="K492" s="24">
        <f>IF(G492="","",IF(OR(G492="etapa",G492="sub-etapa"),"",OFFSET(MCQ!K$20,ROW(K492)-ROW(K$20),0)))</f>
        <v/>
      </c>
      <c r="L492" s="26">
        <f>IF(G492="","",IF(OR(G492="etapa",G492="sub-etapa"),"",TRUNC(OFFSET(MCQ!L$20,ROW(L492)-ROW(L$20),0),2)))</f>
        <v/>
      </c>
      <c r="M492" s="584">
        <f>IF(I492="", "", IFERROR(VLOOKUP(VALUE(I492), _BaseAbril2026, 4, 0), IFERROR(VLOOKUP(TEXT(I492, "@"), _BaseAbril2026, 4, 0), "")))</f>
        <v/>
      </c>
      <c r="N492" s="585">
        <f>IFERROR(IF(S492="BDI1", TRUNC(M492*(1+$O$18), 2),IF(S492="BDI2", TRUNC(M492*(1+$N$18), 2), "")), "")</f>
        <v/>
      </c>
      <c r="O492" s="586">
        <f>_xlfn.IFS(G492="ETAPA", SUMIFS(ValorTotalComD, Nivel, A492), G492="SUB-ETAPA", SUMIFS(ValorTotalComD, SubNivel, C492), TRUE, T492)</f>
        <v/>
      </c>
      <c r="P492" s="584">
        <f>IF(I492="", "", IFERROR(VLOOKUP(VALUE(I492), _BaseAbril2026, 5, 0), IFERROR(VLOOKUP(TEXT(I492, "@"), _BaseAbril2026, 5, 0), "")))</f>
        <v/>
      </c>
      <c r="Q492" s="585">
        <f>IFERROR(IF(S492="BDI1", TRUNC(P492*(1+$R$18), 2),IF(S492="BDI2", TRUNC(P492*(1+$Q$18), 2), "")), "")</f>
        <v/>
      </c>
      <c r="R492" s="586">
        <f>_xlfn.IFS(G492="ETAPA", SUMIFS(ValorTotalSemD, Nivel, A492), G492="SUB-ETAPA", SUMIFS(ValorTotalSemD, SubNivel, C492), TRUE, U492)</f>
        <v/>
      </c>
      <c r="S492" s="587">
        <f>IF(G492="","",IF(OR(G492="etapa",G492="sub-etapa"),"",OFFSET(MCQ!M$20,ROW(M492)-ROW(M$20),0)))</f>
        <v/>
      </c>
      <c r="T492" s="588">
        <f>IFERROR(TRUNC(L492*N492,2),"")</f>
        <v/>
      </c>
      <c r="U492" s="589">
        <f>IFERROR(TRUNC(L492*Q492,2),"")</f>
        <v/>
      </c>
    </row>
    <row r="493">
      <c r="A493" s="18">
        <f>OFFSET(MCQ!A$20,ROW(A493)-ROW(A$20),0)</f>
        <v/>
      </c>
      <c r="B493" s="18">
        <f>OFFSET(MCQ!B$20,ROW(B493)-ROW(B$20),0)</f>
        <v/>
      </c>
      <c r="C493" s="18">
        <f>OFFSET(MCQ!C$20,ROW(C493)-ROW(C$20),0)</f>
        <v/>
      </c>
      <c r="D493" s="18">
        <f>OFFSET(MCQ!D$20,ROW(D493)-ROW(D$20),0)</f>
        <v/>
      </c>
      <c r="E493" s="18">
        <f>OFFSET(MCQ!E$20,ROW(E493)-ROW(E$20),0)</f>
        <v/>
      </c>
      <c r="F493" s="18" t="n"/>
      <c r="G493" s="233">
        <f>OFFSET(MCQ!G$20,ROW(G493)-ROW(G$20),0)</f>
        <v/>
      </c>
      <c r="H493" s="583">
        <f>IF(G493="","",OFFSET(MCQ!H$20,ROW(H493)-ROW(H$20),0))</f>
        <v/>
      </c>
      <c r="I493" s="24">
        <f>IF(G493="","",IF(OR(G493="etapa",G493="sub-etapa"),"",OFFSET(MCQ!I$20,ROW(I493)-ROW(I$20),0)))</f>
        <v/>
      </c>
      <c r="J493" s="25">
        <f>IF(G493="","",OFFSET(MCQ!J$20,ROW(J493)-ROW(J$20),0))</f>
        <v/>
      </c>
      <c r="K493" s="24">
        <f>IF(G493="","",IF(OR(G493="etapa",G493="sub-etapa"),"",OFFSET(MCQ!K$20,ROW(K493)-ROW(K$20),0)))</f>
        <v/>
      </c>
      <c r="L493" s="26">
        <f>IF(G493="","",IF(OR(G493="etapa",G493="sub-etapa"),"",TRUNC(OFFSET(MCQ!L$20,ROW(L493)-ROW(L$20),0),2)))</f>
        <v/>
      </c>
      <c r="M493" s="584">
        <f>IF(I493="", "", IFERROR(VLOOKUP(VALUE(I493), _BaseAbril2026, 4, 0), IFERROR(VLOOKUP(TEXT(I493, "@"), _BaseAbril2026, 4, 0), "")))</f>
        <v/>
      </c>
      <c r="N493" s="585">
        <f>IFERROR(IF(S493="BDI1", TRUNC(M493*(1+$O$18), 2),IF(S493="BDI2", TRUNC(M493*(1+$N$18), 2), "")), "")</f>
        <v/>
      </c>
      <c r="O493" s="586">
        <f>_xlfn.IFS(G493="ETAPA", SUMIFS(ValorTotalComD, Nivel, A493), G493="SUB-ETAPA", SUMIFS(ValorTotalComD, SubNivel, C493), TRUE, T493)</f>
        <v/>
      </c>
      <c r="P493" s="584">
        <f>IF(I493="", "", IFERROR(VLOOKUP(VALUE(I493), _BaseAbril2026, 5, 0), IFERROR(VLOOKUP(TEXT(I493, "@"), _BaseAbril2026, 5, 0), "")))</f>
        <v/>
      </c>
      <c r="Q493" s="585">
        <f>IFERROR(IF(S493="BDI1", TRUNC(P493*(1+$R$18), 2),IF(S493="BDI2", TRUNC(P493*(1+$Q$18), 2), "")), "")</f>
        <v/>
      </c>
      <c r="R493" s="586">
        <f>_xlfn.IFS(G493="ETAPA", SUMIFS(ValorTotalSemD, Nivel, A493), G493="SUB-ETAPA", SUMIFS(ValorTotalSemD, SubNivel, C493), TRUE, U493)</f>
        <v/>
      </c>
      <c r="S493" s="587">
        <f>IF(G493="","",IF(OR(G493="etapa",G493="sub-etapa"),"",OFFSET(MCQ!M$20,ROW(M493)-ROW(M$20),0)))</f>
        <v/>
      </c>
      <c r="T493" s="588">
        <f>IFERROR(TRUNC(L493*N493,2),"")</f>
        <v/>
      </c>
      <c r="U493" s="589">
        <f>IFERROR(TRUNC(L493*Q493,2),"")</f>
        <v/>
      </c>
    </row>
    <row r="494">
      <c r="A494" s="18">
        <f>OFFSET(MCQ!A$20,ROW(A494)-ROW(A$20),0)</f>
        <v/>
      </c>
      <c r="B494" s="18">
        <f>OFFSET(MCQ!B$20,ROW(B494)-ROW(B$20),0)</f>
        <v/>
      </c>
      <c r="C494" s="18">
        <f>OFFSET(MCQ!C$20,ROW(C494)-ROW(C$20),0)</f>
        <v/>
      </c>
      <c r="D494" s="18">
        <f>OFFSET(MCQ!D$20,ROW(D494)-ROW(D$20),0)</f>
        <v/>
      </c>
      <c r="E494" s="18">
        <f>OFFSET(MCQ!E$20,ROW(E494)-ROW(E$20),0)</f>
        <v/>
      </c>
      <c r="F494" s="18" t="n"/>
      <c r="G494" s="233">
        <f>OFFSET(MCQ!G$20,ROW(G494)-ROW(G$20),0)</f>
        <v/>
      </c>
      <c r="H494" s="583">
        <f>IF(G494="","",OFFSET(MCQ!H$20,ROW(H494)-ROW(H$20),0))</f>
        <v/>
      </c>
      <c r="I494" s="24">
        <f>IF(G494="","",IF(OR(G494="etapa",G494="sub-etapa"),"",OFFSET(MCQ!I$20,ROW(I494)-ROW(I$20),0)))</f>
        <v/>
      </c>
      <c r="J494" s="25">
        <f>IF(G494="","",OFFSET(MCQ!J$20,ROW(J494)-ROW(J$20),0))</f>
        <v/>
      </c>
      <c r="K494" s="24">
        <f>IF(G494="","",IF(OR(G494="etapa",G494="sub-etapa"),"",OFFSET(MCQ!K$20,ROW(K494)-ROW(K$20),0)))</f>
        <v/>
      </c>
      <c r="L494" s="26">
        <f>IF(G494="","",IF(OR(G494="etapa",G494="sub-etapa"),"",TRUNC(OFFSET(MCQ!L$20,ROW(L494)-ROW(L$20),0),2)))</f>
        <v/>
      </c>
      <c r="M494" s="584">
        <f>IF(I494="", "", IFERROR(VLOOKUP(VALUE(I494), _BaseAbril2026, 4, 0), IFERROR(VLOOKUP(TEXT(I494, "@"), _BaseAbril2026, 4, 0), "")))</f>
        <v/>
      </c>
      <c r="N494" s="585">
        <f>IFERROR(IF(S494="BDI1", TRUNC(M494*(1+$O$18), 2),IF(S494="BDI2", TRUNC(M494*(1+$N$18), 2), "")), "")</f>
        <v/>
      </c>
      <c r="O494" s="586">
        <f>_xlfn.IFS(G494="ETAPA", SUMIFS(ValorTotalComD, Nivel, A494), G494="SUB-ETAPA", SUMIFS(ValorTotalComD, SubNivel, C494), TRUE, T494)</f>
        <v/>
      </c>
      <c r="P494" s="584">
        <f>IF(I494="", "", IFERROR(VLOOKUP(VALUE(I494), _BaseAbril2026, 5, 0), IFERROR(VLOOKUP(TEXT(I494, "@"), _BaseAbril2026, 5, 0), "")))</f>
        <v/>
      </c>
      <c r="Q494" s="585">
        <f>IFERROR(IF(S494="BDI1", TRUNC(P494*(1+$R$18), 2),IF(S494="BDI2", TRUNC(P494*(1+$Q$18), 2), "")), "")</f>
        <v/>
      </c>
      <c r="R494" s="586">
        <f>_xlfn.IFS(G494="ETAPA", SUMIFS(ValorTotalSemD, Nivel, A494), G494="SUB-ETAPA", SUMIFS(ValorTotalSemD, SubNivel, C494), TRUE, U494)</f>
        <v/>
      </c>
      <c r="S494" s="587">
        <f>IF(G494="","",IF(OR(G494="etapa",G494="sub-etapa"),"",OFFSET(MCQ!M$20,ROW(M494)-ROW(M$20),0)))</f>
        <v/>
      </c>
      <c r="T494" s="588">
        <f>IFERROR(TRUNC(L494*N494,2),"")</f>
        <v/>
      </c>
      <c r="U494" s="589">
        <f>IFERROR(TRUNC(L494*Q494,2),"")</f>
        <v/>
      </c>
    </row>
    <row r="495">
      <c r="A495" s="18">
        <f>OFFSET(MCQ!A$20,ROW(A495)-ROW(A$20),0)</f>
        <v/>
      </c>
      <c r="B495" s="18">
        <f>OFFSET(MCQ!B$20,ROW(B495)-ROW(B$20),0)</f>
        <v/>
      </c>
      <c r="C495" s="18">
        <f>OFFSET(MCQ!C$20,ROW(C495)-ROW(C$20),0)</f>
        <v/>
      </c>
      <c r="D495" s="18">
        <f>OFFSET(MCQ!D$20,ROW(D495)-ROW(D$20),0)</f>
        <v/>
      </c>
      <c r="E495" s="18">
        <f>OFFSET(MCQ!E$20,ROW(E495)-ROW(E$20),0)</f>
        <v/>
      </c>
      <c r="F495" s="18" t="n"/>
      <c r="G495" s="233">
        <f>OFFSET(MCQ!G$20,ROW(G495)-ROW(G$20),0)</f>
        <v/>
      </c>
      <c r="H495" s="583">
        <f>IF(G495="","",OFFSET(MCQ!H$20,ROW(H495)-ROW(H$20),0))</f>
        <v/>
      </c>
      <c r="I495" s="24">
        <f>IF(G495="","",IF(OR(G495="etapa",G495="sub-etapa"),"",OFFSET(MCQ!I$20,ROW(I495)-ROW(I$20),0)))</f>
        <v/>
      </c>
      <c r="J495" s="25">
        <f>IF(G495="","",OFFSET(MCQ!J$20,ROW(J495)-ROW(J$20),0))</f>
        <v/>
      </c>
      <c r="K495" s="24">
        <f>IF(G495="","",IF(OR(G495="etapa",G495="sub-etapa"),"",OFFSET(MCQ!K$20,ROW(K495)-ROW(K$20),0)))</f>
        <v/>
      </c>
      <c r="L495" s="26">
        <f>IF(G495="","",IF(OR(G495="etapa",G495="sub-etapa"),"",TRUNC(OFFSET(MCQ!L$20,ROW(L495)-ROW(L$20),0),2)))</f>
        <v/>
      </c>
      <c r="M495" s="584">
        <f>IF(I495="", "", IFERROR(VLOOKUP(VALUE(I495), _BaseAbril2026, 4, 0), IFERROR(VLOOKUP(TEXT(I495, "@"), _BaseAbril2026, 4, 0), "")))</f>
        <v/>
      </c>
      <c r="N495" s="585">
        <f>IFERROR(IF(S495="BDI1", TRUNC(M495*(1+$O$18), 2),IF(S495="BDI2", TRUNC(M495*(1+$N$18), 2), "")), "")</f>
        <v/>
      </c>
      <c r="O495" s="586">
        <f>_xlfn.IFS(G495="ETAPA", SUMIFS(ValorTotalComD, Nivel, A495), G495="SUB-ETAPA", SUMIFS(ValorTotalComD, SubNivel, C495), TRUE, T495)</f>
        <v/>
      </c>
      <c r="P495" s="584">
        <f>IF(I495="", "", IFERROR(VLOOKUP(VALUE(I495), _BaseAbril2026, 5, 0), IFERROR(VLOOKUP(TEXT(I495, "@"), _BaseAbril2026, 5, 0), "")))</f>
        <v/>
      </c>
      <c r="Q495" s="585">
        <f>IFERROR(IF(S495="BDI1", TRUNC(P495*(1+$R$18), 2),IF(S495="BDI2", TRUNC(P495*(1+$Q$18), 2), "")), "")</f>
        <v/>
      </c>
      <c r="R495" s="586">
        <f>_xlfn.IFS(G495="ETAPA", SUMIFS(ValorTotalSemD, Nivel, A495), G495="SUB-ETAPA", SUMIFS(ValorTotalSemD, SubNivel, C495), TRUE, U495)</f>
        <v/>
      </c>
      <c r="S495" s="587">
        <f>IF(G495="","",IF(OR(G495="etapa",G495="sub-etapa"),"",OFFSET(MCQ!M$20,ROW(M495)-ROW(M$20),0)))</f>
        <v/>
      </c>
      <c r="T495" s="588">
        <f>IFERROR(TRUNC(L495*N495,2),"")</f>
        <v/>
      </c>
      <c r="U495" s="589">
        <f>IFERROR(TRUNC(L495*Q495,2),"")</f>
        <v/>
      </c>
    </row>
    <row r="496">
      <c r="A496" s="18">
        <f>OFFSET(MCQ!A$20,ROW(A496)-ROW(A$20),0)</f>
        <v/>
      </c>
      <c r="B496" s="18">
        <f>OFFSET(MCQ!B$20,ROW(B496)-ROW(B$20),0)</f>
        <v/>
      </c>
      <c r="C496" s="18">
        <f>OFFSET(MCQ!C$20,ROW(C496)-ROW(C$20),0)</f>
        <v/>
      </c>
      <c r="D496" s="18">
        <f>OFFSET(MCQ!D$20,ROW(D496)-ROW(D$20),0)</f>
        <v/>
      </c>
      <c r="E496" s="18">
        <f>OFFSET(MCQ!E$20,ROW(E496)-ROW(E$20),0)</f>
        <v/>
      </c>
      <c r="F496" s="18" t="n"/>
      <c r="G496" s="233">
        <f>OFFSET(MCQ!G$20,ROW(G496)-ROW(G$20),0)</f>
        <v/>
      </c>
      <c r="H496" s="583">
        <f>IF(G496="","",OFFSET(MCQ!H$20,ROW(H496)-ROW(H$20),0))</f>
        <v/>
      </c>
      <c r="I496" s="24">
        <f>IF(G496="","",IF(OR(G496="etapa",G496="sub-etapa"),"",OFFSET(MCQ!I$20,ROW(I496)-ROW(I$20),0)))</f>
        <v/>
      </c>
      <c r="J496" s="25">
        <f>IF(G496="","",OFFSET(MCQ!J$20,ROW(J496)-ROW(J$20),0))</f>
        <v/>
      </c>
      <c r="K496" s="24">
        <f>IF(G496="","",IF(OR(G496="etapa",G496="sub-etapa"),"",OFFSET(MCQ!K$20,ROW(K496)-ROW(K$20),0)))</f>
        <v/>
      </c>
      <c r="L496" s="26">
        <f>IF(G496="","",IF(OR(G496="etapa",G496="sub-etapa"),"",TRUNC(OFFSET(MCQ!L$20,ROW(L496)-ROW(L$20),0),2)))</f>
        <v/>
      </c>
      <c r="M496" s="584">
        <f>IF(I496="", "", IFERROR(VLOOKUP(VALUE(I496), _BaseAbril2026, 4, 0), IFERROR(VLOOKUP(TEXT(I496, "@"), _BaseAbril2026, 4, 0), "")))</f>
        <v/>
      </c>
      <c r="N496" s="585">
        <f>IFERROR(IF(S496="BDI1", TRUNC(M496*(1+$O$18), 2),IF(S496="BDI2", TRUNC(M496*(1+$N$18), 2), "")), "")</f>
        <v/>
      </c>
      <c r="O496" s="586">
        <f>_xlfn.IFS(G496="ETAPA", SUMIFS(ValorTotalComD, Nivel, A496), G496="SUB-ETAPA", SUMIFS(ValorTotalComD, SubNivel, C496), TRUE, T496)</f>
        <v/>
      </c>
      <c r="P496" s="584">
        <f>IF(I496="", "", IFERROR(VLOOKUP(VALUE(I496), _BaseAbril2026, 5, 0), IFERROR(VLOOKUP(TEXT(I496, "@"), _BaseAbril2026, 5, 0), "")))</f>
        <v/>
      </c>
      <c r="Q496" s="585">
        <f>IFERROR(IF(S496="BDI1", TRUNC(P496*(1+$R$18), 2),IF(S496="BDI2", TRUNC(P496*(1+$Q$18), 2), "")), "")</f>
        <v/>
      </c>
      <c r="R496" s="586">
        <f>_xlfn.IFS(G496="ETAPA", SUMIFS(ValorTotalSemD, Nivel, A496), G496="SUB-ETAPA", SUMIFS(ValorTotalSemD, SubNivel, C496), TRUE, U496)</f>
        <v/>
      </c>
      <c r="S496" s="587">
        <f>IF(G496="","",IF(OR(G496="etapa",G496="sub-etapa"),"",OFFSET(MCQ!M$20,ROW(M496)-ROW(M$20),0)))</f>
        <v/>
      </c>
      <c r="T496" s="588">
        <f>IFERROR(TRUNC(L496*N496,2),"")</f>
        <v/>
      </c>
      <c r="U496" s="589">
        <f>IFERROR(TRUNC(L496*Q496,2),"")</f>
        <v/>
      </c>
    </row>
    <row r="497">
      <c r="A497" s="18">
        <f>OFFSET(MCQ!A$20,ROW(A497)-ROW(A$20),0)</f>
        <v/>
      </c>
      <c r="B497" s="18">
        <f>OFFSET(MCQ!B$20,ROW(B497)-ROW(B$20),0)</f>
        <v/>
      </c>
      <c r="C497" s="18">
        <f>OFFSET(MCQ!C$20,ROW(C497)-ROW(C$20),0)</f>
        <v/>
      </c>
      <c r="D497" s="18">
        <f>OFFSET(MCQ!D$20,ROW(D497)-ROW(D$20),0)</f>
        <v/>
      </c>
      <c r="E497" s="18">
        <f>OFFSET(MCQ!E$20,ROW(E497)-ROW(E$20),0)</f>
        <v/>
      </c>
      <c r="F497" s="18" t="n"/>
      <c r="G497" s="233">
        <f>OFFSET(MCQ!G$20,ROW(G497)-ROW(G$20),0)</f>
        <v/>
      </c>
      <c r="H497" s="583">
        <f>IF(G497="","",OFFSET(MCQ!H$20,ROW(H497)-ROW(H$20),0))</f>
        <v/>
      </c>
      <c r="I497" s="24">
        <f>IF(G497="","",IF(OR(G497="etapa",G497="sub-etapa"),"",OFFSET(MCQ!I$20,ROW(I497)-ROW(I$20),0)))</f>
        <v/>
      </c>
      <c r="J497" s="25">
        <f>IF(G497="","",OFFSET(MCQ!J$20,ROW(J497)-ROW(J$20),0))</f>
        <v/>
      </c>
      <c r="K497" s="24">
        <f>IF(G497="","",IF(OR(G497="etapa",G497="sub-etapa"),"",OFFSET(MCQ!K$20,ROW(K497)-ROW(K$20),0)))</f>
        <v/>
      </c>
      <c r="L497" s="26">
        <f>IF(G497="","",IF(OR(G497="etapa",G497="sub-etapa"),"",TRUNC(OFFSET(MCQ!L$20,ROW(L497)-ROW(L$20),0),2)))</f>
        <v/>
      </c>
      <c r="M497" s="584">
        <f>IF(I497="", "", IFERROR(VLOOKUP(VALUE(I497), _BaseAbril2026, 4, 0), IFERROR(VLOOKUP(TEXT(I497, "@"), _BaseAbril2026, 4, 0), "")))</f>
        <v/>
      </c>
      <c r="N497" s="585">
        <f>IFERROR(IF(S497="BDI1", TRUNC(M497*(1+$O$18), 2),IF(S497="BDI2", TRUNC(M497*(1+$N$18), 2), "")), "")</f>
        <v/>
      </c>
      <c r="O497" s="586">
        <f>_xlfn.IFS(G497="ETAPA", SUMIFS(ValorTotalComD, Nivel, A497), G497="SUB-ETAPA", SUMIFS(ValorTotalComD, SubNivel, C497), TRUE, T497)</f>
        <v/>
      </c>
      <c r="P497" s="584">
        <f>IF(I497="", "", IFERROR(VLOOKUP(VALUE(I497), _BaseAbril2026, 5, 0), IFERROR(VLOOKUP(TEXT(I497, "@"), _BaseAbril2026, 5, 0), "")))</f>
        <v/>
      </c>
      <c r="Q497" s="585">
        <f>IFERROR(IF(S497="BDI1", TRUNC(P497*(1+$R$18), 2),IF(S497="BDI2", TRUNC(P497*(1+$Q$18), 2), "")), "")</f>
        <v/>
      </c>
      <c r="R497" s="586">
        <f>_xlfn.IFS(G497="ETAPA", SUMIFS(ValorTotalSemD, Nivel, A497), G497="SUB-ETAPA", SUMIFS(ValorTotalSemD, SubNivel, C497), TRUE, U497)</f>
        <v/>
      </c>
      <c r="S497" s="587">
        <f>IF(G497="","",IF(OR(G497="etapa",G497="sub-etapa"),"",OFFSET(MCQ!M$20,ROW(M497)-ROW(M$20),0)))</f>
        <v/>
      </c>
      <c r="T497" s="588">
        <f>IFERROR(TRUNC(L497*N497,2),"")</f>
        <v/>
      </c>
      <c r="U497" s="589">
        <f>IFERROR(TRUNC(L497*Q497,2),"")</f>
        <v/>
      </c>
    </row>
    <row r="498">
      <c r="A498" s="18">
        <f>OFFSET(MCQ!A$20,ROW(A498)-ROW(A$20),0)</f>
        <v/>
      </c>
      <c r="B498" s="18">
        <f>OFFSET(MCQ!B$20,ROW(B498)-ROW(B$20),0)</f>
        <v/>
      </c>
      <c r="C498" s="18">
        <f>OFFSET(MCQ!C$20,ROW(C498)-ROW(C$20),0)</f>
        <v/>
      </c>
      <c r="D498" s="18">
        <f>OFFSET(MCQ!D$20,ROW(D498)-ROW(D$20),0)</f>
        <v/>
      </c>
      <c r="E498" s="18">
        <f>OFFSET(MCQ!E$20,ROW(E498)-ROW(E$20),0)</f>
        <v/>
      </c>
      <c r="F498" s="18" t="n"/>
      <c r="G498" s="233">
        <f>OFFSET(MCQ!G$20,ROW(G498)-ROW(G$20),0)</f>
        <v/>
      </c>
      <c r="H498" s="583">
        <f>IF(G498="","",OFFSET(MCQ!H$20,ROW(H498)-ROW(H$20),0))</f>
        <v/>
      </c>
      <c r="I498" s="24">
        <f>IF(G498="","",IF(OR(G498="etapa",G498="sub-etapa"),"",OFFSET(MCQ!I$20,ROW(I498)-ROW(I$20),0)))</f>
        <v/>
      </c>
      <c r="J498" s="25">
        <f>IF(G498="","",OFFSET(MCQ!J$20,ROW(J498)-ROW(J$20),0))</f>
        <v/>
      </c>
      <c r="K498" s="24">
        <f>IF(G498="","",IF(OR(G498="etapa",G498="sub-etapa"),"",OFFSET(MCQ!K$20,ROW(K498)-ROW(K$20),0)))</f>
        <v/>
      </c>
      <c r="L498" s="26">
        <f>IF(G498="","",IF(OR(G498="etapa",G498="sub-etapa"),"",TRUNC(OFFSET(MCQ!L$20,ROW(L498)-ROW(L$20),0),2)))</f>
        <v/>
      </c>
      <c r="M498" s="584">
        <f>IF(I498="", "", IFERROR(VLOOKUP(VALUE(I498), _BaseAbril2026, 4, 0), IFERROR(VLOOKUP(TEXT(I498, "@"), _BaseAbril2026, 4, 0), "")))</f>
        <v/>
      </c>
      <c r="N498" s="585">
        <f>IFERROR(IF(S498="BDI1", TRUNC(M498*(1+$O$18), 2),IF(S498="BDI2", TRUNC(M498*(1+$N$18), 2), "")), "")</f>
        <v/>
      </c>
      <c r="O498" s="586">
        <f>_xlfn.IFS(G498="ETAPA", SUMIFS(ValorTotalComD, Nivel, A498), G498="SUB-ETAPA", SUMIFS(ValorTotalComD, SubNivel, C498), TRUE, T498)</f>
        <v/>
      </c>
      <c r="P498" s="584">
        <f>IF(I498="", "", IFERROR(VLOOKUP(VALUE(I498), _BaseAbril2026, 5, 0), IFERROR(VLOOKUP(TEXT(I498, "@"), _BaseAbril2026, 5, 0), "")))</f>
        <v/>
      </c>
      <c r="Q498" s="585">
        <f>IFERROR(IF(S498="BDI1", TRUNC(P498*(1+$R$18), 2),IF(S498="BDI2", TRUNC(P498*(1+$Q$18), 2), "")), "")</f>
        <v/>
      </c>
      <c r="R498" s="586">
        <f>_xlfn.IFS(G498="ETAPA", SUMIFS(ValorTotalSemD, Nivel, A498), G498="SUB-ETAPA", SUMIFS(ValorTotalSemD, SubNivel, C498), TRUE, U498)</f>
        <v/>
      </c>
      <c r="S498" s="587">
        <f>IF(G498="","",IF(OR(G498="etapa",G498="sub-etapa"),"",OFFSET(MCQ!M$20,ROW(M498)-ROW(M$20),0)))</f>
        <v/>
      </c>
      <c r="T498" s="588">
        <f>IFERROR(TRUNC(L498*N498,2),"")</f>
        <v/>
      </c>
      <c r="U498" s="589">
        <f>IFERROR(TRUNC(L498*Q498,2),"")</f>
        <v/>
      </c>
    </row>
    <row r="499">
      <c r="A499" s="18">
        <f>OFFSET(MCQ!A$20,ROW(A499)-ROW(A$20),0)</f>
        <v/>
      </c>
      <c r="B499" s="18">
        <f>OFFSET(MCQ!B$20,ROW(B499)-ROW(B$20),0)</f>
        <v/>
      </c>
      <c r="C499" s="18">
        <f>OFFSET(MCQ!C$20,ROW(C499)-ROW(C$20),0)</f>
        <v/>
      </c>
      <c r="D499" s="18">
        <f>OFFSET(MCQ!D$20,ROW(D499)-ROW(D$20),0)</f>
        <v/>
      </c>
      <c r="E499" s="18">
        <f>OFFSET(MCQ!E$20,ROW(E499)-ROW(E$20),0)</f>
        <v/>
      </c>
      <c r="F499" s="18" t="n"/>
      <c r="G499" s="233">
        <f>OFFSET(MCQ!G$20,ROW(G499)-ROW(G$20),0)</f>
        <v/>
      </c>
      <c r="H499" s="583">
        <f>IF(G499="","",OFFSET(MCQ!H$20,ROW(H499)-ROW(H$20),0))</f>
        <v/>
      </c>
      <c r="I499" s="24">
        <f>IF(G499="","",IF(OR(G499="etapa",G499="sub-etapa"),"",OFFSET(MCQ!I$20,ROW(I499)-ROW(I$20),0)))</f>
        <v/>
      </c>
      <c r="J499" s="25">
        <f>IF(G499="","",OFFSET(MCQ!J$20,ROW(J499)-ROW(J$20),0))</f>
        <v/>
      </c>
      <c r="K499" s="24">
        <f>IF(G499="","",IF(OR(G499="etapa",G499="sub-etapa"),"",OFFSET(MCQ!K$20,ROW(K499)-ROW(K$20),0)))</f>
        <v/>
      </c>
      <c r="L499" s="26">
        <f>IF(G499="","",IF(OR(G499="etapa",G499="sub-etapa"),"",TRUNC(OFFSET(MCQ!L$20,ROW(L499)-ROW(L$20),0),2)))</f>
        <v/>
      </c>
      <c r="M499" s="584">
        <f>IF(I499="", "", IFERROR(VLOOKUP(VALUE(I499), _BaseAbril2026, 4, 0), IFERROR(VLOOKUP(TEXT(I499, "@"), _BaseAbril2026, 4, 0), "")))</f>
        <v/>
      </c>
      <c r="N499" s="585">
        <f>IFERROR(IF(S499="BDI1", TRUNC(M499*(1+$O$18), 2),IF(S499="BDI2", TRUNC(M499*(1+$N$18), 2), "")), "")</f>
        <v/>
      </c>
      <c r="O499" s="586">
        <f>_xlfn.IFS(G499="ETAPA", SUMIFS(ValorTotalComD, Nivel, A499), G499="SUB-ETAPA", SUMIFS(ValorTotalComD, SubNivel, C499), TRUE, T499)</f>
        <v/>
      </c>
      <c r="P499" s="584">
        <f>IF(I499="", "", IFERROR(VLOOKUP(VALUE(I499), _BaseAbril2026, 5, 0), IFERROR(VLOOKUP(TEXT(I499, "@"), _BaseAbril2026, 5, 0), "")))</f>
        <v/>
      </c>
      <c r="Q499" s="585">
        <f>IFERROR(IF(S499="BDI1", TRUNC(P499*(1+$R$18), 2),IF(S499="BDI2", TRUNC(P499*(1+$Q$18), 2), "")), "")</f>
        <v/>
      </c>
      <c r="R499" s="586">
        <f>_xlfn.IFS(G499="ETAPA", SUMIFS(ValorTotalSemD, Nivel, A499), G499="SUB-ETAPA", SUMIFS(ValorTotalSemD, SubNivel, C499), TRUE, U499)</f>
        <v/>
      </c>
      <c r="S499" s="587">
        <f>IF(G499="","",IF(OR(G499="etapa",G499="sub-etapa"),"",OFFSET(MCQ!M$20,ROW(M499)-ROW(M$20),0)))</f>
        <v/>
      </c>
      <c r="T499" s="588">
        <f>IFERROR(TRUNC(L499*N499,2),"")</f>
        <v/>
      </c>
      <c r="U499" s="589">
        <f>IFERROR(TRUNC(L499*Q499,2),"")</f>
        <v/>
      </c>
    </row>
    <row r="500">
      <c r="A500" s="18">
        <f>OFFSET(MCQ!A$20,ROW(A500)-ROW(A$20),0)</f>
        <v/>
      </c>
      <c r="B500" s="18">
        <f>OFFSET(MCQ!B$20,ROW(B500)-ROW(B$20),0)</f>
        <v/>
      </c>
      <c r="C500" s="18">
        <f>OFFSET(MCQ!C$20,ROW(C500)-ROW(C$20),0)</f>
        <v/>
      </c>
      <c r="D500" s="18">
        <f>OFFSET(MCQ!D$20,ROW(D500)-ROW(D$20),0)</f>
        <v/>
      </c>
      <c r="E500" s="18">
        <f>OFFSET(MCQ!E$20,ROW(E500)-ROW(E$20),0)</f>
        <v/>
      </c>
      <c r="F500" s="18" t="n"/>
      <c r="G500" s="233">
        <f>OFFSET(MCQ!G$20,ROW(G500)-ROW(G$20),0)</f>
        <v/>
      </c>
      <c r="H500" s="583">
        <f>IF(G500="","",OFFSET(MCQ!H$20,ROW(H500)-ROW(H$20),0))</f>
        <v/>
      </c>
      <c r="I500" s="24">
        <f>IF(G500="","",IF(OR(G500="etapa",G500="sub-etapa"),"",OFFSET(MCQ!I$20,ROW(I500)-ROW(I$20),0)))</f>
        <v/>
      </c>
      <c r="J500" s="25">
        <f>IF(G500="","",OFFSET(MCQ!J$20,ROW(J500)-ROW(J$20),0))</f>
        <v/>
      </c>
      <c r="K500" s="24">
        <f>IF(G500="","",IF(OR(G500="etapa",G500="sub-etapa"),"",OFFSET(MCQ!K$20,ROW(K500)-ROW(K$20),0)))</f>
        <v/>
      </c>
      <c r="L500" s="26">
        <f>IF(G500="","",IF(OR(G500="etapa",G500="sub-etapa"),"",TRUNC(OFFSET(MCQ!L$20,ROW(L500)-ROW(L$20),0),2)))</f>
        <v/>
      </c>
      <c r="M500" s="584">
        <f>IF(I500="", "", IFERROR(VLOOKUP(VALUE(I500), _BaseAbril2026, 4, 0), IFERROR(VLOOKUP(TEXT(I500, "@"), _BaseAbril2026, 4, 0), "")))</f>
        <v/>
      </c>
      <c r="N500" s="585">
        <f>IFERROR(IF(S500="BDI1", TRUNC(M500*(1+$O$18), 2),IF(S500="BDI2", TRUNC(M500*(1+$N$18), 2), "")), "")</f>
        <v/>
      </c>
      <c r="O500" s="586">
        <f>_xlfn.IFS(G500="ETAPA", SUMIFS(ValorTotalComD, Nivel, A500), G500="SUB-ETAPA", SUMIFS(ValorTotalComD, SubNivel, C500), TRUE, T500)</f>
        <v/>
      </c>
      <c r="P500" s="584">
        <f>IF(I500="", "", IFERROR(VLOOKUP(VALUE(I500), _BaseAbril2026, 5, 0), IFERROR(VLOOKUP(TEXT(I500, "@"), _BaseAbril2026, 5, 0), "")))</f>
        <v/>
      </c>
      <c r="Q500" s="585">
        <f>IFERROR(IF(S500="BDI1", TRUNC(P500*(1+$R$18), 2),IF(S500="BDI2", TRUNC(P500*(1+$Q$18), 2), "")), "")</f>
        <v/>
      </c>
      <c r="R500" s="586">
        <f>_xlfn.IFS(G500="ETAPA", SUMIFS(ValorTotalSemD, Nivel, A500), G500="SUB-ETAPA", SUMIFS(ValorTotalSemD, SubNivel, C500), TRUE, U500)</f>
        <v/>
      </c>
      <c r="S500" s="587">
        <f>IF(G500="","",IF(OR(G500="etapa",G500="sub-etapa"),"",OFFSET(MCQ!M$20,ROW(M500)-ROW(M$20),0)))</f>
        <v/>
      </c>
      <c r="T500" s="588">
        <f>IFERROR(TRUNC(L500*N500,2),"")</f>
        <v/>
      </c>
      <c r="U500" s="589">
        <f>IFERROR(TRUNC(L500*Q500,2),"")</f>
        <v/>
      </c>
    </row>
    <row r="501">
      <c r="A501" s="18">
        <f>OFFSET(MCQ!A$20,ROW(A501)-ROW(A$20),0)</f>
        <v/>
      </c>
      <c r="B501" s="18">
        <f>OFFSET(MCQ!B$20,ROW(B501)-ROW(B$20),0)</f>
        <v/>
      </c>
      <c r="C501" s="18">
        <f>OFFSET(MCQ!C$20,ROW(C501)-ROW(C$20),0)</f>
        <v/>
      </c>
      <c r="D501" s="18">
        <f>OFFSET(MCQ!D$20,ROW(D501)-ROW(D$20),0)</f>
        <v/>
      </c>
      <c r="E501" s="18">
        <f>OFFSET(MCQ!E$20,ROW(E501)-ROW(E$20),0)</f>
        <v/>
      </c>
      <c r="F501" s="18" t="n"/>
      <c r="G501" s="233">
        <f>OFFSET(MCQ!G$20,ROW(G501)-ROW(G$20),0)</f>
        <v/>
      </c>
      <c r="H501" s="583">
        <f>IF(G501="","",OFFSET(MCQ!H$20,ROW(H501)-ROW(H$20),0))</f>
        <v/>
      </c>
      <c r="I501" s="24">
        <f>IF(G501="","",IF(OR(G501="etapa",G501="sub-etapa"),"",OFFSET(MCQ!I$20,ROW(I501)-ROW(I$20),0)))</f>
        <v/>
      </c>
      <c r="J501" s="25">
        <f>IF(G501="","",OFFSET(MCQ!J$20,ROW(J501)-ROW(J$20),0))</f>
        <v/>
      </c>
      <c r="K501" s="24">
        <f>IF(G501="","",IF(OR(G501="etapa",G501="sub-etapa"),"",OFFSET(MCQ!K$20,ROW(K501)-ROW(K$20),0)))</f>
        <v/>
      </c>
      <c r="L501" s="26">
        <f>IF(G501="","",IF(OR(G501="etapa",G501="sub-etapa"),"",TRUNC(OFFSET(MCQ!L$20,ROW(L501)-ROW(L$20),0),2)))</f>
        <v/>
      </c>
      <c r="M501" s="584">
        <f>IF(I501="", "", IFERROR(VLOOKUP(VALUE(I501), _BaseAbril2026, 4, 0), IFERROR(VLOOKUP(TEXT(I501, "@"), _BaseAbril2026, 4, 0), "")))</f>
        <v/>
      </c>
      <c r="N501" s="585">
        <f>IFERROR(IF(S501="BDI1", TRUNC(M501*(1+$O$18), 2),IF(S501="BDI2", TRUNC(M501*(1+$N$18), 2), "")), "")</f>
        <v/>
      </c>
      <c r="O501" s="586">
        <f>_xlfn.IFS(G501="ETAPA", SUMIFS(ValorTotalComD, Nivel, A501), G501="SUB-ETAPA", SUMIFS(ValorTotalComD, SubNivel, C501), TRUE, T501)</f>
        <v/>
      </c>
      <c r="P501" s="584">
        <f>IF(I501="", "", IFERROR(VLOOKUP(VALUE(I501), _BaseAbril2026, 5, 0), IFERROR(VLOOKUP(TEXT(I501, "@"), _BaseAbril2026, 5, 0), "")))</f>
        <v/>
      </c>
      <c r="Q501" s="585">
        <f>IFERROR(IF(S501="BDI1", TRUNC(P501*(1+$R$18), 2),IF(S501="BDI2", TRUNC(P501*(1+$Q$18), 2), "")), "")</f>
        <v/>
      </c>
      <c r="R501" s="586">
        <f>_xlfn.IFS(G501="ETAPA", SUMIFS(ValorTotalSemD, Nivel, A501), G501="SUB-ETAPA", SUMIFS(ValorTotalSemD, SubNivel, C501), TRUE, U501)</f>
        <v/>
      </c>
      <c r="S501" s="587">
        <f>IF(G501="","",IF(OR(G501="etapa",G501="sub-etapa"),"",OFFSET(MCQ!M$20,ROW(M501)-ROW(M$20),0)))</f>
        <v/>
      </c>
      <c r="T501" s="588">
        <f>IFERROR(TRUNC(L501*N501,2),"")</f>
        <v/>
      </c>
      <c r="U501" s="589">
        <f>IFERROR(TRUNC(L501*Q501,2),"")</f>
        <v/>
      </c>
    </row>
    <row r="502">
      <c r="A502" s="18">
        <f>OFFSET(MCQ!A$20,ROW(A502)-ROW(A$20),0)</f>
        <v/>
      </c>
      <c r="B502" s="18">
        <f>OFFSET(MCQ!B$20,ROW(B502)-ROW(B$20),0)</f>
        <v/>
      </c>
      <c r="C502" s="18">
        <f>OFFSET(MCQ!C$20,ROW(C502)-ROW(C$20),0)</f>
        <v/>
      </c>
      <c r="D502" s="18">
        <f>OFFSET(MCQ!D$20,ROW(D502)-ROW(D$20),0)</f>
        <v/>
      </c>
      <c r="E502" s="18">
        <f>OFFSET(MCQ!E$20,ROW(E502)-ROW(E$20),0)</f>
        <v/>
      </c>
      <c r="F502" s="18" t="n"/>
      <c r="G502" s="233">
        <f>OFFSET(MCQ!G$20,ROW(G502)-ROW(G$20),0)</f>
        <v/>
      </c>
      <c r="H502" s="583">
        <f>IF(G502="","",OFFSET(MCQ!H$20,ROW(H502)-ROW(H$20),0))</f>
        <v/>
      </c>
      <c r="I502" s="24">
        <f>IF(G502="","",IF(OR(G502="etapa",G502="sub-etapa"),"",OFFSET(MCQ!I$20,ROW(I502)-ROW(I$20),0)))</f>
        <v/>
      </c>
      <c r="J502" s="25">
        <f>IF(G502="","",OFFSET(MCQ!J$20,ROW(J502)-ROW(J$20),0))</f>
        <v/>
      </c>
      <c r="K502" s="24">
        <f>IF(G502="","",IF(OR(G502="etapa",G502="sub-etapa"),"",OFFSET(MCQ!K$20,ROW(K502)-ROW(K$20),0)))</f>
        <v/>
      </c>
      <c r="L502" s="26">
        <f>IF(G502="","",IF(OR(G502="etapa",G502="sub-etapa"),"",TRUNC(OFFSET(MCQ!L$20,ROW(L502)-ROW(L$20),0),2)))</f>
        <v/>
      </c>
      <c r="M502" s="584">
        <f>IF(I502="", "", IFERROR(VLOOKUP(VALUE(I502), _BaseAbril2026, 4, 0), IFERROR(VLOOKUP(TEXT(I502, "@"), _BaseAbril2026, 4, 0), "")))</f>
        <v/>
      </c>
      <c r="N502" s="585">
        <f>IFERROR(IF(S502="BDI1", TRUNC(M502*(1+$O$18), 2),IF(S502="BDI2", TRUNC(M502*(1+$N$18), 2), "")), "")</f>
        <v/>
      </c>
      <c r="O502" s="586">
        <f>_xlfn.IFS(G502="ETAPA", SUMIFS(ValorTotalComD, Nivel, A502), G502="SUB-ETAPA", SUMIFS(ValorTotalComD, SubNivel, C502), TRUE, T502)</f>
        <v/>
      </c>
      <c r="P502" s="584">
        <f>IF(I502="", "", IFERROR(VLOOKUP(VALUE(I502), _BaseAbril2026, 5, 0), IFERROR(VLOOKUP(TEXT(I502, "@"), _BaseAbril2026, 5, 0), "")))</f>
        <v/>
      </c>
      <c r="Q502" s="585">
        <f>IFERROR(IF(S502="BDI1", TRUNC(P502*(1+$R$18), 2),IF(S502="BDI2", TRUNC(P502*(1+$Q$18), 2), "")), "")</f>
        <v/>
      </c>
      <c r="R502" s="586">
        <f>_xlfn.IFS(G502="ETAPA", SUMIFS(ValorTotalSemD, Nivel, A502), G502="SUB-ETAPA", SUMIFS(ValorTotalSemD, SubNivel, C502), TRUE, U502)</f>
        <v/>
      </c>
      <c r="S502" s="587">
        <f>IF(G502="","",IF(OR(G502="etapa",G502="sub-etapa"),"",OFFSET(MCQ!M$20,ROW(M502)-ROW(M$20),0)))</f>
        <v/>
      </c>
      <c r="T502" s="588">
        <f>IFERROR(TRUNC(L502*N502,2),"")</f>
        <v/>
      </c>
      <c r="U502" s="589">
        <f>IFERROR(TRUNC(L502*Q502,2),"")</f>
        <v/>
      </c>
    </row>
    <row r="503">
      <c r="A503" s="18">
        <f>OFFSET(MCQ!A$20,ROW(A503)-ROW(A$20),0)</f>
        <v/>
      </c>
      <c r="B503" s="18">
        <f>OFFSET(MCQ!B$20,ROW(B503)-ROW(B$20),0)</f>
        <v/>
      </c>
      <c r="C503" s="18">
        <f>OFFSET(MCQ!C$20,ROW(C503)-ROW(C$20),0)</f>
        <v/>
      </c>
      <c r="D503" s="18">
        <f>OFFSET(MCQ!D$20,ROW(D503)-ROW(D$20),0)</f>
        <v/>
      </c>
      <c r="E503" s="18">
        <f>OFFSET(MCQ!E$20,ROW(E503)-ROW(E$20),0)</f>
        <v/>
      </c>
      <c r="F503" s="18" t="n"/>
      <c r="G503" s="233">
        <f>OFFSET(MCQ!G$20,ROW(G503)-ROW(G$20),0)</f>
        <v/>
      </c>
      <c r="H503" s="583">
        <f>IF(G503="","",OFFSET(MCQ!H$20,ROW(H503)-ROW(H$20),0))</f>
        <v/>
      </c>
      <c r="I503" s="24">
        <f>IF(G503="","",IF(OR(G503="etapa",G503="sub-etapa"),"",OFFSET(MCQ!I$20,ROW(I503)-ROW(I$20),0)))</f>
        <v/>
      </c>
      <c r="J503" s="25">
        <f>IF(G503="","",OFFSET(MCQ!J$20,ROW(J503)-ROW(J$20),0))</f>
        <v/>
      </c>
      <c r="K503" s="24">
        <f>IF(G503="","",IF(OR(G503="etapa",G503="sub-etapa"),"",OFFSET(MCQ!K$20,ROW(K503)-ROW(K$20),0)))</f>
        <v/>
      </c>
      <c r="L503" s="26">
        <f>IF(G503="","",IF(OR(G503="etapa",G503="sub-etapa"),"",TRUNC(OFFSET(MCQ!L$20,ROW(L503)-ROW(L$20),0),2)))</f>
        <v/>
      </c>
      <c r="M503" s="584">
        <f>IF(I503="", "", IFERROR(VLOOKUP(VALUE(I503), _BaseAbril2026, 4, 0), IFERROR(VLOOKUP(TEXT(I503, "@"), _BaseAbril2026, 4, 0), "")))</f>
        <v/>
      </c>
      <c r="N503" s="585">
        <f>IFERROR(IF(S503="BDI1", TRUNC(M503*(1+$O$18), 2),IF(S503="BDI2", TRUNC(M503*(1+$N$18), 2), "")), "")</f>
        <v/>
      </c>
      <c r="O503" s="586">
        <f>_xlfn.IFS(G503="ETAPA", SUMIFS(ValorTotalComD, Nivel, A503), G503="SUB-ETAPA", SUMIFS(ValorTotalComD, SubNivel, C503), TRUE, T503)</f>
        <v/>
      </c>
      <c r="P503" s="584">
        <f>IF(I503="", "", IFERROR(VLOOKUP(VALUE(I503), _BaseAbril2026, 5, 0), IFERROR(VLOOKUP(TEXT(I503, "@"), _BaseAbril2026, 5, 0), "")))</f>
        <v/>
      </c>
      <c r="Q503" s="585">
        <f>IFERROR(IF(S503="BDI1", TRUNC(P503*(1+$R$18), 2),IF(S503="BDI2", TRUNC(P503*(1+$Q$18), 2), "")), "")</f>
        <v/>
      </c>
      <c r="R503" s="586">
        <f>_xlfn.IFS(G503="ETAPA", SUMIFS(ValorTotalSemD, Nivel, A503), G503="SUB-ETAPA", SUMIFS(ValorTotalSemD, SubNivel, C503), TRUE, U503)</f>
        <v/>
      </c>
      <c r="S503" s="587">
        <f>IF(G503="","",IF(OR(G503="etapa",G503="sub-etapa"),"",OFFSET(MCQ!M$20,ROW(M503)-ROW(M$20),0)))</f>
        <v/>
      </c>
      <c r="T503" s="588">
        <f>IFERROR(TRUNC(L503*N503,2),"")</f>
        <v/>
      </c>
      <c r="U503" s="589">
        <f>IFERROR(TRUNC(L503*Q503,2),"")</f>
        <v/>
      </c>
    </row>
    <row r="504">
      <c r="A504" s="18">
        <f>OFFSET(MCQ!A$20,ROW(A504)-ROW(A$20),0)</f>
        <v/>
      </c>
      <c r="B504" s="18">
        <f>OFFSET(MCQ!B$20,ROW(B504)-ROW(B$20),0)</f>
        <v/>
      </c>
      <c r="C504" s="18">
        <f>OFFSET(MCQ!C$20,ROW(C504)-ROW(C$20),0)</f>
        <v/>
      </c>
      <c r="D504" s="18">
        <f>OFFSET(MCQ!D$20,ROW(D504)-ROW(D$20),0)</f>
        <v/>
      </c>
      <c r="E504" s="18">
        <f>OFFSET(MCQ!E$20,ROW(E504)-ROW(E$20),0)</f>
        <v/>
      </c>
      <c r="F504" s="18" t="n"/>
      <c r="G504" s="233">
        <f>OFFSET(MCQ!G$20,ROW(G504)-ROW(G$20),0)</f>
        <v/>
      </c>
      <c r="H504" s="583">
        <f>IF(G504="","",OFFSET(MCQ!H$20,ROW(H504)-ROW(H$20),0))</f>
        <v/>
      </c>
      <c r="I504" s="24">
        <f>IF(G504="","",IF(OR(G504="etapa",G504="sub-etapa"),"",OFFSET(MCQ!I$20,ROW(I504)-ROW(I$20),0)))</f>
        <v/>
      </c>
      <c r="J504" s="25">
        <f>IF(G504="","",OFFSET(MCQ!J$20,ROW(J504)-ROW(J$20),0))</f>
        <v/>
      </c>
      <c r="K504" s="24">
        <f>IF(G504="","",IF(OR(G504="etapa",G504="sub-etapa"),"",OFFSET(MCQ!K$20,ROW(K504)-ROW(K$20),0)))</f>
        <v/>
      </c>
      <c r="L504" s="26">
        <f>IF(G504="","",IF(OR(G504="etapa",G504="sub-etapa"),"",TRUNC(OFFSET(MCQ!L$20,ROW(L504)-ROW(L$20),0),2)))</f>
        <v/>
      </c>
      <c r="M504" s="584">
        <f>IF(I504="", "", IFERROR(VLOOKUP(VALUE(I504), _BaseAbril2026, 4, 0), IFERROR(VLOOKUP(TEXT(I504, "@"), _BaseAbril2026, 4, 0), "")))</f>
        <v/>
      </c>
      <c r="N504" s="585">
        <f>IFERROR(IF(S504="BDI1", TRUNC(M504*(1+$O$18), 2),IF(S504="BDI2", TRUNC(M504*(1+$N$18), 2), "")), "")</f>
        <v/>
      </c>
      <c r="O504" s="586">
        <f>_xlfn.IFS(G504="ETAPA", SUMIFS(ValorTotalComD, Nivel, A504), G504="SUB-ETAPA", SUMIFS(ValorTotalComD, SubNivel, C504), TRUE, T504)</f>
        <v/>
      </c>
      <c r="P504" s="584">
        <f>IF(I504="", "", IFERROR(VLOOKUP(VALUE(I504), _BaseAbril2026, 5, 0), IFERROR(VLOOKUP(TEXT(I504, "@"), _BaseAbril2026, 5, 0), "")))</f>
        <v/>
      </c>
      <c r="Q504" s="585">
        <f>IFERROR(IF(S504="BDI1", TRUNC(P504*(1+$R$18), 2),IF(S504="BDI2", TRUNC(P504*(1+$Q$18), 2), "")), "")</f>
        <v/>
      </c>
      <c r="R504" s="586">
        <f>_xlfn.IFS(G504="ETAPA", SUMIFS(ValorTotalSemD, Nivel, A504), G504="SUB-ETAPA", SUMIFS(ValorTotalSemD, SubNivel, C504), TRUE, U504)</f>
        <v/>
      </c>
      <c r="S504" s="587">
        <f>IF(G504="","",IF(OR(G504="etapa",G504="sub-etapa"),"",OFFSET(MCQ!M$20,ROW(M504)-ROW(M$20),0)))</f>
        <v/>
      </c>
      <c r="T504" s="588">
        <f>IFERROR(TRUNC(L504*N504,2),"")</f>
        <v/>
      </c>
      <c r="U504" s="589">
        <f>IFERROR(TRUNC(L504*Q504,2),"")</f>
        <v/>
      </c>
    </row>
    <row r="505">
      <c r="A505" s="18">
        <f>OFFSET(MCQ!A$20,ROW(A505)-ROW(A$20),0)</f>
        <v/>
      </c>
      <c r="B505" s="18">
        <f>OFFSET(MCQ!B$20,ROW(B505)-ROW(B$20),0)</f>
        <v/>
      </c>
      <c r="C505" s="18">
        <f>OFFSET(MCQ!C$20,ROW(C505)-ROW(C$20),0)</f>
        <v/>
      </c>
      <c r="D505" s="18">
        <f>OFFSET(MCQ!D$20,ROW(D505)-ROW(D$20),0)</f>
        <v/>
      </c>
      <c r="E505" s="18">
        <f>OFFSET(MCQ!E$20,ROW(E505)-ROW(E$20),0)</f>
        <v/>
      </c>
      <c r="F505" s="18" t="n"/>
      <c r="G505" s="233">
        <f>OFFSET(MCQ!G$20,ROW(G505)-ROW(G$20),0)</f>
        <v/>
      </c>
      <c r="H505" s="583">
        <f>IF(G505="","",OFFSET(MCQ!H$20,ROW(H505)-ROW(H$20),0))</f>
        <v/>
      </c>
      <c r="I505" s="24">
        <f>IF(G505="","",IF(OR(G505="etapa",G505="sub-etapa"),"",OFFSET(MCQ!I$20,ROW(I505)-ROW(I$20),0)))</f>
        <v/>
      </c>
      <c r="J505" s="25">
        <f>IF(G505="","",OFFSET(MCQ!J$20,ROW(J505)-ROW(J$20),0))</f>
        <v/>
      </c>
      <c r="K505" s="24">
        <f>IF(G505="","",IF(OR(G505="etapa",G505="sub-etapa"),"",OFFSET(MCQ!K$20,ROW(K505)-ROW(K$20),0)))</f>
        <v/>
      </c>
      <c r="L505" s="26">
        <f>IF(G505="","",IF(OR(G505="etapa",G505="sub-etapa"),"",TRUNC(OFFSET(MCQ!L$20,ROW(L505)-ROW(L$20),0),2)))</f>
        <v/>
      </c>
      <c r="M505" s="584">
        <f>IF(I505="", "", IFERROR(VLOOKUP(VALUE(I505), _BaseAbril2026, 4, 0), IFERROR(VLOOKUP(TEXT(I505, "@"), _BaseAbril2026, 4, 0), "")))</f>
        <v/>
      </c>
      <c r="N505" s="585">
        <f>IFERROR(IF(S505="BDI1", TRUNC(M505*(1+$O$18), 2),IF(S505="BDI2", TRUNC(M505*(1+$N$18), 2), "")), "")</f>
        <v/>
      </c>
      <c r="O505" s="586">
        <f>_xlfn.IFS(G505="ETAPA", SUMIFS(ValorTotalComD, Nivel, A505), G505="SUB-ETAPA", SUMIFS(ValorTotalComD, SubNivel, C505), TRUE, T505)</f>
        <v/>
      </c>
      <c r="P505" s="584">
        <f>IF(I505="", "", IFERROR(VLOOKUP(VALUE(I505), _BaseAbril2026, 5, 0), IFERROR(VLOOKUP(TEXT(I505, "@"), _BaseAbril2026, 5, 0), "")))</f>
        <v/>
      </c>
      <c r="Q505" s="585">
        <f>IFERROR(IF(S505="BDI1", TRUNC(P505*(1+$R$18), 2),IF(S505="BDI2", TRUNC(P505*(1+$Q$18), 2), "")), "")</f>
        <v/>
      </c>
      <c r="R505" s="586">
        <f>_xlfn.IFS(G505="ETAPA", SUMIFS(ValorTotalSemD, Nivel, A505), G505="SUB-ETAPA", SUMIFS(ValorTotalSemD, SubNivel, C505), TRUE, U505)</f>
        <v/>
      </c>
      <c r="S505" s="587">
        <f>IF(G505="","",IF(OR(G505="etapa",G505="sub-etapa"),"",OFFSET(MCQ!M$20,ROW(M505)-ROW(M$20),0)))</f>
        <v/>
      </c>
      <c r="T505" s="588">
        <f>IFERROR(TRUNC(L505*N505,2),"")</f>
        <v/>
      </c>
      <c r="U505" s="589">
        <f>IFERROR(TRUNC(L505*Q505,2),"")</f>
        <v/>
      </c>
    </row>
    <row r="506">
      <c r="A506" s="18">
        <f>OFFSET(MCQ!A$20,ROW(A506)-ROW(A$20),0)</f>
        <v/>
      </c>
      <c r="B506" s="18">
        <f>OFFSET(MCQ!B$20,ROW(B506)-ROW(B$20),0)</f>
        <v/>
      </c>
      <c r="C506" s="18">
        <f>OFFSET(MCQ!C$20,ROW(C506)-ROW(C$20),0)</f>
        <v/>
      </c>
      <c r="D506" s="18">
        <f>OFFSET(MCQ!D$20,ROW(D506)-ROW(D$20),0)</f>
        <v/>
      </c>
      <c r="E506" s="18">
        <f>OFFSET(MCQ!E$20,ROW(E506)-ROW(E$20),0)</f>
        <v/>
      </c>
      <c r="F506" s="18" t="n"/>
      <c r="G506" s="233">
        <f>OFFSET(MCQ!G$20,ROW(G506)-ROW(G$20),0)</f>
        <v/>
      </c>
      <c r="H506" s="583">
        <f>IF(G506="","",OFFSET(MCQ!H$20,ROW(H506)-ROW(H$20),0))</f>
        <v/>
      </c>
      <c r="I506" s="24">
        <f>IF(G506="","",IF(OR(G506="etapa",G506="sub-etapa"),"",OFFSET(MCQ!I$20,ROW(I506)-ROW(I$20),0)))</f>
        <v/>
      </c>
      <c r="J506" s="25">
        <f>IF(G506="","",OFFSET(MCQ!J$20,ROW(J506)-ROW(J$20),0))</f>
        <v/>
      </c>
      <c r="K506" s="24">
        <f>IF(G506="","",IF(OR(G506="etapa",G506="sub-etapa"),"",OFFSET(MCQ!K$20,ROW(K506)-ROW(K$20),0)))</f>
        <v/>
      </c>
      <c r="L506" s="26">
        <f>IF(G506="","",IF(OR(G506="etapa",G506="sub-etapa"),"",TRUNC(OFFSET(MCQ!L$20,ROW(L506)-ROW(L$20),0),2)))</f>
        <v/>
      </c>
      <c r="M506" s="584">
        <f>IF(I506="", "", IFERROR(VLOOKUP(VALUE(I506), _BaseAbril2026, 4, 0), IFERROR(VLOOKUP(TEXT(I506, "@"), _BaseAbril2026, 4, 0), "")))</f>
        <v/>
      </c>
      <c r="N506" s="585">
        <f>IFERROR(IF(S506="BDI1", TRUNC(M506*(1+$O$18), 2),IF(S506="BDI2", TRUNC(M506*(1+$N$18), 2), "")), "")</f>
        <v/>
      </c>
      <c r="O506" s="586">
        <f>_xlfn.IFS(G506="ETAPA", SUMIFS(ValorTotalComD, Nivel, A506), G506="SUB-ETAPA", SUMIFS(ValorTotalComD, SubNivel, C506), TRUE, T506)</f>
        <v/>
      </c>
      <c r="P506" s="584">
        <f>IF(I506="", "", IFERROR(VLOOKUP(VALUE(I506), _BaseAbril2026, 5, 0), IFERROR(VLOOKUP(TEXT(I506, "@"), _BaseAbril2026, 5, 0), "")))</f>
        <v/>
      </c>
      <c r="Q506" s="585">
        <f>IFERROR(IF(S506="BDI1", TRUNC(P506*(1+$R$18), 2),IF(S506="BDI2", TRUNC(P506*(1+$Q$18), 2), "")), "")</f>
        <v/>
      </c>
      <c r="R506" s="586">
        <f>_xlfn.IFS(G506="ETAPA", SUMIFS(ValorTotalSemD, Nivel, A506), G506="SUB-ETAPA", SUMIFS(ValorTotalSemD, SubNivel, C506), TRUE, U506)</f>
        <v/>
      </c>
      <c r="S506" s="587">
        <f>IF(G506="","",IF(OR(G506="etapa",G506="sub-etapa"),"",OFFSET(MCQ!M$20,ROW(M506)-ROW(M$20),0)))</f>
        <v/>
      </c>
      <c r="T506" s="588">
        <f>IFERROR(TRUNC(L506*N506,2),"")</f>
        <v/>
      </c>
      <c r="U506" s="589">
        <f>IFERROR(TRUNC(L506*Q506,2),"")</f>
        <v/>
      </c>
    </row>
    <row r="507">
      <c r="A507" s="18">
        <f>OFFSET(MCQ!A$20,ROW(A507)-ROW(A$20),0)</f>
        <v/>
      </c>
      <c r="B507" s="18">
        <f>OFFSET(MCQ!B$20,ROW(B507)-ROW(B$20),0)</f>
        <v/>
      </c>
      <c r="C507" s="18">
        <f>OFFSET(MCQ!C$20,ROW(C507)-ROW(C$20),0)</f>
        <v/>
      </c>
      <c r="D507" s="18">
        <f>OFFSET(MCQ!D$20,ROW(D507)-ROW(D$20),0)</f>
        <v/>
      </c>
      <c r="E507" s="18">
        <f>OFFSET(MCQ!E$20,ROW(E507)-ROW(E$20),0)</f>
        <v/>
      </c>
      <c r="F507" s="18" t="n"/>
      <c r="G507" s="233">
        <f>OFFSET(MCQ!G$20,ROW(G507)-ROW(G$20),0)</f>
        <v/>
      </c>
      <c r="H507" s="583">
        <f>IF(G507="","",OFFSET(MCQ!H$20,ROW(H507)-ROW(H$20),0))</f>
        <v/>
      </c>
      <c r="I507" s="24">
        <f>IF(G507="","",IF(OR(G507="etapa",G507="sub-etapa"),"",OFFSET(MCQ!I$20,ROW(I507)-ROW(I$20),0)))</f>
        <v/>
      </c>
      <c r="J507" s="25">
        <f>IF(G507="","",OFFSET(MCQ!J$20,ROW(J507)-ROW(J$20),0))</f>
        <v/>
      </c>
      <c r="K507" s="24">
        <f>IF(G507="","",IF(OR(G507="etapa",G507="sub-etapa"),"",OFFSET(MCQ!K$20,ROW(K507)-ROW(K$20),0)))</f>
        <v/>
      </c>
      <c r="L507" s="26">
        <f>IF(G507="","",IF(OR(G507="etapa",G507="sub-etapa"),"",TRUNC(OFFSET(MCQ!L$20,ROW(L507)-ROW(L$20),0),2)))</f>
        <v/>
      </c>
      <c r="M507" s="584">
        <f>IF(I507="", "", IFERROR(VLOOKUP(VALUE(I507), _BaseAbril2026, 4, 0), IFERROR(VLOOKUP(TEXT(I507, "@"), _BaseAbril2026, 4, 0), "")))</f>
        <v/>
      </c>
      <c r="N507" s="585">
        <f>IFERROR(IF(S507="BDI1", TRUNC(M507*(1+$O$18), 2),IF(S507="BDI2", TRUNC(M507*(1+$N$18), 2), "")), "")</f>
        <v/>
      </c>
      <c r="O507" s="586">
        <f>_xlfn.IFS(G507="ETAPA", SUMIFS(ValorTotalComD, Nivel, A507), G507="SUB-ETAPA", SUMIFS(ValorTotalComD, SubNivel, C507), TRUE, T507)</f>
        <v/>
      </c>
      <c r="P507" s="584">
        <f>IF(I507="", "", IFERROR(VLOOKUP(VALUE(I507), _BaseAbril2026, 5, 0), IFERROR(VLOOKUP(TEXT(I507, "@"), _BaseAbril2026, 5, 0), "")))</f>
        <v/>
      </c>
      <c r="Q507" s="585">
        <f>IFERROR(IF(S507="BDI1", TRUNC(P507*(1+$R$18), 2),IF(S507="BDI2", TRUNC(P507*(1+$Q$18), 2), "")), "")</f>
        <v/>
      </c>
      <c r="R507" s="586">
        <f>_xlfn.IFS(G507="ETAPA", SUMIFS(ValorTotalSemD, Nivel, A507), G507="SUB-ETAPA", SUMIFS(ValorTotalSemD, SubNivel, C507), TRUE, U507)</f>
        <v/>
      </c>
      <c r="S507" s="587">
        <f>IF(G507="","",IF(OR(G507="etapa",G507="sub-etapa"),"",OFFSET(MCQ!M$20,ROW(M507)-ROW(M$20),0)))</f>
        <v/>
      </c>
      <c r="T507" s="588">
        <f>IFERROR(TRUNC(L507*N507,2),"")</f>
        <v/>
      </c>
      <c r="U507" s="589">
        <f>IFERROR(TRUNC(L507*Q507,2),"")</f>
        <v/>
      </c>
    </row>
    <row r="508">
      <c r="A508" s="18">
        <f>OFFSET(MCQ!A$20,ROW(A508)-ROW(A$20),0)</f>
        <v/>
      </c>
      <c r="B508" s="18">
        <f>OFFSET(MCQ!B$20,ROW(B508)-ROW(B$20),0)</f>
        <v/>
      </c>
      <c r="C508" s="18">
        <f>OFFSET(MCQ!C$20,ROW(C508)-ROW(C$20),0)</f>
        <v/>
      </c>
      <c r="D508" s="18">
        <f>OFFSET(MCQ!D$20,ROW(D508)-ROW(D$20),0)</f>
        <v/>
      </c>
      <c r="E508" s="18">
        <f>OFFSET(MCQ!E$20,ROW(E508)-ROW(E$20),0)</f>
        <v/>
      </c>
      <c r="F508" s="18" t="n"/>
      <c r="G508" s="233">
        <f>OFFSET(MCQ!G$20,ROW(G508)-ROW(G$20),0)</f>
        <v/>
      </c>
      <c r="H508" s="583">
        <f>IF(G508="","",OFFSET(MCQ!H$20,ROW(H508)-ROW(H$20),0))</f>
        <v/>
      </c>
      <c r="I508" s="24">
        <f>IF(G508="","",IF(OR(G508="etapa",G508="sub-etapa"),"",OFFSET(MCQ!I$20,ROW(I508)-ROW(I$20),0)))</f>
        <v/>
      </c>
      <c r="J508" s="25">
        <f>IF(G508="","",OFFSET(MCQ!J$20,ROW(J508)-ROW(J$20),0))</f>
        <v/>
      </c>
      <c r="K508" s="24">
        <f>IF(G508="","",IF(OR(G508="etapa",G508="sub-etapa"),"",OFFSET(MCQ!K$20,ROW(K508)-ROW(K$20),0)))</f>
        <v/>
      </c>
      <c r="L508" s="26">
        <f>IF(G508="","",IF(OR(G508="etapa",G508="sub-etapa"),"",TRUNC(OFFSET(MCQ!L$20,ROW(L508)-ROW(L$20),0),2)))</f>
        <v/>
      </c>
      <c r="M508" s="584">
        <f>IF(I508="", "", IFERROR(VLOOKUP(VALUE(I508), _BaseAbril2026, 4, 0), IFERROR(VLOOKUP(TEXT(I508, "@"), _BaseAbril2026, 4, 0), "")))</f>
        <v/>
      </c>
      <c r="N508" s="585">
        <f>IFERROR(IF(S508="BDI1", TRUNC(M508*(1+$O$18), 2),IF(S508="BDI2", TRUNC(M508*(1+$N$18), 2), "")), "")</f>
        <v/>
      </c>
      <c r="O508" s="586">
        <f>_xlfn.IFS(G508="ETAPA", SUMIFS(ValorTotalComD, Nivel, A508), G508="SUB-ETAPA", SUMIFS(ValorTotalComD, SubNivel, C508), TRUE, T508)</f>
        <v/>
      </c>
      <c r="P508" s="584">
        <f>IF(I508="", "", IFERROR(VLOOKUP(VALUE(I508), _BaseAbril2026, 5, 0), IFERROR(VLOOKUP(TEXT(I508, "@"), _BaseAbril2026, 5, 0), "")))</f>
        <v/>
      </c>
      <c r="Q508" s="585">
        <f>IFERROR(IF(S508="BDI1", TRUNC(P508*(1+$R$18), 2),IF(S508="BDI2", TRUNC(P508*(1+$Q$18), 2), "")), "")</f>
        <v/>
      </c>
      <c r="R508" s="586">
        <f>_xlfn.IFS(G508="ETAPA", SUMIFS(ValorTotalSemD, Nivel, A508), G508="SUB-ETAPA", SUMIFS(ValorTotalSemD, SubNivel, C508), TRUE, U508)</f>
        <v/>
      </c>
      <c r="S508" s="587">
        <f>IF(G508="","",IF(OR(G508="etapa",G508="sub-etapa"),"",OFFSET(MCQ!M$20,ROW(M508)-ROW(M$20),0)))</f>
        <v/>
      </c>
      <c r="T508" s="588">
        <f>IFERROR(TRUNC(L508*N508,2),"")</f>
        <v/>
      </c>
      <c r="U508" s="589">
        <f>IFERROR(TRUNC(L508*Q508,2),"")</f>
        <v/>
      </c>
    </row>
    <row r="509">
      <c r="A509" s="18">
        <f>OFFSET(MCQ!A$20,ROW(A509)-ROW(A$20),0)</f>
        <v/>
      </c>
      <c r="B509" s="18">
        <f>OFFSET(MCQ!B$20,ROW(B509)-ROW(B$20),0)</f>
        <v/>
      </c>
      <c r="C509" s="18">
        <f>OFFSET(MCQ!C$20,ROW(C509)-ROW(C$20),0)</f>
        <v/>
      </c>
      <c r="D509" s="18">
        <f>OFFSET(MCQ!D$20,ROW(D509)-ROW(D$20),0)</f>
        <v/>
      </c>
      <c r="E509" s="18">
        <f>OFFSET(MCQ!E$20,ROW(E509)-ROW(E$20),0)</f>
        <v/>
      </c>
      <c r="F509" s="18" t="n"/>
      <c r="G509" s="233">
        <f>OFFSET(MCQ!G$20,ROW(G509)-ROW(G$20),0)</f>
        <v/>
      </c>
      <c r="H509" s="583">
        <f>IF(G509="","",OFFSET(MCQ!H$20,ROW(H509)-ROW(H$20),0))</f>
        <v/>
      </c>
      <c r="I509" s="24">
        <f>IF(G509="","",IF(OR(G509="etapa",G509="sub-etapa"),"",OFFSET(MCQ!I$20,ROW(I509)-ROW(I$20),0)))</f>
        <v/>
      </c>
      <c r="J509" s="25">
        <f>IF(G509="","",OFFSET(MCQ!J$20,ROW(J509)-ROW(J$20),0))</f>
        <v/>
      </c>
      <c r="K509" s="24">
        <f>IF(G509="","",IF(OR(G509="etapa",G509="sub-etapa"),"",OFFSET(MCQ!K$20,ROW(K509)-ROW(K$20),0)))</f>
        <v/>
      </c>
      <c r="L509" s="26">
        <f>IF(G509="","",IF(OR(G509="etapa",G509="sub-etapa"),"",TRUNC(OFFSET(MCQ!L$20,ROW(L509)-ROW(L$20),0),2)))</f>
        <v/>
      </c>
      <c r="M509" s="584">
        <f>IF(I509="", "", IFERROR(VLOOKUP(VALUE(I509), _BaseAbril2026, 4, 0), IFERROR(VLOOKUP(TEXT(I509, "@"), _BaseAbril2026, 4, 0), "")))</f>
        <v/>
      </c>
      <c r="N509" s="585">
        <f>IFERROR(IF(S509="BDI1", TRUNC(M509*(1+$O$18), 2),IF(S509="BDI2", TRUNC(M509*(1+$N$18), 2), "")), "")</f>
        <v/>
      </c>
      <c r="O509" s="586">
        <f>_xlfn.IFS(G509="ETAPA", SUMIFS(ValorTotalComD, Nivel, A509), G509="SUB-ETAPA", SUMIFS(ValorTotalComD, SubNivel, C509), TRUE, T509)</f>
        <v/>
      </c>
      <c r="P509" s="584">
        <f>IF(I509="", "", IFERROR(VLOOKUP(VALUE(I509), _BaseAbril2026, 5, 0), IFERROR(VLOOKUP(TEXT(I509, "@"), _BaseAbril2026, 5, 0), "")))</f>
        <v/>
      </c>
      <c r="Q509" s="585">
        <f>IFERROR(IF(S509="BDI1", TRUNC(P509*(1+$R$18), 2),IF(S509="BDI2", TRUNC(P509*(1+$Q$18), 2), "")), "")</f>
        <v/>
      </c>
      <c r="R509" s="586">
        <f>_xlfn.IFS(G509="ETAPA", SUMIFS(ValorTotalSemD, Nivel, A509), G509="SUB-ETAPA", SUMIFS(ValorTotalSemD, SubNivel, C509), TRUE, U509)</f>
        <v/>
      </c>
      <c r="S509" s="587">
        <f>IF(G509="","",IF(OR(G509="etapa",G509="sub-etapa"),"",OFFSET(MCQ!M$20,ROW(M509)-ROW(M$20),0)))</f>
        <v/>
      </c>
      <c r="T509" s="588">
        <f>IFERROR(TRUNC(L509*N509,2),"")</f>
        <v/>
      </c>
      <c r="U509" s="589">
        <f>IFERROR(TRUNC(L509*Q509,2),"")</f>
        <v/>
      </c>
    </row>
    <row r="510">
      <c r="A510" s="18">
        <f>OFFSET(MCQ!A$20,ROW(A510)-ROW(A$20),0)</f>
        <v/>
      </c>
      <c r="B510" s="18">
        <f>OFFSET(MCQ!B$20,ROW(B510)-ROW(B$20),0)</f>
        <v/>
      </c>
      <c r="C510" s="18">
        <f>OFFSET(MCQ!C$20,ROW(C510)-ROW(C$20),0)</f>
        <v/>
      </c>
      <c r="D510" s="18">
        <f>OFFSET(MCQ!D$20,ROW(D510)-ROW(D$20),0)</f>
        <v/>
      </c>
      <c r="E510" s="18">
        <f>OFFSET(MCQ!E$20,ROW(E510)-ROW(E$20),0)</f>
        <v/>
      </c>
      <c r="F510" s="18" t="n"/>
      <c r="G510" s="233">
        <f>OFFSET(MCQ!G$20,ROW(G510)-ROW(G$20),0)</f>
        <v/>
      </c>
      <c r="H510" s="583">
        <f>IF(G510="","",OFFSET(MCQ!H$20,ROW(H510)-ROW(H$20),0))</f>
        <v/>
      </c>
      <c r="I510" s="24">
        <f>IF(G510="","",IF(OR(G510="etapa",G510="sub-etapa"),"",OFFSET(MCQ!I$20,ROW(I510)-ROW(I$20),0)))</f>
        <v/>
      </c>
      <c r="J510" s="25">
        <f>IF(G510="","",OFFSET(MCQ!J$20,ROW(J510)-ROW(J$20),0))</f>
        <v/>
      </c>
      <c r="K510" s="24">
        <f>IF(G510="","",IF(OR(G510="etapa",G510="sub-etapa"),"",OFFSET(MCQ!K$20,ROW(K510)-ROW(K$20),0)))</f>
        <v/>
      </c>
      <c r="L510" s="26">
        <f>IF(G510="","",IF(OR(G510="etapa",G510="sub-etapa"),"",TRUNC(OFFSET(MCQ!L$20,ROW(L510)-ROW(L$20),0),2)))</f>
        <v/>
      </c>
      <c r="M510" s="584">
        <f>IF(I510="", "", IFERROR(VLOOKUP(VALUE(I510), _BaseAbril2026, 4, 0), IFERROR(VLOOKUP(TEXT(I510, "@"), _BaseAbril2026, 4, 0), "")))</f>
        <v/>
      </c>
      <c r="N510" s="585">
        <f>IFERROR(IF(S510="BDI1", TRUNC(M510*(1+$O$18), 2),IF(S510="BDI2", TRUNC(M510*(1+$N$18), 2), "")), "")</f>
        <v/>
      </c>
      <c r="O510" s="586">
        <f>_xlfn.IFS(G510="ETAPA", SUMIFS(ValorTotalComD, Nivel, A510), G510="SUB-ETAPA", SUMIFS(ValorTotalComD, SubNivel, C510), TRUE, T510)</f>
        <v/>
      </c>
      <c r="P510" s="584">
        <f>IF(I510="", "", IFERROR(VLOOKUP(VALUE(I510), _BaseAbril2026, 5, 0), IFERROR(VLOOKUP(TEXT(I510, "@"), _BaseAbril2026, 5, 0), "")))</f>
        <v/>
      </c>
      <c r="Q510" s="585">
        <f>IFERROR(IF(S510="BDI1", TRUNC(P510*(1+$R$18), 2),IF(S510="BDI2", TRUNC(P510*(1+$Q$18), 2), "")), "")</f>
        <v/>
      </c>
      <c r="R510" s="586">
        <f>_xlfn.IFS(G510="ETAPA", SUMIFS(ValorTotalSemD, Nivel, A510), G510="SUB-ETAPA", SUMIFS(ValorTotalSemD, SubNivel, C510), TRUE, U510)</f>
        <v/>
      </c>
      <c r="S510" s="587">
        <f>IF(G510="","",IF(OR(G510="etapa",G510="sub-etapa"),"",OFFSET(MCQ!M$20,ROW(M510)-ROW(M$20),0)))</f>
        <v/>
      </c>
      <c r="T510" s="588">
        <f>IFERROR(TRUNC(L510*N510,2),"")</f>
        <v/>
      </c>
      <c r="U510" s="589">
        <f>IFERROR(TRUNC(L510*Q510,2),"")</f>
        <v/>
      </c>
    </row>
    <row r="511">
      <c r="A511" s="18">
        <f>OFFSET(MCQ!A$20,ROW(A511)-ROW(A$20),0)</f>
        <v/>
      </c>
      <c r="B511" s="18">
        <f>OFFSET(MCQ!B$20,ROW(B511)-ROW(B$20),0)</f>
        <v/>
      </c>
      <c r="C511" s="18">
        <f>OFFSET(MCQ!C$20,ROW(C511)-ROW(C$20),0)</f>
        <v/>
      </c>
      <c r="D511" s="18">
        <f>OFFSET(MCQ!D$20,ROW(D511)-ROW(D$20),0)</f>
        <v/>
      </c>
      <c r="E511" s="18">
        <f>OFFSET(MCQ!E$20,ROW(E511)-ROW(E$20),0)</f>
        <v/>
      </c>
      <c r="F511" s="18" t="n"/>
      <c r="G511" s="233">
        <f>OFFSET(MCQ!G$20,ROW(G511)-ROW(G$20),0)</f>
        <v/>
      </c>
      <c r="H511" s="583">
        <f>IF(G511="","",OFFSET(MCQ!H$20,ROW(H511)-ROW(H$20),0))</f>
        <v/>
      </c>
      <c r="I511" s="24">
        <f>IF(G511="","",IF(OR(G511="etapa",G511="sub-etapa"),"",OFFSET(MCQ!I$20,ROW(I511)-ROW(I$20),0)))</f>
        <v/>
      </c>
      <c r="J511" s="25">
        <f>IF(G511="","",OFFSET(MCQ!J$20,ROW(J511)-ROW(J$20),0))</f>
        <v/>
      </c>
      <c r="K511" s="24">
        <f>IF(G511="","",IF(OR(G511="etapa",G511="sub-etapa"),"",OFFSET(MCQ!K$20,ROW(K511)-ROW(K$20),0)))</f>
        <v/>
      </c>
      <c r="L511" s="26">
        <f>IF(G511="","",IF(OR(G511="etapa",G511="sub-etapa"),"",TRUNC(OFFSET(MCQ!L$20,ROW(L511)-ROW(L$20),0),2)))</f>
        <v/>
      </c>
      <c r="M511" s="584">
        <f>IF(I511="", "", IFERROR(VLOOKUP(VALUE(I511), _BaseAbril2026, 4, 0), IFERROR(VLOOKUP(TEXT(I511, "@"), _BaseAbril2026, 4, 0), "")))</f>
        <v/>
      </c>
      <c r="N511" s="585">
        <f>IFERROR(IF(S511="BDI1", TRUNC(M511*(1+$O$18), 2),IF(S511="BDI2", TRUNC(M511*(1+$N$18), 2), "")), "")</f>
        <v/>
      </c>
      <c r="O511" s="586">
        <f>_xlfn.IFS(G511="ETAPA", SUMIFS(ValorTotalComD, Nivel, A511), G511="SUB-ETAPA", SUMIFS(ValorTotalComD, SubNivel, C511), TRUE, T511)</f>
        <v/>
      </c>
      <c r="P511" s="584">
        <f>IF(I511="", "", IFERROR(VLOOKUP(VALUE(I511), _BaseAbril2026, 5, 0), IFERROR(VLOOKUP(TEXT(I511, "@"), _BaseAbril2026, 5, 0), "")))</f>
        <v/>
      </c>
      <c r="Q511" s="585">
        <f>IFERROR(IF(S511="BDI1", TRUNC(P511*(1+$R$18), 2),IF(S511="BDI2", TRUNC(P511*(1+$Q$18), 2), "")), "")</f>
        <v/>
      </c>
      <c r="R511" s="586">
        <f>_xlfn.IFS(G511="ETAPA", SUMIFS(ValorTotalSemD, Nivel, A511), G511="SUB-ETAPA", SUMIFS(ValorTotalSemD, SubNivel, C511), TRUE, U511)</f>
        <v/>
      </c>
      <c r="S511" s="587">
        <f>IF(G511="","",IF(OR(G511="etapa",G511="sub-etapa"),"",OFFSET(MCQ!M$20,ROW(M511)-ROW(M$20),0)))</f>
        <v/>
      </c>
      <c r="T511" s="588">
        <f>IFERROR(TRUNC(L511*N511,2),"")</f>
        <v/>
      </c>
      <c r="U511" s="589">
        <f>IFERROR(TRUNC(L511*Q511,2),"")</f>
        <v/>
      </c>
    </row>
    <row r="512">
      <c r="A512" s="18">
        <f>OFFSET(MCQ!A$20,ROW(A512)-ROW(A$20),0)</f>
        <v/>
      </c>
      <c r="B512" s="18">
        <f>OFFSET(MCQ!B$20,ROW(B512)-ROW(B$20),0)</f>
        <v/>
      </c>
      <c r="C512" s="18">
        <f>OFFSET(MCQ!C$20,ROW(C512)-ROW(C$20),0)</f>
        <v/>
      </c>
      <c r="D512" s="18">
        <f>OFFSET(MCQ!D$20,ROW(D512)-ROW(D$20),0)</f>
        <v/>
      </c>
      <c r="E512" s="18">
        <f>OFFSET(MCQ!E$20,ROW(E512)-ROW(E$20),0)</f>
        <v/>
      </c>
      <c r="F512" s="18" t="n"/>
      <c r="G512" s="233">
        <f>OFFSET(MCQ!G$20,ROW(G512)-ROW(G$20),0)</f>
        <v/>
      </c>
      <c r="H512" s="583">
        <f>IF(G512="","",OFFSET(MCQ!H$20,ROW(H512)-ROW(H$20),0))</f>
        <v/>
      </c>
      <c r="I512" s="24">
        <f>IF(G512="","",IF(OR(G512="etapa",G512="sub-etapa"),"",OFFSET(MCQ!I$20,ROW(I512)-ROW(I$20),0)))</f>
        <v/>
      </c>
      <c r="J512" s="25">
        <f>IF(G512="","",OFFSET(MCQ!J$20,ROW(J512)-ROW(J$20),0))</f>
        <v/>
      </c>
      <c r="K512" s="24">
        <f>IF(G512="","",IF(OR(G512="etapa",G512="sub-etapa"),"",OFFSET(MCQ!K$20,ROW(K512)-ROW(K$20),0)))</f>
        <v/>
      </c>
      <c r="L512" s="26">
        <f>IF(G512="","",IF(OR(G512="etapa",G512="sub-etapa"),"",TRUNC(OFFSET(MCQ!L$20,ROW(L512)-ROW(L$20),0),2)))</f>
        <v/>
      </c>
      <c r="M512" s="584">
        <f>IF(I512="", "", IFERROR(VLOOKUP(VALUE(I512), _BaseAbril2026, 4, 0), IFERROR(VLOOKUP(TEXT(I512, "@"), _BaseAbril2026, 4, 0), "")))</f>
        <v/>
      </c>
      <c r="N512" s="585">
        <f>IFERROR(IF(S512="BDI1", TRUNC(M512*(1+$O$18), 2),IF(S512="BDI2", TRUNC(M512*(1+$N$18), 2), "")), "")</f>
        <v/>
      </c>
      <c r="O512" s="586">
        <f>_xlfn.IFS(G512="ETAPA", SUMIFS(ValorTotalComD, Nivel, A512), G512="SUB-ETAPA", SUMIFS(ValorTotalComD, SubNivel, C512), TRUE, T512)</f>
        <v/>
      </c>
      <c r="P512" s="584">
        <f>IF(I512="", "", IFERROR(VLOOKUP(VALUE(I512), _BaseAbril2026, 5, 0), IFERROR(VLOOKUP(TEXT(I512, "@"), _BaseAbril2026, 5, 0), "")))</f>
        <v/>
      </c>
      <c r="Q512" s="585">
        <f>IFERROR(IF(S512="BDI1", TRUNC(P512*(1+$R$18), 2),IF(S512="BDI2", TRUNC(P512*(1+$Q$18), 2), "")), "")</f>
        <v/>
      </c>
      <c r="R512" s="586">
        <f>_xlfn.IFS(G512="ETAPA", SUMIFS(ValorTotalSemD, Nivel, A512), G512="SUB-ETAPA", SUMIFS(ValorTotalSemD, SubNivel, C512), TRUE, U512)</f>
        <v/>
      </c>
      <c r="S512" s="587">
        <f>IF(G512="","",IF(OR(G512="etapa",G512="sub-etapa"),"",OFFSET(MCQ!M$20,ROW(M512)-ROW(M$20),0)))</f>
        <v/>
      </c>
      <c r="T512" s="588">
        <f>IFERROR(TRUNC(L512*N512,2),"")</f>
        <v/>
      </c>
      <c r="U512" s="589">
        <f>IFERROR(TRUNC(L512*Q512,2),"")</f>
        <v/>
      </c>
    </row>
    <row r="513">
      <c r="A513" s="18">
        <f>OFFSET(MCQ!A$20,ROW(A513)-ROW(A$20),0)</f>
        <v/>
      </c>
      <c r="B513" s="18">
        <f>OFFSET(MCQ!B$20,ROW(B513)-ROW(B$20),0)</f>
        <v/>
      </c>
      <c r="C513" s="18">
        <f>OFFSET(MCQ!C$20,ROW(C513)-ROW(C$20),0)</f>
        <v/>
      </c>
      <c r="D513" s="18">
        <f>OFFSET(MCQ!D$20,ROW(D513)-ROW(D$20),0)</f>
        <v/>
      </c>
      <c r="E513" s="18">
        <f>OFFSET(MCQ!E$20,ROW(E513)-ROW(E$20),0)</f>
        <v/>
      </c>
      <c r="F513" s="18" t="n"/>
      <c r="G513" s="233">
        <f>OFFSET(MCQ!G$20,ROW(G513)-ROW(G$20),0)</f>
        <v/>
      </c>
      <c r="H513" s="583">
        <f>IF(G513="","",OFFSET(MCQ!H$20,ROW(H513)-ROW(H$20),0))</f>
        <v/>
      </c>
      <c r="I513" s="24">
        <f>IF(G513="","",IF(OR(G513="etapa",G513="sub-etapa"),"",OFFSET(MCQ!I$20,ROW(I513)-ROW(I$20),0)))</f>
        <v/>
      </c>
      <c r="J513" s="25">
        <f>IF(G513="","",OFFSET(MCQ!J$20,ROW(J513)-ROW(J$20),0))</f>
        <v/>
      </c>
      <c r="K513" s="24">
        <f>IF(G513="","",IF(OR(G513="etapa",G513="sub-etapa"),"",OFFSET(MCQ!K$20,ROW(K513)-ROW(K$20),0)))</f>
        <v/>
      </c>
      <c r="L513" s="26">
        <f>IF(G513="","",IF(OR(G513="etapa",G513="sub-etapa"),"",TRUNC(OFFSET(MCQ!L$20,ROW(L513)-ROW(L$20),0),2)))</f>
        <v/>
      </c>
      <c r="M513" s="584">
        <f>IF(I513="", "", IFERROR(VLOOKUP(VALUE(I513), _BaseAbril2026, 4, 0), IFERROR(VLOOKUP(TEXT(I513, "@"), _BaseAbril2026, 4, 0), "")))</f>
        <v/>
      </c>
      <c r="N513" s="585">
        <f>IFERROR(IF(S513="BDI1", TRUNC(M513*(1+$O$18), 2),IF(S513="BDI2", TRUNC(M513*(1+$N$18), 2), "")), "")</f>
        <v/>
      </c>
      <c r="O513" s="586">
        <f>_xlfn.IFS(G513="ETAPA", SUMIFS(ValorTotalComD, Nivel, A513), G513="SUB-ETAPA", SUMIFS(ValorTotalComD, SubNivel, C513), TRUE, T513)</f>
        <v/>
      </c>
      <c r="P513" s="584">
        <f>IF(I513="", "", IFERROR(VLOOKUP(VALUE(I513), _BaseAbril2026, 5, 0), IFERROR(VLOOKUP(TEXT(I513, "@"), _BaseAbril2026, 5, 0), "")))</f>
        <v/>
      </c>
      <c r="Q513" s="585">
        <f>IFERROR(IF(S513="BDI1", TRUNC(P513*(1+$R$18), 2),IF(S513="BDI2", TRUNC(P513*(1+$Q$18), 2), "")), "")</f>
        <v/>
      </c>
      <c r="R513" s="586">
        <f>_xlfn.IFS(G513="ETAPA", SUMIFS(ValorTotalSemD, Nivel, A513), G513="SUB-ETAPA", SUMIFS(ValorTotalSemD, SubNivel, C513), TRUE, U513)</f>
        <v/>
      </c>
      <c r="S513" s="587">
        <f>IF(G513="","",IF(OR(G513="etapa",G513="sub-etapa"),"",OFFSET(MCQ!M$20,ROW(M513)-ROW(M$20),0)))</f>
        <v/>
      </c>
      <c r="T513" s="588">
        <f>IFERROR(TRUNC(L513*N513,2),"")</f>
        <v/>
      </c>
      <c r="U513" s="589">
        <f>IFERROR(TRUNC(L513*Q513,2),"")</f>
        <v/>
      </c>
    </row>
    <row r="514">
      <c r="A514" s="18">
        <f>OFFSET(MCQ!A$20,ROW(A514)-ROW(A$20),0)</f>
        <v/>
      </c>
      <c r="B514" s="18">
        <f>OFFSET(MCQ!B$20,ROW(B514)-ROW(B$20),0)</f>
        <v/>
      </c>
      <c r="C514" s="18">
        <f>OFFSET(MCQ!C$20,ROW(C514)-ROW(C$20),0)</f>
        <v/>
      </c>
      <c r="D514" s="18">
        <f>OFFSET(MCQ!D$20,ROW(D514)-ROW(D$20),0)</f>
        <v/>
      </c>
      <c r="E514" s="18">
        <f>OFFSET(MCQ!E$20,ROW(E514)-ROW(E$20),0)</f>
        <v/>
      </c>
      <c r="F514" s="18" t="n"/>
      <c r="G514" s="233">
        <f>OFFSET(MCQ!G$20,ROW(G514)-ROW(G$20),0)</f>
        <v/>
      </c>
      <c r="H514" s="583">
        <f>IF(G514="","",OFFSET(MCQ!H$20,ROW(H514)-ROW(H$20),0))</f>
        <v/>
      </c>
      <c r="I514" s="24">
        <f>IF(G514="","",IF(OR(G514="etapa",G514="sub-etapa"),"",OFFSET(MCQ!I$20,ROW(I514)-ROW(I$20),0)))</f>
        <v/>
      </c>
      <c r="J514" s="25">
        <f>IF(G514="","",OFFSET(MCQ!J$20,ROW(J514)-ROW(J$20),0))</f>
        <v/>
      </c>
      <c r="K514" s="24">
        <f>IF(G514="","",IF(OR(G514="etapa",G514="sub-etapa"),"",OFFSET(MCQ!K$20,ROW(K514)-ROW(K$20),0)))</f>
        <v/>
      </c>
      <c r="L514" s="26">
        <f>IF(G514="","",IF(OR(G514="etapa",G514="sub-etapa"),"",TRUNC(OFFSET(MCQ!L$20,ROW(L514)-ROW(L$20),0),2)))</f>
        <v/>
      </c>
      <c r="M514" s="584">
        <f>IF(I514="", "", IFERROR(VLOOKUP(VALUE(I514), _BaseAbril2026, 4, 0), IFERROR(VLOOKUP(TEXT(I514, "@"), _BaseAbril2026, 4, 0), "")))</f>
        <v/>
      </c>
      <c r="N514" s="585">
        <f>IFERROR(IF(S514="BDI1", TRUNC(M514*(1+$O$18), 2),IF(S514="BDI2", TRUNC(M514*(1+$N$18), 2), "")), "")</f>
        <v/>
      </c>
      <c r="O514" s="586">
        <f>_xlfn.IFS(G514="ETAPA", SUMIFS(ValorTotalComD, Nivel, A514), G514="SUB-ETAPA", SUMIFS(ValorTotalComD, SubNivel, C514), TRUE, T514)</f>
        <v/>
      </c>
      <c r="P514" s="584">
        <f>IF(I514="", "", IFERROR(VLOOKUP(VALUE(I514), _BaseAbril2026, 5, 0), IFERROR(VLOOKUP(TEXT(I514, "@"), _BaseAbril2026, 5, 0), "")))</f>
        <v/>
      </c>
      <c r="Q514" s="585">
        <f>IFERROR(IF(S514="BDI1", TRUNC(P514*(1+$R$18), 2),IF(S514="BDI2", TRUNC(P514*(1+$Q$18), 2), "")), "")</f>
        <v/>
      </c>
      <c r="R514" s="586">
        <f>_xlfn.IFS(G514="ETAPA", SUMIFS(ValorTotalSemD, Nivel, A514), G514="SUB-ETAPA", SUMIFS(ValorTotalSemD, SubNivel, C514), TRUE, U514)</f>
        <v/>
      </c>
      <c r="S514" s="587">
        <f>IF(G514="","",IF(OR(G514="etapa",G514="sub-etapa"),"",OFFSET(MCQ!M$20,ROW(M514)-ROW(M$20),0)))</f>
        <v/>
      </c>
      <c r="T514" s="588">
        <f>IFERROR(TRUNC(L514*N514,2),"")</f>
        <v/>
      </c>
      <c r="U514" s="589">
        <f>IFERROR(TRUNC(L514*Q514,2),"")</f>
        <v/>
      </c>
    </row>
    <row r="515">
      <c r="A515" s="18">
        <f>OFFSET(MCQ!A$20,ROW(A515)-ROW(A$20),0)</f>
        <v/>
      </c>
      <c r="B515" s="18">
        <f>OFFSET(MCQ!B$20,ROW(B515)-ROW(B$20),0)</f>
        <v/>
      </c>
      <c r="C515" s="18">
        <f>OFFSET(MCQ!C$20,ROW(C515)-ROW(C$20),0)</f>
        <v/>
      </c>
      <c r="D515" s="18">
        <f>OFFSET(MCQ!D$20,ROW(D515)-ROW(D$20),0)</f>
        <v/>
      </c>
      <c r="E515" s="18">
        <f>OFFSET(MCQ!E$20,ROW(E515)-ROW(E$20),0)</f>
        <v/>
      </c>
      <c r="F515" s="18" t="n"/>
      <c r="G515" s="233">
        <f>OFFSET(MCQ!G$20,ROW(G515)-ROW(G$20),0)</f>
        <v/>
      </c>
      <c r="H515" s="583">
        <f>IF(G515="","",OFFSET(MCQ!H$20,ROW(H515)-ROW(H$20),0))</f>
        <v/>
      </c>
      <c r="I515" s="24">
        <f>IF(G515="","",IF(OR(G515="etapa",G515="sub-etapa"),"",OFFSET(MCQ!I$20,ROW(I515)-ROW(I$20),0)))</f>
        <v/>
      </c>
      <c r="J515" s="25">
        <f>IF(G515="","",OFFSET(MCQ!J$20,ROW(J515)-ROW(J$20),0))</f>
        <v/>
      </c>
      <c r="K515" s="24">
        <f>IF(G515="","",IF(OR(G515="etapa",G515="sub-etapa"),"",OFFSET(MCQ!K$20,ROW(K515)-ROW(K$20),0)))</f>
        <v/>
      </c>
      <c r="L515" s="26">
        <f>IF(G515="","",IF(OR(G515="etapa",G515="sub-etapa"),"",TRUNC(OFFSET(MCQ!L$20,ROW(L515)-ROW(L$20),0),2)))</f>
        <v/>
      </c>
      <c r="M515" s="584">
        <f>IF(I515="", "", IFERROR(VLOOKUP(VALUE(I515), _BaseAbril2026, 4, 0), IFERROR(VLOOKUP(TEXT(I515, "@"), _BaseAbril2026, 4, 0), "")))</f>
        <v/>
      </c>
      <c r="N515" s="585">
        <f>IFERROR(IF(S515="BDI1", TRUNC(M515*(1+$O$18), 2),IF(S515="BDI2", TRUNC(M515*(1+$N$18), 2), "")), "")</f>
        <v/>
      </c>
      <c r="O515" s="586">
        <f>_xlfn.IFS(G515="ETAPA", SUMIFS(ValorTotalComD, Nivel, A515), G515="SUB-ETAPA", SUMIFS(ValorTotalComD, SubNivel, C515), TRUE, T515)</f>
        <v/>
      </c>
      <c r="P515" s="584">
        <f>IF(I515="", "", IFERROR(VLOOKUP(VALUE(I515), _BaseAbril2026, 5, 0), IFERROR(VLOOKUP(TEXT(I515, "@"), _BaseAbril2026, 5, 0), "")))</f>
        <v/>
      </c>
      <c r="Q515" s="585">
        <f>IFERROR(IF(S515="BDI1", TRUNC(P515*(1+$R$18), 2),IF(S515="BDI2", TRUNC(P515*(1+$Q$18), 2), "")), "")</f>
        <v/>
      </c>
      <c r="R515" s="586">
        <f>_xlfn.IFS(G515="ETAPA", SUMIFS(ValorTotalSemD, Nivel, A515), G515="SUB-ETAPA", SUMIFS(ValorTotalSemD, SubNivel, C515), TRUE, U515)</f>
        <v/>
      </c>
      <c r="S515" s="587">
        <f>IF(G515="","",IF(OR(G515="etapa",G515="sub-etapa"),"",OFFSET(MCQ!M$20,ROW(M515)-ROW(M$20),0)))</f>
        <v/>
      </c>
      <c r="T515" s="588">
        <f>IFERROR(TRUNC(L515*N515,2),"")</f>
        <v/>
      </c>
      <c r="U515" s="589">
        <f>IFERROR(TRUNC(L515*Q515,2),"")</f>
        <v/>
      </c>
    </row>
    <row r="516">
      <c r="A516" s="18">
        <f>OFFSET(MCQ!A$20,ROW(A516)-ROW(A$20),0)</f>
        <v/>
      </c>
      <c r="B516" s="18">
        <f>OFFSET(MCQ!B$20,ROW(B516)-ROW(B$20),0)</f>
        <v/>
      </c>
      <c r="C516" s="18">
        <f>OFFSET(MCQ!C$20,ROW(C516)-ROW(C$20),0)</f>
        <v/>
      </c>
      <c r="D516" s="18">
        <f>OFFSET(MCQ!D$20,ROW(D516)-ROW(D$20),0)</f>
        <v/>
      </c>
      <c r="E516" s="18">
        <f>OFFSET(MCQ!E$20,ROW(E516)-ROW(E$20),0)</f>
        <v/>
      </c>
      <c r="F516" s="18" t="n"/>
      <c r="G516" s="233">
        <f>OFFSET(MCQ!G$20,ROW(G516)-ROW(G$20),0)</f>
        <v/>
      </c>
      <c r="H516" s="583">
        <f>IF(G516="","",OFFSET(MCQ!H$20,ROW(H516)-ROW(H$20),0))</f>
        <v/>
      </c>
      <c r="I516" s="24">
        <f>IF(G516="","",IF(OR(G516="etapa",G516="sub-etapa"),"",OFFSET(MCQ!I$20,ROW(I516)-ROW(I$20),0)))</f>
        <v/>
      </c>
      <c r="J516" s="25">
        <f>IF(G516="","",OFFSET(MCQ!J$20,ROW(J516)-ROW(J$20),0))</f>
        <v/>
      </c>
      <c r="K516" s="24">
        <f>IF(G516="","",IF(OR(G516="etapa",G516="sub-etapa"),"",OFFSET(MCQ!K$20,ROW(K516)-ROW(K$20),0)))</f>
        <v/>
      </c>
      <c r="L516" s="26">
        <f>IF(G516="","",IF(OR(G516="etapa",G516="sub-etapa"),"",TRUNC(OFFSET(MCQ!L$20,ROW(L516)-ROW(L$20),0),2)))</f>
        <v/>
      </c>
      <c r="M516" s="584">
        <f>IF(I516="", "", IFERROR(VLOOKUP(VALUE(I516), _BaseAbril2026, 4, 0), IFERROR(VLOOKUP(TEXT(I516, "@"), _BaseAbril2026, 4, 0), "")))</f>
        <v/>
      </c>
      <c r="N516" s="585">
        <f>IFERROR(IF(S516="BDI1", TRUNC(M516*(1+$O$18), 2),IF(S516="BDI2", TRUNC(M516*(1+$N$18), 2), "")), "")</f>
        <v/>
      </c>
      <c r="O516" s="586">
        <f>_xlfn.IFS(G516="ETAPA", SUMIFS(ValorTotalComD, Nivel, A516), G516="SUB-ETAPA", SUMIFS(ValorTotalComD, SubNivel, C516), TRUE, T516)</f>
        <v/>
      </c>
      <c r="P516" s="584">
        <f>IF(I516="", "", IFERROR(VLOOKUP(VALUE(I516), _BaseAbril2026, 5, 0), IFERROR(VLOOKUP(TEXT(I516, "@"), _BaseAbril2026, 5, 0), "")))</f>
        <v/>
      </c>
      <c r="Q516" s="585">
        <f>IFERROR(IF(S516="BDI1", TRUNC(P516*(1+$R$18), 2),IF(S516="BDI2", TRUNC(P516*(1+$Q$18), 2), "")), "")</f>
        <v/>
      </c>
      <c r="R516" s="586">
        <f>_xlfn.IFS(G516="ETAPA", SUMIFS(ValorTotalSemD, Nivel, A516), G516="SUB-ETAPA", SUMIFS(ValorTotalSemD, SubNivel, C516), TRUE, U516)</f>
        <v/>
      </c>
      <c r="S516" s="587">
        <f>IF(G516="","",IF(OR(G516="etapa",G516="sub-etapa"),"",OFFSET(MCQ!M$20,ROW(M516)-ROW(M$20),0)))</f>
        <v/>
      </c>
      <c r="T516" s="588">
        <f>IFERROR(TRUNC(L516*N516,2),"")</f>
        <v/>
      </c>
      <c r="U516" s="589">
        <f>IFERROR(TRUNC(L516*Q516,2),"")</f>
        <v/>
      </c>
    </row>
    <row r="517">
      <c r="A517" s="18">
        <f>OFFSET(MCQ!A$20,ROW(A517)-ROW(A$20),0)</f>
        <v/>
      </c>
      <c r="B517" s="18">
        <f>OFFSET(MCQ!B$20,ROW(B517)-ROW(B$20),0)</f>
        <v/>
      </c>
      <c r="C517" s="18">
        <f>OFFSET(MCQ!C$20,ROW(C517)-ROW(C$20),0)</f>
        <v/>
      </c>
      <c r="D517" s="18">
        <f>OFFSET(MCQ!D$20,ROW(D517)-ROW(D$20),0)</f>
        <v/>
      </c>
      <c r="E517" s="18">
        <f>OFFSET(MCQ!E$20,ROW(E517)-ROW(E$20),0)</f>
        <v/>
      </c>
      <c r="F517" s="18" t="n"/>
      <c r="G517" s="233">
        <f>OFFSET(MCQ!G$20,ROW(G517)-ROW(G$20),0)</f>
        <v/>
      </c>
      <c r="H517" s="583">
        <f>IF(G517="","",OFFSET(MCQ!H$20,ROW(H517)-ROW(H$20),0))</f>
        <v/>
      </c>
      <c r="I517" s="24">
        <f>IF(G517="","",IF(OR(G517="etapa",G517="sub-etapa"),"",OFFSET(MCQ!I$20,ROW(I517)-ROW(I$20),0)))</f>
        <v/>
      </c>
      <c r="J517" s="25">
        <f>IF(G517="","",OFFSET(MCQ!J$20,ROW(J517)-ROW(J$20),0))</f>
        <v/>
      </c>
      <c r="K517" s="24">
        <f>IF(G517="","",IF(OR(G517="etapa",G517="sub-etapa"),"",OFFSET(MCQ!K$20,ROW(K517)-ROW(K$20),0)))</f>
        <v/>
      </c>
      <c r="L517" s="26">
        <f>IF(G517="","",IF(OR(G517="etapa",G517="sub-etapa"),"",TRUNC(OFFSET(MCQ!L$20,ROW(L517)-ROW(L$20),0),2)))</f>
        <v/>
      </c>
      <c r="M517" s="584">
        <f>IF(I517="", "", IFERROR(VLOOKUP(VALUE(I517), _BaseAbril2026, 4, 0), IFERROR(VLOOKUP(TEXT(I517, "@"), _BaseAbril2026, 4, 0), "")))</f>
        <v/>
      </c>
      <c r="N517" s="585">
        <f>IFERROR(IF(S517="BDI1", TRUNC(M517*(1+$O$18), 2),IF(S517="BDI2", TRUNC(M517*(1+$N$18), 2), "")), "")</f>
        <v/>
      </c>
      <c r="O517" s="586">
        <f>_xlfn.IFS(G517="ETAPA", SUMIFS(ValorTotalComD, Nivel, A517), G517="SUB-ETAPA", SUMIFS(ValorTotalComD, SubNivel, C517), TRUE, T517)</f>
        <v/>
      </c>
      <c r="P517" s="584">
        <f>IF(I517="", "", IFERROR(VLOOKUP(VALUE(I517), _BaseAbril2026, 5, 0), IFERROR(VLOOKUP(TEXT(I517, "@"), _BaseAbril2026, 5, 0), "")))</f>
        <v/>
      </c>
      <c r="Q517" s="585">
        <f>IFERROR(IF(S517="BDI1", TRUNC(P517*(1+$R$18), 2),IF(S517="BDI2", TRUNC(P517*(1+$Q$18), 2), "")), "")</f>
        <v/>
      </c>
      <c r="R517" s="586">
        <f>_xlfn.IFS(G517="ETAPA", SUMIFS(ValorTotalSemD, Nivel, A517), G517="SUB-ETAPA", SUMIFS(ValorTotalSemD, SubNivel, C517), TRUE, U517)</f>
        <v/>
      </c>
      <c r="S517" s="587">
        <f>IF(G517="","",IF(OR(G517="etapa",G517="sub-etapa"),"",OFFSET(MCQ!M$20,ROW(M517)-ROW(M$20),0)))</f>
        <v/>
      </c>
      <c r="T517" s="588">
        <f>IFERROR(TRUNC(L517*N517,2),"")</f>
        <v/>
      </c>
      <c r="U517" s="589">
        <f>IFERROR(TRUNC(L517*Q517,2),"")</f>
        <v/>
      </c>
    </row>
    <row r="518">
      <c r="A518" s="18">
        <f>OFFSET(MCQ!A$20,ROW(A518)-ROW(A$20),0)</f>
        <v/>
      </c>
      <c r="B518" s="18">
        <f>OFFSET(MCQ!B$20,ROW(B518)-ROW(B$20),0)</f>
        <v/>
      </c>
      <c r="C518" s="18">
        <f>OFFSET(MCQ!C$20,ROW(C518)-ROW(C$20),0)</f>
        <v/>
      </c>
      <c r="D518" s="18">
        <f>OFFSET(MCQ!D$20,ROW(D518)-ROW(D$20),0)</f>
        <v/>
      </c>
      <c r="E518" s="18">
        <f>OFFSET(MCQ!E$20,ROW(E518)-ROW(E$20),0)</f>
        <v/>
      </c>
      <c r="F518" s="18" t="n"/>
      <c r="G518" s="233">
        <f>OFFSET(MCQ!G$20,ROW(G518)-ROW(G$20),0)</f>
        <v/>
      </c>
      <c r="H518" s="583">
        <f>IF(G518="","",OFFSET(MCQ!H$20,ROW(H518)-ROW(H$20),0))</f>
        <v/>
      </c>
      <c r="I518" s="24">
        <f>IF(G518="","",IF(OR(G518="etapa",G518="sub-etapa"),"",OFFSET(MCQ!I$20,ROW(I518)-ROW(I$20),0)))</f>
        <v/>
      </c>
      <c r="J518" s="25">
        <f>IF(G518="","",OFFSET(MCQ!J$20,ROW(J518)-ROW(J$20),0))</f>
        <v/>
      </c>
      <c r="K518" s="24">
        <f>IF(G518="","",IF(OR(G518="etapa",G518="sub-etapa"),"",OFFSET(MCQ!K$20,ROW(K518)-ROW(K$20),0)))</f>
        <v/>
      </c>
      <c r="L518" s="26">
        <f>IF(G518="","",IF(OR(G518="etapa",G518="sub-etapa"),"",TRUNC(OFFSET(MCQ!L$20,ROW(L518)-ROW(L$20),0),2)))</f>
        <v/>
      </c>
      <c r="M518" s="584">
        <f>IF(I518="", "", IFERROR(VLOOKUP(VALUE(I518), _BaseAbril2026, 4, 0), IFERROR(VLOOKUP(TEXT(I518, "@"), _BaseAbril2026, 4, 0), "")))</f>
        <v/>
      </c>
      <c r="N518" s="585">
        <f>IFERROR(IF(S518="BDI1", TRUNC(M518*(1+$O$18), 2),IF(S518="BDI2", TRUNC(M518*(1+$N$18), 2), "")), "")</f>
        <v/>
      </c>
      <c r="O518" s="586">
        <f>_xlfn.IFS(G518="ETAPA", SUMIFS(ValorTotalComD, Nivel, A518), G518="SUB-ETAPA", SUMIFS(ValorTotalComD, SubNivel, C518), TRUE, T518)</f>
        <v/>
      </c>
      <c r="P518" s="584">
        <f>IF(I518="", "", IFERROR(VLOOKUP(VALUE(I518), _BaseAbril2026, 5, 0), IFERROR(VLOOKUP(TEXT(I518, "@"), _BaseAbril2026, 5, 0), "")))</f>
        <v/>
      </c>
      <c r="Q518" s="585">
        <f>IFERROR(IF(S518="BDI1", TRUNC(P518*(1+$R$18), 2),IF(S518="BDI2", TRUNC(P518*(1+$Q$18), 2), "")), "")</f>
        <v/>
      </c>
      <c r="R518" s="586">
        <f>_xlfn.IFS(G518="ETAPA", SUMIFS(ValorTotalSemD, Nivel, A518), G518="SUB-ETAPA", SUMIFS(ValorTotalSemD, SubNivel, C518), TRUE, U518)</f>
        <v/>
      </c>
      <c r="S518" s="587">
        <f>IF(G518="","",IF(OR(G518="etapa",G518="sub-etapa"),"",OFFSET(MCQ!M$20,ROW(M518)-ROW(M$20),0)))</f>
        <v/>
      </c>
      <c r="T518" s="588">
        <f>IFERROR(TRUNC(L518*N518,2),"")</f>
        <v/>
      </c>
      <c r="U518" s="589">
        <f>IFERROR(TRUNC(L518*Q518,2),"")</f>
        <v/>
      </c>
    </row>
    <row r="519">
      <c r="A519" s="18">
        <f>OFFSET(MCQ!A$20,ROW(A519)-ROW(A$20),0)</f>
        <v/>
      </c>
      <c r="B519" s="18">
        <f>OFFSET(MCQ!B$20,ROW(B519)-ROW(B$20),0)</f>
        <v/>
      </c>
      <c r="C519" s="18">
        <f>OFFSET(MCQ!C$20,ROW(C519)-ROW(C$20),0)</f>
        <v/>
      </c>
      <c r="D519" s="18">
        <f>OFFSET(MCQ!D$20,ROW(D519)-ROW(D$20),0)</f>
        <v/>
      </c>
      <c r="E519" s="18">
        <f>OFFSET(MCQ!E$20,ROW(E519)-ROW(E$20),0)</f>
        <v/>
      </c>
      <c r="F519" s="18" t="n"/>
      <c r="G519" s="233">
        <f>OFFSET(MCQ!G$20,ROW(G519)-ROW(G$20),0)</f>
        <v/>
      </c>
      <c r="H519" s="583">
        <f>IF(G519="","",OFFSET(MCQ!H$20,ROW(H519)-ROW(H$20),0))</f>
        <v/>
      </c>
      <c r="I519" s="24">
        <f>IF(G519="","",IF(OR(G519="etapa",G519="sub-etapa"),"",OFFSET(MCQ!I$20,ROW(I519)-ROW(I$20),0)))</f>
        <v/>
      </c>
      <c r="J519" s="25">
        <f>IF(G519="","",OFFSET(MCQ!J$20,ROW(J519)-ROW(J$20),0))</f>
        <v/>
      </c>
      <c r="K519" s="24">
        <f>IF(G519="","",IF(OR(G519="etapa",G519="sub-etapa"),"",OFFSET(MCQ!K$20,ROW(K519)-ROW(K$20),0)))</f>
        <v/>
      </c>
      <c r="L519" s="26">
        <f>IF(G519="","",IF(OR(G519="etapa",G519="sub-etapa"),"",TRUNC(OFFSET(MCQ!L$20,ROW(L519)-ROW(L$20),0),2)))</f>
        <v/>
      </c>
      <c r="M519" s="584">
        <f>IF(I519="", "", IFERROR(VLOOKUP(VALUE(I519), _BaseAbril2026, 4, 0), IFERROR(VLOOKUP(TEXT(I519, "@"), _BaseAbril2026, 4, 0), "")))</f>
        <v/>
      </c>
      <c r="N519" s="585">
        <f>IFERROR(IF(S519="BDI1", TRUNC(M519*(1+$O$18), 2),IF(S519="BDI2", TRUNC(M519*(1+$N$18), 2), "")), "")</f>
        <v/>
      </c>
      <c r="O519" s="586">
        <f>_xlfn.IFS(G519="ETAPA", SUMIFS(ValorTotalComD, Nivel, A519), G519="SUB-ETAPA", SUMIFS(ValorTotalComD, SubNivel, C519), TRUE, T519)</f>
        <v/>
      </c>
      <c r="P519" s="584">
        <f>IF(I519="", "", IFERROR(VLOOKUP(VALUE(I519), _BaseAbril2026, 5, 0), IFERROR(VLOOKUP(TEXT(I519, "@"), _BaseAbril2026, 5, 0), "")))</f>
        <v/>
      </c>
      <c r="Q519" s="585">
        <f>IFERROR(IF(S519="BDI1", TRUNC(P519*(1+$R$18), 2),IF(S519="BDI2", TRUNC(P519*(1+$Q$18), 2), "")), "")</f>
        <v/>
      </c>
      <c r="R519" s="586">
        <f>_xlfn.IFS(G519="ETAPA", SUMIFS(ValorTotalSemD, Nivel, A519), G519="SUB-ETAPA", SUMIFS(ValorTotalSemD, SubNivel, C519), TRUE, U519)</f>
        <v/>
      </c>
      <c r="S519" s="587">
        <f>IF(G519="","",IF(OR(G519="etapa",G519="sub-etapa"),"",OFFSET(MCQ!M$20,ROW(M519)-ROW(M$20),0)))</f>
        <v/>
      </c>
      <c r="T519" s="588">
        <f>IFERROR(TRUNC(L519*N519,2),"")</f>
        <v/>
      </c>
      <c r="U519" s="589">
        <f>IFERROR(TRUNC(L519*Q519,2),"")</f>
        <v/>
      </c>
    </row>
    <row r="520">
      <c r="A520" s="18">
        <f>OFFSET(MCQ!A$20,ROW(A520)-ROW(A$20),0)</f>
        <v/>
      </c>
      <c r="B520" s="18">
        <f>OFFSET(MCQ!B$20,ROW(B520)-ROW(B$20),0)</f>
        <v/>
      </c>
      <c r="C520" s="18">
        <f>OFFSET(MCQ!C$20,ROW(C520)-ROW(C$20),0)</f>
        <v/>
      </c>
      <c r="D520" s="18">
        <f>OFFSET(MCQ!D$20,ROW(D520)-ROW(D$20),0)</f>
        <v/>
      </c>
      <c r="E520" s="18">
        <f>OFFSET(MCQ!E$20,ROW(E520)-ROW(E$20),0)</f>
        <v/>
      </c>
      <c r="F520" s="18" t="n"/>
      <c r="G520" s="233">
        <f>OFFSET(MCQ!G$20,ROW(G520)-ROW(G$20),0)</f>
        <v/>
      </c>
      <c r="H520" s="583">
        <f>IF(G520="","",OFFSET(MCQ!H$20,ROW(H520)-ROW(H$20),0))</f>
        <v/>
      </c>
      <c r="I520" s="24">
        <f>IF(G520="","",IF(OR(G520="etapa",G520="sub-etapa"),"",OFFSET(MCQ!I$20,ROW(I520)-ROW(I$20),0)))</f>
        <v/>
      </c>
      <c r="J520" s="25">
        <f>IF(G520="","",OFFSET(MCQ!J$20,ROW(J520)-ROW(J$20),0))</f>
        <v/>
      </c>
      <c r="K520" s="24">
        <f>IF(G520="","",IF(OR(G520="etapa",G520="sub-etapa"),"",OFFSET(MCQ!K$20,ROW(K520)-ROW(K$20),0)))</f>
        <v/>
      </c>
      <c r="L520" s="26">
        <f>IF(G520="","",IF(OR(G520="etapa",G520="sub-etapa"),"",TRUNC(OFFSET(MCQ!L$20,ROW(L520)-ROW(L$20),0),2)))</f>
        <v/>
      </c>
      <c r="M520" s="584">
        <f>IF(I520="", "", IFERROR(VLOOKUP(VALUE(I520), _BaseAbril2026, 4, 0), IFERROR(VLOOKUP(TEXT(I520, "@"), _BaseAbril2026, 4, 0), "")))</f>
        <v/>
      </c>
      <c r="N520" s="585">
        <f>IFERROR(IF(S520="BDI1", TRUNC(M520*(1+$O$18), 2),IF(S520="BDI2", TRUNC(M520*(1+$N$18), 2), "")), "")</f>
        <v/>
      </c>
      <c r="O520" s="586">
        <f>_xlfn.IFS(G520="ETAPA", SUMIFS(ValorTotalComD, Nivel, A520), G520="SUB-ETAPA", SUMIFS(ValorTotalComD, SubNivel, C520), TRUE, T520)</f>
        <v/>
      </c>
      <c r="P520" s="584">
        <f>IF(I520="", "", IFERROR(VLOOKUP(VALUE(I520), _BaseAbril2026, 5, 0), IFERROR(VLOOKUP(TEXT(I520, "@"), _BaseAbril2026, 5, 0), "")))</f>
        <v/>
      </c>
      <c r="Q520" s="585">
        <f>IFERROR(IF(S520="BDI1", TRUNC(P520*(1+$R$18), 2),IF(S520="BDI2", TRUNC(P520*(1+$Q$18), 2), "")), "")</f>
        <v/>
      </c>
      <c r="R520" s="586">
        <f>_xlfn.IFS(G520="ETAPA", SUMIFS(ValorTotalSemD, Nivel, A520), G520="SUB-ETAPA", SUMIFS(ValorTotalSemD, SubNivel, C520), TRUE, U520)</f>
        <v/>
      </c>
      <c r="S520" s="587">
        <f>IF(G520="","",IF(OR(G520="etapa",G520="sub-etapa"),"",OFFSET(MCQ!M$20,ROW(M520)-ROW(M$20),0)))</f>
        <v/>
      </c>
      <c r="T520" s="588">
        <f>IFERROR(TRUNC(L520*N520,2),"")</f>
        <v/>
      </c>
      <c r="U520" s="589">
        <f>IFERROR(TRUNC(L520*Q520,2),"")</f>
        <v/>
      </c>
    </row>
    <row r="521">
      <c r="A521" s="18">
        <f>OFFSET(MCQ!A$20,ROW(A521)-ROW(A$20),0)</f>
        <v/>
      </c>
      <c r="B521" s="18">
        <f>OFFSET(MCQ!B$20,ROW(B521)-ROW(B$20),0)</f>
        <v/>
      </c>
      <c r="C521" s="18">
        <f>OFFSET(MCQ!C$20,ROW(C521)-ROW(C$20),0)</f>
        <v/>
      </c>
      <c r="D521" s="18">
        <f>OFFSET(MCQ!D$20,ROW(D521)-ROW(D$20),0)</f>
        <v/>
      </c>
      <c r="E521" s="18">
        <f>OFFSET(MCQ!E$20,ROW(E521)-ROW(E$20),0)</f>
        <v/>
      </c>
      <c r="F521" s="18" t="n"/>
      <c r="G521" s="233">
        <f>OFFSET(MCQ!G$20,ROW(G521)-ROW(G$20),0)</f>
        <v/>
      </c>
      <c r="H521" s="583">
        <f>IF(G521="","",OFFSET(MCQ!H$20,ROW(H521)-ROW(H$20),0))</f>
        <v/>
      </c>
      <c r="I521" s="24">
        <f>IF(G521="","",IF(OR(G521="etapa",G521="sub-etapa"),"",OFFSET(MCQ!I$20,ROW(I521)-ROW(I$20),0)))</f>
        <v/>
      </c>
      <c r="J521" s="25">
        <f>IF(G521="","",OFFSET(MCQ!J$20,ROW(J521)-ROW(J$20),0))</f>
        <v/>
      </c>
      <c r="K521" s="24">
        <f>IF(G521="","",IF(OR(G521="etapa",G521="sub-etapa"),"",OFFSET(MCQ!K$20,ROW(K521)-ROW(K$20),0)))</f>
        <v/>
      </c>
      <c r="L521" s="26">
        <f>IF(G521="","",IF(OR(G521="etapa",G521="sub-etapa"),"",TRUNC(OFFSET(MCQ!L$20,ROW(L521)-ROW(L$20),0),2)))</f>
        <v/>
      </c>
      <c r="M521" s="584">
        <f>IF(I521="", "", IFERROR(VLOOKUP(VALUE(I521), _BaseAbril2026, 4, 0), IFERROR(VLOOKUP(TEXT(I521, "@"), _BaseAbril2026, 4, 0), "")))</f>
        <v/>
      </c>
      <c r="N521" s="585">
        <f>IFERROR(IF(S521="BDI1", TRUNC(M521*(1+$O$18), 2),IF(S521="BDI2", TRUNC(M521*(1+$N$18), 2), "")), "")</f>
        <v/>
      </c>
      <c r="O521" s="586">
        <f>_xlfn.IFS(G521="ETAPA", SUMIFS(ValorTotalComD, Nivel, A521), G521="SUB-ETAPA", SUMIFS(ValorTotalComD, SubNivel, C521), TRUE, T521)</f>
        <v/>
      </c>
      <c r="P521" s="584">
        <f>IF(I521="", "", IFERROR(VLOOKUP(VALUE(I521), _BaseAbril2026, 5, 0), IFERROR(VLOOKUP(TEXT(I521, "@"), _BaseAbril2026, 5, 0), "")))</f>
        <v/>
      </c>
      <c r="Q521" s="585">
        <f>IFERROR(IF(S521="BDI1", TRUNC(P521*(1+$R$18), 2),IF(S521="BDI2", TRUNC(P521*(1+$Q$18), 2), "")), "")</f>
        <v/>
      </c>
      <c r="R521" s="586">
        <f>_xlfn.IFS(G521="ETAPA", SUMIFS(ValorTotalSemD, Nivel, A521), G521="SUB-ETAPA", SUMIFS(ValorTotalSemD, SubNivel, C521), TRUE, U521)</f>
        <v/>
      </c>
      <c r="S521" s="587">
        <f>IF(G521="","",IF(OR(G521="etapa",G521="sub-etapa"),"",OFFSET(MCQ!M$20,ROW(M521)-ROW(M$20),0)))</f>
        <v/>
      </c>
      <c r="T521" s="588">
        <f>IFERROR(TRUNC(L521*N521,2),"")</f>
        <v/>
      </c>
      <c r="U521" s="589">
        <f>IFERROR(TRUNC(L521*Q521,2),"")</f>
        <v/>
      </c>
    </row>
    <row r="522">
      <c r="A522" s="18">
        <f>OFFSET(MCQ!A$20,ROW(A522)-ROW(A$20),0)</f>
        <v/>
      </c>
      <c r="B522" s="18">
        <f>OFFSET(MCQ!B$20,ROW(B522)-ROW(B$20),0)</f>
        <v/>
      </c>
      <c r="C522" s="18">
        <f>OFFSET(MCQ!C$20,ROW(C522)-ROW(C$20),0)</f>
        <v/>
      </c>
      <c r="D522" s="18">
        <f>OFFSET(MCQ!D$20,ROW(D522)-ROW(D$20),0)</f>
        <v/>
      </c>
      <c r="E522" s="18">
        <f>OFFSET(MCQ!E$20,ROW(E522)-ROW(E$20),0)</f>
        <v/>
      </c>
      <c r="F522" s="18" t="n"/>
      <c r="G522" s="233">
        <f>OFFSET(MCQ!G$20,ROW(G522)-ROW(G$20),0)</f>
        <v/>
      </c>
      <c r="H522" s="583">
        <f>IF(G522="","",OFFSET(MCQ!H$20,ROW(H522)-ROW(H$20),0))</f>
        <v/>
      </c>
      <c r="I522" s="24">
        <f>IF(G522="","",IF(OR(G522="etapa",G522="sub-etapa"),"",OFFSET(MCQ!I$20,ROW(I522)-ROW(I$20),0)))</f>
        <v/>
      </c>
      <c r="J522" s="25">
        <f>IF(G522="","",OFFSET(MCQ!J$20,ROW(J522)-ROW(J$20),0))</f>
        <v/>
      </c>
      <c r="K522" s="24">
        <f>IF(G522="","",IF(OR(G522="etapa",G522="sub-etapa"),"",OFFSET(MCQ!K$20,ROW(K522)-ROW(K$20),0)))</f>
        <v/>
      </c>
      <c r="L522" s="26">
        <f>IF(G522="","",IF(OR(G522="etapa",G522="sub-etapa"),"",TRUNC(OFFSET(MCQ!L$20,ROW(L522)-ROW(L$20),0),2)))</f>
        <v/>
      </c>
      <c r="M522" s="584">
        <f>IF(I522="", "", IFERROR(VLOOKUP(VALUE(I522), _BaseAbril2026, 4, 0), IFERROR(VLOOKUP(TEXT(I522, "@"), _BaseAbril2026, 4, 0), "")))</f>
        <v/>
      </c>
      <c r="N522" s="585">
        <f>IFERROR(IF(S522="BDI1", TRUNC(M522*(1+$O$18), 2),IF(S522="BDI2", TRUNC(M522*(1+$N$18), 2), "")), "")</f>
        <v/>
      </c>
      <c r="O522" s="586">
        <f>_xlfn.IFS(G522="ETAPA", SUMIFS(ValorTotalComD, Nivel, A522), G522="SUB-ETAPA", SUMIFS(ValorTotalComD, SubNivel, C522), TRUE, T522)</f>
        <v/>
      </c>
      <c r="P522" s="584">
        <f>IF(I522="", "", IFERROR(VLOOKUP(VALUE(I522), _BaseAbril2026, 5, 0), IFERROR(VLOOKUP(TEXT(I522, "@"), _BaseAbril2026, 5, 0), "")))</f>
        <v/>
      </c>
      <c r="Q522" s="585">
        <f>IFERROR(IF(S522="BDI1", TRUNC(P522*(1+$R$18), 2),IF(S522="BDI2", TRUNC(P522*(1+$Q$18), 2), "")), "")</f>
        <v/>
      </c>
      <c r="R522" s="586">
        <f>_xlfn.IFS(G522="ETAPA", SUMIFS(ValorTotalSemD, Nivel, A522), G522="SUB-ETAPA", SUMIFS(ValorTotalSemD, SubNivel, C522), TRUE, U522)</f>
        <v/>
      </c>
      <c r="S522" s="587">
        <f>IF(G522="","",IF(OR(G522="etapa",G522="sub-etapa"),"",OFFSET(MCQ!M$20,ROW(M522)-ROW(M$20),0)))</f>
        <v/>
      </c>
      <c r="T522" s="588">
        <f>IFERROR(TRUNC(L522*N522,2),"")</f>
        <v/>
      </c>
      <c r="U522" s="589">
        <f>IFERROR(TRUNC(L522*Q522,2),"")</f>
        <v/>
      </c>
    </row>
    <row r="523">
      <c r="A523" s="18">
        <f>OFFSET(MCQ!A$20,ROW(A523)-ROW(A$20),0)</f>
        <v/>
      </c>
      <c r="B523" s="18">
        <f>OFFSET(MCQ!B$20,ROW(B523)-ROW(B$20),0)</f>
        <v/>
      </c>
      <c r="C523" s="18">
        <f>OFFSET(MCQ!C$20,ROW(C523)-ROW(C$20),0)</f>
        <v/>
      </c>
      <c r="D523" s="18">
        <f>OFFSET(MCQ!D$20,ROW(D523)-ROW(D$20),0)</f>
        <v/>
      </c>
      <c r="E523" s="18">
        <f>OFFSET(MCQ!E$20,ROW(E523)-ROW(E$20),0)</f>
        <v/>
      </c>
      <c r="F523" s="18" t="n"/>
      <c r="G523" s="233">
        <f>OFFSET(MCQ!G$20,ROW(G523)-ROW(G$20),0)</f>
        <v/>
      </c>
      <c r="H523" s="583">
        <f>IF(G523="","",OFFSET(MCQ!H$20,ROW(H523)-ROW(H$20),0))</f>
        <v/>
      </c>
      <c r="I523" s="24">
        <f>IF(G523="","",IF(OR(G523="etapa",G523="sub-etapa"),"",OFFSET(MCQ!I$20,ROW(I523)-ROW(I$20),0)))</f>
        <v/>
      </c>
      <c r="J523" s="25">
        <f>IF(G523="","",OFFSET(MCQ!J$20,ROW(J523)-ROW(J$20),0))</f>
        <v/>
      </c>
      <c r="K523" s="24">
        <f>IF(G523="","",IF(OR(G523="etapa",G523="sub-etapa"),"",OFFSET(MCQ!K$20,ROW(K523)-ROW(K$20),0)))</f>
        <v/>
      </c>
      <c r="L523" s="26">
        <f>IF(G523="","",IF(OR(G523="etapa",G523="sub-etapa"),"",TRUNC(OFFSET(MCQ!L$20,ROW(L523)-ROW(L$20),0),2)))</f>
        <v/>
      </c>
      <c r="M523" s="584">
        <f>IF(I523="", "", IFERROR(VLOOKUP(VALUE(I523), _BaseAbril2026, 4, 0), IFERROR(VLOOKUP(TEXT(I523, "@"), _BaseAbril2026, 4, 0), "")))</f>
        <v/>
      </c>
      <c r="N523" s="585">
        <f>IFERROR(IF(S523="BDI1", TRUNC(M523*(1+$O$18), 2),IF(S523="BDI2", TRUNC(M523*(1+$N$18), 2), "")), "")</f>
        <v/>
      </c>
      <c r="O523" s="586">
        <f>_xlfn.IFS(G523="ETAPA", SUMIFS(ValorTotalComD, Nivel, A523), G523="SUB-ETAPA", SUMIFS(ValorTotalComD, SubNivel, C523), TRUE, T523)</f>
        <v/>
      </c>
      <c r="P523" s="584">
        <f>IF(I523="", "", IFERROR(VLOOKUP(VALUE(I523), _BaseAbril2026, 5, 0), IFERROR(VLOOKUP(TEXT(I523, "@"), _BaseAbril2026, 5, 0), "")))</f>
        <v/>
      </c>
      <c r="Q523" s="585">
        <f>IFERROR(IF(S523="BDI1", TRUNC(P523*(1+$R$18), 2),IF(S523="BDI2", TRUNC(P523*(1+$Q$18), 2), "")), "")</f>
        <v/>
      </c>
      <c r="R523" s="586">
        <f>_xlfn.IFS(G523="ETAPA", SUMIFS(ValorTotalSemD, Nivel, A523), G523="SUB-ETAPA", SUMIFS(ValorTotalSemD, SubNivel, C523), TRUE, U523)</f>
        <v/>
      </c>
      <c r="S523" s="587">
        <f>IF(G523="","",IF(OR(G523="etapa",G523="sub-etapa"),"",OFFSET(MCQ!M$20,ROW(M523)-ROW(M$20),0)))</f>
        <v/>
      </c>
      <c r="T523" s="588">
        <f>IFERROR(TRUNC(L523*N523,2),"")</f>
        <v/>
      </c>
      <c r="U523" s="589">
        <f>IFERROR(TRUNC(L523*Q523,2),"")</f>
        <v/>
      </c>
    </row>
    <row r="524">
      <c r="A524" s="18">
        <f>OFFSET(MCQ!A$20,ROW(A524)-ROW(A$20),0)</f>
        <v/>
      </c>
      <c r="B524" s="18">
        <f>OFFSET(MCQ!B$20,ROW(B524)-ROW(B$20),0)</f>
        <v/>
      </c>
      <c r="C524" s="18">
        <f>OFFSET(MCQ!C$20,ROW(C524)-ROW(C$20),0)</f>
        <v/>
      </c>
      <c r="D524" s="18">
        <f>OFFSET(MCQ!D$20,ROW(D524)-ROW(D$20),0)</f>
        <v/>
      </c>
      <c r="E524" s="18">
        <f>OFFSET(MCQ!E$20,ROW(E524)-ROW(E$20),0)</f>
        <v/>
      </c>
      <c r="F524" s="18" t="n"/>
      <c r="G524" s="233">
        <f>OFFSET(MCQ!G$20,ROW(G524)-ROW(G$20),0)</f>
        <v/>
      </c>
      <c r="H524" s="583">
        <f>IF(G524="","",OFFSET(MCQ!H$20,ROW(H524)-ROW(H$20),0))</f>
        <v/>
      </c>
      <c r="I524" s="24">
        <f>IF(G524="","",IF(OR(G524="etapa",G524="sub-etapa"),"",OFFSET(MCQ!I$20,ROW(I524)-ROW(I$20),0)))</f>
        <v/>
      </c>
      <c r="J524" s="25">
        <f>IF(G524="","",OFFSET(MCQ!J$20,ROW(J524)-ROW(J$20),0))</f>
        <v/>
      </c>
      <c r="K524" s="24">
        <f>IF(G524="","",IF(OR(G524="etapa",G524="sub-etapa"),"",OFFSET(MCQ!K$20,ROW(K524)-ROW(K$20),0)))</f>
        <v/>
      </c>
      <c r="L524" s="26">
        <f>IF(G524="","",IF(OR(G524="etapa",G524="sub-etapa"),"",TRUNC(OFFSET(MCQ!L$20,ROW(L524)-ROW(L$20),0),2)))</f>
        <v/>
      </c>
      <c r="M524" s="584">
        <f>IF(I524="", "", IFERROR(VLOOKUP(VALUE(I524), _BaseAbril2026, 4, 0), IFERROR(VLOOKUP(TEXT(I524, "@"), _BaseAbril2026, 4, 0), "")))</f>
        <v/>
      </c>
      <c r="N524" s="585">
        <f>IFERROR(IF(S524="BDI1", TRUNC(M524*(1+$O$18), 2),IF(S524="BDI2", TRUNC(M524*(1+$N$18), 2), "")), "")</f>
        <v/>
      </c>
      <c r="O524" s="586">
        <f>_xlfn.IFS(G524="ETAPA", SUMIFS(ValorTotalComD, Nivel, A524), G524="SUB-ETAPA", SUMIFS(ValorTotalComD, SubNivel, C524), TRUE, T524)</f>
        <v/>
      </c>
      <c r="P524" s="584">
        <f>IF(I524="", "", IFERROR(VLOOKUP(VALUE(I524), _BaseAbril2026, 5, 0), IFERROR(VLOOKUP(TEXT(I524, "@"), _BaseAbril2026, 5, 0), "")))</f>
        <v/>
      </c>
      <c r="Q524" s="585">
        <f>IFERROR(IF(S524="BDI1", TRUNC(P524*(1+$R$18), 2),IF(S524="BDI2", TRUNC(P524*(1+$Q$18), 2), "")), "")</f>
        <v/>
      </c>
      <c r="R524" s="586">
        <f>_xlfn.IFS(G524="ETAPA", SUMIFS(ValorTotalSemD, Nivel, A524), G524="SUB-ETAPA", SUMIFS(ValorTotalSemD, SubNivel, C524), TRUE, U524)</f>
        <v/>
      </c>
      <c r="S524" s="587">
        <f>IF(G524="","",IF(OR(G524="etapa",G524="sub-etapa"),"",OFFSET(MCQ!M$20,ROW(M524)-ROW(M$20),0)))</f>
        <v/>
      </c>
      <c r="T524" s="588">
        <f>IFERROR(TRUNC(L524*N524,2),"")</f>
        <v/>
      </c>
      <c r="U524" s="589">
        <f>IFERROR(TRUNC(L524*Q524,2),"")</f>
        <v/>
      </c>
    </row>
    <row r="525">
      <c r="A525" s="18">
        <f>OFFSET(MCQ!A$20,ROW(A525)-ROW(A$20),0)</f>
        <v/>
      </c>
      <c r="B525" s="18">
        <f>OFFSET(MCQ!B$20,ROW(B525)-ROW(B$20),0)</f>
        <v/>
      </c>
      <c r="C525" s="18">
        <f>OFFSET(MCQ!C$20,ROW(C525)-ROW(C$20),0)</f>
        <v/>
      </c>
      <c r="D525" s="18">
        <f>OFFSET(MCQ!D$20,ROW(D525)-ROW(D$20),0)</f>
        <v/>
      </c>
      <c r="E525" s="18">
        <f>OFFSET(MCQ!E$20,ROW(E525)-ROW(E$20),0)</f>
        <v/>
      </c>
      <c r="F525" s="18" t="n"/>
      <c r="G525" s="233">
        <f>OFFSET(MCQ!G$20,ROW(G525)-ROW(G$20),0)</f>
        <v/>
      </c>
      <c r="H525" s="583">
        <f>IF(G525="","",OFFSET(MCQ!H$20,ROW(H525)-ROW(H$20),0))</f>
        <v/>
      </c>
      <c r="I525" s="24">
        <f>IF(G525="","",IF(OR(G525="etapa",G525="sub-etapa"),"",OFFSET(MCQ!I$20,ROW(I525)-ROW(I$20),0)))</f>
        <v/>
      </c>
      <c r="J525" s="25">
        <f>IF(G525="","",OFFSET(MCQ!J$20,ROW(J525)-ROW(J$20),0))</f>
        <v/>
      </c>
      <c r="K525" s="24">
        <f>IF(G525="","",IF(OR(G525="etapa",G525="sub-etapa"),"",OFFSET(MCQ!K$20,ROW(K525)-ROW(K$20),0)))</f>
        <v/>
      </c>
      <c r="L525" s="26">
        <f>IF(G525="","",IF(OR(G525="etapa",G525="sub-etapa"),"",TRUNC(OFFSET(MCQ!L$20,ROW(L525)-ROW(L$20),0),2)))</f>
        <v/>
      </c>
      <c r="M525" s="584">
        <f>IF(I525="", "", IFERROR(VLOOKUP(VALUE(I525), _BaseAbril2026, 4, 0), IFERROR(VLOOKUP(TEXT(I525, "@"), _BaseAbril2026, 4, 0), "")))</f>
        <v/>
      </c>
      <c r="N525" s="585">
        <f>IFERROR(IF(S525="BDI1", TRUNC(M525*(1+$O$18), 2),IF(S525="BDI2", TRUNC(M525*(1+$N$18), 2), "")), "")</f>
        <v/>
      </c>
      <c r="O525" s="586">
        <f>_xlfn.IFS(G525="ETAPA", SUMIFS(ValorTotalComD, Nivel, A525), G525="SUB-ETAPA", SUMIFS(ValorTotalComD, SubNivel, C525), TRUE, T525)</f>
        <v/>
      </c>
      <c r="P525" s="584">
        <f>IF(I525="", "", IFERROR(VLOOKUP(VALUE(I525), _BaseAbril2026, 5, 0), IFERROR(VLOOKUP(TEXT(I525, "@"), _BaseAbril2026, 5, 0), "")))</f>
        <v/>
      </c>
      <c r="Q525" s="585">
        <f>IFERROR(IF(S525="BDI1", TRUNC(P525*(1+$R$18), 2),IF(S525="BDI2", TRUNC(P525*(1+$Q$18), 2), "")), "")</f>
        <v/>
      </c>
      <c r="R525" s="586">
        <f>_xlfn.IFS(G525="ETAPA", SUMIFS(ValorTotalSemD, Nivel, A525), G525="SUB-ETAPA", SUMIFS(ValorTotalSemD, SubNivel, C525), TRUE, U525)</f>
        <v/>
      </c>
      <c r="S525" s="587">
        <f>IF(G525="","",IF(OR(G525="etapa",G525="sub-etapa"),"",OFFSET(MCQ!M$20,ROW(M525)-ROW(M$20),0)))</f>
        <v/>
      </c>
      <c r="T525" s="588">
        <f>IFERROR(TRUNC(L525*N525,2),"")</f>
        <v/>
      </c>
      <c r="U525" s="589">
        <f>IFERROR(TRUNC(L525*Q525,2),"")</f>
        <v/>
      </c>
    </row>
    <row r="526">
      <c r="A526" s="18">
        <f>OFFSET(MCQ!A$20,ROW(A526)-ROW(A$20),0)</f>
        <v/>
      </c>
      <c r="B526" s="18">
        <f>OFFSET(MCQ!B$20,ROW(B526)-ROW(B$20),0)</f>
        <v/>
      </c>
      <c r="C526" s="18">
        <f>OFFSET(MCQ!C$20,ROW(C526)-ROW(C$20),0)</f>
        <v/>
      </c>
      <c r="D526" s="18">
        <f>OFFSET(MCQ!D$20,ROW(D526)-ROW(D$20),0)</f>
        <v/>
      </c>
      <c r="E526" s="18">
        <f>OFFSET(MCQ!E$20,ROW(E526)-ROW(E$20),0)</f>
        <v/>
      </c>
      <c r="F526" s="18" t="n"/>
      <c r="G526" s="233">
        <f>OFFSET(MCQ!G$20,ROW(G526)-ROW(G$20),0)</f>
        <v/>
      </c>
      <c r="H526" s="583">
        <f>IF(G526="","",OFFSET(MCQ!H$20,ROW(H526)-ROW(H$20),0))</f>
        <v/>
      </c>
      <c r="I526" s="24">
        <f>IF(G526="","",IF(OR(G526="etapa",G526="sub-etapa"),"",OFFSET(MCQ!I$20,ROW(I526)-ROW(I$20),0)))</f>
        <v/>
      </c>
      <c r="J526" s="25">
        <f>IF(G526="","",OFFSET(MCQ!J$20,ROW(J526)-ROW(J$20),0))</f>
        <v/>
      </c>
      <c r="K526" s="24">
        <f>IF(G526="","",IF(OR(G526="etapa",G526="sub-etapa"),"",OFFSET(MCQ!K$20,ROW(K526)-ROW(K$20),0)))</f>
        <v/>
      </c>
      <c r="L526" s="26">
        <f>IF(G526="","",IF(OR(G526="etapa",G526="sub-etapa"),"",TRUNC(OFFSET(MCQ!L$20,ROW(L526)-ROW(L$20),0),2)))</f>
        <v/>
      </c>
      <c r="M526" s="584">
        <f>IF(I526="", "", IFERROR(VLOOKUP(VALUE(I526), _BaseAbril2026, 4, 0), IFERROR(VLOOKUP(TEXT(I526, "@"), _BaseAbril2026, 4, 0), "")))</f>
        <v/>
      </c>
      <c r="N526" s="585">
        <f>IFERROR(IF(S526="BDI1", TRUNC(M526*(1+$O$18), 2),IF(S526="BDI2", TRUNC(M526*(1+$N$18), 2), "")), "")</f>
        <v/>
      </c>
      <c r="O526" s="586">
        <f>_xlfn.IFS(G526="ETAPA", SUMIFS(ValorTotalComD, Nivel, A526), G526="SUB-ETAPA", SUMIFS(ValorTotalComD, SubNivel, C526), TRUE, T526)</f>
        <v/>
      </c>
      <c r="P526" s="584">
        <f>IF(I526="", "", IFERROR(VLOOKUP(VALUE(I526), _BaseAbril2026, 5, 0), IFERROR(VLOOKUP(TEXT(I526, "@"), _BaseAbril2026, 5, 0), "")))</f>
        <v/>
      </c>
      <c r="Q526" s="585">
        <f>IFERROR(IF(S526="BDI1", TRUNC(P526*(1+$R$18), 2),IF(S526="BDI2", TRUNC(P526*(1+$Q$18), 2), "")), "")</f>
        <v/>
      </c>
      <c r="R526" s="586">
        <f>_xlfn.IFS(G526="ETAPA", SUMIFS(ValorTotalSemD, Nivel, A526), G526="SUB-ETAPA", SUMIFS(ValorTotalSemD, SubNivel, C526), TRUE, U526)</f>
        <v/>
      </c>
      <c r="S526" s="587">
        <f>IF(G526="","",IF(OR(G526="etapa",G526="sub-etapa"),"",OFFSET(MCQ!M$20,ROW(M526)-ROW(M$20),0)))</f>
        <v/>
      </c>
      <c r="T526" s="588">
        <f>IFERROR(TRUNC(L526*N526,2),"")</f>
        <v/>
      </c>
      <c r="U526" s="589">
        <f>IFERROR(TRUNC(L526*Q526,2),"")</f>
        <v/>
      </c>
    </row>
    <row r="527">
      <c r="A527" s="18">
        <f>OFFSET(MCQ!A$20,ROW(A527)-ROW(A$20),0)</f>
        <v/>
      </c>
      <c r="B527" s="18">
        <f>OFFSET(MCQ!B$20,ROW(B527)-ROW(B$20),0)</f>
        <v/>
      </c>
      <c r="C527" s="18">
        <f>OFFSET(MCQ!C$20,ROW(C527)-ROW(C$20),0)</f>
        <v/>
      </c>
      <c r="D527" s="18">
        <f>OFFSET(MCQ!D$20,ROW(D527)-ROW(D$20),0)</f>
        <v/>
      </c>
      <c r="E527" s="18">
        <f>OFFSET(MCQ!E$20,ROW(E527)-ROW(E$20),0)</f>
        <v/>
      </c>
      <c r="F527" s="18" t="n"/>
      <c r="G527" s="233">
        <f>OFFSET(MCQ!G$20,ROW(G527)-ROW(G$20),0)</f>
        <v/>
      </c>
      <c r="H527" s="583">
        <f>IF(G527="","",OFFSET(MCQ!H$20,ROW(H527)-ROW(H$20),0))</f>
        <v/>
      </c>
      <c r="I527" s="24">
        <f>IF(G527="","",IF(OR(G527="etapa",G527="sub-etapa"),"",OFFSET(MCQ!I$20,ROW(I527)-ROW(I$20),0)))</f>
        <v/>
      </c>
      <c r="J527" s="25">
        <f>IF(G527="","",OFFSET(MCQ!J$20,ROW(J527)-ROW(J$20),0))</f>
        <v/>
      </c>
      <c r="K527" s="24">
        <f>IF(G527="","",IF(OR(G527="etapa",G527="sub-etapa"),"",OFFSET(MCQ!K$20,ROW(K527)-ROW(K$20),0)))</f>
        <v/>
      </c>
      <c r="L527" s="26">
        <f>IF(G527="","",IF(OR(G527="etapa",G527="sub-etapa"),"",TRUNC(OFFSET(MCQ!L$20,ROW(L527)-ROW(L$20),0),2)))</f>
        <v/>
      </c>
      <c r="M527" s="584">
        <f>IF(I527="", "", IFERROR(VLOOKUP(VALUE(I527), _BaseAbril2026, 4, 0), IFERROR(VLOOKUP(TEXT(I527, "@"), _BaseAbril2026, 4, 0), "")))</f>
        <v/>
      </c>
      <c r="N527" s="585">
        <f>IFERROR(IF(S527="BDI1", TRUNC(M527*(1+$O$18), 2),IF(S527="BDI2", TRUNC(M527*(1+$N$18), 2), "")), "")</f>
        <v/>
      </c>
      <c r="O527" s="586">
        <f>_xlfn.IFS(G527="ETAPA", SUMIFS(ValorTotalComD, Nivel, A527), G527="SUB-ETAPA", SUMIFS(ValorTotalComD, SubNivel, C527), TRUE, T527)</f>
        <v/>
      </c>
      <c r="P527" s="584">
        <f>IF(I527="", "", IFERROR(VLOOKUP(VALUE(I527), _BaseAbril2026, 5, 0), IFERROR(VLOOKUP(TEXT(I527, "@"), _BaseAbril2026, 5, 0), "")))</f>
        <v/>
      </c>
      <c r="Q527" s="585">
        <f>IFERROR(IF(S527="BDI1", TRUNC(P527*(1+$R$18), 2),IF(S527="BDI2", TRUNC(P527*(1+$Q$18), 2), "")), "")</f>
        <v/>
      </c>
      <c r="R527" s="586">
        <f>_xlfn.IFS(G527="ETAPA", SUMIFS(ValorTotalSemD, Nivel, A527), G527="SUB-ETAPA", SUMIFS(ValorTotalSemD, SubNivel, C527), TRUE, U527)</f>
        <v/>
      </c>
      <c r="S527" s="587">
        <f>IF(G527="","",IF(OR(G527="etapa",G527="sub-etapa"),"",OFFSET(MCQ!M$20,ROW(M527)-ROW(M$20),0)))</f>
        <v/>
      </c>
      <c r="T527" s="588">
        <f>IFERROR(TRUNC(L527*N527,2),"")</f>
        <v/>
      </c>
      <c r="U527" s="589">
        <f>IFERROR(TRUNC(L527*Q527,2),"")</f>
        <v/>
      </c>
    </row>
    <row r="528">
      <c r="A528" s="18">
        <f>OFFSET(MCQ!A$20,ROW(A528)-ROW(A$20),0)</f>
        <v/>
      </c>
      <c r="B528" s="18">
        <f>OFFSET(MCQ!B$20,ROW(B528)-ROW(B$20),0)</f>
        <v/>
      </c>
      <c r="C528" s="18">
        <f>OFFSET(MCQ!C$20,ROW(C528)-ROW(C$20),0)</f>
        <v/>
      </c>
      <c r="D528" s="18">
        <f>OFFSET(MCQ!D$20,ROW(D528)-ROW(D$20),0)</f>
        <v/>
      </c>
      <c r="E528" s="18">
        <f>OFFSET(MCQ!E$20,ROW(E528)-ROW(E$20),0)</f>
        <v/>
      </c>
      <c r="F528" s="18" t="n"/>
      <c r="G528" s="233">
        <f>OFFSET(MCQ!G$20,ROW(G528)-ROW(G$20),0)</f>
        <v/>
      </c>
      <c r="H528" s="583">
        <f>IF(G528="","",OFFSET(MCQ!H$20,ROW(H528)-ROW(H$20),0))</f>
        <v/>
      </c>
      <c r="I528" s="24">
        <f>IF(G528="","",IF(OR(G528="etapa",G528="sub-etapa"),"",OFFSET(MCQ!I$20,ROW(I528)-ROW(I$20),0)))</f>
        <v/>
      </c>
      <c r="J528" s="25">
        <f>IF(G528="","",OFFSET(MCQ!J$20,ROW(J528)-ROW(J$20),0))</f>
        <v/>
      </c>
      <c r="K528" s="24">
        <f>IF(G528="","",IF(OR(G528="etapa",G528="sub-etapa"),"",OFFSET(MCQ!K$20,ROW(K528)-ROW(K$20),0)))</f>
        <v/>
      </c>
      <c r="L528" s="26">
        <f>IF(G528="","",IF(OR(G528="etapa",G528="sub-etapa"),"",TRUNC(OFFSET(MCQ!L$20,ROW(L528)-ROW(L$20),0),2)))</f>
        <v/>
      </c>
      <c r="M528" s="584">
        <f>IF(I528="", "", IFERROR(VLOOKUP(VALUE(I528), _BaseAbril2026, 4, 0), IFERROR(VLOOKUP(TEXT(I528, "@"), _BaseAbril2026, 4, 0), "")))</f>
        <v/>
      </c>
      <c r="N528" s="585">
        <f>IFERROR(IF(S528="BDI1", TRUNC(M528*(1+$O$18), 2),IF(S528="BDI2", TRUNC(M528*(1+$N$18), 2), "")), "")</f>
        <v/>
      </c>
      <c r="O528" s="586">
        <f>_xlfn.IFS(G528="ETAPA", SUMIFS(ValorTotalComD, Nivel, A528), G528="SUB-ETAPA", SUMIFS(ValorTotalComD, SubNivel, C528), TRUE, T528)</f>
        <v/>
      </c>
      <c r="P528" s="584">
        <f>IF(I528="", "", IFERROR(VLOOKUP(VALUE(I528), _BaseAbril2026, 5, 0), IFERROR(VLOOKUP(TEXT(I528, "@"), _BaseAbril2026, 5, 0), "")))</f>
        <v/>
      </c>
      <c r="Q528" s="585">
        <f>IFERROR(IF(S528="BDI1", TRUNC(P528*(1+$R$18), 2),IF(S528="BDI2", TRUNC(P528*(1+$Q$18), 2), "")), "")</f>
        <v/>
      </c>
      <c r="R528" s="586">
        <f>_xlfn.IFS(G528="ETAPA", SUMIFS(ValorTotalSemD, Nivel, A528), G528="SUB-ETAPA", SUMIFS(ValorTotalSemD, SubNivel, C528), TRUE, U528)</f>
        <v/>
      </c>
      <c r="S528" s="587">
        <f>IF(G528="","",IF(OR(G528="etapa",G528="sub-etapa"),"",OFFSET(MCQ!M$20,ROW(M528)-ROW(M$20),0)))</f>
        <v/>
      </c>
      <c r="T528" s="588">
        <f>IFERROR(TRUNC(L528*N528,2),"")</f>
        <v/>
      </c>
      <c r="U528" s="589">
        <f>IFERROR(TRUNC(L528*Q528,2),"")</f>
        <v/>
      </c>
    </row>
    <row r="529">
      <c r="A529" s="18">
        <f>OFFSET(MCQ!A$20,ROW(A529)-ROW(A$20),0)</f>
        <v/>
      </c>
      <c r="B529" s="18">
        <f>OFFSET(MCQ!B$20,ROW(B529)-ROW(B$20),0)</f>
        <v/>
      </c>
      <c r="C529" s="18">
        <f>OFFSET(MCQ!C$20,ROW(C529)-ROW(C$20),0)</f>
        <v/>
      </c>
      <c r="D529" s="18">
        <f>OFFSET(MCQ!D$20,ROW(D529)-ROW(D$20),0)</f>
        <v/>
      </c>
      <c r="E529" s="18">
        <f>OFFSET(MCQ!E$20,ROW(E529)-ROW(E$20),0)</f>
        <v/>
      </c>
      <c r="F529" s="18" t="n"/>
      <c r="G529" s="233">
        <f>OFFSET(MCQ!G$20,ROW(G529)-ROW(G$20),0)</f>
        <v/>
      </c>
      <c r="H529" s="583">
        <f>IF(G529="","",OFFSET(MCQ!H$20,ROW(H529)-ROW(H$20),0))</f>
        <v/>
      </c>
      <c r="I529" s="24">
        <f>IF(G529="","",IF(OR(G529="etapa",G529="sub-etapa"),"",OFFSET(MCQ!I$20,ROW(I529)-ROW(I$20),0)))</f>
        <v/>
      </c>
      <c r="J529" s="25">
        <f>IF(G529="","",OFFSET(MCQ!J$20,ROW(J529)-ROW(J$20),0))</f>
        <v/>
      </c>
      <c r="K529" s="24">
        <f>IF(G529="","",IF(OR(G529="etapa",G529="sub-etapa"),"",OFFSET(MCQ!K$20,ROW(K529)-ROW(K$20),0)))</f>
        <v/>
      </c>
      <c r="L529" s="26">
        <f>IF(G529="","",IF(OR(G529="etapa",G529="sub-etapa"),"",TRUNC(OFFSET(MCQ!L$20,ROW(L529)-ROW(L$20),0),2)))</f>
        <v/>
      </c>
      <c r="M529" s="584">
        <f>IF(I529="", "", IFERROR(VLOOKUP(VALUE(I529), _BaseAbril2026, 4, 0), IFERROR(VLOOKUP(TEXT(I529, "@"), _BaseAbril2026, 4, 0), "")))</f>
        <v/>
      </c>
      <c r="N529" s="585">
        <f>IFERROR(IF(S529="BDI1", TRUNC(M529*(1+$O$18), 2),IF(S529="BDI2", TRUNC(M529*(1+$N$18), 2), "")), "")</f>
        <v/>
      </c>
      <c r="O529" s="586">
        <f>_xlfn.IFS(G529="ETAPA", SUMIFS(ValorTotalComD, Nivel, A529), G529="SUB-ETAPA", SUMIFS(ValorTotalComD, SubNivel, C529), TRUE, T529)</f>
        <v/>
      </c>
      <c r="P529" s="584">
        <f>IF(I529="", "", IFERROR(VLOOKUP(VALUE(I529), _BaseAbril2026, 5, 0), IFERROR(VLOOKUP(TEXT(I529, "@"), _BaseAbril2026, 5, 0), "")))</f>
        <v/>
      </c>
      <c r="Q529" s="585">
        <f>IFERROR(IF(S529="BDI1", TRUNC(P529*(1+$R$18), 2),IF(S529="BDI2", TRUNC(P529*(1+$Q$18), 2), "")), "")</f>
        <v/>
      </c>
      <c r="R529" s="586">
        <f>_xlfn.IFS(G529="ETAPA", SUMIFS(ValorTotalSemD, Nivel, A529), G529="SUB-ETAPA", SUMIFS(ValorTotalSemD, SubNivel, C529), TRUE, U529)</f>
        <v/>
      </c>
      <c r="S529" s="587">
        <f>IF(G529="","",IF(OR(G529="etapa",G529="sub-etapa"),"",OFFSET(MCQ!M$20,ROW(M529)-ROW(M$20),0)))</f>
        <v/>
      </c>
      <c r="T529" s="588">
        <f>IFERROR(TRUNC(L529*N529,2),"")</f>
        <v/>
      </c>
      <c r="U529" s="589">
        <f>IFERROR(TRUNC(L529*Q529,2),"")</f>
        <v/>
      </c>
    </row>
    <row r="530">
      <c r="A530" s="18">
        <f>OFFSET(MCQ!A$20,ROW(A530)-ROW(A$20),0)</f>
        <v/>
      </c>
      <c r="B530" s="18">
        <f>OFFSET(MCQ!B$20,ROW(B530)-ROW(B$20),0)</f>
        <v/>
      </c>
      <c r="C530" s="18">
        <f>OFFSET(MCQ!C$20,ROW(C530)-ROW(C$20),0)</f>
        <v/>
      </c>
      <c r="D530" s="18">
        <f>OFFSET(MCQ!D$20,ROW(D530)-ROW(D$20),0)</f>
        <v/>
      </c>
      <c r="E530" s="18">
        <f>OFFSET(MCQ!E$20,ROW(E530)-ROW(E$20),0)</f>
        <v/>
      </c>
      <c r="F530" s="18" t="n"/>
      <c r="G530" s="233">
        <f>OFFSET(MCQ!G$20,ROW(G530)-ROW(G$20),0)</f>
        <v/>
      </c>
      <c r="H530" s="583">
        <f>IF(G530="","",OFFSET(MCQ!H$20,ROW(H530)-ROW(H$20),0))</f>
        <v/>
      </c>
      <c r="I530" s="24">
        <f>IF(G530="","",IF(OR(G530="etapa",G530="sub-etapa"),"",OFFSET(MCQ!I$20,ROW(I530)-ROW(I$20),0)))</f>
        <v/>
      </c>
      <c r="J530" s="25">
        <f>IF(G530="","",OFFSET(MCQ!J$20,ROW(J530)-ROW(J$20),0))</f>
        <v/>
      </c>
      <c r="K530" s="24">
        <f>IF(G530="","",IF(OR(G530="etapa",G530="sub-etapa"),"",OFFSET(MCQ!K$20,ROW(K530)-ROW(K$20),0)))</f>
        <v/>
      </c>
      <c r="L530" s="26">
        <f>IF(G530="","",IF(OR(G530="etapa",G530="sub-etapa"),"",TRUNC(OFFSET(MCQ!L$20,ROW(L530)-ROW(L$20),0),2)))</f>
        <v/>
      </c>
      <c r="M530" s="584">
        <f>IF(I530="", "", IFERROR(VLOOKUP(VALUE(I530), _BaseAbril2026, 4, 0), IFERROR(VLOOKUP(TEXT(I530, "@"), _BaseAbril2026, 4, 0), "")))</f>
        <v/>
      </c>
      <c r="N530" s="585">
        <f>IFERROR(IF(S530="BDI1", TRUNC(M530*(1+$O$18), 2),IF(S530="BDI2", TRUNC(M530*(1+$N$18), 2), "")), "")</f>
        <v/>
      </c>
      <c r="O530" s="586">
        <f>_xlfn.IFS(G530="ETAPA", SUMIFS(ValorTotalComD, Nivel, A530), G530="SUB-ETAPA", SUMIFS(ValorTotalComD, SubNivel, C530), TRUE, T530)</f>
        <v/>
      </c>
      <c r="P530" s="584">
        <f>IF(I530="", "", IFERROR(VLOOKUP(VALUE(I530), _BaseAbril2026, 5, 0), IFERROR(VLOOKUP(TEXT(I530, "@"), _BaseAbril2026, 5, 0), "")))</f>
        <v/>
      </c>
      <c r="Q530" s="585">
        <f>IFERROR(IF(S530="BDI1", TRUNC(P530*(1+$R$18), 2),IF(S530="BDI2", TRUNC(P530*(1+$Q$18), 2), "")), "")</f>
        <v/>
      </c>
      <c r="R530" s="586">
        <f>_xlfn.IFS(G530="ETAPA", SUMIFS(ValorTotalSemD, Nivel, A530), G530="SUB-ETAPA", SUMIFS(ValorTotalSemD, SubNivel, C530), TRUE, U530)</f>
        <v/>
      </c>
      <c r="S530" s="587">
        <f>IF(G530="","",IF(OR(G530="etapa",G530="sub-etapa"),"",OFFSET(MCQ!M$20,ROW(M530)-ROW(M$20),0)))</f>
        <v/>
      </c>
      <c r="T530" s="588">
        <f>IFERROR(TRUNC(L530*N530,2),"")</f>
        <v/>
      </c>
      <c r="U530" s="589">
        <f>IFERROR(TRUNC(L530*Q530,2),"")</f>
        <v/>
      </c>
    </row>
    <row r="531">
      <c r="A531" s="18">
        <f>OFFSET(MCQ!A$20,ROW(A531)-ROW(A$20),0)</f>
        <v/>
      </c>
      <c r="B531" s="18">
        <f>OFFSET(MCQ!B$20,ROW(B531)-ROW(B$20),0)</f>
        <v/>
      </c>
      <c r="C531" s="18">
        <f>OFFSET(MCQ!C$20,ROW(C531)-ROW(C$20),0)</f>
        <v/>
      </c>
      <c r="D531" s="18">
        <f>OFFSET(MCQ!D$20,ROW(D531)-ROW(D$20),0)</f>
        <v/>
      </c>
      <c r="E531" s="18">
        <f>OFFSET(MCQ!E$20,ROW(E531)-ROW(E$20),0)</f>
        <v/>
      </c>
      <c r="F531" s="18" t="n"/>
      <c r="G531" s="233">
        <f>OFFSET(MCQ!G$20,ROW(G531)-ROW(G$20),0)</f>
        <v/>
      </c>
      <c r="H531" s="583">
        <f>IF(G531="","",OFFSET(MCQ!H$20,ROW(H531)-ROW(H$20),0))</f>
        <v/>
      </c>
      <c r="I531" s="24">
        <f>IF(G531="","",IF(OR(G531="etapa",G531="sub-etapa"),"",OFFSET(MCQ!I$20,ROW(I531)-ROW(I$20),0)))</f>
        <v/>
      </c>
      <c r="J531" s="25">
        <f>IF(G531="","",OFFSET(MCQ!J$20,ROW(J531)-ROW(J$20),0))</f>
        <v/>
      </c>
      <c r="K531" s="24">
        <f>IF(G531="","",IF(OR(G531="etapa",G531="sub-etapa"),"",OFFSET(MCQ!K$20,ROW(K531)-ROW(K$20),0)))</f>
        <v/>
      </c>
      <c r="L531" s="26">
        <f>IF(G531="","",IF(OR(G531="etapa",G531="sub-etapa"),"",TRUNC(OFFSET(MCQ!L$20,ROW(L531)-ROW(L$20),0),2)))</f>
        <v/>
      </c>
      <c r="M531" s="584">
        <f>IF(I531="", "", IFERROR(VLOOKUP(VALUE(I531), _BaseAbril2026, 4, 0), IFERROR(VLOOKUP(TEXT(I531, "@"), _BaseAbril2026, 4, 0), "")))</f>
        <v/>
      </c>
      <c r="N531" s="585">
        <f>IFERROR(IF(S531="BDI1", TRUNC(M531*(1+$O$18), 2),IF(S531="BDI2", TRUNC(M531*(1+$N$18), 2), "")), "")</f>
        <v/>
      </c>
      <c r="O531" s="586">
        <f>_xlfn.IFS(G531="ETAPA", SUMIFS(ValorTotalComD, Nivel, A531), G531="SUB-ETAPA", SUMIFS(ValorTotalComD, SubNivel, C531), TRUE, T531)</f>
        <v/>
      </c>
      <c r="P531" s="584">
        <f>IF(I531="", "", IFERROR(VLOOKUP(VALUE(I531), _BaseAbril2026, 5, 0), IFERROR(VLOOKUP(TEXT(I531, "@"), _BaseAbril2026, 5, 0), "")))</f>
        <v/>
      </c>
      <c r="Q531" s="585">
        <f>IFERROR(IF(S531="BDI1", TRUNC(P531*(1+$R$18), 2),IF(S531="BDI2", TRUNC(P531*(1+$Q$18), 2), "")), "")</f>
        <v/>
      </c>
      <c r="R531" s="586">
        <f>_xlfn.IFS(G531="ETAPA", SUMIFS(ValorTotalSemD, Nivel, A531), G531="SUB-ETAPA", SUMIFS(ValorTotalSemD, SubNivel, C531), TRUE, U531)</f>
        <v/>
      </c>
      <c r="S531" s="587">
        <f>IF(G531="","",IF(OR(G531="etapa",G531="sub-etapa"),"",OFFSET(MCQ!M$20,ROW(M531)-ROW(M$20),0)))</f>
        <v/>
      </c>
      <c r="T531" s="588">
        <f>IFERROR(TRUNC(L531*N531,2),"")</f>
        <v/>
      </c>
      <c r="U531" s="589">
        <f>IFERROR(TRUNC(L531*Q531,2),"")</f>
        <v/>
      </c>
    </row>
    <row r="532">
      <c r="A532" s="18">
        <f>OFFSET(MCQ!A$20,ROW(A532)-ROW(A$20),0)</f>
        <v/>
      </c>
      <c r="B532" s="18">
        <f>OFFSET(MCQ!B$20,ROW(B532)-ROW(B$20),0)</f>
        <v/>
      </c>
      <c r="C532" s="18">
        <f>OFFSET(MCQ!C$20,ROW(C532)-ROW(C$20),0)</f>
        <v/>
      </c>
      <c r="D532" s="18">
        <f>OFFSET(MCQ!D$20,ROW(D532)-ROW(D$20),0)</f>
        <v/>
      </c>
      <c r="E532" s="18">
        <f>OFFSET(MCQ!E$20,ROW(E532)-ROW(E$20),0)</f>
        <v/>
      </c>
      <c r="F532" s="18" t="n"/>
      <c r="G532" s="233">
        <f>OFFSET(MCQ!G$20,ROW(G532)-ROW(G$20),0)</f>
        <v/>
      </c>
      <c r="H532" s="583">
        <f>IF(G532="","",OFFSET(MCQ!H$20,ROW(H532)-ROW(H$20),0))</f>
        <v/>
      </c>
      <c r="I532" s="24">
        <f>IF(G532="","",IF(OR(G532="etapa",G532="sub-etapa"),"",OFFSET(MCQ!I$20,ROW(I532)-ROW(I$20),0)))</f>
        <v/>
      </c>
      <c r="J532" s="25">
        <f>IF(G532="","",OFFSET(MCQ!J$20,ROW(J532)-ROW(J$20),0))</f>
        <v/>
      </c>
      <c r="K532" s="24">
        <f>IF(G532="","",IF(OR(G532="etapa",G532="sub-etapa"),"",OFFSET(MCQ!K$20,ROW(K532)-ROW(K$20),0)))</f>
        <v/>
      </c>
      <c r="L532" s="26">
        <f>IF(G532="","",IF(OR(G532="etapa",G532="sub-etapa"),"",TRUNC(OFFSET(MCQ!L$20,ROW(L532)-ROW(L$20),0),2)))</f>
        <v/>
      </c>
      <c r="M532" s="584">
        <f>IF(I532="", "", IFERROR(VLOOKUP(VALUE(I532), _BaseAbril2026, 4, 0), IFERROR(VLOOKUP(TEXT(I532, "@"), _BaseAbril2026, 4, 0), "")))</f>
        <v/>
      </c>
      <c r="N532" s="585">
        <f>IFERROR(IF(S532="BDI1", TRUNC(M532*(1+$O$18), 2),IF(S532="BDI2", TRUNC(M532*(1+$N$18), 2), "")), "")</f>
        <v/>
      </c>
      <c r="O532" s="586">
        <f>_xlfn.IFS(G532="ETAPA", SUMIFS(ValorTotalComD, Nivel, A532), G532="SUB-ETAPA", SUMIFS(ValorTotalComD, SubNivel, C532), TRUE, T532)</f>
        <v/>
      </c>
      <c r="P532" s="584">
        <f>IF(I532="", "", IFERROR(VLOOKUP(VALUE(I532), _BaseAbril2026, 5, 0), IFERROR(VLOOKUP(TEXT(I532, "@"), _BaseAbril2026, 5, 0), "")))</f>
        <v/>
      </c>
      <c r="Q532" s="585">
        <f>IFERROR(IF(S532="BDI1", TRUNC(P532*(1+$R$18), 2),IF(S532="BDI2", TRUNC(P532*(1+$Q$18), 2), "")), "")</f>
        <v/>
      </c>
      <c r="R532" s="586">
        <f>_xlfn.IFS(G532="ETAPA", SUMIFS(ValorTotalSemD, Nivel, A532), G532="SUB-ETAPA", SUMIFS(ValorTotalSemD, SubNivel, C532), TRUE, U532)</f>
        <v/>
      </c>
      <c r="S532" s="587">
        <f>IF(G532="","",IF(OR(G532="etapa",G532="sub-etapa"),"",OFFSET(MCQ!M$20,ROW(M532)-ROW(M$20),0)))</f>
        <v/>
      </c>
      <c r="T532" s="588">
        <f>IFERROR(TRUNC(L532*N532,2),"")</f>
        <v/>
      </c>
      <c r="U532" s="589">
        <f>IFERROR(TRUNC(L532*Q532,2),"")</f>
        <v/>
      </c>
    </row>
    <row r="533">
      <c r="A533" s="18">
        <f>OFFSET(MCQ!A$20,ROW(A533)-ROW(A$20),0)</f>
        <v/>
      </c>
      <c r="B533" s="18">
        <f>OFFSET(MCQ!B$20,ROW(B533)-ROW(B$20),0)</f>
        <v/>
      </c>
      <c r="C533" s="18">
        <f>OFFSET(MCQ!C$20,ROW(C533)-ROW(C$20),0)</f>
        <v/>
      </c>
      <c r="D533" s="18">
        <f>OFFSET(MCQ!D$20,ROW(D533)-ROW(D$20),0)</f>
        <v/>
      </c>
      <c r="E533" s="18">
        <f>OFFSET(MCQ!E$20,ROW(E533)-ROW(E$20),0)</f>
        <v/>
      </c>
      <c r="F533" s="18" t="n"/>
      <c r="G533" s="233">
        <f>OFFSET(MCQ!G$20,ROW(G533)-ROW(G$20),0)</f>
        <v/>
      </c>
      <c r="H533" s="583">
        <f>IF(G533="","",OFFSET(MCQ!H$20,ROW(H533)-ROW(H$20),0))</f>
        <v/>
      </c>
      <c r="I533" s="24">
        <f>IF(G533="","",IF(OR(G533="etapa",G533="sub-etapa"),"",OFFSET(MCQ!I$20,ROW(I533)-ROW(I$20),0)))</f>
        <v/>
      </c>
      <c r="J533" s="25">
        <f>IF(G533="","",OFFSET(MCQ!J$20,ROW(J533)-ROW(J$20),0))</f>
        <v/>
      </c>
      <c r="K533" s="24">
        <f>IF(G533="","",IF(OR(G533="etapa",G533="sub-etapa"),"",OFFSET(MCQ!K$20,ROW(K533)-ROW(K$20),0)))</f>
        <v/>
      </c>
      <c r="L533" s="26">
        <f>IF(G533="","",IF(OR(G533="etapa",G533="sub-etapa"),"",TRUNC(OFFSET(MCQ!L$20,ROW(L533)-ROW(L$20),0),2)))</f>
        <v/>
      </c>
      <c r="M533" s="584">
        <f>IF(I533="", "", IFERROR(VLOOKUP(VALUE(I533), _BaseAbril2026, 4, 0), IFERROR(VLOOKUP(TEXT(I533, "@"), _BaseAbril2026, 4, 0), "")))</f>
        <v/>
      </c>
      <c r="N533" s="585">
        <f>IFERROR(IF(S533="BDI1", TRUNC(M533*(1+$O$18), 2),IF(S533="BDI2", TRUNC(M533*(1+$N$18), 2), "")), "")</f>
        <v/>
      </c>
      <c r="O533" s="586">
        <f>_xlfn.IFS(G533="ETAPA", SUMIFS(ValorTotalComD, Nivel, A533), G533="SUB-ETAPA", SUMIFS(ValorTotalComD, SubNivel, C533), TRUE, T533)</f>
        <v/>
      </c>
      <c r="P533" s="584">
        <f>IF(I533="", "", IFERROR(VLOOKUP(VALUE(I533), _BaseAbril2026, 5, 0), IFERROR(VLOOKUP(TEXT(I533, "@"), _BaseAbril2026, 5, 0), "")))</f>
        <v/>
      </c>
      <c r="Q533" s="585">
        <f>IFERROR(IF(S533="BDI1", TRUNC(P533*(1+$R$18), 2),IF(S533="BDI2", TRUNC(P533*(1+$Q$18), 2), "")), "")</f>
        <v/>
      </c>
      <c r="R533" s="586">
        <f>_xlfn.IFS(G533="ETAPA", SUMIFS(ValorTotalSemD, Nivel, A533), G533="SUB-ETAPA", SUMIFS(ValorTotalSemD, SubNivel, C533), TRUE, U533)</f>
        <v/>
      </c>
      <c r="S533" s="587">
        <f>IF(G533="","",IF(OR(G533="etapa",G533="sub-etapa"),"",OFFSET(MCQ!M$20,ROW(M533)-ROW(M$20),0)))</f>
        <v/>
      </c>
      <c r="T533" s="588">
        <f>IFERROR(TRUNC(L533*N533,2),"")</f>
        <v/>
      </c>
      <c r="U533" s="589">
        <f>IFERROR(TRUNC(L533*Q533,2),"")</f>
        <v/>
      </c>
    </row>
    <row r="534">
      <c r="A534" s="18">
        <f>OFFSET(MCQ!A$20,ROW(A534)-ROW(A$20),0)</f>
        <v/>
      </c>
      <c r="B534" s="18">
        <f>OFFSET(MCQ!B$20,ROW(B534)-ROW(B$20),0)</f>
        <v/>
      </c>
      <c r="C534" s="18">
        <f>OFFSET(MCQ!C$20,ROW(C534)-ROW(C$20),0)</f>
        <v/>
      </c>
      <c r="D534" s="18">
        <f>OFFSET(MCQ!D$20,ROW(D534)-ROW(D$20),0)</f>
        <v/>
      </c>
      <c r="E534" s="18">
        <f>OFFSET(MCQ!E$20,ROW(E534)-ROW(E$20),0)</f>
        <v/>
      </c>
      <c r="F534" s="18" t="n"/>
      <c r="G534" s="233">
        <f>OFFSET(MCQ!G$20,ROW(G534)-ROW(G$20),0)</f>
        <v/>
      </c>
      <c r="H534" s="583">
        <f>IF(G534="","",OFFSET(MCQ!H$20,ROW(H534)-ROW(H$20),0))</f>
        <v/>
      </c>
      <c r="I534" s="24">
        <f>IF(G534="","",IF(OR(G534="etapa",G534="sub-etapa"),"",OFFSET(MCQ!I$20,ROW(I534)-ROW(I$20),0)))</f>
        <v/>
      </c>
      <c r="J534" s="25">
        <f>IF(G534="","",OFFSET(MCQ!J$20,ROW(J534)-ROW(J$20),0))</f>
        <v/>
      </c>
      <c r="K534" s="24">
        <f>IF(G534="","",IF(OR(G534="etapa",G534="sub-etapa"),"",OFFSET(MCQ!K$20,ROW(K534)-ROW(K$20),0)))</f>
        <v/>
      </c>
      <c r="L534" s="26">
        <f>IF(G534="","",IF(OR(G534="etapa",G534="sub-etapa"),"",TRUNC(OFFSET(MCQ!L$20,ROW(L534)-ROW(L$20),0),2)))</f>
        <v/>
      </c>
      <c r="M534" s="584">
        <f>IF(I534="", "", IFERROR(VLOOKUP(VALUE(I534), _BaseAbril2026, 4, 0), IFERROR(VLOOKUP(TEXT(I534, "@"), _BaseAbril2026, 4, 0), "")))</f>
        <v/>
      </c>
      <c r="N534" s="585">
        <f>IFERROR(IF(S534="BDI1", TRUNC(M534*(1+$O$18), 2),IF(S534="BDI2", TRUNC(M534*(1+$N$18), 2), "")), "")</f>
        <v/>
      </c>
      <c r="O534" s="586">
        <f>_xlfn.IFS(G534="ETAPA", SUMIFS(ValorTotalComD, Nivel, A534), G534="SUB-ETAPA", SUMIFS(ValorTotalComD, SubNivel, C534), TRUE, T534)</f>
        <v/>
      </c>
      <c r="P534" s="584">
        <f>IF(I534="", "", IFERROR(VLOOKUP(VALUE(I534), _BaseAbril2026, 5, 0), IFERROR(VLOOKUP(TEXT(I534, "@"), _BaseAbril2026, 5, 0), "")))</f>
        <v/>
      </c>
      <c r="Q534" s="585">
        <f>IFERROR(IF(S534="BDI1", TRUNC(P534*(1+$R$18), 2),IF(S534="BDI2", TRUNC(P534*(1+$Q$18), 2), "")), "")</f>
        <v/>
      </c>
      <c r="R534" s="586">
        <f>_xlfn.IFS(G534="ETAPA", SUMIFS(ValorTotalSemD, Nivel, A534), G534="SUB-ETAPA", SUMIFS(ValorTotalSemD, SubNivel, C534), TRUE, U534)</f>
        <v/>
      </c>
      <c r="S534" s="587">
        <f>IF(G534="","",IF(OR(G534="etapa",G534="sub-etapa"),"",OFFSET(MCQ!M$20,ROW(M534)-ROW(M$20),0)))</f>
        <v/>
      </c>
      <c r="T534" s="588">
        <f>IFERROR(TRUNC(L534*N534,2),"")</f>
        <v/>
      </c>
      <c r="U534" s="589">
        <f>IFERROR(TRUNC(L534*Q534,2),"")</f>
        <v/>
      </c>
    </row>
    <row r="535">
      <c r="A535" s="18">
        <f>OFFSET(MCQ!A$20,ROW(A535)-ROW(A$20),0)</f>
        <v/>
      </c>
      <c r="B535" s="18">
        <f>OFFSET(MCQ!B$20,ROW(B535)-ROW(B$20),0)</f>
        <v/>
      </c>
      <c r="C535" s="18">
        <f>OFFSET(MCQ!C$20,ROW(C535)-ROW(C$20),0)</f>
        <v/>
      </c>
      <c r="D535" s="18">
        <f>OFFSET(MCQ!D$20,ROW(D535)-ROW(D$20),0)</f>
        <v/>
      </c>
      <c r="E535" s="18">
        <f>OFFSET(MCQ!E$20,ROW(E535)-ROW(E$20),0)</f>
        <v/>
      </c>
      <c r="F535" s="18" t="n"/>
      <c r="G535" s="233">
        <f>OFFSET(MCQ!G$20,ROW(G535)-ROW(G$20),0)</f>
        <v/>
      </c>
      <c r="H535" s="583">
        <f>IF(G535="","",OFFSET(MCQ!H$20,ROW(H535)-ROW(H$20),0))</f>
        <v/>
      </c>
      <c r="I535" s="24">
        <f>IF(G535="","",IF(OR(G535="etapa",G535="sub-etapa"),"",OFFSET(MCQ!I$20,ROW(I535)-ROW(I$20),0)))</f>
        <v/>
      </c>
      <c r="J535" s="25">
        <f>IF(G535="","",OFFSET(MCQ!J$20,ROW(J535)-ROW(J$20),0))</f>
        <v/>
      </c>
      <c r="K535" s="24">
        <f>IF(G535="","",IF(OR(G535="etapa",G535="sub-etapa"),"",OFFSET(MCQ!K$20,ROW(K535)-ROW(K$20),0)))</f>
        <v/>
      </c>
      <c r="L535" s="26">
        <f>IF(G535="","",IF(OR(G535="etapa",G535="sub-etapa"),"",TRUNC(OFFSET(MCQ!L$20,ROW(L535)-ROW(L$20),0),2)))</f>
        <v/>
      </c>
      <c r="M535" s="584">
        <f>IF(I535="", "", IFERROR(VLOOKUP(VALUE(I535), _BaseAbril2026, 4, 0), IFERROR(VLOOKUP(TEXT(I535, "@"), _BaseAbril2026, 4, 0), "")))</f>
        <v/>
      </c>
      <c r="N535" s="585">
        <f>IFERROR(IF(S535="BDI1", TRUNC(M535*(1+$O$18), 2),IF(S535="BDI2", TRUNC(M535*(1+$N$18), 2), "")), "")</f>
        <v/>
      </c>
      <c r="O535" s="586">
        <f>_xlfn.IFS(G535="ETAPA", SUMIFS(ValorTotalComD, Nivel, A535), G535="SUB-ETAPA", SUMIFS(ValorTotalComD, SubNivel, C535), TRUE, T535)</f>
        <v/>
      </c>
      <c r="P535" s="584">
        <f>IF(I535="", "", IFERROR(VLOOKUP(VALUE(I535), _BaseAbril2026, 5, 0), IFERROR(VLOOKUP(TEXT(I535, "@"), _BaseAbril2026, 5, 0), "")))</f>
        <v/>
      </c>
      <c r="Q535" s="585">
        <f>IFERROR(IF(S535="BDI1", TRUNC(P535*(1+$R$18), 2),IF(S535="BDI2", TRUNC(P535*(1+$Q$18), 2), "")), "")</f>
        <v/>
      </c>
      <c r="R535" s="586">
        <f>_xlfn.IFS(G535="ETAPA", SUMIFS(ValorTotalSemD, Nivel, A535), G535="SUB-ETAPA", SUMIFS(ValorTotalSemD, SubNivel, C535), TRUE, U535)</f>
        <v/>
      </c>
      <c r="S535" s="587">
        <f>IF(G535="","",IF(OR(G535="etapa",G535="sub-etapa"),"",OFFSET(MCQ!M$20,ROW(M535)-ROW(M$20),0)))</f>
        <v/>
      </c>
      <c r="T535" s="588">
        <f>IFERROR(TRUNC(L535*N535,2),"")</f>
        <v/>
      </c>
      <c r="U535" s="589">
        <f>IFERROR(TRUNC(L535*Q535,2),"")</f>
        <v/>
      </c>
    </row>
    <row r="536">
      <c r="A536" s="18">
        <f>OFFSET(MCQ!A$20,ROW(A536)-ROW(A$20),0)</f>
        <v/>
      </c>
      <c r="B536" s="18">
        <f>OFFSET(MCQ!B$20,ROW(B536)-ROW(B$20),0)</f>
        <v/>
      </c>
      <c r="C536" s="18">
        <f>OFFSET(MCQ!C$20,ROW(C536)-ROW(C$20),0)</f>
        <v/>
      </c>
      <c r="D536" s="18">
        <f>OFFSET(MCQ!D$20,ROW(D536)-ROW(D$20),0)</f>
        <v/>
      </c>
      <c r="E536" s="18">
        <f>OFFSET(MCQ!E$20,ROW(E536)-ROW(E$20),0)</f>
        <v/>
      </c>
      <c r="F536" s="18" t="n"/>
      <c r="G536" s="233">
        <f>OFFSET(MCQ!G$20,ROW(G536)-ROW(G$20),0)</f>
        <v/>
      </c>
      <c r="H536" s="583">
        <f>IF(G536="","",OFFSET(MCQ!H$20,ROW(H536)-ROW(H$20),0))</f>
        <v/>
      </c>
      <c r="I536" s="24">
        <f>IF(G536="","",IF(OR(G536="etapa",G536="sub-etapa"),"",OFFSET(MCQ!I$20,ROW(I536)-ROW(I$20),0)))</f>
        <v/>
      </c>
      <c r="J536" s="25">
        <f>IF(G536="","",OFFSET(MCQ!J$20,ROW(J536)-ROW(J$20),0))</f>
        <v/>
      </c>
      <c r="K536" s="24">
        <f>IF(G536="","",IF(OR(G536="etapa",G536="sub-etapa"),"",OFFSET(MCQ!K$20,ROW(K536)-ROW(K$20),0)))</f>
        <v/>
      </c>
      <c r="L536" s="26">
        <f>IF(G536="","",IF(OR(G536="etapa",G536="sub-etapa"),"",TRUNC(OFFSET(MCQ!L$20,ROW(L536)-ROW(L$20),0),2)))</f>
        <v/>
      </c>
      <c r="M536" s="584">
        <f>IF(I536="", "", IFERROR(VLOOKUP(VALUE(I536), _BaseAbril2026, 4, 0), IFERROR(VLOOKUP(TEXT(I536, "@"), _BaseAbril2026, 4, 0), "")))</f>
        <v/>
      </c>
      <c r="N536" s="585">
        <f>IFERROR(IF(S536="BDI1", TRUNC(M536*(1+$O$18), 2),IF(S536="BDI2", TRUNC(M536*(1+$N$18), 2), "")), "")</f>
        <v/>
      </c>
      <c r="O536" s="586">
        <f>_xlfn.IFS(G536="ETAPA", SUMIFS(ValorTotalComD, Nivel, A536), G536="SUB-ETAPA", SUMIFS(ValorTotalComD, SubNivel, C536), TRUE, T536)</f>
        <v/>
      </c>
      <c r="P536" s="584">
        <f>IF(I536="", "", IFERROR(VLOOKUP(VALUE(I536), _BaseAbril2026, 5, 0), IFERROR(VLOOKUP(TEXT(I536, "@"), _BaseAbril2026, 5, 0), "")))</f>
        <v/>
      </c>
      <c r="Q536" s="585">
        <f>IFERROR(IF(S536="BDI1", TRUNC(P536*(1+$R$18), 2),IF(S536="BDI2", TRUNC(P536*(1+$Q$18), 2), "")), "")</f>
        <v/>
      </c>
      <c r="R536" s="586">
        <f>_xlfn.IFS(G536="ETAPA", SUMIFS(ValorTotalSemD, Nivel, A536), G536="SUB-ETAPA", SUMIFS(ValorTotalSemD, SubNivel, C536), TRUE, U536)</f>
        <v/>
      </c>
      <c r="S536" s="587">
        <f>IF(G536="","",IF(OR(G536="etapa",G536="sub-etapa"),"",OFFSET(MCQ!M$20,ROW(M536)-ROW(M$20),0)))</f>
        <v/>
      </c>
      <c r="T536" s="588">
        <f>IFERROR(TRUNC(L536*N536,2),"")</f>
        <v/>
      </c>
      <c r="U536" s="589">
        <f>IFERROR(TRUNC(L536*Q536,2),"")</f>
        <v/>
      </c>
    </row>
    <row r="537">
      <c r="A537" s="18">
        <f>OFFSET(MCQ!A$20,ROW(A537)-ROW(A$20),0)</f>
        <v/>
      </c>
      <c r="B537" s="18">
        <f>OFFSET(MCQ!B$20,ROW(B537)-ROW(B$20),0)</f>
        <v/>
      </c>
      <c r="C537" s="18">
        <f>OFFSET(MCQ!C$20,ROW(C537)-ROW(C$20),0)</f>
        <v/>
      </c>
      <c r="D537" s="18">
        <f>OFFSET(MCQ!D$20,ROW(D537)-ROW(D$20),0)</f>
        <v/>
      </c>
      <c r="E537" s="18">
        <f>OFFSET(MCQ!E$20,ROW(E537)-ROW(E$20),0)</f>
        <v/>
      </c>
      <c r="F537" s="18" t="n"/>
      <c r="G537" s="233">
        <f>OFFSET(MCQ!G$20,ROW(G537)-ROW(G$20),0)</f>
        <v/>
      </c>
      <c r="H537" s="583">
        <f>IF(G537="","",OFFSET(MCQ!H$20,ROW(H537)-ROW(H$20),0))</f>
        <v/>
      </c>
      <c r="I537" s="24">
        <f>IF(G537="","",IF(OR(G537="etapa",G537="sub-etapa"),"",OFFSET(MCQ!I$20,ROW(I537)-ROW(I$20),0)))</f>
        <v/>
      </c>
      <c r="J537" s="25">
        <f>IF(G537="","",OFFSET(MCQ!J$20,ROW(J537)-ROW(J$20),0))</f>
        <v/>
      </c>
      <c r="K537" s="24">
        <f>IF(G537="","",IF(OR(G537="etapa",G537="sub-etapa"),"",OFFSET(MCQ!K$20,ROW(K537)-ROW(K$20),0)))</f>
        <v/>
      </c>
      <c r="L537" s="26">
        <f>IF(G537="","",IF(OR(G537="etapa",G537="sub-etapa"),"",TRUNC(OFFSET(MCQ!L$20,ROW(L537)-ROW(L$20),0),2)))</f>
        <v/>
      </c>
      <c r="M537" s="584">
        <f>IF(I537="", "", IFERROR(VLOOKUP(VALUE(I537), _BaseAbril2026, 4, 0), IFERROR(VLOOKUP(TEXT(I537, "@"), _BaseAbril2026, 4, 0), "")))</f>
        <v/>
      </c>
      <c r="N537" s="585">
        <f>IFERROR(IF(S537="BDI1", TRUNC(M537*(1+$O$18), 2),IF(S537="BDI2", TRUNC(M537*(1+$N$18), 2), "")), "")</f>
        <v/>
      </c>
      <c r="O537" s="586">
        <f>_xlfn.IFS(G537="ETAPA", SUMIFS(ValorTotalComD, Nivel, A537), G537="SUB-ETAPA", SUMIFS(ValorTotalComD, SubNivel, C537), TRUE, T537)</f>
        <v/>
      </c>
      <c r="P537" s="584">
        <f>IF(I537="", "", IFERROR(VLOOKUP(VALUE(I537), _BaseAbril2026, 5, 0), IFERROR(VLOOKUP(TEXT(I537, "@"), _BaseAbril2026, 5, 0), "")))</f>
        <v/>
      </c>
      <c r="Q537" s="585">
        <f>IFERROR(IF(S537="BDI1", TRUNC(P537*(1+$R$18), 2),IF(S537="BDI2", TRUNC(P537*(1+$Q$18), 2), "")), "")</f>
        <v/>
      </c>
      <c r="R537" s="586">
        <f>_xlfn.IFS(G537="ETAPA", SUMIFS(ValorTotalSemD, Nivel, A537), G537="SUB-ETAPA", SUMIFS(ValorTotalSemD, SubNivel, C537), TRUE, U537)</f>
        <v/>
      </c>
      <c r="S537" s="587">
        <f>IF(G537="","",IF(OR(G537="etapa",G537="sub-etapa"),"",OFFSET(MCQ!M$20,ROW(M537)-ROW(M$20),0)))</f>
        <v/>
      </c>
      <c r="T537" s="588">
        <f>IFERROR(TRUNC(L537*N537,2),"")</f>
        <v/>
      </c>
      <c r="U537" s="589">
        <f>IFERROR(TRUNC(L537*Q537,2),"")</f>
        <v/>
      </c>
    </row>
    <row r="538">
      <c r="A538" s="18">
        <f>OFFSET(MCQ!A$20,ROW(A538)-ROW(A$20),0)</f>
        <v/>
      </c>
      <c r="B538" s="18">
        <f>OFFSET(MCQ!B$20,ROW(B538)-ROW(B$20),0)</f>
        <v/>
      </c>
      <c r="C538" s="18">
        <f>OFFSET(MCQ!C$20,ROW(C538)-ROW(C$20),0)</f>
        <v/>
      </c>
      <c r="D538" s="18">
        <f>OFFSET(MCQ!D$20,ROW(D538)-ROW(D$20),0)</f>
        <v/>
      </c>
      <c r="E538" s="18">
        <f>OFFSET(MCQ!E$20,ROW(E538)-ROW(E$20),0)</f>
        <v/>
      </c>
      <c r="F538" s="18" t="n"/>
      <c r="G538" s="233">
        <f>OFFSET(MCQ!G$20,ROW(G538)-ROW(G$20),0)</f>
        <v/>
      </c>
      <c r="H538" s="583">
        <f>IF(G538="","",OFFSET(MCQ!H$20,ROW(H538)-ROW(H$20),0))</f>
        <v/>
      </c>
      <c r="I538" s="24">
        <f>IF(G538="","",IF(OR(G538="etapa",G538="sub-etapa"),"",OFFSET(MCQ!I$20,ROW(I538)-ROW(I$20),0)))</f>
        <v/>
      </c>
      <c r="J538" s="25">
        <f>IF(G538="","",OFFSET(MCQ!J$20,ROW(J538)-ROW(J$20),0))</f>
        <v/>
      </c>
      <c r="K538" s="24">
        <f>IF(G538="","",IF(OR(G538="etapa",G538="sub-etapa"),"",OFFSET(MCQ!K$20,ROW(K538)-ROW(K$20),0)))</f>
        <v/>
      </c>
      <c r="L538" s="26">
        <f>IF(G538="","",IF(OR(G538="etapa",G538="sub-etapa"),"",TRUNC(OFFSET(MCQ!L$20,ROW(L538)-ROW(L$20),0),2)))</f>
        <v/>
      </c>
      <c r="M538" s="584">
        <f>IF(I538="", "", IFERROR(VLOOKUP(VALUE(I538), _BaseAbril2026, 4, 0), IFERROR(VLOOKUP(TEXT(I538, "@"), _BaseAbril2026, 4, 0), "")))</f>
        <v/>
      </c>
      <c r="N538" s="585">
        <f>IFERROR(IF(S538="BDI1", TRUNC(M538*(1+$O$18), 2),IF(S538="BDI2", TRUNC(M538*(1+$N$18), 2), "")), "")</f>
        <v/>
      </c>
      <c r="O538" s="586">
        <f>_xlfn.IFS(G538="ETAPA", SUMIFS(ValorTotalComD, Nivel, A538), G538="SUB-ETAPA", SUMIFS(ValorTotalComD, SubNivel, C538), TRUE, T538)</f>
        <v/>
      </c>
      <c r="P538" s="584">
        <f>IF(I538="", "", IFERROR(VLOOKUP(VALUE(I538), _BaseAbril2026, 5, 0), IFERROR(VLOOKUP(TEXT(I538, "@"), _BaseAbril2026, 5, 0), "")))</f>
        <v/>
      </c>
      <c r="Q538" s="585">
        <f>IFERROR(IF(S538="BDI1", TRUNC(P538*(1+$R$18), 2),IF(S538="BDI2", TRUNC(P538*(1+$Q$18), 2), "")), "")</f>
        <v/>
      </c>
      <c r="R538" s="586">
        <f>_xlfn.IFS(G538="ETAPA", SUMIFS(ValorTotalSemD, Nivel, A538), G538="SUB-ETAPA", SUMIFS(ValorTotalSemD, SubNivel, C538), TRUE, U538)</f>
        <v/>
      </c>
      <c r="S538" s="587">
        <f>IF(G538="","",IF(OR(G538="etapa",G538="sub-etapa"),"",OFFSET(MCQ!M$20,ROW(M538)-ROW(M$20),0)))</f>
        <v/>
      </c>
      <c r="T538" s="588">
        <f>IFERROR(TRUNC(L538*N538,2),"")</f>
        <v/>
      </c>
      <c r="U538" s="589">
        <f>IFERROR(TRUNC(L538*Q538,2),"")</f>
        <v/>
      </c>
    </row>
    <row r="539">
      <c r="A539" s="18">
        <f>OFFSET(MCQ!A$20,ROW(A539)-ROW(A$20),0)</f>
        <v/>
      </c>
      <c r="B539" s="18">
        <f>OFFSET(MCQ!B$20,ROW(B539)-ROW(B$20),0)</f>
        <v/>
      </c>
      <c r="C539" s="18">
        <f>OFFSET(MCQ!C$20,ROW(C539)-ROW(C$20),0)</f>
        <v/>
      </c>
      <c r="D539" s="18">
        <f>OFFSET(MCQ!D$20,ROW(D539)-ROW(D$20),0)</f>
        <v/>
      </c>
      <c r="E539" s="18">
        <f>OFFSET(MCQ!E$20,ROW(E539)-ROW(E$20),0)</f>
        <v/>
      </c>
      <c r="F539" s="18" t="n"/>
      <c r="G539" s="233">
        <f>OFFSET(MCQ!G$20,ROW(G539)-ROW(G$20),0)</f>
        <v/>
      </c>
      <c r="H539" s="583">
        <f>IF(G539="","",OFFSET(MCQ!H$20,ROW(H539)-ROW(H$20),0))</f>
        <v/>
      </c>
      <c r="I539" s="24">
        <f>IF(G539="","",IF(OR(G539="etapa",G539="sub-etapa"),"",OFFSET(MCQ!I$20,ROW(I539)-ROW(I$20),0)))</f>
        <v/>
      </c>
      <c r="J539" s="25">
        <f>IF(G539="","",OFFSET(MCQ!J$20,ROW(J539)-ROW(J$20),0))</f>
        <v/>
      </c>
      <c r="K539" s="24">
        <f>IF(G539="","",IF(OR(G539="etapa",G539="sub-etapa"),"",OFFSET(MCQ!K$20,ROW(K539)-ROW(K$20),0)))</f>
        <v/>
      </c>
      <c r="L539" s="26">
        <f>IF(G539="","",IF(OR(G539="etapa",G539="sub-etapa"),"",TRUNC(OFFSET(MCQ!L$20,ROW(L539)-ROW(L$20),0),2)))</f>
        <v/>
      </c>
      <c r="M539" s="584">
        <f>IF(I539="", "", IFERROR(VLOOKUP(VALUE(I539), _BaseAbril2026, 4, 0), IFERROR(VLOOKUP(TEXT(I539, "@"), _BaseAbril2026, 4, 0), "")))</f>
        <v/>
      </c>
      <c r="N539" s="585">
        <f>IFERROR(IF(S539="BDI1", TRUNC(M539*(1+$O$18), 2),IF(S539="BDI2", TRUNC(M539*(1+$N$18), 2), "")), "")</f>
        <v/>
      </c>
      <c r="O539" s="586">
        <f>_xlfn.IFS(G539="ETAPA", SUMIFS(ValorTotalComD, Nivel, A539), G539="SUB-ETAPA", SUMIFS(ValorTotalComD, SubNivel, C539), TRUE, T539)</f>
        <v/>
      </c>
      <c r="P539" s="584">
        <f>IF(I539="", "", IFERROR(VLOOKUP(VALUE(I539), _BaseAbril2026, 5, 0), IFERROR(VLOOKUP(TEXT(I539, "@"), _BaseAbril2026, 5, 0), "")))</f>
        <v/>
      </c>
      <c r="Q539" s="585">
        <f>IFERROR(IF(S539="BDI1", TRUNC(P539*(1+$R$18), 2),IF(S539="BDI2", TRUNC(P539*(1+$Q$18), 2), "")), "")</f>
        <v/>
      </c>
      <c r="R539" s="586">
        <f>_xlfn.IFS(G539="ETAPA", SUMIFS(ValorTotalSemD, Nivel, A539), G539="SUB-ETAPA", SUMIFS(ValorTotalSemD, SubNivel, C539), TRUE, U539)</f>
        <v/>
      </c>
      <c r="S539" s="587">
        <f>IF(G539="","",IF(OR(G539="etapa",G539="sub-etapa"),"",OFFSET(MCQ!M$20,ROW(M539)-ROW(M$20),0)))</f>
        <v/>
      </c>
      <c r="T539" s="588">
        <f>IFERROR(TRUNC(L539*N539,2),"")</f>
        <v/>
      </c>
      <c r="U539" s="589">
        <f>IFERROR(TRUNC(L539*Q539,2),"")</f>
        <v/>
      </c>
    </row>
    <row r="540">
      <c r="A540" s="18">
        <f>OFFSET(MCQ!A$20,ROW(A540)-ROW(A$20),0)</f>
        <v/>
      </c>
      <c r="B540" s="18">
        <f>OFFSET(MCQ!B$20,ROW(B540)-ROW(B$20),0)</f>
        <v/>
      </c>
      <c r="C540" s="18">
        <f>OFFSET(MCQ!C$20,ROW(C540)-ROW(C$20),0)</f>
        <v/>
      </c>
      <c r="D540" s="18">
        <f>OFFSET(MCQ!D$20,ROW(D540)-ROW(D$20),0)</f>
        <v/>
      </c>
      <c r="E540" s="18">
        <f>OFFSET(MCQ!E$20,ROW(E540)-ROW(E$20),0)</f>
        <v/>
      </c>
      <c r="F540" s="18" t="n"/>
      <c r="G540" s="233">
        <f>OFFSET(MCQ!G$20,ROW(G540)-ROW(G$20),0)</f>
        <v/>
      </c>
      <c r="H540" s="583">
        <f>IF(G540="","",OFFSET(MCQ!H$20,ROW(H540)-ROW(H$20),0))</f>
        <v/>
      </c>
      <c r="I540" s="24">
        <f>IF(G540="","",IF(OR(G540="etapa",G540="sub-etapa"),"",OFFSET(MCQ!I$20,ROW(I540)-ROW(I$20),0)))</f>
        <v/>
      </c>
      <c r="J540" s="25">
        <f>IF(G540="","",OFFSET(MCQ!J$20,ROW(J540)-ROW(J$20),0))</f>
        <v/>
      </c>
      <c r="K540" s="24">
        <f>IF(G540="","",IF(OR(G540="etapa",G540="sub-etapa"),"",OFFSET(MCQ!K$20,ROW(K540)-ROW(K$20),0)))</f>
        <v/>
      </c>
      <c r="L540" s="26">
        <f>IF(G540="","",IF(OR(G540="etapa",G540="sub-etapa"),"",TRUNC(OFFSET(MCQ!L$20,ROW(L540)-ROW(L$20),0),2)))</f>
        <v/>
      </c>
      <c r="M540" s="584">
        <f>IF(I540="", "", IFERROR(VLOOKUP(VALUE(I540), _BaseAbril2026, 4, 0), IFERROR(VLOOKUP(TEXT(I540, "@"), _BaseAbril2026, 4, 0), "")))</f>
        <v/>
      </c>
      <c r="N540" s="585">
        <f>IFERROR(IF(S540="BDI1", TRUNC(M540*(1+$O$18), 2),IF(S540="BDI2", TRUNC(M540*(1+$N$18), 2), "")), "")</f>
        <v/>
      </c>
      <c r="O540" s="586">
        <f>_xlfn.IFS(G540="ETAPA", SUMIFS(ValorTotalComD, Nivel, A540), G540="SUB-ETAPA", SUMIFS(ValorTotalComD, SubNivel, C540), TRUE, T540)</f>
        <v/>
      </c>
      <c r="P540" s="584">
        <f>IF(I540="", "", IFERROR(VLOOKUP(VALUE(I540), _BaseAbril2026, 5, 0), IFERROR(VLOOKUP(TEXT(I540, "@"), _BaseAbril2026, 5, 0), "")))</f>
        <v/>
      </c>
      <c r="Q540" s="585">
        <f>IFERROR(IF(S540="BDI1", TRUNC(P540*(1+$R$18), 2),IF(S540="BDI2", TRUNC(P540*(1+$Q$18), 2), "")), "")</f>
        <v/>
      </c>
      <c r="R540" s="586">
        <f>_xlfn.IFS(G540="ETAPA", SUMIFS(ValorTotalSemD, Nivel, A540), G540="SUB-ETAPA", SUMIFS(ValorTotalSemD, SubNivel, C540), TRUE, U540)</f>
        <v/>
      </c>
      <c r="S540" s="587">
        <f>IF(G540="","",IF(OR(G540="etapa",G540="sub-etapa"),"",OFFSET(MCQ!M$20,ROW(M540)-ROW(M$20),0)))</f>
        <v/>
      </c>
      <c r="T540" s="588">
        <f>IFERROR(TRUNC(L540*N540,2),"")</f>
        <v/>
      </c>
      <c r="U540" s="589">
        <f>IFERROR(TRUNC(L540*Q540,2),"")</f>
        <v/>
      </c>
    </row>
    <row r="541">
      <c r="A541" s="18">
        <f>OFFSET(MCQ!A$20,ROW(A541)-ROW(A$20),0)</f>
        <v/>
      </c>
      <c r="B541" s="18">
        <f>OFFSET(MCQ!B$20,ROW(B541)-ROW(B$20),0)</f>
        <v/>
      </c>
      <c r="C541" s="18">
        <f>OFFSET(MCQ!C$20,ROW(C541)-ROW(C$20),0)</f>
        <v/>
      </c>
      <c r="D541" s="18">
        <f>OFFSET(MCQ!D$20,ROW(D541)-ROW(D$20),0)</f>
        <v/>
      </c>
      <c r="E541" s="18">
        <f>OFFSET(MCQ!E$20,ROW(E541)-ROW(E$20),0)</f>
        <v/>
      </c>
      <c r="F541" s="18" t="n"/>
      <c r="G541" s="233">
        <f>OFFSET(MCQ!G$20,ROW(G541)-ROW(G$20),0)</f>
        <v/>
      </c>
      <c r="H541" s="583">
        <f>IF(G541="","",OFFSET(MCQ!H$20,ROW(H541)-ROW(H$20),0))</f>
        <v/>
      </c>
      <c r="I541" s="24">
        <f>IF(G541="","",IF(OR(G541="etapa",G541="sub-etapa"),"",OFFSET(MCQ!I$20,ROW(I541)-ROW(I$20),0)))</f>
        <v/>
      </c>
      <c r="J541" s="25">
        <f>IF(G541="","",OFFSET(MCQ!J$20,ROW(J541)-ROW(J$20),0))</f>
        <v/>
      </c>
      <c r="K541" s="24">
        <f>IF(G541="","",IF(OR(G541="etapa",G541="sub-etapa"),"",OFFSET(MCQ!K$20,ROW(K541)-ROW(K$20),0)))</f>
        <v/>
      </c>
      <c r="L541" s="26">
        <f>IF(G541="","",IF(OR(G541="etapa",G541="sub-etapa"),"",TRUNC(OFFSET(MCQ!L$20,ROW(L541)-ROW(L$20),0),2)))</f>
        <v/>
      </c>
      <c r="M541" s="584">
        <f>IF(I541="", "", IFERROR(VLOOKUP(VALUE(I541), _BaseAbril2026, 4, 0), IFERROR(VLOOKUP(TEXT(I541, "@"), _BaseAbril2026, 4, 0), "")))</f>
        <v/>
      </c>
      <c r="N541" s="585">
        <f>IFERROR(IF(S541="BDI1", TRUNC(M541*(1+$O$18), 2),IF(S541="BDI2", TRUNC(M541*(1+$N$18), 2), "")), "")</f>
        <v/>
      </c>
      <c r="O541" s="586">
        <f>_xlfn.IFS(G541="ETAPA", SUMIFS(ValorTotalComD, Nivel, A541), G541="SUB-ETAPA", SUMIFS(ValorTotalComD, SubNivel, C541), TRUE, T541)</f>
        <v/>
      </c>
      <c r="P541" s="584">
        <f>IF(I541="", "", IFERROR(VLOOKUP(VALUE(I541), _BaseAbril2026, 5, 0), IFERROR(VLOOKUP(TEXT(I541, "@"), _BaseAbril2026, 5, 0), "")))</f>
        <v/>
      </c>
      <c r="Q541" s="585">
        <f>IFERROR(IF(S541="BDI1", TRUNC(P541*(1+$R$18), 2),IF(S541="BDI2", TRUNC(P541*(1+$Q$18), 2), "")), "")</f>
        <v/>
      </c>
      <c r="R541" s="586">
        <f>_xlfn.IFS(G541="ETAPA", SUMIFS(ValorTotalSemD, Nivel, A541), G541="SUB-ETAPA", SUMIFS(ValorTotalSemD, SubNivel, C541), TRUE, U541)</f>
        <v/>
      </c>
      <c r="S541" s="587">
        <f>IF(G541="","",IF(OR(G541="etapa",G541="sub-etapa"),"",OFFSET(MCQ!M$20,ROW(M541)-ROW(M$20),0)))</f>
        <v/>
      </c>
      <c r="T541" s="588">
        <f>IFERROR(TRUNC(L541*N541,2),"")</f>
        <v/>
      </c>
      <c r="U541" s="589">
        <f>IFERROR(TRUNC(L541*Q541,2),"")</f>
        <v/>
      </c>
    </row>
    <row r="542">
      <c r="A542" s="18">
        <f>OFFSET(MCQ!A$20,ROW(A542)-ROW(A$20),0)</f>
        <v/>
      </c>
      <c r="B542" s="18">
        <f>OFFSET(MCQ!B$20,ROW(B542)-ROW(B$20),0)</f>
        <v/>
      </c>
      <c r="C542" s="18">
        <f>OFFSET(MCQ!C$20,ROW(C542)-ROW(C$20),0)</f>
        <v/>
      </c>
      <c r="D542" s="18">
        <f>OFFSET(MCQ!D$20,ROW(D542)-ROW(D$20),0)</f>
        <v/>
      </c>
      <c r="E542" s="18">
        <f>OFFSET(MCQ!E$20,ROW(E542)-ROW(E$20),0)</f>
        <v/>
      </c>
      <c r="F542" s="18" t="n"/>
      <c r="G542" s="233">
        <f>OFFSET(MCQ!G$20,ROW(G542)-ROW(G$20),0)</f>
        <v/>
      </c>
      <c r="H542" s="583">
        <f>IF(G542="","",OFFSET(MCQ!H$20,ROW(H542)-ROW(H$20),0))</f>
        <v/>
      </c>
      <c r="I542" s="24">
        <f>IF(G542="","",IF(OR(G542="etapa",G542="sub-etapa"),"",OFFSET(MCQ!I$20,ROW(I542)-ROW(I$20),0)))</f>
        <v/>
      </c>
      <c r="J542" s="25">
        <f>IF(G542="","",OFFSET(MCQ!J$20,ROW(J542)-ROW(J$20),0))</f>
        <v/>
      </c>
      <c r="K542" s="24">
        <f>IF(G542="","",IF(OR(G542="etapa",G542="sub-etapa"),"",OFFSET(MCQ!K$20,ROW(K542)-ROW(K$20),0)))</f>
        <v/>
      </c>
      <c r="L542" s="26">
        <f>IF(G542="","",IF(OR(G542="etapa",G542="sub-etapa"),"",TRUNC(OFFSET(MCQ!L$20,ROW(L542)-ROW(L$20),0),2)))</f>
        <v/>
      </c>
      <c r="M542" s="584">
        <f>IF(I542="", "", IFERROR(VLOOKUP(VALUE(I542), _BaseAbril2026, 4, 0), IFERROR(VLOOKUP(TEXT(I542, "@"), _BaseAbril2026, 4, 0), "")))</f>
        <v/>
      </c>
      <c r="N542" s="585">
        <f>IFERROR(IF(S542="BDI1", TRUNC(M542*(1+$O$18), 2),IF(S542="BDI2", TRUNC(M542*(1+$N$18), 2), "")), "")</f>
        <v/>
      </c>
      <c r="O542" s="586">
        <f>_xlfn.IFS(G542="ETAPA", SUMIFS(ValorTotalComD, Nivel, A542), G542="SUB-ETAPA", SUMIFS(ValorTotalComD, SubNivel, C542), TRUE, T542)</f>
        <v/>
      </c>
      <c r="P542" s="584">
        <f>IF(I542="", "", IFERROR(VLOOKUP(VALUE(I542), _BaseAbril2026, 5, 0), IFERROR(VLOOKUP(TEXT(I542, "@"), _BaseAbril2026, 5, 0), "")))</f>
        <v/>
      </c>
      <c r="Q542" s="585">
        <f>IFERROR(IF(S542="BDI1", TRUNC(P542*(1+$R$18), 2),IF(S542="BDI2", TRUNC(P542*(1+$Q$18), 2), "")), "")</f>
        <v/>
      </c>
      <c r="R542" s="586">
        <f>_xlfn.IFS(G542="ETAPA", SUMIFS(ValorTotalSemD, Nivel, A542), G542="SUB-ETAPA", SUMIFS(ValorTotalSemD, SubNivel, C542), TRUE, U542)</f>
        <v/>
      </c>
      <c r="S542" s="587">
        <f>IF(G542="","",IF(OR(G542="etapa",G542="sub-etapa"),"",OFFSET(MCQ!M$20,ROW(M542)-ROW(M$20),0)))</f>
        <v/>
      </c>
      <c r="T542" s="588">
        <f>IFERROR(TRUNC(L542*N542,2),"")</f>
        <v/>
      </c>
      <c r="U542" s="589">
        <f>IFERROR(TRUNC(L542*Q542,2),"")</f>
        <v/>
      </c>
    </row>
    <row r="543">
      <c r="A543" s="18">
        <f>OFFSET(MCQ!A$20,ROW(A543)-ROW(A$20),0)</f>
        <v/>
      </c>
      <c r="B543" s="18">
        <f>OFFSET(MCQ!B$20,ROW(B543)-ROW(B$20),0)</f>
        <v/>
      </c>
      <c r="C543" s="18">
        <f>OFFSET(MCQ!C$20,ROW(C543)-ROW(C$20),0)</f>
        <v/>
      </c>
      <c r="D543" s="18">
        <f>OFFSET(MCQ!D$20,ROW(D543)-ROW(D$20),0)</f>
        <v/>
      </c>
      <c r="E543" s="18">
        <f>OFFSET(MCQ!E$20,ROW(E543)-ROW(E$20),0)</f>
        <v/>
      </c>
      <c r="F543" s="18" t="n"/>
      <c r="G543" s="233">
        <f>OFFSET(MCQ!G$20,ROW(G543)-ROW(G$20),0)</f>
        <v/>
      </c>
      <c r="H543" s="583">
        <f>IF(G543="","",OFFSET(MCQ!H$20,ROW(H543)-ROW(H$20),0))</f>
        <v/>
      </c>
      <c r="I543" s="24">
        <f>IF(G543="","",IF(OR(G543="etapa",G543="sub-etapa"),"",OFFSET(MCQ!I$20,ROW(I543)-ROW(I$20),0)))</f>
        <v/>
      </c>
      <c r="J543" s="25">
        <f>IF(G543="","",OFFSET(MCQ!J$20,ROW(J543)-ROW(J$20),0))</f>
        <v/>
      </c>
      <c r="K543" s="24">
        <f>IF(G543="","",IF(OR(G543="etapa",G543="sub-etapa"),"",OFFSET(MCQ!K$20,ROW(K543)-ROW(K$20),0)))</f>
        <v/>
      </c>
      <c r="L543" s="26">
        <f>IF(G543="","",IF(OR(G543="etapa",G543="sub-etapa"),"",TRUNC(OFFSET(MCQ!L$20,ROW(L543)-ROW(L$20),0),2)))</f>
        <v/>
      </c>
      <c r="M543" s="584">
        <f>IF(I543="", "", IFERROR(VLOOKUP(VALUE(I543), _BaseAbril2026, 4, 0), IFERROR(VLOOKUP(TEXT(I543, "@"), _BaseAbril2026, 4, 0), "")))</f>
        <v/>
      </c>
      <c r="N543" s="585">
        <f>IFERROR(IF(S543="BDI1", TRUNC(M543*(1+$O$18), 2),IF(S543="BDI2", TRUNC(M543*(1+$N$18), 2), "")), "")</f>
        <v/>
      </c>
      <c r="O543" s="586">
        <f>_xlfn.IFS(G543="ETAPA", SUMIFS(ValorTotalComD, Nivel, A543), G543="SUB-ETAPA", SUMIFS(ValorTotalComD, SubNivel, C543), TRUE, T543)</f>
        <v/>
      </c>
      <c r="P543" s="584">
        <f>IF(I543="", "", IFERROR(VLOOKUP(VALUE(I543), _BaseAbril2026, 5, 0), IFERROR(VLOOKUP(TEXT(I543, "@"), _BaseAbril2026, 5, 0), "")))</f>
        <v/>
      </c>
      <c r="Q543" s="585">
        <f>IFERROR(IF(S543="BDI1", TRUNC(P543*(1+$R$18), 2),IF(S543="BDI2", TRUNC(P543*(1+$Q$18), 2), "")), "")</f>
        <v/>
      </c>
      <c r="R543" s="586">
        <f>_xlfn.IFS(G543="ETAPA", SUMIFS(ValorTotalSemD, Nivel, A543), G543="SUB-ETAPA", SUMIFS(ValorTotalSemD, SubNivel, C543), TRUE, U543)</f>
        <v/>
      </c>
      <c r="S543" s="587">
        <f>IF(G543="","",IF(OR(G543="etapa",G543="sub-etapa"),"",OFFSET(MCQ!M$20,ROW(M543)-ROW(M$20),0)))</f>
        <v/>
      </c>
      <c r="T543" s="588">
        <f>IFERROR(TRUNC(L543*N543,2),"")</f>
        <v/>
      </c>
      <c r="U543" s="589">
        <f>IFERROR(TRUNC(L543*Q543,2),"")</f>
        <v/>
      </c>
    </row>
    <row r="544">
      <c r="A544" s="18">
        <f>OFFSET(MCQ!A$20,ROW(A544)-ROW(A$20),0)</f>
        <v/>
      </c>
      <c r="B544" s="18">
        <f>OFFSET(MCQ!B$20,ROW(B544)-ROW(B$20),0)</f>
        <v/>
      </c>
      <c r="C544" s="18">
        <f>OFFSET(MCQ!C$20,ROW(C544)-ROW(C$20),0)</f>
        <v/>
      </c>
      <c r="D544" s="18">
        <f>OFFSET(MCQ!D$20,ROW(D544)-ROW(D$20),0)</f>
        <v/>
      </c>
      <c r="E544" s="18">
        <f>OFFSET(MCQ!E$20,ROW(E544)-ROW(E$20),0)</f>
        <v/>
      </c>
      <c r="F544" s="18" t="n"/>
      <c r="G544" s="233">
        <f>OFFSET(MCQ!G$20,ROW(G544)-ROW(G$20),0)</f>
        <v/>
      </c>
      <c r="H544" s="583">
        <f>IF(G544="","",OFFSET(MCQ!H$20,ROW(H544)-ROW(H$20),0))</f>
        <v/>
      </c>
      <c r="I544" s="24">
        <f>IF(G544="","",IF(OR(G544="etapa",G544="sub-etapa"),"",OFFSET(MCQ!I$20,ROW(I544)-ROW(I$20),0)))</f>
        <v/>
      </c>
      <c r="J544" s="25">
        <f>IF(G544="","",OFFSET(MCQ!J$20,ROW(J544)-ROW(J$20),0))</f>
        <v/>
      </c>
      <c r="K544" s="24">
        <f>IF(G544="","",IF(OR(G544="etapa",G544="sub-etapa"),"",OFFSET(MCQ!K$20,ROW(K544)-ROW(K$20),0)))</f>
        <v/>
      </c>
      <c r="L544" s="26">
        <f>IF(G544="","",IF(OR(G544="etapa",G544="sub-etapa"),"",TRUNC(OFFSET(MCQ!L$20,ROW(L544)-ROW(L$20),0),2)))</f>
        <v/>
      </c>
      <c r="M544" s="584">
        <f>IF(I544="", "", IFERROR(VLOOKUP(VALUE(I544), _BaseAbril2026, 4, 0), IFERROR(VLOOKUP(TEXT(I544, "@"), _BaseAbril2026, 4, 0), "")))</f>
        <v/>
      </c>
      <c r="N544" s="585">
        <f>IFERROR(IF(S544="BDI1", TRUNC(M544*(1+$O$18), 2),IF(S544="BDI2", TRUNC(M544*(1+$N$18), 2), "")), "")</f>
        <v/>
      </c>
      <c r="O544" s="586">
        <f>_xlfn.IFS(G544="ETAPA", SUMIFS(ValorTotalComD, Nivel, A544), G544="SUB-ETAPA", SUMIFS(ValorTotalComD, SubNivel, C544), TRUE, T544)</f>
        <v/>
      </c>
      <c r="P544" s="584">
        <f>IF(I544="", "", IFERROR(VLOOKUP(VALUE(I544), _BaseAbril2026, 5, 0), IFERROR(VLOOKUP(TEXT(I544, "@"), _BaseAbril2026, 5, 0), "")))</f>
        <v/>
      </c>
      <c r="Q544" s="585">
        <f>IFERROR(IF(S544="BDI1", TRUNC(P544*(1+$R$18), 2),IF(S544="BDI2", TRUNC(P544*(1+$Q$18), 2), "")), "")</f>
        <v/>
      </c>
      <c r="R544" s="586">
        <f>_xlfn.IFS(G544="ETAPA", SUMIFS(ValorTotalSemD, Nivel, A544), G544="SUB-ETAPA", SUMIFS(ValorTotalSemD, SubNivel, C544), TRUE, U544)</f>
        <v/>
      </c>
      <c r="S544" s="587">
        <f>IF(G544="","",IF(OR(G544="etapa",G544="sub-etapa"),"",OFFSET(MCQ!M$20,ROW(M544)-ROW(M$20),0)))</f>
        <v/>
      </c>
      <c r="T544" s="588">
        <f>IFERROR(TRUNC(L544*N544,2),"")</f>
        <v/>
      </c>
      <c r="U544" s="589">
        <f>IFERROR(TRUNC(L544*Q544,2),"")</f>
        <v/>
      </c>
    </row>
    <row r="545">
      <c r="A545" s="18">
        <f>OFFSET(MCQ!A$20,ROW(A545)-ROW(A$20),0)</f>
        <v/>
      </c>
      <c r="B545" s="18">
        <f>OFFSET(MCQ!B$20,ROW(B545)-ROW(B$20),0)</f>
        <v/>
      </c>
      <c r="C545" s="18">
        <f>OFFSET(MCQ!C$20,ROW(C545)-ROW(C$20),0)</f>
        <v/>
      </c>
      <c r="D545" s="18">
        <f>OFFSET(MCQ!D$20,ROW(D545)-ROW(D$20),0)</f>
        <v/>
      </c>
      <c r="E545" s="18">
        <f>OFFSET(MCQ!E$20,ROW(E545)-ROW(E$20),0)</f>
        <v/>
      </c>
      <c r="F545" s="18" t="n"/>
      <c r="G545" s="233">
        <f>OFFSET(MCQ!G$20,ROW(G545)-ROW(G$20),0)</f>
        <v/>
      </c>
      <c r="H545" s="583">
        <f>IF(G545="","",OFFSET(MCQ!H$20,ROW(H545)-ROW(H$20),0))</f>
        <v/>
      </c>
      <c r="I545" s="24">
        <f>IF(G545="","",IF(OR(G545="etapa",G545="sub-etapa"),"",OFFSET(MCQ!I$20,ROW(I545)-ROW(I$20),0)))</f>
        <v/>
      </c>
      <c r="J545" s="25">
        <f>IF(G545="","",OFFSET(MCQ!J$20,ROW(J545)-ROW(J$20),0))</f>
        <v/>
      </c>
      <c r="K545" s="24">
        <f>IF(G545="","",IF(OR(G545="etapa",G545="sub-etapa"),"",OFFSET(MCQ!K$20,ROW(K545)-ROW(K$20),0)))</f>
        <v/>
      </c>
      <c r="L545" s="26">
        <f>IF(G545="","",IF(OR(G545="etapa",G545="sub-etapa"),"",TRUNC(OFFSET(MCQ!L$20,ROW(L545)-ROW(L$20),0),2)))</f>
        <v/>
      </c>
      <c r="M545" s="584">
        <f>IF(I545="", "", IFERROR(VLOOKUP(VALUE(I545), _BaseAbril2026, 4, 0), IFERROR(VLOOKUP(TEXT(I545, "@"), _BaseAbril2026, 4, 0), "")))</f>
        <v/>
      </c>
      <c r="N545" s="585">
        <f>IFERROR(IF(S545="BDI1", TRUNC(M545*(1+$O$18), 2),IF(S545="BDI2", TRUNC(M545*(1+$N$18), 2), "")), "")</f>
        <v/>
      </c>
      <c r="O545" s="586">
        <f>_xlfn.IFS(G545="ETAPA", SUMIFS(ValorTotalComD, Nivel, A545), G545="SUB-ETAPA", SUMIFS(ValorTotalComD, SubNivel, C545), TRUE, T545)</f>
        <v/>
      </c>
      <c r="P545" s="584">
        <f>IF(I545="", "", IFERROR(VLOOKUP(VALUE(I545), _BaseAbril2026, 5, 0), IFERROR(VLOOKUP(TEXT(I545, "@"), _BaseAbril2026, 5, 0), "")))</f>
        <v/>
      </c>
      <c r="Q545" s="585">
        <f>IFERROR(IF(S545="BDI1", TRUNC(P545*(1+$R$18), 2),IF(S545="BDI2", TRUNC(P545*(1+$Q$18), 2), "")), "")</f>
        <v/>
      </c>
      <c r="R545" s="586">
        <f>_xlfn.IFS(G545="ETAPA", SUMIFS(ValorTotalSemD, Nivel, A545), G545="SUB-ETAPA", SUMIFS(ValorTotalSemD, SubNivel, C545), TRUE, U545)</f>
        <v/>
      </c>
      <c r="S545" s="587">
        <f>IF(G545="","",IF(OR(G545="etapa",G545="sub-etapa"),"",OFFSET(MCQ!M$20,ROW(M545)-ROW(M$20),0)))</f>
        <v/>
      </c>
      <c r="T545" s="588">
        <f>IFERROR(TRUNC(L545*N545,2),"")</f>
        <v/>
      </c>
      <c r="U545" s="589">
        <f>IFERROR(TRUNC(L545*Q545,2),"")</f>
        <v/>
      </c>
    </row>
    <row r="546">
      <c r="A546" s="18">
        <f>OFFSET(MCQ!A$20,ROW(A546)-ROW(A$20),0)</f>
        <v/>
      </c>
      <c r="B546" s="18">
        <f>OFFSET(MCQ!B$20,ROW(B546)-ROW(B$20),0)</f>
        <v/>
      </c>
      <c r="C546" s="18">
        <f>OFFSET(MCQ!C$20,ROW(C546)-ROW(C$20),0)</f>
        <v/>
      </c>
      <c r="D546" s="18">
        <f>OFFSET(MCQ!D$20,ROW(D546)-ROW(D$20),0)</f>
        <v/>
      </c>
      <c r="E546" s="18">
        <f>OFFSET(MCQ!E$20,ROW(E546)-ROW(E$20),0)</f>
        <v/>
      </c>
      <c r="F546" s="18" t="n"/>
      <c r="G546" s="233">
        <f>OFFSET(MCQ!G$20,ROW(G546)-ROW(G$20),0)</f>
        <v/>
      </c>
      <c r="H546" s="583">
        <f>IF(G546="","",OFFSET(MCQ!H$20,ROW(H546)-ROW(H$20),0))</f>
        <v/>
      </c>
      <c r="I546" s="24">
        <f>IF(G546="","",IF(OR(G546="etapa",G546="sub-etapa"),"",OFFSET(MCQ!I$20,ROW(I546)-ROW(I$20),0)))</f>
        <v/>
      </c>
      <c r="J546" s="25">
        <f>IF(G546="","",OFFSET(MCQ!J$20,ROW(J546)-ROW(J$20),0))</f>
        <v/>
      </c>
      <c r="K546" s="24">
        <f>IF(G546="","",IF(OR(G546="etapa",G546="sub-etapa"),"",OFFSET(MCQ!K$20,ROW(K546)-ROW(K$20),0)))</f>
        <v/>
      </c>
      <c r="L546" s="26">
        <f>IF(G546="","",IF(OR(G546="etapa",G546="sub-etapa"),"",TRUNC(OFFSET(MCQ!L$20,ROW(L546)-ROW(L$20),0),2)))</f>
        <v/>
      </c>
      <c r="M546" s="584">
        <f>IF(I546="", "", IFERROR(VLOOKUP(VALUE(I546), _BaseAbril2026, 4, 0), IFERROR(VLOOKUP(TEXT(I546, "@"), _BaseAbril2026, 4, 0), "")))</f>
        <v/>
      </c>
      <c r="N546" s="585">
        <f>IFERROR(IF(S546="BDI1", TRUNC(M546*(1+$O$18), 2),IF(S546="BDI2", TRUNC(M546*(1+$N$18), 2), "")), "")</f>
        <v/>
      </c>
      <c r="O546" s="586">
        <f>_xlfn.IFS(G546="ETAPA", SUMIFS(ValorTotalComD, Nivel, A546), G546="SUB-ETAPA", SUMIFS(ValorTotalComD, SubNivel, C546), TRUE, T546)</f>
        <v/>
      </c>
      <c r="P546" s="584">
        <f>IF(I546="", "", IFERROR(VLOOKUP(VALUE(I546), _BaseAbril2026, 5, 0), IFERROR(VLOOKUP(TEXT(I546, "@"), _BaseAbril2026, 5, 0), "")))</f>
        <v/>
      </c>
      <c r="Q546" s="585">
        <f>IFERROR(IF(S546="BDI1", TRUNC(P546*(1+$R$18), 2),IF(S546="BDI2", TRUNC(P546*(1+$Q$18), 2), "")), "")</f>
        <v/>
      </c>
      <c r="R546" s="586">
        <f>_xlfn.IFS(G546="ETAPA", SUMIFS(ValorTotalSemD, Nivel, A546), G546="SUB-ETAPA", SUMIFS(ValorTotalSemD, SubNivel, C546), TRUE, U546)</f>
        <v/>
      </c>
      <c r="S546" s="587">
        <f>IF(G546="","",IF(OR(G546="etapa",G546="sub-etapa"),"",OFFSET(MCQ!M$20,ROW(M546)-ROW(M$20),0)))</f>
        <v/>
      </c>
      <c r="T546" s="588">
        <f>IFERROR(TRUNC(L546*N546,2),"")</f>
        <v/>
      </c>
      <c r="U546" s="589">
        <f>IFERROR(TRUNC(L546*Q546,2),"")</f>
        <v/>
      </c>
    </row>
    <row r="547">
      <c r="A547" s="18">
        <f>OFFSET(MCQ!A$20,ROW(A547)-ROW(A$20),0)</f>
        <v/>
      </c>
      <c r="B547" s="18">
        <f>OFFSET(MCQ!B$20,ROW(B547)-ROW(B$20),0)</f>
        <v/>
      </c>
      <c r="C547" s="18">
        <f>OFFSET(MCQ!C$20,ROW(C547)-ROW(C$20),0)</f>
        <v/>
      </c>
      <c r="D547" s="18">
        <f>OFFSET(MCQ!D$20,ROW(D547)-ROW(D$20),0)</f>
        <v/>
      </c>
      <c r="E547" s="18">
        <f>OFFSET(MCQ!E$20,ROW(E547)-ROW(E$20),0)</f>
        <v/>
      </c>
      <c r="F547" s="18" t="n"/>
      <c r="G547" s="233">
        <f>OFFSET(MCQ!G$20,ROW(G547)-ROW(G$20),0)</f>
        <v/>
      </c>
      <c r="H547" s="583">
        <f>IF(G547="","",OFFSET(MCQ!H$20,ROW(H547)-ROW(H$20),0))</f>
        <v/>
      </c>
      <c r="I547" s="24">
        <f>IF(G547="","",IF(OR(G547="etapa",G547="sub-etapa"),"",OFFSET(MCQ!I$20,ROW(I547)-ROW(I$20),0)))</f>
        <v/>
      </c>
      <c r="J547" s="25">
        <f>IF(G547="","",OFFSET(MCQ!J$20,ROW(J547)-ROW(J$20),0))</f>
        <v/>
      </c>
      <c r="K547" s="24">
        <f>IF(G547="","",IF(OR(G547="etapa",G547="sub-etapa"),"",OFFSET(MCQ!K$20,ROW(K547)-ROW(K$20),0)))</f>
        <v/>
      </c>
      <c r="L547" s="26">
        <f>IF(G547="","",IF(OR(G547="etapa",G547="sub-etapa"),"",TRUNC(OFFSET(MCQ!L$20,ROW(L547)-ROW(L$20),0),2)))</f>
        <v/>
      </c>
      <c r="M547" s="584">
        <f>IF(I547="", "", IFERROR(VLOOKUP(VALUE(I547), _BaseAbril2026, 4, 0), IFERROR(VLOOKUP(TEXT(I547, "@"), _BaseAbril2026, 4, 0), "")))</f>
        <v/>
      </c>
      <c r="N547" s="585">
        <f>IFERROR(IF(S547="BDI1", TRUNC(M547*(1+$O$18), 2),IF(S547="BDI2", TRUNC(M547*(1+$N$18), 2), "")), "")</f>
        <v/>
      </c>
      <c r="O547" s="586">
        <f>_xlfn.IFS(G547="ETAPA", SUMIFS(ValorTotalComD, Nivel, A547), G547="SUB-ETAPA", SUMIFS(ValorTotalComD, SubNivel, C547), TRUE, T547)</f>
        <v/>
      </c>
      <c r="P547" s="584">
        <f>IF(I547="", "", IFERROR(VLOOKUP(VALUE(I547), _BaseAbril2026, 5, 0), IFERROR(VLOOKUP(TEXT(I547, "@"), _BaseAbril2026, 5, 0), "")))</f>
        <v/>
      </c>
      <c r="Q547" s="585">
        <f>IFERROR(IF(S547="BDI1", TRUNC(P547*(1+$R$18), 2),IF(S547="BDI2", TRUNC(P547*(1+$Q$18), 2), "")), "")</f>
        <v/>
      </c>
      <c r="R547" s="586">
        <f>_xlfn.IFS(G547="ETAPA", SUMIFS(ValorTotalSemD, Nivel, A547), G547="SUB-ETAPA", SUMIFS(ValorTotalSemD, SubNivel, C547), TRUE, U547)</f>
        <v/>
      </c>
      <c r="S547" s="587">
        <f>IF(G547="","",IF(OR(G547="etapa",G547="sub-etapa"),"",OFFSET(MCQ!M$20,ROW(M547)-ROW(M$20),0)))</f>
        <v/>
      </c>
      <c r="T547" s="588">
        <f>IFERROR(TRUNC(L547*N547,2),"")</f>
        <v/>
      </c>
      <c r="U547" s="589">
        <f>IFERROR(TRUNC(L547*Q547,2),"")</f>
        <v/>
      </c>
    </row>
    <row r="548">
      <c r="A548" s="18">
        <f>OFFSET(MCQ!A$20,ROW(A548)-ROW(A$20),0)</f>
        <v/>
      </c>
      <c r="B548" s="18">
        <f>OFFSET(MCQ!B$20,ROW(B548)-ROW(B$20),0)</f>
        <v/>
      </c>
      <c r="C548" s="18">
        <f>OFFSET(MCQ!C$20,ROW(C548)-ROW(C$20),0)</f>
        <v/>
      </c>
      <c r="D548" s="18">
        <f>OFFSET(MCQ!D$20,ROW(D548)-ROW(D$20),0)</f>
        <v/>
      </c>
      <c r="E548" s="18">
        <f>OFFSET(MCQ!E$20,ROW(E548)-ROW(E$20),0)</f>
        <v/>
      </c>
      <c r="F548" s="18" t="n"/>
      <c r="G548" s="233">
        <f>OFFSET(MCQ!G$20,ROW(G548)-ROW(G$20),0)</f>
        <v/>
      </c>
      <c r="H548" s="583">
        <f>IF(G548="","",OFFSET(MCQ!H$20,ROW(H548)-ROW(H$20),0))</f>
        <v/>
      </c>
      <c r="I548" s="24">
        <f>IF(G548="","",IF(OR(G548="etapa",G548="sub-etapa"),"",OFFSET(MCQ!I$20,ROW(I548)-ROW(I$20),0)))</f>
        <v/>
      </c>
      <c r="J548" s="25">
        <f>IF(G548="","",OFFSET(MCQ!J$20,ROW(J548)-ROW(J$20),0))</f>
        <v/>
      </c>
      <c r="K548" s="24">
        <f>IF(G548="","",IF(OR(G548="etapa",G548="sub-etapa"),"",OFFSET(MCQ!K$20,ROW(K548)-ROW(K$20),0)))</f>
        <v/>
      </c>
      <c r="L548" s="26">
        <f>IF(G548="","",IF(OR(G548="etapa",G548="sub-etapa"),"",TRUNC(OFFSET(MCQ!L$20,ROW(L548)-ROW(L$20),0),2)))</f>
        <v/>
      </c>
      <c r="M548" s="584">
        <f>IF(I548="", "", IFERROR(VLOOKUP(VALUE(I548), _BaseAbril2026, 4, 0), IFERROR(VLOOKUP(TEXT(I548, "@"), _BaseAbril2026, 4, 0), "")))</f>
        <v/>
      </c>
      <c r="N548" s="585">
        <f>IFERROR(IF(S548="BDI1", TRUNC(M548*(1+$O$18), 2),IF(S548="BDI2", TRUNC(M548*(1+$N$18), 2), "")), "")</f>
        <v/>
      </c>
      <c r="O548" s="586">
        <f>_xlfn.IFS(G548="ETAPA", SUMIFS(ValorTotalComD, Nivel, A548), G548="SUB-ETAPA", SUMIFS(ValorTotalComD, SubNivel, C548), TRUE, T548)</f>
        <v/>
      </c>
      <c r="P548" s="584">
        <f>IF(I548="", "", IFERROR(VLOOKUP(VALUE(I548), _BaseAbril2026, 5, 0), IFERROR(VLOOKUP(TEXT(I548, "@"), _BaseAbril2026, 5, 0), "")))</f>
        <v/>
      </c>
      <c r="Q548" s="585">
        <f>IFERROR(IF(S548="BDI1", TRUNC(P548*(1+$R$18), 2),IF(S548="BDI2", TRUNC(P548*(1+$Q$18), 2), "")), "")</f>
        <v/>
      </c>
      <c r="R548" s="586">
        <f>_xlfn.IFS(G548="ETAPA", SUMIFS(ValorTotalSemD, Nivel, A548), G548="SUB-ETAPA", SUMIFS(ValorTotalSemD, SubNivel, C548), TRUE, U548)</f>
        <v/>
      </c>
      <c r="S548" s="587">
        <f>IF(G548="","",IF(OR(G548="etapa",G548="sub-etapa"),"",OFFSET(MCQ!M$20,ROW(M548)-ROW(M$20),0)))</f>
        <v/>
      </c>
      <c r="T548" s="588">
        <f>IFERROR(TRUNC(L548*N548,2),"")</f>
        <v/>
      </c>
      <c r="U548" s="589">
        <f>IFERROR(TRUNC(L548*Q548,2),"")</f>
        <v/>
      </c>
    </row>
    <row r="549">
      <c r="A549" s="18">
        <f>OFFSET(MCQ!A$20,ROW(A549)-ROW(A$20),0)</f>
        <v/>
      </c>
      <c r="B549" s="18">
        <f>OFFSET(MCQ!B$20,ROW(B549)-ROW(B$20),0)</f>
        <v/>
      </c>
      <c r="C549" s="18">
        <f>OFFSET(MCQ!C$20,ROW(C549)-ROW(C$20),0)</f>
        <v/>
      </c>
      <c r="D549" s="18">
        <f>OFFSET(MCQ!D$20,ROW(D549)-ROW(D$20),0)</f>
        <v/>
      </c>
      <c r="E549" s="18">
        <f>OFFSET(MCQ!E$20,ROW(E549)-ROW(E$20),0)</f>
        <v/>
      </c>
      <c r="F549" s="18" t="n"/>
      <c r="G549" s="233">
        <f>OFFSET(MCQ!G$20,ROW(G549)-ROW(G$20),0)</f>
        <v/>
      </c>
      <c r="H549" s="583">
        <f>IF(G549="","",OFFSET(MCQ!H$20,ROW(H549)-ROW(H$20),0))</f>
        <v/>
      </c>
      <c r="I549" s="24">
        <f>IF(G549="","",IF(OR(G549="etapa",G549="sub-etapa"),"",OFFSET(MCQ!I$20,ROW(I549)-ROW(I$20),0)))</f>
        <v/>
      </c>
      <c r="J549" s="25">
        <f>IF(G549="","",OFFSET(MCQ!J$20,ROW(J549)-ROW(J$20),0))</f>
        <v/>
      </c>
      <c r="K549" s="24">
        <f>IF(G549="","",IF(OR(G549="etapa",G549="sub-etapa"),"",OFFSET(MCQ!K$20,ROW(K549)-ROW(K$20),0)))</f>
        <v/>
      </c>
      <c r="L549" s="26">
        <f>IF(G549="","",IF(OR(G549="etapa",G549="sub-etapa"),"",TRUNC(OFFSET(MCQ!L$20,ROW(L549)-ROW(L$20),0),2)))</f>
        <v/>
      </c>
      <c r="M549" s="584">
        <f>IF(I549="", "", IFERROR(VLOOKUP(VALUE(I549), _BaseAbril2026, 4, 0), IFERROR(VLOOKUP(TEXT(I549, "@"), _BaseAbril2026, 4, 0), "")))</f>
        <v/>
      </c>
      <c r="N549" s="585">
        <f>IFERROR(IF(S549="BDI1", TRUNC(M549*(1+$O$18), 2),IF(S549="BDI2", TRUNC(M549*(1+$N$18), 2), "")), "")</f>
        <v/>
      </c>
      <c r="O549" s="586">
        <f>_xlfn.IFS(G549="ETAPA", SUMIFS(ValorTotalComD, Nivel, A549), G549="SUB-ETAPA", SUMIFS(ValorTotalComD, SubNivel, C549), TRUE, T549)</f>
        <v/>
      </c>
      <c r="P549" s="584">
        <f>IF(I549="", "", IFERROR(VLOOKUP(VALUE(I549), _BaseAbril2026, 5, 0), IFERROR(VLOOKUP(TEXT(I549, "@"), _BaseAbril2026, 5, 0), "")))</f>
        <v/>
      </c>
      <c r="Q549" s="585">
        <f>IFERROR(IF(S549="BDI1", TRUNC(P549*(1+$R$18), 2),IF(S549="BDI2", TRUNC(P549*(1+$Q$18), 2), "")), "")</f>
        <v/>
      </c>
      <c r="R549" s="586">
        <f>_xlfn.IFS(G549="ETAPA", SUMIFS(ValorTotalSemD, Nivel, A549), G549="SUB-ETAPA", SUMIFS(ValorTotalSemD, SubNivel, C549), TRUE, U549)</f>
        <v/>
      </c>
      <c r="S549" s="587">
        <f>IF(G549="","",IF(OR(G549="etapa",G549="sub-etapa"),"",OFFSET(MCQ!M$20,ROW(M549)-ROW(M$20),0)))</f>
        <v/>
      </c>
      <c r="T549" s="588">
        <f>IFERROR(TRUNC(L549*N549,2),"")</f>
        <v/>
      </c>
      <c r="U549" s="589">
        <f>IFERROR(TRUNC(L549*Q549,2),"")</f>
        <v/>
      </c>
    </row>
    <row r="550">
      <c r="A550" s="18">
        <f>OFFSET(MCQ!A$20,ROW(A550)-ROW(A$20),0)</f>
        <v/>
      </c>
      <c r="B550" s="18">
        <f>OFFSET(MCQ!B$20,ROW(B550)-ROW(B$20),0)</f>
        <v/>
      </c>
      <c r="C550" s="18">
        <f>OFFSET(MCQ!C$20,ROW(C550)-ROW(C$20),0)</f>
        <v/>
      </c>
      <c r="D550" s="18">
        <f>OFFSET(MCQ!D$20,ROW(D550)-ROW(D$20),0)</f>
        <v/>
      </c>
      <c r="E550" s="18">
        <f>OFFSET(MCQ!E$20,ROW(E550)-ROW(E$20),0)</f>
        <v/>
      </c>
      <c r="F550" s="18" t="n"/>
      <c r="G550" s="233">
        <f>OFFSET(MCQ!G$20,ROW(G550)-ROW(G$20),0)</f>
        <v/>
      </c>
      <c r="H550" s="583">
        <f>IF(G550="","",OFFSET(MCQ!H$20,ROW(H550)-ROW(H$20),0))</f>
        <v/>
      </c>
      <c r="I550" s="24">
        <f>IF(G550="","",IF(OR(G550="etapa",G550="sub-etapa"),"",OFFSET(MCQ!I$20,ROW(I550)-ROW(I$20),0)))</f>
        <v/>
      </c>
      <c r="J550" s="25">
        <f>IF(G550="","",OFFSET(MCQ!J$20,ROW(J550)-ROW(J$20),0))</f>
        <v/>
      </c>
      <c r="K550" s="24">
        <f>IF(G550="","",IF(OR(G550="etapa",G550="sub-etapa"),"",OFFSET(MCQ!K$20,ROW(K550)-ROW(K$20),0)))</f>
        <v/>
      </c>
      <c r="L550" s="26">
        <f>IF(G550="","",IF(OR(G550="etapa",G550="sub-etapa"),"",TRUNC(OFFSET(MCQ!L$20,ROW(L550)-ROW(L$20),0),2)))</f>
        <v/>
      </c>
      <c r="M550" s="584">
        <f>IF(I550="", "", IFERROR(VLOOKUP(VALUE(I550), _BaseAbril2026, 4, 0), IFERROR(VLOOKUP(TEXT(I550, "@"), _BaseAbril2026, 4, 0), "")))</f>
        <v/>
      </c>
      <c r="N550" s="585">
        <f>IFERROR(IF(S550="BDI1", TRUNC(M550*(1+$O$18), 2),IF(S550="BDI2", TRUNC(M550*(1+$N$18), 2), "")), "")</f>
        <v/>
      </c>
      <c r="O550" s="586">
        <f>_xlfn.IFS(G550="ETAPA", SUMIFS(ValorTotalComD, Nivel, A550), G550="SUB-ETAPA", SUMIFS(ValorTotalComD, SubNivel, C550), TRUE, T550)</f>
        <v/>
      </c>
      <c r="P550" s="584">
        <f>IF(I550="", "", IFERROR(VLOOKUP(VALUE(I550), _BaseAbril2026, 5, 0), IFERROR(VLOOKUP(TEXT(I550, "@"), _BaseAbril2026, 5, 0), "")))</f>
        <v/>
      </c>
      <c r="Q550" s="585">
        <f>IFERROR(IF(S550="BDI1", TRUNC(P550*(1+$R$18), 2),IF(S550="BDI2", TRUNC(P550*(1+$Q$18), 2), "")), "")</f>
        <v/>
      </c>
      <c r="R550" s="586">
        <f>_xlfn.IFS(G550="ETAPA", SUMIFS(ValorTotalSemD, Nivel, A550), G550="SUB-ETAPA", SUMIFS(ValorTotalSemD, SubNivel, C550), TRUE, U550)</f>
        <v/>
      </c>
      <c r="S550" s="587">
        <f>IF(G550="","",IF(OR(G550="etapa",G550="sub-etapa"),"",OFFSET(MCQ!M$20,ROW(M550)-ROW(M$20),0)))</f>
        <v/>
      </c>
      <c r="T550" s="588">
        <f>IFERROR(TRUNC(L550*N550,2),"")</f>
        <v/>
      </c>
      <c r="U550" s="589">
        <f>IFERROR(TRUNC(L550*Q550,2),"")</f>
        <v/>
      </c>
    </row>
    <row r="551">
      <c r="A551" s="18">
        <f>OFFSET(MCQ!A$20,ROW(A551)-ROW(A$20),0)</f>
        <v/>
      </c>
      <c r="B551" s="18">
        <f>OFFSET(MCQ!B$20,ROW(B551)-ROW(B$20),0)</f>
        <v/>
      </c>
      <c r="C551" s="18">
        <f>OFFSET(MCQ!C$20,ROW(C551)-ROW(C$20),0)</f>
        <v/>
      </c>
      <c r="D551" s="18">
        <f>OFFSET(MCQ!D$20,ROW(D551)-ROW(D$20),0)</f>
        <v/>
      </c>
      <c r="E551" s="18">
        <f>OFFSET(MCQ!E$20,ROW(E551)-ROW(E$20),0)</f>
        <v/>
      </c>
      <c r="F551" s="18" t="n"/>
      <c r="G551" s="233">
        <f>OFFSET(MCQ!G$20,ROW(G551)-ROW(G$20),0)</f>
        <v/>
      </c>
      <c r="H551" s="583">
        <f>IF(G551="","",OFFSET(MCQ!H$20,ROW(H551)-ROW(H$20),0))</f>
        <v/>
      </c>
      <c r="I551" s="24">
        <f>IF(G551="","",IF(OR(G551="etapa",G551="sub-etapa"),"",OFFSET(MCQ!I$20,ROW(I551)-ROW(I$20),0)))</f>
        <v/>
      </c>
      <c r="J551" s="25">
        <f>IF(G551="","",OFFSET(MCQ!J$20,ROW(J551)-ROW(J$20),0))</f>
        <v/>
      </c>
      <c r="K551" s="24">
        <f>IF(G551="","",IF(OR(G551="etapa",G551="sub-etapa"),"",OFFSET(MCQ!K$20,ROW(K551)-ROW(K$20),0)))</f>
        <v/>
      </c>
      <c r="L551" s="26">
        <f>IF(G551="","",IF(OR(G551="etapa",G551="sub-etapa"),"",TRUNC(OFFSET(MCQ!L$20,ROW(L551)-ROW(L$20),0),2)))</f>
        <v/>
      </c>
      <c r="M551" s="584">
        <f>IF(I551="", "", IFERROR(VLOOKUP(VALUE(I551), _BaseAbril2026, 4, 0), IFERROR(VLOOKUP(TEXT(I551, "@"), _BaseAbril2026, 4, 0), "")))</f>
        <v/>
      </c>
      <c r="N551" s="585">
        <f>IFERROR(IF(S551="BDI1", TRUNC(M551*(1+$O$18), 2),IF(S551="BDI2", TRUNC(M551*(1+$N$18), 2), "")), "")</f>
        <v/>
      </c>
      <c r="O551" s="586">
        <f>_xlfn.IFS(G551="ETAPA", SUMIFS(ValorTotalComD, Nivel, A551), G551="SUB-ETAPA", SUMIFS(ValorTotalComD, SubNivel, C551), TRUE, T551)</f>
        <v/>
      </c>
      <c r="P551" s="584">
        <f>IF(I551="", "", IFERROR(VLOOKUP(VALUE(I551), _BaseAbril2026, 5, 0), IFERROR(VLOOKUP(TEXT(I551, "@"), _BaseAbril2026, 5, 0), "")))</f>
        <v/>
      </c>
      <c r="Q551" s="585">
        <f>IFERROR(IF(S551="BDI1", TRUNC(P551*(1+$R$18), 2),IF(S551="BDI2", TRUNC(P551*(1+$Q$18), 2), "")), "")</f>
        <v/>
      </c>
      <c r="R551" s="586">
        <f>_xlfn.IFS(G551="ETAPA", SUMIFS(ValorTotalSemD, Nivel, A551), G551="SUB-ETAPA", SUMIFS(ValorTotalSemD, SubNivel, C551), TRUE, U551)</f>
        <v/>
      </c>
      <c r="S551" s="587">
        <f>IF(G551="","",IF(OR(G551="etapa",G551="sub-etapa"),"",OFFSET(MCQ!M$20,ROW(M551)-ROW(M$20),0)))</f>
        <v/>
      </c>
      <c r="T551" s="588">
        <f>IFERROR(TRUNC(L551*N551,2),"")</f>
        <v/>
      </c>
      <c r="U551" s="589">
        <f>IFERROR(TRUNC(L551*Q551,2),"")</f>
        <v/>
      </c>
    </row>
    <row r="552">
      <c r="A552" s="18">
        <f>OFFSET(MCQ!A$20,ROW(A552)-ROW(A$20),0)</f>
        <v/>
      </c>
      <c r="B552" s="18">
        <f>OFFSET(MCQ!B$20,ROW(B552)-ROW(B$20),0)</f>
        <v/>
      </c>
      <c r="C552" s="18">
        <f>OFFSET(MCQ!C$20,ROW(C552)-ROW(C$20),0)</f>
        <v/>
      </c>
      <c r="D552" s="18">
        <f>OFFSET(MCQ!D$20,ROW(D552)-ROW(D$20),0)</f>
        <v/>
      </c>
      <c r="E552" s="18">
        <f>OFFSET(MCQ!E$20,ROW(E552)-ROW(E$20),0)</f>
        <v/>
      </c>
      <c r="F552" s="18" t="n"/>
      <c r="G552" s="233">
        <f>OFFSET(MCQ!G$20,ROW(G552)-ROW(G$20),0)</f>
        <v/>
      </c>
      <c r="H552" s="583">
        <f>IF(G552="","",OFFSET(MCQ!H$20,ROW(H552)-ROW(H$20),0))</f>
        <v/>
      </c>
      <c r="I552" s="24">
        <f>IF(G552="","",IF(OR(G552="etapa",G552="sub-etapa"),"",OFFSET(MCQ!I$20,ROW(I552)-ROW(I$20),0)))</f>
        <v/>
      </c>
      <c r="J552" s="25">
        <f>IF(G552="","",OFFSET(MCQ!J$20,ROW(J552)-ROW(J$20),0))</f>
        <v/>
      </c>
      <c r="K552" s="24">
        <f>IF(G552="","",IF(OR(G552="etapa",G552="sub-etapa"),"",OFFSET(MCQ!K$20,ROW(K552)-ROW(K$20),0)))</f>
        <v/>
      </c>
      <c r="L552" s="26">
        <f>IF(G552="","",IF(OR(G552="etapa",G552="sub-etapa"),"",TRUNC(OFFSET(MCQ!L$20,ROW(L552)-ROW(L$20),0),2)))</f>
        <v/>
      </c>
      <c r="M552" s="584">
        <f>IF(I552="", "", IFERROR(VLOOKUP(VALUE(I552), _BaseAbril2026, 4, 0), IFERROR(VLOOKUP(TEXT(I552, "@"), _BaseAbril2026, 4, 0), "")))</f>
        <v/>
      </c>
      <c r="N552" s="585">
        <f>IFERROR(IF(S552="BDI1", TRUNC(M552*(1+$O$18), 2),IF(S552="BDI2", TRUNC(M552*(1+$N$18), 2), "")), "")</f>
        <v/>
      </c>
      <c r="O552" s="586">
        <f>_xlfn.IFS(G552="ETAPA", SUMIFS(ValorTotalComD, Nivel, A552), G552="SUB-ETAPA", SUMIFS(ValorTotalComD, SubNivel, C552), TRUE, T552)</f>
        <v/>
      </c>
      <c r="P552" s="584">
        <f>IF(I552="", "", IFERROR(VLOOKUP(VALUE(I552), _BaseAbril2026, 5, 0), IFERROR(VLOOKUP(TEXT(I552, "@"), _BaseAbril2026, 5, 0), "")))</f>
        <v/>
      </c>
      <c r="Q552" s="585">
        <f>IFERROR(IF(S552="BDI1", TRUNC(P552*(1+$R$18), 2),IF(S552="BDI2", TRUNC(P552*(1+$Q$18), 2), "")), "")</f>
        <v/>
      </c>
      <c r="R552" s="586">
        <f>_xlfn.IFS(G552="ETAPA", SUMIFS(ValorTotalSemD, Nivel, A552), G552="SUB-ETAPA", SUMIFS(ValorTotalSemD, SubNivel, C552), TRUE, U552)</f>
        <v/>
      </c>
      <c r="S552" s="587">
        <f>IF(G552="","",IF(OR(G552="etapa",G552="sub-etapa"),"",OFFSET(MCQ!M$20,ROW(M552)-ROW(M$20),0)))</f>
        <v/>
      </c>
      <c r="T552" s="588">
        <f>IFERROR(TRUNC(L552*N552,2),"")</f>
        <v/>
      </c>
      <c r="U552" s="589">
        <f>IFERROR(TRUNC(L552*Q552,2),"")</f>
        <v/>
      </c>
    </row>
    <row r="553">
      <c r="A553" s="18">
        <f>OFFSET(MCQ!A$20,ROW(A553)-ROW(A$20),0)</f>
        <v/>
      </c>
      <c r="B553" s="18">
        <f>OFFSET(MCQ!B$20,ROW(B553)-ROW(B$20),0)</f>
        <v/>
      </c>
      <c r="C553" s="18">
        <f>OFFSET(MCQ!C$20,ROW(C553)-ROW(C$20),0)</f>
        <v/>
      </c>
      <c r="D553" s="18">
        <f>OFFSET(MCQ!D$20,ROW(D553)-ROW(D$20),0)</f>
        <v/>
      </c>
      <c r="E553" s="18">
        <f>OFFSET(MCQ!E$20,ROW(E553)-ROW(E$20),0)</f>
        <v/>
      </c>
      <c r="F553" s="18" t="n"/>
      <c r="G553" s="233">
        <f>OFFSET(MCQ!G$20,ROW(G553)-ROW(G$20),0)</f>
        <v/>
      </c>
      <c r="H553" s="583">
        <f>IF(G553="","",OFFSET(MCQ!H$20,ROW(H553)-ROW(H$20),0))</f>
        <v/>
      </c>
      <c r="I553" s="24">
        <f>IF(G553="","",IF(OR(G553="etapa",G553="sub-etapa"),"",OFFSET(MCQ!I$20,ROW(I553)-ROW(I$20),0)))</f>
        <v/>
      </c>
      <c r="J553" s="25">
        <f>IF(G553="","",OFFSET(MCQ!J$20,ROW(J553)-ROW(J$20),0))</f>
        <v/>
      </c>
      <c r="K553" s="24">
        <f>IF(G553="","",IF(OR(G553="etapa",G553="sub-etapa"),"",OFFSET(MCQ!K$20,ROW(K553)-ROW(K$20),0)))</f>
        <v/>
      </c>
      <c r="L553" s="26">
        <f>IF(G553="","",IF(OR(G553="etapa",G553="sub-etapa"),"",TRUNC(OFFSET(MCQ!L$20,ROW(L553)-ROW(L$20),0),2)))</f>
        <v/>
      </c>
      <c r="M553" s="584">
        <f>IF(I553="", "", IFERROR(VLOOKUP(VALUE(I553), _BaseAbril2026, 4, 0), IFERROR(VLOOKUP(TEXT(I553, "@"), _BaseAbril2026, 4, 0), "")))</f>
        <v/>
      </c>
      <c r="N553" s="585">
        <f>IFERROR(IF(S553="BDI1", TRUNC(M553*(1+$O$18), 2),IF(S553="BDI2", TRUNC(M553*(1+$N$18), 2), "")), "")</f>
        <v/>
      </c>
      <c r="O553" s="586">
        <f>_xlfn.IFS(G553="ETAPA", SUMIFS(ValorTotalComD, Nivel, A553), G553="SUB-ETAPA", SUMIFS(ValorTotalComD, SubNivel, C553), TRUE, T553)</f>
        <v/>
      </c>
      <c r="P553" s="584">
        <f>IF(I553="", "", IFERROR(VLOOKUP(VALUE(I553), _BaseAbril2026, 5, 0), IFERROR(VLOOKUP(TEXT(I553, "@"), _BaseAbril2026, 5, 0), "")))</f>
        <v/>
      </c>
      <c r="Q553" s="585">
        <f>IFERROR(IF(S553="BDI1", TRUNC(P553*(1+$R$18), 2),IF(S553="BDI2", TRUNC(P553*(1+$Q$18), 2), "")), "")</f>
        <v/>
      </c>
      <c r="R553" s="586">
        <f>_xlfn.IFS(G553="ETAPA", SUMIFS(ValorTotalSemD, Nivel, A553), G553="SUB-ETAPA", SUMIFS(ValorTotalSemD, SubNivel, C553), TRUE, U553)</f>
        <v/>
      </c>
      <c r="S553" s="587">
        <f>IF(G553="","",IF(OR(G553="etapa",G553="sub-etapa"),"",OFFSET(MCQ!M$20,ROW(M553)-ROW(M$20),0)))</f>
        <v/>
      </c>
      <c r="T553" s="588">
        <f>IFERROR(TRUNC(L553*N553,2),"")</f>
        <v/>
      </c>
      <c r="U553" s="589">
        <f>IFERROR(TRUNC(L553*Q553,2),"")</f>
        <v/>
      </c>
    </row>
    <row r="554">
      <c r="A554" s="18">
        <f>OFFSET(MCQ!A$20,ROW(A554)-ROW(A$20),0)</f>
        <v/>
      </c>
      <c r="B554" s="18">
        <f>OFFSET(MCQ!B$20,ROW(B554)-ROW(B$20),0)</f>
        <v/>
      </c>
      <c r="C554" s="18">
        <f>OFFSET(MCQ!C$20,ROW(C554)-ROW(C$20),0)</f>
        <v/>
      </c>
      <c r="D554" s="18">
        <f>OFFSET(MCQ!D$20,ROW(D554)-ROW(D$20),0)</f>
        <v/>
      </c>
      <c r="E554" s="18">
        <f>OFFSET(MCQ!E$20,ROW(E554)-ROW(E$20),0)</f>
        <v/>
      </c>
      <c r="F554" s="18" t="n"/>
      <c r="G554" s="233">
        <f>OFFSET(MCQ!G$20,ROW(G554)-ROW(G$20),0)</f>
        <v/>
      </c>
      <c r="H554" s="583">
        <f>IF(G554="","",OFFSET(MCQ!H$20,ROW(H554)-ROW(H$20),0))</f>
        <v/>
      </c>
      <c r="I554" s="24">
        <f>IF(G554="","",IF(OR(G554="etapa",G554="sub-etapa"),"",OFFSET(MCQ!I$20,ROW(I554)-ROW(I$20),0)))</f>
        <v/>
      </c>
      <c r="J554" s="25">
        <f>IF(G554="","",OFFSET(MCQ!J$20,ROW(J554)-ROW(J$20),0))</f>
        <v/>
      </c>
      <c r="K554" s="24">
        <f>IF(G554="","",IF(OR(G554="etapa",G554="sub-etapa"),"",OFFSET(MCQ!K$20,ROW(K554)-ROW(K$20),0)))</f>
        <v/>
      </c>
      <c r="L554" s="26">
        <f>IF(G554="","",IF(OR(G554="etapa",G554="sub-etapa"),"",TRUNC(OFFSET(MCQ!L$20,ROW(L554)-ROW(L$20),0),2)))</f>
        <v/>
      </c>
      <c r="M554" s="584">
        <f>IF(I554="", "", IFERROR(VLOOKUP(VALUE(I554), _BaseAbril2026, 4, 0), IFERROR(VLOOKUP(TEXT(I554, "@"), _BaseAbril2026, 4, 0), "")))</f>
        <v/>
      </c>
      <c r="N554" s="585">
        <f>IFERROR(IF(S554="BDI1", TRUNC(M554*(1+$O$18), 2),IF(S554="BDI2", TRUNC(M554*(1+$N$18), 2), "")), "")</f>
        <v/>
      </c>
      <c r="O554" s="586">
        <f>_xlfn.IFS(G554="ETAPA", SUMIFS(ValorTotalComD, Nivel, A554), G554="SUB-ETAPA", SUMIFS(ValorTotalComD, SubNivel, C554), TRUE, T554)</f>
        <v/>
      </c>
      <c r="P554" s="584">
        <f>IF(I554="", "", IFERROR(VLOOKUP(VALUE(I554), _BaseAbril2026, 5, 0), IFERROR(VLOOKUP(TEXT(I554, "@"), _BaseAbril2026, 5, 0), "")))</f>
        <v/>
      </c>
      <c r="Q554" s="585">
        <f>IFERROR(IF(S554="BDI1", TRUNC(P554*(1+$R$18), 2),IF(S554="BDI2", TRUNC(P554*(1+$Q$18), 2), "")), "")</f>
        <v/>
      </c>
      <c r="R554" s="586">
        <f>_xlfn.IFS(G554="ETAPA", SUMIFS(ValorTotalSemD, Nivel, A554), G554="SUB-ETAPA", SUMIFS(ValorTotalSemD, SubNivel, C554), TRUE, U554)</f>
        <v/>
      </c>
      <c r="S554" s="587">
        <f>IF(G554="","",IF(OR(G554="etapa",G554="sub-etapa"),"",OFFSET(MCQ!M$20,ROW(M554)-ROW(M$20),0)))</f>
        <v/>
      </c>
      <c r="T554" s="588">
        <f>IFERROR(TRUNC(L554*N554,2),"")</f>
        <v/>
      </c>
      <c r="U554" s="589">
        <f>IFERROR(TRUNC(L554*Q554,2),"")</f>
        <v/>
      </c>
    </row>
    <row r="555">
      <c r="A555" s="18">
        <f>OFFSET(MCQ!A$20,ROW(A555)-ROW(A$20),0)</f>
        <v/>
      </c>
      <c r="B555" s="18">
        <f>OFFSET(MCQ!B$20,ROW(B555)-ROW(B$20),0)</f>
        <v/>
      </c>
      <c r="C555" s="18">
        <f>OFFSET(MCQ!C$20,ROW(C555)-ROW(C$20),0)</f>
        <v/>
      </c>
      <c r="D555" s="18">
        <f>OFFSET(MCQ!D$20,ROW(D555)-ROW(D$20),0)</f>
        <v/>
      </c>
      <c r="E555" s="18">
        <f>OFFSET(MCQ!E$20,ROW(E555)-ROW(E$20),0)</f>
        <v/>
      </c>
      <c r="F555" s="18" t="n"/>
      <c r="G555" s="233">
        <f>OFFSET(MCQ!G$20,ROW(G555)-ROW(G$20),0)</f>
        <v/>
      </c>
      <c r="H555" s="583">
        <f>IF(G555="","",OFFSET(MCQ!H$20,ROW(H555)-ROW(H$20),0))</f>
        <v/>
      </c>
      <c r="I555" s="24">
        <f>IF(G555="","",IF(OR(G555="etapa",G555="sub-etapa"),"",OFFSET(MCQ!I$20,ROW(I555)-ROW(I$20),0)))</f>
        <v/>
      </c>
      <c r="J555" s="25">
        <f>IF(G555="","",OFFSET(MCQ!J$20,ROW(J555)-ROW(J$20),0))</f>
        <v/>
      </c>
      <c r="K555" s="24">
        <f>IF(G555="","",IF(OR(G555="etapa",G555="sub-etapa"),"",OFFSET(MCQ!K$20,ROW(K555)-ROW(K$20),0)))</f>
        <v/>
      </c>
      <c r="L555" s="26">
        <f>IF(G555="","",IF(OR(G555="etapa",G555="sub-etapa"),"",TRUNC(OFFSET(MCQ!L$20,ROW(L555)-ROW(L$20),0),2)))</f>
        <v/>
      </c>
      <c r="M555" s="584">
        <f>IF(I555="", "", IFERROR(VLOOKUP(VALUE(I555), _BaseAbril2026, 4, 0), IFERROR(VLOOKUP(TEXT(I555, "@"), _BaseAbril2026, 4, 0), "")))</f>
        <v/>
      </c>
      <c r="N555" s="585">
        <f>IFERROR(IF(S555="BDI1", TRUNC(M555*(1+$O$18), 2),IF(S555="BDI2", TRUNC(M555*(1+$N$18), 2), "")), "")</f>
        <v/>
      </c>
      <c r="O555" s="586">
        <f>_xlfn.IFS(G555="ETAPA", SUMIFS(ValorTotalComD, Nivel, A555), G555="SUB-ETAPA", SUMIFS(ValorTotalComD, SubNivel, C555), TRUE, T555)</f>
        <v/>
      </c>
      <c r="P555" s="584">
        <f>IF(I555="", "", IFERROR(VLOOKUP(VALUE(I555), _BaseAbril2026, 5, 0), IFERROR(VLOOKUP(TEXT(I555, "@"), _BaseAbril2026, 5, 0), "")))</f>
        <v/>
      </c>
      <c r="Q555" s="585">
        <f>IFERROR(IF(S555="BDI1", TRUNC(P555*(1+$R$18), 2),IF(S555="BDI2", TRUNC(P555*(1+$Q$18), 2), "")), "")</f>
        <v/>
      </c>
      <c r="R555" s="586">
        <f>_xlfn.IFS(G555="ETAPA", SUMIFS(ValorTotalSemD, Nivel, A555), G555="SUB-ETAPA", SUMIFS(ValorTotalSemD, SubNivel, C555), TRUE, U555)</f>
        <v/>
      </c>
      <c r="S555" s="587">
        <f>IF(G555="","",IF(OR(G555="etapa",G555="sub-etapa"),"",OFFSET(MCQ!M$20,ROW(M555)-ROW(M$20),0)))</f>
        <v/>
      </c>
      <c r="T555" s="588">
        <f>IFERROR(TRUNC(L555*N555,2),"")</f>
        <v/>
      </c>
      <c r="U555" s="589">
        <f>IFERROR(TRUNC(L555*Q555,2),"")</f>
        <v/>
      </c>
    </row>
    <row r="556">
      <c r="A556" s="18">
        <f>OFFSET(MCQ!A$20,ROW(A556)-ROW(A$20),0)</f>
        <v/>
      </c>
      <c r="B556" s="18">
        <f>OFFSET(MCQ!B$20,ROW(B556)-ROW(B$20),0)</f>
        <v/>
      </c>
      <c r="C556" s="18">
        <f>OFFSET(MCQ!C$20,ROW(C556)-ROW(C$20),0)</f>
        <v/>
      </c>
      <c r="D556" s="18">
        <f>OFFSET(MCQ!D$20,ROW(D556)-ROW(D$20),0)</f>
        <v/>
      </c>
      <c r="E556" s="18">
        <f>OFFSET(MCQ!E$20,ROW(E556)-ROW(E$20),0)</f>
        <v/>
      </c>
      <c r="F556" s="18" t="n"/>
      <c r="G556" s="233">
        <f>OFFSET(MCQ!G$20,ROW(G556)-ROW(G$20),0)</f>
        <v/>
      </c>
      <c r="H556" s="583">
        <f>IF(G556="","",OFFSET(MCQ!H$20,ROW(H556)-ROW(H$20),0))</f>
        <v/>
      </c>
      <c r="I556" s="24">
        <f>IF(G556="","",IF(OR(G556="etapa",G556="sub-etapa"),"",OFFSET(MCQ!I$20,ROW(I556)-ROW(I$20),0)))</f>
        <v/>
      </c>
      <c r="J556" s="25">
        <f>IF(G556="","",OFFSET(MCQ!J$20,ROW(J556)-ROW(J$20),0))</f>
        <v/>
      </c>
      <c r="K556" s="24">
        <f>IF(G556="","",IF(OR(G556="etapa",G556="sub-etapa"),"",OFFSET(MCQ!K$20,ROW(K556)-ROW(K$20),0)))</f>
        <v/>
      </c>
      <c r="L556" s="26">
        <f>IF(G556="","",IF(OR(G556="etapa",G556="sub-etapa"),"",TRUNC(OFFSET(MCQ!L$20,ROW(L556)-ROW(L$20),0),2)))</f>
        <v/>
      </c>
      <c r="M556" s="584">
        <f>IF(I556="", "", IFERROR(VLOOKUP(VALUE(I556), _BaseAbril2026, 4, 0), IFERROR(VLOOKUP(TEXT(I556, "@"), _BaseAbril2026, 4, 0), "")))</f>
        <v/>
      </c>
      <c r="N556" s="585">
        <f>IFERROR(IF(S556="BDI1", TRUNC(M556*(1+$O$18), 2),IF(S556="BDI2", TRUNC(M556*(1+$N$18), 2), "")), "")</f>
        <v/>
      </c>
      <c r="O556" s="586">
        <f>_xlfn.IFS(G556="ETAPA", SUMIFS(ValorTotalComD, Nivel, A556), G556="SUB-ETAPA", SUMIFS(ValorTotalComD, SubNivel, C556), TRUE, T556)</f>
        <v/>
      </c>
      <c r="P556" s="584">
        <f>IF(I556="", "", IFERROR(VLOOKUP(VALUE(I556), _BaseAbril2026, 5, 0), IFERROR(VLOOKUP(TEXT(I556, "@"), _BaseAbril2026, 5, 0), "")))</f>
        <v/>
      </c>
      <c r="Q556" s="585">
        <f>IFERROR(IF(S556="BDI1", TRUNC(P556*(1+$R$18), 2),IF(S556="BDI2", TRUNC(P556*(1+$Q$18), 2), "")), "")</f>
        <v/>
      </c>
      <c r="R556" s="586">
        <f>_xlfn.IFS(G556="ETAPA", SUMIFS(ValorTotalSemD, Nivel, A556), G556="SUB-ETAPA", SUMIFS(ValorTotalSemD, SubNivel, C556), TRUE, U556)</f>
        <v/>
      </c>
      <c r="S556" s="587">
        <f>IF(G556="","",IF(OR(G556="etapa",G556="sub-etapa"),"",OFFSET(MCQ!M$20,ROW(M556)-ROW(M$20),0)))</f>
        <v/>
      </c>
      <c r="T556" s="588">
        <f>IFERROR(TRUNC(L556*N556,2),"")</f>
        <v/>
      </c>
      <c r="U556" s="589">
        <f>IFERROR(TRUNC(L556*Q556,2),"")</f>
        <v/>
      </c>
    </row>
    <row r="557">
      <c r="A557" s="18">
        <f>OFFSET(MCQ!A$20,ROW(A557)-ROW(A$20),0)</f>
        <v/>
      </c>
      <c r="B557" s="18">
        <f>OFFSET(MCQ!B$20,ROW(B557)-ROW(B$20),0)</f>
        <v/>
      </c>
      <c r="C557" s="18">
        <f>OFFSET(MCQ!C$20,ROW(C557)-ROW(C$20),0)</f>
        <v/>
      </c>
      <c r="D557" s="18">
        <f>OFFSET(MCQ!D$20,ROW(D557)-ROW(D$20),0)</f>
        <v/>
      </c>
      <c r="E557" s="18">
        <f>OFFSET(MCQ!E$20,ROW(E557)-ROW(E$20),0)</f>
        <v/>
      </c>
      <c r="F557" s="18" t="n"/>
      <c r="G557" s="233">
        <f>OFFSET(MCQ!G$20,ROW(G557)-ROW(G$20),0)</f>
        <v/>
      </c>
      <c r="H557" s="583">
        <f>IF(G557="","",OFFSET(MCQ!H$20,ROW(H557)-ROW(H$20),0))</f>
        <v/>
      </c>
      <c r="I557" s="24">
        <f>IF(G557="","",IF(OR(G557="etapa",G557="sub-etapa"),"",OFFSET(MCQ!I$20,ROW(I557)-ROW(I$20),0)))</f>
        <v/>
      </c>
      <c r="J557" s="25">
        <f>IF(G557="","",OFFSET(MCQ!J$20,ROW(J557)-ROW(J$20),0))</f>
        <v/>
      </c>
      <c r="K557" s="24">
        <f>IF(G557="","",IF(OR(G557="etapa",G557="sub-etapa"),"",OFFSET(MCQ!K$20,ROW(K557)-ROW(K$20),0)))</f>
        <v/>
      </c>
      <c r="L557" s="26">
        <f>IF(G557="","",IF(OR(G557="etapa",G557="sub-etapa"),"",TRUNC(OFFSET(MCQ!L$20,ROW(L557)-ROW(L$20),0),2)))</f>
        <v/>
      </c>
      <c r="M557" s="584">
        <f>IF(I557="", "", IFERROR(VLOOKUP(VALUE(I557), _BaseAbril2026, 4, 0), IFERROR(VLOOKUP(TEXT(I557, "@"), _BaseAbril2026, 4, 0), "")))</f>
        <v/>
      </c>
      <c r="N557" s="585">
        <f>IFERROR(IF(S557="BDI1", TRUNC(M557*(1+$O$18), 2),IF(S557="BDI2", TRUNC(M557*(1+$N$18), 2), "")), "")</f>
        <v/>
      </c>
      <c r="O557" s="586">
        <f>_xlfn.IFS(G557="ETAPA", SUMIFS(ValorTotalComD, Nivel, A557), G557="SUB-ETAPA", SUMIFS(ValorTotalComD, SubNivel, C557), TRUE, T557)</f>
        <v/>
      </c>
      <c r="P557" s="584">
        <f>IF(I557="", "", IFERROR(VLOOKUP(VALUE(I557), _BaseAbril2026, 5, 0), IFERROR(VLOOKUP(TEXT(I557, "@"), _BaseAbril2026, 5, 0), "")))</f>
        <v/>
      </c>
      <c r="Q557" s="585">
        <f>IFERROR(IF(S557="BDI1", TRUNC(P557*(1+$R$18), 2),IF(S557="BDI2", TRUNC(P557*(1+$Q$18), 2), "")), "")</f>
        <v/>
      </c>
      <c r="R557" s="586">
        <f>_xlfn.IFS(G557="ETAPA", SUMIFS(ValorTotalSemD, Nivel, A557), G557="SUB-ETAPA", SUMIFS(ValorTotalSemD, SubNivel, C557), TRUE, U557)</f>
        <v/>
      </c>
      <c r="S557" s="587">
        <f>IF(G557="","",IF(OR(G557="etapa",G557="sub-etapa"),"",OFFSET(MCQ!M$20,ROW(M557)-ROW(M$20),0)))</f>
        <v/>
      </c>
      <c r="T557" s="588">
        <f>IFERROR(TRUNC(L557*N557,2),"")</f>
        <v/>
      </c>
      <c r="U557" s="589">
        <f>IFERROR(TRUNC(L557*Q557,2),"")</f>
        <v/>
      </c>
    </row>
    <row r="558">
      <c r="A558" s="18">
        <f>OFFSET(MCQ!A$20,ROW(A558)-ROW(A$20),0)</f>
        <v/>
      </c>
      <c r="B558" s="18">
        <f>OFFSET(MCQ!B$20,ROW(B558)-ROW(B$20),0)</f>
        <v/>
      </c>
      <c r="C558" s="18">
        <f>OFFSET(MCQ!C$20,ROW(C558)-ROW(C$20),0)</f>
        <v/>
      </c>
      <c r="D558" s="18">
        <f>OFFSET(MCQ!D$20,ROW(D558)-ROW(D$20),0)</f>
        <v/>
      </c>
      <c r="E558" s="18">
        <f>OFFSET(MCQ!E$20,ROW(E558)-ROW(E$20),0)</f>
        <v/>
      </c>
      <c r="F558" s="18" t="n"/>
      <c r="G558" s="233">
        <f>OFFSET(MCQ!G$20,ROW(G558)-ROW(G$20),0)</f>
        <v/>
      </c>
      <c r="H558" s="583">
        <f>IF(G558="","",OFFSET(MCQ!H$20,ROW(H558)-ROW(H$20),0))</f>
        <v/>
      </c>
      <c r="I558" s="24">
        <f>IF(G558="","",IF(OR(G558="etapa",G558="sub-etapa"),"",OFFSET(MCQ!I$20,ROW(I558)-ROW(I$20),0)))</f>
        <v/>
      </c>
      <c r="J558" s="25">
        <f>IF(G558="","",OFFSET(MCQ!J$20,ROW(J558)-ROW(J$20),0))</f>
        <v/>
      </c>
      <c r="K558" s="24">
        <f>IF(G558="","",IF(OR(G558="etapa",G558="sub-etapa"),"",OFFSET(MCQ!K$20,ROW(K558)-ROW(K$20),0)))</f>
        <v/>
      </c>
      <c r="L558" s="26">
        <f>IF(G558="","",IF(OR(G558="etapa",G558="sub-etapa"),"",TRUNC(OFFSET(MCQ!L$20,ROW(L558)-ROW(L$20),0),2)))</f>
        <v/>
      </c>
      <c r="M558" s="584">
        <f>IF(I558="", "", IFERROR(VLOOKUP(VALUE(I558), _BaseAbril2026, 4, 0), IFERROR(VLOOKUP(TEXT(I558, "@"), _BaseAbril2026, 4, 0), "")))</f>
        <v/>
      </c>
      <c r="N558" s="585">
        <f>IFERROR(IF(S558="BDI1", TRUNC(M558*(1+$O$18), 2),IF(S558="BDI2", TRUNC(M558*(1+$N$18), 2), "")), "")</f>
        <v/>
      </c>
      <c r="O558" s="586">
        <f>_xlfn.IFS(G558="ETAPA", SUMIFS(ValorTotalComD, Nivel, A558), G558="SUB-ETAPA", SUMIFS(ValorTotalComD, SubNivel, C558), TRUE, T558)</f>
        <v/>
      </c>
      <c r="P558" s="584">
        <f>IF(I558="", "", IFERROR(VLOOKUP(VALUE(I558), _BaseAbril2026, 5, 0), IFERROR(VLOOKUP(TEXT(I558, "@"), _BaseAbril2026, 5, 0), "")))</f>
        <v/>
      </c>
      <c r="Q558" s="585">
        <f>IFERROR(IF(S558="BDI1", TRUNC(P558*(1+$R$18), 2),IF(S558="BDI2", TRUNC(P558*(1+$Q$18), 2), "")), "")</f>
        <v/>
      </c>
      <c r="R558" s="586">
        <f>_xlfn.IFS(G558="ETAPA", SUMIFS(ValorTotalSemD, Nivel, A558), G558="SUB-ETAPA", SUMIFS(ValorTotalSemD, SubNivel, C558), TRUE, U558)</f>
        <v/>
      </c>
      <c r="S558" s="587">
        <f>IF(G558="","",IF(OR(G558="etapa",G558="sub-etapa"),"",OFFSET(MCQ!M$20,ROW(M558)-ROW(M$20),0)))</f>
        <v/>
      </c>
      <c r="T558" s="588">
        <f>IFERROR(TRUNC(L558*N558,2),"")</f>
        <v/>
      </c>
      <c r="U558" s="589">
        <f>IFERROR(TRUNC(L558*Q558,2),"")</f>
        <v/>
      </c>
    </row>
    <row r="559">
      <c r="A559" s="18">
        <f>OFFSET(MCQ!A$20,ROW(A559)-ROW(A$20),0)</f>
        <v/>
      </c>
      <c r="B559" s="18">
        <f>OFFSET(MCQ!B$20,ROW(B559)-ROW(B$20),0)</f>
        <v/>
      </c>
      <c r="C559" s="18">
        <f>OFFSET(MCQ!C$20,ROW(C559)-ROW(C$20),0)</f>
        <v/>
      </c>
      <c r="D559" s="18">
        <f>OFFSET(MCQ!D$20,ROW(D559)-ROW(D$20),0)</f>
        <v/>
      </c>
      <c r="E559" s="18">
        <f>OFFSET(MCQ!E$20,ROW(E559)-ROW(E$20),0)</f>
        <v/>
      </c>
      <c r="F559" s="18" t="n"/>
      <c r="G559" s="233">
        <f>OFFSET(MCQ!G$20,ROW(G559)-ROW(G$20),0)</f>
        <v/>
      </c>
      <c r="H559" s="583">
        <f>IF(G559="","",OFFSET(MCQ!H$20,ROW(H559)-ROW(H$20),0))</f>
        <v/>
      </c>
      <c r="I559" s="24">
        <f>IF(G559="","",IF(OR(G559="etapa",G559="sub-etapa"),"",OFFSET(MCQ!I$20,ROW(I559)-ROW(I$20),0)))</f>
        <v/>
      </c>
      <c r="J559" s="25">
        <f>IF(G559="","",OFFSET(MCQ!J$20,ROW(J559)-ROW(J$20),0))</f>
        <v/>
      </c>
      <c r="K559" s="24">
        <f>IF(G559="","",IF(OR(G559="etapa",G559="sub-etapa"),"",OFFSET(MCQ!K$20,ROW(K559)-ROW(K$20),0)))</f>
        <v/>
      </c>
      <c r="L559" s="26">
        <f>IF(G559="","",IF(OR(G559="etapa",G559="sub-etapa"),"",TRUNC(OFFSET(MCQ!L$20,ROW(L559)-ROW(L$20),0),2)))</f>
        <v/>
      </c>
      <c r="M559" s="584">
        <f>IF(I559="", "", IFERROR(VLOOKUP(VALUE(I559), _BaseAbril2026, 4, 0), IFERROR(VLOOKUP(TEXT(I559, "@"), _BaseAbril2026, 4, 0), "")))</f>
        <v/>
      </c>
      <c r="N559" s="585">
        <f>IFERROR(IF(S559="BDI1", TRUNC(M559*(1+$O$18), 2),IF(S559="BDI2", TRUNC(M559*(1+$N$18), 2), "")), "")</f>
        <v/>
      </c>
      <c r="O559" s="586">
        <f>_xlfn.IFS(G559="ETAPA", SUMIFS(ValorTotalComD, Nivel, A559), G559="SUB-ETAPA", SUMIFS(ValorTotalComD, SubNivel, C559), TRUE, T559)</f>
        <v/>
      </c>
      <c r="P559" s="584">
        <f>IF(I559="", "", IFERROR(VLOOKUP(VALUE(I559), _BaseAbril2026, 5, 0), IFERROR(VLOOKUP(TEXT(I559, "@"), _BaseAbril2026, 5, 0), "")))</f>
        <v/>
      </c>
      <c r="Q559" s="585">
        <f>IFERROR(IF(S559="BDI1", TRUNC(P559*(1+$R$18), 2),IF(S559="BDI2", TRUNC(P559*(1+$Q$18), 2), "")), "")</f>
        <v/>
      </c>
      <c r="R559" s="586">
        <f>_xlfn.IFS(G559="ETAPA", SUMIFS(ValorTotalSemD, Nivel, A559), G559="SUB-ETAPA", SUMIFS(ValorTotalSemD, SubNivel, C559), TRUE, U559)</f>
        <v/>
      </c>
      <c r="S559" s="587">
        <f>IF(G559="","",IF(OR(G559="etapa",G559="sub-etapa"),"",OFFSET(MCQ!M$20,ROW(M559)-ROW(M$20),0)))</f>
        <v/>
      </c>
      <c r="T559" s="588">
        <f>IFERROR(TRUNC(L559*N559,2),"")</f>
        <v/>
      </c>
      <c r="U559" s="589">
        <f>IFERROR(TRUNC(L559*Q559,2),"")</f>
        <v/>
      </c>
    </row>
    <row r="560">
      <c r="A560" s="18">
        <f>OFFSET(MCQ!A$20,ROW(A560)-ROW(A$20),0)</f>
        <v/>
      </c>
      <c r="B560" s="18">
        <f>OFFSET(MCQ!B$20,ROW(B560)-ROW(B$20),0)</f>
        <v/>
      </c>
      <c r="C560" s="18">
        <f>OFFSET(MCQ!C$20,ROW(C560)-ROW(C$20),0)</f>
        <v/>
      </c>
      <c r="D560" s="18">
        <f>OFFSET(MCQ!D$20,ROW(D560)-ROW(D$20),0)</f>
        <v/>
      </c>
      <c r="E560" s="18">
        <f>OFFSET(MCQ!E$20,ROW(E560)-ROW(E$20),0)</f>
        <v/>
      </c>
      <c r="F560" s="18" t="n"/>
      <c r="G560" s="233">
        <f>OFFSET(MCQ!G$20,ROW(G560)-ROW(G$20),0)</f>
        <v/>
      </c>
      <c r="H560" s="583">
        <f>IF(G560="","",OFFSET(MCQ!H$20,ROW(H560)-ROW(H$20),0))</f>
        <v/>
      </c>
      <c r="I560" s="24">
        <f>IF(G560="","",IF(OR(G560="etapa",G560="sub-etapa"),"",OFFSET(MCQ!I$20,ROW(I560)-ROW(I$20),0)))</f>
        <v/>
      </c>
      <c r="J560" s="25">
        <f>IF(G560="","",OFFSET(MCQ!J$20,ROW(J560)-ROW(J$20),0))</f>
        <v/>
      </c>
      <c r="K560" s="24">
        <f>IF(G560="","",IF(OR(G560="etapa",G560="sub-etapa"),"",OFFSET(MCQ!K$20,ROW(K560)-ROW(K$20),0)))</f>
        <v/>
      </c>
      <c r="L560" s="26">
        <f>IF(G560="","",IF(OR(G560="etapa",G560="sub-etapa"),"",TRUNC(OFFSET(MCQ!L$20,ROW(L560)-ROW(L$20),0),2)))</f>
        <v/>
      </c>
      <c r="M560" s="584">
        <f>IF(I560="", "", IFERROR(VLOOKUP(VALUE(I560), _BaseAbril2026, 4, 0), IFERROR(VLOOKUP(TEXT(I560, "@"), _BaseAbril2026, 4, 0), "")))</f>
        <v/>
      </c>
      <c r="N560" s="585">
        <f>IFERROR(IF(S560="BDI1", TRUNC(M560*(1+$O$18), 2),IF(S560="BDI2", TRUNC(M560*(1+$N$18), 2), "")), "")</f>
        <v/>
      </c>
      <c r="O560" s="586">
        <f>_xlfn.IFS(G560="ETAPA", SUMIFS(ValorTotalComD, Nivel, A560), G560="SUB-ETAPA", SUMIFS(ValorTotalComD, SubNivel, C560), TRUE, T560)</f>
        <v/>
      </c>
      <c r="P560" s="584">
        <f>IF(I560="", "", IFERROR(VLOOKUP(VALUE(I560), _BaseAbril2026, 5, 0), IFERROR(VLOOKUP(TEXT(I560, "@"), _BaseAbril2026, 5, 0), "")))</f>
        <v/>
      </c>
      <c r="Q560" s="585">
        <f>IFERROR(IF(S560="BDI1", TRUNC(P560*(1+$R$18), 2),IF(S560="BDI2", TRUNC(P560*(1+$Q$18), 2), "")), "")</f>
        <v/>
      </c>
      <c r="R560" s="586">
        <f>_xlfn.IFS(G560="ETAPA", SUMIFS(ValorTotalSemD, Nivel, A560), G560="SUB-ETAPA", SUMIFS(ValorTotalSemD, SubNivel, C560), TRUE, U560)</f>
        <v/>
      </c>
      <c r="S560" s="587">
        <f>IF(G560="","",IF(OR(G560="etapa",G560="sub-etapa"),"",OFFSET(MCQ!M$20,ROW(M560)-ROW(M$20),0)))</f>
        <v/>
      </c>
      <c r="T560" s="588">
        <f>IFERROR(TRUNC(L560*N560,2),"")</f>
        <v/>
      </c>
      <c r="U560" s="589">
        <f>IFERROR(TRUNC(L560*Q560,2),"")</f>
        <v/>
      </c>
    </row>
    <row r="561">
      <c r="A561" s="18">
        <f>OFFSET(MCQ!A$20,ROW(A561)-ROW(A$20),0)</f>
        <v/>
      </c>
      <c r="B561" s="18">
        <f>OFFSET(MCQ!B$20,ROW(B561)-ROW(B$20),0)</f>
        <v/>
      </c>
      <c r="C561" s="18">
        <f>OFFSET(MCQ!C$20,ROW(C561)-ROW(C$20),0)</f>
        <v/>
      </c>
      <c r="D561" s="18">
        <f>OFFSET(MCQ!D$20,ROW(D561)-ROW(D$20),0)</f>
        <v/>
      </c>
      <c r="E561" s="18">
        <f>OFFSET(MCQ!E$20,ROW(E561)-ROW(E$20),0)</f>
        <v/>
      </c>
      <c r="F561" s="18" t="n"/>
      <c r="G561" s="233">
        <f>OFFSET(MCQ!G$20,ROW(G561)-ROW(G$20),0)</f>
        <v/>
      </c>
      <c r="H561" s="583">
        <f>IF(G561="","",OFFSET(MCQ!H$20,ROW(H561)-ROW(H$20),0))</f>
        <v/>
      </c>
      <c r="I561" s="24">
        <f>IF(G561="","",IF(OR(G561="etapa",G561="sub-etapa"),"",OFFSET(MCQ!I$20,ROW(I561)-ROW(I$20),0)))</f>
        <v/>
      </c>
      <c r="J561" s="25">
        <f>IF(G561="","",OFFSET(MCQ!J$20,ROW(J561)-ROW(J$20),0))</f>
        <v/>
      </c>
      <c r="K561" s="24">
        <f>IF(G561="","",IF(OR(G561="etapa",G561="sub-etapa"),"",OFFSET(MCQ!K$20,ROW(K561)-ROW(K$20),0)))</f>
        <v/>
      </c>
      <c r="L561" s="26">
        <f>IF(G561="","",IF(OR(G561="etapa",G561="sub-etapa"),"",TRUNC(OFFSET(MCQ!L$20,ROW(L561)-ROW(L$20),0),2)))</f>
        <v/>
      </c>
      <c r="M561" s="584">
        <f>IF(I561="", "", IFERROR(VLOOKUP(VALUE(I561), _BaseAbril2026, 4, 0), IFERROR(VLOOKUP(TEXT(I561, "@"), _BaseAbril2026, 4, 0), "")))</f>
        <v/>
      </c>
      <c r="N561" s="585">
        <f>IFERROR(IF(S561="BDI1", TRUNC(M561*(1+$O$18), 2),IF(S561="BDI2", TRUNC(M561*(1+$N$18), 2), "")), "")</f>
        <v/>
      </c>
      <c r="O561" s="586">
        <f>_xlfn.IFS(G561="ETAPA", SUMIFS(ValorTotalComD, Nivel, A561), G561="SUB-ETAPA", SUMIFS(ValorTotalComD, SubNivel, C561), TRUE, T561)</f>
        <v/>
      </c>
      <c r="P561" s="584">
        <f>IF(I561="", "", IFERROR(VLOOKUP(VALUE(I561), _BaseAbril2026, 5, 0), IFERROR(VLOOKUP(TEXT(I561, "@"), _BaseAbril2026, 5, 0), "")))</f>
        <v/>
      </c>
      <c r="Q561" s="585">
        <f>IFERROR(IF(S561="BDI1", TRUNC(P561*(1+$R$18), 2),IF(S561="BDI2", TRUNC(P561*(1+$Q$18), 2), "")), "")</f>
        <v/>
      </c>
      <c r="R561" s="586">
        <f>_xlfn.IFS(G561="ETAPA", SUMIFS(ValorTotalSemD, Nivel, A561), G561="SUB-ETAPA", SUMIFS(ValorTotalSemD, SubNivel, C561), TRUE, U561)</f>
        <v/>
      </c>
      <c r="S561" s="587">
        <f>IF(G561="","",IF(OR(G561="etapa",G561="sub-etapa"),"",OFFSET(MCQ!M$20,ROW(M561)-ROW(M$20),0)))</f>
        <v/>
      </c>
      <c r="T561" s="588">
        <f>IFERROR(TRUNC(L561*N561,2),"")</f>
        <v/>
      </c>
      <c r="U561" s="589">
        <f>IFERROR(TRUNC(L561*Q561,2),"")</f>
        <v/>
      </c>
    </row>
    <row r="562">
      <c r="A562" s="18">
        <f>OFFSET(MCQ!A$20,ROW(A562)-ROW(A$20),0)</f>
        <v/>
      </c>
      <c r="B562" s="18">
        <f>OFFSET(MCQ!B$20,ROW(B562)-ROW(B$20),0)</f>
        <v/>
      </c>
      <c r="C562" s="18">
        <f>OFFSET(MCQ!C$20,ROW(C562)-ROW(C$20),0)</f>
        <v/>
      </c>
      <c r="D562" s="18">
        <f>OFFSET(MCQ!D$20,ROW(D562)-ROW(D$20),0)</f>
        <v/>
      </c>
      <c r="E562" s="18">
        <f>OFFSET(MCQ!E$20,ROW(E562)-ROW(E$20),0)</f>
        <v/>
      </c>
      <c r="F562" s="18" t="n"/>
      <c r="G562" s="233">
        <f>OFFSET(MCQ!G$20,ROW(G562)-ROW(G$20),0)</f>
        <v/>
      </c>
      <c r="H562" s="583">
        <f>IF(G562="","",OFFSET(MCQ!H$20,ROW(H562)-ROW(H$20),0))</f>
        <v/>
      </c>
      <c r="I562" s="24">
        <f>IF(G562="","",IF(OR(G562="etapa",G562="sub-etapa"),"",OFFSET(MCQ!I$20,ROW(I562)-ROW(I$20),0)))</f>
        <v/>
      </c>
      <c r="J562" s="25">
        <f>IF(G562="","",OFFSET(MCQ!J$20,ROW(J562)-ROW(J$20),0))</f>
        <v/>
      </c>
      <c r="K562" s="24">
        <f>IF(G562="","",IF(OR(G562="etapa",G562="sub-etapa"),"",OFFSET(MCQ!K$20,ROW(K562)-ROW(K$20),0)))</f>
        <v/>
      </c>
      <c r="L562" s="26">
        <f>IF(G562="","",IF(OR(G562="etapa",G562="sub-etapa"),"",TRUNC(OFFSET(MCQ!L$20,ROW(L562)-ROW(L$20),0),2)))</f>
        <v/>
      </c>
      <c r="M562" s="584">
        <f>IF(I562="", "", IFERROR(VLOOKUP(VALUE(I562), _BaseAbril2026, 4, 0), IFERROR(VLOOKUP(TEXT(I562, "@"), _BaseAbril2026, 4, 0), "")))</f>
        <v/>
      </c>
      <c r="N562" s="585">
        <f>IFERROR(IF(S562="BDI1", TRUNC(M562*(1+$O$18), 2),IF(S562="BDI2", TRUNC(M562*(1+$N$18), 2), "")), "")</f>
        <v/>
      </c>
      <c r="O562" s="586">
        <f>_xlfn.IFS(G562="ETAPA", SUMIFS(ValorTotalComD, Nivel, A562), G562="SUB-ETAPA", SUMIFS(ValorTotalComD, SubNivel, C562), TRUE, T562)</f>
        <v/>
      </c>
      <c r="P562" s="584">
        <f>IF(I562="", "", IFERROR(VLOOKUP(VALUE(I562), _BaseAbril2026, 5, 0), IFERROR(VLOOKUP(TEXT(I562, "@"), _BaseAbril2026, 5, 0), "")))</f>
        <v/>
      </c>
      <c r="Q562" s="585">
        <f>IFERROR(IF(S562="BDI1", TRUNC(P562*(1+$R$18), 2),IF(S562="BDI2", TRUNC(P562*(1+$Q$18), 2), "")), "")</f>
        <v/>
      </c>
      <c r="R562" s="586">
        <f>_xlfn.IFS(G562="ETAPA", SUMIFS(ValorTotalSemD, Nivel, A562), G562="SUB-ETAPA", SUMIFS(ValorTotalSemD, SubNivel, C562), TRUE, U562)</f>
        <v/>
      </c>
      <c r="S562" s="587">
        <f>IF(G562="","",IF(OR(G562="etapa",G562="sub-etapa"),"",OFFSET(MCQ!M$20,ROW(M562)-ROW(M$20),0)))</f>
        <v/>
      </c>
      <c r="T562" s="588">
        <f>IFERROR(TRUNC(L562*N562,2),"")</f>
        <v/>
      </c>
      <c r="U562" s="589">
        <f>IFERROR(TRUNC(L562*Q562,2),"")</f>
        <v/>
      </c>
    </row>
    <row r="563">
      <c r="A563" s="18">
        <f>OFFSET(MCQ!A$20,ROW(A563)-ROW(A$20),0)</f>
        <v/>
      </c>
      <c r="B563" s="18">
        <f>OFFSET(MCQ!B$20,ROW(B563)-ROW(B$20),0)</f>
        <v/>
      </c>
      <c r="C563" s="18">
        <f>OFFSET(MCQ!C$20,ROW(C563)-ROW(C$20),0)</f>
        <v/>
      </c>
      <c r="D563" s="18">
        <f>OFFSET(MCQ!D$20,ROW(D563)-ROW(D$20),0)</f>
        <v/>
      </c>
      <c r="E563" s="18">
        <f>OFFSET(MCQ!E$20,ROW(E563)-ROW(E$20),0)</f>
        <v/>
      </c>
      <c r="F563" s="18" t="n"/>
      <c r="G563" s="233">
        <f>OFFSET(MCQ!G$20,ROW(G563)-ROW(G$20),0)</f>
        <v/>
      </c>
      <c r="H563" s="583">
        <f>IF(G563="","",OFFSET(MCQ!H$20,ROW(H563)-ROW(H$20),0))</f>
        <v/>
      </c>
      <c r="I563" s="24">
        <f>IF(G563="","",IF(OR(G563="etapa",G563="sub-etapa"),"",OFFSET(MCQ!I$20,ROW(I563)-ROW(I$20),0)))</f>
        <v/>
      </c>
      <c r="J563" s="25">
        <f>IF(G563="","",OFFSET(MCQ!J$20,ROW(J563)-ROW(J$20),0))</f>
        <v/>
      </c>
      <c r="K563" s="24">
        <f>IF(G563="","",IF(OR(G563="etapa",G563="sub-etapa"),"",OFFSET(MCQ!K$20,ROW(K563)-ROW(K$20),0)))</f>
        <v/>
      </c>
      <c r="L563" s="26">
        <f>IF(G563="","",IF(OR(G563="etapa",G563="sub-etapa"),"",TRUNC(OFFSET(MCQ!L$20,ROW(L563)-ROW(L$20),0),2)))</f>
        <v/>
      </c>
      <c r="M563" s="584">
        <f>IF(I563="", "", IFERROR(VLOOKUP(VALUE(I563), _BaseAbril2026, 4, 0), IFERROR(VLOOKUP(TEXT(I563, "@"), _BaseAbril2026, 4, 0), "")))</f>
        <v/>
      </c>
      <c r="N563" s="585">
        <f>IFERROR(IF(S563="BDI1", TRUNC(M563*(1+$O$18), 2),IF(S563="BDI2", TRUNC(M563*(1+$N$18), 2), "")), "")</f>
        <v/>
      </c>
      <c r="O563" s="586">
        <f>_xlfn.IFS(G563="ETAPA", SUMIFS(ValorTotalComD, Nivel, A563), G563="SUB-ETAPA", SUMIFS(ValorTotalComD, SubNivel, C563), TRUE, T563)</f>
        <v/>
      </c>
      <c r="P563" s="584">
        <f>IF(I563="", "", IFERROR(VLOOKUP(VALUE(I563), _BaseAbril2026, 5, 0), IFERROR(VLOOKUP(TEXT(I563, "@"), _BaseAbril2026, 5, 0), "")))</f>
        <v/>
      </c>
      <c r="Q563" s="585">
        <f>IFERROR(IF(S563="BDI1", TRUNC(P563*(1+$R$18), 2),IF(S563="BDI2", TRUNC(P563*(1+$Q$18), 2), "")), "")</f>
        <v/>
      </c>
      <c r="R563" s="586">
        <f>_xlfn.IFS(G563="ETAPA", SUMIFS(ValorTotalSemD, Nivel, A563), G563="SUB-ETAPA", SUMIFS(ValorTotalSemD, SubNivel, C563), TRUE, U563)</f>
        <v/>
      </c>
      <c r="S563" s="587">
        <f>IF(G563="","",IF(OR(G563="etapa",G563="sub-etapa"),"",OFFSET(MCQ!M$20,ROW(M563)-ROW(M$20),0)))</f>
        <v/>
      </c>
      <c r="T563" s="588">
        <f>IFERROR(TRUNC(L563*N563,2),"")</f>
        <v/>
      </c>
      <c r="U563" s="589">
        <f>IFERROR(TRUNC(L563*Q563,2),"")</f>
        <v/>
      </c>
    </row>
    <row r="564">
      <c r="A564" s="18">
        <f>OFFSET(MCQ!A$20,ROW(A564)-ROW(A$20),0)</f>
        <v/>
      </c>
      <c r="B564" s="18">
        <f>OFFSET(MCQ!B$20,ROW(B564)-ROW(B$20),0)</f>
        <v/>
      </c>
      <c r="C564" s="18">
        <f>OFFSET(MCQ!C$20,ROW(C564)-ROW(C$20),0)</f>
        <v/>
      </c>
      <c r="D564" s="18">
        <f>OFFSET(MCQ!D$20,ROW(D564)-ROW(D$20),0)</f>
        <v/>
      </c>
      <c r="E564" s="18">
        <f>OFFSET(MCQ!E$20,ROW(E564)-ROW(E$20),0)</f>
        <v/>
      </c>
      <c r="F564" s="18" t="n"/>
      <c r="G564" s="233">
        <f>OFFSET(MCQ!G$20,ROW(G564)-ROW(G$20),0)</f>
        <v/>
      </c>
      <c r="H564" s="583">
        <f>IF(G564="","",OFFSET(MCQ!H$20,ROW(H564)-ROW(H$20),0))</f>
        <v/>
      </c>
      <c r="I564" s="24">
        <f>IF(G564="","",IF(OR(G564="etapa",G564="sub-etapa"),"",OFFSET(MCQ!I$20,ROW(I564)-ROW(I$20),0)))</f>
        <v/>
      </c>
      <c r="J564" s="25">
        <f>IF(G564="","",OFFSET(MCQ!J$20,ROW(J564)-ROW(J$20),0))</f>
        <v/>
      </c>
      <c r="K564" s="24">
        <f>IF(G564="","",IF(OR(G564="etapa",G564="sub-etapa"),"",OFFSET(MCQ!K$20,ROW(K564)-ROW(K$20),0)))</f>
        <v/>
      </c>
      <c r="L564" s="26">
        <f>IF(G564="","",IF(OR(G564="etapa",G564="sub-etapa"),"",TRUNC(OFFSET(MCQ!L$20,ROW(L564)-ROW(L$20),0),2)))</f>
        <v/>
      </c>
      <c r="M564" s="584">
        <f>IF(I564="", "", IFERROR(VLOOKUP(VALUE(I564), _BaseAbril2026, 4, 0), IFERROR(VLOOKUP(TEXT(I564, "@"), _BaseAbril2026, 4, 0), "")))</f>
        <v/>
      </c>
      <c r="N564" s="585">
        <f>IFERROR(IF(S564="BDI1", TRUNC(M564*(1+$O$18), 2),IF(S564="BDI2", TRUNC(M564*(1+$N$18), 2), "")), "")</f>
        <v/>
      </c>
      <c r="O564" s="586">
        <f>_xlfn.IFS(G564="ETAPA", SUMIFS(ValorTotalComD, Nivel, A564), G564="SUB-ETAPA", SUMIFS(ValorTotalComD, SubNivel, C564), TRUE, T564)</f>
        <v/>
      </c>
      <c r="P564" s="584">
        <f>IF(I564="", "", IFERROR(VLOOKUP(VALUE(I564), _BaseAbril2026, 5, 0), IFERROR(VLOOKUP(TEXT(I564, "@"), _BaseAbril2026, 5, 0), "")))</f>
        <v/>
      </c>
      <c r="Q564" s="585">
        <f>IFERROR(IF(S564="BDI1", TRUNC(P564*(1+$R$18), 2),IF(S564="BDI2", TRUNC(P564*(1+$Q$18), 2), "")), "")</f>
        <v/>
      </c>
      <c r="R564" s="586">
        <f>_xlfn.IFS(G564="ETAPA", SUMIFS(ValorTotalSemD, Nivel, A564), G564="SUB-ETAPA", SUMIFS(ValorTotalSemD, SubNivel, C564), TRUE, U564)</f>
        <v/>
      </c>
      <c r="S564" s="587">
        <f>IF(G564="","",IF(OR(G564="etapa",G564="sub-etapa"),"",OFFSET(MCQ!M$20,ROW(M564)-ROW(M$20),0)))</f>
        <v/>
      </c>
      <c r="T564" s="588">
        <f>IFERROR(TRUNC(L564*N564,2),"")</f>
        <v/>
      </c>
      <c r="U564" s="589">
        <f>IFERROR(TRUNC(L564*Q564,2),"")</f>
        <v/>
      </c>
    </row>
    <row r="565">
      <c r="A565" s="18">
        <f>OFFSET(MCQ!A$20,ROW(A565)-ROW(A$20),0)</f>
        <v/>
      </c>
      <c r="B565" s="18">
        <f>OFFSET(MCQ!B$20,ROW(B565)-ROW(B$20),0)</f>
        <v/>
      </c>
      <c r="C565" s="18">
        <f>OFFSET(MCQ!C$20,ROW(C565)-ROW(C$20),0)</f>
        <v/>
      </c>
      <c r="D565" s="18">
        <f>OFFSET(MCQ!D$20,ROW(D565)-ROW(D$20),0)</f>
        <v/>
      </c>
      <c r="E565" s="18">
        <f>OFFSET(MCQ!E$20,ROW(E565)-ROW(E$20),0)</f>
        <v/>
      </c>
      <c r="F565" s="18" t="n"/>
      <c r="G565" s="233">
        <f>OFFSET(MCQ!G$20,ROW(G565)-ROW(G$20),0)</f>
        <v/>
      </c>
      <c r="H565" s="583">
        <f>IF(G565="","",OFFSET(MCQ!H$20,ROW(H565)-ROW(H$20),0))</f>
        <v/>
      </c>
      <c r="I565" s="24">
        <f>IF(G565="","",IF(OR(G565="etapa",G565="sub-etapa"),"",OFFSET(MCQ!I$20,ROW(I565)-ROW(I$20),0)))</f>
        <v/>
      </c>
      <c r="J565" s="25">
        <f>IF(G565="","",OFFSET(MCQ!J$20,ROW(J565)-ROW(J$20),0))</f>
        <v/>
      </c>
      <c r="K565" s="24">
        <f>IF(G565="","",IF(OR(G565="etapa",G565="sub-etapa"),"",OFFSET(MCQ!K$20,ROW(K565)-ROW(K$20),0)))</f>
        <v/>
      </c>
      <c r="L565" s="26">
        <f>IF(G565="","",IF(OR(G565="etapa",G565="sub-etapa"),"",TRUNC(OFFSET(MCQ!L$20,ROW(L565)-ROW(L$20),0),2)))</f>
        <v/>
      </c>
      <c r="M565" s="584">
        <f>IF(I565="", "", IFERROR(VLOOKUP(VALUE(I565), _BaseAbril2026, 4, 0), IFERROR(VLOOKUP(TEXT(I565, "@"), _BaseAbril2026, 4, 0), "")))</f>
        <v/>
      </c>
      <c r="N565" s="585">
        <f>IFERROR(IF(S565="BDI1", TRUNC(M565*(1+$O$18), 2),IF(S565="BDI2", TRUNC(M565*(1+$N$18), 2), "")), "")</f>
        <v/>
      </c>
      <c r="O565" s="586">
        <f>_xlfn.IFS(G565="ETAPA", SUMIFS(ValorTotalComD, Nivel, A565), G565="SUB-ETAPA", SUMIFS(ValorTotalComD, SubNivel, C565), TRUE, T565)</f>
        <v/>
      </c>
      <c r="P565" s="584">
        <f>IF(I565="", "", IFERROR(VLOOKUP(VALUE(I565), _BaseAbril2026, 5, 0), IFERROR(VLOOKUP(TEXT(I565, "@"), _BaseAbril2026, 5, 0), "")))</f>
        <v/>
      </c>
      <c r="Q565" s="585">
        <f>IFERROR(IF(S565="BDI1", TRUNC(P565*(1+$R$18), 2),IF(S565="BDI2", TRUNC(P565*(1+$Q$18), 2), "")), "")</f>
        <v/>
      </c>
      <c r="R565" s="586">
        <f>_xlfn.IFS(G565="ETAPA", SUMIFS(ValorTotalSemD, Nivel, A565), G565="SUB-ETAPA", SUMIFS(ValorTotalSemD, SubNivel, C565), TRUE, U565)</f>
        <v/>
      </c>
      <c r="S565" s="587">
        <f>IF(G565="","",IF(OR(G565="etapa",G565="sub-etapa"),"",OFFSET(MCQ!M$20,ROW(M565)-ROW(M$20),0)))</f>
        <v/>
      </c>
      <c r="T565" s="588">
        <f>IFERROR(TRUNC(L565*N565,2),"")</f>
        <v/>
      </c>
      <c r="U565" s="589">
        <f>IFERROR(TRUNC(L565*Q565,2),"")</f>
        <v/>
      </c>
    </row>
    <row r="566">
      <c r="A566" s="18">
        <f>OFFSET(MCQ!A$20,ROW(A566)-ROW(A$20),0)</f>
        <v/>
      </c>
      <c r="B566" s="18">
        <f>OFFSET(MCQ!B$20,ROW(B566)-ROW(B$20),0)</f>
        <v/>
      </c>
      <c r="C566" s="18">
        <f>OFFSET(MCQ!C$20,ROW(C566)-ROW(C$20),0)</f>
        <v/>
      </c>
      <c r="D566" s="18">
        <f>OFFSET(MCQ!D$20,ROW(D566)-ROW(D$20),0)</f>
        <v/>
      </c>
      <c r="E566" s="18">
        <f>OFFSET(MCQ!E$20,ROW(E566)-ROW(E$20),0)</f>
        <v/>
      </c>
      <c r="F566" s="18" t="n"/>
      <c r="G566" s="233">
        <f>OFFSET(MCQ!G$20,ROW(G566)-ROW(G$20),0)</f>
        <v/>
      </c>
      <c r="H566" s="583">
        <f>IF(G566="","",OFFSET(MCQ!H$20,ROW(H566)-ROW(H$20),0))</f>
        <v/>
      </c>
      <c r="I566" s="24">
        <f>IF(G566="","",IF(OR(G566="etapa",G566="sub-etapa"),"",OFFSET(MCQ!I$20,ROW(I566)-ROW(I$20),0)))</f>
        <v/>
      </c>
      <c r="J566" s="25">
        <f>IF(G566="","",OFFSET(MCQ!J$20,ROW(J566)-ROW(J$20),0))</f>
        <v/>
      </c>
      <c r="K566" s="24">
        <f>IF(G566="","",IF(OR(G566="etapa",G566="sub-etapa"),"",OFFSET(MCQ!K$20,ROW(K566)-ROW(K$20),0)))</f>
        <v/>
      </c>
      <c r="L566" s="26">
        <f>IF(G566="","",IF(OR(G566="etapa",G566="sub-etapa"),"",TRUNC(OFFSET(MCQ!L$20,ROW(L566)-ROW(L$20),0),2)))</f>
        <v/>
      </c>
      <c r="M566" s="584">
        <f>IF(I566="", "", IFERROR(VLOOKUP(VALUE(I566), _BaseAbril2026, 4, 0), IFERROR(VLOOKUP(TEXT(I566, "@"), _BaseAbril2026, 4, 0), "")))</f>
        <v/>
      </c>
      <c r="N566" s="585">
        <f>IFERROR(IF(S566="BDI1", TRUNC(M566*(1+$O$18), 2),IF(S566="BDI2", TRUNC(M566*(1+$N$18), 2), "")), "")</f>
        <v/>
      </c>
      <c r="O566" s="586">
        <f>_xlfn.IFS(G566="ETAPA", SUMIFS(ValorTotalComD, Nivel, A566), G566="SUB-ETAPA", SUMIFS(ValorTotalComD, SubNivel, C566), TRUE, T566)</f>
        <v/>
      </c>
      <c r="P566" s="584">
        <f>IF(I566="", "", IFERROR(VLOOKUP(VALUE(I566), _BaseAbril2026, 5, 0), IFERROR(VLOOKUP(TEXT(I566, "@"), _BaseAbril2026, 5, 0), "")))</f>
        <v/>
      </c>
      <c r="Q566" s="585">
        <f>IFERROR(IF(S566="BDI1", TRUNC(P566*(1+$R$18), 2),IF(S566="BDI2", TRUNC(P566*(1+$Q$18), 2), "")), "")</f>
        <v/>
      </c>
      <c r="R566" s="586">
        <f>_xlfn.IFS(G566="ETAPA", SUMIFS(ValorTotalSemD, Nivel, A566), G566="SUB-ETAPA", SUMIFS(ValorTotalSemD, SubNivel, C566), TRUE, U566)</f>
        <v/>
      </c>
      <c r="S566" s="587">
        <f>IF(G566="","",IF(OR(G566="etapa",G566="sub-etapa"),"",OFFSET(MCQ!M$20,ROW(M566)-ROW(M$20),0)))</f>
        <v/>
      </c>
      <c r="T566" s="588">
        <f>IFERROR(TRUNC(L566*N566,2),"")</f>
        <v/>
      </c>
      <c r="U566" s="589">
        <f>IFERROR(TRUNC(L566*Q566,2),"")</f>
        <v/>
      </c>
    </row>
    <row r="567">
      <c r="A567" s="18">
        <f>OFFSET(MCQ!A$20,ROW(A567)-ROW(A$20),0)</f>
        <v/>
      </c>
      <c r="B567" s="18">
        <f>OFFSET(MCQ!B$20,ROW(B567)-ROW(B$20),0)</f>
        <v/>
      </c>
      <c r="C567" s="18">
        <f>OFFSET(MCQ!C$20,ROW(C567)-ROW(C$20),0)</f>
        <v/>
      </c>
      <c r="D567" s="18">
        <f>OFFSET(MCQ!D$20,ROW(D567)-ROW(D$20),0)</f>
        <v/>
      </c>
      <c r="E567" s="18">
        <f>OFFSET(MCQ!E$20,ROW(E567)-ROW(E$20),0)</f>
        <v/>
      </c>
      <c r="F567" s="18" t="n"/>
      <c r="G567" s="233">
        <f>OFFSET(MCQ!G$20,ROW(G567)-ROW(G$20),0)</f>
        <v/>
      </c>
      <c r="H567" s="583">
        <f>IF(G567="","",OFFSET(MCQ!H$20,ROW(H567)-ROW(H$20),0))</f>
        <v/>
      </c>
      <c r="I567" s="24">
        <f>IF(G567="","",IF(OR(G567="etapa",G567="sub-etapa"),"",OFFSET(MCQ!I$20,ROW(I567)-ROW(I$20),0)))</f>
        <v/>
      </c>
      <c r="J567" s="25">
        <f>IF(G567="","",OFFSET(MCQ!J$20,ROW(J567)-ROW(J$20),0))</f>
        <v/>
      </c>
      <c r="K567" s="24">
        <f>IF(G567="","",IF(OR(G567="etapa",G567="sub-etapa"),"",OFFSET(MCQ!K$20,ROW(K567)-ROW(K$20),0)))</f>
        <v/>
      </c>
      <c r="L567" s="26">
        <f>IF(G567="","",IF(OR(G567="etapa",G567="sub-etapa"),"",TRUNC(OFFSET(MCQ!L$20,ROW(L567)-ROW(L$20),0),2)))</f>
        <v/>
      </c>
      <c r="M567" s="584">
        <f>IF(I567="", "", IFERROR(VLOOKUP(VALUE(I567), _BaseAbril2026, 4, 0), IFERROR(VLOOKUP(TEXT(I567, "@"), _BaseAbril2026, 4, 0), "")))</f>
        <v/>
      </c>
      <c r="N567" s="585">
        <f>IFERROR(IF(S567="BDI1", TRUNC(M567*(1+$O$18), 2),IF(S567="BDI2", TRUNC(M567*(1+$N$18), 2), "")), "")</f>
        <v/>
      </c>
      <c r="O567" s="586">
        <f>_xlfn.IFS(G567="ETAPA", SUMIFS(ValorTotalComD, Nivel, A567), G567="SUB-ETAPA", SUMIFS(ValorTotalComD, SubNivel, C567), TRUE, T567)</f>
        <v/>
      </c>
      <c r="P567" s="584">
        <f>IF(I567="", "", IFERROR(VLOOKUP(VALUE(I567), _BaseAbril2026, 5, 0), IFERROR(VLOOKUP(TEXT(I567, "@"), _BaseAbril2026, 5, 0), "")))</f>
        <v/>
      </c>
      <c r="Q567" s="585">
        <f>IFERROR(IF(S567="BDI1", TRUNC(P567*(1+$R$18), 2),IF(S567="BDI2", TRUNC(P567*(1+$Q$18), 2), "")), "")</f>
        <v/>
      </c>
      <c r="R567" s="586">
        <f>_xlfn.IFS(G567="ETAPA", SUMIFS(ValorTotalSemD, Nivel, A567), G567="SUB-ETAPA", SUMIFS(ValorTotalSemD, SubNivel, C567), TRUE, U567)</f>
        <v/>
      </c>
      <c r="S567" s="587">
        <f>IF(G567="","",IF(OR(G567="etapa",G567="sub-etapa"),"",OFFSET(MCQ!M$20,ROW(M567)-ROW(M$20),0)))</f>
        <v/>
      </c>
      <c r="T567" s="588">
        <f>IFERROR(TRUNC(L567*N567,2),"")</f>
        <v/>
      </c>
      <c r="U567" s="589">
        <f>IFERROR(TRUNC(L567*Q567,2),"")</f>
        <v/>
      </c>
    </row>
    <row r="568">
      <c r="A568" s="18">
        <f>OFFSET(MCQ!A$20,ROW(A568)-ROW(A$20),0)</f>
        <v/>
      </c>
      <c r="B568" s="18">
        <f>OFFSET(MCQ!B$20,ROW(B568)-ROW(B$20),0)</f>
        <v/>
      </c>
      <c r="C568" s="18">
        <f>OFFSET(MCQ!C$20,ROW(C568)-ROW(C$20),0)</f>
        <v/>
      </c>
      <c r="D568" s="18">
        <f>OFFSET(MCQ!D$20,ROW(D568)-ROW(D$20),0)</f>
        <v/>
      </c>
      <c r="E568" s="18">
        <f>OFFSET(MCQ!E$20,ROW(E568)-ROW(E$20),0)</f>
        <v/>
      </c>
      <c r="F568" s="18" t="n"/>
      <c r="G568" s="233">
        <f>OFFSET(MCQ!G$20,ROW(G568)-ROW(G$20),0)</f>
        <v/>
      </c>
      <c r="H568" s="583">
        <f>IF(G568="","",OFFSET(MCQ!H$20,ROW(H568)-ROW(H$20),0))</f>
        <v/>
      </c>
      <c r="I568" s="24">
        <f>IF(G568="","",IF(OR(G568="etapa",G568="sub-etapa"),"",OFFSET(MCQ!I$20,ROW(I568)-ROW(I$20),0)))</f>
        <v/>
      </c>
      <c r="J568" s="25">
        <f>IF(G568="","",OFFSET(MCQ!J$20,ROW(J568)-ROW(J$20),0))</f>
        <v/>
      </c>
      <c r="K568" s="24">
        <f>IF(G568="","",IF(OR(G568="etapa",G568="sub-etapa"),"",OFFSET(MCQ!K$20,ROW(K568)-ROW(K$20),0)))</f>
        <v/>
      </c>
      <c r="L568" s="26">
        <f>IF(G568="","",IF(OR(G568="etapa",G568="sub-etapa"),"",TRUNC(OFFSET(MCQ!L$20,ROW(L568)-ROW(L$20),0),2)))</f>
        <v/>
      </c>
      <c r="M568" s="584">
        <f>IF(I568="", "", IFERROR(VLOOKUP(VALUE(I568), _BaseAbril2026, 4, 0), IFERROR(VLOOKUP(TEXT(I568, "@"), _BaseAbril2026, 4, 0), "")))</f>
        <v/>
      </c>
      <c r="N568" s="585">
        <f>IFERROR(IF(S568="BDI1", TRUNC(M568*(1+$O$18), 2),IF(S568="BDI2", TRUNC(M568*(1+$N$18), 2), "")), "")</f>
        <v/>
      </c>
      <c r="O568" s="586">
        <f>_xlfn.IFS(G568="ETAPA", SUMIFS(ValorTotalComD, Nivel, A568), G568="SUB-ETAPA", SUMIFS(ValorTotalComD, SubNivel, C568), TRUE, T568)</f>
        <v/>
      </c>
      <c r="P568" s="584">
        <f>IF(I568="", "", IFERROR(VLOOKUP(VALUE(I568), _BaseAbril2026, 5, 0), IFERROR(VLOOKUP(TEXT(I568, "@"), _BaseAbril2026, 5, 0), "")))</f>
        <v/>
      </c>
      <c r="Q568" s="585">
        <f>IFERROR(IF(S568="BDI1", TRUNC(P568*(1+$R$18), 2),IF(S568="BDI2", TRUNC(P568*(1+$Q$18), 2), "")), "")</f>
        <v/>
      </c>
      <c r="R568" s="586">
        <f>_xlfn.IFS(G568="ETAPA", SUMIFS(ValorTotalSemD, Nivel, A568), G568="SUB-ETAPA", SUMIFS(ValorTotalSemD, SubNivel, C568), TRUE, U568)</f>
        <v/>
      </c>
      <c r="S568" s="587">
        <f>IF(G568="","",IF(OR(G568="etapa",G568="sub-etapa"),"",OFFSET(MCQ!M$20,ROW(M568)-ROW(M$20),0)))</f>
        <v/>
      </c>
      <c r="T568" s="588">
        <f>IFERROR(TRUNC(L568*N568,2),"")</f>
        <v/>
      </c>
      <c r="U568" s="589">
        <f>IFERROR(TRUNC(L568*Q568,2),"")</f>
        <v/>
      </c>
    </row>
    <row r="569">
      <c r="A569" s="18">
        <f>OFFSET(MCQ!A$20,ROW(A569)-ROW(A$20),0)</f>
        <v/>
      </c>
      <c r="B569" s="18">
        <f>OFFSET(MCQ!B$20,ROW(B569)-ROW(B$20),0)</f>
        <v/>
      </c>
      <c r="C569" s="18">
        <f>OFFSET(MCQ!C$20,ROW(C569)-ROW(C$20),0)</f>
        <v/>
      </c>
      <c r="D569" s="18">
        <f>OFFSET(MCQ!D$20,ROW(D569)-ROW(D$20),0)</f>
        <v/>
      </c>
      <c r="E569" s="18">
        <f>OFFSET(MCQ!E$20,ROW(E569)-ROW(E$20),0)</f>
        <v/>
      </c>
      <c r="F569" s="18" t="n"/>
      <c r="G569" s="233">
        <f>OFFSET(MCQ!G$20,ROW(G569)-ROW(G$20),0)</f>
        <v/>
      </c>
      <c r="H569" s="583">
        <f>IF(G569="","",OFFSET(MCQ!H$20,ROW(H569)-ROW(H$20),0))</f>
        <v/>
      </c>
      <c r="I569" s="24">
        <f>IF(G569="","",IF(OR(G569="etapa",G569="sub-etapa"),"",OFFSET(MCQ!I$20,ROW(I569)-ROW(I$20),0)))</f>
        <v/>
      </c>
      <c r="J569" s="25">
        <f>IF(G569="","",OFFSET(MCQ!J$20,ROW(J569)-ROW(J$20),0))</f>
        <v/>
      </c>
      <c r="K569" s="24">
        <f>IF(G569="","",IF(OR(G569="etapa",G569="sub-etapa"),"",OFFSET(MCQ!K$20,ROW(K569)-ROW(K$20),0)))</f>
        <v/>
      </c>
      <c r="L569" s="26">
        <f>IF(G569="","",IF(OR(G569="etapa",G569="sub-etapa"),"",TRUNC(OFFSET(MCQ!L$20,ROW(L569)-ROW(L$20),0),2)))</f>
        <v/>
      </c>
      <c r="M569" s="584">
        <f>IF(I569="", "", IFERROR(VLOOKUP(VALUE(I569), _BaseAbril2026, 4, 0), IFERROR(VLOOKUP(TEXT(I569, "@"), _BaseAbril2026, 4, 0), "")))</f>
        <v/>
      </c>
      <c r="N569" s="585">
        <f>IFERROR(IF(S569="BDI1", TRUNC(M569*(1+$O$18), 2),IF(S569="BDI2", TRUNC(M569*(1+$N$18), 2), "")), "")</f>
        <v/>
      </c>
      <c r="O569" s="586">
        <f>_xlfn.IFS(G569="ETAPA", SUMIFS(ValorTotalComD, Nivel, A569), G569="SUB-ETAPA", SUMIFS(ValorTotalComD, SubNivel, C569), TRUE, T569)</f>
        <v/>
      </c>
      <c r="P569" s="584">
        <f>IF(I569="", "", IFERROR(VLOOKUP(VALUE(I569), _BaseAbril2026, 5, 0), IFERROR(VLOOKUP(TEXT(I569, "@"), _BaseAbril2026, 5, 0), "")))</f>
        <v/>
      </c>
      <c r="Q569" s="585">
        <f>IFERROR(IF(S569="BDI1", TRUNC(P569*(1+$R$18), 2),IF(S569="BDI2", TRUNC(P569*(1+$Q$18), 2), "")), "")</f>
        <v/>
      </c>
      <c r="R569" s="586">
        <f>_xlfn.IFS(G569="ETAPA", SUMIFS(ValorTotalSemD, Nivel, A569), G569="SUB-ETAPA", SUMIFS(ValorTotalSemD, SubNivel, C569), TRUE, U569)</f>
        <v/>
      </c>
      <c r="S569" s="587">
        <f>IF(G569="","",IF(OR(G569="etapa",G569="sub-etapa"),"",OFFSET(MCQ!M$20,ROW(M569)-ROW(M$20),0)))</f>
        <v/>
      </c>
      <c r="T569" s="588">
        <f>IFERROR(TRUNC(L569*N569,2),"")</f>
        <v/>
      </c>
      <c r="U569" s="589">
        <f>IFERROR(TRUNC(L569*Q569,2),"")</f>
        <v/>
      </c>
    </row>
    <row r="570">
      <c r="A570" s="18">
        <f>OFFSET(MCQ!A$20,ROW(A570)-ROW(A$20),0)</f>
        <v/>
      </c>
      <c r="B570" s="18">
        <f>OFFSET(MCQ!B$20,ROW(B570)-ROW(B$20),0)</f>
        <v/>
      </c>
      <c r="C570" s="18">
        <f>OFFSET(MCQ!C$20,ROW(C570)-ROW(C$20),0)</f>
        <v/>
      </c>
      <c r="D570" s="18">
        <f>OFFSET(MCQ!D$20,ROW(D570)-ROW(D$20),0)</f>
        <v/>
      </c>
      <c r="E570" s="18">
        <f>OFFSET(MCQ!E$20,ROW(E570)-ROW(E$20),0)</f>
        <v/>
      </c>
      <c r="F570" s="18" t="n"/>
      <c r="G570" s="233">
        <f>OFFSET(MCQ!G$20,ROW(G570)-ROW(G$20),0)</f>
        <v/>
      </c>
      <c r="H570" s="583">
        <f>IF(G570="","",OFFSET(MCQ!H$20,ROW(H570)-ROW(H$20),0))</f>
        <v/>
      </c>
      <c r="I570" s="24">
        <f>IF(G570="","",IF(OR(G570="etapa",G570="sub-etapa"),"",OFFSET(MCQ!I$20,ROW(I570)-ROW(I$20),0)))</f>
        <v/>
      </c>
      <c r="J570" s="25">
        <f>IF(G570="","",OFFSET(MCQ!J$20,ROW(J570)-ROW(J$20),0))</f>
        <v/>
      </c>
      <c r="K570" s="24">
        <f>IF(G570="","",IF(OR(G570="etapa",G570="sub-etapa"),"",OFFSET(MCQ!K$20,ROW(K570)-ROW(K$20),0)))</f>
        <v/>
      </c>
      <c r="L570" s="26">
        <f>IF(G570="","",IF(OR(G570="etapa",G570="sub-etapa"),"",TRUNC(OFFSET(MCQ!L$20,ROW(L570)-ROW(L$20),0),2)))</f>
        <v/>
      </c>
      <c r="M570" s="584">
        <f>IF(I570="", "", IFERROR(VLOOKUP(VALUE(I570), _BaseAbril2026, 4, 0), IFERROR(VLOOKUP(TEXT(I570, "@"), _BaseAbril2026, 4, 0), "")))</f>
        <v/>
      </c>
      <c r="N570" s="585">
        <f>IFERROR(IF(S570="BDI1", TRUNC(M570*(1+$O$18), 2),IF(S570="BDI2", TRUNC(M570*(1+$N$18), 2), "")), "")</f>
        <v/>
      </c>
      <c r="O570" s="586">
        <f>_xlfn.IFS(G570="ETAPA", SUMIFS(ValorTotalComD, Nivel, A570), G570="SUB-ETAPA", SUMIFS(ValorTotalComD, SubNivel, C570), TRUE, T570)</f>
        <v/>
      </c>
      <c r="P570" s="584">
        <f>IF(I570="", "", IFERROR(VLOOKUP(VALUE(I570), _BaseAbril2026, 5, 0), IFERROR(VLOOKUP(TEXT(I570, "@"), _BaseAbril2026, 5, 0), "")))</f>
        <v/>
      </c>
      <c r="Q570" s="585">
        <f>IFERROR(IF(S570="BDI1", TRUNC(P570*(1+$R$18), 2),IF(S570="BDI2", TRUNC(P570*(1+$Q$18), 2), "")), "")</f>
        <v/>
      </c>
      <c r="R570" s="586">
        <f>_xlfn.IFS(G570="ETAPA", SUMIFS(ValorTotalSemD, Nivel, A570), G570="SUB-ETAPA", SUMIFS(ValorTotalSemD, SubNivel, C570), TRUE, U570)</f>
        <v/>
      </c>
      <c r="S570" s="587">
        <f>IF(G570="","",IF(OR(G570="etapa",G570="sub-etapa"),"",OFFSET(MCQ!M$20,ROW(M570)-ROW(M$20),0)))</f>
        <v/>
      </c>
      <c r="T570" s="588">
        <f>IFERROR(TRUNC(L570*N570,2),"")</f>
        <v/>
      </c>
      <c r="U570" s="589">
        <f>IFERROR(TRUNC(L570*Q570,2),"")</f>
        <v/>
      </c>
    </row>
    <row r="571">
      <c r="A571" s="18">
        <f>OFFSET(MCQ!A$20,ROW(A571)-ROW(A$20),0)</f>
        <v/>
      </c>
      <c r="B571" s="18">
        <f>OFFSET(MCQ!B$20,ROW(B571)-ROW(B$20),0)</f>
        <v/>
      </c>
      <c r="C571" s="18">
        <f>OFFSET(MCQ!C$20,ROW(C571)-ROW(C$20),0)</f>
        <v/>
      </c>
      <c r="D571" s="18">
        <f>OFFSET(MCQ!D$20,ROW(D571)-ROW(D$20),0)</f>
        <v/>
      </c>
      <c r="E571" s="18">
        <f>OFFSET(MCQ!E$20,ROW(E571)-ROW(E$20),0)</f>
        <v/>
      </c>
      <c r="F571" s="18" t="n"/>
      <c r="G571" s="233">
        <f>OFFSET(MCQ!G$20,ROW(G571)-ROW(G$20),0)</f>
        <v/>
      </c>
      <c r="H571" s="583">
        <f>IF(G571="","",OFFSET(MCQ!H$20,ROW(H571)-ROW(H$20),0))</f>
        <v/>
      </c>
      <c r="I571" s="24">
        <f>IF(G571="","",IF(OR(G571="etapa",G571="sub-etapa"),"",OFFSET(MCQ!I$20,ROW(I571)-ROW(I$20),0)))</f>
        <v/>
      </c>
      <c r="J571" s="25">
        <f>IF(G571="","",OFFSET(MCQ!J$20,ROW(J571)-ROW(J$20),0))</f>
        <v/>
      </c>
      <c r="K571" s="24">
        <f>IF(G571="","",IF(OR(G571="etapa",G571="sub-etapa"),"",OFFSET(MCQ!K$20,ROW(K571)-ROW(K$20),0)))</f>
        <v/>
      </c>
      <c r="L571" s="26">
        <f>IF(G571="","",IF(OR(G571="etapa",G571="sub-etapa"),"",TRUNC(OFFSET(MCQ!L$20,ROW(L571)-ROW(L$20),0),2)))</f>
        <v/>
      </c>
      <c r="M571" s="584">
        <f>IF(I571="", "", IFERROR(VLOOKUP(VALUE(I571), _BaseAbril2026, 4, 0), IFERROR(VLOOKUP(TEXT(I571, "@"), _BaseAbril2026, 4, 0), "")))</f>
        <v/>
      </c>
      <c r="N571" s="585">
        <f>IFERROR(IF(S571="BDI1", TRUNC(M571*(1+$O$18), 2),IF(S571="BDI2", TRUNC(M571*(1+$N$18), 2), "")), "")</f>
        <v/>
      </c>
      <c r="O571" s="586">
        <f>_xlfn.IFS(G571="ETAPA", SUMIFS(ValorTotalComD, Nivel, A571), G571="SUB-ETAPA", SUMIFS(ValorTotalComD, SubNivel, C571), TRUE, T571)</f>
        <v/>
      </c>
      <c r="P571" s="584">
        <f>IF(I571="", "", IFERROR(VLOOKUP(VALUE(I571), _BaseAbril2026, 5, 0), IFERROR(VLOOKUP(TEXT(I571, "@"), _BaseAbril2026, 5, 0), "")))</f>
        <v/>
      </c>
      <c r="Q571" s="585">
        <f>IFERROR(IF(S571="BDI1", TRUNC(P571*(1+$R$18), 2),IF(S571="BDI2", TRUNC(P571*(1+$Q$18), 2), "")), "")</f>
        <v/>
      </c>
      <c r="R571" s="586">
        <f>_xlfn.IFS(G571="ETAPA", SUMIFS(ValorTotalSemD, Nivel, A571), G571="SUB-ETAPA", SUMIFS(ValorTotalSemD, SubNivel, C571), TRUE, U571)</f>
        <v/>
      </c>
      <c r="S571" s="587">
        <f>IF(G571="","",IF(OR(G571="etapa",G571="sub-etapa"),"",OFFSET(MCQ!M$20,ROW(M571)-ROW(M$20),0)))</f>
        <v/>
      </c>
      <c r="T571" s="588">
        <f>IFERROR(TRUNC(L571*N571,2),"")</f>
        <v/>
      </c>
      <c r="U571" s="589">
        <f>IFERROR(TRUNC(L571*Q571,2),"")</f>
        <v/>
      </c>
    </row>
    <row r="572">
      <c r="A572" s="18">
        <f>OFFSET(MCQ!A$20,ROW(A572)-ROW(A$20),0)</f>
        <v/>
      </c>
      <c r="B572" s="18">
        <f>OFFSET(MCQ!B$20,ROW(B572)-ROW(B$20),0)</f>
        <v/>
      </c>
      <c r="C572" s="18">
        <f>OFFSET(MCQ!C$20,ROW(C572)-ROW(C$20),0)</f>
        <v/>
      </c>
      <c r="D572" s="18">
        <f>OFFSET(MCQ!D$20,ROW(D572)-ROW(D$20),0)</f>
        <v/>
      </c>
      <c r="E572" s="18">
        <f>OFFSET(MCQ!E$20,ROW(E572)-ROW(E$20),0)</f>
        <v/>
      </c>
      <c r="F572" s="18" t="n"/>
      <c r="G572" s="233">
        <f>OFFSET(MCQ!G$20,ROW(G572)-ROW(G$20),0)</f>
        <v/>
      </c>
      <c r="H572" s="583">
        <f>IF(G572="","",OFFSET(MCQ!H$20,ROW(H572)-ROW(H$20),0))</f>
        <v/>
      </c>
      <c r="I572" s="24">
        <f>IF(G572="","",IF(OR(G572="etapa",G572="sub-etapa"),"",OFFSET(MCQ!I$20,ROW(I572)-ROW(I$20),0)))</f>
        <v/>
      </c>
      <c r="J572" s="25">
        <f>IF(G572="","",OFFSET(MCQ!J$20,ROW(J572)-ROW(J$20),0))</f>
        <v/>
      </c>
      <c r="K572" s="24">
        <f>IF(G572="","",IF(OR(G572="etapa",G572="sub-etapa"),"",OFFSET(MCQ!K$20,ROW(K572)-ROW(K$20),0)))</f>
        <v/>
      </c>
      <c r="L572" s="26">
        <f>IF(G572="","",IF(OR(G572="etapa",G572="sub-etapa"),"",TRUNC(OFFSET(MCQ!L$20,ROW(L572)-ROW(L$20),0),2)))</f>
        <v/>
      </c>
      <c r="M572" s="584">
        <f>IF(I572="", "", IFERROR(VLOOKUP(VALUE(I572), _BaseAbril2026, 4, 0), IFERROR(VLOOKUP(TEXT(I572, "@"), _BaseAbril2026, 4, 0), "")))</f>
        <v/>
      </c>
      <c r="N572" s="585">
        <f>IFERROR(IF(S572="BDI1", TRUNC(M572*(1+$O$18), 2),IF(S572="BDI2", TRUNC(M572*(1+$N$18), 2), "")), "")</f>
        <v/>
      </c>
      <c r="O572" s="586">
        <f>_xlfn.IFS(G572="ETAPA", SUMIFS(ValorTotalComD, Nivel, A572), G572="SUB-ETAPA", SUMIFS(ValorTotalComD, SubNivel, C572), TRUE, T572)</f>
        <v/>
      </c>
      <c r="P572" s="584">
        <f>IF(I572="", "", IFERROR(VLOOKUP(VALUE(I572), _BaseAbril2026, 5, 0), IFERROR(VLOOKUP(TEXT(I572, "@"), _BaseAbril2026, 5, 0), "")))</f>
        <v/>
      </c>
      <c r="Q572" s="585">
        <f>IFERROR(IF(S572="BDI1", TRUNC(P572*(1+$R$18), 2),IF(S572="BDI2", TRUNC(P572*(1+$Q$18), 2), "")), "")</f>
        <v/>
      </c>
      <c r="R572" s="586">
        <f>_xlfn.IFS(G572="ETAPA", SUMIFS(ValorTotalSemD, Nivel, A572), G572="SUB-ETAPA", SUMIFS(ValorTotalSemD, SubNivel, C572), TRUE, U572)</f>
        <v/>
      </c>
      <c r="S572" s="587">
        <f>IF(G572="","",IF(OR(G572="etapa",G572="sub-etapa"),"",OFFSET(MCQ!M$20,ROW(M572)-ROW(M$20),0)))</f>
        <v/>
      </c>
      <c r="T572" s="588">
        <f>IFERROR(TRUNC(L572*N572,2),"")</f>
        <v/>
      </c>
      <c r="U572" s="589">
        <f>IFERROR(TRUNC(L572*Q572,2),"")</f>
        <v/>
      </c>
    </row>
    <row r="573">
      <c r="A573" s="18">
        <f>OFFSET(MCQ!A$20,ROW(A573)-ROW(A$20),0)</f>
        <v/>
      </c>
      <c r="B573" s="18">
        <f>OFFSET(MCQ!B$20,ROW(B573)-ROW(B$20),0)</f>
        <v/>
      </c>
      <c r="C573" s="18">
        <f>OFFSET(MCQ!C$20,ROW(C573)-ROW(C$20),0)</f>
        <v/>
      </c>
      <c r="D573" s="18">
        <f>OFFSET(MCQ!D$20,ROW(D573)-ROW(D$20),0)</f>
        <v/>
      </c>
      <c r="E573" s="18">
        <f>OFFSET(MCQ!E$20,ROW(E573)-ROW(E$20),0)</f>
        <v/>
      </c>
      <c r="F573" s="18" t="n"/>
      <c r="G573" s="233">
        <f>OFFSET(MCQ!G$20,ROW(G573)-ROW(G$20),0)</f>
        <v/>
      </c>
      <c r="H573" s="583">
        <f>IF(G573="","",OFFSET(MCQ!H$20,ROW(H573)-ROW(H$20),0))</f>
        <v/>
      </c>
      <c r="I573" s="24">
        <f>IF(G573="","",IF(OR(G573="etapa",G573="sub-etapa"),"",OFFSET(MCQ!I$20,ROW(I573)-ROW(I$20),0)))</f>
        <v/>
      </c>
      <c r="J573" s="25">
        <f>IF(G573="","",OFFSET(MCQ!J$20,ROW(J573)-ROW(J$20),0))</f>
        <v/>
      </c>
      <c r="K573" s="24">
        <f>IF(G573="","",IF(OR(G573="etapa",G573="sub-etapa"),"",OFFSET(MCQ!K$20,ROW(K573)-ROW(K$20),0)))</f>
        <v/>
      </c>
      <c r="L573" s="26">
        <f>IF(G573="","",IF(OR(G573="etapa",G573="sub-etapa"),"",TRUNC(OFFSET(MCQ!L$20,ROW(L573)-ROW(L$20),0),2)))</f>
        <v/>
      </c>
      <c r="M573" s="584">
        <f>IF(I573="", "", IFERROR(VLOOKUP(VALUE(I573), _BaseAbril2026, 4, 0), IFERROR(VLOOKUP(TEXT(I573, "@"), _BaseAbril2026, 4, 0), "")))</f>
        <v/>
      </c>
      <c r="N573" s="585">
        <f>IFERROR(IF(S573="BDI1", TRUNC(M573*(1+$O$18), 2),IF(S573="BDI2", TRUNC(M573*(1+$N$18), 2), "")), "")</f>
        <v/>
      </c>
      <c r="O573" s="586">
        <f>_xlfn.IFS(G573="ETAPA", SUMIFS(ValorTotalComD, Nivel, A573), G573="SUB-ETAPA", SUMIFS(ValorTotalComD, SubNivel, C573), TRUE, T573)</f>
        <v/>
      </c>
      <c r="P573" s="584">
        <f>IF(I573="", "", IFERROR(VLOOKUP(VALUE(I573), _BaseAbril2026, 5, 0), IFERROR(VLOOKUP(TEXT(I573, "@"), _BaseAbril2026, 5, 0), "")))</f>
        <v/>
      </c>
      <c r="Q573" s="585">
        <f>IFERROR(IF(S573="BDI1", TRUNC(P573*(1+$R$18), 2),IF(S573="BDI2", TRUNC(P573*(1+$Q$18), 2), "")), "")</f>
        <v/>
      </c>
      <c r="R573" s="586">
        <f>_xlfn.IFS(G573="ETAPA", SUMIFS(ValorTotalSemD, Nivel, A573), G573="SUB-ETAPA", SUMIFS(ValorTotalSemD, SubNivel, C573), TRUE, U573)</f>
        <v/>
      </c>
      <c r="S573" s="587">
        <f>IF(G573="","",IF(OR(G573="etapa",G573="sub-etapa"),"",OFFSET(MCQ!M$20,ROW(M573)-ROW(M$20),0)))</f>
        <v/>
      </c>
      <c r="T573" s="588">
        <f>IFERROR(TRUNC(L573*N573,2),"")</f>
        <v/>
      </c>
      <c r="U573" s="589">
        <f>IFERROR(TRUNC(L573*Q573,2),"")</f>
        <v/>
      </c>
    </row>
    <row r="574">
      <c r="A574" s="18">
        <f>OFFSET(MCQ!A$20,ROW(A574)-ROW(A$20),0)</f>
        <v/>
      </c>
      <c r="B574" s="18">
        <f>OFFSET(MCQ!B$20,ROW(B574)-ROW(B$20),0)</f>
        <v/>
      </c>
      <c r="C574" s="18">
        <f>OFFSET(MCQ!C$20,ROW(C574)-ROW(C$20),0)</f>
        <v/>
      </c>
      <c r="D574" s="18">
        <f>OFFSET(MCQ!D$20,ROW(D574)-ROW(D$20),0)</f>
        <v/>
      </c>
      <c r="E574" s="18">
        <f>OFFSET(MCQ!E$20,ROW(E574)-ROW(E$20),0)</f>
        <v/>
      </c>
      <c r="F574" s="18" t="n"/>
      <c r="G574" s="233">
        <f>OFFSET(MCQ!G$20,ROW(G574)-ROW(G$20),0)</f>
        <v/>
      </c>
      <c r="H574" s="583">
        <f>IF(G574="","",OFFSET(MCQ!H$20,ROW(H574)-ROW(H$20),0))</f>
        <v/>
      </c>
      <c r="I574" s="24">
        <f>IF(G574="","",IF(OR(G574="etapa",G574="sub-etapa"),"",OFFSET(MCQ!I$20,ROW(I574)-ROW(I$20),0)))</f>
        <v/>
      </c>
      <c r="J574" s="25">
        <f>IF(G574="","",OFFSET(MCQ!J$20,ROW(J574)-ROW(J$20),0))</f>
        <v/>
      </c>
      <c r="K574" s="24">
        <f>IF(G574="","",IF(OR(G574="etapa",G574="sub-etapa"),"",OFFSET(MCQ!K$20,ROW(K574)-ROW(K$20),0)))</f>
        <v/>
      </c>
      <c r="L574" s="26">
        <f>IF(G574="","",IF(OR(G574="etapa",G574="sub-etapa"),"",TRUNC(OFFSET(MCQ!L$20,ROW(L574)-ROW(L$20),0),2)))</f>
        <v/>
      </c>
      <c r="M574" s="584">
        <f>IF(I574="", "", IFERROR(VLOOKUP(VALUE(I574), _BaseAbril2026, 4, 0), IFERROR(VLOOKUP(TEXT(I574, "@"), _BaseAbril2026, 4, 0), "")))</f>
        <v/>
      </c>
      <c r="N574" s="585">
        <f>IFERROR(IF(S574="BDI1", TRUNC(M574*(1+$O$18), 2),IF(S574="BDI2", TRUNC(M574*(1+$N$18), 2), "")), "")</f>
        <v/>
      </c>
      <c r="O574" s="586">
        <f>_xlfn.IFS(G574="ETAPA", SUMIFS(ValorTotalComD, Nivel, A574), G574="SUB-ETAPA", SUMIFS(ValorTotalComD, SubNivel, C574), TRUE, T574)</f>
        <v/>
      </c>
      <c r="P574" s="584">
        <f>IF(I574="", "", IFERROR(VLOOKUP(VALUE(I574), _BaseAbril2026, 5, 0), IFERROR(VLOOKUP(TEXT(I574, "@"), _BaseAbril2026, 5, 0), "")))</f>
        <v/>
      </c>
      <c r="Q574" s="585">
        <f>IFERROR(IF(S574="BDI1", TRUNC(P574*(1+$R$18), 2),IF(S574="BDI2", TRUNC(P574*(1+$Q$18), 2), "")), "")</f>
        <v/>
      </c>
      <c r="R574" s="586">
        <f>_xlfn.IFS(G574="ETAPA", SUMIFS(ValorTotalSemD, Nivel, A574), G574="SUB-ETAPA", SUMIFS(ValorTotalSemD, SubNivel, C574), TRUE, U574)</f>
        <v/>
      </c>
      <c r="S574" s="587">
        <f>IF(G574="","",IF(OR(G574="etapa",G574="sub-etapa"),"",OFFSET(MCQ!M$20,ROW(M574)-ROW(M$20),0)))</f>
        <v/>
      </c>
      <c r="T574" s="588">
        <f>IFERROR(TRUNC(L574*N574,2),"")</f>
        <v/>
      </c>
      <c r="U574" s="589">
        <f>IFERROR(TRUNC(L574*Q574,2),"")</f>
        <v/>
      </c>
    </row>
    <row r="575">
      <c r="A575" s="18">
        <f>OFFSET(MCQ!A$20,ROW(A575)-ROW(A$20),0)</f>
        <v/>
      </c>
      <c r="B575" s="18">
        <f>OFFSET(MCQ!B$20,ROW(B575)-ROW(B$20),0)</f>
        <v/>
      </c>
      <c r="C575" s="18">
        <f>OFFSET(MCQ!C$20,ROW(C575)-ROW(C$20),0)</f>
        <v/>
      </c>
      <c r="D575" s="18">
        <f>OFFSET(MCQ!D$20,ROW(D575)-ROW(D$20),0)</f>
        <v/>
      </c>
      <c r="E575" s="18">
        <f>OFFSET(MCQ!E$20,ROW(E575)-ROW(E$20),0)</f>
        <v/>
      </c>
      <c r="F575" s="18" t="n"/>
      <c r="G575" s="233">
        <f>OFFSET(MCQ!G$20,ROW(G575)-ROW(G$20),0)</f>
        <v/>
      </c>
      <c r="H575" s="583">
        <f>IF(G575="","",OFFSET(MCQ!H$20,ROW(H575)-ROW(H$20),0))</f>
        <v/>
      </c>
      <c r="I575" s="24">
        <f>IF(G575="","",IF(OR(G575="etapa",G575="sub-etapa"),"",OFFSET(MCQ!I$20,ROW(I575)-ROW(I$20),0)))</f>
        <v/>
      </c>
      <c r="J575" s="25">
        <f>IF(G575="","",OFFSET(MCQ!J$20,ROW(J575)-ROW(J$20),0))</f>
        <v/>
      </c>
      <c r="K575" s="24">
        <f>IF(G575="","",IF(OR(G575="etapa",G575="sub-etapa"),"",OFFSET(MCQ!K$20,ROW(K575)-ROW(K$20),0)))</f>
        <v/>
      </c>
      <c r="L575" s="26">
        <f>IF(G575="","",IF(OR(G575="etapa",G575="sub-etapa"),"",TRUNC(OFFSET(MCQ!L$20,ROW(L575)-ROW(L$20),0),2)))</f>
        <v/>
      </c>
      <c r="M575" s="584">
        <f>IF(I575="", "", IFERROR(VLOOKUP(VALUE(I575), _BaseAbril2026, 4, 0), IFERROR(VLOOKUP(TEXT(I575, "@"), _BaseAbril2026, 4, 0), "")))</f>
        <v/>
      </c>
      <c r="N575" s="585">
        <f>IFERROR(IF(S575="BDI1", TRUNC(M575*(1+$O$18), 2),IF(S575="BDI2", TRUNC(M575*(1+$N$18), 2), "")), "")</f>
        <v/>
      </c>
      <c r="O575" s="586">
        <f>_xlfn.IFS(G575="ETAPA", SUMIFS(ValorTotalComD, Nivel, A575), G575="SUB-ETAPA", SUMIFS(ValorTotalComD, SubNivel, C575), TRUE, T575)</f>
        <v/>
      </c>
      <c r="P575" s="584">
        <f>IF(I575="", "", IFERROR(VLOOKUP(VALUE(I575), _BaseAbril2026, 5, 0), IFERROR(VLOOKUP(TEXT(I575, "@"), _BaseAbril2026, 5, 0), "")))</f>
        <v/>
      </c>
      <c r="Q575" s="585">
        <f>IFERROR(IF(S575="BDI1", TRUNC(P575*(1+$R$18), 2),IF(S575="BDI2", TRUNC(P575*(1+$Q$18), 2), "")), "")</f>
        <v/>
      </c>
      <c r="R575" s="586">
        <f>_xlfn.IFS(G575="ETAPA", SUMIFS(ValorTotalSemD, Nivel, A575), G575="SUB-ETAPA", SUMIFS(ValorTotalSemD, SubNivel, C575), TRUE, U575)</f>
        <v/>
      </c>
      <c r="S575" s="587">
        <f>IF(G575="","",IF(OR(G575="etapa",G575="sub-etapa"),"",OFFSET(MCQ!M$20,ROW(M575)-ROW(M$20),0)))</f>
        <v/>
      </c>
      <c r="T575" s="588">
        <f>IFERROR(TRUNC(L575*N575,2),"")</f>
        <v/>
      </c>
      <c r="U575" s="589">
        <f>IFERROR(TRUNC(L575*Q575,2),"")</f>
        <v/>
      </c>
    </row>
    <row r="576">
      <c r="A576" s="18">
        <f>OFFSET(MCQ!A$20,ROW(A576)-ROW(A$20),0)</f>
        <v/>
      </c>
      <c r="B576" s="18">
        <f>OFFSET(MCQ!B$20,ROW(B576)-ROW(B$20),0)</f>
        <v/>
      </c>
      <c r="C576" s="18">
        <f>OFFSET(MCQ!C$20,ROW(C576)-ROW(C$20),0)</f>
        <v/>
      </c>
      <c r="D576" s="18">
        <f>OFFSET(MCQ!D$20,ROW(D576)-ROW(D$20),0)</f>
        <v/>
      </c>
      <c r="E576" s="18">
        <f>OFFSET(MCQ!E$20,ROW(E576)-ROW(E$20),0)</f>
        <v/>
      </c>
      <c r="F576" s="18" t="n"/>
      <c r="G576" s="233">
        <f>OFFSET(MCQ!G$20,ROW(G576)-ROW(G$20),0)</f>
        <v/>
      </c>
      <c r="H576" s="583">
        <f>IF(G576="","",OFFSET(MCQ!H$20,ROW(H576)-ROW(H$20),0))</f>
        <v/>
      </c>
      <c r="I576" s="24">
        <f>IF(G576="","",IF(OR(G576="etapa",G576="sub-etapa"),"",OFFSET(MCQ!I$20,ROW(I576)-ROW(I$20),0)))</f>
        <v/>
      </c>
      <c r="J576" s="25">
        <f>IF(G576="","",OFFSET(MCQ!J$20,ROW(J576)-ROW(J$20),0))</f>
        <v/>
      </c>
      <c r="K576" s="24">
        <f>IF(G576="","",IF(OR(G576="etapa",G576="sub-etapa"),"",OFFSET(MCQ!K$20,ROW(K576)-ROW(K$20),0)))</f>
        <v/>
      </c>
      <c r="L576" s="26">
        <f>IF(G576="","",IF(OR(G576="etapa",G576="sub-etapa"),"",TRUNC(OFFSET(MCQ!L$20,ROW(L576)-ROW(L$20),0),2)))</f>
        <v/>
      </c>
      <c r="M576" s="584">
        <f>IF(I576="", "", IFERROR(VLOOKUP(VALUE(I576), _BaseAbril2026, 4, 0), IFERROR(VLOOKUP(TEXT(I576, "@"), _BaseAbril2026, 4, 0), "")))</f>
        <v/>
      </c>
      <c r="N576" s="585">
        <f>IFERROR(IF(S576="BDI1", TRUNC(M576*(1+$O$18), 2),IF(S576="BDI2", TRUNC(M576*(1+$N$18), 2), "")), "")</f>
        <v/>
      </c>
      <c r="O576" s="586">
        <f>_xlfn.IFS(G576="ETAPA", SUMIFS(ValorTotalComD, Nivel, A576), G576="SUB-ETAPA", SUMIFS(ValorTotalComD, SubNivel, C576), TRUE, T576)</f>
        <v/>
      </c>
      <c r="P576" s="584">
        <f>IF(I576="", "", IFERROR(VLOOKUP(VALUE(I576), _BaseAbril2026, 5, 0), IFERROR(VLOOKUP(TEXT(I576, "@"), _BaseAbril2026, 5, 0), "")))</f>
        <v/>
      </c>
      <c r="Q576" s="585">
        <f>IFERROR(IF(S576="BDI1", TRUNC(P576*(1+$R$18), 2),IF(S576="BDI2", TRUNC(P576*(1+$Q$18), 2), "")), "")</f>
        <v/>
      </c>
      <c r="R576" s="586">
        <f>_xlfn.IFS(G576="ETAPA", SUMIFS(ValorTotalSemD, Nivel, A576), G576="SUB-ETAPA", SUMIFS(ValorTotalSemD, SubNivel, C576), TRUE, U576)</f>
        <v/>
      </c>
      <c r="S576" s="587">
        <f>IF(G576="","",IF(OR(G576="etapa",G576="sub-etapa"),"",OFFSET(MCQ!M$20,ROW(M576)-ROW(M$20),0)))</f>
        <v/>
      </c>
      <c r="T576" s="588">
        <f>IFERROR(TRUNC(L576*N576,2),"")</f>
        <v/>
      </c>
      <c r="U576" s="589">
        <f>IFERROR(TRUNC(L576*Q576,2),"")</f>
        <v/>
      </c>
    </row>
    <row r="577">
      <c r="A577" s="18">
        <f>OFFSET(MCQ!A$20,ROW(A577)-ROW(A$20),0)</f>
        <v/>
      </c>
      <c r="B577" s="18">
        <f>OFFSET(MCQ!B$20,ROW(B577)-ROW(B$20),0)</f>
        <v/>
      </c>
      <c r="C577" s="18">
        <f>OFFSET(MCQ!C$20,ROW(C577)-ROW(C$20),0)</f>
        <v/>
      </c>
      <c r="D577" s="18">
        <f>OFFSET(MCQ!D$20,ROW(D577)-ROW(D$20),0)</f>
        <v/>
      </c>
      <c r="E577" s="18">
        <f>OFFSET(MCQ!E$20,ROW(E577)-ROW(E$20),0)</f>
        <v/>
      </c>
      <c r="F577" s="18" t="n"/>
      <c r="G577" s="233">
        <f>OFFSET(MCQ!G$20,ROW(G577)-ROW(G$20),0)</f>
        <v/>
      </c>
      <c r="H577" s="583">
        <f>IF(G577="","",OFFSET(MCQ!H$20,ROW(H577)-ROW(H$20),0))</f>
        <v/>
      </c>
      <c r="I577" s="24">
        <f>IF(G577="","",IF(OR(G577="etapa",G577="sub-etapa"),"",OFFSET(MCQ!I$20,ROW(I577)-ROW(I$20),0)))</f>
        <v/>
      </c>
      <c r="J577" s="25">
        <f>IF(G577="","",OFFSET(MCQ!J$20,ROW(J577)-ROW(J$20),0))</f>
        <v/>
      </c>
      <c r="K577" s="24">
        <f>IF(G577="","",IF(OR(G577="etapa",G577="sub-etapa"),"",OFFSET(MCQ!K$20,ROW(K577)-ROW(K$20),0)))</f>
        <v/>
      </c>
      <c r="L577" s="26">
        <f>IF(G577="","",IF(OR(G577="etapa",G577="sub-etapa"),"",TRUNC(OFFSET(MCQ!L$20,ROW(L577)-ROW(L$20),0),2)))</f>
        <v/>
      </c>
      <c r="M577" s="584">
        <f>IF(I577="", "", IFERROR(VLOOKUP(VALUE(I577), _BaseAbril2026, 4, 0), IFERROR(VLOOKUP(TEXT(I577, "@"), _BaseAbril2026, 4, 0), "")))</f>
        <v/>
      </c>
      <c r="N577" s="585">
        <f>IFERROR(IF(S577="BDI1", TRUNC(M577*(1+$O$18), 2),IF(S577="BDI2", TRUNC(M577*(1+$N$18), 2), "")), "")</f>
        <v/>
      </c>
      <c r="O577" s="586">
        <f>_xlfn.IFS(G577="ETAPA", SUMIFS(ValorTotalComD, Nivel, A577), G577="SUB-ETAPA", SUMIFS(ValorTotalComD, SubNivel, C577), TRUE, T577)</f>
        <v/>
      </c>
      <c r="P577" s="584">
        <f>IF(I577="", "", IFERROR(VLOOKUP(VALUE(I577), _BaseAbril2026, 5, 0), IFERROR(VLOOKUP(TEXT(I577, "@"), _BaseAbril2026, 5, 0), "")))</f>
        <v/>
      </c>
      <c r="Q577" s="585">
        <f>IFERROR(IF(S577="BDI1", TRUNC(P577*(1+$R$18), 2),IF(S577="BDI2", TRUNC(P577*(1+$Q$18), 2), "")), "")</f>
        <v/>
      </c>
      <c r="R577" s="586">
        <f>_xlfn.IFS(G577="ETAPA", SUMIFS(ValorTotalSemD, Nivel, A577), G577="SUB-ETAPA", SUMIFS(ValorTotalSemD, SubNivel, C577), TRUE, U577)</f>
        <v/>
      </c>
      <c r="S577" s="587">
        <f>IF(G577="","",IF(OR(G577="etapa",G577="sub-etapa"),"",OFFSET(MCQ!M$20,ROW(M577)-ROW(M$20),0)))</f>
        <v/>
      </c>
      <c r="T577" s="588">
        <f>IFERROR(TRUNC(L577*N577,2),"")</f>
        <v/>
      </c>
      <c r="U577" s="589">
        <f>IFERROR(TRUNC(L577*Q577,2),"")</f>
        <v/>
      </c>
    </row>
    <row r="578">
      <c r="A578" s="18">
        <f>OFFSET(MCQ!A$20,ROW(A578)-ROW(A$20),0)</f>
        <v/>
      </c>
      <c r="B578" s="18">
        <f>OFFSET(MCQ!B$20,ROW(B578)-ROW(B$20),0)</f>
        <v/>
      </c>
      <c r="C578" s="18">
        <f>OFFSET(MCQ!C$20,ROW(C578)-ROW(C$20),0)</f>
        <v/>
      </c>
      <c r="D578" s="18">
        <f>OFFSET(MCQ!D$20,ROW(D578)-ROW(D$20),0)</f>
        <v/>
      </c>
      <c r="E578" s="18">
        <f>OFFSET(MCQ!E$20,ROW(E578)-ROW(E$20),0)</f>
        <v/>
      </c>
      <c r="F578" s="18" t="n"/>
      <c r="G578" s="233">
        <f>OFFSET(MCQ!G$20,ROW(G578)-ROW(G$20),0)</f>
        <v/>
      </c>
      <c r="H578" s="583">
        <f>IF(G578="","",OFFSET(MCQ!H$20,ROW(H578)-ROW(H$20),0))</f>
        <v/>
      </c>
      <c r="I578" s="24">
        <f>IF(G578="","",IF(OR(G578="etapa",G578="sub-etapa"),"",OFFSET(MCQ!I$20,ROW(I578)-ROW(I$20),0)))</f>
        <v/>
      </c>
      <c r="J578" s="25">
        <f>IF(G578="","",OFFSET(MCQ!J$20,ROW(J578)-ROW(J$20),0))</f>
        <v/>
      </c>
      <c r="K578" s="24">
        <f>IF(G578="","",IF(OR(G578="etapa",G578="sub-etapa"),"",OFFSET(MCQ!K$20,ROW(K578)-ROW(K$20),0)))</f>
        <v/>
      </c>
      <c r="L578" s="26">
        <f>IF(G578="","",IF(OR(G578="etapa",G578="sub-etapa"),"",TRUNC(OFFSET(MCQ!L$20,ROW(L578)-ROW(L$20),0),2)))</f>
        <v/>
      </c>
      <c r="M578" s="584">
        <f>IF(I578="", "", IFERROR(VLOOKUP(VALUE(I578), _BaseAbril2026, 4, 0), IFERROR(VLOOKUP(TEXT(I578, "@"), _BaseAbril2026, 4, 0), "")))</f>
        <v/>
      </c>
      <c r="N578" s="585">
        <f>IFERROR(IF(S578="BDI1", TRUNC(M578*(1+$O$18), 2),IF(S578="BDI2", TRUNC(M578*(1+$N$18), 2), "")), "")</f>
        <v/>
      </c>
      <c r="O578" s="586">
        <f>_xlfn.IFS(G578="ETAPA", SUMIFS(ValorTotalComD, Nivel, A578), G578="SUB-ETAPA", SUMIFS(ValorTotalComD, SubNivel, C578), TRUE, T578)</f>
        <v/>
      </c>
      <c r="P578" s="584">
        <f>IF(I578="", "", IFERROR(VLOOKUP(VALUE(I578), _BaseAbril2026, 5, 0), IFERROR(VLOOKUP(TEXT(I578, "@"), _BaseAbril2026, 5, 0), "")))</f>
        <v/>
      </c>
      <c r="Q578" s="585">
        <f>IFERROR(IF(S578="BDI1", TRUNC(P578*(1+$R$18), 2),IF(S578="BDI2", TRUNC(P578*(1+$Q$18), 2), "")), "")</f>
        <v/>
      </c>
      <c r="R578" s="586">
        <f>_xlfn.IFS(G578="ETAPA", SUMIFS(ValorTotalSemD, Nivel, A578), G578="SUB-ETAPA", SUMIFS(ValorTotalSemD, SubNivel, C578), TRUE, U578)</f>
        <v/>
      </c>
      <c r="S578" s="587">
        <f>IF(G578="","",IF(OR(G578="etapa",G578="sub-etapa"),"",OFFSET(MCQ!M$20,ROW(M578)-ROW(M$20),0)))</f>
        <v/>
      </c>
      <c r="T578" s="588">
        <f>IFERROR(TRUNC(L578*N578,2),"")</f>
        <v/>
      </c>
      <c r="U578" s="589">
        <f>IFERROR(TRUNC(L578*Q578,2),"")</f>
        <v/>
      </c>
    </row>
    <row r="579">
      <c r="A579" s="18">
        <f>OFFSET(MCQ!A$20,ROW(A579)-ROW(A$20),0)</f>
        <v/>
      </c>
      <c r="B579" s="18">
        <f>OFFSET(MCQ!B$20,ROW(B579)-ROW(B$20),0)</f>
        <v/>
      </c>
      <c r="C579" s="18">
        <f>OFFSET(MCQ!C$20,ROW(C579)-ROW(C$20),0)</f>
        <v/>
      </c>
      <c r="D579" s="18">
        <f>OFFSET(MCQ!D$20,ROW(D579)-ROW(D$20),0)</f>
        <v/>
      </c>
      <c r="E579" s="18">
        <f>OFFSET(MCQ!E$20,ROW(E579)-ROW(E$20),0)</f>
        <v/>
      </c>
      <c r="F579" s="18" t="n"/>
      <c r="G579" s="233">
        <f>OFFSET(MCQ!G$20,ROW(G579)-ROW(G$20),0)</f>
        <v/>
      </c>
      <c r="H579" s="583">
        <f>IF(G579="","",OFFSET(MCQ!H$20,ROW(H579)-ROW(H$20),0))</f>
        <v/>
      </c>
      <c r="I579" s="24">
        <f>IF(G579="","",IF(OR(G579="etapa",G579="sub-etapa"),"",OFFSET(MCQ!I$20,ROW(I579)-ROW(I$20),0)))</f>
        <v/>
      </c>
      <c r="J579" s="25">
        <f>IF(G579="","",OFFSET(MCQ!J$20,ROW(J579)-ROW(J$20),0))</f>
        <v/>
      </c>
      <c r="K579" s="24">
        <f>IF(G579="","",IF(OR(G579="etapa",G579="sub-etapa"),"",OFFSET(MCQ!K$20,ROW(K579)-ROW(K$20),0)))</f>
        <v/>
      </c>
      <c r="L579" s="26">
        <f>IF(G579="","",IF(OR(G579="etapa",G579="sub-etapa"),"",TRUNC(OFFSET(MCQ!L$20,ROW(L579)-ROW(L$20),0),2)))</f>
        <v/>
      </c>
      <c r="M579" s="584">
        <f>IF(I579="", "", IFERROR(VLOOKUP(VALUE(I579), _BaseAbril2026, 4, 0), IFERROR(VLOOKUP(TEXT(I579, "@"), _BaseAbril2026, 4, 0), "")))</f>
        <v/>
      </c>
      <c r="N579" s="585">
        <f>IFERROR(IF(S579="BDI1", TRUNC(M579*(1+$O$18), 2),IF(S579="BDI2", TRUNC(M579*(1+$N$18), 2), "")), "")</f>
        <v/>
      </c>
      <c r="O579" s="586">
        <f>_xlfn.IFS(G579="ETAPA", SUMIFS(ValorTotalComD, Nivel, A579), G579="SUB-ETAPA", SUMIFS(ValorTotalComD, SubNivel, C579), TRUE, T579)</f>
        <v/>
      </c>
      <c r="P579" s="584">
        <f>IF(I579="", "", IFERROR(VLOOKUP(VALUE(I579), _BaseAbril2026, 5, 0), IFERROR(VLOOKUP(TEXT(I579, "@"), _BaseAbril2026, 5, 0), "")))</f>
        <v/>
      </c>
      <c r="Q579" s="585">
        <f>IFERROR(IF(S579="BDI1", TRUNC(P579*(1+$R$18), 2),IF(S579="BDI2", TRUNC(P579*(1+$Q$18), 2), "")), "")</f>
        <v/>
      </c>
      <c r="R579" s="586">
        <f>_xlfn.IFS(G579="ETAPA", SUMIFS(ValorTotalSemD, Nivel, A579), G579="SUB-ETAPA", SUMIFS(ValorTotalSemD, SubNivel, C579), TRUE, U579)</f>
        <v/>
      </c>
      <c r="S579" s="587">
        <f>IF(G579="","",IF(OR(G579="etapa",G579="sub-etapa"),"",OFFSET(MCQ!M$20,ROW(M579)-ROW(M$20),0)))</f>
        <v/>
      </c>
      <c r="T579" s="588">
        <f>IFERROR(TRUNC(L579*N579,2),"")</f>
        <v/>
      </c>
      <c r="U579" s="589">
        <f>IFERROR(TRUNC(L579*Q579,2),"")</f>
        <v/>
      </c>
    </row>
    <row r="580">
      <c r="A580" s="18">
        <f>OFFSET(MCQ!A$20,ROW(A580)-ROW(A$20),0)</f>
        <v/>
      </c>
      <c r="B580" s="18">
        <f>OFFSET(MCQ!B$20,ROW(B580)-ROW(B$20),0)</f>
        <v/>
      </c>
      <c r="C580" s="18">
        <f>OFFSET(MCQ!C$20,ROW(C580)-ROW(C$20),0)</f>
        <v/>
      </c>
      <c r="D580" s="18">
        <f>OFFSET(MCQ!D$20,ROW(D580)-ROW(D$20),0)</f>
        <v/>
      </c>
      <c r="E580" s="18">
        <f>OFFSET(MCQ!E$20,ROW(E580)-ROW(E$20),0)</f>
        <v/>
      </c>
      <c r="F580" s="18" t="n"/>
      <c r="G580" s="233">
        <f>OFFSET(MCQ!G$20,ROW(G580)-ROW(G$20),0)</f>
        <v/>
      </c>
      <c r="H580" s="583">
        <f>IF(G580="","",OFFSET(MCQ!H$20,ROW(H580)-ROW(H$20),0))</f>
        <v/>
      </c>
      <c r="I580" s="24">
        <f>IF(G580="","",IF(OR(G580="etapa",G580="sub-etapa"),"",OFFSET(MCQ!I$20,ROW(I580)-ROW(I$20),0)))</f>
        <v/>
      </c>
      <c r="J580" s="25">
        <f>IF(G580="","",OFFSET(MCQ!J$20,ROW(J580)-ROW(J$20),0))</f>
        <v/>
      </c>
      <c r="K580" s="24">
        <f>IF(G580="","",IF(OR(G580="etapa",G580="sub-etapa"),"",OFFSET(MCQ!K$20,ROW(K580)-ROW(K$20),0)))</f>
        <v/>
      </c>
      <c r="L580" s="26">
        <f>IF(G580="","",IF(OR(G580="etapa",G580="sub-etapa"),"",TRUNC(OFFSET(MCQ!L$20,ROW(L580)-ROW(L$20),0),2)))</f>
        <v/>
      </c>
      <c r="M580" s="584">
        <f>IF(I580="", "", IFERROR(VLOOKUP(VALUE(I580), _BaseAbril2026, 4, 0), IFERROR(VLOOKUP(TEXT(I580, "@"), _BaseAbril2026, 4, 0), "")))</f>
        <v/>
      </c>
      <c r="N580" s="585">
        <f>IFERROR(IF(S580="BDI1", TRUNC(M580*(1+$O$18), 2),IF(S580="BDI2", TRUNC(M580*(1+$N$18), 2), "")), "")</f>
        <v/>
      </c>
      <c r="O580" s="586">
        <f>_xlfn.IFS(G580="ETAPA", SUMIFS(ValorTotalComD, Nivel, A580), G580="SUB-ETAPA", SUMIFS(ValorTotalComD, SubNivel, C580), TRUE, T580)</f>
        <v/>
      </c>
      <c r="P580" s="584">
        <f>IF(I580="", "", IFERROR(VLOOKUP(VALUE(I580), _BaseAbril2026, 5, 0), IFERROR(VLOOKUP(TEXT(I580, "@"), _BaseAbril2026, 5, 0), "")))</f>
        <v/>
      </c>
      <c r="Q580" s="585">
        <f>IFERROR(IF(S580="BDI1", TRUNC(P580*(1+$R$18), 2),IF(S580="BDI2", TRUNC(P580*(1+$Q$18), 2), "")), "")</f>
        <v/>
      </c>
      <c r="R580" s="586">
        <f>_xlfn.IFS(G580="ETAPA", SUMIFS(ValorTotalSemD, Nivel, A580), G580="SUB-ETAPA", SUMIFS(ValorTotalSemD, SubNivel, C580), TRUE, U580)</f>
        <v/>
      </c>
      <c r="S580" s="587">
        <f>IF(G580="","",IF(OR(G580="etapa",G580="sub-etapa"),"",OFFSET(MCQ!M$20,ROW(M580)-ROW(M$20),0)))</f>
        <v/>
      </c>
      <c r="T580" s="588">
        <f>IFERROR(TRUNC(L580*N580,2),"")</f>
        <v/>
      </c>
      <c r="U580" s="589">
        <f>IFERROR(TRUNC(L580*Q580,2),"")</f>
        <v/>
      </c>
    </row>
    <row r="581">
      <c r="A581" s="18">
        <f>OFFSET(MCQ!A$20,ROW(A581)-ROW(A$20),0)</f>
        <v/>
      </c>
      <c r="B581" s="18">
        <f>OFFSET(MCQ!B$20,ROW(B581)-ROW(B$20),0)</f>
        <v/>
      </c>
      <c r="C581" s="18">
        <f>OFFSET(MCQ!C$20,ROW(C581)-ROW(C$20),0)</f>
        <v/>
      </c>
      <c r="D581" s="18">
        <f>OFFSET(MCQ!D$20,ROW(D581)-ROW(D$20),0)</f>
        <v/>
      </c>
      <c r="E581" s="18">
        <f>OFFSET(MCQ!E$20,ROW(E581)-ROW(E$20),0)</f>
        <v/>
      </c>
      <c r="F581" s="18" t="n"/>
      <c r="G581" s="233">
        <f>OFFSET(MCQ!G$20,ROW(G581)-ROW(G$20),0)</f>
        <v/>
      </c>
      <c r="H581" s="583">
        <f>IF(G581="","",OFFSET(MCQ!H$20,ROW(H581)-ROW(H$20),0))</f>
        <v/>
      </c>
      <c r="I581" s="24">
        <f>IF(G581="","",IF(OR(G581="etapa",G581="sub-etapa"),"",OFFSET(MCQ!I$20,ROW(I581)-ROW(I$20),0)))</f>
        <v/>
      </c>
      <c r="J581" s="25">
        <f>IF(G581="","",OFFSET(MCQ!J$20,ROW(J581)-ROW(J$20),0))</f>
        <v/>
      </c>
      <c r="K581" s="24">
        <f>IF(G581="","",IF(OR(G581="etapa",G581="sub-etapa"),"",OFFSET(MCQ!K$20,ROW(K581)-ROW(K$20),0)))</f>
        <v/>
      </c>
      <c r="L581" s="26">
        <f>IF(G581="","",IF(OR(G581="etapa",G581="sub-etapa"),"",TRUNC(OFFSET(MCQ!L$20,ROW(L581)-ROW(L$20),0),2)))</f>
        <v/>
      </c>
      <c r="M581" s="584">
        <f>IF(I581="", "", IFERROR(VLOOKUP(VALUE(I581), _BaseAbril2026, 4, 0), IFERROR(VLOOKUP(TEXT(I581, "@"), _BaseAbril2026, 4, 0), "")))</f>
        <v/>
      </c>
      <c r="N581" s="585">
        <f>IFERROR(IF(S581="BDI1", TRUNC(M581*(1+$O$18), 2),IF(S581="BDI2", TRUNC(M581*(1+$N$18), 2), "")), "")</f>
        <v/>
      </c>
      <c r="O581" s="586">
        <f>_xlfn.IFS(G581="ETAPA", SUMIFS(ValorTotalComD, Nivel, A581), G581="SUB-ETAPA", SUMIFS(ValorTotalComD, SubNivel, C581), TRUE, T581)</f>
        <v/>
      </c>
      <c r="P581" s="584">
        <f>IF(I581="", "", IFERROR(VLOOKUP(VALUE(I581), _BaseAbril2026, 5, 0), IFERROR(VLOOKUP(TEXT(I581, "@"), _BaseAbril2026, 5, 0), "")))</f>
        <v/>
      </c>
      <c r="Q581" s="585">
        <f>IFERROR(IF(S581="BDI1", TRUNC(P581*(1+$R$18), 2),IF(S581="BDI2", TRUNC(P581*(1+$Q$18), 2), "")), "")</f>
        <v/>
      </c>
      <c r="R581" s="586">
        <f>_xlfn.IFS(G581="ETAPA", SUMIFS(ValorTotalSemD, Nivel, A581), G581="SUB-ETAPA", SUMIFS(ValorTotalSemD, SubNivel, C581), TRUE, U581)</f>
        <v/>
      </c>
      <c r="S581" s="587">
        <f>IF(G581="","",IF(OR(G581="etapa",G581="sub-etapa"),"",OFFSET(MCQ!M$20,ROW(M581)-ROW(M$20),0)))</f>
        <v/>
      </c>
      <c r="T581" s="588">
        <f>IFERROR(TRUNC(L581*N581,2),"")</f>
        <v/>
      </c>
      <c r="U581" s="589">
        <f>IFERROR(TRUNC(L581*Q581,2),"")</f>
        <v/>
      </c>
    </row>
    <row r="582">
      <c r="A582" s="18">
        <f>OFFSET(MCQ!A$20,ROW(A582)-ROW(A$20),0)</f>
        <v/>
      </c>
      <c r="B582" s="18">
        <f>OFFSET(MCQ!B$20,ROW(B582)-ROW(B$20),0)</f>
        <v/>
      </c>
      <c r="C582" s="18">
        <f>OFFSET(MCQ!C$20,ROW(C582)-ROW(C$20),0)</f>
        <v/>
      </c>
      <c r="D582" s="18">
        <f>OFFSET(MCQ!D$20,ROW(D582)-ROW(D$20),0)</f>
        <v/>
      </c>
      <c r="E582" s="18">
        <f>OFFSET(MCQ!E$20,ROW(E582)-ROW(E$20),0)</f>
        <v/>
      </c>
      <c r="F582" s="18" t="n"/>
      <c r="G582" s="233">
        <f>OFFSET(MCQ!G$20,ROW(G582)-ROW(G$20),0)</f>
        <v/>
      </c>
      <c r="H582" s="583">
        <f>IF(G582="","",OFFSET(MCQ!H$20,ROW(H582)-ROW(H$20),0))</f>
        <v/>
      </c>
      <c r="I582" s="24">
        <f>IF(G582="","",IF(OR(G582="etapa",G582="sub-etapa"),"",OFFSET(MCQ!I$20,ROW(I582)-ROW(I$20),0)))</f>
        <v/>
      </c>
      <c r="J582" s="25">
        <f>IF(G582="","",OFFSET(MCQ!J$20,ROW(J582)-ROW(J$20),0))</f>
        <v/>
      </c>
      <c r="K582" s="24">
        <f>IF(G582="","",IF(OR(G582="etapa",G582="sub-etapa"),"",OFFSET(MCQ!K$20,ROW(K582)-ROW(K$20),0)))</f>
        <v/>
      </c>
      <c r="L582" s="26">
        <f>IF(G582="","",IF(OR(G582="etapa",G582="sub-etapa"),"",TRUNC(OFFSET(MCQ!L$20,ROW(L582)-ROW(L$20),0),2)))</f>
        <v/>
      </c>
      <c r="M582" s="584">
        <f>IF(I582="", "", IFERROR(VLOOKUP(VALUE(I582), _BaseAbril2026, 4, 0), IFERROR(VLOOKUP(TEXT(I582, "@"), _BaseAbril2026, 4, 0), "")))</f>
        <v/>
      </c>
      <c r="N582" s="585">
        <f>IFERROR(IF(S582="BDI1", TRUNC(M582*(1+$O$18), 2),IF(S582="BDI2", TRUNC(M582*(1+$N$18), 2), "")), "")</f>
        <v/>
      </c>
      <c r="O582" s="586">
        <f>_xlfn.IFS(G582="ETAPA", SUMIFS(ValorTotalComD, Nivel, A582), G582="SUB-ETAPA", SUMIFS(ValorTotalComD, SubNivel, C582), TRUE, T582)</f>
        <v/>
      </c>
      <c r="P582" s="584">
        <f>IF(I582="", "", IFERROR(VLOOKUP(VALUE(I582), _BaseAbril2026, 5, 0), IFERROR(VLOOKUP(TEXT(I582, "@"), _BaseAbril2026, 5, 0), "")))</f>
        <v/>
      </c>
      <c r="Q582" s="585">
        <f>IFERROR(IF(S582="BDI1", TRUNC(P582*(1+$R$18), 2),IF(S582="BDI2", TRUNC(P582*(1+$Q$18), 2), "")), "")</f>
        <v/>
      </c>
      <c r="R582" s="586">
        <f>_xlfn.IFS(G582="ETAPA", SUMIFS(ValorTotalSemD, Nivel, A582), G582="SUB-ETAPA", SUMIFS(ValorTotalSemD, SubNivel, C582), TRUE, U582)</f>
        <v/>
      </c>
      <c r="S582" s="587">
        <f>IF(G582="","",IF(OR(G582="etapa",G582="sub-etapa"),"",OFFSET(MCQ!M$20,ROW(M582)-ROW(M$20),0)))</f>
        <v/>
      </c>
      <c r="T582" s="588">
        <f>IFERROR(TRUNC(L582*N582,2),"")</f>
        <v/>
      </c>
      <c r="U582" s="589">
        <f>IFERROR(TRUNC(L582*Q582,2),"")</f>
        <v/>
      </c>
    </row>
    <row r="583">
      <c r="A583" s="18">
        <f>OFFSET(MCQ!A$20,ROW(A583)-ROW(A$20),0)</f>
        <v/>
      </c>
      <c r="B583" s="18">
        <f>OFFSET(MCQ!B$20,ROW(B583)-ROW(B$20),0)</f>
        <v/>
      </c>
      <c r="C583" s="18">
        <f>OFFSET(MCQ!C$20,ROW(C583)-ROW(C$20),0)</f>
        <v/>
      </c>
      <c r="D583" s="18">
        <f>OFFSET(MCQ!D$20,ROW(D583)-ROW(D$20),0)</f>
        <v/>
      </c>
      <c r="E583" s="18">
        <f>OFFSET(MCQ!E$20,ROW(E583)-ROW(E$20),0)</f>
        <v/>
      </c>
      <c r="F583" s="18" t="n"/>
      <c r="G583" s="233">
        <f>OFFSET(MCQ!G$20,ROW(G583)-ROW(G$20),0)</f>
        <v/>
      </c>
      <c r="H583" s="583">
        <f>IF(G583="","",OFFSET(MCQ!H$20,ROW(H583)-ROW(H$20),0))</f>
        <v/>
      </c>
      <c r="I583" s="24">
        <f>IF(G583="","",IF(OR(G583="etapa",G583="sub-etapa"),"",OFFSET(MCQ!I$20,ROW(I583)-ROW(I$20),0)))</f>
        <v/>
      </c>
      <c r="J583" s="25">
        <f>IF(G583="","",OFFSET(MCQ!J$20,ROW(J583)-ROW(J$20),0))</f>
        <v/>
      </c>
      <c r="K583" s="24">
        <f>IF(G583="","",IF(OR(G583="etapa",G583="sub-etapa"),"",OFFSET(MCQ!K$20,ROW(K583)-ROW(K$20),0)))</f>
        <v/>
      </c>
      <c r="L583" s="26">
        <f>IF(G583="","",IF(OR(G583="etapa",G583="sub-etapa"),"",TRUNC(OFFSET(MCQ!L$20,ROW(L583)-ROW(L$20),0),2)))</f>
        <v/>
      </c>
      <c r="M583" s="584">
        <f>IF(I583="", "", IFERROR(VLOOKUP(VALUE(I583), _BaseAbril2026, 4, 0), IFERROR(VLOOKUP(TEXT(I583, "@"), _BaseAbril2026, 4, 0), "")))</f>
        <v/>
      </c>
      <c r="N583" s="585">
        <f>IFERROR(IF(S583="BDI1", TRUNC(M583*(1+$O$18), 2),IF(S583="BDI2", TRUNC(M583*(1+$N$18), 2), "")), "")</f>
        <v/>
      </c>
      <c r="O583" s="586">
        <f>_xlfn.IFS(G583="ETAPA", SUMIFS(ValorTotalComD, Nivel, A583), G583="SUB-ETAPA", SUMIFS(ValorTotalComD, SubNivel, C583), TRUE, T583)</f>
        <v/>
      </c>
      <c r="P583" s="584">
        <f>IF(I583="", "", IFERROR(VLOOKUP(VALUE(I583), _BaseAbril2026, 5, 0), IFERROR(VLOOKUP(TEXT(I583, "@"), _BaseAbril2026, 5, 0), "")))</f>
        <v/>
      </c>
      <c r="Q583" s="585">
        <f>IFERROR(IF(S583="BDI1", TRUNC(P583*(1+$R$18), 2),IF(S583="BDI2", TRUNC(P583*(1+$Q$18), 2), "")), "")</f>
        <v/>
      </c>
      <c r="R583" s="586">
        <f>_xlfn.IFS(G583="ETAPA", SUMIFS(ValorTotalSemD, Nivel, A583), G583="SUB-ETAPA", SUMIFS(ValorTotalSemD, SubNivel, C583), TRUE, U583)</f>
        <v/>
      </c>
      <c r="S583" s="587">
        <f>IF(G583="","",IF(OR(G583="etapa",G583="sub-etapa"),"",OFFSET(MCQ!M$20,ROW(M583)-ROW(M$20),0)))</f>
        <v/>
      </c>
      <c r="T583" s="588">
        <f>IFERROR(TRUNC(L583*N583,2),"")</f>
        <v/>
      </c>
      <c r="U583" s="589">
        <f>IFERROR(TRUNC(L583*Q583,2),"")</f>
        <v/>
      </c>
    </row>
    <row r="584">
      <c r="A584" s="18">
        <f>OFFSET(MCQ!A$20,ROW(A584)-ROW(A$20),0)</f>
        <v/>
      </c>
      <c r="B584" s="18">
        <f>OFFSET(MCQ!B$20,ROW(B584)-ROW(B$20),0)</f>
        <v/>
      </c>
      <c r="C584" s="18">
        <f>OFFSET(MCQ!C$20,ROW(C584)-ROW(C$20),0)</f>
        <v/>
      </c>
      <c r="D584" s="18">
        <f>OFFSET(MCQ!D$20,ROW(D584)-ROW(D$20),0)</f>
        <v/>
      </c>
      <c r="E584" s="18">
        <f>OFFSET(MCQ!E$20,ROW(E584)-ROW(E$20),0)</f>
        <v/>
      </c>
      <c r="F584" s="18" t="n"/>
      <c r="G584" s="233">
        <f>OFFSET(MCQ!G$20,ROW(G584)-ROW(G$20),0)</f>
        <v/>
      </c>
      <c r="H584" s="583">
        <f>IF(G584="","",OFFSET(MCQ!H$20,ROW(H584)-ROW(H$20),0))</f>
        <v/>
      </c>
      <c r="I584" s="24">
        <f>IF(G584="","",IF(OR(G584="etapa",G584="sub-etapa"),"",OFFSET(MCQ!I$20,ROW(I584)-ROW(I$20),0)))</f>
        <v/>
      </c>
      <c r="J584" s="25">
        <f>IF(G584="","",OFFSET(MCQ!J$20,ROW(J584)-ROW(J$20),0))</f>
        <v/>
      </c>
      <c r="K584" s="24">
        <f>IF(G584="","",IF(OR(G584="etapa",G584="sub-etapa"),"",OFFSET(MCQ!K$20,ROW(K584)-ROW(K$20),0)))</f>
        <v/>
      </c>
      <c r="L584" s="26">
        <f>IF(G584="","",IF(OR(G584="etapa",G584="sub-etapa"),"",TRUNC(OFFSET(MCQ!L$20,ROW(L584)-ROW(L$20),0),2)))</f>
        <v/>
      </c>
      <c r="M584" s="584">
        <f>IF(I584="", "", IFERROR(VLOOKUP(VALUE(I584), _BaseAbril2026, 4, 0), IFERROR(VLOOKUP(TEXT(I584, "@"), _BaseAbril2026, 4, 0), "")))</f>
        <v/>
      </c>
      <c r="N584" s="585">
        <f>IFERROR(IF(S584="BDI1", TRUNC(M584*(1+$O$18), 2),IF(S584="BDI2", TRUNC(M584*(1+$N$18), 2), "")), "")</f>
        <v/>
      </c>
      <c r="O584" s="586">
        <f>_xlfn.IFS(G584="ETAPA", SUMIFS(ValorTotalComD, Nivel, A584), G584="SUB-ETAPA", SUMIFS(ValorTotalComD, SubNivel, C584), TRUE, T584)</f>
        <v/>
      </c>
      <c r="P584" s="584">
        <f>IF(I584="", "", IFERROR(VLOOKUP(VALUE(I584), _BaseAbril2026, 5, 0), IFERROR(VLOOKUP(TEXT(I584, "@"), _BaseAbril2026, 5, 0), "")))</f>
        <v/>
      </c>
      <c r="Q584" s="585">
        <f>IFERROR(IF(S584="BDI1", TRUNC(P584*(1+$R$18), 2),IF(S584="BDI2", TRUNC(P584*(1+$Q$18), 2), "")), "")</f>
        <v/>
      </c>
      <c r="R584" s="586">
        <f>_xlfn.IFS(G584="ETAPA", SUMIFS(ValorTotalSemD, Nivel, A584), G584="SUB-ETAPA", SUMIFS(ValorTotalSemD, SubNivel, C584), TRUE, U584)</f>
        <v/>
      </c>
      <c r="S584" s="587">
        <f>IF(G584="","",IF(OR(G584="etapa",G584="sub-etapa"),"",OFFSET(MCQ!M$20,ROW(M584)-ROW(M$20),0)))</f>
        <v/>
      </c>
      <c r="T584" s="588">
        <f>IFERROR(TRUNC(L584*N584,2),"")</f>
        <v/>
      </c>
      <c r="U584" s="589">
        <f>IFERROR(TRUNC(L584*Q584,2),"")</f>
        <v/>
      </c>
    </row>
    <row r="585">
      <c r="A585" s="18">
        <f>OFFSET(MCQ!A$20,ROW(A585)-ROW(A$20),0)</f>
        <v/>
      </c>
      <c r="B585" s="18">
        <f>OFFSET(MCQ!B$20,ROW(B585)-ROW(B$20),0)</f>
        <v/>
      </c>
      <c r="C585" s="18">
        <f>OFFSET(MCQ!C$20,ROW(C585)-ROW(C$20),0)</f>
        <v/>
      </c>
      <c r="D585" s="18">
        <f>OFFSET(MCQ!D$20,ROW(D585)-ROW(D$20),0)</f>
        <v/>
      </c>
      <c r="E585" s="18">
        <f>OFFSET(MCQ!E$20,ROW(E585)-ROW(E$20),0)</f>
        <v/>
      </c>
      <c r="F585" s="18" t="n"/>
      <c r="G585" s="233">
        <f>OFFSET(MCQ!G$20,ROW(G585)-ROW(G$20),0)</f>
        <v/>
      </c>
      <c r="H585" s="583">
        <f>IF(G585="","",OFFSET(MCQ!H$20,ROW(H585)-ROW(H$20),0))</f>
        <v/>
      </c>
      <c r="I585" s="24">
        <f>IF(G585="","",IF(OR(G585="etapa",G585="sub-etapa"),"",OFFSET(MCQ!I$20,ROW(I585)-ROW(I$20),0)))</f>
        <v/>
      </c>
      <c r="J585" s="25">
        <f>IF(G585="","",OFFSET(MCQ!J$20,ROW(J585)-ROW(J$20),0))</f>
        <v/>
      </c>
      <c r="K585" s="24">
        <f>IF(G585="","",IF(OR(G585="etapa",G585="sub-etapa"),"",OFFSET(MCQ!K$20,ROW(K585)-ROW(K$20),0)))</f>
        <v/>
      </c>
      <c r="L585" s="26">
        <f>IF(G585="","",IF(OR(G585="etapa",G585="sub-etapa"),"",TRUNC(OFFSET(MCQ!L$20,ROW(L585)-ROW(L$20),0),2)))</f>
        <v/>
      </c>
      <c r="M585" s="584">
        <f>IF(I585="", "", IFERROR(VLOOKUP(VALUE(I585), _BaseAbril2026, 4, 0), IFERROR(VLOOKUP(TEXT(I585, "@"), _BaseAbril2026, 4, 0), "")))</f>
        <v/>
      </c>
      <c r="N585" s="585">
        <f>IFERROR(IF(S585="BDI1", TRUNC(M585*(1+$O$18), 2),IF(S585="BDI2", TRUNC(M585*(1+$N$18), 2), "")), "")</f>
        <v/>
      </c>
      <c r="O585" s="586">
        <f>_xlfn.IFS(G585="ETAPA", SUMIFS(ValorTotalComD, Nivel, A585), G585="SUB-ETAPA", SUMIFS(ValorTotalComD, SubNivel, C585), TRUE, T585)</f>
        <v/>
      </c>
      <c r="P585" s="584">
        <f>IF(I585="", "", IFERROR(VLOOKUP(VALUE(I585), _BaseAbril2026, 5, 0), IFERROR(VLOOKUP(TEXT(I585, "@"), _BaseAbril2026, 5, 0), "")))</f>
        <v/>
      </c>
      <c r="Q585" s="585">
        <f>IFERROR(IF(S585="BDI1", TRUNC(P585*(1+$R$18), 2),IF(S585="BDI2", TRUNC(P585*(1+$Q$18), 2), "")), "")</f>
        <v/>
      </c>
      <c r="R585" s="586">
        <f>_xlfn.IFS(G585="ETAPA", SUMIFS(ValorTotalSemD, Nivel, A585), G585="SUB-ETAPA", SUMIFS(ValorTotalSemD, SubNivel, C585), TRUE, U585)</f>
        <v/>
      </c>
      <c r="S585" s="587">
        <f>IF(G585="","",IF(OR(G585="etapa",G585="sub-etapa"),"",OFFSET(MCQ!M$20,ROW(M585)-ROW(M$20),0)))</f>
        <v/>
      </c>
      <c r="T585" s="588">
        <f>IFERROR(TRUNC(L585*N585,2),"")</f>
        <v/>
      </c>
      <c r="U585" s="589">
        <f>IFERROR(TRUNC(L585*Q585,2),"")</f>
        <v/>
      </c>
    </row>
    <row r="586">
      <c r="A586" s="18">
        <f>OFFSET(MCQ!A$20,ROW(A586)-ROW(A$20),0)</f>
        <v/>
      </c>
      <c r="B586" s="18">
        <f>OFFSET(MCQ!B$20,ROW(B586)-ROW(B$20),0)</f>
        <v/>
      </c>
      <c r="C586" s="18">
        <f>OFFSET(MCQ!C$20,ROW(C586)-ROW(C$20),0)</f>
        <v/>
      </c>
      <c r="D586" s="18">
        <f>OFFSET(MCQ!D$20,ROW(D586)-ROW(D$20),0)</f>
        <v/>
      </c>
      <c r="E586" s="18">
        <f>OFFSET(MCQ!E$20,ROW(E586)-ROW(E$20),0)</f>
        <v/>
      </c>
      <c r="F586" s="18" t="n"/>
      <c r="G586" s="233">
        <f>OFFSET(MCQ!G$20,ROW(G586)-ROW(G$20),0)</f>
        <v/>
      </c>
      <c r="H586" s="583">
        <f>IF(G586="","",OFFSET(MCQ!H$20,ROW(H586)-ROW(H$20),0))</f>
        <v/>
      </c>
      <c r="I586" s="24">
        <f>IF(G586="","",IF(OR(G586="etapa",G586="sub-etapa"),"",OFFSET(MCQ!I$20,ROW(I586)-ROW(I$20),0)))</f>
        <v/>
      </c>
      <c r="J586" s="25">
        <f>IF(G586="","",OFFSET(MCQ!J$20,ROW(J586)-ROW(J$20),0))</f>
        <v/>
      </c>
      <c r="K586" s="24">
        <f>IF(G586="","",IF(OR(G586="etapa",G586="sub-etapa"),"",OFFSET(MCQ!K$20,ROW(K586)-ROW(K$20),0)))</f>
        <v/>
      </c>
      <c r="L586" s="26">
        <f>IF(G586="","",IF(OR(G586="etapa",G586="sub-etapa"),"",TRUNC(OFFSET(MCQ!L$20,ROW(L586)-ROW(L$20),0),2)))</f>
        <v/>
      </c>
      <c r="M586" s="584">
        <f>IF(I586="", "", IFERROR(VLOOKUP(VALUE(I586), _BaseAbril2026, 4, 0), IFERROR(VLOOKUP(TEXT(I586, "@"), _BaseAbril2026, 4, 0), "")))</f>
        <v/>
      </c>
      <c r="N586" s="585">
        <f>IFERROR(IF(S586="BDI1", TRUNC(M586*(1+$O$18), 2),IF(S586="BDI2", TRUNC(M586*(1+$N$18), 2), "")), "")</f>
        <v/>
      </c>
      <c r="O586" s="586">
        <f>_xlfn.IFS(G586="ETAPA", SUMIFS(ValorTotalComD, Nivel, A586), G586="SUB-ETAPA", SUMIFS(ValorTotalComD, SubNivel, C586), TRUE, T586)</f>
        <v/>
      </c>
      <c r="P586" s="584">
        <f>IF(I586="", "", IFERROR(VLOOKUP(VALUE(I586), _BaseAbril2026, 5, 0), IFERROR(VLOOKUP(TEXT(I586, "@"), _BaseAbril2026, 5, 0), "")))</f>
        <v/>
      </c>
      <c r="Q586" s="585">
        <f>IFERROR(IF(S586="BDI1", TRUNC(P586*(1+$R$18), 2),IF(S586="BDI2", TRUNC(P586*(1+$Q$18), 2), "")), "")</f>
        <v/>
      </c>
      <c r="R586" s="586">
        <f>_xlfn.IFS(G586="ETAPA", SUMIFS(ValorTotalSemD, Nivel, A586), G586="SUB-ETAPA", SUMIFS(ValorTotalSemD, SubNivel, C586), TRUE, U586)</f>
        <v/>
      </c>
      <c r="S586" s="587">
        <f>IF(G586="","",IF(OR(G586="etapa",G586="sub-etapa"),"",OFFSET(MCQ!M$20,ROW(M586)-ROW(M$20),0)))</f>
        <v/>
      </c>
      <c r="T586" s="588">
        <f>IFERROR(TRUNC(L586*N586,2),"")</f>
        <v/>
      </c>
      <c r="U586" s="589">
        <f>IFERROR(TRUNC(L586*Q586,2),"")</f>
        <v/>
      </c>
    </row>
    <row r="587">
      <c r="A587" s="18">
        <f>OFFSET(MCQ!A$20,ROW(A587)-ROW(A$20),0)</f>
        <v/>
      </c>
      <c r="B587" s="18">
        <f>OFFSET(MCQ!B$20,ROW(B587)-ROW(B$20),0)</f>
        <v/>
      </c>
      <c r="C587" s="18">
        <f>OFFSET(MCQ!C$20,ROW(C587)-ROW(C$20),0)</f>
        <v/>
      </c>
      <c r="D587" s="18">
        <f>OFFSET(MCQ!D$20,ROW(D587)-ROW(D$20),0)</f>
        <v/>
      </c>
      <c r="E587" s="18">
        <f>OFFSET(MCQ!E$20,ROW(E587)-ROW(E$20),0)</f>
        <v/>
      </c>
      <c r="F587" s="18" t="n"/>
      <c r="G587" s="233">
        <f>OFFSET(MCQ!G$20,ROW(G587)-ROW(G$20),0)</f>
        <v/>
      </c>
      <c r="H587" s="583">
        <f>IF(G587="","",OFFSET(MCQ!H$20,ROW(H587)-ROW(H$20),0))</f>
        <v/>
      </c>
      <c r="I587" s="24">
        <f>IF(G587="","",IF(OR(G587="etapa",G587="sub-etapa"),"",OFFSET(MCQ!I$20,ROW(I587)-ROW(I$20),0)))</f>
        <v/>
      </c>
      <c r="J587" s="25">
        <f>IF(G587="","",OFFSET(MCQ!J$20,ROW(J587)-ROW(J$20),0))</f>
        <v/>
      </c>
      <c r="K587" s="24">
        <f>IF(G587="","",IF(OR(G587="etapa",G587="sub-etapa"),"",OFFSET(MCQ!K$20,ROW(K587)-ROW(K$20),0)))</f>
        <v/>
      </c>
      <c r="L587" s="26">
        <f>IF(G587="","",IF(OR(G587="etapa",G587="sub-etapa"),"",TRUNC(OFFSET(MCQ!L$20,ROW(L587)-ROW(L$20),0),2)))</f>
        <v/>
      </c>
      <c r="M587" s="584">
        <f>IF(I587="", "", IFERROR(VLOOKUP(VALUE(I587), _BaseAbril2026, 4, 0), IFERROR(VLOOKUP(TEXT(I587, "@"), _BaseAbril2026, 4, 0), "")))</f>
        <v/>
      </c>
      <c r="N587" s="585">
        <f>IFERROR(IF(S587="BDI1", TRUNC(M587*(1+$O$18), 2),IF(S587="BDI2", TRUNC(M587*(1+$N$18), 2), "")), "")</f>
        <v/>
      </c>
      <c r="O587" s="586">
        <f>_xlfn.IFS(G587="ETAPA", SUMIFS(ValorTotalComD, Nivel, A587), G587="SUB-ETAPA", SUMIFS(ValorTotalComD, SubNivel, C587), TRUE, T587)</f>
        <v/>
      </c>
      <c r="P587" s="584">
        <f>IF(I587="", "", IFERROR(VLOOKUP(VALUE(I587), _BaseAbril2026, 5, 0), IFERROR(VLOOKUP(TEXT(I587, "@"), _BaseAbril2026, 5, 0), "")))</f>
        <v/>
      </c>
      <c r="Q587" s="585">
        <f>IFERROR(IF(S587="BDI1", TRUNC(P587*(1+$R$18), 2),IF(S587="BDI2", TRUNC(P587*(1+$Q$18), 2), "")), "")</f>
        <v/>
      </c>
      <c r="R587" s="586">
        <f>_xlfn.IFS(G587="ETAPA", SUMIFS(ValorTotalSemD, Nivel, A587), G587="SUB-ETAPA", SUMIFS(ValorTotalSemD, SubNivel, C587), TRUE, U587)</f>
        <v/>
      </c>
      <c r="S587" s="587">
        <f>IF(G587="","",IF(OR(G587="etapa",G587="sub-etapa"),"",OFFSET(MCQ!M$20,ROW(M587)-ROW(M$20),0)))</f>
        <v/>
      </c>
      <c r="T587" s="588">
        <f>IFERROR(TRUNC(L587*N587,2),"")</f>
        <v/>
      </c>
      <c r="U587" s="589">
        <f>IFERROR(TRUNC(L587*Q587,2),"")</f>
        <v/>
      </c>
    </row>
    <row r="588">
      <c r="A588" s="18">
        <f>OFFSET(MCQ!A$20,ROW(A588)-ROW(A$20),0)</f>
        <v/>
      </c>
      <c r="B588" s="18">
        <f>OFFSET(MCQ!B$20,ROW(B588)-ROW(B$20),0)</f>
        <v/>
      </c>
      <c r="C588" s="18">
        <f>OFFSET(MCQ!C$20,ROW(C588)-ROW(C$20),0)</f>
        <v/>
      </c>
      <c r="D588" s="18">
        <f>OFFSET(MCQ!D$20,ROW(D588)-ROW(D$20),0)</f>
        <v/>
      </c>
      <c r="E588" s="18">
        <f>OFFSET(MCQ!E$20,ROW(E588)-ROW(E$20),0)</f>
        <v/>
      </c>
      <c r="F588" s="18" t="n"/>
      <c r="G588" s="233">
        <f>OFFSET(MCQ!G$20,ROW(G588)-ROW(G$20),0)</f>
        <v/>
      </c>
      <c r="H588" s="583">
        <f>IF(G588="","",OFFSET(MCQ!H$20,ROW(H588)-ROW(H$20),0))</f>
        <v/>
      </c>
      <c r="I588" s="24">
        <f>IF(G588="","",IF(OR(G588="etapa",G588="sub-etapa"),"",OFFSET(MCQ!I$20,ROW(I588)-ROW(I$20),0)))</f>
        <v/>
      </c>
      <c r="J588" s="25">
        <f>IF(G588="","",OFFSET(MCQ!J$20,ROW(J588)-ROW(J$20),0))</f>
        <v/>
      </c>
      <c r="K588" s="24">
        <f>IF(G588="","",IF(OR(G588="etapa",G588="sub-etapa"),"",OFFSET(MCQ!K$20,ROW(K588)-ROW(K$20),0)))</f>
        <v/>
      </c>
      <c r="L588" s="26">
        <f>IF(G588="","",IF(OR(G588="etapa",G588="sub-etapa"),"",TRUNC(OFFSET(MCQ!L$20,ROW(L588)-ROW(L$20),0),2)))</f>
        <v/>
      </c>
      <c r="M588" s="584">
        <f>IF(I588="", "", IFERROR(VLOOKUP(VALUE(I588), _BaseAbril2026, 4, 0), IFERROR(VLOOKUP(TEXT(I588, "@"), _BaseAbril2026, 4, 0), "")))</f>
        <v/>
      </c>
      <c r="N588" s="585">
        <f>IFERROR(IF(S588="BDI1", TRUNC(M588*(1+$O$18), 2),IF(S588="BDI2", TRUNC(M588*(1+$N$18), 2), "")), "")</f>
        <v/>
      </c>
      <c r="O588" s="586">
        <f>_xlfn.IFS(G588="ETAPA", SUMIFS(ValorTotalComD, Nivel, A588), G588="SUB-ETAPA", SUMIFS(ValorTotalComD, SubNivel, C588), TRUE, T588)</f>
        <v/>
      </c>
      <c r="P588" s="584">
        <f>IF(I588="", "", IFERROR(VLOOKUP(VALUE(I588), _BaseAbril2026, 5, 0), IFERROR(VLOOKUP(TEXT(I588, "@"), _BaseAbril2026, 5, 0), "")))</f>
        <v/>
      </c>
      <c r="Q588" s="585">
        <f>IFERROR(IF(S588="BDI1", TRUNC(P588*(1+$R$18), 2),IF(S588="BDI2", TRUNC(P588*(1+$Q$18), 2), "")), "")</f>
        <v/>
      </c>
      <c r="R588" s="586">
        <f>_xlfn.IFS(G588="ETAPA", SUMIFS(ValorTotalSemD, Nivel, A588), G588="SUB-ETAPA", SUMIFS(ValorTotalSemD, SubNivel, C588), TRUE, U588)</f>
        <v/>
      </c>
      <c r="S588" s="587">
        <f>IF(G588="","",IF(OR(G588="etapa",G588="sub-etapa"),"",OFFSET(MCQ!M$20,ROW(M588)-ROW(M$20),0)))</f>
        <v/>
      </c>
      <c r="T588" s="588">
        <f>IFERROR(TRUNC(L588*N588,2),"")</f>
        <v/>
      </c>
      <c r="U588" s="589">
        <f>IFERROR(TRUNC(L588*Q588,2),"")</f>
        <v/>
      </c>
    </row>
    <row r="589">
      <c r="A589" s="18">
        <f>OFFSET(MCQ!A$20,ROW(A589)-ROW(A$20),0)</f>
        <v/>
      </c>
      <c r="B589" s="18">
        <f>OFFSET(MCQ!B$20,ROW(B589)-ROW(B$20),0)</f>
        <v/>
      </c>
      <c r="C589" s="18">
        <f>OFFSET(MCQ!C$20,ROW(C589)-ROW(C$20),0)</f>
        <v/>
      </c>
      <c r="D589" s="18">
        <f>OFFSET(MCQ!D$20,ROW(D589)-ROW(D$20),0)</f>
        <v/>
      </c>
      <c r="E589" s="18">
        <f>OFFSET(MCQ!E$20,ROW(E589)-ROW(E$20),0)</f>
        <v/>
      </c>
      <c r="F589" s="18" t="n"/>
      <c r="G589" s="233">
        <f>OFFSET(MCQ!G$20,ROW(G589)-ROW(G$20),0)</f>
        <v/>
      </c>
      <c r="H589" s="583">
        <f>IF(G589="","",OFFSET(MCQ!H$20,ROW(H589)-ROW(H$20),0))</f>
        <v/>
      </c>
      <c r="I589" s="24">
        <f>IF(G589="","",IF(OR(G589="etapa",G589="sub-etapa"),"",OFFSET(MCQ!I$20,ROW(I589)-ROW(I$20),0)))</f>
        <v/>
      </c>
      <c r="J589" s="25">
        <f>IF(G589="","",OFFSET(MCQ!J$20,ROW(J589)-ROW(J$20),0))</f>
        <v/>
      </c>
      <c r="K589" s="24">
        <f>IF(G589="","",IF(OR(G589="etapa",G589="sub-etapa"),"",OFFSET(MCQ!K$20,ROW(K589)-ROW(K$20),0)))</f>
        <v/>
      </c>
      <c r="L589" s="26">
        <f>IF(G589="","",IF(OR(G589="etapa",G589="sub-etapa"),"",TRUNC(OFFSET(MCQ!L$20,ROW(L589)-ROW(L$20),0),2)))</f>
        <v/>
      </c>
      <c r="M589" s="584">
        <f>IF(I589="", "", IFERROR(VLOOKUP(VALUE(I589), _BaseAbril2026, 4, 0), IFERROR(VLOOKUP(TEXT(I589, "@"), _BaseAbril2026, 4, 0), "")))</f>
        <v/>
      </c>
      <c r="N589" s="585">
        <f>IFERROR(IF(S589="BDI1", TRUNC(M589*(1+$O$18), 2),IF(S589="BDI2", TRUNC(M589*(1+$N$18), 2), "")), "")</f>
        <v/>
      </c>
      <c r="O589" s="586">
        <f>_xlfn.IFS(G589="ETAPA", SUMIFS(ValorTotalComD, Nivel, A589), G589="SUB-ETAPA", SUMIFS(ValorTotalComD, SubNivel, C589), TRUE, T589)</f>
        <v/>
      </c>
      <c r="P589" s="584">
        <f>IF(I589="", "", IFERROR(VLOOKUP(VALUE(I589), _BaseAbril2026, 5, 0), IFERROR(VLOOKUP(TEXT(I589, "@"), _BaseAbril2026, 5, 0), "")))</f>
        <v/>
      </c>
      <c r="Q589" s="585">
        <f>IFERROR(IF(S589="BDI1", TRUNC(P589*(1+$R$18), 2),IF(S589="BDI2", TRUNC(P589*(1+$Q$18), 2), "")), "")</f>
        <v/>
      </c>
      <c r="R589" s="586">
        <f>_xlfn.IFS(G589="ETAPA", SUMIFS(ValorTotalSemD, Nivel, A589), G589="SUB-ETAPA", SUMIFS(ValorTotalSemD, SubNivel, C589), TRUE, U589)</f>
        <v/>
      </c>
      <c r="S589" s="587">
        <f>IF(G589="","",IF(OR(G589="etapa",G589="sub-etapa"),"",OFFSET(MCQ!M$20,ROW(M589)-ROW(M$20),0)))</f>
        <v/>
      </c>
      <c r="T589" s="588">
        <f>IFERROR(TRUNC(L589*N589,2),"")</f>
        <v/>
      </c>
      <c r="U589" s="589">
        <f>IFERROR(TRUNC(L589*Q589,2),"")</f>
        <v/>
      </c>
    </row>
    <row r="590">
      <c r="A590" s="18">
        <f>OFFSET(MCQ!A$20,ROW(A590)-ROW(A$20),0)</f>
        <v/>
      </c>
      <c r="B590" s="18">
        <f>OFFSET(MCQ!B$20,ROW(B590)-ROW(B$20),0)</f>
        <v/>
      </c>
      <c r="C590" s="18">
        <f>OFFSET(MCQ!C$20,ROW(C590)-ROW(C$20),0)</f>
        <v/>
      </c>
      <c r="D590" s="18">
        <f>OFFSET(MCQ!D$20,ROW(D590)-ROW(D$20),0)</f>
        <v/>
      </c>
      <c r="E590" s="18">
        <f>OFFSET(MCQ!E$20,ROW(E590)-ROW(E$20),0)</f>
        <v/>
      </c>
      <c r="F590" s="18" t="n"/>
      <c r="G590" s="233">
        <f>OFFSET(MCQ!G$20,ROW(G590)-ROW(G$20),0)</f>
        <v/>
      </c>
      <c r="H590" s="583">
        <f>IF(G590="","",OFFSET(MCQ!H$20,ROW(H590)-ROW(H$20),0))</f>
        <v/>
      </c>
      <c r="I590" s="24">
        <f>IF(G590="","",IF(OR(G590="etapa",G590="sub-etapa"),"",OFFSET(MCQ!I$20,ROW(I590)-ROW(I$20),0)))</f>
        <v/>
      </c>
      <c r="J590" s="25">
        <f>IF(G590="","",OFFSET(MCQ!J$20,ROW(J590)-ROW(J$20),0))</f>
        <v/>
      </c>
      <c r="K590" s="24">
        <f>IF(G590="","",IF(OR(G590="etapa",G590="sub-etapa"),"",OFFSET(MCQ!K$20,ROW(K590)-ROW(K$20),0)))</f>
        <v/>
      </c>
      <c r="L590" s="26">
        <f>IF(G590="","",IF(OR(G590="etapa",G590="sub-etapa"),"",TRUNC(OFFSET(MCQ!L$20,ROW(L590)-ROW(L$20),0),2)))</f>
        <v/>
      </c>
      <c r="M590" s="584">
        <f>IF(I590="", "", IFERROR(VLOOKUP(VALUE(I590), _BaseAbril2026, 4, 0), IFERROR(VLOOKUP(TEXT(I590, "@"), _BaseAbril2026, 4, 0), "")))</f>
        <v/>
      </c>
      <c r="N590" s="585">
        <f>IFERROR(IF(S590="BDI1", TRUNC(M590*(1+$O$18), 2),IF(S590="BDI2", TRUNC(M590*(1+$N$18), 2), "")), "")</f>
        <v/>
      </c>
      <c r="O590" s="586">
        <f>_xlfn.IFS(G590="ETAPA", SUMIFS(ValorTotalComD, Nivel, A590), G590="SUB-ETAPA", SUMIFS(ValorTotalComD, SubNivel, C590), TRUE, T590)</f>
        <v/>
      </c>
      <c r="P590" s="584">
        <f>IF(I590="", "", IFERROR(VLOOKUP(VALUE(I590), _BaseAbril2026, 5, 0), IFERROR(VLOOKUP(TEXT(I590, "@"), _BaseAbril2026, 5, 0), "")))</f>
        <v/>
      </c>
      <c r="Q590" s="585">
        <f>IFERROR(IF(S590="BDI1", TRUNC(P590*(1+$R$18), 2),IF(S590="BDI2", TRUNC(P590*(1+$Q$18), 2), "")), "")</f>
        <v/>
      </c>
      <c r="R590" s="586">
        <f>_xlfn.IFS(G590="ETAPA", SUMIFS(ValorTotalSemD, Nivel, A590), G590="SUB-ETAPA", SUMIFS(ValorTotalSemD, SubNivel, C590), TRUE, U590)</f>
        <v/>
      </c>
      <c r="S590" s="587">
        <f>IF(G590="","",IF(OR(G590="etapa",G590="sub-etapa"),"",OFFSET(MCQ!M$20,ROW(M590)-ROW(M$20),0)))</f>
        <v/>
      </c>
      <c r="T590" s="588">
        <f>IFERROR(TRUNC(L590*N590,2),"")</f>
        <v/>
      </c>
      <c r="U590" s="589">
        <f>IFERROR(TRUNC(L590*Q590,2),"")</f>
        <v/>
      </c>
    </row>
    <row r="591">
      <c r="A591" s="18">
        <f>OFFSET(MCQ!A$20,ROW(A591)-ROW(A$20),0)</f>
        <v/>
      </c>
      <c r="B591" s="18">
        <f>OFFSET(MCQ!B$20,ROW(B591)-ROW(B$20),0)</f>
        <v/>
      </c>
      <c r="C591" s="18">
        <f>OFFSET(MCQ!C$20,ROW(C591)-ROW(C$20),0)</f>
        <v/>
      </c>
      <c r="D591" s="18">
        <f>OFFSET(MCQ!D$20,ROW(D591)-ROW(D$20),0)</f>
        <v/>
      </c>
      <c r="E591" s="18">
        <f>OFFSET(MCQ!E$20,ROW(E591)-ROW(E$20),0)</f>
        <v/>
      </c>
      <c r="F591" s="18" t="n"/>
      <c r="G591" s="233">
        <f>OFFSET(MCQ!G$20,ROW(G591)-ROW(G$20),0)</f>
        <v/>
      </c>
      <c r="H591" s="583">
        <f>IF(G591="","",OFFSET(MCQ!H$20,ROW(H591)-ROW(H$20),0))</f>
        <v/>
      </c>
      <c r="I591" s="24">
        <f>IF(G591="","",IF(OR(G591="etapa",G591="sub-etapa"),"",OFFSET(MCQ!I$20,ROW(I591)-ROW(I$20),0)))</f>
        <v/>
      </c>
      <c r="J591" s="25">
        <f>IF(G591="","",OFFSET(MCQ!J$20,ROW(J591)-ROW(J$20),0))</f>
        <v/>
      </c>
      <c r="K591" s="24">
        <f>IF(G591="","",IF(OR(G591="etapa",G591="sub-etapa"),"",OFFSET(MCQ!K$20,ROW(K591)-ROW(K$20),0)))</f>
        <v/>
      </c>
      <c r="L591" s="26">
        <f>IF(G591="","",IF(OR(G591="etapa",G591="sub-etapa"),"",TRUNC(OFFSET(MCQ!L$20,ROW(L591)-ROW(L$20),0),2)))</f>
        <v/>
      </c>
      <c r="M591" s="584">
        <f>IF(I591="", "", IFERROR(VLOOKUP(VALUE(I591), _BaseAbril2026, 4, 0), IFERROR(VLOOKUP(TEXT(I591, "@"), _BaseAbril2026, 4, 0), "")))</f>
        <v/>
      </c>
      <c r="N591" s="585">
        <f>IFERROR(IF(S591="BDI1", TRUNC(M591*(1+$O$18), 2),IF(S591="BDI2", TRUNC(M591*(1+$N$18), 2), "")), "")</f>
        <v/>
      </c>
      <c r="O591" s="586">
        <f>_xlfn.IFS(G591="ETAPA", SUMIFS(ValorTotalComD, Nivel, A591), G591="SUB-ETAPA", SUMIFS(ValorTotalComD, SubNivel, C591), TRUE, T591)</f>
        <v/>
      </c>
      <c r="P591" s="584">
        <f>IF(I591="", "", IFERROR(VLOOKUP(VALUE(I591), _BaseAbril2026, 5, 0), IFERROR(VLOOKUP(TEXT(I591, "@"), _BaseAbril2026, 5, 0), "")))</f>
        <v/>
      </c>
      <c r="Q591" s="585">
        <f>IFERROR(IF(S591="BDI1", TRUNC(P591*(1+$R$18), 2),IF(S591="BDI2", TRUNC(P591*(1+$Q$18), 2), "")), "")</f>
        <v/>
      </c>
      <c r="R591" s="586">
        <f>_xlfn.IFS(G591="ETAPA", SUMIFS(ValorTotalSemD, Nivel, A591), G591="SUB-ETAPA", SUMIFS(ValorTotalSemD, SubNivel, C591), TRUE, U591)</f>
        <v/>
      </c>
      <c r="S591" s="587">
        <f>IF(G591="","",IF(OR(G591="etapa",G591="sub-etapa"),"",OFFSET(MCQ!M$20,ROW(M591)-ROW(M$20),0)))</f>
        <v/>
      </c>
      <c r="T591" s="588">
        <f>IFERROR(TRUNC(L591*N591,2),"")</f>
        <v/>
      </c>
      <c r="U591" s="589">
        <f>IFERROR(TRUNC(L591*Q591,2),"")</f>
        <v/>
      </c>
    </row>
    <row r="592">
      <c r="A592" s="18">
        <f>OFFSET(MCQ!A$20,ROW(A592)-ROW(A$20),0)</f>
        <v/>
      </c>
      <c r="B592" s="18">
        <f>OFFSET(MCQ!B$20,ROW(B592)-ROW(B$20),0)</f>
        <v/>
      </c>
      <c r="C592" s="18">
        <f>OFFSET(MCQ!C$20,ROW(C592)-ROW(C$20),0)</f>
        <v/>
      </c>
      <c r="D592" s="18">
        <f>OFFSET(MCQ!D$20,ROW(D592)-ROW(D$20),0)</f>
        <v/>
      </c>
      <c r="E592" s="18">
        <f>OFFSET(MCQ!E$20,ROW(E592)-ROW(E$20),0)</f>
        <v/>
      </c>
      <c r="F592" s="18" t="n"/>
      <c r="G592" s="233">
        <f>OFFSET(MCQ!G$20,ROW(G592)-ROW(G$20),0)</f>
        <v/>
      </c>
      <c r="H592" s="583">
        <f>IF(G592="","",OFFSET(MCQ!H$20,ROW(H592)-ROW(H$20),0))</f>
        <v/>
      </c>
      <c r="I592" s="24">
        <f>IF(G592="","",IF(OR(G592="etapa",G592="sub-etapa"),"",OFFSET(MCQ!I$20,ROW(I592)-ROW(I$20),0)))</f>
        <v/>
      </c>
      <c r="J592" s="25">
        <f>IF(G592="","",OFFSET(MCQ!J$20,ROW(J592)-ROW(J$20),0))</f>
        <v/>
      </c>
      <c r="K592" s="24">
        <f>IF(G592="","",IF(OR(G592="etapa",G592="sub-etapa"),"",OFFSET(MCQ!K$20,ROW(K592)-ROW(K$20),0)))</f>
        <v/>
      </c>
      <c r="L592" s="26">
        <f>IF(G592="","",IF(OR(G592="etapa",G592="sub-etapa"),"",TRUNC(OFFSET(MCQ!L$20,ROW(L592)-ROW(L$20),0),2)))</f>
        <v/>
      </c>
      <c r="M592" s="584">
        <f>IF(I592="", "", IFERROR(VLOOKUP(VALUE(I592), _BaseAbril2026, 4, 0), IFERROR(VLOOKUP(TEXT(I592, "@"), _BaseAbril2026, 4, 0), "")))</f>
        <v/>
      </c>
      <c r="N592" s="585">
        <f>IFERROR(IF(S592="BDI1", TRUNC(M592*(1+$O$18), 2),IF(S592="BDI2", TRUNC(M592*(1+$N$18), 2), "")), "")</f>
        <v/>
      </c>
      <c r="O592" s="586">
        <f>_xlfn.IFS(G592="ETAPA", SUMIFS(ValorTotalComD, Nivel, A592), G592="SUB-ETAPA", SUMIFS(ValorTotalComD, SubNivel, C592), TRUE, T592)</f>
        <v/>
      </c>
      <c r="P592" s="584">
        <f>IF(I592="", "", IFERROR(VLOOKUP(VALUE(I592), _BaseAbril2026, 5, 0), IFERROR(VLOOKUP(TEXT(I592, "@"), _BaseAbril2026, 5, 0), "")))</f>
        <v/>
      </c>
      <c r="Q592" s="585">
        <f>IFERROR(IF(S592="BDI1", TRUNC(P592*(1+$R$18), 2),IF(S592="BDI2", TRUNC(P592*(1+$Q$18), 2), "")), "")</f>
        <v/>
      </c>
      <c r="R592" s="586">
        <f>_xlfn.IFS(G592="ETAPA", SUMIFS(ValorTotalSemD, Nivel, A592), G592="SUB-ETAPA", SUMIFS(ValorTotalSemD, SubNivel, C592), TRUE, U592)</f>
        <v/>
      </c>
      <c r="S592" s="587">
        <f>IF(G592="","",IF(OR(G592="etapa",G592="sub-etapa"),"",OFFSET(MCQ!M$20,ROW(M592)-ROW(M$20),0)))</f>
        <v/>
      </c>
      <c r="T592" s="588">
        <f>IFERROR(TRUNC(L592*N592,2),"")</f>
        <v/>
      </c>
      <c r="U592" s="589">
        <f>IFERROR(TRUNC(L592*Q592,2),"")</f>
        <v/>
      </c>
    </row>
    <row r="593">
      <c r="A593" s="18">
        <f>OFFSET(MCQ!A$20,ROW(A593)-ROW(A$20),0)</f>
        <v/>
      </c>
      <c r="B593" s="18">
        <f>OFFSET(MCQ!B$20,ROW(B593)-ROW(B$20),0)</f>
        <v/>
      </c>
      <c r="C593" s="18">
        <f>OFFSET(MCQ!C$20,ROW(C593)-ROW(C$20),0)</f>
        <v/>
      </c>
      <c r="D593" s="18">
        <f>OFFSET(MCQ!D$20,ROW(D593)-ROW(D$20),0)</f>
        <v/>
      </c>
      <c r="E593" s="18">
        <f>OFFSET(MCQ!E$20,ROW(E593)-ROW(E$20),0)</f>
        <v/>
      </c>
      <c r="F593" s="18" t="n"/>
      <c r="G593" s="233">
        <f>OFFSET(MCQ!G$20,ROW(G593)-ROW(G$20),0)</f>
        <v/>
      </c>
      <c r="H593" s="583">
        <f>IF(G593="","",OFFSET(MCQ!H$20,ROW(H593)-ROW(H$20),0))</f>
        <v/>
      </c>
      <c r="I593" s="24">
        <f>IF(G593="","",IF(OR(G593="etapa",G593="sub-etapa"),"",OFFSET(MCQ!I$20,ROW(I593)-ROW(I$20),0)))</f>
        <v/>
      </c>
      <c r="J593" s="25">
        <f>IF(G593="","",OFFSET(MCQ!J$20,ROW(J593)-ROW(J$20),0))</f>
        <v/>
      </c>
      <c r="K593" s="24">
        <f>IF(G593="","",IF(OR(G593="etapa",G593="sub-etapa"),"",OFFSET(MCQ!K$20,ROW(K593)-ROW(K$20),0)))</f>
        <v/>
      </c>
      <c r="L593" s="26">
        <f>IF(G593="","",IF(OR(G593="etapa",G593="sub-etapa"),"",TRUNC(OFFSET(MCQ!L$20,ROW(L593)-ROW(L$20),0),2)))</f>
        <v/>
      </c>
      <c r="M593" s="584">
        <f>IF(I593="", "", IFERROR(VLOOKUP(VALUE(I593), _BaseAbril2026, 4, 0), IFERROR(VLOOKUP(TEXT(I593, "@"), _BaseAbril2026, 4, 0), "")))</f>
        <v/>
      </c>
      <c r="N593" s="585">
        <f>IFERROR(IF(S593="BDI1", TRUNC(M593*(1+$O$18), 2),IF(S593="BDI2", TRUNC(M593*(1+$N$18), 2), "")), "")</f>
        <v/>
      </c>
      <c r="O593" s="586">
        <f>_xlfn.IFS(G593="ETAPA", SUMIFS(ValorTotalComD, Nivel, A593), G593="SUB-ETAPA", SUMIFS(ValorTotalComD, SubNivel, C593), TRUE, T593)</f>
        <v/>
      </c>
      <c r="P593" s="584">
        <f>IF(I593="", "", IFERROR(VLOOKUP(VALUE(I593), _BaseAbril2026, 5, 0), IFERROR(VLOOKUP(TEXT(I593, "@"), _BaseAbril2026, 5, 0), "")))</f>
        <v/>
      </c>
      <c r="Q593" s="585">
        <f>IFERROR(IF(S593="BDI1", TRUNC(P593*(1+$R$18), 2),IF(S593="BDI2", TRUNC(P593*(1+$Q$18), 2), "")), "")</f>
        <v/>
      </c>
      <c r="R593" s="586">
        <f>_xlfn.IFS(G593="ETAPA", SUMIFS(ValorTotalSemD, Nivel, A593), G593="SUB-ETAPA", SUMIFS(ValorTotalSemD, SubNivel, C593), TRUE, U593)</f>
        <v/>
      </c>
      <c r="S593" s="587">
        <f>IF(G593="","",IF(OR(G593="etapa",G593="sub-etapa"),"",OFFSET(MCQ!M$20,ROW(M593)-ROW(M$20),0)))</f>
        <v/>
      </c>
      <c r="T593" s="588">
        <f>IFERROR(TRUNC(L593*N593,2),"")</f>
        <v/>
      </c>
      <c r="U593" s="589">
        <f>IFERROR(TRUNC(L593*Q593,2),"")</f>
        <v/>
      </c>
    </row>
    <row r="594">
      <c r="A594" s="18">
        <f>OFFSET(MCQ!A$20,ROW(A594)-ROW(A$20),0)</f>
        <v/>
      </c>
      <c r="B594" s="18">
        <f>OFFSET(MCQ!B$20,ROW(B594)-ROW(B$20),0)</f>
        <v/>
      </c>
      <c r="C594" s="18">
        <f>OFFSET(MCQ!C$20,ROW(C594)-ROW(C$20),0)</f>
        <v/>
      </c>
      <c r="D594" s="18">
        <f>OFFSET(MCQ!D$20,ROW(D594)-ROW(D$20),0)</f>
        <v/>
      </c>
      <c r="E594" s="18">
        <f>OFFSET(MCQ!E$20,ROW(E594)-ROW(E$20),0)</f>
        <v/>
      </c>
      <c r="F594" s="18" t="n"/>
      <c r="G594" s="233">
        <f>OFFSET(MCQ!G$20,ROW(G594)-ROW(G$20),0)</f>
        <v/>
      </c>
      <c r="H594" s="583">
        <f>IF(G594="","",OFFSET(MCQ!H$20,ROW(H594)-ROW(H$20),0))</f>
        <v/>
      </c>
      <c r="I594" s="24">
        <f>IF(G594="","",IF(OR(G594="etapa",G594="sub-etapa"),"",OFFSET(MCQ!I$20,ROW(I594)-ROW(I$20),0)))</f>
        <v/>
      </c>
      <c r="J594" s="25">
        <f>IF(G594="","",OFFSET(MCQ!J$20,ROW(J594)-ROW(J$20),0))</f>
        <v/>
      </c>
      <c r="K594" s="24">
        <f>IF(G594="","",IF(OR(G594="etapa",G594="sub-etapa"),"",OFFSET(MCQ!K$20,ROW(K594)-ROW(K$20),0)))</f>
        <v/>
      </c>
      <c r="L594" s="26">
        <f>IF(G594="","",IF(OR(G594="etapa",G594="sub-etapa"),"",TRUNC(OFFSET(MCQ!L$20,ROW(L594)-ROW(L$20),0),2)))</f>
        <v/>
      </c>
      <c r="M594" s="584">
        <f>IF(I594="", "", IFERROR(VLOOKUP(VALUE(I594), _BaseAbril2026, 4, 0), IFERROR(VLOOKUP(TEXT(I594, "@"), _BaseAbril2026, 4, 0), "")))</f>
        <v/>
      </c>
      <c r="N594" s="585">
        <f>IFERROR(IF(S594="BDI1", TRUNC(M594*(1+$O$18), 2),IF(S594="BDI2", TRUNC(M594*(1+$N$18), 2), "")), "")</f>
        <v/>
      </c>
      <c r="O594" s="586">
        <f>_xlfn.IFS(G594="ETAPA", SUMIFS(ValorTotalComD, Nivel, A594), G594="SUB-ETAPA", SUMIFS(ValorTotalComD, SubNivel, C594), TRUE, T594)</f>
        <v/>
      </c>
      <c r="P594" s="584">
        <f>IF(I594="", "", IFERROR(VLOOKUP(VALUE(I594), _BaseAbril2026, 5, 0), IFERROR(VLOOKUP(TEXT(I594, "@"), _BaseAbril2026, 5, 0), "")))</f>
        <v/>
      </c>
      <c r="Q594" s="585">
        <f>IFERROR(IF(S594="BDI1", TRUNC(P594*(1+$R$18), 2),IF(S594="BDI2", TRUNC(P594*(1+$Q$18), 2), "")), "")</f>
        <v/>
      </c>
      <c r="R594" s="586">
        <f>_xlfn.IFS(G594="ETAPA", SUMIFS(ValorTotalSemD, Nivel, A594), G594="SUB-ETAPA", SUMIFS(ValorTotalSemD, SubNivel, C594), TRUE, U594)</f>
        <v/>
      </c>
      <c r="S594" s="587">
        <f>IF(G594="","",IF(OR(G594="etapa",G594="sub-etapa"),"",OFFSET(MCQ!M$20,ROW(M594)-ROW(M$20),0)))</f>
        <v/>
      </c>
      <c r="T594" s="588">
        <f>IFERROR(TRUNC(L594*N594,2),"")</f>
        <v/>
      </c>
      <c r="U594" s="589">
        <f>IFERROR(TRUNC(L594*Q594,2),"")</f>
        <v/>
      </c>
    </row>
    <row r="595">
      <c r="A595" s="18">
        <f>OFFSET(MCQ!A$20,ROW(A595)-ROW(A$20),0)</f>
        <v/>
      </c>
      <c r="B595" s="18">
        <f>OFFSET(MCQ!B$20,ROW(B595)-ROW(B$20),0)</f>
        <v/>
      </c>
      <c r="C595" s="18">
        <f>OFFSET(MCQ!C$20,ROW(C595)-ROW(C$20),0)</f>
        <v/>
      </c>
      <c r="D595" s="18">
        <f>OFFSET(MCQ!D$20,ROW(D595)-ROW(D$20),0)</f>
        <v/>
      </c>
      <c r="E595" s="18">
        <f>OFFSET(MCQ!E$20,ROW(E595)-ROW(E$20),0)</f>
        <v/>
      </c>
      <c r="F595" s="18" t="n"/>
      <c r="G595" s="233">
        <f>OFFSET(MCQ!G$20,ROW(G595)-ROW(G$20),0)</f>
        <v/>
      </c>
      <c r="H595" s="583">
        <f>IF(G595="","",OFFSET(MCQ!H$20,ROW(H595)-ROW(H$20),0))</f>
        <v/>
      </c>
      <c r="I595" s="24">
        <f>IF(G595="","",IF(OR(G595="etapa",G595="sub-etapa"),"",OFFSET(MCQ!I$20,ROW(I595)-ROW(I$20),0)))</f>
        <v/>
      </c>
      <c r="J595" s="25">
        <f>IF(G595="","",OFFSET(MCQ!J$20,ROW(J595)-ROW(J$20),0))</f>
        <v/>
      </c>
      <c r="K595" s="24">
        <f>IF(G595="","",IF(OR(G595="etapa",G595="sub-etapa"),"",OFFSET(MCQ!K$20,ROW(K595)-ROW(K$20),0)))</f>
        <v/>
      </c>
      <c r="L595" s="26">
        <f>IF(G595="","",IF(OR(G595="etapa",G595="sub-etapa"),"",TRUNC(OFFSET(MCQ!L$20,ROW(L595)-ROW(L$20),0),2)))</f>
        <v/>
      </c>
      <c r="M595" s="584">
        <f>IF(I595="", "", IFERROR(VLOOKUP(VALUE(I595), _BaseAbril2026, 4, 0), IFERROR(VLOOKUP(TEXT(I595, "@"), _BaseAbril2026, 4, 0), "")))</f>
        <v/>
      </c>
      <c r="N595" s="585">
        <f>IFERROR(IF(S595="BDI1", TRUNC(M595*(1+$O$18), 2),IF(S595="BDI2", TRUNC(M595*(1+$N$18), 2), "")), "")</f>
        <v/>
      </c>
      <c r="O595" s="586">
        <f>_xlfn.IFS(G595="ETAPA", SUMIFS(ValorTotalComD, Nivel, A595), G595="SUB-ETAPA", SUMIFS(ValorTotalComD, SubNivel, C595), TRUE, T595)</f>
        <v/>
      </c>
      <c r="P595" s="584">
        <f>IF(I595="", "", IFERROR(VLOOKUP(VALUE(I595), _BaseAbril2026, 5, 0), IFERROR(VLOOKUP(TEXT(I595, "@"), _BaseAbril2026, 5, 0), "")))</f>
        <v/>
      </c>
      <c r="Q595" s="585">
        <f>IFERROR(IF(S595="BDI1", TRUNC(P595*(1+$R$18), 2),IF(S595="BDI2", TRUNC(P595*(1+$Q$18), 2), "")), "")</f>
        <v/>
      </c>
      <c r="R595" s="586">
        <f>_xlfn.IFS(G595="ETAPA", SUMIFS(ValorTotalSemD, Nivel, A595), G595="SUB-ETAPA", SUMIFS(ValorTotalSemD, SubNivel, C595), TRUE, U595)</f>
        <v/>
      </c>
      <c r="S595" s="587">
        <f>IF(G595="","",IF(OR(G595="etapa",G595="sub-etapa"),"",OFFSET(MCQ!M$20,ROW(M595)-ROW(M$20),0)))</f>
        <v/>
      </c>
      <c r="T595" s="588">
        <f>IFERROR(TRUNC(L595*N595,2),"")</f>
        <v/>
      </c>
      <c r="U595" s="589">
        <f>IFERROR(TRUNC(L595*Q595,2),"")</f>
        <v/>
      </c>
    </row>
    <row r="596">
      <c r="A596" s="18">
        <f>OFFSET(MCQ!A$20,ROW(A596)-ROW(A$20),0)</f>
        <v/>
      </c>
      <c r="B596" s="18">
        <f>OFFSET(MCQ!B$20,ROW(B596)-ROW(B$20),0)</f>
        <v/>
      </c>
      <c r="C596" s="18">
        <f>OFFSET(MCQ!C$20,ROW(C596)-ROW(C$20),0)</f>
        <v/>
      </c>
      <c r="D596" s="18">
        <f>OFFSET(MCQ!D$20,ROW(D596)-ROW(D$20),0)</f>
        <v/>
      </c>
      <c r="E596" s="18">
        <f>OFFSET(MCQ!E$20,ROW(E596)-ROW(E$20),0)</f>
        <v/>
      </c>
      <c r="F596" s="18" t="n"/>
      <c r="G596" s="233">
        <f>OFFSET(MCQ!G$20,ROW(G596)-ROW(G$20),0)</f>
        <v/>
      </c>
      <c r="H596" s="583">
        <f>IF(G596="","",OFFSET(MCQ!H$20,ROW(H596)-ROW(H$20),0))</f>
        <v/>
      </c>
      <c r="I596" s="24">
        <f>IF(G596="","",IF(OR(G596="etapa",G596="sub-etapa"),"",OFFSET(MCQ!I$20,ROW(I596)-ROW(I$20),0)))</f>
        <v/>
      </c>
      <c r="J596" s="25">
        <f>IF(G596="","",OFFSET(MCQ!J$20,ROW(J596)-ROW(J$20),0))</f>
        <v/>
      </c>
      <c r="K596" s="24">
        <f>IF(G596="","",IF(OR(G596="etapa",G596="sub-etapa"),"",OFFSET(MCQ!K$20,ROW(K596)-ROW(K$20),0)))</f>
        <v/>
      </c>
      <c r="L596" s="26">
        <f>IF(G596="","",IF(OR(G596="etapa",G596="sub-etapa"),"",TRUNC(OFFSET(MCQ!L$20,ROW(L596)-ROW(L$20),0),2)))</f>
        <v/>
      </c>
      <c r="M596" s="584">
        <f>IF(I596="", "", IFERROR(VLOOKUP(VALUE(I596), _BaseAbril2026, 4, 0), IFERROR(VLOOKUP(TEXT(I596, "@"), _BaseAbril2026, 4, 0), "")))</f>
        <v/>
      </c>
      <c r="N596" s="585">
        <f>IFERROR(IF(S596="BDI1", TRUNC(M596*(1+$O$18), 2),IF(S596="BDI2", TRUNC(M596*(1+$N$18), 2), "")), "")</f>
        <v/>
      </c>
      <c r="O596" s="586">
        <f>_xlfn.IFS(G596="ETAPA", SUMIFS(ValorTotalComD, Nivel, A596), G596="SUB-ETAPA", SUMIFS(ValorTotalComD, SubNivel, C596), TRUE, T596)</f>
        <v/>
      </c>
      <c r="P596" s="584">
        <f>IF(I596="", "", IFERROR(VLOOKUP(VALUE(I596), _BaseAbril2026, 5, 0), IFERROR(VLOOKUP(TEXT(I596, "@"), _BaseAbril2026, 5, 0), "")))</f>
        <v/>
      </c>
      <c r="Q596" s="585">
        <f>IFERROR(IF(S596="BDI1", TRUNC(P596*(1+$R$18), 2),IF(S596="BDI2", TRUNC(P596*(1+$Q$18), 2), "")), "")</f>
        <v/>
      </c>
      <c r="R596" s="586">
        <f>_xlfn.IFS(G596="ETAPA", SUMIFS(ValorTotalSemD, Nivel, A596), G596="SUB-ETAPA", SUMIFS(ValorTotalSemD, SubNivel, C596), TRUE, U596)</f>
        <v/>
      </c>
      <c r="S596" s="587">
        <f>IF(G596="","",IF(OR(G596="etapa",G596="sub-etapa"),"",OFFSET(MCQ!M$20,ROW(M596)-ROW(M$20),0)))</f>
        <v/>
      </c>
      <c r="T596" s="588">
        <f>IFERROR(TRUNC(L596*N596,2),"")</f>
        <v/>
      </c>
      <c r="U596" s="589">
        <f>IFERROR(TRUNC(L596*Q596,2),"")</f>
        <v/>
      </c>
    </row>
    <row r="597">
      <c r="A597" s="18">
        <f>OFFSET(MCQ!A$20,ROW(A597)-ROW(A$20),0)</f>
        <v/>
      </c>
      <c r="B597" s="18">
        <f>OFFSET(MCQ!B$20,ROW(B597)-ROW(B$20),0)</f>
        <v/>
      </c>
      <c r="C597" s="18">
        <f>OFFSET(MCQ!C$20,ROW(C597)-ROW(C$20),0)</f>
        <v/>
      </c>
      <c r="D597" s="18">
        <f>OFFSET(MCQ!D$20,ROW(D597)-ROW(D$20),0)</f>
        <v/>
      </c>
      <c r="E597" s="18">
        <f>OFFSET(MCQ!E$20,ROW(E597)-ROW(E$20),0)</f>
        <v/>
      </c>
      <c r="F597" s="18" t="n"/>
      <c r="G597" s="233">
        <f>OFFSET(MCQ!G$20,ROW(G597)-ROW(G$20),0)</f>
        <v/>
      </c>
      <c r="H597" s="583">
        <f>IF(G597="","",OFFSET(MCQ!H$20,ROW(H597)-ROW(H$20),0))</f>
        <v/>
      </c>
      <c r="I597" s="24">
        <f>IF(G597="","",IF(OR(G597="etapa",G597="sub-etapa"),"",OFFSET(MCQ!I$20,ROW(I597)-ROW(I$20),0)))</f>
        <v/>
      </c>
      <c r="J597" s="25">
        <f>IF(G597="","",OFFSET(MCQ!J$20,ROW(J597)-ROW(J$20),0))</f>
        <v/>
      </c>
      <c r="K597" s="24">
        <f>IF(G597="","",IF(OR(G597="etapa",G597="sub-etapa"),"",OFFSET(MCQ!K$20,ROW(K597)-ROW(K$20),0)))</f>
        <v/>
      </c>
      <c r="L597" s="26">
        <f>IF(G597="","",IF(OR(G597="etapa",G597="sub-etapa"),"",TRUNC(OFFSET(MCQ!L$20,ROW(L597)-ROW(L$20),0),2)))</f>
        <v/>
      </c>
      <c r="M597" s="584">
        <f>IF(I597="", "", IFERROR(VLOOKUP(VALUE(I597), _BaseAbril2026, 4, 0), IFERROR(VLOOKUP(TEXT(I597, "@"), _BaseAbril2026, 4, 0), "")))</f>
        <v/>
      </c>
      <c r="N597" s="585">
        <f>IFERROR(IF(S597="BDI1", TRUNC(M597*(1+$O$18), 2),IF(S597="BDI2", TRUNC(M597*(1+$N$18), 2), "")), "")</f>
        <v/>
      </c>
      <c r="O597" s="586">
        <f>_xlfn.IFS(G597="ETAPA", SUMIFS(ValorTotalComD, Nivel, A597), G597="SUB-ETAPA", SUMIFS(ValorTotalComD, SubNivel, C597), TRUE, T597)</f>
        <v/>
      </c>
      <c r="P597" s="584">
        <f>IF(I597="", "", IFERROR(VLOOKUP(VALUE(I597), _BaseAbril2026, 5, 0), IFERROR(VLOOKUP(TEXT(I597, "@"), _BaseAbril2026, 5, 0), "")))</f>
        <v/>
      </c>
      <c r="Q597" s="585">
        <f>IFERROR(IF(S597="BDI1", TRUNC(P597*(1+$R$18), 2),IF(S597="BDI2", TRUNC(P597*(1+$Q$18), 2), "")), "")</f>
        <v/>
      </c>
      <c r="R597" s="586">
        <f>_xlfn.IFS(G597="ETAPA", SUMIFS(ValorTotalSemD, Nivel, A597), G597="SUB-ETAPA", SUMIFS(ValorTotalSemD, SubNivel, C597), TRUE, U597)</f>
        <v/>
      </c>
      <c r="S597" s="587">
        <f>IF(G597="","",IF(OR(G597="etapa",G597="sub-etapa"),"",OFFSET(MCQ!M$20,ROW(M597)-ROW(M$20),0)))</f>
        <v/>
      </c>
      <c r="T597" s="588">
        <f>IFERROR(TRUNC(L597*N597,2),"")</f>
        <v/>
      </c>
      <c r="U597" s="589">
        <f>IFERROR(TRUNC(L597*Q597,2),"")</f>
        <v/>
      </c>
    </row>
    <row r="598">
      <c r="A598" s="18">
        <f>OFFSET(MCQ!A$20,ROW(A598)-ROW(A$20),0)</f>
        <v/>
      </c>
      <c r="B598" s="18">
        <f>OFFSET(MCQ!B$20,ROW(B598)-ROW(B$20),0)</f>
        <v/>
      </c>
      <c r="C598" s="18">
        <f>OFFSET(MCQ!C$20,ROW(C598)-ROW(C$20),0)</f>
        <v/>
      </c>
      <c r="D598" s="18">
        <f>OFFSET(MCQ!D$20,ROW(D598)-ROW(D$20),0)</f>
        <v/>
      </c>
      <c r="E598" s="18">
        <f>OFFSET(MCQ!E$20,ROW(E598)-ROW(E$20),0)</f>
        <v/>
      </c>
      <c r="F598" s="18" t="n"/>
      <c r="G598" s="233">
        <f>OFFSET(MCQ!G$20,ROW(G598)-ROW(G$20),0)</f>
        <v/>
      </c>
      <c r="H598" s="583">
        <f>IF(G598="","",OFFSET(MCQ!H$20,ROW(H598)-ROW(H$20),0))</f>
        <v/>
      </c>
      <c r="I598" s="24">
        <f>IF(G598="","",IF(OR(G598="etapa",G598="sub-etapa"),"",OFFSET(MCQ!I$20,ROW(I598)-ROW(I$20),0)))</f>
        <v/>
      </c>
      <c r="J598" s="25">
        <f>IF(G598="","",OFFSET(MCQ!J$20,ROW(J598)-ROW(J$20),0))</f>
        <v/>
      </c>
      <c r="K598" s="24">
        <f>IF(G598="","",IF(OR(G598="etapa",G598="sub-etapa"),"",OFFSET(MCQ!K$20,ROW(K598)-ROW(K$20),0)))</f>
        <v/>
      </c>
      <c r="L598" s="26">
        <f>IF(G598="","",IF(OR(G598="etapa",G598="sub-etapa"),"",TRUNC(OFFSET(MCQ!L$20,ROW(L598)-ROW(L$20),0),2)))</f>
        <v/>
      </c>
      <c r="M598" s="584">
        <f>IF(I598="", "", IFERROR(VLOOKUP(VALUE(I598), _BaseAbril2026, 4, 0), IFERROR(VLOOKUP(TEXT(I598, "@"), _BaseAbril2026, 4, 0), "")))</f>
        <v/>
      </c>
      <c r="N598" s="585">
        <f>IFERROR(IF(S598="BDI1", TRUNC(M598*(1+$O$18), 2),IF(S598="BDI2", TRUNC(M598*(1+$N$18), 2), "")), "")</f>
        <v/>
      </c>
      <c r="O598" s="586">
        <f>_xlfn.IFS(G598="ETAPA", SUMIFS(ValorTotalComD, Nivel, A598), G598="SUB-ETAPA", SUMIFS(ValorTotalComD, SubNivel, C598), TRUE, T598)</f>
        <v/>
      </c>
      <c r="P598" s="584">
        <f>IF(I598="", "", IFERROR(VLOOKUP(VALUE(I598), _BaseAbril2026, 5, 0), IFERROR(VLOOKUP(TEXT(I598, "@"), _BaseAbril2026, 5, 0), "")))</f>
        <v/>
      </c>
      <c r="Q598" s="585">
        <f>IFERROR(IF(S598="BDI1", TRUNC(P598*(1+$R$18), 2),IF(S598="BDI2", TRUNC(P598*(1+$Q$18), 2), "")), "")</f>
        <v/>
      </c>
      <c r="R598" s="586">
        <f>_xlfn.IFS(G598="ETAPA", SUMIFS(ValorTotalSemD, Nivel, A598), G598="SUB-ETAPA", SUMIFS(ValorTotalSemD, SubNivel, C598), TRUE, U598)</f>
        <v/>
      </c>
      <c r="S598" s="587">
        <f>IF(G598="","",IF(OR(G598="etapa",G598="sub-etapa"),"",OFFSET(MCQ!M$20,ROW(M598)-ROW(M$20),0)))</f>
        <v/>
      </c>
      <c r="T598" s="588">
        <f>IFERROR(TRUNC(L598*N598,2),"")</f>
        <v/>
      </c>
      <c r="U598" s="589">
        <f>IFERROR(TRUNC(L598*Q598,2),"")</f>
        <v/>
      </c>
    </row>
    <row r="599">
      <c r="A599" s="18">
        <f>OFFSET(MCQ!A$20,ROW(A599)-ROW(A$20),0)</f>
        <v/>
      </c>
      <c r="B599" s="18">
        <f>OFFSET(MCQ!B$20,ROW(B599)-ROW(B$20),0)</f>
        <v/>
      </c>
      <c r="C599" s="18">
        <f>OFFSET(MCQ!C$20,ROW(C599)-ROW(C$20),0)</f>
        <v/>
      </c>
      <c r="D599" s="18">
        <f>OFFSET(MCQ!D$20,ROW(D599)-ROW(D$20),0)</f>
        <v/>
      </c>
      <c r="E599" s="18">
        <f>OFFSET(MCQ!E$20,ROW(E599)-ROW(E$20),0)</f>
        <v/>
      </c>
      <c r="F599" s="18" t="n"/>
      <c r="G599" s="233">
        <f>OFFSET(MCQ!G$20,ROW(G599)-ROW(G$20),0)</f>
        <v/>
      </c>
      <c r="H599" s="583">
        <f>IF(G599="","",OFFSET(MCQ!H$20,ROW(H599)-ROW(H$20),0))</f>
        <v/>
      </c>
      <c r="I599" s="24">
        <f>IF(G599="","",IF(OR(G599="etapa",G599="sub-etapa"),"",OFFSET(MCQ!I$20,ROW(I599)-ROW(I$20),0)))</f>
        <v/>
      </c>
      <c r="J599" s="25">
        <f>IF(G599="","",OFFSET(MCQ!J$20,ROW(J599)-ROW(J$20),0))</f>
        <v/>
      </c>
      <c r="K599" s="24">
        <f>IF(G599="","",IF(OR(G599="etapa",G599="sub-etapa"),"",OFFSET(MCQ!K$20,ROW(K599)-ROW(K$20),0)))</f>
        <v/>
      </c>
      <c r="L599" s="26">
        <f>IF(G599="","",IF(OR(G599="etapa",G599="sub-etapa"),"",TRUNC(OFFSET(MCQ!L$20,ROW(L599)-ROW(L$20),0),2)))</f>
        <v/>
      </c>
      <c r="M599" s="584">
        <f>IF(I599="", "", IFERROR(VLOOKUP(VALUE(I599), _BaseAbril2026, 4, 0), IFERROR(VLOOKUP(TEXT(I599, "@"), _BaseAbril2026, 4, 0), "")))</f>
        <v/>
      </c>
      <c r="N599" s="585">
        <f>IFERROR(IF(S599="BDI1", TRUNC(M599*(1+$O$18), 2),IF(S599="BDI2", TRUNC(M599*(1+$N$18), 2), "")), "")</f>
        <v/>
      </c>
      <c r="O599" s="586">
        <f>_xlfn.IFS(G599="ETAPA", SUMIFS(ValorTotalComD, Nivel, A599), G599="SUB-ETAPA", SUMIFS(ValorTotalComD, SubNivel, C599), TRUE, T599)</f>
        <v/>
      </c>
      <c r="P599" s="584">
        <f>IF(I599="", "", IFERROR(VLOOKUP(VALUE(I599), _BaseAbril2026, 5, 0), IFERROR(VLOOKUP(TEXT(I599, "@"), _BaseAbril2026, 5, 0), "")))</f>
        <v/>
      </c>
      <c r="Q599" s="585">
        <f>IFERROR(IF(S599="BDI1", TRUNC(P599*(1+$R$18), 2),IF(S599="BDI2", TRUNC(P599*(1+$Q$18), 2), "")), "")</f>
        <v/>
      </c>
      <c r="R599" s="586">
        <f>_xlfn.IFS(G599="ETAPA", SUMIFS(ValorTotalSemD, Nivel, A599), G599="SUB-ETAPA", SUMIFS(ValorTotalSemD, SubNivel, C599), TRUE, U599)</f>
        <v/>
      </c>
      <c r="S599" s="587">
        <f>IF(G599="","",IF(OR(G599="etapa",G599="sub-etapa"),"",OFFSET(MCQ!M$20,ROW(M599)-ROW(M$20),0)))</f>
        <v/>
      </c>
      <c r="T599" s="588">
        <f>IFERROR(TRUNC(L599*N599,2),"")</f>
        <v/>
      </c>
      <c r="U599" s="589">
        <f>IFERROR(TRUNC(L599*Q599,2),"")</f>
        <v/>
      </c>
    </row>
    <row r="600">
      <c r="A600" s="18">
        <f>OFFSET(MCQ!A$20,ROW(A600)-ROW(A$20),0)</f>
        <v/>
      </c>
      <c r="B600" s="18">
        <f>OFFSET(MCQ!B$20,ROW(B600)-ROW(B$20),0)</f>
        <v/>
      </c>
      <c r="C600" s="18">
        <f>OFFSET(MCQ!C$20,ROW(C600)-ROW(C$20),0)</f>
        <v/>
      </c>
      <c r="D600" s="18">
        <f>OFFSET(MCQ!D$20,ROW(D600)-ROW(D$20),0)</f>
        <v/>
      </c>
      <c r="E600" s="18">
        <f>OFFSET(MCQ!E$20,ROW(E600)-ROW(E$20),0)</f>
        <v/>
      </c>
      <c r="F600" s="18" t="n"/>
      <c r="G600" s="233">
        <f>OFFSET(MCQ!G$20,ROW(G600)-ROW(G$20),0)</f>
        <v/>
      </c>
      <c r="H600" s="583">
        <f>IF(G600="","",OFFSET(MCQ!H$20,ROW(H600)-ROW(H$20),0))</f>
        <v/>
      </c>
      <c r="I600" s="24">
        <f>IF(G600="","",IF(OR(G600="etapa",G600="sub-etapa"),"",OFFSET(MCQ!I$20,ROW(I600)-ROW(I$20),0)))</f>
        <v/>
      </c>
      <c r="J600" s="25">
        <f>IF(G600="","",OFFSET(MCQ!J$20,ROW(J600)-ROW(J$20),0))</f>
        <v/>
      </c>
      <c r="K600" s="24">
        <f>IF(G600="","",IF(OR(G600="etapa",G600="sub-etapa"),"",OFFSET(MCQ!K$20,ROW(K600)-ROW(K$20),0)))</f>
        <v/>
      </c>
      <c r="L600" s="26">
        <f>IF(G600="","",IF(OR(G600="etapa",G600="sub-etapa"),"",TRUNC(OFFSET(MCQ!L$20,ROW(L600)-ROW(L$20),0),2)))</f>
        <v/>
      </c>
      <c r="M600" s="584">
        <f>IF(I600="", "", IFERROR(VLOOKUP(VALUE(I600), _BaseAbril2026, 4, 0), IFERROR(VLOOKUP(TEXT(I600, "@"), _BaseAbril2026, 4, 0), "")))</f>
        <v/>
      </c>
      <c r="N600" s="585">
        <f>IFERROR(IF(S600="BDI1", TRUNC(M600*(1+$O$18), 2),IF(S600="BDI2", TRUNC(M600*(1+$N$18), 2), "")), "")</f>
        <v/>
      </c>
      <c r="O600" s="586">
        <f>_xlfn.IFS(G600="ETAPA", SUMIFS(ValorTotalComD, Nivel, A600), G600="SUB-ETAPA", SUMIFS(ValorTotalComD, SubNivel, C600), TRUE, T600)</f>
        <v/>
      </c>
      <c r="P600" s="584">
        <f>IF(I600="", "", IFERROR(VLOOKUP(VALUE(I600), _BaseAbril2026, 5, 0), IFERROR(VLOOKUP(TEXT(I600, "@"), _BaseAbril2026, 5, 0), "")))</f>
        <v/>
      </c>
      <c r="Q600" s="585">
        <f>IFERROR(IF(S600="BDI1", TRUNC(P600*(1+$R$18), 2),IF(S600="BDI2", TRUNC(P600*(1+$Q$18), 2), "")), "")</f>
        <v/>
      </c>
      <c r="R600" s="586">
        <f>_xlfn.IFS(G600="ETAPA", SUMIFS(ValorTotalSemD, Nivel, A600), G600="SUB-ETAPA", SUMIFS(ValorTotalSemD, SubNivel, C600), TRUE, U600)</f>
        <v/>
      </c>
      <c r="S600" s="587">
        <f>IF(G600="","",IF(OR(G600="etapa",G600="sub-etapa"),"",OFFSET(MCQ!M$20,ROW(M600)-ROW(M$20),0)))</f>
        <v/>
      </c>
      <c r="T600" s="588">
        <f>IFERROR(TRUNC(L600*N600,2),"")</f>
        <v/>
      </c>
      <c r="U600" s="589">
        <f>IFERROR(TRUNC(L600*Q600,2),"")</f>
        <v/>
      </c>
    </row>
    <row r="601">
      <c r="A601" s="18">
        <f>OFFSET(MCQ!A$20,ROW(A601)-ROW(A$20),0)</f>
        <v/>
      </c>
      <c r="B601" s="18">
        <f>OFFSET(MCQ!B$20,ROW(B601)-ROW(B$20),0)</f>
        <v/>
      </c>
      <c r="C601" s="18">
        <f>OFFSET(MCQ!C$20,ROW(C601)-ROW(C$20),0)</f>
        <v/>
      </c>
      <c r="D601" s="18">
        <f>OFFSET(MCQ!D$20,ROW(D601)-ROW(D$20),0)</f>
        <v/>
      </c>
      <c r="E601" s="18">
        <f>OFFSET(MCQ!E$20,ROW(E601)-ROW(E$20),0)</f>
        <v/>
      </c>
      <c r="F601" s="18" t="n"/>
      <c r="G601" s="233">
        <f>OFFSET(MCQ!G$20,ROW(G601)-ROW(G$20),0)</f>
        <v/>
      </c>
      <c r="H601" s="583">
        <f>IF(G601="","",OFFSET(MCQ!H$20,ROW(H601)-ROW(H$20),0))</f>
        <v/>
      </c>
      <c r="I601" s="24">
        <f>IF(G601="","",IF(OR(G601="etapa",G601="sub-etapa"),"",OFFSET(MCQ!I$20,ROW(I601)-ROW(I$20),0)))</f>
        <v/>
      </c>
      <c r="J601" s="25">
        <f>IF(G601="","",OFFSET(MCQ!J$20,ROW(J601)-ROW(J$20),0))</f>
        <v/>
      </c>
      <c r="K601" s="24">
        <f>IF(G601="","",IF(OR(G601="etapa",G601="sub-etapa"),"",OFFSET(MCQ!K$20,ROW(K601)-ROW(K$20),0)))</f>
        <v/>
      </c>
      <c r="L601" s="26">
        <f>IF(G601="","",IF(OR(G601="etapa",G601="sub-etapa"),"",TRUNC(OFFSET(MCQ!L$20,ROW(L601)-ROW(L$20),0),2)))</f>
        <v/>
      </c>
      <c r="M601" s="584">
        <f>IF(I601="", "", IFERROR(VLOOKUP(VALUE(I601), _BaseAbril2026, 4, 0), IFERROR(VLOOKUP(TEXT(I601, "@"), _BaseAbril2026, 4, 0), "")))</f>
        <v/>
      </c>
      <c r="N601" s="585">
        <f>IFERROR(IF(S601="BDI1", TRUNC(M601*(1+$O$18), 2),IF(S601="BDI2", TRUNC(M601*(1+$N$18), 2), "")), "")</f>
        <v/>
      </c>
      <c r="O601" s="586">
        <f>_xlfn.IFS(G601="ETAPA", SUMIFS(ValorTotalComD, Nivel, A601), G601="SUB-ETAPA", SUMIFS(ValorTotalComD, SubNivel, C601), TRUE, T601)</f>
        <v/>
      </c>
      <c r="P601" s="584">
        <f>IF(I601="", "", IFERROR(VLOOKUP(VALUE(I601), _BaseAbril2026, 5, 0), IFERROR(VLOOKUP(TEXT(I601, "@"), _BaseAbril2026, 5, 0), "")))</f>
        <v/>
      </c>
      <c r="Q601" s="585">
        <f>IFERROR(IF(S601="BDI1", TRUNC(P601*(1+$R$18), 2),IF(S601="BDI2", TRUNC(P601*(1+$Q$18), 2), "")), "")</f>
        <v/>
      </c>
      <c r="R601" s="586">
        <f>_xlfn.IFS(G601="ETAPA", SUMIFS(ValorTotalSemD, Nivel, A601), G601="SUB-ETAPA", SUMIFS(ValorTotalSemD, SubNivel, C601), TRUE, U601)</f>
        <v/>
      </c>
      <c r="S601" s="587">
        <f>IF(G601="","",IF(OR(G601="etapa",G601="sub-etapa"),"",OFFSET(MCQ!M$20,ROW(M601)-ROW(M$20),0)))</f>
        <v/>
      </c>
      <c r="T601" s="588">
        <f>IFERROR(TRUNC(L601*N601,2),"")</f>
        <v/>
      </c>
      <c r="U601" s="589">
        <f>IFERROR(TRUNC(L601*Q601,2),"")</f>
        <v/>
      </c>
    </row>
    <row r="602">
      <c r="A602" s="18">
        <f>OFFSET(MCQ!A$20,ROW(A602)-ROW(A$20),0)</f>
        <v/>
      </c>
      <c r="B602" s="18">
        <f>OFFSET(MCQ!B$20,ROW(B602)-ROW(B$20),0)</f>
        <v/>
      </c>
      <c r="C602" s="18">
        <f>OFFSET(MCQ!C$20,ROW(C602)-ROW(C$20),0)</f>
        <v/>
      </c>
      <c r="D602" s="18">
        <f>OFFSET(MCQ!D$20,ROW(D602)-ROW(D$20),0)</f>
        <v/>
      </c>
      <c r="E602" s="18">
        <f>OFFSET(MCQ!E$20,ROW(E602)-ROW(E$20),0)</f>
        <v/>
      </c>
      <c r="F602" s="18" t="n"/>
      <c r="G602" s="233">
        <f>OFFSET(MCQ!G$20,ROW(G602)-ROW(G$20),0)</f>
        <v/>
      </c>
      <c r="H602" s="583">
        <f>IF(G602="","",OFFSET(MCQ!H$20,ROW(H602)-ROW(H$20),0))</f>
        <v/>
      </c>
      <c r="I602" s="24">
        <f>IF(G602="","",IF(OR(G602="etapa",G602="sub-etapa"),"",OFFSET(MCQ!I$20,ROW(I602)-ROW(I$20),0)))</f>
        <v/>
      </c>
      <c r="J602" s="25">
        <f>IF(G602="","",OFFSET(MCQ!J$20,ROW(J602)-ROW(J$20),0))</f>
        <v/>
      </c>
      <c r="K602" s="24">
        <f>IF(G602="","",IF(OR(G602="etapa",G602="sub-etapa"),"",OFFSET(MCQ!K$20,ROW(K602)-ROW(K$20),0)))</f>
        <v/>
      </c>
      <c r="L602" s="26">
        <f>IF(G602="","",IF(OR(G602="etapa",G602="sub-etapa"),"",TRUNC(OFFSET(MCQ!L$20,ROW(L602)-ROW(L$20),0),2)))</f>
        <v/>
      </c>
      <c r="M602" s="584">
        <f>IF(I602="", "", IFERROR(VLOOKUP(VALUE(I602), _BaseAbril2026, 4, 0), IFERROR(VLOOKUP(TEXT(I602, "@"), _BaseAbril2026, 4, 0), "")))</f>
        <v/>
      </c>
      <c r="N602" s="585">
        <f>IFERROR(IF(S602="BDI1", TRUNC(M602*(1+$O$18), 2),IF(S602="BDI2", TRUNC(M602*(1+$N$18), 2), "")), "")</f>
        <v/>
      </c>
      <c r="O602" s="586">
        <f>_xlfn.IFS(G602="ETAPA", SUMIFS(ValorTotalComD, Nivel, A602), G602="SUB-ETAPA", SUMIFS(ValorTotalComD, SubNivel, C602), TRUE, T602)</f>
        <v/>
      </c>
      <c r="P602" s="584">
        <f>IF(I602="", "", IFERROR(VLOOKUP(VALUE(I602), _BaseAbril2026, 5, 0), IFERROR(VLOOKUP(TEXT(I602, "@"), _BaseAbril2026, 5, 0), "")))</f>
        <v/>
      </c>
      <c r="Q602" s="585">
        <f>IFERROR(IF(S602="BDI1", TRUNC(P602*(1+$R$18), 2),IF(S602="BDI2", TRUNC(P602*(1+$Q$18), 2), "")), "")</f>
        <v/>
      </c>
      <c r="R602" s="586">
        <f>_xlfn.IFS(G602="ETAPA", SUMIFS(ValorTotalSemD, Nivel, A602), G602="SUB-ETAPA", SUMIFS(ValorTotalSemD, SubNivel, C602), TRUE, U602)</f>
        <v/>
      </c>
      <c r="S602" s="587">
        <f>IF(G602="","",IF(OR(G602="etapa",G602="sub-etapa"),"",OFFSET(MCQ!M$20,ROW(M602)-ROW(M$20),0)))</f>
        <v/>
      </c>
      <c r="T602" s="588">
        <f>IFERROR(TRUNC(L602*N602,2),"")</f>
        <v/>
      </c>
      <c r="U602" s="589">
        <f>IFERROR(TRUNC(L602*Q602,2),"")</f>
        <v/>
      </c>
    </row>
    <row r="603">
      <c r="A603" s="18">
        <f>OFFSET(MCQ!A$20,ROW(A603)-ROW(A$20),0)</f>
        <v/>
      </c>
      <c r="B603" s="18">
        <f>OFFSET(MCQ!B$20,ROW(B603)-ROW(B$20),0)</f>
        <v/>
      </c>
      <c r="C603" s="18">
        <f>OFFSET(MCQ!C$20,ROW(C603)-ROW(C$20),0)</f>
        <v/>
      </c>
      <c r="D603" s="18">
        <f>OFFSET(MCQ!D$20,ROW(D603)-ROW(D$20),0)</f>
        <v/>
      </c>
      <c r="E603" s="18">
        <f>OFFSET(MCQ!E$20,ROW(E603)-ROW(E$20),0)</f>
        <v/>
      </c>
      <c r="F603" s="18" t="n"/>
      <c r="G603" s="233">
        <f>OFFSET(MCQ!G$20,ROW(G603)-ROW(G$20),0)</f>
        <v/>
      </c>
      <c r="H603" s="583">
        <f>IF(G603="","",OFFSET(MCQ!H$20,ROW(H603)-ROW(H$20),0))</f>
        <v/>
      </c>
      <c r="I603" s="24">
        <f>IF(G603="","",IF(OR(G603="etapa",G603="sub-etapa"),"",OFFSET(MCQ!I$20,ROW(I603)-ROW(I$20),0)))</f>
        <v/>
      </c>
      <c r="J603" s="25">
        <f>IF(G603="","",OFFSET(MCQ!J$20,ROW(J603)-ROW(J$20),0))</f>
        <v/>
      </c>
      <c r="K603" s="24">
        <f>IF(G603="","",IF(OR(G603="etapa",G603="sub-etapa"),"",OFFSET(MCQ!K$20,ROW(K603)-ROW(K$20),0)))</f>
        <v/>
      </c>
      <c r="L603" s="26">
        <f>IF(G603="","",IF(OR(G603="etapa",G603="sub-etapa"),"",TRUNC(OFFSET(MCQ!L$20,ROW(L603)-ROW(L$20),0),2)))</f>
        <v/>
      </c>
      <c r="M603" s="584">
        <f>IF(I603="", "", IFERROR(VLOOKUP(VALUE(I603), _BaseAbril2026, 4, 0), IFERROR(VLOOKUP(TEXT(I603, "@"), _BaseAbril2026, 4, 0), "")))</f>
        <v/>
      </c>
      <c r="N603" s="585">
        <f>IFERROR(IF(S603="BDI1", TRUNC(M603*(1+$O$18), 2),IF(S603="BDI2", TRUNC(M603*(1+$N$18), 2), "")), "")</f>
        <v/>
      </c>
      <c r="O603" s="586">
        <f>_xlfn.IFS(G603="ETAPA", SUMIFS(ValorTotalComD, Nivel, A603), G603="SUB-ETAPA", SUMIFS(ValorTotalComD, SubNivel, C603), TRUE, T603)</f>
        <v/>
      </c>
      <c r="P603" s="584">
        <f>IF(I603="", "", IFERROR(VLOOKUP(VALUE(I603), _BaseAbril2026, 5, 0), IFERROR(VLOOKUP(TEXT(I603, "@"), _BaseAbril2026, 5, 0), "")))</f>
        <v/>
      </c>
      <c r="Q603" s="585">
        <f>IFERROR(IF(S603="BDI1", TRUNC(P603*(1+$R$18), 2),IF(S603="BDI2", TRUNC(P603*(1+$Q$18), 2), "")), "")</f>
        <v/>
      </c>
      <c r="R603" s="586">
        <f>_xlfn.IFS(G603="ETAPA", SUMIFS(ValorTotalSemD, Nivel, A603), G603="SUB-ETAPA", SUMIFS(ValorTotalSemD, SubNivel, C603), TRUE, U603)</f>
        <v/>
      </c>
      <c r="S603" s="587">
        <f>IF(G603="","",IF(OR(G603="etapa",G603="sub-etapa"),"",OFFSET(MCQ!M$20,ROW(M603)-ROW(M$20),0)))</f>
        <v/>
      </c>
      <c r="T603" s="588">
        <f>IFERROR(TRUNC(L603*N603,2),"")</f>
        <v/>
      </c>
      <c r="U603" s="589">
        <f>IFERROR(TRUNC(L603*Q603,2),"")</f>
        <v/>
      </c>
    </row>
    <row r="604">
      <c r="A604" s="18">
        <f>OFFSET(MCQ!A$20,ROW(A604)-ROW(A$20),0)</f>
        <v/>
      </c>
      <c r="B604" s="18">
        <f>OFFSET(MCQ!B$20,ROW(B604)-ROW(B$20),0)</f>
        <v/>
      </c>
      <c r="C604" s="18">
        <f>OFFSET(MCQ!C$20,ROW(C604)-ROW(C$20),0)</f>
        <v/>
      </c>
      <c r="D604" s="18">
        <f>OFFSET(MCQ!D$20,ROW(D604)-ROW(D$20),0)</f>
        <v/>
      </c>
      <c r="E604" s="18">
        <f>OFFSET(MCQ!E$20,ROW(E604)-ROW(E$20),0)</f>
        <v/>
      </c>
      <c r="F604" s="18" t="n"/>
      <c r="G604" s="233">
        <f>OFFSET(MCQ!G$20,ROW(G604)-ROW(G$20),0)</f>
        <v/>
      </c>
      <c r="H604" s="583">
        <f>IF(G604="","",OFFSET(MCQ!H$20,ROW(H604)-ROW(H$20),0))</f>
        <v/>
      </c>
      <c r="I604" s="24">
        <f>IF(G604="","",IF(OR(G604="etapa",G604="sub-etapa"),"",OFFSET(MCQ!I$20,ROW(I604)-ROW(I$20),0)))</f>
        <v/>
      </c>
      <c r="J604" s="25">
        <f>IF(G604="","",OFFSET(MCQ!J$20,ROW(J604)-ROW(J$20),0))</f>
        <v/>
      </c>
      <c r="K604" s="24">
        <f>IF(G604="","",IF(OR(G604="etapa",G604="sub-etapa"),"",OFFSET(MCQ!K$20,ROW(K604)-ROW(K$20),0)))</f>
        <v/>
      </c>
      <c r="L604" s="26">
        <f>IF(G604="","",IF(OR(G604="etapa",G604="sub-etapa"),"",TRUNC(OFFSET(MCQ!L$20,ROW(L604)-ROW(L$20),0),2)))</f>
        <v/>
      </c>
      <c r="M604" s="584">
        <f>IF(I604="", "", IFERROR(VLOOKUP(VALUE(I604), _BaseAbril2026, 4, 0), IFERROR(VLOOKUP(TEXT(I604, "@"), _BaseAbril2026, 4, 0), "")))</f>
        <v/>
      </c>
      <c r="N604" s="585">
        <f>IFERROR(IF(S604="BDI1", TRUNC(M604*(1+$O$18), 2),IF(S604="BDI2", TRUNC(M604*(1+$N$18), 2), "")), "")</f>
        <v/>
      </c>
      <c r="O604" s="586">
        <f>_xlfn.IFS(G604="ETAPA", SUMIFS(ValorTotalComD, Nivel, A604), G604="SUB-ETAPA", SUMIFS(ValorTotalComD, SubNivel, C604), TRUE, T604)</f>
        <v/>
      </c>
      <c r="P604" s="584">
        <f>IF(I604="", "", IFERROR(VLOOKUP(VALUE(I604), _BaseAbril2026, 5, 0), IFERROR(VLOOKUP(TEXT(I604, "@"), _BaseAbril2026, 5, 0), "")))</f>
        <v/>
      </c>
      <c r="Q604" s="585">
        <f>IFERROR(IF(S604="BDI1", TRUNC(P604*(1+$R$18), 2),IF(S604="BDI2", TRUNC(P604*(1+$Q$18), 2), "")), "")</f>
        <v/>
      </c>
      <c r="R604" s="586">
        <f>_xlfn.IFS(G604="ETAPA", SUMIFS(ValorTotalSemD, Nivel, A604), G604="SUB-ETAPA", SUMIFS(ValorTotalSemD, SubNivel, C604), TRUE, U604)</f>
        <v/>
      </c>
      <c r="S604" s="587">
        <f>IF(G604="","",IF(OR(G604="etapa",G604="sub-etapa"),"",OFFSET(MCQ!M$20,ROW(M604)-ROW(M$20),0)))</f>
        <v/>
      </c>
      <c r="T604" s="588">
        <f>IFERROR(TRUNC(L604*N604,2),"")</f>
        <v/>
      </c>
      <c r="U604" s="589">
        <f>IFERROR(TRUNC(L604*Q604,2),"")</f>
        <v/>
      </c>
    </row>
    <row r="605">
      <c r="A605" s="18">
        <f>OFFSET(MCQ!A$20,ROW(A605)-ROW(A$20),0)</f>
        <v/>
      </c>
      <c r="B605" s="18">
        <f>OFFSET(MCQ!B$20,ROW(B605)-ROW(B$20),0)</f>
        <v/>
      </c>
      <c r="C605" s="18">
        <f>OFFSET(MCQ!C$20,ROW(C605)-ROW(C$20),0)</f>
        <v/>
      </c>
      <c r="D605" s="18">
        <f>OFFSET(MCQ!D$20,ROW(D605)-ROW(D$20),0)</f>
        <v/>
      </c>
      <c r="E605" s="18">
        <f>OFFSET(MCQ!E$20,ROW(E605)-ROW(E$20),0)</f>
        <v/>
      </c>
      <c r="F605" s="18" t="n"/>
      <c r="G605" s="233">
        <f>OFFSET(MCQ!G$20,ROW(G605)-ROW(G$20),0)</f>
        <v/>
      </c>
      <c r="H605" s="583">
        <f>IF(G605="","",OFFSET(MCQ!H$20,ROW(H605)-ROW(H$20),0))</f>
        <v/>
      </c>
      <c r="I605" s="24">
        <f>IF(G605="","",IF(OR(G605="etapa",G605="sub-etapa"),"",OFFSET(MCQ!I$20,ROW(I605)-ROW(I$20),0)))</f>
        <v/>
      </c>
      <c r="J605" s="25">
        <f>IF(G605="","",OFFSET(MCQ!J$20,ROW(J605)-ROW(J$20),0))</f>
        <v/>
      </c>
      <c r="K605" s="24">
        <f>IF(G605="","",IF(OR(G605="etapa",G605="sub-etapa"),"",OFFSET(MCQ!K$20,ROW(K605)-ROW(K$20),0)))</f>
        <v/>
      </c>
      <c r="L605" s="26">
        <f>IF(G605="","",IF(OR(G605="etapa",G605="sub-etapa"),"",TRUNC(OFFSET(MCQ!L$20,ROW(L605)-ROW(L$20),0),2)))</f>
        <v/>
      </c>
      <c r="M605" s="584">
        <f>IF(I605="", "", IFERROR(VLOOKUP(VALUE(I605), _BaseAbril2026, 4, 0), IFERROR(VLOOKUP(TEXT(I605, "@"), _BaseAbril2026, 4, 0), "")))</f>
        <v/>
      </c>
      <c r="N605" s="585">
        <f>IFERROR(IF(S605="BDI1", TRUNC(M605*(1+$O$18), 2),IF(S605="BDI2", TRUNC(M605*(1+$N$18), 2), "")), "")</f>
        <v/>
      </c>
      <c r="O605" s="586">
        <f>_xlfn.IFS(G605="ETAPA", SUMIFS(ValorTotalComD, Nivel, A605), G605="SUB-ETAPA", SUMIFS(ValorTotalComD, SubNivel, C605), TRUE, T605)</f>
        <v/>
      </c>
      <c r="P605" s="584">
        <f>IF(I605="", "", IFERROR(VLOOKUP(VALUE(I605), _BaseAbril2026, 5, 0), IFERROR(VLOOKUP(TEXT(I605, "@"), _BaseAbril2026, 5, 0), "")))</f>
        <v/>
      </c>
      <c r="Q605" s="585">
        <f>IFERROR(IF(S605="BDI1", TRUNC(P605*(1+$R$18), 2),IF(S605="BDI2", TRUNC(P605*(1+$Q$18), 2), "")), "")</f>
        <v/>
      </c>
      <c r="R605" s="586">
        <f>_xlfn.IFS(G605="ETAPA", SUMIFS(ValorTotalSemD, Nivel, A605), G605="SUB-ETAPA", SUMIFS(ValorTotalSemD, SubNivel, C605), TRUE, U605)</f>
        <v/>
      </c>
      <c r="S605" s="587">
        <f>IF(G605="","",IF(OR(G605="etapa",G605="sub-etapa"),"",OFFSET(MCQ!M$20,ROW(M605)-ROW(M$20),0)))</f>
        <v/>
      </c>
      <c r="T605" s="588">
        <f>IFERROR(TRUNC(L605*N605,2),"")</f>
        <v/>
      </c>
      <c r="U605" s="589">
        <f>IFERROR(TRUNC(L605*Q605,2),"")</f>
        <v/>
      </c>
    </row>
    <row r="606">
      <c r="A606" s="18">
        <f>OFFSET(MCQ!A$20,ROW(A606)-ROW(A$20),0)</f>
        <v/>
      </c>
      <c r="B606" s="18">
        <f>OFFSET(MCQ!B$20,ROW(B606)-ROW(B$20),0)</f>
        <v/>
      </c>
      <c r="C606" s="18">
        <f>OFFSET(MCQ!C$20,ROW(C606)-ROW(C$20),0)</f>
        <v/>
      </c>
      <c r="D606" s="18">
        <f>OFFSET(MCQ!D$20,ROW(D606)-ROW(D$20),0)</f>
        <v/>
      </c>
      <c r="E606" s="18">
        <f>OFFSET(MCQ!E$20,ROW(E606)-ROW(E$20),0)</f>
        <v/>
      </c>
      <c r="F606" s="18" t="n"/>
      <c r="G606" s="233">
        <f>OFFSET(MCQ!G$20,ROW(G606)-ROW(G$20),0)</f>
        <v/>
      </c>
      <c r="H606" s="583">
        <f>IF(G606="","",OFFSET(MCQ!H$20,ROW(H606)-ROW(H$20),0))</f>
        <v/>
      </c>
      <c r="I606" s="24">
        <f>IF(G606="","",IF(OR(G606="etapa",G606="sub-etapa"),"",OFFSET(MCQ!I$20,ROW(I606)-ROW(I$20),0)))</f>
        <v/>
      </c>
      <c r="J606" s="25">
        <f>IF(G606="","",OFFSET(MCQ!J$20,ROW(J606)-ROW(J$20),0))</f>
        <v/>
      </c>
      <c r="K606" s="24">
        <f>IF(G606="","",IF(OR(G606="etapa",G606="sub-etapa"),"",OFFSET(MCQ!K$20,ROW(K606)-ROW(K$20),0)))</f>
        <v/>
      </c>
      <c r="L606" s="26">
        <f>IF(G606="","",IF(OR(G606="etapa",G606="sub-etapa"),"",TRUNC(OFFSET(MCQ!L$20,ROW(L606)-ROW(L$20),0),2)))</f>
        <v/>
      </c>
      <c r="M606" s="584">
        <f>IF(I606="", "", IFERROR(VLOOKUP(VALUE(I606), _BaseAbril2026, 4, 0), IFERROR(VLOOKUP(TEXT(I606, "@"), _BaseAbril2026, 4, 0), "")))</f>
        <v/>
      </c>
      <c r="N606" s="585">
        <f>IFERROR(IF(S606="BDI1", TRUNC(M606*(1+$O$18), 2),IF(S606="BDI2", TRUNC(M606*(1+$N$18), 2), "")), "")</f>
        <v/>
      </c>
      <c r="O606" s="586">
        <f>_xlfn.IFS(G606="ETAPA", SUMIFS(ValorTotalComD, Nivel, A606), G606="SUB-ETAPA", SUMIFS(ValorTotalComD, SubNivel, C606), TRUE, T606)</f>
        <v/>
      </c>
      <c r="P606" s="584">
        <f>IF(I606="", "", IFERROR(VLOOKUP(VALUE(I606), _BaseAbril2026, 5, 0), IFERROR(VLOOKUP(TEXT(I606, "@"), _BaseAbril2026, 5, 0), "")))</f>
        <v/>
      </c>
      <c r="Q606" s="585">
        <f>IFERROR(IF(S606="BDI1", TRUNC(P606*(1+$R$18), 2),IF(S606="BDI2", TRUNC(P606*(1+$Q$18), 2), "")), "")</f>
        <v/>
      </c>
      <c r="R606" s="586">
        <f>_xlfn.IFS(G606="ETAPA", SUMIFS(ValorTotalSemD, Nivel, A606), G606="SUB-ETAPA", SUMIFS(ValorTotalSemD, SubNivel, C606), TRUE, U606)</f>
        <v/>
      </c>
      <c r="S606" s="587">
        <f>IF(G606="","",IF(OR(G606="etapa",G606="sub-etapa"),"",OFFSET(MCQ!M$20,ROW(M606)-ROW(M$20),0)))</f>
        <v/>
      </c>
      <c r="T606" s="588">
        <f>IFERROR(TRUNC(L606*N606,2),"")</f>
        <v/>
      </c>
      <c r="U606" s="589">
        <f>IFERROR(TRUNC(L606*Q606,2),"")</f>
        <v/>
      </c>
    </row>
    <row r="607">
      <c r="A607" s="18">
        <f>OFFSET(MCQ!A$20,ROW(A607)-ROW(A$20),0)</f>
        <v/>
      </c>
      <c r="B607" s="18">
        <f>OFFSET(MCQ!B$20,ROW(B607)-ROW(B$20),0)</f>
        <v/>
      </c>
      <c r="C607" s="18">
        <f>OFFSET(MCQ!C$20,ROW(C607)-ROW(C$20),0)</f>
        <v/>
      </c>
      <c r="D607" s="18">
        <f>OFFSET(MCQ!D$20,ROW(D607)-ROW(D$20),0)</f>
        <v/>
      </c>
      <c r="E607" s="18">
        <f>OFFSET(MCQ!E$20,ROW(E607)-ROW(E$20),0)</f>
        <v/>
      </c>
      <c r="F607" s="18" t="n"/>
      <c r="G607" s="233">
        <f>OFFSET(MCQ!G$20,ROW(G607)-ROW(G$20),0)</f>
        <v/>
      </c>
      <c r="H607" s="583">
        <f>IF(G607="","",OFFSET(MCQ!H$20,ROW(H607)-ROW(H$20),0))</f>
        <v/>
      </c>
      <c r="I607" s="24">
        <f>IF(G607="","",IF(OR(G607="etapa",G607="sub-etapa"),"",OFFSET(MCQ!I$20,ROW(I607)-ROW(I$20),0)))</f>
        <v/>
      </c>
      <c r="J607" s="25">
        <f>IF(G607="","",OFFSET(MCQ!J$20,ROW(J607)-ROW(J$20),0))</f>
        <v/>
      </c>
      <c r="K607" s="24">
        <f>IF(G607="","",IF(OR(G607="etapa",G607="sub-etapa"),"",OFFSET(MCQ!K$20,ROW(K607)-ROW(K$20),0)))</f>
        <v/>
      </c>
      <c r="L607" s="26">
        <f>IF(G607="","",IF(OR(G607="etapa",G607="sub-etapa"),"",TRUNC(OFFSET(MCQ!L$20,ROW(L607)-ROW(L$20),0),2)))</f>
        <v/>
      </c>
      <c r="M607" s="584">
        <f>IF(I607="", "", IFERROR(VLOOKUP(VALUE(I607), _BaseAbril2026, 4, 0), IFERROR(VLOOKUP(TEXT(I607, "@"), _BaseAbril2026, 4, 0), "")))</f>
        <v/>
      </c>
      <c r="N607" s="585">
        <f>IFERROR(IF(S607="BDI1", TRUNC(M607*(1+$O$18), 2),IF(S607="BDI2", TRUNC(M607*(1+$N$18), 2), "")), "")</f>
        <v/>
      </c>
      <c r="O607" s="586">
        <f>_xlfn.IFS(G607="ETAPA", SUMIFS(ValorTotalComD, Nivel, A607), G607="SUB-ETAPA", SUMIFS(ValorTotalComD, SubNivel, C607), TRUE, T607)</f>
        <v/>
      </c>
      <c r="P607" s="584">
        <f>IF(I607="", "", IFERROR(VLOOKUP(VALUE(I607), _BaseAbril2026, 5, 0), IFERROR(VLOOKUP(TEXT(I607, "@"), _BaseAbril2026, 5, 0), "")))</f>
        <v/>
      </c>
      <c r="Q607" s="585">
        <f>IFERROR(IF(S607="BDI1", TRUNC(P607*(1+$R$18), 2),IF(S607="BDI2", TRUNC(P607*(1+$Q$18), 2), "")), "")</f>
        <v/>
      </c>
      <c r="R607" s="586">
        <f>_xlfn.IFS(G607="ETAPA", SUMIFS(ValorTotalSemD, Nivel, A607), G607="SUB-ETAPA", SUMIFS(ValorTotalSemD, SubNivel, C607), TRUE, U607)</f>
        <v/>
      </c>
      <c r="S607" s="587">
        <f>IF(G607="","",IF(OR(G607="etapa",G607="sub-etapa"),"",OFFSET(MCQ!M$20,ROW(M607)-ROW(M$20),0)))</f>
        <v/>
      </c>
      <c r="T607" s="588">
        <f>IFERROR(TRUNC(L607*N607,2),"")</f>
        <v/>
      </c>
      <c r="U607" s="589">
        <f>IFERROR(TRUNC(L607*Q607,2),"")</f>
        <v/>
      </c>
    </row>
    <row r="608">
      <c r="A608" s="18">
        <f>OFFSET(MCQ!A$20,ROW(A608)-ROW(A$20),0)</f>
        <v/>
      </c>
      <c r="B608" s="18">
        <f>OFFSET(MCQ!B$20,ROW(B608)-ROW(B$20),0)</f>
        <v/>
      </c>
      <c r="C608" s="18">
        <f>OFFSET(MCQ!C$20,ROW(C608)-ROW(C$20),0)</f>
        <v/>
      </c>
      <c r="D608" s="18">
        <f>OFFSET(MCQ!D$20,ROW(D608)-ROW(D$20),0)</f>
        <v/>
      </c>
      <c r="E608" s="18">
        <f>OFFSET(MCQ!E$20,ROW(E608)-ROW(E$20),0)</f>
        <v/>
      </c>
      <c r="F608" s="18" t="n"/>
      <c r="G608" s="233">
        <f>OFFSET(MCQ!G$20,ROW(G608)-ROW(G$20),0)</f>
        <v/>
      </c>
      <c r="H608" s="583">
        <f>IF(G608="","",OFFSET(MCQ!H$20,ROW(H608)-ROW(H$20),0))</f>
        <v/>
      </c>
      <c r="I608" s="24">
        <f>IF(G608="","",IF(OR(G608="etapa",G608="sub-etapa"),"",OFFSET(MCQ!I$20,ROW(I608)-ROW(I$20),0)))</f>
        <v/>
      </c>
      <c r="J608" s="25">
        <f>IF(G608="","",OFFSET(MCQ!J$20,ROW(J608)-ROW(J$20),0))</f>
        <v/>
      </c>
      <c r="K608" s="24">
        <f>IF(G608="","",IF(OR(G608="etapa",G608="sub-etapa"),"",OFFSET(MCQ!K$20,ROW(K608)-ROW(K$20),0)))</f>
        <v/>
      </c>
      <c r="L608" s="26">
        <f>IF(G608="","",IF(OR(G608="etapa",G608="sub-etapa"),"",TRUNC(OFFSET(MCQ!L$20,ROW(L608)-ROW(L$20),0),2)))</f>
        <v/>
      </c>
      <c r="M608" s="584">
        <f>IF(I608="", "", IFERROR(VLOOKUP(VALUE(I608), _BaseAbril2026, 4, 0), IFERROR(VLOOKUP(TEXT(I608, "@"), _BaseAbril2026, 4, 0), "")))</f>
        <v/>
      </c>
      <c r="N608" s="585">
        <f>IFERROR(IF(S608="BDI1", TRUNC(M608*(1+$O$18), 2),IF(S608="BDI2", TRUNC(M608*(1+$N$18), 2), "")), "")</f>
        <v/>
      </c>
      <c r="O608" s="586">
        <f>_xlfn.IFS(G608="ETAPA", SUMIFS(ValorTotalComD, Nivel, A608), G608="SUB-ETAPA", SUMIFS(ValorTotalComD, SubNivel, C608), TRUE, T608)</f>
        <v/>
      </c>
      <c r="P608" s="584">
        <f>IF(I608="", "", IFERROR(VLOOKUP(VALUE(I608), _BaseAbril2026, 5, 0), IFERROR(VLOOKUP(TEXT(I608, "@"), _BaseAbril2026, 5, 0), "")))</f>
        <v/>
      </c>
      <c r="Q608" s="585">
        <f>IFERROR(IF(S608="BDI1", TRUNC(P608*(1+$R$18), 2),IF(S608="BDI2", TRUNC(P608*(1+$Q$18), 2), "")), "")</f>
        <v/>
      </c>
      <c r="R608" s="586">
        <f>_xlfn.IFS(G608="ETAPA", SUMIFS(ValorTotalSemD, Nivel, A608), G608="SUB-ETAPA", SUMIFS(ValorTotalSemD, SubNivel, C608), TRUE, U608)</f>
        <v/>
      </c>
      <c r="S608" s="587">
        <f>IF(G608="","",IF(OR(G608="etapa",G608="sub-etapa"),"",OFFSET(MCQ!M$20,ROW(M608)-ROW(M$20),0)))</f>
        <v/>
      </c>
      <c r="T608" s="588">
        <f>IFERROR(TRUNC(L608*N608,2),"")</f>
        <v/>
      </c>
      <c r="U608" s="589">
        <f>IFERROR(TRUNC(L608*Q608,2),"")</f>
        <v/>
      </c>
    </row>
    <row r="609">
      <c r="A609" s="18">
        <f>OFFSET(MCQ!A$20,ROW(A609)-ROW(A$20),0)</f>
        <v/>
      </c>
      <c r="B609" s="18">
        <f>OFFSET(MCQ!B$20,ROW(B609)-ROW(B$20),0)</f>
        <v/>
      </c>
      <c r="C609" s="18">
        <f>OFFSET(MCQ!C$20,ROW(C609)-ROW(C$20),0)</f>
        <v/>
      </c>
      <c r="D609" s="18">
        <f>OFFSET(MCQ!D$20,ROW(D609)-ROW(D$20),0)</f>
        <v/>
      </c>
      <c r="E609" s="18">
        <f>OFFSET(MCQ!E$20,ROW(E609)-ROW(E$20),0)</f>
        <v/>
      </c>
      <c r="F609" s="18" t="n"/>
      <c r="G609" s="233">
        <f>OFFSET(MCQ!G$20,ROW(G609)-ROW(G$20),0)</f>
        <v/>
      </c>
      <c r="H609" s="583">
        <f>IF(G609="","",OFFSET(MCQ!H$20,ROW(H609)-ROW(H$20),0))</f>
        <v/>
      </c>
      <c r="I609" s="24">
        <f>IF(G609="","",IF(OR(G609="etapa",G609="sub-etapa"),"",OFFSET(MCQ!I$20,ROW(I609)-ROW(I$20),0)))</f>
        <v/>
      </c>
      <c r="J609" s="25">
        <f>IF(G609="","",OFFSET(MCQ!J$20,ROW(J609)-ROW(J$20),0))</f>
        <v/>
      </c>
      <c r="K609" s="24">
        <f>IF(G609="","",IF(OR(G609="etapa",G609="sub-etapa"),"",OFFSET(MCQ!K$20,ROW(K609)-ROW(K$20),0)))</f>
        <v/>
      </c>
      <c r="L609" s="26">
        <f>IF(G609="","",IF(OR(G609="etapa",G609="sub-etapa"),"",TRUNC(OFFSET(MCQ!L$20,ROW(L609)-ROW(L$20),0),2)))</f>
        <v/>
      </c>
      <c r="M609" s="584">
        <f>IF(I609="", "", IFERROR(VLOOKUP(VALUE(I609), _BaseAbril2026, 4, 0), IFERROR(VLOOKUP(TEXT(I609, "@"), _BaseAbril2026, 4, 0), "")))</f>
        <v/>
      </c>
      <c r="N609" s="585">
        <f>IFERROR(IF(S609="BDI1", TRUNC(M609*(1+$O$18), 2),IF(S609="BDI2", TRUNC(M609*(1+$N$18), 2), "")), "")</f>
        <v/>
      </c>
      <c r="O609" s="586">
        <f>_xlfn.IFS(G609="ETAPA", SUMIFS(ValorTotalComD, Nivel, A609), G609="SUB-ETAPA", SUMIFS(ValorTotalComD, SubNivel, C609), TRUE, T609)</f>
        <v/>
      </c>
      <c r="P609" s="584">
        <f>IF(I609="", "", IFERROR(VLOOKUP(VALUE(I609), _BaseAbril2026, 5, 0), IFERROR(VLOOKUP(TEXT(I609, "@"), _BaseAbril2026, 5, 0), "")))</f>
        <v/>
      </c>
      <c r="Q609" s="585">
        <f>IFERROR(IF(S609="BDI1", TRUNC(P609*(1+$R$18), 2),IF(S609="BDI2", TRUNC(P609*(1+$Q$18), 2), "")), "")</f>
        <v/>
      </c>
      <c r="R609" s="586">
        <f>_xlfn.IFS(G609="ETAPA", SUMIFS(ValorTotalSemD, Nivel, A609), G609="SUB-ETAPA", SUMIFS(ValorTotalSemD, SubNivel, C609), TRUE, U609)</f>
        <v/>
      </c>
      <c r="S609" s="587">
        <f>IF(G609="","",IF(OR(G609="etapa",G609="sub-etapa"),"",OFFSET(MCQ!M$20,ROW(M609)-ROW(M$20),0)))</f>
        <v/>
      </c>
      <c r="T609" s="588">
        <f>IFERROR(TRUNC(L609*N609,2),"")</f>
        <v/>
      </c>
      <c r="U609" s="589">
        <f>IFERROR(TRUNC(L609*Q609,2),"")</f>
        <v/>
      </c>
    </row>
    <row r="610">
      <c r="A610" s="18">
        <f>OFFSET(MCQ!A$20,ROW(A610)-ROW(A$20),0)</f>
        <v/>
      </c>
      <c r="B610" s="18">
        <f>OFFSET(MCQ!B$20,ROW(B610)-ROW(B$20),0)</f>
        <v/>
      </c>
      <c r="C610" s="18">
        <f>OFFSET(MCQ!C$20,ROW(C610)-ROW(C$20),0)</f>
        <v/>
      </c>
      <c r="D610" s="18">
        <f>OFFSET(MCQ!D$20,ROW(D610)-ROW(D$20),0)</f>
        <v/>
      </c>
      <c r="E610" s="18">
        <f>OFFSET(MCQ!E$20,ROW(E610)-ROW(E$20),0)</f>
        <v/>
      </c>
      <c r="F610" s="18" t="n"/>
      <c r="G610" s="233">
        <f>OFFSET(MCQ!G$20,ROW(G610)-ROW(G$20),0)</f>
        <v/>
      </c>
      <c r="H610" s="583">
        <f>IF(G610="","",OFFSET(MCQ!H$20,ROW(H610)-ROW(H$20),0))</f>
        <v/>
      </c>
      <c r="I610" s="24">
        <f>IF(G610="","",IF(OR(G610="etapa",G610="sub-etapa"),"",OFFSET(MCQ!I$20,ROW(I610)-ROW(I$20),0)))</f>
        <v/>
      </c>
      <c r="J610" s="25">
        <f>IF(G610="","",OFFSET(MCQ!J$20,ROW(J610)-ROW(J$20),0))</f>
        <v/>
      </c>
      <c r="K610" s="24">
        <f>IF(G610="","",IF(OR(G610="etapa",G610="sub-etapa"),"",OFFSET(MCQ!K$20,ROW(K610)-ROW(K$20),0)))</f>
        <v/>
      </c>
      <c r="L610" s="26">
        <f>IF(G610="","",IF(OR(G610="etapa",G610="sub-etapa"),"",TRUNC(OFFSET(MCQ!L$20,ROW(L610)-ROW(L$20),0),2)))</f>
        <v/>
      </c>
      <c r="M610" s="584">
        <f>IF(I610="", "", IFERROR(VLOOKUP(VALUE(I610), _BaseAbril2026, 4, 0), IFERROR(VLOOKUP(TEXT(I610, "@"), _BaseAbril2026, 4, 0), "")))</f>
        <v/>
      </c>
      <c r="N610" s="585">
        <f>IFERROR(IF(S610="BDI1", TRUNC(M610*(1+$O$18), 2),IF(S610="BDI2", TRUNC(M610*(1+$N$18), 2), "")), "")</f>
        <v/>
      </c>
      <c r="O610" s="586">
        <f>_xlfn.IFS(G610="ETAPA", SUMIFS(ValorTotalComD, Nivel, A610), G610="SUB-ETAPA", SUMIFS(ValorTotalComD, SubNivel, C610), TRUE, T610)</f>
        <v/>
      </c>
      <c r="P610" s="584">
        <f>IF(I610="", "", IFERROR(VLOOKUP(VALUE(I610), _BaseAbril2026, 5, 0), IFERROR(VLOOKUP(TEXT(I610, "@"), _BaseAbril2026, 5, 0), "")))</f>
        <v/>
      </c>
      <c r="Q610" s="585">
        <f>IFERROR(IF(S610="BDI1", TRUNC(P610*(1+$R$18), 2),IF(S610="BDI2", TRUNC(P610*(1+$Q$18), 2), "")), "")</f>
        <v/>
      </c>
      <c r="R610" s="586">
        <f>_xlfn.IFS(G610="ETAPA", SUMIFS(ValorTotalSemD, Nivel, A610), G610="SUB-ETAPA", SUMIFS(ValorTotalSemD, SubNivel, C610), TRUE, U610)</f>
        <v/>
      </c>
      <c r="S610" s="587">
        <f>IF(G610="","",IF(OR(G610="etapa",G610="sub-etapa"),"",OFFSET(MCQ!M$20,ROW(M610)-ROW(M$20),0)))</f>
        <v/>
      </c>
      <c r="T610" s="588">
        <f>IFERROR(TRUNC(L610*N610,2),"")</f>
        <v/>
      </c>
      <c r="U610" s="589">
        <f>IFERROR(TRUNC(L610*Q610,2),"")</f>
        <v/>
      </c>
    </row>
    <row r="611">
      <c r="A611" s="18">
        <f>OFFSET(MCQ!A$20,ROW(A611)-ROW(A$20),0)</f>
        <v/>
      </c>
      <c r="B611" s="18">
        <f>OFFSET(MCQ!B$20,ROW(B611)-ROW(B$20),0)</f>
        <v/>
      </c>
      <c r="C611" s="18">
        <f>OFFSET(MCQ!C$20,ROW(C611)-ROW(C$20),0)</f>
        <v/>
      </c>
      <c r="D611" s="18">
        <f>OFFSET(MCQ!D$20,ROW(D611)-ROW(D$20),0)</f>
        <v/>
      </c>
      <c r="E611" s="18">
        <f>OFFSET(MCQ!E$20,ROW(E611)-ROW(E$20),0)</f>
        <v/>
      </c>
      <c r="F611" s="18" t="n"/>
      <c r="G611" s="233">
        <f>OFFSET(MCQ!G$20,ROW(G611)-ROW(G$20),0)</f>
        <v/>
      </c>
      <c r="H611" s="583">
        <f>IF(G611="","",OFFSET(MCQ!H$20,ROW(H611)-ROW(H$20),0))</f>
        <v/>
      </c>
      <c r="I611" s="24">
        <f>IF(G611="","",IF(OR(G611="etapa",G611="sub-etapa"),"",OFFSET(MCQ!I$20,ROW(I611)-ROW(I$20),0)))</f>
        <v/>
      </c>
      <c r="J611" s="25">
        <f>IF(G611="","",OFFSET(MCQ!J$20,ROW(J611)-ROW(J$20),0))</f>
        <v/>
      </c>
      <c r="K611" s="24">
        <f>IF(G611="","",IF(OR(G611="etapa",G611="sub-etapa"),"",OFFSET(MCQ!K$20,ROW(K611)-ROW(K$20),0)))</f>
        <v/>
      </c>
      <c r="L611" s="26">
        <f>IF(G611="","",IF(OR(G611="etapa",G611="sub-etapa"),"",TRUNC(OFFSET(MCQ!L$20,ROW(L611)-ROW(L$20),0),2)))</f>
        <v/>
      </c>
      <c r="M611" s="584">
        <f>IF(I611="", "", IFERROR(VLOOKUP(VALUE(I611), _BaseAbril2026, 4, 0), IFERROR(VLOOKUP(TEXT(I611, "@"), _BaseAbril2026, 4, 0), "")))</f>
        <v/>
      </c>
      <c r="N611" s="585">
        <f>IFERROR(IF(S611="BDI1", TRUNC(M611*(1+$O$18), 2),IF(S611="BDI2", TRUNC(M611*(1+$N$18), 2), "")), "")</f>
        <v/>
      </c>
      <c r="O611" s="586">
        <f>_xlfn.IFS(G611="ETAPA", SUMIFS(ValorTotalComD, Nivel, A611), G611="SUB-ETAPA", SUMIFS(ValorTotalComD, SubNivel, C611), TRUE, T611)</f>
        <v/>
      </c>
      <c r="P611" s="584">
        <f>IF(I611="", "", IFERROR(VLOOKUP(VALUE(I611), _BaseAbril2026, 5, 0), IFERROR(VLOOKUP(TEXT(I611, "@"), _BaseAbril2026, 5, 0), "")))</f>
        <v/>
      </c>
      <c r="Q611" s="585">
        <f>IFERROR(IF(S611="BDI1", TRUNC(P611*(1+$R$18), 2),IF(S611="BDI2", TRUNC(P611*(1+$Q$18), 2), "")), "")</f>
        <v/>
      </c>
      <c r="R611" s="586">
        <f>_xlfn.IFS(G611="ETAPA", SUMIFS(ValorTotalSemD, Nivel, A611), G611="SUB-ETAPA", SUMIFS(ValorTotalSemD, SubNivel, C611), TRUE, U611)</f>
        <v/>
      </c>
      <c r="S611" s="587">
        <f>IF(G611="","",IF(OR(G611="etapa",G611="sub-etapa"),"",OFFSET(MCQ!M$20,ROW(M611)-ROW(M$20),0)))</f>
        <v/>
      </c>
      <c r="T611" s="588">
        <f>IFERROR(TRUNC(L611*N611,2),"")</f>
        <v/>
      </c>
      <c r="U611" s="589">
        <f>IFERROR(TRUNC(L611*Q611,2),"")</f>
        <v/>
      </c>
    </row>
    <row r="612">
      <c r="A612" s="18">
        <f>OFFSET(MCQ!A$20,ROW(A612)-ROW(A$20),0)</f>
        <v/>
      </c>
      <c r="B612" s="18">
        <f>OFFSET(MCQ!B$20,ROW(B612)-ROW(B$20),0)</f>
        <v/>
      </c>
      <c r="C612" s="18">
        <f>OFFSET(MCQ!C$20,ROW(C612)-ROW(C$20),0)</f>
        <v/>
      </c>
      <c r="D612" s="18">
        <f>OFFSET(MCQ!D$20,ROW(D612)-ROW(D$20),0)</f>
        <v/>
      </c>
      <c r="E612" s="18">
        <f>OFFSET(MCQ!E$20,ROW(E612)-ROW(E$20),0)</f>
        <v/>
      </c>
      <c r="F612" s="18" t="n"/>
      <c r="G612" s="233">
        <f>OFFSET(MCQ!G$20,ROW(G612)-ROW(G$20),0)</f>
        <v/>
      </c>
      <c r="H612" s="583">
        <f>IF(G612="","",OFFSET(MCQ!H$20,ROW(H612)-ROW(H$20),0))</f>
        <v/>
      </c>
      <c r="I612" s="24">
        <f>IF(G612="","",IF(OR(G612="etapa",G612="sub-etapa"),"",OFFSET(MCQ!I$20,ROW(I612)-ROW(I$20),0)))</f>
        <v/>
      </c>
      <c r="J612" s="25">
        <f>IF(G612="","",OFFSET(MCQ!J$20,ROW(J612)-ROW(J$20),0))</f>
        <v/>
      </c>
      <c r="K612" s="24">
        <f>IF(G612="","",IF(OR(G612="etapa",G612="sub-etapa"),"",OFFSET(MCQ!K$20,ROW(K612)-ROW(K$20),0)))</f>
        <v/>
      </c>
      <c r="L612" s="26">
        <f>IF(G612="","",IF(OR(G612="etapa",G612="sub-etapa"),"",TRUNC(OFFSET(MCQ!L$20,ROW(L612)-ROW(L$20),0),2)))</f>
        <v/>
      </c>
      <c r="M612" s="584">
        <f>IF(I612="", "", IFERROR(VLOOKUP(VALUE(I612), _BaseAbril2026, 4, 0), IFERROR(VLOOKUP(TEXT(I612, "@"), _BaseAbril2026, 4, 0), "")))</f>
        <v/>
      </c>
      <c r="N612" s="585">
        <f>IFERROR(IF(S612="BDI1", TRUNC(M612*(1+$O$18), 2),IF(S612="BDI2", TRUNC(M612*(1+$N$18), 2), "")), "")</f>
        <v/>
      </c>
      <c r="O612" s="586">
        <f>_xlfn.IFS(G612="ETAPA", SUMIFS(ValorTotalComD, Nivel, A612), G612="SUB-ETAPA", SUMIFS(ValorTotalComD, SubNivel, C612), TRUE, T612)</f>
        <v/>
      </c>
      <c r="P612" s="584">
        <f>IF(I612="", "", IFERROR(VLOOKUP(VALUE(I612), _BaseAbril2026, 5, 0), IFERROR(VLOOKUP(TEXT(I612, "@"), _BaseAbril2026, 5, 0), "")))</f>
        <v/>
      </c>
      <c r="Q612" s="585">
        <f>IFERROR(IF(S612="BDI1", TRUNC(P612*(1+$R$18), 2),IF(S612="BDI2", TRUNC(P612*(1+$Q$18), 2), "")), "")</f>
        <v/>
      </c>
      <c r="R612" s="586">
        <f>_xlfn.IFS(G612="ETAPA", SUMIFS(ValorTotalSemD, Nivel, A612), G612="SUB-ETAPA", SUMIFS(ValorTotalSemD, SubNivel, C612), TRUE, U612)</f>
        <v/>
      </c>
      <c r="S612" s="587">
        <f>IF(G612="","",IF(OR(G612="etapa",G612="sub-etapa"),"",OFFSET(MCQ!M$20,ROW(M612)-ROW(M$20),0)))</f>
        <v/>
      </c>
      <c r="T612" s="588">
        <f>IFERROR(TRUNC(L612*N612,2),"")</f>
        <v/>
      </c>
      <c r="U612" s="589">
        <f>IFERROR(TRUNC(L612*Q612,2),"")</f>
        <v/>
      </c>
    </row>
    <row r="613">
      <c r="A613" s="18">
        <f>OFFSET(MCQ!A$20,ROW(A613)-ROW(A$20),0)</f>
        <v/>
      </c>
      <c r="B613" s="18">
        <f>OFFSET(MCQ!B$20,ROW(B613)-ROW(B$20),0)</f>
        <v/>
      </c>
      <c r="C613" s="18">
        <f>OFFSET(MCQ!C$20,ROW(C613)-ROW(C$20),0)</f>
        <v/>
      </c>
      <c r="D613" s="18">
        <f>OFFSET(MCQ!D$20,ROW(D613)-ROW(D$20),0)</f>
        <v/>
      </c>
      <c r="E613" s="18">
        <f>OFFSET(MCQ!E$20,ROW(E613)-ROW(E$20),0)</f>
        <v/>
      </c>
      <c r="F613" s="18" t="n"/>
      <c r="G613" s="233">
        <f>OFFSET(MCQ!G$20,ROW(G613)-ROW(G$20),0)</f>
        <v/>
      </c>
      <c r="H613" s="583">
        <f>IF(G613="","",OFFSET(MCQ!H$20,ROW(H613)-ROW(H$20),0))</f>
        <v/>
      </c>
      <c r="I613" s="24">
        <f>IF(G613="","",IF(OR(G613="etapa",G613="sub-etapa"),"",OFFSET(MCQ!I$20,ROW(I613)-ROW(I$20),0)))</f>
        <v/>
      </c>
      <c r="J613" s="25">
        <f>IF(G613="","",OFFSET(MCQ!J$20,ROW(J613)-ROW(J$20),0))</f>
        <v/>
      </c>
      <c r="K613" s="24">
        <f>IF(G613="","",IF(OR(G613="etapa",G613="sub-etapa"),"",OFFSET(MCQ!K$20,ROW(K613)-ROW(K$20),0)))</f>
        <v/>
      </c>
      <c r="L613" s="26">
        <f>IF(G613="","",IF(OR(G613="etapa",G613="sub-etapa"),"",TRUNC(OFFSET(MCQ!L$20,ROW(L613)-ROW(L$20),0),2)))</f>
        <v/>
      </c>
      <c r="M613" s="584">
        <f>IF(I613="", "", IFERROR(VLOOKUP(VALUE(I613), _BaseAbril2026, 4, 0), IFERROR(VLOOKUP(TEXT(I613, "@"), _BaseAbril2026, 4, 0), "")))</f>
        <v/>
      </c>
      <c r="N613" s="585">
        <f>IFERROR(IF(S613="BDI1", TRUNC(M613*(1+$O$18), 2),IF(S613="BDI2", TRUNC(M613*(1+$N$18), 2), "")), "")</f>
        <v/>
      </c>
      <c r="O613" s="586">
        <f>_xlfn.IFS(G613="ETAPA", SUMIFS(ValorTotalComD, Nivel, A613), G613="SUB-ETAPA", SUMIFS(ValorTotalComD, SubNivel, C613), TRUE, T613)</f>
        <v/>
      </c>
      <c r="P613" s="584">
        <f>IF(I613="", "", IFERROR(VLOOKUP(VALUE(I613), _BaseAbril2026, 5, 0), IFERROR(VLOOKUP(TEXT(I613, "@"), _BaseAbril2026, 5, 0), "")))</f>
        <v/>
      </c>
      <c r="Q613" s="585">
        <f>IFERROR(IF(S613="BDI1", TRUNC(P613*(1+$R$18), 2),IF(S613="BDI2", TRUNC(P613*(1+$Q$18), 2), "")), "")</f>
        <v/>
      </c>
      <c r="R613" s="586">
        <f>_xlfn.IFS(G613="ETAPA", SUMIFS(ValorTotalSemD, Nivel, A613), G613="SUB-ETAPA", SUMIFS(ValorTotalSemD, SubNivel, C613), TRUE, U613)</f>
        <v/>
      </c>
      <c r="S613" s="587">
        <f>IF(G613="","",IF(OR(G613="etapa",G613="sub-etapa"),"",OFFSET(MCQ!M$20,ROW(M613)-ROW(M$20),0)))</f>
        <v/>
      </c>
      <c r="T613" s="588">
        <f>IFERROR(TRUNC(L613*N613,2),"")</f>
        <v/>
      </c>
      <c r="U613" s="589">
        <f>IFERROR(TRUNC(L613*Q613,2),"")</f>
        <v/>
      </c>
    </row>
    <row r="614">
      <c r="A614" s="18">
        <f>OFFSET(MCQ!A$20,ROW(A614)-ROW(A$20),0)</f>
        <v/>
      </c>
      <c r="B614" s="18">
        <f>OFFSET(MCQ!B$20,ROW(B614)-ROW(B$20),0)</f>
        <v/>
      </c>
      <c r="C614" s="18">
        <f>OFFSET(MCQ!C$20,ROW(C614)-ROW(C$20),0)</f>
        <v/>
      </c>
      <c r="D614" s="18">
        <f>OFFSET(MCQ!D$20,ROW(D614)-ROW(D$20),0)</f>
        <v/>
      </c>
      <c r="E614" s="18">
        <f>OFFSET(MCQ!E$20,ROW(E614)-ROW(E$20),0)</f>
        <v/>
      </c>
      <c r="F614" s="18" t="n"/>
      <c r="G614" s="233">
        <f>OFFSET(MCQ!G$20,ROW(G614)-ROW(G$20),0)</f>
        <v/>
      </c>
      <c r="H614" s="583">
        <f>IF(G614="","",OFFSET(MCQ!H$20,ROW(H614)-ROW(H$20),0))</f>
        <v/>
      </c>
      <c r="I614" s="24">
        <f>IF(G614="","",IF(OR(G614="etapa",G614="sub-etapa"),"",OFFSET(MCQ!I$20,ROW(I614)-ROW(I$20),0)))</f>
        <v/>
      </c>
      <c r="J614" s="25">
        <f>IF(G614="","",OFFSET(MCQ!J$20,ROW(J614)-ROW(J$20),0))</f>
        <v/>
      </c>
      <c r="K614" s="24">
        <f>IF(G614="","",IF(OR(G614="etapa",G614="sub-etapa"),"",OFFSET(MCQ!K$20,ROW(K614)-ROW(K$20),0)))</f>
        <v/>
      </c>
      <c r="L614" s="26">
        <f>IF(G614="","",IF(OR(G614="etapa",G614="sub-etapa"),"",TRUNC(OFFSET(MCQ!L$20,ROW(L614)-ROW(L$20),0),2)))</f>
        <v/>
      </c>
      <c r="M614" s="584">
        <f>IF(I614="", "", IFERROR(VLOOKUP(VALUE(I614), _BaseAbril2026, 4, 0), IFERROR(VLOOKUP(TEXT(I614, "@"), _BaseAbril2026, 4, 0), "")))</f>
        <v/>
      </c>
      <c r="N614" s="585">
        <f>IFERROR(IF(S614="BDI1", TRUNC(M614*(1+$O$18), 2),IF(S614="BDI2", TRUNC(M614*(1+$N$18), 2), "")), "")</f>
        <v/>
      </c>
      <c r="O614" s="586">
        <f>_xlfn.IFS(G614="ETAPA", SUMIFS(ValorTotalComD, Nivel, A614), G614="SUB-ETAPA", SUMIFS(ValorTotalComD, SubNivel, C614), TRUE, T614)</f>
        <v/>
      </c>
      <c r="P614" s="584">
        <f>IF(I614="", "", IFERROR(VLOOKUP(VALUE(I614), _BaseAbril2026, 5, 0), IFERROR(VLOOKUP(TEXT(I614, "@"), _BaseAbril2026, 5, 0), "")))</f>
        <v/>
      </c>
      <c r="Q614" s="585">
        <f>IFERROR(IF(S614="BDI1", TRUNC(P614*(1+$R$18), 2),IF(S614="BDI2", TRUNC(P614*(1+$Q$18), 2), "")), "")</f>
        <v/>
      </c>
      <c r="R614" s="586">
        <f>_xlfn.IFS(G614="ETAPA", SUMIFS(ValorTotalSemD, Nivel, A614), G614="SUB-ETAPA", SUMIFS(ValorTotalSemD, SubNivel, C614), TRUE, U614)</f>
        <v/>
      </c>
      <c r="S614" s="587">
        <f>IF(G614="","",IF(OR(G614="etapa",G614="sub-etapa"),"",OFFSET(MCQ!M$20,ROW(M614)-ROW(M$20),0)))</f>
        <v/>
      </c>
      <c r="T614" s="588">
        <f>IFERROR(TRUNC(L614*N614,2),"")</f>
        <v/>
      </c>
      <c r="U614" s="589">
        <f>IFERROR(TRUNC(L614*Q614,2),"")</f>
        <v/>
      </c>
    </row>
    <row r="615">
      <c r="A615" s="18">
        <f>OFFSET(MCQ!A$20,ROW(A615)-ROW(A$20),0)</f>
        <v/>
      </c>
      <c r="B615" s="18">
        <f>OFFSET(MCQ!B$20,ROW(B615)-ROW(B$20),0)</f>
        <v/>
      </c>
      <c r="C615" s="18">
        <f>OFFSET(MCQ!C$20,ROW(C615)-ROW(C$20),0)</f>
        <v/>
      </c>
      <c r="D615" s="18">
        <f>OFFSET(MCQ!D$20,ROW(D615)-ROW(D$20),0)</f>
        <v/>
      </c>
      <c r="E615" s="18">
        <f>OFFSET(MCQ!E$20,ROW(E615)-ROW(E$20),0)</f>
        <v/>
      </c>
      <c r="F615" s="18" t="n"/>
      <c r="G615" s="233">
        <f>OFFSET(MCQ!G$20,ROW(G615)-ROW(G$20),0)</f>
        <v/>
      </c>
      <c r="H615" s="583">
        <f>IF(G615="","",OFFSET(MCQ!H$20,ROW(H615)-ROW(H$20),0))</f>
        <v/>
      </c>
      <c r="I615" s="24">
        <f>IF(G615="","",IF(OR(G615="etapa",G615="sub-etapa"),"",OFFSET(MCQ!I$20,ROW(I615)-ROW(I$20),0)))</f>
        <v/>
      </c>
      <c r="J615" s="25">
        <f>IF(G615="","",OFFSET(MCQ!J$20,ROW(J615)-ROW(J$20),0))</f>
        <v/>
      </c>
      <c r="K615" s="24">
        <f>IF(G615="","",IF(OR(G615="etapa",G615="sub-etapa"),"",OFFSET(MCQ!K$20,ROW(K615)-ROW(K$20),0)))</f>
        <v/>
      </c>
      <c r="L615" s="26">
        <f>IF(G615="","",IF(OR(G615="etapa",G615="sub-etapa"),"",TRUNC(OFFSET(MCQ!L$20,ROW(L615)-ROW(L$20),0),2)))</f>
        <v/>
      </c>
      <c r="M615" s="584">
        <f>IF(I615="", "", IFERROR(VLOOKUP(VALUE(I615), _BaseAbril2026, 4, 0), IFERROR(VLOOKUP(TEXT(I615, "@"), _BaseAbril2026, 4, 0), "")))</f>
        <v/>
      </c>
      <c r="N615" s="585">
        <f>IFERROR(IF(S615="BDI1", TRUNC(M615*(1+$O$18), 2),IF(S615="BDI2", TRUNC(M615*(1+$N$18), 2), "")), "")</f>
        <v/>
      </c>
      <c r="O615" s="586">
        <f>_xlfn.IFS(G615="ETAPA", SUMIFS(ValorTotalComD, Nivel, A615), G615="SUB-ETAPA", SUMIFS(ValorTotalComD, SubNivel, C615), TRUE, T615)</f>
        <v/>
      </c>
      <c r="P615" s="584">
        <f>IF(I615="", "", IFERROR(VLOOKUP(VALUE(I615), _BaseAbril2026, 5, 0), IFERROR(VLOOKUP(TEXT(I615, "@"), _BaseAbril2026, 5, 0), "")))</f>
        <v/>
      </c>
      <c r="Q615" s="585">
        <f>IFERROR(IF(S615="BDI1", TRUNC(P615*(1+$R$18), 2),IF(S615="BDI2", TRUNC(P615*(1+$Q$18), 2), "")), "")</f>
        <v/>
      </c>
      <c r="R615" s="586">
        <f>_xlfn.IFS(G615="ETAPA", SUMIFS(ValorTotalSemD, Nivel, A615), G615="SUB-ETAPA", SUMIFS(ValorTotalSemD, SubNivel, C615), TRUE, U615)</f>
        <v/>
      </c>
      <c r="S615" s="587">
        <f>IF(G615="","",IF(OR(G615="etapa",G615="sub-etapa"),"",OFFSET(MCQ!M$20,ROW(M615)-ROW(M$20),0)))</f>
        <v/>
      </c>
      <c r="T615" s="588">
        <f>IFERROR(TRUNC(L615*N615,2),"")</f>
        <v/>
      </c>
      <c r="U615" s="589">
        <f>IFERROR(TRUNC(L615*Q615,2),"")</f>
        <v/>
      </c>
    </row>
    <row r="616">
      <c r="A616" s="18">
        <f>OFFSET(MCQ!A$20,ROW(A616)-ROW(A$20),0)</f>
        <v/>
      </c>
      <c r="B616" s="18">
        <f>OFFSET(MCQ!B$20,ROW(B616)-ROW(B$20),0)</f>
        <v/>
      </c>
      <c r="C616" s="18">
        <f>OFFSET(MCQ!C$20,ROW(C616)-ROW(C$20),0)</f>
        <v/>
      </c>
      <c r="D616" s="18">
        <f>OFFSET(MCQ!D$20,ROW(D616)-ROW(D$20),0)</f>
        <v/>
      </c>
      <c r="E616" s="18">
        <f>OFFSET(MCQ!E$20,ROW(E616)-ROW(E$20),0)</f>
        <v/>
      </c>
      <c r="F616" s="18" t="n"/>
      <c r="G616" s="233">
        <f>OFFSET(MCQ!G$20,ROW(G616)-ROW(G$20),0)</f>
        <v/>
      </c>
      <c r="H616" s="583">
        <f>IF(G616="","",OFFSET(MCQ!H$20,ROW(H616)-ROW(H$20),0))</f>
        <v/>
      </c>
      <c r="I616" s="24">
        <f>IF(G616="","",IF(OR(G616="etapa",G616="sub-etapa"),"",OFFSET(MCQ!I$20,ROW(I616)-ROW(I$20),0)))</f>
        <v/>
      </c>
      <c r="J616" s="25">
        <f>IF(G616="","",OFFSET(MCQ!J$20,ROW(J616)-ROW(J$20),0))</f>
        <v/>
      </c>
      <c r="K616" s="24">
        <f>IF(G616="","",IF(OR(G616="etapa",G616="sub-etapa"),"",OFFSET(MCQ!K$20,ROW(K616)-ROW(K$20),0)))</f>
        <v/>
      </c>
      <c r="L616" s="26">
        <f>IF(G616="","",IF(OR(G616="etapa",G616="sub-etapa"),"",TRUNC(OFFSET(MCQ!L$20,ROW(L616)-ROW(L$20),0),2)))</f>
        <v/>
      </c>
      <c r="M616" s="584">
        <f>IF(I616="", "", IFERROR(VLOOKUP(VALUE(I616), _BaseAbril2026, 4, 0), IFERROR(VLOOKUP(TEXT(I616, "@"), _BaseAbril2026, 4, 0), "")))</f>
        <v/>
      </c>
      <c r="N616" s="585">
        <f>IFERROR(IF(S616="BDI1", TRUNC(M616*(1+$O$18), 2),IF(S616="BDI2", TRUNC(M616*(1+$N$18), 2), "")), "")</f>
        <v/>
      </c>
      <c r="O616" s="586">
        <f>_xlfn.IFS(G616="ETAPA", SUMIFS(ValorTotalComD, Nivel, A616), G616="SUB-ETAPA", SUMIFS(ValorTotalComD, SubNivel, C616), TRUE, T616)</f>
        <v/>
      </c>
      <c r="P616" s="584">
        <f>IF(I616="", "", IFERROR(VLOOKUP(VALUE(I616), _BaseAbril2026, 5, 0), IFERROR(VLOOKUP(TEXT(I616, "@"), _BaseAbril2026, 5, 0), "")))</f>
        <v/>
      </c>
      <c r="Q616" s="585">
        <f>IFERROR(IF(S616="BDI1", TRUNC(P616*(1+$R$18), 2),IF(S616="BDI2", TRUNC(P616*(1+$Q$18), 2), "")), "")</f>
        <v/>
      </c>
      <c r="R616" s="586">
        <f>_xlfn.IFS(G616="ETAPA", SUMIFS(ValorTotalSemD, Nivel, A616), G616="SUB-ETAPA", SUMIFS(ValorTotalSemD, SubNivel, C616), TRUE, U616)</f>
        <v/>
      </c>
      <c r="S616" s="587">
        <f>IF(G616="","",IF(OR(G616="etapa",G616="sub-etapa"),"",OFFSET(MCQ!M$20,ROW(M616)-ROW(M$20),0)))</f>
        <v/>
      </c>
      <c r="T616" s="588">
        <f>IFERROR(TRUNC(L616*N616,2),"")</f>
        <v/>
      </c>
      <c r="U616" s="589">
        <f>IFERROR(TRUNC(L616*Q616,2),"")</f>
        <v/>
      </c>
    </row>
    <row r="617">
      <c r="A617" s="18">
        <f>OFFSET(MCQ!A$20,ROW(A617)-ROW(A$20),0)</f>
        <v/>
      </c>
      <c r="B617" s="18">
        <f>OFFSET(MCQ!B$20,ROW(B617)-ROW(B$20),0)</f>
        <v/>
      </c>
      <c r="C617" s="18">
        <f>OFFSET(MCQ!C$20,ROW(C617)-ROW(C$20),0)</f>
        <v/>
      </c>
      <c r="D617" s="18">
        <f>OFFSET(MCQ!D$20,ROW(D617)-ROW(D$20),0)</f>
        <v/>
      </c>
      <c r="E617" s="18">
        <f>OFFSET(MCQ!E$20,ROW(E617)-ROW(E$20),0)</f>
        <v/>
      </c>
      <c r="F617" s="18" t="n"/>
      <c r="G617" s="233">
        <f>OFFSET(MCQ!G$20,ROW(G617)-ROW(G$20),0)</f>
        <v/>
      </c>
      <c r="H617" s="583">
        <f>IF(G617="","",OFFSET(MCQ!H$20,ROW(H617)-ROW(H$20),0))</f>
        <v/>
      </c>
      <c r="I617" s="24">
        <f>IF(G617="","",IF(OR(G617="etapa",G617="sub-etapa"),"",OFFSET(MCQ!I$20,ROW(I617)-ROW(I$20),0)))</f>
        <v/>
      </c>
      <c r="J617" s="25">
        <f>IF(G617="","",OFFSET(MCQ!J$20,ROW(J617)-ROW(J$20),0))</f>
        <v/>
      </c>
      <c r="K617" s="24">
        <f>IF(G617="","",IF(OR(G617="etapa",G617="sub-etapa"),"",OFFSET(MCQ!K$20,ROW(K617)-ROW(K$20),0)))</f>
        <v/>
      </c>
      <c r="L617" s="26">
        <f>IF(G617="","",IF(OR(G617="etapa",G617="sub-etapa"),"",TRUNC(OFFSET(MCQ!L$20,ROW(L617)-ROW(L$20),0),2)))</f>
        <v/>
      </c>
      <c r="M617" s="584">
        <f>IF(I617="", "", IFERROR(VLOOKUP(VALUE(I617), _BaseAbril2026, 4, 0), IFERROR(VLOOKUP(TEXT(I617, "@"), _BaseAbril2026, 4, 0), "")))</f>
        <v/>
      </c>
      <c r="N617" s="585">
        <f>IFERROR(IF(S617="BDI1", TRUNC(M617*(1+$O$18), 2),IF(S617="BDI2", TRUNC(M617*(1+$N$18), 2), "")), "")</f>
        <v/>
      </c>
      <c r="O617" s="586">
        <f>_xlfn.IFS(G617="ETAPA", SUMIFS(ValorTotalComD, Nivel, A617), G617="SUB-ETAPA", SUMIFS(ValorTotalComD, SubNivel, C617), TRUE, T617)</f>
        <v/>
      </c>
      <c r="P617" s="584">
        <f>IF(I617="", "", IFERROR(VLOOKUP(VALUE(I617), _BaseAbril2026, 5, 0), IFERROR(VLOOKUP(TEXT(I617, "@"), _BaseAbril2026, 5, 0), "")))</f>
        <v/>
      </c>
      <c r="Q617" s="585">
        <f>IFERROR(IF(S617="BDI1", TRUNC(P617*(1+$R$18), 2),IF(S617="BDI2", TRUNC(P617*(1+$Q$18), 2), "")), "")</f>
        <v/>
      </c>
      <c r="R617" s="586">
        <f>_xlfn.IFS(G617="ETAPA", SUMIFS(ValorTotalSemD, Nivel, A617), G617="SUB-ETAPA", SUMIFS(ValorTotalSemD, SubNivel, C617), TRUE, U617)</f>
        <v/>
      </c>
      <c r="S617" s="587">
        <f>IF(G617="","",IF(OR(G617="etapa",G617="sub-etapa"),"",OFFSET(MCQ!M$20,ROW(M617)-ROW(M$20),0)))</f>
        <v/>
      </c>
      <c r="T617" s="588">
        <f>IFERROR(TRUNC(L617*N617,2),"")</f>
        <v/>
      </c>
      <c r="U617" s="589">
        <f>IFERROR(TRUNC(L617*Q617,2),"")</f>
        <v/>
      </c>
    </row>
    <row r="618">
      <c r="A618" s="18">
        <f>OFFSET(MCQ!A$20,ROW(A618)-ROW(A$20),0)</f>
        <v/>
      </c>
      <c r="B618" s="18">
        <f>OFFSET(MCQ!B$20,ROW(B618)-ROW(B$20),0)</f>
        <v/>
      </c>
      <c r="C618" s="18">
        <f>OFFSET(MCQ!C$20,ROW(C618)-ROW(C$20),0)</f>
        <v/>
      </c>
      <c r="D618" s="18">
        <f>OFFSET(MCQ!D$20,ROW(D618)-ROW(D$20),0)</f>
        <v/>
      </c>
      <c r="E618" s="18">
        <f>OFFSET(MCQ!E$20,ROW(E618)-ROW(E$20),0)</f>
        <v/>
      </c>
      <c r="F618" s="18" t="n"/>
      <c r="G618" s="233">
        <f>OFFSET(MCQ!G$20,ROW(G618)-ROW(G$20),0)</f>
        <v/>
      </c>
      <c r="H618" s="583">
        <f>IF(G618="","",OFFSET(MCQ!H$20,ROW(H618)-ROW(H$20),0))</f>
        <v/>
      </c>
      <c r="I618" s="24">
        <f>IF(G618="","",IF(OR(G618="etapa",G618="sub-etapa"),"",OFFSET(MCQ!I$20,ROW(I618)-ROW(I$20),0)))</f>
        <v/>
      </c>
      <c r="J618" s="25">
        <f>IF(G618="","",OFFSET(MCQ!J$20,ROW(J618)-ROW(J$20),0))</f>
        <v/>
      </c>
      <c r="K618" s="24">
        <f>IF(G618="","",IF(OR(G618="etapa",G618="sub-etapa"),"",OFFSET(MCQ!K$20,ROW(K618)-ROW(K$20),0)))</f>
        <v/>
      </c>
      <c r="L618" s="26">
        <f>IF(G618="","",IF(OR(G618="etapa",G618="sub-etapa"),"",TRUNC(OFFSET(MCQ!L$20,ROW(L618)-ROW(L$20),0),2)))</f>
        <v/>
      </c>
      <c r="M618" s="584">
        <f>IF(I618="", "", IFERROR(VLOOKUP(VALUE(I618), _BaseAbril2026, 4, 0), IFERROR(VLOOKUP(TEXT(I618, "@"), _BaseAbril2026, 4, 0), "")))</f>
        <v/>
      </c>
      <c r="N618" s="585">
        <f>IFERROR(IF(S618="BDI1", TRUNC(M618*(1+$O$18), 2),IF(S618="BDI2", TRUNC(M618*(1+$N$18), 2), "")), "")</f>
        <v/>
      </c>
      <c r="O618" s="586">
        <f>_xlfn.IFS(G618="ETAPA", SUMIFS(ValorTotalComD, Nivel, A618), G618="SUB-ETAPA", SUMIFS(ValorTotalComD, SubNivel, C618), TRUE, T618)</f>
        <v/>
      </c>
      <c r="P618" s="584">
        <f>IF(I618="", "", IFERROR(VLOOKUP(VALUE(I618), _BaseAbril2026, 5, 0), IFERROR(VLOOKUP(TEXT(I618, "@"), _BaseAbril2026, 5, 0), "")))</f>
        <v/>
      </c>
      <c r="Q618" s="585">
        <f>IFERROR(IF(S618="BDI1", TRUNC(P618*(1+$R$18), 2),IF(S618="BDI2", TRUNC(P618*(1+$Q$18), 2), "")), "")</f>
        <v/>
      </c>
      <c r="R618" s="586">
        <f>_xlfn.IFS(G618="ETAPA", SUMIFS(ValorTotalSemD, Nivel, A618), G618="SUB-ETAPA", SUMIFS(ValorTotalSemD, SubNivel, C618), TRUE, U618)</f>
        <v/>
      </c>
      <c r="S618" s="587">
        <f>IF(G618="","",IF(OR(G618="etapa",G618="sub-etapa"),"",OFFSET(MCQ!M$20,ROW(M618)-ROW(M$20),0)))</f>
        <v/>
      </c>
      <c r="T618" s="588">
        <f>IFERROR(TRUNC(L618*N618,2),"")</f>
        <v/>
      </c>
      <c r="U618" s="589">
        <f>IFERROR(TRUNC(L618*Q618,2),"")</f>
        <v/>
      </c>
    </row>
    <row r="619">
      <c r="A619" s="18">
        <f>OFFSET(MCQ!A$20,ROW(A619)-ROW(A$20),0)</f>
        <v/>
      </c>
      <c r="B619" s="18">
        <f>OFFSET(MCQ!B$20,ROW(B619)-ROW(B$20),0)</f>
        <v/>
      </c>
      <c r="C619" s="18">
        <f>OFFSET(MCQ!C$20,ROW(C619)-ROW(C$20),0)</f>
        <v/>
      </c>
      <c r="D619" s="18">
        <f>OFFSET(MCQ!D$20,ROW(D619)-ROW(D$20),0)</f>
        <v/>
      </c>
      <c r="E619" s="18">
        <f>OFFSET(MCQ!E$20,ROW(E619)-ROW(E$20),0)</f>
        <v/>
      </c>
      <c r="F619" s="18" t="n"/>
      <c r="G619" s="233">
        <f>OFFSET(MCQ!G$20,ROW(G619)-ROW(G$20),0)</f>
        <v/>
      </c>
      <c r="H619" s="583">
        <f>IF(G619="","",OFFSET(MCQ!H$20,ROW(H619)-ROW(H$20),0))</f>
        <v/>
      </c>
      <c r="I619" s="24">
        <f>IF(G619="","",IF(OR(G619="etapa",G619="sub-etapa"),"",OFFSET(MCQ!I$20,ROW(I619)-ROW(I$20),0)))</f>
        <v/>
      </c>
      <c r="J619" s="25">
        <f>IF(G619="","",OFFSET(MCQ!J$20,ROW(J619)-ROW(J$20),0))</f>
        <v/>
      </c>
      <c r="K619" s="24">
        <f>IF(G619="","",IF(OR(G619="etapa",G619="sub-etapa"),"",OFFSET(MCQ!K$20,ROW(K619)-ROW(K$20),0)))</f>
        <v/>
      </c>
      <c r="L619" s="26">
        <f>IF(G619="","",IF(OR(G619="etapa",G619="sub-etapa"),"",TRUNC(OFFSET(MCQ!L$20,ROW(L619)-ROW(L$20),0),2)))</f>
        <v/>
      </c>
      <c r="M619" s="584">
        <f>IF(I619="", "", IFERROR(VLOOKUP(VALUE(I619), _BaseAbril2026, 4, 0), IFERROR(VLOOKUP(TEXT(I619, "@"), _BaseAbril2026, 4, 0), "")))</f>
        <v/>
      </c>
      <c r="N619" s="585">
        <f>IFERROR(IF(S619="BDI1", TRUNC(M619*(1+$O$18), 2),IF(S619="BDI2", TRUNC(M619*(1+$N$18), 2), "")), "")</f>
        <v/>
      </c>
      <c r="O619" s="586">
        <f>_xlfn.IFS(G619="ETAPA", SUMIFS(ValorTotalComD, Nivel, A619), G619="SUB-ETAPA", SUMIFS(ValorTotalComD, SubNivel, C619), TRUE, T619)</f>
        <v/>
      </c>
      <c r="P619" s="584">
        <f>IF(I619="", "", IFERROR(VLOOKUP(VALUE(I619), _BaseAbril2026, 5, 0), IFERROR(VLOOKUP(TEXT(I619, "@"), _BaseAbril2026, 5, 0), "")))</f>
        <v/>
      </c>
      <c r="Q619" s="585">
        <f>IFERROR(IF(S619="BDI1", TRUNC(P619*(1+$R$18), 2),IF(S619="BDI2", TRUNC(P619*(1+$Q$18), 2), "")), "")</f>
        <v/>
      </c>
      <c r="R619" s="586">
        <f>_xlfn.IFS(G619="ETAPA", SUMIFS(ValorTotalSemD, Nivel, A619), G619="SUB-ETAPA", SUMIFS(ValorTotalSemD, SubNivel, C619), TRUE, U619)</f>
        <v/>
      </c>
      <c r="S619" s="587">
        <f>IF(G619="","",IF(OR(G619="etapa",G619="sub-etapa"),"",OFFSET(MCQ!M$20,ROW(M619)-ROW(M$20),0)))</f>
        <v/>
      </c>
      <c r="T619" s="588">
        <f>IFERROR(TRUNC(L619*N619,2),"")</f>
        <v/>
      </c>
      <c r="U619" s="589">
        <f>IFERROR(TRUNC(L619*Q619,2),"")</f>
        <v/>
      </c>
    </row>
    <row r="620">
      <c r="A620" s="18">
        <f>OFFSET(MCQ!A$20,ROW(A620)-ROW(A$20),0)</f>
        <v/>
      </c>
      <c r="B620" s="18">
        <f>OFFSET(MCQ!B$20,ROW(B620)-ROW(B$20),0)</f>
        <v/>
      </c>
      <c r="C620" s="18">
        <f>OFFSET(MCQ!C$20,ROW(C620)-ROW(C$20),0)</f>
        <v/>
      </c>
      <c r="D620" s="18">
        <f>OFFSET(MCQ!D$20,ROW(D620)-ROW(D$20),0)</f>
        <v/>
      </c>
      <c r="E620" s="18">
        <f>OFFSET(MCQ!E$20,ROW(E620)-ROW(E$20),0)</f>
        <v/>
      </c>
      <c r="F620" s="18" t="n"/>
      <c r="G620" s="233">
        <f>OFFSET(MCQ!G$20,ROW(G620)-ROW(G$20),0)</f>
        <v/>
      </c>
      <c r="H620" s="583">
        <f>IF(G620="","",OFFSET(MCQ!H$20,ROW(H620)-ROW(H$20),0))</f>
        <v/>
      </c>
      <c r="I620" s="24">
        <f>IF(G620="","",IF(OR(G620="etapa",G620="sub-etapa"),"",OFFSET(MCQ!I$20,ROW(I620)-ROW(I$20),0)))</f>
        <v/>
      </c>
      <c r="J620" s="25">
        <f>IF(G620="","",OFFSET(MCQ!J$20,ROW(J620)-ROW(J$20),0))</f>
        <v/>
      </c>
      <c r="K620" s="24">
        <f>IF(G620="","",IF(OR(G620="etapa",G620="sub-etapa"),"",OFFSET(MCQ!K$20,ROW(K620)-ROW(K$20),0)))</f>
        <v/>
      </c>
      <c r="L620" s="26">
        <f>IF(G620="","",IF(OR(G620="etapa",G620="sub-etapa"),"",TRUNC(OFFSET(MCQ!L$20,ROW(L620)-ROW(L$20),0),2)))</f>
        <v/>
      </c>
      <c r="M620" s="584">
        <f>IF(I620="", "", IFERROR(VLOOKUP(VALUE(I620), _BaseAbril2026, 4, 0), IFERROR(VLOOKUP(TEXT(I620, "@"), _BaseAbril2026, 4, 0), "")))</f>
        <v/>
      </c>
      <c r="N620" s="585">
        <f>IFERROR(IF(S620="BDI1", TRUNC(M620*(1+$O$18), 2),IF(S620="BDI2", TRUNC(M620*(1+$N$18), 2), "")), "")</f>
        <v/>
      </c>
      <c r="O620" s="586">
        <f>_xlfn.IFS(G620="ETAPA", SUMIFS(ValorTotalComD, Nivel, A620), G620="SUB-ETAPA", SUMIFS(ValorTotalComD, SubNivel, C620), TRUE, T620)</f>
        <v/>
      </c>
      <c r="P620" s="584">
        <f>IF(I620="", "", IFERROR(VLOOKUP(VALUE(I620), _BaseAbril2026, 5, 0), IFERROR(VLOOKUP(TEXT(I620, "@"), _BaseAbril2026, 5, 0), "")))</f>
        <v/>
      </c>
      <c r="Q620" s="585">
        <f>IFERROR(IF(S620="BDI1", TRUNC(P620*(1+$R$18), 2),IF(S620="BDI2", TRUNC(P620*(1+$Q$18), 2), "")), "")</f>
        <v/>
      </c>
      <c r="R620" s="586">
        <f>_xlfn.IFS(G620="ETAPA", SUMIFS(ValorTotalSemD, Nivel, A620), G620="SUB-ETAPA", SUMIFS(ValorTotalSemD, SubNivel, C620), TRUE, U620)</f>
        <v/>
      </c>
      <c r="S620" s="587">
        <f>IF(G620="","",IF(OR(G620="etapa",G620="sub-etapa"),"",OFFSET(MCQ!M$20,ROW(M620)-ROW(M$20),0)))</f>
        <v/>
      </c>
      <c r="T620" s="588">
        <f>IFERROR(TRUNC(L620*N620,2),"")</f>
        <v/>
      </c>
      <c r="U620" s="589">
        <f>IFERROR(TRUNC(L620*Q620,2),"")</f>
        <v/>
      </c>
    </row>
    <row r="621">
      <c r="A621" s="18">
        <f>OFFSET(MCQ!A$20,ROW(A621)-ROW(A$20),0)</f>
        <v/>
      </c>
      <c r="B621" s="18">
        <f>OFFSET(MCQ!B$20,ROW(B621)-ROW(B$20),0)</f>
        <v/>
      </c>
      <c r="C621" s="18">
        <f>OFFSET(MCQ!C$20,ROW(C621)-ROW(C$20),0)</f>
        <v/>
      </c>
      <c r="D621" s="18">
        <f>OFFSET(MCQ!D$20,ROW(D621)-ROW(D$20),0)</f>
        <v/>
      </c>
      <c r="E621" s="18">
        <f>OFFSET(MCQ!E$20,ROW(E621)-ROW(E$20),0)</f>
        <v/>
      </c>
      <c r="F621" s="18" t="n"/>
      <c r="G621" s="233">
        <f>OFFSET(MCQ!G$20,ROW(G621)-ROW(G$20),0)</f>
        <v/>
      </c>
      <c r="H621" s="583">
        <f>IF(G621="","",OFFSET(MCQ!H$20,ROW(H621)-ROW(H$20),0))</f>
        <v/>
      </c>
      <c r="I621" s="24">
        <f>IF(G621="","",IF(OR(G621="etapa",G621="sub-etapa"),"",OFFSET(MCQ!I$20,ROW(I621)-ROW(I$20),0)))</f>
        <v/>
      </c>
      <c r="J621" s="25">
        <f>IF(G621="","",OFFSET(MCQ!J$20,ROW(J621)-ROW(J$20),0))</f>
        <v/>
      </c>
      <c r="K621" s="24">
        <f>IF(G621="","",IF(OR(G621="etapa",G621="sub-etapa"),"",OFFSET(MCQ!K$20,ROW(K621)-ROW(K$20),0)))</f>
        <v/>
      </c>
      <c r="L621" s="26">
        <f>IF(G621="","",IF(OR(G621="etapa",G621="sub-etapa"),"",TRUNC(OFFSET(MCQ!L$20,ROW(L621)-ROW(L$20),0),2)))</f>
        <v/>
      </c>
      <c r="M621" s="584">
        <f>IF(I621="", "", IFERROR(VLOOKUP(VALUE(I621), _BaseAbril2026, 4, 0), IFERROR(VLOOKUP(TEXT(I621, "@"), _BaseAbril2026, 4, 0), "")))</f>
        <v/>
      </c>
      <c r="N621" s="585">
        <f>IFERROR(IF(S621="BDI1", TRUNC(M621*(1+$O$18), 2),IF(S621="BDI2", TRUNC(M621*(1+$N$18), 2), "")), "")</f>
        <v/>
      </c>
      <c r="O621" s="586">
        <f>_xlfn.IFS(G621="ETAPA", SUMIFS(ValorTotalComD, Nivel, A621), G621="SUB-ETAPA", SUMIFS(ValorTotalComD, SubNivel, C621), TRUE, T621)</f>
        <v/>
      </c>
      <c r="P621" s="584">
        <f>IF(I621="", "", IFERROR(VLOOKUP(VALUE(I621), _BaseAbril2026, 5, 0), IFERROR(VLOOKUP(TEXT(I621, "@"), _BaseAbril2026, 5, 0), "")))</f>
        <v/>
      </c>
      <c r="Q621" s="585">
        <f>IFERROR(IF(S621="BDI1", TRUNC(P621*(1+$R$18), 2),IF(S621="BDI2", TRUNC(P621*(1+$Q$18), 2), "")), "")</f>
        <v/>
      </c>
      <c r="R621" s="586">
        <f>_xlfn.IFS(G621="ETAPA", SUMIFS(ValorTotalSemD, Nivel, A621), G621="SUB-ETAPA", SUMIFS(ValorTotalSemD, SubNivel, C621), TRUE, U621)</f>
        <v/>
      </c>
      <c r="S621" s="587">
        <f>IF(G621="","",IF(OR(G621="etapa",G621="sub-etapa"),"",OFFSET(MCQ!M$20,ROW(M621)-ROW(M$20),0)))</f>
        <v/>
      </c>
      <c r="T621" s="588">
        <f>IFERROR(TRUNC(L621*N621,2),"")</f>
        <v/>
      </c>
      <c r="U621" s="589">
        <f>IFERROR(TRUNC(L621*Q621,2),"")</f>
        <v/>
      </c>
    </row>
    <row r="622">
      <c r="A622" s="18">
        <f>OFFSET(MCQ!A$20,ROW(A622)-ROW(A$20),0)</f>
        <v/>
      </c>
      <c r="B622" s="18">
        <f>OFFSET(MCQ!B$20,ROW(B622)-ROW(B$20),0)</f>
        <v/>
      </c>
      <c r="C622" s="18">
        <f>OFFSET(MCQ!C$20,ROW(C622)-ROW(C$20),0)</f>
        <v/>
      </c>
      <c r="D622" s="18">
        <f>OFFSET(MCQ!D$20,ROW(D622)-ROW(D$20),0)</f>
        <v/>
      </c>
      <c r="E622" s="18">
        <f>OFFSET(MCQ!E$20,ROW(E622)-ROW(E$20),0)</f>
        <v/>
      </c>
      <c r="F622" s="18" t="n"/>
      <c r="G622" s="233">
        <f>OFFSET(MCQ!G$20,ROW(G622)-ROW(G$20),0)</f>
        <v/>
      </c>
      <c r="H622" s="583">
        <f>IF(G622="","",OFFSET(MCQ!H$20,ROW(H622)-ROW(H$20),0))</f>
        <v/>
      </c>
      <c r="I622" s="24">
        <f>IF(G622="","",IF(OR(G622="etapa",G622="sub-etapa"),"",OFFSET(MCQ!I$20,ROW(I622)-ROW(I$20),0)))</f>
        <v/>
      </c>
      <c r="J622" s="25">
        <f>IF(G622="","",OFFSET(MCQ!J$20,ROW(J622)-ROW(J$20),0))</f>
        <v/>
      </c>
      <c r="K622" s="24">
        <f>IF(G622="","",IF(OR(G622="etapa",G622="sub-etapa"),"",OFFSET(MCQ!K$20,ROW(K622)-ROW(K$20),0)))</f>
        <v/>
      </c>
      <c r="L622" s="26">
        <f>IF(G622="","",IF(OR(G622="etapa",G622="sub-etapa"),"",TRUNC(OFFSET(MCQ!L$20,ROW(L622)-ROW(L$20),0),2)))</f>
        <v/>
      </c>
      <c r="M622" s="584">
        <f>IF(I622="", "", IFERROR(VLOOKUP(VALUE(I622), _BaseAbril2026, 4, 0), IFERROR(VLOOKUP(TEXT(I622, "@"), _BaseAbril2026, 4, 0), "")))</f>
        <v/>
      </c>
      <c r="N622" s="585">
        <f>IFERROR(IF(S622="BDI1", TRUNC(M622*(1+$O$18), 2),IF(S622="BDI2", TRUNC(M622*(1+$N$18), 2), "")), "")</f>
        <v/>
      </c>
      <c r="O622" s="586">
        <f>_xlfn.IFS(G622="ETAPA", SUMIFS(ValorTotalComD, Nivel, A622), G622="SUB-ETAPA", SUMIFS(ValorTotalComD, SubNivel, C622), TRUE, T622)</f>
        <v/>
      </c>
      <c r="P622" s="584">
        <f>IF(I622="", "", IFERROR(VLOOKUP(VALUE(I622), _BaseAbril2026, 5, 0), IFERROR(VLOOKUP(TEXT(I622, "@"), _BaseAbril2026, 5, 0), "")))</f>
        <v/>
      </c>
      <c r="Q622" s="585">
        <f>IFERROR(IF(S622="BDI1", TRUNC(P622*(1+$R$18), 2),IF(S622="BDI2", TRUNC(P622*(1+$Q$18), 2), "")), "")</f>
        <v/>
      </c>
      <c r="R622" s="586">
        <f>_xlfn.IFS(G622="ETAPA", SUMIFS(ValorTotalSemD, Nivel, A622), G622="SUB-ETAPA", SUMIFS(ValorTotalSemD, SubNivel, C622), TRUE, U622)</f>
        <v/>
      </c>
      <c r="S622" s="587">
        <f>IF(G622="","",IF(OR(G622="etapa",G622="sub-etapa"),"",OFFSET(MCQ!M$20,ROW(M622)-ROW(M$20),0)))</f>
        <v/>
      </c>
      <c r="T622" s="588">
        <f>IFERROR(TRUNC(L622*N622,2),"")</f>
        <v/>
      </c>
      <c r="U622" s="589">
        <f>IFERROR(TRUNC(L622*Q622,2),"")</f>
        <v/>
      </c>
    </row>
    <row r="623">
      <c r="A623" s="18">
        <f>OFFSET(MCQ!A$20,ROW(A623)-ROW(A$20),0)</f>
        <v/>
      </c>
      <c r="B623" s="18">
        <f>OFFSET(MCQ!B$20,ROW(B623)-ROW(B$20),0)</f>
        <v/>
      </c>
      <c r="C623" s="18">
        <f>OFFSET(MCQ!C$20,ROW(C623)-ROW(C$20),0)</f>
        <v/>
      </c>
      <c r="D623" s="18">
        <f>OFFSET(MCQ!D$20,ROW(D623)-ROW(D$20),0)</f>
        <v/>
      </c>
      <c r="E623" s="18">
        <f>OFFSET(MCQ!E$20,ROW(E623)-ROW(E$20),0)</f>
        <v/>
      </c>
      <c r="F623" s="18" t="n"/>
      <c r="G623" s="233">
        <f>OFFSET(MCQ!G$20,ROW(G623)-ROW(G$20),0)</f>
        <v/>
      </c>
      <c r="H623" s="583">
        <f>IF(G623="","",OFFSET(MCQ!H$20,ROW(H623)-ROW(H$20),0))</f>
        <v/>
      </c>
      <c r="I623" s="24">
        <f>IF(G623="","",IF(OR(G623="etapa",G623="sub-etapa"),"",OFFSET(MCQ!I$20,ROW(I623)-ROW(I$20),0)))</f>
        <v/>
      </c>
      <c r="J623" s="25">
        <f>IF(G623="","",OFFSET(MCQ!J$20,ROW(J623)-ROW(J$20),0))</f>
        <v/>
      </c>
      <c r="K623" s="24">
        <f>IF(G623="","",IF(OR(G623="etapa",G623="sub-etapa"),"",OFFSET(MCQ!K$20,ROW(K623)-ROW(K$20),0)))</f>
        <v/>
      </c>
      <c r="L623" s="26">
        <f>IF(G623="","",IF(OR(G623="etapa",G623="sub-etapa"),"",TRUNC(OFFSET(MCQ!L$20,ROW(L623)-ROW(L$20),0),2)))</f>
        <v/>
      </c>
      <c r="M623" s="584">
        <f>IF(I623="", "", IFERROR(VLOOKUP(VALUE(I623), _BaseAbril2026, 4, 0), IFERROR(VLOOKUP(TEXT(I623, "@"), _BaseAbril2026, 4, 0), "")))</f>
        <v/>
      </c>
      <c r="N623" s="585">
        <f>IFERROR(IF(S623="BDI1", TRUNC(M623*(1+$O$18), 2),IF(S623="BDI2", TRUNC(M623*(1+$N$18), 2), "")), "")</f>
        <v/>
      </c>
      <c r="O623" s="586">
        <f>_xlfn.IFS(G623="ETAPA", SUMIFS(ValorTotalComD, Nivel, A623), G623="SUB-ETAPA", SUMIFS(ValorTotalComD, SubNivel, C623), TRUE, T623)</f>
        <v/>
      </c>
      <c r="P623" s="584">
        <f>IF(I623="", "", IFERROR(VLOOKUP(VALUE(I623), _BaseAbril2026, 5, 0), IFERROR(VLOOKUP(TEXT(I623, "@"), _BaseAbril2026, 5, 0), "")))</f>
        <v/>
      </c>
      <c r="Q623" s="585">
        <f>IFERROR(IF(S623="BDI1", TRUNC(P623*(1+$R$18), 2),IF(S623="BDI2", TRUNC(P623*(1+$Q$18), 2), "")), "")</f>
        <v/>
      </c>
      <c r="R623" s="586">
        <f>_xlfn.IFS(G623="ETAPA", SUMIFS(ValorTotalSemD, Nivel, A623), G623="SUB-ETAPA", SUMIFS(ValorTotalSemD, SubNivel, C623), TRUE, U623)</f>
        <v/>
      </c>
      <c r="S623" s="587">
        <f>IF(G623="","",IF(OR(G623="etapa",G623="sub-etapa"),"",OFFSET(MCQ!M$20,ROW(M623)-ROW(M$20),0)))</f>
        <v/>
      </c>
      <c r="T623" s="588">
        <f>IFERROR(TRUNC(L623*N623,2),"")</f>
        <v/>
      </c>
      <c r="U623" s="589">
        <f>IFERROR(TRUNC(L623*Q623,2),"")</f>
        <v/>
      </c>
    </row>
    <row r="624">
      <c r="A624" s="18">
        <f>OFFSET(MCQ!A$20,ROW(A624)-ROW(A$20),0)</f>
        <v/>
      </c>
      <c r="B624" s="18">
        <f>OFFSET(MCQ!B$20,ROW(B624)-ROW(B$20),0)</f>
        <v/>
      </c>
      <c r="C624" s="18">
        <f>OFFSET(MCQ!C$20,ROW(C624)-ROW(C$20),0)</f>
        <v/>
      </c>
      <c r="D624" s="18">
        <f>OFFSET(MCQ!D$20,ROW(D624)-ROW(D$20),0)</f>
        <v/>
      </c>
      <c r="E624" s="18">
        <f>OFFSET(MCQ!E$20,ROW(E624)-ROW(E$20),0)</f>
        <v/>
      </c>
      <c r="F624" s="18" t="n"/>
      <c r="G624" s="233">
        <f>OFFSET(MCQ!G$20,ROW(G624)-ROW(G$20),0)</f>
        <v/>
      </c>
      <c r="H624" s="583">
        <f>IF(G624="","",OFFSET(MCQ!H$20,ROW(H624)-ROW(H$20),0))</f>
        <v/>
      </c>
      <c r="I624" s="24">
        <f>IF(G624="","",IF(OR(G624="etapa",G624="sub-etapa"),"",OFFSET(MCQ!I$20,ROW(I624)-ROW(I$20),0)))</f>
        <v/>
      </c>
      <c r="J624" s="25">
        <f>IF(G624="","",OFFSET(MCQ!J$20,ROW(J624)-ROW(J$20),0))</f>
        <v/>
      </c>
      <c r="K624" s="24">
        <f>IF(G624="","",IF(OR(G624="etapa",G624="sub-etapa"),"",OFFSET(MCQ!K$20,ROW(K624)-ROW(K$20),0)))</f>
        <v/>
      </c>
      <c r="L624" s="26">
        <f>IF(G624="","",IF(OR(G624="etapa",G624="sub-etapa"),"",TRUNC(OFFSET(MCQ!L$20,ROW(L624)-ROW(L$20),0),2)))</f>
        <v/>
      </c>
      <c r="M624" s="584">
        <f>IF(I624="", "", IFERROR(VLOOKUP(VALUE(I624), _BaseAbril2026, 4, 0), IFERROR(VLOOKUP(TEXT(I624, "@"), _BaseAbril2026, 4, 0), "")))</f>
        <v/>
      </c>
      <c r="N624" s="585">
        <f>IFERROR(IF(S624="BDI1", TRUNC(M624*(1+$O$18), 2),IF(S624="BDI2", TRUNC(M624*(1+$N$18), 2), "")), "")</f>
        <v/>
      </c>
      <c r="O624" s="586">
        <f>_xlfn.IFS(G624="ETAPA", SUMIFS(ValorTotalComD, Nivel, A624), G624="SUB-ETAPA", SUMIFS(ValorTotalComD, SubNivel, C624), TRUE, T624)</f>
        <v/>
      </c>
      <c r="P624" s="584">
        <f>IF(I624="", "", IFERROR(VLOOKUP(VALUE(I624), _BaseAbril2026, 5, 0), IFERROR(VLOOKUP(TEXT(I624, "@"), _BaseAbril2026, 5, 0), "")))</f>
        <v/>
      </c>
      <c r="Q624" s="585">
        <f>IFERROR(IF(S624="BDI1", TRUNC(P624*(1+$R$18), 2),IF(S624="BDI2", TRUNC(P624*(1+$Q$18), 2), "")), "")</f>
        <v/>
      </c>
      <c r="R624" s="586">
        <f>_xlfn.IFS(G624="ETAPA", SUMIFS(ValorTotalSemD, Nivel, A624), G624="SUB-ETAPA", SUMIFS(ValorTotalSemD, SubNivel, C624), TRUE, U624)</f>
        <v/>
      </c>
      <c r="S624" s="587">
        <f>IF(G624="","",IF(OR(G624="etapa",G624="sub-etapa"),"",OFFSET(MCQ!M$20,ROW(M624)-ROW(M$20),0)))</f>
        <v/>
      </c>
      <c r="T624" s="588">
        <f>IFERROR(TRUNC(L624*N624,2),"")</f>
        <v/>
      </c>
      <c r="U624" s="589">
        <f>IFERROR(TRUNC(L624*Q624,2),"")</f>
        <v/>
      </c>
    </row>
    <row r="625">
      <c r="A625" s="18">
        <f>OFFSET(MCQ!A$20,ROW(A625)-ROW(A$20),0)</f>
        <v/>
      </c>
      <c r="B625" s="18">
        <f>OFFSET(MCQ!B$20,ROW(B625)-ROW(B$20),0)</f>
        <v/>
      </c>
      <c r="C625" s="18">
        <f>OFFSET(MCQ!C$20,ROW(C625)-ROW(C$20),0)</f>
        <v/>
      </c>
      <c r="D625" s="18">
        <f>OFFSET(MCQ!D$20,ROW(D625)-ROW(D$20),0)</f>
        <v/>
      </c>
      <c r="E625" s="18">
        <f>OFFSET(MCQ!E$20,ROW(E625)-ROW(E$20),0)</f>
        <v/>
      </c>
      <c r="F625" s="18" t="n"/>
      <c r="G625" s="233">
        <f>OFFSET(MCQ!G$20,ROW(G625)-ROW(G$20),0)</f>
        <v/>
      </c>
      <c r="H625" s="583">
        <f>IF(G625="","",OFFSET(MCQ!H$20,ROW(H625)-ROW(H$20),0))</f>
        <v/>
      </c>
      <c r="I625" s="24">
        <f>IF(G625="","",IF(OR(G625="etapa",G625="sub-etapa"),"",OFFSET(MCQ!I$20,ROW(I625)-ROW(I$20),0)))</f>
        <v/>
      </c>
      <c r="J625" s="25">
        <f>IF(G625="","",OFFSET(MCQ!J$20,ROW(J625)-ROW(J$20),0))</f>
        <v/>
      </c>
      <c r="K625" s="24">
        <f>IF(G625="","",IF(OR(G625="etapa",G625="sub-etapa"),"",OFFSET(MCQ!K$20,ROW(K625)-ROW(K$20),0)))</f>
        <v/>
      </c>
      <c r="L625" s="26">
        <f>IF(G625="","",IF(OR(G625="etapa",G625="sub-etapa"),"",TRUNC(OFFSET(MCQ!L$20,ROW(L625)-ROW(L$20),0),2)))</f>
        <v/>
      </c>
      <c r="M625" s="584">
        <f>IF(I625="", "", IFERROR(VLOOKUP(VALUE(I625), _BaseAbril2026, 4, 0), IFERROR(VLOOKUP(TEXT(I625, "@"), _BaseAbril2026, 4, 0), "")))</f>
        <v/>
      </c>
      <c r="N625" s="585">
        <f>IFERROR(IF(S625="BDI1", TRUNC(M625*(1+$O$18), 2),IF(S625="BDI2", TRUNC(M625*(1+$N$18), 2), "")), "")</f>
        <v/>
      </c>
      <c r="O625" s="586">
        <f>_xlfn.IFS(G625="ETAPA", SUMIFS(ValorTotalComD, Nivel, A625), G625="SUB-ETAPA", SUMIFS(ValorTotalComD, SubNivel, C625), TRUE, T625)</f>
        <v/>
      </c>
      <c r="P625" s="584">
        <f>IF(I625="", "", IFERROR(VLOOKUP(VALUE(I625), _BaseAbril2026, 5, 0), IFERROR(VLOOKUP(TEXT(I625, "@"), _BaseAbril2026, 5, 0), "")))</f>
        <v/>
      </c>
      <c r="Q625" s="585">
        <f>IFERROR(IF(S625="BDI1", TRUNC(P625*(1+$R$18), 2),IF(S625="BDI2", TRUNC(P625*(1+$Q$18), 2), "")), "")</f>
        <v/>
      </c>
      <c r="R625" s="586">
        <f>_xlfn.IFS(G625="ETAPA", SUMIFS(ValorTotalSemD, Nivel, A625), G625="SUB-ETAPA", SUMIFS(ValorTotalSemD, SubNivel, C625), TRUE, U625)</f>
        <v/>
      </c>
      <c r="S625" s="587">
        <f>IF(G625="","",IF(OR(G625="etapa",G625="sub-etapa"),"",OFFSET(MCQ!M$20,ROW(M625)-ROW(M$20),0)))</f>
        <v/>
      </c>
      <c r="T625" s="588">
        <f>IFERROR(TRUNC(L625*N625,2),"")</f>
        <v/>
      </c>
      <c r="U625" s="589">
        <f>IFERROR(TRUNC(L625*Q625,2),"")</f>
        <v/>
      </c>
    </row>
    <row r="626">
      <c r="A626" s="18">
        <f>OFFSET(MCQ!A$20,ROW(A626)-ROW(A$20),0)</f>
        <v/>
      </c>
      <c r="B626" s="18">
        <f>OFFSET(MCQ!B$20,ROW(B626)-ROW(B$20),0)</f>
        <v/>
      </c>
      <c r="C626" s="18">
        <f>OFFSET(MCQ!C$20,ROW(C626)-ROW(C$20),0)</f>
        <v/>
      </c>
      <c r="D626" s="18">
        <f>OFFSET(MCQ!D$20,ROW(D626)-ROW(D$20),0)</f>
        <v/>
      </c>
      <c r="E626" s="18">
        <f>OFFSET(MCQ!E$20,ROW(E626)-ROW(E$20),0)</f>
        <v/>
      </c>
      <c r="F626" s="18" t="n"/>
      <c r="G626" s="233">
        <f>OFFSET(MCQ!G$20,ROW(G626)-ROW(G$20),0)</f>
        <v/>
      </c>
      <c r="H626" s="583">
        <f>IF(G626="","",OFFSET(MCQ!H$20,ROW(H626)-ROW(H$20),0))</f>
        <v/>
      </c>
      <c r="I626" s="24">
        <f>IF(G626="","",IF(OR(G626="etapa",G626="sub-etapa"),"",OFFSET(MCQ!I$20,ROW(I626)-ROW(I$20),0)))</f>
        <v/>
      </c>
      <c r="J626" s="25">
        <f>IF(G626="","",OFFSET(MCQ!J$20,ROW(J626)-ROW(J$20),0))</f>
        <v/>
      </c>
      <c r="K626" s="24">
        <f>IF(G626="","",IF(OR(G626="etapa",G626="sub-etapa"),"",OFFSET(MCQ!K$20,ROW(K626)-ROW(K$20),0)))</f>
        <v/>
      </c>
      <c r="L626" s="26">
        <f>IF(G626="","",IF(OR(G626="etapa",G626="sub-etapa"),"",TRUNC(OFFSET(MCQ!L$20,ROW(L626)-ROW(L$20),0),2)))</f>
        <v/>
      </c>
      <c r="M626" s="584">
        <f>IF(I626="", "", IFERROR(VLOOKUP(VALUE(I626), _BaseAbril2026, 4, 0), IFERROR(VLOOKUP(TEXT(I626, "@"), _BaseAbril2026, 4, 0), "")))</f>
        <v/>
      </c>
      <c r="N626" s="585">
        <f>IFERROR(IF(S626="BDI1", TRUNC(M626*(1+$O$18), 2),IF(S626="BDI2", TRUNC(M626*(1+$N$18), 2), "")), "")</f>
        <v/>
      </c>
      <c r="O626" s="586">
        <f>_xlfn.IFS(G626="ETAPA", SUMIFS(ValorTotalComD, Nivel, A626), G626="SUB-ETAPA", SUMIFS(ValorTotalComD, SubNivel, C626), TRUE, T626)</f>
        <v/>
      </c>
      <c r="P626" s="584">
        <f>IF(I626="", "", IFERROR(VLOOKUP(VALUE(I626), _BaseAbril2026, 5, 0), IFERROR(VLOOKUP(TEXT(I626, "@"), _BaseAbril2026, 5, 0), "")))</f>
        <v/>
      </c>
      <c r="Q626" s="585">
        <f>IFERROR(IF(S626="BDI1", TRUNC(P626*(1+$R$18), 2),IF(S626="BDI2", TRUNC(P626*(1+$Q$18), 2), "")), "")</f>
        <v/>
      </c>
      <c r="R626" s="586">
        <f>_xlfn.IFS(G626="ETAPA", SUMIFS(ValorTotalSemD, Nivel, A626), G626="SUB-ETAPA", SUMIFS(ValorTotalSemD, SubNivel, C626), TRUE, U626)</f>
        <v/>
      </c>
      <c r="S626" s="587">
        <f>IF(G626="","",IF(OR(G626="etapa",G626="sub-etapa"),"",OFFSET(MCQ!M$20,ROW(M626)-ROW(M$20),0)))</f>
        <v/>
      </c>
      <c r="T626" s="588">
        <f>IFERROR(TRUNC(L626*N626,2),"")</f>
        <v/>
      </c>
      <c r="U626" s="589">
        <f>IFERROR(TRUNC(L626*Q626,2),"")</f>
        <v/>
      </c>
    </row>
    <row r="627">
      <c r="A627" s="18">
        <f>OFFSET(MCQ!A$20,ROW(A627)-ROW(A$20),0)</f>
        <v/>
      </c>
      <c r="B627" s="18">
        <f>OFFSET(MCQ!B$20,ROW(B627)-ROW(B$20),0)</f>
        <v/>
      </c>
      <c r="C627" s="18">
        <f>OFFSET(MCQ!C$20,ROW(C627)-ROW(C$20),0)</f>
        <v/>
      </c>
      <c r="D627" s="18">
        <f>OFFSET(MCQ!D$20,ROW(D627)-ROW(D$20),0)</f>
        <v/>
      </c>
      <c r="E627" s="18">
        <f>OFFSET(MCQ!E$20,ROW(E627)-ROW(E$20),0)</f>
        <v/>
      </c>
      <c r="F627" s="18" t="n"/>
      <c r="G627" s="233">
        <f>OFFSET(MCQ!G$20,ROW(G627)-ROW(G$20),0)</f>
        <v/>
      </c>
      <c r="H627" s="583">
        <f>IF(G627="","",OFFSET(MCQ!H$20,ROW(H627)-ROW(H$20),0))</f>
        <v/>
      </c>
      <c r="I627" s="24">
        <f>IF(G627="","",IF(OR(G627="etapa",G627="sub-etapa"),"",OFFSET(MCQ!I$20,ROW(I627)-ROW(I$20),0)))</f>
        <v/>
      </c>
      <c r="J627" s="25">
        <f>IF(G627="","",OFFSET(MCQ!J$20,ROW(J627)-ROW(J$20),0))</f>
        <v/>
      </c>
      <c r="K627" s="24">
        <f>IF(G627="","",IF(OR(G627="etapa",G627="sub-etapa"),"",OFFSET(MCQ!K$20,ROW(K627)-ROW(K$20),0)))</f>
        <v/>
      </c>
      <c r="L627" s="26">
        <f>IF(G627="","",IF(OR(G627="etapa",G627="sub-etapa"),"",TRUNC(OFFSET(MCQ!L$20,ROW(L627)-ROW(L$20),0),2)))</f>
        <v/>
      </c>
      <c r="M627" s="584">
        <f>IF(I627="", "", IFERROR(VLOOKUP(VALUE(I627), _BaseAbril2026, 4, 0), IFERROR(VLOOKUP(TEXT(I627, "@"), _BaseAbril2026, 4, 0), "")))</f>
        <v/>
      </c>
      <c r="N627" s="585">
        <f>IFERROR(IF(S627="BDI1", TRUNC(M627*(1+$O$18), 2),IF(S627="BDI2", TRUNC(M627*(1+$N$18), 2), "")), "")</f>
        <v/>
      </c>
      <c r="O627" s="586">
        <f>_xlfn.IFS(G627="ETAPA", SUMIFS(ValorTotalComD, Nivel, A627), G627="SUB-ETAPA", SUMIFS(ValorTotalComD, SubNivel, C627), TRUE, T627)</f>
        <v/>
      </c>
      <c r="P627" s="584">
        <f>IF(I627="", "", IFERROR(VLOOKUP(VALUE(I627), _BaseAbril2026, 5, 0), IFERROR(VLOOKUP(TEXT(I627, "@"), _BaseAbril2026, 5, 0), "")))</f>
        <v/>
      </c>
      <c r="Q627" s="585">
        <f>IFERROR(IF(S627="BDI1", TRUNC(P627*(1+$R$18), 2),IF(S627="BDI2", TRUNC(P627*(1+$Q$18), 2), "")), "")</f>
        <v/>
      </c>
      <c r="R627" s="586">
        <f>_xlfn.IFS(G627="ETAPA", SUMIFS(ValorTotalSemD, Nivel, A627), G627="SUB-ETAPA", SUMIFS(ValorTotalSemD, SubNivel, C627), TRUE, U627)</f>
        <v/>
      </c>
      <c r="S627" s="587">
        <f>IF(G627="","",IF(OR(G627="etapa",G627="sub-etapa"),"",OFFSET(MCQ!M$20,ROW(M627)-ROW(M$20),0)))</f>
        <v/>
      </c>
      <c r="T627" s="588">
        <f>IFERROR(TRUNC(L627*N627,2),"")</f>
        <v/>
      </c>
      <c r="U627" s="589">
        <f>IFERROR(TRUNC(L627*Q627,2),"")</f>
        <v/>
      </c>
    </row>
    <row r="628">
      <c r="A628" s="18">
        <f>OFFSET(MCQ!A$20,ROW(A628)-ROW(A$20),0)</f>
        <v/>
      </c>
      <c r="B628" s="18">
        <f>OFFSET(MCQ!B$20,ROW(B628)-ROW(B$20),0)</f>
        <v/>
      </c>
      <c r="C628" s="18">
        <f>OFFSET(MCQ!C$20,ROW(C628)-ROW(C$20),0)</f>
        <v/>
      </c>
      <c r="D628" s="18">
        <f>OFFSET(MCQ!D$20,ROW(D628)-ROW(D$20),0)</f>
        <v/>
      </c>
      <c r="E628" s="18">
        <f>OFFSET(MCQ!E$20,ROW(E628)-ROW(E$20),0)</f>
        <v/>
      </c>
      <c r="F628" s="18" t="n"/>
      <c r="G628" s="233">
        <f>OFFSET(MCQ!G$20,ROW(G628)-ROW(G$20),0)</f>
        <v/>
      </c>
      <c r="H628" s="583">
        <f>IF(G628="","",OFFSET(MCQ!H$20,ROW(H628)-ROW(H$20),0))</f>
        <v/>
      </c>
      <c r="I628" s="24">
        <f>IF(G628="","",IF(OR(G628="etapa",G628="sub-etapa"),"",OFFSET(MCQ!I$20,ROW(I628)-ROW(I$20),0)))</f>
        <v/>
      </c>
      <c r="J628" s="25">
        <f>IF(G628="","",OFFSET(MCQ!J$20,ROW(J628)-ROW(J$20),0))</f>
        <v/>
      </c>
      <c r="K628" s="24">
        <f>IF(G628="","",IF(OR(G628="etapa",G628="sub-etapa"),"",OFFSET(MCQ!K$20,ROW(K628)-ROW(K$20),0)))</f>
        <v/>
      </c>
      <c r="L628" s="26">
        <f>IF(G628="","",IF(OR(G628="etapa",G628="sub-etapa"),"",TRUNC(OFFSET(MCQ!L$20,ROW(L628)-ROW(L$20),0),2)))</f>
        <v/>
      </c>
      <c r="M628" s="584">
        <f>IF(I628="", "", IFERROR(VLOOKUP(VALUE(I628), _BaseAbril2026, 4, 0), IFERROR(VLOOKUP(TEXT(I628, "@"), _BaseAbril2026, 4, 0), "")))</f>
        <v/>
      </c>
      <c r="N628" s="585">
        <f>IFERROR(IF(S628="BDI1", TRUNC(M628*(1+$O$18), 2),IF(S628="BDI2", TRUNC(M628*(1+$N$18), 2), "")), "")</f>
        <v/>
      </c>
      <c r="O628" s="586">
        <f>_xlfn.IFS(G628="ETAPA", SUMIFS(ValorTotalComD, Nivel, A628), G628="SUB-ETAPA", SUMIFS(ValorTotalComD, SubNivel, C628), TRUE, T628)</f>
        <v/>
      </c>
      <c r="P628" s="584">
        <f>IF(I628="", "", IFERROR(VLOOKUP(VALUE(I628), _BaseAbril2026, 5, 0), IFERROR(VLOOKUP(TEXT(I628, "@"), _BaseAbril2026, 5, 0), "")))</f>
        <v/>
      </c>
      <c r="Q628" s="585">
        <f>IFERROR(IF(S628="BDI1", TRUNC(P628*(1+$R$18), 2),IF(S628="BDI2", TRUNC(P628*(1+$Q$18), 2), "")), "")</f>
        <v/>
      </c>
      <c r="R628" s="586">
        <f>_xlfn.IFS(G628="ETAPA", SUMIFS(ValorTotalSemD, Nivel, A628), G628="SUB-ETAPA", SUMIFS(ValorTotalSemD, SubNivel, C628), TRUE, U628)</f>
        <v/>
      </c>
      <c r="S628" s="587">
        <f>IF(G628="","",IF(OR(G628="etapa",G628="sub-etapa"),"",OFFSET(MCQ!M$20,ROW(M628)-ROW(M$20),0)))</f>
        <v/>
      </c>
      <c r="T628" s="588">
        <f>IFERROR(TRUNC(L628*N628,2),"")</f>
        <v/>
      </c>
      <c r="U628" s="589">
        <f>IFERROR(TRUNC(L628*Q628,2),"")</f>
        <v/>
      </c>
    </row>
    <row r="629">
      <c r="A629" s="18">
        <f>OFFSET(MCQ!A$20,ROW(A629)-ROW(A$20),0)</f>
        <v/>
      </c>
      <c r="B629" s="18">
        <f>OFFSET(MCQ!B$20,ROW(B629)-ROW(B$20),0)</f>
        <v/>
      </c>
      <c r="C629" s="18">
        <f>OFFSET(MCQ!C$20,ROW(C629)-ROW(C$20),0)</f>
        <v/>
      </c>
      <c r="D629" s="18">
        <f>OFFSET(MCQ!D$20,ROW(D629)-ROW(D$20),0)</f>
        <v/>
      </c>
      <c r="E629" s="18">
        <f>OFFSET(MCQ!E$20,ROW(E629)-ROW(E$20),0)</f>
        <v/>
      </c>
      <c r="F629" s="18" t="n"/>
      <c r="G629" s="233">
        <f>OFFSET(MCQ!G$20,ROW(G629)-ROW(G$20),0)</f>
        <v/>
      </c>
      <c r="H629" s="583">
        <f>IF(G629="","",OFFSET(MCQ!H$20,ROW(H629)-ROW(H$20),0))</f>
        <v/>
      </c>
      <c r="I629" s="24">
        <f>IF(G629="","",IF(OR(G629="etapa",G629="sub-etapa"),"",OFFSET(MCQ!I$20,ROW(I629)-ROW(I$20),0)))</f>
        <v/>
      </c>
      <c r="J629" s="25">
        <f>IF(G629="","",OFFSET(MCQ!J$20,ROW(J629)-ROW(J$20),0))</f>
        <v/>
      </c>
      <c r="K629" s="24">
        <f>IF(G629="","",IF(OR(G629="etapa",G629="sub-etapa"),"",OFFSET(MCQ!K$20,ROW(K629)-ROW(K$20),0)))</f>
        <v/>
      </c>
      <c r="L629" s="26">
        <f>IF(G629="","",IF(OR(G629="etapa",G629="sub-etapa"),"",TRUNC(OFFSET(MCQ!L$20,ROW(L629)-ROW(L$20),0),2)))</f>
        <v/>
      </c>
      <c r="M629" s="584">
        <f>IF(I629="", "", IFERROR(VLOOKUP(VALUE(I629), _BaseAbril2026, 4, 0), IFERROR(VLOOKUP(TEXT(I629, "@"), _BaseAbril2026, 4, 0), "")))</f>
        <v/>
      </c>
      <c r="N629" s="585">
        <f>IFERROR(IF(S629="BDI1", TRUNC(M629*(1+$O$18), 2),IF(S629="BDI2", TRUNC(M629*(1+$N$18), 2), "")), "")</f>
        <v/>
      </c>
      <c r="O629" s="586">
        <f>_xlfn.IFS(G629="ETAPA", SUMIFS(ValorTotalComD, Nivel, A629), G629="SUB-ETAPA", SUMIFS(ValorTotalComD, SubNivel, C629), TRUE, T629)</f>
        <v/>
      </c>
      <c r="P629" s="584">
        <f>IF(I629="", "", IFERROR(VLOOKUP(VALUE(I629), _BaseAbril2026, 5, 0), IFERROR(VLOOKUP(TEXT(I629, "@"), _BaseAbril2026, 5, 0), "")))</f>
        <v/>
      </c>
      <c r="Q629" s="585">
        <f>IFERROR(IF(S629="BDI1", TRUNC(P629*(1+$R$18), 2),IF(S629="BDI2", TRUNC(P629*(1+$Q$18), 2), "")), "")</f>
        <v/>
      </c>
      <c r="R629" s="586">
        <f>_xlfn.IFS(G629="ETAPA", SUMIFS(ValorTotalSemD, Nivel, A629), G629="SUB-ETAPA", SUMIFS(ValorTotalSemD, SubNivel, C629), TRUE, U629)</f>
        <v/>
      </c>
      <c r="S629" s="587">
        <f>IF(G629="","",IF(OR(G629="etapa",G629="sub-etapa"),"",OFFSET(MCQ!M$20,ROW(M629)-ROW(M$20),0)))</f>
        <v/>
      </c>
      <c r="T629" s="588">
        <f>IFERROR(TRUNC(L629*N629,2),"")</f>
        <v/>
      </c>
      <c r="U629" s="589">
        <f>IFERROR(TRUNC(L629*Q629,2),"")</f>
        <v/>
      </c>
    </row>
    <row r="630">
      <c r="A630" s="18">
        <f>OFFSET(MCQ!A$20,ROW(A630)-ROW(A$20),0)</f>
        <v/>
      </c>
      <c r="B630" s="18">
        <f>OFFSET(MCQ!B$20,ROW(B630)-ROW(B$20),0)</f>
        <v/>
      </c>
      <c r="C630" s="18">
        <f>OFFSET(MCQ!C$20,ROW(C630)-ROW(C$20),0)</f>
        <v/>
      </c>
      <c r="D630" s="18">
        <f>OFFSET(MCQ!D$20,ROW(D630)-ROW(D$20),0)</f>
        <v/>
      </c>
      <c r="E630" s="18">
        <f>OFFSET(MCQ!E$20,ROW(E630)-ROW(E$20),0)</f>
        <v/>
      </c>
      <c r="F630" s="18" t="n"/>
      <c r="G630" s="233">
        <f>OFFSET(MCQ!G$20,ROW(G630)-ROW(G$20),0)</f>
        <v/>
      </c>
      <c r="H630" s="583">
        <f>IF(G630="","",OFFSET(MCQ!H$20,ROW(H630)-ROW(H$20),0))</f>
        <v/>
      </c>
      <c r="I630" s="24">
        <f>IF(G630="","",IF(OR(G630="etapa",G630="sub-etapa"),"",OFFSET(MCQ!I$20,ROW(I630)-ROW(I$20),0)))</f>
        <v/>
      </c>
      <c r="J630" s="25">
        <f>IF(G630="","",OFFSET(MCQ!J$20,ROW(J630)-ROW(J$20),0))</f>
        <v/>
      </c>
      <c r="K630" s="24">
        <f>IF(G630="","",IF(OR(G630="etapa",G630="sub-etapa"),"",OFFSET(MCQ!K$20,ROW(K630)-ROW(K$20),0)))</f>
        <v/>
      </c>
      <c r="L630" s="26">
        <f>IF(G630="","",IF(OR(G630="etapa",G630="sub-etapa"),"",TRUNC(OFFSET(MCQ!L$20,ROW(L630)-ROW(L$20),0),2)))</f>
        <v/>
      </c>
      <c r="M630" s="584">
        <f>IF(I630="", "", IFERROR(VLOOKUP(VALUE(I630), _BaseAbril2026, 4, 0), IFERROR(VLOOKUP(TEXT(I630, "@"), _BaseAbril2026, 4, 0), "")))</f>
        <v/>
      </c>
      <c r="N630" s="585">
        <f>IFERROR(IF(S630="BDI1", TRUNC(M630*(1+$O$18), 2),IF(S630="BDI2", TRUNC(M630*(1+$N$18), 2), "")), "")</f>
        <v/>
      </c>
      <c r="O630" s="586">
        <f>_xlfn.IFS(G630="ETAPA", SUMIFS(ValorTotalComD, Nivel, A630), G630="SUB-ETAPA", SUMIFS(ValorTotalComD, SubNivel, C630), TRUE, T630)</f>
        <v/>
      </c>
      <c r="P630" s="584">
        <f>IF(I630="", "", IFERROR(VLOOKUP(VALUE(I630), _BaseAbril2026, 5, 0), IFERROR(VLOOKUP(TEXT(I630, "@"), _BaseAbril2026, 5, 0), "")))</f>
        <v/>
      </c>
      <c r="Q630" s="585">
        <f>IFERROR(IF(S630="BDI1", TRUNC(P630*(1+$R$18), 2),IF(S630="BDI2", TRUNC(P630*(1+$Q$18), 2), "")), "")</f>
        <v/>
      </c>
      <c r="R630" s="586">
        <f>_xlfn.IFS(G630="ETAPA", SUMIFS(ValorTotalSemD, Nivel, A630), G630="SUB-ETAPA", SUMIFS(ValorTotalSemD, SubNivel, C630), TRUE, U630)</f>
        <v/>
      </c>
      <c r="S630" s="587">
        <f>IF(G630="","",IF(OR(G630="etapa",G630="sub-etapa"),"",OFFSET(MCQ!M$20,ROW(M630)-ROW(M$20),0)))</f>
        <v/>
      </c>
      <c r="T630" s="588">
        <f>IFERROR(TRUNC(L630*N630,2),"")</f>
        <v/>
      </c>
      <c r="U630" s="589">
        <f>IFERROR(TRUNC(L630*Q630,2),"")</f>
        <v/>
      </c>
    </row>
    <row r="631">
      <c r="A631" s="18">
        <f>OFFSET(MCQ!A$20,ROW(A631)-ROW(A$20),0)</f>
        <v/>
      </c>
      <c r="B631" s="18">
        <f>OFFSET(MCQ!B$20,ROW(B631)-ROW(B$20),0)</f>
        <v/>
      </c>
      <c r="C631" s="18">
        <f>OFFSET(MCQ!C$20,ROW(C631)-ROW(C$20),0)</f>
        <v/>
      </c>
      <c r="D631" s="18">
        <f>OFFSET(MCQ!D$20,ROW(D631)-ROW(D$20),0)</f>
        <v/>
      </c>
      <c r="E631" s="18">
        <f>OFFSET(MCQ!E$20,ROW(E631)-ROW(E$20),0)</f>
        <v/>
      </c>
      <c r="F631" s="18" t="n"/>
      <c r="G631" s="233">
        <f>OFFSET(MCQ!G$20,ROW(G631)-ROW(G$20),0)</f>
        <v/>
      </c>
      <c r="H631" s="583">
        <f>IF(G631="","",OFFSET(MCQ!H$20,ROW(H631)-ROW(H$20),0))</f>
        <v/>
      </c>
      <c r="I631" s="24">
        <f>IF(G631="","",IF(OR(G631="etapa",G631="sub-etapa"),"",OFFSET(MCQ!I$20,ROW(I631)-ROW(I$20),0)))</f>
        <v/>
      </c>
      <c r="J631" s="25">
        <f>IF(G631="","",OFFSET(MCQ!J$20,ROW(J631)-ROW(J$20),0))</f>
        <v/>
      </c>
      <c r="K631" s="24">
        <f>IF(G631="","",IF(OR(G631="etapa",G631="sub-etapa"),"",OFFSET(MCQ!K$20,ROW(K631)-ROW(K$20),0)))</f>
        <v/>
      </c>
      <c r="L631" s="26">
        <f>IF(G631="","",IF(OR(G631="etapa",G631="sub-etapa"),"",TRUNC(OFFSET(MCQ!L$20,ROW(L631)-ROW(L$20),0),2)))</f>
        <v/>
      </c>
      <c r="M631" s="584">
        <f>IF(I631="", "", IFERROR(VLOOKUP(VALUE(I631), _BaseAbril2026, 4, 0), IFERROR(VLOOKUP(TEXT(I631, "@"), _BaseAbril2026, 4, 0), "")))</f>
        <v/>
      </c>
      <c r="N631" s="585">
        <f>IFERROR(IF(S631="BDI1", TRUNC(M631*(1+$O$18), 2),IF(S631="BDI2", TRUNC(M631*(1+$N$18), 2), "")), "")</f>
        <v/>
      </c>
      <c r="O631" s="586">
        <f>_xlfn.IFS(G631="ETAPA", SUMIFS(ValorTotalComD, Nivel, A631), G631="SUB-ETAPA", SUMIFS(ValorTotalComD, SubNivel, C631), TRUE, T631)</f>
        <v/>
      </c>
      <c r="P631" s="584">
        <f>IF(I631="", "", IFERROR(VLOOKUP(VALUE(I631), _BaseAbril2026, 5, 0), IFERROR(VLOOKUP(TEXT(I631, "@"), _BaseAbril2026, 5, 0), "")))</f>
        <v/>
      </c>
      <c r="Q631" s="585">
        <f>IFERROR(IF(S631="BDI1", TRUNC(P631*(1+$R$18), 2),IF(S631="BDI2", TRUNC(P631*(1+$Q$18), 2), "")), "")</f>
        <v/>
      </c>
      <c r="R631" s="586">
        <f>_xlfn.IFS(G631="ETAPA", SUMIFS(ValorTotalSemD, Nivel, A631), G631="SUB-ETAPA", SUMIFS(ValorTotalSemD, SubNivel, C631), TRUE, U631)</f>
        <v/>
      </c>
      <c r="S631" s="587">
        <f>IF(G631="","",IF(OR(G631="etapa",G631="sub-etapa"),"",OFFSET(MCQ!M$20,ROW(M631)-ROW(M$20),0)))</f>
        <v/>
      </c>
      <c r="T631" s="588">
        <f>IFERROR(TRUNC(L631*N631,2),"")</f>
        <v/>
      </c>
      <c r="U631" s="589">
        <f>IFERROR(TRUNC(L631*Q631,2),"")</f>
        <v/>
      </c>
    </row>
    <row r="632">
      <c r="A632" s="18">
        <f>OFFSET(MCQ!A$20,ROW(A632)-ROW(A$20),0)</f>
        <v/>
      </c>
      <c r="B632" s="18">
        <f>OFFSET(MCQ!B$20,ROW(B632)-ROW(B$20),0)</f>
        <v/>
      </c>
      <c r="C632" s="18">
        <f>OFFSET(MCQ!C$20,ROW(C632)-ROW(C$20),0)</f>
        <v/>
      </c>
      <c r="D632" s="18">
        <f>OFFSET(MCQ!D$20,ROW(D632)-ROW(D$20),0)</f>
        <v/>
      </c>
      <c r="E632" s="18">
        <f>OFFSET(MCQ!E$20,ROW(E632)-ROW(E$20),0)</f>
        <v/>
      </c>
      <c r="F632" s="18" t="n"/>
      <c r="G632" s="233">
        <f>OFFSET(MCQ!G$20,ROW(G632)-ROW(G$20),0)</f>
        <v/>
      </c>
      <c r="H632" s="583">
        <f>IF(G632="","",OFFSET(MCQ!H$20,ROW(H632)-ROW(H$20),0))</f>
        <v/>
      </c>
      <c r="I632" s="24">
        <f>IF(G632="","",IF(OR(G632="etapa",G632="sub-etapa"),"",OFFSET(MCQ!I$20,ROW(I632)-ROW(I$20),0)))</f>
        <v/>
      </c>
      <c r="J632" s="25">
        <f>IF(G632="","",OFFSET(MCQ!J$20,ROW(J632)-ROW(J$20),0))</f>
        <v/>
      </c>
      <c r="K632" s="24">
        <f>IF(G632="","",IF(OR(G632="etapa",G632="sub-etapa"),"",OFFSET(MCQ!K$20,ROW(K632)-ROW(K$20),0)))</f>
        <v/>
      </c>
      <c r="L632" s="26">
        <f>IF(G632="","",IF(OR(G632="etapa",G632="sub-etapa"),"",TRUNC(OFFSET(MCQ!L$20,ROW(L632)-ROW(L$20),0),2)))</f>
        <v/>
      </c>
      <c r="M632" s="584">
        <f>IF(I632="", "", IFERROR(VLOOKUP(VALUE(I632), _BaseAbril2026, 4, 0), IFERROR(VLOOKUP(TEXT(I632, "@"), _BaseAbril2026, 4, 0), "")))</f>
        <v/>
      </c>
      <c r="N632" s="585">
        <f>IFERROR(IF(S632="BDI1", TRUNC(M632*(1+$O$18), 2),IF(S632="BDI2", TRUNC(M632*(1+$N$18), 2), "")), "")</f>
        <v/>
      </c>
      <c r="O632" s="586">
        <f>_xlfn.IFS(G632="ETAPA", SUMIFS(ValorTotalComD, Nivel, A632), G632="SUB-ETAPA", SUMIFS(ValorTotalComD, SubNivel, C632), TRUE, T632)</f>
        <v/>
      </c>
      <c r="P632" s="584">
        <f>IF(I632="", "", IFERROR(VLOOKUP(VALUE(I632), _BaseAbril2026, 5, 0), IFERROR(VLOOKUP(TEXT(I632, "@"), _BaseAbril2026, 5, 0), "")))</f>
        <v/>
      </c>
      <c r="Q632" s="585">
        <f>IFERROR(IF(S632="BDI1", TRUNC(P632*(1+$R$18), 2),IF(S632="BDI2", TRUNC(P632*(1+$Q$18), 2), "")), "")</f>
        <v/>
      </c>
      <c r="R632" s="586">
        <f>_xlfn.IFS(G632="ETAPA", SUMIFS(ValorTotalSemD, Nivel, A632), G632="SUB-ETAPA", SUMIFS(ValorTotalSemD, SubNivel, C632), TRUE, U632)</f>
        <v/>
      </c>
      <c r="S632" s="587">
        <f>IF(G632="","",IF(OR(G632="etapa",G632="sub-etapa"),"",OFFSET(MCQ!M$20,ROW(M632)-ROW(M$20),0)))</f>
        <v/>
      </c>
      <c r="T632" s="588">
        <f>IFERROR(TRUNC(L632*N632,2),"")</f>
        <v/>
      </c>
      <c r="U632" s="589">
        <f>IFERROR(TRUNC(L632*Q632,2),"")</f>
        <v/>
      </c>
    </row>
    <row r="633">
      <c r="A633" s="18">
        <f>OFFSET(MCQ!A$20,ROW(A633)-ROW(A$20),0)</f>
        <v/>
      </c>
      <c r="B633" s="18">
        <f>OFFSET(MCQ!B$20,ROW(B633)-ROW(B$20),0)</f>
        <v/>
      </c>
      <c r="C633" s="18">
        <f>OFFSET(MCQ!C$20,ROW(C633)-ROW(C$20),0)</f>
        <v/>
      </c>
      <c r="D633" s="18">
        <f>OFFSET(MCQ!D$20,ROW(D633)-ROW(D$20),0)</f>
        <v/>
      </c>
      <c r="E633" s="18">
        <f>OFFSET(MCQ!E$20,ROW(E633)-ROW(E$20),0)</f>
        <v/>
      </c>
      <c r="F633" s="18" t="n"/>
      <c r="G633" s="233">
        <f>OFFSET(MCQ!G$20,ROW(G633)-ROW(G$20),0)</f>
        <v/>
      </c>
      <c r="H633" s="583">
        <f>IF(G633="","",OFFSET(MCQ!H$20,ROW(H633)-ROW(H$20),0))</f>
        <v/>
      </c>
      <c r="I633" s="24">
        <f>IF(G633="","",IF(OR(G633="etapa",G633="sub-etapa"),"",OFFSET(MCQ!I$20,ROW(I633)-ROW(I$20),0)))</f>
        <v/>
      </c>
      <c r="J633" s="25">
        <f>IF(G633="","",OFFSET(MCQ!J$20,ROW(J633)-ROW(J$20),0))</f>
        <v/>
      </c>
      <c r="K633" s="24">
        <f>IF(G633="","",IF(OR(G633="etapa",G633="sub-etapa"),"",OFFSET(MCQ!K$20,ROW(K633)-ROW(K$20),0)))</f>
        <v/>
      </c>
      <c r="L633" s="26">
        <f>IF(G633="","",IF(OR(G633="etapa",G633="sub-etapa"),"",TRUNC(OFFSET(MCQ!L$20,ROW(L633)-ROW(L$20),0),2)))</f>
        <v/>
      </c>
      <c r="M633" s="584">
        <f>IF(I633="", "", IFERROR(VLOOKUP(VALUE(I633), _BaseAbril2026, 4, 0), IFERROR(VLOOKUP(TEXT(I633, "@"), _BaseAbril2026, 4, 0), "")))</f>
        <v/>
      </c>
      <c r="N633" s="585">
        <f>IFERROR(IF(S633="BDI1", TRUNC(M633*(1+$O$18), 2),IF(S633="BDI2", TRUNC(M633*(1+$N$18), 2), "")), "")</f>
        <v/>
      </c>
      <c r="O633" s="586">
        <f>_xlfn.IFS(G633="ETAPA", SUMIFS(ValorTotalComD, Nivel, A633), G633="SUB-ETAPA", SUMIFS(ValorTotalComD, SubNivel, C633), TRUE, T633)</f>
        <v/>
      </c>
      <c r="P633" s="584">
        <f>IF(I633="", "", IFERROR(VLOOKUP(VALUE(I633), _BaseAbril2026, 5, 0), IFERROR(VLOOKUP(TEXT(I633, "@"), _BaseAbril2026, 5, 0), "")))</f>
        <v/>
      </c>
      <c r="Q633" s="585">
        <f>IFERROR(IF(S633="BDI1", TRUNC(P633*(1+$R$18), 2),IF(S633="BDI2", TRUNC(P633*(1+$Q$18), 2), "")), "")</f>
        <v/>
      </c>
      <c r="R633" s="586">
        <f>_xlfn.IFS(G633="ETAPA", SUMIFS(ValorTotalSemD, Nivel, A633), G633="SUB-ETAPA", SUMIFS(ValorTotalSemD, SubNivel, C633), TRUE, U633)</f>
        <v/>
      </c>
      <c r="S633" s="587">
        <f>IF(G633="","",IF(OR(G633="etapa",G633="sub-etapa"),"",OFFSET(MCQ!M$20,ROW(M633)-ROW(M$20),0)))</f>
        <v/>
      </c>
      <c r="T633" s="588">
        <f>IFERROR(TRUNC(L633*N633,2),"")</f>
        <v/>
      </c>
      <c r="U633" s="589">
        <f>IFERROR(TRUNC(L633*Q633,2),"")</f>
        <v/>
      </c>
    </row>
    <row r="634">
      <c r="A634" s="18">
        <f>OFFSET(MCQ!A$20,ROW(A634)-ROW(A$20),0)</f>
        <v/>
      </c>
      <c r="B634" s="18">
        <f>OFFSET(MCQ!B$20,ROW(B634)-ROW(B$20),0)</f>
        <v/>
      </c>
      <c r="C634" s="18">
        <f>OFFSET(MCQ!C$20,ROW(C634)-ROW(C$20),0)</f>
        <v/>
      </c>
      <c r="D634" s="18">
        <f>OFFSET(MCQ!D$20,ROW(D634)-ROW(D$20),0)</f>
        <v/>
      </c>
      <c r="E634" s="18">
        <f>OFFSET(MCQ!E$20,ROW(E634)-ROW(E$20),0)</f>
        <v/>
      </c>
      <c r="F634" s="18" t="n"/>
      <c r="G634" s="233">
        <f>OFFSET(MCQ!G$20,ROW(G634)-ROW(G$20),0)</f>
        <v/>
      </c>
      <c r="H634" s="583">
        <f>IF(G634="","",OFFSET(MCQ!H$20,ROW(H634)-ROW(H$20),0))</f>
        <v/>
      </c>
      <c r="I634" s="24">
        <f>IF(G634="","",IF(OR(G634="etapa",G634="sub-etapa"),"",OFFSET(MCQ!I$20,ROW(I634)-ROW(I$20),0)))</f>
        <v/>
      </c>
      <c r="J634" s="25">
        <f>IF(G634="","",OFFSET(MCQ!J$20,ROW(J634)-ROW(J$20),0))</f>
        <v/>
      </c>
      <c r="K634" s="24">
        <f>IF(G634="","",IF(OR(G634="etapa",G634="sub-etapa"),"",OFFSET(MCQ!K$20,ROW(K634)-ROW(K$20),0)))</f>
        <v/>
      </c>
      <c r="L634" s="26">
        <f>IF(G634="","",IF(OR(G634="etapa",G634="sub-etapa"),"",TRUNC(OFFSET(MCQ!L$20,ROW(L634)-ROW(L$20),0),2)))</f>
        <v/>
      </c>
      <c r="M634" s="584">
        <f>IF(I634="", "", IFERROR(VLOOKUP(VALUE(I634), _BaseAbril2026, 4, 0), IFERROR(VLOOKUP(TEXT(I634, "@"), _BaseAbril2026, 4, 0), "")))</f>
        <v/>
      </c>
      <c r="N634" s="585">
        <f>IFERROR(IF(S634="BDI1", TRUNC(M634*(1+$O$18), 2),IF(S634="BDI2", TRUNC(M634*(1+$N$18), 2), "")), "")</f>
        <v/>
      </c>
      <c r="O634" s="586">
        <f>_xlfn.IFS(G634="ETAPA", SUMIFS(ValorTotalComD, Nivel, A634), G634="SUB-ETAPA", SUMIFS(ValorTotalComD, SubNivel, C634), TRUE, T634)</f>
        <v/>
      </c>
      <c r="P634" s="584">
        <f>IF(I634="", "", IFERROR(VLOOKUP(VALUE(I634), _BaseAbril2026, 5, 0), IFERROR(VLOOKUP(TEXT(I634, "@"), _BaseAbril2026, 5, 0), "")))</f>
        <v/>
      </c>
      <c r="Q634" s="585">
        <f>IFERROR(IF(S634="BDI1", TRUNC(P634*(1+$R$18), 2),IF(S634="BDI2", TRUNC(P634*(1+$Q$18), 2), "")), "")</f>
        <v/>
      </c>
      <c r="R634" s="586">
        <f>_xlfn.IFS(G634="ETAPA", SUMIFS(ValorTotalSemD, Nivel, A634), G634="SUB-ETAPA", SUMIFS(ValorTotalSemD, SubNivel, C634), TRUE, U634)</f>
        <v/>
      </c>
      <c r="S634" s="587">
        <f>IF(G634="","",IF(OR(G634="etapa",G634="sub-etapa"),"",OFFSET(MCQ!M$20,ROW(M634)-ROW(M$20),0)))</f>
        <v/>
      </c>
      <c r="T634" s="588">
        <f>IFERROR(TRUNC(L634*N634,2),"")</f>
        <v/>
      </c>
      <c r="U634" s="589">
        <f>IFERROR(TRUNC(L634*Q634,2),"")</f>
        <v/>
      </c>
    </row>
    <row r="635">
      <c r="A635" s="18">
        <f>OFFSET(MCQ!A$20,ROW(A635)-ROW(A$20),0)</f>
        <v/>
      </c>
      <c r="B635" s="18">
        <f>OFFSET(MCQ!B$20,ROW(B635)-ROW(B$20),0)</f>
        <v/>
      </c>
      <c r="C635" s="18">
        <f>OFFSET(MCQ!C$20,ROW(C635)-ROW(C$20),0)</f>
        <v/>
      </c>
      <c r="D635" s="18">
        <f>OFFSET(MCQ!D$20,ROW(D635)-ROW(D$20),0)</f>
        <v/>
      </c>
      <c r="E635" s="18">
        <f>OFFSET(MCQ!E$20,ROW(E635)-ROW(E$20),0)</f>
        <v/>
      </c>
      <c r="F635" s="18" t="n"/>
      <c r="G635" s="233">
        <f>OFFSET(MCQ!G$20,ROW(G635)-ROW(G$20),0)</f>
        <v/>
      </c>
      <c r="H635" s="583">
        <f>IF(G635="","",OFFSET(MCQ!H$20,ROW(H635)-ROW(H$20),0))</f>
        <v/>
      </c>
      <c r="I635" s="24">
        <f>IF(G635="","",IF(OR(G635="etapa",G635="sub-etapa"),"",OFFSET(MCQ!I$20,ROW(I635)-ROW(I$20),0)))</f>
        <v/>
      </c>
      <c r="J635" s="25">
        <f>IF(G635="","",OFFSET(MCQ!J$20,ROW(J635)-ROW(J$20),0))</f>
        <v/>
      </c>
      <c r="K635" s="24">
        <f>IF(G635="","",IF(OR(G635="etapa",G635="sub-etapa"),"",OFFSET(MCQ!K$20,ROW(K635)-ROW(K$20),0)))</f>
        <v/>
      </c>
      <c r="L635" s="26">
        <f>IF(G635="","",IF(OR(G635="etapa",G635="sub-etapa"),"",TRUNC(OFFSET(MCQ!L$20,ROW(L635)-ROW(L$20),0),2)))</f>
        <v/>
      </c>
      <c r="M635" s="584">
        <f>IF(I635="", "", IFERROR(VLOOKUP(VALUE(I635), _BaseAbril2026, 4, 0), IFERROR(VLOOKUP(TEXT(I635, "@"), _BaseAbril2026, 4, 0), "")))</f>
        <v/>
      </c>
      <c r="N635" s="585">
        <f>IFERROR(IF(S635="BDI1", TRUNC(M635*(1+$O$18), 2),IF(S635="BDI2", TRUNC(M635*(1+$N$18), 2), "")), "")</f>
        <v/>
      </c>
      <c r="O635" s="586">
        <f>_xlfn.IFS(G635="ETAPA", SUMIFS(ValorTotalComD, Nivel, A635), G635="SUB-ETAPA", SUMIFS(ValorTotalComD, SubNivel, C635), TRUE, T635)</f>
        <v/>
      </c>
      <c r="P635" s="584">
        <f>IF(I635="", "", IFERROR(VLOOKUP(VALUE(I635), _BaseAbril2026, 5, 0), IFERROR(VLOOKUP(TEXT(I635, "@"), _BaseAbril2026, 5, 0), "")))</f>
        <v/>
      </c>
      <c r="Q635" s="585">
        <f>IFERROR(IF(S635="BDI1", TRUNC(P635*(1+$R$18), 2),IF(S635="BDI2", TRUNC(P635*(1+$Q$18), 2), "")), "")</f>
        <v/>
      </c>
      <c r="R635" s="586">
        <f>_xlfn.IFS(G635="ETAPA", SUMIFS(ValorTotalSemD, Nivel, A635), G635="SUB-ETAPA", SUMIFS(ValorTotalSemD, SubNivel, C635), TRUE, U635)</f>
        <v/>
      </c>
      <c r="S635" s="587">
        <f>IF(G635="","",IF(OR(G635="etapa",G635="sub-etapa"),"",OFFSET(MCQ!M$20,ROW(M635)-ROW(M$20),0)))</f>
        <v/>
      </c>
      <c r="T635" s="588">
        <f>IFERROR(TRUNC(L635*N635,2),"")</f>
        <v/>
      </c>
      <c r="U635" s="589">
        <f>IFERROR(TRUNC(L635*Q635,2),"")</f>
        <v/>
      </c>
    </row>
    <row r="636">
      <c r="A636" s="18">
        <f>OFFSET(MCQ!A$20,ROW(A636)-ROW(A$20),0)</f>
        <v/>
      </c>
      <c r="B636" s="18">
        <f>OFFSET(MCQ!B$20,ROW(B636)-ROW(B$20),0)</f>
        <v/>
      </c>
      <c r="C636" s="18">
        <f>OFFSET(MCQ!C$20,ROW(C636)-ROW(C$20),0)</f>
        <v/>
      </c>
      <c r="D636" s="18">
        <f>OFFSET(MCQ!D$20,ROW(D636)-ROW(D$20),0)</f>
        <v/>
      </c>
      <c r="E636" s="18">
        <f>OFFSET(MCQ!E$20,ROW(E636)-ROW(E$20),0)</f>
        <v/>
      </c>
      <c r="F636" s="18" t="n"/>
      <c r="G636" s="233">
        <f>OFFSET(MCQ!G$20,ROW(G636)-ROW(G$20),0)</f>
        <v/>
      </c>
      <c r="H636" s="583">
        <f>IF(G636="","",OFFSET(MCQ!H$20,ROW(H636)-ROW(H$20),0))</f>
        <v/>
      </c>
      <c r="I636" s="24">
        <f>IF(G636="","",IF(OR(G636="etapa",G636="sub-etapa"),"",OFFSET(MCQ!I$20,ROW(I636)-ROW(I$20),0)))</f>
        <v/>
      </c>
      <c r="J636" s="25">
        <f>IF(G636="","",OFFSET(MCQ!J$20,ROW(J636)-ROW(J$20),0))</f>
        <v/>
      </c>
      <c r="K636" s="24">
        <f>IF(G636="","",IF(OR(G636="etapa",G636="sub-etapa"),"",OFFSET(MCQ!K$20,ROW(K636)-ROW(K$20),0)))</f>
        <v/>
      </c>
      <c r="L636" s="26">
        <f>IF(G636="","",IF(OR(G636="etapa",G636="sub-etapa"),"",TRUNC(OFFSET(MCQ!L$20,ROW(L636)-ROW(L$20),0),2)))</f>
        <v/>
      </c>
      <c r="M636" s="584">
        <f>IF(I636="", "", IFERROR(VLOOKUP(VALUE(I636), _BaseAbril2026, 4, 0), IFERROR(VLOOKUP(TEXT(I636, "@"), _BaseAbril2026, 4, 0), "")))</f>
        <v/>
      </c>
      <c r="N636" s="585">
        <f>IFERROR(IF(S636="BDI1", TRUNC(M636*(1+$O$18), 2),IF(S636="BDI2", TRUNC(M636*(1+$N$18), 2), "")), "")</f>
        <v/>
      </c>
      <c r="O636" s="586">
        <f>_xlfn.IFS(G636="ETAPA", SUMIFS(ValorTotalComD, Nivel, A636), G636="SUB-ETAPA", SUMIFS(ValorTotalComD, SubNivel, C636), TRUE, T636)</f>
        <v/>
      </c>
      <c r="P636" s="584">
        <f>IF(I636="", "", IFERROR(VLOOKUP(VALUE(I636), _BaseAbril2026, 5, 0), IFERROR(VLOOKUP(TEXT(I636, "@"), _BaseAbril2026, 5, 0), "")))</f>
        <v/>
      </c>
      <c r="Q636" s="585">
        <f>IFERROR(IF(S636="BDI1", TRUNC(P636*(1+$R$18), 2),IF(S636="BDI2", TRUNC(P636*(1+$Q$18), 2), "")), "")</f>
        <v/>
      </c>
      <c r="R636" s="586">
        <f>_xlfn.IFS(G636="ETAPA", SUMIFS(ValorTotalSemD, Nivel, A636), G636="SUB-ETAPA", SUMIFS(ValorTotalSemD, SubNivel, C636), TRUE, U636)</f>
        <v/>
      </c>
      <c r="S636" s="587">
        <f>IF(G636="","",IF(OR(G636="etapa",G636="sub-etapa"),"",OFFSET(MCQ!M$20,ROW(M636)-ROW(M$20),0)))</f>
        <v/>
      </c>
      <c r="T636" s="588">
        <f>IFERROR(TRUNC(L636*N636,2),"")</f>
        <v/>
      </c>
      <c r="U636" s="589">
        <f>IFERROR(TRUNC(L636*Q636,2),"")</f>
        <v/>
      </c>
    </row>
    <row r="637">
      <c r="A637" s="18">
        <f>OFFSET(MCQ!A$20,ROW(A637)-ROW(A$20),0)</f>
        <v/>
      </c>
      <c r="B637" s="18">
        <f>OFFSET(MCQ!B$20,ROW(B637)-ROW(B$20),0)</f>
        <v/>
      </c>
      <c r="C637" s="18">
        <f>OFFSET(MCQ!C$20,ROW(C637)-ROW(C$20),0)</f>
        <v/>
      </c>
      <c r="D637" s="18">
        <f>OFFSET(MCQ!D$20,ROW(D637)-ROW(D$20),0)</f>
        <v/>
      </c>
      <c r="E637" s="18">
        <f>OFFSET(MCQ!E$20,ROW(E637)-ROW(E$20),0)</f>
        <v/>
      </c>
      <c r="F637" s="18" t="n"/>
      <c r="G637" s="233">
        <f>OFFSET(MCQ!G$20,ROW(G637)-ROW(G$20),0)</f>
        <v/>
      </c>
      <c r="H637" s="583">
        <f>IF(G637="","",OFFSET(MCQ!H$20,ROW(H637)-ROW(H$20),0))</f>
        <v/>
      </c>
      <c r="I637" s="24">
        <f>IF(G637="","",IF(OR(G637="etapa",G637="sub-etapa"),"",OFFSET(MCQ!I$20,ROW(I637)-ROW(I$20),0)))</f>
        <v/>
      </c>
      <c r="J637" s="25">
        <f>IF(G637="","",OFFSET(MCQ!J$20,ROW(J637)-ROW(J$20),0))</f>
        <v/>
      </c>
      <c r="K637" s="24">
        <f>IF(G637="","",IF(OR(G637="etapa",G637="sub-etapa"),"",OFFSET(MCQ!K$20,ROW(K637)-ROW(K$20),0)))</f>
        <v/>
      </c>
      <c r="L637" s="26">
        <f>IF(G637="","",IF(OR(G637="etapa",G637="sub-etapa"),"",TRUNC(OFFSET(MCQ!L$20,ROW(L637)-ROW(L$20),0),2)))</f>
        <v/>
      </c>
      <c r="M637" s="584">
        <f>IF(I637="", "", IFERROR(VLOOKUP(VALUE(I637), _BaseAbril2026, 4, 0), IFERROR(VLOOKUP(TEXT(I637, "@"), _BaseAbril2026, 4, 0), "")))</f>
        <v/>
      </c>
      <c r="N637" s="585">
        <f>IFERROR(IF(S637="BDI1", TRUNC(M637*(1+$O$18), 2),IF(S637="BDI2", TRUNC(M637*(1+$N$18), 2), "")), "")</f>
        <v/>
      </c>
      <c r="O637" s="586">
        <f>_xlfn.IFS(G637="ETAPA", SUMIFS(ValorTotalComD, Nivel, A637), G637="SUB-ETAPA", SUMIFS(ValorTotalComD, SubNivel, C637), TRUE, T637)</f>
        <v/>
      </c>
      <c r="P637" s="584">
        <f>IF(I637="", "", IFERROR(VLOOKUP(VALUE(I637), _BaseAbril2026, 5, 0), IFERROR(VLOOKUP(TEXT(I637, "@"), _BaseAbril2026, 5, 0), "")))</f>
        <v/>
      </c>
      <c r="Q637" s="585">
        <f>IFERROR(IF(S637="BDI1", TRUNC(P637*(1+$R$18), 2),IF(S637="BDI2", TRUNC(P637*(1+$Q$18), 2), "")), "")</f>
        <v/>
      </c>
      <c r="R637" s="586">
        <f>_xlfn.IFS(G637="ETAPA", SUMIFS(ValorTotalSemD, Nivel, A637), G637="SUB-ETAPA", SUMIFS(ValorTotalSemD, SubNivel, C637), TRUE, U637)</f>
        <v/>
      </c>
      <c r="S637" s="587">
        <f>IF(G637="","",IF(OR(G637="etapa",G637="sub-etapa"),"",OFFSET(MCQ!M$20,ROW(M637)-ROW(M$20),0)))</f>
        <v/>
      </c>
      <c r="T637" s="588">
        <f>IFERROR(TRUNC(L637*N637,2),"")</f>
        <v/>
      </c>
      <c r="U637" s="589">
        <f>IFERROR(TRUNC(L637*Q637,2),"")</f>
        <v/>
      </c>
    </row>
    <row r="638">
      <c r="A638" s="18">
        <f>OFFSET(MCQ!A$20,ROW(A638)-ROW(A$20),0)</f>
        <v/>
      </c>
      <c r="B638" s="18">
        <f>OFFSET(MCQ!B$20,ROW(B638)-ROW(B$20),0)</f>
        <v/>
      </c>
      <c r="C638" s="18">
        <f>OFFSET(MCQ!C$20,ROW(C638)-ROW(C$20),0)</f>
        <v/>
      </c>
      <c r="D638" s="18">
        <f>OFFSET(MCQ!D$20,ROW(D638)-ROW(D$20),0)</f>
        <v/>
      </c>
      <c r="E638" s="18">
        <f>OFFSET(MCQ!E$20,ROW(E638)-ROW(E$20),0)</f>
        <v/>
      </c>
      <c r="F638" s="18" t="n"/>
      <c r="G638" s="233">
        <f>OFFSET(MCQ!G$20,ROW(G638)-ROW(G$20),0)</f>
        <v/>
      </c>
      <c r="H638" s="583">
        <f>IF(G638="","",OFFSET(MCQ!H$20,ROW(H638)-ROW(H$20),0))</f>
        <v/>
      </c>
      <c r="I638" s="24">
        <f>IF(G638="","",IF(OR(G638="etapa",G638="sub-etapa"),"",OFFSET(MCQ!I$20,ROW(I638)-ROW(I$20),0)))</f>
        <v/>
      </c>
      <c r="J638" s="25">
        <f>IF(G638="","",OFFSET(MCQ!J$20,ROW(J638)-ROW(J$20),0))</f>
        <v/>
      </c>
      <c r="K638" s="24">
        <f>IF(G638="","",IF(OR(G638="etapa",G638="sub-etapa"),"",OFFSET(MCQ!K$20,ROW(K638)-ROW(K$20),0)))</f>
        <v/>
      </c>
      <c r="L638" s="26">
        <f>IF(G638="","",IF(OR(G638="etapa",G638="sub-etapa"),"",TRUNC(OFFSET(MCQ!L$20,ROW(L638)-ROW(L$20),0),2)))</f>
        <v/>
      </c>
      <c r="M638" s="584">
        <f>IF(I638="", "", IFERROR(VLOOKUP(VALUE(I638), _BaseAbril2026, 4, 0), IFERROR(VLOOKUP(TEXT(I638, "@"), _BaseAbril2026, 4, 0), "")))</f>
        <v/>
      </c>
      <c r="N638" s="585">
        <f>IFERROR(IF(S638="BDI1", TRUNC(M638*(1+$O$18), 2),IF(S638="BDI2", TRUNC(M638*(1+$N$18), 2), "")), "")</f>
        <v/>
      </c>
      <c r="O638" s="586">
        <f>_xlfn.IFS(G638="ETAPA", SUMIFS(ValorTotalComD, Nivel, A638), G638="SUB-ETAPA", SUMIFS(ValorTotalComD, SubNivel, C638), TRUE, T638)</f>
        <v/>
      </c>
      <c r="P638" s="584">
        <f>IF(I638="", "", IFERROR(VLOOKUP(VALUE(I638), _BaseAbril2026, 5, 0), IFERROR(VLOOKUP(TEXT(I638, "@"), _BaseAbril2026, 5, 0), "")))</f>
        <v/>
      </c>
      <c r="Q638" s="585">
        <f>IFERROR(IF(S638="BDI1", TRUNC(P638*(1+$R$18), 2),IF(S638="BDI2", TRUNC(P638*(1+$Q$18), 2), "")), "")</f>
        <v/>
      </c>
      <c r="R638" s="586">
        <f>_xlfn.IFS(G638="ETAPA", SUMIFS(ValorTotalSemD, Nivel, A638), G638="SUB-ETAPA", SUMIFS(ValorTotalSemD, SubNivel, C638), TRUE, U638)</f>
        <v/>
      </c>
      <c r="S638" s="587">
        <f>IF(G638="","",IF(OR(G638="etapa",G638="sub-etapa"),"",OFFSET(MCQ!M$20,ROW(M638)-ROW(M$20),0)))</f>
        <v/>
      </c>
      <c r="T638" s="588">
        <f>IFERROR(TRUNC(L638*N638,2),"")</f>
        <v/>
      </c>
      <c r="U638" s="589">
        <f>IFERROR(TRUNC(L638*Q638,2),"")</f>
        <v/>
      </c>
    </row>
    <row r="639">
      <c r="A639" s="18">
        <f>OFFSET(MCQ!A$20,ROW(A639)-ROW(A$20),0)</f>
        <v/>
      </c>
      <c r="B639" s="18">
        <f>OFFSET(MCQ!B$20,ROW(B639)-ROW(B$20),0)</f>
        <v/>
      </c>
      <c r="C639" s="18">
        <f>OFFSET(MCQ!C$20,ROW(C639)-ROW(C$20),0)</f>
        <v/>
      </c>
      <c r="D639" s="18">
        <f>OFFSET(MCQ!D$20,ROW(D639)-ROW(D$20),0)</f>
        <v/>
      </c>
      <c r="E639" s="18">
        <f>OFFSET(MCQ!E$20,ROW(E639)-ROW(E$20),0)</f>
        <v/>
      </c>
      <c r="F639" s="18" t="n"/>
      <c r="G639" s="233">
        <f>OFFSET(MCQ!G$20,ROW(G639)-ROW(G$20),0)</f>
        <v/>
      </c>
      <c r="H639" s="583">
        <f>IF(G639="","",OFFSET(MCQ!H$20,ROW(H639)-ROW(H$20),0))</f>
        <v/>
      </c>
      <c r="I639" s="24">
        <f>IF(G639="","",IF(OR(G639="etapa",G639="sub-etapa"),"",OFFSET(MCQ!I$20,ROW(I639)-ROW(I$20),0)))</f>
        <v/>
      </c>
      <c r="J639" s="25">
        <f>IF(G639="","",OFFSET(MCQ!J$20,ROW(J639)-ROW(J$20),0))</f>
        <v/>
      </c>
      <c r="K639" s="24">
        <f>IF(G639="","",IF(OR(G639="etapa",G639="sub-etapa"),"",OFFSET(MCQ!K$20,ROW(K639)-ROW(K$20),0)))</f>
        <v/>
      </c>
      <c r="L639" s="26">
        <f>IF(G639="","",IF(OR(G639="etapa",G639="sub-etapa"),"",TRUNC(OFFSET(MCQ!L$20,ROW(L639)-ROW(L$20),0),2)))</f>
        <v/>
      </c>
      <c r="M639" s="584">
        <f>IF(I639="", "", IFERROR(VLOOKUP(VALUE(I639), _BaseAbril2026, 4, 0), IFERROR(VLOOKUP(TEXT(I639, "@"), _BaseAbril2026, 4, 0), "")))</f>
        <v/>
      </c>
      <c r="N639" s="585">
        <f>IFERROR(IF(S639="BDI1", TRUNC(M639*(1+$O$18), 2),IF(S639="BDI2", TRUNC(M639*(1+$N$18), 2), "")), "")</f>
        <v/>
      </c>
      <c r="O639" s="586">
        <f>_xlfn.IFS(G639="ETAPA", SUMIFS(ValorTotalComD, Nivel, A639), G639="SUB-ETAPA", SUMIFS(ValorTotalComD, SubNivel, C639), TRUE, T639)</f>
        <v/>
      </c>
      <c r="P639" s="584">
        <f>IF(I639="", "", IFERROR(VLOOKUP(VALUE(I639), _BaseAbril2026, 5, 0), IFERROR(VLOOKUP(TEXT(I639, "@"), _BaseAbril2026, 5, 0), "")))</f>
        <v/>
      </c>
      <c r="Q639" s="585">
        <f>IFERROR(IF(S639="BDI1", TRUNC(P639*(1+$R$18), 2),IF(S639="BDI2", TRUNC(P639*(1+$Q$18), 2), "")), "")</f>
        <v/>
      </c>
      <c r="R639" s="586">
        <f>_xlfn.IFS(G639="ETAPA", SUMIFS(ValorTotalSemD, Nivel, A639), G639="SUB-ETAPA", SUMIFS(ValorTotalSemD, SubNivel, C639), TRUE, U639)</f>
        <v/>
      </c>
      <c r="S639" s="587">
        <f>IF(G639="","",IF(OR(G639="etapa",G639="sub-etapa"),"",OFFSET(MCQ!M$20,ROW(M639)-ROW(M$20),0)))</f>
        <v/>
      </c>
      <c r="T639" s="588">
        <f>IFERROR(TRUNC(L639*N639,2),"")</f>
        <v/>
      </c>
      <c r="U639" s="589">
        <f>IFERROR(TRUNC(L639*Q639,2),"")</f>
        <v/>
      </c>
    </row>
    <row r="640">
      <c r="A640" s="18">
        <f>OFFSET(MCQ!A$20,ROW(A640)-ROW(A$20),0)</f>
        <v/>
      </c>
      <c r="B640" s="18">
        <f>OFFSET(MCQ!B$20,ROW(B640)-ROW(B$20),0)</f>
        <v/>
      </c>
      <c r="C640" s="18">
        <f>OFFSET(MCQ!C$20,ROW(C640)-ROW(C$20),0)</f>
        <v/>
      </c>
      <c r="D640" s="18">
        <f>OFFSET(MCQ!D$20,ROW(D640)-ROW(D$20),0)</f>
        <v/>
      </c>
      <c r="E640" s="18">
        <f>OFFSET(MCQ!E$20,ROW(E640)-ROW(E$20),0)</f>
        <v/>
      </c>
      <c r="F640" s="18" t="n"/>
      <c r="G640" s="233">
        <f>OFFSET(MCQ!G$20,ROW(G640)-ROW(G$20),0)</f>
        <v/>
      </c>
      <c r="H640" s="583">
        <f>IF(G640="","",OFFSET(MCQ!H$20,ROW(H640)-ROW(H$20),0))</f>
        <v/>
      </c>
      <c r="I640" s="24">
        <f>IF(G640="","",IF(OR(G640="etapa",G640="sub-etapa"),"",OFFSET(MCQ!I$20,ROW(I640)-ROW(I$20),0)))</f>
        <v/>
      </c>
      <c r="J640" s="25">
        <f>IF(G640="","",OFFSET(MCQ!J$20,ROW(J640)-ROW(J$20),0))</f>
        <v/>
      </c>
      <c r="K640" s="24">
        <f>IF(G640="","",IF(OR(G640="etapa",G640="sub-etapa"),"",OFFSET(MCQ!K$20,ROW(K640)-ROW(K$20),0)))</f>
        <v/>
      </c>
      <c r="L640" s="26">
        <f>IF(G640="","",IF(OR(G640="etapa",G640="sub-etapa"),"",TRUNC(OFFSET(MCQ!L$20,ROW(L640)-ROW(L$20),0),2)))</f>
        <v/>
      </c>
      <c r="M640" s="584">
        <f>IF(I640="", "", IFERROR(VLOOKUP(VALUE(I640), _BaseAbril2026, 4, 0), IFERROR(VLOOKUP(TEXT(I640, "@"), _BaseAbril2026, 4, 0), "")))</f>
        <v/>
      </c>
      <c r="N640" s="585">
        <f>IFERROR(IF(S640="BDI1", TRUNC(M640*(1+$O$18), 2),IF(S640="BDI2", TRUNC(M640*(1+$N$18), 2), "")), "")</f>
        <v/>
      </c>
      <c r="O640" s="586">
        <f>_xlfn.IFS(G640="ETAPA", SUMIFS(ValorTotalComD, Nivel, A640), G640="SUB-ETAPA", SUMIFS(ValorTotalComD, SubNivel, C640), TRUE, T640)</f>
        <v/>
      </c>
      <c r="P640" s="584">
        <f>IF(I640="", "", IFERROR(VLOOKUP(VALUE(I640), _BaseAbril2026, 5, 0), IFERROR(VLOOKUP(TEXT(I640, "@"), _BaseAbril2026, 5, 0), "")))</f>
        <v/>
      </c>
      <c r="Q640" s="585">
        <f>IFERROR(IF(S640="BDI1", TRUNC(P640*(1+$R$18), 2),IF(S640="BDI2", TRUNC(P640*(1+$Q$18), 2), "")), "")</f>
        <v/>
      </c>
      <c r="R640" s="586">
        <f>_xlfn.IFS(G640="ETAPA", SUMIFS(ValorTotalSemD, Nivel, A640), G640="SUB-ETAPA", SUMIFS(ValorTotalSemD, SubNivel, C640), TRUE, U640)</f>
        <v/>
      </c>
      <c r="S640" s="587">
        <f>IF(G640="","",IF(OR(G640="etapa",G640="sub-etapa"),"",OFFSET(MCQ!M$20,ROW(M640)-ROW(M$20),0)))</f>
        <v/>
      </c>
      <c r="T640" s="588">
        <f>IFERROR(TRUNC(L640*N640,2),"")</f>
        <v/>
      </c>
      <c r="U640" s="589">
        <f>IFERROR(TRUNC(L640*Q640,2),"")</f>
        <v/>
      </c>
    </row>
    <row r="641">
      <c r="A641" s="18">
        <f>OFFSET(MCQ!A$20,ROW(A641)-ROW(A$20),0)</f>
        <v/>
      </c>
      <c r="B641" s="18">
        <f>OFFSET(MCQ!B$20,ROW(B641)-ROW(B$20),0)</f>
        <v/>
      </c>
      <c r="C641" s="18">
        <f>OFFSET(MCQ!C$20,ROW(C641)-ROW(C$20),0)</f>
        <v/>
      </c>
      <c r="D641" s="18">
        <f>OFFSET(MCQ!D$20,ROW(D641)-ROW(D$20),0)</f>
        <v/>
      </c>
      <c r="E641" s="18">
        <f>OFFSET(MCQ!E$20,ROW(E641)-ROW(E$20),0)</f>
        <v/>
      </c>
      <c r="F641" s="18" t="n"/>
      <c r="G641" s="233">
        <f>OFFSET(MCQ!G$20,ROW(G641)-ROW(G$20),0)</f>
        <v/>
      </c>
      <c r="H641" s="583">
        <f>IF(G641="","",OFFSET(MCQ!H$20,ROW(H641)-ROW(H$20),0))</f>
        <v/>
      </c>
      <c r="I641" s="24">
        <f>IF(G641="","",IF(OR(G641="etapa",G641="sub-etapa"),"",OFFSET(MCQ!I$20,ROW(I641)-ROW(I$20),0)))</f>
        <v/>
      </c>
      <c r="J641" s="25">
        <f>IF(G641="","",OFFSET(MCQ!J$20,ROW(J641)-ROW(J$20),0))</f>
        <v/>
      </c>
      <c r="K641" s="24">
        <f>IF(G641="","",IF(OR(G641="etapa",G641="sub-etapa"),"",OFFSET(MCQ!K$20,ROW(K641)-ROW(K$20),0)))</f>
        <v/>
      </c>
      <c r="L641" s="26">
        <f>IF(G641="","",IF(OR(G641="etapa",G641="sub-etapa"),"",TRUNC(OFFSET(MCQ!L$20,ROW(L641)-ROW(L$20),0),2)))</f>
        <v/>
      </c>
      <c r="M641" s="584">
        <f>IF(I641="", "", IFERROR(VLOOKUP(VALUE(I641), _BaseAbril2026, 4, 0), IFERROR(VLOOKUP(TEXT(I641, "@"), _BaseAbril2026, 4, 0), "")))</f>
        <v/>
      </c>
      <c r="N641" s="585">
        <f>IFERROR(IF(S641="BDI1", TRUNC(M641*(1+$O$18), 2),IF(S641="BDI2", TRUNC(M641*(1+$N$18), 2), "")), "")</f>
        <v/>
      </c>
      <c r="O641" s="586">
        <f>_xlfn.IFS(G641="ETAPA", SUMIFS(ValorTotalComD, Nivel, A641), G641="SUB-ETAPA", SUMIFS(ValorTotalComD, SubNivel, C641), TRUE, T641)</f>
        <v/>
      </c>
      <c r="P641" s="584">
        <f>IF(I641="", "", IFERROR(VLOOKUP(VALUE(I641), _BaseAbril2026, 5, 0), IFERROR(VLOOKUP(TEXT(I641, "@"), _BaseAbril2026, 5, 0), "")))</f>
        <v/>
      </c>
      <c r="Q641" s="585">
        <f>IFERROR(IF(S641="BDI1", TRUNC(P641*(1+$R$18), 2),IF(S641="BDI2", TRUNC(P641*(1+$Q$18), 2), "")), "")</f>
        <v/>
      </c>
      <c r="R641" s="586">
        <f>_xlfn.IFS(G641="ETAPA", SUMIFS(ValorTotalSemD, Nivel, A641), G641="SUB-ETAPA", SUMIFS(ValorTotalSemD, SubNivel, C641), TRUE, U641)</f>
        <v/>
      </c>
      <c r="S641" s="587">
        <f>IF(G641="","",IF(OR(G641="etapa",G641="sub-etapa"),"",OFFSET(MCQ!M$20,ROW(M641)-ROW(M$20),0)))</f>
        <v/>
      </c>
      <c r="T641" s="588">
        <f>IFERROR(TRUNC(L641*N641,2),"")</f>
        <v/>
      </c>
      <c r="U641" s="589">
        <f>IFERROR(TRUNC(L641*Q641,2),"")</f>
        <v/>
      </c>
    </row>
    <row r="642">
      <c r="A642" s="18">
        <f>OFFSET(MCQ!A$20,ROW(A642)-ROW(A$20),0)</f>
        <v/>
      </c>
      <c r="B642" s="18">
        <f>OFFSET(MCQ!B$20,ROW(B642)-ROW(B$20),0)</f>
        <v/>
      </c>
      <c r="C642" s="18">
        <f>OFFSET(MCQ!C$20,ROW(C642)-ROW(C$20),0)</f>
        <v/>
      </c>
      <c r="D642" s="18">
        <f>OFFSET(MCQ!D$20,ROW(D642)-ROW(D$20),0)</f>
        <v/>
      </c>
      <c r="E642" s="18">
        <f>OFFSET(MCQ!E$20,ROW(E642)-ROW(E$20),0)</f>
        <v/>
      </c>
      <c r="F642" s="18" t="n"/>
      <c r="G642" s="233">
        <f>OFFSET(MCQ!G$20,ROW(G642)-ROW(G$20),0)</f>
        <v/>
      </c>
      <c r="H642" s="583">
        <f>IF(G642="","",OFFSET(MCQ!H$20,ROW(H642)-ROW(H$20),0))</f>
        <v/>
      </c>
      <c r="I642" s="24">
        <f>IF(G642="","",IF(OR(G642="etapa",G642="sub-etapa"),"",OFFSET(MCQ!I$20,ROW(I642)-ROW(I$20),0)))</f>
        <v/>
      </c>
      <c r="J642" s="25">
        <f>IF(G642="","",OFFSET(MCQ!J$20,ROW(J642)-ROW(J$20),0))</f>
        <v/>
      </c>
      <c r="K642" s="24">
        <f>IF(G642="","",IF(OR(G642="etapa",G642="sub-etapa"),"",OFFSET(MCQ!K$20,ROW(K642)-ROW(K$20),0)))</f>
        <v/>
      </c>
      <c r="L642" s="26">
        <f>IF(G642="","",IF(OR(G642="etapa",G642="sub-etapa"),"",TRUNC(OFFSET(MCQ!L$20,ROW(L642)-ROW(L$20),0),2)))</f>
        <v/>
      </c>
      <c r="M642" s="584">
        <f>IF(I642="", "", IFERROR(VLOOKUP(VALUE(I642), _BaseAbril2026, 4, 0), IFERROR(VLOOKUP(TEXT(I642, "@"), _BaseAbril2026, 4, 0), "")))</f>
        <v/>
      </c>
      <c r="N642" s="585">
        <f>IFERROR(IF(S642="BDI1", TRUNC(M642*(1+$O$18), 2),IF(S642="BDI2", TRUNC(M642*(1+$N$18), 2), "")), "")</f>
        <v/>
      </c>
      <c r="O642" s="586">
        <f>_xlfn.IFS(G642="ETAPA", SUMIFS(ValorTotalComD, Nivel, A642), G642="SUB-ETAPA", SUMIFS(ValorTotalComD, SubNivel, C642), TRUE, T642)</f>
        <v/>
      </c>
      <c r="P642" s="584">
        <f>IF(I642="", "", IFERROR(VLOOKUP(VALUE(I642), _BaseAbril2026, 5, 0), IFERROR(VLOOKUP(TEXT(I642, "@"), _BaseAbril2026, 5, 0), "")))</f>
        <v/>
      </c>
      <c r="Q642" s="585">
        <f>IFERROR(IF(S642="BDI1", TRUNC(P642*(1+$R$18), 2),IF(S642="BDI2", TRUNC(P642*(1+$Q$18), 2), "")), "")</f>
        <v/>
      </c>
      <c r="R642" s="586">
        <f>_xlfn.IFS(G642="ETAPA", SUMIFS(ValorTotalSemD, Nivel, A642), G642="SUB-ETAPA", SUMIFS(ValorTotalSemD, SubNivel, C642), TRUE, U642)</f>
        <v/>
      </c>
      <c r="S642" s="587">
        <f>IF(G642="","",IF(OR(G642="etapa",G642="sub-etapa"),"",OFFSET(MCQ!M$20,ROW(M642)-ROW(M$20),0)))</f>
        <v/>
      </c>
      <c r="T642" s="588">
        <f>IFERROR(TRUNC(L642*N642,2),"")</f>
        <v/>
      </c>
      <c r="U642" s="589">
        <f>IFERROR(TRUNC(L642*Q642,2),"")</f>
        <v/>
      </c>
    </row>
    <row r="643">
      <c r="A643" s="18">
        <f>OFFSET(MCQ!A$20,ROW(A643)-ROW(A$20),0)</f>
        <v/>
      </c>
      <c r="B643" s="18">
        <f>OFFSET(MCQ!B$20,ROW(B643)-ROW(B$20),0)</f>
        <v/>
      </c>
      <c r="C643" s="18">
        <f>OFFSET(MCQ!C$20,ROW(C643)-ROW(C$20),0)</f>
        <v/>
      </c>
      <c r="D643" s="18">
        <f>OFFSET(MCQ!D$20,ROW(D643)-ROW(D$20),0)</f>
        <v/>
      </c>
      <c r="E643" s="18">
        <f>OFFSET(MCQ!E$20,ROW(E643)-ROW(E$20),0)</f>
        <v/>
      </c>
      <c r="F643" s="18" t="n"/>
      <c r="G643" s="233">
        <f>OFFSET(MCQ!G$20,ROW(G643)-ROW(G$20),0)</f>
        <v/>
      </c>
      <c r="H643" s="583">
        <f>IF(G643="","",OFFSET(MCQ!H$20,ROW(H643)-ROW(H$20),0))</f>
        <v/>
      </c>
      <c r="I643" s="24">
        <f>IF(G643="","",IF(OR(G643="etapa",G643="sub-etapa"),"",OFFSET(MCQ!I$20,ROW(I643)-ROW(I$20),0)))</f>
        <v/>
      </c>
      <c r="J643" s="25">
        <f>IF(G643="","",OFFSET(MCQ!J$20,ROW(J643)-ROW(J$20),0))</f>
        <v/>
      </c>
      <c r="K643" s="24">
        <f>IF(G643="","",IF(OR(G643="etapa",G643="sub-etapa"),"",OFFSET(MCQ!K$20,ROW(K643)-ROW(K$20),0)))</f>
        <v/>
      </c>
      <c r="L643" s="26">
        <f>IF(G643="","",IF(OR(G643="etapa",G643="sub-etapa"),"",TRUNC(OFFSET(MCQ!L$20,ROW(L643)-ROW(L$20),0),2)))</f>
        <v/>
      </c>
      <c r="M643" s="584">
        <f>IF(I643="", "", IFERROR(VLOOKUP(VALUE(I643), _BaseAbril2026, 4, 0), IFERROR(VLOOKUP(TEXT(I643, "@"), _BaseAbril2026, 4, 0), "")))</f>
        <v/>
      </c>
      <c r="N643" s="585">
        <f>IFERROR(IF(S643="BDI1", TRUNC(M643*(1+$O$18), 2),IF(S643="BDI2", TRUNC(M643*(1+$N$18), 2), "")), "")</f>
        <v/>
      </c>
      <c r="O643" s="586">
        <f>_xlfn.IFS(G643="ETAPA", SUMIFS(ValorTotalComD, Nivel, A643), G643="SUB-ETAPA", SUMIFS(ValorTotalComD, SubNivel, C643), TRUE, T643)</f>
        <v/>
      </c>
      <c r="P643" s="584">
        <f>IF(I643="", "", IFERROR(VLOOKUP(VALUE(I643), _BaseAbril2026, 5, 0), IFERROR(VLOOKUP(TEXT(I643, "@"), _BaseAbril2026, 5, 0), "")))</f>
        <v/>
      </c>
      <c r="Q643" s="585">
        <f>IFERROR(IF(S643="BDI1", TRUNC(P643*(1+$R$18), 2),IF(S643="BDI2", TRUNC(P643*(1+$Q$18), 2), "")), "")</f>
        <v/>
      </c>
      <c r="R643" s="586">
        <f>_xlfn.IFS(G643="ETAPA", SUMIFS(ValorTotalSemD, Nivel, A643), G643="SUB-ETAPA", SUMIFS(ValorTotalSemD, SubNivel, C643), TRUE, U643)</f>
        <v/>
      </c>
      <c r="S643" s="587">
        <f>IF(G643="","",IF(OR(G643="etapa",G643="sub-etapa"),"",OFFSET(MCQ!M$20,ROW(M643)-ROW(M$20),0)))</f>
        <v/>
      </c>
      <c r="T643" s="588">
        <f>IFERROR(TRUNC(L643*N643,2),"")</f>
        <v/>
      </c>
      <c r="U643" s="589">
        <f>IFERROR(TRUNC(L643*Q643,2),"")</f>
        <v/>
      </c>
    </row>
    <row r="644">
      <c r="A644" s="18">
        <f>OFFSET(MCQ!A$20,ROW(A644)-ROW(A$20),0)</f>
        <v/>
      </c>
      <c r="B644" s="18">
        <f>OFFSET(MCQ!B$20,ROW(B644)-ROW(B$20),0)</f>
        <v/>
      </c>
      <c r="C644" s="18">
        <f>OFFSET(MCQ!C$20,ROW(C644)-ROW(C$20),0)</f>
        <v/>
      </c>
      <c r="D644" s="18">
        <f>OFFSET(MCQ!D$20,ROW(D644)-ROW(D$20),0)</f>
        <v/>
      </c>
      <c r="E644" s="18">
        <f>OFFSET(MCQ!E$20,ROW(E644)-ROW(E$20),0)</f>
        <v/>
      </c>
      <c r="F644" s="18" t="n"/>
      <c r="G644" s="233">
        <f>OFFSET(MCQ!G$20,ROW(G644)-ROW(G$20),0)</f>
        <v/>
      </c>
      <c r="H644" s="583">
        <f>IF(G644="","",OFFSET(MCQ!H$20,ROW(H644)-ROW(H$20),0))</f>
        <v/>
      </c>
      <c r="I644" s="24">
        <f>IF(G644="","",IF(OR(G644="etapa",G644="sub-etapa"),"",OFFSET(MCQ!I$20,ROW(I644)-ROW(I$20),0)))</f>
        <v/>
      </c>
      <c r="J644" s="25">
        <f>IF(G644="","",OFFSET(MCQ!J$20,ROW(J644)-ROW(J$20),0))</f>
        <v/>
      </c>
      <c r="K644" s="24">
        <f>IF(G644="","",IF(OR(G644="etapa",G644="sub-etapa"),"",OFFSET(MCQ!K$20,ROW(K644)-ROW(K$20),0)))</f>
        <v/>
      </c>
      <c r="L644" s="26">
        <f>IF(G644="","",IF(OR(G644="etapa",G644="sub-etapa"),"",TRUNC(OFFSET(MCQ!L$20,ROW(L644)-ROW(L$20),0),2)))</f>
        <v/>
      </c>
      <c r="M644" s="584">
        <f>IF(I644="", "", IFERROR(VLOOKUP(VALUE(I644), _BaseAbril2026, 4, 0), IFERROR(VLOOKUP(TEXT(I644, "@"), _BaseAbril2026, 4, 0), "")))</f>
        <v/>
      </c>
      <c r="N644" s="585">
        <f>IFERROR(IF(S644="BDI1", TRUNC(M644*(1+$O$18), 2),IF(S644="BDI2", TRUNC(M644*(1+$N$18), 2), "")), "")</f>
        <v/>
      </c>
      <c r="O644" s="586">
        <f>_xlfn.IFS(G644="ETAPA", SUMIFS(ValorTotalComD, Nivel, A644), G644="SUB-ETAPA", SUMIFS(ValorTotalComD, SubNivel, C644), TRUE, T644)</f>
        <v/>
      </c>
      <c r="P644" s="584">
        <f>IF(I644="", "", IFERROR(VLOOKUP(VALUE(I644), _BaseAbril2026, 5, 0), IFERROR(VLOOKUP(TEXT(I644, "@"), _BaseAbril2026, 5, 0), "")))</f>
        <v/>
      </c>
      <c r="Q644" s="585">
        <f>IFERROR(IF(S644="BDI1", TRUNC(P644*(1+$R$18), 2),IF(S644="BDI2", TRUNC(P644*(1+$Q$18), 2), "")), "")</f>
        <v/>
      </c>
      <c r="R644" s="586">
        <f>_xlfn.IFS(G644="ETAPA", SUMIFS(ValorTotalSemD, Nivel, A644), G644="SUB-ETAPA", SUMIFS(ValorTotalSemD, SubNivel, C644), TRUE, U644)</f>
        <v/>
      </c>
      <c r="S644" s="587">
        <f>IF(G644="","",IF(OR(G644="etapa",G644="sub-etapa"),"",OFFSET(MCQ!M$20,ROW(M644)-ROW(M$20),0)))</f>
        <v/>
      </c>
      <c r="T644" s="588">
        <f>IFERROR(TRUNC(L644*N644,2),"")</f>
        <v/>
      </c>
      <c r="U644" s="589">
        <f>IFERROR(TRUNC(L644*Q644,2),"")</f>
        <v/>
      </c>
    </row>
    <row r="645">
      <c r="A645" s="18">
        <f>OFFSET(MCQ!A$20,ROW(A645)-ROW(A$20),0)</f>
        <v/>
      </c>
      <c r="B645" s="18">
        <f>OFFSET(MCQ!B$20,ROW(B645)-ROW(B$20),0)</f>
        <v/>
      </c>
      <c r="C645" s="18">
        <f>OFFSET(MCQ!C$20,ROW(C645)-ROW(C$20),0)</f>
        <v/>
      </c>
      <c r="D645" s="18">
        <f>OFFSET(MCQ!D$20,ROW(D645)-ROW(D$20),0)</f>
        <v/>
      </c>
      <c r="E645" s="18">
        <f>OFFSET(MCQ!E$20,ROW(E645)-ROW(E$20),0)</f>
        <v/>
      </c>
      <c r="F645" s="18" t="n"/>
      <c r="G645" s="233">
        <f>OFFSET(MCQ!G$20,ROW(G645)-ROW(G$20),0)</f>
        <v/>
      </c>
      <c r="H645" s="583">
        <f>IF(G645="","",OFFSET(MCQ!H$20,ROW(H645)-ROW(H$20),0))</f>
        <v/>
      </c>
      <c r="I645" s="24">
        <f>IF(G645="","",IF(OR(G645="etapa",G645="sub-etapa"),"",OFFSET(MCQ!I$20,ROW(I645)-ROW(I$20),0)))</f>
        <v/>
      </c>
      <c r="J645" s="25">
        <f>IF(G645="","",OFFSET(MCQ!J$20,ROW(J645)-ROW(J$20),0))</f>
        <v/>
      </c>
      <c r="K645" s="24">
        <f>IF(G645="","",IF(OR(G645="etapa",G645="sub-etapa"),"",OFFSET(MCQ!K$20,ROW(K645)-ROW(K$20),0)))</f>
        <v/>
      </c>
      <c r="L645" s="26">
        <f>IF(G645="","",IF(OR(G645="etapa",G645="sub-etapa"),"",TRUNC(OFFSET(MCQ!L$20,ROW(L645)-ROW(L$20),0),2)))</f>
        <v/>
      </c>
      <c r="M645" s="584">
        <f>IF(I645="", "", IFERROR(VLOOKUP(VALUE(I645), _BaseAbril2026, 4, 0), IFERROR(VLOOKUP(TEXT(I645, "@"), _BaseAbril2026, 4, 0), "")))</f>
        <v/>
      </c>
      <c r="N645" s="585">
        <f>IFERROR(IF(S645="BDI1", TRUNC(M645*(1+$O$18), 2),IF(S645="BDI2", TRUNC(M645*(1+$N$18), 2), "")), "")</f>
        <v/>
      </c>
      <c r="O645" s="586">
        <f>_xlfn.IFS(G645="ETAPA", SUMIFS(ValorTotalComD, Nivel, A645), G645="SUB-ETAPA", SUMIFS(ValorTotalComD, SubNivel, C645), TRUE, T645)</f>
        <v/>
      </c>
      <c r="P645" s="584">
        <f>IF(I645="", "", IFERROR(VLOOKUP(VALUE(I645), _BaseAbril2026, 5, 0), IFERROR(VLOOKUP(TEXT(I645, "@"), _BaseAbril2026, 5, 0), "")))</f>
        <v/>
      </c>
      <c r="Q645" s="585">
        <f>IFERROR(IF(S645="BDI1", TRUNC(P645*(1+$R$18), 2),IF(S645="BDI2", TRUNC(P645*(1+$Q$18), 2), "")), "")</f>
        <v/>
      </c>
      <c r="R645" s="586">
        <f>_xlfn.IFS(G645="ETAPA", SUMIFS(ValorTotalSemD, Nivel, A645), G645="SUB-ETAPA", SUMIFS(ValorTotalSemD, SubNivel, C645), TRUE, U645)</f>
        <v/>
      </c>
      <c r="S645" s="587">
        <f>IF(G645="","",IF(OR(G645="etapa",G645="sub-etapa"),"",OFFSET(MCQ!M$20,ROW(M645)-ROW(M$20),0)))</f>
        <v/>
      </c>
      <c r="T645" s="588">
        <f>IFERROR(TRUNC(L645*N645,2),"")</f>
        <v/>
      </c>
      <c r="U645" s="589">
        <f>IFERROR(TRUNC(L645*Q645,2),"")</f>
        <v/>
      </c>
    </row>
    <row r="646">
      <c r="A646" s="18">
        <f>OFFSET(MCQ!A$20,ROW(A646)-ROW(A$20),0)</f>
        <v/>
      </c>
      <c r="B646" s="18">
        <f>OFFSET(MCQ!B$20,ROW(B646)-ROW(B$20),0)</f>
        <v/>
      </c>
      <c r="C646" s="18">
        <f>OFFSET(MCQ!C$20,ROW(C646)-ROW(C$20),0)</f>
        <v/>
      </c>
      <c r="D646" s="18">
        <f>OFFSET(MCQ!D$20,ROW(D646)-ROW(D$20),0)</f>
        <v/>
      </c>
      <c r="E646" s="18">
        <f>OFFSET(MCQ!E$20,ROW(E646)-ROW(E$20),0)</f>
        <v/>
      </c>
      <c r="F646" s="18" t="n"/>
      <c r="G646" s="233">
        <f>OFFSET(MCQ!G$20,ROW(G646)-ROW(G$20),0)</f>
        <v/>
      </c>
      <c r="H646" s="583">
        <f>IF(G646="","",OFFSET(MCQ!H$20,ROW(H646)-ROW(H$20),0))</f>
        <v/>
      </c>
      <c r="I646" s="24">
        <f>IF(G646="","",IF(OR(G646="etapa",G646="sub-etapa"),"",OFFSET(MCQ!I$20,ROW(I646)-ROW(I$20),0)))</f>
        <v/>
      </c>
      <c r="J646" s="25">
        <f>IF(G646="","",OFFSET(MCQ!J$20,ROW(J646)-ROW(J$20),0))</f>
        <v/>
      </c>
      <c r="K646" s="24">
        <f>IF(G646="","",IF(OR(G646="etapa",G646="sub-etapa"),"",OFFSET(MCQ!K$20,ROW(K646)-ROW(K$20),0)))</f>
        <v/>
      </c>
      <c r="L646" s="26">
        <f>IF(G646="","",IF(OR(G646="etapa",G646="sub-etapa"),"",TRUNC(OFFSET(MCQ!L$20,ROW(L646)-ROW(L$20),0),2)))</f>
        <v/>
      </c>
      <c r="M646" s="584">
        <f>IF(I646="", "", IFERROR(VLOOKUP(VALUE(I646), _BaseAbril2026, 4, 0), IFERROR(VLOOKUP(TEXT(I646, "@"), _BaseAbril2026, 4, 0), "")))</f>
        <v/>
      </c>
      <c r="N646" s="585">
        <f>IFERROR(IF(S646="BDI1", TRUNC(M646*(1+$O$18), 2),IF(S646="BDI2", TRUNC(M646*(1+$N$18), 2), "")), "")</f>
        <v/>
      </c>
      <c r="O646" s="586">
        <f>_xlfn.IFS(G646="ETAPA", SUMIFS(ValorTotalComD, Nivel, A646), G646="SUB-ETAPA", SUMIFS(ValorTotalComD, SubNivel, C646), TRUE, T646)</f>
        <v/>
      </c>
      <c r="P646" s="584">
        <f>IF(I646="", "", IFERROR(VLOOKUP(VALUE(I646), _BaseAbril2026, 5, 0), IFERROR(VLOOKUP(TEXT(I646, "@"), _BaseAbril2026, 5, 0), "")))</f>
        <v/>
      </c>
      <c r="Q646" s="585">
        <f>IFERROR(IF(S646="BDI1", TRUNC(P646*(1+$R$18), 2),IF(S646="BDI2", TRUNC(P646*(1+$Q$18), 2), "")), "")</f>
        <v/>
      </c>
      <c r="R646" s="586">
        <f>_xlfn.IFS(G646="ETAPA", SUMIFS(ValorTotalSemD, Nivel, A646), G646="SUB-ETAPA", SUMIFS(ValorTotalSemD, SubNivel, C646), TRUE, U646)</f>
        <v/>
      </c>
      <c r="S646" s="587">
        <f>IF(G646="","",IF(OR(G646="etapa",G646="sub-etapa"),"",OFFSET(MCQ!M$20,ROW(M646)-ROW(M$20),0)))</f>
        <v/>
      </c>
      <c r="T646" s="588">
        <f>IFERROR(TRUNC(L646*N646,2),"")</f>
        <v/>
      </c>
      <c r="U646" s="589">
        <f>IFERROR(TRUNC(L646*Q646,2),"")</f>
        <v/>
      </c>
    </row>
    <row r="647">
      <c r="A647" s="18">
        <f>OFFSET(MCQ!A$20,ROW(A647)-ROW(A$20),0)</f>
        <v/>
      </c>
      <c r="B647" s="18">
        <f>OFFSET(MCQ!B$20,ROW(B647)-ROW(B$20),0)</f>
        <v/>
      </c>
      <c r="C647" s="18">
        <f>OFFSET(MCQ!C$20,ROW(C647)-ROW(C$20),0)</f>
        <v/>
      </c>
      <c r="D647" s="18">
        <f>OFFSET(MCQ!D$20,ROW(D647)-ROW(D$20),0)</f>
        <v/>
      </c>
      <c r="E647" s="18">
        <f>OFFSET(MCQ!E$20,ROW(E647)-ROW(E$20),0)</f>
        <v/>
      </c>
      <c r="F647" s="18" t="n"/>
      <c r="G647" s="233">
        <f>OFFSET(MCQ!G$20,ROW(G647)-ROW(G$20),0)</f>
        <v/>
      </c>
      <c r="H647" s="583">
        <f>IF(G647="","",OFFSET(MCQ!H$20,ROW(H647)-ROW(H$20),0))</f>
        <v/>
      </c>
      <c r="I647" s="24">
        <f>IF(G647="","",IF(OR(G647="etapa",G647="sub-etapa"),"",OFFSET(MCQ!I$20,ROW(I647)-ROW(I$20),0)))</f>
        <v/>
      </c>
      <c r="J647" s="25">
        <f>IF(G647="","",OFFSET(MCQ!J$20,ROW(J647)-ROW(J$20),0))</f>
        <v/>
      </c>
      <c r="K647" s="24">
        <f>IF(G647="","",IF(OR(G647="etapa",G647="sub-etapa"),"",OFFSET(MCQ!K$20,ROW(K647)-ROW(K$20),0)))</f>
        <v/>
      </c>
      <c r="L647" s="26">
        <f>IF(G647="","",IF(OR(G647="etapa",G647="sub-etapa"),"",TRUNC(OFFSET(MCQ!L$20,ROW(L647)-ROW(L$20),0),2)))</f>
        <v/>
      </c>
      <c r="M647" s="584">
        <f>IF(I647="", "", IFERROR(VLOOKUP(VALUE(I647), _BaseAbril2026, 4, 0), IFERROR(VLOOKUP(TEXT(I647, "@"), _BaseAbril2026, 4, 0), "")))</f>
        <v/>
      </c>
      <c r="N647" s="585">
        <f>IFERROR(IF(S647="BDI1", TRUNC(M647*(1+$O$18), 2),IF(S647="BDI2", TRUNC(M647*(1+$N$18), 2), "")), "")</f>
        <v/>
      </c>
      <c r="O647" s="586">
        <f>_xlfn.IFS(G647="ETAPA", SUMIFS(ValorTotalComD, Nivel, A647), G647="SUB-ETAPA", SUMIFS(ValorTotalComD, SubNivel, C647), TRUE, T647)</f>
        <v/>
      </c>
      <c r="P647" s="584">
        <f>IF(I647="", "", IFERROR(VLOOKUP(VALUE(I647), _BaseAbril2026, 5, 0), IFERROR(VLOOKUP(TEXT(I647, "@"), _BaseAbril2026, 5, 0), "")))</f>
        <v/>
      </c>
      <c r="Q647" s="585">
        <f>IFERROR(IF(S647="BDI1", TRUNC(P647*(1+$R$18), 2),IF(S647="BDI2", TRUNC(P647*(1+$Q$18), 2), "")), "")</f>
        <v/>
      </c>
      <c r="R647" s="586">
        <f>_xlfn.IFS(G647="ETAPA", SUMIFS(ValorTotalSemD, Nivel, A647), G647="SUB-ETAPA", SUMIFS(ValorTotalSemD, SubNivel, C647), TRUE, U647)</f>
        <v/>
      </c>
      <c r="S647" s="587">
        <f>IF(G647="","",IF(OR(G647="etapa",G647="sub-etapa"),"",OFFSET(MCQ!M$20,ROW(M647)-ROW(M$20),0)))</f>
        <v/>
      </c>
      <c r="T647" s="588">
        <f>IFERROR(TRUNC(L647*N647,2),"")</f>
        <v/>
      </c>
      <c r="U647" s="589">
        <f>IFERROR(TRUNC(L647*Q647,2),"")</f>
        <v/>
      </c>
    </row>
    <row r="648">
      <c r="A648" s="18">
        <f>OFFSET(MCQ!A$20,ROW(A648)-ROW(A$20),0)</f>
        <v/>
      </c>
      <c r="B648" s="18">
        <f>OFFSET(MCQ!B$20,ROW(B648)-ROW(B$20),0)</f>
        <v/>
      </c>
      <c r="C648" s="18">
        <f>OFFSET(MCQ!C$20,ROW(C648)-ROW(C$20),0)</f>
        <v/>
      </c>
      <c r="D648" s="18">
        <f>OFFSET(MCQ!D$20,ROW(D648)-ROW(D$20),0)</f>
        <v/>
      </c>
      <c r="E648" s="18">
        <f>OFFSET(MCQ!E$20,ROW(E648)-ROW(E$20),0)</f>
        <v/>
      </c>
      <c r="F648" s="18" t="n"/>
      <c r="G648" s="233">
        <f>OFFSET(MCQ!G$20,ROW(G648)-ROW(G$20),0)</f>
        <v/>
      </c>
      <c r="H648" s="583">
        <f>IF(G648="","",OFFSET(MCQ!H$20,ROW(H648)-ROW(H$20),0))</f>
        <v/>
      </c>
      <c r="I648" s="24">
        <f>IF(G648="","",IF(OR(G648="etapa",G648="sub-etapa"),"",OFFSET(MCQ!I$20,ROW(I648)-ROW(I$20),0)))</f>
        <v/>
      </c>
      <c r="J648" s="25">
        <f>IF(G648="","",OFFSET(MCQ!J$20,ROW(J648)-ROW(J$20),0))</f>
        <v/>
      </c>
      <c r="K648" s="24">
        <f>IF(G648="","",IF(OR(G648="etapa",G648="sub-etapa"),"",OFFSET(MCQ!K$20,ROW(K648)-ROW(K$20),0)))</f>
        <v/>
      </c>
      <c r="L648" s="26">
        <f>IF(G648="","",IF(OR(G648="etapa",G648="sub-etapa"),"",TRUNC(OFFSET(MCQ!L$20,ROW(L648)-ROW(L$20),0),2)))</f>
        <v/>
      </c>
      <c r="M648" s="584">
        <f>IF(I648="", "", IFERROR(VLOOKUP(VALUE(I648), _BaseAbril2026, 4, 0), IFERROR(VLOOKUP(TEXT(I648, "@"), _BaseAbril2026, 4, 0), "")))</f>
        <v/>
      </c>
      <c r="N648" s="585">
        <f>IFERROR(IF(S648="BDI1", TRUNC(M648*(1+$O$18), 2),IF(S648="BDI2", TRUNC(M648*(1+$N$18), 2), "")), "")</f>
        <v/>
      </c>
      <c r="O648" s="586">
        <f>_xlfn.IFS(G648="ETAPA", SUMIFS(ValorTotalComD, Nivel, A648), G648="SUB-ETAPA", SUMIFS(ValorTotalComD, SubNivel, C648), TRUE, T648)</f>
        <v/>
      </c>
      <c r="P648" s="584">
        <f>IF(I648="", "", IFERROR(VLOOKUP(VALUE(I648), _BaseAbril2026, 5, 0), IFERROR(VLOOKUP(TEXT(I648, "@"), _BaseAbril2026, 5, 0), "")))</f>
        <v/>
      </c>
      <c r="Q648" s="585">
        <f>IFERROR(IF(S648="BDI1", TRUNC(P648*(1+$R$18), 2),IF(S648="BDI2", TRUNC(P648*(1+$Q$18), 2), "")), "")</f>
        <v/>
      </c>
      <c r="R648" s="586">
        <f>_xlfn.IFS(G648="ETAPA", SUMIFS(ValorTotalSemD, Nivel, A648), G648="SUB-ETAPA", SUMIFS(ValorTotalSemD, SubNivel, C648), TRUE, U648)</f>
        <v/>
      </c>
      <c r="S648" s="587">
        <f>IF(G648="","",IF(OR(G648="etapa",G648="sub-etapa"),"",OFFSET(MCQ!M$20,ROW(M648)-ROW(M$20),0)))</f>
        <v/>
      </c>
      <c r="T648" s="588">
        <f>IFERROR(TRUNC(L648*N648,2),"")</f>
        <v/>
      </c>
      <c r="U648" s="589">
        <f>IFERROR(TRUNC(L648*Q648,2),"")</f>
        <v/>
      </c>
    </row>
    <row r="649">
      <c r="A649" s="18">
        <f>OFFSET(MCQ!A$20,ROW(A649)-ROW(A$20),0)</f>
        <v/>
      </c>
      <c r="B649" s="18">
        <f>OFFSET(MCQ!B$20,ROW(B649)-ROW(B$20),0)</f>
        <v/>
      </c>
      <c r="C649" s="18">
        <f>OFFSET(MCQ!C$20,ROW(C649)-ROW(C$20),0)</f>
        <v/>
      </c>
      <c r="D649" s="18">
        <f>OFFSET(MCQ!D$20,ROW(D649)-ROW(D$20),0)</f>
        <v/>
      </c>
      <c r="E649" s="18">
        <f>OFFSET(MCQ!E$20,ROW(E649)-ROW(E$20),0)</f>
        <v/>
      </c>
      <c r="F649" s="18" t="n"/>
      <c r="G649" s="233">
        <f>OFFSET(MCQ!G$20,ROW(G649)-ROW(G$20),0)</f>
        <v/>
      </c>
      <c r="H649" s="583">
        <f>IF(G649="","",OFFSET(MCQ!H$20,ROW(H649)-ROW(H$20),0))</f>
        <v/>
      </c>
      <c r="I649" s="24">
        <f>IF(G649="","",IF(OR(G649="etapa",G649="sub-etapa"),"",OFFSET(MCQ!I$20,ROW(I649)-ROW(I$20),0)))</f>
        <v/>
      </c>
      <c r="J649" s="25">
        <f>IF(G649="","",OFFSET(MCQ!J$20,ROW(J649)-ROW(J$20),0))</f>
        <v/>
      </c>
      <c r="K649" s="24">
        <f>IF(G649="","",IF(OR(G649="etapa",G649="sub-etapa"),"",OFFSET(MCQ!K$20,ROW(K649)-ROW(K$20),0)))</f>
        <v/>
      </c>
      <c r="L649" s="26">
        <f>IF(G649="","",IF(OR(G649="etapa",G649="sub-etapa"),"",TRUNC(OFFSET(MCQ!L$20,ROW(L649)-ROW(L$20),0),2)))</f>
        <v/>
      </c>
      <c r="M649" s="584">
        <f>IF(I649="", "", IFERROR(VLOOKUP(VALUE(I649), _BaseAbril2026, 4, 0), IFERROR(VLOOKUP(TEXT(I649, "@"), _BaseAbril2026, 4, 0), "")))</f>
        <v/>
      </c>
      <c r="N649" s="585">
        <f>IFERROR(IF(S649="BDI1", TRUNC(M649*(1+$O$18), 2),IF(S649="BDI2", TRUNC(M649*(1+$N$18), 2), "")), "")</f>
        <v/>
      </c>
      <c r="O649" s="586">
        <f>_xlfn.IFS(G649="ETAPA", SUMIFS(ValorTotalComD, Nivel, A649), G649="SUB-ETAPA", SUMIFS(ValorTotalComD, SubNivel, C649), TRUE, T649)</f>
        <v/>
      </c>
      <c r="P649" s="584">
        <f>IF(I649="", "", IFERROR(VLOOKUP(VALUE(I649), _BaseAbril2026, 5, 0), IFERROR(VLOOKUP(TEXT(I649, "@"), _BaseAbril2026, 5, 0), "")))</f>
        <v/>
      </c>
      <c r="Q649" s="585">
        <f>IFERROR(IF(S649="BDI1", TRUNC(P649*(1+$R$18), 2),IF(S649="BDI2", TRUNC(P649*(1+$Q$18), 2), "")), "")</f>
        <v/>
      </c>
      <c r="R649" s="586">
        <f>_xlfn.IFS(G649="ETAPA", SUMIFS(ValorTotalSemD, Nivel, A649), G649="SUB-ETAPA", SUMIFS(ValorTotalSemD, SubNivel, C649), TRUE, U649)</f>
        <v/>
      </c>
      <c r="S649" s="587">
        <f>IF(G649="","",IF(OR(G649="etapa",G649="sub-etapa"),"",OFFSET(MCQ!M$20,ROW(M649)-ROW(M$20),0)))</f>
        <v/>
      </c>
      <c r="T649" s="588">
        <f>IFERROR(TRUNC(L649*N649,2),"")</f>
        <v/>
      </c>
      <c r="U649" s="589">
        <f>IFERROR(TRUNC(L649*Q649,2),"")</f>
        <v/>
      </c>
    </row>
    <row r="650">
      <c r="A650" s="18">
        <f>OFFSET(MCQ!A$20,ROW(A650)-ROW(A$20),0)</f>
        <v/>
      </c>
      <c r="B650" s="18">
        <f>OFFSET(MCQ!B$20,ROW(B650)-ROW(B$20),0)</f>
        <v/>
      </c>
      <c r="C650" s="18">
        <f>OFFSET(MCQ!C$20,ROW(C650)-ROW(C$20),0)</f>
        <v/>
      </c>
      <c r="D650" s="18">
        <f>OFFSET(MCQ!D$20,ROW(D650)-ROW(D$20),0)</f>
        <v/>
      </c>
      <c r="E650" s="18">
        <f>OFFSET(MCQ!E$20,ROW(E650)-ROW(E$20),0)</f>
        <v/>
      </c>
      <c r="F650" s="18" t="n"/>
      <c r="G650" s="233">
        <f>OFFSET(MCQ!G$20,ROW(G650)-ROW(G$20),0)</f>
        <v/>
      </c>
      <c r="H650" s="583">
        <f>IF(G650="","",OFFSET(MCQ!H$20,ROW(H650)-ROW(H$20),0))</f>
        <v/>
      </c>
      <c r="I650" s="24">
        <f>IF(G650="","",IF(OR(G650="etapa",G650="sub-etapa"),"",OFFSET(MCQ!I$20,ROW(I650)-ROW(I$20),0)))</f>
        <v/>
      </c>
      <c r="J650" s="25">
        <f>IF(G650="","",OFFSET(MCQ!J$20,ROW(J650)-ROW(J$20),0))</f>
        <v/>
      </c>
      <c r="K650" s="24">
        <f>IF(G650="","",IF(OR(G650="etapa",G650="sub-etapa"),"",OFFSET(MCQ!K$20,ROW(K650)-ROW(K$20),0)))</f>
        <v/>
      </c>
      <c r="L650" s="26">
        <f>IF(G650="","",IF(OR(G650="etapa",G650="sub-etapa"),"",TRUNC(OFFSET(MCQ!L$20,ROW(L650)-ROW(L$20),0),2)))</f>
        <v/>
      </c>
      <c r="M650" s="584">
        <f>IF(I650="", "", IFERROR(VLOOKUP(VALUE(I650), _BaseAbril2026, 4, 0), IFERROR(VLOOKUP(TEXT(I650, "@"), _BaseAbril2026, 4, 0), "")))</f>
        <v/>
      </c>
      <c r="N650" s="585">
        <f>IFERROR(IF(S650="BDI1", TRUNC(M650*(1+$O$18), 2),IF(S650="BDI2", TRUNC(M650*(1+$N$18), 2), "")), "")</f>
        <v/>
      </c>
      <c r="O650" s="586">
        <f>_xlfn.IFS(G650="ETAPA", SUMIFS(ValorTotalComD, Nivel, A650), G650="SUB-ETAPA", SUMIFS(ValorTotalComD, SubNivel, C650), TRUE, T650)</f>
        <v/>
      </c>
      <c r="P650" s="584">
        <f>IF(I650="", "", IFERROR(VLOOKUP(VALUE(I650), _BaseAbril2026, 5, 0), IFERROR(VLOOKUP(TEXT(I650, "@"), _BaseAbril2026, 5, 0), "")))</f>
        <v/>
      </c>
      <c r="Q650" s="585">
        <f>IFERROR(IF(S650="BDI1", TRUNC(P650*(1+$R$18), 2),IF(S650="BDI2", TRUNC(P650*(1+$Q$18), 2), "")), "")</f>
        <v/>
      </c>
      <c r="R650" s="586">
        <f>_xlfn.IFS(G650="ETAPA", SUMIFS(ValorTotalSemD, Nivel, A650), G650="SUB-ETAPA", SUMIFS(ValorTotalSemD, SubNivel, C650), TRUE, U650)</f>
        <v/>
      </c>
      <c r="S650" s="587">
        <f>IF(G650="","",IF(OR(G650="etapa",G650="sub-etapa"),"",OFFSET(MCQ!M$20,ROW(M650)-ROW(M$20),0)))</f>
        <v/>
      </c>
      <c r="T650" s="588">
        <f>IFERROR(TRUNC(L650*N650,2),"")</f>
        <v/>
      </c>
      <c r="U650" s="589">
        <f>IFERROR(TRUNC(L650*Q650,2),"")</f>
        <v/>
      </c>
    </row>
    <row r="651">
      <c r="A651" s="18">
        <f>OFFSET(MCQ!A$20,ROW(A651)-ROW(A$20),0)</f>
        <v/>
      </c>
      <c r="B651" s="18">
        <f>OFFSET(MCQ!B$20,ROW(B651)-ROW(B$20),0)</f>
        <v/>
      </c>
      <c r="C651" s="18">
        <f>OFFSET(MCQ!C$20,ROW(C651)-ROW(C$20),0)</f>
        <v/>
      </c>
      <c r="D651" s="18">
        <f>OFFSET(MCQ!D$20,ROW(D651)-ROW(D$20),0)</f>
        <v/>
      </c>
      <c r="E651" s="18">
        <f>OFFSET(MCQ!E$20,ROW(E651)-ROW(E$20),0)</f>
        <v/>
      </c>
      <c r="F651" s="18" t="n"/>
      <c r="G651" s="233">
        <f>OFFSET(MCQ!G$20,ROW(G651)-ROW(G$20),0)</f>
        <v/>
      </c>
      <c r="H651" s="583">
        <f>IF(G651="","",OFFSET(MCQ!H$20,ROW(H651)-ROW(H$20),0))</f>
        <v/>
      </c>
      <c r="I651" s="24">
        <f>IF(G651="","",IF(OR(G651="etapa",G651="sub-etapa"),"",OFFSET(MCQ!I$20,ROW(I651)-ROW(I$20),0)))</f>
        <v/>
      </c>
      <c r="J651" s="25">
        <f>IF(G651="","",OFFSET(MCQ!J$20,ROW(J651)-ROW(J$20),0))</f>
        <v/>
      </c>
      <c r="K651" s="24">
        <f>IF(G651="","",IF(OR(G651="etapa",G651="sub-etapa"),"",OFFSET(MCQ!K$20,ROW(K651)-ROW(K$20),0)))</f>
        <v/>
      </c>
      <c r="L651" s="26">
        <f>IF(G651="","",IF(OR(G651="etapa",G651="sub-etapa"),"",TRUNC(OFFSET(MCQ!L$20,ROW(L651)-ROW(L$20),0),2)))</f>
        <v/>
      </c>
      <c r="M651" s="584">
        <f>IF(I651="", "", IFERROR(VLOOKUP(VALUE(I651), _BaseAbril2026, 4, 0), IFERROR(VLOOKUP(TEXT(I651, "@"), _BaseAbril2026, 4, 0), "")))</f>
        <v/>
      </c>
      <c r="N651" s="585">
        <f>IFERROR(IF(S651="BDI1", TRUNC(M651*(1+$O$18), 2),IF(S651="BDI2", TRUNC(M651*(1+$N$18), 2), "")), "")</f>
        <v/>
      </c>
      <c r="O651" s="586">
        <f>_xlfn.IFS(G651="ETAPA", SUMIFS(ValorTotalComD, Nivel, A651), G651="SUB-ETAPA", SUMIFS(ValorTotalComD, SubNivel, C651), TRUE, T651)</f>
        <v/>
      </c>
      <c r="P651" s="584">
        <f>IF(I651="", "", IFERROR(VLOOKUP(VALUE(I651), _BaseAbril2026, 5, 0), IFERROR(VLOOKUP(TEXT(I651, "@"), _BaseAbril2026, 5, 0), "")))</f>
        <v/>
      </c>
      <c r="Q651" s="585">
        <f>IFERROR(IF(S651="BDI1", TRUNC(P651*(1+$R$18), 2),IF(S651="BDI2", TRUNC(P651*(1+$Q$18), 2), "")), "")</f>
        <v/>
      </c>
      <c r="R651" s="586">
        <f>_xlfn.IFS(G651="ETAPA", SUMIFS(ValorTotalSemD, Nivel, A651), G651="SUB-ETAPA", SUMIFS(ValorTotalSemD, SubNivel, C651), TRUE, U651)</f>
        <v/>
      </c>
      <c r="S651" s="587">
        <f>IF(G651="","",IF(OR(G651="etapa",G651="sub-etapa"),"",OFFSET(MCQ!M$20,ROW(M651)-ROW(M$20),0)))</f>
        <v/>
      </c>
      <c r="T651" s="588">
        <f>IFERROR(TRUNC(L651*N651,2),"")</f>
        <v/>
      </c>
      <c r="U651" s="589">
        <f>IFERROR(TRUNC(L651*Q651,2),"")</f>
        <v/>
      </c>
    </row>
    <row r="652">
      <c r="A652" s="18">
        <f>OFFSET(MCQ!A$20,ROW(A652)-ROW(A$20),0)</f>
        <v/>
      </c>
      <c r="B652" s="18">
        <f>OFFSET(MCQ!B$20,ROW(B652)-ROW(B$20),0)</f>
        <v/>
      </c>
      <c r="C652" s="18">
        <f>OFFSET(MCQ!C$20,ROW(C652)-ROW(C$20),0)</f>
        <v/>
      </c>
      <c r="D652" s="18">
        <f>OFFSET(MCQ!D$20,ROW(D652)-ROW(D$20),0)</f>
        <v/>
      </c>
      <c r="E652" s="18">
        <f>OFFSET(MCQ!E$20,ROW(E652)-ROW(E$20),0)</f>
        <v/>
      </c>
      <c r="F652" s="18" t="n"/>
      <c r="G652" s="233">
        <f>OFFSET(MCQ!G$20,ROW(G652)-ROW(G$20),0)</f>
        <v/>
      </c>
      <c r="H652" s="583">
        <f>IF(G652="","",OFFSET(MCQ!H$20,ROW(H652)-ROW(H$20),0))</f>
        <v/>
      </c>
      <c r="I652" s="24">
        <f>IF(G652="","",IF(OR(G652="etapa",G652="sub-etapa"),"",OFFSET(MCQ!I$20,ROW(I652)-ROW(I$20),0)))</f>
        <v/>
      </c>
      <c r="J652" s="25">
        <f>IF(G652="","",OFFSET(MCQ!J$20,ROW(J652)-ROW(J$20),0))</f>
        <v/>
      </c>
      <c r="K652" s="24">
        <f>IF(G652="","",IF(OR(G652="etapa",G652="sub-etapa"),"",OFFSET(MCQ!K$20,ROW(K652)-ROW(K$20),0)))</f>
        <v/>
      </c>
      <c r="L652" s="26">
        <f>IF(G652="","",IF(OR(G652="etapa",G652="sub-etapa"),"",TRUNC(OFFSET(MCQ!L$20,ROW(L652)-ROW(L$20),0),2)))</f>
        <v/>
      </c>
      <c r="M652" s="584">
        <f>IF(I652="", "", IFERROR(VLOOKUP(VALUE(I652), _BaseAbril2026, 4, 0), IFERROR(VLOOKUP(TEXT(I652, "@"), _BaseAbril2026, 4, 0), "")))</f>
        <v/>
      </c>
      <c r="N652" s="585">
        <f>IFERROR(IF(S652="BDI1", TRUNC(M652*(1+$O$18), 2),IF(S652="BDI2", TRUNC(M652*(1+$N$18), 2), "")), "")</f>
        <v/>
      </c>
      <c r="O652" s="586">
        <f>_xlfn.IFS(G652="ETAPA", SUMIFS(ValorTotalComD, Nivel, A652), G652="SUB-ETAPA", SUMIFS(ValorTotalComD, SubNivel, C652), TRUE, T652)</f>
        <v/>
      </c>
      <c r="P652" s="584">
        <f>IF(I652="", "", IFERROR(VLOOKUP(VALUE(I652), _BaseAbril2026, 5, 0), IFERROR(VLOOKUP(TEXT(I652, "@"), _BaseAbril2026, 5, 0), "")))</f>
        <v/>
      </c>
      <c r="Q652" s="585">
        <f>IFERROR(IF(S652="BDI1", TRUNC(P652*(1+$R$18), 2),IF(S652="BDI2", TRUNC(P652*(1+$Q$18), 2), "")), "")</f>
        <v/>
      </c>
      <c r="R652" s="586">
        <f>_xlfn.IFS(G652="ETAPA", SUMIFS(ValorTotalSemD, Nivel, A652), G652="SUB-ETAPA", SUMIFS(ValorTotalSemD, SubNivel, C652), TRUE, U652)</f>
        <v/>
      </c>
      <c r="S652" s="587">
        <f>IF(G652="","",IF(OR(G652="etapa",G652="sub-etapa"),"",OFFSET(MCQ!M$20,ROW(M652)-ROW(M$20),0)))</f>
        <v/>
      </c>
      <c r="T652" s="588">
        <f>IFERROR(TRUNC(L652*N652,2),"")</f>
        <v/>
      </c>
      <c r="U652" s="589">
        <f>IFERROR(TRUNC(L652*Q652,2),"")</f>
        <v/>
      </c>
    </row>
    <row r="653">
      <c r="A653" s="18">
        <f>OFFSET(MCQ!A$20,ROW(A653)-ROW(A$20),0)</f>
        <v/>
      </c>
      <c r="B653" s="18">
        <f>OFFSET(MCQ!B$20,ROW(B653)-ROW(B$20),0)</f>
        <v/>
      </c>
      <c r="C653" s="18">
        <f>OFFSET(MCQ!C$20,ROW(C653)-ROW(C$20),0)</f>
        <v/>
      </c>
      <c r="D653" s="18">
        <f>OFFSET(MCQ!D$20,ROW(D653)-ROW(D$20),0)</f>
        <v/>
      </c>
      <c r="E653" s="18">
        <f>OFFSET(MCQ!E$20,ROW(E653)-ROW(E$20),0)</f>
        <v/>
      </c>
      <c r="F653" s="18" t="n"/>
      <c r="G653" s="233">
        <f>OFFSET(MCQ!G$20,ROW(G653)-ROW(G$20),0)</f>
        <v/>
      </c>
      <c r="H653" s="583">
        <f>IF(G653="","",OFFSET(MCQ!H$20,ROW(H653)-ROW(H$20),0))</f>
        <v/>
      </c>
      <c r="I653" s="24">
        <f>IF(G653="","",IF(OR(G653="etapa",G653="sub-etapa"),"",OFFSET(MCQ!I$20,ROW(I653)-ROW(I$20),0)))</f>
        <v/>
      </c>
      <c r="J653" s="25">
        <f>IF(G653="","",OFFSET(MCQ!J$20,ROW(J653)-ROW(J$20),0))</f>
        <v/>
      </c>
      <c r="K653" s="24">
        <f>IF(G653="","",IF(OR(G653="etapa",G653="sub-etapa"),"",OFFSET(MCQ!K$20,ROW(K653)-ROW(K$20),0)))</f>
        <v/>
      </c>
      <c r="L653" s="26">
        <f>IF(G653="","",IF(OR(G653="etapa",G653="sub-etapa"),"",TRUNC(OFFSET(MCQ!L$20,ROW(L653)-ROW(L$20),0),2)))</f>
        <v/>
      </c>
      <c r="M653" s="584">
        <f>IF(I653="", "", IFERROR(VLOOKUP(VALUE(I653), _BaseAbril2026, 4, 0), IFERROR(VLOOKUP(TEXT(I653, "@"), _BaseAbril2026, 4, 0), "")))</f>
        <v/>
      </c>
      <c r="N653" s="585">
        <f>IFERROR(IF(S653="BDI1", TRUNC(M653*(1+$O$18), 2),IF(S653="BDI2", TRUNC(M653*(1+$N$18), 2), "")), "")</f>
        <v/>
      </c>
      <c r="O653" s="586">
        <f>_xlfn.IFS(G653="ETAPA", SUMIFS(ValorTotalComD, Nivel, A653), G653="SUB-ETAPA", SUMIFS(ValorTotalComD, SubNivel, C653), TRUE, T653)</f>
        <v/>
      </c>
      <c r="P653" s="584">
        <f>IF(I653="", "", IFERROR(VLOOKUP(VALUE(I653), _BaseAbril2026, 5, 0), IFERROR(VLOOKUP(TEXT(I653, "@"), _BaseAbril2026, 5, 0), "")))</f>
        <v/>
      </c>
      <c r="Q653" s="585">
        <f>IFERROR(IF(S653="BDI1", TRUNC(P653*(1+$R$18), 2),IF(S653="BDI2", TRUNC(P653*(1+$Q$18), 2), "")), "")</f>
        <v/>
      </c>
      <c r="R653" s="586">
        <f>_xlfn.IFS(G653="ETAPA", SUMIFS(ValorTotalSemD, Nivel, A653), G653="SUB-ETAPA", SUMIFS(ValorTotalSemD, SubNivel, C653), TRUE, U653)</f>
        <v/>
      </c>
      <c r="S653" s="587">
        <f>IF(G653="","",IF(OR(G653="etapa",G653="sub-etapa"),"",OFFSET(MCQ!M$20,ROW(M653)-ROW(M$20),0)))</f>
        <v/>
      </c>
      <c r="T653" s="588">
        <f>IFERROR(TRUNC(L653*N653,2),"")</f>
        <v/>
      </c>
      <c r="U653" s="589">
        <f>IFERROR(TRUNC(L653*Q653,2),"")</f>
        <v/>
      </c>
    </row>
    <row r="654">
      <c r="A654" s="18">
        <f>OFFSET(MCQ!A$20,ROW(A654)-ROW(A$20),0)</f>
        <v/>
      </c>
      <c r="B654" s="18">
        <f>OFFSET(MCQ!B$20,ROW(B654)-ROW(B$20),0)</f>
        <v/>
      </c>
      <c r="C654" s="18">
        <f>OFFSET(MCQ!C$20,ROW(C654)-ROW(C$20),0)</f>
        <v/>
      </c>
      <c r="D654" s="18">
        <f>OFFSET(MCQ!D$20,ROW(D654)-ROW(D$20),0)</f>
        <v/>
      </c>
      <c r="E654" s="18">
        <f>OFFSET(MCQ!E$20,ROW(E654)-ROW(E$20),0)</f>
        <v/>
      </c>
      <c r="F654" s="18" t="n"/>
      <c r="G654" s="233">
        <f>OFFSET(MCQ!G$20,ROW(G654)-ROW(G$20),0)</f>
        <v/>
      </c>
      <c r="H654" s="583">
        <f>IF(G654="","",OFFSET(MCQ!H$20,ROW(H654)-ROW(H$20),0))</f>
        <v/>
      </c>
      <c r="I654" s="24">
        <f>IF(G654="","",IF(OR(G654="etapa",G654="sub-etapa"),"",OFFSET(MCQ!I$20,ROW(I654)-ROW(I$20),0)))</f>
        <v/>
      </c>
      <c r="J654" s="25">
        <f>IF(G654="","",OFFSET(MCQ!J$20,ROW(J654)-ROW(J$20),0))</f>
        <v/>
      </c>
      <c r="K654" s="24">
        <f>IF(G654="","",IF(OR(G654="etapa",G654="sub-etapa"),"",OFFSET(MCQ!K$20,ROW(K654)-ROW(K$20),0)))</f>
        <v/>
      </c>
      <c r="L654" s="26">
        <f>IF(G654="","",IF(OR(G654="etapa",G654="sub-etapa"),"",TRUNC(OFFSET(MCQ!L$20,ROW(L654)-ROW(L$20),0),2)))</f>
        <v/>
      </c>
      <c r="M654" s="584">
        <f>IF(I654="", "", IFERROR(VLOOKUP(VALUE(I654), _BaseAbril2026, 4, 0), IFERROR(VLOOKUP(TEXT(I654, "@"), _BaseAbril2026, 4, 0), "")))</f>
        <v/>
      </c>
      <c r="N654" s="585">
        <f>IFERROR(IF(S654="BDI1", TRUNC(M654*(1+$O$18), 2),IF(S654="BDI2", TRUNC(M654*(1+$N$18), 2), "")), "")</f>
        <v/>
      </c>
      <c r="O654" s="586">
        <f>_xlfn.IFS(G654="ETAPA", SUMIFS(ValorTotalComD, Nivel, A654), G654="SUB-ETAPA", SUMIFS(ValorTotalComD, SubNivel, C654), TRUE, T654)</f>
        <v/>
      </c>
      <c r="P654" s="584">
        <f>IF(I654="", "", IFERROR(VLOOKUP(VALUE(I654), _BaseAbril2026, 5, 0), IFERROR(VLOOKUP(TEXT(I654, "@"), _BaseAbril2026, 5, 0), "")))</f>
        <v/>
      </c>
      <c r="Q654" s="585">
        <f>IFERROR(IF(S654="BDI1", TRUNC(P654*(1+$R$18), 2),IF(S654="BDI2", TRUNC(P654*(1+$Q$18), 2), "")), "")</f>
        <v/>
      </c>
      <c r="R654" s="586">
        <f>_xlfn.IFS(G654="ETAPA", SUMIFS(ValorTotalSemD, Nivel, A654), G654="SUB-ETAPA", SUMIFS(ValorTotalSemD, SubNivel, C654), TRUE, U654)</f>
        <v/>
      </c>
      <c r="S654" s="587">
        <f>IF(G654="","",IF(OR(G654="etapa",G654="sub-etapa"),"",OFFSET(MCQ!M$20,ROW(M654)-ROW(M$20),0)))</f>
        <v/>
      </c>
      <c r="T654" s="588">
        <f>IFERROR(TRUNC(L654*N654,2),"")</f>
        <v/>
      </c>
      <c r="U654" s="589">
        <f>IFERROR(TRUNC(L654*Q654,2),"")</f>
        <v/>
      </c>
    </row>
    <row r="655">
      <c r="A655" s="18">
        <f>OFFSET(MCQ!A$20,ROW(A655)-ROW(A$20),0)</f>
        <v/>
      </c>
      <c r="B655" s="18">
        <f>OFFSET(MCQ!B$20,ROW(B655)-ROW(B$20),0)</f>
        <v/>
      </c>
      <c r="C655" s="18">
        <f>OFFSET(MCQ!C$20,ROW(C655)-ROW(C$20),0)</f>
        <v/>
      </c>
      <c r="D655" s="18">
        <f>OFFSET(MCQ!D$20,ROW(D655)-ROW(D$20),0)</f>
        <v/>
      </c>
      <c r="E655" s="18">
        <f>OFFSET(MCQ!E$20,ROW(E655)-ROW(E$20),0)</f>
        <v/>
      </c>
      <c r="F655" s="18" t="n"/>
      <c r="G655" s="233">
        <f>OFFSET(MCQ!G$20,ROW(G655)-ROW(G$20),0)</f>
        <v/>
      </c>
      <c r="H655" s="583">
        <f>IF(G655="","",OFFSET(MCQ!H$20,ROW(H655)-ROW(H$20),0))</f>
        <v/>
      </c>
      <c r="I655" s="24">
        <f>IF(G655="","",IF(OR(G655="etapa",G655="sub-etapa"),"",OFFSET(MCQ!I$20,ROW(I655)-ROW(I$20),0)))</f>
        <v/>
      </c>
      <c r="J655" s="25">
        <f>IF(G655="","",OFFSET(MCQ!J$20,ROW(J655)-ROW(J$20),0))</f>
        <v/>
      </c>
      <c r="K655" s="24">
        <f>IF(G655="","",IF(OR(G655="etapa",G655="sub-etapa"),"",OFFSET(MCQ!K$20,ROW(K655)-ROW(K$20),0)))</f>
        <v/>
      </c>
      <c r="L655" s="26">
        <f>IF(G655="","",IF(OR(G655="etapa",G655="sub-etapa"),"",TRUNC(OFFSET(MCQ!L$20,ROW(L655)-ROW(L$20),0),2)))</f>
        <v/>
      </c>
      <c r="M655" s="584">
        <f>IF(I655="", "", IFERROR(VLOOKUP(VALUE(I655), _BaseAbril2026, 4, 0), IFERROR(VLOOKUP(TEXT(I655, "@"), _BaseAbril2026, 4, 0), "")))</f>
        <v/>
      </c>
      <c r="N655" s="585">
        <f>IFERROR(IF(S655="BDI1", TRUNC(M655*(1+$O$18), 2),IF(S655="BDI2", TRUNC(M655*(1+$N$18), 2), "")), "")</f>
        <v/>
      </c>
      <c r="O655" s="586">
        <f>_xlfn.IFS(G655="ETAPA", SUMIFS(ValorTotalComD, Nivel, A655), G655="SUB-ETAPA", SUMIFS(ValorTotalComD, SubNivel, C655), TRUE, T655)</f>
        <v/>
      </c>
      <c r="P655" s="584">
        <f>IF(I655="", "", IFERROR(VLOOKUP(VALUE(I655), _BaseAbril2026, 5, 0), IFERROR(VLOOKUP(TEXT(I655, "@"), _BaseAbril2026, 5, 0), "")))</f>
        <v/>
      </c>
      <c r="Q655" s="585">
        <f>IFERROR(IF(S655="BDI1", TRUNC(P655*(1+$R$18), 2),IF(S655="BDI2", TRUNC(P655*(1+$Q$18), 2), "")), "")</f>
        <v/>
      </c>
      <c r="R655" s="586">
        <f>_xlfn.IFS(G655="ETAPA", SUMIFS(ValorTotalSemD, Nivel, A655), G655="SUB-ETAPA", SUMIFS(ValorTotalSemD, SubNivel, C655), TRUE, U655)</f>
        <v/>
      </c>
      <c r="S655" s="587">
        <f>IF(G655="","",IF(OR(G655="etapa",G655="sub-etapa"),"",OFFSET(MCQ!M$20,ROW(M655)-ROW(M$20),0)))</f>
        <v/>
      </c>
      <c r="T655" s="588">
        <f>IFERROR(TRUNC(L655*N655,2),"")</f>
        <v/>
      </c>
      <c r="U655" s="589">
        <f>IFERROR(TRUNC(L655*Q655,2),"")</f>
        <v/>
      </c>
    </row>
    <row r="656">
      <c r="A656" s="18">
        <f>OFFSET(MCQ!A$20,ROW(A656)-ROW(A$20),0)</f>
        <v/>
      </c>
      <c r="B656" s="18">
        <f>OFFSET(MCQ!B$20,ROW(B656)-ROW(B$20),0)</f>
        <v/>
      </c>
      <c r="C656" s="18">
        <f>OFFSET(MCQ!C$20,ROW(C656)-ROW(C$20),0)</f>
        <v/>
      </c>
      <c r="D656" s="18">
        <f>OFFSET(MCQ!D$20,ROW(D656)-ROW(D$20),0)</f>
        <v/>
      </c>
      <c r="E656" s="18">
        <f>OFFSET(MCQ!E$20,ROW(E656)-ROW(E$20),0)</f>
        <v/>
      </c>
      <c r="F656" s="18" t="n"/>
      <c r="G656" s="233">
        <f>OFFSET(MCQ!G$20,ROW(G656)-ROW(G$20),0)</f>
        <v/>
      </c>
      <c r="H656" s="583">
        <f>IF(G656="","",OFFSET(MCQ!H$20,ROW(H656)-ROW(H$20),0))</f>
        <v/>
      </c>
      <c r="I656" s="24">
        <f>IF(G656="","",IF(OR(G656="etapa",G656="sub-etapa"),"",OFFSET(MCQ!I$20,ROW(I656)-ROW(I$20),0)))</f>
        <v/>
      </c>
      <c r="J656" s="25">
        <f>IF(G656="","",OFFSET(MCQ!J$20,ROW(J656)-ROW(J$20),0))</f>
        <v/>
      </c>
      <c r="K656" s="24">
        <f>IF(G656="","",IF(OR(G656="etapa",G656="sub-etapa"),"",OFFSET(MCQ!K$20,ROW(K656)-ROW(K$20),0)))</f>
        <v/>
      </c>
      <c r="L656" s="26">
        <f>IF(G656="","",IF(OR(G656="etapa",G656="sub-etapa"),"",TRUNC(OFFSET(MCQ!L$20,ROW(L656)-ROW(L$20),0),2)))</f>
        <v/>
      </c>
      <c r="M656" s="584">
        <f>IF(I656="", "", IFERROR(VLOOKUP(VALUE(I656), _BaseAbril2026, 4, 0), IFERROR(VLOOKUP(TEXT(I656, "@"), _BaseAbril2026, 4, 0), "")))</f>
        <v/>
      </c>
      <c r="N656" s="585">
        <f>IFERROR(IF(S656="BDI1", TRUNC(M656*(1+$O$18), 2),IF(S656="BDI2", TRUNC(M656*(1+$N$18), 2), "")), "")</f>
        <v/>
      </c>
      <c r="O656" s="586">
        <f>_xlfn.IFS(G656="ETAPA", SUMIFS(ValorTotalComD, Nivel, A656), G656="SUB-ETAPA", SUMIFS(ValorTotalComD, SubNivel, C656), TRUE, T656)</f>
        <v/>
      </c>
      <c r="P656" s="584">
        <f>IF(I656="", "", IFERROR(VLOOKUP(VALUE(I656), _BaseAbril2026, 5, 0), IFERROR(VLOOKUP(TEXT(I656, "@"), _BaseAbril2026, 5, 0), "")))</f>
        <v/>
      </c>
      <c r="Q656" s="585">
        <f>IFERROR(IF(S656="BDI1", TRUNC(P656*(1+$R$18), 2),IF(S656="BDI2", TRUNC(P656*(1+$Q$18), 2), "")), "")</f>
        <v/>
      </c>
      <c r="R656" s="586">
        <f>_xlfn.IFS(G656="ETAPA", SUMIFS(ValorTotalSemD, Nivel, A656), G656="SUB-ETAPA", SUMIFS(ValorTotalSemD, SubNivel, C656), TRUE, U656)</f>
        <v/>
      </c>
      <c r="S656" s="587">
        <f>IF(G656="","",IF(OR(G656="etapa",G656="sub-etapa"),"",OFFSET(MCQ!M$20,ROW(M656)-ROW(M$20),0)))</f>
        <v/>
      </c>
      <c r="T656" s="588">
        <f>IFERROR(TRUNC(L656*N656,2),"")</f>
        <v/>
      </c>
      <c r="U656" s="589">
        <f>IFERROR(TRUNC(L656*Q656,2),"")</f>
        <v/>
      </c>
    </row>
    <row r="657">
      <c r="A657" s="18">
        <f>OFFSET(MCQ!A$20,ROW(A657)-ROW(A$20),0)</f>
        <v/>
      </c>
      <c r="B657" s="18">
        <f>OFFSET(MCQ!B$20,ROW(B657)-ROW(B$20),0)</f>
        <v/>
      </c>
      <c r="C657" s="18">
        <f>OFFSET(MCQ!C$20,ROW(C657)-ROW(C$20),0)</f>
        <v/>
      </c>
      <c r="D657" s="18">
        <f>OFFSET(MCQ!D$20,ROW(D657)-ROW(D$20),0)</f>
        <v/>
      </c>
      <c r="E657" s="18">
        <f>OFFSET(MCQ!E$20,ROW(E657)-ROW(E$20),0)</f>
        <v/>
      </c>
      <c r="F657" s="18" t="n"/>
      <c r="G657" s="233">
        <f>OFFSET(MCQ!G$20,ROW(G657)-ROW(G$20),0)</f>
        <v/>
      </c>
      <c r="H657" s="583">
        <f>IF(G657="","",OFFSET(MCQ!H$20,ROW(H657)-ROW(H$20),0))</f>
        <v/>
      </c>
      <c r="I657" s="24">
        <f>IF(G657="","",IF(OR(G657="etapa",G657="sub-etapa"),"",OFFSET(MCQ!I$20,ROW(I657)-ROW(I$20),0)))</f>
        <v/>
      </c>
      <c r="J657" s="25">
        <f>IF(G657="","",OFFSET(MCQ!J$20,ROW(J657)-ROW(J$20),0))</f>
        <v/>
      </c>
      <c r="K657" s="24">
        <f>IF(G657="","",IF(OR(G657="etapa",G657="sub-etapa"),"",OFFSET(MCQ!K$20,ROW(K657)-ROW(K$20),0)))</f>
        <v/>
      </c>
      <c r="L657" s="26">
        <f>IF(G657="","",IF(OR(G657="etapa",G657="sub-etapa"),"",TRUNC(OFFSET(MCQ!L$20,ROW(L657)-ROW(L$20),0),2)))</f>
        <v/>
      </c>
      <c r="M657" s="584">
        <f>IF(I657="", "", IFERROR(VLOOKUP(VALUE(I657), _BaseAbril2026, 4, 0), IFERROR(VLOOKUP(TEXT(I657, "@"), _BaseAbril2026, 4, 0), "")))</f>
        <v/>
      </c>
      <c r="N657" s="585">
        <f>IFERROR(IF(S657="BDI1", TRUNC(M657*(1+$O$18), 2),IF(S657="BDI2", TRUNC(M657*(1+$N$18), 2), "")), "")</f>
        <v/>
      </c>
      <c r="O657" s="586">
        <f>_xlfn.IFS(G657="ETAPA", SUMIFS(ValorTotalComD, Nivel, A657), G657="SUB-ETAPA", SUMIFS(ValorTotalComD, SubNivel, C657), TRUE, T657)</f>
        <v/>
      </c>
      <c r="P657" s="584">
        <f>IF(I657="", "", IFERROR(VLOOKUP(VALUE(I657), _BaseAbril2026, 5, 0), IFERROR(VLOOKUP(TEXT(I657, "@"), _BaseAbril2026, 5, 0), "")))</f>
        <v/>
      </c>
      <c r="Q657" s="585">
        <f>IFERROR(IF(S657="BDI1", TRUNC(P657*(1+$R$18), 2),IF(S657="BDI2", TRUNC(P657*(1+$Q$18), 2), "")), "")</f>
        <v/>
      </c>
      <c r="R657" s="586">
        <f>_xlfn.IFS(G657="ETAPA", SUMIFS(ValorTotalSemD, Nivel, A657), G657="SUB-ETAPA", SUMIFS(ValorTotalSemD, SubNivel, C657), TRUE, U657)</f>
        <v/>
      </c>
      <c r="S657" s="587">
        <f>IF(G657="","",IF(OR(G657="etapa",G657="sub-etapa"),"",OFFSET(MCQ!M$20,ROW(M657)-ROW(M$20),0)))</f>
        <v/>
      </c>
      <c r="T657" s="588">
        <f>IFERROR(TRUNC(L657*N657,2),"")</f>
        <v/>
      </c>
      <c r="U657" s="589">
        <f>IFERROR(TRUNC(L657*Q657,2),"")</f>
        <v/>
      </c>
    </row>
    <row r="658">
      <c r="A658" s="18">
        <f>OFFSET(MCQ!A$20,ROW(A658)-ROW(A$20),0)</f>
        <v/>
      </c>
      <c r="B658" s="18">
        <f>OFFSET(MCQ!B$20,ROW(B658)-ROW(B$20),0)</f>
        <v/>
      </c>
      <c r="C658" s="18">
        <f>OFFSET(MCQ!C$20,ROW(C658)-ROW(C$20),0)</f>
        <v/>
      </c>
      <c r="D658" s="18">
        <f>OFFSET(MCQ!D$20,ROW(D658)-ROW(D$20),0)</f>
        <v/>
      </c>
      <c r="E658" s="18">
        <f>OFFSET(MCQ!E$20,ROW(E658)-ROW(E$20),0)</f>
        <v/>
      </c>
      <c r="F658" s="18" t="n"/>
      <c r="G658" s="233">
        <f>OFFSET(MCQ!G$20,ROW(G658)-ROW(G$20),0)</f>
        <v/>
      </c>
      <c r="H658" s="583">
        <f>IF(G658="","",OFFSET(MCQ!H$20,ROW(H658)-ROW(H$20),0))</f>
        <v/>
      </c>
      <c r="I658" s="24">
        <f>IF(G658="","",IF(OR(G658="etapa",G658="sub-etapa"),"",OFFSET(MCQ!I$20,ROW(I658)-ROW(I$20),0)))</f>
        <v/>
      </c>
      <c r="J658" s="25">
        <f>IF(G658="","",OFFSET(MCQ!J$20,ROW(J658)-ROW(J$20),0))</f>
        <v/>
      </c>
      <c r="K658" s="24">
        <f>IF(G658="","",IF(OR(G658="etapa",G658="sub-etapa"),"",OFFSET(MCQ!K$20,ROW(K658)-ROW(K$20),0)))</f>
        <v/>
      </c>
      <c r="L658" s="26">
        <f>IF(G658="","",IF(OR(G658="etapa",G658="sub-etapa"),"",TRUNC(OFFSET(MCQ!L$20,ROW(L658)-ROW(L$20),0),2)))</f>
        <v/>
      </c>
      <c r="M658" s="584">
        <f>IF(I658="", "", IFERROR(VLOOKUP(VALUE(I658), _BaseAbril2026, 4, 0), IFERROR(VLOOKUP(TEXT(I658, "@"), _BaseAbril2026, 4, 0), "")))</f>
        <v/>
      </c>
      <c r="N658" s="585">
        <f>IFERROR(IF(S658="BDI1", TRUNC(M658*(1+$O$18), 2),IF(S658="BDI2", TRUNC(M658*(1+$N$18), 2), "")), "")</f>
        <v/>
      </c>
      <c r="O658" s="586">
        <f>_xlfn.IFS(G658="ETAPA", SUMIFS(ValorTotalComD, Nivel, A658), G658="SUB-ETAPA", SUMIFS(ValorTotalComD, SubNivel, C658), TRUE, T658)</f>
        <v/>
      </c>
      <c r="P658" s="584">
        <f>IF(I658="", "", IFERROR(VLOOKUP(VALUE(I658), _BaseAbril2026, 5, 0), IFERROR(VLOOKUP(TEXT(I658, "@"), _BaseAbril2026, 5, 0), "")))</f>
        <v/>
      </c>
      <c r="Q658" s="585">
        <f>IFERROR(IF(S658="BDI1", TRUNC(P658*(1+$R$18), 2),IF(S658="BDI2", TRUNC(P658*(1+$Q$18), 2), "")), "")</f>
        <v/>
      </c>
      <c r="R658" s="586">
        <f>_xlfn.IFS(G658="ETAPA", SUMIFS(ValorTotalSemD, Nivel, A658), G658="SUB-ETAPA", SUMIFS(ValorTotalSemD, SubNivel, C658), TRUE, U658)</f>
        <v/>
      </c>
      <c r="S658" s="587">
        <f>IF(G658="","",IF(OR(G658="etapa",G658="sub-etapa"),"",OFFSET(MCQ!M$20,ROW(M658)-ROW(M$20),0)))</f>
        <v/>
      </c>
      <c r="T658" s="588">
        <f>IFERROR(TRUNC(L658*N658,2),"")</f>
        <v/>
      </c>
      <c r="U658" s="589">
        <f>IFERROR(TRUNC(L658*Q658,2),"")</f>
        <v/>
      </c>
    </row>
    <row r="659">
      <c r="A659" s="18">
        <f>OFFSET(MCQ!A$20,ROW(A659)-ROW(A$20),0)</f>
        <v/>
      </c>
      <c r="B659" s="18">
        <f>OFFSET(MCQ!B$20,ROW(B659)-ROW(B$20),0)</f>
        <v/>
      </c>
      <c r="C659" s="18">
        <f>OFFSET(MCQ!C$20,ROW(C659)-ROW(C$20),0)</f>
        <v/>
      </c>
      <c r="D659" s="18">
        <f>OFFSET(MCQ!D$20,ROW(D659)-ROW(D$20),0)</f>
        <v/>
      </c>
      <c r="E659" s="18">
        <f>OFFSET(MCQ!E$20,ROW(E659)-ROW(E$20),0)</f>
        <v/>
      </c>
      <c r="F659" s="18" t="n"/>
      <c r="G659" s="233">
        <f>OFFSET(MCQ!G$20,ROW(G659)-ROW(G$20),0)</f>
        <v/>
      </c>
      <c r="H659" s="583">
        <f>IF(G659="","",OFFSET(MCQ!H$20,ROW(H659)-ROW(H$20),0))</f>
        <v/>
      </c>
      <c r="I659" s="24">
        <f>IF(G659="","",IF(OR(G659="etapa",G659="sub-etapa"),"",OFFSET(MCQ!I$20,ROW(I659)-ROW(I$20),0)))</f>
        <v/>
      </c>
      <c r="J659" s="25">
        <f>IF(G659="","",OFFSET(MCQ!J$20,ROW(J659)-ROW(J$20),0))</f>
        <v/>
      </c>
      <c r="K659" s="24">
        <f>IF(G659="","",IF(OR(G659="etapa",G659="sub-etapa"),"",OFFSET(MCQ!K$20,ROW(K659)-ROW(K$20),0)))</f>
        <v/>
      </c>
      <c r="L659" s="26">
        <f>IF(G659="","",IF(OR(G659="etapa",G659="sub-etapa"),"",TRUNC(OFFSET(MCQ!L$20,ROW(L659)-ROW(L$20),0),2)))</f>
        <v/>
      </c>
      <c r="M659" s="584">
        <f>IF(I659="", "", IFERROR(VLOOKUP(VALUE(I659), _BaseAbril2026, 4, 0), IFERROR(VLOOKUP(TEXT(I659, "@"), _BaseAbril2026, 4, 0), "")))</f>
        <v/>
      </c>
      <c r="N659" s="585">
        <f>IFERROR(IF(S659="BDI1", TRUNC(M659*(1+$O$18), 2),IF(S659="BDI2", TRUNC(M659*(1+$N$18), 2), "")), "")</f>
        <v/>
      </c>
      <c r="O659" s="586">
        <f>_xlfn.IFS(G659="ETAPA", SUMIFS(ValorTotalComD, Nivel, A659), G659="SUB-ETAPA", SUMIFS(ValorTotalComD, SubNivel, C659), TRUE, T659)</f>
        <v/>
      </c>
      <c r="P659" s="584">
        <f>IF(I659="", "", IFERROR(VLOOKUP(VALUE(I659), _BaseAbril2026, 5, 0), IFERROR(VLOOKUP(TEXT(I659, "@"), _BaseAbril2026, 5, 0), "")))</f>
        <v/>
      </c>
      <c r="Q659" s="585">
        <f>IFERROR(IF(S659="BDI1", TRUNC(P659*(1+$R$18), 2),IF(S659="BDI2", TRUNC(P659*(1+$Q$18), 2), "")), "")</f>
        <v/>
      </c>
      <c r="R659" s="586">
        <f>_xlfn.IFS(G659="ETAPA", SUMIFS(ValorTotalSemD, Nivel, A659), G659="SUB-ETAPA", SUMIFS(ValorTotalSemD, SubNivel, C659), TRUE, U659)</f>
        <v/>
      </c>
      <c r="S659" s="587">
        <f>IF(G659="","",IF(OR(G659="etapa",G659="sub-etapa"),"",OFFSET(MCQ!M$20,ROW(M659)-ROW(M$20),0)))</f>
        <v/>
      </c>
      <c r="T659" s="588">
        <f>IFERROR(TRUNC(L659*N659,2),"")</f>
        <v/>
      </c>
      <c r="U659" s="589">
        <f>IFERROR(TRUNC(L659*Q659,2),"")</f>
        <v/>
      </c>
    </row>
    <row r="660">
      <c r="A660" s="18">
        <f>OFFSET(MCQ!A$20,ROW(A660)-ROW(A$20),0)</f>
        <v/>
      </c>
      <c r="B660" s="18">
        <f>OFFSET(MCQ!B$20,ROW(B660)-ROW(B$20),0)</f>
        <v/>
      </c>
      <c r="C660" s="18">
        <f>OFFSET(MCQ!C$20,ROW(C660)-ROW(C$20),0)</f>
        <v/>
      </c>
      <c r="D660" s="18">
        <f>OFFSET(MCQ!D$20,ROW(D660)-ROW(D$20),0)</f>
        <v/>
      </c>
      <c r="E660" s="18">
        <f>OFFSET(MCQ!E$20,ROW(E660)-ROW(E$20),0)</f>
        <v/>
      </c>
      <c r="F660" s="18" t="n"/>
      <c r="G660" s="233">
        <f>OFFSET(MCQ!G$20,ROW(G660)-ROW(G$20),0)</f>
        <v/>
      </c>
      <c r="H660" s="583">
        <f>IF(G660="","",OFFSET(MCQ!H$20,ROW(H660)-ROW(H$20),0))</f>
        <v/>
      </c>
      <c r="I660" s="24">
        <f>IF(G660="","",IF(OR(G660="etapa",G660="sub-etapa"),"",OFFSET(MCQ!I$20,ROW(I660)-ROW(I$20),0)))</f>
        <v/>
      </c>
      <c r="J660" s="25">
        <f>IF(G660="","",OFFSET(MCQ!J$20,ROW(J660)-ROW(J$20),0))</f>
        <v/>
      </c>
      <c r="K660" s="24">
        <f>IF(G660="","",IF(OR(G660="etapa",G660="sub-etapa"),"",OFFSET(MCQ!K$20,ROW(K660)-ROW(K$20),0)))</f>
        <v/>
      </c>
      <c r="L660" s="26">
        <f>IF(G660="","",IF(OR(G660="etapa",G660="sub-etapa"),"",TRUNC(OFFSET(MCQ!L$20,ROW(L660)-ROW(L$20),0),2)))</f>
        <v/>
      </c>
      <c r="M660" s="584">
        <f>IF(I660="", "", IFERROR(VLOOKUP(VALUE(I660), _BaseAbril2026, 4, 0), IFERROR(VLOOKUP(TEXT(I660, "@"), _BaseAbril2026, 4, 0), "")))</f>
        <v/>
      </c>
      <c r="N660" s="585">
        <f>IFERROR(IF(S660="BDI1", TRUNC(M660*(1+$O$18), 2),IF(S660="BDI2", TRUNC(M660*(1+$N$18), 2), "")), "")</f>
        <v/>
      </c>
      <c r="O660" s="586">
        <f>_xlfn.IFS(G660="ETAPA", SUMIFS(ValorTotalComD, Nivel, A660), G660="SUB-ETAPA", SUMIFS(ValorTotalComD, SubNivel, C660), TRUE, T660)</f>
        <v/>
      </c>
      <c r="P660" s="584">
        <f>IF(I660="", "", IFERROR(VLOOKUP(VALUE(I660), _BaseAbril2026, 5, 0), IFERROR(VLOOKUP(TEXT(I660, "@"), _BaseAbril2026, 5, 0), "")))</f>
        <v/>
      </c>
      <c r="Q660" s="585">
        <f>IFERROR(IF(S660="BDI1", TRUNC(P660*(1+$R$18), 2),IF(S660="BDI2", TRUNC(P660*(1+$Q$18), 2), "")), "")</f>
        <v/>
      </c>
      <c r="R660" s="586">
        <f>_xlfn.IFS(G660="ETAPA", SUMIFS(ValorTotalSemD, Nivel, A660), G660="SUB-ETAPA", SUMIFS(ValorTotalSemD, SubNivel, C660), TRUE, U660)</f>
        <v/>
      </c>
      <c r="S660" s="587">
        <f>IF(G660="","",IF(OR(G660="etapa",G660="sub-etapa"),"",OFFSET(MCQ!M$20,ROW(M660)-ROW(M$20),0)))</f>
        <v/>
      </c>
      <c r="T660" s="588">
        <f>IFERROR(TRUNC(L660*N660,2),"")</f>
        <v/>
      </c>
      <c r="U660" s="589">
        <f>IFERROR(TRUNC(L660*Q660,2),"")</f>
        <v/>
      </c>
    </row>
    <row r="661">
      <c r="A661" s="18">
        <f>OFFSET(MCQ!A$20,ROW(A661)-ROW(A$20),0)</f>
        <v/>
      </c>
      <c r="B661" s="18">
        <f>OFFSET(MCQ!B$20,ROW(B661)-ROW(B$20),0)</f>
        <v/>
      </c>
      <c r="C661" s="18">
        <f>OFFSET(MCQ!C$20,ROW(C661)-ROW(C$20),0)</f>
        <v/>
      </c>
      <c r="D661" s="18">
        <f>OFFSET(MCQ!D$20,ROW(D661)-ROW(D$20),0)</f>
        <v/>
      </c>
      <c r="E661" s="18">
        <f>OFFSET(MCQ!E$20,ROW(E661)-ROW(E$20),0)</f>
        <v/>
      </c>
      <c r="F661" s="18" t="n"/>
      <c r="G661" s="233">
        <f>OFFSET(MCQ!G$20,ROW(G661)-ROW(G$20),0)</f>
        <v/>
      </c>
      <c r="H661" s="583">
        <f>IF(G661="","",OFFSET(MCQ!H$20,ROW(H661)-ROW(H$20),0))</f>
        <v/>
      </c>
      <c r="I661" s="24">
        <f>IF(G661="","",IF(OR(G661="etapa",G661="sub-etapa"),"",OFFSET(MCQ!I$20,ROW(I661)-ROW(I$20),0)))</f>
        <v/>
      </c>
      <c r="J661" s="25">
        <f>IF(G661="","",OFFSET(MCQ!J$20,ROW(J661)-ROW(J$20),0))</f>
        <v/>
      </c>
      <c r="K661" s="24">
        <f>IF(G661="","",IF(OR(G661="etapa",G661="sub-etapa"),"",OFFSET(MCQ!K$20,ROW(K661)-ROW(K$20),0)))</f>
        <v/>
      </c>
      <c r="L661" s="26">
        <f>IF(G661="","",IF(OR(G661="etapa",G661="sub-etapa"),"",TRUNC(OFFSET(MCQ!L$20,ROW(L661)-ROW(L$20),0),2)))</f>
        <v/>
      </c>
      <c r="M661" s="584">
        <f>IF(I661="", "", IFERROR(VLOOKUP(VALUE(I661), _BaseAbril2026, 4, 0), IFERROR(VLOOKUP(TEXT(I661, "@"), _BaseAbril2026, 4, 0), "")))</f>
        <v/>
      </c>
      <c r="N661" s="585">
        <f>IFERROR(IF(S661="BDI1", TRUNC(M661*(1+$O$18), 2),IF(S661="BDI2", TRUNC(M661*(1+$N$18), 2), "")), "")</f>
        <v/>
      </c>
      <c r="O661" s="586">
        <f>_xlfn.IFS(G661="ETAPA", SUMIFS(ValorTotalComD, Nivel, A661), G661="SUB-ETAPA", SUMIFS(ValorTotalComD, SubNivel, C661), TRUE, T661)</f>
        <v/>
      </c>
      <c r="P661" s="584">
        <f>IF(I661="", "", IFERROR(VLOOKUP(VALUE(I661), _BaseAbril2026, 5, 0), IFERROR(VLOOKUP(TEXT(I661, "@"), _BaseAbril2026, 5, 0), "")))</f>
        <v/>
      </c>
      <c r="Q661" s="585">
        <f>IFERROR(IF(S661="BDI1", TRUNC(P661*(1+$R$18), 2),IF(S661="BDI2", TRUNC(P661*(1+$Q$18), 2), "")), "")</f>
        <v/>
      </c>
      <c r="R661" s="586">
        <f>_xlfn.IFS(G661="ETAPA", SUMIFS(ValorTotalSemD, Nivel, A661), G661="SUB-ETAPA", SUMIFS(ValorTotalSemD, SubNivel, C661), TRUE, U661)</f>
        <v/>
      </c>
      <c r="S661" s="587">
        <f>IF(G661="","",IF(OR(G661="etapa",G661="sub-etapa"),"",OFFSET(MCQ!M$20,ROW(M661)-ROW(M$20),0)))</f>
        <v/>
      </c>
      <c r="T661" s="588">
        <f>IFERROR(TRUNC(L661*N661,2),"")</f>
        <v/>
      </c>
      <c r="U661" s="589">
        <f>IFERROR(TRUNC(L661*Q661,2),"")</f>
        <v/>
      </c>
    </row>
    <row r="662">
      <c r="A662" s="18">
        <f>OFFSET(MCQ!A$20,ROW(A662)-ROW(A$20),0)</f>
        <v/>
      </c>
      <c r="B662" s="18">
        <f>OFFSET(MCQ!B$20,ROW(B662)-ROW(B$20),0)</f>
        <v/>
      </c>
      <c r="C662" s="18">
        <f>OFFSET(MCQ!C$20,ROW(C662)-ROW(C$20),0)</f>
        <v/>
      </c>
      <c r="D662" s="18">
        <f>OFFSET(MCQ!D$20,ROW(D662)-ROW(D$20),0)</f>
        <v/>
      </c>
      <c r="E662" s="18">
        <f>OFFSET(MCQ!E$20,ROW(E662)-ROW(E$20),0)</f>
        <v/>
      </c>
      <c r="F662" s="18" t="n"/>
      <c r="G662" s="233">
        <f>OFFSET(MCQ!G$20,ROW(G662)-ROW(G$20),0)</f>
        <v/>
      </c>
      <c r="H662" s="583">
        <f>IF(G662="","",OFFSET(MCQ!H$20,ROW(H662)-ROW(H$20),0))</f>
        <v/>
      </c>
      <c r="I662" s="24">
        <f>IF(G662="","",IF(OR(G662="etapa",G662="sub-etapa"),"",OFFSET(MCQ!I$20,ROW(I662)-ROW(I$20),0)))</f>
        <v/>
      </c>
      <c r="J662" s="25">
        <f>IF(G662="","",OFFSET(MCQ!J$20,ROW(J662)-ROW(J$20),0))</f>
        <v/>
      </c>
      <c r="K662" s="24">
        <f>IF(G662="","",IF(OR(G662="etapa",G662="sub-etapa"),"",OFFSET(MCQ!K$20,ROW(K662)-ROW(K$20),0)))</f>
        <v/>
      </c>
      <c r="L662" s="26">
        <f>IF(G662="","",IF(OR(G662="etapa",G662="sub-etapa"),"",TRUNC(OFFSET(MCQ!L$20,ROW(L662)-ROW(L$20),0),2)))</f>
        <v/>
      </c>
      <c r="M662" s="584">
        <f>IF(I662="", "", IFERROR(VLOOKUP(VALUE(I662), _BaseAbril2026, 4, 0), IFERROR(VLOOKUP(TEXT(I662, "@"), _BaseAbril2026, 4, 0), "")))</f>
        <v/>
      </c>
      <c r="N662" s="585">
        <f>IFERROR(IF(S662="BDI1", TRUNC(M662*(1+$O$18), 2),IF(S662="BDI2", TRUNC(M662*(1+$N$18), 2), "")), "")</f>
        <v/>
      </c>
      <c r="O662" s="586">
        <f>_xlfn.IFS(G662="ETAPA", SUMIFS(ValorTotalComD, Nivel, A662), G662="SUB-ETAPA", SUMIFS(ValorTotalComD, SubNivel, C662), TRUE, T662)</f>
        <v/>
      </c>
      <c r="P662" s="584">
        <f>IF(I662="", "", IFERROR(VLOOKUP(VALUE(I662), _BaseAbril2026, 5, 0), IFERROR(VLOOKUP(TEXT(I662, "@"), _BaseAbril2026, 5, 0), "")))</f>
        <v/>
      </c>
      <c r="Q662" s="585">
        <f>IFERROR(IF(S662="BDI1", TRUNC(P662*(1+$R$18), 2),IF(S662="BDI2", TRUNC(P662*(1+$Q$18), 2), "")), "")</f>
        <v/>
      </c>
      <c r="R662" s="586">
        <f>_xlfn.IFS(G662="ETAPA", SUMIFS(ValorTotalSemD, Nivel, A662), G662="SUB-ETAPA", SUMIFS(ValorTotalSemD, SubNivel, C662), TRUE, U662)</f>
        <v/>
      </c>
      <c r="S662" s="587">
        <f>IF(G662="","",IF(OR(G662="etapa",G662="sub-etapa"),"",OFFSET(MCQ!M$20,ROW(M662)-ROW(M$20),0)))</f>
        <v/>
      </c>
      <c r="T662" s="588">
        <f>IFERROR(TRUNC(L662*N662,2),"")</f>
        <v/>
      </c>
      <c r="U662" s="589">
        <f>IFERROR(TRUNC(L662*Q662,2),"")</f>
        <v/>
      </c>
    </row>
    <row r="663">
      <c r="A663" s="18">
        <f>OFFSET(MCQ!A$20,ROW(A663)-ROW(A$20),0)</f>
        <v/>
      </c>
      <c r="B663" s="18">
        <f>OFFSET(MCQ!B$20,ROW(B663)-ROW(B$20),0)</f>
        <v/>
      </c>
      <c r="C663" s="18">
        <f>OFFSET(MCQ!C$20,ROW(C663)-ROW(C$20),0)</f>
        <v/>
      </c>
      <c r="D663" s="18">
        <f>OFFSET(MCQ!D$20,ROW(D663)-ROW(D$20),0)</f>
        <v/>
      </c>
      <c r="E663" s="18">
        <f>OFFSET(MCQ!E$20,ROW(E663)-ROW(E$20),0)</f>
        <v/>
      </c>
      <c r="F663" s="18" t="n"/>
      <c r="G663" s="233">
        <f>OFFSET(MCQ!G$20,ROW(G663)-ROW(G$20),0)</f>
        <v/>
      </c>
      <c r="H663" s="583">
        <f>IF(G663="","",OFFSET(MCQ!H$20,ROW(H663)-ROW(H$20),0))</f>
        <v/>
      </c>
      <c r="I663" s="24">
        <f>IF(G663="","",IF(OR(G663="etapa",G663="sub-etapa"),"",OFFSET(MCQ!I$20,ROW(I663)-ROW(I$20),0)))</f>
        <v/>
      </c>
      <c r="J663" s="25">
        <f>IF(G663="","",OFFSET(MCQ!J$20,ROW(J663)-ROW(J$20),0))</f>
        <v/>
      </c>
      <c r="K663" s="24">
        <f>IF(G663="","",IF(OR(G663="etapa",G663="sub-etapa"),"",OFFSET(MCQ!K$20,ROW(K663)-ROW(K$20),0)))</f>
        <v/>
      </c>
      <c r="L663" s="26">
        <f>IF(G663="","",IF(OR(G663="etapa",G663="sub-etapa"),"",TRUNC(OFFSET(MCQ!L$20,ROW(L663)-ROW(L$20),0),2)))</f>
        <v/>
      </c>
      <c r="M663" s="584">
        <f>IF(I663="", "", IFERROR(VLOOKUP(VALUE(I663), _BaseAbril2026, 4, 0), IFERROR(VLOOKUP(TEXT(I663, "@"), _BaseAbril2026, 4, 0), "")))</f>
        <v/>
      </c>
      <c r="N663" s="585">
        <f>IFERROR(IF(S663="BDI1", TRUNC(M663*(1+$O$18), 2),IF(S663="BDI2", TRUNC(M663*(1+$N$18), 2), "")), "")</f>
        <v/>
      </c>
      <c r="O663" s="586">
        <f>_xlfn.IFS(G663="ETAPA", SUMIFS(ValorTotalComD, Nivel, A663), G663="SUB-ETAPA", SUMIFS(ValorTotalComD, SubNivel, C663), TRUE, T663)</f>
        <v/>
      </c>
      <c r="P663" s="584">
        <f>IF(I663="", "", IFERROR(VLOOKUP(VALUE(I663), _BaseAbril2026, 5, 0), IFERROR(VLOOKUP(TEXT(I663, "@"), _BaseAbril2026, 5, 0), "")))</f>
        <v/>
      </c>
      <c r="Q663" s="585">
        <f>IFERROR(IF(S663="BDI1", TRUNC(P663*(1+$R$18), 2),IF(S663="BDI2", TRUNC(P663*(1+$Q$18), 2), "")), "")</f>
        <v/>
      </c>
      <c r="R663" s="586">
        <f>_xlfn.IFS(G663="ETAPA", SUMIFS(ValorTotalSemD, Nivel, A663), G663="SUB-ETAPA", SUMIFS(ValorTotalSemD, SubNivel, C663), TRUE, U663)</f>
        <v/>
      </c>
      <c r="S663" s="587">
        <f>IF(G663="","",IF(OR(G663="etapa",G663="sub-etapa"),"",OFFSET(MCQ!M$20,ROW(M663)-ROW(M$20),0)))</f>
        <v/>
      </c>
      <c r="T663" s="588">
        <f>IFERROR(TRUNC(L663*N663,2),"")</f>
        <v/>
      </c>
      <c r="U663" s="589">
        <f>IFERROR(TRUNC(L663*Q663,2),"")</f>
        <v/>
      </c>
    </row>
    <row r="664">
      <c r="A664" s="18">
        <f>OFFSET(MCQ!A$20,ROW(A664)-ROW(A$20),0)</f>
        <v/>
      </c>
      <c r="B664" s="18">
        <f>OFFSET(MCQ!B$20,ROW(B664)-ROW(B$20),0)</f>
        <v/>
      </c>
      <c r="C664" s="18">
        <f>OFFSET(MCQ!C$20,ROW(C664)-ROW(C$20),0)</f>
        <v/>
      </c>
      <c r="D664" s="18">
        <f>OFFSET(MCQ!D$20,ROW(D664)-ROW(D$20),0)</f>
        <v/>
      </c>
      <c r="E664" s="18">
        <f>OFFSET(MCQ!E$20,ROW(E664)-ROW(E$20),0)</f>
        <v/>
      </c>
      <c r="F664" s="18" t="n"/>
      <c r="G664" s="233">
        <f>OFFSET(MCQ!G$20,ROW(G664)-ROW(G$20),0)</f>
        <v/>
      </c>
      <c r="H664" s="583">
        <f>IF(G664="","",OFFSET(MCQ!H$20,ROW(H664)-ROW(H$20),0))</f>
        <v/>
      </c>
      <c r="I664" s="24">
        <f>IF(G664="","",IF(OR(G664="etapa",G664="sub-etapa"),"",OFFSET(MCQ!I$20,ROW(I664)-ROW(I$20),0)))</f>
        <v/>
      </c>
      <c r="J664" s="25">
        <f>IF(G664="","",OFFSET(MCQ!J$20,ROW(J664)-ROW(J$20),0))</f>
        <v/>
      </c>
      <c r="K664" s="24">
        <f>IF(G664="","",IF(OR(G664="etapa",G664="sub-etapa"),"",OFFSET(MCQ!K$20,ROW(K664)-ROW(K$20),0)))</f>
        <v/>
      </c>
      <c r="L664" s="26">
        <f>IF(G664="","",IF(OR(G664="etapa",G664="sub-etapa"),"",TRUNC(OFFSET(MCQ!L$20,ROW(L664)-ROW(L$20),0),2)))</f>
        <v/>
      </c>
      <c r="M664" s="584">
        <f>IF(I664="", "", IFERROR(VLOOKUP(VALUE(I664), _BaseAbril2026, 4, 0), IFERROR(VLOOKUP(TEXT(I664, "@"), _BaseAbril2026, 4, 0), "")))</f>
        <v/>
      </c>
      <c r="N664" s="585">
        <f>IFERROR(IF(S664="BDI1", TRUNC(M664*(1+$O$18), 2),IF(S664="BDI2", TRUNC(M664*(1+$N$18), 2), "")), "")</f>
        <v/>
      </c>
      <c r="O664" s="586">
        <f>_xlfn.IFS(G664="ETAPA", SUMIFS(ValorTotalComD, Nivel, A664), G664="SUB-ETAPA", SUMIFS(ValorTotalComD, SubNivel, C664), TRUE, T664)</f>
        <v/>
      </c>
      <c r="P664" s="584">
        <f>IF(I664="", "", IFERROR(VLOOKUP(VALUE(I664), _BaseAbril2026, 5, 0), IFERROR(VLOOKUP(TEXT(I664, "@"), _BaseAbril2026, 5, 0), "")))</f>
        <v/>
      </c>
      <c r="Q664" s="585">
        <f>IFERROR(IF(S664="BDI1", TRUNC(P664*(1+$R$18), 2),IF(S664="BDI2", TRUNC(P664*(1+$Q$18), 2), "")), "")</f>
        <v/>
      </c>
      <c r="R664" s="586">
        <f>_xlfn.IFS(G664="ETAPA", SUMIFS(ValorTotalSemD, Nivel, A664), G664="SUB-ETAPA", SUMIFS(ValorTotalSemD, SubNivel, C664), TRUE, U664)</f>
        <v/>
      </c>
      <c r="S664" s="587">
        <f>IF(G664="","",IF(OR(G664="etapa",G664="sub-etapa"),"",OFFSET(MCQ!M$20,ROW(M664)-ROW(M$20),0)))</f>
        <v/>
      </c>
      <c r="T664" s="588">
        <f>IFERROR(TRUNC(L664*N664,2),"")</f>
        <v/>
      </c>
      <c r="U664" s="589">
        <f>IFERROR(TRUNC(L664*Q664,2),"")</f>
        <v/>
      </c>
    </row>
    <row r="665">
      <c r="A665" s="18">
        <f>OFFSET(MCQ!A$20,ROW(A665)-ROW(A$20),0)</f>
        <v/>
      </c>
      <c r="B665" s="18">
        <f>OFFSET(MCQ!B$20,ROW(B665)-ROW(B$20),0)</f>
        <v/>
      </c>
      <c r="C665" s="18">
        <f>OFFSET(MCQ!C$20,ROW(C665)-ROW(C$20),0)</f>
        <v/>
      </c>
      <c r="D665" s="18">
        <f>OFFSET(MCQ!D$20,ROW(D665)-ROW(D$20),0)</f>
        <v/>
      </c>
      <c r="E665" s="18">
        <f>OFFSET(MCQ!E$20,ROW(E665)-ROW(E$20),0)</f>
        <v/>
      </c>
      <c r="F665" s="18" t="n"/>
      <c r="G665" s="233">
        <f>OFFSET(MCQ!G$20,ROW(G665)-ROW(G$20),0)</f>
        <v/>
      </c>
      <c r="H665" s="583">
        <f>IF(G665="","",OFFSET(MCQ!H$20,ROW(H665)-ROW(H$20),0))</f>
        <v/>
      </c>
      <c r="I665" s="24">
        <f>IF(G665="","",IF(OR(G665="etapa",G665="sub-etapa"),"",OFFSET(MCQ!I$20,ROW(I665)-ROW(I$20),0)))</f>
        <v/>
      </c>
      <c r="J665" s="25">
        <f>IF(G665="","",OFFSET(MCQ!J$20,ROW(J665)-ROW(J$20),0))</f>
        <v/>
      </c>
      <c r="K665" s="24">
        <f>IF(G665="","",IF(OR(G665="etapa",G665="sub-etapa"),"",OFFSET(MCQ!K$20,ROW(K665)-ROW(K$20),0)))</f>
        <v/>
      </c>
      <c r="L665" s="26">
        <f>IF(G665="","",IF(OR(G665="etapa",G665="sub-etapa"),"",TRUNC(OFFSET(MCQ!L$20,ROW(L665)-ROW(L$20),0),2)))</f>
        <v/>
      </c>
      <c r="M665" s="584">
        <f>IF(I665="", "", IFERROR(VLOOKUP(VALUE(I665), _BaseAbril2026, 4, 0), IFERROR(VLOOKUP(TEXT(I665, "@"), _BaseAbril2026, 4, 0), "")))</f>
        <v/>
      </c>
      <c r="N665" s="585">
        <f>IFERROR(IF(S665="BDI1", TRUNC(M665*(1+$O$18), 2),IF(S665="BDI2", TRUNC(M665*(1+$N$18), 2), "")), "")</f>
        <v/>
      </c>
      <c r="O665" s="586">
        <f>_xlfn.IFS(G665="ETAPA", SUMIFS(ValorTotalComD, Nivel, A665), G665="SUB-ETAPA", SUMIFS(ValorTotalComD, SubNivel, C665), TRUE, T665)</f>
        <v/>
      </c>
      <c r="P665" s="584">
        <f>IF(I665="", "", IFERROR(VLOOKUP(VALUE(I665), _BaseAbril2026, 5, 0), IFERROR(VLOOKUP(TEXT(I665, "@"), _BaseAbril2026, 5, 0), "")))</f>
        <v/>
      </c>
      <c r="Q665" s="585">
        <f>IFERROR(IF(S665="BDI1", TRUNC(P665*(1+$R$18), 2),IF(S665="BDI2", TRUNC(P665*(1+$Q$18), 2), "")), "")</f>
        <v/>
      </c>
      <c r="R665" s="586">
        <f>_xlfn.IFS(G665="ETAPA", SUMIFS(ValorTotalSemD, Nivel, A665), G665="SUB-ETAPA", SUMIFS(ValorTotalSemD, SubNivel, C665), TRUE, U665)</f>
        <v/>
      </c>
      <c r="S665" s="587">
        <f>IF(G665="","",IF(OR(G665="etapa",G665="sub-etapa"),"",OFFSET(MCQ!M$20,ROW(M665)-ROW(M$20),0)))</f>
        <v/>
      </c>
      <c r="T665" s="588">
        <f>IFERROR(TRUNC(L665*N665,2),"")</f>
        <v/>
      </c>
      <c r="U665" s="589">
        <f>IFERROR(TRUNC(L665*Q665,2),"")</f>
        <v/>
      </c>
    </row>
    <row r="666">
      <c r="A666" s="18">
        <f>OFFSET(MCQ!A$20,ROW(A666)-ROW(A$20),0)</f>
        <v/>
      </c>
      <c r="B666" s="18">
        <f>OFFSET(MCQ!B$20,ROW(B666)-ROW(B$20),0)</f>
        <v/>
      </c>
      <c r="C666" s="18">
        <f>OFFSET(MCQ!C$20,ROW(C666)-ROW(C$20),0)</f>
        <v/>
      </c>
      <c r="D666" s="18">
        <f>OFFSET(MCQ!D$20,ROW(D666)-ROW(D$20),0)</f>
        <v/>
      </c>
      <c r="E666" s="18">
        <f>OFFSET(MCQ!E$20,ROW(E666)-ROW(E$20),0)</f>
        <v/>
      </c>
      <c r="F666" s="18" t="n"/>
      <c r="G666" s="233">
        <f>OFFSET(MCQ!G$20,ROW(G666)-ROW(G$20),0)</f>
        <v/>
      </c>
      <c r="H666" s="583">
        <f>IF(G666="","",OFFSET(MCQ!H$20,ROW(H666)-ROW(H$20),0))</f>
        <v/>
      </c>
      <c r="I666" s="24">
        <f>IF(G666="","",IF(OR(G666="etapa",G666="sub-etapa"),"",OFFSET(MCQ!I$20,ROW(I666)-ROW(I$20),0)))</f>
        <v/>
      </c>
      <c r="J666" s="25">
        <f>IF(G666="","",OFFSET(MCQ!J$20,ROW(J666)-ROW(J$20),0))</f>
        <v/>
      </c>
      <c r="K666" s="24">
        <f>IF(G666="","",IF(OR(G666="etapa",G666="sub-etapa"),"",OFFSET(MCQ!K$20,ROW(K666)-ROW(K$20),0)))</f>
        <v/>
      </c>
      <c r="L666" s="26">
        <f>IF(G666="","",IF(OR(G666="etapa",G666="sub-etapa"),"",TRUNC(OFFSET(MCQ!L$20,ROW(L666)-ROW(L$20),0),2)))</f>
        <v/>
      </c>
      <c r="M666" s="584">
        <f>IF(I666="", "", IFERROR(VLOOKUP(VALUE(I666), _BaseAbril2026, 4, 0), IFERROR(VLOOKUP(TEXT(I666, "@"), _BaseAbril2026, 4, 0), "")))</f>
        <v/>
      </c>
      <c r="N666" s="585">
        <f>IFERROR(IF(S666="BDI1", TRUNC(M666*(1+$O$18), 2),IF(S666="BDI2", TRUNC(M666*(1+$N$18), 2), "")), "")</f>
        <v/>
      </c>
      <c r="O666" s="586">
        <f>_xlfn.IFS(G666="ETAPA", SUMIFS(ValorTotalComD, Nivel, A666), G666="SUB-ETAPA", SUMIFS(ValorTotalComD, SubNivel, C666), TRUE, T666)</f>
        <v/>
      </c>
      <c r="P666" s="584">
        <f>IF(I666="", "", IFERROR(VLOOKUP(VALUE(I666), _BaseAbril2026, 5, 0), IFERROR(VLOOKUP(TEXT(I666, "@"), _BaseAbril2026, 5, 0), "")))</f>
        <v/>
      </c>
      <c r="Q666" s="585">
        <f>IFERROR(IF(S666="BDI1", TRUNC(P666*(1+$R$18), 2),IF(S666="BDI2", TRUNC(P666*(1+$Q$18), 2), "")), "")</f>
        <v/>
      </c>
      <c r="R666" s="586">
        <f>_xlfn.IFS(G666="ETAPA", SUMIFS(ValorTotalSemD, Nivel, A666), G666="SUB-ETAPA", SUMIFS(ValorTotalSemD, SubNivel, C666), TRUE, U666)</f>
        <v/>
      </c>
      <c r="S666" s="587">
        <f>IF(G666="","",IF(OR(G666="etapa",G666="sub-etapa"),"",OFFSET(MCQ!M$20,ROW(M666)-ROW(M$20),0)))</f>
        <v/>
      </c>
      <c r="T666" s="588">
        <f>IFERROR(TRUNC(L666*N666,2),"")</f>
        <v/>
      </c>
      <c r="U666" s="589">
        <f>IFERROR(TRUNC(L666*Q666,2),"")</f>
        <v/>
      </c>
    </row>
    <row r="667">
      <c r="A667" s="18">
        <f>OFFSET(MCQ!A$20,ROW(A667)-ROW(A$20),0)</f>
        <v/>
      </c>
      <c r="B667" s="18">
        <f>OFFSET(MCQ!B$20,ROW(B667)-ROW(B$20),0)</f>
        <v/>
      </c>
      <c r="C667" s="18">
        <f>OFFSET(MCQ!C$20,ROW(C667)-ROW(C$20),0)</f>
        <v/>
      </c>
      <c r="D667" s="18">
        <f>OFFSET(MCQ!D$20,ROW(D667)-ROW(D$20),0)</f>
        <v/>
      </c>
      <c r="E667" s="18">
        <f>OFFSET(MCQ!E$20,ROW(E667)-ROW(E$20),0)</f>
        <v/>
      </c>
      <c r="F667" s="18" t="n"/>
      <c r="G667" s="233">
        <f>OFFSET(MCQ!G$20,ROW(G667)-ROW(G$20),0)</f>
        <v/>
      </c>
      <c r="H667" s="583">
        <f>IF(G667="","",OFFSET(MCQ!H$20,ROW(H667)-ROW(H$20),0))</f>
        <v/>
      </c>
      <c r="I667" s="24">
        <f>IF(G667="","",IF(OR(G667="etapa",G667="sub-etapa"),"",OFFSET(MCQ!I$20,ROW(I667)-ROW(I$20),0)))</f>
        <v/>
      </c>
      <c r="J667" s="25">
        <f>IF(G667="","",OFFSET(MCQ!J$20,ROW(J667)-ROW(J$20),0))</f>
        <v/>
      </c>
      <c r="K667" s="24">
        <f>IF(G667="","",IF(OR(G667="etapa",G667="sub-etapa"),"",OFFSET(MCQ!K$20,ROW(K667)-ROW(K$20),0)))</f>
        <v/>
      </c>
      <c r="L667" s="26">
        <f>IF(G667="","",IF(OR(G667="etapa",G667="sub-etapa"),"",TRUNC(OFFSET(MCQ!L$20,ROW(L667)-ROW(L$20),0),2)))</f>
        <v/>
      </c>
      <c r="M667" s="584">
        <f>IF(I667="", "", IFERROR(VLOOKUP(VALUE(I667), _BaseAbril2026, 4, 0), IFERROR(VLOOKUP(TEXT(I667, "@"), _BaseAbril2026, 4, 0), "")))</f>
        <v/>
      </c>
      <c r="N667" s="585">
        <f>IFERROR(IF(S667="BDI1", TRUNC(M667*(1+$O$18), 2),IF(S667="BDI2", TRUNC(M667*(1+$N$18), 2), "")), "")</f>
        <v/>
      </c>
      <c r="O667" s="586">
        <f>_xlfn.IFS(G667="ETAPA", SUMIFS(ValorTotalComD, Nivel, A667), G667="SUB-ETAPA", SUMIFS(ValorTotalComD, SubNivel, C667), TRUE, T667)</f>
        <v/>
      </c>
      <c r="P667" s="584">
        <f>IF(I667="", "", IFERROR(VLOOKUP(VALUE(I667), _BaseAbril2026, 5, 0), IFERROR(VLOOKUP(TEXT(I667, "@"), _BaseAbril2026, 5, 0), "")))</f>
        <v/>
      </c>
      <c r="Q667" s="585">
        <f>IFERROR(IF(S667="BDI1", TRUNC(P667*(1+$R$18), 2),IF(S667="BDI2", TRUNC(P667*(1+$Q$18), 2), "")), "")</f>
        <v/>
      </c>
      <c r="R667" s="586">
        <f>_xlfn.IFS(G667="ETAPA", SUMIFS(ValorTotalSemD, Nivel, A667), G667="SUB-ETAPA", SUMIFS(ValorTotalSemD, SubNivel, C667), TRUE, U667)</f>
        <v/>
      </c>
      <c r="S667" s="587">
        <f>IF(G667="","",IF(OR(G667="etapa",G667="sub-etapa"),"",OFFSET(MCQ!M$20,ROW(M667)-ROW(M$20),0)))</f>
        <v/>
      </c>
      <c r="T667" s="588">
        <f>IFERROR(TRUNC(L667*N667,2),"")</f>
        <v/>
      </c>
      <c r="U667" s="589">
        <f>IFERROR(TRUNC(L667*Q667,2),"")</f>
        <v/>
      </c>
    </row>
    <row r="668">
      <c r="A668" s="18">
        <f>OFFSET(MCQ!A$20,ROW(A668)-ROW(A$20),0)</f>
        <v/>
      </c>
      <c r="B668" s="18">
        <f>OFFSET(MCQ!B$20,ROW(B668)-ROW(B$20),0)</f>
        <v/>
      </c>
      <c r="C668" s="18">
        <f>OFFSET(MCQ!C$20,ROW(C668)-ROW(C$20),0)</f>
        <v/>
      </c>
      <c r="D668" s="18">
        <f>OFFSET(MCQ!D$20,ROW(D668)-ROW(D$20),0)</f>
        <v/>
      </c>
      <c r="E668" s="18">
        <f>OFFSET(MCQ!E$20,ROW(E668)-ROW(E$20),0)</f>
        <v/>
      </c>
      <c r="F668" s="18" t="n"/>
      <c r="G668" s="233">
        <f>OFFSET(MCQ!G$20,ROW(G668)-ROW(G$20),0)</f>
        <v/>
      </c>
      <c r="H668" s="583">
        <f>IF(G668="","",OFFSET(MCQ!H$20,ROW(H668)-ROW(H$20),0))</f>
        <v/>
      </c>
      <c r="I668" s="24">
        <f>IF(G668="","",IF(OR(G668="etapa",G668="sub-etapa"),"",OFFSET(MCQ!I$20,ROW(I668)-ROW(I$20),0)))</f>
        <v/>
      </c>
      <c r="J668" s="25">
        <f>IF(G668="","",OFFSET(MCQ!J$20,ROW(J668)-ROW(J$20),0))</f>
        <v/>
      </c>
      <c r="K668" s="24">
        <f>IF(G668="","",IF(OR(G668="etapa",G668="sub-etapa"),"",OFFSET(MCQ!K$20,ROW(K668)-ROW(K$20),0)))</f>
        <v/>
      </c>
      <c r="L668" s="26">
        <f>IF(G668="","",IF(OR(G668="etapa",G668="sub-etapa"),"",TRUNC(OFFSET(MCQ!L$20,ROW(L668)-ROW(L$20),0),2)))</f>
        <v/>
      </c>
      <c r="M668" s="584">
        <f>IF(I668="", "", IFERROR(VLOOKUP(VALUE(I668), _BaseAbril2026, 4, 0), IFERROR(VLOOKUP(TEXT(I668, "@"), _BaseAbril2026, 4, 0), "")))</f>
        <v/>
      </c>
      <c r="N668" s="585">
        <f>IFERROR(IF(S668="BDI1", TRUNC(M668*(1+$O$18), 2),IF(S668="BDI2", TRUNC(M668*(1+$N$18), 2), "")), "")</f>
        <v/>
      </c>
      <c r="O668" s="586">
        <f>_xlfn.IFS(G668="ETAPA", SUMIFS(ValorTotalComD, Nivel, A668), G668="SUB-ETAPA", SUMIFS(ValorTotalComD, SubNivel, C668), TRUE, T668)</f>
        <v/>
      </c>
      <c r="P668" s="584">
        <f>IF(I668="", "", IFERROR(VLOOKUP(VALUE(I668), _BaseAbril2026, 5, 0), IFERROR(VLOOKUP(TEXT(I668, "@"), _BaseAbril2026, 5, 0), "")))</f>
        <v/>
      </c>
      <c r="Q668" s="585">
        <f>IFERROR(IF(S668="BDI1", TRUNC(P668*(1+$R$18), 2),IF(S668="BDI2", TRUNC(P668*(1+$Q$18), 2), "")), "")</f>
        <v/>
      </c>
      <c r="R668" s="586">
        <f>_xlfn.IFS(G668="ETAPA", SUMIFS(ValorTotalSemD, Nivel, A668), G668="SUB-ETAPA", SUMIFS(ValorTotalSemD, SubNivel, C668), TRUE, U668)</f>
        <v/>
      </c>
      <c r="S668" s="587">
        <f>IF(G668="","",IF(OR(G668="etapa",G668="sub-etapa"),"",OFFSET(MCQ!M$20,ROW(M668)-ROW(M$20),0)))</f>
        <v/>
      </c>
      <c r="T668" s="588">
        <f>IFERROR(TRUNC(L668*N668,2),"")</f>
        <v/>
      </c>
      <c r="U668" s="589">
        <f>IFERROR(TRUNC(L668*Q668,2),"")</f>
        <v/>
      </c>
    </row>
    <row r="669">
      <c r="A669" s="18">
        <f>OFFSET(MCQ!A$20,ROW(A669)-ROW(A$20),0)</f>
        <v/>
      </c>
      <c r="B669" s="18">
        <f>OFFSET(MCQ!B$20,ROW(B669)-ROW(B$20),0)</f>
        <v/>
      </c>
      <c r="C669" s="18">
        <f>OFFSET(MCQ!C$20,ROW(C669)-ROW(C$20),0)</f>
        <v/>
      </c>
      <c r="D669" s="18">
        <f>OFFSET(MCQ!D$20,ROW(D669)-ROW(D$20),0)</f>
        <v/>
      </c>
      <c r="E669" s="18">
        <f>OFFSET(MCQ!E$20,ROW(E669)-ROW(E$20),0)</f>
        <v/>
      </c>
      <c r="F669" s="18" t="n"/>
      <c r="G669" s="233">
        <f>OFFSET(MCQ!G$20,ROW(G669)-ROW(G$20),0)</f>
        <v/>
      </c>
      <c r="H669" s="583">
        <f>IF(G669="","",OFFSET(MCQ!H$20,ROW(H669)-ROW(H$20),0))</f>
        <v/>
      </c>
      <c r="I669" s="24">
        <f>IF(G669="","",IF(OR(G669="etapa",G669="sub-etapa"),"",OFFSET(MCQ!I$20,ROW(I669)-ROW(I$20),0)))</f>
        <v/>
      </c>
      <c r="J669" s="25">
        <f>IF(G669="","",OFFSET(MCQ!J$20,ROW(J669)-ROW(J$20),0))</f>
        <v/>
      </c>
      <c r="K669" s="24">
        <f>IF(G669="","",IF(OR(G669="etapa",G669="sub-etapa"),"",OFFSET(MCQ!K$20,ROW(K669)-ROW(K$20),0)))</f>
        <v/>
      </c>
      <c r="L669" s="26">
        <f>IF(G669="","",IF(OR(G669="etapa",G669="sub-etapa"),"",TRUNC(OFFSET(MCQ!L$20,ROW(L669)-ROW(L$20),0),2)))</f>
        <v/>
      </c>
      <c r="M669" s="584">
        <f>IF(I669="", "", IFERROR(VLOOKUP(VALUE(I669), _BaseAbril2026, 4, 0), IFERROR(VLOOKUP(TEXT(I669, "@"), _BaseAbril2026, 4, 0), "")))</f>
        <v/>
      </c>
      <c r="N669" s="585">
        <f>IFERROR(IF(S669="BDI1", TRUNC(M669*(1+$O$18), 2),IF(S669="BDI2", TRUNC(M669*(1+$N$18), 2), "")), "")</f>
        <v/>
      </c>
      <c r="O669" s="586">
        <f>_xlfn.IFS(G669="ETAPA", SUMIFS(ValorTotalComD, Nivel, A669), G669="SUB-ETAPA", SUMIFS(ValorTotalComD, SubNivel, C669), TRUE, T669)</f>
        <v/>
      </c>
      <c r="P669" s="584">
        <f>IF(I669="", "", IFERROR(VLOOKUP(VALUE(I669), _BaseAbril2026, 5, 0), IFERROR(VLOOKUP(TEXT(I669, "@"), _BaseAbril2026, 5, 0), "")))</f>
        <v/>
      </c>
      <c r="Q669" s="585">
        <f>IFERROR(IF(S669="BDI1", TRUNC(P669*(1+$R$18), 2),IF(S669="BDI2", TRUNC(P669*(1+$Q$18), 2), "")), "")</f>
        <v/>
      </c>
      <c r="R669" s="586">
        <f>_xlfn.IFS(G669="ETAPA", SUMIFS(ValorTotalSemD, Nivel, A669), G669="SUB-ETAPA", SUMIFS(ValorTotalSemD, SubNivel, C669), TRUE, U669)</f>
        <v/>
      </c>
      <c r="S669" s="587">
        <f>IF(G669="","",IF(OR(G669="etapa",G669="sub-etapa"),"",OFFSET(MCQ!M$20,ROW(M669)-ROW(M$20),0)))</f>
        <v/>
      </c>
      <c r="T669" s="588">
        <f>IFERROR(TRUNC(L669*N669,2),"")</f>
        <v/>
      </c>
      <c r="U669" s="589">
        <f>IFERROR(TRUNC(L669*Q669,2),"")</f>
        <v/>
      </c>
    </row>
    <row r="670">
      <c r="A670" s="18">
        <f>OFFSET(MCQ!A$20,ROW(A670)-ROW(A$20),0)</f>
        <v/>
      </c>
      <c r="B670" s="18">
        <f>OFFSET(MCQ!B$20,ROW(B670)-ROW(B$20),0)</f>
        <v/>
      </c>
      <c r="C670" s="18">
        <f>OFFSET(MCQ!C$20,ROW(C670)-ROW(C$20),0)</f>
        <v/>
      </c>
      <c r="D670" s="18">
        <f>OFFSET(MCQ!D$20,ROW(D670)-ROW(D$20),0)</f>
        <v/>
      </c>
      <c r="E670" s="18">
        <f>OFFSET(MCQ!E$20,ROW(E670)-ROW(E$20),0)</f>
        <v/>
      </c>
      <c r="F670" s="18" t="n"/>
      <c r="G670" s="233">
        <f>OFFSET(MCQ!G$20,ROW(G670)-ROW(G$20),0)</f>
        <v/>
      </c>
      <c r="H670" s="583">
        <f>IF(G670="","",OFFSET(MCQ!H$20,ROW(H670)-ROW(H$20),0))</f>
        <v/>
      </c>
      <c r="I670" s="24">
        <f>IF(G670="","",IF(OR(G670="etapa",G670="sub-etapa"),"",OFFSET(MCQ!I$20,ROW(I670)-ROW(I$20),0)))</f>
        <v/>
      </c>
      <c r="J670" s="25">
        <f>IF(G670="","",OFFSET(MCQ!J$20,ROW(J670)-ROW(J$20),0))</f>
        <v/>
      </c>
      <c r="K670" s="24">
        <f>IF(G670="","",IF(OR(G670="etapa",G670="sub-etapa"),"",OFFSET(MCQ!K$20,ROW(K670)-ROW(K$20),0)))</f>
        <v/>
      </c>
      <c r="L670" s="26">
        <f>IF(G670="","",IF(OR(G670="etapa",G670="sub-etapa"),"",TRUNC(OFFSET(MCQ!L$20,ROW(L670)-ROW(L$20),0),2)))</f>
        <v/>
      </c>
      <c r="M670" s="584">
        <f>IF(I670="", "", IFERROR(VLOOKUP(VALUE(I670), _BaseAbril2026, 4, 0), IFERROR(VLOOKUP(TEXT(I670, "@"), _BaseAbril2026, 4, 0), "")))</f>
        <v/>
      </c>
      <c r="N670" s="585">
        <f>IFERROR(IF(S670="BDI1", TRUNC(M670*(1+$O$18), 2),IF(S670="BDI2", TRUNC(M670*(1+$N$18), 2), "")), "")</f>
        <v/>
      </c>
      <c r="O670" s="586">
        <f>_xlfn.IFS(G670="ETAPA", SUMIFS(ValorTotalComD, Nivel, A670), G670="SUB-ETAPA", SUMIFS(ValorTotalComD, SubNivel, C670), TRUE, T670)</f>
        <v/>
      </c>
      <c r="P670" s="584">
        <f>IF(I670="", "", IFERROR(VLOOKUP(VALUE(I670), _BaseAbril2026, 5, 0), IFERROR(VLOOKUP(TEXT(I670, "@"), _BaseAbril2026, 5, 0), "")))</f>
        <v/>
      </c>
      <c r="Q670" s="585">
        <f>IFERROR(IF(S670="BDI1", TRUNC(P670*(1+$R$18), 2),IF(S670="BDI2", TRUNC(P670*(1+$Q$18), 2), "")), "")</f>
        <v/>
      </c>
      <c r="R670" s="586">
        <f>_xlfn.IFS(G670="ETAPA", SUMIFS(ValorTotalSemD, Nivel, A670), G670="SUB-ETAPA", SUMIFS(ValorTotalSemD, SubNivel, C670), TRUE, U670)</f>
        <v/>
      </c>
      <c r="S670" s="587">
        <f>IF(G670="","",IF(OR(G670="etapa",G670="sub-etapa"),"",OFFSET(MCQ!M$20,ROW(M670)-ROW(M$20),0)))</f>
        <v/>
      </c>
      <c r="T670" s="588">
        <f>IFERROR(TRUNC(L670*N670,2),"")</f>
        <v/>
      </c>
      <c r="U670" s="589">
        <f>IFERROR(TRUNC(L670*Q670,2),"")</f>
        <v/>
      </c>
    </row>
    <row r="671">
      <c r="A671" s="18">
        <f>OFFSET(MCQ!A$20,ROW(A671)-ROW(A$20),0)</f>
        <v/>
      </c>
      <c r="B671" s="18">
        <f>OFFSET(MCQ!B$20,ROW(B671)-ROW(B$20),0)</f>
        <v/>
      </c>
      <c r="C671" s="18">
        <f>OFFSET(MCQ!C$20,ROW(C671)-ROW(C$20),0)</f>
        <v/>
      </c>
      <c r="D671" s="18">
        <f>OFFSET(MCQ!D$20,ROW(D671)-ROW(D$20),0)</f>
        <v/>
      </c>
      <c r="E671" s="18">
        <f>OFFSET(MCQ!E$20,ROW(E671)-ROW(E$20),0)</f>
        <v/>
      </c>
      <c r="F671" s="18" t="n"/>
      <c r="G671" s="233">
        <f>OFFSET(MCQ!G$20,ROW(G671)-ROW(G$20),0)</f>
        <v/>
      </c>
      <c r="H671" s="583">
        <f>IF(G671="","",OFFSET(MCQ!H$20,ROW(H671)-ROW(H$20),0))</f>
        <v/>
      </c>
      <c r="I671" s="24">
        <f>IF(G671="","",IF(OR(G671="etapa",G671="sub-etapa"),"",OFFSET(MCQ!I$20,ROW(I671)-ROW(I$20),0)))</f>
        <v/>
      </c>
      <c r="J671" s="25">
        <f>IF(G671="","",OFFSET(MCQ!J$20,ROW(J671)-ROW(J$20),0))</f>
        <v/>
      </c>
      <c r="K671" s="24">
        <f>IF(G671="","",IF(OR(G671="etapa",G671="sub-etapa"),"",OFFSET(MCQ!K$20,ROW(K671)-ROW(K$20),0)))</f>
        <v/>
      </c>
      <c r="L671" s="26">
        <f>IF(G671="","",IF(OR(G671="etapa",G671="sub-etapa"),"",TRUNC(OFFSET(MCQ!L$20,ROW(L671)-ROW(L$20),0),2)))</f>
        <v/>
      </c>
      <c r="M671" s="584">
        <f>IF(I671="", "", IFERROR(VLOOKUP(VALUE(I671), _BaseAbril2026, 4, 0), IFERROR(VLOOKUP(TEXT(I671, "@"), _BaseAbril2026, 4, 0), "")))</f>
        <v/>
      </c>
      <c r="N671" s="585">
        <f>IFERROR(IF(S671="BDI1", TRUNC(M671*(1+$O$18), 2),IF(S671="BDI2", TRUNC(M671*(1+$N$18), 2), "")), "")</f>
        <v/>
      </c>
      <c r="O671" s="586">
        <f>_xlfn.IFS(G671="ETAPA", SUMIFS(ValorTotalComD, Nivel, A671), G671="SUB-ETAPA", SUMIFS(ValorTotalComD, SubNivel, C671), TRUE, T671)</f>
        <v/>
      </c>
      <c r="P671" s="584">
        <f>IF(I671="", "", IFERROR(VLOOKUP(VALUE(I671), _BaseAbril2026, 5, 0), IFERROR(VLOOKUP(TEXT(I671, "@"), _BaseAbril2026, 5, 0), "")))</f>
        <v/>
      </c>
      <c r="Q671" s="585">
        <f>IFERROR(IF(S671="BDI1", TRUNC(P671*(1+$R$18), 2),IF(S671="BDI2", TRUNC(P671*(1+$Q$18), 2), "")), "")</f>
        <v/>
      </c>
      <c r="R671" s="586">
        <f>_xlfn.IFS(G671="ETAPA", SUMIFS(ValorTotalSemD, Nivel, A671), G671="SUB-ETAPA", SUMIFS(ValorTotalSemD, SubNivel, C671), TRUE, U671)</f>
        <v/>
      </c>
      <c r="S671" s="587">
        <f>IF(G671="","",IF(OR(G671="etapa",G671="sub-etapa"),"",OFFSET(MCQ!M$20,ROW(M671)-ROW(M$20),0)))</f>
        <v/>
      </c>
      <c r="T671" s="588">
        <f>IFERROR(TRUNC(L671*N671,2),"")</f>
        <v/>
      </c>
      <c r="U671" s="589">
        <f>IFERROR(TRUNC(L671*Q671,2),"")</f>
        <v/>
      </c>
    </row>
    <row r="672">
      <c r="A672" s="18">
        <f>OFFSET(MCQ!A$20,ROW(A672)-ROW(A$20),0)</f>
        <v/>
      </c>
      <c r="B672" s="18">
        <f>OFFSET(MCQ!B$20,ROW(B672)-ROW(B$20),0)</f>
        <v/>
      </c>
      <c r="C672" s="18">
        <f>OFFSET(MCQ!C$20,ROW(C672)-ROW(C$20),0)</f>
        <v/>
      </c>
      <c r="D672" s="18">
        <f>OFFSET(MCQ!D$20,ROW(D672)-ROW(D$20),0)</f>
        <v/>
      </c>
      <c r="E672" s="18">
        <f>OFFSET(MCQ!E$20,ROW(E672)-ROW(E$20),0)</f>
        <v/>
      </c>
      <c r="F672" s="18" t="n"/>
      <c r="G672" s="233">
        <f>OFFSET(MCQ!G$20,ROW(G672)-ROW(G$20),0)</f>
        <v/>
      </c>
      <c r="H672" s="583">
        <f>IF(G672="","",OFFSET(MCQ!H$20,ROW(H672)-ROW(H$20),0))</f>
        <v/>
      </c>
      <c r="I672" s="24">
        <f>IF(G672="","",IF(OR(G672="etapa",G672="sub-etapa"),"",OFFSET(MCQ!I$20,ROW(I672)-ROW(I$20),0)))</f>
        <v/>
      </c>
      <c r="J672" s="25">
        <f>IF(G672="","",OFFSET(MCQ!J$20,ROW(J672)-ROW(J$20),0))</f>
        <v/>
      </c>
      <c r="K672" s="24">
        <f>IF(G672="","",IF(OR(G672="etapa",G672="sub-etapa"),"",OFFSET(MCQ!K$20,ROW(K672)-ROW(K$20),0)))</f>
        <v/>
      </c>
      <c r="L672" s="26">
        <f>IF(G672="","",IF(OR(G672="etapa",G672="sub-etapa"),"",TRUNC(OFFSET(MCQ!L$20,ROW(L672)-ROW(L$20),0),2)))</f>
        <v/>
      </c>
      <c r="M672" s="584">
        <f>IF(I672="", "", IFERROR(VLOOKUP(VALUE(I672), _BaseAbril2026, 4, 0), IFERROR(VLOOKUP(TEXT(I672, "@"), _BaseAbril2026, 4, 0), "")))</f>
        <v/>
      </c>
      <c r="N672" s="585">
        <f>IFERROR(IF(S672="BDI1", TRUNC(M672*(1+$O$18), 2),IF(S672="BDI2", TRUNC(M672*(1+$N$18), 2), "")), "")</f>
        <v/>
      </c>
      <c r="O672" s="586">
        <f>_xlfn.IFS(G672="ETAPA", SUMIFS(ValorTotalComD, Nivel, A672), G672="SUB-ETAPA", SUMIFS(ValorTotalComD, SubNivel, C672), TRUE, T672)</f>
        <v/>
      </c>
      <c r="P672" s="584">
        <f>IF(I672="", "", IFERROR(VLOOKUP(VALUE(I672), _BaseAbril2026, 5, 0), IFERROR(VLOOKUP(TEXT(I672, "@"), _BaseAbril2026, 5, 0), "")))</f>
        <v/>
      </c>
      <c r="Q672" s="585">
        <f>IFERROR(IF(S672="BDI1", TRUNC(P672*(1+$R$18), 2),IF(S672="BDI2", TRUNC(P672*(1+$Q$18), 2), "")), "")</f>
        <v/>
      </c>
      <c r="R672" s="586">
        <f>_xlfn.IFS(G672="ETAPA", SUMIFS(ValorTotalSemD, Nivel, A672), G672="SUB-ETAPA", SUMIFS(ValorTotalSemD, SubNivel, C672), TRUE, U672)</f>
        <v/>
      </c>
      <c r="S672" s="587">
        <f>IF(G672="","",IF(OR(G672="etapa",G672="sub-etapa"),"",OFFSET(MCQ!M$20,ROW(M672)-ROW(M$20),0)))</f>
        <v/>
      </c>
      <c r="T672" s="588">
        <f>IFERROR(TRUNC(L672*N672,2),"")</f>
        <v/>
      </c>
      <c r="U672" s="589">
        <f>IFERROR(TRUNC(L672*Q672,2),"")</f>
        <v/>
      </c>
    </row>
    <row r="673">
      <c r="A673" s="18">
        <f>OFFSET(MCQ!A$20,ROW(A673)-ROW(A$20),0)</f>
        <v/>
      </c>
      <c r="B673" s="18">
        <f>OFFSET(MCQ!B$20,ROW(B673)-ROW(B$20),0)</f>
        <v/>
      </c>
      <c r="C673" s="18">
        <f>OFFSET(MCQ!C$20,ROW(C673)-ROW(C$20),0)</f>
        <v/>
      </c>
      <c r="D673" s="18">
        <f>OFFSET(MCQ!D$20,ROW(D673)-ROW(D$20),0)</f>
        <v/>
      </c>
      <c r="E673" s="18">
        <f>OFFSET(MCQ!E$20,ROW(E673)-ROW(E$20),0)</f>
        <v/>
      </c>
      <c r="F673" s="18" t="n"/>
      <c r="G673" s="233">
        <f>OFFSET(MCQ!G$20,ROW(G673)-ROW(G$20),0)</f>
        <v/>
      </c>
      <c r="H673" s="583">
        <f>IF(G673="","",OFFSET(MCQ!H$20,ROW(H673)-ROW(H$20),0))</f>
        <v/>
      </c>
      <c r="I673" s="24">
        <f>IF(G673="","",IF(OR(G673="etapa",G673="sub-etapa"),"",OFFSET(MCQ!I$20,ROW(I673)-ROW(I$20),0)))</f>
        <v/>
      </c>
      <c r="J673" s="25">
        <f>IF(G673="","",OFFSET(MCQ!J$20,ROW(J673)-ROW(J$20),0))</f>
        <v/>
      </c>
      <c r="K673" s="24">
        <f>IF(G673="","",IF(OR(G673="etapa",G673="sub-etapa"),"",OFFSET(MCQ!K$20,ROW(K673)-ROW(K$20),0)))</f>
        <v/>
      </c>
      <c r="L673" s="26">
        <f>IF(G673="","",IF(OR(G673="etapa",G673="sub-etapa"),"",TRUNC(OFFSET(MCQ!L$20,ROW(L673)-ROW(L$20),0),2)))</f>
        <v/>
      </c>
      <c r="M673" s="584">
        <f>IF(I673="", "", IFERROR(VLOOKUP(VALUE(I673), _BaseAbril2026, 4, 0), IFERROR(VLOOKUP(TEXT(I673, "@"), _BaseAbril2026, 4, 0), "")))</f>
        <v/>
      </c>
      <c r="N673" s="585">
        <f>IFERROR(IF(S673="BDI1", TRUNC(M673*(1+$O$18), 2),IF(S673="BDI2", TRUNC(M673*(1+$N$18), 2), "")), "")</f>
        <v/>
      </c>
      <c r="O673" s="586">
        <f>_xlfn.IFS(G673="ETAPA", SUMIFS(ValorTotalComD, Nivel, A673), G673="SUB-ETAPA", SUMIFS(ValorTotalComD, SubNivel, C673), TRUE, T673)</f>
        <v/>
      </c>
      <c r="P673" s="584">
        <f>IF(I673="", "", IFERROR(VLOOKUP(VALUE(I673), _BaseAbril2026, 5, 0), IFERROR(VLOOKUP(TEXT(I673, "@"), _BaseAbril2026, 5, 0), "")))</f>
        <v/>
      </c>
      <c r="Q673" s="585">
        <f>IFERROR(IF(S673="BDI1", TRUNC(P673*(1+$R$18), 2),IF(S673="BDI2", TRUNC(P673*(1+$Q$18), 2), "")), "")</f>
        <v/>
      </c>
      <c r="R673" s="586">
        <f>_xlfn.IFS(G673="ETAPA", SUMIFS(ValorTotalSemD, Nivel, A673), G673="SUB-ETAPA", SUMIFS(ValorTotalSemD, SubNivel, C673), TRUE, U673)</f>
        <v/>
      </c>
      <c r="S673" s="587">
        <f>IF(G673="","",IF(OR(G673="etapa",G673="sub-etapa"),"",OFFSET(MCQ!M$20,ROW(M673)-ROW(M$20),0)))</f>
        <v/>
      </c>
      <c r="T673" s="588">
        <f>IFERROR(TRUNC(L673*N673,2),"")</f>
        <v/>
      </c>
      <c r="U673" s="589">
        <f>IFERROR(TRUNC(L673*Q673,2),"")</f>
        <v/>
      </c>
    </row>
    <row r="674">
      <c r="A674" s="18">
        <f>OFFSET(MCQ!A$20,ROW(A674)-ROW(A$20),0)</f>
        <v/>
      </c>
      <c r="B674" s="18">
        <f>OFFSET(MCQ!B$20,ROW(B674)-ROW(B$20),0)</f>
        <v/>
      </c>
      <c r="C674" s="18">
        <f>OFFSET(MCQ!C$20,ROW(C674)-ROW(C$20),0)</f>
        <v/>
      </c>
      <c r="D674" s="18">
        <f>OFFSET(MCQ!D$20,ROW(D674)-ROW(D$20),0)</f>
        <v/>
      </c>
      <c r="E674" s="18">
        <f>OFFSET(MCQ!E$20,ROW(E674)-ROW(E$20),0)</f>
        <v/>
      </c>
      <c r="F674" s="18" t="n"/>
      <c r="G674" s="233">
        <f>OFFSET(MCQ!G$20,ROW(G674)-ROW(G$20),0)</f>
        <v/>
      </c>
      <c r="H674" s="583">
        <f>IF(G674="","",OFFSET(MCQ!H$20,ROW(H674)-ROW(H$20),0))</f>
        <v/>
      </c>
      <c r="I674" s="24">
        <f>IF(G674="","",IF(OR(G674="etapa",G674="sub-etapa"),"",OFFSET(MCQ!I$20,ROW(I674)-ROW(I$20),0)))</f>
        <v/>
      </c>
      <c r="J674" s="25">
        <f>IF(G674="","",OFFSET(MCQ!J$20,ROW(J674)-ROW(J$20),0))</f>
        <v/>
      </c>
      <c r="K674" s="24">
        <f>IF(G674="","",IF(OR(G674="etapa",G674="sub-etapa"),"",OFFSET(MCQ!K$20,ROW(K674)-ROW(K$20),0)))</f>
        <v/>
      </c>
      <c r="L674" s="26">
        <f>IF(G674="","",IF(OR(G674="etapa",G674="sub-etapa"),"",TRUNC(OFFSET(MCQ!L$20,ROW(L674)-ROW(L$20),0),2)))</f>
        <v/>
      </c>
      <c r="M674" s="584">
        <f>IF(I674="", "", IFERROR(VLOOKUP(VALUE(I674), _BaseAbril2026, 4, 0), IFERROR(VLOOKUP(TEXT(I674, "@"), _BaseAbril2026, 4, 0), "")))</f>
        <v/>
      </c>
      <c r="N674" s="585">
        <f>IFERROR(IF(S674="BDI1", TRUNC(M674*(1+$O$18), 2),IF(S674="BDI2", TRUNC(M674*(1+$N$18), 2), "")), "")</f>
        <v/>
      </c>
      <c r="O674" s="586">
        <f>_xlfn.IFS(G674="ETAPA", SUMIFS(ValorTotalComD, Nivel, A674), G674="SUB-ETAPA", SUMIFS(ValorTotalComD, SubNivel, C674), TRUE, T674)</f>
        <v/>
      </c>
      <c r="P674" s="584">
        <f>IF(I674="", "", IFERROR(VLOOKUP(VALUE(I674), _BaseAbril2026, 5, 0), IFERROR(VLOOKUP(TEXT(I674, "@"), _BaseAbril2026, 5, 0), "")))</f>
        <v/>
      </c>
      <c r="Q674" s="585">
        <f>IFERROR(IF(S674="BDI1", TRUNC(P674*(1+$R$18), 2),IF(S674="BDI2", TRUNC(P674*(1+$Q$18), 2), "")), "")</f>
        <v/>
      </c>
      <c r="R674" s="586">
        <f>_xlfn.IFS(G674="ETAPA", SUMIFS(ValorTotalSemD, Nivel, A674), G674="SUB-ETAPA", SUMIFS(ValorTotalSemD, SubNivel, C674), TRUE, U674)</f>
        <v/>
      </c>
      <c r="S674" s="587">
        <f>IF(G674="","",IF(OR(G674="etapa",G674="sub-etapa"),"",OFFSET(MCQ!M$20,ROW(M674)-ROW(M$20),0)))</f>
        <v/>
      </c>
      <c r="T674" s="588">
        <f>IFERROR(TRUNC(L674*N674,2),"")</f>
        <v/>
      </c>
      <c r="U674" s="589">
        <f>IFERROR(TRUNC(L674*Q674,2),"")</f>
        <v/>
      </c>
    </row>
    <row r="675">
      <c r="A675" s="18">
        <f>OFFSET(MCQ!A$20,ROW(A675)-ROW(A$20),0)</f>
        <v/>
      </c>
      <c r="B675" s="18">
        <f>OFFSET(MCQ!B$20,ROW(B675)-ROW(B$20),0)</f>
        <v/>
      </c>
      <c r="C675" s="18">
        <f>OFFSET(MCQ!C$20,ROW(C675)-ROW(C$20),0)</f>
        <v/>
      </c>
      <c r="D675" s="18">
        <f>OFFSET(MCQ!D$20,ROW(D675)-ROW(D$20),0)</f>
        <v/>
      </c>
      <c r="E675" s="18">
        <f>OFFSET(MCQ!E$20,ROW(E675)-ROW(E$20),0)</f>
        <v/>
      </c>
      <c r="F675" s="18" t="n"/>
      <c r="G675" s="233">
        <f>OFFSET(MCQ!G$20,ROW(G675)-ROW(G$20),0)</f>
        <v/>
      </c>
      <c r="H675" s="583">
        <f>IF(G675="","",OFFSET(MCQ!H$20,ROW(H675)-ROW(H$20),0))</f>
        <v/>
      </c>
      <c r="I675" s="24">
        <f>IF(G675="","",IF(OR(G675="etapa",G675="sub-etapa"),"",OFFSET(MCQ!I$20,ROW(I675)-ROW(I$20),0)))</f>
        <v/>
      </c>
      <c r="J675" s="25">
        <f>IF(G675="","",OFFSET(MCQ!J$20,ROW(J675)-ROW(J$20),0))</f>
        <v/>
      </c>
      <c r="K675" s="24">
        <f>IF(G675="","",IF(OR(G675="etapa",G675="sub-etapa"),"",OFFSET(MCQ!K$20,ROW(K675)-ROW(K$20),0)))</f>
        <v/>
      </c>
      <c r="L675" s="26">
        <f>IF(G675="","",IF(OR(G675="etapa",G675="sub-etapa"),"",TRUNC(OFFSET(MCQ!L$20,ROW(L675)-ROW(L$20),0),2)))</f>
        <v/>
      </c>
      <c r="M675" s="584">
        <f>IF(I675="", "", IFERROR(VLOOKUP(VALUE(I675), _BaseAbril2026, 4, 0), IFERROR(VLOOKUP(TEXT(I675, "@"), _BaseAbril2026, 4, 0), "")))</f>
        <v/>
      </c>
      <c r="N675" s="585">
        <f>IFERROR(IF(S675="BDI1", TRUNC(M675*(1+$O$18), 2),IF(S675="BDI2", TRUNC(M675*(1+$N$18), 2), "")), "")</f>
        <v/>
      </c>
      <c r="O675" s="586">
        <f>_xlfn.IFS(G675="ETAPA", SUMIFS(ValorTotalComD, Nivel, A675), G675="SUB-ETAPA", SUMIFS(ValorTotalComD, SubNivel, C675), TRUE, T675)</f>
        <v/>
      </c>
      <c r="P675" s="584">
        <f>IF(I675="", "", IFERROR(VLOOKUP(VALUE(I675), _BaseAbril2026, 5, 0), IFERROR(VLOOKUP(TEXT(I675, "@"), _BaseAbril2026, 5, 0), "")))</f>
        <v/>
      </c>
      <c r="Q675" s="585">
        <f>IFERROR(IF(S675="BDI1", TRUNC(P675*(1+$R$18), 2),IF(S675="BDI2", TRUNC(P675*(1+$Q$18), 2), "")), "")</f>
        <v/>
      </c>
      <c r="R675" s="586">
        <f>_xlfn.IFS(G675="ETAPA", SUMIFS(ValorTotalSemD, Nivel, A675), G675="SUB-ETAPA", SUMIFS(ValorTotalSemD, SubNivel, C675), TRUE, U675)</f>
        <v/>
      </c>
      <c r="S675" s="587">
        <f>IF(G675="","",IF(OR(G675="etapa",G675="sub-etapa"),"",OFFSET(MCQ!M$20,ROW(M675)-ROW(M$20),0)))</f>
        <v/>
      </c>
      <c r="T675" s="588">
        <f>IFERROR(TRUNC(L675*N675,2),"")</f>
        <v/>
      </c>
      <c r="U675" s="589">
        <f>IFERROR(TRUNC(L675*Q675,2),"")</f>
        <v/>
      </c>
    </row>
    <row r="676">
      <c r="A676" s="18">
        <f>OFFSET(MCQ!A$20,ROW(A676)-ROW(A$20),0)</f>
        <v/>
      </c>
      <c r="B676" s="18">
        <f>OFFSET(MCQ!B$20,ROW(B676)-ROW(B$20),0)</f>
        <v/>
      </c>
      <c r="C676" s="18">
        <f>OFFSET(MCQ!C$20,ROW(C676)-ROW(C$20),0)</f>
        <v/>
      </c>
      <c r="D676" s="18">
        <f>OFFSET(MCQ!D$20,ROW(D676)-ROW(D$20),0)</f>
        <v/>
      </c>
      <c r="E676" s="18">
        <f>OFFSET(MCQ!E$20,ROW(E676)-ROW(E$20),0)</f>
        <v/>
      </c>
      <c r="F676" s="18" t="n"/>
      <c r="G676" s="233">
        <f>OFFSET(MCQ!G$20,ROW(G676)-ROW(G$20),0)</f>
        <v/>
      </c>
      <c r="H676" s="583">
        <f>IF(G676="","",OFFSET(MCQ!H$20,ROW(H676)-ROW(H$20),0))</f>
        <v/>
      </c>
      <c r="I676" s="24">
        <f>IF(G676="","",IF(OR(G676="etapa",G676="sub-etapa"),"",OFFSET(MCQ!I$20,ROW(I676)-ROW(I$20),0)))</f>
        <v/>
      </c>
      <c r="J676" s="25">
        <f>IF(G676="","",OFFSET(MCQ!J$20,ROW(J676)-ROW(J$20),0))</f>
        <v/>
      </c>
      <c r="K676" s="24">
        <f>IF(G676="","",IF(OR(G676="etapa",G676="sub-etapa"),"",OFFSET(MCQ!K$20,ROW(K676)-ROW(K$20),0)))</f>
        <v/>
      </c>
      <c r="L676" s="26">
        <f>IF(G676="","",IF(OR(G676="etapa",G676="sub-etapa"),"",TRUNC(OFFSET(MCQ!L$20,ROW(L676)-ROW(L$20),0),2)))</f>
        <v/>
      </c>
      <c r="M676" s="584">
        <f>IF(I676="", "", IFERROR(VLOOKUP(VALUE(I676), _BaseAbril2026, 4, 0), IFERROR(VLOOKUP(TEXT(I676, "@"), _BaseAbril2026, 4, 0), "")))</f>
        <v/>
      </c>
      <c r="N676" s="585">
        <f>IFERROR(IF(S676="BDI1", TRUNC(M676*(1+$O$18), 2),IF(S676="BDI2", TRUNC(M676*(1+$N$18), 2), "")), "")</f>
        <v/>
      </c>
      <c r="O676" s="586">
        <f>_xlfn.IFS(G676="ETAPA", SUMIFS(ValorTotalComD, Nivel, A676), G676="SUB-ETAPA", SUMIFS(ValorTotalComD, SubNivel, C676), TRUE, T676)</f>
        <v/>
      </c>
      <c r="P676" s="584">
        <f>IF(I676="", "", IFERROR(VLOOKUP(VALUE(I676), _BaseAbril2026, 5, 0), IFERROR(VLOOKUP(TEXT(I676, "@"), _BaseAbril2026, 5, 0), "")))</f>
        <v/>
      </c>
      <c r="Q676" s="585">
        <f>IFERROR(IF(S676="BDI1", TRUNC(P676*(1+$R$18), 2),IF(S676="BDI2", TRUNC(P676*(1+$Q$18), 2), "")), "")</f>
        <v/>
      </c>
      <c r="R676" s="586">
        <f>_xlfn.IFS(G676="ETAPA", SUMIFS(ValorTotalSemD, Nivel, A676), G676="SUB-ETAPA", SUMIFS(ValorTotalSemD, SubNivel, C676), TRUE, U676)</f>
        <v/>
      </c>
      <c r="S676" s="587">
        <f>IF(G676="","",IF(OR(G676="etapa",G676="sub-etapa"),"",OFFSET(MCQ!M$20,ROW(M676)-ROW(M$20),0)))</f>
        <v/>
      </c>
      <c r="T676" s="588">
        <f>IFERROR(TRUNC(L676*N676,2),"")</f>
        <v/>
      </c>
      <c r="U676" s="589">
        <f>IFERROR(TRUNC(L676*Q676,2),"")</f>
        <v/>
      </c>
    </row>
    <row r="677">
      <c r="A677" s="18">
        <f>OFFSET(MCQ!A$20,ROW(A677)-ROW(A$20),0)</f>
        <v/>
      </c>
      <c r="B677" s="18">
        <f>OFFSET(MCQ!B$20,ROW(B677)-ROW(B$20),0)</f>
        <v/>
      </c>
      <c r="C677" s="18">
        <f>OFFSET(MCQ!C$20,ROW(C677)-ROW(C$20),0)</f>
        <v/>
      </c>
      <c r="D677" s="18">
        <f>OFFSET(MCQ!D$20,ROW(D677)-ROW(D$20),0)</f>
        <v/>
      </c>
      <c r="E677" s="18">
        <f>OFFSET(MCQ!E$20,ROW(E677)-ROW(E$20),0)</f>
        <v/>
      </c>
      <c r="F677" s="18" t="n"/>
      <c r="G677" s="233">
        <f>OFFSET(MCQ!G$20,ROW(G677)-ROW(G$20),0)</f>
        <v/>
      </c>
      <c r="H677" s="583">
        <f>IF(G677="","",OFFSET(MCQ!H$20,ROW(H677)-ROW(H$20),0))</f>
        <v/>
      </c>
      <c r="I677" s="24">
        <f>IF(G677="","",IF(OR(G677="etapa",G677="sub-etapa"),"",OFFSET(MCQ!I$20,ROW(I677)-ROW(I$20),0)))</f>
        <v/>
      </c>
      <c r="J677" s="25">
        <f>IF(G677="","",OFFSET(MCQ!J$20,ROW(J677)-ROW(J$20),0))</f>
        <v/>
      </c>
      <c r="K677" s="24">
        <f>IF(G677="","",IF(OR(G677="etapa",G677="sub-etapa"),"",OFFSET(MCQ!K$20,ROW(K677)-ROW(K$20),0)))</f>
        <v/>
      </c>
      <c r="L677" s="26">
        <f>IF(G677="","",IF(OR(G677="etapa",G677="sub-etapa"),"",TRUNC(OFFSET(MCQ!L$20,ROW(L677)-ROW(L$20),0),2)))</f>
        <v/>
      </c>
      <c r="M677" s="584">
        <f>IF(I677="", "", IFERROR(VLOOKUP(VALUE(I677), _BaseAbril2026, 4, 0), IFERROR(VLOOKUP(TEXT(I677, "@"), _BaseAbril2026, 4, 0), "")))</f>
        <v/>
      </c>
      <c r="N677" s="585">
        <f>IFERROR(IF(S677="BDI1", TRUNC(M677*(1+$O$18), 2),IF(S677="BDI2", TRUNC(M677*(1+$N$18), 2), "")), "")</f>
        <v/>
      </c>
      <c r="O677" s="586">
        <f>_xlfn.IFS(G677="ETAPA", SUMIFS(ValorTotalComD, Nivel, A677), G677="SUB-ETAPA", SUMIFS(ValorTotalComD, SubNivel, C677), TRUE, T677)</f>
        <v/>
      </c>
      <c r="P677" s="584">
        <f>IF(I677="", "", IFERROR(VLOOKUP(VALUE(I677), _BaseAbril2026, 5, 0), IFERROR(VLOOKUP(TEXT(I677, "@"), _BaseAbril2026, 5, 0), "")))</f>
        <v/>
      </c>
      <c r="Q677" s="585">
        <f>IFERROR(IF(S677="BDI1", TRUNC(P677*(1+$R$18), 2),IF(S677="BDI2", TRUNC(P677*(1+$Q$18), 2), "")), "")</f>
        <v/>
      </c>
      <c r="R677" s="586">
        <f>_xlfn.IFS(G677="ETAPA", SUMIFS(ValorTotalSemD, Nivel, A677), G677="SUB-ETAPA", SUMIFS(ValorTotalSemD, SubNivel, C677), TRUE, U677)</f>
        <v/>
      </c>
      <c r="S677" s="587">
        <f>IF(G677="","",IF(OR(G677="etapa",G677="sub-etapa"),"",OFFSET(MCQ!M$20,ROW(M677)-ROW(M$20),0)))</f>
        <v/>
      </c>
      <c r="T677" s="588">
        <f>IFERROR(TRUNC(L677*N677,2),"")</f>
        <v/>
      </c>
      <c r="U677" s="589">
        <f>IFERROR(TRUNC(L677*Q677,2),"")</f>
        <v/>
      </c>
    </row>
    <row r="678">
      <c r="A678" s="18">
        <f>OFFSET(MCQ!A$20,ROW(A678)-ROW(A$20),0)</f>
        <v/>
      </c>
      <c r="B678" s="18">
        <f>OFFSET(MCQ!B$20,ROW(B678)-ROW(B$20),0)</f>
        <v/>
      </c>
      <c r="C678" s="18">
        <f>OFFSET(MCQ!C$20,ROW(C678)-ROW(C$20),0)</f>
        <v/>
      </c>
      <c r="D678" s="18">
        <f>OFFSET(MCQ!D$20,ROW(D678)-ROW(D$20),0)</f>
        <v/>
      </c>
      <c r="E678" s="18">
        <f>OFFSET(MCQ!E$20,ROW(E678)-ROW(E$20),0)</f>
        <v/>
      </c>
      <c r="F678" s="18" t="n"/>
      <c r="G678" s="233">
        <f>OFFSET(MCQ!G$20,ROW(G678)-ROW(G$20),0)</f>
        <v/>
      </c>
      <c r="H678" s="583">
        <f>IF(G678="","",OFFSET(MCQ!H$20,ROW(H678)-ROW(H$20),0))</f>
        <v/>
      </c>
      <c r="I678" s="24">
        <f>IF(G678="","",IF(OR(G678="etapa",G678="sub-etapa"),"",OFFSET(MCQ!I$20,ROW(I678)-ROW(I$20),0)))</f>
        <v/>
      </c>
      <c r="J678" s="25">
        <f>IF(G678="","",OFFSET(MCQ!J$20,ROW(J678)-ROW(J$20),0))</f>
        <v/>
      </c>
      <c r="K678" s="24">
        <f>IF(G678="","",IF(OR(G678="etapa",G678="sub-etapa"),"",OFFSET(MCQ!K$20,ROW(K678)-ROW(K$20),0)))</f>
        <v/>
      </c>
      <c r="L678" s="26">
        <f>IF(G678="","",IF(OR(G678="etapa",G678="sub-etapa"),"",TRUNC(OFFSET(MCQ!L$20,ROW(L678)-ROW(L$20),0),2)))</f>
        <v/>
      </c>
      <c r="M678" s="584">
        <f>IF(I678="", "", IFERROR(VLOOKUP(VALUE(I678), _BaseAbril2026, 4, 0), IFERROR(VLOOKUP(TEXT(I678, "@"), _BaseAbril2026, 4, 0), "")))</f>
        <v/>
      </c>
      <c r="N678" s="585">
        <f>IFERROR(IF(S678="BDI1", TRUNC(M678*(1+$O$18), 2),IF(S678="BDI2", TRUNC(M678*(1+$N$18), 2), "")), "")</f>
        <v/>
      </c>
      <c r="O678" s="586">
        <f>_xlfn.IFS(G678="ETAPA", SUMIFS(ValorTotalComD, Nivel, A678), G678="SUB-ETAPA", SUMIFS(ValorTotalComD, SubNivel, C678), TRUE, T678)</f>
        <v/>
      </c>
      <c r="P678" s="584">
        <f>IF(I678="", "", IFERROR(VLOOKUP(VALUE(I678), _BaseAbril2026, 5, 0), IFERROR(VLOOKUP(TEXT(I678, "@"), _BaseAbril2026, 5, 0), "")))</f>
        <v/>
      </c>
      <c r="Q678" s="585">
        <f>IFERROR(IF(S678="BDI1", TRUNC(P678*(1+$R$18), 2),IF(S678="BDI2", TRUNC(P678*(1+$Q$18), 2), "")), "")</f>
        <v/>
      </c>
      <c r="R678" s="586">
        <f>_xlfn.IFS(G678="ETAPA", SUMIFS(ValorTotalSemD, Nivel, A678), G678="SUB-ETAPA", SUMIFS(ValorTotalSemD, SubNivel, C678), TRUE, U678)</f>
        <v/>
      </c>
      <c r="S678" s="587">
        <f>IF(G678="","",IF(OR(G678="etapa",G678="sub-etapa"),"",OFFSET(MCQ!M$20,ROW(M678)-ROW(M$20),0)))</f>
        <v/>
      </c>
      <c r="T678" s="588">
        <f>IFERROR(TRUNC(L678*N678,2),"")</f>
        <v/>
      </c>
      <c r="U678" s="589">
        <f>IFERROR(TRUNC(L678*Q678,2),"")</f>
        <v/>
      </c>
    </row>
    <row r="679">
      <c r="A679" s="18">
        <f>OFFSET(MCQ!A$20,ROW(A679)-ROW(A$20),0)</f>
        <v/>
      </c>
      <c r="B679" s="18">
        <f>OFFSET(MCQ!B$20,ROW(B679)-ROW(B$20),0)</f>
        <v/>
      </c>
      <c r="C679" s="18">
        <f>OFFSET(MCQ!C$20,ROW(C679)-ROW(C$20),0)</f>
        <v/>
      </c>
      <c r="D679" s="18">
        <f>OFFSET(MCQ!D$20,ROW(D679)-ROW(D$20),0)</f>
        <v/>
      </c>
      <c r="E679" s="18">
        <f>OFFSET(MCQ!E$20,ROW(E679)-ROW(E$20),0)</f>
        <v/>
      </c>
      <c r="F679" s="18" t="n"/>
      <c r="G679" s="233">
        <f>OFFSET(MCQ!G$20,ROW(G679)-ROW(G$20),0)</f>
        <v/>
      </c>
      <c r="H679" s="583">
        <f>IF(G679="","",OFFSET(MCQ!H$20,ROW(H679)-ROW(H$20),0))</f>
        <v/>
      </c>
      <c r="I679" s="24">
        <f>IF(G679="","",IF(OR(G679="etapa",G679="sub-etapa"),"",OFFSET(MCQ!I$20,ROW(I679)-ROW(I$20),0)))</f>
        <v/>
      </c>
      <c r="J679" s="25">
        <f>IF(G679="","",OFFSET(MCQ!J$20,ROW(J679)-ROW(J$20),0))</f>
        <v/>
      </c>
      <c r="K679" s="24">
        <f>IF(G679="","",IF(OR(G679="etapa",G679="sub-etapa"),"",OFFSET(MCQ!K$20,ROW(K679)-ROW(K$20),0)))</f>
        <v/>
      </c>
      <c r="L679" s="26">
        <f>IF(G679="","",IF(OR(G679="etapa",G679="sub-etapa"),"",TRUNC(OFFSET(MCQ!L$20,ROW(L679)-ROW(L$20),0),2)))</f>
        <v/>
      </c>
      <c r="M679" s="584">
        <f>IF(I679="", "", IFERROR(VLOOKUP(VALUE(I679), _BaseAbril2026, 4, 0), IFERROR(VLOOKUP(TEXT(I679, "@"), _BaseAbril2026, 4, 0), "")))</f>
        <v/>
      </c>
      <c r="N679" s="585">
        <f>IFERROR(IF(S679="BDI1", TRUNC(M679*(1+$O$18), 2),IF(S679="BDI2", TRUNC(M679*(1+$N$18), 2), "")), "")</f>
        <v/>
      </c>
      <c r="O679" s="586">
        <f>_xlfn.IFS(G679="ETAPA", SUMIFS(ValorTotalComD, Nivel, A679), G679="SUB-ETAPA", SUMIFS(ValorTotalComD, SubNivel, C679), TRUE, T679)</f>
        <v/>
      </c>
      <c r="P679" s="584">
        <f>IF(I679="", "", IFERROR(VLOOKUP(VALUE(I679), _BaseAbril2026, 5, 0), IFERROR(VLOOKUP(TEXT(I679, "@"), _BaseAbril2026, 5, 0), "")))</f>
        <v/>
      </c>
      <c r="Q679" s="585">
        <f>IFERROR(IF(S679="BDI1", TRUNC(P679*(1+$R$18), 2),IF(S679="BDI2", TRUNC(P679*(1+$Q$18), 2), "")), "")</f>
        <v/>
      </c>
      <c r="R679" s="586">
        <f>_xlfn.IFS(G679="ETAPA", SUMIFS(ValorTotalSemD, Nivel, A679), G679="SUB-ETAPA", SUMIFS(ValorTotalSemD, SubNivel, C679), TRUE, U679)</f>
        <v/>
      </c>
      <c r="S679" s="587">
        <f>IF(G679="","",IF(OR(G679="etapa",G679="sub-etapa"),"",OFFSET(MCQ!M$20,ROW(M679)-ROW(M$20),0)))</f>
        <v/>
      </c>
      <c r="T679" s="588">
        <f>IFERROR(TRUNC(L679*N679,2),"")</f>
        <v/>
      </c>
      <c r="U679" s="589">
        <f>IFERROR(TRUNC(L679*Q679,2),"")</f>
        <v/>
      </c>
    </row>
    <row r="680">
      <c r="A680" s="18">
        <f>OFFSET(MCQ!A$20,ROW(A680)-ROW(A$20),0)</f>
        <v/>
      </c>
      <c r="B680" s="18">
        <f>OFFSET(MCQ!B$20,ROW(B680)-ROW(B$20),0)</f>
        <v/>
      </c>
      <c r="C680" s="18">
        <f>OFFSET(MCQ!C$20,ROW(C680)-ROW(C$20),0)</f>
        <v/>
      </c>
      <c r="D680" s="18">
        <f>OFFSET(MCQ!D$20,ROW(D680)-ROW(D$20),0)</f>
        <v/>
      </c>
      <c r="E680" s="18">
        <f>OFFSET(MCQ!E$20,ROW(E680)-ROW(E$20),0)</f>
        <v/>
      </c>
      <c r="F680" s="18" t="n"/>
      <c r="G680" s="233">
        <f>OFFSET(MCQ!G$20,ROW(G680)-ROW(G$20),0)</f>
        <v/>
      </c>
      <c r="H680" s="583">
        <f>IF(G680="","",OFFSET(MCQ!H$20,ROW(H680)-ROW(H$20),0))</f>
        <v/>
      </c>
      <c r="I680" s="24">
        <f>IF(G680="","",IF(OR(G680="etapa",G680="sub-etapa"),"",OFFSET(MCQ!I$20,ROW(I680)-ROW(I$20),0)))</f>
        <v/>
      </c>
      <c r="J680" s="25">
        <f>IF(G680="","",OFFSET(MCQ!J$20,ROW(J680)-ROW(J$20),0))</f>
        <v/>
      </c>
      <c r="K680" s="24">
        <f>IF(G680="","",IF(OR(G680="etapa",G680="sub-etapa"),"",OFFSET(MCQ!K$20,ROW(K680)-ROW(K$20),0)))</f>
        <v/>
      </c>
      <c r="L680" s="26">
        <f>IF(G680="","",IF(OR(G680="etapa",G680="sub-etapa"),"",TRUNC(OFFSET(MCQ!L$20,ROW(L680)-ROW(L$20),0),2)))</f>
        <v/>
      </c>
      <c r="M680" s="584">
        <f>IF(I680="", "", IFERROR(VLOOKUP(VALUE(I680), _BaseAbril2026, 4, 0), IFERROR(VLOOKUP(TEXT(I680, "@"), _BaseAbril2026, 4, 0), "")))</f>
        <v/>
      </c>
      <c r="N680" s="585">
        <f>IFERROR(IF(S680="BDI1", TRUNC(M680*(1+$O$18), 2),IF(S680="BDI2", TRUNC(M680*(1+$N$18), 2), "")), "")</f>
        <v/>
      </c>
      <c r="O680" s="586">
        <f>_xlfn.IFS(G680="ETAPA", SUMIFS(ValorTotalComD, Nivel, A680), G680="SUB-ETAPA", SUMIFS(ValorTotalComD, SubNivel, C680), TRUE, T680)</f>
        <v/>
      </c>
      <c r="P680" s="584">
        <f>IF(I680="", "", IFERROR(VLOOKUP(VALUE(I680), _BaseAbril2026, 5, 0), IFERROR(VLOOKUP(TEXT(I680, "@"), _BaseAbril2026, 5, 0), "")))</f>
        <v/>
      </c>
      <c r="Q680" s="585">
        <f>IFERROR(IF(S680="BDI1", TRUNC(P680*(1+$R$18), 2),IF(S680="BDI2", TRUNC(P680*(1+$Q$18), 2), "")), "")</f>
        <v/>
      </c>
      <c r="R680" s="586">
        <f>_xlfn.IFS(G680="ETAPA", SUMIFS(ValorTotalSemD, Nivel, A680), G680="SUB-ETAPA", SUMIFS(ValorTotalSemD, SubNivel, C680), TRUE, U680)</f>
        <v/>
      </c>
      <c r="S680" s="587">
        <f>IF(G680="","",IF(OR(G680="etapa",G680="sub-etapa"),"",OFFSET(MCQ!M$20,ROW(M680)-ROW(M$20),0)))</f>
        <v/>
      </c>
      <c r="T680" s="588">
        <f>IFERROR(TRUNC(L680*N680,2),"")</f>
        <v/>
      </c>
      <c r="U680" s="589">
        <f>IFERROR(TRUNC(L680*Q680,2),"")</f>
        <v/>
      </c>
    </row>
    <row r="681">
      <c r="A681" s="18">
        <f>OFFSET(MCQ!A$20,ROW(A681)-ROW(A$20),0)</f>
        <v/>
      </c>
      <c r="B681" s="18">
        <f>OFFSET(MCQ!B$20,ROW(B681)-ROW(B$20),0)</f>
        <v/>
      </c>
      <c r="C681" s="18">
        <f>OFFSET(MCQ!C$20,ROW(C681)-ROW(C$20),0)</f>
        <v/>
      </c>
      <c r="D681" s="18">
        <f>OFFSET(MCQ!D$20,ROW(D681)-ROW(D$20),0)</f>
        <v/>
      </c>
      <c r="E681" s="18">
        <f>OFFSET(MCQ!E$20,ROW(E681)-ROW(E$20),0)</f>
        <v/>
      </c>
      <c r="F681" s="18" t="n"/>
      <c r="G681" s="233">
        <f>OFFSET(MCQ!G$20,ROW(G681)-ROW(G$20),0)</f>
        <v/>
      </c>
      <c r="H681" s="583">
        <f>IF(G681="","",OFFSET(MCQ!H$20,ROW(H681)-ROW(H$20),0))</f>
        <v/>
      </c>
      <c r="I681" s="24">
        <f>IF(G681="","",IF(OR(G681="etapa",G681="sub-etapa"),"",OFFSET(MCQ!I$20,ROW(I681)-ROW(I$20),0)))</f>
        <v/>
      </c>
      <c r="J681" s="25">
        <f>IF(G681="","",OFFSET(MCQ!J$20,ROW(J681)-ROW(J$20),0))</f>
        <v/>
      </c>
      <c r="K681" s="24">
        <f>IF(G681="","",IF(OR(G681="etapa",G681="sub-etapa"),"",OFFSET(MCQ!K$20,ROW(K681)-ROW(K$20),0)))</f>
        <v/>
      </c>
      <c r="L681" s="26">
        <f>IF(G681="","",IF(OR(G681="etapa",G681="sub-etapa"),"",TRUNC(OFFSET(MCQ!L$20,ROW(L681)-ROW(L$20),0),2)))</f>
        <v/>
      </c>
      <c r="M681" s="584">
        <f>IF(I681="", "", IFERROR(VLOOKUP(VALUE(I681), _BaseAbril2026, 4, 0), IFERROR(VLOOKUP(TEXT(I681, "@"), _BaseAbril2026, 4, 0), "")))</f>
        <v/>
      </c>
      <c r="N681" s="585">
        <f>IFERROR(IF(S681="BDI1", TRUNC(M681*(1+$O$18), 2),IF(S681="BDI2", TRUNC(M681*(1+$N$18), 2), "")), "")</f>
        <v/>
      </c>
      <c r="O681" s="586">
        <f>_xlfn.IFS(G681="ETAPA", SUMIFS(ValorTotalComD, Nivel, A681), G681="SUB-ETAPA", SUMIFS(ValorTotalComD, SubNivel, C681), TRUE, T681)</f>
        <v/>
      </c>
      <c r="P681" s="584">
        <f>IF(I681="", "", IFERROR(VLOOKUP(VALUE(I681), _BaseAbril2026, 5, 0), IFERROR(VLOOKUP(TEXT(I681, "@"), _BaseAbril2026, 5, 0), "")))</f>
        <v/>
      </c>
      <c r="Q681" s="585">
        <f>IFERROR(IF(S681="BDI1", TRUNC(P681*(1+$R$18), 2),IF(S681="BDI2", TRUNC(P681*(1+$Q$18), 2), "")), "")</f>
        <v/>
      </c>
      <c r="R681" s="586">
        <f>_xlfn.IFS(G681="ETAPA", SUMIFS(ValorTotalSemD, Nivel, A681), G681="SUB-ETAPA", SUMIFS(ValorTotalSemD, SubNivel, C681), TRUE, U681)</f>
        <v/>
      </c>
      <c r="S681" s="587">
        <f>IF(G681="","",IF(OR(G681="etapa",G681="sub-etapa"),"",OFFSET(MCQ!M$20,ROW(M681)-ROW(M$20),0)))</f>
        <v/>
      </c>
      <c r="T681" s="588">
        <f>IFERROR(TRUNC(L681*N681,2),"")</f>
        <v/>
      </c>
      <c r="U681" s="589">
        <f>IFERROR(TRUNC(L681*Q681,2),"")</f>
        <v/>
      </c>
    </row>
    <row r="682">
      <c r="A682" s="18">
        <f>OFFSET(MCQ!A$20,ROW(A682)-ROW(A$20),0)</f>
        <v/>
      </c>
      <c r="B682" s="18">
        <f>OFFSET(MCQ!B$20,ROW(B682)-ROW(B$20),0)</f>
        <v/>
      </c>
      <c r="C682" s="18">
        <f>OFFSET(MCQ!C$20,ROW(C682)-ROW(C$20),0)</f>
        <v/>
      </c>
      <c r="D682" s="18">
        <f>OFFSET(MCQ!D$20,ROW(D682)-ROW(D$20),0)</f>
        <v/>
      </c>
      <c r="E682" s="18">
        <f>OFFSET(MCQ!E$20,ROW(E682)-ROW(E$20),0)</f>
        <v/>
      </c>
      <c r="F682" s="18" t="n"/>
      <c r="G682" s="233">
        <f>OFFSET(MCQ!G$20,ROW(G682)-ROW(G$20),0)</f>
        <v/>
      </c>
      <c r="H682" s="583">
        <f>IF(G682="","",OFFSET(MCQ!H$20,ROW(H682)-ROW(H$20),0))</f>
        <v/>
      </c>
      <c r="I682" s="24">
        <f>IF(G682="","",IF(OR(G682="etapa",G682="sub-etapa"),"",OFFSET(MCQ!I$20,ROW(I682)-ROW(I$20),0)))</f>
        <v/>
      </c>
      <c r="J682" s="25">
        <f>IF(G682="","",OFFSET(MCQ!J$20,ROW(J682)-ROW(J$20),0))</f>
        <v/>
      </c>
      <c r="K682" s="24">
        <f>IF(G682="","",IF(OR(G682="etapa",G682="sub-etapa"),"",OFFSET(MCQ!K$20,ROW(K682)-ROW(K$20),0)))</f>
        <v/>
      </c>
      <c r="L682" s="26">
        <f>IF(G682="","",IF(OR(G682="etapa",G682="sub-etapa"),"",TRUNC(OFFSET(MCQ!L$20,ROW(L682)-ROW(L$20),0),2)))</f>
        <v/>
      </c>
      <c r="M682" s="584">
        <f>IF(I682="", "", IFERROR(VLOOKUP(VALUE(I682), _BaseAbril2026, 4, 0), IFERROR(VLOOKUP(TEXT(I682, "@"), _BaseAbril2026, 4, 0), "")))</f>
        <v/>
      </c>
      <c r="N682" s="585">
        <f>IFERROR(IF(S682="BDI1", TRUNC(M682*(1+$O$18), 2),IF(S682="BDI2", TRUNC(M682*(1+$N$18), 2), "")), "")</f>
        <v/>
      </c>
      <c r="O682" s="586">
        <f>_xlfn.IFS(G682="ETAPA", SUMIFS(ValorTotalComD, Nivel, A682), G682="SUB-ETAPA", SUMIFS(ValorTotalComD, SubNivel, C682), TRUE, T682)</f>
        <v/>
      </c>
      <c r="P682" s="584">
        <f>IF(I682="", "", IFERROR(VLOOKUP(VALUE(I682), _BaseAbril2026, 5, 0), IFERROR(VLOOKUP(TEXT(I682, "@"), _BaseAbril2026, 5, 0), "")))</f>
        <v/>
      </c>
      <c r="Q682" s="585">
        <f>IFERROR(IF(S682="BDI1", TRUNC(P682*(1+$R$18), 2),IF(S682="BDI2", TRUNC(P682*(1+$Q$18), 2), "")), "")</f>
        <v/>
      </c>
      <c r="R682" s="586">
        <f>_xlfn.IFS(G682="ETAPA", SUMIFS(ValorTotalSemD, Nivel, A682), G682="SUB-ETAPA", SUMIFS(ValorTotalSemD, SubNivel, C682), TRUE, U682)</f>
        <v/>
      </c>
      <c r="S682" s="587">
        <f>IF(G682="","",IF(OR(G682="etapa",G682="sub-etapa"),"",OFFSET(MCQ!M$20,ROW(M682)-ROW(M$20),0)))</f>
        <v/>
      </c>
      <c r="T682" s="588">
        <f>IFERROR(TRUNC(L682*N682,2),"")</f>
        <v/>
      </c>
      <c r="U682" s="589">
        <f>IFERROR(TRUNC(L682*Q682,2),"")</f>
        <v/>
      </c>
    </row>
    <row r="683">
      <c r="A683" s="18">
        <f>OFFSET(MCQ!A$20,ROW(A683)-ROW(A$20),0)</f>
        <v/>
      </c>
      <c r="B683" s="18">
        <f>OFFSET(MCQ!B$20,ROW(B683)-ROW(B$20),0)</f>
        <v/>
      </c>
      <c r="C683" s="18">
        <f>OFFSET(MCQ!C$20,ROW(C683)-ROW(C$20),0)</f>
        <v/>
      </c>
      <c r="D683" s="18">
        <f>OFFSET(MCQ!D$20,ROW(D683)-ROW(D$20),0)</f>
        <v/>
      </c>
      <c r="E683" s="18">
        <f>OFFSET(MCQ!E$20,ROW(E683)-ROW(E$20),0)</f>
        <v/>
      </c>
      <c r="F683" s="18" t="n"/>
      <c r="G683" s="233">
        <f>OFFSET(MCQ!G$20,ROW(G683)-ROW(G$20),0)</f>
        <v/>
      </c>
      <c r="H683" s="583">
        <f>IF(G683="","",OFFSET(MCQ!H$20,ROW(H683)-ROW(H$20),0))</f>
        <v/>
      </c>
      <c r="I683" s="24">
        <f>IF(G683="","",IF(OR(G683="etapa",G683="sub-etapa"),"",OFFSET(MCQ!I$20,ROW(I683)-ROW(I$20),0)))</f>
        <v/>
      </c>
      <c r="J683" s="25">
        <f>IF(G683="","",OFFSET(MCQ!J$20,ROW(J683)-ROW(J$20),0))</f>
        <v/>
      </c>
      <c r="K683" s="24">
        <f>IF(G683="","",IF(OR(G683="etapa",G683="sub-etapa"),"",OFFSET(MCQ!K$20,ROW(K683)-ROW(K$20),0)))</f>
        <v/>
      </c>
      <c r="L683" s="26">
        <f>IF(G683="","",IF(OR(G683="etapa",G683="sub-etapa"),"",TRUNC(OFFSET(MCQ!L$20,ROW(L683)-ROW(L$20),0),2)))</f>
        <v/>
      </c>
      <c r="M683" s="584">
        <f>IF(I683="", "", IFERROR(VLOOKUP(VALUE(I683), _BaseAbril2026, 4, 0), IFERROR(VLOOKUP(TEXT(I683, "@"), _BaseAbril2026, 4, 0), "")))</f>
        <v/>
      </c>
      <c r="N683" s="585">
        <f>IFERROR(IF(S683="BDI1", TRUNC(M683*(1+$O$18), 2),IF(S683="BDI2", TRUNC(M683*(1+$N$18), 2), "")), "")</f>
        <v/>
      </c>
      <c r="O683" s="586">
        <f>_xlfn.IFS(G683="ETAPA", SUMIFS(ValorTotalComD, Nivel, A683), G683="SUB-ETAPA", SUMIFS(ValorTotalComD, SubNivel, C683), TRUE, T683)</f>
        <v/>
      </c>
      <c r="P683" s="584">
        <f>IF(I683="", "", IFERROR(VLOOKUP(VALUE(I683), _BaseAbril2026, 5, 0), IFERROR(VLOOKUP(TEXT(I683, "@"), _BaseAbril2026, 5, 0), "")))</f>
        <v/>
      </c>
      <c r="Q683" s="585">
        <f>IFERROR(IF(S683="BDI1", TRUNC(P683*(1+$R$18), 2),IF(S683="BDI2", TRUNC(P683*(1+$Q$18), 2), "")), "")</f>
        <v/>
      </c>
      <c r="R683" s="586">
        <f>_xlfn.IFS(G683="ETAPA", SUMIFS(ValorTotalSemD, Nivel, A683), G683="SUB-ETAPA", SUMIFS(ValorTotalSemD, SubNivel, C683), TRUE, U683)</f>
        <v/>
      </c>
      <c r="S683" s="587">
        <f>IF(G683="","",IF(OR(G683="etapa",G683="sub-etapa"),"",OFFSET(MCQ!M$20,ROW(M683)-ROW(M$20),0)))</f>
        <v/>
      </c>
      <c r="T683" s="588">
        <f>IFERROR(TRUNC(L683*N683,2),"")</f>
        <v/>
      </c>
      <c r="U683" s="589">
        <f>IFERROR(TRUNC(L683*Q683,2),"")</f>
        <v/>
      </c>
    </row>
    <row r="684">
      <c r="A684" s="18">
        <f>OFFSET(MCQ!A$20,ROW(A684)-ROW(A$20),0)</f>
        <v/>
      </c>
      <c r="B684" s="18">
        <f>OFFSET(MCQ!B$20,ROW(B684)-ROW(B$20),0)</f>
        <v/>
      </c>
      <c r="C684" s="18">
        <f>OFFSET(MCQ!C$20,ROW(C684)-ROW(C$20),0)</f>
        <v/>
      </c>
      <c r="D684" s="18">
        <f>OFFSET(MCQ!D$20,ROW(D684)-ROW(D$20),0)</f>
        <v/>
      </c>
      <c r="E684" s="18">
        <f>OFFSET(MCQ!E$20,ROW(E684)-ROW(E$20),0)</f>
        <v/>
      </c>
      <c r="F684" s="18" t="n"/>
      <c r="G684" s="233">
        <f>OFFSET(MCQ!G$20,ROW(G684)-ROW(G$20),0)</f>
        <v/>
      </c>
      <c r="H684" s="583">
        <f>IF(G684="","",OFFSET(MCQ!H$20,ROW(H684)-ROW(H$20),0))</f>
        <v/>
      </c>
      <c r="I684" s="24">
        <f>IF(G684="","",IF(OR(G684="etapa",G684="sub-etapa"),"",OFFSET(MCQ!I$20,ROW(I684)-ROW(I$20),0)))</f>
        <v/>
      </c>
      <c r="J684" s="25">
        <f>IF(G684="","",OFFSET(MCQ!J$20,ROW(J684)-ROW(J$20),0))</f>
        <v/>
      </c>
      <c r="K684" s="24">
        <f>IF(G684="","",IF(OR(G684="etapa",G684="sub-etapa"),"",OFFSET(MCQ!K$20,ROW(K684)-ROW(K$20),0)))</f>
        <v/>
      </c>
      <c r="L684" s="26">
        <f>IF(G684="","",IF(OR(G684="etapa",G684="sub-etapa"),"",TRUNC(OFFSET(MCQ!L$20,ROW(L684)-ROW(L$20),0),2)))</f>
        <v/>
      </c>
      <c r="M684" s="584">
        <f>IF(I684="", "", IFERROR(VLOOKUP(VALUE(I684), _BaseAbril2026, 4, 0), IFERROR(VLOOKUP(TEXT(I684, "@"), _BaseAbril2026, 4, 0), "")))</f>
        <v/>
      </c>
      <c r="N684" s="585">
        <f>IFERROR(IF(S684="BDI1", TRUNC(M684*(1+$O$18), 2),IF(S684="BDI2", TRUNC(M684*(1+$N$18), 2), "")), "")</f>
        <v/>
      </c>
      <c r="O684" s="586">
        <f>_xlfn.IFS(G684="ETAPA", SUMIFS(ValorTotalComD, Nivel, A684), G684="SUB-ETAPA", SUMIFS(ValorTotalComD, SubNivel, C684), TRUE, T684)</f>
        <v/>
      </c>
      <c r="P684" s="584">
        <f>IF(I684="", "", IFERROR(VLOOKUP(VALUE(I684), _BaseAbril2026, 5, 0), IFERROR(VLOOKUP(TEXT(I684, "@"), _BaseAbril2026, 5, 0), "")))</f>
        <v/>
      </c>
      <c r="Q684" s="585">
        <f>IFERROR(IF(S684="BDI1", TRUNC(P684*(1+$R$18), 2),IF(S684="BDI2", TRUNC(P684*(1+$Q$18), 2), "")), "")</f>
        <v/>
      </c>
      <c r="R684" s="586">
        <f>_xlfn.IFS(G684="ETAPA", SUMIFS(ValorTotalSemD, Nivel, A684), G684="SUB-ETAPA", SUMIFS(ValorTotalSemD, SubNivel, C684), TRUE, U684)</f>
        <v/>
      </c>
      <c r="S684" s="587">
        <f>IF(G684="","",IF(OR(G684="etapa",G684="sub-etapa"),"",OFFSET(MCQ!M$20,ROW(M684)-ROW(M$20),0)))</f>
        <v/>
      </c>
      <c r="T684" s="588">
        <f>IFERROR(TRUNC(L684*N684,2),"")</f>
        <v/>
      </c>
      <c r="U684" s="589">
        <f>IFERROR(TRUNC(L684*Q684,2),"")</f>
        <v/>
      </c>
    </row>
    <row r="685">
      <c r="A685" s="18">
        <f>OFFSET(MCQ!A$20,ROW(A685)-ROW(A$20),0)</f>
        <v/>
      </c>
      <c r="B685" s="18">
        <f>OFFSET(MCQ!B$20,ROW(B685)-ROW(B$20),0)</f>
        <v/>
      </c>
      <c r="C685" s="18">
        <f>OFFSET(MCQ!C$20,ROW(C685)-ROW(C$20),0)</f>
        <v/>
      </c>
      <c r="D685" s="18">
        <f>OFFSET(MCQ!D$20,ROW(D685)-ROW(D$20),0)</f>
        <v/>
      </c>
      <c r="E685" s="18">
        <f>OFFSET(MCQ!E$20,ROW(E685)-ROW(E$20),0)</f>
        <v/>
      </c>
      <c r="F685" s="18" t="n"/>
      <c r="G685" s="233">
        <f>OFFSET(MCQ!G$20,ROW(G685)-ROW(G$20),0)</f>
        <v/>
      </c>
      <c r="H685" s="583">
        <f>IF(G685="","",OFFSET(MCQ!H$20,ROW(H685)-ROW(H$20),0))</f>
        <v/>
      </c>
      <c r="I685" s="24">
        <f>IF(G685="","",IF(OR(G685="etapa",G685="sub-etapa"),"",OFFSET(MCQ!I$20,ROW(I685)-ROW(I$20),0)))</f>
        <v/>
      </c>
      <c r="J685" s="25">
        <f>IF(G685="","",OFFSET(MCQ!J$20,ROW(J685)-ROW(J$20),0))</f>
        <v/>
      </c>
      <c r="K685" s="24">
        <f>IF(G685="","",IF(OR(G685="etapa",G685="sub-etapa"),"",OFFSET(MCQ!K$20,ROW(K685)-ROW(K$20),0)))</f>
        <v/>
      </c>
      <c r="L685" s="26">
        <f>IF(G685="","",IF(OR(G685="etapa",G685="sub-etapa"),"",TRUNC(OFFSET(MCQ!L$20,ROW(L685)-ROW(L$20),0),2)))</f>
        <v/>
      </c>
      <c r="M685" s="584">
        <f>IF(I685="", "", IFERROR(VLOOKUP(VALUE(I685), _BaseAbril2026, 4, 0), IFERROR(VLOOKUP(TEXT(I685, "@"), _BaseAbril2026, 4, 0), "")))</f>
        <v/>
      </c>
      <c r="N685" s="585">
        <f>IFERROR(IF(S685="BDI1", TRUNC(M685*(1+$O$18), 2),IF(S685="BDI2", TRUNC(M685*(1+$N$18), 2), "")), "")</f>
        <v/>
      </c>
      <c r="O685" s="586">
        <f>_xlfn.IFS(G685="ETAPA", SUMIFS(ValorTotalComD, Nivel, A685), G685="SUB-ETAPA", SUMIFS(ValorTotalComD, SubNivel, C685), TRUE, T685)</f>
        <v/>
      </c>
      <c r="P685" s="584">
        <f>IF(I685="", "", IFERROR(VLOOKUP(VALUE(I685), _BaseAbril2026, 5, 0), IFERROR(VLOOKUP(TEXT(I685, "@"), _BaseAbril2026, 5, 0), "")))</f>
        <v/>
      </c>
      <c r="Q685" s="585">
        <f>IFERROR(IF(S685="BDI1", TRUNC(P685*(1+$R$18), 2),IF(S685="BDI2", TRUNC(P685*(1+$Q$18), 2), "")), "")</f>
        <v/>
      </c>
      <c r="R685" s="586">
        <f>_xlfn.IFS(G685="ETAPA", SUMIFS(ValorTotalSemD, Nivel, A685), G685="SUB-ETAPA", SUMIFS(ValorTotalSemD, SubNivel, C685), TRUE, U685)</f>
        <v/>
      </c>
      <c r="S685" s="587">
        <f>IF(G685="","",IF(OR(G685="etapa",G685="sub-etapa"),"",OFFSET(MCQ!M$20,ROW(M685)-ROW(M$20),0)))</f>
        <v/>
      </c>
      <c r="T685" s="588">
        <f>IFERROR(TRUNC(L685*N685,2),"")</f>
        <v/>
      </c>
      <c r="U685" s="589">
        <f>IFERROR(TRUNC(L685*Q685,2),"")</f>
        <v/>
      </c>
    </row>
    <row r="686">
      <c r="A686" s="18">
        <f>OFFSET(MCQ!A$20,ROW(A686)-ROW(A$20),0)</f>
        <v/>
      </c>
      <c r="B686" s="18">
        <f>OFFSET(MCQ!B$20,ROW(B686)-ROW(B$20),0)</f>
        <v/>
      </c>
      <c r="C686" s="18">
        <f>OFFSET(MCQ!C$20,ROW(C686)-ROW(C$20),0)</f>
        <v/>
      </c>
      <c r="D686" s="18">
        <f>OFFSET(MCQ!D$20,ROW(D686)-ROW(D$20),0)</f>
        <v/>
      </c>
      <c r="E686" s="18">
        <f>OFFSET(MCQ!E$20,ROW(E686)-ROW(E$20),0)</f>
        <v/>
      </c>
      <c r="F686" s="18" t="n"/>
      <c r="G686" s="233">
        <f>OFFSET(MCQ!G$20,ROW(G686)-ROW(G$20),0)</f>
        <v/>
      </c>
      <c r="H686" s="583">
        <f>IF(G686="","",OFFSET(MCQ!H$20,ROW(H686)-ROW(H$20),0))</f>
        <v/>
      </c>
      <c r="I686" s="24">
        <f>IF(G686="","",IF(OR(G686="etapa",G686="sub-etapa"),"",OFFSET(MCQ!I$20,ROW(I686)-ROW(I$20),0)))</f>
        <v/>
      </c>
      <c r="J686" s="25">
        <f>IF(G686="","",OFFSET(MCQ!J$20,ROW(J686)-ROW(J$20),0))</f>
        <v/>
      </c>
      <c r="K686" s="24">
        <f>IF(G686="","",IF(OR(G686="etapa",G686="sub-etapa"),"",OFFSET(MCQ!K$20,ROW(K686)-ROW(K$20),0)))</f>
        <v/>
      </c>
      <c r="L686" s="26">
        <f>IF(G686="","",IF(OR(G686="etapa",G686="sub-etapa"),"",TRUNC(OFFSET(MCQ!L$20,ROW(L686)-ROW(L$20),0),2)))</f>
        <v/>
      </c>
      <c r="M686" s="584">
        <f>IF(I686="", "", IFERROR(VLOOKUP(VALUE(I686), _BaseAbril2026, 4, 0), IFERROR(VLOOKUP(TEXT(I686, "@"), _BaseAbril2026, 4, 0), "")))</f>
        <v/>
      </c>
      <c r="N686" s="585">
        <f>IFERROR(IF(S686="BDI1", TRUNC(M686*(1+$O$18), 2),IF(S686="BDI2", TRUNC(M686*(1+$N$18), 2), "")), "")</f>
        <v/>
      </c>
      <c r="O686" s="586">
        <f>_xlfn.IFS(G686="ETAPA", SUMIFS(ValorTotalComD, Nivel, A686), G686="SUB-ETAPA", SUMIFS(ValorTotalComD, SubNivel, C686), TRUE, T686)</f>
        <v/>
      </c>
      <c r="P686" s="584">
        <f>IF(I686="", "", IFERROR(VLOOKUP(VALUE(I686), _BaseAbril2026, 5, 0), IFERROR(VLOOKUP(TEXT(I686, "@"), _BaseAbril2026, 5, 0), "")))</f>
        <v/>
      </c>
      <c r="Q686" s="585">
        <f>IFERROR(IF(S686="BDI1", TRUNC(P686*(1+$R$18), 2),IF(S686="BDI2", TRUNC(P686*(1+$Q$18), 2), "")), "")</f>
        <v/>
      </c>
      <c r="R686" s="586">
        <f>_xlfn.IFS(G686="ETAPA", SUMIFS(ValorTotalSemD, Nivel, A686), G686="SUB-ETAPA", SUMIFS(ValorTotalSemD, SubNivel, C686), TRUE, U686)</f>
        <v/>
      </c>
      <c r="S686" s="587">
        <f>IF(G686="","",IF(OR(G686="etapa",G686="sub-etapa"),"",OFFSET(MCQ!M$20,ROW(M686)-ROW(M$20),0)))</f>
        <v/>
      </c>
      <c r="T686" s="588">
        <f>IFERROR(TRUNC(L686*N686,2),"")</f>
        <v/>
      </c>
      <c r="U686" s="589">
        <f>IFERROR(TRUNC(L686*Q686,2),"")</f>
        <v/>
      </c>
    </row>
    <row r="687">
      <c r="A687" s="18">
        <f>OFFSET(MCQ!A$20,ROW(A687)-ROW(A$20),0)</f>
        <v/>
      </c>
      <c r="B687" s="18">
        <f>OFFSET(MCQ!B$20,ROW(B687)-ROW(B$20),0)</f>
        <v/>
      </c>
      <c r="C687" s="18">
        <f>OFFSET(MCQ!C$20,ROW(C687)-ROW(C$20),0)</f>
        <v/>
      </c>
      <c r="D687" s="18">
        <f>OFFSET(MCQ!D$20,ROW(D687)-ROW(D$20),0)</f>
        <v/>
      </c>
      <c r="E687" s="18">
        <f>OFFSET(MCQ!E$20,ROW(E687)-ROW(E$20),0)</f>
        <v/>
      </c>
      <c r="F687" s="18" t="n"/>
      <c r="G687" s="233">
        <f>OFFSET(MCQ!G$20,ROW(G687)-ROW(G$20),0)</f>
        <v/>
      </c>
      <c r="H687" s="583">
        <f>IF(G687="","",OFFSET(MCQ!H$20,ROW(H687)-ROW(H$20),0))</f>
        <v/>
      </c>
      <c r="I687" s="24">
        <f>IF(G687="","",IF(OR(G687="etapa",G687="sub-etapa"),"",OFFSET(MCQ!I$20,ROW(I687)-ROW(I$20),0)))</f>
        <v/>
      </c>
      <c r="J687" s="25">
        <f>IF(G687="","",OFFSET(MCQ!J$20,ROW(J687)-ROW(J$20),0))</f>
        <v/>
      </c>
      <c r="K687" s="24">
        <f>IF(G687="","",IF(OR(G687="etapa",G687="sub-etapa"),"",OFFSET(MCQ!K$20,ROW(K687)-ROW(K$20),0)))</f>
        <v/>
      </c>
      <c r="L687" s="26">
        <f>IF(G687="","",IF(OR(G687="etapa",G687="sub-etapa"),"",TRUNC(OFFSET(MCQ!L$20,ROW(L687)-ROW(L$20),0),2)))</f>
        <v/>
      </c>
      <c r="M687" s="584">
        <f>IF(I687="", "", IFERROR(VLOOKUP(VALUE(I687), _BaseAbril2026, 4, 0), IFERROR(VLOOKUP(TEXT(I687, "@"), _BaseAbril2026, 4, 0), "")))</f>
        <v/>
      </c>
      <c r="N687" s="585">
        <f>IFERROR(IF(S687="BDI1", TRUNC(M687*(1+$O$18), 2),IF(S687="BDI2", TRUNC(M687*(1+$N$18), 2), "")), "")</f>
        <v/>
      </c>
      <c r="O687" s="586">
        <f>_xlfn.IFS(G687="ETAPA", SUMIFS(ValorTotalComD, Nivel, A687), G687="SUB-ETAPA", SUMIFS(ValorTotalComD, SubNivel, C687), TRUE, T687)</f>
        <v/>
      </c>
      <c r="P687" s="584">
        <f>IF(I687="", "", IFERROR(VLOOKUP(VALUE(I687), _BaseAbril2026, 5, 0), IFERROR(VLOOKUP(TEXT(I687, "@"), _BaseAbril2026, 5, 0), "")))</f>
        <v/>
      </c>
      <c r="Q687" s="585">
        <f>IFERROR(IF(S687="BDI1", TRUNC(P687*(1+$R$18), 2),IF(S687="BDI2", TRUNC(P687*(1+$Q$18), 2), "")), "")</f>
        <v/>
      </c>
      <c r="R687" s="586">
        <f>_xlfn.IFS(G687="ETAPA", SUMIFS(ValorTotalSemD, Nivel, A687), G687="SUB-ETAPA", SUMIFS(ValorTotalSemD, SubNivel, C687), TRUE, U687)</f>
        <v/>
      </c>
      <c r="S687" s="587">
        <f>IF(G687="","",IF(OR(G687="etapa",G687="sub-etapa"),"",OFFSET(MCQ!M$20,ROW(M687)-ROW(M$20),0)))</f>
        <v/>
      </c>
      <c r="T687" s="588">
        <f>IFERROR(TRUNC(L687*N687,2),"")</f>
        <v/>
      </c>
      <c r="U687" s="589">
        <f>IFERROR(TRUNC(L687*Q687,2),"")</f>
        <v/>
      </c>
    </row>
    <row r="688">
      <c r="A688" s="18">
        <f>OFFSET(MCQ!A$20,ROW(A688)-ROW(A$20),0)</f>
        <v/>
      </c>
      <c r="B688" s="18">
        <f>OFFSET(MCQ!B$20,ROW(B688)-ROW(B$20),0)</f>
        <v/>
      </c>
      <c r="C688" s="18">
        <f>OFFSET(MCQ!C$20,ROW(C688)-ROW(C$20),0)</f>
        <v/>
      </c>
      <c r="D688" s="18">
        <f>OFFSET(MCQ!D$20,ROW(D688)-ROW(D$20),0)</f>
        <v/>
      </c>
      <c r="E688" s="18">
        <f>OFFSET(MCQ!E$20,ROW(E688)-ROW(E$20),0)</f>
        <v/>
      </c>
      <c r="F688" s="18" t="n"/>
      <c r="G688" s="233">
        <f>OFFSET(MCQ!G$20,ROW(G688)-ROW(G$20),0)</f>
        <v/>
      </c>
      <c r="H688" s="583">
        <f>IF(G688="","",OFFSET(MCQ!H$20,ROW(H688)-ROW(H$20),0))</f>
        <v/>
      </c>
      <c r="I688" s="24">
        <f>IF(G688="","",IF(OR(G688="etapa",G688="sub-etapa"),"",OFFSET(MCQ!I$20,ROW(I688)-ROW(I$20),0)))</f>
        <v/>
      </c>
      <c r="J688" s="25">
        <f>IF(G688="","",OFFSET(MCQ!J$20,ROW(J688)-ROW(J$20),0))</f>
        <v/>
      </c>
      <c r="K688" s="24">
        <f>IF(G688="","",IF(OR(G688="etapa",G688="sub-etapa"),"",OFFSET(MCQ!K$20,ROW(K688)-ROW(K$20),0)))</f>
        <v/>
      </c>
      <c r="L688" s="26">
        <f>IF(G688="","",IF(OR(G688="etapa",G688="sub-etapa"),"",TRUNC(OFFSET(MCQ!L$20,ROW(L688)-ROW(L$20),0),2)))</f>
        <v/>
      </c>
      <c r="M688" s="584">
        <f>IF(I688="", "", IFERROR(VLOOKUP(VALUE(I688), _BaseAbril2026, 4, 0), IFERROR(VLOOKUP(TEXT(I688, "@"), _BaseAbril2026, 4, 0), "")))</f>
        <v/>
      </c>
      <c r="N688" s="585">
        <f>IFERROR(IF(S688="BDI1", TRUNC(M688*(1+$O$18), 2),IF(S688="BDI2", TRUNC(M688*(1+$N$18), 2), "")), "")</f>
        <v/>
      </c>
      <c r="O688" s="586">
        <f>_xlfn.IFS(G688="ETAPA", SUMIFS(ValorTotalComD, Nivel, A688), G688="SUB-ETAPA", SUMIFS(ValorTotalComD, SubNivel, C688), TRUE, T688)</f>
        <v/>
      </c>
      <c r="P688" s="584">
        <f>IF(I688="", "", IFERROR(VLOOKUP(VALUE(I688), _BaseAbril2026, 5, 0), IFERROR(VLOOKUP(TEXT(I688, "@"), _BaseAbril2026, 5, 0), "")))</f>
        <v/>
      </c>
      <c r="Q688" s="585">
        <f>IFERROR(IF(S688="BDI1", TRUNC(P688*(1+$R$18), 2),IF(S688="BDI2", TRUNC(P688*(1+$Q$18), 2), "")), "")</f>
        <v/>
      </c>
      <c r="R688" s="586">
        <f>_xlfn.IFS(G688="ETAPA", SUMIFS(ValorTotalSemD, Nivel, A688), G688="SUB-ETAPA", SUMIFS(ValorTotalSemD, SubNivel, C688), TRUE, U688)</f>
        <v/>
      </c>
      <c r="S688" s="587">
        <f>IF(G688="","",IF(OR(G688="etapa",G688="sub-etapa"),"",OFFSET(MCQ!M$20,ROW(M688)-ROW(M$20),0)))</f>
        <v/>
      </c>
      <c r="T688" s="588">
        <f>IFERROR(TRUNC(L688*N688,2),"")</f>
        <v/>
      </c>
      <c r="U688" s="589">
        <f>IFERROR(TRUNC(L688*Q688,2),"")</f>
        <v/>
      </c>
    </row>
    <row r="689">
      <c r="A689" s="18">
        <f>OFFSET(MCQ!A$20,ROW(A689)-ROW(A$20),0)</f>
        <v/>
      </c>
      <c r="B689" s="18">
        <f>OFFSET(MCQ!B$20,ROW(B689)-ROW(B$20),0)</f>
        <v/>
      </c>
      <c r="C689" s="18">
        <f>OFFSET(MCQ!C$20,ROW(C689)-ROW(C$20),0)</f>
        <v/>
      </c>
      <c r="D689" s="18">
        <f>OFFSET(MCQ!D$20,ROW(D689)-ROW(D$20),0)</f>
        <v/>
      </c>
      <c r="E689" s="18">
        <f>OFFSET(MCQ!E$20,ROW(E689)-ROW(E$20),0)</f>
        <v/>
      </c>
      <c r="F689" s="18" t="n"/>
      <c r="G689" s="233">
        <f>OFFSET(MCQ!G$20,ROW(G689)-ROW(G$20),0)</f>
        <v/>
      </c>
      <c r="H689" s="583">
        <f>IF(G689="","",OFFSET(MCQ!H$20,ROW(H689)-ROW(H$20),0))</f>
        <v/>
      </c>
      <c r="I689" s="24">
        <f>IF(G689="","",IF(OR(G689="etapa",G689="sub-etapa"),"",OFFSET(MCQ!I$20,ROW(I689)-ROW(I$20),0)))</f>
        <v/>
      </c>
      <c r="J689" s="25">
        <f>IF(G689="","",OFFSET(MCQ!J$20,ROW(J689)-ROW(J$20),0))</f>
        <v/>
      </c>
      <c r="K689" s="24">
        <f>IF(G689="","",IF(OR(G689="etapa",G689="sub-etapa"),"",OFFSET(MCQ!K$20,ROW(K689)-ROW(K$20),0)))</f>
        <v/>
      </c>
      <c r="L689" s="26">
        <f>IF(G689="","",IF(OR(G689="etapa",G689="sub-etapa"),"",TRUNC(OFFSET(MCQ!L$20,ROW(L689)-ROW(L$20),0),2)))</f>
        <v/>
      </c>
      <c r="M689" s="584">
        <f>IF(I689="", "", IFERROR(VLOOKUP(VALUE(I689), _BaseAbril2026, 4, 0), IFERROR(VLOOKUP(TEXT(I689, "@"), _BaseAbril2026, 4, 0), "")))</f>
        <v/>
      </c>
      <c r="N689" s="585">
        <f>IFERROR(IF(S689="BDI1", TRUNC(M689*(1+$O$18), 2),IF(S689="BDI2", TRUNC(M689*(1+$N$18), 2), "")), "")</f>
        <v/>
      </c>
      <c r="O689" s="586">
        <f>_xlfn.IFS(G689="ETAPA", SUMIFS(ValorTotalComD, Nivel, A689), G689="SUB-ETAPA", SUMIFS(ValorTotalComD, SubNivel, C689), TRUE, T689)</f>
        <v/>
      </c>
      <c r="P689" s="584">
        <f>IF(I689="", "", IFERROR(VLOOKUP(VALUE(I689), _BaseAbril2026, 5, 0), IFERROR(VLOOKUP(TEXT(I689, "@"), _BaseAbril2026, 5, 0), "")))</f>
        <v/>
      </c>
      <c r="Q689" s="585">
        <f>IFERROR(IF(S689="BDI1", TRUNC(P689*(1+$R$18), 2),IF(S689="BDI2", TRUNC(P689*(1+$Q$18), 2), "")), "")</f>
        <v/>
      </c>
      <c r="R689" s="586">
        <f>_xlfn.IFS(G689="ETAPA", SUMIFS(ValorTotalSemD, Nivel, A689), G689="SUB-ETAPA", SUMIFS(ValorTotalSemD, SubNivel, C689), TRUE, U689)</f>
        <v/>
      </c>
      <c r="S689" s="587">
        <f>IF(G689="","",IF(OR(G689="etapa",G689="sub-etapa"),"",OFFSET(MCQ!M$20,ROW(M689)-ROW(M$20),0)))</f>
        <v/>
      </c>
      <c r="T689" s="588">
        <f>IFERROR(TRUNC(L689*N689,2),"")</f>
        <v/>
      </c>
      <c r="U689" s="589">
        <f>IFERROR(TRUNC(L689*Q689,2),"")</f>
        <v/>
      </c>
    </row>
    <row r="690">
      <c r="A690" s="18">
        <f>OFFSET(MCQ!A$20,ROW(A690)-ROW(A$20),0)</f>
        <v/>
      </c>
      <c r="B690" s="18">
        <f>OFFSET(MCQ!B$20,ROW(B690)-ROW(B$20),0)</f>
        <v/>
      </c>
      <c r="C690" s="18">
        <f>OFFSET(MCQ!C$20,ROW(C690)-ROW(C$20),0)</f>
        <v/>
      </c>
      <c r="D690" s="18">
        <f>OFFSET(MCQ!D$20,ROW(D690)-ROW(D$20),0)</f>
        <v/>
      </c>
      <c r="E690" s="18">
        <f>OFFSET(MCQ!E$20,ROW(E690)-ROW(E$20),0)</f>
        <v/>
      </c>
      <c r="F690" s="18" t="n"/>
      <c r="G690" s="233">
        <f>OFFSET(MCQ!G$20,ROW(G690)-ROW(G$20),0)</f>
        <v/>
      </c>
      <c r="H690" s="583">
        <f>IF(G690="","",OFFSET(MCQ!H$20,ROW(H690)-ROW(H$20),0))</f>
        <v/>
      </c>
      <c r="I690" s="24">
        <f>IF(G690="","",IF(OR(G690="etapa",G690="sub-etapa"),"",OFFSET(MCQ!I$20,ROW(I690)-ROW(I$20),0)))</f>
        <v/>
      </c>
      <c r="J690" s="25">
        <f>IF(G690="","",OFFSET(MCQ!J$20,ROW(J690)-ROW(J$20),0))</f>
        <v/>
      </c>
      <c r="K690" s="24">
        <f>IF(G690="","",IF(OR(G690="etapa",G690="sub-etapa"),"",OFFSET(MCQ!K$20,ROW(K690)-ROW(K$20),0)))</f>
        <v/>
      </c>
      <c r="L690" s="26">
        <f>IF(G690="","",IF(OR(G690="etapa",G690="sub-etapa"),"",TRUNC(OFFSET(MCQ!L$20,ROW(L690)-ROW(L$20),0),2)))</f>
        <v/>
      </c>
      <c r="M690" s="584">
        <f>IF(I690="", "", IFERROR(VLOOKUP(VALUE(I690), _BaseAbril2026, 4, 0), IFERROR(VLOOKUP(TEXT(I690, "@"), _BaseAbril2026, 4, 0), "")))</f>
        <v/>
      </c>
      <c r="N690" s="585">
        <f>IFERROR(IF(S690="BDI1", TRUNC(M690*(1+$O$18), 2),IF(S690="BDI2", TRUNC(M690*(1+$N$18), 2), "")), "")</f>
        <v/>
      </c>
      <c r="O690" s="586">
        <f>_xlfn.IFS(G690="ETAPA", SUMIFS(ValorTotalComD, Nivel, A690), G690="SUB-ETAPA", SUMIFS(ValorTotalComD, SubNivel, C690), TRUE, T690)</f>
        <v/>
      </c>
      <c r="P690" s="584">
        <f>IF(I690="", "", IFERROR(VLOOKUP(VALUE(I690), _BaseAbril2026, 5, 0), IFERROR(VLOOKUP(TEXT(I690, "@"), _BaseAbril2026, 5, 0), "")))</f>
        <v/>
      </c>
      <c r="Q690" s="585">
        <f>IFERROR(IF(S690="BDI1", TRUNC(P690*(1+$R$18), 2),IF(S690="BDI2", TRUNC(P690*(1+$Q$18), 2), "")), "")</f>
        <v/>
      </c>
      <c r="R690" s="586">
        <f>_xlfn.IFS(G690="ETAPA", SUMIFS(ValorTotalSemD, Nivel, A690), G690="SUB-ETAPA", SUMIFS(ValorTotalSemD, SubNivel, C690), TRUE, U690)</f>
        <v/>
      </c>
      <c r="S690" s="587">
        <f>IF(G690="","",IF(OR(G690="etapa",G690="sub-etapa"),"",OFFSET(MCQ!M$20,ROW(M690)-ROW(M$20),0)))</f>
        <v/>
      </c>
      <c r="T690" s="588">
        <f>IFERROR(TRUNC(L690*N690,2),"")</f>
        <v/>
      </c>
      <c r="U690" s="589">
        <f>IFERROR(TRUNC(L690*Q690,2),"")</f>
        <v/>
      </c>
    </row>
    <row r="691">
      <c r="A691" s="18">
        <f>OFFSET(MCQ!A$20,ROW(A691)-ROW(A$20),0)</f>
        <v/>
      </c>
      <c r="B691" s="18">
        <f>OFFSET(MCQ!B$20,ROW(B691)-ROW(B$20),0)</f>
        <v/>
      </c>
      <c r="C691" s="18">
        <f>OFFSET(MCQ!C$20,ROW(C691)-ROW(C$20),0)</f>
        <v/>
      </c>
      <c r="D691" s="18">
        <f>OFFSET(MCQ!D$20,ROW(D691)-ROW(D$20),0)</f>
        <v/>
      </c>
      <c r="E691" s="18">
        <f>OFFSET(MCQ!E$20,ROW(E691)-ROW(E$20),0)</f>
        <v/>
      </c>
      <c r="F691" s="18" t="n"/>
      <c r="G691" s="233">
        <f>OFFSET(MCQ!G$20,ROW(G691)-ROW(G$20),0)</f>
        <v/>
      </c>
      <c r="H691" s="583">
        <f>IF(G691="","",OFFSET(MCQ!H$20,ROW(H691)-ROW(H$20),0))</f>
        <v/>
      </c>
      <c r="I691" s="24">
        <f>IF(G691="","",IF(OR(G691="etapa",G691="sub-etapa"),"",OFFSET(MCQ!I$20,ROW(I691)-ROW(I$20),0)))</f>
        <v/>
      </c>
      <c r="J691" s="25">
        <f>IF(G691="","",OFFSET(MCQ!J$20,ROW(J691)-ROW(J$20),0))</f>
        <v/>
      </c>
      <c r="K691" s="24">
        <f>IF(G691="","",IF(OR(G691="etapa",G691="sub-etapa"),"",OFFSET(MCQ!K$20,ROW(K691)-ROW(K$20),0)))</f>
        <v/>
      </c>
      <c r="L691" s="26">
        <f>IF(G691="","",IF(OR(G691="etapa",G691="sub-etapa"),"",TRUNC(OFFSET(MCQ!L$20,ROW(L691)-ROW(L$20),0),2)))</f>
        <v/>
      </c>
      <c r="M691" s="584">
        <f>IF(I691="", "", IFERROR(VLOOKUP(VALUE(I691), _BaseAbril2026, 4, 0), IFERROR(VLOOKUP(TEXT(I691, "@"), _BaseAbril2026, 4, 0), "")))</f>
        <v/>
      </c>
      <c r="N691" s="585">
        <f>IFERROR(IF(S691="BDI1", TRUNC(M691*(1+$O$18), 2),IF(S691="BDI2", TRUNC(M691*(1+$N$18), 2), "")), "")</f>
        <v/>
      </c>
      <c r="O691" s="586">
        <f>_xlfn.IFS(G691="ETAPA", SUMIFS(ValorTotalComD, Nivel, A691), G691="SUB-ETAPA", SUMIFS(ValorTotalComD, SubNivel, C691), TRUE, T691)</f>
        <v/>
      </c>
      <c r="P691" s="584">
        <f>IF(I691="", "", IFERROR(VLOOKUP(VALUE(I691), _BaseAbril2026, 5, 0), IFERROR(VLOOKUP(TEXT(I691, "@"), _BaseAbril2026, 5, 0), "")))</f>
        <v/>
      </c>
      <c r="Q691" s="585">
        <f>IFERROR(IF(S691="BDI1", TRUNC(P691*(1+$R$18), 2),IF(S691="BDI2", TRUNC(P691*(1+$Q$18), 2), "")), "")</f>
        <v/>
      </c>
      <c r="R691" s="586">
        <f>_xlfn.IFS(G691="ETAPA", SUMIFS(ValorTotalSemD, Nivel, A691), G691="SUB-ETAPA", SUMIFS(ValorTotalSemD, SubNivel, C691), TRUE, U691)</f>
        <v/>
      </c>
      <c r="S691" s="587">
        <f>IF(G691="","",IF(OR(G691="etapa",G691="sub-etapa"),"",OFFSET(MCQ!M$20,ROW(M691)-ROW(M$20),0)))</f>
        <v/>
      </c>
      <c r="T691" s="588">
        <f>IFERROR(TRUNC(L691*N691,2),"")</f>
        <v/>
      </c>
      <c r="U691" s="589">
        <f>IFERROR(TRUNC(L691*Q691,2),"")</f>
        <v/>
      </c>
    </row>
    <row r="692">
      <c r="A692" s="18">
        <f>OFFSET(MCQ!A$20,ROW(A692)-ROW(A$20),0)</f>
        <v/>
      </c>
      <c r="B692" s="18">
        <f>OFFSET(MCQ!B$20,ROW(B692)-ROW(B$20),0)</f>
        <v/>
      </c>
      <c r="C692" s="18">
        <f>OFFSET(MCQ!C$20,ROW(C692)-ROW(C$20),0)</f>
        <v/>
      </c>
      <c r="D692" s="18">
        <f>OFFSET(MCQ!D$20,ROW(D692)-ROW(D$20),0)</f>
        <v/>
      </c>
      <c r="E692" s="18">
        <f>OFFSET(MCQ!E$20,ROW(E692)-ROW(E$20),0)</f>
        <v/>
      </c>
      <c r="F692" s="18" t="n"/>
      <c r="G692" s="233">
        <f>OFFSET(MCQ!G$20,ROW(G692)-ROW(G$20),0)</f>
        <v/>
      </c>
      <c r="H692" s="583">
        <f>IF(G692="","",OFFSET(MCQ!H$20,ROW(H692)-ROW(H$20),0))</f>
        <v/>
      </c>
      <c r="I692" s="24">
        <f>IF(G692="","",IF(OR(G692="etapa",G692="sub-etapa"),"",OFFSET(MCQ!I$20,ROW(I692)-ROW(I$20),0)))</f>
        <v/>
      </c>
      <c r="J692" s="25">
        <f>IF(G692="","",OFFSET(MCQ!J$20,ROW(J692)-ROW(J$20),0))</f>
        <v/>
      </c>
      <c r="K692" s="24">
        <f>IF(G692="","",IF(OR(G692="etapa",G692="sub-etapa"),"",OFFSET(MCQ!K$20,ROW(K692)-ROW(K$20),0)))</f>
        <v/>
      </c>
      <c r="L692" s="26">
        <f>IF(G692="","",IF(OR(G692="etapa",G692="sub-etapa"),"",TRUNC(OFFSET(MCQ!L$20,ROW(L692)-ROW(L$20),0),2)))</f>
        <v/>
      </c>
      <c r="M692" s="584">
        <f>IF(I692="", "", IFERROR(VLOOKUP(VALUE(I692), _BaseAbril2026, 4, 0), IFERROR(VLOOKUP(TEXT(I692, "@"), _BaseAbril2026, 4, 0), "")))</f>
        <v/>
      </c>
      <c r="N692" s="585">
        <f>IFERROR(IF(S692="BDI1", TRUNC(M692*(1+$O$18), 2),IF(S692="BDI2", TRUNC(M692*(1+$N$18), 2), "")), "")</f>
        <v/>
      </c>
      <c r="O692" s="586">
        <f>_xlfn.IFS(G692="ETAPA", SUMIFS(ValorTotalComD, Nivel, A692), G692="SUB-ETAPA", SUMIFS(ValorTotalComD, SubNivel, C692), TRUE, T692)</f>
        <v/>
      </c>
      <c r="P692" s="584">
        <f>IF(I692="", "", IFERROR(VLOOKUP(VALUE(I692), _BaseAbril2026, 5, 0), IFERROR(VLOOKUP(TEXT(I692, "@"), _BaseAbril2026, 5, 0), "")))</f>
        <v/>
      </c>
      <c r="Q692" s="585">
        <f>IFERROR(IF(S692="BDI1", TRUNC(P692*(1+$R$18), 2),IF(S692="BDI2", TRUNC(P692*(1+$Q$18), 2), "")), "")</f>
        <v/>
      </c>
      <c r="R692" s="586">
        <f>_xlfn.IFS(G692="ETAPA", SUMIFS(ValorTotalSemD, Nivel, A692), G692="SUB-ETAPA", SUMIFS(ValorTotalSemD, SubNivel, C692), TRUE, U692)</f>
        <v/>
      </c>
      <c r="S692" s="587">
        <f>IF(G692="","",IF(OR(G692="etapa",G692="sub-etapa"),"",OFFSET(MCQ!M$20,ROW(M692)-ROW(M$20),0)))</f>
        <v/>
      </c>
      <c r="T692" s="588">
        <f>IFERROR(TRUNC(L692*N692,2),"")</f>
        <v/>
      </c>
      <c r="U692" s="589">
        <f>IFERROR(TRUNC(L692*Q692,2),"")</f>
        <v/>
      </c>
    </row>
    <row r="693">
      <c r="A693" s="18">
        <f>OFFSET(MCQ!A$20,ROW(A693)-ROW(A$20),0)</f>
        <v/>
      </c>
      <c r="B693" s="18">
        <f>OFFSET(MCQ!B$20,ROW(B693)-ROW(B$20),0)</f>
        <v/>
      </c>
      <c r="C693" s="18">
        <f>OFFSET(MCQ!C$20,ROW(C693)-ROW(C$20),0)</f>
        <v/>
      </c>
      <c r="D693" s="18">
        <f>OFFSET(MCQ!D$20,ROW(D693)-ROW(D$20),0)</f>
        <v/>
      </c>
      <c r="E693" s="18">
        <f>OFFSET(MCQ!E$20,ROW(E693)-ROW(E$20),0)</f>
        <v/>
      </c>
      <c r="F693" s="18" t="n"/>
      <c r="G693" s="233">
        <f>OFFSET(MCQ!G$20,ROW(G693)-ROW(G$20),0)</f>
        <v/>
      </c>
      <c r="H693" s="583">
        <f>IF(G693="","",OFFSET(MCQ!H$20,ROW(H693)-ROW(H$20),0))</f>
        <v/>
      </c>
      <c r="I693" s="24">
        <f>IF(G693="","",IF(OR(G693="etapa",G693="sub-etapa"),"",OFFSET(MCQ!I$20,ROW(I693)-ROW(I$20),0)))</f>
        <v/>
      </c>
      <c r="J693" s="25">
        <f>IF(G693="","",OFFSET(MCQ!J$20,ROW(J693)-ROW(J$20),0))</f>
        <v/>
      </c>
      <c r="K693" s="24">
        <f>IF(G693="","",IF(OR(G693="etapa",G693="sub-etapa"),"",OFFSET(MCQ!K$20,ROW(K693)-ROW(K$20),0)))</f>
        <v/>
      </c>
      <c r="L693" s="26">
        <f>IF(G693="","",IF(OR(G693="etapa",G693="sub-etapa"),"",TRUNC(OFFSET(MCQ!L$20,ROW(L693)-ROW(L$20),0),2)))</f>
        <v/>
      </c>
      <c r="M693" s="584">
        <f>IF(I693="", "", IFERROR(VLOOKUP(VALUE(I693), _BaseAbril2026, 4, 0), IFERROR(VLOOKUP(TEXT(I693, "@"), _BaseAbril2026, 4, 0), "")))</f>
        <v/>
      </c>
      <c r="N693" s="585">
        <f>IFERROR(IF(S693="BDI1", TRUNC(M693*(1+$O$18), 2),IF(S693="BDI2", TRUNC(M693*(1+$N$18), 2), "")), "")</f>
        <v/>
      </c>
      <c r="O693" s="586">
        <f>_xlfn.IFS(G693="ETAPA", SUMIFS(ValorTotalComD, Nivel, A693), G693="SUB-ETAPA", SUMIFS(ValorTotalComD, SubNivel, C693), TRUE, T693)</f>
        <v/>
      </c>
      <c r="P693" s="584">
        <f>IF(I693="", "", IFERROR(VLOOKUP(VALUE(I693), _BaseAbril2026, 5, 0), IFERROR(VLOOKUP(TEXT(I693, "@"), _BaseAbril2026, 5, 0), "")))</f>
        <v/>
      </c>
      <c r="Q693" s="585">
        <f>IFERROR(IF(S693="BDI1", TRUNC(P693*(1+$R$18), 2),IF(S693="BDI2", TRUNC(P693*(1+$Q$18), 2), "")), "")</f>
        <v/>
      </c>
      <c r="R693" s="586">
        <f>_xlfn.IFS(G693="ETAPA", SUMIFS(ValorTotalSemD, Nivel, A693), G693="SUB-ETAPA", SUMIFS(ValorTotalSemD, SubNivel, C693), TRUE, U693)</f>
        <v/>
      </c>
      <c r="S693" s="587">
        <f>IF(G693="","",IF(OR(G693="etapa",G693="sub-etapa"),"",OFFSET(MCQ!M$20,ROW(M693)-ROW(M$20),0)))</f>
        <v/>
      </c>
      <c r="T693" s="588">
        <f>IFERROR(TRUNC(L693*N693,2),"")</f>
        <v/>
      </c>
      <c r="U693" s="589">
        <f>IFERROR(TRUNC(L693*Q693,2),"")</f>
        <v/>
      </c>
    </row>
    <row r="694">
      <c r="A694" s="18">
        <f>OFFSET(MCQ!A$20,ROW(A694)-ROW(A$20),0)</f>
        <v/>
      </c>
      <c r="B694" s="18">
        <f>OFFSET(MCQ!B$20,ROW(B694)-ROW(B$20),0)</f>
        <v/>
      </c>
      <c r="C694" s="18">
        <f>OFFSET(MCQ!C$20,ROW(C694)-ROW(C$20),0)</f>
        <v/>
      </c>
      <c r="D694" s="18">
        <f>OFFSET(MCQ!D$20,ROW(D694)-ROW(D$20),0)</f>
        <v/>
      </c>
      <c r="E694" s="18">
        <f>OFFSET(MCQ!E$20,ROW(E694)-ROW(E$20),0)</f>
        <v/>
      </c>
      <c r="F694" s="18" t="n"/>
      <c r="G694" s="233">
        <f>OFFSET(MCQ!G$20,ROW(G694)-ROW(G$20),0)</f>
        <v/>
      </c>
      <c r="H694" s="583">
        <f>IF(G694="","",OFFSET(MCQ!H$20,ROW(H694)-ROW(H$20),0))</f>
        <v/>
      </c>
      <c r="I694" s="24">
        <f>IF(G694="","",IF(OR(G694="etapa",G694="sub-etapa"),"",OFFSET(MCQ!I$20,ROW(I694)-ROW(I$20),0)))</f>
        <v/>
      </c>
      <c r="J694" s="25">
        <f>IF(G694="","",OFFSET(MCQ!J$20,ROW(J694)-ROW(J$20),0))</f>
        <v/>
      </c>
      <c r="K694" s="24">
        <f>IF(G694="","",IF(OR(G694="etapa",G694="sub-etapa"),"",OFFSET(MCQ!K$20,ROW(K694)-ROW(K$20),0)))</f>
        <v/>
      </c>
      <c r="L694" s="26">
        <f>IF(G694="","",IF(OR(G694="etapa",G694="sub-etapa"),"",TRUNC(OFFSET(MCQ!L$20,ROW(L694)-ROW(L$20),0),2)))</f>
        <v/>
      </c>
      <c r="M694" s="584">
        <f>IF(I694="", "", IFERROR(VLOOKUP(VALUE(I694), _BaseAbril2026, 4, 0), IFERROR(VLOOKUP(TEXT(I694, "@"), _BaseAbril2026, 4, 0), "")))</f>
        <v/>
      </c>
      <c r="N694" s="585">
        <f>IFERROR(IF(S694="BDI1", TRUNC(M694*(1+$O$18), 2),IF(S694="BDI2", TRUNC(M694*(1+$N$18), 2), "")), "")</f>
        <v/>
      </c>
      <c r="O694" s="586">
        <f>_xlfn.IFS(G694="ETAPA", SUMIFS(ValorTotalComD, Nivel, A694), G694="SUB-ETAPA", SUMIFS(ValorTotalComD, SubNivel, C694), TRUE, T694)</f>
        <v/>
      </c>
      <c r="P694" s="584">
        <f>IF(I694="", "", IFERROR(VLOOKUP(VALUE(I694), _BaseAbril2026, 5, 0), IFERROR(VLOOKUP(TEXT(I694, "@"), _BaseAbril2026, 5, 0), "")))</f>
        <v/>
      </c>
      <c r="Q694" s="585">
        <f>IFERROR(IF(S694="BDI1", TRUNC(P694*(1+$R$18), 2),IF(S694="BDI2", TRUNC(P694*(1+$Q$18), 2), "")), "")</f>
        <v/>
      </c>
      <c r="R694" s="586">
        <f>_xlfn.IFS(G694="ETAPA", SUMIFS(ValorTotalSemD, Nivel, A694), G694="SUB-ETAPA", SUMIFS(ValorTotalSemD, SubNivel, C694), TRUE, U694)</f>
        <v/>
      </c>
      <c r="S694" s="587">
        <f>IF(G694="","",IF(OR(G694="etapa",G694="sub-etapa"),"",OFFSET(MCQ!M$20,ROW(M694)-ROW(M$20),0)))</f>
        <v/>
      </c>
      <c r="T694" s="588">
        <f>IFERROR(TRUNC(L694*N694,2),"")</f>
        <v/>
      </c>
      <c r="U694" s="589">
        <f>IFERROR(TRUNC(L694*Q694,2),"")</f>
        <v/>
      </c>
    </row>
    <row r="695">
      <c r="A695" s="18">
        <f>OFFSET(MCQ!A$20,ROW(A695)-ROW(A$20),0)</f>
        <v/>
      </c>
      <c r="B695" s="18">
        <f>OFFSET(MCQ!B$20,ROW(B695)-ROW(B$20),0)</f>
        <v/>
      </c>
      <c r="C695" s="18">
        <f>OFFSET(MCQ!C$20,ROW(C695)-ROW(C$20),0)</f>
        <v/>
      </c>
      <c r="D695" s="18">
        <f>OFFSET(MCQ!D$20,ROW(D695)-ROW(D$20),0)</f>
        <v/>
      </c>
      <c r="E695" s="18">
        <f>OFFSET(MCQ!E$20,ROW(E695)-ROW(E$20),0)</f>
        <v/>
      </c>
      <c r="F695" s="18" t="n"/>
      <c r="G695" s="233">
        <f>OFFSET(MCQ!G$20,ROW(G695)-ROW(G$20),0)</f>
        <v/>
      </c>
      <c r="H695" s="583">
        <f>IF(G695="","",OFFSET(MCQ!H$20,ROW(H695)-ROW(H$20),0))</f>
        <v/>
      </c>
      <c r="I695" s="24">
        <f>IF(G695="","",IF(OR(G695="etapa",G695="sub-etapa"),"",OFFSET(MCQ!I$20,ROW(I695)-ROW(I$20),0)))</f>
        <v/>
      </c>
      <c r="J695" s="25">
        <f>IF(G695="","",OFFSET(MCQ!J$20,ROW(J695)-ROW(J$20),0))</f>
        <v/>
      </c>
      <c r="K695" s="24">
        <f>IF(G695="","",IF(OR(G695="etapa",G695="sub-etapa"),"",OFFSET(MCQ!K$20,ROW(K695)-ROW(K$20),0)))</f>
        <v/>
      </c>
      <c r="L695" s="26">
        <f>IF(G695="","",IF(OR(G695="etapa",G695="sub-etapa"),"",TRUNC(OFFSET(MCQ!L$20,ROW(L695)-ROW(L$20),0),2)))</f>
        <v/>
      </c>
      <c r="M695" s="584">
        <f>IF(I695="", "", IFERROR(VLOOKUP(VALUE(I695), _BaseAbril2026, 4, 0), IFERROR(VLOOKUP(TEXT(I695, "@"), _BaseAbril2026, 4, 0), "")))</f>
        <v/>
      </c>
      <c r="N695" s="585">
        <f>IFERROR(IF(S695="BDI1", TRUNC(M695*(1+$O$18), 2),IF(S695="BDI2", TRUNC(M695*(1+$N$18), 2), "")), "")</f>
        <v/>
      </c>
      <c r="O695" s="586">
        <f>_xlfn.IFS(G695="ETAPA", SUMIFS(ValorTotalComD, Nivel, A695), G695="SUB-ETAPA", SUMIFS(ValorTotalComD, SubNivel, C695), TRUE, T695)</f>
        <v/>
      </c>
      <c r="P695" s="584">
        <f>IF(I695="", "", IFERROR(VLOOKUP(VALUE(I695), _BaseAbril2026, 5, 0), IFERROR(VLOOKUP(TEXT(I695, "@"), _BaseAbril2026, 5, 0), "")))</f>
        <v/>
      </c>
      <c r="Q695" s="585">
        <f>IFERROR(IF(S695="BDI1", TRUNC(P695*(1+$R$18), 2),IF(S695="BDI2", TRUNC(P695*(1+$Q$18), 2), "")), "")</f>
        <v/>
      </c>
      <c r="R695" s="586">
        <f>_xlfn.IFS(G695="ETAPA", SUMIFS(ValorTotalSemD, Nivel, A695), G695="SUB-ETAPA", SUMIFS(ValorTotalSemD, SubNivel, C695), TRUE, U695)</f>
        <v/>
      </c>
      <c r="S695" s="587">
        <f>IF(G695="","",IF(OR(G695="etapa",G695="sub-etapa"),"",OFFSET(MCQ!M$20,ROW(M695)-ROW(M$20),0)))</f>
        <v/>
      </c>
      <c r="T695" s="588">
        <f>IFERROR(TRUNC(L695*N695,2),"")</f>
        <v/>
      </c>
      <c r="U695" s="589">
        <f>IFERROR(TRUNC(L695*Q695,2),"")</f>
        <v/>
      </c>
    </row>
    <row r="696">
      <c r="A696" s="18">
        <f>OFFSET(MCQ!A$20,ROW(A696)-ROW(A$20),0)</f>
        <v/>
      </c>
      <c r="B696" s="18">
        <f>OFFSET(MCQ!B$20,ROW(B696)-ROW(B$20),0)</f>
        <v/>
      </c>
      <c r="C696" s="18">
        <f>OFFSET(MCQ!C$20,ROW(C696)-ROW(C$20),0)</f>
        <v/>
      </c>
      <c r="D696" s="18">
        <f>OFFSET(MCQ!D$20,ROW(D696)-ROW(D$20),0)</f>
        <v/>
      </c>
      <c r="E696" s="18">
        <f>OFFSET(MCQ!E$20,ROW(E696)-ROW(E$20),0)</f>
        <v/>
      </c>
      <c r="F696" s="18" t="n"/>
      <c r="G696" s="233">
        <f>OFFSET(MCQ!G$20,ROW(G696)-ROW(G$20),0)</f>
        <v/>
      </c>
      <c r="H696" s="583">
        <f>IF(G696="","",OFFSET(MCQ!H$20,ROW(H696)-ROW(H$20),0))</f>
        <v/>
      </c>
      <c r="I696" s="24">
        <f>IF(G696="","",IF(OR(G696="etapa",G696="sub-etapa"),"",OFFSET(MCQ!I$20,ROW(I696)-ROW(I$20),0)))</f>
        <v/>
      </c>
      <c r="J696" s="25">
        <f>IF(G696="","",OFFSET(MCQ!J$20,ROW(J696)-ROW(J$20),0))</f>
        <v/>
      </c>
      <c r="K696" s="24">
        <f>IF(G696="","",IF(OR(G696="etapa",G696="sub-etapa"),"",OFFSET(MCQ!K$20,ROW(K696)-ROW(K$20),0)))</f>
        <v/>
      </c>
      <c r="L696" s="26">
        <f>IF(G696="","",IF(OR(G696="etapa",G696="sub-etapa"),"",TRUNC(OFFSET(MCQ!L$20,ROW(L696)-ROW(L$20),0),2)))</f>
        <v/>
      </c>
      <c r="M696" s="584">
        <f>IF(I696="", "", IFERROR(VLOOKUP(VALUE(I696), _BaseAbril2026, 4, 0), IFERROR(VLOOKUP(TEXT(I696, "@"), _BaseAbril2026, 4, 0), "")))</f>
        <v/>
      </c>
      <c r="N696" s="585">
        <f>IFERROR(IF(S696="BDI1", TRUNC(M696*(1+$O$18), 2),IF(S696="BDI2", TRUNC(M696*(1+$N$18), 2), "")), "")</f>
        <v/>
      </c>
      <c r="O696" s="586">
        <f>_xlfn.IFS(G696="ETAPA", SUMIFS(ValorTotalComD, Nivel, A696), G696="SUB-ETAPA", SUMIFS(ValorTotalComD, SubNivel, C696), TRUE, T696)</f>
        <v/>
      </c>
      <c r="P696" s="584">
        <f>IF(I696="", "", IFERROR(VLOOKUP(VALUE(I696), _BaseAbril2026, 5, 0), IFERROR(VLOOKUP(TEXT(I696, "@"), _BaseAbril2026, 5, 0), "")))</f>
        <v/>
      </c>
      <c r="Q696" s="585">
        <f>IFERROR(IF(S696="BDI1", TRUNC(P696*(1+$R$18), 2),IF(S696="BDI2", TRUNC(P696*(1+$Q$18), 2), "")), "")</f>
        <v/>
      </c>
      <c r="R696" s="586">
        <f>_xlfn.IFS(G696="ETAPA", SUMIFS(ValorTotalSemD, Nivel, A696), G696="SUB-ETAPA", SUMIFS(ValorTotalSemD, SubNivel, C696), TRUE, U696)</f>
        <v/>
      </c>
      <c r="S696" s="587">
        <f>IF(G696="","",IF(OR(G696="etapa",G696="sub-etapa"),"",OFFSET(MCQ!M$20,ROW(M696)-ROW(M$20),0)))</f>
        <v/>
      </c>
      <c r="T696" s="588">
        <f>IFERROR(TRUNC(L696*N696,2),"")</f>
        <v/>
      </c>
      <c r="U696" s="589">
        <f>IFERROR(TRUNC(L696*Q696,2),"")</f>
        <v/>
      </c>
    </row>
    <row r="697">
      <c r="A697" s="18">
        <f>OFFSET(MCQ!A$20,ROW(A697)-ROW(A$20),0)</f>
        <v/>
      </c>
      <c r="B697" s="18">
        <f>OFFSET(MCQ!B$20,ROW(B697)-ROW(B$20),0)</f>
        <v/>
      </c>
      <c r="C697" s="18">
        <f>OFFSET(MCQ!C$20,ROW(C697)-ROW(C$20),0)</f>
        <v/>
      </c>
      <c r="D697" s="18">
        <f>OFFSET(MCQ!D$20,ROW(D697)-ROW(D$20),0)</f>
        <v/>
      </c>
      <c r="E697" s="18">
        <f>OFFSET(MCQ!E$20,ROW(E697)-ROW(E$20),0)</f>
        <v/>
      </c>
      <c r="F697" s="18" t="n"/>
      <c r="G697" s="233">
        <f>OFFSET(MCQ!G$20,ROW(G697)-ROW(G$20),0)</f>
        <v/>
      </c>
      <c r="H697" s="583">
        <f>IF(G697="","",OFFSET(MCQ!H$20,ROW(H697)-ROW(H$20),0))</f>
        <v/>
      </c>
      <c r="I697" s="24">
        <f>IF(G697="","",IF(OR(G697="etapa",G697="sub-etapa"),"",OFFSET(MCQ!I$20,ROW(I697)-ROW(I$20),0)))</f>
        <v/>
      </c>
      <c r="J697" s="25">
        <f>IF(G697="","",OFFSET(MCQ!J$20,ROW(J697)-ROW(J$20),0))</f>
        <v/>
      </c>
      <c r="K697" s="24">
        <f>IF(G697="","",IF(OR(G697="etapa",G697="sub-etapa"),"",OFFSET(MCQ!K$20,ROW(K697)-ROW(K$20),0)))</f>
        <v/>
      </c>
      <c r="L697" s="26">
        <f>IF(G697="","",IF(OR(G697="etapa",G697="sub-etapa"),"",TRUNC(OFFSET(MCQ!L$20,ROW(L697)-ROW(L$20),0),2)))</f>
        <v/>
      </c>
      <c r="M697" s="584">
        <f>IF(I697="", "", IFERROR(VLOOKUP(VALUE(I697), _BaseAbril2026, 4, 0), IFERROR(VLOOKUP(TEXT(I697, "@"), _BaseAbril2026, 4, 0), "")))</f>
        <v/>
      </c>
      <c r="N697" s="585">
        <f>IFERROR(IF(S697="BDI1", TRUNC(M697*(1+$O$18), 2),IF(S697="BDI2", TRUNC(M697*(1+$N$18), 2), "")), "")</f>
        <v/>
      </c>
      <c r="O697" s="586">
        <f>_xlfn.IFS(G697="ETAPA", SUMIFS(ValorTotalComD, Nivel, A697), G697="SUB-ETAPA", SUMIFS(ValorTotalComD, SubNivel, C697), TRUE, T697)</f>
        <v/>
      </c>
      <c r="P697" s="584">
        <f>IF(I697="", "", IFERROR(VLOOKUP(VALUE(I697), _BaseAbril2026, 5, 0), IFERROR(VLOOKUP(TEXT(I697, "@"), _BaseAbril2026, 5, 0), "")))</f>
        <v/>
      </c>
      <c r="Q697" s="585">
        <f>IFERROR(IF(S697="BDI1", TRUNC(P697*(1+$R$18), 2),IF(S697="BDI2", TRUNC(P697*(1+$Q$18), 2), "")), "")</f>
        <v/>
      </c>
      <c r="R697" s="586">
        <f>_xlfn.IFS(G697="ETAPA", SUMIFS(ValorTotalSemD, Nivel, A697), G697="SUB-ETAPA", SUMIFS(ValorTotalSemD, SubNivel, C697), TRUE, U697)</f>
        <v/>
      </c>
      <c r="S697" s="587">
        <f>IF(G697="","",IF(OR(G697="etapa",G697="sub-etapa"),"",OFFSET(MCQ!M$20,ROW(M697)-ROW(M$20),0)))</f>
        <v/>
      </c>
      <c r="T697" s="588">
        <f>IFERROR(TRUNC(L697*N697,2),"")</f>
        <v/>
      </c>
      <c r="U697" s="589">
        <f>IFERROR(TRUNC(L697*Q697,2),"")</f>
        <v/>
      </c>
    </row>
    <row r="698">
      <c r="A698" s="18">
        <f>OFFSET(MCQ!A$20,ROW(A698)-ROW(A$20),0)</f>
        <v/>
      </c>
      <c r="B698" s="18">
        <f>OFFSET(MCQ!B$20,ROW(B698)-ROW(B$20),0)</f>
        <v/>
      </c>
      <c r="C698" s="18">
        <f>OFFSET(MCQ!C$20,ROW(C698)-ROW(C$20),0)</f>
        <v/>
      </c>
      <c r="D698" s="18">
        <f>OFFSET(MCQ!D$20,ROW(D698)-ROW(D$20),0)</f>
        <v/>
      </c>
      <c r="E698" s="18">
        <f>OFFSET(MCQ!E$20,ROW(E698)-ROW(E$20),0)</f>
        <v/>
      </c>
      <c r="F698" s="18" t="n"/>
      <c r="G698" s="233">
        <f>OFFSET(MCQ!G$20,ROW(G698)-ROW(G$20),0)</f>
        <v/>
      </c>
      <c r="H698" s="583">
        <f>IF(G698="","",OFFSET(MCQ!H$20,ROW(H698)-ROW(H$20),0))</f>
        <v/>
      </c>
      <c r="I698" s="24">
        <f>IF(G698="","",IF(OR(G698="etapa",G698="sub-etapa"),"",OFFSET(MCQ!I$20,ROW(I698)-ROW(I$20),0)))</f>
        <v/>
      </c>
      <c r="J698" s="25">
        <f>IF(G698="","",OFFSET(MCQ!J$20,ROW(J698)-ROW(J$20),0))</f>
        <v/>
      </c>
      <c r="K698" s="24">
        <f>IF(G698="","",IF(OR(G698="etapa",G698="sub-etapa"),"",OFFSET(MCQ!K$20,ROW(K698)-ROW(K$20),0)))</f>
        <v/>
      </c>
      <c r="L698" s="26">
        <f>IF(G698="","",IF(OR(G698="etapa",G698="sub-etapa"),"",TRUNC(OFFSET(MCQ!L$20,ROW(L698)-ROW(L$20),0),2)))</f>
        <v/>
      </c>
      <c r="M698" s="584">
        <f>IF(I698="", "", IFERROR(VLOOKUP(VALUE(I698), _BaseAbril2026, 4, 0), IFERROR(VLOOKUP(TEXT(I698, "@"), _BaseAbril2026, 4, 0), "")))</f>
        <v/>
      </c>
      <c r="N698" s="585">
        <f>IFERROR(IF(S698="BDI1", TRUNC(M698*(1+$O$18), 2),IF(S698="BDI2", TRUNC(M698*(1+$N$18), 2), "")), "")</f>
        <v/>
      </c>
      <c r="O698" s="586">
        <f>_xlfn.IFS(G698="ETAPA", SUMIFS(ValorTotalComD, Nivel, A698), G698="SUB-ETAPA", SUMIFS(ValorTotalComD, SubNivel, C698), TRUE, T698)</f>
        <v/>
      </c>
      <c r="P698" s="584">
        <f>IF(I698="", "", IFERROR(VLOOKUP(VALUE(I698), _BaseAbril2026, 5, 0), IFERROR(VLOOKUP(TEXT(I698, "@"), _BaseAbril2026, 5, 0), "")))</f>
        <v/>
      </c>
      <c r="Q698" s="585">
        <f>IFERROR(IF(S698="BDI1", TRUNC(P698*(1+$R$18), 2),IF(S698="BDI2", TRUNC(P698*(1+$Q$18), 2), "")), "")</f>
        <v/>
      </c>
      <c r="R698" s="586">
        <f>_xlfn.IFS(G698="ETAPA", SUMIFS(ValorTotalSemD, Nivel, A698), G698="SUB-ETAPA", SUMIFS(ValorTotalSemD, SubNivel, C698), TRUE, U698)</f>
        <v/>
      </c>
      <c r="S698" s="587">
        <f>IF(G698="","",IF(OR(G698="etapa",G698="sub-etapa"),"",OFFSET(MCQ!M$20,ROW(M698)-ROW(M$20),0)))</f>
        <v/>
      </c>
      <c r="T698" s="588">
        <f>IFERROR(TRUNC(L698*N698,2),"")</f>
        <v/>
      </c>
      <c r="U698" s="589">
        <f>IFERROR(TRUNC(L698*Q698,2),"")</f>
        <v/>
      </c>
    </row>
    <row r="699">
      <c r="A699" s="18">
        <f>OFFSET(MCQ!A$20,ROW(A699)-ROW(A$20),0)</f>
        <v/>
      </c>
      <c r="B699" s="18">
        <f>OFFSET(MCQ!B$20,ROW(B699)-ROW(B$20),0)</f>
        <v/>
      </c>
      <c r="C699" s="18">
        <f>OFFSET(MCQ!C$20,ROW(C699)-ROW(C$20),0)</f>
        <v/>
      </c>
      <c r="D699" s="18">
        <f>OFFSET(MCQ!D$20,ROW(D699)-ROW(D$20),0)</f>
        <v/>
      </c>
      <c r="E699" s="18">
        <f>OFFSET(MCQ!E$20,ROW(E699)-ROW(E$20),0)</f>
        <v/>
      </c>
      <c r="F699" s="18" t="n"/>
      <c r="G699" s="233">
        <f>OFFSET(MCQ!G$20,ROW(G699)-ROW(G$20),0)</f>
        <v/>
      </c>
      <c r="H699" s="583">
        <f>IF(G699="","",OFFSET(MCQ!H$20,ROW(H699)-ROW(H$20),0))</f>
        <v/>
      </c>
      <c r="I699" s="24">
        <f>IF(G699="","",IF(OR(G699="etapa",G699="sub-etapa"),"",OFFSET(MCQ!I$20,ROW(I699)-ROW(I$20),0)))</f>
        <v/>
      </c>
      <c r="J699" s="25">
        <f>IF(G699="","",OFFSET(MCQ!J$20,ROW(J699)-ROW(J$20),0))</f>
        <v/>
      </c>
      <c r="K699" s="24">
        <f>IF(G699="","",IF(OR(G699="etapa",G699="sub-etapa"),"",OFFSET(MCQ!K$20,ROW(K699)-ROW(K$20),0)))</f>
        <v/>
      </c>
      <c r="L699" s="26">
        <f>IF(G699="","",IF(OR(G699="etapa",G699="sub-etapa"),"",TRUNC(OFFSET(MCQ!L$20,ROW(L699)-ROW(L$20),0),2)))</f>
        <v/>
      </c>
      <c r="M699" s="584">
        <f>IF(I699="", "", IFERROR(VLOOKUP(VALUE(I699), _BaseAbril2026, 4, 0), IFERROR(VLOOKUP(TEXT(I699, "@"), _BaseAbril2026, 4, 0), "")))</f>
        <v/>
      </c>
      <c r="N699" s="585">
        <f>IFERROR(IF(S699="BDI1", TRUNC(M699*(1+$O$18), 2),IF(S699="BDI2", TRUNC(M699*(1+$N$18), 2), "")), "")</f>
        <v/>
      </c>
      <c r="O699" s="586">
        <f>_xlfn.IFS(G699="ETAPA", SUMIFS(ValorTotalComD, Nivel, A699), G699="SUB-ETAPA", SUMIFS(ValorTotalComD, SubNivel, C699), TRUE, T699)</f>
        <v/>
      </c>
      <c r="P699" s="584">
        <f>IF(I699="", "", IFERROR(VLOOKUP(VALUE(I699), _BaseAbril2026, 5, 0), IFERROR(VLOOKUP(TEXT(I699, "@"), _BaseAbril2026, 5, 0), "")))</f>
        <v/>
      </c>
      <c r="Q699" s="585">
        <f>IFERROR(IF(S699="BDI1", TRUNC(P699*(1+$R$18), 2),IF(S699="BDI2", TRUNC(P699*(1+$Q$18), 2), "")), "")</f>
        <v/>
      </c>
      <c r="R699" s="586">
        <f>_xlfn.IFS(G699="ETAPA", SUMIFS(ValorTotalSemD, Nivel, A699), G699="SUB-ETAPA", SUMIFS(ValorTotalSemD, SubNivel, C699), TRUE, U699)</f>
        <v/>
      </c>
      <c r="S699" s="587">
        <f>IF(G699="","",IF(OR(G699="etapa",G699="sub-etapa"),"",OFFSET(MCQ!M$20,ROW(M699)-ROW(M$20),0)))</f>
        <v/>
      </c>
      <c r="T699" s="588">
        <f>IFERROR(TRUNC(L699*N699,2),"")</f>
        <v/>
      </c>
      <c r="U699" s="589">
        <f>IFERROR(TRUNC(L699*Q699,2),"")</f>
        <v/>
      </c>
    </row>
    <row r="700">
      <c r="A700" s="18">
        <f>OFFSET(MCQ!A$20,ROW(A700)-ROW(A$20),0)</f>
        <v/>
      </c>
      <c r="B700" s="18">
        <f>OFFSET(MCQ!B$20,ROW(B700)-ROW(B$20),0)</f>
        <v/>
      </c>
      <c r="C700" s="18">
        <f>OFFSET(MCQ!C$20,ROW(C700)-ROW(C$20),0)</f>
        <v/>
      </c>
      <c r="D700" s="18">
        <f>OFFSET(MCQ!D$20,ROW(D700)-ROW(D$20),0)</f>
        <v/>
      </c>
      <c r="E700" s="18">
        <f>OFFSET(MCQ!E$20,ROW(E700)-ROW(E$20),0)</f>
        <v/>
      </c>
      <c r="F700" s="18" t="n"/>
      <c r="G700" s="233">
        <f>OFFSET(MCQ!G$20,ROW(G700)-ROW(G$20),0)</f>
        <v/>
      </c>
      <c r="H700" s="583">
        <f>IF(G700="","",OFFSET(MCQ!H$20,ROW(H700)-ROW(H$20),0))</f>
        <v/>
      </c>
      <c r="I700" s="24">
        <f>IF(G700="","",IF(OR(G700="etapa",G700="sub-etapa"),"",OFFSET(MCQ!I$20,ROW(I700)-ROW(I$20),0)))</f>
        <v/>
      </c>
      <c r="J700" s="25">
        <f>IF(G700="","",OFFSET(MCQ!J$20,ROW(J700)-ROW(J$20),0))</f>
        <v/>
      </c>
      <c r="K700" s="24">
        <f>IF(G700="","",IF(OR(G700="etapa",G700="sub-etapa"),"",OFFSET(MCQ!K$20,ROW(K700)-ROW(K$20),0)))</f>
        <v/>
      </c>
      <c r="L700" s="26">
        <f>IF(G700="","",IF(OR(G700="etapa",G700="sub-etapa"),"",TRUNC(OFFSET(MCQ!L$20,ROW(L700)-ROW(L$20),0),2)))</f>
        <v/>
      </c>
      <c r="M700" s="584">
        <f>IF(I700="", "", IFERROR(VLOOKUP(VALUE(I700), _BaseAbril2026, 4, 0), IFERROR(VLOOKUP(TEXT(I700, "@"), _BaseAbril2026, 4, 0), "")))</f>
        <v/>
      </c>
      <c r="N700" s="585">
        <f>IFERROR(IF(S700="BDI1", TRUNC(M700*(1+$O$18), 2),IF(S700="BDI2", TRUNC(M700*(1+$N$18), 2), "")), "")</f>
        <v/>
      </c>
      <c r="O700" s="586">
        <f>_xlfn.IFS(G700="ETAPA", SUMIFS(ValorTotalComD, Nivel, A700), G700="SUB-ETAPA", SUMIFS(ValorTotalComD, SubNivel, C700), TRUE, T700)</f>
        <v/>
      </c>
      <c r="P700" s="584">
        <f>IF(I700="", "", IFERROR(VLOOKUP(VALUE(I700), _BaseAbril2026, 5, 0), IFERROR(VLOOKUP(TEXT(I700, "@"), _BaseAbril2026, 5, 0), "")))</f>
        <v/>
      </c>
      <c r="Q700" s="585">
        <f>IFERROR(IF(S700="BDI1", TRUNC(P700*(1+$R$18), 2),IF(S700="BDI2", TRUNC(P700*(1+$Q$18), 2), "")), "")</f>
        <v/>
      </c>
      <c r="R700" s="586">
        <f>_xlfn.IFS(G700="ETAPA", SUMIFS(ValorTotalSemD, Nivel, A700), G700="SUB-ETAPA", SUMIFS(ValorTotalSemD, SubNivel, C700), TRUE, U700)</f>
        <v/>
      </c>
      <c r="S700" s="587">
        <f>IF(G700="","",IF(OR(G700="etapa",G700="sub-etapa"),"",OFFSET(MCQ!M$20,ROW(M700)-ROW(M$20),0)))</f>
        <v/>
      </c>
      <c r="T700" s="588">
        <f>IFERROR(TRUNC(L700*N700,2),"")</f>
        <v/>
      </c>
      <c r="U700" s="589">
        <f>IFERROR(TRUNC(L700*Q700,2),"")</f>
        <v/>
      </c>
    </row>
    <row r="701">
      <c r="A701" s="18">
        <f>OFFSET(MCQ!A$20,ROW(A701)-ROW(A$20),0)</f>
        <v/>
      </c>
      <c r="B701" s="18">
        <f>OFFSET(MCQ!B$20,ROW(B701)-ROW(B$20),0)</f>
        <v/>
      </c>
      <c r="C701" s="18">
        <f>OFFSET(MCQ!C$20,ROW(C701)-ROW(C$20),0)</f>
        <v/>
      </c>
      <c r="D701" s="18">
        <f>OFFSET(MCQ!D$20,ROW(D701)-ROW(D$20),0)</f>
        <v/>
      </c>
      <c r="E701" s="18">
        <f>OFFSET(MCQ!E$20,ROW(E701)-ROW(E$20),0)</f>
        <v/>
      </c>
      <c r="F701" s="18" t="n"/>
      <c r="G701" s="233">
        <f>OFFSET(MCQ!G$20,ROW(G701)-ROW(G$20),0)</f>
        <v/>
      </c>
      <c r="H701" s="583">
        <f>IF(G701="","",OFFSET(MCQ!H$20,ROW(H701)-ROW(H$20),0))</f>
        <v/>
      </c>
      <c r="I701" s="24">
        <f>IF(G701="","",IF(OR(G701="etapa",G701="sub-etapa"),"",OFFSET(MCQ!I$20,ROW(I701)-ROW(I$20),0)))</f>
        <v/>
      </c>
      <c r="J701" s="25">
        <f>IF(G701="","",OFFSET(MCQ!J$20,ROW(J701)-ROW(J$20),0))</f>
        <v/>
      </c>
      <c r="K701" s="24">
        <f>IF(G701="","",IF(OR(G701="etapa",G701="sub-etapa"),"",OFFSET(MCQ!K$20,ROW(K701)-ROW(K$20),0)))</f>
        <v/>
      </c>
      <c r="L701" s="26">
        <f>IF(G701="","",IF(OR(G701="etapa",G701="sub-etapa"),"",TRUNC(OFFSET(MCQ!L$20,ROW(L701)-ROW(L$20),0),2)))</f>
        <v/>
      </c>
      <c r="M701" s="584">
        <f>IF(I701="", "", IFERROR(VLOOKUP(VALUE(I701), _BaseAbril2026, 4, 0), IFERROR(VLOOKUP(TEXT(I701, "@"), _BaseAbril2026, 4, 0), "")))</f>
        <v/>
      </c>
      <c r="N701" s="585">
        <f>IFERROR(IF(S701="BDI1", TRUNC(M701*(1+$O$18), 2),IF(S701="BDI2", TRUNC(M701*(1+$N$18), 2), "")), "")</f>
        <v/>
      </c>
      <c r="O701" s="586">
        <f>_xlfn.IFS(G701="ETAPA", SUMIFS(ValorTotalComD, Nivel, A701), G701="SUB-ETAPA", SUMIFS(ValorTotalComD, SubNivel, C701), TRUE, T701)</f>
        <v/>
      </c>
      <c r="P701" s="584">
        <f>IF(I701="", "", IFERROR(VLOOKUP(VALUE(I701), _BaseAbril2026, 5, 0), IFERROR(VLOOKUP(TEXT(I701, "@"), _BaseAbril2026, 5, 0), "")))</f>
        <v/>
      </c>
      <c r="Q701" s="585">
        <f>IFERROR(IF(S701="BDI1", TRUNC(P701*(1+$R$18), 2),IF(S701="BDI2", TRUNC(P701*(1+$Q$18), 2), "")), "")</f>
        <v/>
      </c>
      <c r="R701" s="586">
        <f>_xlfn.IFS(G701="ETAPA", SUMIFS(ValorTotalSemD, Nivel, A701), G701="SUB-ETAPA", SUMIFS(ValorTotalSemD, SubNivel, C701), TRUE, U701)</f>
        <v/>
      </c>
      <c r="S701" s="587">
        <f>IF(G701="","",IF(OR(G701="etapa",G701="sub-etapa"),"",OFFSET(MCQ!M$20,ROW(M701)-ROW(M$20),0)))</f>
        <v/>
      </c>
      <c r="T701" s="588">
        <f>IFERROR(TRUNC(L701*N701,2),"")</f>
        <v/>
      </c>
      <c r="U701" s="589">
        <f>IFERROR(TRUNC(L701*Q701,2),"")</f>
        <v/>
      </c>
    </row>
    <row r="702">
      <c r="A702" s="18">
        <f>OFFSET(MCQ!A$20,ROW(A702)-ROW(A$20),0)</f>
        <v/>
      </c>
      <c r="B702" s="18">
        <f>OFFSET(MCQ!B$20,ROW(B702)-ROW(B$20),0)</f>
        <v/>
      </c>
      <c r="C702" s="18">
        <f>OFFSET(MCQ!C$20,ROW(C702)-ROW(C$20),0)</f>
        <v/>
      </c>
      <c r="D702" s="18">
        <f>OFFSET(MCQ!D$20,ROW(D702)-ROW(D$20),0)</f>
        <v/>
      </c>
      <c r="E702" s="18">
        <f>OFFSET(MCQ!E$20,ROW(E702)-ROW(E$20),0)</f>
        <v/>
      </c>
      <c r="F702" s="18" t="n"/>
      <c r="G702" s="233">
        <f>OFFSET(MCQ!G$20,ROW(G702)-ROW(G$20),0)</f>
        <v/>
      </c>
      <c r="H702" s="583">
        <f>IF(G702="","",OFFSET(MCQ!H$20,ROW(H702)-ROW(H$20),0))</f>
        <v/>
      </c>
      <c r="I702" s="24">
        <f>IF(G702="","",IF(OR(G702="etapa",G702="sub-etapa"),"",OFFSET(MCQ!I$20,ROW(I702)-ROW(I$20),0)))</f>
        <v/>
      </c>
      <c r="J702" s="25">
        <f>IF(G702="","",OFFSET(MCQ!J$20,ROW(J702)-ROW(J$20),0))</f>
        <v/>
      </c>
      <c r="K702" s="24">
        <f>IF(G702="","",IF(OR(G702="etapa",G702="sub-etapa"),"",OFFSET(MCQ!K$20,ROW(K702)-ROW(K$20),0)))</f>
        <v/>
      </c>
      <c r="L702" s="26">
        <f>IF(G702="","",IF(OR(G702="etapa",G702="sub-etapa"),"",TRUNC(OFFSET(MCQ!L$20,ROW(L702)-ROW(L$20),0),2)))</f>
        <v/>
      </c>
      <c r="M702" s="584">
        <f>IF(I702="", "", IFERROR(VLOOKUP(VALUE(I702), _BaseAbril2026, 4, 0), IFERROR(VLOOKUP(TEXT(I702, "@"), _BaseAbril2026, 4, 0), "")))</f>
        <v/>
      </c>
      <c r="N702" s="585">
        <f>IFERROR(IF(S702="BDI1", TRUNC(M702*(1+$O$18), 2),IF(S702="BDI2", TRUNC(M702*(1+$N$18), 2), "")), "")</f>
        <v/>
      </c>
      <c r="O702" s="586">
        <f>_xlfn.IFS(G702="ETAPA", SUMIFS(ValorTotalComD, Nivel, A702), G702="SUB-ETAPA", SUMIFS(ValorTotalComD, SubNivel, C702), TRUE, T702)</f>
        <v/>
      </c>
      <c r="P702" s="584">
        <f>IF(I702="", "", IFERROR(VLOOKUP(VALUE(I702), _BaseAbril2026, 5, 0), IFERROR(VLOOKUP(TEXT(I702, "@"), _BaseAbril2026, 5, 0), "")))</f>
        <v/>
      </c>
      <c r="Q702" s="585">
        <f>IFERROR(IF(S702="BDI1", TRUNC(P702*(1+$R$18), 2),IF(S702="BDI2", TRUNC(P702*(1+$Q$18), 2), "")), "")</f>
        <v/>
      </c>
      <c r="R702" s="586">
        <f>_xlfn.IFS(G702="ETAPA", SUMIFS(ValorTotalSemD, Nivel, A702), G702="SUB-ETAPA", SUMIFS(ValorTotalSemD, SubNivel, C702), TRUE, U702)</f>
        <v/>
      </c>
      <c r="S702" s="587">
        <f>IF(G702="","",IF(OR(G702="etapa",G702="sub-etapa"),"",OFFSET(MCQ!M$20,ROW(M702)-ROW(M$20),0)))</f>
        <v/>
      </c>
      <c r="T702" s="588">
        <f>IFERROR(TRUNC(L702*N702,2),"")</f>
        <v/>
      </c>
      <c r="U702" s="589">
        <f>IFERROR(TRUNC(L702*Q702,2),"")</f>
        <v/>
      </c>
    </row>
    <row r="703">
      <c r="A703" s="18">
        <f>OFFSET(MCQ!A$20,ROW(A703)-ROW(A$20),0)</f>
        <v/>
      </c>
      <c r="B703" s="18">
        <f>OFFSET(MCQ!B$20,ROW(B703)-ROW(B$20),0)</f>
        <v/>
      </c>
      <c r="C703" s="18">
        <f>OFFSET(MCQ!C$20,ROW(C703)-ROW(C$20),0)</f>
        <v/>
      </c>
      <c r="D703" s="18">
        <f>OFFSET(MCQ!D$20,ROW(D703)-ROW(D$20),0)</f>
        <v/>
      </c>
      <c r="E703" s="18">
        <f>OFFSET(MCQ!E$20,ROW(E703)-ROW(E$20),0)</f>
        <v/>
      </c>
      <c r="F703" s="18" t="n"/>
      <c r="G703" s="233">
        <f>OFFSET(MCQ!G$20,ROW(G703)-ROW(G$20),0)</f>
        <v/>
      </c>
      <c r="H703" s="583">
        <f>IF(G703="","",OFFSET(MCQ!H$20,ROW(H703)-ROW(H$20),0))</f>
        <v/>
      </c>
      <c r="I703" s="24">
        <f>IF(G703="","",IF(OR(G703="etapa",G703="sub-etapa"),"",OFFSET(MCQ!I$20,ROW(I703)-ROW(I$20),0)))</f>
        <v/>
      </c>
      <c r="J703" s="25">
        <f>IF(G703="","",OFFSET(MCQ!J$20,ROW(J703)-ROW(J$20),0))</f>
        <v/>
      </c>
      <c r="K703" s="24">
        <f>IF(G703="","",IF(OR(G703="etapa",G703="sub-etapa"),"",OFFSET(MCQ!K$20,ROW(K703)-ROW(K$20),0)))</f>
        <v/>
      </c>
      <c r="L703" s="26">
        <f>IF(G703="","",IF(OR(G703="etapa",G703="sub-etapa"),"",TRUNC(OFFSET(MCQ!L$20,ROW(L703)-ROW(L$20),0),2)))</f>
        <v/>
      </c>
      <c r="M703" s="584">
        <f>IF(I703="", "", IFERROR(VLOOKUP(VALUE(I703), _BaseAbril2026, 4, 0), IFERROR(VLOOKUP(TEXT(I703, "@"), _BaseAbril2026, 4, 0), "")))</f>
        <v/>
      </c>
      <c r="N703" s="585">
        <f>IFERROR(IF(S703="BDI1", TRUNC(M703*(1+$O$18), 2),IF(S703="BDI2", TRUNC(M703*(1+$N$18), 2), "")), "")</f>
        <v/>
      </c>
      <c r="O703" s="586">
        <f>_xlfn.IFS(G703="ETAPA", SUMIFS(ValorTotalComD, Nivel, A703), G703="SUB-ETAPA", SUMIFS(ValorTotalComD, SubNivel, C703), TRUE, T703)</f>
        <v/>
      </c>
      <c r="P703" s="584">
        <f>IF(I703="", "", IFERROR(VLOOKUP(VALUE(I703), _BaseAbril2026, 5, 0), IFERROR(VLOOKUP(TEXT(I703, "@"), _BaseAbril2026, 5, 0), "")))</f>
        <v/>
      </c>
      <c r="Q703" s="585">
        <f>IFERROR(IF(S703="BDI1", TRUNC(P703*(1+$R$18), 2),IF(S703="BDI2", TRUNC(P703*(1+$Q$18), 2), "")), "")</f>
        <v/>
      </c>
      <c r="R703" s="586">
        <f>_xlfn.IFS(G703="ETAPA", SUMIFS(ValorTotalSemD, Nivel, A703), G703="SUB-ETAPA", SUMIFS(ValorTotalSemD, SubNivel, C703), TRUE, U703)</f>
        <v/>
      </c>
      <c r="S703" s="587">
        <f>IF(G703="","",IF(OR(G703="etapa",G703="sub-etapa"),"",OFFSET(MCQ!M$20,ROW(M703)-ROW(M$20),0)))</f>
        <v/>
      </c>
      <c r="T703" s="588">
        <f>IFERROR(TRUNC(L703*N703,2),"")</f>
        <v/>
      </c>
      <c r="U703" s="589">
        <f>IFERROR(TRUNC(L703*Q703,2),"")</f>
        <v/>
      </c>
    </row>
    <row r="704">
      <c r="A704" s="18">
        <f>OFFSET(MCQ!A$20,ROW(A704)-ROW(A$20),0)</f>
        <v/>
      </c>
      <c r="B704" s="18">
        <f>OFFSET(MCQ!B$20,ROW(B704)-ROW(B$20),0)</f>
        <v/>
      </c>
      <c r="C704" s="18">
        <f>OFFSET(MCQ!C$20,ROW(C704)-ROW(C$20),0)</f>
        <v/>
      </c>
      <c r="D704" s="18">
        <f>OFFSET(MCQ!D$20,ROW(D704)-ROW(D$20),0)</f>
        <v/>
      </c>
      <c r="E704" s="18">
        <f>OFFSET(MCQ!E$20,ROW(E704)-ROW(E$20),0)</f>
        <v/>
      </c>
      <c r="F704" s="18" t="n"/>
      <c r="G704" s="233">
        <f>OFFSET(MCQ!G$20,ROW(G704)-ROW(G$20),0)</f>
        <v/>
      </c>
      <c r="H704" s="583">
        <f>IF(G704="","",OFFSET(MCQ!H$20,ROW(H704)-ROW(H$20),0))</f>
        <v/>
      </c>
      <c r="I704" s="24">
        <f>IF(G704="","",IF(OR(G704="etapa",G704="sub-etapa"),"",OFFSET(MCQ!I$20,ROW(I704)-ROW(I$20),0)))</f>
        <v/>
      </c>
      <c r="J704" s="25">
        <f>IF(G704="","",OFFSET(MCQ!J$20,ROW(J704)-ROW(J$20),0))</f>
        <v/>
      </c>
      <c r="K704" s="24">
        <f>IF(G704="","",IF(OR(G704="etapa",G704="sub-etapa"),"",OFFSET(MCQ!K$20,ROW(K704)-ROW(K$20),0)))</f>
        <v/>
      </c>
      <c r="L704" s="26">
        <f>IF(G704="","",IF(OR(G704="etapa",G704="sub-etapa"),"",TRUNC(OFFSET(MCQ!L$20,ROW(L704)-ROW(L$20),0),2)))</f>
        <v/>
      </c>
      <c r="M704" s="584">
        <f>IF(I704="", "", IFERROR(VLOOKUP(VALUE(I704), _BaseAbril2026, 4, 0), IFERROR(VLOOKUP(TEXT(I704, "@"), _BaseAbril2026, 4, 0), "")))</f>
        <v/>
      </c>
      <c r="N704" s="585">
        <f>IFERROR(IF(S704="BDI1", TRUNC(M704*(1+$O$18), 2),IF(S704="BDI2", TRUNC(M704*(1+$N$18), 2), "")), "")</f>
        <v/>
      </c>
      <c r="O704" s="586">
        <f>_xlfn.IFS(G704="ETAPA", SUMIFS(ValorTotalComD, Nivel, A704), G704="SUB-ETAPA", SUMIFS(ValorTotalComD, SubNivel, C704), TRUE, T704)</f>
        <v/>
      </c>
      <c r="P704" s="584">
        <f>IF(I704="", "", IFERROR(VLOOKUP(VALUE(I704), _BaseAbril2026, 5, 0), IFERROR(VLOOKUP(TEXT(I704, "@"), _BaseAbril2026, 5, 0), "")))</f>
        <v/>
      </c>
      <c r="Q704" s="585">
        <f>IFERROR(IF(S704="BDI1", TRUNC(P704*(1+$R$18), 2),IF(S704="BDI2", TRUNC(P704*(1+$Q$18), 2), "")), "")</f>
        <v/>
      </c>
      <c r="R704" s="586">
        <f>_xlfn.IFS(G704="ETAPA", SUMIFS(ValorTotalSemD, Nivel, A704), G704="SUB-ETAPA", SUMIFS(ValorTotalSemD, SubNivel, C704), TRUE, U704)</f>
        <v/>
      </c>
      <c r="S704" s="587">
        <f>IF(G704="","",IF(OR(G704="etapa",G704="sub-etapa"),"",OFFSET(MCQ!M$20,ROW(M704)-ROW(M$20),0)))</f>
        <v/>
      </c>
      <c r="T704" s="588">
        <f>IFERROR(TRUNC(L704*N704,2),"")</f>
        <v/>
      </c>
      <c r="U704" s="589">
        <f>IFERROR(TRUNC(L704*Q704,2),"")</f>
        <v/>
      </c>
    </row>
    <row r="705">
      <c r="A705" s="18">
        <f>OFFSET(MCQ!A$20,ROW(A705)-ROW(A$20),0)</f>
        <v/>
      </c>
      <c r="B705" s="18">
        <f>OFFSET(MCQ!B$20,ROW(B705)-ROW(B$20),0)</f>
        <v/>
      </c>
      <c r="C705" s="18">
        <f>OFFSET(MCQ!C$20,ROW(C705)-ROW(C$20),0)</f>
        <v/>
      </c>
      <c r="D705" s="18">
        <f>OFFSET(MCQ!D$20,ROW(D705)-ROW(D$20),0)</f>
        <v/>
      </c>
      <c r="E705" s="18">
        <f>OFFSET(MCQ!E$20,ROW(E705)-ROW(E$20),0)</f>
        <v/>
      </c>
      <c r="F705" s="18" t="n"/>
      <c r="G705" s="233">
        <f>OFFSET(MCQ!G$20,ROW(G705)-ROW(G$20),0)</f>
        <v/>
      </c>
      <c r="H705" s="583">
        <f>IF(G705="","",OFFSET(MCQ!H$20,ROW(H705)-ROW(H$20),0))</f>
        <v/>
      </c>
      <c r="I705" s="24">
        <f>IF(G705="","",IF(OR(G705="etapa",G705="sub-etapa"),"",OFFSET(MCQ!I$20,ROW(I705)-ROW(I$20),0)))</f>
        <v/>
      </c>
      <c r="J705" s="25">
        <f>IF(G705="","",OFFSET(MCQ!J$20,ROW(J705)-ROW(J$20),0))</f>
        <v/>
      </c>
      <c r="K705" s="24">
        <f>IF(G705="","",IF(OR(G705="etapa",G705="sub-etapa"),"",OFFSET(MCQ!K$20,ROW(K705)-ROW(K$20),0)))</f>
        <v/>
      </c>
      <c r="L705" s="26">
        <f>IF(G705="","",IF(OR(G705="etapa",G705="sub-etapa"),"",TRUNC(OFFSET(MCQ!L$20,ROW(L705)-ROW(L$20),0),2)))</f>
        <v/>
      </c>
      <c r="M705" s="584">
        <f>IF(I705="", "", IFERROR(VLOOKUP(VALUE(I705), _BaseAbril2026, 4, 0), IFERROR(VLOOKUP(TEXT(I705, "@"), _BaseAbril2026, 4, 0), "")))</f>
        <v/>
      </c>
      <c r="N705" s="585">
        <f>IFERROR(IF(S705="BDI1", TRUNC(M705*(1+$O$18), 2),IF(S705="BDI2", TRUNC(M705*(1+$N$18), 2), "")), "")</f>
        <v/>
      </c>
      <c r="O705" s="586">
        <f>_xlfn.IFS(G705="ETAPA", SUMIFS(ValorTotalComD, Nivel, A705), G705="SUB-ETAPA", SUMIFS(ValorTotalComD, SubNivel, C705), TRUE, T705)</f>
        <v/>
      </c>
      <c r="P705" s="584">
        <f>IF(I705="", "", IFERROR(VLOOKUP(VALUE(I705), _BaseAbril2026, 5, 0), IFERROR(VLOOKUP(TEXT(I705, "@"), _BaseAbril2026, 5, 0), "")))</f>
        <v/>
      </c>
      <c r="Q705" s="585">
        <f>IFERROR(IF(S705="BDI1", TRUNC(P705*(1+$R$18), 2),IF(S705="BDI2", TRUNC(P705*(1+$Q$18), 2), "")), "")</f>
        <v/>
      </c>
      <c r="R705" s="586">
        <f>_xlfn.IFS(G705="ETAPA", SUMIFS(ValorTotalSemD, Nivel, A705), G705="SUB-ETAPA", SUMIFS(ValorTotalSemD, SubNivel, C705), TRUE, U705)</f>
        <v/>
      </c>
      <c r="S705" s="587">
        <f>IF(G705="","",IF(OR(G705="etapa",G705="sub-etapa"),"",OFFSET(MCQ!M$20,ROW(M705)-ROW(M$20),0)))</f>
        <v/>
      </c>
      <c r="T705" s="588">
        <f>IFERROR(TRUNC(L705*N705,2),"")</f>
        <v/>
      </c>
      <c r="U705" s="589">
        <f>IFERROR(TRUNC(L705*Q705,2),"")</f>
        <v/>
      </c>
    </row>
    <row r="706">
      <c r="A706" s="18">
        <f>OFFSET(MCQ!A$20,ROW(A706)-ROW(A$20),0)</f>
        <v/>
      </c>
      <c r="B706" s="18">
        <f>OFFSET(MCQ!B$20,ROW(B706)-ROW(B$20),0)</f>
        <v/>
      </c>
      <c r="C706" s="18">
        <f>OFFSET(MCQ!C$20,ROW(C706)-ROW(C$20),0)</f>
        <v/>
      </c>
      <c r="D706" s="18">
        <f>OFFSET(MCQ!D$20,ROW(D706)-ROW(D$20),0)</f>
        <v/>
      </c>
      <c r="E706" s="18">
        <f>OFFSET(MCQ!E$20,ROW(E706)-ROW(E$20),0)</f>
        <v/>
      </c>
      <c r="F706" s="18" t="n"/>
      <c r="G706" s="233">
        <f>OFFSET(MCQ!G$20,ROW(G706)-ROW(G$20),0)</f>
        <v/>
      </c>
      <c r="H706" s="583">
        <f>IF(G706="","",OFFSET(MCQ!H$20,ROW(H706)-ROW(H$20),0))</f>
        <v/>
      </c>
      <c r="I706" s="24">
        <f>IF(G706="","",IF(OR(G706="etapa",G706="sub-etapa"),"",OFFSET(MCQ!I$20,ROW(I706)-ROW(I$20),0)))</f>
        <v/>
      </c>
      <c r="J706" s="25">
        <f>IF(G706="","",OFFSET(MCQ!J$20,ROW(J706)-ROW(J$20),0))</f>
        <v/>
      </c>
      <c r="K706" s="24">
        <f>IF(G706="","",IF(OR(G706="etapa",G706="sub-etapa"),"",OFFSET(MCQ!K$20,ROW(K706)-ROW(K$20),0)))</f>
        <v/>
      </c>
      <c r="L706" s="26">
        <f>IF(G706="","",IF(OR(G706="etapa",G706="sub-etapa"),"",TRUNC(OFFSET(MCQ!L$20,ROW(L706)-ROW(L$20),0),2)))</f>
        <v/>
      </c>
      <c r="M706" s="584">
        <f>IF(I706="", "", IFERROR(VLOOKUP(VALUE(I706), _BaseAbril2026, 4, 0), IFERROR(VLOOKUP(TEXT(I706, "@"), _BaseAbril2026, 4, 0), "")))</f>
        <v/>
      </c>
      <c r="N706" s="585">
        <f>IFERROR(IF(S706="BDI1", TRUNC(M706*(1+$O$18), 2),IF(S706="BDI2", TRUNC(M706*(1+$N$18), 2), "")), "")</f>
        <v/>
      </c>
      <c r="O706" s="586">
        <f>_xlfn.IFS(G706="ETAPA", SUMIFS(ValorTotalComD, Nivel, A706), G706="SUB-ETAPA", SUMIFS(ValorTotalComD, SubNivel, C706), TRUE, T706)</f>
        <v/>
      </c>
      <c r="P706" s="584">
        <f>IF(I706="", "", IFERROR(VLOOKUP(VALUE(I706), _BaseAbril2026, 5, 0), IFERROR(VLOOKUP(TEXT(I706, "@"), _BaseAbril2026, 5, 0), "")))</f>
        <v/>
      </c>
      <c r="Q706" s="585">
        <f>IFERROR(IF(S706="BDI1", TRUNC(P706*(1+$R$18), 2),IF(S706="BDI2", TRUNC(P706*(1+$Q$18), 2), "")), "")</f>
        <v/>
      </c>
      <c r="R706" s="586">
        <f>_xlfn.IFS(G706="ETAPA", SUMIFS(ValorTotalSemD, Nivel, A706), G706="SUB-ETAPA", SUMIFS(ValorTotalSemD, SubNivel, C706), TRUE, U706)</f>
        <v/>
      </c>
      <c r="S706" s="587">
        <f>IF(G706="","",IF(OR(G706="etapa",G706="sub-etapa"),"",OFFSET(MCQ!M$20,ROW(M706)-ROW(M$20),0)))</f>
        <v/>
      </c>
      <c r="T706" s="588">
        <f>IFERROR(TRUNC(L706*N706,2),"")</f>
        <v/>
      </c>
      <c r="U706" s="589">
        <f>IFERROR(TRUNC(L706*Q706,2),"")</f>
        <v/>
      </c>
    </row>
    <row r="707">
      <c r="A707" s="18">
        <f>OFFSET(MCQ!A$20,ROW(A707)-ROW(A$20),0)</f>
        <v/>
      </c>
      <c r="B707" s="18">
        <f>OFFSET(MCQ!B$20,ROW(B707)-ROW(B$20),0)</f>
        <v/>
      </c>
      <c r="C707" s="18">
        <f>OFFSET(MCQ!C$20,ROW(C707)-ROW(C$20),0)</f>
        <v/>
      </c>
      <c r="D707" s="18">
        <f>OFFSET(MCQ!D$20,ROW(D707)-ROW(D$20),0)</f>
        <v/>
      </c>
      <c r="E707" s="18">
        <f>OFFSET(MCQ!E$20,ROW(E707)-ROW(E$20),0)</f>
        <v/>
      </c>
      <c r="F707" s="18" t="n"/>
      <c r="G707" s="233">
        <f>OFFSET(MCQ!G$20,ROW(G707)-ROW(G$20),0)</f>
        <v/>
      </c>
      <c r="H707" s="583">
        <f>IF(G707="","",OFFSET(MCQ!H$20,ROW(H707)-ROW(H$20),0))</f>
        <v/>
      </c>
      <c r="I707" s="24">
        <f>IF(G707="","",IF(OR(G707="etapa",G707="sub-etapa"),"",OFFSET(MCQ!I$20,ROW(I707)-ROW(I$20),0)))</f>
        <v/>
      </c>
      <c r="J707" s="25">
        <f>IF(G707="","",OFFSET(MCQ!J$20,ROW(J707)-ROW(J$20),0))</f>
        <v/>
      </c>
      <c r="K707" s="24">
        <f>IF(G707="","",IF(OR(G707="etapa",G707="sub-etapa"),"",OFFSET(MCQ!K$20,ROW(K707)-ROW(K$20),0)))</f>
        <v/>
      </c>
      <c r="L707" s="26">
        <f>IF(G707="","",IF(OR(G707="etapa",G707="sub-etapa"),"",TRUNC(OFFSET(MCQ!L$20,ROW(L707)-ROW(L$20),0),2)))</f>
        <v/>
      </c>
      <c r="M707" s="584">
        <f>IF(I707="", "", IFERROR(VLOOKUP(VALUE(I707), _BaseAbril2026, 4, 0), IFERROR(VLOOKUP(TEXT(I707, "@"), _BaseAbril2026, 4, 0), "")))</f>
        <v/>
      </c>
      <c r="N707" s="585">
        <f>IFERROR(IF(S707="BDI1", TRUNC(M707*(1+$O$18), 2),IF(S707="BDI2", TRUNC(M707*(1+$N$18), 2), "")), "")</f>
        <v/>
      </c>
      <c r="O707" s="586">
        <f>_xlfn.IFS(G707="ETAPA", SUMIFS(ValorTotalComD, Nivel, A707), G707="SUB-ETAPA", SUMIFS(ValorTotalComD, SubNivel, C707), TRUE, T707)</f>
        <v/>
      </c>
      <c r="P707" s="584">
        <f>IF(I707="", "", IFERROR(VLOOKUP(VALUE(I707), _BaseAbril2026, 5, 0), IFERROR(VLOOKUP(TEXT(I707, "@"), _BaseAbril2026, 5, 0), "")))</f>
        <v/>
      </c>
      <c r="Q707" s="585">
        <f>IFERROR(IF(S707="BDI1", TRUNC(P707*(1+$R$18), 2),IF(S707="BDI2", TRUNC(P707*(1+$Q$18), 2), "")), "")</f>
        <v/>
      </c>
      <c r="R707" s="586">
        <f>_xlfn.IFS(G707="ETAPA", SUMIFS(ValorTotalSemD, Nivel, A707), G707="SUB-ETAPA", SUMIFS(ValorTotalSemD, SubNivel, C707), TRUE, U707)</f>
        <v/>
      </c>
      <c r="S707" s="587">
        <f>IF(G707="","",IF(OR(G707="etapa",G707="sub-etapa"),"",OFFSET(MCQ!M$20,ROW(M707)-ROW(M$20),0)))</f>
        <v/>
      </c>
      <c r="T707" s="588">
        <f>IFERROR(TRUNC(L707*N707,2),"")</f>
        <v/>
      </c>
      <c r="U707" s="589">
        <f>IFERROR(TRUNC(L707*Q707,2),"")</f>
        <v/>
      </c>
    </row>
    <row r="708">
      <c r="A708" s="18">
        <f>OFFSET(MCQ!A$20,ROW(A708)-ROW(A$20),0)</f>
        <v/>
      </c>
      <c r="B708" s="18">
        <f>OFFSET(MCQ!B$20,ROW(B708)-ROW(B$20),0)</f>
        <v/>
      </c>
      <c r="C708" s="18">
        <f>OFFSET(MCQ!C$20,ROW(C708)-ROW(C$20),0)</f>
        <v/>
      </c>
      <c r="D708" s="18">
        <f>OFFSET(MCQ!D$20,ROW(D708)-ROW(D$20),0)</f>
        <v/>
      </c>
      <c r="E708" s="18">
        <f>OFFSET(MCQ!E$20,ROW(E708)-ROW(E$20),0)</f>
        <v/>
      </c>
      <c r="F708" s="18" t="n"/>
      <c r="G708" s="233">
        <f>OFFSET(MCQ!G$20,ROW(G708)-ROW(G$20),0)</f>
        <v/>
      </c>
      <c r="H708" s="583">
        <f>IF(G708="","",OFFSET(MCQ!H$20,ROW(H708)-ROW(H$20),0))</f>
        <v/>
      </c>
      <c r="I708" s="24">
        <f>IF(G708="","",IF(OR(G708="etapa",G708="sub-etapa"),"",OFFSET(MCQ!I$20,ROW(I708)-ROW(I$20),0)))</f>
        <v/>
      </c>
      <c r="J708" s="25">
        <f>IF(G708="","",OFFSET(MCQ!J$20,ROW(J708)-ROW(J$20),0))</f>
        <v/>
      </c>
      <c r="K708" s="24">
        <f>IF(G708="","",IF(OR(G708="etapa",G708="sub-etapa"),"",OFFSET(MCQ!K$20,ROW(K708)-ROW(K$20),0)))</f>
        <v/>
      </c>
      <c r="L708" s="26">
        <f>IF(G708="","",IF(OR(G708="etapa",G708="sub-etapa"),"",TRUNC(OFFSET(MCQ!L$20,ROW(L708)-ROW(L$20),0),2)))</f>
        <v/>
      </c>
      <c r="M708" s="584">
        <f>IF(I708="", "", IFERROR(VLOOKUP(VALUE(I708), _BaseAbril2026, 4, 0), IFERROR(VLOOKUP(TEXT(I708, "@"), _BaseAbril2026, 4, 0), "")))</f>
        <v/>
      </c>
      <c r="N708" s="585">
        <f>IFERROR(IF(S708="BDI1", TRUNC(M708*(1+$O$18), 2),IF(S708="BDI2", TRUNC(M708*(1+$N$18), 2), "")), "")</f>
        <v/>
      </c>
      <c r="O708" s="586">
        <f>_xlfn.IFS(G708="ETAPA", SUMIFS(ValorTotalComD, Nivel, A708), G708="SUB-ETAPA", SUMIFS(ValorTotalComD, SubNivel, C708), TRUE, T708)</f>
        <v/>
      </c>
      <c r="P708" s="584">
        <f>IF(I708="", "", IFERROR(VLOOKUP(VALUE(I708), _BaseAbril2026, 5, 0), IFERROR(VLOOKUP(TEXT(I708, "@"), _BaseAbril2026, 5, 0), "")))</f>
        <v/>
      </c>
      <c r="Q708" s="585">
        <f>IFERROR(IF(S708="BDI1", TRUNC(P708*(1+$R$18), 2),IF(S708="BDI2", TRUNC(P708*(1+$Q$18), 2), "")), "")</f>
        <v/>
      </c>
      <c r="R708" s="586">
        <f>_xlfn.IFS(G708="ETAPA", SUMIFS(ValorTotalSemD, Nivel, A708), G708="SUB-ETAPA", SUMIFS(ValorTotalSemD, SubNivel, C708), TRUE, U708)</f>
        <v/>
      </c>
      <c r="S708" s="587">
        <f>IF(G708="","",IF(OR(G708="etapa",G708="sub-etapa"),"",OFFSET(MCQ!M$20,ROW(M708)-ROW(M$20),0)))</f>
        <v/>
      </c>
      <c r="T708" s="588">
        <f>IFERROR(TRUNC(L708*N708,2),"")</f>
        <v/>
      </c>
      <c r="U708" s="589">
        <f>IFERROR(TRUNC(L708*Q708,2),"")</f>
        <v/>
      </c>
    </row>
    <row r="709">
      <c r="A709" s="18">
        <f>OFFSET(MCQ!A$20,ROW(A709)-ROW(A$20),0)</f>
        <v/>
      </c>
      <c r="B709" s="18">
        <f>OFFSET(MCQ!B$20,ROW(B709)-ROW(B$20),0)</f>
        <v/>
      </c>
      <c r="C709" s="18">
        <f>OFFSET(MCQ!C$20,ROW(C709)-ROW(C$20),0)</f>
        <v/>
      </c>
      <c r="D709" s="18">
        <f>OFFSET(MCQ!D$20,ROW(D709)-ROW(D$20),0)</f>
        <v/>
      </c>
      <c r="E709" s="18">
        <f>OFFSET(MCQ!E$20,ROW(E709)-ROW(E$20),0)</f>
        <v/>
      </c>
      <c r="F709" s="18" t="n"/>
      <c r="G709" s="233">
        <f>OFFSET(MCQ!G$20,ROW(G709)-ROW(G$20),0)</f>
        <v/>
      </c>
      <c r="H709" s="583">
        <f>IF(G709="","",OFFSET(MCQ!H$20,ROW(H709)-ROW(H$20),0))</f>
        <v/>
      </c>
      <c r="I709" s="24">
        <f>IF(G709="","",IF(OR(G709="etapa",G709="sub-etapa"),"",OFFSET(MCQ!I$20,ROW(I709)-ROW(I$20),0)))</f>
        <v/>
      </c>
      <c r="J709" s="25">
        <f>IF(G709="","",OFFSET(MCQ!J$20,ROW(J709)-ROW(J$20),0))</f>
        <v/>
      </c>
      <c r="K709" s="24">
        <f>IF(G709="","",IF(OR(G709="etapa",G709="sub-etapa"),"",OFFSET(MCQ!K$20,ROW(K709)-ROW(K$20),0)))</f>
        <v/>
      </c>
      <c r="L709" s="26">
        <f>IF(G709="","",IF(OR(G709="etapa",G709="sub-etapa"),"",TRUNC(OFFSET(MCQ!L$20,ROW(L709)-ROW(L$20),0),2)))</f>
        <v/>
      </c>
      <c r="M709" s="584">
        <f>IF(I709="", "", IFERROR(VLOOKUP(VALUE(I709), _BaseAbril2026, 4, 0), IFERROR(VLOOKUP(TEXT(I709, "@"), _BaseAbril2026, 4, 0), "")))</f>
        <v/>
      </c>
      <c r="N709" s="585">
        <f>IFERROR(IF(S709="BDI1", TRUNC(M709*(1+$O$18), 2),IF(S709="BDI2", TRUNC(M709*(1+$N$18), 2), "")), "")</f>
        <v/>
      </c>
      <c r="O709" s="586">
        <f>_xlfn.IFS(G709="ETAPA", SUMIFS(ValorTotalComD, Nivel, A709), G709="SUB-ETAPA", SUMIFS(ValorTotalComD, SubNivel, C709), TRUE, T709)</f>
        <v/>
      </c>
      <c r="P709" s="584">
        <f>IF(I709="", "", IFERROR(VLOOKUP(VALUE(I709), _BaseAbril2026, 5, 0), IFERROR(VLOOKUP(TEXT(I709, "@"), _BaseAbril2026, 5, 0), "")))</f>
        <v/>
      </c>
      <c r="Q709" s="585">
        <f>IFERROR(IF(S709="BDI1", TRUNC(P709*(1+$R$18), 2),IF(S709="BDI2", TRUNC(P709*(1+$Q$18), 2), "")), "")</f>
        <v/>
      </c>
      <c r="R709" s="586">
        <f>_xlfn.IFS(G709="ETAPA", SUMIFS(ValorTotalSemD, Nivel, A709), G709="SUB-ETAPA", SUMIFS(ValorTotalSemD, SubNivel, C709), TRUE, U709)</f>
        <v/>
      </c>
      <c r="S709" s="587">
        <f>IF(G709="","",IF(OR(G709="etapa",G709="sub-etapa"),"",OFFSET(MCQ!M$20,ROW(M709)-ROW(M$20),0)))</f>
        <v/>
      </c>
      <c r="T709" s="588">
        <f>IFERROR(TRUNC(L709*N709,2),"")</f>
        <v/>
      </c>
      <c r="U709" s="589">
        <f>IFERROR(TRUNC(L709*Q709,2),"")</f>
        <v/>
      </c>
    </row>
    <row r="710">
      <c r="A710" s="18">
        <f>OFFSET(MCQ!A$20,ROW(A710)-ROW(A$20),0)</f>
        <v/>
      </c>
      <c r="B710" s="18">
        <f>OFFSET(MCQ!B$20,ROW(B710)-ROW(B$20),0)</f>
        <v/>
      </c>
      <c r="C710" s="18">
        <f>OFFSET(MCQ!C$20,ROW(C710)-ROW(C$20),0)</f>
        <v/>
      </c>
      <c r="D710" s="18">
        <f>OFFSET(MCQ!D$20,ROW(D710)-ROW(D$20),0)</f>
        <v/>
      </c>
      <c r="E710" s="18">
        <f>OFFSET(MCQ!E$20,ROW(E710)-ROW(E$20),0)</f>
        <v/>
      </c>
      <c r="F710" s="18" t="n"/>
      <c r="G710" s="233">
        <f>OFFSET(MCQ!G$20,ROW(G710)-ROW(G$20),0)</f>
        <v/>
      </c>
      <c r="H710" s="583">
        <f>IF(G710="","",OFFSET(MCQ!H$20,ROW(H710)-ROW(H$20),0))</f>
        <v/>
      </c>
      <c r="I710" s="24">
        <f>IF(G710="","",IF(OR(G710="etapa",G710="sub-etapa"),"",OFFSET(MCQ!I$20,ROW(I710)-ROW(I$20),0)))</f>
        <v/>
      </c>
      <c r="J710" s="25">
        <f>IF(G710="","",OFFSET(MCQ!J$20,ROW(J710)-ROW(J$20),0))</f>
        <v/>
      </c>
      <c r="K710" s="24">
        <f>IF(G710="","",IF(OR(G710="etapa",G710="sub-etapa"),"",OFFSET(MCQ!K$20,ROW(K710)-ROW(K$20),0)))</f>
        <v/>
      </c>
      <c r="L710" s="26">
        <f>IF(G710="","",IF(OR(G710="etapa",G710="sub-etapa"),"",TRUNC(OFFSET(MCQ!L$20,ROW(L710)-ROW(L$20),0),2)))</f>
        <v/>
      </c>
      <c r="M710" s="584">
        <f>IF(I710="", "", IFERROR(VLOOKUP(VALUE(I710), _BaseAbril2026, 4, 0), IFERROR(VLOOKUP(TEXT(I710, "@"), _BaseAbril2026, 4, 0), "")))</f>
        <v/>
      </c>
      <c r="N710" s="585">
        <f>IFERROR(IF(S710="BDI1", TRUNC(M710*(1+$O$18), 2),IF(S710="BDI2", TRUNC(M710*(1+$N$18), 2), "")), "")</f>
        <v/>
      </c>
      <c r="O710" s="586">
        <f>_xlfn.IFS(G710="ETAPA", SUMIFS(ValorTotalComD, Nivel, A710), G710="SUB-ETAPA", SUMIFS(ValorTotalComD, SubNivel, C710), TRUE, T710)</f>
        <v/>
      </c>
      <c r="P710" s="584">
        <f>IF(I710="", "", IFERROR(VLOOKUP(VALUE(I710), _BaseAbril2026, 5, 0), IFERROR(VLOOKUP(TEXT(I710, "@"), _BaseAbril2026, 5, 0), "")))</f>
        <v/>
      </c>
      <c r="Q710" s="585">
        <f>IFERROR(IF(S710="BDI1", TRUNC(P710*(1+$R$18), 2),IF(S710="BDI2", TRUNC(P710*(1+$Q$18), 2), "")), "")</f>
        <v/>
      </c>
      <c r="R710" s="586">
        <f>_xlfn.IFS(G710="ETAPA", SUMIFS(ValorTotalSemD, Nivel, A710), G710="SUB-ETAPA", SUMIFS(ValorTotalSemD, SubNivel, C710), TRUE, U710)</f>
        <v/>
      </c>
      <c r="S710" s="587">
        <f>IF(G710="","",IF(OR(G710="etapa",G710="sub-etapa"),"",OFFSET(MCQ!M$20,ROW(M710)-ROW(M$20),0)))</f>
        <v/>
      </c>
      <c r="T710" s="588">
        <f>IFERROR(TRUNC(L710*N710,2),"")</f>
        <v/>
      </c>
      <c r="U710" s="589">
        <f>IFERROR(TRUNC(L710*Q710,2),"")</f>
        <v/>
      </c>
    </row>
    <row r="711">
      <c r="A711" s="18">
        <f>OFFSET(MCQ!A$20,ROW(A711)-ROW(A$20),0)</f>
        <v/>
      </c>
      <c r="B711" s="18">
        <f>OFFSET(MCQ!B$20,ROW(B711)-ROW(B$20),0)</f>
        <v/>
      </c>
      <c r="C711" s="18">
        <f>OFFSET(MCQ!C$20,ROW(C711)-ROW(C$20),0)</f>
        <v/>
      </c>
      <c r="D711" s="18">
        <f>OFFSET(MCQ!D$20,ROW(D711)-ROW(D$20),0)</f>
        <v/>
      </c>
      <c r="E711" s="18">
        <f>OFFSET(MCQ!E$20,ROW(E711)-ROW(E$20),0)</f>
        <v/>
      </c>
      <c r="F711" s="18" t="n"/>
      <c r="G711" s="233">
        <f>OFFSET(MCQ!G$20,ROW(G711)-ROW(G$20),0)</f>
        <v/>
      </c>
      <c r="H711" s="583">
        <f>IF(G711="","",OFFSET(MCQ!H$20,ROW(H711)-ROW(H$20),0))</f>
        <v/>
      </c>
      <c r="I711" s="24">
        <f>IF(G711="","",IF(OR(G711="etapa",G711="sub-etapa"),"",OFFSET(MCQ!I$20,ROW(I711)-ROW(I$20),0)))</f>
        <v/>
      </c>
      <c r="J711" s="25">
        <f>IF(G711="","",OFFSET(MCQ!J$20,ROW(J711)-ROW(J$20),0))</f>
        <v/>
      </c>
      <c r="K711" s="24">
        <f>IF(G711="","",IF(OR(G711="etapa",G711="sub-etapa"),"",OFFSET(MCQ!K$20,ROW(K711)-ROW(K$20),0)))</f>
        <v/>
      </c>
      <c r="L711" s="26">
        <f>IF(G711="","",IF(OR(G711="etapa",G711="sub-etapa"),"",TRUNC(OFFSET(MCQ!L$20,ROW(L711)-ROW(L$20),0),2)))</f>
        <v/>
      </c>
      <c r="M711" s="584">
        <f>IF(I711="", "", IFERROR(VLOOKUP(VALUE(I711), _BaseAbril2026, 4, 0), IFERROR(VLOOKUP(TEXT(I711, "@"), _BaseAbril2026, 4, 0), "")))</f>
        <v/>
      </c>
      <c r="N711" s="585">
        <f>IFERROR(IF(S711="BDI1", TRUNC(M711*(1+$O$18), 2),IF(S711="BDI2", TRUNC(M711*(1+$N$18), 2), "")), "")</f>
        <v/>
      </c>
      <c r="O711" s="586">
        <f>_xlfn.IFS(G711="ETAPA", SUMIFS(ValorTotalComD, Nivel, A711), G711="SUB-ETAPA", SUMIFS(ValorTotalComD, SubNivel, C711), TRUE, T711)</f>
        <v/>
      </c>
      <c r="P711" s="584">
        <f>IF(I711="", "", IFERROR(VLOOKUP(VALUE(I711), _BaseAbril2026, 5, 0), IFERROR(VLOOKUP(TEXT(I711, "@"), _BaseAbril2026, 5, 0), "")))</f>
        <v/>
      </c>
      <c r="Q711" s="585">
        <f>IFERROR(IF(S711="BDI1", TRUNC(P711*(1+$R$18), 2),IF(S711="BDI2", TRUNC(P711*(1+$Q$18), 2), "")), "")</f>
        <v/>
      </c>
      <c r="R711" s="586">
        <f>_xlfn.IFS(G711="ETAPA", SUMIFS(ValorTotalSemD, Nivel, A711), G711="SUB-ETAPA", SUMIFS(ValorTotalSemD, SubNivel, C711), TRUE, U711)</f>
        <v/>
      </c>
      <c r="S711" s="587">
        <f>IF(G711="","",IF(OR(G711="etapa",G711="sub-etapa"),"",OFFSET(MCQ!M$20,ROW(M711)-ROW(M$20),0)))</f>
        <v/>
      </c>
      <c r="T711" s="588">
        <f>IFERROR(TRUNC(L711*N711,2),"")</f>
        <v/>
      </c>
      <c r="U711" s="589">
        <f>IFERROR(TRUNC(L711*Q711,2),"")</f>
        <v/>
      </c>
    </row>
    <row r="712">
      <c r="A712" s="18">
        <f>OFFSET(MCQ!A$20,ROW(A712)-ROW(A$20),0)</f>
        <v/>
      </c>
      <c r="B712" s="18">
        <f>OFFSET(MCQ!B$20,ROW(B712)-ROW(B$20),0)</f>
        <v/>
      </c>
      <c r="C712" s="18">
        <f>OFFSET(MCQ!C$20,ROW(C712)-ROW(C$20),0)</f>
        <v/>
      </c>
      <c r="D712" s="18">
        <f>OFFSET(MCQ!D$20,ROW(D712)-ROW(D$20),0)</f>
        <v/>
      </c>
      <c r="E712" s="18">
        <f>OFFSET(MCQ!E$20,ROW(E712)-ROW(E$20),0)</f>
        <v/>
      </c>
      <c r="F712" s="18" t="n"/>
      <c r="G712" s="233">
        <f>OFFSET(MCQ!G$20,ROW(G712)-ROW(G$20),0)</f>
        <v/>
      </c>
      <c r="H712" s="583">
        <f>IF(G712="","",OFFSET(MCQ!H$20,ROW(H712)-ROW(H$20),0))</f>
        <v/>
      </c>
      <c r="I712" s="24">
        <f>IF(G712="","",IF(OR(G712="etapa",G712="sub-etapa"),"",OFFSET(MCQ!I$20,ROW(I712)-ROW(I$20),0)))</f>
        <v/>
      </c>
      <c r="J712" s="25">
        <f>IF(G712="","",OFFSET(MCQ!J$20,ROW(J712)-ROW(J$20),0))</f>
        <v/>
      </c>
      <c r="K712" s="24">
        <f>IF(G712="","",IF(OR(G712="etapa",G712="sub-etapa"),"",OFFSET(MCQ!K$20,ROW(K712)-ROW(K$20),0)))</f>
        <v/>
      </c>
      <c r="L712" s="26">
        <f>IF(G712="","",IF(OR(G712="etapa",G712="sub-etapa"),"",TRUNC(OFFSET(MCQ!L$20,ROW(L712)-ROW(L$20),0),2)))</f>
        <v/>
      </c>
      <c r="M712" s="584">
        <f>IF(I712="", "", IFERROR(VLOOKUP(VALUE(I712), _BaseAbril2026, 4, 0), IFERROR(VLOOKUP(TEXT(I712, "@"), _BaseAbril2026, 4, 0), "")))</f>
        <v/>
      </c>
      <c r="N712" s="585">
        <f>IFERROR(IF(S712="BDI1", TRUNC(M712*(1+$O$18), 2),IF(S712="BDI2", TRUNC(M712*(1+$N$18), 2), "")), "")</f>
        <v/>
      </c>
      <c r="O712" s="586">
        <f>_xlfn.IFS(G712="ETAPA", SUMIFS(ValorTotalComD, Nivel, A712), G712="SUB-ETAPA", SUMIFS(ValorTotalComD, SubNivel, C712), TRUE, T712)</f>
        <v/>
      </c>
      <c r="P712" s="584">
        <f>IF(I712="", "", IFERROR(VLOOKUP(VALUE(I712), _BaseAbril2026, 5, 0), IFERROR(VLOOKUP(TEXT(I712, "@"), _BaseAbril2026, 5, 0), "")))</f>
        <v/>
      </c>
      <c r="Q712" s="585">
        <f>IFERROR(IF(S712="BDI1", TRUNC(P712*(1+$R$18), 2),IF(S712="BDI2", TRUNC(P712*(1+$Q$18), 2), "")), "")</f>
        <v/>
      </c>
      <c r="R712" s="586">
        <f>_xlfn.IFS(G712="ETAPA", SUMIFS(ValorTotalSemD, Nivel, A712), G712="SUB-ETAPA", SUMIFS(ValorTotalSemD, SubNivel, C712), TRUE, U712)</f>
        <v/>
      </c>
      <c r="S712" s="587">
        <f>IF(G712="","",IF(OR(G712="etapa",G712="sub-etapa"),"",OFFSET(MCQ!M$20,ROW(M712)-ROW(M$20),0)))</f>
        <v/>
      </c>
      <c r="T712" s="588">
        <f>IFERROR(TRUNC(L712*N712,2),"")</f>
        <v/>
      </c>
      <c r="U712" s="589">
        <f>IFERROR(TRUNC(L712*Q712,2),"")</f>
        <v/>
      </c>
    </row>
    <row r="713">
      <c r="A713" s="18">
        <f>OFFSET(MCQ!A$20,ROW(A713)-ROW(A$20),0)</f>
        <v/>
      </c>
      <c r="B713" s="18">
        <f>OFFSET(MCQ!B$20,ROW(B713)-ROW(B$20),0)</f>
        <v/>
      </c>
      <c r="C713" s="18">
        <f>OFFSET(MCQ!C$20,ROW(C713)-ROW(C$20),0)</f>
        <v/>
      </c>
      <c r="D713" s="18">
        <f>OFFSET(MCQ!D$20,ROW(D713)-ROW(D$20),0)</f>
        <v/>
      </c>
      <c r="E713" s="18">
        <f>OFFSET(MCQ!E$20,ROW(E713)-ROW(E$20),0)</f>
        <v/>
      </c>
      <c r="F713" s="18" t="n"/>
      <c r="G713" s="233">
        <f>OFFSET(MCQ!G$20,ROW(G713)-ROW(G$20),0)</f>
        <v/>
      </c>
      <c r="H713" s="583">
        <f>IF(G713="","",OFFSET(MCQ!H$20,ROW(H713)-ROW(H$20),0))</f>
        <v/>
      </c>
      <c r="I713" s="24">
        <f>IF(G713="","",IF(OR(G713="etapa",G713="sub-etapa"),"",OFFSET(MCQ!I$20,ROW(I713)-ROW(I$20),0)))</f>
        <v/>
      </c>
      <c r="J713" s="25">
        <f>IF(G713="","",OFFSET(MCQ!J$20,ROW(J713)-ROW(J$20),0))</f>
        <v/>
      </c>
      <c r="K713" s="24">
        <f>IF(G713="","",IF(OR(G713="etapa",G713="sub-etapa"),"",OFFSET(MCQ!K$20,ROW(K713)-ROW(K$20),0)))</f>
        <v/>
      </c>
      <c r="L713" s="26">
        <f>IF(G713="","",IF(OR(G713="etapa",G713="sub-etapa"),"",TRUNC(OFFSET(MCQ!L$20,ROW(L713)-ROW(L$20),0),2)))</f>
        <v/>
      </c>
      <c r="M713" s="584">
        <f>IF(I713="", "", IFERROR(VLOOKUP(VALUE(I713), _BaseAbril2026, 4, 0), IFERROR(VLOOKUP(TEXT(I713, "@"), _BaseAbril2026, 4, 0), "")))</f>
        <v/>
      </c>
      <c r="N713" s="585">
        <f>IFERROR(IF(S713="BDI1", TRUNC(M713*(1+$O$18), 2),IF(S713="BDI2", TRUNC(M713*(1+$N$18), 2), "")), "")</f>
        <v/>
      </c>
      <c r="O713" s="586">
        <f>_xlfn.IFS(G713="ETAPA", SUMIFS(ValorTotalComD, Nivel, A713), G713="SUB-ETAPA", SUMIFS(ValorTotalComD, SubNivel, C713), TRUE, T713)</f>
        <v/>
      </c>
      <c r="P713" s="584">
        <f>IF(I713="", "", IFERROR(VLOOKUP(VALUE(I713), _BaseAbril2026, 5, 0), IFERROR(VLOOKUP(TEXT(I713, "@"), _BaseAbril2026, 5, 0), "")))</f>
        <v/>
      </c>
      <c r="Q713" s="585">
        <f>IFERROR(IF(S713="BDI1", TRUNC(P713*(1+$R$18), 2),IF(S713="BDI2", TRUNC(P713*(1+$Q$18), 2), "")), "")</f>
        <v/>
      </c>
      <c r="R713" s="586">
        <f>_xlfn.IFS(G713="ETAPA", SUMIFS(ValorTotalSemD, Nivel, A713), G713="SUB-ETAPA", SUMIFS(ValorTotalSemD, SubNivel, C713), TRUE, U713)</f>
        <v/>
      </c>
      <c r="S713" s="587">
        <f>IF(G713="","",IF(OR(G713="etapa",G713="sub-etapa"),"",OFFSET(MCQ!M$20,ROW(M713)-ROW(M$20),0)))</f>
        <v/>
      </c>
      <c r="T713" s="588">
        <f>IFERROR(TRUNC(L713*N713,2),"")</f>
        <v/>
      </c>
      <c r="U713" s="589">
        <f>IFERROR(TRUNC(L713*Q713,2),"")</f>
        <v/>
      </c>
    </row>
    <row r="714">
      <c r="A714" s="18">
        <f>OFFSET(MCQ!A$20,ROW(A714)-ROW(A$20),0)</f>
        <v/>
      </c>
      <c r="B714" s="18">
        <f>OFFSET(MCQ!B$20,ROW(B714)-ROW(B$20),0)</f>
        <v/>
      </c>
      <c r="C714" s="18">
        <f>OFFSET(MCQ!C$20,ROW(C714)-ROW(C$20),0)</f>
        <v/>
      </c>
      <c r="D714" s="18">
        <f>OFFSET(MCQ!D$20,ROW(D714)-ROW(D$20),0)</f>
        <v/>
      </c>
      <c r="E714" s="18">
        <f>OFFSET(MCQ!E$20,ROW(E714)-ROW(E$20),0)</f>
        <v/>
      </c>
      <c r="F714" s="18" t="n"/>
      <c r="G714" s="233">
        <f>OFFSET(MCQ!G$20,ROW(G714)-ROW(G$20),0)</f>
        <v/>
      </c>
      <c r="H714" s="583">
        <f>IF(G714="","",OFFSET(MCQ!H$20,ROW(H714)-ROW(H$20),0))</f>
        <v/>
      </c>
      <c r="I714" s="24">
        <f>IF(G714="","",IF(OR(G714="etapa",G714="sub-etapa"),"",OFFSET(MCQ!I$20,ROW(I714)-ROW(I$20),0)))</f>
        <v/>
      </c>
      <c r="J714" s="25">
        <f>IF(G714="","",OFFSET(MCQ!J$20,ROW(J714)-ROW(J$20),0))</f>
        <v/>
      </c>
      <c r="K714" s="24">
        <f>IF(G714="","",IF(OR(G714="etapa",G714="sub-etapa"),"",OFFSET(MCQ!K$20,ROW(K714)-ROW(K$20),0)))</f>
        <v/>
      </c>
      <c r="L714" s="26">
        <f>IF(G714="","",IF(OR(G714="etapa",G714="sub-etapa"),"",TRUNC(OFFSET(MCQ!L$20,ROW(L714)-ROW(L$20),0),2)))</f>
        <v/>
      </c>
      <c r="M714" s="584">
        <f>IF(I714="", "", IFERROR(VLOOKUP(VALUE(I714), _BaseAbril2026, 4, 0), IFERROR(VLOOKUP(TEXT(I714, "@"), _BaseAbril2026, 4, 0), "")))</f>
        <v/>
      </c>
      <c r="N714" s="585">
        <f>IFERROR(IF(S714="BDI1", TRUNC(M714*(1+$O$18), 2),IF(S714="BDI2", TRUNC(M714*(1+$N$18), 2), "")), "")</f>
        <v/>
      </c>
      <c r="O714" s="586">
        <f>_xlfn.IFS(G714="ETAPA", SUMIFS(ValorTotalComD, Nivel, A714), G714="SUB-ETAPA", SUMIFS(ValorTotalComD, SubNivel, C714), TRUE, T714)</f>
        <v/>
      </c>
      <c r="P714" s="584">
        <f>IF(I714="", "", IFERROR(VLOOKUP(VALUE(I714), _BaseAbril2026, 5, 0), IFERROR(VLOOKUP(TEXT(I714, "@"), _BaseAbril2026, 5, 0), "")))</f>
        <v/>
      </c>
      <c r="Q714" s="585">
        <f>IFERROR(IF(S714="BDI1", TRUNC(P714*(1+$R$18), 2),IF(S714="BDI2", TRUNC(P714*(1+$Q$18), 2), "")), "")</f>
        <v/>
      </c>
      <c r="R714" s="586">
        <f>_xlfn.IFS(G714="ETAPA", SUMIFS(ValorTotalSemD, Nivel, A714), G714="SUB-ETAPA", SUMIFS(ValorTotalSemD, SubNivel, C714), TRUE, U714)</f>
        <v/>
      </c>
      <c r="S714" s="587">
        <f>IF(G714="","",IF(OR(G714="etapa",G714="sub-etapa"),"",OFFSET(MCQ!M$20,ROW(M714)-ROW(M$20),0)))</f>
        <v/>
      </c>
      <c r="T714" s="588">
        <f>IFERROR(TRUNC(L714*N714,2),"")</f>
        <v/>
      </c>
      <c r="U714" s="589">
        <f>IFERROR(TRUNC(L714*Q714,2),"")</f>
        <v/>
      </c>
    </row>
    <row r="715">
      <c r="A715" s="18">
        <f>OFFSET(MCQ!A$20,ROW(A715)-ROW(A$20),0)</f>
        <v/>
      </c>
      <c r="B715" s="18">
        <f>OFFSET(MCQ!B$20,ROW(B715)-ROW(B$20),0)</f>
        <v/>
      </c>
      <c r="C715" s="18">
        <f>OFFSET(MCQ!C$20,ROW(C715)-ROW(C$20),0)</f>
        <v/>
      </c>
      <c r="D715" s="18">
        <f>OFFSET(MCQ!D$20,ROW(D715)-ROW(D$20),0)</f>
        <v/>
      </c>
      <c r="E715" s="18">
        <f>OFFSET(MCQ!E$20,ROW(E715)-ROW(E$20),0)</f>
        <v/>
      </c>
      <c r="F715" s="18" t="n"/>
      <c r="G715" s="233">
        <f>OFFSET(MCQ!G$20,ROW(G715)-ROW(G$20),0)</f>
        <v/>
      </c>
      <c r="H715" s="583">
        <f>IF(G715="","",OFFSET(MCQ!H$20,ROW(H715)-ROW(H$20),0))</f>
        <v/>
      </c>
      <c r="I715" s="24">
        <f>IF(G715="","",IF(OR(G715="etapa",G715="sub-etapa"),"",OFFSET(MCQ!I$20,ROW(I715)-ROW(I$20),0)))</f>
        <v/>
      </c>
      <c r="J715" s="25">
        <f>IF(G715="","",OFFSET(MCQ!J$20,ROW(J715)-ROW(J$20),0))</f>
        <v/>
      </c>
      <c r="K715" s="24">
        <f>IF(G715="","",IF(OR(G715="etapa",G715="sub-etapa"),"",OFFSET(MCQ!K$20,ROW(K715)-ROW(K$20),0)))</f>
        <v/>
      </c>
      <c r="L715" s="26">
        <f>IF(G715="","",IF(OR(G715="etapa",G715="sub-etapa"),"",TRUNC(OFFSET(MCQ!L$20,ROW(L715)-ROW(L$20),0),2)))</f>
        <v/>
      </c>
      <c r="M715" s="584">
        <f>IF(I715="", "", IFERROR(VLOOKUP(VALUE(I715), _BaseAbril2026, 4, 0), IFERROR(VLOOKUP(TEXT(I715, "@"), _BaseAbril2026, 4, 0), "")))</f>
        <v/>
      </c>
      <c r="N715" s="585">
        <f>IFERROR(IF(S715="BDI1", TRUNC(M715*(1+$O$18), 2),IF(S715="BDI2", TRUNC(M715*(1+$N$18), 2), "")), "")</f>
        <v/>
      </c>
      <c r="O715" s="586">
        <f>_xlfn.IFS(G715="ETAPA", SUMIFS(ValorTotalComD, Nivel, A715), G715="SUB-ETAPA", SUMIFS(ValorTotalComD, SubNivel, C715), TRUE, T715)</f>
        <v/>
      </c>
      <c r="P715" s="584">
        <f>IF(I715="", "", IFERROR(VLOOKUP(VALUE(I715), _BaseAbril2026, 5, 0), IFERROR(VLOOKUP(TEXT(I715, "@"), _BaseAbril2026, 5, 0), "")))</f>
        <v/>
      </c>
      <c r="Q715" s="585">
        <f>IFERROR(IF(S715="BDI1", TRUNC(P715*(1+$R$18), 2),IF(S715="BDI2", TRUNC(P715*(1+$Q$18), 2), "")), "")</f>
        <v/>
      </c>
      <c r="R715" s="586">
        <f>_xlfn.IFS(G715="ETAPA", SUMIFS(ValorTotalSemD, Nivel, A715), G715="SUB-ETAPA", SUMIFS(ValorTotalSemD, SubNivel, C715), TRUE, U715)</f>
        <v/>
      </c>
      <c r="S715" s="587">
        <f>IF(G715="","",IF(OR(G715="etapa",G715="sub-etapa"),"",OFFSET(MCQ!M$20,ROW(M715)-ROW(M$20),0)))</f>
        <v/>
      </c>
      <c r="T715" s="588">
        <f>IFERROR(TRUNC(L715*N715,2),"")</f>
        <v/>
      </c>
      <c r="U715" s="589">
        <f>IFERROR(TRUNC(L715*Q715,2),"")</f>
        <v/>
      </c>
    </row>
    <row r="716">
      <c r="A716" s="18">
        <f>OFFSET(MCQ!A$20,ROW(A716)-ROW(A$20),0)</f>
        <v/>
      </c>
      <c r="B716" s="18">
        <f>OFFSET(MCQ!B$20,ROW(B716)-ROW(B$20),0)</f>
        <v/>
      </c>
      <c r="C716" s="18">
        <f>OFFSET(MCQ!C$20,ROW(C716)-ROW(C$20),0)</f>
        <v/>
      </c>
      <c r="D716" s="18">
        <f>OFFSET(MCQ!D$20,ROW(D716)-ROW(D$20),0)</f>
        <v/>
      </c>
      <c r="E716" s="18">
        <f>OFFSET(MCQ!E$20,ROW(E716)-ROW(E$20),0)</f>
        <v/>
      </c>
      <c r="F716" s="18" t="n"/>
      <c r="G716" s="233">
        <f>OFFSET(MCQ!G$20,ROW(G716)-ROW(G$20),0)</f>
        <v/>
      </c>
      <c r="H716" s="583">
        <f>IF(G716="","",OFFSET(MCQ!H$20,ROW(H716)-ROW(H$20),0))</f>
        <v/>
      </c>
      <c r="I716" s="24">
        <f>IF(G716="","",IF(OR(G716="etapa",G716="sub-etapa"),"",OFFSET(MCQ!I$20,ROW(I716)-ROW(I$20),0)))</f>
        <v/>
      </c>
      <c r="J716" s="25">
        <f>IF(G716="","",OFFSET(MCQ!J$20,ROW(J716)-ROW(J$20),0))</f>
        <v/>
      </c>
      <c r="K716" s="24">
        <f>IF(G716="","",IF(OR(G716="etapa",G716="sub-etapa"),"",OFFSET(MCQ!K$20,ROW(K716)-ROW(K$20),0)))</f>
        <v/>
      </c>
      <c r="L716" s="26">
        <f>IF(G716="","",IF(OR(G716="etapa",G716="sub-etapa"),"",TRUNC(OFFSET(MCQ!L$20,ROW(L716)-ROW(L$20),0),2)))</f>
        <v/>
      </c>
      <c r="M716" s="584">
        <f>IF(I716="", "", IFERROR(VLOOKUP(VALUE(I716), _BaseAbril2026, 4, 0), IFERROR(VLOOKUP(TEXT(I716, "@"), _BaseAbril2026, 4, 0), "")))</f>
        <v/>
      </c>
      <c r="N716" s="585">
        <f>IFERROR(IF(S716="BDI1", TRUNC(M716*(1+$O$18), 2),IF(S716="BDI2", TRUNC(M716*(1+$N$18), 2), "")), "")</f>
        <v/>
      </c>
      <c r="O716" s="586">
        <f>_xlfn.IFS(G716="ETAPA", SUMIFS(ValorTotalComD, Nivel, A716), G716="SUB-ETAPA", SUMIFS(ValorTotalComD, SubNivel, C716), TRUE, T716)</f>
        <v/>
      </c>
      <c r="P716" s="584">
        <f>IF(I716="", "", IFERROR(VLOOKUP(VALUE(I716), _BaseAbril2026, 5, 0), IFERROR(VLOOKUP(TEXT(I716, "@"), _BaseAbril2026, 5, 0), "")))</f>
        <v/>
      </c>
      <c r="Q716" s="585">
        <f>IFERROR(IF(S716="BDI1", TRUNC(P716*(1+$R$18), 2),IF(S716="BDI2", TRUNC(P716*(1+$Q$18), 2), "")), "")</f>
        <v/>
      </c>
      <c r="R716" s="586">
        <f>_xlfn.IFS(G716="ETAPA", SUMIFS(ValorTotalSemD, Nivel, A716), G716="SUB-ETAPA", SUMIFS(ValorTotalSemD, SubNivel, C716), TRUE, U716)</f>
        <v/>
      </c>
      <c r="S716" s="587">
        <f>IF(G716="","",IF(OR(G716="etapa",G716="sub-etapa"),"",OFFSET(MCQ!M$20,ROW(M716)-ROW(M$20),0)))</f>
        <v/>
      </c>
      <c r="T716" s="588">
        <f>IFERROR(TRUNC(L716*N716,2),"")</f>
        <v/>
      </c>
      <c r="U716" s="589">
        <f>IFERROR(TRUNC(L716*Q716,2),"")</f>
        <v/>
      </c>
    </row>
    <row r="717">
      <c r="A717" s="18">
        <f>OFFSET(MCQ!A$20,ROW(A717)-ROW(A$20),0)</f>
        <v/>
      </c>
      <c r="B717" s="18">
        <f>OFFSET(MCQ!B$20,ROW(B717)-ROW(B$20),0)</f>
        <v/>
      </c>
      <c r="C717" s="18">
        <f>OFFSET(MCQ!C$20,ROW(C717)-ROW(C$20),0)</f>
        <v/>
      </c>
      <c r="D717" s="18">
        <f>OFFSET(MCQ!D$20,ROW(D717)-ROW(D$20),0)</f>
        <v/>
      </c>
      <c r="E717" s="18">
        <f>OFFSET(MCQ!E$20,ROW(E717)-ROW(E$20),0)</f>
        <v/>
      </c>
      <c r="F717" s="18" t="n"/>
      <c r="G717" s="233">
        <f>OFFSET(MCQ!G$20,ROW(G717)-ROW(G$20),0)</f>
        <v/>
      </c>
      <c r="H717" s="583">
        <f>IF(G717="","",OFFSET(MCQ!H$20,ROW(H717)-ROW(H$20),0))</f>
        <v/>
      </c>
      <c r="I717" s="24">
        <f>IF(G717="","",IF(OR(G717="etapa",G717="sub-etapa"),"",OFFSET(MCQ!I$20,ROW(I717)-ROW(I$20),0)))</f>
        <v/>
      </c>
      <c r="J717" s="25">
        <f>IF(G717="","",OFFSET(MCQ!J$20,ROW(J717)-ROW(J$20),0))</f>
        <v/>
      </c>
      <c r="K717" s="24">
        <f>IF(G717="","",IF(OR(G717="etapa",G717="sub-etapa"),"",OFFSET(MCQ!K$20,ROW(K717)-ROW(K$20),0)))</f>
        <v/>
      </c>
      <c r="L717" s="26">
        <f>IF(G717="","",IF(OR(G717="etapa",G717="sub-etapa"),"",TRUNC(OFFSET(MCQ!L$20,ROW(L717)-ROW(L$20),0),2)))</f>
        <v/>
      </c>
      <c r="M717" s="584">
        <f>IF(I717="", "", IFERROR(VLOOKUP(VALUE(I717), _BaseAbril2026, 4, 0), IFERROR(VLOOKUP(TEXT(I717, "@"), _BaseAbril2026, 4, 0), "")))</f>
        <v/>
      </c>
      <c r="N717" s="585">
        <f>IFERROR(IF(S717="BDI1", TRUNC(M717*(1+$O$18), 2),IF(S717="BDI2", TRUNC(M717*(1+$N$18), 2), "")), "")</f>
        <v/>
      </c>
      <c r="O717" s="586">
        <f>_xlfn.IFS(G717="ETAPA", SUMIFS(ValorTotalComD, Nivel, A717), G717="SUB-ETAPA", SUMIFS(ValorTotalComD, SubNivel, C717), TRUE, T717)</f>
        <v/>
      </c>
      <c r="P717" s="584">
        <f>IF(I717="", "", IFERROR(VLOOKUP(VALUE(I717), _BaseAbril2026, 5, 0), IFERROR(VLOOKUP(TEXT(I717, "@"), _BaseAbril2026, 5, 0), "")))</f>
        <v/>
      </c>
      <c r="Q717" s="585">
        <f>IFERROR(IF(S717="BDI1", TRUNC(P717*(1+$R$18), 2),IF(S717="BDI2", TRUNC(P717*(1+$Q$18), 2), "")), "")</f>
        <v/>
      </c>
      <c r="R717" s="586">
        <f>_xlfn.IFS(G717="ETAPA", SUMIFS(ValorTotalSemD, Nivel, A717), G717="SUB-ETAPA", SUMIFS(ValorTotalSemD, SubNivel, C717), TRUE, U717)</f>
        <v/>
      </c>
      <c r="S717" s="587">
        <f>IF(G717="","",IF(OR(G717="etapa",G717="sub-etapa"),"",OFFSET(MCQ!M$20,ROW(M717)-ROW(M$20),0)))</f>
        <v/>
      </c>
      <c r="T717" s="588">
        <f>IFERROR(TRUNC(L717*N717,2),"")</f>
        <v/>
      </c>
      <c r="U717" s="589">
        <f>IFERROR(TRUNC(L717*Q717,2),"")</f>
        <v/>
      </c>
    </row>
    <row r="718">
      <c r="A718" s="18">
        <f>OFFSET(MCQ!A$20,ROW(A718)-ROW(A$20),0)</f>
        <v/>
      </c>
      <c r="B718" s="18">
        <f>OFFSET(MCQ!B$20,ROW(B718)-ROW(B$20),0)</f>
        <v/>
      </c>
      <c r="C718" s="18">
        <f>OFFSET(MCQ!C$20,ROW(C718)-ROW(C$20),0)</f>
        <v/>
      </c>
      <c r="D718" s="18">
        <f>OFFSET(MCQ!D$20,ROW(D718)-ROW(D$20),0)</f>
        <v/>
      </c>
      <c r="E718" s="18">
        <f>OFFSET(MCQ!E$20,ROW(E718)-ROW(E$20),0)</f>
        <v/>
      </c>
      <c r="F718" s="18" t="n"/>
      <c r="G718" s="233">
        <f>OFFSET(MCQ!G$20,ROW(G718)-ROW(G$20),0)</f>
        <v/>
      </c>
      <c r="H718" s="583">
        <f>IF(G718="","",OFFSET(MCQ!H$20,ROW(H718)-ROW(H$20),0))</f>
        <v/>
      </c>
      <c r="I718" s="24">
        <f>IF(G718="","",IF(OR(G718="etapa",G718="sub-etapa"),"",OFFSET(MCQ!I$20,ROW(I718)-ROW(I$20),0)))</f>
        <v/>
      </c>
      <c r="J718" s="25">
        <f>IF(G718="","",OFFSET(MCQ!J$20,ROW(J718)-ROW(J$20),0))</f>
        <v/>
      </c>
      <c r="K718" s="24">
        <f>IF(G718="","",IF(OR(G718="etapa",G718="sub-etapa"),"",OFFSET(MCQ!K$20,ROW(K718)-ROW(K$20),0)))</f>
        <v/>
      </c>
      <c r="L718" s="26">
        <f>IF(G718="","",IF(OR(G718="etapa",G718="sub-etapa"),"",TRUNC(OFFSET(MCQ!L$20,ROW(L718)-ROW(L$20),0),2)))</f>
        <v/>
      </c>
      <c r="M718" s="584">
        <f>IF(I718="", "", IFERROR(VLOOKUP(VALUE(I718), _BaseAbril2026, 4, 0), IFERROR(VLOOKUP(TEXT(I718, "@"), _BaseAbril2026, 4, 0), "")))</f>
        <v/>
      </c>
      <c r="N718" s="585">
        <f>IFERROR(IF(S718="BDI1", TRUNC(M718*(1+$O$18), 2),IF(S718="BDI2", TRUNC(M718*(1+$N$18), 2), "")), "")</f>
        <v/>
      </c>
      <c r="O718" s="586">
        <f>_xlfn.IFS(G718="ETAPA", SUMIFS(ValorTotalComD, Nivel, A718), G718="SUB-ETAPA", SUMIFS(ValorTotalComD, SubNivel, C718), TRUE, T718)</f>
        <v/>
      </c>
      <c r="P718" s="584">
        <f>IF(I718="", "", IFERROR(VLOOKUP(VALUE(I718), _BaseAbril2026, 5, 0), IFERROR(VLOOKUP(TEXT(I718, "@"), _BaseAbril2026, 5, 0), "")))</f>
        <v/>
      </c>
      <c r="Q718" s="585">
        <f>IFERROR(IF(S718="BDI1", TRUNC(P718*(1+$R$18), 2),IF(S718="BDI2", TRUNC(P718*(1+$Q$18), 2), "")), "")</f>
        <v/>
      </c>
      <c r="R718" s="586">
        <f>_xlfn.IFS(G718="ETAPA", SUMIFS(ValorTotalSemD, Nivel, A718), G718="SUB-ETAPA", SUMIFS(ValorTotalSemD, SubNivel, C718), TRUE, U718)</f>
        <v/>
      </c>
      <c r="S718" s="587">
        <f>IF(G718="","",IF(OR(G718="etapa",G718="sub-etapa"),"",OFFSET(MCQ!M$20,ROW(M718)-ROW(M$20),0)))</f>
        <v/>
      </c>
      <c r="T718" s="588">
        <f>IFERROR(TRUNC(L718*N718,2),"")</f>
        <v/>
      </c>
      <c r="U718" s="589">
        <f>IFERROR(TRUNC(L718*Q718,2),"")</f>
        <v/>
      </c>
    </row>
    <row r="719">
      <c r="A719" s="18">
        <f>OFFSET(MCQ!A$20,ROW(A719)-ROW(A$20),0)</f>
        <v/>
      </c>
      <c r="B719" s="18">
        <f>OFFSET(MCQ!B$20,ROW(B719)-ROW(B$20),0)</f>
        <v/>
      </c>
      <c r="C719" s="18">
        <f>OFFSET(MCQ!C$20,ROW(C719)-ROW(C$20),0)</f>
        <v/>
      </c>
      <c r="D719" s="18">
        <f>OFFSET(MCQ!D$20,ROW(D719)-ROW(D$20),0)</f>
        <v/>
      </c>
      <c r="E719" s="18">
        <f>OFFSET(MCQ!E$20,ROW(E719)-ROW(E$20),0)</f>
        <v/>
      </c>
      <c r="F719" s="18" t="n"/>
      <c r="G719" s="233">
        <f>OFFSET(MCQ!G$20,ROW(G719)-ROW(G$20),0)</f>
        <v/>
      </c>
      <c r="H719" s="583">
        <f>IF(G719="","",OFFSET(MCQ!H$20,ROW(H719)-ROW(H$20),0))</f>
        <v/>
      </c>
      <c r="I719" s="24">
        <f>IF(G719="","",IF(OR(G719="etapa",G719="sub-etapa"),"",OFFSET(MCQ!I$20,ROW(I719)-ROW(I$20),0)))</f>
        <v/>
      </c>
      <c r="J719" s="25">
        <f>IF(G719="","",OFFSET(MCQ!J$20,ROW(J719)-ROW(J$20),0))</f>
        <v/>
      </c>
      <c r="K719" s="24">
        <f>IF(G719="","",IF(OR(G719="etapa",G719="sub-etapa"),"",OFFSET(MCQ!K$20,ROW(K719)-ROW(K$20),0)))</f>
        <v/>
      </c>
      <c r="L719" s="26">
        <f>IF(G719="","",IF(OR(G719="etapa",G719="sub-etapa"),"",TRUNC(OFFSET(MCQ!L$20,ROW(L719)-ROW(L$20),0),2)))</f>
        <v/>
      </c>
      <c r="M719" s="584">
        <f>IF(I719="", "", IFERROR(VLOOKUP(VALUE(I719), _BaseAbril2026, 4, 0), IFERROR(VLOOKUP(TEXT(I719, "@"), _BaseAbril2026, 4, 0), "")))</f>
        <v/>
      </c>
      <c r="N719" s="585">
        <f>IFERROR(IF(S719="BDI1", TRUNC(M719*(1+$O$18), 2),IF(S719="BDI2", TRUNC(M719*(1+$N$18), 2), "")), "")</f>
        <v/>
      </c>
      <c r="O719" s="586">
        <f>_xlfn.IFS(G719="ETAPA", SUMIFS(ValorTotalComD, Nivel, A719), G719="SUB-ETAPA", SUMIFS(ValorTotalComD, SubNivel, C719), TRUE, T719)</f>
        <v/>
      </c>
      <c r="P719" s="584">
        <f>IF(I719="", "", IFERROR(VLOOKUP(VALUE(I719), _BaseAbril2026, 5, 0), IFERROR(VLOOKUP(TEXT(I719, "@"), _BaseAbril2026, 5, 0), "")))</f>
        <v/>
      </c>
      <c r="Q719" s="585">
        <f>IFERROR(IF(S719="BDI1", TRUNC(P719*(1+$R$18), 2),IF(S719="BDI2", TRUNC(P719*(1+$Q$18), 2), "")), "")</f>
        <v/>
      </c>
      <c r="R719" s="586">
        <f>_xlfn.IFS(G719="ETAPA", SUMIFS(ValorTotalSemD, Nivel, A719), G719="SUB-ETAPA", SUMIFS(ValorTotalSemD, SubNivel, C719), TRUE, U719)</f>
        <v/>
      </c>
      <c r="S719" s="587">
        <f>IF(G719="","",IF(OR(G719="etapa",G719="sub-etapa"),"",OFFSET(MCQ!M$20,ROW(M719)-ROW(M$20),0)))</f>
        <v/>
      </c>
      <c r="T719" s="588">
        <f>IFERROR(TRUNC(L719*N719,2),"")</f>
        <v/>
      </c>
      <c r="U719" s="589">
        <f>IFERROR(TRUNC(L719*Q719,2),"")</f>
        <v/>
      </c>
    </row>
    <row r="720">
      <c r="A720" s="18">
        <f>OFFSET(MCQ!A$20,ROW(A720)-ROW(A$20),0)</f>
        <v/>
      </c>
      <c r="B720" s="18">
        <f>OFFSET(MCQ!B$20,ROW(B720)-ROW(B$20),0)</f>
        <v/>
      </c>
      <c r="C720" s="18">
        <f>OFFSET(MCQ!C$20,ROW(C720)-ROW(C$20),0)</f>
        <v/>
      </c>
      <c r="D720" s="18">
        <f>OFFSET(MCQ!D$20,ROW(D720)-ROW(D$20),0)</f>
        <v/>
      </c>
      <c r="E720" s="18">
        <f>OFFSET(MCQ!E$20,ROW(E720)-ROW(E$20),0)</f>
        <v/>
      </c>
      <c r="F720" s="18" t="n"/>
      <c r="G720" s="233">
        <f>OFFSET(MCQ!G$20,ROW(G720)-ROW(G$20),0)</f>
        <v/>
      </c>
      <c r="H720" s="583">
        <f>IF(G720="","",OFFSET(MCQ!H$20,ROW(H720)-ROW(H$20),0))</f>
        <v/>
      </c>
      <c r="I720" s="24">
        <f>IF(G720="","",IF(OR(G720="etapa",G720="sub-etapa"),"",OFFSET(MCQ!I$20,ROW(I720)-ROW(I$20),0)))</f>
        <v/>
      </c>
      <c r="J720" s="25">
        <f>IF(G720="","",OFFSET(MCQ!J$20,ROW(J720)-ROW(J$20),0))</f>
        <v/>
      </c>
      <c r="K720" s="24">
        <f>IF(G720="","",IF(OR(G720="etapa",G720="sub-etapa"),"",OFFSET(MCQ!K$20,ROW(K720)-ROW(K$20),0)))</f>
        <v/>
      </c>
      <c r="L720" s="26">
        <f>IF(G720="","",IF(OR(G720="etapa",G720="sub-etapa"),"",TRUNC(OFFSET(MCQ!L$20,ROW(L720)-ROW(L$20),0),2)))</f>
        <v/>
      </c>
      <c r="M720" s="584">
        <f>IF(I720="", "", IFERROR(VLOOKUP(VALUE(I720), _BaseAbril2026, 4, 0), IFERROR(VLOOKUP(TEXT(I720, "@"), _BaseAbril2026, 4, 0), "")))</f>
        <v/>
      </c>
      <c r="N720" s="585">
        <f>IFERROR(IF(S720="BDI1", TRUNC(M720*(1+$O$18), 2),IF(S720="BDI2", TRUNC(M720*(1+$N$18), 2), "")), "")</f>
        <v/>
      </c>
      <c r="O720" s="586">
        <f>_xlfn.IFS(G720="ETAPA", SUMIFS(ValorTotalComD, Nivel, A720), G720="SUB-ETAPA", SUMIFS(ValorTotalComD, SubNivel, C720), TRUE, T720)</f>
        <v/>
      </c>
      <c r="P720" s="584">
        <f>IF(I720="", "", IFERROR(VLOOKUP(VALUE(I720), _BaseAbril2026, 5, 0), IFERROR(VLOOKUP(TEXT(I720, "@"), _BaseAbril2026, 5, 0), "")))</f>
        <v/>
      </c>
      <c r="Q720" s="585">
        <f>IFERROR(IF(S720="BDI1", TRUNC(P720*(1+$R$18), 2),IF(S720="BDI2", TRUNC(P720*(1+$Q$18), 2), "")), "")</f>
        <v/>
      </c>
      <c r="R720" s="586">
        <f>_xlfn.IFS(G720="ETAPA", SUMIFS(ValorTotalSemD, Nivel, A720), G720="SUB-ETAPA", SUMIFS(ValorTotalSemD, SubNivel, C720), TRUE, U720)</f>
        <v/>
      </c>
      <c r="S720" s="587">
        <f>IF(G720="","",IF(OR(G720="etapa",G720="sub-etapa"),"",OFFSET(MCQ!M$20,ROW(M720)-ROW(M$20),0)))</f>
        <v/>
      </c>
      <c r="T720" s="588">
        <f>IFERROR(TRUNC(L720*N720,2),"")</f>
        <v/>
      </c>
      <c r="U720" s="589">
        <f>IFERROR(TRUNC(L720*Q720,2),"")</f>
        <v/>
      </c>
    </row>
    <row r="721">
      <c r="A721" s="18">
        <f>OFFSET(MCQ!A$20,ROW(A721)-ROW(A$20),0)</f>
        <v/>
      </c>
      <c r="B721" s="18">
        <f>OFFSET(MCQ!B$20,ROW(B721)-ROW(B$20),0)</f>
        <v/>
      </c>
      <c r="C721" s="18">
        <f>OFFSET(MCQ!C$20,ROW(C721)-ROW(C$20),0)</f>
        <v/>
      </c>
      <c r="D721" s="18">
        <f>OFFSET(MCQ!D$20,ROW(D721)-ROW(D$20),0)</f>
        <v/>
      </c>
      <c r="E721" s="18">
        <f>OFFSET(MCQ!E$20,ROW(E721)-ROW(E$20),0)</f>
        <v/>
      </c>
      <c r="F721" s="18" t="n"/>
      <c r="G721" s="233">
        <f>OFFSET(MCQ!G$20,ROW(G721)-ROW(G$20),0)</f>
        <v/>
      </c>
      <c r="H721" s="583">
        <f>IF(G721="","",OFFSET(MCQ!H$20,ROW(H721)-ROW(H$20),0))</f>
        <v/>
      </c>
      <c r="I721" s="24">
        <f>IF(G721="","",IF(OR(G721="etapa",G721="sub-etapa"),"",OFFSET(MCQ!I$20,ROW(I721)-ROW(I$20),0)))</f>
        <v/>
      </c>
      <c r="J721" s="25">
        <f>IF(G721="","",OFFSET(MCQ!J$20,ROW(J721)-ROW(J$20),0))</f>
        <v/>
      </c>
      <c r="K721" s="24">
        <f>IF(G721="","",IF(OR(G721="etapa",G721="sub-etapa"),"",OFFSET(MCQ!K$20,ROW(K721)-ROW(K$20),0)))</f>
        <v/>
      </c>
      <c r="L721" s="26">
        <f>IF(G721="","",IF(OR(G721="etapa",G721="sub-etapa"),"",TRUNC(OFFSET(MCQ!L$20,ROW(L721)-ROW(L$20),0),2)))</f>
        <v/>
      </c>
      <c r="M721" s="584">
        <f>IF(I721="", "", IFERROR(VLOOKUP(VALUE(I721), _BaseAbril2026, 4, 0), IFERROR(VLOOKUP(TEXT(I721, "@"), _BaseAbril2026, 4, 0), "")))</f>
        <v/>
      </c>
      <c r="N721" s="585">
        <f>IFERROR(IF(S721="BDI1", TRUNC(M721*(1+$O$18), 2),IF(S721="BDI2", TRUNC(M721*(1+$N$18), 2), "")), "")</f>
        <v/>
      </c>
      <c r="O721" s="586">
        <f>_xlfn.IFS(G721="ETAPA", SUMIFS(ValorTotalComD, Nivel, A721), G721="SUB-ETAPA", SUMIFS(ValorTotalComD, SubNivel, C721), TRUE, T721)</f>
        <v/>
      </c>
      <c r="P721" s="584">
        <f>IF(I721="", "", IFERROR(VLOOKUP(VALUE(I721), _BaseAbril2026, 5, 0), IFERROR(VLOOKUP(TEXT(I721, "@"), _BaseAbril2026, 5, 0), "")))</f>
        <v/>
      </c>
      <c r="Q721" s="585">
        <f>IFERROR(IF(S721="BDI1", TRUNC(P721*(1+$R$18), 2),IF(S721="BDI2", TRUNC(P721*(1+$Q$18), 2), "")), "")</f>
        <v/>
      </c>
      <c r="R721" s="586">
        <f>_xlfn.IFS(G721="ETAPA", SUMIFS(ValorTotalSemD, Nivel, A721), G721="SUB-ETAPA", SUMIFS(ValorTotalSemD, SubNivel, C721), TRUE, U721)</f>
        <v/>
      </c>
      <c r="S721" s="587">
        <f>IF(G721="","",IF(OR(G721="etapa",G721="sub-etapa"),"",OFFSET(MCQ!M$20,ROW(M721)-ROW(M$20),0)))</f>
        <v/>
      </c>
      <c r="T721" s="588">
        <f>IFERROR(TRUNC(L721*N721,2),"")</f>
        <v/>
      </c>
      <c r="U721" s="589">
        <f>IFERROR(TRUNC(L721*Q721,2),"")</f>
        <v/>
      </c>
    </row>
    <row r="722">
      <c r="A722" s="18">
        <f>OFFSET(MCQ!A$20,ROW(A722)-ROW(A$20),0)</f>
        <v/>
      </c>
      <c r="B722" s="18">
        <f>OFFSET(MCQ!B$20,ROW(B722)-ROW(B$20),0)</f>
        <v/>
      </c>
      <c r="C722" s="18">
        <f>OFFSET(MCQ!C$20,ROW(C722)-ROW(C$20),0)</f>
        <v/>
      </c>
      <c r="D722" s="18">
        <f>OFFSET(MCQ!D$20,ROW(D722)-ROW(D$20),0)</f>
        <v/>
      </c>
      <c r="E722" s="18">
        <f>OFFSET(MCQ!E$20,ROW(E722)-ROW(E$20),0)</f>
        <v/>
      </c>
      <c r="F722" s="18" t="n"/>
      <c r="G722" s="233">
        <f>OFFSET(MCQ!G$20,ROW(G722)-ROW(G$20),0)</f>
        <v/>
      </c>
      <c r="H722" s="583">
        <f>IF(G722="","",OFFSET(MCQ!H$20,ROW(H722)-ROW(H$20),0))</f>
        <v/>
      </c>
      <c r="I722" s="24">
        <f>IF(G722="","",IF(OR(G722="etapa",G722="sub-etapa"),"",OFFSET(MCQ!I$20,ROW(I722)-ROW(I$20),0)))</f>
        <v/>
      </c>
      <c r="J722" s="25">
        <f>IF(G722="","",OFFSET(MCQ!J$20,ROW(J722)-ROW(J$20),0))</f>
        <v/>
      </c>
      <c r="K722" s="24">
        <f>IF(G722="","",IF(OR(G722="etapa",G722="sub-etapa"),"",OFFSET(MCQ!K$20,ROW(K722)-ROW(K$20),0)))</f>
        <v/>
      </c>
      <c r="L722" s="26">
        <f>IF(G722="","",IF(OR(G722="etapa",G722="sub-etapa"),"",TRUNC(OFFSET(MCQ!L$20,ROW(L722)-ROW(L$20),0),2)))</f>
        <v/>
      </c>
      <c r="M722" s="584">
        <f>IF(I722="", "", IFERROR(VLOOKUP(VALUE(I722), _BaseAbril2026, 4, 0), IFERROR(VLOOKUP(TEXT(I722, "@"), _BaseAbril2026, 4, 0), "")))</f>
        <v/>
      </c>
      <c r="N722" s="585">
        <f>IFERROR(IF(S722="BDI1", TRUNC(M722*(1+$O$18), 2),IF(S722="BDI2", TRUNC(M722*(1+$N$18), 2), "")), "")</f>
        <v/>
      </c>
      <c r="O722" s="586">
        <f>_xlfn.IFS(G722="ETAPA", SUMIFS(ValorTotalComD, Nivel, A722), G722="SUB-ETAPA", SUMIFS(ValorTotalComD, SubNivel, C722), TRUE, T722)</f>
        <v/>
      </c>
      <c r="P722" s="584">
        <f>IF(I722="", "", IFERROR(VLOOKUP(VALUE(I722), _BaseAbril2026, 5, 0), IFERROR(VLOOKUP(TEXT(I722, "@"), _BaseAbril2026, 5, 0), "")))</f>
        <v/>
      </c>
      <c r="Q722" s="585">
        <f>IFERROR(IF(S722="BDI1", TRUNC(P722*(1+$R$18), 2),IF(S722="BDI2", TRUNC(P722*(1+$Q$18), 2), "")), "")</f>
        <v/>
      </c>
      <c r="R722" s="586">
        <f>_xlfn.IFS(G722="ETAPA", SUMIFS(ValorTotalSemD, Nivel, A722), G722="SUB-ETAPA", SUMIFS(ValorTotalSemD, SubNivel, C722), TRUE, U722)</f>
        <v/>
      </c>
      <c r="S722" s="587">
        <f>IF(G722="","",IF(OR(G722="etapa",G722="sub-etapa"),"",OFFSET(MCQ!M$20,ROW(M722)-ROW(M$20),0)))</f>
        <v/>
      </c>
      <c r="T722" s="588">
        <f>IFERROR(TRUNC(L722*N722,2),"")</f>
        <v/>
      </c>
      <c r="U722" s="589">
        <f>IFERROR(TRUNC(L722*Q722,2),"")</f>
        <v/>
      </c>
    </row>
    <row r="723">
      <c r="A723" s="18">
        <f>OFFSET(MCQ!A$20,ROW(A723)-ROW(A$20),0)</f>
        <v/>
      </c>
      <c r="B723" s="18">
        <f>OFFSET(MCQ!B$20,ROW(B723)-ROW(B$20),0)</f>
        <v/>
      </c>
      <c r="C723" s="18">
        <f>OFFSET(MCQ!C$20,ROW(C723)-ROW(C$20),0)</f>
        <v/>
      </c>
      <c r="D723" s="18">
        <f>OFFSET(MCQ!D$20,ROW(D723)-ROW(D$20),0)</f>
        <v/>
      </c>
      <c r="E723" s="18">
        <f>OFFSET(MCQ!E$20,ROW(E723)-ROW(E$20),0)</f>
        <v/>
      </c>
      <c r="F723" s="18" t="n"/>
      <c r="G723" s="233">
        <f>OFFSET(MCQ!G$20,ROW(G723)-ROW(G$20),0)</f>
        <v/>
      </c>
      <c r="H723" s="583">
        <f>IF(G723="","",OFFSET(MCQ!H$20,ROW(H723)-ROW(H$20),0))</f>
        <v/>
      </c>
      <c r="I723" s="24">
        <f>IF(G723="","",IF(OR(G723="etapa",G723="sub-etapa"),"",OFFSET(MCQ!I$20,ROW(I723)-ROW(I$20),0)))</f>
        <v/>
      </c>
      <c r="J723" s="25">
        <f>IF(G723="","",OFFSET(MCQ!J$20,ROW(J723)-ROW(J$20),0))</f>
        <v/>
      </c>
      <c r="K723" s="24">
        <f>IF(G723="","",IF(OR(G723="etapa",G723="sub-etapa"),"",OFFSET(MCQ!K$20,ROW(K723)-ROW(K$20),0)))</f>
        <v/>
      </c>
      <c r="L723" s="26">
        <f>IF(G723="","",IF(OR(G723="etapa",G723="sub-etapa"),"",TRUNC(OFFSET(MCQ!L$20,ROW(L723)-ROW(L$20),0),2)))</f>
        <v/>
      </c>
      <c r="M723" s="584">
        <f>IF(I723="", "", IFERROR(VLOOKUP(VALUE(I723), _BaseAbril2026, 4, 0), IFERROR(VLOOKUP(TEXT(I723, "@"), _BaseAbril2026, 4, 0), "")))</f>
        <v/>
      </c>
      <c r="N723" s="585">
        <f>IFERROR(IF(S723="BDI1", TRUNC(M723*(1+$O$18), 2),IF(S723="BDI2", TRUNC(M723*(1+$N$18), 2), "")), "")</f>
        <v/>
      </c>
      <c r="O723" s="586">
        <f>_xlfn.IFS(G723="ETAPA", SUMIFS(ValorTotalComD, Nivel, A723), G723="SUB-ETAPA", SUMIFS(ValorTotalComD, SubNivel, C723), TRUE, T723)</f>
        <v/>
      </c>
      <c r="P723" s="584">
        <f>IF(I723="", "", IFERROR(VLOOKUP(VALUE(I723), _BaseAbril2026, 5, 0), IFERROR(VLOOKUP(TEXT(I723, "@"), _BaseAbril2026, 5, 0), "")))</f>
        <v/>
      </c>
      <c r="Q723" s="585">
        <f>IFERROR(IF(S723="BDI1", TRUNC(P723*(1+$R$18), 2),IF(S723="BDI2", TRUNC(P723*(1+$Q$18), 2), "")), "")</f>
        <v/>
      </c>
      <c r="R723" s="586">
        <f>_xlfn.IFS(G723="ETAPA", SUMIFS(ValorTotalSemD, Nivel, A723), G723="SUB-ETAPA", SUMIFS(ValorTotalSemD, SubNivel, C723), TRUE, U723)</f>
        <v/>
      </c>
      <c r="S723" s="587">
        <f>IF(G723="","",IF(OR(G723="etapa",G723="sub-etapa"),"",OFFSET(MCQ!M$20,ROW(M723)-ROW(M$20),0)))</f>
        <v/>
      </c>
      <c r="T723" s="588">
        <f>IFERROR(TRUNC(L723*N723,2),"")</f>
        <v/>
      </c>
      <c r="U723" s="589">
        <f>IFERROR(TRUNC(L723*Q723,2),"")</f>
        <v/>
      </c>
    </row>
    <row r="724">
      <c r="A724" s="18">
        <f>OFFSET(MCQ!A$20,ROW(A724)-ROW(A$20),0)</f>
        <v/>
      </c>
      <c r="B724" s="18">
        <f>OFFSET(MCQ!B$20,ROW(B724)-ROW(B$20),0)</f>
        <v/>
      </c>
      <c r="C724" s="18">
        <f>OFFSET(MCQ!C$20,ROW(C724)-ROW(C$20),0)</f>
        <v/>
      </c>
      <c r="D724" s="18">
        <f>OFFSET(MCQ!D$20,ROW(D724)-ROW(D$20),0)</f>
        <v/>
      </c>
      <c r="E724" s="18">
        <f>OFFSET(MCQ!E$20,ROW(E724)-ROW(E$20),0)</f>
        <v/>
      </c>
      <c r="F724" s="18" t="n"/>
      <c r="G724" s="233">
        <f>OFFSET(MCQ!G$20,ROW(G724)-ROW(G$20),0)</f>
        <v/>
      </c>
      <c r="H724" s="583">
        <f>IF(G724="","",OFFSET(MCQ!H$20,ROW(H724)-ROW(H$20),0))</f>
        <v/>
      </c>
      <c r="I724" s="24">
        <f>IF(G724="","",IF(OR(G724="etapa",G724="sub-etapa"),"",OFFSET(MCQ!I$20,ROW(I724)-ROW(I$20),0)))</f>
        <v/>
      </c>
      <c r="J724" s="25">
        <f>IF(G724="","",OFFSET(MCQ!J$20,ROW(J724)-ROW(J$20),0))</f>
        <v/>
      </c>
      <c r="K724" s="24">
        <f>IF(G724="","",IF(OR(G724="etapa",G724="sub-etapa"),"",OFFSET(MCQ!K$20,ROW(K724)-ROW(K$20),0)))</f>
        <v/>
      </c>
      <c r="L724" s="26">
        <f>IF(G724="","",IF(OR(G724="etapa",G724="sub-etapa"),"",TRUNC(OFFSET(MCQ!L$20,ROW(L724)-ROW(L$20),0),2)))</f>
        <v/>
      </c>
      <c r="M724" s="584">
        <f>IF(I724="", "", IFERROR(VLOOKUP(VALUE(I724), _BaseAbril2026, 4, 0), IFERROR(VLOOKUP(TEXT(I724, "@"), _BaseAbril2026, 4, 0), "")))</f>
        <v/>
      </c>
      <c r="N724" s="585">
        <f>IFERROR(IF(S724="BDI1", TRUNC(M724*(1+$O$18), 2),IF(S724="BDI2", TRUNC(M724*(1+$N$18), 2), "")), "")</f>
        <v/>
      </c>
      <c r="O724" s="586">
        <f>_xlfn.IFS(G724="ETAPA", SUMIFS(ValorTotalComD, Nivel, A724), G724="SUB-ETAPA", SUMIFS(ValorTotalComD, SubNivel, C724), TRUE, T724)</f>
        <v/>
      </c>
      <c r="P724" s="584">
        <f>IF(I724="", "", IFERROR(VLOOKUP(VALUE(I724), _BaseAbril2026, 5, 0), IFERROR(VLOOKUP(TEXT(I724, "@"), _BaseAbril2026, 5, 0), "")))</f>
        <v/>
      </c>
      <c r="Q724" s="585">
        <f>IFERROR(IF(S724="BDI1", TRUNC(P724*(1+$R$18), 2),IF(S724="BDI2", TRUNC(P724*(1+$Q$18), 2), "")), "")</f>
        <v/>
      </c>
      <c r="R724" s="586">
        <f>_xlfn.IFS(G724="ETAPA", SUMIFS(ValorTotalSemD, Nivel, A724), G724="SUB-ETAPA", SUMIFS(ValorTotalSemD, SubNivel, C724), TRUE, U724)</f>
        <v/>
      </c>
      <c r="S724" s="587">
        <f>IF(G724="","",IF(OR(G724="etapa",G724="sub-etapa"),"",OFFSET(MCQ!M$20,ROW(M724)-ROW(M$20),0)))</f>
        <v/>
      </c>
      <c r="T724" s="588">
        <f>IFERROR(TRUNC(L724*N724,2),"")</f>
        <v/>
      </c>
      <c r="U724" s="589">
        <f>IFERROR(TRUNC(L724*Q724,2),"")</f>
        <v/>
      </c>
    </row>
    <row r="725">
      <c r="A725" s="18">
        <f>OFFSET(MCQ!A$20,ROW(A725)-ROW(A$20),0)</f>
        <v/>
      </c>
      <c r="B725" s="18">
        <f>OFFSET(MCQ!B$20,ROW(B725)-ROW(B$20),0)</f>
        <v/>
      </c>
      <c r="C725" s="18">
        <f>OFFSET(MCQ!C$20,ROW(C725)-ROW(C$20),0)</f>
        <v/>
      </c>
      <c r="D725" s="18">
        <f>OFFSET(MCQ!D$20,ROW(D725)-ROW(D$20),0)</f>
        <v/>
      </c>
      <c r="E725" s="18">
        <f>OFFSET(MCQ!E$20,ROW(E725)-ROW(E$20),0)</f>
        <v/>
      </c>
      <c r="F725" s="18" t="n"/>
      <c r="G725" s="233">
        <f>OFFSET(MCQ!G$20,ROW(G725)-ROW(G$20),0)</f>
        <v/>
      </c>
      <c r="H725" s="583">
        <f>IF(G725="","",OFFSET(MCQ!H$20,ROW(H725)-ROW(H$20),0))</f>
        <v/>
      </c>
      <c r="I725" s="24">
        <f>IF(G725="","",IF(OR(G725="etapa",G725="sub-etapa"),"",OFFSET(MCQ!I$20,ROW(I725)-ROW(I$20),0)))</f>
        <v/>
      </c>
      <c r="J725" s="25">
        <f>IF(G725="","",OFFSET(MCQ!J$20,ROW(J725)-ROW(J$20),0))</f>
        <v/>
      </c>
      <c r="K725" s="24">
        <f>IF(G725="","",IF(OR(G725="etapa",G725="sub-etapa"),"",OFFSET(MCQ!K$20,ROW(K725)-ROW(K$20),0)))</f>
        <v/>
      </c>
      <c r="L725" s="26">
        <f>IF(G725="","",IF(OR(G725="etapa",G725="sub-etapa"),"",TRUNC(OFFSET(MCQ!L$20,ROW(L725)-ROW(L$20),0),2)))</f>
        <v/>
      </c>
      <c r="M725" s="584">
        <f>IF(I725="", "", IFERROR(VLOOKUP(VALUE(I725), _BaseAbril2026, 4, 0), IFERROR(VLOOKUP(TEXT(I725, "@"), _BaseAbril2026, 4, 0), "")))</f>
        <v/>
      </c>
      <c r="N725" s="585">
        <f>IFERROR(IF(S725="BDI1", TRUNC(M725*(1+$O$18), 2),IF(S725="BDI2", TRUNC(M725*(1+$N$18), 2), "")), "")</f>
        <v/>
      </c>
      <c r="O725" s="586">
        <f>_xlfn.IFS(G725="ETAPA", SUMIFS(ValorTotalComD, Nivel, A725), G725="SUB-ETAPA", SUMIFS(ValorTotalComD, SubNivel, C725), TRUE, T725)</f>
        <v/>
      </c>
      <c r="P725" s="584">
        <f>IF(I725="", "", IFERROR(VLOOKUP(VALUE(I725), _BaseAbril2026, 5, 0), IFERROR(VLOOKUP(TEXT(I725, "@"), _BaseAbril2026, 5, 0), "")))</f>
        <v/>
      </c>
      <c r="Q725" s="585">
        <f>IFERROR(IF(S725="BDI1", TRUNC(P725*(1+$R$18), 2),IF(S725="BDI2", TRUNC(P725*(1+$Q$18), 2), "")), "")</f>
        <v/>
      </c>
      <c r="R725" s="586">
        <f>_xlfn.IFS(G725="ETAPA", SUMIFS(ValorTotalSemD, Nivel, A725), G725="SUB-ETAPA", SUMIFS(ValorTotalSemD, SubNivel, C725), TRUE, U725)</f>
        <v/>
      </c>
      <c r="S725" s="587">
        <f>IF(G725="","",IF(OR(G725="etapa",G725="sub-etapa"),"",OFFSET(MCQ!M$20,ROW(M725)-ROW(M$20),0)))</f>
        <v/>
      </c>
      <c r="T725" s="588">
        <f>IFERROR(TRUNC(L725*N725,2),"")</f>
        <v/>
      </c>
      <c r="U725" s="589">
        <f>IFERROR(TRUNC(L725*Q725,2),"")</f>
        <v/>
      </c>
    </row>
    <row r="726">
      <c r="A726" s="18">
        <f>OFFSET(MCQ!A$20,ROW(A726)-ROW(A$20),0)</f>
        <v/>
      </c>
      <c r="B726" s="18">
        <f>OFFSET(MCQ!B$20,ROW(B726)-ROW(B$20),0)</f>
        <v/>
      </c>
      <c r="C726" s="18">
        <f>OFFSET(MCQ!C$20,ROW(C726)-ROW(C$20),0)</f>
        <v/>
      </c>
      <c r="D726" s="18">
        <f>OFFSET(MCQ!D$20,ROW(D726)-ROW(D$20),0)</f>
        <v/>
      </c>
      <c r="E726" s="18">
        <f>OFFSET(MCQ!E$20,ROW(E726)-ROW(E$20),0)</f>
        <v/>
      </c>
      <c r="F726" s="18" t="n"/>
      <c r="G726" s="233">
        <f>OFFSET(MCQ!G$20,ROW(G726)-ROW(G$20),0)</f>
        <v/>
      </c>
      <c r="H726" s="583">
        <f>IF(G726="","",OFFSET(MCQ!H$20,ROW(H726)-ROW(H$20),0))</f>
        <v/>
      </c>
      <c r="I726" s="24">
        <f>IF(G726="","",IF(OR(G726="etapa",G726="sub-etapa"),"",OFFSET(MCQ!I$20,ROW(I726)-ROW(I$20),0)))</f>
        <v/>
      </c>
      <c r="J726" s="25">
        <f>IF(G726="","",OFFSET(MCQ!J$20,ROW(J726)-ROW(J$20),0))</f>
        <v/>
      </c>
      <c r="K726" s="24">
        <f>IF(G726="","",IF(OR(G726="etapa",G726="sub-etapa"),"",OFFSET(MCQ!K$20,ROW(K726)-ROW(K$20),0)))</f>
        <v/>
      </c>
      <c r="L726" s="26">
        <f>IF(G726="","",IF(OR(G726="etapa",G726="sub-etapa"),"",TRUNC(OFFSET(MCQ!L$20,ROW(L726)-ROW(L$20),0),2)))</f>
        <v/>
      </c>
      <c r="M726" s="584">
        <f>IF(I726="", "", IFERROR(VLOOKUP(VALUE(I726), _BaseAbril2026, 4, 0), IFERROR(VLOOKUP(TEXT(I726, "@"), _BaseAbril2026, 4, 0), "")))</f>
        <v/>
      </c>
      <c r="N726" s="585">
        <f>IFERROR(IF(S726="BDI1", TRUNC(M726*(1+$O$18), 2),IF(S726="BDI2", TRUNC(M726*(1+$N$18), 2), "")), "")</f>
        <v/>
      </c>
      <c r="O726" s="586">
        <f>_xlfn.IFS(G726="ETAPA", SUMIFS(ValorTotalComD, Nivel, A726), G726="SUB-ETAPA", SUMIFS(ValorTotalComD, SubNivel, C726), TRUE, T726)</f>
        <v/>
      </c>
      <c r="P726" s="584">
        <f>IF(I726="", "", IFERROR(VLOOKUP(VALUE(I726), _BaseAbril2026, 5, 0), IFERROR(VLOOKUP(TEXT(I726, "@"), _BaseAbril2026, 5, 0), "")))</f>
        <v/>
      </c>
      <c r="Q726" s="585">
        <f>IFERROR(IF(S726="BDI1", TRUNC(P726*(1+$R$18), 2),IF(S726="BDI2", TRUNC(P726*(1+$Q$18), 2), "")), "")</f>
        <v/>
      </c>
      <c r="R726" s="586">
        <f>_xlfn.IFS(G726="ETAPA", SUMIFS(ValorTotalSemD, Nivel, A726), G726="SUB-ETAPA", SUMIFS(ValorTotalSemD, SubNivel, C726), TRUE, U726)</f>
        <v/>
      </c>
      <c r="S726" s="587">
        <f>IF(G726="","",IF(OR(G726="etapa",G726="sub-etapa"),"",OFFSET(MCQ!M$20,ROW(M726)-ROW(M$20),0)))</f>
        <v/>
      </c>
      <c r="T726" s="588">
        <f>IFERROR(TRUNC(L726*N726,2),"")</f>
        <v/>
      </c>
      <c r="U726" s="589">
        <f>IFERROR(TRUNC(L726*Q726,2),"")</f>
        <v/>
      </c>
    </row>
    <row r="727">
      <c r="A727" s="18">
        <f>OFFSET(MCQ!A$20,ROW(A727)-ROW(A$20),0)</f>
        <v/>
      </c>
      <c r="B727" s="18">
        <f>OFFSET(MCQ!B$20,ROW(B727)-ROW(B$20),0)</f>
        <v/>
      </c>
      <c r="C727" s="18">
        <f>OFFSET(MCQ!C$20,ROW(C727)-ROW(C$20),0)</f>
        <v/>
      </c>
      <c r="D727" s="18">
        <f>OFFSET(MCQ!D$20,ROW(D727)-ROW(D$20),0)</f>
        <v/>
      </c>
      <c r="E727" s="18">
        <f>OFFSET(MCQ!E$20,ROW(E727)-ROW(E$20),0)</f>
        <v/>
      </c>
      <c r="F727" s="18" t="n"/>
      <c r="G727" s="233">
        <f>OFFSET(MCQ!G$20,ROW(G727)-ROW(G$20),0)</f>
        <v/>
      </c>
      <c r="H727" s="583">
        <f>IF(G727="","",OFFSET(MCQ!H$20,ROW(H727)-ROW(H$20),0))</f>
        <v/>
      </c>
      <c r="I727" s="24">
        <f>IF(G727="","",IF(OR(G727="etapa",G727="sub-etapa"),"",OFFSET(MCQ!I$20,ROW(I727)-ROW(I$20),0)))</f>
        <v/>
      </c>
      <c r="J727" s="25">
        <f>IF(G727="","",OFFSET(MCQ!J$20,ROW(J727)-ROW(J$20),0))</f>
        <v/>
      </c>
      <c r="K727" s="24">
        <f>IF(G727="","",IF(OR(G727="etapa",G727="sub-etapa"),"",OFFSET(MCQ!K$20,ROW(K727)-ROW(K$20),0)))</f>
        <v/>
      </c>
      <c r="L727" s="26">
        <f>IF(G727="","",IF(OR(G727="etapa",G727="sub-etapa"),"",TRUNC(OFFSET(MCQ!L$20,ROW(L727)-ROW(L$20),0),2)))</f>
        <v/>
      </c>
      <c r="M727" s="584">
        <f>IF(I727="", "", IFERROR(VLOOKUP(VALUE(I727), _BaseAbril2026, 4, 0), IFERROR(VLOOKUP(TEXT(I727, "@"), _BaseAbril2026, 4, 0), "")))</f>
        <v/>
      </c>
      <c r="N727" s="585">
        <f>IFERROR(IF(S727="BDI1", TRUNC(M727*(1+$O$18), 2),IF(S727="BDI2", TRUNC(M727*(1+$N$18), 2), "")), "")</f>
        <v/>
      </c>
      <c r="O727" s="586">
        <f>_xlfn.IFS(G727="ETAPA", SUMIFS(ValorTotalComD, Nivel, A727), G727="SUB-ETAPA", SUMIFS(ValorTotalComD, SubNivel, C727), TRUE, T727)</f>
        <v/>
      </c>
      <c r="P727" s="584">
        <f>IF(I727="", "", IFERROR(VLOOKUP(VALUE(I727), _BaseAbril2026, 5, 0), IFERROR(VLOOKUP(TEXT(I727, "@"), _BaseAbril2026, 5, 0), "")))</f>
        <v/>
      </c>
      <c r="Q727" s="585">
        <f>IFERROR(IF(S727="BDI1", TRUNC(P727*(1+$R$18), 2),IF(S727="BDI2", TRUNC(P727*(1+$Q$18), 2), "")), "")</f>
        <v/>
      </c>
      <c r="R727" s="586">
        <f>_xlfn.IFS(G727="ETAPA", SUMIFS(ValorTotalSemD, Nivel, A727), G727="SUB-ETAPA", SUMIFS(ValorTotalSemD, SubNivel, C727), TRUE, U727)</f>
        <v/>
      </c>
      <c r="S727" s="587">
        <f>IF(G727="","",IF(OR(G727="etapa",G727="sub-etapa"),"",OFFSET(MCQ!M$20,ROW(M727)-ROW(M$20),0)))</f>
        <v/>
      </c>
      <c r="T727" s="588">
        <f>IFERROR(TRUNC(L727*N727,2),"")</f>
        <v/>
      </c>
      <c r="U727" s="589">
        <f>IFERROR(TRUNC(L727*Q727,2),"")</f>
        <v/>
      </c>
    </row>
    <row r="728">
      <c r="A728" s="18">
        <f>OFFSET(MCQ!A$20,ROW(A728)-ROW(A$20),0)</f>
        <v/>
      </c>
      <c r="B728" s="18">
        <f>OFFSET(MCQ!B$20,ROW(B728)-ROW(B$20),0)</f>
        <v/>
      </c>
      <c r="C728" s="18">
        <f>OFFSET(MCQ!C$20,ROW(C728)-ROW(C$20),0)</f>
        <v/>
      </c>
      <c r="D728" s="18">
        <f>OFFSET(MCQ!D$20,ROW(D728)-ROW(D$20),0)</f>
        <v/>
      </c>
      <c r="E728" s="18">
        <f>OFFSET(MCQ!E$20,ROW(E728)-ROW(E$20),0)</f>
        <v/>
      </c>
      <c r="F728" s="18" t="n"/>
      <c r="G728" s="233">
        <f>OFFSET(MCQ!G$20,ROW(G728)-ROW(G$20),0)</f>
        <v/>
      </c>
      <c r="H728" s="583">
        <f>IF(G728="","",OFFSET(MCQ!H$20,ROW(H728)-ROW(H$20),0))</f>
        <v/>
      </c>
      <c r="I728" s="24">
        <f>IF(G728="","",IF(OR(G728="etapa",G728="sub-etapa"),"",OFFSET(MCQ!I$20,ROW(I728)-ROW(I$20),0)))</f>
        <v/>
      </c>
      <c r="J728" s="25">
        <f>IF(G728="","",OFFSET(MCQ!J$20,ROW(J728)-ROW(J$20),0))</f>
        <v/>
      </c>
      <c r="K728" s="24">
        <f>IF(G728="","",IF(OR(G728="etapa",G728="sub-etapa"),"",OFFSET(MCQ!K$20,ROW(K728)-ROW(K$20),0)))</f>
        <v/>
      </c>
      <c r="L728" s="26">
        <f>IF(G728="","",IF(OR(G728="etapa",G728="sub-etapa"),"",TRUNC(OFFSET(MCQ!L$20,ROW(L728)-ROW(L$20),0),2)))</f>
        <v/>
      </c>
      <c r="M728" s="584">
        <f>IF(I728="", "", IFERROR(VLOOKUP(VALUE(I728), _BaseAbril2026, 4, 0), IFERROR(VLOOKUP(TEXT(I728, "@"), _BaseAbril2026, 4, 0), "")))</f>
        <v/>
      </c>
      <c r="N728" s="585">
        <f>IFERROR(IF(S728="BDI1", TRUNC(M728*(1+$O$18), 2),IF(S728="BDI2", TRUNC(M728*(1+$N$18), 2), "")), "")</f>
        <v/>
      </c>
      <c r="O728" s="586">
        <f>_xlfn.IFS(G728="ETAPA", SUMIFS(ValorTotalComD, Nivel, A728), G728="SUB-ETAPA", SUMIFS(ValorTotalComD, SubNivel, C728), TRUE, T728)</f>
        <v/>
      </c>
      <c r="P728" s="584">
        <f>IF(I728="", "", IFERROR(VLOOKUP(VALUE(I728), _BaseAbril2026, 5, 0), IFERROR(VLOOKUP(TEXT(I728, "@"), _BaseAbril2026, 5, 0), "")))</f>
        <v/>
      </c>
      <c r="Q728" s="585">
        <f>IFERROR(IF(S728="BDI1", TRUNC(P728*(1+$R$18), 2),IF(S728="BDI2", TRUNC(P728*(1+$Q$18), 2), "")), "")</f>
        <v/>
      </c>
      <c r="R728" s="586">
        <f>_xlfn.IFS(G728="ETAPA", SUMIFS(ValorTotalSemD, Nivel, A728), G728="SUB-ETAPA", SUMIFS(ValorTotalSemD, SubNivel, C728), TRUE, U728)</f>
        <v/>
      </c>
      <c r="S728" s="587">
        <f>IF(G728="","",IF(OR(G728="etapa",G728="sub-etapa"),"",OFFSET(MCQ!M$20,ROW(M728)-ROW(M$20),0)))</f>
        <v/>
      </c>
      <c r="T728" s="588">
        <f>IFERROR(TRUNC(L728*N728,2),"")</f>
        <v/>
      </c>
      <c r="U728" s="589">
        <f>IFERROR(TRUNC(L728*Q728,2),"")</f>
        <v/>
      </c>
    </row>
    <row r="729">
      <c r="A729" s="18">
        <f>OFFSET(MCQ!A$20,ROW(A729)-ROW(A$20),0)</f>
        <v/>
      </c>
      <c r="B729" s="18">
        <f>OFFSET(MCQ!B$20,ROW(B729)-ROW(B$20),0)</f>
        <v/>
      </c>
      <c r="C729" s="18">
        <f>OFFSET(MCQ!C$20,ROW(C729)-ROW(C$20),0)</f>
        <v/>
      </c>
      <c r="D729" s="18">
        <f>OFFSET(MCQ!D$20,ROW(D729)-ROW(D$20),0)</f>
        <v/>
      </c>
      <c r="E729" s="18">
        <f>OFFSET(MCQ!E$20,ROW(E729)-ROW(E$20),0)</f>
        <v/>
      </c>
      <c r="F729" s="18" t="n"/>
      <c r="G729" s="233">
        <f>OFFSET(MCQ!G$20,ROW(G729)-ROW(G$20),0)</f>
        <v/>
      </c>
      <c r="H729" s="583">
        <f>IF(G729="","",OFFSET(MCQ!H$20,ROW(H729)-ROW(H$20),0))</f>
        <v/>
      </c>
      <c r="I729" s="24">
        <f>IF(G729="","",IF(OR(G729="etapa",G729="sub-etapa"),"",OFFSET(MCQ!I$20,ROW(I729)-ROW(I$20),0)))</f>
        <v/>
      </c>
      <c r="J729" s="25">
        <f>IF(G729="","",OFFSET(MCQ!J$20,ROW(J729)-ROW(J$20),0))</f>
        <v/>
      </c>
      <c r="K729" s="24">
        <f>IF(G729="","",IF(OR(G729="etapa",G729="sub-etapa"),"",OFFSET(MCQ!K$20,ROW(K729)-ROW(K$20),0)))</f>
        <v/>
      </c>
      <c r="L729" s="26">
        <f>IF(G729="","",IF(OR(G729="etapa",G729="sub-etapa"),"",TRUNC(OFFSET(MCQ!L$20,ROW(L729)-ROW(L$20),0),2)))</f>
        <v/>
      </c>
      <c r="M729" s="584">
        <f>IF(I729="", "", IFERROR(VLOOKUP(VALUE(I729), _BaseAbril2026, 4, 0), IFERROR(VLOOKUP(TEXT(I729, "@"), _BaseAbril2026, 4, 0), "")))</f>
        <v/>
      </c>
      <c r="N729" s="585">
        <f>IFERROR(IF(S729="BDI1", TRUNC(M729*(1+$O$18), 2),IF(S729="BDI2", TRUNC(M729*(1+$N$18), 2), "")), "")</f>
        <v/>
      </c>
      <c r="O729" s="586">
        <f>_xlfn.IFS(G729="ETAPA", SUMIFS(ValorTotalComD, Nivel, A729), G729="SUB-ETAPA", SUMIFS(ValorTotalComD, SubNivel, C729), TRUE, T729)</f>
        <v/>
      </c>
      <c r="P729" s="584">
        <f>IF(I729="", "", IFERROR(VLOOKUP(VALUE(I729), _BaseAbril2026, 5, 0), IFERROR(VLOOKUP(TEXT(I729, "@"), _BaseAbril2026, 5, 0), "")))</f>
        <v/>
      </c>
      <c r="Q729" s="585">
        <f>IFERROR(IF(S729="BDI1", TRUNC(P729*(1+$R$18), 2),IF(S729="BDI2", TRUNC(P729*(1+$Q$18), 2), "")), "")</f>
        <v/>
      </c>
      <c r="R729" s="586">
        <f>_xlfn.IFS(G729="ETAPA", SUMIFS(ValorTotalSemD, Nivel, A729), G729="SUB-ETAPA", SUMIFS(ValorTotalSemD, SubNivel, C729), TRUE, U729)</f>
        <v/>
      </c>
      <c r="S729" s="587">
        <f>IF(G729="","",IF(OR(G729="etapa",G729="sub-etapa"),"",OFFSET(MCQ!M$20,ROW(M729)-ROW(M$20),0)))</f>
        <v/>
      </c>
      <c r="T729" s="588">
        <f>IFERROR(TRUNC(L729*N729,2),"")</f>
        <v/>
      </c>
      <c r="U729" s="589">
        <f>IFERROR(TRUNC(L729*Q729,2),"")</f>
        <v/>
      </c>
    </row>
    <row r="730">
      <c r="A730" s="18">
        <f>OFFSET(MCQ!A$20,ROW(A730)-ROW(A$20),0)</f>
        <v/>
      </c>
      <c r="B730" s="18">
        <f>OFFSET(MCQ!B$20,ROW(B730)-ROW(B$20),0)</f>
        <v/>
      </c>
      <c r="C730" s="18">
        <f>OFFSET(MCQ!C$20,ROW(C730)-ROW(C$20),0)</f>
        <v/>
      </c>
      <c r="D730" s="18">
        <f>OFFSET(MCQ!D$20,ROW(D730)-ROW(D$20),0)</f>
        <v/>
      </c>
      <c r="E730" s="18">
        <f>OFFSET(MCQ!E$20,ROW(E730)-ROW(E$20),0)</f>
        <v/>
      </c>
      <c r="F730" s="18" t="n"/>
      <c r="G730" s="233">
        <f>OFFSET(MCQ!G$20,ROW(G730)-ROW(G$20),0)</f>
        <v/>
      </c>
      <c r="H730" s="583">
        <f>IF(G730="","",OFFSET(MCQ!H$20,ROW(H730)-ROW(H$20),0))</f>
        <v/>
      </c>
      <c r="I730" s="24">
        <f>IF(G730="","",IF(OR(G730="etapa",G730="sub-etapa"),"",OFFSET(MCQ!I$20,ROW(I730)-ROW(I$20),0)))</f>
        <v/>
      </c>
      <c r="J730" s="25">
        <f>IF(G730="","",OFFSET(MCQ!J$20,ROW(J730)-ROW(J$20),0))</f>
        <v/>
      </c>
      <c r="K730" s="24">
        <f>IF(G730="","",IF(OR(G730="etapa",G730="sub-etapa"),"",OFFSET(MCQ!K$20,ROW(K730)-ROW(K$20),0)))</f>
        <v/>
      </c>
      <c r="L730" s="26">
        <f>IF(G730="","",IF(OR(G730="etapa",G730="sub-etapa"),"",TRUNC(OFFSET(MCQ!L$20,ROW(L730)-ROW(L$20),0),2)))</f>
        <v/>
      </c>
      <c r="M730" s="584">
        <f>IF(I730="", "", IFERROR(VLOOKUP(VALUE(I730), _BaseAbril2026, 4, 0), IFERROR(VLOOKUP(TEXT(I730, "@"), _BaseAbril2026, 4, 0), "")))</f>
        <v/>
      </c>
      <c r="N730" s="585">
        <f>IFERROR(IF(S730="BDI1", TRUNC(M730*(1+$O$18), 2),IF(S730="BDI2", TRUNC(M730*(1+$N$18), 2), "")), "")</f>
        <v/>
      </c>
      <c r="O730" s="586">
        <f>_xlfn.IFS(G730="ETAPA", SUMIFS(ValorTotalComD, Nivel, A730), G730="SUB-ETAPA", SUMIFS(ValorTotalComD, SubNivel, C730), TRUE, T730)</f>
        <v/>
      </c>
      <c r="P730" s="584">
        <f>IF(I730="", "", IFERROR(VLOOKUP(VALUE(I730), _BaseAbril2026, 5, 0), IFERROR(VLOOKUP(TEXT(I730, "@"), _BaseAbril2026, 5, 0), "")))</f>
        <v/>
      </c>
      <c r="Q730" s="585">
        <f>IFERROR(IF(S730="BDI1", TRUNC(P730*(1+$R$18), 2),IF(S730="BDI2", TRUNC(P730*(1+$Q$18), 2), "")), "")</f>
        <v/>
      </c>
      <c r="R730" s="586">
        <f>_xlfn.IFS(G730="ETAPA", SUMIFS(ValorTotalSemD, Nivel, A730), G730="SUB-ETAPA", SUMIFS(ValorTotalSemD, SubNivel, C730), TRUE, U730)</f>
        <v/>
      </c>
      <c r="S730" s="587">
        <f>IF(G730="","",IF(OR(G730="etapa",G730="sub-etapa"),"",OFFSET(MCQ!M$20,ROW(M730)-ROW(M$20),0)))</f>
        <v/>
      </c>
      <c r="T730" s="588">
        <f>IFERROR(TRUNC(L730*N730,2),"")</f>
        <v/>
      </c>
      <c r="U730" s="589">
        <f>IFERROR(TRUNC(L730*Q730,2),"")</f>
        <v/>
      </c>
    </row>
    <row r="731">
      <c r="A731" s="18">
        <f>OFFSET(MCQ!A$20,ROW(A731)-ROW(A$20),0)</f>
        <v/>
      </c>
      <c r="B731" s="18">
        <f>OFFSET(MCQ!B$20,ROW(B731)-ROW(B$20),0)</f>
        <v/>
      </c>
      <c r="C731" s="18">
        <f>OFFSET(MCQ!C$20,ROW(C731)-ROW(C$20),0)</f>
        <v/>
      </c>
      <c r="D731" s="18">
        <f>OFFSET(MCQ!D$20,ROW(D731)-ROW(D$20),0)</f>
        <v/>
      </c>
      <c r="E731" s="18">
        <f>OFFSET(MCQ!E$20,ROW(E731)-ROW(E$20),0)</f>
        <v/>
      </c>
      <c r="F731" s="18" t="n"/>
      <c r="G731" s="233">
        <f>OFFSET(MCQ!G$20,ROW(G731)-ROW(G$20),0)</f>
        <v/>
      </c>
      <c r="H731" s="583">
        <f>IF(G731="","",OFFSET(MCQ!H$20,ROW(H731)-ROW(H$20),0))</f>
        <v/>
      </c>
      <c r="I731" s="24">
        <f>IF(G731="","",IF(OR(G731="etapa",G731="sub-etapa"),"",OFFSET(MCQ!I$20,ROW(I731)-ROW(I$20),0)))</f>
        <v/>
      </c>
      <c r="J731" s="25">
        <f>IF(G731="","",OFFSET(MCQ!J$20,ROW(J731)-ROW(J$20),0))</f>
        <v/>
      </c>
      <c r="K731" s="24">
        <f>IF(G731="","",IF(OR(G731="etapa",G731="sub-etapa"),"",OFFSET(MCQ!K$20,ROW(K731)-ROW(K$20),0)))</f>
        <v/>
      </c>
      <c r="L731" s="26">
        <f>IF(G731="","",IF(OR(G731="etapa",G731="sub-etapa"),"",TRUNC(OFFSET(MCQ!L$20,ROW(L731)-ROW(L$20),0),2)))</f>
        <v/>
      </c>
      <c r="M731" s="584">
        <f>IF(I731="", "", IFERROR(VLOOKUP(VALUE(I731), _BaseAbril2026, 4, 0), IFERROR(VLOOKUP(TEXT(I731, "@"), _BaseAbril2026, 4, 0), "")))</f>
        <v/>
      </c>
      <c r="N731" s="585">
        <f>IFERROR(IF(S731="BDI1", TRUNC(M731*(1+$O$18), 2),IF(S731="BDI2", TRUNC(M731*(1+$N$18), 2), "")), "")</f>
        <v/>
      </c>
      <c r="O731" s="586">
        <f>_xlfn.IFS(G731="ETAPA", SUMIFS(ValorTotalComD, Nivel, A731), G731="SUB-ETAPA", SUMIFS(ValorTotalComD, SubNivel, C731), TRUE, T731)</f>
        <v/>
      </c>
      <c r="P731" s="584">
        <f>IF(I731="", "", IFERROR(VLOOKUP(VALUE(I731), _BaseAbril2026, 5, 0), IFERROR(VLOOKUP(TEXT(I731, "@"), _BaseAbril2026, 5, 0), "")))</f>
        <v/>
      </c>
      <c r="Q731" s="585">
        <f>IFERROR(IF(S731="BDI1", TRUNC(P731*(1+$R$18), 2),IF(S731="BDI2", TRUNC(P731*(1+$Q$18), 2), "")), "")</f>
        <v/>
      </c>
      <c r="R731" s="586">
        <f>_xlfn.IFS(G731="ETAPA", SUMIFS(ValorTotalSemD, Nivel, A731), G731="SUB-ETAPA", SUMIFS(ValorTotalSemD, SubNivel, C731), TRUE, U731)</f>
        <v/>
      </c>
      <c r="S731" s="587">
        <f>IF(G731="","",IF(OR(G731="etapa",G731="sub-etapa"),"",OFFSET(MCQ!M$20,ROW(M731)-ROW(M$20),0)))</f>
        <v/>
      </c>
      <c r="T731" s="588">
        <f>IFERROR(TRUNC(L731*N731,2),"")</f>
        <v/>
      </c>
      <c r="U731" s="589">
        <f>IFERROR(TRUNC(L731*Q731,2),"")</f>
        <v/>
      </c>
    </row>
    <row r="732">
      <c r="A732" s="18">
        <f>OFFSET(MCQ!A$20,ROW(A732)-ROW(A$20),0)</f>
        <v/>
      </c>
      <c r="B732" s="18">
        <f>OFFSET(MCQ!B$20,ROW(B732)-ROW(B$20),0)</f>
        <v/>
      </c>
      <c r="C732" s="18">
        <f>OFFSET(MCQ!C$20,ROW(C732)-ROW(C$20),0)</f>
        <v/>
      </c>
      <c r="D732" s="18">
        <f>OFFSET(MCQ!D$20,ROW(D732)-ROW(D$20),0)</f>
        <v/>
      </c>
      <c r="E732" s="18">
        <f>OFFSET(MCQ!E$20,ROW(E732)-ROW(E$20),0)</f>
        <v/>
      </c>
      <c r="F732" s="18" t="n"/>
      <c r="G732" s="233">
        <f>OFFSET(MCQ!G$20,ROW(G732)-ROW(G$20),0)</f>
        <v/>
      </c>
      <c r="H732" s="583">
        <f>IF(G732="","",OFFSET(MCQ!H$20,ROW(H732)-ROW(H$20),0))</f>
        <v/>
      </c>
      <c r="I732" s="24">
        <f>IF(G732="","",IF(OR(G732="etapa",G732="sub-etapa"),"",OFFSET(MCQ!I$20,ROW(I732)-ROW(I$20),0)))</f>
        <v/>
      </c>
      <c r="J732" s="25">
        <f>IF(G732="","",OFFSET(MCQ!J$20,ROW(J732)-ROW(J$20),0))</f>
        <v/>
      </c>
      <c r="K732" s="24">
        <f>IF(G732="","",IF(OR(G732="etapa",G732="sub-etapa"),"",OFFSET(MCQ!K$20,ROW(K732)-ROW(K$20),0)))</f>
        <v/>
      </c>
      <c r="L732" s="26">
        <f>IF(G732="","",IF(OR(G732="etapa",G732="sub-etapa"),"",TRUNC(OFFSET(MCQ!L$20,ROW(L732)-ROW(L$20),0),2)))</f>
        <v/>
      </c>
      <c r="M732" s="584">
        <f>IF(I732="", "", IFERROR(VLOOKUP(VALUE(I732), _BaseAbril2026, 4, 0), IFERROR(VLOOKUP(TEXT(I732, "@"), _BaseAbril2026, 4, 0), "")))</f>
        <v/>
      </c>
      <c r="N732" s="585">
        <f>IFERROR(IF(S732="BDI1", TRUNC(M732*(1+$O$18), 2),IF(S732="BDI2", TRUNC(M732*(1+$N$18), 2), "")), "")</f>
        <v/>
      </c>
      <c r="O732" s="586">
        <f>_xlfn.IFS(G732="ETAPA", SUMIFS(ValorTotalComD, Nivel, A732), G732="SUB-ETAPA", SUMIFS(ValorTotalComD, SubNivel, C732), TRUE, T732)</f>
        <v/>
      </c>
      <c r="P732" s="584">
        <f>IF(I732="", "", IFERROR(VLOOKUP(VALUE(I732), _BaseAbril2026, 5, 0), IFERROR(VLOOKUP(TEXT(I732, "@"), _BaseAbril2026, 5, 0), "")))</f>
        <v/>
      </c>
      <c r="Q732" s="585">
        <f>IFERROR(IF(S732="BDI1", TRUNC(P732*(1+$R$18), 2),IF(S732="BDI2", TRUNC(P732*(1+$Q$18), 2), "")), "")</f>
        <v/>
      </c>
      <c r="R732" s="586">
        <f>_xlfn.IFS(G732="ETAPA", SUMIFS(ValorTotalSemD, Nivel, A732), G732="SUB-ETAPA", SUMIFS(ValorTotalSemD, SubNivel, C732), TRUE, U732)</f>
        <v/>
      </c>
      <c r="S732" s="587">
        <f>IF(G732="","",IF(OR(G732="etapa",G732="sub-etapa"),"",OFFSET(MCQ!M$20,ROW(M732)-ROW(M$20),0)))</f>
        <v/>
      </c>
      <c r="T732" s="588">
        <f>IFERROR(TRUNC(L732*N732,2),"")</f>
        <v/>
      </c>
      <c r="U732" s="589">
        <f>IFERROR(TRUNC(L732*Q732,2),"")</f>
        <v/>
      </c>
    </row>
    <row r="733">
      <c r="A733" s="18">
        <f>OFFSET(MCQ!A$20,ROW(A733)-ROW(A$20),0)</f>
        <v/>
      </c>
      <c r="B733" s="18">
        <f>OFFSET(MCQ!B$20,ROW(B733)-ROW(B$20),0)</f>
        <v/>
      </c>
      <c r="C733" s="18">
        <f>OFFSET(MCQ!C$20,ROW(C733)-ROW(C$20),0)</f>
        <v/>
      </c>
      <c r="D733" s="18">
        <f>OFFSET(MCQ!D$20,ROW(D733)-ROW(D$20),0)</f>
        <v/>
      </c>
      <c r="E733" s="18">
        <f>OFFSET(MCQ!E$20,ROW(E733)-ROW(E$20),0)</f>
        <v/>
      </c>
      <c r="F733" s="18" t="n"/>
      <c r="G733" s="233">
        <f>OFFSET(MCQ!G$20,ROW(G733)-ROW(G$20),0)</f>
        <v/>
      </c>
      <c r="H733" s="583">
        <f>IF(G733="","",OFFSET(MCQ!H$20,ROW(H733)-ROW(H$20),0))</f>
        <v/>
      </c>
      <c r="I733" s="24">
        <f>IF(G733="","",IF(OR(G733="etapa",G733="sub-etapa"),"",OFFSET(MCQ!I$20,ROW(I733)-ROW(I$20),0)))</f>
        <v/>
      </c>
      <c r="J733" s="25">
        <f>IF(G733="","",OFFSET(MCQ!J$20,ROW(J733)-ROW(J$20),0))</f>
        <v/>
      </c>
      <c r="K733" s="24">
        <f>IF(G733="","",IF(OR(G733="etapa",G733="sub-etapa"),"",OFFSET(MCQ!K$20,ROW(K733)-ROW(K$20),0)))</f>
        <v/>
      </c>
      <c r="L733" s="26">
        <f>IF(G733="","",IF(OR(G733="etapa",G733="sub-etapa"),"",TRUNC(OFFSET(MCQ!L$20,ROW(L733)-ROW(L$20),0),2)))</f>
        <v/>
      </c>
      <c r="M733" s="584">
        <f>IF(I733="", "", IFERROR(VLOOKUP(VALUE(I733), _BaseAbril2026, 4, 0), IFERROR(VLOOKUP(TEXT(I733, "@"), _BaseAbril2026, 4, 0), "")))</f>
        <v/>
      </c>
      <c r="N733" s="585">
        <f>IFERROR(IF(S733="BDI1", TRUNC(M733*(1+$O$18), 2),IF(S733="BDI2", TRUNC(M733*(1+$N$18), 2), "")), "")</f>
        <v/>
      </c>
      <c r="O733" s="586">
        <f>_xlfn.IFS(G733="ETAPA", SUMIFS(ValorTotalComD, Nivel, A733), G733="SUB-ETAPA", SUMIFS(ValorTotalComD, SubNivel, C733), TRUE, T733)</f>
        <v/>
      </c>
      <c r="P733" s="584">
        <f>IF(I733="", "", IFERROR(VLOOKUP(VALUE(I733), _BaseAbril2026, 5, 0), IFERROR(VLOOKUP(TEXT(I733, "@"), _BaseAbril2026, 5, 0), "")))</f>
        <v/>
      </c>
      <c r="Q733" s="585">
        <f>IFERROR(IF(S733="BDI1", TRUNC(P733*(1+$R$18), 2),IF(S733="BDI2", TRUNC(P733*(1+$Q$18), 2), "")), "")</f>
        <v/>
      </c>
      <c r="R733" s="586">
        <f>_xlfn.IFS(G733="ETAPA", SUMIFS(ValorTotalSemD, Nivel, A733), G733="SUB-ETAPA", SUMIFS(ValorTotalSemD, SubNivel, C733), TRUE, U733)</f>
        <v/>
      </c>
      <c r="S733" s="587">
        <f>IF(G733="","",IF(OR(G733="etapa",G733="sub-etapa"),"",OFFSET(MCQ!M$20,ROW(M733)-ROW(M$20),0)))</f>
        <v/>
      </c>
      <c r="T733" s="588">
        <f>IFERROR(TRUNC(L733*N733,2),"")</f>
        <v/>
      </c>
      <c r="U733" s="589">
        <f>IFERROR(TRUNC(L733*Q733,2),"")</f>
        <v/>
      </c>
    </row>
    <row r="734">
      <c r="A734" s="18">
        <f>OFFSET(MCQ!A$20,ROW(A734)-ROW(A$20),0)</f>
        <v/>
      </c>
      <c r="B734" s="18">
        <f>OFFSET(MCQ!B$20,ROW(B734)-ROW(B$20),0)</f>
        <v/>
      </c>
      <c r="C734" s="18">
        <f>OFFSET(MCQ!C$20,ROW(C734)-ROW(C$20),0)</f>
        <v/>
      </c>
      <c r="D734" s="18">
        <f>OFFSET(MCQ!D$20,ROW(D734)-ROW(D$20),0)</f>
        <v/>
      </c>
      <c r="E734" s="18">
        <f>OFFSET(MCQ!E$20,ROW(E734)-ROW(E$20),0)</f>
        <v/>
      </c>
      <c r="F734" s="18" t="n"/>
      <c r="G734" s="233">
        <f>OFFSET(MCQ!G$20,ROW(G734)-ROW(G$20),0)</f>
        <v/>
      </c>
      <c r="H734" s="583">
        <f>IF(G734="","",OFFSET(MCQ!H$20,ROW(H734)-ROW(H$20),0))</f>
        <v/>
      </c>
      <c r="I734" s="24">
        <f>IF(G734="","",IF(OR(G734="etapa",G734="sub-etapa"),"",OFFSET(MCQ!I$20,ROW(I734)-ROW(I$20),0)))</f>
        <v/>
      </c>
      <c r="J734" s="25">
        <f>IF(G734="","",OFFSET(MCQ!J$20,ROW(J734)-ROW(J$20),0))</f>
        <v/>
      </c>
      <c r="K734" s="24">
        <f>IF(G734="","",IF(OR(G734="etapa",G734="sub-etapa"),"",OFFSET(MCQ!K$20,ROW(K734)-ROW(K$20),0)))</f>
        <v/>
      </c>
      <c r="L734" s="26">
        <f>IF(G734="","",IF(OR(G734="etapa",G734="sub-etapa"),"",TRUNC(OFFSET(MCQ!L$20,ROW(L734)-ROW(L$20),0),2)))</f>
        <v/>
      </c>
      <c r="M734" s="584">
        <f>IF(I734="", "", IFERROR(VLOOKUP(VALUE(I734), _BaseAbril2026, 4, 0), IFERROR(VLOOKUP(TEXT(I734, "@"), _BaseAbril2026, 4, 0), "")))</f>
        <v/>
      </c>
      <c r="N734" s="585">
        <f>IFERROR(IF(S734="BDI1", TRUNC(M734*(1+$O$18), 2),IF(S734="BDI2", TRUNC(M734*(1+$N$18), 2), "")), "")</f>
        <v/>
      </c>
      <c r="O734" s="586">
        <f>_xlfn.IFS(G734="ETAPA", SUMIFS(ValorTotalComD, Nivel, A734), G734="SUB-ETAPA", SUMIFS(ValorTotalComD, SubNivel, C734), TRUE, T734)</f>
        <v/>
      </c>
      <c r="P734" s="584">
        <f>IF(I734="", "", IFERROR(VLOOKUP(VALUE(I734), _BaseAbril2026, 5, 0), IFERROR(VLOOKUP(TEXT(I734, "@"), _BaseAbril2026, 5, 0), "")))</f>
        <v/>
      </c>
      <c r="Q734" s="585">
        <f>IFERROR(IF(S734="BDI1", TRUNC(P734*(1+$R$18), 2),IF(S734="BDI2", TRUNC(P734*(1+$Q$18), 2), "")), "")</f>
        <v/>
      </c>
      <c r="R734" s="586">
        <f>_xlfn.IFS(G734="ETAPA", SUMIFS(ValorTotalSemD, Nivel, A734), G734="SUB-ETAPA", SUMIFS(ValorTotalSemD, SubNivel, C734), TRUE, U734)</f>
        <v/>
      </c>
      <c r="S734" s="587">
        <f>IF(G734="","",IF(OR(G734="etapa",G734="sub-etapa"),"",OFFSET(MCQ!M$20,ROW(M734)-ROW(M$20),0)))</f>
        <v/>
      </c>
      <c r="T734" s="588">
        <f>IFERROR(TRUNC(L734*N734,2),"")</f>
        <v/>
      </c>
      <c r="U734" s="589">
        <f>IFERROR(TRUNC(L734*Q734,2),"")</f>
        <v/>
      </c>
    </row>
    <row r="735">
      <c r="A735" s="18">
        <f>OFFSET(MCQ!A$20,ROW(A735)-ROW(A$20),0)</f>
        <v/>
      </c>
      <c r="B735" s="18">
        <f>OFFSET(MCQ!B$20,ROW(B735)-ROW(B$20),0)</f>
        <v/>
      </c>
      <c r="C735" s="18">
        <f>OFFSET(MCQ!C$20,ROW(C735)-ROW(C$20),0)</f>
        <v/>
      </c>
      <c r="D735" s="18">
        <f>OFFSET(MCQ!D$20,ROW(D735)-ROW(D$20),0)</f>
        <v/>
      </c>
      <c r="E735" s="18">
        <f>OFFSET(MCQ!E$20,ROW(E735)-ROW(E$20),0)</f>
        <v/>
      </c>
      <c r="F735" s="18" t="n"/>
      <c r="G735" s="233">
        <f>OFFSET(MCQ!G$20,ROW(G735)-ROW(G$20),0)</f>
        <v/>
      </c>
      <c r="H735" s="583">
        <f>IF(G735="","",OFFSET(MCQ!H$20,ROW(H735)-ROW(H$20),0))</f>
        <v/>
      </c>
      <c r="I735" s="24">
        <f>IF(G735="","",IF(OR(G735="etapa",G735="sub-etapa"),"",OFFSET(MCQ!I$20,ROW(I735)-ROW(I$20),0)))</f>
        <v/>
      </c>
      <c r="J735" s="25">
        <f>IF(G735="","",OFFSET(MCQ!J$20,ROW(J735)-ROW(J$20),0))</f>
        <v/>
      </c>
      <c r="K735" s="24">
        <f>IF(G735="","",IF(OR(G735="etapa",G735="sub-etapa"),"",OFFSET(MCQ!K$20,ROW(K735)-ROW(K$20),0)))</f>
        <v/>
      </c>
      <c r="L735" s="26">
        <f>IF(G735="","",IF(OR(G735="etapa",G735="sub-etapa"),"",TRUNC(OFFSET(MCQ!L$20,ROW(L735)-ROW(L$20),0),2)))</f>
        <v/>
      </c>
      <c r="M735" s="584">
        <f>IF(I735="", "", IFERROR(VLOOKUP(VALUE(I735), _BaseAbril2026, 4, 0), IFERROR(VLOOKUP(TEXT(I735, "@"), _BaseAbril2026, 4, 0), "")))</f>
        <v/>
      </c>
      <c r="N735" s="585">
        <f>IFERROR(IF(S735="BDI1", TRUNC(M735*(1+$O$18), 2),IF(S735="BDI2", TRUNC(M735*(1+$N$18), 2), "")), "")</f>
        <v/>
      </c>
      <c r="O735" s="586">
        <f>_xlfn.IFS(G735="ETAPA", SUMIFS(ValorTotalComD, Nivel, A735), G735="SUB-ETAPA", SUMIFS(ValorTotalComD, SubNivel, C735), TRUE, T735)</f>
        <v/>
      </c>
      <c r="P735" s="584">
        <f>IF(I735="", "", IFERROR(VLOOKUP(VALUE(I735), _BaseAbril2026, 5, 0), IFERROR(VLOOKUP(TEXT(I735, "@"), _BaseAbril2026, 5, 0), "")))</f>
        <v/>
      </c>
      <c r="Q735" s="585">
        <f>IFERROR(IF(S735="BDI1", TRUNC(P735*(1+$R$18), 2),IF(S735="BDI2", TRUNC(P735*(1+$Q$18), 2), "")), "")</f>
        <v/>
      </c>
      <c r="R735" s="586">
        <f>_xlfn.IFS(G735="ETAPA", SUMIFS(ValorTotalSemD, Nivel, A735), G735="SUB-ETAPA", SUMIFS(ValorTotalSemD, SubNivel, C735), TRUE, U735)</f>
        <v/>
      </c>
      <c r="S735" s="587">
        <f>IF(G735="","",IF(OR(G735="etapa",G735="sub-etapa"),"",OFFSET(MCQ!M$20,ROW(M735)-ROW(M$20),0)))</f>
        <v/>
      </c>
      <c r="T735" s="588">
        <f>IFERROR(TRUNC(L735*N735,2),"")</f>
        <v/>
      </c>
      <c r="U735" s="589">
        <f>IFERROR(TRUNC(L735*Q735,2),"")</f>
        <v/>
      </c>
    </row>
    <row r="736">
      <c r="A736" s="18">
        <f>OFFSET(MCQ!A$20,ROW(A736)-ROW(A$20),0)</f>
        <v/>
      </c>
      <c r="B736" s="18">
        <f>OFFSET(MCQ!B$20,ROW(B736)-ROW(B$20),0)</f>
        <v/>
      </c>
      <c r="C736" s="18">
        <f>OFFSET(MCQ!C$20,ROW(C736)-ROW(C$20),0)</f>
        <v/>
      </c>
      <c r="D736" s="18">
        <f>OFFSET(MCQ!D$20,ROW(D736)-ROW(D$20),0)</f>
        <v/>
      </c>
      <c r="E736" s="18">
        <f>OFFSET(MCQ!E$20,ROW(E736)-ROW(E$20),0)</f>
        <v/>
      </c>
      <c r="F736" s="18" t="n"/>
      <c r="G736" s="233">
        <f>OFFSET(MCQ!G$20,ROW(G736)-ROW(G$20),0)</f>
        <v/>
      </c>
      <c r="H736" s="583">
        <f>IF(G736="","",OFFSET(MCQ!H$20,ROW(H736)-ROW(H$20),0))</f>
        <v/>
      </c>
      <c r="I736" s="24">
        <f>IF(G736="","",IF(OR(G736="etapa",G736="sub-etapa"),"",OFFSET(MCQ!I$20,ROW(I736)-ROW(I$20),0)))</f>
        <v/>
      </c>
      <c r="J736" s="25">
        <f>IF(G736="","",OFFSET(MCQ!J$20,ROW(J736)-ROW(J$20),0))</f>
        <v/>
      </c>
      <c r="K736" s="24">
        <f>IF(G736="","",IF(OR(G736="etapa",G736="sub-etapa"),"",OFFSET(MCQ!K$20,ROW(K736)-ROW(K$20),0)))</f>
        <v/>
      </c>
      <c r="L736" s="26">
        <f>IF(G736="","",IF(OR(G736="etapa",G736="sub-etapa"),"",TRUNC(OFFSET(MCQ!L$20,ROW(L736)-ROW(L$20),0),2)))</f>
        <v/>
      </c>
      <c r="M736" s="584">
        <f>IF(I736="", "", IFERROR(VLOOKUP(VALUE(I736), _BaseAbril2026, 4, 0), IFERROR(VLOOKUP(TEXT(I736, "@"), _BaseAbril2026, 4, 0), "")))</f>
        <v/>
      </c>
      <c r="N736" s="585">
        <f>IFERROR(IF(S736="BDI1", TRUNC(M736*(1+$O$18), 2),IF(S736="BDI2", TRUNC(M736*(1+$N$18), 2), "")), "")</f>
        <v/>
      </c>
      <c r="O736" s="586">
        <f>_xlfn.IFS(G736="ETAPA", SUMIFS(ValorTotalComD, Nivel, A736), G736="SUB-ETAPA", SUMIFS(ValorTotalComD, SubNivel, C736), TRUE, T736)</f>
        <v/>
      </c>
      <c r="P736" s="584">
        <f>IF(I736="", "", IFERROR(VLOOKUP(VALUE(I736), _BaseAbril2026, 5, 0), IFERROR(VLOOKUP(TEXT(I736, "@"), _BaseAbril2026, 5, 0), "")))</f>
        <v/>
      </c>
      <c r="Q736" s="585">
        <f>IFERROR(IF(S736="BDI1", TRUNC(P736*(1+$R$18), 2),IF(S736="BDI2", TRUNC(P736*(1+$Q$18), 2), "")), "")</f>
        <v/>
      </c>
      <c r="R736" s="586">
        <f>_xlfn.IFS(G736="ETAPA", SUMIFS(ValorTotalSemD, Nivel, A736), G736="SUB-ETAPA", SUMIFS(ValorTotalSemD, SubNivel, C736), TRUE, U736)</f>
        <v/>
      </c>
      <c r="S736" s="587">
        <f>IF(G736="","",IF(OR(G736="etapa",G736="sub-etapa"),"",OFFSET(MCQ!M$20,ROW(M736)-ROW(M$20),0)))</f>
        <v/>
      </c>
      <c r="T736" s="588">
        <f>IFERROR(TRUNC(L736*N736,2),"")</f>
        <v/>
      </c>
      <c r="U736" s="589">
        <f>IFERROR(TRUNC(L736*Q736,2),"")</f>
        <v/>
      </c>
    </row>
    <row r="737">
      <c r="A737" s="18">
        <f>OFFSET(MCQ!A$20,ROW(A737)-ROW(A$20),0)</f>
        <v/>
      </c>
      <c r="B737" s="18">
        <f>OFFSET(MCQ!B$20,ROW(B737)-ROW(B$20),0)</f>
        <v/>
      </c>
      <c r="C737" s="18">
        <f>OFFSET(MCQ!C$20,ROW(C737)-ROW(C$20),0)</f>
        <v/>
      </c>
      <c r="D737" s="18">
        <f>OFFSET(MCQ!D$20,ROW(D737)-ROW(D$20),0)</f>
        <v/>
      </c>
      <c r="E737" s="18">
        <f>OFFSET(MCQ!E$20,ROW(E737)-ROW(E$20),0)</f>
        <v/>
      </c>
      <c r="F737" s="18" t="n"/>
      <c r="G737" s="233">
        <f>OFFSET(MCQ!G$20,ROW(G737)-ROW(G$20),0)</f>
        <v/>
      </c>
      <c r="H737" s="583">
        <f>IF(G737="","",OFFSET(MCQ!H$20,ROW(H737)-ROW(H$20),0))</f>
        <v/>
      </c>
      <c r="I737" s="24">
        <f>IF(G737="","",IF(OR(G737="etapa",G737="sub-etapa"),"",OFFSET(MCQ!I$20,ROW(I737)-ROW(I$20),0)))</f>
        <v/>
      </c>
      <c r="J737" s="25">
        <f>IF(G737="","",OFFSET(MCQ!J$20,ROW(J737)-ROW(J$20),0))</f>
        <v/>
      </c>
      <c r="K737" s="24">
        <f>IF(G737="","",IF(OR(G737="etapa",G737="sub-etapa"),"",OFFSET(MCQ!K$20,ROW(K737)-ROW(K$20),0)))</f>
        <v/>
      </c>
      <c r="L737" s="26">
        <f>IF(G737="","",IF(OR(G737="etapa",G737="sub-etapa"),"",TRUNC(OFFSET(MCQ!L$20,ROW(L737)-ROW(L$20),0),2)))</f>
        <v/>
      </c>
      <c r="M737" s="584">
        <f>IF(I737="", "", IFERROR(VLOOKUP(VALUE(I737), _BaseAbril2026, 4, 0), IFERROR(VLOOKUP(TEXT(I737, "@"), _BaseAbril2026, 4, 0), "")))</f>
        <v/>
      </c>
      <c r="N737" s="585">
        <f>IFERROR(IF(S737="BDI1", TRUNC(M737*(1+$O$18), 2),IF(S737="BDI2", TRUNC(M737*(1+$N$18), 2), "")), "")</f>
        <v/>
      </c>
      <c r="O737" s="586">
        <f>_xlfn.IFS(G737="ETAPA", SUMIFS(ValorTotalComD, Nivel, A737), G737="SUB-ETAPA", SUMIFS(ValorTotalComD, SubNivel, C737), TRUE, T737)</f>
        <v/>
      </c>
      <c r="P737" s="584">
        <f>IF(I737="", "", IFERROR(VLOOKUP(VALUE(I737), _BaseAbril2026, 5, 0), IFERROR(VLOOKUP(TEXT(I737, "@"), _BaseAbril2026, 5, 0), "")))</f>
        <v/>
      </c>
      <c r="Q737" s="585">
        <f>IFERROR(IF(S737="BDI1", TRUNC(P737*(1+$R$18), 2),IF(S737="BDI2", TRUNC(P737*(1+$Q$18), 2), "")), "")</f>
        <v/>
      </c>
      <c r="R737" s="586">
        <f>_xlfn.IFS(G737="ETAPA", SUMIFS(ValorTotalSemD, Nivel, A737), G737="SUB-ETAPA", SUMIFS(ValorTotalSemD, SubNivel, C737), TRUE, U737)</f>
        <v/>
      </c>
      <c r="S737" s="587">
        <f>IF(G737="","",IF(OR(G737="etapa",G737="sub-etapa"),"",OFFSET(MCQ!M$20,ROW(M737)-ROW(M$20),0)))</f>
        <v/>
      </c>
      <c r="T737" s="588">
        <f>IFERROR(TRUNC(L737*N737,2),"")</f>
        <v/>
      </c>
      <c r="U737" s="589">
        <f>IFERROR(TRUNC(L737*Q737,2),"")</f>
        <v/>
      </c>
    </row>
    <row r="738">
      <c r="A738" s="18">
        <f>OFFSET(MCQ!A$20,ROW(A738)-ROW(A$20),0)</f>
        <v/>
      </c>
      <c r="B738" s="18">
        <f>OFFSET(MCQ!B$20,ROW(B738)-ROW(B$20),0)</f>
        <v/>
      </c>
      <c r="C738" s="18">
        <f>OFFSET(MCQ!C$20,ROW(C738)-ROW(C$20),0)</f>
        <v/>
      </c>
      <c r="D738" s="18">
        <f>OFFSET(MCQ!D$20,ROW(D738)-ROW(D$20),0)</f>
        <v/>
      </c>
      <c r="E738" s="18">
        <f>OFFSET(MCQ!E$20,ROW(E738)-ROW(E$20),0)</f>
        <v/>
      </c>
      <c r="F738" s="18" t="n"/>
      <c r="G738" s="233">
        <f>OFFSET(MCQ!G$20,ROW(G738)-ROW(G$20),0)</f>
        <v/>
      </c>
      <c r="H738" s="583">
        <f>IF(G738="","",OFFSET(MCQ!H$20,ROW(H738)-ROW(H$20),0))</f>
        <v/>
      </c>
      <c r="I738" s="24">
        <f>IF(G738="","",IF(OR(G738="etapa",G738="sub-etapa"),"",OFFSET(MCQ!I$20,ROW(I738)-ROW(I$20),0)))</f>
        <v/>
      </c>
      <c r="J738" s="25">
        <f>IF(G738="","",OFFSET(MCQ!J$20,ROW(J738)-ROW(J$20),0))</f>
        <v/>
      </c>
      <c r="K738" s="24">
        <f>IF(G738="","",IF(OR(G738="etapa",G738="sub-etapa"),"",OFFSET(MCQ!K$20,ROW(K738)-ROW(K$20),0)))</f>
        <v/>
      </c>
      <c r="L738" s="26">
        <f>IF(G738="","",IF(OR(G738="etapa",G738="sub-etapa"),"",TRUNC(OFFSET(MCQ!L$20,ROW(L738)-ROW(L$20),0),2)))</f>
        <v/>
      </c>
      <c r="M738" s="584">
        <f>IF(I738="", "", IFERROR(VLOOKUP(VALUE(I738), _BaseAbril2026, 4, 0), IFERROR(VLOOKUP(TEXT(I738, "@"), _BaseAbril2026, 4, 0), "")))</f>
        <v/>
      </c>
      <c r="N738" s="585">
        <f>IFERROR(IF(S738="BDI1", TRUNC(M738*(1+$O$18), 2),IF(S738="BDI2", TRUNC(M738*(1+$N$18), 2), "")), "")</f>
        <v/>
      </c>
      <c r="O738" s="586">
        <f>_xlfn.IFS(G738="ETAPA", SUMIFS(ValorTotalComD, Nivel, A738), G738="SUB-ETAPA", SUMIFS(ValorTotalComD, SubNivel, C738), TRUE, T738)</f>
        <v/>
      </c>
      <c r="P738" s="584">
        <f>IF(I738="", "", IFERROR(VLOOKUP(VALUE(I738), _BaseAbril2026, 5, 0), IFERROR(VLOOKUP(TEXT(I738, "@"), _BaseAbril2026, 5, 0), "")))</f>
        <v/>
      </c>
      <c r="Q738" s="585">
        <f>IFERROR(IF(S738="BDI1", TRUNC(P738*(1+$R$18), 2),IF(S738="BDI2", TRUNC(P738*(1+$Q$18), 2), "")), "")</f>
        <v/>
      </c>
      <c r="R738" s="586">
        <f>_xlfn.IFS(G738="ETAPA", SUMIFS(ValorTotalSemD, Nivel, A738), G738="SUB-ETAPA", SUMIFS(ValorTotalSemD, SubNivel, C738), TRUE, U738)</f>
        <v/>
      </c>
      <c r="S738" s="587">
        <f>IF(G738="","",IF(OR(G738="etapa",G738="sub-etapa"),"",OFFSET(MCQ!M$20,ROW(M738)-ROW(M$20),0)))</f>
        <v/>
      </c>
      <c r="T738" s="588">
        <f>IFERROR(TRUNC(L738*N738,2),"")</f>
        <v/>
      </c>
      <c r="U738" s="589">
        <f>IFERROR(TRUNC(L738*Q738,2),"")</f>
        <v/>
      </c>
    </row>
    <row r="739">
      <c r="A739" s="18">
        <f>OFFSET(MCQ!A$20,ROW(A739)-ROW(A$20),0)</f>
        <v/>
      </c>
      <c r="B739" s="18">
        <f>OFFSET(MCQ!B$20,ROW(B739)-ROW(B$20),0)</f>
        <v/>
      </c>
      <c r="C739" s="18">
        <f>OFFSET(MCQ!C$20,ROW(C739)-ROW(C$20),0)</f>
        <v/>
      </c>
      <c r="D739" s="18">
        <f>OFFSET(MCQ!D$20,ROW(D739)-ROW(D$20),0)</f>
        <v/>
      </c>
      <c r="E739" s="18">
        <f>OFFSET(MCQ!E$20,ROW(E739)-ROW(E$20),0)</f>
        <v/>
      </c>
      <c r="F739" s="18" t="n"/>
      <c r="G739" s="233">
        <f>OFFSET(MCQ!G$20,ROW(G739)-ROW(G$20),0)</f>
        <v/>
      </c>
      <c r="H739" s="583">
        <f>IF(G739="","",OFFSET(MCQ!H$20,ROW(H739)-ROW(H$20),0))</f>
        <v/>
      </c>
      <c r="I739" s="24">
        <f>IF(G739="","",IF(OR(G739="etapa",G739="sub-etapa"),"",OFFSET(MCQ!I$20,ROW(I739)-ROW(I$20),0)))</f>
        <v/>
      </c>
      <c r="J739" s="25">
        <f>IF(G739="","",OFFSET(MCQ!J$20,ROW(J739)-ROW(J$20),0))</f>
        <v/>
      </c>
      <c r="K739" s="24">
        <f>IF(G739="","",IF(OR(G739="etapa",G739="sub-etapa"),"",OFFSET(MCQ!K$20,ROW(K739)-ROW(K$20),0)))</f>
        <v/>
      </c>
      <c r="L739" s="26">
        <f>IF(G739="","",IF(OR(G739="etapa",G739="sub-etapa"),"",TRUNC(OFFSET(MCQ!L$20,ROW(L739)-ROW(L$20),0),2)))</f>
        <v/>
      </c>
      <c r="M739" s="584">
        <f>IF(I739="", "", IFERROR(VLOOKUP(VALUE(I739), _BaseAbril2026, 4, 0), IFERROR(VLOOKUP(TEXT(I739, "@"), _BaseAbril2026, 4, 0), "")))</f>
        <v/>
      </c>
      <c r="N739" s="585">
        <f>IFERROR(IF(S739="BDI1", TRUNC(M739*(1+$O$18), 2),IF(S739="BDI2", TRUNC(M739*(1+$N$18), 2), "")), "")</f>
        <v/>
      </c>
      <c r="O739" s="586">
        <f>_xlfn.IFS(G739="ETAPA", SUMIFS(ValorTotalComD, Nivel, A739), G739="SUB-ETAPA", SUMIFS(ValorTotalComD, SubNivel, C739), TRUE, T739)</f>
        <v/>
      </c>
      <c r="P739" s="584">
        <f>IF(I739="", "", IFERROR(VLOOKUP(VALUE(I739), _BaseAbril2026, 5, 0), IFERROR(VLOOKUP(TEXT(I739, "@"), _BaseAbril2026, 5, 0), "")))</f>
        <v/>
      </c>
      <c r="Q739" s="585">
        <f>IFERROR(IF(S739="BDI1", TRUNC(P739*(1+$R$18), 2),IF(S739="BDI2", TRUNC(P739*(1+$Q$18), 2), "")), "")</f>
        <v/>
      </c>
      <c r="R739" s="586">
        <f>_xlfn.IFS(G739="ETAPA", SUMIFS(ValorTotalSemD, Nivel, A739), G739="SUB-ETAPA", SUMIFS(ValorTotalSemD, SubNivel, C739), TRUE, U739)</f>
        <v/>
      </c>
      <c r="S739" s="587">
        <f>IF(G739="","",IF(OR(G739="etapa",G739="sub-etapa"),"",OFFSET(MCQ!M$20,ROW(M739)-ROW(M$20),0)))</f>
        <v/>
      </c>
      <c r="T739" s="588">
        <f>IFERROR(TRUNC(L739*N739,2),"")</f>
        <v/>
      </c>
      <c r="U739" s="589">
        <f>IFERROR(TRUNC(L739*Q739,2),"")</f>
        <v/>
      </c>
    </row>
    <row r="740">
      <c r="A740" s="18">
        <f>OFFSET(MCQ!A$20,ROW(A740)-ROW(A$20),0)</f>
        <v/>
      </c>
      <c r="B740" s="18">
        <f>OFFSET(MCQ!B$20,ROW(B740)-ROW(B$20),0)</f>
        <v/>
      </c>
      <c r="C740" s="18">
        <f>OFFSET(MCQ!C$20,ROW(C740)-ROW(C$20),0)</f>
        <v/>
      </c>
      <c r="D740" s="18">
        <f>OFFSET(MCQ!D$20,ROW(D740)-ROW(D$20),0)</f>
        <v/>
      </c>
      <c r="E740" s="18">
        <f>OFFSET(MCQ!E$20,ROW(E740)-ROW(E$20),0)</f>
        <v/>
      </c>
      <c r="F740" s="18" t="n"/>
      <c r="G740" s="233">
        <f>OFFSET(MCQ!G$20,ROW(G740)-ROW(G$20),0)</f>
        <v/>
      </c>
      <c r="H740" s="583">
        <f>IF(G740="","",OFFSET(MCQ!H$20,ROW(H740)-ROW(H$20),0))</f>
        <v/>
      </c>
      <c r="I740" s="24">
        <f>IF(G740="","",IF(OR(G740="etapa",G740="sub-etapa"),"",OFFSET(MCQ!I$20,ROW(I740)-ROW(I$20),0)))</f>
        <v/>
      </c>
      <c r="J740" s="25">
        <f>IF(G740="","",OFFSET(MCQ!J$20,ROW(J740)-ROW(J$20),0))</f>
        <v/>
      </c>
      <c r="K740" s="24">
        <f>IF(G740="","",IF(OR(G740="etapa",G740="sub-etapa"),"",OFFSET(MCQ!K$20,ROW(K740)-ROW(K$20),0)))</f>
        <v/>
      </c>
      <c r="L740" s="26">
        <f>IF(G740="","",IF(OR(G740="etapa",G740="sub-etapa"),"",TRUNC(OFFSET(MCQ!L$20,ROW(L740)-ROW(L$20),0),2)))</f>
        <v/>
      </c>
      <c r="M740" s="584">
        <f>IF(I740="", "", IFERROR(VLOOKUP(VALUE(I740), _BaseAbril2026, 4, 0), IFERROR(VLOOKUP(TEXT(I740, "@"), _BaseAbril2026, 4, 0), "")))</f>
        <v/>
      </c>
      <c r="N740" s="585">
        <f>IFERROR(IF(S740="BDI1", TRUNC(M740*(1+$O$18), 2),IF(S740="BDI2", TRUNC(M740*(1+$N$18), 2), "")), "")</f>
        <v/>
      </c>
      <c r="O740" s="586">
        <f>_xlfn.IFS(G740="ETAPA", SUMIFS(ValorTotalComD, Nivel, A740), G740="SUB-ETAPA", SUMIFS(ValorTotalComD, SubNivel, C740), TRUE, T740)</f>
        <v/>
      </c>
      <c r="P740" s="584">
        <f>IF(I740="", "", IFERROR(VLOOKUP(VALUE(I740), _BaseAbril2026, 5, 0), IFERROR(VLOOKUP(TEXT(I740, "@"), _BaseAbril2026, 5, 0), "")))</f>
        <v/>
      </c>
      <c r="Q740" s="585">
        <f>IFERROR(IF(S740="BDI1", TRUNC(P740*(1+$R$18), 2),IF(S740="BDI2", TRUNC(P740*(1+$Q$18), 2), "")), "")</f>
        <v/>
      </c>
      <c r="R740" s="586">
        <f>_xlfn.IFS(G740="ETAPA", SUMIFS(ValorTotalSemD, Nivel, A740), G740="SUB-ETAPA", SUMIFS(ValorTotalSemD, SubNivel, C740), TRUE, U740)</f>
        <v/>
      </c>
      <c r="S740" s="587">
        <f>IF(G740="","",IF(OR(G740="etapa",G740="sub-etapa"),"",OFFSET(MCQ!M$20,ROW(M740)-ROW(M$20),0)))</f>
        <v/>
      </c>
      <c r="T740" s="588">
        <f>IFERROR(TRUNC(L740*N740,2),"")</f>
        <v/>
      </c>
      <c r="U740" s="589">
        <f>IFERROR(TRUNC(L740*Q740,2),"")</f>
        <v/>
      </c>
    </row>
    <row r="741">
      <c r="A741" s="18">
        <f>OFFSET(MCQ!A$20,ROW(A741)-ROW(A$20),0)</f>
        <v/>
      </c>
      <c r="B741" s="18">
        <f>OFFSET(MCQ!B$20,ROW(B741)-ROW(B$20),0)</f>
        <v/>
      </c>
      <c r="C741" s="18">
        <f>OFFSET(MCQ!C$20,ROW(C741)-ROW(C$20),0)</f>
        <v/>
      </c>
      <c r="D741" s="18">
        <f>OFFSET(MCQ!D$20,ROW(D741)-ROW(D$20),0)</f>
        <v/>
      </c>
      <c r="E741" s="18">
        <f>OFFSET(MCQ!E$20,ROW(E741)-ROW(E$20),0)</f>
        <v/>
      </c>
      <c r="F741" s="18" t="n"/>
      <c r="G741" s="233">
        <f>OFFSET(MCQ!G$20,ROW(G741)-ROW(G$20),0)</f>
        <v/>
      </c>
      <c r="H741" s="583">
        <f>IF(G741="","",OFFSET(MCQ!H$20,ROW(H741)-ROW(H$20),0))</f>
        <v/>
      </c>
      <c r="I741" s="24">
        <f>IF(G741="","",IF(OR(G741="etapa",G741="sub-etapa"),"",OFFSET(MCQ!I$20,ROW(I741)-ROW(I$20),0)))</f>
        <v/>
      </c>
      <c r="J741" s="25">
        <f>IF(G741="","",OFFSET(MCQ!J$20,ROW(J741)-ROW(J$20),0))</f>
        <v/>
      </c>
      <c r="K741" s="24">
        <f>IF(G741="","",IF(OR(G741="etapa",G741="sub-etapa"),"",OFFSET(MCQ!K$20,ROW(K741)-ROW(K$20),0)))</f>
        <v/>
      </c>
      <c r="L741" s="26">
        <f>IF(G741="","",IF(OR(G741="etapa",G741="sub-etapa"),"",TRUNC(OFFSET(MCQ!L$20,ROW(L741)-ROW(L$20),0),2)))</f>
        <v/>
      </c>
      <c r="M741" s="584">
        <f>IF(I741="", "", IFERROR(VLOOKUP(VALUE(I741), _BaseAbril2026, 4, 0), IFERROR(VLOOKUP(TEXT(I741, "@"), _BaseAbril2026, 4, 0), "")))</f>
        <v/>
      </c>
      <c r="N741" s="585">
        <f>IFERROR(IF(S741="BDI1", TRUNC(M741*(1+$O$18), 2),IF(S741="BDI2", TRUNC(M741*(1+$N$18), 2), "")), "")</f>
        <v/>
      </c>
      <c r="O741" s="586">
        <f>_xlfn.IFS(G741="ETAPA", SUMIFS(ValorTotalComD, Nivel, A741), G741="SUB-ETAPA", SUMIFS(ValorTotalComD, SubNivel, C741), TRUE, T741)</f>
        <v/>
      </c>
      <c r="P741" s="584">
        <f>IF(I741="", "", IFERROR(VLOOKUP(VALUE(I741), _BaseAbril2026, 5, 0), IFERROR(VLOOKUP(TEXT(I741, "@"), _BaseAbril2026, 5, 0), "")))</f>
        <v/>
      </c>
      <c r="Q741" s="585">
        <f>IFERROR(IF(S741="BDI1", TRUNC(P741*(1+$R$18), 2),IF(S741="BDI2", TRUNC(P741*(1+$Q$18), 2), "")), "")</f>
        <v/>
      </c>
      <c r="R741" s="586">
        <f>_xlfn.IFS(G741="ETAPA", SUMIFS(ValorTotalSemD, Nivel, A741), G741="SUB-ETAPA", SUMIFS(ValorTotalSemD, SubNivel, C741), TRUE, U741)</f>
        <v/>
      </c>
      <c r="S741" s="587">
        <f>IF(G741="","",IF(OR(G741="etapa",G741="sub-etapa"),"",OFFSET(MCQ!M$20,ROW(M741)-ROW(M$20),0)))</f>
        <v/>
      </c>
      <c r="T741" s="588">
        <f>IFERROR(TRUNC(L741*N741,2),"")</f>
        <v/>
      </c>
      <c r="U741" s="589">
        <f>IFERROR(TRUNC(L741*Q741,2),"")</f>
        <v/>
      </c>
    </row>
    <row r="742">
      <c r="A742" s="18">
        <f>OFFSET(MCQ!A$20,ROW(A742)-ROW(A$20),0)</f>
        <v/>
      </c>
      <c r="B742" s="18">
        <f>OFFSET(MCQ!B$20,ROW(B742)-ROW(B$20),0)</f>
        <v/>
      </c>
      <c r="C742" s="18">
        <f>OFFSET(MCQ!C$20,ROW(C742)-ROW(C$20),0)</f>
        <v/>
      </c>
      <c r="D742" s="18">
        <f>OFFSET(MCQ!D$20,ROW(D742)-ROW(D$20),0)</f>
        <v/>
      </c>
      <c r="E742" s="18">
        <f>OFFSET(MCQ!E$20,ROW(E742)-ROW(E$20),0)</f>
        <v/>
      </c>
      <c r="F742" s="18" t="n"/>
      <c r="G742" s="233">
        <f>OFFSET(MCQ!G$20,ROW(G742)-ROW(G$20),0)</f>
        <v/>
      </c>
      <c r="H742" s="583">
        <f>IF(G742="","",OFFSET(MCQ!H$20,ROW(H742)-ROW(H$20),0))</f>
        <v/>
      </c>
      <c r="I742" s="24">
        <f>IF(G742="","",IF(OR(G742="etapa",G742="sub-etapa"),"",OFFSET(MCQ!I$20,ROW(I742)-ROW(I$20),0)))</f>
        <v/>
      </c>
      <c r="J742" s="25">
        <f>IF(G742="","",OFFSET(MCQ!J$20,ROW(J742)-ROW(J$20),0))</f>
        <v/>
      </c>
      <c r="K742" s="24">
        <f>IF(G742="","",IF(OR(G742="etapa",G742="sub-etapa"),"",OFFSET(MCQ!K$20,ROW(K742)-ROW(K$20),0)))</f>
        <v/>
      </c>
      <c r="L742" s="26">
        <f>IF(G742="","",IF(OR(G742="etapa",G742="sub-etapa"),"",TRUNC(OFFSET(MCQ!L$20,ROW(L742)-ROW(L$20),0),2)))</f>
        <v/>
      </c>
      <c r="M742" s="584">
        <f>IF(I742="", "", IFERROR(VLOOKUP(VALUE(I742), _BaseAbril2026, 4, 0), IFERROR(VLOOKUP(TEXT(I742, "@"), _BaseAbril2026, 4, 0), "")))</f>
        <v/>
      </c>
      <c r="N742" s="585">
        <f>IFERROR(IF(S742="BDI1", TRUNC(M742*(1+$O$18), 2),IF(S742="BDI2", TRUNC(M742*(1+$N$18), 2), "")), "")</f>
        <v/>
      </c>
      <c r="O742" s="586">
        <f>_xlfn.IFS(G742="ETAPA", SUMIFS(ValorTotalComD, Nivel, A742), G742="SUB-ETAPA", SUMIFS(ValorTotalComD, SubNivel, C742), TRUE, T742)</f>
        <v/>
      </c>
      <c r="P742" s="584">
        <f>IF(I742="", "", IFERROR(VLOOKUP(VALUE(I742), _BaseAbril2026, 5, 0), IFERROR(VLOOKUP(TEXT(I742, "@"), _BaseAbril2026, 5, 0), "")))</f>
        <v/>
      </c>
      <c r="Q742" s="585">
        <f>IFERROR(IF(S742="BDI1", TRUNC(P742*(1+$R$18), 2),IF(S742="BDI2", TRUNC(P742*(1+$Q$18), 2), "")), "")</f>
        <v/>
      </c>
      <c r="R742" s="586">
        <f>_xlfn.IFS(G742="ETAPA", SUMIFS(ValorTotalSemD, Nivel, A742), G742="SUB-ETAPA", SUMIFS(ValorTotalSemD, SubNivel, C742), TRUE, U742)</f>
        <v/>
      </c>
      <c r="S742" s="587">
        <f>IF(G742="","",IF(OR(G742="etapa",G742="sub-etapa"),"",OFFSET(MCQ!M$20,ROW(M742)-ROW(M$20),0)))</f>
        <v/>
      </c>
      <c r="T742" s="588">
        <f>IFERROR(TRUNC(L742*N742,2),"")</f>
        <v/>
      </c>
      <c r="U742" s="589">
        <f>IFERROR(TRUNC(L742*Q742,2),"")</f>
        <v/>
      </c>
    </row>
    <row r="743">
      <c r="A743" s="18">
        <f>OFFSET(MCQ!A$20,ROW(A743)-ROW(A$20),0)</f>
        <v/>
      </c>
      <c r="B743" s="18">
        <f>OFFSET(MCQ!B$20,ROW(B743)-ROW(B$20),0)</f>
        <v/>
      </c>
      <c r="C743" s="18">
        <f>OFFSET(MCQ!C$20,ROW(C743)-ROW(C$20),0)</f>
        <v/>
      </c>
      <c r="D743" s="18">
        <f>OFFSET(MCQ!D$20,ROW(D743)-ROW(D$20),0)</f>
        <v/>
      </c>
      <c r="E743" s="18">
        <f>OFFSET(MCQ!E$20,ROW(E743)-ROW(E$20),0)</f>
        <v/>
      </c>
      <c r="F743" s="18" t="n"/>
      <c r="G743" s="233">
        <f>OFFSET(MCQ!G$20,ROW(G743)-ROW(G$20),0)</f>
        <v/>
      </c>
      <c r="H743" s="583">
        <f>IF(G743="","",OFFSET(MCQ!H$20,ROW(H743)-ROW(H$20),0))</f>
        <v/>
      </c>
      <c r="I743" s="24">
        <f>IF(G743="","",IF(OR(G743="etapa",G743="sub-etapa"),"",OFFSET(MCQ!I$20,ROW(I743)-ROW(I$20),0)))</f>
        <v/>
      </c>
      <c r="J743" s="25">
        <f>IF(G743="","",OFFSET(MCQ!J$20,ROW(J743)-ROW(J$20),0))</f>
        <v/>
      </c>
      <c r="K743" s="24">
        <f>IF(G743="","",IF(OR(G743="etapa",G743="sub-etapa"),"",OFFSET(MCQ!K$20,ROW(K743)-ROW(K$20),0)))</f>
        <v/>
      </c>
      <c r="L743" s="26">
        <f>IF(G743="","",IF(OR(G743="etapa",G743="sub-etapa"),"",TRUNC(OFFSET(MCQ!L$20,ROW(L743)-ROW(L$20),0),2)))</f>
        <v/>
      </c>
      <c r="M743" s="584">
        <f>IF(I743="", "", IFERROR(VLOOKUP(VALUE(I743), _BaseAbril2026, 4, 0), IFERROR(VLOOKUP(TEXT(I743, "@"), _BaseAbril2026, 4, 0), "")))</f>
        <v/>
      </c>
      <c r="N743" s="585">
        <f>IFERROR(IF(S743="BDI1", TRUNC(M743*(1+$O$18), 2),IF(S743="BDI2", TRUNC(M743*(1+$N$18), 2), "")), "")</f>
        <v/>
      </c>
      <c r="O743" s="586">
        <f>_xlfn.IFS(G743="ETAPA", SUMIFS(ValorTotalComD, Nivel, A743), G743="SUB-ETAPA", SUMIFS(ValorTotalComD, SubNivel, C743), TRUE, T743)</f>
        <v/>
      </c>
      <c r="P743" s="584">
        <f>IF(I743="", "", IFERROR(VLOOKUP(VALUE(I743), _BaseAbril2026, 5, 0), IFERROR(VLOOKUP(TEXT(I743, "@"), _BaseAbril2026, 5, 0), "")))</f>
        <v/>
      </c>
      <c r="Q743" s="585">
        <f>IFERROR(IF(S743="BDI1", TRUNC(P743*(1+$R$18), 2),IF(S743="BDI2", TRUNC(P743*(1+$Q$18), 2), "")), "")</f>
        <v/>
      </c>
      <c r="R743" s="586">
        <f>_xlfn.IFS(G743="ETAPA", SUMIFS(ValorTotalSemD, Nivel, A743), G743="SUB-ETAPA", SUMIFS(ValorTotalSemD, SubNivel, C743), TRUE, U743)</f>
        <v/>
      </c>
      <c r="S743" s="587">
        <f>IF(G743="","",IF(OR(G743="etapa",G743="sub-etapa"),"",OFFSET(MCQ!M$20,ROW(M743)-ROW(M$20),0)))</f>
        <v/>
      </c>
      <c r="T743" s="588">
        <f>IFERROR(TRUNC(L743*N743,2),"")</f>
        <v/>
      </c>
      <c r="U743" s="589">
        <f>IFERROR(TRUNC(L743*Q743,2),"")</f>
        <v/>
      </c>
    </row>
    <row r="744">
      <c r="A744" s="18">
        <f>OFFSET(MCQ!A$20,ROW(A744)-ROW(A$20),0)</f>
        <v/>
      </c>
      <c r="B744" s="18">
        <f>OFFSET(MCQ!B$20,ROW(B744)-ROW(B$20),0)</f>
        <v/>
      </c>
      <c r="C744" s="18">
        <f>OFFSET(MCQ!C$20,ROW(C744)-ROW(C$20),0)</f>
        <v/>
      </c>
      <c r="D744" s="18">
        <f>OFFSET(MCQ!D$20,ROW(D744)-ROW(D$20),0)</f>
        <v/>
      </c>
      <c r="E744" s="18">
        <f>OFFSET(MCQ!E$20,ROW(E744)-ROW(E$20),0)</f>
        <v/>
      </c>
      <c r="F744" s="18" t="n"/>
      <c r="G744" s="233">
        <f>OFFSET(MCQ!G$20,ROW(G744)-ROW(G$20),0)</f>
        <v/>
      </c>
      <c r="H744" s="583">
        <f>IF(G744="","",OFFSET(MCQ!H$20,ROW(H744)-ROW(H$20),0))</f>
        <v/>
      </c>
      <c r="I744" s="24">
        <f>IF(G744="","",IF(OR(G744="etapa",G744="sub-etapa"),"",OFFSET(MCQ!I$20,ROW(I744)-ROW(I$20),0)))</f>
        <v/>
      </c>
      <c r="J744" s="25">
        <f>IF(G744="","",OFFSET(MCQ!J$20,ROW(J744)-ROW(J$20),0))</f>
        <v/>
      </c>
      <c r="K744" s="24">
        <f>IF(G744="","",IF(OR(G744="etapa",G744="sub-etapa"),"",OFFSET(MCQ!K$20,ROW(K744)-ROW(K$20),0)))</f>
        <v/>
      </c>
      <c r="L744" s="26">
        <f>IF(G744="","",IF(OR(G744="etapa",G744="sub-etapa"),"",TRUNC(OFFSET(MCQ!L$20,ROW(L744)-ROW(L$20),0),2)))</f>
        <v/>
      </c>
      <c r="M744" s="584">
        <f>IF(I744="", "", IFERROR(VLOOKUP(VALUE(I744), _BaseAbril2026, 4, 0), IFERROR(VLOOKUP(TEXT(I744, "@"), _BaseAbril2026, 4, 0), "")))</f>
        <v/>
      </c>
      <c r="N744" s="585">
        <f>IFERROR(IF(S744="BDI1", TRUNC(M744*(1+$O$18), 2),IF(S744="BDI2", TRUNC(M744*(1+$N$18), 2), "")), "")</f>
        <v/>
      </c>
      <c r="O744" s="586">
        <f>_xlfn.IFS(G744="ETAPA", SUMIFS(ValorTotalComD, Nivel, A744), G744="SUB-ETAPA", SUMIFS(ValorTotalComD, SubNivel, C744), TRUE, T744)</f>
        <v/>
      </c>
      <c r="P744" s="584">
        <f>IF(I744="", "", IFERROR(VLOOKUP(VALUE(I744), _BaseAbril2026, 5, 0), IFERROR(VLOOKUP(TEXT(I744, "@"), _BaseAbril2026, 5, 0), "")))</f>
        <v/>
      </c>
      <c r="Q744" s="585">
        <f>IFERROR(IF(S744="BDI1", TRUNC(P744*(1+$R$18), 2),IF(S744="BDI2", TRUNC(P744*(1+$Q$18), 2), "")), "")</f>
        <v/>
      </c>
      <c r="R744" s="586">
        <f>_xlfn.IFS(G744="ETAPA", SUMIFS(ValorTotalSemD, Nivel, A744), G744="SUB-ETAPA", SUMIFS(ValorTotalSemD, SubNivel, C744), TRUE, U744)</f>
        <v/>
      </c>
      <c r="S744" s="587">
        <f>IF(G744="","",IF(OR(G744="etapa",G744="sub-etapa"),"",OFFSET(MCQ!M$20,ROW(M744)-ROW(M$20),0)))</f>
        <v/>
      </c>
      <c r="T744" s="588">
        <f>IFERROR(TRUNC(L744*N744,2),"")</f>
        <v/>
      </c>
      <c r="U744" s="589">
        <f>IFERROR(TRUNC(L744*Q744,2),"")</f>
        <v/>
      </c>
    </row>
    <row r="745">
      <c r="A745" s="18">
        <f>OFFSET(MCQ!A$20,ROW(A745)-ROW(A$20),0)</f>
        <v/>
      </c>
      <c r="B745" s="18">
        <f>OFFSET(MCQ!B$20,ROW(B745)-ROW(B$20),0)</f>
        <v/>
      </c>
      <c r="C745" s="18">
        <f>OFFSET(MCQ!C$20,ROW(C745)-ROW(C$20),0)</f>
        <v/>
      </c>
      <c r="D745" s="18">
        <f>OFFSET(MCQ!D$20,ROW(D745)-ROW(D$20),0)</f>
        <v/>
      </c>
      <c r="E745" s="18">
        <f>OFFSET(MCQ!E$20,ROW(E745)-ROW(E$20),0)</f>
        <v/>
      </c>
      <c r="F745" s="18" t="n"/>
      <c r="G745" s="233">
        <f>OFFSET(MCQ!G$20,ROW(G745)-ROW(G$20),0)</f>
        <v/>
      </c>
      <c r="H745" s="583">
        <f>IF(G745="","",OFFSET(MCQ!H$20,ROW(H745)-ROW(H$20),0))</f>
        <v/>
      </c>
      <c r="I745" s="24">
        <f>IF(G745="","",IF(OR(G745="etapa",G745="sub-etapa"),"",OFFSET(MCQ!I$20,ROW(I745)-ROW(I$20),0)))</f>
        <v/>
      </c>
      <c r="J745" s="25">
        <f>IF(G745="","",OFFSET(MCQ!J$20,ROW(J745)-ROW(J$20),0))</f>
        <v/>
      </c>
      <c r="K745" s="24">
        <f>IF(G745="","",IF(OR(G745="etapa",G745="sub-etapa"),"",OFFSET(MCQ!K$20,ROW(K745)-ROW(K$20),0)))</f>
        <v/>
      </c>
      <c r="L745" s="26">
        <f>IF(G745="","",IF(OR(G745="etapa",G745="sub-etapa"),"",TRUNC(OFFSET(MCQ!L$20,ROW(L745)-ROW(L$20),0),2)))</f>
        <v/>
      </c>
      <c r="M745" s="584">
        <f>IF(I745="", "", IFERROR(VLOOKUP(VALUE(I745), _BaseAbril2026, 4, 0), IFERROR(VLOOKUP(TEXT(I745, "@"), _BaseAbril2026, 4, 0), "")))</f>
        <v/>
      </c>
      <c r="N745" s="585">
        <f>IFERROR(IF(S745="BDI1", TRUNC(M745*(1+$O$18), 2),IF(S745="BDI2", TRUNC(M745*(1+$N$18), 2), "")), "")</f>
        <v/>
      </c>
      <c r="O745" s="586">
        <f>_xlfn.IFS(G745="ETAPA", SUMIFS(ValorTotalComD, Nivel, A745), G745="SUB-ETAPA", SUMIFS(ValorTotalComD, SubNivel, C745), TRUE, T745)</f>
        <v/>
      </c>
      <c r="P745" s="584">
        <f>IF(I745="", "", IFERROR(VLOOKUP(VALUE(I745), _BaseAbril2026, 5, 0), IFERROR(VLOOKUP(TEXT(I745, "@"), _BaseAbril2026, 5, 0), "")))</f>
        <v/>
      </c>
      <c r="Q745" s="585">
        <f>IFERROR(IF(S745="BDI1", TRUNC(P745*(1+$R$18), 2),IF(S745="BDI2", TRUNC(P745*(1+$Q$18), 2), "")), "")</f>
        <v/>
      </c>
      <c r="R745" s="586">
        <f>_xlfn.IFS(G745="ETAPA", SUMIFS(ValorTotalSemD, Nivel, A745), G745="SUB-ETAPA", SUMIFS(ValorTotalSemD, SubNivel, C745), TRUE, U745)</f>
        <v/>
      </c>
      <c r="S745" s="587">
        <f>IF(G745="","",IF(OR(G745="etapa",G745="sub-etapa"),"",OFFSET(MCQ!M$20,ROW(M745)-ROW(M$20),0)))</f>
        <v/>
      </c>
      <c r="T745" s="588">
        <f>IFERROR(TRUNC(L745*N745,2),"")</f>
        <v/>
      </c>
      <c r="U745" s="589">
        <f>IFERROR(TRUNC(L745*Q745,2),"")</f>
        <v/>
      </c>
    </row>
    <row r="746">
      <c r="A746" s="18">
        <f>OFFSET(MCQ!A$20,ROW(A746)-ROW(A$20),0)</f>
        <v/>
      </c>
      <c r="B746" s="18">
        <f>OFFSET(MCQ!B$20,ROW(B746)-ROW(B$20),0)</f>
        <v/>
      </c>
      <c r="C746" s="18">
        <f>OFFSET(MCQ!C$20,ROW(C746)-ROW(C$20),0)</f>
        <v/>
      </c>
      <c r="D746" s="18">
        <f>OFFSET(MCQ!D$20,ROW(D746)-ROW(D$20),0)</f>
        <v/>
      </c>
      <c r="E746" s="18">
        <f>OFFSET(MCQ!E$20,ROW(E746)-ROW(E$20),0)</f>
        <v/>
      </c>
      <c r="F746" s="18" t="n"/>
      <c r="G746" s="233">
        <f>OFFSET(MCQ!G$20,ROW(G746)-ROW(G$20),0)</f>
        <v/>
      </c>
      <c r="H746" s="583">
        <f>IF(G746="","",OFFSET(MCQ!H$20,ROW(H746)-ROW(H$20),0))</f>
        <v/>
      </c>
      <c r="I746" s="24">
        <f>IF(G746="","",IF(OR(G746="etapa",G746="sub-etapa"),"",OFFSET(MCQ!I$20,ROW(I746)-ROW(I$20),0)))</f>
        <v/>
      </c>
      <c r="J746" s="25">
        <f>IF(G746="","",OFFSET(MCQ!J$20,ROW(J746)-ROW(J$20),0))</f>
        <v/>
      </c>
      <c r="K746" s="24">
        <f>IF(G746="","",IF(OR(G746="etapa",G746="sub-etapa"),"",OFFSET(MCQ!K$20,ROW(K746)-ROW(K$20),0)))</f>
        <v/>
      </c>
      <c r="L746" s="26">
        <f>IF(G746="","",IF(OR(G746="etapa",G746="sub-etapa"),"",TRUNC(OFFSET(MCQ!L$20,ROW(L746)-ROW(L$20),0),2)))</f>
        <v/>
      </c>
      <c r="M746" s="584">
        <f>IF(I746="", "", IFERROR(VLOOKUP(VALUE(I746), _BaseAbril2026, 4, 0), IFERROR(VLOOKUP(TEXT(I746, "@"), _BaseAbril2026, 4, 0), "")))</f>
        <v/>
      </c>
      <c r="N746" s="585">
        <f>IFERROR(IF(S746="BDI1", TRUNC(M746*(1+$O$18), 2),IF(S746="BDI2", TRUNC(M746*(1+$N$18), 2), "")), "")</f>
        <v/>
      </c>
      <c r="O746" s="586">
        <f>_xlfn.IFS(G746="ETAPA", SUMIFS(ValorTotalComD, Nivel, A746), G746="SUB-ETAPA", SUMIFS(ValorTotalComD, SubNivel, C746), TRUE, T746)</f>
        <v/>
      </c>
      <c r="P746" s="584">
        <f>IF(I746="", "", IFERROR(VLOOKUP(VALUE(I746), _BaseAbril2026, 5, 0), IFERROR(VLOOKUP(TEXT(I746, "@"), _BaseAbril2026, 5, 0), "")))</f>
        <v/>
      </c>
      <c r="Q746" s="585">
        <f>IFERROR(IF(S746="BDI1", TRUNC(P746*(1+$R$18), 2),IF(S746="BDI2", TRUNC(P746*(1+$Q$18), 2), "")), "")</f>
        <v/>
      </c>
      <c r="R746" s="586">
        <f>_xlfn.IFS(G746="ETAPA", SUMIFS(ValorTotalSemD, Nivel, A746), G746="SUB-ETAPA", SUMIFS(ValorTotalSemD, SubNivel, C746), TRUE, U746)</f>
        <v/>
      </c>
      <c r="S746" s="587">
        <f>IF(G746="","",IF(OR(G746="etapa",G746="sub-etapa"),"",OFFSET(MCQ!M$20,ROW(M746)-ROW(M$20),0)))</f>
        <v/>
      </c>
      <c r="T746" s="588">
        <f>IFERROR(TRUNC(L746*N746,2),"")</f>
        <v/>
      </c>
      <c r="U746" s="589">
        <f>IFERROR(TRUNC(L746*Q746,2),"")</f>
        <v/>
      </c>
    </row>
    <row r="747">
      <c r="A747" s="18">
        <f>OFFSET(MCQ!A$20,ROW(A747)-ROW(A$20),0)</f>
        <v/>
      </c>
      <c r="B747" s="18">
        <f>OFFSET(MCQ!B$20,ROW(B747)-ROW(B$20),0)</f>
        <v/>
      </c>
      <c r="C747" s="18">
        <f>OFFSET(MCQ!C$20,ROW(C747)-ROW(C$20),0)</f>
        <v/>
      </c>
      <c r="D747" s="18">
        <f>OFFSET(MCQ!D$20,ROW(D747)-ROW(D$20),0)</f>
        <v/>
      </c>
      <c r="E747" s="18">
        <f>OFFSET(MCQ!E$20,ROW(E747)-ROW(E$20),0)</f>
        <v/>
      </c>
      <c r="F747" s="18" t="n"/>
      <c r="G747" s="233">
        <f>OFFSET(MCQ!G$20,ROW(G747)-ROW(G$20),0)</f>
        <v/>
      </c>
      <c r="H747" s="583">
        <f>IF(G747="","",OFFSET(MCQ!H$20,ROW(H747)-ROW(H$20),0))</f>
        <v/>
      </c>
      <c r="I747" s="24">
        <f>IF(G747="","",IF(OR(G747="etapa",G747="sub-etapa"),"",OFFSET(MCQ!I$20,ROW(I747)-ROW(I$20),0)))</f>
        <v/>
      </c>
      <c r="J747" s="25">
        <f>IF(G747="","",OFFSET(MCQ!J$20,ROW(J747)-ROW(J$20),0))</f>
        <v/>
      </c>
      <c r="K747" s="24">
        <f>IF(G747="","",IF(OR(G747="etapa",G747="sub-etapa"),"",OFFSET(MCQ!K$20,ROW(K747)-ROW(K$20),0)))</f>
        <v/>
      </c>
      <c r="L747" s="26">
        <f>IF(G747="","",IF(OR(G747="etapa",G747="sub-etapa"),"",TRUNC(OFFSET(MCQ!L$20,ROW(L747)-ROW(L$20),0),2)))</f>
        <v/>
      </c>
      <c r="M747" s="584">
        <f>IF(I747="", "", IFERROR(VLOOKUP(VALUE(I747), _BaseAbril2026, 4, 0), IFERROR(VLOOKUP(TEXT(I747, "@"), _BaseAbril2026, 4, 0), "")))</f>
        <v/>
      </c>
      <c r="N747" s="585">
        <f>IFERROR(IF(S747="BDI1", TRUNC(M747*(1+$O$18), 2),IF(S747="BDI2", TRUNC(M747*(1+$N$18), 2), "")), "")</f>
        <v/>
      </c>
      <c r="O747" s="586">
        <f>_xlfn.IFS(G747="ETAPA", SUMIFS(ValorTotalComD, Nivel, A747), G747="SUB-ETAPA", SUMIFS(ValorTotalComD, SubNivel, C747), TRUE, T747)</f>
        <v/>
      </c>
      <c r="P747" s="584">
        <f>IF(I747="", "", IFERROR(VLOOKUP(VALUE(I747), _BaseAbril2026, 5, 0), IFERROR(VLOOKUP(TEXT(I747, "@"), _BaseAbril2026, 5, 0), "")))</f>
        <v/>
      </c>
      <c r="Q747" s="585">
        <f>IFERROR(IF(S747="BDI1", TRUNC(P747*(1+$R$18), 2),IF(S747="BDI2", TRUNC(P747*(1+$Q$18), 2), "")), "")</f>
        <v/>
      </c>
      <c r="R747" s="586">
        <f>_xlfn.IFS(G747="ETAPA", SUMIFS(ValorTotalSemD, Nivel, A747), G747="SUB-ETAPA", SUMIFS(ValorTotalSemD, SubNivel, C747), TRUE, U747)</f>
        <v/>
      </c>
      <c r="S747" s="587">
        <f>IF(G747="","",IF(OR(G747="etapa",G747="sub-etapa"),"",OFFSET(MCQ!M$20,ROW(M747)-ROW(M$20),0)))</f>
        <v/>
      </c>
      <c r="T747" s="588">
        <f>IFERROR(TRUNC(L747*N747,2),"")</f>
        <v/>
      </c>
      <c r="U747" s="589">
        <f>IFERROR(TRUNC(L747*Q747,2),"")</f>
        <v/>
      </c>
    </row>
    <row r="748">
      <c r="A748" s="18">
        <f>OFFSET(MCQ!A$20,ROW(A748)-ROW(A$20),0)</f>
        <v/>
      </c>
      <c r="B748" s="18">
        <f>OFFSET(MCQ!B$20,ROW(B748)-ROW(B$20),0)</f>
        <v/>
      </c>
      <c r="C748" s="18">
        <f>OFFSET(MCQ!C$20,ROW(C748)-ROW(C$20),0)</f>
        <v/>
      </c>
      <c r="D748" s="18">
        <f>OFFSET(MCQ!D$20,ROW(D748)-ROW(D$20),0)</f>
        <v/>
      </c>
      <c r="E748" s="18">
        <f>OFFSET(MCQ!E$20,ROW(E748)-ROW(E$20),0)</f>
        <v/>
      </c>
      <c r="F748" s="18" t="n"/>
      <c r="G748" s="233">
        <f>OFFSET(MCQ!G$20,ROW(G748)-ROW(G$20),0)</f>
        <v/>
      </c>
      <c r="H748" s="583">
        <f>IF(G748="","",OFFSET(MCQ!H$20,ROW(H748)-ROW(H$20),0))</f>
        <v/>
      </c>
      <c r="I748" s="24">
        <f>IF(G748="","",IF(OR(G748="etapa",G748="sub-etapa"),"",OFFSET(MCQ!I$20,ROW(I748)-ROW(I$20),0)))</f>
        <v/>
      </c>
      <c r="J748" s="25">
        <f>IF(G748="","",OFFSET(MCQ!J$20,ROW(J748)-ROW(J$20),0))</f>
        <v/>
      </c>
      <c r="K748" s="24">
        <f>IF(G748="","",IF(OR(G748="etapa",G748="sub-etapa"),"",OFFSET(MCQ!K$20,ROW(K748)-ROW(K$20),0)))</f>
        <v/>
      </c>
      <c r="L748" s="26">
        <f>IF(G748="","",IF(OR(G748="etapa",G748="sub-etapa"),"",TRUNC(OFFSET(MCQ!L$20,ROW(L748)-ROW(L$20),0),2)))</f>
        <v/>
      </c>
      <c r="M748" s="584">
        <f>IF(I748="", "", IFERROR(VLOOKUP(VALUE(I748), _BaseAbril2026, 4, 0), IFERROR(VLOOKUP(TEXT(I748, "@"), _BaseAbril2026, 4, 0), "")))</f>
        <v/>
      </c>
      <c r="N748" s="585">
        <f>IFERROR(IF(S748="BDI1", TRUNC(M748*(1+$O$18), 2),IF(S748="BDI2", TRUNC(M748*(1+$N$18), 2), "")), "")</f>
        <v/>
      </c>
      <c r="O748" s="586">
        <f>_xlfn.IFS(G748="ETAPA", SUMIFS(ValorTotalComD, Nivel, A748), G748="SUB-ETAPA", SUMIFS(ValorTotalComD, SubNivel, C748), TRUE, T748)</f>
        <v/>
      </c>
      <c r="P748" s="584">
        <f>IF(I748="", "", IFERROR(VLOOKUP(VALUE(I748), _BaseAbril2026, 5, 0), IFERROR(VLOOKUP(TEXT(I748, "@"), _BaseAbril2026, 5, 0), "")))</f>
        <v/>
      </c>
      <c r="Q748" s="585">
        <f>IFERROR(IF(S748="BDI1", TRUNC(P748*(1+$R$18), 2),IF(S748="BDI2", TRUNC(P748*(1+$Q$18), 2), "")), "")</f>
        <v/>
      </c>
      <c r="R748" s="586">
        <f>_xlfn.IFS(G748="ETAPA", SUMIFS(ValorTotalSemD, Nivel, A748), G748="SUB-ETAPA", SUMIFS(ValorTotalSemD, SubNivel, C748), TRUE, U748)</f>
        <v/>
      </c>
      <c r="S748" s="587">
        <f>IF(G748="","",IF(OR(G748="etapa",G748="sub-etapa"),"",OFFSET(MCQ!M$20,ROW(M748)-ROW(M$20),0)))</f>
        <v/>
      </c>
      <c r="T748" s="588">
        <f>IFERROR(TRUNC(L748*N748,2),"")</f>
        <v/>
      </c>
      <c r="U748" s="589">
        <f>IFERROR(TRUNC(L748*Q748,2),"")</f>
        <v/>
      </c>
    </row>
    <row r="749">
      <c r="A749" s="18">
        <f>OFFSET(MCQ!A$20,ROW(A749)-ROW(A$20),0)</f>
        <v/>
      </c>
      <c r="B749" s="18">
        <f>OFFSET(MCQ!B$20,ROW(B749)-ROW(B$20),0)</f>
        <v/>
      </c>
      <c r="C749" s="18">
        <f>OFFSET(MCQ!C$20,ROW(C749)-ROW(C$20),0)</f>
        <v/>
      </c>
      <c r="D749" s="18">
        <f>OFFSET(MCQ!D$20,ROW(D749)-ROW(D$20),0)</f>
        <v/>
      </c>
      <c r="E749" s="18">
        <f>OFFSET(MCQ!E$20,ROW(E749)-ROW(E$20),0)</f>
        <v/>
      </c>
      <c r="F749" s="18" t="n"/>
      <c r="G749" s="233">
        <f>OFFSET(MCQ!G$20,ROW(G749)-ROW(G$20),0)</f>
        <v/>
      </c>
      <c r="H749" s="583">
        <f>IF(G749="","",OFFSET(MCQ!H$20,ROW(H749)-ROW(H$20),0))</f>
        <v/>
      </c>
      <c r="I749" s="24">
        <f>IF(G749="","",IF(OR(G749="etapa",G749="sub-etapa"),"",OFFSET(MCQ!I$20,ROW(I749)-ROW(I$20),0)))</f>
        <v/>
      </c>
      <c r="J749" s="25">
        <f>IF(G749="","",OFFSET(MCQ!J$20,ROW(J749)-ROW(J$20),0))</f>
        <v/>
      </c>
      <c r="K749" s="24">
        <f>IF(G749="","",IF(OR(G749="etapa",G749="sub-etapa"),"",OFFSET(MCQ!K$20,ROW(K749)-ROW(K$20),0)))</f>
        <v/>
      </c>
      <c r="L749" s="26">
        <f>IF(G749="","",IF(OR(G749="etapa",G749="sub-etapa"),"",TRUNC(OFFSET(MCQ!L$20,ROW(L749)-ROW(L$20),0),2)))</f>
        <v/>
      </c>
      <c r="M749" s="584">
        <f>IF(I749="", "", IFERROR(VLOOKUP(VALUE(I749), _BaseAbril2026, 4, 0), IFERROR(VLOOKUP(TEXT(I749, "@"), _BaseAbril2026, 4, 0), "")))</f>
        <v/>
      </c>
      <c r="N749" s="585">
        <f>IFERROR(IF(S749="BDI1", TRUNC(M749*(1+$O$18), 2),IF(S749="BDI2", TRUNC(M749*(1+$N$18), 2), "")), "")</f>
        <v/>
      </c>
      <c r="O749" s="586">
        <f>_xlfn.IFS(G749="ETAPA", SUMIFS(ValorTotalComD, Nivel, A749), G749="SUB-ETAPA", SUMIFS(ValorTotalComD, SubNivel, C749), TRUE, T749)</f>
        <v/>
      </c>
      <c r="P749" s="584">
        <f>IF(I749="", "", IFERROR(VLOOKUP(VALUE(I749), _BaseAbril2026, 5, 0), IFERROR(VLOOKUP(TEXT(I749, "@"), _BaseAbril2026, 5, 0), "")))</f>
        <v/>
      </c>
      <c r="Q749" s="585">
        <f>IFERROR(IF(S749="BDI1", TRUNC(P749*(1+$R$18), 2),IF(S749="BDI2", TRUNC(P749*(1+$Q$18), 2), "")), "")</f>
        <v/>
      </c>
      <c r="R749" s="586">
        <f>_xlfn.IFS(G749="ETAPA", SUMIFS(ValorTotalSemD, Nivel, A749), G749="SUB-ETAPA", SUMIFS(ValorTotalSemD, SubNivel, C749), TRUE, U749)</f>
        <v/>
      </c>
      <c r="S749" s="587">
        <f>IF(G749="","",IF(OR(G749="etapa",G749="sub-etapa"),"",OFFSET(MCQ!M$20,ROW(M749)-ROW(M$20),0)))</f>
        <v/>
      </c>
      <c r="T749" s="588">
        <f>IFERROR(TRUNC(L749*N749,2),"")</f>
        <v/>
      </c>
      <c r="U749" s="589">
        <f>IFERROR(TRUNC(L749*Q749,2),"")</f>
        <v/>
      </c>
    </row>
    <row r="750">
      <c r="A750" s="18">
        <f>OFFSET(MCQ!A$20,ROW(A750)-ROW(A$20),0)</f>
        <v/>
      </c>
      <c r="B750" s="18">
        <f>OFFSET(MCQ!B$20,ROW(B750)-ROW(B$20),0)</f>
        <v/>
      </c>
      <c r="C750" s="18">
        <f>OFFSET(MCQ!C$20,ROW(C750)-ROW(C$20),0)</f>
        <v/>
      </c>
      <c r="D750" s="18">
        <f>OFFSET(MCQ!D$20,ROW(D750)-ROW(D$20),0)</f>
        <v/>
      </c>
      <c r="E750" s="18">
        <f>OFFSET(MCQ!E$20,ROW(E750)-ROW(E$20),0)</f>
        <v/>
      </c>
      <c r="F750" s="18" t="n"/>
      <c r="G750" s="233">
        <f>OFFSET(MCQ!G$20,ROW(G750)-ROW(G$20),0)</f>
        <v/>
      </c>
      <c r="H750" s="583">
        <f>IF(G750="","",OFFSET(MCQ!H$20,ROW(H750)-ROW(H$20),0))</f>
        <v/>
      </c>
      <c r="I750" s="24">
        <f>IF(G750="","",IF(OR(G750="etapa",G750="sub-etapa"),"",OFFSET(MCQ!I$20,ROW(I750)-ROW(I$20),0)))</f>
        <v/>
      </c>
      <c r="J750" s="25">
        <f>IF(G750="","",OFFSET(MCQ!J$20,ROW(J750)-ROW(J$20),0))</f>
        <v/>
      </c>
      <c r="K750" s="24">
        <f>IF(G750="","",IF(OR(G750="etapa",G750="sub-etapa"),"",OFFSET(MCQ!K$20,ROW(K750)-ROW(K$20),0)))</f>
        <v/>
      </c>
      <c r="L750" s="26">
        <f>IF(G750="","",IF(OR(G750="etapa",G750="sub-etapa"),"",TRUNC(OFFSET(MCQ!L$20,ROW(L750)-ROW(L$20),0),2)))</f>
        <v/>
      </c>
      <c r="M750" s="584">
        <f>IF(I750="", "", IFERROR(VLOOKUP(VALUE(I750), _BaseAbril2026, 4, 0), IFERROR(VLOOKUP(TEXT(I750, "@"), _BaseAbril2026, 4, 0), "")))</f>
        <v/>
      </c>
      <c r="N750" s="585">
        <f>IFERROR(IF(S750="BDI1", TRUNC(M750*(1+$O$18), 2),IF(S750="BDI2", TRUNC(M750*(1+$N$18), 2), "")), "")</f>
        <v/>
      </c>
      <c r="O750" s="586">
        <f>_xlfn.IFS(G750="ETAPA", SUMIFS(ValorTotalComD, Nivel, A750), G750="SUB-ETAPA", SUMIFS(ValorTotalComD, SubNivel, C750), TRUE, T750)</f>
        <v/>
      </c>
      <c r="P750" s="584">
        <f>IF(I750="", "", IFERROR(VLOOKUP(VALUE(I750), _BaseAbril2026, 5, 0), IFERROR(VLOOKUP(TEXT(I750, "@"), _BaseAbril2026, 5, 0), "")))</f>
        <v/>
      </c>
      <c r="Q750" s="585">
        <f>IFERROR(IF(S750="BDI1", TRUNC(P750*(1+$R$18), 2),IF(S750="BDI2", TRUNC(P750*(1+$Q$18), 2), "")), "")</f>
        <v/>
      </c>
      <c r="R750" s="586">
        <f>_xlfn.IFS(G750="ETAPA", SUMIFS(ValorTotalSemD, Nivel, A750), G750="SUB-ETAPA", SUMIFS(ValorTotalSemD, SubNivel, C750), TRUE, U750)</f>
        <v/>
      </c>
      <c r="S750" s="587">
        <f>IF(G750="","",IF(OR(G750="etapa",G750="sub-etapa"),"",OFFSET(MCQ!M$20,ROW(M750)-ROW(M$20),0)))</f>
        <v/>
      </c>
      <c r="T750" s="588">
        <f>IFERROR(TRUNC(L750*N750,2),"")</f>
        <v/>
      </c>
      <c r="U750" s="589">
        <f>IFERROR(TRUNC(L750*Q750,2),"")</f>
        <v/>
      </c>
    </row>
    <row r="751">
      <c r="A751" s="18">
        <f>OFFSET(MCQ!A$20,ROW(A751)-ROW(A$20),0)</f>
        <v/>
      </c>
      <c r="B751" s="18">
        <f>OFFSET(MCQ!B$20,ROW(B751)-ROW(B$20),0)</f>
        <v/>
      </c>
      <c r="C751" s="18">
        <f>OFFSET(MCQ!C$20,ROW(C751)-ROW(C$20),0)</f>
        <v/>
      </c>
      <c r="D751" s="18">
        <f>OFFSET(MCQ!D$20,ROW(D751)-ROW(D$20),0)</f>
        <v/>
      </c>
      <c r="E751" s="18">
        <f>OFFSET(MCQ!E$20,ROW(E751)-ROW(E$20),0)</f>
        <v/>
      </c>
      <c r="F751" s="18" t="n"/>
      <c r="G751" s="233">
        <f>OFFSET(MCQ!G$20,ROW(G751)-ROW(G$20),0)</f>
        <v/>
      </c>
      <c r="H751" s="583">
        <f>IF(G751="","",OFFSET(MCQ!H$20,ROW(H751)-ROW(H$20),0))</f>
        <v/>
      </c>
      <c r="I751" s="24">
        <f>IF(G751="","",IF(OR(G751="etapa",G751="sub-etapa"),"",OFFSET(MCQ!I$20,ROW(I751)-ROW(I$20),0)))</f>
        <v/>
      </c>
      <c r="J751" s="25">
        <f>IF(G751="","",OFFSET(MCQ!J$20,ROW(J751)-ROW(J$20),0))</f>
        <v/>
      </c>
      <c r="K751" s="24">
        <f>IF(G751="","",IF(OR(G751="etapa",G751="sub-etapa"),"",OFFSET(MCQ!K$20,ROW(K751)-ROW(K$20),0)))</f>
        <v/>
      </c>
      <c r="L751" s="26">
        <f>IF(G751="","",IF(OR(G751="etapa",G751="sub-etapa"),"",TRUNC(OFFSET(MCQ!L$20,ROW(L751)-ROW(L$20),0),2)))</f>
        <v/>
      </c>
      <c r="M751" s="584">
        <f>IF(I751="", "", IFERROR(VLOOKUP(VALUE(I751), _BaseAbril2026, 4, 0), IFERROR(VLOOKUP(TEXT(I751, "@"), _BaseAbril2026, 4, 0), "")))</f>
        <v/>
      </c>
      <c r="N751" s="585">
        <f>IFERROR(IF(S751="BDI1", TRUNC(M751*(1+$O$18), 2),IF(S751="BDI2", TRUNC(M751*(1+$N$18), 2), "")), "")</f>
        <v/>
      </c>
      <c r="O751" s="586">
        <f>_xlfn.IFS(G751="ETAPA", SUMIFS(ValorTotalComD, Nivel, A751), G751="SUB-ETAPA", SUMIFS(ValorTotalComD, SubNivel, C751), TRUE, T751)</f>
        <v/>
      </c>
      <c r="P751" s="584">
        <f>IF(I751="", "", IFERROR(VLOOKUP(VALUE(I751), _BaseAbril2026, 5, 0), IFERROR(VLOOKUP(TEXT(I751, "@"), _BaseAbril2026, 5, 0), "")))</f>
        <v/>
      </c>
      <c r="Q751" s="585">
        <f>IFERROR(IF(S751="BDI1", TRUNC(P751*(1+$R$18), 2),IF(S751="BDI2", TRUNC(P751*(1+$Q$18), 2), "")), "")</f>
        <v/>
      </c>
      <c r="R751" s="586">
        <f>_xlfn.IFS(G751="ETAPA", SUMIFS(ValorTotalSemD, Nivel, A751), G751="SUB-ETAPA", SUMIFS(ValorTotalSemD, SubNivel, C751), TRUE, U751)</f>
        <v/>
      </c>
      <c r="S751" s="587">
        <f>IF(G751="","",IF(OR(G751="etapa",G751="sub-etapa"),"",OFFSET(MCQ!M$20,ROW(M751)-ROW(M$20),0)))</f>
        <v/>
      </c>
      <c r="T751" s="588">
        <f>IFERROR(TRUNC(L751*N751,2),"")</f>
        <v/>
      </c>
      <c r="U751" s="589">
        <f>IFERROR(TRUNC(L751*Q751,2),"")</f>
        <v/>
      </c>
    </row>
    <row r="752">
      <c r="A752" s="18">
        <f>OFFSET(MCQ!A$20,ROW(A752)-ROW(A$20),0)</f>
        <v/>
      </c>
      <c r="B752" s="18">
        <f>OFFSET(MCQ!B$20,ROW(B752)-ROW(B$20),0)</f>
        <v/>
      </c>
      <c r="C752" s="18">
        <f>OFFSET(MCQ!C$20,ROW(C752)-ROW(C$20),0)</f>
        <v/>
      </c>
      <c r="D752" s="18">
        <f>OFFSET(MCQ!D$20,ROW(D752)-ROW(D$20),0)</f>
        <v/>
      </c>
      <c r="E752" s="18">
        <f>OFFSET(MCQ!E$20,ROW(E752)-ROW(E$20),0)</f>
        <v/>
      </c>
      <c r="F752" s="18" t="n"/>
      <c r="G752" s="233">
        <f>OFFSET(MCQ!G$20,ROW(G752)-ROW(G$20),0)</f>
        <v/>
      </c>
      <c r="H752" s="583">
        <f>IF(G752="","",OFFSET(MCQ!H$20,ROW(H752)-ROW(H$20),0))</f>
        <v/>
      </c>
      <c r="I752" s="24">
        <f>IF(G752="","",IF(OR(G752="etapa",G752="sub-etapa"),"",OFFSET(MCQ!I$20,ROW(I752)-ROW(I$20),0)))</f>
        <v/>
      </c>
      <c r="J752" s="25">
        <f>IF(G752="","",OFFSET(MCQ!J$20,ROW(J752)-ROW(J$20),0))</f>
        <v/>
      </c>
      <c r="K752" s="24">
        <f>IF(G752="","",IF(OR(G752="etapa",G752="sub-etapa"),"",OFFSET(MCQ!K$20,ROW(K752)-ROW(K$20),0)))</f>
        <v/>
      </c>
      <c r="L752" s="26">
        <f>IF(G752="","",IF(OR(G752="etapa",G752="sub-etapa"),"",TRUNC(OFFSET(MCQ!L$20,ROW(L752)-ROW(L$20),0),2)))</f>
        <v/>
      </c>
      <c r="M752" s="584">
        <f>IF(I752="", "", IFERROR(VLOOKUP(VALUE(I752), _BaseAbril2026, 4, 0), IFERROR(VLOOKUP(TEXT(I752, "@"), _BaseAbril2026, 4, 0), "")))</f>
        <v/>
      </c>
      <c r="N752" s="585">
        <f>IFERROR(IF(S752="BDI1", TRUNC(M752*(1+$O$18), 2),IF(S752="BDI2", TRUNC(M752*(1+$N$18), 2), "")), "")</f>
        <v/>
      </c>
      <c r="O752" s="586">
        <f>_xlfn.IFS(G752="ETAPA", SUMIFS(ValorTotalComD, Nivel, A752), G752="SUB-ETAPA", SUMIFS(ValorTotalComD, SubNivel, C752), TRUE, T752)</f>
        <v/>
      </c>
      <c r="P752" s="584">
        <f>IF(I752="", "", IFERROR(VLOOKUP(VALUE(I752), _BaseAbril2026, 5, 0), IFERROR(VLOOKUP(TEXT(I752, "@"), _BaseAbril2026, 5, 0), "")))</f>
        <v/>
      </c>
      <c r="Q752" s="585">
        <f>IFERROR(IF(S752="BDI1", TRUNC(P752*(1+$R$18), 2),IF(S752="BDI2", TRUNC(P752*(1+$Q$18), 2), "")), "")</f>
        <v/>
      </c>
      <c r="R752" s="586">
        <f>_xlfn.IFS(G752="ETAPA", SUMIFS(ValorTotalSemD, Nivel, A752), G752="SUB-ETAPA", SUMIFS(ValorTotalSemD, SubNivel, C752), TRUE, U752)</f>
        <v/>
      </c>
      <c r="S752" s="587">
        <f>IF(G752="","",IF(OR(G752="etapa",G752="sub-etapa"),"",OFFSET(MCQ!M$20,ROW(M752)-ROW(M$20),0)))</f>
        <v/>
      </c>
      <c r="T752" s="588">
        <f>IFERROR(TRUNC(L752*N752,2),"")</f>
        <v/>
      </c>
      <c r="U752" s="589">
        <f>IFERROR(TRUNC(L752*Q752,2),"")</f>
        <v/>
      </c>
    </row>
    <row r="753">
      <c r="A753" s="18">
        <f>OFFSET(MCQ!A$20,ROW(A753)-ROW(A$20),0)</f>
        <v/>
      </c>
      <c r="B753" s="18">
        <f>OFFSET(MCQ!B$20,ROW(B753)-ROW(B$20),0)</f>
        <v/>
      </c>
      <c r="C753" s="18">
        <f>OFFSET(MCQ!C$20,ROW(C753)-ROW(C$20),0)</f>
        <v/>
      </c>
      <c r="D753" s="18">
        <f>OFFSET(MCQ!D$20,ROW(D753)-ROW(D$20),0)</f>
        <v/>
      </c>
      <c r="E753" s="18">
        <f>OFFSET(MCQ!E$20,ROW(E753)-ROW(E$20),0)</f>
        <v/>
      </c>
      <c r="F753" s="18" t="n"/>
      <c r="G753" s="233">
        <f>OFFSET(MCQ!G$20,ROW(G753)-ROW(G$20),0)</f>
        <v/>
      </c>
      <c r="H753" s="583">
        <f>IF(G753="","",OFFSET(MCQ!H$20,ROW(H753)-ROW(H$20),0))</f>
        <v/>
      </c>
      <c r="I753" s="24">
        <f>IF(G753="","",IF(OR(G753="etapa",G753="sub-etapa"),"",OFFSET(MCQ!I$20,ROW(I753)-ROW(I$20),0)))</f>
        <v/>
      </c>
      <c r="J753" s="25">
        <f>IF(G753="","",OFFSET(MCQ!J$20,ROW(J753)-ROW(J$20),0))</f>
        <v/>
      </c>
      <c r="K753" s="24">
        <f>IF(G753="","",IF(OR(G753="etapa",G753="sub-etapa"),"",OFFSET(MCQ!K$20,ROW(K753)-ROW(K$20),0)))</f>
        <v/>
      </c>
      <c r="L753" s="26">
        <f>IF(G753="","",IF(OR(G753="etapa",G753="sub-etapa"),"",TRUNC(OFFSET(MCQ!L$20,ROW(L753)-ROW(L$20),0),2)))</f>
        <v/>
      </c>
      <c r="M753" s="584">
        <f>IF(I753="", "", IFERROR(VLOOKUP(VALUE(I753), _BaseAbril2026, 4, 0), IFERROR(VLOOKUP(TEXT(I753, "@"), _BaseAbril2026, 4, 0), "")))</f>
        <v/>
      </c>
      <c r="N753" s="585">
        <f>IFERROR(IF(S753="BDI1", TRUNC(M753*(1+$O$18), 2),IF(S753="BDI2", TRUNC(M753*(1+$N$18), 2), "")), "")</f>
        <v/>
      </c>
      <c r="O753" s="586">
        <f>_xlfn.IFS(G753="ETAPA", SUMIFS(ValorTotalComD, Nivel, A753), G753="SUB-ETAPA", SUMIFS(ValorTotalComD, SubNivel, C753), TRUE, T753)</f>
        <v/>
      </c>
      <c r="P753" s="584">
        <f>IF(I753="", "", IFERROR(VLOOKUP(VALUE(I753), _BaseAbril2026, 5, 0), IFERROR(VLOOKUP(TEXT(I753, "@"), _BaseAbril2026, 5, 0), "")))</f>
        <v/>
      </c>
      <c r="Q753" s="585">
        <f>IFERROR(IF(S753="BDI1", TRUNC(P753*(1+$R$18), 2),IF(S753="BDI2", TRUNC(P753*(1+$Q$18), 2), "")), "")</f>
        <v/>
      </c>
      <c r="R753" s="586">
        <f>_xlfn.IFS(G753="ETAPA", SUMIFS(ValorTotalSemD, Nivel, A753), G753="SUB-ETAPA", SUMIFS(ValorTotalSemD, SubNivel, C753), TRUE, U753)</f>
        <v/>
      </c>
      <c r="S753" s="587">
        <f>IF(G753="","",IF(OR(G753="etapa",G753="sub-etapa"),"",OFFSET(MCQ!M$20,ROW(M753)-ROW(M$20),0)))</f>
        <v/>
      </c>
      <c r="T753" s="588">
        <f>IFERROR(TRUNC(L753*N753,2),"")</f>
        <v/>
      </c>
      <c r="U753" s="589">
        <f>IFERROR(TRUNC(L753*Q753,2),"")</f>
        <v/>
      </c>
    </row>
    <row r="754">
      <c r="A754" s="18">
        <f>OFFSET(MCQ!A$20,ROW(A754)-ROW(A$20),0)</f>
        <v/>
      </c>
      <c r="B754" s="18">
        <f>OFFSET(MCQ!B$20,ROW(B754)-ROW(B$20),0)</f>
        <v/>
      </c>
      <c r="C754" s="18">
        <f>OFFSET(MCQ!C$20,ROW(C754)-ROW(C$20),0)</f>
        <v/>
      </c>
      <c r="D754" s="18">
        <f>OFFSET(MCQ!D$20,ROW(D754)-ROW(D$20),0)</f>
        <v/>
      </c>
      <c r="E754" s="18">
        <f>OFFSET(MCQ!E$20,ROW(E754)-ROW(E$20),0)</f>
        <v/>
      </c>
      <c r="F754" s="18" t="n"/>
      <c r="G754" s="233">
        <f>OFFSET(MCQ!G$20,ROW(G754)-ROW(G$20),0)</f>
        <v/>
      </c>
      <c r="H754" s="583">
        <f>IF(G754="","",OFFSET(MCQ!H$20,ROW(H754)-ROW(H$20),0))</f>
        <v/>
      </c>
      <c r="I754" s="24">
        <f>IF(G754="","",IF(OR(G754="etapa",G754="sub-etapa"),"",OFFSET(MCQ!I$20,ROW(I754)-ROW(I$20),0)))</f>
        <v/>
      </c>
      <c r="J754" s="25">
        <f>IF(G754="","",OFFSET(MCQ!J$20,ROW(J754)-ROW(J$20),0))</f>
        <v/>
      </c>
      <c r="K754" s="24">
        <f>IF(G754="","",IF(OR(G754="etapa",G754="sub-etapa"),"",OFFSET(MCQ!K$20,ROW(K754)-ROW(K$20),0)))</f>
        <v/>
      </c>
      <c r="L754" s="26">
        <f>IF(G754="","",IF(OR(G754="etapa",G754="sub-etapa"),"",TRUNC(OFFSET(MCQ!L$20,ROW(L754)-ROW(L$20),0),2)))</f>
        <v/>
      </c>
      <c r="M754" s="584">
        <f>IF(I754="", "", IFERROR(VLOOKUP(VALUE(I754), _BaseAbril2026, 4, 0), IFERROR(VLOOKUP(TEXT(I754, "@"), _BaseAbril2026, 4, 0), "")))</f>
        <v/>
      </c>
      <c r="N754" s="585">
        <f>IFERROR(IF(S754="BDI1", TRUNC(M754*(1+$O$18), 2),IF(S754="BDI2", TRUNC(M754*(1+$N$18), 2), "")), "")</f>
        <v/>
      </c>
      <c r="O754" s="586">
        <f>_xlfn.IFS(G754="ETAPA", SUMIFS(ValorTotalComD, Nivel, A754), G754="SUB-ETAPA", SUMIFS(ValorTotalComD, SubNivel, C754), TRUE, T754)</f>
        <v/>
      </c>
      <c r="P754" s="584">
        <f>IF(I754="", "", IFERROR(VLOOKUP(VALUE(I754), _BaseAbril2026, 5, 0), IFERROR(VLOOKUP(TEXT(I754, "@"), _BaseAbril2026, 5, 0), "")))</f>
        <v/>
      </c>
      <c r="Q754" s="585">
        <f>IFERROR(IF(S754="BDI1", TRUNC(P754*(1+$R$18), 2),IF(S754="BDI2", TRUNC(P754*(1+$Q$18), 2), "")), "")</f>
        <v/>
      </c>
      <c r="R754" s="586">
        <f>_xlfn.IFS(G754="ETAPA", SUMIFS(ValorTotalSemD, Nivel, A754), G754="SUB-ETAPA", SUMIFS(ValorTotalSemD, SubNivel, C754), TRUE, U754)</f>
        <v/>
      </c>
      <c r="S754" s="587">
        <f>IF(G754="","",IF(OR(G754="etapa",G754="sub-etapa"),"",OFFSET(MCQ!M$20,ROW(M754)-ROW(M$20),0)))</f>
        <v/>
      </c>
      <c r="T754" s="588">
        <f>IFERROR(TRUNC(L754*N754,2),"")</f>
        <v/>
      </c>
      <c r="U754" s="589">
        <f>IFERROR(TRUNC(L754*Q754,2),"")</f>
        <v/>
      </c>
    </row>
    <row r="755">
      <c r="A755" s="18">
        <f>OFFSET(MCQ!A$20,ROW(A755)-ROW(A$20),0)</f>
        <v/>
      </c>
      <c r="B755" s="18">
        <f>OFFSET(MCQ!B$20,ROW(B755)-ROW(B$20),0)</f>
        <v/>
      </c>
      <c r="C755" s="18">
        <f>OFFSET(MCQ!C$20,ROW(C755)-ROW(C$20),0)</f>
        <v/>
      </c>
      <c r="D755" s="18">
        <f>OFFSET(MCQ!D$20,ROW(D755)-ROW(D$20),0)</f>
        <v/>
      </c>
      <c r="E755" s="18">
        <f>OFFSET(MCQ!E$20,ROW(E755)-ROW(E$20),0)</f>
        <v/>
      </c>
      <c r="F755" s="18" t="n"/>
      <c r="G755" s="233">
        <f>OFFSET(MCQ!G$20,ROW(G755)-ROW(G$20),0)</f>
        <v/>
      </c>
      <c r="H755" s="583">
        <f>IF(G755="","",OFFSET(MCQ!H$20,ROW(H755)-ROW(H$20),0))</f>
        <v/>
      </c>
      <c r="I755" s="24">
        <f>IF(G755="","",IF(OR(G755="etapa",G755="sub-etapa"),"",OFFSET(MCQ!I$20,ROW(I755)-ROW(I$20),0)))</f>
        <v/>
      </c>
      <c r="J755" s="25">
        <f>IF(G755="","",OFFSET(MCQ!J$20,ROW(J755)-ROW(J$20),0))</f>
        <v/>
      </c>
      <c r="K755" s="24">
        <f>IF(G755="","",IF(OR(G755="etapa",G755="sub-etapa"),"",OFFSET(MCQ!K$20,ROW(K755)-ROW(K$20),0)))</f>
        <v/>
      </c>
      <c r="L755" s="26">
        <f>IF(G755="","",IF(OR(G755="etapa",G755="sub-etapa"),"",TRUNC(OFFSET(MCQ!L$20,ROW(L755)-ROW(L$20),0),2)))</f>
        <v/>
      </c>
      <c r="M755" s="584">
        <f>IF(I755="", "", IFERROR(VLOOKUP(VALUE(I755), _BaseAbril2026, 4, 0), IFERROR(VLOOKUP(TEXT(I755, "@"), _BaseAbril2026, 4, 0), "")))</f>
        <v/>
      </c>
      <c r="N755" s="585">
        <f>IFERROR(IF(S755="BDI1", TRUNC(M755*(1+$O$18), 2),IF(S755="BDI2", TRUNC(M755*(1+$N$18), 2), "")), "")</f>
        <v/>
      </c>
      <c r="O755" s="586">
        <f>_xlfn.IFS(G755="ETAPA", SUMIFS(ValorTotalComD, Nivel, A755), G755="SUB-ETAPA", SUMIFS(ValorTotalComD, SubNivel, C755), TRUE, T755)</f>
        <v/>
      </c>
      <c r="P755" s="584">
        <f>IF(I755="", "", IFERROR(VLOOKUP(VALUE(I755), _BaseAbril2026, 5, 0), IFERROR(VLOOKUP(TEXT(I755, "@"), _BaseAbril2026, 5, 0), "")))</f>
        <v/>
      </c>
      <c r="Q755" s="585">
        <f>IFERROR(IF(S755="BDI1", TRUNC(P755*(1+$R$18), 2),IF(S755="BDI2", TRUNC(P755*(1+$Q$18), 2), "")), "")</f>
        <v/>
      </c>
      <c r="R755" s="586">
        <f>_xlfn.IFS(G755="ETAPA", SUMIFS(ValorTotalSemD, Nivel, A755), G755="SUB-ETAPA", SUMIFS(ValorTotalSemD, SubNivel, C755), TRUE, U755)</f>
        <v/>
      </c>
      <c r="S755" s="587">
        <f>IF(G755="","",IF(OR(G755="etapa",G755="sub-etapa"),"",OFFSET(MCQ!M$20,ROW(M755)-ROW(M$20),0)))</f>
        <v/>
      </c>
      <c r="T755" s="588">
        <f>IFERROR(TRUNC(L755*N755,2),"")</f>
        <v/>
      </c>
      <c r="U755" s="589">
        <f>IFERROR(TRUNC(L755*Q755,2),"")</f>
        <v/>
      </c>
    </row>
    <row r="756">
      <c r="A756" s="18">
        <f>OFFSET(MCQ!A$20,ROW(A756)-ROW(A$20),0)</f>
        <v/>
      </c>
      <c r="B756" s="18">
        <f>OFFSET(MCQ!B$20,ROW(B756)-ROW(B$20),0)</f>
        <v/>
      </c>
      <c r="C756" s="18">
        <f>OFFSET(MCQ!C$20,ROW(C756)-ROW(C$20),0)</f>
        <v/>
      </c>
      <c r="D756" s="18">
        <f>OFFSET(MCQ!D$20,ROW(D756)-ROW(D$20),0)</f>
        <v/>
      </c>
      <c r="E756" s="18">
        <f>OFFSET(MCQ!E$20,ROW(E756)-ROW(E$20),0)</f>
        <v/>
      </c>
      <c r="F756" s="18" t="n"/>
      <c r="G756" s="233">
        <f>OFFSET(MCQ!G$20,ROW(G756)-ROW(G$20),0)</f>
        <v/>
      </c>
      <c r="H756" s="583">
        <f>IF(G756="","",OFFSET(MCQ!H$20,ROW(H756)-ROW(H$20),0))</f>
        <v/>
      </c>
      <c r="I756" s="24">
        <f>IF(G756="","",IF(OR(G756="etapa",G756="sub-etapa"),"",OFFSET(MCQ!I$20,ROW(I756)-ROW(I$20),0)))</f>
        <v/>
      </c>
      <c r="J756" s="25">
        <f>IF(G756="","",OFFSET(MCQ!J$20,ROW(J756)-ROW(J$20),0))</f>
        <v/>
      </c>
      <c r="K756" s="24">
        <f>IF(G756="","",IF(OR(G756="etapa",G756="sub-etapa"),"",OFFSET(MCQ!K$20,ROW(K756)-ROW(K$20),0)))</f>
        <v/>
      </c>
      <c r="L756" s="26">
        <f>IF(G756="","",IF(OR(G756="etapa",G756="sub-etapa"),"",TRUNC(OFFSET(MCQ!L$20,ROW(L756)-ROW(L$20),0),2)))</f>
        <v/>
      </c>
      <c r="M756" s="584">
        <f>IF(I756="", "", IFERROR(VLOOKUP(VALUE(I756), _BaseAbril2026, 4, 0), IFERROR(VLOOKUP(TEXT(I756, "@"), _BaseAbril2026, 4, 0), "")))</f>
        <v/>
      </c>
      <c r="N756" s="585">
        <f>IFERROR(IF(S756="BDI1", TRUNC(M756*(1+$O$18), 2),IF(S756="BDI2", TRUNC(M756*(1+$N$18), 2), "")), "")</f>
        <v/>
      </c>
      <c r="O756" s="586">
        <f>_xlfn.IFS(G756="ETAPA", SUMIFS(ValorTotalComD, Nivel, A756), G756="SUB-ETAPA", SUMIFS(ValorTotalComD, SubNivel, C756), TRUE, T756)</f>
        <v/>
      </c>
      <c r="P756" s="584">
        <f>IF(I756="", "", IFERROR(VLOOKUP(VALUE(I756), _BaseAbril2026, 5, 0), IFERROR(VLOOKUP(TEXT(I756, "@"), _BaseAbril2026, 5, 0), "")))</f>
        <v/>
      </c>
      <c r="Q756" s="585">
        <f>IFERROR(IF(S756="BDI1", TRUNC(P756*(1+$R$18), 2),IF(S756="BDI2", TRUNC(P756*(1+$Q$18), 2), "")), "")</f>
        <v/>
      </c>
      <c r="R756" s="586">
        <f>_xlfn.IFS(G756="ETAPA", SUMIFS(ValorTotalSemD, Nivel, A756), G756="SUB-ETAPA", SUMIFS(ValorTotalSemD, SubNivel, C756), TRUE, U756)</f>
        <v/>
      </c>
      <c r="S756" s="587">
        <f>IF(G756="","",IF(OR(G756="etapa",G756="sub-etapa"),"",OFFSET(MCQ!M$20,ROW(M756)-ROW(M$20),0)))</f>
        <v/>
      </c>
      <c r="T756" s="588">
        <f>IFERROR(TRUNC(L756*N756,2),"")</f>
        <v/>
      </c>
      <c r="U756" s="589">
        <f>IFERROR(TRUNC(L756*Q756,2),"")</f>
        <v/>
      </c>
    </row>
    <row r="757">
      <c r="A757" s="18">
        <f>OFFSET(MCQ!A$20,ROW(A757)-ROW(A$20),0)</f>
        <v/>
      </c>
      <c r="B757" s="18">
        <f>OFFSET(MCQ!B$20,ROW(B757)-ROW(B$20),0)</f>
        <v/>
      </c>
      <c r="C757" s="18">
        <f>OFFSET(MCQ!C$20,ROW(C757)-ROW(C$20),0)</f>
        <v/>
      </c>
      <c r="D757" s="18">
        <f>OFFSET(MCQ!D$20,ROW(D757)-ROW(D$20),0)</f>
        <v/>
      </c>
      <c r="E757" s="18">
        <f>OFFSET(MCQ!E$20,ROW(E757)-ROW(E$20),0)</f>
        <v/>
      </c>
      <c r="F757" s="18" t="n"/>
      <c r="G757" s="233">
        <f>OFFSET(MCQ!G$20,ROW(G757)-ROW(G$20),0)</f>
        <v/>
      </c>
      <c r="H757" s="583">
        <f>IF(G757="","",OFFSET(MCQ!H$20,ROW(H757)-ROW(H$20),0))</f>
        <v/>
      </c>
      <c r="I757" s="24">
        <f>IF(G757="","",IF(OR(G757="etapa",G757="sub-etapa"),"",OFFSET(MCQ!I$20,ROW(I757)-ROW(I$20),0)))</f>
        <v/>
      </c>
      <c r="J757" s="25">
        <f>IF(G757="","",OFFSET(MCQ!J$20,ROW(J757)-ROW(J$20),0))</f>
        <v/>
      </c>
      <c r="K757" s="24">
        <f>IF(G757="","",IF(OR(G757="etapa",G757="sub-etapa"),"",OFFSET(MCQ!K$20,ROW(K757)-ROW(K$20),0)))</f>
        <v/>
      </c>
      <c r="L757" s="26">
        <f>IF(G757="","",IF(OR(G757="etapa",G757="sub-etapa"),"",TRUNC(OFFSET(MCQ!L$20,ROW(L757)-ROW(L$20),0),2)))</f>
        <v/>
      </c>
      <c r="M757" s="584">
        <f>IF(I757="", "", IFERROR(VLOOKUP(VALUE(I757), _BaseAbril2026, 4, 0), IFERROR(VLOOKUP(TEXT(I757, "@"), _BaseAbril2026, 4, 0), "")))</f>
        <v/>
      </c>
      <c r="N757" s="585">
        <f>IFERROR(IF(S757="BDI1", TRUNC(M757*(1+$O$18), 2),IF(S757="BDI2", TRUNC(M757*(1+$N$18), 2), "")), "")</f>
        <v/>
      </c>
      <c r="O757" s="586">
        <f>_xlfn.IFS(G757="ETAPA", SUMIFS(ValorTotalComD, Nivel, A757), G757="SUB-ETAPA", SUMIFS(ValorTotalComD, SubNivel, C757), TRUE, T757)</f>
        <v/>
      </c>
      <c r="P757" s="584">
        <f>IF(I757="", "", IFERROR(VLOOKUP(VALUE(I757), _BaseAbril2026, 5, 0), IFERROR(VLOOKUP(TEXT(I757, "@"), _BaseAbril2026, 5, 0), "")))</f>
        <v/>
      </c>
      <c r="Q757" s="585">
        <f>IFERROR(IF(S757="BDI1", TRUNC(P757*(1+$R$18), 2),IF(S757="BDI2", TRUNC(P757*(1+$Q$18), 2), "")), "")</f>
        <v/>
      </c>
      <c r="R757" s="586">
        <f>_xlfn.IFS(G757="ETAPA", SUMIFS(ValorTotalSemD, Nivel, A757), G757="SUB-ETAPA", SUMIFS(ValorTotalSemD, SubNivel, C757), TRUE, U757)</f>
        <v/>
      </c>
      <c r="S757" s="587">
        <f>IF(G757="","",IF(OR(G757="etapa",G757="sub-etapa"),"",OFFSET(MCQ!M$20,ROW(M757)-ROW(M$20),0)))</f>
        <v/>
      </c>
      <c r="T757" s="588">
        <f>IFERROR(TRUNC(L757*N757,2),"")</f>
        <v/>
      </c>
      <c r="U757" s="589">
        <f>IFERROR(TRUNC(L757*Q757,2),"")</f>
        <v/>
      </c>
    </row>
    <row r="758">
      <c r="A758" s="18">
        <f>OFFSET(MCQ!A$20,ROW(A758)-ROW(A$20),0)</f>
        <v/>
      </c>
      <c r="B758" s="18">
        <f>OFFSET(MCQ!B$20,ROW(B758)-ROW(B$20),0)</f>
        <v/>
      </c>
      <c r="C758" s="18">
        <f>OFFSET(MCQ!C$20,ROW(C758)-ROW(C$20),0)</f>
        <v/>
      </c>
      <c r="D758" s="18">
        <f>OFFSET(MCQ!D$20,ROW(D758)-ROW(D$20),0)</f>
        <v/>
      </c>
      <c r="E758" s="18">
        <f>OFFSET(MCQ!E$20,ROW(E758)-ROW(E$20),0)</f>
        <v/>
      </c>
      <c r="F758" s="18" t="n"/>
      <c r="G758" s="233">
        <f>OFFSET(MCQ!G$20,ROW(G758)-ROW(G$20),0)</f>
        <v/>
      </c>
      <c r="H758" s="583">
        <f>IF(G758="","",OFFSET(MCQ!H$20,ROW(H758)-ROW(H$20),0))</f>
        <v/>
      </c>
      <c r="I758" s="24">
        <f>IF(G758="","",IF(OR(G758="etapa",G758="sub-etapa"),"",OFFSET(MCQ!I$20,ROW(I758)-ROW(I$20),0)))</f>
        <v/>
      </c>
      <c r="J758" s="25">
        <f>IF(G758="","",OFFSET(MCQ!J$20,ROW(J758)-ROW(J$20),0))</f>
        <v/>
      </c>
      <c r="K758" s="24">
        <f>IF(G758="","",IF(OR(G758="etapa",G758="sub-etapa"),"",OFFSET(MCQ!K$20,ROW(K758)-ROW(K$20),0)))</f>
        <v/>
      </c>
      <c r="L758" s="26">
        <f>IF(G758="","",IF(OR(G758="etapa",G758="sub-etapa"),"",TRUNC(OFFSET(MCQ!L$20,ROW(L758)-ROW(L$20),0),2)))</f>
        <v/>
      </c>
      <c r="M758" s="584">
        <f>IF(I758="", "", IFERROR(VLOOKUP(VALUE(I758), _BaseAbril2026, 4, 0), IFERROR(VLOOKUP(TEXT(I758, "@"), _BaseAbril2026, 4, 0), "")))</f>
        <v/>
      </c>
      <c r="N758" s="585">
        <f>IFERROR(IF(S758="BDI1", TRUNC(M758*(1+$O$18), 2),IF(S758="BDI2", TRUNC(M758*(1+$N$18), 2), "")), "")</f>
        <v/>
      </c>
      <c r="O758" s="586">
        <f>_xlfn.IFS(G758="ETAPA", SUMIFS(ValorTotalComD, Nivel, A758), G758="SUB-ETAPA", SUMIFS(ValorTotalComD, SubNivel, C758), TRUE, T758)</f>
        <v/>
      </c>
      <c r="P758" s="584">
        <f>IF(I758="", "", IFERROR(VLOOKUP(VALUE(I758), _BaseAbril2026, 5, 0), IFERROR(VLOOKUP(TEXT(I758, "@"), _BaseAbril2026, 5, 0), "")))</f>
        <v/>
      </c>
      <c r="Q758" s="585">
        <f>IFERROR(IF(S758="BDI1", TRUNC(P758*(1+$R$18), 2),IF(S758="BDI2", TRUNC(P758*(1+$Q$18), 2), "")), "")</f>
        <v/>
      </c>
      <c r="R758" s="586">
        <f>_xlfn.IFS(G758="ETAPA", SUMIFS(ValorTotalSemD, Nivel, A758), G758="SUB-ETAPA", SUMIFS(ValorTotalSemD, SubNivel, C758), TRUE, U758)</f>
        <v/>
      </c>
      <c r="S758" s="587">
        <f>IF(G758="","",IF(OR(G758="etapa",G758="sub-etapa"),"",OFFSET(MCQ!M$20,ROW(M758)-ROW(M$20),0)))</f>
        <v/>
      </c>
      <c r="T758" s="588">
        <f>IFERROR(TRUNC(L758*N758,2),"")</f>
        <v/>
      </c>
      <c r="U758" s="589">
        <f>IFERROR(TRUNC(L758*Q758,2),"")</f>
        <v/>
      </c>
    </row>
    <row r="759">
      <c r="A759" s="18">
        <f>OFFSET(MCQ!A$20,ROW(A759)-ROW(A$20),0)</f>
        <v/>
      </c>
      <c r="B759" s="18">
        <f>OFFSET(MCQ!B$20,ROW(B759)-ROW(B$20),0)</f>
        <v/>
      </c>
      <c r="C759" s="18">
        <f>OFFSET(MCQ!C$20,ROW(C759)-ROW(C$20),0)</f>
        <v/>
      </c>
      <c r="D759" s="18">
        <f>OFFSET(MCQ!D$20,ROW(D759)-ROW(D$20),0)</f>
        <v/>
      </c>
      <c r="E759" s="18">
        <f>OFFSET(MCQ!E$20,ROW(E759)-ROW(E$20),0)</f>
        <v/>
      </c>
      <c r="F759" s="18" t="n"/>
      <c r="G759" s="233">
        <f>OFFSET(MCQ!G$20,ROW(G759)-ROW(G$20),0)</f>
        <v/>
      </c>
      <c r="H759" s="583">
        <f>IF(G759="","",OFFSET(MCQ!H$20,ROW(H759)-ROW(H$20),0))</f>
        <v/>
      </c>
      <c r="I759" s="24">
        <f>IF(G759="","",IF(OR(G759="etapa",G759="sub-etapa"),"",OFFSET(MCQ!I$20,ROW(I759)-ROW(I$20),0)))</f>
        <v/>
      </c>
      <c r="J759" s="25">
        <f>IF(G759="","",OFFSET(MCQ!J$20,ROW(J759)-ROW(J$20),0))</f>
        <v/>
      </c>
      <c r="K759" s="24">
        <f>IF(G759="","",IF(OR(G759="etapa",G759="sub-etapa"),"",OFFSET(MCQ!K$20,ROW(K759)-ROW(K$20),0)))</f>
        <v/>
      </c>
      <c r="L759" s="26">
        <f>IF(G759="","",IF(OR(G759="etapa",G759="sub-etapa"),"",TRUNC(OFFSET(MCQ!L$20,ROW(L759)-ROW(L$20),0),2)))</f>
        <v/>
      </c>
      <c r="M759" s="584">
        <f>IF(I759="", "", IFERROR(VLOOKUP(VALUE(I759), _BaseAbril2026, 4, 0), IFERROR(VLOOKUP(TEXT(I759, "@"), _BaseAbril2026, 4, 0), "")))</f>
        <v/>
      </c>
      <c r="N759" s="585">
        <f>IFERROR(IF(S759="BDI1", TRUNC(M759*(1+$O$18), 2),IF(S759="BDI2", TRUNC(M759*(1+$N$18), 2), "")), "")</f>
        <v/>
      </c>
      <c r="O759" s="586">
        <f>_xlfn.IFS(G759="ETAPA", SUMIFS(ValorTotalComD, Nivel, A759), G759="SUB-ETAPA", SUMIFS(ValorTotalComD, SubNivel, C759), TRUE, T759)</f>
        <v/>
      </c>
      <c r="P759" s="584">
        <f>IF(I759="", "", IFERROR(VLOOKUP(VALUE(I759), _BaseAbril2026, 5, 0), IFERROR(VLOOKUP(TEXT(I759, "@"), _BaseAbril2026, 5, 0), "")))</f>
        <v/>
      </c>
      <c r="Q759" s="585">
        <f>IFERROR(IF(S759="BDI1", TRUNC(P759*(1+$R$18), 2),IF(S759="BDI2", TRUNC(P759*(1+$Q$18), 2), "")), "")</f>
        <v/>
      </c>
      <c r="R759" s="586">
        <f>_xlfn.IFS(G759="ETAPA", SUMIFS(ValorTotalSemD, Nivel, A759), G759="SUB-ETAPA", SUMIFS(ValorTotalSemD, SubNivel, C759), TRUE, U759)</f>
        <v/>
      </c>
      <c r="S759" s="587">
        <f>IF(G759="","",IF(OR(G759="etapa",G759="sub-etapa"),"",OFFSET(MCQ!M$20,ROW(M759)-ROW(M$20),0)))</f>
        <v/>
      </c>
      <c r="T759" s="588">
        <f>IFERROR(TRUNC(L759*N759,2),"")</f>
        <v/>
      </c>
      <c r="U759" s="589">
        <f>IFERROR(TRUNC(L759*Q759,2),"")</f>
        <v/>
      </c>
    </row>
    <row r="760">
      <c r="A760" s="18">
        <f>OFFSET(MCQ!A$20,ROW(A760)-ROW(A$20),0)</f>
        <v/>
      </c>
      <c r="B760" s="18">
        <f>OFFSET(MCQ!B$20,ROW(B760)-ROW(B$20),0)</f>
        <v/>
      </c>
      <c r="C760" s="18">
        <f>OFFSET(MCQ!C$20,ROW(C760)-ROW(C$20),0)</f>
        <v/>
      </c>
      <c r="D760" s="18">
        <f>OFFSET(MCQ!D$20,ROW(D760)-ROW(D$20),0)</f>
        <v/>
      </c>
      <c r="E760" s="18">
        <f>OFFSET(MCQ!E$20,ROW(E760)-ROW(E$20),0)</f>
        <v/>
      </c>
      <c r="F760" s="18" t="n"/>
      <c r="G760" s="233">
        <f>OFFSET(MCQ!G$20,ROW(G760)-ROW(G$20),0)</f>
        <v/>
      </c>
      <c r="H760" s="583">
        <f>IF(G760="","",OFFSET(MCQ!H$20,ROW(H760)-ROW(H$20),0))</f>
        <v/>
      </c>
      <c r="I760" s="24">
        <f>IF(G760="","",IF(OR(G760="etapa",G760="sub-etapa"),"",OFFSET(MCQ!I$20,ROW(I760)-ROW(I$20),0)))</f>
        <v/>
      </c>
      <c r="J760" s="25">
        <f>IF(G760="","",OFFSET(MCQ!J$20,ROW(J760)-ROW(J$20),0))</f>
        <v/>
      </c>
      <c r="K760" s="24">
        <f>IF(G760="","",IF(OR(G760="etapa",G760="sub-etapa"),"",OFFSET(MCQ!K$20,ROW(K760)-ROW(K$20),0)))</f>
        <v/>
      </c>
      <c r="L760" s="26">
        <f>IF(G760="","",IF(OR(G760="etapa",G760="sub-etapa"),"",TRUNC(OFFSET(MCQ!L$20,ROW(L760)-ROW(L$20),0),2)))</f>
        <v/>
      </c>
      <c r="M760" s="584">
        <f>IF(I760="", "", IFERROR(VLOOKUP(VALUE(I760), _BaseAbril2026, 4, 0), IFERROR(VLOOKUP(TEXT(I760, "@"), _BaseAbril2026, 4, 0), "")))</f>
        <v/>
      </c>
      <c r="N760" s="585">
        <f>IFERROR(IF(S760="BDI1", TRUNC(M760*(1+$O$18), 2),IF(S760="BDI2", TRUNC(M760*(1+$N$18), 2), "")), "")</f>
        <v/>
      </c>
      <c r="O760" s="586">
        <f>_xlfn.IFS(G760="ETAPA", SUMIFS(ValorTotalComD, Nivel, A760), G760="SUB-ETAPA", SUMIFS(ValorTotalComD, SubNivel, C760), TRUE, T760)</f>
        <v/>
      </c>
      <c r="P760" s="584">
        <f>IF(I760="", "", IFERROR(VLOOKUP(VALUE(I760), _BaseAbril2026, 5, 0), IFERROR(VLOOKUP(TEXT(I760, "@"), _BaseAbril2026, 5, 0), "")))</f>
        <v/>
      </c>
      <c r="Q760" s="585">
        <f>IFERROR(IF(S760="BDI1", TRUNC(P760*(1+$R$18), 2),IF(S760="BDI2", TRUNC(P760*(1+$Q$18), 2), "")), "")</f>
        <v/>
      </c>
      <c r="R760" s="586">
        <f>_xlfn.IFS(G760="ETAPA", SUMIFS(ValorTotalSemD, Nivel, A760), G760="SUB-ETAPA", SUMIFS(ValorTotalSemD, SubNivel, C760), TRUE, U760)</f>
        <v/>
      </c>
      <c r="S760" s="587">
        <f>IF(G760="","",IF(OR(G760="etapa",G760="sub-etapa"),"",OFFSET(MCQ!M$20,ROW(M760)-ROW(M$20),0)))</f>
        <v/>
      </c>
      <c r="T760" s="588">
        <f>IFERROR(TRUNC(L760*N760,2),"")</f>
        <v/>
      </c>
      <c r="U760" s="589">
        <f>IFERROR(TRUNC(L760*Q760,2),"")</f>
        <v/>
      </c>
    </row>
    <row r="761">
      <c r="A761" s="18">
        <f>OFFSET(MCQ!A$20,ROW(A761)-ROW(A$20),0)</f>
        <v/>
      </c>
      <c r="B761" s="18">
        <f>OFFSET(MCQ!B$20,ROW(B761)-ROW(B$20),0)</f>
        <v/>
      </c>
      <c r="C761" s="18">
        <f>OFFSET(MCQ!C$20,ROW(C761)-ROW(C$20),0)</f>
        <v/>
      </c>
      <c r="D761" s="18">
        <f>OFFSET(MCQ!D$20,ROW(D761)-ROW(D$20),0)</f>
        <v/>
      </c>
      <c r="E761" s="18">
        <f>OFFSET(MCQ!E$20,ROW(E761)-ROW(E$20),0)</f>
        <v/>
      </c>
      <c r="F761" s="18" t="n"/>
      <c r="G761" s="233">
        <f>OFFSET(MCQ!G$20,ROW(G761)-ROW(G$20),0)</f>
        <v/>
      </c>
      <c r="H761" s="583">
        <f>IF(G761="","",OFFSET(MCQ!H$20,ROW(H761)-ROW(H$20),0))</f>
        <v/>
      </c>
      <c r="I761" s="24">
        <f>IF(G761="","",IF(OR(G761="etapa",G761="sub-etapa"),"",OFFSET(MCQ!I$20,ROW(I761)-ROW(I$20),0)))</f>
        <v/>
      </c>
      <c r="J761" s="25">
        <f>IF(G761="","",OFFSET(MCQ!J$20,ROW(J761)-ROW(J$20),0))</f>
        <v/>
      </c>
      <c r="K761" s="24">
        <f>IF(G761="","",IF(OR(G761="etapa",G761="sub-etapa"),"",OFFSET(MCQ!K$20,ROW(K761)-ROW(K$20),0)))</f>
        <v/>
      </c>
      <c r="L761" s="26">
        <f>IF(G761="","",IF(OR(G761="etapa",G761="sub-etapa"),"",TRUNC(OFFSET(MCQ!L$20,ROW(L761)-ROW(L$20),0),2)))</f>
        <v/>
      </c>
      <c r="M761" s="584">
        <f>IF(I761="", "", IFERROR(VLOOKUP(VALUE(I761), _BaseAbril2026, 4, 0), IFERROR(VLOOKUP(TEXT(I761, "@"), _BaseAbril2026, 4, 0), "")))</f>
        <v/>
      </c>
      <c r="N761" s="585">
        <f>IFERROR(IF(S761="BDI1", TRUNC(M761*(1+$O$18), 2),IF(S761="BDI2", TRUNC(M761*(1+$N$18), 2), "")), "")</f>
        <v/>
      </c>
      <c r="O761" s="586">
        <f>_xlfn.IFS(G761="ETAPA", SUMIFS(ValorTotalComD, Nivel, A761), G761="SUB-ETAPA", SUMIFS(ValorTotalComD, SubNivel, C761), TRUE, T761)</f>
        <v/>
      </c>
      <c r="P761" s="584">
        <f>IF(I761="", "", IFERROR(VLOOKUP(VALUE(I761), _BaseAbril2026, 5, 0), IFERROR(VLOOKUP(TEXT(I761, "@"), _BaseAbril2026, 5, 0), "")))</f>
        <v/>
      </c>
      <c r="Q761" s="585">
        <f>IFERROR(IF(S761="BDI1", TRUNC(P761*(1+$R$18), 2),IF(S761="BDI2", TRUNC(P761*(1+$Q$18), 2), "")), "")</f>
        <v/>
      </c>
      <c r="R761" s="586">
        <f>_xlfn.IFS(G761="ETAPA", SUMIFS(ValorTotalSemD, Nivel, A761), G761="SUB-ETAPA", SUMIFS(ValorTotalSemD, SubNivel, C761), TRUE, U761)</f>
        <v/>
      </c>
      <c r="S761" s="587">
        <f>IF(G761="","",IF(OR(G761="etapa",G761="sub-etapa"),"",OFFSET(MCQ!M$20,ROW(M761)-ROW(M$20),0)))</f>
        <v/>
      </c>
      <c r="T761" s="588">
        <f>IFERROR(TRUNC(L761*N761,2),"")</f>
        <v/>
      </c>
      <c r="U761" s="589">
        <f>IFERROR(TRUNC(L761*Q761,2),"")</f>
        <v/>
      </c>
    </row>
    <row r="762">
      <c r="A762" s="18">
        <f>OFFSET(MCQ!A$20,ROW(A762)-ROW(A$20),0)</f>
        <v/>
      </c>
      <c r="B762" s="18">
        <f>OFFSET(MCQ!B$20,ROW(B762)-ROW(B$20),0)</f>
        <v/>
      </c>
      <c r="C762" s="18">
        <f>OFFSET(MCQ!C$20,ROW(C762)-ROW(C$20),0)</f>
        <v/>
      </c>
      <c r="D762" s="18">
        <f>OFFSET(MCQ!D$20,ROW(D762)-ROW(D$20),0)</f>
        <v/>
      </c>
      <c r="E762" s="18">
        <f>OFFSET(MCQ!E$20,ROW(E762)-ROW(E$20),0)</f>
        <v/>
      </c>
      <c r="F762" s="18" t="n"/>
      <c r="G762" s="233">
        <f>OFFSET(MCQ!G$20,ROW(G762)-ROW(G$20),0)</f>
        <v/>
      </c>
      <c r="H762" s="583">
        <f>IF(G762="","",OFFSET(MCQ!H$20,ROW(H762)-ROW(H$20),0))</f>
        <v/>
      </c>
      <c r="I762" s="24">
        <f>IF(G762="","",IF(OR(G762="etapa",G762="sub-etapa"),"",OFFSET(MCQ!I$20,ROW(I762)-ROW(I$20),0)))</f>
        <v/>
      </c>
      <c r="J762" s="25">
        <f>IF(G762="","",OFFSET(MCQ!J$20,ROW(J762)-ROW(J$20),0))</f>
        <v/>
      </c>
      <c r="K762" s="24">
        <f>IF(G762="","",IF(OR(G762="etapa",G762="sub-etapa"),"",OFFSET(MCQ!K$20,ROW(K762)-ROW(K$20),0)))</f>
        <v/>
      </c>
      <c r="L762" s="26">
        <f>IF(G762="","",IF(OR(G762="etapa",G762="sub-etapa"),"",TRUNC(OFFSET(MCQ!L$20,ROW(L762)-ROW(L$20),0),2)))</f>
        <v/>
      </c>
      <c r="M762" s="584">
        <f>IF(I762="", "", IFERROR(VLOOKUP(VALUE(I762), _BaseAbril2026, 4, 0), IFERROR(VLOOKUP(TEXT(I762, "@"), _BaseAbril2026, 4, 0), "")))</f>
        <v/>
      </c>
      <c r="N762" s="585">
        <f>IFERROR(IF(S762="BDI1", TRUNC(M762*(1+$O$18), 2),IF(S762="BDI2", TRUNC(M762*(1+$N$18), 2), "")), "")</f>
        <v/>
      </c>
      <c r="O762" s="586">
        <f>_xlfn.IFS(G762="ETAPA", SUMIFS(ValorTotalComD, Nivel, A762), G762="SUB-ETAPA", SUMIFS(ValorTotalComD, SubNivel, C762), TRUE, T762)</f>
        <v/>
      </c>
      <c r="P762" s="584">
        <f>IF(I762="", "", IFERROR(VLOOKUP(VALUE(I762), _BaseAbril2026, 5, 0), IFERROR(VLOOKUP(TEXT(I762, "@"), _BaseAbril2026, 5, 0), "")))</f>
        <v/>
      </c>
      <c r="Q762" s="585">
        <f>IFERROR(IF(S762="BDI1", TRUNC(P762*(1+$R$18), 2),IF(S762="BDI2", TRUNC(P762*(1+$Q$18), 2), "")), "")</f>
        <v/>
      </c>
      <c r="R762" s="586">
        <f>_xlfn.IFS(G762="ETAPA", SUMIFS(ValorTotalSemD, Nivel, A762), G762="SUB-ETAPA", SUMIFS(ValorTotalSemD, SubNivel, C762), TRUE, U762)</f>
        <v/>
      </c>
      <c r="S762" s="587">
        <f>IF(G762="","",IF(OR(G762="etapa",G762="sub-etapa"),"",OFFSET(MCQ!M$20,ROW(M762)-ROW(M$20),0)))</f>
        <v/>
      </c>
      <c r="T762" s="588">
        <f>IFERROR(TRUNC(L762*N762,2),"")</f>
        <v/>
      </c>
      <c r="U762" s="589">
        <f>IFERROR(TRUNC(L762*Q762,2),"")</f>
        <v/>
      </c>
    </row>
    <row r="763">
      <c r="A763" s="18">
        <f>OFFSET(MCQ!A$20,ROW(A763)-ROW(A$20),0)</f>
        <v/>
      </c>
      <c r="B763" s="18">
        <f>OFFSET(MCQ!B$20,ROW(B763)-ROW(B$20),0)</f>
        <v/>
      </c>
      <c r="C763" s="18">
        <f>OFFSET(MCQ!C$20,ROW(C763)-ROW(C$20),0)</f>
        <v/>
      </c>
      <c r="D763" s="18">
        <f>OFFSET(MCQ!D$20,ROW(D763)-ROW(D$20),0)</f>
        <v/>
      </c>
      <c r="E763" s="18">
        <f>OFFSET(MCQ!E$20,ROW(E763)-ROW(E$20),0)</f>
        <v/>
      </c>
      <c r="F763" s="18" t="n"/>
      <c r="G763" s="233">
        <f>OFFSET(MCQ!G$20,ROW(G763)-ROW(G$20),0)</f>
        <v/>
      </c>
      <c r="H763" s="583">
        <f>IF(G763="","",OFFSET(MCQ!H$20,ROW(H763)-ROW(H$20),0))</f>
        <v/>
      </c>
      <c r="I763" s="24">
        <f>IF(G763="","",IF(OR(G763="etapa",G763="sub-etapa"),"",OFFSET(MCQ!I$20,ROW(I763)-ROW(I$20),0)))</f>
        <v/>
      </c>
      <c r="J763" s="25">
        <f>IF(G763="","",OFFSET(MCQ!J$20,ROW(J763)-ROW(J$20),0))</f>
        <v/>
      </c>
      <c r="K763" s="24">
        <f>IF(G763="","",IF(OR(G763="etapa",G763="sub-etapa"),"",OFFSET(MCQ!K$20,ROW(K763)-ROW(K$20),0)))</f>
        <v/>
      </c>
      <c r="L763" s="26">
        <f>IF(G763="","",IF(OR(G763="etapa",G763="sub-etapa"),"",TRUNC(OFFSET(MCQ!L$20,ROW(L763)-ROW(L$20),0),2)))</f>
        <v/>
      </c>
      <c r="M763" s="584">
        <f>IF(I763="", "", IFERROR(VLOOKUP(VALUE(I763), _BaseAbril2026, 4, 0), IFERROR(VLOOKUP(TEXT(I763, "@"), _BaseAbril2026, 4, 0), "")))</f>
        <v/>
      </c>
      <c r="N763" s="585">
        <f>IFERROR(IF(S763="BDI1", TRUNC(M763*(1+$O$18), 2),IF(S763="BDI2", TRUNC(M763*(1+$N$18), 2), "")), "")</f>
        <v/>
      </c>
      <c r="O763" s="586">
        <f>_xlfn.IFS(G763="ETAPA", SUMIFS(ValorTotalComD, Nivel, A763), G763="SUB-ETAPA", SUMIFS(ValorTotalComD, SubNivel, C763), TRUE, T763)</f>
        <v/>
      </c>
      <c r="P763" s="584">
        <f>IF(I763="", "", IFERROR(VLOOKUP(VALUE(I763), _BaseAbril2026, 5, 0), IFERROR(VLOOKUP(TEXT(I763, "@"), _BaseAbril2026, 5, 0), "")))</f>
        <v/>
      </c>
      <c r="Q763" s="585">
        <f>IFERROR(IF(S763="BDI1", TRUNC(P763*(1+$R$18), 2),IF(S763="BDI2", TRUNC(P763*(1+$Q$18), 2), "")), "")</f>
        <v/>
      </c>
      <c r="R763" s="586">
        <f>_xlfn.IFS(G763="ETAPA", SUMIFS(ValorTotalSemD, Nivel, A763), G763="SUB-ETAPA", SUMIFS(ValorTotalSemD, SubNivel, C763), TRUE, U763)</f>
        <v/>
      </c>
      <c r="S763" s="587">
        <f>IF(G763="","",IF(OR(G763="etapa",G763="sub-etapa"),"",OFFSET(MCQ!M$20,ROW(M763)-ROW(M$20),0)))</f>
        <v/>
      </c>
      <c r="T763" s="588">
        <f>IFERROR(TRUNC(L763*N763,2),"")</f>
        <v/>
      </c>
      <c r="U763" s="589">
        <f>IFERROR(TRUNC(L763*Q763,2),"")</f>
        <v/>
      </c>
    </row>
    <row r="764">
      <c r="A764" s="18">
        <f>OFFSET(MCQ!A$20,ROW(A764)-ROW(A$20),0)</f>
        <v/>
      </c>
      <c r="B764" s="18">
        <f>OFFSET(MCQ!B$20,ROW(B764)-ROW(B$20),0)</f>
        <v/>
      </c>
      <c r="C764" s="18">
        <f>OFFSET(MCQ!C$20,ROW(C764)-ROW(C$20),0)</f>
        <v/>
      </c>
      <c r="D764" s="18">
        <f>OFFSET(MCQ!D$20,ROW(D764)-ROW(D$20),0)</f>
        <v/>
      </c>
      <c r="E764" s="18">
        <f>OFFSET(MCQ!E$20,ROW(E764)-ROW(E$20),0)</f>
        <v/>
      </c>
      <c r="F764" s="18" t="n"/>
      <c r="G764" s="233">
        <f>OFFSET(MCQ!G$20,ROW(G764)-ROW(G$20),0)</f>
        <v/>
      </c>
      <c r="H764" s="583">
        <f>IF(G764="","",OFFSET(MCQ!H$20,ROW(H764)-ROW(H$20),0))</f>
        <v/>
      </c>
      <c r="I764" s="24">
        <f>IF(G764="","",IF(OR(G764="etapa",G764="sub-etapa"),"",OFFSET(MCQ!I$20,ROW(I764)-ROW(I$20),0)))</f>
        <v/>
      </c>
      <c r="J764" s="25">
        <f>IF(G764="","",OFFSET(MCQ!J$20,ROW(J764)-ROW(J$20),0))</f>
        <v/>
      </c>
      <c r="K764" s="24">
        <f>IF(G764="","",IF(OR(G764="etapa",G764="sub-etapa"),"",OFFSET(MCQ!K$20,ROW(K764)-ROW(K$20),0)))</f>
        <v/>
      </c>
      <c r="L764" s="26">
        <f>IF(G764="","",IF(OR(G764="etapa",G764="sub-etapa"),"",TRUNC(OFFSET(MCQ!L$20,ROW(L764)-ROW(L$20),0),2)))</f>
        <v/>
      </c>
      <c r="M764" s="584">
        <f>IF(I764="", "", IFERROR(VLOOKUP(VALUE(I764), _BaseAbril2026, 4, 0), IFERROR(VLOOKUP(TEXT(I764, "@"), _BaseAbril2026, 4, 0), "")))</f>
        <v/>
      </c>
      <c r="N764" s="585">
        <f>IFERROR(IF(S764="BDI1", TRUNC(M764*(1+$O$18), 2),IF(S764="BDI2", TRUNC(M764*(1+$N$18), 2), "")), "")</f>
        <v/>
      </c>
      <c r="O764" s="586">
        <f>_xlfn.IFS(G764="ETAPA", SUMIFS(ValorTotalComD, Nivel, A764), G764="SUB-ETAPA", SUMIFS(ValorTotalComD, SubNivel, C764), TRUE, T764)</f>
        <v/>
      </c>
      <c r="P764" s="584">
        <f>IF(I764="", "", IFERROR(VLOOKUP(VALUE(I764), _BaseAbril2026, 5, 0), IFERROR(VLOOKUP(TEXT(I764, "@"), _BaseAbril2026, 5, 0), "")))</f>
        <v/>
      </c>
      <c r="Q764" s="585">
        <f>IFERROR(IF(S764="BDI1", TRUNC(P764*(1+$R$18), 2),IF(S764="BDI2", TRUNC(P764*(1+$Q$18), 2), "")), "")</f>
        <v/>
      </c>
      <c r="R764" s="586">
        <f>_xlfn.IFS(G764="ETAPA", SUMIFS(ValorTotalSemD, Nivel, A764), G764="SUB-ETAPA", SUMIFS(ValorTotalSemD, SubNivel, C764), TRUE, U764)</f>
        <v/>
      </c>
      <c r="S764" s="587">
        <f>IF(G764="","",IF(OR(G764="etapa",G764="sub-etapa"),"",OFFSET(MCQ!M$20,ROW(M764)-ROW(M$20),0)))</f>
        <v/>
      </c>
      <c r="T764" s="588">
        <f>IFERROR(TRUNC(L764*N764,2),"")</f>
        <v/>
      </c>
      <c r="U764" s="589">
        <f>IFERROR(TRUNC(L764*Q764,2),"")</f>
        <v/>
      </c>
    </row>
    <row r="765">
      <c r="A765" s="18">
        <f>OFFSET(MCQ!A$20,ROW(A765)-ROW(A$20),0)</f>
        <v/>
      </c>
      <c r="B765" s="18">
        <f>OFFSET(MCQ!B$20,ROW(B765)-ROW(B$20),0)</f>
        <v/>
      </c>
      <c r="C765" s="18">
        <f>OFFSET(MCQ!C$20,ROW(C765)-ROW(C$20),0)</f>
        <v/>
      </c>
      <c r="D765" s="18">
        <f>OFFSET(MCQ!D$20,ROW(D765)-ROW(D$20),0)</f>
        <v/>
      </c>
      <c r="E765" s="18">
        <f>OFFSET(MCQ!E$20,ROW(E765)-ROW(E$20),0)</f>
        <v/>
      </c>
      <c r="F765" s="18" t="n"/>
      <c r="G765" s="233">
        <f>OFFSET(MCQ!G$20,ROW(G765)-ROW(G$20),0)</f>
        <v/>
      </c>
      <c r="H765" s="583">
        <f>IF(G765="","",OFFSET(MCQ!H$20,ROW(H765)-ROW(H$20),0))</f>
        <v/>
      </c>
      <c r="I765" s="24">
        <f>IF(G765="","",IF(OR(G765="etapa",G765="sub-etapa"),"",OFFSET(MCQ!I$20,ROW(I765)-ROW(I$20),0)))</f>
        <v/>
      </c>
      <c r="J765" s="25">
        <f>IF(G765="","",OFFSET(MCQ!J$20,ROW(J765)-ROW(J$20),0))</f>
        <v/>
      </c>
      <c r="K765" s="24">
        <f>IF(G765="","",IF(OR(G765="etapa",G765="sub-etapa"),"",OFFSET(MCQ!K$20,ROW(K765)-ROW(K$20),0)))</f>
        <v/>
      </c>
      <c r="L765" s="26">
        <f>IF(G765="","",IF(OR(G765="etapa",G765="sub-etapa"),"",TRUNC(OFFSET(MCQ!L$20,ROW(L765)-ROW(L$20),0),2)))</f>
        <v/>
      </c>
      <c r="M765" s="584">
        <f>IF(I765="", "", IFERROR(VLOOKUP(VALUE(I765), _BaseAbril2026, 4, 0), IFERROR(VLOOKUP(TEXT(I765, "@"), _BaseAbril2026, 4, 0), "")))</f>
        <v/>
      </c>
      <c r="N765" s="585">
        <f>IFERROR(IF(S765="BDI1", TRUNC(M765*(1+$O$18), 2),IF(S765="BDI2", TRUNC(M765*(1+$N$18), 2), "")), "")</f>
        <v/>
      </c>
      <c r="O765" s="586">
        <f>_xlfn.IFS(G765="ETAPA", SUMIFS(ValorTotalComD, Nivel, A765), G765="SUB-ETAPA", SUMIFS(ValorTotalComD, SubNivel, C765), TRUE, T765)</f>
        <v/>
      </c>
      <c r="P765" s="584">
        <f>IF(I765="", "", IFERROR(VLOOKUP(VALUE(I765), _BaseAbril2026, 5, 0), IFERROR(VLOOKUP(TEXT(I765, "@"), _BaseAbril2026, 5, 0), "")))</f>
        <v/>
      </c>
      <c r="Q765" s="585">
        <f>IFERROR(IF(S765="BDI1", TRUNC(P765*(1+$R$18), 2),IF(S765="BDI2", TRUNC(P765*(1+$Q$18), 2), "")), "")</f>
        <v/>
      </c>
      <c r="R765" s="586">
        <f>_xlfn.IFS(G765="ETAPA", SUMIFS(ValorTotalSemD, Nivel, A765), G765="SUB-ETAPA", SUMIFS(ValorTotalSemD, SubNivel, C765), TRUE, U765)</f>
        <v/>
      </c>
      <c r="S765" s="587">
        <f>IF(G765="","",IF(OR(G765="etapa",G765="sub-etapa"),"",OFFSET(MCQ!M$20,ROW(M765)-ROW(M$20),0)))</f>
        <v/>
      </c>
      <c r="T765" s="588">
        <f>IFERROR(TRUNC(L765*N765,2),"")</f>
        <v/>
      </c>
      <c r="U765" s="589">
        <f>IFERROR(TRUNC(L765*Q765,2),"")</f>
        <v/>
      </c>
    </row>
    <row r="766">
      <c r="A766" s="18">
        <f>OFFSET(MCQ!A$20,ROW(A766)-ROW(A$20),0)</f>
        <v/>
      </c>
      <c r="B766" s="18">
        <f>OFFSET(MCQ!B$20,ROW(B766)-ROW(B$20),0)</f>
        <v/>
      </c>
      <c r="C766" s="18">
        <f>OFFSET(MCQ!C$20,ROW(C766)-ROW(C$20),0)</f>
        <v/>
      </c>
      <c r="D766" s="18">
        <f>OFFSET(MCQ!D$20,ROW(D766)-ROW(D$20),0)</f>
        <v/>
      </c>
      <c r="E766" s="18">
        <f>OFFSET(MCQ!E$20,ROW(E766)-ROW(E$20),0)</f>
        <v/>
      </c>
      <c r="F766" s="18" t="n"/>
      <c r="G766" s="233">
        <f>OFFSET(MCQ!G$20,ROW(G766)-ROW(G$20),0)</f>
        <v/>
      </c>
      <c r="H766" s="583">
        <f>IF(G766="","",OFFSET(MCQ!H$20,ROW(H766)-ROW(H$20),0))</f>
        <v/>
      </c>
      <c r="I766" s="24">
        <f>IF(G766="","",IF(OR(G766="etapa",G766="sub-etapa"),"",OFFSET(MCQ!I$20,ROW(I766)-ROW(I$20),0)))</f>
        <v/>
      </c>
      <c r="J766" s="25">
        <f>IF(G766="","",OFFSET(MCQ!J$20,ROW(J766)-ROW(J$20),0))</f>
        <v/>
      </c>
      <c r="K766" s="24">
        <f>IF(G766="","",IF(OR(G766="etapa",G766="sub-etapa"),"",OFFSET(MCQ!K$20,ROW(K766)-ROW(K$20),0)))</f>
        <v/>
      </c>
      <c r="L766" s="26">
        <f>IF(G766="","",IF(OR(G766="etapa",G766="sub-etapa"),"",TRUNC(OFFSET(MCQ!L$20,ROW(L766)-ROW(L$20),0),2)))</f>
        <v/>
      </c>
      <c r="M766" s="584">
        <f>IF(I766="", "", IFERROR(VLOOKUP(VALUE(I766), _BaseAbril2026, 4, 0), IFERROR(VLOOKUP(TEXT(I766, "@"), _BaseAbril2026, 4, 0), "")))</f>
        <v/>
      </c>
      <c r="N766" s="585">
        <f>IFERROR(IF(S766="BDI1", TRUNC(M766*(1+$O$18), 2),IF(S766="BDI2", TRUNC(M766*(1+$N$18), 2), "")), "")</f>
        <v/>
      </c>
      <c r="O766" s="586">
        <f>_xlfn.IFS(G766="ETAPA", SUMIFS(ValorTotalComD, Nivel, A766), G766="SUB-ETAPA", SUMIFS(ValorTotalComD, SubNivel, C766), TRUE, T766)</f>
        <v/>
      </c>
      <c r="P766" s="584">
        <f>IF(I766="", "", IFERROR(VLOOKUP(VALUE(I766), _BaseAbril2026, 5, 0), IFERROR(VLOOKUP(TEXT(I766, "@"), _BaseAbril2026, 5, 0), "")))</f>
        <v/>
      </c>
      <c r="Q766" s="585">
        <f>IFERROR(IF(S766="BDI1", TRUNC(P766*(1+$R$18), 2),IF(S766="BDI2", TRUNC(P766*(1+$Q$18), 2), "")), "")</f>
        <v/>
      </c>
      <c r="R766" s="586">
        <f>_xlfn.IFS(G766="ETAPA", SUMIFS(ValorTotalSemD, Nivel, A766), G766="SUB-ETAPA", SUMIFS(ValorTotalSemD, SubNivel, C766), TRUE, U766)</f>
        <v/>
      </c>
      <c r="S766" s="587">
        <f>IF(G766="","",IF(OR(G766="etapa",G766="sub-etapa"),"",OFFSET(MCQ!M$20,ROW(M766)-ROW(M$20),0)))</f>
        <v/>
      </c>
      <c r="T766" s="588">
        <f>IFERROR(TRUNC(L766*N766,2),"")</f>
        <v/>
      </c>
      <c r="U766" s="589">
        <f>IFERROR(TRUNC(L766*Q766,2),"")</f>
        <v/>
      </c>
    </row>
    <row r="767">
      <c r="A767" s="18">
        <f>OFFSET(MCQ!A$20,ROW(A767)-ROW(A$20),0)</f>
        <v/>
      </c>
      <c r="B767" s="18">
        <f>OFFSET(MCQ!B$20,ROW(B767)-ROW(B$20),0)</f>
        <v/>
      </c>
      <c r="C767" s="18">
        <f>OFFSET(MCQ!C$20,ROW(C767)-ROW(C$20),0)</f>
        <v/>
      </c>
      <c r="D767" s="18">
        <f>OFFSET(MCQ!D$20,ROW(D767)-ROW(D$20),0)</f>
        <v/>
      </c>
      <c r="E767" s="18">
        <f>OFFSET(MCQ!E$20,ROW(E767)-ROW(E$20),0)</f>
        <v/>
      </c>
      <c r="F767" s="18" t="n"/>
      <c r="G767" s="233">
        <f>OFFSET(MCQ!G$20,ROW(G767)-ROW(G$20),0)</f>
        <v/>
      </c>
      <c r="H767" s="583">
        <f>IF(G767="","",OFFSET(MCQ!H$20,ROW(H767)-ROW(H$20),0))</f>
        <v/>
      </c>
      <c r="I767" s="24">
        <f>IF(G767="","",IF(OR(G767="etapa",G767="sub-etapa"),"",OFFSET(MCQ!I$20,ROW(I767)-ROW(I$20),0)))</f>
        <v/>
      </c>
      <c r="J767" s="25">
        <f>IF(G767="","",OFFSET(MCQ!J$20,ROW(J767)-ROW(J$20),0))</f>
        <v/>
      </c>
      <c r="K767" s="24">
        <f>IF(G767="","",IF(OR(G767="etapa",G767="sub-etapa"),"",OFFSET(MCQ!K$20,ROW(K767)-ROW(K$20),0)))</f>
        <v/>
      </c>
      <c r="L767" s="26">
        <f>IF(G767="","",IF(OR(G767="etapa",G767="sub-etapa"),"",TRUNC(OFFSET(MCQ!L$20,ROW(L767)-ROW(L$20),0),2)))</f>
        <v/>
      </c>
      <c r="M767" s="584">
        <f>IF(I767="", "", IFERROR(VLOOKUP(VALUE(I767), _BaseAbril2026, 4, 0), IFERROR(VLOOKUP(TEXT(I767, "@"), _BaseAbril2026, 4, 0), "")))</f>
        <v/>
      </c>
      <c r="N767" s="585">
        <f>IFERROR(IF(S767="BDI1", TRUNC(M767*(1+$O$18), 2),IF(S767="BDI2", TRUNC(M767*(1+$N$18), 2), "")), "")</f>
        <v/>
      </c>
      <c r="O767" s="586">
        <f>_xlfn.IFS(G767="ETAPA", SUMIFS(ValorTotalComD, Nivel, A767), G767="SUB-ETAPA", SUMIFS(ValorTotalComD, SubNivel, C767), TRUE, T767)</f>
        <v/>
      </c>
      <c r="P767" s="584">
        <f>IF(I767="", "", IFERROR(VLOOKUP(VALUE(I767), _BaseAbril2026, 5, 0), IFERROR(VLOOKUP(TEXT(I767, "@"), _BaseAbril2026, 5, 0), "")))</f>
        <v/>
      </c>
      <c r="Q767" s="585">
        <f>IFERROR(IF(S767="BDI1", TRUNC(P767*(1+$R$18), 2),IF(S767="BDI2", TRUNC(P767*(1+$Q$18), 2), "")), "")</f>
        <v/>
      </c>
      <c r="R767" s="586">
        <f>_xlfn.IFS(G767="ETAPA", SUMIFS(ValorTotalSemD, Nivel, A767), G767="SUB-ETAPA", SUMIFS(ValorTotalSemD, SubNivel, C767), TRUE, U767)</f>
        <v/>
      </c>
      <c r="S767" s="587">
        <f>IF(G767="","",IF(OR(G767="etapa",G767="sub-etapa"),"",OFFSET(MCQ!M$20,ROW(M767)-ROW(M$20),0)))</f>
        <v/>
      </c>
      <c r="T767" s="588">
        <f>IFERROR(TRUNC(L767*N767,2),"")</f>
        <v/>
      </c>
      <c r="U767" s="589">
        <f>IFERROR(TRUNC(L767*Q767,2),"")</f>
        <v/>
      </c>
    </row>
    <row r="768">
      <c r="A768" s="18">
        <f>OFFSET(MCQ!A$20,ROW(A768)-ROW(A$20),0)</f>
        <v/>
      </c>
      <c r="B768" s="18">
        <f>OFFSET(MCQ!B$20,ROW(B768)-ROW(B$20),0)</f>
        <v/>
      </c>
      <c r="C768" s="18">
        <f>OFFSET(MCQ!C$20,ROW(C768)-ROW(C$20),0)</f>
        <v/>
      </c>
      <c r="D768" s="18">
        <f>OFFSET(MCQ!D$20,ROW(D768)-ROW(D$20),0)</f>
        <v/>
      </c>
      <c r="E768" s="18">
        <f>OFFSET(MCQ!E$20,ROW(E768)-ROW(E$20),0)</f>
        <v/>
      </c>
      <c r="F768" s="18" t="n"/>
      <c r="G768" s="233">
        <f>OFFSET(MCQ!G$20,ROW(G768)-ROW(G$20),0)</f>
        <v/>
      </c>
      <c r="H768" s="583">
        <f>IF(G768="","",OFFSET(MCQ!H$20,ROW(H768)-ROW(H$20),0))</f>
        <v/>
      </c>
      <c r="I768" s="24">
        <f>IF(G768="","",IF(OR(G768="etapa",G768="sub-etapa"),"",OFFSET(MCQ!I$20,ROW(I768)-ROW(I$20),0)))</f>
        <v/>
      </c>
      <c r="J768" s="25">
        <f>IF(G768="","",OFFSET(MCQ!J$20,ROW(J768)-ROW(J$20),0))</f>
        <v/>
      </c>
      <c r="K768" s="24">
        <f>IF(G768="","",IF(OR(G768="etapa",G768="sub-etapa"),"",OFFSET(MCQ!K$20,ROW(K768)-ROW(K$20),0)))</f>
        <v/>
      </c>
      <c r="L768" s="26">
        <f>IF(G768="","",IF(OR(G768="etapa",G768="sub-etapa"),"",TRUNC(OFFSET(MCQ!L$20,ROW(L768)-ROW(L$20),0),2)))</f>
        <v/>
      </c>
      <c r="M768" s="584">
        <f>IF(I768="", "", IFERROR(VLOOKUP(VALUE(I768), _BaseAbril2026, 4, 0), IFERROR(VLOOKUP(TEXT(I768, "@"), _BaseAbril2026, 4, 0), "")))</f>
        <v/>
      </c>
      <c r="N768" s="585">
        <f>IFERROR(IF(S768="BDI1", TRUNC(M768*(1+$O$18), 2),IF(S768="BDI2", TRUNC(M768*(1+$N$18), 2), "")), "")</f>
        <v/>
      </c>
      <c r="O768" s="586">
        <f>_xlfn.IFS(G768="ETAPA", SUMIFS(ValorTotalComD, Nivel, A768), G768="SUB-ETAPA", SUMIFS(ValorTotalComD, SubNivel, C768), TRUE, T768)</f>
        <v/>
      </c>
      <c r="P768" s="584">
        <f>IF(I768="", "", IFERROR(VLOOKUP(VALUE(I768), _BaseAbril2026, 5, 0), IFERROR(VLOOKUP(TEXT(I768, "@"), _BaseAbril2026, 5, 0), "")))</f>
        <v/>
      </c>
      <c r="Q768" s="585">
        <f>IFERROR(IF(S768="BDI1", TRUNC(P768*(1+$R$18), 2),IF(S768="BDI2", TRUNC(P768*(1+$Q$18), 2), "")), "")</f>
        <v/>
      </c>
      <c r="R768" s="586">
        <f>_xlfn.IFS(G768="ETAPA", SUMIFS(ValorTotalSemD, Nivel, A768), G768="SUB-ETAPA", SUMIFS(ValorTotalSemD, SubNivel, C768), TRUE, U768)</f>
        <v/>
      </c>
      <c r="S768" s="587">
        <f>IF(G768="","",IF(OR(G768="etapa",G768="sub-etapa"),"",OFFSET(MCQ!M$20,ROW(M768)-ROW(M$20),0)))</f>
        <v/>
      </c>
      <c r="T768" s="588">
        <f>IFERROR(TRUNC(L768*N768,2),"")</f>
        <v/>
      </c>
      <c r="U768" s="589">
        <f>IFERROR(TRUNC(L768*Q768,2),"")</f>
        <v/>
      </c>
    </row>
    <row r="769">
      <c r="A769" s="18">
        <f>OFFSET(MCQ!A$20,ROW(A769)-ROW(A$20),0)</f>
        <v/>
      </c>
      <c r="B769" s="18">
        <f>OFFSET(MCQ!B$20,ROW(B769)-ROW(B$20),0)</f>
        <v/>
      </c>
      <c r="C769" s="18">
        <f>OFFSET(MCQ!C$20,ROW(C769)-ROW(C$20),0)</f>
        <v/>
      </c>
      <c r="D769" s="18">
        <f>OFFSET(MCQ!D$20,ROW(D769)-ROW(D$20),0)</f>
        <v/>
      </c>
      <c r="E769" s="18">
        <f>OFFSET(MCQ!E$20,ROW(E769)-ROW(E$20),0)</f>
        <v/>
      </c>
      <c r="F769" s="18" t="n"/>
      <c r="G769" s="233">
        <f>OFFSET(MCQ!G$20,ROW(G769)-ROW(G$20),0)</f>
        <v/>
      </c>
      <c r="H769" s="583">
        <f>IF(G769="","",OFFSET(MCQ!H$20,ROW(H769)-ROW(H$20),0))</f>
        <v/>
      </c>
      <c r="I769" s="24">
        <f>IF(G769="","",IF(OR(G769="etapa",G769="sub-etapa"),"",OFFSET(MCQ!I$20,ROW(I769)-ROW(I$20),0)))</f>
        <v/>
      </c>
      <c r="J769" s="25">
        <f>IF(G769="","",OFFSET(MCQ!J$20,ROW(J769)-ROW(J$20),0))</f>
        <v/>
      </c>
      <c r="K769" s="24">
        <f>IF(G769="","",IF(OR(G769="etapa",G769="sub-etapa"),"",OFFSET(MCQ!K$20,ROW(K769)-ROW(K$20),0)))</f>
        <v/>
      </c>
      <c r="L769" s="26">
        <f>IF(G769="","",IF(OR(G769="etapa",G769="sub-etapa"),"",TRUNC(OFFSET(MCQ!L$20,ROW(L769)-ROW(L$20),0),2)))</f>
        <v/>
      </c>
      <c r="M769" s="584">
        <f>IF(I769="", "", IFERROR(VLOOKUP(VALUE(I769), _BaseAbril2026, 4, 0), IFERROR(VLOOKUP(TEXT(I769, "@"), _BaseAbril2026, 4, 0), "")))</f>
        <v/>
      </c>
      <c r="N769" s="585">
        <f>IFERROR(IF(S769="BDI1", TRUNC(M769*(1+$O$18), 2),IF(S769="BDI2", TRUNC(M769*(1+$N$18), 2), "")), "")</f>
        <v/>
      </c>
      <c r="O769" s="586">
        <f>_xlfn.IFS(G769="ETAPA", SUMIFS(ValorTotalComD, Nivel, A769), G769="SUB-ETAPA", SUMIFS(ValorTotalComD, SubNivel, C769), TRUE, T769)</f>
        <v/>
      </c>
      <c r="P769" s="584">
        <f>IF(I769="", "", IFERROR(VLOOKUP(VALUE(I769), _BaseAbril2026, 5, 0), IFERROR(VLOOKUP(TEXT(I769, "@"), _BaseAbril2026, 5, 0), "")))</f>
        <v/>
      </c>
      <c r="Q769" s="585">
        <f>IFERROR(IF(S769="BDI1", TRUNC(P769*(1+$R$18), 2),IF(S769="BDI2", TRUNC(P769*(1+$Q$18), 2), "")), "")</f>
        <v/>
      </c>
      <c r="R769" s="586">
        <f>_xlfn.IFS(G769="ETAPA", SUMIFS(ValorTotalSemD, Nivel, A769), G769="SUB-ETAPA", SUMIFS(ValorTotalSemD, SubNivel, C769), TRUE, U769)</f>
        <v/>
      </c>
      <c r="S769" s="587">
        <f>IF(G769="","",IF(OR(G769="etapa",G769="sub-etapa"),"",OFFSET(MCQ!M$20,ROW(M769)-ROW(M$20),0)))</f>
        <v/>
      </c>
      <c r="T769" s="588">
        <f>IFERROR(TRUNC(L769*N769,2),"")</f>
        <v/>
      </c>
      <c r="U769" s="589">
        <f>IFERROR(TRUNC(L769*Q769,2),"")</f>
        <v/>
      </c>
    </row>
    <row r="770">
      <c r="A770" s="18">
        <f>OFFSET(MCQ!A$20,ROW(A770)-ROW(A$20),0)</f>
        <v/>
      </c>
      <c r="B770" s="18">
        <f>OFFSET(MCQ!B$20,ROW(B770)-ROW(B$20),0)</f>
        <v/>
      </c>
      <c r="C770" s="18">
        <f>OFFSET(MCQ!C$20,ROW(C770)-ROW(C$20),0)</f>
        <v/>
      </c>
      <c r="D770" s="18">
        <f>OFFSET(MCQ!D$20,ROW(D770)-ROW(D$20),0)</f>
        <v/>
      </c>
      <c r="E770" s="18">
        <f>OFFSET(MCQ!E$20,ROW(E770)-ROW(E$20),0)</f>
        <v/>
      </c>
      <c r="F770" s="18" t="n"/>
      <c r="G770" s="233">
        <f>OFFSET(MCQ!G$20,ROW(G770)-ROW(G$20),0)</f>
        <v/>
      </c>
      <c r="H770" s="583">
        <f>IF(G770="","",OFFSET(MCQ!H$20,ROW(H770)-ROW(H$20),0))</f>
        <v/>
      </c>
      <c r="I770" s="24">
        <f>IF(G770="","",IF(OR(G770="etapa",G770="sub-etapa"),"",OFFSET(MCQ!I$20,ROW(I770)-ROW(I$20),0)))</f>
        <v/>
      </c>
      <c r="J770" s="25">
        <f>IF(G770="","",OFFSET(MCQ!J$20,ROW(J770)-ROW(J$20),0))</f>
        <v/>
      </c>
      <c r="K770" s="24">
        <f>IF(G770="","",IF(OR(G770="etapa",G770="sub-etapa"),"",OFFSET(MCQ!K$20,ROW(K770)-ROW(K$20),0)))</f>
        <v/>
      </c>
      <c r="L770" s="26">
        <f>IF(G770="","",IF(OR(G770="etapa",G770="sub-etapa"),"",TRUNC(OFFSET(MCQ!L$20,ROW(L770)-ROW(L$20),0),2)))</f>
        <v/>
      </c>
      <c r="M770" s="584">
        <f>IF(I770="", "", IFERROR(VLOOKUP(VALUE(I770), _BaseAbril2026, 4, 0), IFERROR(VLOOKUP(TEXT(I770, "@"), _BaseAbril2026, 4, 0), "")))</f>
        <v/>
      </c>
      <c r="N770" s="585">
        <f>IFERROR(IF(S770="BDI1", TRUNC(M770*(1+$O$18), 2),IF(S770="BDI2", TRUNC(M770*(1+$N$18), 2), "")), "")</f>
        <v/>
      </c>
      <c r="O770" s="586">
        <f>_xlfn.IFS(G770="ETAPA", SUMIFS(ValorTotalComD, Nivel, A770), G770="SUB-ETAPA", SUMIFS(ValorTotalComD, SubNivel, C770), TRUE, T770)</f>
        <v/>
      </c>
      <c r="P770" s="584">
        <f>IF(I770="", "", IFERROR(VLOOKUP(VALUE(I770), _BaseAbril2026, 5, 0), IFERROR(VLOOKUP(TEXT(I770, "@"), _BaseAbril2026, 5, 0), "")))</f>
        <v/>
      </c>
      <c r="Q770" s="585">
        <f>IFERROR(IF(S770="BDI1", TRUNC(P770*(1+$R$18), 2),IF(S770="BDI2", TRUNC(P770*(1+$Q$18), 2), "")), "")</f>
        <v/>
      </c>
      <c r="R770" s="586">
        <f>_xlfn.IFS(G770="ETAPA", SUMIFS(ValorTotalSemD, Nivel, A770), G770="SUB-ETAPA", SUMIFS(ValorTotalSemD, SubNivel, C770), TRUE, U770)</f>
        <v/>
      </c>
      <c r="S770" s="587">
        <f>IF(G770="","",IF(OR(G770="etapa",G770="sub-etapa"),"",OFFSET(MCQ!M$20,ROW(M770)-ROW(M$20),0)))</f>
        <v/>
      </c>
      <c r="T770" s="588">
        <f>IFERROR(TRUNC(L770*N770,2),"")</f>
        <v/>
      </c>
      <c r="U770" s="589">
        <f>IFERROR(TRUNC(L770*Q770,2),"")</f>
        <v/>
      </c>
    </row>
    <row r="771">
      <c r="A771" s="18">
        <f>OFFSET(MCQ!A$20,ROW(A771)-ROW(A$20),0)</f>
        <v/>
      </c>
      <c r="B771" s="18">
        <f>OFFSET(MCQ!B$20,ROW(B771)-ROW(B$20),0)</f>
        <v/>
      </c>
      <c r="C771" s="18">
        <f>OFFSET(MCQ!C$20,ROW(C771)-ROW(C$20),0)</f>
        <v/>
      </c>
      <c r="D771" s="18">
        <f>OFFSET(MCQ!D$20,ROW(D771)-ROW(D$20),0)</f>
        <v/>
      </c>
      <c r="E771" s="18">
        <f>OFFSET(MCQ!E$20,ROW(E771)-ROW(E$20),0)</f>
        <v/>
      </c>
      <c r="F771" s="18" t="n"/>
      <c r="G771" s="233">
        <f>OFFSET(MCQ!G$20,ROW(G771)-ROW(G$20),0)</f>
        <v/>
      </c>
      <c r="H771" s="583">
        <f>IF(G771="","",OFFSET(MCQ!H$20,ROW(H771)-ROW(H$20),0))</f>
        <v/>
      </c>
      <c r="I771" s="24">
        <f>IF(G771="","",IF(OR(G771="etapa",G771="sub-etapa"),"",OFFSET(MCQ!I$20,ROW(I771)-ROW(I$20),0)))</f>
        <v/>
      </c>
      <c r="J771" s="25">
        <f>IF(G771="","",OFFSET(MCQ!J$20,ROW(J771)-ROW(J$20),0))</f>
        <v/>
      </c>
      <c r="K771" s="24">
        <f>IF(G771="","",IF(OR(G771="etapa",G771="sub-etapa"),"",OFFSET(MCQ!K$20,ROW(K771)-ROW(K$20),0)))</f>
        <v/>
      </c>
      <c r="L771" s="26">
        <f>IF(G771="","",IF(OR(G771="etapa",G771="sub-etapa"),"",TRUNC(OFFSET(MCQ!L$20,ROW(L771)-ROW(L$20),0),2)))</f>
        <v/>
      </c>
      <c r="M771" s="584">
        <f>IF(I771="", "", IFERROR(VLOOKUP(VALUE(I771), _BaseAbril2026, 4, 0), IFERROR(VLOOKUP(TEXT(I771, "@"), _BaseAbril2026, 4, 0), "")))</f>
        <v/>
      </c>
      <c r="N771" s="585">
        <f>IFERROR(IF(S771="BDI1", TRUNC(M771*(1+$O$18), 2),IF(S771="BDI2", TRUNC(M771*(1+$N$18), 2), "")), "")</f>
        <v/>
      </c>
      <c r="O771" s="586">
        <f>_xlfn.IFS(G771="ETAPA", SUMIFS(ValorTotalComD, Nivel, A771), G771="SUB-ETAPA", SUMIFS(ValorTotalComD, SubNivel, C771), TRUE, T771)</f>
        <v/>
      </c>
      <c r="P771" s="584">
        <f>IF(I771="", "", IFERROR(VLOOKUP(VALUE(I771), _BaseAbril2026, 5, 0), IFERROR(VLOOKUP(TEXT(I771, "@"), _BaseAbril2026, 5, 0), "")))</f>
        <v/>
      </c>
      <c r="Q771" s="585">
        <f>IFERROR(IF(S771="BDI1", TRUNC(P771*(1+$R$18), 2),IF(S771="BDI2", TRUNC(P771*(1+$Q$18), 2), "")), "")</f>
        <v/>
      </c>
      <c r="R771" s="586">
        <f>_xlfn.IFS(G771="ETAPA", SUMIFS(ValorTotalSemD, Nivel, A771), G771="SUB-ETAPA", SUMIFS(ValorTotalSemD, SubNivel, C771), TRUE, U771)</f>
        <v/>
      </c>
      <c r="S771" s="587">
        <f>IF(G771="","",IF(OR(G771="etapa",G771="sub-etapa"),"",OFFSET(MCQ!M$20,ROW(M771)-ROW(M$20),0)))</f>
        <v/>
      </c>
      <c r="T771" s="588">
        <f>IFERROR(TRUNC(L771*N771,2),"")</f>
        <v/>
      </c>
      <c r="U771" s="589">
        <f>IFERROR(TRUNC(L771*Q771,2),"")</f>
        <v/>
      </c>
    </row>
    <row r="772">
      <c r="A772" s="18">
        <f>OFFSET(MCQ!A$20,ROW(A772)-ROW(A$20),0)</f>
        <v/>
      </c>
      <c r="B772" s="18">
        <f>OFFSET(MCQ!B$20,ROW(B772)-ROW(B$20),0)</f>
        <v/>
      </c>
      <c r="C772" s="18">
        <f>OFFSET(MCQ!C$20,ROW(C772)-ROW(C$20),0)</f>
        <v/>
      </c>
      <c r="D772" s="18">
        <f>OFFSET(MCQ!D$20,ROW(D772)-ROW(D$20),0)</f>
        <v/>
      </c>
      <c r="E772" s="18">
        <f>OFFSET(MCQ!E$20,ROW(E772)-ROW(E$20),0)</f>
        <v/>
      </c>
      <c r="F772" s="18" t="n"/>
      <c r="G772" s="233">
        <f>OFFSET(MCQ!G$20,ROW(G772)-ROW(G$20),0)</f>
        <v/>
      </c>
      <c r="H772" s="583">
        <f>IF(G772="","",OFFSET(MCQ!H$20,ROW(H772)-ROW(H$20),0))</f>
        <v/>
      </c>
      <c r="I772" s="24">
        <f>IF(G772="","",IF(OR(G772="etapa",G772="sub-etapa"),"",OFFSET(MCQ!I$20,ROW(I772)-ROW(I$20),0)))</f>
        <v/>
      </c>
      <c r="J772" s="25">
        <f>IF(G772="","",OFFSET(MCQ!J$20,ROW(J772)-ROW(J$20),0))</f>
        <v/>
      </c>
      <c r="K772" s="24">
        <f>IF(G772="","",IF(OR(G772="etapa",G772="sub-etapa"),"",OFFSET(MCQ!K$20,ROW(K772)-ROW(K$20),0)))</f>
        <v/>
      </c>
      <c r="L772" s="26">
        <f>IF(G772="","",IF(OR(G772="etapa",G772="sub-etapa"),"",TRUNC(OFFSET(MCQ!L$20,ROW(L772)-ROW(L$20),0),2)))</f>
        <v/>
      </c>
      <c r="M772" s="584">
        <f>IF(I772="", "", IFERROR(VLOOKUP(VALUE(I772), _BaseAbril2026, 4, 0), IFERROR(VLOOKUP(TEXT(I772, "@"), _BaseAbril2026, 4, 0), "")))</f>
        <v/>
      </c>
      <c r="N772" s="585">
        <f>IFERROR(IF(S772="BDI1", TRUNC(M772*(1+$O$18), 2),IF(S772="BDI2", TRUNC(M772*(1+$N$18), 2), "")), "")</f>
        <v/>
      </c>
      <c r="O772" s="586">
        <f>_xlfn.IFS(G772="ETAPA", SUMIFS(ValorTotalComD, Nivel, A772), G772="SUB-ETAPA", SUMIFS(ValorTotalComD, SubNivel, C772), TRUE, T772)</f>
        <v/>
      </c>
      <c r="P772" s="584">
        <f>IF(I772="", "", IFERROR(VLOOKUP(VALUE(I772), _BaseAbril2026, 5, 0), IFERROR(VLOOKUP(TEXT(I772, "@"), _BaseAbril2026, 5, 0), "")))</f>
        <v/>
      </c>
      <c r="Q772" s="585">
        <f>IFERROR(IF(S772="BDI1", TRUNC(P772*(1+$R$18), 2),IF(S772="BDI2", TRUNC(P772*(1+$Q$18), 2), "")), "")</f>
        <v/>
      </c>
      <c r="R772" s="586">
        <f>_xlfn.IFS(G772="ETAPA", SUMIFS(ValorTotalSemD, Nivel, A772), G772="SUB-ETAPA", SUMIFS(ValorTotalSemD, SubNivel, C772), TRUE, U772)</f>
        <v/>
      </c>
      <c r="S772" s="587">
        <f>IF(G772="","",IF(OR(G772="etapa",G772="sub-etapa"),"",OFFSET(MCQ!M$20,ROW(M772)-ROW(M$20),0)))</f>
        <v/>
      </c>
      <c r="T772" s="588">
        <f>IFERROR(TRUNC(L772*N772,2),"")</f>
        <v/>
      </c>
      <c r="U772" s="589">
        <f>IFERROR(TRUNC(L772*Q772,2),"")</f>
        <v/>
      </c>
    </row>
    <row r="773">
      <c r="A773" s="18">
        <f>OFFSET(MCQ!A$20,ROW(A773)-ROW(A$20),0)</f>
        <v/>
      </c>
      <c r="B773" s="18">
        <f>OFFSET(MCQ!B$20,ROW(B773)-ROW(B$20),0)</f>
        <v/>
      </c>
      <c r="C773" s="18">
        <f>OFFSET(MCQ!C$20,ROW(C773)-ROW(C$20),0)</f>
        <v/>
      </c>
      <c r="D773" s="18">
        <f>OFFSET(MCQ!D$20,ROW(D773)-ROW(D$20),0)</f>
        <v/>
      </c>
      <c r="E773" s="18">
        <f>OFFSET(MCQ!E$20,ROW(E773)-ROW(E$20),0)</f>
        <v/>
      </c>
      <c r="F773" s="18" t="n"/>
      <c r="G773" s="233">
        <f>OFFSET(MCQ!G$20,ROW(G773)-ROW(G$20),0)</f>
        <v/>
      </c>
      <c r="H773" s="583">
        <f>IF(G773="","",OFFSET(MCQ!H$20,ROW(H773)-ROW(H$20),0))</f>
        <v/>
      </c>
      <c r="I773" s="24">
        <f>IF(G773="","",IF(OR(G773="etapa",G773="sub-etapa"),"",OFFSET(MCQ!I$20,ROW(I773)-ROW(I$20),0)))</f>
        <v/>
      </c>
      <c r="J773" s="25">
        <f>IF(G773="","",OFFSET(MCQ!J$20,ROW(J773)-ROW(J$20),0))</f>
        <v/>
      </c>
      <c r="K773" s="24">
        <f>IF(G773="","",IF(OR(G773="etapa",G773="sub-etapa"),"",OFFSET(MCQ!K$20,ROW(K773)-ROW(K$20),0)))</f>
        <v/>
      </c>
      <c r="L773" s="26">
        <f>IF(G773="","",IF(OR(G773="etapa",G773="sub-etapa"),"",TRUNC(OFFSET(MCQ!L$20,ROW(L773)-ROW(L$20),0),2)))</f>
        <v/>
      </c>
      <c r="M773" s="584">
        <f>IF(I773="", "", IFERROR(VLOOKUP(VALUE(I773), _BaseAbril2026, 4, 0), IFERROR(VLOOKUP(TEXT(I773, "@"), _BaseAbril2026, 4, 0), "")))</f>
        <v/>
      </c>
      <c r="N773" s="585">
        <f>IFERROR(IF(S773="BDI1", TRUNC(M773*(1+$O$18), 2),IF(S773="BDI2", TRUNC(M773*(1+$N$18), 2), "")), "")</f>
        <v/>
      </c>
      <c r="O773" s="586">
        <f>_xlfn.IFS(G773="ETAPA", SUMIFS(ValorTotalComD, Nivel, A773), G773="SUB-ETAPA", SUMIFS(ValorTotalComD, SubNivel, C773), TRUE, T773)</f>
        <v/>
      </c>
      <c r="P773" s="584">
        <f>IF(I773="", "", IFERROR(VLOOKUP(VALUE(I773), _BaseAbril2026, 5, 0), IFERROR(VLOOKUP(TEXT(I773, "@"), _BaseAbril2026, 5, 0), "")))</f>
        <v/>
      </c>
      <c r="Q773" s="585">
        <f>IFERROR(IF(S773="BDI1", TRUNC(P773*(1+$R$18), 2),IF(S773="BDI2", TRUNC(P773*(1+$Q$18), 2), "")), "")</f>
        <v/>
      </c>
      <c r="R773" s="586">
        <f>_xlfn.IFS(G773="ETAPA", SUMIFS(ValorTotalSemD, Nivel, A773), G773="SUB-ETAPA", SUMIFS(ValorTotalSemD, SubNivel, C773), TRUE, U773)</f>
        <v/>
      </c>
      <c r="S773" s="587">
        <f>IF(G773="","",IF(OR(G773="etapa",G773="sub-etapa"),"",OFFSET(MCQ!M$20,ROW(M773)-ROW(M$20),0)))</f>
        <v/>
      </c>
      <c r="T773" s="588">
        <f>IFERROR(TRUNC(L773*N773,2),"")</f>
        <v/>
      </c>
      <c r="U773" s="589">
        <f>IFERROR(TRUNC(L773*Q773,2),"")</f>
        <v/>
      </c>
    </row>
    <row r="774">
      <c r="A774" s="18">
        <f>OFFSET(MCQ!A$20,ROW(A774)-ROW(A$20),0)</f>
        <v/>
      </c>
      <c r="B774" s="18">
        <f>OFFSET(MCQ!B$20,ROW(B774)-ROW(B$20),0)</f>
        <v/>
      </c>
      <c r="C774" s="18">
        <f>OFFSET(MCQ!C$20,ROW(C774)-ROW(C$20),0)</f>
        <v/>
      </c>
      <c r="D774" s="18">
        <f>OFFSET(MCQ!D$20,ROW(D774)-ROW(D$20),0)</f>
        <v/>
      </c>
      <c r="E774" s="18">
        <f>OFFSET(MCQ!E$20,ROW(E774)-ROW(E$20),0)</f>
        <v/>
      </c>
      <c r="F774" s="18" t="n"/>
      <c r="G774" s="233">
        <f>OFFSET(MCQ!G$20,ROW(G774)-ROW(G$20),0)</f>
        <v/>
      </c>
      <c r="H774" s="583">
        <f>IF(G774="","",OFFSET(MCQ!H$20,ROW(H774)-ROW(H$20),0))</f>
        <v/>
      </c>
      <c r="I774" s="24">
        <f>IF(G774="","",IF(OR(G774="etapa",G774="sub-etapa"),"",OFFSET(MCQ!I$20,ROW(I774)-ROW(I$20),0)))</f>
        <v/>
      </c>
      <c r="J774" s="25">
        <f>IF(G774="","",OFFSET(MCQ!J$20,ROW(J774)-ROW(J$20),0))</f>
        <v/>
      </c>
      <c r="K774" s="24">
        <f>IF(G774="","",IF(OR(G774="etapa",G774="sub-etapa"),"",OFFSET(MCQ!K$20,ROW(K774)-ROW(K$20),0)))</f>
        <v/>
      </c>
      <c r="L774" s="26">
        <f>IF(G774="","",IF(OR(G774="etapa",G774="sub-etapa"),"",TRUNC(OFFSET(MCQ!L$20,ROW(L774)-ROW(L$20),0),2)))</f>
        <v/>
      </c>
      <c r="M774" s="584">
        <f>IF(I774="", "", IFERROR(VLOOKUP(VALUE(I774), _BaseAbril2026, 4, 0), IFERROR(VLOOKUP(TEXT(I774, "@"), _BaseAbril2026, 4, 0), "")))</f>
        <v/>
      </c>
      <c r="N774" s="585">
        <f>IFERROR(IF(S774="BDI1", TRUNC(M774*(1+$O$18), 2),IF(S774="BDI2", TRUNC(M774*(1+$N$18), 2), "")), "")</f>
        <v/>
      </c>
      <c r="O774" s="586">
        <f>_xlfn.IFS(G774="ETAPA", SUMIFS(ValorTotalComD, Nivel, A774), G774="SUB-ETAPA", SUMIFS(ValorTotalComD, SubNivel, C774), TRUE, T774)</f>
        <v/>
      </c>
      <c r="P774" s="584">
        <f>IF(I774="", "", IFERROR(VLOOKUP(VALUE(I774), _BaseAbril2026, 5, 0), IFERROR(VLOOKUP(TEXT(I774, "@"), _BaseAbril2026, 5, 0), "")))</f>
        <v/>
      </c>
      <c r="Q774" s="585">
        <f>IFERROR(IF(S774="BDI1", TRUNC(P774*(1+$R$18), 2),IF(S774="BDI2", TRUNC(P774*(1+$Q$18), 2), "")), "")</f>
        <v/>
      </c>
      <c r="R774" s="586">
        <f>_xlfn.IFS(G774="ETAPA", SUMIFS(ValorTotalSemD, Nivel, A774), G774="SUB-ETAPA", SUMIFS(ValorTotalSemD, SubNivel, C774), TRUE, U774)</f>
        <v/>
      </c>
      <c r="S774" s="587">
        <f>IF(G774="","",IF(OR(G774="etapa",G774="sub-etapa"),"",OFFSET(MCQ!M$20,ROW(M774)-ROW(M$20),0)))</f>
        <v/>
      </c>
      <c r="T774" s="588">
        <f>IFERROR(TRUNC(L774*N774,2),"")</f>
        <v/>
      </c>
      <c r="U774" s="589">
        <f>IFERROR(TRUNC(L774*Q774,2),"")</f>
        <v/>
      </c>
    </row>
    <row r="775">
      <c r="A775" s="18">
        <f>OFFSET(MCQ!A$20,ROW(A775)-ROW(A$20),0)</f>
        <v/>
      </c>
      <c r="B775" s="18">
        <f>OFFSET(MCQ!B$20,ROW(B775)-ROW(B$20),0)</f>
        <v/>
      </c>
      <c r="C775" s="18">
        <f>OFFSET(MCQ!C$20,ROW(C775)-ROW(C$20),0)</f>
        <v/>
      </c>
      <c r="D775" s="18">
        <f>OFFSET(MCQ!D$20,ROW(D775)-ROW(D$20),0)</f>
        <v/>
      </c>
      <c r="E775" s="18">
        <f>OFFSET(MCQ!E$20,ROW(E775)-ROW(E$20),0)</f>
        <v/>
      </c>
      <c r="F775" s="18" t="n"/>
      <c r="G775" s="233">
        <f>OFFSET(MCQ!G$20,ROW(G775)-ROW(G$20),0)</f>
        <v/>
      </c>
      <c r="H775" s="583">
        <f>IF(G775="","",OFFSET(MCQ!H$20,ROW(H775)-ROW(H$20),0))</f>
        <v/>
      </c>
      <c r="I775" s="24">
        <f>IF(G775="","",IF(OR(G775="etapa",G775="sub-etapa"),"",OFFSET(MCQ!I$20,ROW(I775)-ROW(I$20),0)))</f>
        <v/>
      </c>
      <c r="J775" s="25">
        <f>IF(G775="","",OFFSET(MCQ!J$20,ROW(J775)-ROW(J$20),0))</f>
        <v/>
      </c>
      <c r="K775" s="24">
        <f>IF(G775="","",IF(OR(G775="etapa",G775="sub-etapa"),"",OFFSET(MCQ!K$20,ROW(K775)-ROW(K$20),0)))</f>
        <v/>
      </c>
      <c r="L775" s="26">
        <f>IF(G775="","",IF(OR(G775="etapa",G775="sub-etapa"),"",TRUNC(OFFSET(MCQ!L$20,ROW(L775)-ROW(L$20),0),2)))</f>
        <v/>
      </c>
      <c r="M775" s="584">
        <f>IF(I775="", "", IFERROR(VLOOKUP(VALUE(I775), _BaseAbril2026, 4, 0), IFERROR(VLOOKUP(TEXT(I775, "@"), _BaseAbril2026, 4, 0), "")))</f>
        <v/>
      </c>
      <c r="N775" s="585">
        <f>IFERROR(IF(S775="BDI1", TRUNC(M775*(1+$O$18), 2),IF(S775="BDI2", TRUNC(M775*(1+$N$18), 2), "")), "")</f>
        <v/>
      </c>
      <c r="O775" s="586">
        <f>_xlfn.IFS(G775="ETAPA", SUMIFS(ValorTotalComD, Nivel, A775), G775="SUB-ETAPA", SUMIFS(ValorTotalComD, SubNivel, C775), TRUE, T775)</f>
        <v/>
      </c>
      <c r="P775" s="584">
        <f>IF(I775="", "", IFERROR(VLOOKUP(VALUE(I775), _BaseAbril2026, 5, 0), IFERROR(VLOOKUP(TEXT(I775, "@"), _BaseAbril2026, 5, 0), "")))</f>
        <v/>
      </c>
      <c r="Q775" s="585">
        <f>IFERROR(IF(S775="BDI1", TRUNC(P775*(1+$R$18), 2),IF(S775="BDI2", TRUNC(P775*(1+$Q$18), 2), "")), "")</f>
        <v/>
      </c>
      <c r="R775" s="586">
        <f>_xlfn.IFS(G775="ETAPA", SUMIFS(ValorTotalSemD, Nivel, A775), G775="SUB-ETAPA", SUMIFS(ValorTotalSemD, SubNivel, C775), TRUE, U775)</f>
        <v/>
      </c>
      <c r="S775" s="587">
        <f>IF(G775="","",IF(OR(G775="etapa",G775="sub-etapa"),"",OFFSET(MCQ!M$20,ROW(M775)-ROW(M$20),0)))</f>
        <v/>
      </c>
      <c r="T775" s="588">
        <f>IFERROR(TRUNC(L775*N775,2),"")</f>
        <v/>
      </c>
      <c r="U775" s="589">
        <f>IFERROR(TRUNC(L775*Q775,2),"")</f>
        <v/>
      </c>
    </row>
    <row r="776">
      <c r="A776" s="18">
        <f>OFFSET(MCQ!A$20,ROW(A776)-ROW(A$20),0)</f>
        <v/>
      </c>
      <c r="B776" s="18">
        <f>OFFSET(MCQ!B$20,ROW(B776)-ROW(B$20),0)</f>
        <v/>
      </c>
      <c r="C776" s="18">
        <f>OFFSET(MCQ!C$20,ROW(C776)-ROW(C$20),0)</f>
        <v/>
      </c>
      <c r="D776" s="18">
        <f>OFFSET(MCQ!D$20,ROW(D776)-ROW(D$20),0)</f>
        <v/>
      </c>
      <c r="E776" s="18">
        <f>OFFSET(MCQ!E$20,ROW(E776)-ROW(E$20),0)</f>
        <v/>
      </c>
      <c r="F776" s="18" t="n"/>
      <c r="G776" s="233">
        <f>OFFSET(MCQ!G$20,ROW(G776)-ROW(G$20),0)</f>
        <v/>
      </c>
      <c r="H776" s="583">
        <f>IF(G776="","",OFFSET(MCQ!H$20,ROW(H776)-ROW(H$20),0))</f>
        <v/>
      </c>
      <c r="I776" s="24">
        <f>IF(G776="","",IF(OR(G776="etapa",G776="sub-etapa"),"",OFFSET(MCQ!I$20,ROW(I776)-ROW(I$20),0)))</f>
        <v/>
      </c>
      <c r="J776" s="25">
        <f>IF(G776="","",OFFSET(MCQ!J$20,ROW(J776)-ROW(J$20),0))</f>
        <v/>
      </c>
      <c r="K776" s="24">
        <f>IF(G776="","",IF(OR(G776="etapa",G776="sub-etapa"),"",OFFSET(MCQ!K$20,ROW(K776)-ROW(K$20),0)))</f>
        <v/>
      </c>
      <c r="L776" s="26">
        <f>IF(G776="","",IF(OR(G776="etapa",G776="sub-etapa"),"",TRUNC(OFFSET(MCQ!L$20,ROW(L776)-ROW(L$20),0),2)))</f>
        <v/>
      </c>
      <c r="M776" s="584">
        <f>IF(I776="", "", IFERROR(VLOOKUP(VALUE(I776), _BaseAbril2026, 4, 0), IFERROR(VLOOKUP(TEXT(I776, "@"), _BaseAbril2026, 4, 0), "")))</f>
        <v/>
      </c>
      <c r="N776" s="585">
        <f>IFERROR(IF(S776="BDI1", TRUNC(M776*(1+$O$18), 2),IF(S776="BDI2", TRUNC(M776*(1+$N$18), 2), "")), "")</f>
        <v/>
      </c>
      <c r="O776" s="586">
        <f>_xlfn.IFS(G776="ETAPA", SUMIFS(ValorTotalComD, Nivel, A776), G776="SUB-ETAPA", SUMIFS(ValorTotalComD, SubNivel, C776), TRUE, T776)</f>
        <v/>
      </c>
      <c r="P776" s="584">
        <f>IF(I776="", "", IFERROR(VLOOKUP(VALUE(I776), _BaseAbril2026, 5, 0), IFERROR(VLOOKUP(TEXT(I776, "@"), _BaseAbril2026, 5, 0), "")))</f>
        <v/>
      </c>
      <c r="Q776" s="585">
        <f>IFERROR(IF(S776="BDI1", TRUNC(P776*(1+$R$18), 2),IF(S776="BDI2", TRUNC(P776*(1+$Q$18), 2), "")), "")</f>
        <v/>
      </c>
      <c r="R776" s="586">
        <f>_xlfn.IFS(G776="ETAPA", SUMIFS(ValorTotalSemD, Nivel, A776), G776="SUB-ETAPA", SUMIFS(ValorTotalSemD, SubNivel, C776), TRUE, U776)</f>
        <v/>
      </c>
      <c r="S776" s="587">
        <f>IF(G776="","",IF(OR(G776="etapa",G776="sub-etapa"),"",OFFSET(MCQ!M$20,ROW(M776)-ROW(M$20),0)))</f>
        <v/>
      </c>
      <c r="T776" s="588">
        <f>IFERROR(TRUNC(L776*N776,2),"")</f>
        <v/>
      </c>
      <c r="U776" s="589">
        <f>IFERROR(TRUNC(L776*Q776,2),"")</f>
        <v/>
      </c>
    </row>
    <row r="777">
      <c r="A777" s="18">
        <f>OFFSET(MCQ!A$20,ROW(A777)-ROW(A$20),0)</f>
        <v/>
      </c>
      <c r="B777" s="18">
        <f>OFFSET(MCQ!B$20,ROW(B777)-ROW(B$20),0)</f>
        <v/>
      </c>
      <c r="C777" s="18">
        <f>OFFSET(MCQ!C$20,ROW(C777)-ROW(C$20),0)</f>
        <v/>
      </c>
      <c r="D777" s="18">
        <f>OFFSET(MCQ!D$20,ROW(D777)-ROW(D$20),0)</f>
        <v/>
      </c>
      <c r="E777" s="18">
        <f>OFFSET(MCQ!E$20,ROW(E777)-ROW(E$20),0)</f>
        <v/>
      </c>
      <c r="F777" s="18" t="n"/>
      <c r="G777" s="233">
        <f>OFFSET(MCQ!G$20,ROW(G777)-ROW(G$20),0)</f>
        <v/>
      </c>
      <c r="H777" s="583">
        <f>IF(G777="","",OFFSET(MCQ!H$20,ROW(H777)-ROW(H$20),0))</f>
        <v/>
      </c>
      <c r="I777" s="24">
        <f>IF(G777="","",IF(OR(G777="etapa",G777="sub-etapa"),"",OFFSET(MCQ!I$20,ROW(I777)-ROW(I$20),0)))</f>
        <v/>
      </c>
      <c r="J777" s="25">
        <f>IF(G777="","",OFFSET(MCQ!J$20,ROW(J777)-ROW(J$20),0))</f>
        <v/>
      </c>
      <c r="K777" s="24">
        <f>IF(G777="","",IF(OR(G777="etapa",G777="sub-etapa"),"",OFFSET(MCQ!K$20,ROW(K777)-ROW(K$20),0)))</f>
        <v/>
      </c>
      <c r="L777" s="26">
        <f>IF(G777="","",IF(OR(G777="etapa",G777="sub-etapa"),"",TRUNC(OFFSET(MCQ!L$20,ROW(L777)-ROW(L$20),0),2)))</f>
        <v/>
      </c>
      <c r="M777" s="584">
        <f>IF(I777="", "", IFERROR(VLOOKUP(VALUE(I777), _BaseAbril2026, 4, 0), IFERROR(VLOOKUP(TEXT(I777, "@"), _BaseAbril2026, 4, 0), "")))</f>
        <v/>
      </c>
      <c r="N777" s="585">
        <f>IFERROR(IF(S777="BDI1", TRUNC(M777*(1+$O$18), 2),IF(S777="BDI2", TRUNC(M777*(1+$N$18), 2), "")), "")</f>
        <v/>
      </c>
      <c r="O777" s="586">
        <f>_xlfn.IFS(G777="ETAPA", SUMIFS(ValorTotalComD, Nivel, A777), G777="SUB-ETAPA", SUMIFS(ValorTotalComD, SubNivel, C777), TRUE, T777)</f>
        <v/>
      </c>
      <c r="P777" s="584">
        <f>IF(I777="", "", IFERROR(VLOOKUP(VALUE(I777), _BaseAbril2026, 5, 0), IFERROR(VLOOKUP(TEXT(I777, "@"), _BaseAbril2026, 5, 0), "")))</f>
        <v/>
      </c>
      <c r="Q777" s="585">
        <f>IFERROR(IF(S777="BDI1", TRUNC(P777*(1+$R$18), 2),IF(S777="BDI2", TRUNC(P777*(1+$Q$18), 2), "")), "")</f>
        <v/>
      </c>
      <c r="R777" s="586">
        <f>_xlfn.IFS(G777="ETAPA", SUMIFS(ValorTotalSemD, Nivel, A777), G777="SUB-ETAPA", SUMIFS(ValorTotalSemD, SubNivel, C777), TRUE, U777)</f>
        <v/>
      </c>
      <c r="S777" s="587">
        <f>IF(G777="","",IF(OR(G777="etapa",G777="sub-etapa"),"",OFFSET(MCQ!M$20,ROW(M777)-ROW(M$20),0)))</f>
        <v/>
      </c>
      <c r="T777" s="588">
        <f>IFERROR(TRUNC(L777*N777,2),"")</f>
        <v/>
      </c>
      <c r="U777" s="589">
        <f>IFERROR(TRUNC(L777*Q777,2),"")</f>
        <v/>
      </c>
    </row>
    <row r="778">
      <c r="A778" s="18">
        <f>OFFSET(MCQ!A$20,ROW(A778)-ROW(A$20),0)</f>
        <v/>
      </c>
      <c r="B778" s="18">
        <f>OFFSET(MCQ!B$20,ROW(B778)-ROW(B$20),0)</f>
        <v/>
      </c>
      <c r="C778" s="18">
        <f>OFFSET(MCQ!C$20,ROW(C778)-ROW(C$20),0)</f>
        <v/>
      </c>
      <c r="D778" s="18">
        <f>OFFSET(MCQ!D$20,ROW(D778)-ROW(D$20),0)</f>
        <v/>
      </c>
      <c r="E778" s="18">
        <f>OFFSET(MCQ!E$20,ROW(E778)-ROW(E$20),0)</f>
        <v/>
      </c>
      <c r="F778" s="18" t="n"/>
      <c r="G778" s="233">
        <f>OFFSET(MCQ!G$20,ROW(G778)-ROW(G$20),0)</f>
        <v/>
      </c>
      <c r="H778" s="583">
        <f>IF(G778="","",OFFSET(MCQ!H$20,ROW(H778)-ROW(H$20),0))</f>
        <v/>
      </c>
      <c r="I778" s="24">
        <f>IF(G778="","",IF(OR(G778="etapa",G778="sub-etapa"),"",OFFSET(MCQ!I$20,ROW(I778)-ROW(I$20),0)))</f>
        <v/>
      </c>
      <c r="J778" s="25">
        <f>IF(G778="","",OFFSET(MCQ!J$20,ROW(J778)-ROW(J$20),0))</f>
        <v/>
      </c>
      <c r="K778" s="24">
        <f>IF(G778="","",IF(OR(G778="etapa",G778="sub-etapa"),"",OFFSET(MCQ!K$20,ROW(K778)-ROW(K$20),0)))</f>
        <v/>
      </c>
      <c r="L778" s="26">
        <f>IF(G778="","",IF(OR(G778="etapa",G778="sub-etapa"),"",TRUNC(OFFSET(MCQ!L$20,ROW(L778)-ROW(L$20),0),2)))</f>
        <v/>
      </c>
      <c r="M778" s="584">
        <f>IF(I778="", "", IFERROR(VLOOKUP(VALUE(I778), _BaseAbril2026, 4, 0), IFERROR(VLOOKUP(TEXT(I778, "@"), _BaseAbril2026, 4, 0), "")))</f>
        <v/>
      </c>
      <c r="N778" s="585">
        <f>IFERROR(IF(S778="BDI1", TRUNC(M778*(1+$O$18), 2),IF(S778="BDI2", TRUNC(M778*(1+$N$18), 2), "")), "")</f>
        <v/>
      </c>
      <c r="O778" s="586">
        <f>_xlfn.IFS(G778="ETAPA", SUMIFS(ValorTotalComD, Nivel, A778), G778="SUB-ETAPA", SUMIFS(ValorTotalComD, SubNivel, C778), TRUE, T778)</f>
        <v/>
      </c>
      <c r="P778" s="584">
        <f>IF(I778="", "", IFERROR(VLOOKUP(VALUE(I778), _BaseAbril2026, 5, 0), IFERROR(VLOOKUP(TEXT(I778, "@"), _BaseAbril2026, 5, 0), "")))</f>
        <v/>
      </c>
      <c r="Q778" s="585">
        <f>IFERROR(IF(S778="BDI1", TRUNC(P778*(1+$R$18), 2),IF(S778="BDI2", TRUNC(P778*(1+$Q$18), 2), "")), "")</f>
        <v/>
      </c>
      <c r="R778" s="586">
        <f>_xlfn.IFS(G778="ETAPA", SUMIFS(ValorTotalSemD, Nivel, A778), G778="SUB-ETAPA", SUMIFS(ValorTotalSemD, SubNivel, C778), TRUE, U778)</f>
        <v/>
      </c>
      <c r="S778" s="587">
        <f>IF(G778="","",IF(OR(G778="etapa",G778="sub-etapa"),"",OFFSET(MCQ!M$20,ROW(M778)-ROW(M$20),0)))</f>
        <v/>
      </c>
      <c r="T778" s="588">
        <f>IFERROR(TRUNC(L778*N778,2),"")</f>
        <v/>
      </c>
      <c r="U778" s="589">
        <f>IFERROR(TRUNC(L778*Q778,2),"")</f>
        <v/>
      </c>
    </row>
    <row r="779">
      <c r="A779" s="18">
        <f>OFFSET(MCQ!A$20,ROW(A779)-ROW(A$20),0)</f>
        <v/>
      </c>
      <c r="B779" s="18">
        <f>OFFSET(MCQ!B$20,ROW(B779)-ROW(B$20),0)</f>
        <v/>
      </c>
      <c r="C779" s="18">
        <f>OFFSET(MCQ!C$20,ROW(C779)-ROW(C$20),0)</f>
        <v/>
      </c>
      <c r="D779" s="18">
        <f>OFFSET(MCQ!D$20,ROW(D779)-ROW(D$20),0)</f>
        <v/>
      </c>
      <c r="E779" s="18">
        <f>OFFSET(MCQ!E$20,ROW(E779)-ROW(E$20),0)</f>
        <v/>
      </c>
      <c r="F779" s="18" t="n"/>
      <c r="G779" s="233">
        <f>OFFSET(MCQ!G$20,ROW(G779)-ROW(G$20),0)</f>
        <v/>
      </c>
      <c r="H779" s="583">
        <f>IF(G779="","",OFFSET(MCQ!H$20,ROW(H779)-ROW(H$20),0))</f>
        <v/>
      </c>
      <c r="I779" s="24">
        <f>IF(G779="","",IF(OR(G779="etapa",G779="sub-etapa"),"",OFFSET(MCQ!I$20,ROW(I779)-ROW(I$20),0)))</f>
        <v/>
      </c>
      <c r="J779" s="25">
        <f>IF(G779="","",OFFSET(MCQ!J$20,ROW(J779)-ROW(J$20),0))</f>
        <v/>
      </c>
      <c r="K779" s="24">
        <f>IF(G779="","",IF(OR(G779="etapa",G779="sub-etapa"),"",OFFSET(MCQ!K$20,ROW(K779)-ROW(K$20),0)))</f>
        <v/>
      </c>
      <c r="L779" s="26">
        <f>IF(G779="","",IF(OR(G779="etapa",G779="sub-etapa"),"",TRUNC(OFFSET(MCQ!L$20,ROW(L779)-ROW(L$20),0),2)))</f>
        <v/>
      </c>
      <c r="M779" s="584">
        <f>IF(I779="", "", IFERROR(VLOOKUP(VALUE(I779), _BaseAbril2026, 4, 0), IFERROR(VLOOKUP(TEXT(I779, "@"), _BaseAbril2026, 4, 0), "")))</f>
        <v/>
      </c>
      <c r="N779" s="585">
        <f>IFERROR(IF(S779="BDI1", TRUNC(M779*(1+$O$18), 2),IF(S779="BDI2", TRUNC(M779*(1+$N$18), 2), "")), "")</f>
        <v/>
      </c>
      <c r="O779" s="586">
        <f>_xlfn.IFS(G779="ETAPA", SUMIFS(ValorTotalComD, Nivel, A779), G779="SUB-ETAPA", SUMIFS(ValorTotalComD, SubNivel, C779), TRUE, T779)</f>
        <v/>
      </c>
      <c r="P779" s="584">
        <f>IF(I779="", "", IFERROR(VLOOKUP(VALUE(I779), _BaseAbril2026, 5, 0), IFERROR(VLOOKUP(TEXT(I779, "@"), _BaseAbril2026, 5, 0), "")))</f>
        <v/>
      </c>
      <c r="Q779" s="585">
        <f>IFERROR(IF(S779="BDI1", TRUNC(P779*(1+$R$18), 2),IF(S779="BDI2", TRUNC(P779*(1+$Q$18), 2), "")), "")</f>
        <v/>
      </c>
      <c r="R779" s="586">
        <f>_xlfn.IFS(G779="ETAPA", SUMIFS(ValorTotalSemD, Nivel, A779), G779="SUB-ETAPA", SUMIFS(ValorTotalSemD, SubNivel, C779), TRUE, U779)</f>
        <v/>
      </c>
      <c r="S779" s="587">
        <f>IF(G779="","",IF(OR(G779="etapa",G779="sub-etapa"),"",OFFSET(MCQ!M$20,ROW(M779)-ROW(M$20),0)))</f>
        <v/>
      </c>
      <c r="T779" s="588">
        <f>IFERROR(TRUNC(L779*N779,2),"")</f>
        <v/>
      </c>
      <c r="U779" s="589">
        <f>IFERROR(TRUNC(L779*Q779,2),"")</f>
        <v/>
      </c>
    </row>
    <row r="780">
      <c r="A780" s="18">
        <f>OFFSET(MCQ!A$20,ROW(A780)-ROW(A$20),0)</f>
        <v/>
      </c>
      <c r="B780" s="18">
        <f>OFFSET(MCQ!B$20,ROW(B780)-ROW(B$20),0)</f>
        <v/>
      </c>
      <c r="C780" s="18">
        <f>OFFSET(MCQ!C$20,ROW(C780)-ROW(C$20),0)</f>
        <v/>
      </c>
      <c r="D780" s="18">
        <f>OFFSET(MCQ!D$20,ROW(D780)-ROW(D$20),0)</f>
        <v/>
      </c>
      <c r="E780" s="18">
        <f>OFFSET(MCQ!E$20,ROW(E780)-ROW(E$20),0)</f>
        <v/>
      </c>
      <c r="F780" s="18" t="n"/>
      <c r="G780" s="233">
        <f>OFFSET(MCQ!G$20,ROW(G780)-ROW(G$20),0)</f>
        <v/>
      </c>
      <c r="H780" s="583">
        <f>IF(G780="","",OFFSET(MCQ!H$20,ROW(H780)-ROW(H$20),0))</f>
        <v/>
      </c>
      <c r="I780" s="24">
        <f>IF(G780="","",IF(OR(G780="etapa",G780="sub-etapa"),"",OFFSET(MCQ!I$20,ROW(I780)-ROW(I$20),0)))</f>
        <v/>
      </c>
      <c r="J780" s="25">
        <f>IF(G780="","",OFFSET(MCQ!J$20,ROW(J780)-ROW(J$20),0))</f>
        <v/>
      </c>
      <c r="K780" s="24">
        <f>IF(G780="","",IF(OR(G780="etapa",G780="sub-etapa"),"",OFFSET(MCQ!K$20,ROW(K780)-ROW(K$20),0)))</f>
        <v/>
      </c>
      <c r="L780" s="26">
        <f>IF(G780="","",IF(OR(G780="etapa",G780="sub-etapa"),"",TRUNC(OFFSET(MCQ!L$20,ROW(L780)-ROW(L$20),0),2)))</f>
        <v/>
      </c>
      <c r="M780" s="584">
        <f>IF(I780="", "", IFERROR(VLOOKUP(VALUE(I780), _BaseAbril2026, 4, 0), IFERROR(VLOOKUP(TEXT(I780, "@"), _BaseAbril2026, 4, 0), "")))</f>
        <v/>
      </c>
      <c r="N780" s="585">
        <f>IFERROR(IF(S780="BDI1", TRUNC(M780*(1+$O$18), 2),IF(S780="BDI2", TRUNC(M780*(1+$N$18), 2), "")), "")</f>
        <v/>
      </c>
      <c r="O780" s="586">
        <f>_xlfn.IFS(G780="ETAPA", SUMIFS(ValorTotalComD, Nivel, A780), G780="SUB-ETAPA", SUMIFS(ValorTotalComD, SubNivel, C780), TRUE, T780)</f>
        <v/>
      </c>
      <c r="P780" s="584">
        <f>IF(I780="", "", IFERROR(VLOOKUP(VALUE(I780), _BaseAbril2026, 5, 0), IFERROR(VLOOKUP(TEXT(I780, "@"), _BaseAbril2026, 5, 0), "")))</f>
        <v/>
      </c>
      <c r="Q780" s="585">
        <f>IFERROR(IF(S780="BDI1", TRUNC(P780*(1+$R$18), 2),IF(S780="BDI2", TRUNC(P780*(1+$Q$18), 2), "")), "")</f>
        <v/>
      </c>
      <c r="R780" s="586">
        <f>_xlfn.IFS(G780="ETAPA", SUMIFS(ValorTotalSemD, Nivel, A780), G780="SUB-ETAPA", SUMIFS(ValorTotalSemD, SubNivel, C780), TRUE, U780)</f>
        <v/>
      </c>
      <c r="S780" s="587">
        <f>IF(G780="","",IF(OR(G780="etapa",G780="sub-etapa"),"",OFFSET(MCQ!M$20,ROW(M780)-ROW(M$20),0)))</f>
        <v/>
      </c>
      <c r="T780" s="588">
        <f>IFERROR(TRUNC(L780*N780,2),"")</f>
        <v/>
      </c>
      <c r="U780" s="589">
        <f>IFERROR(TRUNC(L780*Q780,2),"")</f>
        <v/>
      </c>
    </row>
    <row r="781">
      <c r="A781" s="18">
        <f>OFFSET(MCQ!A$20,ROW(A781)-ROW(A$20),0)</f>
        <v/>
      </c>
      <c r="B781" s="18">
        <f>OFFSET(MCQ!B$20,ROW(B781)-ROW(B$20),0)</f>
        <v/>
      </c>
      <c r="C781" s="18">
        <f>OFFSET(MCQ!C$20,ROW(C781)-ROW(C$20),0)</f>
        <v/>
      </c>
      <c r="D781" s="18">
        <f>OFFSET(MCQ!D$20,ROW(D781)-ROW(D$20),0)</f>
        <v/>
      </c>
      <c r="E781" s="18">
        <f>OFFSET(MCQ!E$20,ROW(E781)-ROW(E$20),0)</f>
        <v/>
      </c>
      <c r="F781" s="18" t="n"/>
      <c r="G781" s="233">
        <f>OFFSET(MCQ!G$20,ROW(G781)-ROW(G$20),0)</f>
        <v/>
      </c>
      <c r="H781" s="583">
        <f>IF(G781="","",OFFSET(MCQ!H$20,ROW(H781)-ROW(H$20),0))</f>
        <v/>
      </c>
      <c r="I781" s="24">
        <f>IF(G781="","",IF(OR(G781="etapa",G781="sub-etapa"),"",OFFSET(MCQ!I$20,ROW(I781)-ROW(I$20),0)))</f>
        <v/>
      </c>
      <c r="J781" s="25">
        <f>IF(G781="","",OFFSET(MCQ!J$20,ROW(J781)-ROW(J$20),0))</f>
        <v/>
      </c>
      <c r="K781" s="24">
        <f>IF(G781="","",IF(OR(G781="etapa",G781="sub-etapa"),"",OFFSET(MCQ!K$20,ROW(K781)-ROW(K$20),0)))</f>
        <v/>
      </c>
      <c r="L781" s="26">
        <f>IF(G781="","",IF(OR(G781="etapa",G781="sub-etapa"),"",TRUNC(OFFSET(MCQ!L$20,ROW(L781)-ROW(L$20),0),2)))</f>
        <v/>
      </c>
      <c r="M781" s="584">
        <f>IF(I781="", "", IFERROR(VLOOKUP(VALUE(I781), _BaseAbril2026, 4, 0), IFERROR(VLOOKUP(TEXT(I781, "@"), _BaseAbril2026, 4, 0), "")))</f>
        <v/>
      </c>
      <c r="N781" s="585">
        <f>IFERROR(IF(S781="BDI1", TRUNC(M781*(1+$O$18), 2),IF(S781="BDI2", TRUNC(M781*(1+$N$18), 2), "")), "")</f>
        <v/>
      </c>
      <c r="O781" s="586">
        <f>_xlfn.IFS(G781="ETAPA", SUMIFS(ValorTotalComD, Nivel, A781), G781="SUB-ETAPA", SUMIFS(ValorTotalComD, SubNivel, C781), TRUE, T781)</f>
        <v/>
      </c>
      <c r="P781" s="584">
        <f>IF(I781="", "", IFERROR(VLOOKUP(VALUE(I781), _BaseAbril2026, 5, 0), IFERROR(VLOOKUP(TEXT(I781, "@"), _BaseAbril2026, 5, 0), "")))</f>
        <v/>
      </c>
      <c r="Q781" s="585">
        <f>IFERROR(IF(S781="BDI1", TRUNC(P781*(1+$R$18), 2),IF(S781="BDI2", TRUNC(P781*(1+$Q$18), 2), "")), "")</f>
        <v/>
      </c>
      <c r="R781" s="586">
        <f>_xlfn.IFS(G781="ETAPA", SUMIFS(ValorTotalSemD, Nivel, A781), G781="SUB-ETAPA", SUMIFS(ValorTotalSemD, SubNivel, C781), TRUE, U781)</f>
        <v/>
      </c>
      <c r="S781" s="587">
        <f>IF(G781="","",IF(OR(G781="etapa",G781="sub-etapa"),"",OFFSET(MCQ!M$20,ROW(M781)-ROW(M$20),0)))</f>
        <v/>
      </c>
      <c r="T781" s="588">
        <f>IFERROR(TRUNC(L781*N781,2),"")</f>
        <v/>
      </c>
      <c r="U781" s="589">
        <f>IFERROR(TRUNC(L781*Q781,2),"")</f>
        <v/>
      </c>
    </row>
    <row r="782">
      <c r="A782" s="18">
        <f>OFFSET(MCQ!A$20,ROW(A782)-ROW(A$20),0)</f>
        <v/>
      </c>
      <c r="B782" s="18">
        <f>OFFSET(MCQ!B$20,ROW(B782)-ROW(B$20),0)</f>
        <v/>
      </c>
      <c r="C782" s="18">
        <f>OFFSET(MCQ!C$20,ROW(C782)-ROW(C$20),0)</f>
        <v/>
      </c>
      <c r="D782" s="18">
        <f>OFFSET(MCQ!D$20,ROW(D782)-ROW(D$20),0)</f>
        <v/>
      </c>
      <c r="E782" s="18">
        <f>OFFSET(MCQ!E$20,ROW(E782)-ROW(E$20),0)</f>
        <v/>
      </c>
      <c r="F782" s="18" t="n"/>
      <c r="G782" s="233">
        <f>OFFSET(MCQ!G$20,ROW(G782)-ROW(G$20),0)</f>
        <v/>
      </c>
      <c r="H782" s="583">
        <f>IF(G782="","",OFFSET(MCQ!H$20,ROW(H782)-ROW(H$20),0))</f>
        <v/>
      </c>
      <c r="I782" s="24">
        <f>IF(G782="","",IF(OR(G782="etapa",G782="sub-etapa"),"",OFFSET(MCQ!I$20,ROW(I782)-ROW(I$20),0)))</f>
        <v/>
      </c>
      <c r="J782" s="25">
        <f>IF(G782="","",OFFSET(MCQ!J$20,ROW(J782)-ROW(J$20),0))</f>
        <v/>
      </c>
      <c r="K782" s="24">
        <f>IF(G782="","",IF(OR(G782="etapa",G782="sub-etapa"),"",OFFSET(MCQ!K$20,ROW(K782)-ROW(K$20),0)))</f>
        <v/>
      </c>
      <c r="L782" s="26">
        <f>IF(G782="","",IF(OR(G782="etapa",G782="sub-etapa"),"",TRUNC(OFFSET(MCQ!L$20,ROW(L782)-ROW(L$20),0),2)))</f>
        <v/>
      </c>
      <c r="M782" s="584">
        <f>IF(I782="", "", IFERROR(VLOOKUP(VALUE(I782), _BaseAbril2026, 4, 0), IFERROR(VLOOKUP(TEXT(I782, "@"), _BaseAbril2026, 4, 0), "")))</f>
        <v/>
      </c>
      <c r="N782" s="585">
        <f>IFERROR(IF(S782="BDI1", TRUNC(M782*(1+$O$18), 2),IF(S782="BDI2", TRUNC(M782*(1+$N$18), 2), "")), "")</f>
        <v/>
      </c>
      <c r="O782" s="586">
        <f>_xlfn.IFS(G782="ETAPA", SUMIFS(ValorTotalComD, Nivel, A782), G782="SUB-ETAPA", SUMIFS(ValorTotalComD, SubNivel, C782), TRUE, T782)</f>
        <v/>
      </c>
      <c r="P782" s="584">
        <f>IF(I782="", "", IFERROR(VLOOKUP(VALUE(I782), _BaseAbril2026, 5, 0), IFERROR(VLOOKUP(TEXT(I782, "@"), _BaseAbril2026, 5, 0), "")))</f>
        <v/>
      </c>
      <c r="Q782" s="585">
        <f>IFERROR(IF(S782="BDI1", TRUNC(P782*(1+$R$18), 2),IF(S782="BDI2", TRUNC(P782*(1+$Q$18), 2), "")), "")</f>
        <v/>
      </c>
      <c r="R782" s="586">
        <f>_xlfn.IFS(G782="ETAPA", SUMIFS(ValorTotalSemD, Nivel, A782), G782="SUB-ETAPA", SUMIFS(ValorTotalSemD, SubNivel, C782), TRUE, U782)</f>
        <v/>
      </c>
      <c r="S782" s="587">
        <f>IF(G782="","",IF(OR(G782="etapa",G782="sub-etapa"),"",OFFSET(MCQ!M$20,ROW(M782)-ROW(M$20),0)))</f>
        <v/>
      </c>
      <c r="T782" s="588">
        <f>IFERROR(TRUNC(L782*N782,2),"")</f>
        <v/>
      </c>
      <c r="U782" s="589">
        <f>IFERROR(TRUNC(L782*Q782,2),"")</f>
        <v/>
      </c>
    </row>
    <row r="783">
      <c r="A783" s="18">
        <f>OFFSET(MCQ!A$20,ROW(A783)-ROW(A$20),0)</f>
        <v/>
      </c>
      <c r="B783" s="18">
        <f>OFFSET(MCQ!B$20,ROW(B783)-ROW(B$20),0)</f>
        <v/>
      </c>
      <c r="C783" s="18">
        <f>OFFSET(MCQ!C$20,ROW(C783)-ROW(C$20),0)</f>
        <v/>
      </c>
      <c r="D783" s="18">
        <f>OFFSET(MCQ!D$20,ROW(D783)-ROW(D$20),0)</f>
        <v/>
      </c>
      <c r="E783" s="18">
        <f>OFFSET(MCQ!E$20,ROW(E783)-ROW(E$20),0)</f>
        <v/>
      </c>
      <c r="F783" s="18" t="n"/>
      <c r="G783" s="233">
        <f>OFFSET(MCQ!G$20,ROW(G783)-ROW(G$20),0)</f>
        <v/>
      </c>
      <c r="H783" s="583">
        <f>IF(G783="","",OFFSET(MCQ!H$20,ROW(H783)-ROW(H$20),0))</f>
        <v/>
      </c>
      <c r="I783" s="24">
        <f>IF(G783="","",IF(OR(G783="etapa",G783="sub-etapa"),"",OFFSET(MCQ!I$20,ROW(I783)-ROW(I$20),0)))</f>
        <v/>
      </c>
      <c r="J783" s="25">
        <f>IF(G783="","",OFFSET(MCQ!J$20,ROW(J783)-ROW(J$20),0))</f>
        <v/>
      </c>
      <c r="K783" s="24">
        <f>IF(G783="","",IF(OR(G783="etapa",G783="sub-etapa"),"",OFFSET(MCQ!K$20,ROW(K783)-ROW(K$20),0)))</f>
        <v/>
      </c>
      <c r="L783" s="26">
        <f>IF(G783="","",IF(OR(G783="etapa",G783="sub-etapa"),"",TRUNC(OFFSET(MCQ!L$20,ROW(L783)-ROW(L$20),0),2)))</f>
        <v/>
      </c>
      <c r="M783" s="584">
        <f>IF(I783="", "", IFERROR(VLOOKUP(VALUE(I783), _BaseAbril2026, 4, 0), IFERROR(VLOOKUP(TEXT(I783, "@"), _BaseAbril2026, 4, 0), "")))</f>
        <v/>
      </c>
      <c r="N783" s="585">
        <f>IFERROR(IF(S783="BDI1", TRUNC(M783*(1+$O$18), 2),IF(S783="BDI2", TRUNC(M783*(1+$N$18), 2), "")), "")</f>
        <v/>
      </c>
      <c r="O783" s="586">
        <f>_xlfn.IFS(G783="ETAPA", SUMIFS(ValorTotalComD, Nivel, A783), G783="SUB-ETAPA", SUMIFS(ValorTotalComD, SubNivel, C783), TRUE, T783)</f>
        <v/>
      </c>
      <c r="P783" s="584">
        <f>IF(I783="", "", IFERROR(VLOOKUP(VALUE(I783), _BaseAbril2026, 5, 0), IFERROR(VLOOKUP(TEXT(I783, "@"), _BaseAbril2026, 5, 0), "")))</f>
        <v/>
      </c>
      <c r="Q783" s="585">
        <f>IFERROR(IF(S783="BDI1", TRUNC(P783*(1+$R$18), 2),IF(S783="BDI2", TRUNC(P783*(1+$Q$18), 2), "")), "")</f>
        <v/>
      </c>
      <c r="R783" s="586">
        <f>_xlfn.IFS(G783="ETAPA", SUMIFS(ValorTotalSemD, Nivel, A783), G783="SUB-ETAPA", SUMIFS(ValorTotalSemD, SubNivel, C783), TRUE, U783)</f>
        <v/>
      </c>
      <c r="S783" s="587">
        <f>IF(G783="","",IF(OR(G783="etapa",G783="sub-etapa"),"",OFFSET(MCQ!M$20,ROW(M783)-ROW(M$20),0)))</f>
        <v/>
      </c>
      <c r="T783" s="588">
        <f>IFERROR(TRUNC(L783*N783,2),"")</f>
        <v/>
      </c>
      <c r="U783" s="589">
        <f>IFERROR(TRUNC(L783*Q783,2),"")</f>
        <v/>
      </c>
    </row>
    <row r="784">
      <c r="A784" s="18">
        <f>OFFSET(MCQ!A$20,ROW(A784)-ROW(A$20),0)</f>
        <v/>
      </c>
      <c r="B784" s="18">
        <f>OFFSET(MCQ!B$20,ROW(B784)-ROW(B$20),0)</f>
        <v/>
      </c>
      <c r="C784" s="18">
        <f>OFFSET(MCQ!C$20,ROW(C784)-ROW(C$20),0)</f>
        <v/>
      </c>
      <c r="D784" s="18">
        <f>OFFSET(MCQ!D$20,ROW(D784)-ROW(D$20),0)</f>
        <v/>
      </c>
      <c r="E784" s="18">
        <f>OFFSET(MCQ!E$20,ROW(E784)-ROW(E$20),0)</f>
        <v/>
      </c>
      <c r="F784" s="18" t="n"/>
      <c r="G784" s="233">
        <f>OFFSET(MCQ!G$20,ROW(G784)-ROW(G$20),0)</f>
        <v/>
      </c>
      <c r="H784" s="583">
        <f>IF(G784="","",OFFSET(MCQ!H$20,ROW(H784)-ROW(H$20),0))</f>
        <v/>
      </c>
      <c r="I784" s="24">
        <f>IF(G784="","",IF(OR(G784="etapa",G784="sub-etapa"),"",OFFSET(MCQ!I$20,ROW(I784)-ROW(I$20),0)))</f>
        <v/>
      </c>
      <c r="J784" s="25">
        <f>IF(G784="","",OFFSET(MCQ!J$20,ROW(J784)-ROW(J$20),0))</f>
        <v/>
      </c>
      <c r="K784" s="24">
        <f>IF(G784="","",IF(OR(G784="etapa",G784="sub-etapa"),"",OFFSET(MCQ!K$20,ROW(K784)-ROW(K$20),0)))</f>
        <v/>
      </c>
      <c r="L784" s="26">
        <f>IF(G784="","",IF(OR(G784="etapa",G784="sub-etapa"),"",TRUNC(OFFSET(MCQ!L$20,ROW(L784)-ROW(L$20),0),2)))</f>
        <v/>
      </c>
      <c r="M784" s="584">
        <f>IF(I784="", "", IFERROR(VLOOKUP(VALUE(I784), _BaseAbril2026, 4, 0), IFERROR(VLOOKUP(TEXT(I784, "@"), _BaseAbril2026, 4, 0), "")))</f>
        <v/>
      </c>
      <c r="N784" s="585">
        <f>IFERROR(IF(S784="BDI1", TRUNC(M784*(1+$O$18), 2),IF(S784="BDI2", TRUNC(M784*(1+$N$18), 2), "")), "")</f>
        <v/>
      </c>
      <c r="O784" s="586">
        <f>_xlfn.IFS(G784="ETAPA", SUMIFS(ValorTotalComD, Nivel, A784), G784="SUB-ETAPA", SUMIFS(ValorTotalComD, SubNivel, C784), TRUE, T784)</f>
        <v/>
      </c>
      <c r="P784" s="584">
        <f>IF(I784="", "", IFERROR(VLOOKUP(VALUE(I784), _BaseAbril2026, 5, 0), IFERROR(VLOOKUP(TEXT(I784, "@"), _BaseAbril2026, 5, 0), "")))</f>
        <v/>
      </c>
      <c r="Q784" s="585">
        <f>IFERROR(IF(S784="BDI1", TRUNC(P784*(1+$R$18), 2),IF(S784="BDI2", TRUNC(P784*(1+$Q$18), 2), "")), "")</f>
        <v/>
      </c>
      <c r="R784" s="586">
        <f>_xlfn.IFS(G784="ETAPA", SUMIFS(ValorTotalSemD, Nivel, A784), G784="SUB-ETAPA", SUMIFS(ValorTotalSemD, SubNivel, C784), TRUE, U784)</f>
        <v/>
      </c>
      <c r="S784" s="587">
        <f>IF(G784="","",IF(OR(G784="etapa",G784="sub-etapa"),"",OFFSET(MCQ!M$20,ROW(M784)-ROW(M$20),0)))</f>
        <v/>
      </c>
      <c r="T784" s="588">
        <f>IFERROR(TRUNC(L784*N784,2),"")</f>
        <v/>
      </c>
      <c r="U784" s="589">
        <f>IFERROR(TRUNC(L784*Q784,2),"")</f>
        <v/>
      </c>
    </row>
    <row r="785">
      <c r="A785" s="18">
        <f>OFFSET(MCQ!A$20,ROW(A785)-ROW(A$20),0)</f>
        <v/>
      </c>
      <c r="B785" s="18">
        <f>OFFSET(MCQ!B$20,ROW(B785)-ROW(B$20),0)</f>
        <v/>
      </c>
      <c r="C785" s="18">
        <f>OFFSET(MCQ!C$20,ROW(C785)-ROW(C$20),0)</f>
        <v/>
      </c>
      <c r="D785" s="18">
        <f>OFFSET(MCQ!D$20,ROW(D785)-ROW(D$20),0)</f>
        <v/>
      </c>
      <c r="E785" s="18">
        <f>OFFSET(MCQ!E$20,ROW(E785)-ROW(E$20),0)</f>
        <v/>
      </c>
      <c r="F785" s="18" t="n"/>
      <c r="G785" s="233">
        <f>OFFSET(MCQ!G$20,ROW(G785)-ROW(G$20),0)</f>
        <v/>
      </c>
      <c r="H785" s="583">
        <f>IF(G785="","",OFFSET(MCQ!H$20,ROW(H785)-ROW(H$20),0))</f>
        <v/>
      </c>
      <c r="I785" s="24">
        <f>IF(G785="","",IF(OR(G785="etapa",G785="sub-etapa"),"",OFFSET(MCQ!I$20,ROW(I785)-ROW(I$20),0)))</f>
        <v/>
      </c>
      <c r="J785" s="25">
        <f>IF(G785="","",OFFSET(MCQ!J$20,ROW(J785)-ROW(J$20),0))</f>
        <v/>
      </c>
      <c r="K785" s="24">
        <f>IF(G785="","",IF(OR(G785="etapa",G785="sub-etapa"),"",OFFSET(MCQ!K$20,ROW(K785)-ROW(K$20),0)))</f>
        <v/>
      </c>
      <c r="L785" s="26">
        <f>IF(G785="","",IF(OR(G785="etapa",G785="sub-etapa"),"",TRUNC(OFFSET(MCQ!L$20,ROW(L785)-ROW(L$20),0),2)))</f>
        <v/>
      </c>
      <c r="M785" s="584">
        <f>IF(I785="", "", IFERROR(VLOOKUP(VALUE(I785), _BaseAbril2026, 4, 0), IFERROR(VLOOKUP(TEXT(I785, "@"), _BaseAbril2026, 4, 0), "")))</f>
        <v/>
      </c>
      <c r="N785" s="585">
        <f>IFERROR(IF(S785="BDI1", TRUNC(M785*(1+$O$18), 2),IF(S785="BDI2", TRUNC(M785*(1+$N$18), 2), "")), "")</f>
        <v/>
      </c>
      <c r="O785" s="586">
        <f>_xlfn.IFS(G785="ETAPA", SUMIFS(ValorTotalComD, Nivel, A785), G785="SUB-ETAPA", SUMIFS(ValorTotalComD, SubNivel, C785), TRUE, T785)</f>
        <v/>
      </c>
      <c r="P785" s="584">
        <f>IF(I785="", "", IFERROR(VLOOKUP(VALUE(I785), _BaseAbril2026, 5, 0), IFERROR(VLOOKUP(TEXT(I785, "@"), _BaseAbril2026, 5, 0), "")))</f>
        <v/>
      </c>
      <c r="Q785" s="585">
        <f>IFERROR(IF(S785="BDI1", TRUNC(P785*(1+$R$18), 2),IF(S785="BDI2", TRUNC(P785*(1+$Q$18), 2), "")), "")</f>
        <v/>
      </c>
      <c r="R785" s="586">
        <f>_xlfn.IFS(G785="ETAPA", SUMIFS(ValorTotalSemD, Nivel, A785), G785="SUB-ETAPA", SUMIFS(ValorTotalSemD, SubNivel, C785), TRUE, U785)</f>
        <v/>
      </c>
      <c r="S785" s="587">
        <f>IF(G785="","",IF(OR(G785="etapa",G785="sub-etapa"),"",OFFSET(MCQ!M$20,ROW(M785)-ROW(M$20),0)))</f>
        <v/>
      </c>
      <c r="T785" s="588">
        <f>IFERROR(TRUNC(L785*N785,2),"")</f>
        <v/>
      </c>
      <c r="U785" s="589">
        <f>IFERROR(TRUNC(L785*Q785,2),"")</f>
        <v/>
      </c>
    </row>
    <row r="786">
      <c r="A786" s="18">
        <f>OFFSET(MCQ!A$20,ROW(A786)-ROW(A$20),0)</f>
        <v/>
      </c>
      <c r="B786" s="18">
        <f>OFFSET(MCQ!B$20,ROW(B786)-ROW(B$20),0)</f>
        <v/>
      </c>
      <c r="C786" s="18">
        <f>OFFSET(MCQ!C$20,ROW(C786)-ROW(C$20),0)</f>
        <v/>
      </c>
      <c r="D786" s="18">
        <f>OFFSET(MCQ!D$20,ROW(D786)-ROW(D$20),0)</f>
        <v/>
      </c>
      <c r="E786" s="18">
        <f>OFFSET(MCQ!E$20,ROW(E786)-ROW(E$20),0)</f>
        <v/>
      </c>
      <c r="F786" s="18" t="n"/>
      <c r="G786" s="233">
        <f>OFFSET(MCQ!G$20,ROW(G786)-ROW(G$20),0)</f>
        <v/>
      </c>
      <c r="H786" s="583">
        <f>IF(G786="","",OFFSET(MCQ!H$20,ROW(H786)-ROW(H$20),0))</f>
        <v/>
      </c>
      <c r="I786" s="24">
        <f>IF(G786="","",IF(OR(G786="etapa",G786="sub-etapa"),"",OFFSET(MCQ!I$20,ROW(I786)-ROW(I$20),0)))</f>
        <v/>
      </c>
      <c r="J786" s="25">
        <f>IF(G786="","",OFFSET(MCQ!J$20,ROW(J786)-ROW(J$20),0))</f>
        <v/>
      </c>
      <c r="K786" s="24">
        <f>IF(G786="","",IF(OR(G786="etapa",G786="sub-etapa"),"",OFFSET(MCQ!K$20,ROW(K786)-ROW(K$20),0)))</f>
        <v/>
      </c>
      <c r="L786" s="26">
        <f>IF(G786="","",IF(OR(G786="etapa",G786="sub-etapa"),"",TRUNC(OFFSET(MCQ!L$20,ROW(L786)-ROW(L$20),0),2)))</f>
        <v/>
      </c>
      <c r="M786" s="584">
        <f>IF(I786="", "", IFERROR(VLOOKUP(VALUE(I786), _BaseAbril2026, 4, 0), IFERROR(VLOOKUP(TEXT(I786, "@"), _BaseAbril2026, 4, 0), "")))</f>
        <v/>
      </c>
      <c r="N786" s="585">
        <f>IFERROR(IF(S786="BDI1", TRUNC(M786*(1+$O$18), 2),IF(S786="BDI2", TRUNC(M786*(1+$N$18), 2), "")), "")</f>
        <v/>
      </c>
      <c r="O786" s="586">
        <f>_xlfn.IFS(G786="ETAPA", SUMIFS(ValorTotalComD, Nivel, A786), G786="SUB-ETAPA", SUMIFS(ValorTotalComD, SubNivel, C786), TRUE, T786)</f>
        <v/>
      </c>
      <c r="P786" s="584">
        <f>IF(I786="", "", IFERROR(VLOOKUP(VALUE(I786), _BaseAbril2026, 5, 0), IFERROR(VLOOKUP(TEXT(I786, "@"), _BaseAbril2026, 5, 0), "")))</f>
        <v/>
      </c>
      <c r="Q786" s="585">
        <f>IFERROR(IF(S786="BDI1", TRUNC(P786*(1+$R$18), 2),IF(S786="BDI2", TRUNC(P786*(1+$Q$18), 2), "")), "")</f>
        <v/>
      </c>
      <c r="R786" s="586">
        <f>_xlfn.IFS(G786="ETAPA", SUMIFS(ValorTotalSemD, Nivel, A786), G786="SUB-ETAPA", SUMIFS(ValorTotalSemD, SubNivel, C786), TRUE, U786)</f>
        <v/>
      </c>
      <c r="S786" s="587">
        <f>IF(G786="","",IF(OR(G786="etapa",G786="sub-etapa"),"",OFFSET(MCQ!M$20,ROW(M786)-ROW(M$20),0)))</f>
        <v/>
      </c>
      <c r="T786" s="588">
        <f>IFERROR(TRUNC(L786*N786,2),"")</f>
        <v/>
      </c>
      <c r="U786" s="589">
        <f>IFERROR(TRUNC(L786*Q786,2),"")</f>
        <v/>
      </c>
    </row>
    <row r="787">
      <c r="A787" s="18">
        <f>OFFSET(MCQ!A$20,ROW(A787)-ROW(A$20),0)</f>
        <v/>
      </c>
      <c r="B787" s="18">
        <f>OFFSET(MCQ!B$20,ROW(B787)-ROW(B$20),0)</f>
        <v/>
      </c>
      <c r="C787" s="18">
        <f>OFFSET(MCQ!C$20,ROW(C787)-ROW(C$20),0)</f>
        <v/>
      </c>
      <c r="D787" s="18">
        <f>OFFSET(MCQ!D$20,ROW(D787)-ROW(D$20),0)</f>
        <v/>
      </c>
      <c r="E787" s="18">
        <f>OFFSET(MCQ!E$20,ROW(E787)-ROW(E$20),0)</f>
        <v/>
      </c>
      <c r="F787" s="18" t="n"/>
      <c r="G787" s="233">
        <f>OFFSET(MCQ!G$20,ROW(G787)-ROW(G$20),0)</f>
        <v/>
      </c>
      <c r="H787" s="583">
        <f>IF(G787="","",OFFSET(MCQ!H$20,ROW(H787)-ROW(H$20),0))</f>
        <v/>
      </c>
      <c r="I787" s="24">
        <f>IF(G787="","",IF(OR(G787="etapa",G787="sub-etapa"),"",OFFSET(MCQ!I$20,ROW(I787)-ROW(I$20),0)))</f>
        <v/>
      </c>
      <c r="J787" s="25">
        <f>IF(G787="","",OFFSET(MCQ!J$20,ROW(J787)-ROW(J$20),0))</f>
        <v/>
      </c>
      <c r="K787" s="24">
        <f>IF(G787="","",IF(OR(G787="etapa",G787="sub-etapa"),"",OFFSET(MCQ!K$20,ROW(K787)-ROW(K$20),0)))</f>
        <v/>
      </c>
      <c r="L787" s="26">
        <f>IF(G787="","",IF(OR(G787="etapa",G787="sub-etapa"),"",TRUNC(OFFSET(MCQ!L$20,ROW(L787)-ROW(L$20),0),2)))</f>
        <v/>
      </c>
      <c r="M787" s="584">
        <f>IF(I787="", "", IFERROR(VLOOKUP(VALUE(I787), _BaseAbril2026, 4, 0), IFERROR(VLOOKUP(TEXT(I787, "@"), _BaseAbril2026, 4, 0), "")))</f>
        <v/>
      </c>
      <c r="N787" s="585">
        <f>IFERROR(IF(S787="BDI1", TRUNC(M787*(1+$O$18), 2),IF(S787="BDI2", TRUNC(M787*(1+$N$18), 2), "")), "")</f>
        <v/>
      </c>
      <c r="O787" s="586">
        <f>_xlfn.IFS(G787="ETAPA", SUMIFS(ValorTotalComD, Nivel, A787), G787="SUB-ETAPA", SUMIFS(ValorTotalComD, SubNivel, C787), TRUE, T787)</f>
        <v/>
      </c>
      <c r="P787" s="584">
        <f>IF(I787="", "", IFERROR(VLOOKUP(VALUE(I787), _BaseAbril2026, 5, 0), IFERROR(VLOOKUP(TEXT(I787, "@"), _BaseAbril2026, 5, 0), "")))</f>
        <v/>
      </c>
      <c r="Q787" s="585">
        <f>IFERROR(IF(S787="BDI1", TRUNC(P787*(1+$R$18), 2),IF(S787="BDI2", TRUNC(P787*(1+$Q$18), 2), "")), "")</f>
        <v/>
      </c>
      <c r="R787" s="586">
        <f>_xlfn.IFS(G787="ETAPA", SUMIFS(ValorTotalSemD, Nivel, A787), G787="SUB-ETAPA", SUMIFS(ValorTotalSemD, SubNivel, C787), TRUE, U787)</f>
        <v/>
      </c>
      <c r="S787" s="587">
        <f>IF(G787="","",IF(OR(G787="etapa",G787="sub-etapa"),"",OFFSET(MCQ!M$20,ROW(M787)-ROW(M$20),0)))</f>
        <v/>
      </c>
      <c r="T787" s="588">
        <f>IFERROR(TRUNC(L787*N787,2),"")</f>
        <v/>
      </c>
      <c r="U787" s="589">
        <f>IFERROR(TRUNC(L787*Q787,2),"")</f>
        <v/>
      </c>
    </row>
    <row r="788">
      <c r="A788" s="18">
        <f>OFFSET(MCQ!A$20,ROW(A788)-ROW(A$20),0)</f>
        <v/>
      </c>
      <c r="B788" s="18">
        <f>OFFSET(MCQ!B$20,ROW(B788)-ROW(B$20),0)</f>
        <v/>
      </c>
      <c r="C788" s="18">
        <f>OFFSET(MCQ!C$20,ROW(C788)-ROW(C$20),0)</f>
        <v/>
      </c>
      <c r="D788" s="18">
        <f>OFFSET(MCQ!D$20,ROW(D788)-ROW(D$20),0)</f>
        <v/>
      </c>
      <c r="E788" s="18">
        <f>OFFSET(MCQ!E$20,ROW(E788)-ROW(E$20),0)</f>
        <v/>
      </c>
      <c r="F788" s="18" t="n"/>
      <c r="G788" s="233">
        <f>OFFSET(MCQ!G$20,ROW(G788)-ROW(G$20),0)</f>
        <v/>
      </c>
      <c r="H788" s="583">
        <f>IF(G788="","",OFFSET(MCQ!H$20,ROW(H788)-ROW(H$20),0))</f>
        <v/>
      </c>
      <c r="I788" s="24">
        <f>IF(G788="","",IF(OR(G788="etapa",G788="sub-etapa"),"",OFFSET(MCQ!I$20,ROW(I788)-ROW(I$20),0)))</f>
        <v/>
      </c>
      <c r="J788" s="25">
        <f>IF(G788="","",OFFSET(MCQ!J$20,ROW(J788)-ROW(J$20),0))</f>
        <v/>
      </c>
      <c r="K788" s="24">
        <f>IF(G788="","",IF(OR(G788="etapa",G788="sub-etapa"),"",OFFSET(MCQ!K$20,ROW(K788)-ROW(K$20),0)))</f>
        <v/>
      </c>
      <c r="L788" s="26">
        <f>IF(G788="","",IF(OR(G788="etapa",G788="sub-etapa"),"",TRUNC(OFFSET(MCQ!L$20,ROW(L788)-ROW(L$20),0),2)))</f>
        <v/>
      </c>
      <c r="M788" s="584">
        <f>IF(I788="", "", IFERROR(VLOOKUP(VALUE(I788), _BaseAbril2026, 4, 0), IFERROR(VLOOKUP(TEXT(I788, "@"), _BaseAbril2026, 4, 0), "")))</f>
        <v/>
      </c>
      <c r="N788" s="585">
        <f>IFERROR(IF(S788="BDI1", TRUNC(M788*(1+$O$18), 2),IF(S788="BDI2", TRUNC(M788*(1+$N$18), 2), "")), "")</f>
        <v/>
      </c>
      <c r="O788" s="586">
        <f>_xlfn.IFS(G788="ETAPA", SUMIFS(ValorTotalComD, Nivel, A788), G788="SUB-ETAPA", SUMIFS(ValorTotalComD, SubNivel, C788), TRUE, T788)</f>
        <v/>
      </c>
      <c r="P788" s="584">
        <f>IF(I788="", "", IFERROR(VLOOKUP(VALUE(I788), _BaseAbril2026, 5, 0), IFERROR(VLOOKUP(TEXT(I788, "@"), _BaseAbril2026, 5, 0), "")))</f>
        <v/>
      </c>
      <c r="Q788" s="585">
        <f>IFERROR(IF(S788="BDI1", TRUNC(P788*(1+$R$18), 2),IF(S788="BDI2", TRUNC(P788*(1+$Q$18), 2), "")), "")</f>
        <v/>
      </c>
      <c r="R788" s="586">
        <f>_xlfn.IFS(G788="ETAPA", SUMIFS(ValorTotalSemD, Nivel, A788), G788="SUB-ETAPA", SUMIFS(ValorTotalSemD, SubNivel, C788), TRUE, U788)</f>
        <v/>
      </c>
      <c r="S788" s="587">
        <f>IF(G788="","",IF(OR(G788="etapa",G788="sub-etapa"),"",OFFSET(MCQ!M$20,ROW(M788)-ROW(M$20),0)))</f>
        <v/>
      </c>
      <c r="T788" s="588">
        <f>IFERROR(TRUNC(L788*N788,2),"")</f>
        <v/>
      </c>
      <c r="U788" s="589">
        <f>IFERROR(TRUNC(L788*Q788,2),"")</f>
        <v/>
      </c>
    </row>
    <row r="789">
      <c r="A789" s="18">
        <f>OFFSET(MCQ!A$20,ROW(A789)-ROW(A$20),0)</f>
        <v/>
      </c>
      <c r="B789" s="18">
        <f>OFFSET(MCQ!B$20,ROW(B789)-ROW(B$20),0)</f>
        <v/>
      </c>
      <c r="C789" s="18">
        <f>OFFSET(MCQ!C$20,ROW(C789)-ROW(C$20),0)</f>
        <v/>
      </c>
      <c r="D789" s="18">
        <f>OFFSET(MCQ!D$20,ROW(D789)-ROW(D$20),0)</f>
        <v/>
      </c>
      <c r="E789" s="18">
        <f>OFFSET(MCQ!E$20,ROW(E789)-ROW(E$20),0)</f>
        <v/>
      </c>
      <c r="F789" s="18" t="n"/>
      <c r="G789" s="233">
        <f>OFFSET(MCQ!G$20,ROW(G789)-ROW(G$20),0)</f>
        <v/>
      </c>
      <c r="H789" s="583">
        <f>IF(G789="","",OFFSET(MCQ!H$20,ROW(H789)-ROW(H$20),0))</f>
        <v/>
      </c>
      <c r="I789" s="24">
        <f>IF(G789="","",IF(OR(G789="etapa",G789="sub-etapa"),"",OFFSET(MCQ!I$20,ROW(I789)-ROW(I$20),0)))</f>
        <v/>
      </c>
      <c r="J789" s="25">
        <f>IF(G789="","",OFFSET(MCQ!J$20,ROW(J789)-ROW(J$20),0))</f>
        <v/>
      </c>
      <c r="K789" s="24">
        <f>IF(G789="","",IF(OR(G789="etapa",G789="sub-etapa"),"",OFFSET(MCQ!K$20,ROW(K789)-ROW(K$20),0)))</f>
        <v/>
      </c>
      <c r="L789" s="26">
        <f>IF(G789="","",IF(OR(G789="etapa",G789="sub-etapa"),"",TRUNC(OFFSET(MCQ!L$20,ROW(L789)-ROW(L$20),0),2)))</f>
        <v/>
      </c>
      <c r="M789" s="584">
        <f>IF(I789="", "", IFERROR(VLOOKUP(VALUE(I789), _BaseAbril2026, 4, 0), IFERROR(VLOOKUP(TEXT(I789, "@"), _BaseAbril2026, 4, 0), "")))</f>
        <v/>
      </c>
      <c r="N789" s="585">
        <f>IFERROR(IF(S789="BDI1", TRUNC(M789*(1+$O$18), 2),IF(S789="BDI2", TRUNC(M789*(1+$N$18), 2), "")), "")</f>
        <v/>
      </c>
      <c r="O789" s="586">
        <f>_xlfn.IFS(G789="ETAPA", SUMIFS(ValorTotalComD, Nivel, A789), G789="SUB-ETAPA", SUMIFS(ValorTotalComD, SubNivel, C789), TRUE, T789)</f>
        <v/>
      </c>
      <c r="P789" s="584">
        <f>IF(I789="", "", IFERROR(VLOOKUP(VALUE(I789), _BaseAbril2026, 5, 0), IFERROR(VLOOKUP(TEXT(I789, "@"), _BaseAbril2026, 5, 0), "")))</f>
        <v/>
      </c>
      <c r="Q789" s="585">
        <f>IFERROR(IF(S789="BDI1", TRUNC(P789*(1+$R$18), 2),IF(S789="BDI2", TRUNC(P789*(1+$Q$18), 2), "")), "")</f>
        <v/>
      </c>
      <c r="R789" s="586">
        <f>_xlfn.IFS(G789="ETAPA", SUMIFS(ValorTotalSemD, Nivel, A789), G789="SUB-ETAPA", SUMIFS(ValorTotalSemD, SubNivel, C789), TRUE, U789)</f>
        <v/>
      </c>
      <c r="S789" s="587">
        <f>IF(G789="","",IF(OR(G789="etapa",G789="sub-etapa"),"",OFFSET(MCQ!M$20,ROW(M789)-ROW(M$20),0)))</f>
        <v/>
      </c>
      <c r="T789" s="588">
        <f>IFERROR(TRUNC(L789*N789,2),"")</f>
        <v/>
      </c>
      <c r="U789" s="589">
        <f>IFERROR(TRUNC(L789*Q789,2),"")</f>
        <v/>
      </c>
    </row>
    <row r="790">
      <c r="A790" s="18">
        <f>OFFSET(MCQ!A$20,ROW(A790)-ROW(A$20),0)</f>
        <v/>
      </c>
      <c r="B790" s="18">
        <f>OFFSET(MCQ!B$20,ROW(B790)-ROW(B$20),0)</f>
        <v/>
      </c>
      <c r="C790" s="18">
        <f>OFFSET(MCQ!C$20,ROW(C790)-ROW(C$20),0)</f>
        <v/>
      </c>
      <c r="D790" s="18">
        <f>OFFSET(MCQ!D$20,ROW(D790)-ROW(D$20),0)</f>
        <v/>
      </c>
      <c r="E790" s="18">
        <f>OFFSET(MCQ!E$20,ROW(E790)-ROW(E$20),0)</f>
        <v/>
      </c>
      <c r="F790" s="18" t="n"/>
      <c r="G790" s="233">
        <f>OFFSET(MCQ!G$20,ROW(G790)-ROW(G$20),0)</f>
        <v/>
      </c>
      <c r="H790" s="583">
        <f>IF(G790="","",OFFSET(MCQ!H$20,ROW(H790)-ROW(H$20),0))</f>
        <v/>
      </c>
      <c r="I790" s="24">
        <f>IF(G790="","",IF(OR(G790="etapa",G790="sub-etapa"),"",OFFSET(MCQ!I$20,ROW(I790)-ROW(I$20),0)))</f>
        <v/>
      </c>
      <c r="J790" s="25">
        <f>IF(G790="","",OFFSET(MCQ!J$20,ROW(J790)-ROW(J$20),0))</f>
        <v/>
      </c>
      <c r="K790" s="24">
        <f>IF(G790="","",IF(OR(G790="etapa",G790="sub-etapa"),"",OFFSET(MCQ!K$20,ROW(K790)-ROW(K$20),0)))</f>
        <v/>
      </c>
      <c r="L790" s="26">
        <f>IF(G790="","",IF(OR(G790="etapa",G790="sub-etapa"),"",TRUNC(OFFSET(MCQ!L$20,ROW(L790)-ROW(L$20),0),2)))</f>
        <v/>
      </c>
      <c r="M790" s="584">
        <f>IF(I790="", "", IFERROR(VLOOKUP(VALUE(I790), _BaseAbril2026, 4, 0), IFERROR(VLOOKUP(TEXT(I790, "@"), _BaseAbril2026, 4, 0), "")))</f>
        <v/>
      </c>
      <c r="N790" s="585">
        <f>IFERROR(IF(S790="BDI1", TRUNC(M790*(1+$O$18), 2),IF(S790="BDI2", TRUNC(M790*(1+$N$18), 2), "")), "")</f>
        <v/>
      </c>
      <c r="O790" s="586">
        <f>_xlfn.IFS(G790="ETAPA", SUMIFS(ValorTotalComD, Nivel, A790), G790="SUB-ETAPA", SUMIFS(ValorTotalComD, SubNivel, C790), TRUE, T790)</f>
        <v/>
      </c>
      <c r="P790" s="584">
        <f>IF(I790="", "", IFERROR(VLOOKUP(VALUE(I790), _BaseAbril2026, 5, 0), IFERROR(VLOOKUP(TEXT(I790, "@"), _BaseAbril2026, 5, 0), "")))</f>
        <v/>
      </c>
      <c r="Q790" s="585">
        <f>IFERROR(IF(S790="BDI1", TRUNC(P790*(1+$R$18), 2),IF(S790="BDI2", TRUNC(P790*(1+$Q$18), 2), "")), "")</f>
        <v/>
      </c>
      <c r="R790" s="586">
        <f>_xlfn.IFS(G790="ETAPA", SUMIFS(ValorTotalSemD, Nivel, A790), G790="SUB-ETAPA", SUMIFS(ValorTotalSemD, SubNivel, C790), TRUE, U790)</f>
        <v/>
      </c>
      <c r="S790" s="587">
        <f>IF(G790="","",IF(OR(G790="etapa",G790="sub-etapa"),"",OFFSET(MCQ!M$20,ROW(M790)-ROW(M$20),0)))</f>
        <v/>
      </c>
      <c r="T790" s="588">
        <f>IFERROR(TRUNC(L790*N790,2),"")</f>
        <v/>
      </c>
      <c r="U790" s="589">
        <f>IFERROR(TRUNC(L790*Q790,2),"")</f>
        <v/>
      </c>
    </row>
    <row r="791">
      <c r="A791" s="18">
        <f>OFFSET(MCQ!A$20,ROW(A791)-ROW(A$20),0)</f>
        <v/>
      </c>
      <c r="B791" s="18">
        <f>OFFSET(MCQ!B$20,ROW(B791)-ROW(B$20),0)</f>
        <v/>
      </c>
      <c r="C791" s="18">
        <f>OFFSET(MCQ!C$20,ROW(C791)-ROW(C$20),0)</f>
        <v/>
      </c>
      <c r="D791" s="18">
        <f>OFFSET(MCQ!D$20,ROW(D791)-ROW(D$20),0)</f>
        <v/>
      </c>
      <c r="E791" s="18">
        <f>OFFSET(MCQ!E$20,ROW(E791)-ROW(E$20),0)</f>
        <v/>
      </c>
      <c r="F791" s="18" t="n"/>
      <c r="G791" s="233">
        <f>OFFSET(MCQ!G$20,ROW(G791)-ROW(G$20),0)</f>
        <v/>
      </c>
      <c r="H791" s="583">
        <f>IF(G791="","",OFFSET(MCQ!H$20,ROW(H791)-ROW(H$20),0))</f>
        <v/>
      </c>
      <c r="I791" s="24">
        <f>IF(G791="","",IF(OR(G791="etapa",G791="sub-etapa"),"",OFFSET(MCQ!I$20,ROW(I791)-ROW(I$20),0)))</f>
        <v/>
      </c>
      <c r="J791" s="25">
        <f>IF(G791="","",OFFSET(MCQ!J$20,ROW(J791)-ROW(J$20),0))</f>
        <v/>
      </c>
      <c r="K791" s="24">
        <f>IF(G791="","",IF(OR(G791="etapa",G791="sub-etapa"),"",OFFSET(MCQ!K$20,ROW(K791)-ROW(K$20),0)))</f>
        <v/>
      </c>
      <c r="L791" s="26">
        <f>IF(G791="","",IF(OR(G791="etapa",G791="sub-etapa"),"",TRUNC(OFFSET(MCQ!L$20,ROW(L791)-ROW(L$20),0),2)))</f>
        <v/>
      </c>
      <c r="M791" s="584">
        <f>IF(I791="", "", IFERROR(VLOOKUP(VALUE(I791), _BaseAbril2026, 4, 0), IFERROR(VLOOKUP(TEXT(I791, "@"), _BaseAbril2026, 4, 0), "")))</f>
        <v/>
      </c>
      <c r="N791" s="585">
        <f>IFERROR(IF(S791="BDI1", TRUNC(M791*(1+$O$18), 2),IF(S791="BDI2", TRUNC(M791*(1+$N$18), 2), "")), "")</f>
        <v/>
      </c>
      <c r="O791" s="586">
        <f>_xlfn.IFS(G791="ETAPA", SUMIFS(ValorTotalComD, Nivel, A791), G791="SUB-ETAPA", SUMIFS(ValorTotalComD, SubNivel, C791), TRUE, T791)</f>
        <v/>
      </c>
      <c r="P791" s="584">
        <f>IF(I791="", "", IFERROR(VLOOKUP(VALUE(I791), _BaseAbril2026, 5, 0), IFERROR(VLOOKUP(TEXT(I791, "@"), _BaseAbril2026, 5, 0), "")))</f>
        <v/>
      </c>
      <c r="Q791" s="585">
        <f>IFERROR(IF(S791="BDI1", TRUNC(P791*(1+$R$18), 2),IF(S791="BDI2", TRUNC(P791*(1+$Q$18), 2), "")), "")</f>
        <v/>
      </c>
      <c r="R791" s="586">
        <f>_xlfn.IFS(G791="ETAPA", SUMIFS(ValorTotalSemD, Nivel, A791), G791="SUB-ETAPA", SUMIFS(ValorTotalSemD, SubNivel, C791), TRUE, U791)</f>
        <v/>
      </c>
      <c r="S791" s="587">
        <f>IF(G791="","",IF(OR(G791="etapa",G791="sub-etapa"),"",OFFSET(MCQ!M$20,ROW(M791)-ROW(M$20),0)))</f>
        <v/>
      </c>
      <c r="T791" s="588">
        <f>IFERROR(TRUNC(L791*N791,2),"")</f>
        <v/>
      </c>
      <c r="U791" s="589">
        <f>IFERROR(TRUNC(L791*Q791,2),"")</f>
        <v/>
      </c>
    </row>
    <row r="792">
      <c r="A792" s="18">
        <f>OFFSET(MCQ!A$20,ROW(A792)-ROW(A$20),0)</f>
        <v/>
      </c>
      <c r="B792" s="18">
        <f>OFFSET(MCQ!B$20,ROW(B792)-ROW(B$20),0)</f>
        <v/>
      </c>
      <c r="C792" s="18">
        <f>OFFSET(MCQ!C$20,ROW(C792)-ROW(C$20),0)</f>
        <v/>
      </c>
      <c r="D792" s="18">
        <f>OFFSET(MCQ!D$20,ROW(D792)-ROW(D$20),0)</f>
        <v/>
      </c>
      <c r="E792" s="18">
        <f>OFFSET(MCQ!E$20,ROW(E792)-ROW(E$20),0)</f>
        <v/>
      </c>
      <c r="F792" s="18" t="n"/>
      <c r="G792" s="233">
        <f>OFFSET(MCQ!G$20,ROW(G792)-ROW(G$20),0)</f>
        <v/>
      </c>
      <c r="H792" s="583">
        <f>IF(G792="","",OFFSET(MCQ!H$20,ROW(H792)-ROW(H$20),0))</f>
        <v/>
      </c>
      <c r="I792" s="24">
        <f>IF(G792="","",IF(OR(G792="etapa",G792="sub-etapa"),"",OFFSET(MCQ!I$20,ROW(I792)-ROW(I$20),0)))</f>
        <v/>
      </c>
      <c r="J792" s="25">
        <f>IF(G792="","",OFFSET(MCQ!J$20,ROW(J792)-ROW(J$20),0))</f>
        <v/>
      </c>
      <c r="K792" s="24">
        <f>IF(G792="","",IF(OR(G792="etapa",G792="sub-etapa"),"",OFFSET(MCQ!K$20,ROW(K792)-ROW(K$20),0)))</f>
        <v/>
      </c>
      <c r="L792" s="26">
        <f>IF(G792="","",IF(OR(G792="etapa",G792="sub-etapa"),"",TRUNC(OFFSET(MCQ!L$20,ROW(L792)-ROW(L$20),0),2)))</f>
        <v/>
      </c>
      <c r="M792" s="584">
        <f>IF(I792="", "", IFERROR(VLOOKUP(VALUE(I792), _BaseAbril2026, 4, 0), IFERROR(VLOOKUP(TEXT(I792, "@"), _BaseAbril2026, 4, 0), "")))</f>
        <v/>
      </c>
      <c r="N792" s="585">
        <f>IFERROR(IF(S792="BDI1", TRUNC(M792*(1+$O$18), 2),IF(S792="BDI2", TRUNC(M792*(1+$N$18), 2), "")), "")</f>
        <v/>
      </c>
      <c r="O792" s="586">
        <f>_xlfn.IFS(G792="ETAPA", SUMIFS(ValorTotalComD, Nivel, A792), G792="SUB-ETAPA", SUMIFS(ValorTotalComD, SubNivel, C792), TRUE, T792)</f>
        <v/>
      </c>
      <c r="P792" s="584">
        <f>IF(I792="", "", IFERROR(VLOOKUP(VALUE(I792), _BaseAbril2026, 5, 0), IFERROR(VLOOKUP(TEXT(I792, "@"), _BaseAbril2026, 5, 0), "")))</f>
        <v/>
      </c>
      <c r="Q792" s="585">
        <f>IFERROR(IF(S792="BDI1", TRUNC(P792*(1+$R$18), 2),IF(S792="BDI2", TRUNC(P792*(1+$Q$18), 2), "")), "")</f>
        <v/>
      </c>
      <c r="R792" s="586">
        <f>_xlfn.IFS(G792="ETAPA", SUMIFS(ValorTotalSemD, Nivel, A792), G792="SUB-ETAPA", SUMIFS(ValorTotalSemD, SubNivel, C792), TRUE, U792)</f>
        <v/>
      </c>
      <c r="S792" s="587">
        <f>IF(G792="","",IF(OR(G792="etapa",G792="sub-etapa"),"",OFFSET(MCQ!M$20,ROW(M792)-ROW(M$20),0)))</f>
        <v/>
      </c>
      <c r="T792" s="588">
        <f>IFERROR(TRUNC(L792*N792,2),"")</f>
        <v/>
      </c>
      <c r="U792" s="589">
        <f>IFERROR(TRUNC(L792*Q792,2),"")</f>
        <v/>
      </c>
    </row>
    <row r="793">
      <c r="A793" s="18">
        <f>OFFSET(MCQ!A$20,ROW(A793)-ROW(A$20),0)</f>
        <v/>
      </c>
      <c r="B793" s="18">
        <f>OFFSET(MCQ!B$20,ROW(B793)-ROW(B$20),0)</f>
        <v/>
      </c>
      <c r="C793" s="18">
        <f>OFFSET(MCQ!C$20,ROW(C793)-ROW(C$20),0)</f>
        <v/>
      </c>
      <c r="D793" s="18">
        <f>OFFSET(MCQ!D$20,ROW(D793)-ROW(D$20),0)</f>
        <v/>
      </c>
      <c r="E793" s="18">
        <f>OFFSET(MCQ!E$20,ROW(E793)-ROW(E$20),0)</f>
        <v/>
      </c>
      <c r="F793" s="18" t="n"/>
      <c r="G793" s="233">
        <f>OFFSET(MCQ!G$20,ROW(G793)-ROW(G$20),0)</f>
        <v/>
      </c>
      <c r="H793" s="583">
        <f>IF(G793="","",OFFSET(MCQ!H$20,ROW(H793)-ROW(H$20),0))</f>
        <v/>
      </c>
      <c r="I793" s="24">
        <f>IF(G793="","",IF(OR(G793="etapa",G793="sub-etapa"),"",OFFSET(MCQ!I$20,ROW(I793)-ROW(I$20),0)))</f>
        <v/>
      </c>
      <c r="J793" s="25">
        <f>IF(G793="","",OFFSET(MCQ!J$20,ROW(J793)-ROW(J$20),0))</f>
        <v/>
      </c>
      <c r="K793" s="24">
        <f>IF(G793="","",IF(OR(G793="etapa",G793="sub-etapa"),"",OFFSET(MCQ!K$20,ROW(K793)-ROW(K$20),0)))</f>
        <v/>
      </c>
      <c r="L793" s="26">
        <f>IF(G793="","",IF(OR(G793="etapa",G793="sub-etapa"),"",TRUNC(OFFSET(MCQ!L$20,ROW(L793)-ROW(L$20),0),2)))</f>
        <v/>
      </c>
      <c r="M793" s="584">
        <f>IF(I793="", "", IFERROR(VLOOKUP(VALUE(I793), _BaseAbril2026, 4, 0), IFERROR(VLOOKUP(TEXT(I793, "@"), _BaseAbril2026, 4, 0), "")))</f>
        <v/>
      </c>
      <c r="N793" s="585">
        <f>IFERROR(IF(S793="BDI1", TRUNC(M793*(1+$O$18), 2),IF(S793="BDI2", TRUNC(M793*(1+$N$18), 2), "")), "")</f>
        <v/>
      </c>
      <c r="O793" s="586">
        <f>_xlfn.IFS(G793="ETAPA", SUMIFS(ValorTotalComD, Nivel, A793), G793="SUB-ETAPA", SUMIFS(ValorTotalComD, SubNivel, C793), TRUE, T793)</f>
        <v/>
      </c>
      <c r="P793" s="584">
        <f>IF(I793="", "", IFERROR(VLOOKUP(VALUE(I793), _BaseAbril2026, 5, 0), IFERROR(VLOOKUP(TEXT(I793, "@"), _BaseAbril2026, 5, 0), "")))</f>
        <v/>
      </c>
      <c r="Q793" s="585">
        <f>IFERROR(IF(S793="BDI1", TRUNC(P793*(1+$R$18), 2),IF(S793="BDI2", TRUNC(P793*(1+$Q$18), 2), "")), "")</f>
        <v/>
      </c>
      <c r="R793" s="586">
        <f>_xlfn.IFS(G793="ETAPA", SUMIFS(ValorTotalSemD, Nivel, A793), G793="SUB-ETAPA", SUMIFS(ValorTotalSemD, SubNivel, C793), TRUE, U793)</f>
        <v/>
      </c>
      <c r="S793" s="587">
        <f>IF(G793="","",IF(OR(G793="etapa",G793="sub-etapa"),"",OFFSET(MCQ!M$20,ROW(M793)-ROW(M$20),0)))</f>
        <v/>
      </c>
      <c r="T793" s="588">
        <f>IFERROR(TRUNC(L793*N793,2),"")</f>
        <v/>
      </c>
      <c r="U793" s="589">
        <f>IFERROR(TRUNC(L793*Q793,2),"")</f>
        <v/>
      </c>
    </row>
    <row r="794">
      <c r="A794" s="18">
        <f>OFFSET(MCQ!A$20,ROW(A794)-ROW(A$20),0)</f>
        <v/>
      </c>
      <c r="B794" s="18">
        <f>OFFSET(MCQ!B$20,ROW(B794)-ROW(B$20),0)</f>
        <v/>
      </c>
      <c r="C794" s="18">
        <f>OFFSET(MCQ!C$20,ROW(C794)-ROW(C$20),0)</f>
        <v/>
      </c>
      <c r="D794" s="18">
        <f>OFFSET(MCQ!D$20,ROW(D794)-ROW(D$20),0)</f>
        <v/>
      </c>
      <c r="E794" s="18">
        <f>OFFSET(MCQ!E$20,ROW(E794)-ROW(E$20),0)</f>
        <v/>
      </c>
      <c r="F794" s="18" t="n"/>
      <c r="G794" s="233">
        <f>OFFSET(MCQ!G$20,ROW(G794)-ROW(G$20),0)</f>
        <v/>
      </c>
      <c r="H794" s="583">
        <f>IF(G794="","",OFFSET(MCQ!H$20,ROW(H794)-ROW(H$20),0))</f>
        <v/>
      </c>
      <c r="I794" s="24">
        <f>IF(G794="","",IF(OR(G794="etapa",G794="sub-etapa"),"",OFFSET(MCQ!I$20,ROW(I794)-ROW(I$20),0)))</f>
        <v/>
      </c>
      <c r="J794" s="25">
        <f>IF(G794="","",OFFSET(MCQ!J$20,ROW(J794)-ROW(J$20),0))</f>
        <v/>
      </c>
      <c r="K794" s="24">
        <f>IF(G794="","",IF(OR(G794="etapa",G794="sub-etapa"),"",OFFSET(MCQ!K$20,ROW(K794)-ROW(K$20),0)))</f>
        <v/>
      </c>
      <c r="L794" s="26">
        <f>IF(G794="","",IF(OR(G794="etapa",G794="sub-etapa"),"",TRUNC(OFFSET(MCQ!L$20,ROW(L794)-ROW(L$20),0),2)))</f>
        <v/>
      </c>
      <c r="M794" s="584">
        <f>IF(I794="", "", IFERROR(VLOOKUP(VALUE(I794), _BaseAbril2026, 4, 0), IFERROR(VLOOKUP(TEXT(I794, "@"), _BaseAbril2026, 4, 0), "")))</f>
        <v/>
      </c>
      <c r="N794" s="585">
        <f>IFERROR(IF(S794="BDI1", TRUNC(M794*(1+$O$18), 2),IF(S794="BDI2", TRUNC(M794*(1+$N$18), 2), "")), "")</f>
        <v/>
      </c>
      <c r="O794" s="586">
        <f>_xlfn.IFS(G794="ETAPA", SUMIFS(ValorTotalComD, Nivel, A794), G794="SUB-ETAPA", SUMIFS(ValorTotalComD, SubNivel, C794), TRUE, T794)</f>
        <v/>
      </c>
      <c r="P794" s="584">
        <f>IF(I794="", "", IFERROR(VLOOKUP(VALUE(I794), _BaseAbril2026, 5, 0), IFERROR(VLOOKUP(TEXT(I794, "@"), _BaseAbril2026, 5, 0), "")))</f>
        <v/>
      </c>
      <c r="Q794" s="585">
        <f>IFERROR(IF(S794="BDI1", TRUNC(P794*(1+$R$18), 2),IF(S794="BDI2", TRUNC(P794*(1+$Q$18), 2), "")), "")</f>
        <v/>
      </c>
      <c r="R794" s="586">
        <f>_xlfn.IFS(G794="ETAPA", SUMIFS(ValorTotalSemD, Nivel, A794), G794="SUB-ETAPA", SUMIFS(ValorTotalSemD, SubNivel, C794), TRUE, U794)</f>
        <v/>
      </c>
      <c r="S794" s="587">
        <f>IF(G794="","",IF(OR(G794="etapa",G794="sub-etapa"),"",OFFSET(MCQ!M$20,ROW(M794)-ROW(M$20),0)))</f>
        <v/>
      </c>
      <c r="T794" s="588">
        <f>IFERROR(TRUNC(L794*N794,2),"")</f>
        <v/>
      </c>
      <c r="U794" s="589">
        <f>IFERROR(TRUNC(L794*Q794,2),"")</f>
        <v/>
      </c>
    </row>
    <row r="795">
      <c r="A795" s="18">
        <f>OFFSET(MCQ!A$20,ROW(A795)-ROW(A$20),0)</f>
        <v/>
      </c>
      <c r="B795" s="18">
        <f>OFFSET(MCQ!B$20,ROW(B795)-ROW(B$20),0)</f>
        <v/>
      </c>
      <c r="C795" s="18">
        <f>OFFSET(MCQ!C$20,ROW(C795)-ROW(C$20),0)</f>
        <v/>
      </c>
      <c r="D795" s="18">
        <f>OFFSET(MCQ!D$20,ROW(D795)-ROW(D$20),0)</f>
        <v/>
      </c>
      <c r="E795" s="18">
        <f>OFFSET(MCQ!E$20,ROW(E795)-ROW(E$20),0)</f>
        <v/>
      </c>
      <c r="F795" s="18" t="n"/>
      <c r="G795" s="233">
        <f>OFFSET(MCQ!G$20,ROW(G795)-ROW(G$20),0)</f>
        <v/>
      </c>
      <c r="H795" s="583">
        <f>IF(G795="","",OFFSET(MCQ!H$20,ROW(H795)-ROW(H$20),0))</f>
        <v/>
      </c>
      <c r="I795" s="24">
        <f>IF(G795="","",IF(OR(G795="etapa",G795="sub-etapa"),"",OFFSET(MCQ!I$20,ROW(I795)-ROW(I$20),0)))</f>
        <v/>
      </c>
      <c r="J795" s="25">
        <f>IF(G795="","",OFFSET(MCQ!J$20,ROW(J795)-ROW(J$20),0))</f>
        <v/>
      </c>
      <c r="K795" s="24">
        <f>IF(G795="","",IF(OR(G795="etapa",G795="sub-etapa"),"",OFFSET(MCQ!K$20,ROW(K795)-ROW(K$20),0)))</f>
        <v/>
      </c>
      <c r="L795" s="26">
        <f>IF(G795="","",IF(OR(G795="etapa",G795="sub-etapa"),"",TRUNC(OFFSET(MCQ!L$20,ROW(L795)-ROW(L$20),0),2)))</f>
        <v/>
      </c>
      <c r="M795" s="584">
        <f>IF(I795="", "", IFERROR(VLOOKUP(VALUE(I795), _BaseAbril2026, 4, 0), IFERROR(VLOOKUP(TEXT(I795, "@"), _BaseAbril2026, 4, 0), "")))</f>
        <v/>
      </c>
      <c r="N795" s="585">
        <f>IFERROR(IF(S795="BDI1", TRUNC(M795*(1+$O$18), 2),IF(S795="BDI2", TRUNC(M795*(1+$N$18), 2), "")), "")</f>
        <v/>
      </c>
      <c r="O795" s="586">
        <f>_xlfn.IFS(G795="ETAPA", SUMIFS(ValorTotalComD, Nivel, A795), G795="SUB-ETAPA", SUMIFS(ValorTotalComD, SubNivel, C795), TRUE, T795)</f>
        <v/>
      </c>
      <c r="P795" s="584">
        <f>IF(I795="", "", IFERROR(VLOOKUP(VALUE(I795), _BaseAbril2026, 5, 0), IFERROR(VLOOKUP(TEXT(I795, "@"), _BaseAbril2026, 5, 0), "")))</f>
        <v/>
      </c>
      <c r="Q795" s="585">
        <f>IFERROR(IF(S795="BDI1", TRUNC(P795*(1+$R$18), 2),IF(S795="BDI2", TRUNC(P795*(1+$Q$18), 2), "")), "")</f>
        <v/>
      </c>
      <c r="R795" s="586">
        <f>_xlfn.IFS(G795="ETAPA", SUMIFS(ValorTotalSemD, Nivel, A795), G795="SUB-ETAPA", SUMIFS(ValorTotalSemD, SubNivel, C795), TRUE, U795)</f>
        <v/>
      </c>
      <c r="S795" s="587">
        <f>IF(G795="","",IF(OR(G795="etapa",G795="sub-etapa"),"",OFFSET(MCQ!M$20,ROW(M795)-ROW(M$20),0)))</f>
        <v/>
      </c>
      <c r="T795" s="588">
        <f>IFERROR(TRUNC(L795*N795,2),"")</f>
        <v/>
      </c>
      <c r="U795" s="589">
        <f>IFERROR(TRUNC(L795*Q795,2),"")</f>
        <v/>
      </c>
    </row>
    <row r="796">
      <c r="A796" s="18">
        <f>OFFSET(MCQ!A$20,ROW(A796)-ROW(A$20),0)</f>
        <v/>
      </c>
      <c r="B796" s="18">
        <f>OFFSET(MCQ!B$20,ROW(B796)-ROW(B$20),0)</f>
        <v/>
      </c>
      <c r="C796" s="18">
        <f>OFFSET(MCQ!C$20,ROW(C796)-ROW(C$20),0)</f>
        <v/>
      </c>
      <c r="D796" s="18">
        <f>OFFSET(MCQ!D$20,ROW(D796)-ROW(D$20),0)</f>
        <v/>
      </c>
      <c r="E796" s="18">
        <f>OFFSET(MCQ!E$20,ROW(E796)-ROW(E$20),0)</f>
        <v/>
      </c>
      <c r="F796" s="18" t="n"/>
      <c r="G796" s="233">
        <f>OFFSET(MCQ!G$20,ROW(G796)-ROW(G$20),0)</f>
        <v/>
      </c>
      <c r="H796" s="583">
        <f>IF(G796="","",OFFSET(MCQ!H$20,ROW(H796)-ROW(H$20),0))</f>
        <v/>
      </c>
      <c r="I796" s="24">
        <f>IF(G796="","",IF(OR(G796="etapa",G796="sub-etapa"),"",OFFSET(MCQ!I$20,ROW(I796)-ROW(I$20),0)))</f>
        <v/>
      </c>
      <c r="J796" s="25">
        <f>IF(G796="","",OFFSET(MCQ!J$20,ROW(J796)-ROW(J$20),0))</f>
        <v/>
      </c>
      <c r="K796" s="24">
        <f>IF(G796="","",IF(OR(G796="etapa",G796="sub-etapa"),"",OFFSET(MCQ!K$20,ROW(K796)-ROW(K$20),0)))</f>
        <v/>
      </c>
      <c r="L796" s="26">
        <f>IF(G796="","",IF(OR(G796="etapa",G796="sub-etapa"),"",TRUNC(OFFSET(MCQ!L$20,ROW(L796)-ROW(L$20),0),2)))</f>
        <v/>
      </c>
      <c r="M796" s="584">
        <f>IF(I796="", "", IFERROR(VLOOKUP(VALUE(I796), _BaseAbril2026, 4, 0), IFERROR(VLOOKUP(TEXT(I796, "@"), _BaseAbril2026, 4, 0), "")))</f>
        <v/>
      </c>
      <c r="N796" s="585">
        <f>IFERROR(IF(S796="BDI1", TRUNC(M796*(1+$O$18), 2),IF(S796="BDI2", TRUNC(M796*(1+$N$18), 2), "")), "")</f>
        <v/>
      </c>
      <c r="O796" s="586">
        <f>_xlfn.IFS(G796="ETAPA", SUMIFS(ValorTotalComD, Nivel, A796), G796="SUB-ETAPA", SUMIFS(ValorTotalComD, SubNivel, C796), TRUE, T796)</f>
        <v/>
      </c>
      <c r="P796" s="584">
        <f>IF(I796="", "", IFERROR(VLOOKUP(VALUE(I796), _BaseAbril2026, 5, 0), IFERROR(VLOOKUP(TEXT(I796, "@"), _BaseAbril2026, 5, 0), "")))</f>
        <v/>
      </c>
      <c r="Q796" s="585">
        <f>IFERROR(IF(S796="BDI1", TRUNC(P796*(1+$R$18), 2),IF(S796="BDI2", TRUNC(P796*(1+$Q$18), 2), "")), "")</f>
        <v/>
      </c>
      <c r="R796" s="586">
        <f>_xlfn.IFS(G796="ETAPA", SUMIFS(ValorTotalSemD, Nivel, A796), G796="SUB-ETAPA", SUMIFS(ValorTotalSemD, SubNivel, C796), TRUE, U796)</f>
        <v/>
      </c>
      <c r="S796" s="587">
        <f>IF(G796="","",IF(OR(G796="etapa",G796="sub-etapa"),"",OFFSET(MCQ!M$20,ROW(M796)-ROW(M$20),0)))</f>
        <v/>
      </c>
      <c r="T796" s="588">
        <f>IFERROR(TRUNC(L796*N796,2),"")</f>
        <v/>
      </c>
      <c r="U796" s="589">
        <f>IFERROR(TRUNC(L796*Q796,2),"")</f>
        <v/>
      </c>
    </row>
    <row r="797">
      <c r="A797" s="18">
        <f>OFFSET(MCQ!A$20,ROW(A797)-ROW(A$20),0)</f>
        <v/>
      </c>
      <c r="B797" s="18">
        <f>OFFSET(MCQ!B$20,ROW(B797)-ROW(B$20),0)</f>
        <v/>
      </c>
      <c r="C797" s="18">
        <f>OFFSET(MCQ!C$20,ROW(C797)-ROW(C$20),0)</f>
        <v/>
      </c>
      <c r="D797" s="18">
        <f>OFFSET(MCQ!D$20,ROW(D797)-ROW(D$20),0)</f>
        <v/>
      </c>
      <c r="E797" s="18">
        <f>OFFSET(MCQ!E$20,ROW(E797)-ROW(E$20),0)</f>
        <v/>
      </c>
      <c r="F797" s="18" t="n"/>
      <c r="G797" s="233">
        <f>OFFSET(MCQ!G$20,ROW(G797)-ROW(G$20),0)</f>
        <v/>
      </c>
      <c r="H797" s="583">
        <f>IF(G797="","",OFFSET(MCQ!H$20,ROW(H797)-ROW(H$20),0))</f>
        <v/>
      </c>
      <c r="I797" s="24">
        <f>IF(G797="","",IF(OR(G797="etapa",G797="sub-etapa"),"",OFFSET(MCQ!I$20,ROW(I797)-ROW(I$20),0)))</f>
        <v/>
      </c>
      <c r="J797" s="25">
        <f>IF(G797="","",OFFSET(MCQ!J$20,ROW(J797)-ROW(J$20),0))</f>
        <v/>
      </c>
      <c r="K797" s="24">
        <f>IF(G797="","",IF(OR(G797="etapa",G797="sub-etapa"),"",OFFSET(MCQ!K$20,ROW(K797)-ROW(K$20),0)))</f>
        <v/>
      </c>
      <c r="L797" s="26">
        <f>IF(G797="","",IF(OR(G797="etapa",G797="sub-etapa"),"",TRUNC(OFFSET(MCQ!L$20,ROW(L797)-ROW(L$20),0),2)))</f>
        <v/>
      </c>
      <c r="M797" s="584">
        <f>IF(I797="", "", IFERROR(VLOOKUP(VALUE(I797), _BaseAbril2026, 4, 0), IFERROR(VLOOKUP(TEXT(I797, "@"), _BaseAbril2026, 4, 0), "")))</f>
        <v/>
      </c>
      <c r="N797" s="585">
        <f>IFERROR(IF(S797="BDI1", TRUNC(M797*(1+$O$18), 2),IF(S797="BDI2", TRUNC(M797*(1+$N$18), 2), "")), "")</f>
        <v/>
      </c>
      <c r="O797" s="586">
        <f>_xlfn.IFS(G797="ETAPA", SUMIFS(ValorTotalComD, Nivel, A797), G797="SUB-ETAPA", SUMIFS(ValorTotalComD, SubNivel, C797), TRUE, T797)</f>
        <v/>
      </c>
      <c r="P797" s="584">
        <f>IF(I797="", "", IFERROR(VLOOKUP(VALUE(I797), _BaseAbril2026, 5, 0), IFERROR(VLOOKUP(TEXT(I797, "@"), _BaseAbril2026, 5, 0), "")))</f>
        <v/>
      </c>
      <c r="Q797" s="585">
        <f>IFERROR(IF(S797="BDI1", TRUNC(P797*(1+$R$18), 2),IF(S797="BDI2", TRUNC(P797*(1+$Q$18), 2), "")), "")</f>
        <v/>
      </c>
      <c r="R797" s="586">
        <f>_xlfn.IFS(G797="ETAPA", SUMIFS(ValorTotalSemD, Nivel, A797), G797="SUB-ETAPA", SUMIFS(ValorTotalSemD, SubNivel, C797), TRUE, U797)</f>
        <v/>
      </c>
      <c r="S797" s="587">
        <f>IF(G797="","",IF(OR(G797="etapa",G797="sub-etapa"),"",OFFSET(MCQ!M$20,ROW(M797)-ROW(M$20),0)))</f>
        <v/>
      </c>
      <c r="T797" s="588">
        <f>IFERROR(TRUNC(L797*N797,2),"")</f>
        <v/>
      </c>
      <c r="U797" s="589">
        <f>IFERROR(TRUNC(L797*Q797,2),"")</f>
        <v/>
      </c>
    </row>
    <row r="798">
      <c r="A798" s="18">
        <f>OFFSET(MCQ!A$20,ROW(A798)-ROW(A$20),0)</f>
        <v/>
      </c>
      <c r="B798" s="18">
        <f>OFFSET(MCQ!B$20,ROW(B798)-ROW(B$20),0)</f>
        <v/>
      </c>
      <c r="C798" s="18">
        <f>OFFSET(MCQ!C$20,ROW(C798)-ROW(C$20),0)</f>
        <v/>
      </c>
      <c r="D798" s="18">
        <f>OFFSET(MCQ!D$20,ROW(D798)-ROW(D$20),0)</f>
        <v/>
      </c>
      <c r="E798" s="18">
        <f>OFFSET(MCQ!E$20,ROW(E798)-ROW(E$20),0)</f>
        <v/>
      </c>
      <c r="F798" s="18" t="n"/>
      <c r="G798" s="233">
        <f>OFFSET(MCQ!G$20,ROW(G798)-ROW(G$20),0)</f>
        <v/>
      </c>
      <c r="H798" s="583">
        <f>IF(G798="","",OFFSET(MCQ!H$20,ROW(H798)-ROW(H$20),0))</f>
        <v/>
      </c>
      <c r="I798" s="24">
        <f>IF(G798="","",IF(OR(G798="etapa",G798="sub-etapa"),"",OFFSET(MCQ!I$20,ROW(I798)-ROW(I$20),0)))</f>
        <v/>
      </c>
      <c r="J798" s="25">
        <f>IF(G798="","",OFFSET(MCQ!J$20,ROW(J798)-ROW(J$20),0))</f>
        <v/>
      </c>
      <c r="K798" s="24">
        <f>IF(G798="","",IF(OR(G798="etapa",G798="sub-etapa"),"",OFFSET(MCQ!K$20,ROW(K798)-ROW(K$20),0)))</f>
        <v/>
      </c>
      <c r="L798" s="26">
        <f>IF(G798="","",IF(OR(G798="etapa",G798="sub-etapa"),"",TRUNC(OFFSET(MCQ!L$20,ROW(L798)-ROW(L$20),0),2)))</f>
        <v/>
      </c>
      <c r="M798" s="584">
        <f>IF(I798="", "", IFERROR(VLOOKUP(VALUE(I798), _BaseAbril2026, 4, 0), IFERROR(VLOOKUP(TEXT(I798, "@"), _BaseAbril2026, 4, 0), "")))</f>
        <v/>
      </c>
      <c r="N798" s="585">
        <f>IFERROR(IF(S798="BDI1", TRUNC(M798*(1+$O$18), 2),IF(S798="BDI2", TRUNC(M798*(1+$N$18), 2), "")), "")</f>
        <v/>
      </c>
      <c r="O798" s="586">
        <f>_xlfn.IFS(G798="ETAPA", SUMIFS(ValorTotalComD, Nivel, A798), G798="SUB-ETAPA", SUMIFS(ValorTotalComD, SubNivel, C798), TRUE, T798)</f>
        <v/>
      </c>
      <c r="P798" s="584">
        <f>IF(I798="", "", IFERROR(VLOOKUP(VALUE(I798), _BaseAbril2026, 5, 0), IFERROR(VLOOKUP(TEXT(I798, "@"), _BaseAbril2026, 5, 0), "")))</f>
        <v/>
      </c>
      <c r="Q798" s="585">
        <f>IFERROR(IF(S798="BDI1", TRUNC(P798*(1+$R$18), 2),IF(S798="BDI2", TRUNC(P798*(1+$Q$18), 2), "")), "")</f>
        <v/>
      </c>
      <c r="R798" s="586">
        <f>_xlfn.IFS(G798="ETAPA", SUMIFS(ValorTotalSemD, Nivel, A798), G798="SUB-ETAPA", SUMIFS(ValorTotalSemD, SubNivel, C798), TRUE, U798)</f>
        <v/>
      </c>
      <c r="S798" s="587">
        <f>IF(G798="","",IF(OR(G798="etapa",G798="sub-etapa"),"",OFFSET(MCQ!M$20,ROW(M798)-ROW(M$20),0)))</f>
        <v/>
      </c>
      <c r="T798" s="588">
        <f>IFERROR(TRUNC(L798*N798,2),"")</f>
        <v/>
      </c>
      <c r="U798" s="589">
        <f>IFERROR(TRUNC(L798*Q798,2),"")</f>
        <v/>
      </c>
    </row>
    <row r="799">
      <c r="A799" s="18">
        <f>OFFSET(MCQ!A$20,ROW(A799)-ROW(A$20),0)</f>
        <v/>
      </c>
      <c r="B799" s="18">
        <f>OFFSET(MCQ!B$20,ROW(B799)-ROW(B$20),0)</f>
        <v/>
      </c>
      <c r="C799" s="18">
        <f>OFFSET(MCQ!C$20,ROW(C799)-ROW(C$20),0)</f>
        <v/>
      </c>
      <c r="D799" s="18">
        <f>OFFSET(MCQ!D$20,ROW(D799)-ROW(D$20),0)</f>
        <v/>
      </c>
      <c r="E799" s="18">
        <f>OFFSET(MCQ!E$20,ROW(E799)-ROW(E$20),0)</f>
        <v/>
      </c>
      <c r="F799" s="18" t="n"/>
      <c r="G799" s="233">
        <f>OFFSET(MCQ!G$20,ROW(G799)-ROW(G$20),0)</f>
        <v/>
      </c>
      <c r="H799" s="583">
        <f>IF(G799="","",OFFSET(MCQ!H$20,ROW(H799)-ROW(H$20),0))</f>
        <v/>
      </c>
      <c r="I799" s="24">
        <f>IF(G799="","",IF(OR(G799="etapa",G799="sub-etapa"),"",OFFSET(MCQ!I$20,ROW(I799)-ROW(I$20),0)))</f>
        <v/>
      </c>
      <c r="J799" s="25">
        <f>IF(G799="","",OFFSET(MCQ!J$20,ROW(J799)-ROW(J$20),0))</f>
        <v/>
      </c>
      <c r="K799" s="24">
        <f>IF(G799="","",IF(OR(G799="etapa",G799="sub-etapa"),"",OFFSET(MCQ!K$20,ROW(K799)-ROW(K$20),0)))</f>
        <v/>
      </c>
      <c r="L799" s="26">
        <f>IF(G799="","",IF(OR(G799="etapa",G799="sub-etapa"),"",TRUNC(OFFSET(MCQ!L$20,ROW(L799)-ROW(L$20),0),2)))</f>
        <v/>
      </c>
      <c r="M799" s="584">
        <f>IF(I799="", "", IFERROR(VLOOKUP(VALUE(I799), _BaseAbril2026, 4, 0), IFERROR(VLOOKUP(TEXT(I799, "@"), _BaseAbril2026, 4, 0), "")))</f>
        <v/>
      </c>
      <c r="N799" s="585">
        <f>IFERROR(IF(S799="BDI1", TRUNC(M799*(1+$O$18), 2),IF(S799="BDI2", TRUNC(M799*(1+$N$18), 2), "")), "")</f>
        <v/>
      </c>
      <c r="O799" s="586">
        <f>_xlfn.IFS(G799="ETAPA", SUMIFS(ValorTotalComD, Nivel, A799), G799="SUB-ETAPA", SUMIFS(ValorTotalComD, SubNivel, C799), TRUE, T799)</f>
        <v/>
      </c>
      <c r="P799" s="584">
        <f>IF(I799="", "", IFERROR(VLOOKUP(VALUE(I799), _BaseAbril2026, 5, 0), IFERROR(VLOOKUP(TEXT(I799, "@"), _BaseAbril2026, 5, 0), "")))</f>
        <v/>
      </c>
      <c r="Q799" s="585">
        <f>IFERROR(IF(S799="BDI1", TRUNC(P799*(1+$R$18), 2),IF(S799="BDI2", TRUNC(P799*(1+$Q$18), 2), "")), "")</f>
        <v/>
      </c>
      <c r="R799" s="586">
        <f>_xlfn.IFS(G799="ETAPA", SUMIFS(ValorTotalSemD, Nivel, A799), G799="SUB-ETAPA", SUMIFS(ValorTotalSemD, SubNivel, C799), TRUE, U799)</f>
        <v/>
      </c>
      <c r="S799" s="587">
        <f>IF(G799="","",IF(OR(G799="etapa",G799="sub-etapa"),"",OFFSET(MCQ!M$20,ROW(M799)-ROW(M$20),0)))</f>
        <v/>
      </c>
      <c r="T799" s="588">
        <f>IFERROR(TRUNC(L799*N799,2),"")</f>
        <v/>
      </c>
      <c r="U799" s="589">
        <f>IFERROR(TRUNC(L799*Q799,2),"")</f>
        <v/>
      </c>
    </row>
    <row r="800">
      <c r="A800" s="18">
        <f>OFFSET(MCQ!A$20,ROW(A800)-ROW(A$20),0)</f>
        <v/>
      </c>
      <c r="B800" s="18">
        <f>OFFSET(MCQ!B$20,ROW(B800)-ROW(B$20),0)</f>
        <v/>
      </c>
      <c r="C800" s="18">
        <f>OFFSET(MCQ!C$20,ROW(C800)-ROW(C$20),0)</f>
        <v/>
      </c>
      <c r="D800" s="18">
        <f>OFFSET(MCQ!D$20,ROW(D800)-ROW(D$20),0)</f>
        <v/>
      </c>
      <c r="E800" s="18">
        <f>OFFSET(MCQ!E$20,ROW(E800)-ROW(E$20),0)</f>
        <v/>
      </c>
      <c r="F800" s="18" t="n"/>
      <c r="G800" s="233">
        <f>OFFSET(MCQ!G$20,ROW(G800)-ROW(G$20),0)</f>
        <v/>
      </c>
      <c r="H800" s="583">
        <f>IF(G800="","",OFFSET(MCQ!H$20,ROW(H800)-ROW(H$20),0))</f>
        <v/>
      </c>
      <c r="I800" s="24">
        <f>IF(G800="","",IF(OR(G800="etapa",G800="sub-etapa"),"",OFFSET(MCQ!I$20,ROW(I800)-ROW(I$20),0)))</f>
        <v/>
      </c>
      <c r="J800" s="25">
        <f>IF(G800="","",OFFSET(MCQ!J$20,ROW(J800)-ROW(J$20),0))</f>
        <v/>
      </c>
      <c r="K800" s="24">
        <f>IF(G800="","",IF(OR(G800="etapa",G800="sub-etapa"),"",OFFSET(MCQ!K$20,ROW(K800)-ROW(K$20),0)))</f>
        <v/>
      </c>
      <c r="L800" s="26">
        <f>IF(G800="","",IF(OR(G800="etapa",G800="sub-etapa"),"",TRUNC(OFFSET(MCQ!L$20,ROW(L800)-ROW(L$20),0),2)))</f>
        <v/>
      </c>
      <c r="M800" s="584">
        <f>IF(I800="", "", IFERROR(VLOOKUP(VALUE(I800), _BaseAbril2026, 4, 0), IFERROR(VLOOKUP(TEXT(I800, "@"), _BaseAbril2026, 4, 0), "")))</f>
        <v/>
      </c>
      <c r="N800" s="585">
        <f>IFERROR(IF(S800="BDI1", TRUNC(M800*(1+$O$18), 2),IF(S800="BDI2", TRUNC(M800*(1+$N$18), 2), "")), "")</f>
        <v/>
      </c>
      <c r="O800" s="586">
        <f>_xlfn.IFS(G800="ETAPA", SUMIFS(ValorTotalComD, Nivel, A800), G800="SUB-ETAPA", SUMIFS(ValorTotalComD, SubNivel, C800), TRUE, T800)</f>
        <v/>
      </c>
      <c r="P800" s="584">
        <f>IF(I800="", "", IFERROR(VLOOKUP(VALUE(I800), _BaseAbril2026, 5, 0), IFERROR(VLOOKUP(TEXT(I800, "@"), _BaseAbril2026, 5, 0), "")))</f>
        <v/>
      </c>
      <c r="Q800" s="585">
        <f>IFERROR(IF(S800="BDI1", TRUNC(P800*(1+$R$18), 2),IF(S800="BDI2", TRUNC(P800*(1+$Q$18), 2), "")), "")</f>
        <v/>
      </c>
      <c r="R800" s="586">
        <f>_xlfn.IFS(G800="ETAPA", SUMIFS(ValorTotalSemD, Nivel, A800), G800="SUB-ETAPA", SUMIFS(ValorTotalSemD, SubNivel, C800), TRUE, U800)</f>
        <v/>
      </c>
      <c r="S800" s="587">
        <f>IF(G800="","",IF(OR(G800="etapa",G800="sub-etapa"),"",OFFSET(MCQ!M$20,ROW(M800)-ROW(M$20),0)))</f>
        <v/>
      </c>
      <c r="T800" s="588">
        <f>IFERROR(TRUNC(L800*N800,2),"")</f>
        <v/>
      </c>
      <c r="U800" s="589">
        <f>IFERROR(TRUNC(L800*Q800,2),"")</f>
        <v/>
      </c>
    </row>
    <row r="801">
      <c r="A801" s="18">
        <f>OFFSET(MCQ!A$20,ROW(A801)-ROW(A$20),0)</f>
        <v/>
      </c>
      <c r="B801" s="18">
        <f>OFFSET(MCQ!B$20,ROW(B801)-ROW(B$20),0)</f>
        <v/>
      </c>
      <c r="C801" s="18">
        <f>OFFSET(MCQ!C$20,ROW(C801)-ROW(C$20),0)</f>
        <v/>
      </c>
      <c r="D801" s="18">
        <f>OFFSET(MCQ!D$20,ROW(D801)-ROW(D$20),0)</f>
        <v/>
      </c>
      <c r="E801" s="18">
        <f>OFFSET(MCQ!E$20,ROW(E801)-ROW(E$20),0)</f>
        <v/>
      </c>
      <c r="F801" s="18" t="n"/>
      <c r="G801" s="233">
        <f>OFFSET(MCQ!G$20,ROW(G801)-ROW(G$20),0)</f>
        <v/>
      </c>
      <c r="H801" s="583">
        <f>IF(G801="","",OFFSET(MCQ!H$20,ROW(H801)-ROW(H$20),0))</f>
        <v/>
      </c>
      <c r="I801" s="24">
        <f>IF(G801="","",IF(OR(G801="etapa",G801="sub-etapa"),"",OFFSET(MCQ!I$20,ROW(I801)-ROW(I$20),0)))</f>
        <v/>
      </c>
      <c r="J801" s="25">
        <f>IF(G801="","",OFFSET(MCQ!J$20,ROW(J801)-ROW(J$20),0))</f>
        <v/>
      </c>
      <c r="K801" s="24">
        <f>IF(G801="","",IF(OR(G801="etapa",G801="sub-etapa"),"",OFFSET(MCQ!K$20,ROW(K801)-ROW(K$20),0)))</f>
        <v/>
      </c>
      <c r="L801" s="26">
        <f>IF(G801="","",IF(OR(G801="etapa",G801="sub-etapa"),"",TRUNC(OFFSET(MCQ!L$20,ROW(L801)-ROW(L$20),0),2)))</f>
        <v/>
      </c>
      <c r="M801" s="584">
        <f>IF(I801="", "", IFERROR(VLOOKUP(VALUE(I801), _BaseAbril2026, 4, 0), IFERROR(VLOOKUP(TEXT(I801, "@"), _BaseAbril2026, 4, 0), "")))</f>
        <v/>
      </c>
      <c r="N801" s="585">
        <f>IFERROR(IF(S801="BDI1", TRUNC(M801*(1+$O$18), 2),IF(S801="BDI2", TRUNC(M801*(1+$N$18), 2), "")), "")</f>
        <v/>
      </c>
      <c r="O801" s="586">
        <f>_xlfn.IFS(G801="ETAPA", SUMIFS(ValorTotalComD, Nivel, A801), G801="SUB-ETAPA", SUMIFS(ValorTotalComD, SubNivel, C801), TRUE, T801)</f>
        <v/>
      </c>
      <c r="P801" s="584">
        <f>IF(I801="", "", IFERROR(VLOOKUP(VALUE(I801), _BaseAbril2026, 5, 0), IFERROR(VLOOKUP(TEXT(I801, "@"), _BaseAbril2026, 5, 0), "")))</f>
        <v/>
      </c>
      <c r="Q801" s="585">
        <f>IFERROR(IF(S801="BDI1", TRUNC(P801*(1+$R$18), 2),IF(S801="BDI2", TRUNC(P801*(1+$Q$18), 2), "")), "")</f>
        <v/>
      </c>
      <c r="R801" s="586">
        <f>_xlfn.IFS(G801="ETAPA", SUMIFS(ValorTotalSemD, Nivel, A801), G801="SUB-ETAPA", SUMIFS(ValorTotalSemD, SubNivel, C801), TRUE, U801)</f>
        <v/>
      </c>
      <c r="S801" s="587">
        <f>IF(G801="","",IF(OR(G801="etapa",G801="sub-etapa"),"",OFFSET(MCQ!M$20,ROW(M801)-ROW(M$20),0)))</f>
        <v/>
      </c>
      <c r="T801" s="588">
        <f>IFERROR(TRUNC(L801*N801,2),"")</f>
        <v/>
      </c>
      <c r="U801" s="589">
        <f>IFERROR(TRUNC(L801*Q801,2),"")</f>
        <v/>
      </c>
    </row>
    <row r="802">
      <c r="A802" s="18">
        <f>OFFSET(MCQ!A$20,ROW(A802)-ROW(A$20),0)</f>
        <v/>
      </c>
      <c r="B802" s="18">
        <f>OFFSET(MCQ!B$20,ROW(B802)-ROW(B$20),0)</f>
        <v/>
      </c>
      <c r="C802" s="18">
        <f>OFFSET(MCQ!C$20,ROW(C802)-ROW(C$20),0)</f>
        <v/>
      </c>
      <c r="D802" s="18">
        <f>OFFSET(MCQ!D$20,ROW(D802)-ROW(D$20),0)</f>
        <v/>
      </c>
      <c r="E802" s="18">
        <f>OFFSET(MCQ!E$20,ROW(E802)-ROW(E$20),0)</f>
        <v/>
      </c>
      <c r="F802" s="18" t="n"/>
      <c r="G802" s="233">
        <f>OFFSET(MCQ!G$20,ROW(G802)-ROW(G$20),0)</f>
        <v/>
      </c>
      <c r="H802" s="583">
        <f>IF(G802="","",OFFSET(MCQ!H$20,ROW(H802)-ROW(H$20),0))</f>
        <v/>
      </c>
      <c r="I802" s="24">
        <f>IF(G802="","",IF(OR(G802="etapa",G802="sub-etapa"),"",OFFSET(MCQ!I$20,ROW(I802)-ROW(I$20),0)))</f>
        <v/>
      </c>
      <c r="J802" s="25">
        <f>IF(G802="","",OFFSET(MCQ!J$20,ROW(J802)-ROW(J$20),0))</f>
        <v/>
      </c>
      <c r="K802" s="24">
        <f>IF(G802="","",IF(OR(G802="etapa",G802="sub-etapa"),"",OFFSET(MCQ!K$20,ROW(K802)-ROW(K$20),0)))</f>
        <v/>
      </c>
      <c r="L802" s="26">
        <f>IF(G802="","",IF(OR(G802="etapa",G802="sub-etapa"),"",TRUNC(OFFSET(MCQ!L$20,ROW(L802)-ROW(L$20),0),2)))</f>
        <v/>
      </c>
      <c r="M802" s="584">
        <f>IF(I802="", "", IFERROR(VLOOKUP(VALUE(I802), _BaseAbril2026, 4, 0), IFERROR(VLOOKUP(TEXT(I802, "@"), _BaseAbril2026, 4, 0), "")))</f>
        <v/>
      </c>
      <c r="N802" s="585">
        <f>IFERROR(IF(S802="BDI1", TRUNC(M802*(1+$O$18), 2),IF(S802="BDI2", TRUNC(M802*(1+$N$18), 2), "")), "")</f>
        <v/>
      </c>
      <c r="O802" s="586">
        <f>_xlfn.IFS(G802="ETAPA", SUMIFS(ValorTotalComD, Nivel, A802), G802="SUB-ETAPA", SUMIFS(ValorTotalComD, SubNivel, C802), TRUE, T802)</f>
        <v/>
      </c>
      <c r="P802" s="584">
        <f>IF(I802="", "", IFERROR(VLOOKUP(VALUE(I802), _BaseAbril2026, 5, 0), IFERROR(VLOOKUP(TEXT(I802, "@"), _BaseAbril2026, 5, 0), "")))</f>
        <v/>
      </c>
      <c r="Q802" s="585">
        <f>IFERROR(IF(S802="BDI1", TRUNC(P802*(1+$R$18), 2),IF(S802="BDI2", TRUNC(P802*(1+$Q$18), 2), "")), "")</f>
        <v/>
      </c>
      <c r="R802" s="586">
        <f>_xlfn.IFS(G802="ETAPA", SUMIFS(ValorTotalSemD, Nivel, A802), G802="SUB-ETAPA", SUMIFS(ValorTotalSemD, SubNivel, C802), TRUE, U802)</f>
        <v/>
      </c>
      <c r="S802" s="587">
        <f>IF(G802="","",IF(OR(G802="etapa",G802="sub-etapa"),"",OFFSET(MCQ!M$20,ROW(M802)-ROW(M$20),0)))</f>
        <v/>
      </c>
      <c r="T802" s="588">
        <f>IFERROR(TRUNC(L802*N802,2),"")</f>
        <v/>
      </c>
      <c r="U802" s="589">
        <f>IFERROR(TRUNC(L802*Q802,2),"")</f>
        <v/>
      </c>
    </row>
    <row r="803">
      <c r="A803" s="18">
        <f>OFFSET(MCQ!A$20,ROW(A803)-ROW(A$20),0)</f>
        <v/>
      </c>
      <c r="B803" s="18">
        <f>OFFSET(MCQ!B$20,ROW(B803)-ROW(B$20),0)</f>
        <v/>
      </c>
      <c r="C803" s="18">
        <f>OFFSET(MCQ!C$20,ROW(C803)-ROW(C$20),0)</f>
        <v/>
      </c>
      <c r="D803" s="18">
        <f>OFFSET(MCQ!D$20,ROW(D803)-ROW(D$20),0)</f>
        <v/>
      </c>
      <c r="E803" s="18">
        <f>OFFSET(MCQ!E$20,ROW(E803)-ROW(E$20),0)</f>
        <v/>
      </c>
      <c r="F803" s="18" t="n"/>
      <c r="G803" s="233">
        <f>OFFSET(MCQ!G$20,ROW(G803)-ROW(G$20),0)</f>
        <v/>
      </c>
      <c r="H803" s="583">
        <f>IF(G803="","",OFFSET(MCQ!H$20,ROW(H803)-ROW(H$20),0))</f>
        <v/>
      </c>
      <c r="I803" s="24">
        <f>IF(G803="","",IF(OR(G803="etapa",G803="sub-etapa"),"",OFFSET(MCQ!I$20,ROW(I803)-ROW(I$20),0)))</f>
        <v/>
      </c>
      <c r="J803" s="25">
        <f>IF(G803="","",OFFSET(MCQ!J$20,ROW(J803)-ROW(J$20),0))</f>
        <v/>
      </c>
      <c r="K803" s="24">
        <f>IF(G803="","",IF(OR(G803="etapa",G803="sub-etapa"),"",OFFSET(MCQ!K$20,ROW(K803)-ROW(K$20),0)))</f>
        <v/>
      </c>
      <c r="L803" s="26">
        <f>IF(G803="","",IF(OR(G803="etapa",G803="sub-etapa"),"",TRUNC(OFFSET(MCQ!L$20,ROW(L803)-ROW(L$20),0),2)))</f>
        <v/>
      </c>
      <c r="M803" s="584">
        <f>IF(I803="", "", IFERROR(VLOOKUP(VALUE(I803), _BaseAbril2026, 4, 0), IFERROR(VLOOKUP(TEXT(I803, "@"), _BaseAbril2026, 4, 0), "")))</f>
        <v/>
      </c>
      <c r="N803" s="585">
        <f>IFERROR(IF(S803="BDI1", TRUNC(M803*(1+$O$18), 2),IF(S803="BDI2", TRUNC(M803*(1+$N$18), 2), "")), "")</f>
        <v/>
      </c>
      <c r="O803" s="586">
        <f>_xlfn.IFS(G803="ETAPA", SUMIFS(ValorTotalComD, Nivel, A803), G803="SUB-ETAPA", SUMIFS(ValorTotalComD, SubNivel, C803), TRUE, T803)</f>
        <v/>
      </c>
      <c r="P803" s="584">
        <f>IF(I803="", "", IFERROR(VLOOKUP(VALUE(I803), _BaseAbril2026, 5, 0), IFERROR(VLOOKUP(TEXT(I803, "@"), _BaseAbril2026, 5, 0), "")))</f>
        <v/>
      </c>
      <c r="Q803" s="585">
        <f>IFERROR(IF(S803="BDI1", TRUNC(P803*(1+$R$18), 2),IF(S803="BDI2", TRUNC(P803*(1+$Q$18), 2), "")), "")</f>
        <v/>
      </c>
      <c r="R803" s="586">
        <f>_xlfn.IFS(G803="ETAPA", SUMIFS(ValorTotalSemD, Nivel, A803), G803="SUB-ETAPA", SUMIFS(ValorTotalSemD, SubNivel, C803), TRUE, U803)</f>
        <v/>
      </c>
      <c r="S803" s="587">
        <f>IF(G803="","",IF(OR(G803="etapa",G803="sub-etapa"),"",OFFSET(MCQ!M$20,ROW(M803)-ROW(M$20),0)))</f>
        <v/>
      </c>
      <c r="T803" s="588">
        <f>IFERROR(TRUNC(L803*N803,2),"")</f>
        <v/>
      </c>
      <c r="U803" s="589">
        <f>IFERROR(TRUNC(L803*Q803,2),"")</f>
        <v/>
      </c>
    </row>
    <row r="804">
      <c r="A804" s="18">
        <f>OFFSET(MCQ!A$20,ROW(A804)-ROW(A$20),0)</f>
        <v/>
      </c>
      <c r="B804" s="18">
        <f>OFFSET(MCQ!B$20,ROW(B804)-ROW(B$20),0)</f>
        <v/>
      </c>
      <c r="C804" s="18">
        <f>OFFSET(MCQ!C$20,ROW(C804)-ROW(C$20),0)</f>
        <v/>
      </c>
      <c r="D804" s="18">
        <f>OFFSET(MCQ!D$20,ROW(D804)-ROW(D$20),0)</f>
        <v/>
      </c>
      <c r="E804" s="18">
        <f>OFFSET(MCQ!E$20,ROW(E804)-ROW(E$20),0)</f>
        <v/>
      </c>
      <c r="F804" s="18" t="n"/>
      <c r="G804" s="233">
        <f>OFFSET(MCQ!G$20,ROW(G804)-ROW(G$20),0)</f>
        <v/>
      </c>
      <c r="H804" s="583">
        <f>IF(G804="","",OFFSET(MCQ!H$20,ROW(H804)-ROW(H$20),0))</f>
        <v/>
      </c>
      <c r="I804" s="24">
        <f>IF(G804="","",IF(OR(G804="etapa",G804="sub-etapa"),"",OFFSET(MCQ!I$20,ROW(I804)-ROW(I$20),0)))</f>
        <v/>
      </c>
      <c r="J804" s="25">
        <f>IF(G804="","",OFFSET(MCQ!J$20,ROW(J804)-ROW(J$20),0))</f>
        <v/>
      </c>
      <c r="K804" s="24">
        <f>IF(G804="","",IF(OR(G804="etapa",G804="sub-etapa"),"",OFFSET(MCQ!K$20,ROW(K804)-ROW(K$20),0)))</f>
        <v/>
      </c>
      <c r="L804" s="26">
        <f>IF(G804="","",IF(OR(G804="etapa",G804="sub-etapa"),"",TRUNC(OFFSET(MCQ!L$20,ROW(L804)-ROW(L$20),0),2)))</f>
        <v/>
      </c>
      <c r="M804" s="584">
        <f>IF(I804="", "", IFERROR(VLOOKUP(VALUE(I804), _BaseAbril2026, 4, 0), IFERROR(VLOOKUP(TEXT(I804, "@"), _BaseAbril2026, 4, 0), "")))</f>
        <v/>
      </c>
      <c r="N804" s="585">
        <f>IFERROR(IF(S804="BDI1", TRUNC(M804*(1+$O$18), 2),IF(S804="BDI2", TRUNC(M804*(1+$N$18), 2), "")), "")</f>
        <v/>
      </c>
      <c r="O804" s="586">
        <f>_xlfn.IFS(G804="ETAPA", SUMIFS(ValorTotalComD, Nivel, A804), G804="SUB-ETAPA", SUMIFS(ValorTotalComD, SubNivel, C804), TRUE, T804)</f>
        <v/>
      </c>
      <c r="P804" s="584">
        <f>IF(I804="", "", IFERROR(VLOOKUP(VALUE(I804), _BaseAbril2026, 5, 0), IFERROR(VLOOKUP(TEXT(I804, "@"), _BaseAbril2026, 5, 0), "")))</f>
        <v/>
      </c>
      <c r="Q804" s="585">
        <f>IFERROR(IF(S804="BDI1", TRUNC(P804*(1+$R$18), 2),IF(S804="BDI2", TRUNC(P804*(1+$Q$18), 2), "")), "")</f>
        <v/>
      </c>
      <c r="R804" s="586">
        <f>_xlfn.IFS(G804="ETAPA", SUMIFS(ValorTotalSemD, Nivel, A804), G804="SUB-ETAPA", SUMIFS(ValorTotalSemD, SubNivel, C804), TRUE, U804)</f>
        <v/>
      </c>
      <c r="S804" s="587">
        <f>IF(G804="","",IF(OR(G804="etapa",G804="sub-etapa"),"",OFFSET(MCQ!M$20,ROW(M804)-ROW(M$20),0)))</f>
        <v/>
      </c>
      <c r="T804" s="588">
        <f>IFERROR(TRUNC(L804*N804,2),"")</f>
        <v/>
      </c>
      <c r="U804" s="589">
        <f>IFERROR(TRUNC(L804*Q804,2),"")</f>
        <v/>
      </c>
    </row>
    <row r="805">
      <c r="A805" s="18">
        <f>OFFSET(MCQ!A$20,ROW(A805)-ROW(A$20),0)</f>
        <v/>
      </c>
      <c r="B805" s="18">
        <f>OFFSET(MCQ!B$20,ROW(B805)-ROW(B$20),0)</f>
        <v/>
      </c>
      <c r="C805" s="18">
        <f>OFFSET(MCQ!C$20,ROW(C805)-ROW(C$20),0)</f>
        <v/>
      </c>
      <c r="D805" s="18">
        <f>OFFSET(MCQ!D$20,ROW(D805)-ROW(D$20),0)</f>
        <v/>
      </c>
      <c r="E805" s="18">
        <f>OFFSET(MCQ!E$20,ROW(E805)-ROW(E$20),0)</f>
        <v/>
      </c>
      <c r="F805" s="18" t="n"/>
      <c r="G805" s="233">
        <f>OFFSET(MCQ!G$20,ROW(G805)-ROW(G$20),0)</f>
        <v/>
      </c>
      <c r="H805" s="583">
        <f>IF(G805="","",OFFSET(MCQ!H$20,ROW(H805)-ROW(H$20),0))</f>
        <v/>
      </c>
      <c r="I805" s="24">
        <f>IF(G805="","",IF(OR(G805="etapa",G805="sub-etapa"),"",OFFSET(MCQ!I$20,ROW(I805)-ROW(I$20),0)))</f>
        <v/>
      </c>
      <c r="J805" s="25">
        <f>IF(G805="","",OFFSET(MCQ!J$20,ROW(J805)-ROW(J$20),0))</f>
        <v/>
      </c>
      <c r="K805" s="24">
        <f>IF(G805="","",IF(OR(G805="etapa",G805="sub-etapa"),"",OFFSET(MCQ!K$20,ROW(K805)-ROW(K$20),0)))</f>
        <v/>
      </c>
      <c r="L805" s="26">
        <f>IF(G805="","",IF(OR(G805="etapa",G805="sub-etapa"),"",TRUNC(OFFSET(MCQ!L$20,ROW(L805)-ROW(L$20),0),2)))</f>
        <v/>
      </c>
      <c r="M805" s="584">
        <f>IF(I805="", "", IFERROR(VLOOKUP(VALUE(I805), _BaseAbril2026, 4, 0), IFERROR(VLOOKUP(TEXT(I805, "@"), _BaseAbril2026, 4, 0), "")))</f>
        <v/>
      </c>
      <c r="N805" s="585">
        <f>IFERROR(IF(S805="BDI1", TRUNC(M805*(1+$O$18), 2),IF(S805="BDI2", TRUNC(M805*(1+$N$18), 2), "")), "")</f>
        <v/>
      </c>
      <c r="O805" s="586">
        <f>_xlfn.IFS(G805="ETAPA", SUMIFS(ValorTotalComD, Nivel, A805), G805="SUB-ETAPA", SUMIFS(ValorTotalComD, SubNivel, C805), TRUE, T805)</f>
        <v/>
      </c>
      <c r="P805" s="584">
        <f>IF(I805="", "", IFERROR(VLOOKUP(VALUE(I805), _BaseAbril2026, 5, 0), IFERROR(VLOOKUP(TEXT(I805, "@"), _BaseAbril2026, 5, 0), "")))</f>
        <v/>
      </c>
      <c r="Q805" s="585">
        <f>IFERROR(IF(S805="BDI1", TRUNC(P805*(1+$R$18), 2),IF(S805="BDI2", TRUNC(P805*(1+$Q$18), 2), "")), "")</f>
        <v/>
      </c>
      <c r="R805" s="586">
        <f>_xlfn.IFS(G805="ETAPA", SUMIFS(ValorTotalSemD, Nivel, A805), G805="SUB-ETAPA", SUMIFS(ValorTotalSemD, SubNivel, C805), TRUE, U805)</f>
        <v/>
      </c>
      <c r="S805" s="587">
        <f>IF(G805="","",IF(OR(G805="etapa",G805="sub-etapa"),"",OFFSET(MCQ!M$20,ROW(M805)-ROW(M$20),0)))</f>
        <v/>
      </c>
      <c r="T805" s="588">
        <f>IFERROR(TRUNC(L805*N805,2),"")</f>
        <v/>
      </c>
      <c r="U805" s="589">
        <f>IFERROR(TRUNC(L805*Q805,2),"")</f>
        <v/>
      </c>
    </row>
    <row r="806">
      <c r="A806" s="18">
        <f>OFFSET(MCQ!A$20,ROW(A806)-ROW(A$20),0)</f>
        <v/>
      </c>
      <c r="B806" s="18">
        <f>OFFSET(MCQ!B$20,ROW(B806)-ROW(B$20),0)</f>
        <v/>
      </c>
      <c r="C806" s="18">
        <f>OFFSET(MCQ!C$20,ROW(C806)-ROW(C$20),0)</f>
        <v/>
      </c>
      <c r="D806" s="18">
        <f>OFFSET(MCQ!D$20,ROW(D806)-ROW(D$20),0)</f>
        <v/>
      </c>
      <c r="E806" s="18">
        <f>OFFSET(MCQ!E$20,ROW(E806)-ROW(E$20),0)</f>
        <v/>
      </c>
      <c r="F806" s="18" t="n"/>
      <c r="G806" s="233">
        <f>OFFSET(MCQ!G$20,ROW(G806)-ROW(G$20),0)</f>
        <v/>
      </c>
      <c r="H806" s="583">
        <f>IF(G806="","",OFFSET(MCQ!H$20,ROW(H806)-ROW(H$20),0))</f>
        <v/>
      </c>
      <c r="I806" s="24">
        <f>IF(G806="","",IF(OR(G806="etapa",G806="sub-etapa"),"",OFFSET(MCQ!I$20,ROW(I806)-ROW(I$20),0)))</f>
        <v/>
      </c>
      <c r="J806" s="25">
        <f>IF(G806="","",OFFSET(MCQ!J$20,ROW(J806)-ROW(J$20),0))</f>
        <v/>
      </c>
      <c r="K806" s="24">
        <f>IF(G806="","",IF(OR(G806="etapa",G806="sub-etapa"),"",OFFSET(MCQ!K$20,ROW(K806)-ROW(K$20),0)))</f>
        <v/>
      </c>
      <c r="L806" s="26">
        <f>IF(G806="","",IF(OR(G806="etapa",G806="sub-etapa"),"",TRUNC(OFFSET(MCQ!L$20,ROW(L806)-ROW(L$20),0),2)))</f>
        <v/>
      </c>
      <c r="M806" s="584">
        <f>IF(I806="", "", IFERROR(VLOOKUP(VALUE(I806), _BaseAbril2026, 4, 0), IFERROR(VLOOKUP(TEXT(I806, "@"), _BaseAbril2026, 4, 0), "")))</f>
        <v/>
      </c>
      <c r="N806" s="585">
        <f>IFERROR(IF(S806="BDI1", TRUNC(M806*(1+$O$18), 2),IF(S806="BDI2", TRUNC(M806*(1+$N$18), 2), "")), "")</f>
        <v/>
      </c>
      <c r="O806" s="586">
        <f>_xlfn.IFS(G806="ETAPA", SUMIFS(ValorTotalComD, Nivel, A806), G806="SUB-ETAPA", SUMIFS(ValorTotalComD, SubNivel, C806), TRUE, T806)</f>
        <v/>
      </c>
      <c r="P806" s="584">
        <f>IF(I806="", "", IFERROR(VLOOKUP(VALUE(I806), _BaseAbril2026, 5, 0), IFERROR(VLOOKUP(TEXT(I806, "@"), _BaseAbril2026, 5, 0), "")))</f>
        <v/>
      </c>
      <c r="Q806" s="585">
        <f>IFERROR(IF(S806="BDI1", TRUNC(P806*(1+$R$18), 2),IF(S806="BDI2", TRUNC(P806*(1+$Q$18), 2), "")), "")</f>
        <v/>
      </c>
      <c r="R806" s="586">
        <f>_xlfn.IFS(G806="ETAPA", SUMIFS(ValorTotalSemD, Nivel, A806), G806="SUB-ETAPA", SUMIFS(ValorTotalSemD, SubNivel, C806), TRUE, U806)</f>
        <v/>
      </c>
      <c r="S806" s="587">
        <f>IF(G806="","",IF(OR(G806="etapa",G806="sub-etapa"),"",OFFSET(MCQ!M$20,ROW(M806)-ROW(M$20),0)))</f>
        <v/>
      </c>
      <c r="T806" s="588">
        <f>IFERROR(TRUNC(L806*N806,2),"")</f>
        <v/>
      </c>
      <c r="U806" s="589">
        <f>IFERROR(TRUNC(L806*Q806,2),"")</f>
        <v/>
      </c>
    </row>
    <row r="807">
      <c r="A807" s="18">
        <f>OFFSET(MCQ!A$20,ROW(A807)-ROW(A$20),0)</f>
        <v/>
      </c>
      <c r="B807" s="18">
        <f>OFFSET(MCQ!B$20,ROW(B807)-ROW(B$20),0)</f>
        <v/>
      </c>
      <c r="C807" s="18">
        <f>OFFSET(MCQ!C$20,ROW(C807)-ROW(C$20),0)</f>
        <v/>
      </c>
      <c r="D807" s="18">
        <f>OFFSET(MCQ!D$20,ROW(D807)-ROW(D$20),0)</f>
        <v/>
      </c>
      <c r="E807" s="18">
        <f>OFFSET(MCQ!E$20,ROW(E807)-ROW(E$20),0)</f>
        <v/>
      </c>
      <c r="F807" s="18" t="n"/>
      <c r="G807" s="233">
        <f>OFFSET(MCQ!G$20,ROW(G807)-ROW(G$20),0)</f>
        <v/>
      </c>
      <c r="H807" s="583">
        <f>IF(G807="","",OFFSET(MCQ!H$20,ROW(H807)-ROW(H$20),0))</f>
        <v/>
      </c>
      <c r="I807" s="24">
        <f>IF(G807="","",IF(OR(G807="etapa",G807="sub-etapa"),"",OFFSET(MCQ!I$20,ROW(I807)-ROW(I$20),0)))</f>
        <v/>
      </c>
      <c r="J807" s="25">
        <f>IF(G807="","",OFFSET(MCQ!J$20,ROW(J807)-ROW(J$20),0))</f>
        <v/>
      </c>
      <c r="K807" s="24">
        <f>IF(G807="","",IF(OR(G807="etapa",G807="sub-etapa"),"",OFFSET(MCQ!K$20,ROW(K807)-ROW(K$20),0)))</f>
        <v/>
      </c>
      <c r="L807" s="26">
        <f>IF(G807="","",IF(OR(G807="etapa",G807="sub-etapa"),"",TRUNC(OFFSET(MCQ!L$20,ROW(L807)-ROW(L$20),0),2)))</f>
        <v/>
      </c>
      <c r="M807" s="584">
        <f>IF(I807="", "", IFERROR(VLOOKUP(VALUE(I807), _BaseAbril2026, 4, 0), IFERROR(VLOOKUP(TEXT(I807, "@"), _BaseAbril2026, 4, 0), "")))</f>
        <v/>
      </c>
      <c r="N807" s="585">
        <f>IFERROR(IF(S807="BDI1", TRUNC(M807*(1+$O$18), 2),IF(S807="BDI2", TRUNC(M807*(1+$N$18), 2), "")), "")</f>
        <v/>
      </c>
      <c r="O807" s="586">
        <f>_xlfn.IFS(G807="ETAPA", SUMIFS(ValorTotalComD, Nivel, A807), G807="SUB-ETAPA", SUMIFS(ValorTotalComD, SubNivel, C807), TRUE, T807)</f>
        <v/>
      </c>
      <c r="P807" s="584">
        <f>IF(I807="", "", IFERROR(VLOOKUP(VALUE(I807), _BaseAbril2026, 5, 0), IFERROR(VLOOKUP(TEXT(I807, "@"), _BaseAbril2026, 5, 0), "")))</f>
        <v/>
      </c>
      <c r="Q807" s="585">
        <f>IFERROR(IF(S807="BDI1", TRUNC(P807*(1+$R$18), 2),IF(S807="BDI2", TRUNC(P807*(1+$Q$18), 2), "")), "")</f>
        <v/>
      </c>
      <c r="R807" s="586">
        <f>_xlfn.IFS(G807="ETAPA", SUMIFS(ValorTotalSemD, Nivel, A807), G807="SUB-ETAPA", SUMIFS(ValorTotalSemD, SubNivel, C807), TRUE, U807)</f>
        <v/>
      </c>
      <c r="S807" s="587">
        <f>IF(G807="","",IF(OR(G807="etapa",G807="sub-etapa"),"",OFFSET(MCQ!M$20,ROW(M807)-ROW(M$20),0)))</f>
        <v/>
      </c>
      <c r="T807" s="588">
        <f>IFERROR(TRUNC(L807*N807,2),"")</f>
        <v/>
      </c>
      <c r="U807" s="589">
        <f>IFERROR(TRUNC(L807*Q807,2),"")</f>
        <v/>
      </c>
    </row>
    <row r="808">
      <c r="A808" s="18">
        <f>OFFSET(MCQ!A$20,ROW(A808)-ROW(A$20),0)</f>
        <v/>
      </c>
      <c r="B808" s="18">
        <f>OFFSET(MCQ!B$20,ROW(B808)-ROW(B$20),0)</f>
        <v/>
      </c>
      <c r="C808" s="18">
        <f>OFFSET(MCQ!C$20,ROW(C808)-ROW(C$20),0)</f>
        <v/>
      </c>
      <c r="D808" s="18">
        <f>OFFSET(MCQ!D$20,ROW(D808)-ROW(D$20),0)</f>
        <v/>
      </c>
      <c r="E808" s="18">
        <f>OFFSET(MCQ!E$20,ROW(E808)-ROW(E$20),0)</f>
        <v/>
      </c>
      <c r="F808" s="18" t="n"/>
      <c r="G808" s="233">
        <f>OFFSET(MCQ!G$20,ROW(G808)-ROW(G$20),0)</f>
        <v/>
      </c>
      <c r="H808" s="583">
        <f>IF(G808="","",OFFSET(MCQ!H$20,ROW(H808)-ROW(H$20),0))</f>
        <v/>
      </c>
      <c r="I808" s="24">
        <f>IF(G808="","",IF(OR(G808="etapa",G808="sub-etapa"),"",OFFSET(MCQ!I$20,ROW(I808)-ROW(I$20),0)))</f>
        <v/>
      </c>
      <c r="J808" s="25">
        <f>IF(G808="","",OFFSET(MCQ!J$20,ROW(J808)-ROW(J$20),0))</f>
        <v/>
      </c>
      <c r="K808" s="24">
        <f>IF(G808="","",IF(OR(G808="etapa",G808="sub-etapa"),"",OFFSET(MCQ!K$20,ROW(K808)-ROW(K$20),0)))</f>
        <v/>
      </c>
      <c r="L808" s="26">
        <f>IF(G808="","",IF(OR(G808="etapa",G808="sub-etapa"),"",TRUNC(OFFSET(MCQ!L$20,ROW(L808)-ROW(L$20),0),2)))</f>
        <v/>
      </c>
      <c r="M808" s="584">
        <f>IF(I808="", "", IFERROR(VLOOKUP(VALUE(I808), _BaseAbril2026, 4, 0), IFERROR(VLOOKUP(TEXT(I808, "@"), _BaseAbril2026, 4, 0), "")))</f>
        <v/>
      </c>
      <c r="N808" s="585">
        <f>IFERROR(IF(S808="BDI1", TRUNC(M808*(1+$O$18), 2),IF(S808="BDI2", TRUNC(M808*(1+$N$18), 2), "")), "")</f>
        <v/>
      </c>
      <c r="O808" s="586">
        <f>_xlfn.IFS(G808="ETAPA", SUMIFS(ValorTotalComD, Nivel, A808), G808="SUB-ETAPA", SUMIFS(ValorTotalComD, SubNivel, C808), TRUE, T808)</f>
        <v/>
      </c>
      <c r="P808" s="584">
        <f>IF(I808="", "", IFERROR(VLOOKUP(VALUE(I808), _BaseAbril2026, 5, 0), IFERROR(VLOOKUP(TEXT(I808, "@"), _BaseAbril2026, 5, 0), "")))</f>
        <v/>
      </c>
      <c r="Q808" s="585">
        <f>IFERROR(IF(S808="BDI1", TRUNC(P808*(1+$R$18), 2),IF(S808="BDI2", TRUNC(P808*(1+$Q$18), 2), "")), "")</f>
        <v/>
      </c>
      <c r="R808" s="586">
        <f>_xlfn.IFS(G808="ETAPA", SUMIFS(ValorTotalSemD, Nivel, A808), G808="SUB-ETAPA", SUMIFS(ValorTotalSemD, SubNivel, C808), TRUE, U808)</f>
        <v/>
      </c>
      <c r="S808" s="587">
        <f>IF(G808="","",IF(OR(G808="etapa",G808="sub-etapa"),"",OFFSET(MCQ!M$20,ROW(M808)-ROW(M$20),0)))</f>
        <v/>
      </c>
      <c r="T808" s="588">
        <f>IFERROR(TRUNC(L808*N808,2),"")</f>
        <v/>
      </c>
      <c r="U808" s="589">
        <f>IFERROR(TRUNC(L808*Q808,2),"")</f>
        <v/>
      </c>
    </row>
    <row r="809">
      <c r="A809" s="18">
        <f>OFFSET(MCQ!A$20,ROW(A809)-ROW(A$20),0)</f>
        <v/>
      </c>
      <c r="B809" s="18">
        <f>OFFSET(MCQ!B$20,ROW(B809)-ROW(B$20),0)</f>
        <v/>
      </c>
      <c r="C809" s="18">
        <f>OFFSET(MCQ!C$20,ROW(C809)-ROW(C$20),0)</f>
        <v/>
      </c>
      <c r="D809" s="18">
        <f>OFFSET(MCQ!D$20,ROW(D809)-ROW(D$20),0)</f>
        <v/>
      </c>
      <c r="E809" s="18">
        <f>OFFSET(MCQ!E$20,ROW(E809)-ROW(E$20),0)</f>
        <v/>
      </c>
      <c r="F809" s="18" t="n"/>
      <c r="G809" s="233">
        <f>OFFSET(MCQ!G$20,ROW(G809)-ROW(G$20),0)</f>
        <v/>
      </c>
      <c r="H809" s="583">
        <f>IF(G809="","",OFFSET(MCQ!H$20,ROW(H809)-ROW(H$20),0))</f>
        <v/>
      </c>
      <c r="I809" s="24">
        <f>IF(G809="","",IF(OR(G809="etapa",G809="sub-etapa"),"",OFFSET(MCQ!I$20,ROW(I809)-ROW(I$20),0)))</f>
        <v/>
      </c>
      <c r="J809" s="25">
        <f>IF(G809="","",OFFSET(MCQ!J$20,ROW(J809)-ROW(J$20),0))</f>
        <v/>
      </c>
      <c r="K809" s="24">
        <f>IF(G809="","",IF(OR(G809="etapa",G809="sub-etapa"),"",OFFSET(MCQ!K$20,ROW(K809)-ROW(K$20),0)))</f>
        <v/>
      </c>
      <c r="L809" s="26">
        <f>IF(G809="","",IF(OR(G809="etapa",G809="sub-etapa"),"",TRUNC(OFFSET(MCQ!L$20,ROW(L809)-ROW(L$20),0),2)))</f>
        <v/>
      </c>
      <c r="M809" s="584">
        <f>IF(I809="", "", IFERROR(VLOOKUP(VALUE(I809), _BaseAbril2026, 4, 0), IFERROR(VLOOKUP(TEXT(I809, "@"), _BaseAbril2026, 4, 0), "")))</f>
        <v/>
      </c>
      <c r="N809" s="585">
        <f>IFERROR(IF(S809="BDI1", TRUNC(M809*(1+$O$18), 2),IF(S809="BDI2", TRUNC(M809*(1+$N$18), 2), "")), "")</f>
        <v/>
      </c>
      <c r="O809" s="586">
        <f>_xlfn.IFS(G809="ETAPA", SUMIFS(ValorTotalComD, Nivel, A809), G809="SUB-ETAPA", SUMIFS(ValorTotalComD, SubNivel, C809), TRUE, T809)</f>
        <v/>
      </c>
      <c r="P809" s="584">
        <f>IF(I809="", "", IFERROR(VLOOKUP(VALUE(I809), _BaseAbril2026, 5, 0), IFERROR(VLOOKUP(TEXT(I809, "@"), _BaseAbril2026, 5, 0), "")))</f>
        <v/>
      </c>
      <c r="Q809" s="585">
        <f>IFERROR(IF(S809="BDI1", TRUNC(P809*(1+$R$18), 2),IF(S809="BDI2", TRUNC(P809*(1+$Q$18), 2), "")), "")</f>
        <v/>
      </c>
      <c r="R809" s="586">
        <f>_xlfn.IFS(G809="ETAPA", SUMIFS(ValorTotalSemD, Nivel, A809), G809="SUB-ETAPA", SUMIFS(ValorTotalSemD, SubNivel, C809), TRUE, U809)</f>
        <v/>
      </c>
      <c r="S809" s="587">
        <f>IF(G809="","",IF(OR(G809="etapa",G809="sub-etapa"),"",OFFSET(MCQ!M$20,ROW(M809)-ROW(M$20),0)))</f>
        <v/>
      </c>
      <c r="T809" s="588">
        <f>IFERROR(TRUNC(L809*N809,2),"")</f>
        <v/>
      </c>
      <c r="U809" s="589">
        <f>IFERROR(TRUNC(L809*Q809,2),"")</f>
        <v/>
      </c>
    </row>
    <row r="810">
      <c r="A810" s="18">
        <f>OFFSET(MCQ!A$20,ROW(A810)-ROW(A$20),0)</f>
        <v/>
      </c>
      <c r="B810" s="18">
        <f>OFFSET(MCQ!B$20,ROW(B810)-ROW(B$20),0)</f>
        <v/>
      </c>
      <c r="C810" s="18">
        <f>OFFSET(MCQ!C$20,ROW(C810)-ROW(C$20),0)</f>
        <v/>
      </c>
      <c r="D810" s="18">
        <f>OFFSET(MCQ!D$20,ROW(D810)-ROW(D$20),0)</f>
        <v/>
      </c>
      <c r="E810" s="18">
        <f>OFFSET(MCQ!E$20,ROW(E810)-ROW(E$20),0)</f>
        <v/>
      </c>
      <c r="F810" s="18" t="n"/>
      <c r="G810" s="233">
        <f>OFFSET(MCQ!G$20,ROW(G810)-ROW(G$20),0)</f>
        <v/>
      </c>
      <c r="H810" s="583">
        <f>IF(G810="","",OFFSET(MCQ!H$20,ROW(H810)-ROW(H$20),0))</f>
        <v/>
      </c>
      <c r="I810" s="24">
        <f>IF(G810="","",IF(OR(G810="etapa",G810="sub-etapa"),"",OFFSET(MCQ!I$20,ROW(I810)-ROW(I$20),0)))</f>
        <v/>
      </c>
      <c r="J810" s="25">
        <f>IF(G810="","",OFFSET(MCQ!J$20,ROW(J810)-ROW(J$20),0))</f>
        <v/>
      </c>
      <c r="K810" s="24">
        <f>IF(G810="","",IF(OR(G810="etapa",G810="sub-etapa"),"",OFFSET(MCQ!K$20,ROW(K810)-ROW(K$20),0)))</f>
        <v/>
      </c>
      <c r="L810" s="26">
        <f>IF(G810="","",IF(OR(G810="etapa",G810="sub-etapa"),"",TRUNC(OFFSET(MCQ!L$20,ROW(L810)-ROW(L$20),0),2)))</f>
        <v/>
      </c>
      <c r="M810" s="584">
        <f>IF(I810="", "", IFERROR(VLOOKUP(VALUE(I810), _BaseAbril2026, 4, 0), IFERROR(VLOOKUP(TEXT(I810, "@"), _BaseAbril2026, 4, 0), "")))</f>
        <v/>
      </c>
      <c r="N810" s="585">
        <f>IFERROR(IF(S810="BDI1", TRUNC(M810*(1+$O$18), 2),IF(S810="BDI2", TRUNC(M810*(1+$N$18), 2), "")), "")</f>
        <v/>
      </c>
      <c r="O810" s="586">
        <f>_xlfn.IFS(G810="ETAPA", SUMIFS(ValorTotalComD, Nivel, A810), G810="SUB-ETAPA", SUMIFS(ValorTotalComD, SubNivel, C810), TRUE, T810)</f>
        <v/>
      </c>
      <c r="P810" s="584">
        <f>IF(I810="", "", IFERROR(VLOOKUP(VALUE(I810), _BaseAbril2026, 5, 0), IFERROR(VLOOKUP(TEXT(I810, "@"), _BaseAbril2026, 5, 0), "")))</f>
        <v/>
      </c>
      <c r="Q810" s="585">
        <f>IFERROR(IF(S810="BDI1", TRUNC(P810*(1+$R$18), 2),IF(S810="BDI2", TRUNC(P810*(1+$Q$18), 2), "")), "")</f>
        <v/>
      </c>
      <c r="R810" s="586">
        <f>_xlfn.IFS(G810="ETAPA", SUMIFS(ValorTotalSemD, Nivel, A810), G810="SUB-ETAPA", SUMIFS(ValorTotalSemD, SubNivel, C810), TRUE, U810)</f>
        <v/>
      </c>
      <c r="S810" s="587">
        <f>IF(G810="","",IF(OR(G810="etapa",G810="sub-etapa"),"",OFFSET(MCQ!M$20,ROW(M810)-ROW(M$20),0)))</f>
        <v/>
      </c>
      <c r="T810" s="588">
        <f>IFERROR(TRUNC(L810*N810,2),"")</f>
        <v/>
      </c>
      <c r="U810" s="589">
        <f>IFERROR(TRUNC(L810*Q810,2),"")</f>
        <v/>
      </c>
    </row>
    <row r="811">
      <c r="A811" s="18">
        <f>OFFSET(MCQ!A$20,ROW(A811)-ROW(A$20),0)</f>
        <v/>
      </c>
      <c r="B811" s="18">
        <f>OFFSET(MCQ!B$20,ROW(B811)-ROW(B$20),0)</f>
        <v/>
      </c>
      <c r="C811" s="18">
        <f>OFFSET(MCQ!C$20,ROW(C811)-ROW(C$20),0)</f>
        <v/>
      </c>
      <c r="D811" s="18">
        <f>OFFSET(MCQ!D$20,ROW(D811)-ROW(D$20),0)</f>
        <v/>
      </c>
      <c r="E811" s="18">
        <f>OFFSET(MCQ!E$20,ROW(E811)-ROW(E$20),0)</f>
        <v/>
      </c>
      <c r="F811" s="18" t="n"/>
      <c r="G811" s="233">
        <f>OFFSET(MCQ!G$20,ROW(G811)-ROW(G$20),0)</f>
        <v/>
      </c>
      <c r="H811" s="583">
        <f>IF(G811="","",OFFSET(MCQ!H$20,ROW(H811)-ROW(H$20),0))</f>
        <v/>
      </c>
      <c r="I811" s="24">
        <f>IF(G811="","",IF(OR(G811="etapa",G811="sub-etapa"),"",OFFSET(MCQ!I$20,ROW(I811)-ROW(I$20),0)))</f>
        <v/>
      </c>
      <c r="J811" s="25">
        <f>IF(G811="","",OFFSET(MCQ!J$20,ROW(J811)-ROW(J$20),0))</f>
        <v/>
      </c>
      <c r="K811" s="24">
        <f>IF(G811="","",IF(OR(G811="etapa",G811="sub-etapa"),"",OFFSET(MCQ!K$20,ROW(K811)-ROW(K$20),0)))</f>
        <v/>
      </c>
      <c r="L811" s="26">
        <f>IF(G811="","",IF(OR(G811="etapa",G811="sub-etapa"),"",TRUNC(OFFSET(MCQ!L$20,ROW(L811)-ROW(L$20),0),2)))</f>
        <v/>
      </c>
      <c r="M811" s="584">
        <f>IF(I811="", "", IFERROR(VLOOKUP(VALUE(I811), _BaseAbril2026, 4, 0), IFERROR(VLOOKUP(TEXT(I811, "@"), _BaseAbril2026, 4, 0), "")))</f>
        <v/>
      </c>
      <c r="N811" s="585">
        <f>IFERROR(IF(S811="BDI1", TRUNC(M811*(1+$O$18), 2),IF(S811="BDI2", TRUNC(M811*(1+$N$18), 2), "")), "")</f>
        <v/>
      </c>
      <c r="O811" s="586">
        <f>_xlfn.IFS(G811="ETAPA", SUMIFS(ValorTotalComD, Nivel, A811), G811="SUB-ETAPA", SUMIFS(ValorTotalComD, SubNivel, C811), TRUE, T811)</f>
        <v/>
      </c>
      <c r="P811" s="584">
        <f>IF(I811="", "", IFERROR(VLOOKUP(VALUE(I811), _BaseAbril2026, 5, 0), IFERROR(VLOOKUP(TEXT(I811, "@"), _BaseAbril2026, 5, 0), "")))</f>
        <v/>
      </c>
      <c r="Q811" s="585">
        <f>IFERROR(IF(S811="BDI1", TRUNC(P811*(1+$R$18), 2),IF(S811="BDI2", TRUNC(P811*(1+$Q$18), 2), "")), "")</f>
        <v/>
      </c>
      <c r="R811" s="586">
        <f>_xlfn.IFS(G811="ETAPA", SUMIFS(ValorTotalSemD, Nivel, A811), G811="SUB-ETAPA", SUMIFS(ValorTotalSemD, SubNivel, C811), TRUE, U811)</f>
        <v/>
      </c>
      <c r="S811" s="587">
        <f>IF(G811="","",IF(OR(G811="etapa",G811="sub-etapa"),"",OFFSET(MCQ!M$20,ROW(M811)-ROW(M$20),0)))</f>
        <v/>
      </c>
      <c r="T811" s="588">
        <f>IFERROR(TRUNC(L811*N811,2),"")</f>
        <v/>
      </c>
      <c r="U811" s="589">
        <f>IFERROR(TRUNC(L811*Q811,2),"")</f>
        <v/>
      </c>
    </row>
    <row r="812">
      <c r="A812" s="18">
        <f>OFFSET(MCQ!A$20,ROW(A812)-ROW(A$20),0)</f>
        <v/>
      </c>
      <c r="B812" s="18">
        <f>OFFSET(MCQ!B$20,ROW(B812)-ROW(B$20),0)</f>
        <v/>
      </c>
      <c r="C812" s="18">
        <f>OFFSET(MCQ!C$20,ROW(C812)-ROW(C$20),0)</f>
        <v/>
      </c>
      <c r="D812" s="18">
        <f>OFFSET(MCQ!D$20,ROW(D812)-ROW(D$20),0)</f>
        <v/>
      </c>
      <c r="E812" s="18">
        <f>OFFSET(MCQ!E$20,ROW(E812)-ROW(E$20),0)</f>
        <v/>
      </c>
      <c r="F812" s="18" t="n"/>
      <c r="G812" s="233">
        <f>OFFSET(MCQ!G$20,ROW(G812)-ROW(G$20),0)</f>
        <v/>
      </c>
      <c r="H812" s="583">
        <f>IF(G812="","",OFFSET(MCQ!H$20,ROW(H812)-ROW(H$20),0))</f>
        <v/>
      </c>
      <c r="I812" s="24">
        <f>IF(G812="","",IF(OR(G812="etapa",G812="sub-etapa"),"",OFFSET(MCQ!I$20,ROW(I812)-ROW(I$20),0)))</f>
        <v/>
      </c>
      <c r="J812" s="25">
        <f>IF(G812="","",OFFSET(MCQ!J$20,ROW(J812)-ROW(J$20),0))</f>
        <v/>
      </c>
      <c r="K812" s="24">
        <f>IF(G812="","",IF(OR(G812="etapa",G812="sub-etapa"),"",OFFSET(MCQ!K$20,ROW(K812)-ROW(K$20),0)))</f>
        <v/>
      </c>
      <c r="L812" s="26">
        <f>IF(G812="","",IF(OR(G812="etapa",G812="sub-etapa"),"",TRUNC(OFFSET(MCQ!L$20,ROW(L812)-ROW(L$20),0),2)))</f>
        <v/>
      </c>
      <c r="M812" s="584">
        <f>IF(I812="", "", IFERROR(VLOOKUP(VALUE(I812), _BaseAbril2026, 4, 0), IFERROR(VLOOKUP(TEXT(I812, "@"), _BaseAbril2026, 4, 0), "")))</f>
        <v/>
      </c>
      <c r="N812" s="585">
        <f>IFERROR(IF(S812="BDI1", TRUNC(M812*(1+$O$18), 2),IF(S812="BDI2", TRUNC(M812*(1+$N$18), 2), "")), "")</f>
        <v/>
      </c>
      <c r="O812" s="586">
        <f>_xlfn.IFS(G812="ETAPA", SUMIFS(ValorTotalComD, Nivel, A812), G812="SUB-ETAPA", SUMIFS(ValorTotalComD, SubNivel, C812), TRUE, T812)</f>
        <v/>
      </c>
      <c r="P812" s="584">
        <f>IF(I812="", "", IFERROR(VLOOKUP(VALUE(I812), _BaseAbril2026, 5, 0), IFERROR(VLOOKUP(TEXT(I812, "@"), _BaseAbril2026, 5, 0), "")))</f>
        <v/>
      </c>
      <c r="Q812" s="585">
        <f>IFERROR(IF(S812="BDI1", TRUNC(P812*(1+$R$18), 2),IF(S812="BDI2", TRUNC(P812*(1+$Q$18), 2), "")), "")</f>
        <v/>
      </c>
      <c r="R812" s="586">
        <f>_xlfn.IFS(G812="ETAPA", SUMIFS(ValorTotalSemD, Nivel, A812), G812="SUB-ETAPA", SUMIFS(ValorTotalSemD, SubNivel, C812), TRUE, U812)</f>
        <v/>
      </c>
      <c r="S812" s="587">
        <f>IF(G812="","",IF(OR(G812="etapa",G812="sub-etapa"),"",OFFSET(MCQ!M$20,ROW(M812)-ROW(M$20),0)))</f>
        <v/>
      </c>
      <c r="T812" s="588">
        <f>IFERROR(TRUNC(L812*N812,2),"")</f>
        <v/>
      </c>
      <c r="U812" s="589">
        <f>IFERROR(TRUNC(L812*Q812,2),"")</f>
        <v/>
      </c>
    </row>
    <row r="813">
      <c r="A813" s="18">
        <f>OFFSET(MCQ!A$20,ROW(A813)-ROW(A$20),0)</f>
        <v/>
      </c>
      <c r="B813" s="18">
        <f>OFFSET(MCQ!B$20,ROW(B813)-ROW(B$20),0)</f>
        <v/>
      </c>
      <c r="C813" s="18">
        <f>OFFSET(MCQ!C$20,ROW(C813)-ROW(C$20),0)</f>
        <v/>
      </c>
      <c r="D813" s="18">
        <f>OFFSET(MCQ!D$20,ROW(D813)-ROW(D$20),0)</f>
        <v/>
      </c>
      <c r="E813" s="18">
        <f>OFFSET(MCQ!E$20,ROW(E813)-ROW(E$20),0)</f>
        <v/>
      </c>
      <c r="F813" s="18" t="n"/>
      <c r="G813" s="233">
        <f>OFFSET(MCQ!G$20,ROW(G813)-ROW(G$20),0)</f>
        <v/>
      </c>
      <c r="H813" s="583">
        <f>IF(G813="","",OFFSET(MCQ!H$20,ROW(H813)-ROW(H$20),0))</f>
        <v/>
      </c>
      <c r="I813" s="24">
        <f>IF(G813="","",IF(OR(G813="etapa",G813="sub-etapa"),"",OFFSET(MCQ!I$20,ROW(I813)-ROW(I$20),0)))</f>
        <v/>
      </c>
      <c r="J813" s="25">
        <f>IF(G813="","",OFFSET(MCQ!J$20,ROW(J813)-ROW(J$20),0))</f>
        <v/>
      </c>
      <c r="K813" s="24">
        <f>IF(G813="","",IF(OR(G813="etapa",G813="sub-etapa"),"",OFFSET(MCQ!K$20,ROW(K813)-ROW(K$20),0)))</f>
        <v/>
      </c>
      <c r="L813" s="26">
        <f>IF(G813="","",IF(OR(G813="etapa",G813="sub-etapa"),"",TRUNC(OFFSET(MCQ!L$20,ROW(L813)-ROW(L$20),0),2)))</f>
        <v/>
      </c>
      <c r="M813" s="584">
        <f>IF(I813="", "", IFERROR(VLOOKUP(VALUE(I813), _BaseAbril2026, 4, 0), IFERROR(VLOOKUP(TEXT(I813, "@"), _BaseAbril2026, 4, 0), "")))</f>
        <v/>
      </c>
      <c r="N813" s="585">
        <f>IFERROR(IF(S813="BDI1", TRUNC(M813*(1+$O$18), 2),IF(S813="BDI2", TRUNC(M813*(1+$N$18), 2), "")), "")</f>
        <v/>
      </c>
      <c r="O813" s="586">
        <f>_xlfn.IFS(G813="ETAPA", SUMIFS(ValorTotalComD, Nivel, A813), G813="SUB-ETAPA", SUMIFS(ValorTotalComD, SubNivel, C813), TRUE, T813)</f>
        <v/>
      </c>
      <c r="P813" s="584">
        <f>IF(I813="", "", IFERROR(VLOOKUP(VALUE(I813), _BaseAbril2026, 5, 0), IFERROR(VLOOKUP(TEXT(I813, "@"), _BaseAbril2026, 5, 0), "")))</f>
        <v/>
      </c>
      <c r="Q813" s="585">
        <f>IFERROR(IF(S813="BDI1", TRUNC(P813*(1+$R$18), 2),IF(S813="BDI2", TRUNC(P813*(1+$Q$18), 2), "")), "")</f>
        <v/>
      </c>
      <c r="R813" s="586">
        <f>_xlfn.IFS(G813="ETAPA", SUMIFS(ValorTotalSemD, Nivel, A813), G813="SUB-ETAPA", SUMIFS(ValorTotalSemD, SubNivel, C813), TRUE, U813)</f>
        <v/>
      </c>
      <c r="S813" s="587">
        <f>IF(G813="","",IF(OR(G813="etapa",G813="sub-etapa"),"",OFFSET(MCQ!M$20,ROW(M813)-ROW(M$20),0)))</f>
        <v/>
      </c>
      <c r="T813" s="588">
        <f>IFERROR(TRUNC(L813*N813,2),"")</f>
        <v/>
      </c>
      <c r="U813" s="589">
        <f>IFERROR(TRUNC(L813*Q813,2),"")</f>
        <v/>
      </c>
    </row>
    <row r="814">
      <c r="A814" s="18">
        <f>OFFSET(MCQ!A$20,ROW(A814)-ROW(A$20),0)</f>
        <v/>
      </c>
      <c r="B814" s="18">
        <f>OFFSET(MCQ!B$20,ROW(B814)-ROW(B$20),0)</f>
        <v/>
      </c>
      <c r="C814" s="18">
        <f>OFFSET(MCQ!C$20,ROW(C814)-ROW(C$20),0)</f>
        <v/>
      </c>
      <c r="D814" s="18">
        <f>OFFSET(MCQ!D$20,ROW(D814)-ROW(D$20),0)</f>
        <v/>
      </c>
      <c r="E814" s="18">
        <f>OFFSET(MCQ!E$20,ROW(E814)-ROW(E$20),0)</f>
        <v/>
      </c>
      <c r="F814" s="18" t="n"/>
      <c r="G814" s="233">
        <f>OFFSET(MCQ!G$20,ROW(G814)-ROW(G$20),0)</f>
        <v/>
      </c>
      <c r="H814" s="583">
        <f>IF(G814="","",OFFSET(MCQ!H$20,ROW(H814)-ROW(H$20),0))</f>
        <v/>
      </c>
      <c r="I814" s="24">
        <f>IF(G814="","",IF(OR(G814="etapa",G814="sub-etapa"),"",OFFSET(MCQ!I$20,ROW(I814)-ROW(I$20),0)))</f>
        <v/>
      </c>
      <c r="J814" s="25">
        <f>IF(G814="","",OFFSET(MCQ!J$20,ROW(J814)-ROW(J$20),0))</f>
        <v/>
      </c>
      <c r="K814" s="24">
        <f>IF(G814="","",IF(OR(G814="etapa",G814="sub-etapa"),"",OFFSET(MCQ!K$20,ROW(K814)-ROW(K$20),0)))</f>
        <v/>
      </c>
      <c r="L814" s="26">
        <f>IF(G814="","",IF(OR(G814="etapa",G814="sub-etapa"),"",TRUNC(OFFSET(MCQ!L$20,ROW(L814)-ROW(L$20),0),2)))</f>
        <v/>
      </c>
      <c r="M814" s="584">
        <f>IF(I814="", "", IFERROR(VLOOKUP(VALUE(I814), _BaseAbril2026, 4, 0), IFERROR(VLOOKUP(TEXT(I814, "@"), _BaseAbril2026, 4, 0), "")))</f>
        <v/>
      </c>
      <c r="N814" s="585">
        <f>IFERROR(IF(S814="BDI1", TRUNC(M814*(1+$O$18), 2),IF(S814="BDI2", TRUNC(M814*(1+$N$18), 2), "")), "")</f>
        <v/>
      </c>
      <c r="O814" s="586">
        <f>_xlfn.IFS(G814="ETAPA", SUMIFS(ValorTotalComD, Nivel, A814), G814="SUB-ETAPA", SUMIFS(ValorTotalComD, SubNivel, C814), TRUE, T814)</f>
        <v/>
      </c>
      <c r="P814" s="584">
        <f>IF(I814="", "", IFERROR(VLOOKUP(VALUE(I814), _BaseAbril2026, 5, 0), IFERROR(VLOOKUP(TEXT(I814, "@"), _BaseAbril2026, 5, 0), "")))</f>
        <v/>
      </c>
      <c r="Q814" s="585">
        <f>IFERROR(IF(S814="BDI1", TRUNC(P814*(1+$R$18), 2),IF(S814="BDI2", TRUNC(P814*(1+$Q$18), 2), "")), "")</f>
        <v/>
      </c>
      <c r="R814" s="586">
        <f>_xlfn.IFS(G814="ETAPA", SUMIFS(ValorTotalSemD, Nivel, A814), G814="SUB-ETAPA", SUMIFS(ValorTotalSemD, SubNivel, C814), TRUE, U814)</f>
        <v/>
      </c>
      <c r="S814" s="587">
        <f>IF(G814="","",IF(OR(G814="etapa",G814="sub-etapa"),"",OFFSET(MCQ!M$20,ROW(M814)-ROW(M$20),0)))</f>
        <v/>
      </c>
      <c r="T814" s="588">
        <f>IFERROR(TRUNC(L814*N814,2),"")</f>
        <v/>
      </c>
      <c r="U814" s="589">
        <f>IFERROR(TRUNC(L814*Q814,2),"")</f>
        <v/>
      </c>
    </row>
    <row r="815">
      <c r="A815" s="18">
        <f>OFFSET(MCQ!A$20,ROW(A815)-ROW(A$20),0)</f>
        <v/>
      </c>
      <c r="B815" s="18">
        <f>OFFSET(MCQ!B$20,ROW(B815)-ROW(B$20),0)</f>
        <v/>
      </c>
      <c r="C815" s="18">
        <f>OFFSET(MCQ!C$20,ROW(C815)-ROW(C$20),0)</f>
        <v/>
      </c>
      <c r="D815" s="18">
        <f>OFFSET(MCQ!D$20,ROW(D815)-ROW(D$20),0)</f>
        <v/>
      </c>
      <c r="E815" s="18">
        <f>OFFSET(MCQ!E$20,ROW(E815)-ROW(E$20),0)</f>
        <v/>
      </c>
      <c r="F815" s="18" t="n"/>
      <c r="G815" s="233">
        <f>OFFSET(MCQ!G$20,ROW(G815)-ROW(G$20),0)</f>
        <v/>
      </c>
      <c r="H815" s="583">
        <f>IF(G815="","",OFFSET(MCQ!H$20,ROW(H815)-ROW(H$20),0))</f>
        <v/>
      </c>
      <c r="I815" s="24">
        <f>IF(G815="","",IF(OR(G815="etapa",G815="sub-etapa"),"",OFFSET(MCQ!I$20,ROW(I815)-ROW(I$20),0)))</f>
        <v/>
      </c>
      <c r="J815" s="25">
        <f>IF(G815="","",OFFSET(MCQ!J$20,ROW(J815)-ROW(J$20),0))</f>
        <v/>
      </c>
      <c r="K815" s="24">
        <f>IF(G815="","",IF(OR(G815="etapa",G815="sub-etapa"),"",OFFSET(MCQ!K$20,ROW(K815)-ROW(K$20),0)))</f>
        <v/>
      </c>
      <c r="L815" s="26">
        <f>IF(G815="","",IF(OR(G815="etapa",G815="sub-etapa"),"",TRUNC(OFFSET(MCQ!L$20,ROW(L815)-ROW(L$20),0),2)))</f>
        <v/>
      </c>
      <c r="M815" s="584">
        <f>IF(I815="", "", IFERROR(VLOOKUP(VALUE(I815), _BaseAbril2026, 4, 0), IFERROR(VLOOKUP(TEXT(I815, "@"), _BaseAbril2026, 4, 0), "")))</f>
        <v/>
      </c>
      <c r="N815" s="585">
        <f>IFERROR(IF(S815="BDI1", TRUNC(M815*(1+$O$18), 2),IF(S815="BDI2", TRUNC(M815*(1+$N$18), 2), "")), "")</f>
        <v/>
      </c>
      <c r="O815" s="586">
        <f>_xlfn.IFS(G815="ETAPA", SUMIFS(ValorTotalComD, Nivel, A815), G815="SUB-ETAPA", SUMIFS(ValorTotalComD, SubNivel, C815), TRUE, T815)</f>
        <v/>
      </c>
      <c r="P815" s="584">
        <f>IF(I815="", "", IFERROR(VLOOKUP(VALUE(I815), _BaseAbril2026, 5, 0), IFERROR(VLOOKUP(TEXT(I815, "@"), _BaseAbril2026, 5, 0), "")))</f>
        <v/>
      </c>
      <c r="Q815" s="585">
        <f>IFERROR(IF(S815="BDI1", TRUNC(P815*(1+$R$18), 2),IF(S815="BDI2", TRUNC(P815*(1+$Q$18), 2), "")), "")</f>
        <v/>
      </c>
      <c r="R815" s="586">
        <f>_xlfn.IFS(G815="ETAPA", SUMIFS(ValorTotalSemD, Nivel, A815), G815="SUB-ETAPA", SUMIFS(ValorTotalSemD, SubNivel, C815), TRUE, U815)</f>
        <v/>
      </c>
      <c r="S815" s="587">
        <f>IF(G815="","",IF(OR(G815="etapa",G815="sub-etapa"),"",OFFSET(MCQ!M$20,ROW(M815)-ROW(M$20),0)))</f>
        <v/>
      </c>
      <c r="T815" s="588">
        <f>IFERROR(TRUNC(L815*N815,2),"")</f>
        <v/>
      </c>
      <c r="U815" s="589">
        <f>IFERROR(TRUNC(L815*Q815,2),"")</f>
        <v/>
      </c>
    </row>
    <row r="816">
      <c r="A816" s="18">
        <f>OFFSET(MCQ!A$20,ROW(A816)-ROW(A$20),0)</f>
        <v/>
      </c>
      <c r="B816" s="18">
        <f>OFFSET(MCQ!B$20,ROW(B816)-ROW(B$20),0)</f>
        <v/>
      </c>
      <c r="C816" s="18">
        <f>OFFSET(MCQ!C$20,ROW(C816)-ROW(C$20),0)</f>
        <v/>
      </c>
      <c r="D816" s="18">
        <f>OFFSET(MCQ!D$20,ROW(D816)-ROW(D$20),0)</f>
        <v/>
      </c>
      <c r="E816" s="18">
        <f>OFFSET(MCQ!E$20,ROW(E816)-ROW(E$20),0)</f>
        <v/>
      </c>
      <c r="F816" s="18" t="n"/>
      <c r="G816" s="233">
        <f>OFFSET(MCQ!G$20,ROW(G816)-ROW(G$20),0)</f>
        <v/>
      </c>
      <c r="H816" s="583">
        <f>IF(G816="","",OFFSET(MCQ!H$20,ROW(H816)-ROW(H$20),0))</f>
        <v/>
      </c>
      <c r="I816" s="24">
        <f>IF(G816="","",IF(OR(G816="etapa",G816="sub-etapa"),"",OFFSET(MCQ!I$20,ROW(I816)-ROW(I$20),0)))</f>
        <v/>
      </c>
      <c r="J816" s="25">
        <f>IF(G816="","",OFFSET(MCQ!J$20,ROW(J816)-ROW(J$20),0))</f>
        <v/>
      </c>
      <c r="K816" s="24">
        <f>IF(G816="","",IF(OR(G816="etapa",G816="sub-etapa"),"",OFFSET(MCQ!K$20,ROW(K816)-ROW(K$20),0)))</f>
        <v/>
      </c>
      <c r="L816" s="26">
        <f>IF(G816="","",IF(OR(G816="etapa",G816="sub-etapa"),"",TRUNC(OFFSET(MCQ!L$20,ROW(L816)-ROW(L$20),0),2)))</f>
        <v/>
      </c>
      <c r="M816" s="584">
        <f>IF(I816="", "", IFERROR(VLOOKUP(VALUE(I816), _BaseAbril2026, 4, 0), IFERROR(VLOOKUP(TEXT(I816, "@"), _BaseAbril2026, 4, 0), "")))</f>
        <v/>
      </c>
      <c r="N816" s="585">
        <f>IFERROR(IF(S816="BDI1", TRUNC(M816*(1+$O$18), 2),IF(S816="BDI2", TRUNC(M816*(1+$N$18), 2), "")), "")</f>
        <v/>
      </c>
      <c r="O816" s="586">
        <f>_xlfn.IFS(G816="ETAPA", SUMIFS(ValorTotalComD, Nivel, A816), G816="SUB-ETAPA", SUMIFS(ValorTotalComD, SubNivel, C816), TRUE, T816)</f>
        <v/>
      </c>
      <c r="P816" s="584">
        <f>IF(I816="", "", IFERROR(VLOOKUP(VALUE(I816), _BaseAbril2026, 5, 0), IFERROR(VLOOKUP(TEXT(I816, "@"), _BaseAbril2026, 5, 0), "")))</f>
        <v/>
      </c>
      <c r="Q816" s="585">
        <f>IFERROR(IF(S816="BDI1", TRUNC(P816*(1+$R$18), 2),IF(S816="BDI2", TRUNC(P816*(1+$Q$18), 2), "")), "")</f>
        <v/>
      </c>
      <c r="R816" s="586">
        <f>_xlfn.IFS(G816="ETAPA", SUMIFS(ValorTotalSemD, Nivel, A816), G816="SUB-ETAPA", SUMIFS(ValorTotalSemD, SubNivel, C816), TRUE, U816)</f>
        <v/>
      </c>
      <c r="S816" s="587">
        <f>IF(G816="","",IF(OR(G816="etapa",G816="sub-etapa"),"",OFFSET(MCQ!M$20,ROW(M816)-ROW(M$20),0)))</f>
        <v/>
      </c>
      <c r="T816" s="588">
        <f>IFERROR(TRUNC(L816*N816,2),"")</f>
        <v/>
      </c>
      <c r="U816" s="589">
        <f>IFERROR(TRUNC(L816*Q816,2),"")</f>
        <v/>
      </c>
    </row>
    <row r="817">
      <c r="A817" s="18">
        <f>OFFSET(MCQ!A$20,ROW(A817)-ROW(A$20),0)</f>
        <v/>
      </c>
      <c r="B817" s="18">
        <f>OFFSET(MCQ!B$20,ROW(B817)-ROW(B$20),0)</f>
        <v/>
      </c>
      <c r="C817" s="18">
        <f>OFFSET(MCQ!C$20,ROW(C817)-ROW(C$20),0)</f>
        <v/>
      </c>
      <c r="D817" s="18">
        <f>OFFSET(MCQ!D$20,ROW(D817)-ROW(D$20),0)</f>
        <v/>
      </c>
      <c r="E817" s="18">
        <f>OFFSET(MCQ!E$20,ROW(E817)-ROW(E$20),0)</f>
        <v/>
      </c>
      <c r="F817" s="18" t="n"/>
      <c r="G817" s="233">
        <f>OFFSET(MCQ!G$20,ROW(G817)-ROW(G$20),0)</f>
        <v/>
      </c>
      <c r="H817" s="583">
        <f>IF(G817="","",OFFSET(MCQ!H$20,ROW(H817)-ROW(H$20),0))</f>
        <v/>
      </c>
      <c r="I817" s="24">
        <f>IF(G817="","",IF(OR(G817="etapa",G817="sub-etapa"),"",OFFSET(MCQ!I$20,ROW(I817)-ROW(I$20),0)))</f>
        <v/>
      </c>
      <c r="J817" s="25">
        <f>IF(G817="","",OFFSET(MCQ!J$20,ROW(J817)-ROW(J$20),0))</f>
        <v/>
      </c>
      <c r="K817" s="24">
        <f>IF(G817="","",IF(OR(G817="etapa",G817="sub-etapa"),"",OFFSET(MCQ!K$20,ROW(K817)-ROW(K$20),0)))</f>
        <v/>
      </c>
      <c r="L817" s="26">
        <f>IF(G817="","",IF(OR(G817="etapa",G817="sub-etapa"),"",TRUNC(OFFSET(MCQ!L$20,ROW(L817)-ROW(L$20),0),2)))</f>
        <v/>
      </c>
      <c r="M817" s="584">
        <f>IF(I817="", "", IFERROR(VLOOKUP(VALUE(I817), _BaseAbril2026, 4, 0), IFERROR(VLOOKUP(TEXT(I817, "@"), _BaseAbril2026, 4, 0), "")))</f>
        <v/>
      </c>
      <c r="N817" s="585">
        <f>IFERROR(IF(S817="BDI1", TRUNC(M817*(1+$O$18), 2),IF(S817="BDI2", TRUNC(M817*(1+$N$18), 2), "")), "")</f>
        <v/>
      </c>
      <c r="O817" s="586">
        <f>_xlfn.IFS(G817="ETAPA", SUMIFS(ValorTotalComD, Nivel, A817), G817="SUB-ETAPA", SUMIFS(ValorTotalComD, SubNivel, C817), TRUE, T817)</f>
        <v/>
      </c>
      <c r="P817" s="584">
        <f>IF(I817="", "", IFERROR(VLOOKUP(VALUE(I817), _BaseAbril2026, 5, 0), IFERROR(VLOOKUP(TEXT(I817, "@"), _BaseAbril2026, 5, 0), "")))</f>
        <v/>
      </c>
      <c r="Q817" s="585">
        <f>IFERROR(IF(S817="BDI1", TRUNC(P817*(1+$R$18), 2),IF(S817="BDI2", TRUNC(P817*(1+$Q$18), 2), "")), "")</f>
        <v/>
      </c>
      <c r="R817" s="586">
        <f>_xlfn.IFS(G817="ETAPA", SUMIFS(ValorTotalSemD, Nivel, A817), G817="SUB-ETAPA", SUMIFS(ValorTotalSemD, SubNivel, C817), TRUE, U817)</f>
        <v/>
      </c>
      <c r="S817" s="587">
        <f>IF(G817="","",IF(OR(G817="etapa",G817="sub-etapa"),"",OFFSET(MCQ!M$20,ROW(M817)-ROW(M$20),0)))</f>
        <v/>
      </c>
      <c r="T817" s="588">
        <f>IFERROR(TRUNC(L817*N817,2),"")</f>
        <v/>
      </c>
      <c r="U817" s="589">
        <f>IFERROR(TRUNC(L817*Q817,2),"")</f>
        <v/>
      </c>
    </row>
    <row r="818">
      <c r="A818" s="18">
        <f>OFFSET(MCQ!A$20,ROW(A818)-ROW(A$20),0)</f>
        <v/>
      </c>
      <c r="B818" s="18">
        <f>OFFSET(MCQ!B$20,ROW(B818)-ROW(B$20),0)</f>
        <v/>
      </c>
      <c r="C818" s="18">
        <f>OFFSET(MCQ!C$20,ROW(C818)-ROW(C$20),0)</f>
        <v/>
      </c>
      <c r="D818" s="18">
        <f>OFFSET(MCQ!D$20,ROW(D818)-ROW(D$20),0)</f>
        <v/>
      </c>
      <c r="E818" s="18">
        <f>OFFSET(MCQ!E$20,ROW(E818)-ROW(E$20),0)</f>
        <v/>
      </c>
      <c r="F818" s="18" t="n"/>
      <c r="G818" s="233">
        <f>OFFSET(MCQ!G$20,ROW(G818)-ROW(G$20),0)</f>
        <v/>
      </c>
      <c r="H818" s="583">
        <f>IF(G818="","",OFFSET(MCQ!H$20,ROW(H818)-ROW(H$20),0))</f>
        <v/>
      </c>
      <c r="I818" s="24">
        <f>IF(G818="","",IF(OR(G818="etapa",G818="sub-etapa"),"",OFFSET(MCQ!I$20,ROW(I818)-ROW(I$20),0)))</f>
        <v/>
      </c>
      <c r="J818" s="25">
        <f>IF(G818="","",OFFSET(MCQ!J$20,ROW(J818)-ROW(J$20),0))</f>
        <v/>
      </c>
      <c r="K818" s="24">
        <f>IF(G818="","",IF(OR(G818="etapa",G818="sub-etapa"),"",OFFSET(MCQ!K$20,ROW(K818)-ROW(K$20),0)))</f>
        <v/>
      </c>
      <c r="L818" s="26">
        <f>IF(G818="","",IF(OR(G818="etapa",G818="sub-etapa"),"",TRUNC(OFFSET(MCQ!L$20,ROW(L818)-ROW(L$20),0),2)))</f>
        <v/>
      </c>
      <c r="M818" s="584">
        <f>IF(I818="", "", IFERROR(VLOOKUP(VALUE(I818), _BaseAbril2026, 4, 0), IFERROR(VLOOKUP(TEXT(I818, "@"), _BaseAbril2026, 4, 0), "")))</f>
        <v/>
      </c>
      <c r="N818" s="585">
        <f>IFERROR(IF(S818="BDI1", TRUNC(M818*(1+$O$18), 2),IF(S818="BDI2", TRUNC(M818*(1+$N$18), 2), "")), "")</f>
        <v/>
      </c>
      <c r="O818" s="586">
        <f>_xlfn.IFS(G818="ETAPA", SUMIFS(ValorTotalComD, Nivel, A818), G818="SUB-ETAPA", SUMIFS(ValorTotalComD, SubNivel, C818), TRUE, T818)</f>
        <v/>
      </c>
      <c r="P818" s="584">
        <f>IF(I818="", "", IFERROR(VLOOKUP(VALUE(I818), _BaseAbril2026, 5, 0), IFERROR(VLOOKUP(TEXT(I818, "@"), _BaseAbril2026, 5, 0), "")))</f>
        <v/>
      </c>
      <c r="Q818" s="585">
        <f>IFERROR(IF(S818="BDI1", TRUNC(P818*(1+$R$18), 2),IF(S818="BDI2", TRUNC(P818*(1+$Q$18), 2), "")), "")</f>
        <v/>
      </c>
      <c r="R818" s="586">
        <f>_xlfn.IFS(G818="ETAPA", SUMIFS(ValorTotalSemD, Nivel, A818), G818="SUB-ETAPA", SUMIFS(ValorTotalSemD, SubNivel, C818), TRUE, U818)</f>
        <v/>
      </c>
      <c r="S818" s="587">
        <f>IF(G818="","",IF(OR(G818="etapa",G818="sub-etapa"),"",OFFSET(MCQ!M$20,ROW(M818)-ROW(M$20),0)))</f>
        <v/>
      </c>
      <c r="T818" s="588">
        <f>IFERROR(TRUNC(L818*N818,2),"")</f>
        <v/>
      </c>
      <c r="U818" s="589">
        <f>IFERROR(TRUNC(L818*Q818,2),"")</f>
        <v/>
      </c>
    </row>
    <row r="819">
      <c r="A819" s="18">
        <f>OFFSET(MCQ!A$20,ROW(A819)-ROW(A$20),0)</f>
        <v/>
      </c>
      <c r="B819" s="18">
        <f>OFFSET(MCQ!B$20,ROW(B819)-ROW(B$20),0)</f>
        <v/>
      </c>
      <c r="C819" s="18">
        <f>OFFSET(MCQ!C$20,ROW(C819)-ROW(C$20),0)</f>
        <v/>
      </c>
      <c r="D819" s="18">
        <f>OFFSET(MCQ!D$20,ROW(D819)-ROW(D$20),0)</f>
        <v/>
      </c>
      <c r="E819" s="18">
        <f>OFFSET(MCQ!E$20,ROW(E819)-ROW(E$20),0)</f>
        <v/>
      </c>
      <c r="F819" s="18" t="n"/>
      <c r="G819" s="233">
        <f>OFFSET(MCQ!G$20,ROW(G819)-ROW(G$20),0)</f>
        <v/>
      </c>
      <c r="H819" s="583">
        <f>IF(G819="","",OFFSET(MCQ!H$20,ROW(H819)-ROW(H$20),0))</f>
        <v/>
      </c>
      <c r="I819" s="24">
        <f>IF(G819="","",IF(OR(G819="etapa",G819="sub-etapa"),"",OFFSET(MCQ!I$20,ROW(I819)-ROW(I$20),0)))</f>
        <v/>
      </c>
      <c r="J819" s="25">
        <f>IF(G819="","",OFFSET(MCQ!J$20,ROW(J819)-ROW(J$20),0))</f>
        <v/>
      </c>
      <c r="K819" s="24">
        <f>IF(G819="","",IF(OR(G819="etapa",G819="sub-etapa"),"",OFFSET(MCQ!K$20,ROW(K819)-ROW(K$20),0)))</f>
        <v/>
      </c>
      <c r="L819" s="26">
        <f>IF(G819="","",IF(OR(G819="etapa",G819="sub-etapa"),"",TRUNC(OFFSET(MCQ!L$20,ROW(L819)-ROW(L$20),0),2)))</f>
        <v/>
      </c>
      <c r="M819" s="584">
        <f>IF(I819="", "", IFERROR(VLOOKUP(VALUE(I819), _BaseAbril2026, 4, 0), IFERROR(VLOOKUP(TEXT(I819, "@"), _BaseAbril2026, 4, 0), "")))</f>
        <v/>
      </c>
      <c r="N819" s="585">
        <f>IFERROR(IF(S819="BDI1", TRUNC(M819*(1+$O$18), 2),IF(S819="BDI2", TRUNC(M819*(1+$N$18), 2), "")), "")</f>
        <v/>
      </c>
      <c r="O819" s="586">
        <f>_xlfn.IFS(G819="ETAPA", SUMIFS(ValorTotalComD, Nivel, A819), G819="SUB-ETAPA", SUMIFS(ValorTotalComD, SubNivel, C819), TRUE, T819)</f>
        <v/>
      </c>
      <c r="P819" s="584">
        <f>IF(I819="", "", IFERROR(VLOOKUP(VALUE(I819), _BaseAbril2026, 5, 0), IFERROR(VLOOKUP(TEXT(I819, "@"), _BaseAbril2026, 5, 0), "")))</f>
        <v/>
      </c>
      <c r="Q819" s="585">
        <f>IFERROR(IF(S819="BDI1", TRUNC(P819*(1+$R$18), 2),IF(S819="BDI2", TRUNC(P819*(1+$Q$18), 2), "")), "")</f>
        <v/>
      </c>
      <c r="R819" s="586">
        <f>_xlfn.IFS(G819="ETAPA", SUMIFS(ValorTotalSemD, Nivel, A819), G819="SUB-ETAPA", SUMIFS(ValorTotalSemD, SubNivel, C819), TRUE, U819)</f>
        <v/>
      </c>
      <c r="S819" s="587">
        <f>IF(G819="","",IF(OR(G819="etapa",G819="sub-etapa"),"",OFFSET(MCQ!M$20,ROW(M819)-ROW(M$20),0)))</f>
        <v/>
      </c>
      <c r="T819" s="588">
        <f>IFERROR(TRUNC(L819*N819,2),"")</f>
        <v/>
      </c>
      <c r="U819" s="589">
        <f>IFERROR(TRUNC(L819*Q819,2),"")</f>
        <v/>
      </c>
    </row>
    <row r="820">
      <c r="A820" s="18">
        <f>OFFSET(MCQ!A$20,ROW(A820)-ROW(A$20),0)</f>
        <v/>
      </c>
      <c r="B820" s="18">
        <f>OFFSET(MCQ!B$20,ROW(B820)-ROW(B$20),0)</f>
        <v/>
      </c>
      <c r="C820" s="18">
        <f>OFFSET(MCQ!C$20,ROW(C820)-ROW(C$20),0)</f>
        <v/>
      </c>
      <c r="D820" s="18">
        <f>OFFSET(MCQ!D$20,ROW(D820)-ROW(D$20),0)</f>
        <v/>
      </c>
      <c r="E820" s="18">
        <f>OFFSET(MCQ!E$20,ROW(E820)-ROW(E$20),0)</f>
        <v/>
      </c>
      <c r="F820" s="18" t="n"/>
      <c r="G820" s="233">
        <f>OFFSET(MCQ!G$20,ROW(G820)-ROW(G$20),0)</f>
        <v/>
      </c>
      <c r="H820" s="583">
        <f>IF(G820="","",OFFSET(MCQ!H$20,ROW(H820)-ROW(H$20),0))</f>
        <v/>
      </c>
      <c r="I820" s="24">
        <f>IF(G820="","",IF(OR(G820="etapa",G820="sub-etapa"),"",OFFSET(MCQ!I$20,ROW(I820)-ROW(I$20),0)))</f>
        <v/>
      </c>
      <c r="J820" s="25">
        <f>IF(G820="","",OFFSET(MCQ!J$20,ROW(J820)-ROW(J$20),0))</f>
        <v/>
      </c>
      <c r="K820" s="24">
        <f>IF(G820="","",IF(OR(G820="etapa",G820="sub-etapa"),"",OFFSET(MCQ!K$20,ROW(K820)-ROW(K$20),0)))</f>
        <v/>
      </c>
      <c r="L820" s="26">
        <f>IF(G820="","",IF(OR(G820="etapa",G820="sub-etapa"),"",TRUNC(OFFSET(MCQ!L$20,ROW(L820)-ROW(L$20),0),2)))</f>
        <v/>
      </c>
      <c r="M820" s="584">
        <f>IF(I820="", "", IFERROR(VLOOKUP(VALUE(I820), _BaseAbril2026, 4, 0), IFERROR(VLOOKUP(TEXT(I820, "@"), _BaseAbril2026, 4, 0), "")))</f>
        <v/>
      </c>
      <c r="N820" s="585">
        <f>IFERROR(IF(S820="BDI1", TRUNC(M820*(1+$O$18), 2),IF(S820="BDI2", TRUNC(M820*(1+$N$18), 2), "")), "")</f>
        <v/>
      </c>
      <c r="O820" s="586">
        <f>_xlfn.IFS(G820="ETAPA", SUMIFS(ValorTotalComD, Nivel, A820), G820="SUB-ETAPA", SUMIFS(ValorTotalComD, SubNivel, C820), TRUE, T820)</f>
        <v/>
      </c>
      <c r="P820" s="584">
        <f>IF(I820="", "", IFERROR(VLOOKUP(VALUE(I820), _BaseAbril2026, 5, 0), IFERROR(VLOOKUP(TEXT(I820, "@"), _BaseAbril2026, 5, 0), "")))</f>
        <v/>
      </c>
      <c r="Q820" s="585">
        <f>IFERROR(IF(S820="BDI1", TRUNC(P820*(1+$R$18), 2),IF(S820="BDI2", TRUNC(P820*(1+$Q$18), 2), "")), "")</f>
        <v/>
      </c>
      <c r="R820" s="586">
        <f>_xlfn.IFS(G820="ETAPA", SUMIFS(ValorTotalSemD, Nivel, A820), G820="SUB-ETAPA", SUMIFS(ValorTotalSemD, SubNivel, C820), TRUE, U820)</f>
        <v/>
      </c>
      <c r="S820" s="587">
        <f>IF(G820="","",IF(OR(G820="etapa",G820="sub-etapa"),"",OFFSET(MCQ!M$20,ROW(M820)-ROW(M$20),0)))</f>
        <v/>
      </c>
      <c r="T820" s="588">
        <f>IFERROR(TRUNC(L820*N820,2),"")</f>
        <v/>
      </c>
      <c r="U820" s="589">
        <f>IFERROR(TRUNC(L820*Q820,2),"")</f>
        <v/>
      </c>
    </row>
    <row r="821">
      <c r="A821" s="18">
        <f>OFFSET(MCQ!A$20,ROW(A821)-ROW(A$20),0)</f>
        <v/>
      </c>
      <c r="B821" s="18">
        <f>OFFSET(MCQ!B$20,ROW(B821)-ROW(B$20),0)</f>
        <v/>
      </c>
      <c r="C821" s="18">
        <f>OFFSET(MCQ!C$20,ROW(C821)-ROW(C$20),0)</f>
        <v/>
      </c>
      <c r="D821" s="18">
        <f>OFFSET(MCQ!D$20,ROW(D821)-ROW(D$20),0)</f>
        <v/>
      </c>
      <c r="E821" s="18">
        <f>OFFSET(MCQ!E$20,ROW(E821)-ROW(E$20),0)</f>
        <v/>
      </c>
      <c r="F821" s="18" t="n"/>
      <c r="G821" s="233">
        <f>OFFSET(MCQ!G$20,ROW(G821)-ROW(G$20),0)</f>
        <v/>
      </c>
      <c r="H821" s="583">
        <f>IF(G821="","",OFFSET(MCQ!H$20,ROW(H821)-ROW(H$20),0))</f>
        <v/>
      </c>
      <c r="I821" s="24">
        <f>IF(G821="","",IF(OR(G821="etapa",G821="sub-etapa"),"",OFFSET(MCQ!I$20,ROW(I821)-ROW(I$20),0)))</f>
        <v/>
      </c>
      <c r="J821" s="25">
        <f>IF(G821="","",OFFSET(MCQ!J$20,ROW(J821)-ROW(J$20),0))</f>
        <v/>
      </c>
      <c r="K821" s="24">
        <f>IF(G821="","",IF(OR(G821="etapa",G821="sub-etapa"),"",OFFSET(MCQ!K$20,ROW(K821)-ROW(K$20),0)))</f>
        <v/>
      </c>
      <c r="L821" s="26">
        <f>IF(G821="","",IF(OR(G821="etapa",G821="sub-etapa"),"",TRUNC(OFFSET(MCQ!L$20,ROW(L821)-ROW(L$20),0),2)))</f>
        <v/>
      </c>
      <c r="M821" s="584">
        <f>IF(I821="", "", IFERROR(VLOOKUP(VALUE(I821), _BaseAbril2026, 4, 0), IFERROR(VLOOKUP(TEXT(I821, "@"), _BaseAbril2026, 4, 0), "")))</f>
        <v/>
      </c>
      <c r="N821" s="585">
        <f>IFERROR(IF(S821="BDI1", TRUNC(M821*(1+$O$18), 2),IF(S821="BDI2", TRUNC(M821*(1+$N$18), 2), "")), "")</f>
        <v/>
      </c>
      <c r="O821" s="586">
        <f>_xlfn.IFS(G821="ETAPA", SUMIFS(ValorTotalComD, Nivel, A821), G821="SUB-ETAPA", SUMIFS(ValorTotalComD, SubNivel, C821), TRUE, T821)</f>
        <v/>
      </c>
      <c r="P821" s="584">
        <f>IF(I821="", "", IFERROR(VLOOKUP(VALUE(I821), _BaseAbril2026, 5, 0), IFERROR(VLOOKUP(TEXT(I821, "@"), _BaseAbril2026, 5, 0), "")))</f>
        <v/>
      </c>
      <c r="Q821" s="585">
        <f>IFERROR(IF(S821="BDI1", TRUNC(P821*(1+$R$18), 2),IF(S821="BDI2", TRUNC(P821*(1+$Q$18), 2), "")), "")</f>
        <v/>
      </c>
      <c r="R821" s="586">
        <f>_xlfn.IFS(G821="ETAPA", SUMIFS(ValorTotalSemD, Nivel, A821), G821="SUB-ETAPA", SUMIFS(ValorTotalSemD, SubNivel, C821), TRUE, U821)</f>
        <v/>
      </c>
      <c r="S821" s="587">
        <f>IF(G821="","",IF(OR(G821="etapa",G821="sub-etapa"),"",OFFSET(MCQ!M$20,ROW(M821)-ROW(M$20),0)))</f>
        <v/>
      </c>
      <c r="T821" s="588">
        <f>IFERROR(TRUNC(L821*N821,2),"")</f>
        <v/>
      </c>
      <c r="U821" s="589">
        <f>IFERROR(TRUNC(L821*Q821,2),"")</f>
        <v/>
      </c>
    </row>
    <row r="822">
      <c r="A822" s="18">
        <f>OFFSET(MCQ!A$20,ROW(A822)-ROW(A$20),0)</f>
        <v/>
      </c>
      <c r="B822" s="18">
        <f>OFFSET(MCQ!B$20,ROW(B822)-ROW(B$20),0)</f>
        <v/>
      </c>
      <c r="C822" s="18">
        <f>OFFSET(MCQ!C$20,ROW(C822)-ROW(C$20),0)</f>
        <v/>
      </c>
      <c r="D822" s="18">
        <f>OFFSET(MCQ!D$20,ROW(D822)-ROW(D$20),0)</f>
        <v/>
      </c>
      <c r="E822" s="18">
        <f>OFFSET(MCQ!E$20,ROW(E822)-ROW(E$20),0)</f>
        <v/>
      </c>
      <c r="F822" s="18" t="n"/>
      <c r="G822" s="233">
        <f>OFFSET(MCQ!G$20,ROW(G822)-ROW(G$20),0)</f>
        <v/>
      </c>
      <c r="H822" s="583">
        <f>IF(G822="","",OFFSET(MCQ!H$20,ROW(H822)-ROW(H$20),0))</f>
        <v/>
      </c>
      <c r="I822" s="24">
        <f>IF(G822="","",IF(OR(G822="etapa",G822="sub-etapa"),"",OFFSET(MCQ!I$20,ROW(I822)-ROW(I$20),0)))</f>
        <v/>
      </c>
      <c r="J822" s="25">
        <f>IF(G822="","",OFFSET(MCQ!J$20,ROW(J822)-ROW(J$20),0))</f>
        <v/>
      </c>
      <c r="K822" s="24">
        <f>IF(G822="","",IF(OR(G822="etapa",G822="sub-etapa"),"",OFFSET(MCQ!K$20,ROW(K822)-ROW(K$20),0)))</f>
        <v/>
      </c>
      <c r="L822" s="26">
        <f>IF(G822="","",IF(OR(G822="etapa",G822="sub-etapa"),"",TRUNC(OFFSET(MCQ!L$20,ROW(L822)-ROW(L$20),0),2)))</f>
        <v/>
      </c>
      <c r="M822" s="584">
        <f>IF(I822="", "", IFERROR(VLOOKUP(VALUE(I822), _BaseAbril2026, 4, 0), IFERROR(VLOOKUP(TEXT(I822, "@"), _BaseAbril2026, 4, 0), "")))</f>
        <v/>
      </c>
      <c r="N822" s="585">
        <f>IFERROR(IF(S822="BDI1", TRUNC(M822*(1+$O$18), 2),IF(S822="BDI2", TRUNC(M822*(1+$N$18), 2), "")), "")</f>
        <v/>
      </c>
      <c r="O822" s="586">
        <f>_xlfn.IFS(G822="ETAPA", SUMIFS(ValorTotalComD, Nivel, A822), G822="SUB-ETAPA", SUMIFS(ValorTotalComD, SubNivel, C822), TRUE, T822)</f>
        <v/>
      </c>
      <c r="P822" s="584">
        <f>IF(I822="", "", IFERROR(VLOOKUP(VALUE(I822), _BaseAbril2026, 5, 0), IFERROR(VLOOKUP(TEXT(I822, "@"), _BaseAbril2026, 5, 0), "")))</f>
        <v/>
      </c>
      <c r="Q822" s="585">
        <f>IFERROR(IF(S822="BDI1", TRUNC(P822*(1+$R$18), 2),IF(S822="BDI2", TRUNC(P822*(1+$Q$18), 2), "")), "")</f>
        <v/>
      </c>
      <c r="R822" s="586">
        <f>_xlfn.IFS(G822="ETAPA", SUMIFS(ValorTotalSemD, Nivel, A822), G822="SUB-ETAPA", SUMIFS(ValorTotalSemD, SubNivel, C822), TRUE, U822)</f>
        <v/>
      </c>
      <c r="S822" s="587">
        <f>IF(G822="","",IF(OR(G822="etapa",G822="sub-etapa"),"",OFFSET(MCQ!M$20,ROW(M822)-ROW(M$20),0)))</f>
        <v/>
      </c>
      <c r="T822" s="588">
        <f>IFERROR(TRUNC(L822*N822,2),"")</f>
        <v/>
      </c>
      <c r="U822" s="589">
        <f>IFERROR(TRUNC(L822*Q822,2),"")</f>
        <v/>
      </c>
    </row>
    <row r="823">
      <c r="A823" s="18">
        <f>OFFSET(MCQ!A$20,ROW(A823)-ROW(A$20),0)</f>
        <v/>
      </c>
      <c r="B823" s="18">
        <f>OFFSET(MCQ!B$20,ROW(B823)-ROW(B$20),0)</f>
        <v/>
      </c>
      <c r="C823" s="18">
        <f>OFFSET(MCQ!C$20,ROW(C823)-ROW(C$20),0)</f>
        <v/>
      </c>
      <c r="D823" s="18">
        <f>OFFSET(MCQ!D$20,ROW(D823)-ROW(D$20),0)</f>
        <v/>
      </c>
      <c r="E823" s="18">
        <f>OFFSET(MCQ!E$20,ROW(E823)-ROW(E$20),0)</f>
        <v/>
      </c>
      <c r="F823" s="18" t="n"/>
      <c r="G823" s="233">
        <f>OFFSET(MCQ!G$20,ROW(G823)-ROW(G$20),0)</f>
        <v/>
      </c>
      <c r="H823" s="583">
        <f>IF(G823="","",OFFSET(MCQ!H$20,ROW(H823)-ROW(H$20),0))</f>
        <v/>
      </c>
      <c r="I823" s="24">
        <f>IF(G823="","",IF(OR(G823="etapa",G823="sub-etapa"),"",OFFSET(MCQ!I$20,ROW(I823)-ROW(I$20),0)))</f>
        <v/>
      </c>
      <c r="J823" s="25">
        <f>IF(G823="","",OFFSET(MCQ!J$20,ROW(J823)-ROW(J$20),0))</f>
        <v/>
      </c>
      <c r="K823" s="24">
        <f>IF(G823="","",IF(OR(G823="etapa",G823="sub-etapa"),"",OFFSET(MCQ!K$20,ROW(K823)-ROW(K$20),0)))</f>
        <v/>
      </c>
      <c r="L823" s="26">
        <f>IF(G823="","",IF(OR(G823="etapa",G823="sub-etapa"),"",TRUNC(OFFSET(MCQ!L$20,ROW(L823)-ROW(L$20),0),2)))</f>
        <v/>
      </c>
      <c r="M823" s="584">
        <f>IF(I823="", "", IFERROR(VLOOKUP(VALUE(I823), _BaseAbril2026, 4, 0), IFERROR(VLOOKUP(TEXT(I823, "@"), _BaseAbril2026, 4, 0), "")))</f>
        <v/>
      </c>
      <c r="N823" s="585">
        <f>IFERROR(IF(S823="BDI1", TRUNC(M823*(1+$O$18), 2),IF(S823="BDI2", TRUNC(M823*(1+$N$18), 2), "")), "")</f>
        <v/>
      </c>
      <c r="O823" s="586">
        <f>_xlfn.IFS(G823="ETAPA", SUMIFS(ValorTotalComD, Nivel, A823), G823="SUB-ETAPA", SUMIFS(ValorTotalComD, SubNivel, C823), TRUE, T823)</f>
        <v/>
      </c>
      <c r="P823" s="584">
        <f>IF(I823="", "", IFERROR(VLOOKUP(VALUE(I823), _BaseAbril2026, 5, 0), IFERROR(VLOOKUP(TEXT(I823, "@"), _BaseAbril2026, 5, 0), "")))</f>
        <v/>
      </c>
      <c r="Q823" s="585">
        <f>IFERROR(IF(S823="BDI1", TRUNC(P823*(1+$R$18), 2),IF(S823="BDI2", TRUNC(P823*(1+$Q$18), 2), "")), "")</f>
        <v/>
      </c>
      <c r="R823" s="586">
        <f>_xlfn.IFS(G823="ETAPA", SUMIFS(ValorTotalSemD, Nivel, A823), G823="SUB-ETAPA", SUMIFS(ValorTotalSemD, SubNivel, C823), TRUE, U823)</f>
        <v/>
      </c>
      <c r="S823" s="587">
        <f>IF(G823="","",IF(OR(G823="etapa",G823="sub-etapa"),"",OFFSET(MCQ!M$20,ROW(M823)-ROW(M$20),0)))</f>
        <v/>
      </c>
      <c r="T823" s="588">
        <f>IFERROR(TRUNC(L823*N823,2),"")</f>
        <v/>
      </c>
      <c r="U823" s="589">
        <f>IFERROR(TRUNC(L823*Q823,2),"")</f>
        <v/>
      </c>
    </row>
    <row r="824">
      <c r="A824" s="18">
        <f>OFFSET(MCQ!A$20,ROW(A824)-ROW(A$20),0)</f>
        <v/>
      </c>
      <c r="B824" s="18">
        <f>OFFSET(MCQ!B$20,ROW(B824)-ROW(B$20),0)</f>
        <v/>
      </c>
      <c r="C824" s="18">
        <f>OFFSET(MCQ!C$20,ROW(C824)-ROW(C$20),0)</f>
        <v/>
      </c>
      <c r="D824" s="18">
        <f>OFFSET(MCQ!D$20,ROW(D824)-ROW(D$20),0)</f>
        <v/>
      </c>
      <c r="E824" s="18">
        <f>OFFSET(MCQ!E$20,ROW(E824)-ROW(E$20),0)</f>
        <v/>
      </c>
      <c r="F824" s="18" t="n"/>
      <c r="G824" s="233">
        <f>OFFSET(MCQ!G$20,ROW(G824)-ROW(G$20),0)</f>
        <v/>
      </c>
      <c r="H824" s="583">
        <f>IF(G824="","",OFFSET(MCQ!H$20,ROW(H824)-ROW(H$20),0))</f>
        <v/>
      </c>
      <c r="I824" s="24">
        <f>IF(G824="","",IF(OR(G824="etapa",G824="sub-etapa"),"",OFFSET(MCQ!I$20,ROW(I824)-ROW(I$20),0)))</f>
        <v/>
      </c>
      <c r="J824" s="25">
        <f>IF(G824="","",OFFSET(MCQ!J$20,ROW(J824)-ROW(J$20),0))</f>
        <v/>
      </c>
      <c r="K824" s="24">
        <f>IF(G824="","",IF(OR(G824="etapa",G824="sub-etapa"),"",OFFSET(MCQ!K$20,ROW(K824)-ROW(K$20),0)))</f>
        <v/>
      </c>
      <c r="L824" s="26">
        <f>IF(G824="","",IF(OR(G824="etapa",G824="sub-etapa"),"",TRUNC(OFFSET(MCQ!L$20,ROW(L824)-ROW(L$20),0),2)))</f>
        <v/>
      </c>
      <c r="M824" s="584">
        <f>IF(I824="", "", IFERROR(VLOOKUP(VALUE(I824), _BaseAbril2026, 4, 0), IFERROR(VLOOKUP(TEXT(I824, "@"), _BaseAbril2026, 4, 0), "")))</f>
        <v/>
      </c>
      <c r="N824" s="585">
        <f>IFERROR(IF(S824="BDI1", TRUNC(M824*(1+$O$18), 2),IF(S824="BDI2", TRUNC(M824*(1+$N$18), 2), "")), "")</f>
        <v/>
      </c>
      <c r="O824" s="586">
        <f>_xlfn.IFS(G824="ETAPA", SUMIFS(ValorTotalComD, Nivel, A824), G824="SUB-ETAPA", SUMIFS(ValorTotalComD, SubNivel, C824), TRUE, T824)</f>
        <v/>
      </c>
      <c r="P824" s="584">
        <f>IF(I824="", "", IFERROR(VLOOKUP(VALUE(I824), _BaseAbril2026, 5, 0), IFERROR(VLOOKUP(TEXT(I824, "@"), _BaseAbril2026, 5, 0), "")))</f>
        <v/>
      </c>
      <c r="Q824" s="585">
        <f>IFERROR(IF(S824="BDI1", TRUNC(P824*(1+$R$18), 2),IF(S824="BDI2", TRUNC(P824*(1+$Q$18), 2), "")), "")</f>
        <v/>
      </c>
      <c r="R824" s="586">
        <f>_xlfn.IFS(G824="ETAPA", SUMIFS(ValorTotalSemD, Nivel, A824), G824="SUB-ETAPA", SUMIFS(ValorTotalSemD, SubNivel, C824), TRUE, U824)</f>
        <v/>
      </c>
      <c r="S824" s="587">
        <f>IF(G824="","",IF(OR(G824="etapa",G824="sub-etapa"),"",OFFSET(MCQ!M$20,ROW(M824)-ROW(M$20),0)))</f>
        <v/>
      </c>
      <c r="T824" s="588">
        <f>IFERROR(TRUNC(L824*N824,2),"")</f>
        <v/>
      </c>
      <c r="U824" s="589">
        <f>IFERROR(TRUNC(L824*Q824,2),"")</f>
        <v/>
      </c>
    </row>
    <row r="825">
      <c r="A825" s="18">
        <f>OFFSET(MCQ!A$20,ROW(A825)-ROW(A$20),0)</f>
        <v/>
      </c>
      <c r="B825" s="18">
        <f>OFFSET(MCQ!B$20,ROW(B825)-ROW(B$20),0)</f>
        <v/>
      </c>
      <c r="C825" s="18">
        <f>OFFSET(MCQ!C$20,ROW(C825)-ROW(C$20),0)</f>
        <v/>
      </c>
      <c r="D825" s="18">
        <f>OFFSET(MCQ!D$20,ROW(D825)-ROW(D$20),0)</f>
        <v/>
      </c>
      <c r="E825" s="18">
        <f>OFFSET(MCQ!E$20,ROW(E825)-ROW(E$20),0)</f>
        <v/>
      </c>
      <c r="F825" s="18" t="n"/>
      <c r="G825" s="233">
        <f>OFFSET(MCQ!G$20,ROW(G825)-ROW(G$20),0)</f>
        <v/>
      </c>
      <c r="H825" s="583">
        <f>IF(G825="","",OFFSET(MCQ!H$20,ROW(H825)-ROW(H$20),0))</f>
        <v/>
      </c>
      <c r="I825" s="24">
        <f>IF(G825="","",IF(OR(G825="etapa",G825="sub-etapa"),"",OFFSET(MCQ!I$20,ROW(I825)-ROW(I$20),0)))</f>
        <v/>
      </c>
      <c r="J825" s="25">
        <f>IF(G825="","",OFFSET(MCQ!J$20,ROW(J825)-ROW(J$20),0))</f>
        <v/>
      </c>
      <c r="K825" s="24">
        <f>IF(G825="","",IF(OR(G825="etapa",G825="sub-etapa"),"",OFFSET(MCQ!K$20,ROW(K825)-ROW(K$20),0)))</f>
        <v/>
      </c>
      <c r="L825" s="26">
        <f>IF(G825="","",IF(OR(G825="etapa",G825="sub-etapa"),"",TRUNC(OFFSET(MCQ!L$20,ROW(L825)-ROW(L$20),0),2)))</f>
        <v/>
      </c>
      <c r="M825" s="584">
        <f>IF(I825="", "", IFERROR(VLOOKUP(VALUE(I825), _BaseAbril2026, 4, 0), IFERROR(VLOOKUP(TEXT(I825, "@"), _BaseAbril2026, 4, 0), "")))</f>
        <v/>
      </c>
      <c r="N825" s="585">
        <f>IFERROR(IF(S825="BDI1", TRUNC(M825*(1+$O$18), 2),IF(S825="BDI2", TRUNC(M825*(1+$N$18), 2), "")), "")</f>
        <v/>
      </c>
      <c r="O825" s="586">
        <f>_xlfn.IFS(G825="ETAPA", SUMIFS(ValorTotalComD, Nivel, A825), G825="SUB-ETAPA", SUMIFS(ValorTotalComD, SubNivel, C825), TRUE, T825)</f>
        <v/>
      </c>
      <c r="P825" s="584">
        <f>IF(I825="", "", IFERROR(VLOOKUP(VALUE(I825), _BaseAbril2026, 5, 0), IFERROR(VLOOKUP(TEXT(I825, "@"), _BaseAbril2026, 5, 0), "")))</f>
        <v/>
      </c>
      <c r="Q825" s="585">
        <f>IFERROR(IF(S825="BDI1", TRUNC(P825*(1+$R$18), 2),IF(S825="BDI2", TRUNC(P825*(1+$Q$18), 2), "")), "")</f>
        <v/>
      </c>
      <c r="R825" s="586">
        <f>_xlfn.IFS(G825="ETAPA", SUMIFS(ValorTotalSemD, Nivel, A825), G825="SUB-ETAPA", SUMIFS(ValorTotalSemD, SubNivel, C825), TRUE, U825)</f>
        <v/>
      </c>
      <c r="S825" s="587">
        <f>IF(G825="","",IF(OR(G825="etapa",G825="sub-etapa"),"",OFFSET(MCQ!M$20,ROW(M825)-ROW(M$20),0)))</f>
        <v/>
      </c>
      <c r="T825" s="588">
        <f>IFERROR(TRUNC(L825*N825,2),"")</f>
        <v/>
      </c>
      <c r="U825" s="589">
        <f>IFERROR(TRUNC(L825*Q825,2),"")</f>
        <v/>
      </c>
    </row>
    <row r="826">
      <c r="A826" s="18">
        <f>OFFSET(MCQ!A$20,ROW(A826)-ROW(A$20),0)</f>
        <v/>
      </c>
      <c r="B826" s="18">
        <f>OFFSET(MCQ!B$20,ROW(B826)-ROW(B$20),0)</f>
        <v/>
      </c>
      <c r="C826" s="18">
        <f>OFFSET(MCQ!C$20,ROW(C826)-ROW(C$20),0)</f>
        <v/>
      </c>
      <c r="D826" s="18">
        <f>OFFSET(MCQ!D$20,ROW(D826)-ROW(D$20),0)</f>
        <v/>
      </c>
      <c r="E826" s="18">
        <f>OFFSET(MCQ!E$20,ROW(E826)-ROW(E$20),0)</f>
        <v/>
      </c>
      <c r="F826" s="18" t="n"/>
      <c r="G826" s="233">
        <f>OFFSET(MCQ!G$20,ROW(G826)-ROW(G$20),0)</f>
        <v/>
      </c>
      <c r="H826" s="583">
        <f>IF(G826="","",OFFSET(MCQ!H$20,ROW(H826)-ROW(H$20),0))</f>
        <v/>
      </c>
      <c r="I826" s="24">
        <f>IF(G826="","",IF(OR(G826="etapa",G826="sub-etapa"),"",OFFSET(MCQ!I$20,ROW(I826)-ROW(I$20),0)))</f>
        <v/>
      </c>
      <c r="J826" s="25">
        <f>IF(G826="","",OFFSET(MCQ!J$20,ROW(J826)-ROW(J$20),0))</f>
        <v/>
      </c>
      <c r="K826" s="24">
        <f>IF(G826="","",IF(OR(G826="etapa",G826="sub-etapa"),"",OFFSET(MCQ!K$20,ROW(K826)-ROW(K$20),0)))</f>
        <v/>
      </c>
      <c r="L826" s="26">
        <f>IF(G826="","",IF(OR(G826="etapa",G826="sub-etapa"),"",TRUNC(OFFSET(MCQ!L$20,ROW(L826)-ROW(L$20),0),2)))</f>
        <v/>
      </c>
      <c r="M826" s="584">
        <f>IF(I826="", "", IFERROR(VLOOKUP(VALUE(I826), _BaseAbril2026, 4, 0), IFERROR(VLOOKUP(TEXT(I826, "@"), _BaseAbril2026, 4, 0), "")))</f>
        <v/>
      </c>
      <c r="N826" s="585">
        <f>IFERROR(IF(S826="BDI1", TRUNC(M826*(1+$O$18), 2),IF(S826="BDI2", TRUNC(M826*(1+$N$18), 2), "")), "")</f>
        <v/>
      </c>
      <c r="O826" s="586">
        <f>_xlfn.IFS(G826="ETAPA", SUMIFS(ValorTotalComD, Nivel, A826), G826="SUB-ETAPA", SUMIFS(ValorTotalComD, SubNivel, C826), TRUE, T826)</f>
        <v/>
      </c>
      <c r="P826" s="584">
        <f>IF(I826="", "", IFERROR(VLOOKUP(VALUE(I826), _BaseAbril2026, 5, 0), IFERROR(VLOOKUP(TEXT(I826, "@"), _BaseAbril2026, 5, 0), "")))</f>
        <v/>
      </c>
      <c r="Q826" s="585">
        <f>IFERROR(IF(S826="BDI1", TRUNC(P826*(1+$R$18), 2),IF(S826="BDI2", TRUNC(P826*(1+$Q$18), 2), "")), "")</f>
        <v/>
      </c>
      <c r="R826" s="586">
        <f>_xlfn.IFS(G826="ETAPA", SUMIFS(ValorTotalSemD, Nivel, A826), G826="SUB-ETAPA", SUMIFS(ValorTotalSemD, SubNivel, C826), TRUE, U826)</f>
        <v/>
      </c>
      <c r="S826" s="587">
        <f>IF(G826="","",IF(OR(G826="etapa",G826="sub-etapa"),"",OFFSET(MCQ!M$20,ROW(M826)-ROW(M$20),0)))</f>
        <v/>
      </c>
      <c r="T826" s="588">
        <f>IFERROR(TRUNC(L826*N826,2),"")</f>
        <v/>
      </c>
      <c r="U826" s="589">
        <f>IFERROR(TRUNC(L826*Q826,2),"")</f>
        <v/>
      </c>
    </row>
    <row r="827">
      <c r="A827" s="18">
        <f>OFFSET(MCQ!A$20,ROW(A827)-ROW(A$20),0)</f>
        <v/>
      </c>
      <c r="B827" s="18">
        <f>OFFSET(MCQ!B$20,ROW(B827)-ROW(B$20),0)</f>
        <v/>
      </c>
      <c r="C827" s="18">
        <f>OFFSET(MCQ!C$20,ROW(C827)-ROW(C$20),0)</f>
        <v/>
      </c>
      <c r="D827" s="18">
        <f>OFFSET(MCQ!D$20,ROW(D827)-ROW(D$20),0)</f>
        <v/>
      </c>
      <c r="E827" s="18">
        <f>OFFSET(MCQ!E$20,ROW(E827)-ROW(E$20),0)</f>
        <v/>
      </c>
      <c r="F827" s="18" t="n"/>
      <c r="G827" s="233">
        <f>OFFSET(MCQ!G$20,ROW(G827)-ROW(G$20),0)</f>
        <v/>
      </c>
      <c r="H827" s="583">
        <f>IF(G827="","",OFFSET(MCQ!H$20,ROW(H827)-ROW(H$20),0))</f>
        <v/>
      </c>
      <c r="I827" s="24">
        <f>IF(G827="","",IF(OR(G827="etapa",G827="sub-etapa"),"",OFFSET(MCQ!I$20,ROW(I827)-ROW(I$20),0)))</f>
        <v/>
      </c>
      <c r="J827" s="25">
        <f>IF(G827="","",OFFSET(MCQ!J$20,ROW(J827)-ROW(J$20),0))</f>
        <v/>
      </c>
      <c r="K827" s="24">
        <f>IF(G827="","",IF(OR(G827="etapa",G827="sub-etapa"),"",OFFSET(MCQ!K$20,ROW(K827)-ROW(K$20),0)))</f>
        <v/>
      </c>
      <c r="L827" s="26">
        <f>IF(G827="","",IF(OR(G827="etapa",G827="sub-etapa"),"",TRUNC(OFFSET(MCQ!L$20,ROW(L827)-ROW(L$20),0),2)))</f>
        <v/>
      </c>
      <c r="M827" s="584">
        <f>IF(I827="", "", IFERROR(VLOOKUP(VALUE(I827), _BaseAbril2026, 4, 0), IFERROR(VLOOKUP(TEXT(I827, "@"), _BaseAbril2026, 4, 0), "")))</f>
        <v/>
      </c>
      <c r="N827" s="585">
        <f>IFERROR(IF(S827="BDI1", TRUNC(M827*(1+$O$18), 2),IF(S827="BDI2", TRUNC(M827*(1+$N$18), 2), "")), "")</f>
        <v/>
      </c>
      <c r="O827" s="586">
        <f>_xlfn.IFS(G827="ETAPA", SUMIFS(ValorTotalComD, Nivel, A827), G827="SUB-ETAPA", SUMIFS(ValorTotalComD, SubNivel, C827), TRUE, T827)</f>
        <v/>
      </c>
      <c r="P827" s="584">
        <f>IF(I827="", "", IFERROR(VLOOKUP(VALUE(I827), _BaseAbril2026, 5, 0), IFERROR(VLOOKUP(TEXT(I827, "@"), _BaseAbril2026, 5, 0), "")))</f>
        <v/>
      </c>
      <c r="Q827" s="585">
        <f>IFERROR(IF(S827="BDI1", TRUNC(P827*(1+$R$18), 2),IF(S827="BDI2", TRUNC(P827*(1+$Q$18), 2), "")), "")</f>
        <v/>
      </c>
      <c r="R827" s="586">
        <f>_xlfn.IFS(G827="ETAPA", SUMIFS(ValorTotalSemD, Nivel, A827), G827="SUB-ETAPA", SUMIFS(ValorTotalSemD, SubNivel, C827), TRUE, U827)</f>
        <v/>
      </c>
      <c r="S827" s="587">
        <f>IF(G827="","",IF(OR(G827="etapa",G827="sub-etapa"),"",OFFSET(MCQ!M$20,ROW(M827)-ROW(M$20),0)))</f>
        <v/>
      </c>
      <c r="T827" s="588">
        <f>IFERROR(TRUNC(L827*N827,2),"")</f>
        <v/>
      </c>
      <c r="U827" s="589">
        <f>IFERROR(TRUNC(L827*Q827,2),"")</f>
        <v/>
      </c>
    </row>
    <row r="828">
      <c r="A828" s="18">
        <f>OFFSET(MCQ!A$20,ROW(A828)-ROW(A$20),0)</f>
        <v/>
      </c>
      <c r="B828" s="18">
        <f>OFFSET(MCQ!B$20,ROW(B828)-ROW(B$20),0)</f>
        <v/>
      </c>
      <c r="C828" s="18">
        <f>OFFSET(MCQ!C$20,ROW(C828)-ROW(C$20),0)</f>
        <v/>
      </c>
      <c r="D828" s="18">
        <f>OFFSET(MCQ!D$20,ROW(D828)-ROW(D$20),0)</f>
        <v/>
      </c>
      <c r="E828" s="18">
        <f>OFFSET(MCQ!E$20,ROW(E828)-ROW(E$20),0)</f>
        <v/>
      </c>
      <c r="F828" s="18" t="n"/>
      <c r="G828" s="233">
        <f>OFFSET(MCQ!G$20,ROW(G828)-ROW(G$20),0)</f>
        <v/>
      </c>
      <c r="H828" s="583">
        <f>IF(G828="","",OFFSET(MCQ!H$20,ROW(H828)-ROW(H$20),0))</f>
        <v/>
      </c>
      <c r="I828" s="24">
        <f>IF(G828="","",IF(OR(G828="etapa",G828="sub-etapa"),"",OFFSET(MCQ!I$20,ROW(I828)-ROW(I$20),0)))</f>
        <v/>
      </c>
      <c r="J828" s="25">
        <f>IF(G828="","",OFFSET(MCQ!J$20,ROW(J828)-ROW(J$20),0))</f>
        <v/>
      </c>
      <c r="K828" s="24">
        <f>IF(G828="","",IF(OR(G828="etapa",G828="sub-etapa"),"",OFFSET(MCQ!K$20,ROW(K828)-ROW(K$20),0)))</f>
        <v/>
      </c>
      <c r="L828" s="26">
        <f>IF(G828="","",IF(OR(G828="etapa",G828="sub-etapa"),"",TRUNC(OFFSET(MCQ!L$20,ROW(L828)-ROW(L$20),0),2)))</f>
        <v/>
      </c>
      <c r="M828" s="584">
        <f>IF(I828="", "", IFERROR(VLOOKUP(VALUE(I828), _BaseAbril2026, 4, 0), IFERROR(VLOOKUP(TEXT(I828, "@"), _BaseAbril2026, 4, 0), "")))</f>
        <v/>
      </c>
      <c r="N828" s="585">
        <f>IFERROR(IF(S828="BDI1", TRUNC(M828*(1+$O$18), 2),IF(S828="BDI2", TRUNC(M828*(1+$N$18), 2), "")), "")</f>
        <v/>
      </c>
      <c r="O828" s="586">
        <f>_xlfn.IFS(G828="ETAPA", SUMIFS(ValorTotalComD, Nivel, A828), G828="SUB-ETAPA", SUMIFS(ValorTotalComD, SubNivel, C828), TRUE, T828)</f>
        <v/>
      </c>
      <c r="P828" s="584">
        <f>IF(I828="", "", IFERROR(VLOOKUP(VALUE(I828), _BaseAbril2026, 5, 0), IFERROR(VLOOKUP(TEXT(I828, "@"), _BaseAbril2026, 5, 0), "")))</f>
        <v/>
      </c>
      <c r="Q828" s="585">
        <f>IFERROR(IF(S828="BDI1", TRUNC(P828*(1+$R$18), 2),IF(S828="BDI2", TRUNC(P828*(1+$Q$18), 2), "")), "")</f>
        <v/>
      </c>
      <c r="R828" s="586">
        <f>_xlfn.IFS(G828="ETAPA", SUMIFS(ValorTotalSemD, Nivel, A828), G828="SUB-ETAPA", SUMIFS(ValorTotalSemD, SubNivel, C828), TRUE, U828)</f>
        <v/>
      </c>
      <c r="S828" s="587">
        <f>IF(G828="","",IF(OR(G828="etapa",G828="sub-etapa"),"",OFFSET(MCQ!M$20,ROW(M828)-ROW(M$20),0)))</f>
        <v/>
      </c>
      <c r="T828" s="588">
        <f>IFERROR(TRUNC(L828*N828,2),"")</f>
        <v/>
      </c>
      <c r="U828" s="589">
        <f>IFERROR(TRUNC(L828*Q828,2),"")</f>
        <v/>
      </c>
    </row>
    <row r="829">
      <c r="A829" s="18">
        <f>OFFSET(MCQ!A$20,ROW(A829)-ROW(A$20),0)</f>
        <v/>
      </c>
      <c r="B829" s="18">
        <f>OFFSET(MCQ!B$20,ROW(B829)-ROW(B$20),0)</f>
        <v/>
      </c>
      <c r="C829" s="18">
        <f>OFFSET(MCQ!C$20,ROW(C829)-ROW(C$20),0)</f>
        <v/>
      </c>
      <c r="D829" s="18">
        <f>OFFSET(MCQ!D$20,ROW(D829)-ROW(D$20),0)</f>
        <v/>
      </c>
      <c r="E829" s="18">
        <f>OFFSET(MCQ!E$20,ROW(E829)-ROW(E$20),0)</f>
        <v/>
      </c>
      <c r="F829" s="18" t="n"/>
      <c r="G829" s="233">
        <f>OFFSET(MCQ!G$20,ROW(G829)-ROW(G$20),0)</f>
        <v/>
      </c>
      <c r="H829" s="583">
        <f>IF(G829="","",OFFSET(MCQ!H$20,ROW(H829)-ROW(H$20),0))</f>
        <v/>
      </c>
      <c r="I829" s="24">
        <f>IF(G829="","",IF(OR(G829="etapa",G829="sub-etapa"),"",OFFSET(MCQ!I$20,ROW(I829)-ROW(I$20),0)))</f>
        <v/>
      </c>
      <c r="J829" s="25">
        <f>IF(G829="","",OFFSET(MCQ!J$20,ROW(J829)-ROW(J$20),0))</f>
        <v/>
      </c>
      <c r="K829" s="24">
        <f>IF(G829="","",IF(OR(G829="etapa",G829="sub-etapa"),"",OFFSET(MCQ!K$20,ROW(K829)-ROW(K$20),0)))</f>
        <v/>
      </c>
      <c r="L829" s="26">
        <f>IF(G829="","",IF(OR(G829="etapa",G829="sub-etapa"),"",TRUNC(OFFSET(MCQ!L$20,ROW(L829)-ROW(L$20),0),2)))</f>
        <v/>
      </c>
      <c r="M829" s="584">
        <f>IF(I829="", "", IFERROR(VLOOKUP(VALUE(I829), _BaseAbril2026, 4, 0), IFERROR(VLOOKUP(TEXT(I829, "@"), _BaseAbril2026, 4, 0), "")))</f>
        <v/>
      </c>
      <c r="N829" s="585">
        <f>IFERROR(IF(S829="BDI1", TRUNC(M829*(1+$O$18), 2),IF(S829="BDI2", TRUNC(M829*(1+$N$18), 2), "")), "")</f>
        <v/>
      </c>
      <c r="O829" s="586">
        <f>_xlfn.IFS(G829="ETAPA", SUMIFS(ValorTotalComD, Nivel, A829), G829="SUB-ETAPA", SUMIFS(ValorTotalComD, SubNivel, C829), TRUE, T829)</f>
        <v/>
      </c>
      <c r="P829" s="584">
        <f>IF(I829="", "", IFERROR(VLOOKUP(VALUE(I829), _BaseAbril2026, 5, 0), IFERROR(VLOOKUP(TEXT(I829, "@"), _BaseAbril2026, 5, 0), "")))</f>
        <v/>
      </c>
      <c r="Q829" s="585">
        <f>IFERROR(IF(S829="BDI1", TRUNC(P829*(1+$R$18), 2),IF(S829="BDI2", TRUNC(P829*(1+$Q$18), 2), "")), "")</f>
        <v/>
      </c>
      <c r="R829" s="586">
        <f>_xlfn.IFS(G829="ETAPA", SUMIFS(ValorTotalSemD, Nivel, A829), G829="SUB-ETAPA", SUMIFS(ValorTotalSemD, SubNivel, C829), TRUE, U829)</f>
        <v/>
      </c>
      <c r="S829" s="587">
        <f>IF(G829="","",IF(OR(G829="etapa",G829="sub-etapa"),"",OFFSET(MCQ!M$20,ROW(M829)-ROW(M$20),0)))</f>
        <v/>
      </c>
      <c r="T829" s="588">
        <f>IFERROR(TRUNC(L829*N829,2),"")</f>
        <v/>
      </c>
      <c r="U829" s="589">
        <f>IFERROR(TRUNC(L829*Q829,2),"")</f>
        <v/>
      </c>
    </row>
    <row r="830">
      <c r="A830" s="18">
        <f>OFFSET(MCQ!A$20,ROW(A830)-ROW(A$20),0)</f>
        <v/>
      </c>
      <c r="B830" s="18">
        <f>OFFSET(MCQ!B$20,ROW(B830)-ROW(B$20),0)</f>
        <v/>
      </c>
      <c r="C830" s="18">
        <f>OFFSET(MCQ!C$20,ROW(C830)-ROW(C$20),0)</f>
        <v/>
      </c>
      <c r="D830" s="18">
        <f>OFFSET(MCQ!D$20,ROW(D830)-ROW(D$20),0)</f>
        <v/>
      </c>
      <c r="E830" s="18">
        <f>OFFSET(MCQ!E$20,ROW(E830)-ROW(E$20),0)</f>
        <v/>
      </c>
      <c r="F830" s="18" t="n"/>
      <c r="G830" s="233">
        <f>OFFSET(MCQ!G$20,ROW(G830)-ROW(G$20),0)</f>
        <v/>
      </c>
      <c r="H830" s="583">
        <f>IF(G830="","",OFFSET(MCQ!H$20,ROW(H830)-ROW(H$20),0))</f>
        <v/>
      </c>
      <c r="I830" s="24">
        <f>IF(G830="","",IF(OR(G830="etapa",G830="sub-etapa"),"",OFFSET(MCQ!I$20,ROW(I830)-ROW(I$20),0)))</f>
        <v/>
      </c>
      <c r="J830" s="25">
        <f>IF(G830="","",OFFSET(MCQ!J$20,ROW(J830)-ROW(J$20),0))</f>
        <v/>
      </c>
      <c r="K830" s="24">
        <f>IF(G830="","",IF(OR(G830="etapa",G830="sub-etapa"),"",OFFSET(MCQ!K$20,ROW(K830)-ROW(K$20),0)))</f>
        <v/>
      </c>
      <c r="L830" s="26">
        <f>IF(G830="","",IF(OR(G830="etapa",G830="sub-etapa"),"",TRUNC(OFFSET(MCQ!L$20,ROW(L830)-ROW(L$20),0),2)))</f>
        <v/>
      </c>
      <c r="M830" s="584">
        <f>IF(I830="", "", IFERROR(VLOOKUP(VALUE(I830), _BaseAbril2026, 4, 0), IFERROR(VLOOKUP(TEXT(I830, "@"), _BaseAbril2026, 4, 0), "")))</f>
        <v/>
      </c>
      <c r="N830" s="585">
        <f>IFERROR(IF(S830="BDI1", TRUNC(M830*(1+$O$18), 2),IF(S830="BDI2", TRUNC(M830*(1+$N$18), 2), "")), "")</f>
        <v/>
      </c>
      <c r="O830" s="586">
        <f>_xlfn.IFS(G830="ETAPA", SUMIFS(ValorTotalComD, Nivel, A830), G830="SUB-ETAPA", SUMIFS(ValorTotalComD, SubNivel, C830), TRUE, T830)</f>
        <v/>
      </c>
      <c r="P830" s="584">
        <f>IF(I830="", "", IFERROR(VLOOKUP(VALUE(I830), _BaseAbril2026, 5, 0), IFERROR(VLOOKUP(TEXT(I830, "@"), _BaseAbril2026, 5, 0), "")))</f>
        <v/>
      </c>
      <c r="Q830" s="585">
        <f>IFERROR(IF(S830="BDI1", TRUNC(P830*(1+$R$18), 2),IF(S830="BDI2", TRUNC(P830*(1+$Q$18), 2), "")), "")</f>
        <v/>
      </c>
      <c r="R830" s="586">
        <f>_xlfn.IFS(G830="ETAPA", SUMIFS(ValorTotalSemD, Nivel, A830), G830="SUB-ETAPA", SUMIFS(ValorTotalSemD, SubNivel, C830), TRUE, U830)</f>
        <v/>
      </c>
      <c r="S830" s="587">
        <f>IF(G830="","",IF(OR(G830="etapa",G830="sub-etapa"),"",OFFSET(MCQ!M$20,ROW(M830)-ROW(M$20),0)))</f>
        <v/>
      </c>
      <c r="T830" s="588">
        <f>IFERROR(TRUNC(L830*N830,2),"")</f>
        <v/>
      </c>
      <c r="U830" s="589">
        <f>IFERROR(TRUNC(L830*Q830,2),"")</f>
        <v/>
      </c>
    </row>
    <row r="831">
      <c r="A831" s="18">
        <f>OFFSET(MCQ!A$20,ROW(A831)-ROW(A$20),0)</f>
        <v/>
      </c>
      <c r="B831" s="18">
        <f>OFFSET(MCQ!B$20,ROW(B831)-ROW(B$20),0)</f>
        <v/>
      </c>
      <c r="C831" s="18">
        <f>OFFSET(MCQ!C$20,ROW(C831)-ROW(C$20),0)</f>
        <v/>
      </c>
      <c r="D831" s="18">
        <f>OFFSET(MCQ!D$20,ROW(D831)-ROW(D$20),0)</f>
        <v/>
      </c>
      <c r="E831" s="18">
        <f>OFFSET(MCQ!E$20,ROW(E831)-ROW(E$20),0)</f>
        <v/>
      </c>
      <c r="F831" s="18" t="n"/>
      <c r="G831" s="233">
        <f>OFFSET(MCQ!G$20,ROW(G831)-ROW(G$20),0)</f>
        <v/>
      </c>
      <c r="H831" s="583">
        <f>IF(G831="","",OFFSET(MCQ!H$20,ROW(H831)-ROW(H$20),0))</f>
        <v/>
      </c>
      <c r="I831" s="24">
        <f>IF(G831="","",IF(OR(G831="etapa",G831="sub-etapa"),"",OFFSET(MCQ!I$20,ROW(I831)-ROW(I$20),0)))</f>
        <v/>
      </c>
      <c r="J831" s="25">
        <f>IF(G831="","",OFFSET(MCQ!J$20,ROW(J831)-ROW(J$20),0))</f>
        <v/>
      </c>
      <c r="K831" s="24">
        <f>IF(G831="","",IF(OR(G831="etapa",G831="sub-etapa"),"",OFFSET(MCQ!K$20,ROW(K831)-ROW(K$20),0)))</f>
        <v/>
      </c>
      <c r="L831" s="26">
        <f>IF(G831="","",IF(OR(G831="etapa",G831="sub-etapa"),"",TRUNC(OFFSET(MCQ!L$20,ROW(L831)-ROW(L$20),0),2)))</f>
        <v/>
      </c>
      <c r="M831" s="584">
        <f>IF(I831="", "", IFERROR(VLOOKUP(VALUE(I831), _BaseAbril2026, 4, 0), IFERROR(VLOOKUP(TEXT(I831, "@"), _BaseAbril2026, 4, 0), "")))</f>
        <v/>
      </c>
      <c r="N831" s="585">
        <f>IFERROR(IF(S831="BDI1", TRUNC(M831*(1+$O$18), 2),IF(S831="BDI2", TRUNC(M831*(1+$N$18), 2), "")), "")</f>
        <v/>
      </c>
      <c r="O831" s="586">
        <f>_xlfn.IFS(G831="ETAPA", SUMIFS(ValorTotalComD, Nivel, A831), G831="SUB-ETAPA", SUMIFS(ValorTotalComD, SubNivel, C831), TRUE, T831)</f>
        <v/>
      </c>
      <c r="P831" s="584">
        <f>IF(I831="", "", IFERROR(VLOOKUP(VALUE(I831), _BaseAbril2026, 5, 0), IFERROR(VLOOKUP(TEXT(I831, "@"), _BaseAbril2026, 5, 0), "")))</f>
        <v/>
      </c>
      <c r="Q831" s="585">
        <f>IFERROR(IF(S831="BDI1", TRUNC(P831*(1+$R$18), 2),IF(S831="BDI2", TRUNC(P831*(1+$Q$18), 2), "")), "")</f>
        <v/>
      </c>
      <c r="R831" s="586">
        <f>_xlfn.IFS(G831="ETAPA", SUMIFS(ValorTotalSemD, Nivel, A831), G831="SUB-ETAPA", SUMIFS(ValorTotalSemD, SubNivel, C831), TRUE, U831)</f>
        <v/>
      </c>
      <c r="S831" s="587">
        <f>IF(G831="","",IF(OR(G831="etapa",G831="sub-etapa"),"",OFFSET(MCQ!M$20,ROW(M831)-ROW(M$20),0)))</f>
        <v/>
      </c>
      <c r="T831" s="588">
        <f>IFERROR(TRUNC(L831*N831,2),"")</f>
        <v/>
      </c>
      <c r="U831" s="589">
        <f>IFERROR(TRUNC(L831*Q831,2),"")</f>
        <v/>
      </c>
    </row>
    <row r="832">
      <c r="A832" s="18">
        <f>OFFSET(MCQ!A$20,ROW(A832)-ROW(A$20),0)</f>
        <v/>
      </c>
      <c r="B832" s="18">
        <f>OFFSET(MCQ!B$20,ROW(B832)-ROW(B$20),0)</f>
        <v/>
      </c>
      <c r="C832" s="18">
        <f>OFFSET(MCQ!C$20,ROW(C832)-ROW(C$20),0)</f>
        <v/>
      </c>
      <c r="D832" s="18">
        <f>OFFSET(MCQ!D$20,ROW(D832)-ROW(D$20),0)</f>
        <v/>
      </c>
      <c r="E832" s="18">
        <f>OFFSET(MCQ!E$20,ROW(E832)-ROW(E$20),0)</f>
        <v/>
      </c>
      <c r="F832" s="18" t="n"/>
      <c r="G832" s="233">
        <f>OFFSET(MCQ!G$20,ROW(G832)-ROW(G$20),0)</f>
        <v/>
      </c>
      <c r="H832" s="583">
        <f>IF(G832="","",OFFSET(MCQ!H$20,ROW(H832)-ROW(H$20),0))</f>
        <v/>
      </c>
      <c r="I832" s="24">
        <f>IF(G832="","",IF(OR(G832="etapa",G832="sub-etapa"),"",OFFSET(MCQ!I$20,ROW(I832)-ROW(I$20),0)))</f>
        <v/>
      </c>
      <c r="J832" s="25">
        <f>IF(G832="","",OFFSET(MCQ!J$20,ROW(J832)-ROW(J$20),0))</f>
        <v/>
      </c>
      <c r="K832" s="24">
        <f>IF(G832="","",IF(OR(G832="etapa",G832="sub-etapa"),"",OFFSET(MCQ!K$20,ROW(K832)-ROW(K$20),0)))</f>
        <v/>
      </c>
      <c r="L832" s="26">
        <f>IF(G832="","",IF(OR(G832="etapa",G832="sub-etapa"),"",TRUNC(OFFSET(MCQ!L$20,ROW(L832)-ROW(L$20),0),2)))</f>
        <v/>
      </c>
      <c r="M832" s="584">
        <f>IF(I832="", "", IFERROR(VLOOKUP(VALUE(I832), _BaseAbril2026, 4, 0), IFERROR(VLOOKUP(TEXT(I832, "@"), _BaseAbril2026, 4, 0), "")))</f>
        <v/>
      </c>
      <c r="N832" s="585">
        <f>IFERROR(IF(S832="BDI1", TRUNC(M832*(1+$O$18), 2),IF(S832="BDI2", TRUNC(M832*(1+$N$18), 2), "")), "")</f>
        <v/>
      </c>
      <c r="O832" s="586">
        <f>_xlfn.IFS(G832="ETAPA", SUMIFS(ValorTotalComD, Nivel, A832), G832="SUB-ETAPA", SUMIFS(ValorTotalComD, SubNivel, C832), TRUE, T832)</f>
        <v/>
      </c>
      <c r="P832" s="584">
        <f>IF(I832="", "", IFERROR(VLOOKUP(VALUE(I832), _BaseAbril2026, 5, 0), IFERROR(VLOOKUP(TEXT(I832, "@"), _BaseAbril2026, 5, 0), "")))</f>
        <v/>
      </c>
      <c r="Q832" s="585">
        <f>IFERROR(IF(S832="BDI1", TRUNC(P832*(1+$R$18), 2),IF(S832="BDI2", TRUNC(P832*(1+$Q$18), 2), "")), "")</f>
        <v/>
      </c>
      <c r="R832" s="586">
        <f>_xlfn.IFS(G832="ETAPA", SUMIFS(ValorTotalSemD, Nivel, A832), G832="SUB-ETAPA", SUMIFS(ValorTotalSemD, SubNivel, C832), TRUE, U832)</f>
        <v/>
      </c>
      <c r="S832" s="587">
        <f>IF(G832="","",IF(OR(G832="etapa",G832="sub-etapa"),"",OFFSET(MCQ!M$20,ROW(M832)-ROW(M$20),0)))</f>
        <v/>
      </c>
      <c r="T832" s="588">
        <f>IFERROR(TRUNC(L832*N832,2),"")</f>
        <v/>
      </c>
      <c r="U832" s="589">
        <f>IFERROR(TRUNC(L832*Q832,2),"")</f>
        <v/>
      </c>
    </row>
    <row r="833">
      <c r="A833" s="18">
        <f>OFFSET(MCQ!A$20,ROW(A833)-ROW(A$20),0)</f>
        <v/>
      </c>
      <c r="B833" s="18">
        <f>OFFSET(MCQ!B$20,ROW(B833)-ROW(B$20),0)</f>
        <v/>
      </c>
      <c r="C833" s="18">
        <f>OFFSET(MCQ!C$20,ROW(C833)-ROW(C$20),0)</f>
        <v/>
      </c>
      <c r="D833" s="18">
        <f>OFFSET(MCQ!D$20,ROW(D833)-ROW(D$20),0)</f>
        <v/>
      </c>
      <c r="E833" s="18">
        <f>OFFSET(MCQ!E$20,ROW(E833)-ROW(E$20),0)</f>
        <v/>
      </c>
      <c r="F833" s="18" t="n"/>
      <c r="G833" s="233">
        <f>OFFSET(MCQ!G$20,ROW(G833)-ROW(G$20),0)</f>
        <v/>
      </c>
      <c r="H833" s="583">
        <f>IF(G833="","",OFFSET(MCQ!H$20,ROW(H833)-ROW(H$20),0))</f>
        <v/>
      </c>
      <c r="I833" s="24">
        <f>IF(G833="","",IF(OR(G833="etapa",G833="sub-etapa"),"",OFFSET(MCQ!I$20,ROW(I833)-ROW(I$20),0)))</f>
        <v/>
      </c>
      <c r="J833" s="25">
        <f>IF(G833="","",OFFSET(MCQ!J$20,ROW(J833)-ROW(J$20),0))</f>
        <v/>
      </c>
      <c r="K833" s="24">
        <f>IF(G833="","",IF(OR(G833="etapa",G833="sub-etapa"),"",OFFSET(MCQ!K$20,ROW(K833)-ROW(K$20),0)))</f>
        <v/>
      </c>
      <c r="L833" s="26">
        <f>IF(G833="","",IF(OR(G833="etapa",G833="sub-etapa"),"",TRUNC(OFFSET(MCQ!L$20,ROW(L833)-ROW(L$20),0),2)))</f>
        <v/>
      </c>
      <c r="M833" s="584">
        <f>IF(I833="", "", IFERROR(VLOOKUP(VALUE(I833), _BaseAbril2026, 4, 0), IFERROR(VLOOKUP(TEXT(I833, "@"), _BaseAbril2026, 4, 0), "")))</f>
        <v/>
      </c>
      <c r="N833" s="585">
        <f>IFERROR(IF(S833="BDI1", TRUNC(M833*(1+$O$18), 2),IF(S833="BDI2", TRUNC(M833*(1+$N$18), 2), "")), "")</f>
        <v/>
      </c>
      <c r="O833" s="586">
        <f>_xlfn.IFS(G833="ETAPA", SUMIFS(ValorTotalComD, Nivel, A833), G833="SUB-ETAPA", SUMIFS(ValorTotalComD, SubNivel, C833), TRUE, T833)</f>
        <v/>
      </c>
      <c r="P833" s="584">
        <f>IF(I833="", "", IFERROR(VLOOKUP(VALUE(I833), _BaseAbril2026, 5, 0), IFERROR(VLOOKUP(TEXT(I833, "@"), _BaseAbril2026, 5, 0), "")))</f>
        <v/>
      </c>
      <c r="Q833" s="585">
        <f>IFERROR(IF(S833="BDI1", TRUNC(P833*(1+$R$18), 2),IF(S833="BDI2", TRUNC(P833*(1+$Q$18), 2), "")), "")</f>
        <v/>
      </c>
      <c r="R833" s="586">
        <f>_xlfn.IFS(G833="ETAPA", SUMIFS(ValorTotalSemD, Nivel, A833), G833="SUB-ETAPA", SUMIFS(ValorTotalSemD, SubNivel, C833), TRUE, U833)</f>
        <v/>
      </c>
      <c r="S833" s="587">
        <f>IF(G833="","",IF(OR(G833="etapa",G833="sub-etapa"),"",OFFSET(MCQ!M$20,ROW(M833)-ROW(M$20),0)))</f>
        <v/>
      </c>
      <c r="T833" s="588">
        <f>IFERROR(TRUNC(L833*N833,2),"")</f>
        <v/>
      </c>
      <c r="U833" s="589">
        <f>IFERROR(TRUNC(L833*Q833,2),"")</f>
        <v/>
      </c>
    </row>
    <row r="834">
      <c r="A834" s="18">
        <f>OFFSET(MCQ!A$20,ROW(A834)-ROW(A$20),0)</f>
        <v/>
      </c>
      <c r="B834" s="18">
        <f>OFFSET(MCQ!B$20,ROW(B834)-ROW(B$20),0)</f>
        <v/>
      </c>
      <c r="C834" s="18">
        <f>OFFSET(MCQ!C$20,ROW(C834)-ROW(C$20),0)</f>
        <v/>
      </c>
      <c r="D834" s="18">
        <f>OFFSET(MCQ!D$20,ROW(D834)-ROW(D$20),0)</f>
        <v/>
      </c>
      <c r="E834" s="18">
        <f>OFFSET(MCQ!E$20,ROW(E834)-ROW(E$20),0)</f>
        <v/>
      </c>
      <c r="F834" s="18" t="n"/>
      <c r="G834" s="233">
        <f>OFFSET(MCQ!G$20,ROW(G834)-ROW(G$20),0)</f>
        <v/>
      </c>
      <c r="H834" s="583">
        <f>IF(G834="","",OFFSET(MCQ!H$20,ROW(H834)-ROW(H$20),0))</f>
        <v/>
      </c>
      <c r="I834" s="24">
        <f>IF(G834="","",IF(OR(G834="etapa",G834="sub-etapa"),"",OFFSET(MCQ!I$20,ROW(I834)-ROW(I$20),0)))</f>
        <v/>
      </c>
      <c r="J834" s="25">
        <f>IF(G834="","",OFFSET(MCQ!J$20,ROW(J834)-ROW(J$20),0))</f>
        <v/>
      </c>
      <c r="K834" s="24">
        <f>IF(G834="","",IF(OR(G834="etapa",G834="sub-etapa"),"",OFFSET(MCQ!K$20,ROW(K834)-ROW(K$20),0)))</f>
        <v/>
      </c>
      <c r="L834" s="26">
        <f>IF(G834="","",IF(OR(G834="etapa",G834="sub-etapa"),"",TRUNC(OFFSET(MCQ!L$20,ROW(L834)-ROW(L$20),0),2)))</f>
        <v/>
      </c>
      <c r="M834" s="584">
        <f>IF(I834="", "", IFERROR(VLOOKUP(VALUE(I834), _BaseAbril2026, 4, 0), IFERROR(VLOOKUP(TEXT(I834, "@"), _BaseAbril2026, 4, 0), "")))</f>
        <v/>
      </c>
      <c r="N834" s="585">
        <f>IFERROR(IF(S834="BDI1", TRUNC(M834*(1+$O$18), 2),IF(S834="BDI2", TRUNC(M834*(1+$N$18), 2), "")), "")</f>
        <v/>
      </c>
      <c r="O834" s="586">
        <f>_xlfn.IFS(G834="ETAPA", SUMIFS(ValorTotalComD, Nivel, A834), G834="SUB-ETAPA", SUMIFS(ValorTotalComD, SubNivel, C834), TRUE, T834)</f>
        <v/>
      </c>
      <c r="P834" s="584">
        <f>IF(I834="", "", IFERROR(VLOOKUP(VALUE(I834), _BaseAbril2026, 5, 0), IFERROR(VLOOKUP(TEXT(I834, "@"), _BaseAbril2026, 5, 0), "")))</f>
        <v/>
      </c>
      <c r="Q834" s="585">
        <f>IFERROR(IF(S834="BDI1", TRUNC(P834*(1+$R$18), 2),IF(S834="BDI2", TRUNC(P834*(1+$Q$18), 2), "")), "")</f>
        <v/>
      </c>
      <c r="R834" s="586">
        <f>_xlfn.IFS(G834="ETAPA", SUMIFS(ValorTotalSemD, Nivel, A834), G834="SUB-ETAPA", SUMIFS(ValorTotalSemD, SubNivel, C834), TRUE, U834)</f>
        <v/>
      </c>
      <c r="S834" s="587">
        <f>IF(G834="","",IF(OR(G834="etapa",G834="sub-etapa"),"",OFFSET(MCQ!M$20,ROW(M834)-ROW(M$20),0)))</f>
        <v/>
      </c>
      <c r="T834" s="588">
        <f>IFERROR(TRUNC(L834*N834,2),"")</f>
        <v/>
      </c>
      <c r="U834" s="589">
        <f>IFERROR(TRUNC(L834*Q834,2),"")</f>
        <v/>
      </c>
    </row>
    <row r="835">
      <c r="A835" s="18">
        <f>OFFSET(MCQ!A$20,ROW(A835)-ROW(A$20),0)</f>
        <v/>
      </c>
      <c r="B835" s="18">
        <f>OFFSET(MCQ!B$20,ROW(B835)-ROW(B$20),0)</f>
        <v/>
      </c>
      <c r="C835" s="18">
        <f>OFFSET(MCQ!C$20,ROW(C835)-ROW(C$20),0)</f>
        <v/>
      </c>
      <c r="D835" s="18">
        <f>OFFSET(MCQ!D$20,ROW(D835)-ROW(D$20),0)</f>
        <v/>
      </c>
      <c r="E835" s="18">
        <f>OFFSET(MCQ!E$20,ROW(E835)-ROW(E$20),0)</f>
        <v/>
      </c>
      <c r="F835" s="18" t="n"/>
      <c r="G835" s="233">
        <f>OFFSET(MCQ!G$20,ROW(G835)-ROW(G$20),0)</f>
        <v/>
      </c>
      <c r="H835" s="583">
        <f>IF(G835="","",OFFSET(MCQ!H$20,ROW(H835)-ROW(H$20),0))</f>
        <v/>
      </c>
      <c r="I835" s="24">
        <f>IF(G835="","",IF(OR(G835="etapa",G835="sub-etapa"),"",OFFSET(MCQ!I$20,ROW(I835)-ROW(I$20),0)))</f>
        <v/>
      </c>
      <c r="J835" s="25">
        <f>IF(G835="","",OFFSET(MCQ!J$20,ROW(J835)-ROW(J$20),0))</f>
        <v/>
      </c>
      <c r="K835" s="24">
        <f>IF(G835="","",IF(OR(G835="etapa",G835="sub-etapa"),"",OFFSET(MCQ!K$20,ROW(K835)-ROW(K$20),0)))</f>
        <v/>
      </c>
      <c r="L835" s="26">
        <f>IF(G835="","",IF(OR(G835="etapa",G835="sub-etapa"),"",TRUNC(OFFSET(MCQ!L$20,ROW(L835)-ROW(L$20),0),2)))</f>
        <v/>
      </c>
      <c r="M835" s="584">
        <f>IF(I835="", "", IFERROR(VLOOKUP(VALUE(I835), _BaseAbril2026, 4, 0), IFERROR(VLOOKUP(TEXT(I835, "@"), _BaseAbril2026, 4, 0), "")))</f>
        <v/>
      </c>
      <c r="N835" s="585">
        <f>IFERROR(IF(S835="BDI1", TRUNC(M835*(1+$O$18), 2),IF(S835="BDI2", TRUNC(M835*(1+$N$18), 2), "")), "")</f>
        <v/>
      </c>
      <c r="O835" s="586">
        <f>_xlfn.IFS(G835="ETAPA", SUMIFS(ValorTotalComD, Nivel, A835), G835="SUB-ETAPA", SUMIFS(ValorTotalComD, SubNivel, C835), TRUE, T835)</f>
        <v/>
      </c>
      <c r="P835" s="584">
        <f>IF(I835="", "", IFERROR(VLOOKUP(VALUE(I835), _BaseAbril2026, 5, 0), IFERROR(VLOOKUP(TEXT(I835, "@"), _BaseAbril2026, 5, 0), "")))</f>
        <v/>
      </c>
      <c r="Q835" s="585">
        <f>IFERROR(IF(S835="BDI1", TRUNC(P835*(1+$R$18), 2),IF(S835="BDI2", TRUNC(P835*(1+$Q$18), 2), "")), "")</f>
        <v/>
      </c>
      <c r="R835" s="586">
        <f>_xlfn.IFS(G835="ETAPA", SUMIFS(ValorTotalSemD, Nivel, A835), G835="SUB-ETAPA", SUMIFS(ValorTotalSemD, SubNivel, C835), TRUE, U835)</f>
        <v/>
      </c>
      <c r="S835" s="587">
        <f>IF(G835="","",IF(OR(G835="etapa",G835="sub-etapa"),"",OFFSET(MCQ!M$20,ROW(M835)-ROW(M$20),0)))</f>
        <v/>
      </c>
      <c r="T835" s="588">
        <f>IFERROR(TRUNC(L835*N835,2),"")</f>
        <v/>
      </c>
      <c r="U835" s="589">
        <f>IFERROR(TRUNC(L835*Q835,2),"")</f>
        <v/>
      </c>
    </row>
    <row r="836">
      <c r="A836" s="18">
        <f>OFFSET(MCQ!A$20,ROW(A836)-ROW(A$20),0)</f>
        <v/>
      </c>
      <c r="B836" s="18">
        <f>OFFSET(MCQ!B$20,ROW(B836)-ROW(B$20),0)</f>
        <v/>
      </c>
      <c r="C836" s="18">
        <f>OFFSET(MCQ!C$20,ROW(C836)-ROW(C$20),0)</f>
        <v/>
      </c>
      <c r="D836" s="18">
        <f>OFFSET(MCQ!D$20,ROW(D836)-ROW(D$20),0)</f>
        <v/>
      </c>
      <c r="E836" s="18">
        <f>OFFSET(MCQ!E$20,ROW(E836)-ROW(E$20),0)</f>
        <v/>
      </c>
      <c r="F836" s="18" t="n"/>
      <c r="G836" s="233">
        <f>OFFSET(MCQ!G$20,ROW(G836)-ROW(G$20),0)</f>
        <v/>
      </c>
      <c r="H836" s="583">
        <f>IF(G836="","",OFFSET(MCQ!H$20,ROW(H836)-ROW(H$20),0))</f>
        <v/>
      </c>
      <c r="I836" s="24">
        <f>IF(G836="","",IF(OR(G836="etapa",G836="sub-etapa"),"",OFFSET(MCQ!I$20,ROW(I836)-ROW(I$20),0)))</f>
        <v/>
      </c>
      <c r="J836" s="25">
        <f>IF(G836="","",OFFSET(MCQ!J$20,ROW(J836)-ROW(J$20),0))</f>
        <v/>
      </c>
      <c r="K836" s="24">
        <f>IF(G836="","",IF(OR(G836="etapa",G836="sub-etapa"),"",OFFSET(MCQ!K$20,ROW(K836)-ROW(K$20),0)))</f>
        <v/>
      </c>
      <c r="L836" s="26">
        <f>IF(G836="","",IF(OR(G836="etapa",G836="sub-etapa"),"",TRUNC(OFFSET(MCQ!L$20,ROW(L836)-ROW(L$20),0),2)))</f>
        <v/>
      </c>
      <c r="M836" s="584">
        <f>IF(I836="", "", IFERROR(VLOOKUP(VALUE(I836), _BaseAbril2026, 4, 0), IFERROR(VLOOKUP(TEXT(I836, "@"), _BaseAbril2026, 4, 0), "")))</f>
        <v/>
      </c>
      <c r="N836" s="585">
        <f>IFERROR(IF(S836="BDI1", TRUNC(M836*(1+$O$18), 2),IF(S836="BDI2", TRUNC(M836*(1+$N$18), 2), "")), "")</f>
        <v/>
      </c>
      <c r="O836" s="586">
        <f>_xlfn.IFS(G836="ETAPA", SUMIFS(ValorTotalComD, Nivel, A836), G836="SUB-ETAPA", SUMIFS(ValorTotalComD, SubNivel, C836), TRUE, T836)</f>
        <v/>
      </c>
      <c r="P836" s="584">
        <f>IF(I836="", "", IFERROR(VLOOKUP(VALUE(I836), _BaseAbril2026, 5, 0), IFERROR(VLOOKUP(TEXT(I836, "@"), _BaseAbril2026, 5, 0), "")))</f>
        <v/>
      </c>
      <c r="Q836" s="585">
        <f>IFERROR(IF(S836="BDI1", TRUNC(P836*(1+$R$18), 2),IF(S836="BDI2", TRUNC(P836*(1+$Q$18), 2), "")), "")</f>
        <v/>
      </c>
      <c r="R836" s="586">
        <f>_xlfn.IFS(G836="ETAPA", SUMIFS(ValorTotalSemD, Nivel, A836), G836="SUB-ETAPA", SUMIFS(ValorTotalSemD, SubNivel, C836), TRUE, U836)</f>
        <v/>
      </c>
      <c r="S836" s="587">
        <f>IF(G836="","",IF(OR(G836="etapa",G836="sub-etapa"),"",OFFSET(MCQ!M$20,ROW(M836)-ROW(M$20),0)))</f>
        <v/>
      </c>
      <c r="T836" s="588">
        <f>IFERROR(TRUNC(L836*N836,2),"")</f>
        <v/>
      </c>
      <c r="U836" s="589">
        <f>IFERROR(TRUNC(L836*Q836,2),"")</f>
        <v/>
      </c>
    </row>
    <row r="837">
      <c r="A837" s="18">
        <f>OFFSET(MCQ!A$20,ROW(A837)-ROW(A$20),0)</f>
        <v/>
      </c>
      <c r="B837" s="18">
        <f>OFFSET(MCQ!B$20,ROW(B837)-ROW(B$20),0)</f>
        <v/>
      </c>
      <c r="C837" s="18">
        <f>OFFSET(MCQ!C$20,ROW(C837)-ROW(C$20),0)</f>
        <v/>
      </c>
      <c r="D837" s="18">
        <f>OFFSET(MCQ!D$20,ROW(D837)-ROW(D$20),0)</f>
        <v/>
      </c>
      <c r="E837" s="18">
        <f>OFFSET(MCQ!E$20,ROW(E837)-ROW(E$20),0)</f>
        <v/>
      </c>
      <c r="F837" s="18" t="n"/>
      <c r="G837" s="233">
        <f>OFFSET(MCQ!G$20,ROW(G837)-ROW(G$20),0)</f>
        <v/>
      </c>
      <c r="H837" s="583">
        <f>IF(G837="","",OFFSET(MCQ!H$20,ROW(H837)-ROW(H$20),0))</f>
        <v/>
      </c>
      <c r="I837" s="24">
        <f>IF(G837="","",IF(OR(G837="etapa",G837="sub-etapa"),"",OFFSET(MCQ!I$20,ROW(I837)-ROW(I$20),0)))</f>
        <v/>
      </c>
      <c r="J837" s="25">
        <f>IF(G837="","",OFFSET(MCQ!J$20,ROW(J837)-ROW(J$20),0))</f>
        <v/>
      </c>
      <c r="K837" s="24">
        <f>IF(G837="","",IF(OR(G837="etapa",G837="sub-etapa"),"",OFFSET(MCQ!K$20,ROW(K837)-ROW(K$20),0)))</f>
        <v/>
      </c>
      <c r="L837" s="26">
        <f>IF(G837="","",IF(OR(G837="etapa",G837="sub-etapa"),"",TRUNC(OFFSET(MCQ!L$20,ROW(L837)-ROW(L$20),0),2)))</f>
        <v/>
      </c>
      <c r="M837" s="584">
        <f>IF(I837="", "", IFERROR(VLOOKUP(VALUE(I837), _BaseAbril2026, 4, 0), IFERROR(VLOOKUP(TEXT(I837, "@"), _BaseAbril2026, 4, 0), "")))</f>
        <v/>
      </c>
      <c r="N837" s="585">
        <f>IFERROR(IF(S837="BDI1", TRUNC(M837*(1+$O$18), 2),IF(S837="BDI2", TRUNC(M837*(1+$N$18), 2), "")), "")</f>
        <v/>
      </c>
      <c r="O837" s="586">
        <f>_xlfn.IFS(G837="ETAPA", SUMIFS(ValorTotalComD, Nivel, A837), G837="SUB-ETAPA", SUMIFS(ValorTotalComD, SubNivel, C837), TRUE, T837)</f>
        <v/>
      </c>
      <c r="P837" s="584">
        <f>IF(I837="", "", IFERROR(VLOOKUP(VALUE(I837), _BaseAbril2026, 5, 0), IFERROR(VLOOKUP(TEXT(I837, "@"), _BaseAbril2026, 5, 0), "")))</f>
        <v/>
      </c>
      <c r="Q837" s="585">
        <f>IFERROR(IF(S837="BDI1", TRUNC(P837*(1+$R$18), 2),IF(S837="BDI2", TRUNC(P837*(1+$Q$18), 2), "")), "")</f>
        <v/>
      </c>
      <c r="R837" s="586">
        <f>_xlfn.IFS(G837="ETAPA", SUMIFS(ValorTotalSemD, Nivel, A837), G837="SUB-ETAPA", SUMIFS(ValorTotalSemD, SubNivel, C837), TRUE, U837)</f>
        <v/>
      </c>
      <c r="S837" s="587">
        <f>IF(G837="","",IF(OR(G837="etapa",G837="sub-etapa"),"",OFFSET(MCQ!M$20,ROW(M837)-ROW(M$20),0)))</f>
        <v/>
      </c>
      <c r="T837" s="588">
        <f>IFERROR(TRUNC(L837*N837,2),"")</f>
        <v/>
      </c>
      <c r="U837" s="589">
        <f>IFERROR(TRUNC(L837*Q837,2),"")</f>
        <v/>
      </c>
    </row>
    <row r="838">
      <c r="A838" s="18">
        <f>OFFSET(MCQ!A$20,ROW(A838)-ROW(A$20),0)</f>
        <v/>
      </c>
      <c r="B838" s="18">
        <f>OFFSET(MCQ!B$20,ROW(B838)-ROW(B$20),0)</f>
        <v/>
      </c>
      <c r="C838" s="18">
        <f>OFFSET(MCQ!C$20,ROW(C838)-ROW(C$20),0)</f>
        <v/>
      </c>
      <c r="D838" s="18">
        <f>OFFSET(MCQ!D$20,ROW(D838)-ROW(D$20),0)</f>
        <v/>
      </c>
      <c r="E838" s="18">
        <f>OFFSET(MCQ!E$20,ROW(E838)-ROW(E$20),0)</f>
        <v/>
      </c>
      <c r="F838" s="18" t="n"/>
      <c r="G838" s="233">
        <f>OFFSET(MCQ!G$20,ROW(G838)-ROW(G$20),0)</f>
        <v/>
      </c>
      <c r="H838" s="583">
        <f>IF(G838="","",OFFSET(MCQ!H$20,ROW(H838)-ROW(H$20),0))</f>
        <v/>
      </c>
      <c r="I838" s="24">
        <f>IF(G838="","",IF(OR(G838="etapa",G838="sub-etapa"),"",OFFSET(MCQ!I$20,ROW(I838)-ROW(I$20),0)))</f>
        <v/>
      </c>
      <c r="J838" s="25">
        <f>IF(G838="","",OFFSET(MCQ!J$20,ROW(J838)-ROW(J$20),0))</f>
        <v/>
      </c>
      <c r="K838" s="24">
        <f>IF(G838="","",IF(OR(G838="etapa",G838="sub-etapa"),"",OFFSET(MCQ!K$20,ROW(K838)-ROW(K$20),0)))</f>
        <v/>
      </c>
      <c r="L838" s="26">
        <f>IF(G838="","",IF(OR(G838="etapa",G838="sub-etapa"),"",TRUNC(OFFSET(MCQ!L$20,ROW(L838)-ROW(L$20),0),2)))</f>
        <v/>
      </c>
      <c r="M838" s="584">
        <f>IF(I838="", "", IFERROR(VLOOKUP(VALUE(I838), _BaseAbril2026, 4, 0), IFERROR(VLOOKUP(TEXT(I838, "@"), _BaseAbril2026, 4, 0), "")))</f>
        <v/>
      </c>
      <c r="N838" s="585">
        <f>IFERROR(IF(S838="BDI1", TRUNC(M838*(1+$O$18), 2),IF(S838="BDI2", TRUNC(M838*(1+$N$18), 2), "")), "")</f>
        <v/>
      </c>
      <c r="O838" s="586">
        <f>_xlfn.IFS(G838="ETAPA", SUMIFS(ValorTotalComD, Nivel, A838), G838="SUB-ETAPA", SUMIFS(ValorTotalComD, SubNivel, C838), TRUE, T838)</f>
        <v/>
      </c>
      <c r="P838" s="584">
        <f>IF(I838="", "", IFERROR(VLOOKUP(VALUE(I838), _BaseAbril2026, 5, 0), IFERROR(VLOOKUP(TEXT(I838, "@"), _BaseAbril2026, 5, 0), "")))</f>
        <v/>
      </c>
      <c r="Q838" s="585">
        <f>IFERROR(IF(S838="BDI1", TRUNC(P838*(1+$R$18), 2),IF(S838="BDI2", TRUNC(P838*(1+$Q$18), 2), "")), "")</f>
        <v/>
      </c>
      <c r="R838" s="586">
        <f>_xlfn.IFS(G838="ETAPA", SUMIFS(ValorTotalSemD, Nivel, A838), G838="SUB-ETAPA", SUMIFS(ValorTotalSemD, SubNivel, C838), TRUE, U838)</f>
        <v/>
      </c>
      <c r="S838" s="587">
        <f>IF(G838="","",IF(OR(G838="etapa",G838="sub-etapa"),"",OFFSET(MCQ!M$20,ROW(M838)-ROW(M$20),0)))</f>
        <v/>
      </c>
      <c r="T838" s="588">
        <f>IFERROR(TRUNC(L838*N838,2),"")</f>
        <v/>
      </c>
      <c r="U838" s="589">
        <f>IFERROR(TRUNC(L838*Q838,2),"")</f>
        <v/>
      </c>
    </row>
    <row r="839">
      <c r="A839" s="18">
        <f>OFFSET(MCQ!A$20,ROW(A839)-ROW(A$20),0)</f>
        <v/>
      </c>
      <c r="B839" s="18">
        <f>OFFSET(MCQ!B$20,ROW(B839)-ROW(B$20),0)</f>
        <v/>
      </c>
      <c r="C839" s="18">
        <f>OFFSET(MCQ!C$20,ROW(C839)-ROW(C$20),0)</f>
        <v/>
      </c>
      <c r="D839" s="18">
        <f>OFFSET(MCQ!D$20,ROW(D839)-ROW(D$20),0)</f>
        <v/>
      </c>
      <c r="E839" s="18">
        <f>OFFSET(MCQ!E$20,ROW(E839)-ROW(E$20),0)</f>
        <v/>
      </c>
      <c r="F839" s="18" t="n"/>
      <c r="G839" s="233">
        <f>OFFSET(MCQ!G$20,ROW(G839)-ROW(G$20),0)</f>
        <v/>
      </c>
      <c r="H839" s="583">
        <f>IF(G839="","",OFFSET(MCQ!H$20,ROW(H839)-ROW(H$20),0))</f>
        <v/>
      </c>
      <c r="I839" s="24">
        <f>IF(G839="","",IF(OR(G839="etapa",G839="sub-etapa"),"",OFFSET(MCQ!I$20,ROW(I839)-ROW(I$20),0)))</f>
        <v/>
      </c>
      <c r="J839" s="25">
        <f>IF(G839="","",OFFSET(MCQ!J$20,ROW(J839)-ROW(J$20),0))</f>
        <v/>
      </c>
      <c r="K839" s="24">
        <f>IF(G839="","",IF(OR(G839="etapa",G839="sub-etapa"),"",OFFSET(MCQ!K$20,ROW(K839)-ROW(K$20),0)))</f>
        <v/>
      </c>
      <c r="L839" s="26">
        <f>IF(G839="","",IF(OR(G839="etapa",G839="sub-etapa"),"",TRUNC(OFFSET(MCQ!L$20,ROW(L839)-ROW(L$20),0),2)))</f>
        <v/>
      </c>
      <c r="M839" s="584">
        <f>IF(I839="", "", IFERROR(VLOOKUP(VALUE(I839), _BaseAbril2026, 4, 0), IFERROR(VLOOKUP(TEXT(I839, "@"), _BaseAbril2026, 4, 0), "")))</f>
        <v/>
      </c>
      <c r="N839" s="585">
        <f>IFERROR(IF(S839="BDI1", TRUNC(M839*(1+$O$18), 2),IF(S839="BDI2", TRUNC(M839*(1+$N$18), 2), "")), "")</f>
        <v/>
      </c>
      <c r="O839" s="586">
        <f>_xlfn.IFS(G839="ETAPA", SUMIFS(ValorTotalComD, Nivel, A839), G839="SUB-ETAPA", SUMIFS(ValorTotalComD, SubNivel, C839), TRUE, T839)</f>
        <v/>
      </c>
      <c r="P839" s="584">
        <f>IF(I839="", "", IFERROR(VLOOKUP(VALUE(I839), _BaseAbril2026, 5, 0), IFERROR(VLOOKUP(TEXT(I839, "@"), _BaseAbril2026, 5, 0), "")))</f>
        <v/>
      </c>
      <c r="Q839" s="585">
        <f>IFERROR(IF(S839="BDI1", TRUNC(P839*(1+$R$18), 2),IF(S839="BDI2", TRUNC(P839*(1+$Q$18), 2), "")), "")</f>
        <v/>
      </c>
      <c r="R839" s="586">
        <f>_xlfn.IFS(G839="ETAPA", SUMIFS(ValorTotalSemD, Nivel, A839), G839="SUB-ETAPA", SUMIFS(ValorTotalSemD, SubNivel, C839), TRUE, U839)</f>
        <v/>
      </c>
      <c r="S839" s="587">
        <f>IF(G839="","",IF(OR(G839="etapa",G839="sub-etapa"),"",OFFSET(MCQ!M$20,ROW(M839)-ROW(M$20),0)))</f>
        <v/>
      </c>
      <c r="T839" s="588">
        <f>IFERROR(TRUNC(L839*N839,2),"")</f>
        <v/>
      </c>
      <c r="U839" s="589">
        <f>IFERROR(TRUNC(L839*Q839,2),"")</f>
        <v/>
      </c>
    </row>
    <row r="840">
      <c r="A840" s="18">
        <f>OFFSET(MCQ!A$20,ROW(A840)-ROW(A$20),0)</f>
        <v/>
      </c>
      <c r="B840" s="18">
        <f>OFFSET(MCQ!B$20,ROW(B840)-ROW(B$20),0)</f>
        <v/>
      </c>
      <c r="C840" s="18">
        <f>OFFSET(MCQ!C$20,ROW(C840)-ROW(C$20),0)</f>
        <v/>
      </c>
      <c r="D840" s="18">
        <f>OFFSET(MCQ!D$20,ROW(D840)-ROW(D$20),0)</f>
        <v/>
      </c>
      <c r="E840" s="18">
        <f>OFFSET(MCQ!E$20,ROW(E840)-ROW(E$20),0)</f>
        <v/>
      </c>
      <c r="F840" s="18" t="n"/>
      <c r="G840" s="233">
        <f>OFFSET(MCQ!G$20,ROW(G840)-ROW(G$20),0)</f>
        <v/>
      </c>
      <c r="H840" s="583">
        <f>IF(G840="","",OFFSET(MCQ!H$20,ROW(H840)-ROW(H$20),0))</f>
        <v/>
      </c>
      <c r="I840" s="24">
        <f>IF(G840="","",IF(OR(G840="etapa",G840="sub-etapa"),"",OFFSET(MCQ!I$20,ROW(I840)-ROW(I$20),0)))</f>
        <v/>
      </c>
      <c r="J840" s="25">
        <f>IF(G840="","",OFFSET(MCQ!J$20,ROW(J840)-ROW(J$20),0))</f>
        <v/>
      </c>
      <c r="K840" s="24">
        <f>IF(G840="","",IF(OR(G840="etapa",G840="sub-etapa"),"",OFFSET(MCQ!K$20,ROW(K840)-ROW(K$20),0)))</f>
        <v/>
      </c>
      <c r="L840" s="26">
        <f>IF(G840="","",IF(OR(G840="etapa",G840="sub-etapa"),"",TRUNC(OFFSET(MCQ!L$20,ROW(L840)-ROW(L$20),0),2)))</f>
        <v/>
      </c>
      <c r="M840" s="584">
        <f>IF(I840="", "", IFERROR(VLOOKUP(VALUE(I840), _BaseAbril2026, 4, 0), IFERROR(VLOOKUP(TEXT(I840, "@"), _BaseAbril2026, 4, 0), "")))</f>
        <v/>
      </c>
      <c r="N840" s="585">
        <f>IFERROR(IF(S840="BDI1", TRUNC(M840*(1+$O$18), 2),IF(S840="BDI2", TRUNC(M840*(1+$N$18), 2), "")), "")</f>
        <v/>
      </c>
      <c r="O840" s="586">
        <f>_xlfn.IFS(G840="ETAPA", SUMIFS(ValorTotalComD, Nivel, A840), G840="SUB-ETAPA", SUMIFS(ValorTotalComD, SubNivel, C840), TRUE, T840)</f>
        <v/>
      </c>
      <c r="P840" s="584">
        <f>IF(I840="", "", IFERROR(VLOOKUP(VALUE(I840), _BaseAbril2026, 5, 0), IFERROR(VLOOKUP(TEXT(I840, "@"), _BaseAbril2026, 5, 0), "")))</f>
        <v/>
      </c>
      <c r="Q840" s="585">
        <f>IFERROR(IF(S840="BDI1", TRUNC(P840*(1+$R$18), 2),IF(S840="BDI2", TRUNC(P840*(1+$Q$18), 2), "")), "")</f>
        <v/>
      </c>
      <c r="R840" s="586">
        <f>_xlfn.IFS(G840="ETAPA", SUMIFS(ValorTotalSemD, Nivel, A840), G840="SUB-ETAPA", SUMIFS(ValorTotalSemD, SubNivel, C840), TRUE, U840)</f>
        <v/>
      </c>
      <c r="S840" s="587">
        <f>IF(G840="","",IF(OR(G840="etapa",G840="sub-etapa"),"",OFFSET(MCQ!M$20,ROW(M840)-ROW(M$20),0)))</f>
        <v/>
      </c>
      <c r="T840" s="588">
        <f>IFERROR(TRUNC(L840*N840,2),"")</f>
        <v/>
      </c>
      <c r="U840" s="589">
        <f>IFERROR(TRUNC(L840*Q840,2),"")</f>
        <v/>
      </c>
    </row>
    <row r="841">
      <c r="A841" s="18">
        <f>OFFSET(MCQ!A$20,ROW(A841)-ROW(A$20),0)</f>
        <v/>
      </c>
      <c r="B841" s="18">
        <f>OFFSET(MCQ!B$20,ROW(B841)-ROW(B$20),0)</f>
        <v/>
      </c>
      <c r="C841" s="18">
        <f>OFFSET(MCQ!C$20,ROW(C841)-ROW(C$20),0)</f>
        <v/>
      </c>
      <c r="D841" s="18">
        <f>OFFSET(MCQ!D$20,ROW(D841)-ROW(D$20),0)</f>
        <v/>
      </c>
      <c r="E841" s="18">
        <f>OFFSET(MCQ!E$20,ROW(E841)-ROW(E$20),0)</f>
        <v/>
      </c>
      <c r="F841" s="18" t="n"/>
      <c r="G841" s="233">
        <f>OFFSET(MCQ!G$20,ROW(G841)-ROW(G$20),0)</f>
        <v/>
      </c>
      <c r="H841" s="583">
        <f>IF(G841="","",OFFSET(MCQ!H$20,ROW(H841)-ROW(H$20),0))</f>
        <v/>
      </c>
      <c r="I841" s="24">
        <f>IF(G841="","",IF(OR(G841="etapa",G841="sub-etapa"),"",OFFSET(MCQ!I$20,ROW(I841)-ROW(I$20),0)))</f>
        <v/>
      </c>
      <c r="J841" s="25">
        <f>IF(G841="","",OFFSET(MCQ!J$20,ROW(J841)-ROW(J$20),0))</f>
        <v/>
      </c>
      <c r="K841" s="24">
        <f>IF(G841="","",IF(OR(G841="etapa",G841="sub-etapa"),"",OFFSET(MCQ!K$20,ROW(K841)-ROW(K$20),0)))</f>
        <v/>
      </c>
      <c r="L841" s="26">
        <f>IF(G841="","",IF(OR(G841="etapa",G841="sub-etapa"),"",TRUNC(OFFSET(MCQ!L$20,ROW(L841)-ROW(L$20),0),2)))</f>
        <v/>
      </c>
      <c r="M841" s="584">
        <f>IF(I841="", "", IFERROR(VLOOKUP(VALUE(I841), _BaseAbril2026, 4, 0), IFERROR(VLOOKUP(TEXT(I841, "@"), _BaseAbril2026, 4, 0), "")))</f>
        <v/>
      </c>
      <c r="N841" s="585">
        <f>IFERROR(IF(S841="BDI1", TRUNC(M841*(1+$O$18), 2),IF(S841="BDI2", TRUNC(M841*(1+$N$18), 2), "")), "")</f>
        <v/>
      </c>
      <c r="O841" s="586">
        <f>_xlfn.IFS(G841="ETAPA", SUMIFS(ValorTotalComD, Nivel, A841), G841="SUB-ETAPA", SUMIFS(ValorTotalComD, SubNivel, C841), TRUE, T841)</f>
        <v/>
      </c>
      <c r="P841" s="584">
        <f>IF(I841="", "", IFERROR(VLOOKUP(VALUE(I841), _BaseAbril2026, 5, 0), IFERROR(VLOOKUP(TEXT(I841, "@"), _BaseAbril2026, 5, 0), "")))</f>
        <v/>
      </c>
      <c r="Q841" s="585">
        <f>IFERROR(IF(S841="BDI1", TRUNC(P841*(1+$R$18), 2),IF(S841="BDI2", TRUNC(P841*(1+$Q$18), 2), "")), "")</f>
        <v/>
      </c>
      <c r="R841" s="586">
        <f>_xlfn.IFS(G841="ETAPA", SUMIFS(ValorTotalSemD, Nivel, A841), G841="SUB-ETAPA", SUMIFS(ValorTotalSemD, SubNivel, C841), TRUE, U841)</f>
        <v/>
      </c>
      <c r="S841" s="587">
        <f>IF(G841="","",IF(OR(G841="etapa",G841="sub-etapa"),"",OFFSET(MCQ!M$20,ROW(M841)-ROW(M$20),0)))</f>
        <v/>
      </c>
      <c r="T841" s="588">
        <f>IFERROR(TRUNC(L841*N841,2),"")</f>
        <v/>
      </c>
      <c r="U841" s="589">
        <f>IFERROR(TRUNC(L841*Q841,2),"")</f>
        <v/>
      </c>
    </row>
    <row r="842">
      <c r="A842" s="18">
        <f>OFFSET(MCQ!A$20,ROW(A842)-ROW(A$20),0)</f>
        <v/>
      </c>
      <c r="B842" s="18">
        <f>OFFSET(MCQ!B$20,ROW(B842)-ROW(B$20),0)</f>
        <v/>
      </c>
      <c r="C842" s="18">
        <f>OFFSET(MCQ!C$20,ROW(C842)-ROW(C$20),0)</f>
        <v/>
      </c>
      <c r="D842" s="18">
        <f>OFFSET(MCQ!D$20,ROW(D842)-ROW(D$20),0)</f>
        <v/>
      </c>
      <c r="E842" s="18">
        <f>OFFSET(MCQ!E$20,ROW(E842)-ROW(E$20),0)</f>
        <v/>
      </c>
      <c r="F842" s="18" t="n"/>
      <c r="G842" s="233">
        <f>OFFSET(MCQ!G$20,ROW(G842)-ROW(G$20),0)</f>
        <v/>
      </c>
      <c r="H842" s="583">
        <f>IF(G842="","",OFFSET(MCQ!H$20,ROW(H842)-ROW(H$20),0))</f>
        <v/>
      </c>
      <c r="I842" s="24">
        <f>IF(G842="","",IF(OR(G842="etapa",G842="sub-etapa"),"",OFFSET(MCQ!I$20,ROW(I842)-ROW(I$20),0)))</f>
        <v/>
      </c>
      <c r="J842" s="25">
        <f>IF(G842="","",OFFSET(MCQ!J$20,ROW(J842)-ROW(J$20),0))</f>
        <v/>
      </c>
      <c r="K842" s="24">
        <f>IF(G842="","",IF(OR(G842="etapa",G842="sub-etapa"),"",OFFSET(MCQ!K$20,ROW(K842)-ROW(K$20),0)))</f>
        <v/>
      </c>
      <c r="L842" s="26">
        <f>IF(G842="","",IF(OR(G842="etapa",G842="sub-etapa"),"",TRUNC(OFFSET(MCQ!L$20,ROW(L842)-ROW(L$20),0),2)))</f>
        <v/>
      </c>
      <c r="M842" s="584">
        <f>IF(I842="", "", IFERROR(VLOOKUP(VALUE(I842), _BaseAbril2026, 4, 0), IFERROR(VLOOKUP(TEXT(I842, "@"), _BaseAbril2026, 4, 0), "")))</f>
        <v/>
      </c>
      <c r="N842" s="585">
        <f>IFERROR(IF(S842="BDI1", TRUNC(M842*(1+$O$18), 2),IF(S842="BDI2", TRUNC(M842*(1+$N$18), 2), "")), "")</f>
        <v/>
      </c>
      <c r="O842" s="586">
        <f>_xlfn.IFS(G842="ETAPA", SUMIFS(ValorTotalComD, Nivel, A842), G842="SUB-ETAPA", SUMIFS(ValorTotalComD, SubNivel, C842), TRUE, T842)</f>
        <v/>
      </c>
      <c r="P842" s="584">
        <f>IF(I842="", "", IFERROR(VLOOKUP(VALUE(I842), _BaseAbril2026, 5, 0), IFERROR(VLOOKUP(TEXT(I842, "@"), _BaseAbril2026, 5, 0), "")))</f>
        <v/>
      </c>
      <c r="Q842" s="585">
        <f>IFERROR(IF(S842="BDI1", TRUNC(P842*(1+$R$18), 2),IF(S842="BDI2", TRUNC(P842*(1+$Q$18), 2), "")), "")</f>
        <v/>
      </c>
      <c r="R842" s="586">
        <f>_xlfn.IFS(G842="ETAPA", SUMIFS(ValorTotalSemD, Nivel, A842), G842="SUB-ETAPA", SUMIFS(ValorTotalSemD, SubNivel, C842), TRUE, U842)</f>
        <v/>
      </c>
      <c r="S842" s="587">
        <f>IF(G842="","",IF(OR(G842="etapa",G842="sub-etapa"),"",OFFSET(MCQ!M$20,ROW(M842)-ROW(M$20),0)))</f>
        <v/>
      </c>
      <c r="T842" s="588">
        <f>IFERROR(TRUNC(L842*N842,2),"")</f>
        <v/>
      </c>
      <c r="U842" s="589">
        <f>IFERROR(TRUNC(L842*Q842,2),"")</f>
        <v/>
      </c>
    </row>
    <row r="843">
      <c r="A843" s="18">
        <f>OFFSET(MCQ!A$20,ROW(A843)-ROW(A$20),0)</f>
        <v/>
      </c>
      <c r="B843" s="18">
        <f>OFFSET(MCQ!B$20,ROW(B843)-ROW(B$20),0)</f>
        <v/>
      </c>
      <c r="C843" s="18">
        <f>OFFSET(MCQ!C$20,ROW(C843)-ROW(C$20),0)</f>
        <v/>
      </c>
      <c r="D843" s="18">
        <f>OFFSET(MCQ!D$20,ROW(D843)-ROW(D$20),0)</f>
        <v/>
      </c>
      <c r="E843" s="18">
        <f>OFFSET(MCQ!E$20,ROW(E843)-ROW(E$20),0)</f>
        <v/>
      </c>
      <c r="F843" s="18" t="n"/>
      <c r="G843" s="233">
        <f>OFFSET(MCQ!G$20,ROW(G843)-ROW(G$20),0)</f>
        <v/>
      </c>
      <c r="H843" s="583">
        <f>IF(G843="","",OFFSET(MCQ!H$20,ROW(H843)-ROW(H$20),0))</f>
        <v/>
      </c>
      <c r="I843" s="24">
        <f>IF(G843="","",IF(OR(G843="etapa",G843="sub-etapa"),"",OFFSET(MCQ!I$20,ROW(I843)-ROW(I$20),0)))</f>
        <v/>
      </c>
      <c r="J843" s="25">
        <f>IF(G843="","",OFFSET(MCQ!J$20,ROW(J843)-ROW(J$20),0))</f>
        <v/>
      </c>
      <c r="K843" s="24">
        <f>IF(G843="","",IF(OR(G843="etapa",G843="sub-etapa"),"",OFFSET(MCQ!K$20,ROW(K843)-ROW(K$20),0)))</f>
        <v/>
      </c>
      <c r="L843" s="26">
        <f>IF(G843="","",IF(OR(G843="etapa",G843="sub-etapa"),"",TRUNC(OFFSET(MCQ!L$20,ROW(L843)-ROW(L$20),0),2)))</f>
        <v/>
      </c>
      <c r="M843" s="584">
        <f>IF(I843="", "", IFERROR(VLOOKUP(VALUE(I843), _BaseAbril2026, 4, 0), IFERROR(VLOOKUP(TEXT(I843, "@"), _BaseAbril2026, 4, 0), "")))</f>
        <v/>
      </c>
      <c r="N843" s="585">
        <f>IFERROR(IF(S843="BDI1", TRUNC(M843*(1+$O$18), 2),IF(S843="BDI2", TRUNC(M843*(1+$N$18), 2), "")), "")</f>
        <v/>
      </c>
      <c r="O843" s="586">
        <f>_xlfn.IFS(G843="ETAPA", SUMIFS(ValorTotalComD, Nivel, A843), G843="SUB-ETAPA", SUMIFS(ValorTotalComD, SubNivel, C843), TRUE, T843)</f>
        <v/>
      </c>
      <c r="P843" s="584">
        <f>IF(I843="", "", IFERROR(VLOOKUP(VALUE(I843), _BaseAbril2026, 5, 0), IFERROR(VLOOKUP(TEXT(I843, "@"), _BaseAbril2026, 5, 0), "")))</f>
        <v/>
      </c>
      <c r="Q843" s="585">
        <f>IFERROR(IF(S843="BDI1", TRUNC(P843*(1+$R$18), 2),IF(S843="BDI2", TRUNC(P843*(1+$Q$18), 2), "")), "")</f>
        <v/>
      </c>
      <c r="R843" s="586">
        <f>_xlfn.IFS(G843="ETAPA", SUMIFS(ValorTotalSemD, Nivel, A843), G843="SUB-ETAPA", SUMIFS(ValorTotalSemD, SubNivel, C843), TRUE, U843)</f>
        <v/>
      </c>
      <c r="S843" s="587">
        <f>IF(G843="","",IF(OR(G843="etapa",G843="sub-etapa"),"",OFFSET(MCQ!M$20,ROW(M843)-ROW(M$20),0)))</f>
        <v/>
      </c>
      <c r="T843" s="588">
        <f>IFERROR(TRUNC(L843*N843,2),"")</f>
        <v/>
      </c>
      <c r="U843" s="589">
        <f>IFERROR(TRUNC(L843*Q843,2),"")</f>
        <v/>
      </c>
    </row>
    <row r="844">
      <c r="A844" s="18">
        <f>OFFSET(MCQ!A$20,ROW(A844)-ROW(A$20),0)</f>
        <v/>
      </c>
      <c r="B844" s="18">
        <f>OFFSET(MCQ!B$20,ROW(B844)-ROW(B$20),0)</f>
        <v/>
      </c>
      <c r="C844" s="18">
        <f>OFFSET(MCQ!C$20,ROW(C844)-ROW(C$20),0)</f>
        <v/>
      </c>
      <c r="D844" s="18">
        <f>OFFSET(MCQ!D$20,ROW(D844)-ROW(D$20),0)</f>
        <v/>
      </c>
      <c r="E844" s="18">
        <f>OFFSET(MCQ!E$20,ROW(E844)-ROW(E$20),0)</f>
        <v/>
      </c>
      <c r="F844" s="18" t="n"/>
      <c r="G844" s="233">
        <f>OFFSET(MCQ!G$20,ROW(G844)-ROW(G$20),0)</f>
        <v/>
      </c>
      <c r="H844" s="583">
        <f>IF(G844="","",OFFSET(MCQ!H$20,ROW(H844)-ROW(H$20),0))</f>
        <v/>
      </c>
      <c r="I844" s="24">
        <f>IF(G844="","",IF(OR(G844="etapa",G844="sub-etapa"),"",OFFSET(MCQ!I$20,ROW(I844)-ROW(I$20),0)))</f>
        <v/>
      </c>
      <c r="J844" s="25">
        <f>IF(G844="","",OFFSET(MCQ!J$20,ROW(J844)-ROW(J$20),0))</f>
        <v/>
      </c>
      <c r="K844" s="24">
        <f>IF(G844="","",IF(OR(G844="etapa",G844="sub-etapa"),"",OFFSET(MCQ!K$20,ROW(K844)-ROW(K$20),0)))</f>
        <v/>
      </c>
      <c r="L844" s="26">
        <f>IF(G844="","",IF(OR(G844="etapa",G844="sub-etapa"),"",TRUNC(OFFSET(MCQ!L$20,ROW(L844)-ROW(L$20),0),2)))</f>
        <v/>
      </c>
      <c r="M844" s="584">
        <f>IF(I844="", "", IFERROR(VLOOKUP(VALUE(I844), _BaseAbril2026, 4, 0), IFERROR(VLOOKUP(TEXT(I844, "@"), _BaseAbril2026, 4, 0), "")))</f>
        <v/>
      </c>
      <c r="N844" s="585">
        <f>IFERROR(IF(S844="BDI1", TRUNC(M844*(1+$O$18), 2),IF(S844="BDI2", TRUNC(M844*(1+$N$18), 2), "")), "")</f>
        <v/>
      </c>
      <c r="O844" s="586">
        <f>_xlfn.IFS(G844="ETAPA", SUMIFS(ValorTotalComD, Nivel, A844), G844="SUB-ETAPA", SUMIFS(ValorTotalComD, SubNivel, C844), TRUE, T844)</f>
        <v/>
      </c>
      <c r="P844" s="584">
        <f>IF(I844="", "", IFERROR(VLOOKUP(VALUE(I844), _BaseAbril2026, 5, 0), IFERROR(VLOOKUP(TEXT(I844, "@"), _BaseAbril2026, 5, 0), "")))</f>
        <v/>
      </c>
      <c r="Q844" s="585">
        <f>IFERROR(IF(S844="BDI1", TRUNC(P844*(1+$R$18), 2),IF(S844="BDI2", TRUNC(P844*(1+$Q$18), 2), "")), "")</f>
        <v/>
      </c>
      <c r="R844" s="586">
        <f>_xlfn.IFS(G844="ETAPA", SUMIFS(ValorTotalSemD, Nivel, A844), G844="SUB-ETAPA", SUMIFS(ValorTotalSemD, SubNivel, C844), TRUE, U844)</f>
        <v/>
      </c>
      <c r="S844" s="587">
        <f>IF(G844="","",IF(OR(G844="etapa",G844="sub-etapa"),"",OFFSET(MCQ!M$20,ROW(M844)-ROW(M$20),0)))</f>
        <v/>
      </c>
      <c r="T844" s="588">
        <f>IFERROR(TRUNC(L844*N844,2),"")</f>
        <v/>
      </c>
      <c r="U844" s="589">
        <f>IFERROR(TRUNC(L844*Q844,2),"")</f>
        <v/>
      </c>
    </row>
    <row r="845">
      <c r="A845" s="18">
        <f>OFFSET(MCQ!A$20,ROW(A845)-ROW(A$20),0)</f>
        <v/>
      </c>
      <c r="B845" s="18">
        <f>OFFSET(MCQ!B$20,ROW(B845)-ROW(B$20),0)</f>
        <v/>
      </c>
      <c r="C845" s="18">
        <f>OFFSET(MCQ!C$20,ROW(C845)-ROW(C$20),0)</f>
        <v/>
      </c>
      <c r="D845" s="18">
        <f>OFFSET(MCQ!D$20,ROW(D845)-ROW(D$20),0)</f>
        <v/>
      </c>
      <c r="E845" s="18">
        <f>OFFSET(MCQ!E$20,ROW(E845)-ROW(E$20),0)</f>
        <v/>
      </c>
      <c r="F845" s="18" t="n"/>
      <c r="G845" s="233">
        <f>OFFSET(MCQ!G$20,ROW(G845)-ROW(G$20),0)</f>
        <v/>
      </c>
      <c r="H845" s="583">
        <f>IF(G845="","",OFFSET(MCQ!H$20,ROW(H845)-ROW(H$20),0))</f>
        <v/>
      </c>
      <c r="I845" s="24">
        <f>IF(G845="","",IF(OR(G845="etapa",G845="sub-etapa"),"",OFFSET(MCQ!I$20,ROW(I845)-ROW(I$20),0)))</f>
        <v/>
      </c>
      <c r="J845" s="25">
        <f>IF(G845="","",OFFSET(MCQ!J$20,ROW(J845)-ROW(J$20),0))</f>
        <v/>
      </c>
      <c r="K845" s="24">
        <f>IF(G845="","",IF(OR(G845="etapa",G845="sub-etapa"),"",OFFSET(MCQ!K$20,ROW(K845)-ROW(K$20),0)))</f>
        <v/>
      </c>
      <c r="L845" s="26">
        <f>IF(G845="","",IF(OR(G845="etapa",G845="sub-etapa"),"",TRUNC(OFFSET(MCQ!L$20,ROW(L845)-ROW(L$20),0),2)))</f>
        <v/>
      </c>
      <c r="M845" s="584">
        <f>IF(I845="", "", IFERROR(VLOOKUP(VALUE(I845), _BaseAbril2026, 4, 0), IFERROR(VLOOKUP(TEXT(I845, "@"), _BaseAbril2026, 4, 0), "")))</f>
        <v/>
      </c>
      <c r="N845" s="585">
        <f>IFERROR(IF(S845="BDI1", TRUNC(M845*(1+$O$18), 2),IF(S845="BDI2", TRUNC(M845*(1+$N$18), 2), "")), "")</f>
        <v/>
      </c>
      <c r="O845" s="586">
        <f>_xlfn.IFS(G845="ETAPA", SUMIFS(ValorTotalComD, Nivel, A845), G845="SUB-ETAPA", SUMIFS(ValorTotalComD, SubNivel, C845), TRUE, T845)</f>
        <v/>
      </c>
      <c r="P845" s="584">
        <f>IF(I845="", "", IFERROR(VLOOKUP(VALUE(I845), _BaseAbril2026, 5, 0), IFERROR(VLOOKUP(TEXT(I845, "@"), _BaseAbril2026, 5, 0), "")))</f>
        <v/>
      </c>
      <c r="Q845" s="585">
        <f>IFERROR(IF(S845="BDI1", TRUNC(P845*(1+$R$18), 2),IF(S845="BDI2", TRUNC(P845*(1+$Q$18), 2), "")), "")</f>
        <v/>
      </c>
      <c r="R845" s="586">
        <f>_xlfn.IFS(G845="ETAPA", SUMIFS(ValorTotalSemD, Nivel, A845), G845="SUB-ETAPA", SUMIFS(ValorTotalSemD, SubNivel, C845), TRUE, U845)</f>
        <v/>
      </c>
      <c r="S845" s="587">
        <f>IF(G845="","",IF(OR(G845="etapa",G845="sub-etapa"),"",OFFSET(MCQ!M$20,ROW(M845)-ROW(M$20),0)))</f>
        <v/>
      </c>
      <c r="T845" s="588">
        <f>IFERROR(TRUNC(L845*N845,2),"")</f>
        <v/>
      </c>
      <c r="U845" s="589">
        <f>IFERROR(TRUNC(L845*Q845,2),"")</f>
        <v/>
      </c>
    </row>
    <row r="846">
      <c r="A846" s="18">
        <f>OFFSET(MCQ!A$20,ROW(A846)-ROW(A$20),0)</f>
        <v/>
      </c>
      <c r="B846" s="18">
        <f>OFFSET(MCQ!B$20,ROW(B846)-ROW(B$20),0)</f>
        <v/>
      </c>
      <c r="C846" s="18">
        <f>OFFSET(MCQ!C$20,ROW(C846)-ROW(C$20),0)</f>
        <v/>
      </c>
      <c r="D846" s="18">
        <f>OFFSET(MCQ!D$20,ROW(D846)-ROW(D$20),0)</f>
        <v/>
      </c>
      <c r="E846" s="18">
        <f>OFFSET(MCQ!E$20,ROW(E846)-ROW(E$20),0)</f>
        <v/>
      </c>
      <c r="F846" s="18" t="n"/>
      <c r="G846" s="233">
        <f>OFFSET(MCQ!G$20,ROW(G846)-ROW(G$20),0)</f>
        <v/>
      </c>
      <c r="H846" s="583">
        <f>IF(G846="","",OFFSET(MCQ!H$20,ROW(H846)-ROW(H$20),0))</f>
        <v/>
      </c>
      <c r="I846" s="24">
        <f>IF(G846="","",IF(OR(G846="etapa",G846="sub-etapa"),"",OFFSET(MCQ!I$20,ROW(I846)-ROW(I$20),0)))</f>
        <v/>
      </c>
      <c r="J846" s="25">
        <f>IF(G846="","",OFFSET(MCQ!J$20,ROW(J846)-ROW(J$20),0))</f>
        <v/>
      </c>
      <c r="K846" s="24">
        <f>IF(G846="","",IF(OR(G846="etapa",G846="sub-etapa"),"",OFFSET(MCQ!K$20,ROW(K846)-ROW(K$20),0)))</f>
        <v/>
      </c>
      <c r="L846" s="26">
        <f>IF(G846="","",IF(OR(G846="etapa",G846="sub-etapa"),"",TRUNC(OFFSET(MCQ!L$20,ROW(L846)-ROW(L$20),0),2)))</f>
        <v/>
      </c>
      <c r="M846" s="584">
        <f>IF(I846="", "", IFERROR(VLOOKUP(VALUE(I846), _BaseAbril2026, 4, 0), IFERROR(VLOOKUP(TEXT(I846, "@"), _BaseAbril2026, 4, 0), "")))</f>
        <v/>
      </c>
      <c r="N846" s="585">
        <f>IFERROR(IF(S846="BDI1", TRUNC(M846*(1+$O$18), 2),IF(S846="BDI2", TRUNC(M846*(1+$N$18), 2), "")), "")</f>
        <v/>
      </c>
      <c r="O846" s="586">
        <f>_xlfn.IFS(G846="ETAPA", SUMIFS(ValorTotalComD, Nivel, A846), G846="SUB-ETAPA", SUMIFS(ValorTotalComD, SubNivel, C846), TRUE, T846)</f>
        <v/>
      </c>
      <c r="P846" s="584">
        <f>IF(I846="", "", IFERROR(VLOOKUP(VALUE(I846), _BaseAbril2026, 5, 0), IFERROR(VLOOKUP(TEXT(I846, "@"), _BaseAbril2026, 5, 0), "")))</f>
        <v/>
      </c>
      <c r="Q846" s="585">
        <f>IFERROR(IF(S846="BDI1", TRUNC(P846*(1+$R$18), 2),IF(S846="BDI2", TRUNC(P846*(1+$Q$18), 2), "")), "")</f>
        <v/>
      </c>
      <c r="R846" s="586">
        <f>_xlfn.IFS(G846="ETAPA", SUMIFS(ValorTotalSemD, Nivel, A846), G846="SUB-ETAPA", SUMIFS(ValorTotalSemD, SubNivel, C846), TRUE, U846)</f>
        <v/>
      </c>
      <c r="S846" s="587">
        <f>IF(G846="","",IF(OR(G846="etapa",G846="sub-etapa"),"",OFFSET(MCQ!M$20,ROW(M846)-ROW(M$20),0)))</f>
        <v/>
      </c>
      <c r="T846" s="588">
        <f>IFERROR(TRUNC(L846*N846,2),"")</f>
        <v/>
      </c>
      <c r="U846" s="589">
        <f>IFERROR(TRUNC(L846*Q846,2),"")</f>
        <v/>
      </c>
    </row>
    <row r="847">
      <c r="A847" s="18">
        <f>OFFSET(MCQ!A$20,ROW(A847)-ROW(A$20),0)</f>
        <v/>
      </c>
      <c r="B847" s="18">
        <f>OFFSET(MCQ!B$20,ROW(B847)-ROW(B$20),0)</f>
        <v/>
      </c>
      <c r="C847" s="18">
        <f>OFFSET(MCQ!C$20,ROW(C847)-ROW(C$20),0)</f>
        <v/>
      </c>
      <c r="D847" s="18">
        <f>OFFSET(MCQ!D$20,ROW(D847)-ROW(D$20),0)</f>
        <v/>
      </c>
      <c r="E847" s="18">
        <f>OFFSET(MCQ!E$20,ROW(E847)-ROW(E$20),0)</f>
        <v/>
      </c>
      <c r="F847" s="18" t="n"/>
      <c r="G847" s="233">
        <f>OFFSET(MCQ!G$20,ROW(G847)-ROW(G$20),0)</f>
        <v/>
      </c>
      <c r="H847" s="583">
        <f>IF(G847="","",OFFSET(MCQ!H$20,ROW(H847)-ROW(H$20),0))</f>
        <v/>
      </c>
      <c r="I847" s="24">
        <f>IF(G847="","",IF(OR(G847="etapa",G847="sub-etapa"),"",OFFSET(MCQ!I$20,ROW(I847)-ROW(I$20),0)))</f>
        <v/>
      </c>
      <c r="J847" s="25">
        <f>IF(G847="","",OFFSET(MCQ!J$20,ROW(J847)-ROW(J$20),0))</f>
        <v/>
      </c>
      <c r="K847" s="24">
        <f>IF(G847="","",IF(OR(G847="etapa",G847="sub-etapa"),"",OFFSET(MCQ!K$20,ROW(K847)-ROW(K$20),0)))</f>
        <v/>
      </c>
      <c r="L847" s="26">
        <f>IF(G847="","",IF(OR(G847="etapa",G847="sub-etapa"),"",TRUNC(OFFSET(MCQ!L$20,ROW(L847)-ROW(L$20),0),2)))</f>
        <v/>
      </c>
      <c r="M847" s="584">
        <f>IF(I847="", "", IFERROR(VLOOKUP(VALUE(I847), _BaseAbril2026, 4, 0), IFERROR(VLOOKUP(TEXT(I847, "@"), _BaseAbril2026, 4, 0), "")))</f>
        <v/>
      </c>
      <c r="N847" s="585">
        <f>IFERROR(IF(S847="BDI1", TRUNC(M847*(1+$O$18), 2),IF(S847="BDI2", TRUNC(M847*(1+$N$18), 2), "")), "")</f>
        <v/>
      </c>
      <c r="O847" s="586">
        <f>_xlfn.IFS(G847="ETAPA", SUMIFS(ValorTotalComD, Nivel, A847), G847="SUB-ETAPA", SUMIFS(ValorTotalComD, SubNivel, C847), TRUE, T847)</f>
        <v/>
      </c>
      <c r="P847" s="584">
        <f>IF(I847="", "", IFERROR(VLOOKUP(VALUE(I847), _BaseAbril2026, 5, 0), IFERROR(VLOOKUP(TEXT(I847, "@"), _BaseAbril2026, 5, 0), "")))</f>
        <v/>
      </c>
      <c r="Q847" s="585">
        <f>IFERROR(IF(S847="BDI1", TRUNC(P847*(1+$R$18), 2),IF(S847="BDI2", TRUNC(P847*(1+$Q$18), 2), "")), "")</f>
        <v/>
      </c>
      <c r="R847" s="586">
        <f>_xlfn.IFS(G847="ETAPA", SUMIFS(ValorTotalSemD, Nivel, A847), G847="SUB-ETAPA", SUMIFS(ValorTotalSemD, SubNivel, C847), TRUE, U847)</f>
        <v/>
      </c>
      <c r="S847" s="587">
        <f>IF(G847="","",IF(OR(G847="etapa",G847="sub-etapa"),"",OFFSET(MCQ!M$20,ROW(M847)-ROW(M$20),0)))</f>
        <v/>
      </c>
      <c r="T847" s="588">
        <f>IFERROR(TRUNC(L847*N847,2),"")</f>
        <v/>
      </c>
      <c r="U847" s="589">
        <f>IFERROR(TRUNC(L847*Q847,2),"")</f>
        <v/>
      </c>
    </row>
    <row r="848">
      <c r="A848" s="18">
        <f>OFFSET(MCQ!A$20,ROW(A848)-ROW(A$20),0)</f>
        <v/>
      </c>
      <c r="B848" s="18">
        <f>OFFSET(MCQ!B$20,ROW(B848)-ROW(B$20),0)</f>
        <v/>
      </c>
      <c r="C848" s="18">
        <f>OFFSET(MCQ!C$20,ROW(C848)-ROW(C$20),0)</f>
        <v/>
      </c>
      <c r="D848" s="18">
        <f>OFFSET(MCQ!D$20,ROW(D848)-ROW(D$20),0)</f>
        <v/>
      </c>
      <c r="E848" s="18">
        <f>OFFSET(MCQ!E$20,ROW(E848)-ROW(E$20),0)</f>
        <v/>
      </c>
      <c r="F848" s="18" t="n"/>
      <c r="G848" s="233">
        <f>OFFSET(MCQ!G$20,ROW(G848)-ROW(G$20),0)</f>
        <v/>
      </c>
      <c r="H848" s="583">
        <f>IF(G848="","",OFFSET(MCQ!H$20,ROW(H848)-ROW(H$20),0))</f>
        <v/>
      </c>
      <c r="I848" s="24">
        <f>IF(G848="","",IF(OR(G848="etapa",G848="sub-etapa"),"",OFFSET(MCQ!I$20,ROW(I848)-ROW(I$20),0)))</f>
        <v/>
      </c>
      <c r="J848" s="25">
        <f>IF(G848="","",OFFSET(MCQ!J$20,ROW(J848)-ROW(J$20),0))</f>
        <v/>
      </c>
      <c r="K848" s="24">
        <f>IF(G848="","",IF(OR(G848="etapa",G848="sub-etapa"),"",OFFSET(MCQ!K$20,ROW(K848)-ROW(K$20),0)))</f>
        <v/>
      </c>
      <c r="L848" s="26">
        <f>IF(G848="","",IF(OR(G848="etapa",G848="sub-etapa"),"",TRUNC(OFFSET(MCQ!L$20,ROW(L848)-ROW(L$20),0),2)))</f>
        <v/>
      </c>
      <c r="M848" s="584">
        <f>IF(I848="", "", IFERROR(VLOOKUP(VALUE(I848), _BaseAbril2026, 4, 0), IFERROR(VLOOKUP(TEXT(I848, "@"), _BaseAbril2026, 4, 0), "")))</f>
        <v/>
      </c>
      <c r="N848" s="585">
        <f>IFERROR(IF(S848="BDI1", TRUNC(M848*(1+$O$18), 2),IF(S848="BDI2", TRUNC(M848*(1+$N$18), 2), "")), "")</f>
        <v/>
      </c>
      <c r="O848" s="586">
        <f>_xlfn.IFS(G848="ETAPA", SUMIFS(ValorTotalComD, Nivel, A848), G848="SUB-ETAPA", SUMIFS(ValorTotalComD, SubNivel, C848), TRUE, T848)</f>
        <v/>
      </c>
      <c r="P848" s="584">
        <f>IF(I848="", "", IFERROR(VLOOKUP(VALUE(I848), _BaseAbril2026, 5, 0), IFERROR(VLOOKUP(TEXT(I848, "@"), _BaseAbril2026, 5, 0), "")))</f>
        <v/>
      </c>
      <c r="Q848" s="585">
        <f>IFERROR(IF(S848="BDI1", TRUNC(P848*(1+$R$18), 2),IF(S848="BDI2", TRUNC(P848*(1+$Q$18), 2), "")), "")</f>
        <v/>
      </c>
      <c r="R848" s="586">
        <f>_xlfn.IFS(G848="ETAPA", SUMIFS(ValorTotalSemD, Nivel, A848), G848="SUB-ETAPA", SUMIFS(ValorTotalSemD, SubNivel, C848), TRUE, U848)</f>
        <v/>
      </c>
      <c r="S848" s="587">
        <f>IF(G848="","",IF(OR(G848="etapa",G848="sub-etapa"),"",OFFSET(MCQ!M$20,ROW(M848)-ROW(M$20),0)))</f>
        <v/>
      </c>
      <c r="T848" s="588">
        <f>IFERROR(TRUNC(L848*N848,2),"")</f>
        <v/>
      </c>
      <c r="U848" s="589">
        <f>IFERROR(TRUNC(L848*Q848,2),"")</f>
        <v/>
      </c>
    </row>
    <row r="849">
      <c r="A849" s="18">
        <f>OFFSET(MCQ!A$20,ROW(A849)-ROW(A$20),0)</f>
        <v/>
      </c>
      <c r="B849" s="18">
        <f>OFFSET(MCQ!B$20,ROW(B849)-ROW(B$20),0)</f>
        <v/>
      </c>
      <c r="C849" s="18">
        <f>OFFSET(MCQ!C$20,ROW(C849)-ROW(C$20),0)</f>
        <v/>
      </c>
      <c r="D849" s="18">
        <f>OFFSET(MCQ!D$20,ROW(D849)-ROW(D$20),0)</f>
        <v/>
      </c>
      <c r="E849" s="18">
        <f>OFFSET(MCQ!E$20,ROW(E849)-ROW(E$20),0)</f>
        <v/>
      </c>
      <c r="F849" s="18" t="n"/>
      <c r="G849" s="233">
        <f>OFFSET(MCQ!G$20,ROW(G849)-ROW(G$20),0)</f>
        <v/>
      </c>
      <c r="H849" s="583">
        <f>IF(G849="","",OFFSET(MCQ!H$20,ROW(H849)-ROW(H$20),0))</f>
        <v/>
      </c>
      <c r="I849" s="24">
        <f>IF(G849="","",IF(OR(G849="etapa",G849="sub-etapa"),"",OFFSET(MCQ!I$20,ROW(I849)-ROW(I$20),0)))</f>
        <v/>
      </c>
      <c r="J849" s="25">
        <f>IF(G849="","",OFFSET(MCQ!J$20,ROW(J849)-ROW(J$20),0))</f>
        <v/>
      </c>
      <c r="K849" s="24">
        <f>IF(G849="","",IF(OR(G849="etapa",G849="sub-etapa"),"",OFFSET(MCQ!K$20,ROW(K849)-ROW(K$20),0)))</f>
        <v/>
      </c>
      <c r="L849" s="26">
        <f>IF(G849="","",IF(OR(G849="etapa",G849="sub-etapa"),"",TRUNC(OFFSET(MCQ!L$20,ROW(L849)-ROW(L$20),0),2)))</f>
        <v/>
      </c>
      <c r="M849" s="584">
        <f>IF(I849="", "", IFERROR(VLOOKUP(VALUE(I849), _BaseAbril2026, 4, 0), IFERROR(VLOOKUP(TEXT(I849, "@"), _BaseAbril2026, 4, 0), "")))</f>
        <v/>
      </c>
      <c r="N849" s="585">
        <f>IFERROR(IF(S849="BDI1", TRUNC(M849*(1+$O$18), 2),IF(S849="BDI2", TRUNC(M849*(1+$N$18), 2), "")), "")</f>
        <v/>
      </c>
      <c r="O849" s="586">
        <f>_xlfn.IFS(G849="ETAPA", SUMIFS(ValorTotalComD, Nivel, A849), G849="SUB-ETAPA", SUMIFS(ValorTotalComD, SubNivel, C849), TRUE, T849)</f>
        <v/>
      </c>
      <c r="P849" s="584">
        <f>IF(I849="", "", IFERROR(VLOOKUP(VALUE(I849), _BaseAbril2026, 5, 0), IFERROR(VLOOKUP(TEXT(I849, "@"), _BaseAbril2026, 5, 0), "")))</f>
        <v/>
      </c>
      <c r="Q849" s="585">
        <f>IFERROR(IF(S849="BDI1", TRUNC(P849*(1+$R$18), 2),IF(S849="BDI2", TRUNC(P849*(1+$Q$18), 2), "")), "")</f>
        <v/>
      </c>
      <c r="R849" s="586">
        <f>_xlfn.IFS(G849="ETAPA", SUMIFS(ValorTotalSemD, Nivel, A849), G849="SUB-ETAPA", SUMIFS(ValorTotalSemD, SubNivel, C849), TRUE, U849)</f>
        <v/>
      </c>
      <c r="S849" s="587">
        <f>IF(G849="","",IF(OR(G849="etapa",G849="sub-etapa"),"",OFFSET(MCQ!M$20,ROW(M849)-ROW(M$20),0)))</f>
        <v/>
      </c>
      <c r="T849" s="588">
        <f>IFERROR(TRUNC(L849*N849,2),"")</f>
        <v/>
      </c>
      <c r="U849" s="589">
        <f>IFERROR(TRUNC(L849*Q849,2),"")</f>
        <v/>
      </c>
    </row>
    <row r="850">
      <c r="A850" s="18">
        <f>OFFSET(MCQ!A$20,ROW(A850)-ROW(A$20),0)</f>
        <v/>
      </c>
      <c r="B850" s="18">
        <f>OFFSET(MCQ!B$20,ROW(B850)-ROW(B$20),0)</f>
        <v/>
      </c>
      <c r="C850" s="18">
        <f>OFFSET(MCQ!C$20,ROW(C850)-ROW(C$20),0)</f>
        <v/>
      </c>
      <c r="D850" s="18">
        <f>OFFSET(MCQ!D$20,ROW(D850)-ROW(D$20),0)</f>
        <v/>
      </c>
      <c r="E850" s="18">
        <f>OFFSET(MCQ!E$20,ROW(E850)-ROW(E$20),0)</f>
        <v/>
      </c>
      <c r="F850" s="18" t="n"/>
      <c r="G850" s="233">
        <f>OFFSET(MCQ!G$20,ROW(G850)-ROW(G$20),0)</f>
        <v/>
      </c>
      <c r="H850" s="583">
        <f>IF(G850="","",OFFSET(MCQ!H$20,ROW(H850)-ROW(H$20),0))</f>
        <v/>
      </c>
      <c r="I850" s="24">
        <f>IF(G850="","",IF(OR(G850="etapa",G850="sub-etapa"),"",OFFSET(MCQ!I$20,ROW(I850)-ROW(I$20),0)))</f>
        <v/>
      </c>
      <c r="J850" s="25">
        <f>IF(G850="","",OFFSET(MCQ!J$20,ROW(J850)-ROW(J$20),0))</f>
        <v/>
      </c>
      <c r="K850" s="24">
        <f>IF(G850="","",IF(OR(G850="etapa",G850="sub-etapa"),"",OFFSET(MCQ!K$20,ROW(K850)-ROW(K$20),0)))</f>
        <v/>
      </c>
      <c r="L850" s="26">
        <f>IF(G850="","",IF(OR(G850="etapa",G850="sub-etapa"),"",TRUNC(OFFSET(MCQ!L$20,ROW(L850)-ROW(L$20),0),2)))</f>
        <v/>
      </c>
      <c r="M850" s="584">
        <f>IF(I850="", "", IFERROR(VLOOKUP(VALUE(I850), _BaseAbril2026, 4, 0), IFERROR(VLOOKUP(TEXT(I850, "@"), _BaseAbril2026, 4, 0), "")))</f>
        <v/>
      </c>
      <c r="N850" s="585">
        <f>IFERROR(IF(S850="BDI1", TRUNC(M850*(1+$O$18), 2),IF(S850="BDI2", TRUNC(M850*(1+$N$18), 2), "")), "")</f>
        <v/>
      </c>
      <c r="O850" s="586">
        <f>_xlfn.IFS(G850="ETAPA", SUMIFS(ValorTotalComD, Nivel, A850), G850="SUB-ETAPA", SUMIFS(ValorTotalComD, SubNivel, C850), TRUE, T850)</f>
        <v/>
      </c>
      <c r="P850" s="584">
        <f>IF(I850="", "", IFERROR(VLOOKUP(VALUE(I850), _BaseAbril2026, 5, 0), IFERROR(VLOOKUP(TEXT(I850, "@"), _BaseAbril2026, 5, 0), "")))</f>
        <v/>
      </c>
      <c r="Q850" s="585">
        <f>IFERROR(IF(S850="BDI1", TRUNC(P850*(1+$R$18), 2),IF(S850="BDI2", TRUNC(P850*(1+$Q$18), 2), "")), "")</f>
        <v/>
      </c>
      <c r="R850" s="586">
        <f>_xlfn.IFS(G850="ETAPA", SUMIFS(ValorTotalSemD, Nivel, A850), G850="SUB-ETAPA", SUMIFS(ValorTotalSemD, SubNivel, C850), TRUE, U850)</f>
        <v/>
      </c>
      <c r="S850" s="587">
        <f>IF(G850="","",IF(OR(G850="etapa",G850="sub-etapa"),"",OFFSET(MCQ!M$20,ROW(M850)-ROW(M$20),0)))</f>
        <v/>
      </c>
      <c r="T850" s="588">
        <f>IFERROR(TRUNC(L850*N850,2),"")</f>
        <v/>
      </c>
      <c r="U850" s="589">
        <f>IFERROR(TRUNC(L850*Q850,2),"")</f>
        <v/>
      </c>
    </row>
    <row r="851">
      <c r="A851" s="18">
        <f>OFFSET(MCQ!A$20,ROW(A851)-ROW(A$20),0)</f>
        <v/>
      </c>
      <c r="B851" s="18">
        <f>OFFSET(MCQ!B$20,ROW(B851)-ROW(B$20),0)</f>
        <v/>
      </c>
      <c r="C851" s="18">
        <f>OFFSET(MCQ!C$20,ROW(C851)-ROW(C$20),0)</f>
        <v/>
      </c>
      <c r="D851" s="18">
        <f>OFFSET(MCQ!D$20,ROW(D851)-ROW(D$20),0)</f>
        <v/>
      </c>
      <c r="E851" s="18">
        <f>OFFSET(MCQ!E$20,ROW(E851)-ROW(E$20),0)</f>
        <v/>
      </c>
      <c r="F851" s="18" t="n"/>
      <c r="G851" s="233">
        <f>OFFSET(MCQ!G$20,ROW(G851)-ROW(G$20),0)</f>
        <v/>
      </c>
      <c r="H851" s="583">
        <f>IF(G851="","",OFFSET(MCQ!H$20,ROW(H851)-ROW(H$20),0))</f>
        <v/>
      </c>
      <c r="I851" s="24">
        <f>IF(G851="","",IF(OR(G851="etapa",G851="sub-etapa"),"",OFFSET(MCQ!I$20,ROW(I851)-ROW(I$20),0)))</f>
        <v/>
      </c>
      <c r="J851" s="25">
        <f>IF(G851="","",OFFSET(MCQ!J$20,ROW(J851)-ROW(J$20),0))</f>
        <v/>
      </c>
      <c r="K851" s="24">
        <f>IF(G851="","",IF(OR(G851="etapa",G851="sub-etapa"),"",OFFSET(MCQ!K$20,ROW(K851)-ROW(K$20),0)))</f>
        <v/>
      </c>
      <c r="L851" s="26">
        <f>IF(G851="","",IF(OR(G851="etapa",G851="sub-etapa"),"",TRUNC(OFFSET(MCQ!L$20,ROW(L851)-ROW(L$20),0),2)))</f>
        <v/>
      </c>
      <c r="M851" s="584">
        <f>IF(I851="", "", IFERROR(VLOOKUP(VALUE(I851), _BaseAbril2026, 4, 0), IFERROR(VLOOKUP(TEXT(I851, "@"), _BaseAbril2026, 4, 0), "")))</f>
        <v/>
      </c>
      <c r="N851" s="585">
        <f>IFERROR(IF(S851="BDI1", TRUNC(M851*(1+$O$18), 2),IF(S851="BDI2", TRUNC(M851*(1+$N$18), 2), "")), "")</f>
        <v/>
      </c>
      <c r="O851" s="586">
        <f>_xlfn.IFS(G851="ETAPA", SUMIFS(ValorTotalComD, Nivel, A851), G851="SUB-ETAPA", SUMIFS(ValorTotalComD, SubNivel, C851), TRUE, T851)</f>
        <v/>
      </c>
      <c r="P851" s="584">
        <f>IF(I851="", "", IFERROR(VLOOKUP(VALUE(I851), _BaseAbril2026, 5, 0), IFERROR(VLOOKUP(TEXT(I851, "@"), _BaseAbril2026, 5, 0), "")))</f>
        <v/>
      </c>
      <c r="Q851" s="585">
        <f>IFERROR(IF(S851="BDI1", TRUNC(P851*(1+$R$18), 2),IF(S851="BDI2", TRUNC(P851*(1+$Q$18), 2), "")), "")</f>
        <v/>
      </c>
      <c r="R851" s="586">
        <f>_xlfn.IFS(G851="ETAPA", SUMIFS(ValorTotalSemD, Nivel, A851), G851="SUB-ETAPA", SUMIFS(ValorTotalSemD, SubNivel, C851), TRUE, U851)</f>
        <v/>
      </c>
      <c r="S851" s="587">
        <f>IF(G851="","",IF(OR(G851="etapa",G851="sub-etapa"),"",OFFSET(MCQ!M$20,ROW(M851)-ROW(M$20),0)))</f>
        <v/>
      </c>
      <c r="T851" s="588">
        <f>IFERROR(TRUNC(L851*N851,2),"")</f>
        <v/>
      </c>
      <c r="U851" s="589">
        <f>IFERROR(TRUNC(L851*Q851,2),"")</f>
        <v/>
      </c>
    </row>
    <row r="852">
      <c r="A852" s="18">
        <f>OFFSET(MCQ!A$20,ROW(A852)-ROW(A$20),0)</f>
        <v/>
      </c>
      <c r="B852" s="18">
        <f>OFFSET(MCQ!B$20,ROW(B852)-ROW(B$20),0)</f>
        <v/>
      </c>
      <c r="C852" s="18">
        <f>OFFSET(MCQ!C$20,ROW(C852)-ROW(C$20),0)</f>
        <v/>
      </c>
      <c r="D852" s="18">
        <f>OFFSET(MCQ!D$20,ROW(D852)-ROW(D$20),0)</f>
        <v/>
      </c>
      <c r="E852" s="18">
        <f>OFFSET(MCQ!E$20,ROW(E852)-ROW(E$20),0)</f>
        <v/>
      </c>
      <c r="F852" s="18" t="n"/>
      <c r="G852" s="233">
        <f>OFFSET(MCQ!G$20,ROW(G852)-ROW(G$20),0)</f>
        <v/>
      </c>
      <c r="H852" s="583">
        <f>IF(G852="","",OFFSET(MCQ!H$20,ROW(H852)-ROW(H$20),0))</f>
        <v/>
      </c>
      <c r="I852" s="24">
        <f>IF(G852="","",IF(OR(G852="etapa",G852="sub-etapa"),"",OFFSET(MCQ!I$20,ROW(I852)-ROW(I$20),0)))</f>
        <v/>
      </c>
      <c r="J852" s="25">
        <f>IF(G852="","",OFFSET(MCQ!J$20,ROW(J852)-ROW(J$20),0))</f>
        <v/>
      </c>
      <c r="K852" s="24">
        <f>IF(G852="","",IF(OR(G852="etapa",G852="sub-etapa"),"",OFFSET(MCQ!K$20,ROW(K852)-ROW(K$20),0)))</f>
        <v/>
      </c>
      <c r="L852" s="26">
        <f>IF(G852="","",IF(OR(G852="etapa",G852="sub-etapa"),"",TRUNC(OFFSET(MCQ!L$20,ROW(L852)-ROW(L$20),0),2)))</f>
        <v/>
      </c>
      <c r="M852" s="584">
        <f>IF(I852="", "", IFERROR(VLOOKUP(VALUE(I852), _BaseAbril2026, 4, 0), IFERROR(VLOOKUP(TEXT(I852, "@"), _BaseAbril2026, 4, 0), "")))</f>
        <v/>
      </c>
      <c r="N852" s="585">
        <f>IFERROR(IF(S852="BDI1", TRUNC(M852*(1+$O$18), 2),IF(S852="BDI2", TRUNC(M852*(1+$N$18), 2), "")), "")</f>
        <v/>
      </c>
      <c r="O852" s="586">
        <f>_xlfn.IFS(G852="ETAPA", SUMIFS(ValorTotalComD, Nivel, A852), G852="SUB-ETAPA", SUMIFS(ValorTotalComD, SubNivel, C852), TRUE, T852)</f>
        <v/>
      </c>
      <c r="P852" s="584">
        <f>IF(I852="", "", IFERROR(VLOOKUP(VALUE(I852), _BaseAbril2026, 5, 0), IFERROR(VLOOKUP(TEXT(I852, "@"), _BaseAbril2026, 5, 0), "")))</f>
        <v/>
      </c>
      <c r="Q852" s="585">
        <f>IFERROR(IF(S852="BDI1", TRUNC(P852*(1+$R$18), 2),IF(S852="BDI2", TRUNC(P852*(1+$Q$18), 2), "")), "")</f>
        <v/>
      </c>
      <c r="R852" s="586">
        <f>_xlfn.IFS(G852="ETAPA", SUMIFS(ValorTotalSemD, Nivel, A852), G852="SUB-ETAPA", SUMIFS(ValorTotalSemD, SubNivel, C852), TRUE, U852)</f>
        <v/>
      </c>
      <c r="S852" s="587">
        <f>IF(G852="","",IF(OR(G852="etapa",G852="sub-etapa"),"",OFFSET(MCQ!M$20,ROW(M852)-ROW(M$20),0)))</f>
        <v/>
      </c>
      <c r="T852" s="588">
        <f>IFERROR(TRUNC(L852*N852,2),"")</f>
        <v/>
      </c>
      <c r="U852" s="589">
        <f>IFERROR(TRUNC(L852*Q852,2),"")</f>
        <v/>
      </c>
    </row>
    <row r="853">
      <c r="A853" s="18">
        <f>OFFSET(MCQ!A$20,ROW(A853)-ROW(A$20),0)</f>
        <v/>
      </c>
      <c r="B853" s="18">
        <f>OFFSET(MCQ!B$20,ROW(B853)-ROW(B$20),0)</f>
        <v/>
      </c>
      <c r="C853" s="18">
        <f>OFFSET(MCQ!C$20,ROW(C853)-ROW(C$20),0)</f>
        <v/>
      </c>
      <c r="D853" s="18">
        <f>OFFSET(MCQ!D$20,ROW(D853)-ROW(D$20),0)</f>
        <v/>
      </c>
      <c r="E853" s="18">
        <f>OFFSET(MCQ!E$20,ROW(E853)-ROW(E$20),0)</f>
        <v/>
      </c>
      <c r="F853" s="18" t="n"/>
      <c r="G853" s="233">
        <f>OFFSET(MCQ!G$20,ROW(G853)-ROW(G$20),0)</f>
        <v/>
      </c>
      <c r="H853" s="583">
        <f>IF(G853="","",OFFSET(MCQ!H$20,ROW(H853)-ROW(H$20),0))</f>
        <v/>
      </c>
      <c r="I853" s="24">
        <f>IF(G853="","",IF(OR(G853="etapa",G853="sub-etapa"),"",OFFSET(MCQ!I$20,ROW(I853)-ROW(I$20),0)))</f>
        <v/>
      </c>
      <c r="J853" s="25">
        <f>IF(G853="","",OFFSET(MCQ!J$20,ROW(J853)-ROW(J$20),0))</f>
        <v/>
      </c>
      <c r="K853" s="24">
        <f>IF(G853="","",IF(OR(G853="etapa",G853="sub-etapa"),"",OFFSET(MCQ!K$20,ROW(K853)-ROW(K$20),0)))</f>
        <v/>
      </c>
      <c r="L853" s="26">
        <f>IF(G853="","",IF(OR(G853="etapa",G853="sub-etapa"),"",TRUNC(OFFSET(MCQ!L$20,ROW(L853)-ROW(L$20),0),2)))</f>
        <v/>
      </c>
      <c r="M853" s="584">
        <f>IF(I853="", "", IFERROR(VLOOKUP(VALUE(I853), _BaseAbril2026, 4, 0), IFERROR(VLOOKUP(TEXT(I853, "@"), _BaseAbril2026, 4, 0), "")))</f>
        <v/>
      </c>
      <c r="N853" s="585">
        <f>IFERROR(IF(S853="BDI1", TRUNC(M853*(1+$O$18), 2),IF(S853="BDI2", TRUNC(M853*(1+$N$18), 2), "")), "")</f>
        <v/>
      </c>
      <c r="O853" s="586">
        <f>_xlfn.IFS(G853="ETAPA", SUMIFS(ValorTotalComD, Nivel, A853), G853="SUB-ETAPA", SUMIFS(ValorTotalComD, SubNivel, C853), TRUE, T853)</f>
        <v/>
      </c>
      <c r="P853" s="584">
        <f>IF(I853="", "", IFERROR(VLOOKUP(VALUE(I853), _BaseAbril2026, 5, 0), IFERROR(VLOOKUP(TEXT(I853, "@"), _BaseAbril2026, 5, 0), "")))</f>
        <v/>
      </c>
      <c r="Q853" s="585">
        <f>IFERROR(IF(S853="BDI1", TRUNC(P853*(1+$R$18), 2),IF(S853="BDI2", TRUNC(P853*(1+$Q$18), 2), "")), "")</f>
        <v/>
      </c>
      <c r="R853" s="586">
        <f>_xlfn.IFS(G853="ETAPA", SUMIFS(ValorTotalSemD, Nivel, A853), G853="SUB-ETAPA", SUMIFS(ValorTotalSemD, SubNivel, C853), TRUE, U853)</f>
        <v/>
      </c>
      <c r="S853" s="587">
        <f>IF(G853="","",IF(OR(G853="etapa",G853="sub-etapa"),"",OFFSET(MCQ!M$20,ROW(M853)-ROW(M$20),0)))</f>
        <v/>
      </c>
      <c r="T853" s="588">
        <f>IFERROR(TRUNC(L853*N853,2),"")</f>
        <v/>
      </c>
      <c r="U853" s="589">
        <f>IFERROR(TRUNC(L853*Q853,2),"")</f>
        <v/>
      </c>
    </row>
    <row r="854">
      <c r="A854" s="18">
        <f>OFFSET(MCQ!A$20,ROW(A854)-ROW(A$20),0)</f>
        <v/>
      </c>
      <c r="B854" s="18">
        <f>OFFSET(MCQ!B$20,ROW(B854)-ROW(B$20),0)</f>
        <v/>
      </c>
      <c r="C854" s="18">
        <f>OFFSET(MCQ!C$20,ROW(C854)-ROW(C$20),0)</f>
        <v/>
      </c>
      <c r="D854" s="18">
        <f>OFFSET(MCQ!D$20,ROW(D854)-ROW(D$20),0)</f>
        <v/>
      </c>
      <c r="E854" s="18">
        <f>OFFSET(MCQ!E$20,ROW(E854)-ROW(E$20),0)</f>
        <v/>
      </c>
      <c r="F854" s="18" t="n"/>
      <c r="G854" s="233">
        <f>OFFSET(MCQ!G$20,ROW(G854)-ROW(G$20),0)</f>
        <v/>
      </c>
      <c r="H854" s="583">
        <f>IF(G854="","",OFFSET(MCQ!H$20,ROW(H854)-ROW(H$20),0))</f>
        <v/>
      </c>
      <c r="I854" s="24">
        <f>IF(G854="","",IF(OR(G854="etapa",G854="sub-etapa"),"",OFFSET(MCQ!I$20,ROW(I854)-ROW(I$20),0)))</f>
        <v/>
      </c>
      <c r="J854" s="25">
        <f>IF(G854="","",OFFSET(MCQ!J$20,ROW(J854)-ROW(J$20),0))</f>
        <v/>
      </c>
      <c r="K854" s="24">
        <f>IF(G854="","",IF(OR(G854="etapa",G854="sub-etapa"),"",OFFSET(MCQ!K$20,ROW(K854)-ROW(K$20),0)))</f>
        <v/>
      </c>
      <c r="L854" s="26">
        <f>IF(G854="","",IF(OR(G854="etapa",G854="sub-etapa"),"",TRUNC(OFFSET(MCQ!L$20,ROW(L854)-ROW(L$20),0),2)))</f>
        <v/>
      </c>
      <c r="M854" s="584">
        <f>IF(I854="", "", IFERROR(VLOOKUP(VALUE(I854), _BaseAbril2026, 4, 0), IFERROR(VLOOKUP(TEXT(I854, "@"), _BaseAbril2026, 4, 0), "")))</f>
        <v/>
      </c>
      <c r="N854" s="585">
        <f>IFERROR(IF(S854="BDI1", TRUNC(M854*(1+$O$18), 2),IF(S854="BDI2", TRUNC(M854*(1+$N$18), 2), "")), "")</f>
        <v/>
      </c>
      <c r="O854" s="586">
        <f>_xlfn.IFS(G854="ETAPA", SUMIFS(ValorTotalComD, Nivel, A854), G854="SUB-ETAPA", SUMIFS(ValorTotalComD, SubNivel, C854), TRUE, T854)</f>
        <v/>
      </c>
      <c r="P854" s="584">
        <f>IF(I854="", "", IFERROR(VLOOKUP(VALUE(I854), _BaseAbril2026, 5, 0), IFERROR(VLOOKUP(TEXT(I854, "@"), _BaseAbril2026, 5, 0), "")))</f>
        <v/>
      </c>
      <c r="Q854" s="585">
        <f>IFERROR(IF(S854="BDI1", TRUNC(P854*(1+$R$18), 2),IF(S854="BDI2", TRUNC(P854*(1+$Q$18), 2), "")), "")</f>
        <v/>
      </c>
      <c r="R854" s="586">
        <f>_xlfn.IFS(G854="ETAPA", SUMIFS(ValorTotalSemD, Nivel, A854), G854="SUB-ETAPA", SUMIFS(ValorTotalSemD, SubNivel, C854), TRUE, U854)</f>
        <v/>
      </c>
      <c r="S854" s="587">
        <f>IF(G854="","",IF(OR(G854="etapa",G854="sub-etapa"),"",OFFSET(MCQ!M$20,ROW(M854)-ROW(M$20),0)))</f>
        <v/>
      </c>
      <c r="T854" s="588">
        <f>IFERROR(TRUNC(L854*N854,2),"")</f>
        <v/>
      </c>
      <c r="U854" s="589">
        <f>IFERROR(TRUNC(L854*Q854,2),"")</f>
        <v/>
      </c>
    </row>
    <row r="855">
      <c r="A855" s="18">
        <f>OFFSET(MCQ!A$20,ROW(A855)-ROW(A$20),0)</f>
        <v/>
      </c>
      <c r="B855" s="18">
        <f>OFFSET(MCQ!B$20,ROW(B855)-ROW(B$20),0)</f>
        <v/>
      </c>
      <c r="C855" s="18">
        <f>OFFSET(MCQ!C$20,ROW(C855)-ROW(C$20),0)</f>
        <v/>
      </c>
      <c r="D855" s="18">
        <f>OFFSET(MCQ!D$20,ROW(D855)-ROW(D$20),0)</f>
        <v/>
      </c>
      <c r="E855" s="18">
        <f>OFFSET(MCQ!E$20,ROW(E855)-ROW(E$20),0)</f>
        <v/>
      </c>
      <c r="F855" s="18" t="n"/>
      <c r="G855" s="233">
        <f>OFFSET(MCQ!G$20,ROW(G855)-ROW(G$20),0)</f>
        <v/>
      </c>
      <c r="H855" s="583">
        <f>IF(G855="","",OFFSET(MCQ!H$20,ROW(H855)-ROW(H$20),0))</f>
        <v/>
      </c>
      <c r="I855" s="24">
        <f>IF(G855="","",IF(OR(G855="etapa",G855="sub-etapa"),"",OFFSET(MCQ!I$20,ROW(I855)-ROW(I$20),0)))</f>
        <v/>
      </c>
      <c r="J855" s="25">
        <f>IF(G855="","",OFFSET(MCQ!J$20,ROW(J855)-ROW(J$20),0))</f>
        <v/>
      </c>
      <c r="K855" s="24">
        <f>IF(G855="","",IF(OR(G855="etapa",G855="sub-etapa"),"",OFFSET(MCQ!K$20,ROW(K855)-ROW(K$20),0)))</f>
        <v/>
      </c>
      <c r="L855" s="26">
        <f>IF(G855="","",IF(OR(G855="etapa",G855="sub-etapa"),"",TRUNC(OFFSET(MCQ!L$20,ROW(L855)-ROW(L$20),0),2)))</f>
        <v/>
      </c>
      <c r="M855" s="584">
        <f>IF(I855="", "", IFERROR(VLOOKUP(VALUE(I855), _BaseAbril2026, 4, 0), IFERROR(VLOOKUP(TEXT(I855, "@"), _BaseAbril2026, 4, 0), "")))</f>
        <v/>
      </c>
      <c r="N855" s="585">
        <f>IFERROR(IF(S855="BDI1", TRUNC(M855*(1+$O$18), 2),IF(S855="BDI2", TRUNC(M855*(1+$N$18), 2), "")), "")</f>
        <v/>
      </c>
      <c r="O855" s="586">
        <f>_xlfn.IFS(G855="ETAPA", SUMIFS(ValorTotalComD, Nivel, A855), G855="SUB-ETAPA", SUMIFS(ValorTotalComD, SubNivel, C855), TRUE, T855)</f>
        <v/>
      </c>
      <c r="P855" s="584">
        <f>IF(I855="", "", IFERROR(VLOOKUP(VALUE(I855), _BaseAbril2026, 5, 0), IFERROR(VLOOKUP(TEXT(I855, "@"), _BaseAbril2026, 5, 0), "")))</f>
        <v/>
      </c>
      <c r="Q855" s="585">
        <f>IFERROR(IF(S855="BDI1", TRUNC(P855*(1+$R$18), 2),IF(S855="BDI2", TRUNC(P855*(1+$Q$18), 2), "")), "")</f>
        <v/>
      </c>
      <c r="R855" s="586">
        <f>_xlfn.IFS(G855="ETAPA", SUMIFS(ValorTotalSemD, Nivel, A855), G855="SUB-ETAPA", SUMIFS(ValorTotalSemD, SubNivel, C855), TRUE, U855)</f>
        <v/>
      </c>
      <c r="S855" s="587">
        <f>IF(G855="","",IF(OR(G855="etapa",G855="sub-etapa"),"",OFFSET(MCQ!M$20,ROW(M855)-ROW(M$20),0)))</f>
        <v/>
      </c>
      <c r="T855" s="588">
        <f>IFERROR(TRUNC(L855*N855,2),"")</f>
        <v/>
      </c>
      <c r="U855" s="589">
        <f>IFERROR(TRUNC(L855*Q855,2),"")</f>
        <v/>
      </c>
    </row>
    <row r="856">
      <c r="A856" s="18">
        <f>OFFSET(MCQ!A$20,ROW(A856)-ROW(A$20),0)</f>
        <v/>
      </c>
      <c r="B856" s="18">
        <f>OFFSET(MCQ!B$20,ROW(B856)-ROW(B$20),0)</f>
        <v/>
      </c>
      <c r="C856" s="18">
        <f>OFFSET(MCQ!C$20,ROW(C856)-ROW(C$20),0)</f>
        <v/>
      </c>
      <c r="D856" s="18">
        <f>OFFSET(MCQ!D$20,ROW(D856)-ROW(D$20),0)</f>
        <v/>
      </c>
      <c r="E856" s="18">
        <f>OFFSET(MCQ!E$20,ROW(E856)-ROW(E$20),0)</f>
        <v/>
      </c>
      <c r="F856" s="18" t="n"/>
      <c r="G856" s="233">
        <f>OFFSET(MCQ!G$20,ROW(G856)-ROW(G$20),0)</f>
        <v/>
      </c>
      <c r="H856" s="583">
        <f>IF(G856="","",OFFSET(MCQ!H$20,ROW(H856)-ROW(H$20),0))</f>
        <v/>
      </c>
      <c r="I856" s="24">
        <f>IF(G856="","",IF(OR(G856="etapa",G856="sub-etapa"),"",OFFSET(MCQ!I$20,ROW(I856)-ROW(I$20),0)))</f>
        <v/>
      </c>
      <c r="J856" s="25">
        <f>IF(G856="","",OFFSET(MCQ!J$20,ROW(J856)-ROW(J$20),0))</f>
        <v/>
      </c>
      <c r="K856" s="24">
        <f>IF(G856="","",IF(OR(G856="etapa",G856="sub-etapa"),"",OFFSET(MCQ!K$20,ROW(K856)-ROW(K$20),0)))</f>
        <v/>
      </c>
      <c r="L856" s="26">
        <f>IF(G856="","",IF(OR(G856="etapa",G856="sub-etapa"),"",TRUNC(OFFSET(MCQ!L$20,ROW(L856)-ROW(L$20),0),2)))</f>
        <v/>
      </c>
      <c r="M856" s="584">
        <f>IF(I856="", "", IFERROR(VLOOKUP(VALUE(I856), _BaseAbril2026, 4, 0), IFERROR(VLOOKUP(TEXT(I856, "@"), _BaseAbril2026, 4, 0), "")))</f>
        <v/>
      </c>
      <c r="N856" s="585">
        <f>IFERROR(IF(S856="BDI1", TRUNC(M856*(1+$O$18), 2),IF(S856="BDI2", TRUNC(M856*(1+$N$18), 2), "")), "")</f>
        <v/>
      </c>
      <c r="O856" s="586">
        <f>_xlfn.IFS(G856="ETAPA", SUMIFS(ValorTotalComD, Nivel, A856), G856="SUB-ETAPA", SUMIFS(ValorTotalComD, SubNivel, C856), TRUE, T856)</f>
        <v/>
      </c>
      <c r="P856" s="584">
        <f>IF(I856="", "", IFERROR(VLOOKUP(VALUE(I856), _BaseAbril2026, 5, 0), IFERROR(VLOOKUP(TEXT(I856, "@"), _BaseAbril2026, 5, 0), "")))</f>
        <v/>
      </c>
      <c r="Q856" s="585">
        <f>IFERROR(IF(S856="BDI1", TRUNC(P856*(1+$R$18), 2),IF(S856="BDI2", TRUNC(P856*(1+$Q$18), 2), "")), "")</f>
        <v/>
      </c>
      <c r="R856" s="586">
        <f>_xlfn.IFS(G856="ETAPA", SUMIFS(ValorTotalSemD, Nivel, A856), G856="SUB-ETAPA", SUMIFS(ValorTotalSemD, SubNivel, C856), TRUE, U856)</f>
        <v/>
      </c>
      <c r="S856" s="587">
        <f>IF(G856="","",IF(OR(G856="etapa",G856="sub-etapa"),"",OFFSET(MCQ!M$20,ROW(M856)-ROW(M$20),0)))</f>
        <v/>
      </c>
      <c r="T856" s="588">
        <f>IFERROR(TRUNC(L856*N856,2),"")</f>
        <v/>
      </c>
      <c r="U856" s="589">
        <f>IFERROR(TRUNC(L856*Q856,2),"")</f>
        <v/>
      </c>
    </row>
    <row r="857">
      <c r="A857" s="18">
        <f>OFFSET(MCQ!A$20,ROW(A857)-ROW(A$20),0)</f>
        <v/>
      </c>
      <c r="B857" s="18">
        <f>OFFSET(MCQ!B$20,ROW(B857)-ROW(B$20),0)</f>
        <v/>
      </c>
      <c r="C857" s="18">
        <f>OFFSET(MCQ!C$20,ROW(C857)-ROW(C$20),0)</f>
        <v/>
      </c>
      <c r="D857" s="18">
        <f>OFFSET(MCQ!D$20,ROW(D857)-ROW(D$20),0)</f>
        <v/>
      </c>
      <c r="E857" s="18">
        <f>OFFSET(MCQ!E$20,ROW(E857)-ROW(E$20),0)</f>
        <v/>
      </c>
      <c r="F857" s="18" t="n"/>
      <c r="G857" s="233">
        <f>OFFSET(MCQ!G$20,ROW(G857)-ROW(G$20),0)</f>
        <v/>
      </c>
      <c r="H857" s="583">
        <f>IF(G857="","",OFFSET(MCQ!H$20,ROW(H857)-ROW(H$20),0))</f>
        <v/>
      </c>
      <c r="I857" s="24">
        <f>IF(G857="","",IF(OR(G857="etapa",G857="sub-etapa"),"",OFFSET(MCQ!I$20,ROW(I857)-ROW(I$20),0)))</f>
        <v/>
      </c>
      <c r="J857" s="25">
        <f>IF(G857="","",OFFSET(MCQ!J$20,ROW(J857)-ROW(J$20),0))</f>
        <v/>
      </c>
      <c r="K857" s="24">
        <f>IF(G857="","",IF(OR(G857="etapa",G857="sub-etapa"),"",OFFSET(MCQ!K$20,ROW(K857)-ROW(K$20),0)))</f>
        <v/>
      </c>
      <c r="L857" s="26">
        <f>IF(G857="","",IF(OR(G857="etapa",G857="sub-etapa"),"",TRUNC(OFFSET(MCQ!L$20,ROW(L857)-ROW(L$20),0),2)))</f>
        <v/>
      </c>
      <c r="M857" s="584">
        <f>IF(I857="", "", IFERROR(VLOOKUP(VALUE(I857), _BaseAbril2026, 4, 0), IFERROR(VLOOKUP(TEXT(I857, "@"), _BaseAbril2026, 4, 0), "")))</f>
        <v/>
      </c>
      <c r="N857" s="585">
        <f>IFERROR(IF(S857="BDI1", TRUNC(M857*(1+$O$18), 2),IF(S857="BDI2", TRUNC(M857*(1+$N$18), 2), "")), "")</f>
        <v/>
      </c>
      <c r="O857" s="586">
        <f>_xlfn.IFS(G857="ETAPA", SUMIFS(ValorTotalComD, Nivel, A857), G857="SUB-ETAPA", SUMIFS(ValorTotalComD, SubNivel, C857), TRUE, T857)</f>
        <v/>
      </c>
      <c r="P857" s="584">
        <f>IF(I857="", "", IFERROR(VLOOKUP(VALUE(I857), _BaseAbril2026, 5, 0), IFERROR(VLOOKUP(TEXT(I857, "@"), _BaseAbril2026, 5, 0), "")))</f>
        <v/>
      </c>
      <c r="Q857" s="585">
        <f>IFERROR(IF(S857="BDI1", TRUNC(P857*(1+$R$18), 2),IF(S857="BDI2", TRUNC(P857*(1+$Q$18), 2), "")), "")</f>
        <v/>
      </c>
      <c r="R857" s="586">
        <f>_xlfn.IFS(G857="ETAPA", SUMIFS(ValorTotalSemD, Nivel, A857), G857="SUB-ETAPA", SUMIFS(ValorTotalSemD, SubNivel, C857), TRUE, U857)</f>
        <v/>
      </c>
      <c r="S857" s="587">
        <f>IF(G857="","",IF(OR(G857="etapa",G857="sub-etapa"),"",OFFSET(MCQ!M$20,ROW(M857)-ROW(M$20),0)))</f>
        <v/>
      </c>
      <c r="T857" s="588">
        <f>IFERROR(TRUNC(L857*N857,2),"")</f>
        <v/>
      </c>
      <c r="U857" s="589">
        <f>IFERROR(TRUNC(L857*Q857,2),"")</f>
        <v/>
      </c>
    </row>
    <row r="858">
      <c r="A858" s="18">
        <f>OFFSET(MCQ!A$20,ROW(A858)-ROW(A$20),0)</f>
        <v/>
      </c>
      <c r="B858" s="18">
        <f>OFFSET(MCQ!B$20,ROW(B858)-ROW(B$20),0)</f>
        <v/>
      </c>
      <c r="C858" s="18">
        <f>OFFSET(MCQ!C$20,ROW(C858)-ROW(C$20),0)</f>
        <v/>
      </c>
      <c r="D858" s="18">
        <f>OFFSET(MCQ!D$20,ROW(D858)-ROW(D$20),0)</f>
        <v/>
      </c>
      <c r="E858" s="18">
        <f>OFFSET(MCQ!E$20,ROW(E858)-ROW(E$20),0)</f>
        <v/>
      </c>
      <c r="F858" s="18" t="n"/>
      <c r="G858" s="233">
        <f>OFFSET(MCQ!G$20,ROW(G858)-ROW(G$20),0)</f>
        <v/>
      </c>
      <c r="H858" s="583">
        <f>IF(G858="","",OFFSET(MCQ!H$20,ROW(H858)-ROW(H$20),0))</f>
        <v/>
      </c>
      <c r="I858" s="24">
        <f>IF(G858="","",IF(OR(G858="etapa",G858="sub-etapa"),"",OFFSET(MCQ!I$20,ROW(I858)-ROW(I$20),0)))</f>
        <v/>
      </c>
      <c r="J858" s="25">
        <f>IF(G858="","",OFFSET(MCQ!J$20,ROW(J858)-ROW(J$20),0))</f>
        <v/>
      </c>
      <c r="K858" s="24">
        <f>IF(G858="","",IF(OR(G858="etapa",G858="sub-etapa"),"",OFFSET(MCQ!K$20,ROW(K858)-ROW(K$20),0)))</f>
        <v/>
      </c>
      <c r="L858" s="26">
        <f>IF(G858="","",IF(OR(G858="etapa",G858="sub-etapa"),"",TRUNC(OFFSET(MCQ!L$20,ROW(L858)-ROW(L$20),0),2)))</f>
        <v/>
      </c>
      <c r="M858" s="584">
        <f>IF(I858="", "", IFERROR(VLOOKUP(VALUE(I858), _BaseAbril2026, 4, 0), IFERROR(VLOOKUP(TEXT(I858, "@"), _BaseAbril2026, 4, 0), "")))</f>
        <v/>
      </c>
      <c r="N858" s="585">
        <f>IFERROR(IF(S858="BDI1", TRUNC(M858*(1+$O$18), 2),IF(S858="BDI2", TRUNC(M858*(1+$N$18), 2), "")), "")</f>
        <v/>
      </c>
      <c r="O858" s="586">
        <f>_xlfn.IFS(G858="ETAPA", SUMIFS(ValorTotalComD, Nivel, A858), G858="SUB-ETAPA", SUMIFS(ValorTotalComD, SubNivel, C858), TRUE, T858)</f>
        <v/>
      </c>
      <c r="P858" s="584">
        <f>IF(I858="", "", IFERROR(VLOOKUP(VALUE(I858), _BaseAbril2026, 5, 0), IFERROR(VLOOKUP(TEXT(I858, "@"), _BaseAbril2026, 5, 0), "")))</f>
        <v/>
      </c>
      <c r="Q858" s="585">
        <f>IFERROR(IF(S858="BDI1", TRUNC(P858*(1+$R$18), 2),IF(S858="BDI2", TRUNC(P858*(1+$Q$18), 2), "")), "")</f>
        <v/>
      </c>
      <c r="R858" s="586">
        <f>_xlfn.IFS(G858="ETAPA", SUMIFS(ValorTotalSemD, Nivel, A858), G858="SUB-ETAPA", SUMIFS(ValorTotalSemD, SubNivel, C858), TRUE, U858)</f>
        <v/>
      </c>
      <c r="S858" s="587">
        <f>IF(G858="","",IF(OR(G858="etapa",G858="sub-etapa"),"",OFFSET(MCQ!M$20,ROW(M858)-ROW(M$20),0)))</f>
        <v/>
      </c>
      <c r="T858" s="588">
        <f>IFERROR(TRUNC(L858*N858,2),"")</f>
        <v/>
      </c>
      <c r="U858" s="589">
        <f>IFERROR(TRUNC(L858*Q858,2),"")</f>
        <v/>
      </c>
    </row>
    <row r="859">
      <c r="A859" s="18">
        <f>OFFSET(MCQ!A$20,ROW(A859)-ROW(A$20),0)</f>
        <v/>
      </c>
      <c r="B859" s="18">
        <f>OFFSET(MCQ!B$20,ROW(B859)-ROW(B$20),0)</f>
        <v/>
      </c>
      <c r="C859" s="18">
        <f>OFFSET(MCQ!C$20,ROW(C859)-ROW(C$20),0)</f>
        <v/>
      </c>
      <c r="D859" s="18">
        <f>OFFSET(MCQ!D$20,ROW(D859)-ROW(D$20),0)</f>
        <v/>
      </c>
      <c r="E859" s="18">
        <f>OFFSET(MCQ!E$20,ROW(E859)-ROW(E$20),0)</f>
        <v/>
      </c>
      <c r="F859" s="18" t="n"/>
      <c r="G859" s="233">
        <f>OFFSET(MCQ!G$20,ROW(G859)-ROW(G$20),0)</f>
        <v/>
      </c>
      <c r="H859" s="583">
        <f>IF(G859="","",OFFSET(MCQ!H$20,ROW(H859)-ROW(H$20),0))</f>
        <v/>
      </c>
      <c r="I859" s="24">
        <f>IF(G859="","",IF(OR(G859="etapa",G859="sub-etapa"),"",OFFSET(MCQ!I$20,ROW(I859)-ROW(I$20),0)))</f>
        <v/>
      </c>
      <c r="J859" s="25">
        <f>IF(G859="","",OFFSET(MCQ!J$20,ROW(J859)-ROW(J$20),0))</f>
        <v/>
      </c>
      <c r="K859" s="24">
        <f>IF(G859="","",IF(OR(G859="etapa",G859="sub-etapa"),"",OFFSET(MCQ!K$20,ROW(K859)-ROW(K$20),0)))</f>
        <v/>
      </c>
      <c r="L859" s="26">
        <f>IF(G859="","",IF(OR(G859="etapa",G859="sub-etapa"),"",TRUNC(OFFSET(MCQ!L$20,ROW(L859)-ROW(L$20),0),2)))</f>
        <v/>
      </c>
      <c r="M859" s="584">
        <f>IF(I859="", "", IFERROR(VLOOKUP(VALUE(I859), _BaseAbril2026, 4, 0), IFERROR(VLOOKUP(TEXT(I859, "@"), _BaseAbril2026, 4, 0), "")))</f>
        <v/>
      </c>
      <c r="N859" s="585">
        <f>IFERROR(IF(S859="BDI1", TRUNC(M859*(1+$O$18), 2),IF(S859="BDI2", TRUNC(M859*(1+$N$18), 2), "")), "")</f>
        <v/>
      </c>
      <c r="O859" s="586">
        <f>_xlfn.IFS(G859="ETAPA", SUMIFS(ValorTotalComD, Nivel, A859), G859="SUB-ETAPA", SUMIFS(ValorTotalComD, SubNivel, C859), TRUE, T859)</f>
        <v/>
      </c>
      <c r="P859" s="584">
        <f>IF(I859="", "", IFERROR(VLOOKUP(VALUE(I859), _BaseAbril2026, 5, 0), IFERROR(VLOOKUP(TEXT(I859, "@"), _BaseAbril2026, 5, 0), "")))</f>
        <v/>
      </c>
      <c r="Q859" s="585">
        <f>IFERROR(IF(S859="BDI1", TRUNC(P859*(1+$R$18), 2),IF(S859="BDI2", TRUNC(P859*(1+$Q$18), 2), "")), "")</f>
        <v/>
      </c>
      <c r="R859" s="586">
        <f>_xlfn.IFS(G859="ETAPA", SUMIFS(ValorTotalSemD, Nivel, A859), G859="SUB-ETAPA", SUMIFS(ValorTotalSemD, SubNivel, C859), TRUE, U859)</f>
        <v/>
      </c>
      <c r="S859" s="587">
        <f>IF(G859="","",IF(OR(G859="etapa",G859="sub-etapa"),"",OFFSET(MCQ!M$20,ROW(M859)-ROW(M$20),0)))</f>
        <v/>
      </c>
      <c r="T859" s="588">
        <f>IFERROR(TRUNC(L859*N859,2),"")</f>
        <v/>
      </c>
      <c r="U859" s="589">
        <f>IFERROR(TRUNC(L859*Q859,2),"")</f>
        <v/>
      </c>
    </row>
    <row r="860">
      <c r="A860" s="18">
        <f>OFFSET(MCQ!A$20,ROW(A860)-ROW(A$20),0)</f>
        <v/>
      </c>
      <c r="B860" s="18">
        <f>OFFSET(MCQ!B$20,ROW(B860)-ROW(B$20),0)</f>
        <v/>
      </c>
      <c r="C860" s="18">
        <f>OFFSET(MCQ!C$20,ROW(C860)-ROW(C$20),0)</f>
        <v/>
      </c>
      <c r="D860" s="18">
        <f>OFFSET(MCQ!D$20,ROW(D860)-ROW(D$20),0)</f>
        <v/>
      </c>
      <c r="E860" s="18">
        <f>OFFSET(MCQ!E$20,ROW(E860)-ROW(E$20),0)</f>
        <v/>
      </c>
      <c r="F860" s="18" t="n"/>
      <c r="G860" s="233">
        <f>OFFSET(MCQ!G$20,ROW(G860)-ROW(G$20),0)</f>
        <v/>
      </c>
      <c r="H860" s="583">
        <f>IF(G860="","",OFFSET(MCQ!H$20,ROW(H860)-ROW(H$20),0))</f>
        <v/>
      </c>
      <c r="I860" s="24">
        <f>IF(G860="","",IF(OR(G860="etapa",G860="sub-etapa"),"",OFFSET(MCQ!I$20,ROW(I860)-ROW(I$20),0)))</f>
        <v/>
      </c>
      <c r="J860" s="25">
        <f>IF(G860="","",OFFSET(MCQ!J$20,ROW(J860)-ROW(J$20),0))</f>
        <v/>
      </c>
      <c r="K860" s="24">
        <f>IF(G860="","",IF(OR(G860="etapa",G860="sub-etapa"),"",OFFSET(MCQ!K$20,ROW(K860)-ROW(K$20),0)))</f>
        <v/>
      </c>
      <c r="L860" s="26">
        <f>IF(G860="","",IF(OR(G860="etapa",G860="sub-etapa"),"",TRUNC(OFFSET(MCQ!L$20,ROW(L860)-ROW(L$20),0),2)))</f>
        <v/>
      </c>
      <c r="M860" s="584">
        <f>IF(I860="", "", IFERROR(VLOOKUP(VALUE(I860), _BaseAbril2026, 4, 0), IFERROR(VLOOKUP(TEXT(I860, "@"), _BaseAbril2026, 4, 0), "")))</f>
        <v/>
      </c>
      <c r="N860" s="585">
        <f>IFERROR(IF(S860="BDI1", TRUNC(M860*(1+$O$18), 2),IF(S860="BDI2", TRUNC(M860*(1+$N$18), 2), "")), "")</f>
        <v/>
      </c>
      <c r="O860" s="586">
        <f>_xlfn.IFS(G860="ETAPA", SUMIFS(ValorTotalComD, Nivel, A860), G860="SUB-ETAPA", SUMIFS(ValorTotalComD, SubNivel, C860), TRUE, T860)</f>
        <v/>
      </c>
      <c r="P860" s="584">
        <f>IF(I860="", "", IFERROR(VLOOKUP(VALUE(I860), _BaseAbril2026, 5, 0), IFERROR(VLOOKUP(TEXT(I860, "@"), _BaseAbril2026, 5, 0), "")))</f>
        <v/>
      </c>
      <c r="Q860" s="585">
        <f>IFERROR(IF(S860="BDI1", TRUNC(P860*(1+$R$18), 2),IF(S860="BDI2", TRUNC(P860*(1+$Q$18), 2), "")), "")</f>
        <v/>
      </c>
      <c r="R860" s="586">
        <f>_xlfn.IFS(G860="ETAPA", SUMIFS(ValorTotalSemD, Nivel, A860), G860="SUB-ETAPA", SUMIFS(ValorTotalSemD, SubNivel, C860), TRUE, U860)</f>
        <v/>
      </c>
      <c r="S860" s="587">
        <f>IF(G860="","",IF(OR(G860="etapa",G860="sub-etapa"),"",OFFSET(MCQ!M$20,ROW(M860)-ROW(M$20),0)))</f>
        <v/>
      </c>
      <c r="T860" s="588">
        <f>IFERROR(TRUNC(L860*N860,2),"")</f>
        <v/>
      </c>
      <c r="U860" s="589">
        <f>IFERROR(TRUNC(L860*Q860,2),"")</f>
        <v/>
      </c>
    </row>
    <row r="861">
      <c r="A861" s="18">
        <f>OFFSET(MCQ!A$20,ROW(A861)-ROW(A$20),0)</f>
        <v/>
      </c>
      <c r="B861" s="18">
        <f>OFFSET(MCQ!B$20,ROW(B861)-ROW(B$20),0)</f>
        <v/>
      </c>
      <c r="C861" s="18">
        <f>OFFSET(MCQ!C$20,ROW(C861)-ROW(C$20),0)</f>
        <v/>
      </c>
      <c r="D861" s="18">
        <f>OFFSET(MCQ!D$20,ROW(D861)-ROW(D$20),0)</f>
        <v/>
      </c>
      <c r="E861" s="18">
        <f>OFFSET(MCQ!E$20,ROW(E861)-ROW(E$20),0)</f>
        <v/>
      </c>
      <c r="F861" s="18" t="n"/>
      <c r="G861" s="233">
        <f>OFFSET(MCQ!G$20,ROW(G861)-ROW(G$20),0)</f>
        <v/>
      </c>
      <c r="H861" s="583">
        <f>IF(G861="","",OFFSET(MCQ!H$20,ROW(H861)-ROW(H$20),0))</f>
        <v/>
      </c>
      <c r="I861" s="24">
        <f>IF(G861="","",IF(OR(G861="etapa",G861="sub-etapa"),"",OFFSET(MCQ!I$20,ROW(I861)-ROW(I$20),0)))</f>
        <v/>
      </c>
      <c r="J861" s="25">
        <f>IF(G861="","",OFFSET(MCQ!J$20,ROW(J861)-ROW(J$20),0))</f>
        <v/>
      </c>
      <c r="K861" s="24">
        <f>IF(G861="","",IF(OR(G861="etapa",G861="sub-etapa"),"",OFFSET(MCQ!K$20,ROW(K861)-ROW(K$20),0)))</f>
        <v/>
      </c>
      <c r="L861" s="26">
        <f>IF(G861="","",IF(OR(G861="etapa",G861="sub-etapa"),"",TRUNC(OFFSET(MCQ!L$20,ROW(L861)-ROW(L$20),0),2)))</f>
        <v/>
      </c>
      <c r="M861" s="584">
        <f>IF(I861="", "", IFERROR(VLOOKUP(VALUE(I861), _BaseAbril2026, 4, 0), IFERROR(VLOOKUP(TEXT(I861, "@"), _BaseAbril2026, 4, 0), "")))</f>
        <v/>
      </c>
      <c r="N861" s="585">
        <f>IFERROR(IF(S861="BDI1", TRUNC(M861*(1+$O$18), 2),IF(S861="BDI2", TRUNC(M861*(1+$N$18), 2), "")), "")</f>
        <v/>
      </c>
      <c r="O861" s="586">
        <f>_xlfn.IFS(G861="ETAPA", SUMIFS(ValorTotalComD, Nivel, A861), G861="SUB-ETAPA", SUMIFS(ValorTotalComD, SubNivel, C861), TRUE, T861)</f>
        <v/>
      </c>
      <c r="P861" s="584">
        <f>IF(I861="", "", IFERROR(VLOOKUP(VALUE(I861), _BaseAbril2026, 5, 0), IFERROR(VLOOKUP(TEXT(I861, "@"), _BaseAbril2026, 5, 0), "")))</f>
        <v/>
      </c>
      <c r="Q861" s="585">
        <f>IFERROR(IF(S861="BDI1", TRUNC(P861*(1+$R$18), 2),IF(S861="BDI2", TRUNC(P861*(1+$Q$18), 2), "")), "")</f>
        <v/>
      </c>
      <c r="R861" s="586">
        <f>_xlfn.IFS(G861="ETAPA", SUMIFS(ValorTotalSemD, Nivel, A861), G861="SUB-ETAPA", SUMIFS(ValorTotalSemD, SubNivel, C861), TRUE, U861)</f>
        <v/>
      </c>
      <c r="S861" s="587">
        <f>IF(G861="","",IF(OR(G861="etapa",G861="sub-etapa"),"",OFFSET(MCQ!M$20,ROW(M861)-ROW(M$20),0)))</f>
        <v/>
      </c>
      <c r="T861" s="588">
        <f>IFERROR(TRUNC(L861*N861,2),"")</f>
        <v/>
      </c>
      <c r="U861" s="589">
        <f>IFERROR(TRUNC(L861*Q861,2),"")</f>
        <v/>
      </c>
    </row>
    <row r="862">
      <c r="A862" s="18">
        <f>OFFSET(MCQ!A$20,ROW(A862)-ROW(A$20),0)</f>
        <v/>
      </c>
      <c r="B862" s="18">
        <f>OFFSET(MCQ!B$20,ROW(B862)-ROW(B$20),0)</f>
        <v/>
      </c>
      <c r="C862" s="18">
        <f>OFFSET(MCQ!C$20,ROW(C862)-ROW(C$20),0)</f>
        <v/>
      </c>
      <c r="D862" s="18">
        <f>OFFSET(MCQ!D$20,ROW(D862)-ROW(D$20),0)</f>
        <v/>
      </c>
      <c r="E862" s="18">
        <f>OFFSET(MCQ!E$20,ROW(E862)-ROW(E$20),0)</f>
        <v/>
      </c>
      <c r="F862" s="18" t="n"/>
      <c r="G862" s="233">
        <f>OFFSET(MCQ!G$20,ROW(G862)-ROW(G$20),0)</f>
        <v/>
      </c>
      <c r="H862" s="583">
        <f>IF(G862="","",OFFSET(MCQ!H$20,ROW(H862)-ROW(H$20),0))</f>
        <v/>
      </c>
      <c r="I862" s="24">
        <f>IF(G862="","",IF(OR(G862="etapa",G862="sub-etapa"),"",OFFSET(MCQ!I$20,ROW(I862)-ROW(I$20),0)))</f>
        <v/>
      </c>
      <c r="J862" s="25">
        <f>IF(G862="","",OFFSET(MCQ!J$20,ROW(J862)-ROW(J$20),0))</f>
        <v/>
      </c>
      <c r="K862" s="24">
        <f>IF(G862="","",IF(OR(G862="etapa",G862="sub-etapa"),"",OFFSET(MCQ!K$20,ROW(K862)-ROW(K$20),0)))</f>
        <v/>
      </c>
      <c r="L862" s="26">
        <f>IF(G862="","",IF(OR(G862="etapa",G862="sub-etapa"),"",TRUNC(OFFSET(MCQ!L$20,ROW(L862)-ROW(L$20),0),2)))</f>
        <v/>
      </c>
      <c r="M862" s="584">
        <f>IF(I862="", "", IFERROR(VLOOKUP(VALUE(I862), _BaseAbril2026, 4, 0), IFERROR(VLOOKUP(TEXT(I862, "@"), _BaseAbril2026, 4, 0), "")))</f>
        <v/>
      </c>
      <c r="N862" s="585">
        <f>IFERROR(IF(S862="BDI1", TRUNC(M862*(1+$O$18), 2),IF(S862="BDI2", TRUNC(M862*(1+$N$18), 2), "")), "")</f>
        <v/>
      </c>
      <c r="O862" s="586">
        <f>_xlfn.IFS(G862="ETAPA", SUMIFS(ValorTotalComD, Nivel, A862), G862="SUB-ETAPA", SUMIFS(ValorTotalComD, SubNivel, C862), TRUE, T862)</f>
        <v/>
      </c>
      <c r="P862" s="584">
        <f>IF(I862="", "", IFERROR(VLOOKUP(VALUE(I862), _BaseAbril2026, 5, 0), IFERROR(VLOOKUP(TEXT(I862, "@"), _BaseAbril2026, 5, 0), "")))</f>
        <v/>
      </c>
      <c r="Q862" s="585">
        <f>IFERROR(IF(S862="BDI1", TRUNC(P862*(1+$R$18), 2),IF(S862="BDI2", TRUNC(P862*(1+$Q$18), 2), "")), "")</f>
        <v/>
      </c>
      <c r="R862" s="586">
        <f>_xlfn.IFS(G862="ETAPA", SUMIFS(ValorTotalSemD, Nivel, A862), G862="SUB-ETAPA", SUMIFS(ValorTotalSemD, SubNivel, C862), TRUE, U862)</f>
        <v/>
      </c>
      <c r="S862" s="587">
        <f>IF(G862="","",IF(OR(G862="etapa",G862="sub-etapa"),"",OFFSET(MCQ!M$20,ROW(M862)-ROW(M$20),0)))</f>
        <v/>
      </c>
      <c r="T862" s="588">
        <f>IFERROR(TRUNC(L862*N862,2),"")</f>
        <v/>
      </c>
      <c r="U862" s="589">
        <f>IFERROR(TRUNC(L862*Q862,2),"")</f>
        <v/>
      </c>
    </row>
    <row r="863">
      <c r="A863" s="18">
        <f>OFFSET(MCQ!A$20,ROW(A863)-ROW(A$20),0)</f>
        <v/>
      </c>
      <c r="B863" s="18">
        <f>OFFSET(MCQ!B$20,ROW(B863)-ROW(B$20),0)</f>
        <v/>
      </c>
      <c r="C863" s="18">
        <f>OFFSET(MCQ!C$20,ROW(C863)-ROW(C$20),0)</f>
        <v/>
      </c>
      <c r="D863" s="18">
        <f>OFFSET(MCQ!D$20,ROW(D863)-ROW(D$20),0)</f>
        <v/>
      </c>
      <c r="E863" s="18">
        <f>OFFSET(MCQ!E$20,ROW(E863)-ROW(E$20),0)</f>
        <v/>
      </c>
      <c r="F863" s="18" t="n"/>
      <c r="G863" s="233">
        <f>OFFSET(MCQ!G$20,ROW(G863)-ROW(G$20),0)</f>
        <v/>
      </c>
      <c r="H863" s="583">
        <f>IF(G863="","",OFFSET(MCQ!H$20,ROW(H863)-ROW(H$20),0))</f>
        <v/>
      </c>
      <c r="I863" s="24">
        <f>IF(G863="","",IF(OR(G863="etapa",G863="sub-etapa"),"",OFFSET(MCQ!I$20,ROW(I863)-ROW(I$20),0)))</f>
        <v/>
      </c>
      <c r="J863" s="25">
        <f>IF(G863="","",OFFSET(MCQ!J$20,ROW(J863)-ROW(J$20),0))</f>
        <v/>
      </c>
      <c r="K863" s="24">
        <f>IF(G863="","",IF(OR(G863="etapa",G863="sub-etapa"),"",OFFSET(MCQ!K$20,ROW(K863)-ROW(K$20),0)))</f>
        <v/>
      </c>
      <c r="L863" s="26">
        <f>IF(G863="","",IF(OR(G863="etapa",G863="sub-etapa"),"",TRUNC(OFFSET(MCQ!L$20,ROW(L863)-ROW(L$20),0),2)))</f>
        <v/>
      </c>
      <c r="M863" s="584">
        <f>IF(I863="", "", IFERROR(VLOOKUP(VALUE(I863), _BaseAbril2026, 4, 0), IFERROR(VLOOKUP(TEXT(I863, "@"), _BaseAbril2026, 4, 0), "")))</f>
        <v/>
      </c>
      <c r="N863" s="585">
        <f>IFERROR(IF(S863="BDI1", TRUNC(M863*(1+$O$18), 2),IF(S863="BDI2", TRUNC(M863*(1+$N$18), 2), "")), "")</f>
        <v/>
      </c>
      <c r="O863" s="586">
        <f>_xlfn.IFS(G863="ETAPA", SUMIFS(ValorTotalComD, Nivel, A863), G863="SUB-ETAPA", SUMIFS(ValorTotalComD, SubNivel, C863), TRUE, T863)</f>
        <v/>
      </c>
      <c r="P863" s="584">
        <f>IF(I863="", "", IFERROR(VLOOKUP(VALUE(I863), _BaseAbril2026, 5, 0), IFERROR(VLOOKUP(TEXT(I863, "@"), _BaseAbril2026, 5, 0), "")))</f>
        <v/>
      </c>
      <c r="Q863" s="585">
        <f>IFERROR(IF(S863="BDI1", TRUNC(P863*(1+$R$18), 2),IF(S863="BDI2", TRUNC(P863*(1+$Q$18), 2), "")), "")</f>
        <v/>
      </c>
      <c r="R863" s="586">
        <f>_xlfn.IFS(G863="ETAPA", SUMIFS(ValorTotalSemD, Nivel, A863), G863="SUB-ETAPA", SUMIFS(ValorTotalSemD, SubNivel, C863), TRUE, U863)</f>
        <v/>
      </c>
      <c r="S863" s="587">
        <f>IF(G863="","",IF(OR(G863="etapa",G863="sub-etapa"),"",OFFSET(MCQ!M$20,ROW(M863)-ROW(M$20),0)))</f>
        <v/>
      </c>
      <c r="T863" s="588">
        <f>IFERROR(TRUNC(L863*N863,2),"")</f>
        <v/>
      </c>
      <c r="U863" s="589">
        <f>IFERROR(TRUNC(L863*Q863,2),"")</f>
        <v/>
      </c>
    </row>
    <row r="864">
      <c r="A864" s="18">
        <f>OFFSET(MCQ!A$20,ROW(A864)-ROW(A$20),0)</f>
        <v/>
      </c>
      <c r="B864" s="18">
        <f>OFFSET(MCQ!B$20,ROW(B864)-ROW(B$20),0)</f>
        <v/>
      </c>
      <c r="C864" s="18">
        <f>OFFSET(MCQ!C$20,ROW(C864)-ROW(C$20),0)</f>
        <v/>
      </c>
      <c r="D864" s="18">
        <f>OFFSET(MCQ!D$20,ROW(D864)-ROW(D$20),0)</f>
        <v/>
      </c>
      <c r="E864" s="18">
        <f>OFFSET(MCQ!E$20,ROW(E864)-ROW(E$20),0)</f>
        <v/>
      </c>
      <c r="F864" s="18" t="n"/>
      <c r="G864" s="233">
        <f>OFFSET(MCQ!G$20,ROW(G864)-ROW(G$20),0)</f>
        <v/>
      </c>
      <c r="H864" s="583">
        <f>IF(G864="","",OFFSET(MCQ!H$20,ROW(H864)-ROW(H$20),0))</f>
        <v/>
      </c>
      <c r="I864" s="24">
        <f>IF(G864="","",IF(OR(G864="etapa",G864="sub-etapa"),"",OFFSET(MCQ!I$20,ROW(I864)-ROW(I$20),0)))</f>
        <v/>
      </c>
      <c r="J864" s="25">
        <f>IF(G864="","",OFFSET(MCQ!J$20,ROW(J864)-ROW(J$20),0))</f>
        <v/>
      </c>
      <c r="K864" s="24">
        <f>IF(G864="","",IF(OR(G864="etapa",G864="sub-etapa"),"",OFFSET(MCQ!K$20,ROW(K864)-ROW(K$20),0)))</f>
        <v/>
      </c>
      <c r="L864" s="26">
        <f>IF(G864="","",IF(OR(G864="etapa",G864="sub-etapa"),"",TRUNC(OFFSET(MCQ!L$20,ROW(L864)-ROW(L$20),0),2)))</f>
        <v/>
      </c>
      <c r="M864" s="584">
        <f>IF(I864="", "", IFERROR(VLOOKUP(VALUE(I864), _BaseAbril2026, 4, 0), IFERROR(VLOOKUP(TEXT(I864, "@"), _BaseAbril2026, 4, 0), "")))</f>
        <v/>
      </c>
      <c r="N864" s="585">
        <f>IFERROR(IF(S864="BDI1", TRUNC(M864*(1+$O$18), 2),IF(S864="BDI2", TRUNC(M864*(1+$N$18), 2), "")), "")</f>
        <v/>
      </c>
      <c r="O864" s="586">
        <f>_xlfn.IFS(G864="ETAPA", SUMIFS(ValorTotalComD, Nivel, A864), G864="SUB-ETAPA", SUMIFS(ValorTotalComD, SubNivel, C864), TRUE, T864)</f>
        <v/>
      </c>
      <c r="P864" s="584">
        <f>IF(I864="", "", IFERROR(VLOOKUP(VALUE(I864), _BaseAbril2026, 5, 0), IFERROR(VLOOKUP(TEXT(I864, "@"), _BaseAbril2026, 5, 0), "")))</f>
        <v/>
      </c>
      <c r="Q864" s="585">
        <f>IFERROR(IF(S864="BDI1", TRUNC(P864*(1+$R$18), 2),IF(S864="BDI2", TRUNC(P864*(1+$Q$18), 2), "")), "")</f>
        <v/>
      </c>
      <c r="R864" s="586">
        <f>_xlfn.IFS(G864="ETAPA", SUMIFS(ValorTotalSemD, Nivel, A864), G864="SUB-ETAPA", SUMIFS(ValorTotalSemD, SubNivel, C864), TRUE, U864)</f>
        <v/>
      </c>
      <c r="S864" s="587">
        <f>IF(G864="","",IF(OR(G864="etapa",G864="sub-etapa"),"",OFFSET(MCQ!M$20,ROW(M864)-ROW(M$20),0)))</f>
        <v/>
      </c>
      <c r="T864" s="588">
        <f>IFERROR(TRUNC(L864*N864,2),"")</f>
        <v/>
      </c>
      <c r="U864" s="589">
        <f>IFERROR(TRUNC(L864*Q864,2),"")</f>
        <v/>
      </c>
    </row>
    <row r="865">
      <c r="A865" s="18">
        <f>OFFSET(MCQ!A$20,ROW(A865)-ROW(A$20),0)</f>
        <v/>
      </c>
      <c r="B865" s="18">
        <f>OFFSET(MCQ!B$20,ROW(B865)-ROW(B$20),0)</f>
        <v/>
      </c>
      <c r="C865" s="18">
        <f>OFFSET(MCQ!C$20,ROW(C865)-ROW(C$20),0)</f>
        <v/>
      </c>
      <c r="D865" s="18">
        <f>OFFSET(MCQ!D$20,ROW(D865)-ROW(D$20),0)</f>
        <v/>
      </c>
      <c r="E865" s="18">
        <f>OFFSET(MCQ!E$20,ROW(E865)-ROW(E$20),0)</f>
        <v/>
      </c>
      <c r="F865" s="18" t="n"/>
      <c r="G865" s="233">
        <f>OFFSET(MCQ!G$20,ROW(G865)-ROW(G$20),0)</f>
        <v/>
      </c>
      <c r="H865" s="583">
        <f>IF(G865="","",OFFSET(MCQ!H$20,ROW(H865)-ROW(H$20),0))</f>
        <v/>
      </c>
      <c r="I865" s="24">
        <f>IF(G865="","",IF(OR(G865="etapa",G865="sub-etapa"),"",OFFSET(MCQ!I$20,ROW(I865)-ROW(I$20),0)))</f>
        <v/>
      </c>
      <c r="J865" s="25">
        <f>IF(G865="","",OFFSET(MCQ!J$20,ROW(J865)-ROW(J$20),0))</f>
        <v/>
      </c>
      <c r="K865" s="24">
        <f>IF(G865="","",IF(OR(G865="etapa",G865="sub-etapa"),"",OFFSET(MCQ!K$20,ROW(K865)-ROW(K$20),0)))</f>
        <v/>
      </c>
      <c r="L865" s="26">
        <f>IF(G865="","",IF(OR(G865="etapa",G865="sub-etapa"),"",TRUNC(OFFSET(MCQ!L$20,ROW(L865)-ROW(L$20),0),2)))</f>
        <v/>
      </c>
      <c r="M865" s="584">
        <f>IF(I865="", "", IFERROR(VLOOKUP(VALUE(I865), _BaseAbril2026, 4, 0), IFERROR(VLOOKUP(TEXT(I865, "@"), _BaseAbril2026, 4, 0), "")))</f>
        <v/>
      </c>
      <c r="N865" s="585">
        <f>IFERROR(IF(S865="BDI1", TRUNC(M865*(1+$O$18), 2),IF(S865="BDI2", TRUNC(M865*(1+$N$18), 2), "")), "")</f>
        <v/>
      </c>
      <c r="O865" s="586">
        <f>_xlfn.IFS(G865="ETAPA", SUMIFS(ValorTotalComD, Nivel, A865), G865="SUB-ETAPA", SUMIFS(ValorTotalComD, SubNivel, C865), TRUE, T865)</f>
        <v/>
      </c>
      <c r="P865" s="584">
        <f>IF(I865="", "", IFERROR(VLOOKUP(VALUE(I865), _BaseAbril2026, 5, 0), IFERROR(VLOOKUP(TEXT(I865, "@"), _BaseAbril2026, 5, 0), "")))</f>
        <v/>
      </c>
      <c r="Q865" s="585">
        <f>IFERROR(IF(S865="BDI1", TRUNC(P865*(1+$R$18), 2),IF(S865="BDI2", TRUNC(P865*(1+$Q$18), 2), "")), "")</f>
        <v/>
      </c>
      <c r="R865" s="586">
        <f>_xlfn.IFS(G865="ETAPA", SUMIFS(ValorTotalSemD, Nivel, A865), G865="SUB-ETAPA", SUMIFS(ValorTotalSemD, SubNivel, C865), TRUE, U865)</f>
        <v/>
      </c>
      <c r="S865" s="587">
        <f>IF(G865="","",IF(OR(G865="etapa",G865="sub-etapa"),"",OFFSET(MCQ!M$20,ROW(M865)-ROW(M$20),0)))</f>
        <v/>
      </c>
      <c r="T865" s="588">
        <f>IFERROR(TRUNC(L865*N865,2),"")</f>
        <v/>
      </c>
      <c r="U865" s="589">
        <f>IFERROR(TRUNC(L865*Q865,2),"")</f>
        <v/>
      </c>
    </row>
    <row r="866">
      <c r="A866" s="18">
        <f>OFFSET(MCQ!A$20,ROW(A866)-ROW(A$20),0)</f>
        <v/>
      </c>
      <c r="B866" s="18">
        <f>OFFSET(MCQ!B$20,ROW(B866)-ROW(B$20),0)</f>
        <v/>
      </c>
      <c r="C866" s="18">
        <f>OFFSET(MCQ!C$20,ROW(C866)-ROW(C$20),0)</f>
        <v/>
      </c>
      <c r="D866" s="18">
        <f>OFFSET(MCQ!D$20,ROW(D866)-ROW(D$20),0)</f>
        <v/>
      </c>
      <c r="E866" s="18">
        <f>OFFSET(MCQ!E$20,ROW(E866)-ROW(E$20),0)</f>
        <v/>
      </c>
      <c r="F866" s="18" t="n"/>
      <c r="G866" s="233">
        <f>OFFSET(MCQ!G$20,ROW(G866)-ROW(G$20),0)</f>
        <v/>
      </c>
      <c r="H866" s="583">
        <f>IF(G866="","",OFFSET(MCQ!H$20,ROW(H866)-ROW(H$20),0))</f>
        <v/>
      </c>
      <c r="I866" s="24">
        <f>IF(G866="","",IF(OR(G866="etapa",G866="sub-etapa"),"",OFFSET(MCQ!I$20,ROW(I866)-ROW(I$20),0)))</f>
        <v/>
      </c>
      <c r="J866" s="25">
        <f>IF(G866="","",OFFSET(MCQ!J$20,ROW(J866)-ROW(J$20),0))</f>
        <v/>
      </c>
      <c r="K866" s="24">
        <f>IF(G866="","",IF(OR(G866="etapa",G866="sub-etapa"),"",OFFSET(MCQ!K$20,ROW(K866)-ROW(K$20),0)))</f>
        <v/>
      </c>
      <c r="L866" s="26">
        <f>IF(G866="","",IF(OR(G866="etapa",G866="sub-etapa"),"",TRUNC(OFFSET(MCQ!L$20,ROW(L866)-ROW(L$20),0),2)))</f>
        <v/>
      </c>
      <c r="M866" s="584">
        <f>IF(I866="", "", IFERROR(VLOOKUP(VALUE(I866), _BaseAbril2026, 4, 0), IFERROR(VLOOKUP(TEXT(I866, "@"), _BaseAbril2026, 4, 0), "")))</f>
        <v/>
      </c>
      <c r="N866" s="585">
        <f>IFERROR(IF(S866="BDI1", TRUNC(M866*(1+$O$18), 2),IF(S866="BDI2", TRUNC(M866*(1+$N$18), 2), "")), "")</f>
        <v/>
      </c>
      <c r="O866" s="586">
        <f>_xlfn.IFS(G866="ETAPA", SUMIFS(ValorTotalComD, Nivel, A866), G866="SUB-ETAPA", SUMIFS(ValorTotalComD, SubNivel, C866), TRUE, T866)</f>
        <v/>
      </c>
      <c r="P866" s="584">
        <f>IF(I866="", "", IFERROR(VLOOKUP(VALUE(I866), _BaseAbril2026, 5, 0), IFERROR(VLOOKUP(TEXT(I866, "@"), _BaseAbril2026, 5, 0), "")))</f>
        <v/>
      </c>
      <c r="Q866" s="585">
        <f>IFERROR(IF(S866="BDI1", TRUNC(P866*(1+$R$18), 2),IF(S866="BDI2", TRUNC(P866*(1+$Q$18), 2), "")), "")</f>
        <v/>
      </c>
      <c r="R866" s="586">
        <f>_xlfn.IFS(G866="ETAPA", SUMIFS(ValorTotalSemD, Nivel, A866), G866="SUB-ETAPA", SUMIFS(ValorTotalSemD, SubNivel, C866), TRUE, U866)</f>
        <v/>
      </c>
      <c r="S866" s="587">
        <f>IF(G866="","",IF(OR(G866="etapa",G866="sub-etapa"),"",OFFSET(MCQ!M$20,ROW(M866)-ROW(M$20),0)))</f>
        <v/>
      </c>
      <c r="T866" s="588">
        <f>IFERROR(TRUNC(L866*N866,2),"")</f>
        <v/>
      </c>
      <c r="U866" s="589">
        <f>IFERROR(TRUNC(L866*Q866,2),"")</f>
        <v/>
      </c>
    </row>
    <row r="867">
      <c r="A867" s="18">
        <f>OFFSET(MCQ!A$20,ROW(A867)-ROW(A$20),0)</f>
        <v/>
      </c>
      <c r="B867" s="18">
        <f>OFFSET(MCQ!B$20,ROW(B867)-ROW(B$20),0)</f>
        <v/>
      </c>
      <c r="C867" s="18">
        <f>OFFSET(MCQ!C$20,ROW(C867)-ROW(C$20),0)</f>
        <v/>
      </c>
      <c r="D867" s="18">
        <f>OFFSET(MCQ!D$20,ROW(D867)-ROW(D$20),0)</f>
        <v/>
      </c>
      <c r="E867" s="18">
        <f>OFFSET(MCQ!E$20,ROW(E867)-ROW(E$20),0)</f>
        <v/>
      </c>
      <c r="F867" s="18" t="n"/>
      <c r="G867" s="233">
        <f>OFFSET(MCQ!G$20,ROW(G867)-ROW(G$20),0)</f>
        <v/>
      </c>
      <c r="H867" s="583">
        <f>IF(G867="","",OFFSET(MCQ!H$20,ROW(H867)-ROW(H$20),0))</f>
        <v/>
      </c>
      <c r="I867" s="24">
        <f>IF(G867="","",IF(OR(G867="etapa",G867="sub-etapa"),"",OFFSET(MCQ!I$20,ROW(I867)-ROW(I$20),0)))</f>
        <v/>
      </c>
      <c r="J867" s="25">
        <f>IF(G867="","",OFFSET(MCQ!J$20,ROW(J867)-ROW(J$20),0))</f>
        <v/>
      </c>
      <c r="K867" s="24">
        <f>IF(G867="","",IF(OR(G867="etapa",G867="sub-etapa"),"",OFFSET(MCQ!K$20,ROW(K867)-ROW(K$20),0)))</f>
        <v/>
      </c>
      <c r="L867" s="26">
        <f>IF(G867="","",IF(OR(G867="etapa",G867="sub-etapa"),"",TRUNC(OFFSET(MCQ!L$20,ROW(L867)-ROW(L$20),0),2)))</f>
        <v/>
      </c>
      <c r="M867" s="584">
        <f>IF(I867="", "", IFERROR(VLOOKUP(VALUE(I867), _BaseAbril2026, 4, 0), IFERROR(VLOOKUP(TEXT(I867, "@"), _BaseAbril2026, 4, 0), "")))</f>
        <v/>
      </c>
      <c r="N867" s="585">
        <f>IFERROR(IF(S867="BDI1", TRUNC(M867*(1+$O$18), 2),IF(S867="BDI2", TRUNC(M867*(1+$N$18), 2), "")), "")</f>
        <v/>
      </c>
      <c r="O867" s="586">
        <f>_xlfn.IFS(G867="ETAPA", SUMIFS(ValorTotalComD, Nivel, A867), G867="SUB-ETAPA", SUMIFS(ValorTotalComD, SubNivel, C867), TRUE, T867)</f>
        <v/>
      </c>
      <c r="P867" s="584">
        <f>IF(I867="", "", IFERROR(VLOOKUP(VALUE(I867), _BaseAbril2026, 5, 0), IFERROR(VLOOKUP(TEXT(I867, "@"), _BaseAbril2026, 5, 0), "")))</f>
        <v/>
      </c>
      <c r="Q867" s="585">
        <f>IFERROR(IF(S867="BDI1", TRUNC(P867*(1+$R$18), 2),IF(S867="BDI2", TRUNC(P867*(1+$Q$18), 2), "")), "")</f>
        <v/>
      </c>
      <c r="R867" s="586">
        <f>_xlfn.IFS(G867="ETAPA", SUMIFS(ValorTotalSemD, Nivel, A867), G867="SUB-ETAPA", SUMIFS(ValorTotalSemD, SubNivel, C867), TRUE, U867)</f>
        <v/>
      </c>
      <c r="S867" s="587">
        <f>IF(G867="","",IF(OR(G867="etapa",G867="sub-etapa"),"",OFFSET(MCQ!M$20,ROW(M867)-ROW(M$20),0)))</f>
        <v/>
      </c>
      <c r="T867" s="588">
        <f>IFERROR(TRUNC(L867*N867,2),"")</f>
        <v/>
      </c>
      <c r="U867" s="589">
        <f>IFERROR(TRUNC(L867*Q867,2),"")</f>
        <v/>
      </c>
    </row>
    <row r="868">
      <c r="A868" s="18">
        <f>OFFSET(MCQ!A$20,ROW(A868)-ROW(A$20),0)</f>
        <v/>
      </c>
      <c r="B868" s="18">
        <f>OFFSET(MCQ!B$20,ROW(B868)-ROW(B$20),0)</f>
        <v/>
      </c>
      <c r="C868" s="18">
        <f>OFFSET(MCQ!C$20,ROW(C868)-ROW(C$20),0)</f>
        <v/>
      </c>
      <c r="D868" s="18">
        <f>OFFSET(MCQ!D$20,ROW(D868)-ROW(D$20),0)</f>
        <v/>
      </c>
      <c r="E868" s="18">
        <f>OFFSET(MCQ!E$20,ROW(E868)-ROW(E$20),0)</f>
        <v/>
      </c>
      <c r="F868" s="18" t="n"/>
      <c r="G868" s="233">
        <f>OFFSET(MCQ!G$20,ROW(G868)-ROW(G$20),0)</f>
        <v/>
      </c>
      <c r="H868" s="583">
        <f>IF(G868="","",OFFSET(MCQ!H$20,ROW(H868)-ROW(H$20),0))</f>
        <v/>
      </c>
      <c r="I868" s="24">
        <f>IF(G868="","",IF(OR(G868="etapa",G868="sub-etapa"),"",OFFSET(MCQ!I$20,ROW(I868)-ROW(I$20),0)))</f>
        <v/>
      </c>
      <c r="J868" s="25">
        <f>IF(G868="","",OFFSET(MCQ!J$20,ROW(J868)-ROW(J$20),0))</f>
        <v/>
      </c>
      <c r="K868" s="24">
        <f>IF(G868="","",IF(OR(G868="etapa",G868="sub-etapa"),"",OFFSET(MCQ!K$20,ROW(K868)-ROW(K$20),0)))</f>
        <v/>
      </c>
      <c r="L868" s="26">
        <f>IF(G868="","",IF(OR(G868="etapa",G868="sub-etapa"),"",TRUNC(OFFSET(MCQ!L$20,ROW(L868)-ROW(L$20),0),2)))</f>
        <v/>
      </c>
      <c r="M868" s="584">
        <f>IF(I868="", "", IFERROR(VLOOKUP(VALUE(I868), _BaseAbril2026, 4, 0), IFERROR(VLOOKUP(TEXT(I868, "@"), _BaseAbril2026, 4, 0), "")))</f>
        <v/>
      </c>
      <c r="N868" s="585">
        <f>IFERROR(IF(S868="BDI1", TRUNC(M868*(1+$O$18), 2),IF(S868="BDI2", TRUNC(M868*(1+$N$18), 2), "")), "")</f>
        <v/>
      </c>
      <c r="O868" s="586">
        <f>_xlfn.IFS(G868="ETAPA", SUMIFS(ValorTotalComD, Nivel, A868), G868="SUB-ETAPA", SUMIFS(ValorTotalComD, SubNivel, C868), TRUE, T868)</f>
        <v/>
      </c>
      <c r="P868" s="584">
        <f>IF(I868="", "", IFERROR(VLOOKUP(VALUE(I868), _BaseAbril2026, 5, 0), IFERROR(VLOOKUP(TEXT(I868, "@"), _BaseAbril2026, 5, 0), "")))</f>
        <v/>
      </c>
      <c r="Q868" s="585">
        <f>IFERROR(IF(S868="BDI1", TRUNC(P868*(1+$R$18), 2),IF(S868="BDI2", TRUNC(P868*(1+$Q$18), 2), "")), "")</f>
        <v/>
      </c>
      <c r="R868" s="586">
        <f>_xlfn.IFS(G868="ETAPA", SUMIFS(ValorTotalSemD, Nivel, A868), G868="SUB-ETAPA", SUMIFS(ValorTotalSemD, SubNivel, C868), TRUE, U868)</f>
        <v/>
      </c>
      <c r="S868" s="587">
        <f>IF(G868="","",IF(OR(G868="etapa",G868="sub-etapa"),"",OFFSET(MCQ!M$20,ROW(M868)-ROW(M$20),0)))</f>
        <v/>
      </c>
      <c r="T868" s="588">
        <f>IFERROR(TRUNC(L868*N868,2),"")</f>
        <v/>
      </c>
      <c r="U868" s="589">
        <f>IFERROR(TRUNC(L868*Q868,2),"")</f>
        <v/>
      </c>
    </row>
    <row r="869">
      <c r="A869" s="18">
        <f>OFFSET(MCQ!A$20,ROW(A869)-ROW(A$20),0)</f>
        <v/>
      </c>
      <c r="B869" s="18">
        <f>OFFSET(MCQ!B$20,ROW(B869)-ROW(B$20),0)</f>
        <v/>
      </c>
      <c r="C869" s="18">
        <f>OFFSET(MCQ!C$20,ROW(C869)-ROW(C$20),0)</f>
        <v/>
      </c>
      <c r="D869" s="18">
        <f>OFFSET(MCQ!D$20,ROW(D869)-ROW(D$20),0)</f>
        <v/>
      </c>
      <c r="E869" s="18">
        <f>OFFSET(MCQ!E$20,ROW(E869)-ROW(E$20),0)</f>
        <v/>
      </c>
      <c r="F869" s="18" t="n"/>
      <c r="G869" s="233">
        <f>OFFSET(MCQ!G$20,ROW(G869)-ROW(G$20),0)</f>
        <v/>
      </c>
      <c r="H869" s="583">
        <f>IF(G869="","",OFFSET(MCQ!H$20,ROW(H869)-ROW(H$20),0))</f>
        <v/>
      </c>
      <c r="I869" s="24">
        <f>IF(G869="","",IF(OR(G869="etapa",G869="sub-etapa"),"",OFFSET(MCQ!I$20,ROW(I869)-ROW(I$20),0)))</f>
        <v/>
      </c>
      <c r="J869" s="25">
        <f>IF(G869="","",OFFSET(MCQ!J$20,ROW(J869)-ROW(J$20),0))</f>
        <v/>
      </c>
      <c r="K869" s="24">
        <f>IF(G869="","",IF(OR(G869="etapa",G869="sub-etapa"),"",OFFSET(MCQ!K$20,ROW(K869)-ROW(K$20),0)))</f>
        <v/>
      </c>
      <c r="L869" s="26">
        <f>IF(G869="","",IF(OR(G869="etapa",G869="sub-etapa"),"",TRUNC(OFFSET(MCQ!L$20,ROW(L869)-ROW(L$20),0),2)))</f>
        <v/>
      </c>
      <c r="M869" s="584">
        <f>IF(I869="", "", IFERROR(VLOOKUP(VALUE(I869), _BaseAbril2026, 4, 0), IFERROR(VLOOKUP(TEXT(I869, "@"), _BaseAbril2026, 4, 0), "")))</f>
        <v/>
      </c>
      <c r="N869" s="585">
        <f>IFERROR(IF(S869="BDI1", TRUNC(M869*(1+$O$18), 2),IF(S869="BDI2", TRUNC(M869*(1+$N$18), 2), "")), "")</f>
        <v/>
      </c>
      <c r="O869" s="586">
        <f>_xlfn.IFS(G869="ETAPA", SUMIFS(ValorTotalComD, Nivel, A869), G869="SUB-ETAPA", SUMIFS(ValorTotalComD, SubNivel, C869), TRUE, T869)</f>
        <v/>
      </c>
      <c r="P869" s="584">
        <f>IF(I869="", "", IFERROR(VLOOKUP(VALUE(I869), _BaseAbril2026, 5, 0), IFERROR(VLOOKUP(TEXT(I869, "@"), _BaseAbril2026, 5, 0), "")))</f>
        <v/>
      </c>
      <c r="Q869" s="585">
        <f>IFERROR(IF(S869="BDI1", TRUNC(P869*(1+$R$18), 2),IF(S869="BDI2", TRUNC(P869*(1+$Q$18), 2), "")), "")</f>
        <v/>
      </c>
      <c r="R869" s="586">
        <f>_xlfn.IFS(G869="ETAPA", SUMIFS(ValorTotalSemD, Nivel, A869), G869="SUB-ETAPA", SUMIFS(ValorTotalSemD, SubNivel, C869), TRUE, U869)</f>
        <v/>
      </c>
      <c r="S869" s="587">
        <f>IF(G869="","",IF(OR(G869="etapa",G869="sub-etapa"),"",OFFSET(MCQ!M$20,ROW(M869)-ROW(M$20),0)))</f>
        <v/>
      </c>
      <c r="T869" s="588">
        <f>IFERROR(TRUNC(L869*N869,2),"")</f>
        <v/>
      </c>
      <c r="U869" s="589">
        <f>IFERROR(TRUNC(L869*Q869,2),"")</f>
        <v/>
      </c>
    </row>
    <row r="870">
      <c r="A870" s="18">
        <f>OFFSET(MCQ!A$20,ROW(A870)-ROW(A$20),0)</f>
        <v/>
      </c>
      <c r="B870" s="18">
        <f>OFFSET(MCQ!B$20,ROW(B870)-ROW(B$20),0)</f>
        <v/>
      </c>
      <c r="C870" s="18">
        <f>OFFSET(MCQ!C$20,ROW(C870)-ROW(C$20),0)</f>
        <v/>
      </c>
      <c r="D870" s="18">
        <f>OFFSET(MCQ!D$20,ROW(D870)-ROW(D$20),0)</f>
        <v/>
      </c>
      <c r="E870" s="18">
        <f>OFFSET(MCQ!E$20,ROW(E870)-ROW(E$20),0)</f>
        <v/>
      </c>
      <c r="F870" s="18" t="n"/>
      <c r="G870" s="233">
        <f>OFFSET(MCQ!G$20,ROW(G870)-ROW(G$20),0)</f>
        <v/>
      </c>
      <c r="H870" s="583">
        <f>IF(G870="","",OFFSET(MCQ!H$20,ROW(H870)-ROW(H$20),0))</f>
        <v/>
      </c>
      <c r="I870" s="24">
        <f>IF(G870="","",IF(OR(G870="etapa",G870="sub-etapa"),"",OFFSET(MCQ!I$20,ROW(I870)-ROW(I$20),0)))</f>
        <v/>
      </c>
      <c r="J870" s="25">
        <f>IF(G870="","",OFFSET(MCQ!J$20,ROW(J870)-ROW(J$20),0))</f>
        <v/>
      </c>
      <c r="K870" s="24">
        <f>IF(G870="","",IF(OR(G870="etapa",G870="sub-etapa"),"",OFFSET(MCQ!K$20,ROW(K870)-ROW(K$20),0)))</f>
        <v/>
      </c>
      <c r="L870" s="26">
        <f>IF(G870="","",IF(OR(G870="etapa",G870="sub-etapa"),"",TRUNC(OFFSET(MCQ!L$20,ROW(L870)-ROW(L$20),0),2)))</f>
        <v/>
      </c>
      <c r="M870" s="584">
        <f>IF(I870="", "", IFERROR(VLOOKUP(VALUE(I870), _BaseAbril2026, 4, 0), IFERROR(VLOOKUP(TEXT(I870, "@"), _BaseAbril2026, 4, 0), "")))</f>
        <v/>
      </c>
      <c r="N870" s="585">
        <f>IFERROR(IF(S870="BDI1", TRUNC(M870*(1+$O$18), 2),IF(S870="BDI2", TRUNC(M870*(1+$N$18), 2), "")), "")</f>
        <v/>
      </c>
      <c r="O870" s="586">
        <f>_xlfn.IFS(G870="ETAPA", SUMIFS(ValorTotalComD, Nivel, A870), G870="SUB-ETAPA", SUMIFS(ValorTotalComD, SubNivel, C870), TRUE, T870)</f>
        <v/>
      </c>
      <c r="P870" s="584">
        <f>IF(I870="", "", IFERROR(VLOOKUP(VALUE(I870), _BaseAbril2026, 5, 0), IFERROR(VLOOKUP(TEXT(I870, "@"), _BaseAbril2026, 5, 0), "")))</f>
        <v/>
      </c>
      <c r="Q870" s="585">
        <f>IFERROR(IF(S870="BDI1", TRUNC(P870*(1+$R$18), 2),IF(S870="BDI2", TRUNC(P870*(1+$Q$18), 2), "")), "")</f>
        <v/>
      </c>
      <c r="R870" s="586">
        <f>_xlfn.IFS(G870="ETAPA", SUMIFS(ValorTotalSemD, Nivel, A870), G870="SUB-ETAPA", SUMIFS(ValorTotalSemD, SubNivel, C870), TRUE, U870)</f>
        <v/>
      </c>
      <c r="S870" s="587">
        <f>IF(G870="","",IF(OR(G870="etapa",G870="sub-etapa"),"",OFFSET(MCQ!M$20,ROW(M870)-ROW(M$20),0)))</f>
        <v/>
      </c>
      <c r="T870" s="588">
        <f>IFERROR(TRUNC(L870*N870,2),"")</f>
        <v/>
      </c>
      <c r="U870" s="589">
        <f>IFERROR(TRUNC(L870*Q870,2),"")</f>
        <v/>
      </c>
    </row>
    <row r="871">
      <c r="A871" s="18">
        <f>OFFSET(MCQ!A$20,ROW(A871)-ROW(A$20),0)</f>
        <v/>
      </c>
      <c r="B871" s="18">
        <f>OFFSET(MCQ!B$20,ROW(B871)-ROW(B$20),0)</f>
        <v/>
      </c>
      <c r="C871" s="18">
        <f>OFFSET(MCQ!C$20,ROW(C871)-ROW(C$20),0)</f>
        <v/>
      </c>
      <c r="D871" s="18">
        <f>OFFSET(MCQ!D$20,ROW(D871)-ROW(D$20),0)</f>
        <v/>
      </c>
      <c r="E871" s="18">
        <f>OFFSET(MCQ!E$20,ROW(E871)-ROW(E$20),0)</f>
        <v/>
      </c>
      <c r="F871" s="18" t="n"/>
      <c r="G871" s="233">
        <f>OFFSET(MCQ!G$20,ROW(G871)-ROW(G$20),0)</f>
        <v/>
      </c>
      <c r="H871" s="583">
        <f>IF(G871="","",OFFSET(MCQ!H$20,ROW(H871)-ROW(H$20),0))</f>
        <v/>
      </c>
      <c r="I871" s="24">
        <f>IF(G871="","",IF(OR(G871="etapa",G871="sub-etapa"),"",OFFSET(MCQ!I$20,ROW(I871)-ROW(I$20),0)))</f>
        <v/>
      </c>
      <c r="J871" s="25">
        <f>IF(G871="","",OFFSET(MCQ!J$20,ROW(J871)-ROW(J$20),0))</f>
        <v/>
      </c>
      <c r="K871" s="24">
        <f>IF(G871="","",IF(OR(G871="etapa",G871="sub-etapa"),"",OFFSET(MCQ!K$20,ROW(K871)-ROW(K$20),0)))</f>
        <v/>
      </c>
      <c r="L871" s="26">
        <f>IF(G871="","",IF(OR(G871="etapa",G871="sub-etapa"),"",TRUNC(OFFSET(MCQ!L$20,ROW(L871)-ROW(L$20),0),2)))</f>
        <v/>
      </c>
      <c r="M871" s="584">
        <f>IF(I871="", "", IFERROR(VLOOKUP(VALUE(I871), _BaseAbril2026, 4, 0), IFERROR(VLOOKUP(TEXT(I871, "@"), _BaseAbril2026, 4, 0), "")))</f>
        <v/>
      </c>
      <c r="N871" s="585">
        <f>IFERROR(IF(S871="BDI1", TRUNC(M871*(1+$O$18), 2),IF(S871="BDI2", TRUNC(M871*(1+$N$18), 2), "")), "")</f>
        <v/>
      </c>
      <c r="O871" s="586">
        <f>_xlfn.IFS(G871="ETAPA", SUMIFS(ValorTotalComD, Nivel, A871), G871="SUB-ETAPA", SUMIFS(ValorTotalComD, SubNivel, C871), TRUE, T871)</f>
        <v/>
      </c>
      <c r="P871" s="584">
        <f>IF(I871="", "", IFERROR(VLOOKUP(VALUE(I871), _BaseAbril2026, 5, 0), IFERROR(VLOOKUP(TEXT(I871, "@"), _BaseAbril2026, 5, 0), "")))</f>
        <v/>
      </c>
      <c r="Q871" s="585">
        <f>IFERROR(IF(S871="BDI1", TRUNC(P871*(1+$R$18), 2),IF(S871="BDI2", TRUNC(P871*(1+$Q$18), 2), "")), "")</f>
        <v/>
      </c>
      <c r="R871" s="586">
        <f>_xlfn.IFS(G871="ETAPA", SUMIFS(ValorTotalSemD, Nivel, A871), G871="SUB-ETAPA", SUMIFS(ValorTotalSemD, SubNivel, C871), TRUE, U871)</f>
        <v/>
      </c>
      <c r="S871" s="587">
        <f>IF(G871="","",IF(OR(G871="etapa",G871="sub-etapa"),"",OFFSET(MCQ!M$20,ROW(M871)-ROW(M$20),0)))</f>
        <v/>
      </c>
      <c r="T871" s="588">
        <f>IFERROR(TRUNC(L871*N871,2),"")</f>
        <v/>
      </c>
      <c r="U871" s="589">
        <f>IFERROR(TRUNC(L871*Q871,2),"")</f>
        <v/>
      </c>
    </row>
    <row r="872">
      <c r="A872" s="18">
        <f>OFFSET(MCQ!A$20,ROW(A872)-ROW(A$20),0)</f>
        <v/>
      </c>
      <c r="B872" s="18">
        <f>OFFSET(MCQ!B$20,ROW(B872)-ROW(B$20),0)</f>
        <v/>
      </c>
      <c r="C872" s="18">
        <f>OFFSET(MCQ!C$20,ROW(C872)-ROW(C$20),0)</f>
        <v/>
      </c>
      <c r="D872" s="18">
        <f>OFFSET(MCQ!D$20,ROW(D872)-ROW(D$20),0)</f>
        <v/>
      </c>
      <c r="E872" s="18">
        <f>OFFSET(MCQ!E$20,ROW(E872)-ROW(E$20),0)</f>
        <v/>
      </c>
      <c r="F872" s="18" t="n"/>
      <c r="G872" s="233">
        <f>OFFSET(MCQ!G$20,ROW(G872)-ROW(G$20),0)</f>
        <v/>
      </c>
      <c r="H872" s="583">
        <f>IF(G872="","",OFFSET(MCQ!H$20,ROW(H872)-ROW(H$20),0))</f>
        <v/>
      </c>
      <c r="I872" s="24">
        <f>IF(G872="","",IF(OR(G872="etapa",G872="sub-etapa"),"",OFFSET(MCQ!I$20,ROW(I872)-ROW(I$20),0)))</f>
        <v/>
      </c>
      <c r="J872" s="25">
        <f>IF(G872="","",OFFSET(MCQ!J$20,ROW(J872)-ROW(J$20),0))</f>
        <v/>
      </c>
      <c r="K872" s="24">
        <f>IF(G872="","",IF(OR(G872="etapa",G872="sub-etapa"),"",OFFSET(MCQ!K$20,ROW(K872)-ROW(K$20),0)))</f>
        <v/>
      </c>
      <c r="L872" s="26">
        <f>IF(G872="","",IF(OR(G872="etapa",G872="sub-etapa"),"",TRUNC(OFFSET(MCQ!L$20,ROW(L872)-ROW(L$20),0),2)))</f>
        <v/>
      </c>
      <c r="M872" s="584">
        <f>IF(I872="", "", IFERROR(VLOOKUP(VALUE(I872), _BaseAbril2026, 4, 0), IFERROR(VLOOKUP(TEXT(I872, "@"), _BaseAbril2026, 4, 0), "")))</f>
        <v/>
      </c>
      <c r="N872" s="585">
        <f>IFERROR(IF(S872="BDI1", TRUNC(M872*(1+$O$18), 2),IF(S872="BDI2", TRUNC(M872*(1+$N$18), 2), "")), "")</f>
        <v/>
      </c>
      <c r="O872" s="586">
        <f>_xlfn.IFS(G872="ETAPA", SUMIFS(ValorTotalComD, Nivel, A872), G872="SUB-ETAPA", SUMIFS(ValorTotalComD, SubNivel, C872), TRUE, T872)</f>
        <v/>
      </c>
      <c r="P872" s="584">
        <f>IF(I872="", "", IFERROR(VLOOKUP(VALUE(I872), _BaseAbril2026, 5, 0), IFERROR(VLOOKUP(TEXT(I872, "@"), _BaseAbril2026, 5, 0), "")))</f>
        <v/>
      </c>
      <c r="Q872" s="585">
        <f>IFERROR(IF(S872="BDI1", TRUNC(P872*(1+$R$18), 2),IF(S872="BDI2", TRUNC(P872*(1+$Q$18), 2), "")), "")</f>
        <v/>
      </c>
      <c r="R872" s="586">
        <f>_xlfn.IFS(G872="ETAPA", SUMIFS(ValorTotalSemD, Nivel, A872), G872="SUB-ETAPA", SUMIFS(ValorTotalSemD, SubNivel, C872), TRUE, U872)</f>
        <v/>
      </c>
      <c r="S872" s="587">
        <f>IF(G872="","",IF(OR(G872="etapa",G872="sub-etapa"),"",OFFSET(MCQ!M$20,ROW(M872)-ROW(M$20),0)))</f>
        <v/>
      </c>
      <c r="T872" s="588">
        <f>IFERROR(TRUNC(L872*N872,2),"")</f>
        <v/>
      </c>
      <c r="U872" s="589">
        <f>IFERROR(TRUNC(L872*Q872,2),"")</f>
        <v/>
      </c>
    </row>
    <row r="873">
      <c r="A873" s="18">
        <f>OFFSET(MCQ!A$20,ROW(A873)-ROW(A$20),0)</f>
        <v/>
      </c>
      <c r="B873" s="18">
        <f>OFFSET(MCQ!B$20,ROW(B873)-ROW(B$20),0)</f>
        <v/>
      </c>
      <c r="C873" s="18">
        <f>OFFSET(MCQ!C$20,ROW(C873)-ROW(C$20),0)</f>
        <v/>
      </c>
      <c r="D873" s="18">
        <f>OFFSET(MCQ!D$20,ROW(D873)-ROW(D$20),0)</f>
        <v/>
      </c>
      <c r="E873" s="18">
        <f>OFFSET(MCQ!E$20,ROW(E873)-ROW(E$20),0)</f>
        <v/>
      </c>
      <c r="F873" s="18" t="n"/>
      <c r="G873" s="233">
        <f>OFFSET(MCQ!G$20,ROW(G873)-ROW(G$20),0)</f>
        <v/>
      </c>
      <c r="H873" s="583">
        <f>IF(G873="","",OFFSET(MCQ!H$20,ROW(H873)-ROW(H$20),0))</f>
        <v/>
      </c>
      <c r="I873" s="24">
        <f>IF(G873="","",IF(OR(G873="etapa",G873="sub-etapa"),"",OFFSET(MCQ!I$20,ROW(I873)-ROW(I$20),0)))</f>
        <v/>
      </c>
      <c r="J873" s="25">
        <f>IF(G873="","",OFFSET(MCQ!J$20,ROW(J873)-ROW(J$20),0))</f>
        <v/>
      </c>
      <c r="K873" s="24">
        <f>IF(G873="","",IF(OR(G873="etapa",G873="sub-etapa"),"",OFFSET(MCQ!K$20,ROW(K873)-ROW(K$20),0)))</f>
        <v/>
      </c>
      <c r="L873" s="26">
        <f>IF(G873="","",IF(OR(G873="etapa",G873="sub-etapa"),"",TRUNC(OFFSET(MCQ!L$20,ROW(L873)-ROW(L$20),0),2)))</f>
        <v/>
      </c>
      <c r="M873" s="584">
        <f>IF(I873="", "", IFERROR(VLOOKUP(VALUE(I873), _BaseAbril2026, 4, 0), IFERROR(VLOOKUP(TEXT(I873, "@"), _BaseAbril2026, 4, 0), "")))</f>
        <v/>
      </c>
      <c r="N873" s="585">
        <f>IFERROR(IF(S873="BDI1", TRUNC(M873*(1+$O$18), 2),IF(S873="BDI2", TRUNC(M873*(1+$N$18), 2), "")), "")</f>
        <v/>
      </c>
      <c r="O873" s="586">
        <f>_xlfn.IFS(G873="ETAPA", SUMIFS(ValorTotalComD, Nivel, A873), G873="SUB-ETAPA", SUMIFS(ValorTotalComD, SubNivel, C873), TRUE, T873)</f>
        <v/>
      </c>
      <c r="P873" s="584">
        <f>IF(I873="", "", IFERROR(VLOOKUP(VALUE(I873), _BaseAbril2026, 5, 0), IFERROR(VLOOKUP(TEXT(I873, "@"), _BaseAbril2026, 5, 0), "")))</f>
        <v/>
      </c>
      <c r="Q873" s="585">
        <f>IFERROR(IF(S873="BDI1", TRUNC(P873*(1+$R$18), 2),IF(S873="BDI2", TRUNC(P873*(1+$Q$18), 2), "")), "")</f>
        <v/>
      </c>
      <c r="R873" s="586">
        <f>_xlfn.IFS(G873="ETAPA", SUMIFS(ValorTotalSemD, Nivel, A873), G873="SUB-ETAPA", SUMIFS(ValorTotalSemD, SubNivel, C873), TRUE, U873)</f>
        <v/>
      </c>
      <c r="S873" s="587">
        <f>IF(G873="","",IF(OR(G873="etapa",G873="sub-etapa"),"",OFFSET(MCQ!M$20,ROW(M873)-ROW(M$20),0)))</f>
        <v/>
      </c>
      <c r="T873" s="588">
        <f>IFERROR(TRUNC(L873*N873,2),"")</f>
        <v/>
      </c>
      <c r="U873" s="589">
        <f>IFERROR(TRUNC(L873*Q873,2),"")</f>
        <v/>
      </c>
    </row>
    <row r="874">
      <c r="A874" s="18">
        <f>OFFSET(MCQ!A$20,ROW(A874)-ROW(A$20),0)</f>
        <v/>
      </c>
      <c r="B874" s="18">
        <f>OFFSET(MCQ!B$20,ROW(B874)-ROW(B$20),0)</f>
        <v/>
      </c>
      <c r="C874" s="18">
        <f>OFFSET(MCQ!C$20,ROW(C874)-ROW(C$20),0)</f>
        <v/>
      </c>
      <c r="D874" s="18">
        <f>OFFSET(MCQ!D$20,ROW(D874)-ROW(D$20),0)</f>
        <v/>
      </c>
      <c r="E874" s="18">
        <f>OFFSET(MCQ!E$20,ROW(E874)-ROW(E$20),0)</f>
        <v/>
      </c>
      <c r="F874" s="18" t="n"/>
      <c r="G874" s="233">
        <f>OFFSET(MCQ!G$20,ROW(G874)-ROW(G$20),0)</f>
        <v/>
      </c>
      <c r="H874" s="583">
        <f>IF(G874="","",OFFSET(MCQ!H$20,ROW(H874)-ROW(H$20),0))</f>
        <v/>
      </c>
      <c r="I874" s="24">
        <f>IF(G874="","",IF(OR(G874="etapa",G874="sub-etapa"),"",OFFSET(MCQ!I$20,ROW(I874)-ROW(I$20),0)))</f>
        <v/>
      </c>
      <c r="J874" s="25">
        <f>IF(G874="","",OFFSET(MCQ!J$20,ROW(J874)-ROW(J$20),0))</f>
        <v/>
      </c>
      <c r="K874" s="24">
        <f>IF(G874="","",IF(OR(G874="etapa",G874="sub-etapa"),"",OFFSET(MCQ!K$20,ROW(K874)-ROW(K$20),0)))</f>
        <v/>
      </c>
      <c r="L874" s="26">
        <f>IF(G874="","",IF(OR(G874="etapa",G874="sub-etapa"),"",TRUNC(OFFSET(MCQ!L$20,ROW(L874)-ROW(L$20),0),2)))</f>
        <v/>
      </c>
      <c r="M874" s="584">
        <f>IF(I874="", "", IFERROR(VLOOKUP(VALUE(I874), _BaseAbril2026, 4, 0), IFERROR(VLOOKUP(TEXT(I874, "@"), _BaseAbril2026, 4, 0), "")))</f>
        <v/>
      </c>
      <c r="N874" s="585">
        <f>IFERROR(IF(S874="BDI1", TRUNC(M874*(1+$O$18), 2),IF(S874="BDI2", TRUNC(M874*(1+$N$18), 2), "")), "")</f>
        <v/>
      </c>
      <c r="O874" s="586">
        <f>_xlfn.IFS(G874="ETAPA", SUMIFS(ValorTotalComD, Nivel, A874), G874="SUB-ETAPA", SUMIFS(ValorTotalComD, SubNivel, C874), TRUE, T874)</f>
        <v/>
      </c>
      <c r="P874" s="584">
        <f>IF(I874="", "", IFERROR(VLOOKUP(VALUE(I874), _BaseAbril2026, 5, 0), IFERROR(VLOOKUP(TEXT(I874, "@"), _BaseAbril2026, 5, 0), "")))</f>
        <v/>
      </c>
      <c r="Q874" s="585">
        <f>IFERROR(IF(S874="BDI1", TRUNC(P874*(1+$R$18), 2),IF(S874="BDI2", TRUNC(P874*(1+$Q$18), 2), "")), "")</f>
        <v/>
      </c>
      <c r="R874" s="586">
        <f>_xlfn.IFS(G874="ETAPA", SUMIFS(ValorTotalSemD, Nivel, A874), G874="SUB-ETAPA", SUMIFS(ValorTotalSemD, SubNivel, C874), TRUE, U874)</f>
        <v/>
      </c>
      <c r="S874" s="587">
        <f>IF(G874="","",IF(OR(G874="etapa",G874="sub-etapa"),"",OFFSET(MCQ!M$20,ROW(M874)-ROW(M$20),0)))</f>
        <v/>
      </c>
      <c r="T874" s="588">
        <f>IFERROR(TRUNC(L874*N874,2),"")</f>
        <v/>
      </c>
      <c r="U874" s="589">
        <f>IFERROR(TRUNC(L874*Q874,2),"")</f>
        <v/>
      </c>
    </row>
    <row r="875">
      <c r="A875" s="18">
        <f>OFFSET(MCQ!A$20,ROW(A875)-ROW(A$20),0)</f>
        <v/>
      </c>
      <c r="B875" s="18">
        <f>OFFSET(MCQ!B$20,ROW(B875)-ROW(B$20),0)</f>
        <v/>
      </c>
      <c r="C875" s="18">
        <f>OFFSET(MCQ!C$20,ROW(C875)-ROW(C$20),0)</f>
        <v/>
      </c>
      <c r="D875" s="18">
        <f>OFFSET(MCQ!D$20,ROW(D875)-ROW(D$20),0)</f>
        <v/>
      </c>
      <c r="E875" s="18">
        <f>OFFSET(MCQ!E$20,ROW(E875)-ROW(E$20),0)</f>
        <v/>
      </c>
      <c r="F875" s="18" t="n"/>
      <c r="G875" s="233">
        <f>OFFSET(MCQ!G$20,ROW(G875)-ROW(G$20),0)</f>
        <v/>
      </c>
      <c r="H875" s="583">
        <f>IF(G875="","",OFFSET(MCQ!H$20,ROW(H875)-ROW(H$20),0))</f>
        <v/>
      </c>
      <c r="I875" s="24">
        <f>IF(G875="","",IF(OR(G875="etapa",G875="sub-etapa"),"",OFFSET(MCQ!I$20,ROW(I875)-ROW(I$20),0)))</f>
        <v/>
      </c>
      <c r="J875" s="25">
        <f>IF(G875="","",OFFSET(MCQ!J$20,ROW(J875)-ROW(J$20),0))</f>
        <v/>
      </c>
      <c r="K875" s="24">
        <f>IF(G875="","",IF(OR(G875="etapa",G875="sub-etapa"),"",OFFSET(MCQ!K$20,ROW(K875)-ROW(K$20),0)))</f>
        <v/>
      </c>
      <c r="L875" s="26">
        <f>IF(G875="","",IF(OR(G875="etapa",G875="sub-etapa"),"",TRUNC(OFFSET(MCQ!L$20,ROW(L875)-ROW(L$20),0),2)))</f>
        <v/>
      </c>
      <c r="M875" s="584">
        <f>IF(I875="", "", IFERROR(VLOOKUP(VALUE(I875), _BaseAbril2026, 4, 0), IFERROR(VLOOKUP(TEXT(I875, "@"), _BaseAbril2026, 4, 0), "")))</f>
        <v/>
      </c>
      <c r="N875" s="585">
        <f>IFERROR(IF(S875="BDI1", TRUNC(M875*(1+$O$18), 2),IF(S875="BDI2", TRUNC(M875*(1+$N$18), 2), "")), "")</f>
        <v/>
      </c>
      <c r="O875" s="586">
        <f>_xlfn.IFS(G875="ETAPA", SUMIFS(ValorTotalComD, Nivel, A875), G875="SUB-ETAPA", SUMIFS(ValorTotalComD, SubNivel, C875), TRUE, T875)</f>
        <v/>
      </c>
      <c r="P875" s="584">
        <f>IF(I875="", "", IFERROR(VLOOKUP(VALUE(I875), _BaseAbril2026, 5, 0), IFERROR(VLOOKUP(TEXT(I875, "@"), _BaseAbril2026, 5, 0), "")))</f>
        <v/>
      </c>
      <c r="Q875" s="585">
        <f>IFERROR(IF(S875="BDI1", TRUNC(P875*(1+$R$18), 2),IF(S875="BDI2", TRUNC(P875*(1+$Q$18), 2), "")), "")</f>
        <v/>
      </c>
      <c r="R875" s="586">
        <f>_xlfn.IFS(G875="ETAPA", SUMIFS(ValorTotalSemD, Nivel, A875), G875="SUB-ETAPA", SUMIFS(ValorTotalSemD, SubNivel, C875), TRUE, U875)</f>
        <v/>
      </c>
      <c r="S875" s="587">
        <f>IF(G875="","",IF(OR(G875="etapa",G875="sub-etapa"),"",OFFSET(MCQ!M$20,ROW(M875)-ROW(M$20),0)))</f>
        <v/>
      </c>
      <c r="T875" s="588">
        <f>IFERROR(TRUNC(L875*N875,2),"")</f>
        <v/>
      </c>
      <c r="U875" s="589">
        <f>IFERROR(TRUNC(L875*Q875,2),"")</f>
        <v/>
      </c>
    </row>
    <row r="876">
      <c r="A876" s="18">
        <f>OFFSET(MCQ!A$20,ROW(A876)-ROW(A$20),0)</f>
        <v/>
      </c>
      <c r="B876" s="18">
        <f>OFFSET(MCQ!B$20,ROW(B876)-ROW(B$20),0)</f>
        <v/>
      </c>
      <c r="C876" s="18">
        <f>OFFSET(MCQ!C$20,ROW(C876)-ROW(C$20),0)</f>
        <v/>
      </c>
      <c r="D876" s="18">
        <f>OFFSET(MCQ!D$20,ROW(D876)-ROW(D$20),0)</f>
        <v/>
      </c>
      <c r="E876" s="18">
        <f>OFFSET(MCQ!E$20,ROW(E876)-ROW(E$20),0)</f>
        <v/>
      </c>
      <c r="F876" s="18" t="n"/>
      <c r="G876" s="233">
        <f>OFFSET(MCQ!G$20,ROW(G876)-ROW(G$20),0)</f>
        <v/>
      </c>
      <c r="H876" s="583">
        <f>IF(G876="","",OFFSET(MCQ!H$20,ROW(H876)-ROW(H$20),0))</f>
        <v/>
      </c>
      <c r="I876" s="24">
        <f>IF(G876="","",IF(OR(G876="etapa",G876="sub-etapa"),"",OFFSET(MCQ!I$20,ROW(I876)-ROW(I$20),0)))</f>
        <v/>
      </c>
      <c r="J876" s="25">
        <f>IF(G876="","",OFFSET(MCQ!J$20,ROW(J876)-ROW(J$20),0))</f>
        <v/>
      </c>
      <c r="K876" s="24">
        <f>IF(G876="","",IF(OR(G876="etapa",G876="sub-etapa"),"",OFFSET(MCQ!K$20,ROW(K876)-ROW(K$20),0)))</f>
        <v/>
      </c>
      <c r="L876" s="26">
        <f>IF(G876="","",IF(OR(G876="etapa",G876="sub-etapa"),"",TRUNC(OFFSET(MCQ!L$20,ROW(L876)-ROW(L$20),0),2)))</f>
        <v/>
      </c>
      <c r="M876" s="584">
        <f>IF(I876="", "", IFERROR(VLOOKUP(VALUE(I876), _BaseAbril2026, 4, 0), IFERROR(VLOOKUP(TEXT(I876, "@"), _BaseAbril2026, 4, 0), "")))</f>
        <v/>
      </c>
      <c r="N876" s="585">
        <f>IFERROR(IF(S876="BDI1", TRUNC(M876*(1+$O$18), 2),IF(S876="BDI2", TRUNC(M876*(1+$N$18), 2), "")), "")</f>
        <v/>
      </c>
      <c r="O876" s="586">
        <f>_xlfn.IFS(G876="ETAPA", SUMIFS(ValorTotalComD, Nivel, A876), G876="SUB-ETAPA", SUMIFS(ValorTotalComD, SubNivel, C876), TRUE, T876)</f>
        <v/>
      </c>
      <c r="P876" s="584">
        <f>IF(I876="", "", IFERROR(VLOOKUP(VALUE(I876), _BaseAbril2026, 5, 0), IFERROR(VLOOKUP(TEXT(I876, "@"), _BaseAbril2026, 5, 0), "")))</f>
        <v/>
      </c>
      <c r="Q876" s="585">
        <f>IFERROR(IF(S876="BDI1", TRUNC(P876*(1+$R$18), 2),IF(S876="BDI2", TRUNC(P876*(1+$Q$18), 2), "")), "")</f>
        <v/>
      </c>
      <c r="R876" s="586">
        <f>_xlfn.IFS(G876="ETAPA", SUMIFS(ValorTotalSemD, Nivel, A876), G876="SUB-ETAPA", SUMIFS(ValorTotalSemD, SubNivel, C876), TRUE, U876)</f>
        <v/>
      </c>
      <c r="S876" s="587">
        <f>IF(G876="","",IF(OR(G876="etapa",G876="sub-etapa"),"",OFFSET(MCQ!M$20,ROW(M876)-ROW(M$20),0)))</f>
        <v/>
      </c>
      <c r="T876" s="588">
        <f>IFERROR(TRUNC(L876*N876,2),"")</f>
        <v/>
      </c>
      <c r="U876" s="589">
        <f>IFERROR(TRUNC(L876*Q876,2),"")</f>
        <v/>
      </c>
    </row>
    <row r="877">
      <c r="A877" s="18">
        <f>OFFSET(MCQ!A$20,ROW(A877)-ROW(A$20),0)</f>
        <v/>
      </c>
      <c r="B877" s="18">
        <f>OFFSET(MCQ!B$20,ROW(B877)-ROW(B$20),0)</f>
        <v/>
      </c>
      <c r="C877" s="18">
        <f>OFFSET(MCQ!C$20,ROW(C877)-ROW(C$20),0)</f>
        <v/>
      </c>
      <c r="D877" s="18">
        <f>OFFSET(MCQ!D$20,ROW(D877)-ROW(D$20),0)</f>
        <v/>
      </c>
      <c r="E877" s="18">
        <f>OFFSET(MCQ!E$20,ROW(E877)-ROW(E$20),0)</f>
        <v/>
      </c>
      <c r="F877" s="18" t="n"/>
      <c r="G877" s="233">
        <f>OFFSET(MCQ!G$20,ROW(G877)-ROW(G$20),0)</f>
        <v/>
      </c>
      <c r="H877" s="583">
        <f>IF(G877="","",OFFSET(MCQ!H$20,ROW(H877)-ROW(H$20),0))</f>
        <v/>
      </c>
      <c r="I877" s="24">
        <f>IF(G877="","",IF(OR(G877="etapa",G877="sub-etapa"),"",OFFSET(MCQ!I$20,ROW(I877)-ROW(I$20),0)))</f>
        <v/>
      </c>
      <c r="J877" s="25">
        <f>IF(G877="","",OFFSET(MCQ!J$20,ROW(J877)-ROW(J$20),0))</f>
        <v/>
      </c>
      <c r="K877" s="24">
        <f>IF(G877="","",IF(OR(G877="etapa",G877="sub-etapa"),"",OFFSET(MCQ!K$20,ROW(K877)-ROW(K$20),0)))</f>
        <v/>
      </c>
      <c r="L877" s="26">
        <f>IF(G877="","",IF(OR(G877="etapa",G877="sub-etapa"),"",TRUNC(OFFSET(MCQ!L$20,ROW(L877)-ROW(L$20),0),2)))</f>
        <v/>
      </c>
      <c r="M877" s="584">
        <f>IF(I877="", "", IFERROR(VLOOKUP(VALUE(I877), _BaseAbril2026, 4, 0), IFERROR(VLOOKUP(TEXT(I877, "@"), _BaseAbril2026, 4, 0), "")))</f>
        <v/>
      </c>
      <c r="N877" s="585">
        <f>IFERROR(IF(S877="BDI1", TRUNC(M877*(1+$O$18), 2),IF(S877="BDI2", TRUNC(M877*(1+$N$18), 2), "")), "")</f>
        <v/>
      </c>
      <c r="O877" s="586">
        <f>_xlfn.IFS(G877="ETAPA", SUMIFS(ValorTotalComD, Nivel, A877), G877="SUB-ETAPA", SUMIFS(ValorTotalComD, SubNivel, C877), TRUE, T877)</f>
        <v/>
      </c>
      <c r="P877" s="584">
        <f>IF(I877="", "", IFERROR(VLOOKUP(VALUE(I877), _BaseAbril2026, 5, 0), IFERROR(VLOOKUP(TEXT(I877, "@"), _BaseAbril2026, 5, 0), "")))</f>
        <v/>
      </c>
      <c r="Q877" s="585">
        <f>IFERROR(IF(S877="BDI1", TRUNC(P877*(1+$R$18), 2),IF(S877="BDI2", TRUNC(P877*(1+$Q$18), 2), "")), "")</f>
        <v/>
      </c>
      <c r="R877" s="586">
        <f>_xlfn.IFS(G877="ETAPA", SUMIFS(ValorTotalSemD, Nivel, A877), G877="SUB-ETAPA", SUMIFS(ValorTotalSemD, SubNivel, C877), TRUE, U877)</f>
        <v/>
      </c>
      <c r="S877" s="587">
        <f>IF(G877="","",IF(OR(G877="etapa",G877="sub-etapa"),"",OFFSET(MCQ!M$20,ROW(M877)-ROW(M$20),0)))</f>
        <v/>
      </c>
      <c r="T877" s="588">
        <f>IFERROR(TRUNC(L877*N877,2),"")</f>
        <v/>
      </c>
      <c r="U877" s="589">
        <f>IFERROR(TRUNC(L877*Q877,2),"")</f>
        <v/>
      </c>
    </row>
    <row r="878">
      <c r="A878" s="18">
        <f>OFFSET(MCQ!A$20,ROW(A878)-ROW(A$20),0)</f>
        <v/>
      </c>
      <c r="B878" s="18">
        <f>OFFSET(MCQ!B$20,ROW(B878)-ROW(B$20),0)</f>
        <v/>
      </c>
      <c r="C878" s="18">
        <f>OFFSET(MCQ!C$20,ROW(C878)-ROW(C$20),0)</f>
        <v/>
      </c>
      <c r="D878" s="18">
        <f>OFFSET(MCQ!D$20,ROW(D878)-ROW(D$20),0)</f>
        <v/>
      </c>
      <c r="E878" s="18">
        <f>OFFSET(MCQ!E$20,ROW(E878)-ROW(E$20),0)</f>
        <v/>
      </c>
      <c r="F878" s="18" t="n"/>
      <c r="G878" s="233">
        <f>OFFSET(MCQ!G$20,ROW(G878)-ROW(G$20),0)</f>
        <v/>
      </c>
      <c r="H878" s="583">
        <f>IF(G878="","",OFFSET(MCQ!H$20,ROW(H878)-ROW(H$20),0))</f>
        <v/>
      </c>
      <c r="I878" s="24">
        <f>IF(G878="","",IF(OR(G878="etapa",G878="sub-etapa"),"",OFFSET(MCQ!I$20,ROW(I878)-ROW(I$20),0)))</f>
        <v/>
      </c>
      <c r="J878" s="25">
        <f>IF(G878="","",OFFSET(MCQ!J$20,ROW(J878)-ROW(J$20),0))</f>
        <v/>
      </c>
      <c r="K878" s="24">
        <f>IF(G878="","",IF(OR(G878="etapa",G878="sub-etapa"),"",OFFSET(MCQ!K$20,ROW(K878)-ROW(K$20),0)))</f>
        <v/>
      </c>
      <c r="L878" s="26">
        <f>IF(G878="","",IF(OR(G878="etapa",G878="sub-etapa"),"",TRUNC(OFFSET(MCQ!L$20,ROW(L878)-ROW(L$20),0),2)))</f>
        <v/>
      </c>
      <c r="M878" s="584">
        <f>IF(I878="", "", IFERROR(VLOOKUP(VALUE(I878), _BaseAbril2026, 4, 0), IFERROR(VLOOKUP(TEXT(I878, "@"), _BaseAbril2026, 4, 0), "")))</f>
        <v/>
      </c>
      <c r="N878" s="585">
        <f>IFERROR(IF(S878="BDI1", TRUNC(M878*(1+$O$18), 2),IF(S878="BDI2", TRUNC(M878*(1+$N$18), 2), "")), "")</f>
        <v/>
      </c>
      <c r="O878" s="586">
        <f>_xlfn.IFS(G878="ETAPA", SUMIFS(ValorTotalComD, Nivel, A878), G878="SUB-ETAPA", SUMIFS(ValorTotalComD, SubNivel, C878), TRUE, T878)</f>
        <v/>
      </c>
      <c r="P878" s="584">
        <f>IF(I878="", "", IFERROR(VLOOKUP(VALUE(I878), _BaseAbril2026, 5, 0), IFERROR(VLOOKUP(TEXT(I878, "@"), _BaseAbril2026, 5, 0), "")))</f>
        <v/>
      </c>
      <c r="Q878" s="585">
        <f>IFERROR(IF(S878="BDI1", TRUNC(P878*(1+$R$18), 2),IF(S878="BDI2", TRUNC(P878*(1+$Q$18), 2), "")), "")</f>
        <v/>
      </c>
      <c r="R878" s="586">
        <f>_xlfn.IFS(G878="ETAPA", SUMIFS(ValorTotalSemD, Nivel, A878), G878="SUB-ETAPA", SUMIFS(ValorTotalSemD, SubNivel, C878), TRUE, U878)</f>
        <v/>
      </c>
      <c r="S878" s="587">
        <f>IF(G878="","",IF(OR(G878="etapa",G878="sub-etapa"),"",OFFSET(MCQ!M$20,ROW(M878)-ROW(M$20),0)))</f>
        <v/>
      </c>
      <c r="T878" s="588">
        <f>IFERROR(TRUNC(L878*N878,2),"")</f>
        <v/>
      </c>
      <c r="U878" s="589">
        <f>IFERROR(TRUNC(L878*Q878,2),"")</f>
        <v/>
      </c>
    </row>
    <row r="879">
      <c r="A879" s="18">
        <f>OFFSET(MCQ!A$20,ROW(A879)-ROW(A$20),0)</f>
        <v/>
      </c>
      <c r="B879" s="18">
        <f>OFFSET(MCQ!B$20,ROW(B879)-ROW(B$20),0)</f>
        <v/>
      </c>
      <c r="C879" s="18">
        <f>OFFSET(MCQ!C$20,ROW(C879)-ROW(C$20),0)</f>
        <v/>
      </c>
      <c r="D879" s="18">
        <f>OFFSET(MCQ!D$20,ROW(D879)-ROW(D$20),0)</f>
        <v/>
      </c>
      <c r="E879" s="18">
        <f>OFFSET(MCQ!E$20,ROW(E879)-ROW(E$20),0)</f>
        <v/>
      </c>
      <c r="F879" s="18" t="n"/>
      <c r="G879" s="233">
        <f>OFFSET(MCQ!G$20,ROW(G879)-ROW(G$20),0)</f>
        <v/>
      </c>
      <c r="H879" s="583">
        <f>IF(G879="","",OFFSET(MCQ!H$20,ROW(H879)-ROW(H$20),0))</f>
        <v/>
      </c>
      <c r="I879" s="24">
        <f>IF(G879="","",IF(OR(G879="etapa",G879="sub-etapa"),"",OFFSET(MCQ!I$20,ROW(I879)-ROW(I$20),0)))</f>
        <v/>
      </c>
      <c r="J879" s="25">
        <f>IF(G879="","",OFFSET(MCQ!J$20,ROW(J879)-ROW(J$20),0))</f>
        <v/>
      </c>
      <c r="K879" s="24">
        <f>IF(G879="","",IF(OR(G879="etapa",G879="sub-etapa"),"",OFFSET(MCQ!K$20,ROW(K879)-ROW(K$20),0)))</f>
        <v/>
      </c>
      <c r="L879" s="26">
        <f>IF(G879="","",IF(OR(G879="etapa",G879="sub-etapa"),"",TRUNC(OFFSET(MCQ!L$20,ROW(L879)-ROW(L$20),0),2)))</f>
        <v/>
      </c>
      <c r="M879" s="584">
        <f>IF(I879="", "", IFERROR(VLOOKUP(VALUE(I879), _BaseAbril2026, 4, 0), IFERROR(VLOOKUP(TEXT(I879, "@"), _BaseAbril2026, 4, 0), "")))</f>
        <v/>
      </c>
      <c r="N879" s="585">
        <f>IFERROR(IF(S879="BDI1", TRUNC(M879*(1+$O$18), 2),IF(S879="BDI2", TRUNC(M879*(1+$N$18), 2), "")), "")</f>
        <v/>
      </c>
      <c r="O879" s="586">
        <f>_xlfn.IFS(G879="ETAPA", SUMIFS(ValorTotalComD, Nivel, A879), G879="SUB-ETAPA", SUMIFS(ValorTotalComD, SubNivel, C879), TRUE, T879)</f>
        <v/>
      </c>
      <c r="P879" s="584">
        <f>IF(I879="", "", IFERROR(VLOOKUP(VALUE(I879), _BaseAbril2026, 5, 0), IFERROR(VLOOKUP(TEXT(I879, "@"), _BaseAbril2026, 5, 0), "")))</f>
        <v/>
      </c>
      <c r="Q879" s="585">
        <f>IFERROR(IF(S879="BDI1", TRUNC(P879*(1+$R$18), 2),IF(S879="BDI2", TRUNC(P879*(1+$Q$18), 2), "")), "")</f>
        <v/>
      </c>
      <c r="R879" s="586">
        <f>_xlfn.IFS(G879="ETAPA", SUMIFS(ValorTotalSemD, Nivel, A879), G879="SUB-ETAPA", SUMIFS(ValorTotalSemD, SubNivel, C879), TRUE, U879)</f>
        <v/>
      </c>
      <c r="S879" s="587">
        <f>IF(G879="","",IF(OR(G879="etapa",G879="sub-etapa"),"",OFFSET(MCQ!M$20,ROW(M879)-ROW(M$20),0)))</f>
        <v/>
      </c>
      <c r="T879" s="588">
        <f>IFERROR(TRUNC(L879*N879,2),"")</f>
        <v/>
      </c>
      <c r="U879" s="589">
        <f>IFERROR(TRUNC(L879*Q879,2),"")</f>
        <v/>
      </c>
    </row>
    <row r="880">
      <c r="A880" s="18">
        <f>OFFSET(MCQ!A$20,ROW(A880)-ROW(A$20),0)</f>
        <v/>
      </c>
      <c r="B880" s="18">
        <f>OFFSET(MCQ!B$20,ROW(B880)-ROW(B$20),0)</f>
        <v/>
      </c>
      <c r="C880" s="18">
        <f>OFFSET(MCQ!C$20,ROW(C880)-ROW(C$20),0)</f>
        <v/>
      </c>
      <c r="D880" s="18">
        <f>OFFSET(MCQ!D$20,ROW(D880)-ROW(D$20),0)</f>
        <v/>
      </c>
      <c r="E880" s="18">
        <f>OFFSET(MCQ!E$20,ROW(E880)-ROW(E$20),0)</f>
        <v/>
      </c>
      <c r="F880" s="18" t="n"/>
      <c r="G880" s="233">
        <f>OFFSET(MCQ!G$20,ROW(G880)-ROW(G$20),0)</f>
        <v/>
      </c>
      <c r="H880" s="583">
        <f>IF(G880="","",OFFSET(MCQ!H$20,ROW(H880)-ROW(H$20),0))</f>
        <v/>
      </c>
      <c r="I880" s="24">
        <f>IF(G880="","",IF(OR(G880="etapa",G880="sub-etapa"),"",OFFSET(MCQ!I$20,ROW(I880)-ROW(I$20),0)))</f>
        <v/>
      </c>
      <c r="J880" s="25">
        <f>IF(G880="","",OFFSET(MCQ!J$20,ROW(J880)-ROW(J$20),0))</f>
        <v/>
      </c>
      <c r="K880" s="24">
        <f>IF(G880="","",IF(OR(G880="etapa",G880="sub-etapa"),"",OFFSET(MCQ!K$20,ROW(K880)-ROW(K$20),0)))</f>
        <v/>
      </c>
      <c r="L880" s="26">
        <f>IF(G880="","",IF(OR(G880="etapa",G880="sub-etapa"),"",TRUNC(OFFSET(MCQ!L$20,ROW(L880)-ROW(L$20),0),2)))</f>
        <v/>
      </c>
      <c r="M880" s="584">
        <f>IF(I880="", "", IFERROR(VLOOKUP(VALUE(I880), _BaseAbril2026, 4, 0), IFERROR(VLOOKUP(TEXT(I880, "@"), _BaseAbril2026, 4, 0), "")))</f>
        <v/>
      </c>
      <c r="N880" s="585">
        <f>IFERROR(IF(S880="BDI1", TRUNC(M880*(1+$O$18), 2),IF(S880="BDI2", TRUNC(M880*(1+$N$18), 2), "")), "")</f>
        <v/>
      </c>
      <c r="O880" s="586">
        <f>_xlfn.IFS(G880="ETAPA", SUMIFS(ValorTotalComD, Nivel, A880), G880="SUB-ETAPA", SUMIFS(ValorTotalComD, SubNivel, C880), TRUE, T880)</f>
        <v/>
      </c>
      <c r="P880" s="584">
        <f>IF(I880="", "", IFERROR(VLOOKUP(VALUE(I880), _BaseAbril2026, 5, 0), IFERROR(VLOOKUP(TEXT(I880, "@"), _BaseAbril2026, 5, 0), "")))</f>
        <v/>
      </c>
      <c r="Q880" s="585">
        <f>IFERROR(IF(S880="BDI1", TRUNC(P880*(1+$R$18), 2),IF(S880="BDI2", TRUNC(P880*(1+$Q$18), 2), "")), "")</f>
        <v/>
      </c>
      <c r="R880" s="586">
        <f>_xlfn.IFS(G880="ETAPA", SUMIFS(ValorTotalSemD, Nivel, A880), G880="SUB-ETAPA", SUMIFS(ValorTotalSemD, SubNivel, C880), TRUE, U880)</f>
        <v/>
      </c>
      <c r="S880" s="587">
        <f>IF(G880="","",IF(OR(G880="etapa",G880="sub-etapa"),"",OFFSET(MCQ!M$20,ROW(M880)-ROW(M$20),0)))</f>
        <v/>
      </c>
      <c r="T880" s="588">
        <f>IFERROR(TRUNC(L880*N880,2),"")</f>
        <v/>
      </c>
      <c r="U880" s="589">
        <f>IFERROR(TRUNC(L880*Q880,2),"")</f>
        <v/>
      </c>
    </row>
    <row r="881">
      <c r="A881" s="18">
        <f>OFFSET(MCQ!A$20,ROW(A881)-ROW(A$20),0)</f>
        <v/>
      </c>
      <c r="B881" s="18">
        <f>OFFSET(MCQ!B$20,ROW(B881)-ROW(B$20),0)</f>
        <v/>
      </c>
      <c r="C881" s="18">
        <f>OFFSET(MCQ!C$20,ROW(C881)-ROW(C$20),0)</f>
        <v/>
      </c>
      <c r="D881" s="18">
        <f>OFFSET(MCQ!D$20,ROW(D881)-ROW(D$20),0)</f>
        <v/>
      </c>
      <c r="E881" s="18">
        <f>OFFSET(MCQ!E$20,ROW(E881)-ROW(E$20),0)</f>
        <v/>
      </c>
      <c r="F881" s="18" t="n"/>
      <c r="G881" s="233">
        <f>OFFSET(MCQ!G$20,ROW(G881)-ROW(G$20),0)</f>
        <v/>
      </c>
      <c r="H881" s="583">
        <f>IF(G881="","",OFFSET(MCQ!H$20,ROW(H881)-ROW(H$20),0))</f>
        <v/>
      </c>
      <c r="I881" s="24">
        <f>IF(G881="","",IF(OR(G881="etapa",G881="sub-etapa"),"",OFFSET(MCQ!I$20,ROW(I881)-ROW(I$20),0)))</f>
        <v/>
      </c>
      <c r="J881" s="25">
        <f>IF(G881="","",OFFSET(MCQ!J$20,ROW(J881)-ROW(J$20),0))</f>
        <v/>
      </c>
      <c r="K881" s="24">
        <f>IF(G881="","",IF(OR(G881="etapa",G881="sub-etapa"),"",OFFSET(MCQ!K$20,ROW(K881)-ROW(K$20),0)))</f>
        <v/>
      </c>
      <c r="L881" s="26">
        <f>IF(G881="","",IF(OR(G881="etapa",G881="sub-etapa"),"",TRUNC(OFFSET(MCQ!L$20,ROW(L881)-ROW(L$20),0),2)))</f>
        <v/>
      </c>
      <c r="M881" s="584">
        <f>IF(I881="", "", IFERROR(VLOOKUP(VALUE(I881), _BaseAbril2026, 4, 0), IFERROR(VLOOKUP(TEXT(I881, "@"), _BaseAbril2026, 4, 0), "")))</f>
        <v/>
      </c>
      <c r="N881" s="585">
        <f>IFERROR(IF(S881="BDI1", TRUNC(M881*(1+$O$18), 2),IF(S881="BDI2", TRUNC(M881*(1+$N$18), 2), "")), "")</f>
        <v/>
      </c>
      <c r="O881" s="586">
        <f>_xlfn.IFS(G881="ETAPA", SUMIFS(ValorTotalComD, Nivel, A881), G881="SUB-ETAPA", SUMIFS(ValorTotalComD, SubNivel, C881), TRUE, T881)</f>
        <v/>
      </c>
      <c r="P881" s="584">
        <f>IF(I881="", "", IFERROR(VLOOKUP(VALUE(I881), _BaseAbril2026, 5, 0), IFERROR(VLOOKUP(TEXT(I881, "@"), _BaseAbril2026, 5, 0), "")))</f>
        <v/>
      </c>
      <c r="Q881" s="585">
        <f>IFERROR(IF(S881="BDI1", TRUNC(P881*(1+$R$18), 2),IF(S881="BDI2", TRUNC(P881*(1+$Q$18), 2), "")), "")</f>
        <v/>
      </c>
      <c r="R881" s="586">
        <f>_xlfn.IFS(G881="ETAPA", SUMIFS(ValorTotalSemD, Nivel, A881), G881="SUB-ETAPA", SUMIFS(ValorTotalSemD, SubNivel, C881), TRUE, U881)</f>
        <v/>
      </c>
      <c r="S881" s="587">
        <f>IF(G881="","",IF(OR(G881="etapa",G881="sub-etapa"),"",OFFSET(MCQ!M$20,ROW(M881)-ROW(M$20),0)))</f>
        <v/>
      </c>
      <c r="T881" s="588">
        <f>IFERROR(TRUNC(L881*N881,2),"")</f>
        <v/>
      </c>
      <c r="U881" s="589">
        <f>IFERROR(TRUNC(L881*Q881,2),"")</f>
        <v/>
      </c>
    </row>
    <row r="882">
      <c r="A882" s="18">
        <f>OFFSET(MCQ!A$20,ROW(A882)-ROW(A$20),0)</f>
        <v/>
      </c>
      <c r="B882" s="18">
        <f>OFFSET(MCQ!B$20,ROW(B882)-ROW(B$20),0)</f>
        <v/>
      </c>
      <c r="C882" s="18">
        <f>OFFSET(MCQ!C$20,ROW(C882)-ROW(C$20),0)</f>
        <v/>
      </c>
      <c r="D882" s="18">
        <f>OFFSET(MCQ!D$20,ROW(D882)-ROW(D$20),0)</f>
        <v/>
      </c>
      <c r="E882" s="18">
        <f>OFFSET(MCQ!E$20,ROW(E882)-ROW(E$20),0)</f>
        <v/>
      </c>
      <c r="F882" s="18" t="n"/>
      <c r="G882" s="233">
        <f>OFFSET(MCQ!G$20,ROW(G882)-ROW(G$20),0)</f>
        <v/>
      </c>
      <c r="H882" s="583">
        <f>IF(G882="","",OFFSET(MCQ!H$20,ROW(H882)-ROW(H$20),0))</f>
        <v/>
      </c>
      <c r="I882" s="24">
        <f>IF(G882="","",IF(OR(G882="etapa",G882="sub-etapa"),"",OFFSET(MCQ!I$20,ROW(I882)-ROW(I$20),0)))</f>
        <v/>
      </c>
      <c r="J882" s="25">
        <f>IF(G882="","",OFFSET(MCQ!J$20,ROW(J882)-ROW(J$20),0))</f>
        <v/>
      </c>
      <c r="K882" s="24">
        <f>IF(G882="","",IF(OR(G882="etapa",G882="sub-etapa"),"",OFFSET(MCQ!K$20,ROW(K882)-ROW(K$20),0)))</f>
        <v/>
      </c>
      <c r="L882" s="26">
        <f>IF(G882="","",IF(OR(G882="etapa",G882="sub-etapa"),"",TRUNC(OFFSET(MCQ!L$20,ROW(L882)-ROW(L$20),0),2)))</f>
        <v/>
      </c>
      <c r="M882" s="584">
        <f>IF(I882="", "", IFERROR(VLOOKUP(VALUE(I882), _BaseAbril2026, 4, 0), IFERROR(VLOOKUP(TEXT(I882, "@"), _BaseAbril2026, 4, 0), "")))</f>
        <v/>
      </c>
      <c r="N882" s="585">
        <f>IFERROR(IF(S882="BDI1", TRUNC(M882*(1+$O$18), 2),IF(S882="BDI2", TRUNC(M882*(1+$N$18), 2), "")), "")</f>
        <v/>
      </c>
      <c r="O882" s="586">
        <f>_xlfn.IFS(G882="ETAPA", SUMIFS(ValorTotalComD, Nivel, A882), G882="SUB-ETAPA", SUMIFS(ValorTotalComD, SubNivel, C882), TRUE, T882)</f>
        <v/>
      </c>
      <c r="P882" s="584">
        <f>IF(I882="", "", IFERROR(VLOOKUP(VALUE(I882), _BaseAbril2026, 5, 0), IFERROR(VLOOKUP(TEXT(I882, "@"), _BaseAbril2026, 5, 0), "")))</f>
        <v/>
      </c>
      <c r="Q882" s="585">
        <f>IFERROR(IF(S882="BDI1", TRUNC(P882*(1+$R$18), 2),IF(S882="BDI2", TRUNC(P882*(1+$Q$18), 2), "")), "")</f>
        <v/>
      </c>
      <c r="R882" s="586">
        <f>_xlfn.IFS(G882="ETAPA", SUMIFS(ValorTotalSemD, Nivel, A882), G882="SUB-ETAPA", SUMIFS(ValorTotalSemD, SubNivel, C882), TRUE, U882)</f>
        <v/>
      </c>
      <c r="S882" s="587">
        <f>IF(G882="","",IF(OR(G882="etapa",G882="sub-etapa"),"",OFFSET(MCQ!M$20,ROW(M882)-ROW(M$20),0)))</f>
        <v/>
      </c>
      <c r="T882" s="588">
        <f>IFERROR(TRUNC(L882*N882,2),"")</f>
        <v/>
      </c>
      <c r="U882" s="589">
        <f>IFERROR(TRUNC(L882*Q882,2),"")</f>
        <v/>
      </c>
    </row>
    <row r="883">
      <c r="A883" s="18">
        <f>OFFSET(MCQ!A$20,ROW(A883)-ROW(A$20),0)</f>
        <v/>
      </c>
      <c r="B883" s="18">
        <f>OFFSET(MCQ!B$20,ROW(B883)-ROW(B$20),0)</f>
        <v/>
      </c>
      <c r="C883" s="18">
        <f>OFFSET(MCQ!C$20,ROW(C883)-ROW(C$20),0)</f>
        <v/>
      </c>
      <c r="D883" s="18">
        <f>OFFSET(MCQ!D$20,ROW(D883)-ROW(D$20),0)</f>
        <v/>
      </c>
      <c r="E883" s="18">
        <f>OFFSET(MCQ!E$20,ROW(E883)-ROW(E$20),0)</f>
        <v/>
      </c>
      <c r="F883" s="18" t="n"/>
      <c r="G883" s="233">
        <f>OFFSET(MCQ!G$20,ROW(G883)-ROW(G$20),0)</f>
        <v/>
      </c>
      <c r="H883" s="583">
        <f>IF(G883="","",OFFSET(MCQ!H$20,ROW(H883)-ROW(H$20),0))</f>
        <v/>
      </c>
      <c r="I883" s="24">
        <f>IF(G883="","",IF(OR(G883="etapa",G883="sub-etapa"),"",OFFSET(MCQ!I$20,ROW(I883)-ROW(I$20),0)))</f>
        <v/>
      </c>
      <c r="J883" s="25">
        <f>IF(G883="","",OFFSET(MCQ!J$20,ROW(J883)-ROW(J$20),0))</f>
        <v/>
      </c>
      <c r="K883" s="24">
        <f>IF(G883="","",IF(OR(G883="etapa",G883="sub-etapa"),"",OFFSET(MCQ!K$20,ROW(K883)-ROW(K$20),0)))</f>
        <v/>
      </c>
      <c r="L883" s="26">
        <f>IF(G883="","",IF(OR(G883="etapa",G883="sub-etapa"),"",TRUNC(OFFSET(MCQ!L$20,ROW(L883)-ROW(L$20),0),2)))</f>
        <v/>
      </c>
      <c r="M883" s="584">
        <f>IF(I883="", "", IFERROR(VLOOKUP(VALUE(I883), _BaseAbril2026, 4, 0), IFERROR(VLOOKUP(TEXT(I883, "@"), _BaseAbril2026, 4, 0), "")))</f>
        <v/>
      </c>
      <c r="N883" s="585">
        <f>IFERROR(IF(S883="BDI1", TRUNC(M883*(1+$O$18), 2),IF(S883="BDI2", TRUNC(M883*(1+$N$18), 2), "")), "")</f>
        <v/>
      </c>
      <c r="O883" s="586">
        <f>_xlfn.IFS(G883="ETAPA", SUMIFS(ValorTotalComD, Nivel, A883), G883="SUB-ETAPA", SUMIFS(ValorTotalComD, SubNivel, C883), TRUE, T883)</f>
        <v/>
      </c>
      <c r="P883" s="584">
        <f>IF(I883="", "", IFERROR(VLOOKUP(VALUE(I883), _BaseAbril2026, 5, 0), IFERROR(VLOOKUP(TEXT(I883, "@"), _BaseAbril2026, 5, 0), "")))</f>
        <v/>
      </c>
      <c r="Q883" s="585">
        <f>IFERROR(IF(S883="BDI1", TRUNC(P883*(1+$R$18), 2),IF(S883="BDI2", TRUNC(P883*(1+$Q$18), 2), "")), "")</f>
        <v/>
      </c>
      <c r="R883" s="586">
        <f>_xlfn.IFS(G883="ETAPA", SUMIFS(ValorTotalSemD, Nivel, A883), G883="SUB-ETAPA", SUMIFS(ValorTotalSemD, SubNivel, C883), TRUE, U883)</f>
        <v/>
      </c>
      <c r="S883" s="587">
        <f>IF(G883="","",IF(OR(G883="etapa",G883="sub-etapa"),"",OFFSET(MCQ!M$20,ROW(M883)-ROW(M$20),0)))</f>
        <v/>
      </c>
      <c r="T883" s="588">
        <f>IFERROR(TRUNC(L883*N883,2),"")</f>
        <v/>
      </c>
      <c r="U883" s="589">
        <f>IFERROR(TRUNC(L883*Q883,2),"")</f>
        <v/>
      </c>
    </row>
    <row r="884">
      <c r="A884" s="18">
        <f>OFFSET(MCQ!A$20,ROW(A884)-ROW(A$20),0)</f>
        <v/>
      </c>
      <c r="B884" s="18">
        <f>OFFSET(MCQ!B$20,ROW(B884)-ROW(B$20),0)</f>
        <v/>
      </c>
      <c r="C884" s="18">
        <f>OFFSET(MCQ!C$20,ROW(C884)-ROW(C$20),0)</f>
        <v/>
      </c>
      <c r="D884" s="18">
        <f>OFFSET(MCQ!D$20,ROW(D884)-ROW(D$20),0)</f>
        <v/>
      </c>
      <c r="E884" s="18">
        <f>OFFSET(MCQ!E$20,ROW(E884)-ROW(E$20),0)</f>
        <v/>
      </c>
      <c r="F884" s="18" t="n"/>
      <c r="G884" s="233">
        <f>OFFSET(MCQ!G$20,ROW(G884)-ROW(G$20),0)</f>
        <v/>
      </c>
      <c r="H884" s="583">
        <f>IF(G884="","",OFFSET(MCQ!H$20,ROW(H884)-ROW(H$20),0))</f>
        <v/>
      </c>
      <c r="I884" s="24">
        <f>IF(G884="","",IF(OR(G884="etapa",G884="sub-etapa"),"",OFFSET(MCQ!I$20,ROW(I884)-ROW(I$20),0)))</f>
        <v/>
      </c>
      <c r="J884" s="25">
        <f>IF(G884="","",OFFSET(MCQ!J$20,ROW(J884)-ROW(J$20),0))</f>
        <v/>
      </c>
      <c r="K884" s="24">
        <f>IF(G884="","",IF(OR(G884="etapa",G884="sub-etapa"),"",OFFSET(MCQ!K$20,ROW(K884)-ROW(K$20),0)))</f>
        <v/>
      </c>
      <c r="L884" s="26">
        <f>IF(G884="","",IF(OR(G884="etapa",G884="sub-etapa"),"",TRUNC(OFFSET(MCQ!L$20,ROW(L884)-ROW(L$20),0),2)))</f>
        <v/>
      </c>
      <c r="M884" s="584">
        <f>IF(I884="", "", IFERROR(VLOOKUP(VALUE(I884), _BaseAbril2026, 4, 0), IFERROR(VLOOKUP(TEXT(I884, "@"), _BaseAbril2026, 4, 0), "")))</f>
        <v/>
      </c>
      <c r="N884" s="585">
        <f>IFERROR(IF(S884="BDI1", TRUNC(M884*(1+$O$18), 2),IF(S884="BDI2", TRUNC(M884*(1+$N$18), 2), "")), "")</f>
        <v/>
      </c>
      <c r="O884" s="586">
        <f>_xlfn.IFS(G884="ETAPA", SUMIFS(ValorTotalComD, Nivel, A884), G884="SUB-ETAPA", SUMIFS(ValorTotalComD, SubNivel, C884), TRUE, T884)</f>
        <v/>
      </c>
      <c r="P884" s="584">
        <f>IF(I884="", "", IFERROR(VLOOKUP(VALUE(I884), _BaseAbril2026, 5, 0), IFERROR(VLOOKUP(TEXT(I884, "@"), _BaseAbril2026, 5, 0), "")))</f>
        <v/>
      </c>
      <c r="Q884" s="585">
        <f>IFERROR(IF(S884="BDI1", TRUNC(P884*(1+$R$18), 2),IF(S884="BDI2", TRUNC(P884*(1+$Q$18), 2), "")), "")</f>
        <v/>
      </c>
      <c r="R884" s="586">
        <f>_xlfn.IFS(G884="ETAPA", SUMIFS(ValorTotalSemD, Nivel, A884), G884="SUB-ETAPA", SUMIFS(ValorTotalSemD, SubNivel, C884), TRUE, U884)</f>
        <v/>
      </c>
      <c r="S884" s="587">
        <f>IF(G884="","",IF(OR(G884="etapa",G884="sub-etapa"),"",OFFSET(MCQ!M$20,ROW(M884)-ROW(M$20),0)))</f>
        <v/>
      </c>
      <c r="T884" s="588">
        <f>IFERROR(TRUNC(L884*N884,2),"")</f>
        <v/>
      </c>
      <c r="U884" s="589">
        <f>IFERROR(TRUNC(L884*Q884,2),"")</f>
        <v/>
      </c>
    </row>
    <row r="885">
      <c r="A885" s="18">
        <f>OFFSET(MCQ!A$20,ROW(A885)-ROW(A$20),0)</f>
        <v/>
      </c>
      <c r="B885" s="18">
        <f>OFFSET(MCQ!B$20,ROW(B885)-ROW(B$20),0)</f>
        <v/>
      </c>
      <c r="C885" s="18">
        <f>OFFSET(MCQ!C$20,ROW(C885)-ROW(C$20),0)</f>
        <v/>
      </c>
      <c r="D885" s="18">
        <f>OFFSET(MCQ!D$20,ROW(D885)-ROW(D$20),0)</f>
        <v/>
      </c>
      <c r="E885" s="18">
        <f>OFFSET(MCQ!E$20,ROW(E885)-ROW(E$20),0)</f>
        <v/>
      </c>
      <c r="F885" s="18" t="n"/>
      <c r="G885" s="233">
        <f>OFFSET(MCQ!G$20,ROW(G885)-ROW(G$20),0)</f>
        <v/>
      </c>
      <c r="H885" s="583">
        <f>IF(G885="","",OFFSET(MCQ!H$20,ROW(H885)-ROW(H$20),0))</f>
        <v/>
      </c>
      <c r="I885" s="24">
        <f>IF(G885="","",IF(OR(G885="etapa",G885="sub-etapa"),"",OFFSET(MCQ!I$20,ROW(I885)-ROW(I$20),0)))</f>
        <v/>
      </c>
      <c r="J885" s="25">
        <f>IF(G885="","",OFFSET(MCQ!J$20,ROW(J885)-ROW(J$20),0))</f>
        <v/>
      </c>
      <c r="K885" s="24">
        <f>IF(G885="","",IF(OR(G885="etapa",G885="sub-etapa"),"",OFFSET(MCQ!K$20,ROW(K885)-ROW(K$20),0)))</f>
        <v/>
      </c>
      <c r="L885" s="26">
        <f>IF(G885="","",IF(OR(G885="etapa",G885="sub-etapa"),"",TRUNC(OFFSET(MCQ!L$20,ROW(L885)-ROW(L$20),0),2)))</f>
        <v/>
      </c>
      <c r="M885" s="584">
        <f>IF(I885="", "", IFERROR(VLOOKUP(VALUE(I885), _BaseAbril2026, 4, 0), IFERROR(VLOOKUP(TEXT(I885, "@"), _BaseAbril2026, 4, 0), "")))</f>
        <v/>
      </c>
      <c r="N885" s="585">
        <f>IFERROR(IF(S885="BDI1", TRUNC(M885*(1+$O$18), 2),IF(S885="BDI2", TRUNC(M885*(1+$N$18), 2), "")), "")</f>
        <v/>
      </c>
      <c r="O885" s="586">
        <f>_xlfn.IFS(G885="ETAPA", SUMIFS(ValorTotalComD, Nivel, A885), G885="SUB-ETAPA", SUMIFS(ValorTotalComD, SubNivel, C885), TRUE, T885)</f>
        <v/>
      </c>
      <c r="P885" s="584">
        <f>IF(I885="", "", IFERROR(VLOOKUP(VALUE(I885), _BaseAbril2026, 5, 0), IFERROR(VLOOKUP(TEXT(I885, "@"), _BaseAbril2026, 5, 0), "")))</f>
        <v/>
      </c>
      <c r="Q885" s="585">
        <f>IFERROR(IF(S885="BDI1", TRUNC(P885*(1+$R$18), 2),IF(S885="BDI2", TRUNC(P885*(1+$Q$18), 2), "")), "")</f>
        <v/>
      </c>
      <c r="R885" s="586">
        <f>_xlfn.IFS(G885="ETAPA", SUMIFS(ValorTotalSemD, Nivel, A885), G885="SUB-ETAPA", SUMIFS(ValorTotalSemD, SubNivel, C885), TRUE, U885)</f>
        <v/>
      </c>
      <c r="S885" s="587">
        <f>IF(G885="","",IF(OR(G885="etapa",G885="sub-etapa"),"",OFFSET(MCQ!M$20,ROW(M885)-ROW(M$20),0)))</f>
        <v/>
      </c>
      <c r="T885" s="588">
        <f>IFERROR(TRUNC(L885*N885,2),"")</f>
        <v/>
      </c>
      <c r="U885" s="589">
        <f>IFERROR(TRUNC(L885*Q885,2),"")</f>
        <v/>
      </c>
    </row>
    <row r="886">
      <c r="A886" s="18">
        <f>OFFSET(MCQ!A$20,ROW(A886)-ROW(A$20),0)</f>
        <v/>
      </c>
      <c r="B886" s="18">
        <f>OFFSET(MCQ!B$20,ROW(B886)-ROW(B$20),0)</f>
        <v/>
      </c>
      <c r="C886" s="18">
        <f>OFFSET(MCQ!C$20,ROW(C886)-ROW(C$20),0)</f>
        <v/>
      </c>
      <c r="D886" s="18">
        <f>OFFSET(MCQ!D$20,ROW(D886)-ROW(D$20),0)</f>
        <v/>
      </c>
      <c r="E886" s="18">
        <f>OFFSET(MCQ!E$20,ROW(E886)-ROW(E$20),0)</f>
        <v/>
      </c>
      <c r="F886" s="18" t="n"/>
      <c r="G886" s="233">
        <f>OFFSET(MCQ!G$20,ROW(G886)-ROW(G$20),0)</f>
        <v/>
      </c>
      <c r="H886" s="583">
        <f>IF(G886="","",OFFSET(MCQ!H$20,ROW(H886)-ROW(H$20),0))</f>
        <v/>
      </c>
      <c r="I886" s="24">
        <f>IF(G886="","",IF(OR(G886="etapa",G886="sub-etapa"),"",OFFSET(MCQ!I$20,ROW(I886)-ROW(I$20),0)))</f>
        <v/>
      </c>
      <c r="J886" s="25">
        <f>IF(G886="","",OFFSET(MCQ!J$20,ROW(J886)-ROW(J$20),0))</f>
        <v/>
      </c>
      <c r="K886" s="24">
        <f>IF(G886="","",IF(OR(G886="etapa",G886="sub-etapa"),"",OFFSET(MCQ!K$20,ROW(K886)-ROW(K$20),0)))</f>
        <v/>
      </c>
      <c r="L886" s="26">
        <f>IF(G886="","",IF(OR(G886="etapa",G886="sub-etapa"),"",TRUNC(OFFSET(MCQ!L$20,ROW(L886)-ROW(L$20),0),2)))</f>
        <v/>
      </c>
      <c r="M886" s="584">
        <f>IF(I886="", "", IFERROR(VLOOKUP(VALUE(I886), _BaseAbril2026, 4, 0), IFERROR(VLOOKUP(TEXT(I886, "@"), _BaseAbril2026, 4, 0), "")))</f>
        <v/>
      </c>
      <c r="N886" s="585">
        <f>IFERROR(IF(S886="BDI1", TRUNC(M886*(1+$O$18), 2),IF(S886="BDI2", TRUNC(M886*(1+$N$18), 2), "")), "")</f>
        <v/>
      </c>
      <c r="O886" s="586">
        <f>_xlfn.IFS(G886="ETAPA", SUMIFS(ValorTotalComD, Nivel, A886), G886="SUB-ETAPA", SUMIFS(ValorTotalComD, SubNivel, C886), TRUE, T886)</f>
        <v/>
      </c>
      <c r="P886" s="584">
        <f>IF(I886="", "", IFERROR(VLOOKUP(VALUE(I886), _BaseAbril2026, 5, 0), IFERROR(VLOOKUP(TEXT(I886, "@"), _BaseAbril2026, 5, 0), "")))</f>
        <v/>
      </c>
      <c r="Q886" s="585">
        <f>IFERROR(IF(S886="BDI1", TRUNC(P886*(1+$R$18), 2),IF(S886="BDI2", TRUNC(P886*(1+$Q$18), 2), "")), "")</f>
        <v/>
      </c>
      <c r="R886" s="586">
        <f>_xlfn.IFS(G886="ETAPA", SUMIFS(ValorTotalSemD, Nivel, A886), G886="SUB-ETAPA", SUMIFS(ValorTotalSemD, SubNivel, C886), TRUE, U886)</f>
        <v/>
      </c>
      <c r="S886" s="587">
        <f>IF(G886="","",IF(OR(G886="etapa",G886="sub-etapa"),"",OFFSET(MCQ!M$20,ROW(M886)-ROW(M$20),0)))</f>
        <v/>
      </c>
      <c r="T886" s="588">
        <f>IFERROR(TRUNC(L886*N886,2),"")</f>
        <v/>
      </c>
      <c r="U886" s="589">
        <f>IFERROR(TRUNC(L886*Q886,2),"")</f>
        <v/>
      </c>
    </row>
    <row r="887">
      <c r="A887" s="18">
        <f>OFFSET(MCQ!A$20,ROW(A887)-ROW(A$20),0)</f>
        <v/>
      </c>
      <c r="B887" s="18">
        <f>OFFSET(MCQ!B$20,ROW(B887)-ROW(B$20),0)</f>
        <v/>
      </c>
      <c r="C887" s="18">
        <f>OFFSET(MCQ!C$20,ROW(C887)-ROW(C$20),0)</f>
        <v/>
      </c>
      <c r="D887" s="18">
        <f>OFFSET(MCQ!D$20,ROW(D887)-ROW(D$20),0)</f>
        <v/>
      </c>
      <c r="E887" s="18">
        <f>OFFSET(MCQ!E$20,ROW(E887)-ROW(E$20),0)</f>
        <v/>
      </c>
      <c r="F887" s="18" t="n"/>
      <c r="G887" s="233">
        <f>OFFSET(MCQ!G$20,ROW(G887)-ROW(G$20),0)</f>
        <v/>
      </c>
      <c r="H887" s="583">
        <f>IF(G887="","",OFFSET(MCQ!H$20,ROW(H887)-ROW(H$20),0))</f>
        <v/>
      </c>
      <c r="I887" s="24">
        <f>IF(G887="","",IF(OR(G887="etapa",G887="sub-etapa"),"",OFFSET(MCQ!I$20,ROW(I887)-ROW(I$20),0)))</f>
        <v/>
      </c>
      <c r="J887" s="25">
        <f>IF(G887="","",OFFSET(MCQ!J$20,ROW(J887)-ROW(J$20),0))</f>
        <v/>
      </c>
      <c r="K887" s="24">
        <f>IF(G887="","",IF(OR(G887="etapa",G887="sub-etapa"),"",OFFSET(MCQ!K$20,ROW(K887)-ROW(K$20),0)))</f>
        <v/>
      </c>
      <c r="L887" s="26">
        <f>IF(G887="","",IF(OR(G887="etapa",G887="sub-etapa"),"",TRUNC(OFFSET(MCQ!L$20,ROW(L887)-ROW(L$20),0),2)))</f>
        <v/>
      </c>
      <c r="M887" s="584">
        <f>IF(I887="", "", IFERROR(VLOOKUP(VALUE(I887), _BaseAbril2026, 4, 0), IFERROR(VLOOKUP(TEXT(I887, "@"), _BaseAbril2026, 4, 0), "")))</f>
        <v/>
      </c>
      <c r="N887" s="585">
        <f>IFERROR(IF(S887="BDI1", TRUNC(M887*(1+$O$18), 2),IF(S887="BDI2", TRUNC(M887*(1+$N$18), 2), "")), "")</f>
        <v/>
      </c>
      <c r="O887" s="586">
        <f>_xlfn.IFS(G887="ETAPA", SUMIFS(ValorTotalComD, Nivel, A887), G887="SUB-ETAPA", SUMIFS(ValorTotalComD, SubNivel, C887), TRUE, T887)</f>
        <v/>
      </c>
      <c r="P887" s="584">
        <f>IF(I887="", "", IFERROR(VLOOKUP(VALUE(I887), _BaseAbril2026, 5, 0), IFERROR(VLOOKUP(TEXT(I887, "@"), _BaseAbril2026, 5, 0), "")))</f>
        <v/>
      </c>
      <c r="Q887" s="585">
        <f>IFERROR(IF(S887="BDI1", TRUNC(P887*(1+$R$18), 2),IF(S887="BDI2", TRUNC(P887*(1+$Q$18), 2), "")), "")</f>
        <v/>
      </c>
      <c r="R887" s="586">
        <f>_xlfn.IFS(G887="ETAPA", SUMIFS(ValorTotalSemD, Nivel, A887), G887="SUB-ETAPA", SUMIFS(ValorTotalSemD, SubNivel, C887), TRUE, U887)</f>
        <v/>
      </c>
      <c r="S887" s="587">
        <f>IF(G887="","",IF(OR(G887="etapa",G887="sub-etapa"),"",OFFSET(MCQ!M$20,ROW(M887)-ROW(M$20),0)))</f>
        <v/>
      </c>
      <c r="T887" s="588">
        <f>IFERROR(TRUNC(L887*N887,2),"")</f>
        <v/>
      </c>
      <c r="U887" s="589">
        <f>IFERROR(TRUNC(L887*Q887,2),"")</f>
        <v/>
      </c>
    </row>
    <row r="888">
      <c r="A888" s="18">
        <f>OFFSET(MCQ!A$20,ROW(A888)-ROW(A$20),0)</f>
        <v/>
      </c>
      <c r="B888" s="18">
        <f>OFFSET(MCQ!B$20,ROW(B888)-ROW(B$20),0)</f>
        <v/>
      </c>
      <c r="C888" s="18">
        <f>OFFSET(MCQ!C$20,ROW(C888)-ROW(C$20),0)</f>
        <v/>
      </c>
      <c r="D888" s="18">
        <f>OFFSET(MCQ!D$20,ROW(D888)-ROW(D$20),0)</f>
        <v/>
      </c>
      <c r="E888" s="18">
        <f>OFFSET(MCQ!E$20,ROW(E888)-ROW(E$20),0)</f>
        <v/>
      </c>
      <c r="F888" s="18" t="n"/>
      <c r="G888" s="233">
        <f>OFFSET(MCQ!G$20,ROW(G888)-ROW(G$20),0)</f>
        <v/>
      </c>
      <c r="H888" s="583">
        <f>IF(G888="","",OFFSET(MCQ!H$20,ROW(H888)-ROW(H$20),0))</f>
        <v/>
      </c>
      <c r="I888" s="24">
        <f>IF(G888="","",IF(OR(G888="etapa",G888="sub-etapa"),"",OFFSET(MCQ!I$20,ROW(I888)-ROW(I$20),0)))</f>
        <v/>
      </c>
      <c r="J888" s="25">
        <f>IF(G888="","",OFFSET(MCQ!J$20,ROW(J888)-ROW(J$20),0))</f>
        <v/>
      </c>
      <c r="K888" s="24">
        <f>IF(G888="","",IF(OR(G888="etapa",G888="sub-etapa"),"",OFFSET(MCQ!K$20,ROW(K888)-ROW(K$20),0)))</f>
        <v/>
      </c>
      <c r="L888" s="26">
        <f>IF(G888="","",IF(OR(G888="etapa",G888="sub-etapa"),"",TRUNC(OFFSET(MCQ!L$20,ROW(L888)-ROW(L$20),0),2)))</f>
        <v/>
      </c>
      <c r="M888" s="584">
        <f>IF(I888="", "", IFERROR(VLOOKUP(VALUE(I888), _BaseAbril2026, 4, 0), IFERROR(VLOOKUP(TEXT(I888, "@"), _BaseAbril2026, 4, 0), "")))</f>
        <v/>
      </c>
      <c r="N888" s="585">
        <f>IFERROR(IF(S888="BDI1", TRUNC(M888*(1+$O$18), 2),IF(S888="BDI2", TRUNC(M888*(1+$N$18), 2), "")), "")</f>
        <v/>
      </c>
      <c r="O888" s="586">
        <f>_xlfn.IFS(G888="ETAPA", SUMIFS(ValorTotalComD, Nivel, A888), G888="SUB-ETAPA", SUMIFS(ValorTotalComD, SubNivel, C888), TRUE, T888)</f>
        <v/>
      </c>
      <c r="P888" s="584">
        <f>IF(I888="", "", IFERROR(VLOOKUP(VALUE(I888), _BaseAbril2026, 5, 0), IFERROR(VLOOKUP(TEXT(I888, "@"), _BaseAbril2026, 5, 0), "")))</f>
        <v/>
      </c>
      <c r="Q888" s="585">
        <f>IFERROR(IF(S888="BDI1", TRUNC(P888*(1+$R$18), 2),IF(S888="BDI2", TRUNC(P888*(1+$Q$18), 2), "")), "")</f>
        <v/>
      </c>
      <c r="R888" s="586">
        <f>_xlfn.IFS(G888="ETAPA", SUMIFS(ValorTotalSemD, Nivel, A888), G888="SUB-ETAPA", SUMIFS(ValorTotalSemD, SubNivel, C888), TRUE, U888)</f>
        <v/>
      </c>
      <c r="S888" s="587">
        <f>IF(G888="","",IF(OR(G888="etapa",G888="sub-etapa"),"",OFFSET(MCQ!M$20,ROW(M888)-ROW(M$20),0)))</f>
        <v/>
      </c>
      <c r="T888" s="588">
        <f>IFERROR(TRUNC(L888*N888,2),"")</f>
        <v/>
      </c>
      <c r="U888" s="589">
        <f>IFERROR(TRUNC(L888*Q888,2),"")</f>
        <v/>
      </c>
    </row>
    <row r="889">
      <c r="A889" s="18">
        <f>OFFSET(MCQ!A$20,ROW(A889)-ROW(A$20),0)</f>
        <v/>
      </c>
      <c r="B889" s="18">
        <f>OFFSET(MCQ!B$20,ROW(B889)-ROW(B$20),0)</f>
        <v/>
      </c>
      <c r="C889" s="18">
        <f>OFFSET(MCQ!C$20,ROW(C889)-ROW(C$20),0)</f>
        <v/>
      </c>
      <c r="D889" s="18">
        <f>OFFSET(MCQ!D$20,ROW(D889)-ROW(D$20),0)</f>
        <v/>
      </c>
      <c r="E889" s="18">
        <f>OFFSET(MCQ!E$20,ROW(E889)-ROW(E$20),0)</f>
        <v/>
      </c>
      <c r="F889" s="18" t="n"/>
      <c r="G889" s="233">
        <f>OFFSET(MCQ!G$20,ROW(G889)-ROW(G$20),0)</f>
        <v/>
      </c>
      <c r="H889" s="583">
        <f>IF(G889="","",OFFSET(MCQ!H$20,ROW(H889)-ROW(H$20),0))</f>
        <v/>
      </c>
      <c r="I889" s="24">
        <f>IF(G889="","",IF(OR(G889="etapa",G889="sub-etapa"),"",OFFSET(MCQ!I$20,ROW(I889)-ROW(I$20),0)))</f>
        <v/>
      </c>
      <c r="J889" s="25">
        <f>IF(G889="","",OFFSET(MCQ!J$20,ROW(J889)-ROW(J$20),0))</f>
        <v/>
      </c>
      <c r="K889" s="24">
        <f>IF(G889="","",IF(OR(G889="etapa",G889="sub-etapa"),"",OFFSET(MCQ!K$20,ROW(K889)-ROW(K$20),0)))</f>
        <v/>
      </c>
      <c r="L889" s="26">
        <f>IF(G889="","",IF(OR(G889="etapa",G889="sub-etapa"),"",TRUNC(OFFSET(MCQ!L$20,ROW(L889)-ROW(L$20),0),2)))</f>
        <v/>
      </c>
      <c r="M889" s="584">
        <f>IF(I889="", "", IFERROR(VLOOKUP(VALUE(I889), _BaseAbril2026, 4, 0), IFERROR(VLOOKUP(TEXT(I889, "@"), _BaseAbril2026, 4, 0), "")))</f>
        <v/>
      </c>
      <c r="N889" s="585">
        <f>IFERROR(IF(S889="BDI1", TRUNC(M889*(1+$O$18), 2),IF(S889="BDI2", TRUNC(M889*(1+$N$18), 2), "")), "")</f>
        <v/>
      </c>
      <c r="O889" s="586">
        <f>_xlfn.IFS(G889="ETAPA", SUMIFS(ValorTotalComD, Nivel, A889), G889="SUB-ETAPA", SUMIFS(ValorTotalComD, SubNivel, C889), TRUE, T889)</f>
        <v/>
      </c>
      <c r="P889" s="584">
        <f>IF(I889="", "", IFERROR(VLOOKUP(VALUE(I889), _BaseAbril2026, 5, 0), IFERROR(VLOOKUP(TEXT(I889, "@"), _BaseAbril2026, 5, 0), "")))</f>
        <v/>
      </c>
      <c r="Q889" s="585">
        <f>IFERROR(IF(S889="BDI1", TRUNC(P889*(1+$R$18), 2),IF(S889="BDI2", TRUNC(P889*(1+$Q$18), 2), "")), "")</f>
        <v/>
      </c>
      <c r="R889" s="586">
        <f>_xlfn.IFS(G889="ETAPA", SUMIFS(ValorTotalSemD, Nivel, A889), G889="SUB-ETAPA", SUMIFS(ValorTotalSemD, SubNivel, C889), TRUE, U889)</f>
        <v/>
      </c>
      <c r="S889" s="587">
        <f>IF(G889="","",IF(OR(G889="etapa",G889="sub-etapa"),"",OFFSET(MCQ!M$20,ROW(M889)-ROW(M$20),0)))</f>
        <v/>
      </c>
      <c r="T889" s="588">
        <f>IFERROR(TRUNC(L889*N889,2),"")</f>
        <v/>
      </c>
      <c r="U889" s="589">
        <f>IFERROR(TRUNC(L889*Q889,2),"")</f>
        <v/>
      </c>
    </row>
    <row r="890">
      <c r="A890" s="18">
        <f>OFFSET(MCQ!A$20,ROW(A890)-ROW(A$20),0)</f>
        <v/>
      </c>
      <c r="B890" s="18">
        <f>OFFSET(MCQ!B$20,ROW(B890)-ROW(B$20),0)</f>
        <v/>
      </c>
      <c r="C890" s="18">
        <f>OFFSET(MCQ!C$20,ROW(C890)-ROW(C$20),0)</f>
        <v/>
      </c>
      <c r="D890" s="18">
        <f>OFFSET(MCQ!D$20,ROW(D890)-ROW(D$20),0)</f>
        <v/>
      </c>
      <c r="E890" s="18">
        <f>OFFSET(MCQ!E$20,ROW(E890)-ROW(E$20),0)</f>
        <v/>
      </c>
      <c r="F890" s="18" t="n"/>
      <c r="G890" s="233">
        <f>OFFSET(MCQ!G$20,ROW(G890)-ROW(G$20),0)</f>
        <v/>
      </c>
      <c r="H890" s="583">
        <f>IF(G890="","",OFFSET(MCQ!H$20,ROW(H890)-ROW(H$20),0))</f>
        <v/>
      </c>
      <c r="I890" s="24">
        <f>IF(G890="","",IF(OR(G890="etapa",G890="sub-etapa"),"",OFFSET(MCQ!I$20,ROW(I890)-ROW(I$20),0)))</f>
        <v/>
      </c>
      <c r="J890" s="25">
        <f>IF(G890="","",OFFSET(MCQ!J$20,ROW(J890)-ROW(J$20),0))</f>
        <v/>
      </c>
      <c r="K890" s="24">
        <f>IF(G890="","",IF(OR(G890="etapa",G890="sub-etapa"),"",OFFSET(MCQ!K$20,ROW(K890)-ROW(K$20),0)))</f>
        <v/>
      </c>
      <c r="L890" s="26">
        <f>IF(G890="","",IF(OR(G890="etapa",G890="sub-etapa"),"",TRUNC(OFFSET(MCQ!L$20,ROW(L890)-ROW(L$20),0),2)))</f>
        <v/>
      </c>
      <c r="M890" s="584">
        <f>IF(I890="", "", IFERROR(VLOOKUP(VALUE(I890), _BaseAbril2026, 4, 0), IFERROR(VLOOKUP(TEXT(I890, "@"), _BaseAbril2026, 4, 0), "")))</f>
        <v/>
      </c>
      <c r="N890" s="585">
        <f>IFERROR(IF(S890="BDI1", TRUNC(M890*(1+$O$18), 2),IF(S890="BDI2", TRUNC(M890*(1+$N$18), 2), "")), "")</f>
        <v/>
      </c>
      <c r="O890" s="586">
        <f>_xlfn.IFS(G890="ETAPA", SUMIFS(ValorTotalComD, Nivel, A890), G890="SUB-ETAPA", SUMIFS(ValorTotalComD, SubNivel, C890), TRUE, T890)</f>
        <v/>
      </c>
      <c r="P890" s="584">
        <f>IF(I890="", "", IFERROR(VLOOKUP(VALUE(I890), _BaseAbril2026, 5, 0), IFERROR(VLOOKUP(TEXT(I890, "@"), _BaseAbril2026, 5, 0), "")))</f>
        <v/>
      </c>
      <c r="Q890" s="585">
        <f>IFERROR(IF(S890="BDI1", TRUNC(P890*(1+$R$18), 2),IF(S890="BDI2", TRUNC(P890*(1+$Q$18), 2), "")), "")</f>
        <v/>
      </c>
      <c r="R890" s="586">
        <f>_xlfn.IFS(G890="ETAPA", SUMIFS(ValorTotalSemD, Nivel, A890), G890="SUB-ETAPA", SUMIFS(ValorTotalSemD, SubNivel, C890), TRUE, U890)</f>
        <v/>
      </c>
      <c r="S890" s="587">
        <f>IF(G890="","",IF(OR(G890="etapa",G890="sub-etapa"),"",OFFSET(MCQ!M$20,ROW(M890)-ROW(M$20),0)))</f>
        <v/>
      </c>
      <c r="T890" s="588">
        <f>IFERROR(TRUNC(L890*N890,2),"")</f>
        <v/>
      </c>
      <c r="U890" s="589">
        <f>IFERROR(TRUNC(L890*Q890,2),"")</f>
        <v/>
      </c>
    </row>
    <row r="891">
      <c r="A891" s="18">
        <f>OFFSET(MCQ!A$20,ROW(A891)-ROW(A$20),0)</f>
        <v/>
      </c>
      <c r="B891" s="18">
        <f>OFFSET(MCQ!B$20,ROW(B891)-ROW(B$20),0)</f>
        <v/>
      </c>
      <c r="C891" s="18">
        <f>OFFSET(MCQ!C$20,ROW(C891)-ROW(C$20),0)</f>
        <v/>
      </c>
      <c r="D891" s="18">
        <f>OFFSET(MCQ!D$20,ROW(D891)-ROW(D$20),0)</f>
        <v/>
      </c>
      <c r="E891" s="18">
        <f>OFFSET(MCQ!E$20,ROW(E891)-ROW(E$20),0)</f>
        <v/>
      </c>
      <c r="F891" s="18" t="n"/>
      <c r="G891" s="233">
        <f>OFFSET(MCQ!G$20,ROW(G891)-ROW(G$20),0)</f>
        <v/>
      </c>
      <c r="H891" s="583">
        <f>IF(G891="","",OFFSET(MCQ!H$20,ROW(H891)-ROW(H$20),0))</f>
        <v/>
      </c>
      <c r="I891" s="24">
        <f>IF(G891="","",IF(OR(G891="etapa",G891="sub-etapa"),"",OFFSET(MCQ!I$20,ROW(I891)-ROW(I$20),0)))</f>
        <v/>
      </c>
      <c r="J891" s="25">
        <f>IF(G891="","",OFFSET(MCQ!J$20,ROW(J891)-ROW(J$20),0))</f>
        <v/>
      </c>
      <c r="K891" s="24">
        <f>IF(G891="","",IF(OR(G891="etapa",G891="sub-etapa"),"",OFFSET(MCQ!K$20,ROW(K891)-ROW(K$20),0)))</f>
        <v/>
      </c>
      <c r="L891" s="26">
        <f>IF(G891="","",IF(OR(G891="etapa",G891="sub-etapa"),"",TRUNC(OFFSET(MCQ!L$20,ROW(L891)-ROW(L$20),0),2)))</f>
        <v/>
      </c>
      <c r="M891" s="584">
        <f>IF(I891="", "", IFERROR(VLOOKUP(VALUE(I891), _BaseAbril2026, 4, 0), IFERROR(VLOOKUP(TEXT(I891, "@"), _BaseAbril2026, 4, 0), "")))</f>
        <v/>
      </c>
      <c r="N891" s="585">
        <f>IFERROR(IF(S891="BDI1", TRUNC(M891*(1+$O$18), 2),IF(S891="BDI2", TRUNC(M891*(1+$N$18), 2), "")), "")</f>
        <v/>
      </c>
      <c r="O891" s="586">
        <f>_xlfn.IFS(G891="ETAPA", SUMIFS(ValorTotalComD, Nivel, A891), G891="SUB-ETAPA", SUMIFS(ValorTotalComD, SubNivel, C891), TRUE, T891)</f>
        <v/>
      </c>
      <c r="P891" s="584">
        <f>IF(I891="", "", IFERROR(VLOOKUP(VALUE(I891), _BaseAbril2026, 5, 0), IFERROR(VLOOKUP(TEXT(I891, "@"), _BaseAbril2026, 5, 0), "")))</f>
        <v/>
      </c>
      <c r="Q891" s="585">
        <f>IFERROR(IF(S891="BDI1", TRUNC(P891*(1+$R$18), 2),IF(S891="BDI2", TRUNC(P891*(1+$Q$18), 2), "")), "")</f>
        <v/>
      </c>
      <c r="R891" s="586">
        <f>_xlfn.IFS(G891="ETAPA", SUMIFS(ValorTotalSemD, Nivel, A891), G891="SUB-ETAPA", SUMIFS(ValorTotalSemD, SubNivel, C891), TRUE, U891)</f>
        <v/>
      </c>
      <c r="S891" s="587">
        <f>IF(G891="","",IF(OR(G891="etapa",G891="sub-etapa"),"",OFFSET(MCQ!M$20,ROW(M891)-ROW(M$20),0)))</f>
        <v/>
      </c>
      <c r="T891" s="588">
        <f>IFERROR(TRUNC(L891*N891,2),"")</f>
        <v/>
      </c>
      <c r="U891" s="589">
        <f>IFERROR(TRUNC(L891*Q891,2),"")</f>
        <v/>
      </c>
    </row>
    <row r="892">
      <c r="A892" s="18">
        <f>OFFSET(MCQ!A$20,ROW(A892)-ROW(A$20),0)</f>
        <v/>
      </c>
      <c r="B892" s="18">
        <f>OFFSET(MCQ!B$20,ROW(B892)-ROW(B$20),0)</f>
        <v/>
      </c>
      <c r="C892" s="18">
        <f>OFFSET(MCQ!C$20,ROW(C892)-ROW(C$20),0)</f>
        <v/>
      </c>
      <c r="D892" s="18">
        <f>OFFSET(MCQ!D$20,ROW(D892)-ROW(D$20),0)</f>
        <v/>
      </c>
      <c r="E892" s="18">
        <f>OFFSET(MCQ!E$20,ROW(E892)-ROW(E$20),0)</f>
        <v/>
      </c>
      <c r="F892" s="18" t="n"/>
      <c r="G892" s="233">
        <f>OFFSET(MCQ!G$20,ROW(G892)-ROW(G$20),0)</f>
        <v/>
      </c>
      <c r="H892" s="583">
        <f>IF(G892="","",OFFSET(MCQ!H$20,ROW(H892)-ROW(H$20),0))</f>
        <v/>
      </c>
      <c r="I892" s="24">
        <f>IF(G892="","",IF(OR(G892="etapa",G892="sub-etapa"),"",OFFSET(MCQ!I$20,ROW(I892)-ROW(I$20),0)))</f>
        <v/>
      </c>
      <c r="J892" s="25">
        <f>IF(G892="","",OFFSET(MCQ!J$20,ROW(J892)-ROW(J$20),0))</f>
        <v/>
      </c>
      <c r="K892" s="24">
        <f>IF(G892="","",IF(OR(G892="etapa",G892="sub-etapa"),"",OFFSET(MCQ!K$20,ROW(K892)-ROW(K$20),0)))</f>
        <v/>
      </c>
      <c r="L892" s="26">
        <f>IF(G892="","",IF(OR(G892="etapa",G892="sub-etapa"),"",TRUNC(OFFSET(MCQ!L$20,ROW(L892)-ROW(L$20),0),2)))</f>
        <v/>
      </c>
      <c r="M892" s="584">
        <f>IF(I892="", "", IFERROR(VLOOKUP(VALUE(I892), _BaseAbril2026, 4, 0), IFERROR(VLOOKUP(TEXT(I892, "@"), _BaseAbril2026, 4, 0), "")))</f>
        <v/>
      </c>
      <c r="N892" s="585">
        <f>IFERROR(IF(S892="BDI1", TRUNC(M892*(1+$O$18), 2),IF(S892="BDI2", TRUNC(M892*(1+$N$18), 2), "")), "")</f>
        <v/>
      </c>
      <c r="O892" s="586">
        <f>_xlfn.IFS(G892="ETAPA", SUMIFS(ValorTotalComD, Nivel, A892), G892="SUB-ETAPA", SUMIFS(ValorTotalComD, SubNivel, C892), TRUE, T892)</f>
        <v/>
      </c>
      <c r="P892" s="584">
        <f>IF(I892="", "", IFERROR(VLOOKUP(VALUE(I892), _BaseAbril2026, 5, 0), IFERROR(VLOOKUP(TEXT(I892, "@"), _BaseAbril2026, 5, 0), "")))</f>
        <v/>
      </c>
      <c r="Q892" s="585">
        <f>IFERROR(IF(S892="BDI1", TRUNC(P892*(1+$R$18), 2),IF(S892="BDI2", TRUNC(P892*(1+$Q$18), 2), "")), "")</f>
        <v/>
      </c>
      <c r="R892" s="586">
        <f>_xlfn.IFS(G892="ETAPA", SUMIFS(ValorTotalSemD, Nivel, A892), G892="SUB-ETAPA", SUMIFS(ValorTotalSemD, SubNivel, C892), TRUE, U892)</f>
        <v/>
      </c>
      <c r="S892" s="587">
        <f>IF(G892="","",IF(OR(G892="etapa",G892="sub-etapa"),"",OFFSET(MCQ!M$20,ROW(M892)-ROW(M$20),0)))</f>
        <v/>
      </c>
      <c r="T892" s="588">
        <f>IFERROR(TRUNC(L892*N892,2),"")</f>
        <v/>
      </c>
      <c r="U892" s="589">
        <f>IFERROR(TRUNC(L892*Q892,2),"")</f>
        <v/>
      </c>
    </row>
    <row r="893">
      <c r="A893" s="18">
        <f>OFFSET(MCQ!A$20,ROW(A893)-ROW(A$20),0)</f>
        <v/>
      </c>
      <c r="B893" s="18">
        <f>OFFSET(MCQ!B$20,ROW(B893)-ROW(B$20),0)</f>
        <v/>
      </c>
      <c r="C893" s="18">
        <f>OFFSET(MCQ!C$20,ROW(C893)-ROW(C$20),0)</f>
        <v/>
      </c>
      <c r="D893" s="18">
        <f>OFFSET(MCQ!D$20,ROW(D893)-ROW(D$20),0)</f>
        <v/>
      </c>
      <c r="E893" s="18">
        <f>OFFSET(MCQ!E$20,ROW(E893)-ROW(E$20),0)</f>
        <v/>
      </c>
      <c r="F893" s="18" t="n"/>
      <c r="G893" s="233">
        <f>OFFSET(MCQ!G$20,ROW(G893)-ROW(G$20),0)</f>
        <v/>
      </c>
      <c r="H893" s="583">
        <f>IF(G893="","",OFFSET(MCQ!H$20,ROW(H893)-ROW(H$20),0))</f>
        <v/>
      </c>
      <c r="I893" s="24">
        <f>IF(G893="","",IF(OR(G893="etapa",G893="sub-etapa"),"",OFFSET(MCQ!I$20,ROW(I893)-ROW(I$20),0)))</f>
        <v/>
      </c>
      <c r="J893" s="25">
        <f>IF(G893="","",OFFSET(MCQ!J$20,ROW(J893)-ROW(J$20),0))</f>
        <v/>
      </c>
      <c r="K893" s="24">
        <f>IF(G893="","",IF(OR(G893="etapa",G893="sub-etapa"),"",OFFSET(MCQ!K$20,ROW(K893)-ROW(K$20),0)))</f>
        <v/>
      </c>
      <c r="L893" s="26">
        <f>IF(G893="","",IF(OR(G893="etapa",G893="sub-etapa"),"",TRUNC(OFFSET(MCQ!L$20,ROW(L893)-ROW(L$20),0),2)))</f>
        <v/>
      </c>
      <c r="M893" s="584">
        <f>IF(I893="", "", IFERROR(VLOOKUP(VALUE(I893), _BaseAbril2026, 4, 0), IFERROR(VLOOKUP(TEXT(I893, "@"), _BaseAbril2026, 4, 0), "")))</f>
        <v/>
      </c>
      <c r="N893" s="585">
        <f>IFERROR(IF(S893="BDI1", TRUNC(M893*(1+$O$18), 2),IF(S893="BDI2", TRUNC(M893*(1+$N$18), 2), "")), "")</f>
        <v/>
      </c>
      <c r="O893" s="586">
        <f>_xlfn.IFS(G893="ETAPA", SUMIFS(ValorTotalComD, Nivel, A893), G893="SUB-ETAPA", SUMIFS(ValorTotalComD, SubNivel, C893), TRUE, T893)</f>
        <v/>
      </c>
      <c r="P893" s="584">
        <f>IF(I893="", "", IFERROR(VLOOKUP(VALUE(I893), _BaseAbril2026, 5, 0), IFERROR(VLOOKUP(TEXT(I893, "@"), _BaseAbril2026, 5, 0), "")))</f>
        <v/>
      </c>
      <c r="Q893" s="585">
        <f>IFERROR(IF(S893="BDI1", TRUNC(P893*(1+$R$18), 2),IF(S893="BDI2", TRUNC(P893*(1+$Q$18), 2), "")), "")</f>
        <v/>
      </c>
      <c r="R893" s="586">
        <f>_xlfn.IFS(G893="ETAPA", SUMIFS(ValorTotalSemD, Nivel, A893), G893="SUB-ETAPA", SUMIFS(ValorTotalSemD, SubNivel, C893), TRUE, U893)</f>
        <v/>
      </c>
      <c r="S893" s="587">
        <f>IF(G893="","",IF(OR(G893="etapa",G893="sub-etapa"),"",OFFSET(MCQ!M$20,ROW(M893)-ROW(M$20),0)))</f>
        <v/>
      </c>
      <c r="T893" s="588">
        <f>IFERROR(TRUNC(L893*N893,2),"")</f>
        <v/>
      </c>
      <c r="U893" s="589">
        <f>IFERROR(TRUNC(L893*Q893,2),"")</f>
        <v/>
      </c>
    </row>
    <row r="894">
      <c r="A894" s="18">
        <f>OFFSET(MCQ!A$20,ROW(A894)-ROW(A$20),0)</f>
        <v/>
      </c>
      <c r="B894" s="18">
        <f>OFFSET(MCQ!B$20,ROW(B894)-ROW(B$20),0)</f>
        <v/>
      </c>
      <c r="C894" s="18">
        <f>OFFSET(MCQ!C$20,ROW(C894)-ROW(C$20),0)</f>
        <v/>
      </c>
      <c r="D894" s="18">
        <f>OFFSET(MCQ!D$20,ROW(D894)-ROW(D$20),0)</f>
        <v/>
      </c>
      <c r="E894" s="18">
        <f>OFFSET(MCQ!E$20,ROW(E894)-ROW(E$20),0)</f>
        <v/>
      </c>
      <c r="F894" s="18" t="n"/>
      <c r="G894" s="233">
        <f>OFFSET(MCQ!G$20,ROW(G894)-ROW(G$20),0)</f>
        <v/>
      </c>
      <c r="H894" s="583">
        <f>IF(G894="","",OFFSET(MCQ!H$20,ROW(H894)-ROW(H$20),0))</f>
        <v/>
      </c>
      <c r="I894" s="24">
        <f>IF(G894="","",IF(OR(G894="etapa",G894="sub-etapa"),"",OFFSET(MCQ!I$20,ROW(I894)-ROW(I$20),0)))</f>
        <v/>
      </c>
      <c r="J894" s="25">
        <f>IF(G894="","",OFFSET(MCQ!J$20,ROW(J894)-ROW(J$20),0))</f>
        <v/>
      </c>
      <c r="K894" s="24">
        <f>IF(G894="","",IF(OR(G894="etapa",G894="sub-etapa"),"",OFFSET(MCQ!K$20,ROW(K894)-ROW(K$20),0)))</f>
        <v/>
      </c>
      <c r="L894" s="26">
        <f>IF(G894="","",IF(OR(G894="etapa",G894="sub-etapa"),"",TRUNC(OFFSET(MCQ!L$20,ROW(L894)-ROW(L$20),0),2)))</f>
        <v/>
      </c>
      <c r="M894" s="584">
        <f>IF(I894="", "", IFERROR(VLOOKUP(VALUE(I894), _BaseAbril2026, 4, 0), IFERROR(VLOOKUP(TEXT(I894, "@"), _BaseAbril2026, 4, 0), "")))</f>
        <v/>
      </c>
      <c r="N894" s="585">
        <f>IFERROR(IF(S894="BDI1", TRUNC(M894*(1+$O$18), 2),IF(S894="BDI2", TRUNC(M894*(1+$N$18), 2), "")), "")</f>
        <v/>
      </c>
      <c r="O894" s="586">
        <f>_xlfn.IFS(G894="ETAPA", SUMIFS(ValorTotalComD, Nivel, A894), G894="SUB-ETAPA", SUMIFS(ValorTotalComD, SubNivel, C894), TRUE, T894)</f>
        <v/>
      </c>
      <c r="P894" s="584">
        <f>IF(I894="", "", IFERROR(VLOOKUP(VALUE(I894), _BaseAbril2026, 5, 0), IFERROR(VLOOKUP(TEXT(I894, "@"), _BaseAbril2026, 5, 0), "")))</f>
        <v/>
      </c>
      <c r="Q894" s="585">
        <f>IFERROR(IF(S894="BDI1", TRUNC(P894*(1+$R$18), 2),IF(S894="BDI2", TRUNC(P894*(1+$Q$18), 2), "")), "")</f>
        <v/>
      </c>
      <c r="R894" s="586">
        <f>_xlfn.IFS(G894="ETAPA", SUMIFS(ValorTotalSemD, Nivel, A894), G894="SUB-ETAPA", SUMIFS(ValorTotalSemD, SubNivel, C894), TRUE, U894)</f>
        <v/>
      </c>
      <c r="S894" s="587">
        <f>IF(G894="","",IF(OR(G894="etapa",G894="sub-etapa"),"",OFFSET(MCQ!M$20,ROW(M894)-ROW(M$20),0)))</f>
        <v/>
      </c>
      <c r="T894" s="588">
        <f>IFERROR(TRUNC(L894*N894,2),"")</f>
        <v/>
      </c>
      <c r="U894" s="589">
        <f>IFERROR(TRUNC(L894*Q894,2),"")</f>
        <v/>
      </c>
    </row>
    <row r="895">
      <c r="A895" s="18">
        <f>OFFSET(MCQ!A$20,ROW(A895)-ROW(A$20),0)</f>
        <v/>
      </c>
      <c r="B895" s="18">
        <f>OFFSET(MCQ!B$20,ROW(B895)-ROW(B$20),0)</f>
        <v/>
      </c>
      <c r="C895" s="18">
        <f>OFFSET(MCQ!C$20,ROW(C895)-ROW(C$20),0)</f>
        <v/>
      </c>
      <c r="D895" s="18">
        <f>OFFSET(MCQ!D$20,ROW(D895)-ROW(D$20),0)</f>
        <v/>
      </c>
      <c r="E895" s="18">
        <f>OFFSET(MCQ!E$20,ROW(E895)-ROW(E$20),0)</f>
        <v/>
      </c>
      <c r="F895" s="18" t="n"/>
      <c r="G895" s="233">
        <f>OFFSET(MCQ!G$20,ROW(G895)-ROW(G$20),0)</f>
        <v/>
      </c>
      <c r="H895" s="583">
        <f>IF(G895="","",OFFSET(MCQ!H$20,ROW(H895)-ROW(H$20),0))</f>
        <v/>
      </c>
      <c r="I895" s="24">
        <f>IF(G895="","",IF(OR(G895="etapa",G895="sub-etapa"),"",OFFSET(MCQ!I$20,ROW(I895)-ROW(I$20),0)))</f>
        <v/>
      </c>
      <c r="J895" s="25">
        <f>IF(G895="","",OFFSET(MCQ!J$20,ROW(J895)-ROW(J$20),0))</f>
        <v/>
      </c>
      <c r="K895" s="24">
        <f>IF(G895="","",IF(OR(G895="etapa",G895="sub-etapa"),"",OFFSET(MCQ!K$20,ROW(K895)-ROW(K$20),0)))</f>
        <v/>
      </c>
      <c r="L895" s="26">
        <f>IF(G895="","",IF(OR(G895="etapa",G895="sub-etapa"),"",TRUNC(OFFSET(MCQ!L$20,ROW(L895)-ROW(L$20),0),2)))</f>
        <v/>
      </c>
      <c r="M895" s="584">
        <f>IF(I895="", "", IFERROR(VLOOKUP(VALUE(I895), _BaseAbril2026, 4, 0), IFERROR(VLOOKUP(TEXT(I895, "@"), _BaseAbril2026, 4, 0), "")))</f>
        <v/>
      </c>
      <c r="N895" s="585">
        <f>IFERROR(IF(S895="BDI1", TRUNC(M895*(1+$O$18), 2),IF(S895="BDI2", TRUNC(M895*(1+$N$18), 2), "")), "")</f>
        <v/>
      </c>
      <c r="O895" s="586">
        <f>_xlfn.IFS(G895="ETAPA", SUMIFS(ValorTotalComD, Nivel, A895), G895="SUB-ETAPA", SUMIFS(ValorTotalComD, SubNivel, C895), TRUE, T895)</f>
        <v/>
      </c>
      <c r="P895" s="584">
        <f>IF(I895="", "", IFERROR(VLOOKUP(VALUE(I895), _BaseAbril2026, 5, 0), IFERROR(VLOOKUP(TEXT(I895, "@"), _BaseAbril2026, 5, 0), "")))</f>
        <v/>
      </c>
      <c r="Q895" s="585">
        <f>IFERROR(IF(S895="BDI1", TRUNC(P895*(1+$R$18), 2),IF(S895="BDI2", TRUNC(P895*(1+$Q$18), 2), "")), "")</f>
        <v/>
      </c>
      <c r="R895" s="586">
        <f>_xlfn.IFS(G895="ETAPA", SUMIFS(ValorTotalSemD, Nivel, A895), G895="SUB-ETAPA", SUMIFS(ValorTotalSemD, SubNivel, C895), TRUE, U895)</f>
        <v/>
      </c>
      <c r="S895" s="587">
        <f>IF(G895="","",IF(OR(G895="etapa",G895="sub-etapa"),"",OFFSET(MCQ!M$20,ROW(M895)-ROW(M$20),0)))</f>
        <v/>
      </c>
      <c r="T895" s="588">
        <f>IFERROR(TRUNC(L895*N895,2),"")</f>
        <v/>
      </c>
      <c r="U895" s="589">
        <f>IFERROR(TRUNC(L895*Q895,2),"")</f>
        <v/>
      </c>
    </row>
    <row r="896">
      <c r="A896" s="18">
        <f>OFFSET(MCQ!A$20,ROW(A896)-ROW(A$20),0)</f>
        <v/>
      </c>
      <c r="B896" s="18">
        <f>OFFSET(MCQ!B$20,ROW(B896)-ROW(B$20),0)</f>
        <v/>
      </c>
      <c r="C896" s="18">
        <f>OFFSET(MCQ!C$20,ROW(C896)-ROW(C$20),0)</f>
        <v/>
      </c>
      <c r="D896" s="18">
        <f>OFFSET(MCQ!D$20,ROW(D896)-ROW(D$20),0)</f>
        <v/>
      </c>
      <c r="E896" s="18">
        <f>OFFSET(MCQ!E$20,ROW(E896)-ROW(E$20),0)</f>
        <v/>
      </c>
      <c r="F896" s="18" t="n"/>
      <c r="G896" s="233">
        <f>OFFSET(MCQ!G$20,ROW(G896)-ROW(G$20),0)</f>
        <v/>
      </c>
      <c r="H896" s="583">
        <f>IF(G896="","",OFFSET(MCQ!H$20,ROW(H896)-ROW(H$20),0))</f>
        <v/>
      </c>
      <c r="I896" s="24">
        <f>IF(G896="","",IF(OR(G896="etapa",G896="sub-etapa"),"",OFFSET(MCQ!I$20,ROW(I896)-ROW(I$20),0)))</f>
        <v/>
      </c>
      <c r="J896" s="25">
        <f>IF(G896="","",OFFSET(MCQ!J$20,ROW(J896)-ROW(J$20),0))</f>
        <v/>
      </c>
      <c r="K896" s="24">
        <f>IF(G896="","",IF(OR(G896="etapa",G896="sub-etapa"),"",OFFSET(MCQ!K$20,ROW(K896)-ROW(K$20),0)))</f>
        <v/>
      </c>
      <c r="L896" s="26">
        <f>IF(G896="","",IF(OR(G896="etapa",G896="sub-etapa"),"",TRUNC(OFFSET(MCQ!L$20,ROW(L896)-ROW(L$20),0),2)))</f>
        <v/>
      </c>
      <c r="M896" s="584">
        <f>IF(I896="", "", IFERROR(VLOOKUP(VALUE(I896), _BaseAbril2026, 4, 0), IFERROR(VLOOKUP(TEXT(I896, "@"), _BaseAbril2026, 4, 0), "")))</f>
        <v/>
      </c>
      <c r="N896" s="585">
        <f>IFERROR(IF(S896="BDI1", TRUNC(M896*(1+$O$18), 2),IF(S896="BDI2", TRUNC(M896*(1+$N$18), 2), "")), "")</f>
        <v/>
      </c>
      <c r="O896" s="586">
        <f>_xlfn.IFS(G896="ETAPA", SUMIFS(ValorTotalComD, Nivel, A896), G896="SUB-ETAPA", SUMIFS(ValorTotalComD, SubNivel, C896), TRUE, T896)</f>
        <v/>
      </c>
      <c r="P896" s="584">
        <f>IF(I896="", "", IFERROR(VLOOKUP(VALUE(I896), _BaseAbril2026, 5, 0), IFERROR(VLOOKUP(TEXT(I896, "@"), _BaseAbril2026, 5, 0), "")))</f>
        <v/>
      </c>
      <c r="Q896" s="585">
        <f>IFERROR(IF(S896="BDI1", TRUNC(P896*(1+$R$18), 2),IF(S896="BDI2", TRUNC(P896*(1+$Q$18), 2), "")), "")</f>
        <v/>
      </c>
      <c r="R896" s="586">
        <f>_xlfn.IFS(G896="ETAPA", SUMIFS(ValorTotalSemD, Nivel, A896), G896="SUB-ETAPA", SUMIFS(ValorTotalSemD, SubNivel, C896), TRUE, U896)</f>
        <v/>
      </c>
      <c r="S896" s="587">
        <f>IF(G896="","",IF(OR(G896="etapa",G896="sub-etapa"),"",OFFSET(MCQ!M$20,ROW(M896)-ROW(M$20),0)))</f>
        <v/>
      </c>
      <c r="T896" s="588">
        <f>IFERROR(TRUNC(L896*N896,2),"")</f>
        <v/>
      </c>
      <c r="U896" s="589">
        <f>IFERROR(TRUNC(L896*Q896,2),"")</f>
        <v/>
      </c>
    </row>
    <row r="897">
      <c r="A897" s="18">
        <f>OFFSET(MCQ!A$20,ROW(A897)-ROW(A$20),0)</f>
        <v/>
      </c>
      <c r="B897" s="18">
        <f>OFFSET(MCQ!B$20,ROW(B897)-ROW(B$20),0)</f>
        <v/>
      </c>
      <c r="C897" s="18">
        <f>OFFSET(MCQ!C$20,ROW(C897)-ROW(C$20),0)</f>
        <v/>
      </c>
      <c r="D897" s="18">
        <f>OFFSET(MCQ!D$20,ROW(D897)-ROW(D$20),0)</f>
        <v/>
      </c>
      <c r="E897" s="18">
        <f>OFFSET(MCQ!E$20,ROW(E897)-ROW(E$20),0)</f>
        <v/>
      </c>
      <c r="F897" s="18" t="n"/>
      <c r="G897" s="233">
        <f>OFFSET(MCQ!G$20,ROW(G897)-ROW(G$20),0)</f>
        <v/>
      </c>
      <c r="H897" s="583">
        <f>IF(G897="","",OFFSET(MCQ!H$20,ROW(H897)-ROW(H$20),0))</f>
        <v/>
      </c>
      <c r="I897" s="24">
        <f>IF(G897="","",IF(OR(G897="etapa",G897="sub-etapa"),"",OFFSET(MCQ!I$20,ROW(I897)-ROW(I$20),0)))</f>
        <v/>
      </c>
      <c r="J897" s="25">
        <f>IF(G897="","",OFFSET(MCQ!J$20,ROW(J897)-ROW(J$20),0))</f>
        <v/>
      </c>
      <c r="K897" s="24">
        <f>IF(G897="","",IF(OR(G897="etapa",G897="sub-etapa"),"",OFFSET(MCQ!K$20,ROW(K897)-ROW(K$20),0)))</f>
        <v/>
      </c>
      <c r="L897" s="26">
        <f>IF(G897="","",IF(OR(G897="etapa",G897="sub-etapa"),"",TRUNC(OFFSET(MCQ!L$20,ROW(L897)-ROW(L$20),0),2)))</f>
        <v/>
      </c>
      <c r="M897" s="584">
        <f>IF(I897="", "", IFERROR(VLOOKUP(VALUE(I897), _BaseAbril2026, 4, 0), IFERROR(VLOOKUP(TEXT(I897, "@"), _BaseAbril2026, 4, 0), "")))</f>
        <v/>
      </c>
      <c r="N897" s="585">
        <f>IFERROR(IF(S897="BDI1", TRUNC(M897*(1+$O$18), 2),IF(S897="BDI2", TRUNC(M897*(1+$N$18), 2), "")), "")</f>
        <v/>
      </c>
      <c r="O897" s="586">
        <f>_xlfn.IFS(G897="ETAPA", SUMIFS(ValorTotalComD, Nivel, A897), G897="SUB-ETAPA", SUMIFS(ValorTotalComD, SubNivel, C897), TRUE, T897)</f>
        <v/>
      </c>
      <c r="P897" s="584">
        <f>IF(I897="", "", IFERROR(VLOOKUP(VALUE(I897), _BaseAbril2026, 5, 0), IFERROR(VLOOKUP(TEXT(I897, "@"), _BaseAbril2026, 5, 0), "")))</f>
        <v/>
      </c>
      <c r="Q897" s="585">
        <f>IFERROR(IF(S897="BDI1", TRUNC(P897*(1+$R$18), 2),IF(S897="BDI2", TRUNC(P897*(1+$Q$18), 2), "")), "")</f>
        <v/>
      </c>
      <c r="R897" s="586">
        <f>_xlfn.IFS(G897="ETAPA", SUMIFS(ValorTotalSemD, Nivel, A897), G897="SUB-ETAPA", SUMIFS(ValorTotalSemD, SubNivel, C897), TRUE, U897)</f>
        <v/>
      </c>
      <c r="S897" s="587">
        <f>IF(G897="","",IF(OR(G897="etapa",G897="sub-etapa"),"",OFFSET(MCQ!M$20,ROW(M897)-ROW(M$20),0)))</f>
        <v/>
      </c>
      <c r="T897" s="588">
        <f>IFERROR(TRUNC(L897*N897,2),"")</f>
        <v/>
      </c>
      <c r="U897" s="589">
        <f>IFERROR(TRUNC(L897*Q897,2),"")</f>
        <v/>
      </c>
    </row>
    <row r="898">
      <c r="A898" s="18">
        <f>OFFSET(MCQ!A$20,ROW(A898)-ROW(A$20),0)</f>
        <v/>
      </c>
      <c r="B898" s="18">
        <f>OFFSET(MCQ!B$20,ROW(B898)-ROW(B$20),0)</f>
        <v/>
      </c>
      <c r="C898" s="18">
        <f>OFFSET(MCQ!C$20,ROW(C898)-ROW(C$20),0)</f>
        <v/>
      </c>
      <c r="D898" s="18">
        <f>OFFSET(MCQ!D$20,ROW(D898)-ROW(D$20),0)</f>
        <v/>
      </c>
      <c r="E898" s="18">
        <f>OFFSET(MCQ!E$20,ROW(E898)-ROW(E$20),0)</f>
        <v/>
      </c>
      <c r="F898" s="18" t="n"/>
      <c r="G898" s="233">
        <f>OFFSET(MCQ!G$20,ROW(G898)-ROW(G$20),0)</f>
        <v/>
      </c>
      <c r="H898" s="583">
        <f>IF(G898="","",OFFSET(MCQ!H$20,ROW(H898)-ROW(H$20),0))</f>
        <v/>
      </c>
      <c r="I898" s="24">
        <f>IF(G898="","",IF(OR(G898="etapa",G898="sub-etapa"),"",OFFSET(MCQ!I$20,ROW(I898)-ROW(I$20),0)))</f>
        <v/>
      </c>
      <c r="J898" s="25">
        <f>IF(G898="","",OFFSET(MCQ!J$20,ROW(J898)-ROW(J$20),0))</f>
        <v/>
      </c>
      <c r="K898" s="24">
        <f>IF(G898="","",IF(OR(G898="etapa",G898="sub-etapa"),"",OFFSET(MCQ!K$20,ROW(K898)-ROW(K$20),0)))</f>
        <v/>
      </c>
      <c r="L898" s="26">
        <f>IF(G898="","",IF(OR(G898="etapa",G898="sub-etapa"),"",TRUNC(OFFSET(MCQ!L$20,ROW(L898)-ROW(L$20),0),2)))</f>
        <v/>
      </c>
      <c r="M898" s="584">
        <f>IF(I898="", "", IFERROR(VLOOKUP(VALUE(I898), _BaseAbril2026, 4, 0), IFERROR(VLOOKUP(TEXT(I898, "@"), _BaseAbril2026, 4, 0), "")))</f>
        <v/>
      </c>
      <c r="N898" s="585">
        <f>IFERROR(IF(S898="BDI1", TRUNC(M898*(1+$O$18), 2),IF(S898="BDI2", TRUNC(M898*(1+$N$18), 2), "")), "")</f>
        <v/>
      </c>
      <c r="O898" s="586">
        <f>_xlfn.IFS(G898="ETAPA", SUMIFS(ValorTotalComD, Nivel, A898), G898="SUB-ETAPA", SUMIFS(ValorTotalComD, SubNivel, C898), TRUE, T898)</f>
        <v/>
      </c>
      <c r="P898" s="584">
        <f>IF(I898="", "", IFERROR(VLOOKUP(VALUE(I898), _BaseAbril2026, 5, 0), IFERROR(VLOOKUP(TEXT(I898, "@"), _BaseAbril2026, 5, 0), "")))</f>
        <v/>
      </c>
      <c r="Q898" s="585">
        <f>IFERROR(IF(S898="BDI1", TRUNC(P898*(1+$R$18), 2),IF(S898="BDI2", TRUNC(P898*(1+$Q$18), 2), "")), "")</f>
        <v/>
      </c>
      <c r="R898" s="586">
        <f>_xlfn.IFS(G898="ETAPA", SUMIFS(ValorTotalSemD, Nivel, A898), G898="SUB-ETAPA", SUMIFS(ValorTotalSemD, SubNivel, C898), TRUE, U898)</f>
        <v/>
      </c>
      <c r="S898" s="587">
        <f>IF(G898="","",IF(OR(G898="etapa",G898="sub-etapa"),"",OFFSET(MCQ!M$20,ROW(M898)-ROW(M$20),0)))</f>
        <v/>
      </c>
      <c r="T898" s="588">
        <f>IFERROR(TRUNC(L898*N898,2),"")</f>
        <v/>
      </c>
      <c r="U898" s="589">
        <f>IFERROR(TRUNC(L898*Q898,2),"")</f>
        <v/>
      </c>
    </row>
    <row r="899">
      <c r="A899" s="18">
        <f>OFFSET(MCQ!A$20,ROW(A899)-ROW(A$20),0)</f>
        <v/>
      </c>
      <c r="B899" s="18">
        <f>OFFSET(MCQ!B$20,ROW(B899)-ROW(B$20),0)</f>
        <v/>
      </c>
      <c r="C899" s="18">
        <f>OFFSET(MCQ!C$20,ROW(C899)-ROW(C$20),0)</f>
        <v/>
      </c>
      <c r="D899" s="18">
        <f>OFFSET(MCQ!D$20,ROW(D899)-ROW(D$20),0)</f>
        <v/>
      </c>
      <c r="E899" s="18">
        <f>OFFSET(MCQ!E$20,ROW(E899)-ROW(E$20),0)</f>
        <v/>
      </c>
      <c r="F899" s="18" t="n"/>
      <c r="G899" s="233">
        <f>OFFSET(MCQ!G$20,ROW(G899)-ROW(G$20),0)</f>
        <v/>
      </c>
      <c r="H899" s="583">
        <f>IF(G899="","",OFFSET(MCQ!H$20,ROW(H899)-ROW(H$20),0))</f>
        <v/>
      </c>
      <c r="I899" s="24">
        <f>IF(G899="","",IF(OR(G899="etapa",G899="sub-etapa"),"",OFFSET(MCQ!I$20,ROW(I899)-ROW(I$20),0)))</f>
        <v/>
      </c>
      <c r="J899" s="25">
        <f>IF(G899="","",OFFSET(MCQ!J$20,ROW(J899)-ROW(J$20),0))</f>
        <v/>
      </c>
      <c r="K899" s="24">
        <f>IF(G899="","",IF(OR(G899="etapa",G899="sub-etapa"),"",OFFSET(MCQ!K$20,ROW(K899)-ROW(K$20),0)))</f>
        <v/>
      </c>
      <c r="L899" s="26">
        <f>IF(G899="","",IF(OR(G899="etapa",G899="sub-etapa"),"",TRUNC(OFFSET(MCQ!L$20,ROW(L899)-ROW(L$20),0),2)))</f>
        <v/>
      </c>
      <c r="M899" s="584">
        <f>IF(I899="", "", IFERROR(VLOOKUP(VALUE(I899), _BaseAbril2026, 4, 0), IFERROR(VLOOKUP(TEXT(I899, "@"), _BaseAbril2026, 4, 0), "")))</f>
        <v/>
      </c>
      <c r="N899" s="585">
        <f>IFERROR(IF(S899="BDI1", TRUNC(M899*(1+$O$18), 2),IF(S899="BDI2", TRUNC(M899*(1+$N$18), 2), "")), "")</f>
        <v/>
      </c>
      <c r="O899" s="586">
        <f>_xlfn.IFS(G899="ETAPA", SUMIFS(ValorTotalComD, Nivel, A899), G899="SUB-ETAPA", SUMIFS(ValorTotalComD, SubNivel, C899), TRUE, T899)</f>
        <v/>
      </c>
      <c r="P899" s="584">
        <f>IF(I899="", "", IFERROR(VLOOKUP(VALUE(I899), _BaseAbril2026, 5, 0), IFERROR(VLOOKUP(TEXT(I899, "@"), _BaseAbril2026, 5, 0), "")))</f>
        <v/>
      </c>
      <c r="Q899" s="585">
        <f>IFERROR(IF(S899="BDI1", TRUNC(P899*(1+$R$18), 2),IF(S899="BDI2", TRUNC(P899*(1+$Q$18), 2), "")), "")</f>
        <v/>
      </c>
      <c r="R899" s="586">
        <f>_xlfn.IFS(G899="ETAPA", SUMIFS(ValorTotalSemD, Nivel, A899), G899="SUB-ETAPA", SUMIFS(ValorTotalSemD, SubNivel, C899), TRUE, U899)</f>
        <v/>
      </c>
      <c r="S899" s="587">
        <f>IF(G899="","",IF(OR(G899="etapa",G899="sub-etapa"),"",OFFSET(MCQ!M$20,ROW(M899)-ROW(M$20),0)))</f>
        <v/>
      </c>
      <c r="T899" s="588">
        <f>IFERROR(TRUNC(L899*N899,2),"")</f>
        <v/>
      </c>
      <c r="U899" s="589">
        <f>IFERROR(TRUNC(L899*Q899,2),"")</f>
        <v/>
      </c>
    </row>
    <row r="900">
      <c r="A900" s="18">
        <f>OFFSET(MCQ!A$20,ROW(A900)-ROW(A$20),0)</f>
        <v/>
      </c>
      <c r="B900" s="18">
        <f>OFFSET(MCQ!B$20,ROW(B900)-ROW(B$20),0)</f>
        <v/>
      </c>
      <c r="C900" s="18">
        <f>OFFSET(MCQ!C$20,ROW(C900)-ROW(C$20),0)</f>
        <v/>
      </c>
      <c r="D900" s="18">
        <f>OFFSET(MCQ!D$20,ROW(D900)-ROW(D$20),0)</f>
        <v/>
      </c>
      <c r="E900" s="18">
        <f>OFFSET(MCQ!E$20,ROW(E900)-ROW(E$20),0)</f>
        <v/>
      </c>
      <c r="F900" s="18" t="n"/>
      <c r="G900" s="233">
        <f>OFFSET(MCQ!G$20,ROW(G900)-ROW(G$20),0)</f>
        <v/>
      </c>
      <c r="H900" s="583">
        <f>IF(G900="","",OFFSET(MCQ!H$20,ROW(H900)-ROW(H$20),0))</f>
        <v/>
      </c>
      <c r="I900" s="24">
        <f>IF(G900="","",IF(OR(G900="etapa",G900="sub-etapa"),"",OFFSET(MCQ!I$20,ROW(I900)-ROW(I$20),0)))</f>
        <v/>
      </c>
      <c r="J900" s="25">
        <f>IF(G900="","",OFFSET(MCQ!J$20,ROW(J900)-ROW(J$20),0))</f>
        <v/>
      </c>
      <c r="K900" s="24">
        <f>IF(G900="","",IF(OR(G900="etapa",G900="sub-etapa"),"",OFFSET(MCQ!K$20,ROW(K900)-ROW(K$20),0)))</f>
        <v/>
      </c>
      <c r="L900" s="26">
        <f>IF(G900="","",IF(OR(G900="etapa",G900="sub-etapa"),"",TRUNC(OFFSET(MCQ!L$20,ROW(L900)-ROW(L$20),0),2)))</f>
        <v/>
      </c>
      <c r="M900" s="584">
        <f>IF(I900="", "", IFERROR(VLOOKUP(VALUE(I900), _BaseAbril2026, 4, 0), IFERROR(VLOOKUP(TEXT(I900, "@"), _BaseAbril2026, 4, 0), "")))</f>
        <v/>
      </c>
      <c r="N900" s="585">
        <f>IFERROR(IF(S900="BDI1", TRUNC(M900*(1+$O$18), 2),IF(S900="BDI2", TRUNC(M900*(1+$N$18), 2), "")), "")</f>
        <v/>
      </c>
      <c r="O900" s="586">
        <f>_xlfn.IFS(G900="ETAPA", SUMIFS(ValorTotalComD, Nivel, A900), G900="SUB-ETAPA", SUMIFS(ValorTotalComD, SubNivel, C900), TRUE, T900)</f>
        <v/>
      </c>
      <c r="P900" s="584">
        <f>IF(I900="", "", IFERROR(VLOOKUP(VALUE(I900), _BaseAbril2026, 5, 0), IFERROR(VLOOKUP(TEXT(I900, "@"), _BaseAbril2026, 5, 0), "")))</f>
        <v/>
      </c>
      <c r="Q900" s="585">
        <f>IFERROR(IF(S900="BDI1", TRUNC(P900*(1+$R$18), 2),IF(S900="BDI2", TRUNC(P900*(1+$Q$18), 2), "")), "")</f>
        <v/>
      </c>
      <c r="R900" s="586">
        <f>_xlfn.IFS(G900="ETAPA", SUMIFS(ValorTotalSemD, Nivel, A900), G900="SUB-ETAPA", SUMIFS(ValorTotalSemD, SubNivel, C900), TRUE, U900)</f>
        <v/>
      </c>
      <c r="S900" s="587">
        <f>IF(G900="","",IF(OR(G900="etapa",G900="sub-etapa"),"",OFFSET(MCQ!M$20,ROW(M900)-ROW(M$20),0)))</f>
        <v/>
      </c>
      <c r="T900" s="588">
        <f>IFERROR(TRUNC(L900*N900,2),"")</f>
        <v/>
      </c>
      <c r="U900" s="589">
        <f>IFERROR(TRUNC(L900*Q900,2),"")</f>
        <v/>
      </c>
    </row>
    <row r="901">
      <c r="A901" s="18">
        <f>OFFSET(MCQ!A$20,ROW(A901)-ROW(A$20),0)</f>
        <v/>
      </c>
      <c r="B901" s="18">
        <f>OFFSET(MCQ!B$20,ROW(B901)-ROW(B$20),0)</f>
        <v/>
      </c>
      <c r="C901" s="18">
        <f>OFFSET(MCQ!C$20,ROW(C901)-ROW(C$20),0)</f>
        <v/>
      </c>
      <c r="D901" s="18">
        <f>OFFSET(MCQ!D$20,ROW(D901)-ROW(D$20),0)</f>
        <v/>
      </c>
      <c r="E901" s="18">
        <f>OFFSET(MCQ!E$20,ROW(E901)-ROW(E$20),0)</f>
        <v/>
      </c>
      <c r="F901" s="18" t="n"/>
      <c r="G901" s="233">
        <f>OFFSET(MCQ!G$20,ROW(G901)-ROW(G$20),0)</f>
        <v/>
      </c>
      <c r="H901" s="583">
        <f>IF(G901="","",OFFSET(MCQ!H$20,ROW(H901)-ROW(H$20),0))</f>
        <v/>
      </c>
      <c r="I901" s="24">
        <f>IF(G901="","",IF(OR(G901="etapa",G901="sub-etapa"),"",OFFSET(MCQ!I$20,ROW(I901)-ROW(I$20),0)))</f>
        <v/>
      </c>
      <c r="J901" s="25">
        <f>IF(G901="","",OFFSET(MCQ!J$20,ROW(J901)-ROW(J$20),0))</f>
        <v/>
      </c>
      <c r="K901" s="24">
        <f>IF(G901="","",IF(OR(G901="etapa",G901="sub-etapa"),"",OFFSET(MCQ!K$20,ROW(K901)-ROW(K$20),0)))</f>
        <v/>
      </c>
      <c r="L901" s="26">
        <f>IF(G901="","",IF(OR(G901="etapa",G901="sub-etapa"),"",TRUNC(OFFSET(MCQ!L$20,ROW(L901)-ROW(L$20),0),2)))</f>
        <v/>
      </c>
      <c r="M901" s="584">
        <f>IF(I901="", "", IFERROR(VLOOKUP(VALUE(I901), _BaseAbril2026, 4, 0), IFERROR(VLOOKUP(TEXT(I901, "@"), _BaseAbril2026, 4, 0), "")))</f>
        <v/>
      </c>
      <c r="N901" s="585">
        <f>IFERROR(IF(S901="BDI1", TRUNC(M901*(1+$O$18), 2),IF(S901="BDI2", TRUNC(M901*(1+$N$18), 2), "")), "")</f>
        <v/>
      </c>
      <c r="O901" s="586">
        <f>_xlfn.IFS(G901="ETAPA", SUMIFS(ValorTotalComD, Nivel, A901), G901="SUB-ETAPA", SUMIFS(ValorTotalComD, SubNivel, C901), TRUE, T901)</f>
        <v/>
      </c>
      <c r="P901" s="584">
        <f>IF(I901="", "", IFERROR(VLOOKUP(VALUE(I901), _BaseAbril2026, 5, 0), IFERROR(VLOOKUP(TEXT(I901, "@"), _BaseAbril2026, 5, 0), "")))</f>
        <v/>
      </c>
      <c r="Q901" s="585">
        <f>IFERROR(IF(S901="BDI1", TRUNC(P901*(1+$R$18), 2),IF(S901="BDI2", TRUNC(P901*(1+$Q$18), 2), "")), "")</f>
        <v/>
      </c>
      <c r="R901" s="586">
        <f>_xlfn.IFS(G901="ETAPA", SUMIFS(ValorTotalSemD, Nivel, A901), G901="SUB-ETAPA", SUMIFS(ValorTotalSemD, SubNivel, C901), TRUE, U901)</f>
        <v/>
      </c>
      <c r="S901" s="587">
        <f>IF(G901="","",IF(OR(G901="etapa",G901="sub-etapa"),"",OFFSET(MCQ!M$20,ROW(M901)-ROW(M$20),0)))</f>
        <v/>
      </c>
      <c r="T901" s="588">
        <f>IFERROR(TRUNC(L901*N901,2),"")</f>
        <v/>
      </c>
      <c r="U901" s="589">
        <f>IFERROR(TRUNC(L901*Q901,2),"")</f>
        <v/>
      </c>
    </row>
    <row r="902">
      <c r="A902" s="18">
        <f>OFFSET(MCQ!A$20,ROW(A902)-ROW(A$20),0)</f>
        <v/>
      </c>
      <c r="B902" s="18">
        <f>OFFSET(MCQ!B$20,ROW(B902)-ROW(B$20),0)</f>
        <v/>
      </c>
      <c r="C902" s="18">
        <f>OFFSET(MCQ!C$20,ROW(C902)-ROW(C$20),0)</f>
        <v/>
      </c>
      <c r="D902" s="18">
        <f>OFFSET(MCQ!D$20,ROW(D902)-ROW(D$20),0)</f>
        <v/>
      </c>
      <c r="E902" s="18">
        <f>OFFSET(MCQ!E$20,ROW(E902)-ROW(E$20),0)</f>
        <v/>
      </c>
      <c r="F902" s="18" t="n"/>
      <c r="G902" s="233">
        <f>OFFSET(MCQ!G$20,ROW(G902)-ROW(G$20),0)</f>
        <v/>
      </c>
      <c r="H902" s="583">
        <f>IF(G902="","",OFFSET(MCQ!H$20,ROW(H902)-ROW(H$20),0))</f>
        <v/>
      </c>
      <c r="I902" s="24">
        <f>IF(G902="","",IF(OR(G902="etapa",G902="sub-etapa"),"",OFFSET(MCQ!I$20,ROW(I902)-ROW(I$20),0)))</f>
        <v/>
      </c>
      <c r="J902" s="25">
        <f>IF(G902="","",OFFSET(MCQ!J$20,ROW(J902)-ROW(J$20),0))</f>
        <v/>
      </c>
      <c r="K902" s="24">
        <f>IF(G902="","",IF(OR(G902="etapa",G902="sub-etapa"),"",OFFSET(MCQ!K$20,ROW(K902)-ROW(K$20),0)))</f>
        <v/>
      </c>
      <c r="L902" s="26">
        <f>IF(G902="","",IF(OR(G902="etapa",G902="sub-etapa"),"",TRUNC(OFFSET(MCQ!L$20,ROW(L902)-ROW(L$20),0),2)))</f>
        <v/>
      </c>
      <c r="M902" s="584">
        <f>IF(I902="", "", IFERROR(VLOOKUP(VALUE(I902), _BaseAbril2026, 4, 0), IFERROR(VLOOKUP(TEXT(I902, "@"), _BaseAbril2026, 4, 0), "")))</f>
        <v/>
      </c>
      <c r="N902" s="585">
        <f>IFERROR(IF(S902="BDI1", TRUNC(M902*(1+$O$18), 2),IF(S902="BDI2", TRUNC(M902*(1+$N$18), 2), "")), "")</f>
        <v/>
      </c>
      <c r="O902" s="586">
        <f>_xlfn.IFS(G902="ETAPA", SUMIFS(ValorTotalComD, Nivel, A902), G902="SUB-ETAPA", SUMIFS(ValorTotalComD, SubNivel, C902), TRUE, T902)</f>
        <v/>
      </c>
      <c r="P902" s="584">
        <f>IF(I902="", "", IFERROR(VLOOKUP(VALUE(I902), _BaseAbril2026, 5, 0), IFERROR(VLOOKUP(TEXT(I902, "@"), _BaseAbril2026, 5, 0), "")))</f>
        <v/>
      </c>
      <c r="Q902" s="585">
        <f>IFERROR(IF(S902="BDI1", TRUNC(P902*(1+$R$18), 2),IF(S902="BDI2", TRUNC(P902*(1+$Q$18), 2), "")), "")</f>
        <v/>
      </c>
      <c r="R902" s="586">
        <f>_xlfn.IFS(G902="ETAPA", SUMIFS(ValorTotalSemD, Nivel, A902), G902="SUB-ETAPA", SUMIFS(ValorTotalSemD, SubNivel, C902), TRUE, U902)</f>
        <v/>
      </c>
      <c r="S902" s="587">
        <f>IF(G902="","",IF(OR(G902="etapa",G902="sub-etapa"),"",OFFSET(MCQ!M$20,ROW(M902)-ROW(M$20),0)))</f>
        <v/>
      </c>
      <c r="T902" s="588">
        <f>IFERROR(TRUNC(L902*N902,2),"")</f>
        <v/>
      </c>
      <c r="U902" s="589">
        <f>IFERROR(TRUNC(L902*Q902,2),"")</f>
        <v/>
      </c>
    </row>
    <row r="903">
      <c r="A903" s="18">
        <f>OFFSET(MCQ!A$20,ROW(A903)-ROW(A$20),0)</f>
        <v/>
      </c>
      <c r="B903" s="18">
        <f>OFFSET(MCQ!B$20,ROW(B903)-ROW(B$20),0)</f>
        <v/>
      </c>
      <c r="C903" s="18">
        <f>OFFSET(MCQ!C$20,ROW(C903)-ROW(C$20),0)</f>
        <v/>
      </c>
      <c r="D903" s="18">
        <f>OFFSET(MCQ!D$20,ROW(D903)-ROW(D$20),0)</f>
        <v/>
      </c>
      <c r="E903" s="18">
        <f>OFFSET(MCQ!E$20,ROW(E903)-ROW(E$20),0)</f>
        <v/>
      </c>
      <c r="F903" s="18" t="n"/>
      <c r="G903" s="233">
        <f>OFFSET(MCQ!G$20,ROW(G903)-ROW(G$20),0)</f>
        <v/>
      </c>
      <c r="H903" s="583">
        <f>IF(G903="","",OFFSET(MCQ!H$20,ROW(H903)-ROW(H$20),0))</f>
        <v/>
      </c>
      <c r="I903" s="24">
        <f>IF(G903="","",IF(OR(G903="etapa",G903="sub-etapa"),"",OFFSET(MCQ!I$20,ROW(I903)-ROW(I$20),0)))</f>
        <v/>
      </c>
      <c r="J903" s="25">
        <f>IF(G903="","",OFFSET(MCQ!J$20,ROW(J903)-ROW(J$20),0))</f>
        <v/>
      </c>
      <c r="K903" s="24">
        <f>IF(G903="","",IF(OR(G903="etapa",G903="sub-etapa"),"",OFFSET(MCQ!K$20,ROW(K903)-ROW(K$20),0)))</f>
        <v/>
      </c>
      <c r="L903" s="26">
        <f>IF(G903="","",IF(OR(G903="etapa",G903="sub-etapa"),"",TRUNC(OFFSET(MCQ!L$20,ROW(L903)-ROW(L$20),0),2)))</f>
        <v/>
      </c>
      <c r="M903" s="584">
        <f>IF(I903="", "", IFERROR(VLOOKUP(VALUE(I903), _BaseAbril2026, 4, 0), IFERROR(VLOOKUP(TEXT(I903, "@"), _BaseAbril2026, 4, 0), "")))</f>
        <v/>
      </c>
      <c r="N903" s="585">
        <f>IFERROR(IF(S903="BDI1", TRUNC(M903*(1+$O$18), 2),IF(S903="BDI2", TRUNC(M903*(1+$N$18), 2), "")), "")</f>
        <v/>
      </c>
      <c r="O903" s="586">
        <f>_xlfn.IFS(G903="ETAPA", SUMIFS(ValorTotalComD, Nivel, A903), G903="SUB-ETAPA", SUMIFS(ValorTotalComD, SubNivel, C903), TRUE, T903)</f>
        <v/>
      </c>
      <c r="P903" s="584">
        <f>IF(I903="", "", IFERROR(VLOOKUP(VALUE(I903), _BaseAbril2026, 5, 0), IFERROR(VLOOKUP(TEXT(I903, "@"), _BaseAbril2026, 5, 0), "")))</f>
        <v/>
      </c>
      <c r="Q903" s="585">
        <f>IFERROR(IF(S903="BDI1", TRUNC(P903*(1+$R$18), 2),IF(S903="BDI2", TRUNC(P903*(1+$Q$18), 2), "")), "")</f>
        <v/>
      </c>
      <c r="R903" s="586">
        <f>_xlfn.IFS(G903="ETAPA", SUMIFS(ValorTotalSemD, Nivel, A903), G903="SUB-ETAPA", SUMIFS(ValorTotalSemD, SubNivel, C903), TRUE, U903)</f>
        <v/>
      </c>
      <c r="S903" s="587">
        <f>IF(G903="","",IF(OR(G903="etapa",G903="sub-etapa"),"",OFFSET(MCQ!M$20,ROW(M903)-ROW(M$20),0)))</f>
        <v/>
      </c>
      <c r="T903" s="588">
        <f>IFERROR(TRUNC(L903*N903,2),"")</f>
        <v/>
      </c>
      <c r="U903" s="589">
        <f>IFERROR(TRUNC(L903*Q903,2),"")</f>
        <v/>
      </c>
    </row>
    <row r="904">
      <c r="A904" s="18">
        <f>OFFSET(MCQ!A$20,ROW(A904)-ROW(A$20),0)</f>
        <v/>
      </c>
      <c r="B904" s="18">
        <f>OFFSET(MCQ!B$20,ROW(B904)-ROW(B$20),0)</f>
        <v/>
      </c>
      <c r="C904" s="18">
        <f>OFFSET(MCQ!C$20,ROW(C904)-ROW(C$20),0)</f>
        <v/>
      </c>
      <c r="D904" s="18">
        <f>OFFSET(MCQ!D$20,ROW(D904)-ROW(D$20),0)</f>
        <v/>
      </c>
      <c r="E904" s="18">
        <f>OFFSET(MCQ!E$20,ROW(E904)-ROW(E$20),0)</f>
        <v/>
      </c>
      <c r="F904" s="18" t="n"/>
      <c r="G904" s="233">
        <f>OFFSET(MCQ!G$20,ROW(G904)-ROW(G$20),0)</f>
        <v/>
      </c>
      <c r="H904" s="583">
        <f>IF(G904="","",OFFSET(MCQ!H$20,ROW(H904)-ROW(H$20),0))</f>
        <v/>
      </c>
      <c r="I904" s="24">
        <f>IF(G904="","",IF(OR(G904="etapa",G904="sub-etapa"),"",OFFSET(MCQ!I$20,ROW(I904)-ROW(I$20),0)))</f>
        <v/>
      </c>
      <c r="J904" s="25">
        <f>IF(G904="","",OFFSET(MCQ!J$20,ROW(J904)-ROW(J$20),0))</f>
        <v/>
      </c>
      <c r="K904" s="24">
        <f>IF(G904="","",IF(OR(G904="etapa",G904="sub-etapa"),"",OFFSET(MCQ!K$20,ROW(K904)-ROW(K$20),0)))</f>
        <v/>
      </c>
      <c r="L904" s="26">
        <f>IF(G904="","",IF(OR(G904="etapa",G904="sub-etapa"),"",TRUNC(OFFSET(MCQ!L$20,ROW(L904)-ROW(L$20),0),2)))</f>
        <v/>
      </c>
      <c r="M904" s="584">
        <f>IF(I904="", "", IFERROR(VLOOKUP(VALUE(I904), _BaseAbril2026, 4, 0), IFERROR(VLOOKUP(TEXT(I904, "@"), _BaseAbril2026, 4, 0), "")))</f>
        <v/>
      </c>
      <c r="N904" s="585">
        <f>IFERROR(IF(S904="BDI1", TRUNC(M904*(1+$O$18), 2),IF(S904="BDI2", TRUNC(M904*(1+$N$18), 2), "")), "")</f>
        <v/>
      </c>
      <c r="O904" s="586">
        <f>_xlfn.IFS(G904="ETAPA", SUMIFS(ValorTotalComD, Nivel, A904), G904="SUB-ETAPA", SUMIFS(ValorTotalComD, SubNivel, C904), TRUE, T904)</f>
        <v/>
      </c>
      <c r="P904" s="584">
        <f>IF(I904="", "", IFERROR(VLOOKUP(VALUE(I904), _BaseAbril2026, 5, 0), IFERROR(VLOOKUP(TEXT(I904, "@"), _BaseAbril2026, 5, 0), "")))</f>
        <v/>
      </c>
      <c r="Q904" s="585">
        <f>IFERROR(IF(S904="BDI1", TRUNC(P904*(1+$R$18), 2),IF(S904="BDI2", TRUNC(P904*(1+$Q$18), 2), "")), "")</f>
        <v/>
      </c>
      <c r="R904" s="586">
        <f>_xlfn.IFS(G904="ETAPA", SUMIFS(ValorTotalSemD, Nivel, A904), G904="SUB-ETAPA", SUMIFS(ValorTotalSemD, SubNivel, C904), TRUE, U904)</f>
        <v/>
      </c>
      <c r="S904" s="587">
        <f>IF(G904="","",IF(OR(G904="etapa",G904="sub-etapa"),"",OFFSET(MCQ!M$20,ROW(M904)-ROW(M$20),0)))</f>
        <v/>
      </c>
      <c r="T904" s="588">
        <f>IFERROR(TRUNC(L904*N904,2),"")</f>
        <v/>
      </c>
      <c r="U904" s="589">
        <f>IFERROR(TRUNC(L904*Q904,2),"")</f>
        <v/>
      </c>
    </row>
    <row r="905">
      <c r="A905" s="18">
        <f>OFFSET(MCQ!A$20,ROW(A905)-ROW(A$20),0)</f>
        <v/>
      </c>
      <c r="B905" s="18">
        <f>OFFSET(MCQ!B$20,ROW(B905)-ROW(B$20),0)</f>
        <v/>
      </c>
      <c r="C905" s="18">
        <f>OFFSET(MCQ!C$20,ROW(C905)-ROW(C$20),0)</f>
        <v/>
      </c>
      <c r="D905" s="18">
        <f>OFFSET(MCQ!D$20,ROW(D905)-ROW(D$20),0)</f>
        <v/>
      </c>
      <c r="E905" s="18">
        <f>OFFSET(MCQ!E$20,ROW(E905)-ROW(E$20),0)</f>
        <v/>
      </c>
      <c r="F905" s="18" t="n"/>
      <c r="G905" s="233">
        <f>OFFSET(MCQ!G$20,ROW(G905)-ROW(G$20),0)</f>
        <v/>
      </c>
      <c r="H905" s="583">
        <f>IF(G905="","",OFFSET(MCQ!H$20,ROW(H905)-ROW(H$20),0))</f>
        <v/>
      </c>
      <c r="I905" s="24">
        <f>IF(G905="","",IF(OR(G905="etapa",G905="sub-etapa"),"",OFFSET(MCQ!I$20,ROW(I905)-ROW(I$20),0)))</f>
        <v/>
      </c>
      <c r="J905" s="25">
        <f>IF(G905="","",OFFSET(MCQ!J$20,ROW(J905)-ROW(J$20),0))</f>
        <v/>
      </c>
      <c r="K905" s="24">
        <f>IF(G905="","",IF(OR(G905="etapa",G905="sub-etapa"),"",OFFSET(MCQ!K$20,ROW(K905)-ROW(K$20),0)))</f>
        <v/>
      </c>
      <c r="L905" s="26">
        <f>IF(G905="","",IF(OR(G905="etapa",G905="sub-etapa"),"",TRUNC(OFFSET(MCQ!L$20,ROW(L905)-ROW(L$20),0),2)))</f>
        <v/>
      </c>
      <c r="M905" s="584">
        <f>IF(I905="", "", IFERROR(VLOOKUP(VALUE(I905), _BaseAbril2026, 4, 0), IFERROR(VLOOKUP(TEXT(I905, "@"), _BaseAbril2026, 4, 0), "")))</f>
        <v/>
      </c>
      <c r="N905" s="585">
        <f>IFERROR(IF(S905="BDI1", TRUNC(M905*(1+$O$18), 2),IF(S905="BDI2", TRUNC(M905*(1+$N$18), 2), "")), "")</f>
        <v/>
      </c>
      <c r="O905" s="586">
        <f>_xlfn.IFS(G905="ETAPA", SUMIFS(ValorTotalComD, Nivel, A905), G905="SUB-ETAPA", SUMIFS(ValorTotalComD, SubNivel, C905), TRUE, T905)</f>
        <v/>
      </c>
      <c r="P905" s="584">
        <f>IF(I905="", "", IFERROR(VLOOKUP(VALUE(I905), _BaseAbril2026, 5, 0), IFERROR(VLOOKUP(TEXT(I905, "@"), _BaseAbril2026, 5, 0), "")))</f>
        <v/>
      </c>
      <c r="Q905" s="585">
        <f>IFERROR(IF(S905="BDI1", TRUNC(P905*(1+$R$18), 2),IF(S905="BDI2", TRUNC(P905*(1+$Q$18), 2), "")), "")</f>
        <v/>
      </c>
      <c r="R905" s="586">
        <f>_xlfn.IFS(G905="ETAPA", SUMIFS(ValorTotalSemD, Nivel, A905), G905="SUB-ETAPA", SUMIFS(ValorTotalSemD, SubNivel, C905), TRUE, U905)</f>
        <v/>
      </c>
      <c r="S905" s="587">
        <f>IF(G905="","",IF(OR(G905="etapa",G905="sub-etapa"),"",OFFSET(MCQ!M$20,ROW(M905)-ROW(M$20),0)))</f>
        <v/>
      </c>
      <c r="T905" s="588">
        <f>IFERROR(TRUNC(L905*N905,2),"")</f>
        <v/>
      </c>
      <c r="U905" s="589">
        <f>IFERROR(TRUNC(L905*Q905,2),"")</f>
        <v/>
      </c>
    </row>
    <row r="906">
      <c r="A906" s="18">
        <f>OFFSET(MCQ!A$20,ROW(A906)-ROW(A$20),0)</f>
        <v/>
      </c>
      <c r="B906" s="18">
        <f>OFFSET(MCQ!B$20,ROW(B906)-ROW(B$20),0)</f>
        <v/>
      </c>
      <c r="C906" s="18">
        <f>OFFSET(MCQ!C$20,ROW(C906)-ROW(C$20),0)</f>
        <v/>
      </c>
      <c r="D906" s="18">
        <f>OFFSET(MCQ!D$20,ROW(D906)-ROW(D$20),0)</f>
        <v/>
      </c>
      <c r="E906" s="18">
        <f>OFFSET(MCQ!E$20,ROW(E906)-ROW(E$20),0)</f>
        <v/>
      </c>
      <c r="F906" s="18" t="n"/>
      <c r="G906" s="233">
        <f>OFFSET(MCQ!G$20,ROW(G906)-ROW(G$20),0)</f>
        <v/>
      </c>
      <c r="H906" s="583">
        <f>IF(G906="","",OFFSET(MCQ!H$20,ROW(H906)-ROW(H$20),0))</f>
        <v/>
      </c>
      <c r="I906" s="24">
        <f>IF(G906="","",IF(OR(G906="etapa",G906="sub-etapa"),"",OFFSET(MCQ!I$20,ROW(I906)-ROW(I$20),0)))</f>
        <v/>
      </c>
      <c r="J906" s="25">
        <f>IF(G906="","",OFFSET(MCQ!J$20,ROW(J906)-ROW(J$20),0))</f>
        <v/>
      </c>
      <c r="K906" s="24">
        <f>IF(G906="","",IF(OR(G906="etapa",G906="sub-etapa"),"",OFFSET(MCQ!K$20,ROW(K906)-ROW(K$20),0)))</f>
        <v/>
      </c>
      <c r="L906" s="26">
        <f>IF(G906="","",IF(OR(G906="etapa",G906="sub-etapa"),"",TRUNC(OFFSET(MCQ!L$20,ROW(L906)-ROW(L$20),0),2)))</f>
        <v/>
      </c>
      <c r="M906" s="584">
        <f>IF(I906="", "", IFERROR(VLOOKUP(VALUE(I906), _BaseAbril2026, 4, 0), IFERROR(VLOOKUP(TEXT(I906, "@"), _BaseAbril2026, 4, 0), "")))</f>
        <v/>
      </c>
      <c r="N906" s="585">
        <f>IFERROR(IF(S906="BDI1", TRUNC(M906*(1+$O$18), 2),IF(S906="BDI2", TRUNC(M906*(1+$N$18), 2), "")), "")</f>
        <v/>
      </c>
      <c r="O906" s="586">
        <f>_xlfn.IFS(G906="ETAPA", SUMIFS(ValorTotalComD, Nivel, A906), G906="SUB-ETAPA", SUMIFS(ValorTotalComD, SubNivel, C906), TRUE, T906)</f>
        <v/>
      </c>
      <c r="P906" s="584">
        <f>IF(I906="", "", IFERROR(VLOOKUP(VALUE(I906), _BaseAbril2026, 5, 0), IFERROR(VLOOKUP(TEXT(I906, "@"), _BaseAbril2026, 5, 0), "")))</f>
        <v/>
      </c>
      <c r="Q906" s="585">
        <f>IFERROR(IF(S906="BDI1", TRUNC(P906*(1+$R$18), 2),IF(S906="BDI2", TRUNC(P906*(1+$Q$18), 2), "")), "")</f>
        <v/>
      </c>
      <c r="R906" s="586">
        <f>_xlfn.IFS(G906="ETAPA", SUMIFS(ValorTotalSemD, Nivel, A906), G906="SUB-ETAPA", SUMIFS(ValorTotalSemD, SubNivel, C906), TRUE, U906)</f>
        <v/>
      </c>
      <c r="S906" s="587">
        <f>IF(G906="","",IF(OR(G906="etapa",G906="sub-etapa"),"",OFFSET(MCQ!M$20,ROW(M906)-ROW(M$20),0)))</f>
        <v/>
      </c>
      <c r="T906" s="588">
        <f>IFERROR(TRUNC(L906*N906,2),"")</f>
        <v/>
      </c>
      <c r="U906" s="589">
        <f>IFERROR(TRUNC(L906*Q906,2),"")</f>
        <v/>
      </c>
    </row>
    <row r="907">
      <c r="A907" s="18">
        <f>OFFSET(MCQ!A$20,ROW(A907)-ROW(A$20),0)</f>
        <v/>
      </c>
      <c r="B907" s="18">
        <f>OFFSET(MCQ!B$20,ROW(B907)-ROW(B$20),0)</f>
        <v/>
      </c>
      <c r="C907" s="18">
        <f>OFFSET(MCQ!C$20,ROW(C907)-ROW(C$20),0)</f>
        <v/>
      </c>
      <c r="D907" s="18">
        <f>OFFSET(MCQ!D$20,ROW(D907)-ROW(D$20),0)</f>
        <v/>
      </c>
      <c r="E907" s="18">
        <f>OFFSET(MCQ!E$20,ROW(E907)-ROW(E$20),0)</f>
        <v/>
      </c>
      <c r="F907" s="18" t="n"/>
      <c r="G907" s="233">
        <f>OFFSET(MCQ!G$20,ROW(G907)-ROW(G$20),0)</f>
        <v/>
      </c>
      <c r="H907" s="583">
        <f>IF(G907="","",OFFSET(MCQ!H$20,ROW(H907)-ROW(H$20),0))</f>
        <v/>
      </c>
      <c r="I907" s="24">
        <f>IF(G907="","",IF(OR(G907="etapa",G907="sub-etapa"),"",OFFSET(MCQ!I$20,ROW(I907)-ROW(I$20),0)))</f>
        <v/>
      </c>
      <c r="J907" s="25">
        <f>IF(G907="","",OFFSET(MCQ!J$20,ROW(J907)-ROW(J$20),0))</f>
        <v/>
      </c>
      <c r="K907" s="24">
        <f>IF(G907="","",IF(OR(G907="etapa",G907="sub-etapa"),"",OFFSET(MCQ!K$20,ROW(K907)-ROW(K$20),0)))</f>
        <v/>
      </c>
      <c r="L907" s="26">
        <f>IF(G907="","",IF(OR(G907="etapa",G907="sub-etapa"),"",TRUNC(OFFSET(MCQ!L$20,ROW(L907)-ROW(L$20),0),2)))</f>
        <v/>
      </c>
      <c r="M907" s="584">
        <f>IF(I907="", "", IFERROR(VLOOKUP(VALUE(I907), _BaseAbril2026, 4, 0), IFERROR(VLOOKUP(TEXT(I907, "@"), _BaseAbril2026, 4, 0), "")))</f>
        <v/>
      </c>
      <c r="N907" s="585">
        <f>IFERROR(IF(S907="BDI1", TRUNC(M907*(1+$O$18), 2),IF(S907="BDI2", TRUNC(M907*(1+$N$18), 2), "")), "")</f>
        <v/>
      </c>
      <c r="O907" s="586">
        <f>_xlfn.IFS(G907="ETAPA", SUMIFS(ValorTotalComD, Nivel, A907), G907="SUB-ETAPA", SUMIFS(ValorTotalComD, SubNivel, C907), TRUE, T907)</f>
        <v/>
      </c>
      <c r="P907" s="584">
        <f>IF(I907="", "", IFERROR(VLOOKUP(VALUE(I907), _BaseAbril2026, 5, 0), IFERROR(VLOOKUP(TEXT(I907, "@"), _BaseAbril2026, 5, 0), "")))</f>
        <v/>
      </c>
      <c r="Q907" s="585">
        <f>IFERROR(IF(S907="BDI1", TRUNC(P907*(1+$R$18), 2),IF(S907="BDI2", TRUNC(P907*(1+$Q$18), 2), "")), "")</f>
        <v/>
      </c>
      <c r="R907" s="586">
        <f>_xlfn.IFS(G907="ETAPA", SUMIFS(ValorTotalSemD, Nivel, A907), G907="SUB-ETAPA", SUMIFS(ValorTotalSemD, SubNivel, C907), TRUE, U907)</f>
        <v/>
      </c>
      <c r="S907" s="587">
        <f>IF(G907="","",IF(OR(G907="etapa",G907="sub-etapa"),"",OFFSET(MCQ!M$20,ROW(M907)-ROW(M$20),0)))</f>
        <v/>
      </c>
      <c r="T907" s="588">
        <f>IFERROR(TRUNC(L907*N907,2),"")</f>
        <v/>
      </c>
      <c r="U907" s="589">
        <f>IFERROR(TRUNC(L907*Q907,2),"")</f>
        <v/>
      </c>
    </row>
    <row r="908">
      <c r="A908" s="18">
        <f>OFFSET(MCQ!A$20,ROW(A908)-ROW(A$20),0)</f>
        <v/>
      </c>
      <c r="B908" s="18">
        <f>OFFSET(MCQ!B$20,ROW(B908)-ROW(B$20),0)</f>
        <v/>
      </c>
      <c r="C908" s="18">
        <f>OFFSET(MCQ!C$20,ROW(C908)-ROW(C$20),0)</f>
        <v/>
      </c>
      <c r="D908" s="18">
        <f>OFFSET(MCQ!D$20,ROW(D908)-ROW(D$20),0)</f>
        <v/>
      </c>
      <c r="E908" s="18">
        <f>OFFSET(MCQ!E$20,ROW(E908)-ROW(E$20),0)</f>
        <v/>
      </c>
      <c r="F908" s="18" t="n"/>
      <c r="G908" s="233">
        <f>OFFSET(MCQ!G$20,ROW(G908)-ROW(G$20),0)</f>
        <v/>
      </c>
      <c r="H908" s="583">
        <f>IF(G908="","",OFFSET(MCQ!H$20,ROW(H908)-ROW(H$20),0))</f>
        <v/>
      </c>
      <c r="I908" s="24">
        <f>IF(G908="","",IF(OR(G908="etapa",G908="sub-etapa"),"",OFFSET(MCQ!I$20,ROW(I908)-ROW(I$20),0)))</f>
        <v/>
      </c>
      <c r="J908" s="25">
        <f>IF(G908="","",OFFSET(MCQ!J$20,ROW(J908)-ROW(J$20),0))</f>
        <v/>
      </c>
      <c r="K908" s="24">
        <f>IF(G908="","",IF(OR(G908="etapa",G908="sub-etapa"),"",OFFSET(MCQ!K$20,ROW(K908)-ROW(K$20),0)))</f>
        <v/>
      </c>
      <c r="L908" s="26">
        <f>IF(G908="","",IF(OR(G908="etapa",G908="sub-etapa"),"",TRUNC(OFFSET(MCQ!L$20,ROW(L908)-ROW(L$20),0),2)))</f>
        <v/>
      </c>
      <c r="M908" s="584">
        <f>IF(I908="", "", IFERROR(VLOOKUP(VALUE(I908), _BaseAbril2026, 4, 0), IFERROR(VLOOKUP(TEXT(I908, "@"), _BaseAbril2026, 4, 0), "")))</f>
        <v/>
      </c>
      <c r="N908" s="585">
        <f>IFERROR(IF(S908="BDI1", TRUNC(M908*(1+$O$18), 2),IF(S908="BDI2", TRUNC(M908*(1+$N$18), 2), "")), "")</f>
        <v/>
      </c>
      <c r="O908" s="586">
        <f>_xlfn.IFS(G908="ETAPA", SUMIFS(ValorTotalComD, Nivel, A908), G908="SUB-ETAPA", SUMIFS(ValorTotalComD, SubNivel, C908), TRUE, T908)</f>
        <v/>
      </c>
      <c r="P908" s="584">
        <f>IF(I908="", "", IFERROR(VLOOKUP(VALUE(I908), _BaseAbril2026, 5, 0), IFERROR(VLOOKUP(TEXT(I908, "@"), _BaseAbril2026, 5, 0), "")))</f>
        <v/>
      </c>
      <c r="Q908" s="585">
        <f>IFERROR(IF(S908="BDI1", TRUNC(P908*(1+$R$18), 2),IF(S908="BDI2", TRUNC(P908*(1+$Q$18), 2), "")), "")</f>
        <v/>
      </c>
      <c r="R908" s="586">
        <f>_xlfn.IFS(G908="ETAPA", SUMIFS(ValorTotalSemD, Nivel, A908), G908="SUB-ETAPA", SUMIFS(ValorTotalSemD, SubNivel, C908), TRUE, U908)</f>
        <v/>
      </c>
      <c r="S908" s="587">
        <f>IF(G908="","",IF(OR(G908="etapa",G908="sub-etapa"),"",OFFSET(MCQ!M$20,ROW(M908)-ROW(M$20),0)))</f>
        <v/>
      </c>
      <c r="T908" s="588">
        <f>IFERROR(TRUNC(L908*N908,2),"")</f>
        <v/>
      </c>
      <c r="U908" s="589">
        <f>IFERROR(TRUNC(L908*Q908,2),"")</f>
        <v/>
      </c>
    </row>
    <row r="909">
      <c r="A909" s="18">
        <f>OFFSET(MCQ!A$20,ROW(A909)-ROW(A$20),0)</f>
        <v/>
      </c>
      <c r="B909" s="18">
        <f>OFFSET(MCQ!B$20,ROW(B909)-ROW(B$20),0)</f>
        <v/>
      </c>
      <c r="C909" s="18">
        <f>OFFSET(MCQ!C$20,ROW(C909)-ROW(C$20),0)</f>
        <v/>
      </c>
      <c r="D909" s="18">
        <f>OFFSET(MCQ!D$20,ROW(D909)-ROW(D$20),0)</f>
        <v/>
      </c>
      <c r="E909" s="18">
        <f>OFFSET(MCQ!E$20,ROW(E909)-ROW(E$20),0)</f>
        <v/>
      </c>
      <c r="F909" s="18" t="n"/>
      <c r="G909" s="233">
        <f>OFFSET(MCQ!G$20,ROW(G909)-ROW(G$20),0)</f>
        <v/>
      </c>
      <c r="H909" s="583">
        <f>IF(G909="","",OFFSET(MCQ!H$20,ROW(H909)-ROW(H$20),0))</f>
        <v/>
      </c>
      <c r="I909" s="24">
        <f>IF(G909="","",IF(OR(G909="etapa",G909="sub-etapa"),"",OFFSET(MCQ!I$20,ROW(I909)-ROW(I$20),0)))</f>
        <v/>
      </c>
      <c r="J909" s="25">
        <f>IF(G909="","",OFFSET(MCQ!J$20,ROW(J909)-ROW(J$20),0))</f>
        <v/>
      </c>
      <c r="K909" s="24">
        <f>IF(G909="","",IF(OR(G909="etapa",G909="sub-etapa"),"",OFFSET(MCQ!K$20,ROW(K909)-ROW(K$20),0)))</f>
        <v/>
      </c>
      <c r="L909" s="26">
        <f>IF(G909="","",IF(OR(G909="etapa",G909="sub-etapa"),"",TRUNC(OFFSET(MCQ!L$20,ROW(L909)-ROW(L$20),0),2)))</f>
        <v/>
      </c>
      <c r="M909" s="584">
        <f>IF(I909="", "", IFERROR(VLOOKUP(VALUE(I909), _BaseAbril2026, 4, 0), IFERROR(VLOOKUP(TEXT(I909, "@"), _BaseAbril2026, 4, 0), "")))</f>
        <v/>
      </c>
      <c r="N909" s="585">
        <f>IFERROR(IF(S909="BDI1", TRUNC(M909*(1+$O$18), 2),IF(S909="BDI2", TRUNC(M909*(1+$N$18), 2), "")), "")</f>
        <v/>
      </c>
      <c r="O909" s="586">
        <f>_xlfn.IFS(G909="ETAPA", SUMIFS(ValorTotalComD, Nivel, A909), G909="SUB-ETAPA", SUMIFS(ValorTotalComD, SubNivel, C909), TRUE, T909)</f>
        <v/>
      </c>
      <c r="P909" s="584">
        <f>IF(I909="", "", IFERROR(VLOOKUP(VALUE(I909), _BaseAbril2026, 5, 0), IFERROR(VLOOKUP(TEXT(I909, "@"), _BaseAbril2026, 5, 0), "")))</f>
        <v/>
      </c>
      <c r="Q909" s="585">
        <f>IFERROR(IF(S909="BDI1", TRUNC(P909*(1+$R$18), 2),IF(S909="BDI2", TRUNC(P909*(1+$Q$18), 2), "")), "")</f>
        <v/>
      </c>
      <c r="R909" s="586">
        <f>_xlfn.IFS(G909="ETAPA", SUMIFS(ValorTotalSemD, Nivel, A909), G909="SUB-ETAPA", SUMIFS(ValorTotalSemD, SubNivel, C909), TRUE, U909)</f>
        <v/>
      </c>
      <c r="S909" s="587">
        <f>IF(G909="","",IF(OR(G909="etapa",G909="sub-etapa"),"",OFFSET(MCQ!M$20,ROW(M909)-ROW(M$20),0)))</f>
        <v/>
      </c>
      <c r="T909" s="588">
        <f>IFERROR(TRUNC(L909*N909,2),"")</f>
        <v/>
      </c>
      <c r="U909" s="589">
        <f>IFERROR(TRUNC(L909*Q909,2),"")</f>
        <v/>
      </c>
    </row>
    <row r="910">
      <c r="A910" s="18">
        <f>OFFSET(MCQ!A$20,ROW(A910)-ROW(A$20),0)</f>
        <v/>
      </c>
      <c r="B910" s="18">
        <f>OFFSET(MCQ!B$20,ROW(B910)-ROW(B$20),0)</f>
        <v/>
      </c>
      <c r="C910" s="18">
        <f>OFFSET(MCQ!C$20,ROW(C910)-ROW(C$20),0)</f>
        <v/>
      </c>
      <c r="D910" s="18">
        <f>OFFSET(MCQ!D$20,ROW(D910)-ROW(D$20),0)</f>
        <v/>
      </c>
      <c r="E910" s="18">
        <f>OFFSET(MCQ!E$20,ROW(E910)-ROW(E$20),0)</f>
        <v/>
      </c>
      <c r="F910" s="18" t="n"/>
      <c r="G910" s="233">
        <f>OFFSET(MCQ!G$20,ROW(G910)-ROW(G$20),0)</f>
        <v/>
      </c>
      <c r="H910" s="583">
        <f>IF(G910="","",OFFSET(MCQ!H$20,ROW(H910)-ROW(H$20),0))</f>
        <v/>
      </c>
      <c r="I910" s="24">
        <f>IF(G910="","",IF(OR(G910="etapa",G910="sub-etapa"),"",OFFSET(MCQ!I$20,ROW(I910)-ROW(I$20),0)))</f>
        <v/>
      </c>
      <c r="J910" s="25">
        <f>IF(G910="","",OFFSET(MCQ!J$20,ROW(J910)-ROW(J$20),0))</f>
        <v/>
      </c>
      <c r="K910" s="24">
        <f>IF(G910="","",IF(OR(G910="etapa",G910="sub-etapa"),"",OFFSET(MCQ!K$20,ROW(K910)-ROW(K$20),0)))</f>
        <v/>
      </c>
      <c r="L910" s="26">
        <f>IF(G910="","",IF(OR(G910="etapa",G910="sub-etapa"),"",TRUNC(OFFSET(MCQ!L$20,ROW(L910)-ROW(L$20),0),2)))</f>
        <v/>
      </c>
      <c r="M910" s="584">
        <f>IF(I910="", "", IFERROR(VLOOKUP(VALUE(I910), _BaseAbril2026, 4, 0), IFERROR(VLOOKUP(TEXT(I910, "@"), _BaseAbril2026, 4, 0), "")))</f>
        <v/>
      </c>
      <c r="N910" s="585">
        <f>IFERROR(IF(S910="BDI1", TRUNC(M910*(1+$O$18), 2),IF(S910="BDI2", TRUNC(M910*(1+$N$18), 2), "")), "")</f>
        <v/>
      </c>
      <c r="O910" s="586">
        <f>_xlfn.IFS(G910="ETAPA", SUMIFS(ValorTotalComD, Nivel, A910), G910="SUB-ETAPA", SUMIFS(ValorTotalComD, SubNivel, C910), TRUE, T910)</f>
        <v/>
      </c>
      <c r="P910" s="584">
        <f>IF(I910="", "", IFERROR(VLOOKUP(VALUE(I910), _BaseAbril2026, 5, 0), IFERROR(VLOOKUP(TEXT(I910, "@"), _BaseAbril2026, 5, 0), "")))</f>
        <v/>
      </c>
      <c r="Q910" s="585">
        <f>IFERROR(IF(S910="BDI1", TRUNC(P910*(1+$R$18), 2),IF(S910="BDI2", TRUNC(P910*(1+$Q$18), 2), "")), "")</f>
        <v/>
      </c>
      <c r="R910" s="586">
        <f>_xlfn.IFS(G910="ETAPA", SUMIFS(ValorTotalSemD, Nivel, A910), G910="SUB-ETAPA", SUMIFS(ValorTotalSemD, SubNivel, C910), TRUE, U910)</f>
        <v/>
      </c>
      <c r="S910" s="587">
        <f>IF(G910="","",IF(OR(G910="etapa",G910="sub-etapa"),"",OFFSET(MCQ!M$20,ROW(M910)-ROW(M$20),0)))</f>
        <v/>
      </c>
      <c r="T910" s="588">
        <f>IFERROR(TRUNC(L910*N910,2),"")</f>
        <v/>
      </c>
      <c r="U910" s="589">
        <f>IFERROR(TRUNC(L910*Q910,2),"")</f>
        <v/>
      </c>
    </row>
    <row r="911">
      <c r="A911" s="18">
        <f>OFFSET(MCQ!A$20,ROW(A911)-ROW(A$20),0)</f>
        <v/>
      </c>
      <c r="B911" s="18">
        <f>OFFSET(MCQ!B$20,ROW(B911)-ROW(B$20),0)</f>
        <v/>
      </c>
      <c r="C911" s="18">
        <f>OFFSET(MCQ!C$20,ROW(C911)-ROW(C$20),0)</f>
        <v/>
      </c>
      <c r="D911" s="18">
        <f>OFFSET(MCQ!D$20,ROW(D911)-ROW(D$20),0)</f>
        <v/>
      </c>
      <c r="E911" s="18">
        <f>OFFSET(MCQ!E$20,ROW(E911)-ROW(E$20),0)</f>
        <v/>
      </c>
      <c r="F911" s="18" t="n"/>
      <c r="G911" s="233">
        <f>OFFSET(MCQ!G$20,ROW(G911)-ROW(G$20),0)</f>
        <v/>
      </c>
      <c r="H911" s="583">
        <f>IF(G911="","",OFFSET(MCQ!H$20,ROW(H911)-ROW(H$20),0))</f>
        <v/>
      </c>
      <c r="I911" s="24">
        <f>IF(G911="","",IF(OR(G911="etapa",G911="sub-etapa"),"",OFFSET(MCQ!I$20,ROW(I911)-ROW(I$20),0)))</f>
        <v/>
      </c>
      <c r="J911" s="25">
        <f>IF(G911="","",OFFSET(MCQ!J$20,ROW(J911)-ROW(J$20),0))</f>
        <v/>
      </c>
      <c r="K911" s="24">
        <f>IF(G911="","",IF(OR(G911="etapa",G911="sub-etapa"),"",OFFSET(MCQ!K$20,ROW(K911)-ROW(K$20),0)))</f>
        <v/>
      </c>
      <c r="L911" s="26">
        <f>IF(G911="","",IF(OR(G911="etapa",G911="sub-etapa"),"",TRUNC(OFFSET(MCQ!L$20,ROW(L911)-ROW(L$20),0),2)))</f>
        <v/>
      </c>
      <c r="M911" s="584">
        <f>IF(I911="", "", IFERROR(VLOOKUP(VALUE(I911), _BaseAbril2026, 4, 0), IFERROR(VLOOKUP(TEXT(I911, "@"), _BaseAbril2026, 4, 0), "")))</f>
        <v/>
      </c>
      <c r="N911" s="585">
        <f>IFERROR(IF(S911="BDI1", TRUNC(M911*(1+$O$18), 2),IF(S911="BDI2", TRUNC(M911*(1+$N$18), 2), "")), "")</f>
        <v/>
      </c>
      <c r="O911" s="586">
        <f>_xlfn.IFS(G911="ETAPA", SUMIFS(ValorTotalComD, Nivel, A911), G911="SUB-ETAPA", SUMIFS(ValorTotalComD, SubNivel, C911), TRUE, T911)</f>
        <v/>
      </c>
      <c r="P911" s="584">
        <f>IF(I911="", "", IFERROR(VLOOKUP(VALUE(I911), _BaseAbril2026, 5, 0), IFERROR(VLOOKUP(TEXT(I911, "@"), _BaseAbril2026, 5, 0), "")))</f>
        <v/>
      </c>
      <c r="Q911" s="585">
        <f>IFERROR(IF(S911="BDI1", TRUNC(P911*(1+$R$18), 2),IF(S911="BDI2", TRUNC(P911*(1+$Q$18), 2), "")), "")</f>
        <v/>
      </c>
      <c r="R911" s="586">
        <f>_xlfn.IFS(G911="ETAPA", SUMIFS(ValorTotalSemD, Nivel, A911), G911="SUB-ETAPA", SUMIFS(ValorTotalSemD, SubNivel, C911), TRUE, U911)</f>
        <v/>
      </c>
      <c r="S911" s="587">
        <f>IF(G911="","",IF(OR(G911="etapa",G911="sub-etapa"),"",OFFSET(MCQ!M$20,ROW(M911)-ROW(M$20),0)))</f>
        <v/>
      </c>
      <c r="T911" s="588">
        <f>IFERROR(TRUNC(L911*N911,2),"")</f>
        <v/>
      </c>
      <c r="U911" s="589">
        <f>IFERROR(TRUNC(L911*Q911,2),"")</f>
        <v/>
      </c>
    </row>
    <row r="912">
      <c r="A912" s="18">
        <f>OFFSET(MCQ!A$20,ROW(A912)-ROW(A$20),0)</f>
        <v/>
      </c>
      <c r="B912" s="18">
        <f>OFFSET(MCQ!B$20,ROW(B912)-ROW(B$20),0)</f>
        <v/>
      </c>
      <c r="C912" s="18">
        <f>OFFSET(MCQ!C$20,ROW(C912)-ROW(C$20),0)</f>
        <v/>
      </c>
      <c r="D912" s="18">
        <f>OFFSET(MCQ!D$20,ROW(D912)-ROW(D$20),0)</f>
        <v/>
      </c>
      <c r="E912" s="18">
        <f>OFFSET(MCQ!E$20,ROW(E912)-ROW(E$20),0)</f>
        <v/>
      </c>
      <c r="F912" s="18" t="n"/>
      <c r="G912" s="233">
        <f>OFFSET(MCQ!G$20,ROW(G912)-ROW(G$20),0)</f>
        <v/>
      </c>
      <c r="H912" s="583">
        <f>IF(G912="","",OFFSET(MCQ!H$20,ROW(H912)-ROW(H$20),0))</f>
        <v/>
      </c>
      <c r="I912" s="24">
        <f>IF(G912="","",IF(OR(G912="etapa",G912="sub-etapa"),"",OFFSET(MCQ!I$20,ROW(I912)-ROW(I$20),0)))</f>
        <v/>
      </c>
      <c r="J912" s="25">
        <f>IF(G912="","",OFFSET(MCQ!J$20,ROW(J912)-ROW(J$20),0))</f>
        <v/>
      </c>
      <c r="K912" s="24">
        <f>IF(G912="","",IF(OR(G912="etapa",G912="sub-etapa"),"",OFFSET(MCQ!K$20,ROW(K912)-ROW(K$20),0)))</f>
        <v/>
      </c>
      <c r="L912" s="26">
        <f>IF(G912="","",IF(OR(G912="etapa",G912="sub-etapa"),"",TRUNC(OFFSET(MCQ!L$20,ROW(L912)-ROW(L$20),0),2)))</f>
        <v/>
      </c>
      <c r="M912" s="584">
        <f>IF(I912="", "", IFERROR(VLOOKUP(VALUE(I912), _BaseAbril2026, 4, 0), IFERROR(VLOOKUP(TEXT(I912, "@"), _BaseAbril2026, 4, 0), "")))</f>
        <v/>
      </c>
      <c r="N912" s="585">
        <f>IFERROR(IF(S912="BDI1", TRUNC(M912*(1+$O$18), 2),IF(S912="BDI2", TRUNC(M912*(1+$N$18), 2), "")), "")</f>
        <v/>
      </c>
      <c r="O912" s="586">
        <f>_xlfn.IFS(G912="ETAPA", SUMIFS(ValorTotalComD, Nivel, A912), G912="SUB-ETAPA", SUMIFS(ValorTotalComD, SubNivel, C912), TRUE, T912)</f>
        <v/>
      </c>
      <c r="P912" s="584">
        <f>IF(I912="", "", IFERROR(VLOOKUP(VALUE(I912), _BaseAbril2026, 5, 0), IFERROR(VLOOKUP(TEXT(I912, "@"), _BaseAbril2026, 5, 0), "")))</f>
        <v/>
      </c>
      <c r="Q912" s="585">
        <f>IFERROR(IF(S912="BDI1", TRUNC(P912*(1+$R$18), 2),IF(S912="BDI2", TRUNC(P912*(1+$Q$18), 2), "")), "")</f>
        <v/>
      </c>
      <c r="R912" s="586">
        <f>_xlfn.IFS(G912="ETAPA", SUMIFS(ValorTotalSemD, Nivel, A912), G912="SUB-ETAPA", SUMIFS(ValorTotalSemD, SubNivel, C912), TRUE, U912)</f>
        <v/>
      </c>
      <c r="S912" s="587">
        <f>IF(G912="","",IF(OR(G912="etapa",G912="sub-etapa"),"",OFFSET(MCQ!M$20,ROW(M912)-ROW(M$20),0)))</f>
        <v/>
      </c>
      <c r="T912" s="588">
        <f>IFERROR(TRUNC(L912*N912,2),"")</f>
        <v/>
      </c>
      <c r="U912" s="589">
        <f>IFERROR(TRUNC(L912*Q912,2),"")</f>
        <v/>
      </c>
    </row>
    <row r="913">
      <c r="A913" s="18">
        <f>OFFSET(MCQ!A$20,ROW(A913)-ROW(A$20),0)</f>
        <v/>
      </c>
      <c r="B913" s="18">
        <f>OFFSET(MCQ!B$20,ROW(B913)-ROW(B$20),0)</f>
        <v/>
      </c>
      <c r="C913" s="18">
        <f>OFFSET(MCQ!C$20,ROW(C913)-ROW(C$20),0)</f>
        <v/>
      </c>
      <c r="D913" s="18">
        <f>OFFSET(MCQ!D$20,ROW(D913)-ROW(D$20),0)</f>
        <v/>
      </c>
      <c r="E913" s="18">
        <f>OFFSET(MCQ!E$20,ROW(E913)-ROW(E$20),0)</f>
        <v/>
      </c>
      <c r="F913" s="18" t="n"/>
      <c r="G913" s="233">
        <f>OFFSET(MCQ!G$20,ROW(G913)-ROW(G$20),0)</f>
        <v/>
      </c>
      <c r="H913" s="583">
        <f>IF(G913="","",OFFSET(MCQ!H$20,ROW(H913)-ROW(H$20),0))</f>
        <v/>
      </c>
      <c r="I913" s="24">
        <f>IF(G913="","",IF(OR(G913="etapa",G913="sub-etapa"),"",OFFSET(MCQ!I$20,ROW(I913)-ROW(I$20),0)))</f>
        <v/>
      </c>
      <c r="J913" s="25">
        <f>IF(G913="","",OFFSET(MCQ!J$20,ROW(J913)-ROW(J$20),0))</f>
        <v/>
      </c>
      <c r="K913" s="24">
        <f>IF(G913="","",IF(OR(G913="etapa",G913="sub-etapa"),"",OFFSET(MCQ!K$20,ROW(K913)-ROW(K$20),0)))</f>
        <v/>
      </c>
      <c r="L913" s="26">
        <f>IF(G913="","",IF(OR(G913="etapa",G913="sub-etapa"),"",TRUNC(OFFSET(MCQ!L$20,ROW(L913)-ROW(L$20),0),2)))</f>
        <v/>
      </c>
      <c r="M913" s="584">
        <f>IF(I913="", "", IFERROR(VLOOKUP(VALUE(I913), _BaseAbril2026, 4, 0), IFERROR(VLOOKUP(TEXT(I913, "@"), _BaseAbril2026, 4, 0), "")))</f>
        <v/>
      </c>
      <c r="N913" s="585">
        <f>IFERROR(IF(S913="BDI1", TRUNC(M913*(1+$O$18), 2),IF(S913="BDI2", TRUNC(M913*(1+$N$18), 2), "")), "")</f>
        <v/>
      </c>
      <c r="O913" s="586">
        <f>_xlfn.IFS(G913="ETAPA", SUMIFS(ValorTotalComD, Nivel, A913), G913="SUB-ETAPA", SUMIFS(ValorTotalComD, SubNivel, C913), TRUE, T913)</f>
        <v/>
      </c>
      <c r="P913" s="584">
        <f>IF(I913="", "", IFERROR(VLOOKUP(VALUE(I913), _BaseAbril2026, 5, 0), IFERROR(VLOOKUP(TEXT(I913, "@"), _BaseAbril2026, 5, 0), "")))</f>
        <v/>
      </c>
      <c r="Q913" s="585">
        <f>IFERROR(IF(S913="BDI1", TRUNC(P913*(1+$R$18), 2),IF(S913="BDI2", TRUNC(P913*(1+$Q$18), 2), "")), "")</f>
        <v/>
      </c>
      <c r="R913" s="586">
        <f>_xlfn.IFS(G913="ETAPA", SUMIFS(ValorTotalSemD, Nivel, A913), G913="SUB-ETAPA", SUMIFS(ValorTotalSemD, SubNivel, C913), TRUE, U913)</f>
        <v/>
      </c>
      <c r="S913" s="587">
        <f>IF(G913="","",IF(OR(G913="etapa",G913="sub-etapa"),"",OFFSET(MCQ!M$20,ROW(M913)-ROW(M$20),0)))</f>
        <v/>
      </c>
      <c r="T913" s="588">
        <f>IFERROR(TRUNC(L913*N913,2),"")</f>
        <v/>
      </c>
      <c r="U913" s="589">
        <f>IFERROR(TRUNC(L913*Q913,2),"")</f>
        <v/>
      </c>
    </row>
    <row r="914">
      <c r="A914" s="18">
        <f>OFFSET(MCQ!A$20,ROW(A914)-ROW(A$20),0)</f>
        <v/>
      </c>
      <c r="B914" s="18">
        <f>OFFSET(MCQ!B$20,ROW(B914)-ROW(B$20),0)</f>
        <v/>
      </c>
      <c r="C914" s="18">
        <f>OFFSET(MCQ!C$20,ROW(C914)-ROW(C$20),0)</f>
        <v/>
      </c>
      <c r="D914" s="18">
        <f>OFFSET(MCQ!D$20,ROW(D914)-ROW(D$20),0)</f>
        <v/>
      </c>
      <c r="E914" s="18">
        <f>OFFSET(MCQ!E$20,ROW(E914)-ROW(E$20),0)</f>
        <v/>
      </c>
      <c r="F914" s="18" t="n"/>
      <c r="G914" s="233">
        <f>OFFSET(MCQ!G$20,ROW(G914)-ROW(G$20),0)</f>
        <v/>
      </c>
      <c r="H914" s="583">
        <f>IF(G914="","",OFFSET(MCQ!H$20,ROW(H914)-ROW(H$20),0))</f>
        <v/>
      </c>
      <c r="I914" s="24">
        <f>IF(G914="","",IF(OR(G914="etapa",G914="sub-etapa"),"",OFFSET(MCQ!I$20,ROW(I914)-ROW(I$20),0)))</f>
        <v/>
      </c>
      <c r="J914" s="25">
        <f>IF(G914="","",OFFSET(MCQ!J$20,ROW(J914)-ROW(J$20),0))</f>
        <v/>
      </c>
      <c r="K914" s="24">
        <f>IF(G914="","",IF(OR(G914="etapa",G914="sub-etapa"),"",OFFSET(MCQ!K$20,ROW(K914)-ROW(K$20),0)))</f>
        <v/>
      </c>
      <c r="L914" s="26">
        <f>IF(G914="","",IF(OR(G914="etapa",G914="sub-etapa"),"",TRUNC(OFFSET(MCQ!L$20,ROW(L914)-ROW(L$20),0),2)))</f>
        <v/>
      </c>
      <c r="M914" s="584">
        <f>IF(I914="", "", IFERROR(VLOOKUP(VALUE(I914), _BaseAbril2026, 4, 0), IFERROR(VLOOKUP(TEXT(I914, "@"), _BaseAbril2026, 4, 0), "")))</f>
        <v/>
      </c>
      <c r="N914" s="585">
        <f>IFERROR(IF(S914="BDI1", TRUNC(M914*(1+$O$18), 2),IF(S914="BDI2", TRUNC(M914*(1+$N$18), 2), "")), "")</f>
        <v/>
      </c>
      <c r="O914" s="586">
        <f>_xlfn.IFS(G914="ETAPA", SUMIFS(ValorTotalComD, Nivel, A914), G914="SUB-ETAPA", SUMIFS(ValorTotalComD, SubNivel, C914), TRUE, T914)</f>
        <v/>
      </c>
      <c r="P914" s="584">
        <f>IF(I914="", "", IFERROR(VLOOKUP(VALUE(I914), _BaseAbril2026, 5, 0), IFERROR(VLOOKUP(TEXT(I914, "@"), _BaseAbril2026, 5, 0), "")))</f>
        <v/>
      </c>
      <c r="Q914" s="585">
        <f>IFERROR(IF(S914="BDI1", TRUNC(P914*(1+$R$18), 2),IF(S914="BDI2", TRUNC(P914*(1+$Q$18), 2), "")), "")</f>
        <v/>
      </c>
      <c r="R914" s="586">
        <f>_xlfn.IFS(G914="ETAPA", SUMIFS(ValorTotalSemD, Nivel, A914), G914="SUB-ETAPA", SUMIFS(ValorTotalSemD, SubNivel, C914), TRUE, U914)</f>
        <v/>
      </c>
      <c r="S914" s="587">
        <f>IF(G914="","",IF(OR(G914="etapa",G914="sub-etapa"),"",OFFSET(MCQ!M$20,ROW(M914)-ROW(M$20),0)))</f>
        <v/>
      </c>
      <c r="T914" s="588">
        <f>IFERROR(TRUNC(L914*N914,2),"")</f>
        <v/>
      </c>
      <c r="U914" s="589">
        <f>IFERROR(TRUNC(L914*Q914,2),"")</f>
        <v/>
      </c>
    </row>
    <row r="915">
      <c r="A915" s="18">
        <f>OFFSET(MCQ!A$20,ROW(A915)-ROW(A$20),0)</f>
        <v/>
      </c>
      <c r="B915" s="18">
        <f>OFFSET(MCQ!B$20,ROW(B915)-ROW(B$20),0)</f>
        <v/>
      </c>
      <c r="C915" s="18">
        <f>OFFSET(MCQ!C$20,ROW(C915)-ROW(C$20),0)</f>
        <v/>
      </c>
      <c r="D915" s="18">
        <f>OFFSET(MCQ!D$20,ROW(D915)-ROW(D$20),0)</f>
        <v/>
      </c>
      <c r="E915" s="18">
        <f>OFFSET(MCQ!E$20,ROW(E915)-ROW(E$20),0)</f>
        <v/>
      </c>
      <c r="F915" s="18" t="n"/>
      <c r="G915" s="233">
        <f>OFFSET(MCQ!G$20,ROW(G915)-ROW(G$20),0)</f>
        <v/>
      </c>
      <c r="H915" s="583">
        <f>IF(G915="","",OFFSET(MCQ!H$20,ROW(H915)-ROW(H$20),0))</f>
        <v/>
      </c>
      <c r="I915" s="24">
        <f>IF(G915="","",IF(OR(G915="etapa",G915="sub-etapa"),"",OFFSET(MCQ!I$20,ROW(I915)-ROW(I$20),0)))</f>
        <v/>
      </c>
      <c r="J915" s="25">
        <f>IF(G915="","",OFFSET(MCQ!J$20,ROW(J915)-ROW(J$20),0))</f>
        <v/>
      </c>
      <c r="K915" s="24">
        <f>IF(G915="","",IF(OR(G915="etapa",G915="sub-etapa"),"",OFFSET(MCQ!K$20,ROW(K915)-ROW(K$20),0)))</f>
        <v/>
      </c>
      <c r="L915" s="26">
        <f>IF(G915="","",IF(OR(G915="etapa",G915="sub-etapa"),"",TRUNC(OFFSET(MCQ!L$20,ROW(L915)-ROW(L$20),0),2)))</f>
        <v/>
      </c>
      <c r="M915" s="584">
        <f>IF(I915="", "", IFERROR(VLOOKUP(VALUE(I915), _BaseAbril2026, 4, 0), IFERROR(VLOOKUP(TEXT(I915, "@"), _BaseAbril2026, 4, 0), "")))</f>
        <v/>
      </c>
      <c r="N915" s="585">
        <f>IFERROR(IF(S915="BDI1", TRUNC(M915*(1+$O$18), 2),IF(S915="BDI2", TRUNC(M915*(1+$N$18), 2), "")), "")</f>
        <v/>
      </c>
      <c r="O915" s="586">
        <f>_xlfn.IFS(G915="ETAPA", SUMIFS(ValorTotalComD, Nivel, A915), G915="SUB-ETAPA", SUMIFS(ValorTotalComD, SubNivel, C915), TRUE, T915)</f>
        <v/>
      </c>
      <c r="P915" s="584">
        <f>IF(I915="", "", IFERROR(VLOOKUP(VALUE(I915), _BaseAbril2026, 5, 0), IFERROR(VLOOKUP(TEXT(I915, "@"), _BaseAbril2026, 5, 0), "")))</f>
        <v/>
      </c>
      <c r="Q915" s="585">
        <f>IFERROR(IF(S915="BDI1", TRUNC(P915*(1+$R$18), 2),IF(S915="BDI2", TRUNC(P915*(1+$Q$18), 2), "")), "")</f>
        <v/>
      </c>
      <c r="R915" s="586">
        <f>_xlfn.IFS(G915="ETAPA", SUMIFS(ValorTotalSemD, Nivel, A915), G915="SUB-ETAPA", SUMIFS(ValorTotalSemD, SubNivel, C915), TRUE, U915)</f>
        <v/>
      </c>
      <c r="S915" s="587">
        <f>IF(G915="","",IF(OR(G915="etapa",G915="sub-etapa"),"",OFFSET(MCQ!M$20,ROW(M915)-ROW(M$20),0)))</f>
        <v/>
      </c>
      <c r="T915" s="588">
        <f>IFERROR(TRUNC(L915*N915,2),"")</f>
        <v/>
      </c>
      <c r="U915" s="589">
        <f>IFERROR(TRUNC(L915*Q915,2),"")</f>
        <v/>
      </c>
    </row>
    <row r="916">
      <c r="A916" s="18">
        <f>OFFSET(MCQ!A$20,ROW(A916)-ROW(A$20),0)</f>
        <v/>
      </c>
      <c r="B916" s="18">
        <f>OFFSET(MCQ!B$20,ROW(B916)-ROW(B$20),0)</f>
        <v/>
      </c>
      <c r="C916" s="18">
        <f>OFFSET(MCQ!C$20,ROW(C916)-ROW(C$20),0)</f>
        <v/>
      </c>
      <c r="D916" s="18">
        <f>OFFSET(MCQ!D$20,ROW(D916)-ROW(D$20),0)</f>
        <v/>
      </c>
      <c r="E916" s="18">
        <f>OFFSET(MCQ!E$20,ROW(E916)-ROW(E$20),0)</f>
        <v/>
      </c>
      <c r="F916" s="18" t="n"/>
      <c r="G916" s="233">
        <f>OFFSET(MCQ!G$20,ROW(G916)-ROW(G$20),0)</f>
        <v/>
      </c>
      <c r="H916" s="583">
        <f>IF(G916="","",OFFSET(MCQ!H$20,ROW(H916)-ROW(H$20),0))</f>
        <v/>
      </c>
      <c r="I916" s="24">
        <f>IF(G916="","",IF(OR(G916="etapa",G916="sub-etapa"),"",OFFSET(MCQ!I$20,ROW(I916)-ROW(I$20),0)))</f>
        <v/>
      </c>
      <c r="J916" s="25">
        <f>IF(G916="","",OFFSET(MCQ!J$20,ROW(J916)-ROW(J$20),0))</f>
        <v/>
      </c>
      <c r="K916" s="24">
        <f>IF(G916="","",IF(OR(G916="etapa",G916="sub-etapa"),"",OFFSET(MCQ!K$20,ROW(K916)-ROW(K$20),0)))</f>
        <v/>
      </c>
      <c r="L916" s="26">
        <f>IF(G916="","",IF(OR(G916="etapa",G916="sub-etapa"),"",TRUNC(OFFSET(MCQ!L$20,ROW(L916)-ROW(L$20),0),2)))</f>
        <v/>
      </c>
      <c r="M916" s="584">
        <f>IF(I916="", "", IFERROR(VLOOKUP(VALUE(I916), _BaseAbril2026, 4, 0), IFERROR(VLOOKUP(TEXT(I916, "@"), _BaseAbril2026, 4, 0), "")))</f>
        <v/>
      </c>
      <c r="N916" s="585">
        <f>IFERROR(IF(S916="BDI1", TRUNC(M916*(1+$O$18), 2),IF(S916="BDI2", TRUNC(M916*(1+$N$18), 2), "")), "")</f>
        <v/>
      </c>
      <c r="O916" s="586">
        <f>_xlfn.IFS(G916="ETAPA", SUMIFS(ValorTotalComD, Nivel, A916), G916="SUB-ETAPA", SUMIFS(ValorTotalComD, SubNivel, C916), TRUE, T916)</f>
        <v/>
      </c>
      <c r="P916" s="584">
        <f>IF(I916="", "", IFERROR(VLOOKUP(VALUE(I916), _BaseAbril2026, 5, 0), IFERROR(VLOOKUP(TEXT(I916, "@"), _BaseAbril2026, 5, 0), "")))</f>
        <v/>
      </c>
      <c r="Q916" s="585">
        <f>IFERROR(IF(S916="BDI1", TRUNC(P916*(1+$R$18), 2),IF(S916="BDI2", TRUNC(P916*(1+$Q$18), 2), "")), "")</f>
        <v/>
      </c>
      <c r="R916" s="586">
        <f>_xlfn.IFS(G916="ETAPA", SUMIFS(ValorTotalSemD, Nivel, A916), G916="SUB-ETAPA", SUMIFS(ValorTotalSemD, SubNivel, C916), TRUE, U916)</f>
        <v/>
      </c>
      <c r="S916" s="587">
        <f>IF(G916="","",IF(OR(G916="etapa",G916="sub-etapa"),"",OFFSET(MCQ!M$20,ROW(M916)-ROW(M$20),0)))</f>
        <v/>
      </c>
      <c r="T916" s="588">
        <f>IFERROR(TRUNC(L916*N916,2),"")</f>
        <v/>
      </c>
      <c r="U916" s="589">
        <f>IFERROR(TRUNC(L916*Q916,2),"")</f>
        <v/>
      </c>
    </row>
    <row r="917">
      <c r="A917" s="18">
        <f>OFFSET(MCQ!A$20,ROW(A917)-ROW(A$20),0)</f>
        <v/>
      </c>
      <c r="B917" s="18">
        <f>OFFSET(MCQ!B$20,ROW(B917)-ROW(B$20),0)</f>
        <v/>
      </c>
      <c r="C917" s="18">
        <f>OFFSET(MCQ!C$20,ROW(C917)-ROW(C$20),0)</f>
        <v/>
      </c>
      <c r="D917" s="18">
        <f>OFFSET(MCQ!D$20,ROW(D917)-ROW(D$20),0)</f>
        <v/>
      </c>
      <c r="E917" s="18">
        <f>OFFSET(MCQ!E$20,ROW(E917)-ROW(E$20),0)</f>
        <v/>
      </c>
      <c r="F917" s="18" t="n"/>
      <c r="G917" s="233">
        <f>OFFSET(MCQ!G$20,ROW(G917)-ROW(G$20),0)</f>
        <v/>
      </c>
      <c r="H917" s="583">
        <f>IF(G917="","",OFFSET(MCQ!H$20,ROW(H917)-ROW(H$20),0))</f>
        <v/>
      </c>
      <c r="I917" s="24">
        <f>IF(G917="","",IF(OR(G917="etapa",G917="sub-etapa"),"",OFFSET(MCQ!I$20,ROW(I917)-ROW(I$20),0)))</f>
        <v/>
      </c>
      <c r="J917" s="25">
        <f>IF(G917="","",OFFSET(MCQ!J$20,ROW(J917)-ROW(J$20),0))</f>
        <v/>
      </c>
      <c r="K917" s="24">
        <f>IF(G917="","",IF(OR(G917="etapa",G917="sub-etapa"),"",OFFSET(MCQ!K$20,ROW(K917)-ROW(K$20),0)))</f>
        <v/>
      </c>
      <c r="L917" s="26">
        <f>IF(G917="","",IF(OR(G917="etapa",G917="sub-etapa"),"",TRUNC(OFFSET(MCQ!L$20,ROW(L917)-ROW(L$20),0),2)))</f>
        <v/>
      </c>
      <c r="M917" s="584">
        <f>IF(I917="", "", IFERROR(VLOOKUP(VALUE(I917), _BaseAbril2026, 4, 0), IFERROR(VLOOKUP(TEXT(I917, "@"), _BaseAbril2026, 4, 0), "")))</f>
        <v/>
      </c>
      <c r="N917" s="585">
        <f>IFERROR(IF(S917="BDI1", TRUNC(M917*(1+$O$18), 2),IF(S917="BDI2", TRUNC(M917*(1+$N$18), 2), "")), "")</f>
        <v/>
      </c>
      <c r="O917" s="586">
        <f>_xlfn.IFS(G917="ETAPA", SUMIFS(ValorTotalComD, Nivel, A917), G917="SUB-ETAPA", SUMIFS(ValorTotalComD, SubNivel, C917), TRUE, T917)</f>
        <v/>
      </c>
      <c r="P917" s="584">
        <f>IF(I917="", "", IFERROR(VLOOKUP(VALUE(I917), _BaseAbril2026, 5, 0), IFERROR(VLOOKUP(TEXT(I917, "@"), _BaseAbril2026, 5, 0), "")))</f>
        <v/>
      </c>
      <c r="Q917" s="585">
        <f>IFERROR(IF(S917="BDI1", TRUNC(P917*(1+$R$18), 2),IF(S917="BDI2", TRUNC(P917*(1+$Q$18), 2), "")), "")</f>
        <v/>
      </c>
      <c r="R917" s="586">
        <f>_xlfn.IFS(G917="ETAPA", SUMIFS(ValorTotalSemD, Nivel, A917), G917="SUB-ETAPA", SUMIFS(ValorTotalSemD, SubNivel, C917), TRUE, U917)</f>
        <v/>
      </c>
      <c r="S917" s="587">
        <f>IF(G917="","",IF(OR(G917="etapa",G917="sub-etapa"),"",OFFSET(MCQ!M$20,ROW(M917)-ROW(M$20),0)))</f>
        <v/>
      </c>
      <c r="T917" s="588">
        <f>IFERROR(TRUNC(L917*N917,2),"")</f>
        <v/>
      </c>
      <c r="U917" s="589">
        <f>IFERROR(TRUNC(L917*Q917,2),"")</f>
        <v/>
      </c>
    </row>
    <row r="918">
      <c r="A918" s="18">
        <f>OFFSET(MCQ!A$20,ROW(A918)-ROW(A$20),0)</f>
        <v/>
      </c>
      <c r="B918" s="18">
        <f>OFFSET(MCQ!B$20,ROW(B918)-ROW(B$20),0)</f>
        <v/>
      </c>
      <c r="C918" s="18">
        <f>OFFSET(MCQ!C$20,ROW(C918)-ROW(C$20),0)</f>
        <v/>
      </c>
      <c r="D918" s="18">
        <f>OFFSET(MCQ!D$20,ROW(D918)-ROW(D$20),0)</f>
        <v/>
      </c>
      <c r="E918" s="18">
        <f>OFFSET(MCQ!E$20,ROW(E918)-ROW(E$20),0)</f>
        <v/>
      </c>
      <c r="F918" s="18" t="n"/>
      <c r="G918" s="233">
        <f>OFFSET(MCQ!G$20,ROW(G918)-ROW(G$20),0)</f>
        <v/>
      </c>
      <c r="H918" s="583">
        <f>IF(G918="","",OFFSET(MCQ!H$20,ROW(H918)-ROW(H$20),0))</f>
        <v/>
      </c>
      <c r="I918" s="24">
        <f>IF(G918="","",IF(OR(G918="etapa",G918="sub-etapa"),"",OFFSET(MCQ!I$20,ROW(I918)-ROW(I$20),0)))</f>
        <v/>
      </c>
      <c r="J918" s="25">
        <f>IF(G918="","",OFFSET(MCQ!J$20,ROW(J918)-ROW(J$20),0))</f>
        <v/>
      </c>
      <c r="K918" s="24">
        <f>IF(G918="","",IF(OR(G918="etapa",G918="sub-etapa"),"",OFFSET(MCQ!K$20,ROW(K918)-ROW(K$20),0)))</f>
        <v/>
      </c>
      <c r="L918" s="26">
        <f>IF(G918="","",IF(OR(G918="etapa",G918="sub-etapa"),"",TRUNC(OFFSET(MCQ!L$20,ROW(L918)-ROW(L$20),0),2)))</f>
        <v/>
      </c>
      <c r="M918" s="584">
        <f>IF(I918="", "", IFERROR(VLOOKUP(VALUE(I918), _BaseAbril2026, 4, 0), IFERROR(VLOOKUP(TEXT(I918, "@"), _BaseAbril2026, 4, 0), "")))</f>
        <v/>
      </c>
      <c r="N918" s="585">
        <f>IFERROR(IF(S918="BDI1", TRUNC(M918*(1+$O$18), 2),IF(S918="BDI2", TRUNC(M918*(1+$N$18), 2), "")), "")</f>
        <v/>
      </c>
      <c r="O918" s="586">
        <f>_xlfn.IFS(G918="ETAPA", SUMIFS(ValorTotalComD, Nivel, A918), G918="SUB-ETAPA", SUMIFS(ValorTotalComD, SubNivel, C918), TRUE, T918)</f>
        <v/>
      </c>
      <c r="P918" s="584">
        <f>IF(I918="", "", IFERROR(VLOOKUP(VALUE(I918), _BaseAbril2026, 5, 0), IFERROR(VLOOKUP(TEXT(I918, "@"), _BaseAbril2026, 5, 0), "")))</f>
        <v/>
      </c>
      <c r="Q918" s="585">
        <f>IFERROR(IF(S918="BDI1", TRUNC(P918*(1+$R$18), 2),IF(S918="BDI2", TRUNC(P918*(1+$Q$18), 2), "")), "")</f>
        <v/>
      </c>
      <c r="R918" s="586">
        <f>_xlfn.IFS(G918="ETAPA", SUMIFS(ValorTotalSemD, Nivel, A918), G918="SUB-ETAPA", SUMIFS(ValorTotalSemD, SubNivel, C918), TRUE, U918)</f>
        <v/>
      </c>
      <c r="S918" s="587">
        <f>IF(G918="","",IF(OR(G918="etapa",G918="sub-etapa"),"",OFFSET(MCQ!M$20,ROW(M918)-ROW(M$20),0)))</f>
        <v/>
      </c>
      <c r="T918" s="588">
        <f>IFERROR(TRUNC(L918*N918,2),"")</f>
        <v/>
      </c>
      <c r="U918" s="589">
        <f>IFERROR(TRUNC(L918*Q918,2),"")</f>
        <v/>
      </c>
    </row>
    <row r="919">
      <c r="A919" s="18">
        <f>OFFSET(MCQ!A$20,ROW(A919)-ROW(A$20),0)</f>
        <v/>
      </c>
      <c r="B919" s="18">
        <f>OFFSET(MCQ!B$20,ROW(B919)-ROW(B$20),0)</f>
        <v/>
      </c>
      <c r="C919" s="18">
        <f>OFFSET(MCQ!C$20,ROW(C919)-ROW(C$20),0)</f>
        <v/>
      </c>
      <c r="D919" s="18">
        <f>OFFSET(MCQ!D$20,ROW(D919)-ROW(D$20),0)</f>
        <v/>
      </c>
      <c r="E919" s="18">
        <f>OFFSET(MCQ!E$20,ROW(E919)-ROW(E$20),0)</f>
        <v/>
      </c>
      <c r="F919" s="18" t="n"/>
      <c r="G919" s="233">
        <f>OFFSET(MCQ!G$20,ROW(G919)-ROW(G$20),0)</f>
        <v/>
      </c>
      <c r="H919" s="583">
        <f>IF(G919="","",OFFSET(MCQ!H$20,ROW(H919)-ROW(H$20),0))</f>
        <v/>
      </c>
      <c r="I919" s="24">
        <f>IF(G919="","",IF(OR(G919="etapa",G919="sub-etapa"),"",OFFSET(MCQ!I$20,ROW(I919)-ROW(I$20),0)))</f>
        <v/>
      </c>
      <c r="J919" s="25">
        <f>IF(G919="","",OFFSET(MCQ!J$20,ROW(J919)-ROW(J$20),0))</f>
        <v/>
      </c>
      <c r="K919" s="24">
        <f>IF(G919="","",IF(OR(G919="etapa",G919="sub-etapa"),"",OFFSET(MCQ!K$20,ROW(K919)-ROW(K$20),0)))</f>
        <v/>
      </c>
      <c r="L919" s="26">
        <f>IF(G919="","",IF(OR(G919="etapa",G919="sub-etapa"),"",TRUNC(OFFSET(MCQ!L$20,ROW(L919)-ROW(L$20),0),2)))</f>
        <v/>
      </c>
      <c r="M919" s="584">
        <f>IF(I919="", "", IFERROR(VLOOKUP(VALUE(I919), _BaseAbril2026, 4, 0), IFERROR(VLOOKUP(TEXT(I919, "@"), _BaseAbril2026, 4, 0), "")))</f>
        <v/>
      </c>
      <c r="N919" s="585">
        <f>IFERROR(IF(S919="BDI1", TRUNC(M919*(1+$O$18), 2),IF(S919="BDI2", TRUNC(M919*(1+$N$18), 2), "")), "")</f>
        <v/>
      </c>
      <c r="O919" s="586">
        <f>_xlfn.IFS(G919="ETAPA", SUMIFS(ValorTotalComD, Nivel, A919), G919="SUB-ETAPA", SUMIFS(ValorTotalComD, SubNivel, C919), TRUE, T919)</f>
        <v/>
      </c>
      <c r="P919" s="584">
        <f>IF(I919="", "", IFERROR(VLOOKUP(VALUE(I919), _BaseAbril2026, 5, 0), IFERROR(VLOOKUP(TEXT(I919, "@"), _BaseAbril2026, 5, 0), "")))</f>
        <v/>
      </c>
      <c r="Q919" s="585">
        <f>IFERROR(IF(S919="BDI1", TRUNC(P919*(1+$R$18), 2),IF(S919="BDI2", TRUNC(P919*(1+$Q$18), 2), "")), "")</f>
        <v/>
      </c>
      <c r="R919" s="586">
        <f>_xlfn.IFS(G919="ETAPA", SUMIFS(ValorTotalSemD, Nivel, A919), G919="SUB-ETAPA", SUMIFS(ValorTotalSemD, SubNivel, C919), TRUE, U919)</f>
        <v/>
      </c>
      <c r="S919" s="587">
        <f>IF(G919="","",IF(OR(G919="etapa",G919="sub-etapa"),"",OFFSET(MCQ!M$20,ROW(M919)-ROW(M$20),0)))</f>
        <v/>
      </c>
      <c r="T919" s="588">
        <f>IFERROR(TRUNC(L919*N919,2),"")</f>
        <v/>
      </c>
      <c r="U919" s="589">
        <f>IFERROR(TRUNC(L919*Q919,2),"")</f>
        <v/>
      </c>
    </row>
    <row r="920">
      <c r="A920" s="18">
        <f>OFFSET(MCQ!A$20,ROW(A920)-ROW(A$20),0)</f>
        <v/>
      </c>
      <c r="B920" s="18">
        <f>OFFSET(MCQ!B$20,ROW(B920)-ROW(B$20),0)</f>
        <v/>
      </c>
      <c r="C920" s="18">
        <f>OFFSET(MCQ!C$20,ROW(C920)-ROW(C$20),0)</f>
        <v/>
      </c>
      <c r="D920" s="18">
        <f>OFFSET(MCQ!D$20,ROW(D920)-ROW(D$20),0)</f>
        <v/>
      </c>
      <c r="E920" s="18">
        <f>OFFSET(MCQ!E$20,ROW(E920)-ROW(E$20),0)</f>
        <v/>
      </c>
      <c r="F920" s="18" t="n"/>
      <c r="G920" s="233">
        <f>OFFSET(MCQ!G$20,ROW(G920)-ROW(G$20),0)</f>
        <v/>
      </c>
      <c r="H920" s="583">
        <f>IF(G920="","",OFFSET(MCQ!H$20,ROW(H920)-ROW(H$20),0))</f>
        <v/>
      </c>
      <c r="I920" s="24">
        <f>IF(G920="","",IF(OR(G920="etapa",G920="sub-etapa"),"",OFFSET(MCQ!I$20,ROW(I920)-ROW(I$20),0)))</f>
        <v/>
      </c>
      <c r="J920" s="25">
        <f>IF(G920="","",OFFSET(MCQ!J$20,ROW(J920)-ROW(J$20),0))</f>
        <v/>
      </c>
      <c r="K920" s="24">
        <f>IF(G920="","",IF(OR(G920="etapa",G920="sub-etapa"),"",OFFSET(MCQ!K$20,ROW(K920)-ROW(K$20),0)))</f>
        <v/>
      </c>
      <c r="L920" s="26">
        <f>IF(G920="","",IF(OR(G920="etapa",G920="sub-etapa"),"",TRUNC(OFFSET(MCQ!L$20,ROW(L920)-ROW(L$20),0),2)))</f>
        <v/>
      </c>
      <c r="M920" s="584">
        <f>IF(I920="", "", IFERROR(VLOOKUP(VALUE(I920), _BaseAbril2026, 4, 0), IFERROR(VLOOKUP(TEXT(I920, "@"), _BaseAbril2026, 4, 0), "")))</f>
        <v/>
      </c>
      <c r="N920" s="585">
        <f>IFERROR(IF(S920="BDI1", TRUNC(M920*(1+$O$18), 2),IF(S920="BDI2", TRUNC(M920*(1+$N$18), 2), "")), "")</f>
        <v/>
      </c>
      <c r="O920" s="586">
        <f>_xlfn.IFS(G920="ETAPA", SUMIFS(ValorTotalComD, Nivel, A920), G920="SUB-ETAPA", SUMIFS(ValorTotalComD, SubNivel, C920), TRUE, T920)</f>
        <v/>
      </c>
      <c r="P920" s="584">
        <f>IF(I920="", "", IFERROR(VLOOKUP(VALUE(I920), _BaseAbril2026, 5, 0), IFERROR(VLOOKUP(TEXT(I920, "@"), _BaseAbril2026, 5, 0), "")))</f>
        <v/>
      </c>
      <c r="Q920" s="585">
        <f>IFERROR(IF(S920="BDI1", TRUNC(P920*(1+$R$18), 2),IF(S920="BDI2", TRUNC(P920*(1+$Q$18), 2), "")), "")</f>
        <v/>
      </c>
      <c r="R920" s="586">
        <f>_xlfn.IFS(G920="ETAPA", SUMIFS(ValorTotalSemD, Nivel, A920), G920="SUB-ETAPA", SUMIFS(ValorTotalSemD, SubNivel, C920), TRUE, U920)</f>
        <v/>
      </c>
      <c r="S920" s="587">
        <f>IF(G920="","",IF(OR(G920="etapa",G920="sub-etapa"),"",OFFSET(MCQ!M$20,ROW(M920)-ROW(M$20),0)))</f>
        <v/>
      </c>
      <c r="T920" s="588">
        <f>IFERROR(TRUNC(L920*N920,2),"")</f>
        <v/>
      </c>
      <c r="U920" s="589">
        <f>IFERROR(TRUNC(L920*Q920,2),"")</f>
        <v/>
      </c>
    </row>
    <row r="921">
      <c r="A921" s="18">
        <f>OFFSET(MCQ!A$20,ROW(A921)-ROW(A$20),0)</f>
        <v/>
      </c>
      <c r="B921" s="18">
        <f>OFFSET(MCQ!B$20,ROW(B921)-ROW(B$20),0)</f>
        <v/>
      </c>
      <c r="C921" s="18">
        <f>OFFSET(MCQ!C$20,ROW(C921)-ROW(C$20),0)</f>
        <v/>
      </c>
      <c r="D921" s="18">
        <f>OFFSET(MCQ!D$20,ROW(D921)-ROW(D$20),0)</f>
        <v/>
      </c>
      <c r="E921" s="18">
        <f>OFFSET(MCQ!E$20,ROW(E921)-ROW(E$20),0)</f>
        <v/>
      </c>
      <c r="F921" s="18" t="n"/>
      <c r="G921" s="233">
        <f>OFFSET(MCQ!G$20,ROW(G921)-ROW(G$20),0)</f>
        <v/>
      </c>
      <c r="H921" s="583">
        <f>IF(G921="","",OFFSET(MCQ!H$20,ROW(H921)-ROW(H$20),0))</f>
        <v/>
      </c>
      <c r="I921" s="24">
        <f>IF(G921="","",IF(OR(G921="etapa",G921="sub-etapa"),"",OFFSET(MCQ!I$20,ROW(I921)-ROW(I$20),0)))</f>
        <v/>
      </c>
      <c r="J921" s="25">
        <f>IF(G921="","",OFFSET(MCQ!J$20,ROW(J921)-ROW(J$20),0))</f>
        <v/>
      </c>
      <c r="K921" s="24">
        <f>IF(G921="","",IF(OR(G921="etapa",G921="sub-etapa"),"",OFFSET(MCQ!K$20,ROW(K921)-ROW(K$20),0)))</f>
        <v/>
      </c>
      <c r="L921" s="26">
        <f>IF(G921="","",IF(OR(G921="etapa",G921="sub-etapa"),"",TRUNC(OFFSET(MCQ!L$20,ROW(L921)-ROW(L$20),0),2)))</f>
        <v/>
      </c>
      <c r="M921" s="584">
        <f>IF(I921="", "", IFERROR(VLOOKUP(VALUE(I921), _BaseAbril2026, 4, 0), IFERROR(VLOOKUP(TEXT(I921, "@"), _BaseAbril2026, 4, 0), "")))</f>
        <v/>
      </c>
      <c r="N921" s="585">
        <f>IFERROR(IF(S921="BDI1", TRUNC(M921*(1+$O$18), 2),IF(S921="BDI2", TRUNC(M921*(1+$N$18), 2), "")), "")</f>
        <v/>
      </c>
      <c r="O921" s="586">
        <f>_xlfn.IFS(G921="ETAPA", SUMIFS(ValorTotalComD, Nivel, A921), G921="SUB-ETAPA", SUMIFS(ValorTotalComD, SubNivel, C921), TRUE, T921)</f>
        <v/>
      </c>
      <c r="P921" s="584">
        <f>IF(I921="", "", IFERROR(VLOOKUP(VALUE(I921), _BaseAbril2026, 5, 0), IFERROR(VLOOKUP(TEXT(I921, "@"), _BaseAbril2026, 5, 0), "")))</f>
        <v/>
      </c>
      <c r="Q921" s="585">
        <f>IFERROR(IF(S921="BDI1", TRUNC(P921*(1+$R$18), 2),IF(S921="BDI2", TRUNC(P921*(1+$Q$18), 2), "")), "")</f>
        <v/>
      </c>
      <c r="R921" s="586">
        <f>_xlfn.IFS(G921="ETAPA", SUMIFS(ValorTotalSemD, Nivel, A921), G921="SUB-ETAPA", SUMIFS(ValorTotalSemD, SubNivel, C921), TRUE, U921)</f>
        <v/>
      </c>
      <c r="S921" s="587">
        <f>IF(G921="","",IF(OR(G921="etapa",G921="sub-etapa"),"",OFFSET(MCQ!M$20,ROW(M921)-ROW(M$20),0)))</f>
        <v/>
      </c>
      <c r="T921" s="588">
        <f>IFERROR(TRUNC(L921*N921,2),"")</f>
        <v/>
      </c>
      <c r="U921" s="589">
        <f>IFERROR(TRUNC(L921*Q921,2),"")</f>
        <v/>
      </c>
    </row>
    <row r="922">
      <c r="A922" s="18">
        <f>OFFSET(MCQ!A$20,ROW(A922)-ROW(A$20),0)</f>
        <v/>
      </c>
      <c r="B922" s="18">
        <f>OFFSET(MCQ!B$20,ROW(B922)-ROW(B$20),0)</f>
        <v/>
      </c>
      <c r="C922" s="18">
        <f>OFFSET(MCQ!C$20,ROW(C922)-ROW(C$20),0)</f>
        <v/>
      </c>
      <c r="D922" s="18">
        <f>OFFSET(MCQ!D$20,ROW(D922)-ROW(D$20),0)</f>
        <v/>
      </c>
      <c r="E922" s="18">
        <f>OFFSET(MCQ!E$20,ROW(E922)-ROW(E$20),0)</f>
        <v/>
      </c>
      <c r="F922" s="18" t="n"/>
      <c r="G922" s="233">
        <f>OFFSET(MCQ!G$20,ROW(G922)-ROW(G$20),0)</f>
        <v/>
      </c>
      <c r="H922" s="583">
        <f>IF(G922="","",OFFSET(MCQ!H$20,ROW(H922)-ROW(H$20),0))</f>
        <v/>
      </c>
      <c r="I922" s="24">
        <f>IF(G922="","",IF(OR(G922="etapa",G922="sub-etapa"),"",OFFSET(MCQ!I$20,ROW(I922)-ROW(I$20),0)))</f>
        <v/>
      </c>
      <c r="J922" s="25">
        <f>IF(G922="","",OFFSET(MCQ!J$20,ROW(J922)-ROW(J$20),0))</f>
        <v/>
      </c>
      <c r="K922" s="24">
        <f>IF(G922="","",IF(OR(G922="etapa",G922="sub-etapa"),"",OFFSET(MCQ!K$20,ROW(K922)-ROW(K$20),0)))</f>
        <v/>
      </c>
      <c r="L922" s="26">
        <f>IF(G922="","",IF(OR(G922="etapa",G922="sub-etapa"),"",TRUNC(OFFSET(MCQ!L$20,ROW(L922)-ROW(L$20),0),2)))</f>
        <v/>
      </c>
      <c r="M922" s="584">
        <f>IF(I922="", "", IFERROR(VLOOKUP(VALUE(I922), _BaseAbril2026, 4, 0), IFERROR(VLOOKUP(TEXT(I922, "@"), _BaseAbril2026, 4, 0), "")))</f>
        <v/>
      </c>
      <c r="N922" s="585">
        <f>IFERROR(IF(S922="BDI1", TRUNC(M922*(1+$O$18), 2),IF(S922="BDI2", TRUNC(M922*(1+$N$18), 2), "")), "")</f>
        <v/>
      </c>
      <c r="O922" s="586">
        <f>_xlfn.IFS(G922="ETAPA", SUMIFS(ValorTotalComD, Nivel, A922), G922="SUB-ETAPA", SUMIFS(ValorTotalComD, SubNivel, C922), TRUE, T922)</f>
        <v/>
      </c>
      <c r="P922" s="584">
        <f>IF(I922="", "", IFERROR(VLOOKUP(VALUE(I922), _BaseAbril2026, 5, 0), IFERROR(VLOOKUP(TEXT(I922, "@"), _BaseAbril2026, 5, 0), "")))</f>
        <v/>
      </c>
      <c r="Q922" s="585">
        <f>IFERROR(IF(S922="BDI1", TRUNC(P922*(1+$R$18), 2),IF(S922="BDI2", TRUNC(P922*(1+$Q$18), 2), "")), "")</f>
        <v/>
      </c>
      <c r="R922" s="586">
        <f>_xlfn.IFS(G922="ETAPA", SUMIFS(ValorTotalSemD, Nivel, A922), G922="SUB-ETAPA", SUMIFS(ValorTotalSemD, SubNivel, C922), TRUE, U922)</f>
        <v/>
      </c>
      <c r="S922" s="587">
        <f>IF(G922="","",IF(OR(G922="etapa",G922="sub-etapa"),"",OFFSET(MCQ!M$20,ROW(M922)-ROW(M$20),0)))</f>
        <v/>
      </c>
      <c r="T922" s="588">
        <f>IFERROR(TRUNC(L922*N922,2),"")</f>
        <v/>
      </c>
      <c r="U922" s="589">
        <f>IFERROR(TRUNC(L922*Q922,2),"")</f>
        <v/>
      </c>
    </row>
    <row r="923">
      <c r="A923" s="18">
        <f>OFFSET(MCQ!A$20,ROW(A923)-ROW(A$20),0)</f>
        <v/>
      </c>
      <c r="B923" s="18">
        <f>OFFSET(MCQ!B$20,ROW(B923)-ROW(B$20),0)</f>
        <v/>
      </c>
      <c r="C923" s="18">
        <f>OFFSET(MCQ!C$20,ROW(C923)-ROW(C$20),0)</f>
        <v/>
      </c>
      <c r="D923" s="18">
        <f>OFFSET(MCQ!D$20,ROW(D923)-ROW(D$20),0)</f>
        <v/>
      </c>
      <c r="E923" s="18">
        <f>OFFSET(MCQ!E$20,ROW(E923)-ROW(E$20),0)</f>
        <v/>
      </c>
      <c r="F923" s="18" t="n"/>
      <c r="G923" s="233">
        <f>OFFSET(MCQ!G$20,ROW(G923)-ROW(G$20),0)</f>
        <v/>
      </c>
      <c r="H923" s="583">
        <f>IF(G923="","",OFFSET(MCQ!H$20,ROW(H923)-ROW(H$20),0))</f>
        <v/>
      </c>
      <c r="I923" s="24">
        <f>IF(G923="","",IF(OR(G923="etapa",G923="sub-etapa"),"",OFFSET(MCQ!I$20,ROW(I923)-ROW(I$20),0)))</f>
        <v/>
      </c>
      <c r="J923" s="25">
        <f>IF(G923="","",OFFSET(MCQ!J$20,ROW(J923)-ROW(J$20),0))</f>
        <v/>
      </c>
      <c r="K923" s="24">
        <f>IF(G923="","",IF(OR(G923="etapa",G923="sub-etapa"),"",OFFSET(MCQ!K$20,ROW(K923)-ROW(K$20),0)))</f>
        <v/>
      </c>
      <c r="L923" s="26">
        <f>IF(G923="","",IF(OR(G923="etapa",G923="sub-etapa"),"",TRUNC(OFFSET(MCQ!L$20,ROW(L923)-ROW(L$20),0),2)))</f>
        <v/>
      </c>
      <c r="M923" s="584">
        <f>IF(I923="", "", IFERROR(VLOOKUP(VALUE(I923), _BaseAbril2026, 4, 0), IFERROR(VLOOKUP(TEXT(I923, "@"), _BaseAbril2026, 4, 0), "")))</f>
        <v/>
      </c>
      <c r="N923" s="585">
        <f>IFERROR(IF(S923="BDI1", TRUNC(M923*(1+$O$18), 2),IF(S923="BDI2", TRUNC(M923*(1+$N$18), 2), "")), "")</f>
        <v/>
      </c>
      <c r="O923" s="586">
        <f>_xlfn.IFS(G923="ETAPA", SUMIFS(ValorTotalComD, Nivel, A923), G923="SUB-ETAPA", SUMIFS(ValorTotalComD, SubNivel, C923), TRUE, T923)</f>
        <v/>
      </c>
      <c r="P923" s="584">
        <f>IF(I923="", "", IFERROR(VLOOKUP(VALUE(I923), _BaseAbril2026, 5, 0), IFERROR(VLOOKUP(TEXT(I923, "@"), _BaseAbril2026, 5, 0), "")))</f>
        <v/>
      </c>
      <c r="Q923" s="585">
        <f>IFERROR(IF(S923="BDI1", TRUNC(P923*(1+$R$18), 2),IF(S923="BDI2", TRUNC(P923*(1+$Q$18), 2), "")), "")</f>
        <v/>
      </c>
      <c r="R923" s="586">
        <f>_xlfn.IFS(G923="ETAPA", SUMIFS(ValorTotalSemD, Nivel, A923), G923="SUB-ETAPA", SUMIFS(ValorTotalSemD, SubNivel, C923), TRUE, U923)</f>
        <v/>
      </c>
      <c r="S923" s="587">
        <f>IF(G923="","",IF(OR(G923="etapa",G923="sub-etapa"),"",OFFSET(MCQ!M$20,ROW(M923)-ROW(M$20),0)))</f>
        <v/>
      </c>
      <c r="T923" s="588">
        <f>IFERROR(TRUNC(L923*N923,2),"")</f>
        <v/>
      </c>
      <c r="U923" s="589">
        <f>IFERROR(TRUNC(L923*Q923,2),"")</f>
        <v/>
      </c>
    </row>
    <row r="924">
      <c r="A924" s="18">
        <f>OFFSET(MCQ!A$20,ROW(A924)-ROW(A$20),0)</f>
        <v/>
      </c>
      <c r="B924" s="18">
        <f>OFFSET(MCQ!B$20,ROW(B924)-ROW(B$20),0)</f>
        <v/>
      </c>
      <c r="C924" s="18">
        <f>OFFSET(MCQ!C$20,ROW(C924)-ROW(C$20),0)</f>
        <v/>
      </c>
      <c r="D924" s="18">
        <f>OFFSET(MCQ!D$20,ROW(D924)-ROW(D$20),0)</f>
        <v/>
      </c>
      <c r="E924" s="18">
        <f>OFFSET(MCQ!E$20,ROW(E924)-ROW(E$20),0)</f>
        <v/>
      </c>
      <c r="F924" s="18" t="n"/>
      <c r="G924" s="233">
        <f>OFFSET(MCQ!G$20,ROW(G924)-ROW(G$20),0)</f>
        <v/>
      </c>
      <c r="H924" s="583">
        <f>IF(G924="","",OFFSET(MCQ!H$20,ROW(H924)-ROW(H$20),0))</f>
        <v/>
      </c>
      <c r="I924" s="24">
        <f>IF(G924="","",IF(OR(G924="etapa",G924="sub-etapa"),"",OFFSET(MCQ!I$20,ROW(I924)-ROW(I$20),0)))</f>
        <v/>
      </c>
      <c r="J924" s="25">
        <f>IF(G924="","",OFFSET(MCQ!J$20,ROW(J924)-ROW(J$20),0))</f>
        <v/>
      </c>
      <c r="K924" s="24">
        <f>IF(G924="","",IF(OR(G924="etapa",G924="sub-etapa"),"",OFFSET(MCQ!K$20,ROW(K924)-ROW(K$20),0)))</f>
        <v/>
      </c>
      <c r="L924" s="26">
        <f>IF(G924="","",IF(OR(G924="etapa",G924="sub-etapa"),"",TRUNC(OFFSET(MCQ!L$20,ROW(L924)-ROW(L$20),0),2)))</f>
        <v/>
      </c>
      <c r="M924" s="584">
        <f>IF(I924="", "", IFERROR(VLOOKUP(VALUE(I924), _BaseAbril2026, 4, 0), IFERROR(VLOOKUP(TEXT(I924, "@"), _BaseAbril2026, 4, 0), "")))</f>
        <v/>
      </c>
      <c r="N924" s="585">
        <f>IFERROR(IF(S924="BDI1", TRUNC(M924*(1+$O$18), 2),IF(S924="BDI2", TRUNC(M924*(1+$N$18), 2), "")), "")</f>
        <v/>
      </c>
      <c r="O924" s="586">
        <f>_xlfn.IFS(G924="ETAPA", SUMIFS(ValorTotalComD, Nivel, A924), G924="SUB-ETAPA", SUMIFS(ValorTotalComD, SubNivel, C924), TRUE, T924)</f>
        <v/>
      </c>
      <c r="P924" s="584">
        <f>IF(I924="", "", IFERROR(VLOOKUP(VALUE(I924), _BaseAbril2026, 5, 0), IFERROR(VLOOKUP(TEXT(I924, "@"), _BaseAbril2026, 5, 0), "")))</f>
        <v/>
      </c>
      <c r="Q924" s="585">
        <f>IFERROR(IF(S924="BDI1", TRUNC(P924*(1+$R$18), 2),IF(S924="BDI2", TRUNC(P924*(1+$Q$18), 2), "")), "")</f>
        <v/>
      </c>
      <c r="R924" s="586">
        <f>_xlfn.IFS(G924="ETAPA", SUMIFS(ValorTotalSemD, Nivel, A924), G924="SUB-ETAPA", SUMIFS(ValorTotalSemD, SubNivel, C924), TRUE, U924)</f>
        <v/>
      </c>
      <c r="S924" s="587">
        <f>IF(G924="","",IF(OR(G924="etapa",G924="sub-etapa"),"",OFFSET(MCQ!M$20,ROW(M924)-ROW(M$20),0)))</f>
        <v/>
      </c>
      <c r="T924" s="588">
        <f>IFERROR(TRUNC(L924*N924,2),"")</f>
        <v/>
      </c>
      <c r="U924" s="589">
        <f>IFERROR(TRUNC(L924*Q924,2),"")</f>
        <v/>
      </c>
    </row>
    <row r="925">
      <c r="A925" s="18">
        <f>OFFSET(MCQ!A$20,ROW(A925)-ROW(A$20),0)</f>
        <v/>
      </c>
      <c r="B925" s="18">
        <f>OFFSET(MCQ!B$20,ROW(B925)-ROW(B$20),0)</f>
        <v/>
      </c>
      <c r="C925" s="18">
        <f>OFFSET(MCQ!C$20,ROW(C925)-ROW(C$20),0)</f>
        <v/>
      </c>
      <c r="D925" s="18">
        <f>OFFSET(MCQ!D$20,ROW(D925)-ROW(D$20),0)</f>
        <v/>
      </c>
      <c r="E925" s="18">
        <f>OFFSET(MCQ!E$20,ROW(E925)-ROW(E$20),0)</f>
        <v/>
      </c>
      <c r="F925" s="18" t="n"/>
      <c r="G925" s="233">
        <f>OFFSET(MCQ!G$20,ROW(G925)-ROW(G$20),0)</f>
        <v/>
      </c>
      <c r="H925" s="583">
        <f>IF(G925="","",OFFSET(MCQ!H$20,ROW(H925)-ROW(H$20),0))</f>
        <v/>
      </c>
      <c r="I925" s="24">
        <f>IF(G925="","",IF(OR(G925="etapa",G925="sub-etapa"),"",OFFSET(MCQ!I$20,ROW(I925)-ROW(I$20),0)))</f>
        <v/>
      </c>
      <c r="J925" s="25">
        <f>IF(G925="","",OFFSET(MCQ!J$20,ROW(J925)-ROW(J$20),0))</f>
        <v/>
      </c>
      <c r="K925" s="24">
        <f>IF(G925="","",IF(OR(G925="etapa",G925="sub-etapa"),"",OFFSET(MCQ!K$20,ROW(K925)-ROW(K$20),0)))</f>
        <v/>
      </c>
      <c r="L925" s="26">
        <f>IF(G925="","",IF(OR(G925="etapa",G925="sub-etapa"),"",TRUNC(OFFSET(MCQ!L$20,ROW(L925)-ROW(L$20),0),2)))</f>
        <v/>
      </c>
      <c r="M925" s="584">
        <f>IF(I925="", "", IFERROR(VLOOKUP(VALUE(I925), _BaseAbril2026, 4, 0), IFERROR(VLOOKUP(TEXT(I925, "@"), _BaseAbril2026, 4, 0), "")))</f>
        <v/>
      </c>
      <c r="N925" s="585">
        <f>IFERROR(IF(S925="BDI1", TRUNC(M925*(1+$O$18), 2),IF(S925="BDI2", TRUNC(M925*(1+$N$18), 2), "")), "")</f>
        <v/>
      </c>
      <c r="O925" s="586">
        <f>_xlfn.IFS(G925="ETAPA", SUMIFS(ValorTotalComD, Nivel, A925), G925="SUB-ETAPA", SUMIFS(ValorTotalComD, SubNivel, C925), TRUE, T925)</f>
        <v/>
      </c>
      <c r="P925" s="584">
        <f>IF(I925="", "", IFERROR(VLOOKUP(VALUE(I925), _BaseAbril2026, 5, 0), IFERROR(VLOOKUP(TEXT(I925, "@"), _BaseAbril2026, 5, 0), "")))</f>
        <v/>
      </c>
      <c r="Q925" s="585">
        <f>IFERROR(IF(S925="BDI1", TRUNC(P925*(1+$R$18), 2),IF(S925="BDI2", TRUNC(P925*(1+$Q$18), 2), "")), "")</f>
        <v/>
      </c>
      <c r="R925" s="586">
        <f>_xlfn.IFS(G925="ETAPA", SUMIFS(ValorTotalSemD, Nivel, A925), G925="SUB-ETAPA", SUMIFS(ValorTotalSemD, SubNivel, C925), TRUE, U925)</f>
        <v/>
      </c>
      <c r="S925" s="587">
        <f>IF(G925="","",IF(OR(G925="etapa",G925="sub-etapa"),"",OFFSET(MCQ!M$20,ROW(M925)-ROW(M$20),0)))</f>
        <v/>
      </c>
      <c r="T925" s="588">
        <f>IFERROR(TRUNC(L925*N925,2),"")</f>
        <v/>
      </c>
      <c r="U925" s="589">
        <f>IFERROR(TRUNC(L925*Q925,2),"")</f>
        <v/>
      </c>
    </row>
    <row r="926">
      <c r="A926" s="18">
        <f>OFFSET(MCQ!A$20,ROW(A926)-ROW(A$20),0)</f>
        <v/>
      </c>
      <c r="B926" s="18">
        <f>OFFSET(MCQ!B$20,ROW(B926)-ROW(B$20),0)</f>
        <v/>
      </c>
      <c r="C926" s="18">
        <f>OFFSET(MCQ!C$20,ROW(C926)-ROW(C$20),0)</f>
        <v/>
      </c>
      <c r="D926" s="18">
        <f>OFFSET(MCQ!D$20,ROW(D926)-ROW(D$20),0)</f>
        <v/>
      </c>
      <c r="E926" s="18">
        <f>OFFSET(MCQ!E$20,ROW(E926)-ROW(E$20),0)</f>
        <v/>
      </c>
      <c r="F926" s="18" t="n"/>
      <c r="G926" s="233">
        <f>OFFSET(MCQ!G$20,ROW(G926)-ROW(G$20),0)</f>
        <v/>
      </c>
      <c r="H926" s="583">
        <f>IF(G926="","",OFFSET(MCQ!H$20,ROW(H926)-ROW(H$20),0))</f>
        <v/>
      </c>
      <c r="I926" s="24">
        <f>IF(G926="","",IF(OR(G926="etapa",G926="sub-etapa"),"",OFFSET(MCQ!I$20,ROW(I926)-ROW(I$20),0)))</f>
        <v/>
      </c>
      <c r="J926" s="25">
        <f>IF(G926="","",OFFSET(MCQ!J$20,ROW(J926)-ROW(J$20),0))</f>
        <v/>
      </c>
      <c r="K926" s="24">
        <f>IF(G926="","",IF(OR(G926="etapa",G926="sub-etapa"),"",OFFSET(MCQ!K$20,ROW(K926)-ROW(K$20),0)))</f>
        <v/>
      </c>
      <c r="L926" s="26">
        <f>IF(G926="","",IF(OR(G926="etapa",G926="sub-etapa"),"",TRUNC(OFFSET(MCQ!L$20,ROW(L926)-ROW(L$20),0),2)))</f>
        <v/>
      </c>
      <c r="M926" s="584">
        <f>IF(I926="", "", IFERROR(VLOOKUP(VALUE(I926), _BaseAbril2026, 4, 0), IFERROR(VLOOKUP(TEXT(I926, "@"), _BaseAbril2026, 4, 0), "")))</f>
        <v/>
      </c>
      <c r="N926" s="585">
        <f>IFERROR(IF(S926="BDI1", TRUNC(M926*(1+$O$18), 2),IF(S926="BDI2", TRUNC(M926*(1+$N$18), 2), "")), "")</f>
        <v/>
      </c>
      <c r="O926" s="586">
        <f>_xlfn.IFS(G926="ETAPA", SUMIFS(ValorTotalComD, Nivel, A926), G926="SUB-ETAPA", SUMIFS(ValorTotalComD, SubNivel, C926), TRUE, T926)</f>
        <v/>
      </c>
      <c r="P926" s="584">
        <f>IF(I926="", "", IFERROR(VLOOKUP(VALUE(I926), _BaseAbril2026, 5, 0), IFERROR(VLOOKUP(TEXT(I926, "@"), _BaseAbril2026, 5, 0), "")))</f>
        <v/>
      </c>
      <c r="Q926" s="585">
        <f>IFERROR(IF(S926="BDI1", TRUNC(P926*(1+$R$18), 2),IF(S926="BDI2", TRUNC(P926*(1+$Q$18), 2), "")), "")</f>
        <v/>
      </c>
      <c r="R926" s="586">
        <f>_xlfn.IFS(G926="ETAPA", SUMIFS(ValorTotalSemD, Nivel, A926), G926="SUB-ETAPA", SUMIFS(ValorTotalSemD, SubNivel, C926), TRUE, U926)</f>
        <v/>
      </c>
      <c r="S926" s="587">
        <f>IF(G926="","",IF(OR(G926="etapa",G926="sub-etapa"),"",OFFSET(MCQ!M$20,ROW(M926)-ROW(M$20),0)))</f>
        <v/>
      </c>
      <c r="T926" s="588">
        <f>IFERROR(TRUNC(L926*N926,2),"")</f>
        <v/>
      </c>
      <c r="U926" s="589">
        <f>IFERROR(TRUNC(L926*Q926,2),"")</f>
        <v/>
      </c>
    </row>
    <row r="927">
      <c r="A927" s="18">
        <f>OFFSET(MCQ!A$20,ROW(A927)-ROW(A$20),0)</f>
        <v/>
      </c>
      <c r="B927" s="18">
        <f>OFFSET(MCQ!B$20,ROW(B927)-ROW(B$20),0)</f>
        <v/>
      </c>
      <c r="C927" s="18">
        <f>OFFSET(MCQ!C$20,ROW(C927)-ROW(C$20),0)</f>
        <v/>
      </c>
      <c r="D927" s="18">
        <f>OFFSET(MCQ!D$20,ROW(D927)-ROW(D$20),0)</f>
        <v/>
      </c>
      <c r="E927" s="18">
        <f>OFFSET(MCQ!E$20,ROW(E927)-ROW(E$20),0)</f>
        <v/>
      </c>
      <c r="F927" s="18" t="n"/>
      <c r="G927" s="233">
        <f>OFFSET(MCQ!G$20,ROW(G927)-ROW(G$20),0)</f>
        <v/>
      </c>
      <c r="H927" s="583">
        <f>IF(G927="","",OFFSET(MCQ!H$20,ROW(H927)-ROW(H$20),0))</f>
        <v/>
      </c>
      <c r="I927" s="24">
        <f>IF(G927="","",IF(OR(G927="etapa",G927="sub-etapa"),"",OFFSET(MCQ!I$20,ROW(I927)-ROW(I$20),0)))</f>
        <v/>
      </c>
      <c r="J927" s="25">
        <f>IF(G927="","",OFFSET(MCQ!J$20,ROW(J927)-ROW(J$20),0))</f>
        <v/>
      </c>
      <c r="K927" s="24">
        <f>IF(G927="","",IF(OR(G927="etapa",G927="sub-etapa"),"",OFFSET(MCQ!K$20,ROW(K927)-ROW(K$20),0)))</f>
        <v/>
      </c>
      <c r="L927" s="26">
        <f>IF(G927="","",IF(OR(G927="etapa",G927="sub-etapa"),"",TRUNC(OFFSET(MCQ!L$20,ROW(L927)-ROW(L$20),0),2)))</f>
        <v/>
      </c>
      <c r="M927" s="584">
        <f>IF(I927="", "", IFERROR(VLOOKUP(VALUE(I927), _BaseAbril2026, 4, 0), IFERROR(VLOOKUP(TEXT(I927, "@"), _BaseAbril2026, 4, 0), "")))</f>
        <v/>
      </c>
      <c r="N927" s="585">
        <f>IFERROR(IF(S927="BDI1", TRUNC(M927*(1+$O$18), 2),IF(S927="BDI2", TRUNC(M927*(1+$N$18), 2), "")), "")</f>
        <v/>
      </c>
      <c r="O927" s="586">
        <f>_xlfn.IFS(G927="ETAPA", SUMIFS(ValorTotalComD, Nivel, A927), G927="SUB-ETAPA", SUMIFS(ValorTotalComD, SubNivel, C927), TRUE, T927)</f>
        <v/>
      </c>
      <c r="P927" s="584">
        <f>IF(I927="", "", IFERROR(VLOOKUP(VALUE(I927), _BaseAbril2026, 5, 0), IFERROR(VLOOKUP(TEXT(I927, "@"), _BaseAbril2026, 5, 0), "")))</f>
        <v/>
      </c>
      <c r="Q927" s="585">
        <f>IFERROR(IF(S927="BDI1", TRUNC(P927*(1+$R$18), 2),IF(S927="BDI2", TRUNC(P927*(1+$Q$18), 2), "")), "")</f>
        <v/>
      </c>
      <c r="R927" s="586">
        <f>_xlfn.IFS(G927="ETAPA", SUMIFS(ValorTotalSemD, Nivel, A927), G927="SUB-ETAPA", SUMIFS(ValorTotalSemD, SubNivel, C927), TRUE, U927)</f>
        <v/>
      </c>
      <c r="S927" s="587">
        <f>IF(G927="","",IF(OR(G927="etapa",G927="sub-etapa"),"",OFFSET(MCQ!M$20,ROW(M927)-ROW(M$20),0)))</f>
        <v/>
      </c>
      <c r="T927" s="588">
        <f>IFERROR(TRUNC(L927*N927,2),"")</f>
        <v/>
      </c>
      <c r="U927" s="589">
        <f>IFERROR(TRUNC(L927*Q927,2),"")</f>
        <v/>
      </c>
    </row>
    <row r="928">
      <c r="A928" s="18">
        <f>OFFSET(MCQ!A$20,ROW(A928)-ROW(A$20),0)</f>
        <v/>
      </c>
      <c r="B928" s="18">
        <f>OFFSET(MCQ!B$20,ROW(B928)-ROW(B$20),0)</f>
        <v/>
      </c>
      <c r="C928" s="18">
        <f>OFFSET(MCQ!C$20,ROW(C928)-ROW(C$20),0)</f>
        <v/>
      </c>
      <c r="D928" s="18">
        <f>OFFSET(MCQ!D$20,ROW(D928)-ROW(D$20),0)</f>
        <v/>
      </c>
      <c r="E928" s="18">
        <f>OFFSET(MCQ!E$20,ROW(E928)-ROW(E$20),0)</f>
        <v/>
      </c>
      <c r="F928" s="18" t="n"/>
      <c r="G928" s="233">
        <f>OFFSET(MCQ!G$20,ROW(G928)-ROW(G$20),0)</f>
        <v/>
      </c>
      <c r="H928" s="583">
        <f>IF(G928="","",OFFSET(MCQ!H$20,ROW(H928)-ROW(H$20),0))</f>
        <v/>
      </c>
      <c r="I928" s="24">
        <f>IF(G928="","",IF(OR(G928="etapa",G928="sub-etapa"),"",OFFSET(MCQ!I$20,ROW(I928)-ROW(I$20),0)))</f>
        <v/>
      </c>
      <c r="J928" s="25">
        <f>IF(G928="","",OFFSET(MCQ!J$20,ROW(J928)-ROW(J$20),0))</f>
        <v/>
      </c>
      <c r="K928" s="24">
        <f>IF(G928="","",IF(OR(G928="etapa",G928="sub-etapa"),"",OFFSET(MCQ!K$20,ROW(K928)-ROW(K$20),0)))</f>
        <v/>
      </c>
      <c r="L928" s="26">
        <f>IF(G928="","",IF(OR(G928="etapa",G928="sub-etapa"),"",TRUNC(OFFSET(MCQ!L$20,ROW(L928)-ROW(L$20),0),2)))</f>
        <v/>
      </c>
      <c r="M928" s="584">
        <f>IF(I928="", "", IFERROR(VLOOKUP(VALUE(I928), _BaseAbril2026, 4, 0), IFERROR(VLOOKUP(TEXT(I928, "@"), _BaseAbril2026, 4, 0), "")))</f>
        <v/>
      </c>
      <c r="N928" s="585">
        <f>IFERROR(IF(S928="BDI1", TRUNC(M928*(1+$O$18), 2),IF(S928="BDI2", TRUNC(M928*(1+$N$18), 2), "")), "")</f>
        <v/>
      </c>
      <c r="O928" s="586">
        <f>_xlfn.IFS(G928="ETAPA", SUMIFS(ValorTotalComD, Nivel, A928), G928="SUB-ETAPA", SUMIFS(ValorTotalComD, SubNivel, C928), TRUE, T928)</f>
        <v/>
      </c>
      <c r="P928" s="584">
        <f>IF(I928="", "", IFERROR(VLOOKUP(VALUE(I928), _BaseAbril2026, 5, 0), IFERROR(VLOOKUP(TEXT(I928, "@"), _BaseAbril2026, 5, 0), "")))</f>
        <v/>
      </c>
      <c r="Q928" s="585">
        <f>IFERROR(IF(S928="BDI1", TRUNC(P928*(1+$R$18), 2),IF(S928="BDI2", TRUNC(P928*(1+$Q$18), 2), "")), "")</f>
        <v/>
      </c>
      <c r="R928" s="586">
        <f>_xlfn.IFS(G928="ETAPA", SUMIFS(ValorTotalSemD, Nivel, A928), G928="SUB-ETAPA", SUMIFS(ValorTotalSemD, SubNivel, C928), TRUE, U928)</f>
        <v/>
      </c>
      <c r="S928" s="587">
        <f>IF(G928="","",IF(OR(G928="etapa",G928="sub-etapa"),"",OFFSET(MCQ!M$20,ROW(M928)-ROW(M$20),0)))</f>
        <v/>
      </c>
      <c r="T928" s="588">
        <f>IFERROR(TRUNC(L928*N928,2),"")</f>
        <v/>
      </c>
      <c r="U928" s="589">
        <f>IFERROR(TRUNC(L928*Q928,2),"")</f>
        <v/>
      </c>
    </row>
    <row r="929">
      <c r="A929" s="18">
        <f>OFFSET(MCQ!A$20,ROW(A929)-ROW(A$20),0)</f>
        <v/>
      </c>
      <c r="B929" s="18">
        <f>OFFSET(MCQ!B$20,ROW(B929)-ROW(B$20),0)</f>
        <v/>
      </c>
      <c r="C929" s="18">
        <f>OFFSET(MCQ!C$20,ROW(C929)-ROW(C$20),0)</f>
        <v/>
      </c>
      <c r="D929" s="18">
        <f>OFFSET(MCQ!D$20,ROW(D929)-ROW(D$20),0)</f>
        <v/>
      </c>
      <c r="E929" s="18">
        <f>OFFSET(MCQ!E$20,ROW(E929)-ROW(E$20),0)</f>
        <v/>
      </c>
      <c r="F929" s="18" t="n"/>
      <c r="G929" s="233">
        <f>OFFSET(MCQ!G$20,ROW(G929)-ROW(G$20),0)</f>
        <v/>
      </c>
      <c r="H929" s="583">
        <f>IF(G929="","",OFFSET(MCQ!H$20,ROW(H929)-ROW(H$20),0))</f>
        <v/>
      </c>
      <c r="I929" s="24">
        <f>IF(G929="","",IF(OR(G929="etapa",G929="sub-etapa"),"",OFFSET(MCQ!I$20,ROW(I929)-ROW(I$20),0)))</f>
        <v/>
      </c>
      <c r="J929" s="25">
        <f>IF(G929="","",OFFSET(MCQ!J$20,ROW(J929)-ROW(J$20),0))</f>
        <v/>
      </c>
      <c r="K929" s="24">
        <f>IF(G929="","",IF(OR(G929="etapa",G929="sub-etapa"),"",OFFSET(MCQ!K$20,ROW(K929)-ROW(K$20),0)))</f>
        <v/>
      </c>
      <c r="L929" s="26">
        <f>IF(G929="","",IF(OR(G929="etapa",G929="sub-etapa"),"",TRUNC(OFFSET(MCQ!L$20,ROW(L929)-ROW(L$20),0),2)))</f>
        <v/>
      </c>
      <c r="M929" s="584">
        <f>IF(I929="", "", IFERROR(VLOOKUP(VALUE(I929), _BaseAbril2026, 4, 0), IFERROR(VLOOKUP(TEXT(I929, "@"), _BaseAbril2026, 4, 0), "")))</f>
        <v/>
      </c>
      <c r="N929" s="585">
        <f>IFERROR(IF(S929="BDI1", TRUNC(M929*(1+$O$18), 2),IF(S929="BDI2", TRUNC(M929*(1+$N$18), 2), "")), "")</f>
        <v/>
      </c>
      <c r="O929" s="586">
        <f>_xlfn.IFS(G929="ETAPA", SUMIFS(ValorTotalComD, Nivel, A929), G929="SUB-ETAPA", SUMIFS(ValorTotalComD, SubNivel, C929), TRUE, T929)</f>
        <v/>
      </c>
      <c r="P929" s="584">
        <f>IF(I929="", "", IFERROR(VLOOKUP(VALUE(I929), _BaseAbril2026, 5, 0), IFERROR(VLOOKUP(TEXT(I929, "@"), _BaseAbril2026, 5, 0), "")))</f>
        <v/>
      </c>
      <c r="Q929" s="585">
        <f>IFERROR(IF(S929="BDI1", TRUNC(P929*(1+$R$18), 2),IF(S929="BDI2", TRUNC(P929*(1+$Q$18), 2), "")), "")</f>
        <v/>
      </c>
      <c r="R929" s="586">
        <f>_xlfn.IFS(G929="ETAPA", SUMIFS(ValorTotalSemD, Nivel, A929), G929="SUB-ETAPA", SUMIFS(ValorTotalSemD, SubNivel, C929), TRUE, U929)</f>
        <v/>
      </c>
      <c r="S929" s="587">
        <f>IF(G929="","",IF(OR(G929="etapa",G929="sub-etapa"),"",OFFSET(MCQ!M$20,ROW(M929)-ROW(M$20),0)))</f>
        <v/>
      </c>
      <c r="T929" s="588">
        <f>IFERROR(TRUNC(L929*N929,2),"")</f>
        <v/>
      </c>
      <c r="U929" s="589">
        <f>IFERROR(TRUNC(L929*Q929,2),"")</f>
        <v/>
      </c>
    </row>
    <row r="930">
      <c r="A930" s="18">
        <f>OFFSET(MCQ!A$20,ROW(A930)-ROW(A$20),0)</f>
        <v/>
      </c>
      <c r="B930" s="18">
        <f>OFFSET(MCQ!B$20,ROW(B930)-ROW(B$20),0)</f>
        <v/>
      </c>
      <c r="C930" s="18">
        <f>OFFSET(MCQ!C$20,ROW(C930)-ROW(C$20),0)</f>
        <v/>
      </c>
      <c r="D930" s="18">
        <f>OFFSET(MCQ!D$20,ROW(D930)-ROW(D$20),0)</f>
        <v/>
      </c>
      <c r="E930" s="18">
        <f>OFFSET(MCQ!E$20,ROW(E930)-ROW(E$20),0)</f>
        <v/>
      </c>
      <c r="F930" s="18" t="n"/>
      <c r="G930" s="233">
        <f>OFFSET(MCQ!G$20,ROW(G930)-ROW(G$20),0)</f>
        <v/>
      </c>
      <c r="H930" s="583">
        <f>IF(G930="","",OFFSET(MCQ!H$20,ROW(H930)-ROW(H$20),0))</f>
        <v/>
      </c>
      <c r="I930" s="24">
        <f>IF(G930="","",IF(OR(G930="etapa",G930="sub-etapa"),"",OFFSET(MCQ!I$20,ROW(I930)-ROW(I$20),0)))</f>
        <v/>
      </c>
      <c r="J930" s="25">
        <f>IF(G930="","",OFFSET(MCQ!J$20,ROW(J930)-ROW(J$20),0))</f>
        <v/>
      </c>
      <c r="K930" s="24">
        <f>IF(G930="","",IF(OR(G930="etapa",G930="sub-etapa"),"",OFFSET(MCQ!K$20,ROW(K930)-ROW(K$20),0)))</f>
        <v/>
      </c>
      <c r="L930" s="26">
        <f>IF(G930="","",IF(OR(G930="etapa",G930="sub-etapa"),"",TRUNC(OFFSET(MCQ!L$20,ROW(L930)-ROW(L$20),0),2)))</f>
        <v/>
      </c>
      <c r="M930" s="584">
        <f>IF(I930="", "", IFERROR(VLOOKUP(VALUE(I930), _BaseAbril2026, 4, 0), IFERROR(VLOOKUP(TEXT(I930, "@"), _BaseAbril2026, 4, 0), "")))</f>
        <v/>
      </c>
      <c r="N930" s="585">
        <f>IFERROR(IF(S930="BDI1", TRUNC(M930*(1+$O$18), 2),IF(S930="BDI2", TRUNC(M930*(1+$N$18), 2), "")), "")</f>
        <v/>
      </c>
      <c r="O930" s="586">
        <f>_xlfn.IFS(G930="ETAPA", SUMIFS(ValorTotalComD, Nivel, A930), G930="SUB-ETAPA", SUMIFS(ValorTotalComD, SubNivel, C930), TRUE, T930)</f>
        <v/>
      </c>
      <c r="P930" s="584">
        <f>IF(I930="", "", IFERROR(VLOOKUP(VALUE(I930), _BaseAbril2026, 5, 0), IFERROR(VLOOKUP(TEXT(I930, "@"), _BaseAbril2026, 5, 0), "")))</f>
        <v/>
      </c>
      <c r="Q930" s="585">
        <f>IFERROR(IF(S930="BDI1", TRUNC(P930*(1+$R$18), 2),IF(S930="BDI2", TRUNC(P930*(1+$Q$18), 2), "")), "")</f>
        <v/>
      </c>
      <c r="R930" s="586">
        <f>_xlfn.IFS(G930="ETAPA", SUMIFS(ValorTotalSemD, Nivel, A930), G930="SUB-ETAPA", SUMIFS(ValorTotalSemD, SubNivel, C930), TRUE, U930)</f>
        <v/>
      </c>
      <c r="S930" s="587">
        <f>IF(G930="","",IF(OR(G930="etapa",G930="sub-etapa"),"",OFFSET(MCQ!M$20,ROW(M930)-ROW(M$20),0)))</f>
        <v/>
      </c>
      <c r="T930" s="588">
        <f>IFERROR(TRUNC(L930*N930,2),"")</f>
        <v/>
      </c>
      <c r="U930" s="589">
        <f>IFERROR(TRUNC(L930*Q930,2),"")</f>
        <v/>
      </c>
    </row>
    <row r="931">
      <c r="A931" s="18">
        <f>OFFSET(MCQ!A$20,ROW(A931)-ROW(A$20),0)</f>
        <v/>
      </c>
      <c r="B931" s="18">
        <f>OFFSET(MCQ!B$20,ROW(B931)-ROW(B$20),0)</f>
        <v/>
      </c>
      <c r="C931" s="18">
        <f>OFFSET(MCQ!C$20,ROW(C931)-ROW(C$20),0)</f>
        <v/>
      </c>
      <c r="D931" s="18">
        <f>OFFSET(MCQ!D$20,ROW(D931)-ROW(D$20),0)</f>
        <v/>
      </c>
      <c r="E931" s="18">
        <f>OFFSET(MCQ!E$20,ROW(E931)-ROW(E$20),0)</f>
        <v/>
      </c>
      <c r="F931" s="18" t="n"/>
      <c r="G931" s="233">
        <f>OFFSET(MCQ!G$20,ROW(G931)-ROW(G$20),0)</f>
        <v/>
      </c>
      <c r="H931" s="583">
        <f>IF(G931="","",OFFSET(MCQ!H$20,ROW(H931)-ROW(H$20),0))</f>
        <v/>
      </c>
      <c r="I931" s="24">
        <f>IF(G931="","",IF(OR(G931="etapa",G931="sub-etapa"),"",OFFSET(MCQ!I$20,ROW(I931)-ROW(I$20),0)))</f>
        <v/>
      </c>
      <c r="J931" s="25">
        <f>IF(G931="","",OFFSET(MCQ!J$20,ROW(J931)-ROW(J$20),0))</f>
        <v/>
      </c>
      <c r="K931" s="24">
        <f>IF(G931="","",IF(OR(G931="etapa",G931="sub-etapa"),"",OFFSET(MCQ!K$20,ROW(K931)-ROW(K$20),0)))</f>
        <v/>
      </c>
      <c r="L931" s="26">
        <f>IF(G931="","",IF(OR(G931="etapa",G931="sub-etapa"),"",TRUNC(OFFSET(MCQ!L$20,ROW(L931)-ROW(L$20),0),2)))</f>
        <v/>
      </c>
      <c r="M931" s="584">
        <f>IF(I931="", "", IFERROR(VLOOKUP(VALUE(I931), _BaseAbril2026, 4, 0), IFERROR(VLOOKUP(TEXT(I931, "@"), _BaseAbril2026, 4, 0), "")))</f>
        <v/>
      </c>
      <c r="N931" s="585">
        <f>IFERROR(IF(S931="BDI1", TRUNC(M931*(1+$O$18), 2),IF(S931="BDI2", TRUNC(M931*(1+$N$18), 2), "")), "")</f>
        <v/>
      </c>
      <c r="O931" s="586">
        <f>_xlfn.IFS(G931="ETAPA", SUMIFS(ValorTotalComD, Nivel, A931), G931="SUB-ETAPA", SUMIFS(ValorTotalComD, SubNivel, C931), TRUE, T931)</f>
        <v/>
      </c>
      <c r="P931" s="584">
        <f>IF(I931="", "", IFERROR(VLOOKUP(VALUE(I931), _BaseAbril2026, 5, 0), IFERROR(VLOOKUP(TEXT(I931, "@"), _BaseAbril2026, 5, 0), "")))</f>
        <v/>
      </c>
      <c r="Q931" s="585">
        <f>IFERROR(IF(S931="BDI1", TRUNC(P931*(1+$R$18), 2),IF(S931="BDI2", TRUNC(P931*(1+$Q$18), 2), "")), "")</f>
        <v/>
      </c>
      <c r="R931" s="586">
        <f>_xlfn.IFS(G931="ETAPA", SUMIFS(ValorTotalSemD, Nivel, A931), G931="SUB-ETAPA", SUMIFS(ValorTotalSemD, SubNivel, C931), TRUE, U931)</f>
        <v/>
      </c>
      <c r="S931" s="587">
        <f>IF(G931="","",IF(OR(G931="etapa",G931="sub-etapa"),"",OFFSET(MCQ!M$20,ROW(M931)-ROW(M$20),0)))</f>
        <v/>
      </c>
      <c r="T931" s="588">
        <f>IFERROR(TRUNC(L931*N931,2),"")</f>
        <v/>
      </c>
      <c r="U931" s="589">
        <f>IFERROR(TRUNC(L931*Q931,2),"")</f>
        <v/>
      </c>
    </row>
    <row r="932">
      <c r="A932" s="18">
        <f>OFFSET(MCQ!A$20,ROW(A932)-ROW(A$20),0)</f>
        <v/>
      </c>
      <c r="B932" s="18">
        <f>OFFSET(MCQ!B$20,ROW(B932)-ROW(B$20),0)</f>
        <v/>
      </c>
      <c r="C932" s="18">
        <f>OFFSET(MCQ!C$20,ROW(C932)-ROW(C$20),0)</f>
        <v/>
      </c>
      <c r="D932" s="18">
        <f>OFFSET(MCQ!D$20,ROW(D932)-ROW(D$20),0)</f>
        <v/>
      </c>
      <c r="E932" s="18">
        <f>OFFSET(MCQ!E$20,ROW(E932)-ROW(E$20),0)</f>
        <v/>
      </c>
      <c r="F932" s="18" t="n"/>
      <c r="G932" s="233">
        <f>OFFSET(MCQ!G$20,ROW(G932)-ROW(G$20),0)</f>
        <v/>
      </c>
      <c r="H932" s="583">
        <f>IF(G932="","",OFFSET(MCQ!H$20,ROW(H932)-ROW(H$20),0))</f>
        <v/>
      </c>
      <c r="I932" s="24">
        <f>IF(G932="","",IF(OR(G932="etapa",G932="sub-etapa"),"",OFFSET(MCQ!I$20,ROW(I932)-ROW(I$20),0)))</f>
        <v/>
      </c>
      <c r="J932" s="25">
        <f>IF(G932="","",OFFSET(MCQ!J$20,ROW(J932)-ROW(J$20),0))</f>
        <v/>
      </c>
      <c r="K932" s="24">
        <f>IF(G932="","",IF(OR(G932="etapa",G932="sub-etapa"),"",OFFSET(MCQ!K$20,ROW(K932)-ROW(K$20),0)))</f>
        <v/>
      </c>
      <c r="L932" s="26">
        <f>IF(G932="","",IF(OR(G932="etapa",G932="sub-etapa"),"",TRUNC(OFFSET(MCQ!L$20,ROW(L932)-ROW(L$20),0),2)))</f>
        <v/>
      </c>
      <c r="M932" s="584">
        <f>IF(I932="", "", IFERROR(VLOOKUP(VALUE(I932), _BaseAbril2026, 4, 0), IFERROR(VLOOKUP(TEXT(I932, "@"), _BaseAbril2026, 4, 0), "")))</f>
        <v/>
      </c>
      <c r="N932" s="585">
        <f>IFERROR(IF(S932="BDI1", TRUNC(M932*(1+$O$18), 2),IF(S932="BDI2", TRUNC(M932*(1+$N$18), 2), "")), "")</f>
        <v/>
      </c>
      <c r="O932" s="586">
        <f>_xlfn.IFS(G932="ETAPA", SUMIFS(ValorTotalComD, Nivel, A932), G932="SUB-ETAPA", SUMIFS(ValorTotalComD, SubNivel, C932), TRUE, T932)</f>
        <v/>
      </c>
      <c r="P932" s="584">
        <f>IF(I932="", "", IFERROR(VLOOKUP(VALUE(I932), _BaseAbril2026, 5, 0), IFERROR(VLOOKUP(TEXT(I932, "@"), _BaseAbril2026, 5, 0), "")))</f>
        <v/>
      </c>
      <c r="Q932" s="585">
        <f>IFERROR(IF(S932="BDI1", TRUNC(P932*(1+$R$18), 2),IF(S932="BDI2", TRUNC(P932*(1+$Q$18), 2), "")), "")</f>
        <v/>
      </c>
      <c r="R932" s="586">
        <f>_xlfn.IFS(G932="ETAPA", SUMIFS(ValorTotalSemD, Nivel, A932), G932="SUB-ETAPA", SUMIFS(ValorTotalSemD, SubNivel, C932), TRUE, U932)</f>
        <v/>
      </c>
      <c r="S932" s="587">
        <f>IF(G932="","",IF(OR(G932="etapa",G932="sub-etapa"),"",OFFSET(MCQ!M$20,ROW(M932)-ROW(M$20),0)))</f>
        <v/>
      </c>
      <c r="T932" s="588">
        <f>IFERROR(TRUNC(L932*N932,2),"")</f>
        <v/>
      </c>
      <c r="U932" s="589">
        <f>IFERROR(TRUNC(L932*Q932,2),"")</f>
        <v/>
      </c>
    </row>
    <row r="933">
      <c r="A933" s="18">
        <f>OFFSET(MCQ!A$20,ROW(A933)-ROW(A$20),0)</f>
        <v/>
      </c>
      <c r="B933" s="18">
        <f>OFFSET(MCQ!B$20,ROW(B933)-ROW(B$20),0)</f>
        <v/>
      </c>
      <c r="C933" s="18">
        <f>OFFSET(MCQ!C$20,ROW(C933)-ROW(C$20),0)</f>
        <v/>
      </c>
      <c r="D933" s="18">
        <f>OFFSET(MCQ!D$20,ROW(D933)-ROW(D$20),0)</f>
        <v/>
      </c>
      <c r="E933" s="18">
        <f>OFFSET(MCQ!E$20,ROW(E933)-ROW(E$20),0)</f>
        <v/>
      </c>
      <c r="F933" s="18" t="n"/>
      <c r="G933" s="233">
        <f>OFFSET(MCQ!G$20,ROW(G933)-ROW(G$20),0)</f>
        <v/>
      </c>
      <c r="H933" s="583">
        <f>IF(G933="","",OFFSET(MCQ!H$20,ROW(H933)-ROW(H$20),0))</f>
        <v/>
      </c>
      <c r="I933" s="24">
        <f>IF(G933="","",IF(OR(G933="etapa",G933="sub-etapa"),"",OFFSET(MCQ!I$20,ROW(I933)-ROW(I$20),0)))</f>
        <v/>
      </c>
      <c r="J933" s="25">
        <f>IF(G933="","",OFFSET(MCQ!J$20,ROW(J933)-ROW(J$20),0))</f>
        <v/>
      </c>
      <c r="K933" s="24">
        <f>IF(G933="","",IF(OR(G933="etapa",G933="sub-etapa"),"",OFFSET(MCQ!K$20,ROW(K933)-ROW(K$20),0)))</f>
        <v/>
      </c>
      <c r="L933" s="26">
        <f>IF(G933="","",IF(OR(G933="etapa",G933="sub-etapa"),"",TRUNC(OFFSET(MCQ!L$20,ROW(L933)-ROW(L$20),0),2)))</f>
        <v/>
      </c>
      <c r="M933" s="584">
        <f>IF(I933="", "", IFERROR(VLOOKUP(VALUE(I933), _BaseAbril2026, 4, 0), IFERROR(VLOOKUP(TEXT(I933, "@"), _BaseAbril2026, 4, 0), "")))</f>
        <v/>
      </c>
      <c r="N933" s="585">
        <f>IFERROR(IF(S933="BDI1", TRUNC(M933*(1+$O$18), 2),IF(S933="BDI2", TRUNC(M933*(1+$N$18), 2), "")), "")</f>
        <v/>
      </c>
      <c r="O933" s="586">
        <f>_xlfn.IFS(G933="ETAPA", SUMIFS(ValorTotalComD, Nivel, A933), G933="SUB-ETAPA", SUMIFS(ValorTotalComD, SubNivel, C933), TRUE, T933)</f>
        <v/>
      </c>
      <c r="P933" s="584">
        <f>IF(I933="", "", IFERROR(VLOOKUP(VALUE(I933), _BaseAbril2026, 5, 0), IFERROR(VLOOKUP(TEXT(I933, "@"), _BaseAbril2026, 5, 0), "")))</f>
        <v/>
      </c>
      <c r="Q933" s="585">
        <f>IFERROR(IF(S933="BDI1", TRUNC(P933*(1+$R$18), 2),IF(S933="BDI2", TRUNC(P933*(1+$Q$18), 2), "")), "")</f>
        <v/>
      </c>
      <c r="R933" s="586">
        <f>_xlfn.IFS(G933="ETAPA", SUMIFS(ValorTotalSemD, Nivel, A933), G933="SUB-ETAPA", SUMIFS(ValorTotalSemD, SubNivel, C933), TRUE, U933)</f>
        <v/>
      </c>
      <c r="S933" s="587">
        <f>IF(G933="","",IF(OR(G933="etapa",G933="sub-etapa"),"",OFFSET(MCQ!M$20,ROW(M933)-ROW(M$20),0)))</f>
        <v/>
      </c>
      <c r="T933" s="588">
        <f>IFERROR(TRUNC(L933*N933,2),"")</f>
        <v/>
      </c>
      <c r="U933" s="589">
        <f>IFERROR(TRUNC(L933*Q933,2),"")</f>
        <v/>
      </c>
    </row>
    <row r="934">
      <c r="A934" s="18">
        <f>OFFSET(MCQ!A$20,ROW(A934)-ROW(A$20),0)</f>
        <v/>
      </c>
      <c r="B934" s="18">
        <f>OFFSET(MCQ!B$20,ROW(B934)-ROW(B$20),0)</f>
        <v/>
      </c>
      <c r="C934" s="18">
        <f>OFFSET(MCQ!C$20,ROW(C934)-ROW(C$20),0)</f>
        <v/>
      </c>
      <c r="D934" s="18">
        <f>OFFSET(MCQ!D$20,ROW(D934)-ROW(D$20),0)</f>
        <v/>
      </c>
      <c r="E934" s="18">
        <f>OFFSET(MCQ!E$20,ROW(E934)-ROW(E$20),0)</f>
        <v/>
      </c>
      <c r="F934" s="18" t="n"/>
      <c r="G934" s="233">
        <f>OFFSET(MCQ!G$20,ROW(G934)-ROW(G$20),0)</f>
        <v/>
      </c>
      <c r="H934" s="583">
        <f>IF(G934="","",OFFSET(MCQ!H$20,ROW(H934)-ROW(H$20),0))</f>
        <v/>
      </c>
      <c r="I934" s="24">
        <f>IF(G934="","",IF(OR(G934="etapa",G934="sub-etapa"),"",OFFSET(MCQ!I$20,ROW(I934)-ROW(I$20),0)))</f>
        <v/>
      </c>
      <c r="J934" s="25">
        <f>IF(G934="","",OFFSET(MCQ!J$20,ROW(J934)-ROW(J$20),0))</f>
        <v/>
      </c>
      <c r="K934" s="24">
        <f>IF(G934="","",IF(OR(G934="etapa",G934="sub-etapa"),"",OFFSET(MCQ!K$20,ROW(K934)-ROW(K$20),0)))</f>
        <v/>
      </c>
      <c r="L934" s="26">
        <f>IF(G934="","",IF(OR(G934="etapa",G934="sub-etapa"),"",TRUNC(OFFSET(MCQ!L$20,ROW(L934)-ROW(L$20),0),2)))</f>
        <v/>
      </c>
      <c r="M934" s="584">
        <f>IF(I934="", "", IFERROR(VLOOKUP(VALUE(I934), _BaseAbril2026, 4, 0), IFERROR(VLOOKUP(TEXT(I934, "@"), _BaseAbril2026, 4, 0), "")))</f>
        <v/>
      </c>
      <c r="N934" s="585">
        <f>IFERROR(IF(S934="BDI1", TRUNC(M934*(1+$O$18), 2),IF(S934="BDI2", TRUNC(M934*(1+$N$18), 2), "")), "")</f>
        <v/>
      </c>
      <c r="O934" s="586">
        <f>_xlfn.IFS(G934="ETAPA", SUMIFS(ValorTotalComD, Nivel, A934), G934="SUB-ETAPA", SUMIFS(ValorTotalComD, SubNivel, C934), TRUE, T934)</f>
        <v/>
      </c>
      <c r="P934" s="584">
        <f>IF(I934="", "", IFERROR(VLOOKUP(VALUE(I934), _BaseAbril2026, 5, 0), IFERROR(VLOOKUP(TEXT(I934, "@"), _BaseAbril2026, 5, 0), "")))</f>
        <v/>
      </c>
      <c r="Q934" s="585">
        <f>IFERROR(IF(S934="BDI1", TRUNC(P934*(1+$R$18), 2),IF(S934="BDI2", TRUNC(P934*(1+$Q$18), 2), "")), "")</f>
        <v/>
      </c>
      <c r="R934" s="586">
        <f>_xlfn.IFS(G934="ETAPA", SUMIFS(ValorTotalSemD, Nivel, A934), G934="SUB-ETAPA", SUMIFS(ValorTotalSemD, SubNivel, C934), TRUE, U934)</f>
        <v/>
      </c>
      <c r="S934" s="587">
        <f>IF(G934="","",IF(OR(G934="etapa",G934="sub-etapa"),"",OFFSET(MCQ!M$20,ROW(M934)-ROW(M$20),0)))</f>
        <v/>
      </c>
      <c r="T934" s="588">
        <f>IFERROR(TRUNC(L934*N934,2),"")</f>
        <v/>
      </c>
      <c r="U934" s="589">
        <f>IFERROR(TRUNC(L934*Q934,2),"")</f>
        <v/>
      </c>
    </row>
    <row r="935">
      <c r="A935" s="18">
        <f>OFFSET(MCQ!A$20,ROW(A935)-ROW(A$20),0)</f>
        <v/>
      </c>
      <c r="B935" s="18">
        <f>OFFSET(MCQ!B$20,ROW(B935)-ROW(B$20),0)</f>
        <v/>
      </c>
      <c r="C935" s="18">
        <f>OFFSET(MCQ!C$20,ROW(C935)-ROW(C$20),0)</f>
        <v/>
      </c>
      <c r="D935" s="18">
        <f>OFFSET(MCQ!D$20,ROW(D935)-ROW(D$20),0)</f>
        <v/>
      </c>
      <c r="E935" s="18">
        <f>OFFSET(MCQ!E$20,ROW(E935)-ROW(E$20),0)</f>
        <v/>
      </c>
      <c r="F935" s="18" t="n"/>
      <c r="G935" s="233">
        <f>OFFSET(MCQ!G$20,ROW(G935)-ROW(G$20),0)</f>
        <v/>
      </c>
      <c r="H935" s="583">
        <f>IF(G935="","",OFFSET(MCQ!H$20,ROW(H935)-ROW(H$20),0))</f>
        <v/>
      </c>
      <c r="I935" s="24">
        <f>IF(G935="","",IF(OR(G935="etapa",G935="sub-etapa"),"",OFFSET(MCQ!I$20,ROW(I935)-ROW(I$20),0)))</f>
        <v/>
      </c>
      <c r="J935" s="25">
        <f>IF(G935="","",OFFSET(MCQ!J$20,ROW(J935)-ROW(J$20),0))</f>
        <v/>
      </c>
      <c r="K935" s="24">
        <f>IF(G935="","",IF(OR(G935="etapa",G935="sub-etapa"),"",OFFSET(MCQ!K$20,ROW(K935)-ROW(K$20),0)))</f>
        <v/>
      </c>
      <c r="L935" s="26">
        <f>IF(G935="","",IF(OR(G935="etapa",G935="sub-etapa"),"",TRUNC(OFFSET(MCQ!L$20,ROW(L935)-ROW(L$20),0),2)))</f>
        <v/>
      </c>
      <c r="M935" s="584">
        <f>IF(I935="", "", IFERROR(VLOOKUP(VALUE(I935), _BaseAbril2026, 4, 0), IFERROR(VLOOKUP(TEXT(I935, "@"), _BaseAbril2026, 4, 0), "")))</f>
        <v/>
      </c>
      <c r="N935" s="585">
        <f>IFERROR(IF(S935="BDI1", TRUNC(M935*(1+$O$18), 2),IF(S935="BDI2", TRUNC(M935*(1+$N$18), 2), "")), "")</f>
        <v/>
      </c>
      <c r="O935" s="586">
        <f>_xlfn.IFS(G935="ETAPA", SUMIFS(ValorTotalComD, Nivel, A935), G935="SUB-ETAPA", SUMIFS(ValorTotalComD, SubNivel, C935), TRUE, T935)</f>
        <v/>
      </c>
      <c r="P935" s="584">
        <f>IF(I935="", "", IFERROR(VLOOKUP(VALUE(I935), _BaseAbril2026, 5, 0), IFERROR(VLOOKUP(TEXT(I935, "@"), _BaseAbril2026, 5, 0), "")))</f>
        <v/>
      </c>
      <c r="Q935" s="585">
        <f>IFERROR(IF(S935="BDI1", TRUNC(P935*(1+$R$18), 2),IF(S935="BDI2", TRUNC(P935*(1+$Q$18), 2), "")), "")</f>
        <v/>
      </c>
      <c r="R935" s="586">
        <f>_xlfn.IFS(G935="ETAPA", SUMIFS(ValorTotalSemD, Nivel, A935), G935="SUB-ETAPA", SUMIFS(ValorTotalSemD, SubNivel, C935), TRUE, U935)</f>
        <v/>
      </c>
      <c r="S935" s="587">
        <f>IF(G935="","",IF(OR(G935="etapa",G935="sub-etapa"),"",OFFSET(MCQ!M$20,ROW(M935)-ROW(M$20),0)))</f>
        <v/>
      </c>
      <c r="T935" s="588">
        <f>IFERROR(TRUNC(L935*N935,2),"")</f>
        <v/>
      </c>
      <c r="U935" s="589">
        <f>IFERROR(TRUNC(L935*Q935,2),"")</f>
        <v/>
      </c>
    </row>
    <row r="936">
      <c r="A936" s="18">
        <f>OFFSET(MCQ!A$20,ROW(A936)-ROW(A$20),0)</f>
        <v/>
      </c>
      <c r="B936" s="18">
        <f>OFFSET(MCQ!B$20,ROW(B936)-ROW(B$20),0)</f>
        <v/>
      </c>
      <c r="C936" s="18">
        <f>OFFSET(MCQ!C$20,ROW(C936)-ROW(C$20),0)</f>
        <v/>
      </c>
      <c r="D936" s="18">
        <f>OFFSET(MCQ!D$20,ROW(D936)-ROW(D$20),0)</f>
        <v/>
      </c>
      <c r="E936" s="18">
        <f>OFFSET(MCQ!E$20,ROW(E936)-ROW(E$20),0)</f>
        <v/>
      </c>
      <c r="F936" s="18" t="n"/>
      <c r="G936" s="233">
        <f>OFFSET(MCQ!G$20,ROW(G936)-ROW(G$20),0)</f>
        <v/>
      </c>
      <c r="H936" s="583">
        <f>IF(G936="","",OFFSET(MCQ!H$20,ROW(H936)-ROW(H$20),0))</f>
        <v/>
      </c>
      <c r="I936" s="24">
        <f>IF(G936="","",IF(OR(G936="etapa",G936="sub-etapa"),"",OFFSET(MCQ!I$20,ROW(I936)-ROW(I$20),0)))</f>
        <v/>
      </c>
      <c r="J936" s="25">
        <f>IF(G936="","",OFFSET(MCQ!J$20,ROW(J936)-ROW(J$20),0))</f>
        <v/>
      </c>
      <c r="K936" s="24">
        <f>IF(G936="","",IF(OR(G936="etapa",G936="sub-etapa"),"",OFFSET(MCQ!K$20,ROW(K936)-ROW(K$20),0)))</f>
        <v/>
      </c>
      <c r="L936" s="26">
        <f>IF(G936="","",IF(OR(G936="etapa",G936="sub-etapa"),"",TRUNC(OFFSET(MCQ!L$20,ROW(L936)-ROW(L$20),0),2)))</f>
        <v/>
      </c>
      <c r="M936" s="584">
        <f>IF(I936="", "", IFERROR(VLOOKUP(VALUE(I936), _BaseAbril2026, 4, 0), IFERROR(VLOOKUP(TEXT(I936, "@"), _BaseAbril2026, 4, 0), "")))</f>
        <v/>
      </c>
      <c r="N936" s="585">
        <f>IFERROR(IF(S936="BDI1", TRUNC(M936*(1+$O$18), 2),IF(S936="BDI2", TRUNC(M936*(1+$N$18), 2), "")), "")</f>
        <v/>
      </c>
      <c r="O936" s="586">
        <f>_xlfn.IFS(G936="ETAPA", SUMIFS(ValorTotalComD, Nivel, A936), G936="SUB-ETAPA", SUMIFS(ValorTotalComD, SubNivel, C936), TRUE, T936)</f>
        <v/>
      </c>
      <c r="P936" s="584">
        <f>IF(I936="", "", IFERROR(VLOOKUP(VALUE(I936), _BaseAbril2026, 5, 0), IFERROR(VLOOKUP(TEXT(I936, "@"), _BaseAbril2026, 5, 0), "")))</f>
        <v/>
      </c>
      <c r="Q936" s="585">
        <f>IFERROR(IF(S936="BDI1", TRUNC(P936*(1+$R$18), 2),IF(S936="BDI2", TRUNC(P936*(1+$Q$18), 2), "")), "")</f>
        <v/>
      </c>
      <c r="R936" s="586">
        <f>_xlfn.IFS(G936="ETAPA", SUMIFS(ValorTotalSemD, Nivel, A936), G936="SUB-ETAPA", SUMIFS(ValorTotalSemD, SubNivel, C936), TRUE, U936)</f>
        <v/>
      </c>
      <c r="S936" s="587">
        <f>IF(G936="","",IF(OR(G936="etapa",G936="sub-etapa"),"",OFFSET(MCQ!M$20,ROW(M936)-ROW(M$20),0)))</f>
        <v/>
      </c>
      <c r="T936" s="588">
        <f>IFERROR(TRUNC(L936*N936,2),"")</f>
        <v/>
      </c>
      <c r="U936" s="589">
        <f>IFERROR(TRUNC(L936*Q936,2),"")</f>
        <v/>
      </c>
    </row>
    <row r="937">
      <c r="A937" s="18">
        <f>OFFSET(MCQ!A$20,ROW(A937)-ROW(A$20),0)</f>
        <v/>
      </c>
      <c r="B937" s="18">
        <f>OFFSET(MCQ!B$20,ROW(B937)-ROW(B$20),0)</f>
        <v/>
      </c>
      <c r="C937" s="18">
        <f>OFFSET(MCQ!C$20,ROW(C937)-ROW(C$20),0)</f>
        <v/>
      </c>
      <c r="D937" s="18">
        <f>OFFSET(MCQ!D$20,ROW(D937)-ROW(D$20),0)</f>
        <v/>
      </c>
      <c r="E937" s="18">
        <f>OFFSET(MCQ!E$20,ROW(E937)-ROW(E$20),0)</f>
        <v/>
      </c>
      <c r="F937" s="18" t="n"/>
      <c r="G937" s="233">
        <f>OFFSET(MCQ!G$20,ROW(G937)-ROW(G$20),0)</f>
        <v/>
      </c>
      <c r="H937" s="583">
        <f>IF(G937="","",OFFSET(MCQ!H$20,ROW(H937)-ROW(H$20),0))</f>
        <v/>
      </c>
      <c r="I937" s="24">
        <f>IF(G937="","",IF(OR(G937="etapa",G937="sub-etapa"),"",OFFSET(MCQ!I$20,ROW(I937)-ROW(I$20),0)))</f>
        <v/>
      </c>
      <c r="J937" s="25">
        <f>IF(G937="","",OFFSET(MCQ!J$20,ROW(J937)-ROW(J$20),0))</f>
        <v/>
      </c>
      <c r="K937" s="24">
        <f>IF(G937="","",IF(OR(G937="etapa",G937="sub-etapa"),"",OFFSET(MCQ!K$20,ROW(K937)-ROW(K$20),0)))</f>
        <v/>
      </c>
      <c r="L937" s="26">
        <f>IF(G937="","",IF(OR(G937="etapa",G937="sub-etapa"),"",TRUNC(OFFSET(MCQ!L$20,ROW(L937)-ROW(L$20),0),2)))</f>
        <v/>
      </c>
      <c r="M937" s="584">
        <f>IF(I937="", "", IFERROR(VLOOKUP(VALUE(I937), _BaseAbril2026, 4, 0), IFERROR(VLOOKUP(TEXT(I937, "@"), _BaseAbril2026, 4, 0), "")))</f>
        <v/>
      </c>
      <c r="N937" s="585">
        <f>IFERROR(IF(S937="BDI1", TRUNC(M937*(1+$O$18), 2),IF(S937="BDI2", TRUNC(M937*(1+$N$18), 2), "")), "")</f>
        <v/>
      </c>
      <c r="O937" s="586">
        <f>_xlfn.IFS(G937="ETAPA", SUMIFS(ValorTotalComD, Nivel, A937), G937="SUB-ETAPA", SUMIFS(ValorTotalComD, SubNivel, C937), TRUE, T937)</f>
        <v/>
      </c>
      <c r="P937" s="584">
        <f>IF(I937="", "", IFERROR(VLOOKUP(VALUE(I937), _BaseAbril2026, 5, 0), IFERROR(VLOOKUP(TEXT(I937, "@"), _BaseAbril2026, 5, 0), "")))</f>
        <v/>
      </c>
      <c r="Q937" s="585">
        <f>IFERROR(IF(S937="BDI1", TRUNC(P937*(1+$R$18), 2),IF(S937="BDI2", TRUNC(P937*(1+$Q$18), 2), "")), "")</f>
        <v/>
      </c>
      <c r="R937" s="586">
        <f>_xlfn.IFS(G937="ETAPA", SUMIFS(ValorTotalSemD, Nivel, A937), G937="SUB-ETAPA", SUMIFS(ValorTotalSemD, SubNivel, C937), TRUE, U937)</f>
        <v/>
      </c>
      <c r="S937" s="587">
        <f>IF(G937="","",IF(OR(G937="etapa",G937="sub-etapa"),"",OFFSET(MCQ!M$20,ROW(M937)-ROW(M$20),0)))</f>
        <v/>
      </c>
      <c r="T937" s="588">
        <f>IFERROR(TRUNC(L937*N937,2),"")</f>
        <v/>
      </c>
      <c r="U937" s="589">
        <f>IFERROR(TRUNC(L937*Q937,2),"")</f>
        <v/>
      </c>
    </row>
    <row r="938">
      <c r="A938" s="18">
        <f>OFFSET(MCQ!A$20,ROW(A938)-ROW(A$20),0)</f>
        <v/>
      </c>
      <c r="B938" s="18">
        <f>OFFSET(MCQ!B$20,ROW(B938)-ROW(B$20),0)</f>
        <v/>
      </c>
      <c r="C938" s="18">
        <f>OFFSET(MCQ!C$20,ROW(C938)-ROW(C$20),0)</f>
        <v/>
      </c>
      <c r="D938" s="18">
        <f>OFFSET(MCQ!D$20,ROW(D938)-ROW(D$20),0)</f>
        <v/>
      </c>
      <c r="E938" s="18">
        <f>OFFSET(MCQ!E$20,ROW(E938)-ROW(E$20),0)</f>
        <v/>
      </c>
      <c r="F938" s="18" t="n"/>
      <c r="G938" s="233">
        <f>OFFSET(MCQ!G$20,ROW(G938)-ROW(G$20),0)</f>
        <v/>
      </c>
      <c r="H938" s="583">
        <f>IF(G938="","",OFFSET(MCQ!H$20,ROW(H938)-ROW(H$20),0))</f>
        <v/>
      </c>
      <c r="I938" s="24">
        <f>IF(G938="","",IF(OR(G938="etapa",G938="sub-etapa"),"",OFFSET(MCQ!I$20,ROW(I938)-ROW(I$20),0)))</f>
        <v/>
      </c>
      <c r="J938" s="25">
        <f>IF(G938="","",OFFSET(MCQ!J$20,ROW(J938)-ROW(J$20),0))</f>
        <v/>
      </c>
      <c r="K938" s="24">
        <f>IF(G938="","",IF(OR(G938="etapa",G938="sub-etapa"),"",OFFSET(MCQ!K$20,ROW(K938)-ROW(K$20),0)))</f>
        <v/>
      </c>
      <c r="L938" s="26">
        <f>IF(G938="","",IF(OR(G938="etapa",G938="sub-etapa"),"",TRUNC(OFFSET(MCQ!L$20,ROW(L938)-ROW(L$20),0),2)))</f>
        <v/>
      </c>
      <c r="M938" s="584">
        <f>IF(I938="", "", IFERROR(VLOOKUP(VALUE(I938), _BaseAbril2026, 4, 0), IFERROR(VLOOKUP(TEXT(I938, "@"), _BaseAbril2026, 4, 0), "")))</f>
        <v/>
      </c>
      <c r="N938" s="585">
        <f>IFERROR(IF(S938="BDI1", TRUNC(M938*(1+$O$18), 2),IF(S938="BDI2", TRUNC(M938*(1+$N$18), 2), "")), "")</f>
        <v/>
      </c>
      <c r="O938" s="586">
        <f>_xlfn.IFS(G938="ETAPA", SUMIFS(ValorTotalComD, Nivel, A938), G938="SUB-ETAPA", SUMIFS(ValorTotalComD, SubNivel, C938), TRUE, T938)</f>
        <v/>
      </c>
      <c r="P938" s="584">
        <f>IF(I938="", "", IFERROR(VLOOKUP(VALUE(I938), _BaseAbril2026, 5, 0), IFERROR(VLOOKUP(TEXT(I938, "@"), _BaseAbril2026, 5, 0), "")))</f>
        <v/>
      </c>
      <c r="Q938" s="585">
        <f>IFERROR(IF(S938="BDI1", TRUNC(P938*(1+$R$18), 2),IF(S938="BDI2", TRUNC(P938*(1+$Q$18), 2), "")), "")</f>
        <v/>
      </c>
      <c r="R938" s="586">
        <f>_xlfn.IFS(G938="ETAPA", SUMIFS(ValorTotalSemD, Nivel, A938), G938="SUB-ETAPA", SUMIFS(ValorTotalSemD, SubNivel, C938), TRUE, U938)</f>
        <v/>
      </c>
      <c r="S938" s="587">
        <f>IF(G938="","",IF(OR(G938="etapa",G938="sub-etapa"),"",OFFSET(MCQ!M$20,ROW(M938)-ROW(M$20),0)))</f>
        <v/>
      </c>
      <c r="T938" s="588">
        <f>IFERROR(TRUNC(L938*N938,2),"")</f>
        <v/>
      </c>
      <c r="U938" s="589">
        <f>IFERROR(TRUNC(L938*Q938,2),"")</f>
        <v/>
      </c>
    </row>
    <row r="939">
      <c r="A939" s="18">
        <f>OFFSET(MCQ!A$20,ROW(A939)-ROW(A$20),0)</f>
        <v/>
      </c>
      <c r="B939" s="18">
        <f>OFFSET(MCQ!B$20,ROW(B939)-ROW(B$20),0)</f>
        <v/>
      </c>
      <c r="C939" s="18">
        <f>OFFSET(MCQ!C$20,ROW(C939)-ROW(C$20),0)</f>
        <v/>
      </c>
      <c r="D939" s="18">
        <f>OFFSET(MCQ!D$20,ROW(D939)-ROW(D$20),0)</f>
        <v/>
      </c>
      <c r="E939" s="18">
        <f>OFFSET(MCQ!E$20,ROW(E939)-ROW(E$20),0)</f>
        <v/>
      </c>
      <c r="F939" s="18" t="n"/>
      <c r="G939" s="233">
        <f>OFFSET(MCQ!G$20,ROW(G939)-ROW(G$20),0)</f>
        <v/>
      </c>
      <c r="H939" s="583">
        <f>IF(G939="","",OFFSET(MCQ!H$20,ROW(H939)-ROW(H$20),0))</f>
        <v/>
      </c>
      <c r="I939" s="24">
        <f>IF(G939="","",IF(OR(G939="etapa",G939="sub-etapa"),"",OFFSET(MCQ!I$20,ROW(I939)-ROW(I$20),0)))</f>
        <v/>
      </c>
      <c r="J939" s="25">
        <f>IF(G939="","",OFFSET(MCQ!J$20,ROW(J939)-ROW(J$20),0))</f>
        <v/>
      </c>
      <c r="K939" s="24">
        <f>IF(G939="","",IF(OR(G939="etapa",G939="sub-etapa"),"",OFFSET(MCQ!K$20,ROW(K939)-ROW(K$20),0)))</f>
        <v/>
      </c>
      <c r="L939" s="26">
        <f>IF(G939="","",IF(OR(G939="etapa",G939="sub-etapa"),"",TRUNC(OFFSET(MCQ!L$20,ROW(L939)-ROW(L$20),0),2)))</f>
        <v/>
      </c>
      <c r="M939" s="584">
        <f>IF(I939="", "", IFERROR(VLOOKUP(VALUE(I939), _BaseAbril2026, 4, 0), IFERROR(VLOOKUP(TEXT(I939, "@"), _BaseAbril2026, 4, 0), "")))</f>
        <v/>
      </c>
      <c r="N939" s="585">
        <f>IFERROR(IF(S939="BDI1", TRUNC(M939*(1+$O$18), 2),IF(S939="BDI2", TRUNC(M939*(1+$N$18), 2), "")), "")</f>
        <v/>
      </c>
      <c r="O939" s="586">
        <f>_xlfn.IFS(G939="ETAPA", SUMIFS(ValorTotalComD, Nivel, A939), G939="SUB-ETAPA", SUMIFS(ValorTotalComD, SubNivel, C939), TRUE, T939)</f>
        <v/>
      </c>
      <c r="P939" s="584">
        <f>IF(I939="", "", IFERROR(VLOOKUP(VALUE(I939), _BaseAbril2026, 5, 0), IFERROR(VLOOKUP(TEXT(I939, "@"), _BaseAbril2026, 5, 0), "")))</f>
        <v/>
      </c>
      <c r="Q939" s="585">
        <f>IFERROR(IF(S939="BDI1", TRUNC(P939*(1+$R$18), 2),IF(S939="BDI2", TRUNC(P939*(1+$Q$18), 2), "")), "")</f>
        <v/>
      </c>
      <c r="R939" s="586">
        <f>_xlfn.IFS(G939="ETAPA", SUMIFS(ValorTotalSemD, Nivel, A939), G939="SUB-ETAPA", SUMIFS(ValorTotalSemD, SubNivel, C939), TRUE, U939)</f>
        <v/>
      </c>
      <c r="S939" s="587">
        <f>IF(G939="","",IF(OR(G939="etapa",G939="sub-etapa"),"",OFFSET(MCQ!M$20,ROW(M939)-ROW(M$20),0)))</f>
        <v/>
      </c>
      <c r="T939" s="588">
        <f>IFERROR(TRUNC(L939*N939,2),"")</f>
        <v/>
      </c>
      <c r="U939" s="589">
        <f>IFERROR(TRUNC(L939*Q939,2),"")</f>
        <v/>
      </c>
    </row>
    <row r="940">
      <c r="A940" s="18">
        <f>OFFSET(MCQ!A$20,ROW(A940)-ROW(A$20),0)</f>
        <v/>
      </c>
      <c r="B940" s="18">
        <f>OFFSET(MCQ!B$20,ROW(B940)-ROW(B$20),0)</f>
        <v/>
      </c>
      <c r="C940" s="18">
        <f>OFFSET(MCQ!C$20,ROW(C940)-ROW(C$20),0)</f>
        <v/>
      </c>
      <c r="D940" s="18">
        <f>OFFSET(MCQ!D$20,ROW(D940)-ROW(D$20),0)</f>
        <v/>
      </c>
      <c r="E940" s="18">
        <f>OFFSET(MCQ!E$20,ROW(E940)-ROW(E$20),0)</f>
        <v/>
      </c>
      <c r="F940" s="18" t="n"/>
      <c r="G940" s="233">
        <f>OFFSET(MCQ!G$20,ROW(G940)-ROW(G$20),0)</f>
        <v/>
      </c>
      <c r="H940" s="583">
        <f>IF(G940="","",OFFSET(MCQ!H$20,ROW(H940)-ROW(H$20),0))</f>
        <v/>
      </c>
      <c r="I940" s="24">
        <f>IF(G940="","",IF(OR(G940="etapa",G940="sub-etapa"),"",OFFSET(MCQ!I$20,ROW(I940)-ROW(I$20),0)))</f>
        <v/>
      </c>
      <c r="J940" s="25">
        <f>IF(G940="","",OFFSET(MCQ!J$20,ROW(J940)-ROW(J$20),0))</f>
        <v/>
      </c>
      <c r="K940" s="24">
        <f>IF(G940="","",IF(OR(G940="etapa",G940="sub-etapa"),"",OFFSET(MCQ!K$20,ROW(K940)-ROW(K$20),0)))</f>
        <v/>
      </c>
      <c r="L940" s="26">
        <f>IF(G940="","",IF(OR(G940="etapa",G940="sub-etapa"),"",TRUNC(OFFSET(MCQ!L$20,ROW(L940)-ROW(L$20),0),2)))</f>
        <v/>
      </c>
      <c r="M940" s="584">
        <f>IF(I940="", "", IFERROR(VLOOKUP(VALUE(I940), _BaseAbril2026, 4, 0), IFERROR(VLOOKUP(TEXT(I940, "@"), _BaseAbril2026, 4, 0), "")))</f>
        <v/>
      </c>
      <c r="N940" s="585">
        <f>IFERROR(IF(S940="BDI1", TRUNC(M940*(1+$O$18), 2),IF(S940="BDI2", TRUNC(M940*(1+$N$18), 2), "")), "")</f>
        <v/>
      </c>
      <c r="O940" s="586">
        <f>_xlfn.IFS(G940="ETAPA", SUMIFS(ValorTotalComD, Nivel, A940), G940="SUB-ETAPA", SUMIFS(ValorTotalComD, SubNivel, C940), TRUE, T940)</f>
        <v/>
      </c>
      <c r="P940" s="584">
        <f>IF(I940="", "", IFERROR(VLOOKUP(VALUE(I940), _BaseAbril2026, 5, 0), IFERROR(VLOOKUP(TEXT(I940, "@"), _BaseAbril2026, 5, 0), "")))</f>
        <v/>
      </c>
      <c r="Q940" s="585">
        <f>IFERROR(IF(S940="BDI1", TRUNC(P940*(1+$R$18), 2),IF(S940="BDI2", TRUNC(P940*(1+$Q$18), 2), "")), "")</f>
        <v/>
      </c>
      <c r="R940" s="586">
        <f>_xlfn.IFS(G940="ETAPA", SUMIFS(ValorTotalSemD, Nivel, A940), G940="SUB-ETAPA", SUMIFS(ValorTotalSemD, SubNivel, C940), TRUE, U940)</f>
        <v/>
      </c>
      <c r="S940" s="587">
        <f>IF(G940="","",IF(OR(G940="etapa",G940="sub-etapa"),"",OFFSET(MCQ!M$20,ROW(M940)-ROW(M$20),0)))</f>
        <v/>
      </c>
      <c r="T940" s="588">
        <f>IFERROR(TRUNC(L940*N940,2),"")</f>
        <v/>
      </c>
      <c r="U940" s="589">
        <f>IFERROR(TRUNC(L940*Q940,2),"")</f>
        <v/>
      </c>
    </row>
    <row r="941">
      <c r="A941" s="18">
        <f>OFFSET(MCQ!A$20,ROW(A941)-ROW(A$20),0)</f>
        <v/>
      </c>
      <c r="B941" s="18">
        <f>OFFSET(MCQ!B$20,ROW(B941)-ROW(B$20),0)</f>
        <v/>
      </c>
      <c r="C941" s="18">
        <f>OFFSET(MCQ!C$20,ROW(C941)-ROW(C$20),0)</f>
        <v/>
      </c>
      <c r="D941" s="18">
        <f>OFFSET(MCQ!D$20,ROW(D941)-ROW(D$20),0)</f>
        <v/>
      </c>
      <c r="E941" s="18">
        <f>OFFSET(MCQ!E$20,ROW(E941)-ROW(E$20),0)</f>
        <v/>
      </c>
      <c r="F941" s="18" t="n"/>
      <c r="G941" s="233">
        <f>OFFSET(MCQ!G$20,ROW(G941)-ROW(G$20),0)</f>
        <v/>
      </c>
      <c r="H941" s="583">
        <f>IF(G941="","",OFFSET(MCQ!H$20,ROW(H941)-ROW(H$20),0))</f>
        <v/>
      </c>
      <c r="I941" s="24">
        <f>IF(G941="","",IF(OR(G941="etapa",G941="sub-etapa"),"",OFFSET(MCQ!I$20,ROW(I941)-ROW(I$20),0)))</f>
        <v/>
      </c>
      <c r="J941" s="25">
        <f>IF(G941="","",OFFSET(MCQ!J$20,ROW(J941)-ROW(J$20),0))</f>
        <v/>
      </c>
      <c r="K941" s="24">
        <f>IF(G941="","",IF(OR(G941="etapa",G941="sub-etapa"),"",OFFSET(MCQ!K$20,ROW(K941)-ROW(K$20),0)))</f>
        <v/>
      </c>
      <c r="L941" s="26">
        <f>IF(G941="","",IF(OR(G941="etapa",G941="sub-etapa"),"",TRUNC(OFFSET(MCQ!L$20,ROW(L941)-ROW(L$20),0),2)))</f>
        <v/>
      </c>
      <c r="M941" s="584">
        <f>IF(I941="", "", IFERROR(VLOOKUP(VALUE(I941), _BaseAbril2026, 4, 0), IFERROR(VLOOKUP(TEXT(I941, "@"), _BaseAbril2026, 4, 0), "")))</f>
        <v/>
      </c>
      <c r="N941" s="585">
        <f>IFERROR(IF(S941="BDI1", TRUNC(M941*(1+$O$18), 2),IF(S941="BDI2", TRUNC(M941*(1+$N$18), 2), "")), "")</f>
        <v/>
      </c>
      <c r="O941" s="586">
        <f>_xlfn.IFS(G941="ETAPA", SUMIFS(ValorTotalComD, Nivel, A941), G941="SUB-ETAPA", SUMIFS(ValorTotalComD, SubNivel, C941), TRUE, T941)</f>
        <v/>
      </c>
      <c r="P941" s="584">
        <f>IF(I941="", "", IFERROR(VLOOKUP(VALUE(I941), _BaseAbril2026, 5, 0), IFERROR(VLOOKUP(TEXT(I941, "@"), _BaseAbril2026, 5, 0), "")))</f>
        <v/>
      </c>
      <c r="Q941" s="585">
        <f>IFERROR(IF(S941="BDI1", TRUNC(P941*(1+$R$18), 2),IF(S941="BDI2", TRUNC(P941*(1+$Q$18), 2), "")), "")</f>
        <v/>
      </c>
      <c r="R941" s="586">
        <f>_xlfn.IFS(G941="ETAPA", SUMIFS(ValorTotalSemD, Nivel, A941), G941="SUB-ETAPA", SUMIFS(ValorTotalSemD, SubNivel, C941), TRUE, U941)</f>
        <v/>
      </c>
      <c r="S941" s="587">
        <f>IF(G941="","",IF(OR(G941="etapa",G941="sub-etapa"),"",OFFSET(MCQ!M$20,ROW(M941)-ROW(M$20),0)))</f>
        <v/>
      </c>
      <c r="T941" s="588">
        <f>IFERROR(TRUNC(L941*N941,2),"")</f>
        <v/>
      </c>
      <c r="U941" s="589">
        <f>IFERROR(TRUNC(L941*Q941,2),"")</f>
        <v/>
      </c>
    </row>
    <row r="942">
      <c r="A942" s="18">
        <f>OFFSET(MCQ!A$20,ROW(A942)-ROW(A$20),0)</f>
        <v/>
      </c>
      <c r="B942" s="18">
        <f>OFFSET(MCQ!B$20,ROW(B942)-ROW(B$20),0)</f>
        <v/>
      </c>
      <c r="C942" s="18">
        <f>OFFSET(MCQ!C$20,ROW(C942)-ROW(C$20),0)</f>
        <v/>
      </c>
      <c r="D942" s="18">
        <f>OFFSET(MCQ!D$20,ROW(D942)-ROW(D$20),0)</f>
        <v/>
      </c>
      <c r="E942" s="18">
        <f>OFFSET(MCQ!E$20,ROW(E942)-ROW(E$20),0)</f>
        <v/>
      </c>
      <c r="F942" s="18" t="n"/>
      <c r="G942" s="233">
        <f>OFFSET(MCQ!G$20,ROW(G942)-ROW(G$20),0)</f>
        <v/>
      </c>
      <c r="H942" s="583">
        <f>IF(G942="","",OFFSET(MCQ!H$20,ROW(H942)-ROW(H$20),0))</f>
        <v/>
      </c>
      <c r="I942" s="24">
        <f>IF(G942="","",IF(OR(G942="etapa",G942="sub-etapa"),"",OFFSET(MCQ!I$20,ROW(I942)-ROW(I$20),0)))</f>
        <v/>
      </c>
      <c r="J942" s="25">
        <f>IF(G942="","",OFFSET(MCQ!J$20,ROW(J942)-ROW(J$20),0))</f>
        <v/>
      </c>
      <c r="K942" s="24">
        <f>IF(G942="","",IF(OR(G942="etapa",G942="sub-etapa"),"",OFFSET(MCQ!K$20,ROW(K942)-ROW(K$20),0)))</f>
        <v/>
      </c>
      <c r="L942" s="26">
        <f>IF(G942="","",IF(OR(G942="etapa",G942="sub-etapa"),"",TRUNC(OFFSET(MCQ!L$20,ROW(L942)-ROW(L$20),0),2)))</f>
        <v/>
      </c>
      <c r="M942" s="584">
        <f>IF(I942="", "", IFERROR(VLOOKUP(VALUE(I942), _BaseAbril2026, 4, 0), IFERROR(VLOOKUP(TEXT(I942, "@"), _BaseAbril2026, 4, 0), "")))</f>
        <v/>
      </c>
      <c r="N942" s="585">
        <f>IFERROR(IF(S942="BDI1", TRUNC(M942*(1+$O$18), 2),IF(S942="BDI2", TRUNC(M942*(1+$N$18), 2), "")), "")</f>
        <v/>
      </c>
      <c r="O942" s="586">
        <f>_xlfn.IFS(G942="ETAPA", SUMIFS(ValorTotalComD, Nivel, A942), G942="SUB-ETAPA", SUMIFS(ValorTotalComD, SubNivel, C942), TRUE, T942)</f>
        <v/>
      </c>
      <c r="P942" s="584">
        <f>IF(I942="", "", IFERROR(VLOOKUP(VALUE(I942), _BaseAbril2026, 5, 0), IFERROR(VLOOKUP(TEXT(I942, "@"), _BaseAbril2026, 5, 0), "")))</f>
        <v/>
      </c>
      <c r="Q942" s="585">
        <f>IFERROR(IF(S942="BDI1", TRUNC(P942*(1+$R$18), 2),IF(S942="BDI2", TRUNC(P942*(1+$Q$18), 2), "")), "")</f>
        <v/>
      </c>
      <c r="R942" s="586">
        <f>_xlfn.IFS(G942="ETAPA", SUMIFS(ValorTotalSemD, Nivel, A942), G942="SUB-ETAPA", SUMIFS(ValorTotalSemD, SubNivel, C942), TRUE, U942)</f>
        <v/>
      </c>
      <c r="S942" s="587">
        <f>IF(G942="","",IF(OR(G942="etapa",G942="sub-etapa"),"",OFFSET(MCQ!M$20,ROW(M942)-ROW(M$20),0)))</f>
        <v/>
      </c>
      <c r="T942" s="588">
        <f>IFERROR(TRUNC(L942*N942,2),"")</f>
        <v/>
      </c>
      <c r="U942" s="589">
        <f>IFERROR(TRUNC(L942*Q942,2),"")</f>
        <v/>
      </c>
    </row>
    <row r="943">
      <c r="A943" s="18">
        <f>OFFSET(MCQ!A$20,ROW(A943)-ROW(A$20),0)</f>
        <v/>
      </c>
      <c r="B943" s="18">
        <f>OFFSET(MCQ!B$20,ROW(B943)-ROW(B$20),0)</f>
        <v/>
      </c>
      <c r="C943" s="18">
        <f>OFFSET(MCQ!C$20,ROW(C943)-ROW(C$20),0)</f>
        <v/>
      </c>
      <c r="D943" s="18">
        <f>OFFSET(MCQ!D$20,ROW(D943)-ROW(D$20),0)</f>
        <v/>
      </c>
      <c r="E943" s="18">
        <f>OFFSET(MCQ!E$20,ROW(E943)-ROW(E$20),0)</f>
        <v/>
      </c>
      <c r="F943" s="18" t="n"/>
      <c r="G943" s="233">
        <f>OFFSET(MCQ!G$20,ROW(G943)-ROW(G$20),0)</f>
        <v/>
      </c>
      <c r="H943" s="583">
        <f>IF(G943="","",OFFSET(MCQ!H$20,ROW(H943)-ROW(H$20),0))</f>
        <v/>
      </c>
      <c r="I943" s="24">
        <f>IF(G943="","",IF(OR(G943="etapa",G943="sub-etapa"),"",OFFSET(MCQ!I$20,ROW(I943)-ROW(I$20),0)))</f>
        <v/>
      </c>
      <c r="J943" s="25">
        <f>IF(G943="","",OFFSET(MCQ!J$20,ROW(J943)-ROW(J$20),0))</f>
        <v/>
      </c>
      <c r="K943" s="24">
        <f>IF(G943="","",IF(OR(G943="etapa",G943="sub-etapa"),"",OFFSET(MCQ!K$20,ROW(K943)-ROW(K$20),0)))</f>
        <v/>
      </c>
      <c r="L943" s="26">
        <f>IF(G943="","",IF(OR(G943="etapa",G943="sub-etapa"),"",TRUNC(OFFSET(MCQ!L$20,ROW(L943)-ROW(L$20),0),2)))</f>
        <v/>
      </c>
      <c r="M943" s="584">
        <f>IF(I943="", "", IFERROR(VLOOKUP(VALUE(I943), _BaseAbril2026, 4, 0), IFERROR(VLOOKUP(TEXT(I943, "@"), _BaseAbril2026, 4, 0), "")))</f>
        <v/>
      </c>
      <c r="N943" s="585">
        <f>IFERROR(IF(S943="BDI1", TRUNC(M943*(1+$O$18), 2),IF(S943="BDI2", TRUNC(M943*(1+$N$18), 2), "")), "")</f>
        <v/>
      </c>
      <c r="O943" s="586">
        <f>_xlfn.IFS(G943="ETAPA", SUMIFS(ValorTotalComD, Nivel, A943), G943="SUB-ETAPA", SUMIFS(ValorTotalComD, SubNivel, C943), TRUE, T943)</f>
        <v/>
      </c>
      <c r="P943" s="584">
        <f>IF(I943="", "", IFERROR(VLOOKUP(VALUE(I943), _BaseAbril2026, 5, 0), IFERROR(VLOOKUP(TEXT(I943, "@"), _BaseAbril2026, 5, 0), "")))</f>
        <v/>
      </c>
      <c r="Q943" s="585">
        <f>IFERROR(IF(S943="BDI1", TRUNC(P943*(1+$R$18), 2),IF(S943="BDI2", TRUNC(P943*(1+$Q$18), 2), "")), "")</f>
        <v/>
      </c>
      <c r="R943" s="586">
        <f>_xlfn.IFS(G943="ETAPA", SUMIFS(ValorTotalSemD, Nivel, A943), G943="SUB-ETAPA", SUMIFS(ValorTotalSemD, SubNivel, C943), TRUE, U943)</f>
        <v/>
      </c>
      <c r="S943" s="587">
        <f>IF(G943="","",IF(OR(G943="etapa",G943="sub-etapa"),"",OFFSET(MCQ!M$20,ROW(M943)-ROW(M$20),0)))</f>
        <v/>
      </c>
      <c r="T943" s="588">
        <f>IFERROR(TRUNC(L943*N943,2),"")</f>
        <v/>
      </c>
      <c r="U943" s="589">
        <f>IFERROR(TRUNC(L943*Q943,2),"")</f>
        <v/>
      </c>
    </row>
    <row r="944">
      <c r="A944" s="18">
        <f>OFFSET(MCQ!A$20,ROW(A944)-ROW(A$20),0)</f>
        <v/>
      </c>
      <c r="B944" s="18">
        <f>OFFSET(MCQ!B$20,ROW(B944)-ROW(B$20),0)</f>
        <v/>
      </c>
      <c r="C944" s="18">
        <f>OFFSET(MCQ!C$20,ROW(C944)-ROW(C$20),0)</f>
        <v/>
      </c>
      <c r="D944" s="18">
        <f>OFFSET(MCQ!D$20,ROW(D944)-ROW(D$20),0)</f>
        <v/>
      </c>
      <c r="E944" s="18">
        <f>OFFSET(MCQ!E$20,ROW(E944)-ROW(E$20),0)</f>
        <v/>
      </c>
      <c r="F944" s="18" t="n"/>
      <c r="G944" s="233">
        <f>OFFSET(MCQ!G$20,ROW(G944)-ROW(G$20),0)</f>
        <v/>
      </c>
      <c r="H944" s="583">
        <f>IF(G944="","",OFFSET(MCQ!H$20,ROW(H944)-ROW(H$20),0))</f>
        <v/>
      </c>
      <c r="I944" s="24">
        <f>IF(G944="","",IF(OR(G944="etapa",G944="sub-etapa"),"",OFFSET(MCQ!I$20,ROW(I944)-ROW(I$20),0)))</f>
        <v/>
      </c>
      <c r="J944" s="25">
        <f>IF(G944="","",OFFSET(MCQ!J$20,ROW(J944)-ROW(J$20),0))</f>
        <v/>
      </c>
      <c r="K944" s="24">
        <f>IF(G944="","",IF(OR(G944="etapa",G944="sub-etapa"),"",OFFSET(MCQ!K$20,ROW(K944)-ROW(K$20),0)))</f>
        <v/>
      </c>
      <c r="L944" s="26">
        <f>IF(G944="","",IF(OR(G944="etapa",G944="sub-etapa"),"",TRUNC(OFFSET(MCQ!L$20,ROW(L944)-ROW(L$20),0),2)))</f>
        <v/>
      </c>
      <c r="M944" s="584">
        <f>IF(I944="", "", IFERROR(VLOOKUP(VALUE(I944), _BaseAbril2026, 4, 0), IFERROR(VLOOKUP(TEXT(I944, "@"), _BaseAbril2026, 4, 0), "")))</f>
        <v/>
      </c>
      <c r="N944" s="585">
        <f>IFERROR(IF(S944="BDI1", TRUNC(M944*(1+$O$18), 2),IF(S944="BDI2", TRUNC(M944*(1+$N$18), 2), "")), "")</f>
        <v/>
      </c>
      <c r="O944" s="586">
        <f>_xlfn.IFS(G944="ETAPA", SUMIFS(ValorTotalComD, Nivel, A944), G944="SUB-ETAPA", SUMIFS(ValorTotalComD, SubNivel, C944), TRUE, T944)</f>
        <v/>
      </c>
      <c r="P944" s="584">
        <f>IF(I944="", "", IFERROR(VLOOKUP(VALUE(I944), _BaseAbril2026, 5, 0), IFERROR(VLOOKUP(TEXT(I944, "@"), _BaseAbril2026, 5, 0), "")))</f>
        <v/>
      </c>
      <c r="Q944" s="585">
        <f>IFERROR(IF(S944="BDI1", TRUNC(P944*(1+$R$18), 2),IF(S944="BDI2", TRUNC(P944*(1+$Q$18), 2), "")), "")</f>
        <v/>
      </c>
      <c r="R944" s="586">
        <f>_xlfn.IFS(G944="ETAPA", SUMIFS(ValorTotalSemD, Nivel, A944), G944="SUB-ETAPA", SUMIFS(ValorTotalSemD, SubNivel, C944), TRUE, U944)</f>
        <v/>
      </c>
      <c r="S944" s="587">
        <f>IF(G944="","",IF(OR(G944="etapa",G944="sub-etapa"),"",OFFSET(MCQ!M$20,ROW(M944)-ROW(M$20),0)))</f>
        <v/>
      </c>
      <c r="T944" s="588">
        <f>IFERROR(TRUNC(L944*N944,2),"")</f>
        <v/>
      </c>
      <c r="U944" s="589">
        <f>IFERROR(TRUNC(L944*Q944,2),"")</f>
        <v/>
      </c>
    </row>
    <row r="945">
      <c r="A945" s="18">
        <f>OFFSET(MCQ!A$20,ROW(A945)-ROW(A$20),0)</f>
        <v/>
      </c>
      <c r="B945" s="18">
        <f>OFFSET(MCQ!B$20,ROW(B945)-ROW(B$20),0)</f>
        <v/>
      </c>
      <c r="C945" s="18">
        <f>OFFSET(MCQ!C$20,ROW(C945)-ROW(C$20),0)</f>
        <v/>
      </c>
      <c r="D945" s="18">
        <f>OFFSET(MCQ!D$20,ROW(D945)-ROW(D$20),0)</f>
        <v/>
      </c>
      <c r="E945" s="18">
        <f>OFFSET(MCQ!E$20,ROW(E945)-ROW(E$20),0)</f>
        <v/>
      </c>
      <c r="F945" s="18" t="n"/>
      <c r="G945" s="233">
        <f>OFFSET(MCQ!G$20,ROW(G945)-ROW(G$20),0)</f>
        <v/>
      </c>
      <c r="H945" s="583">
        <f>IF(G945="","",OFFSET(MCQ!H$20,ROW(H945)-ROW(H$20),0))</f>
        <v/>
      </c>
      <c r="I945" s="24">
        <f>IF(G945="","",IF(OR(G945="etapa",G945="sub-etapa"),"",OFFSET(MCQ!I$20,ROW(I945)-ROW(I$20),0)))</f>
        <v/>
      </c>
      <c r="J945" s="25">
        <f>IF(G945="","",OFFSET(MCQ!J$20,ROW(J945)-ROW(J$20),0))</f>
        <v/>
      </c>
      <c r="K945" s="24">
        <f>IF(G945="","",IF(OR(G945="etapa",G945="sub-etapa"),"",OFFSET(MCQ!K$20,ROW(K945)-ROW(K$20),0)))</f>
        <v/>
      </c>
      <c r="L945" s="26">
        <f>IF(G945="","",IF(OR(G945="etapa",G945="sub-etapa"),"",TRUNC(OFFSET(MCQ!L$20,ROW(L945)-ROW(L$20),0),2)))</f>
        <v/>
      </c>
      <c r="M945" s="584">
        <f>IF(I945="", "", IFERROR(VLOOKUP(VALUE(I945), _BaseAbril2026, 4, 0), IFERROR(VLOOKUP(TEXT(I945, "@"), _BaseAbril2026, 4, 0), "")))</f>
        <v/>
      </c>
      <c r="N945" s="585">
        <f>IFERROR(IF(S945="BDI1", TRUNC(M945*(1+$O$18), 2),IF(S945="BDI2", TRUNC(M945*(1+$N$18), 2), "")), "")</f>
        <v/>
      </c>
      <c r="O945" s="586">
        <f>_xlfn.IFS(G945="ETAPA", SUMIFS(ValorTotalComD, Nivel, A945), G945="SUB-ETAPA", SUMIFS(ValorTotalComD, SubNivel, C945), TRUE, T945)</f>
        <v/>
      </c>
      <c r="P945" s="584">
        <f>IF(I945="", "", IFERROR(VLOOKUP(VALUE(I945), _BaseAbril2026, 5, 0), IFERROR(VLOOKUP(TEXT(I945, "@"), _BaseAbril2026, 5, 0), "")))</f>
        <v/>
      </c>
      <c r="Q945" s="585">
        <f>IFERROR(IF(S945="BDI1", TRUNC(P945*(1+$R$18), 2),IF(S945="BDI2", TRUNC(P945*(1+$Q$18), 2), "")), "")</f>
        <v/>
      </c>
      <c r="R945" s="586">
        <f>_xlfn.IFS(G945="ETAPA", SUMIFS(ValorTotalSemD, Nivel, A945), G945="SUB-ETAPA", SUMIFS(ValorTotalSemD, SubNivel, C945), TRUE, U945)</f>
        <v/>
      </c>
      <c r="S945" s="587">
        <f>IF(G945="","",IF(OR(G945="etapa",G945="sub-etapa"),"",OFFSET(MCQ!M$20,ROW(M945)-ROW(M$20),0)))</f>
        <v/>
      </c>
      <c r="T945" s="588">
        <f>IFERROR(TRUNC(L945*N945,2),"")</f>
        <v/>
      </c>
      <c r="U945" s="589">
        <f>IFERROR(TRUNC(L945*Q945,2),"")</f>
        <v/>
      </c>
    </row>
    <row r="946">
      <c r="A946" s="18">
        <f>OFFSET(MCQ!A$20,ROW(A946)-ROW(A$20),0)</f>
        <v/>
      </c>
      <c r="B946" s="18">
        <f>OFFSET(MCQ!B$20,ROW(B946)-ROW(B$20),0)</f>
        <v/>
      </c>
      <c r="C946" s="18">
        <f>OFFSET(MCQ!C$20,ROW(C946)-ROW(C$20),0)</f>
        <v/>
      </c>
      <c r="D946" s="18">
        <f>OFFSET(MCQ!D$20,ROW(D946)-ROW(D$20),0)</f>
        <v/>
      </c>
      <c r="E946" s="18">
        <f>OFFSET(MCQ!E$20,ROW(E946)-ROW(E$20),0)</f>
        <v/>
      </c>
      <c r="F946" s="18" t="n"/>
      <c r="G946" s="233">
        <f>OFFSET(MCQ!G$20,ROW(G946)-ROW(G$20),0)</f>
        <v/>
      </c>
      <c r="H946" s="583">
        <f>IF(G946="","",OFFSET(MCQ!H$20,ROW(H946)-ROW(H$20),0))</f>
        <v/>
      </c>
      <c r="I946" s="24">
        <f>IF(G946="","",IF(OR(G946="etapa",G946="sub-etapa"),"",OFFSET(MCQ!I$20,ROW(I946)-ROW(I$20),0)))</f>
        <v/>
      </c>
      <c r="J946" s="25">
        <f>IF(G946="","",OFFSET(MCQ!J$20,ROW(J946)-ROW(J$20),0))</f>
        <v/>
      </c>
      <c r="K946" s="24">
        <f>IF(G946="","",IF(OR(G946="etapa",G946="sub-etapa"),"",OFFSET(MCQ!K$20,ROW(K946)-ROW(K$20),0)))</f>
        <v/>
      </c>
      <c r="L946" s="26">
        <f>IF(G946="","",IF(OR(G946="etapa",G946="sub-etapa"),"",TRUNC(OFFSET(MCQ!L$20,ROW(L946)-ROW(L$20),0),2)))</f>
        <v/>
      </c>
      <c r="M946" s="584">
        <f>IF(I946="", "", IFERROR(VLOOKUP(VALUE(I946), _BaseAbril2026, 4, 0), IFERROR(VLOOKUP(TEXT(I946, "@"), _BaseAbril2026, 4, 0), "")))</f>
        <v/>
      </c>
      <c r="N946" s="585">
        <f>IFERROR(IF(S946="BDI1", TRUNC(M946*(1+$O$18), 2),IF(S946="BDI2", TRUNC(M946*(1+$N$18), 2), "")), "")</f>
        <v/>
      </c>
      <c r="O946" s="586">
        <f>_xlfn.IFS(G946="ETAPA", SUMIFS(ValorTotalComD, Nivel, A946), G946="SUB-ETAPA", SUMIFS(ValorTotalComD, SubNivel, C946), TRUE, T946)</f>
        <v/>
      </c>
      <c r="P946" s="584">
        <f>IF(I946="", "", IFERROR(VLOOKUP(VALUE(I946), _BaseAbril2026, 5, 0), IFERROR(VLOOKUP(TEXT(I946, "@"), _BaseAbril2026, 5, 0), "")))</f>
        <v/>
      </c>
      <c r="Q946" s="585">
        <f>IFERROR(IF(S946="BDI1", TRUNC(P946*(1+$R$18), 2),IF(S946="BDI2", TRUNC(P946*(1+$Q$18), 2), "")), "")</f>
        <v/>
      </c>
      <c r="R946" s="586">
        <f>_xlfn.IFS(G946="ETAPA", SUMIFS(ValorTotalSemD, Nivel, A946), G946="SUB-ETAPA", SUMIFS(ValorTotalSemD, SubNivel, C946), TRUE, U946)</f>
        <v/>
      </c>
      <c r="S946" s="587">
        <f>IF(G946="","",IF(OR(G946="etapa",G946="sub-etapa"),"",OFFSET(MCQ!M$20,ROW(M946)-ROW(M$20),0)))</f>
        <v/>
      </c>
      <c r="T946" s="588">
        <f>IFERROR(TRUNC(L946*N946,2),"")</f>
        <v/>
      </c>
      <c r="U946" s="589">
        <f>IFERROR(TRUNC(L946*Q946,2),"")</f>
        <v/>
      </c>
    </row>
    <row r="947">
      <c r="A947" s="18">
        <f>OFFSET(MCQ!A$20,ROW(A947)-ROW(A$20),0)</f>
        <v/>
      </c>
      <c r="B947" s="18">
        <f>OFFSET(MCQ!B$20,ROW(B947)-ROW(B$20),0)</f>
        <v/>
      </c>
      <c r="C947" s="18">
        <f>OFFSET(MCQ!C$20,ROW(C947)-ROW(C$20),0)</f>
        <v/>
      </c>
      <c r="D947" s="18">
        <f>OFFSET(MCQ!D$20,ROW(D947)-ROW(D$20),0)</f>
        <v/>
      </c>
      <c r="E947" s="18">
        <f>OFFSET(MCQ!E$20,ROW(E947)-ROW(E$20),0)</f>
        <v/>
      </c>
      <c r="F947" s="18" t="n"/>
      <c r="G947" s="233">
        <f>OFFSET(MCQ!G$20,ROW(G947)-ROW(G$20),0)</f>
        <v/>
      </c>
      <c r="H947" s="583">
        <f>IF(G947="","",OFFSET(MCQ!H$20,ROW(H947)-ROW(H$20),0))</f>
        <v/>
      </c>
      <c r="I947" s="24">
        <f>IF(G947="","",IF(OR(G947="etapa",G947="sub-etapa"),"",OFFSET(MCQ!I$20,ROW(I947)-ROW(I$20),0)))</f>
        <v/>
      </c>
      <c r="J947" s="25">
        <f>IF(G947="","",OFFSET(MCQ!J$20,ROW(J947)-ROW(J$20),0))</f>
        <v/>
      </c>
      <c r="K947" s="24">
        <f>IF(G947="","",IF(OR(G947="etapa",G947="sub-etapa"),"",OFFSET(MCQ!K$20,ROW(K947)-ROW(K$20),0)))</f>
        <v/>
      </c>
      <c r="L947" s="26">
        <f>IF(G947="","",IF(OR(G947="etapa",G947="sub-etapa"),"",TRUNC(OFFSET(MCQ!L$20,ROW(L947)-ROW(L$20),0),2)))</f>
        <v/>
      </c>
      <c r="M947" s="584">
        <f>IF(I947="", "", IFERROR(VLOOKUP(VALUE(I947), _BaseAbril2026, 4, 0), IFERROR(VLOOKUP(TEXT(I947, "@"), _BaseAbril2026, 4, 0), "")))</f>
        <v/>
      </c>
      <c r="N947" s="585">
        <f>IFERROR(IF(S947="BDI1", TRUNC(M947*(1+$O$18), 2),IF(S947="BDI2", TRUNC(M947*(1+$N$18), 2), "")), "")</f>
        <v/>
      </c>
      <c r="O947" s="586">
        <f>_xlfn.IFS(G947="ETAPA", SUMIFS(ValorTotalComD, Nivel, A947), G947="SUB-ETAPA", SUMIFS(ValorTotalComD, SubNivel, C947), TRUE, T947)</f>
        <v/>
      </c>
      <c r="P947" s="584">
        <f>IF(I947="", "", IFERROR(VLOOKUP(VALUE(I947), _BaseAbril2026, 5, 0), IFERROR(VLOOKUP(TEXT(I947, "@"), _BaseAbril2026, 5, 0), "")))</f>
        <v/>
      </c>
      <c r="Q947" s="585">
        <f>IFERROR(IF(S947="BDI1", TRUNC(P947*(1+$R$18), 2),IF(S947="BDI2", TRUNC(P947*(1+$Q$18), 2), "")), "")</f>
        <v/>
      </c>
      <c r="R947" s="586">
        <f>_xlfn.IFS(G947="ETAPA", SUMIFS(ValorTotalSemD, Nivel, A947), G947="SUB-ETAPA", SUMIFS(ValorTotalSemD, SubNivel, C947), TRUE, U947)</f>
        <v/>
      </c>
      <c r="S947" s="587">
        <f>IF(G947="","",IF(OR(G947="etapa",G947="sub-etapa"),"",OFFSET(MCQ!M$20,ROW(M947)-ROW(M$20),0)))</f>
        <v/>
      </c>
      <c r="T947" s="588">
        <f>IFERROR(TRUNC(L947*N947,2),"")</f>
        <v/>
      </c>
      <c r="U947" s="589">
        <f>IFERROR(TRUNC(L947*Q947,2),"")</f>
        <v/>
      </c>
    </row>
    <row r="948">
      <c r="A948" s="18">
        <f>OFFSET(MCQ!A$20,ROW(A948)-ROW(A$20),0)</f>
        <v/>
      </c>
      <c r="B948" s="18">
        <f>OFFSET(MCQ!B$20,ROW(B948)-ROW(B$20),0)</f>
        <v/>
      </c>
      <c r="C948" s="18">
        <f>OFFSET(MCQ!C$20,ROW(C948)-ROW(C$20),0)</f>
        <v/>
      </c>
      <c r="D948" s="18">
        <f>OFFSET(MCQ!D$20,ROW(D948)-ROW(D$20),0)</f>
        <v/>
      </c>
      <c r="E948" s="18">
        <f>OFFSET(MCQ!E$20,ROW(E948)-ROW(E$20),0)</f>
        <v/>
      </c>
      <c r="F948" s="18" t="n"/>
      <c r="G948" s="233">
        <f>OFFSET(MCQ!G$20,ROW(G948)-ROW(G$20),0)</f>
        <v/>
      </c>
      <c r="H948" s="583">
        <f>IF(G948="","",OFFSET(MCQ!H$20,ROW(H948)-ROW(H$20),0))</f>
        <v/>
      </c>
      <c r="I948" s="24">
        <f>IF(G948="","",IF(OR(G948="etapa",G948="sub-etapa"),"",OFFSET(MCQ!I$20,ROW(I948)-ROW(I$20),0)))</f>
        <v/>
      </c>
      <c r="J948" s="25">
        <f>IF(G948="","",OFFSET(MCQ!J$20,ROW(J948)-ROW(J$20),0))</f>
        <v/>
      </c>
      <c r="K948" s="24">
        <f>IF(G948="","",IF(OR(G948="etapa",G948="sub-etapa"),"",OFFSET(MCQ!K$20,ROW(K948)-ROW(K$20),0)))</f>
        <v/>
      </c>
      <c r="L948" s="26">
        <f>IF(G948="","",IF(OR(G948="etapa",G948="sub-etapa"),"",TRUNC(OFFSET(MCQ!L$20,ROW(L948)-ROW(L$20),0),2)))</f>
        <v/>
      </c>
      <c r="M948" s="584">
        <f>IF(I948="", "", IFERROR(VLOOKUP(VALUE(I948), _BaseAbril2026, 4, 0), IFERROR(VLOOKUP(TEXT(I948, "@"), _BaseAbril2026, 4, 0), "")))</f>
        <v/>
      </c>
      <c r="N948" s="585">
        <f>IFERROR(IF(S948="BDI1", TRUNC(M948*(1+$O$18), 2),IF(S948="BDI2", TRUNC(M948*(1+$N$18), 2), "")), "")</f>
        <v/>
      </c>
      <c r="O948" s="586">
        <f>_xlfn.IFS(G948="ETAPA", SUMIFS(ValorTotalComD, Nivel, A948), G948="SUB-ETAPA", SUMIFS(ValorTotalComD, SubNivel, C948), TRUE, T948)</f>
        <v/>
      </c>
      <c r="P948" s="584">
        <f>IF(I948="", "", IFERROR(VLOOKUP(VALUE(I948), _BaseAbril2026, 5, 0), IFERROR(VLOOKUP(TEXT(I948, "@"), _BaseAbril2026, 5, 0), "")))</f>
        <v/>
      </c>
      <c r="Q948" s="585">
        <f>IFERROR(IF(S948="BDI1", TRUNC(P948*(1+$R$18), 2),IF(S948="BDI2", TRUNC(P948*(1+$Q$18), 2), "")), "")</f>
        <v/>
      </c>
      <c r="R948" s="586">
        <f>_xlfn.IFS(G948="ETAPA", SUMIFS(ValorTotalSemD, Nivel, A948), G948="SUB-ETAPA", SUMIFS(ValorTotalSemD, SubNivel, C948), TRUE, U948)</f>
        <v/>
      </c>
      <c r="S948" s="587">
        <f>IF(G948="","",IF(OR(G948="etapa",G948="sub-etapa"),"",OFFSET(MCQ!M$20,ROW(M948)-ROW(M$20),0)))</f>
        <v/>
      </c>
      <c r="T948" s="588">
        <f>IFERROR(TRUNC(L948*N948,2),"")</f>
        <v/>
      </c>
      <c r="U948" s="589">
        <f>IFERROR(TRUNC(L948*Q948,2),"")</f>
        <v/>
      </c>
    </row>
    <row r="949">
      <c r="A949" s="18">
        <f>OFFSET(MCQ!A$20,ROW(A949)-ROW(A$20),0)</f>
        <v/>
      </c>
      <c r="B949" s="18">
        <f>OFFSET(MCQ!B$20,ROW(B949)-ROW(B$20),0)</f>
        <v/>
      </c>
      <c r="C949" s="18">
        <f>OFFSET(MCQ!C$20,ROW(C949)-ROW(C$20),0)</f>
        <v/>
      </c>
      <c r="D949" s="18">
        <f>OFFSET(MCQ!D$20,ROW(D949)-ROW(D$20),0)</f>
        <v/>
      </c>
      <c r="E949" s="18">
        <f>OFFSET(MCQ!E$20,ROW(E949)-ROW(E$20),0)</f>
        <v/>
      </c>
      <c r="F949" s="18" t="n"/>
      <c r="G949" s="233">
        <f>OFFSET(MCQ!G$20,ROW(G949)-ROW(G$20),0)</f>
        <v/>
      </c>
      <c r="H949" s="583">
        <f>IF(G949="","",OFFSET(MCQ!H$20,ROW(H949)-ROW(H$20),0))</f>
        <v/>
      </c>
      <c r="I949" s="24">
        <f>IF(G949="","",IF(OR(G949="etapa",G949="sub-etapa"),"",OFFSET(MCQ!I$20,ROW(I949)-ROW(I$20),0)))</f>
        <v/>
      </c>
      <c r="J949" s="25">
        <f>IF(G949="","",OFFSET(MCQ!J$20,ROW(J949)-ROW(J$20),0))</f>
        <v/>
      </c>
      <c r="K949" s="24">
        <f>IF(G949="","",IF(OR(G949="etapa",G949="sub-etapa"),"",OFFSET(MCQ!K$20,ROW(K949)-ROW(K$20),0)))</f>
        <v/>
      </c>
      <c r="L949" s="26">
        <f>IF(G949="","",IF(OR(G949="etapa",G949="sub-etapa"),"",TRUNC(OFFSET(MCQ!L$20,ROW(L949)-ROW(L$20),0),2)))</f>
        <v/>
      </c>
      <c r="M949" s="584">
        <f>IF(I949="", "", IFERROR(VLOOKUP(VALUE(I949), _BaseAbril2026, 4, 0), IFERROR(VLOOKUP(TEXT(I949, "@"), _BaseAbril2026, 4, 0), "")))</f>
        <v/>
      </c>
      <c r="N949" s="585">
        <f>IFERROR(IF(S949="BDI1", TRUNC(M949*(1+$O$18), 2),IF(S949="BDI2", TRUNC(M949*(1+$N$18), 2), "")), "")</f>
        <v/>
      </c>
      <c r="O949" s="586">
        <f>_xlfn.IFS(G949="ETAPA", SUMIFS(ValorTotalComD, Nivel, A949), G949="SUB-ETAPA", SUMIFS(ValorTotalComD, SubNivel, C949), TRUE, T949)</f>
        <v/>
      </c>
      <c r="P949" s="584">
        <f>IF(I949="", "", IFERROR(VLOOKUP(VALUE(I949), _BaseAbril2026, 5, 0), IFERROR(VLOOKUP(TEXT(I949, "@"), _BaseAbril2026, 5, 0), "")))</f>
        <v/>
      </c>
      <c r="Q949" s="585">
        <f>IFERROR(IF(S949="BDI1", TRUNC(P949*(1+$R$18), 2),IF(S949="BDI2", TRUNC(P949*(1+$Q$18), 2), "")), "")</f>
        <v/>
      </c>
      <c r="R949" s="586">
        <f>_xlfn.IFS(G949="ETAPA", SUMIFS(ValorTotalSemD, Nivel, A949), G949="SUB-ETAPA", SUMIFS(ValorTotalSemD, SubNivel, C949), TRUE, U949)</f>
        <v/>
      </c>
      <c r="S949" s="587">
        <f>IF(G949="","",IF(OR(G949="etapa",G949="sub-etapa"),"",OFFSET(MCQ!M$20,ROW(M949)-ROW(M$20),0)))</f>
        <v/>
      </c>
      <c r="T949" s="588">
        <f>IFERROR(TRUNC(L949*N949,2),"")</f>
        <v/>
      </c>
      <c r="U949" s="589">
        <f>IFERROR(TRUNC(L949*Q949,2),"")</f>
        <v/>
      </c>
    </row>
    <row r="950">
      <c r="A950" s="18">
        <f>OFFSET(MCQ!A$20,ROW(A950)-ROW(A$20),0)</f>
        <v/>
      </c>
      <c r="B950" s="18">
        <f>OFFSET(MCQ!B$20,ROW(B950)-ROW(B$20),0)</f>
        <v/>
      </c>
      <c r="C950" s="18">
        <f>OFFSET(MCQ!C$20,ROW(C950)-ROW(C$20),0)</f>
        <v/>
      </c>
      <c r="D950" s="18">
        <f>OFFSET(MCQ!D$20,ROW(D950)-ROW(D$20),0)</f>
        <v/>
      </c>
      <c r="E950" s="18">
        <f>OFFSET(MCQ!E$20,ROW(E950)-ROW(E$20),0)</f>
        <v/>
      </c>
      <c r="F950" s="18" t="n"/>
      <c r="G950" s="233">
        <f>OFFSET(MCQ!G$20,ROW(G950)-ROW(G$20),0)</f>
        <v/>
      </c>
      <c r="H950" s="583">
        <f>IF(G950="","",OFFSET(MCQ!H$20,ROW(H950)-ROW(H$20),0))</f>
        <v/>
      </c>
      <c r="I950" s="24">
        <f>IF(G950="","",IF(OR(G950="etapa",G950="sub-etapa"),"",OFFSET(MCQ!I$20,ROW(I950)-ROW(I$20),0)))</f>
        <v/>
      </c>
      <c r="J950" s="25">
        <f>IF(G950="","",OFFSET(MCQ!J$20,ROW(J950)-ROW(J$20),0))</f>
        <v/>
      </c>
      <c r="K950" s="24">
        <f>IF(G950="","",IF(OR(G950="etapa",G950="sub-etapa"),"",OFFSET(MCQ!K$20,ROW(K950)-ROW(K$20),0)))</f>
        <v/>
      </c>
      <c r="L950" s="26">
        <f>IF(G950="","",IF(OR(G950="etapa",G950="sub-etapa"),"",TRUNC(OFFSET(MCQ!L$20,ROW(L950)-ROW(L$20),0),2)))</f>
        <v/>
      </c>
      <c r="M950" s="584">
        <f>IF(I950="", "", IFERROR(VLOOKUP(VALUE(I950), _BaseAbril2026, 4, 0), IFERROR(VLOOKUP(TEXT(I950, "@"), _BaseAbril2026, 4, 0), "")))</f>
        <v/>
      </c>
      <c r="N950" s="585">
        <f>IFERROR(IF(S950="BDI1", TRUNC(M950*(1+$O$18), 2),IF(S950="BDI2", TRUNC(M950*(1+$N$18), 2), "")), "")</f>
        <v/>
      </c>
      <c r="O950" s="586">
        <f>_xlfn.IFS(G950="ETAPA", SUMIFS(ValorTotalComD, Nivel, A950), G950="SUB-ETAPA", SUMIFS(ValorTotalComD, SubNivel, C950), TRUE, T950)</f>
        <v/>
      </c>
      <c r="P950" s="584">
        <f>IF(I950="", "", IFERROR(VLOOKUP(VALUE(I950), _BaseAbril2026, 5, 0), IFERROR(VLOOKUP(TEXT(I950, "@"), _BaseAbril2026, 5, 0), "")))</f>
        <v/>
      </c>
      <c r="Q950" s="585">
        <f>IFERROR(IF(S950="BDI1", TRUNC(P950*(1+$R$18), 2),IF(S950="BDI2", TRUNC(P950*(1+$Q$18), 2), "")), "")</f>
        <v/>
      </c>
      <c r="R950" s="586">
        <f>_xlfn.IFS(G950="ETAPA", SUMIFS(ValorTotalSemD, Nivel, A950), G950="SUB-ETAPA", SUMIFS(ValorTotalSemD, SubNivel, C950), TRUE, U950)</f>
        <v/>
      </c>
      <c r="S950" s="587">
        <f>IF(G950="","",IF(OR(G950="etapa",G950="sub-etapa"),"",OFFSET(MCQ!M$20,ROW(M950)-ROW(M$20),0)))</f>
        <v/>
      </c>
      <c r="T950" s="588">
        <f>IFERROR(TRUNC(L950*N950,2),"")</f>
        <v/>
      </c>
      <c r="U950" s="589">
        <f>IFERROR(TRUNC(L950*Q950,2),"")</f>
        <v/>
      </c>
    </row>
    <row r="951">
      <c r="A951" s="18">
        <f>OFFSET(MCQ!A$20,ROW(A951)-ROW(A$20),0)</f>
        <v/>
      </c>
      <c r="B951" s="18">
        <f>OFFSET(MCQ!B$20,ROW(B951)-ROW(B$20),0)</f>
        <v/>
      </c>
      <c r="C951" s="18">
        <f>OFFSET(MCQ!C$20,ROW(C951)-ROW(C$20),0)</f>
        <v/>
      </c>
      <c r="D951" s="18">
        <f>OFFSET(MCQ!D$20,ROW(D951)-ROW(D$20),0)</f>
        <v/>
      </c>
      <c r="E951" s="18">
        <f>OFFSET(MCQ!E$20,ROW(E951)-ROW(E$20),0)</f>
        <v/>
      </c>
      <c r="F951" s="18" t="n"/>
      <c r="G951" s="233">
        <f>OFFSET(MCQ!G$20,ROW(G951)-ROW(G$20),0)</f>
        <v/>
      </c>
      <c r="H951" s="583">
        <f>IF(G951="","",OFFSET(MCQ!H$20,ROW(H951)-ROW(H$20),0))</f>
        <v/>
      </c>
      <c r="I951" s="24">
        <f>IF(G951="","",IF(OR(G951="etapa",G951="sub-etapa"),"",OFFSET(MCQ!I$20,ROW(I951)-ROW(I$20),0)))</f>
        <v/>
      </c>
      <c r="J951" s="25">
        <f>IF(G951="","",OFFSET(MCQ!J$20,ROW(J951)-ROW(J$20),0))</f>
        <v/>
      </c>
      <c r="K951" s="24">
        <f>IF(G951="","",IF(OR(G951="etapa",G951="sub-etapa"),"",OFFSET(MCQ!K$20,ROW(K951)-ROW(K$20),0)))</f>
        <v/>
      </c>
      <c r="L951" s="26">
        <f>IF(G951="","",IF(OR(G951="etapa",G951="sub-etapa"),"",TRUNC(OFFSET(MCQ!L$20,ROW(L951)-ROW(L$20),0),2)))</f>
        <v/>
      </c>
      <c r="M951" s="584">
        <f>IF(I951="", "", IFERROR(VLOOKUP(VALUE(I951), _BaseAbril2026, 4, 0), IFERROR(VLOOKUP(TEXT(I951, "@"), _BaseAbril2026, 4, 0), "")))</f>
        <v/>
      </c>
      <c r="N951" s="585">
        <f>IFERROR(IF(S951="BDI1", TRUNC(M951*(1+$O$18), 2),IF(S951="BDI2", TRUNC(M951*(1+$N$18), 2), "")), "")</f>
        <v/>
      </c>
      <c r="O951" s="586">
        <f>_xlfn.IFS(G951="ETAPA", SUMIFS(ValorTotalComD, Nivel, A951), G951="SUB-ETAPA", SUMIFS(ValorTotalComD, SubNivel, C951), TRUE, T951)</f>
        <v/>
      </c>
      <c r="P951" s="584">
        <f>IF(I951="", "", IFERROR(VLOOKUP(VALUE(I951), _BaseAbril2026, 5, 0), IFERROR(VLOOKUP(TEXT(I951, "@"), _BaseAbril2026, 5, 0), "")))</f>
        <v/>
      </c>
      <c r="Q951" s="585">
        <f>IFERROR(IF(S951="BDI1", TRUNC(P951*(1+$R$18), 2),IF(S951="BDI2", TRUNC(P951*(1+$Q$18), 2), "")), "")</f>
        <v/>
      </c>
      <c r="R951" s="586">
        <f>_xlfn.IFS(G951="ETAPA", SUMIFS(ValorTotalSemD, Nivel, A951), G951="SUB-ETAPA", SUMIFS(ValorTotalSemD, SubNivel, C951), TRUE, U951)</f>
        <v/>
      </c>
      <c r="S951" s="587">
        <f>IF(G951="","",IF(OR(G951="etapa",G951="sub-etapa"),"",OFFSET(MCQ!M$20,ROW(M951)-ROW(M$20),0)))</f>
        <v/>
      </c>
      <c r="T951" s="588">
        <f>IFERROR(TRUNC(L951*N951,2),"")</f>
        <v/>
      </c>
      <c r="U951" s="589">
        <f>IFERROR(TRUNC(L951*Q951,2),"")</f>
        <v/>
      </c>
    </row>
    <row r="952">
      <c r="A952" s="18">
        <f>OFFSET(MCQ!A$20,ROW(A952)-ROW(A$20),0)</f>
        <v/>
      </c>
      <c r="B952" s="18">
        <f>OFFSET(MCQ!B$20,ROW(B952)-ROW(B$20),0)</f>
        <v/>
      </c>
      <c r="C952" s="18">
        <f>OFFSET(MCQ!C$20,ROW(C952)-ROW(C$20),0)</f>
        <v/>
      </c>
      <c r="D952" s="18">
        <f>OFFSET(MCQ!D$20,ROW(D952)-ROW(D$20),0)</f>
        <v/>
      </c>
      <c r="E952" s="18">
        <f>OFFSET(MCQ!E$20,ROW(E952)-ROW(E$20),0)</f>
        <v/>
      </c>
      <c r="F952" s="18" t="n"/>
      <c r="G952" s="233">
        <f>OFFSET(MCQ!G$20,ROW(G952)-ROW(G$20),0)</f>
        <v/>
      </c>
      <c r="H952" s="583">
        <f>IF(G952="","",OFFSET(MCQ!H$20,ROW(H952)-ROW(H$20),0))</f>
        <v/>
      </c>
      <c r="I952" s="24">
        <f>IF(G952="","",IF(OR(G952="etapa",G952="sub-etapa"),"",OFFSET(MCQ!I$20,ROW(I952)-ROW(I$20),0)))</f>
        <v/>
      </c>
      <c r="J952" s="25">
        <f>IF(G952="","",OFFSET(MCQ!J$20,ROW(J952)-ROW(J$20),0))</f>
        <v/>
      </c>
      <c r="K952" s="24">
        <f>IF(G952="","",IF(OR(G952="etapa",G952="sub-etapa"),"",OFFSET(MCQ!K$20,ROW(K952)-ROW(K$20),0)))</f>
        <v/>
      </c>
      <c r="L952" s="26">
        <f>IF(G952="","",IF(OR(G952="etapa",G952="sub-etapa"),"",TRUNC(OFFSET(MCQ!L$20,ROW(L952)-ROW(L$20),0),2)))</f>
        <v/>
      </c>
      <c r="M952" s="584">
        <f>IF(I952="", "", IFERROR(VLOOKUP(VALUE(I952), _BaseAbril2026, 4, 0), IFERROR(VLOOKUP(TEXT(I952, "@"), _BaseAbril2026, 4, 0), "")))</f>
        <v/>
      </c>
      <c r="N952" s="585">
        <f>IFERROR(IF(S952="BDI1", TRUNC(M952*(1+$O$18), 2),IF(S952="BDI2", TRUNC(M952*(1+$N$18), 2), "")), "")</f>
        <v/>
      </c>
      <c r="O952" s="586">
        <f>_xlfn.IFS(G952="ETAPA", SUMIFS(ValorTotalComD, Nivel, A952), G952="SUB-ETAPA", SUMIFS(ValorTotalComD, SubNivel, C952), TRUE, T952)</f>
        <v/>
      </c>
      <c r="P952" s="584">
        <f>IF(I952="", "", IFERROR(VLOOKUP(VALUE(I952), _BaseAbril2026, 5, 0), IFERROR(VLOOKUP(TEXT(I952, "@"), _BaseAbril2026, 5, 0), "")))</f>
        <v/>
      </c>
      <c r="Q952" s="585">
        <f>IFERROR(IF(S952="BDI1", TRUNC(P952*(1+$R$18), 2),IF(S952="BDI2", TRUNC(P952*(1+$Q$18), 2), "")), "")</f>
        <v/>
      </c>
      <c r="R952" s="586">
        <f>_xlfn.IFS(G952="ETAPA", SUMIFS(ValorTotalSemD, Nivel, A952), G952="SUB-ETAPA", SUMIFS(ValorTotalSemD, SubNivel, C952), TRUE, U952)</f>
        <v/>
      </c>
      <c r="S952" s="587">
        <f>IF(G952="","",IF(OR(G952="etapa",G952="sub-etapa"),"",OFFSET(MCQ!M$20,ROW(M952)-ROW(M$20),0)))</f>
        <v/>
      </c>
      <c r="T952" s="588">
        <f>IFERROR(TRUNC(L952*N952,2),"")</f>
        <v/>
      </c>
      <c r="U952" s="589">
        <f>IFERROR(TRUNC(L952*Q952,2),"")</f>
        <v/>
      </c>
    </row>
    <row r="953">
      <c r="A953" s="18">
        <f>OFFSET(MCQ!A$20,ROW(A953)-ROW(A$20),0)</f>
        <v/>
      </c>
      <c r="B953" s="18">
        <f>OFFSET(MCQ!B$20,ROW(B953)-ROW(B$20),0)</f>
        <v/>
      </c>
      <c r="C953" s="18">
        <f>OFFSET(MCQ!C$20,ROW(C953)-ROW(C$20),0)</f>
        <v/>
      </c>
      <c r="D953" s="18">
        <f>OFFSET(MCQ!D$20,ROW(D953)-ROW(D$20),0)</f>
        <v/>
      </c>
      <c r="E953" s="18">
        <f>OFFSET(MCQ!E$20,ROW(E953)-ROW(E$20),0)</f>
        <v/>
      </c>
      <c r="F953" s="18" t="n"/>
      <c r="G953" s="233">
        <f>OFFSET(MCQ!G$20,ROW(G953)-ROW(G$20),0)</f>
        <v/>
      </c>
      <c r="H953" s="583">
        <f>IF(G953="","",OFFSET(MCQ!H$20,ROW(H953)-ROW(H$20),0))</f>
        <v/>
      </c>
      <c r="I953" s="24">
        <f>IF(G953="","",IF(OR(G953="etapa",G953="sub-etapa"),"",OFFSET(MCQ!I$20,ROW(I953)-ROW(I$20),0)))</f>
        <v/>
      </c>
      <c r="J953" s="25">
        <f>IF(G953="","",OFFSET(MCQ!J$20,ROW(J953)-ROW(J$20),0))</f>
        <v/>
      </c>
      <c r="K953" s="24">
        <f>IF(G953="","",IF(OR(G953="etapa",G953="sub-etapa"),"",OFFSET(MCQ!K$20,ROW(K953)-ROW(K$20),0)))</f>
        <v/>
      </c>
      <c r="L953" s="26">
        <f>IF(G953="","",IF(OR(G953="etapa",G953="sub-etapa"),"",TRUNC(OFFSET(MCQ!L$20,ROW(L953)-ROW(L$20),0),2)))</f>
        <v/>
      </c>
      <c r="M953" s="584">
        <f>IF(I953="", "", IFERROR(VLOOKUP(VALUE(I953), _BaseAbril2026, 4, 0), IFERROR(VLOOKUP(TEXT(I953, "@"), _BaseAbril2026, 4, 0), "")))</f>
        <v/>
      </c>
      <c r="N953" s="585">
        <f>IFERROR(IF(S953="BDI1", TRUNC(M953*(1+$O$18), 2),IF(S953="BDI2", TRUNC(M953*(1+$N$18), 2), "")), "")</f>
        <v/>
      </c>
      <c r="O953" s="586">
        <f>_xlfn.IFS(G953="ETAPA", SUMIFS(ValorTotalComD, Nivel, A953), G953="SUB-ETAPA", SUMIFS(ValorTotalComD, SubNivel, C953), TRUE, T953)</f>
        <v/>
      </c>
      <c r="P953" s="584">
        <f>IF(I953="", "", IFERROR(VLOOKUP(VALUE(I953), _BaseAbril2026, 5, 0), IFERROR(VLOOKUP(TEXT(I953, "@"), _BaseAbril2026, 5, 0), "")))</f>
        <v/>
      </c>
      <c r="Q953" s="585">
        <f>IFERROR(IF(S953="BDI1", TRUNC(P953*(1+$R$18), 2),IF(S953="BDI2", TRUNC(P953*(1+$Q$18), 2), "")), "")</f>
        <v/>
      </c>
      <c r="R953" s="586">
        <f>_xlfn.IFS(G953="ETAPA", SUMIFS(ValorTotalSemD, Nivel, A953), G953="SUB-ETAPA", SUMIFS(ValorTotalSemD, SubNivel, C953), TRUE, U953)</f>
        <v/>
      </c>
      <c r="S953" s="587">
        <f>IF(G953="","",IF(OR(G953="etapa",G953="sub-etapa"),"",OFFSET(MCQ!M$20,ROW(M953)-ROW(M$20),0)))</f>
        <v/>
      </c>
      <c r="T953" s="588">
        <f>IFERROR(TRUNC(L953*N953,2),"")</f>
        <v/>
      </c>
      <c r="U953" s="589">
        <f>IFERROR(TRUNC(L953*Q953,2),"")</f>
        <v/>
      </c>
    </row>
    <row r="954">
      <c r="A954" s="18">
        <f>OFFSET(MCQ!A$20,ROW(A954)-ROW(A$20),0)</f>
        <v/>
      </c>
      <c r="B954" s="18">
        <f>OFFSET(MCQ!B$20,ROW(B954)-ROW(B$20),0)</f>
        <v/>
      </c>
      <c r="C954" s="18">
        <f>OFFSET(MCQ!C$20,ROW(C954)-ROW(C$20),0)</f>
        <v/>
      </c>
      <c r="D954" s="18">
        <f>OFFSET(MCQ!D$20,ROW(D954)-ROW(D$20),0)</f>
        <v/>
      </c>
      <c r="E954" s="18">
        <f>OFFSET(MCQ!E$20,ROW(E954)-ROW(E$20),0)</f>
        <v/>
      </c>
      <c r="F954" s="18" t="n"/>
      <c r="G954" s="233">
        <f>OFFSET(MCQ!G$20,ROW(G954)-ROW(G$20),0)</f>
        <v/>
      </c>
      <c r="H954" s="583">
        <f>IF(G954="","",OFFSET(MCQ!H$20,ROW(H954)-ROW(H$20),0))</f>
        <v/>
      </c>
      <c r="I954" s="24">
        <f>IF(G954="","",IF(OR(G954="etapa",G954="sub-etapa"),"",OFFSET(MCQ!I$20,ROW(I954)-ROW(I$20),0)))</f>
        <v/>
      </c>
      <c r="J954" s="25">
        <f>IF(G954="","",OFFSET(MCQ!J$20,ROW(J954)-ROW(J$20),0))</f>
        <v/>
      </c>
      <c r="K954" s="24">
        <f>IF(G954="","",IF(OR(G954="etapa",G954="sub-etapa"),"",OFFSET(MCQ!K$20,ROW(K954)-ROW(K$20),0)))</f>
        <v/>
      </c>
      <c r="L954" s="26">
        <f>IF(G954="","",IF(OR(G954="etapa",G954="sub-etapa"),"",TRUNC(OFFSET(MCQ!L$20,ROW(L954)-ROW(L$20),0),2)))</f>
        <v/>
      </c>
      <c r="M954" s="584">
        <f>IF(I954="", "", IFERROR(VLOOKUP(VALUE(I954), _BaseAbril2026, 4, 0), IFERROR(VLOOKUP(TEXT(I954, "@"), _BaseAbril2026, 4, 0), "")))</f>
        <v/>
      </c>
      <c r="N954" s="585">
        <f>IFERROR(IF(S954="BDI1", TRUNC(M954*(1+$O$18), 2),IF(S954="BDI2", TRUNC(M954*(1+$N$18), 2), "")), "")</f>
        <v/>
      </c>
      <c r="O954" s="586">
        <f>_xlfn.IFS(G954="ETAPA", SUMIFS(ValorTotalComD, Nivel, A954), G954="SUB-ETAPA", SUMIFS(ValorTotalComD, SubNivel, C954), TRUE, T954)</f>
        <v/>
      </c>
      <c r="P954" s="584">
        <f>IF(I954="", "", IFERROR(VLOOKUP(VALUE(I954), _BaseAbril2026, 5, 0), IFERROR(VLOOKUP(TEXT(I954, "@"), _BaseAbril2026, 5, 0), "")))</f>
        <v/>
      </c>
      <c r="Q954" s="585">
        <f>IFERROR(IF(S954="BDI1", TRUNC(P954*(1+$R$18), 2),IF(S954="BDI2", TRUNC(P954*(1+$Q$18), 2), "")), "")</f>
        <v/>
      </c>
      <c r="R954" s="586">
        <f>_xlfn.IFS(G954="ETAPA", SUMIFS(ValorTotalSemD, Nivel, A954), G954="SUB-ETAPA", SUMIFS(ValorTotalSemD, SubNivel, C954), TRUE, U954)</f>
        <v/>
      </c>
      <c r="S954" s="587">
        <f>IF(G954="","",IF(OR(G954="etapa",G954="sub-etapa"),"",OFFSET(MCQ!M$20,ROW(M954)-ROW(M$20),0)))</f>
        <v/>
      </c>
      <c r="T954" s="588">
        <f>IFERROR(TRUNC(L954*N954,2),"")</f>
        <v/>
      </c>
      <c r="U954" s="589">
        <f>IFERROR(TRUNC(L954*Q954,2),"")</f>
        <v/>
      </c>
    </row>
    <row r="955">
      <c r="A955" s="18">
        <f>OFFSET(MCQ!A$20,ROW(A955)-ROW(A$20),0)</f>
        <v/>
      </c>
      <c r="B955" s="18">
        <f>OFFSET(MCQ!B$20,ROW(B955)-ROW(B$20),0)</f>
        <v/>
      </c>
      <c r="C955" s="18">
        <f>OFFSET(MCQ!C$20,ROW(C955)-ROW(C$20),0)</f>
        <v/>
      </c>
      <c r="D955" s="18">
        <f>OFFSET(MCQ!D$20,ROW(D955)-ROW(D$20),0)</f>
        <v/>
      </c>
      <c r="E955" s="18">
        <f>OFFSET(MCQ!E$20,ROW(E955)-ROW(E$20),0)</f>
        <v/>
      </c>
      <c r="F955" s="18" t="n"/>
      <c r="G955" s="233">
        <f>OFFSET(MCQ!G$20,ROW(G955)-ROW(G$20),0)</f>
        <v/>
      </c>
      <c r="H955" s="583">
        <f>IF(G955="","",OFFSET(MCQ!H$20,ROW(H955)-ROW(H$20),0))</f>
        <v/>
      </c>
      <c r="I955" s="24">
        <f>IF(G955="","",IF(OR(G955="etapa",G955="sub-etapa"),"",OFFSET(MCQ!I$20,ROW(I955)-ROW(I$20),0)))</f>
        <v/>
      </c>
      <c r="J955" s="25">
        <f>IF(G955="","",OFFSET(MCQ!J$20,ROW(J955)-ROW(J$20),0))</f>
        <v/>
      </c>
      <c r="K955" s="24">
        <f>IF(G955="","",IF(OR(G955="etapa",G955="sub-etapa"),"",OFFSET(MCQ!K$20,ROW(K955)-ROW(K$20),0)))</f>
        <v/>
      </c>
      <c r="L955" s="26">
        <f>IF(G955="","",IF(OR(G955="etapa",G955="sub-etapa"),"",TRUNC(OFFSET(MCQ!L$20,ROW(L955)-ROW(L$20),0),2)))</f>
        <v/>
      </c>
      <c r="M955" s="584">
        <f>IF(I955="", "", IFERROR(VLOOKUP(VALUE(I955), _BaseAbril2026, 4, 0), IFERROR(VLOOKUP(TEXT(I955, "@"), _BaseAbril2026, 4, 0), "")))</f>
        <v/>
      </c>
      <c r="N955" s="585">
        <f>IFERROR(IF(S955="BDI1", TRUNC(M955*(1+$O$18), 2),IF(S955="BDI2", TRUNC(M955*(1+$N$18), 2), "")), "")</f>
        <v/>
      </c>
      <c r="O955" s="586">
        <f>_xlfn.IFS(G955="ETAPA", SUMIFS(ValorTotalComD, Nivel, A955), G955="SUB-ETAPA", SUMIFS(ValorTotalComD, SubNivel, C955), TRUE, T955)</f>
        <v/>
      </c>
      <c r="P955" s="584">
        <f>IF(I955="", "", IFERROR(VLOOKUP(VALUE(I955), _BaseAbril2026, 5, 0), IFERROR(VLOOKUP(TEXT(I955, "@"), _BaseAbril2026, 5, 0), "")))</f>
        <v/>
      </c>
      <c r="Q955" s="585">
        <f>IFERROR(IF(S955="BDI1", TRUNC(P955*(1+$R$18), 2),IF(S955="BDI2", TRUNC(P955*(1+$Q$18), 2), "")), "")</f>
        <v/>
      </c>
      <c r="R955" s="586">
        <f>_xlfn.IFS(G955="ETAPA", SUMIFS(ValorTotalSemD, Nivel, A955), G955="SUB-ETAPA", SUMIFS(ValorTotalSemD, SubNivel, C955), TRUE, U955)</f>
        <v/>
      </c>
      <c r="S955" s="587">
        <f>IF(G955="","",IF(OR(G955="etapa",G955="sub-etapa"),"",OFFSET(MCQ!M$20,ROW(M955)-ROW(M$20),0)))</f>
        <v/>
      </c>
      <c r="T955" s="588">
        <f>IFERROR(TRUNC(L955*N955,2),"")</f>
        <v/>
      </c>
      <c r="U955" s="589">
        <f>IFERROR(TRUNC(L955*Q955,2),"")</f>
        <v/>
      </c>
    </row>
    <row r="956">
      <c r="A956" s="18">
        <f>OFFSET(MCQ!A$20,ROW(A956)-ROW(A$20),0)</f>
        <v/>
      </c>
      <c r="B956" s="18">
        <f>OFFSET(MCQ!B$20,ROW(B956)-ROW(B$20),0)</f>
        <v/>
      </c>
      <c r="C956" s="18">
        <f>OFFSET(MCQ!C$20,ROW(C956)-ROW(C$20),0)</f>
        <v/>
      </c>
      <c r="D956" s="18">
        <f>OFFSET(MCQ!D$20,ROW(D956)-ROW(D$20),0)</f>
        <v/>
      </c>
      <c r="E956" s="18">
        <f>OFFSET(MCQ!E$20,ROW(E956)-ROW(E$20),0)</f>
        <v/>
      </c>
      <c r="F956" s="18" t="n"/>
      <c r="G956" s="233">
        <f>OFFSET(MCQ!G$20,ROW(G956)-ROW(G$20),0)</f>
        <v/>
      </c>
      <c r="H956" s="583">
        <f>IF(G956="","",OFFSET(MCQ!H$20,ROW(H956)-ROW(H$20),0))</f>
        <v/>
      </c>
      <c r="I956" s="24">
        <f>IF(G956="","",IF(OR(G956="etapa",G956="sub-etapa"),"",OFFSET(MCQ!I$20,ROW(I956)-ROW(I$20),0)))</f>
        <v/>
      </c>
      <c r="J956" s="25">
        <f>IF(G956="","",OFFSET(MCQ!J$20,ROW(J956)-ROW(J$20),0))</f>
        <v/>
      </c>
      <c r="K956" s="24">
        <f>IF(G956="","",IF(OR(G956="etapa",G956="sub-etapa"),"",OFFSET(MCQ!K$20,ROW(K956)-ROW(K$20),0)))</f>
        <v/>
      </c>
      <c r="L956" s="26">
        <f>IF(G956="","",IF(OR(G956="etapa",G956="sub-etapa"),"",TRUNC(OFFSET(MCQ!L$20,ROW(L956)-ROW(L$20),0),2)))</f>
        <v/>
      </c>
      <c r="M956" s="584">
        <f>IF(I956="", "", IFERROR(VLOOKUP(VALUE(I956), _BaseAbril2026, 4, 0), IFERROR(VLOOKUP(TEXT(I956, "@"), _BaseAbril2026, 4, 0), "")))</f>
        <v/>
      </c>
      <c r="N956" s="585">
        <f>IFERROR(IF(S956="BDI1", TRUNC(M956*(1+$O$18), 2),IF(S956="BDI2", TRUNC(M956*(1+$N$18), 2), "")), "")</f>
        <v/>
      </c>
      <c r="O956" s="586">
        <f>_xlfn.IFS(G956="ETAPA", SUMIFS(ValorTotalComD, Nivel, A956), G956="SUB-ETAPA", SUMIFS(ValorTotalComD, SubNivel, C956), TRUE, T956)</f>
        <v/>
      </c>
      <c r="P956" s="584">
        <f>IF(I956="", "", IFERROR(VLOOKUP(VALUE(I956), _BaseAbril2026, 5, 0), IFERROR(VLOOKUP(TEXT(I956, "@"), _BaseAbril2026, 5, 0), "")))</f>
        <v/>
      </c>
      <c r="Q956" s="585">
        <f>IFERROR(IF(S956="BDI1", TRUNC(P956*(1+$R$18), 2),IF(S956="BDI2", TRUNC(P956*(1+$Q$18), 2), "")), "")</f>
        <v/>
      </c>
      <c r="R956" s="586">
        <f>_xlfn.IFS(G956="ETAPA", SUMIFS(ValorTotalSemD, Nivel, A956), G956="SUB-ETAPA", SUMIFS(ValorTotalSemD, SubNivel, C956), TRUE, U956)</f>
        <v/>
      </c>
      <c r="S956" s="587">
        <f>IF(G956="","",IF(OR(G956="etapa",G956="sub-etapa"),"",OFFSET(MCQ!M$20,ROW(M956)-ROW(M$20),0)))</f>
        <v/>
      </c>
      <c r="T956" s="588">
        <f>IFERROR(TRUNC(L956*N956,2),"")</f>
        <v/>
      </c>
      <c r="U956" s="589">
        <f>IFERROR(TRUNC(L956*Q956,2),"")</f>
        <v/>
      </c>
    </row>
    <row r="957">
      <c r="A957" s="18">
        <f>OFFSET(MCQ!A$20,ROW(A957)-ROW(A$20),0)</f>
        <v/>
      </c>
      <c r="B957" s="18">
        <f>OFFSET(MCQ!B$20,ROW(B957)-ROW(B$20),0)</f>
        <v/>
      </c>
      <c r="C957" s="18">
        <f>OFFSET(MCQ!C$20,ROW(C957)-ROW(C$20),0)</f>
        <v/>
      </c>
      <c r="D957" s="18">
        <f>OFFSET(MCQ!D$20,ROW(D957)-ROW(D$20),0)</f>
        <v/>
      </c>
      <c r="E957" s="18">
        <f>OFFSET(MCQ!E$20,ROW(E957)-ROW(E$20),0)</f>
        <v/>
      </c>
      <c r="F957" s="18" t="n"/>
      <c r="G957" s="233">
        <f>OFFSET(MCQ!G$20,ROW(G957)-ROW(G$20),0)</f>
        <v/>
      </c>
      <c r="H957" s="583">
        <f>IF(G957="","",OFFSET(MCQ!H$20,ROW(H957)-ROW(H$20),0))</f>
        <v/>
      </c>
      <c r="I957" s="24">
        <f>IF(G957="","",IF(OR(G957="etapa",G957="sub-etapa"),"",OFFSET(MCQ!I$20,ROW(I957)-ROW(I$20),0)))</f>
        <v/>
      </c>
      <c r="J957" s="25">
        <f>IF(G957="","",OFFSET(MCQ!J$20,ROW(J957)-ROW(J$20),0))</f>
        <v/>
      </c>
      <c r="K957" s="24">
        <f>IF(G957="","",IF(OR(G957="etapa",G957="sub-etapa"),"",OFFSET(MCQ!K$20,ROW(K957)-ROW(K$20),0)))</f>
        <v/>
      </c>
      <c r="L957" s="26">
        <f>IF(G957="","",IF(OR(G957="etapa",G957="sub-etapa"),"",TRUNC(OFFSET(MCQ!L$20,ROW(L957)-ROW(L$20),0),2)))</f>
        <v/>
      </c>
      <c r="M957" s="584">
        <f>IF(I957="", "", IFERROR(VLOOKUP(VALUE(I957), _BaseAbril2026, 4, 0), IFERROR(VLOOKUP(TEXT(I957, "@"), _BaseAbril2026, 4, 0), "")))</f>
        <v/>
      </c>
      <c r="N957" s="585">
        <f>IFERROR(IF(S957="BDI1", TRUNC(M957*(1+$O$18), 2),IF(S957="BDI2", TRUNC(M957*(1+$N$18), 2), "")), "")</f>
        <v/>
      </c>
      <c r="O957" s="586">
        <f>_xlfn.IFS(G957="ETAPA", SUMIFS(ValorTotalComD, Nivel, A957), G957="SUB-ETAPA", SUMIFS(ValorTotalComD, SubNivel, C957), TRUE, T957)</f>
        <v/>
      </c>
      <c r="P957" s="584">
        <f>IF(I957="", "", IFERROR(VLOOKUP(VALUE(I957), _BaseAbril2026, 5, 0), IFERROR(VLOOKUP(TEXT(I957, "@"), _BaseAbril2026, 5, 0), "")))</f>
        <v/>
      </c>
      <c r="Q957" s="585">
        <f>IFERROR(IF(S957="BDI1", TRUNC(P957*(1+$R$18), 2),IF(S957="BDI2", TRUNC(P957*(1+$Q$18), 2), "")), "")</f>
        <v/>
      </c>
      <c r="R957" s="586">
        <f>_xlfn.IFS(G957="ETAPA", SUMIFS(ValorTotalSemD, Nivel, A957), G957="SUB-ETAPA", SUMIFS(ValorTotalSemD, SubNivel, C957), TRUE, U957)</f>
        <v/>
      </c>
      <c r="S957" s="587">
        <f>IF(G957="","",IF(OR(G957="etapa",G957="sub-etapa"),"",OFFSET(MCQ!M$20,ROW(M957)-ROW(M$20),0)))</f>
        <v/>
      </c>
      <c r="T957" s="588">
        <f>IFERROR(TRUNC(L957*N957,2),"")</f>
        <v/>
      </c>
      <c r="U957" s="589">
        <f>IFERROR(TRUNC(L957*Q957,2),"")</f>
        <v/>
      </c>
    </row>
    <row r="958">
      <c r="A958" s="18">
        <f>OFFSET(MCQ!A$20,ROW(A958)-ROW(A$20),0)</f>
        <v/>
      </c>
      <c r="B958" s="18">
        <f>OFFSET(MCQ!B$20,ROW(B958)-ROW(B$20),0)</f>
        <v/>
      </c>
      <c r="C958" s="18">
        <f>OFFSET(MCQ!C$20,ROW(C958)-ROW(C$20),0)</f>
        <v/>
      </c>
      <c r="D958" s="18">
        <f>OFFSET(MCQ!D$20,ROW(D958)-ROW(D$20),0)</f>
        <v/>
      </c>
      <c r="E958" s="18">
        <f>OFFSET(MCQ!E$20,ROW(E958)-ROW(E$20),0)</f>
        <v/>
      </c>
      <c r="F958" s="18" t="n"/>
      <c r="G958" s="233">
        <f>OFFSET(MCQ!G$20,ROW(G958)-ROW(G$20),0)</f>
        <v/>
      </c>
      <c r="H958" s="583">
        <f>IF(G958="","",OFFSET(MCQ!H$20,ROW(H958)-ROW(H$20),0))</f>
        <v/>
      </c>
      <c r="I958" s="24">
        <f>IF(G958="","",IF(OR(G958="etapa",G958="sub-etapa"),"",OFFSET(MCQ!I$20,ROW(I958)-ROW(I$20),0)))</f>
        <v/>
      </c>
      <c r="J958" s="25">
        <f>IF(G958="","",OFFSET(MCQ!J$20,ROW(J958)-ROW(J$20),0))</f>
        <v/>
      </c>
      <c r="K958" s="24">
        <f>IF(G958="","",IF(OR(G958="etapa",G958="sub-etapa"),"",OFFSET(MCQ!K$20,ROW(K958)-ROW(K$20),0)))</f>
        <v/>
      </c>
      <c r="L958" s="26">
        <f>IF(G958="","",IF(OR(G958="etapa",G958="sub-etapa"),"",TRUNC(OFFSET(MCQ!L$20,ROW(L958)-ROW(L$20),0),2)))</f>
        <v/>
      </c>
      <c r="M958" s="584">
        <f>IF(I958="", "", IFERROR(VLOOKUP(VALUE(I958), _BaseAbril2026, 4, 0), IFERROR(VLOOKUP(TEXT(I958, "@"), _BaseAbril2026, 4, 0), "")))</f>
        <v/>
      </c>
      <c r="N958" s="585">
        <f>IFERROR(IF(S958="BDI1", TRUNC(M958*(1+$O$18), 2),IF(S958="BDI2", TRUNC(M958*(1+$N$18), 2), "")), "")</f>
        <v/>
      </c>
      <c r="O958" s="586">
        <f>_xlfn.IFS(G958="ETAPA", SUMIFS(ValorTotalComD, Nivel, A958), G958="SUB-ETAPA", SUMIFS(ValorTotalComD, SubNivel, C958), TRUE, T958)</f>
        <v/>
      </c>
      <c r="P958" s="584">
        <f>IF(I958="", "", IFERROR(VLOOKUP(VALUE(I958), _BaseAbril2026, 5, 0), IFERROR(VLOOKUP(TEXT(I958, "@"), _BaseAbril2026, 5, 0), "")))</f>
        <v/>
      </c>
      <c r="Q958" s="585">
        <f>IFERROR(IF(S958="BDI1", TRUNC(P958*(1+$R$18), 2),IF(S958="BDI2", TRUNC(P958*(1+$Q$18), 2), "")), "")</f>
        <v/>
      </c>
      <c r="R958" s="586">
        <f>_xlfn.IFS(G958="ETAPA", SUMIFS(ValorTotalSemD, Nivel, A958), G958="SUB-ETAPA", SUMIFS(ValorTotalSemD, SubNivel, C958), TRUE, U958)</f>
        <v/>
      </c>
      <c r="S958" s="587">
        <f>IF(G958="","",IF(OR(G958="etapa",G958="sub-etapa"),"",OFFSET(MCQ!M$20,ROW(M958)-ROW(M$20),0)))</f>
        <v/>
      </c>
      <c r="T958" s="588">
        <f>IFERROR(TRUNC(L958*N958,2),"")</f>
        <v/>
      </c>
      <c r="U958" s="589">
        <f>IFERROR(TRUNC(L958*Q958,2),"")</f>
        <v/>
      </c>
    </row>
    <row r="959">
      <c r="A959" s="18">
        <f>OFFSET(MCQ!A$20,ROW(A959)-ROW(A$20),0)</f>
        <v/>
      </c>
      <c r="B959" s="18">
        <f>OFFSET(MCQ!B$20,ROW(B959)-ROW(B$20),0)</f>
        <v/>
      </c>
      <c r="C959" s="18">
        <f>OFFSET(MCQ!C$20,ROW(C959)-ROW(C$20),0)</f>
        <v/>
      </c>
      <c r="D959" s="18">
        <f>OFFSET(MCQ!D$20,ROW(D959)-ROW(D$20),0)</f>
        <v/>
      </c>
      <c r="E959" s="18">
        <f>OFFSET(MCQ!E$20,ROW(E959)-ROW(E$20),0)</f>
        <v/>
      </c>
      <c r="F959" s="18" t="n"/>
      <c r="G959" s="233">
        <f>OFFSET(MCQ!G$20,ROW(G959)-ROW(G$20),0)</f>
        <v/>
      </c>
      <c r="H959" s="583">
        <f>IF(G959="","",OFFSET(MCQ!H$20,ROW(H959)-ROW(H$20),0))</f>
        <v/>
      </c>
      <c r="I959" s="24">
        <f>IF(G959="","",IF(OR(G959="etapa",G959="sub-etapa"),"",OFFSET(MCQ!I$20,ROW(I959)-ROW(I$20),0)))</f>
        <v/>
      </c>
      <c r="J959" s="25">
        <f>IF(G959="","",OFFSET(MCQ!J$20,ROW(J959)-ROW(J$20),0))</f>
        <v/>
      </c>
      <c r="K959" s="24">
        <f>IF(G959="","",IF(OR(G959="etapa",G959="sub-etapa"),"",OFFSET(MCQ!K$20,ROW(K959)-ROW(K$20),0)))</f>
        <v/>
      </c>
      <c r="L959" s="26">
        <f>IF(G959="","",IF(OR(G959="etapa",G959="sub-etapa"),"",TRUNC(OFFSET(MCQ!L$20,ROW(L959)-ROW(L$20),0),2)))</f>
        <v/>
      </c>
      <c r="M959" s="584">
        <f>IF(I959="", "", IFERROR(VLOOKUP(VALUE(I959), _BaseAbril2026, 4, 0), IFERROR(VLOOKUP(TEXT(I959, "@"), _BaseAbril2026, 4, 0), "")))</f>
        <v/>
      </c>
      <c r="N959" s="585">
        <f>IFERROR(IF(S959="BDI1", TRUNC(M959*(1+$O$18), 2),IF(S959="BDI2", TRUNC(M959*(1+$N$18), 2), "")), "")</f>
        <v/>
      </c>
      <c r="O959" s="586">
        <f>_xlfn.IFS(G959="ETAPA", SUMIFS(ValorTotalComD, Nivel, A959), G959="SUB-ETAPA", SUMIFS(ValorTotalComD, SubNivel, C959), TRUE, T959)</f>
        <v/>
      </c>
      <c r="P959" s="584">
        <f>IF(I959="", "", IFERROR(VLOOKUP(VALUE(I959), _BaseAbril2026, 5, 0), IFERROR(VLOOKUP(TEXT(I959, "@"), _BaseAbril2026, 5, 0), "")))</f>
        <v/>
      </c>
      <c r="Q959" s="585">
        <f>IFERROR(IF(S959="BDI1", TRUNC(P959*(1+$R$18), 2),IF(S959="BDI2", TRUNC(P959*(1+$Q$18), 2), "")), "")</f>
        <v/>
      </c>
      <c r="R959" s="586">
        <f>_xlfn.IFS(G959="ETAPA", SUMIFS(ValorTotalSemD, Nivel, A959), G959="SUB-ETAPA", SUMIFS(ValorTotalSemD, SubNivel, C959), TRUE, U959)</f>
        <v/>
      </c>
      <c r="S959" s="587">
        <f>IF(G959="","",IF(OR(G959="etapa",G959="sub-etapa"),"",OFFSET(MCQ!M$20,ROW(M959)-ROW(M$20),0)))</f>
        <v/>
      </c>
      <c r="T959" s="588">
        <f>IFERROR(TRUNC(L959*N959,2),"")</f>
        <v/>
      </c>
      <c r="U959" s="589">
        <f>IFERROR(TRUNC(L959*Q959,2),"")</f>
        <v/>
      </c>
    </row>
    <row r="960">
      <c r="A960" s="18">
        <f>OFFSET(MCQ!A$20,ROW(A960)-ROW(A$20),0)</f>
        <v/>
      </c>
      <c r="B960" s="18">
        <f>OFFSET(MCQ!B$20,ROW(B960)-ROW(B$20),0)</f>
        <v/>
      </c>
      <c r="C960" s="18">
        <f>OFFSET(MCQ!C$20,ROW(C960)-ROW(C$20),0)</f>
        <v/>
      </c>
      <c r="D960" s="18">
        <f>OFFSET(MCQ!D$20,ROW(D960)-ROW(D$20),0)</f>
        <v/>
      </c>
      <c r="E960" s="18">
        <f>OFFSET(MCQ!E$20,ROW(E960)-ROW(E$20),0)</f>
        <v/>
      </c>
      <c r="F960" s="18" t="n"/>
      <c r="G960" s="233">
        <f>OFFSET(MCQ!G$20,ROW(G960)-ROW(G$20),0)</f>
        <v/>
      </c>
      <c r="H960" s="583">
        <f>IF(G960="","",OFFSET(MCQ!H$20,ROW(H960)-ROW(H$20),0))</f>
        <v/>
      </c>
      <c r="I960" s="24">
        <f>IF(G960="","",IF(OR(G960="etapa",G960="sub-etapa"),"",OFFSET(MCQ!I$20,ROW(I960)-ROW(I$20),0)))</f>
        <v/>
      </c>
      <c r="J960" s="25">
        <f>IF(G960="","",OFFSET(MCQ!J$20,ROW(J960)-ROW(J$20),0))</f>
        <v/>
      </c>
      <c r="K960" s="24">
        <f>IF(G960="","",IF(OR(G960="etapa",G960="sub-etapa"),"",OFFSET(MCQ!K$20,ROW(K960)-ROW(K$20),0)))</f>
        <v/>
      </c>
      <c r="L960" s="26">
        <f>IF(G960="","",IF(OR(G960="etapa",G960="sub-etapa"),"",TRUNC(OFFSET(MCQ!L$20,ROW(L960)-ROW(L$20),0),2)))</f>
        <v/>
      </c>
      <c r="M960" s="584">
        <f>IF(I960="", "", IFERROR(VLOOKUP(VALUE(I960), _BaseAbril2026, 4, 0), IFERROR(VLOOKUP(TEXT(I960, "@"), _BaseAbril2026, 4, 0), "")))</f>
        <v/>
      </c>
      <c r="N960" s="585">
        <f>IFERROR(IF(S960="BDI1", TRUNC(M960*(1+$O$18), 2),IF(S960="BDI2", TRUNC(M960*(1+$N$18), 2), "")), "")</f>
        <v/>
      </c>
      <c r="O960" s="586">
        <f>_xlfn.IFS(G960="ETAPA", SUMIFS(ValorTotalComD, Nivel, A960), G960="SUB-ETAPA", SUMIFS(ValorTotalComD, SubNivel, C960), TRUE, T960)</f>
        <v/>
      </c>
      <c r="P960" s="584">
        <f>IF(I960="", "", IFERROR(VLOOKUP(VALUE(I960), _BaseAbril2026, 5, 0), IFERROR(VLOOKUP(TEXT(I960, "@"), _BaseAbril2026, 5, 0), "")))</f>
        <v/>
      </c>
      <c r="Q960" s="585">
        <f>IFERROR(IF(S960="BDI1", TRUNC(P960*(1+$R$18), 2),IF(S960="BDI2", TRUNC(P960*(1+$Q$18), 2), "")), "")</f>
        <v/>
      </c>
      <c r="R960" s="586">
        <f>_xlfn.IFS(G960="ETAPA", SUMIFS(ValorTotalSemD, Nivel, A960), G960="SUB-ETAPA", SUMIFS(ValorTotalSemD, SubNivel, C960), TRUE, U960)</f>
        <v/>
      </c>
      <c r="S960" s="587">
        <f>IF(G960="","",IF(OR(G960="etapa",G960="sub-etapa"),"",OFFSET(MCQ!M$20,ROW(M960)-ROW(M$20),0)))</f>
        <v/>
      </c>
      <c r="T960" s="588">
        <f>IFERROR(TRUNC(L960*N960,2),"")</f>
        <v/>
      </c>
      <c r="U960" s="589">
        <f>IFERROR(TRUNC(L960*Q960,2),"")</f>
        <v/>
      </c>
    </row>
    <row r="961">
      <c r="A961" s="18">
        <f>OFFSET(MCQ!A$20,ROW(A961)-ROW(A$20),0)</f>
        <v/>
      </c>
      <c r="B961" s="18">
        <f>OFFSET(MCQ!B$20,ROW(B961)-ROW(B$20),0)</f>
        <v/>
      </c>
      <c r="C961" s="18">
        <f>OFFSET(MCQ!C$20,ROW(C961)-ROW(C$20),0)</f>
        <v/>
      </c>
      <c r="D961" s="18">
        <f>OFFSET(MCQ!D$20,ROW(D961)-ROW(D$20),0)</f>
        <v/>
      </c>
      <c r="E961" s="18">
        <f>OFFSET(MCQ!E$20,ROW(E961)-ROW(E$20),0)</f>
        <v/>
      </c>
      <c r="F961" s="18" t="n"/>
      <c r="G961" s="233">
        <f>OFFSET(MCQ!G$20,ROW(G961)-ROW(G$20),0)</f>
        <v/>
      </c>
      <c r="H961" s="583">
        <f>IF(G961="","",OFFSET(MCQ!H$20,ROW(H961)-ROW(H$20),0))</f>
        <v/>
      </c>
      <c r="I961" s="24">
        <f>IF(G961="","",IF(OR(G961="etapa",G961="sub-etapa"),"",OFFSET(MCQ!I$20,ROW(I961)-ROW(I$20),0)))</f>
        <v/>
      </c>
      <c r="J961" s="25">
        <f>IF(G961="","",OFFSET(MCQ!J$20,ROW(J961)-ROW(J$20),0))</f>
        <v/>
      </c>
      <c r="K961" s="24">
        <f>IF(G961="","",IF(OR(G961="etapa",G961="sub-etapa"),"",OFFSET(MCQ!K$20,ROW(K961)-ROW(K$20),0)))</f>
        <v/>
      </c>
      <c r="L961" s="26">
        <f>IF(G961="","",IF(OR(G961="etapa",G961="sub-etapa"),"",TRUNC(OFFSET(MCQ!L$20,ROW(L961)-ROW(L$20),0),2)))</f>
        <v/>
      </c>
      <c r="M961" s="584">
        <f>IF(I961="", "", IFERROR(VLOOKUP(VALUE(I961), _BaseAbril2026, 4, 0), IFERROR(VLOOKUP(TEXT(I961, "@"), _BaseAbril2026, 4, 0), "")))</f>
        <v/>
      </c>
      <c r="N961" s="585">
        <f>IFERROR(IF(S961="BDI1", TRUNC(M961*(1+$O$18), 2),IF(S961="BDI2", TRUNC(M961*(1+$N$18), 2), "")), "")</f>
        <v/>
      </c>
      <c r="O961" s="586">
        <f>_xlfn.IFS(G961="ETAPA", SUMIFS(ValorTotalComD, Nivel, A961), G961="SUB-ETAPA", SUMIFS(ValorTotalComD, SubNivel, C961), TRUE, T961)</f>
        <v/>
      </c>
      <c r="P961" s="584">
        <f>IF(I961="", "", IFERROR(VLOOKUP(VALUE(I961), _BaseAbril2026, 5, 0), IFERROR(VLOOKUP(TEXT(I961, "@"), _BaseAbril2026, 5, 0), "")))</f>
        <v/>
      </c>
      <c r="Q961" s="585">
        <f>IFERROR(IF(S961="BDI1", TRUNC(P961*(1+$R$18), 2),IF(S961="BDI2", TRUNC(P961*(1+$Q$18), 2), "")), "")</f>
        <v/>
      </c>
      <c r="R961" s="586">
        <f>_xlfn.IFS(G961="ETAPA", SUMIFS(ValorTotalSemD, Nivel, A961), G961="SUB-ETAPA", SUMIFS(ValorTotalSemD, SubNivel, C961), TRUE, U961)</f>
        <v/>
      </c>
      <c r="S961" s="587">
        <f>IF(G961="","",IF(OR(G961="etapa",G961="sub-etapa"),"",OFFSET(MCQ!M$20,ROW(M961)-ROW(M$20),0)))</f>
        <v/>
      </c>
      <c r="T961" s="588">
        <f>IFERROR(TRUNC(L961*N961,2),"")</f>
        <v/>
      </c>
      <c r="U961" s="589">
        <f>IFERROR(TRUNC(L961*Q961,2),"")</f>
        <v/>
      </c>
    </row>
    <row r="962">
      <c r="A962" s="18">
        <f>OFFSET(MCQ!A$20,ROW(A962)-ROW(A$20),0)</f>
        <v/>
      </c>
      <c r="B962" s="18">
        <f>OFFSET(MCQ!B$20,ROW(B962)-ROW(B$20),0)</f>
        <v/>
      </c>
      <c r="C962" s="18">
        <f>OFFSET(MCQ!C$20,ROW(C962)-ROW(C$20),0)</f>
        <v/>
      </c>
      <c r="D962" s="18">
        <f>OFFSET(MCQ!D$20,ROW(D962)-ROW(D$20),0)</f>
        <v/>
      </c>
      <c r="E962" s="18">
        <f>OFFSET(MCQ!E$20,ROW(E962)-ROW(E$20),0)</f>
        <v/>
      </c>
      <c r="F962" s="18" t="n"/>
      <c r="G962" s="233">
        <f>OFFSET(MCQ!G$20,ROW(G962)-ROW(G$20),0)</f>
        <v/>
      </c>
      <c r="H962" s="583">
        <f>IF(G962="","",OFFSET(MCQ!H$20,ROW(H962)-ROW(H$20),0))</f>
        <v/>
      </c>
      <c r="I962" s="24">
        <f>IF(G962="","",IF(OR(G962="etapa",G962="sub-etapa"),"",OFFSET(MCQ!I$20,ROW(I962)-ROW(I$20),0)))</f>
        <v/>
      </c>
      <c r="J962" s="25">
        <f>IF(G962="","",OFFSET(MCQ!J$20,ROW(J962)-ROW(J$20),0))</f>
        <v/>
      </c>
      <c r="K962" s="24">
        <f>IF(G962="","",IF(OR(G962="etapa",G962="sub-etapa"),"",OFFSET(MCQ!K$20,ROW(K962)-ROW(K$20),0)))</f>
        <v/>
      </c>
      <c r="L962" s="26">
        <f>IF(G962="","",IF(OR(G962="etapa",G962="sub-etapa"),"",TRUNC(OFFSET(MCQ!L$20,ROW(L962)-ROW(L$20),0),2)))</f>
        <v/>
      </c>
      <c r="M962" s="584">
        <f>IF(I962="", "", IFERROR(VLOOKUP(VALUE(I962), _BaseAbril2026, 4, 0), IFERROR(VLOOKUP(TEXT(I962, "@"), _BaseAbril2026, 4, 0), "")))</f>
        <v/>
      </c>
      <c r="N962" s="585">
        <f>IFERROR(IF(S962="BDI1", TRUNC(M962*(1+$O$18), 2),IF(S962="BDI2", TRUNC(M962*(1+$N$18), 2), "")), "")</f>
        <v/>
      </c>
      <c r="O962" s="586">
        <f>_xlfn.IFS(G962="ETAPA", SUMIFS(ValorTotalComD, Nivel, A962), G962="SUB-ETAPA", SUMIFS(ValorTotalComD, SubNivel, C962), TRUE, T962)</f>
        <v/>
      </c>
      <c r="P962" s="584">
        <f>IF(I962="", "", IFERROR(VLOOKUP(VALUE(I962), _BaseAbril2026, 5, 0), IFERROR(VLOOKUP(TEXT(I962, "@"), _BaseAbril2026, 5, 0), "")))</f>
        <v/>
      </c>
      <c r="Q962" s="585">
        <f>IFERROR(IF(S962="BDI1", TRUNC(P962*(1+$R$18), 2),IF(S962="BDI2", TRUNC(P962*(1+$Q$18), 2), "")), "")</f>
        <v/>
      </c>
      <c r="R962" s="586">
        <f>_xlfn.IFS(G962="ETAPA", SUMIFS(ValorTotalSemD, Nivel, A962), G962="SUB-ETAPA", SUMIFS(ValorTotalSemD, SubNivel, C962), TRUE, U962)</f>
        <v/>
      </c>
      <c r="S962" s="587">
        <f>IF(G962="","",IF(OR(G962="etapa",G962="sub-etapa"),"",OFFSET(MCQ!M$20,ROW(M962)-ROW(M$20),0)))</f>
        <v/>
      </c>
      <c r="T962" s="588">
        <f>IFERROR(TRUNC(L962*N962,2),"")</f>
        <v/>
      </c>
      <c r="U962" s="589">
        <f>IFERROR(TRUNC(L962*Q962,2),"")</f>
        <v/>
      </c>
    </row>
    <row r="963">
      <c r="A963" s="18">
        <f>OFFSET(MCQ!A$20,ROW(A963)-ROW(A$20),0)</f>
        <v/>
      </c>
      <c r="B963" s="18">
        <f>OFFSET(MCQ!B$20,ROW(B963)-ROW(B$20),0)</f>
        <v/>
      </c>
      <c r="C963" s="18">
        <f>OFFSET(MCQ!C$20,ROW(C963)-ROW(C$20),0)</f>
        <v/>
      </c>
      <c r="D963" s="18">
        <f>OFFSET(MCQ!D$20,ROW(D963)-ROW(D$20),0)</f>
        <v/>
      </c>
      <c r="E963" s="18">
        <f>OFFSET(MCQ!E$20,ROW(E963)-ROW(E$20),0)</f>
        <v/>
      </c>
      <c r="F963" s="18" t="n"/>
      <c r="G963" s="233">
        <f>OFFSET(MCQ!G$20,ROW(G963)-ROW(G$20),0)</f>
        <v/>
      </c>
      <c r="H963" s="583">
        <f>IF(G963="","",OFFSET(MCQ!H$20,ROW(H963)-ROW(H$20),0))</f>
        <v/>
      </c>
      <c r="I963" s="24">
        <f>IF(G963="","",IF(OR(G963="etapa",G963="sub-etapa"),"",OFFSET(MCQ!I$20,ROW(I963)-ROW(I$20),0)))</f>
        <v/>
      </c>
      <c r="J963" s="25">
        <f>IF(G963="","",OFFSET(MCQ!J$20,ROW(J963)-ROW(J$20),0))</f>
        <v/>
      </c>
      <c r="K963" s="24">
        <f>IF(G963="","",IF(OR(G963="etapa",G963="sub-etapa"),"",OFFSET(MCQ!K$20,ROW(K963)-ROW(K$20),0)))</f>
        <v/>
      </c>
      <c r="L963" s="26">
        <f>IF(G963="","",IF(OR(G963="etapa",G963="sub-etapa"),"",TRUNC(OFFSET(MCQ!L$20,ROW(L963)-ROW(L$20),0),2)))</f>
        <v/>
      </c>
      <c r="M963" s="584">
        <f>IF(I963="", "", IFERROR(VLOOKUP(VALUE(I963), _BaseAbril2026, 4, 0), IFERROR(VLOOKUP(TEXT(I963, "@"), _BaseAbril2026, 4, 0), "")))</f>
        <v/>
      </c>
      <c r="N963" s="585">
        <f>IFERROR(IF(S963="BDI1", TRUNC(M963*(1+$O$18), 2),IF(S963="BDI2", TRUNC(M963*(1+$N$18), 2), "")), "")</f>
        <v/>
      </c>
      <c r="O963" s="586">
        <f>_xlfn.IFS(G963="ETAPA", SUMIFS(ValorTotalComD, Nivel, A963), G963="SUB-ETAPA", SUMIFS(ValorTotalComD, SubNivel, C963), TRUE, T963)</f>
        <v/>
      </c>
      <c r="P963" s="584">
        <f>IF(I963="", "", IFERROR(VLOOKUP(VALUE(I963), _BaseAbril2026, 5, 0), IFERROR(VLOOKUP(TEXT(I963, "@"), _BaseAbril2026, 5, 0), "")))</f>
        <v/>
      </c>
      <c r="Q963" s="585">
        <f>IFERROR(IF(S963="BDI1", TRUNC(P963*(1+$R$18), 2),IF(S963="BDI2", TRUNC(P963*(1+$Q$18), 2), "")), "")</f>
        <v/>
      </c>
      <c r="R963" s="586">
        <f>_xlfn.IFS(G963="ETAPA", SUMIFS(ValorTotalSemD, Nivel, A963), G963="SUB-ETAPA", SUMIFS(ValorTotalSemD, SubNivel, C963), TRUE, U963)</f>
        <v/>
      </c>
      <c r="S963" s="587">
        <f>IF(G963="","",IF(OR(G963="etapa",G963="sub-etapa"),"",OFFSET(MCQ!M$20,ROW(M963)-ROW(M$20),0)))</f>
        <v/>
      </c>
      <c r="T963" s="588">
        <f>IFERROR(TRUNC(L963*N963,2),"")</f>
        <v/>
      </c>
      <c r="U963" s="589">
        <f>IFERROR(TRUNC(L963*Q963,2),"")</f>
        <v/>
      </c>
    </row>
    <row r="964">
      <c r="A964" s="18">
        <f>OFFSET(MCQ!A$20,ROW(A964)-ROW(A$20),0)</f>
        <v/>
      </c>
      <c r="B964" s="18">
        <f>OFFSET(MCQ!B$20,ROW(B964)-ROW(B$20),0)</f>
        <v/>
      </c>
      <c r="C964" s="18">
        <f>OFFSET(MCQ!C$20,ROW(C964)-ROW(C$20),0)</f>
        <v/>
      </c>
      <c r="D964" s="18">
        <f>OFFSET(MCQ!D$20,ROW(D964)-ROW(D$20),0)</f>
        <v/>
      </c>
      <c r="E964" s="18">
        <f>OFFSET(MCQ!E$20,ROW(E964)-ROW(E$20),0)</f>
        <v/>
      </c>
      <c r="F964" s="18" t="n"/>
      <c r="G964" s="233">
        <f>OFFSET(MCQ!G$20,ROW(G964)-ROW(G$20),0)</f>
        <v/>
      </c>
      <c r="H964" s="583">
        <f>IF(G964="","",OFFSET(MCQ!H$20,ROW(H964)-ROW(H$20),0))</f>
        <v/>
      </c>
      <c r="I964" s="24">
        <f>IF(G964="","",IF(OR(G964="etapa",G964="sub-etapa"),"",OFFSET(MCQ!I$20,ROW(I964)-ROW(I$20),0)))</f>
        <v/>
      </c>
      <c r="J964" s="25">
        <f>IF(G964="","",OFFSET(MCQ!J$20,ROW(J964)-ROW(J$20),0))</f>
        <v/>
      </c>
      <c r="K964" s="24">
        <f>IF(G964="","",IF(OR(G964="etapa",G964="sub-etapa"),"",OFFSET(MCQ!K$20,ROW(K964)-ROW(K$20),0)))</f>
        <v/>
      </c>
      <c r="L964" s="26">
        <f>IF(G964="","",IF(OR(G964="etapa",G964="sub-etapa"),"",TRUNC(OFFSET(MCQ!L$20,ROW(L964)-ROW(L$20),0),2)))</f>
        <v/>
      </c>
      <c r="M964" s="584">
        <f>IF(I964="", "", IFERROR(VLOOKUP(VALUE(I964), _BaseAbril2026, 4, 0), IFERROR(VLOOKUP(TEXT(I964, "@"), _BaseAbril2026, 4, 0), "")))</f>
        <v/>
      </c>
      <c r="N964" s="585">
        <f>IFERROR(IF(S964="BDI1", TRUNC(M964*(1+$O$18), 2),IF(S964="BDI2", TRUNC(M964*(1+$N$18), 2), "")), "")</f>
        <v/>
      </c>
      <c r="O964" s="586">
        <f>_xlfn.IFS(G964="ETAPA", SUMIFS(ValorTotalComD, Nivel, A964), G964="SUB-ETAPA", SUMIFS(ValorTotalComD, SubNivel, C964), TRUE, T964)</f>
        <v/>
      </c>
      <c r="P964" s="584">
        <f>IF(I964="", "", IFERROR(VLOOKUP(VALUE(I964), _BaseAbril2026, 5, 0), IFERROR(VLOOKUP(TEXT(I964, "@"), _BaseAbril2026, 5, 0), "")))</f>
        <v/>
      </c>
      <c r="Q964" s="585">
        <f>IFERROR(IF(S964="BDI1", TRUNC(P964*(1+$R$18), 2),IF(S964="BDI2", TRUNC(P964*(1+$Q$18), 2), "")), "")</f>
        <v/>
      </c>
      <c r="R964" s="586">
        <f>_xlfn.IFS(G964="ETAPA", SUMIFS(ValorTotalSemD, Nivel, A964), G964="SUB-ETAPA", SUMIFS(ValorTotalSemD, SubNivel, C964), TRUE, U964)</f>
        <v/>
      </c>
      <c r="S964" s="587">
        <f>IF(G964="","",IF(OR(G964="etapa",G964="sub-etapa"),"",OFFSET(MCQ!M$20,ROW(M964)-ROW(M$20),0)))</f>
        <v/>
      </c>
      <c r="T964" s="588">
        <f>IFERROR(TRUNC(L964*N964,2),"")</f>
        <v/>
      </c>
      <c r="U964" s="589">
        <f>IFERROR(TRUNC(L964*Q964,2),"")</f>
        <v/>
      </c>
    </row>
    <row r="965">
      <c r="A965" s="18">
        <f>OFFSET(MCQ!A$20,ROW(A965)-ROW(A$20),0)</f>
        <v/>
      </c>
      <c r="B965" s="18">
        <f>OFFSET(MCQ!B$20,ROW(B965)-ROW(B$20),0)</f>
        <v/>
      </c>
      <c r="C965" s="18">
        <f>OFFSET(MCQ!C$20,ROW(C965)-ROW(C$20),0)</f>
        <v/>
      </c>
      <c r="D965" s="18">
        <f>OFFSET(MCQ!D$20,ROW(D965)-ROW(D$20),0)</f>
        <v/>
      </c>
      <c r="E965" s="18">
        <f>OFFSET(MCQ!E$20,ROW(E965)-ROW(E$20),0)</f>
        <v/>
      </c>
      <c r="F965" s="18" t="n"/>
      <c r="G965" s="233">
        <f>OFFSET(MCQ!G$20,ROW(G965)-ROW(G$20),0)</f>
        <v/>
      </c>
      <c r="H965" s="583">
        <f>IF(G965="","",OFFSET(MCQ!H$20,ROW(H965)-ROW(H$20),0))</f>
        <v/>
      </c>
      <c r="I965" s="24">
        <f>IF(G965="","",IF(OR(G965="etapa",G965="sub-etapa"),"",OFFSET(MCQ!I$20,ROW(I965)-ROW(I$20),0)))</f>
        <v/>
      </c>
      <c r="J965" s="25">
        <f>IF(G965="","",OFFSET(MCQ!J$20,ROW(J965)-ROW(J$20),0))</f>
        <v/>
      </c>
      <c r="K965" s="24">
        <f>IF(G965="","",IF(OR(G965="etapa",G965="sub-etapa"),"",OFFSET(MCQ!K$20,ROW(K965)-ROW(K$20),0)))</f>
        <v/>
      </c>
      <c r="L965" s="26">
        <f>IF(G965="","",IF(OR(G965="etapa",G965="sub-etapa"),"",TRUNC(OFFSET(MCQ!L$20,ROW(L965)-ROW(L$20),0),2)))</f>
        <v/>
      </c>
      <c r="M965" s="584">
        <f>IF(I965="", "", IFERROR(VLOOKUP(VALUE(I965), _BaseAbril2026, 4, 0), IFERROR(VLOOKUP(TEXT(I965, "@"), _BaseAbril2026, 4, 0), "")))</f>
        <v/>
      </c>
      <c r="N965" s="585">
        <f>IFERROR(IF(S965="BDI1", TRUNC(M965*(1+$O$18), 2),IF(S965="BDI2", TRUNC(M965*(1+$N$18), 2), "")), "")</f>
        <v/>
      </c>
      <c r="O965" s="586">
        <f>_xlfn.IFS(G965="ETAPA", SUMIFS(ValorTotalComD, Nivel, A965), G965="SUB-ETAPA", SUMIFS(ValorTotalComD, SubNivel, C965), TRUE, T965)</f>
        <v/>
      </c>
      <c r="P965" s="584">
        <f>IF(I965="", "", IFERROR(VLOOKUP(VALUE(I965), _BaseAbril2026, 5, 0), IFERROR(VLOOKUP(TEXT(I965, "@"), _BaseAbril2026, 5, 0), "")))</f>
        <v/>
      </c>
      <c r="Q965" s="585">
        <f>IFERROR(IF(S965="BDI1", TRUNC(P965*(1+$R$18), 2),IF(S965="BDI2", TRUNC(P965*(1+$Q$18), 2), "")), "")</f>
        <v/>
      </c>
      <c r="R965" s="586">
        <f>_xlfn.IFS(G965="ETAPA", SUMIFS(ValorTotalSemD, Nivel, A965), G965="SUB-ETAPA", SUMIFS(ValorTotalSemD, SubNivel, C965), TRUE, U965)</f>
        <v/>
      </c>
      <c r="S965" s="587">
        <f>IF(G965="","",IF(OR(G965="etapa",G965="sub-etapa"),"",OFFSET(MCQ!M$20,ROW(M965)-ROW(M$20),0)))</f>
        <v/>
      </c>
      <c r="T965" s="588">
        <f>IFERROR(TRUNC(L965*N965,2),"")</f>
        <v/>
      </c>
      <c r="U965" s="589">
        <f>IFERROR(TRUNC(L965*Q965,2),"")</f>
        <v/>
      </c>
    </row>
    <row r="966">
      <c r="A966" s="18">
        <f>OFFSET(MCQ!A$20,ROW(A966)-ROW(A$20),0)</f>
        <v/>
      </c>
      <c r="B966" s="18">
        <f>OFFSET(MCQ!B$20,ROW(B966)-ROW(B$20),0)</f>
        <v/>
      </c>
      <c r="C966" s="18">
        <f>OFFSET(MCQ!C$20,ROW(C966)-ROW(C$20),0)</f>
        <v/>
      </c>
      <c r="D966" s="18">
        <f>OFFSET(MCQ!D$20,ROW(D966)-ROW(D$20),0)</f>
        <v/>
      </c>
      <c r="E966" s="18">
        <f>OFFSET(MCQ!E$20,ROW(E966)-ROW(E$20),0)</f>
        <v/>
      </c>
      <c r="F966" s="18" t="n"/>
      <c r="G966" s="233">
        <f>OFFSET(MCQ!G$20,ROW(G966)-ROW(G$20),0)</f>
        <v/>
      </c>
      <c r="H966" s="583">
        <f>IF(G966="","",OFFSET(MCQ!H$20,ROW(H966)-ROW(H$20),0))</f>
        <v/>
      </c>
      <c r="I966" s="24">
        <f>IF(G966="","",IF(OR(G966="etapa",G966="sub-etapa"),"",OFFSET(MCQ!I$20,ROW(I966)-ROW(I$20),0)))</f>
        <v/>
      </c>
      <c r="J966" s="25">
        <f>IF(G966="","",OFFSET(MCQ!J$20,ROW(J966)-ROW(J$20),0))</f>
        <v/>
      </c>
      <c r="K966" s="24">
        <f>IF(G966="","",IF(OR(G966="etapa",G966="sub-etapa"),"",OFFSET(MCQ!K$20,ROW(K966)-ROW(K$20),0)))</f>
        <v/>
      </c>
      <c r="L966" s="26">
        <f>IF(G966="","",IF(OR(G966="etapa",G966="sub-etapa"),"",TRUNC(OFFSET(MCQ!L$20,ROW(L966)-ROW(L$20),0),2)))</f>
        <v/>
      </c>
      <c r="M966" s="584">
        <f>IF(I966="", "", IFERROR(VLOOKUP(VALUE(I966), _BaseAbril2026, 4, 0), IFERROR(VLOOKUP(TEXT(I966, "@"), _BaseAbril2026, 4, 0), "")))</f>
        <v/>
      </c>
      <c r="N966" s="585">
        <f>IFERROR(IF(S966="BDI1", TRUNC(M966*(1+$O$18), 2),IF(S966="BDI2", TRUNC(M966*(1+$N$18), 2), "")), "")</f>
        <v/>
      </c>
      <c r="O966" s="586">
        <f>_xlfn.IFS(G966="ETAPA", SUMIFS(ValorTotalComD, Nivel, A966), G966="SUB-ETAPA", SUMIFS(ValorTotalComD, SubNivel, C966), TRUE, T966)</f>
        <v/>
      </c>
      <c r="P966" s="584">
        <f>IF(I966="", "", IFERROR(VLOOKUP(VALUE(I966), _BaseAbril2026, 5, 0), IFERROR(VLOOKUP(TEXT(I966, "@"), _BaseAbril2026, 5, 0), "")))</f>
        <v/>
      </c>
      <c r="Q966" s="585">
        <f>IFERROR(IF(S966="BDI1", TRUNC(P966*(1+$R$18), 2),IF(S966="BDI2", TRUNC(P966*(1+$Q$18), 2), "")), "")</f>
        <v/>
      </c>
      <c r="R966" s="586">
        <f>_xlfn.IFS(G966="ETAPA", SUMIFS(ValorTotalSemD, Nivel, A966), G966="SUB-ETAPA", SUMIFS(ValorTotalSemD, SubNivel, C966), TRUE, U966)</f>
        <v/>
      </c>
      <c r="S966" s="587">
        <f>IF(G966="","",IF(OR(G966="etapa",G966="sub-etapa"),"",OFFSET(MCQ!M$20,ROW(M966)-ROW(M$20),0)))</f>
        <v/>
      </c>
      <c r="T966" s="588">
        <f>IFERROR(TRUNC(L966*N966,2),"")</f>
        <v/>
      </c>
      <c r="U966" s="589">
        <f>IFERROR(TRUNC(L966*Q966,2),"")</f>
        <v/>
      </c>
    </row>
    <row r="967">
      <c r="A967" s="18">
        <f>OFFSET(MCQ!A$20,ROW(A967)-ROW(A$20),0)</f>
        <v/>
      </c>
      <c r="B967" s="18">
        <f>OFFSET(MCQ!B$20,ROW(B967)-ROW(B$20),0)</f>
        <v/>
      </c>
      <c r="C967" s="18">
        <f>OFFSET(MCQ!C$20,ROW(C967)-ROW(C$20),0)</f>
        <v/>
      </c>
      <c r="D967" s="18">
        <f>OFFSET(MCQ!D$20,ROW(D967)-ROW(D$20),0)</f>
        <v/>
      </c>
      <c r="E967" s="18">
        <f>OFFSET(MCQ!E$20,ROW(E967)-ROW(E$20),0)</f>
        <v/>
      </c>
      <c r="F967" s="18" t="n"/>
      <c r="G967" s="233">
        <f>OFFSET(MCQ!G$20,ROW(G967)-ROW(G$20),0)</f>
        <v/>
      </c>
      <c r="H967" s="583">
        <f>IF(G967="","",OFFSET(MCQ!H$20,ROW(H967)-ROW(H$20),0))</f>
        <v/>
      </c>
      <c r="I967" s="24">
        <f>IF(G967="","",IF(OR(G967="etapa",G967="sub-etapa"),"",OFFSET(MCQ!I$20,ROW(I967)-ROW(I$20),0)))</f>
        <v/>
      </c>
      <c r="J967" s="25">
        <f>IF(G967="","",OFFSET(MCQ!J$20,ROW(J967)-ROW(J$20),0))</f>
        <v/>
      </c>
      <c r="K967" s="24">
        <f>IF(G967="","",IF(OR(G967="etapa",G967="sub-etapa"),"",OFFSET(MCQ!K$20,ROW(K967)-ROW(K$20),0)))</f>
        <v/>
      </c>
      <c r="L967" s="26">
        <f>IF(G967="","",IF(OR(G967="etapa",G967="sub-etapa"),"",TRUNC(OFFSET(MCQ!L$20,ROW(L967)-ROW(L$20),0),2)))</f>
        <v/>
      </c>
      <c r="M967" s="584">
        <f>IF(I967="", "", IFERROR(VLOOKUP(VALUE(I967), _BaseAbril2026, 4, 0), IFERROR(VLOOKUP(TEXT(I967, "@"), _BaseAbril2026, 4, 0), "")))</f>
        <v/>
      </c>
      <c r="N967" s="585">
        <f>IFERROR(IF(S967="BDI1", TRUNC(M967*(1+$O$18), 2),IF(S967="BDI2", TRUNC(M967*(1+$N$18), 2), "")), "")</f>
        <v/>
      </c>
      <c r="O967" s="586">
        <f>_xlfn.IFS(G967="ETAPA", SUMIFS(ValorTotalComD, Nivel, A967), G967="SUB-ETAPA", SUMIFS(ValorTotalComD, SubNivel, C967), TRUE, T967)</f>
        <v/>
      </c>
      <c r="P967" s="584">
        <f>IF(I967="", "", IFERROR(VLOOKUP(VALUE(I967), _BaseAbril2026, 5, 0), IFERROR(VLOOKUP(TEXT(I967, "@"), _BaseAbril2026, 5, 0), "")))</f>
        <v/>
      </c>
      <c r="Q967" s="585">
        <f>IFERROR(IF(S967="BDI1", TRUNC(P967*(1+$R$18), 2),IF(S967="BDI2", TRUNC(P967*(1+$Q$18), 2), "")), "")</f>
        <v/>
      </c>
      <c r="R967" s="586">
        <f>_xlfn.IFS(G967="ETAPA", SUMIFS(ValorTotalSemD, Nivel, A967), G967="SUB-ETAPA", SUMIFS(ValorTotalSemD, SubNivel, C967), TRUE, U967)</f>
        <v/>
      </c>
      <c r="S967" s="587">
        <f>IF(G967="","",IF(OR(G967="etapa",G967="sub-etapa"),"",OFFSET(MCQ!M$20,ROW(M967)-ROW(M$20),0)))</f>
        <v/>
      </c>
      <c r="T967" s="588">
        <f>IFERROR(TRUNC(L967*N967,2),"")</f>
        <v/>
      </c>
      <c r="U967" s="589">
        <f>IFERROR(TRUNC(L967*Q967,2),"")</f>
        <v/>
      </c>
    </row>
    <row r="968">
      <c r="A968" s="18">
        <f>OFFSET(MCQ!A$20,ROW(A968)-ROW(A$20),0)</f>
        <v/>
      </c>
      <c r="B968" s="18">
        <f>OFFSET(MCQ!B$20,ROW(B968)-ROW(B$20),0)</f>
        <v/>
      </c>
      <c r="C968" s="18">
        <f>OFFSET(MCQ!C$20,ROW(C968)-ROW(C$20),0)</f>
        <v/>
      </c>
      <c r="D968" s="18">
        <f>OFFSET(MCQ!D$20,ROW(D968)-ROW(D$20),0)</f>
        <v/>
      </c>
      <c r="E968" s="18">
        <f>OFFSET(MCQ!E$20,ROW(E968)-ROW(E$20),0)</f>
        <v/>
      </c>
      <c r="F968" s="18" t="n"/>
      <c r="G968" s="233">
        <f>OFFSET(MCQ!G$20,ROW(G968)-ROW(G$20),0)</f>
        <v/>
      </c>
      <c r="H968" s="583">
        <f>IF(G968="","",OFFSET(MCQ!H$20,ROW(H968)-ROW(H$20),0))</f>
        <v/>
      </c>
      <c r="I968" s="24">
        <f>IF(G968="","",IF(OR(G968="etapa",G968="sub-etapa"),"",OFFSET(MCQ!I$20,ROW(I968)-ROW(I$20),0)))</f>
        <v/>
      </c>
      <c r="J968" s="25">
        <f>IF(G968="","",OFFSET(MCQ!J$20,ROW(J968)-ROW(J$20),0))</f>
        <v/>
      </c>
      <c r="K968" s="24">
        <f>IF(G968="","",IF(OR(G968="etapa",G968="sub-etapa"),"",OFFSET(MCQ!K$20,ROW(K968)-ROW(K$20),0)))</f>
        <v/>
      </c>
      <c r="L968" s="26">
        <f>IF(G968="","",IF(OR(G968="etapa",G968="sub-etapa"),"",TRUNC(OFFSET(MCQ!L$20,ROW(L968)-ROW(L$20),0),2)))</f>
        <v/>
      </c>
      <c r="M968" s="584">
        <f>IF(I968="", "", IFERROR(VLOOKUP(VALUE(I968), _BaseAbril2026, 4, 0), IFERROR(VLOOKUP(TEXT(I968, "@"), _BaseAbril2026, 4, 0), "")))</f>
        <v/>
      </c>
      <c r="N968" s="585">
        <f>IFERROR(IF(S968="BDI1", TRUNC(M968*(1+$O$18), 2),IF(S968="BDI2", TRUNC(M968*(1+$N$18), 2), "")), "")</f>
        <v/>
      </c>
      <c r="O968" s="586">
        <f>_xlfn.IFS(G968="ETAPA", SUMIFS(ValorTotalComD, Nivel, A968), G968="SUB-ETAPA", SUMIFS(ValorTotalComD, SubNivel, C968), TRUE, T968)</f>
        <v/>
      </c>
      <c r="P968" s="584">
        <f>IF(I968="", "", IFERROR(VLOOKUP(VALUE(I968), _BaseAbril2026, 5, 0), IFERROR(VLOOKUP(TEXT(I968, "@"), _BaseAbril2026, 5, 0), "")))</f>
        <v/>
      </c>
      <c r="Q968" s="585">
        <f>IFERROR(IF(S968="BDI1", TRUNC(P968*(1+$R$18), 2),IF(S968="BDI2", TRUNC(P968*(1+$Q$18), 2), "")), "")</f>
        <v/>
      </c>
      <c r="R968" s="586">
        <f>_xlfn.IFS(G968="ETAPA", SUMIFS(ValorTotalSemD, Nivel, A968), G968="SUB-ETAPA", SUMIFS(ValorTotalSemD, SubNivel, C968), TRUE, U968)</f>
        <v/>
      </c>
      <c r="S968" s="587">
        <f>IF(G968="","",IF(OR(G968="etapa",G968="sub-etapa"),"",OFFSET(MCQ!M$20,ROW(M968)-ROW(M$20),0)))</f>
        <v/>
      </c>
      <c r="T968" s="588">
        <f>IFERROR(TRUNC(L968*N968,2),"")</f>
        <v/>
      </c>
      <c r="U968" s="589">
        <f>IFERROR(TRUNC(L968*Q968,2),"")</f>
        <v/>
      </c>
    </row>
    <row r="969">
      <c r="A969" s="18">
        <f>OFFSET(MCQ!A$20,ROW(A969)-ROW(A$20),0)</f>
        <v/>
      </c>
      <c r="B969" s="18">
        <f>OFFSET(MCQ!B$20,ROW(B969)-ROW(B$20),0)</f>
        <v/>
      </c>
      <c r="C969" s="18">
        <f>OFFSET(MCQ!C$20,ROW(C969)-ROW(C$20),0)</f>
        <v/>
      </c>
      <c r="D969" s="18">
        <f>OFFSET(MCQ!D$20,ROW(D969)-ROW(D$20),0)</f>
        <v/>
      </c>
      <c r="E969" s="18">
        <f>OFFSET(MCQ!E$20,ROW(E969)-ROW(E$20),0)</f>
        <v/>
      </c>
      <c r="F969" s="18" t="n"/>
      <c r="G969" s="233">
        <f>OFFSET(MCQ!G$20,ROW(G969)-ROW(G$20),0)</f>
        <v/>
      </c>
      <c r="H969" s="583">
        <f>IF(G969="","",OFFSET(MCQ!H$20,ROW(H969)-ROW(H$20),0))</f>
        <v/>
      </c>
      <c r="I969" s="24">
        <f>IF(G969="","",IF(OR(G969="etapa",G969="sub-etapa"),"",OFFSET(MCQ!I$20,ROW(I969)-ROW(I$20),0)))</f>
        <v/>
      </c>
      <c r="J969" s="25">
        <f>IF(G969="","",OFFSET(MCQ!J$20,ROW(J969)-ROW(J$20),0))</f>
        <v/>
      </c>
      <c r="K969" s="24">
        <f>IF(G969="","",IF(OR(G969="etapa",G969="sub-etapa"),"",OFFSET(MCQ!K$20,ROW(K969)-ROW(K$20),0)))</f>
        <v/>
      </c>
      <c r="L969" s="26">
        <f>IF(G969="","",IF(OR(G969="etapa",G969="sub-etapa"),"",TRUNC(OFFSET(MCQ!L$20,ROW(L969)-ROW(L$20),0),2)))</f>
        <v/>
      </c>
      <c r="M969" s="584">
        <f>IF(I969="", "", IFERROR(VLOOKUP(VALUE(I969), _BaseAbril2026, 4, 0), IFERROR(VLOOKUP(TEXT(I969, "@"), _BaseAbril2026, 4, 0), "")))</f>
        <v/>
      </c>
      <c r="N969" s="585">
        <f>IFERROR(IF(S969="BDI1", TRUNC(M969*(1+$O$18), 2),IF(S969="BDI2", TRUNC(M969*(1+$N$18), 2), "")), "")</f>
        <v/>
      </c>
      <c r="O969" s="586">
        <f>_xlfn.IFS(G969="ETAPA", SUMIFS(ValorTotalComD, Nivel, A969), G969="SUB-ETAPA", SUMIFS(ValorTotalComD, SubNivel, C969), TRUE, T969)</f>
        <v/>
      </c>
      <c r="P969" s="584">
        <f>IF(I969="", "", IFERROR(VLOOKUP(VALUE(I969), _BaseAbril2026, 5, 0), IFERROR(VLOOKUP(TEXT(I969, "@"), _BaseAbril2026, 5, 0), "")))</f>
        <v/>
      </c>
      <c r="Q969" s="585">
        <f>IFERROR(IF(S969="BDI1", TRUNC(P969*(1+$R$18), 2),IF(S969="BDI2", TRUNC(P969*(1+$Q$18), 2), "")), "")</f>
        <v/>
      </c>
      <c r="R969" s="586">
        <f>_xlfn.IFS(G969="ETAPA", SUMIFS(ValorTotalSemD, Nivel, A969), G969="SUB-ETAPA", SUMIFS(ValorTotalSemD, SubNivel, C969), TRUE, U969)</f>
        <v/>
      </c>
      <c r="S969" s="587">
        <f>IF(G969="","",IF(OR(G969="etapa",G969="sub-etapa"),"",OFFSET(MCQ!M$20,ROW(M969)-ROW(M$20),0)))</f>
        <v/>
      </c>
      <c r="T969" s="588">
        <f>IFERROR(TRUNC(L969*N969,2),"")</f>
        <v/>
      </c>
      <c r="U969" s="589">
        <f>IFERROR(TRUNC(L969*Q969,2),"")</f>
        <v/>
      </c>
    </row>
    <row r="970">
      <c r="A970" s="18">
        <f>OFFSET(MCQ!A$20,ROW(A970)-ROW(A$20),0)</f>
        <v/>
      </c>
      <c r="B970" s="18">
        <f>OFFSET(MCQ!B$20,ROW(B970)-ROW(B$20),0)</f>
        <v/>
      </c>
      <c r="C970" s="18">
        <f>OFFSET(MCQ!C$20,ROW(C970)-ROW(C$20),0)</f>
        <v/>
      </c>
      <c r="D970" s="18">
        <f>OFFSET(MCQ!D$20,ROW(D970)-ROW(D$20),0)</f>
        <v/>
      </c>
      <c r="E970" s="18">
        <f>OFFSET(MCQ!E$20,ROW(E970)-ROW(E$20),0)</f>
        <v/>
      </c>
      <c r="F970" s="18" t="n"/>
      <c r="G970" s="233">
        <f>OFFSET(MCQ!G$20,ROW(G970)-ROW(G$20),0)</f>
        <v/>
      </c>
      <c r="H970" s="583">
        <f>IF(G970="","",OFFSET(MCQ!H$20,ROW(H970)-ROW(H$20),0))</f>
        <v/>
      </c>
      <c r="I970" s="24">
        <f>IF(G970="","",IF(OR(G970="etapa",G970="sub-etapa"),"",OFFSET(MCQ!I$20,ROW(I970)-ROW(I$20),0)))</f>
        <v/>
      </c>
      <c r="J970" s="25">
        <f>IF(G970="","",OFFSET(MCQ!J$20,ROW(J970)-ROW(J$20),0))</f>
        <v/>
      </c>
      <c r="K970" s="24">
        <f>IF(G970="","",IF(OR(G970="etapa",G970="sub-etapa"),"",OFFSET(MCQ!K$20,ROW(K970)-ROW(K$20),0)))</f>
        <v/>
      </c>
      <c r="L970" s="26">
        <f>IF(G970="","",IF(OR(G970="etapa",G970="sub-etapa"),"",TRUNC(OFFSET(MCQ!L$20,ROW(L970)-ROW(L$20),0),2)))</f>
        <v/>
      </c>
      <c r="M970" s="584">
        <f>IF(I970="", "", IFERROR(VLOOKUP(VALUE(I970), _BaseAbril2026, 4, 0), IFERROR(VLOOKUP(TEXT(I970, "@"), _BaseAbril2026, 4, 0), "")))</f>
        <v/>
      </c>
      <c r="N970" s="585">
        <f>IFERROR(IF(S970="BDI1", TRUNC(M970*(1+$O$18), 2),IF(S970="BDI2", TRUNC(M970*(1+$N$18), 2), "")), "")</f>
        <v/>
      </c>
      <c r="O970" s="586">
        <f>_xlfn.IFS(G970="ETAPA", SUMIFS(ValorTotalComD, Nivel, A970), G970="SUB-ETAPA", SUMIFS(ValorTotalComD, SubNivel, C970), TRUE, T970)</f>
        <v/>
      </c>
      <c r="P970" s="584">
        <f>IF(I970="", "", IFERROR(VLOOKUP(VALUE(I970), _BaseAbril2026, 5, 0), IFERROR(VLOOKUP(TEXT(I970, "@"), _BaseAbril2026, 5, 0), "")))</f>
        <v/>
      </c>
      <c r="Q970" s="585">
        <f>IFERROR(IF(S970="BDI1", TRUNC(P970*(1+$R$18), 2),IF(S970="BDI2", TRUNC(P970*(1+$Q$18), 2), "")), "")</f>
        <v/>
      </c>
      <c r="R970" s="586">
        <f>_xlfn.IFS(G970="ETAPA", SUMIFS(ValorTotalSemD, Nivel, A970), G970="SUB-ETAPA", SUMIFS(ValorTotalSemD, SubNivel, C970), TRUE, U970)</f>
        <v/>
      </c>
      <c r="S970" s="587">
        <f>IF(G970="","",IF(OR(G970="etapa",G970="sub-etapa"),"",OFFSET(MCQ!M$20,ROW(M970)-ROW(M$20),0)))</f>
        <v/>
      </c>
      <c r="T970" s="588">
        <f>IFERROR(TRUNC(L970*N970,2),"")</f>
        <v/>
      </c>
      <c r="U970" s="589">
        <f>IFERROR(TRUNC(L970*Q970,2),"")</f>
        <v/>
      </c>
    </row>
    <row r="971">
      <c r="A971" s="18">
        <f>OFFSET(MCQ!A$20,ROW(A971)-ROW(A$20),0)</f>
        <v/>
      </c>
      <c r="B971" s="18">
        <f>OFFSET(MCQ!B$20,ROW(B971)-ROW(B$20),0)</f>
        <v/>
      </c>
      <c r="C971" s="18">
        <f>OFFSET(MCQ!C$20,ROW(C971)-ROW(C$20),0)</f>
        <v/>
      </c>
      <c r="D971" s="18">
        <f>OFFSET(MCQ!D$20,ROW(D971)-ROW(D$20),0)</f>
        <v/>
      </c>
      <c r="E971" s="18">
        <f>OFFSET(MCQ!E$20,ROW(E971)-ROW(E$20),0)</f>
        <v/>
      </c>
      <c r="F971" s="18" t="n"/>
      <c r="G971" s="233">
        <f>OFFSET(MCQ!G$20,ROW(G971)-ROW(G$20),0)</f>
        <v/>
      </c>
      <c r="H971" s="583">
        <f>IF(G971="","",OFFSET(MCQ!H$20,ROW(H971)-ROW(H$20),0))</f>
        <v/>
      </c>
      <c r="I971" s="24">
        <f>IF(G971="","",IF(OR(G971="etapa",G971="sub-etapa"),"",OFFSET(MCQ!I$20,ROW(I971)-ROW(I$20),0)))</f>
        <v/>
      </c>
      <c r="J971" s="25">
        <f>IF(G971="","",OFFSET(MCQ!J$20,ROW(J971)-ROW(J$20),0))</f>
        <v/>
      </c>
      <c r="K971" s="24">
        <f>IF(G971="","",IF(OR(G971="etapa",G971="sub-etapa"),"",OFFSET(MCQ!K$20,ROW(K971)-ROW(K$20),0)))</f>
        <v/>
      </c>
      <c r="L971" s="26">
        <f>IF(G971="","",IF(OR(G971="etapa",G971="sub-etapa"),"",TRUNC(OFFSET(MCQ!L$20,ROW(L971)-ROW(L$20),0),2)))</f>
        <v/>
      </c>
      <c r="M971" s="584">
        <f>IF(I971="", "", IFERROR(VLOOKUP(VALUE(I971), _BaseAbril2026, 4, 0), IFERROR(VLOOKUP(TEXT(I971, "@"), _BaseAbril2026, 4, 0), "")))</f>
        <v/>
      </c>
      <c r="N971" s="585">
        <f>IFERROR(IF(S971="BDI1", TRUNC(M971*(1+$O$18), 2),IF(S971="BDI2", TRUNC(M971*(1+$N$18), 2), "")), "")</f>
        <v/>
      </c>
      <c r="O971" s="586">
        <f>_xlfn.IFS(G971="ETAPA", SUMIFS(ValorTotalComD, Nivel, A971), G971="SUB-ETAPA", SUMIFS(ValorTotalComD, SubNivel, C971), TRUE, T971)</f>
        <v/>
      </c>
      <c r="P971" s="584">
        <f>IF(I971="", "", IFERROR(VLOOKUP(VALUE(I971), _BaseAbril2026, 5, 0), IFERROR(VLOOKUP(TEXT(I971, "@"), _BaseAbril2026, 5, 0), "")))</f>
        <v/>
      </c>
      <c r="Q971" s="585">
        <f>IFERROR(IF(S971="BDI1", TRUNC(P971*(1+$R$18), 2),IF(S971="BDI2", TRUNC(P971*(1+$Q$18), 2), "")), "")</f>
        <v/>
      </c>
      <c r="R971" s="586">
        <f>_xlfn.IFS(G971="ETAPA", SUMIFS(ValorTotalSemD, Nivel, A971), G971="SUB-ETAPA", SUMIFS(ValorTotalSemD, SubNivel, C971), TRUE, U971)</f>
        <v/>
      </c>
      <c r="S971" s="587">
        <f>IF(G971="","",IF(OR(G971="etapa",G971="sub-etapa"),"",OFFSET(MCQ!M$20,ROW(M971)-ROW(M$20),0)))</f>
        <v/>
      </c>
      <c r="T971" s="588">
        <f>IFERROR(TRUNC(L971*N971,2),"")</f>
        <v/>
      </c>
      <c r="U971" s="589">
        <f>IFERROR(TRUNC(L971*Q971,2),"")</f>
        <v/>
      </c>
    </row>
    <row r="972">
      <c r="A972" s="18">
        <f>OFFSET(MCQ!A$20,ROW(A972)-ROW(A$20),0)</f>
        <v/>
      </c>
      <c r="B972" s="18">
        <f>OFFSET(MCQ!B$20,ROW(B972)-ROW(B$20),0)</f>
        <v/>
      </c>
      <c r="C972" s="18">
        <f>OFFSET(MCQ!C$20,ROW(C972)-ROW(C$20),0)</f>
        <v/>
      </c>
      <c r="D972" s="18">
        <f>OFFSET(MCQ!D$20,ROW(D972)-ROW(D$20),0)</f>
        <v/>
      </c>
      <c r="E972" s="18">
        <f>OFFSET(MCQ!E$20,ROW(E972)-ROW(E$20),0)</f>
        <v/>
      </c>
      <c r="F972" s="18" t="n"/>
      <c r="G972" s="233">
        <f>OFFSET(MCQ!G$20,ROW(G972)-ROW(G$20),0)</f>
        <v/>
      </c>
      <c r="H972" s="583">
        <f>IF(G972="","",OFFSET(MCQ!H$20,ROW(H972)-ROW(H$20),0))</f>
        <v/>
      </c>
      <c r="I972" s="24">
        <f>IF(G972="","",IF(OR(G972="etapa",G972="sub-etapa"),"",OFFSET(MCQ!I$20,ROW(I972)-ROW(I$20),0)))</f>
        <v/>
      </c>
      <c r="J972" s="25">
        <f>IF(G972="","",OFFSET(MCQ!J$20,ROW(J972)-ROW(J$20),0))</f>
        <v/>
      </c>
      <c r="K972" s="24">
        <f>IF(G972="","",IF(OR(G972="etapa",G972="sub-etapa"),"",OFFSET(MCQ!K$20,ROW(K972)-ROW(K$20),0)))</f>
        <v/>
      </c>
      <c r="L972" s="26">
        <f>IF(G972="","",IF(OR(G972="etapa",G972="sub-etapa"),"",TRUNC(OFFSET(MCQ!L$20,ROW(L972)-ROW(L$20),0),2)))</f>
        <v/>
      </c>
      <c r="M972" s="584">
        <f>IF(I972="", "", IFERROR(VLOOKUP(VALUE(I972), _BaseAbril2026, 4, 0), IFERROR(VLOOKUP(TEXT(I972, "@"), _BaseAbril2026, 4, 0), "")))</f>
        <v/>
      </c>
      <c r="N972" s="585">
        <f>IFERROR(IF(S972="BDI1", TRUNC(M972*(1+$O$18), 2),IF(S972="BDI2", TRUNC(M972*(1+$N$18), 2), "")), "")</f>
        <v/>
      </c>
      <c r="O972" s="586">
        <f>_xlfn.IFS(G972="ETAPA", SUMIFS(ValorTotalComD, Nivel, A972), G972="SUB-ETAPA", SUMIFS(ValorTotalComD, SubNivel, C972), TRUE, T972)</f>
        <v/>
      </c>
      <c r="P972" s="584">
        <f>IF(I972="", "", IFERROR(VLOOKUP(VALUE(I972), _BaseAbril2026, 5, 0), IFERROR(VLOOKUP(TEXT(I972, "@"), _BaseAbril2026, 5, 0), "")))</f>
        <v/>
      </c>
      <c r="Q972" s="585">
        <f>IFERROR(IF(S972="BDI1", TRUNC(P972*(1+$R$18), 2),IF(S972="BDI2", TRUNC(P972*(1+$Q$18), 2), "")), "")</f>
        <v/>
      </c>
      <c r="R972" s="586">
        <f>_xlfn.IFS(G972="ETAPA", SUMIFS(ValorTotalSemD, Nivel, A972), G972="SUB-ETAPA", SUMIFS(ValorTotalSemD, SubNivel, C972), TRUE, U972)</f>
        <v/>
      </c>
      <c r="S972" s="587">
        <f>IF(G972="","",IF(OR(G972="etapa",G972="sub-etapa"),"",OFFSET(MCQ!M$20,ROW(M972)-ROW(M$20),0)))</f>
        <v/>
      </c>
      <c r="T972" s="588">
        <f>IFERROR(TRUNC(L972*N972,2),"")</f>
        <v/>
      </c>
      <c r="U972" s="589">
        <f>IFERROR(TRUNC(L972*Q972,2),"")</f>
        <v/>
      </c>
    </row>
    <row r="973">
      <c r="A973" s="18">
        <f>OFFSET(MCQ!A$20,ROW(A973)-ROW(A$20),0)</f>
        <v/>
      </c>
      <c r="B973" s="18">
        <f>OFFSET(MCQ!B$20,ROW(B973)-ROW(B$20),0)</f>
        <v/>
      </c>
      <c r="C973" s="18">
        <f>OFFSET(MCQ!C$20,ROW(C973)-ROW(C$20),0)</f>
        <v/>
      </c>
      <c r="D973" s="18">
        <f>OFFSET(MCQ!D$20,ROW(D973)-ROW(D$20),0)</f>
        <v/>
      </c>
      <c r="E973" s="18">
        <f>OFFSET(MCQ!E$20,ROW(E973)-ROW(E$20),0)</f>
        <v/>
      </c>
      <c r="F973" s="18" t="n"/>
      <c r="G973" s="233">
        <f>OFFSET(MCQ!G$20,ROW(G973)-ROW(G$20),0)</f>
        <v/>
      </c>
      <c r="H973" s="583">
        <f>IF(G973="","",OFFSET(MCQ!H$20,ROW(H973)-ROW(H$20),0))</f>
        <v/>
      </c>
      <c r="I973" s="24">
        <f>IF(G973="","",IF(OR(G973="etapa",G973="sub-etapa"),"",OFFSET(MCQ!I$20,ROW(I973)-ROW(I$20),0)))</f>
        <v/>
      </c>
      <c r="J973" s="25">
        <f>IF(G973="","",OFFSET(MCQ!J$20,ROW(J973)-ROW(J$20),0))</f>
        <v/>
      </c>
      <c r="K973" s="24">
        <f>IF(G973="","",IF(OR(G973="etapa",G973="sub-etapa"),"",OFFSET(MCQ!K$20,ROW(K973)-ROW(K$20),0)))</f>
        <v/>
      </c>
      <c r="L973" s="26">
        <f>IF(G973="","",IF(OR(G973="etapa",G973="sub-etapa"),"",TRUNC(OFFSET(MCQ!L$20,ROW(L973)-ROW(L$20),0),2)))</f>
        <v/>
      </c>
      <c r="M973" s="584">
        <f>IF(I973="", "", IFERROR(VLOOKUP(VALUE(I973), _BaseAbril2026, 4, 0), IFERROR(VLOOKUP(TEXT(I973, "@"), _BaseAbril2026, 4, 0), "")))</f>
        <v/>
      </c>
      <c r="N973" s="585">
        <f>IFERROR(IF(S973="BDI1", TRUNC(M973*(1+$O$18), 2),IF(S973="BDI2", TRUNC(M973*(1+$N$18), 2), "")), "")</f>
        <v/>
      </c>
      <c r="O973" s="586">
        <f>_xlfn.IFS(G973="ETAPA", SUMIFS(ValorTotalComD, Nivel, A973), G973="SUB-ETAPA", SUMIFS(ValorTotalComD, SubNivel, C973), TRUE, T973)</f>
        <v/>
      </c>
      <c r="P973" s="584">
        <f>IF(I973="", "", IFERROR(VLOOKUP(VALUE(I973), _BaseAbril2026, 5, 0), IFERROR(VLOOKUP(TEXT(I973, "@"), _BaseAbril2026, 5, 0), "")))</f>
        <v/>
      </c>
      <c r="Q973" s="585">
        <f>IFERROR(IF(S973="BDI1", TRUNC(P973*(1+$R$18), 2),IF(S973="BDI2", TRUNC(P973*(1+$Q$18), 2), "")), "")</f>
        <v/>
      </c>
      <c r="R973" s="586">
        <f>_xlfn.IFS(G973="ETAPA", SUMIFS(ValorTotalSemD, Nivel, A973), G973="SUB-ETAPA", SUMIFS(ValorTotalSemD, SubNivel, C973), TRUE, U973)</f>
        <v/>
      </c>
      <c r="S973" s="587">
        <f>IF(G973="","",IF(OR(G973="etapa",G973="sub-etapa"),"",OFFSET(MCQ!M$20,ROW(M973)-ROW(M$20),0)))</f>
        <v/>
      </c>
      <c r="T973" s="588">
        <f>IFERROR(TRUNC(L973*N973,2),"")</f>
        <v/>
      </c>
      <c r="U973" s="589">
        <f>IFERROR(TRUNC(L973*Q973,2),"")</f>
        <v/>
      </c>
    </row>
    <row r="974">
      <c r="A974" s="18">
        <f>OFFSET(MCQ!A$20,ROW(A974)-ROW(A$20),0)</f>
        <v/>
      </c>
      <c r="B974" s="18">
        <f>OFFSET(MCQ!B$20,ROW(B974)-ROW(B$20),0)</f>
        <v/>
      </c>
      <c r="C974" s="18">
        <f>OFFSET(MCQ!C$20,ROW(C974)-ROW(C$20),0)</f>
        <v/>
      </c>
      <c r="D974" s="18">
        <f>OFFSET(MCQ!D$20,ROW(D974)-ROW(D$20),0)</f>
        <v/>
      </c>
      <c r="E974" s="18">
        <f>OFFSET(MCQ!E$20,ROW(E974)-ROW(E$20),0)</f>
        <v/>
      </c>
      <c r="F974" s="18" t="n"/>
      <c r="G974" s="233">
        <f>OFFSET(MCQ!G$20,ROW(G974)-ROW(G$20),0)</f>
        <v/>
      </c>
      <c r="H974" s="583">
        <f>IF(G974="","",OFFSET(MCQ!H$20,ROW(H974)-ROW(H$20),0))</f>
        <v/>
      </c>
      <c r="I974" s="24">
        <f>IF(G974="","",IF(OR(G974="etapa",G974="sub-etapa"),"",OFFSET(MCQ!I$20,ROW(I974)-ROW(I$20),0)))</f>
        <v/>
      </c>
      <c r="J974" s="25">
        <f>IF(G974="","",OFFSET(MCQ!J$20,ROW(J974)-ROW(J$20),0))</f>
        <v/>
      </c>
      <c r="K974" s="24">
        <f>IF(G974="","",IF(OR(G974="etapa",G974="sub-etapa"),"",OFFSET(MCQ!K$20,ROW(K974)-ROW(K$20),0)))</f>
        <v/>
      </c>
      <c r="L974" s="26">
        <f>IF(G974="","",IF(OR(G974="etapa",G974="sub-etapa"),"",TRUNC(OFFSET(MCQ!L$20,ROW(L974)-ROW(L$20),0),2)))</f>
        <v/>
      </c>
      <c r="M974" s="584">
        <f>IF(I974="", "", IFERROR(VLOOKUP(VALUE(I974), _BaseAbril2026, 4, 0), IFERROR(VLOOKUP(TEXT(I974, "@"), _BaseAbril2026, 4, 0), "")))</f>
        <v/>
      </c>
      <c r="N974" s="585">
        <f>IFERROR(IF(S974="BDI1", TRUNC(M974*(1+$O$18), 2),IF(S974="BDI2", TRUNC(M974*(1+$N$18), 2), "")), "")</f>
        <v/>
      </c>
      <c r="O974" s="586">
        <f>_xlfn.IFS(G974="ETAPA", SUMIFS(ValorTotalComD, Nivel, A974), G974="SUB-ETAPA", SUMIFS(ValorTotalComD, SubNivel, C974), TRUE, T974)</f>
        <v/>
      </c>
      <c r="P974" s="584">
        <f>IF(I974="", "", IFERROR(VLOOKUP(VALUE(I974), _BaseAbril2026, 5, 0), IFERROR(VLOOKUP(TEXT(I974, "@"), _BaseAbril2026, 5, 0), "")))</f>
        <v/>
      </c>
      <c r="Q974" s="585">
        <f>IFERROR(IF(S974="BDI1", TRUNC(P974*(1+$R$18), 2),IF(S974="BDI2", TRUNC(P974*(1+$Q$18), 2), "")), "")</f>
        <v/>
      </c>
      <c r="R974" s="586">
        <f>_xlfn.IFS(G974="ETAPA", SUMIFS(ValorTotalSemD, Nivel, A974), G974="SUB-ETAPA", SUMIFS(ValorTotalSemD, SubNivel, C974), TRUE, U974)</f>
        <v/>
      </c>
      <c r="S974" s="587">
        <f>IF(G974="","",IF(OR(G974="etapa",G974="sub-etapa"),"",OFFSET(MCQ!M$20,ROW(M974)-ROW(M$20),0)))</f>
        <v/>
      </c>
      <c r="T974" s="588">
        <f>IFERROR(TRUNC(L974*N974,2),"")</f>
        <v/>
      </c>
      <c r="U974" s="589">
        <f>IFERROR(TRUNC(L974*Q974,2),"")</f>
        <v/>
      </c>
    </row>
    <row r="975">
      <c r="A975" s="18">
        <f>OFFSET(MCQ!A$20,ROW(A975)-ROW(A$20),0)</f>
        <v/>
      </c>
      <c r="B975" s="18">
        <f>OFFSET(MCQ!B$20,ROW(B975)-ROW(B$20),0)</f>
        <v/>
      </c>
      <c r="C975" s="18">
        <f>OFFSET(MCQ!C$20,ROW(C975)-ROW(C$20),0)</f>
        <v/>
      </c>
      <c r="D975" s="18">
        <f>OFFSET(MCQ!D$20,ROW(D975)-ROW(D$20),0)</f>
        <v/>
      </c>
      <c r="E975" s="18">
        <f>OFFSET(MCQ!E$20,ROW(E975)-ROW(E$20),0)</f>
        <v/>
      </c>
      <c r="F975" s="18" t="n"/>
      <c r="G975" s="233">
        <f>OFFSET(MCQ!G$20,ROW(G975)-ROW(G$20),0)</f>
        <v/>
      </c>
      <c r="H975" s="583">
        <f>IF(G975="","",OFFSET(MCQ!H$20,ROW(H975)-ROW(H$20),0))</f>
        <v/>
      </c>
      <c r="I975" s="24">
        <f>IF(G975="","",IF(OR(G975="etapa",G975="sub-etapa"),"",OFFSET(MCQ!I$20,ROW(I975)-ROW(I$20),0)))</f>
        <v/>
      </c>
      <c r="J975" s="25">
        <f>IF(G975="","",OFFSET(MCQ!J$20,ROW(J975)-ROW(J$20),0))</f>
        <v/>
      </c>
      <c r="K975" s="24">
        <f>IF(G975="","",IF(OR(G975="etapa",G975="sub-etapa"),"",OFFSET(MCQ!K$20,ROW(K975)-ROW(K$20),0)))</f>
        <v/>
      </c>
      <c r="L975" s="26">
        <f>IF(G975="","",IF(OR(G975="etapa",G975="sub-etapa"),"",TRUNC(OFFSET(MCQ!L$20,ROW(L975)-ROW(L$20),0),2)))</f>
        <v/>
      </c>
      <c r="M975" s="584">
        <f>IF(I975="", "", IFERROR(VLOOKUP(VALUE(I975), _BaseAbril2026, 4, 0), IFERROR(VLOOKUP(TEXT(I975, "@"), _BaseAbril2026, 4, 0), "")))</f>
        <v/>
      </c>
      <c r="N975" s="585">
        <f>IFERROR(IF(S975="BDI1", TRUNC(M975*(1+$O$18), 2),IF(S975="BDI2", TRUNC(M975*(1+$N$18), 2), "")), "")</f>
        <v/>
      </c>
      <c r="O975" s="586">
        <f>_xlfn.IFS(G975="ETAPA", SUMIFS(ValorTotalComD, Nivel, A975), G975="SUB-ETAPA", SUMIFS(ValorTotalComD, SubNivel, C975), TRUE, T975)</f>
        <v/>
      </c>
      <c r="P975" s="584">
        <f>IF(I975="", "", IFERROR(VLOOKUP(VALUE(I975), _BaseAbril2026, 5, 0), IFERROR(VLOOKUP(TEXT(I975, "@"), _BaseAbril2026, 5, 0), "")))</f>
        <v/>
      </c>
      <c r="Q975" s="585">
        <f>IFERROR(IF(S975="BDI1", TRUNC(P975*(1+$R$18), 2),IF(S975="BDI2", TRUNC(P975*(1+$Q$18), 2), "")), "")</f>
        <v/>
      </c>
      <c r="R975" s="586">
        <f>_xlfn.IFS(G975="ETAPA", SUMIFS(ValorTotalSemD, Nivel, A975), G975="SUB-ETAPA", SUMIFS(ValorTotalSemD, SubNivel, C975), TRUE, U975)</f>
        <v/>
      </c>
      <c r="S975" s="587">
        <f>IF(G975="","",IF(OR(G975="etapa",G975="sub-etapa"),"",OFFSET(MCQ!M$20,ROW(M975)-ROW(M$20),0)))</f>
        <v/>
      </c>
      <c r="T975" s="588">
        <f>IFERROR(TRUNC(L975*N975,2),"")</f>
        <v/>
      </c>
      <c r="U975" s="589">
        <f>IFERROR(TRUNC(L975*Q975,2),"")</f>
        <v/>
      </c>
    </row>
    <row r="976">
      <c r="A976" s="18">
        <f>OFFSET(MCQ!A$20,ROW(A976)-ROW(A$20),0)</f>
        <v/>
      </c>
      <c r="B976" s="18">
        <f>OFFSET(MCQ!B$20,ROW(B976)-ROW(B$20),0)</f>
        <v/>
      </c>
      <c r="C976" s="18">
        <f>OFFSET(MCQ!C$20,ROW(C976)-ROW(C$20),0)</f>
        <v/>
      </c>
      <c r="D976" s="18">
        <f>OFFSET(MCQ!D$20,ROW(D976)-ROW(D$20),0)</f>
        <v/>
      </c>
      <c r="E976" s="18">
        <f>OFFSET(MCQ!E$20,ROW(E976)-ROW(E$20),0)</f>
        <v/>
      </c>
      <c r="F976" s="18" t="n"/>
      <c r="G976" s="233">
        <f>OFFSET(MCQ!G$20,ROW(G976)-ROW(G$20),0)</f>
        <v/>
      </c>
      <c r="H976" s="583">
        <f>IF(G976="","",OFFSET(MCQ!H$20,ROW(H976)-ROW(H$20),0))</f>
        <v/>
      </c>
      <c r="I976" s="24">
        <f>IF(G976="","",IF(OR(G976="etapa",G976="sub-etapa"),"",OFFSET(MCQ!I$20,ROW(I976)-ROW(I$20),0)))</f>
        <v/>
      </c>
      <c r="J976" s="25">
        <f>IF(G976="","",OFFSET(MCQ!J$20,ROW(J976)-ROW(J$20),0))</f>
        <v/>
      </c>
      <c r="K976" s="24">
        <f>IF(G976="","",IF(OR(G976="etapa",G976="sub-etapa"),"",OFFSET(MCQ!K$20,ROW(K976)-ROW(K$20),0)))</f>
        <v/>
      </c>
      <c r="L976" s="26">
        <f>IF(G976="","",IF(OR(G976="etapa",G976="sub-etapa"),"",TRUNC(OFFSET(MCQ!L$20,ROW(L976)-ROW(L$20),0),2)))</f>
        <v/>
      </c>
      <c r="M976" s="584">
        <f>IF(I976="", "", IFERROR(VLOOKUP(VALUE(I976), _BaseAbril2026, 4, 0), IFERROR(VLOOKUP(TEXT(I976, "@"), _BaseAbril2026, 4, 0), "")))</f>
        <v/>
      </c>
      <c r="N976" s="585">
        <f>IFERROR(IF(S976="BDI1", TRUNC(M976*(1+$O$18), 2),IF(S976="BDI2", TRUNC(M976*(1+$N$18), 2), "")), "")</f>
        <v/>
      </c>
      <c r="O976" s="586">
        <f>_xlfn.IFS(G976="ETAPA", SUMIFS(ValorTotalComD, Nivel, A976), G976="SUB-ETAPA", SUMIFS(ValorTotalComD, SubNivel, C976), TRUE, T976)</f>
        <v/>
      </c>
      <c r="P976" s="584">
        <f>IF(I976="", "", IFERROR(VLOOKUP(VALUE(I976), _BaseAbril2026, 5, 0), IFERROR(VLOOKUP(TEXT(I976, "@"), _BaseAbril2026, 5, 0), "")))</f>
        <v/>
      </c>
      <c r="Q976" s="585">
        <f>IFERROR(IF(S976="BDI1", TRUNC(P976*(1+$R$18), 2),IF(S976="BDI2", TRUNC(P976*(1+$Q$18), 2), "")), "")</f>
        <v/>
      </c>
      <c r="R976" s="586">
        <f>_xlfn.IFS(G976="ETAPA", SUMIFS(ValorTotalSemD, Nivel, A976), G976="SUB-ETAPA", SUMIFS(ValorTotalSemD, SubNivel, C976), TRUE, U976)</f>
        <v/>
      </c>
      <c r="S976" s="587">
        <f>IF(G976="","",IF(OR(G976="etapa",G976="sub-etapa"),"",OFFSET(MCQ!M$20,ROW(M976)-ROW(M$20),0)))</f>
        <v/>
      </c>
      <c r="T976" s="588">
        <f>IFERROR(TRUNC(L976*N976,2),"")</f>
        <v/>
      </c>
      <c r="U976" s="589">
        <f>IFERROR(TRUNC(L976*Q976,2),"")</f>
        <v/>
      </c>
    </row>
    <row r="977">
      <c r="A977" s="18">
        <f>OFFSET(MCQ!A$20,ROW(A977)-ROW(A$20),0)</f>
        <v/>
      </c>
      <c r="B977" s="18">
        <f>OFFSET(MCQ!B$20,ROW(B977)-ROW(B$20),0)</f>
        <v/>
      </c>
      <c r="C977" s="18">
        <f>OFFSET(MCQ!C$20,ROW(C977)-ROW(C$20),0)</f>
        <v/>
      </c>
      <c r="D977" s="18">
        <f>OFFSET(MCQ!D$20,ROW(D977)-ROW(D$20),0)</f>
        <v/>
      </c>
      <c r="E977" s="18">
        <f>OFFSET(MCQ!E$20,ROW(E977)-ROW(E$20),0)</f>
        <v/>
      </c>
      <c r="F977" s="18" t="n"/>
      <c r="G977" s="233">
        <f>OFFSET(MCQ!G$20,ROW(G977)-ROW(G$20),0)</f>
        <v/>
      </c>
      <c r="H977" s="583">
        <f>IF(G977="","",OFFSET(MCQ!H$20,ROW(H977)-ROW(H$20),0))</f>
        <v/>
      </c>
      <c r="I977" s="24">
        <f>IF(G977="","",IF(OR(G977="etapa",G977="sub-etapa"),"",OFFSET(MCQ!I$20,ROW(I977)-ROW(I$20),0)))</f>
        <v/>
      </c>
      <c r="J977" s="25">
        <f>IF(G977="","",OFFSET(MCQ!J$20,ROW(J977)-ROW(J$20),0))</f>
        <v/>
      </c>
      <c r="K977" s="24">
        <f>IF(G977="","",IF(OR(G977="etapa",G977="sub-etapa"),"",OFFSET(MCQ!K$20,ROW(K977)-ROW(K$20),0)))</f>
        <v/>
      </c>
      <c r="L977" s="26">
        <f>IF(G977="","",IF(OR(G977="etapa",G977="sub-etapa"),"",TRUNC(OFFSET(MCQ!L$20,ROW(L977)-ROW(L$20),0),2)))</f>
        <v/>
      </c>
      <c r="M977" s="584">
        <f>IF(I977="", "", IFERROR(VLOOKUP(VALUE(I977), _BaseAbril2026, 4, 0), IFERROR(VLOOKUP(TEXT(I977, "@"), _BaseAbril2026, 4, 0), "")))</f>
        <v/>
      </c>
      <c r="N977" s="585">
        <f>IFERROR(IF(S977="BDI1", TRUNC(M977*(1+$O$18), 2),IF(S977="BDI2", TRUNC(M977*(1+$N$18), 2), "")), "")</f>
        <v/>
      </c>
      <c r="O977" s="586">
        <f>_xlfn.IFS(G977="ETAPA", SUMIFS(ValorTotalComD, Nivel, A977), G977="SUB-ETAPA", SUMIFS(ValorTotalComD, SubNivel, C977), TRUE, T977)</f>
        <v/>
      </c>
      <c r="P977" s="584">
        <f>IF(I977="", "", IFERROR(VLOOKUP(VALUE(I977), _BaseAbril2026, 5, 0), IFERROR(VLOOKUP(TEXT(I977, "@"), _BaseAbril2026, 5, 0), "")))</f>
        <v/>
      </c>
      <c r="Q977" s="585">
        <f>IFERROR(IF(S977="BDI1", TRUNC(P977*(1+$R$18), 2),IF(S977="BDI2", TRUNC(P977*(1+$Q$18), 2), "")), "")</f>
        <v/>
      </c>
      <c r="R977" s="586">
        <f>_xlfn.IFS(G977="ETAPA", SUMIFS(ValorTotalSemD, Nivel, A977), G977="SUB-ETAPA", SUMIFS(ValorTotalSemD, SubNivel, C977), TRUE, U977)</f>
        <v/>
      </c>
      <c r="S977" s="587">
        <f>IF(G977="","",IF(OR(G977="etapa",G977="sub-etapa"),"",OFFSET(MCQ!M$20,ROW(M977)-ROW(M$20),0)))</f>
        <v/>
      </c>
      <c r="T977" s="588">
        <f>IFERROR(TRUNC(L977*N977,2),"")</f>
        <v/>
      </c>
      <c r="U977" s="589">
        <f>IFERROR(TRUNC(L977*Q977,2),"")</f>
        <v/>
      </c>
    </row>
    <row r="978">
      <c r="A978" s="18">
        <f>OFFSET(MCQ!A$20,ROW(A978)-ROW(A$20),0)</f>
        <v/>
      </c>
      <c r="B978" s="18">
        <f>OFFSET(MCQ!B$20,ROW(B978)-ROW(B$20),0)</f>
        <v/>
      </c>
      <c r="C978" s="18">
        <f>OFFSET(MCQ!C$20,ROW(C978)-ROW(C$20),0)</f>
        <v/>
      </c>
      <c r="D978" s="18">
        <f>OFFSET(MCQ!D$20,ROW(D978)-ROW(D$20),0)</f>
        <v/>
      </c>
      <c r="E978" s="18">
        <f>OFFSET(MCQ!E$20,ROW(E978)-ROW(E$20),0)</f>
        <v/>
      </c>
      <c r="F978" s="18" t="n"/>
      <c r="G978" s="233">
        <f>OFFSET(MCQ!G$20,ROW(G978)-ROW(G$20),0)</f>
        <v/>
      </c>
      <c r="H978" s="583">
        <f>IF(G978="","",OFFSET(MCQ!H$20,ROW(H978)-ROW(H$20),0))</f>
        <v/>
      </c>
      <c r="I978" s="24">
        <f>IF(G978="","",IF(OR(G978="etapa",G978="sub-etapa"),"",OFFSET(MCQ!I$20,ROW(I978)-ROW(I$20),0)))</f>
        <v/>
      </c>
      <c r="J978" s="25">
        <f>IF(G978="","",OFFSET(MCQ!J$20,ROW(J978)-ROW(J$20),0))</f>
        <v/>
      </c>
      <c r="K978" s="24">
        <f>IF(G978="","",IF(OR(G978="etapa",G978="sub-etapa"),"",OFFSET(MCQ!K$20,ROW(K978)-ROW(K$20),0)))</f>
        <v/>
      </c>
      <c r="L978" s="26">
        <f>IF(G978="","",IF(OR(G978="etapa",G978="sub-etapa"),"",TRUNC(OFFSET(MCQ!L$20,ROW(L978)-ROW(L$20),0),2)))</f>
        <v/>
      </c>
      <c r="M978" s="584">
        <f>IF(I978="", "", IFERROR(VLOOKUP(VALUE(I978), _BaseAbril2026, 4, 0), IFERROR(VLOOKUP(TEXT(I978, "@"), _BaseAbril2026, 4, 0), "")))</f>
        <v/>
      </c>
      <c r="N978" s="585">
        <f>IFERROR(IF(S978="BDI1", TRUNC(M978*(1+$O$18), 2),IF(S978="BDI2", TRUNC(M978*(1+$N$18), 2), "")), "")</f>
        <v/>
      </c>
      <c r="O978" s="586">
        <f>_xlfn.IFS(G978="ETAPA", SUMIFS(ValorTotalComD, Nivel, A978), G978="SUB-ETAPA", SUMIFS(ValorTotalComD, SubNivel, C978), TRUE, T978)</f>
        <v/>
      </c>
      <c r="P978" s="584">
        <f>IF(I978="", "", IFERROR(VLOOKUP(VALUE(I978), _BaseAbril2026, 5, 0), IFERROR(VLOOKUP(TEXT(I978, "@"), _BaseAbril2026, 5, 0), "")))</f>
        <v/>
      </c>
      <c r="Q978" s="585">
        <f>IFERROR(IF(S978="BDI1", TRUNC(P978*(1+$R$18), 2),IF(S978="BDI2", TRUNC(P978*(1+$Q$18), 2), "")), "")</f>
        <v/>
      </c>
      <c r="R978" s="586">
        <f>_xlfn.IFS(G978="ETAPA", SUMIFS(ValorTotalSemD, Nivel, A978), G978="SUB-ETAPA", SUMIFS(ValorTotalSemD, SubNivel, C978), TRUE, U978)</f>
        <v/>
      </c>
      <c r="S978" s="587">
        <f>IF(G978="","",IF(OR(G978="etapa",G978="sub-etapa"),"",OFFSET(MCQ!M$20,ROW(M978)-ROW(M$20),0)))</f>
        <v/>
      </c>
      <c r="T978" s="588">
        <f>IFERROR(TRUNC(L978*N978,2),"")</f>
        <v/>
      </c>
      <c r="U978" s="589">
        <f>IFERROR(TRUNC(L978*Q978,2),"")</f>
        <v/>
      </c>
    </row>
    <row r="979">
      <c r="A979" s="18">
        <f>OFFSET(MCQ!A$20,ROW(A979)-ROW(A$20),0)</f>
        <v/>
      </c>
      <c r="B979" s="18">
        <f>OFFSET(MCQ!B$20,ROW(B979)-ROW(B$20),0)</f>
        <v/>
      </c>
      <c r="C979" s="18">
        <f>OFFSET(MCQ!C$20,ROW(C979)-ROW(C$20),0)</f>
        <v/>
      </c>
      <c r="D979" s="18">
        <f>OFFSET(MCQ!D$20,ROW(D979)-ROW(D$20),0)</f>
        <v/>
      </c>
      <c r="E979" s="18">
        <f>OFFSET(MCQ!E$20,ROW(E979)-ROW(E$20),0)</f>
        <v/>
      </c>
      <c r="F979" s="18" t="n"/>
      <c r="G979" s="233">
        <f>OFFSET(MCQ!G$20,ROW(G979)-ROW(G$20),0)</f>
        <v/>
      </c>
      <c r="H979" s="583">
        <f>IF(G979="","",OFFSET(MCQ!H$20,ROW(H979)-ROW(H$20),0))</f>
        <v/>
      </c>
      <c r="I979" s="24">
        <f>IF(G979="","",IF(OR(G979="etapa",G979="sub-etapa"),"",OFFSET(MCQ!I$20,ROW(I979)-ROW(I$20),0)))</f>
        <v/>
      </c>
      <c r="J979" s="25">
        <f>IF(G979="","",OFFSET(MCQ!J$20,ROW(J979)-ROW(J$20),0))</f>
        <v/>
      </c>
      <c r="K979" s="24">
        <f>IF(G979="","",IF(OR(G979="etapa",G979="sub-etapa"),"",OFFSET(MCQ!K$20,ROW(K979)-ROW(K$20),0)))</f>
        <v/>
      </c>
      <c r="L979" s="26">
        <f>IF(G979="","",IF(OR(G979="etapa",G979="sub-etapa"),"",TRUNC(OFFSET(MCQ!L$20,ROW(L979)-ROW(L$20),0),2)))</f>
        <v/>
      </c>
      <c r="M979" s="584">
        <f>IF(I979="", "", IFERROR(VLOOKUP(VALUE(I979), _BaseAbril2026, 4, 0), IFERROR(VLOOKUP(TEXT(I979, "@"), _BaseAbril2026, 4, 0), "")))</f>
        <v/>
      </c>
      <c r="N979" s="585">
        <f>IFERROR(IF(S979="BDI1", TRUNC(M979*(1+$O$18), 2),IF(S979="BDI2", TRUNC(M979*(1+$N$18), 2), "")), "")</f>
        <v/>
      </c>
      <c r="O979" s="586">
        <f>_xlfn.IFS(G979="ETAPA", SUMIFS(ValorTotalComD, Nivel, A979), G979="SUB-ETAPA", SUMIFS(ValorTotalComD, SubNivel, C979), TRUE, T979)</f>
        <v/>
      </c>
      <c r="P979" s="584">
        <f>IF(I979="", "", IFERROR(VLOOKUP(VALUE(I979), _BaseAbril2026, 5, 0), IFERROR(VLOOKUP(TEXT(I979, "@"), _BaseAbril2026, 5, 0), "")))</f>
        <v/>
      </c>
      <c r="Q979" s="585">
        <f>IFERROR(IF(S979="BDI1", TRUNC(P979*(1+$R$18), 2),IF(S979="BDI2", TRUNC(P979*(1+$Q$18), 2), "")), "")</f>
        <v/>
      </c>
      <c r="R979" s="586">
        <f>_xlfn.IFS(G979="ETAPA", SUMIFS(ValorTotalSemD, Nivel, A979), G979="SUB-ETAPA", SUMIFS(ValorTotalSemD, SubNivel, C979), TRUE, U979)</f>
        <v/>
      </c>
      <c r="S979" s="587">
        <f>IF(G979="","",IF(OR(G979="etapa",G979="sub-etapa"),"",OFFSET(MCQ!M$20,ROW(M979)-ROW(M$20),0)))</f>
        <v/>
      </c>
      <c r="T979" s="588">
        <f>IFERROR(TRUNC(L979*N979,2),"")</f>
        <v/>
      </c>
      <c r="U979" s="589">
        <f>IFERROR(TRUNC(L979*Q979,2),"")</f>
        <v/>
      </c>
    </row>
    <row r="980">
      <c r="A980" s="18">
        <f>OFFSET(MCQ!A$20,ROW(A980)-ROW(A$20),0)</f>
        <v/>
      </c>
      <c r="B980" s="18">
        <f>OFFSET(MCQ!B$20,ROW(B980)-ROW(B$20),0)</f>
        <v/>
      </c>
      <c r="C980" s="18">
        <f>OFFSET(MCQ!C$20,ROW(C980)-ROW(C$20),0)</f>
        <v/>
      </c>
      <c r="D980" s="18">
        <f>OFFSET(MCQ!D$20,ROW(D980)-ROW(D$20),0)</f>
        <v/>
      </c>
      <c r="E980" s="18">
        <f>OFFSET(MCQ!E$20,ROW(E980)-ROW(E$20),0)</f>
        <v/>
      </c>
      <c r="F980" s="18" t="n"/>
      <c r="G980" s="233">
        <f>OFFSET(MCQ!G$20,ROW(G980)-ROW(G$20),0)</f>
        <v/>
      </c>
      <c r="H980" s="583">
        <f>IF(G980="","",OFFSET(MCQ!H$20,ROW(H980)-ROW(H$20),0))</f>
        <v/>
      </c>
      <c r="I980" s="24">
        <f>IF(G980="","",IF(OR(G980="etapa",G980="sub-etapa"),"",OFFSET(MCQ!I$20,ROW(I980)-ROW(I$20),0)))</f>
        <v/>
      </c>
      <c r="J980" s="25">
        <f>IF(G980="","",OFFSET(MCQ!J$20,ROW(J980)-ROW(J$20),0))</f>
        <v/>
      </c>
      <c r="K980" s="24">
        <f>IF(G980="","",IF(OR(G980="etapa",G980="sub-etapa"),"",OFFSET(MCQ!K$20,ROW(K980)-ROW(K$20),0)))</f>
        <v/>
      </c>
      <c r="L980" s="26">
        <f>IF(G980="","",IF(OR(G980="etapa",G980="sub-etapa"),"",TRUNC(OFFSET(MCQ!L$20,ROW(L980)-ROW(L$20),0),2)))</f>
        <v/>
      </c>
      <c r="M980" s="584">
        <f>IF(I980="", "", IFERROR(VLOOKUP(VALUE(I980), _BaseAbril2026, 4, 0), IFERROR(VLOOKUP(TEXT(I980, "@"), _BaseAbril2026, 4, 0), "")))</f>
        <v/>
      </c>
      <c r="N980" s="585">
        <f>IFERROR(IF(S980="BDI1", TRUNC(M980*(1+$O$18), 2),IF(S980="BDI2", TRUNC(M980*(1+$N$18), 2), "")), "")</f>
        <v/>
      </c>
      <c r="O980" s="586">
        <f>_xlfn.IFS(G980="ETAPA", SUMIFS(ValorTotalComD, Nivel, A980), G980="SUB-ETAPA", SUMIFS(ValorTotalComD, SubNivel, C980), TRUE, T980)</f>
        <v/>
      </c>
      <c r="P980" s="584">
        <f>IF(I980="", "", IFERROR(VLOOKUP(VALUE(I980), _BaseAbril2026, 5, 0), IFERROR(VLOOKUP(TEXT(I980, "@"), _BaseAbril2026, 5, 0), "")))</f>
        <v/>
      </c>
      <c r="Q980" s="585">
        <f>IFERROR(IF(S980="BDI1", TRUNC(P980*(1+$R$18), 2),IF(S980="BDI2", TRUNC(P980*(1+$Q$18), 2), "")), "")</f>
        <v/>
      </c>
      <c r="R980" s="586">
        <f>_xlfn.IFS(G980="ETAPA", SUMIFS(ValorTotalSemD, Nivel, A980), G980="SUB-ETAPA", SUMIFS(ValorTotalSemD, SubNivel, C980), TRUE, U980)</f>
        <v/>
      </c>
      <c r="S980" s="587">
        <f>IF(G980="","",IF(OR(G980="etapa",G980="sub-etapa"),"",OFFSET(MCQ!M$20,ROW(M980)-ROW(M$20),0)))</f>
        <v/>
      </c>
      <c r="T980" s="588">
        <f>IFERROR(TRUNC(L980*N980,2),"")</f>
        <v/>
      </c>
      <c r="U980" s="589">
        <f>IFERROR(TRUNC(L980*Q980,2),"")</f>
        <v/>
      </c>
    </row>
    <row r="981">
      <c r="A981" s="18">
        <f>OFFSET(MCQ!A$20,ROW(A981)-ROW(A$20),0)</f>
        <v/>
      </c>
      <c r="B981" s="18">
        <f>OFFSET(MCQ!B$20,ROW(B981)-ROW(B$20),0)</f>
        <v/>
      </c>
      <c r="C981" s="18">
        <f>OFFSET(MCQ!C$20,ROW(C981)-ROW(C$20),0)</f>
        <v/>
      </c>
      <c r="D981" s="18">
        <f>OFFSET(MCQ!D$20,ROW(D981)-ROW(D$20),0)</f>
        <v/>
      </c>
      <c r="E981" s="18">
        <f>OFFSET(MCQ!E$20,ROW(E981)-ROW(E$20),0)</f>
        <v/>
      </c>
      <c r="F981" s="18" t="n"/>
      <c r="G981" s="233">
        <f>OFFSET(MCQ!G$20,ROW(G981)-ROW(G$20),0)</f>
        <v/>
      </c>
      <c r="H981" s="583">
        <f>IF(G981="","",OFFSET(MCQ!H$20,ROW(H981)-ROW(H$20),0))</f>
        <v/>
      </c>
      <c r="I981" s="24">
        <f>IF(G981="","",IF(OR(G981="etapa",G981="sub-etapa"),"",OFFSET(MCQ!I$20,ROW(I981)-ROW(I$20),0)))</f>
        <v/>
      </c>
      <c r="J981" s="25">
        <f>IF(G981="","",OFFSET(MCQ!J$20,ROW(J981)-ROW(J$20),0))</f>
        <v/>
      </c>
      <c r="K981" s="24">
        <f>IF(G981="","",IF(OR(G981="etapa",G981="sub-etapa"),"",OFFSET(MCQ!K$20,ROW(K981)-ROW(K$20),0)))</f>
        <v/>
      </c>
      <c r="L981" s="26">
        <f>IF(G981="","",IF(OR(G981="etapa",G981="sub-etapa"),"",TRUNC(OFFSET(MCQ!L$20,ROW(L981)-ROW(L$20),0),2)))</f>
        <v/>
      </c>
      <c r="M981" s="584">
        <f>IF(I981="", "", IFERROR(VLOOKUP(VALUE(I981), _BaseAbril2026, 4, 0), IFERROR(VLOOKUP(TEXT(I981, "@"), _BaseAbril2026, 4, 0), "")))</f>
        <v/>
      </c>
      <c r="N981" s="585">
        <f>IFERROR(IF(S981="BDI1", TRUNC(M981*(1+$O$18), 2),IF(S981="BDI2", TRUNC(M981*(1+$N$18), 2), "")), "")</f>
        <v/>
      </c>
      <c r="O981" s="586">
        <f>_xlfn.IFS(G981="ETAPA", SUMIFS(ValorTotalComD, Nivel, A981), G981="SUB-ETAPA", SUMIFS(ValorTotalComD, SubNivel, C981), TRUE, T981)</f>
        <v/>
      </c>
      <c r="P981" s="584">
        <f>IF(I981="", "", IFERROR(VLOOKUP(VALUE(I981), _BaseAbril2026, 5, 0), IFERROR(VLOOKUP(TEXT(I981, "@"), _BaseAbril2026, 5, 0), "")))</f>
        <v/>
      </c>
      <c r="Q981" s="585">
        <f>IFERROR(IF(S981="BDI1", TRUNC(P981*(1+$R$18), 2),IF(S981="BDI2", TRUNC(P981*(1+$Q$18), 2), "")), "")</f>
        <v/>
      </c>
      <c r="R981" s="586">
        <f>_xlfn.IFS(G981="ETAPA", SUMIFS(ValorTotalSemD, Nivel, A981), G981="SUB-ETAPA", SUMIFS(ValorTotalSemD, SubNivel, C981), TRUE, U981)</f>
        <v/>
      </c>
      <c r="S981" s="587">
        <f>IF(G981="","",IF(OR(G981="etapa",G981="sub-etapa"),"",OFFSET(MCQ!M$20,ROW(M981)-ROW(M$20),0)))</f>
        <v/>
      </c>
      <c r="T981" s="588">
        <f>IFERROR(TRUNC(L981*N981,2),"")</f>
        <v/>
      </c>
      <c r="U981" s="589">
        <f>IFERROR(TRUNC(L981*Q981,2),"")</f>
        <v/>
      </c>
    </row>
    <row r="982">
      <c r="A982" s="18">
        <f>OFFSET(MCQ!A$20,ROW(A982)-ROW(A$20),0)</f>
        <v/>
      </c>
      <c r="B982" s="18">
        <f>OFFSET(MCQ!B$20,ROW(B982)-ROW(B$20),0)</f>
        <v/>
      </c>
      <c r="C982" s="18">
        <f>OFFSET(MCQ!C$20,ROW(C982)-ROW(C$20),0)</f>
        <v/>
      </c>
      <c r="D982" s="18">
        <f>OFFSET(MCQ!D$20,ROW(D982)-ROW(D$20),0)</f>
        <v/>
      </c>
      <c r="E982" s="18">
        <f>OFFSET(MCQ!E$20,ROW(E982)-ROW(E$20),0)</f>
        <v/>
      </c>
      <c r="F982" s="18" t="n"/>
      <c r="G982" s="233">
        <f>OFFSET(MCQ!G$20,ROW(G982)-ROW(G$20),0)</f>
        <v/>
      </c>
      <c r="H982" s="583">
        <f>IF(G982="","",OFFSET(MCQ!H$20,ROW(H982)-ROW(H$20),0))</f>
        <v/>
      </c>
      <c r="I982" s="24">
        <f>IF(G982="","",IF(OR(G982="etapa",G982="sub-etapa"),"",OFFSET(MCQ!I$20,ROW(I982)-ROW(I$20),0)))</f>
        <v/>
      </c>
      <c r="J982" s="25">
        <f>IF(G982="","",OFFSET(MCQ!J$20,ROW(J982)-ROW(J$20),0))</f>
        <v/>
      </c>
      <c r="K982" s="24">
        <f>IF(G982="","",IF(OR(G982="etapa",G982="sub-etapa"),"",OFFSET(MCQ!K$20,ROW(K982)-ROW(K$20),0)))</f>
        <v/>
      </c>
      <c r="L982" s="26">
        <f>IF(G982="","",IF(OR(G982="etapa",G982="sub-etapa"),"",TRUNC(OFFSET(MCQ!L$20,ROW(L982)-ROW(L$20),0),2)))</f>
        <v/>
      </c>
      <c r="M982" s="584">
        <f>IF(I982="", "", IFERROR(VLOOKUP(VALUE(I982), _BaseAbril2026, 4, 0), IFERROR(VLOOKUP(TEXT(I982, "@"), _BaseAbril2026, 4, 0), "")))</f>
        <v/>
      </c>
      <c r="N982" s="585">
        <f>IFERROR(IF(S982="BDI1", TRUNC(M982*(1+$O$18), 2),IF(S982="BDI2", TRUNC(M982*(1+$N$18), 2), "")), "")</f>
        <v/>
      </c>
      <c r="O982" s="586">
        <f>_xlfn.IFS(G982="ETAPA", SUMIFS(ValorTotalComD, Nivel, A982), G982="SUB-ETAPA", SUMIFS(ValorTotalComD, SubNivel, C982), TRUE, T982)</f>
        <v/>
      </c>
      <c r="P982" s="584">
        <f>IF(I982="", "", IFERROR(VLOOKUP(VALUE(I982), _BaseAbril2026, 5, 0), IFERROR(VLOOKUP(TEXT(I982, "@"), _BaseAbril2026, 5, 0), "")))</f>
        <v/>
      </c>
      <c r="Q982" s="585">
        <f>IFERROR(IF(S982="BDI1", TRUNC(P982*(1+$R$18), 2),IF(S982="BDI2", TRUNC(P982*(1+$Q$18), 2), "")), "")</f>
        <v/>
      </c>
      <c r="R982" s="586">
        <f>_xlfn.IFS(G982="ETAPA", SUMIFS(ValorTotalSemD, Nivel, A982), G982="SUB-ETAPA", SUMIFS(ValorTotalSemD, SubNivel, C982), TRUE, U982)</f>
        <v/>
      </c>
      <c r="S982" s="587">
        <f>IF(G982="","",IF(OR(G982="etapa",G982="sub-etapa"),"",OFFSET(MCQ!M$20,ROW(M982)-ROW(M$20),0)))</f>
        <v/>
      </c>
      <c r="T982" s="588">
        <f>IFERROR(TRUNC(L982*N982,2),"")</f>
        <v/>
      </c>
      <c r="U982" s="589">
        <f>IFERROR(TRUNC(L982*Q982,2),"")</f>
        <v/>
      </c>
    </row>
    <row r="983">
      <c r="A983" s="18">
        <f>OFFSET(MCQ!A$20,ROW(A983)-ROW(A$20),0)</f>
        <v/>
      </c>
      <c r="B983" s="18">
        <f>OFFSET(MCQ!B$20,ROW(B983)-ROW(B$20),0)</f>
        <v/>
      </c>
      <c r="C983" s="18">
        <f>OFFSET(MCQ!C$20,ROW(C983)-ROW(C$20),0)</f>
        <v/>
      </c>
      <c r="D983" s="18">
        <f>OFFSET(MCQ!D$20,ROW(D983)-ROW(D$20),0)</f>
        <v/>
      </c>
      <c r="E983" s="18">
        <f>OFFSET(MCQ!E$20,ROW(E983)-ROW(E$20),0)</f>
        <v/>
      </c>
      <c r="F983" s="18" t="n"/>
      <c r="G983" s="233">
        <f>OFFSET(MCQ!G$20,ROW(G983)-ROW(G$20),0)</f>
        <v/>
      </c>
      <c r="H983" s="583">
        <f>IF(G983="","",OFFSET(MCQ!H$20,ROW(H983)-ROW(H$20),0))</f>
        <v/>
      </c>
      <c r="I983" s="24">
        <f>IF(G983="","",IF(OR(G983="etapa",G983="sub-etapa"),"",OFFSET(MCQ!I$20,ROW(I983)-ROW(I$20),0)))</f>
        <v/>
      </c>
      <c r="J983" s="25">
        <f>IF(G983="","",OFFSET(MCQ!J$20,ROW(J983)-ROW(J$20),0))</f>
        <v/>
      </c>
      <c r="K983" s="24">
        <f>IF(G983="","",IF(OR(G983="etapa",G983="sub-etapa"),"",OFFSET(MCQ!K$20,ROW(K983)-ROW(K$20),0)))</f>
        <v/>
      </c>
      <c r="L983" s="26">
        <f>IF(G983="","",IF(OR(G983="etapa",G983="sub-etapa"),"",TRUNC(OFFSET(MCQ!L$20,ROW(L983)-ROW(L$20),0),2)))</f>
        <v/>
      </c>
      <c r="M983" s="584">
        <f>IF(I983="", "", IFERROR(VLOOKUP(VALUE(I983), _BaseAbril2026, 4, 0), IFERROR(VLOOKUP(TEXT(I983, "@"), _BaseAbril2026, 4, 0), "")))</f>
        <v/>
      </c>
      <c r="N983" s="585">
        <f>IFERROR(IF(S983="BDI1", TRUNC(M983*(1+$O$18), 2),IF(S983="BDI2", TRUNC(M983*(1+$N$18), 2), "")), "")</f>
        <v/>
      </c>
      <c r="O983" s="586">
        <f>_xlfn.IFS(G983="ETAPA", SUMIFS(ValorTotalComD, Nivel, A983), G983="SUB-ETAPA", SUMIFS(ValorTotalComD, SubNivel, C983), TRUE, T983)</f>
        <v/>
      </c>
      <c r="P983" s="584">
        <f>IF(I983="", "", IFERROR(VLOOKUP(VALUE(I983), _BaseAbril2026, 5, 0), IFERROR(VLOOKUP(TEXT(I983, "@"), _BaseAbril2026, 5, 0), "")))</f>
        <v/>
      </c>
      <c r="Q983" s="585">
        <f>IFERROR(IF(S983="BDI1", TRUNC(P983*(1+$R$18), 2),IF(S983="BDI2", TRUNC(P983*(1+$Q$18), 2), "")), "")</f>
        <v/>
      </c>
      <c r="R983" s="586">
        <f>_xlfn.IFS(G983="ETAPA", SUMIFS(ValorTotalSemD, Nivel, A983), G983="SUB-ETAPA", SUMIFS(ValorTotalSemD, SubNivel, C983), TRUE, U983)</f>
        <v/>
      </c>
      <c r="S983" s="587">
        <f>IF(G983="","",IF(OR(G983="etapa",G983="sub-etapa"),"",OFFSET(MCQ!M$20,ROW(M983)-ROW(M$20),0)))</f>
        <v/>
      </c>
      <c r="T983" s="588">
        <f>IFERROR(TRUNC(L983*N983,2),"")</f>
        <v/>
      </c>
      <c r="U983" s="589">
        <f>IFERROR(TRUNC(L983*Q983,2),"")</f>
        <v/>
      </c>
    </row>
    <row r="984">
      <c r="A984" s="18">
        <f>OFFSET(MCQ!A$20,ROW(A984)-ROW(A$20),0)</f>
        <v/>
      </c>
      <c r="B984" s="18">
        <f>OFFSET(MCQ!B$20,ROW(B984)-ROW(B$20),0)</f>
        <v/>
      </c>
      <c r="C984" s="18">
        <f>OFFSET(MCQ!C$20,ROW(C984)-ROW(C$20),0)</f>
        <v/>
      </c>
      <c r="D984" s="18">
        <f>OFFSET(MCQ!D$20,ROW(D984)-ROW(D$20),0)</f>
        <v/>
      </c>
      <c r="E984" s="18">
        <f>OFFSET(MCQ!E$20,ROW(E984)-ROW(E$20),0)</f>
        <v/>
      </c>
      <c r="F984" s="18" t="n"/>
      <c r="G984" s="233">
        <f>OFFSET(MCQ!G$20,ROW(G984)-ROW(G$20),0)</f>
        <v/>
      </c>
      <c r="H984" s="583">
        <f>IF(G984="","",OFFSET(MCQ!H$20,ROW(H984)-ROW(H$20),0))</f>
        <v/>
      </c>
      <c r="I984" s="24">
        <f>IF(G984="","",IF(OR(G984="etapa",G984="sub-etapa"),"",OFFSET(MCQ!I$20,ROW(I984)-ROW(I$20),0)))</f>
        <v/>
      </c>
      <c r="J984" s="25">
        <f>IF(G984="","",OFFSET(MCQ!J$20,ROW(J984)-ROW(J$20),0))</f>
        <v/>
      </c>
      <c r="K984" s="24">
        <f>IF(G984="","",IF(OR(G984="etapa",G984="sub-etapa"),"",OFFSET(MCQ!K$20,ROW(K984)-ROW(K$20),0)))</f>
        <v/>
      </c>
      <c r="L984" s="26">
        <f>IF(G984="","",IF(OR(G984="etapa",G984="sub-etapa"),"",TRUNC(OFFSET(MCQ!L$20,ROW(L984)-ROW(L$20),0),2)))</f>
        <v/>
      </c>
      <c r="M984" s="584">
        <f>IF(I984="", "", IFERROR(VLOOKUP(VALUE(I984), _BaseAbril2026, 4, 0), IFERROR(VLOOKUP(TEXT(I984, "@"), _BaseAbril2026, 4, 0), "")))</f>
        <v/>
      </c>
      <c r="N984" s="585">
        <f>IFERROR(IF(S984="BDI1", TRUNC(M984*(1+$O$18), 2),IF(S984="BDI2", TRUNC(M984*(1+$N$18), 2), "")), "")</f>
        <v/>
      </c>
      <c r="O984" s="586">
        <f>_xlfn.IFS(G984="ETAPA", SUMIFS(ValorTotalComD, Nivel, A984), G984="SUB-ETAPA", SUMIFS(ValorTotalComD, SubNivel, C984), TRUE, T984)</f>
        <v/>
      </c>
      <c r="P984" s="584">
        <f>IF(I984="", "", IFERROR(VLOOKUP(VALUE(I984), _BaseAbril2026, 5, 0), IFERROR(VLOOKUP(TEXT(I984, "@"), _BaseAbril2026, 5, 0), "")))</f>
        <v/>
      </c>
      <c r="Q984" s="585">
        <f>IFERROR(IF(S984="BDI1", TRUNC(P984*(1+$R$18), 2),IF(S984="BDI2", TRUNC(P984*(1+$Q$18), 2), "")), "")</f>
        <v/>
      </c>
      <c r="R984" s="586">
        <f>_xlfn.IFS(G984="ETAPA", SUMIFS(ValorTotalSemD, Nivel, A984), G984="SUB-ETAPA", SUMIFS(ValorTotalSemD, SubNivel, C984), TRUE, U984)</f>
        <v/>
      </c>
      <c r="S984" s="587">
        <f>IF(G984="","",IF(OR(G984="etapa",G984="sub-etapa"),"",OFFSET(MCQ!M$20,ROW(M984)-ROW(M$20),0)))</f>
        <v/>
      </c>
      <c r="T984" s="588">
        <f>IFERROR(TRUNC(L984*N984,2),"")</f>
        <v/>
      </c>
      <c r="U984" s="589">
        <f>IFERROR(TRUNC(L984*Q984,2),"")</f>
        <v/>
      </c>
    </row>
    <row r="985">
      <c r="A985" s="18">
        <f>OFFSET(MCQ!A$20,ROW(A985)-ROW(A$20),0)</f>
        <v/>
      </c>
      <c r="B985" s="18">
        <f>OFFSET(MCQ!B$20,ROW(B985)-ROW(B$20),0)</f>
        <v/>
      </c>
      <c r="C985" s="18">
        <f>OFFSET(MCQ!C$20,ROW(C985)-ROW(C$20),0)</f>
        <v/>
      </c>
      <c r="D985" s="18">
        <f>OFFSET(MCQ!D$20,ROW(D985)-ROW(D$20),0)</f>
        <v/>
      </c>
      <c r="E985" s="18">
        <f>OFFSET(MCQ!E$20,ROW(E985)-ROW(E$20),0)</f>
        <v/>
      </c>
      <c r="F985" s="18" t="n"/>
      <c r="G985" s="233">
        <f>OFFSET(MCQ!G$20,ROW(G985)-ROW(G$20),0)</f>
        <v/>
      </c>
      <c r="H985" s="583">
        <f>IF(G985="","",OFFSET(MCQ!H$20,ROW(H985)-ROW(H$20),0))</f>
        <v/>
      </c>
      <c r="I985" s="24">
        <f>IF(G985="","",IF(OR(G985="etapa",G985="sub-etapa"),"",OFFSET(MCQ!I$20,ROW(I985)-ROW(I$20),0)))</f>
        <v/>
      </c>
      <c r="J985" s="25">
        <f>IF(G985="","",OFFSET(MCQ!J$20,ROW(J985)-ROW(J$20),0))</f>
        <v/>
      </c>
      <c r="K985" s="24">
        <f>IF(G985="","",IF(OR(G985="etapa",G985="sub-etapa"),"",OFFSET(MCQ!K$20,ROW(K985)-ROW(K$20),0)))</f>
        <v/>
      </c>
      <c r="L985" s="26">
        <f>IF(G985="","",IF(OR(G985="etapa",G985="sub-etapa"),"",TRUNC(OFFSET(MCQ!L$20,ROW(L985)-ROW(L$20),0),2)))</f>
        <v/>
      </c>
      <c r="M985" s="584">
        <f>IF(I985="", "", IFERROR(VLOOKUP(VALUE(I985), _BaseAbril2026, 4, 0), IFERROR(VLOOKUP(TEXT(I985, "@"), _BaseAbril2026, 4, 0), "")))</f>
        <v/>
      </c>
      <c r="N985" s="585">
        <f>IFERROR(IF(S985="BDI1", TRUNC(M985*(1+$O$18), 2),IF(S985="BDI2", TRUNC(M985*(1+$N$18), 2), "")), "")</f>
        <v/>
      </c>
      <c r="O985" s="586">
        <f>_xlfn.IFS(G985="ETAPA", SUMIFS(ValorTotalComD, Nivel, A985), G985="SUB-ETAPA", SUMIFS(ValorTotalComD, SubNivel, C985), TRUE, T985)</f>
        <v/>
      </c>
      <c r="P985" s="584">
        <f>IF(I985="", "", IFERROR(VLOOKUP(VALUE(I985), _BaseAbril2026, 5, 0), IFERROR(VLOOKUP(TEXT(I985, "@"), _BaseAbril2026, 5, 0), "")))</f>
        <v/>
      </c>
      <c r="Q985" s="585">
        <f>IFERROR(IF(S985="BDI1", TRUNC(P985*(1+$R$18), 2),IF(S985="BDI2", TRUNC(P985*(1+$Q$18), 2), "")), "")</f>
        <v/>
      </c>
      <c r="R985" s="586">
        <f>_xlfn.IFS(G985="ETAPA", SUMIFS(ValorTotalSemD, Nivel, A985), G985="SUB-ETAPA", SUMIFS(ValorTotalSemD, SubNivel, C985), TRUE, U985)</f>
        <v/>
      </c>
      <c r="S985" s="587">
        <f>IF(G985="","",IF(OR(G985="etapa",G985="sub-etapa"),"",OFFSET(MCQ!M$20,ROW(M985)-ROW(M$20),0)))</f>
        <v/>
      </c>
      <c r="T985" s="588">
        <f>IFERROR(TRUNC(L985*N985,2),"")</f>
        <v/>
      </c>
      <c r="U985" s="589">
        <f>IFERROR(TRUNC(L985*Q985,2),"")</f>
        <v/>
      </c>
    </row>
    <row r="986">
      <c r="A986" s="18">
        <f>OFFSET(MCQ!A$20,ROW(A986)-ROW(A$20),0)</f>
        <v/>
      </c>
      <c r="B986" s="18">
        <f>OFFSET(MCQ!B$20,ROW(B986)-ROW(B$20),0)</f>
        <v/>
      </c>
      <c r="C986" s="18">
        <f>OFFSET(MCQ!C$20,ROW(C986)-ROW(C$20),0)</f>
        <v/>
      </c>
      <c r="D986" s="18">
        <f>OFFSET(MCQ!D$20,ROW(D986)-ROW(D$20),0)</f>
        <v/>
      </c>
      <c r="E986" s="18">
        <f>OFFSET(MCQ!E$20,ROW(E986)-ROW(E$20),0)</f>
        <v/>
      </c>
      <c r="F986" s="18" t="n"/>
      <c r="G986" s="233">
        <f>OFFSET(MCQ!G$20,ROW(G986)-ROW(G$20),0)</f>
        <v/>
      </c>
      <c r="H986" s="583">
        <f>IF(G986="","",OFFSET(MCQ!H$20,ROW(H986)-ROW(H$20),0))</f>
        <v/>
      </c>
      <c r="I986" s="24">
        <f>IF(G986="","",IF(OR(G986="etapa",G986="sub-etapa"),"",OFFSET(MCQ!I$20,ROW(I986)-ROW(I$20),0)))</f>
        <v/>
      </c>
      <c r="J986" s="25">
        <f>IF(G986="","",OFFSET(MCQ!J$20,ROW(J986)-ROW(J$20),0))</f>
        <v/>
      </c>
      <c r="K986" s="24">
        <f>IF(G986="","",IF(OR(G986="etapa",G986="sub-etapa"),"",OFFSET(MCQ!K$20,ROW(K986)-ROW(K$20),0)))</f>
        <v/>
      </c>
      <c r="L986" s="26">
        <f>IF(G986="","",IF(OR(G986="etapa",G986="sub-etapa"),"",TRUNC(OFFSET(MCQ!L$20,ROW(L986)-ROW(L$20),0),2)))</f>
        <v/>
      </c>
      <c r="M986" s="584">
        <f>IF(I986="", "", IFERROR(VLOOKUP(VALUE(I986), _BaseAbril2026, 4, 0), IFERROR(VLOOKUP(TEXT(I986, "@"), _BaseAbril2026, 4, 0), "")))</f>
        <v/>
      </c>
      <c r="N986" s="585">
        <f>IFERROR(IF(S986="BDI1", TRUNC(M986*(1+$O$18), 2),IF(S986="BDI2", TRUNC(M986*(1+$N$18), 2), "")), "")</f>
        <v/>
      </c>
      <c r="O986" s="586">
        <f>_xlfn.IFS(G986="ETAPA", SUMIFS(ValorTotalComD, Nivel, A986), G986="SUB-ETAPA", SUMIFS(ValorTotalComD, SubNivel, C986), TRUE, T986)</f>
        <v/>
      </c>
      <c r="P986" s="584">
        <f>IF(I986="", "", IFERROR(VLOOKUP(VALUE(I986), _BaseAbril2026, 5, 0), IFERROR(VLOOKUP(TEXT(I986, "@"), _BaseAbril2026, 5, 0), "")))</f>
        <v/>
      </c>
      <c r="Q986" s="585">
        <f>IFERROR(IF(S986="BDI1", TRUNC(P986*(1+$R$18), 2),IF(S986="BDI2", TRUNC(P986*(1+$Q$18), 2), "")), "")</f>
        <v/>
      </c>
      <c r="R986" s="586">
        <f>_xlfn.IFS(G986="ETAPA", SUMIFS(ValorTotalSemD, Nivel, A986), G986="SUB-ETAPA", SUMIFS(ValorTotalSemD, SubNivel, C986), TRUE, U986)</f>
        <v/>
      </c>
      <c r="S986" s="587">
        <f>IF(G986="","",IF(OR(G986="etapa",G986="sub-etapa"),"",OFFSET(MCQ!M$20,ROW(M986)-ROW(M$20),0)))</f>
        <v/>
      </c>
      <c r="T986" s="588">
        <f>IFERROR(TRUNC(L986*N986,2),"")</f>
        <v/>
      </c>
      <c r="U986" s="589">
        <f>IFERROR(TRUNC(L986*Q986,2),"")</f>
        <v/>
      </c>
    </row>
    <row r="987">
      <c r="A987" s="18">
        <f>OFFSET(MCQ!A$20,ROW(A987)-ROW(A$20),0)</f>
        <v/>
      </c>
      <c r="B987" s="18">
        <f>OFFSET(MCQ!B$20,ROW(B987)-ROW(B$20),0)</f>
        <v/>
      </c>
      <c r="C987" s="18">
        <f>OFFSET(MCQ!C$20,ROW(C987)-ROW(C$20),0)</f>
        <v/>
      </c>
      <c r="D987" s="18">
        <f>OFFSET(MCQ!D$20,ROW(D987)-ROW(D$20),0)</f>
        <v/>
      </c>
      <c r="E987" s="18">
        <f>OFFSET(MCQ!E$20,ROW(E987)-ROW(E$20),0)</f>
        <v/>
      </c>
      <c r="F987" s="18" t="n"/>
      <c r="G987" s="233">
        <f>OFFSET(MCQ!G$20,ROW(G987)-ROW(G$20),0)</f>
        <v/>
      </c>
      <c r="H987" s="583">
        <f>IF(G987="","",OFFSET(MCQ!H$20,ROW(H987)-ROW(H$20),0))</f>
        <v/>
      </c>
      <c r="I987" s="24">
        <f>IF(G987="","",IF(OR(G987="etapa",G987="sub-etapa"),"",OFFSET(MCQ!I$20,ROW(I987)-ROW(I$20),0)))</f>
        <v/>
      </c>
      <c r="J987" s="25">
        <f>IF(G987="","",OFFSET(MCQ!J$20,ROW(J987)-ROW(J$20),0))</f>
        <v/>
      </c>
      <c r="K987" s="24">
        <f>IF(G987="","",IF(OR(G987="etapa",G987="sub-etapa"),"",OFFSET(MCQ!K$20,ROW(K987)-ROW(K$20),0)))</f>
        <v/>
      </c>
      <c r="L987" s="26">
        <f>IF(G987="","",IF(OR(G987="etapa",G987="sub-etapa"),"",TRUNC(OFFSET(MCQ!L$20,ROW(L987)-ROW(L$20),0),2)))</f>
        <v/>
      </c>
      <c r="M987" s="584">
        <f>IF(I987="", "", IFERROR(VLOOKUP(VALUE(I987), _BaseAbril2026, 4, 0), IFERROR(VLOOKUP(TEXT(I987, "@"), _BaseAbril2026, 4, 0), "")))</f>
        <v/>
      </c>
      <c r="N987" s="585">
        <f>IFERROR(IF(S987="BDI1", TRUNC(M987*(1+$O$18), 2),IF(S987="BDI2", TRUNC(M987*(1+$N$18), 2), "")), "")</f>
        <v/>
      </c>
      <c r="O987" s="586">
        <f>_xlfn.IFS(G987="ETAPA", SUMIFS(ValorTotalComD, Nivel, A987), G987="SUB-ETAPA", SUMIFS(ValorTotalComD, SubNivel, C987), TRUE, T987)</f>
        <v/>
      </c>
      <c r="P987" s="584">
        <f>IF(I987="", "", IFERROR(VLOOKUP(VALUE(I987), _BaseAbril2026, 5, 0), IFERROR(VLOOKUP(TEXT(I987, "@"), _BaseAbril2026, 5, 0), "")))</f>
        <v/>
      </c>
      <c r="Q987" s="585">
        <f>IFERROR(IF(S987="BDI1", TRUNC(P987*(1+$R$18), 2),IF(S987="BDI2", TRUNC(P987*(1+$Q$18), 2), "")), "")</f>
        <v/>
      </c>
      <c r="R987" s="586">
        <f>_xlfn.IFS(G987="ETAPA", SUMIFS(ValorTotalSemD, Nivel, A987), G987="SUB-ETAPA", SUMIFS(ValorTotalSemD, SubNivel, C987), TRUE, U987)</f>
        <v/>
      </c>
      <c r="S987" s="587">
        <f>IF(G987="","",IF(OR(G987="etapa",G987="sub-etapa"),"",OFFSET(MCQ!M$20,ROW(M987)-ROW(M$20),0)))</f>
        <v/>
      </c>
      <c r="T987" s="588">
        <f>IFERROR(TRUNC(L987*N987,2),"")</f>
        <v/>
      </c>
      <c r="U987" s="589">
        <f>IFERROR(TRUNC(L987*Q987,2),"")</f>
        <v/>
      </c>
    </row>
    <row r="988">
      <c r="A988" s="18">
        <f>OFFSET(MCQ!A$20,ROW(A988)-ROW(A$20),0)</f>
        <v/>
      </c>
      <c r="B988" s="18">
        <f>OFFSET(MCQ!B$20,ROW(B988)-ROW(B$20),0)</f>
        <v/>
      </c>
      <c r="C988" s="18">
        <f>OFFSET(MCQ!C$20,ROW(C988)-ROW(C$20),0)</f>
        <v/>
      </c>
      <c r="D988" s="18">
        <f>OFFSET(MCQ!D$20,ROW(D988)-ROW(D$20),0)</f>
        <v/>
      </c>
      <c r="E988" s="18">
        <f>OFFSET(MCQ!E$20,ROW(E988)-ROW(E$20),0)</f>
        <v/>
      </c>
      <c r="F988" s="18" t="n"/>
      <c r="G988" s="233">
        <f>OFFSET(MCQ!G$20,ROW(G988)-ROW(G$20),0)</f>
        <v/>
      </c>
      <c r="H988" s="583">
        <f>IF(G988="","",OFFSET(MCQ!H$20,ROW(H988)-ROW(H$20),0))</f>
        <v/>
      </c>
      <c r="I988" s="24">
        <f>IF(G988="","",IF(OR(G988="etapa",G988="sub-etapa"),"",OFFSET(MCQ!I$20,ROW(I988)-ROW(I$20),0)))</f>
        <v/>
      </c>
      <c r="J988" s="25">
        <f>IF(G988="","",OFFSET(MCQ!J$20,ROW(J988)-ROW(J$20),0))</f>
        <v/>
      </c>
      <c r="K988" s="24">
        <f>IF(G988="","",IF(OR(G988="etapa",G988="sub-etapa"),"",OFFSET(MCQ!K$20,ROW(K988)-ROW(K$20),0)))</f>
        <v/>
      </c>
      <c r="L988" s="26">
        <f>IF(G988="","",IF(OR(G988="etapa",G988="sub-etapa"),"",TRUNC(OFFSET(MCQ!L$20,ROW(L988)-ROW(L$20),0),2)))</f>
        <v/>
      </c>
      <c r="M988" s="584">
        <f>IF(I988="", "", IFERROR(VLOOKUP(VALUE(I988), _BaseAbril2026, 4, 0), IFERROR(VLOOKUP(TEXT(I988, "@"), _BaseAbril2026, 4, 0), "")))</f>
        <v/>
      </c>
      <c r="N988" s="585">
        <f>IFERROR(IF(S988="BDI1", TRUNC(M988*(1+$O$18), 2),IF(S988="BDI2", TRUNC(M988*(1+$N$18), 2), "")), "")</f>
        <v/>
      </c>
      <c r="O988" s="586">
        <f>_xlfn.IFS(G988="ETAPA", SUMIFS(ValorTotalComD, Nivel, A988), G988="SUB-ETAPA", SUMIFS(ValorTotalComD, SubNivel, C988), TRUE, T988)</f>
        <v/>
      </c>
      <c r="P988" s="584">
        <f>IF(I988="", "", IFERROR(VLOOKUP(VALUE(I988), _BaseAbril2026, 5, 0), IFERROR(VLOOKUP(TEXT(I988, "@"), _BaseAbril2026, 5, 0), "")))</f>
        <v/>
      </c>
      <c r="Q988" s="585">
        <f>IFERROR(IF(S988="BDI1", TRUNC(P988*(1+$R$18), 2),IF(S988="BDI2", TRUNC(P988*(1+$Q$18), 2), "")), "")</f>
        <v/>
      </c>
      <c r="R988" s="586">
        <f>_xlfn.IFS(G988="ETAPA", SUMIFS(ValorTotalSemD, Nivel, A988), G988="SUB-ETAPA", SUMIFS(ValorTotalSemD, SubNivel, C988), TRUE, U988)</f>
        <v/>
      </c>
      <c r="S988" s="587">
        <f>IF(G988="","",IF(OR(G988="etapa",G988="sub-etapa"),"",OFFSET(MCQ!M$20,ROW(M988)-ROW(M$20),0)))</f>
        <v/>
      </c>
      <c r="T988" s="588">
        <f>IFERROR(TRUNC(L988*N988,2),"")</f>
        <v/>
      </c>
      <c r="U988" s="589">
        <f>IFERROR(TRUNC(L988*Q988,2),"")</f>
        <v/>
      </c>
    </row>
    <row r="989">
      <c r="A989" s="18">
        <f>OFFSET(MCQ!A$20,ROW(A989)-ROW(A$20),0)</f>
        <v/>
      </c>
      <c r="B989" s="18">
        <f>OFFSET(MCQ!B$20,ROW(B989)-ROW(B$20),0)</f>
        <v/>
      </c>
      <c r="C989" s="18">
        <f>OFFSET(MCQ!C$20,ROW(C989)-ROW(C$20),0)</f>
        <v/>
      </c>
      <c r="D989" s="18">
        <f>OFFSET(MCQ!D$20,ROW(D989)-ROW(D$20),0)</f>
        <v/>
      </c>
      <c r="E989" s="18">
        <f>OFFSET(MCQ!E$20,ROW(E989)-ROW(E$20),0)</f>
        <v/>
      </c>
      <c r="F989" s="18" t="n"/>
      <c r="G989" s="233">
        <f>OFFSET(MCQ!G$20,ROW(G989)-ROW(G$20),0)</f>
        <v/>
      </c>
      <c r="H989" s="583">
        <f>IF(G989="","",OFFSET(MCQ!H$20,ROW(H989)-ROW(H$20),0))</f>
        <v/>
      </c>
      <c r="I989" s="24">
        <f>IF(G989="","",IF(OR(G989="etapa",G989="sub-etapa"),"",OFFSET(MCQ!I$20,ROW(I989)-ROW(I$20),0)))</f>
        <v/>
      </c>
      <c r="J989" s="25">
        <f>IF(G989="","",OFFSET(MCQ!J$20,ROW(J989)-ROW(J$20),0))</f>
        <v/>
      </c>
      <c r="K989" s="24">
        <f>IF(G989="","",IF(OR(G989="etapa",G989="sub-etapa"),"",OFFSET(MCQ!K$20,ROW(K989)-ROW(K$20),0)))</f>
        <v/>
      </c>
      <c r="L989" s="26">
        <f>IF(G989="","",IF(OR(G989="etapa",G989="sub-etapa"),"",TRUNC(OFFSET(MCQ!L$20,ROW(L989)-ROW(L$20),0),2)))</f>
        <v/>
      </c>
      <c r="M989" s="584">
        <f>IF(I989="", "", IFERROR(VLOOKUP(VALUE(I989), _BaseAbril2026, 4, 0), IFERROR(VLOOKUP(TEXT(I989, "@"), _BaseAbril2026, 4, 0), "")))</f>
        <v/>
      </c>
      <c r="N989" s="585">
        <f>IFERROR(IF(S989="BDI1", TRUNC(M989*(1+$O$18), 2),IF(S989="BDI2", TRUNC(M989*(1+$N$18), 2), "")), "")</f>
        <v/>
      </c>
      <c r="O989" s="586">
        <f>_xlfn.IFS(G989="ETAPA", SUMIFS(ValorTotalComD, Nivel, A989), G989="SUB-ETAPA", SUMIFS(ValorTotalComD, SubNivel, C989), TRUE, T989)</f>
        <v/>
      </c>
      <c r="P989" s="584">
        <f>IF(I989="", "", IFERROR(VLOOKUP(VALUE(I989), _BaseAbril2026, 5, 0), IFERROR(VLOOKUP(TEXT(I989, "@"), _BaseAbril2026, 5, 0), "")))</f>
        <v/>
      </c>
      <c r="Q989" s="585">
        <f>IFERROR(IF(S989="BDI1", TRUNC(P989*(1+$R$18), 2),IF(S989="BDI2", TRUNC(P989*(1+$Q$18), 2), "")), "")</f>
        <v/>
      </c>
      <c r="R989" s="586">
        <f>_xlfn.IFS(G989="ETAPA", SUMIFS(ValorTotalSemD, Nivel, A989), G989="SUB-ETAPA", SUMIFS(ValorTotalSemD, SubNivel, C989), TRUE, U989)</f>
        <v/>
      </c>
      <c r="S989" s="587">
        <f>IF(G989="","",IF(OR(G989="etapa",G989="sub-etapa"),"",OFFSET(MCQ!M$20,ROW(M989)-ROW(M$20),0)))</f>
        <v/>
      </c>
      <c r="T989" s="588">
        <f>IFERROR(TRUNC(L989*N989,2),"")</f>
        <v/>
      </c>
      <c r="U989" s="589">
        <f>IFERROR(TRUNC(L989*Q989,2),"")</f>
        <v/>
      </c>
    </row>
    <row r="990">
      <c r="A990" s="18">
        <f>OFFSET(MCQ!A$20,ROW(A990)-ROW(A$20),0)</f>
        <v/>
      </c>
      <c r="B990" s="18">
        <f>OFFSET(MCQ!B$20,ROW(B990)-ROW(B$20),0)</f>
        <v/>
      </c>
      <c r="C990" s="18">
        <f>OFFSET(MCQ!C$20,ROW(C990)-ROW(C$20),0)</f>
        <v/>
      </c>
      <c r="D990" s="18">
        <f>OFFSET(MCQ!D$20,ROW(D990)-ROW(D$20),0)</f>
        <v/>
      </c>
      <c r="E990" s="18">
        <f>OFFSET(MCQ!E$20,ROW(E990)-ROW(E$20),0)</f>
        <v/>
      </c>
      <c r="F990" s="18" t="n"/>
      <c r="G990" s="233">
        <f>OFFSET(MCQ!G$20,ROW(G990)-ROW(G$20),0)</f>
        <v/>
      </c>
      <c r="H990" s="583">
        <f>IF(G990="","",OFFSET(MCQ!H$20,ROW(H990)-ROW(H$20),0))</f>
        <v/>
      </c>
      <c r="I990" s="24">
        <f>IF(G990="","",IF(OR(G990="etapa",G990="sub-etapa"),"",OFFSET(MCQ!I$20,ROW(I990)-ROW(I$20),0)))</f>
        <v/>
      </c>
      <c r="J990" s="25">
        <f>IF(G990="","",OFFSET(MCQ!J$20,ROW(J990)-ROW(J$20),0))</f>
        <v/>
      </c>
      <c r="K990" s="24">
        <f>IF(G990="","",IF(OR(G990="etapa",G990="sub-etapa"),"",OFFSET(MCQ!K$20,ROW(K990)-ROW(K$20),0)))</f>
        <v/>
      </c>
      <c r="L990" s="26">
        <f>IF(G990="","",IF(OR(G990="etapa",G990="sub-etapa"),"",TRUNC(OFFSET(MCQ!L$20,ROW(L990)-ROW(L$20),0),2)))</f>
        <v/>
      </c>
      <c r="M990" s="584">
        <f>IF(I990="", "", IFERROR(VLOOKUP(VALUE(I990), _BaseAbril2026, 4, 0), IFERROR(VLOOKUP(TEXT(I990, "@"), _BaseAbril2026, 4, 0), "")))</f>
        <v/>
      </c>
      <c r="N990" s="585">
        <f>IFERROR(IF(S990="BDI1", TRUNC(M990*(1+$O$18), 2),IF(S990="BDI2", TRUNC(M990*(1+$N$18), 2), "")), "")</f>
        <v/>
      </c>
      <c r="O990" s="586">
        <f>_xlfn.IFS(G990="ETAPA", SUMIFS(ValorTotalComD, Nivel, A990), G990="SUB-ETAPA", SUMIFS(ValorTotalComD, SubNivel, C990), TRUE, T990)</f>
        <v/>
      </c>
      <c r="P990" s="584">
        <f>IF(I990="", "", IFERROR(VLOOKUP(VALUE(I990), _BaseAbril2026, 5, 0), IFERROR(VLOOKUP(TEXT(I990, "@"), _BaseAbril2026, 5, 0), "")))</f>
        <v/>
      </c>
      <c r="Q990" s="585">
        <f>IFERROR(IF(S990="BDI1", TRUNC(P990*(1+$R$18), 2),IF(S990="BDI2", TRUNC(P990*(1+$Q$18), 2), "")), "")</f>
        <v/>
      </c>
      <c r="R990" s="586">
        <f>_xlfn.IFS(G990="ETAPA", SUMIFS(ValorTotalSemD, Nivel, A990), G990="SUB-ETAPA", SUMIFS(ValorTotalSemD, SubNivel, C990), TRUE, U990)</f>
        <v/>
      </c>
      <c r="S990" s="587">
        <f>IF(G990="","",IF(OR(G990="etapa",G990="sub-etapa"),"",OFFSET(MCQ!M$20,ROW(M990)-ROW(M$20),0)))</f>
        <v/>
      </c>
      <c r="T990" s="588">
        <f>IFERROR(TRUNC(L990*N990,2),"")</f>
        <v/>
      </c>
      <c r="U990" s="589">
        <f>IFERROR(TRUNC(L990*Q990,2),"")</f>
        <v/>
      </c>
    </row>
    <row r="991">
      <c r="A991" s="18">
        <f>OFFSET(MCQ!A$20,ROW(A991)-ROW(A$20),0)</f>
        <v/>
      </c>
      <c r="B991" s="18">
        <f>OFFSET(MCQ!B$20,ROW(B991)-ROW(B$20),0)</f>
        <v/>
      </c>
      <c r="C991" s="18">
        <f>OFFSET(MCQ!C$20,ROW(C991)-ROW(C$20),0)</f>
        <v/>
      </c>
      <c r="D991" s="18">
        <f>OFFSET(MCQ!D$20,ROW(D991)-ROW(D$20),0)</f>
        <v/>
      </c>
      <c r="E991" s="18">
        <f>OFFSET(MCQ!E$20,ROW(E991)-ROW(E$20),0)</f>
        <v/>
      </c>
      <c r="F991" s="18" t="n"/>
      <c r="G991" s="233">
        <f>OFFSET(MCQ!G$20,ROW(G991)-ROW(G$20),0)</f>
        <v/>
      </c>
      <c r="H991" s="583">
        <f>IF(G991="","",OFFSET(MCQ!H$20,ROW(H991)-ROW(H$20),0))</f>
        <v/>
      </c>
      <c r="I991" s="24">
        <f>IF(G991="","",IF(OR(G991="etapa",G991="sub-etapa"),"",OFFSET(MCQ!I$20,ROW(I991)-ROW(I$20),0)))</f>
        <v/>
      </c>
      <c r="J991" s="25">
        <f>IF(G991="","",OFFSET(MCQ!J$20,ROW(J991)-ROW(J$20),0))</f>
        <v/>
      </c>
      <c r="K991" s="24">
        <f>IF(G991="","",IF(OR(G991="etapa",G991="sub-etapa"),"",OFFSET(MCQ!K$20,ROW(K991)-ROW(K$20),0)))</f>
        <v/>
      </c>
      <c r="L991" s="26">
        <f>IF(G991="","",IF(OR(G991="etapa",G991="sub-etapa"),"",TRUNC(OFFSET(MCQ!L$20,ROW(L991)-ROW(L$20),0),2)))</f>
        <v/>
      </c>
      <c r="M991" s="584">
        <f>IF(I991="", "", IFERROR(VLOOKUP(VALUE(I991), _BaseAbril2026, 4, 0), IFERROR(VLOOKUP(TEXT(I991, "@"), _BaseAbril2026, 4, 0), "")))</f>
        <v/>
      </c>
      <c r="N991" s="585">
        <f>IFERROR(IF(S991="BDI1", TRUNC(M991*(1+$O$18), 2),IF(S991="BDI2", TRUNC(M991*(1+$N$18), 2), "")), "")</f>
        <v/>
      </c>
      <c r="O991" s="586">
        <f>_xlfn.IFS(G991="ETAPA", SUMIFS(ValorTotalComD, Nivel, A991), G991="SUB-ETAPA", SUMIFS(ValorTotalComD, SubNivel, C991), TRUE, T991)</f>
        <v/>
      </c>
      <c r="P991" s="584">
        <f>IF(I991="", "", IFERROR(VLOOKUP(VALUE(I991), _BaseAbril2026, 5, 0), IFERROR(VLOOKUP(TEXT(I991, "@"), _BaseAbril2026, 5, 0), "")))</f>
        <v/>
      </c>
      <c r="Q991" s="585">
        <f>IFERROR(IF(S991="BDI1", TRUNC(P991*(1+$R$18), 2),IF(S991="BDI2", TRUNC(P991*(1+$Q$18), 2), "")), "")</f>
        <v/>
      </c>
      <c r="R991" s="586">
        <f>_xlfn.IFS(G991="ETAPA", SUMIFS(ValorTotalSemD, Nivel, A991), G991="SUB-ETAPA", SUMIFS(ValorTotalSemD, SubNivel, C991), TRUE, U991)</f>
        <v/>
      </c>
      <c r="S991" s="587">
        <f>IF(G991="","",IF(OR(G991="etapa",G991="sub-etapa"),"",OFFSET(MCQ!M$20,ROW(M991)-ROW(M$20),0)))</f>
        <v/>
      </c>
      <c r="T991" s="588">
        <f>IFERROR(TRUNC(L991*N991,2),"")</f>
        <v/>
      </c>
      <c r="U991" s="589">
        <f>IFERROR(TRUNC(L991*Q991,2),"")</f>
        <v/>
      </c>
    </row>
    <row r="992">
      <c r="A992" s="18">
        <f>OFFSET(MCQ!A$20,ROW(A992)-ROW(A$20),0)</f>
        <v/>
      </c>
      <c r="B992" s="18">
        <f>OFFSET(MCQ!B$20,ROW(B992)-ROW(B$20),0)</f>
        <v/>
      </c>
      <c r="C992" s="18">
        <f>OFFSET(MCQ!C$20,ROW(C992)-ROW(C$20),0)</f>
        <v/>
      </c>
      <c r="D992" s="18">
        <f>OFFSET(MCQ!D$20,ROW(D992)-ROW(D$20),0)</f>
        <v/>
      </c>
      <c r="E992" s="18">
        <f>OFFSET(MCQ!E$20,ROW(E992)-ROW(E$20),0)</f>
        <v/>
      </c>
      <c r="F992" s="18" t="n"/>
      <c r="G992" s="233">
        <f>OFFSET(MCQ!G$20,ROW(G992)-ROW(G$20),0)</f>
        <v/>
      </c>
      <c r="H992" s="583">
        <f>IF(G992="","",OFFSET(MCQ!H$20,ROW(H992)-ROW(H$20),0))</f>
        <v/>
      </c>
      <c r="I992" s="24">
        <f>IF(G992="","",IF(OR(G992="etapa",G992="sub-etapa"),"",OFFSET(MCQ!I$20,ROW(I992)-ROW(I$20),0)))</f>
        <v/>
      </c>
      <c r="J992" s="25">
        <f>IF(G992="","",OFFSET(MCQ!J$20,ROW(J992)-ROW(J$20),0))</f>
        <v/>
      </c>
      <c r="K992" s="24">
        <f>IF(G992="","",IF(OR(G992="etapa",G992="sub-etapa"),"",OFFSET(MCQ!K$20,ROW(K992)-ROW(K$20),0)))</f>
        <v/>
      </c>
      <c r="L992" s="26">
        <f>IF(G992="","",IF(OR(G992="etapa",G992="sub-etapa"),"",TRUNC(OFFSET(MCQ!L$20,ROW(L992)-ROW(L$20),0),2)))</f>
        <v/>
      </c>
      <c r="M992" s="584">
        <f>IF(I992="", "", IFERROR(VLOOKUP(VALUE(I992), _BaseAbril2026, 4, 0), IFERROR(VLOOKUP(TEXT(I992, "@"), _BaseAbril2026, 4, 0), "")))</f>
        <v/>
      </c>
      <c r="N992" s="585">
        <f>IFERROR(IF(S992="BDI1", TRUNC(M992*(1+$O$18), 2),IF(S992="BDI2", TRUNC(M992*(1+$N$18), 2), "")), "")</f>
        <v/>
      </c>
      <c r="O992" s="586">
        <f>_xlfn.IFS(G992="ETAPA", SUMIFS(ValorTotalComD, Nivel, A992), G992="SUB-ETAPA", SUMIFS(ValorTotalComD, SubNivel, C992), TRUE, T992)</f>
        <v/>
      </c>
      <c r="P992" s="584">
        <f>IF(I992="", "", IFERROR(VLOOKUP(VALUE(I992), _BaseAbril2026, 5, 0), IFERROR(VLOOKUP(TEXT(I992, "@"), _BaseAbril2026, 5, 0), "")))</f>
        <v/>
      </c>
      <c r="Q992" s="585">
        <f>IFERROR(IF(S992="BDI1", TRUNC(P992*(1+$R$18), 2),IF(S992="BDI2", TRUNC(P992*(1+$Q$18), 2), "")), "")</f>
        <v/>
      </c>
      <c r="R992" s="586">
        <f>_xlfn.IFS(G992="ETAPA", SUMIFS(ValorTotalSemD, Nivel, A992), G992="SUB-ETAPA", SUMIFS(ValorTotalSemD, SubNivel, C992), TRUE, U992)</f>
        <v/>
      </c>
      <c r="S992" s="587">
        <f>IF(G992="","",IF(OR(G992="etapa",G992="sub-etapa"),"",OFFSET(MCQ!M$20,ROW(M992)-ROW(M$20),0)))</f>
        <v/>
      </c>
      <c r="T992" s="588">
        <f>IFERROR(TRUNC(L992*N992,2),"")</f>
        <v/>
      </c>
      <c r="U992" s="589">
        <f>IFERROR(TRUNC(L992*Q992,2),"")</f>
        <v/>
      </c>
    </row>
    <row r="993">
      <c r="A993" s="18">
        <f>OFFSET(MCQ!A$20,ROW(A993)-ROW(A$20),0)</f>
        <v/>
      </c>
      <c r="B993" s="18">
        <f>OFFSET(MCQ!B$20,ROW(B993)-ROW(B$20),0)</f>
        <v/>
      </c>
      <c r="C993" s="18">
        <f>OFFSET(MCQ!C$20,ROW(C993)-ROW(C$20),0)</f>
        <v/>
      </c>
      <c r="D993" s="18">
        <f>OFFSET(MCQ!D$20,ROW(D993)-ROW(D$20),0)</f>
        <v/>
      </c>
      <c r="E993" s="18">
        <f>OFFSET(MCQ!E$20,ROW(E993)-ROW(E$20),0)</f>
        <v/>
      </c>
      <c r="F993" s="18" t="n"/>
      <c r="G993" s="233">
        <f>OFFSET(MCQ!G$20,ROW(G993)-ROW(G$20),0)</f>
        <v/>
      </c>
      <c r="H993" s="583">
        <f>IF(G993="","",OFFSET(MCQ!H$20,ROW(H993)-ROW(H$20),0))</f>
        <v/>
      </c>
      <c r="I993" s="24">
        <f>IF(G993="","",IF(OR(G993="etapa",G993="sub-etapa"),"",OFFSET(MCQ!I$20,ROW(I993)-ROW(I$20),0)))</f>
        <v/>
      </c>
      <c r="J993" s="25">
        <f>IF(G993="","",OFFSET(MCQ!J$20,ROW(J993)-ROW(J$20),0))</f>
        <v/>
      </c>
      <c r="K993" s="24">
        <f>IF(G993="","",IF(OR(G993="etapa",G993="sub-etapa"),"",OFFSET(MCQ!K$20,ROW(K993)-ROW(K$20),0)))</f>
        <v/>
      </c>
      <c r="L993" s="26">
        <f>IF(G993="","",IF(OR(G993="etapa",G993="sub-etapa"),"",TRUNC(OFFSET(MCQ!L$20,ROW(L993)-ROW(L$20),0),2)))</f>
        <v/>
      </c>
      <c r="M993" s="584">
        <f>IF(I993="", "", IFERROR(VLOOKUP(VALUE(I993), _BaseAbril2026, 4, 0), IFERROR(VLOOKUP(TEXT(I993, "@"), _BaseAbril2026, 4, 0), "")))</f>
        <v/>
      </c>
      <c r="N993" s="585">
        <f>IFERROR(IF(S993="BDI1", TRUNC(M993*(1+$O$18), 2),IF(S993="BDI2", TRUNC(M993*(1+$N$18), 2), "")), "")</f>
        <v/>
      </c>
      <c r="O993" s="586">
        <f>_xlfn.IFS(G993="ETAPA", SUMIFS(ValorTotalComD, Nivel, A993), G993="SUB-ETAPA", SUMIFS(ValorTotalComD, SubNivel, C993), TRUE, T993)</f>
        <v/>
      </c>
      <c r="P993" s="584">
        <f>IF(I993="", "", IFERROR(VLOOKUP(VALUE(I993), _BaseAbril2026, 5, 0), IFERROR(VLOOKUP(TEXT(I993, "@"), _BaseAbril2026, 5, 0), "")))</f>
        <v/>
      </c>
      <c r="Q993" s="585">
        <f>IFERROR(IF(S993="BDI1", TRUNC(P993*(1+$R$18), 2),IF(S993="BDI2", TRUNC(P993*(1+$Q$18), 2), "")), "")</f>
        <v/>
      </c>
      <c r="R993" s="586">
        <f>_xlfn.IFS(G993="ETAPA", SUMIFS(ValorTotalSemD, Nivel, A993), G993="SUB-ETAPA", SUMIFS(ValorTotalSemD, SubNivel, C993), TRUE, U993)</f>
        <v/>
      </c>
      <c r="S993" s="587">
        <f>IF(G993="","",IF(OR(G993="etapa",G993="sub-etapa"),"",OFFSET(MCQ!M$20,ROW(M993)-ROW(M$20),0)))</f>
        <v/>
      </c>
      <c r="T993" s="588">
        <f>IFERROR(TRUNC(L993*N993,2),"")</f>
        <v/>
      </c>
      <c r="U993" s="589">
        <f>IFERROR(TRUNC(L993*Q993,2),"")</f>
        <v/>
      </c>
    </row>
    <row r="994">
      <c r="A994" s="18">
        <f>OFFSET(MCQ!A$20,ROW(A994)-ROW(A$20),0)</f>
        <v/>
      </c>
      <c r="B994" s="18">
        <f>OFFSET(MCQ!B$20,ROW(B994)-ROW(B$20),0)</f>
        <v/>
      </c>
      <c r="C994" s="18">
        <f>OFFSET(MCQ!C$20,ROW(C994)-ROW(C$20),0)</f>
        <v/>
      </c>
      <c r="D994" s="18">
        <f>OFFSET(MCQ!D$20,ROW(D994)-ROW(D$20),0)</f>
        <v/>
      </c>
      <c r="E994" s="18">
        <f>OFFSET(MCQ!E$20,ROW(E994)-ROW(E$20),0)</f>
        <v/>
      </c>
      <c r="F994" s="18" t="n"/>
      <c r="G994" s="233">
        <f>OFFSET(MCQ!G$20,ROW(G994)-ROW(G$20),0)</f>
        <v/>
      </c>
      <c r="H994" s="583">
        <f>IF(G994="","",OFFSET(MCQ!H$20,ROW(H994)-ROW(H$20),0))</f>
        <v/>
      </c>
      <c r="I994" s="24">
        <f>IF(G994="","",IF(OR(G994="etapa",G994="sub-etapa"),"",OFFSET(MCQ!I$20,ROW(I994)-ROW(I$20),0)))</f>
        <v/>
      </c>
      <c r="J994" s="25">
        <f>IF(G994="","",OFFSET(MCQ!J$20,ROW(J994)-ROW(J$20),0))</f>
        <v/>
      </c>
      <c r="K994" s="24">
        <f>IF(G994="","",IF(OR(G994="etapa",G994="sub-etapa"),"",OFFSET(MCQ!K$20,ROW(K994)-ROW(K$20),0)))</f>
        <v/>
      </c>
      <c r="L994" s="26">
        <f>IF(G994="","",IF(OR(G994="etapa",G994="sub-etapa"),"",TRUNC(OFFSET(MCQ!L$20,ROW(L994)-ROW(L$20),0),2)))</f>
        <v/>
      </c>
      <c r="M994" s="584">
        <f>IF(I994="", "", IFERROR(VLOOKUP(VALUE(I994), _BaseAbril2026, 4, 0), IFERROR(VLOOKUP(TEXT(I994, "@"), _BaseAbril2026, 4, 0), "")))</f>
        <v/>
      </c>
      <c r="N994" s="585">
        <f>IFERROR(IF(S994="BDI1", TRUNC(M994*(1+$O$18), 2),IF(S994="BDI2", TRUNC(M994*(1+$N$18), 2), "")), "")</f>
        <v/>
      </c>
      <c r="O994" s="586">
        <f>_xlfn.IFS(G994="ETAPA", SUMIFS(ValorTotalComD, Nivel, A994), G994="SUB-ETAPA", SUMIFS(ValorTotalComD, SubNivel, C994), TRUE, T994)</f>
        <v/>
      </c>
      <c r="P994" s="584">
        <f>IF(I994="", "", IFERROR(VLOOKUP(VALUE(I994), _BaseAbril2026, 5, 0), IFERROR(VLOOKUP(TEXT(I994, "@"), _BaseAbril2026, 5, 0), "")))</f>
        <v/>
      </c>
      <c r="Q994" s="585">
        <f>IFERROR(IF(S994="BDI1", TRUNC(P994*(1+$R$18), 2),IF(S994="BDI2", TRUNC(P994*(1+$Q$18), 2), "")), "")</f>
        <v/>
      </c>
      <c r="R994" s="586">
        <f>_xlfn.IFS(G994="ETAPA", SUMIFS(ValorTotalSemD, Nivel, A994), G994="SUB-ETAPA", SUMIFS(ValorTotalSemD, SubNivel, C994), TRUE, U994)</f>
        <v/>
      </c>
      <c r="S994" s="587">
        <f>IF(G994="","",IF(OR(G994="etapa",G994="sub-etapa"),"",OFFSET(MCQ!M$20,ROW(M994)-ROW(M$20),0)))</f>
        <v/>
      </c>
      <c r="T994" s="588">
        <f>IFERROR(TRUNC(L994*N994,2),"")</f>
        <v/>
      </c>
      <c r="U994" s="589">
        <f>IFERROR(TRUNC(L994*Q994,2),"")</f>
        <v/>
      </c>
    </row>
    <row r="995">
      <c r="A995" s="18">
        <f>OFFSET(MCQ!A$20,ROW(A995)-ROW(A$20),0)</f>
        <v/>
      </c>
      <c r="B995" s="18">
        <f>OFFSET(MCQ!B$20,ROW(B995)-ROW(B$20),0)</f>
        <v/>
      </c>
      <c r="C995" s="18">
        <f>OFFSET(MCQ!C$20,ROW(C995)-ROW(C$20),0)</f>
        <v/>
      </c>
      <c r="D995" s="18">
        <f>OFFSET(MCQ!D$20,ROW(D995)-ROW(D$20),0)</f>
        <v/>
      </c>
      <c r="E995" s="18">
        <f>OFFSET(MCQ!E$20,ROW(E995)-ROW(E$20),0)</f>
        <v/>
      </c>
      <c r="F995" s="18" t="n"/>
      <c r="G995" s="233">
        <f>OFFSET(MCQ!G$20,ROW(G995)-ROW(G$20),0)</f>
        <v/>
      </c>
      <c r="H995" s="583">
        <f>IF(G995="","",OFFSET(MCQ!H$20,ROW(H995)-ROW(H$20),0))</f>
        <v/>
      </c>
      <c r="I995" s="24">
        <f>IF(G995="","",IF(OR(G995="etapa",G995="sub-etapa"),"",OFFSET(MCQ!I$20,ROW(I995)-ROW(I$20),0)))</f>
        <v/>
      </c>
      <c r="J995" s="25">
        <f>IF(G995="","",OFFSET(MCQ!J$20,ROW(J995)-ROW(J$20),0))</f>
        <v/>
      </c>
      <c r="K995" s="24">
        <f>IF(G995="","",IF(OR(G995="etapa",G995="sub-etapa"),"",OFFSET(MCQ!K$20,ROW(K995)-ROW(K$20),0)))</f>
        <v/>
      </c>
      <c r="L995" s="26">
        <f>IF(G995="","",IF(OR(G995="etapa",G995="sub-etapa"),"",TRUNC(OFFSET(MCQ!L$20,ROW(L995)-ROW(L$20),0),2)))</f>
        <v/>
      </c>
      <c r="M995" s="584">
        <f>IF(I995="", "", IFERROR(VLOOKUP(VALUE(I995), _BaseAbril2026, 4, 0), IFERROR(VLOOKUP(TEXT(I995, "@"), _BaseAbril2026, 4, 0), "")))</f>
        <v/>
      </c>
      <c r="N995" s="585">
        <f>IFERROR(IF(S995="BDI1", TRUNC(M995*(1+$O$18), 2),IF(S995="BDI2", TRUNC(M995*(1+$N$18), 2), "")), "")</f>
        <v/>
      </c>
      <c r="O995" s="586">
        <f>_xlfn.IFS(G995="ETAPA", SUMIFS(ValorTotalComD, Nivel, A995), G995="SUB-ETAPA", SUMIFS(ValorTotalComD, SubNivel, C995), TRUE, T995)</f>
        <v/>
      </c>
      <c r="P995" s="584">
        <f>IF(I995="", "", IFERROR(VLOOKUP(VALUE(I995), _BaseAbril2026, 5, 0), IFERROR(VLOOKUP(TEXT(I995, "@"), _BaseAbril2026, 5, 0), "")))</f>
        <v/>
      </c>
      <c r="Q995" s="585">
        <f>IFERROR(IF(S995="BDI1", TRUNC(P995*(1+$R$18), 2),IF(S995="BDI2", TRUNC(P995*(1+$Q$18), 2), "")), "")</f>
        <v/>
      </c>
      <c r="R995" s="586">
        <f>_xlfn.IFS(G995="ETAPA", SUMIFS(ValorTotalSemD, Nivel, A995), G995="SUB-ETAPA", SUMIFS(ValorTotalSemD, SubNivel, C995), TRUE, U995)</f>
        <v/>
      </c>
      <c r="S995" s="587">
        <f>IF(G995="","",IF(OR(G995="etapa",G995="sub-etapa"),"",OFFSET(MCQ!M$20,ROW(M995)-ROW(M$20),0)))</f>
        <v/>
      </c>
      <c r="T995" s="588">
        <f>IFERROR(TRUNC(L995*N995,2),"")</f>
        <v/>
      </c>
      <c r="U995" s="589">
        <f>IFERROR(TRUNC(L995*Q995,2),"")</f>
        <v/>
      </c>
    </row>
    <row r="996">
      <c r="A996" s="18">
        <f>OFFSET(MCQ!A$20,ROW(A996)-ROW(A$20),0)</f>
        <v/>
      </c>
      <c r="B996" s="18">
        <f>OFFSET(MCQ!B$20,ROW(B996)-ROW(B$20),0)</f>
        <v/>
      </c>
      <c r="C996" s="18">
        <f>OFFSET(MCQ!C$20,ROW(C996)-ROW(C$20),0)</f>
        <v/>
      </c>
      <c r="D996" s="18">
        <f>OFFSET(MCQ!D$20,ROW(D996)-ROW(D$20),0)</f>
        <v/>
      </c>
      <c r="E996" s="18">
        <f>OFFSET(MCQ!E$20,ROW(E996)-ROW(E$20),0)</f>
        <v/>
      </c>
      <c r="F996" s="18" t="n"/>
      <c r="G996" s="233">
        <f>OFFSET(MCQ!G$20,ROW(G996)-ROW(G$20),0)</f>
        <v/>
      </c>
      <c r="H996" s="583">
        <f>IF(G996="","",OFFSET(MCQ!H$20,ROW(H996)-ROW(H$20),0))</f>
        <v/>
      </c>
      <c r="I996" s="24">
        <f>IF(G996="","",IF(OR(G996="etapa",G996="sub-etapa"),"",OFFSET(MCQ!I$20,ROW(I996)-ROW(I$20),0)))</f>
        <v/>
      </c>
      <c r="J996" s="25">
        <f>IF(G996="","",OFFSET(MCQ!J$20,ROW(J996)-ROW(J$20),0))</f>
        <v/>
      </c>
      <c r="K996" s="24">
        <f>IF(G996="","",IF(OR(G996="etapa",G996="sub-etapa"),"",OFFSET(MCQ!K$20,ROW(K996)-ROW(K$20),0)))</f>
        <v/>
      </c>
      <c r="L996" s="26">
        <f>IF(G996="","",IF(OR(G996="etapa",G996="sub-etapa"),"",TRUNC(OFFSET(MCQ!L$20,ROW(L996)-ROW(L$20),0),2)))</f>
        <v/>
      </c>
      <c r="M996" s="584">
        <f>IF(I996="", "", IFERROR(VLOOKUP(VALUE(I996), _BaseAbril2026, 4, 0), IFERROR(VLOOKUP(TEXT(I996, "@"), _BaseAbril2026, 4, 0), "")))</f>
        <v/>
      </c>
      <c r="N996" s="585">
        <f>IFERROR(IF(S996="BDI1", TRUNC(M996*(1+$O$18), 2),IF(S996="BDI2", TRUNC(M996*(1+$N$18), 2), "")), "")</f>
        <v/>
      </c>
      <c r="O996" s="586">
        <f>_xlfn.IFS(G996="ETAPA", SUMIFS(ValorTotalComD, Nivel, A996), G996="SUB-ETAPA", SUMIFS(ValorTotalComD, SubNivel, C996), TRUE, T996)</f>
        <v/>
      </c>
      <c r="P996" s="584">
        <f>IF(I996="", "", IFERROR(VLOOKUP(VALUE(I996), _BaseAbril2026, 5, 0), IFERROR(VLOOKUP(TEXT(I996, "@"), _BaseAbril2026, 5, 0), "")))</f>
        <v/>
      </c>
      <c r="Q996" s="585">
        <f>IFERROR(IF(S996="BDI1", TRUNC(P996*(1+$R$18), 2),IF(S996="BDI2", TRUNC(P996*(1+$Q$18), 2), "")), "")</f>
        <v/>
      </c>
      <c r="R996" s="586">
        <f>_xlfn.IFS(G996="ETAPA", SUMIFS(ValorTotalSemD, Nivel, A996), G996="SUB-ETAPA", SUMIFS(ValorTotalSemD, SubNivel, C996), TRUE, U996)</f>
        <v/>
      </c>
      <c r="S996" s="587">
        <f>IF(G996="","",IF(OR(G996="etapa",G996="sub-etapa"),"",OFFSET(MCQ!M$20,ROW(M996)-ROW(M$20),0)))</f>
        <v/>
      </c>
      <c r="T996" s="588">
        <f>IFERROR(TRUNC(L996*N996,2),"")</f>
        <v/>
      </c>
      <c r="U996" s="589">
        <f>IFERROR(TRUNC(L996*Q996,2),"")</f>
        <v/>
      </c>
    </row>
    <row r="997">
      <c r="A997" s="18">
        <f>OFFSET(MCQ!A$20,ROW(A997)-ROW(A$20),0)</f>
        <v/>
      </c>
      <c r="B997" s="18">
        <f>OFFSET(MCQ!B$20,ROW(B997)-ROW(B$20),0)</f>
        <v/>
      </c>
      <c r="C997" s="18">
        <f>OFFSET(MCQ!C$20,ROW(C997)-ROW(C$20),0)</f>
        <v/>
      </c>
      <c r="D997" s="18">
        <f>OFFSET(MCQ!D$20,ROW(D997)-ROW(D$20),0)</f>
        <v/>
      </c>
      <c r="E997" s="18">
        <f>OFFSET(MCQ!E$20,ROW(E997)-ROW(E$20),0)</f>
        <v/>
      </c>
      <c r="F997" s="18" t="n"/>
      <c r="G997" s="233">
        <f>OFFSET(MCQ!G$20,ROW(G997)-ROW(G$20),0)</f>
        <v/>
      </c>
      <c r="H997" s="583">
        <f>IF(G997="","",OFFSET(MCQ!H$20,ROW(H997)-ROW(H$20),0))</f>
        <v/>
      </c>
      <c r="I997" s="24">
        <f>IF(G997="","",IF(OR(G997="etapa",G997="sub-etapa"),"",OFFSET(MCQ!I$20,ROW(I997)-ROW(I$20),0)))</f>
        <v/>
      </c>
      <c r="J997" s="25">
        <f>IF(G997="","",OFFSET(MCQ!J$20,ROW(J997)-ROW(J$20),0))</f>
        <v/>
      </c>
      <c r="K997" s="24">
        <f>IF(G997="","",IF(OR(G997="etapa",G997="sub-etapa"),"",OFFSET(MCQ!K$20,ROW(K997)-ROW(K$20),0)))</f>
        <v/>
      </c>
      <c r="L997" s="26">
        <f>IF(G997="","",IF(OR(G997="etapa",G997="sub-etapa"),"",TRUNC(OFFSET(MCQ!L$20,ROW(L997)-ROW(L$20),0),2)))</f>
        <v/>
      </c>
      <c r="M997" s="584">
        <f>IF(I997="", "", IFERROR(VLOOKUP(VALUE(I997), _BaseAbril2026, 4, 0), IFERROR(VLOOKUP(TEXT(I997, "@"), _BaseAbril2026, 4, 0), "")))</f>
        <v/>
      </c>
      <c r="N997" s="585">
        <f>IFERROR(IF(S997="BDI1", TRUNC(M997*(1+$O$18), 2),IF(S997="BDI2", TRUNC(M997*(1+$N$18), 2), "")), "")</f>
        <v/>
      </c>
      <c r="O997" s="586">
        <f>_xlfn.IFS(G997="ETAPA", SUMIFS(ValorTotalComD, Nivel, A997), G997="SUB-ETAPA", SUMIFS(ValorTotalComD, SubNivel, C997), TRUE, T997)</f>
        <v/>
      </c>
      <c r="P997" s="584">
        <f>IF(I997="", "", IFERROR(VLOOKUP(VALUE(I997), _BaseAbril2026, 5, 0), IFERROR(VLOOKUP(TEXT(I997, "@"), _BaseAbril2026, 5, 0), "")))</f>
        <v/>
      </c>
      <c r="Q997" s="585">
        <f>IFERROR(IF(S997="BDI1", TRUNC(P997*(1+$R$18), 2),IF(S997="BDI2", TRUNC(P997*(1+$Q$18), 2), "")), "")</f>
        <v/>
      </c>
      <c r="R997" s="586">
        <f>_xlfn.IFS(G997="ETAPA", SUMIFS(ValorTotalSemD, Nivel, A997), G997="SUB-ETAPA", SUMIFS(ValorTotalSemD, SubNivel, C997), TRUE, U997)</f>
        <v/>
      </c>
      <c r="S997" s="587">
        <f>IF(G997="","",IF(OR(G997="etapa",G997="sub-etapa"),"",OFFSET(MCQ!M$20,ROW(M997)-ROW(M$20),0)))</f>
        <v/>
      </c>
      <c r="T997" s="588">
        <f>IFERROR(TRUNC(L997*N997,2),"")</f>
        <v/>
      </c>
      <c r="U997" s="589">
        <f>IFERROR(TRUNC(L997*Q997,2),"")</f>
        <v/>
      </c>
    </row>
    <row r="998">
      <c r="A998" s="18">
        <f>OFFSET(MCQ!A$20,ROW(A998)-ROW(A$20),0)</f>
        <v/>
      </c>
      <c r="B998" s="18">
        <f>OFFSET(MCQ!B$20,ROW(B998)-ROW(B$20),0)</f>
        <v/>
      </c>
      <c r="C998" s="18">
        <f>OFFSET(MCQ!C$20,ROW(C998)-ROW(C$20),0)</f>
        <v/>
      </c>
      <c r="D998" s="18">
        <f>OFFSET(MCQ!D$20,ROW(D998)-ROW(D$20),0)</f>
        <v/>
      </c>
      <c r="E998" s="18">
        <f>OFFSET(MCQ!E$20,ROW(E998)-ROW(E$20),0)</f>
        <v/>
      </c>
      <c r="F998" s="18" t="n"/>
      <c r="G998" s="233">
        <f>OFFSET(MCQ!G$20,ROW(G998)-ROW(G$20),0)</f>
        <v/>
      </c>
      <c r="H998" s="583">
        <f>IF(G998="","",OFFSET(MCQ!H$20,ROW(H998)-ROW(H$20),0))</f>
        <v/>
      </c>
      <c r="I998" s="24">
        <f>IF(G998="","",IF(OR(G998="etapa",G998="sub-etapa"),"",OFFSET(MCQ!I$20,ROW(I998)-ROW(I$20),0)))</f>
        <v/>
      </c>
      <c r="J998" s="25">
        <f>IF(G998="","",OFFSET(MCQ!J$20,ROW(J998)-ROW(J$20),0))</f>
        <v/>
      </c>
      <c r="K998" s="24">
        <f>IF(G998="","",IF(OR(G998="etapa",G998="sub-etapa"),"",OFFSET(MCQ!K$20,ROW(K998)-ROW(K$20),0)))</f>
        <v/>
      </c>
      <c r="L998" s="26">
        <f>IF(G998="","",IF(OR(G998="etapa",G998="sub-etapa"),"",TRUNC(OFFSET(MCQ!L$20,ROW(L998)-ROW(L$20),0),2)))</f>
        <v/>
      </c>
      <c r="M998" s="584">
        <f>IF(I998="", "", IFERROR(VLOOKUP(VALUE(I998), _BaseAbril2026, 4, 0), IFERROR(VLOOKUP(TEXT(I998, "@"), _BaseAbril2026, 4, 0), "")))</f>
        <v/>
      </c>
      <c r="N998" s="585">
        <f>IFERROR(IF(S998="BDI1", TRUNC(M998*(1+$O$18), 2),IF(S998="BDI2", TRUNC(M998*(1+$N$18), 2), "")), "")</f>
        <v/>
      </c>
      <c r="O998" s="586">
        <f>_xlfn.IFS(G998="ETAPA", SUMIFS(ValorTotalComD, Nivel, A998), G998="SUB-ETAPA", SUMIFS(ValorTotalComD, SubNivel, C998), TRUE, T998)</f>
        <v/>
      </c>
      <c r="P998" s="584">
        <f>IF(I998="", "", IFERROR(VLOOKUP(VALUE(I998), _BaseAbril2026, 5, 0), IFERROR(VLOOKUP(TEXT(I998, "@"), _BaseAbril2026, 5, 0), "")))</f>
        <v/>
      </c>
      <c r="Q998" s="585">
        <f>IFERROR(IF(S998="BDI1", TRUNC(P998*(1+$R$18), 2),IF(S998="BDI2", TRUNC(P998*(1+$Q$18), 2), "")), "")</f>
        <v/>
      </c>
      <c r="R998" s="586">
        <f>_xlfn.IFS(G998="ETAPA", SUMIFS(ValorTotalSemD, Nivel, A998), G998="SUB-ETAPA", SUMIFS(ValorTotalSemD, SubNivel, C998), TRUE, U998)</f>
        <v/>
      </c>
      <c r="S998" s="587">
        <f>IF(G998="","",IF(OR(G998="etapa",G998="sub-etapa"),"",OFFSET(MCQ!M$20,ROW(M998)-ROW(M$20),0)))</f>
        <v/>
      </c>
      <c r="T998" s="588">
        <f>IFERROR(TRUNC(L998*N998,2),"")</f>
        <v/>
      </c>
      <c r="U998" s="589">
        <f>IFERROR(TRUNC(L998*Q998,2),"")</f>
        <v/>
      </c>
    </row>
    <row r="999">
      <c r="A999" s="18">
        <f>OFFSET(MCQ!A$20,ROW(A999)-ROW(A$20),0)</f>
        <v/>
      </c>
      <c r="B999" s="18">
        <f>OFFSET(MCQ!B$20,ROW(B999)-ROW(B$20),0)</f>
        <v/>
      </c>
      <c r="C999" s="18">
        <f>OFFSET(MCQ!C$20,ROW(C999)-ROW(C$20),0)</f>
        <v/>
      </c>
      <c r="D999" s="18">
        <f>OFFSET(MCQ!D$20,ROW(D999)-ROW(D$20),0)</f>
        <v/>
      </c>
      <c r="E999" s="18">
        <f>OFFSET(MCQ!E$20,ROW(E999)-ROW(E$20),0)</f>
        <v/>
      </c>
      <c r="F999" s="18" t="n"/>
      <c r="G999" s="233">
        <f>OFFSET(MCQ!G$20,ROW(G999)-ROW(G$20),0)</f>
        <v/>
      </c>
      <c r="H999" s="583">
        <f>IF(G999="","",OFFSET(MCQ!H$20,ROW(H999)-ROW(H$20),0))</f>
        <v/>
      </c>
      <c r="I999" s="24">
        <f>IF(G999="","",IF(OR(G999="etapa",G999="sub-etapa"),"",OFFSET(MCQ!I$20,ROW(I999)-ROW(I$20),0)))</f>
        <v/>
      </c>
      <c r="J999" s="25">
        <f>IF(G999="","",OFFSET(MCQ!J$20,ROW(J999)-ROW(J$20),0))</f>
        <v/>
      </c>
      <c r="K999" s="24">
        <f>IF(G999="","",IF(OR(G999="etapa",G999="sub-etapa"),"",OFFSET(MCQ!K$20,ROW(K999)-ROW(K$20),0)))</f>
        <v/>
      </c>
      <c r="L999" s="26">
        <f>IF(G999="","",IF(OR(G999="etapa",G999="sub-etapa"),"",TRUNC(OFFSET(MCQ!L$20,ROW(L999)-ROW(L$20),0),2)))</f>
        <v/>
      </c>
      <c r="M999" s="584">
        <f>IF(I999="", "", IFERROR(VLOOKUP(VALUE(I999), _BaseAbril2026, 4, 0), IFERROR(VLOOKUP(TEXT(I999, "@"), _BaseAbril2026, 4, 0), "")))</f>
        <v/>
      </c>
      <c r="N999" s="585">
        <f>IFERROR(IF(S999="BDI1", TRUNC(M999*(1+$O$18), 2),IF(S999="BDI2", TRUNC(M999*(1+$N$18), 2), "")), "")</f>
        <v/>
      </c>
      <c r="O999" s="586">
        <f>_xlfn.IFS(G999="ETAPA", SUMIFS(ValorTotalComD, Nivel, A999), G999="SUB-ETAPA", SUMIFS(ValorTotalComD, SubNivel, C999), TRUE, T999)</f>
        <v/>
      </c>
      <c r="P999" s="584">
        <f>IF(I999="", "", IFERROR(VLOOKUP(VALUE(I999), _BaseAbril2026, 5, 0), IFERROR(VLOOKUP(TEXT(I999, "@"), _BaseAbril2026, 5, 0), "")))</f>
        <v/>
      </c>
      <c r="Q999" s="585">
        <f>IFERROR(IF(S999="BDI1", TRUNC(P999*(1+$R$18), 2),IF(S999="BDI2", TRUNC(P999*(1+$Q$18), 2), "")), "")</f>
        <v/>
      </c>
      <c r="R999" s="586">
        <f>_xlfn.IFS(G999="ETAPA", SUMIFS(ValorTotalSemD, Nivel, A999), G999="SUB-ETAPA", SUMIFS(ValorTotalSemD, SubNivel, C999), TRUE, U999)</f>
        <v/>
      </c>
      <c r="S999" s="587">
        <f>IF(G999="","",IF(OR(G999="etapa",G999="sub-etapa"),"",OFFSET(MCQ!M$20,ROW(M999)-ROW(M$20),0)))</f>
        <v/>
      </c>
      <c r="T999" s="588">
        <f>IFERROR(TRUNC(L999*N999,2),"")</f>
        <v/>
      </c>
      <c r="U999" s="589">
        <f>IFERROR(TRUNC(L999*Q999,2),"")</f>
        <v/>
      </c>
    </row>
    <row r="1000">
      <c r="A1000" s="18">
        <f>OFFSET(MCQ!A$20,ROW(A1000)-ROW(A$20),0)</f>
        <v/>
      </c>
      <c r="B1000" s="18">
        <f>OFFSET(MCQ!B$20,ROW(B1000)-ROW(B$20),0)</f>
        <v/>
      </c>
      <c r="C1000" s="18">
        <f>OFFSET(MCQ!C$20,ROW(C1000)-ROW(C$20),0)</f>
        <v/>
      </c>
      <c r="D1000" s="18">
        <f>OFFSET(MCQ!D$20,ROW(D1000)-ROW(D$20),0)</f>
        <v/>
      </c>
      <c r="E1000" s="18">
        <f>OFFSET(MCQ!E$20,ROW(E1000)-ROW(E$20),0)</f>
        <v/>
      </c>
      <c r="F1000" s="18" t="n"/>
      <c r="G1000" s="233">
        <f>OFFSET(MCQ!G$20,ROW(G1000)-ROW(G$20),0)</f>
        <v/>
      </c>
      <c r="H1000" s="583">
        <f>IF(G1000="","",OFFSET(MCQ!H$20,ROW(H1000)-ROW(H$20),0))</f>
        <v/>
      </c>
      <c r="I1000" s="24">
        <f>IF(G1000="","",IF(OR(G1000="etapa",G1000="sub-etapa"),"",OFFSET(MCQ!I$20,ROW(I1000)-ROW(I$20),0)))</f>
        <v/>
      </c>
      <c r="J1000" s="25">
        <f>IF(G1000="","",OFFSET(MCQ!J$20,ROW(J1000)-ROW(J$20),0))</f>
        <v/>
      </c>
      <c r="K1000" s="24">
        <f>IF(G1000="","",IF(OR(G1000="etapa",G1000="sub-etapa"),"",OFFSET(MCQ!K$20,ROW(K1000)-ROW(K$20),0)))</f>
        <v/>
      </c>
      <c r="L1000" s="26">
        <f>IF(G1000="","",IF(OR(G1000="etapa",G1000="sub-etapa"),"",TRUNC(OFFSET(MCQ!L$20,ROW(L1000)-ROW(L$20),0),2)))</f>
        <v/>
      </c>
      <c r="M1000" s="584">
        <f>IF(I1000="", "", IFERROR(VLOOKUP(VALUE(I1000), _BaseAbril2026, 4, 0), IFERROR(VLOOKUP(TEXT(I1000, "@"), _BaseAbril2026, 4, 0), "")))</f>
        <v/>
      </c>
      <c r="N1000" s="585">
        <f>IFERROR(IF(S1000="BDI1", TRUNC(M1000*(1+$O$18), 2),IF(S1000="BDI2", TRUNC(M1000*(1+$N$18), 2), "")), "")</f>
        <v/>
      </c>
      <c r="O1000" s="586">
        <f>_xlfn.IFS(G1000="ETAPA", SUMIFS(ValorTotalComD, Nivel, A1000), G1000="SUB-ETAPA", SUMIFS(ValorTotalComD, SubNivel, C1000), TRUE, T1000)</f>
        <v/>
      </c>
      <c r="P1000" s="584">
        <f>IF(I1000="", "", IFERROR(VLOOKUP(VALUE(I1000), _BaseAbril2026, 5, 0), IFERROR(VLOOKUP(TEXT(I1000, "@"), _BaseAbril2026, 5, 0), "")))</f>
        <v/>
      </c>
      <c r="Q1000" s="585">
        <f>IFERROR(IF(S1000="BDI1", TRUNC(P1000*(1+$R$18), 2),IF(S1000="BDI2", TRUNC(P1000*(1+$Q$18), 2), "")), "")</f>
        <v/>
      </c>
      <c r="R1000" s="586">
        <f>_xlfn.IFS(G1000="ETAPA", SUMIFS(ValorTotalSemD, Nivel, A1000), G1000="SUB-ETAPA", SUMIFS(ValorTotalSemD, SubNivel, C1000), TRUE, U1000)</f>
        <v/>
      </c>
      <c r="S1000" s="587">
        <f>IF(G1000="","",IF(OR(G1000="etapa",G1000="sub-etapa"),"",OFFSET(MCQ!M$20,ROW(M1000)-ROW(M$20),0)))</f>
        <v/>
      </c>
      <c r="T1000" s="588">
        <f>IFERROR(TRUNC(L1000*N1000,2),"")</f>
        <v/>
      </c>
      <c r="U1000" s="589">
        <f>IFERROR(TRUNC(L1000*Q1000,2),"")</f>
        <v/>
      </c>
    </row>
    <row r="1001">
      <c r="A1001" s="18">
        <f>OFFSET(MCQ!A$20,ROW(A1001)-ROW(A$20),0)</f>
        <v/>
      </c>
      <c r="B1001" s="18">
        <f>OFFSET(MCQ!B$20,ROW(B1001)-ROW(B$20),0)</f>
        <v/>
      </c>
      <c r="C1001" s="18">
        <f>OFFSET(MCQ!C$20,ROW(C1001)-ROW(C$20),0)</f>
        <v/>
      </c>
      <c r="D1001" s="18">
        <f>OFFSET(MCQ!D$20,ROW(D1001)-ROW(D$20),0)</f>
        <v/>
      </c>
      <c r="E1001" s="18">
        <f>OFFSET(MCQ!E$20,ROW(E1001)-ROW(E$20),0)</f>
        <v/>
      </c>
      <c r="F1001" s="18" t="n"/>
      <c r="G1001" s="233">
        <f>OFFSET(MCQ!G$20,ROW(G1001)-ROW(G$20),0)</f>
        <v/>
      </c>
      <c r="H1001" s="583">
        <f>IF(G1001="","",OFFSET(MCQ!H$20,ROW(H1001)-ROW(H$20),0))</f>
        <v/>
      </c>
      <c r="I1001" s="24">
        <f>IF(G1001="","",IF(OR(G1001="etapa",G1001="sub-etapa"),"",OFFSET(MCQ!I$20,ROW(I1001)-ROW(I$20),0)))</f>
        <v/>
      </c>
      <c r="J1001" s="25">
        <f>IF(G1001="","",OFFSET(MCQ!J$20,ROW(J1001)-ROW(J$20),0))</f>
        <v/>
      </c>
      <c r="K1001" s="24">
        <f>IF(G1001="","",IF(OR(G1001="etapa",G1001="sub-etapa"),"",OFFSET(MCQ!K$20,ROW(K1001)-ROW(K$20),0)))</f>
        <v/>
      </c>
      <c r="L1001" s="26">
        <f>IF(G1001="","",IF(OR(G1001="etapa",G1001="sub-etapa"),"",TRUNC(OFFSET(MCQ!L$20,ROW(L1001)-ROW(L$20),0),2)))</f>
        <v/>
      </c>
      <c r="M1001" s="584">
        <f>IF(I1001="", "", IFERROR(VLOOKUP(VALUE(I1001), _BaseAbril2026, 4, 0), IFERROR(VLOOKUP(TEXT(I1001, "@"), _BaseAbril2026, 4, 0), "")))</f>
        <v/>
      </c>
      <c r="N1001" s="585">
        <f>IFERROR(IF(S1001="BDI1", TRUNC(M1001*(1+$O$18), 2),IF(S1001="BDI2", TRUNC(M1001*(1+$N$18), 2), "")), "")</f>
        <v/>
      </c>
      <c r="O1001" s="586">
        <f>_xlfn.IFS(G1001="ETAPA", SUMIFS(ValorTotalComD, Nivel, A1001), G1001="SUB-ETAPA", SUMIFS(ValorTotalComD, SubNivel, C1001), TRUE, T1001)</f>
        <v/>
      </c>
      <c r="P1001" s="584">
        <f>IF(I1001="", "", IFERROR(VLOOKUP(VALUE(I1001), _BaseAbril2026, 5, 0), IFERROR(VLOOKUP(TEXT(I1001, "@"), _BaseAbril2026, 5, 0), "")))</f>
        <v/>
      </c>
      <c r="Q1001" s="585">
        <f>IFERROR(IF(S1001="BDI1", TRUNC(P1001*(1+$R$18), 2),IF(S1001="BDI2", TRUNC(P1001*(1+$Q$18), 2), "")), "")</f>
        <v/>
      </c>
      <c r="R1001" s="586">
        <f>_xlfn.IFS(G1001="ETAPA", SUMIFS(ValorTotalSemD, Nivel, A1001), G1001="SUB-ETAPA", SUMIFS(ValorTotalSemD, SubNivel, C1001), TRUE, U1001)</f>
        <v/>
      </c>
      <c r="S1001" s="587">
        <f>IF(G1001="","",IF(OR(G1001="etapa",G1001="sub-etapa"),"",OFFSET(MCQ!M$20,ROW(M1001)-ROW(M$20),0)))</f>
        <v/>
      </c>
      <c r="T1001" s="588">
        <f>IFERROR(TRUNC(L1001*N1001,2),"")</f>
        <v/>
      </c>
      <c r="U1001" s="589">
        <f>IFERROR(TRUNC(L1001*Q1001,2),"")</f>
        <v/>
      </c>
    </row>
    <row r="1002">
      <c r="A1002" s="18">
        <f>OFFSET(MCQ!A$20,ROW(A1002)-ROW(A$20),0)</f>
        <v/>
      </c>
      <c r="B1002" s="18">
        <f>OFFSET(MCQ!B$20,ROW(B1002)-ROW(B$20),0)</f>
        <v/>
      </c>
      <c r="C1002" s="18">
        <f>OFFSET(MCQ!C$20,ROW(C1002)-ROW(C$20),0)</f>
        <v/>
      </c>
      <c r="D1002" s="18">
        <f>OFFSET(MCQ!D$20,ROW(D1002)-ROW(D$20),0)</f>
        <v/>
      </c>
      <c r="E1002" s="18">
        <f>OFFSET(MCQ!E$20,ROW(E1002)-ROW(E$20),0)</f>
        <v/>
      </c>
      <c r="F1002" s="18" t="n"/>
      <c r="G1002" s="233">
        <f>OFFSET(MCQ!G$20,ROW(G1002)-ROW(G$20),0)</f>
        <v/>
      </c>
      <c r="H1002" s="583">
        <f>IF(G1002="","",OFFSET(MCQ!H$20,ROW(H1002)-ROW(H$20),0))</f>
        <v/>
      </c>
      <c r="I1002" s="24">
        <f>IF(G1002="","",IF(OR(G1002="etapa",G1002="sub-etapa"),"",OFFSET(MCQ!I$20,ROW(I1002)-ROW(I$20),0)))</f>
        <v/>
      </c>
      <c r="J1002" s="25">
        <f>IF(G1002="","",OFFSET(MCQ!J$20,ROW(J1002)-ROW(J$20),0))</f>
        <v/>
      </c>
      <c r="K1002" s="24">
        <f>IF(G1002="","",IF(OR(G1002="etapa",G1002="sub-etapa"),"",OFFSET(MCQ!K$20,ROW(K1002)-ROW(K$20),0)))</f>
        <v/>
      </c>
      <c r="L1002" s="26">
        <f>IF(G1002="","",IF(OR(G1002="etapa",G1002="sub-etapa"),"",TRUNC(OFFSET(MCQ!L$20,ROW(L1002)-ROW(L$20),0),2)))</f>
        <v/>
      </c>
      <c r="M1002" s="584">
        <f>IF(I1002="", "", IFERROR(VLOOKUP(VALUE(I1002), _BaseAbril2026, 4, 0), IFERROR(VLOOKUP(TEXT(I1002, "@"), _BaseAbril2026, 4, 0), "")))</f>
        <v/>
      </c>
      <c r="N1002" s="585">
        <f>IFERROR(IF(S1002="BDI1", TRUNC(M1002*(1+$O$18), 2),IF(S1002="BDI2", TRUNC(M1002*(1+$N$18), 2), "")), "")</f>
        <v/>
      </c>
      <c r="O1002" s="586">
        <f>_xlfn.IFS(G1002="ETAPA", SUMIFS(ValorTotalComD, Nivel, A1002), G1002="SUB-ETAPA", SUMIFS(ValorTotalComD, SubNivel, C1002), TRUE, T1002)</f>
        <v/>
      </c>
      <c r="P1002" s="584">
        <f>IF(I1002="", "", IFERROR(VLOOKUP(VALUE(I1002), _BaseAbril2026, 5, 0), IFERROR(VLOOKUP(TEXT(I1002, "@"), _BaseAbril2026, 5, 0), "")))</f>
        <v/>
      </c>
      <c r="Q1002" s="585">
        <f>IFERROR(IF(S1002="BDI1", TRUNC(P1002*(1+$R$18), 2),IF(S1002="BDI2", TRUNC(P1002*(1+$Q$18), 2), "")), "")</f>
        <v/>
      </c>
      <c r="R1002" s="586">
        <f>_xlfn.IFS(G1002="ETAPA", SUMIFS(ValorTotalSemD, Nivel, A1002), G1002="SUB-ETAPA", SUMIFS(ValorTotalSemD, SubNivel, C1002), TRUE, U1002)</f>
        <v/>
      </c>
      <c r="S1002" s="587">
        <f>IF(G1002="","",IF(OR(G1002="etapa",G1002="sub-etapa"),"",OFFSET(MCQ!M$20,ROW(M1002)-ROW(M$20),0)))</f>
        <v/>
      </c>
      <c r="T1002" s="588">
        <f>IFERROR(TRUNC(L1002*N1002,2),"")</f>
        <v/>
      </c>
      <c r="U1002" s="589">
        <f>IFERROR(TRUNC(L1002*Q1002,2),"")</f>
        <v/>
      </c>
    </row>
    <row r="1003">
      <c r="A1003" s="18">
        <f>OFFSET(MCQ!A$20,ROW(A1003)-ROW(A$20),0)</f>
        <v/>
      </c>
      <c r="B1003" s="18">
        <f>OFFSET(MCQ!B$20,ROW(B1003)-ROW(B$20),0)</f>
        <v/>
      </c>
      <c r="C1003" s="18">
        <f>OFFSET(MCQ!C$20,ROW(C1003)-ROW(C$20),0)</f>
        <v/>
      </c>
      <c r="D1003" s="18">
        <f>OFFSET(MCQ!D$20,ROW(D1003)-ROW(D$20),0)</f>
        <v/>
      </c>
      <c r="E1003" s="18">
        <f>OFFSET(MCQ!E$20,ROW(E1003)-ROW(E$20),0)</f>
        <v/>
      </c>
      <c r="F1003" s="18" t="n"/>
      <c r="G1003" s="233">
        <f>OFFSET(MCQ!G$20,ROW(G1003)-ROW(G$20),0)</f>
        <v/>
      </c>
      <c r="H1003" s="583">
        <f>IF(G1003="","",OFFSET(MCQ!H$20,ROW(H1003)-ROW(H$20),0))</f>
        <v/>
      </c>
      <c r="I1003" s="24">
        <f>IF(G1003="","",IF(OR(G1003="etapa",G1003="sub-etapa"),"",OFFSET(MCQ!I$20,ROW(I1003)-ROW(I$20),0)))</f>
        <v/>
      </c>
      <c r="J1003" s="25">
        <f>IF(G1003="","",OFFSET(MCQ!J$20,ROW(J1003)-ROW(J$20),0))</f>
        <v/>
      </c>
      <c r="K1003" s="24">
        <f>IF(G1003="","",IF(OR(G1003="etapa",G1003="sub-etapa"),"",OFFSET(MCQ!K$20,ROW(K1003)-ROW(K$20),0)))</f>
        <v/>
      </c>
      <c r="L1003" s="26">
        <f>IF(G1003="","",IF(OR(G1003="etapa",G1003="sub-etapa"),"",TRUNC(OFFSET(MCQ!L$20,ROW(L1003)-ROW(L$20),0),2)))</f>
        <v/>
      </c>
      <c r="M1003" s="584">
        <f>IF(I1003="", "", IFERROR(VLOOKUP(VALUE(I1003), _BaseAbril2026, 4, 0), IFERROR(VLOOKUP(TEXT(I1003, "@"), _BaseAbril2026, 4, 0), "")))</f>
        <v/>
      </c>
      <c r="N1003" s="585">
        <f>IFERROR(IF(S1003="BDI1", TRUNC(M1003*(1+$O$18), 2),IF(S1003="BDI2", TRUNC(M1003*(1+$N$18), 2), "")), "")</f>
        <v/>
      </c>
      <c r="O1003" s="586">
        <f>_xlfn.IFS(G1003="ETAPA", SUMIFS(ValorTotalComD, Nivel, A1003), G1003="SUB-ETAPA", SUMIFS(ValorTotalComD, SubNivel, C1003), TRUE, T1003)</f>
        <v/>
      </c>
      <c r="P1003" s="584">
        <f>IF(I1003="", "", IFERROR(VLOOKUP(VALUE(I1003), _BaseAbril2026, 5, 0), IFERROR(VLOOKUP(TEXT(I1003, "@"), _BaseAbril2026, 5, 0), "")))</f>
        <v/>
      </c>
      <c r="Q1003" s="585">
        <f>IFERROR(IF(S1003="BDI1", TRUNC(P1003*(1+$R$18), 2),IF(S1003="BDI2", TRUNC(P1003*(1+$Q$18), 2), "")), "")</f>
        <v/>
      </c>
      <c r="R1003" s="586">
        <f>_xlfn.IFS(G1003="ETAPA", SUMIFS(ValorTotalSemD, Nivel, A1003), G1003="SUB-ETAPA", SUMIFS(ValorTotalSemD, SubNivel, C1003), TRUE, U1003)</f>
        <v/>
      </c>
      <c r="S1003" s="587">
        <f>IF(G1003="","",IF(OR(G1003="etapa",G1003="sub-etapa"),"",OFFSET(MCQ!M$20,ROW(M1003)-ROW(M$20),0)))</f>
        <v/>
      </c>
      <c r="T1003" s="588">
        <f>IFERROR(TRUNC(L1003*N1003,2),"")</f>
        <v/>
      </c>
      <c r="U1003" s="589">
        <f>IFERROR(TRUNC(L1003*Q1003,2),"")</f>
        <v/>
      </c>
    </row>
    <row r="1004">
      <c r="A1004" s="18">
        <f>OFFSET(MCQ!A$20,ROW(A1004)-ROW(A$20),0)</f>
        <v/>
      </c>
      <c r="B1004" s="18">
        <f>OFFSET(MCQ!B$20,ROW(B1004)-ROW(B$20),0)</f>
        <v/>
      </c>
      <c r="C1004" s="18">
        <f>OFFSET(MCQ!C$20,ROW(C1004)-ROW(C$20),0)</f>
        <v/>
      </c>
      <c r="D1004" s="18">
        <f>OFFSET(MCQ!D$20,ROW(D1004)-ROW(D$20),0)</f>
        <v/>
      </c>
      <c r="E1004" s="18">
        <f>OFFSET(MCQ!E$20,ROW(E1004)-ROW(E$20),0)</f>
        <v/>
      </c>
      <c r="F1004" s="18" t="n"/>
      <c r="G1004" s="233">
        <f>OFFSET(MCQ!G$20,ROW(G1004)-ROW(G$20),0)</f>
        <v/>
      </c>
      <c r="H1004" s="583">
        <f>IF(G1004="","",OFFSET(MCQ!H$20,ROW(H1004)-ROW(H$20),0))</f>
        <v/>
      </c>
      <c r="I1004" s="24">
        <f>IF(G1004="","",IF(OR(G1004="etapa",G1004="sub-etapa"),"",OFFSET(MCQ!I$20,ROW(I1004)-ROW(I$20),0)))</f>
        <v/>
      </c>
      <c r="J1004" s="25">
        <f>IF(G1004="","",OFFSET(MCQ!J$20,ROW(J1004)-ROW(J$20),0))</f>
        <v/>
      </c>
      <c r="K1004" s="24">
        <f>IF(G1004="","",IF(OR(G1004="etapa",G1004="sub-etapa"),"",OFFSET(MCQ!K$20,ROW(K1004)-ROW(K$20),0)))</f>
        <v/>
      </c>
      <c r="L1004" s="26">
        <f>IF(G1004="","",IF(OR(G1004="etapa",G1004="sub-etapa"),"",TRUNC(OFFSET(MCQ!L$20,ROW(L1004)-ROW(L$20),0),2)))</f>
        <v/>
      </c>
      <c r="M1004" s="584">
        <f>IF(I1004="", "", IFERROR(VLOOKUP(VALUE(I1004), _BaseAbril2026, 4, 0), IFERROR(VLOOKUP(TEXT(I1004, "@"), _BaseAbril2026, 4, 0), "")))</f>
        <v/>
      </c>
      <c r="N1004" s="585">
        <f>IFERROR(IF(S1004="BDI1", TRUNC(M1004*(1+$O$18), 2),IF(S1004="BDI2", TRUNC(M1004*(1+$N$18), 2), "")), "")</f>
        <v/>
      </c>
      <c r="O1004" s="586">
        <f>_xlfn.IFS(G1004="ETAPA", SUMIFS(ValorTotalComD, Nivel, A1004), G1004="SUB-ETAPA", SUMIFS(ValorTotalComD, SubNivel, C1004), TRUE, T1004)</f>
        <v/>
      </c>
      <c r="P1004" s="584">
        <f>IF(I1004="", "", IFERROR(VLOOKUP(VALUE(I1004), _BaseAbril2026, 5, 0), IFERROR(VLOOKUP(TEXT(I1004, "@"), _BaseAbril2026, 5, 0), "")))</f>
        <v/>
      </c>
      <c r="Q1004" s="585">
        <f>IFERROR(IF(S1004="BDI1", TRUNC(P1004*(1+$R$18), 2),IF(S1004="BDI2", TRUNC(P1004*(1+$Q$18), 2), "")), "")</f>
        <v/>
      </c>
      <c r="R1004" s="586">
        <f>_xlfn.IFS(G1004="ETAPA", SUMIFS(ValorTotalSemD, Nivel, A1004), G1004="SUB-ETAPA", SUMIFS(ValorTotalSemD, SubNivel, C1004), TRUE, U1004)</f>
        <v/>
      </c>
      <c r="S1004" s="587">
        <f>IF(G1004="","",IF(OR(G1004="etapa",G1004="sub-etapa"),"",OFFSET(MCQ!M$20,ROW(M1004)-ROW(M$20),0)))</f>
        <v/>
      </c>
      <c r="T1004" s="588">
        <f>IFERROR(TRUNC(L1004*N1004,2),"")</f>
        <v/>
      </c>
      <c r="U1004" s="589">
        <f>IFERROR(TRUNC(L1004*Q1004,2),"")</f>
        <v/>
      </c>
    </row>
    <row r="1005">
      <c r="A1005" s="18">
        <f>OFFSET(MCQ!A$20,ROW(A1005)-ROW(A$20),0)</f>
        <v/>
      </c>
      <c r="B1005" s="18">
        <f>OFFSET(MCQ!B$20,ROW(B1005)-ROW(B$20),0)</f>
        <v/>
      </c>
      <c r="C1005" s="18">
        <f>OFFSET(MCQ!C$20,ROW(C1005)-ROW(C$20),0)</f>
        <v/>
      </c>
      <c r="D1005" s="18">
        <f>OFFSET(MCQ!D$20,ROW(D1005)-ROW(D$20),0)</f>
        <v/>
      </c>
      <c r="E1005" s="18">
        <f>OFFSET(MCQ!E$20,ROW(E1005)-ROW(E$20),0)</f>
        <v/>
      </c>
      <c r="F1005" s="18" t="n"/>
      <c r="G1005" s="233">
        <f>OFFSET(MCQ!G$20,ROW(G1005)-ROW(G$20),0)</f>
        <v/>
      </c>
      <c r="H1005" s="583">
        <f>IF(G1005="","",OFFSET(MCQ!H$20,ROW(H1005)-ROW(H$20),0))</f>
        <v/>
      </c>
      <c r="I1005" s="24">
        <f>IF(G1005="","",IF(OR(G1005="etapa",G1005="sub-etapa"),"",OFFSET(MCQ!I$20,ROW(I1005)-ROW(I$20),0)))</f>
        <v/>
      </c>
      <c r="J1005" s="25">
        <f>IF(G1005="","",OFFSET(MCQ!J$20,ROW(J1005)-ROW(J$20),0))</f>
        <v/>
      </c>
      <c r="K1005" s="24">
        <f>IF(G1005="","",IF(OR(G1005="etapa",G1005="sub-etapa"),"",OFFSET(MCQ!K$20,ROW(K1005)-ROW(K$20),0)))</f>
        <v/>
      </c>
      <c r="L1005" s="26">
        <f>IF(G1005="","",IF(OR(G1005="etapa",G1005="sub-etapa"),"",TRUNC(OFFSET(MCQ!L$20,ROW(L1005)-ROW(L$20),0),2)))</f>
        <v/>
      </c>
      <c r="M1005" s="584">
        <f>IF(I1005="", "", IFERROR(VLOOKUP(VALUE(I1005), _BaseAbril2026, 4, 0), IFERROR(VLOOKUP(TEXT(I1005, "@"), _BaseAbril2026, 4, 0), "")))</f>
        <v/>
      </c>
      <c r="N1005" s="585">
        <f>IFERROR(IF(S1005="BDI1", TRUNC(M1005*(1+$O$18), 2),IF(S1005="BDI2", TRUNC(M1005*(1+$N$18), 2), "")), "")</f>
        <v/>
      </c>
      <c r="O1005" s="586">
        <f>_xlfn.IFS(G1005="ETAPA", SUMIFS(ValorTotalComD, Nivel, A1005), G1005="SUB-ETAPA", SUMIFS(ValorTotalComD, SubNivel, C1005), TRUE, T1005)</f>
        <v/>
      </c>
      <c r="P1005" s="584">
        <f>IF(I1005="", "", IFERROR(VLOOKUP(VALUE(I1005), _BaseAbril2026, 5, 0), IFERROR(VLOOKUP(TEXT(I1005, "@"), _BaseAbril2026, 5, 0), "")))</f>
        <v/>
      </c>
      <c r="Q1005" s="585">
        <f>IFERROR(IF(S1005="BDI1", TRUNC(P1005*(1+$R$18), 2),IF(S1005="BDI2", TRUNC(P1005*(1+$Q$18), 2), "")), "")</f>
        <v/>
      </c>
      <c r="R1005" s="586">
        <f>_xlfn.IFS(G1005="ETAPA", SUMIFS(ValorTotalSemD, Nivel, A1005), G1005="SUB-ETAPA", SUMIFS(ValorTotalSemD, SubNivel, C1005), TRUE, U1005)</f>
        <v/>
      </c>
      <c r="S1005" s="587">
        <f>IF(G1005="","",IF(OR(G1005="etapa",G1005="sub-etapa"),"",OFFSET(MCQ!M$20,ROW(M1005)-ROW(M$20),0)))</f>
        <v/>
      </c>
      <c r="T1005" s="588">
        <f>IFERROR(TRUNC(L1005*N1005,2),"")</f>
        <v/>
      </c>
      <c r="U1005" s="589">
        <f>IFERROR(TRUNC(L1005*Q1005,2),"")</f>
        <v/>
      </c>
    </row>
    <row r="1006">
      <c r="A1006" s="18">
        <f>OFFSET(MCQ!A$20,ROW(A1006)-ROW(A$20),0)</f>
        <v/>
      </c>
      <c r="B1006" s="18">
        <f>OFFSET(MCQ!B$20,ROW(B1006)-ROW(B$20),0)</f>
        <v/>
      </c>
      <c r="C1006" s="18">
        <f>OFFSET(MCQ!C$20,ROW(C1006)-ROW(C$20),0)</f>
        <v/>
      </c>
      <c r="D1006" s="18">
        <f>OFFSET(MCQ!D$20,ROW(D1006)-ROW(D$20),0)</f>
        <v/>
      </c>
      <c r="E1006" s="18">
        <f>OFFSET(MCQ!E$20,ROW(E1006)-ROW(E$20),0)</f>
        <v/>
      </c>
      <c r="F1006" s="18" t="n"/>
      <c r="G1006" s="233">
        <f>OFFSET(MCQ!G$20,ROW(G1006)-ROW(G$20),0)</f>
        <v/>
      </c>
      <c r="H1006" s="583">
        <f>IF(G1006="","",OFFSET(MCQ!H$20,ROW(H1006)-ROW(H$20),0))</f>
        <v/>
      </c>
      <c r="I1006" s="24">
        <f>IF(G1006="","",IF(OR(G1006="etapa",G1006="sub-etapa"),"",OFFSET(MCQ!I$20,ROW(I1006)-ROW(I$20),0)))</f>
        <v/>
      </c>
      <c r="J1006" s="25">
        <f>IF(G1006="","",OFFSET(MCQ!J$20,ROW(J1006)-ROW(J$20),0))</f>
        <v/>
      </c>
      <c r="K1006" s="24">
        <f>IF(G1006="","",IF(OR(G1006="etapa",G1006="sub-etapa"),"",OFFSET(MCQ!K$20,ROW(K1006)-ROW(K$20),0)))</f>
        <v/>
      </c>
      <c r="L1006" s="26">
        <f>IF(G1006="","",IF(OR(G1006="etapa",G1006="sub-etapa"),"",TRUNC(OFFSET(MCQ!L$20,ROW(L1006)-ROW(L$20),0),2)))</f>
        <v/>
      </c>
      <c r="M1006" s="584">
        <f>IF(I1006="", "", IFERROR(VLOOKUP(VALUE(I1006), _BaseAbril2026, 4, 0), IFERROR(VLOOKUP(TEXT(I1006, "@"), _BaseAbril2026, 4, 0), "")))</f>
        <v/>
      </c>
      <c r="N1006" s="585">
        <f>IFERROR(IF(S1006="BDI1", TRUNC(M1006*(1+$O$18), 2),IF(S1006="BDI2", TRUNC(M1006*(1+$N$18), 2), "")), "")</f>
        <v/>
      </c>
      <c r="O1006" s="586">
        <f>_xlfn.IFS(G1006="ETAPA", SUMIFS(ValorTotalComD, Nivel, A1006), G1006="SUB-ETAPA", SUMIFS(ValorTotalComD, SubNivel, C1006), TRUE, T1006)</f>
        <v/>
      </c>
      <c r="P1006" s="584">
        <f>IF(I1006="", "", IFERROR(VLOOKUP(VALUE(I1006), _BaseAbril2026, 5, 0), IFERROR(VLOOKUP(TEXT(I1006, "@"), _BaseAbril2026, 5, 0), "")))</f>
        <v/>
      </c>
      <c r="Q1006" s="585">
        <f>IFERROR(IF(S1006="BDI1", TRUNC(P1006*(1+$R$18), 2),IF(S1006="BDI2", TRUNC(P1006*(1+$Q$18), 2), "")), "")</f>
        <v/>
      </c>
      <c r="R1006" s="586">
        <f>_xlfn.IFS(G1006="ETAPA", SUMIFS(ValorTotalSemD, Nivel, A1006), G1006="SUB-ETAPA", SUMIFS(ValorTotalSemD, SubNivel, C1006), TRUE, U1006)</f>
        <v/>
      </c>
      <c r="S1006" s="587">
        <f>IF(G1006="","",IF(OR(G1006="etapa",G1006="sub-etapa"),"",OFFSET(MCQ!M$20,ROW(M1006)-ROW(M$20),0)))</f>
        <v/>
      </c>
      <c r="T1006" s="588">
        <f>IFERROR(TRUNC(L1006*N1006,2),"")</f>
        <v/>
      </c>
      <c r="U1006" s="589">
        <f>IFERROR(TRUNC(L1006*Q1006,2),"")</f>
        <v/>
      </c>
    </row>
    <row r="1007">
      <c r="A1007" s="18">
        <f>OFFSET(MCQ!A$20,ROW(A1007)-ROW(A$20),0)</f>
        <v/>
      </c>
      <c r="B1007" s="18">
        <f>OFFSET(MCQ!B$20,ROW(B1007)-ROW(B$20),0)</f>
        <v/>
      </c>
      <c r="C1007" s="18">
        <f>OFFSET(MCQ!C$20,ROW(C1007)-ROW(C$20),0)</f>
        <v/>
      </c>
      <c r="D1007" s="18">
        <f>OFFSET(MCQ!D$20,ROW(D1007)-ROW(D$20),0)</f>
        <v/>
      </c>
      <c r="E1007" s="18">
        <f>OFFSET(MCQ!E$20,ROW(E1007)-ROW(E$20),0)</f>
        <v/>
      </c>
      <c r="F1007" s="18" t="n"/>
      <c r="G1007" s="233">
        <f>OFFSET(MCQ!G$20,ROW(G1007)-ROW(G$20),0)</f>
        <v/>
      </c>
      <c r="H1007" s="583">
        <f>IF(G1007="","",OFFSET(MCQ!H$20,ROW(H1007)-ROW(H$20),0))</f>
        <v/>
      </c>
      <c r="I1007" s="24">
        <f>IF(G1007="","",IF(OR(G1007="etapa",G1007="sub-etapa"),"",OFFSET(MCQ!I$20,ROW(I1007)-ROW(I$20),0)))</f>
        <v/>
      </c>
      <c r="J1007" s="25">
        <f>IF(G1007="","",OFFSET(MCQ!J$20,ROW(J1007)-ROW(J$20),0))</f>
        <v/>
      </c>
      <c r="K1007" s="24">
        <f>IF(G1007="","",IF(OR(G1007="etapa",G1007="sub-etapa"),"",OFFSET(MCQ!K$20,ROW(K1007)-ROW(K$20),0)))</f>
        <v/>
      </c>
      <c r="L1007" s="26">
        <f>IF(G1007="","",IF(OR(G1007="etapa",G1007="sub-etapa"),"",TRUNC(OFFSET(MCQ!L$20,ROW(L1007)-ROW(L$20),0),2)))</f>
        <v/>
      </c>
      <c r="M1007" s="584">
        <f>IF(I1007="", "", IFERROR(VLOOKUP(VALUE(I1007), _BaseAbril2026, 4, 0), IFERROR(VLOOKUP(TEXT(I1007, "@"), _BaseAbril2026, 4, 0), "")))</f>
        <v/>
      </c>
      <c r="N1007" s="585">
        <f>IFERROR(IF(S1007="BDI1", TRUNC(M1007*(1+$O$18), 2),IF(S1007="BDI2", TRUNC(M1007*(1+$N$18), 2), "")), "")</f>
        <v/>
      </c>
      <c r="O1007" s="586">
        <f>_xlfn.IFS(G1007="ETAPA", SUMIFS(ValorTotalComD, Nivel, A1007), G1007="SUB-ETAPA", SUMIFS(ValorTotalComD, SubNivel, C1007), TRUE, T1007)</f>
        <v/>
      </c>
      <c r="P1007" s="584">
        <f>IF(I1007="", "", IFERROR(VLOOKUP(VALUE(I1007), _BaseAbril2026, 5, 0), IFERROR(VLOOKUP(TEXT(I1007, "@"), _BaseAbril2026, 5, 0), "")))</f>
        <v/>
      </c>
      <c r="Q1007" s="585">
        <f>IFERROR(IF(S1007="BDI1", TRUNC(P1007*(1+$R$18), 2),IF(S1007="BDI2", TRUNC(P1007*(1+$Q$18), 2), "")), "")</f>
        <v/>
      </c>
      <c r="R1007" s="586">
        <f>_xlfn.IFS(G1007="ETAPA", SUMIFS(ValorTotalSemD, Nivel, A1007), G1007="SUB-ETAPA", SUMIFS(ValorTotalSemD, SubNivel, C1007), TRUE, U1007)</f>
        <v/>
      </c>
      <c r="S1007" s="587">
        <f>IF(G1007="","",IF(OR(G1007="etapa",G1007="sub-etapa"),"",OFFSET(MCQ!M$20,ROW(M1007)-ROW(M$20),0)))</f>
        <v/>
      </c>
      <c r="T1007" s="588">
        <f>IFERROR(TRUNC(L1007*N1007,2),"")</f>
        <v/>
      </c>
      <c r="U1007" s="589">
        <f>IFERROR(TRUNC(L1007*Q1007,2),"")</f>
        <v/>
      </c>
    </row>
    <row r="1008">
      <c r="A1008" s="18">
        <f>OFFSET(MCQ!A$20,ROW(A1008)-ROW(A$20),0)</f>
        <v/>
      </c>
      <c r="B1008" s="18">
        <f>OFFSET(MCQ!B$20,ROW(B1008)-ROW(B$20),0)</f>
        <v/>
      </c>
      <c r="C1008" s="18">
        <f>OFFSET(MCQ!C$20,ROW(C1008)-ROW(C$20),0)</f>
        <v/>
      </c>
      <c r="D1008" s="18">
        <f>OFFSET(MCQ!D$20,ROW(D1008)-ROW(D$20),0)</f>
        <v/>
      </c>
      <c r="E1008" s="18">
        <f>OFFSET(MCQ!E$20,ROW(E1008)-ROW(E$20),0)</f>
        <v/>
      </c>
      <c r="F1008" s="18" t="n"/>
      <c r="G1008" s="233">
        <f>OFFSET(MCQ!G$20,ROW(G1008)-ROW(G$20),0)</f>
        <v/>
      </c>
      <c r="H1008" s="583">
        <f>IF(G1008="","",OFFSET(MCQ!H$20,ROW(H1008)-ROW(H$20),0))</f>
        <v/>
      </c>
      <c r="I1008" s="24">
        <f>IF(G1008="","",IF(OR(G1008="etapa",G1008="sub-etapa"),"",OFFSET(MCQ!I$20,ROW(I1008)-ROW(I$20),0)))</f>
        <v/>
      </c>
      <c r="J1008" s="25">
        <f>IF(G1008="","",OFFSET(MCQ!J$20,ROW(J1008)-ROW(J$20),0))</f>
        <v/>
      </c>
      <c r="K1008" s="24">
        <f>IF(G1008="","",IF(OR(G1008="etapa",G1008="sub-etapa"),"",OFFSET(MCQ!K$20,ROW(K1008)-ROW(K$20),0)))</f>
        <v/>
      </c>
      <c r="L1008" s="26">
        <f>IF(G1008="","",IF(OR(G1008="etapa",G1008="sub-etapa"),"",TRUNC(OFFSET(MCQ!L$20,ROW(L1008)-ROW(L$20),0),2)))</f>
        <v/>
      </c>
      <c r="M1008" s="584">
        <f>IF(I1008="", "", IFERROR(VLOOKUP(VALUE(I1008), _BaseAbril2026, 4, 0), IFERROR(VLOOKUP(TEXT(I1008, "@"), _BaseAbril2026, 4, 0), "")))</f>
        <v/>
      </c>
      <c r="N1008" s="585">
        <f>IFERROR(IF(S1008="BDI1", TRUNC(M1008*(1+$O$18), 2),IF(S1008="BDI2", TRUNC(M1008*(1+$N$18), 2), "")), "")</f>
        <v/>
      </c>
      <c r="O1008" s="586">
        <f>_xlfn.IFS(G1008="ETAPA", SUMIFS(ValorTotalComD, Nivel, A1008), G1008="SUB-ETAPA", SUMIFS(ValorTotalComD, SubNivel, C1008), TRUE, T1008)</f>
        <v/>
      </c>
      <c r="P1008" s="584">
        <f>IF(I1008="", "", IFERROR(VLOOKUP(VALUE(I1008), _BaseAbril2026, 5, 0), IFERROR(VLOOKUP(TEXT(I1008, "@"), _BaseAbril2026, 5, 0), "")))</f>
        <v/>
      </c>
      <c r="Q1008" s="585">
        <f>IFERROR(IF(S1008="BDI1", TRUNC(P1008*(1+$R$18), 2),IF(S1008="BDI2", TRUNC(P1008*(1+$Q$18), 2), "")), "")</f>
        <v/>
      </c>
      <c r="R1008" s="586">
        <f>_xlfn.IFS(G1008="ETAPA", SUMIFS(ValorTotalSemD, Nivel, A1008), G1008="SUB-ETAPA", SUMIFS(ValorTotalSemD, SubNivel, C1008), TRUE, U1008)</f>
        <v/>
      </c>
      <c r="S1008" s="587">
        <f>IF(G1008="","",IF(OR(G1008="etapa",G1008="sub-etapa"),"",OFFSET(MCQ!M$20,ROW(M1008)-ROW(M$20),0)))</f>
        <v/>
      </c>
      <c r="T1008" s="588">
        <f>IFERROR(TRUNC(L1008*N1008,2),"")</f>
        <v/>
      </c>
      <c r="U1008" s="589">
        <f>IFERROR(TRUNC(L1008*Q1008,2),"")</f>
        <v/>
      </c>
    </row>
    <row r="1009">
      <c r="A1009" s="18">
        <f>OFFSET(MCQ!A$20,ROW(A1009)-ROW(A$20),0)</f>
        <v/>
      </c>
      <c r="B1009" s="18">
        <f>OFFSET(MCQ!B$20,ROW(B1009)-ROW(B$20),0)</f>
        <v/>
      </c>
      <c r="C1009" s="18">
        <f>OFFSET(MCQ!C$20,ROW(C1009)-ROW(C$20),0)</f>
        <v/>
      </c>
      <c r="D1009" s="18">
        <f>OFFSET(MCQ!D$20,ROW(D1009)-ROW(D$20),0)</f>
        <v/>
      </c>
      <c r="E1009" s="18">
        <f>OFFSET(MCQ!E$20,ROW(E1009)-ROW(E$20),0)</f>
        <v/>
      </c>
      <c r="F1009" s="18" t="n"/>
      <c r="G1009" s="233">
        <f>OFFSET(MCQ!G$20,ROW(G1009)-ROW(G$20),0)</f>
        <v/>
      </c>
      <c r="H1009" s="583">
        <f>IF(G1009="","",OFFSET(MCQ!H$20,ROW(H1009)-ROW(H$20),0))</f>
        <v/>
      </c>
      <c r="I1009" s="24">
        <f>IF(G1009="","",IF(OR(G1009="etapa",G1009="sub-etapa"),"",OFFSET(MCQ!I$20,ROW(I1009)-ROW(I$20),0)))</f>
        <v/>
      </c>
      <c r="J1009" s="25">
        <f>IF(G1009="","",OFFSET(MCQ!J$20,ROW(J1009)-ROW(J$20),0))</f>
        <v/>
      </c>
      <c r="K1009" s="24">
        <f>IF(G1009="","",IF(OR(G1009="etapa",G1009="sub-etapa"),"",OFFSET(MCQ!K$20,ROW(K1009)-ROW(K$20),0)))</f>
        <v/>
      </c>
      <c r="L1009" s="26">
        <f>IF(G1009="","",IF(OR(G1009="etapa",G1009="sub-etapa"),"",TRUNC(OFFSET(MCQ!L$20,ROW(L1009)-ROW(L$20),0),2)))</f>
        <v/>
      </c>
      <c r="M1009" s="584">
        <f>IF(I1009="", "", IFERROR(VLOOKUP(VALUE(I1009), _BaseAbril2026, 4, 0), IFERROR(VLOOKUP(TEXT(I1009, "@"), _BaseAbril2026, 4, 0), "")))</f>
        <v/>
      </c>
      <c r="N1009" s="585">
        <f>IFERROR(IF(S1009="BDI1", TRUNC(M1009*(1+$O$18), 2),IF(S1009="BDI2", TRUNC(M1009*(1+$N$18), 2), "")), "")</f>
        <v/>
      </c>
      <c r="O1009" s="586">
        <f>_xlfn.IFS(G1009="ETAPA", SUMIFS(ValorTotalComD, Nivel, A1009), G1009="SUB-ETAPA", SUMIFS(ValorTotalComD, SubNivel, C1009), TRUE, T1009)</f>
        <v/>
      </c>
      <c r="P1009" s="584">
        <f>IF(I1009="", "", IFERROR(VLOOKUP(VALUE(I1009), _BaseAbril2026, 5, 0), IFERROR(VLOOKUP(TEXT(I1009, "@"), _BaseAbril2026, 5, 0), "")))</f>
        <v/>
      </c>
      <c r="Q1009" s="585">
        <f>IFERROR(IF(S1009="BDI1", TRUNC(P1009*(1+$R$18), 2),IF(S1009="BDI2", TRUNC(P1009*(1+$Q$18), 2), "")), "")</f>
        <v/>
      </c>
      <c r="R1009" s="586">
        <f>_xlfn.IFS(G1009="ETAPA", SUMIFS(ValorTotalSemD, Nivel, A1009), G1009="SUB-ETAPA", SUMIFS(ValorTotalSemD, SubNivel, C1009), TRUE, U1009)</f>
        <v/>
      </c>
      <c r="S1009" s="587">
        <f>IF(G1009="","",IF(OR(G1009="etapa",G1009="sub-etapa"),"",OFFSET(MCQ!M$20,ROW(M1009)-ROW(M$20),0)))</f>
        <v/>
      </c>
      <c r="T1009" s="588">
        <f>IFERROR(TRUNC(L1009*N1009,2),"")</f>
        <v/>
      </c>
      <c r="U1009" s="589">
        <f>IFERROR(TRUNC(L1009*Q1009,2),"")</f>
        <v/>
      </c>
    </row>
    <row r="1010">
      <c r="A1010" s="18">
        <f>OFFSET(MCQ!A$20,ROW(A1010)-ROW(A$20),0)</f>
        <v/>
      </c>
      <c r="B1010" s="18">
        <f>OFFSET(MCQ!B$20,ROW(B1010)-ROW(B$20),0)</f>
        <v/>
      </c>
      <c r="C1010" s="18">
        <f>OFFSET(MCQ!C$20,ROW(C1010)-ROW(C$20),0)</f>
        <v/>
      </c>
      <c r="D1010" s="18">
        <f>OFFSET(MCQ!D$20,ROW(D1010)-ROW(D$20),0)</f>
        <v/>
      </c>
      <c r="E1010" s="18">
        <f>OFFSET(MCQ!E$20,ROW(E1010)-ROW(E$20),0)</f>
        <v/>
      </c>
      <c r="F1010" s="18" t="n"/>
      <c r="G1010" s="233">
        <f>OFFSET(MCQ!G$20,ROW(G1010)-ROW(G$20),0)</f>
        <v/>
      </c>
      <c r="H1010" s="583">
        <f>IF(G1010="","",OFFSET(MCQ!H$20,ROW(H1010)-ROW(H$20),0))</f>
        <v/>
      </c>
      <c r="I1010" s="24">
        <f>IF(G1010="","",IF(OR(G1010="etapa",G1010="sub-etapa"),"",OFFSET(MCQ!I$20,ROW(I1010)-ROW(I$20),0)))</f>
        <v/>
      </c>
      <c r="J1010" s="25">
        <f>IF(G1010="","",OFFSET(MCQ!J$20,ROW(J1010)-ROW(J$20),0))</f>
        <v/>
      </c>
      <c r="K1010" s="24">
        <f>IF(G1010="","",IF(OR(G1010="etapa",G1010="sub-etapa"),"",OFFSET(MCQ!K$20,ROW(K1010)-ROW(K$20),0)))</f>
        <v/>
      </c>
      <c r="L1010" s="26">
        <f>IF(G1010="","",IF(OR(G1010="etapa",G1010="sub-etapa"),"",TRUNC(OFFSET(MCQ!L$20,ROW(L1010)-ROW(L$20),0),2)))</f>
        <v/>
      </c>
      <c r="M1010" s="584">
        <f>IF(I1010="", "", IFERROR(VLOOKUP(VALUE(I1010), _BaseAbril2026, 4, 0), IFERROR(VLOOKUP(TEXT(I1010, "@"), _BaseAbril2026, 4, 0), "")))</f>
        <v/>
      </c>
      <c r="N1010" s="585">
        <f>IFERROR(IF(S1010="BDI1", TRUNC(M1010*(1+$O$18), 2),IF(S1010="BDI2", TRUNC(M1010*(1+$N$18), 2), "")), "")</f>
        <v/>
      </c>
      <c r="O1010" s="586">
        <f>_xlfn.IFS(G1010="ETAPA", SUMIFS(ValorTotalComD, Nivel, A1010), G1010="SUB-ETAPA", SUMIFS(ValorTotalComD, SubNivel, C1010), TRUE, T1010)</f>
        <v/>
      </c>
      <c r="P1010" s="584">
        <f>IF(I1010="", "", IFERROR(VLOOKUP(VALUE(I1010), _BaseAbril2026, 5, 0), IFERROR(VLOOKUP(TEXT(I1010, "@"), _BaseAbril2026, 5, 0), "")))</f>
        <v/>
      </c>
      <c r="Q1010" s="585">
        <f>IFERROR(IF(S1010="BDI1", TRUNC(P1010*(1+$R$18), 2),IF(S1010="BDI2", TRUNC(P1010*(1+$Q$18), 2), "")), "")</f>
        <v/>
      </c>
      <c r="R1010" s="586">
        <f>_xlfn.IFS(G1010="ETAPA", SUMIFS(ValorTotalSemD, Nivel, A1010), G1010="SUB-ETAPA", SUMIFS(ValorTotalSemD, SubNivel, C1010), TRUE, U1010)</f>
        <v/>
      </c>
      <c r="S1010" s="587">
        <f>IF(G1010="","",IF(OR(G1010="etapa",G1010="sub-etapa"),"",OFFSET(MCQ!M$20,ROW(M1010)-ROW(M$20),0)))</f>
        <v/>
      </c>
      <c r="T1010" s="588">
        <f>IFERROR(TRUNC(L1010*N1010,2),"")</f>
        <v/>
      </c>
      <c r="U1010" s="589">
        <f>IFERROR(TRUNC(L1010*Q1010,2),"")</f>
        <v/>
      </c>
    </row>
    <row r="1011">
      <c r="A1011" s="18">
        <f>OFFSET(MCQ!A$20,ROW(A1011)-ROW(A$20),0)</f>
        <v/>
      </c>
      <c r="B1011" s="18">
        <f>OFFSET(MCQ!B$20,ROW(B1011)-ROW(B$20),0)</f>
        <v/>
      </c>
      <c r="C1011" s="18">
        <f>OFFSET(MCQ!C$20,ROW(C1011)-ROW(C$20),0)</f>
        <v/>
      </c>
      <c r="D1011" s="18">
        <f>OFFSET(MCQ!D$20,ROW(D1011)-ROW(D$20),0)</f>
        <v/>
      </c>
      <c r="E1011" s="18">
        <f>OFFSET(MCQ!E$20,ROW(E1011)-ROW(E$20),0)</f>
        <v/>
      </c>
      <c r="F1011" s="18" t="n"/>
      <c r="G1011" s="233">
        <f>OFFSET(MCQ!G$20,ROW(G1011)-ROW(G$20),0)</f>
        <v/>
      </c>
      <c r="H1011" s="583">
        <f>IF(G1011="","",OFFSET(MCQ!H$20,ROW(H1011)-ROW(H$20),0))</f>
        <v/>
      </c>
      <c r="I1011" s="24">
        <f>IF(G1011="","",IF(OR(G1011="etapa",G1011="sub-etapa"),"",OFFSET(MCQ!I$20,ROW(I1011)-ROW(I$20),0)))</f>
        <v/>
      </c>
      <c r="J1011" s="25">
        <f>IF(G1011="","",OFFSET(MCQ!J$20,ROW(J1011)-ROW(J$20),0))</f>
        <v/>
      </c>
      <c r="K1011" s="24">
        <f>IF(G1011="","",IF(OR(G1011="etapa",G1011="sub-etapa"),"",OFFSET(MCQ!K$20,ROW(K1011)-ROW(K$20),0)))</f>
        <v/>
      </c>
      <c r="L1011" s="26">
        <f>IF(G1011="","",IF(OR(G1011="etapa",G1011="sub-etapa"),"",TRUNC(OFFSET(MCQ!L$20,ROW(L1011)-ROW(L$20),0),2)))</f>
        <v/>
      </c>
      <c r="M1011" s="584">
        <f>IF(I1011="", "", IFERROR(VLOOKUP(VALUE(I1011), _BaseAbril2026, 4, 0), IFERROR(VLOOKUP(TEXT(I1011, "@"), _BaseAbril2026, 4, 0), "")))</f>
        <v/>
      </c>
      <c r="N1011" s="585">
        <f>IFERROR(IF(S1011="BDI1", TRUNC(M1011*(1+$O$18), 2),IF(S1011="BDI2", TRUNC(M1011*(1+$N$18), 2), "")), "")</f>
        <v/>
      </c>
      <c r="O1011" s="586">
        <f>_xlfn.IFS(G1011="ETAPA", SUMIFS(ValorTotalComD, Nivel, A1011), G1011="SUB-ETAPA", SUMIFS(ValorTotalComD, SubNivel, C1011), TRUE, T1011)</f>
        <v/>
      </c>
      <c r="P1011" s="584">
        <f>IF(I1011="", "", IFERROR(VLOOKUP(VALUE(I1011), _BaseAbril2026, 5, 0), IFERROR(VLOOKUP(TEXT(I1011, "@"), _BaseAbril2026, 5, 0), "")))</f>
        <v/>
      </c>
      <c r="Q1011" s="585">
        <f>IFERROR(IF(S1011="BDI1", TRUNC(P1011*(1+$R$18), 2),IF(S1011="BDI2", TRUNC(P1011*(1+$Q$18), 2), "")), "")</f>
        <v/>
      </c>
      <c r="R1011" s="586">
        <f>_xlfn.IFS(G1011="ETAPA", SUMIFS(ValorTotalSemD, Nivel, A1011), G1011="SUB-ETAPA", SUMIFS(ValorTotalSemD, SubNivel, C1011), TRUE, U1011)</f>
        <v/>
      </c>
      <c r="S1011" s="587">
        <f>IF(G1011="","",IF(OR(G1011="etapa",G1011="sub-etapa"),"",OFFSET(MCQ!M$20,ROW(M1011)-ROW(M$20),0)))</f>
        <v/>
      </c>
      <c r="T1011" s="588">
        <f>IFERROR(TRUNC(L1011*N1011,2),"")</f>
        <v/>
      </c>
      <c r="U1011" s="589">
        <f>IFERROR(TRUNC(L1011*Q1011,2),"")</f>
        <v/>
      </c>
    </row>
    <row r="1012">
      <c r="A1012" s="18">
        <f>OFFSET(MCQ!A$20,ROW(A1012)-ROW(A$20),0)</f>
        <v/>
      </c>
      <c r="B1012" s="18">
        <f>OFFSET(MCQ!B$20,ROW(B1012)-ROW(B$20),0)</f>
        <v/>
      </c>
      <c r="C1012" s="18">
        <f>OFFSET(MCQ!C$20,ROW(C1012)-ROW(C$20),0)</f>
        <v/>
      </c>
      <c r="D1012" s="18">
        <f>OFFSET(MCQ!D$20,ROW(D1012)-ROW(D$20),0)</f>
        <v/>
      </c>
      <c r="E1012" s="18">
        <f>OFFSET(MCQ!E$20,ROW(E1012)-ROW(E$20),0)</f>
        <v/>
      </c>
      <c r="F1012" s="18" t="n"/>
      <c r="G1012" s="233">
        <f>OFFSET(MCQ!G$20,ROW(G1012)-ROW(G$20),0)</f>
        <v/>
      </c>
      <c r="H1012" s="583">
        <f>IF(G1012="","",OFFSET(MCQ!H$20,ROW(H1012)-ROW(H$20),0))</f>
        <v/>
      </c>
      <c r="I1012" s="24">
        <f>IF(G1012="","",IF(OR(G1012="etapa",G1012="sub-etapa"),"",OFFSET(MCQ!I$20,ROW(I1012)-ROW(I$20),0)))</f>
        <v/>
      </c>
      <c r="J1012" s="25">
        <f>IF(G1012="","",OFFSET(MCQ!J$20,ROW(J1012)-ROW(J$20),0))</f>
        <v/>
      </c>
      <c r="K1012" s="24">
        <f>IF(G1012="","",IF(OR(G1012="etapa",G1012="sub-etapa"),"",OFFSET(MCQ!K$20,ROW(K1012)-ROW(K$20),0)))</f>
        <v/>
      </c>
      <c r="L1012" s="26">
        <f>IF(G1012="","",IF(OR(G1012="etapa",G1012="sub-etapa"),"",TRUNC(OFFSET(MCQ!L$20,ROW(L1012)-ROW(L$20),0),2)))</f>
        <v/>
      </c>
      <c r="M1012" s="584">
        <f>IF(I1012="", "", IFERROR(VLOOKUP(VALUE(I1012), _BaseAbril2026, 4, 0), IFERROR(VLOOKUP(TEXT(I1012, "@"), _BaseAbril2026, 4, 0), "")))</f>
        <v/>
      </c>
      <c r="N1012" s="585">
        <f>IFERROR(IF(S1012="BDI1", TRUNC(M1012*(1+$O$18), 2),IF(S1012="BDI2", TRUNC(M1012*(1+$N$18), 2), "")), "")</f>
        <v/>
      </c>
      <c r="O1012" s="586">
        <f>_xlfn.IFS(G1012="ETAPA", SUMIFS(ValorTotalComD, Nivel, A1012), G1012="SUB-ETAPA", SUMIFS(ValorTotalComD, SubNivel, C1012), TRUE, T1012)</f>
        <v/>
      </c>
      <c r="P1012" s="584">
        <f>IF(I1012="", "", IFERROR(VLOOKUP(VALUE(I1012), _BaseAbril2026, 5, 0), IFERROR(VLOOKUP(TEXT(I1012, "@"), _BaseAbril2026, 5, 0), "")))</f>
        <v/>
      </c>
      <c r="Q1012" s="585">
        <f>IFERROR(IF(S1012="BDI1", TRUNC(P1012*(1+$R$18), 2),IF(S1012="BDI2", TRUNC(P1012*(1+$Q$18), 2), "")), "")</f>
        <v/>
      </c>
      <c r="R1012" s="586">
        <f>_xlfn.IFS(G1012="ETAPA", SUMIFS(ValorTotalSemD, Nivel, A1012), G1012="SUB-ETAPA", SUMIFS(ValorTotalSemD, SubNivel, C1012), TRUE, U1012)</f>
        <v/>
      </c>
      <c r="S1012" s="587">
        <f>IF(G1012="","",IF(OR(G1012="etapa",G1012="sub-etapa"),"",OFFSET(MCQ!M$20,ROW(M1012)-ROW(M$20),0)))</f>
        <v/>
      </c>
      <c r="T1012" s="588">
        <f>IFERROR(TRUNC(L1012*N1012,2),"")</f>
        <v/>
      </c>
      <c r="U1012" s="589">
        <f>IFERROR(TRUNC(L1012*Q1012,2),"")</f>
        <v/>
      </c>
    </row>
    <row r="1013">
      <c r="A1013" s="18">
        <f>OFFSET(MCQ!A$20,ROW(A1013)-ROW(A$20),0)</f>
        <v/>
      </c>
      <c r="B1013" s="18">
        <f>OFFSET(MCQ!B$20,ROW(B1013)-ROW(B$20),0)</f>
        <v/>
      </c>
      <c r="C1013" s="18">
        <f>OFFSET(MCQ!C$20,ROW(C1013)-ROW(C$20),0)</f>
        <v/>
      </c>
      <c r="D1013" s="18">
        <f>OFFSET(MCQ!D$20,ROW(D1013)-ROW(D$20),0)</f>
        <v/>
      </c>
      <c r="E1013" s="18">
        <f>OFFSET(MCQ!E$20,ROW(E1013)-ROW(E$20),0)</f>
        <v/>
      </c>
      <c r="F1013" s="18" t="n"/>
      <c r="G1013" s="233">
        <f>OFFSET(MCQ!G$20,ROW(G1013)-ROW(G$20),0)</f>
        <v/>
      </c>
      <c r="H1013" s="583">
        <f>IF(G1013="","",OFFSET(MCQ!H$20,ROW(H1013)-ROW(H$20),0))</f>
        <v/>
      </c>
      <c r="I1013" s="24">
        <f>IF(G1013="","",IF(OR(G1013="etapa",G1013="sub-etapa"),"",OFFSET(MCQ!I$20,ROW(I1013)-ROW(I$20),0)))</f>
        <v/>
      </c>
      <c r="J1013" s="25">
        <f>IF(G1013="","",OFFSET(MCQ!J$20,ROW(J1013)-ROW(J$20),0))</f>
        <v/>
      </c>
      <c r="K1013" s="24">
        <f>IF(G1013="","",IF(OR(G1013="etapa",G1013="sub-etapa"),"",OFFSET(MCQ!K$20,ROW(K1013)-ROW(K$20),0)))</f>
        <v/>
      </c>
      <c r="L1013" s="26">
        <f>IF(G1013="","",IF(OR(G1013="etapa",G1013="sub-etapa"),"",TRUNC(OFFSET(MCQ!L$20,ROW(L1013)-ROW(L$20),0),2)))</f>
        <v/>
      </c>
      <c r="M1013" s="584">
        <f>IF(I1013="", "", IFERROR(VLOOKUP(VALUE(I1013), _BaseAbril2026, 4, 0), IFERROR(VLOOKUP(TEXT(I1013, "@"), _BaseAbril2026, 4, 0), "")))</f>
        <v/>
      </c>
      <c r="N1013" s="585">
        <f>IFERROR(IF(S1013="BDI1", TRUNC(M1013*(1+$O$18), 2),IF(S1013="BDI2", TRUNC(M1013*(1+$N$18), 2), "")), "")</f>
        <v/>
      </c>
      <c r="O1013" s="586">
        <f>_xlfn.IFS(G1013="ETAPA", SUMIFS(ValorTotalComD, Nivel, A1013), G1013="SUB-ETAPA", SUMIFS(ValorTotalComD, SubNivel, C1013), TRUE, T1013)</f>
        <v/>
      </c>
      <c r="P1013" s="584">
        <f>IF(I1013="", "", IFERROR(VLOOKUP(VALUE(I1013), _BaseAbril2026, 5, 0), IFERROR(VLOOKUP(TEXT(I1013, "@"), _BaseAbril2026, 5, 0), "")))</f>
        <v/>
      </c>
      <c r="Q1013" s="585">
        <f>IFERROR(IF(S1013="BDI1", TRUNC(P1013*(1+$R$18), 2),IF(S1013="BDI2", TRUNC(P1013*(1+$Q$18), 2), "")), "")</f>
        <v/>
      </c>
      <c r="R1013" s="586">
        <f>_xlfn.IFS(G1013="ETAPA", SUMIFS(ValorTotalSemD, Nivel, A1013), G1013="SUB-ETAPA", SUMIFS(ValorTotalSemD, SubNivel, C1013), TRUE, U1013)</f>
        <v/>
      </c>
      <c r="S1013" s="587">
        <f>IF(G1013="","",IF(OR(G1013="etapa",G1013="sub-etapa"),"",OFFSET(MCQ!M$20,ROW(M1013)-ROW(M$20),0)))</f>
        <v/>
      </c>
      <c r="T1013" s="588">
        <f>IFERROR(TRUNC(L1013*N1013,2),"")</f>
        <v/>
      </c>
      <c r="U1013" s="589">
        <f>IFERROR(TRUNC(L1013*Q1013,2),"")</f>
        <v/>
      </c>
    </row>
    <row r="1014">
      <c r="A1014" s="18">
        <f>OFFSET(MCQ!A$20,ROW(A1014)-ROW(A$20),0)</f>
        <v/>
      </c>
      <c r="B1014" s="18">
        <f>OFFSET(MCQ!B$20,ROW(B1014)-ROW(B$20),0)</f>
        <v/>
      </c>
      <c r="C1014" s="18">
        <f>OFFSET(MCQ!C$20,ROW(C1014)-ROW(C$20),0)</f>
        <v/>
      </c>
      <c r="D1014" s="18">
        <f>OFFSET(MCQ!D$20,ROW(D1014)-ROW(D$20),0)</f>
        <v/>
      </c>
      <c r="E1014" s="18">
        <f>OFFSET(MCQ!E$20,ROW(E1014)-ROW(E$20),0)</f>
        <v/>
      </c>
      <c r="F1014" s="18" t="n"/>
      <c r="G1014" s="233">
        <f>OFFSET(MCQ!G$20,ROW(G1014)-ROW(G$20),0)</f>
        <v/>
      </c>
      <c r="H1014" s="583">
        <f>IF(G1014="","",OFFSET(MCQ!H$20,ROW(H1014)-ROW(H$20),0))</f>
        <v/>
      </c>
      <c r="I1014" s="24">
        <f>IF(G1014="","",IF(OR(G1014="etapa",G1014="sub-etapa"),"",OFFSET(MCQ!I$20,ROW(I1014)-ROW(I$20),0)))</f>
        <v/>
      </c>
      <c r="J1014" s="25">
        <f>IF(G1014="","",OFFSET(MCQ!J$20,ROW(J1014)-ROW(J$20),0))</f>
        <v/>
      </c>
      <c r="K1014" s="24">
        <f>IF(G1014="","",IF(OR(G1014="etapa",G1014="sub-etapa"),"",OFFSET(MCQ!K$20,ROW(K1014)-ROW(K$20),0)))</f>
        <v/>
      </c>
      <c r="L1014" s="26">
        <f>IF(G1014="","",IF(OR(G1014="etapa",G1014="sub-etapa"),"",TRUNC(OFFSET(MCQ!L$20,ROW(L1014)-ROW(L$20),0),2)))</f>
        <v/>
      </c>
      <c r="M1014" s="584">
        <f>IF(I1014="", "", IFERROR(VLOOKUP(VALUE(I1014), _BaseAbril2026, 4, 0), IFERROR(VLOOKUP(TEXT(I1014, "@"), _BaseAbril2026, 4, 0), "")))</f>
        <v/>
      </c>
      <c r="N1014" s="585">
        <f>IFERROR(IF(S1014="BDI1", TRUNC(M1014*(1+$O$18), 2),IF(S1014="BDI2", TRUNC(M1014*(1+$N$18), 2), "")), "")</f>
        <v/>
      </c>
      <c r="O1014" s="586">
        <f>_xlfn.IFS(G1014="ETAPA", SUMIFS(ValorTotalComD, Nivel, A1014), G1014="SUB-ETAPA", SUMIFS(ValorTotalComD, SubNivel, C1014), TRUE, T1014)</f>
        <v/>
      </c>
      <c r="P1014" s="584">
        <f>IF(I1014="", "", IFERROR(VLOOKUP(VALUE(I1014), _BaseAbril2026, 5, 0), IFERROR(VLOOKUP(TEXT(I1014, "@"), _BaseAbril2026, 5, 0), "")))</f>
        <v/>
      </c>
      <c r="Q1014" s="585">
        <f>IFERROR(IF(S1014="BDI1", TRUNC(P1014*(1+$R$18), 2),IF(S1014="BDI2", TRUNC(P1014*(1+$Q$18), 2), "")), "")</f>
        <v/>
      </c>
      <c r="R1014" s="586">
        <f>_xlfn.IFS(G1014="ETAPA", SUMIFS(ValorTotalSemD, Nivel, A1014), G1014="SUB-ETAPA", SUMIFS(ValorTotalSemD, SubNivel, C1014), TRUE, U1014)</f>
        <v/>
      </c>
      <c r="S1014" s="587">
        <f>IF(G1014="","",IF(OR(G1014="etapa",G1014="sub-etapa"),"",OFFSET(MCQ!M$20,ROW(M1014)-ROW(M$20),0)))</f>
        <v/>
      </c>
      <c r="T1014" s="588">
        <f>IFERROR(TRUNC(L1014*N1014,2),"")</f>
        <v/>
      </c>
      <c r="U1014" s="589">
        <f>IFERROR(TRUNC(L1014*Q1014,2),"")</f>
        <v/>
      </c>
    </row>
    <row r="1015">
      <c r="A1015" s="18">
        <f>OFFSET(MCQ!A$20,ROW(A1015)-ROW(A$20),0)</f>
        <v/>
      </c>
      <c r="B1015" s="18">
        <f>OFFSET(MCQ!B$20,ROW(B1015)-ROW(B$20),0)</f>
        <v/>
      </c>
      <c r="C1015" s="18">
        <f>OFFSET(MCQ!C$20,ROW(C1015)-ROW(C$20),0)</f>
        <v/>
      </c>
      <c r="D1015" s="18">
        <f>OFFSET(MCQ!D$20,ROW(D1015)-ROW(D$20),0)</f>
        <v/>
      </c>
      <c r="E1015" s="18">
        <f>OFFSET(MCQ!E$20,ROW(E1015)-ROW(E$20),0)</f>
        <v/>
      </c>
      <c r="F1015" s="18" t="n"/>
      <c r="G1015" s="233">
        <f>OFFSET(MCQ!G$20,ROW(G1015)-ROW(G$20),0)</f>
        <v/>
      </c>
      <c r="H1015" s="583">
        <f>IF(G1015="","",OFFSET(MCQ!H$20,ROW(H1015)-ROW(H$20),0))</f>
        <v/>
      </c>
      <c r="I1015" s="24">
        <f>IF(G1015="","",IF(OR(G1015="etapa",G1015="sub-etapa"),"",OFFSET(MCQ!I$20,ROW(I1015)-ROW(I$20),0)))</f>
        <v/>
      </c>
      <c r="J1015" s="25">
        <f>IF(G1015="","",OFFSET(MCQ!J$20,ROW(J1015)-ROW(J$20),0))</f>
        <v/>
      </c>
      <c r="K1015" s="24">
        <f>IF(G1015="","",IF(OR(G1015="etapa",G1015="sub-etapa"),"",OFFSET(MCQ!K$20,ROW(K1015)-ROW(K$20),0)))</f>
        <v/>
      </c>
      <c r="L1015" s="26">
        <f>IF(G1015="","",IF(OR(G1015="etapa",G1015="sub-etapa"),"",TRUNC(OFFSET(MCQ!L$20,ROW(L1015)-ROW(L$20),0),2)))</f>
        <v/>
      </c>
      <c r="M1015" s="584">
        <f>IF(I1015="", "", IFERROR(VLOOKUP(VALUE(I1015), _BaseAbril2026, 4, 0), IFERROR(VLOOKUP(TEXT(I1015, "@"), _BaseAbril2026, 4, 0), "")))</f>
        <v/>
      </c>
      <c r="N1015" s="585">
        <f>IFERROR(IF(S1015="BDI1", TRUNC(M1015*(1+$O$18), 2),IF(S1015="BDI2", TRUNC(M1015*(1+$N$18), 2), "")), "")</f>
        <v/>
      </c>
      <c r="O1015" s="586">
        <f>_xlfn.IFS(G1015="ETAPA", SUMIFS(ValorTotalComD, Nivel, A1015), G1015="SUB-ETAPA", SUMIFS(ValorTotalComD, SubNivel, C1015), TRUE, T1015)</f>
        <v/>
      </c>
      <c r="P1015" s="584">
        <f>IF(I1015="", "", IFERROR(VLOOKUP(VALUE(I1015), _BaseAbril2026, 5, 0), IFERROR(VLOOKUP(TEXT(I1015, "@"), _BaseAbril2026, 5, 0), "")))</f>
        <v/>
      </c>
      <c r="Q1015" s="585">
        <f>IFERROR(IF(S1015="BDI1", TRUNC(P1015*(1+$R$18), 2),IF(S1015="BDI2", TRUNC(P1015*(1+$Q$18), 2), "")), "")</f>
        <v/>
      </c>
      <c r="R1015" s="586">
        <f>_xlfn.IFS(G1015="ETAPA", SUMIFS(ValorTotalSemD, Nivel, A1015), G1015="SUB-ETAPA", SUMIFS(ValorTotalSemD, SubNivel, C1015), TRUE, U1015)</f>
        <v/>
      </c>
      <c r="S1015" s="587">
        <f>IF(G1015="","",IF(OR(G1015="etapa",G1015="sub-etapa"),"",OFFSET(MCQ!M$20,ROW(M1015)-ROW(M$20),0)))</f>
        <v/>
      </c>
      <c r="T1015" s="588">
        <f>IFERROR(TRUNC(L1015*N1015,2),"")</f>
        <v/>
      </c>
      <c r="U1015" s="589">
        <f>IFERROR(TRUNC(L1015*Q1015,2),"")</f>
        <v/>
      </c>
    </row>
    <row r="1016">
      <c r="A1016" s="18">
        <f>OFFSET(MCQ!A$20,ROW(A1016)-ROW(A$20),0)</f>
        <v/>
      </c>
      <c r="B1016" s="18">
        <f>OFFSET(MCQ!B$20,ROW(B1016)-ROW(B$20),0)</f>
        <v/>
      </c>
      <c r="C1016" s="18">
        <f>OFFSET(MCQ!C$20,ROW(C1016)-ROW(C$20),0)</f>
        <v/>
      </c>
      <c r="D1016" s="18">
        <f>OFFSET(MCQ!D$20,ROW(D1016)-ROW(D$20),0)</f>
        <v/>
      </c>
      <c r="E1016" s="18">
        <f>OFFSET(MCQ!E$20,ROW(E1016)-ROW(E$20),0)</f>
        <v/>
      </c>
      <c r="F1016" s="18" t="n"/>
      <c r="G1016" s="233">
        <f>OFFSET(MCQ!G$20,ROW(G1016)-ROW(G$20),0)</f>
        <v/>
      </c>
      <c r="H1016" s="583">
        <f>IF(G1016="","",OFFSET(MCQ!H$20,ROW(H1016)-ROW(H$20),0))</f>
        <v/>
      </c>
      <c r="I1016" s="24">
        <f>IF(G1016="","",IF(OR(G1016="etapa",G1016="sub-etapa"),"",OFFSET(MCQ!I$20,ROW(I1016)-ROW(I$20),0)))</f>
        <v/>
      </c>
      <c r="J1016" s="25">
        <f>IF(G1016="","",OFFSET(MCQ!J$20,ROW(J1016)-ROW(J$20),0))</f>
        <v/>
      </c>
      <c r="K1016" s="24">
        <f>IF(G1016="","",IF(OR(G1016="etapa",G1016="sub-etapa"),"",OFFSET(MCQ!K$20,ROW(K1016)-ROW(K$20),0)))</f>
        <v/>
      </c>
      <c r="L1016" s="26">
        <f>IF(G1016="","",IF(OR(G1016="etapa",G1016="sub-etapa"),"",TRUNC(OFFSET(MCQ!L$20,ROW(L1016)-ROW(L$20),0),2)))</f>
        <v/>
      </c>
      <c r="M1016" s="584">
        <f>IF(I1016="", "", IFERROR(VLOOKUP(VALUE(I1016), _BaseAbril2026, 4, 0), IFERROR(VLOOKUP(TEXT(I1016, "@"), _BaseAbril2026, 4, 0), "")))</f>
        <v/>
      </c>
      <c r="N1016" s="585">
        <f>IFERROR(IF(S1016="BDI1", TRUNC(M1016*(1+$O$18), 2),IF(S1016="BDI2", TRUNC(M1016*(1+$N$18), 2), "")), "")</f>
        <v/>
      </c>
      <c r="O1016" s="586">
        <f>_xlfn.IFS(G1016="ETAPA", SUMIFS(ValorTotalComD, Nivel, A1016), G1016="SUB-ETAPA", SUMIFS(ValorTotalComD, SubNivel, C1016), TRUE, T1016)</f>
        <v/>
      </c>
      <c r="P1016" s="584">
        <f>IF(I1016="", "", IFERROR(VLOOKUP(VALUE(I1016), _BaseAbril2026, 5, 0), IFERROR(VLOOKUP(TEXT(I1016, "@"), _BaseAbril2026, 5, 0), "")))</f>
        <v/>
      </c>
      <c r="Q1016" s="585">
        <f>IFERROR(IF(S1016="BDI1", TRUNC(P1016*(1+$R$18), 2),IF(S1016="BDI2", TRUNC(P1016*(1+$Q$18), 2), "")), "")</f>
        <v/>
      </c>
      <c r="R1016" s="586">
        <f>_xlfn.IFS(G1016="ETAPA", SUMIFS(ValorTotalSemD, Nivel, A1016), G1016="SUB-ETAPA", SUMIFS(ValorTotalSemD, SubNivel, C1016), TRUE, U1016)</f>
        <v/>
      </c>
      <c r="S1016" s="587">
        <f>IF(G1016="","",IF(OR(G1016="etapa",G1016="sub-etapa"),"",OFFSET(MCQ!M$20,ROW(M1016)-ROW(M$20),0)))</f>
        <v/>
      </c>
      <c r="T1016" s="588">
        <f>IFERROR(TRUNC(L1016*N1016,2),"")</f>
        <v/>
      </c>
      <c r="U1016" s="589">
        <f>IFERROR(TRUNC(L1016*Q1016,2),"")</f>
        <v/>
      </c>
    </row>
    <row r="1017">
      <c r="A1017" s="18">
        <f>OFFSET(MCQ!A$20,ROW(A1017)-ROW(A$20),0)</f>
        <v/>
      </c>
      <c r="B1017" s="18">
        <f>OFFSET(MCQ!B$20,ROW(B1017)-ROW(B$20),0)</f>
        <v/>
      </c>
      <c r="C1017" s="18">
        <f>OFFSET(MCQ!C$20,ROW(C1017)-ROW(C$20),0)</f>
        <v/>
      </c>
      <c r="D1017" s="18">
        <f>OFFSET(MCQ!D$20,ROW(D1017)-ROW(D$20),0)</f>
        <v/>
      </c>
      <c r="E1017" s="18">
        <f>OFFSET(MCQ!E$20,ROW(E1017)-ROW(E$20),0)</f>
        <v/>
      </c>
      <c r="F1017" s="18" t="n"/>
      <c r="G1017" s="233">
        <f>OFFSET(MCQ!G$20,ROW(G1017)-ROW(G$20),0)</f>
        <v/>
      </c>
      <c r="H1017" s="583">
        <f>IF(G1017="","",OFFSET(MCQ!H$20,ROW(H1017)-ROW(H$20),0))</f>
        <v/>
      </c>
      <c r="I1017" s="24">
        <f>IF(G1017="","",IF(OR(G1017="etapa",G1017="sub-etapa"),"",OFFSET(MCQ!I$20,ROW(I1017)-ROW(I$20),0)))</f>
        <v/>
      </c>
      <c r="J1017" s="25">
        <f>IF(G1017="","",OFFSET(MCQ!J$20,ROW(J1017)-ROW(J$20),0))</f>
        <v/>
      </c>
      <c r="K1017" s="24">
        <f>IF(G1017="","",IF(OR(G1017="etapa",G1017="sub-etapa"),"",OFFSET(MCQ!K$20,ROW(K1017)-ROW(K$20),0)))</f>
        <v/>
      </c>
      <c r="L1017" s="26">
        <f>IF(G1017="","",IF(OR(G1017="etapa",G1017="sub-etapa"),"",TRUNC(OFFSET(MCQ!L$20,ROW(L1017)-ROW(L$20),0),2)))</f>
        <v/>
      </c>
      <c r="M1017" s="584">
        <f>IF(I1017="", "", IFERROR(VLOOKUP(VALUE(I1017), _BaseAbril2026, 4, 0), IFERROR(VLOOKUP(TEXT(I1017, "@"), _BaseAbril2026, 4, 0), "")))</f>
        <v/>
      </c>
      <c r="N1017" s="585">
        <f>IFERROR(IF(S1017="BDI1", TRUNC(M1017*(1+$O$18), 2),IF(S1017="BDI2", TRUNC(M1017*(1+$N$18), 2), "")), "")</f>
        <v/>
      </c>
      <c r="O1017" s="586">
        <f>_xlfn.IFS(G1017="ETAPA", SUMIFS(ValorTotalComD, Nivel, A1017), G1017="SUB-ETAPA", SUMIFS(ValorTotalComD, SubNivel, C1017), TRUE, T1017)</f>
        <v/>
      </c>
      <c r="P1017" s="584">
        <f>IF(I1017="", "", IFERROR(VLOOKUP(VALUE(I1017), _BaseAbril2026, 5, 0), IFERROR(VLOOKUP(TEXT(I1017, "@"), _BaseAbril2026, 5, 0), "")))</f>
        <v/>
      </c>
      <c r="Q1017" s="585">
        <f>IFERROR(IF(S1017="BDI1", TRUNC(P1017*(1+$R$18), 2),IF(S1017="BDI2", TRUNC(P1017*(1+$Q$18), 2), "")), "")</f>
        <v/>
      </c>
      <c r="R1017" s="586">
        <f>_xlfn.IFS(G1017="ETAPA", SUMIFS(ValorTotalSemD, Nivel, A1017), G1017="SUB-ETAPA", SUMIFS(ValorTotalSemD, SubNivel, C1017), TRUE, U1017)</f>
        <v/>
      </c>
      <c r="S1017" s="587">
        <f>IF(G1017="","",IF(OR(G1017="etapa",G1017="sub-etapa"),"",OFFSET(MCQ!M$20,ROW(M1017)-ROW(M$20),0)))</f>
        <v/>
      </c>
      <c r="T1017" s="588">
        <f>IFERROR(TRUNC(L1017*N1017,2),"")</f>
        <v/>
      </c>
      <c r="U1017" s="589">
        <f>IFERROR(TRUNC(L1017*Q1017,2),"")</f>
        <v/>
      </c>
    </row>
    <row r="1018">
      <c r="A1018" s="18">
        <f>OFFSET(MCQ!A$20,ROW(A1018)-ROW(A$20),0)</f>
        <v/>
      </c>
      <c r="B1018" s="18">
        <f>OFFSET(MCQ!B$20,ROW(B1018)-ROW(B$20),0)</f>
        <v/>
      </c>
      <c r="C1018" s="18">
        <f>OFFSET(MCQ!C$20,ROW(C1018)-ROW(C$20),0)</f>
        <v/>
      </c>
      <c r="D1018" s="18">
        <f>OFFSET(MCQ!D$20,ROW(D1018)-ROW(D$20),0)</f>
        <v/>
      </c>
      <c r="E1018" s="18">
        <f>OFFSET(MCQ!E$20,ROW(E1018)-ROW(E$20),0)</f>
        <v/>
      </c>
      <c r="F1018" s="18" t="n"/>
      <c r="G1018" s="233">
        <f>OFFSET(MCQ!G$20,ROW(G1018)-ROW(G$20),0)</f>
        <v/>
      </c>
      <c r="H1018" s="583">
        <f>IF(G1018="","",OFFSET(MCQ!H$20,ROW(H1018)-ROW(H$20),0))</f>
        <v/>
      </c>
      <c r="I1018" s="24">
        <f>IF(G1018="","",IF(OR(G1018="etapa",G1018="sub-etapa"),"",OFFSET(MCQ!I$20,ROW(I1018)-ROW(I$20),0)))</f>
        <v/>
      </c>
      <c r="J1018" s="25">
        <f>IF(G1018="","",OFFSET(MCQ!J$20,ROW(J1018)-ROW(J$20),0))</f>
        <v/>
      </c>
      <c r="K1018" s="24">
        <f>IF(G1018="","",IF(OR(G1018="etapa",G1018="sub-etapa"),"",OFFSET(MCQ!K$20,ROW(K1018)-ROW(K$20),0)))</f>
        <v/>
      </c>
      <c r="L1018" s="26">
        <f>IF(G1018="","",IF(OR(G1018="etapa",G1018="sub-etapa"),"",TRUNC(OFFSET(MCQ!L$20,ROW(L1018)-ROW(L$20),0),2)))</f>
        <v/>
      </c>
      <c r="M1018" s="584">
        <f>IF(I1018="", "", IFERROR(VLOOKUP(VALUE(I1018), _BaseAbril2026, 4, 0), IFERROR(VLOOKUP(TEXT(I1018, "@"), _BaseAbril2026, 4, 0), "")))</f>
        <v/>
      </c>
      <c r="N1018" s="585">
        <f>IFERROR(IF(S1018="BDI1", TRUNC(M1018*(1+$O$18), 2),IF(S1018="BDI2", TRUNC(M1018*(1+$N$18), 2), "")), "")</f>
        <v/>
      </c>
      <c r="O1018" s="586">
        <f>_xlfn.IFS(G1018="ETAPA", SUMIFS(ValorTotalComD, Nivel, A1018), G1018="SUB-ETAPA", SUMIFS(ValorTotalComD, SubNivel, C1018), TRUE, T1018)</f>
        <v/>
      </c>
      <c r="P1018" s="584">
        <f>IF(I1018="", "", IFERROR(VLOOKUP(VALUE(I1018), _BaseAbril2026, 5, 0), IFERROR(VLOOKUP(TEXT(I1018, "@"), _BaseAbril2026, 5, 0), "")))</f>
        <v/>
      </c>
      <c r="Q1018" s="585">
        <f>IFERROR(IF(S1018="BDI1", TRUNC(P1018*(1+$R$18), 2),IF(S1018="BDI2", TRUNC(P1018*(1+$Q$18), 2), "")), "")</f>
        <v/>
      </c>
      <c r="R1018" s="586">
        <f>_xlfn.IFS(G1018="ETAPA", SUMIFS(ValorTotalSemD, Nivel, A1018), G1018="SUB-ETAPA", SUMIFS(ValorTotalSemD, SubNivel, C1018), TRUE, U1018)</f>
        <v/>
      </c>
      <c r="S1018" s="587">
        <f>IF(G1018="","",IF(OR(G1018="etapa",G1018="sub-etapa"),"",OFFSET(MCQ!M$20,ROW(M1018)-ROW(M$20),0)))</f>
        <v/>
      </c>
      <c r="T1018" s="588">
        <f>IFERROR(TRUNC(L1018*N1018,2),"")</f>
        <v/>
      </c>
      <c r="U1018" s="589">
        <f>IFERROR(TRUNC(L1018*Q1018,2),"")</f>
        <v/>
      </c>
    </row>
    <row r="1019">
      <c r="A1019" s="18">
        <f>OFFSET(MCQ!A$20,ROW(A1019)-ROW(A$20),0)</f>
        <v/>
      </c>
      <c r="B1019" s="18">
        <f>OFFSET(MCQ!B$20,ROW(B1019)-ROW(B$20),0)</f>
        <v/>
      </c>
      <c r="C1019" s="18">
        <f>OFFSET(MCQ!C$20,ROW(C1019)-ROW(C$20),0)</f>
        <v/>
      </c>
      <c r="D1019" s="18">
        <f>OFFSET(MCQ!D$20,ROW(D1019)-ROW(D$20),0)</f>
        <v/>
      </c>
      <c r="E1019" s="18">
        <f>OFFSET(MCQ!E$20,ROW(E1019)-ROW(E$20),0)</f>
        <v/>
      </c>
      <c r="F1019" s="18" t="n"/>
      <c r="G1019" s="233">
        <f>OFFSET(MCQ!G$20,ROW(G1019)-ROW(G$20),0)</f>
        <v/>
      </c>
      <c r="H1019" s="583">
        <f>IF(G1019="","",OFFSET(MCQ!H$20,ROW(H1019)-ROW(H$20),0))</f>
        <v/>
      </c>
      <c r="I1019" s="24">
        <f>IF(G1019="","",IF(OR(G1019="etapa",G1019="sub-etapa"),"",OFFSET(MCQ!I$20,ROW(I1019)-ROW(I$20),0)))</f>
        <v/>
      </c>
      <c r="J1019" s="25">
        <f>IF(G1019="","",OFFSET(MCQ!J$20,ROW(J1019)-ROW(J$20),0))</f>
        <v/>
      </c>
      <c r="K1019" s="24">
        <f>IF(G1019="","",IF(OR(G1019="etapa",G1019="sub-etapa"),"",OFFSET(MCQ!K$20,ROW(K1019)-ROW(K$20),0)))</f>
        <v/>
      </c>
      <c r="L1019" s="26">
        <f>IF(G1019="","",IF(OR(G1019="etapa",G1019="sub-etapa"),"",TRUNC(OFFSET(MCQ!L$20,ROW(L1019)-ROW(L$20),0),2)))</f>
        <v/>
      </c>
      <c r="M1019" s="584">
        <f>IF(I1019="", "", IFERROR(VLOOKUP(VALUE(I1019), _BaseAbril2026, 4, 0), IFERROR(VLOOKUP(TEXT(I1019, "@"), _BaseAbril2026, 4, 0), "")))</f>
        <v/>
      </c>
      <c r="N1019" s="585">
        <f>IFERROR(IF(S1019="BDI1", TRUNC(M1019*(1+$O$18), 2),IF(S1019="BDI2", TRUNC(M1019*(1+$N$18), 2), "")), "")</f>
        <v/>
      </c>
      <c r="O1019" s="586">
        <f>_xlfn.IFS(G1019="ETAPA", SUMIFS(ValorTotalComD, Nivel, A1019), G1019="SUB-ETAPA", SUMIFS(ValorTotalComD, SubNivel, C1019), TRUE, T1019)</f>
        <v/>
      </c>
      <c r="P1019" s="584">
        <f>IF(I1019="", "", IFERROR(VLOOKUP(VALUE(I1019), _BaseAbril2026, 5, 0), IFERROR(VLOOKUP(TEXT(I1019, "@"), _BaseAbril2026, 5, 0), "")))</f>
        <v/>
      </c>
      <c r="Q1019" s="585">
        <f>IFERROR(IF(S1019="BDI1", TRUNC(P1019*(1+$R$18), 2),IF(S1019="BDI2", TRUNC(P1019*(1+$Q$18), 2), "")), "")</f>
        <v/>
      </c>
      <c r="R1019" s="586">
        <f>_xlfn.IFS(G1019="ETAPA", SUMIFS(ValorTotalSemD, Nivel, A1019), G1019="SUB-ETAPA", SUMIFS(ValorTotalSemD, SubNivel, C1019), TRUE, U1019)</f>
        <v/>
      </c>
      <c r="S1019" s="587">
        <f>IF(G1019="","",IF(OR(G1019="etapa",G1019="sub-etapa"),"",OFFSET(MCQ!M$20,ROW(M1019)-ROW(M$20),0)))</f>
        <v/>
      </c>
      <c r="T1019" s="588">
        <f>IFERROR(TRUNC(L1019*N1019,2),"")</f>
        <v/>
      </c>
      <c r="U1019" s="589">
        <f>IFERROR(TRUNC(L1019*Q1019,2),"")</f>
        <v/>
      </c>
    </row>
    <row r="1020">
      <c r="A1020" s="18">
        <f>OFFSET(MCQ!A$20,ROW(A1020)-ROW(A$20),0)</f>
        <v/>
      </c>
      <c r="B1020" s="18">
        <f>OFFSET(MCQ!B$20,ROW(B1020)-ROW(B$20),0)</f>
        <v/>
      </c>
      <c r="C1020" s="18">
        <f>OFFSET(MCQ!C$20,ROW(C1020)-ROW(C$20),0)</f>
        <v/>
      </c>
      <c r="D1020" s="18">
        <f>OFFSET(MCQ!D$20,ROW(D1020)-ROW(D$20),0)</f>
        <v/>
      </c>
      <c r="E1020" s="18">
        <f>OFFSET(MCQ!E$20,ROW(E1020)-ROW(E$20),0)</f>
        <v/>
      </c>
      <c r="F1020" s="18" t="n"/>
      <c r="G1020" s="233">
        <f>OFFSET(MCQ!G$20,ROW(G1020)-ROW(G$20),0)</f>
        <v/>
      </c>
      <c r="H1020" s="583">
        <f>IF(G1020="","",OFFSET(MCQ!H$20,ROW(H1020)-ROW(H$20),0))</f>
        <v/>
      </c>
      <c r="I1020" s="24">
        <f>IF(G1020="","",IF(OR(G1020="etapa",G1020="sub-etapa"),"",OFFSET(MCQ!I$20,ROW(I1020)-ROW(I$20),0)))</f>
        <v/>
      </c>
      <c r="J1020" s="25">
        <f>IF(G1020="","",OFFSET(MCQ!J$20,ROW(J1020)-ROW(J$20),0))</f>
        <v/>
      </c>
      <c r="K1020" s="24">
        <f>IF(G1020="","",IF(OR(G1020="etapa",G1020="sub-etapa"),"",OFFSET(MCQ!K$20,ROW(K1020)-ROW(K$20),0)))</f>
        <v/>
      </c>
      <c r="L1020" s="26">
        <f>IF(G1020="","",IF(OR(G1020="etapa",G1020="sub-etapa"),"",TRUNC(OFFSET(MCQ!L$20,ROW(L1020)-ROW(L$20),0),2)))</f>
        <v/>
      </c>
      <c r="M1020" s="584">
        <f>IF(I1020="", "", IFERROR(VLOOKUP(VALUE(I1020), _BaseAbril2026, 4, 0), IFERROR(VLOOKUP(TEXT(I1020, "@"), _BaseAbril2026, 4, 0), "")))</f>
        <v/>
      </c>
      <c r="N1020" s="585">
        <f>IFERROR(IF(S1020="BDI1", TRUNC(M1020*(1+$O$18), 2),IF(S1020="BDI2", TRUNC(M1020*(1+$N$18), 2), "")), "")</f>
        <v/>
      </c>
      <c r="O1020" s="586">
        <f>_xlfn.IFS(G1020="ETAPA", SUMIFS(ValorTotalComD, Nivel, A1020), G1020="SUB-ETAPA", SUMIFS(ValorTotalComD, SubNivel, C1020), TRUE, T1020)</f>
        <v/>
      </c>
      <c r="P1020" s="584">
        <f>IF(I1020="", "", IFERROR(VLOOKUP(VALUE(I1020), _BaseAbril2026, 5, 0), IFERROR(VLOOKUP(TEXT(I1020, "@"), _BaseAbril2026, 5, 0), "")))</f>
        <v/>
      </c>
      <c r="Q1020" s="585">
        <f>IFERROR(IF(S1020="BDI1", TRUNC(P1020*(1+$R$18), 2),IF(S1020="BDI2", TRUNC(P1020*(1+$Q$18), 2), "")), "")</f>
        <v/>
      </c>
      <c r="R1020" s="586">
        <f>_xlfn.IFS(G1020="ETAPA", SUMIFS(ValorTotalSemD, Nivel, A1020), G1020="SUB-ETAPA", SUMIFS(ValorTotalSemD, SubNivel, C1020), TRUE, U1020)</f>
        <v/>
      </c>
      <c r="S1020" s="587">
        <f>IF(G1020="","",IF(OR(G1020="etapa",G1020="sub-etapa"),"",OFFSET(MCQ!M$20,ROW(M1020)-ROW(M$20),0)))</f>
        <v/>
      </c>
      <c r="T1020" s="588">
        <f>IFERROR(TRUNC(L1020*N1020,2),"")</f>
        <v/>
      </c>
      <c r="U1020" s="589">
        <f>IFERROR(TRUNC(L1020*Q1020,2),"")</f>
        <v/>
      </c>
    </row>
    <row r="1021">
      <c r="A1021" s="18">
        <f>OFFSET(MCQ!A$20,ROW(A1021)-ROW(A$20),0)</f>
        <v/>
      </c>
      <c r="B1021" s="18">
        <f>OFFSET(MCQ!B$20,ROW(B1021)-ROW(B$20),0)</f>
        <v/>
      </c>
      <c r="C1021" s="18">
        <f>OFFSET(MCQ!C$20,ROW(C1021)-ROW(C$20),0)</f>
        <v/>
      </c>
      <c r="D1021" s="18">
        <f>OFFSET(MCQ!D$20,ROW(D1021)-ROW(D$20),0)</f>
        <v/>
      </c>
      <c r="E1021" s="18">
        <f>OFFSET(MCQ!E$20,ROW(E1021)-ROW(E$20),0)</f>
        <v/>
      </c>
      <c r="F1021" s="18" t="n"/>
      <c r="G1021" s="233">
        <f>OFFSET(MCQ!G$20,ROW(G1021)-ROW(G$20),0)</f>
        <v/>
      </c>
      <c r="H1021" s="583">
        <f>IF(G1021="","",OFFSET(MCQ!H$20,ROW(H1021)-ROW(H$20),0))</f>
        <v/>
      </c>
      <c r="I1021" s="24">
        <f>IF(G1021="","",IF(OR(G1021="etapa",G1021="sub-etapa"),"",OFFSET(MCQ!I$20,ROW(I1021)-ROW(I$20),0)))</f>
        <v/>
      </c>
      <c r="J1021" s="25">
        <f>IF(G1021="","",OFFSET(MCQ!J$20,ROW(J1021)-ROW(J$20),0))</f>
        <v/>
      </c>
      <c r="K1021" s="24">
        <f>IF(G1021="","",IF(OR(G1021="etapa",G1021="sub-etapa"),"",OFFSET(MCQ!K$20,ROW(K1021)-ROW(K$20),0)))</f>
        <v/>
      </c>
      <c r="L1021" s="26">
        <f>IF(G1021="","",IF(OR(G1021="etapa",G1021="sub-etapa"),"",TRUNC(OFFSET(MCQ!L$20,ROW(L1021)-ROW(L$20),0),2)))</f>
        <v/>
      </c>
      <c r="M1021" s="584">
        <f>IF(I1021="", "", IFERROR(VLOOKUP(VALUE(I1021), _BaseAbril2026, 4, 0), IFERROR(VLOOKUP(TEXT(I1021, "@"), _BaseAbril2026, 4, 0), "")))</f>
        <v/>
      </c>
      <c r="N1021" s="585">
        <f>IFERROR(IF(S1021="BDI1", TRUNC(M1021*(1+$O$18), 2),IF(S1021="BDI2", TRUNC(M1021*(1+$N$18), 2), "")), "")</f>
        <v/>
      </c>
      <c r="O1021" s="586">
        <f>_xlfn.IFS(G1021="ETAPA", SUMIFS(ValorTotalComD, Nivel, A1021), G1021="SUB-ETAPA", SUMIFS(ValorTotalComD, SubNivel, C1021), TRUE, T1021)</f>
        <v/>
      </c>
      <c r="P1021" s="584">
        <f>IF(I1021="", "", IFERROR(VLOOKUP(VALUE(I1021), _BaseAbril2026, 5, 0), IFERROR(VLOOKUP(TEXT(I1021, "@"), _BaseAbril2026, 5, 0), "")))</f>
        <v/>
      </c>
      <c r="Q1021" s="585">
        <f>IFERROR(IF(S1021="BDI1", TRUNC(P1021*(1+$R$18), 2),IF(S1021="BDI2", TRUNC(P1021*(1+$Q$18), 2), "")), "")</f>
        <v/>
      </c>
      <c r="R1021" s="586">
        <f>_xlfn.IFS(G1021="ETAPA", SUMIFS(ValorTotalSemD, Nivel, A1021), G1021="SUB-ETAPA", SUMIFS(ValorTotalSemD, SubNivel, C1021), TRUE, U1021)</f>
        <v/>
      </c>
      <c r="S1021" s="587">
        <f>IF(G1021="","",IF(OR(G1021="etapa",G1021="sub-etapa"),"",OFFSET(MCQ!M$20,ROW(M1021)-ROW(M$20),0)))</f>
        <v/>
      </c>
      <c r="T1021" s="588">
        <f>IFERROR(TRUNC(L1021*N1021,2),"")</f>
        <v/>
      </c>
      <c r="U1021" s="589">
        <f>IFERROR(TRUNC(L1021*Q1021,2),"")</f>
        <v/>
      </c>
      <c r="W1021" s="0" t="n"/>
      <c r="X1021" s="0" t="n"/>
      <c r="Y1021" s="0" t="n"/>
      <c r="Z1021" s="0" t="n"/>
      <c r="AA1021" s="0" t="n"/>
    </row>
    <row r="1022">
      <c r="A1022" s="18">
        <f>OFFSET(MCQ!A$20,ROW(A1022)-ROW(A$20),0)</f>
        <v/>
      </c>
      <c r="B1022" s="18">
        <f>OFFSET(MCQ!B$20,ROW(B1022)-ROW(B$20),0)</f>
        <v/>
      </c>
      <c r="C1022" s="18">
        <f>OFFSET(MCQ!C$20,ROW(C1022)-ROW(C$20),0)</f>
        <v/>
      </c>
      <c r="D1022" s="18">
        <f>OFFSET(MCQ!D$20,ROW(D1022)-ROW(D$20),0)</f>
        <v/>
      </c>
      <c r="E1022" s="18">
        <f>OFFSET(MCQ!E$20,ROW(E1022)-ROW(E$20),0)</f>
        <v/>
      </c>
      <c r="F1022" s="18" t="n"/>
      <c r="G1022" s="233">
        <f>OFFSET(MCQ!G$20,ROW(G1022)-ROW(G$20),0)</f>
        <v/>
      </c>
      <c r="H1022" s="583">
        <f>IF(G1022="","",OFFSET(MCQ!H$20,ROW(H1022)-ROW(H$20),0))</f>
        <v/>
      </c>
      <c r="I1022" s="24">
        <f>IF(G1022="","",IF(OR(G1022="etapa",G1022="sub-etapa"),"",OFFSET(MCQ!I$20,ROW(I1022)-ROW(I$20),0)))</f>
        <v/>
      </c>
      <c r="J1022" s="25">
        <f>IF(G1022="","",OFFSET(MCQ!J$20,ROW(J1022)-ROW(J$20),0))</f>
        <v/>
      </c>
      <c r="K1022" s="24">
        <f>IF(G1022="","",IF(OR(G1022="etapa",G1022="sub-etapa"),"",OFFSET(MCQ!K$20,ROW(K1022)-ROW(K$20),0)))</f>
        <v/>
      </c>
      <c r="L1022" s="26">
        <f>IF(G1022="","",IF(OR(G1022="etapa",G1022="sub-etapa"),"",TRUNC(OFFSET(MCQ!L$20,ROW(L1022)-ROW(L$20),0),2)))</f>
        <v/>
      </c>
      <c r="M1022" s="584">
        <f>IF(I1022="", "", IFERROR(VLOOKUP(VALUE(I1022), _BaseAbril2026, 4, 0), IFERROR(VLOOKUP(TEXT(I1022, "@"), _BaseAbril2026, 4, 0), "")))</f>
        <v/>
      </c>
      <c r="N1022" s="585">
        <f>IFERROR(IF(S1022="BDI1", TRUNC(M1022*(1+$O$18), 2),IF(S1022="BDI2", TRUNC(M1022*(1+$N$18), 2), "")), "")</f>
        <v/>
      </c>
      <c r="O1022" s="586">
        <f>_xlfn.IFS(G1022="ETAPA", SUMIFS(ValorTotalComD, Nivel, A1022), G1022="SUB-ETAPA", SUMIFS(ValorTotalComD, SubNivel, C1022), TRUE, T1022)</f>
        <v/>
      </c>
      <c r="P1022" s="584">
        <f>IF(I1022="", "", IFERROR(VLOOKUP(VALUE(I1022), _BaseAbril2026, 5, 0), IFERROR(VLOOKUP(TEXT(I1022, "@"), _BaseAbril2026, 5, 0), "")))</f>
        <v/>
      </c>
      <c r="Q1022" s="585">
        <f>IFERROR(IF(S1022="BDI1", TRUNC(P1022*(1+$R$18), 2),IF(S1022="BDI2", TRUNC(P1022*(1+$Q$18), 2), "")), "")</f>
        <v/>
      </c>
      <c r="R1022" s="586">
        <f>_xlfn.IFS(G1022="ETAPA", SUMIFS(ValorTotalSemD, Nivel, A1022), G1022="SUB-ETAPA", SUMIFS(ValorTotalSemD, SubNivel, C1022), TRUE, U1022)</f>
        <v/>
      </c>
      <c r="S1022" s="587">
        <f>IF(G1022="","",IF(OR(G1022="etapa",G1022="sub-etapa"),"",OFFSET(MCQ!M$20,ROW(M1022)-ROW(M$20),0)))</f>
        <v/>
      </c>
      <c r="T1022" s="588">
        <f>IFERROR(TRUNC(L1022*N1022,2),"")</f>
        <v/>
      </c>
      <c r="U1022" s="589">
        <f>IFERROR(TRUNC(L1022*Q1022,2),"")</f>
        <v/>
      </c>
      <c r="W1022" s="0" t="n"/>
      <c r="X1022" s="0" t="n"/>
      <c r="Y1022" s="0" t="n"/>
      <c r="Z1022" s="0" t="n"/>
      <c r="AA1022" s="0" t="n"/>
    </row>
    <row r="1023" ht="21" customHeight="1" s="496">
      <c r="A1023" s="18">
        <f>OFFSET(MCQ!A$20,ROW(A1023)-ROW(A$20),0)</f>
        <v/>
      </c>
      <c r="B1023" s="18">
        <f>OFFSET(MCQ!B$20,ROW(B1023)-ROW(B$20),0)</f>
        <v/>
      </c>
      <c r="C1023" s="18">
        <f>OFFSET(MCQ!C$20,ROW(C1023)-ROW(C$20),0)</f>
        <v/>
      </c>
      <c r="D1023" s="18">
        <f>OFFSET(MCQ!D$20,ROW(D1023)-ROW(D$20),0)</f>
        <v/>
      </c>
      <c r="E1023" s="18">
        <f>OFFSET(MCQ!E$20,ROW(E1023)-ROW(E$20),0)</f>
        <v/>
      </c>
      <c r="F1023" s="18" t="n"/>
      <c r="G1023" s="233">
        <f>OFFSET(MCQ!G$20,ROW(G1023)-ROW(G$20),0)</f>
        <v/>
      </c>
      <c r="H1023" s="583">
        <f>IF(G1023="","",OFFSET(MCQ!H$20,ROW(H1023)-ROW(H$20),0))</f>
        <v/>
      </c>
      <c r="I1023" s="24">
        <f>IF(G1023="","",IF(OR(G1023="etapa",G1023="sub-etapa"),"",OFFSET(MCQ!I$20,ROW(I1023)-ROW(I$20),0)))</f>
        <v/>
      </c>
      <c r="J1023" s="25">
        <f>IF(G1023="","",OFFSET(MCQ!J$20,ROW(J1023)-ROW(J$20),0))</f>
        <v/>
      </c>
      <c r="K1023" s="24">
        <f>IF(G1023="","",IF(OR(G1023="etapa",G1023="sub-etapa"),"",OFFSET(MCQ!K$20,ROW(K1023)-ROW(K$20),0)))</f>
        <v/>
      </c>
      <c r="L1023" s="26">
        <f>IF(G1023="","",IF(OR(G1023="etapa",G1023="sub-etapa"),"",TRUNC(OFFSET(MCQ!L$20,ROW(L1023)-ROW(L$20),0),2)))</f>
        <v/>
      </c>
      <c r="M1023" s="584">
        <f>IF(I1023="", "", IFERROR(VLOOKUP(VALUE(I1023), _BaseAbril2026, 4, 0), IFERROR(VLOOKUP(TEXT(I1023, "@"), _BaseAbril2026, 4, 0), "")))</f>
        <v/>
      </c>
      <c r="N1023" s="585">
        <f>IFERROR(IF(S1023="BDI1", TRUNC(M1023*(1+$O$18), 2),IF(S1023="BDI2", TRUNC(M1023*(1+$N$18), 2), "")), "")</f>
        <v/>
      </c>
      <c r="O1023" s="586">
        <f>_xlfn.IFS(G1023="ETAPA", SUMIFS(ValorTotalComD, Nivel, A1023), G1023="SUB-ETAPA", SUMIFS(ValorTotalComD, SubNivel, C1023), TRUE, T1023)</f>
        <v/>
      </c>
      <c r="P1023" s="584">
        <f>IF(I1023="", "", IFERROR(VLOOKUP(VALUE(I1023), _BaseAbril2026, 5, 0), IFERROR(VLOOKUP(TEXT(I1023, "@"), _BaseAbril2026, 5, 0), "")))</f>
        <v/>
      </c>
      <c r="Q1023" s="585">
        <f>IFERROR(IF(S1023="BDI1", TRUNC(P1023*(1+$R$18), 2),IF(S1023="BDI2", TRUNC(P1023*(1+$Q$18), 2), "")), "")</f>
        <v/>
      </c>
      <c r="R1023" s="586">
        <f>_xlfn.IFS(G1023="ETAPA", SUMIFS(ValorTotalSemD, Nivel, A1023), G1023="SUB-ETAPA", SUMIFS(ValorTotalSemD, SubNivel, C1023), TRUE, U1023)</f>
        <v/>
      </c>
      <c r="S1023" s="587">
        <f>IF(G1023="","",IF(OR(G1023="etapa",G1023="sub-etapa"),"",OFFSET(MCQ!M$20,ROW(M1023)-ROW(M$20),0)))</f>
        <v/>
      </c>
      <c r="T1023" s="588">
        <f>IFERROR(TRUNC(L1023*N1023,2),"")</f>
        <v/>
      </c>
      <c r="U1023" s="589">
        <f>IFERROR(TRUNC(L1023*Q1023,2),"")</f>
        <v/>
      </c>
      <c r="V1023" s="303" t="inlineStr">
        <is>
          <t>Custo Total COM-D</t>
        </is>
      </c>
      <c r="W1023" s="246" t="inlineStr">
        <is>
          <t>Custo Total SEM-D</t>
        </is>
      </c>
      <c r="X1023" s="0" t="n"/>
      <c r="Z1023" s="0" t="n"/>
      <c r="AA1023" s="0" t="n"/>
    </row>
    <row r="1024" ht="20.1" customFormat="1" customHeight="1" s="21">
      <c r="A1024" s="20" t="n"/>
      <c r="B1024" s="20" t="n"/>
      <c r="C1024" s="20" t="n"/>
      <c r="D1024" s="20" t="n"/>
      <c r="E1024" s="20" t="n"/>
      <c r="F1024" s="115" t="n"/>
      <c r="G1024" s="229" t="n"/>
      <c r="H1024" s="609" t="inlineStr">
        <is>
          <t>CUSTO TOTAL DA OBRA (R$) - COM BDI</t>
        </is>
      </c>
      <c r="I1024" s="610" t="n"/>
      <c r="J1024" s="610" t="n"/>
      <c r="K1024" s="610" t="n"/>
      <c r="L1024" s="610" t="n"/>
      <c r="M1024" s="611" t="n"/>
      <c r="N1024" s="258" t="n"/>
      <c r="O1024" s="612">
        <f>SUMIFS(O:O, G:G, "ETAPA")</f>
        <v/>
      </c>
      <c r="P1024" s="613" t="n"/>
      <c r="Q1024" s="257" t="n"/>
      <c r="R1024" s="614">
        <f>SUMIFS(R:R, G:G, "ETAPA")</f>
        <v/>
      </c>
      <c r="S1024" s="615" t="n"/>
      <c r="T1024" s="616" t="n"/>
      <c r="U1024" s="617" t="n"/>
      <c r="V1024" s="618">
        <f>SUM(ValorTotalComD)</f>
        <v/>
      </c>
      <c r="W1024" s="619">
        <f>SUM(ValorTotalSemD)</f>
        <v/>
      </c>
      <c r="X1024" s="0" t="n"/>
      <c r="Z1024" s="0" t="n"/>
      <c r="AA1024" s="0" t="n"/>
      <c r="AB1024" s="10" t="n"/>
      <c r="AC1024" s="10" t="n"/>
      <c r="AD1024" s="10" t="n"/>
      <c r="AE1024" s="4" t="n"/>
      <c r="AF1024" s="4" t="n"/>
      <c r="AG1024" s="4" t="n"/>
    </row>
    <row r="1025" ht="11.85" customFormat="1" customHeight="1" s="21">
      <c r="A1025" s="20" t="n"/>
      <c r="B1025" s="20" t="n"/>
      <c r="C1025" s="20" t="n"/>
      <c r="D1025" s="20" t="n"/>
      <c r="E1025" s="20" t="n"/>
      <c r="F1025" s="114" t="n"/>
      <c r="G1025" s="229" t="n"/>
      <c r="H1025" s="395" t="n">
        <v>1</v>
      </c>
      <c r="I1025" s="620" t="n"/>
      <c r="J1025" s="620" t="n"/>
      <c r="K1025" s="620" t="n"/>
      <c r="L1025" s="620" t="n"/>
      <c r="M1025" s="620" t="n"/>
      <c r="N1025" s="620" t="n"/>
      <c r="O1025" s="620" t="n"/>
      <c r="P1025" s="393" t="n"/>
      <c r="Q1025" s="393" t="n"/>
      <c r="R1025" s="393" t="n"/>
      <c r="S1025" s="393" t="n"/>
      <c r="T1025" s="271" t="n"/>
      <c r="U1025" s="279" t="n"/>
      <c r="V1025" s="621">
        <f>IF(O1024=V1024,"SomaCorreta","VerificarERRO")</f>
        <v/>
      </c>
      <c r="W1025" s="622">
        <f>IF(R1024=W1024,"SomaCorreta","VerificarERRO")</f>
        <v/>
      </c>
      <c r="X1025" s="0" t="n"/>
      <c r="Z1025" s="0" t="n"/>
      <c r="AA1025" s="0" t="n"/>
      <c r="AB1025" s="10" t="n"/>
      <c r="AC1025" s="10" t="n"/>
      <c r="AD1025" s="10" t="n"/>
      <c r="AE1025" s="4" t="n"/>
      <c r="AF1025" s="4" t="n"/>
      <c r="AG1025" s="4" t="n"/>
      <c r="AH1025" s="22" t="n"/>
    </row>
    <row r="1026" ht="20.1" customFormat="1" customHeight="1" s="21">
      <c r="A1026" s="20" t="n"/>
      <c r="B1026" s="20" t="n"/>
      <c r="C1026" s="20" t="n"/>
      <c r="D1026" s="20" t="n"/>
      <c r="E1026" s="20" t="n"/>
      <c r="F1026" s="114" t="n"/>
      <c r="G1026" s="229" t="n"/>
      <c r="H1026" s="384">
        <f t="array" ref="H1026">IF(OR(MCQ!T14="X", MCQ!T16="X"), UPPER(Extenso_Valor(IF(MCQ!T14="X", O1024, R1024))), "")</f>
        <v/>
      </c>
      <c r="I1026" s="537" t="n"/>
      <c r="J1026" s="537" t="n"/>
      <c r="K1026" s="537" t="n"/>
      <c r="L1026" s="537" t="n"/>
      <c r="M1026" s="537" t="n"/>
      <c r="N1026" s="537" t="n"/>
      <c r="O1026" s="537" t="n"/>
      <c r="P1026" s="537" t="n"/>
      <c r="Q1026" s="537" t="n"/>
      <c r="R1026" s="537" t="n"/>
      <c r="S1026" s="385" t="n"/>
      <c r="T1026" s="269" t="n"/>
      <c r="U1026" s="278" t="n"/>
      <c r="V1026" s="576" t="n"/>
      <c r="W1026" s="576" t="n"/>
      <c r="X1026" s="0" t="n"/>
      <c r="Z1026" s="0" t="n"/>
      <c r="AA1026" s="0" t="n"/>
      <c r="AB1026" s="10" t="n"/>
      <c r="AC1026" s="10" t="n"/>
      <c r="AD1026" s="10" t="n"/>
      <c r="AE1026" s="4" t="n"/>
      <c r="AF1026" s="4" t="n"/>
      <c r="AG1026" s="4" t="n"/>
    </row>
    <row r="1027" ht="17.25" customHeight="1" s="496">
      <c r="A1027" s="20" t="n"/>
      <c r="B1027" s="20" t="n"/>
      <c r="C1027" s="20" t="n"/>
      <c r="D1027" s="20" t="n"/>
      <c r="E1027" s="20" t="n"/>
      <c r="F1027" s="114" t="n"/>
      <c r="H1027" s="379" t="n">
        <v>1</v>
      </c>
      <c r="I1027" s="537" t="n"/>
      <c r="J1027" s="537" t="n"/>
      <c r="K1027" s="537" t="n"/>
      <c r="L1027" s="537" t="n"/>
      <c r="M1027" s="537" t="n"/>
      <c r="N1027" s="537" t="n"/>
      <c r="O1027" s="537" t="n"/>
      <c r="P1027" s="393" t="n"/>
      <c r="Q1027" s="393" t="n"/>
      <c r="R1027" s="393" t="n"/>
      <c r="S1027" s="393" t="n"/>
      <c r="T1027" s="271" t="n"/>
      <c r="U1027" s="279" t="n"/>
      <c r="W1027" s="0" t="n"/>
      <c r="X1027" s="0" t="n"/>
      <c r="Y1027" s="0" t="n"/>
      <c r="Z1027" s="0" t="n"/>
      <c r="AA1027" s="0" t="n"/>
    </row>
    <row r="1028">
      <c r="H1028" s="378" t="n">
        <v>1</v>
      </c>
      <c r="I1028" s="537" t="n"/>
      <c r="J1028" s="537" t="n"/>
      <c r="K1028" s="537" t="n"/>
      <c r="L1028" s="537" t="n"/>
      <c r="M1028" s="537" t="n"/>
      <c r="N1028" s="537" t="n"/>
      <c r="O1028" s="623" t="n"/>
      <c r="P1028" s="393" t="n"/>
      <c r="Q1028" s="393" t="n"/>
      <c r="R1028" s="393" t="n"/>
      <c r="S1028" s="393" t="n"/>
      <c r="T1028" s="271" t="n"/>
      <c r="U1028" s="279" t="n"/>
      <c r="W1028" s="0" t="n"/>
      <c r="X1028" s="0" t="n"/>
      <c r="Y1028" s="0" t="n"/>
      <c r="Z1028" s="0" t="n"/>
      <c r="AA1028" s="0" t="n"/>
    </row>
    <row r="1029">
      <c r="H1029" s="379" t="n">
        <v>1</v>
      </c>
      <c r="I1029" s="537" t="n"/>
      <c r="J1029" s="537" t="n"/>
      <c r="K1029" s="537" t="n"/>
      <c r="L1029" s="537" t="n"/>
      <c r="M1029" s="537" t="n"/>
      <c r="N1029" s="537" t="n"/>
      <c r="O1029" s="537" t="n"/>
      <c r="P1029" s="393" t="n"/>
      <c r="Q1029" s="393" t="n"/>
      <c r="R1029" s="393" t="n"/>
      <c r="S1029" s="393" t="n"/>
      <c r="T1029" s="271" t="n"/>
      <c r="U1029" s="279" t="n"/>
      <c r="W1029" s="0" t="n"/>
      <c r="X1029" s="0" t="n"/>
      <c r="Y1029" s="0" t="n"/>
      <c r="Z1029" s="0" t="n"/>
      <c r="AA1029" s="0" t="n"/>
    </row>
    <row r="1030"/>
    <row r="1031">
      <c r="M1031" s="256" t="inlineStr">
        <is>
          <t>Para Filtro:</t>
        </is>
      </c>
      <c r="N1031" s="248" t="inlineStr">
        <is>
          <t>TOTAL TOTAL</t>
        </is>
      </c>
      <c r="O1031" s="624">
        <f>SUBTOTAL(9,O21:O1023)</f>
        <v/>
      </c>
      <c r="P1031" s="255" t="inlineStr">
        <is>
          <t>Para Filtro:</t>
        </is>
      </c>
      <c r="Q1031" s="250" t="inlineStr">
        <is>
          <t>TOTAL TOTAL</t>
        </is>
      </c>
      <c r="R1031" s="625">
        <f>SUBTOTAL(9,R21:R1023)</f>
        <v/>
      </c>
      <c r="S1031" s="625" t="n"/>
      <c r="T1031" s="626" t="n"/>
      <c r="U1031" s="625" t="n"/>
    </row>
  </sheetData>
  <mergeCells count="24">
    <mergeCell ref="N11:O11"/>
    <mergeCell ref="H1024:M1024"/>
    <mergeCell ref="Q12:R12"/>
    <mergeCell ref="H1026:R1026"/>
    <mergeCell ref="I11:M11"/>
    <mergeCell ref="H1025:O1025"/>
    <mergeCell ref="J6:M9"/>
    <mergeCell ref="N12:O12"/>
    <mergeCell ref="V1025:V1026"/>
    <mergeCell ref="S11:S18"/>
    <mergeCell ref="U11:U18"/>
    <mergeCell ref="I12:M12"/>
    <mergeCell ref="H16:L16"/>
    <mergeCell ref="X11:Y12"/>
    <mergeCell ref="W1025:W1026"/>
    <mergeCell ref="H1029:O1029"/>
    <mergeCell ref="I14:M14"/>
    <mergeCell ref="T11:T18"/>
    <mergeCell ref="H17:M18"/>
    <mergeCell ref="H1028:O1028"/>
    <mergeCell ref="H1027:O1027"/>
    <mergeCell ref="Q11:R11"/>
    <mergeCell ref="H15:I15"/>
    <mergeCell ref="I13:M13"/>
  </mergeCells>
  <printOptions horizontalCentered="1"/>
  <pageMargins left="0.5905511811023623" right="0.3937007874015748" top="1.181102362204725" bottom="0.5905511811023623" header="0.1968503937007874" footer="0.1968503937007874"/>
  <pageSetup orientation="portrait" paperSize="9" scale="47" fitToHeight="0"/>
</worksheet>
</file>

<file path=xl/worksheets/sheet12.xml><?xml version="1.0" encoding="utf-8"?>
<worksheet xmlns="http://schemas.openxmlformats.org/spreadsheetml/2006/main">
  <sheetPr>
    <outlinePr summaryBelow="1" summaryRight="1"/>
    <pageSetUpPr/>
  </sheetPr>
  <dimension ref="A1:M8"/>
  <sheetViews>
    <sheetView workbookViewId="0">
      <selection activeCell="A1" sqref="A1"/>
    </sheetView>
  </sheetViews>
  <sheetFormatPr baseColWidth="8" defaultRowHeight="15"/>
  <sheetData>
    <row r="1">
      <c r="M1" t="inlineStr">
        <is>
          <t>OBJETO:</t>
        </is>
      </c>
    </row>
    <row r="2">
      <c r="M2" t="inlineStr">
        <is>
          <t>LOCAL:</t>
        </is>
      </c>
    </row>
    <row r="3">
      <c r="M3" t="inlineStr">
        <is>
          <t>ORÇAMENTO:</t>
        </is>
      </c>
    </row>
    <row r="4">
      <c r="L4" t="inlineStr">
        <is>
          <t>PRAZO DE EXECUÇAO:</t>
        </is>
      </c>
    </row>
    <row r="8">
      <c r="A8" t="inlineStr">
        <is>
          <t>ETAPA</t>
        </is>
      </c>
      <c r="B8" t="inlineStr">
        <is>
          <t>DESCRIÇÃO</t>
        </is>
      </c>
      <c r="C8" t="inlineStr">
        <is>
          <t>VALOR (R$)</t>
        </is>
      </c>
    </row>
  </sheetData>
  <pageMargins left="0.75" right="0.75" top="1" bottom="1" header="0.5" footer="0.5"/>
  <pageSetup orientation="landscape"/>
</worksheet>
</file>

<file path=xl/worksheets/sheet13.xml><?xml version="1.0" encoding="utf-8"?>
<worksheet xmlns="http://schemas.openxmlformats.org/spreadsheetml/2006/main">
  <sheetPr>
    <outlinePr summaryBelow="1" summaryRight="1"/>
    <pageSetUpPr/>
  </sheetPr>
  <dimension ref="A1:A4"/>
  <sheetViews>
    <sheetView workbookViewId="0">
      <selection activeCell="A1" sqref="A1"/>
    </sheetView>
  </sheetViews>
  <sheetFormatPr baseColWidth="8" defaultRowHeight="15"/>
  <sheetData>
    <row r="1">
      <c r="A1" t="inlineStr">
        <is>
          <t>PROJETO</t>
        </is>
      </c>
    </row>
    <row r="2">
      <c r="A2" t="inlineStr">
        <is>
          <t>ESPECIFICAÇÃO TÉCNICA</t>
        </is>
      </c>
    </row>
    <row r="4">
      <c r="A4" t="inlineStr">
        <is>
          <t>(Conteúdo não gerado — use a aba Especificação no orçamento para gerar o texto)</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Bianca</dc:creator>
  <dcterms:created xmlns:dcterms="http://purl.org/dc/terms/" xmlns:xsi="http://www.w3.org/2001/XMLSchema-instance" xsi:type="dcterms:W3CDTF">2014-01-09T19:08:41Z</dcterms:created>
  <dcterms:modified xmlns:dcterms="http://purl.org/dc/terms/" xmlns:xsi="http://www.w3.org/2001/XMLSchema-instance" xsi:type="dcterms:W3CDTF">2026-06-30T20:03:44Z</dcterms:modified>
  <cp:lastModifiedBy>GEORGE DAMIAO DE LIMA</cp:lastModifiedBy>
  <cp:lastPrinted>2025-05-26T14:12:22Z</cp:lastPrinted>
</cp:coreProperties>
</file>